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F:\Adequação EC 103\"/>
    </mc:Choice>
  </mc:AlternateContent>
  <workbookProtection workbookAlgorithmName="SHA-512" workbookHashValue="Yp2yctko4iytVSqxUA8pKWUjDDmmg1boQ1aC7se4ihC23IWsfv+T50fcO9n7thiLbsZB88CfjIMo9bVOmwUxNQ==" workbookSaltValue="1aBrllLQCKY+kENgGVRi7g==" workbookSpinCount="100000" lockStructure="1"/>
  <bookViews>
    <workbookView xWindow="0" yWindow="0" windowWidth="20490" windowHeight="7755" tabRatio="790" activeTab="1"/>
  </bookViews>
  <sheets>
    <sheet name="Informações Consolidadas" sheetId="28" r:id="rId1"/>
    <sheet name="Informações por ente " sheetId="32" r:id="rId2"/>
    <sheet name=" Legislação Benef - GESCON" sheetId="42" state="hidden" r:id="rId3"/>
    <sheet name="Suspensão de repasses - GESCON" sheetId="43" state="hidden" r:id="rId4"/>
    <sheet name="Alíquotas - CADPREV" sheetId="45" state="hidden" r:id="rId5"/>
    <sheet name="Graf" sheetId="29" state="hidden" r:id="rId6"/>
    <sheet name="AC" sheetId="1" state="hidden" r:id="rId7"/>
    <sheet name="AL" sheetId="2" state="hidden" r:id="rId8"/>
    <sheet name="AM" sheetId="3" state="hidden" r:id="rId9"/>
    <sheet name="AP" sheetId="4" state="hidden" r:id="rId10"/>
    <sheet name="BA" sheetId="5" state="hidden" r:id="rId11"/>
    <sheet name="CE" sheetId="6" state="hidden" r:id="rId12"/>
    <sheet name="DF" sheetId="7" state="hidden" r:id="rId13"/>
    <sheet name="ES" sheetId="8" state="hidden" r:id="rId14"/>
    <sheet name="GO" sheetId="9" state="hidden" r:id="rId15"/>
    <sheet name="MA" sheetId="10" state="hidden" r:id="rId16"/>
    <sheet name="MG" sheetId="11" state="hidden" r:id="rId17"/>
    <sheet name="MS" sheetId="12" state="hidden" r:id="rId18"/>
    <sheet name="MT" sheetId="13" state="hidden" r:id="rId19"/>
    <sheet name="PA" sheetId="14" state="hidden" r:id="rId20"/>
    <sheet name="PB" sheetId="15" state="hidden" r:id="rId21"/>
    <sheet name="PE" sheetId="16" state="hidden" r:id="rId22"/>
    <sheet name="PI" sheetId="17" state="hidden" r:id="rId23"/>
    <sheet name="PR" sheetId="18" state="hidden" r:id="rId24"/>
    <sheet name="RJ" sheetId="19" state="hidden" r:id="rId25"/>
    <sheet name="RN" sheetId="20" state="hidden" r:id="rId26"/>
    <sheet name="RO" sheetId="21" state="hidden" r:id="rId27"/>
    <sheet name="RR" sheetId="22" state="hidden" r:id="rId28"/>
    <sheet name="RS" sheetId="23" state="hidden" r:id="rId29"/>
    <sheet name="SC" sheetId="24" state="hidden" r:id="rId30"/>
    <sheet name="SE" sheetId="25" state="hidden" r:id="rId31"/>
    <sheet name="SP" sheetId="26" state="hidden" r:id="rId32"/>
    <sheet name="TO" sheetId="27" state="hidden" r:id="rId33"/>
    <sheet name="apuramento" sheetId="30" state="hidden" r:id="rId34"/>
  </sheets>
  <externalReferences>
    <externalReference r:id="rId35"/>
  </externalReferences>
  <definedNames>
    <definedName name="_xlnm._FilterDatabase" localSheetId="2" hidden="1">' Legislação Benef - GESCON'!$A$3:$H$2159</definedName>
    <definedName name="_xlnm._FilterDatabase" localSheetId="6" hidden="1">AC!$A$1:$K$1</definedName>
    <definedName name="_xlnm._FilterDatabase" localSheetId="7" hidden="1">AL!$A$1:$K$1</definedName>
    <definedName name="_xlnm._FilterDatabase" localSheetId="4" hidden="1">'Alíquotas - CADPREV'!$A$2:$M$10668</definedName>
    <definedName name="_xlnm._FilterDatabase" localSheetId="8" hidden="1">AM!$A$1:$K$1</definedName>
    <definedName name="_xlnm._FilterDatabase" localSheetId="9" hidden="1">AP!$A$1:$K$1</definedName>
    <definedName name="_xlnm._FilterDatabase" localSheetId="10" hidden="1">BA!$A$1:$K$420</definedName>
    <definedName name="_xlnm._FilterDatabase" localSheetId="11" hidden="1">CE!$A$1:$I$1</definedName>
    <definedName name="_xlnm._FilterDatabase" localSheetId="12" hidden="1">DF!$A$1:$K$1</definedName>
    <definedName name="_xlnm._FilterDatabase" localSheetId="13" hidden="1">ES!$A$1:$K$80</definedName>
    <definedName name="_xlnm._FilterDatabase" localSheetId="14" hidden="1">GO!$A$1:$K$1</definedName>
    <definedName name="_xlnm._FilterDatabase" localSheetId="1" hidden="1">'Informações por ente '!$A$1:$L$5597</definedName>
    <definedName name="_xlnm._FilterDatabase" localSheetId="15" hidden="1">MA!$A$1:$I$1</definedName>
    <definedName name="_xlnm._FilterDatabase" localSheetId="16" hidden="1">MG!$A$1:$J$854</definedName>
    <definedName name="_xlnm._FilterDatabase" localSheetId="17" hidden="1">MS!$A$1:$K$81</definedName>
    <definedName name="_xlnm._FilterDatabase" localSheetId="18" hidden="1">MT!$A$1:$K$142</definedName>
    <definedName name="_xlnm._FilterDatabase" localSheetId="19" hidden="1">PA!$A$1:$J$1</definedName>
    <definedName name="_xlnm._FilterDatabase" localSheetId="20" hidden="1">PB!$A$1:$K$230</definedName>
    <definedName name="_xlnm._FilterDatabase" localSheetId="21" hidden="1">PE!$A$1:$I$189</definedName>
    <definedName name="_xlnm._FilterDatabase" localSheetId="22" hidden="1">PI!$A$1:$K$227</definedName>
    <definedName name="_xlnm._FilterDatabase" localSheetId="23" hidden="1">PR!$A$1:$K$403</definedName>
    <definedName name="_xlnm._FilterDatabase" localSheetId="24" hidden="1">RJ!$A$1:$I$94</definedName>
    <definedName name="_xlnm._FilterDatabase" localSheetId="25" hidden="1">RN!$A$1:$K$169</definedName>
    <definedName name="_xlnm._FilterDatabase" localSheetId="26" hidden="1">RO!$A$1:$I$54</definedName>
    <definedName name="_xlnm._FilterDatabase" localSheetId="27" hidden="1">RR!$A$1:$K$17</definedName>
    <definedName name="_xlnm._FilterDatabase" localSheetId="28" hidden="1">RS!$A$1:$K$500</definedName>
    <definedName name="_xlnm._FilterDatabase" localSheetId="29" hidden="1">SC!$A$1:$K$298</definedName>
    <definedName name="_xlnm._FilterDatabase" localSheetId="30" hidden="1">SE!$A$1:$I$1</definedName>
    <definedName name="_xlnm._FilterDatabase" localSheetId="31" hidden="1">SP!$A$1:$K$649</definedName>
    <definedName name="_xlnm._FilterDatabase" localSheetId="3" hidden="1">'Suspensão de repasses - GESCON'!$A$2:$J$120</definedName>
    <definedName name="_xlnm._FilterDatabase" localSheetId="32" hidden="1">TO!$A$1:$I$1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 i="32" l="1"/>
  <c r="K3" i="32"/>
  <c r="J4" i="32"/>
  <c r="K4" i="32"/>
  <c r="J5" i="32"/>
  <c r="K5" i="32"/>
  <c r="J6" i="32"/>
  <c r="K6" i="32"/>
  <c r="J7" i="32"/>
  <c r="K7" i="32"/>
  <c r="J8" i="32"/>
  <c r="K8" i="32"/>
  <c r="J9" i="32"/>
  <c r="K9" i="32"/>
  <c r="J10" i="32"/>
  <c r="K10" i="32"/>
  <c r="J11" i="32"/>
  <c r="K11" i="32"/>
  <c r="J12" i="32"/>
  <c r="K12" i="32"/>
  <c r="J13" i="32"/>
  <c r="K13" i="32"/>
  <c r="J14" i="32"/>
  <c r="K14" i="32"/>
  <c r="J15" i="32"/>
  <c r="K15" i="32"/>
  <c r="J16" i="32"/>
  <c r="K16" i="32"/>
  <c r="J17" i="32"/>
  <c r="K17" i="32"/>
  <c r="J18" i="32"/>
  <c r="K18" i="32"/>
  <c r="J19" i="32"/>
  <c r="K19" i="32"/>
  <c r="J20" i="32"/>
  <c r="K20" i="32"/>
  <c r="J21" i="32"/>
  <c r="K21" i="32"/>
  <c r="J22" i="32"/>
  <c r="K22" i="32"/>
  <c r="J23" i="32"/>
  <c r="K23" i="32"/>
  <c r="J24" i="32"/>
  <c r="K24" i="32"/>
  <c r="J25" i="32"/>
  <c r="K25" i="32"/>
  <c r="J26" i="32"/>
  <c r="K26" i="32"/>
  <c r="J27" i="32"/>
  <c r="K27" i="32"/>
  <c r="J28" i="32"/>
  <c r="K28" i="32"/>
  <c r="J29" i="32"/>
  <c r="K29" i="32"/>
  <c r="J30" i="32"/>
  <c r="K30" i="32"/>
  <c r="J31" i="32"/>
  <c r="K31" i="32"/>
  <c r="J32" i="32"/>
  <c r="K32" i="32"/>
  <c r="J33" i="32"/>
  <c r="K33" i="32"/>
  <c r="J34" i="32"/>
  <c r="K34" i="32"/>
  <c r="J35" i="32"/>
  <c r="K35" i="32"/>
  <c r="J36" i="32"/>
  <c r="K36" i="32"/>
  <c r="J37" i="32"/>
  <c r="K37" i="32"/>
  <c r="J38" i="32"/>
  <c r="K38" i="32"/>
  <c r="J39" i="32"/>
  <c r="K39" i="32"/>
  <c r="J40" i="32"/>
  <c r="K40" i="32"/>
  <c r="J41" i="32"/>
  <c r="K41" i="32"/>
  <c r="J42" i="32"/>
  <c r="K42" i="32"/>
  <c r="J43" i="32"/>
  <c r="K43" i="32"/>
  <c r="J44" i="32"/>
  <c r="K44" i="32"/>
  <c r="J45" i="32"/>
  <c r="K45" i="32"/>
  <c r="J46" i="32"/>
  <c r="K46" i="32"/>
  <c r="J47" i="32"/>
  <c r="K47" i="32"/>
  <c r="J48" i="32"/>
  <c r="K48" i="32"/>
  <c r="J49" i="32"/>
  <c r="K49" i="32"/>
  <c r="J50" i="32"/>
  <c r="K50" i="32"/>
  <c r="J51" i="32"/>
  <c r="K51" i="32"/>
  <c r="J52" i="32"/>
  <c r="K52" i="32"/>
  <c r="J53" i="32"/>
  <c r="K53" i="32"/>
  <c r="J54" i="32"/>
  <c r="K54" i="32"/>
  <c r="J55" i="32"/>
  <c r="K55" i="32"/>
  <c r="J56" i="32"/>
  <c r="K56" i="32"/>
  <c r="J57" i="32"/>
  <c r="K57" i="32"/>
  <c r="J58" i="32"/>
  <c r="K58" i="32"/>
  <c r="J59" i="32"/>
  <c r="K59" i="32"/>
  <c r="J60" i="32"/>
  <c r="K60" i="32"/>
  <c r="J61" i="32"/>
  <c r="K61" i="32"/>
  <c r="J62" i="32"/>
  <c r="K62" i="32"/>
  <c r="J63" i="32"/>
  <c r="K63" i="32"/>
  <c r="J64" i="32"/>
  <c r="K64" i="32"/>
  <c r="J65" i="32"/>
  <c r="K65" i="32"/>
  <c r="J66" i="32"/>
  <c r="K66" i="32"/>
  <c r="J67" i="32"/>
  <c r="K67" i="32"/>
  <c r="J68" i="32"/>
  <c r="K68" i="32"/>
  <c r="J69" i="32"/>
  <c r="K69" i="32"/>
  <c r="J70" i="32"/>
  <c r="K70" i="32"/>
  <c r="J71" i="32"/>
  <c r="K71" i="32"/>
  <c r="J72" i="32"/>
  <c r="K72" i="32"/>
  <c r="J73" i="32"/>
  <c r="K73" i="32"/>
  <c r="J74" i="32"/>
  <c r="K74" i="32"/>
  <c r="J75" i="32"/>
  <c r="K75" i="32"/>
  <c r="J76" i="32"/>
  <c r="K76" i="32"/>
  <c r="J77" i="32"/>
  <c r="K77" i="32"/>
  <c r="J78" i="32"/>
  <c r="K78" i="32"/>
  <c r="J79" i="32"/>
  <c r="K79" i="32"/>
  <c r="J80" i="32"/>
  <c r="K80" i="32"/>
  <c r="J81" i="32"/>
  <c r="K81" i="32"/>
  <c r="J82" i="32"/>
  <c r="K82" i="32"/>
  <c r="J83" i="32"/>
  <c r="K83" i="32"/>
  <c r="J84" i="32"/>
  <c r="K84" i="32"/>
  <c r="J85" i="32"/>
  <c r="K85" i="32"/>
  <c r="J86" i="32"/>
  <c r="K86" i="32"/>
  <c r="J87" i="32"/>
  <c r="K87" i="32"/>
  <c r="J88" i="32"/>
  <c r="K88" i="32"/>
  <c r="J89" i="32"/>
  <c r="K89" i="32"/>
  <c r="J90" i="32"/>
  <c r="K90" i="32"/>
  <c r="J91" i="32"/>
  <c r="K91" i="32"/>
  <c r="J92" i="32"/>
  <c r="K92" i="32"/>
  <c r="J93" i="32"/>
  <c r="K93" i="32"/>
  <c r="J94" i="32"/>
  <c r="K94" i="32"/>
  <c r="J95" i="32"/>
  <c r="K95" i="32"/>
  <c r="J96" i="32"/>
  <c r="K96" i="32"/>
  <c r="J97" i="32"/>
  <c r="K97" i="32"/>
  <c r="J98" i="32"/>
  <c r="K98" i="32"/>
  <c r="J99" i="32"/>
  <c r="K99" i="32"/>
  <c r="J100" i="32"/>
  <c r="K100" i="32"/>
  <c r="J101" i="32"/>
  <c r="K101" i="32"/>
  <c r="J102" i="32"/>
  <c r="K102" i="32"/>
  <c r="J103" i="32"/>
  <c r="K103" i="32"/>
  <c r="J104" i="32"/>
  <c r="K104" i="32"/>
  <c r="J105" i="32"/>
  <c r="K105" i="32"/>
  <c r="J106" i="32"/>
  <c r="K106" i="32"/>
  <c r="J107" i="32"/>
  <c r="K107" i="32"/>
  <c r="J108" i="32"/>
  <c r="K108" i="32"/>
  <c r="J109" i="32"/>
  <c r="K109" i="32"/>
  <c r="J110" i="32"/>
  <c r="K110" i="32"/>
  <c r="J111" i="32"/>
  <c r="K111" i="32"/>
  <c r="J112" i="32"/>
  <c r="K112" i="32"/>
  <c r="J113" i="32"/>
  <c r="K113" i="32"/>
  <c r="J114" i="32"/>
  <c r="K114" i="32"/>
  <c r="J115" i="32"/>
  <c r="K115" i="32"/>
  <c r="J116" i="32"/>
  <c r="K116" i="32"/>
  <c r="J117" i="32"/>
  <c r="K117" i="32"/>
  <c r="J118" i="32"/>
  <c r="K118" i="32"/>
  <c r="J119" i="32"/>
  <c r="K119" i="32"/>
  <c r="J120" i="32"/>
  <c r="K120" i="32"/>
  <c r="J121" i="32"/>
  <c r="K121" i="32"/>
  <c r="J122" i="32"/>
  <c r="K122" i="32"/>
  <c r="J123" i="32"/>
  <c r="K123" i="32"/>
  <c r="J124" i="32"/>
  <c r="K124" i="32"/>
  <c r="J125" i="32"/>
  <c r="K125" i="32"/>
  <c r="J126" i="32"/>
  <c r="K126" i="32"/>
  <c r="J127" i="32"/>
  <c r="K127" i="32"/>
  <c r="J128" i="32"/>
  <c r="K128" i="32"/>
  <c r="J129" i="32"/>
  <c r="K129" i="32"/>
  <c r="J130" i="32"/>
  <c r="K130" i="32"/>
  <c r="J131" i="32"/>
  <c r="K131" i="32"/>
  <c r="J132" i="32"/>
  <c r="K132" i="32"/>
  <c r="J133" i="32"/>
  <c r="K133" i="32"/>
  <c r="J134" i="32"/>
  <c r="K134" i="32"/>
  <c r="J135" i="32"/>
  <c r="K135" i="32"/>
  <c r="J136" i="32"/>
  <c r="K136" i="32"/>
  <c r="J137" i="32"/>
  <c r="K137" i="32"/>
  <c r="J138" i="32"/>
  <c r="K138" i="32"/>
  <c r="J139" i="32"/>
  <c r="K139" i="32"/>
  <c r="J140" i="32"/>
  <c r="K140" i="32"/>
  <c r="J141" i="32"/>
  <c r="K141" i="32"/>
  <c r="J142" i="32"/>
  <c r="K142" i="32"/>
  <c r="J143" i="32"/>
  <c r="K143" i="32"/>
  <c r="J144" i="32"/>
  <c r="K144" i="32"/>
  <c r="J145" i="32"/>
  <c r="K145" i="32"/>
  <c r="J146" i="32"/>
  <c r="K146" i="32"/>
  <c r="J147" i="32"/>
  <c r="K147" i="32"/>
  <c r="J148" i="32"/>
  <c r="K148" i="32"/>
  <c r="J149" i="32"/>
  <c r="K149" i="32"/>
  <c r="J150" i="32"/>
  <c r="K150" i="32"/>
  <c r="J151" i="32"/>
  <c r="K151" i="32"/>
  <c r="J152" i="32"/>
  <c r="K152" i="32"/>
  <c r="J153" i="32"/>
  <c r="K153" i="32"/>
  <c r="J154" i="32"/>
  <c r="K154" i="32"/>
  <c r="J155" i="32"/>
  <c r="K155" i="32"/>
  <c r="J156" i="32"/>
  <c r="K156" i="32"/>
  <c r="J157" i="32"/>
  <c r="K157" i="32"/>
  <c r="J158" i="32"/>
  <c r="K158" i="32"/>
  <c r="J159" i="32"/>
  <c r="K159" i="32"/>
  <c r="J160" i="32"/>
  <c r="K160" i="32"/>
  <c r="J161" i="32"/>
  <c r="K161" i="32"/>
  <c r="J162" i="32"/>
  <c r="K162" i="32"/>
  <c r="J163" i="32"/>
  <c r="K163" i="32"/>
  <c r="J164" i="32"/>
  <c r="K164" i="32"/>
  <c r="J165" i="32"/>
  <c r="K165" i="32"/>
  <c r="J166" i="32"/>
  <c r="K166" i="32"/>
  <c r="J167" i="32"/>
  <c r="K167" i="32"/>
  <c r="J168" i="32"/>
  <c r="K168" i="32"/>
  <c r="J169" i="32"/>
  <c r="K169" i="32"/>
  <c r="J170" i="32"/>
  <c r="K170" i="32"/>
  <c r="J171" i="32"/>
  <c r="K171" i="32"/>
  <c r="J172" i="32"/>
  <c r="K172" i="32"/>
  <c r="J173" i="32"/>
  <c r="K173" i="32"/>
  <c r="J174" i="32"/>
  <c r="K174" i="32"/>
  <c r="J175" i="32"/>
  <c r="K175" i="32"/>
  <c r="J176" i="32"/>
  <c r="K176" i="32"/>
  <c r="J177" i="32"/>
  <c r="K177" i="32"/>
  <c r="J178" i="32"/>
  <c r="K178" i="32"/>
  <c r="J179" i="32"/>
  <c r="K179" i="32"/>
  <c r="J180" i="32"/>
  <c r="K180" i="32"/>
  <c r="J181" i="32"/>
  <c r="K181" i="32"/>
  <c r="J182" i="32"/>
  <c r="K182" i="32"/>
  <c r="J183" i="32"/>
  <c r="K183" i="32"/>
  <c r="J184" i="32"/>
  <c r="K184" i="32"/>
  <c r="J185" i="32"/>
  <c r="K185" i="32"/>
  <c r="J186" i="32"/>
  <c r="K186" i="32"/>
  <c r="J187" i="32"/>
  <c r="K187" i="32"/>
  <c r="J188" i="32"/>
  <c r="K188" i="32"/>
  <c r="J189" i="32"/>
  <c r="K189" i="32"/>
  <c r="J190" i="32"/>
  <c r="K190" i="32"/>
  <c r="J191" i="32"/>
  <c r="K191" i="32"/>
  <c r="J192" i="32"/>
  <c r="K192" i="32"/>
  <c r="J193" i="32"/>
  <c r="K193" i="32"/>
  <c r="J194" i="32"/>
  <c r="K194" i="32"/>
  <c r="J195" i="32"/>
  <c r="K195" i="32"/>
  <c r="J196" i="32"/>
  <c r="K196" i="32"/>
  <c r="J197" i="32"/>
  <c r="K197" i="32"/>
  <c r="J198" i="32"/>
  <c r="K198" i="32"/>
  <c r="J199" i="32"/>
  <c r="K199" i="32"/>
  <c r="J200" i="32"/>
  <c r="K200" i="32"/>
  <c r="J201" i="32"/>
  <c r="K201" i="32"/>
  <c r="J202" i="32"/>
  <c r="K202" i="32"/>
  <c r="J203" i="32"/>
  <c r="K203" i="32"/>
  <c r="J204" i="32"/>
  <c r="K204" i="32"/>
  <c r="J205" i="32"/>
  <c r="K205" i="32"/>
  <c r="J206" i="32"/>
  <c r="K206" i="32"/>
  <c r="J207" i="32"/>
  <c r="K207" i="32"/>
  <c r="J208" i="32"/>
  <c r="K208" i="32"/>
  <c r="J209" i="32"/>
  <c r="K209" i="32"/>
  <c r="J210" i="32"/>
  <c r="K210" i="32"/>
  <c r="J211" i="32"/>
  <c r="K211" i="32"/>
  <c r="J212" i="32"/>
  <c r="K212" i="32"/>
  <c r="J213" i="32"/>
  <c r="K213" i="32"/>
  <c r="J214" i="32"/>
  <c r="K214" i="32"/>
  <c r="J215" i="32"/>
  <c r="K215" i="32"/>
  <c r="J216" i="32"/>
  <c r="K216" i="32"/>
  <c r="J217" i="32"/>
  <c r="K217" i="32"/>
  <c r="J218" i="32"/>
  <c r="K218" i="32"/>
  <c r="J219" i="32"/>
  <c r="K219" i="32"/>
  <c r="J220" i="32"/>
  <c r="K220" i="32"/>
  <c r="J221" i="32"/>
  <c r="K221" i="32"/>
  <c r="J222" i="32"/>
  <c r="K222" i="32"/>
  <c r="J223" i="32"/>
  <c r="K223" i="32"/>
  <c r="J224" i="32"/>
  <c r="K224" i="32"/>
  <c r="J225" i="32"/>
  <c r="K225" i="32"/>
  <c r="J226" i="32"/>
  <c r="K226" i="32"/>
  <c r="J227" i="32"/>
  <c r="K227" i="32"/>
  <c r="J228" i="32"/>
  <c r="K228" i="32"/>
  <c r="J229" i="32"/>
  <c r="K229" i="32"/>
  <c r="J230" i="32"/>
  <c r="K230" i="32"/>
  <c r="J231" i="32"/>
  <c r="K231" i="32"/>
  <c r="J232" i="32"/>
  <c r="K232" i="32"/>
  <c r="J233" i="32"/>
  <c r="K233" i="32"/>
  <c r="J234" i="32"/>
  <c r="K234" i="32"/>
  <c r="J235" i="32"/>
  <c r="K235" i="32"/>
  <c r="J236" i="32"/>
  <c r="K236" i="32"/>
  <c r="J237" i="32"/>
  <c r="K237" i="32"/>
  <c r="J238" i="32"/>
  <c r="K238" i="32"/>
  <c r="J239" i="32"/>
  <c r="K239" i="32"/>
  <c r="J240" i="32"/>
  <c r="K240" i="32"/>
  <c r="J241" i="32"/>
  <c r="K241" i="32"/>
  <c r="J242" i="32"/>
  <c r="K242" i="32"/>
  <c r="J243" i="32"/>
  <c r="K243" i="32"/>
  <c r="J244" i="32"/>
  <c r="K244" i="32"/>
  <c r="J245" i="32"/>
  <c r="K245" i="32"/>
  <c r="J246" i="32"/>
  <c r="K246" i="32"/>
  <c r="J247" i="32"/>
  <c r="K247" i="32"/>
  <c r="J248" i="32"/>
  <c r="K248" i="32"/>
  <c r="J249" i="32"/>
  <c r="K249" i="32"/>
  <c r="J250" i="32"/>
  <c r="K250" i="32"/>
  <c r="J251" i="32"/>
  <c r="K251" i="32"/>
  <c r="J252" i="32"/>
  <c r="K252" i="32"/>
  <c r="J253" i="32"/>
  <c r="K253" i="32"/>
  <c r="J254" i="32"/>
  <c r="K254" i="32"/>
  <c r="J255" i="32"/>
  <c r="K255" i="32"/>
  <c r="J256" i="32"/>
  <c r="K256" i="32"/>
  <c r="J257" i="32"/>
  <c r="K257" i="32"/>
  <c r="J258" i="32"/>
  <c r="K258" i="32"/>
  <c r="J259" i="32"/>
  <c r="K259" i="32"/>
  <c r="J260" i="32"/>
  <c r="K260" i="32"/>
  <c r="J261" i="32"/>
  <c r="K261" i="32"/>
  <c r="J262" i="32"/>
  <c r="K262" i="32"/>
  <c r="J263" i="32"/>
  <c r="K263" i="32"/>
  <c r="J264" i="32"/>
  <c r="K264" i="32"/>
  <c r="J265" i="32"/>
  <c r="K265" i="32"/>
  <c r="J266" i="32"/>
  <c r="K266" i="32"/>
  <c r="J267" i="32"/>
  <c r="K267" i="32"/>
  <c r="J268" i="32"/>
  <c r="K268" i="32"/>
  <c r="J269" i="32"/>
  <c r="K269" i="32"/>
  <c r="J270" i="32"/>
  <c r="K270" i="32"/>
  <c r="J271" i="32"/>
  <c r="K271" i="32"/>
  <c r="J272" i="32"/>
  <c r="K272" i="32"/>
  <c r="J273" i="32"/>
  <c r="K273" i="32"/>
  <c r="J274" i="32"/>
  <c r="K274" i="32"/>
  <c r="J275" i="32"/>
  <c r="K275" i="32"/>
  <c r="J276" i="32"/>
  <c r="K276" i="32"/>
  <c r="J277" i="32"/>
  <c r="K277" i="32"/>
  <c r="J278" i="32"/>
  <c r="K278" i="32"/>
  <c r="J279" i="32"/>
  <c r="K279" i="32"/>
  <c r="J280" i="32"/>
  <c r="K280" i="32"/>
  <c r="J281" i="32"/>
  <c r="K281" i="32"/>
  <c r="J282" i="32"/>
  <c r="K282" i="32"/>
  <c r="J283" i="32"/>
  <c r="K283" i="32"/>
  <c r="J284" i="32"/>
  <c r="K284" i="32"/>
  <c r="J285" i="32"/>
  <c r="K285" i="32"/>
  <c r="J286" i="32"/>
  <c r="K286" i="32"/>
  <c r="J287" i="32"/>
  <c r="K287" i="32"/>
  <c r="J288" i="32"/>
  <c r="K288" i="32"/>
  <c r="J289" i="32"/>
  <c r="K289" i="32"/>
  <c r="J290" i="32"/>
  <c r="K290" i="32"/>
  <c r="J291" i="32"/>
  <c r="K291" i="32"/>
  <c r="J292" i="32"/>
  <c r="K292" i="32"/>
  <c r="J293" i="32"/>
  <c r="K293" i="32"/>
  <c r="J294" i="32"/>
  <c r="K294" i="32"/>
  <c r="J295" i="32"/>
  <c r="K295" i="32"/>
  <c r="J296" i="32"/>
  <c r="K296" i="32"/>
  <c r="J297" i="32"/>
  <c r="K297" i="32"/>
  <c r="J298" i="32"/>
  <c r="K298" i="32"/>
  <c r="J299" i="32"/>
  <c r="K299" i="32"/>
  <c r="J300" i="32"/>
  <c r="K300" i="32"/>
  <c r="J301" i="32"/>
  <c r="K301" i="32"/>
  <c r="J302" i="32"/>
  <c r="K302" i="32"/>
  <c r="J303" i="32"/>
  <c r="K303" i="32"/>
  <c r="J304" i="32"/>
  <c r="K304" i="32"/>
  <c r="J305" i="32"/>
  <c r="K305" i="32"/>
  <c r="J306" i="32"/>
  <c r="K306" i="32"/>
  <c r="J307" i="32"/>
  <c r="K307" i="32"/>
  <c r="J308" i="32"/>
  <c r="K308" i="32"/>
  <c r="J309" i="32"/>
  <c r="K309" i="32"/>
  <c r="J310" i="32"/>
  <c r="K310" i="32"/>
  <c r="J311" i="32"/>
  <c r="K311" i="32"/>
  <c r="J312" i="32"/>
  <c r="K312" i="32"/>
  <c r="J313" i="32"/>
  <c r="K313" i="32"/>
  <c r="J314" i="32"/>
  <c r="K314" i="32"/>
  <c r="J315" i="32"/>
  <c r="K315" i="32"/>
  <c r="J316" i="32"/>
  <c r="K316" i="32"/>
  <c r="J317" i="32"/>
  <c r="K317" i="32"/>
  <c r="J318" i="32"/>
  <c r="K318" i="32"/>
  <c r="J319" i="32"/>
  <c r="K319" i="32"/>
  <c r="J320" i="32"/>
  <c r="K320" i="32"/>
  <c r="J321" i="32"/>
  <c r="K321" i="32"/>
  <c r="J322" i="32"/>
  <c r="K322" i="32"/>
  <c r="J323" i="32"/>
  <c r="K323" i="32"/>
  <c r="J324" i="32"/>
  <c r="K324" i="32"/>
  <c r="J325" i="32"/>
  <c r="K325" i="32"/>
  <c r="J326" i="32"/>
  <c r="K326" i="32"/>
  <c r="J327" i="32"/>
  <c r="K327" i="32"/>
  <c r="J328" i="32"/>
  <c r="K328" i="32"/>
  <c r="J329" i="32"/>
  <c r="K329" i="32"/>
  <c r="J330" i="32"/>
  <c r="K330" i="32"/>
  <c r="J331" i="32"/>
  <c r="K331" i="32"/>
  <c r="J332" i="32"/>
  <c r="K332" i="32"/>
  <c r="J333" i="32"/>
  <c r="K333" i="32"/>
  <c r="J334" i="32"/>
  <c r="K334" i="32"/>
  <c r="J335" i="32"/>
  <c r="K335" i="32"/>
  <c r="J336" i="32"/>
  <c r="K336" i="32"/>
  <c r="J337" i="32"/>
  <c r="K337" i="32"/>
  <c r="J338" i="32"/>
  <c r="K338" i="32"/>
  <c r="J339" i="32"/>
  <c r="K339" i="32"/>
  <c r="J340" i="32"/>
  <c r="K340" i="32"/>
  <c r="J341" i="32"/>
  <c r="K341" i="32"/>
  <c r="J342" i="32"/>
  <c r="K342" i="32"/>
  <c r="J343" i="32"/>
  <c r="K343" i="32"/>
  <c r="J344" i="32"/>
  <c r="K344" i="32"/>
  <c r="J345" i="32"/>
  <c r="K345" i="32"/>
  <c r="J346" i="32"/>
  <c r="K346" i="32"/>
  <c r="J347" i="32"/>
  <c r="K347" i="32"/>
  <c r="J348" i="32"/>
  <c r="K348" i="32"/>
  <c r="J349" i="32"/>
  <c r="K349" i="32"/>
  <c r="J350" i="32"/>
  <c r="K350" i="32"/>
  <c r="J351" i="32"/>
  <c r="K351" i="32"/>
  <c r="J352" i="32"/>
  <c r="K352" i="32"/>
  <c r="J353" i="32"/>
  <c r="K353" i="32"/>
  <c r="J354" i="32"/>
  <c r="K354" i="32"/>
  <c r="J355" i="32"/>
  <c r="K355" i="32"/>
  <c r="J356" i="32"/>
  <c r="K356" i="32"/>
  <c r="J357" i="32"/>
  <c r="K357" i="32"/>
  <c r="J358" i="32"/>
  <c r="K358" i="32"/>
  <c r="J359" i="32"/>
  <c r="K359" i="32"/>
  <c r="J360" i="32"/>
  <c r="K360" i="32"/>
  <c r="J361" i="32"/>
  <c r="K361" i="32"/>
  <c r="J362" i="32"/>
  <c r="K362" i="32"/>
  <c r="J363" i="32"/>
  <c r="K363" i="32"/>
  <c r="J364" i="32"/>
  <c r="K364" i="32"/>
  <c r="J365" i="32"/>
  <c r="K365" i="32"/>
  <c r="J366" i="32"/>
  <c r="K366" i="32"/>
  <c r="J367" i="32"/>
  <c r="K367" i="32"/>
  <c r="J368" i="32"/>
  <c r="K368" i="32"/>
  <c r="J369" i="32"/>
  <c r="K369" i="32"/>
  <c r="J370" i="32"/>
  <c r="K370" i="32"/>
  <c r="J371" i="32"/>
  <c r="K371" i="32"/>
  <c r="J372" i="32"/>
  <c r="K372" i="32"/>
  <c r="J373" i="32"/>
  <c r="K373" i="32"/>
  <c r="J374" i="32"/>
  <c r="K374" i="32"/>
  <c r="J375" i="32"/>
  <c r="K375" i="32"/>
  <c r="J376" i="32"/>
  <c r="K376" i="32"/>
  <c r="J377" i="32"/>
  <c r="K377" i="32"/>
  <c r="J378" i="32"/>
  <c r="K378" i="32"/>
  <c r="J379" i="32"/>
  <c r="K379" i="32"/>
  <c r="J380" i="32"/>
  <c r="K380" i="32"/>
  <c r="J381" i="32"/>
  <c r="K381" i="32"/>
  <c r="J382" i="32"/>
  <c r="K382" i="32"/>
  <c r="J383" i="32"/>
  <c r="K383" i="32"/>
  <c r="J384" i="32"/>
  <c r="K384" i="32"/>
  <c r="J385" i="32"/>
  <c r="K385" i="32"/>
  <c r="J386" i="32"/>
  <c r="K386" i="32"/>
  <c r="J387" i="32"/>
  <c r="K387" i="32"/>
  <c r="J388" i="32"/>
  <c r="K388" i="32"/>
  <c r="J389" i="32"/>
  <c r="K389" i="32"/>
  <c r="J390" i="32"/>
  <c r="K390" i="32"/>
  <c r="J391" i="32"/>
  <c r="K391" i="32"/>
  <c r="J392" i="32"/>
  <c r="K392" i="32"/>
  <c r="J393" i="32"/>
  <c r="K393" i="32"/>
  <c r="J394" i="32"/>
  <c r="K394" i="32"/>
  <c r="J395" i="32"/>
  <c r="K395" i="32"/>
  <c r="J396" i="32"/>
  <c r="K396" i="32"/>
  <c r="J397" i="32"/>
  <c r="K397" i="32"/>
  <c r="J398" i="32"/>
  <c r="K398" i="32"/>
  <c r="J399" i="32"/>
  <c r="K399" i="32"/>
  <c r="J400" i="32"/>
  <c r="K400" i="32"/>
  <c r="J401" i="32"/>
  <c r="K401" i="32"/>
  <c r="J402" i="32"/>
  <c r="K402" i="32"/>
  <c r="J403" i="32"/>
  <c r="K403" i="32"/>
  <c r="J404" i="32"/>
  <c r="K404" i="32"/>
  <c r="J405" i="32"/>
  <c r="K405" i="32"/>
  <c r="J406" i="32"/>
  <c r="K406" i="32"/>
  <c r="J407" i="32"/>
  <c r="K407" i="32"/>
  <c r="J408" i="32"/>
  <c r="K408" i="32"/>
  <c r="J409" i="32"/>
  <c r="K409" i="32"/>
  <c r="J410" i="32"/>
  <c r="K410" i="32"/>
  <c r="J411" i="32"/>
  <c r="K411" i="32"/>
  <c r="J412" i="32"/>
  <c r="K412" i="32"/>
  <c r="J413" i="32"/>
  <c r="K413" i="32"/>
  <c r="J414" i="32"/>
  <c r="K414" i="32"/>
  <c r="J415" i="32"/>
  <c r="K415" i="32"/>
  <c r="J416" i="32"/>
  <c r="K416" i="32"/>
  <c r="J417" i="32"/>
  <c r="K417" i="32"/>
  <c r="J418" i="32"/>
  <c r="K418" i="32"/>
  <c r="J419" i="32"/>
  <c r="K419" i="32"/>
  <c r="J420" i="32"/>
  <c r="K420" i="32"/>
  <c r="J421" i="32"/>
  <c r="K421" i="32"/>
  <c r="J422" i="32"/>
  <c r="K422" i="32"/>
  <c r="J423" i="32"/>
  <c r="K423" i="32"/>
  <c r="J424" i="32"/>
  <c r="K424" i="32"/>
  <c r="J425" i="32"/>
  <c r="K425" i="32"/>
  <c r="J426" i="32"/>
  <c r="K426" i="32"/>
  <c r="J427" i="32"/>
  <c r="K427" i="32"/>
  <c r="J428" i="32"/>
  <c r="K428" i="32"/>
  <c r="J429" i="32"/>
  <c r="K429" i="32"/>
  <c r="J430" i="32"/>
  <c r="K430" i="32"/>
  <c r="J431" i="32"/>
  <c r="K431" i="32"/>
  <c r="J432" i="32"/>
  <c r="K432" i="32"/>
  <c r="J433" i="32"/>
  <c r="K433" i="32"/>
  <c r="J434" i="32"/>
  <c r="K434" i="32"/>
  <c r="J435" i="32"/>
  <c r="K435" i="32"/>
  <c r="J436" i="32"/>
  <c r="K436" i="32"/>
  <c r="J437" i="32"/>
  <c r="K437" i="32"/>
  <c r="J438" i="32"/>
  <c r="K438" i="32"/>
  <c r="J439" i="32"/>
  <c r="K439" i="32"/>
  <c r="J440" i="32"/>
  <c r="K440" i="32"/>
  <c r="J441" i="32"/>
  <c r="K441" i="32"/>
  <c r="J442" i="32"/>
  <c r="K442" i="32"/>
  <c r="J443" i="32"/>
  <c r="K443" i="32"/>
  <c r="J444" i="32"/>
  <c r="K444" i="32"/>
  <c r="J445" i="32"/>
  <c r="K445" i="32"/>
  <c r="J446" i="32"/>
  <c r="K446" i="32"/>
  <c r="J447" i="32"/>
  <c r="K447" i="32"/>
  <c r="J448" i="32"/>
  <c r="K448" i="32"/>
  <c r="J449" i="32"/>
  <c r="K449" i="32"/>
  <c r="J450" i="32"/>
  <c r="K450" i="32"/>
  <c r="J451" i="32"/>
  <c r="K451" i="32"/>
  <c r="J452" i="32"/>
  <c r="K452" i="32"/>
  <c r="J453" i="32"/>
  <c r="K453" i="32"/>
  <c r="J454" i="32"/>
  <c r="K454" i="32"/>
  <c r="J455" i="32"/>
  <c r="K455" i="32"/>
  <c r="J456" i="32"/>
  <c r="K456" i="32"/>
  <c r="J457" i="32"/>
  <c r="K457" i="32"/>
  <c r="J458" i="32"/>
  <c r="K458" i="32"/>
  <c r="J459" i="32"/>
  <c r="K459" i="32"/>
  <c r="J460" i="32"/>
  <c r="K460" i="32"/>
  <c r="J461" i="32"/>
  <c r="K461" i="32"/>
  <c r="J462" i="32"/>
  <c r="K462" i="32"/>
  <c r="J463" i="32"/>
  <c r="K463" i="32"/>
  <c r="J464" i="32"/>
  <c r="K464" i="32"/>
  <c r="J465" i="32"/>
  <c r="K465" i="32"/>
  <c r="J466" i="32"/>
  <c r="K466" i="32"/>
  <c r="J467" i="32"/>
  <c r="K467" i="32"/>
  <c r="J468" i="32"/>
  <c r="K468" i="32"/>
  <c r="J469" i="32"/>
  <c r="K469" i="32"/>
  <c r="J470" i="32"/>
  <c r="K470" i="32"/>
  <c r="J471" i="32"/>
  <c r="K471" i="32"/>
  <c r="J472" i="32"/>
  <c r="K472" i="32"/>
  <c r="J473" i="32"/>
  <c r="K473" i="32"/>
  <c r="J474" i="32"/>
  <c r="K474" i="32"/>
  <c r="J475" i="32"/>
  <c r="K475" i="32"/>
  <c r="J476" i="32"/>
  <c r="K476" i="32"/>
  <c r="J477" i="32"/>
  <c r="K477" i="32"/>
  <c r="J478" i="32"/>
  <c r="K478" i="32"/>
  <c r="J479" i="32"/>
  <c r="K479" i="32"/>
  <c r="J480" i="32"/>
  <c r="K480" i="32"/>
  <c r="J481" i="32"/>
  <c r="K481" i="32"/>
  <c r="J482" i="32"/>
  <c r="K482" i="32"/>
  <c r="J483" i="32"/>
  <c r="K483" i="32"/>
  <c r="J484" i="32"/>
  <c r="K484" i="32"/>
  <c r="J485" i="32"/>
  <c r="K485" i="32"/>
  <c r="J486" i="32"/>
  <c r="K486" i="32"/>
  <c r="J487" i="32"/>
  <c r="K487" i="32"/>
  <c r="J488" i="32"/>
  <c r="K488" i="32"/>
  <c r="J489" i="32"/>
  <c r="K489" i="32"/>
  <c r="J490" i="32"/>
  <c r="K490" i="32"/>
  <c r="J491" i="32"/>
  <c r="K491" i="32"/>
  <c r="J492" i="32"/>
  <c r="K492" i="32"/>
  <c r="J493" i="32"/>
  <c r="K493" i="32"/>
  <c r="J494" i="32"/>
  <c r="K494" i="32"/>
  <c r="J495" i="32"/>
  <c r="K495" i="32"/>
  <c r="J496" i="32"/>
  <c r="K496" i="32"/>
  <c r="J497" i="32"/>
  <c r="K497" i="32"/>
  <c r="J498" i="32"/>
  <c r="K498" i="32"/>
  <c r="J499" i="32"/>
  <c r="K499" i="32"/>
  <c r="J500" i="32"/>
  <c r="K500" i="32"/>
  <c r="J501" i="32"/>
  <c r="K501" i="32"/>
  <c r="J502" i="32"/>
  <c r="K502" i="32"/>
  <c r="J503" i="32"/>
  <c r="K503" i="32"/>
  <c r="J504" i="32"/>
  <c r="K504" i="32"/>
  <c r="J505" i="32"/>
  <c r="K505" i="32"/>
  <c r="J506" i="32"/>
  <c r="K506" i="32"/>
  <c r="J507" i="32"/>
  <c r="K507" i="32"/>
  <c r="J508" i="32"/>
  <c r="K508" i="32"/>
  <c r="J509" i="32"/>
  <c r="K509" i="32"/>
  <c r="J510" i="32"/>
  <c r="K510" i="32"/>
  <c r="J511" i="32"/>
  <c r="K511" i="32"/>
  <c r="J512" i="32"/>
  <c r="K512" i="32"/>
  <c r="J513" i="32"/>
  <c r="K513" i="32"/>
  <c r="J514" i="32"/>
  <c r="K514" i="32"/>
  <c r="J515" i="32"/>
  <c r="K515" i="32"/>
  <c r="J516" i="32"/>
  <c r="K516" i="32"/>
  <c r="J517" i="32"/>
  <c r="K517" i="32"/>
  <c r="J518" i="32"/>
  <c r="K518" i="32"/>
  <c r="J519" i="32"/>
  <c r="K519" i="32"/>
  <c r="J520" i="32"/>
  <c r="K520" i="32"/>
  <c r="J521" i="32"/>
  <c r="K521" i="32"/>
  <c r="J522" i="32"/>
  <c r="K522" i="32"/>
  <c r="J523" i="32"/>
  <c r="K523" i="32"/>
  <c r="J524" i="32"/>
  <c r="K524" i="32"/>
  <c r="J525" i="32"/>
  <c r="K525" i="32"/>
  <c r="J526" i="32"/>
  <c r="K526" i="32"/>
  <c r="J527" i="32"/>
  <c r="K527" i="32"/>
  <c r="J528" i="32"/>
  <c r="K528" i="32"/>
  <c r="J529" i="32"/>
  <c r="K529" i="32"/>
  <c r="J530" i="32"/>
  <c r="K530" i="32"/>
  <c r="J531" i="32"/>
  <c r="K531" i="32"/>
  <c r="J532" i="32"/>
  <c r="K532" i="32"/>
  <c r="J533" i="32"/>
  <c r="K533" i="32"/>
  <c r="J534" i="32"/>
  <c r="K534" i="32"/>
  <c r="J535" i="32"/>
  <c r="K535" i="32"/>
  <c r="J536" i="32"/>
  <c r="K536" i="32"/>
  <c r="J537" i="32"/>
  <c r="K537" i="32"/>
  <c r="J538" i="32"/>
  <c r="K538" i="32"/>
  <c r="J539" i="32"/>
  <c r="K539" i="32"/>
  <c r="J540" i="32"/>
  <c r="K540" i="32"/>
  <c r="J541" i="32"/>
  <c r="K541" i="32"/>
  <c r="J542" i="32"/>
  <c r="K542" i="32"/>
  <c r="J543" i="32"/>
  <c r="K543" i="32"/>
  <c r="J544" i="32"/>
  <c r="K544" i="32"/>
  <c r="J545" i="32"/>
  <c r="K545" i="32"/>
  <c r="J546" i="32"/>
  <c r="K546" i="32"/>
  <c r="J547" i="32"/>
  <c r="K547" i="32"/>
  <c r="J548" i="32"/>
  <c r="K548" i="32"/>
  <c r="J549" i="32"/>
  <c r="K549" i="32"/>
  <c r="J550" i="32"/>
  <c r="K550" i="32"/>
  <c r="J551" i="32"/>
  <c r="K551" i="32"/>
  <c r="J552" i="32"/>
  <c r="K552" i="32"/>
  <c r="J553" i="32"/>
  <c r="K553" i="32"/>
  <c r="J554" i="32"/>
  <c r="K554" i="32"/>
  <c r="J555" i="32"/>
  <c r="K555" i="32"/>
  <c r="J556" i="32"/>
  <c r="K556" i="32"/>
  <c r="J557" i="32"/>
  <c r="K557" i="32"/>
  <c r="J558" i="32"/>
  <c r="K558" i="32"/>
  <c r="J559" i="32"/>
  <c r="K559" i="32"/>
  <c r="J560" i="32"/>
  <c r="K560" i="32"/>
  <c r="J561" i="32"/>
  <c r="K561" i="32"/>
  <c r="J562" i="32"/>
  <c r="K562" i="32"/>
  <c r="J563" i="32"/>
  <c r="K563" i="32"/>
  <c r="J564" i="32"/>
  <c r="K564" i="32"/>
  <c r="J565" i="32"/>
  <c r="K565" i="32"/>
  <c r="J566" i="32"/>
  <c r="K566" i="32"/>
  <c r="J567" i="32"/>
  <c r="K567" i="32"/>
  <c r="J568" i="32"/>
  <c r="K568" i="32"/>
  <c r="J569" i="32"/>
  <c r="K569" i="32"/>
  <c r="J570" i="32"/>
  <c r="K570" i="32"/>
  <c r="J571" i="32"/>
  <c r="K571" i="32"/>
  <c r="J572" i="32"/>
  <c r="K572" i="32"/>
  <c r="J573" i="32"/>
  <c r="K573" i="32"/>
  <c r="J574" i="32"/>
  <c r="K574" i="32"/>
  <c r="J575" i="32"/>
  <c r="K575" i="32"/>
  <c r="J576" i="32"/>
  <c r="K576" i="32"/>
  <c r="J577" i="32"/>
  <c r="K577" i="32"/>
  <c r="J578" i="32"/>
  <c r="K578" i="32"/>
  <c r="J579" i="32"/>
  <c r="K579" i="32"/>
  <c r="J580" i="32"/>
  <c r="K580" i="32"/>
  <c r="J581" i="32"/>
  <c r="K581" i="32"/>
  <c r="J582" i="32"/>
  <c r="K582" i="32"/>
  <c r="J583" i="32"/>
  <c r="K583" i="32"/>
  <c r="J584" i="32"/>
  <c r="K584" i="32"/>
  <c r="J585" i="32"/>
  <c r="K585" i="32"/>
  <c r="J586" i="32"/>
  <c r="K586" i="32"/>
  <c r="J587" i="32"/>
  <c r="K587" i="32"/>
  <c r="J588" i="32"/>
  <c r="K588" i="32"/>
  <c r="J589" i="32"/>
  <c r="K589" i="32"/>
  <c r="J590" i="32"/>
  <c r="K590" i="32"/>
  <c r="J591" i="32"/>
  <c r="K591" i="32"/>
  <c r="J592" i="32"/>
  <c r="K592" i="32"/>
  <c r="J593" i="32"/>
  <c r="K593" i="32"/>
  <c r="J594" i="32"/>
  <c r="K594" i="32"/>
  <c r="J595" i="32"/>
  <c r="K595" i="32"/>
  <c r="J596" i="32"/>
  <c r="K596" i="32"/>
  <c r="J597" i="32"/>
  <c r="K597" i="32"/>
  <c r="J598" i="32"/>
  <c r="K598" i="32"/>
  <c r="J599" i="32"/>
  <c r="K599" i="32"/>
  <c r="J600" i="32"/>
  <c r="K600" i="32"/>
  <c r="J601" i="32"/>
  <c r="K601" i="32"/>
  <c r="J602" i="32"/>
  <c r="K602" i="32"/>
  <c r="J603" i="32"/>
  <c r="K603" i="32"/>
  <c r="J604" i="32"/>
  <c r="K604" i="32"/>
  <c r="J605" i="32"/>
  <c r="K605" i="32"/>
  <c r="J606" i="32"/>
  <c r="K606" i="32"/>
  <c r="J607" i="32"/>
  <c r="K607" i="32"/>
  <c r="J608" i="32"/>
  <c r="K608" i="32"/>
  <c r="J609" i="32"/>
  <c r="K609" i="32"/>
  <c r="J610" i="32"/>
  <c r="K610" i="32"/>
  <c r="J611" i="32"/>
  <c r="K611" i="32"/>
  <c r="J612" i="32"/>
  <c r="K612" i="32"/>
  <c r="J613" i="32"/>
  <c r="K613" i="32"/>
  <c r="J614" i="32"/>
  <c r="K614" i="32"/>
  <c r="J615" i="32"/>
  <c r="K615" i="32"/>
  <c r="J616" i="32"/>
  <c r="K616" i="32"/>
  <c r="J617" i="32"/>
  <c r="K617" i="32"/>
  <c r="J618" i="32"/>
  <c r="K618" i="32"/>
  <c r="J619" i="32"/>
  <c r="K619" i="32"/>
  <c r="J620" i="32"/>
  <c r="K620" i="32"/>
  <c r="J621" i="32"/>
  <c r="K621" i="32"/>
  <c r="J622" i="32"/>
  <c r="K622" i="32"/>
  <c r="J623" i="32"/>
  <c r="K623" i="32"/>
  <c r="J624" i="32"/>
  <c r="K624" i="32"/>
  <c r="J625" i="32"/>
  <c r="K625" i="32"/>
  <c r="J626" i="32"/>
  <c r="K626" i="32"/>
  <c r="J627" i="32"/>
  <c r="K627" i="32"/>
  <c r="J628" i="32"/>
  <c r="K628" i="32"/>
  <c r="J629" i="32"/>
  <c r="K629" i="32"/>
  <c r="J630" i="32"/>
  <c r="K630" i="32"/>
  <c r="J631" i="32"/>
  <c r="K631" i="32"/>
  <c r="J632" i="32"/>
  <c r="K632" i="32"/>
  <c r="J633" i="32"/>
  <c r="K633" i="32"/>
  <c r="J634" i="32"/>
  <c r="K634" i="32"/>
  <c r="J635" i="32"/>
  <c r="K635" i="32"/>
  <c r="J636" i="32"/>
  <c r="K636" i="32"/>
  <c r="J637" i="32"/>
  <c r="K637" i="32"/>
  <c r="J638" i="32"/>
  <c r="K638" i="32"/>
  <c r="J639" i="32"/>
  <c r="K639" i="32"/>
  <c r="J640" i="32"/>
  <c r="K640" i="32"/>
  <c r="J641" i="32"/>
  <c r="K641" i="32"/>
  <c r="J642" i="32"/>
  <c r="K642" i="32"/>
  <c r="J643" i="32"/>
  <c r="K643" i="32"/>
  <c r="J644" i="32"/>
  <c r="K644" i="32"/>
  <c r="J645" i="32"/>
  <c r="K645" i="32"/>
  <c r="J646" i="32"/>
  <c r="K646" i="32"/>
  <c r="J647" i="32"/>
  <c r="K647" i="32"/>
  <c r="J648" i="32"/>
  <c r="K648" i="32"/>
  <c r="J649" i="32"/>
  <c r="K649" i="32"/>
  <c r="J650" i="32"/>
  <c r="K650" i="32"/>
  <c r="J651" i="32"/>
  <c r="K651" i="32"/>
  <c r="J652" i="32"/>
  <c r="K652" i="32"/>
  <c r="J653" i="32"/>
  <c r="K653" i="32"/>
  <c r="J654" i="32"/>
  <c r="K654" i="32"/>
  <c r="J655" i="32"/>
  <c r="K655" i="32"/>
  <c r="J656" i="32"/>
  <c r="K656" i="32"/>
  <c r="J657" i="32"/>
  <c r="K657" i="32"/>
  <c r="J658" i="32"/>
  <c r="K658" i="32"/>
  <c r="J659" i="32"/>
  <c r="K659" i="32"/>
  <c r="J660" i="32"/>
  <c r="K660" i="32"/>
  <c r="J661" i="32"/>
  <c r="K661" i="32"/>
  <c r="J662" i="32"/>
  <c r="K662" i="32"/>
  <c r="J663" i="32"/>
  <c r="K663" i="32"/>
  <c r="J664" i="32"/>
  <c r="K664" i="32"/>
  <c r="J665" i="32"/>
  <c r="K665" i="32"/>
  <c r="J666" i="32"/>
  <c r="K666" i="32"/>
  <c r="J667" i="32"/>
  <c r="K667" i="32"/>
  <c r="J668" i="32"/>
  <c r="K668" i="32"/>
  <c r="J669" i="32"/>
  <c r="K669" i="32"/>
  <c r="J670" i="32"/>
  <c r="K670" i="32"/>
  <c r="J671" i="32"/>
  <c r="K671" i="32"/>
  <c r="J672" i="32"/>
  <c r="K672" i="32"/>
  <c r="J673" i="32"/>
  <c r="K673" i="32"/>
  <c r="J674" i="32"/>
  <c r="K674" i="32"/>
  <c r="J675" i="32"/>
  <c r="K675" i="32"/>
  <c r="J676" i="32"/>
  <c r="K676" i="32"/>
  <c r="J677" i="32"/>
  <c r="K677" i="32"/>
  <c r="J678" i="32"/>
  <c r="K678" i="32"/>
  <c r="J679" i="32"/>
  <c r="K679" i="32"/>
  <c r="J680" i="32"/>
  <c r="K680" i="32"/>
  <c r="J681" i="32"/>
  <c r="K681" i="32"/>
  <c r="J682" i="32"/>
  <c r="K682" i="32"/>
  <c r="J683" i="32"/>
  <c r="K683" i="32"/>
  <c r="J684" i="32"/>
  <c r="K684" i="32"/>
  <c r="J685" i="32"/>
  <c r="K685" i="32"/>
  <c r="J686" i="32"/>
  <c r="K686" i="32"/>
  <c r="J687" i="32"/>
  <c r="K687" i="32"/>
  <c r="J688" i="32"/>
  <c r="K688" i="32"/>
  <c r="J689" i="32"/>
  <c r="K689" i="32"/>
  <c r="J690" i="32"/>
  <c r="K690" i="32"/>
  <c r="J691" i="32"/>
  <c r="K691" i="32"/>
  <c r="J692" i="32"/>
  <c r="K692" i="32"/>
  <c r="J693" i="32"/>
  <c r="K693" i="32"/>
  <c r="J694" i="32"/>
  <c r="K694" i="32"/>
  <c r="J695" i="32"/>
  <c r="K695" i="32"/>
  <c r="J696" i="32"/>
  <c r="K696" i="32"/>
  <c r="J697" i="32"/>
  <c r="K697" i="32"/>
  <c r="J698" i="32"/>
  <c r="K698" i="32"/>
  <c r="J699" i="32"/>
  <c r="K699" i="32"/>
  <c r="J700" i="32"/>
  <c r="K700" i="32"/>
  <c r="J701" i="32"/>
  <c r="K701" i="32"/>
  <c r="J702" i="32"/>
  <c r="K702" i="32"/>
  <c r="J703" i="32"/>
  <c r="K703" i="32"/>
  <c r="J704" i="32"/>
  <c r="K704" i="32"/>
  <c r="J705" i="32"/>
  <c r="K705" i="32"/>
  <c r="J706" i="32"/>
  <c r="K706" i="32"/>
  <c r="J707" i="32"/>
  <c r="K707" i="32"/>
  <c r="J708" i="32"/>
  <c r="K708" i="32"/>
  <c r="J709" i="32"/>
  <c r="K709" i="32"/>
  <c r="J710" i="32"/>
  <c r="K710" i="32"/>
  <c r="J711" i="32"/>
  <c r="K711" i="32"/>
  <c r="J712" i="32"/>
  <c r="K712" i="32"/>
  <c r="J713" i="32"/>
  <c r="K713" i="32"/>
  <c r="J714" i="32"/>
  <c r="K714" i="32"/>
  <c r="J715" i="32"/>
  <c r="K715" i="32"/>
  <c r="J716" i="32"/>
  <c r="K716" i="32"/>
  <c r="J717" i="32"/>
  <c r="K717" i="32"/>
  <c r="J718" i="32"/>
  <c r="K718" i="32"/>
  <c r="J719" i="32"/>
  <c r="K719" i="32"/>
  <c r="J720" i="32"/>
  <c r="K720" i="32"/>
  <c r="J721" i="32"/>
  <c r="K721" i="32"/>
  <c r="J722" i="32"/>
  <c r="K722" i="32"/>
  <c r="J723" i="32"/>
  <c r="K723" i="32"/>
  <c r="J724" i="32"/>
  <c r="K724" i="32"/>
  <c r="J725" i="32"/>
  <c r="K725" i="32"/>
  <c r="J726" i="32"/>
  <c r="K726" i="32"/>
  <c r="J727" i="32"/>
  <c r="K727" i="32"/>
  <c r="J728" i="32"/>
  <c r="K728" i="32"/>
  <c r="J729" i="32"/>
  <c r="K729" i="32"/>
  <c r="J730" i="32"/>
  <c r="K730" i="32"/>
  <c r="J731" i="32"/>
  <c r="K731" i="32"/>
  <c r="J732" i="32"/>
  <c r="K732" i="32"/>
  <c r="J733" i="32"/>
  <c r="K733" i="32"/>
  <c r="J734" i="32"/>
  <c r="K734" i="32"/>
  <c r="J735" i="32"/>
  <c r="K735" i="32"/>
  <c r="J736" i="32"/>
  <c r="K736" i="32"/>
  <c r="J737" i="32"/>
  <c r="K737" i="32"/>
  <c r="J738" i="32"/>
  <c r="K738" i="32"/>
  <c r="J739" i="32"/>
  <c r="K739" i="32"/>
  <c r="J740" i="32"/>
  <c r="K740" i="32"/>
  <c r="J741" i="32"/>
  <c r="K741" i="32"/>
  <c r="J742" i="32"/>
  <c r="K742" i="32"/>
  <c r="J743" i="32"/>
  <c r="K743" i="32"/>
  <c r="J744" i="32"/>
  <c r="K744" i="32"/>
  <c r="J745" i="32"/>
  <c r="K745" i="32"/>
  <c r="J746" i="32"/>
  <c r="K746" i="32"/>
  <c r="J747" i="32"/>
  <c r="K747" i="32"/>
  <c r="J748" i="32"/>
  <c r="K748" i="32"/>
  <c r="J749" i="32"/>
  <c r="K749" i="32"/>
  <c r="J750" i="32"/>
  <c r="K750" i="32"/>
  <c r="J751" i="32"/>
  <c r="K751" i="32"/>
  <c r="J752" i="32"/>
  <c r="K752" i="32"/>
  <c r="J753" i="32"/>
  <c r="K753" i="32"/>
  <c r="J754" i="32"/>
  <c r="K754" i="32"/>
  <c r="J755" i="32"/>
  <c r="K755" i="32"/>
  <c r="J756" i="32"/>
  <c r="K756" i="32"/>
  <c r="J757" i="32"/>
  <c r="K757" i="32"/>
  <c r="J758" i="32"/>
  <c r="K758" i="32"/>
  <c r="J759" i="32"/>
  <c r="K759" i="32"/>
  <c r="J760" i="32"/>
  <c r="K760" i="32"/>
  <c r="J761" i="32"/>
  <c r="K761" i="32"/>
  <c r="J762" i="32"/>
  <c r="K762" i="32"/>
  <c r="J763" i="32"/>
  <c r="K763" i="32"/>
  <c r="J764" i="32"/>
  <c r="K764" i="32"/>
  <c r="J765" i="32"/>
  <c r="K765" i="32"/>
  <c r="J766" i="32"/>
  <c r="K766" i="32"/>
  <c r="J767" i="32"/>
  <c r="K767" i="32"/>
  <c r="J768" i="32"/>
  <c r="K768" i="32"/>
  <c r="J769" i="32"/>
  <c r="K769" i="32"/>
  <c r="J770" i="32"/>
  <c r="K770" i="32"/>
  <c r="J771" i="32"/>
  <c r="K771" i="32"/>
  <c r="J772" i="32"/>
  <c r="K772" i="32"/>
  <c r="J773" i="32"/>
  <c r="K773" i="32"/>
  <c r="J774" i="32"/>
  <c r="K774" i="32"/>
  <c r="J775" i="32"/>
  <c r="K775" i="32"/>
  <c r="J776" i="32"/>
  <c r="K776" i="32"/>
  <c r="J777" i="32"/>
  <c r="K777" i="32"/>
  <c r="J778" i="32"/>
  <c r="K778" i="32"/>
  <c r="J779" i="32"/>
  <c r="K779" i="32"/>
  <c r="J780" i="32"/>
  <c r="K780" i="32"/>
  <c r="J781" i="32"/>
  <c r="K781" i="32"/>
  <c r="J782" i="32"/>
  <c r="K782" i="32"/>
  <c r="J783" i="32"/>
  <c r="K783" i="32"/>
  <c r="J784" i="32"/>
  <c r="K784" i="32"/>
  <c r="J785" i="32"/>
  <c r="K785" i="32"/>
  <c r="J786" i="32"/>
  <c r="K786" i="32"/>
  <c r="J787" i="32"/>
  <c r="K787" i="32"/>
  <c r="J788" i="32"/>
  <c r="K788" i="32"/>
  <c r="J789" i="32"/>
  <c r="K789" i="32"/>
  <c r="J790" i="32"/>
  <c r="K790" i="32"/>
  <c r="J791" i="32"/>
  <c r="K791" i="32"/>
  <c r="J792" i="32"/>
  <c r="K792" i="32"/>
  <c r="J793" i="32"/>
  <c r="K793" i="32"/>
  <c r="J794" i="32"/>
  <c r="K794" i="32"/>
  <c r="J795" i="32"/>
  <c r="K795" i="32"/>
  <c r="J796" i="32"/>
  <c r="K796" i="32"/>
  <c r="J797" i="32"/>
  <c r="K797" i="32"/>
  <c r="J798" i="32"/>
  <c r="K798" i="32"/>
  <c r="J799" i="32"/>
  <c r="K799" i="32"/>
  <c r="J800" i="32"/>
  <c r="K800" i="32"/>
  <c r="J801" i="32"/>
  <c r="K801" i="32"/>
  <c r="J802" i="32"/>
  <c r="K802" i="32"/>
  <c r="J803" i="32"/>
  <c r="K803" i="32"/>
  <c r="J804" i="32"/>
  <c r="K804" i="32"/>
  <c r="J805" i="32"/>
  <c r="K805" i="32"/>
  <c r="J806" i="32"/>
  <c r="K806" i="32"/>
  <c r="J807" i="32"/>
  <c r="K807" i="32"/>
  <c r="J808" i="32"/>
  <c r="K808" i="32"/>
  <c r="J809" i="32"/>
  <c r="K809" i="32"/>
  <c r="J810" i="32"/>
  <c r="K810" i="32"/>
  <c r="J811" i="32"/>
  <c r="K811" i="32"/>
  <c r="J812" i="32"/>
  <c r="K812" i="32"/>
  <c r="J813" i="32"/>
  <c r="K813" i="32"/>
  <c r="J814" i="32"/>
  <c r="K814" i="32"/>
  <c r="J815" i="32"/>
  <c r="K815" i="32"/>
  <c r="J816" i="32"/>
  <c r="K816" i="32"/>
  <c r="J817" i="32"/>
  <c r="K817" i="32"/>
  <c r="J818" i="32"/>
  <c r="K818" i="32"/>
  <c r="J819" i="32"/>
  <c r="K819" i="32"/>
  <c r="J820" i="32"/>
  <c r="K820" i="32"/>
  <c r="J821" i="32"/>
  <c r="K821" i="32"/>
  <c r="J822" i="32"/>
  <c r="K822" i="32"/>
  <c r="J823" i="32"/>
  <c r="K823" i="32"/>
  <c r="J824" i="32"/>
  <c r="K824" i="32"/>
  <c r="J825" i="32"/>
  <c r="K825" i="32"/>
  <c r="J826" i="32"/>
  <c r="K826" i="32"/>
  <c r="J827" i="32"/>
  <c r="K827" i="32"/>
  <c r="J828" i="32"/>
  <c r="K828" i="32"/>
  <c r="J829" i="32"/>
  <c r="K829" i="32"/>
  <c r="J830" i="32"/>
  <c r="K830" i="32"/>
  <c r="J831" i="32"/>
  <c r="K831" i="32"/>
  <c r="J832" i="32"/>
  <c r="K832" i="32"/>
  <c r="J833" i="32"/>
  <c r="K833" i="32"/>
  <c r="J834" i="32"/>
  <c r="K834" i="32"/>
  <c r="J835" i="32"/>
  <c r="K835" i="32"/>
  <c r="J836" i="32"/>
  <c r="K836" i="32"/>
  <c r="J837" i="32"/>
  <c r="K837" i="32"/>
  <c r="J838" i="32"/>
  <c r="K838" i="32"/>
  <c r="J839" i="32"/>
  <c r="K839" i="32"/>
  <c r="J840" i="32"/>
  <c r="K840" i="32"/>
  <c r="J841" i="32"/>
  <c r="K841" i="32"/>
  <c r="J842" i="32"/>
  <c r="K842" i="32"/>
  <c r="J843" i="32"/>
  <c r="K843" i="32"/>
  <c r="J844" i="32"/>
  <c r="K844" i="32"/>
  <c r="J845" i="32"/>
  <c r="K845" i="32"/>
  <c r="J846" i="32"/>
  <c r="K846" i="32"/>
  <c r="J847" i="32"/>
  <c r="K847" i="32"/>
  <c r="J848" i="32"/>
  <c r="K848" i="32"/>
  <c r="J849" i="32"/>
  <c r="K849" i="32"/>
  <c r="J850" i="32"/>
  <c r="K850" i="32"/>
  <c r="J851" i="32"/>
  <c r="K851" i="32"/>
  <c r="J852" i="32"/>
  <c r="K852" i="32"/>
  <c r="J853" i="32"/>
  <c r="K853" i="32"/>
  <c r="J854" i="32"/>
  <c r="K854" i="32"/>
  <c r="J855" i="32"/>
  <c r="K855" i="32"/>
  <c r="J856" i="32"/>
  <c r="K856" i="32"/>
  <c r="J857" i="32"/>
  <c r="K857" i="32"/>
  <c r="J858" i="32"/>
  <c r="K858" i="32"/>
  <c r="J859" i="32"/>
  <c r="K859" i="32"/>
  <c r="J860" i="32"/>
  <c r="K860" i="32"/>
  <c r="J861" i="32"/>
  <c r="K861" i="32"/>
  <c r="J862" i="32"/>
  <c r="K862" i="32"/>
  <c r="J863" i="32"/>
  <c r="K863" i="32"/>
  <c r="J864" i="32"/>
  <c r="K864" i="32"/>
  <c r="J865" i="32"/>
  <c r="K865" i="32"/>
  <c r="J866" i="32"/>
  <c r="K866" i="32"/>
  <c r="J867" i="32"/>
  <c r="K867" i="32"/>
  <c r="J868" i="32"/>
  <c r="K868" i="32"/>
  <c r="J869" i="32"/>
  <c r="K869" i="32"/>
  <c r="J870" i="32"/>
  <c r="K870" i="32"/>
  <c r="J871" i="32"/>
  <c r="K871" i="32"/>
  <c r="J872" i="32"/>
  <c r="K872" i="32"/>
  <c r="J873" i="32"/>
  <c r="K873" i="32"/>
  <c r="J874" i="32"/>
  <c r="K874" i="32"/>
  <c r="J875" i="32"/>
  <c r="K875" i="32"/>
  <c r="J876" i="32"/>
  <c r="K876" i="32"/>
  <c r="J877" i="32"/>
  <c r="K877" i="32"/>
  <c r="J878" i="32"/>
  <c r="K878" i="32"/>
  <c r="J879" i="32"/>
  <c r="K879" i="32"/>
  <c r="J880" i="32"/>
  <c r="K880" i="32"/>
  <c r="J881" i="32"/>
  <c r="K881" i="32"/>
  <c r="J882" i="32"/>
  <c r="K882" i="32"/>
  <c r="J883" i="32"/>
  <c r="K883" i="32"/>
  <c r="J884" i="32"/>
  <c r="K884" i="32"/>
  <c r="J885" i="32"/>
  <c r="K885" i="32"/>
  <c r="J886" i="32"/>
  <c r="K886" i="32"/>
  <c r="J887" i="32"/>
  <c r="K887" i="32"/>
  <c r="J888" i="32"/>
  <c r="K888" i="32"/>
  <c r="J889" i="32"/>
  <c r="K889" i="32"/>
  <c r="J890" i="32"/>
  <c r="K890" i="32"/>
  <c r="J891" i="32"/>
  <c r="K891" i="32"/>
  <c r="J892" i="32"/>
  <c r="K892" i="32"/>
  <c r="J893" i="32"/>
  <c r="K893" i="32"/>
  <c r="J894" i="32"/>
  <c r="K894" i="32"/>
  <c r="J895" i="32"/>
  <c r="K895" i="32"/>
  <c r="J896" i="32"/>
  <c r="K896" i="32"/>
  <c r="J897" i="32"/>
  <c r="K897" i="32"/>
  <c r="J898" i="32"/>
  <c r="K898" i="32"/>
  <c r="J899" i="32"/>
  <c r="K899" i="32"/>
  <c r="J900" i="32"/>
  <c r="K900" i="32"/>
  <c r="J901" i="32"/>
  <c r="K901" i="32"/>
  <c r="J902" i="32"/>
  <c r="K902" i="32"/>
  <c r="J903" i="32"/>
  <c r="K903" i="32"/>
  <c r="J904" i="32"/>
  <c r="K904" i="32"/>
  <c r="J905" i="32"/>
  <c r="K905" i="32"/>
  <c r="J906" i="32"/>
  <c r="K906" i="32"/>
  <c r="J907" i="32"/>
  <c r="K907" i="32"/>
  <c r="J908" i="32"/>
  <c r="K908" i="32"/>
  <c r="J909" i="32"/>
  <c r="K909" i="32"/>
  <c r="J910" i="32"/>
  <c r="K910" i="32"/>
  <c r="J911" i="32"/>
  <c r="K911" i="32"/>
  <c r="J912" i="32"/>
  <c r="K912" i="32"/>
  <c r="J913" i="32"/>
  <c r="K913" i="32"/>
  <c r="J914" i="32"/>
  <c r="K914" i="32"/>
  <c r="J915" i="32"/>
  <c r="K915" i="32"/>
  <c r="J916" i="32"/>
  <c r="K916" i="32"/>
  <c r="J917" i="32"/>
  <c r="K917" i="32"/>
  <c r="J918" i="32"/>
  <c r="K918" i="32"/>
  <c r="J919" i="32"/>
  <c r="K919" i="32"/>
  <c r="J920" i="32"/>
  <c r="K920" i="32"/>
  <c r="J921" i="32"/>
  <c r="K921" i="32"/>
  <c r="J922" i="32"/>
  <c r="K922" i="32"/>
  <c r="J923" i="32"/>
  <c r="K923" i="32"/>
  <c r="J924" i="32"/>
  <c r="K924" i="32"/>
  <c r="J925" i="32"/>
  <c r="K925" i="32"/>
  <c r="J926" i="32"/>
  <c r="K926" i="32"/>
  <c r="J927" i="32"/>
  <c r="K927" i="32"/>
  <c r="J928" i="32"/>
  <c r="K928" i="32"/>
  <c r="J929" i="32"/>
  <c r="K929" i="32"/>
  <c r="J930" i="32"/>
  <c r="K930" i="32"/>
  <c r="J931" i="32"/>
  <c r="K931" i="32"/>
  <c r="J932" i="32"/>
  <c r="K932" i="32"/>
  <c r="J933" i="32"/>
  <c r="K933" i="32"/>
  <c r="J934" i="32"/>
  <c r="K934" i="32"/>
  <c r="J935" i="32"/>
  <c r="K935" i="32"/>
  <c r="J936" i="32"/>
  <c r="K936" i="32"/>
  <c r="J937" i="32"/>
  <c r="K937" i="32"/>
  <c r="J938" i="32"/>
  <c r="K938" i="32"/>
  <c r="J939" i="32"/>
  <c r="K939" i="32"/>
  <c r="J940" i="32"/>
  <c r="K940" i="32"/>
  <c r="J941" i="32"/>
  <c r="K941" i="32"/>
  <c r="J942" i="32"/>
  <c r="K942" i="32"/>
  <c r="J943" i="32"/>
  <c r="K943" i="32"/>
  <c r="J944" i="32"/>
  <c r="K944" i="32"/>
  <c r="J945" i="32"/>
  <c r="K945" i="32"/>
  <c r="J946" i="32"/>
  <c r="K946" i="32"/>
  <c r="J947" i="32"/>
  <c r="K947" i="32"/>
  <c r="J948" i="32"/>
  <c r="K948" i="32"/>
  <c r="J949" i="32"/>
  <c r="K949" i="32"/>
  <c r="J950" i="32"/>
  <c r="K950" i="32"/>
  <c r="J951" i="32"/>
  <c r="K951" i="32"/>
  <c r="J952" i="32"/>
  <c r="K952" i="32"/>
  <c r="J953" i="32"/>
  <c r="K953" i="32"/>
  <c r="J954" i="32"/>
  <c r="K954" i="32"/>
  <c r="J955" i="32"/>
  <c r="K955" i="32"/>
  <c r="J956" i="32"/>
  <c r="K956" i="32"/>
  <c r="J957" i="32"/>
  <c r="K957" i="32"/>
  <c r="J958" i="32"/>
  <c r="K958" i="32"/>
  <c r="J959" i="32"/>
  <c r="K959" i="32"/>
  <c r="J960" i="32"/>
  <c r="K960" i="32"/>
  <c r="J961" i="32"/>
  <c r="K961" i="32"/>
  <c r="J962" i="32"/>
  <c r="K962" i="32"/>
  <c r="J963" i="32"/>
  <c r="K963" i="32"/>
  <c r="J964" i="32"/>
  <c r="K964" i="32"/>
  <c r="J965" i="32"/>
  <c r="K965" i="32"/>
  <c r="J966" i="32"/>
  <c r="K966" i="32"/>
  <c r="J967" i="32"/>
  <c r="K967" i="32"/>
  <c r="J968" i="32"/>
  <c r="K968" i="32"/>
  <c r="J969" i="32"/>
  <c r="K969" i="32"/>
  <c r="J970" i="32"/>
  <c r="K970" i="32"/>
  <c r="J971" i="32"/>
  <c r="K971" i="32"/>
  <c r="J972" i="32"/>
  <c r="K972" i="32"/>
  <c r="J973" i="32"/>
  <c r="K973" i="32"/>
  <c r="J974" i="32"/>
  <c r="K974" i="32"/>
  <c r="J975" i="32"/>
  <c r="K975" i="32"/>
  <c r="J976" i="32"/>
  <c r="K976" i="32"/>
  <c r="J977" i="32"/>
  <c r="K977" i="32"/>
  <c r="J978" i="32"/>
  <c r="K978" i="32"/>
  <c r="J979" i="32"/>
  <c r="K979" i="32"/>
  <c r="J980" i="32"/>
  <c r="K980" i="32"/>
  <c r="J981" i="32"/>
  <c r="K981" i="32"/>
  <c r="J982" i="32"/>
  <c r="K982" i="32"/>
  <c r="J983" i="32"/>
  <c r="K983" i="32"/>
  <c r="J984" i="32"/>
  <c r="K984" i="32"/>
  <c r="J985" i="32"/>
  <c r="K985" i="32"/>
  <c r="J986" i="32"/>
  <c r="K986" i="32"/>
  <c r="J987" i="32"/>
  <c r="K987" i="32"/>
  <c r="J988" i="32"/>
  <c r="K988" i="32"/>
  <c r="J989" i="32"/>
  <c r="K989" i="32"/>
  <c r="J990" i="32"/>
  <c r="K990" i="32"/>
  <c r="J991" i="32"/>
  <c r="K991" i="32"/>
  <c r="J992" i="32"/>
  <c r="K992" i="32"/>
  <c r="J993" i="32"/>
  <c r="K993" i="32"/>
  <c r="J994" i="32"/>
  <c r="K994" i="32"/>
  <c r="J995" i="32"/>
  <c r="K995" i="32"/>
  <c r="J996" i="32"/>
  <c r="K996" i="32"/>
  <c r="J997" i="32"/>
  <c r="K997" i="32"/>
  <c r="J998" i="32"/>
  <c r="K998" i="32"/>
  <c r="J999" i="32"/>
  <c r="K999" i="32"/>
  <c r="J1000" i="32"/>
  <c r="K1000" i="32"/>
  <c r="J1001" i="32"/>
  <c r="K1001" i="32"/>
  <c r="J1002" i="32"/>
  <c r="K1002" i="32"/>
  <c r="J1003" i="32"/>
  <c r="K1003" i="32"/>
  <c r="J1004" i="32"/>
  <c r="K1004" i="32"/>
  <c r="J1005" i="32"/>
  <c r="K1005" i="32"/>
  <c r="J1006" i="32"/>
  <c r="K1006" i="32"/>
  <c r="J1007" i="32"/>
  <c r="K1007" i="32"/>
  <c r="J1008" i="32"/>
  <c r="K1008" i="32"/>
  <c r="J1009" i="32"/>
  <c r="K1009" i="32"/>
  <c r="J1010" i="32"/>
  <c r="K1010" i="32"/>
  <c r="J1011" i="32"/>
  <c r="K1011" i="32"/>
  <c r="J1012" i="32"/>
  <c r="K1012" i="32"/>
  <c r="J1013" i="32"/>
  <c r="K1013" i="32"/>
  <c r="J1014" i="32"/>
  <c r="K1014" i="32"/>
  <c r="J1015" i="32"/>
  <c r="K1015" i="32"/>
  <c r="J1016" i="32"/>
  <c r="K1016" i="32"/>
  <c r="J1017" i="32"/>
  <c r="K1017" i="32"/>
  <c r="J1018" i="32"/>
  <c r="K1018" i="32"/>
  <c r="J1019" i="32"/>
  <c r="K1019" i="32"/>
  <c r="J1020" i="32"/>
  <c r="K1020" i="32"/>
  <c r="J1021" i="32"/>
  <c r="K1021" i="32"/>
  <c r="J1022" i="32"/>
  <c r="K1022" i="32"/>
  <c r="J1023" i="32"/>
  <c r="K1023" i="32"/>
  <c r="J1024" i="32"/>
  <c r="K1024" i="32"/>
  <c r="J1025" i="32"/>
  <c r="K1025" i="32"/>
  <c r="J1026" i="32"/>
  <c r="K1026" i="32"/>
  <c r="J1027" i="32"/>
  <c r="K1027" i="32"/>
  <c r="J1028" i="32"/>
  <c r="K1028" i="32"/>
  <c r="J1029" i="32"/>
  <c r="K1029" i="32"/>
  <c r="J1030" i="32"/>
  <c r="K1030" i="32"/>
  <c r="J1031" i="32"/>
  <c r="K1031" i="32"/>
  <c r="J1032" i="32"/>
  <c r="K1032" i="32"/>
  <c r="J1033" i="32"/>
  <c r="K1033" i="32"/>
  <c r="J1034" i="32"/>
  <c r="K1034" i="32"/>
  <c r="J1035" i="32"/>
  <c r="K1035" i="32"/>
  <c r="J1036" i="32"/>
  <c r="K1036" i="32"/>
  <c r="J1037" i="32"/>
  <c r="K1037" i="32"/>
  <c r="J1038" i="32"/>
  <c r="K1038" i="32"/>
  <c r="J1039" i="32"/>
  <c r="K1039" i="32"/>
  <c r="J1040" i="32"/>
  <c r="K1040" i="32"/>
  <c r="J1041" i="32"/>
  <c r="K1041" i="32"/>
  <c r="J1042" i="32"/>
  <c r="K1042" i="32"/>
  <c r="J1043" i="32"/>
  <c r="K1043" i="32"/>
  <c r="J1044" i="32"/>
  <c r="K1044" i="32"/>
  <c r="J1045" i="32"/>
  <c r="K1045" i="32"/>
  <c r="J1046" i="32"/>
  <c r="K1046" i="32"/>
  <c r="J1047" i="32"/>
  <c r="K1047" i="32"/>
  <c r="J1048" i="32"/>
  <c r="K1048" i="32"/>
  <c r="J1049" i="32"/>
  <c r="K1049" i="32"/>
  <c r="J1050" i="32"/>
  <c r="K1050" i="32"/>
  <c r="J1051" i="32"/>
  <c r="K1051" i="32"/>
  <c r="J1052" i="32"/>
  <c r="K1052" i="32"/>
  <c r="J1053" i="32"/>
  <c r="K1053" i="32"/>
  <c r="J1054" i="32"/>
  <c r="K1054" i="32"/>
  <c r="J1055" i="32"/>
  <c r="K1055" i="32"/>
  <c r="J1056" i="32"/>
  <c r="K1056" i="32"/>
  <c r="J1057" i="32"/>
  <c r="K1057" i="32"/>
  <c r="J1058" i="32"/>
  <c r="K1058" i="32"/>
  <c r="J1059" i="32"/>
  <c r="K1059" i="32"/>
  <c r="J1060" i="32"/>
  <c r="K1060" i="32"/>
  <c r="J1061" i="32"/>
  <c r="K1061" i="32"/>
  <c r="J1062" i="32"/>
  <c r="K1062" i="32"/>
  <c r="J1063" i="32"/>
  <c r="K1063" i="32"/>
  <c r="J1064" i="32"/>
  <c r="K1064" i="32"/>
  <c r="J1065" i="32"/>
  <c r="K1065" i="32"/>
  <c r="J1066" i="32"/>
  <c r="K1066" i="32"/>
  <c r="J1067" i="32"/>
  <c r="K1067" i="32"/>
  <c r="J1068" i="32"/>
  <c r="K1068" i="32"/>
  <c r="J1069" i="32"/>
  <c r="K1069" i="32"/>
  <c r="J1070" i="32"/>
  <c r="K1070" i="32"/>
  <c r="J1071" i="32"/>
  <c r="K1071" i="32"/>
  <c r="J1072" i="32"/>
  <c r="K1072" i="32"/>
  <c r="J1073" i="32"/>
  <c r="K1073" i="32"/>
  <c r="J1074" i="32"/>
  <c r="K1074" i="32"/>
  <c r="J1075" i="32"/>
  <c r="K1075" i="32"/>
  <c r="J1076" i="32"/>
  <c r="K1076" i="32"/>
  <c r="J1077" i="32"/>
  <c r="K1077" i="32"/>
  <c r="J1078" i="32"/>
  <c r="K1078" i="32"/>
  <c r="J1079" i="32"/>
  <c r="K1079" i="32"/>
  <c r="J1080" i="32"/>
  <c r="K1080" i="32"/>
  <c r="J1081" i="32"/>
  <c r="K1081" i="32"/>
  <c r="J1082" i="32"/>
  <c r="K1082" i="32"/>
  <c r="J1083" i="32"/>
  <c r="K1083" i="32"/>
  <c r="J1084" i="32"/>
  <c r="K1084" i="32"/>
  <c r="J1085" i="32"/>
  <c r="K1085" i="32"/>
  <c r="J1086" i="32"/>
  <c r="K1086" i="32"/>
  <c r="J1087" i="32"/>
  <c r="K1087" i="32"/>
  <c r="J1088" i="32"/>
  <c r="K1088" i="32"/>
  <c r="J1089" i="32"/>
  <c r="K1089" i="32"/>
  <c r="J1090" i="32"/>
  <c r="K1090" i="32"/>
  <c r="J1091" i="32"/>
  <c r="K1091" i="32"/>
  <c r="J1092" i="32"/>
  <c r="K1092" i="32"/>
  <c r="J1093" i="32"/>
  <c r="K1093" i="32"/>
  <c r="J1094" i="32"/>
  <c r="K1094" i="32"/>
  <c r="J1095" i="32"/>
  <c r="K1095" i="32"/>
  <c r="J1096" i="32"/>
  <c r="K1096" i="32"/>
  <c r="J1097" i="32"/>
  <c r="K1097" i="32"/>
  <c r="J1098" i="32"/>
  <c r="K1098" i="32"/>
  <c r="J1099" i="32"/>
  <c r="K1099" i="32"/>
  <c r="J1100" i="32"/>
  <c r="K1100" i="32"/>
  <c r="J1101" i="32"/>
  <c r="K1101" i="32"/>
  <c r="J1102" i="32"/>
  <c r="K1102" i="32"/>
  <c r="J1103" i="32"/>
  <c r="K1103" i="32"/>
  <c r="J1104" i="32"/>
  <c r="K1104" i="32"/>
  <c r="J1105" i="32"/>
  <c r="K1105" i="32"/>
  <c r="J1106" i="32"/>
  <c r="K1106" i="32"/>
  <c r="J1107" i="32"/>
  <c r="K1107" i="32"/>
  <c r="J1108" i="32"/>
  <c r="K1108" i="32"/>
  <c r="J1109" i="32"/>
  <c r="K1109" i="32"/>
  <c r="J1110" i="32"/>
  <c r="K1110" i="32"/>
  <c r="J1111" i="32"/>
  <c r="K1111" i="32"/>
  <c r="J1112" i="32"/>
  <c r="K1112" i="32"/>
  <c r="J1113" i="32"/>
  <c r="K1113" i="32"/>
  <c r="J1114" i="32"/>
  <c r="K1114" i="32"/>
  <c r="J1115" i="32"/>
  <c r="K1115" i="32"/>
  <c r="J1116" i="32"/>
  <c r="K1116" i="32"/>
  <c r="J1117" i="32"/>
  <c r="K1117" i="32"/>
  <c r="J1118" i="32"/>
  <c r="K1118" i="32"/>
  <c r="J1119" i="32"/>
  <c r="K1119" i="32"/>
  <c r="J1120" i="32"/>
  <c r="K1120" i="32"/>
  <c r="J1121" i="32"/>
  <c r="K1121" i="32"/>
  <c r="J1122" i="32"/>
  <c r="K1122" i="32"/>
  <c r="J1123" i="32"/>
  <c r="K1123" i="32"/>
  <c r="J1124" i="32"/>
  <c r="K1124" i="32"/>
  <c r="J1125" i="32"/>
  <c r="K1125" i="32"/>
  <c r="J1126" i="32"/>
  <c r="K1126" i="32"/>
  <c r="J1127" i="32"/>
  <c r="K1127" i="32"/>
  <c r="J1128" i="32"/>
  <c r="K1128" i="32"/>
  <c r="J1129" i="32"/>
  <c r="K1129" i="32"/>
  <c r="J1130" i="32"/>
  <c r="K1130" i="32"/>
  <c r="J1131" i="32"/>
  <c r="K1131" i="32"/>
  <c r="J1132" i="32"/>
  <c r="K1132" i="32"/>
  <c r="J1133" i="32"/>
  <c r="K1133" i="32"/>
  <c r="J1134" i="32"/>
  <c r="K1134" i="32"/>
  <c r="J1135" i="32"/>
  <c r="K1135" i="32"/>
  <c r="J1136" i="32"/>
  <c r="K1136" i="32"/>
  <c r="J1137" i="32"/>
  <c r="K1137" i="32"/>
  <c r="J1138" i="32"/>
  <c r="K1138" i="32"/>
  <c r="J1139" i="32"/>
  <c r="K1139" i="32"/>
  <c r="J1140" i="32"/>
  <c r="K1140" i="32"/>
  <c r="J1141" i="32"/>
  <c r="K1141" i="32"/>
  <c r="J1142" i="32"/>
  <c r="K1142" i="32"/>
  <c r="J1143" i="32"/>
  <c r="K1143" i="32"/>
  <c r="J1144" i="32"/>
  <c r="K1144" i="32"/>
  <c r="J1145" i="32"/>
  <c r="K1145" i="32"/>
  <c r="J1146" i="32"/>
  <c r="K1146" i="32"/>
  <c r="J1147" i="32"/>
  <c r="K1147" i="32"/>
  <c r="J1148" i="32"/>
  <c r="K1148" i="32"/>
  <c r="J1149" i="32"/>
  <c r="K1149" i="32"/>
  <c r="J1150" i="32"/>
  <c r="K1150" i="32"/>
  <c r="J1151" i="32"/>
  <c r="K1151" i="32"/>
  <c r="J1152" i="32"/>
  <c r="K1152" i="32"/>
  <c r="J1153" i="32"/>
  <c r="K1153" i="32"/>
  <c r="J1154" i="32"/>
  <c r="K1154" i="32"/>
  <c r="J1155" i="32"/>
  <c r="K1155" i="32"/>
  <c r="J1156" i="32"/>
  <c r="K1156" i="32"/>
  <c r="J1157" i="32"/>
  <c r="K1157" i="32"/>
  <c r="J1158" i="32"/>
  <c r="K1158" i="32"/>
  <c r="J1159" i="32"/>
  <c r="K1159" i="32"/>
  <c r="J1160" i="32"/>
  <c r="K1160" i="32"/>
  <c r="J1161" i="32"/>
  <c r="K1161" i="32"/>
  <c r="J1162" i="32"/>
  <c r="K1162" i="32"/>
  <c r="J1163" i="32"/>
  <c r="K1163" i="32"/>
  <c r="J1164" i="32"/>
  <c r="K1164" i="32"/>
  <c r="J1165" i="32"/>
  <c r="K1165" i="32"/>
  <c r="J1166" i="32"/>
  <c r="K1166" i="32"/>
  <c r="J1167" i="32"/>
  <c r="K1167" i="32"/>
  <c r="J1168" i="32"/>
  <c r="K1168" i="32"/>
  <c r="J1169" i="32"/>
  <c r="K1169" i="32"/>
  <c r="J1170" i="32"/>
  <c r="K1170" i="32"/>
  <c r="J1171" i="32"/>
  <c r="K1171" i="32"/>
  <c r="J1172" i="32"/>
  <c r="K1172" i="32"/>
  <c r="J1173" i="32"/>
  <c r="K1173" i="32"/>
  <c r="J1174" i="32"/>
  <c r="K1174" i="32"/>
  <c r="J1175" i="32"/>
  <c r="K1175" i="32"/>
  <c r="J1176" i="32"/>
  <c r="K1176" i="32"/>
  <c r="J1177" i="32"/>
  <c r="K1177" i="32"/>
  <c r="J1178" i="32"/>
  <c r="K1178" i="32"/>
  <c r="J1179" i="32"/>
  <c r="K1179" i="32"/>
  <c r="J1180" i="32"/>
  <c r="K1180" i="32"/>
  <c r="J1181" i="32"/>
  <c r="K1181" i="32"/>
  <c r="J1182" i="32"/>
  <c r="K1182" i="32"/>
  <c r="J1183" i="32"/>
  <c r="K1183" i="32"/>
  <c r="J1184" i="32"/>
  <c r="K1184" i="32"/>
  <c r="J1185" i="32"/>
  <c r="K1185" i="32"/>
  <c r="J1186" i="32"/>
  <c r="K1186" i="32"/>
  <c r="J1187" i="32"/>
  <c r="K1187" i="32"/>
  <c r="J1188" i="32"/>
  <c r="K1188" i="32"/>
  <c r="J1189" i="32"/>
  <c r="K1189" i="32"/>
  <c r="J1190" i="32"/>
  <c r="K1190" i="32"/>
  <c r="J1191" i="32"/>
  <c r="K1191" i="32"/>
  <c r="J1192" i="32"/>
  <c r="K1192" i="32"/>
  <c r="J1193" i="32"/>
  <c r="K1193" i="32"/>
  <c r="J1194" i="32"/>
  <c r="K1194" i="32"/>
  <c r="J1195" i="32"/>
  <c r="K1195" i="32"/>
  <c r="J1196" i="32"/>
  <c r="K1196" i="32"/>
  <c r="J1197" i="32"/>
  <c r="K1197" i="32"/>
  <c r="J1198" i="32"/>
  <c r="K1198" i="32"/>
  <c r="J1199" i="32"/>
  <c r="K1199" i="32"/>
  <c r="J1200" i="32"/>
  <c r="K1200" i="32"/>
  <c r="J1201" i="32"/>
  <c r="K1201" i="32"/>
  <c r="J1202" i="32"/>
  <c r="K1202" i="32"/>
  <c r="J1203" i="32"/>
  <c r="K1203" i="32"/>
  <c r="J1204" i="32"/>
  <c r="K1204" i="32"/>
  <c r="J1205" i="32"/>
  <c r="K1205" i="32"/>
  <c r="J1206" i="32"/>
  <c r="K1206" i="32"/>
  <c r="J1207" i="32"/>
  <c r="K1207" i="32"/>
  <c r="J1208" i="32"/>
  <c r="K1208" i="32"/>
  <c r="J1209" i="32"/>
  <c r="K1209" i="32"/>
  <c r="J1210" i="32"/>
  <c r="K1210" i="32"/>
  <c r="J1211" i="32"/>
  <c r="K1211" i="32"/>
  <c r="J1212" i="32"/>
  <c r="K1212" i="32"/>
  <c r="J1213" i="32"/>
  <c r="K1213" i="32"/>
  <c r="J1214" i="32"/>
  <c r="K1214" i="32"/>
  <c r="J1215" i="32"/>
  <c r="K1215" i="32"/>
  <c r="J1216" i="32"/>
  <c r="K1216" i="32"/>
  <c r="J1217" i="32"/>
  <c r="K1217" i="32"/>
  <c r="J1218" i="32"/>
  <c r="K1218" i="32"/>
  <c r="J1219" i="32"/>
  <c r="K1219" i="32"/>
  <c r="J1220" i="32"/>
  <c r="K1220" i="32"/>
  <c r="J1221" i="32"/>
  <c r="K1221" i="32"/>
  <c r="J1222" i="32"/>
  <c r="K1222" i="32"/>
  <c r="J1223" i="32"/>
  <c r="K1223" i="32"/>
  <c r="J1224" i="32"/>
  <c r="K1224" i="32"/>
  <c r="J1225" i="32"/>
  <c r="K1225" i="32"/>
  <c r="J1226" i="32"/>
  <c r="K1226" i="32"/>
  <c r="J1227" i="32"/>
  <c r="K1227" i="32"/>
  <c r="J1228" i="32"/>
  <c r="K1228" i="32"/>
  <c r="J1229" i="32"/>
  <c r="K1229" i="32"/>
  <c r="J1230" i="32"/>
  <c r="K1230" i="32"/>
  <c r="J1231" i="32"/>
  <c r="K1231" i="32"/>
  <c r="J1232" i="32"/>
  <c r="K1232" i="32"/>
  <c r="J1233" i="32"/>
  <c r="K1233" i="32"/>
  <c r="J1234" i="32"/>
  <c r="K1234" i="32"/>
  <c r="J1235" i="32"/>
  <c r="K1235" i="32"/>
  <c r="J1236" i="32"/>
  <c r="K1236" i="32"/>
  <c r="J1237" i="32"/>
  <c r="K1237" i="32"/>
  <c r="J1238" i="32"/>
  <c r="K1238" i="32"/>
  <c r="J1239" i="32"/>
  <c r="K1239" i="32"/>
  <c r="J1240" i="32"/>
  <c r="K1240" i="32"/>
  <c r="J1241" i="32"/>
  <c r="K1241" i="32"/>
  <c r="J1242" i="32"/>
  <c r="K1242" i="32"/>
  <c r="J1243" i="32"/>
  <c r="K1243" i="32"/>
  <c r="J1244" i="32"/>
  <c r="K1244" i="32"/>
  <c r="J1245" i="32"/>
  <c r="K1245" i="32"/>
  <c r="J1246" i="32"/>
  <c r="K1246" i="32"/>
  <c r="J1247" i="32"/>
  <c r="K1247" i="32"/>
  <c r="J1248" i="32"/>
  <c r="K1248" i="32"/>
  <c r="J1249" i="32"/>
  <c r="K1249" i="32"/>
  <c r="J1250" i="32"/>
  <c r="K1250" i="32"/>
  <c r="J1251" i="32"/>
  <c r="K1251" i="32"/>
  <c r="J1252" i="32"/>
  <c r="K1252" i="32"/>
  <c r="J1253" i="32"/>
  <c r="K1253" i="32"/>
  <c r="J1254" i="32"/>
  <c r="K1254" i="32"/>
  <c r="J1255" i="32"/>
  <c r="K1255" i="32"/>
  <c r="J1256" i="32"/>
  <c r="K1256" i="32"/>
  <c r="J1257" i="32"/>
  <c r="K1257" i="32"/>
  <c r="J1258" i="32"/>
  <c r="K1258" i="32"/>
  <c r="J1259" i="32"/>
  <c r="K1259" i="32"/>
  <c r="J1260" i="32"/>
  <c r="K1260" i="32"/>
  <c r="J1261" i="32"/>
  <c r="K1261" i="32"/>
  <c r="J1262" i="32"/>
  <c r="K1262" i="32"/>
  <c r="J1263" i="32"/>
  <c r="K1263" i="32"/>
  <c r="J1264" i="32"/>
  <c r="K1264" i="32"/>
  <c r="J1265" i="32"/>
  <c r="K1265" i="32"/>
  <c r="J1266" i="32"/>
  <c r="K1266" i="32"/>
  <c r="J1267" i="32"/>
  <c r="K1267" i="32"/>
  <c r="J1268" i="32"/>
  <c r="K1268" i="32"/>
  <c r="J1269" i="32"/>
  <c r="K1269" i="32"/>
  <c r="J1270" i="32"/>
  <c r="K1270" i="32"/>
  <c r="J1271" i="32"/>
  <c r="K1271" i="32"/>
  <c r="J1272" i="32"/>
  <c r="K1272" i="32"/>
  <c r="J1273" i="32"/>
  <c r="K1273" i="32"/>
  <c r="J1274" i="32"/>
  <c r="K1274" i="32"/>
  <c r="J1275" i="32"/>
  <c r="K1275" i="32"/>
  <c r="J1276" i="32"/>
  <c r="K1276" i="32"/>
  <c r="J1277" i="32"/>
  <c r="K1277" i="32"/>
  <c r="J1278" i="32"/>
  <c r="K1278" i="32"/>
  <c r="J1279" i="32"/>
  <c r="K1279" i="32"/>
  <c r="J1280" i="32"/>
  <c r="K1280" i="32"/>
  <c r="J1281" i="32"/>
  <c r="K1281" i="32"/>
  <c r="J1282" i="32"/>
  <c r="K1282" i="32"/>
  <c r="J1283" i="32"/>
  <c r="K1283" i="32"/>
  <c r="J1284" i="32"/>
  <c r="K1284" i="32"/>
  <c r="J1285" i="32"/>
  <c r="K1285" i="32"/>
  <c r="J1286" i="32"/>
  <c r="K1286" i="32"/>
  <c r="J1287" i="32"/>
  <c r="K1287" i="32"/>
  <c r="J1288" i="32"/>
  <c r="K1288" i="32"/>
  <c r="J1289" i="32"/>
  <c r="K1289" i="32"/>
  <c r="J1290" i="32"/>
  <c r="K1290" i="32"/>
  <c r="J1291" i="32"/>
  <c r="K1291" i="32"/>
  <c r="J1292" i="32"/>
  <c r="K1292" i="32"/>
  <c r="J1293" i="32"/>
  <c r="K1293" i="32"/>
  <c r="J1294" i="32"/>
  <c r="K1294" i="32"/>
  <c r="J1295" i="32"/>
  <c r="K1295" i="32"/>
  <c r="J1296" i="32"/>
  <c r="K1296" i="32"/>
  <c r="J1297" i="32"/>
  <c r="K1297" i="32"/>
  <c r="J1298" i="32"/>
  <c r="K1298" i="32"/>
  <c r="J1299" i="32"/>
  <c r="K1299" i="32"/>
  <c r="J1300" i="32"/>
  <c r="K1300" i="32"/>
  <c r="J1301" i="32"/>
  <c r="K1301" i="32"/>
  <c r="J1302" i="32"/>
  <c r="K1302" i="32"/>
  <c r="J1303" i="32"/>
  <c r="K1303" i="32"/>
  <c r="J1304" i="32"/>
  <c r="K1304" i="32"/>
  <c r="J1305" i="32"/>
  <c r="K1305" i="32"/>
  <c r="J1306" i="32"/>
  <c r="K1306" i="32"/>
  <c r="J1307" i="32"/>
  <c r="K1307" i="32"/>
  <c r="J1308" i="32"/>
  <c r="K1308" i="32"/>
  <c r="J1309" i="32"/>
  <c r="K1309" i="32"/>
  <c r="J1310" i="32"/>
  <c r="K1310" i="32"/>
  <c r="J1311" i="32"/>
  <c r="K1311" i="32"/>
  <c r="J1312" i="32"/>
  <c r="K1312" i="32"/>
  <c r="J1313" i="32"/>
  <c r="K1313" i="32"/>
  <c r="J1314" i="32"/>
  <c r="K1314" i="32"/>
  <c r="J1315" i="32"/>
  <c r="K1315" i="32"/>
  <c r="J1316" i="32"/>
  <c r="K1316" i="32"/>
  <c r="J1317" i="32"/>
  <c r="K1317" i="32"/>
  <c r="J1318" i="32"/>
  <c r="K1318" i="32"/>
  <c r="J1319" i="32"/>
  <c r="K1319" i="32"/>
  <c r="J1320" i="32"/>
  <c r="K1320" i="32"/>
  <c r="J1321" i="32"/>
  <c r="K1321" i="32"/>
  <c r="J1322" i="32"/>
  <c r="K1322" i="32"/>
  <c r="J1323" i="32"/>
  <c r="K1323" i="32"/>
  <c r="J1324" i="32"/>
  <c r="K1324" i="32"/>
  <c r="J1325" i="32"/>
  <c r="K1325" i="32"/>
  <c r="J1326" i="32"/>
  <c r="K1326" i="32"/>
  <c r="J1327" i="32"/>
  <c r="K1327" i="32"/>
  <c r="J1328" i="32"/>
  <c r="K1328" i="32"/>
  <c r="J1329" i="32"/>
  <c r="K1329" i="32"/>
  <c r="J1330" i="32"/>
  <c r="K1330" i="32"/>
  <c r="J1331" i="32"/>
  <c r="K1331" i="32"/>
  <c r="J1332" i="32"/>
  <c r="K1332" i="32"/>
  <c r="J1333" i="32"/>
  <c r="K1333" i="32"/>
  <c r="J1334" i="32"/>
  <c r="K1334" i="32"/>
  <c r="J1335" i="32"/>
  <c r="K1335" i="32"/>
  <c r="J1336" i="32"/>
  <c r="K1336" i="32"/>
  <c r="J1337" i="32"/>
  <c r="K1337" i="32"/>
  <c r="J1338" i="32"/>
  <c r="K1338" i="32"/>
  <c r="J1339" i="32"/>
  <c r="K1339" i="32"/>
  <c r="J1340" i="32"/>
  <c r="K1340" i="32"/>
  <c r="J1341" i="32"/>
  <c r="K1341" i="32"/>
  <c r="J1342" i="32"/>
  <c r="K1342" i="32"/>
  <c r="J1343" i="32"/>
  <c r="K1343" i="32"/>
  <c r="J1344" i="32"/>
  <c r="K1344" i="32"/>
  <c r="J1345" i="32"/>
  <c r="K1345" i="32"/>
  <c r="J1346" i="32"/>
  <c r="K1346" i="32"/>
  <c r="J1347" i="32"/>
  <c r="K1347" i="32"/>
  <c r="J1348" i="32"/>
  <c r="K1348" i="32"/>
  <c r="J1349" i="32"/>
  <c r="K1349" i="32"/>
  <c r="J1350" i="32"/>
  <c r="K1350" i="32"/>
  <c r="J1351" i="32"/>
  <c r="K1351" i="32"/>
  <c r="J1352" i="32"/>
  <c r="K1352" i="32"/>
  <c r="J1353" i="32"/>
  <c r="K1353" i="32"/>
  <c r="J1354" i="32"/>
  <c r="K1354" i="32"/>
  <c r="J1355" i="32"/>
  <c r="K1355" i="32"/>
  <c r="J1356" i="32"/>
  <c r="K1356" i="32"/>
  <c r="J1357" i="32"/>
  <c r="K1357" i="32"/>
  <c r="J1358" i="32"/>
  <c r="K1358" i="32"/>
  <c r="J1359" i="32"/>
  <c r="K1359" i="32"/>
  <c r="J1360" i="32"/>
  <c r="K1360" i="32"/>
  <c r="J1361" i="32"/>
  <c r="K1361" i="32"/>
  <c r="J1362" i="32"/>
  <c r="K1362" i="32"/>
  <c r="J1363" i="32"/>
  <c r="K1363" i="32"/>
  <c r="J1364" i="32"/>
  <c r="K1364" i="32"/>
  <c r="J1365" i="32"/>
  <c r="K1365" i="32"/>
  <c r="J1366" i="32"/>
  <c r="K1366" i="32"/>
  <c r="J1367" i="32"/>
  <c r="K1367" i="32"/>
  <c r="J1368" i="32"/>
  <c r="K1368" i="32"/>
  <c r="J1369" i="32"/>
  <c r="K1369" i="32"/>
  <c r="J1370" i="32"/>
  <c r="K1370" i="32"/>
  <c r="J1371" i="32"/>
  <c r="K1371" i="32"/>
  <c r="J1372" i="32"/>
  <c r="K1372" i="32"/>
  <c r="J1373" i="32"/>
  <c r="K1373" i="32"/>
  <c r="J1374" i="32"/>
  <c r="K1374" i="32"/>
  <c r="J1375" i="32"/>
  <c r="K1375" i="32"/>
  <c r="J1376" i="32"/>
  <c r="K1376" i="32"/>
  <c r="J1377" i="32"/>
  <c r="K1377" i="32"/>
  <c r="J1378" i="32"/>
  <c r="K1378" i="32"/>
  <c r="J1379" i="32"/>
  <c r="K1379" i="32"/>
  <c r="J1380" i="32"/>
  <c r="K1380" i="32"/>
  <c r="J1381" i="32"/>
  <c r="K1381" i="32"/>
  <c r="J1382" i="32"/>
  <c r="K1382" i="32"/>
  <c r="J1383" i="32"/>
  <c r="K1383" i="32"/>
  <c r="J1384" i="32"/>
  <c r="K1384" i="32"/>
  <c r="J1385" i="32"/>
  <c r="K1385" i="32"/>
  <c r="J1386" i="32"/>
  <c r="K1386" i="32"/>
  <c r="J1387" i="32"/>
  <c r="K1387" i="32"/>
  <c r="J1388" i="32"/>
  <c r="K1388" i="32"/>
  <c r="J1389" i="32"/>
  <c r="K1389" i="32"/>
  <c r="J1390" i="32"/>
  <c r="K1390" i="32"/>
  <c r="J1391" i="32"/>
  <c r="K1391" i="32"/>
  <c r="J1392" i="32"/>
  <c r="K1392" i="32"/>
  <c r="J1393" i="32"/>
  <c r="K1393" i="32"/>
  <c r="J1394" i="32"/>
  <c r="K1394" i="32"/>
  <c r="J1395" i="32"/>
  <c r="K1395" i="32"/>
  <c r="J1396" i="32"/>
  <c r="K1396" i="32"/>
  <c r="J1397" i="32"/>
  <c r="K1397" i="32"/>
  <c r="J1398" i="32"/>
  <c r="K1398" i="32"/>
  <c r="J1399" i="32"/>
  <c r="K1399" i="32"/>
  <c r="J1400" i="32"/>
  <c r="K1400" i="32"/>
  <c r="J1401" i="32"/>
  <c r="K1401" i="32"/>
  <c r="J1402" i="32"/>
  <c r="K1402" i="32"/>
  <c r="J1403" i="32"/>
  <c r="K1403" i="32"/>
  <c r="J1404" i="32"/>
  <c r="K1404" i="32"/>
  <c r="J1405" i="32"/>
  <c r="K1405" i="32"/>
  <c r="J1406" i="32"/>
  <c r="K1406" i="32"/>
  <c r="J1407" i="32"/>
  <c r="K1407" i="32"/>
  <c r="J1408" i="32"/>
  <c r="K1408" i="32"/>
  <c r="J1409" i="32"/>
  <c r="K1409" i="32"/>
  <c r="J1410" i="32"/>
  <c r="K1410" i="32"/>
  <c r="J1411" i="32"/>
  <c r="K1411" i="32"/>
  <c r="J1412" i="32"/>
  <c r="K1412" i="32"/>
  <c r="J1413" i="32"/>
  <c r="K1413" i="32"/>
  <c r="J1414" i="32"/>
  <c r="K1414" i="32"/>
  <c r="J1415" i="32"/>
  <c r="K1415" i="32"/>
  <c r="J1416" i="32"/>
  <c r="K1416" i="32"/>
  <c r="J1417" i="32"/>
  <c r="K1417" i="32"/>
  <c r="J1418" i="32"/>
  <c r="K1418" i="32"/>
  <c r="J1419" i="32"/>
  <c r="K1419" i="32"/>
  <c r="J1420" i="32"/>
  <c r="K1420" i="32"/>
  <c r="J1421" i="32"/>
  <c r="K1421" i="32"/>
  <c r="J1422" i="32"/>
  <c r="K1422" i="32"/>
  <c r="J1423" i="32"/>
  <c r="K1423" i="32"/>
  <c r="J1424" i="32"/>
  <c r="K1424" i="32"/>
  <c r="J1425" i="32"/>
  <c r="K1425" i="32"/>
  <c r="J1426" i="32"/>
  <c r="K1426" i="32"/>
  <c r="J1427" i="32"/>
  <c r="K1427" i="32"/>
  <c r="J1428" i="32"/>
  <c r="K1428" i="32"/>
  <c r="J1429" i="32"/>
  <c r="K1429" i="32"/>
  <c r="J1430" i="32"/>
  <c r="K1430" i="32"/>
  <c r="J1431" i="32"/>
  <c r="K1431" i="32"/>
  <c r="J1432" i="32"/>
  <c r="K1432" i="32"/>
  <c r="J1433" i="32"/>
  <c r="K1433" i="32"/>
  <c r="J1434" i="32"/>
  <c r="K1434" i="32"/>
  <c r="J1435" i="32"/>
  <c r="K1435" i="32"/>
  <c r="J1436" i="32"/>
  <c r="K1436" i="32"/>
  <c r="J1437" i="32"/>
  <c r="K1437" i="32"/>
  <c r="J1438" i="32"/>
  <c r="K1438" i="32"/>
  <c r="J1439" i="32"/>
  <c r="K1439" i="32"/>
  <c r="J1440" i="32"/>
  <c r="K1440" i="32"/>
  <c r="J1441" i="32"/>
  <c r="K1441" i="32"/>
  <c r="J1442" i="32"/>
  <c r="K1442" i="32"/>
  <c r="J1443" i="32"/>
  <c r="K1443" i="32"/>
  <c r="J1444" i="32"/>
  <c r="K1444" i="32"/>
  <c r="J1445" i="32"/>
  <c r="K1445" i="32"/>
  <c r="J1446" i="32"/>
  <c r="K1446" i="32"/>
  <c r="J1447" i="32"/>
  <c r="K1447" i="32"/>
  <c r="J1448" i="32"/>
  <c r="K1448" i="32"/>
  <c r="J1449" i="32"/>
  <c r="K1449" i="32"/>
  <c r="J1450" i="32"/>
  <c r="K1450" i="32"/>
  <c r="J1451" i="32"/>
  <c r="K1451" i="32"/>
  <c r="J1452" i="32"/>
  <c r="K1452" i="32"/>
  <c r="J1453" i="32"/>
  <c r="K1453" i="32"/>
  <c r="J1454" i="32"/>
  <c r="K1454" i="32"/>
  <c r="J1455" i="32"/>
  <c r="K1455" i="32"/>
  <c r="J1456" i="32"/>
  <c r="K1456" i="32"/>
  <c r="J1457" i="32"/>
  <c r="K1457" i="32"/>
  <c r="J1458" i="32"/>
  <c r="K1458" i="32"/>
  <c r="J1459" i="32"/>
  <c r="K1459" i="32"/>
  <c r="J1460" i="32"/>
  <c r="K1460" i="32"/>
  <c r="J1461" i="32"/>
  <c r="K1461" i="32"/>
  <c r="J1462" i="32"/>
  <c r="K1462" i="32"/>
  <c r="J1463" i="32"/>
  <c r="K1463" i="32"/>
  <c r="J1464" i="32"/>
  <c r="K1464" i="32"/>
  <c r="J1465" i="32"/>
  <c r="K1465" i="32"/>
  <c r="J1466" i="32"/>
  <c r="K1466" i="32"/>
  <c r="J1467" i="32"/>
  <c r="K1467" i="32"/>
  <c r="J1468" i="32"/>
  <c r="K1468" i="32"/>
  <c r="J1469" i="32"/>
  <c r="K1469" i="32"/>
  <c r="J1470" i="32"/>
  <c r="K1470" i="32"/>
  <c r="J1471" i="32"/>
  <c r="K1471" i="32"/>
  <c r="J1472" i="32"/>
  <c r="K1472" i="32"/>
  <c r="J1473" i="32"/>
  <c r="K1473" i="32"/>
  <c r="J1474" i="32"/>
  <c r="K1474" i="32"/>
  <c r="J1475" i="32"/>
  <c r="K1475" i="32"/>
  <c r="J1476" i="32"/>
  <c r="K1476" i="32"/>
  <c r="J1477" i="32"/>
  <c r="K1477" i="32"/>
  <c r="J1478" i="32"/>
  <c r="K1478" i="32"/>
  <c r="J1479" i="32"/>
  <c r="K1479" i="32"/>
  <c r="J1480" i="32"/>
  <c r="K1480" i="32"/>
  <c r="J1481" i="32"/>
  <c r="K1481" i="32"/>
  <c r="J1482" i="32"/>
  <c r="K1482" i="32"/>
  <c r="J1483" i="32"/>
  <c r="K1483" i="32"/>
  <c r="J1484" i="32"/>
  <c r="K1484" i="32"/>
  <c r="J1485" i="32"/>
  <c r="K1485" i="32"/>
  <c r="J1486" i="32"/>
  <c r="K1486" i="32"/>
  <c r="J1487" i="32"/>
  <c r="K1487" i="32"/>
  <c r="J1488" i="32"/>
  <c r="K1488" i="32"/>
  <c r="J1489" i="32"/>
  <c r="K1489" i="32"/>
  <c r="J1490" i="32"/>
  <c r="K1490" i="32"/>
  <c r="J1491" i="32"/>
  <c r="K1491" i="32"/>
  <c r="J1492" i="32"/>
  <c r="K1492" i="32"/>
  <c r="J1493" i="32"/>
  <c r="K1493" i="32"/>
  <c r="J1494" i="32"/>
  <c r="K1494" i="32"/>
  <c r="J1495" i="32"/>
  <c r="K1495" i="32"/>
  <c r="J1496" i="32"/>
  <c r="K1496" i="32"/>
  <c r="J1497" i="32"/>
  <c r="K1497" i="32"/>
  <c r="J1498" i="32"/>
  <c r="K1498" i="32"/>
  <c r="J1499" i="32"/>
  <c r="K1499" i="32"/>
  <c r="J1500" i="32"/>
  <c r="K1500" i="32"/>
  <c r="J1501" i="32"/>
  <c r="K1501" i="32"/>
  <c r="J1502" i="32"/>
  <c r="K1502" i="32"/>
  <c r="J1503" i="32"/>
  <c r="K1503" i="32"/>
  <c r="J1504" i="32"/>
  <c r="K1504" i="32"/>
  <c r="J1505" i="32"/>
  <c r="K1505" i="32"/>
  <c r="J1506" i="32"/>
  <c r="K1506" i="32"/>
  <c r="J1507" i="32"/>
  <c r="K1507" i="32"/>
  <c r="J1508" i="32"/>
  <c r="K1508" i="32"/>
  <c r="J1509" i="32"/>
  <c r="K1509" i="32"/>
  <c r="J1510" i="32"/>
  <c r="K1510" i="32"/>
  <c r="J1511" i="32"/>
  <c r="K1511" i="32"/>
  <c r="J1512" i="32"/>
  <c r="K1512" i="32"/>
  <c r="J1513" i="32"/>
  <c r="K1513" i="32"/>
  <c r="J1514" i="32"/>
  <c r="K1514" i="32"/>
  <c r="J1515" i="32"/>
  <c r="K1515" i="32"/>
  <c r="J1516" i="32"/>
  <c r="K1516" i="32"/>
  <c r="J1517" i="32"/>
  <c r="K1517" i="32"/>
  <c r="J1518" i="32"/>
  <c r="K1518" i="32"/>
  <c r="J1519" i="32"/>
  <c r="K1519" i="32"/>
  <c r="J1520" i="32"/>
  <c r="K1520" i="32"/>
  <c r="J1521" i="32"/>
  <c r="K1521" i="32"/>
  <c r="J1522" i="32"/>
  <c r="K1522" i="32"/>
  <c r="J1523" i="32"/>
  <c r="K1523" i="32"/>
  <c r="J1524" i="32"/>
  <c r="K1524" i="32"/>
  <c r="J1525" i="32"/>
  <c r="K1525" i="32"/>
  <c r="J1526" i="32"/>
  <c r="K1526" i="32"/>
  <c r="J1527" i="32"/>
  <c r="K1527" i="32"/>
  <c r="J1528" i="32"/>
  <c r="K1528" i="32"/>
  <c r="J1529" i="32"/>
  <c r="K1529" i="32"/>
  <c r="J1530" i="32"/>
  <c r="K1530" i="32"/>
  <c r="J1531" i="32"/>
  <c r="K1531" i="32"/>
  <c r="J1532" i="32"/>
  <c r="K1532" i="32"/>
  <c r="J1533" i="32"/>
  <c r="K1533" i="32"/>
  <c r="J1534" i="32"/>
  <c r="K1534" i="32"/>
  <c r="J1535" i="32"/>
  <c r="K1535" i="32"/>
  <c r="J1536" i="32"/>
  <c r="K1536" i="32"/>
  <c r="J1537" i="32"/>
  <c r="K1537" i="32"/>
  <c r="J1538" i="32"/>
  <c r="K1538" i="32"/>
  <c r="J1539" i="32"/>
  <c r="K1539" i="32"/>
  <c r="J1540" i="32"/>
  <c r="K1540" i="32"/>
  <c r="J1541" i="32"/>
  <c r="K1541" i="32"/>
  <c r="J1542" i="32"/>
  <c r="K1542" i="32"/>
  <c r="J1543" i="32"/>
  <c r="K1543" i="32"/>
  <c r="J1544" i="32"/>
  <c r="K1544" i="32"/>
  <c r="J1545" i="32"/>
  <c r="K1545" i="32"/>
  <c r="J1546" i="32"/>
  <c r="K1546" i="32"/>
  <c r="J1547" i="32"/>
  <c r="K1547" i="32"/>
  <c r="J1548" i="32"/>
  <c r="K1548" i="32"/>
  <c r="J1549" i="32"/>
  <c r="K1549" i="32"/>
  <c r="J1550" i="32"/>
  <c r="K1550" i="32"/>
  <c r="J1551" i="32"/>
  <c r="K1551" i="32"/>
  <c r="J1552" i="32"/>
  <c r="K1552" i="32"/>
  <c r="J1553" i="32"/>
  <c r="K1553" i="32"/>
  <c r="J1554" i="32"/>
  <c r="K1554" i="32"/>
  <c r="J1555" i="32"/>
  <c r="K1555" i="32"/>
  <c r="J1556" i="32"/>
  <c r="K1556" i="32"/>
  <c r="J1557" i="32"/>
  <c r="K1557" i="32"/>
  <c r="J1558" i="32"/>
  <c r="K1558" i="32"/>
  <c r="J1559" i="32"/>
  <c r="K1559" i="32"/>
  <c r="J1560" i="32"/>
  <c r="K1560" i="32"/>
  <c r="J1561" i="32"/>
  <c r="K1561" i="32"/>
  <c r="J1562" i="32"/>
  <c r="K1562" i="32"/>
  <c r="J1563" i="32"/>
  <c r="K1563" i="32"/>
  <c r="J1564" i="32"/>
  <c r="K1564" i="32"/>
  <c r="J1565" i="32"/>
  <c r="K1565" i="32"/>
  <c r="J1566" i="32"/>
  <c r="K1566" i="32"/>
  <c r="J1567" i="32"/>
  <c r="K1567" i="32"/>
  <c r="J1568" i="32"/>
  <c r="K1568" i="32"/>
  <c r="J1569" i="32"/>
  <c r="K1569" i="32"/>
  <c r="J1570" i="32"/>
  <c r="K1570" i="32"/>
  <c r="J1571" i="32"/>
  <c r="K1571" i="32"/>
  <c r="J1572" i="32"/>
  <c r="K1572" i="32"/>
  <c r="J1573" i="32"/>
  <c r="K1573" i="32"/>
  <c r="J1574" i="32"/>
  <c r="K1574" i="32"/>
  <c r="J1575" i="32"/>
  <c r="K1575" i="32"/>
  <c r="J1576" i="32"/>
  <c r="K1576" i="32"/>
  <c r="J1577" i="32"/>
  <c r="K1577" i="32"/>
  <c r="J1578" i="32"/>
  <c r="K1578" i="32"/>
  <c r="J1579" i="32"/>
  <c r="K1579" i="32"/>
  <c r="J1580" i="32"/>
  <c r="K1580" i="32"/>
  <c r="J1581" i="32"/>
  <c r="K1581" i="32"/>
  <c r="J1582" i="32"/>
  <c r="K1582" i="32"/>
  <c r="J1583" i="32"/>
  <c r="K1583" i="32"/>
  <c r="J1584" i="32"/>
  <c r="K1584" i="32"/>
  <c r="J1585" i="32"/>
  <c r="K1585" i="32"/>
  <c r="J1586" i="32"/>
  <c r="K1586" i="32"/>
  <c r="J1587" i="32"/>
  <c r="K1587" i="32"/>
  <c r="J1588" i="32"/>
  <c r="K1588" i="32"/>
  <c r="J1589" i="32"/>
  <c r="K1589" i="32"/>
  <c r="J1590" i="32"/>
  <c r="K1590" i="32"/>
  <c r="J1591" i="32"/>
  <c r="K1591" i="32"/>
  <c r="J1592" i="32"/>
  <c r="K1592" i="32"/>
  <c r="J1593" i="32"/>
  <c r="K1593" i="32"/>
  <c r="J1594" i="32"/>
  <c r="K1594" i="32"/>
  <c r="J1595" i="32"/>
  <c r="K1595" i="32"/>
  <c r="J1596" i="32"/>
  <c r="K1596" i="32"/>
  <c r="J1597" i="32"/>
  <c r="K1597" i="32"/>
  <c r="J1598" i="32"/>
  <c r="K1598" i="32"/>
  <c r="J1599" i="32"/>
  <c r="K1599" i="32"/>
  <c r="J1600" i="32"/>
  <c r="K1600" i="32"/>
  <c r="J1601" i="32"/>
  <c r="K1601" i="32"/>
  <c r="J1602" i="32"/>
  <c r="K1602" i="32"/>
  <c r="J1603" i="32"/>
  <c r="K1603" i="32"/>
  <c r="J1604" i="32"/>
  <c r="K1604" i="32"/>
  <c r="J1605" i="32"/>
  <c r="K1605" i="32"/>
  <c r="J1606" i="32"/>
  <c r="K1606" i="32"/>
  <c r="J1607" i="32"/>
  <c r="K1607" i="32"/>
  <c r="J1608" i="32"/>
  <c r="K1608" i="32"/>
  <c r="J1609" i="32"/>
  <c r="K1609" i="32"/>
  <c r="J1610" i="32"/>
  <c r="K1610" i="32"/>
  <c r="J1611" i="32"/>
  <c r="K1611" i="32"/>
  <c r="J1612" i="32"/>
  <c r="K1612" i="32"/>
  <c r="J1613" i="32"/>
  <c r="K1613" i="32"/>
  <c r="J1614" i="32"/>
  <c r="K1614" i="32"/>
  <c r="J1615" i="32"/>
  <c r="K1615" i="32"/>
  <c r="J1616" i="32"/>
  <c r="K1616" i="32"/>
  <c r="J1617" i="32"/>
  <c r="K1617" i="32"/>
  <c r="J1618" i="32"/>
  <c r="K1618" i="32"/>
  <c r="J1619" i="32"/>
  <c r="K1619" i="32"/>
  <c r="J1620" i="32"/>
  <c r="K1620" i="32"/>
  <c r="J1621" i="32"/>
  <c r="K1621" i="32"/>
  <c r="J1622" i="32"/>
  <c r="K1622" i="32"/>
  <c r="J1623" i="32"/>
  <c r="K1623" i="32"/>
  <c r="J1624" i="32"/>
  <c r="K1624" i="32"/>
  <c r="J1625" i="32"/>
  <c r="K1625" i="32"/>
  <c r="J1626" i="32"/>
  <c r="K1626" i="32"/>
  <c r="J1627" i="32"/>
  <c r="K1627" i="32"/>
  <c r="J1628" i="32"/>
  <c r="K1628" i="32"/>
  <c r="J1629" i="32"/>
  <c r="K1629" i="32"/>
  <c r="J1630" i="32"/>
  <c r="K1630" i="32"/>
  <c r="J1631" i="32"/>
  <c r="K1631" i="32"/>
  <c r="J1632" i="32"/>
  <c r="K1632" i="32"/>
  <c r="J1633" i="32"/>
  <c r="K1633" i="32"/>
  <c r="J1634" i="32"/>
  <c r="K1634" i="32"/>
  <c r="J1635" i="32"/>
  <c r="K1635" i="32"/>
  <c r="J1636" i="32"/>
  <c r="K1636" i="32"/>
  <c r="J1637" i="32"/>
  <c r="K1637" i="32"/>
  <c r="J1638" i="32"/>
  <c r="K1638" i="32"/>
  <c r="J1639" i="32"/>
  <c r="K1639" i="32"/>
  <c r="J1640" i="32"/>
  <c r="K1640" i="32"/>
  <c r="J1641" i="32"/>
  <c r="K1641" i="32"/>
  <c r="J1642" i="32"/>
  <c r="K1642" i="32"/>
  <c r="J1643" i="32"/>
  <c r="K1643" i="32"/>
  <c r="J1644" i="32"/>
  <c r="K1644" i="32"/>
  <c r="J1645" i="32"/>
  <c r="K1645" i="32"/>
  <c r="J1646" i="32"/>
  <c r="K1646" i="32"/>
  <c r="J1647" i="32"/>
  <c r="K1647" i="32"/>
  <c r="J1648" i="32"/>
  <c r="K1648" i="32"/>
  <c r="J1649" i="32"/>
  <c r="K1649" i="32"/>
  <c r="J1650" i="32"/>
  <c r="K1650" i="32"/>
  <c r="J1651" i="32"/>
  <c r="K1651" i="32"/>
  <c r="J1652" i="32"/>
  <c r="K1652" i="32"/>
  <c r="J1653" i="32"/>
  <c r="K1653" i="32"/>
  <c r="J1654" i="32"/>
  <c r="K1654" i="32"/>
  <c r="J1655" i="32"/>
  <c r="K1655" i="32"/>
  <c r="J1656" i="32"/>
  <c r="K1656" i="32"/>
  <c r="J1657" i="32"/>
  <c r="K1657" i="32"/>
  <c r="J1658" i="32"/>
  <c r="K1658" i="32"/>
  <c r="J1659" i="32"/>
  <c r="K1659" i="32"/>
  <c r="J1660" i="32"/>
  <c r="K1660" i="32"/>
  <c r="J1661" i="32"/>
  <c r="K1661" i="32"/>
  <c r="J1662" i="32"/>
  <c r="K1662" i="32"/>
  <c r="J1663" i="32"/>
  <c r="K1663" i="32"/>
  <c r="J1664" i="32"/>
  <c r="K1664" i="32"/>
  <c r="J1665" i="32"/>
  <c r="K1665" i="32"/>
  <c r="J1666" i="32"/>
  <c r="K1666" i="32"/>
  <c r="J1667" i="32"/>
  <c r="K1667" i="32"/>
  <c r="J1668" i="32"/>
  <c r="K1668" i="32"/>
  <c r="J1669" i="32"/>
  <c r="K1669" i="32"/>
  <c r="J1670" i="32"/>
  <c r="K1670" i="32"/>
  <c r="J1671" i="32"/>
  <c r="K1671" i="32"/>
  <c r="J1672" i="32"/>
  <c r="K1672" i="32"/>
  <c r="J1673" i="32"/>
  <c r="K1673" i="32"/>
  <c r="J1674" i="32"/>
  <c r="K1674" i="32"/>
  <c r="J1675" i="32"/>
  <c r="K1675" i="32"/>
  <c r="J1676" i="32"/>
  <c r="K1676" i="32"/>
  <c r="J1677" i="32"/>
  <c r="K1677" i="32"/>
  <c r="J1678" i="32"/>
  <c r="K1678" i="32"/>
  <c r="J1679" i="32"/>
  <c r="K1679" i="32"/>
  <c r="J1680" i="32"/>
  <c r="K1680" i="32"/>
  <c r="J1681" i="32"/>
  <c r="K1681" i="32"/>
  <c r="J1682" i="32"/>
  <c r="K1682" i="32"/>
  <c r="J1683" i="32"/>
  <c r="K1683" i="32"/>
  <c r="J1684" i="32"/>
  <c r="K1684" i="32"/>
  <c r="J1685" i="32"/>
  <c r="K1685" i="32"/>
  <c r="J1686" i="32"/>
  <c r="K1686" i="32"/>
  <c r="J1687" i="32"/>
  <c r="K1687" i="32"/>
  <c r="J1688" i="32"/>
  <c r="K1688" i="32"/>
  <c r="J1689" i="32"/>
  <c r="K1689" i="32"/>
  <c r="J1690" i="32"/>
  <c r="K1690" i="32"/>
  <c r="J1691" i="32"/>
  <c r="K1691" i="32"/>
  <c r="J1692" i="32"/>
  <c r="K1692" i="32"/>
  <c r="J1693" i="32"/>
  <c r="K1693" i="32"/>
  <c r="J1694" i="32"/>
  <c r="K1694" i="32"/>
  <c r="J1695" i="32"/>
  <c r="K1695" i="32"/>
  <c r="J1696" i="32"/>
  <c r="K1696" i="32"/>
  <c r="J1697" i="32"/>
  <c r="K1697" i="32"/>
  <c r="J1698" i="32"/>
  <c r="K1698" i="32"/>
  <c r="J1699" i="32"/>
  <c r="K1699" i="32"/>
  <c r="J1700" i="32"/>
  <c r="K1700" i="32"/>
  <c r="J1701" i="32"/>
  <c r="K1701" i="32"/>
  <c r="J1702" i="32"/>
  <c r="K1702" i="32"/>
  <c r="J1703" i="32"/>
  <c r="K1703" i="32"/>
  <c r="J1704" i="32"/>
  <c r="K1704" i="32"/>
  <c r="J1705" i="32"/>
  <c r="K1705" i="32"/>
  <c r="J1706" i="32"/>
  <c r="K1706" i="32"/>
  <c r="J1707" i="32"/>
  <c r="K1707" i="32"/>
  <c r="J1708" i="32"/>
  <c r="K1708" i="32"/>
  <c r="J1709" i="32"/>
  <c r="K1709" i="32"/>
  <c r="J1710" i="32"/>
  <c r="K1710" i="32"/>
  <c r="J1711" i="32"/>
  <c r="K1711" i="32"/>
  <c r="J1712" i="32"/>
  <c r="K1712" i="32"/>
  <c r="J1713" i="32"/>
  <c r="K1713" i="32"/>
  <c r="J1714" i="32"/>
  <c r="K1714" i="32"/>
  <c r="J1715" i="32"/>
  <c r="K1715" i="32"/>
  <c r="J1716" i="32"/>
  <c r="K1716" i="32"/>
  <c r="J1717" i="32"/>
  <c r="K1717" i="32"/>
  <c r="J1718" i="32"/>
  <c r="K1718" i="32"/>
  <c r="J1719" i="32"/>
  <c r="K1719" i="32"/>
  <c r="J1720" i="32"/>
  <c r="K1720" i="32"/>
  <c r="J1721" i="32"/>
  <c r="K1721" i="32"/>
  <c r="J1722" i="32"/>
  <c r="K1722" i="32"/>
  <c r="J1723" i="32"/>
  <c r="K1723" i="32"/>
  <c r="J1724" i="32"/>
  <c r="K1724" i="32"/>
  <c r="J1725" i="32"/>
  <c r="K1725" i="32"/>
  <c r="J1726" i="32"/>
  <c r="K1726" i="32"/>
  <c r="J1727" i="32"/>
  <c r="K1727" i="32"/>
  <c r="J1728" i="32"/>
  <c r="K1728" i="32"/>
  <c r="J1729" i="32"/>
  <c r="K1729" i="32"/>
  <c r="J1730" i="32"/>
  <c r="K1730" i="32"/>
  <c r="J1731" i="32"/>
  <c r="K1731" i="32"/>
  <c r="J1732" i="32"/>
  <c r="K1732" i="32"/>
  <c r="J1733" i="32"/>
  <c r="K1733" i="32"/>
  <c r="J1734" i="32"/>
  <c r="K1734" i="32"/>
  <c r="J1735" i="32"/>
  <c r="K1735" i="32"/>
  <c r="J1736" i="32"/>
  <c r="K1736" i="32"/>
  <c r="J1737" i="32"/>
  <c r="K1737" i="32"/>
  <c r="J1738" i="32"/>
  <c r="K1738" i="32"/>
  <c r="J1739" i="32"/>
  <c r="K1739" i="32"/>
  <c r="J1740" i="32"/>
  <c r="K1740" i="32"/>
  <c r="J1741" i="32"/>
  <c r="K1741" i="32"/>
  <c r="J1742" i="32"/>
  <c r="K1742" i="32"/>
  <c r="J1743" i="32"/>
  <c r="K1743" i="32"/>
  <c r="J1744" i="32"/>
  <c r="K1744" i="32"/>
  <c r="J1745" i="32"/>
  <c r="K1745" i="32"/>
  <c r="J1746" i="32"/>
  <c r="K1746" i="32"/>
  <c r="J1747" i="32"/>
  <c r="K1747" i="32"/>
  <c r="J1748" i="32"/>
  <c r="K1748" i="32"/>
  <c r="J1749" i="32"/>
  <c r="K1749" i="32"/>
  <c r="J1750" i="32"/>
  <c r="K1750" i="32"/>
  <c r="J1751" i="32"/>
  <c r="K1751" i="32"/>
  <c r="J1752" i="32"/>
  <c r="K1752" i="32"/>
  <c r="J1753" i="32"/>
  <c r="K1753" i="32"/>
  <c r="J1754" i="32"/>
  <c r="K1754" i="32"/>
  <c r="J1755" i="32"/>
  <c r="K1755" i="32"/>
  <c r="J1756" i="32"/>
  <c r="K1756" i="32"/>
  <c r="J1757" i="32"/>
  <c r="K1757" i="32"/>
  <c r="J1758" i="32"/>
  <c r="K1758" i="32"/>
  <c r="J1759" i="32"/>
  <c r="K1759" i="32"/>
  <c r="J1760" i="32"/>
  <c r="K1760" i="32"/>
  <c r="J1761" i="32"/>
  <c r="K1761" i="32"/>
  <c r="J1762" i="32"/>
  <c r="K1762" i="32"/>
  <c r="J1763" i="32"/>
  <c r="K1763" i="32"/>
  <c r="J1764" i="32"/>
  <c r="K1764" i="32"/>
  <c r="J1765" i="32"/>
  <c r="K1765" i="32"/>
  <c r="J1766" i="32"/>
  <c r="K1766" i="32"/>
  <c r="J1767" i="32"/>
  <c r="K1767" i="32"/>
  <c r="J1768" i="32"/>
  <c r="K1768" i="32"/>
  <c r="J1769" i="32"/>
  <c r="K1769" i="32"/>
  <c r="J1770" i="32"/>
  <c r="K1770" i="32"/>
  <c r="J1771" i="32"/>
  <c r="K1771" i="32"/>
  <c r="J1772" i="32"/>
  <c r="K1772" i="32"/>
  <c r="J1773" i="32"/>
  <c r="K1773" i="32"/>
  <c r="J1774" i="32"/>
  <c r="K1774" i="32"/>
  <c r="J1775" i="32"/>
  <c r="K1775" i="32"/>
  <c r="J1776" i="32"/>
  <c r="K1776" i="32"/>
  <c r="J1777" i="32"/>
  <c r="K1777" i="32"/>
  <c r="J1778" i="32"/>
  <c r="K1778" i="32"/>
  <c r="J1779" i="32"/>
  <c r="K1779" i="32"/>
  <c r="J1780" i="32"/>
  <c r="K1780" i="32"/>
  <c r="J1781" i="32"/>
  <c r="K1781" i="32"/>
  <c r="J1782" i="32"/>
  <c r="K1782" i="32"/>
  <c r="J1783" i="32"/>
  <c r="K1783" i="32"/>
  <c r="J1784" i="32"/>
  <c r="K1784" i="32"/>
  <c r="J1785" i="32"/>
  <c r="K1785" i="32"/>
  <c r="J1786" i="32"/>
  <c r="K1786" i="32"/>
  <c r="J1787" i="32"/>
  <c r="K1787" i="32"/>
  <c r="J1788" i="32"/>
  <c r="K1788" i="32"/>
  <c r="J1789" i="32"/>
  <c r="K1789" i="32"/>
  <c r="J1790" i="32"/>
  <c r="K1790" i="32"/>
  <c r="J1791" i="32"/>
  <c r="K1791" i="32"/>
  <c r="J1792" i="32"/>
  <c r="K1792" i="32"/>
  <c r="J1793" i="32"/>
  <c r="K1793" i="32"/>
  <c r="J1794" i="32"/>
  <c r="K1794" i="32"/>
  <c r="J1795" i="32"/>
  <c r="K1795" i="32"/>
  <c r="J1796" i="32"/>
  <c r="K1796" i="32"/>
  <c r="J1797" i="32"/>
  <c r="K1797" i="32"/>
  <c r="J1798" i="32"/>
  <c r="K1798" i="32"/>
  <c r="J1799" i="32"/>
  <c r="K1799" i="32"/>
  <c r="J1800" i="32"/>
  <c r="K1800" i="32"/>
  <c r="J1801" i="32"/>
  <c r="K1801" i="32"/>
  <c r="J1802" i="32"/>
  <c r="K1802" i="32"/>
  <c r="J1803" i="32"/>
  <c r="K1803" i="32"/>
  <c r="J1804" i="32"/>
  <c r="K1804" i="32"/>
  <c r="J1805" i="32"/>
  <c r="K1805" i="32"/>
  <c r="J1806" i="32"/>
  <c r="K1806" i="32"/>
  <c r="J1807" i="32"/>
  <c r="K1807" i="32"/>
  <c r="J1808" i="32"/>
  <c r="K1808" i="32"/>
  <c r="J1809" i="32"/>
  <c r="K1809" i="32"/>
  <c r="J1810" i="32"/>
  <c r="K1810" i="32"/>
  <c r="J1811" i="32"/>
  <c r="K1811" i="32"/>
  <c r="J1812" i="32"/>
  <c r="K1812" i="32"/>
  <c r="J1813" i="32"/>
  <c r="K1813" i="32"/>
  <c r="J1814" i="32"/>
  <c r="K1814" i="32"/>
  <c r="J1815" i="32"/>
  <c r="K1815" i="32"/>
  <c r="J1816" i="32"/>
  <c r="K1816" i="32"/>
  <c r="J1817" i="32"/>
  <c r="K1817" i="32"/>
  <c r="J1818" i="32"/>
  <c r="K1818" i="32"/>
  <c r="J1819" i="32"/>
  <c r="K1819" i="32"/>
  <c r="J1820" i="32"/>
  <c r="K1820" i="32"/>
  <c r="J1821" i="32"/>
  <c r="K1821" i="32"/>
  <c r="J1822" i="32"/>
  <c r="K1822" i="32"/>
  <c r="J1823" i="32"/>
  <c r="K1823" i="32"/>
  <c r="J1824" i="32"/>
  <c r="K1824" i="32"/>
  <c r="J1825" i="32"/>
  <c r="K1825" i="32"/>
  <c r="J1826" i="32"/>
  <c r="K1826" i="32"/>
  <c r="J1827" i="32"/>
  <c r="K1827" i="32"/>
  <c r="J1828" i="32"/>
  <c r="K1828" i="32"/>
  <c r="J1829" i="32"/>
  <c r="K1829" i="32"/>
  <c r="J1830" i="32"/>
  <c r="K1830" i="32"/>
  <c r="J1831" i="32"/>
  <c r="K1831" i="32"/>
  <c r="J1832" i="32"/>
  <c r="K1832" i="32"/>
  <c r="J1833" i="32"/>
  <c r="K1833" i="32"/>
  <c r="J1834" i="32"/>
  <c r="K1834" i="32"/>
  <c r="J1835" i="32"/>
  <c r="K1835" i="32"/>
  <c r="J1836" i="32"/>
  <c r="K1836" i="32"/>
  <c r="J1837" i="32"/>
  <c r="K1837" i="32"/>
  <c r="J1838" i="32"/>
  <c r="K1838" i="32"/>
  <c r="J1839" i="32"/>
  <c r="K1839" i="32"/>
  <c r="J1840" i="32"/>
  <c r="K1840" i="32"/>
  <c r="J1841" i="32"/>
  <c r="K1841" i="32"/>
  <c r="J1842" i="32"/>
  <c r="K1842" i="32"/>
  <c r="J1843" i="32"/>
  <c r="K1843" i="32"/>
  <c r="J1844" i="32"/>
  <c r="K1844" i="32"/>
  <c r="J1845" i="32"/>
  <c r="K1845" i="32"/>
  <c r="J1846" i="32"/>
  <c r="K1846" i="32"/>
  <c r="J1847" i="32"/>
  <c r="K1847" i="32"/>
  <c r="J1848" i="32"/>
  <c r="K1848" i="32"/>
  <c r="J1849" i="32"/>
  <c r="K1849" i="32"/>
  <c r="J1850" i="32"/>
  <c r="K1850" i="32"/>
  <c r="J1851" i="32"/>
  <c r="K1851" i="32"/>
  <c r="J1852" i="32"/>
  <c r="K1852" i="32"/>
  <c r="J1853" i="32"/>
  <c r="K1853" i="32"/>
  <c r="J1854" i="32"/>
  <c r="K1854" i="32"/>
  <c r="J1855" i="32"/>
  <c r="K1855" i="32"/>
  <c r="J1856" i="32"/>
  <c r="K1856" i="32"/>
  <c r="J1857" i="32"/>
  <c r="K1857" i="32"/>
  <c r="J1858" i="32"/>
  <c r="K1858" i="32"/>
  <c r="J1859" i="32"/>
  <c r="K1859" i="32"/>
  <c r="J1860" i="32"/>
  <c r="K1860" i="32"/>
  <c r="J1861" i="32"/>
  <c r="K1861" i="32"/>
  <c r="J1862" i="32"/>
  <c r="K1862" i="32"/>
  <c r="J1863" i="32"/>
  <c r="K1863" i="32"/>
  <c r="J1864" i="32"/>
  <c r="K1864" i="32"/>
  <c r="J1865" i="32"/>
  <c r="K1865" i="32"/>
  <c r="J1866" i="32"/>
  <c r="K1866" i="32"/>
  <c r="J1867" i="32"/>
  <c r="K1867" i="32"/>
  <c r="J1868" i="32"/>
  <c r="K1868" i="32"/>
  <c r="J1869" i="32"/>
  <c r="K1869" i="32"/>
  <c r="J1870" i="32"/>
  <c r="K1870" i="32"/>
  <c r="J1871" i="32"/>
  <c r="K1871" i="32"/>
  <c r="J1872" i="32"/>
  <c r="K1872" i="32"/>
  <c r="J1873" i="32"/>
  <c r="K1873" i="32"/>
  <c r="J1874" i="32"/>
  <c r="K1874" i="32"/>
  <c r="J1875" i="32"/>
  <c r="K1875" i="32"/>
  <c r="J1876" i="32"/>
  <c r="K1876" i="32"/>
  <c r="J1877" i="32"/>
  <c r="K1877" i="32"/>
  <c r="J1878" i="32"/>
  <c r="K1878" i="32"/>
  <c r="J1879" i="32"/>
  <c r="K1879" i="32"/>
  <c r="J1880" i="32"/>
  <c r="K1880" i="32"/>
  <c r="J1881" i="32"/>
  <c r="K1881" i="32"/>
  <c r="J1882" i="32"/>
  <c r="K1882" i="32"/>
  <c r="J1883" i="32"/>
  <c r="K1883" i="32"/>
  <c r="J1884" i="32"/>
  <c r="K1884" i="32"/>
  <c r="J1885" i="32"/>
  <c r="K1885" i="32"/>
  <c r="J1886" i="32"/>
  <c r="K1886" i="32"/>
  <c r="J1887" i="32"/>
  <c r="K1887" i="32"/>
  <c r="J1888" i="32"/>
  <c r="K1888" i="32"/>
  <c r="J1889" i="32"/>
  <c r="K1889" i="32"/>
  <c r="J1890" i="32"/>
  <c r="K1890" i="32"/>
  <c r="J1891" i="32"/>
  <c r="K1891" i="32"/>
  <c r="J1892" i="32"/>
  <c r="K1892" i="32"/>
  <c r="J1893" i="32"/>
  <c r="K1893" i="32"/>
  <c r="J1894" i="32"/>
  <c r="K1894" i="32"/>
  <c r="J1895" i="32"/>
  <c r="K1895" i="32"/>
  <c r="J1896" i="32"/>
  <c r="K1896" i="32"/>
  <c r="J1897" i="32"/>
  <c r="K1897" i="32"/>
  <c r="J1898" i="32"/>
  <c r="K1898" i="32"/>
  <c r="J1899" i="32"/>
  <c r="K1899" i="32"/>
  <c r="J1900" i="32"/>
  <c r="K1900" i="32"/>
  <c r="J1901" i="32"/>
  <c r="K1901" i="32"/>
  <c r="J1902" i="32"/>
  <c r="K1902" i="32"/>
  <c r="J1903" i="32"/>
  <c r="K1903" i="32"/>
  <c r="J1904" i="32"/>
  <c r="K1904" i="32"/>
  <c r="J1905" i="32"/>
  <c r="K1905" i="32"/>
  <c r="J1906" i="32"/>
  <c r="K1906" i="32"/>
  <c r="J1907" i="32"/>
  <c r="K1907" i="32"/>
  <c r="J1908" i="32"/>
  <c r="K1908" i="32"/>
  <c r="J1909" i="32"/>
  <c r="K1909" i="32"/>
  <c r="J1910" i="32"/>
  <c r="K1910" i="32"/>
  <c r="J1911" i="32"/>
  <c r="K1911" i="32"/>
  <c r="J1912" i="32"/>
  <c r="K1912" i="32"/>
  <c r="J1913" i="32"/>
  <c r="K1913" i="32"/>
  <c r="J1914" i="32"/>
  <c r="K1914" i="32"/>
  <c r="J1915" i="32"/>
  <c r="K1915" i="32"/>
  <c r="J1916" i="32"/>
  <c r="K1916" i="32"/>
  <c r="J1917" i="32"/>
  <c r="K1917" i="32"/>
  <c r="J1918" i="32"/>
  <c r="K1918" i="32"/>
  <c r="J1919" i="32"/>
  <c r="K1919" i="32"/>
  <c r="J1920" i="32"/>
  <c r="K1920" i="32"/>
  <c r="J1921" i="32"/>
  <c r="K1921" i="32"/>
  <c r="J1922" i="32"/>
  <c r="K1922" i="32"/>
  <c r="J1923" i="32"/>
  <c r="K1923" i="32"/>
  <c r="J1924" i="32"/>
  <c r="K1924" i="32"/>
  <c r="J1925" i="32"/>
  <c r="K1925" i="32"/>
  <c r="J1926" i="32"/>
  <c r="K1926" i="32"/>
  <c r="J1927" i="32"/>
  <c r="K1927" i="32"/>
  <c r="J1928" i="32"/>
  <c r="K1928" i="32"/>
  <c r="J1929" i="32"/>
  <c r="K1929" i="32"/>
  <c r="J1930" i="32"/>
  <c r="K1930" i="32"/>
  <c r="J1931" i="32"/>
  <c r="K1931" i="32"/>
  <c r="J1932" i="32"/>
  <c r="K1932" i="32"/>
  <c r="J1933" i="32"/>
  <c r="K1933" i="32"/>
  <c r="J1934" i="32"/>
  <c r="K1934" i="32"/>
  <c r="J1935" i="32"/>
  <c r="K1935" i="32"/>
  <c r="J1936" i="32"/>
  <c r="K1936" i="32"/>
  <c r="J1937" i="32"/>
  <c r="K1937" i="32"/>
  <c r="J1938" i="32"/>
  <c r="K1938" i="32"/>
  <c r="J1939" i="32"/>
  <c r="K1939" i="32"/>
  <c r="J1940" i="32"/>
  <c r="K1940" i="32"/>
  <c r="J1941" i="32"/>
  <c r="K1941" i="32"/>
  <c r="J1942" i="32"/>
  <c r="K1942" i="32"/>
  <c r="J1943" i="32"/>
  <c r="K1943" i="32"/>
  <c r="J1944" i="32"/>
  <c r="K1944" i="32"/>
  <c r="J1945" i="32"/>
  <c r="K1945" i="32"/>
  <c r="J1946" i="32"/>
  <c r="K1946" i="32"/>
  <c r="J1947" i="32"/>
  <c r="K1947" i="32"/>
  <c r="J1948" i="32"/>
  <c r="K1948" i="32"/>
  <c r="J1949" i="32"/>
  <c r="K1949" i="32"/>
  <c r="J1950" i="32"/>
  <c r="K1950" i="32"/>
  <c r="J1951" i="32"/>
  <c r="K1951" i="32"/>
  <c r="J1952" i="32"/>
  <c r="K1952" i="32"/>
  <c r="J1953" i="32"/>
  <c r="K1953" i="32"/>
  <c r="J1954" i="32"/>
  <c r="K1954" i="32"/>
  <c r="J1955" i="32"/>
  <c r="K1955" i="32"/>
  <c r="J1956" i="32"/>
  <c r="K1956" i="32"/>
  <c r="J1957" i="32"/>
  <c r="K1957" i="32"/>
  <c r="J1958" i="32"/>
  <c r="K1958" i="32"/>
  <c r="J1959" i="32"/>
  <c r="K1959" i="32"/>
  <c r="J1960" i="32"/>
  <c r="K1960" i="32"/>
  <c r="J1961" i="32"/>
  <c r="K1961" i="32"/>
  <c r="J1962" i="32"/>
  <c r="K1962" i="32"/>
  <c r="J1963" i="32"/>
  <c r="K1963" i="32"/>
  <c r="J1964" i="32"/>
  <c r="K1964" i="32"/>
  <c r="J1965" i="32"/>
  <c r="K1965" i="32"/>
  <c r="J1966" i="32"/>
  <c r="K1966" i="32"/>
  <c r="J1967" i="32"/>
  <c r="K1967" i="32"/>
  <c r="J1968" i="32"/>
  <c r="K1968" i="32"/>
  <c r="J1969" i="32"/>
  <c r="K1969" i="32"/>
  <c r="J1970" i="32"/>
  <c r="K1970" i="32"/>
  <c r="J1971" i="32"/>
  <c r="K1971" i="32"/>
  <c r="J1972" i="32"/>
  <c r="K1972" i="32"/>
  <c r="J1973" i="32"/>
  <c r="K1973" i="32"/>
  <c r="J1974" i="32"/>
  <c r="K1974" i="32"/>
  <c r="J1975" i="32"/>
  <c r="K1975" i="32"/>
  <c r="J1976" i="32"/>
  <c r="K1976" i="32"/>
  <c r="J1977" i="32"/>
  <c r="K1977" i="32"/>
  <c r="J1978" i="32"/>
  <c r="K1978" i="32"/>
  <c r="J1979" i="32"/>
  <c r="K1979" i="32"/>
  <c r="J1980" i="32"/>
  <c r="K1980" i="32"/>
  <c r="J1981" i="32"/>
  <c r="K1981" i="32"/>
  <c r="J1982" i="32"/>
  <c r="K1982" i="32"/>
  <c r="J1983" i="32"/>
  <c r="K1983" i="32"/>
  <c r="J1984" i="32"/>
  <c r="K1984" i="32"/>
  <c r="J1985" i="32"/>
  <c r="K1985" i="32"/>
  <c r="J1986" i="32"/>
  <c r="K1986" i="32"/>
  <c r="J1987" i="32"/>
  <c r="K1987" i="32"/>
  <c r="J1988" i="32"/>
  <c r="K1988" i="32"/>
  <c r="J1989" i="32"/>
  <c r="K1989" i="32"/>
  <c r="J1990" i="32"/>
  <c r="K1990" i="32"/>
  <c r="J1991" i="32"/>
  <c r="K1991" i="32"/>
  <c r="J1992" i="32"/>
  <c r="K1992" i="32"/>
  <c r="J1993" i="32"/>
  <c r="K1993" i="32"/>
  <c r="J1994" i="32"/>
  <c r="K1994" i="32"/>
  <c r="J1995" i="32"/>
  <c r="K1995" i="32"/>
  <c r="J1996" i="32"/>
  <c r="K1996" i="32"/>
  <c r="J1997" i="32"/>
  <c r="K1997" i="32"/>
  <c r="J1998" i="32"/>
  <c r="K1998" i="32"/>
  <c r="J1999" i="32"/>
  <c r="K1999" i="32"/>
  <c r="J2000" i="32"/>
  <c r="K2000" i="32"/>
  <c r="J2001" i="32"/>
  <c r="K2001" i="32"/>
  <c r="J2002" i="32"/>
  <c r="K2002" i="32"/>
  <c r="J2003" i="32"/>
  <c r="K2003" i="32"/>
  <c r="J2004" i="32"/>
  <c r="K2004" i="32"/>
  <c r="J2005" i="32"/>
  <c r="K2005" i="32"/>
  <c r="J2006" i="32"/>
  <c r="K2006" i="32"/>
  <c r="J2007" i="32"/>
  <c r="K2007" i="32"/>
  <c r="J2008" i="32"/>
  <c r="K2008" i="32"/>
  <c r="J2009" i="32"/>
  <c r="K2009" i="32"/>
  <c r="J2010" i="32"/>
  <c r="K2010" i="32"/>
  <c r="J2011" i="32"/>
  <c r="K2011" i="32"/>
  <c r="J2012" i="32"/>
  <c r="K2012" i="32"/>
  <c r="J2013" i="32"/>
  <c r="K2013" i="32"/>
  <c r="J2014" i="32"/>
  <c r="K2014" i="32"/>
  <c r="J2015" i="32"/>
  <c r="K2015" i="32"/>
  <c r="J2016" i="32"/>
  <c r="K2016" i="32"/>
  <c r="J2017" i="32"/>
  <c r="K2017" i="32"/>
  <c r="J2018" i="32"/>
  <c r="K2018" i="32"/>
  <c r="J2019" i="32"/>
  <c r="K2019" i="32"/>
  <c r="J2020" i="32"/>
  <c r="K2020" i="32"/>
  <c r="J2021" i="32"/>
  <c r="K2021" i="32"/>
  <c r="J2022" i="32"/>
  <c r="K2022" i="32"/>
  <c r="J2023" i="32"/>
  <c r="K2023" i="32"/>
  <c r="J2024" i="32"/>
  <c r="K2024" i="32"/>
  <c r="J2025" i="32"/>
  <c r="K2025" i="32"/>
  <c r="J2026" i="32"/>
  <c r="K2026" i="32"/>
  <c r="J2027" i="32"/>
  <c r="K2027" i="32"/>
  <c r="J2028" i="32"/>
  <c r="K2028" i="32"/>
  <c r="J2029" i="32"/>
  <c r="K2029" i="32"/>
  <c r="J2030" i="32"/>
  <c r="K2030" i="32"/>
  <c r="J2031" i="32"/>
  <c r="K2031" i="32"/>
  <c r="J2032" i="32"/>
  <c r="K2032" i="32"/>
  <c r="J2033" i="32"/>
  <c r="K2033" i="32"/>
  <c r="J2034" i="32"/>
  <c r="K2034" i="32"/>
  <c r="J2035" i="32"/>
  <c r="K2035" i="32"/>
  <c r="J2036" i="32"/>
  <c r="K2036" i="32"/>
  <c r="J2037" i="32"/>
  <c r="K2037" i="32"/>
  <c r="J2038" i="32"/>
  <c r="K2038" i="32"/>
  <c r="J2039" i="32"/>
  <c r="K2039" i="32"/>
  <c r="J2040" i="32"/>
  <c r="K2040" i="32"/>
  <c r="J2041" i="32"/>
  <c r="K2041" i="32"/>
  <c r="J2042" i="32"/>
  <c r="K2042" i="32"/>
  <c r="J2043" i="32"/>
  <c r="K2043" i="32"/>
  <c r="J2044" i="32"/>
  <c r="K2044" i="32"/>
  <c r="J2045" i="32"/>
  <c r="K2045" i="32"/>
  <c r="J2046" i="32"/>
  <c r="K2046" i="32"/>
  <c r="J2047" i="32"/>
  <c r="K2047" i="32"/>
  <c r="J2048" i="32"/>
  <c r="K2048" i="32"/>
  <c r="J2049" i="32"/>
  <c r="K2049" i="32"/>
  <c r="J2050" i="32"/>
  <c r="K2050" i="32"/>
  <c r="J2051" i="32"/>
  <c r="K2051" i="32"/>
  <c r="J2052" i="32"/>
  <c r="K2052" i="32"/>
  <c r="J2053" i="32"/>
  <c r="K2053" i="32"/>
  <c r="J2054" i="32"/>
  <c r="K2054" i="32"/>
  <c r="J2055" i="32"/>
  <c r="K2055" i="32"/>
  <c r="J2056" i="32"/>
  <c r="K2056" i="32"/>
  <c r="J2057" i="32"/>
  <c r="K2057" i="32"/>
  <c r="J2058" i="32"/>
  <c r="K2058" i="32"/>
  <c r="J2059" i="32"/>
  <c r="K2059" i="32"/>
  <c r="J2060" i="32"/>
  <c r="K2060" i="32"/>
  <c r="J2061" i="32"/>
  <c r="K2061" i="32"/>
  <c r="J2062" i="32"/>
  <c r="K2062" i="32"/>
  <c r="J2063" i="32"/>
  <c r="K2063" i="32"/>
  <c r="J2064" i="32"/>
  <c r="K2064" i="32"/>
  <c r="J2065" i="32"/>
  <c r="K2065" i="32"/>
  <c r="J2066" i="32"/>
  <c r="K2066" i="32"/>
  <c r="J2067" i="32"/>
  <c r="K2067" i="32"/>
  <c r="J2068" i="32"/>
  <c r="K2068" i="32"/>
  <c r="J2069" i="32"/>
  <c r="K2069" i="32"/>
  <c r="J2070" i="32"/>
  <c r="K2070" i="32"/>
  <c r="J2071" i="32"/>
  <c r="K2071" i="32"/>
  <c r="J2072" i="32"/>
  <c r="K2072" i="32"/>
  <c r="J2073" i="32"/>
  <c r="K2073" i="32"/>
  <c r="J2074" i="32"/>
  <c r="K2074" i="32"/>
  <c r="J2075" i="32"/>
  <c r="K2075" i="32"/>
  <c r="J2076" i="32"/>
  <c r="K2076" i="32"/>
  <c r="J2077" i="32"/>
  <c r="K2077" i="32"/>
  <c r="J2078" i="32"/>
  <c r="K2078" i="32"/>
  <c r="J2079" i="32"/>
  <c r="K2079" i="32"/>
  <c r="J2080" i="32"/>
  <c r="K2080" i="32"/>
  <c r="J2081" i="32"/>
  <c r="K2081" i="32"/>
  <c r="J2082" i="32"/>
  <c r="K2082" i="32"/>
  <c r="J2083" i="32"/>
  <c r="K2083" i="32"/>
  <c r="J2084" i="32"/>
  <c r="K2084" i="32"/>
  <c r="J2085" i="32"/>
  <c r="K2085" i="32"/>
  <c r="J2086" i="32"/>
  <c r="K2086" i="32"/>
  <c r="J2087" i="32"/>
  <c r="K2087" i="32"/>
  <c r="J2088" i="32"/>
  <c r="K2088" i="32"/>
  <c r="J2089" i="32"/>
  <c r="K2089" i="32"/>
  <c r="J2090" i="32"/>
  <c r="K2090" i="32"/>
  <c r="J2091" i="32"/>
  <c r="K2091" i="32"/>
  <c r="J2092" i="32"/>
  <c r="K2092" i="32"/>
  <c r="J2093" i="32"/>
  <c r="K2093" i="32"/>
  <c r="J2094" i="32"/>
  <c r="K2094" i="32"/>
  <c r="J2095" i="32"/>
  <c r="K2095" i="32"/>
  <c r="J2096" i="32"/>
  <c r="K2096" i="32"/>
  <c r="J2097" i="32"/>
  <c r="K2097" i="32"/>
  <c r="J2098" i="32"/>
  <c r="K2098" i="32"/>
  <c r="J2099" i="32"/>
  <c r="K2099" i="32"/>
  <c r="J2100" i="32"/>
  <c r="K2100" i="32"/>
  <c r="J2101" i="32"/>
  <c r="K2101" i="32"/>
  <c r="J2102" i="32"/>
  <c r="K2102" i="32"/>
  <c r="J2103" i="32"/>
  <c r="K2103" i="32"/>
  <c r="J2104" i="32"/>
  <c r="K2104" i="32"/>
  <c r="J2105" i="32"/>
  <c r="K2105" i="32"/>
  <c r="J2106" i="32"/>
  <c r="K2106" i="32"/>
  <c r="J2107" i="32"/>
  <c r="K2107" i="32"/>
  <c r="J2108" i="32"/>
  <c r="K2108" i="32"/>
  <c r="J2109" i="32"/>
  <c r="K2109" i="32"/>
  <c r="J2110" i="32"/>
  <c r="K2110" i="32"/>
  <c r="J2111" i="32"/>
  <c r="K2111" i="32"/>
  <c r="J2112" i="32"/>
  <c r="K2112" i="32"/>
  <c r="J2113" i="32"/>
  <c r="K2113" i="32"/>
  <c r="J2114" i="32"/>
  <c r="K2114" i="32"/>
  <c r="J2115" i="32"/>
  <c r="K2115" i="32"/>
  <c r="J2116" i="32"/>
  <c r="K2116" i="32"/>
  <c r="J2117" i="32"/>
  <c r="K2117" i="32"/>
  <c r="J2118" i="32"/>
  <c r="K2118" i="32"/>
  <c r="J2119" i="32"/>
  <c r="K2119" i="32"/>
  <c r="J2120" i="32"/>
  <c r="K2120" i="32"/>
  <c r="J2121" i="32"/>
  <c r="K2121" i="32"/>
  <c r="J2122" i="32"/>
  <c r="K2122" i="32"/>
  <c r="J2123" i="32"/>
  <c r="K2123" i="32"/>
  <c r="J2124" i="32"/>
  <c r="K2124" i="32"/>
  <c r="J2125" i="32"/>
  <c r="K2125" i="32"/>
  <c r="J2126" i="32"/>
  <c r="K2126" i="32"/>
  <c r="J2127" i="32"/>
  <c r="K2127" i="32"/>
  <c r="J2128" i="32"/>
  <c r="K2128" i="32"/>
  <c r="J2129" i="32"/>
  <c r="K2129" i="32"/>
  <c r="J2130" i="32"/>
  <c r="K2130" i="32"/>
  <c r="J2131" i="32"/>
  <c r="K2131" i="32"/>
  <c r="J2132" i="32"/>
  <c r="K2132" i="32"/>
  <c r="J2133" i="32"/>
  <c r="K2133" i="32"/>
  <c r="J2134" i="32"/>
  <c r="K2134" i="32"/>
  <c r="J2135" i="32"/>
  <c r="K2135" i="32"/>
  <c r="J2136" i="32"/>
  <c r="K2136" i="32"/>
  <c r="J2137" i="32"/>
  <c r="K2137" i="32"/>
  <c r="J2138" i="32"/>
  <c r="K2138" i="32"/>
  <c r="J2139" i="32"/>
  <c r="K2139" i="32"/>
  <c r="J2140" i="32"/>
  <c r="K2140" i="32"/>
  <c r="J2141" i="32"/>
  <c r="K2141" i="32"/>
  <c r="J2142" i="32"/>
  <c r="K2142" i="32"/>
  <c r="J2143" i="32"/>
  <c r="K2143" i="32"/>
  <c r="J2144" i="32"/>
  <c r="K2144" i="32"/>
  <c r="J2145" i="32"/>
  <c r="K2145" i="32"/>
  <c r="J2146" i="32"/>
  <c r="K2146" i="32"/>
  <c r="J2147" i="32"/>
  <c r="K2147" i="32"/>
  <c r="J2148" i="32"/>
  <c r="K2148" i="32"/>
  <c r="J2149" i="32"/>
  <c r="K2149" i="32"/>
  <c r="J2150" i="32"/>
  <c r="K2150" i="32"/>
  <c r="J2151" i="32"/>
  <c r="K2151" i="32"/>
  <c r="J2152" i="32"/>
  <c r="K2152" i="32"/>
  <c r="J2153" i="32"/>
  <c r="K2153" i="32"/>
  <c r="J2154" i="32"/>
  <c r="K2154" i="32"/>
  <c r="J2155" i="32"/>
  <c r="K2155" i="32"/>
  <c r="J2156" i="32"/>
  <c r="K2156" i="32"/>
  <c r="J2157" i="32"/>
  <c r="K2157" i="32"/>
  <c r="J2158" i="32"/>
  <c r="K2158" i="32"/>
  <c r="J2159" i="32"/>
  <c r="K2159" i="32"/>
  <c r="J2160" i="32"/>
  <c r="K2160" i="32"/>
  <c r="J2161" i="32"/>
  <c r="K2161" i="32"/>
  <c r="J2162" i="32"/>
  <c r="K2162" i="32"/>
  <c r="J2163" i="32"/>
  <c r="K2163" i="32"/>
  <c r="J2164" i="32"/>
  <c r="K2164" i="32"/>
  <c r="J2165" i="32"/>
  <c r="K2165" i="32"/>
  <c r="J2166" i="32"/>
  <c r="K2166" i="32"/>
  <c r="J2167" i="32"/>
  <c r="K2167" i="32"/>
  <c r="J2168" i="32"/>
  <c r="K2168" i="32"/>
  <c r="J2169" i="32"/>
  <c r="K2169" i="32"/>
  <c r="J2170" i="32"/>
  <c r="K2170" i="32"/>
  <c r="J2171" i="32"/>
  <c r="K2171" i="32"/>
  <c r="J2172" i="32"/>
  <c r="K2172" i="32"/>
  <c r="J2173" i="32"/>
  <c r="K2173" i="32"/>
  <c r="J2174" i="32"/>
  <c r="K2174" i="32"/>
  <c r="J2175" i="32"/>
  <c r="K2175" i="32"/>
  <c r="J2176" i="32"/>
  <c r="K2176" i="32"/>
  <c r="J2177" i="32"/>
  <c r="K2177" i="32"/>
  <c r="J2178" i="32"/>
  <c r="K2178" i="32"/>
  <c r="J2179" i="32"/>
  <c r="K2179" i="32"/>
  <c r="J2180" i="32"/>
  <c r="K2180" i="32"/>
  <c r="J2181" i="32"/>
  <c r="K2181" i="32"/>
  <c r="J2182" i="32"/>
  <c r="K2182" i="32"/>
  <c r="J2183" i="32"/>
  <c r="K2183" i="32"/>
  <c r="J2184" i="32"/>
  <c r="K2184" i="32"/>
  <c r="J2185" i="32"/>
  <c r="K2185" i="32"/>
  <c r="J2186" i="32"/>
  <c r="K2186" i="32"/>
  <c r="J2187" i="32"/>
  <c r="K2187" i="32"/>
  <c r="J2188" i="32"/>
  <c r="K2188" i="32"/>
  <c r="J2189" i="32"/>
  <c r="K2189" i="32"/>
  <c r="J2190" i="32"/>
  <c r="K2190" i="32"/>
  <c r="J2191" i="32"/>
  <c r="K2191" i="32"/>
  <c r="J2192" i="32"/>
  <c r="K2192" i="32"/>
  <c r="J2193" i="32"/>
  <c r="K2193" i="32"/>
  <c r="J2194" i="32"/>
  <c r="K2194" i="32"/>
  <c r="J2195" i="32"/>
  <c r="K2195" i="32"/>
  <c r="J2196" i="32"/>
  <c r="K2196" i="32"/>
  <c r="J2197" i="32"/>
  <c r="K2197" i="32"/>
  <c r="J2198" i="32"/>
  <c r="K2198" i="32"/>
  <c r="J2199" i="32"/>
  <c r="K2199" i="32"/>
  <c r="J2200" i="32"/>
  <c r="K2200" i="32"/>
  <c r="J2201" i="32"/>
  <c r="K2201" i="32"/>
  <c r="J2202" i="32"/>
  <c r="K2202" i="32"/>
  <c r="J2203" i="32"/>
  <c r="K2203" i="32"/>
  <c r="J2204" i="32"/>
  <c r="K2204" i="32"/>
  <c r="J2205" i="32"/>
  <c r="K2205" i="32"/>
  <c r="J2206" i="32"/>
  <c r="K2206" i="32"/>
  <c r="J2207" i="32"/>
  <c r="K2207" i="32"/>
  <c r="J2208" i="32"/>
  <c r="K2208" i="32"/>
  <c r="J2209" i="32"/>
  <c r="K2209" i="32"/>
  <c r="J2210" i="32"/>
  <c r="K2210" i="32"/>
  <c r="J2211" i="32"/>
  <c r="K2211" i="32"/>
  <c r="J2212" i="32"/>
  <c r="K2212" i="32"/>
  <c r="J2213" i="32"/>
  <c r="K2213" i="32"/>
  <c r="J2214" i="32"/>
  <c r="K2214" i="32"/>
  <c r="J2215" i="32"/>
  <c r="K2215" i="32"/>
  <c r="J2216" i="32"/>
  <c r="K2216" i="32"/>
  <c r="J2217" i="32"/>
  <c r="K2217" i="32"/>
  <c r="J2218" i="32"/>
  <c r="K2218" i="32"/>
  <c r="J2219" i="32"/>
  <c r="K2219" i="32"/>
  <c r="J2220" i="32"/>
  <c r="K2220" i="32"/>
  <c r="J2221" i="32"/>
  <c r="K2221" i="32"/>
  <c r="J2222" i="32"/>
  <c r="K2222" i="32"/>
  <c r="J2223" i="32"/>
  <c r="K2223" i="32"/>
  <c r="J2224" i="32"/>
  <c r="K2224" i="32"/>
  <c r="J2225" i="32"/>
  <c r="K2225" i="32"/>
  <c r="J2226" i="32"/>
  <c r="K2226" i="32"/>
  <c r="J2227" i="32"/>
  <c r="K2227" i="32"/>
  <c r="J2228" i="32"/>
  <c r="K2228" i="32"/>
  <c r="J2229" i="32"/>
  <c r="K2229" i="32"/>
  <c r="J2230" i="32"/>
  <c r="K2230" i="32"/>
  <c r="J2231" i="32"/>
  <c r="K2231" i="32"/>
  <c r="J2232" i="32"/>
  <c r="K2232" i="32"/>
  <c r="J2233" i="32"/>
  <c r="K2233" i="32"/>
  <c r="J2234" i="32"/>
  <c r="K2234" i="32"/>
  <c r="J2235" i="32"/>
  <c r="K2235" i="32"/>
  <c r="J2236" i="32"/>
  <c r="K2236" i="32"/>
  <c r="J2237" i="32"/>
  <c r="K2237" i="32"/>
  <c r="J2238" i="32"/>
  <c r="K2238" i="32"/>
  <c r="J2239" i="32"/>
  <c r="K2239" i="32"/>
  <c r="J2240" i="32"/>
  <c r="K2240" i="32"/>
  <c r="J2241" i="32"/>
  <c r="K2241" i="32"/>
  <c r="J2242" i="32"/>
  <c r="K2242" i="32"/>
  <c r="J2243" i="32"/>
  <c r="K2243" i="32"/>
  <c r="J2244" i="32"/>
  <c r="K2244" i="32"/>
  <c r="J2245" i="32"/>
  <c r="K2245" i="32"/>
  <c r="J2246" i="32"/>
  <c r="K2246" i="32"/>
  <c r="J2247" i="32"/>
  <c r="K2247" i="32"/>
  <c r="J2248" i="32"/>
  <c r="K2248" i="32"/>
  <c r="J2249" i="32"/>
  <c r="K2249" i="32"/>
  <c r="J2250" i="32"/>
  <c r="K2250" i="32"/>
  <c r="J2251" i="32"/>
  <c r="K2251" i="32"/>
  <c r="J2252" i="32"/>
  <c r="K2252" i="32"/>
  <c r="J2253" i="32"/>
  <c r="K2253" i="32"/>
  <c r="J2254" i="32"/>
  <c r="K2254" i="32"/>
  <c r="J2255" i="32"/>
  <c r="K2255" i="32"/>
  <c r="J2256" i="32"/>
  <c r="K2256" i="32"/>
  <c r="J2257" i="32"/>
  <c r="K2257" i="32"/>
  <c r="J2258" i="32"/>
  <c r="K2258" i="32"/>
  <c r="J2259" i="32"/>
  <c r="K2259" i="32"/>
  <c r="J2260" i="32"/>
  <c r="K2260" i="32"/>
  <c r="J2261" i="32"/>
  <c r="K2261" i="32"/>
  <c r="J2262" i="32"/>
  <c r="K2262" i="32"/>
  <c r="J2263" i="32"/>
  <c r="K2263" i="32"/>
  <c r="J2264" i="32"/>
  <c r="K2264" i="32"/>
  <c r="J2265" i="32"/>
  <c r="K2265" i="32"/>
  <c r="J2266" i="32"/>
  <c r="K2266" i="32"/>
  <c r="J2267" i="32"/>
  <c r="K2267" i="32"/>
  <c r="J2268" i="32"/>
  <c r="K2268" i="32"/>
  <c r="J2269" i="32"/>
  <c r="K2269" i="32"/>
  <c r="J2270" i="32"/>
  <c r="K2270" i="32"/>
  <c r="J2271" i="32"/>
  <c r="K2271" i="32"/>
  <c r="J2272" i="32"/>
  <c r="K2272" i="32"/>
  <c r="J2273" i="32"/>
  <c r="K2273" i="32"/>
  <c r="J2274" i="32"/>
  <c r="K2274" i="32"/>
  <c r="J2275" i="32"/>
  <c r="K2275" i="32"/>
  <c r="J2276" i="32"/>
  <c r="K2276" i="32"/>
  <c r="J2277" i="32"/>
  <c r="K2277" i="32"/>
  <c r="J2278" i="32"/>
  <c r="K2278" i="32"/>
  <c r="J2279" i="32"/>
  <c r="K2279" i="32"/>
  <c r="J2280" i="32"/>
  <c r="K2280" i="32"/>
  <c r="J2281" i="32"/>
  <c r="K2281" i="32"/>
  <c r="J2282" i="32"/>
  <c r="K2282" i="32"/>
  <c r="J2283" i="32"/>
  <c r="K2283" i="32"/>
  <c r="J2284" i="32"/>
  <c r="K2284" i="32"/>
  <c r="J2285" i="32"/>
  <c r="K2285" i="32"/>
  <c r="J2286" i="32"/>
  <c r="K2286" i="32"/>
  <c r="J2287" i="32"/>
  <c r="K2287" i="32"/>
  <c r="J2288" i="32"/>
  <c r="K2288" i="32"/>
  <c r="J2289" i="32"/>
  <c r="K2289" i="32"/>
  <c r="J2290" i="32"/>
  <c r="K2290" i="32"/>
  <c r="J2291" i="32"/>
  <c r="K2291" i="32"/>
  <c r="J2292" i="32"/>
  <c r="K2292" i="32"/>
  <c r="J2293" i="32"/>
  <c r="K2293" i="32"/>
  <c r="J2294" i="32"/>
  <c r="K2294" i="32"/>
  <c r="J2295" i="32"/>
  <c r="K2295" i="32"/>
  <c r="J2296" i="32"/>
  <c r="K2296" i="32"/>
  <c r="J2297" i="32"/>
  <c r="K2297" i="32"/>
  <c r="J2298" i="32"/>
  <c r="K2298" i="32"/>
  <c r="J2299" i="32"/>
  <c r="K2299" i="32"/>
  <c r="J2300" i="32"/>
  <c r="K2300" i="32"/>
  <c r="J2301" i="32"/>
  <c r="K2301" i="32"/>
  <c r="J2302" i="32"/>
  <c r="K2302" i="32"/>
  <c r="J2303" i="32"/>
  <c r="K2303" i="32"/>
  <c r="J2304" i="32"/>
  <c r="K2304" i="32"/>
  <c r="J2305" i="32"/>
  <c r="K2305" i="32"/>
  <c r="J2306" i="32"/>
  <c r="K2306" i="32"/>
  <c r="J2307" i="32"/>
  <c r="K2307" i="32"/>
  <c r="J2308" i="32"/>
  <c r="K2308" i="32"/>
  <c r="J2309" i="32"/>
  <c r="K2309" i="32"/>
  <c r="J2310" i="32"/>
  <c r="K2310" i="32"/>
  <c r="J2311" i="32"/>
  <c r="K2311" i="32"/>
  <c r="J2312" i="32"/>
  <c r="K2312" i="32"/>
  <c r="J2313" i="32"/>
  <c r="K2313" i="32"/>
  <c r="J2314" i="32"/>
  <c r="K2314" i="32"/>
  <c r="J2315" i="32"/>
  <c r="K2315" i="32"/>
  <c r="J2316" i="32"/>
  <c r="K2316" i="32"/>
  <c r="J2317" i="32"/>
  <c r="K2317" i="32"/>
  <c r="J2318" i="32"/>
  <c r="K2318" i="32"/>
  <c r="J2319" i="32"/>
  <c r="K2319" i="32"/>
  <c r="J2320" i="32"/>
  <c r="K2320" i="32"/>
  <c r="J2321" i="32"/>
  <c r="K2321" i="32"/>
  <c r="J2322" i="32"/>
  <c r="K2322" i="32"/>
  <c r="J2323" i="32"/>
  <c r="K2323" i="32"/>
  <c r="J2324" i="32"/>
  <c r="K2324" i="32"/>
  <c r="J2325" i="32"/>
  <c r="K2325" i="32"/>
  <c r="J2326" i="32"/>
  <c r="K2326" i="32"/>
  <c r="J2327" i="32"/>
  <c r="K2327" i="32"/>
  <c r="J2328" i="32"/>
  <c r="K2328" i="32"/>
  <c r="J2329" i="32"/>
  <c r="K2329" i="32"/>
  <c r="J2330" i="32"/>
  <c r="K2330" i="32"/>
  <c r="J2331" i="32"/>
  <c r="K2331" i="32"/>
  <c r="J2332" i="32"/>
  <c r="K2332" i="32"/>
  <c r="J2333" i="32"/>
  <c r="K2333" i="32"/>
  <c r="J2334" i="32"/>
  <c r="K2334" i="32"/>
  <c r="J2335" i="32"/>
  <c r="K2335" i="32"/>
  <c r="J2336" i="32"/>
  <c r="K2336" i="32"/>
  <c r="J2337" i="32"/>
  <c r="K2337" i="32"/>
  <c r="J2338" i="32"/>
  <c r="K2338" i="32"/>
  <c r="J2339" i="32"/>
  <c r="K2339" i="32"/>
  <c r="J2340" i="32"/>
  <c r="K2340" i="32"/>
  <c r="J2341" i="32"/>
  <c r="K2341" i="32"/>
  <c r="J2342" i="32"/>
  <c r="K2342" i="32"/>
  <c r="J2343" i="32"/>
  <c r="K2343" i="32"/>
  <c r="J2344" i="32"/>
  <c r="K2344" i="32"/>
  <c r="J2345" i="32"/>
  <c r="K2345" i="32"/>
  <c r="J2346" i="32"/>
  <c r="K2346" i="32"/>
  <c r="J2347" i="32"/>
  <c r="K2347" i="32"/>
  <c r="J2348" i="32"/>
  <c r="K2348" i="32"/>
  <c r="J2349" i="32"/>
  <c r="K2349" i="32"/>
  <c r="J2350" i="32"/>
  <c r="K2350" i="32"/>
  <c r="J2351" i="32"/>
  <c r="K2351" i="32"/>
  <c r="J2352" i="32"/>
  <c r="K2352" i="32"/>
  <c r="J2353" i="32"/>
  <c r="K2353" i="32"/>
  <c r="J2354" i="32"/>
  <c r="K2354" i="32"/>
  <c r="J2355" i="32"/>
  <c r="K2355" i="32"/>
  <c r="J2356" i="32"/>
  <c r="K2356" i="32"/>
  <c r="J2357" i="32"/>
  <c r="K2357" i="32"/>
  <c r="J2358" i="32"/>
  <c r="K2358" i="32"/>
  <c r="J2359" i="32"/>
  <c r="K2359" i="32"/>
  <c r="J2360" i="32"/>
  <c r="K2360" i="32"/>
  <c r="J2361" i="32"/>
  <c r="K2361" i="32"/>
  <c r="J2362" i="32"/>
  <c r="K2362" i="32"/>
  <c r="J2363" i="32"/>
  <c r="K2363" i="32"/>
  <c r="J2364" i="32"/>
  <c r="K2364" i="32"/>
  <c r="J2365" i="32"/>
  <c r="K2365" i="32"/>
  <c r="J2366" i="32"/>
  <c r="K2366" i="32"/>
  <c r="J2367" i="32"/>
  <c r="K2367" i="32"/>
  <c r="J2368" i="32"/>
  <c r="K2368" i="32"/>
  <c r="J2369" i="32"/>
  <c r="K2369" i="32"/>
  <c r="J2370" i="32"/>
  <c r="K2370" i="32"/>
  <c r="J2371" i="32"/>
  <c r="K2371" i="32"/>
  <c r="J2372" i="32"/>
  <c r="K2372" i="32"/>
  <c r="J2373" i="32"/>
  <c r="K2373" i="32"/>
  <c r="J2374" i="32"/>
  <c r="K2374" i="32"/>
  <c r="J2375" i="32"/>
  <c r="K2375" i="32"/>
  <c r="J2376" i="32"/>
  <c r="K2376" i="32"/>
  <c r="J2377" i="32"/>
  <c r="K2377" i="32"/>
  <c r="J2378" i="32"/>
  <c r="K2378" i="32"/>
  <c r="J2379" i="32"/>
  <c r="K2379" i="32"/>
  <c r="J2380" i="32"/>
  <c r="K2380" i="32"/>
  <c r="J2381" i="32"/>
  <c r="K2381" i="32"/>
  <c r="J2382" i="32"/>
  <c r="K2382" i="32"/>
  <c r="J2383" i="32"/>
  <c r="K2383" i="32"/>
  <c r="J2384" i="32"/>
  <c r="K2384" i="32"/>
  <c r="J2385" i="32"/>
  <c r="K2385" i="32"/>
  <c r="J2386" i="32"/>
  <c r="K2386" i="32"/>
  <c r="J2387" i="32"/>
  <c r="K2387" i="32"/>
  <c r="J2388" i="32"/>
  <c r="K2388" i="32"/>
  <c r="J2389" i="32"/>
  <c r="K2389" i="32"/>
  <c r="J2390" i="32"/>
  <c r="K2390" i="32"/>
  <c r="J2391" i="32"/>
  <c r="K2391" i="32"/>
  <c r="J2392" i="32"/>
  <c r="K2392" i="32"/>
  <c r="J2393" i="32"/>
  <c r="K2393" i="32"/>
  <c r="J2394" i="32"/>
  <c r="K2394" i="32"/>
  <c r="J2395" i="32"/>
  <c r="K2395" i="32"/>
  <c r="J2396" i="32"/>
  <c r="K2396" i="32"/>
  <c r="J2397" i="32"/>
  <c r="K2397" i="32"/>
  <c r="J2398" i="32"/>
  <c r="K2398" i="32"/>
  <c r="J2399" i="32"/>
  <c r="K2399" i="32"/>
  <c r="J2400" i="32"/>
  <c r="K2400" i="32"/>
  <c r="J2401" i="32"/>
  <c r="K2401" i="32"/>
  <c r="J2402" i="32"/>
  <c r="K2402" i="32"/>
  <c r="J2403" i="32"/>
  <c r="K2403" i="32"/>
  <c r="J2404" i="32"/>
  <c r="K2404" i="32"/>
  <c r="J2405" i="32"/>
  <c r="K2405" i="32"/>
  <c r="J2406" i="32"/>
  <c r="K2406" i="32"/>
  <c r="J2407" i="32"/>
  <c r="K2407" i="32"/>
  <c r="J2408" i="32"/>
  <c r="K2408" i="32"/>
  <c r="J2409" i="32"/>
  <c r="K2409" i="32"/>
  <c r="J2410" i="32"/>
  <c r="K2410" i="32"/>
  <c r="J2411" i="32"/>
  <c r="K2411" i="32"/>
  <c r="J2412" i="32"/>
  <c r="K2412" i="32"/>
  <c r="J2413" i="32"/>
  <c r="K2413" i="32"/>
  <c r="J2414" i="32"/>
  <c r="K2414" i="32"/>
  <c r="J2415" i="32"/>
  <c r="K2415" i="32"/>
  <c r="J2416" i="32"/>
  <c r="K2416" i="32"/>
  <c r="J2417" i="32"/>
  <c r="K2417" i="32"/>
  <c r="J2418" i="32"/>
  <c r="K2418" i="32"/>
  <c r="J2419" i="32"/>
  <c r="K2419" i="32"/>
  <c r="J2420" i="32"/>
  <c r="K2420" i="32"/>
  <c r="J2421" i="32"/>
  <c r="K2421" i="32"/>
  <c r="J2422" i="32"/>
  <c r="K2422" i="32"/>
  <c r="J2423" i="32"/>
  <c r="K2423" i="32"/>
  <c r="J2424" i="32"/>
  <c r="K2424" i="32"/>
  <c r="J2425" i="32"/>
  <c r="K2425" i="32"/>
  <c r="J2426" i="32"/>
  <c r="K2426" i="32"/>
  <c r="J2427" i="32"/>
  <c r="K2427" i="32"/>
  <c r="J2428" i="32"/>
  <c r="K2428" i="32"/>
  <c r="J2429" i="32"/>
  <c r="K2429" i="32"/>
  <c r="J2430" i="32"/>
  <c r="K2430" i="32"/>
  <c r="J2431" i="32"/>
  <c r="K2431" i="32"/>
  <c r="J2432" i="32"/>
  <c r="K2432" i="32"/>
  <c r="J2433" i="32"/>
  <c r="K2433" i="32"/>
  <c r="J2434" i="32"/>
  <c r="K2434" i="32"/>
  <c r="J2435" i="32"/>
  <c r="K2435" i="32"/>
  <c r="J2436" i="32"/>
  <c r="K2436" i="32"/>
  <c r="J2437" i="32"/>
  <c r="K2437" i="32"/>
  <c r="J2438" i="32"/>
  <c r="K2438" i="32"/>
  <c r="J2439" i="32"/>
  <c r="K2439" i="32"/>
  <c r="J2440" i="32"/>
  <c r="K2440" i="32"/>
  <c r="J2441" i="32"/>
  <c r="K2441" i="32"/>
  <c r="J2442" i="32"/>
  <c r="K2442" i="32"/>
  <c r="J2443" i="32"/>
  <c r="K2443" i="32"/>
  <c r="J2444" i="32"/>
  <c r="K2444" i="32"/>
  <c r="J2445" i="32"/>
  <c r="K2445" i="32"/>
  <c r="J2446" i="32"/>
  <c r="K2446" i="32"/>
  <c r="J2447" i="32"/>
  <c r="K2447" i="32"/>
  <c r="J2448" i="32"/>
  <c r="K2448" i="32"/>
  <c r="J2449" i="32"/>
  <c r="K2449" i="32"/>
  <c r="J2450" i="32"/>
  <c r="K2450" i="32"/>
  <c r="J2451" i="32"/>
  <c r="K2451" i="32"/>
  <c r="J2452" i="32"/>
  <c r="K2452" i="32"/>
  <c r="J2453" i="32"/>
  <c r="K2453" i="32"/>
  <c r="J2454" i="32"/>
  <c r="K2454" i="32"/>
  <c r="J2455" i="32"/>
  <c r="K2455" i="32"/>
  <c r="J2456" i="32"/>
  <c r="K2456" i="32"/>
  <c r="J2457" i="32"/>
  <c r="K2457" i="32"/>
  <c r="J2458" i="32"/>
  <c r="K2458" i="32"/>
  <c r="J2459" i="32"/>
  <c r="K2459" i="32"/>
  <c r="J2460" i="32"/>
  <c r="K2460" i="32"/>
  <c r="J2461" i="32"/>
  <c r="K2461" i="32"/>
  <c r="J2462" i="32"/>
  <c r="K2462" i="32"/>
  <c r="J2463" i="32"/>
  <c r="K2463" i="32"/>
  <c r="J2464" i="32"/>
  <c r="K2464" i="32"/>
  <c r="J2465" i="32"/>
  <c r="K2465" i="32"/>
  <c r="J2466" i="32"/>
  <c r="K2466" i="32"/>
  <c r="J2467" i="32"/>
  <c r="K2467" i="32"/>
  <c r="J2468" i="32"/>
  <c r="K2468" i="32"/>
  <c r="J2469" i="32"/>
  <c r="K2469" i="32"/>
  <c r="J2470" i="32"/>
  <c r="K2470" i="32"/>
  <c r="J2471" i="32"/>
  <c r="K2471" i="32"/>
  <c r="J2472" i="32"/>
  <c r="K2472" i="32"/>
  <c r="J2473" i="32"/>
  <c r="K2473" i="32"/>
  <c r="J2474" i="32"/>
  <c r="K2474" i="32"/>
  <c r="J2475" i="32"/>
  <c r="K2475" i="32"/>
  <c r="J2476" i="32"/>
  <c r="K2476" i="32"/>
  <c r="J2477" i="32"/>
  <c r="K2477" i="32"/>
  <c r="J2478" i="32"/>
  <c r="K2478" i="32"/>
  <c r="J2479" i="32"/>
  <c r="K2479" i="32"/>
  <c r="J2480" i="32"/>
  <c r="K2480" i="32"/>
  <c r="J2481" i="32"/>
  <c r="K2481" i="32"/>
  <c r="J2482" i="32"/>
  <c r="K2482" i="32"/>
  <c r="J2483" i="32"/>
  <c r="K2483" i="32"/>
  <c r="J2484" i="32"/>
  <c r="K2484" i="32"/>
  <c r="J2485" i="32"/>
  <c r="K2485" i="32"/>
  <c r="J2486" i="32"/>
  <c r="K2486" i="32"/>
  <c r="J2487" i="32"/>
  <c r="K2487" i="32"/>
  <c r="J2488" i="32"/>
  <c r="K2488" i="32"/>
  <c r="J2489" i="32"/>
  <c r="K2489" i="32"/>
  <c r="J2490" i="32"/>
  <c r="K2490" i="32"/>
  <c r="J2491" i="32"/>
  <c r="K2491" i="32"/>
  <c r="J2492" i="32"/>
  <c r="K2492" i="32"/>
  <c r="J2493" i="32"/>
  <c r="K2493" i="32"/>
  <c r="J2494" i="32"/>
  <c r="K2494" i="32"/>
  <c r="J2495" i="32"/>
  <c r="K2495" i="32"/>
  <c r="J2496" i="32"/>
  <c r="K2496" i="32"/>
  <c r="J2497" i="32"/>
  <c r="K2497" i="32"/>
  <c r="J2498" i="32"/>
  <c r="K2498" i="32"/>
  <c r="J2499" i="32"/>
  <c r="K2499" i="32"/>
  <c r="J2500" i="32"/>
  <c r="K2500" i="32"/>
  <c r="J2501" i="32"/>
  <c r="K2501" i="32"/>
  <c r="J2502" i="32"/>
  <c r="K2502" i="32"/>
  <c r="J2503" i="32"/>
  <c r="K2503" i="32"/>
  <c r="J2504" i="32"/>
  <c r="K2504" i="32"/>
  <c r="J2505" i="32"/>
  <c r="K2505" i="32"/>
  <c r="J2506" i="32"/>
  <c r="K2506" i="32"/>
  <c r="J2507" i="32"/>
  <c r="K2507" i="32"/>
  <c r="J2508" i="32"/>
  <c r="K2508" i="32"/>
  <c r="J2509" i="32"/>
  <c r="K2509" i="32"/>
  <c r="J2510" i="32"/>
  <c r="K2510" i="32"/>
  <c r="J2511" i="32"/>
  <c r="K2511" i="32"/>
  <c r="J2512" i="32"/>
  <c r="K2512" i="32"/>
  <c r="J2513" i="32"/>
  <c r="K2513" i="32"/>
  <c r="J2514" i="32"/>
  <c r="K2514" i="32"/>
  <c r="J2515" i="32"/>
  <c r="K2515" i="32"/>
  <c r="J2516" i="32"/>
  <c r="K2516" i="32"/>
  <c r="J2517" i="32"/>
  <c r="K2517" i="32"/>
  <c r="J2518" i="32"/>
  <c r="K2518" i="32"/>
  <c r="J2519" i="32"/>
  <c r="K2519" i="32"/>
  <c r="J2520" i="32"/>
  <c r="K2520" i="32"/>
  <c r="J2521" i="32"/>
  <c r="K2521" i="32"/>
  <c r="J2522" i="32"/>
  <c r="K2522" i="32"/>
  <c r="J2523" i="32"/>
  <c r="K2523" i="32"/>
  <c r="J2524" i="32"/>
  <c r="K2524" i="32"/>
  <c r="J2525" i="32"/>
  <c r="K2525" i="32"/>
  <c r="J2526" i="32"/>
  <c r="K2526" i="32"/>
  <c r="J2527" i="32"/>
  <c r="K2527" i="32"/>
  <c r="J2528" i="32"/>
  <c r="K2528" i="32"/>
  <c r="J2529" i="32"/>
  <c r="K2529" i="32"/>
  <c r="J2530" i="32"/>
  <c r="K2530" i="32"/>
  <c r="J2531" i="32"/>
  <c r="K2531" i="32"/>
  <c r="J2532" i="32"/>
  <c r="K2532" i="32"/>
  <c r="J2533" i="32"/>
  <c r="K2533" i="32"/>
  <c r="J2534" i="32"/>
  <c r="K2534" i="32"/>
  <c r="J2535" i="32"/>
  <c r="K2535" i="32"/>
  <c r="J2536" i="32"/>
  <c r="K2536" i="32"/>
  <c r="J2537" i="32"/>
  <c r="K2537" i="32"/>
  <c r="J2538" i="32"/>
  <c r="K2538" i="32"/>
  <c r="J2539" i="32"/>
  <c r="K2539" i="32"/>
  <c r="J2540" i="32"/>
  <c r="K2540" i="32"/>
  <c r="J2541" i="32"/>
  <c r="K2541" i="32"/>
  <c r="J2542" i="32"/>
  <c r="K2542" i="32"/>
  <c r="J2543" i="32"/>
  <c r="K2543" i="32"/>
  <c r="J2544" i="32"/>
  <c r="K2544" i="32"/>
  <c r="J2545" i="32"/>
  <c r="K2545" i="32"/>
  <c r="J2546" i="32"/>
  <c r="K2546" i="32"/>
  <c r="J2547" i="32"/>
  <c r="K2547" i="32"/>
  <c r="J2548" i="32"/>
  <c r="K2548" i="32"/>
  <c r="J2549" i="32"/>
  <c r="K2549" i="32"/>
  <c r="J2550" i="32"/>
  <c r="K2550" i="32"/>
  <c r="J2551" i="32"/>
  <c r="K2551" i="32"/>
  <c r="J2552" i="32"/>
  <c r="K2552" i="32"/>
  <c r="J2553" i="32"/>
  <c r="K2553" i="32"/>
  <c r="J2554" i="32"/>
  <c r="K2554" i="32"/>
  <c r="J2555" i="32"/>
  <c r="K2555" i="32"/>
  <c r="J2556" i="32"/>
  <c r="K2556" i="32"/>
  <c r="J2557" i="32"/>
  <c r="K2557" i="32"/>
  <c r="J2558" i="32"/>
  <c r="K2558" i="32"/>
  <c r="J2559" i="32"/>
  <c r="K2559" i="32"/>
  <c r="J2560" i="32"/>
  <c r="K2560" i="32"/>
  <c r="J2561" i="32"/>
  <c r="K2561" i="32"/>
  <c r="J2562" i="32"/>
  <c r="K2562" i="32"/>
  <c r="J2563" i="32"/>
  <c r="K2563" i="32"/>
  <c r="J2564" i="32"/>
  <c r="K2564" i="32"/>
  <c r="J2565" i="32"/>
  <c r="K2565" i="32"/>
  <c r="J2566" i="32"/>
  <c r="K2566" i="32"/>
  <c r="J2567" i="32"/>
  <c r="K2567" i="32"/>
  <c r="J2568" i="32"/>
  <c r="K2568" i="32"/>
  <c r="J2569" i="32"/>
  <c r="K2569" i="32"/>
  <c r="J2570" i="32"/>
  <c r="K2570" i="32"/>
  <c r="J2571" i="32"/>
  <c r="K2571" i="32"/>
  <c r="J2572" i="32"/>
  <c r="K2572" i="32"/>
  <c r="J2573" i="32"/>
  <c r="K2573" i="32"/>
  <c r="J2574" i="32"/>
  <c r="K2574" i="32"/>
  <c r="J2575" i="32"/>
  <c r="K2575" i="32"/>
  <c r="J2576" i="32"/>
  <c r="K2576" i="32"/>
  <c r="J2577" i="32"/>
  <c r="K2577" i="32"/>
  <c r="J2578" i="32"/>
  <c r="K2578" i="32"/>
  <c r="J2579" i="32"/>
  <c r="K2579" i="32"/>
  <c r="J2580" i="32"/>
  <c r="K2580" i="32"/>
  <c r="J2581" i="32"/>
  <c r="K2581" i="32"/>
  <c r="J2582" i="32"/>
  <c r="K2582" i="32"/>
  <c r="J2583" i="32"/>
  <c r="K2583" i="32"/>
  <c r="J2584" i="32"/>
  <c r="K2584" i="32"/>
  <c r="J2585" i="32"/>
  <c r="K2585" i="32"/>
  <c r="J2586" i="32"/>
  <c r="K2586" i="32"/>
  <c r="J2587" i="32"/>
  <c r="K2587" i="32"/>
  <c r="J2588" i="32"/>
  <c r="K2588" i="32"/>
  <c r="J2589" i="32"/>
  <c r="K2589" i="32"/>
  <c r="J2590" i="32"/>
  <c r="K2590" i="32"/>
  <c r="J2591" i="32"/>
  <c r="K2591" i="32"/>
  <c r="J2592" i="32"/>
  <c r="K2592" i="32"/>
  <c r="J2593" i="32"/>
  <c r="K2593" i="32"/>
  <c r="J2594" i="32"/>
  <c r="K2594" i="32"/>
  <c r="J2595" i="32"/>
  <c r="K2595" i="32"/>
  <c r="J2596" i="32"/>
  <c r="K2596" i="32"/>
  <c r="J2597" i="32"/>
  <c r="K2597" i="32"/>
  <c r="J2598" i="32"/>
  <c r="K2598" i="32"/>
  <c r="J2599" i="32"/>
  <c r="K2599" i="32"/>
  <c r="J2600" i="32"/>
  <c r="K2600" i="32"/>
  <c r="J2601" i="32"/>
  <c r="K2601" i="32"/>
  <c r="J2602" i="32"/>
  <c r="K2602" i="32"/>
  <c r="J2603" i="32"/>
  <c r="K2603" i="32"/>
  <c r="J2604" i="32"/>
  <c r="K2604" i="32"/>
  <c r="J2605" i="32"/>
  <c r="K2605" i="32"/>
  <c r="J2606" i="32"/>
  <c r="K2606" i="32"/>
  <c r="J2607" i="32"/>
  <c r="K2607" i="32"/>
  <c r="J2608" i="32"/>
  <c r="K2608" i="32"/>
  <c r="J2609" i="32"/>
  <c r="K2609" i="32"/>
  <c r="J2610" i="32"/>
  <c r="K2610" i="32"/>
  <c r="J2611" i="32"/>
  <c r="K2611" i="32"/>
  <c r="J2612" i="32"/>
  <c r="K2612" i="32"/>
  <c r="J2613" i="32"/>
  <c r="K2613" i="32"/>
  <c r="J2614" i="32"/>
  <c r="K2614" i="32"/>
  <c r="J2615" i="32"/>
  <c r="K2615" i="32"/>
  <c r="J2616" i="32"/>
  <c r="K2616" i="32"/>
  <c r="J2617" i="32"/>
  <c r="K2617" i="32"/>
  <c r="J2618" i="32"/>
  <c r="K2618" i="32"/>
  <c r="J2619" i="32"/>
  <c r="K2619" i="32"/>
  <c r="J2620" i="32"/>
  <c r="K2620" i="32"/>
  <c r="J2621" i="32"/>
  <c r="K2621" i="32"/>
  <c r="J2622" i="32"/>
  <c r="K2622" i="32"/>
  <c r="J2623" i="32"/>
  <c r="K2623" i="32"/>
  <c r="J2624" i="32"/>
  <c r="K2624" i="32"/>
  <c r="J2625" i="32"/>
  <c r="K2625" i="32"/>
  <c r="J2626" i="32"/>
  <c r="K2626" i="32"/>
  <c r="J2627" i="32"/>
  <c r="K2627" i="32"/>
  <c r="J2628" i="32"/>
  <c r="K2628" i="32"/>
  <c r="J2629" i="32"/>
  <c r="K2629" i="32"/>
  <c r="J2630" i="32"/>
  <c r="K2630" i="32"/>
  <c r="J2631" i="32"/>
  <c r="K2631" i="32"/>
  <c r="J2632" i="32"/>
  <c r="K2632" i="32"/>
  <c r="J2633" i="32"/>
  <c r="K2633" i="32"/>
  <c r="J2634" i="32"/>
  <c r="K2634" i="32"/>
  <c r="J2635" i="32"/>
  <c r="K2635" i="32"/>
  <c r="J2636" i="32"/>
  <c r="K2636" i="32"/>
  <c r="J2637" i="32"/>
  <c r="K2637" i="32"/>
  <c r="J2638" i="32"/>
  <c r="K2638" i="32"/>
  <c r="J2639" i="32"/>
  <c r="K2639" i="32"/>
  <c r="J2640" i="32"/>
  <c r="K2640" i="32"/>
  <c r="J2641" i="32"/>
  <c r="K2641" i="32"/>
  <c r="J2642" i="32"/>
  <c r="K2642" i="32"/>
  <c r="J2643" i="32"/>
  <c r="K2643" i="32"/>
  <c r="J2644" i="32"/>
  <c r="K2644" i="32"/>
  <c r="J2645" i="32"/>
  <c r="K2645" i="32"/>
  <c r="J2646" i="32"/>
  <c r="K2646" i="32"/>
  <c r="J2647" i="32"/>
  <c r="K2647" i="32"/>
  <c r="J2648" i="32"/>
  <c r="K2648" i="32"/>
  <c r="J2649" i="32"/>
  <c r="K2649" i="32"/>
  <c r="J2650" i="32"/>
  <c r="K2650" i="32"/>
  <c r="J2651" i="32"/>
  <c r="K2651" i="32"/>
  <c r="J2652" i="32"/>
  <c r="K2652" i="32"/>
  <c r="J2653" i="32"/>
  <c r="K2653" i="32"/>
  <c r="J2654" i="32"/>
  <c r="K2654" i="32"/>
  <c r="J2655" i="32"/>
  <c r="K2655" i="32"/>
  <c r="J2656" i="32"/>
  <c r="K2656" i="32"/>
  <c r="J2657" i="32"/>
  <c r="K2657" i="32"/>
  <c r="J2658" i="32"/>
  <c r="K2658" i="32"/>
  <c r="J2659" i="32"/>
  <c r="K2659" i="32"/>
  <c r="J2660" i="32"/>
  <c r="K2660" i="32"/>
  <c r="J2661" i="32"/>
  <c r="K2661" i="32"/>
  <c r="J2662" i="32"/>
  <c r="K2662" i="32"/>
  <c r="J2663" i="32"/>
  <c r="K2663" i="32"/>
  <c r="J2664" i="32"/>
  <c r="K2664" i="32"/>
  <c r="J2665" i="32"/>
  <c r="K2665" i="32"/>
  <c r="J2666" i="32"/>
  <c r="K2666" i="32"/>
  <c r="J2667" i="32"/>
  <c r="K2667" i="32"/>
  <c r="J2668" i="32"/>
  <c r="K2668" i="32"/>
  <c r="J2669" i="32"/>
  <c r="K2669" i="32"/>
  <c r="J2670" i="32"/>
  <c r="K2670" i="32"/>
  <c r="J2671" i="32"/>
  <c r="K2671" i="32"/>
  <c r="J2672" i="32"/>
  <c r="K2672" i="32"/>
  <c r="J2673" i="32"/>
  <c r="K2673" i="32"/>
  <c r="J2674" i="32"/>
  <c r="K2674" i="32"/>
  <c r="J2675" i="32"/>
  <c r="K2675" i="32"/>
  <c r="J2676" i="32"/>
  <c r="K2676" i="32"/>
  <c r="J2677" i="32"/>
  <c r="K2677" i="32"/>
  <c r="J2678" i="32"/>
  <c r="K2678" i="32"/>
  <c r="J2679" i="32"/>
  <c r="K2679" i="32"/>
  <c r="J2680" i="32"/>
  <c r="K2680" i="32"/>
  <c r="J2681" i="32"/>
  <c r="K2681" i="32"/>
  <c r="J2682" i="32"/>
  <c r="K2682" i="32"/>
  <c r="J2683" i="32"/>
  <c r="K2683" i="32"/>
  <c r="J2684" i="32"/>
  <c r="K2684" i="32"/>
  <c r="J2685" i="32"/>
  <c r="K2685" i="32"/>
  <c r="J2686" i="32"/>
  <c r="K2686" i="32"/>
  <c r="J2687" i="32"/>
  <c r="K2687" i="32"/>
  <c r="J2688" i="32"/>
  <c r="K2688" i="32"/>
  <c r="J2689" i="32"/>
  <c r="K2689" i="32"/>
  <c r="J2690" i="32"/>
  <c r="K2690" i="32"/>
  <c r="J2691" i="32"/>
  <c r="K2691" i="32"/>
  <c r="J2692" i="32"/>
  <c r="K2692" i="32"/>
  <c r="J2693" i="32"/>
  <c r="K2693" i="32"/>
  <c r="J2694" i="32"/>
  <c r="K2694" i="32"/>
  <c r="J2695" i="32"/>
  <c r="K2695" i="32"/>
  <c r="J2696" i="32"/>
  <c r="K2696" i="32"/>
  <c r="J2697" i="32"/>
  <c r="K2697" i="32"/>
  <c r="J2698" i="32"/>
  <c r="K2698" i="32"/>
  <c r="J2699" i="32"/>
  <c r="K2699" i="32"/>
  <c r="J2700" i="32"/>
  <c r="K2700" i="32"/>
  <c r="J2701" i="32"/>
  <c r="K2701" i="32"/>
  <c r="J2702" i="32"/>
  <c r="K2702" i="32"/>
  <c r="J2703" i="32"/>
  <c r="K2703" i="32"/>
  <c r="J2704" i="32"/>
  <c r="K2704" i="32"/>
  <c r="J2705" i="32"/>
  <c r="K2705" i="32"/>
  <c r="J2706" i="32"/>
  <c r="K2706" i="32"/>
  <c r="J2707" i="32"/>
  <c r="K2707" i="32"/>
  <c r="J2708" i="32"/>
  <c r="K2708" i="32"/>
  <c r="J2709" i="32"/>
  <c r="K2709" i="32"/>
  <c r="J2710" i="32"/>
  <c r="K2710" i="32"/>
  <c r="J2711" i="32"/>
  <c r="K2711" i="32"/>
  <c r="J2712" i="32"/>
  <c r="K2712" i="32"/>
  <c r="J2713" i="32"/>
  <c r="K2713" i="32"/>
  <c r="J2714" i="32"/>
  <c r="K2714" i="32"/>
  <c r="J2715" i="32"/>
  <c r="K2715" i="32"/>
  <c r="J2716" i="32"/>
  <c r="K2716" i="32"/>
  <c r="J2717" i="32"/>
  <c r="K2717" i="32"/>
  <c r="J2718" i="32"/>
  <c r="K2718" i="32"/>
  <c r="J2719" i="32"/>
  <c r="K2719" i="32"/>
  <c r="J2720" i="32"/>
  <c r="K2720" i="32"/>
  <c r="J2721" i="32"/>
  <c r="K2721" i="32"/>
  <c r="J2722" i="32"/>
  <c r="K2722" i="32"/>
  <c r="J2723" i="32"/>
  <c r="K2723" i="32"/>
  <c r="J2724" i="32"/>
  <c r="K2724" i="32"/>
  <c r="J2725" i="32"/>
  <c r="K2725" i="32"/>
  <c r="J2726" i="32"/>
  <c r="K2726" i="32"/>
  <c r="J2727" i="32"/>
  <c r="K2727" i="32"/>
  <c r="J2728" i="32"/>
  <c r="K2728" i="32"/>
  <c r="J2729" i="32"/>
  <c r="K2729" i="32"/>
  <c r="J2730" i="32"/>
  <c r="K2730" i="32"/>
  <c r="J2731" i="32"/>
  <c r="K2731" i="32"/>
  <c r="J2732" i="32"/>
  <c r="K2732" i="32"/>
  <c r="J2733" i="32"/>
  <c r="K2733" i="32"/>
  <c r="J2734" i="32"/>
  <c r="K2734" i="32"/>
  <c r="J2735" i="32"/>
  <c r="K2735" i="32"/>
  <c r="J2736" i="32"/>
  <c r="K2736" i="32"/>
  <c r="J2737" i="32"/>
  <c r="K2737" i="32"/>
  <c r="J2738" i="32"/>
  <c r="K2738" i="32"/>
  <c r="J2739" i="32"/>
  <c r="K2739" i="32"/>
  <c r="J2740" i="32"/>
  <c r="K2740" i="32"/>
  <c r="J2741" i="32"/>
  <c r="K2741" i="32"/>
  <c r="J2742" i="32"/>
  <c r="K2742" i="32"/>
  <c r="J2743" i="32"/>
  <c r="K2743" i="32"/>
  <c r="J2744" i="32"/>
  <c r="K2744" i="32"/>
  <c r="J2745" i="32"/>
  <c r="K2745" i="32"/>
  <c r="J2746" i="32"/>
  <c r="K2746" i="32"/>
  <c r="J2747" i="32"/>
  <c r="K2747" i="32"/>
  <c r="J2748" i="32"/>
  <c r="K2748" i="32"/>
  <c r="J2749" i="32"/>
  <c r="K2749" i="32"/>
  <c r="J2750" i="32"/>
  <c r="K2750" i="32"/>
  <c r="J2751" i="32"/>
  <c r="K2751" i="32"/>
  <c r="J2752" i="32"/>
  <c r="K2752" i="32"/>
  <c r="J2753" i="32"/>
  <c r="K2753" i="32"/>
  <c r="J2754" i="32"/>
  <c r="K2754" i="32"/>
  <c r="J2755" i="32"/>
  <c r="K2755" i="32"/>
  <c r="J2756" i="32"/>
  <c r="K2756" i="32"/>
  <c r="J2757" i="32"/>
  <c r="K2757" i="32"/>
  <c r="J2758" i="32"/>
  <c r="K2758" i="32"/>
  <c r="J2759" i="32"/>
  <c r="K2759" i="32"/>
  <c r="J2760" i="32"/>
  <c r="K2760" i="32"/>
  <c r="J2761" i="32"/>
  <c r="K2761" i="32"/>
  <c r="J2762" i="32"/>
  <c r="K2762" i="32"/>
  <c r="J2763" i="32"/>
  <c r="K2763" i="32"/>
  <c r="J2764" i="32"/>
  <c r="K2764" i="32"/>
  <c r="J2765" i="32"/>
  <c r="K2765" i="32"/>
  <c r="J2766" i="32"/>
  <c r="K2766" i="32"/>
  <c r="J2767" i="32"/>
  <c r="K2767" i="32"/>
  <c r="J2768" i="32"/>
  <c r="K2768" i="32"/>
  <c r="J2769" i="32"/>
  <c r="K2769" i="32"/>
  <c r="J2770" i="32"/>
  <c r="K2770" i="32"/>
  <c r="J2771" i="32"/>
  <c r="K2771" i="32"/>
  <c r="J2772" i="32"/>
  <c r="K2772" i="32"/>
  <c r="J2773" i="32"/>
  <c r="K2773" i="32"/>
  <c r="J2774" i="32"/>
  <c r="K2774" i="32"/>
  <c r="J2775" i="32"/>
  <c r="K2775" i="32"/>
  <c r="J2776" i="32"/>
  <c r="K2776" i="32"/>
  <c r="J2777" i="32"/>
  <c r="K2777" i="32"/>
  <c r="J2778" i="32"/>
  <c r="K2778" i="32"/>
  <c r="J2779" i="32"/>
  <c r="K2779" i="32"/>
  <c r="J2780" i="32"/>
  <c r="K2780" i="32"/>
  <c r="J2781" i="32"/>
  <c r="K2781" i="32"/>
  <c r="J2782" i="32"/>
  <c r="K2782" i="32"/>
  <c r="J2783" i="32"/>
  <c r="K2783" i="32"/>
  <c r="J2784" i="32"/>
  <c r="K2784" i="32"/>
  <c r="J2785" i="32"/>
  <c r="K2785" i="32"/>
  <c r="J2786" i="32"/>
  <c r="K2786" i="32"/>
  <c r="J2787" i="32"/>
  <c r="K2787" i="32"/>
  <c r="J2788" i="32"/>
  <c r="K2788" i="32"/>
  <c r="J2789" i="32"/>
  <c r="K2789" i="32"/>
  <c r="J2790" i="32"/>
  <c r="K2790" i="32"/>
  <c r="J2791" i="32"/>
  <c r="K2791" i="32"/>
  <c r="J2792" i="32"/>
  <c r="K2792" i="32"/>
  <c r="J2793" i="32"/>
  <c r="K2793" i="32"/>
  <c r="J2794" i="32"/>
  <c r="K2794" i="32"/>
  <c r="J2795" i="32"/>
  <c r="K2795" i="32"/>
  <c r="J2796" i="32"/>
  <c r="K2796" i="32"/>
  <c r="J2797" i="32"/>
  <c r="K2797" i="32"/>
  <c r="J2798" i="32"/>
  <c r="K2798" i="32"/>
  <c r="J2799" i="32"/>
  <c r="K2799" i="32"/>
  <c r="J2800" i="32"/>
  <c r="K2800" i="32"/>
  <c r="J2801" i="32"/>
  <c r="K2801" i="32"/>
  <c r="J2802" i="32"/>
  <c r="K2802" i="32"/>
  <c r="J2803" i="32"/>
  <c r="K2803" i="32"/>
  <c r="J2804" i="32"/>
  <c r="K2804" i="32"/>
  <c r="J2805" i="32"/>
  <c r="K2805" i="32"/>
  <c r="J2806" i="32"/>
  <c r="K2806" i="32"/>
  <c r="J2807" i="32"/>
  <c r="K2807" i="32"/>
  <c r="J2808" i="32"/>
  <c r="K2808" i="32"/>
  <c r="J2809" i="32"/>
  <c r="K2809" i="32"/>
  <c r="J2810" i="32"/>
  <c r="K2810" i="32"/>
  <c r="J2811" i="32"/>
  <c r="K2811" i="32"/>
  <c r="J2812" i="32"/>
  <c r="K2812" i="32"/>
  <c r="J2813" i="32"/>
  <c r="K2813" i="32"/>
  <c r="J2814" i="32"/>
  <c r="K2814" i="32"/>
  <c r="J2815" i="32"/>
  <c r="K2815" i="32"/>
  <c r="J2816" i="32"/>
  <c r="K2816" i="32"/>
  <c r="J2817" i="32"/>
  <c r="K2817" i="32"/>
  <c r="J2818" i="32"/>
  <c r="K2818" i="32"/>
  <c r="J2819" i="32"/>
  <c r="K2819" i="32"/>
  <c r="J2820" i="32"/>
  <c r="K2820" i="32"/>
  <c r="J2821" i="32"/>
  <c r="K2821" i="32"/>
  <c r="J2822" i="32"/>
  <c r="K2822" i="32"/>
  <c r="J2823" i="32"/>
  <c r="K2823" i="32"/>
  <c r="J2824" i="32"/>
  <c r="K2824" i="32"/>
  <c r="J2825" i="32"/>
  <c r="K2825" i="32"/>
  <c r="J2826" i="32"/>
  <c r="K2826" i="32"/>
  <c r="J2827" i="32"/>
  <c r="K2827" i="32"/>
  <c r="J2828" i="32"/>
  <c r="K2828" i="32"/>
  <c r="J2829" i="32"/>
  <c r="K2829" i="32"/>
  <c r="J2830" i="32"/>
  <c r="K2830" i="32"/>
  <c r="J2831" i="32"/>
  <c r="K2831" i="32"/>
  <c r="J2832" i="32"/>
  <c r="K2832" i="32"/>
  <c r="J2833" i="32"/>
  <c r="K2833" i="32"/>
  <c r="J2834" i="32"/>
  <c r="K2834" i="32"/>
  <c r="J2835" i="32"/>
  <c r="K2835" i="32"/>
  <c r="J2836" i="32"/>
  <c r="K2836" i="32"/>
  <c r="J2837" i="32"/>
  <c r="K2837" i="32"/>
  <c r="J2838" i="32"/>
  <c r="K2838" i="32"/>
  <c r="J2839" i="32"/>
  <c r="K2839" i="32"/>
  <c r="J2840" i="32"/>
  <c r="K2840" i="32"/>
  <c r="J2841" i="32"/>
  <c r="K2841" i="32"/>
  <c r="J2842" i="32"/>
  <c r="K2842" i="32"/>
  <c r="J2843" i="32"/>
  <c r="K2843" i="32"/>
  <c r="J2844" i="32"/>
  <c r="K2844" i="32"/>
  <c r="J2845" i="32"/>
  <c r="K2845" i="32"/>
  <c r="J2846" i="32"/>
  <c r="K2846" i="32"/>
  <c r="J2847" i="32"/>
  <c r="K2847" i="32"/>
  <c r="J2848" i="32"/>
  <c r="K2848" i="32"/>
  <c r="J2849" i="32"/>
  <c r="K2849" i="32"/>
  <c r="J2850" i="32"/>
  <c r="K2850" i="32"/>
  <c r="J2851" i="32"/>
  <c r="K2851" i="32"/>
  <c r="J2852" i="32"/>
  <c r="K2852" i="32"/>
  <c r="J2853" i="32"/>
  <c r="K2853" i="32"/>
  <c r="J2854" i="32"/>
  <c r="K2854" i="32"/>
  <c r="J2855" i="32"/>
  <c r="K2855" i="32"/>
  <c r="J2856" i="32"/>
  <c r="K2856" i="32"/>
  <c r="J2857" i="32"/>
  <c r="K2857" i="32"/>
  <c r="J2858" i="32"/>
  <c r="K2858" i="32"/>
  <c r="J2859" i="32"/>
  <c r="K2859" i="32"/>
  <c r="J2860" i="32"/>
  <c r="K2860" i="32"/>
  <c r="J2861" i="32"/>
  <c r="K2861" i="32"/>
  <c r="J2862" i="32"/>
  <c r="K2862" i="32"/>
  <c r="J2863" i="32"/>
  <c r="K2863" i="32"/>
  <c r="J2864" i="32"/>
  <c r="K2864" i="32"/>
  <c r="J2865" i="32"/>
  <c r="K2865" i="32"/>
  <c r="J2866" i="32"/>
  <c r="K2866" i="32"/>
  <c r="J2867" i="32"/>
  <c r="K2867" i="32"/>
  <c r="J2868" i="32"/>
  <c r="K2868" i="32"/>
  <c r="J2869" i="32"/>
  <c r="K2869" i="32"/>
  <c r="J2870" i="32"/>
  <c r="K2870" i="32"/>
  <c r="J2871" i="32"/>
  <c r="K2871" i="32"/>
  <c r="J2872" i="32"/>
  <c r="K2872" i="32"/>
  <c r="J2873" i="32"/>
  <c r="K2873" i="32"/>
  <c r="J2874" i="32"/>
  <c r="K2874" i="32"/>
  <c r="J2875" i="32"/>
  <c r="K2875" i="32"/>
  <c r="J2876" i="32"/>
  <c r="K2876" i="32"/>
  <c r="J2877" i="32"/>
  <c r="K2877" i="32"/>
  <c r="J2878" i="32"/>
  <c r="K2878" i="32"/>
  <c r="J2879" i="32"/>
  <c r="K2879" i="32"/>
  <c r="J2880" i="32"/>
  <c r="K2880" i="32"/>
  <c r="J2881" i="32"/>
  <c r="K2881" i="32"/>
  <c r="J2882" i="32"/>
  <c r="K2882" i="32"/>
  <c r="J2883" i="32"/>
  <c r="K2883" i="32"/>
  <c r="J2884" i="32"/>
  <c r="K2884" i="32"/>
  <c r="J2885" i="32"/>
  <c r="K2885" i="32"/>
  <c r="J2886" i="32"/>
  <c r="K2886" i="32"/>
  <c r="J2887" i="32"/>
  <c r="K2887" i="32"/>
  <c r="J2888" i="32"/>
  <c r="K2888" i="32"/>
  <c r="J2889" i="32"/>
  <c r="K2889" i="32"/>
  <c r="J2890" i="32"/>
  <c r="K2890" i="32"/>
  <c r="J2891" i="32"/>
  <c r="K2891" i="32"/>
  <c r="J2892" i="32"/>
  <c r="K2892" i="32"/>
  <c r="J2893" i="32"/>
  <c r="K2893" i="32"/>
  <c r="J2894" i="32"/>
  <c r="K2894" i="32"/>
  <c r="J2895" i="32"/>
  <c r="K2895" i="32"/>
  <c r="J2896" i="32"/>
  <c r="K2896" i="32"/>
  <c r="J2897" i="32"/>
  <c r="K2897" i="32"/>
  <c r="J2898" i="32"/>
  <c r="K2898" i="32"/>
  <c r="J2899" i="32"/>
  <c r="K2899" i="32"/>
  <c r="J2900" i="32"/>
  <c r="K2900" i="32"/>
  <c r="J2901" i="32"/>
  <c r="K2901" i="32"/>
  <c r="J2902" i="32"/>
  <c r="K2902" i="32"/>
  <c r="J2903" i="32"/>
  <c r="K2903" i="32"/>
  <c r="J2904" i="32"/>
  <c r="K2904" i="32"/>
  <c r="J2905" i="32"/>
  <c r="K2905" i="32"/>
  <c r="J2906" i="32"/>
  <c r="K2906" i="32"/>
  <c r="J2907" i="32"/>
  <c r="K2907" i="32"/>
  <c r="J2908" i="32"/>
  <c r="K2908" i="32"/>
  <c r="J2909" i="32"/>
  <c r="K2909" i="32"/>
  <c r="J2910" i="32"/>
  <c r="K2910" i="32"/>
  <c r="J2911" i="32"/>
  <c r="K2911" i="32"/>
  <c r="J2912" i="32"/>
  <c r="K2912" i="32"/>
  <c r="J2913" i="32"/>
  <c r="K2913" i="32"/>
  <c r="J2914" i="32"/>
  <c r="K2914" i="32"/>
  <c r="J2915" i="32"/>
  <c r="K2915" i="32"/>
  <c r="J2916" i="32"/>
  <c r="K2916" i="32"/>
  <c r="J2917" i="32"/>
  <c r="K2917" i="32"/>
  <c r="J2918" i="32"/>
  <c r="K2918" i="32"/>
  <c r="J2919" i="32"/>
  <c r="K2919" i="32"/>
  <c r="J2920" i="32"/>
  <c r="K2920" i="32"/>
  <c r="J2921" i="32"/>
  <c r="K2921" i="32"/>
  <c r="J2922" i="32"/>
  <c r="K2922" i="32"/>
  <c r="J2923" i="32"/>
  <c r="K2923" i="32"/>
  <c r="J2924" i="32"/>
  <c r="K2924" i="32"/>
  <c r="J2925" i="32"/>
  <c r="K2925" i="32"/>
  <c r="J2926" i="32"/>
  <c r="K2926" i="32"/>
  <c r="J2927" i="32"/>
  <c r="K2927" i="32"/>
  <c r="J2928" i="32"/>
  <c r="K2928" i="32"/>
  <c r="J2929" i="32"/>
  <c r="K2929" i="32"/>
  <c r="J2930" i="32"/>
  <c r="K2930" i="32"/>
  <c r="J2931" i="32"/>
  <c r="K2931" i="32"/>
  <c r="J2932" i="32"/>
  <c r="K2932" i="32"/>
  <c r="J2933" i="32"/>
  <c r="K2933" i="32"/>
  <c r="J2934" i="32"/>
  <c r="K2934" i="32"/>
  <c r="J2935" i="32"/>
  <c r="K2935" i="32"/>
  <c r="J2936" i="32"/>
  <c r="K2936" i="32"/>
  <c r="J2937" i="32"/>
  <c r="K2937" i="32"/>
  <c r="J2938" i="32"/>
  <c r="K2938" i="32"/>
  <c r="J2939" i="32"/>
  <c r="K2939" i="32"/>
  <c r="J2940" i="32"/>
  <c r="K2940" i="32"/>
  <c r="J2941" i="32"/>
  <c r="K2941" i="32"/>
  <c r="J2942" i="32"/>
  <c r="K2942" i="32"/>
  <c r="J2943" i="32"/>
  <c r="K2943" i="32"/>
  <c r="J2944" i="32"/>
  <c r="K2944" i="32"/>
  <c r="J2945" i="32"/>
  <c r="K2945" i="32"/>
  <c r="J2946" i="32"/>
  <c r="K2946" i="32"/>
  <c r="J2947" i="32"/>
  <c r="K2947" i="32"/>
  <c r="J2948" i="32"/>
  <c r="K2948" i="32"/>
  <c r="J2949" i="32"/>
  <c r="K2949" i="32"/>
  <c r="J2950" i="32"/>
  <c r="K2950" i="32"/>
  <c r="J2951" i="32"/>
  <c r="K2951" i="32"/>
  <c r="J2952" i="32"/>
  <c r="K2952" i="32"/>
  <c r="J2953" i="32"/>
  <c r="K2953" i="32"/>
  <c r="J2954" i="32"/>
  <c r="K2954" i="32"/>
  <c r="J2955" i="32"/>
  <c r="K2955" i="32"/>
  <c r="J2956" i="32"/>
  <c r="K2956" i="32"/>
  <c r="J2957" i="32"/>
  <c r="K2957" i="32"/>
  <c r="J2958" i="32"/>
  <c r="K2958" i="32"/>
  <c r="J2959" i="32"/>
  <c r="K2959" i="32"/>
  <c r="J2960" i="32"/>
  <c r="K2960" i="32"/>
  <c r="J2961" i="32"/>
  <c r="K2961" i="32"/>
  <c r="J2962" i="32"/>
  <c r="K2962" i="32"/>
  <c r="J2963" i="32"/>
  <c r="K2963" i="32"/>
  <c r="J2964" i="32"/>
  <c r="K2964" i="32"/>
  <c r="J2965" i="32"/>
  <c r="K2965" i="32"/>
  <c r="J2966" i="32"/>
  <c r="K2966" i="32"/>
  <c r="J2967" i="32"/>
  <c r="K2967" i="32"/>
  <c r="J2968" i="32"/>
  <c r="K2968" i="32"/>
  <c r="J2969" i="32"/>
  <c r="K2969" i="32"/>
  <c r="J2970" i="32"/>
  <c r="K2970" i="32"/>
  <c r="J2971" i="32"/>
  <c r="K2971" i="32"/>
  <c r="J2972" i="32"/>
  <c r="K2972" i="32"/>
  <c r="J2973" i="32"/>
  <c r="K2973" i="32"/>
  <c r="J2974" i="32"/>
  <c r="K2974" i="32"/>
  <c r="J2975" i="32"/>
  <c r="K2975" i="32"/>
  <c r="J2976" i="32"/>
  <c r="K2976" i="32"/>
  <c r="J2977" i="32"/>
  <c r="K2977" i="32"/>
  <c r="J2978" i="32"/>
  <c r="K2978" i="32"/>
  <c r="J2979" i="32"/>
  <c r="K2979" i="32"/>
  <c r="J2980" i="32"/>
  <c r="K2980" i="32"/>
  <c r="J2981" i="32"/>
  <c r="K2981" i="32"/>
  <c r="J2982" i="32"/>
  <c r="K2982" i="32"/>
  <c r="J2983" i="32"/>
  <c r="K2983" i="32"/>
  <c r="J2984" i="32"/>
  <c r="K2984" i="32"/>
  <c r="J2985" i="32"/>
  <c r="K2985" i="32"/>
  <c r="J2986" i="32"/>
  <c r="K2986" i="32"/>
  <c r="J2987" i="32"/>
  <c r="K2987" i="32"/>
  <c r="J2988" i="32"/>
  <c r="K2988" i="32"/>
  <c r="J2989" i="32"/>
  <c r="K2989" i="32"/>
  <c r="J2990" i="32"/>
  <c r="K2990" i="32"/>
  <c r="J2991" i="32"/>
  <c r="K2991" i="32"/>
  <c r="J2992" i="32"/>
  <c r="K2992" i="32"/>
  <c r="J2993" i="32"/>
  <c r="K2993" i="32"/>
  <c r="J2994" i="32"/>
  <c r="K2994" i="32"/>
  <c r="J2995" i="32"/>
  <c r="K2995" i="32"/>
  <c r="J2996" i="32"/>
  <c r="K2996" i="32"/>
  <c r="J2997" i="32"/>
  <c r="K2997" i="32"/>
  <c r="J2998" i="32"/>
  <c r="K2998" i="32"/>
  <c r="J2999" i="32"/>
  <c r="K2999" i="32"/>
  <c r="J3000" i="32"/>
  <c r="K3000" i="32"/>
  <c r="J3001" i="32"/>
  <c r="K3001" i="32"/>
  <c r="J3002" i="32"/>
  <c r="K3002" i="32"/>
  <c r="J3003" i="32"/>
  <c r="K3003" i="32"/>
  <c r="J3004" i="32"/>
  <c r="K3004" i="32"/>
  <c r="J3005" i="32"/>
  <c r="K3005" i="32"/>
  <c r="J3006" i="32"/>
  <c r="K3006" i="32"/>
  <c r="J3007" i="32"/>
  <c r="K3007" i="32"/>
  <c r="J3008" i="32"/>
  <c r="K3008" i="32"/>
  <c r="J3009" i="32"/>
  <c r="K3009" i="32"/>
  <c r="J3010" i="32"/>
  <c r="K3010" i="32"/>
  <c r="J3011" i="32"/>
  <c r="K3011" i="32"/>
  <c r="J3012" i="32"/>
  <c r="K3012" i="32"/>
  <c r="J3013" i="32"/>
  <c r="K3013" i="32"/>
  <c r="J3014" i="32"/>
  <c r="K3014" i="32"/>
  <c r="J3015" i="32"/>
  <c r="K3015" i="32"/>
  <c r="J3016" i="32"/>
  <c r="K3016" i="32"/>
  <c r="J3017" i="32"/>
  <c r="K3017" i="32"/>
  <c r="J3018" i="32"/>
  <c r="K3018" i="32"/>
  <c r="J3019" i="32"/>
  <c r="K3019" i="32"/>
  <c r="J3020" i="32"/>
  <c r="K3020" i="32"/>
  <c r="J3021" i="32"/>
  <c r="K3021" i="32"/>
  <c r="J3022" i="32"/>
  <c r="K3022" i="32"/>
  <c r="J3023" i="32"/>
  <c r="K3023" i="32"/>
  <c r="J3024" i="32"/>
  <c r="K3024" i="32"/>
  <c r="J3025" i="32"/>
  <c r="K3025" i="32"/>
  <c r="J3026" i="32"/>
  <c r="K3026" i="32"/>
  <c r="J3027" i="32"/>
  <c r="K3027" i="32"/>
  <c r="J3028" i="32"/>
  <c r="K3028" i="32"/>
  <c r="J3029" i="32"/>
  <c r="K3029" i="32"/>
  <c r="J3030" i="32"/>
  <c r="K3030" i="32"/>
  <c r="J3031" i="32"/>
  <c r="K3031" i="32"/>
  <c r="J3032" i="32"/>
  <c r="K3032" i="32"/>
  <c r="J3033" i="32"/>
  <c r="K3033" i="32"/>
  <c r="J3034" i="32"/>
  <c r="K3034" i="32"/>
  <c r="J3035" i="32"/>
  <c r="K3035" i="32"/>
  <c r="J3036" i="32"/>
  <c r="K3036" i="32"/>
  <c r="J3037" i="32"/>
  <c r="K3037" i="32"/>
  <c r="J3038" i="32"/>
  <c r="K3038" i="32"/>
  <c r="J3039" i="32"/>
  <c r="K3039" i="32"/>
  <c r="J3040" i="32"/>
  <c r="K3040" i="32"/>
  <c r="J3041" i="32"/>
  <c r="K3041" i="32"/>
  <c r="J3042" i="32"/>
  <c r="K3042" i="32"/>
  <c r="J3043" i="32"/>
  <c r="K3043" i="32"/>
  <c r="J3044" i="32"/>
  <c r="K3044" i="32"/>
  <c r="J3045" i="32"/>
  <c r="K3045" i="32"/>
  <c r="J3046" i="32"/>
  <c r="K3046" i="32"/>
  <c r="J3047" i="32"/>
  <c r="K3047" i="32"/>
  <c r="J3048" i="32"/>
  <c r="K3048" i="32"/>
  <c r="J3049" i="32"/>
  <c r="K3049" i="32"/>
  <c r="J3050" i="32"/>
  <c r="K3050" i="32"/>
  <c r="J3051" i="32"/>
  <c r="K3051" i="32"/>
  <c r="J3052" i="32"/>
  <c r="K3052" i="32"/>
  <c r="J3053" i="32"/>
  <c r="K3053" i="32"/>
  <c r="J3054" i="32"/>
  <c r="K3054" i="32"/>
  <c r="J3055" i="32"/>
  <c r="K3055" i="32"/>
  <c r="J3056" i="32"/>
  <c r="K3056" i="32"/>
  <c r="J3057" i="32"/>
  <c r="K3057" i="32"/>
  <c r="J3058" i="32"/>
  <c r="K3058" i="32"/>
  <c r="J3059" i="32"/>
  <c r="K3059" i="32"/>
  <c r="J3060" i="32"/>
  <c r="K3060" i="32"/>
  <c r="J3061" i="32"/>
  <c r="K3061" i="32"/>
  <c r="J3062" i="32"/>
  <c r="K3062" i="32"/>
  <c r="J3063" i="32"/>
  <c r="K3063" i="32"/>
  <c r="J3064" i="32"/>
  <c r="K3064" i="32"/>
  <c r="J3065" i="32"/>
  <c r="K3065" i="32"/>
  <c r="J3066" i="32"/>
  <c r="K3066" i="32"/>
  <c r="J3067" i="32"/>
  <c r="K3067" i="32"/>
  <c r="J3068" i="32"/>
  <c r="K3068" i="32"/>
  <c r="J3069" i="32"/>
  <c r="K3069" i="32"/>
  <c r="J3070" i="32"/>
  <c r="K3070" i="32"/>
  <c r="J3071" i="32"/>
  <c r="K3071" i="32"/>
  <c r="J3072" i="32"/>
  <c r="K3072" i="32"/>
  <c r="J3073" i="32"/>
  <c r="K3073" i="32"/>
  <c r="J3074" i="32"/>
  <c r="K3074" i="32"/>
  <c r="J3075" i="32"/>
  <c r="K3075" i="32"/>
  <c r="J3076" i="32"/>
  <c r="K3076" i="32"/>
  <c r="J3077" i="32"/>
  <c r="K3077" i="32"/>
  <c r="J3078" i="32"/>
  <c r="K3078" i="32"/>
  <c r="J3079" i="32"/>
  <c r="K3079" i="32"/>
  <c r="J3080" i="32"/>
  <c r="K3080" i="32"/>
  <c r="J3081" i="32"/>
  <c r="K3081" i="32"/>
  <c r="J3082" i="32"/>
  <c r="K3082" i="32"/>
  <c r="J3083" i="32"/>
  <c r="K3083" i="32"/>
  <c r="J3084" i="32"/>
  <c r="K3084" i="32"/>
  <c r="J3085" i="32"/>
  <c r="K3085" i="32"/>
  <c r="J3086" i="32"/>
  <c r="K3086" i="32"/>
  <c r="J3087" i="32"/>
  <c r="K3087" i="32"/>
  <c r="J3088" i="32"/>
  <c r="K3088" i="32"/>
  <c r="J3089" i="32"/>
  <c r="K3089" i="32"/>
  <c r="J3090" i="32"/>
  <c r="K3090" i="32"/>
  <c r="J3091" i="32"/>
  <c r="K3091" i="32"/>
  <c r="J3092" i="32"/>
  <c r="K3092" i="32"/>
  <c r="J3093" i="32"/>
  <c r="K3093" i="32"/>
  <c r="J3094" i="32"/>
  <c r="K3094" i="32"/>
  <c r="J3095" i="32"/>
  <c r="K3095" i="32"/>
  <c r="J3096" i="32"/>
  <c r="K3096" i="32"/>
  <c r="J3097" i="32"/>
  <c r="K3097" i="32"/>
  <c r="J3098" i="32"/>
  <c r="K3098" i="32"/>
  <c r="J3099" i="32"/>
  <c r="K3099" i="32"/>
  <c r="J3100" i="32"/>
  <c r="K3100" i="32"/>
  <c r="J3101" i="32"/>
  <c r="K3101" i="32"/>
  <c r="J3102" i="32"/>
  <c r="K3102" i="32"/>
  <c r="J3103" i="32"/>
  <c r="K3103" i="32"/>
  <c r="J3104" i="32"/>
  <c r="K3104" i="32"/>
  <c r="J3105" i="32"/>
  <c r="K3105" i="32"/>
  <c r="J3106" i="32"/>
  <c r="K3106" i="32"/>
  <c r="J3107" i="32"/>
  <c r="K3107" i="32"/>
  <c r="J3108" i="32"/>
  <c r="K3108" i="32"/>
  <c r="J3109" i="32"/>
  <c r="K3109" i="32"/>
  <c r="J3110" i="32"/>
  <c r="K3110" i="32"/>
  <c r="J3111" i="32"/>
  <c r="K3111" i="32"/>
  <c r="J3112" i="32"/>
  <c r="K3112" i="32"/>
  <c r="J3113" i="32"/>
  <c r="K3113" i="32"/>
  <c r="J3114" i="32"/>
  <c r="K3114" i="32"/>
  <c r="J3115" i="32"/>
  <c r="K3115" i="32"/>
  <c r="J3116" i="32"/>
  <c r="K3116" i="32"/>
  <c r="J3117" i="32"/>
  <c r="K3117" i="32"/>
  <c r="J3118" i="32"/>
  <c r="K3118" i="32"/>
  <c r="J3119" i="32"/>
  <c r="K3119" i="32"/>
  <c r="J3120" i="32"/>
  <c r="K3120" i="32"/>
  <c r="J3121" i="32"/>
  <c r="K3121" i="32"/>
  <c r="J3122" i="32"/>
  <c r="K3122" i="32"/>
  <c r="J3123" i="32"/>
  <c r="K3123" i="32"/>
  <c r="J3124" i="32"/>
  <c r="K3124" i="32"/>
  <c r="J3125" i="32"/>
  <c r="K3125" i="32"/>
  <c r="J3126" i="32"/>
  <c r="K3126" i="32"/>
  <c r="J3127" i="32"/>
  <c r="K3127" i="32"/>
  <c r="J3128" i="32"/>
  <c r="K3128" i="32"/>
  <c r="J3129" i="32"/>
  <c r="K3129" i="32"/>
  <c r="J3130" i="32"/>
  <c r="K3130" i="32"/>
  <c r="J3131" i="32"/>
  <c r="K3131" i="32"/>
  <c r="J3132" i="32"/>
  <c r="K3132" i="32"/>
  <c r="J3133" i="32"/>
  <c r="K3133" i="32"/>
  <c r="J3134" i="32"/>
  <c r="K3134" i="32"/>
  <c r="J3135" i="32"/>
  <c r="K3135" i="32"/>
  <c r="J3136" i="32"/>
  <c r="K3136" i="32"/>
  <c r="J3137" i="32"/>
  <c r="K3137" i="32"/>
  <c r="J3138" i="32"/>
  <c r="K3138" i="32"/>
  <c r="J3139" i="32"/>
  <c r="K3139" i="32"/>
  <c r="J3140" i="32"/>
  <c r="K3140" i="32"/>
  <c r="J3141" i="32"/>
  <c r="K3141" i="32"/>
  <c r="J3142" i="32"/>
  <c r="K3142" i="32"/>
  <c r="J3143" i="32"/>
  <c r="K3143" i="32"/>
  <c r="J3144" i="32"/>
  <c r="K3144" i="32"/>
  <c r="J3145" i="32"/>
  <c r="K3145" i="32"/>
  <c r="J3146" i="32"/>
  <c r="K3146" i="32"/>
  <c r="J3147" i="32"/>
  <c r="K3147" i="32"/>
  <c r="J3148" i="32"/>
  <c r="K3148" i="32"/>
  <c r="J3149" i="32"/>
  <c r="K3149" i="32"/>
  <c r="J3150" i="32"/>
  <c r="K3150" i="32"/>
  <c r="J3151" i="32"/>
  <c r="K3151" i="32"/>
  <c r="J3152" i="32"/>
  <c r="K3152" i="32"/>
  <c r="J3153" i="32"/>
  <c r="K3153" i="32"/>
  <c r="J3154" i="32"/>
  <c r="K3154" i="32"/>
  <c r="J3155" i="32"/>
  <c r="K3155" i="32"/>
  <c r="J3156" i="32"/>
  <c r="K3156" i="32"/>
  <c r="J3157" i="32"/>
  <c r="K3157" i="32"/>
  <c r="J3158" i="32"/>
  <c r="K3158" i="32"/>
  <c r="J3159" i="32"/>
  <c r="K3159" i="32"/>
  <c r="J3160" i="32"/>
  <c r="K3160" i="32"/>
  <c r="J3161" i="32"/>
  <c r="K3161" i="32"/>
  <c r="J3162" i="32"/>
  <c r="K3162" i="32"/>
  <c r="J3163" i="32"/>
  <c r="K3163" i="32"/>
  <c r="J3164" i="32"/>
  <c r="K3164" i="32"/>
  <c r="J3165" i="32"/>
  <c r="K3165" i="32"/>
  <c r="J3166" i="32"/>
  <c r="K3166" i="32"/>
  <c r="J3167" i="32"/>
  <c r="K3167" i="32"/>
  <c r="J3168" i="32"/>
  <c r="K3168" i="32"/>
  <c r="J3169" i="32"/>
  <c r="K3169" i="32"/>
  <c r="J3170" i="32"/>
  <c r="K3170" i="32"/>
  <c r="J3171" i="32"/>
  <c r="K3171" i="32"/>
  <c r="J3172" i="32"/>
  <c r="K3172" i="32"/>
  <c r="J3173" i="32"/>
  <c r="K3173" i="32"/>
  <c r="J3174" i="32"/>
  <c r="K3174" i="32"/>
  <c r="J3175" i="32"/>
  <c r="K3175" i="32"/>
  <c r="J3176" i="32"/>
  <c r="K3176" i="32"/>
  <c r="J3177" i="32"/>
  <c r="K3177" i="32"/>
  <c r="J3178" i="32"/>
  <c r="K3178" i="32"/>
  <c r="J3179" i="32"/>
  <c r="K3179" i="32"/>
  <c r="J3180" i="32"/>
  <c r="K3180" i="32"/>
  <c r="J3181" i="32"/>
  <c r="K3181" i="32"/>
  <c r="J3182" i="32"/>
  <c r="K3182" i="32"/>
  <c r="J3183" i="32"/>
  <c r="K3183" i="32"/>
  <c r="J3184" i="32"/>
  <c r="K3184" i="32"/>
  <c r="J3185" i="32"/>
  <c r="K3185" i="32"/>
  <c r="J3186" i="32"/>
  <c r="K3186" i="32"/>
  <c r="J3187" i="32"/>
  <c r="K3187" i="32"/>
  <c r="J3188" i="32"/>
  <c r="K3188" i="32"/>
  <c r="J3189" i="32"/>
  <c r="K3189" i="32"/>
  <c r="J3190" i="32"/>
  <c r="K3190" i="32"/>
  <c r="J3191" i="32"/>
  <c r="K3191" i="32"/>
  <c r="J3192" i="32"/>
  <c r="K3192" i="32"/>
  <c r="J3193" i="32"/>
  <c r="K3193" i="32"/>
  <c r="J3194" i="32"/>
  <c r="K3194" i="32"/>
  <c r="J3195" i="32"/>
  <c r="K3195" i="32"/>
  <c r="J3196" i="32"/>
  <c r="K3196" i="32"/>
  <c r="J3197" i="32"/>
  <c r="K3197" i="32"/>
  <c r="J3198" i="32"/>
  <c r="K3198" i="32"/>
  <c r="J3199" i="32"/>
  <c r="K3199" i="32"/>
  <c r="J3200" i="32"/>
  <c r="K3200" i="32"/>
  <c r="J3201" i="32"/>
  <c r="K3201" i="32"/>
  <c r="J3202" i="32"/>
  <c r="K3202" i="32"/>
  <c r="J3203" i="32"/>
  <c r="K3203" i="32"/>
  <c r="J3204" i="32"/>
  <c r="K3204" i="32"/>
  <c r="J3205" i="32"/>
  <c r="K3205" i="32"/>
  <c r="J3206" i="32"/>
  <c r="K3206" i="32"/>
  <c r="J3207" i="32"/>
  <c r="K3207" i="32"/>
  <c r="J3208" i="32"/>
  <c r="K3208" i="32"/>
  <c r="J3209" i="32"/>
  <c r="K3209" i="32"/>
  <c r="J3210" i="32"/>
  <c r="K3210" i="32"/>
  <c r="J3211" i="32"/>
  <c r="K3211" i="32"/>
  <c r="J3212" i="32"/>
  <c r="K3212" i="32"/>
  <c r="J3213" i="32"/>
  <c r="K3213" i="32"/>
  <c r="J3214" i="32"/>
  <c r="K3214" i="32"/>
  <c r="J3215" i="32"/>
  <c r="K3215" i="32"/>
  <c r="J3216" i="32"/>
  <c r="K3216" i="32"/>
  <c r="J3217" i="32"/>
  <c r="K3217" i="32"/>
  <c r="J3218" i="32"/>
  <c r="K3218" i="32"/>
  <c r="J3219" i="32"/>
  <c r="K3219" i="32"/>
  <c r="J3220" i="32"/>
  <c r="K3220" i="32"/>
  <c r="J3221" i="32"/>
  <c r="K3221" i="32"/>
  <c r="J3222" i="32"/>
  <c r="K3222" i="32"/>
  <c r="J3223" i="32"/>
  <c r="K3223" i="32"/>
  <c r="J3224" i="32"/>
  <c r="K3224" i="32"/>
  <c r="J3225" i="32"/>
  <c r="K3225" i="32"/>
  <c r="J3226" i="32"/>
  <c r="K3226" i="32"/>
  <c r="J3227" i="32"/>
  <c r="K3227" i="32"/>
  <c r="J3228" i="32"/>
  <c r="K3228" i="32"/>
  <c r="J3229" i="32"/>
  <c r="K3229" i="32"/>
  <c r="J3230" i="32"/>
  <c r="K3230" i="32"/>
  <c r="J3231" i="32"/>
  <c r="K3231" i="32"/>
  <c r="J3232" i="32"/>
  <c r="K3232" i="32"/>
  <c r="J3233" i="32"/>
  <c r="K3233" i="32"/>
  <c r="J3234" i="32"/>
  <c r="K3234" i="32"/>
  <c r="J3235" i="32"/>
  <c r="K3235" i="32"/>
  <c r="J3236" i="32"/>
  <c r="K3236" i="32"/>
  <c r="J3237" i="32"/>
  <c r="K3237" i="32"/>
  <c r="J3238" i="32"/>
  <c r="K3238" i="32"/>
  <c r="J3239" i="32"/>
  <c r="K3239" i="32"/>
  <c r="J3240" i="32"/>
  <c r="K3240" i="32"/>
  <c r="J3241" i="32"/>
  <c r="K3241" i="32"/>
  <c r="J3242" i="32"/>
  <c r="K3242" i="32"/>
  <c r="J3243" i="32"/>
  <c r="K3243" i="32"/>
  <c r="J3244" i="32"/>
  <c r="K3244" i="32"/>
  <c r="J3245" i="32"/>
  <c r="K3245" i="32"/>
  <c r="J3246" i="32"/>
  <c r="K3246" i="32"/>
  <c r="J3247" i="32"/>
  <c r="K3247" i="32"/>
  <c r="J3248" i="32"/>
  <c r="K3248" i="32"/>
  <c r="J3249" i="32"/>
  <c r="K3249" i="32"/>
  <c r="J3250" i="32"/>
  <c r="K3250" i="32"/>
  <c r="J3251" i="32"/>
  <c r="K3251" i="32"/>
  <c r="J3252" i="32"/>
  <c r="K3252" i="32"/>
  <c r="J3253" i="32"/>
  <c r="K3253" i="32"/>
  <c r="J3254" i="32"/>
  <c r="K3254" i="32"/>
  <c r="J3255" i="32"/>
  <c r="K3255" i="32"/>
  <c r="J3256" i="32"/>
  <c r="K3256" i="32"/>
  <c r="J3257" i="32"/>
  <c r="K3257" i="32"/>
  <c r="J3258" i="32"/>
  <c r="K3258" i="32"/>
  <c r="J3259" i="32"/>
  <c r="K3259" i="32"/>
  <c r="J3260" i="32"/>
  <c r="K3260" i="32"/>
  <c r="J3261" i="32"/>
  <c r="K3261" i="32"/>
  <c r="J3262" i="32"/>
  <c r="K3262" i="32"/>
  <c r="J3263" i="32"/>
  <c r="K3263" i="32"/>
  <c r="J3264" i="32"/>
  <c r="K3264" i="32"/>
  <c r="J3265" i="32"/>
  <c r="K3265" i="32"/>
  <c r="J3266" i="32"/>
  <c r="K3266" i="32"/>
  <c r="J3267" i="32"/>
  <c r="K3267" i="32"/>
  <c r="J3268" i="32"/>
  <c r="K3268" i="32"/>
  <c r="J3269" i="32"/>
  <c r="K3269" i="32"/>
  <c r="J3270" i="32"/>
  <c r="K3270" i="32"/>
  <c r="J3271" i="32"/>
  <c r="K3271" i="32"/>
  <c r="J3272" i="32"/>
  <c r="K3272" i="32"/>
  <c r="J3273" i="32"/>
  <c r="K3273" i="32"/>
  <c r="J3274" i="32"/>
  <c r="K3274" i="32"/>
  <c r="J3275" i="32"/>
  <c r="K3275" i="32"/>
  <c r="J3276" i="32"/>
  <c r="K3276" i="32"/>
  <c r="J3277" i="32"/>
  <c r="K3277" i="32"/>
  <c r="J3278" i="32"/>
  <c r="K3278" i="32"/>
  <c r="J3279" i="32"/>
  <c r="K3279" i="32"/>
  <c r="J3280" i="32"/>
  <c r="K3280" i="32"/>
  <c r="J3281" i="32"/>
  <c r="K3281" i="32"/>
  <c r="J3282" i="32"/>
  <c r="K3282" i="32"/>
  <c r="J3283" i="32"/>
  <c r="K3283" i="32"/>
  <c r="J3284" i="32"/>
  <c r="K3284" i="32"/>
  <c r="J3285" i="32"/>
  <c r="K3285" i="32"/>
  <c r="J3286" i="32"/>
  <c r="K3286" i="32"/>
  <c r="J3287" i="32"/>
  <c r="K3287" i="32"/>
  <c r="J3288" i="32"/>
  <c r="K3288" i="32"/>
  <c r="J3289" i="32"/>
  <c r="K3289" i="32"/>
  <c r="J3290" i="32"/>
  <c r="K3290" i="32"/>
  <c r="J3291" i="32"/>
  <c r="K3291" i="32"/>
  <c r="J3292" i="32"/>
  <c r="K3292" i="32"/>
  <c r="J3293" i="32"/>
  <c r="K3293" i="32"/>
  <c r="J3294" i="32"/>
  <c r="K3294" i="32"/>
  <c r="J3295" i="32"/>
  <c r="K3295" i="32"/>
  <c r="J3296" i="32"/>
  <c r="K3296" i="32"/>
  <c r="J3297" i="32"/>
  <c r="K3297" i="32"/>
  <c r="J3298" i="32"/>
  <c r="K3298" i="32"/>
  <c r="J3299" i="32"/>
  <c r="K3299" i="32"/>
  <c r="J3300" i="32"/>
  <c r="K3300" i="32"/>
  <c r="J3301" i="32"/>
  <c r="K3301" i="32"/>
  <c r="J3302" i="32"/>
  <c r="K3302" i="32"/>
  <c r="J3303" i="32"/>
  <c r="K3303" i="32"/>
  <c r="J3304" i="32"/>
  <c r="K3304" i="32"/>
  <c r="J3305" i="32"/>
  <c r="K3305" i="32"/>
  <c r="J3306" i="32"/>
  <c r="K3306" i="32"/>
  <c r="J3307" i="32"/>
  <c r="K3307" i="32"/>
  <c r="J3308" i="32"/>
  <c r="K3308" i="32"/>
  <c r="J3309" i="32"/>
  <c r="K3309" i="32"/>
  <c r="J3310" i="32"/>
  <c r="K3310" i="32"/>
  <c r="J3311" i="32"/>
  <c r="K3311" i="32"/>
  <c r="J3312" i="32"/>
  <c r="K3312" i="32"/>
  <c r="J3313" i="32"/>
  <c r="K3313" i="32"/>
  <c r="J3314" i="32"/>
  <c r="K3314" i="32"/>
  <c r="J3315" i="32"/>
  <c r="K3315" i="32"/>
  <c r="J3316" i="32"/>
  <c r="K3316" i="32"/>
  <c r="J3317" i="32"/>
  <c r="K3317" i="32"/>
  <c r="J3318" i="32"/>
  <c r="K3318" i="32"/>
  <c r="J3319" i="32"/>
  <c r="K3319" i="32"/>
  <c r="J3320" i="32"/>
  <c r="K3320" i="32"/>
  <c r="J3321" i="32"/>
  <c r="K3321" i="32"/>
  <c r="J3322" i="32"/>
  <c r="K3322" i="32"/>
  <c r="J3323" i="32"/>
  <c r="K3323" i="32"/>
  <c r="J3324" i="32"/>
  <c r="K3324" i="32"/>
  <c r="J3325" i="32"/>
  <c r="K3325" i="32"/>
  <c r="J3326" i="32"/>
  <c r="K3326" i="32"/>
  <c r="J3327" i="32"/>
  <c r="K3327" i="32"/>
  <c r="J3328" i="32"/>
  <c r="K3328" i="32"/>
  <c r="J3329" i="32"/>
  <c r="K3329" i="32"/>
  <c r="J3330" i="32"/>
  <c r="K3330" i="32"/>
  <c r="J3331" i="32"/>
  <c r="K3331" i="32"/>
  <c r="J3332" i="32"/>
  <c r="K3332" i="32"/>
  <c r="J3333" i="32"/>
  <c r="K3333" i="32"/>
  <c r="J3334" i="32"/>
  <c r="K3334" i="32"/>
  <c r="J3335" i="32"/>
  <c r="K3335" i="32"/>
  <c r="J3336" i="32"/>
  <c r="K3336" i="32"/>
  <c r="J3337" i="32"/>
  <c r="K3337" i="32"/>
  <c r="J3338" i="32"/>
  <c r="K3338" i="32"/>
  <c r="J3339" i="32"/>
  <c r="K3339" i="32"/>
  <c r="J3340" i="32"/>
  <c r="K3340" i="32"/>
  <c r="J3341" i="32"/>
  <c r="K3341" i="32"/>
  <c r="J3342" i="32"/>
  <c r="K3342" i="32"/>
  <c r="J3343" i="32"/>
  <c r="K3343" i="32"/>
  <c r="J3344" i="32"/>
  <c r="K3344" i="32"/>
  <c r="J3345" i="32"/>
  <c r="K3345" i="32"/>
  <c r="J3346" i="32"/>
  <c r="K3346" i="32"/>
  <c r="J3347" i="32"/>
  <c r="K3347" i="32"/>
  <c r="J3348" i="32"/>
  <c r="K3348" i="32"/>
  <c r="J3349" i="32"/>
  <c r="K3349" i="32"/>
  <c r="J3350" i="32"/>
  <c r="K3350" i="32"/>
  <c r="J3351" i="32"/>
  <c r="K3351" i="32"/>
  <c r="J3352" i="32"/>
  <c r="K3352" i="32"/>
  <c r="J3353" i="32"/>
  <c r="K3353" i="32"/>
  <c r="J3354" i="32"/>
  <c r="K3354" i="32"/>
  <c r="J3355" i="32"/>
  <c r="K3355" i="32"/>
  <c r="J3356" i="32"/>
  <c r="K3356" i="32"/>
  <c r="J3357" i="32"/>
  <c r="K3357" i="32"/>
  <c r="J3358" i="32"/>
  <c r="K3358" i="32"/>
  <c r="J3359" i="32"/>
  <c r="K3359" i="32"/>
  <c r="J3360" i="32"/>
  <c r="K3360" i="32"/>
  <c r="J3361" i="32"/>
  <c r="K3361" i="32"/>
  <c r="J3362" i="32"/>
  <c r="K3362" i="32"/>
  <c r="J3363" i="32"/>
  <c r="K3363" i="32"/>
  <c r="J3364" i="32"/>
  <c r="K3364" i="32"/>
  <c r="J3365" i="32"/>
  <c r="K3365" i="32"/>
  <c r="J3366" i="32"/>
  <c r="K3366" i="32"/>
  <c r="J3367" i="32"/>
  <c r="K3367" i="32"/>
  <c r="J3368" i="32"/>
  <c r="K3368" i="32"/>
  <c r="J3369" i="32"/>
  <c r="K3369" i="32"/>
  <c r="J3370" i="32"/>
  <c r="K3370" i="32"/>
  <c r="J3371" i="32"/>
  <c r="K3371" i="32"/>
  <c r="J3372" i="32"/>
  <c r="K3372" i="32"/>
  <c r="J3373" i="32"/>
  <c r="K3373" i="32"/>
  <c r="J3374" i="32"/>
  <c r="K3374" i="32"/>
  <c r="J3375" i="32"/>
  <c r="K3375" i="32"/>
  <c r="J3376" i="32"/>
  <c r="K3376" i="32"/>
  <c r="J3377" i="32"/>
  <c r="K3377" i="32"/>
  <c r="J3378" i="32"/>
  <c r="K3378" i="32"/>
  <c r="J3379" i="32"/>
  <c r="K3379" i="32"/>
  <c r="J3380" i="32"/>
  <c r="K3380" i="32"/>
  <c r="J3381" i="32"/>
  <c r="K3381" i="32"/>
  <c r="J3382" i="32"/>
  <c r="K3382" i="32"/>
  <c r="J3383" i="32"/>
  <c r="K3383" i="32"/>
  <c r="J3384" i="32"/>
  <c r="K3384" i="32"/>
  <c r="J3385" i="32"/>
  <c r="K3385" i="32"/>
  <c r="J3386" i="32"/>
  <c r="K3386" i="32"/>
  <c r="J3387" i="32"/>
  <c r="K3387" i="32"/>
  <c r="J3388" i="32"/>
  <c r="K3388" i="32"/>
  <c r="J3389" i="32"/>
  <c r="K3389" i="32"/>
  <c r="J3390" i="32"/>
  <c r="K3390" i="32"/>
  <c r="J3391" i="32"/>
  <c r="K3391" i="32"/>
  <c r="J3392" i="32"/>
  <c r="K3392" i="32"/>
  <c r="J3393" i="32"/>
  <c r="K3393" i="32"/>
  <c r="J3394" i="32"/>
  <c r="K3394" i="32"/>
  <c r="J3395" i="32"/>
  <c r="K3395" i="32"/>
  <c r="J3396" i="32"/>
  <c r="K3396" i="32"/>
  <c r="J3397" i="32"/>
  <c r="K3397" i="32"/>
  <c r="J3398" i="32"/>
  <c r="K3398" i="32"/>
  <c r="J3399" i="32"/>
  <c r="K3399" i="32"/>
  <c r="J3400" i="32"/>
  <c r="K3400" i="32"/>
  <c r="J3401" i="32"/>
  <c r="K3401" i="32"/>
  <c r="J3402" i="32"/>
  <c r="K3402" i="32"/>
  <c r="J3403" i="32"/>
  <c r="K3403" i="32"/>
  <c r="J3404" i="32"/>
  <c r="K3404" i="32"/>
  <c r="J3405" i="32"/>
  <c r="K3405" i="32"/>
  <c r="J3406" i="32"/>
  <c r="K3406" i="32"/>
  <c r="J3407" i="32"/>
  <c r="K3407" i="32"/>
  <c r="J3408" i="32"/>
  <c r="K3408" i="32"/>
  <c r="J3409" i="32"/>
  <c r="K3409" i="32"/>
  <c r="J3410" i="32"/>
  <c r="K3410" i="32"/>
  <c r="J3411" i="32"/>
  <c r="K3411" i="32"/>
  <c r="J3412" i="32"/>
  <c r="K3412" i="32"/>
  <c r="J3413" i="32"/>
  <c r="K3413" i="32"/>
  <c r="J3414" i="32"/>
  <c r="K3414" i="32"/>
  <c r="J3415" i="32"/>
  <c r="K3415" i="32"/>
  <c r="J3416" i="32"/>
  <c r="K3416" i="32"/>
  <c r="J3417" i="32"/>
  <c r="K3417" i="32"/>
  <c r="J3418" i="32"/>
  <c r="K3418" i="32"/>
  <c r="J3419" i="32"/>
  <c r="K3419" i="32"/>
  <c r="J3420" i="32"/>
  <c r="K3420" i="32"/>
  <c r="J3421" i="32"/>
  <c r="K3421" i="32"/>
  <c r="J3422" i="32"/>
  <c r="K3422" i="32"/>
  <c r="J3423" i="32"/>
  <c r="K3423" i="32"/>
  <c r="J3424" i="32"/>
  <c r="K3424" i="32"/>
  <c r="J3425" i="32"/>
  <c r="K3425" i="32"/>
  <c r="J3426" i="32"/>
  <c r="K3426" i="32"/>
  <c r="J3427" i="32"/>
  <c r="K3427" i="32"/>
  <c r="J3428" i="32"/>
  <c r="K3428" i="32"/>
  <c r="J3429" i="32"/>
  <c r="K3429" i="32"/>
  <c r="J3430" i="32"/>
  <c r="K3430" i="32"/>
  <c r="J3431" i="32"/>
  <c r="K3431" i="32"/>
  <c r="J3432" i="32"/>
  <c r="K3432" i="32"/>
  <c r="J3433" i="32"/>
  <c r="K3433" i="32"/>
  <c r="J3434" i="32"/>
  <c r="K3434" i="32"/>
  <c r="J3435" i="32"/>
  <c r="K3435" i="32"/>
  <c r="J3436" i="32"/>
  <c r="K3436" i="32"/>
  <c r="J3437" i="32"/>
  <c r="K3437" i="32"/>
  <c r="J3438" i="32"/>
  <c r="K3438" i="32"/>
  <c r="J3439" i="32"/>
  <c r="K3439" i="32"/>
  <c r="J3440" i="32"/>
  <c r="K3440" i="32"/>
  <c r="J3441" i="32"/>
  <c r="K3441" i="32"/>
  <c r="J3442" i="32"/>
  <c r="K3442" i="32"/>
  <c r="J3443" i="32"/>
  <c r="K3443" i="32"/>
  <c r="J3444" i="32"/>
  <c r="K3444" i="32"/>
  <c r="J3445" i="32"/>
  <c r="K3445" i="32"/>
  <c r="J3446" i="32"/>
  <c r="K3446" i="32"/>
  <c r="J3447" i="32"/>
  <c r="K3447" i="32"/>
  <c r="J3448" i="32"/>
  <c r="K3448" i="32"/>
  <c r="J3449" i="32"/>
  <c r="K3449" i="32"/>
  <c r="J3450" i="32"/>
  <c r="K3450" i="32"/>
  <c r="J3451" i="32"/>
  <c r="K3451" i="32"/>
  <c r="J3452" i="32"/>
  <c r="K3452" i="32"/>
  <c r="J3453" i="32"/>
  <c r="K3453" i="32"/>
  <c r="J3454" i="32"/>
  <c r="K3454" i="32"/>
  <c r="J3455" i="32"/>
  <c r="K3455" i="32"/>
  <c r="J3456" i="32"/>
  <c r="K3456" i="32"/>
  <c r="J3457" i="32"/>
  <c r="K3457" i="32"/>
  <c r="J3458" i="32"/>
  <c r="K3458" i="32"/>
  <c r="J3459" i="32"/>
  <c r="K3459" i="32"/>
  <c r="J3460" i="32"/>
  <c r="K3460" i="32"/>
  <c r="J3461" i="32"/>
  <c r="K3461" i="32"/>
  <c r="J3462" i="32"/>
  <c r="K3462" i="32"/>
  <c r="J3463" i="32"/>
  <c r="K3463" i="32"/>
  <c r="J3464" i="32"/>
  <c r="K3464" i="32"/>
  <c r="J3465" i="32"/>
  <c r="K3465" i="32"/>
  <c r="J3466" i="32"/>
  <c r="K3466" i="32"/>
  <c r="J3467" i="32"/>
  <c r="K3467" i="32"/>
  <c r="J3468" i="32"/>
  <c r="K3468" i="32"/>
  <c r="J3469" i="32"/>
  <c r="K3469" i="32"/>
  <c r="J3470" i="32"/>
  <c r="K3470" i="32"/>
  <c r="J3471" i="32"/>
  <c r="K3471" i="32"/>
  <c r="J3472" i="32"/>
  <c r="K3472" i="32"/>
  <c r="J3473" i="32"/>
  <c r="K3473" i="32"/>
  <c r="J3474" i="32"/>
  <c r="K3474" i="32"/>
  <c r="J3475" i="32"/>
  <c r="K3475" i="32"/>
  <c r="J3476" i="32"/>
  <c r="K3476" i="32"/>
  <c r="J3477" i="32"/>
  <c r="K3477" i="32"/>
  <c r="J3478" i="32"/>
  <c r="K3478" i="32"/>
  <c r="J3479" i="32"/>
  <c r="K3479" i="32"/>
  <c r="J3480" i="32"/>
  <c r="K3480" i="32"/>
  <c r="J3481" i="32"/>
  <c r="K3481" i="32"/>
  <c r="J3482" i="32"/>
  <c r="K3482" i="32"/>
  <c r="J3483" i="32"/>
  <c r="K3483" i="32"/>
  <c r="J3484" i="32"/>
  <c r="K3484" i="32"/>
  <c r="J3485" i="32"/>
  <c r="K3485" i="32"/>
  <c r="J3486" i="32"/>
  <c r="K3486" i="32"/>
  <c r="J3487" i="32"/>
  <c r="K3487" i="32"/>
  <c r="J3488" i="32"/>
  <c r="K3488" i="32"/>
  <c r="J3489" i="32"/>
  <c r="K3489" i="32"/>
  <c r="J3490" i="32"/>
  <c r="K3490" i="32"/>
  <c r="J3491" i="32"/>
  <c r="K3491" i="32"/>
  <c r="J3492" i="32"/>
  <c r="K3492" i="32"/>
  <c r="J3493" i="32"/>
  <c r="K3493" i="32"/>
  <c r="J3494" i="32"/>
  <c r="K3494" i="32"/>
  <c r="J3495" i="32"/>
  <c r="K3495" i="32"/>
  <c r="J3496" i="32"/>
  <c r="K3496" i="32"/>
  <c r="J3497" i="32"/>
  <c r="K3497" i="32"/>
  <c r="J3498" i="32"/>
  <c r="K3498" i="32"/>
  <c r="J3499" i="32"/>
  <c r="K3499" i="32"/>
  <c r="J3500" i="32"/>
  <c r="K3500" i="32"/>
  <c r="J3501" i="32"/>
  <c r="K3501" i="32"/>
  <c r="J3502" i="32"/>
  <c r="K3502" i="32"/>
  <c r="J3503" i="32"/>
  <c r="K3503" i="32"/>
  <c r="J3504" i="32"/>
  <c r="K3504" i="32"/>
  <c r="J3505" i="32"/>
  <c r="K3505" i="32"/>
  <c r="J3506" i="32"/>
  <c r="K3506" i="32"/>
  <c r="J3507" i="32"/>
  <c r="K3507" i="32"/>
  <c r="J3508" i="32"/>
  <c r="K3508" i="32"/>
  <c r="J3509" i="32"/>
  <c r="K3509" i="32"/>
  <c r="J3510" i="32"/>
  <c r="K3510" i="32"/>
  <c r="J3511" i="32"/>
  <c r="K3511" i="32"/>
  <c r="J3512" i="32"/>
  <c r="K3512" i="32"/>
  <c r="J3513" i="32"/>
  <c r="K3513" i="32"/>
  <c r="J3514" i="32"/>
  <c r="K3514" i="32"/>
  <c r="J3515" i="32"/>
  <c r="K3515" i="32"/>
  <c r="J3516" i="32"/>
  <c r="K3516" i="32"/>
  <c r="J3517" i="32"/>
  <c r="K3517" i="32"/>
  <c r="J3518" i="32"/>
  <c r="K3518" i="32"/>
  <c r="J3519" i="32"/>
  <c r="K3519" i="32"/>
  <c r="J3520" i="32"/>
  <c r="K3520" i="32"/>
  <c r="J3521" i="32"/>
  <c r="K3521" i="32"/>
  <c r="J3522" i="32"/>
  <c r="K3522" i="32"/>
  <c r="J3523" i="32"/>
  <c r="K3523" i="32"/>
  <c r="J3524" i="32"/>
  <c r="K3524" i="32"/>
  <c r="J3525" i="32"/>
  <c r="K3525" i="32"/>
  <c r="J3526" i="32"/>
  <c r="K3526" i="32"/>
  <c r="J3527" i="32"/>
  <c r="K3527" i="32"/>
  <c r="J3528" i="32"/>
  <c r="K3528" i="32"/>
  <c r="J3529" i="32"/>
  <c r="K3529" i="32"/>
  <c r="J3530" i="32"/>
  <c r="K3530" i="32"/>
  <c r="J3531" i="32"/>
  <c r="K3531" i="32"/>
  <c r="J3532" i="32"/>
  <c r="K3532" i="32"/>
  <c r="J3533" i="32"/>
  <c r="K3533" i="32"/>
  <c r="J3534" i="32"/>
  <c r="K3534" i="32"/>
  <c r="J3535" i="32"/>
  <c r="K3535" i="32"/>
  <c r="J3536" i="32"/>
  <c r="K3536" i="32"/>
  <c r="J3537" i="32"/>
  <c r="K3537" i="32"/>
  <c r="J3538" i="32"/>
  <c r="K3538" i="32"/>
  <c r="J3539" i="32"/>
  <c r="K3539" i="32"/>
  <c r="J3540" i="32"/>
  <c r="K3540" i="32"/>
  <c r="J3541" i="32"/>
  <c r="K3541" i="32"/>
  <c r="J3542" i="32"/>
  <c r="K3542" i="32"/>
  <c r="J3543" i="32"/>
  <c r="K3543" i="32"/>
  <c r="J3544" i="32"/>
  <c r="K3544" i="32"/>
  <c r="J3545" i="32"/>
  <c r="K3545" i="32"/>
  <c r="J3546" i="32"/>
  <c r="K3546" i="32"/>
  <c r="J3547" i="32"/>
  <c r="K3547" i="32"/>
  <c r="J3548" i="32"/>
  <c r="K3548" i="32"/>
  <c r="J3549" i="32"/>
  <c r="K3549" i="32"/>
  <c r="J3550" i="32"/>
  <c r="K3550" i="32"/>
  <c r="J3551" i="32"/>
  <c r="K3551" i="32"/>
  <c r="J3552" i="32"/>
  <c r="K3552" i="32"/>
  <c r="J3553" i="32"/>
  <c r="K3553" i="32"/>
  <c r="J3554" i="32"/>
  <c r="K3554" i="32"/>
  <c r="J3555" i="32"/>
  <c r="K3555" i="32"/>
  <c r="J3556" i="32"/>
  <c r="K3556" i="32"/>
  <c r="J3557" i="32"/>
  <c r="K3557" i="32"/>
  <c r="J3558" i="32"/>
  <c r="K3558" i="32"/>
  <c r="J3559" i="32"/>
  <c r="K3559" i="32"/>
  <c r="J3560" i="32"/>
  <c r="K3560" i="32"/>
  <c r="J3561" i="32"/>
  <c r="K3561" i="32"/>
  <c r="J3562" i="32"/>
  <c r="K3562" i="32"/>
  <c r="J3563" i="32"/>
  <c r="K3563" i="32"/>
  <c r="J3564" i="32"/>
  <c r="K3564" i="32"/>
  <c r="J3565" i="32"/>
  <c r="K3565" i="32"/>
  <c r="J3566" i="32"/>
  <c r="K3566" i="32"/>
  <c r="J3567" i="32"/>
  <c r="K3567" i="32"/>
  <c r="J3568" i="32"/>
  <c r="K3568" i="32"/>
  <c r="J3569" i="32"/>
  <c r="K3569" i="32"/>
  <c r="J3570" i="32"/>
  <c r="K3570" i="32"/>
  <c r="J3571" i="32"/>
  <c r="K3571" i="32"/>
  <c r="J3572" i="32"/>
  <c r="K3572" i="32"/>
  <c r="J3573" i="32"/>
  <c r="K3573" i="32"/>
  <c r="J3574" i="32"/>
  <c r="K3574" i="32"/>
  <c r="J3575" i="32"/>
  <c r="K3575" i="32"/>
  <c r="J3576" i="32"/>
  <c r="K3576" i="32"/>
  <c r="J3577" i="32"/>
  <c r="K3577" i="32"/>
  <c r="J3578" i="32"/>
  <c r="K3578" i="32"/>
  <c r="J3579" i="32"/>
  <c r="K3579" i="32"/>
  <c r="J3580" i="32"/>
  <c r="K3580" i="32"/>
  <c r="J3581" i="32"/>
  <c r="K3581" i="32"/>
  <c r="J3582" i="32"/>
  <c r="K3582" i="32"/>
  <c r="J3583" i="32"/>
  <c r="K3583" i="32"/>
  <c r="J3584" i="32"/>
  <c r="K3584" i="32"/>
  <c r="J3585" i="32"/>
  <c r="K3585" i="32"/>
  <c r="J3586" i="32"/>
  <c r="K3586" i="32"/>
  <c r="J3587" i="32"/>
  <c r="K3587" i="32"/>
  <c r="J3588" i="32"/>
  <c r="K3588" i="32"/>
  <c r="J3589" i="32"/>
  <c r="K3589" i="32"/>
  <c r="J3590" i="32"/>
  <c r="K3590" i="32"/>
  <c r="J3591" i="32"/>
  <c r="K3591" i="32"/>
  <c r="J3592" i="32"/>
  <c r="K3592" i="32"/>
  <c r="J3593" i="32"/>
  <c r="K3593" i="32"/>
  <c r="J3594" i="32"/>
  <c r="K3594" i="32"/>
  <c r="J3595" i="32"/>
  <c r="K3595" i="32"/>
  <c r="J3596" i="32"/>
  <c r="K3596" i="32"/>
  <c r="J3597" i="32"/>
  <c r="K3597" i="32"/>
  <c r="J3598" i="32"/>
  <c r="K3598" i="32"/>
  <c r="J3599" i="32"/>
  <c r="K3599" i="32"/>
  <c r="J3600" i="32"/>
  <c r="K3600" i="32"/>
  <c r="J3601" i="32"/>
  <c r="K3601" i="32"/>
  <c r="J3602" i="32"/>
  <c r="K3602" i="32"/>
  <c r="J3603" i="32"/>
  <c r="K3603" i="32"/>
  <c r="J3604" i="32"/>
  <c r="K3604" i="32"/>
  <c r="J3605" i="32"/>
  <c r="K3605" i="32"/>
  <c r="J3606" i="32"/>
  <c r="K3606" i="32"/>
  <c r="J3607" i="32"/>
  <c r="K3607" i="32"/>
  <c r="J3608" i="32"/>
  <c r="K3608" i="32"/>
  <c r="J3609" i="32"/>
  <c r="K3609" i="32"/>
  <c r="J3610" i="32"/>
  <c r="K3610" i="32"/>
  <c r="J3611" i="32"/>
  <c r="K3611" i="32"/>
  <c r="J3612" i="32"/>
  <c r="K3612" i="32"/>
  <c r="J3613" i="32"/>
  <c r="K3613" i="32"/>
  <c r="J3614" i="32"/>
  <c r="K3614" i="32"/>
  <c r="J3615" i="32"/>
  <c r="K3615" i="32"/>
  <c r="J3616" i="32"/>
  <c r="K3616" i="32"/>
  <c r="J3617" i="32"/>
  <c r="K3617" i="32"/>
  <c r="J3618" i="32"/>
  <c r="K3618" i="32"/>
  <c r="J3619" i="32"/>
  <c r="K3619" i="32"/>
  <c r="J3620" i="32"/>
  <c r="K3620" i="32"/>
  <c r="J3621" i="32"/>
  <c r="K3621" i="32"/>
  <c r="J3622" i="32"/>
  <c r="K3622" i="32"/>
  <c r="J3623" i="32"/>
  <c r="K3623" i="32"/>
  <c r="J3624" i="32"/>
  <c r="K3624" i="32"/>
  <c r="J3625" i="32"/>
  <c r="K3625" i="32"/>
  <c r="J3626" i="32"/>
  <c r="K3626" i="32"/>
  <c r="J3627" i="32"/>
  <c r="K3627" i="32"/>
  <c r="J3628" i="32"/>
  <c r="K3628" i="32"/>
  <c r="J3629" i="32"/>
  <c r="K3629" i="32"/>
  <c r="J3630" i="32"/>
  <c r="K3630" i="32"/>
  <c r="J3631" i="32"/>
  <c r="K3631" i="32"/>
  <c r="J3632" i="32"/>
  <c r="K3632" i="32"/>
  <c r="J3633" i="32"/>
  <c r="K3633" i="32"/>
  <c r="J3634" i="32"/>
  <c r="K3634" i="32"/>
  <c r="J3635" i="32"/>
  <c r="K3635" i="32"/>
  <c r="J3636" i="32"/>
  <c r="K3636" i="32"/>
  <c r="J3637" i="32"/>
  <c r="K3637" i="32"/>
  <c r="J3638" i="32"/>
  <c r="K3638" i="32"/>
  <c r="J3639" i="32"/>
  <c r="K3639" i="32"/>
  <c r="J3640" i="32"/>
  <c r="K3640" i="32"/>
  <c r="J3641" i="32"/>
  <c r="K3641" i="32"/>
  <c r="J3642" i="32"/>
  <c r="K3642" i="32"/>
  <c r="J3643" i="32"/>
  <c r="K3643" i="32"/>
  <c r="J3644" i="32"/>
  <c r="K3644" i="32"/>
  <c r="J3645" i="32"/>
  <c r="K3645" i="32"/>
  <c r="J3646" i="32"/>
  <c r="K3646" i="32"/>
  <c r="J3647" i="32"/>
  <c r="K3647" i="32"/>
  <c r="J3648" i="32"/>
  <c r="K3648" i="32"/>
  <c r="J3649" i="32"/>
  <c r="K3649" i="32"/>
  <c r="J3650" i="32"/>
  <c r="K3650" i="32"/>
  <c r="J3651" i="32"/>
  <c r="K3651" i="32"/>
  <c r="J3652" i="32"/>
  <c r="K3652" i="32"/>
  <c r="J3653" i="32"/>
  <c r="K3653" i="32"/>
  <c r="J3654" i="32"/>
  <c r="K3654" i="32"/>
  <c r="J3655" i="32"/>
  <c r="K3655" i="32"/>
  <c r="J3656" i="32"/>
  <c r="K3656" i="32"/>
  <c r="J3657" i="32"/>
  <c r="K3657" i="32"/>
  <c r="J3658" i="32"/>
  <c r="K3658" i="32"/>
  <c r="J3659" i="32"/>
  <c r="K3659" i="32"/>
  <c r="J3660" i="32"/>
  <c r="K3660" i="32"/>
  <c r="J3661" i="32"/>
  <c r="K3661" i="32"/>
  <c r="J3662" i="32"/>
  <c r="K3662" i="32"/>
  <c r="J3663" i="32"/>
  <c r="K3663" i="32"/>
  <c r="J3664" i="32"/>
  <c r="K3664" i="32"/>
  <c r="J3665" i="32"/>
  <c r="K3665" i="32"/>
  <c r="J3666" i="32"/>
  <c r="K3666" i="32"/>
  <c r="J3667" i="32"/>
  <c r="K3667" i="32"/>
  <c r="J3668" i="32"/>
  <c r="K3668" i="32"/>
  <c r="J3669" i="32"/>
  <c r="K3669" i="32"/>
  <c r="J3670" i="32"/>
  <c r="K3670" i="32"/>
  <c r="J3671" i="32"/>
  <c r="K3671" i="32"/>
  <c r="J3672" i="32"/>
  <c r="K3672" i="32"/>
  <c r="J3673" i="32"/>
  <c r="K3673" i="32"/>
  <c r="J3674" i="32"/>
  <c r="K3674" i="32"/>
  <c r="J3675" i="32"/>
  <c r="K3675" i="32"/>
  <c r="J3676" i="32"/>
  <c r="K3676" i="32"/>
  <c r="J3677" i="32"/>
  <c r="K3677" i="32"/>
  <c r="J3678" i="32"/>
  <c r="K3678" i="32"/>
  <c r="J3679" i="32"/>
  <c r="K3679" i="32"/>
  <c r="J3680" i="32"/>
  <c r="K3680" i="32"/>
  <c r="J3681" i="32"/>
  <c r="K3681" i="32"/>
  <c r="J3682" i="32"/>
  <c r="K3682" i="32"/>
  <c r="J3683" i="32"/>
  <c r="K3683" i="32"/>
  <c r="J3684" i="32"/>
  <c r="K3684" i="32"/>
  <c r="J3685" i="32"/>
  <c r="K3685" i="32"/>
  <c r="J3686" i="32"/>
  <c r="K3686" i="32"/>
  <c r="J3687" i="32"/>
  <c r="K3687" i="32"/>
  <c r="J3688" i="32"/>
  <c r="K3688" i="32"/>
  <c r="J3689" i="32"/>
  <c r="K3689" i="32"/>
  <c r="J3690" i="32"/>
  <c r="K3690" i="32"/>
  <c r="J3691" i="32"/>
  <c r="K3691" i="32"/>
  <c r="J3692" i="32"/>
  <c r="K3692" i="32"/>
  <c r="J3693" i="32"/>
  <c r="K3693" i="32"/>
  <c r="J3694" i="32"/>
  <c r="K3694" i="32"/>
  <c r="J3695" i="32"/>
  <c r="K3695" i="32"/>
  <c r="J3696" i="32"/>
  <c r="K3696" i="32"/>
  <c r="J3697" i="32"/>
  <c r="K3697" i="32"/>
  <c r="J3698" i="32"/>
  <c r="K3698" i="32"/>
  <c r="J3699" i="32"/>
  <c r="K3699" i="32"/>
  <c r="J3700" i="32"/>
  <c r="K3700" i="32"/>
  <c r="J3701" i="32"/>
  <c r="K3701" i="32"/>
  <c r="J3702" i="32"/>
  <c r="K3702" i="32"/>
  <c r="J3703" i="32"/>
  <c r="K3703" i="32"/>
  <c r="J3704" i="32"/>
  <c r="K3704" i="32"/>
  <c r="J3705" i="32"/>
  <c r="K3705" i="32"/>
  <c r="J3706" i="32"/>
  <c r="K3706" i="32"/>
  <c r="J3707" i="32"/>
  <c r="K3707" i="32"/>
  <c r="J3708" i="32"/>
  <c r="K3708" i="32"/>
  <c r="J3709" i="32"/>
  <c r="K3709" i="32"/>
  <c r="J3710" i="32"/>
  <c r="K3710" i="32"/>
  <c r="J3711" i="32"/>
  <c r="K3711" i="32"/>
  <c r="J3712" i="32"/>
  <c r="K3712" i="32"/>
  <c r="J3713" i="32"/>
  <c r="K3713" i="32"/>
  <c r="J3714" i="32"/>
  <c r="K3714" i="32"/>
  <c r="J3715" i="32"/>
  <c r="K3715" i="32"/>
  <c r="J3716" i="32"/>
  <c r="K3716" i="32"/>
  <c r="J3717" i="32"/>
  <c r="K3717" i="32"/>
  <c r="J3718" i="32"/>
  <c r="K3718" i="32"/>
  <c r="J3719" i="32"/>
  <c r="K3719" i="32"/>
  <c r="J3720" i="32"/>
  <c r="K3720" i="32"/>
  <c r="J3721" i="32"/>
  <c r="K3721" i="32"/>
  <c r="J3722" i="32"/>
  <c r="K3722" i="32"/>
  <c r="J3723" i="32"/>
  <c r="K3723" i="32"/>
  <c r="J3724" i="32"/>
  <c r="K3724" i="32"/>
  <c r="J3725" i="32"/>
  <c r="K3725" i="32"/>
  <c r="J3726" i="32"/>
  <c r="K3726" i="32"/>
  <c r="J3727" i="32"/>
  <c r="K3727" i="32"/>
  <c r="J3728" i="32"/>
  <c r="K3728" i="32"/>
  <c r="J3729" i="32"/>
  <c r="K3729" i="32"/>
  <c r="J3730" i="32"/>
  <c r="K3730" i="32"/>
  <c r="J3731" i="32"/>
  <c r="K3731" i="32"/>
  <c r="J3732" i="32"/>
  <c r="K3732" i="32"/>
  <c r="J3733" i="32"/>
  <c r="K3733" i="32"/>
  <c r="J3734" i="32"/>
  <c r="K3734" i="32"/>
  <c r="J3735" i="32"/>
  <c r="K3735" i="32"/>
  <c r="J3736" i="32"/>
  <c r="K3736" i="32"/>
  <c r="J3737" i="32"/>
  <c r="K3737" i="32"/>
  <c r="J3738" i="32"/>
  <c r="K3738" i="32"/>
  <c r="J3739" i="32"/>
  <c r="K3739" i="32"/>
  <c r="J3740" i="32"/>
  <c r="K3740" i="32"/>
  <c r="J3741" i="32"/>
  <c r="K3741" i="32"/>
  <c r="J3742" i="32"/>
  <c r="K3742" i="32"/>
  <c r="J3743" i="32"/>
  <c r="K3743" i="32"/>
  <c r="J3744" i="32"/>
  <c r="K3744" i="32"/>
  <c r="J3745" i="32"/>
  <c r="K3745" i="32"/>
  <c r="J3746" i="32"/>
  <c r="K3746" i="32"/>
  <c r="J3747" i="32"/>
  <c r="K3747" i="32"/>
  <c r="J3748" i="32"/>
  <c r="K3748" i="32"/>
  <c r="J3749" i="32"/>
  <c r="K3749" i="32"/>
  <c r="J3750" i="32"/>
  <c r="K3750" i="32"/>
  <c r="J3751" i="32"/>
  <c r="K3751" i="32"/>
  <c r="J3752" i="32"/>
  <c r="K3752" i="32"/>
  <c r="J3753" i="32"/>
  <c r="K3753" i="32"/>
  <c r="J3754" i="32"/>
  <c r="K3754" i="32"/>
  <c r="J3755" i="32"/>
  <c r="K3755" i="32"/>
  <c r="J3756" i="32"/>
  <c r="K3756" i="32"/>
  <c r="J3757" i="32"/>
  <c r="K3757" i="32"/>
  <c r="J3758" i="32"/>
  <c r="K3758" i="32"/>
  <c r="J3759" i="32"/>
  <c r="K3759" i="32"/>
  <c r="J3760" i="32"/>
  <c r="K3760" i="32"/>
  <c r="J3761" i="32"/>
  <c r="K3761" i="32"/>
  <c r="J3762" i="32"/>
  <c r="K3762" i="32"/>
  <c r="J3763" i="32"/>
  <c r="K3763" i="32"/>
  <c r="J3764" i="32"/>
  <c r="K3764" i="32"/>
  <c r="J3765" i="32"/>
  <c r="K3765" i="32"/>
  <c r="J3766" i="32"/>
  <c r="K3766" i="32"/>
  <c r="J3767" i="32"/>
  <c r="K3767" i="32"/>
  <c r="J3768" i="32"/>
  <c r="K3768" i="32"/>
  <c r="J3769" i="32"/>
  <c r="K3769" i="32"/>
  <c r="J3770" i="32"/>
  <c r="K3770" i="32"/>
  <c r="J3771" i="32"/>
  <c r="K3771" i="32"/>
  <c r="J3772" i="32"/>
  <c r="K3772" i="32"/>
  <c r="J3773" i="32"/>
  <c r="K3773" i="32"/>
  <c r="J3774" i="32"/>
  <c r="K3774" i="32"/>
  <c r="J3775" i="32"/>
  <c r="K3775" i="32"/>
  <c r="J3776" i="32"/>
  <c r="K3776" i="32"/>
  <c r="J3777" i="32"/>
  <c r="K3777" i="32"/>
  <c r="J3778" i="32"/>
  <c r="K3778" i="32"/>
  <c r="J3779" i="32"/>
  <c r="K3779" i="32"/>
  <c r="J3780" i="32"/>
  <c r="K3780" i="32"/>
  <c r="J3781" i="32"/>
  <c r="K3781" i="32"/>
  <c r="J3782" i="32"/>
  <c r="K3782" i="32"/>
  <c r="J3783" i="32"/>
  <c r="K3783" i="32"/>
  <c r="J3784" i="32"/>
  <c r="K3784" i="32"/>
  <c r="J3785" i="32"/>
  <c r="K3785" i="32"/>
  <c r="J3786" i="32"/>
  <c r="K3786" i="32"/>
  <c r="J3787" i="32"/>
  <c r="K3787" i="32"/>
  <c r="J3788" i="32"/>
  <c r="K3788" i="32"/>
  <c r="J3789" i="32"/>
  <c r="K3789" i="32"/>
  <c r="J3790" i="32"/>
  <c r="K3790" i="32"/>
  <c r="J3791" i="32"/>
  <c r="K3791" i="32"/>
  <c r="J3792" i="32"/>
  <c r="K3792" i="32"/>
  <c r="J3793" i="32"/>
  <c r="K3793" i="32"/>
  <c r="J3794" i="32"/>
  <c r="K3794" i="32"/>
  <c r="J3795" i="32"/>
  <c r="K3795" i="32"/>
  <c r="J3796" i="32"/>
  <c r="K3796" i="32"/>
  <c r="J3797" i="32"/>
  <c r="K3797" i="32"/>
  <c r="J3798" i="32"/>
  <c r="K3798" i="32"/>
  <c r="J3799" i="32"/>
  <c r="K3799" i="32"/>
  <c r="J3800" i="32"/>
  <c r="K3800" i="32"/>
  <c r="J3801" i="32"/>
  <c r="K3801" i="32"/>
  <c r="J3802" i="32"/>
  <c r="K3802" i="32"/>
  <c r="J3803" i="32"/>
  <c r="K3803" i="32"/>
  <c r="J3804" i="32"/>
  <c r="K3804" i="32"/>
  <c r="J3805" i="32"/>
  <c r="K3805" i="32"/>
  <c r="J3806" i="32"/>
  <c r="K3806" i="32"/>
  <c r="J3807" i="32"/>
  <c r="K3807" i="32"/>
  <c r="J3808" i="32"/>
  <c r="K3808" i="32"/>
  <c r="J3809" i="32"/>
  <c r="K3809" i="32"/>
  <c r="J3810" i="32"/>
  <c r="K3810" i="32"/>
  <c r="J3811" i="32"/>
  <c r="K3811" i="32"/>
  <c r="J3812" i="32"/>
  <c r="K3812" i="32"/>
  <c r="J3813" i="32"/>
  <c r="K3813" i="32"/>
  <c r="J3814" i="32"/>
  <c r="K3814" i="32"/>
  <c r="J3815" i="32"/>
  <c r="K3815" i="32"/>
  <c r="J3816" i="32"/>
  <c r="K3816" i="32"/>
  <c r="J3817" i="32"/>
  <c r="K3817" i="32"/>
  <c r="J3818" i="32"/>
  <c r="K3818" i="32"/>
  <c r="J3819" i="32"/>
  <c r="K3819" i="32"/>
  <c r="J3820" i="32"/>
  <c r="K3820" i="32"/>
  <c r="J3821" i="32"/>
  <c r="K3821" i="32"/>
  <c r="J3822" i="32"/>
  <c r="K3822" i="32"/>
  <c r="J3823" i="32"/>
  <c r="K3823" i="32"/>
  <c r="J3824" i="32"/>
  <c r="K3824" i="32"/>
  <c r="J3825" i="32"/>
  <c r="K3825" i="32"/>
  <c r="J3826" i="32"/>
  <c r="K3826" i="32"/>
  <c r="J3827" i="32"/>
  <c r="K3827" i="32"/>
  <c r="J3828" i="32"/>
  <c r="K3828" i="32"/>
  <c r="J3829" i="32"/>
  <c r="K3829" i="32"/>
  <c r="J3830" i="32"/>
  <c r="K3830" i="32"/>
  <c r="J3831" i="32"/>
  <c r="K3831" i="32"/>
  <c r="J3832" i="32"/>
  <c r="K3832" i="32"/>
  <c r="J3833" i="32"/>
  <c r="K3833" i="32"/>
  <c r="J3834" i="32"/>
  <c r="K3834" i="32"/>
  <c r="J3835" i="32"/>
  <c r="K3835" i="32"/>
  <c r="J3836" i="32"/>
  <c r="K3836" i="32"/>
  <c r="J3837" i="32"/>
  <c r="K3837" i="32"/>
  <c r="J3838" i="32"/>
  <c r="K3838" i="32"/>
  <c r="J3839" i="32"/>
  <c r="K3839" i="32"/>
  <c r="J3840" i="32"/>
  <c r="K3840" i="32"/>
  <c r="J3841" i="32"/>
  <c r="K3841" i="32"/>
  <c r="J3842" i="32"/>
  <c r="K3842" i="32"/>
  <c r="J3843" i="32"/>
  <c r="K3843" i="32"/>
  <c r="J3844" i="32"/>
  <c r="K3844" i="32"/>
  <c r="J3845" i="32"/>
  <c r="K3845" i="32"/>
  <c r="J3846" i="32"/>
  <c r="K3846" i="32"/>
  <c r="J3847" i="32"/>
  <c r="K3847" i="32"/>
  <c r="J3848" i="32"/>
  <c r="K3848" i="32"/>
  <c r="J3849" i="32"/>
  <c r="K3849" i="32"/>
  <c r="J3850" i="32"/>
  <c r="K3850" i="32"/>
  <c r="J3851" i="32"/>
  <c r="K3851" i="32"/>
  <c r="J3852" i="32"/>
  <c r="K3852" i="32"/>
  <c r="J3853" i="32"/>
  <c r="K3853" i="32"/>
  <c r="J3854" i="32"/>
  <c r="K3854" i="32"/>
  <c r="J3855" i="32"/>
  <c r="K3855" i="32"/>
  <c r="J3856" i="32"/>
  <c r="K3856" i="32"/>
  <c r="J3857" i="32"/>
  <c r="K3857" i="32"/>
  <c r="J3858" i="32"/>
  <c r="K3858" i="32"/>
  <c r="J3859" i="32"/>
  <c r="K3859" i="32"/>
  <c r="J3860" i="32"/>
  <c r="K3860" i="32"/>
  <c r="J3861" i="32"/>
  <c r="K3861" i="32"/>
  <c r="J3862" i="32"/>
  <c r="K3862" i="32"/>
  <c r="J3863" i="32"/>
  <c r="K3863" i="32"/>
  <c r="J3864" i="32"/>
  <c r="K3864" i="32"/>
  <c r="J3865" i="32"/>
  <c r="K3865" i="32"/>
  <c r="J3866" i="32"/>
  <c r="K3866" i="32"/>
  <c r="J3867" i="32"/>
  <c r="K3867" i="32"/>
  <c r="J3868" i="32"/>
  <c r="K3868" i="32"/>
  <c r="J3869" i="32"/>
  <c r="K3869" i="32"/>
  <c r="J3870" i="32"/>
  <c r="K3870" i="32"/>
  <c r="J3871" i="32"/>
  <c r="K3871" i="32"/>
  <c r="J3872" i="32"/>
  <c r="K3872" i="32"/>
  <c r="J3873" i="32"/>
  <c r="K3873" i="32"/>
  <c r="J3874" i="32"/>
  <c r="K3874" i="32"/>
  <c r="J3875" i="32"/>
  <c r="K3875" i="32"/>
  <c r="J3876" i="32"/>
  <c r="K3876" i="32"/>
  <c r="J3877" i="32"/>
  <c r="K3877" i="32"/>
  <c r="J3878" i="32"/>
  <c r="K3878" i="32"/>
  <c r="J3879" i="32"/>
  <c r="K3879" i="32"/>
  <c r="J3880" i="32"/>
  <c r="K3880" i="32"/>
  <c r="J3881" i="32"/>
  <c r="K3881" i="32"/>
  <c r="J3882" i="32"/>
  <c r="K3882" i="32"/>
  <c r="J3883" i="32"/>
  <c r="K3883" i="32"/>
  <c r="J3884" i="32"/>
  <c r="K3884" i="32"/>
  <c r="J3885" i="32"/>
  <c r="K3885" i="32"/>
  <c r="J3886" i="32"/>
  <c r="K3886" i="32"/>
  <c r="J3887" i="32"/>
  <c r="K3887" i="32"/>
  <c r="J3888" i="32"/>
  <c r="K3888" i="32"/>
  <c r="J3889" i="32"/>
  <c r="K3889" i="32"/>
  <c r="J3890" i="32"/>
  <c r="K3890" i="32"/>
  <c r="J3891" i="32"/>
  <c r="K3891" i="32"/>
  <c r="J3892" i="32"/>
  <c r="K3892" i="32"/>
  <c r="J3893" i="32"/>
  <c r="K3893" i="32"/>
  <c r="J3894" i="32"/>
  <c r="K3894" i="32"/>
  <c r="J3895" i="32"/>
  <c r="K3895" i="32"/>
  <c r="J3896" i="32"/>
  <c r="K3896" i="32"/>
  <c r="J3897" i="32"/>
  <c r="K3897" i="32"/>
  <c r="J3898" i="32"/>
  <c r="K3898" i="32"/>
  <c r="J3899" i="32"/>
  <c r="K3899" i="32"/>
  <c r="J3900" i="32"/>
  <c r="K3900" i="32"/>
  <c r="J3901" i="32"/>
  <c r="K3901" i="32"/>
  <c r="J3902" i="32"/>
  <c r="K3902" i="32"/>
  <c r="J3903" i="32"/>
  <c r="K3903" i="32"/>
  <c r="J3904" i="32"/>
  <c r="K3904" i="32"/>
  <c r="J3905" i="32"/>
  <c r="K3905" i="32"/>
  <c r="J3906" i="32"/>
  <c r="K3906" i="32"/>
  <c r="J3907" i="32"/>
  <c r="K3907" i="32"/>
  <c r="J3908" i="32"/>
  <c r="K3908" i="32"/>
  <c r="J3909" i="32"/>
  <c r="K3909" i="32"/>
  <c r="J3910" i="32"/>
  <c r="K3910" i="32"/>
  <c r="J3911" i="32"/>
  <c r="K3911" i="32"/>
  <c r="J3912" i="32"/>
  <c r="K3912" i="32"/>
  <c r="J3913" i="32"/>
  <c r="K3913" i="32"/>
  <c r="J3914" i="32"/>
  <c r="K3914" i="32"/>
  <c r="J3915" i="32"/>
  <c r="K3915" i="32"/>
  <c r="J3916" i="32"/>
  <c r="K3916" i="32"/>
  <c r="J3917" i="32"/>
  <c r="K3917" i="32"/>
  <c r="J3918" i="32"/>
  <c r="K3918" i="32"/>
  <c r="J3919" i="32"/>
  <c r="K3919" i="32"/>
  <c r="J3920" i="32"/>
  <c r="K3920" i="32"/>
  <c r="J3921" i="32"/>
  <c r="K3921" i="32"/>
  <c r="J3922" i="32"/>
  <c r="K3922" i="32"/>
  <c r="J3923" i="32"/>
  <c r="K3923" i="32"/>
  <c r="J3924" i="32"/>
  <c r="K3924" i="32"/>
  <c r="J3925" i="32"/>
  <c r="K3925" i="32"/>
  <c r="J3926" i="32"/>
  <c r="K3926" i="32"/>
  <c r="J3927" i="32"/>
  <c r="K3927" i="32"/>
  <c r="J3928" i="32"/>
  <c r="K3928" i="32"/>
  <c r="J3929" i="32"/>
  <c r="K3929" i="32"/>
  <c r="J3930" i="32"/>
  <c r="K3930" i="32"/>
  <c r="J3931" i="32"/>
  <c r="K3931" i="32"/>
  <c r="J3932" i="32"/>
  <c r="K3932" i="32"/>
  <c r="J3933" i="32"/>
  <c r="K3933" i="32"/>
  <c r="J3934" i="32"/>
  <c r="K3934" i="32"/>
  <c r="J3935" i="32"/>
  <c r="K3935" i="32"/>
  <c r="J3936" i="32"/>
  <c r="K3936" i="32"/>
  <c r="J3937" i="32"/>
  <c r="K3937" i="32"/>
  <c r="J3938" i="32"/>
  <c r="K3938" i="32"/>
  <c r="J3939" i="32"/>
  <c r="K3939" i="32"/>
  <c r="J3940" i="32"/>
  <c r="K3940" i="32"/>
  <c r="J3941" i="32"/>
  <c r="K3941" i="32"/>
  <c r="J3942" i="32"/>
  <c r="K3942" i="32"/>
  <c r="J3943" i="32"/>
  <c r="K3943" i="32"/>
  <c r="J3944" i="32"/>
  <c r="K3944" i="32"/>
  <c r="J3945" i="32"/>
  <c r="K3945" i="32"/>
  <c r="J3946" i="32"/>
  <c r="K3946" i="32"/>
  <c r="J3947" i="32"/>
  <c r="K3947" i="32"/>
  <c r="J3948" i="32"/>
  <c r="K3948" i="32"/>
  <c r="J3949" i="32"/>
  <c r="K3949" i="32"/>
  <c r="J3950" i="32"/>
  <c r="K3950" i="32"/>
  <c r="J3951" i="32"/>
  <c r="K3951" i="32"/>
  <c r="J3952" i="32"/>
  <c r="K3952" i="32"/>
  <c r="J3953" i="32"/>
  <c r="K3953" i="32"/>
  <c r="J3954" i="32"/>
  <c r="K3954" i="32"/>
  <c r="J3955" i="32"/>
  <c r="K3955" i="32"/>
  <c r="J3956" i="32"/>
  <c r="K3956" i="32"/>
  <c r="J3957" i="32"/>
  <c r="K3957" i="32"/>
  <c r="J3958" i="32"/>
  <c r="K3958" i="32"/>
  <c r="J3959" i="32"/>
  <c r="K3959" i="32"/>
  <c r="J3960" i="32"/>
  <c r="K3960" i="32"/>
  <c r="J3961" i="32"/>
  <c r="K3961" i="32"/>
  <c r="J3962" i="32"/>
  <c r="K3962" i="32"/>
  <c r="J3963" i="32"/>
  <c r="K3963" i="32"/>
  <c r="J3964" i="32"/>
  <c r="K3964" i="32"/>
  <c r="J3965" i="32"/>
  <c r="K3965" i="32"/>
  <c r="J3966" i="32"/>
  <c r="K3966" i="32"/>
  <c r="J3967" i="32"/>
  <c r="K3967" i="32"/>
  <c r="J3968" i="32"/>
  <c r="K3968" i="32"/>
  <c r="J3969" i="32"/>
  <c r="K3969" i="32"/>
  <c r="J3970" i="32"/>
  <c r="K3970" i="32"/>
  <c r="J3971" i="32"/>
  <c r="K3971" i="32"/>
  <c r="J3972" i="32"/>
  <c r="K3972" i="32"/>
  <c r="J3973" i="32"/>
  <c r="K3973" i="32"/>
  <c r="J3974" i="32"/>
  <c r="K3974" i="32"/>
  <c r="J3975" i="32"/>
  <c r="K3975" i="32"/>
  <c r="J3976" i="32"/>
  <c r="K3976" i="32"/>
  <c r="J3977" i="32"/>
  <c r="K3977" i="32"/>
  <c r="J3978" i="32"/>
  <c r="K3978" i="32"/>
  <c r="J3979" i="32"/>
  <c r="K3979" i="32"/>
  <c r="J3980" i="32"/>
  <c r="K3980" i="32"/>
  <c r="J3981" i="32"/>
  <c r="K3981" i="32"/>
  <c r="J3982" i="32"/>
  <c r="K3982" i="32"/>
  <c r="J3983" i="32"/>
  <c r="K3983" i="32"/>
  <c r="J3984" i="32"/>
  <c r="K3984" i="32"/>
  <c r="J3985" i="32"/>
  <c r="K3985" i="32"/>
  <c r="J3986" i="32"/>
  <c r="K3986" i="32"/>
  <c r="J3987" i="32"/>
  <c r="K3987" i="32"/>
  <c r="J3988" i="32"/>
  <c r="K3988" i="32"/>
  <c r="J3989" i="32"/>
  <c r="K3989" i="32"/>
  <c r="J3990" i="32"/>
  <c r="K3990" i="32"/>
  <c r="J3991" i="32"/>
  <c r="K3991" i="32"/>
  <c r="J3992" i="32"/>
  <c r="K3992" i="32"/>
  <c r="J3993" i="32"/>
  <c r="K3993" i="32"/>
  <c r="J3994" i="32"/>
  <c r="K3994" i="32"/>
  <c r="J3995" i="32"/>
  <c r="K3995" i="32"/>
  <c r="J3996" i="32"/>
  <c r="K3996" i="32"/>
  <c r="J3997" i="32"/>
  <c r="K3997" i="32"/>
  <c r="J3998" i="32"/>
  <c r="K3998" i="32"/>
  <c r="J3999" i="32"/>
  <c r="K3999" i="32"/>
  <c r="J4000" i="32"/>
  <c r="K4000" i="32"/>
  <c r="J4001" i="32"/>
  <c r="K4001" i="32"/>
  <c r="J4002" i="32"/>
  <c r="K4002" i="32"/>
  <c r="J4003" i="32"/>
  <c r="K4003" i="32"/>
  <c r="J4004" i="32"/>
  <c r="K4004" i="32"/>
  <c r="J4005" i="32"/>
  <c r="K4005" i="32"/>
  <c r="J4006" i="32"/>
  <c r="K4006" i="32"/>
  <c r="J4007" i="32"/>
  <c r="K4007" i="32"/>
  <c r="J4008" i="32"/>
  <c r="K4008" i="32"/>
  <c r="J4009" i="32"/>
  <c r="K4009" i="32"/>
  <c r="J4010" i="32"/>
  <c r="K4010" i="32"/>
  <c r="J4011" i="32"/>
  <c r="K4011" i="32"/>
  <c r="J4012" i="32"/>
  <c r="K4012" i="32"/>
  <c r="J4013" i="32"/>
  <c r="K4013" i="32"/>
  <c r="J4014" i="32"/>
  <c r="K4014" i="32"/>
  <c r="J4015" i="32"/>
  <c r="K4015" i="32"/>
  <c r="J4016" i="32"/>
  <c r="K4016" i="32"/>
  <c r="J4017" i="32"/>
  <c r="K4017" i="32"/>
  <c r="J4018" i="32"/>
  <c r="K4018" i="32"/>
  <c r="J4019" i="32"/>
  <c r="K4019" i="32"/>
  <c r="J4020" i="32"/>
  <c r="K4020" i="32"/>
  <c r="J4021" i="32"/>
  <c r="K4021" i="32"/>
  <c r="J4022" i="32"/>
  <c r="K4022" i="32"/>
  <c r="J4023" i="32"/>
  <c r="K4023" i="32"/>
  <c r="J4024" i="32"/>
  <c r="K4024" i="32"/>
  <c r="J4025" i="32"/>
  <c r="K4025" i="32"/>
  <c r="J4026" i="32"/>
  <c r="K4026" i="32"/>
  <c r="J4027" i="32"/>
  <c r="K4027" i="32"/>
  <c r="J4028" i="32"/>
  <c r="K4028" i="32"/>
  <c r="J4029" i="32"/>
  <c r="K4029" i="32"/>
  <c r="J4030" i="32"/>
  <c r="K4030" i="32"/>
  <c r="J4031" i="32"/>
  <c r="K4031" i="32"/>
  <c r="J4032" i="32"/>
  <c r="K4032" i="32"/>
  <c r="J4033" i="32"/>
  <c r="K4033" i="32"/>
  <c r="J4034" i="32"/>
  <c r="K4034" i="32"/>
  <c r="J4035" i="32"/>
  <c r="K4035" i="32"/>
  <c r="J4036" i="32"/>
  <c r="K4036" i="32"/>
  <c r="J4037" i="32"/>
  <c r="K4037" i="32"/>
  <c r="J4038" i="32"/>
  <c r="K4038" i="32"/>
  <c r="J4039" i="32"/>
  <c r="K4039" i="32"/>
  <c r="J4040" i="32"/>
  <c r="K4040" i="32"/>
  <c r="J4041" i="32"/>
  <c r="K4041" i="32"/>
  <c r="J4042" i="32"/>
  <c r="K4042" i="32"/>
  <c r="J4043" i="32"/>
  <c r="K4043" i="32"/>
  <c r="J4044" i="32"/>
  <c r="K4044" i="32"/>
  <c r="J4045" i="32"/>
  <c r="K4045" i="32"/>
  <c r="J4046" i="32"/>
  <c r="K4046" i="32"/>
  <c r="J4047" i="32"/>
  <c r="K4047" i="32"/>
  <c r="J4048" i="32"/>
  <c r="K4048" i="32"/>
  <c r="J4049" i="32"/>
  <c r="K4049" i="32"/>
  <c r="J4050" i="32"/>
  <c r="K4050" i="32"/>
  <c r="J4051" i="32"/>
  <c r="K4051" i="32"/>
  <c r="J4052" i="32"/>
  <c r="K4052" i="32"/>
  <c r="J4053" i="32"/>
  <c r="K4053" i="32"/>
  <c r="J4054" i="32"/>
  <c r="K4054" i="32"/>
  <c r="J4055" i="32"/>
  <c r="K4055" i="32"/>
  <c r="J4056" i="32"/>
  <c r="K4056" i="32"/>
  <c r="J4057" i="32"/>
  <c r="K4057" i="32"/>
  <c r="J4058" i="32"/>
  <c r="K4058" i="32"/>
  <c r="J4059" i="32"/>
  <c r="K4059" i="32"/>
  <c r="J4060" i="32"/>
  <c r="K4060" i="32"/>
  <c r="J4061" i="32"/>
  <c r="K4061" i="32"/>
  <c r="J4062" i="32"/>
  <c r="K4062" i="32"/>
  <c r="J4063" i="32"/>
  <c r="K4063" i="32"/>
  <c r="J4064" i="32"/>
  <c r="K4064" i="32"/>
  <c r="J4065" i="32"/>
  <c r="K4065" i="32"/>
  <c r="J4066" i="32"/>
  <c r="K4066" i="32"/>
  <c r="J4067" i="32"/>
  <c r="K4067" i="32"/>
  <c r="J4068" i="32"/>
  <c r="K4068" i="32"/>
  <c r="J4069" i="32"/>
  <c r="K4069" i="32"/>
  <c r="J4070" i="32"/>
  <c r="K4070" i="32"/>
  <c r="J4071" i="32"/>
  <c r="K4071" i="32"/>
  <c r="J4072" i="32"/>
  <c r="K4072" i="32"/>
  <c r="J4073" i="32"/>
  <c r="K4073" i="32"/>
  <c r="J4074" i="32"/>
  <c r="K4074" i="32"/>
  <c r="J4075" i="32"/>
  <c r="K4075" i="32"/>
  <c r="J4076" i="32"/>
  <c r="K4076" i="32"/>
  <c r="J4077" i="32"/>
  <c r="K4077" i="32"/>
  <c r="J4078" i="32"/>
  <c r="K4078" i="32"/>
  <c r="J4079" i="32"/>
  <c r="K4079" i="32"/>
  <c r="J4080" i="32"/>
  <c r="K4080" i="32"/>
  <c r="J4081" i="32"/>
  <c r="K4081" i="32"/>
  <c r="J4082" i="32"/>
  <c r="K4082" i="32"/>
  <c r="J4083" i="32"/>
  <c r="K4083" i="32"/>
  <c r="J4084" i="32"/>
  <c r="K4084" i="32"/>
  <c r="J4085" i="32"/>
  <c r="K4085" i="32"/>
  <c r="J4086" i="32"/>
  <c r="K4086" i="32"/>
  <c r="J4087" i="32"/>
  <c r="K4087" i="32"/>
  <c r="J4088" i="32"/>
  <c r="K4088" i="32"/>
  <c r="J4089" i="32"/>
  <c r="K4089" i="32"/>
  <c r="J4090" i="32"/>
  <c r="K4090" i="32"/>
  <c r="J4091" i="32"/>
  <c r="K4091" i="32"/>
  <c r="J4092" i="32"/>
  <c r="K4092" i="32"/>
  <c r="J4093" i="32"/>
  <c r="K4093" i="32"/>
  <c r="J4094" i="32"/>
  <c r="K4094" i="32"/>
  <c r="J4095" i="32"/>
  <c r="K4095" i="32"/>
  <c r="J4096" i="32"/>
  <c r="K4096" i="32"/>
  <c r="J4097" i="32"/>
  <c r="K4097" i="32"/>
  <c r="J4098" i="32"/>
  <c r="K4098" i="32"/>
  <c r="J4099" i="32"/>
  <c r="K4099" i="32"/>
  <c r="J4100" i="32"/>
  <c r="K4100" i="32"/>
  <c r="J4101" i="32"/>
  <c r="K4101" i="32"/>
  <c r="J4102" i="32"/>
  <c r="K4102" i="32"/>
  <c r="J4103" i="32"/>
  <c r="K4103" i="32"/>
  <c r="J4104" i="32"/>
  <c r="K4104" i="32"/>
  <c r="J4105" i="32"/>
  <c r="K4105" i="32"/>
  <c r="J4106" i="32"/>
  <c r="K4106" i="32"/>
  <c r="J4107" i="32"/>
  <c r="K4107" i="32"/>
  <c r="J4108" i="32"/>
  <c r="K4108" i="32"/>
  <c r="J4109" i="32"/>
  <c r="K4109" i="32"/>
  <c r="J4110" i="32"/>
  <c r="K4110" i="32"/>
  <c r="J4111" i="32"/>
  <c r="K4111" i="32"/>
  <c r="J4112" i="32"/>
  <c r="K4112" i="32"/>
  <c r="J4113" i="32"/>
  <c r="K4113" i="32"/>
  <c r="J4114" i="32"/>
  <c r="K4114" i="32"/>
  <c r="J4115" i="32"/>
  <c r="K4115" i="32"/>
  <c r="J4116" i="32"/>
  <c r="K4116" i="32"/>
  <c r="J4117" i="32"/>
  <c r="K4117" i="32"/>
  <c r="J4118" i="32"/>
  <c r="K4118" i="32"/>
  <c r="J4119" i="32"/>
  <c r="K4119" i="32"/>
  <c r="J4120" i="32"/>
  <c r="K4120" i="32"/>
  <c r="J4121" i="32"/>
  <c r="K4121" i="32"/>
  <c r="J4122" i="32"/>
  <c r="K4122" i="32"/>
  <c r="J4123" i="32"/>
  <c r="K4123" i="32"/>
  <c r="J4124" i="32"/>
  <c r="K4124" i="32"/>
  <c r="J4125" i="32"/>
  <c r="K4125" i="32"/>
  <c r="J4126" i="32"/>
  <c r="K4126" i="32"/>
  <c r="J4127" i="32"/>
  <c r="K4127" i="32"/>
  <c r="J4128" i="32"/>
  <c r="K4128" i="32"/>
  <c r="J4129" i="32"/>
  <c r="K4129" i="32"/>
  <c r="J4130" i="32"/>
  <c r="K4130" i="32"/>
  <c r="J4131" i="32"/>
  <c r="K4131" i="32"/>
  <c r="J4132" i="32"/>
  <c r="K4132" i="32"/>
  <c r="J4133" i="32"/>
  <c r="K4133" i="32"/>
  <c r="J4134" i="32"/>
  <c r="K4134" i="32"/>
  <c r="J4135" i="32"/>
  <c r="K4135" i="32"/>
  <c r="J4136" i="32"/>
  <c r="K4136" i="32"/>
  <c r="J4137" i="32"/>
  <c r="K4137" i="32"/>
  <c r="J4138" i="32"/>
  <c r="K4138" i="32"/>
  <c r="J4139" i="32"/>
  <c r="K4139" i="32"/>
  <c r="J4140" i="32"/>
  <c r="K4140" i="32"/>
  <c r="J4141" i="32"/>
  <c r="K4141" i="32"/>
  <c r="J4142" i="32"/>
  <c r="K4142" i="32"/>
  <c r="J4143" i="32"/>
  <c r="K4143" i="32"/>
  <c r="J4144" i="32"/>
  <c r="K4144" i="32"/>
  <c r="J4145" i="32"/>
  <c r="K4145" i="32"/>
  <c r="J4146" i="32"/>
  <c r="K4146" i="32"/>
  <c r="J4147" i="32"/>
  <c r="K4147" i="32"/>
  <c r="J4148" i="32"/>
  <c r="K4148" i="32"/>
  <c r="J4149" i="32"/>
  <c r="K4149" i="32"/>
  <c r="J4150" i="32"/>
  <c r="K4150" i="32"/>
  <c r="J4151" i="32"/>
  <c r="K4151" i="32"/>
  <c r="J4152" i="32"/>
  <c r="K4152" i="32"/>
  <c r="J4153" i="32"/>
  <c r="K4153" i="32"/>
  <c r="J4154" i="32"/>
  <c r="K4154" i="32"/>
  <c r="J4155" i="32"/>
  <c r="K4155" i="32"/>
  <c r="J4156" i="32"/>
  <c r="K4156" i="32"/>
  <c r="J4157" i="32"/>
  <c r="K4157" i="32"/>
  <c r="J4158" i="32"/>
  <c r="K4158" i="32"/>
  <c r="J4159" i="32"/>
  <c r="K4159" i="32"/>
  <c r="J4160" i="32"/>
  <c r="K4160" i="32"/>
  <c r="J4161" i="32"/>
  <c r="K4161" i="32"/>
  <c r="J4162" i="32"/>
  <c r="K4162" i="32"/>
  <c r="J4163" i="32"/>
  <c r="K4163" i="32"/>
  <c r="J4164" i="32"/>
  <c r="K4164" i="32"/>
  <c r="J4165" i="32"/>
  <c r="K4165" i="32"/>
  <c r="J4166" i="32"/>
  <c r="K4166" i="32"/>
  <c r="J4167" i="32"/>
  <c r="K4167" i="32"/>
  <c r="J4168" i="32"/>
  <c r="K4168" i="32"/>
  <c r="J4169" i="32"/>
  <c r="K4169" i="32"/>
  <c r="J4170" i="32"/>
  <c r="K4170" i="32"/>
  <c r="J4171" i="32"/>
  <c r="K4171" i="32"/>
  <c r="J4172" i="32"/>
  <c r="K4172" i="32"/>
  <c r="J4173" i="32"/>
  <c r="K4173" i="32"/>
  <c r="J4174" i="32"/>
  <c r="K4174" i="32"/>
  <c r="J4175" i="32"/>
  <c r="K4175" i="32"/>
  <c r="J4176" i="32"/>
  <c r="K4176" i="32"/>
  <c r="J4177" i="32"/>
  <c r="K4177" i="32"/>
  <c r="J4178" i="32"/>
  <c r="K4178" i="32"/>
  <c r="J4179" i="32"/>
  <c r="K4179" i="32"/>
  <c r="J4180" i="32"/>
  <c r="K4180" i="32"/>
  <c r="J4181" i="32"/>
  <c r="K4181" i="32"/>
  <c r="J4182" i="32"/>
  <c r="K4182" i="32"/>
  <c r="J4183" i="32"/>
  <c r="K4183" i="32"/>
  <c r="J4184" i="32"/>
  <c r="K4184" i="32"/>
  <c r="J4185" i="32"/>
  <c r="K4185" i="32"/>
  <c r="J4186" i="32"/>
  <c r="K4186" i="32"/>
  <c r="J4187" i="32"/>
  <c r="K4187" i="32"/>
  <c r="J4188" i="32"/>
  <c r="K4188" i="32"/>
  <c r="J4189" i="32"/>
  <c r="K4189" i="32"/>
  <c r="J4190" i="32"/>
  <c r="K4190" i="32"/>
  <c r="J4191" i="32"/>
  <c r="K4191" i="32"/>
  <c r="J4192" i="32"/>
  <c r="K4192" i="32"/>
  <c r="J4193" i="32"/>
  <c r="K4193" i="32"/>
  <c r="J4194" i="32"/>
  <c r="K4194" i="32"/>
  <c r="J4195" i="32"/>
  <c r="K4195" i="32"/>
  <c r="J4196" i="32"/>
  <c r="K4196" i="32"/>
  <c r="J4197" i="32"/>
  <c r="K4197" i="32"/>
  <c r="J4198" i="32"/>
  <c r="K4198" i="32"/>
  <c r="J4199" i="32"/>
  <c r="K4199" i="32"/>
  <c r="J4200" i="32"/>
  <c r="K4200" i="32"/>
  <c r="J4201" i="32"/>
  <c r="K4201" i="32"/>
  <c r="J4202" i="32"/>
  <c r="K4202" i="32"/>
  <c r="J4203" i="32"/>
  <c r="K4203" i="32"/>
  <c r="J4204" i="32"/>
  <c r="K4204" i="32"/>
  <c r="J4205" i="32"/>
  <c r="K4205" i="32"/>
  <c r="J4206" i="32"/>
  <c r="K4206" i="32"/>
  <c r="J4207" i="32"/>
  <c r="K4207" i="32"/>
  <c r="J4208" i="32"/>
  <c r="K4208" i="32"/>
  <c r="J4209" i="32"/>
  <c r="K4209" i="32"/>
  <c r="J4210" i="32"/>
  <c r="K4210" i="32"/>
  <c r="J4211" i="32"/>
  <c r="K4211" i="32"/>
  <c r="J4212" i="32"/>
  <c r="K4212" i="32"/>
  <c r="J4213" i="32"/>
  <c r="K4213" i="32"/>
  <c r="J4214" i="32"/>
  <c r="K4214" i="32"/>
  <c r="J4215" i="32"/>
  <c r="K4215" i="32"/>
  <c r="J4216" i="32"/>
  <c r="K4216" i="32"/>
  <c r="J4217" i="32"/>
  <c r="K4217" i="32"/>
  <c r="J4218" i="32"/>
  <c r="K4218" i="32"/>
  <c r="J4219" i="32"/>
  <c r="K4219" i="32"/>
  <c r="J4220" i="32"/>
  <c r="K4220" i="32"/>
  <c r="J4221" i="32"/>
  <c r="K4221" i="32"/>
  <c r="J4222" i="32"/>
  <c r="K4222" i="32"/>
  <c r="J4223" i="32"/>
  <c r="K4223" i="32"/>
  <c r="J4224" i="32"/>
  <c r="K4224" i="32"/>
  <c r="J4225" i="32"/>
  <c r="K4225" i="32"/>
  <c r="J4226" i="32"/>
  <c r="K4226" i="32"/>
  <c r="J4227" i="32"/>
  <c r="K4227" i="32"/>
  <c r="J4228" i="32"/>
  <c r="K4228" i="32"/>
  <c r="J4229" i="32"/>
  <c r="K4229" i="32"/>
  <c r="J4230" i="32"/>
  <c r="K4230" i="32"/>
  <c r="J4231" i="32"/>
  <c r="K4231" i="32"/>
  <c r="J4232" i="32"/>
  <c r="K4232" i="32"/>
  <c r="J4233" i="32"/>
  <c r="K4233" i="32"/>
  <c r="J4234" i="32"/>
  <c r="K4234" i="32"/>
  <c r="J4235" i="32"/>
  <c r="K4235" i="32"/>
  <c r="J4236" i="32"/>
  <c r="K4236" i="32"/>
  <c r="J4237" i="32"/>
  <c r="K4237" i="32"/>
  <c r="J4238" i="32"/>
  <c r="K4238" i="32"/>
  <c r="J4239" i="32"/>
  <c r="K4239" i="32"/>
  <c r="J4240" i="32"/>
  <c r="K4240" i="32"/>
  <c r="J4241" i="32"/>
  <c r="K4241" i="32"/>
  <c r="J4242" i="32"/>
  <c r="K4242" i="32"/>
  <c r="J4243" i="32"/>
  <c r="K4243" i="32"/>
  <c r="J4244" i="32"/>
  <c r="K4244" i="32"/>
  <c r="J4245" i="32"/>
  <c r="K4245" i="32"/>
  <c r="J4246" i="32"/>
  <c r="K4246" i="32"/>
  <c r="J4247" i="32"/>
  <c r="K4247" i="32"/>
  <c r="J4248" i="32"/>
  <c r="K4248" i="32"/>
  <c r="J4249" i="32"/>
  <c r="K4249" i="32"/>
  <c r="J4250" i="32"/>
  <c r="K4250" i="32"/>
  <c r="J4251" i="32"/>
  <c r="K4251" i="32"/>
  <c r="J4252" i="32"/>
  <c r="K4252" i="32"/>
  <c r="J4253" i="32"/>
  <c r="K4253" i="32"/>
  <c r="J4254" i="32"/>
  <c r="K4254" i="32"/>
  <c r="J4255" i="32"/>
  <c r="K4255" i="32"/>
  <c r="J4256" i="32"/>
  <c r="K4256" i="32"/>
  <c r="J4257" i="32"/>
  <c r="K4257" i="32"/>
  <c r="J4258" i="32"/>
  <c r="K4258" i="32"/>
  <c r="J4259" i="32"/>
  <c r="K4259" i="32"/>
  <c r="J4260" i="32"/>
  <c r="K4260" i="32"/>
  <c r="J4261" i="32"/>
  <c r="K4261" i="32"/>
  <c r="J4262" i="32"/>
  <c r="K4262" i="32"/>
  <c r="J4263" i="32"/>
  <c r="K4263" i="32"/>
  <c r="J4264" i="32"/>
  <c r="K4264" i="32"/>
  <c r="J4265" i="32"/>
  <c r="K4265" i="32"/>
  <c r="J4266" i="32"/>
  <c r="K4266" i="32"/>
  <c r="J4267" i="32"/>
  <c r="K4267" i="32"/>
  <c r="J4268" i="32"/>
  <c r="K4268" i="32"/>
  <c r="J4269" i="32"/>
  <c r="K4269" i="32"/>
  <c r="J4270" i="32"/>
  <c r="K4270" i="32"/>
  <c r="J4271" i="32"/>
  <c r="K4271" i="32"/>
  <c r="J4272" i="32"/>
  <c r="K4272" i="32"/>
  <c r="J4273" i="32"/>
  <c r="K4273" i="32"/>
  <c r="J4274" i="32"/>
  <c r="K4274" i="32"/>
  <c r="J4275" i="32"/>
  <c r="K4275" i="32"/>
  <c r="J4276" i="32"/>
  <c r="K4276" i="32"/>
  <c r="J4277" i="32"/>
  <c r="K4277" i="32"/>
  <c r="J4278" i="32"/>
  <c r="K4278" i="32"/>
  <c r="J4279" i="32"/>
  <c r="K4279" i="32"/>
  <c r="J4280" i="32"/>
  <c r="K4280" i="32"/>
  <c r="J4281" i="32"/>
  <c r="K4281" i="32"/>
  <c r="J4282" i="32"/>
  <c r="K4282" i="32"/>
  <c r="J4283" i="32"/>
  <c r="K4283" i="32"/>
  <c r="J4284" i="32"/>
  <c r="K4284" i="32"/>
  <c r="J4285" i="32"/>
  <c r="K4285" i="32"/>
  <c r="J4286" i="32"/>
  <c r="K4286" i="32"/>
  <c r="J4287" i="32"/>
  <c r="K4287" i="32"/>
  <c r="J4288" i="32"/>
  <c r="K4288" i="32"/>
  <c r="J4289" i="32"/>
  <c r="K4289" i="32"/>
  <c r="J4290" i="32"/>
  <c r="K4290" i="32"/>
  <c r="J4291" i="32"/>
  <c r="K4291" i="32"/>
  <c r="J4292" i="32"/>
  <c r="K4292" i="32"/>
  <c r="J4293" i="32"/>
  <c r="K4293" i="32"/>
  <c r="J4294" i="32"/>
  <c r="K4294" i="32"/>
  <c r="J4295" i="32"/>
  <c r="K4295" i="32"/>
  <c r="J4296" i="32"/>
  <c r="K4296" i="32"/>
  <c r="J4297" i="32"/>
  <c r="K4297" i="32"/>
  <c r="J4298" i="32"/>
  <c r="K4298" i="32"/>
  <c r="J4299" i="32"/>
  <c r="K4299" i="32"/>
  <c r="J4300" i="32"/>
  <c r="K4300" i="32"/>
  <c r="J4301" i="32"/>
  <c r="K4301" i="32"/>
  <c r="J4302" i="32"/>
  <c r="K4302" i="32"/>
  <c r="J4303" i="32"/>
  <c r="K4303" i="32"/>
  <c r="J4304" i="32"/>
  <c r="K4304" i="32"/>
  <c r="J4305" i="32"/>
  <c r="K4305" i="32"/>
  <c r="J4306" i="32"/>
  <c r="K4306" i="32"/>
  <c r="J4307" i="32"/>
  <c r="K4307" i="32"/>
  <c r="J4308" i="32"/>
  <c r="K4308" i="32"/>
  <c r="J4309" i="32"/>
  <c r="K4309" i="32"/>
  <c r="J4310" i="32"/>
  <c r="K4310" i="32"/>
  <c r="J4311" i="32"/>
  <c r="K4311" i="32"/>
  <c r="J4312" i="32"/>
  <c r="K4312" i="32"/>
  <c r="J4313" i="32"/>
  <c r="K4313" i="32"/>
  <c r="J4314" i="32"/>
  <c r="K4314" i="32"/>
  <c r="J4315" i="32"/>
  <c r="K4315" i="32"/>
  <c r="J4316" i="32"/>
  <c r="K4316" i="32"/>
  <c r="J4317" i="32"/>
  <c r="K4317" i="32"/>
  <c r="J4318" i="32"/>
  <c r="K4318" i="32"/>
  <c r="J4319" i="32"/>
  <c r="K4319" i="32"/>
  <c r="J4320" i="32"/>
  <c r="K4320" i="32"/>
  <c r="J4321" i="32"/>
  <c r="K4321" i="32"/>
  <c r="J4322" i="32"/>
  <c r="K4322" i="32"/>
  <c r="J4323" i="32"/>
  <c r="K4323" i="32"/>
  <c r="J4324" i="32"/>
  <c r="K4324" i="32"/>
  <c r="J4325" i="32"/>
  <c r="K4325" i="32"/>
  <c r="J4326" i="32"/>
  <c r="K4326" i="32"/>
  <c r="J4327" i="32"/>
  <c r="K4327" i="32"/>
  <c r="J4328" i="32"/>
  <c r="K4328" i="32"/>
  <c r="J4329" i="32"/>
  <c r="K4329" i="32"/>
  <c r="J4330" i="32"/>
  <c r="K4330" i="32"/>
  <c r="J4331" i="32"/>
  <c r="K4331" i="32"/>
  <c r="J4332" i="32"/>
  <c r="K4332" i="32"/>
  <c r="J4333" i="32"/>
  <c r="K4333" i="32"/>
  <c r="J4334" i="32"/>
  <c r="K4334" i="32"/>
  <c r="J4335" i="32"/>
  <c r="K4335" i="32"/>
  <c r="J4336" i="32"/>
  <c r="K4336" i="32"/>
  <c r="J4337" i="32"/>
  <c r="K4337" i="32"/>
  <c r="J4338" i="32"/>
  <c r="K4338" i="32"/>
  <c r="J4339" i="32"/>
  <c r="K4339" i="32"/>
  <c r="J4340" i="32"/>
  <c r="K4340" i="32"/>
  <c r="J4341" i="32"/>
  <c r="K4341" i="32"/>
  <c r="J4342" i="32"/>
  <c r="K4342" i="32"/>
  <c r="J4343" i="32"/>
  <c r="K4343" i="32"/>
  <c r="J4344" i="32"/>
  <c r="K4344" i="32"/>
  <c r="J4345" i="32"/>
  <c r="K4345" i="32"/>
  <c r="J4346" i="32"/>
  <c r="K4346" i="32"/>
  <c r="J4347" i="32"/>
  <c r="K4347" i="32"/>
  <c r="J4348" i="32"/>
  <c r="K4348" i="32"/>
  <c r="J4349" i="32"/>
  <c r="K4349" i="32"/>
  <c r="J4350" i="32"/>
  <c r="K4350" i="32"/>
  <c r="J4351" i="32"/>
  <c r="K4351" i="32"/>
  <c r="J4352" i="32"/>
  <c r="K4352" i="32"/>
  <c r="J4353" i="32"/>
  <c r="K4353" i="32"/>
  <c r="J4354" i="32"/>
  <c r="K4354" i="32"/>
  <c r="J4355" i="32"/>
  <c r="K4355" i="32"/>
  <c r="J4356" i="32"/>
  <c r="K4356" i="32"/>
  <c r="J4357" i="32"/>
  <c r="K4357" i="32"/>
  <c r="J4358" i="32"/>
  <c r="K4358" i="32"/>
  <c r="J4359" i="32"/>
  <c r="K4359" i="32"/>
  <c r="J4360" i="32"/>
  <c r="K4360" i="32"/>
  <c r="J4361" i="32"/>
  <c r="K4361" i="32"/>
  <c r="J4362" i="32"/>
  <c r="K4362" i="32"/>
  <c r="J4363" i="32"/>
  <c r="K4363" i="32"/>
  <c r="J4364" i="32"/>
  <c r="K4364" i="32"/>
  <c r="J4365" i="32"/>
  <c r="K4365" i="32"/>
  <c r="J4366" i="32"/>
  <c r="K4366" i="32"/>
  <c r="J4367" i="32"/>
  <c r="K4367" i="32"/>
  <c r="J4368" i="32"/>
  <c r="K4368" i="32"/>
  <c r="J4369" i="32"/>
  <c r="K4369" i="32"/>
  <c r="J4370" i="32"/>
  <c r="K4370" i="32"/>
  <c r="J4371" i="32"/>
  <c r="K4371" i="32"/>
  <c r="J4372" i="32"/>
  <c r="K4372" i="32"/>
  <c r="J4373" i="32"/>
  <c r="K4373" i="32"/>
  <c r="J4374" i="32"/>
  <c r="K4374" i="32"/>
  <c r="J4375" i="32"/>
  <c r="K4375" i="32"/>
  <c r="J4376" i="32"/>
  <c r="K4376" i="32"/>
  <c r="J4377" i="32"/>
  <c r="K4377" i="32"/>
  <c r="J4378" i="32"/>
  <c r="K4378" i="32"/>
  <c r="J4379" i="32"/>
  <c r="K4379" i="32"/>
  <c r="J4380" i="32"/>
  <c r="K4380" i="32"/>
  <c r="J4381" i="32"/>
  <c r="K4381" i="32"/>
  <c r="J4382" i="32"/>
  <c r="K4382" i="32"/>
  <c r="J4383" i="32"/>
  <c r="K4383" i="32"/>
  <c r="J4384" i="32"/>
  <c r="K4384" i="32"/>
  <c r="J4385" i="32"/>
  <c r="K4385" i="32"/>
  <c r="J4386" i="32"/>
  <c r="K4386" i="32"/>
  <c r="J4387" i="32"/>
  <c r="K4387" i="32"/>
  <c r="J4388" i="32"/>
  <c r="K4388" i="32"/>
  <c r="J4389" i="32"/>
  <c r="K4389" i="32"/>
  <c r="J4390" i="32"/>
  <c r="K4390" i="32"/>
  <c r="J4391" i="32"/>
  <c r="K4391" i="32"/>
  <c r="J4392" i="32"/>
  <c r="K4392" i="32"/>
  <c r="J4393" i="32"/>
  <c r="K4393" i="32"/>
  <c r="J4394" i="32"/>
  <c r="K4394" i="32"/>
  <c r="J4395" i="32"/>
  <c r="K4395" i="32"/>
  <c r="J4396" i="32"/>
  <c r="K4396" i="32"/>
  <c r="J4397" i="32"/>
  <c r="K4397" i="32"/>
  <c r="J4398" i="32"/>
  <c r="K4398" i="32"/>
  <c r="J4399" i="32"/>
  <c r="K4399" i="32"/>
  <c r="J4400" i="32"/>
  <c r="K4400" i="32"/>
  <c r="J4401" i="32"/>
  <c r="K4401" i="32"/>
  <c r="J4402" i="32"/>
  <c r="K4402" i="32"/>
  <c r="J4403" i="32"/>
  <c r="K4403" i="32"/>
  <c r="J4404" i="32"/>
  <c r="K4404" i="32"/>
  <c r="J4405" i="32"/>
  <c r="K4405" i="32"/>
  <c r="J4406" i="32"/>
  <c r="K4406" i="32"/>
  <c r="J4407" i="32"/>
  <c r="K4407" i="32"/>
  <c r="J4408" i="32"/>
  <c r="K4408" i="32"/>
  <c r="J4409" i="32"/>
  <c r="K4409" i="32"/>
  <c r="J4410" i="32"/>
  <c r="K4410" i="32"/>
  <c r="J4411" i="32"/>
  <c r="K4411" i="32"/>
  <c r="J4412" i="32"/>
  <c r="K4412" i="32"/>
  <c r="J4413" i="32"/>
  <c r="K4413" i="32"/>
  <c r="J4414" i="32"/>
  <c r="K4414" i="32"/>
  <c r="J4415" i="32"/>
  <c r="K4415" i="32"/>
  <c r="J4416" i="32"/>
  <c r="K4416" i="32"/>
  <c r="J4417" i="32"/>
  <c r="K4417" i="32"/>
  <c r="J4418" i="32"/>
  <c r="K4418" i="32"/>
  <c r="J4419" i="32"/>
  <c r="K4419" i="32"/>
  <c r="J4420" i="32"/>
  <c r="K4420" i="32"/>
  <c r="J4421" i="32"/>
  <c r="K4421" i="32"/>
  <c r="J4422" i="32"/>
  <c r="K4422" i="32"/>
  <c r="J4423" i="32"/>
  <c r="K4423" i="32"/>
  <c r="J4424" i="32"/>
  <c r="K4424" i="32"/>
  <c r="J4425" i="32"/>
  <c r="K4425" i="32"/>
  <c r="J4426" i="32"/>
  <c r="K4426" i="32"/>
  <c r="J4427" i="32"/>
  <c r="K4427" i="32"/>
  <c r="J4428" i="32"/>
  <c r="K4428" i="32"/>
  <c r="J4429" i="32"/>
  <c r="K4429" i="32"/>
  <c r="J4430" i="32"/>
  <c r="K4430" i="32"/>
  <c r="J4431" i="32"/>
  <c r="K4431" i="32"/>
  <c r="J4432" i="32"/>
  <c r="K4432" i="32"/>
  <c r="J4433" i="32"/>
  <c r="K4433" i="32"/>
  <c r="J4434" i="32"/>
  <c r="K4434" i="32"/>
  <c r="J4435" i="32"/>
  <c r="K4435" i="32"/>
  <c r="J4436" i="32"/>
  <c r="K4436" i="32"/>
  <c r="J4437" i="32"/>
  <c r="K4437" i="32"/>
  <c r="J4438" i="32"/>
  <c r="K4438" i="32"/>
  <c r="J4439" i="32"/>
  <c r="K4439" i="32"/>
  <c r="J4440" i="32"/>
  <c r="K4440" i="32"/>
  <c r="J4441" i="32"/>
  <c r="K4441" i="32"/>
  <c r="J4442" i="32"/>
  <c r="K4442" i="32"/>
  <c r="J4443" i="32"/>
  <c r="K4443" i="32"/>
  <c r="J4444" i="32"/>
  <c r="K4444" i="32"/>
  <c r="J4445" i="32"/>
  <c r="K4445" i="32"/>
  <c r="J4446" i="32"/>
  <c r="K4446" i="32"/>
  <c r="J4447" i="32"/>
  <c r="K4447" i="32"/>
  <c r="J4448" i="32"/>
  <c r="K4448" i="32"/>
  <c r="J4449" i="32"/>
  <c r="K4449" i="32"/>
  <c r="J4450" i="32"/>
  <c r="K4450" i="32"/>
  <c r="J4451" i="32"/>
  <c r="K4451" i="32"/>
  <c r="J4452" i="32"/>
  <c r="K4452" i="32"/>
  <c r="J4453" i="32"/>
  <c r="K4453" i="32"/>
  <c r="J4454" i="32"/>
  <c r="K4454" i="32"/>
  <c r="J4455" i="32"/>
  <c r="K4455" i="32"/>
  <c r="J4456" i="32"/>
  <c r="K4456" i="32"/>
  <c r="J4457" i="32"/>
  <c r="K4457" i="32"/>
  <c r="J4458" i="32"/>
  <c r="K4458" i="32"/>
  <c r="J4459" i="32"/>
  <c r="K4459" i="32"/>
  <c r="J4460" i="32"/>
  <c r="K4460" i="32"/>
  <c r="J4461" i="32"/>
  <c r="K4461" i="32"/>
  <c r="J4462" i="32"/>
  <c r="K4462" i="32"/>
  <c r="J4463" i="32"/>
  <c r="K4463" i="32"/>
  <c r="J4464" i="32"/>
  <c r="K4464" i="32"/>
  <c r="J4465" i="32"/>
  <c r="K4465" i="32"/>
  <c r="J4466" i="32"/>
  <c r="K4466" i="32"/>
  <c r="J4467" i="32"/>
  <c r="K4467" i="32"/>
  <c r="J4468" i="32"/>
  <c r="K4468" i="32"/>
  <c r="J4469" i="32"/>
  <c r="K4469" i="32"/>
  <c r="J4470" i="32"/>
  <c r="K4470" i="32"/>
  <c r="J4471" i="32"/>
  <c r="K4471" i="32"/>
  <c r="J4472" i="32"/>
  <c r="K4472" i="32"/>
  <c r="J4473" i="32"/>
  <c r="K4473" i="32"/>
  <c r="J4474" i="32"/>
  <c r="K4474" i="32"/>
  <c r="J4475" i="32"/>
  <c r="K4475" i="32"/>
  <c r="J4476" i="32"/>
  <c r="K4476" i="32"/>
  <c r="J4477" i="32"/>
  <c r="K4477" i="32"/>
  <c r="J4478" i="32"/>
  <c r="K4478" i="32"/>
  <c r="J4479" i="32"/>
  <c r="K4479" i="32"/>
  <c r="J4480" i="32"/>
  <c r="K4480" i="32"/>
  <c r="J4481" i="32"/>
  <c r="K4481" i="32"/>
  <c r="J4482" i="32"/>
  <c r="K4482" i="32"/>
  <c r="J4483" i="32"/>
  <c r="K4483" i="32"/>
  <c r="J4484" i="32"/>
  <c r="K4484" i="32"/>
  <c r="J4485" i="32"/>
  <c r="K4485" i="32"/>
  <c r="J4486" i="32"/>
  <c r="K4486" i="32"/>
  <c r="J4487" i="32"/>
  <c r="K4487" i="32"/>
  <c r="J4488" i="32"/>
  <c r="K4488" i="32"/>
  <c r="J4489" i="32"/>
  <c r="K4489" i="32"/>
  <c r="J4490" i="32"/>
  <c r="K4490" i="32"/>
  <c r="J4491" i="32"/>
  <c r="K4491" i="32"/>
  <c r="J4492" i="32"/>
  <c r="K4492" i="32"/>
  <c r="J4493" i="32"/>
  <c r="K4493" i="32"/>
  <c r="J4494" i="32"/>
  <c r="K4494" i="32"/>
  <c r="J4495" i="32"/>
  <c r="K4495" i="32"/>
  <c r="J4496" i="32"/>
  <c r="K4496" i="32"/>
  <c r="J4497" i="32"/>
  <c r="K4497" i="32"/>
  <c r="J4498" i="32"/>
  <c r="K4498" i="32"/>
  <c r="J4499" i="32"/>
  <c r="K4499" i="32"/>
  <c r="J4500" i="32"/>
  <c r="K4500" i="32"/>
  <c r="J4501" i="32"/>
  <c r="K4501" i="32"/>
  <c r="J4502" i="32"/>
  <c r="K4502" i="32"/>
  <c r="J4503" i="32"/>
  <c r="K4503" i="32"/>
  <c r="J4504" i="32"/>
  <c r="K4504" i="32"/>
  <c r="J4505" i="32"/>
  <c r="K4505" i="32"/>
  <c r="J4506" i="32"/>
  <c r="K4506" i="32"/>
  <c r="J4507" i="32"/>
  <c r="K4507" i="32"/>
  <c r="J4508" i="32"/>
  <c r="K4508" i="32"/>
  <c r="J4509" i="32"/>
  <c r="K4509" i="32"/>
  <c r="J4510" i="32"/>
  <c r="K4510" i="32"/>
  <c r="J4511" i="32"/>
  <c r="K4511" i="32"/>
  <c r="J4512" i="32"/>
  <c r="K4512" i="32"/>
  <c r="J4513" i="32"/>
  <c r="K4513" i="32"/>
  <c r="J4514" i="32"/>
  <c r="K4514" i="32"/>
  <c r="J4515" i="32"/>
  <c r="K4515" i="32"/>
  <c r="J4516" i="32"/>
  <c r="K4516" i="32"/>
  <c r="J4517" i="32"/>
  <c r="K4517" i="32"/>
  <c r="J4518" i="32"/>
  <c r="K4518" i="32"/>
  <c r="J4519" i="32"/>
  <c r="K4519" i="32"/>
  <c r="J4520" i="32"/>
  <c r="K4520" i="32"/>
  <c r="J4521" i="32"/>
  <c r="K4521" i="32"/>
  <c r="J4522" i="32"/>
  <c r="K4522" i="32"/>
  <c r="J4523" i="32"/>
  <c r="K4523" i="32"/>
  <c r="J4524" i="32"/>
  <c r="K4524" i="32"/>
  <c r="J4525" i="32"/>
  <c r="K4525" i="32"/>
  <c r="J4526" i="32"/>
  <c r="K4526" i="32"/>
  <c r="J4527" i="32"/>
  <c r="K4527" i="32"/>
  <c r="J4528" i="32"/>
  <c r="K4528" i="32"/>
  <c r="J4529" i="32"/>
  <c r="K4529" i="32"/>
  <c r="J4530" i="32"/>
  <c r="K4530" i="32"/>
  <c r="J4531" i="32"/>
  <c r="K4531" i="32"/>
  <c r="J4532" i="32"/>
  <c r="K4532" i="32"/>
  <c r="J4533" i="32"/>
  <c r="K4533" i="32"/>
  <c r="J4534" i="32"/>
  <c r="K4534" i="32"/>
  <c r="J4535" i="32"/>
  <c r="K4535" i="32"/>
  <c r="J4536" i="32"/>
  <c r="K4536" i="32"/>
  <c r="J4537" i="32"/>
  <c r="K4537" i="32"/>
  <c r="J4538" i="32"/>
  <c r="K4538" i="32"/>
  <c r="J4539" i="32"/>
  <c r="K4539" i="32"/>
  <c r="J4540" i="32"/>
  <c r="K4540" i="32"/>
  <c r="J4541" i="32"/>
  <c r="K4541" i="32"/>
  <c r="J4542" i="32"/>
  <c r="K4542" i="32"/>
  <c r="J4543" i="32"/>
  <c r="K4543" i="32"/>
  <c r="J4544" i="32"/>
  <c r="K4544" i="32"/>
  <c r="J4545" i="32"/>
  <c r="K4545" i="32"/>
  <c r="J4546" i="32"/>
  <c r="K4546" i="32"/>
  <c r="J4547" i="32"/>
  <c r="K4547" i="32"/>
  <c r="J4548" i="32"/>
  <c r="K4548" i="32"/>
  <c r="J4549" i="32"/>
  <c r="K4549" i="32"/>
  <c r="J4550" i="32"/>
  <c r="K4550" i="32"/>
  <c r="J4551" i="32"/>
  <c r="K4551" i="32"/>
  <c r="J4552" i="32"/>
  <c r="K4552" i="32"/>
  <c r="J4553" i="32"/>
  <c r="K4553" i="32"/>
  <c r="J4554" i="32"/>
  <c r="K4554" i="32"/>
  <c r="J4555" i="32"/>
  <c r="K4555" i="32"/>
  <c r="J4556" i="32"/>
  <c r="K4556" i="32"/>
  <c r="J4557" i="32"/>
  <c r="K4557" i="32"/>
  <c r="J4558" i="32"/>
  <c r="K4558" i="32"/>
  <c r="J4559" i="32"/>
  <c r="K4559" i="32"/>
  <c r="J4560" i="32"/>
  <c r="K4560" i="32"/>
  <c r="J4561" i="32"/>
  <c r="K4561" i="32"/>
  <c r="J4562" i="32"/>
  <c r="K4562" i="32"/>
  <c r="J4563" i="32"/>
  <c r="K4563" i="32"/>
  <c r="J4564" i="32"/>
  <c r="K4564" i="32"/>
  <c r="J4565" i="32"/>
  <c r="K4565" i="32"/>
  <c r="J4566" i="32"/>
  <c r="K4566" i="32"/>
  <c r="J4567" i="32"/>
  <c r="K4567" i="32"/>
  <c r="J4568" i="32"/>
  <c r="K4568" i="32"/>
  <c r="J4569" i="32"/>
  <c r="K4569" i="32"/>
  <c r="J4570" i="32"/>
  <c r="K4570" i="32"/>
  <c r="J4571" i="32"/>
  <c r="K4571" i="32"/>
  <c r="J4572" i="32"/>
  <c r="K4572" i="32"/>
  <c r="J4573" i="32"/>
  <c r="K4573" i="32"/>
  <c r="J4574" i="32"/>
  <c r="K4574" i="32"/>
  <c r="J4575" i="32"/>
  <c r="K4575" i="32"/>
  <c r="J4576" i="32"/>
  <c r="K4576" i="32"/>
  <c r="J4577" i="32"/>
  <c r="K4577" i="32"/>
  <c r="J4578" i="32"/>
  <c r="K4578" i="32"/>
  <c r="J4579" i="32"/>
  <c r="K4579" i="32"/>
  <c r="J4580" i="32"/>
  <c r="K4580" i="32"/>
  <c r="J4581" i="32"/>
  <c r="K4581" i="32"/>
  <c r="J4582" i="32"/>
  <c r="K4582" i="32"/>
  <c r="J4583" i="32"/>
  <c r="K4583" i="32"/>
  <c r="J4584" i="32"/>
  <c r="K4584" i="32"/>
  <c r="J4585" i="32"/>
  <c r="K4585" i="32"/>
  <c r="J4586" i="32"/>
  <c r="K4586" i="32"/>
  <c r="J4587" i="32"/>
  <c r="K4587" i="32"/>
  <c r="J4588" i="32"/>
  <c r="K4588" i="32"/>
  <c r="J4589" i="32"/>
  <c r="K4589" i="32"/>
  <c r="J4590" i="32"/>
  <c r="K4590" i="32"/>
  <c r="J4591" i="32"/>
  <c r="K4591" i="32"/>
  <c r="J4592" i="32"/>
  <c r="K4592" i="32"/>
  <c r="J4593" i="32"/>
  <c r="K4593" i="32"/>
  <c r="J4594" i="32"/>
  <c r="K4594" i="32"/>
  <c r="J4595" i="32"/>
  <c r="K4595" i="32"/>
  <c r="J4596" i="32"/>
  <c r="K4596" i="32"/>
  <c r="J4597" i="32"/>
  <c r="K4597" i="32"/>
  <c r="J4598" i="32"/>
  <c r="K4598" i="32"/>
  <c r="J4599" i="32"/>
  <c r="K4599" i="32"/>
  <c r="J4600" i="32"/>
  <c r="K4600" i="32"/>
  <c r="J4601" i="32"/>
  <c r="K4601" i="32"/>
  <c r="J4602" i="32"/>
  <c r="K4602" i="32"/>
  <c r="J4603" i="32"/>
  <c r="K4603" i="32"/>
  <c r="J4604" i="32"/>
  <c r="K4604" i="32"/>
  <c r="J4605" i="32"/>
  <c r="K4605" i="32"/>
  <c r="J4606" i="32"/>
  <c r="K4606" i="32"/>
  <c r="J4607" i="32"/>
  <c r="K4607" i="32"/>
  <c r="J4608" i="32"/>
  <c r="K4608" i="32"/>
  <c r="J4609" i="32"/>
  <c r="K4609" i="32"/>
  <c r="J4610" i="32"/>
  <c r="K4610" i="32"/>
  <c r="J4611" i="32"/>
  <c r="K4611" i="32"/>
  <c r="J4612" i="32"/>
  <c r="K4612" i="32"/>
  <c r="J4613" i="32"/>
  <c r="K4613" i="32"/>
  <c r="J4614" i="32"/>
  <c r="K4614" i="32"/>
  <c r="J4615" i="32"/>
  <c r="K4615" i="32"/>
  <c r="J4616" i="32"/>
  <c r="K4616" i="32"/>
  <c r="J4617" i="32"/>
  <c r="K4617" i="32"/>
  <c r="J4618" i="32"/>
  <c r="K4618" i="32"/>
  <c r="J4619" i="32"/>
  <c r="K4619" i="32"/>
  <c r="J4620" i="32"/>
  <c r="K4620" i="32"/>
  <c r="J4621" i="32"/>
  <c r="K4621" i="32"/>
  <c r="J4622" i="32"/>
  <c r="K4622" i="32"/>
  <c r="J4623" i="32"/>
  <c r="K4623" i="32"/>
  <c r="J4624" i="32"/>
  <c r="K4624" i="32"/>
  <c r="J4625" i="32"/>
  <c r="K4625" i="32"/>
  <c r="J4626" i="32"/>
  <c r="K4626" i="32"/>
  <c r="J4627" i="32"/>
  <c r="K4627" i="32"/>
  <c r="J4628" i="32"/>
  <c r="K4628" i="32"/>
  <c r="J4629" i="32"/>
  <c r="K4629" i="32"/>
  <c r="J4630" i="32"/>
  <c r="K4630" i="32"/>
  <c r="J4631" i="32"/>
  <c r="K4631" i="32"/>
  <c r="J4632" i="32"/>
  <c r="K4632" i="32"/>
  <c r="J4633" i="32"/>
  <c r="K4633" i="32"/>
  <c r="J4634" i="32"/>
  <c r="K4634" i="32"/>
  <c r="J4635" i="32"/>
  <c r="K4635" i="32"/>
  <c r="J4636" i="32"/>
  <c r="K4636" i="32"/>
  <c r="J4637" i="32"/>
  <c r="K4637" i="32"/>
  <c r="J4638" i="32"/>
  <c r="K4638" i="32"/>
  <c r="J4639" i="32"/>
  <c r="K4639" i="32"/>
  <c r="J4640" i="32"/>
  <c r="K4640" i="32"/>
  <c r="J4641" i="32"/>
  <c r="K4641" i="32"/>
  <c r="J4642" i="32"/>
  <c r="K4642" i="32"/>
  <c r="J4643" i="32"/>
  <c r="K4643" i="32"/>
  <c r="J4644" i="32"/>
  <c r="K4644" i="32"/>
  <c r="J4645" i="32"/>
  <c r="K4645" i="32"/>
  <c r="J4646" i="32"/>
  <c r="K4646" i="32"/>
  <c r="J4647" i="32"/>
  <c r="K4647" i="32"/>
  <c r="J4648" i="32"/>
  <c r="K4648" i="32"/>
  <c r="J4649" i="32"/>
  <c r="K4649" i="32"/>
  <c r="J4650" i="32"/>
  <c r="K4650" i="32"/>
  <c r="J4651" i="32"/>
  <c r="K4651" i="32"/>
  <c r="J4652" i="32"/>
  <c r="K4652" i="32"/>
  <c r="J4653" i="32"/>
  <c r="K4653" i="32"/>
  <c r="J4654" i="32"/>
  <c r="K4654" i="32"/>
  <c r="J4655" i="32"/>
  <c r="K4655" i="32"/>
  <c r="J4656" i="32"/>
  <c r="K4656" i="32"/>
  <c r="J4657" i="32"/>
  <c r="K4657" i="32"/>
  <c r="J4658" i="32"/>
  <c r="K4658" i="32"/>
  <c r="J4659" i="32"/>
  <c r="K4659" i="32"/>
  <c r="J4660" i="32"/>
  <c r="K4660" i="32"/>
  <c r="J4661" i="32"/>
  <c r="K4661" i="32"/>
  <c r="J4662" i="32"/>
  <c r="K4662" i="32"/>
  <c r="J4663" i="32"/>
  <c r="K4663" i="32"/>
  <c r="J4664" i="32"/>
  <c r="K4664" i="32"/>
  <c r="J4665" i="32"/>
  <c r="K4665" i="32"/>
  <c r="J4666" i="32"/>
  <c r="K4666" i="32"/>
  <c r="J4667" i="32"/>
  <c r="K4667" i="32"/>
  <c r="J4668" i="32"/>
  <c r="K4668" i="32"/>
  <c r="J4669" i="32"/>
  <c r="K4669" i="32"/>
  <c r="J4670" i="32"/>
  <c r="K4670" i="32"/>
  <c r="J4671" i="32"/>
  <c r="K4671" i="32"/>
  <c r="J4672" i="32"/>
  <c r="K4672" i="32"/>
  <c r="J4673" i="32"/>
  <c r="K4673" i="32"/>
  <c r="J4674" i="32"/>
  <c r="K4674" i="32"/>
  <c r="J4675" i="32"/>
  <c r="K4675" i="32"/>
  <c r="J4676" i="32"/>
  <c r="K4676" i="32"/>
  <c r="J4677" i="32"/>
  <c r="K4677" i="32"/>
  <c r="J4678" i="32"/>
  <c r="K4678" i="32"/>
  <c r="J4679" i="32"/>
  <c r="K4679" i="32"/>
  <c r="J4680" i="32"/>
  <c r="K4680" i="32"/>
  <c r="J4681" i="32"/>
  <c r="K4681" i="32"/>
  <c r="J4682" i="32"/>
  <c r="K4682" i="32"/>
  <c r="J4683" i="32"/>
  <c r="K4683" i="32"/>
  <c r="J4684" i="32"/>
  <c r="K4684" i="32"/>
  <c r="J4685" i="32"/>
  <c r="K4685" i="32"/>
  <c r="J4686" i="32"/>
  <c r="K4686" i="32"/>
  <c r="J4687" i="32"/>
  <c r="K4687" i="32"/>
  <c r="J4688" i="32"/>
  <c r="K4688" i="32"/>
  <c r="J4689" i="32"/>
  <c r="K4689" i="32"/>
  <c r="J4690" i="32"/>
  <c r="K4690" i="32"/>
  <c r="J4691" i="32"/>
  <c r="K4691" i="32"/>
  <c r="J4692" i="32"/>
  <c r="K4692" i="32"/>
  <c r="J4693" i="32"/>
  <c r="K4693" i="32"/>
  <c r="J4694" i="32"/>
  <c r="K4694" i="32"/>
  <c r="J4695" i="32"/>
  <c r="K4695" i="32"/>
  <c r="J4696" i="32"/>
  <c r="K4696" i="32"/>
  <c r="J4697" i="32"/>
  <c r="K4697" i="32"/>
  <c r="J4698" i="32"/>
  <c r="K4698" i="32"/>
  <c r="J4699" i="32"/>
  <c r="K4699" i="32"/>
  <c r="J4700" i="32"/>
  <c r="K4700" i="32"/>
  <c r="J4701" i="32"/>
  <c r="K4701" i="32"/>
  <c r="J4702" i="32"/>
  <c r="K4702" i="32"/>
  <c r="J4703" i="32"/>
  <c r="K4703" i="32"/>
  <c r="J4704" i="32"/>
  <c r="K4704" i="32"/>
  <c r="J4705" i="32"/>
  <c r="K4705" i="32"/>
  <c r="J4706" i="32"/>
  <c r="K4706" i="32"/>
  <c r="J4707" i="32"/>
  <c r="K4707" i="32"/>
  <c r="J4708" i="32"/>
  <c r="K4708" i="32"/>
  <c r="J4709" i="32"/>
  <c r="K4709" i="32"/>
  <c r="J4710" i="32"/>
  <c r="K4710" i="32"/>
  <c r="J4711" i="32"/>
  <c r="K4711" i="32"/>
  <c r="J4712" i="32"/>
  <c r="K4712" i="32"/>
  <c r="J4713" i="32"/>
  <c r="K4713" i="32"/>
  <c r="J4714" i="32"/>
  <c r="K4714" i="32"/>
  <c r="J4715" i="32"/>
  <c r="K4715" i="32"/>
  <c r="J4716" i="32"/>
  <c r="K4716" i="32"/>
  <c r="J4717" i="32"/>
  <c r="K4717" i="32"/>
  <c r="J4718" i="32"/>
  <c r="K4718" i="32"/>
  <c r="J4719" i="32"/>
  <c r="K4719" i="32"/>
  <c r="J4720" i="32"/>
  <c r="K4720" i="32"/>
  <c r="J4721" i="32"/>
  <c r="K4721" i="32"/>
  <c r="J4722" i="32"/>
  <c r="K4722" i="32"/>
  <c r="J4723" i="32"/>
  <c r="K4723" i="32"/>
  <c r="J4724" i="32"/>
  <c r="K4724" i="32"/>
  <c r="J4725" i="32"/>
  <c r="K4725" i="32"/>
  <c r="J4726" i="32"/>
  <c r="K4726" i="32"/>
  <c r="J4727" i="32"/>
  <c r="K4727" i="32"/>
  <c r="J4728" i="32"/>
  <c r="K4728" i="32"/>
  <c r="J4729" i="32"/>
  <c r="K4729" i="32"/>
  <c r="J4730" i="32"/>
  <c r="K4730" i="32"/>
  <c r="J4731" i="32"/>
  <c r="K4731" i="32"/>
  <c r="J4732" i="32"/>
  <c r="K4732" i="32"/>
  <c r="J4733" i="32"/>
  <c r="K4733" i="32"/>
  <c r="J4734" i="32"/>
  <c r="K4734" i="32"/>
  <c r="J4735" i="32"/>
  <c r="K4735" i="32"/>
  <c r="J4736" i="32"/>
  <c r="K4736" i="32"/>
  <c r="J4737" i="32"/>
  <c r="K4737" i="32"/>
  <c r="J4738" i="32"/>
  <c r="K4738" i="32"/>
  <c r="J4739" i="32"/>
  <c r="K4739" i="32"/>
  <c r="J4740" i="32"/>
  <c r="K4740" i="32"/>
  <c r="J4741" i="32"/>
  <c r="K4741" i="32"/>
  <c r="J4742" i="32"/>
  <c r="K4742" i="32"/>
  <c r="J4743" i="32"/>
  <c r="K4743" i="32"/>
  <c r="J4744" i="32"/>
  <c r="K4744" i="32"/>
  <c r="J4745" i="32"/>
  <c r="K4745" i="32"/>
  <c r="J4746" i="32"/>
  <c r="K4746" i="32"/>
  <c r="J4747" i="32"/>
  <c r="K4747" i="32"/>
  <c r="J4748" i="32"/>
  <c r="K4748" i="32"/>
  <c r="J4749" i="32"/>
  <c r="K4749" i="32"/>
  <c r="J4750" i="32"/>
  <c r="K4750" i="32"/>
  <c r="J4751" i="32"/>
  <c r="K4751" i="32"/>
  <c r="J4752" i="32"/>
  <c r="K4752" i="32"/>
  <c r="J4753" i="32"/>
  <c r="K4753" i="32"/>
  <c r="J4754" i="32"/>
  <c r="K4754" i="32"/>
  <c r="J4755" i="32"/>
  <c r="K4755" i="32"/>
  <c r="J4756" i="32"/>
  <c r="K4756" i="32"/>
  <c r="J4757" i="32"/>
  <c r="K4757" i="32"/>
  <c r="J4758" i="32"/>
  <c r="K4758" i="32"/>
  <c r="J4759" i="32"/>
  <c r="K4759" i="32"/>
  <c r="J4760" i="32"/>
  <c r="K4760" i="32"/>
  <c r="J4761" i="32"/>
  <c r="K4761" i="32"/>
  <c r="J4762" i="32"/>
  <c r="K4762" i="32"/>
  <c r="J4763" i="32"/>
  <c r="K4763" i="32"/>
  <c r="J4764" i="32"/>
  <c r="K4764" i="32"/>
  <c r="J4765" i="32"/>
  <c r="K4765" i="32"/>
  <c r="J4766" i="32"/>
  <c r="K4766" i="32"/>
  <c r="J4767" i="32"/>
  <c r="K4767" i="32"/>
  <c r="J4768" i="32"/>
  <c r="K4768" i="32"/>
  <c r="J4769" i="32"/>
  <c r="K4769" i="32"/>
  <c r="J4770" i="32"/>
  <c r="K4770" i="32"/>
  <c r="J4771" i="32"/>
  <c r="K4771" i="32"/>
  <c r="J4772" i="32"/>
  <c r="K4772" i="32"/>
  <c r="J4773" i="32"/>
  <c r="K4773" i="32"/>
  <c r="J4774" i="32"/>
  <c r="K4774" i="32"/>
  <c r="J4775" i="32"/>
  <c r="K4775" i="32"/>
  <c r="J4776" i="32"/>
  <c r="K4776" i="32"/>
  <c r="J4777" i="32"/>
  <c r="K4777" i="32"/>
  <c r="J4778" i="32"/>
  <c r="K4778" i="32"/>
  <c r="J4779" i="32"/>
  <c r="K4779" i="32"/>
  <c r="J4780" i="32"/>
  <c r="K4780" i="32"/>
  <c r="J4781" i="32"/>
  <c r="K4781" i="32"/>
  <c r="J4782" i="32"/>
  <c r="K4782" i="32"/>
  <c r="J4783" i="32"/>
  <c r="K4783" i="32"/>
  <c r="J4784" i="32"/>
  <c r="K4784" i="32"/>
  <c r="J4785" i="32"/>
  <c r="K4785" i="32"/>
  <c r="J4786" i="32"/>
  <c r="K4786" i="32"/>
  <c r="J4787" i="32"/>
  <c r="K4787" i="32"/>
  <c r="J4788" i="32"/>
  <c r="K4788" i="32"/>
  <c r="J4789" i="32"/>
  <c r="K4789" i="32"/>
  <c r="J4790" i="32"/>
  <c r="K4790" i="32"/>
  <c r="J4791" i="32"/>
  <c r="K4791" i="32"/>
  <c r="J4792" i="32"/>
  <c r="K4792" i="32"/>
  <c r="J4793" i="32"/>
  <c r="K4793" i="32"/>
  <c r="J4794" i="32"/>
  <c r="K4794" i="32"/>
  <c r="J4795" i="32"/>
  <c r="K4795" i="32"/>
  <c r="J4796" i="32"/>
  <c r="K4796" i="32"/>
  <c r="J4797" i="32"/>
  <c r="K4797" i="32"/>
  <c r="J4798" i="32"/>
  <c r="K4798" i="32"/>
  <c r="J4799" i="32"/>
  <c r="K4799" i="32"/>
  <c r="J4800" i="32"/>
  <c r="K4800" i="32"/>
  <c r="J4801" i="32"/>
  <c r="K4801" i="32"/>
  <c r="J4802" i="32"/>
  <c r="K4802" i="32"/>
  <c r="J4803" i="32"/>
  <c r="K4803" i="32"/>
  <c r="J4804" i="32"/>
  <c r="K4804" i="32"/>
  <c r="J4805" i="32"/>
  <c r="K4805" i="32"/>
  <c r="J4806" i="32"/>
  <c r="K4806" i="32"/>
  <c r="J4807" i="32"/>
  <c r="K4807" i="32"/>
  <c r="J4808" i="32"/>
  <c r="K4808" i="32"/>
  <c r="J4809" i="32"/>
  <c r="K4809" i="32"/>
  <c r="J4810" i="32"/>
  <c r="K4810" i="32"/>
  <c r="J4811" i="32"/>
  <c r="K4811" i="32"/>
  <c r="J4812" i="32"/>
  <c r="K4812" i="32"/>
  <c r="J4813" i="32"/>
  <c r="K4813" i="32"/>
  <c r="J4814" i="32"/>
  <c r="K4814" i="32"/>
  <c r="J4815" i="32"/>
  <c r="K4815" i="32"/>
  <c r="J4816" i="32"/>
  <c r="K4816" i="32"/>
  <c r="J4817" i="32"/>
  <c r="K4817" i="32"/>
  <c r="J4818" i="32"/>
  <c r="K4818" i="32"/>
  <c r="J4819" i="32"/>
  <c r="K4819" i="32"/>
  <c r="J4820" i="32"/>
  <c r="K4820" i="32"/>
  <c r="J4821" i="32"/>
  <c r="K4821" i="32"/>
  <c r="J4822" i="32"/>
  <c r="K4822" i="32"/>
  <c r="J4823" i="32"/>
  <c r="K4823" i="32"/>
  <c r="J4824" i="32"/>
  <c r="K4824" i="32"/>
  <c r="J4825" i="32"/>
  <c r="K4825" i="32"/>
  <c r="J4826" i="32"/>
  <c r="K4826" i="32"/>
  <c r="J4827" i="32"/>
  <c r="K4827" i="32"/>
  <c r="J4828" i="32"/>
  <c r="K4828" i="32"/>
  <c r="J4829" i="32"/>
  <c r="K4829" i="32"/>
  <c r="J4830" i="32"/>
  <c r="K4830" i="32"/>
  <c r="J4831" i="32"/>
  <c r="K4831" i="32"/>
  <c r="J4832" i="32"/>
  <c r="K4832" i="32"/>
  <c r="J4833" i="32"/>
  <c r="K4833" i="32"/>
  <c r="J4834" i="32"/>
  <c r="K4834" i="32"/>
  <c r="J4835" i="32"/>
  <c r="K4835" i="32"/>
  <c r="J4836" i="32"/>
  <c r="K4836" i="32"/>
  <c r="J4837" i="32"/>
  <c r="K4837" i="32"/>
  <c r="J4838" i="32"/>
  <c r="K4838" i="32"/>
  <c r="J4839" i="32"/>
  <c r="K4839" i="32"/>
  <c r="J4840" i="32"/>
  <c r="K4840" i="32"/>
  <c r="J4841" i="32"/>
  <c r="K4841" i="32"/>
  <c r="J4842" i="32"/>
  <c r="K4842" i="32"/>
  <c r="J4843" i="32"/>
  <c r="K4843" i="32"/>
  <c r="J4844" i="32"/>
  <c r="K4844" i="32"/>
  <c r="J4845" i="32"/>
  <c r="K4845" i="32"/>
  <c r="J4846" i="32"/>
  <c r="K4846" i="32"/>
  <c r="J4847" i="32"/>
  <c r="K4847" i="32"/>
  <c r="J4848" i="32"/>
  <c r="K4848" i="32"/>
  <c r="J4849" i="32"/>
  <c r="K4849" i="32"/>
  <c r="J4850" i="32"/>
  <c r="K4850" i="32"/>
  <c r="J4851" i="32"/>
  <c r="K4851" i="32"/>
  <c r="J4852" i="32"/>
  <c r="K4852" i="32"/>
  <c r="J4853" i="32"/>
  <c r="K4853" i="32"/>
  <c r="J4854" i="32"/>
  <c r="K4854" i="32"/>
  <c r="J4855" i="32"/>
  <c r="K4855" i="32"/>
  <c r="J4856" i="32"/>
  <c r="K4856" i="32"/>
  <c r="J4857" i="32"/>
  <c r="K4857" i="32"/>
  <c r="J4858" i="32"/>
  <c r="K4858" i="32"/>
  <c r="J4859" i="32"/>
  <c r="K4859" i="32"/>
  <c r="J4860" i="32"/>
  <c r="K4860" i="32"/>
  <c r="J4861" i="32"/>
  <c r="K4861" i="32"/>
  <c r="J4862" i="32"/>
  <c r="K4862" i="32"/>
  <c r="J4863" i="32"/>
  <c r="K4863" i="32"/>
  <c r="J4864" i="32"/>
  <c r="K4864" i="32"/>
  <c r="J4865" i="32"/>
  <c r="K4865" i="32"/>
  <c r="J4866" i="32"/>
  <c r="K4866" i="32"/>
  <c r="J4867" i="32"/>
  <c r="K4867" i="32"/>
  <c r="J4868" i="32"/>
  <c r="K4868" i="32"/>
  <c r="J4869" i="32"/>
  <c r="K4869" i="32"/>
  <c r="J4870" i="32"/>
  <c r="K4870" i="32"/>
  <c r="J4871" i="32"/>
  <c r="K4871" i="32"/>
  <c r="J4872" i="32"/>
  <c r="K4872" i="32"/>
  <c r="J4873" i="32"/>
  <c r="K4873" i="32"/>
  <c r="J4874" i="32"/>
  <c r="K4874" i="32"/>
  <c r="J4875" i="32"/>
  <c r="K4875" i="32"/>
  <c r="J4876" i="32"/>
  <c r="K4876" i="32"/>
  <c r="J4877" i="32"/>
  <c r="K4877" i="32"/>
  <c r="J4878" i="32"/>
  <c r="K4878" i="32"/>
  <c r="J4879" i="32"/>
  <c r="K4879" i="32"/>
  <c r="J4880" i="32"/>
  <c r="K4880" i="32"/>
  <c r="J4881" i="32"/>
  <c r="K4881" i="32"/>
  <c r="J4882" i="32"/>
  <c r="K4882" i="32"/>
  <c r="J4883" i="32"/>
  <c r="K4883" i="32"/>
  <c r="J4884" i="32"/>
  <c r="K4884" i="32"/>
  <c r="J4885" i="32"/>
  <c r="K4885" i="32"/>
  <c r="J4886" i="32"/>
  <c r="K4886" i="32"/>
  <c r="J4887" i="32"/>
  <c r="K4887" i="32"/>
  <c r="J4888" i="32"/>
  <c r="K4888" i="32"/>
  <c r="J4889" i="32"/>
  <c r="K4889" i="32"/>
  <c r="J4890" i="32"/>
  <c r="K4890" i="32"/>
  <c r="J4891" i="32"/>
  <c r="K4891" i="32"/>
  <c r="J4892" i="32"/>
  <c r="K4892" i="32"/>
  <c r="J4893" i="32"/>
  <c r="K4893" i="32"/>
  <c r="J4894" i="32"/>
  <c r="K4894" i="32"/>
  <c r="J4895" i="32"/>
  <c r="K4895" i="32"/>
  <c r="J4896" i="32"/>
  <c r="K4896" i="32"/>
  <c r="J4897" i="32"/>
  <c r="K4897" i="32"/>
  <c r="J4898" i="32"/>
  <c r="K4898" i="32"/>
  <c r="J4899" i="32"/>
  <c r="K4899" i="32"/>
  <c r="J4900" i="32"/>
  <c r="K4900" i="32"/>
  <c r="J4901" i="32"/>
  <c r="K4901" i="32"/>
  <c r="J4902" i="32"/>
  <c r="K4902" i="32"/>
  <c r="J4903" i="32"/>
  <c r="K4903" i="32"/>
  <c r="J4904" i="32"/>
  <c r="K4904" i="32"/>
  <c r="J4905" i="32"/>
  <c r="K4905" i="32"/>
  <c r="J4906" i="32"/>
  <c r="K4906" i="32"/>
  <c r="J4907" i="32"/>
  <c r="K4907" i="32"/>
  <c r="J4908" i="32"/>
  <c r="K4908" i="32"/>
  <c r="J4909" i="32"/>
  <c r="K4909" i="32"/>
  <c r="J4910" i="32"/>
  <c r="K4910" i="32"/>
  <c r="J4911" i="32"/>
  <c r="K4911" i="32"/>
  <c r="J4912" i="32"/>
  <c r="K4912" i="32"/>
  <c r="J4913" i="32"/>
  <c r="K4913" i="32"/>
  <c r="J4914" i="32"/>
  <c r="K4914" i="32"/>
  <c r="J4915" i="32"/>
  <c r="K4915" i="32"/>
  <c r="J4916" i="32"/>
  <c r="K4916" i="32"/>
  <c r="J4917" i="32"/>
  <c r="K4917" i="32"/>
  <c r="J4918" i="32"/>
  <c r="K4918" i="32"/>
  <c r="J4919" i="32"/>
  <c r="K4919" i="32"/>
  <c r="J4920" i="32"/>
  <c r="K4920" i="32"/>
  <c r="J4921" i="32"/>
  <c r="K4921" i="32"/>
  <c r="J4922" i="32"/>
  <c r="K4922" i="32"/>
  <c r="J4923" i="32"/>
  <c r="K4923" i="32"/>
  <c r="J4924" i="32"/>
  <c r="K4924" i="32"/>
  <c r="J4925" i="32"/>
  <c r="K4925" i="32"/>
  <c r="J4926" i="32"/>
  <c r="K4926" i="32"/>
  <c r="J4927" i="32"/>
  <c r="K4927" i="32"/>
  <c r="J4928" i="32"/>
  <c r="K4928" i="32"/>
  <c r="J4929" i="32"/>
  <c r="K4929" i="32"/>
  <c r="J4930" i="32"/>
  <c r="K4930" i="32"/>
  <c r="J4931" i="32"/>
  <c r="K4931" i="32"/>
  <c r="J4932" i="32"/>
  <c r="K4932" i="32"/>
  <c r="J4933" i="32"/>
  <c r="K4933" i="32"/>
  <c r="J4934" i="32"/>
  <c r="K4934" i="32"/>
  <c r="J4935" i="32"/>
  <c r="K4935" i="32"/>
  <c r="J4936" i="32"/>
  <c r="K4936" i="32"/>
  <c r="J4937" i="32"/>
  <c r="K4937" i="32"/>
  <c r="J4938" i="32"/>
  <c r="K4938" i="32"/>
  <c r="J4939" i="32"/>
  <c r="K4939" i="32"/>
  <c r="J4940" i="32"/>
  <c r="K4940" i="32"/>
  <c r="J4941" i="32"/>
  <c r="K4941" i="32"/>
  <c r="J4942" i="32"/>
  <c r="K4942" i="32"/>
  <c r="J4943" i="32"/>
  <c r="K4943" i="32"/>
  <c r="J4944" i="32"/>
  <c r="K4944" i="32"/>
  <c r="J4945" i="32"/>
  <c r="K4945" i="32"/>
  <c r="J4946" i="32"/>
  <c r="K4946" i="32"/>
  <c r="J4947" i="32"/>
  <c r="K4947" i="32"/>
  <c r="J4948" i="32"/>
  <c r="K4948" i="32"/>
  <c r="J4949" i="32"/>
  <c r="K4949" i="32"/>
  <c r="J4950" i="32"/>
  <c r="K4950" i="32"/>
  <c r="J4951" i="32"/>
  <c r="K4951" i="32"/>
  <c r="J4952" i="32"/>
  <c r="K4952" i="32"/>
  <c r="J4953" i="32"/>
  <c r="K4953" i="32"/>
  <c r="J4954" i="32"/>
  <c r="K4954" i="32"/>
  <c r="J4955" i="32"/>
  <c r="K4955" i="32"/>
  <c r="J4956" i="32"/>
  <c r="K4956" i="32"/>
  <c r="J4957" i="32"/>
  <c r="K4957" i="32"/>
  <c r="J4958" i="32"/>
  <c r="K4958" i="32"/>
  <c r="J4959" i="32"/>
  <c r="K4959" i="32"/>
  <c r="J4960" i="32"/>
  <c r="K4960" i="32"/>
  <c r="J4961" i="32"/>
  <c r="K4961" i="32"/>
  <c r="J4962" i="32"/>
  <c r="K4962" i="32"/>
  <c r="J4963" i="32"/>
  <c r="K4963" i="32"/>
  <c r="J4964" i="32"/>
  <c r="K4964" i="32"/>
  <c r="J4965" i="32"/>
  <c r="K4965" i="32"/>
  <c r="J4966" i="32"/>
  <c r="K4966" i="32"/>
  <c r="J4967" i="32"/>
  <c r="K4967" i="32"/>
  <c r="J4968" i="32"/>
  <c r="K4968" i="32"/>
  <c r="J4969" i="32"/>
  <c r="K4969" i="32"/>
  <c r="J4970" i="32"/>
  <c r="K4970" i="32"/>
  <c r="J4971" i="32"/>
  <c r="K4971" i="32"/>
  <c r="J4972" i="32"/>
  <c r="K4972" i="32"/>
  <c r="J4973" i="32"/>
  <c r="K4973" i="32"/>
  <c r="J4974" i="32"/>
  <c r="K4974" i="32"/>
  <c r="J4975" i="32"/>
  <c r="K4975" i="32"/>
  <c r="J4976" i="32"/>
  <c r="K4976" i="32"/>
  <c r="J4977" i="32"/>
  <c r="K4977" i="32"/>
  <c r="J4978" i="32"/>
  <c r="K4978" i="32"/>
  <c r="J4979" i="32"/>
  <c r="K4979" i="32"/>
  <c r="J4980" i="32"/>
  <c r="K4980" i="32"/>
  <c r="J4981" i="32"/>
  <c r="K4981" i="32"/>
  <c r="J4982" i="32"/>
  <c r="K4982" i="32"/>
  <c r="J4983" i="32"/>
  <c r="K4983" i="32"/>
  <c r="J4984" i="32"/>
  <c r="K4984" i="32"/>
  <c r="J4985" i="32"/>
  <c r="K4985" i="32"/>
  <c r="J4986" i="32"/>
  <c r="K4986" i="32"/>
  <c r="J4987" i="32"/>
  <c r="K4987" i="32"/>
  <c r="J4988" i="32"/>
  <c r="K4988" i="32"/>
  <c r="J4989" i="32"/>
  <c r="K4989" i="32"/>
  <c r="J4990" i="32"/>
  <c r="K4990" i="32"/>
  <c r="J4991" i="32"/>
  <c r="K4991" i="32"/>
  <c r="J4992" i="32"/>
  <c r="K4992" i="32"/>
  <c r="J4993" i="32"/>
  <c r="K4993" i="32"/>
  <c r="J4994" i="32"/>
  <c r="K4994" i="32"/>
  <c r="J4995" i="32"/>
  <c r="K4995" i="32"/>
  <c r="J4996" i="32"/>
  <c r="K4996" i="32"/>
  <c r="J4997" i="32"/>
  <c r="K4997" i="32"/>
  <c r="J4998" i="32"/>
  <c r="K4998" i="32"/>
  <c r="J4999" i="32"/>
  <c r="K4999" i="32"/>
  <c r="J5000" i="32"/>
  <c r="K5000" i="32"/>
  <c r="J5001" i="32"/>
  <c r="K5001" i="32"/>
  <c r="J5002" i="32"/>
  <c r="K5002" i="32"/>
  <c r="J5003" i="32"/>
  <c r="K5003" i="32"/>
  <c r="J5004" i="32"/>
  <c r="K5004" i="32"/>
  <c r="J5005" i="32"/>
  <c r="K5005" i="32"/>
  <c r="J5006" i="32"/>
  <c r="K5006" i="32"/>
  <c r="J5007" i="32"/>
  <c r="K5007" i="32"/>
  <c r="J5008" i="32"/>
  <c r="K5008" i="32"/>
  <c r="J5009" i="32"/>
  <c r="K5009" i="32"/>
  <c r="J5010" i="32"/>
  <c r="K5010" i="32"/>
  <c r="J5011" i="32"/>
  <c r="K5011" i="32"/>
  <c r="J5012" i="32"/>
  <c r="K5012" i="32"/>
  <c r="J5013" i="32"/>
  <c r="K5013" i="32"/>
  <c r="J5014" i="32"/>
  <c r="K5014" i="32"/>
  <c r="J5015" i="32"/>
  <c r="K5015" i="32"/>
  <c r="J5016" i="32"/>
  <c r="K5016" i="32"/>
  <c r="J5017" i="32"/>
  <c r="K5017" i="32"/>
  <c r="J5018" i="32"/>
  <c r="K5018" i="32"/>
  <c r="J5019" i="32"/>
  <c r="K5019" i="32"/>
  <c r="J5020" i="32"/>
  <c r="K5020" i="32"/>
  <c r="J5021" i="32"/>
  <c r="K5021" i="32"/>
  <c r="J5022" i="32"/>
  <c r="K5022" i="32"/>
  <c r="J5023" i="32"/>
  <c r="K5023" i="32"/>
  <c r="J5024" i="32"/>
  <c r="K5024" i="32"/>
  <c r="J5025" i="32"/>
  <c r="K5025" i="32"/>
  <c r="J5026" i="32"/>
  <c r="K5026" i="32"/>
  <c r="J5027" i="32"/>
  <c r="K5027" i="32"/>
  <c r="J5028" i="32"/>
  <c r="K5028" i="32"/>
  <c r="J5029" i="32"/>
  <c r="K5029" i="32"/>
  <c r="J5030" i="32"/>
  <c r="K5030" i="32"/>
  <c r="J5031" i="32"/>
  <c r="K5031" i="32"/>
  <c r="J5032" i="32"/>
  <c r="K5032" i="32"/>
  <c r="J5033" i="32"/>
  <c r="K5033" i="32"/>
  <c r="J5034" i="32"/>
  <c r="K5034" i="32"/>
  <c r="J5035" i="32"/>
  <c r="K5035" i="32"/>
  <c r="J5036" i="32"/>
  <c r="K5036" i="32"/>
  <c r="J5037" i="32"/>
  <c r="K5037" i="32"/>
  <c r="J5038" i="32"/>
  <c r="K5038" i="32"/>
  <c r="J5039" i="32"/>
  <c r="K5039" i="32"/>
  <c r="J5040" i="32"/>
  <c r="K5040" i="32"/>
  <c r="J5041" i="32"/>
  <c r="K5041" i="32"/>
  <c r="J5042" i="32"/>
  <c r="K5042" i="32"/>
  <c r="J5043" i="32"/>
  <c r="K5043" i="32"/>
  <c r="J5044" i="32"/>
  <c r="K5044" i="32"/>
  <c r="J5045" i="32"/>
  <c r="K5045" i="32"/>
  <c r="J5046" i="32"/>
  <c r="K5046" i="32"/>
  <c r="J5047" i="32"/>
  <c r="K5047" i="32"/>
  <c r="J5048" i="32"/>
  <c r="K5048" i="32"/>
  <c r="J5049" i="32"/>
  <c r="K5049" i="32"/>
  <c r="J5050" i="32"/>
  <c r="K5050" i="32"/>
  <c r="J5051" i="32"/>
  <c r="K5051" i="32"/>
  <c r="J5052" i="32"/>
  <c r="K5052" i="32"/>
  <c r="J5053" i="32"/>
  <c r="K5053" i="32"/>
  <c r="J5054" i="32"/>
  <c r="K5054" i="32"/>
  <c r="J5055" i="32"/>
  <c r="K5055" i="32"/>
  <c r="J5056" i="32"/>
  <c r="K5056" i="32"/>
  <c r="J5057" i="32"/>
  <c r="K5057" i="32"/>
  <c r="J5058" i="32"/>
  <c r="K5058" i="32"/>
  <c r="J5059" i="32"/>
  <c r="K5059" i="32"/>
  <c r="J5060" i="32"/>
  <c r="K5060" i="32"/>
  <c r="J5061" i="32"/>
  <c r="K5061" i="32"/>
  <c r="J5062" i="32"/>
  <c r="K5062" i="32"/>
  <c r="J5063" i="32"/>
  <c r="K5063" i="32"/>
  <c r="J5064" i="32"/>
  <c r="K5064" i="32"/>
  <c r="J5065" i="32"/>
  <c r="K5065" i="32"/>
  <c r="J5066" i="32"/>
  <c r="K5066" i="32"/>
  <c r="J5067" i="32"/>
  <c r="K5067" i="32"/>
  <c r="J5068" i="32"/>
  <c r="K5068" i="32"/>
  <c r="J5069" i="32"/>
  <c r="K5069" i="32"/>
  <c r="J5070" i="32"/>
  <c r="K5070" i="32"/>
  <c r="J5071" i="32"/>
  <c r="K5071" i="32"/>
  <c r="J5072" i="32"/>
  <c r="K5072" i="32"/>
  <c r="J5073" i="32"/>
  <c r="K5073" i="32"/>
  <c r="J5074" i="32"/>
  <c r="K5074" i="32"/>
  <c r="J5075" i="32"/>
  <c r="K5075" i="32"/>
  <c r="J5076" i="32"/>
  <c r="K5076" i="32"/>
  <c r="J5077" i="32"/>
  <c r="K5077" i="32"/>
  <c r="J5078" i="32"/>
  <c r="K5078" i="32"/>
  <c r="J5079" i="32"/>
  <c r="K5079" i="32"/>
  <c r="J5080" i="32"/>
  <c r="K5080" i="32"/>
  <c r="J5081" i="32"/>
  <c r="K5081" i="32"/>
  <c r="J5082" i="32"/>
  <c r="K5082" i="32"/>
  <c r="J5083" i="32"/>
  <c r="K5083" i="32"/>
  <c r="J5084" i="32"/>
  <c r="K5084" i="32"/>
  <c r="J5085" i="32"/>
  <c r="K5085" i="32"/>
  <c r="J5086" i="32"/>
  <c r="K5086" i="32"/>
  <c r="J5087" i="32"/>
  <c r="K5087" i="32"/>
  <c r="J5088" i="32"/>
  <c r="K5088" i="32"/>
  <c r="J5089" i="32"/>
  <c r="K5089" i="32"/>
  <c r="J5090" i="32"/>
  <c r="K5090" i="32"/>
  <c r="J5091" i="32"/>
  <c r="K5091" i="32"/>
  <c r="J5092" i="32"/>
  <c r="K5092" i="32"/>
  <c r="J5093" i="32"/>
  <c r="K5093" i="32"/>
  <c r="J5094" i="32"/>
  <c r="K5094" i="32"/>
  <c r="J5095" i="32"/>
  <c r="K5095" i="32"/>
  <c r="J5096" i="32"/>
  <c r="K5096" i="32"/>
  <c r="J5097" i="32"/>
  <c r="K5097" i="32"/>
  <c r="J5098" i="32"/>
  <c r="K5098" i="32"/>
  <c r="J5099" i="32"/>
  <c r="K5099" i="32"/>
  <c r="J5100" i="32"/>
  <c r="K5100" i="32"/>
  <c r="J5101" i="32"/>
  <c r="K5101" i="32"/>
  <c r="J5102" i="32"/>
  <c r="K5102" i="32"/>
  <c r="J5103" i="32"/>
  <c r="K5103" i="32"/>
  <c r="J5104" i="32"/>
  <c r="K5104" i="32"/>
  <c r="J5105" i="32"/>
  <c r="K5105" i="32"/>
  <c r="J5106" i="32"/>
  <c r="K5106" i="32"/>
  <c r="J5107" i="32"/>
  <c r="K5107" i="32"/>
  <c r="J5108" i="32"/>
  <c r="K5108" i="32"/>
  <c r="J5109" i="32"/>
  <c r="K5109" i="32"/>
  <c r="J5110" i="32"/>
  <c r="K5110" i="32"/>
  <c r="J5111" i="32"/>
  <c r="K5111" i="32"/>
  <c r="J5112" i="32"/>
  <c r="K5112" i="32"/>
  <c r="J5113" i="32"/>
  <c r="K5113" i="32"/>
  <c r="J5114" i="32"/>
  <c r="K5114" i="32"/>
  <c r="J5115" i="32"/>
  <c r="K5115" i="32"/>
  <c r="J5116" i="32"/>
  <c r="K5116" i="32"/>
  <c r="J5117" i="32"/>
  <c r="K5117" i="32"/>
  <c r="J5118" i="32"/>
  <c r="K5118" i="32"/>
  <c r="J5119" i="32"/>
  <c r="K5119" i="32"/>
  <c r="J5120" i="32"/>
  <c r="K5120" i="32"/>
  <c r="J5121" i="32"/>
  <c r="K5121" i="32"/>
  <c r="J5122" i="32"/>
  <c r="K5122" i="32"/>
  <c r="J5123" i="32"/>
  <c r="K5123" i="32"/>
  <c r="J5124" i="32"/>
  <c r="K5124" i="32"/>
  <c r="J5125" i="32"/>
  <c r="K5125" i="32"/>
  <c r="J5126" i="32"/>
  <c r="K5126" i="32"/>
  <c r="J5127" i="32"/>
  <c r="K5127" i="32"/>
  <c r="J5128" i="32"/>
  <c r="K5128" i="32"/>
  <c r="J5129" i="32"/>
  <c r="K5129" i="32"/>
  <c r="J5130" i="32"/>
  <c r="K5130" i="32"/>
  <c r="J5131" i="32"/>
  <c r="K5131" i="32"/>
  <c r="J5132" i="32"/>
  <c r="K5132" i="32"/>
  <c r="J5133" i="32"/>
  <c r="K5133" i="32"/>
  <c r="J5134" i="32"/>
  <c r="K5134" i="32"/>
  <c r="J5135" i="32"/>
  <c r="K5135" i="32"/>
  <c r="J5136" i="32"/>
  <c r="K5136" i="32"/>
  <c r="J5137" i="32"/>
  <c r="K5137" i="32"/>
  <c r="J5138" i="32"/>
  <c r="K5138" i="32"/>
  <c r="J5139" i="32"/>
  <c r="K5139" i="32"/>
  <c r="J5140" i="32"/>
  <c r="K5140" i="32"/>
  <c r="J5141" i="32"/>
  <c r="K5141" i="32"/>
  <c r="J5142" i="32"/>
  <c r="K5142" i="32"/>
  <c r="J5143" i="32"/>
  <c r="K5143" i="32"/>
  <c r="J5144" i="32"/>
  <c r="K5144" i="32"/>
  <c r="J5145" i="32"/>
  <c r="K5145" i="32"/>
  <c r="J5146" i="32"/>
  <c r="K5146" i="32"/>
  <c r="J5147" i="32"/>
  <c r="K5147" i="32"/>
  <c r="J5148" i="32"/>
  <c r="K5148" i="32"/>
  <c r="J5149" i="32"/>
  <c r="K5149" i="32"/>
  <c r="J5150" i="32"/>
  <c r="K5150" i="32"/>
  <c r="J5151" i="32"/>
  <c r="K5151" i="32"/>
  <c r="J5152" i="32"/>
  <c r="K5152" i="32"/>
  <c r="J5153" i="32"/>
  <c r="K5153" i="32"/>
  <c r="J5154" i="32"/>
  <c r="K5154" i="32"/>
  <c r="J5155" i="32"/>
  <c r="K5155" i="32"/>
  <c r="J5156" i="32"/>
  <c r="K5156" i="32"/>
  <c r="J5157" i="32"/>
  <c r="K5157" i="32"/>
  <c r="J5158" i="32"/>
  <c r="K5158" i="32"/>
  <c r="J5159" i="32"/>
  <c r="K5159" i="32"/>
  <c r="J5160" i="32"/>
  <c r="K5160" i="32"/>
  <c r="J5161" i="32"/>
  <c r="K5161" i="32"/>
  <c r="J5162" i="32"/>
  <c r="K5162" i="32"/>
  <c r="J5163" i="32"/>
  <c r="K5163" i="32"/>
  <c r="J5164" i="32"/>
  <c r="K5164" i="32"/>
  <c r="J5165" i="32"/>
  <c r="K5165" i="32"/>
  <c r="J5166" i="32"/>
  <c r="K5166" i="32"/>
  <c r="J5167" i="32"/>
  <c r="K5167" i="32"/>
  <c r="J5168" i="32"/>
  <c r="K5168" i="32"/>
  <c r="J5169" i="32"/>
  <c r="K5169" i="32"/>
  <c r="J5170" i="32"/>
  <c r="K5170" i="32"/>
  <c r="J5171" i="32"/>
  <c r="K5171" i="32"/>
  <c r="J5172" i="32"/>
  <c r="K5172" i="32"/>
  <c r="J5173" i="32"/>
  <c r="K5173" i="32"/>
  <c r="J5174" i="32"/>
  <c r="K5174" i="32"/>
  <c r="J5175" i="32"/>
  <c r="K5175" i="32"/>
  <c r="J5176" i="32"/>
  <c r="K5176" i="32"/>
  <c r="J5177" i="32"/>
  <c r="K5177" i="32"/>
  <c r="J5178" i="32"/>
  <c r="K5178" i="32"/>
  <c r="J5179" i="32"/>
  <c r="K5179" i="32"/>
  <c r="J5180" i="32"/>
  <c r="K5180" i="32"/>
  <c r="J5181" i="32"/>
  <c r="K5181" i="32"/>
  <c r="J5182" i="32"/>
  <c r="K5182" i="32"/>
  <c r="J5183" i="32"/>
  <c r="K5183" i="32"/>
  <c r="J5184" i="32"/>
  <c r="K5184" i="32"/>
  <c r="J5185" i="32"/>
  <c r="K5185" i="32"/>
  <c r="J5186" i="32"/>
  <c r="K5186" i="32"/>
  <c r="J5187" i="32"/>
  <c r="K5187" i="32"/>
  <c r="J5188" i="32"/>
  <c r="K5188" i="32"/>
  <c r="J5189" i="32"/>
  <c r="K5189" i="32"/>
  <c r="J5190" i="32"/>
  <c r="K5190" i="32"/>
  <c r="J5191" i="32"/>
  <c r="K5191" i="32"/>
  <c r="J5192" i="32"/>
  <c r="K5192" i="32"/>
  <c r="J5193" i="32"/>
  <c r="K5193" i="32"/>
  <c r="J5194" i="32"/>
  <c r="K5194" i="32"/>
  <c r="J5195" i="32"/>
  <c r="K5195" i="32"/>
  <c r="J5196" i="32"/>
  <c r="K5196" i="32"/>
  <c r="J5197" i="32"/>
  <c r="K5197" i="32"/>
  <c r="J5198" i="32"/>
  <c r="K5198" i="32"/>
  <c r="J5199" i="32"/>
  <c r="K5199" i="32"/>
  <c r="J5200" i="32"/>
  <c r="K5200" i="32"/>
  <c r="J5201" i="32"/>
  <c r="K5201" i="32"/>
  <c r="J5202" i="32"/>
  <c r="K5202" i="32"/>
  <c r="J5203" i="32"/>
  <c r="K5203" i="32"/>
  <c r="J5204" i="32"/>
  <c r="K5204" i="32"/>
  <c r="J5205" i="32"/>
  <c r="K5205" i="32"/>
  <c r="J5206" i="32"/>
  <c r="K5206" i="32"/>
  <c r="J5207" i="32"/>
  <c r="K5207" i="32"/>
  <c r="J5208" i="32"/>
  <c r="K5208" i="32"/>
  <c r="J5209" i="32"/>
  <c r="K5209" i="32"/>
  <c r="J5210" i="32"/>
  <c r="K5210" i="32"/>
  <c r="J5211" i="32"/>
  <c r="K5211" i="32"/>
  <c r="J5212" i="32"/>
  <c r="K5212" i="32"/>
  <c r="J5213" i="32"/>
  <c r="K5213" i="32"/>
  <c r="J5214" i="32"/>
  <c r="K5214" i="32"/>
  <c r="J5215" i="32"/>
  <c r="K5215" i="32"/>
  <c r="J5216" i="32"/>
  <c r="K5216" i="32"/>
  <c r="J5217" i="32"/>
  <c r="K5217" i="32"/>
  <c r="J5218" i="32"/>
  <c r="K5218" i="32"/>
  <c r="J5219" i="32"/>
  <c r="K5219" i="32"/>
  <c r="J5220" i="32"/>
  <c r="K5220" i="32"/>
  <c r="J5221" i="32"/>
  <c r="K5221" i="32"/>
  <c r="J5222" i="32"/>
  <c r="K5222" i="32"/>
  <c r="J5223" i="32"/>
  <c r="K5223" i="32"/>
  <c r="J5224" i="32"/>
  <c r="K5224" i="32"/>
  <c r="J5225" i="32"/>
  <c r="K5225" i="32"/>
  <c r="J5226" i="32"/>
  <c r="K5226" i="32"/>
  <c r="J5227" i="32"/>
  <c r="K5227" i="32"/>
  <c r="J5228" i="32"/>
  <c r="K5228" i="32"/>
  <c r="J5229" i="32"/>
  <c r="K5229" i="32"/>
  <c r="J5230" i="32"/>
  <c r="K5230" i="32"/>
  <c r="J5231" i="32"/>
  <c r="K5231" i="32"/>
  <c r="J5232" i="32"/>
  <c r="K5232" i="32"/>
  <c r="J5233" i="32"/>
  <c r="K5233" i="32"/>
  <c r="J5234" i="32"/>
  <c r="K5234" i="32"/>
  <c r="J5235" i="32"/>
  <c r="K5235" i="32"/>
  <c r="J5236" i="32"/>
  <c r="K5236" i="32"/>
  <c r="J5237" i="32"/>
  <c r="K5237" i="32"/>
  <c r="J5238" i="32"/>
  <c r="K5238" i="32"/>
  <c r="J5239" i="32"/>
  <c r="K5239" i="32"/>
  <c r="J5240" i="32"/>
  <c r="K5240" i="32"/>
  <c r="J5241" i="32"/>
  <c r="K5241" i="32"/>
  <c r="J5242" i="32"/>
  <c r="K5242" i="32"/>
  <c r="J5243" i="32"/>
  <c r="K5243" i="32"/>
  <c r="J5244" i="32"/>
  <c r="K5244" i="32"/>
  <c r="J5245" i="32"/>
  <c r="K5245" i="32"/>
  <c r="J5246" i="32"/>
  <c r="K5246" i="32"/>
  <c r="J5247" i="32"/>
  <c r="K5247" i="32"/>
  <c r="J5248" i="32"/>
  <c r="K5248" i="32"/>
  <c r="J5249" i="32"/>
  <c r="K5249" i="32"/>
  <c r="J5250" i="32"/>
  <c r="K5250" i="32"/>
  <c r="J5251" i="32"/>
  <c r="K5251" i="32"/>
  <c r="J5252" i="32"/>
  <c r="K5252" i="32"/>
  <c r="J5253" i="32"/>
  <c r="K5253" i="32"/>
  <c r="J5254" i="32"/>
  <c r="K5254" i="32"/>
  <c r="J5255" i="32"/>
  <c r="K5255" i="32"/>
  <c r="J5256" i="32"/>
  <c r="K5256" i="32"/>
  <c r="J5257" i="32"/>
  <c r="K5257" i="32"/>
  <c r="J5258" i="32"/>
  <c r="K5258" i="32"/>
  <c r="J5259" i="32"/>
  <c r="K5259" i="32"/>
  <c r="J5260" i="32"/>
  <c r="K5260" i="32"/>
  <c r="J5261" i="32"/>
  <c r="K5261" i="32"/>
  <c r="J5262" i="32"/>
  <c r="K5262" i="32"/>
  <c r="J5263" i="32"/>
  <c r="K5263" i="32"/>
  <c r="J5264" i="32"/>
  <c r="K5264" i="32"/>
  <c r="J5265" i="32"/>
  <c r="K5265" i="32"/>
  <c r="J5266" i="32"/>
  <c r="K5266" i="32"/>
  <c r="J5267" i="32"/>
  <c r="K5267" i="32"/>
  <c r="J5268" i="32"/>
  <c r="K5268" i="32"/>
  <c r="J5269" i="32"/>
  <c r="K5269" i="32"/>
  <c r="J5270" i="32"/>
  <c r="K5270" i="32"/>
  <c r="J5271" i="32"/>
  <c r="K5271" i="32"/>
  <c r="J5272" i="32"/>
  <c r="K5272" i="32"/>
  <c r="J5273" i="32"/>
  <c r="K5273" i="32"/>
  <c r="J5274" i="32"/>
  <c r="K5274" i="32"/>
  <c r="J5275" i="32"/>
  <c r="K5275" i="32"/>
  <c r="J5276" i="32"/>
  <c r="K5276" i="32"/>
  <c r="J5277" i="32"/>
  <c r="K5277" i="32"/>
  <c r="J5278" i="32"/>
  <c r="K5278" i="32"/>
  <c r="J5279" i="32"/>
  <c r="K5279" i="32"/>
  <c r="J5280" i="32"/>
  <c r="K5280" i="32"/>
  <c r="J5281" i="32"/>
  <c r="K5281" i="32"/>
  <c r="J5282" i="32"/>
  <c r="K5282" i="32"/>
  <c r="J5283" i="32"/>
  <c r="K5283" i="32"/>
  <c r="J5284" i="32"/>
  <c r="K5284" i="32"/>
  <c r="J5285" i="32"/>
  <c r="K5285" i="32"/>
  <c r="J5286" i="32"/>
  <c r="K5286" i="32"/>
  <c r="J5287" i="32"/>
  <c r="K5287" i="32"/>
  <c r="J5288" i="32"/>
  <c r="K5288" i="32"/>
  <c r="J5289" i="32"/>
  <c r="K5289" i="32"/>
  <c r="J5290" i="32"/>
  <c r="K5290" i="32"/>
  <c r="J5291" i="32"/>
  <c r="K5291" i="32"/>
  <c r="J5292" i="32"/>
  <c r="K5292" i="32"/>
  <c r="J5293" i="32"/>
  <c r="K5293" i="32"/>
  <c r="J5294" i="32"/>
  <c r="K5294" i="32"/>
  <c r="J5295" i="32"/>
  <c r="K5295" i="32"/>
  <c r="J5296" i="32"/>
  <c r="K5296" i="32"/>
  <c r="J5297" i="32"/>
  <c r="K5297" i="32"/>
  <c r="J5298" i="32"/>
  <c r="K5298" i="32"/>
  <c r="J5299" i="32"/>
  <c r="K5299" i="32"/>
  <c r="J5300" i="32"/>
  <c r="K5300" i="32"/>
  <c r="J5301" i="32"/>
  <c r="K5301" i="32"/>
  <c r="J5302" i="32"/>
  <c r="K5302" i="32"/>
  <c r="J5303" i="32"/>
  <c r="K5303" i="32"/>
  <c r="J5304" i="32"/>
  <c r="K5304" i="32"/>
  <c r="J5305" i="32"/>
  <c r="K5305" i="32"/>
  <c r="J5306" i="32"/>
  <c r="K5306" i="32"/>
  <c r="J5307" i="32"/>
  <c r="K5307" i="32"/>
  <c r="J5308" i="32"/>
  <c r="K5308" i="32"/>
  <c r="J5309" i="32"/>
  <c r="K5309" i="32"/>
  <c r="J5310" i="32"/>
  <c r="K5310" i="32"/>
  <c r="J5311" i="32"/>
  <c r="K5311" i="32"/>
  <c r="J5312" i="32"/>
  <c r="K5312" i="32"/>
  <c r="J5313" i="32"/>
  <c r="K5313" i="32"/>
  <c r="J5314" i="32"/>
  <c r="K5314" i="32"/>
  <c r="J5315" i="32"/>
  <c r="K5315" i="32"/>
  <c r="J5316" i="32"/>
  <c r="K5316" i="32"/>
  <c r="J5317" i="32"/>
  <c r="K5317" i="32"/>
  <c r="J5318" i="32"/>
  <c r="K5318" i="32"/>
  <c r="J5319" i="32"/>
  <c r="K5319" i="32"/>
  <c r="J5320" i="32"/>
  <c r="K5320" i="32"/>
  <c r="J5321" i="32"/>
  <c r="K5321" i="32"/>
  <c r="J5322" i="32"/>
  <c r="K5322" i="32"/>
  <c r="J5323" i="32"/>
  <c r="K5323" i="32"/>
  <c r="J5324" i="32"/>
  <c r="K5324" i="32"/>
  <c r="J5325" i="32"/>
  <c r="K5325" i="32"/>
  <c r="J5326" i="32"/>
  <c r="K5326" i="32"/>
  <c r="J5327" i="32"/>
  <c r="K5327" i="32"/>
  <c r="J5328" i="32"/>
  <c r="K5328" i="32"/>
  <c r="J5329" i="32"/>
  <c r="K5329" i="32"/>
  <c r="J5330" i="32"/>
  <c r="K5330" i="32"/>
  <c r="J5331" i="32"/>
  <c r="K5331" i="32"/>
  <c r="J5332" i="32"/>
  <c r="K5332" i="32"/>
  <c r="J5333" i="32"/>
  <c r="K5333" i="32"/>
  <c r="J5334" i="32"/>
  <c r="K5334" i="32"/>
  <c r="J5335" i="32"/>
  <c r="K5335" i="32"/>
  <c r="J5336" i="32"/>
  <c r="K5336" i="32"/>
  <c r="J5337" i="32"/>
  <c r="K5337" i="32"/>
  <c r="J5338" i="32"/>
  <c r="K5338" i="32"/>
  <c r="J5339" i="32"/>
  <c r="K5339" i="32"/>
  <c r="J5340" i="32"/>
  <c r="K5340" i="32"/>
  <c r="J5341" i="32"/>
  <c r="K5341" i="32"/>
  <c r="J5342" i="32"/>
  <c r="K5342" i="32"/>
  <c r="J5343" i="32"/>
  <c r="K5343" i="32"/>
  <c r="J5344" i="32"/>
  <c r="K5344" i="32"/>
  <c r="J5345" i="32"/>
  <c r="K5345" i="32"/>
  <c r="J5346" i="32"/>
  <c r="K5346" i="32"/>
  <c r="J5347" i="32"/>
  <c r="K5347" i="32"/>
  <c r="J5348" i="32"/>
  <c r="K5348" i="32"/>
  <c r="J5349" i="32"/>
  <c r="K5349" i="32"/>
  <c r="J5350" i="32"/>
  <c r="K5350" i="32"/>
  <c r="J5351" i="32"/>
  <c r="K5351" i="32"/>
  <c r="J5352" i="32"/>
  <c r="K5352" i="32"/>
  <c r="J5353" i="32"/>
  <c r="K5353" i="32"/>
  <c r="J5354" i="32"/>
  <c r="K5354" i="32"/>
  <c r="J5355" i="32"/>
  <c r="K5355" i="32"/>
  <c r="J5356" i="32"/>
  <c r="K5356" i="32"/>
  <c r="J5357" i="32"/>
  <c r="K5357" i="32"/>
  <c r="J5358" i="32"/>
  <c r="K5358" i="32"/>
  <c r="J5359" i="32"/>
  <c r="K5359" i="32"/>
  <c r="J5360" i="32"/>
  <c r="K5360" i="32"/>
  <c r="J5361" i="32"/>
  <c r="K5361" i="32"/>
  <c r="J5362" i="32"/>
  <c r="K5362" i="32"/>
  <c r="J5363" i="32"/>
  <c r="K5363" i="32"/>
  <c r="J5364" i="32"/>
  <c r="K5364" i="32"/>
  <c r="J5365" i="32"/>
  <c r="K5365" i="32"/>
  <c r="J5366" i="32"/>
  <c r="K5366" i="32"/>
  <c r="J5367" i="32"/>
  <c r="K5367" i="32"/>
  <c r="J5368" i="32"/>
  <c r="K5368" i="32"/>
  <c r="J5369" i="32"/>
  <c r="K5369" i="32"/>
  <c r="J5370" i="32"/>
  <c r="K5370" i="32"/>
  <c r="J5371" i="32"/>
  <c r="K5371" i="32"/>
  <c r="J5372" i="32"/>
  <c r="K5372" i="32"/>
  <c r="J5373" i="32"/>
  <c r="K5373" i="32"/>
  <c r="J5374" i="32"/>
  <c r="K5374" i="32"/>
  <c r="J5375" i="32"/>
  <c r="K5375" i="32"/>
  <c r="J5376" i="32"/>
  <c r="K5376" i="32"/>
  <c r="J5377" i="32"/>
  <c r="K5377" i="32"/>
  <c r="J5378" i="32"/>
  <c r="K5378" i="32"/>
  <c r="J5379" i="32"/>
  <c r="K5379" i="32"/>
  <c r="J5380" i="32"/>
  <c r="K5380" i="32"/>
  <c r="J5381" i="32"/>
  <c r="K5381" i="32"/>
  <c r="J5382" i="32"/>
  <c r="K5382" i="32"/>
  <c r="J5383" i="32"/>
  <c r="K5383" i="32"/>
  <c r="J5384" i="32"/>
  <c r="K5384" i="32"/>
  <c r="J5385" i="32"/>
  <c r="K5385" i="32"/>
  <c r="J5386" i="32"/>
  <c r="K5386" i="32"/>
  <c r="J5387" i="32"/>
  <c r="K5387" i="32"/>
  <c r="J5388" i="32"/>
  <c r="K5388" i="32"/>
  <c r="J5389" i="32"/>
  <c r="K5389" i="32"/>
  <c r="J5390" i="32"/>
  <c r="K5390" i="32"/>
  <c r="J5391" i="32"/>
  <c r="K5391" i="32"/>
  <c r="J5392" i="32"/>
  <c r="K5392" i="32"/>
  <c r="J5393" i="32"/>
  <c r="K5393" i="32"/>
  <c r="J5394" i="32"/>
  <c r="K5394" i="32"/>
  <c r="J5395" i="32"/>
  <c r="K5395" i="32"/>
  <c r="J5396" i="32"/>
  <c r="K5396" i="32"/>
  <c r="J5397" i="32"/>
  <c r="K5397" i="32"/>
  <c r="J5398" i="32"/>
  <c r="K5398" i="32"/>
  <c r="J5399" i="32"/>
  <c r="K5399" i="32"/>
  <c r="J5400" i="32"/>
  <c r="K5400" i="32"/>
  <c r="J5401" i="32"/>
  <c r="K5401" i="32"/>
  <c r="J5402" i="32"/>
  <c r="K5402" i="32"/>
  <c r="J5403" i="32"/>
  <c r="K5403" i="32"/>
  <c r="J5404" i="32"/>
  <c r="K5404" i="32"/>
  <c r="J5405" i="32"/>
  <c r="K5405" i="32"/>
  <c r="J5406" i="32"/>
  <c r="K5406" i="32"/>
  <c r="J5407" i="32"/>
  <c r="K5407" i="32"/>
  <c r="J5408" i="32"/>
  <c r="K5408" i="32"/>
  <c r="J5409" i="32"/>
  <c r="K5409" i="32"/>
  <c r="J5410" i="32"/>
  <c r="K5410" i="32"/>
  <c r="J5411" i="32"/>
  <c r="K5411" i="32"/>
  <c r="J5412" i="32"/>
  <c r="K5412" i="32"/>
  <c r="J5413" i="32"/>
  <c r="K5413" i="32"/>
  <c r="J5414" i="32"/>
  <c r="K5414" i="32"/>
  <c r="J5415" i="32"/>
  <c r="K5415" i="32"/>
  <c r="J5416" i="32"/>
  <c r="K5416" i="32"/>
  <c r="J5417" i="32"/>
  <c r="K5417" i="32"/>
  <c r="J5418" i="32"/>
  <c r="K5418" i="32"/>
  <c r="J5419" i="32"/>
  <c r="K5419" i="32"/>
  <c r="J5420" i="32"/>
  <c r="K5420" i="32"/>
  <c r="J5421" i="32"/>
  <c r="K5421" i="32"/>
  <c r="J5422" i="32"/>
  <c r="K5422" i="32"/>
  <c r="J5423" i="32"/>
  <c r="K5423" i="32"/>
  <c r="J5424" i="32"/>
  <c r="K5424" i="32"/>
  <c r="J5425" i="32"/>
  <c r="K5425" i="32"/>
  <c r="J5426" i="32"/>
  <c r="K5426" i="32"/>
  <c r="J5427" i="32"/>
  <c r="K5427" i="32"/>
  <c r="J5428" i="32"/>
  <c r="K5428" i="32"/>
  <c r="J5429" i="32"/>
  <c r="K5429" i="32"/>
  <c r="J5430" i="32"/>
  <c r="K5430" i="32"/>
  <c r="J5431" i="32"/>
  <c r="K5431" i="32"/>
  <c r="J5432" i="32"/>
  <c r="K5432" i="32"/>
  <c r="J5433" i="32"/>
  <c r="K5433" i="32"/>
  <c r="J5434" i="32"/>
  <c r="K5434" i="32"/>
  <c r="J5435" i="32"/>
  <c r="K5435" i="32"/>
  <c r="J5436" i="32"/>
  <c r="K5436" i="32"/>
  <c r="J5437" i="32"/>
  <c r="K5437" i="32"/>
  <c r="J5438" i="32"/>
  <c r="K5438" i="32"/>
  <c r="J5439" i="32"/>
  <c r="K5439" i="32"/>
  <c r="J5440" i="32"/>
  <c r="K5440" i="32"/>
  <c r="J5441" i="32"/>
  <c r="K5441" i="32"/>
  <c r="J5442" i="32"/>
  <c r="K5442" i="32"/>
  <c r="J5443" i="32"/>
  <c r="K5443" i="32"/>
  <c r="J5444" i="32"/>
  <c r="K5444" i="32"/>
  <c r="J5445" i="32"/>
  <c r="K5445" i="32"/>
  <c r="J5446" i="32"/>
  <c r="K5446" i="32"/>
  <c r="J5447" i="32"/>
  <c r="K5447" i="32"/>
  <c r="J5448" i="32"/>
  <c r="K5448" i="32"/>
  <c r="J5449" i="32"/>
  <c r="K5449" i="32"/>
  <c r="J5450" i="32"/>
  <c r="K5450" i="32"/>
  <c r="J5451" i="32"/>
  <c r="K5451" i="32"/>
  <c r="J5452" i="32"/>
  <c r="K5452" i="32"/>
  <c r="J5453" i="32"/>
  <c r="K5453" i="32"/>
  <c r="J5454" i="32"/>
  <c r="K5454" i="32"/>
  <c r="J5455" i="32"/>
  <c r="K5455" i="32"/>
  <c r="J5456" i="32"/>
  <c r="K5456" i="32"/>
  <c r="J5457" i="32"/>
  <c r="K5457" i="32"/>
  <c r="J5458" i="32"/>
  <c r="K5458" i="32"/>
  <c r="J5459" i="32"/>
  <c r="K5459" i="32"/>
  <c r="J5460" i="32"/>
  <c r="K5460" i="32"/>
  <c r="J5461" i="32"/>
  <c r="K5461" i="32"/>
  <c r="J5462" i="32"/>
  <c r="K5462" i="32"/>
  <c r="J5463" i="32"/>
  <c r="K5463" i="32"/>
  <c r="J5464" i="32"/>
  <c r="K5464" i="32"/>
  <c r="J5465" i="32"/>
  <c r="K5465" i="32"/>
  <c r="J5466" i="32"/>
  <c r="K5466" i="32"/>
  <c r="J5467" i="32"/>
  <c r="K5467" i="32"/>
  <c r="J5468" i="32"/>
  <c r="K5468" i="32"/>
  <c r="J5469" i="32"/>
  <c r="K5469" i="32"/>
  <c r="J5470" i="32"/>
  <c r="K5470" i="32"/>
  <c r="J5471" i="32"/>
  <c r="K5471" i="32"/>
  <c r="J5472" i="32"/>
  <c r="K5472" i="32"/>
  <c r="J5473" i="32"/>
  <c r="K5473" i="32"/>
  <c r="J5474" i="32"/>
  <c r="K5474" i="32"/>
  <c r="J5475" i="32"/>
  <c r="K5475" i="32"/>
  <c r="J5476" i="32"/>
  <c r="K5476" i="32"/>
  <c r="J5477" i="32"/>
  <c r="K5477" i="32"/>
  <c r="J5478" i="32"/>
  <c r="K5478" i="32"/>
  <c r="J5479" i="32"/>
  <c r="K5479" i="32"/>
  <c r="J5480" i="32"/>
  <c r="K5480" i="32"/>
  <c r="J5481" i="32"/>
  <c r="K5481" i="32"/>
  <c r="J5482" i="32"/>
  <c r="K5482" i="32"/>
  <c r="J5483" i="32"/>
  <c r="K5483" i="32"/>
  <c r="J5484" i="32"/>
  <c r="K5484" i="32"/>
  <c r="J5485" i="32"/>
  <c r="K5485" i="32"/>
  <c r="J5486" i="32"/>
  <c r="K5486" i="32"/>
  <c r="J5487" i="32"/>
  <c r="K5487" i="32"/>
  <c r="J5488" i="32"/>
  <c r="K5488" i="32"/>
  <c r="J5489" i="32"/>
  <c r="K5489" i="32"/>
  <c r="J5490" i="32"/>
  <c r="K5490" i="32"/>
  <c r="J5491" i="32"/>
  <c r="K5491" i="32"/>
  <c r="J5492" i="32"/>
  <c r="K5492" i="32"/>
  <c r="J5493" i="32"/>
  <c r="K5493" i="32"/>
  <c r="J5494" i="32"/>
  <c r="K5494" i="32"/>
  <c r="J5495" i="32"/>
  <c r="K5495" i="32"/>
  <c r="J5496" i="32"/>
  <c r="K5496" i="32"/>
  <c r="J5497" i="32"/>
  <c r="K5497" i="32"/>
  <c r="J5498" i="32"/>
  <c r="K5498" i="32"/>
  <c r="J5499" i="32"/>
  <c r="K5499" i="32"/>
  <c r="J5500" i="32"/>
  <c r="K5500" i="32"/>
  <c r="J5501" i="32"/>
  <c r="K5501" i="32"/>
  <c r="J5502" i="32"/>
  <c r="K5502" i="32"/>
  <c r="J5503" i="32"/>
  <c r="K5503" i="32"/>
  <c r="J5504" i="32"/>
  <c r="K5504" i="32"/>
  <c r="J5505" i="32"/>
  <c r="K5505" i="32"/>
  <c r="J5506" i="32"/>
  <c r="K5506" i="32"/>
  <c r="J5507" i="32"/>
  <c r="K5507" i="32"/>
  <c r="J5508" i="32"/>
  <c r="K5508" i="32"/>
  <c r="J5509" i="32"/>
  <c r="K5509" i="32"/>
  <c r="J5510" i="32"/>
  <c r="K5510" i="32"/>
  <c r="J5511" i="32"/>
  <c r="K5511" i="32"/>
  <c r="J5512" i="32"/>
  <c r="K5512" i="32"/>
  <c r="J5513" i="32"/>
  <c r="K5513" i="32"/>
  <c r="J5514" i="32"/>
  <c r="K5514" i="32"/>
  <c r="J5515" i="32"/>
  <c r="K5515" i="32"/>
  <c r="J5516" i="32"/>
  <c r="K5516" i="32"/>
  <c r="J5517" i="32"/>
  <c r="K5517" i="32"/>
  <c r="J5518" i="32"/>
  <c r="K5518" i="32"/>
  <c r="J5519" i="32"/>
  <c r="K5519" i="32"/>
  <c r="J5520" i="32"/>
  <c r="K5520" i="32"/>
  <c r="J5521" i="32"/>
  <c r="K5521" i="32"/>
  <c r="J5522" i="32"/>
  <c r="K5522" i="32"/>
  <c r="J5523" i="32"/>
  <c r="K5523" i="32"/>
  <c r="J5524" i="32"/>
  <c r="K5524" i="32"/>
  <c r="J5525" i="32"/>
  <c r="K5525" i="32"/>
  <c r="J5526" i="32"/>
  <c r="K5526" i="32"/>
  <c r="J5527" i="32"/>
  <c r="K5527" i="32"/>
  <c r="J5528" i="32"/>
  <c r="K5528" i="32"/>
  <c r="J5529" i="32"/>
  <c r="K5529" i="32"/>
  <c r="J5530" i="32"/>
  <c r="K5530" i="32"/>
  <c r="J5531" i="32"/>
  <c r="K5531" i="32"/>
  <c r="J5532" i="32"/>
  <c r="K5532" i="32"/>
  <c r="J5533" i="32"/>
  <c r="K5533" i="32"/>
  <c r="J5534" i="32"/>
  <c r="K5534" i="32"/>
  <c r="J5535" i="32"/>
  <c r="K5535" i="32"/>
  <c r="J5536" i="32"/>
  <c r="K5536" i="32"/>
  <c r="J5537" i="32"/>
  <c r="K5537" i="32"/>
  <c r="J5538" i="32"/>
  <c r="K5538" i="32"/>
  <c r="J5539" i="32"/>
  <c r="K5539" i="32"/>
  <c r="J5540" i="32"/>
  <c r="K5540" i="32"/>
  <c r="J5541" i="32"/>
  <c r="K5541" i="32"/>
  <c r="J5542" i="32"/>
  <c r="K5542" i="32"/>
  <c r="J5543" i="32"/>
  <c r="K5543" i="32"/>
  <c r="J5544" i="32"/>
  <c r="K5544" i="32"/>
  <c r="J5545" i="32"/>
  <c r="K5545" i="32"/>
  <c r="J5546" i="32"/>
  <c r="K5546" i="32"/>
  <c r="J5547" i="32"/>
  <c r="K5547" i="32"/>
  <c r="J5548" i="32"/>
  <c r="K5548" i="32"/>
  <c r="J5549" i="32"/>
  <c r="K5549" i="32"/>
  <c r="J5550" i="32"/>
  <c r="K5550" i="32"/>
  <c r="J5551" i="32"/>
  <c r="K5551" i="32"/>
  <c r="J5552" i="32"/>
  <c r="K5552" i="32"/>
  <c r="J5553" i="32"/>
  <c r="K5553" i="32"/>
  <c r="J5554" i="32"/>
  <c r="K5554" i="32"/>
  <c r="J5555" i="32"/>
  <c r="K5555" i="32"/>
  <c r="J5556" i="32"/>
  <c r="K5556" i="32"/>
  <c r="J5557" i="32"/>
  <c r="K5557" i="32"/>
  <c r="J5558" i="32"/>
  <c r="K5558" i="32"/>
  <c r="J5559" i="32"/>
  <c r="K5559" i="32"/>
  <c r="J5560" i="32"/>
  <c r="K5560" i="32"/>
  <c r="J5561" i="32"/>
  <c r="K5561" i="32"/>
  <c r="J5562" i="32"/>
  <c r="K5562" i="32"/>
  <c r="J5563" i="32"/>
  <c r="K5563" i="32"/>
  <c r="J5564" i="32"/>
  <c r="K5564" i="32"/>
  <c r="J5565" i="32"/>
  <c r="K5565" i="32"/>
  <c r="J5566" i="32"/>
  <c r="K5566" i="32"/>
  <c r="J5567" i="32"/>
  <c r="K5567" i="32"/>
  <c r="J5568" i="32"/>
  <c r="K5568" i="32"/>
  <c r="J5569" i="32"/>
  <c r="K5569" i="32"/>
  <c r="J5570" i="32"/>
  <c r="K5570" i="32"/>
  <c r="J5571" i="32"/>
  <c r="K5571" i="32"/>
  <c r="J5572" i="32"/>
  <c r="K5572" i="32"/>
  <c r="J5573" i="32"/>
  <c r="K5573" i="32"/>
  <c r="J5574" i="32"/>
  <c r="K5574" i="32"/>
  <c r="J5575" i="32"/>
  <c r="K5575" i="32"/>
  <c r="J5576" i="32"/>
  <c r="K5576" i="32"/>
  <c r="J5577" i="32"/>
  <c r="K5577" i="32"/>
  <c r="J5578" i="32"/>
  <c r="K5578" i="32"/>
  <c r="J5579" i="32"/>
  <c r="K5579" i="32"/>
  <c r="J5580" i="32"/>
  <c r="K5580" i="32"/>
  <c r="J5581" i="32"/>
  <c r="K5581" i="32"/>
  <c r="J5582" i="32"/>
  <c r="K5582" i="32"/>
  <c r="J5583" i="32"/>
  <c r="K5583" i="32"/>
  <c r="J5584" i="32"/>
  <c r="K5584" i="32"/>
  <c r="J5585" i="32"/>
  <c r="K5585" i="32"/>
  <c r="J5586" i="32"/>
  <c r="K5586" i="32"/>
  <c r="J5587" i="32"/>
  <c r="K5587" i="32"/>
  <c r="J5588" i="32"/>
  <c r="K5588" i="32"/>
  <c r="J5589" i="32"/>
  <c r="K5589" i="32"/>
  <c r="J5590" i="32"/>
  <c r="K5590" i="32"/>
  <c r="J5591" i="32"/>
  <c r="K5591" i="32"/>
  <c r="J5592" i="32"/>
  <c r="K5592" i="32"/>
  <c r="J5593" i="32"/>
  <c r="K5593" i="32"/>
  <c r="J5594" i="32"/>
  <c r="K5594" i="32"/>
  <c r="J5595" i="32"/>
  <c r="K5595" i="32"/>
  <c r="J5596" i="32"/>
  <c r="K5596" i="32"/>
  <c r="J5597" i="32"/>
  <c r="K5597" i="32"/>
  <c r="K2" i="32"/>
  <c r="J2" i="32"/>
  <c r="I3" i="32"/>
  <c r="I5" i="32"/>
  <c r="I7" i="32"/>
  <c r="I8" i="32"/>
  <c r="I9" i="32"/>
  <c r="I10" i="32"/>
  <c r="I11" i="32"/>
  <c r="I12" i="32"/>
  <c r="I13" i="32"/>
  <c r="I14" i="32"/>
  <c r="I15" i="32"/>
  <c r="I17" i="32"/>
  <c r="I19" i="32"/>
  <c r="I20" i="32"/>
  <c r="I22" i="32"/>
  <c r="I23" i="32"/>
  <c r="I24" i="32"/>
  <c r="I25" i="32"/>
  <c r="I28" i="32"/>
  <c r="I30" i="32"/>
  <c r="I31" i="32"/>
  <c r="I32" i="32"/>
  <c r="I33" i="32"/>
  <c r="I35" i="32"/>
  <c r="I37" i="32"/>
  <c r="I38" i="32"/>
  <c r="I39" i="32"/>
  <c r="I44" i="32"/>
  <c r="I45" i="32"/>
  <c r="I46" i="32"/>
  <c r="I47" i="32"/>
  <c r="I49" i="32"/>
  <c r="I53" i="32"/>
  <c r="I54" i="32"/>
  <c r="I55" i="32"/>
  <c r="I56" i="32"/>
  <c r="I57" i="32"/>
  <c r="I59" i="32"/>
  <c r="I60" i="32"/>
  <c r="I63" i="32"/>
  <c r="I64" i="32"/>
  <c r="I67" i="32"/>
  <c r="I68" i="32"/>
  <c r="I69" i="32"/>
  <c r="I70" i="32"/>
  <c r="I72" i="32"/>
  <c r="I75" i="32"/>
  <c r="I77" i="32"/>
  <c r="I78" i="32"/>
  <c r="I80" i="32"/>
  <c r="I81" i="32"/>
  <c r="I82" i="32"/>
  <c r="I83" i="32"/>
  <c r="I85" i="32"/>
  <c r="I88" i="32"/>
  <c r="I92" i="32"/>
  <c r="I93" i="32"/>
  <c r="I94" i="32"/>
  <c r="I95" i="32"/>
  <c r="I97" i="32"/>
  <c r="I98" i="32"/>
  <c r="I99" i="32"/>
  <c r="I100" i="32"/>
  <c r="I108" i="32"/>
  <c r="I111" i="32"/>
  <c r="I112" i="32"/>
  <c r="I113" i="32"/>
  <c r="I114" i="32"/>
  <c r="I115" i="32"/>
  <c r="I119" i="32"/>
  <c r="I120" i="32"/>
  <c r="I121" i="32"/>
  <c r="I122" i="32"/>
  <c r="I123" i="32"/>
  <c r="I124" i="32"/>
  <c r="I126" i="32"/>
  <c r="I130" i="32"/>
  <c r="I132" i="32"/>
  <c r="I133" i="32"/>
  <c r="I135" i="32"/>
  <c r="I137" i="32"/>
  <c r="I138" i="32"/>
  <c r="I141" i="32"/>
  <c r="I143" i="32"/>
  <c r="I144" i="32"/>
  <c r="I146" i="32"/>
  <c r="I148" i="32"/>
  <c r="I149" i="32"/>
  <c r="I150" i="32"/>
  <c r="I151" i="32"/>
  <c r="I153" i="32"/>
  <c r="I154" i="32"/>
  <c r="I155" i="32"/>
  <c r="I156" i="32"/>
  <c r="I157" i="32"/>
  <c r="I158" i="32"/>
  <c r="I159" i="32"/>
  <c r="I162" i="32"/>
  <c r="I163" i="32"/>
  <c r="I164" i="32"/>
  <c r="I165" i="32"/>
  <c r="I166" i="32"/>
  <c r="I167" i="32"/>
  <c r="I170" i="32"/>
  <c r="I171" i="32"/>
  <c r="I172" i="32"/>
  <c r="I173" i="32"/>
  <c r="I174" i="32"/>
  <c r="I176" i="32"/>
  <c r="I179" i="32"/>
  <c r="I181" i="32"/>
  <c r="I182" i="32"/>
  <c r="I184" i="32"/>
  <c r="I185" i="32"/>
  <c r="I187" i="32"/>
  <c r="I188" i="32"/>
  <c r="I191" i="32"/>
  <c r="I192" i="32"/>
  <c r="I193" i="32"/>
  <c r="I195" i="32"/>
  <c r="I196" i="32"/>
  <c r="I197" i="32"/>
  <c r="I198" i="32"/>
  <c r="I200" i="32"/>
  <c r="I201" i="32"/>
  <c r="I202" i="32"/>
  <c r="I205" i="32"/>
  <c r="I206" i="32"/>
  <c r="I207" i="32"/>
  <c r="I208" i="32"/>
  <c r="I209" i="32"/>
  <c r="I211" i="32"/>
  <c r="I212" i="32"/>
  <c r="I213" i="32"/>
  <c r="I214" i="32"/>
  <c r="I216" i="32"/>
  <c r="I217" i="32"/>
  <c r="I218" i="32"/>
  <c r="I221" i="32"/>
  <c r="I223" i="32"/>
  <c r="I224" i="32"/>
  <c r="I226" i="32"/>
  <c r="I227" i="32"/>
  <c r="I229" i="32"/>
  <c r="I231" i="32"/>
  <c r="I232" i="32"/>
  <c r="I233" i="32"/>
  <c r="I234" i="32"/>
  <c r="I235" i="32"/>
  <c r="I239" i="32"/>
  <c r="I241" i="32"/>
  <c r="I242" i="32"/>
  <c r="I244" i="32"/>
  <c r="I247" i="32"/>
  <c r="I248" i="32"/>
  <c r="I250" i="32"/>
  <c r="I251" i="32"/>
  <c r="I253" i="32"/>
  <c r="I255" i="32"/>
  <c r="I256" i="32"/>
  <c r="I257" i="32"/>
  <c r="I259" i="32"/>
  <c r="I260" i="32"/>
  <c r="I262" i="32"/>
  <c r="I265" i="32"/>
  <c r="I266" i="32"/>
  <c r="I268" i="32"/>
  <c r="I269" i="32"/>
  <c r="I270" i="32"/>
  <c r="I274" i="32"/>
  <c r="I277" i="32"/>
  <c r="I279" i="32"/>
  <c r="I280" i="32"/>
  <c r="I281" i="32"/>
  <c r="I282" i="32"/>
  <c r="I283" i="32"/>
  <c r="I284" i="32"/>
  <c r="I285" i="32"/>
  <c r="I286" i="32"/>
  <c r="I287" i="32"/>
  <c r="I288" i="32"/>
  <c r="I289" i="32"/>
  <c r="I291" i="32"/>
  <c r="I292" i="32"/>
  <c r="I293" i="32"/>
  <c r="I294" i="32"/>
  <c r="I297" i="32"/>
  <c r="I299" i="32"/>
  <c r="I300" i="32"/>
  <c r="I301" i="32"/>
  <c r="I302" i="32"/>
  <c r="I305" i="32"/>
  <c r="I308" i="32"/>
  <c r="I309" i="32"/>
  <c r="I311" i="32"/>
  <c r="I313" i="32"/>
  <c r="I316" i="32"/>
  <c r="I317" i="32"/>
  <c r="I318" i="32"/>
  <c r="I319" i="32"/>
  <c r="I321" i="32"/>
  <c r="I323" i="32"/>
  <c r="I324" i="32"/>
  <c r="I325" i="32"/>
  <c r="I326" i="32"/>
  <c r="I328" i="32"/>
  <c r="I329" i="32"/>
  <c r="I331" i="32"/>
  <c r="I336" i="32"/>
  <c r="I337" i="32"/>
  <c r="I341" i="32"/>
  <c r="I342" i="32"/>
  <c r="I344" i="32"/>
  <c r="I345" i="32"/>
  <c r="I346" i="32"/>
  <c r="I350" i="32"/>
  <c r="I351" i="32"/>
  <c r="I352" i="32"/>
  <c r="I354" i="32"/>
  <c r="I355" i="32"/>
  <c r="I356" i="32"/>
  <c r="I358" i="32"/>
  <c r="I361" i="32"/>
  <c r="I362" i="32"/>
  <c r="I364" i="32"/>
  <c r="I366" i="32"/>
  <c r="I367" i="32"/>
  <c r="I368" i="32"/>
  <c r="I369" i="32"/>
  <c r="I370" i="32"/>
  <c r="I371" i="32"/>
  <c r="I372" i="32"/>
  <c r="I373" i="32"/>
  <c r="I374" i="32"/>
  <c r="I375" i="32"/>
  <c r="I376" i="32"/>
  <c r="I377" i="32"/>
  <c r="I378" i="32"/>
  <c r="I379" i="32"/>
  <c r="I382" i="32"/>
  <c r="I383" i="32"/>
  <c r="I385" i="32"/>
  <c r="I386" i="32"/>
  <c r="I388" i="32"/>
  <c r="I389" i="32"/>
  <c r="I390" i="32"/>
  <c r="I393" i="32"/>
  <c r="I395" i="32"/>
  <c r="I401" i="32"/>
  <c r="I402" i="32"/>
  <c r="I404" i="32"/>
  <c r="I406" i="32"/>
  <c r="I407" i="32"/>
  <c r="I409" i="32"/>
  <c r="I410" i="32"/>
  <c r="I411" i="32"/>
  <c r="I412" i="32"/>
  <c r="I413" i="32"/>
  <c r="I414" i="32"/>
  <c r="I418" i="32"/>
  <c r="I419" i="32"/>
  <c r="I420" i="32"/>
  <c r="I421" i="32"/>
  <c r="I422" i="32"/>
  <c r="I423" i="32"/>
  <c r="I424" i="32"/>
  <c r="I425" i="32"/>
  <c r="I426" i="32"/>
  <c r="I427" i="32"/>
  <c r="I428" i="32"/>
  <c r="I429" i="32"/>
  <c r="I431" i="32"/>
  <c r="I432" i="32"/>
  <c r="I433" i="32"/>
  <c r="I434" i="32"/>
  <c r="I435" i="32"/>
  <c r="I436" i="32"/>
  <c r="I437" i="32"/>
  <c r="I439" i="32"/>
  <c r="I440" i="32"/>
  <c r="I441" i="32"/>
  <c r="I442" i="32"/>
  <c r="I443" i="32"/>
  <c r="I444" i="32"/>
  <c r="I445" i="32"/>
  <c r="I446" i="32"/>
  <c r="I447" i="32"/>
  <c r="I448" i="32"/>
  <c r="I452" i="32"/>
  <c r="I453" i="32"/>
  <c r="I454" i="32"/>
  <c r="I455" i="32"/>
  <c r="I457" i="32"/>
  <c r="I458" i="32"/>
  <c r="I459" i="32"/>
  <c r="I460" i="32"/>
  <c r="I461" i="32"/>
  <c r="I462" i="32"/>
  <c r="I464" i="32"/>
  <c r="I467" i="32"/>
  <c r="I468" i="32"/>
  <c r="I470" i="32"/>
  <c r="I471" i="32"/>
  <c r="I472" i="32"/>
  <c r="I473" i="32"/>
  <c r="I475" i="32"/>
  <c r="I476" i="32"/>
  <c r="I479" i="32"/>
  <c r="I480" i="32"/>
  <c r="I481" i="32"/>
  <c r="I482" i="32"/>
  <c r="I483" i="32"/>
  <c r="I484" i="32"/>
  <c r="I485" i="32"/>
  <c r="I487" i="32"/>
  <c r="I488" i="32"/>
  <c r="I489" i="32"/>
  <c r="I490" i="32"/>
  <c r="I492" i="32"/>
  <c r="I494" i="32"/>
  <c r="I495" i="32"/>
  <c r="I497" i="32"/>
  <c r="I498" i="32"/>
  <c r="I499" i="32"/>
  <c r="I500" i="32"/>
  <c r="I501" i="32"/>
  <c r="I503" i="32"/>
  <c r="I504" i="32"/>
  <c r="I505" i="32"/>
  <c r="I506" i="32"/>
  <c r="I507" i="32"/>
  <c r="I508" i="32"/>
  <c r="I511" i="32"/>
  <c r="I514" i="32"/>
  <c r="I515" i="32"/>
  <c r="I517" i="32"/>
  <c r="I518" i="32"/>
  <c r="I519" i="32"/>
  <c r="I522" i="32"/>
  <c r="I523" i="32"/>
  <c r="I524" i="32"/>
  <c r="I526" i="32"/>
  <c r="I529" i="32"/>
  <c r="I530" i="32"/>
  <c r="I531" i="32"/>
  <c r="I533" i="32"/>
  <c r="I537" i="32"/>
  <c r="I538" i="32"/>
  <c r="I539" i="32"/>
  <c r="I540" i="32"/>
  <c r="I541" i="32"/>
  <c r="I546" i="32"/>
  <c r="I547" i="32"/>
  <c r="I548" i="32"/>
  <c r="I551" i="32"/>
  <c r="I552" i="32"/>
  <c r="I553" i="32"/>
  <c r="I554" i="32"/>
  <c r="I556" i="32"/>
  <c r="I558" i="32"/>
  <c r="I559" i="32"/>
  <c r="I560" i="32"/>
  <c r="I562" i="32"/>
  <c r="I563" i="32"/>
  <c r="I569" i="32"/>
  <c r="I570" i="32"/>
  <c r="I571" i="32"/>
  <c r="I573" i="32"/>
  <c r="I574" i="32"/>
  <c r="I576" i="32"/>
  <c r="I577" i="32"/>
  <c r="I578" i="32"/>
  <c r="I582" i="32"/>
  <c r="I588" i="32"/>
  <c r="I589" i="32"/>
  <c r="I590" i="32"/>
  <c r="I594" i="32"/>
  <c r="I595" i="32"/>
  <c r="I596" i="32"/>
  <c r="I597" i="32"/>
  <c r="I598" i="32"/>
  <c r="I599" i="32"/>
  <c r="I600" i="32"/>
  <c r="I602" i="32"/>
  <c r="I603" i="32"/>
  <c r="I604" i="32"/>
  <c r="I606" i="32"/>
  <c r="I607" i="32"/>
  <c r="I609" i="32"/>
  <c r="I610" i="32"/>
  <c r="I611" i="32"/>
  <c r="I612" i="32"/>
  <c r="I615" i="32"/>
  <c r="I618" i="32"/>
  <c r="I621" i="32"/>
  <c r="I622" i="32"/>
  <c r="I628" i="32"/>
  <c r="I629" i="32"/>
  <c r="I634" i="32"/>
  <c r="I635" i="32"/>
  <c r="I636" i="32"/>
  <c r="I637" i="32"/>
  <c r="I639" i="32"/>
  <c r="I644" i="32"/>
  <c r="I647" i="32"/>
  <c r="I648" i="32"/>
  <c r="I649" i="32"/>
  <c r="I650" i="32"/>
  <c r="I652" i="32"/>
  <c r="I654" i="32"/>
  <c r="I655" i="32"/>
  <c r="I656" i="32"/>
  <c r="I657" i="32"/>
  <c r="I658" i="32"/>
  <c r="I660" i="32"/>
  <c r="I661" i="32"/>
  <c r="I664" i="32"/>
  <c r="I665" i="32"/>
  <c r="I671" i="32"/>
  <c r="I673" i="32"/>
  <c r="I677" i="32"/>
  <c r="I678" i="32"/>
  <c r="I679" i="32"/>
  <c r="I681" i="32"/>
  <c r="I684" i="32"/>
  <c r="I685" i="32"/>
  <c r="I686" i="32"/>
  <c r="I687" i="32"/>
  <c r="I688" i="32"/>
  <c r="I689" i="32"/>
  <c r="I690" i="32"/>
  <c r="I691" i="32"/>
  <c r="I692" i="32"/>
  <c r="I694" i="32"/>
  <c r="I697" i="32"/>
  <c r="I698" i="32"/>
  <c r="I699" i="32"/>
  <c r="I700" i="32"/>
  <c r="I702" i="32"/>
  <c r="I704" i="32"/>
  <c r="I705" i="32"/>
  <c r="I706" i="32"/>
  <c r="I707" i="32"/>
  <c r="I708" i="32"/>
  <c r="I709" i="32"/>
  <c r="I711" i="32"/>
  <c r="I712" i="32"/>
  <c r="I715" i="32"/>
  <c r="I717" i="32"/>
  <c r="I720" i="32"/>
  <c r="I723" i="32"/>
  <c r="I724" i="32"/>
  <c r="I725" i="32"/>
  <c r="I726" i="32"/>
  <c r="I728" i="32"/>
  <c r="I729" i="32"/>
  <c r="I730" i="32"/>
  <c r="I731" i="32"/>
  <c r="I732" i="32"/>
  <c r="I734" i="32"/>
  <c r="I736" i="32"/>
  <c r="I737" i="32"/>
  <c r="I738" i="32"/>
  <c r="I739" i="32"/>
  <c r="I740" i="32"/>
  <c r="I741" i="32"/>
  <c r="I742" i="32"/>
  <c r="I743" i="32"/>
  <c r="I744" i="32"/>
  <c r="I745" i="32"/>
  <c r="I747" i="32"/>
  <c r="I748" i="32"/>
  <c r="I749" i="32"/>
  <c r="I750" i="32"/>
  <c r="I751" i="32"/>
  <c r="I752" i="32"/>
  <c r="I753" i="32"/>
  <c r="I756" i="32"/>
  <c r="I758" i="32"/>
  <c r="I759" i="32"/>
  <c r="I760" i="32"/>
  <c r="I762" i="32"/>
  <c r="I764" i="32"/>
  <c r="I765" i="32"/>
  <c r="I766" i="32"/>
  <c r="I767" i="32"/>
  <c r="I769" i="32"/>
  <c r="I771" i="32"/>
  <c r="I772" i="32"/>
  <c r="I773" i="32"/>
  <c r="I774" i="32"/>
  <c r="I775" i="32"/>
  <c r="I776" i="32"/>
  <c r="I777" i="32"/>
  <c r="I778" i="32"/>
  <c r="I780" i="32"/>
  <c r="I783" i="32"/>
  <c r="I784" i="32"/>
  <c r="I785" i="32"/>
  <c r="I787" i="32"/>
  <c r="I789" i="32"/>
  <c r="I790" i="32"/>
  <c r="I792" i="32"/>
  <c r="I793" i="32"/>
  <c r="I795" i="32"/>
  <c r="I796" i="32"/>
  <c r="I799" i="32"/>
  <c r="I801" i="32"/>
  <c r="I803" i="32"/>
  <c r="I805" i="32"/>
  <c r="I808" i="32"/>
  <c r="I809" i="32"/>
  <c r="I812" i="32"/>
  <c r="I814" i="32"/>
  <c r="I818" i="32"/>
  <c r="I819" i="32"/>
  <c r="I820" i="32"/>
  <c r="I822" i="32"/>
  <c r="I823" i="32"/>
  <c r="I825" i="32"/>
  <c r="I828" i="32"/>
  <c r="I829" i="32"/>
  <c r="I830" i="32"/>
  <c r="I833" i="32"/>
  <c r="I838" i="32"/>
  <c r="I839" i="32"/>
  <c r="I840" i="32"/>
  <c r="I842" i="32"/>
  <c r="I843" i="32"/>
  <c r="I849" i="32"/>
  <c r="I850" i="32"/>
  <c r="I854" i="32"/>
  <c r="I856" i="32"/>
  <c r="I857" i="32"/>
  <c r="I861" i="32"/>
  <c r="I862" i="32"/>
  <c r="I864" i="32"/>
  <c r="I865" i="32"/>
  <c r="I866" i="32"/>
  <c r="I867" i="32"/>
  <c r="I868" i="32"/>
  <c r="I870" i="32"/>
  <c r="I871" i="32"/>
  <c r="I874" i="32"/>
  <c r="I875" i="32"/>
  <c r="I876" i="32"/>
  <c r="I878" i="32"/>
  <c r="I880" i="32"/>
  <c r="I881" i="32"/>
  <c r="I883" i="32"/>
  <c r="I884" i="32"/>
  <c r="I885" i="32"/>
  <c r="I887" i="32"/>
  <c r="I890" i="32"/>
  <c r="I892" i="32"/>
  <c r="I895" i="32"/>
  <c r="I896" i="32"/>
  <c r="I899" i="32"/>
  <c r="I900" i="32"/>
  <c r="I902" i="32"/>
  <c r="I903" i="32"/>
  <c r="I906" i="32"/>
  <c r="I908" i="32"/>
  <c r="I909" i="32"/>
  <c r="I910" i="32"/>
  <c r="I912" i="32"/>
  <c r="I914" i="32"/>
  <c r="I915" i="32"/>
  <c r="I916" i="32"/>
  <c r="I917" i="32"/>
  <c r="I921" i="32"/>
  <c r="I925" i="32"/>
  <c r="I929" i="32"/>
  <c r="I930" i="32"/>
  <c r="I931" i="32"/>
  <c r="I932" i="32"/>
  <c r="I936" i="32"/>
  <c r="I937" i="32"/>
  <c r="I938" i="32"/>
  <c r="I939" i="32"/>
  <c r="I940" i="32"/>
  <c r="I942" i="32"/>
  <c r="I946" i="32"/>
  <c r="I947" i="32"/>
  <c r="I950" i="32"/>
  <c r="I951" i="32"/>
  <c r="I956" i="32"/>
  <c r="I957" i="32"/>
  <c r="I958" i="32"/>
  <c r="I959" i="32"/>
  <c r="I960" i="32"/>
  <c r="I963" i="32"/>
  <c r="I964" i="32"/>
  <c r="I965" i="32"/>
  <c r="I967" i="32"/>
  <c r="I968" i="32"/>
  <c r="I969" i="32"/>
  <c r="I970" i="32"/>
  <c r="I972" i="32"/>
  <c r="I973" i="32"/>
  <c r="I975" i="32"/>
  <c r="I976" i="32"/>
  <c r="I977" i="32"/>
  <c r="I978" i="32"/>
  <c r="I981" i="32"/>
  <c r="I989" i="32"/>
  <c r="I990" i="32"/>
  <c r="I993" i="32"/>
  <c r="I994" i="32"/>
  <c r="I995" i="32"/>
  <c r="I998" i="32"/>
  <c r="I999" i="32"/>
  <c r="I1000" i="32"/>
  <c r="I1001" i="32"/>
  <c r="I1002" i="32"/>
  <c r="I1004" i="32"/>
  <c r="I1005" i="32"/>
  <c r="I1006" i="32"/>
  <c r="I1008" i="32"/>
  <c r="I1009" i="32"/>
  <c r="I1010" i="32"/>
  <c r="I1011" i="32"/>
  <c r="I1012" i="32"/>
  <c r="I1014" i="32"/>
  <c r="I1016" i="32"/>
  <c r="I1017" i="32"/>
  <c r="I1019" i="32"/>
  <c r="I1022" i="32"/>
  <c r="I1024" i="32"/>
  <c r="I1025" i="32"/>
  <c r="I1026" i="32"/>
  <c r="I1027" i="32"/>
  <c r="I1029" i="32"/>
  <c r="I1032" i="32"/>
  <c r="I1033" i="32"/>
  <c r="I1036" i="32"/>
  <c r="I1037" i="32"/>
  <c r="I1042" i="32"/>
  <c r="I1043" i="32"/>
  <c r="I1044" i="32"/>
  <c r="I1047" i="32"/>
  <c r="I1048" i="32"/>
  <c r="I1049" i="32"/>
  <c r="I1053" i="32"/>
  <c r="I1055" i="32"/>
  <c r="I1056" i="32"/>
  <c r="I1058" i="32"/>
  <c r="I1060" i="32"/>
  <c r="I1061" i="32"/>
  <c r="I1062" i="32"/>
  <c r="I1063" i="32"/>
  <c r="I1064" i="32"/>
  <c r="I1065" i="32"/>
  <c r="I1067" i="32"/>
  <c r="I1068" i="32"/>
  <c r="I1070" i="32"/>
  <c r="I1071" i="32"/>
  <c r="I1074" i="32"/>
  <c r="I1075" i="32"/>
  <c r="I1076" i="32"/>
  <c r="I1077" i="32"/>
  <c r="I1079" i="32"/>
  <c r="I1080" i="32"/>
  <c r="I1081" i="32"/>
  <c r="I1085" i="32"/>
  <c r="I1086" i="32"/>
  <c r="I1087" i="32"/>
  <c r="I1089" i="32"/>
  <c r="I1091" i="32"/>
  <c r="I1092" i="32"/>
  <c r="I1096" i="32"/>
  <c r="I1097" i="32"/>
  <c r="I1099" i="32"/>
  <c r="I1100" i="32"/>
  <c r="I1101" i="32"/>
  <c r="I1102" i="32"/>
  <c r="I1105" i="32"/>
  <c r="I1108" i="32"/>
  <c r="I1109" i="32"/>
  <c r="I1110" i="32"/>
  <c r="I1113" i="32"/>
  <c r="I1114" i="32"/>
  <c r="I1115" i="32"/>
  <c r="I1116" i="32"/>
  <c r="I1117" i="32"/>
  <c r="I1119" i="32"/>
  <c r="I1121" i="32"/>
  <c r="I1124" i="32"/>
  <c r="I1127" i="32"/>
  <c r="I1128" i="32"/>
  <c r="I1129" i="32"/>
  <c r="I1132" i="32"/>
  <c r="I1134" i="32"/>
  <c r="I1135" i="32"/>
  <c r="I1136" i="32"/>
  <c r="I1137" i="32"/>
  <c r="I1138" i="32"/>
  <c r="I1139" i="32"/>
  <c r="I1140" i="32"/>
  <c r="I1142" i="32"/>
  <c r="I1144" i="32"/>
  <c r="I1147" i="32"/>
  <c r="I1148" i="32"/>
  <c r="I1149" i="32"/>
  <c r="I1151" i="32"/>
  <c r="I1153" i="32"/>
  <c r="I1154" i="32"/>
  <c r="I1155" i="32"/>
  <c r="I1156" i="32"/>
  <c r="I1157" i="32"/>
  <c r="I1158" i="32"/>
  <c r="I1161" i="32"/>
  <c r="I1165" i="32"/>
  <c r="I1166" i="32"/>
  <c r="I1167" i="32"/>
  <c r="I1173" i="32"/>
  <c r="I1175" i="32"/>
  <c r="I1176" i="32"/>
  <c r="I1177" i="32"/>
  <c r="I1178" i="32"/>
  <c r="I1182" i="32"/>
  <c r="I1183" i="32"/>
  <c r="I1184" i="32"/>
  <c r="I1185" i="32"/>
  <c r="I1186" i="32"/>
  <c r="I1187" i="32"/>
  <c r="I1188" i="32"/>
  <c r="I1189" i="32"/>
  <c r="I1190" i="32"/>
  <c r="I1191" i="32"/>
  <c r="I1192" i="32"/>
  <c r="I1193" i="32"/>
  <c r="I1194" i="32"/>
  <c r="I1195" i="32"/>
  <c r="I1196" i="32"/>
  <c r="I1197" i="32"/>
  <c r="I1198" i="32"/>
  <c r="I1200" i="32"/>
  <c r="I1202" i="32"/>
  <c r="I1207" i="32"/>
  <c r="I1208" i="32"/>
  <c r="I1209" i="32"/>
  <c r="I1211" i="32"/>
  <c r="I1212" i="32"/>
  <c r="I1213" i="32"/>
  <c r="I1214" i="32"/>
  <c r="I1215" i="32"/>
  <c r="I1216" i="32"/>
  <c r="I1217" i="32"/>
  <c r="I1218" i="32"/>
  <c r="I1219" i="32"/>
  <c r="I1220" i="32"/>
  <c r="I1221" i="32"/>
  <c r="I1222" i="32"/>
  <c r="I1223" i="32"/>
  <c r="I1224" i="32"/>
  <c r="I1230" i="32"/>
  <c r="I1234" i="32"/>
  <c r="I1235" i="32"/>
  <c r="I1236" i="32"/>
  <c r="I1238" i="32"/>
  <c r="I1241" i="32"/>
  <c r="I1242" i="32"/>
  <c r="I1244" i="32"/>
  <c r="I1245" i="32"/>
  <c r="I1246" i="32"/>
  <c r="I1250" i="32"/>
  <c r="I1254" i="32"/>
  <c r="I1256" i="32"/>
  <c r="I1257" i="32"/>
  <c r="I1258" i="32"/>
  <c r="I1259" i="32"/>
  <c r="I1260" i="32"/>
  <c r="I1261" i="32"/>
  <c r="I1265" i="32"/>
  <c r="I1266" i="32"/>
  <c r="I1267" i="32"/>
  <c r="I1268" i="32"/>
  <c r="I1270" i="32"/>
  <c r="I1271" i="32"/>
  <c r="I1273" i="32"/>
  <c r="I1275" i="32"/>
  <c r="I1276" i="32"/>
  <c r="I1278" i="32"/>
  <c r="I1279" i="32"/>
  <c r="I1281" i="32"/>
  <c r="I1282" i="32"/>
  <c r="I1283" i="32"/>
  <c r="I1284" i="32"/>
  <c r="I1286" i="32"/>
  <c r="I1288" i="32"/>
  <c r="I1289" i="32"/>
  <c r="I1291" i="32"/>
  <c r="I1292" i="32"/>
  <c r="I1293" i="32"/>
  <c r="I1294" i="32"/>
  <c r="I1298" i="32"/>
  <c r="I1299" i="32"/>
  <c r="I1300" i="32"/>
  <c r="I1302" i="32"/>
  <c r="I1303" i="32"/>
  <c r="I1304" i="32"/>
  <c r="I1305" i="32"/>
  <c r="I1307" i="32"/>
  <c r="I1309" i="32"/>
  <c r="I1312" i="32"/>
  <c r="I1316" i="32"/>
  <c r="I1317" i="32"/>
  <c r="I1318" i="32"/>
  <c r="I1321" i="32"/>
  <c r="I1323" i="32"/>
  <c r="I1324" i="32"/>
  <c r="I1326" i="32"/>
  <c r="I1327" i="32"/>
  <c r="I1329" i="32"/>
  <c r="I1330" i="32"/>
  <c r="I1332" i="32"/>
  <c r="I1333" i="32"/>
  <c r="I1334" i="32"/>
  <c r="I1335" i="32"/>
  <c r="I1336" i="32"/>
  <c r="I1337" i="32"/>
  <c r="I1338" i="32"/>
  <c r="I1339" i="32"/>
  <c r="I1341" i="32"/>
  <c r="I1342" i="32"/>
  <c r="I1343" i="32"/>
  <c r="I1345" i="32"/>
  <c r="I1347" i="32"/>
  <c r="I1348" i="32"/>
  <c r="I1350" i="32"/>
  <c r="I1352" i="32"/>
  <c r="I1354" i="32"/>
  <c r="I1355" i="32"/>
  <c r="I1357" i="32"/>
  <c r="I1358" i="32"/>
  <c r="I1360" i="32"/>
  <c r="I1362" i="32"/>
  <c r="I1364" i="32"/>
  <c r="I1365" i="32"/>
  <c r="I1366" i="32"/>
  <c r="I1367" i="32"/>
  <c r="I1371" i="32"/>
  <c r="I1372" i="32"/>
  <c r="I1373" i="32"/>
  <c r="I1380" i="32"/>
  <c r="I1381" i="32"/>
  <c r="I1382" i="32"/>
  <c r="I1383" i="32"/>
  <c r="I1384" i="32"/>
  <c r="I1385" i="32"/>
  <c r="I1386" i="32"/>
  <c r="I1387" i="32"/>
  <c r="I1388" i="32"/>
  <c r="I1389" i="32"/>
  <c r="I1390" i="32"/>
  <c r="I1392" i="32"/>
  <c r="I1397" i="32"/>
  <c r="I1398" i="32"/>
  <c r="I1400" i="32"/>
  <c r="I1402" i="32"/>
  <c r="I1403" i="32"/>
  <c r="I1405" i="32"/>
  <c r="I1406" i="32"/>
  <c r="I1407" i="32"/>
  <c r="I1410" i="32"/>
  <c r="I1411" i="32"/>
  <c r="I1413" i="32"/>
  <c r="I1415" i="32"/>
  <c r="I1416" i="32"/>
  <c r="I1417" i="32"/>
  <c r="I1423" i="32"/>
  <c r="I1425" i="32"/>
  <c r="I1426" i="32"/>
  <c r="I1427" i="32"/>
  <c r="I1428" i="32"/>
  <c r="I1430" i="32"/>
  <c r="I1431" i="32"/>
  <c r="I1432" i="32"/>
  <c r="I1434" i="32"/>
  <c r="I1436" i="32"/>
  <c r="I1439" i="32"/>
  <c r="I1440" i="32"/>
  <c r="I1442" i="32"/>
  <c r="I1444" i="32"/>
  <c r="I1447" i="32"/>
  <c r="I1449" i="32"/>
  <c r="I1450" i="32"/>
  <c r="I1451" i="32"/>
  <c r="I1452" i="32"/>
  <c r="I1453" i="32"/>
  <c r="I1455" i="32"/>
  <c r="I1456" i="32"/>
  <c r="I1460" i="32"/>
  <c r="I1462" i="32"/>
  <c r="I1463" i="32"/>
  <c r="I1464" i="32"/>
  <c r="I1465" i="32"/>
  <c r="I1467" i="32"/>
  <c r="I1468" i="32"/>
  <c r="I1469" i="32"/>
  <c r="I1470" i="32"/>
  <c r="I1472" i="32"/>
  <c r="I1473" i="32"/>
  <c r="I1474" i="32"/>
  <c r="I1475" i="32"/>
  <c r="I1476" i="32"/>
  <c r="I1477" i="32"/>
  <c r="I1478" i="32"/>
  <c r="I1480" i="32"/>
  <c r="I1482" i="32"/>
  <c r="I1484" i="32"/>
  <c r="I1486" i="32"/>
  <c r="I1487" i="32"/>
  <c r="I1489" i="32"/>
  <c r="I1492" i="32"/>
  <c r="I1497" i="32"/>
  <c r="I1498" i="32"/>
  <c r="I1499" i="32"/>
  <c r="I1500" i="32"/>
  <c r="I1501" i="32"/>
  <c r="I1502" i="32"/>
  <c r="I1503" i="32"/>
  <c r="I1504" i="32"/>
  <c r="I1505" i="32"/>
  <c r="I1506" i="32"/>
  <c r="I1507" i="32"/>
  <c r="I1510" i="32"/>
  <c r="I1511" i="32"/>
  <c r="I1512" i="32"/>
  <c r="I1513" i="32"/>
  <c r="I1514" i="32"/>
  <c r="I1515" i="32"/>
  <c r="I1518" i="32"/>
  <c r="I1519" i="32"/>
  <c r="I1520" i="32"/>
  <c r="I1522" i="32"/>
  <c r="I1524" i="32"/>
  <c r="I1526" i="32"/>
  <c r="I1527" i="32"/>
  <c r="I1528" i="32"/>
  <c r="I1529" i="32"/>
  <c r="I1530" i="32"/>
  <c r="I1531" i="32"/>
  <c r="I1533" i="32"/>
  <c r="I1534" i="32"/>
  <c r="I1535" i="32"/>
  <c r="I1536" i="32"/>
  <c r="I1537" i="32"/>
  <c r="I1539" i="32"/>
  <c r="I1540" i="32"/>
  <c r="I1541" i="32"/>
  <c r="I1542" i="32"/>
  <c r="I1543" i="32"/>
  <c r="I1544" i="32"/>
  <c r="I1547" i="32"/>
  <c r="I1548" i="32"/>
  <c r="I1552" i="32"/>
  <c r="I1554" i="32"/>
  <c r="I1556" i="32"/>
  <c r="I1558" i="32"/>
  <c r="I1560" i="32"/>
  <c r="I1561" i="32"/>
  <c r="I1562" i="32"/>
  <c r="I1563" i="32"/>
  <c r="I1565" i="32"/>
  <c r="I1566" i="32"/>
  <c r="I1567" i="32"/>
  <c r="I1569" i="32"/>
  <c r="I1570" i="32"/>
  <c r="I1572" i="32"/>
  <c r="I1574" i="32"/>
  <c r="I1575" i="32"/>
  <c r="I1576" i="32"/>
  <c r="I1577" i="32"/>
  <c r="I1578" i="32"/>
  <c r="I1579" i="32"/>
  <c r="I1580" i="32"/>
  <c r="I1582" i="32"/>
  <c r="I1586" i="32"/>
  <c r="I1587" i="32"/>
  <c r="I1588" i="32"/>
  <c r="I1589" i="32"/>
  <c r="I1590" i="32"/>
  <c r="I1591" i="32"/>
  <c r="I1592" i="32"/>
  <c r="I1594" i="32"/>
  <c r="I1595" i="32"/>
  <c r="I1596" i="32"/>
  <c r="I1597" i="32"/>
  <c r="I1598" i="32"/>
  <c r="I1600" i="32"/>
  <c r="I1602" i="32"/>
  <c r="I1603" i="32"/>
  <c r="I1605" i="32"/>
  <c r="I1606" i="32"/>
  <c r="I1607" i="32"/>
  <c r="I1610" i="32"/>
  <c r="I1611" i="32"/>
  <c r="I1614" i="32"/>
  <c r="I1615" i="32"/>
  <c r="I1618" i="32"/>
  <c r="I1619" i="32"/>
  <c r="I1620" i="32"/>
  <c r="I1622" i="32"/>
  <c r="I1624" i="32"/>
  <c r="I1625" i="32"/>
  <c r="I1629" i="32"/>
  <c r="I1630" i="32"/>
  <c r="I1632" i="32"/>
  <c r="I1633" i="32"/>
  <c r="I1634" i="32"/>
  <c r="I1637" i="32"/>
  <c r="I1638" i="32"/>
  <c r="I1639" i="32"/>
  <c r="I1642" i="32"/>
  <c r="I1644" i="32"/>
  <c r="I1645" i="32"/>
  <c r="I1646" i="32"/>
  <c r="I1647" i="32"/>
  <c r="I1648" i="32"/>
  <c r="I1650" i="32"/>
  <c r="I1651" i="32"/>
  <c r="I1652" i="32"/>
  <c r="I1653" i="32"/>
  <c r="I1654" i="32"/>
  <c r="I1655" i="32"/>
  <c r="I1657" i="32"/>
  <c r="I1660" i="32"/>
  <c r="I1662" i="32"/>
  <c r="I1663" i="32"/>
  <c r="I1666" i="32"/>
  <c r="I1667" i="32"/>
  <c r="I1670" i="32"/>
  <c r="I1671" i="32"/>
  <c r="I1672" i="32"/>
  <c r="I1673" i="32"/>
  <c r="I1674" i="32"/>
  <c r="I1675" i="32"/>
  <c r="I1677" i="32"/>
  <c r="I1678" i="32"/>
  <c r="I1681" i="32"/>
  <c r="I1682" i="32"/>
  <c r="I1683" i="32"/>
  <c r="I1685" i="32"/>
  <c r="I1686" i="32"/>
  <c r="I1687" i="32"/>
  <c r="I1688" i="32"/>
  <c r="I1690" i="32"/>
  <c r="I1691" i="32"/>
  <c r="I1694" i="32"/>
  <c r="I1697" i="32"/>
  <c r="I1698" i="32"/>
  <c r="I1699" i="32"/>
  <c r="I1702" i="32"/>
  <c r="I1703" i="32"/>
  <c r="I1704" i="32"/>
  <c r="I1705" i="32"/>
  <c r="I1706" i="32"/>
  <c r="I1709" i="32"/>
  <c r="I1710" i="32"/>
  <c r="I1711" i="32"/>
  <c r="I1714" i="32"/>
  <c r="I1715" i="32"/>
  <c r="I1716" i="32"/>
  <c r="I1719" i="32"/>
  <c r="I1720" i="32"/>
  <c r="I1722" i="32"/>
  <c r="I1723" i="32"/>
  <c r="I1724" i="32"/>
  <c r="I1726" i="32"/>
  <c r="I1727" i="32"/>
  <c r="I1729" i="32"/>
  <c r="I1730" i="32"/>
  <c r="I1732" i="32"/>
  <c r="I1736" i="32"/>
  <c r="I1739" i="32"/>
  <c r="I1740" i="32"/>
  <c r="I1741" i="32"/>
  <c r="I1742" i="32"/>
  <c r="I1743" i="32"/>
  <c r="I1745" i="32"/>
  <c r="I1746" i="32"/>
  <c r="I1747" i="32"/>
  <c r="I1750" i="32"/>
  <c r="I1752" i="32"/>
  <c r="I1753" i="32"/>
  <c r="I1757" i="32"/>
  <c r="I1758" i="32"/>
  <c r="I1760" i="32"/>
  <c r="I1762" i="32"/>
  <c r="I1763" i="32"/>
  <c r="I1764" i="32"/>
  <c r="I1765" i="32"/>
  <c r="I1769" i="32"/>
  <c r="I1771" i="32"/>
  <c r="I1773" i="32"/>
  <c r="I1774" i="32"/>
  <c r="I1775" i="32"/>
  <c r="I1776" i="32"/>
  <c r="I1779" i="32"/>
  <c r="I1780" i="32"/>
  <c r="I1782" i="32"/>
  <c r="I1783" i="32"/>
  <c r="I1784" i="32"/>
  <c r="I1785" i="32"/>
  <c r="I1789" i="32"/>
  <c r="I1790" i="32"/>
  <c r="I1794" i="32"/>
  <c r="I1795" i="32"/>
  <c r="I1796" i="32"/>
  <c r="I1797" i="32"/>
  <c r="I1801" i="32"/>
  <c r="I1802" i="32"/>
  <c r="I1805" i="32"/>
  <c r="I1806" i="32"/>
  <c r="I1807" i="32"/>
  <c r="I1809" i="32"/>
  <c r="I1814" i="32"/>
  <c r="I1815" i="32"/>
  <c r="I1822" i="32"/>
  <c r="I1823" i="32"/>
  <c r="I1824" i="32"/>
  <c r="I1826" i="32"/>
  <c r="I1828" i="32"/>
  <c r="I1829" i="32"/>
  <c r="I1833" i="32"/>
  <c r="I1834" i="32"/>
  <c r="I1837" i="32"/>
  <c r="I1838" i="32"/>
  <c r="I1841" i="32"/>
  <c r="I1842" i="32"/>
  <c r="I1843" i="32"/>
  <c r="I1844" i="32"/>
  <c r="I1845" i="32"/>
  <c r="I1846" i="32"/>
  <c r="I1848" i="32"/>
  <c r="I1849" i="32"/>
  <c r="I1850" i="32"/>
  <c r="I1854" i="32"/>
  <c r="I1856" i="32"/>
  <c r="I1858" i="32"/>
  <c r="I1859" i="32"/>
  <c r="I1860" i="32"/>
  <c r="I1862" i="32"/>
  <c r="I1863" i="32"/>
  <c r="I1864" i="32"/>
  <c r="I1865" i="32"/>
  <c r="I1868" i="32"/>
  <c r="I1869" i="32"/>
  <c r="I1870" i="32"/>
  <c r="I1872" i="32"/>
  <c r="I1873" i="32"/>
  <c r="I1874" i="32"/>
  <c r="I1875" i="32"/>
  <c r="I1876" i="32"/>
  <c r="I1877" i="32"/>
  <c r="I1878" i="32"/>
  <c r="I1879" i="32"/>
  <c r="I1881" i="32"/>
  <c r="I1882" i="32"/>
  <c r="I1884" i="32"/>
  <c r="I1888" i="32"/>
  <c r="I1890" i="32"/>
  <c r="I1891" i="32"/>
  <c r="I1894" i="32"/>
  <c r="I1895" i="32"/>
  <c r="I1896" i="32"/>
  <c r="I1897" i="32"/>
  <c r="I1898" i="32"/>
  <c r="I1900" i="32"/>
  <c r="I1901" i="32"/>
  <c r="I1904" i="32"/>
  <c r="I1905" i="32"/>
  <c r="I1906" i="32"/>
  <c r="I1908" i="32"/>
  <c r="I1911" i="32"/>
  <c r="I1912" i="32"/>
  <c r="I1913" i="32"/>
  <c r="I1915" i="32"/>
  <c r="I1916" i="32"/>
  <c r="I1917" i="32"/>
  <c r="I1918" i="32"/>
  <c r="I1920" i="32"/>
  <c r="I1922" i="32"/>
  <c r="I1923" i="32"/>
  <c r="I1926" i="32"/>
  <c r="I1931" i="32"/>
  <c r="I1932" i="32"/>
  <c r="I1934" i="32"/>
  <c r="I1935" i="32"/>
  <c r="I1937" i="32"/>
  <c r="I1938" i="32"/>
  <c r="I1939" i="32"/>
  <c r="I1940" i="32"/>
  <c r="I1942" i="32"/>
  <c r="I1943" i="32"/>
  <c r="I1944" i="32"/>
  <c r="I1945" i="32"/>
  <c r="I1946" i="32"/>
  <c r="I1948" i="32"/>
  <c r="I1949" i="32"/>
  <c r="I1950" i="32"/>
  <c r="I1951" i="32"/>
  <c r="I1952" i="32"/>
  <c r="I1981" i="32"/>
  <c r="I1982" i="32"/>
  <c r="I1983" i="32"/>
  <c r="I1984" i="32"/>
  <c r="I1985" i="32"/>
  <c r="I1988" i="32"/>
  <c r="I1990" i="32"/>
  <c r="I1991" i="32"/>
  <c r="I1992" i="32"/>
  <c r="I1993" i="32"/>
  <c r="I1996" i="32"/>
  <c r="I1997" i="32"/>
  <c r="I1998" i="32"/>
  <c r="I1999" i="32"/>
  <c r="I2000" i="32"/>
  <c r="I2001" i="32"/>
  <c r="I2003" i="32"/>
  <c r="I2005" i="32"/>
  <c r="I2007" i="32"/>
  <c r="I2010" i="32"/>
  <c r="I2011" i="32"/>
  <c r="I2013" i="32"/>
  <c r="I2014" i="32"/>
  <c r="I2016" i="32"/>
  <c r="I2018" i="32"/>
  <c r="I2020" i="32"/>
  <c r="I2021" i="32"/>
  <c r="I2022" i="32"/>
  <c r="I2025" i="32"/>
  <c r="I2026" i="32"/>
  <c r="I2028" i="32"/>
  <c r="I2032" i="32"/>
  <c r="I2033" i="32"/>
  <c r="I2034" i="32"/>
  <c r="I2036" i="32"/>
  <c r="I2038" i="32"/>
  <c r="I2039" i="32"/>
  <c r="I2041" i="32"/>
  <c r="I2045" i="32"/>
  <c r="I2049" i="32"/>
  <c r="I2050" i="32"/>
  <c r="I2051" i="32"/>
  <c r="I2052" i="32"/>
  <c r="I2053" i="32"/>
  <c r="I2054" i="32"/>
  <c r="I2056" i="32"/>
  <c r="I2057" i="32"/>
  <c r="I2058" i="32"/>
  <c r="I2059" i="32"/>
  <c r="I2060" i="32"/>
  <c r="I2062" i="32"/>
  <c r="I2064" i="32"/>
  <c r="I2065" i="32"/>
  <c r="I2066" i="32"/>
  <c r="I2068" i="32"/>
  <c r="I2069" i="32"/>
  <c r="I2074" i="32"/>
  <c r="I2075" i="32"/>
  <c r="I2076" i="32"/>
  <c r="I2078" i="32"/>
  <c r="I2082" i="32"/>
  <c r="I2083" i="32"/>
  <c r="I2086" i="32"/>
  <c r="I2087" i="32"/>
  <c r="I2089" i="32"/>
  <c r="I2091" i="32"/>
  <c r="I2096" i="32"/>
  <c r="I2099" i="32"/>
  <c r="I2100" i="32"/>
  <c r="I2102" i="32"/>
  <c r="I2103" i="32"/>
  <c r="I2104" i="32"/>
  <c r="I2105" i="32"/>
  <c r="I2108" i="32"/>
  <c r="I2109" i="32"/>
  <c r="I2110" i="32"/>
  <c r="I2111" i="32"/>
  <c r="I2112" i="32"/>
  <c r="I2113" i="32"/>
  <c r="I2114" i="32"/>
  <c r="I2115" i="32"/>
  <c r="I2117" i="32"/>
  <c r="I2118" i="32"/>
  <c r="I2119" i="32"/>
  <c r="I2120" i="32"/>
  <c r="I2121" i="32"/>
  <c r="I2122" i="32"/>
  <c r="I2123" i="32"/>
  <c r="I2125" i="32"/>
  <c r="I2128" i="32"/>
  <c r="I2129" i="32"/>
  <c r="I2131" i="32"/>
  <c r="I2132" i="32"/>
  <c r="I2133" i="32"/>
  <c r="I2134" i="32"/>
  <c r="I2138" i="32"/>
  <c r="I2139" i="32"/>
  <c r="I2140" i="32"/>
  <c r="I2142" i="32"/>
  <c r="I2143" i="32"/>
  <c r="I2146" i="32"/>
  <c r="I2147" i="32"/>
  <c r="I2148" i="32"/>
  <c r="I2149" i="32"/>
  <c r="I2150" i="32"/>
  <c r="I2151" i="32"/>
  <c r="I2152" i="32"/>
  <c r="I2153" i="32"/>
  <c r="I2156" i="32"/>
  <c r="I2158" i="32"/>
  <c r="I2159" i="32"/>
  <c r="I2160" i="32"/>
  <c r="I2161" i="32"/>
  <c r="I2163" i="32"/>
  <c r="I2164" i="32"/>
  <c r="I2166" i="32"/>
  <c r="I2168" i="32"/>
  <c r="I2170" i="32"/>
  <c r="I2171" i="32"/>
  <c r="I2172" i="32"/>
  <c r="I2176" i="32"/>
  <c r="I2178" i="32"/>
  <c r="I2179" i="32"/>
  <c r="I2182" i="32"/>
  <c r="I2183" i="32"/>
  <c r="I2185" i="32"/>
  <c r="I2187" i="32"/>
  <c r="I2188" i="32"/>
  <c r="I2189" i="32"/>
  <c r="I2190" i="32"/>
  <c r="I2192" i="32"/>
  <c r="I2195" i="32"/>
  <c r="I2198" i="32"/>
  <c r="I2200" i="32"/>
  <c r="I2202" i="32"/>
  <c r="I2203" i="32"/>
  <c r="I2204" i="32"/>
  <c r="I2205" i="32"/>
  <c r="I2206" i="32"/>
  <c r="I2207" i="32"/>
  <c r="I2209" i="32"/>
  <c r="I2211" i="32"/>
  <c r="I2216" i="32"/>
  <c r="I2217" i="32"/>
  <c r="I2220" i="32"/>
  <c r="I2222" i="32"/>
  <c r="I2223" i="32"/>
  <c r="I2225" i="32"/>
  <c r="I2227" i="32"/>
  <c r="I2228" i="32"/>
  <c r="I2229" i="32"/>
  <c r="I2230" i="32"/>
  <c r="I2232" i="32"/>
  <c r="I2233" i="32"/>
  <c r="I2234" i="32"/>
  <c r="I2236" i="32"/>
  <c r="I2238" i="32"/>
  <c r="I2240" i="32"/>
  <c r="I2242" i="32"/>
  <c r="I2243" i="32"/>
  <c r="I2244" i="32"/>
  <c r="I2246" i="32"/>
  <c r="I2247" i="32"/>
  <c r="I2248" i="32"/>
  <c r="I2249" i="32"/>
  <c r="I2250" i="32"/>
  <c r="I2251" i="32"/>
  <c r="I2254" i="32"/>
  <c r="I2255" i="32"/>
  <c r="I2257" i="32"/>
  <c r="I2259" i="32"/>
  <c r="I2260" i="32"/>
  <c r="I2262" i="32"/>
  <c r="I2264" i="32"/>
  <c r="I2265" i="32"/>
  <c r="I2266" i="32"/>
  <c r="I2267" i="32"/>
  <c r="I2271" i="32"/>
  <c r="I2272" i="32"/>
  <c r="I2274" i="32"/>
  <c r="I2275" i="32"/>
  <c r="I2277" i="32"/>
  <c r="I2279" i="32"/>
  <c r="I2280" i="32"/>
  <c r="I2281" i="32"/>
  <c r="I2282" i="32"/>
  <c r="I2283" i="32"/>
  <c r="I2284" i="32"/>
  <c r="I2285" i="32"/>
  <c r="I2286" i="32"/>
  <c r="I2287" i="32"/>
  <c r="I2288" i="32"/>
  <c r="I2289" i="32"/>
  <c r="I2291" i="32"/>
  <c r="I2293" i="32"/>
  <c r="I2294" i="32"/>
  <c r="I2295" i="32"/>
  <c r="I2296" i="32"/>
  <c r="I2297" i="32"/>
  <c r="I2299" i="32"/>
  <c r="I2301" i="32"/>
  <c r="I2303" i="32"/>
  <c r="I2304" i="32"/>
  <c r="I2305" i="32"/>
  <c r="I2306" i="32"/>
  <c r="I2307" i="32"/>
  <c r="I2308" i="32"/>
  <c r="I2310" i="32"/>
  <c r="I2311" i="32"/>
  <c r="I2312" i="32"/>
  <c r="I2314" i="32"/>
  <c r="I2317" i="32"/>
  <c r="I2319" i="32"/>
  <c r="I2320" i="32"/>
  <c r="I2322" i="32"/>
  <c r="I2323" i="32"/>
  <c r="I2326" i="32"/>
  <c r="I2329" i="32"/>
  <c r="I2330" i="32"/>
  <c r="I2331" i="32"/>
  <c r="I2332" i="32"/>
  <c r="I2333" i="32"/>
  <c r="I2334" i="32"/>
  <c r="I2335" i="32"/>
  <c r="I2338" i="32"/>
  <c r="I2341" i="32"/>
  <c r="I2344" i="32"/>
  <c r="I2348" i="32"/>
  <c r="I2349" i="32"/>
  <c r="I2351" i="32"/>
  <c r="I2353" i="32"/>
  <c r="I2356" i="32"/>
  <c r="I2357" i="32"/>
  <c r="I2358" i="32"/>
  <c r="I2359" i="32"/>
  <c r="I2361" i="32"/>
  <c r="I2363" i="32"/>
  <c r="I2364" i="32"/>
  <c r="I2365" i="32"/>
  <c r="I2366" i="32"/>
  <c r="I2367" i="32"/>
  <c r="I2368" i="32"/>
  <c r="I2370" i="32"/>
  <c r="I2371" i="32"/>
  <c r="I2372" i="32"/>
  <c r="I2374" i="32"/>
  <c r="I2376" i="32"/>
  <c r="I2377" i="32"/>
  <c r="I2378" i="32"/>
  <c r="I2379" i="32"/>
  <c r="I2380" i="32"/>
  <c r="I2381" i="32"/>
  <c r="I2383" i="32"/>
  <c r="I2386" i="32"/>
  <c r="I2387" i="32"/>
  <c r="I2388" i="32"/>
  <c r="I2389" i="32"/>
  <c r="I2391" i="32"/>
  <c r="I2392" i="32"/>
  <c r="I2393" i="32"/>
  <c r="I2395" i="32"/>
  <c r="I2398" i="32"/>
  <c r="I2403" i="32"/>
  <c r="I2406" i="32"/>
  <c r="I2407" i="32"/>
  <c r="I2408" i="32"/>
  <c r="I2409" i="32"/>
  <c r="I2410" i="32"/>
  <c r="I2412" i="32"/>
  <c r="I2415" i="32"/>
  <c r="I2417" i="32"/>
  <c r="I2418" i="32"/>
  <c r="I2419" i="32"/>
  <c r="I2420" i="32"/>
  <c r="I2421" i="32"/>
  <c r="I2422" i="32"/>
  <c r="I2423" i="32"/>
  <c r="I2424" i="32"/>
  <c r="I2428" i="32"/>
  <c r="I2432" i="32"/>
  <c r="I2433" i="32"/>
  <c r="I2434" i="32"/>
  <c r="I2436" i="32"/>
  <c r="I2438" i="32"/>
  <c r="I2440" i="32"/>
  <c r="I2441" i="32"/>
  <c r="I2443" i="32"/>
  <c r="I2445" i="32"/>
  <c r="I2446" i="32"/>
  <c r="I2448" i="32"/>
  <c r="I2450" i="32"/>
  <c r="I2452" i="32"/>
  <c r="I2455" i="32"/>
  <c r="I2456" i="32"/>
  <c r="I2457" i="32"/>
  <c r="I2459" i="32"/>
  <c r="I2460" i="32"/>
  <c r="I2461" i="32"/>
  <c r="I2462" i="32"/>
  <c r="I2463" i="32"/>
  <c r="I2464" i="32"/>
  <c r="I2466" i="32"/>
  <c r="I2467" i="32"/>
  <c r="I2468" i="32"/>
  <c r="I2471" i="32"/>
  <c r="I2473" i="32"/>
  <c r="I2474" i="32"/>
  <c r="I2475" i="32"/>
  <c r="I2476" i="32"/>
  <c r="I2478" i="32"/>
  <c r="I2479" i="32"/>
  <c r="I2480" i="32"/>
  <c r="I2481" i="32"/>
  <c r="I2482" i="32"/>
  <c r="I2489" i="32"/>
  <c r="I2490" i="32"/>
  <c r="I2493" i="32"/>
  <c r="I2495" i="32"/>
  <c r="I2496" i="32"/>
  <c r="I2497" i="32"/>
  <c r="I2499" i="32"/>
  <c r="I2500" i="32"/>
  <c r="I2502" i="32"/>
  <c r="I2503" i="32"/>
  <c r="I2505" i="32"/>
  <c r="I2506" i="32"/>
  <c r="I2508" i="32"/>
  <c r="I2509" i="32"/>
  <c r="I2511" i="32"/>
  <c r="I2512" i="32"/>
  <c r="I2513" i="32"/>
  <c r="I2514" i="32"/>
  <c r="I2516" i="32"/>
  <c r="I2517" i="32"/>
  <c r="I2518" i="32"/>
  <c r="I2520" i="32"/>
  <c r="I2521" i="32"/>
  <c r="I2522" i="32"/>
  <c r="I2525" i="32"/>
  <c r="I2526" i="32"/>
  <c r="I2527" i="32"/>
  <c r="I2530" i="32"/>
  <c r="I2531" i="32"/>
  <c r="I2534" i="32"/>
  <c r="I2535" i="32"/>
  <c r="I2539" i="32"/>
  <c r="I2540" i="32"/>
  <c r="I2542" i="32"/>
  <c r="I2548" i="32"/>
  <c r="I2550" i="32"/>
  <c r="I2551" i="32"/>
  <c r="I2552" i="32"/>
  <c r="I2554" i="32"/>
  <c r="I2555" i="32"/>
  <c r="I2557" i="32"/>
  <c r="I2561" i="32"/>
  <c r="I2563" i="32"/>
  <c r="I2565" i="32"/>
  <c r="I2566" i="32"/>
  <c r="I2567" i="32"/>
  <c r="I2568" i="32"/>
  <c r="I2571" i="32"/>
  <c r="I2572" i="32"/>
  <c r="I2574" i="32"/>
  <c r="I2580" i="32"/>
  <c r="I2581" i="32"/>
  <c r="I2582" i="32"/>
  <c r="I2583" i="32"/>
  <c r="I2584" i="32"/>
  <c r="I2585" i="32"/>
  <c r="I2586" i="32"/>
  <c r="I2588" i="32"/>
  <c r="I2589" i="32"/>
  <c r="I2590" i="32"/>
  <c r="I2594" i="32"/>
  <c r="I2595" i="32"/>
  <c r="I2596" i="32"/>
  <c r="I2597" i="32"/>
  <c r="I2598" i="32"/>
  <c r="I2599" i="32"/>
  <c r="I2601" i="32"/>
  <c r="I2602" i="32"/>
  <c r="I2603" i="32"/>
  <c r="I2606" i="32"/>
  <c r="I2607" i="32"/>
  <c r="I2608" i="32"/>
  <c r="I2610" i="32"/>
  <c r="I2611" i="32"/>
  <c r="I2612" i="32"/>
  <c r="I2614" i="32"/>
  <c r="I2615" i="32"/>
  <c r="I2616" i="32"/>
  <c r="I2617" i="32"/>
  <c r="I2618" i="32"/>
  <c r="I2619" i="32"/>
  <c r="I2624" i="32"/>
  <c r="I2625" i="32"/>
  <c r="I2628" i="32"/>
  <c r="I2629" i="32"/>
  <c r="I2632" i="32"/>
  <c r="I2633" i="32"/>
  <c r="I2634" i="32"/>
  <c r="I2635" i="32"/>
  <c r="I2636" i="32"/>
  <c r="I2638" i="32"/>
  <c r="I2639" i="32"/>
  <c r="I2640" i="32"/>
  <c r="I2641" i="32"/>
  <c r="I2644" i="32"/>
  <c r="I2645" i="32"/>
  <c r="I2651" i="32"/>
  <c r="I2653" i="32"/>
  <c r="I2657" i="32"/>
  <c r="I2661" i="32"/>
  <c r="I2662" i="32"/>
  <c r="I2664" i="32"/>
  <c r="I2666" i="32"/>
  <c r="I2668" i="32"/>
  <c r="I2670" i="32"/>
  <c r="I2671" i="32"/>
  <c r="I2672" i="32"/>
  <c r="I2673" i="32"/>
  <c r="I2676" i="32"/>
  <c r="I2678" i="32"/>
  <c r="I2681" i="32"/>
  <c r="I2682" i="32"/>
  <c r="I2683" i="32"/>
  <c r="I2686" i="32"/>
  <c r="I2687" i="32"/>
  <c r="I2688" i="32"/>
  <c r="I2689" i="32"/>
  <c r="I2690" i="32"/>
  <c r="I2691" i="32"/>
  <c r="I2693" i="32"/>
  <c r="I2694" i="32"/>
  <c r="I2696" i="32"/>
  <c r="I2697" i="32"/>
  <c r="I2698" i="32"/>
  <c r="I2700" i="32"/>
  <c r="I2701" i="32"/>
  <c r="I2702" i="32"/>
  <c r="I2703" i="32"/>
  <c r="I2704" i="32"/>
  <c r="I2706" i="32"/>
  <c r="I2707" i="32"/>
  <c r="I2709" i="32"/>
  <c r="I2710" i="32"/>
  <c r="I2711" i="32"/>
  <c r="I2712" i="32"/>
  <c r="I2714" i="32"/>
  <c r="I2715" i="32"/>
  <c r="I2717" i="32"/>
  <c r="I2718" i="32"/>
  <c r="I2720" i="32"/>
  <c r="I2721" i="32"/>
  <c r="I2722" i="32"/>
  <c r="I2723" i="32"/>
  <c r="I2724" i="32"/>
  <c r="I2726" i="32"/>
  <c r="I2728" i="32"/>
  <c r="I2730" i="32"/>
  <c r="I2731" i="32"/>
  <c r="I2732" i="32"/>
  <c r="I2733" i="32"/>
  <c r="I2734" i="32"/>
  <c r="I2735" i="32"/>
  <c r="I2739" i="32"/>
  <c r="I2740" i="32"/>
  <c r="I2741" i="32"/>
  <c r="I2742" i="32"/>
  <c r="I2743" i="32"/>
  <c r="I2746" i="32"/>
  <c r="I2747" i="32"/>
  <c r="I2748" i="32"/>
  <c r="I2749" i="32"/>
  <c r="I2750" i="32"/>
  <c r="I2751" i="32"/>
  <c r="I2753" i="32"/>
  <c r="I2756" i="32"/>
  <c r="I2757" i="32"/>
  <c r="I2760" i="32"/>
  <c r="I2763" i="32"/>
  <c r="I2764" i="32"/>
  <c r="I2765" i="32"/>
  <c r="I2767" i="32"/>
  <c r="I2768" i="32"/>
  <c r="I2769" i="32"/>
  <c r="I2771" i="32"/>
  <c r="I2772" i="32"/>
  <c r="I2773" i="32"/>
  <c r="I2774" i="32"/>
  <c r="I2775" i="32"/>
  <c r="I2776" i="32"/>
  <c r="I2779" i="32"/>
  <c r="I2781" i="32"/>
  <c r="I2783" i="32"/>
  <c r="I2786" i="32"/>
  <c r="I2789" i="32"/>
  <c r="I2791" i="32"/>
  <c r="I2794" i="32"/>
  <c r="I2795" i="32"/>
  <c r="I2796" i="32"/>
  <c r="I2797" i="32"/>
  <c r="I2799" i="32"/>
  <c r="I2801" i="32"/>
  <c r="I2802" i="32"/>
  <c r="I2803" i="32"/>
  <c r="I2804" i="32"/>
  <c r="I2805" i="32"/>
  <c r="I2806" i="32"/>
  <c r="I2808" i="32"/>
  <c r="I2810" i="32"/>
  <c r="I2811" i="32"/>
  <c r="I2812" i="32"/>
  <c r="I2813" i="32"/>
  <c r="I2816" i="32"/>
  <c r="I2818" i="32"/>
  <c r="I2819" i="32"/>
  <c r="I2820" i="32"/>
  <c r="I2821" i="32"/>
  <c r="I2822" i="32"/>
  <c r="I2825" i="32"/>
  <c r="I2827" i="32"/>
  <c r="I2828" i="32"/>
  <c r="I2829" i="32"/>
  <c r="I2831" i="32"/>
  <c r="I2832" i="32"/>
  <c r="I2833" i="32"/>
  <c r="I2834" i="32"/>
  <c r="I2835" i="32"/>
  <c r="I2836" i="32"/>
  <c r="I2837" i="32"/>
  <c r="I2839" i="32"/>
  <c r="I2840" i="32"/>
  <c r="I2841" i="32"/>
  <c r="I2842" i="32"/>
  <c r="I2843" i="32"/>
  <c r="I2844" i="32"/>
  <c r="I2845" i="32"/>
  <c r="I2846" i="32"/>
  <c r="I2848" i="32"/>
  <c r="I2849" i="32"/>
  <c r="I2852" i="32"/>
  <c r="I2853" i="32"/>
  <c r="I2854" i="32"/>
  <c r="I2857" i="32"/>
  <c r="I2861" i="32"/>
  <c r="I2862" i="32"/>
  <c r="I2864" i="32"/>
  <c r="I2865" i="32"/>
  <c r="I2867" i="32"/>
  <c r="I2870" i="32"/>
  <c r="I2871" i="32"/>
  <c r="I2872" i="32"/>
  <c r="I2873" i="32"/>
  <c r="I2874" i="32"/>
  <c r="I2875" i="32"/>
  <c r="I2876" i="32"/>
  <c r="I2877" i="32"/>
  <c r="I2878" i="32"/>
  <c r="I2880" i="32"/>
  <c r="I2881" i="32"/>
  <c r="I2884" i="32"/>
  <c r="I2885" i="32"/>
  <c r="I2886" i="32"/>
  <c r="I2888" i="32"/>
  <c r="I2889" i="32"/>
  <c r="I2891" i="32"/>
  <c r="I2894" i="32"/>
  <c r="I2895" i="32"/>
  <c r="I2896" i="32"/>
  <c r="I2897" i="32"/>
  <c r="I2898" i="32"/>
  <c r="I2899" i="32"/>
  <c r="I2900" i="32"/>
  <c r="I2902" i="32"/>
  <c r="I2906" i="32"/>
  <c r="I2910" i="32"/>
  <c r="I2912" i="32"/>
  <c r="I2914" i="32"/>
  <c r="I2915" i="32"/>
  <c r="I2916" i="32"/>
  <c r="I2918" i="32"/>
  <c r="I2919" i="32"/>
  <c r="I2920" i="32"/>
  <c r="I2922" i="32"/>
  <c r="I2923" i="32"/>
  <c r="I2924" i="32"/>
  <c r="I2925" i="32"/>
  <c r="I2926" i="32"/>
  <c r="I2927" i="32"/>
  <c r="I2931" i="32"/>
  <c r="I2933" i="32"/>
  <c r="I2936" i="32"/>
  <c r="I2937" i="32"/>
  <c r="I2938" i="32"/>
  <c r="I2941" i="32"/>
  <c r="I2943" i="32"/>
  <c r="I2945" i="32"/>
  <c r="I2946" i="32"/>
  <c r="I2947" i="32"/>
  <c r="I2949" i="32"/>
  <c r="I2950" i="32"/>
  <c r="I2951" i="32"/>
  <c r="I2953" i="32"/>
  <c r="I2954" i="32"/>
  <c r="I2955" i="32"/>
  <c r="I2957" i="32"/>
  <c r="I2958" i="32"/>
  <c r="I2959" i="32"/>
  <c r="I2961" i="32"/>
  <c r="I2962" i="32"/>
  <c r="I2964" i="32"/>
  <c r="I2965" i="32"/>
  <c r="I2966" i="32"/>
  <c r="I2967" i="32"/>
  <c r="I2969" i="32"/>
  <c r="I2970" i="32"/>
  <c r="I2971" i="32"/>
  <c r="I2973" i="32"/>
  <c r="I2978" i="32"/>
  <c r="I2980" i="32"/>
  <c r="I2983" i="32"/>
  <c r="I2984" i="32"/>
  <c r="I2985" i="32"/>
  <c r="I2991" i="32"/>
  <c r="I2993" i="32"/>
  <c r="I2994" i="32"/>
  <c r="I2995" i="32"/>
  <c r="I2997" i="32"/>
  <c r="I2998" i="32"/>
  <c r="I2999" i="32"/>
  <c r="I3000" i="32"/>
  <c r="I3002" i="32"/>
  <c r="I3003" i="32"/>
  <c r="I3004" i="32"/>
  <c r="I3005" i="32"/>
  <c r="I3006" i="32"/>
  <c r="I3007" i="32"/>
  <c r="I3008" i="32"/>
  <c r="I3009" i="32"/>
  <c r="I3010" i="32"/>
  <c r="I3011" i="32"/>
  <c r="I3012" i="32"/>
  <c r="I3013" i="32"/>
  <c r="I3014" i="32"/>
  <c r="I3016" i="32"/>
  <c r="I3019" i="32"/>
  <c r="I3020" i="32"/>
  <c r="I3021" i="32"/>
  <c r="I3022" i="32"/>
  <c r="I3024" i="32"/>
  <c r="I3025" i="32"/>
  <c r="I3026" i="32"/>
  <c r="I3027" i="32"/>
  <c r="I3028" i="32"/>
  <c r="I3030" i="32"/>
  <c r="I3031" i="32"/>
  <c r="I3032" i="32"/>
  <c r="I3034" i="32"/>
  <c r="I3035" i="32"/>
  <c r="I3036" i="32"/>
  <c r="I3038" i="32"/>
  <c r="I3039" i="32"/>
  <c r="I3040" i="32"/>
  <c r="I3041" i="32"/>
  <c r="I3042" i="32"/>
  <c r="I3043" i="32"/>
  <c r="I3044" i="32"/>
  <c r="I3048" i="32"/>
  <c r="I3049" i="32"/>
  <c r="I3050" i="32"/>
  <c r="I3051" i="32"/>
  <c r="I3054" i="32"/>
  <c r="I3055" i="32"/>
  <c r="I3056" i="32"/>
  <c r="I3057" i="32"/>
  <c r="I3059" i="32"/>
  <c r="I3060" i="32"/>
  <c r="I3062" i="32"/>
  <c r="I3063" i="32"/>
  <c r="I3064" i="32"/>
  <c r="I3065" i="32"/>
  <c r="I3067" i="32"/>
  <c r="I3068" i="32"/>
  <c r="I3069" i="32"/>
  <c r="I3072" i="32"/>
  <c r="I3074" i="32"/>
  <c r="I3078" i="32"/>
  <c r="I3079" i="32"/>
  <c r="I3080" i="32"/>
  <c r="I3083" i="32"/>
  <c r="I3085" i="32"/>
  <c r="I3086" i="32"/>
  <c r="I3087" i="32"/>
  <c r="I3088" i="32"/>
  <c r="I3092" i="32"/>
  <c r="I3093" i="32"/>
  <c r="I3096" i="32"/>
  <c r="I3097" i="32"/>
  <c r="I3099" i="32"/>
  <c r="I3100" i="32"/>
  <c r="I3102" i="32"/>
  <c r="I3103" i="32"/>
  <c r="I3104" i="32"/>
  <c r="I3105" i="32"/>
  <c r="I3106" i="32"/>
  <c r="I3108" i="32"/>
  <c r="I3109" i="32"/>
  <c r="I3110" i="32"/>
  <c r="I3113" i="32"/>
  <c r="I3115" i="32"/>
  <c r="I3117" i="32"/>
  <c r="I3118" i="32"/>
  <c r="I3119" i="32"/>
  <c r="I3121" i="32"/>
  <c r="I3122" i="32"/>
  <c r="I3123" i="32"/>
  <c r="I3124" i="32"/>
  <c r="I3125" i="32"/>
  <c r="I3126" i="32"/>
  <c r="I3127" i="32"/>
  <c r="I3128" i="32"/>
  <c r="I3129" i="32"/>
  <c r="I3130" i="32"/>
  <c r="I3131" i="32"/>
  <c r="I3132" i="32"/>
  <c r="I3134" i="32"/>
  <c r="I3135" i="32"/>
  <c r="I3136" i="32"/>
  <c r="I3137" i="32"/>
  <c r="I3138" i="32"/>
  <c r="I3139" i="32"/>
  <c r="I3140" i="32"/>
  <c r="I3141" i="32"/>
  <c r="I3144" i="32"/>
  <c r="I3145" i="32"/>
  <c r="I3146" i="32"/>
  <c r="I3147" i="32"/>
  <c r="I3148" i="32"/>
  <c r="I3149" i="32"/>
  <c r="I3150" i="32"/>
  <c r="I3152" i="32"/>
  <c r="I3153" i="32"/>
  <c r="I3154" i="32"/>
  <c r="I3155" i="32"/>
  <c r="I3158" i="32"/>
  <c r="I3160" i="32"/>
  <c r="I3161" i="32"/>
  <c r="I3162" i="32"/>
  <c r="I3163" i="32"/>
  <c r="I3164" i="32"/>
  <c r="I3165" i="32"/>
  <c r="I3166" i="32"/>
  <c r="I3167" i="32"/>
  <c r="I3169" i="32"/>
  <c r="I3170" i="32"/>
  <c r="I3171" i="32"/>
  <c r="I3172" i="32"/>
  <c r="I3174" i="32"/>
  <c r="I3176" i="32"/>
  <c r="I3177" i="32"/>
  <c r="I3180" i="32"/>
  <c r="I3181" i="32"/>
  <c r="I3183" i="32"/>
  <c r="I3184" i="32"/>
  <c r="I3185" i="32"/>
  <c r="I3188" i="32"/>
  <c r="I3191" i="32"/>
  <c r="I3193" i="32"/>
  <c r="I3196" i="32"/>
  <c r="I3201" i="32"/>
  <c r="I3202" i="32"/>
  <c r="I3203" i="32"/>
  <c r="I3208" i="32"/>
  <c r="I3209" i="32"/>
  <c r="I3210" i="32"/>
  <c r="I3212" i="32"/>
  <c r="I3213" i="32"/>
  <c r="I3214" i="32"/>
  <c r="I3215" i="32"/>
  <c r="I3217" i="32"/>
  <c r="I3218" i="32"/>
  <c r="I3219" i="32"/>
  <c r="I3223" i="32"/>
  <c r="I3226" i="32"/>
  <c r="I3227" i="32"/>
  <c r="I3228" i="32"/>
  <c r="I3229" i="32"/>
  <c r="I3230" i="32"/>
  <c r="I3231" i="32"/>
  <c r="I3233" i="32"/>
  <c r="I3234" i="32"/>
  <c r="I3235" i="32"/>
  <c r="I3236" i="32"/>
  <c r="I3237" i="32"/>
  <c r="I3238" i="32"/>
  <c r="I3240" i="32"/>
  <c r="I3242" i="32"/>
  <c r="I3243" i="32"/>
  <c r="I3244" i="32"/>
  <c r="I3245" i="32"/>
  <c r="I3247" i="32"/>
  <c r="I3250" i="32"/>
  <c r="I3251" i="32"/>
  <c r="I3252" i="32"/>
  <c r="I3253" i="32"/>
  <c r="I3254" i="32"/>
  <c r="I3257" i="32"/>
  <c r="I3258" i="32"/>
  <c r="I3261" i="32"/>
  <c r="I3262" i="32"/>
  <c r="I3264" i="32"/>
  <c r="I3265" i="32"/>
  <c r="I3267" i="32"/>
  <c r="I3268" i="32"/>
  <c r="I3269" i="32"/>
  <c r="I3272" i="32"/>
  <c r="I3273" i="32"/>
  <c r="I3274" i="32"/>
  <c r="I3275" i="32"/>
  <c r="I3276" i="32"/>
  <c r="I3277" i="32"/>
  <c r="I3279" i="32"/>
  <c r="I3281" i="32"/>
  <c r="I3282" i="32"/>
  <c r="I3286" i="32"/>
  <c r="I3287" i="32"/>
  <c r="I3288" i="32"/>
  <c r="I3290" i="32"/>
  <c r="I3291" i="32"/>
  <c r="I3292" i="32"/>
  <c r="I3293" i="32"/>
  <c r="I3295" i="32"/>
  <c r="I3299" i="32"/>
  <c r="I3300" i="32"/>
  <c r="I3302" i="32"/>
  <c r="I3303" i="32"/>
  <c r="I3304" i="32"/>
  <c r="I3305" i="32"/>
  <c r="I3306" i="32"/>
  <c r="I3307" i="32"/>
  <c r="I3309" i="32"/>
  <c r="I3310" i="32"/>
  <c r="I3311" i="32"/>
  <c r="I3312" i="32"/>
  <c r="I3313" i="32"/>
  <c r="I3315" i="32"/>
  <c r="I3316" i="32"/>
  <c r="I3319" i="32"/>
  <c r="I3321" i="32"/>
  <c r="I3323" i="32"/>
  <c r="I3328" i="32"/>
  <c r="I3329" i="32"/>
  <c r="I3335" i="32"/>
  <c r="I3337" i="32"/>
  <c r="I3338" i="32"/>
  <c r="I3339" i="32"/>
  <c r="I3341" i="32"/>
  <c r="I3342" i="32"/>
  <c r="I3344" i="32"/>
  <c r="I3345" i="32"/>
  <c r="I3346" i="32"/>
  <c r="I3347" i="32"/>
  <c r="I3349" i="32"/>
  <c r="I3350" i="32"/>
  <c r="I3351" i="32"/>
  <c r="I3354" i="32"/>
  <c r="I3356" i="32"/>
  <c r="I3357" i="32"/>
  <c r="I3358" i="32"/>
  <c r="I3359" i="32"/>
  <c r="I3360" i="32"/>
  <c r="I3361" i="32"/>
  <c r="I3363" i="32"/>
  <c r="I3364" i="32"/>
  <c r="I3369" i="32"/>
  <c r="I3370" i="32"/>
  <c r="I3374" i="32"/>
  <c r="I3378" i="32"/>
  <c r="I3379" i="32"/>
  <c r="I3380" i="32"/>
  <c r="I3381" i="32"/>
  <c r="I3385" i="32"/>
  <c r="I3387" i="32"/>
  <c r="I3390" i="32"/>
  <c r="I3391" i="32"/>
  <c r="I3395" i="32"/>
  <c r="I3397" i="32"/>
  <c r="I3400" i="32"/>
  <c r="I3401" i="32"/>
  <c r="I3403" i="32"/>
  <c r="I3404" i="32"/>
  <c r="I3405" i="32"/>
  <c r="I3408" i="32"/>
  <c r="I3410" i="32"/>
  <c r="I3412" i="32"/>
  <c r="I3413" i="32"/>
  <c r="I3415" i="32"/>
  <c r="I3416" i="32"/>
  <c r="I3417" i="32"/>
  <c r="I3418" i="32"/>
  <c r="I3419" i="32"/>
  <c r="I3422" i="32"/>
  <c r="I3423" i="32"/>
  <c r="I3426" i="32"/>
  <c r="I3428" i="32"/>
  <c r="I3431" i="32"/>
  <c r="I3433" i="32"/>
  <c r="I3437" i="32"/>
  <c r="I3438" i="32"/>
  <c r="I3441" i="32"/>
  <c r="I3442" i="32"/>
  <c r="I3443" i="32"/>
  <c r="I3444" i="32"/>
  <c r="I3445" i="32"/>
  <c r="I3447" i="32"/>
  <c r="I3448" i="32"/>
  <c r="I3449" i="32"/>
  <c r="I3450" i="32"/>
  <c r="I3451" i="32"/>
  <c r="I3453" i="32"/>
  <c r="I3454" i="32"/>
  <c r="I3456" i="32"/>
  <c r="I3458" i="32"/>
  <c r="I3459" i="32"/>
  <c r="I3460" i="32"/>
  <c r="I3463" i="32"/>
  <c r="I3464" i="32"/>
  <c r="I3465" i="32"/>
  <c r="I3466" i="32"/>
  <c r="I3470" i="32"/>
  <c r="I3471" i="32"/>
  <c r="I3472" i="32"/>
  <c r="I3475" i="32"/>
  <c r="I3476" i="32"/>
  <c r="I3480" i="32"/>
  <c r="I3481" i="32"/>
  <c r="I3483" i="32"/>
  <c r="I3484" i="32"/>
  <c r="I3487" i="32"/>
  <c r="I3489" i="32"/>
  <c r="I3490" i="32"/>
  <c r="I3492" i="32"/>
  <c r="I3494" i="32"/>
  <c r="I3496" i="32"/>
  <c r="I3497" i="32"/>
  <c r="I3499" i="32"/>
  <c r="I3502" i="32"/>
  <c r="I3504" i="32"/>
  <c r="I3506" i="32"/>
  <c r="I3507" i="32"/>
  <c r="I3509" i="32"/>
  <c r="I3510" i="32"/>
  <c r="I3511" i="32"/>
  <c r="I3513" i="32"/>
  <c r="I3514" i="32"/>
  <c r="I3518" i="32"/>
  <c r="I3519" i="32"/>
  <c r="I3521" i="32"/>
  <c r="I3523" i="32"/>
  <c r="I3526" i="32"/>
  <c r="I3528" i="32"/>
  <c r="I3531" i="32"/>
  <c r="I3532" i="32"/>
  <c r="I3533" i="32"/>
  <c r="I3534" i="32"/>
  <c r="I3535" i="32"/>
  <c r="I3537" i="32"/>
  <c r="I3538" i="32"/>
  <c r="I3539" i="32"/>
  <c r="I3540" i="32"/>
  <c r="I3542" i="32"/>
  <c r="I3543" i="32"/>
  <c r="I3544" i="32"/>
  <c r="I3547" i="32"/>
  <c r="I3548" i="32"/>
  <c r="I3552" i="32"/>
  <c r="I3553" i="32"/>
  <c r="I3555" i="32"/>
  <c r="I3557" i="32"/>
  <c r="I3560" i="32"/>
  <c r="I3562" i="32"/>
  <c r="I3563" i="32"/>
  <c r="I3564" i="32"/>
  <c r="I3565" i="32"/>
  <c r="I3567" i="32"/>
  <c r="I3570" i="32"/>
  <c r="I3573" i="32"/>
  <c r="I3574" i="32"/>
  <c r="I3575" i="32"/>
  <c r="I3576" i="32"/>
  <c r="I3578" i="32"/>
  <c r="I3580" i="32"/>
  <c r="I3582" i="32"/>
  <c r="I3585" i="32"/>
  <c r="I3587" i="32"/>
  <c r="I3589" i="32"/>
  <c r="I3591" i="32"/>
  <c r="I3597" i="32"/>
  <c r="I3600" i="32"/>
  <c r="I3602" i="32"/>
  <c r="I3603" i="32"/>
  <c r="I3606" i="32"/>
  <c r="I3607" i="32"/>
  <c r="I3608" i="32"/>
  <c r="I3609" i="32"/>
  <c r="I3610" i="32"/>
  <c r="I3611" i="32"/>
  <c r="I3625" i="32"/>
  <c r="I3626" i="32"/>
  <c r="I3627" i="32"/>
  <c r="I3628" i="32"/>
  <c r="I3629" i="32"/>
  <c r="I3630" i="32"/>
  <c r="I3632" i="32"/>
  <c r="I3633" i="32"/>
  <c r="I3635" i="32"/>
  <c r="I3636" i="32"/>
  <c r="I3637" i="32"/>
  <c r="I3638" i="32"/>
  <c r="I3639" i="32"/>
  <c r="I3640" i="32"/>
  <c r="I3641" i="32"/>
  <c r="I3643" i="32"/>
  <c r="I3646" i="32"/>
  <c r="I3653" i="32"/>
  <c r="I3654" i="32"/>
  <c r="I3655" i="32"/>
  <c r="I3656" i="32"/>
  <c r="I3657" i="32"/>
  <c r="I3661" i="32"/>
  <c r="I3664" i="32"/>
  <c r="I3665" i="32"/>
  <c r="I3666" i="32"/>
  <c r="I3668" i="32"/>
  <c r="I3672" i="32"/>
  <c r="I3674" i="32"/>
  <c r="I3675" i="32"/>
  <c r="I3678" i="32"/>
  <c r="I3679" i="32"/>
  <c r="I3680" i="32"/>
  <c r="I3681" i="32"/>
  <c r="I3682" i="32"/>
  <c r="I3683" i="32"/>
  <c r="I3684" i="32"/>
  <c r="I3685" i="32"/>
  <c r="I3686" i="32"/>
  <c r="I3687" i="32"/>
  <c r="I3689" i="32"/>
  <c r="I3693" i="32"/>
  <c r="I3695" i="32"/>
  <c r="I3696" i="32"/>
  <c r="I3698" i="32"/>
  <c r="I3700" i="32"/>
  <c r="I3701" i="32"/>
  <c r="I3702" i="32"/>
  <c r="I3704" i="32"/>
  <c r="I3705" i="32"/>
  <c r="I3707" i="32"/>
  <c r="I3708" i="32"/>
  <c r="I3710" i="32"/>
  <c r="I3711" i="32"/>
  <c r="I3712" i="32"/>
  <c r="I3713" i="32"/>
  <c r="I3714" i="32"/>
  <c r="I3715" i="32"/>
  <c r="I3716" i="32"/>
  <c r="I3717" i="32"/>
  <c r="I3718" i="32"/>
  <c r="I3719" i="32"/>
  <c r="I3721" i="32"/>
  <c r="I3722" i="32"/>
  <c r="I3723" i="32"/>
  <c r="I3724" i="32"/>
  <c r="I3725" i="32"/>
  <c r="I3726" i="32"/>
  <c r="I3730" i="32"/>
  <c r="I3731" i="32"/>
  <c r="I3732" i="32"/>
  <c r="I3734" i="32"/>
  <c r="I3735" i="32"/>
  <c r="I3737" i="32"/>
  <c r="I3738" i="32"/>
  <c r="I3739" i="32"/>
  <c r="I3741" i="32"/>
  <c r="I3742" i="32"/>
  <c r="I3743" i="32"/>
  <c r="I3745" i="32"/>
  <c r="I3746" i="32"/>
  <c r="I3747" i="32"/>
  <c r="I3748" i="32"/>
  <c r="I3749" i="32"/>
  <c r="I3750" i="32"/>
  <c r="I3751" i="32"/>
  <c r="I3752" i="32"/>
  <c r="I3756" i="32"/>
  <c r="I3757" i="32"/>
  <c r="I3758" i="32"/>
  <c r="I3759" i="32"/>
  <c r="I3761" i="32"/>
  <c r="I3762" i="32"/>
  <c r="I3763" i="32"/>
  <c r="I3765" i="32"/>
  <c r="I3769" i="32"/>
  <c r="I3770" i="32"/>
  <c r="I3771" i="32"/>
  <c r="I3772" i="32"/>
  <c r="I3773" i="32"/>
  <c r="I3774" i="32"/>
  <c r="I3775" i="32"/>
  <c r="I3778" i="32"/>
  <c r="I3779" i="32"/>
  <c r="I3781" i="32"/>
  <c r="I3782" i="32"/>
  <c r="I3784" i="32"/>
  <c r="I3785" i="32"/>
  <c r="I3789" i="32"/>
  <c r="I3790" i="32"/>
  <c r="I3791" i="32"/>
  <c r="I3792" i="32"/>
  <c r="I3794" i="32"/>
  <c r="I3795" i="32"/>
  <c r="I3798" i="32"/>
  <c r="I3799" i="32"/>
  <c r="I3800" i="32"/>
  <c r="I3801" i="32"/>
  <c r="I3802" i="32"/>
  <c r="I3804" i="32"/>
  <c r="I3806" i="32"/>
  <c r="I3807" i="32"/>
  <c r="I3808" i="32"/>
  <c r="I3810" i="32"/>
  <c r="I3812" i="32"/>
  <c r="I3813" i="32"/>
  <c r="I3815" i="32"/>
  <c r="I3816" i="32"/>
  <c r="I3817" i="32"/>
  <c r="I3820" i="32"/>
  <c r="I3821" i="32"/>
  <c r="I3822" i="32"/>
  <c r="I3823" i="32"/>
  <c r="I3824" i="32"/>
  <c r="I3827" i="32"/>
  <c r="I3828" i="32"/>
  <c r="I3830" i="32"/>
  <c r="I3831" i="32"/>
  <c r="I3832" i="32"/>
  <c r="I3834" i="32"/>
  <c r="I3836" i="32"/>
  <c r="I3837" i="32"/>
  <c r="I3840" i="32"/>
  <c r="I3841" i="32"/>
  <c r="I3842" i="32"/>
  <c r="I3844" i="32"/>
  <c r="I3846" i="32"/>
  <c r="I3847" i="32"/>
  <c r="I3848" i="32"/>
  <c r="I3853" i="32"/>
  <c r="I3855" i="32"/>
  <c r="I3857" i="32"/>
  <c r="I3859" i="32"/>
  <c r="I3860" i="32"/>
  <c r="I3862" i="32"/>
  <c r="I3863" i="32"/>
  <c r="I3864" i="32"/>
  <c r="I3867" i="32"/>
  <c r="I3868" i="32"/>
  <c r="I3872" i="32"/>
  <c r="I3874" i="32"/>
  <c r="I3875" i="32"/>
  <c r="I3878" i="32"/>
  <c r="I3879" i="32"/>
  <c r="I3880" i="32"/>
  <c r="I3882" i="32"/>
  <c r="I3883" i="32"/>
  <c r="I3885" i="32"/>
  <c r="I3891" i="32"/>
  <c r="I3893" i="32"/>
  <c r="I3894" i="32"/>
  <c r="I3895" i="32"/>
  <c r="I3896" i="32"/>
  <c r="I3898" i="32"/>
  <c r="I3899" i="32"/>
  <c r="I3900" i="32"/>
  <c r="I3902" i="32"/>
  <c r="I3903" i="32"/>
  <c r="I3904" i="32"/>
  <c r="I3906" i="32"/>
  <c r="I3907" i="32"/>
  <c r="I3908" i="32"/>
  <c r="I3909" i="32"/>
  <c r="I3910" i="32"/>
  <c r="I3911" i="32"/>
  <c r="I3912" i="32"/>
  <c r="I3914" i="32"/>
  <c r="I3918" i="32"/>
  <c r="I3919" i="32"/>
  <c r="I3920" i="32"/>
  <c r="I3921" i="32"/>
  <c r="I3922" i="32"/>
  <c r="I3923" i="32"/>
  <c r="I3924" i="32"/>
  <c r="I3925" i="32"/>
  <c r="I3926" i="32"/>
  <c r="I3929" i="32"/>
  <c r="I3931" i="32"/>
  <c r="I3932" i="32"/>
  <c r="I3933" i="32"/>
  <c r="I3935" i="32"/>
  <c r="I3937" i="32"/>
  <c r="I3938" i="32"/>
  <c r="I3941" i="32"/>
  <c r="I3942" i="32"/>
  <c r="I3943" i="32"/>
  <c r="I3946" i="32"/>
  <c r="I3947" i="32"/>
  <c r="I3948" i="32"/>
  <c r="I3951" i="32"/>
  <c r="I3952" i="32"/>
  <c r="I3953" i="32"/>
  <c r="I3956" i="32"/>
  <c r="I3957" i="32"/>
  <c r="I3960" i="32"/>
  <c r="I3964" i="32"/>
  <c r="I3965" i="32"/>
  <c r="I3967" i="32"/>
  <c r="I3968" i="32"/>
  <c r="I3969" i="32"/>
  <c r="I3971" i="32"/>
  <c r="I3972" i="32"/>
  <c r="I3973" i="32"/>
  <c r="I3974" i="32"/>
  <c r="I3978" i="32"/>
  <c r="I3979" i="32"/>
  <c r="I3981" i="32"/>
  <c r="I3982" i="32"/>
  <c r="I3987" i="32"/>
  <c r="I3989" i="32"/>
  <c r="I3994" i="32"/>
  <c r="I3995" i="32"/>
  <c r="I3997" i="32"/>
  <c r="I3998" i="32"/>
  <c r="I4002" i="32"/>
  <c r="I4003" i="32"/>
  <c r="I4006" i="32"/>
  <c r="I4007" i="32"/>
  <c r="I4008" i="32"/>
  <c r="I4009" i="32"/>
  <c r="I4013" i="32"/>
  <c r="I4014" i="32"/>
  <c r="I4015" i="32"/>
  <c r="I4017" i="32"/>
  <c r="I4018" i="32"/>
  <c r="I4019" i="32"/>
  <c r="I4020" i="32"/>
  <c r="I4021" i="32"/>
  <c r="I4022" i="32"/>
  <c r="I4023" i="32"/>
  <c r="I4025" i="32"/>
  <c r="I4026" i="32"/>
  <c r="I4027" i="32"/>
  <c r="I4028" i="32"/>
  <c r="I4029" i="32"/>
  <c r="I4030" i="32"/>
  <c r="I4031" i="32"/>
  <c r="I4032" i="32"/>
  <c r="I4034" i="32"/>
  <c r="I4035" i="32"/>
  <c r="I4036" i="32"/>
  <c r="I4037" i="32"/>
  <c r="I4038" i="32"/>
  <c r="I4039" i="32"/>
  <c r="I4040" i="32"/>
  <c r="I4041" i="32"/>
  <c r="I4043" i="32"/>
  <c r="I4044" i="32"/>
  <c r="I4045" i="32"/>
  <c r="I4046" i="32"/>
  <c r="I4047" i="32"/>
  <c r="I4048" i="32"/>
  <c r="I4049" i="32"/>
  <c r="I4051" i="32"/>
  <c r="I4052" i="32"/>
  <c r="I4053" i="32"/>
  <c r="I4057" i="32"/>
  <c r="I4060" i="32"/>
  <c r="I4061" i="32"/>
  <c r="I4062" i="32"/>
  <c r="I4064" i="32"/>
  <c r="I4065" i="32"/>
  <c r="I4066" i="32"/>
  <c r="I4068" i="32"/>
  <c r="I4069" i="32"/>
  <c r="I4070" i="32"/>
  <c r="I4071" i="32"/>
  <c r="I4072" i="32"/>
  <c r="I4073" i="32"/>
  <c r="I4075" i="32"/>
  <c r="I4076" i="32"/>
  <c r="I4078" i="32"/>
  <c r="I4079" i="32"/>
  <c r="I4080" i="32"/>
  <c r="I4082" i="32"/>
  <c r="I4084" i="32"/>
  <c r="I4085" i="32"/>
  <c r="I4088" i="32"/>
  <c r="I4089" i="32"/>
  <c r="I4091" i="32"/>
  <c r="I4092" i="32"/>
  <c r="I4093" i="32"/>
  <c r="I4096" i="32"/>
  <c r="I4097" i="32"/>
  <c r="I4098" i="32"/>
  <c r="I4102" i="32"/>
  <c r="I4103" i="32"/>
  <c r="I4104" i="32"/>
  <c r="I4105" i="32"/>
  <c r="I4113" i="32"/>
  <c r="I4116" i="32"/>
  <c r="I4118" i="32"/>
  <c r="I4119" i="32"/>
  <c r="I4120" i="32"/>
  <c r="I4121" i="32"/>
  <c r="I4123" i="32"/>
  <c r="I4124" i="32"/>
  <c r="I4125" i="32"/>
  <c r="I4128" i="32"/>
  <c r="I4129" i="32"/>
  <c r="I4130" i="32"/>
  <c r="I4131" i="32"/>
  <c r="I4132" i="32"/>
  <c r="I4134" i="32"/>
  <c r="I4135" i="32"/>
  <c r="I4138" i="32"/>
  <c r="I4141" i="32"/>
  <c r="I4143" i="32"/>
  <c r="I4144" i="32"/>
  <c r="I4146" i="32"/>
  <c r="I4147" i="32"/>
  <c r="I4150" i="32"/>
  <c r="I4156" i="32"/>
  <c r="I4157" i="32"/>
  <c r="I4158" i="32"/>
  <c r="I4160" i="32"/>
  <c r="I4161" i="32"/>
  <c r="I4163" i="32"/>
  <c r="I4164" i="32"/>
  <c r="I4165" i="32"/>
  <c r="I4166" i="32"/>
  <c r="I4167" i="32"/>
  <c r="I4169" i="32"/>
  <c r="I4170" i="32"/>
  <c r="I4172" i="32"/>
  <c r="I4173" i="32"/>
  <c r="I4174" i="32"/>
  <c r="I4175" i="32"/>
  <c r="I4176" i="32"/>
  <c r="I4177" i="32"/>
  <c r="I4179" i="32"/>
  <c r="I4180" i="32"/>
  <c r="I4181" i="32"/>
  <c r="I4182" i="32"/>
  <c r="I4183" i="32"/>
  <c r="I4184" i="32"/>
  <c r="I4185" i="32"/>
  <c r="I4186" i="32"/>
  <c r="I4187" i="32"/>
  <c r="I4189" i="32"/>
  <c r="I4190" i="32"/>
  <c r="I4192" i="32"/>
  <c r="I4193" i="32"/>
  <c r="I4194" i="32"/>
  <c r="I4196" i="32"/>
  <c r="I4197" i="32"/>
  <c r="I4202" i="32"/>
  <c r="I4204" i="32"/>
  <c r="I4205" i="32"/>
  <c r="I4206" i="32"/>
  <c r="I4207" i="32"/>
  <c r="I4208" i="32"/>
  <c r="I4212" i="32"/>
  <c r="I4218" i="32"/>
  <c r="I4220" i="32"/>
  <c r="I4223" i="32"/>
  <c r="I4224" i="32"/>
  <c r="I4226" i="32"/>
  <c r="I4228" i="32"/>
  <c r="I4229" i="32"/>
  <c r="I4231" i="32"/>
  <c r="I4233" i="32"/>
  <c r="I4234" i="32"/>
  <c r="I4235" i="32"/>
  <c r="I4236" i="32"/>
  <c r="I4238" i="32"/>
  <c r="I4239" i="32"/>
  <c r="I4240" i="32"/>
  <c r="I4242" i="32"/>
  <c r="I4243" i="32"/>
  <c r="I4244" i="32"/>
  <c r="I4247" i="32"/>
  <c r="I4248" i="32"/>
  <c r="I4249" i="32"/>
  <c r="I4250" i="32"/>
  <c r="I4252" i="32"/>
  <c r="I4254" i="32"/>
  <c r="I4257" i="32"/>
  <c r="I4258" i="32"/>
  <c r="I4259" i="32"/>
  <c r="I4260" i="32"/>
  <c r="I4261" i="32"/>
  <c r="I4264" i="32"/>
  <c r="I4265" i="32"/>
  <c r="I4266" i="32"/>
  <c r="I4267" i="32"/>
  <c r="I4270" i="32"/>
  <c r="I4271" i="32"/>
  <c r="I4273" i="32"/>
  <c r="I4274" i="32"/>
  <c r="I4275" i="32"/>
  <c r="I4279" i="32"/>
  <c r="I4280" i="32"/>
  <c r="I4281" i="32"/>
  <c r="I4282" i="32"/>
  <c r="I4284" i="32"/>
  <c r="I4287" i="32"/>
  <c r="I4289" i="32"/>
  <c r="I4290" i="32"/>
  <c r="I4294" i="32"/>
  <c r="I4295" i="32"/>
  <c r="I4296" i="32"/>
  <c r="I4299" i="32"/>
  <c r="I4300" i="32"/>
  <c r="I4301" i="32"/>
  <c r="I4303" i="32"/>
  <c r="I4304" i="32"/>
  <c r="I4307" i="32"/>
  <c r="I4308" i="32"/>
  <c r="I4309" i="32"/>
  <c r="I4310" i="32"/>
  <c r="I4312" i="32"/>
  <c r="I4316" i="32"/>
  <c r="I4317" i="32"/>
  <c r="I4319" i="32"/>
  <c r="I4320" i="32"/>
  <c r="I4322" i="32"/>
  <c r="I4323" i="32"/>
  <c r="I4325" i="32"/>
  <c r="I4326" i="32"/>
  <c r="I4330" i="32"/>
  <c r="I4332" i="32"/>
  <c r="I4334" i="32"/>
  <c r="I4335" i="32"/>
  <c r="I4336" i="32"/>
  <c r="I4338" i="32"/>
  <c r="I4339" i="32"/>
  <c r="I4340" i="32"/>
  <c r="I4341" i="32"/>
  <c r="I4342" i="32"/>
  <c r="I4344" i="32"/>
  <c r="I4345" i="32"/>
  <c r="I4346" i="32"/>
  <c r="I4347" i="32"/>
  <c r="I4349" i="32"/>
  <c r="I4350" i="32"/>
  <c r="I4352" i="32"/>
  <c r="I4353" i="32"/>
  <c r="I4358" i="32"/>
  <c r="I4359" i="32"/>
  <c r="I4362" i="32"/>
  <c r="I4363" i="32"/>
  <c r="I4364" i="32"/>
  <c r="I4365" i="32"/>
  <c r="I4366" i="32"/>
  <c r="I4368" i="32"/>
  <c r="I4369" i="32"/>
  <c r="I4370" i="32"/>
  <c r="I4371" i="32"/>
  <c r="I4373" i="32"/>
  <c r="I4374" i="32"/>
  <c r="I4375" i="32"/>
  <c r="I4377" i="32"/>
  <c r="I4378" i="32"/>
  <c r="I4379" i="32"/>
  <c r="I4380" i="32"/>
  <c r="I4381" i="32"/>
  <c r="I4382" i="32"/>
  <c r="I4383" i="32"/>
  <c r="I4384" i="32"/>
  <c r="I4385" i="32"/>
  <c r="I4386" i="32"/>
  <c r="I4389" i="32"/>
  <c r="I4390" i="32"/>
  <c r="I4392" i="32"/>
  <c r="I4393" i="32"/>
  <c r="I4394" i="32"/>
  <c r="I4395" i="32"/>
  <c r="I4397" i="32"/>
  <c r="I4398" i="32"/>
  <c r="I4399" i="32"/>
  <c r="I4402" i="32"/>
  <c r="I4403" i="32"/>
  <c r="I4404" i="32"/>
  <c r="I4405" i="32"/>
  <c r="I4406" i="32"/>
  <c r="I4407" i="32"/>
  <c r="I4408" i="32"/>
  <c r="I4409" i="32"/>
  <c r="I4412" i="32"/>
  <c r="I4413" i="32"/>
  <c r="I4416" i="32"/>
  <c r="I4417" i="32"/>
  <c r="I4418" i="32"/>
  <c r="I4419" i="32"/>
  <c r="I4421" i="32"/>
  <c r="I4422" i="32"/>
  <c r="I4424" i="32"/>
  <c r="I4425" i="32"/>
  <c r="I4426" i="32"/>
  <c r="I4427" i="32"/>
  <c r="I4428" i="32"/>
  <c r="I4430" i="32"/>
  <c r="I4431" i="32"/>
  <c r="I4432" i="32"/>
  <c r="I4433" i="32"/>
  <c r="I4437" i="32"/>
  <c r="I4438" i="32"/>
  <c r="I4439" i="32"/>
  <c r="I4440" i="32"/>
  <c r="I4444" i="32"/>
  <c r="I4445" i="32"/>
  <c r="I4447" i="32"/>
  <c r="I4449" i="32"/>
  <c r="I4450" i="32"/>
  <c r="I4451" i="32"/>
  <c r="I4454" i="32"/>
  <c r="I4456" i="32"/>
  <c r="I4457" i="32"/>
  <c r="I4459" i="32"/>
  <c r="I4462" i="32"/>
  <c r="I4463" i="32"/>
  <c r="I4464" i="32"/>
  <c r="I4465" i="32"/>
  <c r="I4466" i="32"/>
  <c r="I4467" i="32"/>
  <c r="I4468" i="32"/>
  <c r="I4471" i="32"/>
  <c r="I4472" i="32"/>
  <c r="I4475" i="32"/>
  <c r="I4476" i="32"/>
  <c r="I4477" i="32"/>
  <c r="I4478" i="32"/>
  <c r="I4479" i="32"/>
  <c r="I4480" i="32"/>
  <c r="I4481" i="32"/>
  <c r="I4482" i="32"/>
  <c r="I4483" i="32"/>
  <c r="I4485" i="32"/>
  <c r="I4489" i="32"/>
  <c r="I4491" i="32"/>
  <c r="I4492" i="32"/>
  <c r="I4493" i="32"/>
  <c r="I4494" i="32"/>
  <c r="I4495" i="32"/>
  <c r="I4496" i="32"/>
  <c r="I4497" i="32"/>
  <c r="I4499" i="32"/>
  <c r="I4500" i="32"/>
  <c r="I4501" i="32"/>
  <c r="I4502" i="32"/>
  <c r="I4503" i="32"/>
  <c r="I4504" i="32"/>
  <c r="I4505" i="32"/>
  <c r="I4508" i="32"/>
  <c r="I4510" i="32"/>
  <c r="I4511" i="32"/>
  <c r="I4512" i="32"/>
  <c r="I4515" i="32"/>
  <c r="I4517" i="32"/>
  <c r="I4519" i="32"/>
  <c r="I4520" i="32"/>
  <c r="I4521" i="32"/>
  <c r="I4522" i="32"/>
  <c r="I4524" i="32"/>
  <c r="I4525" i="32"/>
  <c r="I4528" i="32"/>
  <c r="I4529" i="32"/>
  <c r="I4530" i="32"/>
  <c r="I4532" i="32"/>
  <c r="I4534" i="32"/>
  <c r="I4536" i="32"/>
  <c r="I4538" i="32"/>
  <c r="I4539" i="32"/>
  <c r="I4540" i="32"/>
  <c r="I4541" i="32"/>
  <c r="I4542" i="32"/>
  <c r="I4543" i="32"/>
  <c r="I4544" i="32"/>
  <c r="I4545" i="32"/>
  <c r="I4546" i="32"/>
  <c r="I4547" i="32"/>
  <c r="I4548" i="32"/>
  <c r="I4550" i="32"/>
  <c r="I4552" i="32"/>
  <c r="I4554" i="32"/>
  <c r="I4555" i="32"/>
  <c r="I4556" i="32"/>
  <c r="I4557" i="32"/>
  <c r="I4560" i="32"/>
  <c r="I4561" i="32"/>
  <c r="I4564" i="32"/>
  <c r="I4567" i="32"/>
  <c r="I4568" i="32"/>
  <c r="I4571" i="32"/>
  <c r="I4572" i="32"/>
  <c r="I4573" i="32"/>
  <c r="I4574" i="32"/>
  <c r="I4576" i="32"/>
  <c r="I4577" i="32"/>
  <c r="I4578" i="32"/>
  <c r="I4579" i="32"/>
  <c r="I4580" i="32"/>
  <c r="I4584" i="32"/>
  <c r="I4585" i="32"/>
  <c r="I4586" i="32"/>
  <c r="I4588" i="32"/>
  <c r="I4589" i="32"/>
  <c r="I4590" i="32"/>
  <c r="I4592" i="32"/>
  <c r="I4596" i="32"/>
  <c r="I4597" i="32"/>
  <c r="I4598" i="32"/>
  <c r="I4599" i="32"/>
  <c r="I4600" i="32"/>
  <c r="I4601" i="32"/>
  <c r="I4602" i="32"/>
  <c r="I4604" i="32"/>
  <c r="I4605" i="32"/>
  <c r="I4606" i="32"/>
  <c r="I4608" i="32"/>
  <c r="I4609" i="32"/>
  <c r="I4611" i="32"/>
  <c r="I4612" i="32"/>
  <c r="I4613" i="32"/>
  <c r="I4615" i="32"/>
  <c r="I4616" i="32"/>
  <c r="I4618" i="32"/>
  <c r="I4619" i="32"/>
  <c r="I4621" i="32"/>
  <c r="I4623" i="32"/>
  <c r="I4624" i="32"/>
  <c r="I4626" i="32"/>
  <c r="I4627" i="32"/>
  <c r="I4628" i="32"/>
  <c r="I4629" i="32"/>
  <c r="I4630" i="32"/>
  <c r="I4631" i="32"/>
  <c r="I4632" i="32"/>
  <c r="I4634" i="32"/>
  <c r="I4635" i="32"/>
  <c r="I4637" i="32"/>
  <c r="I4638" i="32"/>
  <c r="I4639" i="32"/>
  <c r="I4640" i="32"/>
  <c r="I4641" i="32"/>
  <c r="I4642" i="32"/>
  <c r="I4643" i="32"/>
  <c r="I4644" i="32"/>
  <c r="I4645" i="32"/>
  <c r="I4646" i="32"/>
  <c r="I4647" i="32"/>
  <c r="I4648" i="32"/>
  <c r="I4649" i="32"/>
  <c r="I4650" i="32"/>
  <c r="I4651" i="32"/>
  <c r="I4652" i="32"/>
  <c r="I4653" i="32"/>
  <c r="I4656" i="32"/>
  <c r="I4657" i="32"/>
  <c r="I4658" i="32"/>
  <c r="I4659" i="32"/>
  <c r="I4662" i="32"/>
  <c r="I4663" i="32"/>
  <c r="I4666" i="32"/>
  <c r="I4667" i="32"/>
  <c r="I4668" i="32"/>
  <c r="I4669" i="32"/>
  <c r="I4671" i="32"/>
  <c r="I4672" i="32"/>
  <c r="I4676" i="32"/>
  <c r="I4677" i="32"/>
  <c r="I4678" i="32"/>
  <c r="I4681" i="32"/>
  <c r="I4683" i="32"/>
  <c r="I4686" i="32"/>
  <c r="I4687" i="32"/>
  <c r="I4688" i="32"/>
  <c r="I4689" i="32"/>
  <c r="I4691" i="32"/>
  <c r="I4694" i="32"/>
  <c r="I4695" i="32"/>
  <c r="I4697" i="32"/>
  <c r="I4698" i="32"/>
  <c r="I4699" i="32"/>
  <c r="I4700" i="32"/>
  <c r="I4701" i="32"/>
  <c r="I4703" i="32"/>
  <c r="I4705" i="32"/>
  <c r="I4706" i="32"/>
  <c r="I4708" i="32"/>
  <c r="I4710" i="32"/>
  <c r="I4713" i="32"/>
  <c r="I4714" i="32"/>
  <c r="I4716" i="32"/>
  <c r="I4717" i="32"/>
  <c r="I4718" i="32"/>
  <c r="I4720" i="32"/>
  <c r="I4722" i="32"/>
  <c r="I4727" i="32"/>
  <c r="I4729" i="32"/>
  <c r="I4730" i="32"/>
  <c r="I4731" i="32"/>
  <c r="I4732" i="32"/>
  <c r="I4733" i="32"/>
  <c r="I4734" i="32"/>
  <c r="I4735" i="32"/>
  <c r="I4736" i="32"/>
  <c r="I4738" i="32"/>
  <c r="I4739" i="32"/>
  <c r="I4740" i="32"/>
  <c r="I4741" i="32"/>
  <c r="I4742" i="32"/>
  <c r="I4743" i="32"/>
  <c r="I4744" i="32"/>
  <c r="I4747" i="32"/>
  <c r="I4748" i="32"/>
  <c r="I4749" i="32"/>
  <c r="I4750" i="32"/>
  <c r="I4751" i="32"/>
  <c r="I4752" i="32"/>
  <c r="I4753" i="32"/>
  <c r="I4754" i="32"/>
  <c r="I4755" i="32"/>
  <c r="I4756" i="32"/>
  <c r="I4757" i="32"/>
  <c r="I4758" i="32"/>
  <c r="I4759" i="32"/>
  <c r="I4760" i="32"/>
  <c r="I4761" i="32"/>
  <c r="I4762" i="32"/>
  <c r="I4765" i="32"/>
  <c r="I4766" i="32"/>
  <c r="I4767" i="32"/>
  <c r="I4771" i="32"/>
  <c r="I4772" i="32"/>
  <c r="I4774" i="32"/>
  <c r="I4775" i="32"/>
  <c r="I4776" i="32"/>
  <c r="I4777" i="32"/>
  <c r="I4778" i="32"/>
  <c r="I4779" i="32"/>
  <c r="I4780" i="32"/>
  <c r="I4781" i="32"/>
  <c r="I4782" i="32"/>
  <c r="I4785" i="32"/>
  <c r="I4786" i="32"/>
  <c r="I4788" i="32"/>
  <c r="I4789" i="32"/>
  <c r="I4791" i="32"/>
  <c r="I4792" i="32"/>
  <c r="I4793" i="32"/>
  <c r="I4794" i="32"/>
  <c r="I4795" i="32"/>
  <c r="I4797" i="32"/>
  <c r="I4803" i="32"/>
  <c r="I4804" i="32"/>
  <c r="I4805" i="32"/>
  <c r="I4806" i="32"/>
  <c r="I4807" i="32"/>
  <c r="I4812" i="32"/>
  <c r="I4814" i="32"/>
  <c r="I4815" i="32"/>
  <c r="I4816" i="32"/>
  <c r="I4818" i="32"/>
  <c r="I4820" i="32"/>
  <c r="I4826" i="32"/>
  <c r="I4828" i="32"/>
  <c r="I4829" i="32"/>
  <c r="I4830" i="32"/>
  <c r="I4832" i="32"/>
  <c r="I4835" i="32"/>
  <c r="I4836" i="32"/>
  <c r="I4837" i="32"/>
  <c r="I4839" i="32"/>
  <c r="I4843" i="32"/>
  <c r="I4844" i="32"/>
  <c r="I4848" i="32"/>
  <c r="I4849" i="32"/>
  <c r="I4850" i="32"/>
  <c r="I4854" i="32"/>
  <c r="I4855" i="32"/>
  <c r="I4856" i="32"/>
  <c r="I4857" i="32"/>
  <c r="I4859" i="32"/>
  <c r="I4860" i="32"/>
  <c r="I4861" i="32"/>
  <c r="I4863" i="32"/>
  <c r="I4864" i="32"/>
  <c r="I4865" i="32"/>
  <c r="I4867" i="32"/>
  <c r="I4868" i="32"/>
  <c r="I4870" i="32"/>
  <c r="I4871" i="32"/>
  <c r="I4872" i="32"/>
  <c r="I4878" i="32"/>
  <c r="I4880" i="32"/>
  <c r="I4881" i="32"/>
  <c r="I4882" i="32"/>
  <c r="I4884" i="32"/>
  <c r="I4886" i="32"/>
  <c r="I4887" i="32"/>
  <c r="I4890" i="32"/>
  <c r="I4891" i="32"/>
  <c r="I4893" i="32"/>
  <c r="I4894" i="32"/>
  <c r="I4896" i="32"/>
  <c r="I4898" i="32"/>
  <c r="I4899" i="32"/>
  <c r="I4900" i="32"/>
  <c r="I4901" i="32"/>
  <c r="I4902" i="32"/>
  <c r="I4903" i="32"/>
  <c r="I4906" i="32"/>
  <c r="I4907" i="32"/>
  <c r="I4908" i="32"/>
  <c r="I4911" i="32"/>
  <c r="I4912" i="32"/>
  <c r="I4914" i="32"/>
  <c r="I4915" i="32"/>
  <c r="I4918" i="32"/>
  <c r="I4920" i="32"/>
  <c r="I4923" i="32"/>
  <c r="I4924" i="32"/>
  <c r="I4925" i="32"/>
  <c r="I4926" i="32"/>
  <c r="I4927" i="32"/>
  <c r="I4928" i="32"/>
  <c r="I4930" i="32"/>
  <c r="I4931" i="32"/>
  <c r="I4932" i="32"/>
  <c r="I4933" i="32"/>
  <c r="I4934" i="32"/>
  <c r="I4937" i="32"/>
  <c r="I4939" i="32"/>
  <c r="I4944" i="32"/>
  <c r="I4946" i="32"/>
  <c r="I4950" i="32"/>
  <c r="I4952" i="32"/>
  <c r="I4953" i="32"/>
  <c r="I4954" i="32"/>
  <c r="I4960" i="32"/>
  <c r="I4961" i="32"/>
  <c r="I4962" i="32"/>
  <c r="I4964" i="32"/>
  <c r="I4965" i="32"/>
  <c r="I4966" i="32"/>
  <c r="I4967" i="32"/>
  <c r="I4968" i="32"/>
  <c r="I4969" i="32"/>
  <c r="I4970" i="32"/>
  <c r="I4971" i="32"/>
  <c r="I4972" i="32"/>
  <c r="I4973" i="32"/>
  <c r="I4976" i="32"/>
  <c r="I4977" i="32"/>
  <c r="I4982" i="32"/>
  <c r="I4983" i="32"/>
  <c r="I4984" i="32"/>
  <c r="I4985" i="32"/>
  <c r="I4986" i="32"/>
  <c r="I4988" i="32"/>
  <c r="I4990" i="32"/>
  <c r="I4991" i="32"/>
  <c r="I4992" i="32"/>
  <c r="I4993" i="32"/>
  <c r="I4994" i="32"/>
  <c r="I4995" i="32"/>
  <c r="I4996" i="32"/>
  <c r="I4997" i="32"/>
  <c r="I4999" i="32"/>
  <c r="I5000" i="32"/>
  <c r="I5001" i="32"/>
  <c r="I5002" i="32"/>
  <c r="I5003" i="32"/>
  <c r="I5005" i="32"/>
  <c r="I5006" i="32"/>
  <c r="I5007" i="32"/>
  <c r="I5009" i="32"/>
  <c r="I5010" i="32"/>
  <c r="I5013" i="32"/>
  <c r="I5016" i="32"/>
  <c r="I5017" i="32"/>
  <c r="I5018" i="32"/>
  <c r="I5021" i="32"/>
  <c r="I5023" i="32"/>
  <c r="I5024" i="32"/>
  <c r="I5025" i="32"/>
  <c r="I5028" i="32"/>
  <c r="I5030" i="32"/>
  <c r="I5032" i="32"/>
  <c r="I5033" i="32"/>
  <c r="I5034" i="32"/>
  <c r="I5035" i="32"/>
  <c r="I5038" i="32"/>
  <c r="I5039" i="32"/>
  <c r="I5041" i="32"/>
  <c r="I5042" i="32"/>
  <c r="I5044" i="32"/>
  <c r="I5045" i="32"/>
  <c r="I5046" i="32"/>
  <c r="I5047" i="32"/>
  <c r="I5049" i="32"/>
  <c r="I5050" i="32"/>
  <c r="I5051" i="32"/>
  <c r="I5053" i="32"/>
  <c r="I5054" i="32"/>
  <c r="I5058" i="32"/>
  <c r="I5060" i="32"/>
  <c r="I5062" i="32"/>
  <c r="I5063" i="32"/>
  <c r="I5064" i="32"/>
  <c r="I5066" i="32"/>
  <c r="I5073" i="32"/>
  <c r="I5074" i="32"/>
  <c r="I5075" i="32"/>
  <c r="I5076" i="32"/>
  <c r="I5077" i="32"/>
  <c r="I5078" i="32"/>
  <c r="I5079" i="32"/>
  <c r="I5080" i="32"/>
  <c r="I5082" i="32"/>
  <c r="I5083" i="32"/>
  <c r="I5084" i="32"/>
  <c r="I5087" i="32"/>
  <c r="I5088" i="32"/>
  <c r="I5090" i="32"/>
  <c r="I5091" i="32"/>
  <c r="I5092" i="32"/>
  <c r="I5093" i="32"/>
  <c r="I5094" i="32"/>
  <c r="I5095" i="32"/>
  <c r="I5097" i="32"/>
  <c r="I5098" i="32"/>
  <c r="I5100" i="32"/>
  <c r="I5101" i="32"/>
  <c r="I5104" i="32"/>
  <c r="I5107" i="32"/>
  <c r="I5109" i="32"/>
  <c r="I5112" i="32"/>
  <c r="I5114" i="32"/>
  <c r="I5115" i="32"/>
  <c r="I5116" i="32"/>
  <c r="I5117" i="32"/>
  <c r="I5118" i="32"/>
  <c r="I5119" i="32"/>
  <c r="I5120" i="32"/>
  <c r="I5121" i="32"/>
  <c r="I5125" i="32"/>
  <c r="I5126" i="32"/>
  <c r="I5129" i="32"/>
  <c r="I5131" i="32"/>
  <c r="I5133" i="32"/>
  <c r="I5134" i="32"/>
  <c r="I5136" i="32"/>
  <c r="I5137" i="32"/>
  <c r="I5138" i="32"/>
  <c r="I5139" i="32"/>
  <c r="I5140" i="32"/>
  <c r="I5141" i="32"/>
  <c r="I5142" i="32"/>
  <c r="I5144" i="32"/>
  <c r="I5147" i="32"/>
  <c r="I5149" i="32"/>
  <c r="I5150" i="32"/>
  <c r="I5151" i="32"/>
  <c r="I5152" i="32"/>
  <c r="I5153" i="32"/>
  <c r="I5154" i="32"/>
  <c r="I5155" i="32"/>
  <c r="I5158" i="32"/>
  <c r="I5159" i="32"/>
  <c r="I5160" i="32"/>
  <c r="I5162" i="32"/>
  <c r="I5164" i="32"/>
  <c r="I5165" i="32"/>
  <c r="I5167" i="32"/>
  <c r="I5168" i="32"/>
  <c r="I5169" i="32"/>
  <c r="I5170" i="32"/>
  <c r="I5171" i="32"/>
  <c r="I5175" i="32"/>
  <c r="I5178" i="32"/>
  <c r="I5180" i="32"/>
  <c r="I5181" i="32"/>
  <c r="I5186" i="32"/>
  <c r="I5187" i="32"/>
  <c r="I5190" i="32"/>
  <c r="I5192" i="32"/>
  <c r="I5194" i="32"/>
  <c r="I5195" i="32"/>
  <c r="I5196" i="32"/>
  <c r="I5197" i="32"/>
  <c r="I5198" i="32"/>
  <c r="I5199" i="32"/>
  <c r="I5200" i="32"/>
  <c r="I5202" i="32"/>
  <c r="I5203" i="32"/>
  <c r="I5207" i="32"/>
  <c r="I5208" i="32"/>
  <c r="I5209" i="32"/>
  <c r="I5210" i="32"/>
  <c r="I5211" i="32"/>
  <c r="I5213" i="32"/>
  <c r="I5214" i="32"/>
  <c r="I5216" i="32"/>
  <c r="I5218" i="32"/>
  <c r="I5220" i="32"/>
  <c r="I5222" i="32"/>
  <c r="I5223" i="32"/>
  <c r="I5224" i="32"/>
  <c r="I5225" i="32"/>
  <c r="I5227" i="32"/>
  <c r="I5231" i="32"/>
  <c r="I5234" i="32"/>
  <c r="I5235" i="32"/>
  <c r="I5238" i="32"/>
  <c r="I5244" i="32"/>
  <c r="I5245" i="32"/>
  <c r="I5248" i="32"/>
  <c r="I5250" i="32"/>
  <c r="I5251" i="32"/>
  <c r="I5252" i="32"/>
  <c r="I5253" i="32"/>
  <c r="I5257" i="32"/>
  <c r="I5258" i="32"/>
  <c r="I5262" i="32"/>
  <c r="I5264" i="32"/>
  <c r="I5265" i="32"/>
  <c r="I5266" i="32"/>
  <c r="I5267" i="32"/>
  <c r="I5268" i="32"/>
  <c r="I5269" i="32"/>
  <c r="I5270" i="32"/>
  <c r="I5271" i="32"/>
  <c r="I5273" i="32"/>
  <c r="I5274" i="32"/>
  <c r="I5277" i="32"/>
  <c r="I5278" i="32"/>
  <c r="I5279" i="32"/>
  <c r="I5280" i="32"/>
  <c r="I5281" i="32"/>
  <c r="I5284" i="32"/>
  <c r="I5286" i="32"/>
  <c r="I5287" i="32"/>
  <c r="I5288" i="32"/>
  <c r="I5289" i="32"/>
  <c r="I5291" i="32"/>
  <c r="I5292" i="32"/>
  <c r="I5293" i="32"/>
  <c r="I5296" i="32"/>
  <c r="I5297" i="32"/>
  <c r="I5300" i="32"/>
  <c r="I5301" i="32"/>
  <c r="I5302" i="32"/>
  <c r="I5307" i="32"/>
  <c r="I5314" i="32"/>
  <c r="I5315" i="32"/>
  <c r="I5316" i="32"/>
  <c r="I5317" i="32"/>
  <c r="I5321" i="32"/>
  <c r="I5324" i="32"/>
  <c r="I5326" i="32"/>
  <c r="I5327" i="32"/>
  <c r="I5328" i="32"/>
  <c r="I5329" i="32"/>
  <c r="I5333" i="32"/>
  <c r="I5334" i="32"/>
  <c r="I5335" i="32"/>
  <c r="I5336" i="32"/>
  <c r="I5339" i="32"/>
  <c r="I5340" i="32"/>
  <c r="I5341" i="32"/>
  <c r="I5342" i="32"/>
  <c r="I5344" i="32"/>
  <c r="I5349" i="32"/>
  <c r="I5350" i="32"/>
  <c r="I5351" i="32"/>
  <c r="I5352" i="32"/>
  <c r="I5353" i="32"/>
  <c r="I5354" i="32"/>
  <c r="I5358" i="32"/>
  <c r="I5359" i="32"/>
  <c r="I5360" i="32"/>
  <c r="I5363" i="32"/>
  <c r="I5364" i="32"/>
  <c r="I5365" i="32"/>
  <c r="I5366" i="32"/>
  <c r="I5367" i="32"/>
  <c r="I5369" i="32"/>
  <c r="I5370" i="32"/>
  <c r="I5371" i="32"/>
  <c r="I5372" i="32"/>
  <c r="I5373" i="32"/>
  <c r="I5374" i="32"/>
  <c r="I5375" i="32"/>
  <c r="I5379" i="32"/>
  <c r="I5380" i="32"/>
  <c r="I5383" i="32"/>
  <c r="I5384" i="32"/>
  <c r="I5386" i="32"/>
  <c r="I5387" i="32"/>
  <c r="I5388" i="32"/>
  <c r="I5389" i="32"/>
  <c r="I5390" i="32"/>
  <c r="I5392" i="32"/>
  <c r="I5393" i="32"/>
  <c r="I5394" i="32"/>
  <c r="I5396" i="32"/>
  <c r="I5399" i="32"/>
  <c r="I5401" i="32"/>
  <c r="I5402" i="32"/>
  <c r="I5403" i="32"/>
  <c r="I5404" i="32"/>
  <c r="I5407" i="32"/>
  <c r="I5408" i="32"/>
  <c r="I5409" i="32"/>
  <c r="I5410" i="32"/>
  <c r="I5412" i="32"/>
  <c r="I5413" i="32"/>
  <c r="I5416" i="32"/>
  <c r="I5417" i="32"/>
  <c r="I5418" i="32"/>
  <c r="I5419" i="32"/>
  <c r="I5420" i="32"/>
  <c r="I5422" i="32"/>
  <c r="I5423" i="32"/>
  <c r="I5425" i="32"/>
  <c r="I5427" i="32"/>
  <c r="I5428" i="32"/>
  <c r="I5429" i="32"/>
  <c r="I5430" i="32"/>
  <c r="I5431" i="32"/>
  <c r="I5433" i="32"/>
  <c r="I5434" i="32"/>
  <c r="I5441" i="32"/>
  <c r="I5444" i="32"/>
  <c r="I5447" i="32"/>
  <c r="I5449" i="32"/>
  <c r="I5450" i="32"/>
  <c r="I5451" i="32"/>
  <c r="I5452" i="32"/>
  <c r="I5453" i="32"/>
  <c r="I5455" i="32"/>
  <c r="I5456" i="32"/>
  <c r="I5458" i="32"/>
  <c r="I5460" i="32"/>
  <c r="I5464" i="32"/>
  <c r="I5466" i="32"/>
  <c r="I5467" i="32"/>
  <c r="I5468" i="32"/>
  <c r="I5469" i="32"/>
  <c r="I5471" i="32"/>
  <c r="I5472" i="32"/>
  <c r="I5474" i="32"/>
  <c r="I5477" i="32"/>
  <c r="I5478" i="32"/>
  <c r="I5480" i="32"/>
  <c r="I5482" i="32"/>
  <c r="I5483" i="32"/>
  <c r="I5484" i="32"/>
  <c r="I5487" i="32"/>
  <c r="I5490" i="32"/>
  <c r="I5491" i="32"/>
  <c r="I5495" i="32"/>
  <c r="I5496" i="32"/>
  <c r="I5497" i="32"/>
  <c r="I5499" i="32"/>
  <c r="I5500" i="32"/>
  <c r="I5502" i="32"/>
  <c r="I5504" i="32"/>
  <c r="I5508" i="32"/>
  <c r="I5511" i="32"/>
  <c r="I5516" i="32"/>
  <c r="I5519" i="32"/>
  <c r="I5521" i="32"/>
  <c r="I5522" i="32"/>
  <c r="I5523" i="32"/>
  <c r="I5526" i="32"/>
  <c r="I5532" i="32"/>
  <c r="I5533" i="32"/>
  <c r="I5534" i="32"/>
  <c r="I5536" i="32"/>
  <c r="I5539" i="32"/>
  <c r="I5541" i="32"/>
  <c r="I5542" i="32"/>
  <c r="I5544" i="32"/>
  <c r="I5545" i="32"/>
  <c r="I5547" i="32"/>
  <c r="I5548" i="32"/>
  <c r="I5549" i="32"/>
  <c r="I5550" i="32"/>
  <c r="I5552" i="32"/>
  <c r="I5553" i="32"/>
  <c r="I5555" i="32"/>
  <c r="I5556" i="32"/>
  <c r="I5559" i="32"/>
  <c r="I5561" i="32"/>
  <c r="I5562" i="32"/>
  <c r="I5563" i="32"/>
  <c r="I5564" i="32"/>
  <c r="I5568" i="32"/>
  <c r="I5569" i="32"/>
  <c r="I5570" i="32"/>
  <c r="I5571" i="32"/>
  <c r="I5572" i="32"/>
  <c r="I5574" i="32"/>
  <c r="I5575" i="32"/>
  <c r="I5576" i="32"/>
  <c r="I5577" i="32"/>
  <c r="I5580" i="32"/>
  <c r="I5581" i="32"/>
  <c r="I5582" i="32"/>
  <c r="I5583" i="32"/>
  <c r="I5584" i="32"/>
  <c r="I5585" i="32"/>
  <c r="I5586" i="32"/>
  <c r="I5587" i="32"/>
  <c r="I5589" i="32"/>
  <c r="I5590" i="32"/>
  <c r="I2" i="32"/>
  <c r="I8521" i="45"/>
  <c r="I5319" i="45"/>
  <c r="I3167" i="45"/>
  <c r="I2569" i="32" s="1"/>
  <c r="I1010" i="45"/>
  <c r="I5" i="45"/>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I232" i="45"/>
  <c r="I233" i="45"/>
  <c r="I234" i="45"/>
  <c r="I235" i="45"/>
  <c r="I236" i="45"/>
  <c r="I237" i="45"/>
  <c r="I238" i="45"/>
  <c r="I239" i="45"/>
  <c r="I240" i="45"/>
  <c r="I241" i="45"/>
  <c r="I242" i="45"/>
  <c r="I243" i="45"/>
  <c r="I244" i="45"/>
  <c r="I245" i="45"/>
  <c r="I246" i="45"/>
  <c r="I247" i="45"/>
  <c r="I248" i="45"/>
  <c r="I249" i="45"/>
  <c r="I250" i="45"/>
  <c r="I251" i="45"/>
  <c r="I252" i="45"/>
  <c r="I253" i="45"/>
  <c r="I254" i="45"/>
  <c r="I255" i="45"/>
  <c r="I256" i="45"/>
  <c r="I257" i="45"/>
  <c r="I258" i="45"/>
  <c r="I259" i="45"/>
  <c r="I260" i="45"/>
  <c r="I261" i="45"/>
  <c r="I262" i="45"/>
  <c r="I263" i="45"/>
  <c r="I264" i="45"/>
  <c r="I265" i="45"/>
  <c r="I266" i="45"/>
  <c r="I267" i="45"/>
  <c r="I268" i="45"/>
  <c r="I269" i="45"/>
  <c r="I270" i="45"/>
  <c r="I271" i="45"/>
  <c r="I272" i="45"/>
  <c r="I273" i="45"/>
  <c r="I274" i="45"/>
  <c r="I275" i="45"/>
  <c r="I276" i="45"/>
  <c r="I277" i="45"/>
  <c r="I278" i="45"/>
  <c r="I279" i="45"/>
  <c r="I280" i="45"/>
  <c r="I281" i="45"/>
  <c r="I282" i="45"/>
  <c r="I283" i="45"/>
  <c r="I284" i="45"/>
  <c r="I285" i="45"/>
  <c r="I286" i="45"/>
  <c r="I287" i="45"/>
  <c r="I288" i="45"/>
  <c r="I290" i="45"/>
  <c r="I291" i="45"/>
  <c r="I292" i="45"/>
  <c r="I293" i="45"/>
  <c r="I294" i="45"/>
  <c r="I295" i="45"/>
  <c r="I296" i="45"/>
  <c r="I297" i="45"/>
  <c r="I298" i="45"/>
  <c r="I299" i="45"/>
  <c r="I300" i="45"/>
  <c r="I301" i="45"/>
  <c r="I302" i="45"/>
  <c r="I303" i="45"/>
  <c r="I304" i="45"/>
  <c r="I305" i="45"/>
  <c r="I306" i="45"/>
  <c r="I307" i="45"/>
  <c r="I308" i="45"/>
  <c r="I309" i="45"/>
  <c r="I310" i="45"/>
  <c r="I311" i="45"/>
  <c r="I312" i="45"/>
  <c r="I313" i="45"/>
  <c r="I314" i="45"/>
  <c r="I315" i="45"/>
  <c r="I316" i="45"/>
  <c r="I317" i="45"/>
  <c r="I318" i="45"/>
  <c r="I319" i="45"/>
  <c r="I320" i="45"/>
  <c r="I321" i="45"/>
  <c r="I322" i="45"/>
  <c r="I323" i="45"/>
  <c r="I324" i="45"/>
  <c r="I325" i="45"/>
  <c r="I326" i="45"/>
  <c r="I327" i="45"/>
  <c r="I328" i="45"/>
  <c r="I329" i="45"/>
  <c r="I330" i="45"/>
  <c r="I331" i="45"/>
  <c r="I332" i="45"/>
  <c r="I333" i="45"/>
  <c r="I334" i="45"/>
  <c r="I335" i="45"/>
  <c r="I336" i="45"/>
  <c r="I337" i="45"/>
  <c r="I338" i="45"/>
  <c r="I339" i="45"/>
  <c r="I340" i="45"/>
  <c r="I341" i="45"/>
  <c r="I342" i="45"/>
  <c r="I343" i="45"/>
  <c r="I344" i="45"/>
  <c r="I345" i="45"/>
  <c r="I346" i="45"/>
  <c r="I347" i="45"/>
  <c r="I348" i="45"/>
  <c r="I349" i="45"/>
  <c r="I350" i="45"/>
  <c r="I351" i="45"/>
  <c r="I352" i="45"/>
  <c r="I353" i="45"/>
  <c r="I354" i="45"/>
  <c r="I355" i="45"/>
  <c r="I356" i="45"/>
  <c r="I357" i="45"/>
  <c r="I358" i="45"/>
  <c r="I359" i="45"/>
  <c r="I360" i="45"/>
  <c r="I361" i="45"/>
  <c r="I362" i="45"/>
  <c r="I363" i="45"/>
  <c r="I364" i="45"/>
  <c r="I365" i="45"/>
  <c r="I366" i="45"/>
  <c r="I367" i="45"/>
  <c r="I368" i="45"/>
  <c r="I369" i="45"/>
  <c r="I370" i="45"/>
  <c r="I371" i="45"/>
  <c r="I372" i="45"/>
  <c r="I373" i="45"/>
  <c r="I374" i="45"/>
  <c r="I375" i="45"/>
  <c r="I376" i="45"/>
  <c r="I377" i="45"/>
  <c r="I378" i="45"/>
  <c r="I379" i="45"/>
  <c r="I380" i="45"/>
  <c r="I381" i="45"/>
  <c r="I382" i="45"/>
  <c r="I383" i="45"/>
  <c r="I384" i="45"/>
  <c r="I385" i="45"/>
  <c r="I386" i="45"/>
  <c r="I387" i="45"/>
  <c r="I388" i="45"/>
  <c r="I389" i="45"/>
  <c r="I390" i="45"/>
  <c r="I391" i="45"/>
  <c r="I392" i="45"/>
  <c r="I393" i="45"/>
  <c r="I394" i="45"/>
  <c r="I395" i="45"/>
  <c r="I396" i="45"/>
  <c r="I397" i="45"/>
  <c r="I398" i="45"/>
  <c r="I399" i="45"/>
  <c r="I400" i="45"/>
  <c r="I401" i="45"/>
  <c r="I402" i="45"/>
  <c r="I403" i="45"/>
  <c r="I404" i="45"/>
  <c r="I405" i="45"/>
  <c r="I406" i="45"/>
  <c r="I407" i="45"/>
  <c r="I408" i="45"/>
  <c r="I409" i="45"/>
  <c r="I410" i="45"/>
  <c r="I411" i="45"/>
  <c r="I412" i="45"/>
  <c r="I413" i="45"/>
  <c r="I414" i="45"/>
  <c r="I415" i="45"/>
  <c r="I416" i="45"/>
  <c r="I417" i="45"/>
  <c r="I418" i="45"/>
  <c r="I419" i="45"/>
  <c r="I420" i="45"/>
  <c r="I421" i="45"/>
  <c r="I422" i="45"/>
  <c r="I423" i="45"/>
  <c r="I424" i="45"/>
  <c r="I425" i="45"/>
  <c r="I426" i="45"/>
  <c r="I427" i="45"/>
  <c r="I428" i="45"/>
  <c r="I429" i="45"/>
  <c r="I430" i="45"/>
  <c r="I431" i="45"/>
  <c r="I432" i="45"/>
  <c r="I433" i="45"/>
  <c r="I434" i="45"/>
  <c r="I435" i="45"/>
  <c r="I436" i="45"/>
  <c r="I437" i="45"/>
  <c r="I438" i="45"/>
  <c r="I439" i="45"/>
  <c r="I440" i="45"/>
  <c r="I441" i="45"/>
  <c r="I442" i="45"/>
  <c r="I443" i="45"/>
  <c r="I444" i="45"/>
  <c r="I445" i="45"/>
  <c r="I446" i="45"/>
  <c r="I447" i="45"/>
  <c r="I448" i="45"/>
  <c r="I449" i="45"/>
  <c r="I450" i="45"/>
  <c r="I451" i="45"/>
  <c r="I452" i="45"/>
  <c r="I453" i="45"/>
  <c r="I454" i="45"/>
  <c r="I455" i="45"/>
  <c r="I456" i="45"/>
  <c r="I457" i="45"/>
  <c r="I458" i="45"/>
  <c r="I459" i="45"/>
  <c r="I460" i="45"/>
  <c r="I461" i="45"/>
  <c r="I462" i="45"/>
  <c r="I463" i="45"/>
  <c r="I464" i="45"/>
  <c r="I465" i="45"/>
  <c r="I466" i="45"/>
  <c r="I467" i="45"/>
  <c r="I468" i="45"/>
  <c r="I469" i="45"/>
  <c r="I470" i="45"/>
  <c r="I471" i="45"/>
  <c r="I472" i="45"/>
  <c r="I473" i="45"/>
  <c r="I474" i="45"/>
  <c r="I475" i="45"/>
  <c r="I476" i="45"/>
  <c r="I477" i="45"/>
  <c r="I478" i="45"/>
  <c r="I479" i="45"/>
  <c r="I480" i="45"/>
  <c r="I481" i="45"/>
  <c r="I482" i="45"/>
  <c r="I483" i="45"/>
  <c r="I484" i="45"/>
  <c r="I485" i="45"/>
  <c r="I486" i="45"/>
  <c r="I487" i="45"/>
  <c r="I488" i="45"/>
  <c r="I489" i="45"/>
  <c r="I490" i="45"/>
  <c r="I491" i="45"/>
  <c r="I492" i="45"/>
  <c r="I493" i="45"/>
  <c r="I494" i="45"/>
  <c r="I495" i="45"/>
  <c r="I496" i="45"/>
  <c r="I497" i="45"/>
  <c r="I498" i="45"/>
  <c r="I499" i="45"/>
  <c r="I500" i="45"/>
  <c r="I501" i="45"/>
  <c r="I503" i="45"/>
  <c r="I504" i="45"/>
  <c r="I505" i="45"/>
  <c r="I506" i="45"/>
  <c r="I507" i="45"/>
  <c r="I508" i="45"/>
  <c r="I509" i="45"/>
  <c r="I510" i="45"/>
  <c r="I511" i="45"/>
  <c r="I512" i="45"/>
  <c r="I513" i="45"/>
  <c r="I514" i="45"/>
  <c r="I515" i="45"/>
  <c r="I516" i="45"/>
  <c r="I517" i="45"/>
  <c r="I518" i="45"/>
  <c r="I519" i="45"/>
  <c r="I520" i="45"/>
  <c r="I521" i="45"/>
  <c r="I522" i="45"/>
  <c r="I523" i="45"/>
  <c r="I524" i="45"/>
  <c r="I525" i="45"/>
  <c r="I526" i="45"/>
  <c r="I527" i="45"/>
  <c r="I528" i="45"/>
  <c r="I529" i="45"/>
  <c r="I530" i="45"/>
  <c r="I531" i="45"/>
  <c r="I532" i="45"/>
  <c r="I533" i="45"/>
  <c r="I534" i="45"/>
  <c r="I535" i="45"/>
  <c r="I536" i="45"/>
  <c r="I537" i="45"/>
  <c r="I538" i="45"/>
  <c r="I539" i="45"/>
  <c r="I540" i="45"/>
  <c r="I541" i="45"/>
  <c r="I542" i="45"/>
  <c r="I543" i="45"/>
  <c r="I544" i="45"/>
  <c r="I545" i="45"/>
  <c r="I546" i="45"/>
  <c r="I547" i="45"/>
  <c r="I548" i="45"/>
  <c r="I549" i="45"/>
  <c r="I550" i="45"/>
  <c r="I551" i="45"/>
  <c r="I552" i="45"/>
  <c r="I553" i="45"/>
  <c r="I554" i="45"/>
  <c r="I555" i="45"/>
  <c r="I556" i="45"/>
  <c r="I557" i="45"/>
  <c r="I558" i="45"/>
  <c r="I559" i="45"/>
  <c r="I560" i="45"/>
  <c r="I561" i="45"/>
  <c r="I562" i="45"/>
  <c r="I563" i="45"/>
  <c r="I564" i="45"/>
  <c r="I565" i="45"/>
  <c r="I566" i="45"/>
  <c r="I567" i="45"/>
  <c r="I568" i="45"/>
  <c r="I569" i="45"/>
  <c r="I570" i="45"/>
  <c r="I571" i="45"/>
  <c r="I572" i="45"/>
  <c r="I573" i="45"/>
  <c r="I574" i="45"/>
  <c r="I575" i="45"/>
  <c r="I576" i="45"/>
  <c r="I577" i="45"/>
  <c r="I578" i="45"/>
  <c r="I579" i="45"/>
  <c r="I580" i="45"/>
  <c r="I581" i="45"/>
  <c r="I582" i="45"/>
  <c r="I583" i="45"/>
  <c r="I584" i="45"/>
  <c r="I585" i="45"/>
  <c r="I586" i="45"/>
  <c r="I587" i="45"/>
  <c r="I588" i="45"/>
  <c r="I589" i="45"/>
  <c r="I590" i="45"/>
  <c r="I591" i="45"/>
  <c r="I592" i="45"/>
  <c r="I593" i="45"/>
  <c r="I594" i="45"/>
  <c r="I595" i="45"/>
  <c r="I596" i="45"/>
  <c r="I597" i="45"/>
  <c r="I598" i="45"/>
  <c r="I599" i="45"/>
  <c r="I600" i="45"/>
  <c r="I601" i="45"/>
  <c r="I602" i="45"/>
  <c r="I603" i="45"/>
  <c r="I604" i="45"/>
  <c r="I605" i="45"/>
  <c r="I606" i="45"/>
  <c r="I607" i="45"/>
  <c r="I608" i="45"/>
  <c r="I609" i="45"/>
  <c r="I610" i="45"/>
  <c r="I611" i="45"/>
  <c r="I612" i="45"/>
  <c r="I613" i="45"/>
  <c r="I614" i="45"/>
  <c r="I615" i="45"/>
  <c r="I616" i="45"/>
  <c r="I617" i="45"/>
  <c r="I618" i="45"/>
  <c r="I619" i="45"/>
  <c r="I620" i="45"/>
  <c r="I621" i="45"/>
  <c r="I622" i="45"/>
  <c r="I623" i="45"/>
  <c r="I624" i="45"/>
  <c r="I625" i="45"/>
  <c r="I626" i="45"/>
  <c r="I627" i="45"/>
  <c r="I628" i="45"/>
  <c r="I629" i="45"/>
  <c r="I630" i="45"/>
  <c r="I631" i="45"/>
  <c r="I632" i="45"/>
  <c r="I633" i="45"/>
  <c r="I634" i="45"/>
  <c r="I635" i="45"/>
  <c r="I636" i="45"/>
  <c r="I637" i="45"/>
  <c r="I638" i="45"/>
  <c r="I639" i="45"/>
  <c r="I640" i="45"/>
  <c r="I641" i="45"/>
  <c r="I642" i="45"/>
  <c r="I643" i="45"/>
  <c r="I644" i="45"/>
  <c r="I645" i="45"/>
  <c r="I646" i="45"/>
  <c r="I647" i="45"/>
  <c r="I648" i="45"/>
  <c r="I649" i="45"/>
  <c r="I650" i="45"/>
  <c r="I651" i="45"/>
  <c r="I652" i="45"/>
  <c r="I653" i="45"/>
  <c r="I654" i="45"/>
  <c r="I655" i="45"/>
  <c r="I656" i="45"/>
  <c r="I657" i="45"/>
  <c r="I658" i="45"/>
  <c r="I659" i="45"/>
  <c r="I660" i="45"/>
  <c r="I661" i="45"/>
  <c r="I662" i="45"/>
  <c r="I663" i="45"/>
  <c r="I664" i="45"/>
  <c r="I665" i="45"/>
  <c r="I666" i="45"/>
  <c r="I667" i="45"/>
  <c r="I668" i="45"/>
  <c r="I669" i="45"/>
  <c r="I670" i="45"/>
  <c r="I671" i="45"/>
  <c r="I672" i="45"/>
  <c r="I673" i="45"/>
  <c r="I674" i="45"/>
  <c r="I675" i="45"/>
  <c r="I676" i="45"/>
  <c r="I677" i="45"/>
  <c r="I678" i="45"/>
  <c r="I679" i="45"/>
  <c r="I680" i="45"/>
  <c r="I681" i="45"/>
  <c r="I682" i="45"/>
  <c r="I683" i="45"/>
  <c r="I684" i="45"/>
  <c r="I685" i="45"/>
  <c r="I686" i="45"/>
  <c r="I687" i="45"/>
  <c r="I688" i="45"/>
  <c r="I689" i="45"/>
  <c r="I690" i="45"/>
  <c r="I691" i="45"/>
  <c r="I692" i="45"/>
  <c r="I693" i="45"/>
  <c r="I694" i="45"/>
  <c r="I695" i="45"/>
  <c r="I696" i="45"/>
  <c r="I697" i="45"/>
  <c r="I698" i="45"/>
  <c r="I699" i="45"/>
  <c r="I700" i="45"/>
  <c r="I701" i="45"/>
  <c r="I702" i="45"/>
  <c r="I703" i="45"/>
  <c r="I704" i="45"/>
  <c r="I705" i="45"/>
  <c r="I706" i="45"/>
  <c r="I707" i="45"/>
  <c r="I708" i="45"/>
  <c r="I709" i="45"/>
  <c r="I710" i="45"/>
  <c r="I711" i="45"/>
  <c r="I712" i="45"/>
  <c r="I713" i="45"/>
  <c r="I714" i="45"/>
  <c r="I715" i="45"/>
  <c r="I716" i="45"/>
  <c r="I717" i="45"/>
  <c r="I718" i="45"/>
  <c r="I719" i="45"/>
  <c r="I720" i="45"/>
  <c r="I721" i="45"/>
  <c r="I722" i="45"/>
  <c r="I723" i="45"/>
  <c r="I724" i="45"/>
  <c r="I725" i="45"/>
  <c r="I726" i="45"/>
  <c r="I727" i="45"/>
  <c r="I728" i="45"/>
  <c r="I729" i="45"/>
  <c r="I730" i="45"/>
  <c r="I731" i="45"/>
  <c r="I732" i="45"/>
  <c r="I733" i="45"/>
  <c r="I734" i="45"/>
  <c r="I735" i="45"/>
  <c r="I736" i="45"/>
  <c r="I737" i="45"/>
  <c r="I738" i="45"/>
  <c r="I739" i="45"/>
  <c r="I740" i="45"/>
  <c r="I741" i="45"/>
  <c r="I742" i="45"/>
  <c r="I743" i="45"/>
  <c r="I744" i="45"/>
  <c r="I745" i="45"/>
  <c r="I746" i="45"/>
  <c r="I747" i="45"/>
  <c r="I748" i="45"/>
  <c r="I749" i="45"/>
  <c r="I750" i="45"/>
  <c r="I751" i="45"/>
  <c r="I752" i="45"/>
  <c r="I753" i="45"/>
  <c r="I754" i="45"/>
  <c r="I755" i="45"/>
  <c r="I756" i="45"/>
  <c r="I757" i="45"/>
  <c r="I758" i="45"/>
  <c r="I759" i="45"/>
  <c r="I760" i="45"/>
  <c r="I761" i="45"/>
  <c r="I762" i="45"/>
  <c r="I763" i="45"/>
  <c r="I764" i="45"/>
  <c r="I765" i="45"/>
  <c r="I766" i="45"/>
  <c r="I767" i="45"/>
  <c r="I768" i="45"/>
  <c r="I769" i="45"/>
  <c r="I770" i="45"/>
  <c r="I771" i="45"/>
  <c r="I772" i="45"/>
  <c r="I773" i="45"/>
  <c r="I774" i="45"/>
  <c r="I775" i="45"/>
  <c r="I776" i="45"/>
  <c r="I777" i="45"/>
  <c r="I778" i="45"/>
  <c r="I779" i="45"/>
  <c r="I780" i="45"/>
  <c r="I781" i="45"/>
  <c r="I782" i="45"/>
  <c r="I783" i="45"/>
  <c r="I784" i="45"/>
  <c r="I785" i="45"/>
  <c r="I786" i="45"/>
  <c r="I787" i="45"/>
  <c r="I788" i="45"/>
  <c r="I789" i="45"/>
  <c r="I790" i="45"/>
  <c r="I791" i="45"/>
  <c r="I792" i="45"/>
  <c r="I793" i="45"/>
  <c r="I794" i="45"/>
  <c r="I795" i="45"/>
  <c r="I796" i="45"/>
  <c r="I797" i="45"/>
  <c r="I798" i="45"/>
  <c r="I799" i="45"/>
  <c r="I800" i="45"/>
  <c r="I801" i="45"/>
  <c r="I802" i="45"/>
  <c r="I803" i="45"/>
  <c r="I804" i="45"/>
  <c r="I805" i="45"/>
  <c r="I806" i="45"/>
  <c r="I807" i="45"/>
  <c r="I808" i="45"/>
  <c r="I809" i="45"/>
  <c r="I810" i="45"/>
  <c r="I811" i="45"/>
  <c r="I812" i="45"/>
  <c r="I813" i="45"/>
  <c r="I814" i="45"/>
  <c r="I815" i="45"/>
  <c r="I816" i="45"/>
  <c r="I817" i="45"/>
  <c r="I818" i="45"/>
  <c r="I819" i="45"/>
  <c r="I820" i="45"/>
  <c r="I821" i="45"/>
  <c r="I822" i="45"/>
  <c r="I823" i="45"/>
  <c r="I824" i="45"/>
  <c r="I825" i="45"/>
  <c r="I826" i="45"/>
  <c r="I827" i="45"/>
  <c r="I828" i="45"/>
  <c r="I829" i="45"/>
  <c r="I830" i="45"/>
  <c r="I831" i="45"/>
  <c r="I832" i="45"/>
  <c r="I833" i="45"/>
  <c r="I834" i="45"/>
  <c r="I835" i="45"/>
  <c r="I836" i="45"/>
  <c r="I837" i="45"/>
  <c r="I838" i="45"/>
  <c r="I839" i="45"/>
  <c r="I840" i="45"/>
  <c r="I841" i="45"/>
  <c r="I842" i="45"/>
  <c r="I843" i="45"/>
  <c r="I844" i="45"/>
  <c r="I845" i="45"/>
  <c r="I846" i="45"/>
  <c r="I847" i="45"/>
  <c r="I848" i="45"/>
  <c r="I849" i="45"/>
  <c r="I850" i="45"/>
  <c r="I851" i="45"/>
  <c r="I852" i="45"/>
  <c r="I853" i="45"/>
  <c r="I854" i="45"/>
  <c r="I855" i="45"/>
  <c r="I856" i="45"/>
  <c r="I857" i="45"/>
  <c r="I858" i="45"/>
  <c r="I859" i="45"/>
  <c r="I860" i="45"/>
  <c r="I861" i="45"/>
  <c r="I862" i="45"/>
  <c r="I863" i="45"/>
  <c r="I864" i="45"/>
  <c r="I865" i="45"/>
  <c r="I866" i="45"/>
  <c r="I867" i="45"/>
  <c r="I868" i="45"/>
  <c r="I869" i="45"/>
  <c r="I870" i="45"/>
  <c r="I871" i="45"/>
  <c r="I872" i="45"/>
  <c r="I873" i="45"/>
  <c r="I874" i="45"/>
  <c r="I875" i="45"/>
  <c r="I876" i="45"/>
  <c r="I877" i="45"/>
  <c r="I878" i="45"/>
  <c r="I879" i="45"/>
  <c r="I880" i="45"/>
  <c r="I881" i="45"/>
  <c r="I882" i="45"/>
  <c r="I883" i="45"/>
  <c r="I884" i="45"/>
  <c r="I885" i="45"/>
  <c r="I886" i="45"/>
  <c r="I887" i="45"/>
  <c r="I888" i="45"/>
  <c r="I889" i="45"/>
  <c r="I890" i="45"/>
  <c r="I891" i="45"/>
  <c r="I892" i="45"/>
  <c r="I893" i="45"/>
  <c r="I894" i="45"/>
  <c r="I895" i="45"/>
  <c r="I896" i="45"/>
  <c r="I897" i="45"/>
  <c r="I898" i="45"/>
  <c r="I899" i="45"/>
  <c r="I900" i="45"/>
  <c r="I901" i="45"/>
  <c r="I902" i="45"/>
  <c r="I903" i="45"/>
  <c r="I904" i="45"/>
  <c r="I905" i="45"/>
  <c r="I906" i="45"/>
  <c r="I907" i="45"/>
  <c r="I908" i="45"/>
  <c r="I909" i="45"/>
  <c r="I910" i="45"/>
  <c r="I911" i="45"/>
  <c r="I912" i="45"/>
  <c r="I913" i="45"/>
  <c r="I914" i="45"/>
  <c r="I915" i="45"/>
  <c r="I916" i="45"/>
  <c r="I917" i="45"/>
  <c r="I918" i="45"/>
  <c r="I919" i="45"/>
  <c r="I920" i="45"/>
  <c r="I921" i="45"/>
  <c r="I922" i="45"/>
  <c r="I923" i="45"/>
  <c r="I924" i="45"/>
  <c r="I925" i="45"/>
  <c r="I926" i="45"/>
  <c r="I927" i="45"/>
  <c r="I928" i="45"/>
  <c r="I929" i="45"/>
  <c r="I930" i="45"/>
  <c r="I931" i="45"/>
  <c r="I932" i="45"/>
  <c r="I933" i="45"/>
  <c r="I934" i="45"/>
  <c r="I935" i="45"/>
  <c r="I936" i="45"/>
  <c r="I937" i="45"/>
  <c r="I938" i="45"/>
  <c r="I939" i="45"/>
  <c r="I940" i="45"/>
  <c r="I941" i="45"/>
  <c r="I942" i="45"/>
  <c r="I943" i="45"/>
  <c r="I944" i="45"/>
  <c r="I945" i="45"/>
  <c r="I946" i="45"/>
  <c r="I947" i="45"/>
  <c r="I948" i="45"/>
  <c r="I949" i="45"/>
  <c r="I950" i="45"/>
  <c r="I951" i="45"/>
  <c r="I952" i="45"/>
  <c r="I953" i="45"/>
  <c r="I954" i="45"/>
  <c r="I955" i="45"/>
  <c r="I956" i="45"/>
  <c r="I957" i="45"/>
  <c r="I958" i="45"/>
  <c r="I959" i="45"/>
  <c r="I960" i="45"/>
  <c r="I961" i="45"/>
  <c r="I962" i="45"/>
  <c r="I963" i="45"/>
  <c r="I964" i="45"/>
  <c r="I965" i="45"/>
  <c r="I966" i="45"/>
  <c r="I967" i="45"/>
  <c r="I968" i="45"/>
  <c r="I969" i="45"/>
  <c r="I970" i="45"/>
  <c r="I971" i="45"/>
  <c r="I972" i="45"/>
  <c r="I973" i="45"/>
  <c r="I974" i="45"/>
  <c r="I975" i="45"/>
  <c r="I976" i="45"/>
  <c r="I977" i="45"/>
  <c r="I978" i="45"/>
  <c r="I979" i="45"/>
  <c r="I980" i="45"/>
  <c r="I981" i="45"/>
  <c r="I982" i="45"/>
  <c r="I983" i="45"/>
  <c r="I984" i="45"/>
  <c r="I985" i="45"/>
  <c r="I986" i="45"/>
  <c r="I987" i="45"/>
  <c r="I988" i="45"/>
  <c r="I989" i="45"/>
  <c r="I990" i="45"/>
  <c r="I991" i="45"/>
  <c r="I992" i="45"/>
  <c r="I993" i="45"/>
  <c r="I994" i="45"/>
  <c r="I995" i="45"/>
  <c r="I996" i="45"/>
  <c r="I997" i="45"/>
  <c r="I998" i="45"/>
  <c r="I999" i="45"/>
  <c r="I1000" i="45"/>
  <c r="I1001" i="45"/>
  <c r="I1002" i="45"/>
  <c r="I1003" i="45"/>
  <c r="I1004" i="45"/>
  <c r="I1005" i="45"/>
  <c r="I1006" i="45"/>
  <c r="I1007" i="45"/>
  <c r="I1008" i="45"/>
  <c r="I1009" i="45"/>
  <c r="I1011" i="45"/>
  <c r="I1012" i="45"/>
  <c r="I1013" i="45"/>
  <c r="I1014" i="45"/>
  <c r="I1015" i="45"/>
  <c r="I1016" i="45"/>
  <c r="I1017" i="45"/>
  <c r="I1018" i="45"/>
  <c r="I1019" i="45"/>
  <c r="I1020" i="45"/>
  <c r="I1021" i="45"/>
  <c r="I1022" i="45"/>
  <c r="I1023" i="45"/>
  <c r="I1024" i="45"/>
  <c r="I1025" i="45"/>
  <c r="I1026" i="45"/>
  <c r="I1027" i="45"/>
  <c r="I1028" i="45"/>
  <c r="I1029" i="45"/>
  <c r="I1030" i="45"/>
  <c r="I1031" i="45"/>
  <c r="I1032" i="45"/>
  <c r="I1033" i="45"/>
  <c r="I1034" i="45"/>
  <c r="I1035" i="45"/>
  <c r="I1036" i="45"/>
  <c r="I1037" i="45"/>
  <c r="I1038" i="45"/>
  <c r="I1039" i="45"/>
  <c r="I1040" i="45"/>
  <c r="I1041" i="45"/>
  <c r="I1042" i="45"/>
  <c r="I1043" i="45"/>
  <c r="I1044" i="45"/>
  <c r="I1045" i="45"/>
  <c r="I1046" i="45"/>
  <c r="I1047" i="45"/>
  <c r="I1048" i="45"/>
  <c r="I1049" i="45"/>
  <c r="I1050" i="45"/>
  <c r="I1051" i="45"/>
  <c r="I1052" i="45"/>
  <c r="I1053" i="45"/>
  <c r="I1054" i="45"/>
  <c r="I1055" i="45"/>
  <c r="I1056" i="45"/>
  <c r="I1057" i="45"/>
  <c r="I1058" i="45"/>
  <c r="I1059" i="45"/>
  <c r="I1060" i="45"/>
  <c r="I1061" i="45"/>
  <c r="I1062" i="45"/>
  <c r="I1063" i="45"/>
  <c r="I1064" i="45"/>
  <c r="I1065" i="45"/>
  <c r="I1066" i="45"/>
  <c r="I1067" i="45"/>
  <c r="I1068" i="45"/>
  <c r="I1069" i="45"/>
  <c r="I1070" i="45"/>
  <c r="I1071" i="45"/>
  <c r="I1072" i="45"/>
  <c r="I1073" i="45"/>
  <c r="I1074" i="45"/>
  <c r="I1075" i="45"/>
  <c r="I1076" i="45"/>
  <c r="I1077" i="45"/>
  <c r="I1078" i="45"/>
  <c r="I1079" i="45"/>
  <c r="I1080" i="45"/>
  <c r="I1081" i="45"/>
  <c r="I1082" i="45"/>
  <c r="I1083" i="45"/>
  <c r="I1084" i="45"/>
  <c r="I1085" i="45"/>
  <c r="I1086" i="45"/>
  <c r="I1087" i="45"/>
  <c r="I1088" i="45"/>
  <c r="I1089" i="45"/>
  <c r="I1090" i="45"/>
  <c r="I1091" i="45"/>
  <c r="I1092" i="45"/>
  <c r="I1093" i="45"/>
  <c r="I1094" i="45"/>
  <c r="I1095" i="45"/>
  <c r="I1096" i="45"/>
  <c r="I1097" i="45"/>
  <c r="I1098" i="45"/>
  <c r="I1099" i="45"/>
  <c r="I1100" i="45"/>
  <c r="I1101" i="45"/>
  <c r="I1102" i="45"/>
  <c r="I1103" i="45"/>
  <c r="I1104" i="45"/>
  <c r="I1105" i="45"/>
  <c r="I1106" i="45"/>
  <c r="I1107" i="45"/>
  <c r="I1108" i="45"/>
  <c r="I1109" i="45"/>
  <c r="I1110" i="45"/>
  <c r="I1111" i="45"/>
  <c r="I1112" i="45"/>
  <c r="I1113" i="45"/>
  <c r="I1114" i="45"/>
  <c r="I1115" i="45"/>
  <c r="I1116" i="45"/>
  <c r="I1117" i="45"/>
  <c r="I1118" i="45"/>
  <c r="I1119" i="45"/>
  <c r="I1120" i="45"/>
  <c r="I1121" i="45"/>
  <c r="I1122" i="45"/>
  <c r="I1123" i="45"/>
  <c r="I1124" i="45"/>
  <c r="I1125" i="45"/>
  <c r="I1126" i="45"/>
  <c r="I1127" i="45"/>
  <c r="I1128" i="45"/>
  <c r="I1129" i="45"/>
  <c r="I1130" i="45"/>
  <c r="I1131" i="45"/>
  <c r="I1132" i="45"/>
  <c r="I1133" i="45"/>
  <c r="I1134" i="45"/>
  <c r="I1135" i="45"/>
  <c r="I1136" i="45"/>
  <c r="I1137" i="45"/>
  <c r="I1138" i="45"/>
  <c r="I1139" i="45"/>
  <c r="I1140" i="45"/>
  <c r="I1141" i="45"/>
  <c r="I1142" i="45"/>
  <c r="I1143" i="45"/>
  <c r="I1144" i="45"/>
  <c r="I1145" i="45"/>
  <c r="I1146" i="45"/>
  <c r="I1147" i="45"/>
  <c r="I1148" i="45"/>
  <c r="I1149" i="45"/>
  <c r="I1150" i="45"/>
  <c r="I1151" i="45"/>
  <c r="I1152" i="45"/>
  <c r="I1153" i="45"/>
  <c r="I1154" i="45"/>
  <c r="I1155" i="45"/>
  <c r="I1156" i="45"/>
  <c r="I1157" i="45"/>
  <c r="I1158" i="45"/>
  <c r="I1159" i="45"/>
  <c r="I1160" i="45"/>
  <c r="I1161" i="45"/>
  <c r="I1162" i="45"/>
  <c r="I1163" i="45"/>
  <c r="I1164" i="45"/>
  <c r="I1165" i="45"/>
  <c r="I1166" i="45"/>
  <c r="I1167" i="45"/>
  <c r="I1168" i="45"/>
  <c r="I1169" i="45"/>
  <c r="I1170" i="45"/>
  <c r="I1171" i="45"/>
  <c r="I1172" i="45"/>
  <c r="I1173" i="45"/>
  <c r="I1174" i="45"/>
  <c r="I1175" i="45"/>
  <c r="I1176" i="45"/>
  <c r="I1177" i="45"/>
  <c r="I1178" i="45"/>
  <c r="I1179" i="45"/>
  <c r="I1180" i="45"/>
  <c r="I1181" i="45"/>
  <c r="I1182" i="45"/>
  <c r="I1183" i="45"/>
  <c r="I1184" i="45"/>
  <c r="I1185" i="45"/>
  <c r="I1186" i="45"/>
  <c r="I1187" i="45"/>
  <c r="I1188" i="45"/>
  <c r="I1189" i="45"/>
  <c r="I1190" i="45"/>
  <c r="I1191" i="45"/>
  <c r="I1192" i="45"/>
  <c r="I1193" i="45"/>
  <c r="I1194" i="45"/>
  <c r="I1195" i="45"/>
  <c r="I1196" i="45"/>
  <c r="I1197" i="45"/>
  <c r="I1198" i="45"/>
  <c r="I1199" i="45"/>
  <c r="I1200" i="45"/>
  <c r="I1201" i="45"/>
  <c r="I1202" i="45"/>
  <c r="I1203" i="45"/>
  <c r="I1204" i="45"/>
  <c r="I1205" i="45"/>
  <c r="I1206" i="45"/>
  <c r="I1207" i="45"/>
  <c r="I1208" i="45"/>
  <c r="I1209" i="45"/>
  <c r="I1210" i="45"/>
  <c r="I1211" i="45"/>
  <c r="I1212" i="45"/>
  <c r="I1213" i="45"/>
  <c r="I1214" i="45"/>
  <c r="I1215" i="45"/>
  <c r="I1216" i="45"/>
  <c r="I1217" i="45"/>
  <c r="I1218" i="45"/>
  <c r="I1219" i="45"/>
  <c r="I1220" i="45"/>
  <c r="I1221" i="45"/>
  <c r="I1222" i="45"/>
  <c r="I1223" i="45"/>
  <c r="I1224" i="45"/>
  <c r="I1225" i="45"/>
  <c r="I1226" i="45"/>
  <c r="I1227" i="45"/>
  <c r="I1228" i="45"/>
  <c r="I1229" i="45"/>
  <c r="I1230" i="45"/>
  <c r="I1231" i="45"/>
  <c r="I1232" i="45"/>
  <c r="I1233" i="45"/>
  <c r="I1234" i="45"/>
  <c r="I1235" i="45"/>
  <c r="I1236" i="45"/>
  <c r="I1237" i="45"/>
  <c r="I1238" i="45"/>
  <c r="I1239" i="45"/>
  <c r="I1240" i="45"/>
  <c r="I1241" i="45"/>
  <c r="I1242" i="45"/>
  <c r="I1243" i="45"/>
  <c r="I1244" i="45"/>
  <c r="I1245" i="45"/>
  <c r="I1246" i="45"/>
  <c r="I1247" i="45"/>
  <c r="I1248" i="45"/>
  <c r="I1249" i="45"/>
  <c r="I1250" i="45"/>
  <c r="I1251" i="45"/>
  <c r="I1252" i="45"/>
  <c r="I1253" i="45"/>
  <c r="I1254" i="45"/>
  <c r="I1255" i="45"/>
  <c r="I1256" i="45"/>
  <c r="I1257" i="45"/>
  <c r="I1258" i="45"/>
  <c r="I1259" i="45"/>
  <c r="I1260" i="45"/>
  <c r="I1261" i="45"/>
  <c r="I1262" i="45"/>
  <c r="I1263" i="45"/>
  <c r="I1264" i="45"/>
  <c r="I1265" i="45"/>
  <c r="I1266" i="45"/>
  <c r="I1267" i="45"/>
  <c r="I1268" i="45"/>
  <c r="I1269" i="45"/>
  <c r="I1270" i="45"/>
  <c r="I1271" i="45"/>
  <c r="I1272" i="45"/>
  <c r="I1273" i="45"/>
  <c r="I1274" i="45"/>
  <c r="I1275" i="45"/>
  <c r="I1276" i="45"/>
  <c r="I1277" i="45"/>
  <c r="I1278" i="45"/>
  <c r="I1279" i="45"/>
  <c r="I1280" i="45"/>
  <c r="I1281" i="45"/>
  <c r="I1282" i="45"/>
  <c r="I1283" i="45"/>
  <c r="I1284" i="45"/>
  <c r="I1285" i="45"/>
  <c r="I1286" i="45"/>
  <c r="I1287" i="45"/>
  <c r="I1288" i="45"/>
  <c r="I1289" i="45"/>
  <c r="I1290" i="45"/>
  <c r="I1291" i="45"/>
  <c r="I1292" i="45"/>
  <c r="I1293" i="45"/>
  <c r="I1294" i="45"/>
  <c r="I1295" i="45"/>
  <c r="I1296" i="45"/>
  <c r="I1297" i="45"/>
  <c r="I1298" i="45"/>
  <c r="I1299" i="45"/>
  <c r="I1300" i="45"/>
  <c r="I1301" i="45"/>
  <c r="I1302" i="45"/>
  <c r="I1303" i="45"/>
  <c r="I1304" i="45"/>
  <c r="I1305" i="45"/>
  <c r="I1306" i="45"/>
  <c r="I1307" i="45"/>
  <c r="I1308" i="45"/>
  <c r="I1309" i="45"/>
  <c r="I1310" i="45"/>
  <c r="I1311" i="45"/>
  <c r="I1312" i="45"/>
  <c r="I1313" i="45"/>
  <c r="I1314" i="45"/>
  <c r="I1315" i="45"/>
  <c r="I1316" i="45"/>
  <c r="I1317" i="45"/>
  <c r="I1318" i="45"/>
  <c r="I1319" i="45"/>
  <c r="I1320" i="45"/>
  <c r="I1321" i="45"/>
  <c r="I1322" i="45"/>
  <c r="I1323" i="45"/>
  <c r="I1324" i="45"/>
  <c r="I1325" i="45"/>
  <c r="I1326" i="45"/>
  <c r="I1327" i="45"/>
  <c r="I1328" i="45"/>
  <c r="I1329" i="45"/>
  <c r="I1330" i="45"/>
  <c r="I1331" i="45"/>
  <c r="I1332" i="45"/>
  <c r="I1333" i="45"/>
  <c r="I1334" i="45"/>
  <c r="I1335" i="45"/>
  <c r="I1336" i="45"/>
  <c r="I1337" i="45"/>
  <c r="I1338" i="45"/>
  <c r="I1339" i="45"/>
  <c r="I1340" i="45"/>
  <c r="I1341" i="45"/>
  <c r="I1342" i="45"/>
  <c r="I1343" i="45"/>
  <c r="I1344" i="45"/>
  <c r="I1345" i="45"/>
  <c r="I1346" i="45"/>
  <c r="I1347" i="45"/>
  <c r="I1348" i="45"/>
  <c r="I1349" i="45"/>
  <c r="I1350" i="45"/>
  <c r="I1351" i="45"/>
  <c r="I1352" i="45"/>
  <c r="I1353" i="45"/>
  <c r="I1354" i="45"/>
  <c r="I1355" i="45"/>
  <c r="I1356" i="45"/>
  <c r="I1357" i="45"/>
  <c r="I1358" i="45"/>
  <c r="I1359" i="45"/>
  <c r="I1360" i="45"/>
  <c r="I1361" i="45"/>
  <c r="I1362" i="45"/>
  <c r="I1363" i="45"/>
  <c r="I1364" i="45"/>
  <c r="I1365" i="45"/>
  <c r="I1366" i="45"/>
  <c r="I1367" i="45"/>
  <c r="I1368" i="45"/>
  <c r="I1369" i="45"/>
  <c r="I1370" i="45"/>
  <c r="I1371" i="45"/>
  <c r="I1372" i="45"/>
  <c r="I1373" i="45"/>
  <c r="I1374" i="45"/>
  <c r="I1375" i="45"/>
  <c r="I1376" i="45"/>
  <c r="I1377" i="45"/>
  <c r="I1378" i="45"/>
  <c r="I1379" i="45"/>
  <c r="I1380" i="45"/>
  <c r="I1381" i="45"/>
  <c r="I1382" i="45"/>
  <c r="I1383" i="45"/>
  <c r="I1384" i="45"/>
  <c r="I1385" i="45"/>
  <c r="I1386" i="45"/>
  <c r="I1387" i="45"/>
  <c r="I1388" i="45"/>
  <c r="I1389" i="45"/>
  <c r="I1390" i="45"/>
  <c r="I1391" i="45"/>
  <c r="I1392" i="45"/>
  <c r="I1393" i="45"/>
  <c r="I1394" i="45"/>
  <c r="I1395" i="45"/>
  <c r="I1396" i="45"/>
  <c r="I1397" i="45"/>
  <c r="I1398" i="45"/>
  <c r="I1399" i="45"/>
  <c r="I1400" i="45"/>
  <c r="I1401" i="45"/>
  <c r="I1402" i="45"/>
  <c r="I1403" i="45"/>
  <c r="I1404" i="45"/>
  <c r="I1405" i="45"/>
  <c r="I1406" i="45"/>
  <c r="I1407" i="45"/>
  <c r="I1408" i="45"/>
  <c r="I1409" i="45"/>
  <c r="I1410" i="45"/>
  <c r="I1411" i="45"/>
  <c r="I1412" i="45"/>
  <c r="I1413" i="45"/>
  <c r="I1414" i="45"/>
  <c r="I1415" i="45"/>
  <c r="I1416" i="45"/>
  <c r="I1417" i="45"/>
  <c r="I1418" i="45"/>
  <c r="I1419" i="45"/>
  <c r="I1420" i="45"/>
  <c r="I1421" i="45"/>
  <c r="I1422" i="45"/>
  <c r="I1423" i="45"/>
  <c r="I1424" i="45"/>
  <c r="I1425" i="45"/>
  <c r="I1426" i="45"/>
  <c r="I1427" i="45"/>
  <c r="I1428" i="45"/>
  <c r="I1429" i="45"/>
  <c r="I1430" i="45"/>
  <c r="I1431" i="45"/>
  <c r="I1432" i="45"/>
  <c r="I1433" i="45"/>
  <c r="I1434" i="45"/>
  <c r="I1435" i="45"/>
  <c r="I1436" i="45"/>
  <c r="I1437" i="45"/>
  <c r="I1438" i="45"/>
  <c r="I1439" i="45"/>
  <c r="I1440" i="45"/>
  <c r="I1441" i="45"/>
  <c r="I1442" i="45"/>
  <c r="I1443" i="45"/>
  <c r="I1444" i="45"/>
  <c r="I1445" i="45"/>
  <c r="I1446" i="45"/>
  <c r="I1447" i="45"/>
  <c r="I1448" i="45"/>
  <c r="I1449" i="45"/>
  <c r="I1450" i="45"/>
  <c r="I1451" i="45"/>
  <c r="I1452" i="45"/>
  <c r="I1453" i="45"/>
  <c r="I1454" i="45"/>
  <c r="I1455" i="45"/>
  <c r="I1456" i="45"/>
  <c r="I1457" i="45"/>
  <c r="I1458" i="45"/>
  <c r="I1459" i="45"/>
  <c r="I1460" i="45"/>
  <c r="I1461" i="45"/>
  <c r="I1462" i="45"/>
  <c r="I1463" i="45"/>
  <c r="I1464" i="45"/>
  <c r="I1465" i="45"/>
  <c r="I1466" i="45"/>
  <c r="I1467" i="45"/>
  <c r="I1468" i="45"/>
  <c r="I1469" i="45"/>
  <c r="I1470" i="45"/>
  <c r="I1471" i="45"/>
  <c r="I1472" i="45"/>
  <c r="I1473" i="45"/>
  <c r="I1474" i="45"/>
  <c r="I1475" i="45"/>
  <c r="I1476" i="45"/>
  <c r="I1477" i="45"/>
  <c r="I1478" i="45"/>
  <c r="I1479" i="45"/>
  <c r="I1480" i="45"/>
  <c r="I1481" i="45"/>
  <c r="I1482" i="45"/>
  <c r="I1483" i="45"/>
  <c r="I1484" i="45"/>
  <c r="I1485" i="45"/>
  <c r="I1486" i="45"/>
  <c r="I1487" i="45"/>
  <c r="I1488" i="45"/>
  <c r="I1489" i="45"/>
  <c r="I1490" i="45"/>
  <c r="I1491" i="45"/>
  <c r="I1492" i="45"/>
  <c r="I1493" i="45"/>
  <c r="I1494" i="45"/>
  <c r="I1495" i="45"/>
  <c r="I1496" i="45"/>
  <c r="I1497" i="45"/>
  <c r="I1498" i="45"/>
  <c r="I1499" i="45"/>
  <c r="I1500" i="45"/>
  <c r="I1501" i="45"/>
  <c r="I1502" i="45"/>
  <c r="I1503" i="45"/>
  <c r="I1504" i="45"/>
  <c r="I1505" i="45"/>
  <c r="I1506" i="45"/>
  <c r="I1507" i="45"/>
  <c r="I1508" i="45"/>
  <c r="I1509" i="45"/>
  <c r="I1510" i="45"/>
  <c r="I1511" i="45"/>
  <c r="I1512" i="45"/>
  <c r="I1513" i="45"/>
  <c r="I1514" i="45"/>
  <c r="I1515" i="45"/>
  <c r="I1516" i="45"/>
  <c r="I1517" i="45"/>
  <c r="I1518" i="45"/>
  <c r="I1519" i="45"/>
  <c r="I1520" i="45"/>
  <c r="I1521" i="45"/>
  <c r="I1522" i="45"/>
  <c r="I1523" i="45"/>
  <c r="I1524" i="45"/>
  <c r="I1525" i="45"/>
  <c r="I1526" i="45"/>
  <c r="I1527" i="45"/>
  <c r="I1528" i="45"/>
  <c r="I1529" i="45"/>
  <c r="I1530" i="45"/>
  <c r="I1531" i="45"/>
  <c r="I1532" i="45"/>
  <c r="I1533" i="45"/>
  <c r="I1534" i="45"/>
  <c r="I1535" i="45"/>
  <c r="I1536" i="45"/>
  <c r="I1537" i="45"/>
  <c r="I1538" i="45"/>
  <c r="I1539" i="45"/>
  <c r="I1540" i="45"/>
  <c r="I1541" i="45"/>
  <c r="I1542" i="45"/>
  <c r="I1543" i="45"/>
  <c r="I1544" i="45"/>
  <c r="I1545" i="45"/>
  <c r="I1546" i="45"/>
  <c r="I1547" i="45"/>
  <c r="I1548" i="45"/>
  <c r="I1549" i="45"/>
  <c r="I1550" i="45"/>
  <c r="I1551" i="45"/>
  <c r="I1552" i="45"/>
  <c r="I1553" i="45"/>
  <c r="I1554" i="45"/>
  <c r="I1555" i="45"/>
  <c r="I1556" i="45"/>
  <c r="I1557" i="45"/>
  <c r="I1558" i="45"/>
  <c r="I1559" i="45"/>
  <c r="I1560" i="45"/>
  <c r="I1561" i="45"/>
  <c r="I1562" i="45"/>
  <c r="I1563" i="45"/>
  <c r="I1564" i="45"/>
  <c r="I1565" i="45"/>
  <c r="I1566" i="45"/>
  <c r="I1567" i="45"/>
  <c r="I1568" i="45"/>
  <c r="I1569" i="45"/>
  <c r="I1570" i="45"/>
  <c r="I1571" i="45"/>
  <c r="I1572" i="45"/>
  <c r="I1573" i="45"/>
  <c r="I1574" i="45"/>
  <c r="I1575" i="45"/>
  <c r="I1576" i="45"/>
  <c r="I1577" i="45"/>
  <c r="I1578" i="45"/>
  <c r="I1579" i="45"/>
  <c r="I1580" i="45"/>
  <c r="I1581" i="45"/>
  <c r="I1582" i="45"/>
  <c r="I1583" i="45"/>
  <c r="I1584" i="45"/>
  <c r="I1585" i="45"/>
  <c r="I1586" i="45"/>
  <c r="I1587" i="45"/>
  <c r="I1588" i="45"/>
  <c r="I1589" i="45"/>
  <c r="I1590" i="45"/>
  <c r="I1591" i="45"/>
  <c r="I1592" i="45"/>
  <c r="I1593" i="45"/>
  <c r="I1594" i="45"/>
  <c r="I1595" i="45"/>
  <c r="I1596" i="45"/>
  <c r="I1597" i="45"/>
  <c r="I1598" i="45"/>
  <c r="I1599" i="45"/>
  <c r="I1600" i="45"/>
  <c r="I1601" i="45"/>
  <c r="I1602" i="45"/>
  <c r="I1603" i="45"/>
  <c r="I1604" i="45"/>
  <c r="I1605" i="45"/>
  <c r="I1606" i="45"/>
  <c r="I1607" i="45"/>
  <c r="I1608" i="45"/>
  <c r="I1609" i="45"/>
  <c r="I1610" i="45"/>
  <c r="I1611" i="45"/>
  <c r="I1612" i="45"/>
  <c r="I1613" i="45"/>
  <c r="I1614" i="45"/>
  <c r="I1615" i="45"/>
  <c r="I1616" i="45"/>
  <c r="I1617" i="45"/>
  <c r="I1618" i="45"/>
  <c r="I1619" i="45"/>
  <c r="I1620" i="45"/>
  <c r="I1621" i="45"/>
  <c r="I1622" i="45"/>
  <c r="I1623" i="45"/>
  <c r="I1624" i="45"/>
  <c r="I1625" i="45"/>
  <c r="I1626" i="45"/>
  <c r="I1627" i="45"/>
  <c r="I1628" i="45"/>
  <c r="I1629" i="45"/>
  <c r="I1630" i="45"/>
  <c r="I1631" i="45"/>
  <c r="I1632" i="45"/>
  <c r="I1633" i="45"/>
  <c r="I1634" i="45"/>
  <c r="I1635" i="45"/>
  <c r="I1636" i="45"/>
  <c r="I1637" i="45"/>
  <c r="I1638" i="45"/>
  <c r="I1639" i="45"/>
  <c r="I1640" i="45"/>
  <c r="I1641" i="45"/>
  <c r="I1642" i="45"/>
  <c r="I1643" i="45"/>
  <c r="I1644" i="45"/>
  <c r="I1645" i="45"/>
  <c r="I1646" i="45"/>
  <c r="I1647" i="45"/>
  <c r="I1648" i="45"/>
  <c r="I1649" i="45"/>
  <c r="I1650" i="45"/>
  <c r="I1651" i="45"/>
  <c r="I1652" i="45"/>
  <c r="I1653" i="45"/>
  <c r="I1654" i="45"/>
  <c r="I1655" i="45"/>
  <c r="I1656" i="45"/>
  <c r="I1657" i="45"/>
  <c r="I1658" i="45"/>
  <c r="I1659" i="45"/>
  <c r="I1660" i="45"/>
  <c r="I1661" i="45"/>
  <c r="I1662" i="45"/>
  <c r="I1663" i="45"/>
  <c r="I1664" i="45"/>
  <c r="I1665" i="45"/>
  <c r="I1666" i="45"/>
  <c r="I1667" i="45"/>
  <c r="I1668" i="45"/>
  <c r="I1669" i="45"/>
  <c r="I1670" i="45"/>
  <c r="I1671" i="45"/>
  <c r="I1672" i="45"/>
  <c r="I1673" i="45"/>
  <c r="I1674" i="45"/>
  <c r="I1675" i="45"/>
  <c r="I1676" i="45"/>
  <c r="I1677" i="45"/>
  <c r="I1678" i="45"/>
  <c r="I1679" i="45"/>
  <c r="I1680" i="45"/>
  <c r="I1681" i="45"/>
  <c r="I1682" i="45"/>
  <c r="I1683" i="45"/>
  <c r="I1684" i="45"/>
  <c r="I1685" i="45"/>
  <c r="I1686" i="45"/>
  <c r="I1687" i="45"/>
  <c r="I1688" i="45"/>
  <c r="I1689" i="45"/>
  <c r="I1690" i="45"/>
  <c r="I1691" i="45"/>
  <c r="I1693" i="45"/>
  <c r="I1694" i="45"/>
  <c r="I1695" i="45"/>
  <c r="I1696" i="45"/>
  <c r="I1697" i="45"/>
  <c r="I1698" i="45"/>
  <c r="I1699" i="45"/>
  <c r="I1700" i="45"/>
  <c r="I1701" i="45"/>
  <c r="I1702" i="45"/>
  <c r="I1703" i="45"/>
  <c r="I1704" i="45"/>
  <c r="I1705" i="45"/>
  <c r="I1706" i="45"/>
  <c r="I1707" i="45"/>
  <c r="I1708" i="45"/>
  <c r="I1709" i="45"/>
  <c r="I1710" i="45"/>
  <c r="I1711" i="45"/>
  <c r="I1712" i="45"/>
  <c r="I1713" i="45"/>
  <c r="I1714" i="45"/>
  <c r="I1715" i="45"/>
  <c r="I1716" i="45"/>
  <c r="I1717" i="45"/>
  <c r="I1718" i="45"/>
  <c r="I1719" i="45"/>
  <c r="I1720" i="45"/>
  <c r="I1721" i="45"/>
  <c r="I1722" i="45"/>
  <c r="I1723" i="45"/>
  <c r="I1724" i="45"/>
  <c r="I1725" i="45"/>
  <c r="I1726" i="45"/>
  <c r="I1727" i="45"/>
  <c r="I1728" i="45"/>
  <c r="I1729" i="45"/>
  <c r="I1730" i="45"/>
  <c r="I1731" i="45"/>
  <c r="I1732" i="45"/>
  <c r="I1733" i="45"/>
  <c r="I1734" i="45"/>
  <c r="I1735" i="45"/>
  <c r="I1736" i="45"/>
  <c r="I1737" i="45"/>
  <c r="I1738" i="45"/>
  <c r="I1739" i="45"/>
  <c r="I1740" i="45"/>
  <c r="I1741" i="45"/>
  <c r="I1742" i="45"/>
  <c r="I1743" i="45"/>
  <c r="I1744" i="45"/>
  <c r="I1745" i="45"/>
  <c r="I1746" i="45"/>
  <c r="I1747" i="45"/>
  <c r="I1748" i="45"/>
  <c r="I1749" i="45"/>
  <c r="I1750" i="45"/>
  <c r="I1751" i="45"/>
  <c r="I1752" i="45"/>
  <c r="I1753" i="45"/>
  <c r="I1754" i="45"/>
  <c r="I1755" i="45"/>
  <c r="I1756" i="45"/>
  <c r="I1757" i="45"/>
  <c r="I1758" i="45"/>
  <c r="I1759" i="45"/>
  <c r="I1760" i="45"/>
  <c r="I1761" i="45"/>
  <c r="I1762" i="45"/>
  <c r="I1763" i="45"/>
  <c r="I1764" i="45"/>
  <c r="I1765" i="45"/>
  <c r="I1766" i="45"/>
  <c r="I1767" i="45"/>
  <c r="I1768" i="45"/>
  <c r="I1769" i="45"/>
  <c r="I1770" i="45"/>
  <c r="I1771" i="45"/>
  <c r="I1772" i="45"/>
  <c r="I1773" i="45"/>
  <c r="I1774" i="45"/>
  <c r="I1775" i="45"/>
  <c r="I1776" i="45"/>
  <c r="I1777" i="45"/>
  <c r="I1778" i="45"/>
  <c r="I1779" i="45"/>
  <c r="I1780" i="45"/>
  <c r="I1781" i="45"/>
  <c r="I1782" i="45"/>
  <c r="I1783" i="45"/>
  <c r="I1784" i="45"/>
  <c r="I1785" i="45"/>
  <c r="I1786" i="45"/>
  <c r="I1787" i="45"/>
  <c r="I1788" i="45"/>
  <c r="I1789" i="45"/>
  <c r="I1790" i="45"/>
  <c r="I1791" i="45"/>
  <c r="I1792" i="45"/>
  <c r="I1794" i="45"/>
  <c r="I1795" i="45"/>
  <c r="I1796" i="45"/>
  <c r="I1797" i="45"/>
  <c r="I1798" i="45"/>
  <c r="I1799" i="45"/>
  <c r="I1800" i="45"/>
  <c r="I1801" i="45"/>
  <c r="I1802" i="45"/>
  <c r="I1803" i="45"/>
  <c r="I1804" i="45"/>
  <c r="I1805" i="45"/>
  <c r="I1806" i="45"/>
  <c r="I1807" i="45"/>
  <c r="I1808" i="45"/>
  <c r="I1809" i="45"/>
  <c r="I1810" i="45"/>
  <c r="I1811" i="45"/>
  <c r="I1812" i="45"/>
  <c r="I1813" i="45"/>
  <c r="I1814" i="45"/>
  <c r="I1815" i="45"/>
  <c r="I1816" i="45"/>
  <c r="I1817" i="45"/>
  <c r="I1818" i="45"/>
  <c r="I1819" i="45"/>
  <c r="I1820" i="45"/>
  <c r="I1821" i="45"/>
  <c r="I1822" i="45"/>
  <c r="I1823" i="45"/>
  <c r="I1824" i="45"/>
  <c r="I1825" i="45"/>
  <c r="I1826" i="45"/>
  <c r="I1827" i="45"/>
  <c r="I1828" i="45"/>
  <c r="I1829" i="45"/>
  <c r="I1830" i="45"/>
  <c r="I1831" i="45"/>
  <c r="I1832" i="45"/>
  <c r="I1833" i="45"/>
  <c r="I1834" i="45"/>
  <c r="I1835" i="45"/>
  <c r="I1836" i="45"/>
  <c r="I1837" i="45"/>
  <c r="I1838" i="45"/>
  <c r="I1839" i="45"/>
  <c r="I1840" i="45"/>
  <c r="I1841" i="45"/>
  <c r="I1842" i="45"/>
  <c r="I1843" i="45"/>
  <c r="I1844" i="45"/>
  <c r="I1845" i="45"/>
  <c r="I1846" i="45"/>
  <c r="I1847" i="45"/>
  <c r="I1848" i="45"/>
  <c r="I1849" i="45"/>
  <c r="I1850" i="45"/>
  <c r="I1851" i="45"/>
  <c r="I1852" i="45"/>
  <c r="I1853" i="45"/>
  <c r="I1854" i="45"/>
  <c r="I1855" i="45"/>
  <c r="I1856" i="45"/>
  <c r="I1857" i="45"/>
  <c r="I1858" i="45"/>
  <c r="I1859" i="45"/>
  <c r="I1860" i="45"/>
  <c r="I1861" i="45"/>
  <c r="I1862" i="45"/>
  <c r="I1863" i="45"/>
  <c r="I1864" i="45"/>
  <c r="I1865" i="45"/>
  <c r="I1866" i="45"/>
  <c r="I1867" i="45"/>
  <c r="I1868" i="45"/>
  <c r="I1869" i="45"/>
  <c r="I1870" i="45"/>
  <c r="I1871" i="45"/>
  <c r="I1872" i="45"/>
  <c r="I1873" i="45"/>
  <c r="I1874" i="45"/>
  <c r="I1875" i="45"/>
  <c r="I1876" i="45"/>
  <c r="I1877" i="45"/>
  <c r="I1878" i="45"/>
  <c r="I1879" i="45"/>
  <c r="I1880" i="45"/>
  <c r="I1881" i="45"/>
  <c r="I1882" i="45"/>
  <c r="I1883" i="45"/>
  <c r="I1884" i="45"/>
  <c r="I1885" i="45"/>
  <c r="I1886" i="45"/>
  <c r="I1887" i="45"/>
  <c r="I1888" i="45"/>
  <c r="I1889" i="45"/>
  <c r="I1890" i="45"/>
  <c r="I1891" i="45"/>
  <c r="I1892" i="45"/>
  <c r="I1893" i="45"/>
  <c r="I1894" i="45"/>
  <c r="I1895" i="45"/>
  <c r="I1896" i="45"/>
  <c r="I1897" i="45"/>
  <c r="I1898" i="45"/>
  <c r="I1899" i="45"/>
  <c r="I1900" i="45"/>
  <c r="I1901" i="45"/>
  <c r="I1902" i="45"/>
  <c r="I1903" i="45"/>
  <c r="I1904" i="45"/>
  <c r="I1905" i="45"/>
  <c r="I1906" i="45"/>
  <c r="I1907" i="45"/>
  <c r="I1908" i="45"/>
  <c r="I1909" i="45"/>
  <c r="I1910" i="45"/>
  <c r="I1911" i="45"/>
  <c r="I1912" i="45"/>
  <c r="I1913" i="45"/>
  <c r="I1914" i="45"/>
  <c r="I1915" i="45"/>
  <c r="I1916" i="45"/>
  <c r="I1917" i="45"/>
  <c r="I1918" i="45"/>
  <c r="I1919" i="45"/>
  <c r="I1920" i="45"/>
  <c r="I1921" i="45"/>
  <c r="I1922" i="45"/>
  <c r="I1923" i="45"/>
  <c r="I1924" i="45"/>
  <c r="I1925" i="45"/>
  <c r="I1926" i="45"/>
  <c r="I1927" i="45"/>
  <c r="I1928" i="45"/>
  <c r="I1929" i="45"/>
  <c r="I1930" i="45"/>
  <c r="I1931" i="45"/>
  <c r="I1932" i="45"/>
  <c r="I1933" i="45"/>
  <c r="I1934" i="45"/>
  <c r="I1935" i="45"/>
  <c r="I1936" i="45"/>
  <c r="I1937" i="45"/>
  <c r="I1938" i="45"/>
  <c r="I1939" i="45"/>
  <c r="I1940" i="45"/>
  <c r="I1941" i="45"/>
  <c r="I1942" i="45"/>
  <c r="I1943" i="45"/>
  <c r="I1944" i="45"/>
  <c r="I1945" i="45"/>
  <c r="I1946" i="45"/>
  <c r="I1947" i="45"/>
  <c r="I1948" i="45"/>
  <c r="I1949" i="45"/>
  <c r="I1950" i="45"/>
  <c r="I1951" i="45"/>
  <c r="I1952" i="45"/>
  <c r="I1953" i="45"/>
  <c r="I1954" i="45"/>
  <c r="I1955" i="45"/>
  <c r="I1956" i="45"/>
  <c r="I1957" i="45"/>
  <c r="I1958" i="45"/>
  <c r="I1959" i="45"/>
  <c r="I1960" i="45"/>
  <c r="I1961" i="45"/>
  <c r="I1962" i="45"/>
  <c r="I1963" i="45"/>
  <c r="I1964" i="45"/>
  <c r="I1965" i="45"/>
  <c r="I1966" i="45"/>
  <c r="I1967" i="45"/>
  <c r="I1968" i="45"/>
  <c r="I1969" i="45"/>
  <c r="I1970" i="45"/>
  <c r="I1971" i="45"/>
  <c r="I1972" i="45"/>
  <c r="I1973" i="45"/>
  <c r="I1974" i="45"/>
  <c r="I1975" i="45"/>
  <c r="I1976" i="45"/>
  <c r="I1977" i="45"/>
  <c r="I1978" i="45"/>
  <c r="I1979" i="45"/>
  <c r="I1980" i="45"/>
  <c r="I1981" i="45"/>
  <c r="I1982" i="45"/>
  <c r="I1983" i="45"/>
  <c r="I1984" i="45"/>
  <c r="I1985" i="45"/>
  <c r="I1986" i="45"/>
  <c r="I1987" i="45"/>
  <c r="I1988" i="45"/>
  <c r="I1989" i="45"/>
  <c r="I1990" i="45"/>
  <c r="I1991" i="45"/>
  <c r="I1992" i="45"/>
  <c r="I1993" i="45"/>
  <c r="I1994" i="45"/>
  <c r="I1995" i="45"/>
  <c r="I1996" i="45"/>
  <c r="I1997" i="45"/>
  <c r="I1998" i="45"/>
  <c r="I1999" i="45"/>
  <c r="I2000" i="45"/>
  <c r="I2001" i="45"/>
  <c r="I2002" i="45"/>
  <c r="I2003" i="45"/>
  <c r="I2004" i="45"/>
  <c r="I2005" i="45"/>
  <c r="I2006" i="45"/>
  <c r="I2007" i="45"/>
  <c r="I2008" i="45"/>
  <c r="I2009" i="45"/>
  <c r="I2010" i="45"/>
  <c r="I2011" i="45"/>
  <c r="I2012" i="45"/>
  <c r="I2013" i="45"/>
  <c r="I2014" i="45"/>
  <c r="I2015" i="45"/>
  <c r="I2016" i="45"/>
  <c r="I2017" i="45"/>
  <c r="I2018" i="45"/>
  <c r="I2019" i="45"/>
  <c r="I2020" i="45"/>
  <c r="I2021" i="45"/>
  <c r="I2022" i="45"/>
  <c r="I2023" i="45"/>
  <c r="I2024" i="45"/>
  <c r="I2025" i="45"/>
  <c r="I2026" i="45"/>
  <c r="I2027" i="45"/>
  <c r="I2028" i="45"/>
  <c r="I2029" i="45"/>
  <c r="I2030" i="45"/>
  <c r="I2031" i="45"/>
  <c r="I2032" i="45"/>
  <c r="I2033" i="45"/>
  <c r="I2034" i="45"/>
  <c r="I2035" i="45"/>
  <c r="I2036" i="45"/>
  <c r="I2037" i="45"/>
  <c r="I2038" i="45"/>
  <c r="I2039" i="45"/>
  <c r="I2040" i="45"/>
  <c r="I2041" i="45"/>
  <c r="I2042" i="45"/>
  <c r="I2043" i="45"/>
  <c r="I2044" i="45"/>
  <c r="I2045" i="45"/>
  <c r="I2046" i="45"/>
  <c r="I2047" i="45"/>
  <c r="I2048" i="45"/>
  <c r="I2049" i="45"/>
  <c r="I2050" i="45"/>
  <c r="I2051" i="45"/>
  <c r="I2052" i="45"/>
  <c r="I2053" i="45"/>
  <c r="I2054" i="45"/>
  <c r="I2055" i="45"/>
  <c r="I2056" i="45"/>
  <c r="I2057" i="45"/>
  <c r="I2058" i="45"/>
  <c r="I2059" i="45"/>
  <c r="I2060" i="45"/>
  <c r="I2061" i="45"/>
  <c r="I2062" i="45"/>
  <c r="I2063" i="45"/>
  <c r="I2064" i="45"/>
  <c r="I2065" i="45"/>
  <c r="I2066" i="45"/>
  <c r="I2067" i="45"/>
  <c r="I2068" i="45"/>
  <c r="I2069" i="45"/>
  <c r="I2070" i="45"/>
  <c r="I2071" i="45"/>
  <c r="I2072" i="45"/>
  <c r="I2073" i="45"/>
  <c r="I2074" i="45"/>
  <c r="I2075" i="45"/>
  <c r="I2076" i="45"/>
  <c r="I2077" i="45"/>
  <c r="I2078" i="45"/>
  <c r="I2079" i="45"/>
  <c r="I2080" i="45"/>
  <c r="I2081" i="45"/>
  <c r="I2082" i="45"/>
  <c r="I2083" i="45"/>
  <c r="I2084" i="45"/>
  <c r="I2085" i="45"/>
  <c r="I2086" i="45"/>
  <c r="I2087" i="45"/>
  <c r="I2088" i="45"/>
  <c r="I2089" i="45"/>
  <c r="I2090" i="45"/>
  <c r="I2091" i="45"/>
  <c r="I2092" i="45"/>
  <c r="I2093" i="45"/>
  <c r="I2094" i="45"/>
  <c r="I2095" i="45"/>
  <c r="I2096" i="45"/>
  <c r="I2097" i="45"/>
  <c r="I2098" i="45"/>
  <c r="I2099" i="45"/>
  <c r="I2100" i="45"/>
  <c r="I2101" i="45"/>
  <c r="I2102" i="45"/>
  <c r="I2103" i="45"/>
  <c r="I2104" i="45"/>
  <c r="I2105" i="45"/>
  <c r="I2106" i="45"/>
  <c r="I2107" i="45"/>
  <c r="I2108" i="45"/>
  <c r="I2109" i="45"/>
  <c r="I2110" i="45"/>
  <c r="I2111" i="45"/>
  <c r="I2112" i="45"/>
  <c r="I2113" i="45"/>
  <c r="I2114" i="45"/>
  <c r="I2115" i="45"/>
  <c r="I2116" i="45"/>
  <c r="I2117" i="45"/>
  <c r="I2118" i="45"/>
  <c r="I2119" i="45"/>
  <c r="I2120" i="45"/>
  <c r="I2121" i="45"/>
  <c r="I2122" i="45"/>
  <c r="I2123" i="45"/>
  <c r="I2124" i="45"/>
  <c r="I2125" i="45"/>
  <c r="I2126" i="45"/>
  <c r="I2127" i="45"/>
  <c r="I2128" i="45"/>
  <c r="I2129" i="45"/>
  <c r="I2130" i="45"/>
  <c r="I2131" i="45"/>
  <c r="I2132" i="45"/>
  <c r="I2133" i="45"/>
  <c r="I2134" i="45"/>
  <c r="I2135" i="45"/>
  <c r="I2136" i="45"/>
  <c r="I2137" i="45"/>
  <c r="I2138" i="45"/>
  <c r="I2139" i="45"/>
  <c r="I2140" i="45"/>
  <c r="I2141" i="45"/>
  <c r="I2142" i="45"/>
  <c r="I2143" i="45"/>
  <c r="I2144" i="45"/>
  <c r="I2145" i="45"/>
  <c r="I2146" i="45"/>
  <c r="I2147" i="45"/>
  <c r="I2148" i="45"/>
  <c r="I2149" i="45"/>
  <c r="I2150" i="45"/>
  <c r="I2151" i="45"/>
  <c r="I2152" i="45"/>
  <c r="I2153" i="45"/>
  <c r="I4" i="32" s="1"/>
  <c r="I2154" i="45"/>
  <c r="I6" i="32" s="1"/>
  <c r="I2155" i="45"/>
  <c r="I16" i="32" s="1"/>
  <c r="I2156" i="45"/>
  <c r="I18" i="32" s="1"/>
  <c r="I2157" i="45"/>
  <c r="I21" i="32" s="1"/>
  <c r="I2158" i="45"/>
  <c r="I26" i="32" s="1"/>
  <c r="I2159" i="45"/>
  <c r="I27" i="32" s="1"/>
  <c r="I2160" i="45"/>
  <c r="I29" i="32" s="1"/>
  <c r="I2161" i="45"/>
  <c r="I34" i="32" s="1"/>
  <c r="I2162" i="45"/>
  <c r="I36" i="32" s="1"/>
  <c r="I2163" i="45"/>
  <c r="I40" i="32" s="1"/>
  <c r="I2164" i="45"/>
  <c r="I41" i="32" s="1"/>
  <c r="I2165" i="45"/>
  <c r="I42" i="32" s="1"/>
  <c r="I2166" i="45"/>
  <c r="I43" i="32" s="1"/>
  <c r="I2167" i="45"/>
  <c r="I48" i="32" s="1"/>
  <c r="I2168" i="45"/>
  <c r="I50" i="32" s="1"/>
  <c r="I2169" i="45"/>
  <c r="I51" i="32" s="1"/>
  <c r="I2170" i="45"/>
  <c r="I52" i="32" s="1"/>
  <c r="I2171" i="45"/>
  <c r="I58" i="32" s="1"/>
  <c r="I2172" i="45"/>
  <c r="I61" i="32" s="1"/>
  <c r="I2173" i="45"/>
  <c r="I62" i="32" s="1"/>
  <c r="I2174" i="45"/>
  <c r="I65" i="32" s="1"/>
  <c r="I2175" i="45"/>
  <c r="I66" i="32" s="1"/>
  <c r="I2176" i="45"/>
  <c r="I71" i="32" s="1"/>
  <c r="I2177" i="45"/>
  <c r="I73" i="32" s="1"/>
  <c r="I2178" i="45"/>
  <c r="I74" i="32" s="1"/>
  <c r="I2179" i="45"/>
  <c r="I76" i="32" s="1"/>
  <c r="I2180" i="45"/>
  <c r="I79" i="32" s="1"/>
  <c r="I2181" i="45"/>
  <c r="I84" i="32" s="1"/>
  <c r="I2182" i="45"/>
  <c r="I86" i="32" s="1"/>
  <c r="I2183" i="45"/>
  <c r="I87" i="32" s="1"/>
  <c r="I2184" i="45"/>
  <c r="I89" i="32" s="1"/>
  <c r="I2185" i="45"/>
  <c r="I90" i="32" s="1"/>
  <c r="I2186" i="45"/>
  <c r="I91" i="32" s="1"/>
  <c r="I2187" i="45"/>
  <c r="I96" i="32" s="1"/>
  <c r="I2188" i="45"/>
  <c r="I101" i="32" s="1"/>
  <c r="I2189" i="45"/>
  <c r="I102" i="32" s="1"/>
  <c r="I2190" i="45"/>
  <c r="I103" i="32" s="1"/>
  <c r="I2191" i="45"/>
  <c r="I104" i="32" s="1"/>
  <c r="I2192" i="45"/>
  <c r="I105" i="32" s="1"/>
  <c r="I2193" i="45"/>
  <c r="I106" i="32" s="1"/>
  <c r="I2194" i="45"/>
  <c r="I107" i="32" s="1"/>
  <c r="I2195" i="45"/>
  <c r="I109" i="32" s="1"/>
  <c r="I2196" i="45"/>
  <c r="I110" i="32" s="1"/>
  <c r="I2197" i="45"/>
  <c r="I116" i="32" s="1"/>
  <c r="I2198" i="45"/>
  <c r="I117" i="32" s="1"/>
  <c r="I2199" i="45"/>
  <c r="I118" i="32" s="1"/>
  <c r="I2200" i="45"/>
  <c r="I125" i="32" s="1"/>
  <c r="I2201" i="45"/>
  <c r="I127" i="32" s="1"/>
  <c r="I2202" i="45"/>
  <c r="I128" i="32" s="1"/>
  <c r="I2203" i="45"/>
  <c r="I129" i="32" s="1"/>
  <c r="I2204" i="45"/>
  <c r="I131" i="32" s="1"/>
  <c r="I2205" i="45"/>
  <c r="I134" i="32" s="1"/>
  <c r="I2206" i="45"/>
  <c r="I136" i="32" s="1"/>
  <c r="I2207" i="45"/>
  <c r="I139" i="32" s="1"/>
  <c r="I2208" i="45"/>
  <c r="I140" i="32" s="1"/>
  <c r="I2209" i="45"/>
  <c r="I142" i="32" s="1"/>
  <c r="I2210" i="45"/>
  <c r="I145" i="32" s="1"/>
  <c r="I2211" i="45"/>
  <c r="I147" i="32" s="1"/>
  <c r="I2212" i="45"/>
  <c r="I152" i="32" s="1"/>
  <c r="I2213" i="45"/>
  <c r="I160" i="32" s="1"/>
  <c r="I2214" i="45"/>
  <c r="I161" i="32" s="1"/>
  <c r="I2215" i="45"/>
  <c r="I168" i="32" s="1"/>
  <c r="I2216" i="45"/>
  <c r="I169" i="32" s="1"/>
  <c r="I2217" i="45"/>
  <c r="I175" i="32" s="1"/>
  <c r="I2218" i="45"/>
  <c r="I177" i="32" s="1"/>
  <c r="I2219" i="45"/>
  <c r="I178" i="32" s="1"/>
  <c r="I2220" i="45"/>
  <c r="I183" i="32" s="1"/>
  <c r="I2221" i="45"/>
  <c r="I180" i="32" s="1"/>
  <c r="I2222" i="45"/>
  <c r="I186" i="32" s="1"/>
  <c r="I2223" i="45"/>
  <c r="I189" i="32" s="1"/>
  <c r="I2224" i="45"/>
  <c r="I190" i="32" s="1"/>
  <c r="I2225" i="45"/>
  <c r="I194" i="32" s="1"/>
  <c r="I2226" i="45"/>
  <c r="I199" i="32" s="1"/>
  <c r="I2227" i="45"/>
  <c r="I203" i="32" s="1"/>
  <c r="I2228" i="45"/>
  <c r="I204" i="32" s="1"/>
  <c r="I2229" i="45"/>
  <c r="I210" i="32" s="1"/>
  <c r="I2230" i="45"/>
  <c r="I215" i="32" s="1"/>
  <c r="I2231" i="45"/>
  <c r="I219" i="32" s="1"/>
  <c r="I2232" i="45"/>
  <c r="I220" i="32" s="1"/>
  <c r="I2233" i="45"/>
  <c r="I222" i="32" s="1"/>
  <c r="I2234" i="45"/>
  <c r="I225" i="32" s="1"/>
  <c r="I2235" i="45"/>
  <c r="I228" i="32" s="1"/>
  <c r="I2236" i="45"/>
  <c r="I230" i="32" s="1"/>
  <c r="I2237" i="45"/>
  <c r="I236" i="32" s="1"/>
  <c r="I2238" i="45"/>
  <c r="I237" i="32" s="1"/>
  <c r="I2239" i="45"/>
  <c r="I238" i="32" s="1"/>
  <c r="I2240" i="45"/>
  <c r="I240" i="32" s="1"/>
  <c r="I2241" i="45"/>
  <c r="I243" i="32" s="1"/>
  <c r="I2242" i="45"/>
  <c r="I245" i="32" s="1"/>
  <c r="I2243" i="45"/>
  <c r="I246" i="32" s="1"/>
  <c r="I2244" i="45"/>
  <c r="I249" i="32" s="1"/>
  <c r="I2245" i="45"/>
  <c r="I252" i="32" s="1"/>
  <c r="I2246" i="45"/>
  <c r="I254" i="32" s="1"/>
  <c r="I2247" i="45"/>
  <c r="I258" i="32" s="1"/>
  <c r="I2248" i="45"/>
  <c r="I261" i="32" s="1"/>
  <c r="I2249" i="45"/>
  <c r="I263" i="32" s="1"/>
  <c r="I2250" i="45"/>
  <c r="I264" i="32" s="1"/>
  <c r="I2251" i="45"/>
  <c r="I267" i="32" s="1"/>
  <c r="I2252" i="45"/>
  <c r="I272" i="32" s="1"/>
  <c r="I2253" i="45"/>
  <c r="I273" i="32" s="1"/>
  <c r="I2254" i="45"/>
  <c r="I275" i="32" s="1"/>
  <c r="I2255" i="45"/>
  <c r="I271" i="32" s="1"/>
  <c r="I2256" i="45"/>
  <c r="I276" i="32" s="1"/>
  <c r="I2257" i="45"/>
  <c r="I278" i="32" s="1"/>
  <c r="I2258" i="45"/>
  <c r="I290" i="32" s="1"/>
  <c r="I2259" i="45"/>
  <c r="I295" i="32" s="1"/>
  <c r="I2260" i="45"/>
  <c r="I296" i="32" s="1"/>
  <c r="I2261" i="45"/>
  <c r="I298" i="32" s="1"/>
  <c r="I2262" i="45"/>
  <c r="I303" i="32" s="1"/>
  <c r="I2263" i="45"/>
  <c r="I304" i="32" s="1"/>
  <c r="I2264" i="45"/>
  <c r="I306" i="32" s="1"/>
  <c r="I2265" i="45"/>
  <c r="I307" i="32" s="1"/>
  <c r="I2266" i="45"/>
  <c r="I310" i="32" s="1"/>
  <c r="I2267" i="45"/>
  <c r="I312" i="32" s="1"/>
  <c r="I2268" i="45"/>
  <c r="I314" i="32" s="1"/>
  <c r="I2269" i="45"/>
  <c r="I315" i="32" s="1"/>
  <c r="I2270" i="45"/>
  <c r="I5591" i="32" s="1"/>
  <c r="I2271" i="45"/>
  <c r="I320" i="32" s="1"/>
  <c r="I2272" i="45"/>
  <c r="I322" i="32" s="1"/>
  <c r="I2273" i="45"/>
  <c r="I327" i="32" s="1"/>
  <c r="I2274" i="45"/>
  <c r="I330" i="32" s="1"/>
  <c r="I2275" i="45"/>
  <c r="I332" i="32" s="1"/>
  <c r="I2276" i="45"/>
  <c r="I333" i="32" s="1"/>
  <c r="I2277" i="45"/>
  <c r="I334" i="32" s="1"/>
  <c r="I2278" i="45"/>
  <c r="I335" i="32" s="1"/>
  <c r="I2279" i="45"/>
  <c r="I338" i="32" s="1"/>
  <c r="I2280" i="45"/>
  <c r="I339" i="32" s="1"/>
  <c r="I2281" i="45"/>
  <c r="I340" i="32" s="1"/>
  <c r="I2282" i="45"/>
  <c r="I343" i="32" s="1"/>
  <c r="I2283" i="45"/>
  <c r="I347" i="32" s="1"/>
  <c r="I2284" i="45"/>
  <c r="I348" i="32" s="1"/>
  <c r="I2285" i="45"/>
  <c r="I349" i="32" s="1"/>
  <c r="I2286" i="45"/>
  <c r="I353" i="32" s="1"/>
  <c r="I2287" i="45"/>
  <c r="I357" i="32" s="1"/>
  <c r="I2288" i="45"/>
  <c r="I359" i="32" s="1"/>
  <c r="I2289" i="45"/>
  <c r="I360" i="32" s="1"/>
  <c r="I2290" i="45"/>
  <c r="I363" i="32" s="1"/>
  <c r="I2291" i="45"/>
  <c r="I365" i="32" s="1"/>
  <c r="I2292" i="45"/>
  <c r="I380" i="32" s="1"/>
  <c r="I2293" i="45"/>
  <c r="I381" i="32" s="1"/>
  <c r="I2294" i="45"/>
  <c r="I384" i="32" s="1"/>
  <c r="I2295" i="45"/>
  <c r="I387" i="32" s="1"/>
  <c r="I2296" i="45"/>
  <c r="I5592" i="32" s="1"/>
  <c r="I2297" i="45"/>
  <c r="I391" i="32" s="1"/>
  <c r="I2298" i="45"/>
  <c r="I392" i="32" s="1"/>
  <c r="I2299" i="45"/>
  <c r="I394" i="32" s="1"/>
  <c r="I2300" i="45"/>
  <c r="I396" i="32" s="1"/>
  <c r="I2301" i="45"/>
  <c r="I397" i="32" s="1"/>
  <c r="I2302" i="45"/>
  <c r="I398" i="32" s="1"/>
  <c r="I2303" i="45"/>
  <c r="I399" i="32" s="1"/>
  <c r="I2304" i="45"/>
  <c r="I400" i="32" s="1"/>
  <c r="I2305" i="45"/>
  <c r="I403" i="32" s="1"/>
  <c r="I2306" i="45"/>
  <c r="I405" i="32" s="1"/>
  <c r="I2307" i="45"/>
  <c r="I408" i="32" s="1"/>
  <c r="I2308" i="45"/>
  <c r="I415" i="32" s="1"/>
  <c r="I2309" i="45"/>
  <c r="I416" i="32" s="1"/>
  <c r="I2310" i="45"/>
  <c r="I417" i="32" s="1"/>
  <c r="I2311" i="45"/>
  <c r="I430" i="32" s="1"/>
  <c r="I2312" i="45"/>
  <c r="I438" i="32" s="1"/>
  <c r="I2313" i="45"/>
  <c r="I449" i="32" s="1"/>
  <c r="I2314" i="45"/>
  <c r="I450" i="32" s="1"/>
  <c r="I2315" i="45"/>
  <c r="I451" i="32" s="1"/>
  <c r="I2316" i="45"/>
  <c r="I456" i="32" s="1"/>
  <c r="I2317" i="45"/>
  <c r="I463" i="32" s="1"/>
  <c r="I2318" i="45"/>
  <c r="I465" i="32" s="1"/>
  <c r="I2319" i="45"/>
  <c r="I466" i="32" s="1"/>
  <c r="I2320" i="45"/>
  <c r="I469" i="32" s="1"/>
  <c r="I2321" i="45"/>
  <c r="I474" i="32" s="1"/>
  <c r="I2322" i="45"/>
  <c r="I477" i="32" s="1"/>
  <c r="I2323" i="45"/>
  <c r="I478" i="32" s="1"/>
  <c r="I2324" i="45"/>
  <c r="I486" i="32" s="1"/>
  <c r="I2325" i="45"/>
  <c r="I491" i="32" s="1"/>
  <c r="I2326" i="45"/>
  <c r="I493" i="32" s="1"/>
  <c r="I2327" i="45"/>
  <c r="I496" i="32" s="1"/>
  <c r="I2328" i="45"/>
  <c r="I502" i="32" s="1"/>
  <c r="I2329" i="45"/>
  <c r="I2330" i="45"/>
  <c r="I2331" i="45"/>
  <c r="I509" i="32" s="1"/>
  <c r="I2332" i="45"/>
  <c r="I510" i="32" s="1"/>
  <c r="I2333" i="45"/>
  <c r="I512" i="32" s="1"/>
  <c r="I2334" i="45"/>
  <c r="I513" i="32" s="1"/>
  <c r="I2335" i="45"/>
  <c r="I516" i="32" s="1"/>
  <c r="I2336" i="45"/>
  <c r="I520" i="32" s="1"/>
  <c r="I2337" i="45"/>
  <c r="I521" i="32" s="1"/>
  <c r="I2338" i="45"/>
  <c r="I525" i="32" s="1"/>
  <c r="I2339" i="45"/>
  <c r="I527" i="32" s="1"/>
  <c r="I2340" i="45"/>
  <c r="I528" i="32" s="1"/>
  <c r="I2341" i="45"/>
  <c r="I532" i="32" s="1"/>
  <c r="I2342" i="45"/>
  <c r="I534" i="32" s="1"/>
  <c r="I2343" i="45"/>
  <c r="I535" i="32" s="1"/>
  <c r="I2344" i="45"/>
  <c r="I536" i="32" s="1"/>
  <c r="I2345" i="45"/>
  <c r="I542" i="32" s="1"/>
  <c r="I2346" i="45"/>
  <c r="I543" i="32" s="1"/>
  <c r="I2347" i="45"/>
  <c r="I544" i="32" s="1"/>
  <c r="I2348" i="45"/>
  <c r="I545" i="32" s="1"/>
  <c r="I2349" i="45"/>
  <c r="I549" i="32" s="1"/>
  <c r="I2350" i="45"/>
  <c r="I550" i="32" s="1"/>
  <c r="I2351" i="45"/>
  <c r="I555" i="32" s="1"/>
  <c r="I2352" i="45"/>
  <c r="I557" i="32" s="1"/>
  <c r="I2353" i="45"/>
  <c r="I561" i="32" s="1"/>
  <c r="I2354" i="45"/>
  <c r="I564" i="32" s="1"/>
  <c r="I2355" i="45"/>
  <c r="I565" i="32" s="1"/>
  <c r="I2356" i="45"/>
  <c r="I566" i="32" s="1"/>
  <c r="I2357" i="45"/>
  <c r="I567" i="32" s="1"/>
  <c r="I2358" i="45"/>
  <c r="I568" i="32" s="1"/>
  <c r="I2359" i="45"/>
  <c r="I572" i="32" s="1"/>
  <c r="I2360" i="45"/>
  <c r="I575" i="32" s="1"/>
  <c r="I2361" i="45"/>
  <c r="I579" i="32" s="1"/>
  <c r="I2362" i="45"/>
  <c r="I580" i="32" s="1"/>
  <c r="I2363" i="45"/>
  <c r="I581" i="32" s="1"/>
  <c r="I2364" i="45"/>
  <c r="I583" i="32" s="1"/>
  <c r="I2365" i="45"/>
  <c r="I584" i="32" s="1"/>
  <c r="I2366" i="45"/>
  <c r="I585" i="32" s="1"/>
  <c r="I2367" i="45"/>
  <c r="I586" i="32" s="1"/>
  <c r="I2368" i="45"/>
  <c r="I587" i="32" s="1"/>
  <c r="I2369" i="45"/>
  <c r="I591" i="32" s="1"/>
  <c r="I2370" i="45"/>
  <c r="I592" i="32" s="1"/>
  <c r="I2371" i="45"/>
  <c r="I593" i="32" s="1"/>
  <c r="I2372" i="45"/>
  <c r="I601" i="32" s="1"/>
  <c r="I2373" i="45"/>
  <c r="I605" i="32" s="1"/>
  <c r="I2374" i="45"/>
  <c r="I608" i="32" s="1"/>
  <c r="I2375" i="45"/>
  <c r="I613" i="32" s="1"/>
  <c r="I2376" i="45"/>
  <c r="I614" i="32" s="1"/>
  <c r="I2377" i="45"/>
  <c r="I616" i="32" s="1"/>
  <c r="I2378" i="45"/>
  <c r="I617" i="32" s="1"/>
  <c r="I2379" i="45"/>
  <c r="I619" i="32" s="1"/>
  <c r="I2380" i="45"/>
  <c r="I620" i="32" s="1"/>
  <c r="I2381" i="45"/>
  <c r="I623" i="32" s="1"/>
  <c r="I2382" i="45"/>
  <c r="I624" i="32" s="1"/>
  <c r="I2383" i="45"/>
  <c r="I625" i="32" s="1"/>
  <c r="I2384" i="45"/>
  <c r="I626" i="32" s="1"/>
  <c r="I2385" i="45"/>
  <c r="I627" i="32" s="1"/>
  <c r="I2386" i="45"/>
  <c r="I630" i="32" s="1"/>
  <c r="I2387" i="45"/>
  <c r="I631" i="32" s="1"/>
  <c r="I2388" i="45"/>
  <c r="I632" i="32" s="1"/>
  <c r="I2389" i="45"/>
  <c r="I633" i="32" s="1"/>
  <c r="I2390" i="45"/>
  <c r="I638" i="32" s="1"/>
  <c r="I2391" i="45"/>
  <c r="I640" i="32" s="1"/>
  <c r="I2392" i="45"/>
  <c r="I641" i="32" s="1"/>
  <c r="I2393" i="45"/>
  <c r="I642" i="32" s="1"/>
  <c r="I2394" i="45"/>
  <c r="I643" i="32" s="1"/>
  <c r="I2395" i="45"/>
  <c r="I645" i="32" s="1"/>
  <c r="I2396" i="45"/>
  <c r="I646" i="32" s="1"/>
  <c r="I2397" i="45"/>
  <c r="I651" i="32" s="1"/>
  <c r="I2398" i="45"/>
  <c r="I653" i="32" s="1"/>
  <c r="I2399" i="45"/>
  <c r="I659" i="32" s="1"/>
  <c r="I2400" i="45"/>
  <c r="I662" i="32" s="1"/>
  <c r="I2401" i="45"/>
  <c r="I663" i="32" s="1"/>
  <c r="I2402" i="45"/>
  <c r="I666" i="32" s="1"/>
  <c r="I2403" i="45"/>
  <c r="I667" i="32" s="1"/>
  <c r="I2404" i="45"/>
  <c r="I668" i="32" s="1"/>
  <c r="I2405" i="45"/>
  <c r="I669" i="32" s="1"/>
  <c r="I2406" i="45"/>
  <c r="I670" i="32" s="1"/>
  <c r="I2407" i="45"/>
  <c r="I672" i="32" s="1"/>
  <c r="I2408" i="45"/>
  <c r="I674" i="32" s="1"/>
  <c r="I2409" i="45"/>
  <c r="I675" i="32" s="1"/>
  <c r="I2410" i="45"/>
  <c r="I676" i="32" s="1"/>
  <c r="I2411" i="45"/>
  <c r="I680" i="32" s="1"/>
  <c r="I2412" i="45"/>
  <c r="I682" i="32" s="1"/>
  <c r="I2413" i="45"/>
  <c r="I683" i="32" s="1"/>
  <c r="I2414" i="45"/>
  <c r="I693" i="32" s="1"/>
  <c r="I2415" i="45"/>
  <c r="I695" i="32" s="1"/>
  <c r="I2416" i="45"/>
  <c r="I696" i="32" s="1"/>
  <c r="I2417" i="45"/>
  <c r="I701" i="32" s="1"/>
  <c r="I2418" i="45"/>
  <c r="I703" i="32" s="1"/>
  <c r="I2419" i="45"/>
  <c r="I710" i="32" s="1"/>
  <c r="I2420" i="45"/>
  <c r="I713" i="32" s="1"/>
  <c r="I2421" i="45"/>
  <c r="I714" i="32" s="1"/>
  <c r="I2422" i="45"/>
  <c r="I716" i="32" s="1"/>
  <c r="I2423" i="45"/>
  <c r="I718" i="32" s="1"/>
  <c r="I2424" i="45"/>
  <c r="I719" i="32" s="1"/>
  <c r="I2425" i="45"/>
  <c r="I721" i="32" s="1"/>
  <c r="I2426" i="45"/>
  <c r="I722" i="32" s="1"/>
  <c r="I2427" i="45"/>
  <c r="I727" i="32" s="1"/>
  <c r="I2428" i="45"/>
  <c r="I733" i="32" s="1"/>
  <c r="I2429" i="45"/>
  <c r="I735" i="32" s="1"/>
  <c r="I2430" i="45"/>
  <c r="I746" i="32" s="1"/>
  <c r="I2431" i="45"/>
  <c r="I754" i="32" s="1"/>
  <c r="I2432" i="45"/>
  <c r="I755" i="32" s="1"/>
  <c r="I2433" i="45"/>
  <c r="I757" i="32" s="1"/>
  <c r="I2434" i="45"/>
  <c r="I761" i="32" s="1"/>
  <c r="I2435" i="45"/>
  <c r="I763" i="32" s="1"/>
  <c r="I2436" i="45"/>
  <c r="I768" i="32" s="1"/>
  <c r="I2437" i="45"/>
  <c r="I770" i="32" s="1"/>
  <c r="I2438" i="45"/>
  <c r="I779" i="32" s="1"/>
  <c r="I2439" i="45"/>
  <c r="I781" i="32" s="1"/>
  <c r="I2440" i="45"/>
  <c r="I782" i="32" s="1"/>
  <c r="I2442" i="45"/>
  <c r="I788" i="32" s="1"/>
  <c r="I2443" i="45"/>
  <c r="I791" i="32" s="1"/>
  <c r="I2444" i="45"/>
  <c r="I794" i="32" s="1"/>
  <c r="I2445" i="45"/>
  <c r="I797" i="32" s="1"/>
  <c r="I2446" i="45"/>
  <c r="I798" i="32" s="1"/>
  <c r="I2447" i="45"/>
  <c r="I800" i="32" s="1"/>
  <c r="I2448" i="45"/>
  <c r="I802" i="32" s="1"/>
  <c r="I2449" i="45"/>
  <c r="I804" i="32" s="1"/>
  <c r="I2450" i="45"/>
  <c r="I806" i="32" s="1"/>
  <c r="I2451" i="45"/>
  <c r="I807" i="32" s="1"/>
  <c r="I2452" i="45"/>
  <c r="I810" i="32" s="1"/>
  <c r="I2453" i="45"/>
  <c r="I811" i="32" s="1"/>
  <c r="I2454" i="45"/>
  <c r="I813" i="32" s="1"/>
  <c r="I2455" i="45"/>
  <c r="I815" i="32" s="1"/>
  <c r="I2456" i="45"/>
  <c r="I816" i="32" s="1"/>
  <c r="I2457" i="45"/>
  <c r="I817" i="32" s="1"/>
  <c r="I2458" i="45"/>
  <c r="I821" i="32" s="1"/>
  <c r="I2459" i="45"/>
  <c r="I824" i="32" s="1"/>
  <c r="I2460" i="45"/>
  <c r="I826" i="32" s="1"/>
  <c r="I2461" i="45"/>
  <c r="I827" i="32" s="1"/>
  <c r="I2462" i="45"/>
  <c r="I831" i="32" s="1"/>
  <c r="I2463" i="45"/>
  <c r="I832" i="32" s="1"/>
  <c r="I2464" i="45"/>
  <c r="I834" i="32" s="1"/>
  <c r="I2465" i="45"/>
  <c r="I835" i="32" s="1"/>
  <c r="I2466" i="45"/>
  <c r="I836" i="32" s="1"/>
  <c r="I2467" i="45"/>
  <c r="I837" i="32" s="1"/>
  <c r="I2468" i="45"/>
  <c r="I841" i="32" s="1"/>
  <c r="I2469" i="45"/>
  <c r="I5593" i="32" s="1"/>
  <c r="I2470" i="45"/>
  <c r="I844" i="32" s="1"/>
  <c r="I2471" i="45"/>
  <c r="I845" i="32" s="1"/>
  <c r="I2472" i="45"/>
  <c r="I846" i="32" s="1"/>
  <c r="I2473" i="45"/>
  <c r="I847" i="32" s="1"/>
  <c r="I2474" i="45"/>
  <c r="I848" i="32" s="1"/>
  <c r="I2475" i="45"/>
  <c r="I851" i="32" s="1"/>
  <c r="I2476" i="45"/>
  <c r="I852" i="32" s="1"/>
  <c r="I2477" i="45"/>
  <c r="I853" i="32" s="1"/>
  <c r="I2478" i="45"/>
  <c r="I855" i="32" s="1"/>
  <c r="I2479" i="45"/>
  <c r="I858" i="32" s="1"/>
  <c r="I2480" i="45"/>
  <c r="I859" i="32" s="1"/>
  <c r="I2481" i="45"/>
  <c r="I860" i="32" s="1"/>
  <c r="I2482" i="45"/>
  <c r="I863" i="32" s="1"/>
  <c r="I2483" i="45"/>
  <c r="I869" i="32" s="1"/>
  <c r="I2484" i="45"/>
  <c r="I872" i="32" s="1"/>
  <c r="I2485" i="45"/>
  <c r="I873" i="32" s="1"/>
  <c r="I2486" i="45"/>
  <c r="I877" i="32" s="1"/>
  <c r="I2487" i="45"/>
  <c r="I879" i="32" s="1"/>
  <c r="I2488" i="45"/>
  <c r="I882" i="32" s="1"/>
  <c r="I2489" i="45"/>
  <c r="I886" i="32" s="1"/>
  <c r="I2490" i="45"/>
  <c r="I888" i="32" s="1"/>
  <c r="I2491" i="45"/>
  <c r="I889" i="32" s="1"/>
  <c r="I2492" i="45"/>
  <c r="I891" i="32" s="1"/>
  <c r="I2493" i="45"/>
  <c r="I893" i="32" s="1"/>
  <c r="I2494" i="45"/>
  <c r="I894" i="32" s="1"/>
  <c r="I2495" i="45"/>
  <c r="I897" i="32" s="1"/>
  <c r="I2496" i="45"/>
  <c r="I898" i="32" s="1"/>
  <c r="I2497" i="45"/>
  <c r="I901" i="32" s="1"/>
  <c r="I2498" i="45"/>
  <c r="I904" i="32" s="1"/>
  <c r="I2499" i="45"/>
  <c r="I905" i="32" s="1"/>
  <c r="I2500" i="45"/>
  <c r="I907" i="32" s="1"/>
  <c r="I2501" i="45"/>
  <c r="I911" i="32" s="1"/>
  <c r="I2502" i="45"/>
  <c r="I913" i="32" s="1"/>
  <c r="I2503" i="45"/>
  <c r="I918" i="32" s="1"/>
  <c r="I2504" i="45"/>
  <c r="I919" i="32" s="1"/>
  <c r="I2505" i="45"/>
  <c r="I920" i="32" s="1"/>
  <c r="I2506" i="45"/>
  <c r="I922" i="32" s="1"/>
  <c r="I2507" i="45"/>
  <c r="I923" i="32" s="1"/>
  <c r="I2508" i="45"/>
  <c r="I924" i="32" s="1"/>
  <c r="I2509" i="45"/>
  <c r="I926" i="32" s="1"/>
  <c r="I2510" i="45"/>
  <c r="I927" i="32" s="1"/>
  <c r="I2511" i="45"/>
  <c r="I928" i="32" s="1"/>
  <c r="I2512" i="45"/>
  <c r="I933" i="32" s="1"/>
  <c r="I2513" i="45"/>
  <c r="I934" i="32" s="1"/>
  <c r="I2514" i="45"/>
  <c r="I935" i="32" s="1"/>
  <c r="I2515" i="45"/>
  <c r="I941" i="32" s="1"/>
  <c r="I2516" i="45"/>
  <c r="I943" i="32" s="1"/>
  <c r="I2517" i="45"/>
  <c r="I944" i="32" s="1"/>
  <c r="I2518" i="45"/>
  <c r="I945" i="32" s="1"/>
  <c r="I2519" i="45"/>
  <c r="I948" i="32" s="1"/>
  <c r="I2520" i="45"/>
  <c r="I949" i="32" s="1"/>
  <c r="I2521" i="45"/>
  <c r="I952" i="32" s="1"/>
  <c r="I2522" i="45"/>
  <c r="I953" i="32" s="1"/>
  <c r="I2523" i="45"/>
  <c r="I954" i="32" s="1"/>
  <c r="I2524" i="45"/>
  <c r="I955" i="32" s="1"/>
  <c r="I2525" i="45"/>
  <c r="I961" i="32" s="1"/>
  <c r="I2526" i="45"/>
  <c r="I962" i="32" s="1"/>
  <c r="I2527" i="45"/>
  <c r="I966" i="32" s="1"/>
  <c r="I2528" i="45"/>
  <c r="I5597" i="32" s="1"/>
  <c r="I2529" i="45"/>
  <c r="I971" i="32" s="1"/>
  <c r="I2530" i="45"/>
  <c r="I974" i="32" s="1"/>
  <c r="I2531" i="45"/>
  <c r="I979" i="32" s="1"/>
  <c r="I2532" i="45"/>
  <c r="I980" i="32" s="1"/>
  <c r="I2533" i="45"/>
  <c r="I982" i="32" s="1"/>
  <c r="I2534" i="45"/>
  <c r="I983" i="32" s="1"/>
  <c r="I2535" i="45"/>
  <c r="I984" i="32" s="1"/>
  <c r="I2536" i="45"/>
  <c r="I985" i="32" s="1"/>
  <c r="I2537" i="45"/>
  <c r="I986" i="32" s="1"/>
  <c r="I2538" i="45"/>
  <c r="I987" i="32" s="1"/>
  <c r="I2539" i="45"/>
  <c r="I988" i="32" s="1"/>
  <c r="I2540" i="45"/>
  <c r="I991" i="32" s="1"/>
  <c r="I2541" i="45"/>
  <c r="I992" i="32" s="1"/>
  <c r="I2542" i="45"/>
  <c r="I996" i="32" s="1"/>
  <c r="I2543" i="45"/>
  <c r="I997" i="32" s="1"/>
  <c r="I2544" i="45"/>
  <c r="I1003" i="32" s="1"/>
  <c r="I2545" i="45"/>
  <c r="I1007" i="32" s="1"/>
  <c r="I2546" i="45"/>
  <c r="I1013" i="32" s="1"/>
  <c r="I2547" i="45"/>
  <c r="I1015" i="32" s="1"/>
  <c r="I2548" i="45"/>
  <c r="I1018" i="32" s="1"/>
  <c r="I2549" i="45"/>
  <c r="I1020" i="32" s="1"/>
  <c r="I2550" i="45"/>
  <c r="I1021" i="32" s="1"/>
  <c r="I2551" i="45"/>
  <c r="I1023" i="32" s="1"/>
  <c r="I2552" i="45"/>
  <c r="I1028" i="32" s="1"/>
  <c r="I2553" i="45"/>
  <c r="I1030" i="32" s="1"/>
  <c r="I2554" i="45"/>
  <c r="I1031" i="32" s="1"/>
  <c r="I2555" i="45"/>
  <c r="I1034" i="32" s="1"/>
  <c r="I2556" i="45"/>
  <c r="I1035" i="32" s="1"/>
  <c r="I2557" i="45"/>
  <c r="I1038" i="32" s="1"/>
  <c r="I2558" i="45"/>
  <c r="I1039" i="32" s="1"/>
  <c r="I2559" i="45"/>
  <c r="I1040" i="32" s="1"/>
  <c r="I2560" i="45"/>
  <c r="I1041" i="32" s="1"/>
  <c r="I2561" i="45"/>
  <c r="I1045" i="32" s="1"/>
  <c r="I2562" i="45"/>
  <c r="I1046" i="32" s="1"/>
  <c r="I2563" i="45"/>
  <c r="I1050" i="32" s="1"/>
  <c r="I2564" i="45"/>
  <c r="I1051" i="32" s="1"/>
  <c r="I2565" i="45"/>
  <c r="I1052" i="32" s="1"/>
  <c r="I2566" i="45"/>
  <c r="I1054" i="32" s="1"/>
  <c r="I2567" i="45"/>
  <c r="I1057" i="32" s="1"/>
  <c r="I2568" i="45"/>
  <c r="I1059" i="32" s="1"/>
  <c r="I2569" i="45"/>
  <c r="I1066" i="32" s="1"/>
  <c r="I2570" i="45"/>
  <c r="I1069" i="32" s="1"/>
  <c r="I2571" i="45"/>
  <c r="I1072" i="32" s="1"/>
  <c r="I2572" i="45"/>
  <c r="I1073" i="32" s="1"/>
  <c r="I2573" i="45"/>
  <c r="I1078" i="32" s="1"/>
  <c r="I2574" i="45"/>
  <c r="I1082" i="32" s="1"/>
  <c r="I2575" i="45"/>
  <c r="I1083" i="32" s="1"/>
  <c r="I2576" i="45"/>
  <c r="I1084" i="32" s="1"/>
  <c r="I2577" i="45"/>
  <c r="I1088" i="32" s="1"/>
  <c r="I2578" i="45"/>
  <c r="I1090" i="32" s="1"/>
  <c r="I2579" i="45"/>
  <c r="I1093" i="32" s="1"/>
  <c r="I2580" i="45"/>
  <c r="I1094" i="32" s="1"/>
  <c r="I2581" i="45"/>
  <c r="I1095" i="32" s="1"/>
  <c r="I2582" i="45"/>
  <c r="I1098" i="32" s="1"/>
  <c r="I2583" i="45"/>
  <c r="I1103" i="32" s="1"/>
  <c r="I2584" i="45"/>
  <c r="I1104" i="32" s="1"/>
  <c r="I2585" i="45"/>
  <c r="I1106" i="32" s="1"/>
  <c r="I2586" i="45"/>
  <c r="I1107" i="32" s="1"/>
  <c r="I2587" i="45"/>
  <c r="I1111" i="32" s="1"/>
  <c r="I2588" i="45"/>
  <c r="I1112" i="32" s="1"/>
  <c r="I2589" i="45"/>
  <c r="I1118" i="32" s="1"/>
  <c r="I2590" i="45"/>
  <c r="I1120" i="32" s="1"/>
  <c r="I2591" i="45"/>
  <c r="I1122" i="32" s="1"/>
  <c r="I2592" i="45"/>
  <c r="I1123" i="32" s="1"/>
  <c r="I2593" i="45"/>
  <c r="I1125" i="32" s="1"/>
  <c r="I2594" i="45"/>
  <c r="I1126" i="32" s="1"/>
  <c r="I2595" i="45"/>
  <c r="I1130" i="32" s="1"/>
  <c r="I2596" i="45"/>
  <c r="I1131" i="32" s="1"/>
  <c r="I2597" i="45"/>
  <c r="I1133" i="32" s="1"/>
  <c r="I2598" i="45"/>
  <c r="I1141" i="32" s="1"/>
  <c r="I2599" i="45"/>
  <c r="I1143" i="32" s="1"/>
  <c r="I2600" i="45"/>
  <c r="I1145" i="32" s="1"/>
  <c r="I2601" i="45"/>
  <c r="I1146" i="32" s="1"/>
  <c r="I2602" i="45"/>
  <c r="I1150" i="32" s="1"/>
  <c r="I2603" i="45"/>
  <c r="I1152" i="32" s="1"/>
  <c r="I2604" i="45"/>
  <c r="I1159" i="32" s="1"/>
  <c r="I2605" i="45"/>
  <c r="I1160" i="32" s="1"/>
  <c r="I2606" i="45"/>
  <c r="I1162" i="32" s="1"/>
  <c r="I2607" i="45"/>
  <c r="I1163" i="32" s="1"/>
  <c r="I2608" i="45"/>
  <c r="I1164" i="32" s="1"/>
  <c r="I2609" i="45"/>
  <c r="I1168" i="32" s="1"/>
  <c r="I2610" i="45"/>
  <c r="I1169" i="32" s="1"/>
  <c r="I2611" i="45"/>
  <c r="I1170" i="32" s="1"/>
  <c r="I2612" i="45"/>
  <c r="I1171" i="32" s="1"/>
  <c r="I2613" i="45"/>
  <c r="I1172" i="32" s="1"/>
  <c r="I2614" i="45"/>
  <c r="I1174" i="32" s="1"/>
  <c r="I2615" i="45"/>
  <c r="I1179" i="32" s="1"/>
  <c r="I2616" i="45"/>
  <c r="I1180" i="32" s="1"/>
  <c r="I2617" i="45"/>
  <c r="I1181" i="32" s="1"/>
  <c r="I2618" i="45"/>
  <c r="I1199" i="32" s="1"/>
  <c r="I2619" i="45"/>
  <c r="I1201" i="32" s="1"/>
  <c r="I2620" i="45"/>
  <c r="I1203" i="32" s="1"/>
  <c r="I2621" i="45"/>
  <c r="I1204" i="32" s="1"/>
  <c r="I2622" i="45"/>
  <c r="I1205" i="32" s="1"/>
  <c r="I2623" i="45"/>
  <c r="I1206" i="32" s="1"/>
  <c r="I2624" i="45"/>
  <c r="I1210" i="32" s="1"/>
  <c r="I2625" i="45"/>
  <c r="I1225" i="32" s="1"/>
  <c r="I2626" i="45"/>
  <c r="I1226" i="32" s="1"/>
  <c r="I2627" i="45"/>
  <c r="I1227" i="32" s="1"/>
  <c r="I2628" i="45"/>
  <c r="I1228" i="32" s="1"/>
  <c r="I2629" i="45"/>
  <c r="I1229" i="32" s="1"/>
  <c r="I2630" i="45"/>
  <c r="I1231" i="32" s="1"/>
  <c r="I2631" i="45"/>
  <c r="I1232" i="32" s="1"/>
  <c r="I2632" i="45"/>
  <c r="I1233" i="32" s="1"/>
  <c r="I2633" i="45"/>
  <c r="I1237" i="32" s="1"/>
  <c r="I2634" i="45"/>
  <c r="I1239" i="32" s="1"/>
  <c r="I2635" i="45"/>
  <c r="I1240" i="32" s="1"/>
  <c r="I2636" i="45"/>
  <c r="I1243" i="32" s="1"/>
  <c r="I2637" i="45"/>
  <c r="I1247" i="32" s="1"/>
  <c r="I2638" i="45"/>
  <c r="I1248" i="32" s="1"/>
  <c r="I2639" i="45"/>
  <c r="I1249" i="32" s="1"/>
  <c r="I2640" i="45"/>
  <c r="I1251" i="32" s="1"/>
  <c r="I2641" i="45"/>
  <c r="I1252" i="32" s="1"/>
  <c r="I2642" i="45"/>
  <c r="I1253" i="32" s="1"/>
  <c r="I2643" i="45"/>
  <c r="I1255" i="32" s="1"/>
  <c r="I2644" i="45"/>
  <c r="I1262" i="32" s="1"/>
  <c r="I2645" i="45"/>
  <c r="I1263" i="32" s="1"/>
  <c r="I2646" i="45"/>
  <c r="I1264" i="32" s="1"/>
  <c r="I2647" i="45"/>
  <c r="I1269" i="32" s="1"/>
  <c r="I2648" i="45"/>
  <c r="I1272" i="32" s="1"/>
  <c r="I2649" i="45"/>
  <c r="I1274" i="32" s="1"/>
  <c r="I2650" i="45"/>
  <c r="I1277" i="32" s="1"/>
  <c r="I2651" i="45"/>
  <c r="I1280" i="32" s="1"/>
  <c r="I2652" i="45"/>
  <c r="I1285" i="32" s="1"/>
  <c r="I2654" i="45"/>
  <c r="I1290" i="32" s="1"/>
  <c r="I2655" i="45"/>
  <c r="I1295" i="32" s="1"/>
  <c r="I2656" i="45"/>
  <c r="I1296" i="32" s="1"/>
  <c r="I2657" i="45"/>
  <c r="I1297" i="32" s="1"/>
  <c r="I2658" i="45"/>
  <c r="I1301" i="32" s="1"/>
  <c r="I2659" i="45"/>
  <c r="I1306" i="32" s="1"/>
  <c r="I2660" i="45"/>
  <c r="I1308" i="32" s="1"/>
  <c r="I2661" i="45"/>
  <c r="I1310" i="32" s="1"/>
  <c r="I2662" i="45"/>
  <c r="I1311" i="32" s="1"/>
  <c r="I2663" i="45"/>
  <c r="I1313" i="32" s="1"/>
  <c r="I2664" i="45"/>
  <c r="I1314" i="32" s="1"/>
  <c r="I2665" i="45"/>
  <c r="I1315" i="32" s="1"/>
  <c r="I2666" i="45"/>
  <c r="I1319" i="32" s="1"/>
  <c r="I2667" i="45"/>
  <c r="I1320" i="32" s="1"/>
  <c r="I2668" i="45"/>
  <c r="I1322" i="32" s="1"/>
  <c r="I2669" i="45"/>
  <c r="I1325" i="32" s="1"/>
  <c r="I2670" i="45"/>
  <c r="I1328" i="32" s="1"/>
  <c r="I2671" i="45"/>
  <c r="I1331" i="32" s="1"/>
  <c r="I2672" i="45"/>
  <c r="I1340" i="32" s="1"/>
  <c r="I2673" i="45"/>
  <c r="I1344" i="32" s="1"/>
  <c r="I2674" i="45"/>
  <c r="I1346" i="32" s="1"/>
  <c r="I2675" i="45"/>
  <c r="I1349" i="32" s="1"/>
  <c r="I2676" i="45"/>
  <c r="I1351" i="32" s="1"/>
  <c r="I2677" i="45"/>
  <c r="I1353" i="32" s="1"/>
  <c r="I2678" i="45"/>
  <c r="I1356" i="32" s="1"/>
  <c r="I2679" i="45"/>
  <c r="I1359" i="32" s="1"/>
  <c r="I2680" i="45"/>
  <c r="I1361" i="32" s="1"/>
  <c r="I2681" i="45"/>
  <c r="I1363" i="32" s="1"/>
  <c r="I2682" i="45"/>
  <c r="I2683" i="45"/>
  <c r="I2684" i="45"/>
  <c r="I2685" i="45"/>
  <c r="I1368" i="32" s="1"/>
  <c r="I2686" i="45"/>
  <c r="I1369" i="32" s="1"/>
  <c r="I2687" i="45"/>
  <c r="I1370" i="32" s="1"/>
  <c r="I2688" i="45"/>
  <c r="I1374" i="32" s="1"/>
  <c r="I2689" i="45"/>
  <c r="I1375" i="32" s="1"/>
  <c r="I2690" i="45"/>
  <c r="I1376" i="32" s="1"/>
  <c r="I2691" i="45"/>
  <c r="I1377" i="32" s="1"/>
  <c r="I2692" i="45"/>
  <c r="I1378" i="32" s="1"/>
  <c r="I2693" i="45"/>
  <c r="I1379" i="32" s="1"/>
  <c r="I2694" i="45"/>
  <c r="I1391" i="32" s="1"/>
  <c r="I2695" i="45"/>
  <c r="I1393" i="32" s="1"/>
  <c r="I2696" i="45"/>
  <c r="I1394" i="32" s="1"/>
  <c r="I2697" i="45"/>
  <c r="I1395" i="32" s="1"/>
  <c r="I2698" i="45"/>
  <c r="I1396" i="32" s="1"/>
  <c r="I2699" i="45"/>
  <c r="I1399" i="32" s="1"/>
  <c r="I2700" i="45"/>
  <c r="I1401" i="32" s="1"/>
  <c r="I2701" i="45"/>
  <c r="I1404" i="32" s="1"/>
  <c r="I2702" i="45"/>
  <c r="I1408" i="32" s="1"/>
  <c r="I2703" i="45"/>
  <c r="I1409" i="32" s="1"/>
  <c r="I2704" i="45"/>
  <c r="I1412" i="32" s="1"/>
  <c r="I2705" i="45"/>
  <c r="I1414" i="32" s="1"/>
  <c r="I2706" i="45"/>
  <c r="I1418" i="32" s="1"/>
  <c r="I2707" i="45"/>
  <c r="I1419" i="32" s="1"/>
  <c r="I2708" i="45"/>
  <c r="I1420" i="32" s="1"/>
  <c r="I2709" i="45"/>
  <c r="I1421" i="32" s="1"/>
  <c r="I2710" i="45"/>
  <c r="I1422" i="32" s="1"/>
  <c r="I2711" i="45"/>
  <c r="I1424" i="32" s="1"/>
  <c r="I2712" i="45"/>
  <c r="I1429" i="32" s="1"/>
  <c r="I2713" i="45"/>
  <c r="I1433" i="32" s="1"/>
  <c r="I2714" i="45"/>
  <c r="I1435" i="32" s="1"/>
  <c r="I2715" i="45"/>
  <c r="I1437" i="32" s="1"/>
  <c r="I2716" i="45"/>
  <c r="I1438" i="32" s="1"/>
  <c r="I2717" i="45"/>
  <c r="I1441" i="32" s="1"/>
  <c r="I2718" i="45"/>
  <c r="I1443" i="32" s="1"/>
  <c r="I2719" i="45"/>
  <c r="I1445" i="32" s="1"/>
  <c r="I2720" i="45"/>
  <c r="I1446" i="32" s="1"/>
  <c r="I2721" i="45"/>
  <c r="I1448" i="32" s="1"/>
  <c r="I2722" i="45"/>
  <c r="I1454" i="32" s="1"/>
  <c r="I2723" i="45"/>
  <c r="I1457" i="32" s="1"/>
  <c r="I2724" i="45"/>
  <c r="I1458" i="32" s="1"/>
  <c r="I2725" i="45"/>
  <c r="I1459" i="32" s="1"/>
  <c r="I2726" i="45"/>
  <c r="I1461" i="32" s="1"/>
  <c r="I2727" i="45"/>
  <c r="I1466" i="32" s="1"/>
  <c r="I2728" i="45"/>
  <c r="I1471" i="32" s="1"/>
  <c r="I2729" i="45"/>
  <c r="I1479" i="32" s="1"/>
  <c r="I2730" i="45"/>
  <c r="I1481" i="32" s="1"/>
  <c r="I2731" i="45"/>
  <c r="I1483" i="32" s="1"/>
  <c r="I2732" i="45"/>
  <c r="I1485" i="32" s="1"/>
  <c r="I2733" i="45"/>
  <c r="I1488" i="32" s="1"/>
  <c r="I2734" i="45"/>
  <c r="I1490" i="32" s="1"/>
  <c r="I2735" i="45"/>
  <c r="I1491" i="32" s="1"/>
  <c r="I2736" i="45"/>
  <c r="I1493" i="32" s="1"/>
  <c r="I2737" i="45"/>
  <c r="I1494" i="32" s="1"/>
  <c r="I2738" i="45"/>
  <c r="I1495" i="32" s="1"/>
  <c r="I2739" i="45"/>
  <c r="I1496" i="32" s="1"/>
  <c r="I2740" i="45"/>
  <c r="I2741" i="45"/>
  <c r="I2742" i="45"/>
  <c r="I2743" i="45"/>
  <c r="I2744" i="45"/>
  <c r="I1508" i="32" s="1"/>
  <c r="I2745" i="45"/>
  <c r="I1509" i="32" s="1"/>
  <c r="I2746" i="45"/>
  <c r="I1516" i="32" s="1"/>
  <c r="I2747" i="45"/>
  <c r="I1517" i="32" s="1"/>
  <c r="I2748" i="45"/>
  <c r="I1521" i="32" s="1"/>
  <c r="I2749" i="45"/>
  <c r="I1523" i="32" s="1"/>
  <c r="I2750" i="45"/>
  <c r="I1525" i="32" s="1"/>
  <c r="I2751" i="45"/>
  <c r="I1532" i="32" s="1"/>
  <c r="I2752" i="45"/>
  <c r="I1538" i="32" s="1"/>
  <c r="I2753" i="45"/>
  <c r="I1545" i="32" s="1"/>
  <c r="I2754" i="45"/>
  <c r="I1546" i="32" s="1"/>
  <c r="I2755" i="45"/>
  <c r="I1549" i="32" s="1"/>
  <c r="I2756" i="45"/>
  <c r="I1550" i="32" s="1"/>
  <c r="I2757" i="45"/>
  <c r="I1551" i="32" s="1"/>
  <c r="I2758" i="45"/>
  <c r="I1553" i="32" s="1"/>
  <c r="I2759" i="45"/>
  <c r="I1555" i="32" s="1"/>
  <c r="I2760" i="45"/>
  <c r="I1557" i="32" s="1"/>
  <c r="I2761" i="45"/>
  <c r="I1559" i="32" s="1"/>
  <c r="I2762" i="45"/>
  <c r="I1564" i="32" s="1"/>
  <c r="I2763" i="45"/>
  <c r="I1568" i="32" s="1"/>
  <c r="I2764" i="45"/>
  <c r="I1571" i="32" s="1"/>
  <c r="I2765" i="45"/>
  <c r="I1573" i="32" s="1"/>
  <c r="I2766" i="45"/>
  <c r="I1581" i="32" s="1"/>
  <c r="I2767" i="45"/>
  <c r="I1583" i="32" s="1"/>
  <c r="I2768" i="45"/>
  <c r="I1584" i="32" s="1"/>
  <c r="I2769" i="45"/>
  <c r="I1585" i="32" s="1"/>
  <c r="I2770" i="45"/>
  <c r="I1593" i="32" s="1"/>
  <c r="I2771" i="45"/>
  <c r="I1599" i="32" s="1"/>
  <c r="I2772" i="45"/>
  <c r="I1601" i="32" s="1"/>
  <c r="I2773" i="45"/>
  <c r="I1604" i="32" s="1"/>
  <c r="I2774" i="45"/>
  <c r="I1608" i="32" s="1"/>
  <c r="I2775" i="45"/>
  <c r="I1609" i="32" s="1"/>
  <c r="I2776" i="45"/>
  <c r="I1612" i="32" s="1"/>
  <c r="I2777" i="45"/>
  <c r="I1613" i="32" s="1"/>
  <c r="I2778" i="45"/>
  <c r="I1616" i="32" s="1"/>
  <c r="I2779" i="45"/>
  <c r="I1617" i="32" s="1"/>
  <c r="I2780" i="45"/>
  <c r="I1621" i="32" s="1"/>
  <c r="I2781" i="45"/>
  <c r="I1623" i="32" s="1"/>
  <c r="I2782" i="45"/>
  <c r="I1626" i="32" s="1"/>
  <c r="I2783" i="45"/>
  <c r="I1627" i="32" s="1"/>
  <c r="I2784" i="45"/>
  <c r="I1628" i="32" s="1"/>
  <c r="I2785" i="45"/>
  <c r="I1631" i="32" s="1"/>
  <c r="I2786" i="45"/>
  <c r="I1635" i="32" s="1"/>
  <c r="I2787" i="45"/>
  <c r="I2788" i="45"/>
  <c r="I1636" i="32" s="1"/>
  <c r="I2789" i="45"/>
  <c r="I1640" i="32" s="1"/>
  <c r="I2790" i="45"/>
  <c r="I1641" i="32" s="1"/>
  <c r="I2791" i="45"/>
  <c r="I1643" i="32" s="1"/>
  <c r="I2792" i="45"/>
  <c r="I1649" i="32" s="1"/>
  <c r="I2793" i="45"/>
  <c r="I1656" i="32" s="1"/>
  <c r="I2794" i="45"/>
  <c r="I1658" i="32" s="1"/>
  <c r="I2795" i="45"/>
  <c r="I1659" i="32" s="1"/>
  <c r="I2796" i="45"/>
  <c r="I1661" i="32" s="1"/>
  <c r="I2797" i="45"/>
  <c r="I1664" i="32" s="1"/>
  <c r="I2798" i="45"/>
  <c r="I1665" i="32" s="1"/>
  <c r="I2799" i="45"/>
  <c r="I1668" i="32" s="1"/>
  <c r="I2800" i="45"/>
  <c r="I1669" i="32" s="1"/>
  <c r="I2801" i="45"/>
  <c r="I1676" i="32" s="1"/>
  <c r="I2802" i="45"/>
  <c r="I1679" i="32" s="1"/>
  <c r="I2803" i="45"/>
  <c r="I1680" i="32" s="1"/>
  <c r="I2804" i="45"/>
  <c r="I1684" i="32" s="1"/>
  <c r="I2805" i="45"/>
  <c r="I1689" i="32" s="1"/>
  <c r="I2806" i="45"/>
  <c r="I1692" i="32" s="1"/>
  <c r="I2807" i="45"/>
  <c r="I1693" i="32" s="1"/>
  <c r="I2808" i="45"/>
  <c r="I1695" i="32" s="1"/>
  <c r="I2809" i="45"/>
  <c r="I1696" i="32" s="1"/>
  <c r="I2810" i="45"/>
  <c r="I1700" i="32" s="1"/>
  <c r="I2811" i="45"/>
  <c r="I1701" i="32" s="1"/>
  <c r="I2812" i="45"/>
  <c r="I1707" i="32" s="1"/>
  <c r="I2813" i="45"/>
  <c r="I1708" i="32" s="1"/>
  <c r="I2814" i="45"/>
  <c r="I1712" i="32" s="1"/>
  <c r="I2815" i="45"/>
  <c r="I1713" i="32" s="1"/>
  <c r="I2816" i="45"/>
  <c r="I1717" i="32" s="1"/>
  <c r="I2817" i="45"/>
  <c r="I1721" i="32" s="1"/>
  <c r="I2818" i="45"/>
  <c r="I1718" i="32" s="1"/>
  <c r="I2819" i="45"/>
  <c r="I1725" i="32" s="1"/>
  <c r="I2820" i="45"/>
  <c r="I1728" i="32" s="1"/>
  <c r="I2821" i="45"/>
  <c r="I1731" i="32" s="1"/>
  <c r="I2822" i="45"/>
  <c r="I1733" i="32" s="1"/>
  <c r="I2823" i="45"/>
  <c r="I1734" i="32" s="1"/>
  <c r="I2824" i="45"/>
  <c r="I1735" i="32" s="1"/>
  <c r="I2825" i="45"/>
  <c r="I1737" i="32" s="1"/>
  <c r="I2826" i="45"/>
  <c r="I1738" i="32" s="1"/>
  <c r="I2827" i="45"/>
  <c r="I1744" i="32" s="1"/>
  <c r="I2828" i="45"/>
  <c r="I1748" i="32" s="1"/>
  <c r="I2829" i="45"/>
  <c r="I1749" i="32" s="1"/>
  <c r="I2830" i="45"/>
  <c r="I1751" i="32" s="1"/>
  <c r="I2831" i="45"/>
  <c r="I1754" i="32" s="1"/>
  <c r="I2832" i="45"/>
  <c r="I1755" i="32" s="1"/>
  <c r="I2833" i="45"/>
  <c r="I1756" i="32" s="1"/>
  <c r="I2834" i="45"/>
  <c r="I1759" i="32" s="1"/>
  <c r="I2835" i="45"/>
  <c r="I1761" i="32" s="1"/>
  <c r="I2836" i="45"/>
  <c r="I1766" i="32" s="1"/>
  <c r="I2837" i="45"/>
  <c r="I1767" i="32" s="1"/>
  <c r="I2838" i="45"/>
  <c r="I1768" i="32" s="1"/>
  <c r="I2839" i="45"/>
  <c r="I1770" i="32" s="1"/>
  <c r="I2840" i="45"/>
  <c r="I1772" i="32" s="1"/>
  <c r="I2841" i="45"/>
  <c r="I1777" i="32" s="1"/>
  <c r="I2842" i="45"/>
  <c r="I1778" i="32" s="1"/>
  <c r="I2843" i="45"/>
  <c r="I1781" i="32" s="1"/>
  <c r="I2844" i="45"/>
  <c r="I1786" i="32" s="1"/>
  <c r="I2845" i="45"/>
  <c r="I1787" i="32" s="1"/>
  <c r="I2846" i="45"/>
  <c r="I1788" i="32" s="1"/>
  <c r="I2847" i="45"/>
  <c r="I1791" i="32" s="1"/>
  <c r="I2848" i="45"/>
  <c r="I1792" i="32" s="1"/>
  <c r="I2849" i="45"/>
  <c r="I1793" i="32" s="1"/>
  <c r="I2850" i="45"/>
  <c r="I1798" i="32" s="1"/>
  <c r="I2851" i="45"/>
  <c r="I1799" i="32" s="1"/>
  <c r="I2852" i="45"/>
  <c r="I1800" i="32" s="1"/>
  <c r="I2853" i="45"/>
  <c r="I1803" i="32" s="1"/>
  <c r="I2854" i="45"/>
  <c r="I1804" i="32" s="1"/>
  <c r="I2855" i="45"/>
  <c r="I1808" i="32" s="1"/>
  <c r="I2856" i="45"/>
  <c r="I1810" i="32" s="1"/>
  <c r="I2857" i="45"/>
  <c r="I1811" i="32" s="1"/>
  <c r="I2858" i="45"/>
  <c r="I1812" i="32" s="1"/>
  <c r="I2859" i="45"/>
  <c r="I1813" i="32" s="1"/>
  <c r="I2860" i="45"/>
  <c r="I1816" i="32" s="1"/>
  <c r="I2861" i="45"/>
  <c r="I1817" i="32" s="1"/>
  <c r="I2862" i="45"/>
  <c r="I1818" i="32" s="1"/>
  <c r="I2863" i="45"/>
  <c r="I1819" i="32" s="1"/>
  <c r="I2864" i="45"/>
  <c r="I1820" i="32" s="1"/>
  <c r="I2865" i="45"/>
  <c r="I1821" i="32" s="1"/>
  <c r="I2866" i="45"/>
  <c r="I1825" i="32" s="1"/>
  <c r="I2867" i="45"/>
  <c r="I1827" i="32" s="1"/>
  <c r="I2868" i="45"/>
  <c r="I1830" i="32" s="1"/>
  <c r="I2869" i="45"/>
  <c r="I1831" i="32" s="1"/>
  <c r="I2870" i="45"/>
  <c r="I1832" i="32" s="1"/>
  <c r="I2871" i="45"/>
  <c r="I1835" i="32" s="1"/>
  <c r="I2872" i="45"/>
  <c r="I1836" i="32" s="1"/>
  <c r="I2873" i="45"/>
  <c r="I1839" i="32" s="1"/>
  <c r="I2874" i="45"/>
  <c r="I1840" i="32" s="1"/>
  <c r="I2875" i="45"/>
  <c r="I1847" i="32" s="1"/>
  <c r="I2876" i="45"/>
  <c r="I1851" i="32" s="1"/>
  <c r="I2877" i="45"/>
  <c r="I1852" i="32" s="1"/>
  <c r="I2878" i="45"/>
  <c r="I1853" i="32" s="1"/>
  <c r="I2879" i="45"/>
  <c r="I1855" i="32" s="1"/>
  <c r="I2880" i="45"/>
  <c r="I1857" i="32" s="1"/>
  <c r="I2881" i="45"/>
  <c r="I1861" i="32" s="1"/>
  <c r="I2882" i="45"/>
  <c r="I1866" i="32" s="1"/>
  <c r="I2883" i="45"/>
  <c r="I1867" i="32" s="1"/>
  <c r="I2884" i="45"/>
  <c r="I1871" i="32" s="1"/>
  <c r="I2885" i="45"/>
  <c r="I1880" i="32" s="1"/>
  <c r="I2886" i="45"/>
  <c r="I1883" i="32" s="1"/>
  <c r="I2887" i="45"/>
  <c r="I1885" i="32" s="1"/>
  <c r="I2888" i="45"/>
  <c r="I1886" i="32" s="1"/>
  <c r="I2889" i="45"/>
  <c r="I1887" i="32" s="1"/>
  <c r="I2890" i="45"/>
  <c r="I1889" i="32" s="1"/>
  <c r="I2891" i="45"/>
  <c r="I1892" i="32" s="1"/>
  <c r="I2892" i="45"/>
  <c r="I1893" i="32" s="1"/>
  <c r="I2893" i="45"/>
  <c r="I1899" i="32" s="1"/>
  <c r="I2894" i="45"/>
  <c r="I1902" i="32" s="1"/>
  <c r="I2895" i="45"/>
  <c r="I1903" i="32" s="1"/>
  <c r="I2896" i="45"/>
  <c r="I1907" i="32" s="1"/>
  <c r="I2897" i="45"/>
  <c r="I1909" i="32" s="1"/>
  <c r="I2898" i="45"/>
  <c r="I1910" i="32" s="1"/>
  <c r="I2899" i="45"/>
  <c r="I1914" i="32" s="1"/>
  <c r="I2900" i="45"/>
  <c r="I1919" i="32" s="1"/>
  <c r="I2901" i="45"/>
  <c r="I1921" i="32" s="1"/>
  <c r="I2902" i="45"/>
  <c r="I1924" i="32" s="1"/>
  <c r="I2903" i="45"/>
  <c r="I1925" i="32" s="1"/>
  <c r="I2904" i="45"/>
  <c r="I1927" i="32" s="1"/>
  <c r="I2905" i="45"/>
  <c r="I1928" i="32" s="1"/>
  <c r="I2906" i="45"/>
  <c r="I1929" i="32" s="1"/>
  <c r="I2907" i="45"/>
  <c r="I1930" i="32" s="1"/>
  <c r="I2908" i="45"/>
  <c r="I1933" i="32" s="1"/>
  <c r="I2909" i="45"/>
  <c r="I1936" i="32" s="1"/>
  <c r="I2910" i="45"/>
  <c r="I1941" i="32" s="1"/>
  <c r="I2911" i="45"/>
  <c r="I1947" i="32" s="1"/>
  <c r="I2912" i="45"/>
  <c r="I1953" i="32" s="1"/>
  <c r="I2913" i="45"/>
  <c r="I1960" i="32" s="1"/>
  <c r="I2914" i="45"/>
  <c r="I1957" i="32" s="1"/>
  <c r="I2915" i="45"/>
  <c r="I1967" i="32" s="1"/>
  <c r="I2916" i="45"/>
  <c r="I1955" i="32" s="1"/>
  <c r="I2917" i="45"/>
  <c r="I1964" i="32" s="1"/>
  <c r="I2918" i="45"/>
  <c r="I1962" i="32" s="1"/>
  <c r="I2919" i="45"/>
  <c r="I1968" i="32" s="1"/>
  <c r="I2920" i="45"/>
  <c r="I1974" i="32" s="1"/>
  <c r="I2921" i="45"/>
  <c r="I1976" i="32" s="1"/>
  <c r="I2922" i="45"/>
  <c r="I1978" i="32" s="1"/>
  <c r="I2923" i="45"/>
  <c r="I1979" i="32" s="1"/>
  <c r="I2924" i="45"/>
  <c r="I1977" i="32" s="1"/>
  <c r="I2925" i="45"/>
  <c r="I1954" i="32" s="1"/>
  <c r="I2926" i="45"/>
  <c r="I1959" i="32" s="1"/>
  <c r="I2927" i="45"/>
  <c r="I1956" i="32" s="1"/>
  <c r="I2928" i="45"/>
  <c r="I1958" i="32" s="1"/>
  <c r="I2929" i="45"/>
  <c r="I1963" i="32" s="1"/>
  <c r="I2930" i="45"/>
  <c r="I1961" i="32" s="1"/>
  <c r="I2931" i="45"/>
  <c r="I1965" i="32" s="1"/>
  <c r="I2932" i="45"/>
  <c r="I1966" i="32" s="1"/>
  <c r="I2933" i="45"/>
  <c r="I1969" i="32" s="1"/>
  <c r="I2934" i="45"/>
  <c r="I1973" i="32" s="1"/>
  <c r="I2935" i="45"/>
  <c r="I1972" i="32" s="1"/>
  <c r="I2936" i="45"/>
  <c r="I1970" i="32" s="1"/>
  <c r="I2937" i="45"/>
  <c r="I1971" i="32" s="1"/>
  <c r="I2938" i="45"/>
  <c r="I1975" i="32" s="1"/>
  <c r="I2939" i="45"/>
  <c r="I1980" i="32" s="1"/>
  <c r="I2940" i="45"/>
  <c r="I1986" i="32" s="1"/>
  <c r="I2941" i="45"/>
  <c r="I1987" i="32" s="1"/>
  <c r="I2942" i="45"/>
  <c r="I1989" i="32" s="1"/>
  <c r="I2943" i="45"/>
  <c r="I1994" i="32" s="1"/>
  <c r="I2944" i="45"/>
  <c r="I1995" i="32" s="1"/>
  <c r="I2945" i="45"/>
  <c r="I2002" i="32" s="1"/>
  <c r="I2946" i="45"/>
  <c r="I2004" i="32" s="1"/>
  <c r="I2947" i="45"/>
  <c r="I2006" i="32" s="1"/>
  <c r="I2948" i="45"/>
  <c r="I2008" i="32" s="1"/>
  <c r="I2949" i="45"/>
  <c r="I2009" i="32" s="1"/>
  <c r="I2950" i="45"/>
  <c r="I2012" i="32" s="1"/>
  <c r="I2951" i="45"/>
  <c r="I2015" i="32" s="1"/>
  <c r="I2952" i="45"/>
  <c r="I2017" i="32" s="1"/>
  <c r="I2953" i="45"/>
  <c r="I2019" i="32" s="1"/>
  <c r="I2954" i="45"/>
  <c r="I2023" i="32" s="1"/>
  <c r="I2955" i="45"/>
  <c r="I2024" i="32" s="1"/>
  <c r="I2956" i="45"/>
  <c r="I2027" i="32" s="1"/>
  <c r="I2957" i="45"/>
  <c r="I2029" i="32" s="1"/>
  <c r="I2958" i="45"/>
  <c r="I2030" i="32" s="1"/>
  <c r="I2959" i="45"/>
  <c r="I2031" i="32" s="1"/>
  <c r="I2960" i="45"/>
  <c r="I2035" i="32" s="1"/>
  <c r="I2961" i="45"/>
  <c r="I2037" i="32" s="1"/>
  <c r="I2962" i="45"/>
  <c r="I2040" i="32" s="1"/>
  <c r="I2963" i="45"/>
  <c r="I2042" i="32" s="1"/>
  <c r="I2964" i="45"/>
  <c r="I2043" i="32" s="1"/>
  <c r="I2965" i="45"/>
  <c r="I2044" i="32" s="1"/>
  <c r="I2966" i="45"/>
  <c r="I2046" i="32" s="1"/>
  <c r="I2967" i="45"/>
  <c r="I2047" i="32" s="1"/>
  <c r="I2968" i="45"/>
  <c r="I2048" i="32" s="1"/>
  <c r="I2969" i="45"/>
  <c r="I2055" i="32" s="1"/>
  <c r="I2970" i="45"/>
  <c r="I2061" i="32" s="1"/>
  <c r="I2971" i="45"/>
  <c r="I2063" i="32" s="1"/>
  <c r="I2972" i="45"/>
  <c r="I2067" i="32" s="1"/>
  <c r="I2973" i="45"/>
  <c r="I2070" i="32" s="1"/>
  <c r="I2974" i="45"/>
  <c r="I2071" i="32" s="1"/>
  <c r="I2975" i="45"/>
  <c r="I2072" i="32" s="1"/>
  <c r="I2976" i="45"/>
  <c r="I2073" i="32" s="1"/>
  <c r="I2977" i="45"/>
  <c r="I2077" i="32" s="1"/>
  <c r="I2978" i="45"/>
  <c r="I2079" i="32" s="1"/>
  <c r="I2979" i="45"/>
  <c r="I2080" i="32" s="1"/>
  <c r="I2980" i="45"/>
  <c r="I2081" i="32" s="1"/>
  <c r="I2981" i="45"/>
  <c r="I2084" i="32" s="1"/>
  <c r="I2982" i="45"/>
  <c r="I2085" i="32" s="1"/>
  <c r="I2983" i="45"/>
  <c r="I2088" i="32" s="1"/>
  <c r="I2984" i="45"/>
  <c r="I2090" i="32" s="1"/>
  <c r="I2985" i="45"/>
  <c r="I2092" i="32" s="1"/>
  <c r="I2986" i="45"/>
  <c r="I2093" i="32" s="1"/>
  <c r="I2987" i="45"/>
  <c r="I2094" i="32" s="1"/>
  <c r="I2988" i="45"/>
  <c r="I2095" i="32" s="1"/>
  <c r="I2989" i="45"/>
  <c r="I2097" i="32" s="1"/>
  <c r="I2990" i="45"/>
  <c r="I2098" i="32" s="1"/>
  <c r="I2991" i="45"/>
  <c r="I2101" i="32" s="1"/>
  <c r="I2992" i="45"/>
  <c r="I2106" i="32" s="1"/>
  <c r="I2993" i="45"/>
  <c r="I2107" i="32" s="1"/>
  <c r="I2994" i="45"/>
  <c r="I2116" i="32" s="1"/>
  <c r="I2995" i="45"/>
  <c r="I2124" i="32" s="1"/>
  <c r="I2996" i="45"/>
  <c r="I2126" i="32" s="1"/>
  <c r="I2997" i="45"/>
  <c r="I2127" i="32" s="1"/>
  <c r="I2998" i="45"/>
  <c r="I2130" i="32" s="1"/>
  <c r="I2999" i="45"/>
  <c r="I2135" i="32" s="1"/>
  <c r="I3000" i="45"/>
  <c r="I2136" i="32" s="1"/>
  <c r="I3001" i="45"/>
  <c r="I2137" i="32" s="1"/>
  <c r="I3002" i="45"/>
  <c r="I2141" i="32" s="1"/>
  <c r="I3003" i="45"/>
  <c r="I2144" i="32" s="1"/>
  <c r="I3004" i="45"/>
  <c r="I2145" i="32" s="1"/>
  <c r="I3005" i="45"/>
  <c r="I2154" i="32" s="1"/>
  <c r="I3006" i="45"/>
  <c r="I2155" i="32" s="1"/>
  <c r="I3007" i="45"/>
  <c r="I2157" i="32" s="1"/>
  <c r="I3008" i="45"/>
  <c r="I2162" i="32" s="1"/>
  <c r="I3009" i="45"/>
  <c r="I2165" i="32" s="1"/>
  <c r="I3010" i="45"/>
  <c r="I2167" i="32" s="1"/>
  <c r="I3011" i="45"/>
  <c r="I2169" i="32" s="1"/>
  <c r="I3012" i="45"/>
  <c r="I2173" i="32" s="1"/>
  <c r="I3013" i="45"/>
  <c r="I2174" i="32" s="1"/>
  <c r="I3014" i="45"/>
  <c r="I2175" i="32" s="1"/>
  <c r="I3015" i="45"/>
  <c r="I2177" i="32" s="1"/>
  <c r="I3016" i="45"/>
  <c r="I2180" i="32" s="1"/>
  <c r="I3017" i="45"/>
  <c r="I2181" i="32" s="1"/>
  <c r="I3018" i="45"/>
  <c r="I2184" i="32" s="1"/>
  <c r="I3019" i="45"/>
  <c r="I2186" i="32" s="1"/>
  <c r="I3020" i="45"/>
  <c r="I2191" i="32" s="1"/>
  <c r="I3021" i="45"/>
  <c r="I2193" i="32" s="1"/>
  <c r="I3022" i="45"/>
  <c r="I2194" i="32" s="1"/>
  <c r="I3023" i="45"/>
  <c r="I2196" i="32" s="1"/>
  <c r="I3024" i="45"/>
  <c r="I2197" i="32" s="1"/>
  <c r="I3025" i="45"/>
  <c r="I2199" i="32" s="1"/>
  <c r="I3026" i="45"/>
  <c r="I2201" i="32" s="1"/>
  <c r="I3027" i="45"/>
  <c r="I2208" i="32" s="1"/>
  <c r="I3028" i="45"/>
  <c r="I2210" i="32" s="1"/>
  <c r="I3029" i="45"/>
  <c r="I2212" i="32" s="1"/>
  <c r="I3030" i="45"/>
  <c r="I2213" i="32" s="1"/>
  <c r="I3031" i="45"/>
  <c r="I2214" i="32" s="1"/>
  <c r="I3032" i="45"/>
  <c r="I2215" i="32" s="1"/>
  <c r="I3033" i="45"/>
  <c r="I2218" i="32" s="1"/>
  <c r="I3034" i="45"/>
  <c r="I2219" i="32" s="1"/>
  <c r="I3035" i="45"/>
  <c r="I2221" i="32" s="1"/>
  <c r="I3036" i="45"/>
  <c r="I2224" i="32" s="1"/>
  <c r="I3037" i="45"/>
  <c r="I2226" i="32" s="1"/>
  <c r="I3038" i="45"/>
  <c r="I2231" i="32" s="1"/>
  <c r="I3039" i="45"/>
  <c r="I2235" i="32" s="1"/>
  <c r="I3040" i="45"/>
  <c r="I2237" i="32" s="1"/>
  <c r="I3041" i="45"/>
  <c r="I2239" i="32" s="1"/>
  <c r="I3042" i="45"/>
  <c r="I2241" i="32" s="1"/>
  <c r="I3043" i="45"/>
  <c r="I2245" i="32" s="1"/>
  <c r="I3044" i="45"/>
  <c r="I2252" i="32" s="1"/>
  <c r="I3045" i="45"/>
  <c r="I2253" i="32" s="1"/>
  <c r="I3046" i="45"/>
  <c r="I2256" i="32" s="1"/>
  <c r="I3047" i="45"/>
  <c r="I2258" i="32" s="1"/>
  <c r="I3048" i="45"/>
  <c r="I2261" i="32" s="1"/>
  <c r="I3049" i="45"/>
  <c r="I2263" i="32" s="1"/>
  <c r="I3050" i="45"/>
  <c r="I2268" i="32" s="1"/>
  <c r="I3051" i="45"/>
  <c r="I2269" i="32" s="1"/>
  <c r="I3052" i="45"/>
  <c r="I2270" i="32" s="1"/>
  <c r="I3053" i="45"/>
  <c r="I2273" i="32" s="1"/>
  <c r="I3054" i="45"/>
  <c r="I2276" i="32" s="1"/>
  <c r="I3055" i="45"/>
  <c r="I2278" i="32" s="1"/>
  <c r="I3056" i="45"/>
  <c r="I2290" i="32" s="1"/>
  <c r="I3057" i="45"/>
  <c r="I2292" i="32" s="1"/>
  <c r="I3058" i="45"/>
  <c r="I2298" i="32" s="1"/>
  <c r="I3059" i="45"/>
  <c r="I2300" i="32" s="1"/>
  <c r="I3060" i="45"/>
  <c r="I2302" i="32" s="1"/>
  <c r="I3061" i="45"/>
  <c r="I2309" i="32" s="1"/>
  <c r="I3062" i="45"/>
  <c r="I2313" i="32" s="1"/>
  <c r="I3063" i="45"/>
  <c r="I2315" i="32" s="1"/>
  <c r="I3064" i="45"/>
  <c r="I2316" i="32" s="1"/>
  <c r="I3065" i="45"/>
  <c r="I2318" i="32" s="1"/>
  <c r="I3066" i="45"/>
  <c r="I2321" i="32" s="1"/>
  <c r="I3067" i="45"/>
  <c r="I2324" i="32" s="1"/>
  <c r="I3068" i="45"/>
  <c r="I2325" i="32" s="1"/>
  <c r="I3069" i="45"/>
  <c r="I2327" i="32" s="1"/>
  <c r="I3070" i="45"/>
  <c r="I2328" i="32" s="1"/>
  <c r="I3071" i="45"/>
  <c r="I2336" i="32" s="1"/>
  <c r="I3072" i="45"/>
  <c r="I2337" i="32" s="1"/>
  <c r="I3073" i="45"/>
  <c r="I2339" i="32" s="1"/>
  <c r="I3074" i="45"/>
  <c r="I2340" i="32" s="1"/>
  <c r="I3075" i="45"/>
  <c r="I2342" i="32" s="1"/>
  <c r="I3076" i="45"/>
  <c r="I2343" i="32" s="1"/>
  <c r="I3077" i="45"/>
  <c r="I2345" i="32" s="1"/>
  <c r="I3078" i="45"/>
  <c r="I2346" i="32" s="1"/>
  <c r="I3079" i="45"/>
  <c r="I2347" i="32" s="1"/>
  <c r="I3080" i="45"/>
  <c r="I2350" i="32" s="1"/>
  <c r="I3081" i="45"/>
  <c r="I2352" i="32" s="1"/>
  <c r="I3082" i="45"/>
  <c r="I2354" i="32" s="1"/>
  <c r="I3083" i="45"/>
  <c r="I2355" i="32" s="1"/>
  <c r="I3084" i="45"/>
  <c r="I2360" i="32" s="1"/>
  <c r="I3085" i="45"/>
  <c r="I2362" i="32" s="1"/>
  <c r="I3086" i="45"/>
  <c r="I2369" i="32" s="1"/>
  <c r="I3087" i="45"/>
  <c r="I2373" i="32" s="1"/>
  <c r="I3088" i="45"/>
  <c r="I2375" i="32" s="1"/>
  <c r="I3089" i="45"/>
  <c r="I2382" i="32" s="1"/>
  <c r="I3090" i="45"/>
  <c r="I2384" i="32" s="1"/>
  <c r="I3091" i="45"/>
  <c r="I2385" i="32" s="1"/>
  <c r="I3092" i="45"/>
  <c r="I2390" i="32" s="1"/>
  <c r="I3093" i="45"/>
  <c r="I2394" i="32" s="1"/>
  <c r="I3094" i="45"/>
  <c r="I2396" i="32" s="1"/>
  <c r="I3095" i="45"/>
  <c r="I2397" i="32" s="1"/>
  <c r="I3096" i="45"/>
  <c r="I2399" i="32" s="1"/>
  <c r="I3097" i="45"/>
  <c r="I2400" i="32" s="1"/>
  <c r="I3098" i="45"/>
  <c r="I2401" i="32" s="1"/>
  <c r="I3099" i="45"/>
  <c r="I2402" i="32" s="1"/>
  <c r="I3100" i="45"/>
  <c r="I2404" i="32" s="1"/>
  <c r="I3101" i="45"/>
  <c r="I2405" i="32" s="1"/>
  <c r="I3102" i="45"/>
  <c r="I2411" i="32" s="1"/>
  <c r="I3103" i="45"/>
  <c r="I2413" i="32" s="1"/>
  <c r="I3104" i="45"/>
  <c r="I2414" i="32" s="1"/>
  <c r="I3105" i="45"/>
  <c r="I2416" i="32" s="1"/>
  <c r="I3106" i="45"/>
  <c r="I2425" i="32" s="1"/>
  <c r="I3107" i="45"/>
  <c r="I2426" i="32" s="1"/>
  <c r="I3108" i="45"/>
  <c r="I2427" i="32" s="1"/>
  <c r="I3109" i="45"/>
  <c r="I2429" i="32" s="1"/>
  <c r="I3110" i="45"/>
  <c r="I2430" i="32" s="1"/>
  <c r="I3111" i="45"/>
  <c r="I2431" i="32" s="1"/>
  <c r="I3112" i="45"/>
  <c r="I2435" i="32" s="1"/>
  <c r="I3113" i="45"/>
  <c r="I2437" i="32" s="1"/>
  <c r="I3114" i="45"/>
  <c r="I2439" i="32" s="1"/>
  <c r="I3115" i="45"/>
  <c r="I2442" i="32" s="1"/>
  <c r="I3116" i="45"/>
  <c r="I2444" i="32" s="1"/>
  <c r="I3117" i="45"/>
  <c r="I2447" i="32" s="1"/>
  <c r="I3118" i="45"/>
  <c r="I2449" i="32" s="1"/>
  <c r="I3119" i="45"/>
  <c r="I2451" i="32" s="1"/>
  <c r="I3120" i="45"/>
  <c r="I2453" i="32" s="1"/>
  <c r="I3121" i="45"/>
  <c r="I2454" i="32" s="1"/>
  <c r="I3122" i="45"/>
  <c r="I2458" i="32" s="1"/>
  <c r="I3123" i="45"/>
  <c r="I2465" i="32" s="1"/>
  <c r="I3124" i="45"/>
  <c r="I2469" i="32" s="1"/>
  <c r="I3125" i="45"/>
  <c r="I2470" i="32" s="1"/>
  <c r="I3126" i="45"/>
  <c r="I2472" i="32" s="1"/>
  <c r="I3127" i="45"/>
  <c r="I2477" i="32" s="1"/>
  <c r="I3128" i="45"/>
  <c r="I2483" i="32" s="1"/>
  <c r="I3129" i="45"/>
  <c r="I2484" i="32" s="1"/>
  <c r="I3130" i="45"/>
  <c r="I2485" i="32" s="1"/>
  <c r="I3131" i="45"/>
  <c r="I2486" i="32" s="1"/>
  <c r="I3132" i="45"/>
  <c r="I2487" i="32" s="1"/>
  <c r="I3133" i="45"/>
  <c r="I2488" i="32" s="1"/>
  <c r="I3134" i="45"/>
  <c r="I2491" i="32" s="1"/>
  <c r="I3135" i="45"/>
  <c r="I2492" i="32" s="1"/>
  <c r="I3136" i="45"/>
  <c r="I2494" i="32" s="1"/>
  <c r="I3137" i="45"/>
  <c r="I2498" i="32" s="1"/>
  <c r="I3138" i="45"/>
  <c r="I2501" i="32" s="1"/>
  <c r="I3139" i="45"/>
  <c r="I2504" i="32" s="1"/>
  <c r="I3140" i="45"/>
  <c r="I2507" i="32" s="1"/>
  <c r="I3141" i="45"/>
  <c r="I2510" i="32" s="1"/>
  <c r="I3142" i="45"/>
  <c r="I2515" i="32" s="1"/>
  <c r="I3143" i="45"/>
  <c r="I2519" i="32" s="1"/>
  <c r="I3144" i="45"/>
  <c r="I2523" i="32" s="1"/>
  <c r="I3145" i="45"/>
  <c r="I2524" i="32" s="1"/>
  <c r="I3146" i="45"/>
  <c r="I2528" i="32" s="1"/>
  <c r="I3147" i="45"/>
  <c r="I2529" i="32" s="1"/>
  <c r="I3148" i="45"/>
  <c r="I2532" i="32" s="1"/>
  <c r="I3149" i="45"/>
  <c r="I2533" i="32" s="1"/>
  <c r="I3150" i="45"/>
  <c r="I2536" i="32" s="1"/>
  <c r="I3151" i="45"/>
  <c r="I2537" i="32" s="1"/>
  <c r="I3152" i="45"/>
  <c r="I2538" i="32" s="1"/>
  <c r="I3153" i="45"/>
  <c r="I2541" i="32" s="1"/>
  <c r="I3154" i="45"/>
  <c r="I2543" i="32" s="1"/>
  <c r="I3155" i="45"/>
  <c r="I2544" i="32" s="1"/>
  <c r="I3156" i="45"/>
  <c r="I2545" i="32" s="1"/>
  <c r="I3157" i="45"/>
  <c r="I2546" i="32" s="1"/>
  <c r="I3158" i="45"/>
  <c r="I2547" i="32" s="1"/>
  <c r="I3159" i="45"/>
  <c r="I2549" i="32" s="1"/>
  <c r="I3160" i="45"/>
  <c r="I2553" i="32" s="1"/>
  <c r="I3161" i="45"/>
  <c r="I2556" i="32" s="1"/>
  <c r="I3162" i="45"/>
  <c r="I2558" i="32" s="1"/>
  <c r="I3163" i="45"/>
  <c r="I2559" i="32" s="1"/>
  <c r="I3164" i="45"/>
  <c r="I2560" i="32" s="1"/>
  <c r="I3165" i="45"/>
  <c r="I2562" i="32" s="1"/>
  <c r="I3166" i="45"/>
  <c r="I2564" i="32" s="1"/>
  <c r="I3168" i="45"/>
  <c r="I2570" i="32" s="1"/>
  <c r="I3169" i="45"/>
  <c r="I2573" i="32" s="1"/>
  <c r="I3170" i="45"/>
  <c r="I2575" i="32" s="1"/>
  <c r="I3171" i="45"/>
  <c r="I2576" i="32" s="1"/>
  <c r="I3172" i="45"/>
  <c r="I2577" i="32" s="1"/>
  <c r="I3173" i="45"/>
  <c r="I2578" i="32" s="1"/>
  <c r="I3174" i="45"/>
  <c r="I2579" i="32" s="1"/>
  <c r="I3175" i="45"/>
  <c r="I2587" i="32" s="1"/>
  <c r="I3176" i="45"/>
  <c r="I2591" i="32" s="1"/>
  <c r="I3177" i="45"/>
  <c r="I2592" i="32" s="1"/>
  <c r="I3178" i="45"/>
  <c r="I2593" i="32" s="1"/>
  <c r="I3179" i="45"/>
  <c r="I2600" i="32" s="1"/>
  <c r="I3180" i="45"/>
  <c r="I2604" i="32" s="1"/>
  <c r="I3181" i="45"/>
  <c r="I2605" i="32" s="1"/>
  <c r="I3182" i="45"/>
  <c r="I2609" i="32" s="1"/>
  <c r="I3183" i="45"/>
  <c r="I2613" i="32" s="1"/>
  <c r="I3184" i="45"/>
  <c r="I2620" i="32" s="1"/>
  <c r="I3185" i="45"/>
  <c r="I2621" i="32" s="1"/>
  <c r="I3186" i="45"/>
  <c r="I2622" i="32" s="1"/>
  <c r="I3187" i="45"/>
  <c r="I2623" i="32" s="1"/>
  <c r="I3188" i="45"/>
  <c r="I2626" i="32" s="1"/>
  <c r="I3189" i="45"/>
  <c r="I2627" i="32" s="1"/>
  <c r="I3190" i="45"/>
  <c r="I2630" i="32" s="1"/>
  <c r="I3191" i="45"/>
  <c r="I2631" i="32" s="1"/>
  <c r="I3192" i="45"/>
  <c r="I2637" i="32" s="1"/>
  <c r="I3193" i="45"/>
  <c r="I2642" i="32" s="1"/>
  <c r="I3194" i="45"/>
  <c r="I2643" i="32" s="1"/>
  <c r="I3195" i="45"/>
  <c r="I2646" i="32" s="1"/>
  <c r="I3196" i="45"/>
  <c r="I2647" i="32" s="1"/>
  <c r="I3197" i="45"/>
  <c r="I2648" i="32" s="1"/>
  <c r="I3198" i="45"/>
  <c r="I2649" i="32" s="1"/>
  <c r="I3199" i="45"/>
  <c r="I2650" i="32" s="1"/>
  <c r="I3200" i="45"/>
  <c r="I2652" i="32" s="1"/>
  <c r="I3201" i="45"/>
  <c r="I2654" i="32" s="1"/>
  <c r="I3202" i="45"/>
  <c r="I2655" i="32" s="1"/>
  <c r="I3203" i="45"/>
  <c r="I2656" i="32" s="1"/>
  <c r="I3204" i="45"/>
  <c r="I2658" i="32" s="1"/>
  <c r="I3205" i="45"/>
  <c r="I2659" i="32" s="1"/>
  <c r="I3206" i="45"/>
  <c r="I2660" i="32" s="1"/>
  <c r="I3207" i="45"/>
  <c r="I2663" i="32" s="1"/>
  <c r="I3208" i="45"/>
  <c r="I2665" i="32" s="1"/>
  <c r="I3209" i="45"/>
  <c r="I2667" i="32" s="1"/>
  <c r="I3210" i="45"/>
  <c r="I2669" i="32" s="1"/>
  <c r="I3211" i="45"/>
  <c r="I5594" i="32" s="1"/>
  <c r="I3212" i="45"/>
  <c r="I2674" i="32" s="1"/>
  <c r="I3213" i="45"/>
  <c r="I2675" i="32" s="1"/>
  <c r="I3214" i="45"/>
  <c r="I2677" i="32" s="1"/>
  <c r="I3215" i="45"/>
  <c r="I2679" i="32" s="1"/>
  <c r="I3216" i="45"/>
  <c r="I2680" i="32" s="1"/>
  <c r="I3217" i="45"/>
  <c r="I2684" i="32" s="1"/>
  <c r="I3218" i="45"/>
  <c r="I2685" i="32" s="1"/>
  <c r="I3219" i="45"/>
  <c r="I2692" i="32" s="1"/>
  <c r="I3220" i="45"/>
  <c r="I2695" i="32" s="1"/>
  <c r="I3221" i="45"/>
  <c r="I2699" i="32" s="1"/>
  <c r="I3222" i="45"/>
  <c r="I2705" i="32" s="1"/>
  <c r="I3223" i="45"/>
  <c r="I2708" i="32" s="1"/>
  <c r="I3224" i="45"/>
  <c r="I2713" i="32" s="1"/>
  <c r="I3225" i="45"/>
  <c r="I2716" i="32" s="1"/>
  <c r="I3226" i="45"/>
  <c r="I2719" i="32" s="1"/>
  <c r="I3227" i="45"/>
  <c r="I2725" i="32" s="1"/>
  <c r="I3228" i="45"/>
  <c r="I2727" i="32" s="1"/>
  <c r="I3229" i="45"/>
  <c r="I2729" i="32" s="1"/>
  <c r="I3230" i="45"/>
  <c r="I2736" i="32" s="1"/>
  <c r="I3231" i="45"/>
  <c r="I2737" i="32" s="1"/>
  <c r="I3232" i="45"/>
  <c r="I2738" i="32" s="1"/>
  <c r="I3233" i="45"/>
  <c r="I2744" i="32" s="1"/>
  <c r="I3234" i="45"/>
  <c r="I2745" i="32" s="1"/>
  <c r="I3235" i="45"/>
  <c r="I2752" i="32" s="1"/>
  <c r="I3236" i="45"/>
  <c r="I2754" i="32" s="1"/>
  <c r="I3237" i="45"/>
  <c r="I2755" i="32" s="1"/>
  <c r="I3238" i="45"/>
  <c r="I2758" i="32" s="1"/>
  <c r="I3239" i="45"/>
  <c r="I2759" i="32" s="1"/>
  <c r="I3240" i="45"/>
  <c r="I2761" i="32" s="1"/>
  <c r="I3241" i="45"/>
  <c r="I2762" i="32" s="1"/>
  <c r="I3242" i="45"/>
  <c r="I2766" i="32" s="1"/>
  <c r="I3243" i="45"/>
  <c r="I2770" i="32" s="1"/>
  <c r="I3244" i="45"/>
  <c r="I2777" i="32" s="1"/>
  <c r="I3245" i="45"/>
  <c r="I2778" i="32" s="1"/>
  <c r="I3246" i="45"/>
  <c r="I2780" i="32" s="1"/>
  <c r="I3247" i="45"/>
  <c r="I2782" i="32" s="1"/>
  <c r="I3248" i="45"/>
  <c r="I2784" i="32" s="1"/>
  <c r="I3249" i="45"/>
  <c r="I2785" i="32" s="1"/>
  <c r="I3250" i="45"/>
  <c r="I2787" i="32" s="1"/>
  <c r="I3251" i="45"/>
  <c r="I2788" i="32" s="1"/>
  <c r="I3252" i="45"/>
  <c r="I2790" i="32" s="1"/>
  <c r="I3253" i="45"/>
  <c r="I2792" i="32" s="1"/>
  <c r="I3254" i="45"/>
  <c r="I2793" i="32" s="1"/>
  <c r="I3255" i="45"/>
  <c r="I2798" i="32" s="1"/>
  <c r="I3256" i="45"/>
  <c r="I2800" i="32" s="1"/>
  <c r="I3257" i="45"/>
  <c r="I2807" i="32" s="1"/>
  <c r="I3258" i="45"/>
  <c r="I2809" i="32" s="1"/>
  <c r="I3259" i="45"/>
  <c r="I2814" i="32" s="1"/>
  <c r="I3260" i="45"/>
  <c r="I2815" i="32" s="1"/>
  <c r="I3261" i="45"/>
  <c r="I2817" i="32" s="1"/>
  <c r="I3262" i="45"/>
  <c r="I2823" i="32" s="1"/>
  <c r="I3263" i="45"/>
  <c r="I2824" i="32" s="1"/>
  <c r="I3264" i="45"/>
  <c r="I2826" i="32" s="1"/>
  <c r="I3265" i="45"/>
  <c r="I2830" i="32" s="1"/>
  <c r="I3266" i="45"/>
  <c r="I2838" i="32" s="1"/>
  <c r="I3267" i="45"/>
  <c r="I2847" i="32" s="1"/>
  <c r="I3268" i="45"/>
  <c r="I2850" i="32" s="1"/>
  <c r="I3269" i="45"/>
  <c r="I2851" i="32" s="1"/>
  <c r="I3270" i="45"/>
  <c r="I2855" i="32" s="1"/>
  <c r="I3271" i="45"/>
  <c r="I2856" i="32" s="1"/>
  <c r="I3272" i="45"/>
  <c r="I2858" i="32" s="1"/>
  <c r="I3273" i="45"/>
  <c r="I2859" i="32" s="1"/>
  <c r="I3274" i="45"/>
  <c r="I2860" i="32" s="1"/>
  <c r="I3275" i="45"/>
  <c r="I2863" i="32" s="1"/>
  <c r="I3276" i="45"/>
  <c r="I2866" i="32" s="1"/>
  <c r="I3277" i="45"/>
  <c r="I2868" i="32" s="1"/>
  <c r="I3278" i="45"/>
  <c r="I2869" i="32" s="1"/>
  <c r="I3279" i="45"/>
  <c r="I2879" i="32" s="1"/>
  <c r="I3280" i="45"/>
  <c r="I2882" i="32" s="1"/>
  <c r="I3281" i="45"/>
  <c r="I2883" i="32" s="1"/>
  <c r="I3282" i="45"/>
  <c r="I2887" i="32" s="1"/>
  <c r="I3283" i="45"/>
  <c r="I2890" i="32" s="1"/>
  <c r="I3284" i="45"/>
  <c r="I2892" i="32" s="1"/>
  <c r="I3285" i="45"/>
  <c r="I2893" i="32" s="1"/>
  <c r="I3286" i="45"/>
  <c r="I2901" i="32" s="1"/>
  <c r="I3287" i="45"/>
  <c r="I2903" i="32" s="1"/>
  <c r="I3288" i="45"/>
  <c r="I2904" i="32" s="1"/>
  <c r="I3289" i="45"/>
  <c r="I2905" i="32" s="1"/>
  <c r="I3290" i="45"/>
  <c r="I2907" i="32" s="1"/>
  <c r="I3291" i="45"/>
  <c r="I2908" i="32" s="1"/>
  <c r="I3292" i="45"/>
  <c r="I2909" i="32" s="1"/>
  <c r="I3293" i="45"/>
  <c r="I2911" i="32" s="1"/>
  <c r="I3294" i="45"/>
  <c r="I2913" i="32" s="1"/>
  <c r="I3295" i="45"/>
  <c r="I2917" i="32" s="1"/>
  <c r="I3296" i="45"/>
  <c r="I2921" i="32" s="1"/>
  <c r="I3297" i="45"/>
  <c r="I2928" i="32" s="1"/>
  <c r="I3298" i="45"/>
  <c r="I2929" i="32" s="1"/>
  <c r="I3299" i="45"/>
  <c r="I2930" i="32" s="1"/>
  <c r="I3300" i="45"/>
  <c r="I2932" i="32" s="1"/>
  <c r="I3301" i="45"/>
  <c r="I2934" i="32" s="1"/>
  <c r="I3302" i="45"/>
  <c r="I2935" i="32" s="1"/>
  <c r="I3303" i="45"/>
  <c r="I2939" i="32" s="1"/>
  <c r="I3304" i="45"/>
  <c r="I2940" i="32" s="1"/>
  <c r="I3305" i="45"/>
  <c r="I2942" i="32" s="1"/>
  <c r="I3306" i="45"/>
  <c r="I2944" i="32" s="1"/>
  <c r="I3307" i="45"/>
  <c r="I2948" i="32" s="1"/>
  <c r="I3308" i="45"/>
  <c r="I2952" i="32" s="1"/>
  <c r="I3309" i="45"/>
  <c r="I2956" i="32" s="1"/>
  <c r="I3310" i="45"/>
  <c r="I2960" i="32" s="1"/>
  <c r="I3311" i="45"/>
  <c r="I2963" i="32" s="1"/>
  <c r="I3312" i="45"/>
  <c r="I2968" i="32" s="1"/>
  <c r="I3313" i="45"/>
  <c r="I2972" i="32" s="1"/>
  <c r="I3314" i="45"/>
  <c r="I2974" i="32" s="1"/>
  <c r="I3315" i="45"/>
  <c r="I2975" i="32" s="1"/>
  <c r="I3316" i="45"/>
  <c r="I2976" i="32" s="1"/>
  <c r="I3317" i="45"/>
  <c r="I2977" i="32" s="1"/>
  <c r="I3318" i="45"/>
  <c r="I2979" i="32" s="1"/>
  <c r="I3319" i="45"/>
  <c r="I2981" i="32" s="1"/>
  <c r="I3320" i="45"/>
  <c r="I2982" i="32" s="1"/>
  <c r="I3321" i="45"/>
  <c r="I2986" i="32" s="1"/>
  <c r="I3322" i="45"/>
  <c r="I2987" i="32" s="1"/>
  <c r="I3323" i="45"/>
  <c r="I2988" i="32" s="1"/>
  <c r="I3324" i="45"/>
  <c r="I2989" i="32" s="1"/>
  <c r="I3325" i="45"/>
  <c r="I2990" i="32" s="1"/>
  <c r="I3326" i="45"/>
  <c r="I2992" i="32" s="1"/>
  <c r="I3327" i="45"/>
  <c r="I2996" i="32" s="1"/>
  <c r="I3328" i="45"/>
  <c r="I3001" i="32" s="1"/>
  <c r="I3329" i="45"/>
  <c r="I3015" i="32" s="1"/>
  <c r="I3330" i="45"/>
  <c r="I3017" i="32" s="1"/>
  <c r="I3331" i="45"/>
  <c r="I3018" i="32" s="1"/>
  <c r="I3332" i="45"/>
  <c r="I3023" i="32" s="1"/>
  <c r="I3333" i="45"/>
  <c r="I3029" i="32" s="1"/>
  <c r="I3334" i="45"/>
  <c r="I3033" i="32" s="1"/>
  <c r="I3335" i="45"/>
  <c r="I3037" i="32" s="1"/>
  <c r="I3336" i="45"/>
  <c r="I3045" i="32" s="1"/>
  <c r="I3337" i="45"/>
  <c r="I3046" i="32" s="1"/>
  <c r="I3338" i="45"/>
  <c r="I3047" i="32" s="1"/>
  <c r="I3339" i="45"/>
  <c r="I3052" i="32" s="1"/>
  <c r="I3340" i="45"/>
  <c r="I3053" i="32" s="1"/>
  <c r="I3341" i="45"/>
  <c r="I3058" i="32" s="1"/>
  <c r="I3342" i="45"/>
  <c r="I3061" i="32" s="1"/>
  <c r="I3343" i="45"/>
  <c r="I3066" i="32" s="1"/>
  <c r="I3344" i="45"/>
  <c r="I3070" i="32" s="1"/>
  <c r="I3345" i="45"/>
  <c r="I3071" i="32" s="1"/>
  <c r="I3346" i="45"/>
  <c r="I3073" i="32" s="1"/>
  <c r="I3347" i="45"/>
  <c r="I3075" i="32" s="1"/>
  <c r="I3348" i="45"/>
  <c r="I3076" i="32" s="1"/>
  <c r="I3349" i="45"/>
  <c r="I3077" i="32" s="1"/>
  <c r="I3350" i="45"/>
  <c r="I3081" i="32" s="1"/>
  <c r="I3351" i="45"/>
  <c r="I3082" i="32" s="1"/>
  <c r="I3352" i="45"/>
  <c r="I3084" i="32" s="1"/>
  <c r="I3353" i="45"/>
  <c r="I3089" i="32" s="1"/>
  <c r="I3354" i="45"/>
  <c r="I3090" i="32" s="1"/>
  <c r="I3355" i="45"/>
  <c r="I3091" i="32" s="1"/>
  <c r="I3356" i="45"/>
  <c r="I3094" i="32" s="1"/>
  <c r="I3357" i="45"/>
  <c r="I3095" i="32" s="1"/>
  <c r="I3358" i="45"/>
  <c r="I3098" i="32" s="1"/>
  <c r="I3359" i="45"/>
  <c r="I3101" i="32" s="1"/>
  <c r="I3360" i="45"/>
  <c r="I3107" i="32" s="1"/>
  <c r="I3361" i="45"/>
  <c r="I3111" i="32" s="1"/>
  <c r="I3362" i="45"/>
  <c r="I3112" i="32" s="1"/>
  <c r="I3363" i="45"/>
  <c r="I3114" i="32" s="1"/>
  <c r="I3364" i="45"/>
  <c r="I3116" i="32" s="1"/>
  <c r="I3365" i="45"/>
  <c r="I3120" i="32" s="1"/>
  <c r="I3366" i="45"/>
  <c r="I3133" i="32" s="1"/>
  <c r="I3367" i="45"/>
  <c r="I3142" i="32" s="1"/>
  <c r="I3368" i="45"/>
  <c r="I3143" i="32" s="1"/>
  <c r="I3369" i="45"/>
  <c r="I3151" i="32" s="1"/>
  <c r="I3370" i="45"/>
  <c r="I3156" i="32" s="1"/>
  <c r="I3371" i="45"/>
  <c r="I3157" i="32" s="1"/>
  <c r="I3372" i="45"/>
  <c r="I3159" i="32" s="1"/>
  <c r="I3373" i="45"/>
  <c r="I3168" i="32" s="1"/>
  <c r="I3374" i="45"/>
  <c r="I3173" i="32" s="1"/>
  <c r="I3375" i="45"/>
  <c r="I3175" i="32" s="1"/>
  <c r="I3376" i="45"/>
  <c r="I3178" i="32" s="1"/>
  <c r="I3377" i="45"/>
  <c r="I3179" i="32" s="1"/>
  <c r="I3378" i="45"/>
  <c r="I3182" i="32" s="1"/>
  <c r="I3379" i="45"/>
  <c r="I3186" i="32" s="1"/>
  <c r="I3380" i="45"/>
  <c r="I3187" i="32" s="1"/>
  <c r="I3381" i="45"/>
  <c r="I3189" i="32" s="1"/>
  <c r="I3382" i="45"/>
  <c r="I3190" i="32" s="1"/>
  <c r="I3383" i="45"/>
  <c r="I3192" i="32" s="1"/>
  <c r="I3384" i="45"/>
  <c r="I3194" i="32" s="1"/>
  <c r="I3385" i="45"/>
  <c r="I3195" i="32" s="1"/>
  <c r="I3386" i="45"/>
  <c r="I3197" i="32" s="1"/>
  <c r="I3387" i="45"/>
  <c r="I3198" i="32" s="1"/>
  <c r="I3388" i="45"/>
  <c r="I3199" i="32" s="1"/>
  <c r="I3389" i="45"/>
  <c r="I3200" i="32" s="1"/>
  <c r="I3390" i="45"/>
  <c r="I3204" i="32" s="1"/>
  <c r="I3391" i="45"/>
  <c r="I3205" i="32" s="1"/>
  <c r="I3392" i="45"/>
  <c r="I3206" i="32" s="1"/>
  <c r="I3393" i="45"/>
  <c r="I3207" i="32" s="1"/>
  <c r="I3394" i="45"/>
  <c r="I3211" i="32" s="1"/>
  <c r="I3395" i="45"/>
  <c r="I3216" i="32" s="1"/>
  <c r="I3396" i="45"/>
  <c r="I3220" i="32" s="1"/>
  <c r="I3397" i="45"/>
  <c r="I3221" i="32" s="1"/>
  <c r="I3398" i="45"/>
  <c r="I3222" i="32" s="1"/>
  <c r="I3399" i="45"/>
  <c r="I3224" i="32" s="1"/>
  <c r="I3400" i="45"/>
  <c r="I3225" i="32" s="1"/>
  <c r="I3401" i="45"/>
  <c r="I3232" i="32" s="1"/>
  <c r="I3402" i="45"/>
  <c r="I3239" i="32" s="1"/>
  <c r="I3403" i="45"/>
  <c r="I3241" i="32" s="1"/>
  <c r="I3404" i="45"/>
  <c r="I3246" i="32" s="1"/>
  <c r="I3405" i="45"/>
  <c r="I3248" i="32" s="1"/>
  <c r="I3406" i="45"/>
  <c r="I3249" i="32" s="1"/>
  <c r="I3407" i="45"/>
  <c r="I3255" i="32" s="1"/>
  <c r="I3408" i="45"/>
  <c r="I3256" i="32" s="1"/>
  <c r="I3409" i="45"/>
  <c r="I3259" i="32" s="1"/>
  <c r="I3410" i="45"/>
  <c r="I3260" i="32" s="1"/>
  <c r="I3411" i="45"/>
  <c r="I3263" i="32" s="1"/>
  <c r="I3412" i="45"/>
  <c r="I3266" i="32" s="1"/>
  <c r="I3413" i="45"/>
  <c r="I3270" i="32" s="1"/>
  <c r="I3414" i="45"/>
  <c r="I3271" i="32" s="1"/>
  <c r="I3415" i="45"/>
  <c r="I3278" i="32" s="1"/>
  <c r="I3416" i="45"/>
  <c r="I3280" i="32" s="1"/>
  <c r="I3417" i="45"/>
  <c r="I3283" i="32" s="1"/>
  <c r="I3418" i="45"/>
  <c r="I3284" i="32" s="1"/>
  <c r="I3419" i="45"/>
  <c r="I3285" i="32" s="1"/>
  <c r="I3420" i="45"/>
  <c r="I3289" i="32" s="1"/>
  <c r="I3421" i="45"/>
  <c r="I3294" i="32" s="1"/>
  <c r="I3422" i="45"/>
  <c r="I3296" i="32" s="1"/>
  <c r="I3423" i="45"/>
  <c r="I3297" i="32" s="1"/>
  <c r="I3424" i="45"/>
  <c r="I3298" i="32" s="1"/>
  <c r="I3425" i="45"/>
  <c r="I3301" i="32" s="1"/>
  <c r="I3426" i="45"/>
  <c r="I3308" i="32" s="1"/>
  <c r="I3427" i="45"/>
  <c r="I3314" i="32" s="1"/>
  <c r="I3428" i="45"/>
  <c r="I3317" i="32" s="1"/>
  <c r="I3429" i="45"/>
  <c r="I3318" i="32" s="1"/>
  <c r="I3430" i="45"/>
  <c r="I3320" i="32" s="1"/>
  <c r="I3431" i="45"/>
  <c r="I3322" i="32" s="1"/>
  <c r="I3432" i="45"/>
  <c r="I3324" i="32" s="1"/>
  <c r="I3433" i="45"/>
  <c r="I3325" i="32" s="1"/>
  <c r="I3434" i="45"/>
  <c r="I3326" i="32" s="1"/>
  <c r="I3435" i="45"/>
  <c r="I3327" i="32" s="1"/>
  <c r="I3436" i="45"/>
  <c r="I3330" i="32" s="1"/>
  <c r="I3437" i="45"/>
  <c r="I3331" i="32" s="1"/>
  <c r="I3438" i="45"/>
  <c r="I3332" i="32" s="1"/>
  <c r="I3439" i="45"/>
  <c r="I3333" i="32" s="1"/>
  <c r="I3440" i="45"/>
  <c r="I3334" i="32" s="1"/>
  <c r="I3441" i="45"/>
  <c r="I3336" i="32" s="1"/>
  <c r="I3442" i="45"/>
  <c r="I3340" i="32" s="1"/>
  <c r="I3443" i="45"/>
  <c r="I3343" i="32" s="1"/>
  <c r="I3444" i="45"/>
  <c r="I3348" i="32" s="1"/>
  <c r="I3445" i="45"/>
  <c r="I3352" i="32" s="1"/>
  <c r="I3446" i="45"/>
  <c r="I3353" i="32" s="1"/>
  <c r="I3447" i="45"/>
  <c r="I3355" i="32" s="1"/>
  <c r="I3448" i="45"/>
  <c r="I3362" i="32" s="1"/>
  <c r="I3449" i="45"/>
  <c r="I3365" i="32" s="1"/>
  <c r="I3450" i="45"/>
  <c r="I3366" i="32" s="1"/>
  <c r="I3451" i="45"/>
  <c r="I3367" i="32" s="1"/>
  <c r="I3452" i="45"/>
  <c r="I3368" i="32" s="1"/>
  <c r="I3453" i="45"/>
  <c r="I3371" i="32" s="1"/>
  <c r="I3454" i="45"/>
  <c r="I3372" i="32" s="1"/>
  <c r="I3455" i="45"/>
  <c r="I3373" i="32" s="1"/>
  <c r="I3456" i="45"/>
  <c r="I3375" i="32" s="1"/>
  <c r="I3457" i="45"/>
  <c r="I3376" i="32" s="1"/>
  <c r="I3458" i="45"/>
  <c r="I3377" i="32" s="1"/>
  <c r="I3459" i="45"/>
  <c r="I3382" i="32" s="1"/>
  <c r="I3460" i="45"/>
  <c r="I3383" i="32" s="1"/>
  <c r="I3461" i="45"/>
  <c r="I3384" i="32" s="1"/>
  <c r="I3462" i="45"/>
  <c r="I3386" i="32" s="1"/>
  <c r="I3463" i="45"/>
  <c r="I3388" i="32" s="1"/>
  <c r="I3464" i="45"/>
  <c r="I3389" i="32" s="1"/>
  <c r="I3465" i="45"/>
  <c r="I3392" i="32" s="1"/>
  <c r="I3466" i="45"/>
  <c r="I3393" i="32" s="1"/>
  <c r="I3467" i="45"/>
  <c r="I3394" i="32" s="1"/>
  <c r="I3468" i="45"/>
  <c r="I3396" i="32" s="1"/>
  <c r="I3469" i="45"/>
  <c r="I3398" i="32" s="1"/>
  <c r="I3470" i="45"/>
  <c r="I3399" i="32" s="1"/>
  <c r="I3471" i="45"/>
  <c r="I3402" i="32" s="1"/>
  <c r="I3472" i="45"/>
  <c r="I3406" i="32" s="1"/>
  <c r="I3473" i="45"/>
  <c r="I3407" i="32" s="1"/>
  <c r="I3474" i="45"/>
  <c r="I3409" i="32" s="1"/>
  <c r="I3475" i="45"/>
  <c r="I3411" i="32" s="1"/>
  <c r="I3476" i="45"/>
  <c r="I3414" i="32" s="1"/>
  <c r="I3477" i="45"/>
  <c r="I3420" i="32" s="1"/>
  <c r="I3478" i="45"/>
  <c r="I3421" i="32" s="1"/>
  <c r="I3479" i="45"/>
  <c r="I3424" i="32" s="1"/>
  <c r="I3480" i="45"/>
  <c r="I3425" i="32" s="1"/>
  <c r="I3481" i="45"/>
  <c r="I3427" i="32" s="1"/>
  <c r="I3482" i="45"/>
  <c r="I3429" i="32" s="1"/>
  <c r="I3483" i="45"/>
  <c r="I3430" i="32" s="1"/>
  <c r="I3484" i="45"/>
  <c r="I3432" i="32" s="1"/>
  <c r="I3485" i="45"/>
  <c r="I3434" i="32" s="1"/>
  <c r="I3486" i="45"/>
  <c r="I3435" i="32" s="1"/>
  <c r="I3487" i="45"/>
  <c r="I3436" i="32" s="1"/>
  <c r="I3488" i="45"/>
  <c r="I3439" i="32" s="1"/>
  <c r="I3489" i="45"/>
  <c r="I3440" i="32" s="1"/>
  <c r="I3490" i="45"/>
  <c r="I3446" i="32" s="1"/>
  <c r="I3491" i="45"/>
  <c r="I3452" i="32" s="1"/>
  <c r="I3492" i="45"/>
  <c r="I3455" i="32" s="1"/>
  <c r="I3493" i="45"/>
  <c r="I3457" i="32" s="1"/>
  <c r="I3494" i="45"/>
  <c r="I3461" i="32" s="1"/>
  <c r="I3495" i="45"/>
  <c r="I3462" i="32" s="1"/>
  <c r="I3496" i="45"/>
  <c r="I3467" i="32" s="1"/>
  <c r="I3497" i="45"/>
  <c r="I3468" i="32" s="1"/>
  <c r="I3498" i="45"/>
  <c r="I3469" i="32" s="1"/>
  <c r="I3499" i="45"/>
  <c r="I3473" i="32" s="1"/>
  <c r="I3500" i="45"/>
  <c r="I3474" i="32" s="1"/>
  <c r="I3501" i="45"/>
  <c r="I3477" i="32" s="1"/>
  <c r="I3502" i="45"/>
  <c r="I3478" i="32" s="1"/>
  <c r="I3503" i="45"/>
  <c r="I3479" i="32" s="1"/>
  <c r="I3504" i="45"/>
  <c r="I3482" i="32" s="1"/>
  <c r="I3505" i="45"/>
  <c r="I3485" i="32" s="1"/>
  <c r="I3506" i="45"/>
  <c r="I3486" i="32" s="1"/>
  <c r="I3507" i="45"/>
  <c r="I3488" i="32" s="1"/>
  <c r="I3508" i="45"/>
  <c r="I5595" i="32" s="1"/>
  <c r="I3509" i="45"/>
  <c r="I3491" i="32" s="1"/>
  <c r="I3510" i="45"/>
  <c r="I3493" i="32" s="1"/>
  <c r="I3511" i="45"/>
  <c r="I3495" i="32" s="1"/>
  <c r="I3512" i="45"/>
  <c r="I3498" i="32" s="1"/>
  <c r="I3513" i="45"/>
  <c r="I3500" i="32" s="1"/>
  <c r="I3514" i="45"/>
  <c r="I3501" i="32" s="1"/>
  <c r="I3515" i="45"/>
  <c r="I3503" i="32" s="1"/>
  <c r="I3516" i="45"/>
  <c r="I3505" i="32" s="1"/>
  <c r="I3517" i="45"/>
  <c r="I3508" i="32" s="1"/>
  <c r="I3518" i="45"/>
  <c r="I3512" i="32" s="1"/>
  <c r="I3519" i="45"/>
  <c r="I3515" i="32" s="1"/>
  <c r="I3520" i="45"/>
  <c r="I3516" i="32" s="1"/>
  <c r="I3521" i="45"/>
  <c r="I3522" i="45"/>
  <c r="I3523" i="45"/>
  <c r="I3524" i="45"/>
  <c r="I3525" i="45"/>
  <c r="I3526" i="45"/>
  <c r="I3527" i="45"/>
  <c r="I3528" i="45"/>
  <c r="I3517" i="32" s="1"/>
  <c r="I3529" i="45"/>
  <c r="I3520" i="32" s="1"/>
  <c r="I3530" i="45"/>
  <c r="I3522" i="32" s="1"/>
  <c r="I3531" i="45"/>
  <c r="I3524" i="32" s="1"/>
  <c r="I3532" i="45"/>
  <c r="I3525" i="32" s="1"/>
  <c r="I3533" i="45"/>
  <c r="I3527" i="32" s="1"/>
  <c r="I3534" i="45"/>
  <c r="I3529" i="32" s="1"/>
  <c r="I3535" i="45"/>
  <c r="I3530" i="32" s="1"/>
  <c r="I3536" i="45"/>
  <c r="I3536" i="32" s="1"/>
  <c r="I3537" i="45"/>
  <c r="I3541" i="32" s="1"/>
  <c r="I3538" i="45"/>
  <c r="I3545" i="32" s="1"/>
  <c r="I3539" i="45"/>
  <c r="I3546" i="32" s="1"/>
  <c r="I3540" i="45"/>
  <c r="I3549" i="32" s="1"/>
  <c r="I3541" i="45"/>
  <c r="I3550" i="32" s="1"/>
  <c r="I3542" i="45"/>
  <c r="I3551" i="32" s="1"/>
  <c r="I3543" i="45"/>
  <c r="I3554" i="32" s="1"/>
  <c r="I3544" i="45"/>
  <c r="I3556" i="32" s="1"/>
  <c r="I3545" i="45"/>
  <c r="I3559" i="32" s="1"/>
  <c r="I3546" i="45"/>
  <c r="I3558" i="32" s="1"/>
  <c r="I3547" i="45"/>
  <c r="I3561" i="32" s="1"/>
  <c r="I3548" i="45"/>
  <c r="I3566" i="32" s="1"/>
  <c r="I3549" i="45"/>
  <c r="I3568" i="32" s="1"/>
  <c r="I3550" i="45"/>
  <c r="I3569" i="32" s="1"/>
  <c r="I3551" i="45"/>
  <c r="I3571" i="32" s="1"/>
  <c r="I3552" i="45"/>
  <c r="I3572" i="32" s="1"/>
  <c r="I3553" i="45"/>
  <c r="I3577" i="32" s="1"/>
  <c r="I3554" i="45"/>
  <c r="I3579" i="32" s="1"/>
  <c r="I3555" i="45"/>
  <c r="I3581" i="32" s="1"/>
  <c r="I3556" i="45"/>
  <c r="I3583" i="32" s="1"/>
  <c r="I3557" i="45"/>
  <c r="I3584" i="32" s="1"/>
  <c r="I3558" i="45"/>
  <c r="I3586" i="32" s="1"/>
  <c r="I3559" i="45"/>
  <c r="I3588" i="32" s="1"/>
  <c r="I3560" i="45"/>
  <c r="I3590" i="32" s="1"/>
  <c r="I3561" i="45"/>
  <c r="I3592" i="32" s="1"/>
  <c r="I3562" i="45"/>
  <c r="I3593" i="32" s="1"/>
  <c r="I3563" i="45"/>
  <c r="I3594" i="32" s="1"/>
  <c r="I3564" i="45"/>
  <c r="I3595" i="32" s="1"/>
  <c r="I3565" i="45"/>
  <c r="I3596" i="32" s="1"/>
  <c r="I3566" i="45"/>
  <c r="I3598" i="32" s="1"/>
  <c r="I3567" i="45"/>
  <c r="I3599" i="32" s="1"/>
  <c r="I3568" i="45"/>
  <c r="I3601" i="32" s="1"/>
  <c r="I3569" i="45"/>
  <c r="I3604" i="32" s="1"/>
  <c r="I3570" i="45"/>
  <c r="I3605" i="32" s="1"/>
  <c r="I3571" i="45"/>
  <c r="I3612" i="32" s="1"/>
  <c r="I3572" i="45"/>
  <c r="I3613" i="32" s="1"/>
  <c r="I3573" i="45"/>
  <c r="I3614" i="32" s="1"/>
  <c r="I3574" i="45"/>
  <c r="I3615" i="32" s="1"/>
  <c r="I3575" i="45"/>
  <c r="I3616" i="32" s="1"/>
  <c r="I3576" i="45"/>
  <c r="I3617" i="32" s="1"/>
  <c r="I3577" i="45"/>
  <c r="I3618" i="32" s="1"/>
  <c r="I3578" i="45"/>
  <c r="I3619" i="32" s="1"/>
  <c r="I3579" i="45"/>
  <c r="I3620" i="32" s="1"/>
  <c r="I3580" i="45"/>
  <c r="I3621" i="32" s="1"/>
  <c r="I3581" i="45"/>
  <c r="I3622" i="32" s="1"/>
  <c r="I3582" i="45"/>
  <c r="I3623" i="32" s="1"/>
  <c r="I3583" i="45"/>
  <c r="I3624" i="32" s="1"/>
  <c r="I3584" i="45"/>
  <c r="I3631" i="32" s="1"/>
  <c r="I3585" i="45"/>
  <c r="I3634" i="32" s="1"/>
  <c r="I3586" i="45"/>
  <c r="I3642" i="32" s="1"/>
  <c r="I3587" i="45"/>
  <c r="I3644" i="32" s="1"/>
  <c r="I3588" i="45"/>
  <c r="I3645" i="32" s="1"/>
  <c r="I3589" i="45"/>
  <c r="I3647" i="32" s="1"/>
  <c r="I3590" i="45"/>
  <c r="I3648" i="32" s="1"/>
  <c r="I3591" i="45"/>
  <c r="I3649" i="32" s="1"/>
  <c r="I3592" i="45"/>
  <c r="I3650" i="32" s="1"/>
  <c r="I3593" i="45"/>
  <c r="I3651" i="32" s="1"/>
  <c r="I3594" i="45"/>
  <c r="I3652" i="32" s="1"/>
  <c r="I3595" i="45"/>
  <c r="I3658" i="32" s="1"/>
  <c r="I3596" i="45"/>
  <c r="I3659" i="32" s="1"/>
  <c r="I3597" i="45"/>
  <c r="I3660" i="32" s="1"/>
  <c r="I3598" i="45"/>
  <c r="I3662" i="32" s="1"/>
  <c r="I3599" i="45"/>
  <c r="I3663" i="32" s="1"/>
  <c r="I3600" i="45"/>
  <c r="I3667" i="32" s="1"/>
  <c r="I3601" i="45"/>
  <c r="I3669" i="32" s="1"/>
  <c r="I3602" i="45"/>
  <c r="I3670" i="32" s="1"/>
  <c r="I3603" i="45"/>
  <c r="I3671" i="32" s="1"/>
  <c r="I3604" i="45"/>
  <c r="I3673" i="32" s="1"/>
  <c r="I3605" i="45"/>
  <c r="I3676" i="32" s="1"/>
  <c r="I3606" i="45"/>
  <c r="I3677" i="32" s="1"/>
  <c r="I3607" i="45"/>
  <c r="I3688" i="32" s="1"/>
  <c r="I3608" i="45"/>
  <c r="I3690" i="32" s="1"/>
  <c r="I3609" i="45"/>
  <c r="I3691" i="32" s="1"/>
  <c r="I3610" i="45"/>
  <c r="I3692" i="32" s="1"/>
  <c r="I3611" i="45"/>
  <c r="I3694" i="32" s="1"/>
  <c r="I3612" i="45"/>
  <c r="I3697" i="32" s="1"/>
  <c r="I3613" i="45"/>
  <c r="I3699" i="32" s="1"/>
  <c r="I3614" i="45"/>
  <c r="I3703" i="32" s="1"/>
  <c r="I3615" i="45"/>
  <c r="I3706" i="32" s="1"/>
  <c r="I3616" i="45"/>
  <c r="I3709" i="32" s="1"/>
  <c r="I3617" i="45"/>
  <c r="I3720" i="32" s="1"/>
  <c r="I3618" i="45"/>
  <c r="I3727" i="32" s="1"/>
  <c r="I3619" i="45"/>
  <c r="I3728" i="32" s="1"/>
  <c r="I3620" i="45"/>
  <c r="I3729" i="32" s="1"/>
  <c r="I3621" i="45"/>
  <c r="I3733" i="32" s="1"/>
  <c r="I3622" i="45"/>
  <c r="I3736" i="32" s="1"/>
  <c r="I3623" i="45"/>
  <c r="I3740" i="32" s="1"/>
  <c r="I3624" i="45"/>
  <c r="I3744" i="32" s="1"/>
  <c r="I3625" i="45"/>
  <c r="I3753" i="32" s="1"/>
  <c r="I3626" i="45"/>
  <c r="I3754" i="32" s="1"/>
  <c r="I3627" i="45"/>
  <c r="I3755" i="32" s="1"/>
  <c r="I3628" i="45"/>
  <c r="I3760" i="32" s="1"/>
  <c r="I3629" i="45"/>
  <c r="I3764" i="32" s="1"/>
  <c r="I3630" i="45"/>
  <c r="I3766" i="32" s="1"/>
  <c r="I3631" i="45"/>
  <c r="I3767" i="32" s="1"/>
  <c r="I3632" i="45"/>
  <c r="I3768" i="32" s="1"/>
  <c r="I3633" i="45"/>
  <c r="I3776" i="32" s="1"/>
  <c r="I3634" i="45"/>
  <c r="I3777" i="32" s="1"/>
  <c r="I3635" i="45"/>
  <c r="I3780" i="32" s="1"/>
  <c r="I3636" i="45"/>
  <c r="I3783" i="32" s="1"/>
  <c r="I3637" i="45"/>
  <c r="I3786" i="32" s="1"/>
  <c r="I3638" i="45"/>
  <c r="I3787" i="32" s="1"/>
  <c r="I3639" i="45"/>
  <c r="I3788" i="32" s="1"/>
  <c r="I3640" i="45"/>
  <c r="I3793" i="32" s="1"/>
  <c r="I3641" i="45"/>
  <c r="I3796" i="32" s="1"/>
  <c r="I3642" i="45"/>
  <c r="I3797" i="32" s="1"/>
  <c r="I3643" i="45"/>
  <c r="I3803" i="32" s="1"/>
  <c r="I3644" i="45"/>
  <c r="I3805" i="32" s="1"/>
  <c r="I3645" i="45"/>
  <c r="I3809" i="32" s="1"/>
  <c r="I3646" i="45"/>
  <c r="I3811" i="32" s="1"/>
  <c r="I3647" i="45"/>
  <c r="I3814" i="32" s="1"/>
  <c r="I3648" i="45"/>
  <c r="I3818" i="32" s="1"/>
  <c r="I3649" i="45"/>
  <c r="I3819" i="32" s="1"/>
  <c r="I3650" i="45"/>
  <c r="I3825" i="32" s="1"/>
  <c r="I3651" i="45"/>
  <c r="I3826" i="32" s="1"/>
  <c r="I3652" i="45"/>
  <c r="I3829" i="32" s="1"/>
  <c r="I3653" i="45"/>
  <c r="I3833" i="32" s="1"/>
  <c r="I3654" i="45"/>
  <c r="I3835" i="32" s="1"/>
  <c r="I3655" i="45"/>
  <c r="I3838" i="32" s="1"/>
  <c r="I3656" i="45"/>
  <c r="I3839" i="32" s="1"/>
  <c r="I3657" i="45"/>
  <c r="I3843" i="32" s="1"/>
  <c r="I3658" i="45"/>
  <c r="I3845" i="32" s="1"/>
  <c r="I3659" i="45"/>
  <c r="I3849" i="32" s="1"/>
  <c r="I3660" i="45"/>
  <c r="I3850" i="32" s="1"/>
  <c r="I3661" i="45"/>
  <c r="I3851" i="32" s="1"/>
  <c r="I3662" i="45"/>
  <c r="I3852" i="32" s="1"/>
  <c r="I3663" i="45"/>
  <c r="I3854" i="32" s="1"/>
  <c r="I3664" i="45"/>
  <c r="I3856" i="32" s="1"/>
  <c r="I3665" i="45"/>
  <c r="I3858" i="32" s="1"/>
  <c r="I3666" i="45"/>
  <c r="I3861" i="32" s="1"/>
  <c r="I3667" i="45"/>
  <c r="I3865" i="32" s="1"/>
  <c r="I3668" i="45"/>
  <c r="I3866" i="32" s="1"/>
  <c r="I3669" i="45"/>
  <c r="I3869" i="32" s="1"/>
  <c r="I3670" i="45"/>
  <c r="I3870" i="32" s="1"/>
  <c r="I3671" i="45"/>
  <c r="I3871" i="32" s="1"/>
  <c r="I3672" i="45"/>
  <c r="I3873" i="32" s="1"/>
  <c r="I3673" i="45"/>
  <c r="I3876" i="32" s="1"/>
  <c r="I3674" i="45"/>
  <c r="I3877" i="32" s="1"/>
  <c r="I3675" i="45"/>
  <c r="I3881" i="32" s="1"/>
  <c r="I3676" i="45"/>
  <c r="I3884" i="32" s="1"/>
  <c r="I3677" i="45"/>
  <c r="I3886" i="32" s="1"/>
  <c r="I3678" i="45"/>
  <c r="I3887" i="32" s="1"/>
  <c r="I3679" i="45"/>
  <c r="I3888" i="32" s="1"/>
  <c r="I3680" i="45"/>
  <c r="I3889" i="32" s="1"/>
  <c r="I3681" i="45"/>
  <c r="I3890" i="32" s="1"/>
  <c r="I3682" i="45"/>
  <c r="I3892" i="32" s="1"/>
  <c r="I3683" i="45"/>
  <c r="I3897" i="32" s="1"/>
  <c r="I3684" i="45"/>
  <c r="I3901" i="32" s="1"/>
  <c r="I3685" i="45"/>
  <c r="I3905" i="32" s="1"/>
  <c r="I3686" i="45"/>
  <c r="I3913" i="32" s="1"/>
  <c r="I3687" i="45"/>
  <c r="I3915" i="32" s="1"/>
  <c r="I3688" i="45"/>
  <c r="I3916" i="32" s="1"/>
  <c r="I3689" i="45"/>
  <c r="I3917" i="32" s="1"/>
  <c r="I3690" i="45"/>
  <c r="I3927" i="32" s="1"/>
  <c r="I3691" i="45"/>
  <c r="I3928" i="32" s="1"/>
  <c r="I3692" i="45"/>
  <c r="I3930" i="32" s="1"/>
  <c r="I3693" i="45"/>
  <c r="I3934" i="32" s="1"/>
  <c r="I3694" i="45"/>
  <c r="I3936" i="32" s="1"/>
  <c r="I3695" i="45"/>
  <c r="I3939" i="32" s="1"/>
  <c r="I3696" i="45"/>
  <c r="I3940" i="32" s="1"/>
  <c r="I3697" i="45"/>
  <c r="I3944" i="32" s="1"/>
  <c r="I3698" i="45"/>
  <c r="I3945" i="32" s="1"/>
  <c r="I3699" i="45"/>
  <c r="I3949" i="32" s="1"/>
  <c r="I3700" i="45"/>
  <c r="I3950" i="32" s="1"/>
  <c r="I3701" i="45"/>
  <c r="I3954" i="32" s="1"/>
  <c r="I3702" i="45"/>
  <c r="I3955" i="32" s="1"/>
  <c r="I3703" i="45"/>
  <c r="I3958" i="32" s="1"/>
  <c r="I3704" i="45"/>
  <c r="I3959" i="32" s="1"/>
  <c r="I3705" i="45"/>
  <c r="I3706" i="45"/>
  <c r="I3961" i="32" s="1"/>
  <c r="I3707" i="45"/>
  <c r="I3962" i="32" s="1"/>
  <c r="I3708" i="45"/>
  <c r="I3963" i="32" s="1"/>
  <c r="I3709" i="45"/>
  <c r="I3966" i="32" s="1"/>
  <c r="I3710" i="45"/>
  <c r="I3970" i="32" s="1"/>
  <c r="I3711" i="45"/>
  <c r="I3975" i="32" s="1"/>
  <c r="I3712" i="45"/>
  <c r="I3976" i="32" s="1"/>
  <c r="I3713" i="45"/>
  <c r="I3977" i="32" s="1"/>
  <c r="I3714" i="45"/>
  <c r="I3980" i="32" s="1"/>
  <c r="I3715" i="45"/>
  <c r="I3983" i="32" s="1"/>
  <c r="I3716" i="45"/>
  <c r="I3984" i="32" s="1"/>
  <c r="I3717" i="45"/>
  <c r="I3985" i="32" s="1"/>
  <c r="I3718" i="45"/>
  <c r="I3986" i="32" s="1"/>
  <c r="I3719" i="45"/>
  <c r="I3988" i="32" s="1"/>
  <c r="I3720" i="45"/>
  <c r="I3990" i="32" s="1"/>
  <c r="I3721" i="45"/>
  <c r="I3991" i="32" s="1"/>
  <c r="I3722" i="45"/>
  <c r="I3992" i="32" s="1"/>
  <c r="I3723" i="45"/>
  <c r="I3993" i="32" s="1"/>
  <c r="I3724" i="45"/>
  <c r="I3996" i="32" s="1"/>
  <c r="I3725" i="45"/>
  <c r="I3999" i="32" s="1"/>
  <c r="I3726" i="45"/>
  <c r="I4000" i="32" s="1"/>
  <c r="I3727" i="45"/>
  <c r="I4001" i="32" s="1"/>
  <c r="I3728" i="45"/>
  <c r="I4004" i="32" s="1"/>
  <c r="I3729" i="45"/>
  <c r="I4005" i="32" s="1"/>
  <c r="I3730" i="45"/>
  <c r="I4010" i="32" s="1"/>
  <c r="I3731" i="45"/>
  <c r="I4011" i="32" s="1"/>
  <c r="I3732" i="45"/>
  <c r="I4012" i="32" s="1"/>
  <c r="I3733" i="45"/>
  <c r="I4016" i="32" s="1"/>
  <c r="I3734" i="45"/>
  <c r="I4024" i="32" s="1"/>
  <c r="I3735" i="45"/>
  <c r="I4033" i="32" s="1"/>
  <c r="I3736" i="45"/>
  <c r="I4042" i="32" s="1"/>
  <c r="I3737" i="45"/>
  <c r="I4050" i="32" s="1"/>
  <c r="I3738" i="45"/>
  <c r="I4054" i="32" s="1"/>
  <c r="I3739" i="45"/>
  <c r="I4055" i="32" s="1"/>
  <c r="I3740" i="45"/>
  <c r="I4056" i="32" s="1"/>
  <c r="I3741" i="45"/>
  <c r="I4058" i="32" s="1"/>
  <c r="I3742" i="45"/>
  <c r="I4059" i="32" s="1"/>
  <c r="I3743" i="45"/>
  <c r="I4063" i="32" s="1"/>
  <c r="I3744" i="45"/>
  <c r="I4067" i="32" s="1"/>
  <c r="I3745" i="45"/>
  <c r="I4074" i="32" s="1"/>
  <c r="I3746" i="45"/>
  <c r="I4077" i="32" s="1"/>
  <c r="I3747" i="45"/>
  <c r="I4081" i="32" s="1"/>
  <c r="I3748" i="45"/>
  <c r="I4083" i="32" s="1"/>
  <c r="I3749" i="45"/>
  <c r="I4086" i="32" s="1"/>
  <c r="I3750" i="45"/>
  <c r="I4087" i="32" s="1"/>
  <c r="I3751" i="45"/>
  <c r="I4090" i="32" s="1"/>
  <c r="I3752" i="45"/>
  <c r="I4094" i="32" s="1"/>
  <c r="I3753" i="45"/>
  <c r="I4095" i="32" s="1"/>
  <c r="I3754" i="45"/>
  <c r="I4099" i="32" s="1"/>
  <c r="I3755" i="45"/>
  <c r="I4100" i="32" s="1"/>
  <c r="I3756" i="45"/>
  <c r="I4101" i="32" s="1"/>
  <c r="I3757" i="45"/>
  <c r="I4106" i="32" s="1"/>
  <c r="I3758" i="45"/>
  <c r="I4107" i="32" s="1"/>
  <c r="I3759" i="45"/>
  <c r="I4108" i="32" s="1"/>
  <c r="I3760" i="45"/>
  <c r="I4109" i="32" s="1"/>
  <c r="I3761" i="45"/>
  <c r="I4110" i="32" s="1"/>
  <c r="I3762" i="45"/>
  <c r="I4111" i="32" s="1"/>
  <c r="I3763" i="45"/>
  <c r="I4112" i="32" s="1"/>
  <c r="I3764" i="45"/>
  <c r="I4114" i="32" s="1"/>
  <c r="I3765" i="45"/>
  <c r="I4115" i="32" s="1"/>
  <c r="I3766" i="45"/>
  <c r="I4117" i="32" s="1"/>
  <c r="I3767" i="45"/>
  <c r="I4122" i="32" s="1"/>
  <c r="I3768" i="45"/>
  <c r="I4126" i="32" s="1"/>
  <c r="I3769" i="45"/>
  <c r="I4127" i="32" s="1"/>
  <c r="I3770" i="45"/>
  <c r="I4133" i="32" s="1"/>
  <c r="I3771" i="45"/>
  <c r="I4136" i="32" s="1"/>
  <c r="I3772" i="45"/>
  <c r="I4137" i="32" s="1"/>
  <c r="I3773" i="45"/>
  <c r="I4139" i="32" s="1"/>
  <c r="I3774" i="45"/>
  <c r="I4140" i="32" s="1"/>
  <c r="I3775" i="45"/>
  <c r="I4142" i="32" s="1"/>
  <c r="I3776" i="45"/>
  <c r="I4145" i="32" s="1"/>
  <c r="I3777" i="45"/>
  <c r="I4148" i="32" s="1"/>
  <c r="I3778" i="45"/>
  <c r="I4149" i="32" s="1"/>
  <c r="I3779" i="45"/>
  <c r="I4151" i="32" s="1"/>
  <c r="I3780" i="45"/>
  <c r="I4152" i="32" s="1"/>
  <c r="I3781" i="45"/>
  <c r="I4153" i="32" s="1"/>
  <c r="I3782" i="45"/>
  <c r="I4154" i="32" s="1"/>
  <c r="I3783" i="45"/>
  <c r="I4155" i="32" s="1"/>
  <c r="I3784" i="45"/>
  <c r="I4159" i="32" s="1"/>
  <c r="I3785" i="45"/>
  <c r="I4162" i="32" s="1"/>
  <c r="I3786" i="45"/>
  <c r="I4168" i="32" s="1"/>
  <c r="I3787" i="45"/>
  <c r="I4171" i="32" s="1"/>
  <c r="I3788" i="45"/>
  <c r="I4178" i="32" s="1"/>
  <c r="I3789" i="45"/>
  <c r="I4188" i="32" s="1"/>
  <c r="I3790" i="45"/>
  <c r="I4191" i="32" s="1"/>
  <c r="I3791" i="45"/>
  <c r="I4195" i="32" s="1"/>
  <c r="I3792" i="45"/>
  <c r="I4198" i="32" s="1"/>
  <c r="I3793" i="45"/>
  <c r="I4199" i="32" s="1"/>
  <c r="I3794" i="45"/>
  <c r="I4200" i="32" s="1"/>
  <c r="I3795" i="45"/>
  <c r="I4201" i="32" s="1"/>
  <c r="I3796" i="45"/>
  <c r="I4203" i="32" s="1"/>
  <c r="I3797" i="45"/>
  <c r="I4209" i="32" s="1"/>
  <c r="I3798" i="45"/>
  <c r="I4210" i="32" s="1"/>
  <c r="I3799" i="45"/>
  <c r="I4211" i="32" s="1"/>
  <c r="I3800" i="45"/>
  <c r="I4213" i="32" s="1"/>
  <c r="I3801" i="45"/>
  <c r="I4214" i="32" s="1"/>
  <c r="I3802" i="45"/>
  <c r="I4215" i="32" s="1"/>
  <c r="I3803" i="45"/>
  <c r="I4216" i="32" s="1"/>
  <c r="I3804" i="45"/>
  <c r="I4217" i="32" s="1"/>
  <c r="I3805" i="45"/>
  <c r="I4219" i="32" s="1"/>
  <c r="I3806" i="45"/>
  <c r="I4221" i="32" s="1"/>
  <c r="I3807" i="45"/>
  <c r="I4222" i="32" s="1"/>
  <c r="I3808" i="45"/>
  <c r="I4225" i="32" s="1"/>
  <c r="I3809" i="45"/>
  <c r="I4227" i="32" s="1"/>
  <c r="I3810" i="45"/>
  <c r="I4230" i="32" s="1"/>
  <c r="I3811" i="45"/>
  <c r="I4232" i="32" s="1"/>
  <c r="I3812" i="45"/>
  <c r="I4237" i="32" s="1"/>
  <c r="I3813" i="45"/>
  <c r="I3814" i="45"/>
  <c r="I3815" i="45"/>
  <c r="I3816" i="45"/>
  <c r="I4241" i="32" s="1"/>
  <c r="I3817" i="45"/>
  <c r="I4245" i="32" s="1"/>
  <c r="I3818" i="45"/>
  <c r="I4246" i="32" s="1"/>
  <c r="I3819" i="45"/>
  <c r="I4251" i="32" s="1"/>
  <c r="I3820" i="45"/>
  <c r="I4253" i="32" s="1"/>
  <c r="I3821" i="45"/>
  <c r="I4255" i="32" s="1"/>
  <c r="I3822" i="45"/>
  <c r="I4256" i="32" s="1"/>
  <c r="I3823" i="45"/>
  <c r="I4262" i="32" s="1"/>
  <c r="I3824" i="45"/>
  <c r="I4263" i="32" s="1"/>
  <c r="I3825" i="45"/>
  <c r="I4268" i="32" s="1"/>
  <c r="I3826" i="45"/>
  <c r="I4269" i="32" s="1"/>
  <c r="I3827" i="45"/>
  <c r="I4272" i="32" s="1"/>
  <c r="I3828" i="45"/>
  <c r="I4276" i="32" s="1"/>
  <c r="I3829" i="45"/>
  <c r="I4277" i="32" s="1"/>
  <c r="I3830" i="45"/>
  <c r="I4278" i="32" s="1"/>
  <c r="I3831" i="45"/>
  <c r="I4283" i="32" s="1"/>
  <c r="I3832" i="45"/>
  <c r="I4285" i="32" s="1"/>
  <c r="I3833" i="45"/>
  <c r="I4286" i="32" s="1"/>
  <c r="I3834" i="45"/>
  <c r="I4288" i="32" s="1"/>
  <c r="I3835" i="45"/>
  <c r="I4291" i="32" s="1"/>
  <c r="I3836" i="45"/>
  <c r="I4292" i="32" s="1"/>
  <c r="I3837" i="45"/>
  <c r="I4293" i="32" s="1"/>
  <c r="I3838" i="45"/>
  <c r="I4297" i="32" s="1"/>
  <c r="I3839" i="45"/>
  <c r="I4298" i="32" s="1"/>
  <c r="I3840" i="45"/>
  <c r="I4302" i="32" s="1"/>
  <c r="I3841" i="45"/>
  <c r="I4305" i="32" s="1"/>
  <c r="I3842" i="45"/>
  <c r="I4306" i="32" s="1"/>
  <c r="I3843" i="45"/>
  <c r="I4311" i="32" s="1"/>
  <c r="I3844" i="45"/>
  <c r="I4313" i="32" s="1"/>
  <c r="I3845" i="45"/>
  <c r="I4314" i="32" s="1"/>
  <c r="I3846" i="45"/>
  <c r="I4315" i="32" s="1"/>
  <c r="I3847" i="45"/>
  <c r="I4318" i="32" s="1"/>
  <c r="I3848" i="45"/>
  <c r="I4321" i="32" s="1"/>
  <c r="I3849" i="45"/>
  <c r="I4324" i="32" s="1"/>
  <c r="I3850" i="45"/>
  <c r="I4327" i="32" s="1"/>
  <c r="I3851" i="45"/>
  <c r="I4328" i="32" s="1"/>
  <c r="I3852" i="45"/>
  <c r="I4329" i="32" s="1"/>
  <c r="I3853" i="45"/>
  <c r="I4331" i="32" s="1"/>
  <c r="I3854" i="45"/>
  <c r="I4333" i="32" s="1"/>
  <c r="I3855" i="45"/>
  <c r="I4337" i="32" s="1"/>
  <c r="I3856" i="45"/>
  <c r="I4343" i="32" s="1"/>
  <c r="I3857" i="45"/>
  <c r="I4348" i="32" s="1"/>
  <c r="I3858" i="45"/>
  <c r="I4351" i="32" s="1"/>
  <c r="I3859" i="45"/>
  <c r="I4354" i="32" s="1"/>
  <c r="I3860" i="45"/>
  <c r="I4355" i="32" s="1"/>
  <c r="I3861" i="45"/>
  <c r="I4356" i="32" s="1"/>
  <c r="I3862" i="45"/>
  <c r="I4357" i="32" s="1"/>
  <c r="I3864" i="45"/>
  <c r="I4360" i="32" s="1"/>
  <c r="I3865" i="45"/>
  <c r="I4361" i="32" s="1"/>
  <c r="I3866" i="45"/>
  <c r="I4367" i="32" s="1"/>
  <c r="I3867" i="45"/>
  <c r="I4372" i="32" s="1"/>
  <c r="I3868" i="45"/>
  <c r="I4376" i="32" s="1"/>
  <c r="I3869" i="45"/>
  <c r="I4387" i="32" s="1"/>
  <c r="I3870" i="45"/>
  <c r="I4388" i="32" s="1"/>
  <c r="I3871" i="45"/>
  <c r="I4391" i="32" s="1"/>
  <c r="I3872" i="45"/>
  <c r="I4396" i="32" s="1"/>
  <c r="I3873" i="45"/>
  <c r="I4400" i="32" s="1"/>
  <c r="I3874" i="45"/>
  <c r="I4401" i="32" s="1"/>
  <c r="I3875" i="45"/>
  <c r="I4410" i="32" s="1"/>
  <c r="I3876" i="45"/>
  <c r="I4411" i="32" s="1"/>
  <c r="I3877" i="45"/>
  <c r="I4414" i="32" s="1"/>
  <c r="I3878" i="45"/>
  <c r="I4415" i="32" s="1"/>
  <c r="I3879" i="45"/>
  <c r="I4420" i="32" s="1"/>
  <c r="I3880" i="45"/>
  <c r="I4423" i="32" s="1"/>
  <c r="I3881" i="45"/>
  <c r="I4429" i="32" s="1"/>
  <c r="I3882" i="45"/>
  <c r="I4434" i="32" s="1"/>
  <c r="I3883" i="45"/>
  <c r="I4435" i="32" s="1"/>
  <c r="I3884" i="45"/>
  <c r="I4436" i="32" s="1"/>
  <c r="I3885" i="45"/>
  <c r="I4441" i="32" s="1"/>
  <c r="I3886" i="45"/>
  <c r="I4442" i="32" s="1"/>
  <c r="I3887" i="45"/>
  <c r="I4443" i="32" s="1"/>
  <c r="I3888" i="45"/>
  <c r="I4446" i="32" s="1"/>
  <c r="I3889" i="45"/>
  <c r="I4448" i="32" s="1"/>
  <c r="I3890" i="45"/>
  <c r="I4452" i="32" s="1"/>
  <c r="I3891" i="45"/>
  <c r="I4453" i="32" s="1"/>
  <c r="I3892" i="45"/>
  <c r="I4455" i="32" s="1"/>
  <c r="I3893" i="45"/>
  <c r="I4458" i="32" s="1"/>
  <c r="I3894" i="45"/>
  <c r="I4460" i="32" s="1"/>
  <c r="I3895" i="45"/>
  <c r="I4461" i="32" s="1"/>
  <c r="I3896" i="45"/>
  <c r="I4469" i="32" s="1"/>
  <c r="I3897" i="45"/>
  <c r="I4470" i="32" s="1"/>
  <c r="I3898" i="45"/>
  <c r="I4473" i="32" s="1"/>
  <c r="I3899" i="45"/>
  <c r="I4484" i="32" s="1"/>
  <c r="I3900" i="45"/>
  <c r="I4486" i="32" s="1"/>
  <c r="I3901" i="45"/>
  <c r="I4487" i="32" s="1"/>
  <c r="I3902" i="45"/>
  <c r="I4474" i="32" s="1"/>
  <c r="I3903" i="45"/>
  <c r="I4488" i="32" s="1"/>
  <c r="I3904" i="45"/>
  <c r="I4490" i="32" s="1"/>
  <c r="I3905" i="45"/>
  <c r="I4498" i="32" s="1"/>
  <c r="I3906" i="45"/>
  <c r="I4506" i="32" s="1"/>
  <c r="I3907" i="45"/>
  <c r="I4507" i="32" s="1"/>
  <c r="I3908" i="45"/>
  <c r="I4509" i="32" s="1"/>
  <c r="I3909" i="45"/>
  <c r="I4513" i="32" s="1"/>
  <c r="I3910" i="45"/>
  <c r="I4514" i="32" s="1"/>
  <c r="I3911" i="45"/>
  <c r="I4516" i="32" s="1"/>
  <c r="I3912" i="45"/>
  <c r="I4518" i="32" s="1"/>
  <c r="I3913" i="45"/>
  <c r="I4523" i="32" s="1"/>
  <c r="I3914" i="45"/>
  <c r="I4526" i="32" s="1"/>
  <c r="I3915" i="45"/>
  <c r="I4527" i="32" s="1"/>
  <c r="I3916" i="45"/>
  <c r="I4531" i="32" s="1"/>
  <c r="I3917" i="45"/>
  <c r="I4533" i="32" s="1"/>
  <c r="I3918" i="45"/>
  <c r="I4535" i="32" s="1"/>
  <c r="I3919" i="45"/>
  <c r="I4537" i="32" s="1"/>
  <c r="I3920" i="45"/>
  <c r="I4549" i="32" s="1"/>
  <c r="I3921" i="45"/>
  <c r="I4551" i="32" s="1"/>
  <c r="I3922" i="45"/>
  <c r="I4553" i="32" s="1"/>
  <c r="I3923" i="45"/>
  <c r="I4558" i="32" s="1"/>
  <c r="I3924" i="45"/>
  <c r="I4559" i="32" s="1"/>
  <c r="I3925" i="45"/>
  <c r="I4562" i="32" s="1"/>
  <c r="I3926" i="45"/>
  <c r="I4563" i="32" s="1"/>
  <c r="I3927" i="45"/>
  <c r="I4565" i="32" s="1"/>
  <c r="I3928" i="45"/>
  <c r="I4566" i="32" s="1"/>
  <c r="I3929" i="45"/>
  <c r="I4569" i="32" s="1"/>
  <c r="I3930" i="45"/>
  <c r="I4570" i="32" s="1"/>
  <c r="I3931" i="45"/>
  <c r="I4575" i="32" s="1"/>
  <c r="I3932" i="45"/>
  <c r="I4581" i="32" s="1"/>
  <c r="I3933" i="45"/>
  <c r="I4582" i="32" s="1"/>
  <c r="I3934" i="45"/>
  <c r="I4583" i="32" s="1"/>
  <c r="I3935" i="45"/>
  <c r="I4587" i="32" s="1"/>
  <c r="I3936" i="45"/>
  <c r="I4591" i="32" s="1"/>
  <c r="I3937" i="45"/>
  <c r="I4593" i="32" s="1"/>
  <c r="I3938" i="45"/>
  <c r="I4594" i="32" s="1"/>
  <c r="I3939" i="45"/>
  <c r="I4595" i="32" s="1"/>
  <c r="I3940" i="45"/>
  <c r="I4603" i="32" s="1"/>
  <c r="I3941" i="45"/>
  <c r="I4607" i="32" s="1"/>
  <c r="I3942" i="45"/>
  <c r="I4610" i="32" s="1"/>
  <c r="I3943" i="45"/>
  <c r="I4614" i="32" s="1"/>
  <c r="I3944" i="45"/>
  <c r="I4617" i="32" s="1"/>
  <c r="I3945" i="45"/>
  <c r="I4620" i="32" s="1"/>
  <c r="I3946" i="45"/>
  <c r="I4622" i="32" s="1"/>
  <c r="I3947" i="45"/>
  <c r="I4625" i="32" s="1"/>
  <c r="I3948" i="45"/>
  <c r="I4633" i="32" s="1"/>
  <c r="I3949" i="45"/>
  <c r="I4636" i="32" s="1"/>
  <c r="I3950" i="45"/>
  <c r="I4654" i="32" s="1"/>
  <c r="I3951" i="45"/>
  <c r="I4655" i="32" s="1"/>
  <c r="I3952" i="45"/>
  <c r="I4660" i="32" s="1"/>
  <c r="I3953" i="45"/>
  <c r="I4661" i="32" s="1"/>
  <c r="I3954" i="45"/>
  <c r="I4664" i="32" s="1"/>
  <c r="I3955" i="45"/>
  <c r="I4665" i="32" s="1"/>
  <c r="I3956" i="45"/>
  <c r="I4670" i="32" s="1"/>
  <c r="I3957" i="45"/>
  <c r="I4673" i="32" s="1"/>
  <c r="I3958" i="45"/>
  <c r="I4674" i="32" s="1"/>
  <c r="I3959" i="45"/>
  <c r="I4675" i="32" s="1"/>
  <c r="I3960" i="45"/>
  <c r="I4679" i="32" s="1"/>
  <c r="I3961" i="45"/>
  <c r="I4680" i="32" s="1"/>
  <c r="I3962" i="45"/>
  <c r="I4682" i="32" s="1"/>
  <c r="I3963" i="45"/>
  <c r="I4684" i="32" s="1"/>
  <c r="I3965" i="45"/>
  <c r="I4690" i="32" s="1"/>
  <c r="I3966" i="45"/>
  <c r="I4692" i="32" s="1"/>
  <c r="I3967" i="45"/>
  <c r="I4693" i="32" s="1"/>
  <c r="I3968" i="45"/>
  <c r="I4696" i="32" s="1"/>
  <c r="I3969" i="45"/>
  <c r="I4702" i="32" s="1"/>
  <c r="I3970" i="45"/>
  <c r="I4704" i="32" s="1"/>
  <c r="I3971" i="45"/>
  <c r="I4707" i="32" s="1"/>
  <c r="I3972" i="45"/>
  <c r="I4711" i="32" s="1"/>
  <c r="I3973" i="45"/>
  <c r="I4712" i="32" s="1"/>
  <c r="I3974" i="45"/>
  <c r="I4715" i="32" s="1"/>
  <c r="I3975" i="45"/>
  <c r="I4719" i="32" s="1"/>
  <c r="I3976" i="45"/>
  <c r="I4721" i="32" s="1"/>
  <c r="I3977" i="45"/>
  <c r="I4709" i="32" s="1"/>
  <c r="I3978" i="45"/>
  <c r="I4723" i="32" s="1"/>
  <c r="I3979" i="45"/>
  <c r="I4724" i="32" s="1"/>
  <c r="I3980" i="45"/>
  <c r="I4725" i="32" s="1"/>
  <c r="I3981" i="45"/>
  <c r="I4726" i="32" s="1"/>
  <c r="I3982" i="45"/>
  <c r="I4728" i="32" s="1"/>
  <c r="I3983" i="45"/>
  <c r="I4737" i="32" s="1"/>
  <c r="I3984" i="45"/>
  <c r="I4745" i="32" s="1"/>
  <c r="I3985" i="45"/>
  <c r="I4746" i="32" s="1"/>
  <c r="I3986" i="45"/>
  <c r="I4763" i="32" s="1"/>
  <c r="I3987" i="45"/>
  <c r="I4764" i="32" s="1"/>
  <c r="I3988" i="45"/>
  <c r="I4768" i="32" s="1"/>
  <c r="I3989" i="45"/>
  <c r="I4769" i="32" s="1"/>
  <c r="I3990" i="45"/>
  <c r="I4770" i="32" s="1"/>
  <c r="I3991" i="45"/>
  <c r="I4773" i="32" s="1"/>
  <c r="I3992" i="45"/>
  <c r="I4783" i="32" s="1"/>
  <c r="I3993" i="45"/>
  <c r="I4784" i="32" s="1"/>
  <c r="I3994" i="45"/>
  <c r="I4787" i="32" s="1"/>
  <c r="I3995" i="45"/>
  <c r="I4790" i="32" s="1"/>
  <c r="I3996" i="45"/>
  <c r="I4796" i="32" s="1"/>
  <c r="I3997" i="45"/>
  <c r="I4798" i="32" s="1"/>
  <c r="I3998" i="45"/>
  <c r="I4799" i="32" s="1"/>
  <c r="I3999" i="45"/>
  <c r="I4800" i="32" s="1"/>
  <c r="I4000" i="45"/>
  <c r="I4801" i="32" s="1"/>
  <c r="I4001" i="45"/>
  <c r="I4802" i="32" s="1"/>
  <c r="I4002" i="45"/>
  <c r="I4808" i="32" s="1"/>
  <c r="I4003" i="45"/>
  <c r="I4809" i="32" s="1"/>
  <c r="I4004" i="45"/>
  <c r="I4810" i="32" s="1"/>
  <c r="I4005" i="45"/>
  <c r="I4811" i="32" s="1"/>
  <c r="I4006" i="45"/>
  <c r="I4813" i="32" s="1"/>
  <c r="I4007" i="45"/>
  <c r="I4817" i="32" s="1"/>
  <c r="I4008" i="45"/>
  <c r="I4819" i="32" s="1"/>
  <c r="I4009" i="45"/>
  <c r="I4821" i="32" s="1"/>
  <c r="I4010" i="45"/>
  <c r="I4822" i="32" s="1"/>
  <c r="I4011" i="45"/>
  <c r="I4823" i="32" s="1"/>
  <c r="I4012" i="45"/>
  <c r="I4824" i="32" s="1"/>
  <c r="I4013" i="45"/>
  <c r="I4825" i="32" s="1"/>
  <c r="I4014" i="45"/>
  <c r="I4827" i="32" s="1"/>
  <c r="I4015" i="45"/>
  <c r="I4831" i="32" s="1"/>
  <c r="I4016" i="45"/>
  <c r="I4833" i="32" s="1"/>
  <c r="I4017" i="45"/>
  <c r="I4834" i="32" s="1"/>
  <c r="I4018" i="45"/>
  <c r="I4838" i="32" s="1"/>
  <c r="I4019" i="45"/>
  <c r="I4840" i="32" s="1"/>
  <c r="I4020" i="45"/>
  <c r="I4841" i="32" s="1"/>
  <c r="I4021" i="45"/>
  <c r="I4842" i="32" s="1"/>
  <c r="I4022" i="45"/>
  <c r="I4845" i="32" s="1"/>
  <c r="I4023" i="45"/>
  <c r="I4846" i="32" s="1"/>
  <c r="I4024" i="45"/>
  <c r="I4847" i="32" s="1"/>
  <c r="I4025" i="45"/>
  <c r="I4851" i="32" s="1"/>
  <c r="I4026" i="45"/>
  <c r="I4852" i="32" s="1"/>
  <c r="I4027" i="45"/>
  <c r="I4853" i="32" s="1"/>
  <c r="I4028" i="45"/>
  <c r="I4858" i="32" s="1"/>
  <c r="I4029" i="45"/>
  <c r="I4862" i="32" s="1"/>
  <c r="I4030" i="45"/>
  <c r="I4866" i="32" s="1"/>
  <c r="I4031" i="45"/>
  <c r="I4869" i="32" s="1"/>
  <c r="I4032" i="45"/>
  <c r="I4873" i="32" s="1"/>
  <c r="I4033" i="45"/>
  <c r="I4874" i="32" s="1"/>
  <c r="I4034" i="45"/>
  <c r="I4875" i="32" s="1"/>
  <c r="I4035" i="45"/>
  <c r="I4876" i="32" s="1"/>
  <c r="I4036" i="45"/>
  <c r="I4877" i="32" s="1"/>
  <c r="I4037" i="45"/>
  <c r="I4879" i="32" s="1"/>
  <c r="I4038" i="45"/>
  <c r="I4883" i="32" s="1"/>
  <c r="I4039" i="45"/>
  <c r="I4885" i="32" s="1"/>
  <c r="I4040" i="45"/>
  <c r="I4888" i="32" s="1"/>
  <c r="I4041" i="45"/>
  <c r="I4889" i="32" s="1"/>
  <c r="I4042" i="45"/>
  <c r="I4892" i="32" s="1"/>
  <c r="I4043" i="45"/>
  <c r="I4895" i="32" s="1"/>
  <c r="I4044" i="45"/>
  <c r="I4897" i="32" s="1"/>
  <c r="I4045" i="45"/>
  <c r="I4904" i="32" s="1"/>
  <c r="I4046" i="45"/>
  <c r="I4905" i="32" s="1"/>
  <c r="I4047" i="45"/>
  <c r="I4909" i="32" s="1"/>
  <c r="I4048" i="45"/>
  <c r="I4910" i="32" s="1"/>
  <c r="I4049" i="45"/>
  <c r="I4913" i="32" s="1"/>
  <c r="I4050" i="45"/>
  <c r="I4916" i="32" s="1"/>
  <c r="I4051" i="45"/>
  <c r="I4917" i="32" s="1"/>
  <c r="I4052" i="45"/>
  <c r="I4919" i="32" s="1"/>
  <c r="I4053" i="45"/>
  <c r="I4921" i="32" s="1"/>
  <c r="I4054" i="45"/>
  <c r="I4922" i="32" s="1"/>
  <c r="I4055" i="45"/>
  <c r="I4929" i="32" s="1"/>
  <c r="I4056" i="45"/>
  <c r="I4935" i="32" s="1"/>
  <c r="I4057" i="45"/>
  <c r="I4936" i="32" s="1"/>
  <c r="I4058" i="45"/>
  <c r="I4938" i="32" s="1"/>
  <c r="I4059" i="45"/>
  <c r="I4940" i="32" s="1"/>
  <c r="I4060" i="45"/>
  <c r="I4941" i="32" s="1"/>
  <c r="I4061" i="45"/>
  <c r="I4942" i="32" s="1"/>
  <c r="I4062" i="45"/>
  <c r="I4943" i="32" s="1"/>
  <c r="I4063" i="45"/>
  <c r="I4945" i="32" s="1"/>
  <c r="I4064" i="45"/>
  <c r="I4947" i="32" s="1"/>
  <c r="I4065" i="45"/>
  <c r="I4948" i="32" s="1"/>
  <c r="I4066" i="45"/>
  <c r="I4949" i="32" s="1"/>
  <c r="I4067" i="45"/>
  <c r="I4951" i="32" s="1"/>
  <c r="I4068" i="45"/>
  <c r="I4955" i="32" s="1"/>
  <c r="I4069" i="45"/>
  <c r="I4956" i="32" s="1"/>
  <c r="I4070" i="45"/>
  <c r="I4957" i="32" s="1"/>
  <c r="I4071" i="45"/>
  <c r="I4958" i="32" s="1"/>
  <c r="I4072" i="45"/>
  <c r="I4959" i="32" s="1"/>
  <c r="I4073" i="45"/>
  <c r="I4963" i="32" s="1"/>
  <c r="I4074" i="45"/>
  <c r="I4974" i="32" s="1"/>
  <c r="I4075" i="45"/>
  <c r="I4975" i="32" s="1"/>
  <c r="I4076" i="45"/>
  <c r="I4978" i="32" s="1"/>
  <c r="I4077" i="45"/>
  <c r="I4979" i="32" s="1"/>
  <c r="I4078" i="45"/>
  <c r="I4980" i="32" s="1"/>
  <c r="I4079" i="45"/>
  <c r="I4981" i="32" s="1"/>
  <c r="I4080" i="45"/>
  <c r="I4987" i="32" s="1"/>
  <c r="I4081" i="45"/>
  <c r="I4989" i="32" s="1"/>
  <c r="I4082" i="45"/>
  <c r="I4998" i="32" s="1"/>
  <c r="I4083" i="45"/>
  <c r="I5004" i="32" s="1"/>
  <c r="I4084" i="45"/>
  <c r="I5008" i="32" s="1"/>
  <c r="I4085" i="45"/>
  <c r="I5011" i="32" s="1"/>
  <c r="I4086" i="45"/>
  <c r="I5012" i="32" s="1"/>
  <c r="I4087" i="45"/>
  <c r="I5014" i="32" s="1"/>
  <c r="I4088" i="45"/>
  <c r="I5015" i="32" s="1"/>
  <c r="I4089" i="45"/>
  <c r="I5019" i="32" s="1"/>
  <c r="I4090" i="45"/>
  <c r="I5020" i="32" s="1"/>
  <c r="I4091" i="45"/>
  <c r="I5022" i="32" s="1"/>
  <c r="I4092" i="45"/>
  <c r="I5026" i="32" s="1"/>
  <c r="I4093" i="45"/>
  <c r="I5027" i="32" s="1"/>
  <c r="I4094" i="45"/>
  <c r="I5029" i="32" s="1"/>
  <c r="I4095" i="45"/>
  <c r="I5031" i="32" s="1"/>
  <c r="I4096" i="45"/>
  <c r="I5036" i="32" s="1"/>
  <c r="I4097" i="45"/>
  <c r="I5037" i="32" s="1"/>
  <c r="I4098" i="45"/>
  <c r="I5040" i="32" s="1"/>
  <c r="I4099" i="45"/>
  <c r="I5043" i="32" s="1"/>
  <c r="I4100" i="45"/>
  <c r="I5048" i="32" s="1"/>
  <c r="I4101" i="45"/>
  <c r="I5052" i="32" s="1"/>
  <c r="I4102" i="45"/>
  <c r="I5055" i="32" s="1"/>
  <c r="I4103" i="45"/>
  <c r="I5056" i="32" s="1"/>
  <c r="I4104" i="45"/>
  <c r="I5057" i="32" s="1"/>
  <c r="I4105" i="45"/>
  <c r="I5059" i="32" s="1"/>
  <c r="I4106" i="45"/>
  <c r="I5061" i="32" s="1"/>
  <c r="I4107" i="45"/>
  <c r="I5065" i="32" s="1"/>
  <c r="I4108" i="45"/>
  <c r="I5067" i="32" s="1"/>
  <c r="I4109" i="45"/>
  <c r="I5068" i="32" s="1"/>
  <c r="I4110" i="45"/>
  <c r="I5069" i="32" s="1"/>
  <c r="I4111" i="45"/>
  <c r="I5070" i="32" s="1"/>
  <c r="I4112" i="45"/>
  <c r="I5071" i="32" s="1"/>
  <c r="I4113" i="45"/>
  <c r="I5072" i="32" s="1"/>
  <c r="I4114" i="45"/>
  <c r="I5081" i="32" s="1"/>
  <c r="I4115" i="45"/>
  <c r="I5085" i="32" s="1"/>
  <c r="I4116" i="45"/>
  <c r="I5086" i="32" s="1"/>
  <c r="I4117" i="45"/>
  <c r="I5089" i="32" s="1"/>
  <c r="I4118" i="45"/>
  <c r="I5096" i="32" s="1"/>
  <c r="I4119" i="45"/>
  <c r="I5099" i="32" s="1"/>
  <c r="I4120" i="45"/>
  <c r="I5102" i="32" s="1"/>
  <c r="I4121" i="45"/>
  <c r="I5103" i="32" s="1"/>
  <c r="I4122" i="45"/>
  <c r="I5105" i="32" s="1"/>
  <c r="I4123" i="45"/>
  <c r="I5106" i="32" s="1"/>
  <c r="I4124" i="45"/>
  <c r="I5108" i="32" s="1"/>
  <c r="I4125" i="45"/>
  <c r="I5110" i="32" s="1"/>
  <c r="I4126" i="45"/>
  <c r="I5111" i="32" s="1"/>
  <c r="I4127" i="45"/>
  <c r="I5113" i="32" s="1"/>
  <c r="I4128" i="45"/>
  <c r="I5122" i="32" s="1"/>
  <c r="I4129" i="45"/>
  <c r="I5123" i="32" s="1"/>
  <c r="I4130" i="45"/>
  <c r="I5124" i="32" s="1"/>
  <c r="I4131" i="45"/>
  <c r="I5127" i="32" s="1"/>
  <c r="I4132" i="45"/>
  <c r="I5128" i="32" s="1"/>
  <c r="I4133" i="45"/>
  <c r="I5130" i="32" s="1"/>
  <c r="I4134" i="45"/>
  <c r="I5132" i="32" s="1"/>
  <c r="I4135" i="45"/>
  <c r="I5135" i="32" s="1"/>
  <c r="I4136" i="45"/>
  <c r="I5143" i="32" s="1"/>
  <c r="I4137" i="45"/>
  <c r="I5145" i="32" s="1"/>
  <c r="I4138" i="45"/>
  <c r="I5146" i="32" s="1"/>
  <c r="I4139" i="45"/>
  <c r="I5148" i="32" s="1"/>
  <c r="I4140" i="45"/>
  <c r="I5156" i="32" s="1"/>
  <c r="I4141" i="45"/>
  <c r="I5157" i="32" s="1"/>
  <c r="I4142" i="45"/>
  <c r="I5161" i="32" s="1"/>
  <c r="I4143" i="45"/>
  <c r="I5163" i="32" s="1"/>
  <c r="I4144" i="45"/>
  <c r="I5166" i="32" s="1"/>
  <c r="I4145" i="45"/>
  <c r="I5172" i="32" s="1"/>
  <c r="I4146" i="45"/>
  <c r="I5173" i="32" s="1"/>
  <c r="I4147" i="45"/>
  <c r="I5174" i="32" s="1"/>
  <c r="I4148" i="45"/>
  <c r="I5176" i="32" s="1"/>
  <c r="I4149" i="45"/>
  <c r="I5177" i="32" s="1"/>
  <c r="I4150" i="45"/>
  <c r="I5179" i="32" s="1"/>
  <c r="I4151" i="45"/>
  <c r="I5182" i="32" s="1"/>
  <c r="I4152" i="45"/>
  <c r="I5183" i="32" s="1"/>
  <c r="I4153" i="45"/>
  <c r="I5184" i="32" s="1"/>
  <c r="I4154" i="45"/>
  <c r="I5185" i="32" s="1"/>
  <c r="I4155" i="45"/>
  <c r="I5188" i="32" s="1"/>
  <c r="I4156" i="45"/>
  <c r="I5189" i="32" s="1"/>
  <c r="I4157" i="45"/>
  <c r="I5191" i="32" s="1"/>
  <c r="I4158" i="45"/>
  <c r="I5193" i="32" s="1"/>
  <c r="I4159" i="45"/>
  <c r="I5201" i="32" s="1"/>
  <c r="I4160" i="45"/>
  <c r="I5204" i="32" s="1"/>
  <c r="I4161" i="45"/>
  <c r="I5205" i="32" s="1"/>
  <c r="I4162" i="45"/>
  <c r="I5206" i="32" s="1"/>
  <c r="I4163" i="45"/>
  <c r="I5212" i="32" s="1"/>
  <c r="I4164" i="45"/>
  <c r="I5215" i="32" s="1"/>
  <c r="I4165" i="45"/>
  <c r="I5217" i="32" s="1"/>
  <c r="I4166" i="45"/>
  <c r="I5219" i="32" s="1"/>
  <c r="I4167" i="45"/>
  <c r="I5221" i="32" s="1"/>
  <c r="I4168" i="45"/>
  <c r="I5226" i="32" s="1"/>
  <c r="I4169" i="45"/>
  <c r="I5228" i="32" s="1"/>
  <c r="I4170" i="45"/>
  <c r="I5229" i="32" s="1"/>
  <c r="I4171" i="45"/>
  <c r="I5230" i="32" s="1"/>
  <c r="I4172" i="45"/>
  <c r="I5232" i="32" s="1"/>
  <c r="I4173" i="45"/>
  <c r="I5233" i="32" s="1"/>
  <c r="I4174" i="45"/>
  <c r="I5236" i="32" s="1"/>
  <c r="I4175" i="45"/>
  <c r="I5237" i="32" s="1"/>
  <c r="I4176" i="45"/>
  <c r="I5239" i="32" s="1"/>
  <c r="I4177" i="45"/>
  <c r="I5240" i="32" s="1"/>
  <c r="I4178" i="45"/>
  <c r="I5241" i="32" s="1"/>
  <c r="I4179" i="45"/>
  <c r="I5242" i="32" s="1"/>
  <c r="I4180" i="45"/>
  <c r="I5243" i="32" s="1"/>
  <c r="I4181" i="45"/>
  <c r="I5246" i="32" s="1"/>
  <c r="I4182" i="45"/>
  <c r="I5247" i="32" s="1"/>
  <c r="I4183" i="45"/>
  <c r="I5249" i="32" s="1"/>
  <c r="I4184" i="45"/>
  <c r="I5254" i="32" s="1"/>
  <c r="I4185" i="45"/>
  <c r="I5255" i="32" s="1"/>
  <c r="I4186" i="45"/>
  <c r="I5256" i="32" s="1"/>
  <c r="I4187" i="45"/>
  <c r="I5259" i="32" s="1"/>
  <c r="I4188" i="45"/>
  <c r="I5260" i="32" s="1"/>
  <c r="I4189" i="45"/>
  <c r="I5261" i="32" s="1"/>
  <c r="I4190" i="45"/>
  <c r="I5263" i="32" s="1"/>
  <c r="I4191" i="45"/>
  <c r="I5272" i="32" s="1"/>
  <c r="I4192" i="45"/>
  <c r="I5275" i="32" s="1"/>
  <c r="I4193" i="45"/>
  <c r="I5276" i="32" s="1"/>
  <c r="I4194" i="45"/>
  <c r="I5282" i="32" s="1"/>
  <c r="I4195" i="45"/>
  <c r="I5283" i="32" s="1"/>
  <c r="I4196" i="45"/>
  <c r="I5285" i="32" s="1"/>
  <c r="I4197" i="45"/>
  <c r="I5290" i="32" s="1"/>
  <c r="I4198" i="45"/>
  <c r="I5294" i="32" s="1"/>
  <c r="I4199" i="45"/>
  <c r="I5295" i="32" s="1"/>
  <c r="I4200" i="45"/>
  <c r="I5298" i="32" s="1"/>
  <c r="I4201" i="45"/>
  <c r="I5299" i="32" s="1"/>
  <c r="I4202" i="45"/>
  <c r="I5303" i="32" s="1"/>
  <c r="I4203" i="45"/>
  <c r="I5304" i="32" s="1"/>
  <c r="I4204" i="45"/>
  <c r="I5305" i="32" s="1"/>
  <c r="I4205" i="45"/>
  <c r="I5306" i="32" s="1"/>
  <c r="I4206" i="45"/>
  <c r="I5308" i="32" s="1"/>
  <c r="I4207" i="45"/>
  <c r="I5309" i="32" s="1"/>
  <c r="I4208" i="45"/>
  <c r="I5310" i="32" s="1"/>
  <c r="I4209" i="45"/>
  <c r="I5311" i="32" s="1"/>
  <c r="I4210" i="45"/>
  <c r="I5312" i="32" s="1"/>
  <c r="I4211" i="45"/>
  <c r="I5313" i="32" s="1"/>
  <c r="I4212" i="45"/>
  <c r="I5318" i="32" s="1"/>
  <c r="I4213" i="45"/>
  <c r="I5319" i="32" s="1"/>
  <c r="I4214" i="45"/>
  <c r="I5320" i="32" s="1"/>
  <c r="I4215" i="45"/>
  <c r="I5322" i="32" s="1"/>
  <c r="I4216" i="45"/>
  <c r="I5323" i="32" s="1"/>
  <c r="I4217" i="45"/>
  <c r="I5325" i="32" s="1"/>
  <c r="I4218" i="45"/>
  <c r="I5330" i="32" s="1"/>
  <c r="I4219" i="45"/>
  <c r="I5331" i="32" s="1"/>
  <c r="I4220" i="45"/>
  <c r="I5332" i="32" s="1"/>
  <c r="I4221" i="45"/>
  <c r="I5337" i="32" s="1"/>
  <c r="I4222" i="45"/>
  <c r="I5338" i="32" s="1"/>
  <c r="I4223" i="45"/>
  <c r="I5343" i="32" s="1"/>
  <c r="I4224" i="45"/>
  <c r="I5345" i="32" s="1"/>
  <c r="I4225" i="45"/>
  <c r="I5346" i="32" s="1"/>
  <c r="I4226" i="45"/>
  <c r="I5347" i="32" s="1"/>
  <c r="I4227" i="45"/>
  <c r="I5348" i="32" s="1"/>
  <c r="I4228" i="45"/>
  <c r="I5355" i="32" s="1"/>
  <c r="I4229" i="45"/>
  <c r="I5356" i="32" s="1"/>
  <c r="I4230" i="45"/>
  <c r="I5357" i="32" s="1"/>
  <c r="I4231" i="45"/>
  <c r="I5361" i="32" s="1"/>
  <c r="I4232" i="45"/>
  <c r="I5362" i="32" s="1"/>
  <c r="I4233" i="45"/>
  <c r="I5368" i="32" s="1"/>
  <c r="I4234" i="45"/>
  <c r="I5376" i="32" s="1"/>
  <c r="I4235" i="45"/>
  <c r="I5377" i="32" s="1"/>
  <c r="I4236" i="45"/>
  <c r="I5378" i="32" s="1"/>
  <c r="I4237" i="45"/>
  <c r="I5381" i="32" s="1"/>
  <c r="I4238" i="45"/>
  <c r="I5382" i="32" s="1"/>
  <c r="I4239" i="45"/>
  <c r="I5385" i="32" s="1"/>
  <c r="I4240" i="45"/>
  <c r="I5391" i="32" s="1"/>
  <c r="I4241" i="45"/>
  <c r="I5395" i="32" s="1"/>
  <c r="I4242" i="45"/>
  <c r="I5397" i="32" s="1"/>
  <c r="I4243" i="45"/>
  <c r="I5398" i="32" s="1"/>
  <c r="I4244" i="45"/>
  <c r="I5400" i="32" s="1"/>
  <c r="I4245" i="45"/>
  <c r="I5405" i="32" s="1"/>
  <c r="I4246" i="45"/>
  <c r="I5406" i="32" s="1"/>
  <c r="I4247" i="45"/>
  <c r="I5411" i="32" s="1"/>
  <c r="I4248" i="45"/>
  <c r="I5414" i="32" s="1"/>
  <c r="I4249" i="45"/>
  <c r="I5415" i="32" s="1"/>
  <c r="I4250" i="45"/>
  <c r="I5421" i="32" s="1"/>
  <c r="I4251" i="45"/>
  <c r="I5424" i="32" s="1"/>
  <c r="I4252" i="45"/>
  <c r="I5426" i="32" s="1"/>
  <c r="I4253" i="45"/>
  <c r="I5432" i="32" s="1"/>
  <c r="I4254" i="45"/>
  <c r="I5435" i="32" s="1"/>
  <c r="I4255" i="45"/>
  <c r="I5436" i="32" s="1"/>
  <c r="I4256" i="45"/>
  <c r="I5437" i="32" s="1"/>
  <c r="I4257" i="45"/>
  <c r="I5438" i="32" s="1"/>
  <c r="I4258" i="45"/>
  <c r="I5439" i="32" s="1"/>
  <c r="I4259" i="45"/>
  <c r="I5440" i="32" s="1"/>
  <c r="I4260" i="45"/>
  <c r="I5442" i="32" s="1"/>
  <c r="I4261" i="45"/>
  <c r="I5443" i="32" s="1"/>
  <c r="I4262" i="45"/>
  <c r="I5445" i="32" s="1"/>
  <c r="I4263" i="45"/>
  <c r="I5446" i="32" s="1"/>
  <c r="I4264" i="45"/>
  <c r="I5448" i="32" s="1"/>
  <c r="I4265" i="45"/>
  <c r="I5454" i="32" s="1"/>
  <c r="I4266" i="45"/>
  <c r="I5457" i="32" s="1"/>
  <c r="I4267" i="45"/>
  <c r="I5459" i="32" s="1"/>
  <c r="I4268" i="45"/>
  <c r="I5461" i="32" s="1"/>
  <c r="I4269" i="45"/>
  <c r="I5462" i="32" s="1"/>
  <c r="I4270" i="45"/>
  <c r="I5463" i="32" s="1"/>
  <c r="I4271" i="45"/>
  <c r="I5465" i="32" s="1"/>
  <c r="I4272" i="45"/>
  <c r="I5470" i="32" s="1"/>
  <c r="I4273" i="45"/>
  <c r="I5473" i="32" s="1"/>
  <c r="I4274" i="45"/>
  <c r="I5475" i="32" s="1"/>
  <c r="I4275" i="45"/>
  <c r="I5476" i="32" s="1"/>
  <c r="I4276" i="45"/>
  <c r="I5479" i="32" s="1"/>
  <c r="I4277" i="45"/>
  <c r="I5481" i="32" s="1"/>
  <c r="I4278" i="45"/>
  <c r="I5485" i="32" s="1"/>
  <c r="I4279" i="45"/>
  <c r="I5486" i="32" s="1"/>
  <c r="I4280" i="45"/>
  <c r="I5488" i="32" s="1"/>
  <c r="I4281" i="45"/>
  <c r="I5489" i="32" s="1"/>
  <c r="I4282" i="45"/>
  <c r="I5492" i="32" s="1"/>
  <c r="I4283" i="45"/>
  <c r="I5493" i="32" s="1"/>
  <c r="I4284" i="45"/>
  <c r="I5494" i="32" s="1"/>
  <c r="I4285" i="45"/>
  <c r="I5498" i="32" s="1"/>
  <c r="I4286" i="45"/>
  <c r="I5501" i="32" s="1"/>
  <c r="I4287" i="45"/>
  <c r="I5503" i="32" s="1"/>
  <c r="I4288" i="45"/>
  <c r="I5505" i="32" s="1"/>
  <c r="I4289" i="45"/>
  <c r="I5506" i="32" s="1"/>
  <c r="I4290" i="45"/>
  <c r="I5507" i="32" s="1"/>
  <c r="I4291" i="45"/>
  <c r="I5509" i="32" s="1"/>
  <c r="I4292" i="45"/>
  <c r="I5510" i="32" s="1"/>
  <c r="I4293" i="45"/>
  <c r="I5512" i="32" s="1"/>
  <c r="I4294" i="45"/>
  <c r="I5513" i="32" s="1"/>
  <c r="I4295" i="45"/>
  <c r="I5514" i="32" s="1"/>
  <c r="I4296" i="45"/>
  <c r="I5515" i="32" s="1"/>
  <c r="I4297" i="45"/>
  <c r="I5517" i="32" s="1"/>
  <c r="I4298" i="45"/>
  <c r="I5518" i="32" s="1"/>
  <c r="I4299" i="45"/>
  <c r="I5520" i="32" s="1"/>
  <c r="I4300" i="45"/>
  <c r="I5524" i="32" s="1"/>
  <c r="I4301" i="45"/>
  <c r="I5525" i="32" s="1"/>
  <c r="I4302" i="45"/>
  <c r="I5527" i="32" s="1"/>
  <c r="I4303" i="45"/>
  <c r="I5528" i="32" s="1"/>
  <c r="I4304" i="45"/>
  <c r="I5529" i="32" s="1"/>
  <c r="I4305" i="45"/>
  <c r="I5530" i="32" s="1"/>
  <c r="I4306" i="45"/>
  <c r="I5531" i="32" s="1"/>
  <c r="I4307" i="45"/>
  <c r="I5535" i="32" s="1"/>
  <c r="I4308" i="45"/>
  <c r="I5537" i="32" s="1"/>
  <c r="I4309" i="45"/>
  <c r="I5538" i="32" s="1"/>
  <c r="I4310" i="45"/>
  <c r="I5540" i="32" s="1"/>
  <c r="I4311" i="45"/>
  <c r="I5543" i="32" s="1"/>
  <c r="I4312" i="45"/>
  <c r="I5546" i="32" s="1"/>
  <c r="I4313" i="45"/>
  <c r="I5551" i="32" s="1"/>
  <c r="I4314" i="45"/>
  <c r="I5554" i="32" s="1"/>
  <c r="I4315" i="45"/>
  <c r="I5557" i="32" s="1"/>
  <c r="I4316" i="45"/>
  <c r="I5558" i="32" s="1"/>
  <c r="I4317" i="45"/>
  <c r="I5560" i="32" s="1"/>
  <c r="I4318" i="45"/>
  <c r="I5565" i="32" s="1"/>
  <c r="I4319" i="45"/>
  <c r="I5566" i="32" s="1"/>
  <c r="I4320" i="45"/>
  <c r="I5567" i="32" s="1"/>
  <c r="I4321" i="45"/>
  <c r="I5573" i="32" s="1"/>
  <c r="I4322" i="45"/>
  <c r="I5578" i="32" s="1"/>
  <c r="I4323" i="45"/>
  <c r="I5579" i="32" s="1"/>
  <c r="I4324" i="45"/>
  <c r="I5588" i="32" s="1"/>
  <c r="I4325" i="45"/>
  <c r="I4326" i="45"/>
  <c r="I4327" i="45"/>
  <c r="I4328" i="45"/>
  <c r="I4329" i="45"/>
  <c r="I4330" i="45"/>
  <c r="I4331" i="45"/>
  <c r="I4332" i="45"/>
  <c r="I4333" i="45"/>
  <c r="I4334" i="45"/>
  <c r="I4335" i="45"/>
  <c r="I4336" i="45"/>
  <c r="I4337" i="45"/>
  <c r="I4338" i="45"/>
  <c r="I4339" i="45"/>
  <c r="I4340" i="45"/>
  <c r="I4341" i="45"/>
  <c r="I4342" i="45"/>
  <c r="I4343" i="45"/>
  <c r="I4344" i="45"/>
  <c r="I4345" i="45"/>
  <c r="I4346" i="45"/>
  <c r="I4347" i="45"/>
  <c r="I4348" i="45"/>
  <c r="I4349" i="45"/>
  <c r="I4350" i="45"/>
  <c r="I4351" i="45"/>
  <c r="I4352" i="45"/>
  <c r="I4353" i="45"/>
  <c r="I4354" i="45"/>
  <c r="I4355" i="45"/>
  <c r="I4356" i="45"/>
  <c r="I4357" i="45"/>
  <c r="I4358" i="45"/>
  <c r="I4359" i="45"/>
  <c r="I4360" i="45"/>
  <c r="I4361" i="45"/>
  <c r="I4362" i="45"/>
  <c r="I4363" i="45"/>
  <c r="I4364" i="45"/>
  <c r="I4365" i="45"/>
  <c r="I4366" i="45"/>
  <c r="I4367" i="45"/>
  <c r="I4368" i="45"/>
  <c r="I4369" i="45"/>
  <c r="I4370" i="45"/>
  <c r="I4371" i="45"/>
  <c r="I4372" i="45"/>
  <c r="I4373" i="45"/>
  <c r="I4374" i="45"/>
  <c r="I4375" i="45"/>
  <c r="I4376" i="45"/>
  <c r="I4377" i="45"/>
  <c r="I4378" i="45"/>
  <c r="I4379" i="45"/>
  <c r="I4380" i="45"/>
  <c r="I4381" i="45"/>
  <c r="I4382" i="45"/>
  <c r="I4383" i="45"/>
  <c r="I4384" i="45"/>
  <c r="I4385" i="45"/>
  <c r="I4386" i="45"/>
  <c r="I4387" i="45"/>
  <c r="I4388" i="45"/>
  <c r="I4389" i="45"/>
  <c r="I4390" i="45"/>
  <c r="I4391" i="45"/>
  <c r="I4392" i="45"/>
  <c r="I4393" i="45"/>
  <c r="I4394" i="45"/>
  <c r="I4395" i="45"/>
  <c r="I4396" i="45"/>
  <c r="I4397" i="45"/>
  <c r="I4398" i="45"/>
  <c r="I4399" i="45"/>
  <c r="I4400" i="45"/>
  <c r="I4401" i="45"/>
  <c r="I4402" i="45"/>
  <c r="I4403" i="45"/>
  <c r="I4404" i="45"/>
  <c r="I4405" i="45"/>
  <c r="I4406" i="45"/>
  <c r="I4407" i="45"/>
  <c r="I4408" i="45"/>
  <c r="I4409" i="45"/>
  <c r="I4410" i="45"/>
  <c r="I4411" i="45"/>
  <c r="I4412" i="45"/>
  <c r="I4413" i="45"/>
  <c r="I4414" i="45"/>
  <c r="I4415" i="45"/>
  <c r="I4416" i="45"/>
  <c r="I4417" i="45"/>
  <c r="I4418" i="45"/>
  <c r="I4419" i="45"/>
  <c r="I4420" i="45"/>
  <c r="I4421" i="45"/>
  <c r="I4422" i="45"/>
  <c r="I4423" i="45"/>
  <c r="I4424" i="45"/>
  <c r="I4425" i="45"/>
  <c r="I4426" i="45"/>
  <c r="I4427" i="45"/>
  <c r="I4428" i="45"/>
  <c r="I4429" i="45"/>
  <c r="I4430" i="45"/>
  <c r="I4431" i="45"/>
  <c r="I4432" i="45"/>
  <c r="I4433" i="45"/>
  <c r="I4434" i="45"/>
  <c r="I4435" i="45"/>
  <c r="I4436" i="45"/>
  <c r="I4437" i="45"/>
  <c r="I4438" i="45"/>
  <c r="I4439" i="45"/>
  <c r="I4440" i="45"/>
  <c r="I4441" i="45"/>
  <c r="I4442" i="45"/>
  <c r="I4443" i="45"/>
  <c r="I4444" i="45"/>
  <c r="I4445" i="45"/>
  <c r="I4446" i="45"/>
  <c r="I4447" i="45"/>
  <c r="I4448" i="45"/>
  <c r="I4449" i="45"/>
  <c r="I4450" i="45"/>
  <c r="I4451" i="45"/>
  <c r="I4452" i="45"/>
  <c r="I4453" i="45"/>
  <c r="I4454" i="45"/>
  <c r="I4455" i="45"/>
  <c r="I4456" i="45"/>
  <c r="I4457" i="45"/>
  <c r="I4458" i="45"/>
  <c r="I4459" i="45"/>
  <c r="I4460" i="45"/>
  <c r="I4461" i="45"/>
  <c r="I4462" i="45"/>
  <c r="I4463" i="45"/>
  <c r="I4464" i="45"/>
  <c r="I4465" i="45"/>
  <c r="I4466" i="45"/>
  <c r="I4467" i="45"/>
  <c r="I4468" i="45"/>
  <c r="I4469" i="45"/>
  <c r="I4470" i="45"/>
  <c r="I4471" i="45"/>
  <c r="I4472" i="45"/>
  <c r="I4473" i="45"/>
  <c r="I4474" i="45"/>
  <c r="I4475" i="45"/>
  <c r="I4476" i="45"/>
  <c r="I4477" i="45"/>
  <c r="I4478" i="45"/>
  <c r="I4479" i="45"/>
  <c r="I4480" i="45"/>
  <c r="I4481" i="45"/>
  <c r="I4482" i="45"/>
  <c r="I4483" i="45"/>
  <c r="I4484" i="45"/>
  <c r="I4485" i="45"/>
  <c r="I4486" i="45"/>
  <c r="I4487" i="45"/>
  <c r="I4488" i="45"/>
  <c r="I4489" i="45"/>
  <c r="I4490" i="45"/>
  <c r="I4491" i="45"/>
  <c r="I4492" i="45"/>
  <c r="I4493" i="45"/>
  <c r="I4494" i="45"/>
  <c r="I4495" i="45"/>
  <c r="I4496" i="45"/>
  <c r="I4497" i="45"/>
  <c r="I4498" i="45"/>
  <c r="I4499" i="45"/>
  <c r="I4500" i="45"/>
  <c r="I4501" i="45"/>
  <c r="I4502" i="45"/>
  <c r="I4503" i="45"/>
  <c r="I4504" i="45"/>
  <c r="I4505" i="45"/>
  <c r="I4506" i="45"/>
  <c r="I4507" i="45"/>
  <c r="I4508" i="45"/>
  <c r="I4509" i="45"/>
  <c r="I4510" i="45"/>
  <c r="I4511" i="45"/>
  <c r="I4512" i="45"/>
  <c r="I4513" i="45"/>
  <c r="I4514" i="45"/>
  <c r="I4515" i="45"/>
  <c r="I4516" i="45"/>
  <c r="I4517" i="45"/>
  <c r="I4518" i="45"/>
  <c r="I4519" i="45"/>
  <c r="I4520" i="45"/>
  <c r="I4521" i="45"/>
  <c r="I4522" i="45"/>
  <c r="I4523" i="45"/>
  <c r="I4524" i="45"/>
  <c r="I4525" i="45"/>
  <c r="I4526" i="45"/>
  <c r="I4527" i="45"/>
  <c r="I4528" i="45"/>
  <c r="I4529" i="45"/>
  <c r="I4530" i="45"/>
  <c r="I4531" i="45"/>
  <c r="I4532" i="45"/>
  <c r="I4533" i="45"/>
  <c r="I4534" i="45"/>
  <c r="I4535" i="45"/>
  <c r="I4536" i="45"/>
  <c r="I4537" i="45"/>
  <c r="I4538" i="45"/>
  <c r="I4539" i="45"/>
  <c r="I4540" i="45"/>
  <c r="I4541" i="45"/>
  <c r="I4542" i="45"/>
  <c r="I4543" i="45"/>
  <c r="I4544" i="45"/>
  <c r="I4545" i="45"/>
  <c r="I4546" i="45"/>
  <c r="I4547" i="45"/>
  <c r="I4548" i="45"/>
  <c r="I4549" i="45"/>
  <c r="I4550" i="45"/>
  <c r="I4551" i="45"/>
  <c r="I4552" i="45"/>
  <c r="I4553" i="45"/>
  <c r="I4554" i="45"/>
  <c r="I4555" i="45"/>
  <c r="I4556" i="45"/>
  <c r="I4557" i="45"/>
  <c r="I4558" i="45"/>
  <c r="I4559" i="45"/>
  <c r="I4560" i="45"/>
  <c r="I4561" i="45"/>
  <c r="I4562" i="45"/>
  <c r="I4563" i="45"/>
  <c r="I4564" i="45"/>
  <c r="I4565" i="45"/>
  <c r="I4566" i="45"/>
  <c r="I4567" i="45"/>
  <c r="I4568" i="45"/>
  <c r="I4569" i="45"/>
  <c r="I4570" i="45"/>
  <c r="I4571" i="45"/>
  <c r="I4572" i="45"/>
  <c r="I4573" i="45"/>
  <c r="I4574" i="45"/>
  <c r="I4575" i="45"/>
  <c r="I4576" i="45"/>
  <c r="I4577" i="45"/>
  <c r="I4578" i="45"/>
  <c r="I4579" i="45"/>
  <c r="I4580" i="45"/>
  <c r="I4581" i="45"/>
  <c r="I4582" i="45"/>
  <c r="I4583" i="45"/>
  <c r="I4584" i="45"/>
  <c r="I4585" i="45"/>
  <c r="I4586" i="45"/>
  <c r="I4587" i="45"/>
  <c r="I4588" i="45"/>
  <c r="I4589" i="45"/>
  <c r="I4590" i="45"/>
  <c r="I4591" i="45"/>
  <c r="I4592" i="45"/>
  <c r="I4593" i="45"/>
  <c r="I4594" i="45"/>
  <c r="I4595" i="45"/>
  <c r="I4596" i="45"/>
  <c r="I4597" i="45"/>
  <c r="I4598" i="45"/>
  <c r="I4599" i="45"/>
  <c r="I4600" i="45"/>
  <c r="I4601" i="45"/>
  <c r="I4602" i="45"/>
  <c r="I4603" i="45"/>
  <c r="I4604" i="45"/>
  <c r="I4605" i="45"/>
  <c r="I4606" i="45"/>
  <c r="I4607" i="45"/>
  <c r="I4609" i="45"/>
  <c r="I4610" i="45"/>
  <c r="I4611" i="45"/>
  <c r="I4612" i="45"/>
  <c r="I4613" i="45"/>
  <c r="I4614" i="45"/>
  <c r="I4615" i="45"/>
  <c r="I4616" i="45"/>
  <c r="I4617" i="45"/>
  <c r="I4618" i="45"/>
  <c r="I4619" i="45"/>
  <c r="I4620" i="45"/>
  <c r="I4621" i="45"/>
  <c r="I4622" i="45"/>
  <c r="I4623" i="45"/>
  <c r="I4624" i="45"/>
  <c r="I4625" i="45"/>
  <c r="I4626" i="45"/>
  <c r="I4627" i="45"/>
  <c r="I4628" i="45"/>
  <c r="I4629" i="45"/>
  <c r="I4630" i="45"/>
  <c r="I4631" i="45"/>
  <c r="I4632" i="45"/>
  <c r="I4633" i="45"/>
  <c r="I4634" i="45"/>
  <c r="I4635" i="45"/>
  <c r="I4636" i="45"/>
  <c r="I4637" i="45"/>
  <c r="I4638" i="45"/>
  <c r="I4639" i="45"/>
  <c r="I4640" i="45"/>
  <c r="I4641" i="45"/>
  <c r="I4642" i="45"/>
  <c r="I4643" i="45"/>
  <c r="I4644" i="45"/>
  <c r="I4645" i="45"/>
  <c r="I4646" i="45"/>
  <c r="I4647" i="45"/>
  <c r="I4648" i="45"/>
  <c r="I4649" i="45"/>
  <c r="I4650" i="45"/>
  <c r="I4651" i="45"/>
  <c r="I4652" i="45"/>
  <c r="I4653" i="45"/>
  <c r="I4654" i="45"/>
  <c r="I4655" i="45"/>
  <c r="I4656" i="45"/>
  <c r="I4657" i="45"/>
  <c r="I4658" i="45"/>
  <c r="I4659" i="45"/>
  <c r="I4660" i="45"/>
  <c r="I4661" i="45"/>
  <c r="I4662" i="45"/>
  <c r="I4663" i="45"/>
  <c r="I4664" i="45"/>
  <c r="I4665" i="45"/>
  <c r="I4666" i="45"/>
  <c r="I4667" i="45"/>
  <c r="I4668" i="45"/>
  <c r="I4669" i="45"/>
  <c r="I4670" i="45"/>
  <c r="I4671" i="45"/>
  <c r="I4672" i="45"/>
  <c r="I4673" i="45"/>
  <c r="I4674" i="45"/>
  <c r="I4675" i="45"/>
  <c r="I4676" i="45"/>
  <c r="I4677" i="45"/>
  <c r="I4678" i="45"/>
  <c r="I4679" i="45"/>
  <c r="I4680" i="45"/>
  <c r="I4681" i="45"/>
  <c r="I4682" i="45"/>
  <c r="I4683" i="45"/>
  <c r="I4684" i="45"/>
  <c r="I4685" i="45"/>
  <c r="I4686" i="45"/>
  <c r="I4687" i="45"/>
  <c r="I4688" i="45"/>
  <c r="I4689" i="45"/>
  <c r="I4690" i="45"/>
  <c r="I4691" i="45"/>
  <c r="I4692" i="45"/>
  <c r="I4693" i="45"/>
  <c r="I4694" i="45"/>
  <c r="I4695" i="45"/>
  <c r="I4696" i="45"/>
  <c r="I4697" i="45"/>
  <c r="I4698" i="45"/>
  <c r="I4699" i="45"/>
  <c r="I4700" i="45"/>
  <c r="I4701" i="45"/>
  <c r="I4702" i="45"/>
  <c r="I4703" i="45"/>
  <c r="I4704" i="45"/>
  <c r="I4705" i="45"/>
  <c r="I4706" i="45"/>
  <c r="I4707" i="45"/>
  <c r="I4708" i="45"/>
  <c r="I4709" i="45"/>
  <c r="I4710" i="45"/>
  <c r="I4711" i="45"/>
  <c r="I4712" i="45"/>
  <c r="I4713" i="45"/>
  <c r="I4714" i="45"/>
  <c r="I4715" i="45"/>
  <c r="I4716" i="45"/>
  <c r="I4717" i="45"/>
  <c r="I4718" i="45"/>
  <c r="I4719" i="45"/>
  <c r="I4720" i="45"/>
  <c r="I4721" i="45"/>
  <c r="I4722" i="45"/>
  <c r="I4723" i="45"/>
  <c r="I4724" i="45"/>
  <c r="I4725" i="45"/>
  <c r="I4726" i="45"/>
  <c r="I4727" i="45"/>
  <c r="I4728" i="45"/>
  <c r="I4729" i="45"/>
  <c r="I4730" i="45"/>
  <c r="I4731" i="45"/>
  <c r="I4732" i="45"/>
  <c r="I4733" i="45"/>
  <c r="I4734" i="45"/>
  <c r="I4735" i="45"/>
  <c r="I4736" i="45"/>
  <c r="I4737" i="45"/>
  <c r="I4738" i="45"/>
  <c r="I4739" i="45"/>
  <c r="I4740" i="45"/>
  <c r="I4741" i="45"/>
  <c r="I4742" i="45"/>
  <c r="I4743" i="45"/>
  <c r="I4744" i="45"/>
  <c r="I4745" i="45"/>
  <c r="I4746" i="45"/>
  <c r="I4747" i="45"/>
  <c r="I4748" i="45"/>
  <c r="I4749" i="45"/>
  <c r="I4750" i="45"/>
  <c r="I4751" i="45"/>
  <c r="I4752" i="45"/>
  <c r="I4753" i="45"/>
  <c r="I4754" i="45"/>
  <c r="I4755" i="45"/>
  <c r="I4756" i="45"/>
  <c r="I4757" i="45"/>
  <c r="I4758" i="45"/>
  <c r="I4759" i="45"/>
  <c r="I4760" i="45"/>
  <c r="I4761" i="45"/>
  <c r="I4762" i="45"/>
  <c r="I4763" i="45"/>
  <c r="I4764" i="45"/>
  <c r="I4765" i="45"/>
  <c r="I4766" i="45"/>
  <c r="I4767" i="45"/>
  <c r="I4768" i="45"/>
  <c r="I4769" i="45"/>
  <c r="I4770" i="45"/>
  <c r="I4771" i="45"/>
  <c r="I4772" i="45"/>
  <c r="I4773" i="45"/>
  <c r="I4774" i="45"/>
  <c r="I4775" i="45"/>
  <c r="I4776" i="45"/>
  <c r="I4777" i="45"/>
  <c r="I4778" i="45"/>
  <c r="I4779" i="45"/>
  <c r="I4780" i="45"/>
  <c r="I4781" i="45"/>
  <c r="I4782" i="45"/>
  <c r="I4783" i="45"/>
  <c r="I4784" i="45"/>
  <c r="I4785" i="45"/>
  <c r="I4786" i="45"/>
  <c r="I4787" i="45"/>
  <c r="I4788" i="45"/>
  <c r="I4789" i="45"/>
  <c r="I4790" i="45"/>
  <c r="I4791" i="45"/>
  <c r="I4792" i="45"/>
  <c r="I4793" i="45"/>
  <c r="I4794" i="45"/>
  <c r="I4795" i="45"/>
  <c r="I4796" i="45"/>
  <c r="I4797" i="45"/>
  <c r="I4798" i="45"/>
  <c r="I4799" i="45"/>
  <c r="I4800" i="45"/>
  <c r="I4801" i="45"/>
  <c r="I4802" i="45"/>
  <c r="I4803" i="45"/>
  <c r="I4804" i="45"/>
  <c r="I4805" i="45"/>
  <c r="I4806" i="45"/>
  <c r="I4807" i="45"/>
  <c r="I4808" i="45"/>
  <c r="I4809" i="45"/>
  <c r="I4810" i="45"/>
  <c r="I4811" i="45"/>
  <c r="I4812" i="45"/>
  <c r="I4813" i="45"/>
  <c r="I4814" i="45"/>
  <c r="I4815" i="45"/>
  <c r="I4816" i="45"/>
  <c r="I4818" i="45"/>
  <c r="I4819" i="45"/>
  <c r="I4820" i="45"/>
  <c r="I4821" i="45"/>
  <c r="I4822" i="45"/>
  <c r="I4823" i="45"/>
  <c r="I4824" i="45"/>
  <c r="I4825" i="45"/>
  <c r="I4826" i="45"/>
  <c r="I4827" i="45"/>
  <c r="I4828" i="45"/>
  <c r="I4829" i="45"/>
  <c r="I4830" i="45"/>
  <c r="I4831" i="45"/>
  <c r="I4832" i="45"/>
  <c r="I4833" i="45"/>
  <c r="I4834" i="45"/>
  <c r="I4835" i="45"/>
  <c r="I4836" i="45"/>
  <c r="I4837" i="45"/>
  <c r="I4838" i="45"/>
  <c r="I4839" i="45"/>
  <c r="I4840" i="45"/>
  <c r="I4841" i="45"/>
  <c r="I4842" i="45"/>
  <c r="I4843" i="45"/>
  <c r="I4844" i="45"/>
  <c r="I4845" i="45"/>
  <c r="I4846" i="45"/>
  <c r="I4847" i="45"/>
  <c r="I4848" i="45"/>
  <c r="I4849" i="45"/>
  <c r="I4850" i="45"/>
  <c r="I4851" i="45"/>
  <c r="I4852" i="45"/>
  <c r="I4853" i="45"/>
  <c r="I4854" i="45"/>
  <c r="I4855" i="45"/>
  <c r="I4856" i="45"/>
  <c r="I4857" i="45"/>
  <c r="I4858" i="45"/>
  <c r="I4859" i="45"/>
  <c r="I4860" i="45"/>
  <c r="I4861" i="45"/>
  <c r="I4862" i="45"/>
  <c r="I4863" i="45"/>
  <c r="I4864" i="45"/>
  <c r="I4865" i="45"/>
  <c r="I4866" i="45"/>
  <c r="I4867" i="45"/>
  <c r="I4868" i="45"/>
  <c r="I4869" i="45"/>
  <c r="I4870" i="45"/>
  <c r="I4871" i="45"/>
  <c r="I4872" i="45"/>
  <c r="I4873" i="45"/>
  <c r="I4874" i="45"/>
  <c r="I4875" i="45"/>
  <c r="I4876" i="45"/>
  <c r="I4877" i="45"/>
  <c r="I4878" i="45"/>
  <c r="I4879" i="45"/>
  <c r="I4880" i="45"/>
  <c r="I4881" i="45"/>
  <c r="I4882" i="45"/>
  <c r="I4883" i="45"/>
  <c r="I4884" i="45"/>
  <c r="I4885" i="45"/>
  <c r="I4886" i="45"/>
  <c r="I4887" i="45"/>
  <c r="I4888" i="45"/>
  <c r="I4889" i="45"/>
  <c r="I4890" i="45"/>
  <c r="I4891" i="45"/>
  <c r="I4892" i="45"/>
  <c r="I4893" i="45"/>
  <c r="I4894" i="45"/>
  <c r="I4895" i="45"/>
  <c r="I4896" i="45"/>
  <c r="I4897" i="45"/>
  <c r="I4898" i="45"/>
  <c r="I4899" i="45"/>
  <c r="I4900" i="45"/>
  <c r="I4901" i="45"/>
  <c r="I4902" i="45"/>
  <c r="I4903" i="45"/>
  <c r="I4904" i="45"/>
  <c r="I4905" i="45"/>
  <c r="I4906" i="45"/>
  <c r="I4907" i="45"/>
  <c r="I4908" i="45"/>
  <c r="I4909" i="45"/>
  <c r="I4910" i="45"/>
  <c r="I4911" i="45"/>
  <c r="I4912" i="45"/>
  <c r="I4913" i="45"/>
  <c r="I4914" i="45"/>
  <c r="I4915" i="45"/>
  <c r="I4916" i="45"/>
  <c r="I4917" i="45"/>
  <c r="I4918" i="45"/>
  <c r="I4919" i="45"/>
  <c r="I4920" i="45"/>
  <c r="I4921" i="45"/>
  <c r="I4922" i="45"/>
  <c r="I4923" i="45"/>
  <c r="I4924" i="45"/>
  <c r="I4925" i="45"/>
  <c r="I4926" i="45"/>
  <c r="I4927" i="45"/>
  <c r="I4928" i="45"/>
  <c r="I4929" i="45"/>
  <c r="I4930" i="45"/>
  <c r="I4931" i="45"/>
  <c r="I4932" i="45"/>
  <c r="I4933" i="45"/>
  <c r="I4934" i="45"/>
  <c r="I4935" i="45"/>
  <c r="I4936" i="45"/>
  <c r="I4937" i="45"/>
  <c r="I4938" i="45"/>
  <c r="I4939" i="45"/>
  <c r="I4940" i="45"/>
  <c r="I4941" i="45"/>
  <c r="I4942" i="45"/>
  <c r="I4943" i="45"/>
  <c r="I4944" i="45"/>
  <c r="I4945" i="45"/>
  <c r="I4946" i="45"/>
  <c r="I4947" i="45"/>
  <c r="I4948" i="45"/>
  <c r="I4949" i="45"/>
  <c r="I4950" i="45"/>
  <c r="I4951" i="45"/>
  <c r="I4952" i="45"/>
  <c r="I4953" i="45"/>
  <c r="I4954" i="45"/>
  <c r="I4955" i="45"/>
  <c r="I4956" i="45"/>
  <c r="I4957" i="45"/>
  <c r="I4958" i="45"/>
  <c r="I4959" i="45"/>
  <c r="I4960" i="45"/>
  <c r="I4961" i="45"/>
  <c r="I4962" i="45"/>
  <c r="I4963" i="45"/>
  <c r="I4964" i="45"/>
  <c r="I4965" i="45"/>
  <c r="I4966" i="45"/>
  <c r="I4967" i="45"/>
  <c r="I4968" i="45"/>
  <c r="I4969" i="45"/>
  <c r="I4970" i="45"/>
  <c r="I4971" i="45"/>
  <c r="I4972" i="45"/>
  <c r="I4973" i="45"/>
  <c r="I4974" i="45"/>
  <c r="I4975" i="45"/>
  <c r="I4976" i="45"/>
  <c r="I4977" i="45"/>
  <c r="I4978" i="45"/>
  <c r="I4979" i="45"/>
  <c r="I4980" i="45"/>
  <c r="I4981" i="45"/>
  <c r="I4982" i="45"/>
  <c r="I4983" i="45"/>
  <c r="I4984" i="45"/>
  <c r="I4985" i="45"/>
  <c r="I4986" i="45"/>
  <c r="I4987" i="45"/>
  <c r="I4988" i="45"/>
  <c r="I4989" i="45"/>
  <c r="I4990" i="45"/>
  <c r="I4991" i="45"/>
  <c r="I4992" i="45"/>
  <c r="I4993" i="45"/>
  <c r="I4994" i="45"/>
  <c r="I4995" i="45"/>
  <c r="I4996" i="45"/>
  <c r="I4997" i="45"/>
  <c r="I4998" i="45"/>
  <c r="I4999" i="45"/>
  <c r="I5000" i="45"/>
  <c r="I5001" i="45"/>
  <c r="I5002" i="45"/>
  <c r="I5003" i="45"/>
  <c r="I5004" i="45"/>
  <c r="I5005" i="45"/>
  <c r="I5006" i="45"/>
  <c r="I5007" i="45"/>
  <c r="I5008" i="45"/>
  <c r="I5009" i="45"/>
  <c r="I5010" i="45"/>
  <c r="I5011" i="45"/>
  <c r="I5012" i="45"/>
  <c r="I5013" i="45"/>
  <c r="I5014" i="45"/>
  <c r="I5015" i="45"/>
  <c r="I5016" i="45"/>
  <c r="I5017" i="45"/>
  <c r="I5018" i="45"/>
  <c r="I5019" i="45"/>
  <c r="I5020" i="45"/>
  <c r="I5021" i="45"/>
  <c r="I5022" i="45"/>
  <c r="I5023" i="45"/>
  <c r="I5024" i="45"/>
  <c r="I5025" i="45"/>
  <c r="I5026" i="45"/>
  <c r="I5027" i="45"/>
  <c r="I5028" i="45"/>
  <c r="I5029" i="45"/>
  <c r="I5030" i="45"/>
  <c r="I5031" i="45"/>
  <c r="I5032" i="45"/>
  <c r="I5033" i="45"/>
  <c r="I5034" i="45"/>
  <c r="I5035" i="45"/>
  <c r="I5036" i="45"/>
  <c r="I5037" i="45"/>
  <c r="I5038" i="45"/>
  <c r="I5039" i="45"/>
  <c r="I5040" i="45"/>
  <c r="I5041" i="45"/>
  <c r="I5042" i="45"/>
  <c r="I5043" i="45"/>
  <c r="I5044" i="45"/>
  <c r="I5045" i="45"/>
  <c r="I5046" i="45"/>
  <c r="I5047" i="45"/>
  <c r="I5048" i="45"/>
  <c r="I5049" i="45"/>
  <c r="I5050" i="45"/>
  <c r="I5051" i="45"/>
  <c r="I5052" i="45"/>
  <c r="I5053" i="45"/>
  <c r="I5054" i="45"/>
  <c r="I5055" i="45"/>
  <c r="I5056" i="45"/>
  <c r="I5057" i="45"/>
  <c r="I5058" i="45"/>
  <c r="I5059" i="45"/>
  <c r="I5060" i="45"/>
  <c r="I5061" i="45"/>
  <c r="I5062" i="45"/>
  <c r="I5063" i="45"/>
  <c r="I5064" i="45"/>
  <c r="I5065" i="45"/>
  <c r="I5066" i="45"/>
  <c r="I5067" i="45"/>
  <c r="I5068" i="45"/>
  <c r="I5069" i="45"/>
  <c r="I5070" i="45"/>
  <c r="I5071" i="45"/>
  <c r="I5072" i="45"/>
  <c r="I5073" i="45"/>
  <c r="I5074" i="45"/>
  <c r="I5075" i="45"/>
  <c r="I5076" i="45"/>
  <c r="I5077" i="45"/>
  <c r="I5078" i="45"/>
  <c r="I5079" i="45"/>
  <c r="I5080" i="45"/>
  <c r="I5081" i="45"/>
  <c r="I5082" i="45"/>
  <c r="I5083" i="45"/>
  <c r="I5084" i="45"/>
  <c r="I5085" i="45"/>
  <c r="I5086" i="45"/>
  <c r="I5087" i="45"/>
  <c r="I5088" i="45"/>
  <c r="I5089" i="45"/>
  <c r="I5090" i="45"/>
  <c r="I5091" i="45"/>
  <c r="I5092" i="45"/>
  <c r="I5093" i="45"/>
  <c r="I5094" i="45"/>
  <c r="I5095" i="45"/>
  <c r="I5096" i="45"/>
  <c r="I5097" i="45"/>
  <c r="I5098" i="45"/>
  <c r="I5099" i="45"/>
  <c r="I5100" i="45"/>
  <c r="I5101" i="45"/>
  <c r="I5102" i="45"/>
  <c r="I5103" i="45"/>
  <c r="I5104" i="45"/>
  <c r="I5105" i="45"/>
  <c r="I5106" i="45"/>
  <c r="I5107" i="45"/>
  <c r="I5108" i="45"/>
  <c r="I5109" i="45"/>
  <c r="I5110" i="45"/>
  <c r="I5111" i="45"/>
  <c r="I5112" i="45"/>
  <c r="I5113" i="45"/>
  <c r="I5114" i="45"/>
  <c r="I5115" i="45"/>
  <c r="I5116" i="45"/>
  <c r="I5117" i="45"/>
  <c r="I5118" i="45"/>
  <c r="I5119" i="45"/>
  <c r="I5120" i="45"/>
  <c r="I5121" i="45"/>
  <c r="I5122" i="45"/>
  <c r="I5123" i="45"/>
  <c r="I5124" i="45"/>
  <c r="I5125" i="45"/>
  <c r="I5126" i="45"/>
  <c r="I5127" i="45"/>
  <c r="I5128" i="45"/>
  <c r="I5129" i="45"/>
  <c r="I5130" i="45"/>
  <c r="I5131" i="45"/>
  <c r="I5132" i="45"/>
  <c r="I5133" i="45"/>
  <c r="I5134" i="45"/>
  <c r="I5135" i="45"/>
  <c r="I5136" i="45"/>
  <c r="I5137" i="45"/>
  <c r="I5138" i="45"/>
  <c r="I5139" i="45"/>
  <c r="I5140" i="45"/>
  <c r="I5141" i="45"/>
  <c r="I5142" i="45"/>
  <c r="I5143" i="45"/>
  <c r="I5144" i="45"/>
  <c r="I5145" i="45"/>
  <c r="I5146" i="45"/>
  <c r="I5147" i="45"/>
  <c r="I5148" i="45"/>
  <c r="I5149" i="45"/>
  <c r="I5150" i="45"/>
  <c r="I5151" i="45"/>
  <c r="I5152" i="45"/>
  <c r="I5153" i="45"/>
  <c r="I5154" i="45"/>
  <c r="I5155" i="45"/>
  <c r="I5156" i="45"/>
  <c r="I5157" i="45"/>
  <c r="I5158" i="45"/>
  <c r="I5159" i="45"/>
  <c r="I5160" i="45"/>
  <c r="I5161" i="45"/>
  <c r="I5162" i="45"/>
  <c r="I5163" i="45"/>
  <c r="I5164" i="45"/>
  <c r="I5165" i="45"/>
  <c r="I5166" i="45"/>
  <c r="I5167" i="45"/>
  <c r="I5168" i="45"/>
  <c r="I5169" i="45"/>
  <c r="I5170" i="45"/>
  <c r="I5171" i="45"/>
  <c r="I5172" i="45"/>
  <c r="I5173" i="45"/>
  <c r="I5174" i="45"/>
  <c r="I5175" i="45"/>
  <c r="I5176" i="45"/>
  <c r="I5177" i="45"/>
  <c r="I5178" i="45"/>
  <c r="I5179" i="45"/>
  <c r="I5180" i="45"/>
  <c r="I5181" i="45"/>
  <c r="I5182" i="45"/>
  <c r="I5183" i="45"/>
  <c r="I5184" i="45"/>
  <c r="I5185" i="45"/>
  <c r="I5186" i="45"/>
  <c r="I5187" i="45"/>
  <c r="I5188" i="45"/>
  <c r="I5189" i="45"/>
  <c r="I5190" i="45"/>
  <c r="I5191" i="45"/>
  <c r="I5192" i="45"/>
  <c r="I5193" i="45"/>
  <c r="I5194" i="45"/>
  <c r="I5195" i="45"/>
  <c r="I5196" i="45"/>
  <c r="I5197" i="45"/>
  <c r="I5198" i="45"/>
  <c r="I5199" i="45"/>
  <c r="I5200" i="45"/>
  <c r="I5201" i="45"/>
  <c r="I5202" i="45"/>
  <c r="I5203" i="45"/>
  <c r="I5204" i="45"/>
  <c r="I5205" i="45"/>
  <c r="I5206" i="45"/>
  <c r="I5207" i="45"/>
  <c r="I5208" i="45"/>
  <c r="I5209" i="45"/>
  <c r="I5210" i="45"/>
  <c r="I5211" i="45"/>
  <c r="I5212" i="45"/>
  <c r="I5213" i="45"/>
  <c r="I5214" i="45"/>
  <c r="I5215" i="45"/>
  <c r="I5216" i="45"/>
  <c r="I5217" i="45"/>
  <c r="I5218" i="45"/>
  <c r="I5219" i="45"/>
  <c r="I5220" i="45"/>
  <c r="I5221" i="45"/>
  <c r="I5222" i="45"/>
  <c r="I5223" i="45"/>
  <c r="I5224" i="45"/>
  <c r="I5225" i="45"/>
  <c r="I5226" i="45"/>
  <c r="I5227" i="45"/>
  <c r="I5228" i="45"/>
  <c r="I5229" i="45"/>
  <c r="I5230" i="45"/>
  <c r="I5231" i="45"/>
  <c r="I5232" i="45"/>
  <c r="I5233" i="45"/>
  <c r="I5234" i="45"/>
  <c r="I5235" i="45"/>
  <c r="I5236" i="45"/>
  <c r="I5237" i="45"/>
  <c r="I5238" i="45"/>
  <c r="I5239" i="45"/>
  <c r="I5240" i="45"/>
  <c r="I5241" i="45"/>
  <c r="I5242" i="45"/>
  <c r="I5243" i="45"/>
  <c r="I5244" i="45"/>
  <c r="I5245" i="45"/>
  <c r="I5246" i="45"/>
  <c r="I5247" i="45"/>
  <c r="I5248" i="45"/>
  <c r="I5249" i="45"/>
  <c r="I5250" i="45"/>
  <c r="I5251" i="45"/>
  <c r="I5252" i="45"/>
  <c r="I5253" i="45"/>
  <c r="I5254" i="45"/>
  <c r="I5255" i="45"/>
  <c r="I5256" i="45"/>
  <c r="I5257" i="45"/>
  <c r="I5258" i="45"/>
  <c r="I5259" i="45"/>
  <c r="I5260" i="45"/>
  <c r="I5261" i="45"/>
  <c r="I5262" i="45"/>
  <c r="I5263" i="45"/>
  <c r="I5264" i="45"/>
  <c r="I5265" i="45"/>
  <c r="I5266" i="45"/>
  <c r="I5267" i="45"/>
  <c r="I5268" i="45"/>
  <c r="I5269" i="45"/>
  <c r="I5270" i="45"/>
  <c r="I5271" i="45"/>
  <c r="I5272" i="45"/>
  <c r="I5273" i="45"/>
  <c r="I5274" i="45"/>
  <c r="I5275" i="45"/>
  <c r="I5276" i="45"/>
  <c r="I5277" i="45"/>
  <c r="I5278" i="45"/>
  <c r="I5279" i="45"/>
  <c r="I5280" i="45"/>
  <c r="I5281" i="45"/>
  <c r="I5282" i="45"/>
  <c r="I5283" i="45"/>
  <c r="I5284" i="45"/>
  <c r="I5285" i="45"/>
  <c r="I5286" i="45"/>
  <c r="I5287" i="45"/>
  <c r="I5288" i="45"/>
  <c r="I5289" i="45"/>
  <c r="I5290" i="45"/>
  <c r="I5291" i="45"/>
  <c r="I5292" i="45"/>
  <c r="I5293" i="45"/>
  <c r="I5294" i="45"/>
  <c r="I5295" i="45"/>
  <c r="I5296" i="45"/>
  <c r="I5297" i="45"/>
  <c r="I5298" i="45"/>
  <c r="I5299" i="45"/>
  <c r="I5300" i="45"/>
  <c r="I5301" i="45"/>
  <c r="I5302" i="45"/>
  <c r="I5303" i="45"/>
  <c r="I5304" i="45"/>
  <c r="I5305" i="45"/>
  <c r="I5306" i="45"/>
  <c r="I5307" i="45"/>
  <c r="I5308" i="45"/>
  <c r="I5309" i="45"/>
  <c r="I5310" i="45"/>
  <c r="I5311" i="45"/>
  <c r="I5312" i="45"/>
  <c r="I5313" i="45"/>
  <c r="I5314" i="45"/>
  <c r="I5315" i="45"/>
  <c r="I5316" i="45"/>
  <c r="I5317" i="45"/>
  <c r="I5318" i="45"/>
  <c r="I5320" i="45"/>
  <c r="I5321" i="45"/>
  <c r="I5322" i="45"/>
  <c r="I5323" i="45"/>
  <c r="I5324" i="45"/>
  <c r="I5325" i="45"/>
  <c r="I5326" i="45"/>
  <c r="I5327" i="45"/>
  <c r="I5328" i="45"/>
  <c r="I5329" i="45"/>
  <c r="I5330" i="45"/>
  <c r="I5331" i="45"/>
  <c r="I5332" i="45"/>
  <c r="I5333" i="45"/>
  <c r="I5334" i="45"/>
  <c r="I5335" i="45"/>
  <c r="I5336" i="45"/>
  <c r="I5337" i="45"/>
  <c r="I5338" i="45"/>
  <c r="I5339" i="45"/>
  <c r="I5340" i="45"/>
  <c r="I5341" i="45"/>
  <c r="I5342" i="45"/>
  <c r="I5343" i="45"/>
  <c r="I5344" i="45"/>
  <c r="I5345" i="45"/>
  <c r="I5346" i="45"/>
  <c r="I5347" i="45"/>
  <c r="I5348" i="45"/>
  <c r="I5349" i="45"/>
  <c r="I5350" i="45"/>
  <c r="I5351" i="45"/>
  <c r="I5352" i="45"/>
  <c r="I5353" i="45"/>
  <c r="I5354" i="45"/>
  <c r="I5355" i="45"/>
  <c r="I5356" i="45"/>
  <c r="I5357" i="45"/>
  <c r="I5358" i="45"/>
  <c r="I5359" i="45"/>
  <c r="I5360" i="45"/>
  <c r="I5361" i="45"/>
  <c r="I5362" i="45"/>
  <c r="I5363" i="45"/>
  <c r="I5364" i="45"/>
  <c r="I5365" i="45"/>
  <c r="I5366" i="45"/>
  <c r="I5367" i="45"/>
  <c r="I5368" i="45"/>
  <c r="I5369" i="45"/>
  <c r="I5370" i="45"/>
  <c r="I5371" i="45"/>
  <c r="I5372" i="45"/>
  <c r="I5373" i="45"/>
  <c r="I5374" i="45"/>
  <c r="I5375" i="45"/>
  <c r="I5376" i="45"/>
  <c r="I5377" i="45"/>
  <c r="I5378" i="45"/>
  <c r="I5379" i="45"/>
  <c r="I5380" i="45"/>
  <c r="I5381" i="45"/>
  <c r="I5382" i="45"/>
  <c r="I5383" i="45"/>
  <c r="I5384" i="45"/>
  <c r="I5385" i="45"/>
  <c r="I5386" i="45"/>
  <c r="I5387" i="45"/>
  <c r="I5388" i="45"/>
  <c r="I5389" i="45"/>
  <c r="I5390" i="45"/>
  <c r="I5391" i="45"/>
  <c r="I5392" i="45"/>
  <c r="I5393" i="45"/>
  <c r="I5394" i="45"/>
  <c r="I5395" i="45"/>
  <c r="I5396" i="45"/>
  <c r="I5397" i="45"/>
  <c r="I5398" i="45"/>
  <c r="I5399" i="45"/>
  <c r="I5400" i="45"/>
  <c r="I5401" i="45"/>
  <c r="I5402" i="45"/>
  <c r="I5403" i="45"/>
  <c r="I5404" i="45"/>
  <c r="I5405" i="45"/>
  <c r="I5406" i="45"/>
  <c r="I5407" i="45"/>
  <c r="I5408" i="45"/>
  <c r="I5409" i="45"/>
  <c r="I5410" i="45"/>
  <c r="I5411" i="45"/>
  <c r="I5412" i="45"/>
  <c r="I5413" i="45"/>
  <c r="I5414" i="45"/>
  <c r="I5415" i="45"/>
  <c r="I5416" i="45"/>
  <c r="I5417" i="45"/>
  <c r="I5418" i="45"/>
  <c r="I5419" i="45"/>
  <c r="I5420" i="45"/>
  <c r="I5421" i="45"/>
  <c r="I5422" i="45"/>
  <c r="I5423" i="45"/>
  <c r="I5424" i="45"/>
  <c r="I5425" i="45"/>
  <c r="I5426" i="45"/>
  <c r="I5427" i="45"/>
  <c r="I5428" i="45"/>
  <c r="I5429" i="45"/>
  <c r="I5430" i="45"/>
  <c r="I5431" i="45"/>
  <c r="I5432" i="45"/>
  <c r="I5433" i="45"/>
  <c r="I5434" i="45"/>
  <c r="I5435" i="45"/>
  <c r="I5436" i="45"/>
  <c r="I5437" i="45"/>
  <c r="I5438" i="45"/>
  <c r="I5439" i="45"/>
  <c r="I5440" i="45"/>
  <c r="I5441" i="45"/>
  <c r="I5442" i="45"/>
  <c r="I5443" i="45"/>
  <c r="I5444" i="45"/>
  <c r="I5445" i="45"/>
  <c r="I5446" i="45"/>
  <c r="I5447" i="45"/>
  <c r="I5448" i="45"/>
  <c r="I5449" i="45"/>
  <c r="I5450" i="45"/>
  <c r="I5451" i="45"/>
  <c r="I5452" i="45"/>
  <c r="I5453" i="45"/>
  <c r="I5454" i="45"/>
  <c r="I5455" i="45"/>
  <c r="I5456" i="45"/>
  <c r="I5457" i="45"/>
  <c r="I5458" i="45"/>
  <c r="I5459" i="45"/>
  <c r="I5460" i="45"/>
  <c r="I5461" i="45"/>
  <c r="I5462" i="45"/>
  <c r="I5463" i="45"/>
  <c r="I5464" i="45"/>
  <c r="I5465" i="45"/>
  <c r="I5466" i="45"/>
  <c r="I5467" i="45"/>
  <c r="I5468" i="45"/>
  <c r="I5469" i="45"/>
  <c r="I5470" i="45"/>
  <c r="I5471" i="45"/>
  <c r="I5472" i="45"/>
  <c r="I5473" i="45"/>
  <c r="I5474" i="45"/>
  <c r="I5475" i="45"/>
  <c r="I5476" i="45"/>
  <c r="I5477" i="45"/>
  <c r="I5478" i="45"/>
  <c r="I5479" i="45"/>
  <c r="I5480" i="45"/>
  <c r="I5481" i="45"/>
  <c r="I5482" i="45"/>
  <c r="I5483" i="45"/>
  <c r="I5484" i="45"/>
  <c r="I5485" i="45"/>
  <c r="I5486" i="45"/>
  <c r="I5487" i="45"/>
  <c r="I5488" i="45"/>
  <c r="I5489" i="45"/>
  <c r="I5490" i="45"/>
  <c r="I5491" i="45"/>
  <c r="I5492" i="45"/>
  <c r="I5493" i="45"/>
  <c r="I5494" i="45"/>
  <c r="I5495" i="45"/>
  <c r="I5496" i="45"/>
  <c r="I5497" i="45"/>
  <c r="I5498" i="45"/>
  <c r="I5499" i="45"/>
  <c r="I5500" i="45"/>
  <c r="I5501" i="45"/>
  <c r="I5502" i="45"/>
  <c r="I5503" i="45"/>
  <c r="I5504" i="45"/>
  <c r="I5505" i="45"/>
  <c r="I5506" i="45"/>
  <c r="I5507" i="45"/>
  <c r="I5508" i="45"/>
  <c r="I5509" i="45"/>
  <c r="I5510" i="45"/>
  <c r="I5511" i="45"/>
  <c r="I5512" i="45"/>
  <c r="I5513" i="45"/>
  <c r="I5514" i="45"/>
  <c r="I5515" i="45"/>
  <c r="I5516" i="45"/>
  <c r="I5517" i="45"/>
  <c r="I5518" i="45"/>
  <c r="I5519" i="45"/>
  <c r="I5520" i="45"/>
  <c r="I5521" i="45"/>
  <c r="I5522" i="45"/>
  <c r="I5523" i="45"/>
  <c r="I5524" i="45"/>
  <c r="I5525" i="45"/>
  <c r="I5526" i="45"/>
  <c r="I5527" i="45"/>
  <c r="I5528" i="45"/>
  <c r="I5529" i="45"/>
  <c r="I5530" i="45"/>
  <c r="I5531" i="45"/>
  <c r="I5532" i="45"/>
  <c r="I5533" i="45"/>
  <c r="I5534" i="45"/>
  <c r="I5535" i="45"/>
  <c r="I5536" i="45"/>
  <c r="I5537" i="45"/>
  <c r="I5538" i="45"/>
  <c r="I5539" i="45"/>
  <c r="I5540" i="45"/>
  <c r="I5541" i="45"/>
  <c r="I5542" i="45"/>
  <c r="I5543" i="45"/>
  <c r="I5544" i="45"/>
  <c r="I5545" i="45"/>
  <c r="I5546" i="45"/>
  <c r="I5547" i="45"/>
  <c r="I5548" i="45"/>
  <c r="I5549" i="45"/>
  <c r="I5550" i="45"/>
  <c r="I5551" i="45"/>
  <c r="I5552" i="45"/>
  <c r="I5553" i="45"/>
  <c r="I5554" i="45"/>
  <c r="I5555" i="45"/>
  <c r="I5556" i="45"/>
  <c r="I5557" i="45"/>
  <c r="I5558" i="45"/>
  <c r="I5559" i="45"/>
  <c r="I5560" i="45"/>
  <c r="I5561" i="45"/>
  <c r="I5562" i="45"/>
  <c r="I5563" i="45"/>
  <c r="I5564" i="45"/>
  <c r="I5565" i="45"/>
  <c r="I5566" i="45"/>
  <c r="I5567" i="45"/>
  <c r="I5568" i="45"/>
  <c r="I5569" i="45"/>
  <c r="I5570" i="45"/>
  <c r="I5571" i="45"/>
  <c r="I5572" i="45"/>
  <c r="I5573" i="45"/>
  <c r="I5574" i="45"/>
  <c r="I5575" i="45"/>
  <c r="I5576" i="45"/>
  <c r="I5577" i="45"/>
  <c r="I5578" i="45"/>
  <c r="I5579" i="45"/>
  <c r="I5580" i="45"/>
  <c r="I5581" i="45"/>
  <c r="I5582" i="45"/>
  <c r="I5583" i="45"/>
  <c r="I5584" i="45"/>
  <c r="I5585" i="45"/>
  <c r="I5586" i="45"/>
  <c r="I5587" i="45"/>
  <c r="I5588" i="45"/>
  <c r="I5589" i="45"/>
  <c r="I5590" i="45"/>
  <c r="I5591" i="45"/>
  <c r="I5592" i="45"/>
  <c r="I5593" i="45"/>
  <c r="I5594" i="45"/>
  <c r="I5595" i="45"/>
  <c r="I5596" i="45"/>
  <c r="I5597" i="45"/>
  <c r="I5598" i="45"/>
  <c r="I5599" i="45"/>
  <c r="I5600" i="45"/>
  <c r="I5601" i="45"/>
  <c r="I5602" i="45"/>
  <c r="I5603" i="45"/>
  <c r="I5604" i="45"/>
  <c r="I5605" i="45"/>
  <c r="I5606" i="45"/>
  <c r="I5607" i="45"/>
  <c r="I5608" i="45"/>
  <c r="I5609" i="45"/>
  <c r="I5610" i="45"/>
  <c r="I5611" i="45"/>
  <c r="I5612" i="45"/>
  <c r="I5613" i="45"/>
  <c r="I5614" i="45"/>
  <c r="I5615" i="45"/>
  <c r="I5616" i="45"/>
  <c r="I5617" i="45"/>
  <c r="I5618" i="45"/>
  <c r="I5619" i="45"/>
  <c r="I5620" i="45"/>
  <c r="I5621" i="45"/>
  <c r="I5622" i="45"/>
  <c r="I5623" i="45"/>
  <c r="I5624" i="45"/>
  <c r="I5625" i="45"/>
  <c r="I5626" i="45"/>
  <c r="I5627" i="45"/>
  <c r="I5628" i="45"/>
  <c r="I5629" i="45"/>
  <c r="I5630" i="45"/>
  <c r="I5631" i="45"/>
  <c r="I5632" i="45"/>
  <c r="I5633" i="45"/>
  <c r="I5634" i="45"/>
  <c r="I5635" i="45"/>
  <c r="I5636" i="45"/>
  <c r="I5637" i="45"/>
  <c r="I5638" i="45"/>
  <c r="I5639" i="45"/>
  <c r="I5640" i="45"/>
  <c r="I5641" i="45"/>
  <c r="I5642" i="45"/>
  <c r="I5643" i="45"/>
  <c r="I5644" i="45"/>
  <c r="I5645" i="45"/>
  <c r="I5646" i="45"/>
  <c r="I5647" i="45"/>
  <c r="I5648" i="45"/>
  <c r="I5649" i="45"/>
  <c r="I5650" i="45"/>
  <c r="I5651" i="45"/>
  <c r="I5652" i="45"/>
  <c r="I5653" i="45"/>
  <c r="I5654" i="45"/>
  <c r="I5655" i="45"/>
  <c r="I5656" i="45"/>
  <c r="I5657" i="45"/>
  <c r="I5658" i="45"/>
  <c r="I5659" i="45"/>
  <c r="I5660" i="45"/>
  <c r="I5661" i="45"/>
  <c r="I5662" i="45"/>
  <c r="I5663" i="45"/>
  <c r="I5664" i="45"/>
  <c r="I5665" i="45"/>
  <c r="I5666" i="45"/>
  <c r="I5667" i="45"/>
  <c r="I5668" i="45"/>
  <c r="I5669" i="45"/>
  <c r="I5670" i="45"/>
  <c r="I5671" i="45"/>
  <c r="I5672" i="45"/>
  <c r="I5673" i="45"/>
  <c r="I5674" i="45"/>
  <c r="I5675" i="45"/>
  <c r="I5676" i="45"/>
  <c r="I5677" i="45"/>
  <c r="I5678" i="45"/>
  <c r="I5679" i="45"/>
  <c r="I5680" i="45"/>
  <c r="I5681" i="45"/>
  <c r="I5682" i="45"/>
  <c r="I5683" i="45"/>
  <c r="I5684" i="45"/>
  <c r="I5685" i="45"/>
  <c r="I5686" i="45"/>
  <c r="I5687" i="45"/>
  <c r="I5688" i="45"/>
  <c r="I5689" i="45"/>
  <c r="I5690" i="45"/>
  <c r="I5691" i="45"/>
  <c r="I5692" i="45"/>
  <c r="I5693" i="45"/>
  <c r="I5694" i="45"/>
  <c r="I5695" i="45"/>
  <c r="I5696" i="45"/>
  <c r="I5697" i="45"/>
  <c r="I5698" i="45"/>
  <c r="I5699" i="45"/>
  <c r="I5700" i="45"/>
  <c r="I5701" i="45"/>
  <c r="I5702" i="45"/>
  <c r="I5703" i="45"/>
  <c r="I5704" i="45"/>
  <c r="I5705" i="45"/>
  <c r="I5706" i="45"/>
  <c r="I5707" i="45"/>
  <c r="I5708" i="45"/>
  <c r="I5709" i="45"/>
  <c r="I5710" i="45"/>
  <c r="I5711" i="45"/>
  <c r="I5712" i="45"/>
  <c r="I5713" i="45"/>
  <c r="I5714" i="45"/>
  <c r="I5715" i="45"/>
  <c r="I5716" i="45"/>
  <c r="I5717" i="45"/>
  <c r="I5718" i="45"/>
  <c r="I5719" i="45"/>
  <c r="I5720" i="45"/>
  <c r="I5721" i="45"/>
  <c r="I5722" i="45"/>
  <c r="I5723" i="45"/>
  <c r="I5724" i="45"/>
  <c r="I5725" i="45"/>
  <c r="I5726" i="45"/>
  <c r="I5727" i="45"/>
  <c r="I5728" i="45"/>
  <c r="I5729" i="45"/>
  <c r="I5730" i="45"/>
  <c r="I5731" i="45"/>
  <c r="I5732" i="45"/>
  <c r="I5733" i="45"/>
  <c r="I5734" i="45"/>
  <c r="I5735" i="45"/>
  <c r="I5736" i="45"/>
  <c r="I5737" i="45"/>
  <c r="I5738" i="45"/>
  <c r="I5739" i="45"/>
  <c r="I5740" i="45"/>
  <c r="I5741" i="45"/>
  <c r="I5742" i="45"/>
  <c r="I5743" i="45"/>
  <c r="I5744" i="45"/>
  <c r="I5745" i="45"/>
  <c r="I5746" i="45"/>
  <c r="I5747" i="45"/>
  <c r="I5748" i="45"/>
  <c r="I5749" i="45"/>
  <c r="I5750" i="45"/>
  <c r="I5751" i="45"/>
  <c r="I5752" i="45"/>
  <c r="I5753" i="45"/>
  <c r="I5754" i="45"/>
  <c r="I5755" i="45"/>
  <c r="I5756" i="45"/>
  <c r="I5757" i="45"/>
  <c r="I5758" i="45"/>
  <c r="I5759" i="45"/>
  <c r="I5760" i="45"/>
  <c r="I5761" i="45"/>
  <c r="I5762" i="45"/>
  <c r="I5763" i="45"/>
  <c r="I5764" i="45"/>
  <c r="I5765" i="45"/>
  <c r="I5766" i="45"/>
  <c r="I5767" i="45"/>
  <c r="I5768" i="45"/>
  <c r="I5769" i="45"/>
  <c r="I5770" i="45"/>
  <c r="I5771" i="45"/>
  <c r="I5772" i="45"/>
  <c r="I5773" i="45"/>
  <c r="I5774" i="45"/>
  <c r="I5775" i="45"/>
  <c r="I5776" i="45"/>
  <c r="I5777" i="45"/>
  <c r="I5778" i="45"/>
  <c r="I5779" i="45"/>
  <c r="I5780" i="45"/>
  <c r="I5781" i="45"/>
  <c r="I5782" i="45"/>
  <c r="I5783" i="45"/>
  <c r="I5784" i="45"/>
  <c r="I5785" i="45"/>
  <c r="I5786" i="45"/>
  <c r="I5787" i="45"/>
  <c r="I5788" i="45"/>
  <c r="I5789" i="45"/>
  <c r="I5790" i="45"/>
  <c r="I5791" i="45"/>
  <c r="I5792" i="45"/>
  <c r="I5793" i="45"/>
  <c r="I5794" i="45"/>
  <c r="I5795" i="45"/>
  <c r="I5796" i="45"/>
  <c r="I5797" i="45"/>
  <c r="I5798" i="45"/>
  <c r="I5799" i="45"/>
  <c r="I5800" i="45"/>
  <c r="I5801" i="45"/>
  <c r="I5802" i="45"/>
  <c r="I5803" i="45"/>
  <c r="I5804" i="45"/>
  <c r="I5805" i="45"/>
  <c r="I5806" i="45"/>
  <c r="I5807" i="45"/>
  <c r="I5808" i="45"/>
  <c r="I5809" i="45"/>
  <c r="I5810" i="45"/>
  <c r="I5811" i="45"/>
  <c r="I5812" i="45"/>
  <c r="I5813" i="45"/>
  <c r="I5814" i="45"/>
  <c r="I5815" i="45"/>
  <c r="I5816" i="45"/>
  <c r="I5817" i="45"/>
  <c r="I5818" i="45"/>
  <c r="I5819" i="45"/>
  <c r="I5820" i="45"/>
  <c r="I5821" i="45"/>
  <c r="I5822" i="45"/>
  <c r="I5823" i="45"/>
  <c r="I5824" i="45"/>
  <c r="I5825" i="45"/>
  <c r="I5826" i="45"/>
  <c r="I5827" i="45"/>
  <c r="I5828" i="45"/>
  <c r="I5829" i="45"/>
  <c r="I5830" i="45"/>
  <c r="I5831" i="45"/>
  <c r="I5832" i="45"/>
  <c r="I5833" i="45"/>
  <c r="I5834" i="45"/>
  <c r="I5835" i="45"/>
  <c r="I5836" i="45"/>
  <c r="I5837" i="45"/>
  <c r="I5838" i="45"/>
  <c r="I5839" i="45"/>
  <c r="I5840" i="45"/>
  <c r="I5841" i="45"/>
  <c r="I5842" i="45"/>
  <c r="I5843" i="45"/>
  <c r="I5844" i="45"/>
  <c r="I5845" i="45"/>
  <c r="I5846" i="45"/>
  <c r="I5847" i="45"/>
  <c r="I5848" i="45"/>
  <c r="I5849" i="45"/>
  <c r="I5850" i="45"/>
  <c r="I5851" i="45"/>
  <c r="I5852" i="45"/>
  <c r="I5853" i="45"/>
  <c r="I5854" i="45"/>
  <c r="I5855" i="45"/>
  <c r="I5856" i="45"/>
  <c r="I5857" i="45"/>
  <c r="I5858" i="45"/>
  <c r="I5859" i="45"/>
  <c r="I5860" i="45"/>
  <c r="I5861" i="45"/>
  <c r="I5862" i="45"/>
  <c r="I5863" i="45"/>
  <c r="I5864" i="45"/>
  <c r="I5865" i="45"/>
  <c r="I5866" i="45"/>
  <c r="I5867" i="45"/>
  <c r="I5868" i="45"/>
  <c r="I5869" i="45"/>
  <c r="I5870" i="45"/>
  <c r="I5871" i="45"/>
  <c r="I5872" i="45"/>
  <c r="I5873" i="45"/>
  <c r="I5874" i="45"/>
  <c r="I5875" i="45"/>
  <c r="I5876" i="45"/>
  <c r="I5877" i="45"/>
  <c r="I5878" i="45"/>
  <c r="I5879" i="45"/>
  <c r="I5880" i="45"/>
  <c r="I5881" i="45"/>
  <c r="I5882" i="45"/>
  <c r="I5883" i="45"/>
  <c r="I5884" i="45"/>
  <c r="I5885" i="45"/>
  <c r="I5886" i="45"/>
  <c r="I5887" i="45"/>
  <c r="I5888" i="45"/>
  <c r="I5889" i="45"/>
  <c r="I5890" i="45"/>
  <c r="I5891" i="45"/>
  <c r="I5892" i="45"/>
  <c r="I5893" i="45"/>
  <c r="I5894" i="45"/>
  <c r="I5895" i="45"/>
  <c r="I5896" i="45"/>
  <c r="I5897" i="45"/>
  <c r="I5898" i="45"/>
  <c r="I5899" i="45"/>
  <c r="I5900" i="45"/>
  <c r="I5901" i="45"/>
  <c r="I5902" i="45"/>
  <c r="I5903" i="45"/>
  <c r="I5904" i="45"/>
  <c r="I5905" i="45"/>
  <c r="I5906" i="45"/>
  <c r="I5907" i="45"/>
  <c r="I5908" i="45"/>
  <c r="I5909" i="45"/>
  <c r="I5910" i="45"/>
  <c r="I5911" i="45"/>
  <c r="I5912" i="45"/>
  <c r="I5913" i="45"/>
  <c r="I5914" i="45"/>
  <c r="I5915" i="45"/>
  <c r="I5916" i="45"/>
  <c r="I5917" i="45"/>
  <c r="I5918" i="45"/>
  <c r="I5919" i="45"/>
  <c r="I5920" i="45"/>
  <c r="I5921" i="45"/>
  <c r="I5922" i="45"/>
  <c r="I5923" i="45"/>
  <c r="I5924" i="45"/>
  <c r="I5925" i="45"/>
  <c r="I5926" i="45"/>
  <c r="I5927" i="45"/>
  <c r="I5928" i="45"/>
  <c r="I5929" i="45"/>
  <c r="I5930" i="45"/>
  <c r="I5931" i="45"/>
  <c r="I5932" i="45"/>
  <c r="I5933" i="45"/>
  <c r="I5934" i="45"/>
  <c r="I5935" i="45"/>
  <c r="I5936" i="45"/>
  <c r="I5937" i="45"/>
  <c r="I5938" i="45"/>
  <c r="I5939" i="45"/>
  <c r="I5940" i="45"/>
  <c r="I5941" i="45"/>
  <c r="I5942" i="45"/>
  <c r="I5943" i="45"/>
  <c r="I5944" i="45"/>
  <c r="I5945" i="45"/>
  <c r="I5946" i="45"/>
  <c r="I5947" i="45"/>
  <c r="I5948" i="45"/>
  <c r="I5949" i="45"/>
  <c r="I5950" i="45"/>
  <c r="I5951" i="45"/>
  <c r="I5952" i="45"/>
  <c r="I5953" i="45"/>
  <c r="I5954" i="45"/>
  <c r="I5955" i="45"/>
  <c r="I5956" i="45"/>
  <c r="I5957" i="45"/>
  <c r="I5958" i="45"/>
  <c r="I5959" i="45"/>
  <c r="I5960" i="45"/>
  <c r="I5961" i="45"/>
  <c r="I5962" i="45"/>
  <c r="I5963" i="45"/>
  <c r="I5964" i="45"/>
  <c r="I5965" i="45"/>
  <c r="I5966" i="45"/>
  <c r="I5967" i="45"/>
  <c r="I5968" i="45"/>
  <c r="I5969" i="45"/>
  <c r="I5970" i="45"/>
  <c r="I5971" i="45"/>
  <c r="I5972" i="45"/>
  <c r="I5973" i="45"/>
  <c r="I5974" i="45"/>
  <c r="I5975" i="45"/>
  <c r="I5976" i="45"/>
  <c r="I5977" i="45"/>
  <c r="I5978" i="45"/>
  <c r="I5979" i="45"/>
  <c r="I5980" i="45"/>
  <c r="I5981" i="45"/>
  <c r="I5982" i="45"/>
  <c r="I5983" i="45"/>
  <c r="I5984" i="45"/>
  <c r="I5985" i="45"/>
  <c r="I5986" i="45"/>
  <c r="I5987" i="45"/>
  <c r="I5988" i="45"/>
  <c r="I5989" i="45"/>
  <c r="I5990" i="45"/>
  <c r="I5991" i="45"/>
  <c r="I5992" i="45"/>
  <c r="I5993" i="45"/>
  <c r="I5994" i="45"/>
  <c r="I5996" i="45"/>
  <c r="I5997" i="45"/>
  <c r="I5998" i="45"/>
  <c r="I5999" i="45"/>
  <c r="I6000" i="45"/>
  <c r="I6001" i="45"/>
  <c r="I6002" i="45"/>
  <c r="I6003" i="45"/>
  <c r="I6004" i="45"/>
  <c r="I6005" i="45"/>
  <c r="I6006" i="45"/>
  <c r="I6007" i="45"/>
  <c r="I6008" i="45"/>
  <c r="I6009" i="45"/>
  <c r="I6010" i="45"/>
  <c r="I6011" i="45"/>
  <c r="I6012" i="45"/>
  <c r="I6013" i="45"/>
  <c r="I6014" i="45"/>
  <c r="I6015" i="45"/>
  <c r="I6016" i="45"/>
  <c r="I6017" i="45"/>
  <c r="I6018" i="45"/>
  <c r="I6019" i="45"/>
  <c r="I6020" i="45"/>
  <c r="I6021" i="45"/>
  <c r="I6022" i="45"/>
  <c r="I6023" i="45"/>
  <c r="I6024" i="45"/>
  <c r="I6025" i="45"/>
  <c r="I6026" i="45"/>
  <c r="I6027" i="45"/>
  <c r="I6028" i="45"/>
  <c r="I6029" i="45"/>
  <c r="I6030" i="45"/>
  <c r="I6031" i="45"/>
  <c r="I6032" i="45"/>
  <c r="I6033" i="45"/>
  <c r="I6034" i="45"/>
  <c r="I6035" i="45"/>
  <c r="I6036" i="45"/>
  <c r="I6037" i="45"/>
  <c r="I6038" i="45"/>
  <c r="I6039" i="45"/>
  <c r="I6040" i="45"/>
  <c r="I6041" i="45"/>
  <c r="I6042" i="45"/>
  <c r="I6043" i="45"/>
  <c r="I6044" i="45"/>
  <c r="I6045" i="45"/>
  <c r="I6046" i="45"/>
  <c r="I6047" i="45"/>
  <c r="I6048" i="45"/>
  <c r="I6049" i="45"/>
  <c r="I6050" i="45"/>
  <c r="I6051" i="45"/>
  <c r="I6052" i="45"/>
  <c r="I6053" i="45"/>
  <c r="I6054" i="45"/>
  <c r="I6055" i="45"/>
  <c r="I6056" i="45"/>
  <c r="I6057" i="45"/>
  <c r="I6058" i="45"/>
  <c r="I6059" i="45"/>
  <c r="I6060" i="45"/>
  <c r="I6061" i="45"/>
  <c r="I6062" i="45"/>
  <c r="I6063" i="45"/>
  <c r="I6064" i="45"/>
  <c r="I6065" i="45"/>
  <c r="I6066" i="45"/>
  <c r="I6067" i="45"/>
  <c r="I6068" i="45"/>
  <c r="I6069" i="45"/>
  <c r="I6070" i="45"/>
  <c r="I6071" i="45"/>
  <c r="I6072" i="45"/>
  <c r="I6073" i="45"/>
  <c r="I6074" i="45"/>
  <c r="I6075" i="45"/>
  <c r="I6076" i="45"/>
  <c r="I6077" i="45"/>
  <c r="I6078" i="45"/>
  <c r="I6079" i="45"/>
  <c r="I6080" i="45"/>
  <c r="I6081" i="45"/>
  <c r="I6082" i="45"/>
  <c r="I6083" i="45"/>
  <c r="I6084" i="45"/>
  <c r="I6085" i="45"/>
  <c r="I6086" i="45"/>
  <c r="I6087" i="45"/>
  <c r="I6088" i="45"/>
  <c r="I6089" i="45"/>
  <c r="I6090" i="45"/>
  <c r="I6091" i="45"/>
  <c r="I6092" i="45"/>
  <c r="I6093" i="45"/>
  <c r="I6095" i="45"/>
  <c r="I6096" i="45"/>
  <c r="I6097" i="45"/>
  <c r="I6098" i="45"/>
  <c r="I6099" i="45"/>
  <c r="I6100" i="45"/>
  <c r="I6101" i="45"/>
  <c r="I6102" i="45"/>
  <c r="I6103" i="45"/>
  <c r="I6104" i="45"/>
  <c r="I6105" i="45"/>
  <c r="I6106" i="45"/>
  <c r="I6107" i="45"/>
  <c r="I6108" i="45"/>
  <c r="I6109" i="45"/>
  <c r="I6110" i="45"/>
  <c r="I6111" i="45"/>
  <c r="I6112" i="45"/>
  <c r="I6113" i="45"/>
  <c r="I6114" i="45"/>
  <c r="I6115" i="45"/>
  <c r="I6116" i="45"/>
  <c r="I6117" i="45"/>
  <c r="I6118" i="45"/>
  <c r="I6119" i="45"/>
  <c r="I6120" i="45"/>
  <c r="I6121" i="45"/>
  <c r="I6122" i="45"/>
  <c r="I6123" i="45"/>
  <c r="I6124" i="45"/>
  <c r="I6125" i="45"/>
  <c r="I6126" i="45"/>
  <c r="I6127" i="45"/>
  <c r="I6128" i="45"/>
  <c r="I6129" i="45"/>
  <c r="I6130" i="45"/>
  <c r="I6131" i="45"/>
  <c r="I6132" i="45"/>
  <c r="I6133" i="45"/>
  <c r="I6134" i="45"/>
  <c r="I6135" i="45"/>
  <c r="I6136" i="45"/>
  <c r="I6137" i="45"/>
  <c r="I6138" i="45"/>
  <c r="I6139" i="45"/>
  <c r="I6140" i="45"/>
  <c r="I6141" i="45"/>
  <c r="I6142" i="45"/>
  <c r="I6143" i="45"/>
  <c r="I6144" i="45"/>
  <c r="I6145" i="45"/>
  <c r="I6146" i="45"/>
  <c r="I6147" i="45"/>
  <c r="I6148" i="45"/>
  <c r="I6149" i="45"/>
  <c r="I6150" i="45"/>
  <c r="I6151" i="45"/>
  <c r="I6152" i="45"/>
  <c r="I6153" i="45"/>
  <c r="I6154" i="45"/>
  <c r="I6155" i="45"/>
  <c r="I6156" i="45"/>
  <c r="I6157" i="45"/>
  <c r="I6158" i="45"/>
  <c r="I6159" i="45"/>
  <c r="I6160" i="45"/>
  <c r="I6161" i="45"/>
  <c r="I6162" i="45"/>
  <c r="I6163" i="45"/>
  <c r="I6164" i="45"/>
  <c r="I6165" i="45"/>
  <c r="I6166" i="45"/>
  <c r="I6167" i="45"/>
  <c r="I6168" i="45"/>
  <c r="I6169" i="45"/>
  <c r="I6170" i="45"/>
  <c r="I6171" i="45"/>
  <c r="I6172" i="45"/>
  <c r="I6173" i="45"/>
  <c r="I6174" i="45"/>
  <c r="I6175" i="45"/>
  <c r="I6176" i="45"/>
  <c r="I6177" i="45"/>
  <c r="I6178" i="45"/>
  <c r="I6179" i="45"/>
  <c r="I6180" i="45"/>
  <c r="I6181" i="45"/>
  <c r="I6182" i="45"/>
  <c r="I6183" i="45"/>
  <c r="I6184" i="45"/>
  <c r="I6185" i="45"/>
  <c r="I6186" i="45"/>
  <c r="I6187" i="45"/>
  <c r="I6188" i="45"/>
  <c r="I6189" i="45"/>
  <c r="I6190" i="45"/>
  <c r="I6191" i="45"/>
  <c r="I6192" i="45"/>
  <c r="I6193" i="45"/>
  <c r="I6194" i="45"/>
  <c r="I6195" i="45"/>
  <c r="I6196" i="45"/>
  <c r="I6197" i="45"/>
  <c r="I6198" i="45"/>
  <c r="I6199" i="45"/>
  <c r="I6200" i="45"/>
  <c r="I6201" i="45"/>
  <c r="I6202" i="45"/>
  <c r="I6203" i="45"/>
  <c r="I6204" i="45"/>
  <c r="I6205" i="45"/>
  <c r="I6206" i="45"/>
  <c r="I6207" i="45"/>
  <c r="I6208" i="45"/>
  <c r="I6209" i="45"/>
  <c r="I6210" i="45"/>
  <c r="I6211" i="45"/>
  <c r="I6212" i="45"/>
  <c r="I6213" i="45"/>
  <c r="I6214" i="45"/>
  <c r="I6215" i="45"/>
  <c r="I6216" i="45"/>
  <c r="I6217" i="45"/>
  <c r="I6218" i="45"/>
  <c r="I6219" i="45"/>
  <c r="I6220" i="45"/>
  <c r="I6221" i="45"/>
  <c r="I6222" i="45"/>
  <c r="I6223" i="45"/>
  <c r="I6224" i="45"/>
  <c r="I6225" i="45"/>
  <c r="I6226" i="45"/>
  <c r="I6227" i="45"/>
  <c r="I6228" i="45"/>
  <c r="I6229" i="45"/>
  <c r="I6230" i="45"/>
  <c r="I6231" i="45"/>
  <c r="I6232" i="45"/>
  <c r="I6233" i="45"/>
  <c r="I6234" i="45"/>
  <c r="I6235" i="45"/>
  <c r="I6236" i="45"/>
  <c r="I6237" i="45"/>
  <c r="I6238" i="45"/>
  <c r="I6239" i="45"/>
  <c r="I6240" i="45"/>
  <c r="I6241" i="45"/>
  <c r="I6242" i="45"/>
  <c r="I6243" i="45"/>
  <c r="I6244" i="45"/>
  <c r="I6245" i="45"/>
  <c r="I6246" i="45"/>
  <c r="I6247" i="45"/>
  <c r="I6248" i="45"/>
  <c r="I6249" i="45"/>
  <c r="I6250" i="45"/>
  <c r="I6251" i="45"/>
  <c r="I6252" i="45"/>
  <c r="I6253" i="45"/>
  <c r="I6254" i="45"/>
  <c r="I6255" i="45"/>
  <c r="I6256" i="45"/>
  <c r="I6257" i="45"/>
  <c r="I6258" i="45"/>
  <c r="I6259" i="45"/>
  <c r="I6260" i="45"/>
  <c r="I6261" i="45"/>
  <c r="I6262" i="45"/>
  <c r="I6263" i="45"/>
  <c r="I6264" i="45"/>
  <c r="I6265" i="45"/>
  <c r="I6266" i="45"/>
  <c r="I6267" i="45"/>
  <c r="I6268" i="45"/>
  <c r="I6269" i="45"/>
  <c r="I6270" i="45"/>
  <c r="I6271" i="45"/>
  <c r="I6272" i="45"/>
  <c r="I6273" i="45"/>
  <c r="I6274" i="45"/>
  <c r="I6275" i="45"/>
  <c r="I6276" i="45"/>
  <c r="I6277" i="45"/>
  <c r="I6278" i="45"/>
  <c r="I6279" i="45"/>
  <c r="I6280" i="45"/>
  <c r="I6281" i="45"/>
  <c r="I6282" i="45"/>
  <c r="I6283" i="45"/>
  <c r="I6284" i="45"/>
  <c r="I6285" i="45"/>
  <c r="I6286" i="45"/>
  <c r="I6287" i="45"/>
  <c r="I6288" i="45"/>
  <c r="I6289" i="45"/>
  <c r="I6290" i="45"/>
  <c r="I6291" i="45"/>
  <c r="I6292" i="45"/>
  <c r="I6293" i="45"/>
  <c r="I6294" i="45"/>
  <c r="I6295" i="45"/>
  <c r="I6296" i="45"/>
  <c r="I6297" i="45"/>
  <c r="I6298" i="45"/>
  <c r="I6299" i="45"/>
  <c r="I6300" i="45"/>
  <c r="I6301" i="45"/>
  <c r="I6302" i="45"/>
  <c r="I6303" i="45"/>
  <c r="I6304" i="45"/>
  <c r="I6305" i="45"/>
  <c r="I6306" i="45"/>
  <c r="I6307" i="45"/>
  <c r="I6308" i="45"/>
  <c r="I6309" i="45"/>
  <c r="I6310" i="45"/>
  <c r="I6311" i="45"/>
  <c r="I6312" i="45"/>
  <c r="I6313" i="45"/>
  <c r="I6314" i="45"/>
  <c r="I6315" i="45"/>
  <c r="I6316" i="45"/>
  <c r="I6317" i="45"/>
  <c r="I6318" i="45"/>
  <c r="I6319" i="45"/>
  <c r="I6320" i="45"/>
  <c r="I6321" i="45"/>
  <c r="I6322" i="45"/>
  <c r="I6323" i="45"/>
  <c r="I6324" i="45"/>
  <c r="I6325" i="45"/>
  <c r="I6326" i="45"/>
  <c r="I6327" i="45"/>
  <c r="I6328" i="45"/>
  <c r="I6329" i="45"/>
  <c r="I6330" i="45"/>
  <c r="I6331" i="45"/>
  <c r="I6332" i="45"/>
  <c r="I6333" i="45"/>
  <c r="I6334" i="45"/>
  <c r="I6335" i="45"/>
  <c r="I6336" i="45"/>
  <c r="I6337" i="45"/>
  <c r="I6338" i="45"/>
  <c r="I6339" i="45"/>
  <c r="I6340" i="45"/>
  <c r="I6341" i="45"/>
  <c r="I6342" i="45"/>
  <c r="I6343" i="45"/>
  <c r="I6344" i="45"/>
  <c r="I6345" i="45"/>
  <c r="I6346" i="45"/>
  <c r="I6347" i="45"/>
  <c r="I6348" i="45"/>
  <c r="I6349" i="45"/>
  <c r="I6350" i="45"/>
  <c r="I6351" i="45"/>
  <c r="I6352" i="45"/>
  <c r="I6353" i="45"/>
  <c r="I6354" i="45"/>
  <c r="I6355" i="45"/>
  <c r="I6356" i="45"/>
  <c r="I6357" i="45"/>
  <c r="I6358" i="45"/>
  <c r="I6359" i="45"/>
  <c r="I6360" i="45"/>
  <c r="I6361" i="45"/>
  <c r="I6362" i="45"/>
  <c r="I6363" i="45"/>
  <c r="I6364" i="45"/>
  <c r="I6365" i="45"/>
  <c r="I6366" i="45"/>
  <c r="I6367" i="45"/>
  <c r="I6368" i="45"/>
  <c r="I6369" i="45"/>
  <c r="I6370" i="45"/>
  <c r="I6371" i="45"/>
  <c r="I6372" i="45"/>
  <c r="I6373" i="45"/>
  <c r="I6374" i="45"/>
  <c r="I6375" i="45"/>
  <c r="I6376" i="45"/>
  <c r="I6377" i="45"/>
  <c r="I6378" i="45"/>
  <c r="I6379" i="45"/>
  <c r="I6380" i="45"/>
  <c r="I6381" i="45"/>
  <c r="I6382" i="45"/>
  <c r="I6383" i="45"/>
  <c r="I6384" i="45"/>
  <c r="I6385" i="45"/>
  <c r="I6386" i="45"/>
  <c r="I6387" i="45"/>
  <c r="I6388" i="45"/>
  <c r="I6389" i="45"/>
  <c r="I6390" i="45"/>
  <c r="I6391" i="45"/>
  <c r="I6392" i="45"/>
  <c r="I6393" i="45"/>
  <c r="I6394" i="45"/>
  <c r="I6395" i="45"/>
  <c r="I6396" i="45"/>
  <c r="I6397" i="45"/>
  <c r="I6398" i="45"/>
  <c r="I6399" i="45"/>
  <c r="I6400" i="45"/>
  <c r="I6401" i="45"/>
  <c r="I6402" i="45"/>
  <c r="I6403" i="45"/>
  <c r="I6404" i="45"/>
  <c r="I6405" i="45"/>
  <c r="I6406" i="45"/>
  <c r="I6407" i="45"/>
  <c r="I6408" i="45"/>
  <c r="I6409" i="45"/>
  <c r="I6410" i="45"/>
  <c r="I6411" i="45"/>
  <c r="I6412" i="45"/>
  <c r="I6413" i="45"/>
  <c r="I6414" i="45"/>
  <c r="I6415" i="45"/>
  <c r="I6416" i="45"/>
  <c r="I6417" i="45"/>
  <c r="I6418" i="45"/>
  <c r="I6419" i="45"/>
  <c r="I6420" i="45"/>
  <c r="I6421" i="45"/>
  <c r="I6422" i="45"/>
  <c r="I6423" i="45"/>
  <c r="I6424" i="45"/>
  <c r="I6425" i="45"/>
  <c r="I6426" i="45"/>
  <c r="I6427" i="45"/>
  <c r="I6428" i="45"/>
  <c r="I6429" i="45"/>
  <c r="I6430" i="45"/>
  <c r="I6431" i="45"/>
  <c r="I6432" i="45"/>
  <c r="I6433" i="45"/>
  <c r="I6434" i="45"/>
  <c r="I6435" i="45"/>
  <c r="I6436" i="45"/>
  <c r="I6437" i="45"/>
  <c r="I6438" i="45"/>
  <c r="I6439" i="45"/>
  <c r="I6440" i="45"/>
  <c r="I6441" i="45"/>
  <c r="I6442" i="45"/>
  <c r="I6443" i="45"/>
  <c r="I6444" i="45"/>
  <c r="I6445" i="45"/>
  <c r="I6446" i="45"/>
  <c r="I6447" i="45"/>
  <c r="I6448" i="45"/>
  <c r="I6449" i="45"/>
  <c r="I6450" i="45"/>
  <c r="I6451" i="45"/>
  <c r="I6452" i="45"/>
  <c r="I6453" i="45"/>
  <c r="I6454" i="45"/>
  <c r="I6455" i="45"/>
  <c r="I6456" i="45"/>
  <c r="I6457" i="45"/>
  <c r="I6458" i="45"/>
  <c r="I6459" i="45"/>
  <c r="I6460" i="45"/>
  <c r="I6461" i="45"/>
  <c r="I6462" i="45"/>
  <c r="I6463" i="45"/>
  <c r="I6464" i="45"/>
  <c r="I6465" i="45"/>
  <c r="I6466" i="45"/>
  <c r="I6467" i="45"/>
  <c r="I6468" i="45"/>
  <c r="I6469" i="45"/>
  <c r="I6470" i="45"/>
  <c r="I6471" i="45"/>
  <c r="I6472" i="45"/>
  <c r="I6473" i="45"/>
  <c r="I6474" i="45"/>
  <c r="I6475" i="45"/>
  <c r="I6476" i="45"/>
  <c r="I6477" i="45"/>
  <c r="I6478" i="45"/>
  <c r="I6479" i="45"/>
  <c r="I6480" i="45"/>
  <c r="I6481" i="45"/>
  <c r="I6482" i="45"/>
  <c r="I6483" i="45"/>
  <c r="I6484" i="45"/>
  <c r="I6485" i="45"/>
  <c r="I6486" i="45"/>
  <c r="I6487" i="45"/>
  <c r="I6488" i="45"/>
  <c r="I6489" i="45"/>
  <c r="I6490" i="45"/>
  <c r="I6491" i="45"/>
  <c r="I6492" i="45"/>
  <c r="I6493" i="45"/>
  <c r="I6494" i="45"/>
  <c r="I6495" i="45"/>
  <c r="I6496" i="45"/>
  <c r="I6497" i="45"/>
  <c r="I6498" i="45"/>
  <c r="I6499" i="45"/>
  <c r="I6500" i="45"/>
  <c r="I6501" i="45"/>
  <c r="I6502" i="45"/>
  <c r="I6503" i="45"/>
  <c r="I6504" i="45"/>
  <c r="I6505" i="45"/>
  <c r="I6506" i="45"/>
  <c r="I6507" i="45"/>
  <c r="I6508" i="45"/>
  <c r="I6509" i="45"/>
  <c r="I6510" i="45"/>
  <c r="I6511" i="45"/>
  <c r="I6512" i="45"/>
  <c r="I6513" i="45"/>
  <c r="I6514" i="45"/>
  <c r="I6515" i="45"/>
  <c r="I6516" i="45"/>
  <c r="I6517" i="45"/>
  <c r="I6518" i="45"/>
  <c r="I6519" i="45"/>
  <c r="I6520" i="45"/>
  <c r="I6521" i="45"/>
  <c r="I6522" i="45"/>
  <c r="I6523" i="45"/>
  <c r="I6524" i="45"/>
  <c r="I6525" i="45"/>
  <c r="I6526" i="45"/>
  <c r="I6527" i="45"/>
  <c r="I6528" i="45"/>
  <c r="I6529" i="45"/>
  <c r="I6530" i="45"/>
  <c r="I6531" i="45"/>
  <c r="I6532" i="45"/>
  <c r="I6533" i="45"/>
  <c r="I6534" i="45"/>
  <c r="I6535" i="45"/>
  <c r="I6536" i="45"/>
  <c r="I6537" i="45"/>
  <c r="I6538" i="45"/>
  <c r="I6539" i="45"/>
  <c r="I6540" i="45"/>
  <c r="I6541" i="45"/>
  <c r="I6542" i="45"/>
  <c r="I6543" i="45"/>
  <c r="I6544" i="45"/>
  <c r="I6545" i="45"/>
  <c r="I6546" i="45"/>
  <c r="I6547" i="45"/>
  <c r="I6548" i="45"/>
  <c r="I6549" i="45"/>
  <c r="I6550" i="45"/>
  <c r="I6551" i="45"/>
  <c r="I6552" i="45"/>
  <c r="I6553" i="45"/>
  <c r="I6554" i="45"/>
  <c r="I6555" i="45"/>
  <c r="I6556" i="45"/>
  <c r="I6557" i="45"/>
  <c r="I6558" i="45"/>
  <c r="I6559" i="45"/>
  <c r="I6560" i="45"/>
  <c r="I6561" i="45"/>
  <c r="I6562" i="45"/>
  <c r="I6563" i="45"/>
  <c r="I6564" i="45"/>
  <c r="I6565" i="45"/>
  <c r="I6566" i="45"/>
  <c r="I6567" i="45"/>
  <c r="I6568" i="45"/>
  <c r="I6569" i="45"/>
  <c r="I6570" i="45"/>
  <c r="I6571" i="45"/>
  <c r="I6572" i="45"/>
  <c r="I6573" i="45"/>
  <c r="I6574" i="45"/>
  <c r="I6575" i="45"/>
  <c r="I6576" i="45"/>
  <c r="I6577" i="45"/>
  <c r="I6578" i="45"/>
  <c r="I6579" i="45"/>
  <c r="I6580" i="45"/>
  <c r="I6581" i="45"/>
  <c r="I6582" i="45"/>
  <c r="I6583" i="45"/>
  <c r="I6584" i="45"/>
  <c r="I6585" i="45"/>
  <c r="I6586" i="45"/>
  <c r="I6587" i="45"/>
  <c r="I6588" i="45"/>
  <c r="I6589" i="45"/>
  <c r="I6590" i="45"/>
  <c r="I6591" i="45"/>
  <c r="I6592" i="45"/>
  <c r="I6593" i="45"/>
  <c r="I6594" i="45"/>
  <c r="I6595" i="45"/>
  <c r="I6596" i="45"/>
  <c r="I6597" i="45"/>
  <c r="I6598" i="45"/>
  <c r="I6599" i="45"/>
  <c r="I6600" i="45"/>
  <c r="I6601" i="45"/>
  <c r="I6602" i="45"/>
  <c r="I6603" i="45"/>
  <c r="I6604" i="45"/>
  <c r="I6605" i="45"/>
  <c r="I6606" i="45"/>
  <c r="I6607" i="45"/>
  <c r="I6608" i="45"/>
  <c r="I6609" i="45"/>
  <c r="I6610" i="45"/>
  <c r="I6611" i="45"/>
  <c r="I6612" i="45"/>
  <c r="I6613" i="45"/>
  <c r="I6614" i="45"/>
  <c r="I6615" i="45"/>
  <c r="I6616" i="45"/>
  <c r="I6617" i="45"/>
  <c r="I6618" i="45"/>
  <c r="I6619" i="45"/>
  <c r="I6620" i="45"/>
  <c r="I6621" i="45"/>
  <c r="I6622" i="45"/>
  <c r="I6623" i="45"/>
  <c r="I6624" i="45"/>
  <c r="I6625" i="45"/>
  <c r="I6626" i="45"/>
  <c r="I6627" i="45"/>
  <c r="I6628" i="45"/>
  <c r="I6629" i="45"/>
  <c r="I6630" i="45"/>
  <c r="I6631" i="45"/>
  <c r="I6632" i="45"/>
  <c r="I6633" i="45"/>
  <c r="I6634" i="45"/>
  <c r="I6635" i="45"/>
  <c r="I6636" i="45"/>
  <c r="I6637" i="45"/>
  <c r="I6638" i="45"/>
  <c r="I6639" i="45"/>
  <c r="I6640" i="45"/>
  <c r="I6641" i="45"/>
  <c r="I6642" i="45"/>
  <c r="I6643" i="45"/>
  <c r="I6644" i="45"/>
  <c r="I6645" i="45"/>
  <c r="I6646" i="45"/>
  <c r="I6647" i="45"/>
  <c r="I6648" i="45"/>
  <c r="I6649" i="45"/>
  <c r="I6650" i="45"/>
  <c r="I6651" i="45"/>
  <c r="I6652" i="45"/>
  <c r="I6653" i="45"/>
  <c r="I6654" i="45"/>
  <c r="I6655" i="45"/>
  <c r="I6656" i="45"/>
  <c r="I6657" i="45"/>
  <c r="I6658" i="45"/>
  <c r="I6659" i="45"/>
  <c r="I6660" i="45"/>
  <c r="I6661" i="45"/>
  <c r="I6662" i="45"/>
  <c r="I6663" i="45"/>
  <c r="I6664" i="45"/>
  <c r="I6665" i="45"/>
  <c r="I6666" i="45"/>
  <c r="I6667" i="45"/>
  <c r="I6668" i="45"/>
  <c r="I6669" i="45"/>
  <c r="I6670" i="45"/>
  <c r="I6671" i="45"/>
  <c r="I6672" i="45"/>
  <c r="I6673" i="45"/>
  <c r="I6674" i="45"/>
  <c r="I6675" i="45"/>
  <c r="I6676" i="45"/>
  <c r="I6677" i="45"/>
  <c r="I6678" i="45"/>
  <c r="I6679" i="45"/>
  <c r="I6680" i="45"/>
  <c r="I6681" i="45"/>
  <c r="I6682" i="45"/>
  <c r="I6683" i="45"/>
  <c r="I6684" i="45"/>
  <c r="I6685" i="45"/>
  <c r="I6686" i="45"/>
  <c r="I6687" i="45"/>
  <c r="I6688" i="45"/>
  <c r="I6689" i="45"/>
  <c r="I6690" i="45"/>
  <c r="I6691" i="45"/>
  <c r="I6692" i="45"/>
  <c r="I6693" i="45"/>
  <c r="I6694" i="45"/>
  <c r="I6695" i="45"/>
  <c r="I6696" i="45"/>
  <c r="I6697" i="45"/>
  <c r="I6698" i="45"/>
  <c r="I6699" i="45"/>
  <c r="I6700" i="45"/>
  <c r="I6701" i="45"/>
  <c r="I6702" i="45"/>
  <c r="I6703" i="45"/>
  <c r="I6704" i="45"/>
  <c r="I6705" i="45"/>
  <c r="I6706" i="45"/>
  <c r="I6707" i="45"/>
  <c r="I6708" i="45"/>
  <c r="I6709" i="45"/>
  <c r="I6710" i="45"/>
  <c r="I6711" i="45"/>
  <c r="I6712" i="45"/>
  <c r="I6713" i="45"/>
  <c r="I6714" i="45"/>
  <c r="I6715" i="45"/>
  <c r="I6716" i="45"/>
  <c r="I6717" i="45"/>
  <c r="I6718" i="45"/>
  <c r="I6719" i="45"/>
  <c r="I6720" i="45"/>
  <c r="I6721" i="45"/>
  <c r="I6722" i="45"/>
  <c r="I6723" i="45"/>
  <c r="I6724" i="45"/>
  <c r="I6725" i="45"/>
  <c r="I6726" i="45"/>
  <c r="I6727" i="45"/>
  <c r="I6728" i="45"/>
  <c r="I6729" i="45"/>
  <c r="I6730" i="45"/>
  <c r="I6731" i="45"/>
  <c r="I6732" i="45"/>
  <c r="I6733" i="45"/>
  <c r="I6734" i="45"/>
  <c r="I6735" i="45"/>
  <c r="I6736" i="45"/>
  <c r="I6737" i="45"/>
  <c r="I6738" i="45"/>
  <c r="I6739" i="45"/>
  <c r="I6740" i="45"/>
  <c r="I6741" i="45"/>
  <c r="I6742" i="45"/>
  <c r="I6743" i="45"/>
  <c r="I6744" i="45"/>
  <c r="I6745" i="45"/>
  <c r="I6746" i="45"/>
  <c r="I6747" i="45"/>
  <c r="I6748" i="45"/>
  <c r="I6749" i="45"/>
  <c r="I6750" i="45"/>
  <c r="I6751" i="45"/>
  <c r="I6752" i="45"/>
  <c r="I6753" i="45"/>
  <c r="I6754" i="45"/>
  <c r="I6755" i="45"/>
  <c r="I6756" i="45"/>
  <c r="I6757" i="45"/>
  <c r="I6758" i="45"/>
  <c r="I6759" i="45"/>
  <c r="I6760" i="45"/>
  <c r="I6761" i="45"/>
  <c r="I6762" i="45"/>
  <c r="I6763" i="45"/>
  <c r="I6764" i="45"/>
  <c r="I6765" i="45"/>
  <c r="I6766" i="45"/>
  <c r="I6767" i="45"/>
  <c r="I6768" i="45"/>
  <c r="I6769" i="45"/>
  <c r="I6770" i="45"/>
  <c r="I6771" i="45"/>
  <c r="I6772" i="45"/>
  <c r="I6773" i="45"/>
  <c r="I6774" i="45"/>
  <c r="I6775" i="45"/>
  <c r="I6776" i="45"/>
  <c r="I6777" i="45"/>
  <c r="I6778" i="45"/>
  <c r="I6779" i="45"/>
  <c r="I6780" i="45"/>
  <c r="I6781" i="45"/>
  <c r="I6782" i="45"/>
  <c r="I6783" i="45"/>
  <c r="I6784" i="45"/>
  <c r="I6785" i="45"/>
  <c r="I6786" i="45"/>
  <c r="I6787" i="45"/>
  <c r="I6788" i="45"/>
  <c r="I6789" i="45"/>
  <c r="I6790" i="45"/>
  <c r="I6791" i="45"/>
  <c r="I6792" i="45"/>
  <c r="I6793" i="45"/>
  <c r="I6794" i="45"/>
  <c r="I6795" i="45"/>
  <c r="I6796" i="45"/>
  <c r="I6797" i="45"/>
  <c r="I6798" i="45"/>
  <c r="I6799" i="45"/>
  <c r="I6800" i="45"/>
  <c r="I6801" i="45"/>
  <c r="I6802" i="45"/>
  <c r="I6803" i="45"/>
  <c r="I6804" i="45"/>
  <c r="I6805" i="45"/>
  <c r="I6806" i="45"/>
  <c r="I6807" i="45"/>
  <c r="I6808" i="45"/>
  <c r="I6809" i="45"/>
  <c r="I6810" i="45"/>
  <c r="I6811" i="45"/>
  <c r="I6812" i="45"/>
  <c r="I6813" i="45"/>
  <c r="I6814" i="45"/>
  <c r="I6815" i="45"/>
  <c r="I6816" i="45"/>
  <c r="I6817" i="45"/>
  <c r="I6818" i="45"/>
  <c r="I6819" i="45"/>
  <c r="I6820" i="45"/>
  <c r="I6821" i="45"/>
  <c r="I6822" i="45"/>
  <c r="I6823" i="45"/>
  <c r="I6824" i="45"/>
  <c r="I6825" i="45"/>
  <c r="I6826" i="45"/>
  <c r="I6827" i="45"/>
  <c r="I6828" i="45"/>
  <c r="I6829" i="45"/>
  <c r="I6830" i="45"/>
  <c r="I6831" i="45"/>
  <c r="I6832" i="45"/>
  <c r="I6833" i="45"/>
  <c r="I6834" i="45"/>
  <c r="I6835" i="45"/>
  <c r="I6836" i="45"/>
  <c r="I6837" i="45"/>
  <c r="I6838" i="45"/>
  <c r="I6839" i="45"/>
  <c r="I6840" i="45"/>
  <c r="I6841" i="45"/>
  <c r="I6842" i="45"/>
  <c r="I6843" i="45"/>
  <c r="I6844" i="45"/>
  <c r="I6845" i="45"/>
  <c r="I6846" i="45"/>
  <c r="I6847" i="45"/>
  <c r="I6848" i="45"/>
  <c r="I6849" i="45"/>
  <c r="I6850" i="45"/>
  <c r="I6851" i="45"/>
  <c r="I6852" i="45"/>
  <c r="I6853" i="45"/>
  <c r="I6854" i="45"/>
  <c r="I6855" i="45"/>
  <c r="I6856" i="45"/>
  <c r="I6857" i="45"/>
  <c r="I6858" i="45"/>
  <c r="I6859" i="45"/>
  <c r="I6860" i="45"/>
  <c r="I6861" i="45"/>
  <c r="I6862" i="45"/>
  <c r="I6863" i="45"/>
  <c r="I6864" i="45"/>
  <c r="I6865" i="45"/>
  <c r="I6866" i="45"/>
  <c r="I6867" i="45"/>
  <c r="I6868" i="45"/>
  <c r="I6869" i="45"/>
  <c r="I6870" i="45"/>
  <c r="I6871" i="45"/>
  <c r="I6872" i="45"/>
  <c r="I6873" i="45"/>
  <c r="I6874" i="45"/>
  <c r="I6875" i="45"/>
  <c r="I6876" i="45"/>
  <c r="I6877" i="45"/>
  <c r="I6878" i="45"/>
  <c r="I6879" i="45"/>
  <c r="I6880" i="45"/>
  <c r="I6881" i="45"/>
  <c r="I6882" i="45"/>
  <c r="I6883" i="45"/>
  <c r="I6884" i="45"/>
  <c r="I6885" i="45"/>
  <c r="I6886" i="45"/>
  <c r="I6887" i="45"/>
  <c r="I6888" i="45"/>
  <c r="I6889" i="45"/>
  <c r="I6890" i="45"/>
  <c r="I6891" i="45"/>
  <c r="I6892" i="45"/>
  <c r="I6893" i="45"/>
  <c r="I6894" i="45"/>
  <c r="I6895" i="45"/>
  <c r="I6896" i="45"/>
  <c r="I6897" i="45"/>
  <c r="I6898" i="45"/>
  <c r="I6899" i="45"/>
  <c r="I6900" i="45"/>
  <c r="I6901" i="45"/>
  <c r="I6902" i="45"/>
  <c r="I6903" i="45"/>
  <c r="I6904" i="45"/>
  <c r="I6905" i="45"/>
  <c r="I6906" i="45"/>
  <c r="I6907" i="45"/>
  <c r="I6908" i="45"/>
  <c r="I6909" i="45"/>
  <c r="I6910" i="45"/>
  <c r="I6911" i="45"/>
  <c r="I6912" i="45"/>
  <c r="I6913" i="45"/>
  <c r="I6914" i="45"/>
  <c r="I6915" i="45"/>
  <c r="I6916" i="45"/>
  <c r="I6917" i="45"/>
  <c r="I6918" i="45"/>
  <c r="I6919" i="45"/>
  <c r="I6920" i="45"/>
  <c r="I6921" i="45"/>
  <c r="I6922" i="45"/>
  <c r="I6923" i="45"/>
  <c r="I6924" i="45"/>
  <c r="I6925" i="45"/>
  <c r="I6926" i="45"/>
  <c r="I6927" i="45"/>
  <c r="I6928" i="45"/>
  <c r="I6929" i="45"/>
  <c r="I6930" i="45"/>
  <c r="I6931" i="45"/>
  <c r="I6932" i="45"/>
  <c r="I6933" i="45"/>
  <c r="I6934" i="45"/>
  <c r="I6935" i="45"/>
  <c r="I6936" i="45"/>
  <c r="I6937" i="45"/>
  <c r="I6938" i="45"/>
  <c r="I6939" i="45"/>
  <c r="I6940" i="45"/>
  <c r="I6941" i="45"/>
  <c r="I6942" i="45"/>
  <c r="I6943" i="45"/>
  <c r="I6944" i="45"/>
  <c r="I6945" i="45"/>
  <c r="I6946" i="45"/>
  <c r="I6947" i="45"/>
  <c r="I6948" i="45"/>
  <c r="I6949" i="45"/>
  <c r="I6950" i="45"/>
  <c r="I6951" i="45"/>
  <c r="I6952" i="45"/>
  <c r="I6953" i="45"/>
  <c r="I6954" i="45"/>
  <c r="I6955" i="45"/>
  <c r="I6956" i="45"/>
  <c r="I6957" i="45"/>
  <c r="I6958" i="45"/>
  <c r="I6959" i="45"/>
  <c r="I6960" i="45"/>
  <c r="I6961" i="45"/>
  <c r="I6962" i="45"/>
  <c r="I6963" i="45"/>
  <c r="I6964" i="45"/>
  <c r="I6965" i="45"/>
  <c r="I6966" i="45"/>
  <c r="I6967" i="45"/>
  <c r="I6968" i="45"/>
  <c r="I6969" i="45"/>
  <c r="I6970" i="45"/>
  <c r="I6971" i="45"/>
  <c r="I6972" i="45"/>
  <c r="I6973" i="45"/>
  <c r="I6974" i="45"/>
  <c r="I6975" i="45"/>
  <c r="I6976" i="45"/>
  <c r="I6977" i="45"/>
  <c r="I6978" i="45"/>
  <c r="I6979" i="45"/>
  <c r="I6980" i="45"/>
  <c r="I6981" i="45"/>
  <c r="I6982" i="45"/>
  <c r="I6983" i="45"/>
  <c r="I6984" i="45"/>
  <c r="I6985" i="45"/>
  <c r="I6986" i="45"/>
  <c r="I6987" i="45"/>
  <c r="I6988" i="45"/>
  <c r="I6989" i="45"/>
  <c r="I6990" i="45"/>
  <c r="I6991" i="45"/>
  <c r="I6992" i="45"/>
  <c r="I6993" i="45"/>
  <c r="I6994" i="45"/>
  <c r="I6995" i="45"/>
  <c r="I6996" i="45"/>
  <c r="I6997" i="45"/>
  <c r="I6998" i="45"/>
  <c r="I6999" i="45"/>
  <c r="I7000" i="45"/>
  <c r="I7001" i="45"/>
  <c r="I7002" i="45"/>
  <c r="I7003" i="45"/>
  <c r="I7004" i="45"/>
  <c r="I7005" i="45"/>
  <c r="I7006" i="45"/>
  <c r="I7007" i="45"/>
  <c r="I7008" i="45"/>
  <c r="I7009" i="45"/>
  <c r="I7010" i="45"/>
  <c r="I7011" i="45"/>
  <c r="I7012" i="45"/>
  <c r="I7013" i="45"/>
  <c r="I7014" i="45"/>
  <c r="I7015" i="45"/>
  <c r="I7016" i="45"/>
  <c r="I7017" i="45"/>
  <c r="I7018" i="45"/>
  <c r="I7019" i="45"/>
  <c r="I7020" i="45"/>
  <c r="I7021" i="45"/>
  <c r="I7022" i="45"/>
  <c r="I7023" i="45"/>
  <c r="I7024" i="45"/>
  <c r="I7025" i="45"/>
  <c r="I7026" i="45"/>
  <c r="I7027" i="45"/>
  <c r="I7028" i="45"/>
  <c r="I7029" i="45"/>
  <c r="I7030" i="45"/>
  <c r="I7031" i="45"/>
  <c r="I7032" i="45"/>
  <c r="I7033" i="45"/>
  <c r="I7034" i="45"/>
  <c r="I7035" i="45"/>
  <c r="I7036" i="45"/>
  <c r="I7037" i="45"/>
  <c r="I7038" i="45"/>
  <c r="I7039" i="45"/>
  <c r="I7040" i="45"/>
  <c r="I7041" i="45"/>
  <c r="I7042" i="45"/>
  <c r="I7043" i="45"/>
  <c r="I7044" i="45"/>
  <c r="I7045" i="45"/>
  <c r="I7046" i="45"/>
  <c r="I7047" i="45"/>
  <c r="I7048" i="45"/>
  <c r="I7049" i="45"/>
  <c r="I7050" i="45"/>
  <c r="I7051" i="45"/>
  <c r="I7052" i="45"/>
  <c r="I7053" i="45"/>
  <c r="I7054" i="45"/>
  <c r="I7055" i="45"/>
  <c r="I7056" i="45"/>
  <c r="I7057" i="45"/>
  <c r="I7058" i="45"/>
  <c r="I7059" i="45"/>
  <c r="I7060" i="45"/>
  <c r="I7061" i="45"/>
  <c r="I7062" i="45"/>
  <c r="I7063" i="45"/>
  <c r="I7064" i="45"/>
  <c r="I7065" i="45"/>
  <c r="I7066" i="45"/>
  <c r="I7067" i="45"/>
  <c r="I7068" i="45"/>
  <c r="I7069" i="45"/>
  <c r="I7070" i="45"/>
  <c r="I7071" i="45"/>
  <c r="I7072" i="45"/>
  <c r="I7073" i="45"/>
  <c r="I7074" i="45"/>
  <c r="I7075" i="45"/>
  <c r="I7076" i="45"/>
  <c r="I7077" i="45"/>
  <c r="I7078" i="45"/>
  <c r="I7079" i="45"/>
  <c r="I7080" i="45"/>
  <c r="I7081" i="45"/>
  <c r="I7082" i="45"/>
  <c r="I7083" i="45"/>
  <c r="I7084" i="45"/>
  <c r="I7085" i="45"/>
  <c r="I7086" i="45"/>
  <c r="I7087" i="45"/>
  <c r="I7088" i="45"/>
  <c r="I7089" i="45"/>
  <c r="I7090" i="45"/>
  <c r="I7091" i="45"/>
  <c r="I7092" i="45"/>
  <c r="I7093" i="45"/>
  <c r="I7094" i="45"/>
  <c r="I7095" i="45"/>
  <c r="I7096" i="45"/>
  <c r="I7097" i="45"/>
  <c r="I7098" i="45"/>
  <c r="I7099" i="45"/>
  <c r="I7100" i="45"/>
  <c r="I7101" i="45"/>
  <c r="I7102" i="45"/>
  <c r="I7103" i="45"/>
  <c r="I7104" i="45"/>
  <c r="I7105" i="45"/>
  <c r="I7106" i="45"/>
  <c r="I7107" i="45"/>
  <c r="I7108" i="45"/>
  <c r="I7109" i="45"/>
  <c r="I7110" i="45"/>
  <c r="I7111" i="45"/>
  <c r="I7112" i="45"/>
  <c r="I7113" i="45"/>
  <c r="I7114" i="45"/>
  <c r="I7115" i="45"/>
  <c r="I7116" i="45"/>
  <c r="I7117" i="45"/>
  <c r="I7118" i="45"/>
  <c r="I7119" i="45"/>
  <c r="I7120" i="45"/>
  <c r="I7121" i="45"/>
  <c r="I7122" i="45"/>
  <c r="I7123" i="45"/>
  <c r="I7124" i="45"/>
  <c r="I7125" i="45"/>
  <c r="I7126" i="45"/>
  <c r="I7127" i="45"/>
  <c r="I7128" i="45"/>
  <c r="I7129" i="45"/>
  <c r="I7130" i="45"/>
  <c r="I7131" i="45"/>
  <c r="I7132" i="45"/>
  <c r="I7133" i="45"/>
  <c r="I7134" i="45"/>
  <c r="I7135" i="45"/>
  <c r="I7136" i="45"/>
  <c r="I7137" i="45"/>
  <c r="I7138" i="45"/>
  <c r="I7139" i="45"/>
  <c r="I7140" i="45"/>
  <c r="I7141" i="45"/>
  <c r="I7142" i="45"/>
  <c r="I7143" i="45"/>
  <c r="I7144" i="45"/>
  <c r="I7145" i="45"/>
  <c r="I7146" i="45"/>
  <c r="I7147" i="45"/>
  <c r="I7148" i="45"/>
  <c r="I7149" i="45"/>
  <c r="I7150" i="45"/>
  <c r="I7151" i="45"/>
  <c r="I7152" i="45"/>
  <c r="I7153" i="45"/>
  <c r="I7154" i="45"/>
  <c r="I7155" i="45"/>
  <c r="I7156" i="45"/>
  <c r="I7157" i="45"/>
  <c r="I7158" i="45"/>
  <c r="I7159" i="45"/>
  <c r="I7160" i="45"/>
  <c r="I7161" i="45"/>
  <c r="I7162" i="45"/>
  <c r="I7163" i="45"/>
  <c r="I7164" i="45"/>
  <c r="I7165" i="45"/>
  <c r="I7166" i="45"/>
  <c r="I7167" i="45"/>
  <c r="I7168" i="45"/>
  <c r="I7169" i="45"/>
  <c r="I7170" i="45"/>
  <c r="I7171" i="45"/>
  <c r="I7172" i="45"/>
  <c r="I7173" i="45"/>
  <c r="I7174" i="45"/>
  <c r="I7175" i="45"/>
  <c r="I7176" i="45"/>
  <c r="I7177" i="45"/>
  <c r="I7178" i="45"/>
  <c r="I7179" i="45"/>
  <c r="I7180" i="45"/>
  <c r="I7181" i="45"/>
  <c r="I7182" i="45"/>
  <c r="I7183" i="45"/>
  <c r="I7184" i="45"/>
  <c r="I7185" i="45"/>
  <c r="I7186" i="45"/>
  <c r="I7187" i="45"/>
  <c r="I7188" i="45"/>
  <c r="I7189" i="45"/>
  <c r="I7190" i="45"/>
  <c r="I7191" i="45"/>
  <c r="I7192" i="45"/>
  <c r="I7193" i="45"/>
  <c r="I7194" i="45"/>
  <c r="I7195" i="45"/>
  <c r="I7196" i="45"/>
  <c r="I7197" i="45"/>
  <c r="I7198" i="45"/>
  <c r="I7199" i="45"/>
  <c r="I7200" i="45"/>
  <c r="I7201" i="45"/>
  <c r="I7202" i="45"/>
  <c r="I7203" i="45"/>
  <c r="I7204" i="45"/>
  <c r="I7205" i="45"/>
  <c r="I7206" i="45"/>
  <c r="I7207" i="45"/>
  <c r="I7208" i="45"/>
  <c r="I7209" i="45"/>
  <c r="I7210" i="45"/>
  <c r="I7211" i="45"/>
  <c r="I7212" i="45"/>
  <c r="I7213" i="45"/>
  <c r="I7214" i="45"/>
  <c r="I7215" i="45"/>
  <c r="I7216" i="45"/>
  <c r="I7217" i="45"/>
  <c r="I7218" i="45"/>
  <c r="I7219" i="45"/>
  <c r="I7220" i="45"/>
  <c r="I7221" i="45"/>
  <c r="I7222" i="45"/>
  <c r="I7223" i="45"/>
  <c r="I7224" i="45"/>
  <c r="I7225" i="45"/>
  <c r="I7226" i="45"/>
  <c r="I7227" i="45"/>
  <c r="I7228" i="45"/>
  <c r="I7229" i="45"/>
  <c r="I7230" i="45"/>
  <c r="I7231" i="45"/>
  <c r="I7232" i="45"/>
  <c r="I7233" i="45"/>
  <c r="I7234" i="45"/>
  <c r="I7235" i="45"/>
  <c r="I7236" i="45"/>
  <c r="I7237" i="45"/>
  <c r="I7238" i="45"/>
  <c r="I7239" i="45"/>
  <c r="I7240" i="45"/>
  <c r="I7241" i="45"/>
  <c r="I7242" i="45"/>
  <c r="I7243" i="45"/>
  <c r="I7244" i="45"/>
  <c r="I7245" i="45"/>
  <c r="I7246" i="45"/>
  <c r="I7247" i="45"/>
  <c r="I7248" i="45"/>
  <c r="I7249" i="45"/>
  <c r="I7250" i="45"/>
  <c r="I7251" i="45"/>
  <c r="I7252" i="45"/>
  <c r="I7253" i="45"/>
  <c r="I7254" i="45"/>
  <c r="I7255" i="45"/>
  <c r="I7256" i="45"/>
  <c r="I7257" i="45"/>
  <c r="I7258" i="45"/>
  <c r="I7259" i="45"/>
  <c r="I7260" i="45"/>
  <c r="I7261" i="45"/>
  <c r="I7262" i="45"/>
  <c r="I7263" i="45"/>
  <c r="I7264" i="45"/>
  <c r="I7265" i="45"/>
  <c r="I7266" i="45"/>
  <c r="I7267" i="45"/>
  <c r="I7268" i="45"/>
  <c r="I7269" i="45"/>
  <c r="I7270" i="45"/>
  <c r="I7271" i="45"/>
  <c r="I7272" i="45"/>
  <c r="I7273" i="45"/>
  <c r="I7274" i="45"/>
  <c r="I7275" i="45"/>
  <c r="I7276" i="45"/>
  <c r="I7277" i="45"/>
  <c r="I7278" i="45"/>
  <c r="I7279" i="45"/>
  <c r="I7280" i="45"/>
  <c r="I7281" i="45"/>
  <c r="I7282" i="45"/>
  <c r="I7283" i="45"/>
  <c r="I7284" i="45"/>
  <c r="I7285" i="45"/>
  <c r="I7286" i="45"/>
  <c r="I7287" i="45"/>
  <c r="I7288" i="45"/>
  <c r="I7289" i="45"/>
  <c r="I7290" i="45"/>
  <c r="I7291" i="45"/>
  <c r="I7292" i="45"/>
  <c r="I7293" i="45"/>
  <c r="I7294" i="45"/>
  <c r="I7295" i="45"/>
  <c r="I7296" i="45"/>
  <c r="I7297" i="45"/>
  <c r="I7298" i="45"/>
  <c r="I7299" i="45"/>
  <c r="I7300" i="45"/>
  <c r="I7301" i="45"/>
  <c r="I7302" i="45"/>
  <c r="I7303" i="45"/>
  <c r="I7304" i="45"/>
  <c r="I7305" i="45"/>
  <c r="I7306" i="45"/>
  <c r="I7307" i="45"/>
  <c r="I7308" i="45"/>
  <c r="I7309" i="45"/>
  <c r="I7310" i="45"/>
  <c r="I7311" i="45"/>
  <c r="I7312" i="45"/>
  <c r="I7313" i="45"/>
  <c r="I7314" i="45"/>
  <c r="I7315" i="45"/>
  <c r="I7316" i="45"/>
  <c r="I7317" i="45"/>
  <c r="I7318" i="45"/>
  <c r="I7319" i="45"/>
  <c r="I7320" i="45"/>
  <c r="I7321" i="45"/>
  <c r="I7322" i="45"/>
  <c r="I7323" i="45"/>
  <c r="I7324" i="45"/>
  <c r="I7325" i="45"/>
  <c r="I7326" i="45"/>
  <c r="I7327" i="45"/>
  <c r="I7328" i="45"/>
  <c r="I7329" i="45"/>
  <c r="I7330" i="45"/>
  <c r="I7331" i="45"/>
  <c r="I7332" i="45"/>
  <c r="I7333" i="45"/>
  <c r="I7334" i="45"/>
  <c r="I7335" i="45"/>
  <c r="I7336" i="45"/>
  <c r="I7337" i="45"/>
  <c r="I7338" i="45"/>
  <c r="I7339" i="45"/>
  <c r="I7340" i="45"/>
  <c r="I7341" i="45"/>
  <c r="I7342" i="45"/>
  <c r="I7343" i="45"/>
  <c r="I7344" i="45"/>
  <c r="I7345" i="45"/>
  <c r="I7346" i="45"/>
  <c r="I7347" i="45"/>
  <c r="I7348" i="45"/>
  <c r="I7349" i="45"/>
  <c r="I7350" i="45"/>
  <c r="I7351" i="45"/>
  <c r="I7352" i="45"/>
  <c r="I7353" i="45"/>
  <c r="I7354" i="45"/>
  <c r="I7355" i="45"/>
  <c r="I7356" i="45"/>
  <c r="I7357" i="45"/>
  <c r="I7358" i="45"/>
  <c r="I7359" i="45"/>
  <c r="I7360" i="45"/>
  <c r="I7361" i="45"/>
  <c r="I7362" i="45"/>
  <c r="I7363" i="45"/>
  <c r="I7364" i="45"/>
  <c r="I7365" i="45"/>
  <c r="I7366" i="45"/>
  <c r="I7367" i="45"/>
  <c r="I7368" i="45"/>
  <c r="I7369" i="45"/>
  <c r="I7370" i="45"/>
  <c r="I7371" i="45"/>
  <c r="I7372" i="45"/>
  <c r="I7373" i="45"/>
  <c r="I7374" i="45"/>
  <c r="I7375" i="45"/>
  <c r="I7376" i="45"/>
  <c r="I7377" i="45"/>
  <c r="I7378" i="45"/>
  <c r="I7379" i="45"/>
  <c r="I7380" i="45"/>
  <c r="I7381" i="45"/>
  <c r="I7382" i="45"/>
  <c r="I7383" i="45"/>
  <c r="I7384" i="45"/>
  <c r="I7385" i="45"/>
  <c r="I7386" i="45"/>
  <c r="I7387" i="45"/>
  <c r="I7388" i="45"/>
  <c r="I7389" i="45"/>
  <c r="I7390" i="45"/>
  <c r="I7391" i="45"/>
  <c r="I7392" i="45"/>
  <c r="I7393" i="45"/>
  <c r="I7394" i="45"/>
  <c r="I7395" i="45"/>
  <c r="I7396" i="45"/>
  <c r="I7397" i="45"/>
  <c r="I7398" i="45"/>
  <c r="I7399" i="45"/>
  <c r="I7400" i="45"/>
  <c r="I7401" i="45"/>
  <c r="I7402" i="45"/>
  <c r="I7403" i="45"/>
  <c r="I7404" i="45"/>
  <c r="I7405" i="45"/>
  <c r="I7406" i="45"/>
  <c r="I7407" i="45"/>
  <c r="I7408" i="45"/>
  <c r="I7409" i="45"/>
  <c r="I7410" i="45"/>
  <c r="I7411" i="45"/>
  <c r="I7412" i="45"/>
  <c r="I7413" i="45"/>
  <c r="I7414" i="45"/>
  <c r="I7415" i="45"/>
  <c r="I7416" i="45"/>
  <c r="I7417" i="45"/>
  <c r="I7418" i="45"/>
  <c r="I7419" i="45"/>
  <c r="I7420" i="45"/>
  <c r="I7421" i="45"/>
  <c r="I7422" i="45"/>
  <c r="I7423" i="45"/>
  <c r="I7424" i="45"/>
  <c r="I7425" i="45"/>
  <c r="I7426" i="45"/>
  <c r="I7427" i="45"/>
  <c r="I7428" i="45"/>
  <c r="I7429" i="45"/>
  <c r="I7430" i="45"/>
  <c r="I7431" i="45"/>
  <c r="I7432" i="45"/>
  <c r="I7433" i="45"/>
  <c r="I7434" i="45"/>
  <c r="I7435" i="45"/>
  <c r="I7436" i="45"/>
  <c r="I7437" i="45"/>
  <c r="I7438" i="45"/>
  <c r="I7439" i="45"/>
  <c r="I7440" i="45"/>
  <c r="I7441" i="45"/>
  <c r="I7442" i="45"/>
  <c r="I7443" i="45"/>
  <c r="I7444" i="45"/>
  <c r="I7445" i="45"/>
  <c r="I7446" i="45"/>
  <c r="I7447" i="45"/>
  <c r="I7448" i="45"/>
  <c r="I7449" i="45"/>
  <c r="I7450" i="45"/>
  <c r="I7451" i="45"/>
  <c r="I7452" i="45"/>
  <c r="I7453" i="45"/>
  <c r="I7454" i="45"/>
  <c r="I7455" i="45"/>
  <c r="I7456" i="45"/>
  <c r="I7457" i="45"/>
  <c r="I7458" i="45"/>
  <c r="I7459" i="45"/>
  <c r="I7460" i="45"/>
  <c r="I7461" i="45"/>
  <c r="I7462" i="45"/>
  <c r="I7463" i="45"/>
  <c r="I7464" i="45"/>
  <c r="I7465" i="45"/>
  <c r="I7466" i="45"/>
  <c r="I7467" i="45"/>
  <c r="I7468" i="45"/>
  <c r="I7469" i="45"/>
  <c r="I7470" i="45"/>
  <c r="I7471" i="45"/>
  <c r="I7472" i="45"/>
  <c r="I7473" i="45"/>
  <c r="I7474" i="45"/>
  <c r="I7475" i="45"/>
  <c r="I7476" i="45"/>
  <c r="I7477" i="45"/>
  <c r="I7478" i="45"/>
  <c r="I7479" i="45"/>
  <c r="I7480" i="45"/>
  <c r="I7481" i="45"/>
  <c r="I7482" i="45"/>
  <c r="I7483" i="45"/>
  <c r="I7484" i="45"/>
  <c r="I7485" i="45"/>
  <c r="I7486" i="45"/>
  <c r="I7487" i="45"/>
  <c r="I7488" i="45"/>
  <c r="I7489" i="45"/>
  <c r="I7490" i="45"/>
  <c r="I7491" i="45"/>
  <c r="I7492" i="45"/>
  <c r="I7493" i="45"/>
  <c r="I7494" i="45"/>
  <c r="I7495" i="45"/>
  <c r="I7496" i="45"/>
  <c r="I7497" i="45"/>
  <c r="I7498" i="45"/>
  <c r="I7499" i="45"/>
  <c r="I7500" i="45"/>
  <c r="I7501" i="45"/>
  <c r="I7502" i="45"/>
  <c r="I7503" i="45"/>
  <c r="I7504" i="45"/>
  <c r="I7505" i="45"/>
  <c r="I7506" i="45"/>
  <c r="I7507" i="45"/>
  <c r="I7508" i="45"/>
  <c r="I7509" i="45"/>
  <c r="I7510" i="45"/>
  <c r="I7511" i="45"/>
  <c r="I7512" i="45"/>
  <c r="I7513" i="45"/>
  <c r="I7514" i="45"/>
  <c r="I7515" i="45"/>
  <c r="I7516" i="45"/>
  <c r="I7517" i="45"/>
  <c r="I7518" i="45"/>
  <c r="I7519" i="45"/>
  <c r="I7520" i="45"/>
  <c r="I7521" i="45"/>
  <c r="I7522" i="45"/>
  <c r="I7523" i="45"/>
  <c r="I7524" i="45"/>
  <c r="I7525" i="45"/>
  <c r="I7526" i="45"/>
  <c r="I7527" i="45"/>
  <c r="I7528" i="45"/>
  <c r="I7529" i="45"/>
  <c r="I7530" i="45"/>
  <c r="I7531" i="45"/>
  <c r="I7532" i="45"/>
  <c r="I7533" i="45"/>
  <c r="I7534" i="45"/>
  <c r="I7535" i="45"/>
  <c r="I7536" i="45"/>
  <c r="I7537" i="45"/>
  <c r="I7538" i="45"/>
  <c r="I7539" i="45"/>
  <c r="I7540" i="45"/>
  <c r="I7541" i="45"/>
  <c r="I7542" i="45"/>
  <c r="I7543" i="45"/>
  <c r="I7544" i="45"/>
  <c r="I7545" i="45"/>
  <c r="I7546" i="45"/>
  <c r="I7547" i="45"/>
  <c r="I7548" i="45"/>
  <c r="I7549" i="45"/>
  <c r="I7550" i="45"/>
  <c r="I7551" i="45"/>
  <c r="I7552" i="45"/>
  <c r="I7553" i="45"/>
  <c r="I7554" i="45"/>
  <c r="I7555" i="45"/>
  <c r="I7556" i="45"/>
  <c r="I7557" i="45"/>
  <c r="I7558" i="45"/>
  <c r="I7559" i="45"/>
  <c r="I7560" i="45"/>
  <c r="I7561" i="45"/>
  <c r="I7562" i="45"/>
  <c r="I7563" i="45"/>
  <c r="I7564" i="45"/>
  <c r="I7565" i="45"/>
  <c r="I7566" i="45"/>
  <c r="I7567" i="45"/>
  <c r="I7568" i="45"/>
  <c r="I7569" i="45"/>
  <c r="I7570" i="45"/>
  <c r="I7571" i="45"/>
  <c r="I7572" i="45"/>
  <c r="I7573" i="45"/>
  <c r="I7574" i="45"/>
  <c r="I7575" i="45"/>
  <c r="I7576" i="45"/>
  <c r="I7577" i="45"/>
  <c r="I7578" i="45"/>
  <c r="I7579" i="45"/>
  <c r="I7580" i="45"/>
  <c r="I7581" i="45"/>
  <c r="I7582" i="45"/>
  <c r="I7583" i="45"/>
  <c r="I7584" i="45"/>
  <c r="I7585" i="45"/>
  <c r="I7586" i="45"/>
  <c r="I7587" i="45"/>
  <c r="I7588" i="45"/>
  <c r="I7589" i="45"/>
  <c r="I7590" i="45"/>
  <c r="I7591" i="45"/>
  <c r="I7592" i="45"/>
  <c r="I7593" i="45"/>
  <c r="I7594" i="45"/>
  <c r="I7595" i="45"/>
  <c r="I7596" i="45"/>
  <c r="I7597" i="45"/>
  <c r="I7598" i="45"/>
  <c r="I7599" i="45"/>
  <c r="I7600" i="45"/>
  <c r="I7601" i="45"/>
  <c r="I7602" i="45"/>
  <c r="I7603" i="45"/>
  <c r="I7604" i="45"/>
  <c r="I7605" i="45"/>
  <c r="I7606" i="45"/>
  <c r="I7607" i="45"/>
  <c r="I7608" i="45"/>
  <c r="I7609" i="45"/>
  <c r="I7610" i="45"/>
  <c r="I7611" i="45"/>
  <c r="I7612" i="45"/>
  <c r="I7613" i="45"/>
  <c r="I7614" i="45"/>
  <c r="I7615" i="45"/>
  <c r="I7616" i="45"/>
  <c r="I7617" i="45"/>
  <c r="I7618" i="45"/>
  <c r="I7619" i="45"/>
  <c r="I7620" i="45"/>
  <c r="I7621" i="45"/>
  <c r="I7622" i="45"/>
  <c r="I7623" i="45"/>
  <c r="I7624" i="45"/>
  <c r="I7625" i="45"/>
  <c r="I7626" i="45"/>
  <c r="I7627" i="45"/>
  <c r="I7628" i="45"/>
  <c r="I7629" i="45"/>
  <c r="I7630" i="45"/>
  <c r="I7631" i="45"/>
  <c r="I7632" i="45"/>
  <c r="I7633" i="45"/>
  <c r="I7634" i="45"/>
  <c r="I7635" i="45"/>
  <c r="I7636" i="45"/>
  <c r="I7637" i="45"/>
  <c r="I7638" i="45"/>
  <c r="I7639" i="45"/>
  <c r="I7640" i="45"/>
  <c r="I7641" i="45"/>
  <c r="I7642" i="45"/>
  <c r="I7643" i="45"/>
  <c r="I7644" i="45"/>
  <c r="I7645" i="45"/>
  <c r="I7646" i="45"/>
  <c r="I7647" i="45"/>
  <c r="I7648" i="45"/>
  <c r="I7649" i="45"/>
  <c r="I7650" i="45"/>
  <c r="I7651" i="45"/>
  <c r="I7652" i="45"/>
  <c r="I7653" i="45"/>
  <c r="I7654" i="45"/>
  <c r="I7655" i="45"/>
  <c r="I7656" i="45"/>
  <c r="I7657" i="45"/>
  <c r="I7658" i="45"/>
  <c r="I7659" i="45"/>
  <c r="I7660" i="45"/>
  <c r="I7661" i="45"/>
  <c r="I7662" i="45"/>
  <c r="I7663" i="45"/>
  <c r="I7664" i="45"/>
  <c r="I7665" i="45"/>
  <c r="I7666" i="45"/>
  <c r="I7667" i="45"/>
  <c r="I7668" i="45"/>
  <c r="I7669" i="45"/>
  <c r="I7670" i="45"/>
  <c r="I7671" i="45"/>
  <c r="I7672" i="45"/>
  <c r="I7673" i="45"/>
  <c r="I7674" i="45"/>
  <c r="I7675" i="45"/>
  <c r="I7676" i="45"/>
  <c r="I7677" i="45"/>
  <c r="I7678" i="45"/>
  <c r="I7679" i="45"/>
  <c r="I7680" i="45"/>
  <c r="I7681" i="45"/>
  <c r="I7682" i="45"/>
  <c r="I7683" i="45"/>
  <c r="I7684" i="45"/>
  <c r="I7685" i="45"/>
  <c r="I7686" i="45"/>
  <c r="I7687" i="45"/>
  <c r="I7688" i="45"/>
  <c r="I7689" i="45"/>
  <c r="I7690" i="45"/>
  <c r="I7691" i="45"/>
  <c r="I7692" i="45"/>
  <c r="I7693" i="45"/>
  <c r="I7694" i="45"/>
  <c r="I7695" i="45"/>
  <c r="I7696" i="45"/>
  <c r="I7697" i="45"/>
  <c r="I7698" i="45"/>
  <c r="I7699" i="45"/>
  <c r="I7700" i="45"/>
  <c r="I7701" i="45"/>
  <c r="I7702" i="45"/>
  <c r="I7703" i="45"/>
  <c r="I7704" i="45"/>
  <c r="I7705" i="45"/>
  <c r="I7706" i="45"/>
  <c r="I7707" i="45"/>
  <c r="I7708" i="45"/>
  <c r="I7709" i="45"/>
  <c r="I7710" i="45"/>
  <c r="I7711" i="45"/>
  <c r="I7712" i="45"/>
  <c r="I7713" i="45"/>
  <c r="I7714" i="45"/>
  <c r="I7715" i="45"/>
  <c r="I7716" i="45"/>
  <c r="I7717" i="45"/>
  <c r="I7718" i="45"/>
  <c r="I7719" i="45"/>
  <c r="I7720" i="45"/>
  <c r="I7721" i="45"/>
  <c r="I7722" i="45"/>
  <c r="I7723" i="45"/>
  <c r="I7724" i="45"/>
  <c r="I7725" i="45"/>
  <c r="I7726" i="45"/>
  <c r="I7727" i="45"/>
  <c r="I7728" i="45"/>
  <c r="I7729" i="45"/>
  <c r="I7730" i="45"/>
  <c r="I7731" i="45"/>
  <c r="I7732" i="45"/>
  <c r="I7733" i="45"/>
  <c r="I7734" i="45"/>
  <c r="I7735" i="45"/>
  <c r="I7736" i="45"/>
  <c r="I7737" i="45"/>
  <c r="I7738" i="45"/>
  <c r="I7739" i="45"/>
  <c r="I7740" i="45"/>
  <c r="I7741" i="45"/>
  <c r="I7742" i="45"/>
  <c r="I7743" i="45"/>
  <c r="I7744" i="45"/>
  <c r="I7745" i="45"/>
  <c r="I7746" i="45"/>
  <c r="I7747" i="45"/>
  <c r="I7748" i="45"/>
  <c r="I7749" i="45"/>
  <c r="I7750" i="45"/>
  <c r="I7751" i="45"/>
  <c r="I7752" i="45"/>
  <c r="I7753" i="45"/>
  <c r="I7754" i="45"/>
  <c r="I7755" i="45"/>
  <c r="I7756" i="45"/>
  <c r="I7757" i="45"/>
  <c r="I7758" i="45"/>
  <c r="I7759" i="45"/>
  <c r="I7760" i="45"/>
  <c r="I7761" i="45"/>
  <c r="I7762" i="45"/>
  <c r="I7763" i="45"/>
  <c r="I7764" i="45"/>
  <c r="I7765" i="45"/>
  <c r="I7766" i="45"/>
  <c r="I7767" i="45"/>
  <c r="I7768" i="45"/>
  <c r="I7769" i="45"/>
  <c r="I7770" i="45"/>
  <c r="I7771" i="45"/>
  <c r="I7772" i="45"/>
  <c r="I7773" i="45"/>
  <c r="I7774" i="45"/>
  <c r="I7775" i="45"/>
  <c r="I7776" i="45"/>
  <c r="I7777" i="45"/>
  <c r="I7778" i="45"/>
  <c r="I7779" i="45"/>
  <c r="I7780" i="45"/>
  <c r="I7781" i="45"/>
  <c r="I7782" i="45"/>
  <c r="I7783" i="45"/>
  <c r="I7784" i="45"/>
  <c r="I7785" i="45"/>
  <c r="I7786" i="45"/>
  <c r="I7787" i="45"/>
  <c r="I7788" i="45"/>
  <c r="I7789" i="45"/>
  <c r="I7790" i="45"/>
  <c r="I7791" i="45"/>
  <c r="I7792" i="45"/>
  <c r="I7793" i="45"/>
  <c r="I7794" i="45"/>
  <c r="I7795" i="45"/>
  <c r="I7796" i="45"/>
  <c r="I7797" i="45"/>
  <c r="I7799" i="45"/>
  <c r="I7800" i="45"/>
  <c r="I7801" i="45"/>
  <c r="I7802" i="45"/>
  <c r="I7803" i="45"/>
  <c r="I7804" i="45"/>
  <c r="I7805" i="45"/>
  <c r="I7806" i="45"/>
  <c r="I7807" i="45"/>
  <c r="I7808" i="45"/>
  <c r="I7809" i="45"/>
  <c r="I7810" i="45"/>
  <c r="I7811" i="45"/>
  <c r="I7812" i="45"/>
  <c r="I7813" i="45"/>
  <c r="I7814" i="45"/>
  <c r="I7815" i="45"/>
  <c r="I7816" i="45"/>
  <c r="I7817" i="45"/>
  <c r="I7818" i="45"/>
  <c r="I7819" i="45"/>
  <c r="I7820" i="45"/>
  <c r="I7821" i="45"/>
  <c r="I7822" i="45"/>
  <c r="I7823" i="45"/>
  <c r="I7824" i="45"/>
  <c r="I7825" i="45"/>
  <c r="I7826" i="45"/>
  <c r="I7827" i="45"/>
  <c r="I7828" i="45"/>
  <c r="I7829" i="45"/>
  <c r="I7830" i="45"/>
  <c r="I7831" i="45"/>
  <c r="I7832" i="45"/>
  <c r="I7833" i="45"/>
  <c r="I7834" i="45"/>
  <c r="I7835" i="45"/>
  <c r="I7836" i="45"/>
  <c r="I7837" i="45"/>
  <c r="I7838" i="45"/>
  <c r="I7839" i="45"/>
  <c r="I7840" i="45"/>
  <c r="I7841" i="45"/>
  <c r="I7842" i="45"/>
  <c r="I7843" i="45"/>
  <c r="I7844" i="45"/>
  <c r="I7845" i="45"/>
  <c r="I7846" i="45"/>
  <c r="I7847" i="45"/>
  <c r="I7848" i="45"/>
  <c r="I7849" i="45"/>
  <c r="I7850" i="45"/>
  <c r="I7851" i="45"/>
  <c r="I7852" i="45"/>
  <c r="I7853" i="45"/>
  <c r="I7854" i="45"/>
  <c r="I7855" i="45"/>
  <c r="I7856" i="45"/>
  <c r="I7857" i="45"/>
  <c r="I7858" i="45"/>
  <c r="I7859" i="45"/>
  <c r="I7860" i="45"/>
  <c r="I7861" i="45"/>
  <c r="I7862" i="45"/>
  <c r="I7863" i="45"/>
  <c r="I7864" i="45"/>
  <c r="I7865" i="45"/>
  <c r="I7866" i="45"/>
  <c r="I7867" i="45"/>
  <c r="I7868" i="45"/>
  <c r="I7869" i="45"/>
  <c r="I7870" i="45"/>
  <c r="I7871" i="45"/>
  <c r="I7872" i="45"/>
  <c r="I7873" i="45"/>
  <c r="I7874" i="45"/>
  <c r="I7875" i="45"/>
  <c r="I7876" i="45"/>
  <c r="I7877" i="45"/>
  <c r="I7878" i="45"/>
  <c r="I7879" i="45"/>
  <c r="I7880" i="45"/>
  <c r="I7881" i="45"/>
  <c r="I7882" i="45"/>
  <c r="I7883" i="45"/>
  <c r="I7884" i="45"/>
  <c r="I7885" i="45"/>
  <c r="I7886" i="45"/>
  <c r="I7887" i="45"/>
  <c r="I7888" i="45"/>
  <c r="I7889" i="45"/>
  <c r="I7890" i="45"/>
  <c r="I7891" i="45"/>
  <c r="I7892" i="45"/>
  <c r="I7893" i="45"/>
  <c r="I7894" i="45"/>
  <c r="I7895" i="45"/>
  <c r="I7896" i="45"/>
  <c r="I7897" i="45"/>
  <c r="I7898" i="45"/>
  <c r="I7899" i="45"/>
  <c r="I7900" i="45"/>
  <c r="I7901" i="45"/>
  <c r="I7902" i="45"/>
  <c r="I7903" i="45"/>
  <c r="I7904" i="45"/>
  <c r="I7905" i="45"/>
  <c r="I7906" i="45"/>
  <c r="I7907" i="45"/>
  <c r="I7908" i="45"/>
  <c r="I7909" i="45"/>
  <c r="I7910" i="45"/>
  <c r="I7911" i="45"/>
  <c r="I7912" i="45"/>
  <c r="I7913" i="45"/>
  <c r="I7914" i="45"/>
  <c r="I7915" i="45"/>
  <c r="I7916" i="45"/>
  <c r="I7917" i="45"/>
  <c r="I7918" i="45"/>
  <c r="I7919" i="45"/>
  <c r="I7920" i="45"/>
  <c r="I7921" i="45"/>
  <c r="I7922" i="45"/>
  <c r="I7923" i="45"/>
  <c r="I7924" i="45"/>
  <c r="I7925" i="45"/>
  <c r="I7926" i="45"/>
  <c r="I7927" i="45"/>
  <c r="I7928" i="45"/>
  <c r="I7929" i="45"/>
  <c r="I7930" i="45"/>
  <c r="I7931" i="45"/>
  <c r="I7932" i="45"/>
  <c r="I7933" i="45"/>
  <c r="I7934" i="45"/>
  <c r="I7935" i="45"/>
  <c r="I7936" i="45"/>
  <c r="I7937" i="45"/>
  <c r="I7938" i="45"/>
  <c r="I7939" i="45"/>
  <c r="I7940" i="45"/>
  <c r="I7941" i="45"/>
  <c r="I7942" i="45"/>
  <c r="I7943" i="45"/>
  <c r="I7944" i="45"/>
  <c r="I7945" i="45"/>
  <c r="I7946" i="45"/>
  <c r="I7947" i="45"/>
  <c r="I7948" i="45"/>
  <c r="I7949" i="45"/>
  <c r="I7950" i="45"/>
  <c r="I7951" i="45"/>
  <c r="I7952" i="45"/>
  <c r="I7953" i="45"/>
  <c r="I7954" i="45"/>
  <c r="I7955" i="45"/>
  <c r="I7956" i="45"/>
  <c r="I7957" i="45"/>
  <c r="I7958" i="45"/>
  <c r="I7959" i="45"/>
  <c r="I7960" i="45"/>
  <c r="I7961" i="45"/>
  <c r="I7962" i="45"/>
  <c r="I7963" i="45"/>
  <c r="I7964" i="45"/>
  <c r="I7965" i="45"/>
  <c r="I7966" i="45"/>
  <c r="I7967" i="45"/>
  <c r="I7968" i="45"/>
  <c r="I7969" i="45"/>
  <c r="I7970" i="45"/>
  <c r="I7971" i="45"/>
  <c r="I7972" i="45"/>
  <c r="I7973" i="45"/>
  <c r="I7974" i="45"/>
  <c r="I7975" i="45"/>
  <c r="I7976" i="45"/>
  <c r="I7977" i="45"/>
  <c r="I7978" i="45"/>
  <c r="I7979" i="45"/>
  <c r="I7980" i="45"/>
  <c r="I7981" i="45"/>
  <c r="I7982" i="45"/>
  <c r="I7983" i="45"/>
  <c r="I7984" i="45"/>
  <c r="I7985" i="45"/>
  <c r="I7986" i="45"/>
  <c r="I7987" i="45"/>
  <c r="I7988" i="45"/>
  <c r="I7989" i="45"/>
  <c r="I7990" i="45"/>
  <c r="I7991" i="45"/>
  <c r="I7992" i="45"/>
  <c r="I7993" i="45"/>
  <c r="I7994" i="45"/>
  <c r="I7995" i="45"/>
  <c r="I7996" i="45"/>
  <c r="I7997" i="45"/>
  <c r="I7998" i="45"/>
  <c r="I7999" i="45"/>
  <c r="I8000" i="45"/>
  <c r="I8001" i="45"/>
  <c r="I8002" i="45"/>
  <c r="I8003" i="45"/>
  <c r="I8004" i="45"/>
  <c r="I8005" i="45"/>
  <c r="I8006" i="45"/>
  <c r="I8007" i="45"/>
  <c r="I8008" i="45"/>
  <c r="I8009" i="45"/>
  <c r="I8011" i="45"/>
  <c r="I8012" i="45"/>
  <c r="I8013" i="45"/>
  <c r="I8014" i="45"/>
  <c r="I8015" i="45"/>
  <c r="I8016" i="45"/>
  <c r="I8017" i="45"/>
  <c r="I8018" i="45"/>
  <c r="I8019" i="45"/>
  <c r="I8020" i="45"/>
  <c r="I8021" i="45"/>
  <c r="I8022" i="45"/>
  <c r="I8023" i="45"/>
  <c r="I8024" i="45"/>
  <c r="I8025" i="45"/>
  <c r="I8026" i="45"/>
  <c r="I8027" i="45"/>
  <c r="I8028" i="45"/>
  <c r="I8029" i="45"/>
  <c r="I8030" i="45"/>
  <c r="I8031" i="45"/>
  <c r="I8032" i="45"/>
  <c r="I8033" i="45"/>
  <c r="I8034" i="45"/>
  <c r="I8035" i="45"/>
  <c r="I8036" i="45"/>
  <c r="I8037" i="45"/>
  <c r="I8038" i="45"/>
  <c r="I8039" i="45"/>
  <c r="I8040" i="45"/>
  <c r="I8041" i="45"/>
  <c r="I8042" i="45"/>
  <c r="I8043" i="45"/>
  <c r="I8044" i="45"/>
  <c r="I8045" i="45"/>
  <c r="I8046" i="45"/>
  <c r="I8047" i="45"/>
  <c r="I8048" i="45"/>
  <c r="I8049" i="45"/>
  <c r="I8050" i="45"/>
  <c r="I8051" i="45"/>
  <c r="I8052" i="45"/>
  <c r="I8053" i="45"/>
  <c r="I8054" i="45"/>
  <c r="I8055" i="45"/>
  <c r="I8056" i="45"/>
  <c r="I8057" i="45"/>
  <c r="I8058" i="45"/>
  <c r="I8059" i="45"/>
  <c r="I8060" i="45"/>
  <c r="I8061" i="45"/>
  <c r="I8062" i="45"/>
  <c r="I8063" i="45"/>
  <c r="I8064" i="45"/>
  <c r="I8065" i="45"/>
  <c r="I8066" i="45"/>
  <c r="I8067" i="45"/>
  <c r="I8068" i="45"/>
  <c r="I8069" i="45"/>
  <c r="I8070" i="45"/>
  <c r="I8071" i="45"/>
  <c r="I8072" i="45"/>
  <c r="I8073" i="45"/>
  <c r="I8074" i="45"/>
  <c r="I8075" i="45"/>
  <c r="I8076" i="45"/>
  <c r="I8077" i="45"/>
  <c r="I8078" i="45"/>
  <c r="I8079" i="45"/>
  <c r="I8080" i="45"/>
  <c r="I8081" i="45"/>
  <c r="I8082" i="45"/>
  <c r="I8083" i="45"/>
  <c r="I8084" i="45"/>
  <c r="I8085" i="45"/>
  <c r="I8086" i="45"/>
  <c r="I8087" i="45"/>
  <c r="I8088" i="45"/>
  <c r="I8089" i="45"/>
  <c r="I8090" i="45"/>
  <c r="I8091" i="45"/>
  <c r="I8092" i="45"/>
  <c r="I8093" i="45"/>
  <c r="I8094" i="45"/>
  <c r="I8095" i="45"/>
  <c r="I8096" i="45"/>
  <c r="I8097" i="45"/>
  <c r="I8098" i="45"/>
  <c r="I8099" i="45"/>
  <c r="I8100" i="45"/>
  <c r="I8101" i="45"/>
  <c r="I8102" i="45"/>
  <c r="I8103" i="45"/>
  <c r="I8104" i="45"/>
  <c r="I8105" i="45"/>
  <c r="I8106" i="45"/>
  <c r="I8107" i="45"/>
  <c r="I8108" i="45"/>
  <c r="I8109" i="45"/>
  <c r="I8110" i="45"/>
  <c r="I8111" i="45"/>
  <c r="I8112" i="45"/>
  <c r="I8113" i="45"/>
  <c r="I8114" i="45"/>
  <c r="I8115" i="45"/>
  <c r="I8116" i="45"/>
  <c r="I8117" i="45"/>
  <c r="I8118" i="45"/>
  <c r="I8119" i="45"/>
  <c r="I8120" i="45"/>
  <c r="I8121" i="45"/>
  <c r="I8122" i="45"/>
  <c r="I8123" i="45"/>
  <c r="I8124" i="45"/>
  <c r="I8125" i="45"/>
  <c r="I8126" i="45"/>
  <c r="I8127" i="45"/>
  <c r="I8128" i="45"/>
  <c r="I8129" i="45"/>
  <c r="I8130" i="45"/>
  <c r="I8131" i="45"/>
  <c r="I8132" i="45"/>
  <c r="I8133" i="45"/>
  <c r="I8134" i="45"/>
  <c r="I8135" i="45"/>
  <c r="I8136" i="45"/>
  <c r="I8137" i="45"/>
  <c r="I8138" i="45"/>
  <c r="I8139" i="45"/>
  <c r="I8140" i="45"/>
  <c r="I8141" i="45"/>
  <c r="I8142" i="45"/>
  <c r="I8143" i="45"/>
  <c r="I8144" i="45"/>
  <c r="I8145" i="45"/>
  <c r="I8146" i="45"/>
  <c r="I8147" i="45"/>
  <c r="I8148" i="45"/>
  <c r="I8149" i="45"/>
  <c r="I8150" i="45"/>
  <c r="I8151" i="45"/>
  <c r="I8152" i="45"/>
  <c r="I8153" i="45"/>
  <c r="I8154" i="45"/>
  <c r="I8155" i="45"/>
  <c r="I8156" i="45"/>
  <c r="I8157" i="45"/>
  <c r="I8158" i="45"/>
  <c r="I8159" i="45"/>
  <c r="I8160" i="45"/>
  <c r="I8161" i="45"/>
  <c r="I8162" i="45"/>
  <c r="I8163" i="45"/>
  <c r="I8164" i="45"/>
  <c r="I8165" i="45"/>
  <c r="I8166" i="45"/>
  <c r="I8167" i="45"/>
  <c r="I8168" i="45"/>
  <c r="I8169" i="45"/>
  <c r="I8170" i="45"/>
  <c r="I8171" i="45"/>
  <c r="I8172" i="45"/>
  <c r="I8173" i="45"/>
  <c r="I8174" i="45"/>
  <c r="I8175" i="45"/>
  <c r="I8176" i="45"/>
  <c r="I8177" i="45"/>
  <c r="I8178" i="45"/>
  <c r="I8179" i="45"/>
  <c r="I8180" i="45"/>
  <c r="I8181" i="45"/>
  <c r="I8182" i="45"/>
  <c r="I8183" i="45"/>
  <c r="I8184" i="45"/>
  <c r="I8185" i="45"/>
  <c r="I8186" i="45"/>
  <c r="I8187" i="45"/>
  <c r="I8188" i="45"/>
  <c r="I8189" i="45"/>
  <c r="I8190" i="45"/>
  <c r="I8191" i="45"/>
  <c r="I8192" i="45"/>
  <c r="I8193" i="45"/>
  <c r="I8194" i="45"/>
  <c r="I8195" i="45"/>
  <c r="I8196" i="45"/>
  <c r="I8197" i="45"/>
  <c r="I8198" i="45"/>
  <c r="I8199" i="45"/>
  <c r="I8200" i="45"/>
  <c r="I8201" i="45"/>
  <c r="I8202" i="45"/>
  <c r="I8203" i="45"/>
  <c r="I8204" i="45"/>
  <c r="I8205" i="45"/>
  <c r="I8206" i="45"/>
  <c r="I8207" i="45"/>
  <c r="I8208" i="45"/>
  <c r="I8209" i="45"/>
  <c r="I8210" i="45"/>
  <c r="I8211" i="45"/>
  <c r="I8212" i="45"/>
  <c r="I8213" i="45"/>
  <c r="I8214" i="45"/>
  <c r="I8215" i="45"/>
  <c r="I8216" i="45"/>
  <c r="I8217" i="45"/>
  <c r="I8218" i="45"/>
  <c r="I8219" i="45"/>
  <c r="I8220" i="45"/>
  <c r="I8221" i="45"/>
  <c r="I8222" i="45"/>
  <c r="I8223" i="45"/>
  <c r="I8224" i="45"/>
  <c r="I8225" i="45"/>
  <c r="I8226" i="45"/>
  <c r="I8227" i="45"/>
  <c r="I8228" i="45"/>
  <c r="I8229" i="45"/>
  <c r="I8230" i="45"/>
  <c r="I8231" i="45"/>
  <c r="I8232" i="45"/>
  <c r="I8233" i="45"/>
  <c r="I8234" i="45"/>
  <c r="I8235" i="45"/>
  <c r="I8236" i="45"/>
  <c r="I8237" i="45"/>
  <c r="I8238" i="45"/>
  <c r="I8239" i="45"/>
  <c r="I8240" i="45"/>
  <c r="I8241" i="45"/>
  <c r="I8242" i="45"/>
  <c r="I8243" i="45"/>
  <c r="I8244" i="45"/>
  <c r="I8245" i="45"/>
  <c r="I8246" i="45"/>
  <c r="I8247" i="45"/>
  <c r="I8248" i="45"/>
  <c r="I8249" i="45"/>
  <c r="I8250" i="45"/>
  <c r="I8251" i="45"/>
  <c r="I8252" i="45"/>
  <c r="I8253" i="45"/>
  <c r="I8254" i="45"/>
  <c r="I8255" i="45"/>
  <c r="I8256" i="45"/>
  <c r="I8257" i="45"/>
  <c r="I8258" i="45"/>
  <c r="I8259" i="45"/>
  <c r="I8260" i="45"/>
  <c r="I8261" i="45"/>
  <c r="I8262" i="45"/>
  <c r="I8263" i="45"/>
  <c r="I8264" i="45"/>
  <c r="I8265" i="45"/>
  <c r="I8266" i="45"/>
  <c r="I8267" i="45"/>
  <c r="I8268" i="45"/>
  <c r="I8269" i="45"/>
  <c r="I8270" i="45"/>
  <c r="I8271" i="45"/>
  <c r="I8272" i="45"/>
  <c r="I8273" i="45"/>
  <c r="I8274" i="45"/>
  <c r="I8275" i="45"/>
  <c r="I8276" i="45"/>
  <c r="I8277" i="45"/>
  <c r="I8278" i="45"/>
  <c r="I8279" i="45"/>
  <c r="I8280" i="45"/>
  <c r="I8281" i="45"/>
  <c r="I8282" i="45"/>
  <c r="I8283" i="45"/>
  <c r="I8284" i="45"/>
  <c r="I8285" i="45"/>
  <c r="I8286" i="45"/>
  <c r="I8287" i="45"/>
  <c r="I8288" i="45"/>
  <c r="I8289" i="45"/>
  <c r="I8290" i="45"/>
  <c r="I8291" i="45"/>
  <c r="I8292" i="45"/>
  <c r="I8293" i="45"/>
  <c r="I8294" i="45"/>
  <c r="I8295" i="45"/>
  <c r="I8296" i="45"/>
  <c r="I8297" i="45"/>
  <c r="I8298" i="45"/>
  <c r="I8299" i="45"/>
  <c r="I8300" i="45"/>
  <c r="I8301" i="45"/>
  <c r="I8302" i="45"/>
  <c r="I8303" i="45"/>
  <c r="I8304" i="45"/>
  <c r="I8305" i="45"/>
  <c r="I8306" i="45"/>
  <c r="I8307" i="45"/>
  <c r="I8308" i="45"/>
  <c r="I8309" i="45"/>
  <c r="I8310" i="45"/>
  <c r="I8311" i="45"/>
  <c r="I8312" i="45"/>
  <c r="I8313" i="45"/>
  <c r="I8314" i="45"/>
  <c r="I8315" i="45"/>
  <c r="I8316" i="45"/>
  <c r="I8317" i="45"/>
  <c r="I8318" i="45"/>
  <c r="I8319" i="45"/>
  <c r="I8320" i="45"/>
  <c r="I8321" i="45"/>
  <c r="I8322" i="45"/>
  <c r="I8323" i="45"/>
  <c r="I8324" i="45"/>
  <c r="I8325" i="45"/>
  <c r="I8326" i="45"/>
  <c r="I8327" i="45"/>
  <c r="I8328" i="45"/>
  <c r="I8329" i="45"/>
  <c r="I8330" i="45"/>
  <c r="I8331" i="45"/>
  <c r="I8332" i="45"/>
  <c r="I8333" i="45"/>
  <c r="I8334" i="45"/>
  <c r="I8335" i="45"/>
  <c r="I8336" i="45"/>
  <c r="I8337" i="45"/>
  <c r="I8338" i="45"/>
  <c r="I8339" i="45"/>
  <c r="I8340" i="45"/>
  <c r="I8341" i="45"/>
  <c r="I8342" i="45"/>
  <c r="I8343" i="45"/>
  <c r="I8344" i="45"/>
  <c r="I8345" i="45"/>
  <c r="I8346" i="45"/>
  <c r="I8347" i="45"/>
  <c r="I8348" i="45"/>
  <c r="I8349" i="45"/>
  <c r="I8350" i="45"/>
  <c r="I8351" i="45"/>
  <c r="I8352" i="45"/>
  <c r="I8353" i="45"/>
  <c r="I8354" i="45"/>
  <c r="I8355" i="45"/>
  <c r="I8356" i="45"/>
  <c r="I8357" i="45"/>
  <c r="I8358" i="45"/>
  <c r="I8359" i="45"/>
  <c r="I8360" i="45"/>
  <c r="I8361" i="45"/>
  <c r="I8362" i="45"/>
  <c r="I8363" i="45"/>
  <c r="I8364" i="45"/>
  <c r="I8365" i="45"/>
  <c r="I8366" i="45"/>
  <c r="I8367" i="45"/>
  <c r="I8368" i="45"/>
  <c r="I8369" i="45"/>
  <c r="I8370" i="45"/>
  <c r="I8371" i="45"/>
  <c r="I8372" i="45"/>
  <c r="I8373" i="45"/>
  <c r="I8374" i="45"/>
  <c r="I8375" i="45"/>
  <c r="I8376" i="45"/>
  <c r="I8377" i="45"/>
  <c r="I8378" i="45"/>
  <c r="I8379" i="45"/>
  <c r="I8380" i="45"/>
  <c r="I8381" i="45"/>
  <c r="I8382" i="45"/>
  <c r="I8383" i="45"/>
  <c r="I8384" i="45"/>
  <c r="I8385" i="45"/>
  <c r="I8386" i="45"/>
  <c r="I8387" i="45"/>
  <c r="I8388" i="45"/>
  <c r="I8389" i="45"/>
  <c r="I8390" i="45"/>
  <c r="I8391" i="45"/>
  <c r="I8392" i="45"/>
  <c r="I8393" i="45"/>
  <c r="I8394" i="45"/>
  <c r="I8395" i="45"/>
  <c r="I8396" i="45"/>
  <c r="I8397" i="45"/>
  <c r="I8398" i="45"/>
  <c r="I8399" i="45"/>
  <c r="I8400" i="45"/>
  <c r="I8401" i="45"/>
  <c r="I8402" i="45"/>
  <c r="I8403" i="45"/>
  <c r="I8404" i="45"/>
  <c r="I8405" i="45"/>
  <c r="I8406" i="45"/>
  <c r="I8407" i="45"/>
  <c r="I8408" i="45"/>
  <c r="I8409" i="45"/>
  <c r="I8410" i="45"/>
  <c r="I8411" i="45"/>
  <c r="I8412" i="45"/>
  <c r="I8413" i="45"/>
  <c r="I8414" i="45"/>
  <c r="I8415" i="45"/>
  <c r="I8416" i="45"/>
  <c r="I8417" i="45"/>
  <c r="I8418" i="45"/>
  <c r="I8419" i="45"/>
  <c r="I8420" i="45"/>
  <c r="I8421" i="45"/>
  <c r="I8422" i="45"/>
  <c r="I8423" i="45"/>
  <c r="I8424" i="45"/>
  <c r="I8425" i="45"/>
  <c r="I8426" i="45"/>
  <c r="I8427" i="45"/>
  <c r="I8428" i="45"/>
  <c r="I8429" i="45"/>
  <c r="I8430" i="45"/>
  <c r="I8431" i="45"/>
  <c r="I8432" i="45"/>
  <c r="I8433" i="45"/>
  <c r="I8434" i="45"/>
  <c r="I8435" i="45"/>
  <c r="I8436" i="45"/>
  <c r="I8437" i="45"/>
  <c r="I8438" i="45"/>
  <c r="I8439" i="45"/>
  <c r="I8440" i="45"/>
  <c r="I8441" i="45"/>
  <c r="I8442" i="45"/>
  <c r="I8443" i="45"/>
  <c r="I8444" i="45"/>
  <c r="I8445" i="45"/>
  <c r="I8446" i="45"/>
  <c r="I8447" i="45"/>
  <c r="I8448" i="45"/>
  <c r="I8449" i="45"/>
  <c r="I8450" i="45"/>
  <c r="I8451" i="45"/>
  <c r="I8452" i="45"/>
  <c r="I8453" i="45"/>
  <c r="I8454" i="45"/>
  <c r="I8455" i="45"/>
  <c r="I8456" i="45"/>
  <c r="I8457" i="45"/>
  <c r="I8458" i="45"/>
  <c r="I8459" i="45"/>
  <c r="I8460" i="45"/>
  <c r="I8461" i="45"/>
  <c r="I8462" i="45"/>
  <c r="I8463" i="45"/>
  <c r="I8464" i="45"/>
  <c r="I8465" i="45"/>
  <c r="I8466" i="45"/>
  <c r="I8467" i="45"/>
  <c r="I8468" i="45"/>
  <c r="I8469" i="45"/>
  <c r="I8470" i="45"/>
  <c r="I8471" i="45"/>
  <c r="I8472" i="45"/>
  <c r="I8473" i="45"/>
  <c r="I8474" i="45"/>
  <c r="I8475" i="45"/>
  <c r="I8476" i="45"/>
  <c r="I8477" i="45"/>
  <c r="I8478" i="45"/>
  <c r="I8479" i="45"/>
  <c r="I8480" i="45"/>
  <c r="I8481" i="45"/>
  <c r="I8482" i="45"/>
  <c r="I8483" i="45"/>
  <c r="I8484" i="45"/>
  <c r="I8485" i="45"/>
  <c r="I8486" i="45"/>
  <c r="I8487" i="45"/>
  <c r="I8488" i="45"/>
  <c r="I8489" i="45"/>
  <c r="I8490" i="45"/>
  <c r="I8491" i="45"/>
  <c r="I8492" i="45"/>
  <c r="I8493" i="45"/>
  <c r="I8494" i="45"/>
  <c r="I8495" i="45"/>
  <c r="I8496" i="45"/>
  <c r="I8497" i="45"/>
  <c r="I8498" i="45"/>
  <c r="I8499" i="45"/>
  <c r="I8500" i="45"/>
  <c r="I8501" i="45"/>
  <c r="I8502" i="45"/>
  <c r="I8503" i="45"/>
  <c r="I8504" i="45"/>
  <c r="I8505" i="45"/>
  <c r="I8506" i="45"/>
  <c r="I8507" i="45"/>
  <c r="I8508" i="45"/>
  <c r="I8509" i="45"/>
  <c r="I8510" i="45"/>
  <c r="I8511" i="45"/>
  <c r="I8512" i="45"/>
  <c r="I8513" i="45"/>
  <c r="I8514" i="45"/>
  <c r="I8515" i="45"/>
  <c r="I8516" i="45"/>
  <c r="I8517" i="45"/>
  <c r="I8518" i="45"/>
  <c r="I8519" i="45"/>
  <c r="I8520" i="45"/>
  <c r="I8522" i="45"/>
  <c r="I8523" i="45"/>
  <c r="I8524" i="45"/>
  <c r="I8525" i="45"/>
  <c r="I8526" i="45"/>
  <c r="I8527" i="45"/>
  <c r="I8528" i="45"/>
  <c r="I8529" i="45"/>
  <c r="I8530" i="45"/>
  <c r="I8531" i="45"/>
  <c r="I8532" i="45"/>
  <c r="I8533" i="45"/>
  <c r="I8534" i="45"/>
  <c r="I8535" i="45"/>
  <c r="I8536" i="45"/>
  <c r="I8537" i="45"/>
  <c r="I8538" i="45"/>
  <c r="I8539" i="45"/>
  <c r="I8540" i="45"/>
  <c r="I8541" i="45"/>
  <c r="I8542" i="45"/>
  <c r="I8543" i="45"/>
  <c r="I8544" i="45"/>
  <c r="I8545" i="45"/>
  <c r="I8546" i="45"/>
  <c r="I8547" i="45"/>
  <c r="I8548" i="45"/>
  <c r="I8549" i="45"/>
  <c r="I8550" i="45"/>
  <c r="I8551" i="45"/>
  <c r="I8552" i="45"/>
  <c r="I8553" i="45"/>
  <c r="I8554" i="45"/>
  <c r="I8555" i="45"/>
  <c r="I8556" i="45"/>
  <c r="I8557" i="45"/>
  <c r="I8558" i="45"/>
  <c r="I8559" i="45"/>
  <c r="I8560" i="45"/>
  <c r="I8561" i="45"/>
  <c r="I8562" i="45"/>
  <c r="I8563" i="45"/>
  <c r="I8564" i="45"/>
  <c r="I8565" i="45"/>
  <c r="I8566" i="45"/>
  <c r="I8567" i="45"/>
  <c r="I8568" i="45"/>
  <c r="I8569" i="45"/>
  <c r="I8570" i="45"/>
  <c r="I8571" i="45"/>
  <c r="I8572" i="45"/>
  <c r="I8573" i="45"/>
  <c r="I8574" i="45"/>
  <c r="I8575" i="45"/>
  <c r="I8576" i="45"/>
  <c r="I8577" i="45"/>
  <c r="I8578" i="45"/>
  <c r="I8579" i="45"/>
  <c r="I8580" i="45"/>
  <c r="I8581" i="45"/>
  <c r="I8582" i="45"/>
  <c r="I8583" i="45"/>
  <c r="I8584" i="45"/>
  <c r="I8585" i="45"/>
  <c r="I8586" i="45"/>
  <c r="I8587" i="45"/>
  <c r="I8588" i="45"/>
  <c r="I8589" i="45"/>
  <c r="I8590" i="45"/>
  <c r="I8591" i="45"/>
  <c r="I8592" i="45"/>
  <c r="I8593" i="45"/>
  <c r="I8594" i="45"/>
  <c r="I8595" i="45"/>
  <c r="I8596" i="45"/>
  <c r="I8597" i="45"/>
  <c r="I8598" i="45"/>
  <c r="I8599" i="45"/>
  <c r="I8600" i="45"/>
  <c r="I8601" i="45"/>
  <c r="I8602" i="45"/>
  <c r="I8603" i="45"/>
  <c r="I8604" i="45"/>
  <c r="I8605" i="45"/>
  <c r="I8606" i="45"/>
  <c r="I8607" i="45"/>
  <c r="I8608" i="45"/>
  <c r="I8609" i="45"/>
  <c r="I8610" i="45"/>
  <c r="I8611" i="45"/>
  <c r="I8612" i="45"/>
  <c r="I8613" i="45"/>
  <c r="I8614" i="45"/>
  <c r="I8615" i="45"/>
  <c r="I8616" i="45"/>
  <c r="I8617" i="45"/>
  <c r="I8618" i="45"/>
  <c r="I8619" i="45"/>
  <c r="I8620" i="45"/>
  <c r="I8621" i="45"/>
  <c r="I8622" i="45"/>
  <c r="I8623" i="45"/>
  <c r="I8624" i="45"/>
  <c r="I8625" i="45"/>
  <c r="I8626" i="45"/>
  <c r="I8627" i="45"/>
  <c r="I8628" i="45"/>
  <c r="I8629" i="45"/>
  <c r="I8630" i="45"/>
  <c r="I8631" i="45"/>
  <c r="I8632" i="45"/>
  <c r="I8633" i="45"/>
  <c r="I8634" i="45"/>
  <c r="I8635" i="45"/>
  <c r="I8636" i="45"/>
  <c r="I8637" i="45"/>
  <c r="I8638" i="45"/>
  <c r="I8639" i="45"/>
  <c r="I8640" i="45"/>
  <c r="I8641" i="45"/>
  <c r="I8642" i="45"/>
  <c r="I8643" i="45"/>
  <c r="I8644" i="45"/>
  <c r="I8645" i="45"/>
  <c r="I8646" i="45"/>
  <c r="I8647" i="45"/>
  <c r="I8648" i="45"/>
  <c r="I8649" i="45"/>
  <c r="I8650" i="45"/>
  <c r="I8651" i="45"/>
  <c r="I8652" i="45"/>
  <c r="I8653" i="45"/>
  <c r="I8654" i="45"/>
  <c r="I8655" i="45"/>
  <c r="I8656" i="45"/>
  <c r="I8657" i="45"/>
  <c r="I8658" i="45"/>
  <c r="I8659" i="45"/>
  <c r="I8660" i="45"/>
  <c r="I8661" i="45"/>
  <c r="I8662" i="45"/>
  <c r="I8663" i="45"/>
  <c r="I8664" i="45"/>
  <c r="I8665" i="45"/>
  <c r="I8666" i="45"/>
  <c r="I8667" i="45"/>
  <c r="I8668" i="45"/>
  <c r="I8669" i="45"/>
  <c r="I8670" i="45"/>
  <c r="I8671" i="45"/>
  <c r="I8672" i="45"/>
  <c r="I8673" i="45"/>
  <c r="I8674" i="45"/>
  <c r="I8675" i="45"/>
  <c r="I8676" i="45"/>
  <c r="I8677" i="45"/>
  <c r="I8678" i="45"/>
  <c r="I8679" i="45"/>
  <c r="I8680" i="45"/>
  <c r="I8681" i="45"/>
  <c r="I8682" i="45"/>
  <c r="I8683" i="45"/>
  <c r="I8684" i="45"/>
  <c r="I8685" i="45"/>
  <c r="I8686" i="45"/>
  <c r="I8687" i="45"/>
  <c r="I8688" i="45"/>
  <c r="I8689" i="45"/>
  <c r="I8690" i="45"/>
  <c r="I8691" i="45"/>
  <c r="I8692" i="45"/>
  <c r="I8693" i="45"/>
  <c r="I8694" i="45"/>
  <c r="I8695" i="45"/>
  <c r="I8696" i="45"/>
  <c r="I8697" i="45"/>
  <c r="I8698" i="45"/>
  <c r="I8699" i="45"/>
  <c r="I8700" i="45"/>
  <c r="I8701" i="45"/>
  <c r="I8702" i="45"/>
  <c r="I8703" i="45"/>
  <c r="I8704" i="45"/>
  <c r="I8705" i="45"/>
  <c r="I8706" i="45"/>
  <c r="I8707" i="45"/>
  <c r="I8708" i="45"/>
  <c r="I8709" i="45"/>
  <c r="I8710" i="45"/>
  <c r="I8711" i="45"/>
  <c r="I8712" i="45"/>
  <c r="I8713" i="45"/>
  <c r="I8714" i="45"/>
  <c r="I8715" i="45"/>
  <c r="I8716" i="45"/>
  <c r="I8717" i="45"/>
  <c r="I8718" i="45"/>
  <c r="I8719" i="45"/>
  <c r="I8720" i="45"/>
  <c r="I8721" i="45"/>
  <c r="I8722" i="45"/>
  <c r="I8723" i="45"/>
  <c r="I8724" i="45"/>
  <c r="I8725" i="45"/>
  <c r="I8726" i="45"/>
  <c r="I8727" i="45"/>
  <c r="I8728" i="45"/>
  <c r="I8729" i="45"/>
  <c r="I8730" i="45"/>
  <c r="I8731" i="45"/>
  <c r="I8732" i="45"/>
  <c r="I8733" i="45"/>
  <c r="I8734" i="45"/>
  <c r="I8735" i="45"/>
  <c r="I8736" i="45"/>
  <c r="I8737" i="45"/>
  <c r="I8738" i="45"/>
  <c r="I8739" i="45"/>
  <c r="I8740" i="45"/>
  <c r="I8741" i="45"/>
  <c r="I8742" i="45"/>
  <c r="I8743" i="45"/>
  <c r="I8744" i="45"/>
  <c r="I8745" i="45"/>
  <c r="I8746" i="45"/>
  <c r="I8747" i="45"/>
  <c r="I8748" i="45"/>
  <c r="I8749" i="45"/>
  <c r="I8750" i="45"/>
  <c r="I8751" i="45"/>
  <c r="I8752" i="45"/>
  <c r="I8753" i="45"/>
  <c r="I8754" i="45"/>
  <c r="I8755" i="45"/>
  <c r="I8756" i="45"/>
  <c r="I8757" i="45"/>
  <c r="I8758" i="45"/>
  <c r="I8759" i="45"/>
  <c r="I8760" i="45"/>
  <c r="I8761" i="45"/>
  <c r="I8762" i="45"/>
  <c r="I8763" i="45"/>
  <c r="I8764" i="45"/>
  <c r="I8765" i="45"/>
  <c r="I8766" i="45"/>
  <c r="I8767" i="45"/>
  <c r="I8768" i="45"/>
  <c r="I8769" i="45"/>
  <c r="I8770" i="45"/>
  <c r="I8771" i="45"/>
  <c r="I8772" i="45"/>
  <c r="I8773" i="45"/>
  <c r="I8774" i="45"/>
  <c r="I8775" i="45"/>
  <c r="I8776" i="45"/>
  <c r="I8777" i="45"/>
  <c r="I8778" i="45"/>
  <c r="I8779" i="45"/>
  <c r="I8780" i="45"/>
  <c r="I8781" i="45"/>
  <c r="I8782" i="45"/>
  <c r="I8783" i="45"/>
  <c r="I8784" i="45"/>
  <c r="I8785" i="45"/>
  <c r="I8786" i="45"/>
  <c r="I8787" i="45"/>
  <c r="I8788" i="45"/>
  <c r="I8789" i="45"/>
  <c r="I8790" i="45"/>
  <c r="I8791" i="45"/>
  <c r="I8792" i="45"/>
  <c r="I8793" i="45"/>
  <c r="I8794" i="45"/>
  <c r="I8795" i="45"/>
  <c r="I8796" i="45"/>
  <c r="I8797" i="45"/>
  <c r="I8798" i="45"/>
  <c r="I8799" i="45"/>
  <c r="I8800" i="45"/>
  <c r="I8801" i="45"/>
  <c r="I8802" i="45"/>
  <c r="I8803" i="45"/>
  <c r="I8804" i="45"/>
  <c r="I8805" i="45"/>
  <c r="I8806" i="45"/>
  <c r="I8807" i="45"/>
  <c r="I8808" i="45"/>
  <c r="I8809" i="45"/>
  <c r="I8810" i="45"/>
  <c r="I8811" i="45"/>
  <c r="I8812" i="45"/>
  <c r="I8813" i="45"/>
  <c r="I8814" i="45"/>
  <c r="I8815" i="45"/>
  <c r="I8816" i="45"/>
  <c r="I8817" i="45"/>
  <c r="I8818" i="45"/>
  <c r="I8819" i="45"/>
  <c r="I8820" i="45"/>
  <c r="I8821" i="45"/>
  <c r="I8822" i="45"/>
  <c r="I8823" i="45"/>
  <c r="I8824" i="45"/>
  <c r="I8825" i="45"/>
  <c r="I8826" i="45"/>
  <c r="I8827" i="45"/>
  <c r="I8828" i="45"/>
  <c r="I8829" i="45"/>
  <c r="I8830" i="45"/>
  <c r="I8831" i="45"/>
  <c r="I8832" i="45"/>
  <c r="I8833" i="45"/>
  <c r="I8834" i="45"/>
  <c r="I8835" i="45"/>
  <c r="I8836" i="45"/>
  <c r="I8837" i="45"/>
  <c r="I8838" i="45"/>
  <c r="I8839" i="45"/>
  <c r="I8840" i="45"/>
  <c r="I8841" i="45"/>
  <c r="I8842" i="45"/>
  <c r="I8843" i="45"/>
  <c r="I8844" i="45"/>
  <c r="I8845" i="45"/>
  <c r="I8846" i="45"/>
  <c r="I8847" i="45"/>
  <c r="I8848" i="45"/>
  <c r="I8849" i="45"/>
  <c r="I8850" i="45"/>
  <c r="I8851" i="45"/>
  <c r="I8852" i="45"/>
  <c r="I8853" i="45"/>
  <c r="I8854" i="45"/>
  <c r="I8855" i="45"/>
  <c r="I8856" i="45"/>
  <c r="I8857" i="45"/>
  <c r="I8858" i="45"/>
  <c r="I8859" i="45"/>
  <c r="I8860" i="45"/>
  <c r="I8861" i="45"/>
  <c r="I8862" i="45"/>
  <c r="I8863" i="45"/>
  <c r="I8864" i="45"/>
  <c r="I8865" i="45"/>
  <c r="I8866" i="45"/>
  <c r="I8867" i="45"/>
  <c r="I8868" i="45"/>
  <c r="I8869" i="45"/>
  <c r="I8870" i="45"/>
  <c r="I8871" i="45"/>
  <c r="I8872" i="45"/>
  <c r="I8873" i="45"/>
  <c r="I8874" i="45"/>
  <c r="I8875" i="45"/>
  <c r="I8876" i="45"/>
  <c r="I8877" i="45"/>
  <c r="I8878" i="45"/>
  <c r="I8879" i="45"/>
  <c r="I8880" i="45"/>
  <c r="I8881" i="45"/>
  <c r="I8882" i="45"/>
  <c r="I8883" i="45"/>
  <c r="I8884" i="45"/>
  <c r="I8885" i="45"/>
  <c r="I8886" i="45"/>
  <c r="I8887" i="45"/>
  <c r="I8888" i="45"/>
  <c r="I8889" i="45"/>
  <c r="I8890" i="45"/>
  <c r="I8891" i="45"/>
  <c r="I8892" i="45"/>
  <c r="I8893" i="45"/>
  <c r="I8894" i="45"/>
  <c r="I8895" i="45"/>
  <c r="I8896" i="45"/>
  <c r="I8897" i="45"/>
  <c r="I8898" i="45"/>
  <c r="I8899" i="45"/>
  <c r="I8900" i="45"/>
  <c r="I8901" i="45"/>
  <c r="I8902" i="45"/>
  <c r="I8903" i="45"/>
  <c r="I8904" i="45"/>
  <c r="I8905" i="45"/>
  <c r="I8906" i="45"/>
  <c r="I8907" i="45"/>
  <c r="I8908" i="45"/>
  <c r="I8909" i="45"/>
  <c r="I8910" i="45"/>
  <c r="I8911" i="45"/>
  <c r="I8912" i="45"/>
  <c r="I8913" i="45"/>
  <c r="I8914" i="45"/>
  <c r="I8915" i="45"/>
  <c r="I8916" i="45"/>
  <c r="I8917" i="45"/>
  <c r="I8918" i="45"/>
  <c r="I8919" i="45"/>
  <c r="I8920" i="45"/>
  <c r="I8921" i="45"/>
  <c r="I8922" i="45"/>
  <c r="I8923" i="45"/>
  <c r="I8924" i="45"/>
  <c r="I8925" i="45"/>
  <c r="I8926" i="45"/>
  <c r="I8927" i="45"/>
  <c r="I8928" i="45"/>
  <c r="I8929" i="45"/>
  <c r="I8930" i="45"/>
  <c r="I8931" i="45"/>
  <c r="I8932" i="45"/>
  <c r="I8933" i="45"/>
  <c r="I8934" i="45"/>
  <c r="I8935" i="45"/>
  <c r="I8936" i="45"/>
  <c r="I8937" i="45"/>
  <c r="I8938" i="45"/>
  <c r="I8939" i="45"/>
  <c r="I8940" i="45"/>
  <c r="I8941" i="45"/>
  <c r="I8942" i="45"/>
  <c r="I8943" i="45"/>
  <c r="I8944" i="45"/>
  <c r="I8945" i="45"/>
  <c r="I8946" i="45"/>
  <c r="I8947" i="45"/>
  <c r="I8948" i="45"/>
  <c r="I8949" i="45"/>
  <c r="I8950" i="45"/>
  <c r="I8951" i="45"/>
  <c r="I8952" i="45"/>
  <c r="I8953" i="45"/>
  <c r="I8954" i="45"/>
  <c r="I8955" i="45"/>
  <c r="I8956" i="45"/>
  <c r="I8957" i="45"/>
  <c r="I8958" i="45"/>
  <c r="I8959" i="45"/>
  <c r="I8960" i="45"/>
  <c r="I8961" i="45"/>
  <c r="I8962" i="45"/>
  <c r="I8963" i="45"/>
  <c r="I8964" i="45"/>
  <c r="I8965" i="45"/>
  <c r="I8966" i="45"/>
  <c r="I8967" i="45"/>
  <c r="I8968" i="45"/>
  <c r="I8969" i="45"/>
  <c r="I8970" i="45"/>
  <c r="I8971" i="45"/>
  <c r="I8972" i="45"/>
  <c r="I8973" i="45"/>
  <c r="I8974" i="45"/>
  <c r="I8975" i="45"/>
  <c r="I8976" i="45"/>
  <c r="I8977" i="45"/>
  <c r="I8978" i="45"/>
  <c r="I8979" i="45"/>
  <c r="I8980" i="45"/>
  <c r="I8981" i="45"/>
  <c r="I8982" i="45"/>
  <c r="I8983" i="45"/>
  <c r="I8984" i="45"/>
  <c r="I8985" i="45"/>
  <c r="I8986" i="45"/>
  <c r="I8987" i="45"/>
  <c r="I8988" i="45"/>
  <c r="I8989" i="45"/>
  <c r="I8990" i="45"/>
  <c r="I8991" i="45"/>
  <c r="I8992" i="45"/>
  <c r="I8993" i="45"/>
  <c r="I8994" i="45"/>
  <c r="I8995" i="45"/>
  <c r="I8996" i="45"/>
  <c r="I8997" i="45"/>
  <c r="I8998" i="45"/>
  <c r="I8999" i="45"/>
  <c r="I9000" i="45"/>
  <c r="I9001" i="45"/>
  <c r="I9002" i="45"/>
  <c r="I9003" i="45"/>
  <c r="I9004" i="45"/>
  <c r="I9005" i="45"/>
  <c r="I9006" i="45"/>
  <c r="I9007" i="45"/>
  <c r="I9008" i="45"/>
  <c r="I9009" i="45"/>
  <c r="I9010" i="45"/>
  <c r="I9011" i="45"/>
  <c r="I9012" i="45"/>
  <c r="I9013" i="45"/>
  <c r="I9014" i="45"/>
  <c r="I9015" i="45"/>
  <c r="I9016" i="45"/>
  <c r="I9017" i="45"/>
  <c r="I9018" i="45"/>
  <c r="I9019" i="45"/>
  <c r="I9020" i="45"/>
  <c r="I9021" i="45"/>
  <c r="I9022" i="45"/>
  <c r="I9023" i="45"/>
  <c r="I9024" i="45"/>
  <c r="I9025" i="45"/>
  <c r="I9026" i="45"/>
  <c r="I9027" i="45"/>
  <c r="I9028" i="45"/>
  <c r="I9029" i="45"/>
  <c r="I9030" i="45"/>
  <c r="I9031" i="45"/>
  <c r="I9032" i="45"/>
  <c r="I9033" i="45"/>
  <c r="I9034" i="45"/>
  <c r="I9035" i="45"/>
  <c r="I9036" i="45"/>
  <c r="I9037" i="45"/>
  <c r="I9038" i="45"/>
  <c r="I9039" i="45"/>
  <c r="I9040" i="45"/>
  <c r="I9041" i="45"/>
  <c r="I9042" i="45"/>
  <c r="I9043" i="45"/>
  <c r="I9044" i="45"/>
  <c r="I9045" i="45"/>
  <c r="I9046" i="45"/>
  <c r="I9047" i="45"/>
  <c r="I9048" i="45"/>
  <c r="I9049" i="45"/>
  <c r="I9050" i="45"/>
  <c r="I9051" i="45"/>
  <c r="I9052" i="45"/>
  <c r="I9053" i="45"/>
  <c r="I9054" i="45"/>
  <c r="I9055" i="45"/>
  <c r="I9056" i="45"/>
  <c r="I9057" i="45"/>
  <c r="I9058" i="45"/>
  <c r="I9059" i="45"/>
  <c r="I9060" i="45"/>
  <c r="I9061" i="45"/>
  <c r="I9062" i="45"/>
  <c r="I9063" i="45"/>
  <c r="I9064" i="45"/>
  <c r="I9065" i="45"/>
  <c r="I9066" i="45"/>
  <c r="I9067" i="45"/>
  <c r="I9068" i="45"/>
  <c r="I9069" i="45"/>
  <c r="I9070" i="45"/>
  <c r="I9071" i="45"/>
  <c r="I9072" i="45"/>
  <c r="I9073" i="45"/>
  <c r="I9074" i="45"/>
  <c r="I9075" i="45"/>
  <c r="I9076" i="45"/>
  <c r="I9077" i="45"/>
  <c r="I9078" i="45"/>
  <c r="I9079" i="45"/>
  <c r="I9080" i="45"/>
  <c r="I9081" i="45"/>
  <c r="I9082" i="45"/>
  <c r="I9083" i="45"/>
  <c r="I9084" i="45"/>
  <c r="I9085" i="45"/>
  <c r="I9086" i="45"/>
  <c r="I9087" i="45"/>
  <c r="I9088" i="45"/>
  <c r="I9089" i="45"/>
  <c r="I9090" i="45"/>
  <c r="I9091" i="45"/>
  <c r="I9092" i="45"/>
  <c r="I9093" i="45"/>
  <c r="I9094" i="45"/>
  <c r="I9095" i="45"/>
  <c r="I9096" i="45"/>
  <c r="I9097" i="45"/>
  <c r="I9098" i="45"/>
  <c r="I9099" i="45"/>
  <c r="I9100" i="45"/>
  <c r="I9101" i="45"/>
  <c r="I9102" i="45"/>
  <c r="I9103" i="45"/>
  <c r="I9104" i="45"/>
  <c r="I9105" i="45"/>
  <c r="I9106" i="45"/>
  <c r="I9107" i="45"/>
  <c r="I9108" i="45"/>
  <c r="I9109" i="45"/>
  <c r="I9110" i="45"/>
  <c r="I9111" i="45"/>
  <c r="I9112" i="45"/>
  <c r="I9113" i="45"/>
  <c r="I9114" i="45"/>
  <c r="I9115" i="45"/>
  <c r="I9116" i="45"/>
  <c r="I9117" i="45"/>
  <c r="I9118" i="45"/>
  <c r="I9119" i="45"/>
  <c r="I9120" i="45"/>
  <c r="I9121" i="45"/>
  <c r="I9122" i="45"/>
  <c r="I9123" i="45"/>
  <c r="I9124" i="45"/>
  <c r="I9125" i="45"/>
  <c r="I9126" i="45"/>
  <c r="I9127" i="45"/>
  <c r="I9128" i="45"/>
  <c r="I9129" i="45"/>
  <c r="I9130" i="45"/>
  <c r="I9131" i="45"/>
  <c r="I9132" i="45"/>
  <c r="I9133" i="45"/>
  <c r="I9134" i="45"/>
  <c r="I9135" i="45"/>
  <c r="I9136" i="45"/>
  <c r="I9137" i="45"/>
  <c r="I9138" i="45"/>
  <c r="I9139" i="45"/>
  <c r="I9140" i="45"/>
  <c r="I9141" i="45"/>
  <c r="I9142" i="45"/>
  <c r="I9143" i="45"/>
  <c r="I9144" i="45"/>
  <c r="I9145" i="45"/>
  <c r="I9146" i="45"/>
  <c r="I9147" i="45"/>
  <c r="I9148" i="45"/>
  <c r="I9149" i="45"/>
  <c r="I9150" i="45"/>
  <c r="I9151" i="45"/>
  <c r="I9152" i="45"/>
  <c r="I9153" i="45"/>
  <c r="I9154" i="45"/>
  <c r="I9155" i="45"/>
  <c r="I9156" i="45"/>
  <c r="I9157" i="45"/>
  <c r="I9158" i="45"/>
  <c r="I9159" i="45"/>
  <c r="I9160" i="45"/>
  <c r="I9161" i="45"/>
  <c r="I9162" i="45"/>
  <c r="I9163" i="45"/>
  <c r="I9164" i="45"/>
  <c r="I9165" i="45"/>
  <c r="I9166" i="45"/>
  <c r="I9167" i="45"/>
  <c r="I9168" i="45"/>
  <c r="I9169" i="45"/>
  <c r="I9170" i="45"/>
  <c r="I9171" i="45"/>
  <c r="I9172" i="45"/>
  <c r="I9173" i="45"/>
  <c r="I9174" i="45"/>
  <c r="I9175" i="45"/>
  <c r="I9176" i="45"/>
  <c r="I9177" i="45"/>
  <c r="I9178" i="45"/>
  <c r="I9179" i="45"/>
  <c r="I9180" i="45"/>
  <c r="I9181" i="45"/>
  <c r="I9182" i="45"/>
  <c r="I9183" i="45"/>
  <c r="I9184" i="45"/>
  <c r="I9185" i="45"/>
  <c r="I9186" i="45"/>
  <c r="I9187" i="45"/>
  <c r="I9188" i="45"/>
  <c r="I9189" i="45"/>
  <c r="I9190" i="45"/>
  <c r="I9191" i="45"/>
  <c r="I9192" i="45"/>
  <c r="I9193" i="45"/>
  <c r="I9194" i="45"/>
  <c r="I9195" i="45"/>
  <c r="I9196" i="45"/>
  <c r="I9197" i="45"/>
  <c r="I9198" i="45"/>
  <c r="I9199" i="45"/>
  <c r="I9200" i="45"/>
  <c r="I9201" i="45"/>
  <c r="I9202" i="45"/>
  <c r="I9204" i="45"/>
  <c r="I9205" i="45"/>
  <c r="I9206" i="45"/>
  <c r="I9207" i="45"/>
  <c r="I9208" i="45"/>
  <c r="I9209" i="45"/>
  <c r="I9210" i="45"/>
  <c r="I9211" i="45"/>
  <c r="I9212" i="45"/>
  <c r="I9213" i="45"/>
  <c r="I9214" i="45"/>
  <c r="I9215" i="45"/>
  <c r="I9216" i="45"/>
  <c r="I9217" i="45"/>
  <c r="I9218" i="45"/>
  <c r="I9219" i="45"/>
  <c r="I9220" i="45"/>
  <c r="I9221" i="45"/>
  <c r="I9222" i="45"/>
  <c r="I9223" i="45"/>
  <c r="I9224" i="45"/>
  <c r="I9225" i="45"/>
  <c r="I9226" i="45"/>
  <c r="I9227" i="45"/>
  <c r="I9228" i="45"/>
  <c r="I9229" i="45"/>
  <c r="I9230" i="45"/>
  <c r="I9231" i="45"/>
  <c r="I9232" i="45"/>
  <c r="I9233" i="45"/>
  <c r="I9234" i="45"/>
  <c r="I9235" i="45"/>
  <c r="I9236" i="45"/>
  <c r="I9237" i="45"/>
  <c r="I9238" i="45"/>
  <c r="I9239" i="45"/>
  <c r="I9240" i="45"/>
  <c r="I9241" i="45"/>
  <c r="I9242" i="45"/>
  <c r="I9243" i="45"/>
  <c r="I9244" i="45"/>
  <c r="I9245" i="45"/>
  <c r="I9246" i="45"/>
  <c r="I9247" i="45"/>
  <c r="I9248" i="45"/>
  <c r="I9249" i="45"/>
  <c r="I9250" i="45"/>
  <c r="I9251" i="45"/>
  <c r="I9252" i="45"/>
  <c r="I9253" i="45"/>
  <c r="I9254" i="45"/>
  <c r="I9255" i="45"/>
  <c r="I9256" i="45"/>
  <c r="I9257" i="45"/>
  <c r="I9258" i="45"/>
  <c r="I9259" i="45"/>
  <c r="I9260" i="45"/>
  <c r="I9261" i="45"/>
  <c r="I9262" i="45"/>
  <c r="I9263" i="45"/>
  <c r="I9264" i="45"/>
  <c r="I9265" i="45"/>
  <c r="I9266" i="45"/>
  <c r="I9267" i="45"/>
  <c r="I9268" i="45"/>
  <c r="I9269" i="45"/>
  <c r="I9270" i="45"/>
  <c r="I9271" i="45"/>
  <c r="I9272" i="45"/>
  <c r="I9273" i="45"/>
  <c r="I9274" i="45"/>
  <c r="I9275" i="45"/>
  <c r="I9276" i="45"/>
  <c r="I9277" i="45"/>
  <c r="I9278" i="45"/>
  <c r="I9279" i="45"/>
  <c r="I9280" i="45"/>
  <c r="I9281" i="45"/>
  <c r="I9282" i="45"/>
  <c r="I9283" i="45"/>
  <c r="I9284" i="45"/>
  <c r="I9285" i="45"/>
  <c r="I9286" i="45"/>
  <c r="I9287" i="45"/>
  <c r="I9288" i="45"/>
  <c r="I9289" i="45"/>
  <c r="I9290" i="45"/>
  <c r="I9291" i="45"/>
  <c r="I9292" i="45"/>
  <c r="I9293" i="45"/>
  <c r="I9294" i="45"/>
  <c r="I9295" i="45"/>
  <c r="I9296" i="45"/>
  <c r="I9297" i="45"/>
  <c r="I9298" i="45"/>
  <c r="I9299" i="45"/>
  <c r="I9300" i="45"/>
  <c r="I9301" i="45"/>
  <c r="I9302" i="45"/>
  <c r="I9304" i="45"/>
  <c r="I9305" i="45"/>
  <c r="I9306" i="45"/>
  <c r="I9307" i="45"/>
  <c r="I9308" i="45"/>
  <c r="I9309" i="45"/>
  <c r="I9310" i="45"/>
  <c r="I9311" i="45"/>
  <c r="I9312" i="45"/>
  <c r="I9313" i="45"/>
  <c r="I9314" i="45"/>
  <c r="I9315" i="45"/>
  <c r="I9316" i="45"/>
  <c r="I9317" i="45"/>
  <c r="I9318" i="45"/>
  <c r="I9319" i="45"/>
  <c r="I9320" i="45"/>
  <c r="I9321" i="45"/>
  <c r="I9322" i="45"/>
  <c r="I9323" i="45"/>
  <c r="I9324" i="45"/>
  <c r="I9325" i="45"/>
  <c r="I9326" i="45"/>
  <c r="I9327" i="45"/>
  <c r="I9328" i="45"/>
  <c r="I9329" i="45"/>
  <c r="I9330" i="45"/>
  <c r="I9331" i="45"/>
  <c r="I9332" i="45"/>
  <c r="I9333" i="45"/>
  <c r="I9334" i="45"/>
  <c r="I9335" i="45"/>
  <c r="I9336" i="45"/>
  <c r="I9337" i="45"/>
  <c r="I9338" i="45"/>
  <c r="I9339" i="45"/>
  <c r="I9340" i="45"/>
  <c r="I9341" i="45"/>
  <c r="I9342" i="45"/>
  <c r="I9343" i="45"/>
  <c r="I9344" i="45"/>
  <c r="I9345" i="45"/>
  <c r="I9346" i="45"/>
  <c r="I9347" i="45"/>
  <c r="I9348" i="45"/>
  <c r="I9349" i="45"/>
  <c r="I9350" i="45"/>
  <c r="I9351" i="45"/>
  <c r="I9352" i="45"/>
  <c r="I9353" i="45"/>
  <c r="I9354" i="45"/>
  <c r="I9355" i="45"/>
  <c r="I9356" i="45"/>
  <c r="I9357" i="45"/>
  <c r="I9358" i="45"/>
  <c r="I9359" i="45"/>
  <c r="I9360" i="45"/>
  <c r="I9361" i="45"/>
  <c r="I9362" i="45"/>
  <c r="I9363" i="45"/>
  <c r="I9364" i="45"/>
  <c r="I9365" i="45"/>
  <c r="I9366" i="45"/>
  <c r="I9367" i="45"/>
  <c r="I9368" i="45"/>
  <c r="I9369" i="45"/>
  <c r="I9370" i="45"/>
  <c r="I9371" i="45"/>
  <c r="I9372" i="45"/>
  <c r="I9373" i="45"/>
  <c r="I9374" i="45"/>
  <c r="I9375" i="45"/>
  <c r="I9376" i="45"/>
  <c r="I9377" i="45"/>
  <c r="I9378" i="45"/>
  <c r="I9379" i="45"/>
  <c r="I9380" i="45"/>
  <c r="I9381" i="45"/>
  <c r="I9382" i="45"/>
  <c r="I9383" i="45"/>
  <c r="I9384" i="45"/>
  <c r="I9385" i="45"/>
  <c r="I9386" i="45"/>
  <c r="I9387" i="45"/>
  <c r="I9388" i="45"/>
  <c r="I9389" i="45"/>
  <c r="I9390" i="45"/>
  <c r="I9391" i="45"/>
  <c r="I9392" i="45"/>
  <c r="I9393" i="45"/>
  <c r="I9394" i="45"/>
  <c r="I9395" i="45"/>
  <c r="I9396" i="45"/>
  <c r="I9397" i="45"/>
  <c r="I9398" i="45"/>
  <c r="I9399" i="45"/>
  <c r="I9400" i="45"/>
  <c r="I9401" i="45"/>
  <c r="I9402" i="45"/>
  <c r="I9403" i="45"/>
  <c r="I9404" i="45"/>
  <c r="I9405" i="45"/>
  <c r="I9406" i="45"/>
  <c r="I9407" i="45"/>
  <c r="I9408" i="45"/>
  <c r="I9409" i="45"/>
  <c r="I9410" i="45"/>
  <c r="I9411" i="45"/>
  <c r="I9412" i="45"/>
  <c r="I9413" i="45"/>
  <c r="I9414" i="45"/>
  <c r="I9415" i="45"/>
  <c r="I9416" i="45"/>
  <c r="I9417" i="45"/>
  <c r="I9418" i="45"/>
  <c r="I9419" i="45"/>
  <c r="I9420" i="45"/>
  <c r="I9421" i="45"/>
  <c r="I9422" i="45"/>
  <c r="I9423" i="45"/>
  <c r="I9424" i="45"/>
  <c r="I9425" i="45"/>
  <c r="I9426" i="45"/>
  <c r="I9427" i="45"/>
  <c r="I9428" i="45"/>
  <c r="I9429" i="45"/>
  <c r="I9430" i="45"/>
  <c r="I9431" i="45"/>
  <c r="I9432" i="45"/>
  <c r="I9433" i="45"/>
  <c r="I9434" i="45"/>
  <c r="I9435" i="45"/>
  <c r="I9436" i="45"/>
  <c r="I9437" i="45"/>
  <c r="I9438" i="45"/>
  <c r="I9439" i="45"/>
  <c r="I9440" i="45"/>
  <c r="I9441" i="45"/>
  <c r="I9442" i="45"/>
  <c r="I9443" i="45"/>
  <c r="I9444" i="45"/>
  <c r="I9445" i="45"/>
  <c r="I9446" i="45"/>
  <c r="I9447" i="45"/>
  <c r="I9448" i="45"/>
  <c r="I9449" i="45"/>
  <c r="I9450" i="45"/>
  <c r="I9451" i="45"/>
  <c r="I9452" i="45"/>
  <c r="I9453" i="45"/>
  <c r="I9454" i="45"/>
  <c r="I9455" i="45"/>
  <c r="I9456" i="45"/>
  <c r="I9457" i="45"/>
  <c r="I9458" i="45"/>
  <c r="I9459" i="45"/>
  <c r="I9460" i="45"/>
  <c r="I9461" i="45"/>
  <c r="I9462" i="45"/>
  <c r="I9463" i="45"/>
  <c r="I9464" i="45"/>
  <c r="I9465" i="45"/>
  <c r="I9466" i="45"/>
  <c r="I9467" i="45"/>
  <c r="I9468" i="45"/>
  <c r="I9469" i="45"/>
  <c r="I9470" i="45"/>
  <c r="I9471" i="45"/>
  <c r="I9472" i="45"/>
  <c r="I9473" i="45"/>
  <c r="I9474" i="45"/>
  <c r="I9475" i="45"/>
  <c r="I9476" i="45"/>
  <c r="I9477" i="45"/>
  <c r="I9478" i="45"/>
  <c r="I9479" i="45"/>
  <c r="I9480" i="45"/>
  <c r="I9481" i="45"/>
  <c r="I9482" i="45"/>
  <c r="I9483" i="45"/>
  <c r="I9484" i="45"/>
  <c r="I9485" i="45"/>
  <c r="I9486" i="45"/>
  <c r="I9487" i="45"/>
  <c r="I9488" i="45"/>
  <c r="I9489" i="45"/>
  <c r="I9490" i="45"/>
  <c r="I9491" i="45"/>
  <c r="I9492" i="45"/>
  <c r="I9493" i="45"/>
  <c r="I9494" i="45"/>
  <c r="I9495" i="45"/>
  <c r="I9496" i="45"/>
  <c r="I9497" i="45"/>
  <c r="I9498" i="45"/>
  <c r="I9499" i="45"/>
  <c r="I9500" i="45"/>
  <c r="I9501" i="45"/>
  <c r="I9502" i="45"/>
  <c r="I9503" i="45"/>
  <c r="I9504" i="45"/>
  <c r="I9505" i="45"/>
  <c r="I9506" i="45"/>
  <c r="I9507" i="45"/>
  <c r="I9508" i="45"/>
  <c r="I9509" i="45"/>
  <c r="I9510" i="45"/>
  <c r="I9511" i="45"/>
  <c r="I9512" i="45"/>
  <c r="I9513" i="45"/>
  <c r="I9514" i="45"/>
  <c r="I9515" i="45"/>
  <c r="I9516" i="45"/>
  <c r="I9517" i="45"/>
  <c r="I9518" i="45"/>
  <c r="I9519" i="45"/>
  <c r="I9520" i="45"/>
  <c r="I9521" i="45"/>
  <c r="I9522" i="45"/>
  <c r="I9523" i="45"/>
  <c r="I9524" i="45"/>
  <c r="I9525" i="45"/>
  <c r="I9526" i="45"/>
  <c r="I9527" i="45"/>
  <c r="I9528" i="45"/>
  <c r="I9529" i="45"/>
  <c r="I9530" i="45"/>
  <c r="I9531" i="45"/>
  <c r="I9532" i="45"/>
  <c r="I9533" i="45"/>
  <c r="I9534" i="45"/>
  <c r="I9535" i="45"/>
  <c r="I9536" i="45"/>
  <c r="I9537" i="45"/>
  <c r="I9538" i="45"/>
  <c r="I9539" i="45"/>
  <c r="I9540" i="45"/>
  <c r="I9541" i="45"/>
  <c r="I9542" i="45"/>
  <c r="I9543" i="45"/>
  <c r="I9544" i="45"/>
  <c r="I9545" i="45"/>
  <c r="I9546" i="45"/>
  <c r="I9547" i="45"/>
  <c r="I9548" i="45"/>
  <c r="I9549" i="45"/>
  <c r="I9550" i="45"/>
  <c r="I9551" i="45"/>
  <c r="I9552" i="45"/>
  <c r="I9553" i="45"/>
  <c r="I9554" i="45"/>
  <c r="I9555" i="45"/>
  <c r="I9556" i="45"/>
  <c r="I9557" i="45"/>
  <c r="I9558" i="45"/>
  <c r="I9559" i="45"/>
  <c r="I9560" i="45"/>
  <c r="I9561" i="45"/>
  <c r="I9562" i="45"/>
  <c r="I9563" i="45"/>
  <c r="I9564" i="45"/>
  <c r="I9565" i="45"/>
  <c r="I9566" i="45"/>
  <c r="I9567" i="45"/>
  <c r="I9568" i="45"/>
  <c r="I9569" i="45"/>
  <c r="I9570" i="45"/>
  <c r="I9571" i="45"/>
  <c r="I9572" i="45"/>
  <c r="I9573" i="45"/>
  <c r="I9574" i="45"/>
  <c r="I9575" i="45"/>
  <c r="I9576" i="45"/>
  <c r="I9577" i="45"/>
  <c r="I9578" i="45"/>
  <c r="I9579" i="45"/>
  <c r="I9580" i="45"/>
  <c r="I9581" i="45"/>
  <c r="I9582" i="45"/>
  <c r="I9583" i="45"/>
  <c r="I9584" i="45"/>
  <c r="I9585" i="45"/>
  <c r="I9586" i="45"/>
  <c r="I9587" i="45"/>
  <c r="I9588" i="45"/>
  <c r="I9589" i="45"/>
  <c r="I9590" i="45"/>
  <c r="I9591" i="45"/>
  <c r="I9592" i="45"/>
  <c r="I9593" i="45"/>
  <c r="I9594" i="45"/>
  <c r="I9595" i="45"/>
  <c r="I9596" i="45"/>
  <c r="I9597" i="45"/>
  <c r="I9598" i="45"/>
  <c r="I9599" i="45"/>
  <c r="I9600" i="45"/>
  <c r="I9601" i="45"/>
  <c r="I9602" i="45"/>
  <c r="I9603" i="45"/>
  <c r="I9604" i="45"/>
  <c r="I9605" i="45"/>
  <c r="I9606" i="45"/>
  <c r="I9607" i="45"/>
  <c r="I9608" i="45"/>
  <c r="I9609" i="45"/>
  <c r="I9610" i="45"/>
  <c r="I9611" i="45"/>
  <c r="I9612" i="45"/>
  <c r="I9613" i="45"/>
  <c r="I9614" i="45"/>
  <c r="I9615" i="45"/>
  <c r="I9616" i="45"/>
  <c r="I9617" i="45"/>
  <c r="I9618" i="45"/>
  <c r="I9619" i="45"/>
  <c r="I9620" i="45"/>
  <c r="I9621" i="45"/>
  <c r="I9622" i="45"/>
  <c r="I9623" i="45"/>
  <c r="I9624" i="45"/>
  <c r="I9625" i="45"/>
  <c r="I9626" i="45"/>
  <c r="I9627" i="45"/>
  <c r="I9628" i="45"/>
  <c r="I9629" i="45"/>
  <c r="I9630" i="45"/>
  <c r="I9631" i="45"/>
  <c r="I9632" i="45"/>
  <c r="I9633" i="45"/>
  <c r="I9634" i="45"/>
  <c r="I9635" i="45"/>
  <c r="I9636" i="45"/>
  <c r="I9637" i="45"/>
  <c r="I9638" i="45"/>
  <c r="I9639" i="45"/>
  <c r="I9640" i="45"/>
  <c r="I9641" i="45"/>
  <c r="I9642" i="45"/>
  <c r="I9643" i="45"/>
  <c r="I9644" i="45"/>
  <c r="I9645" i="45"/>
  <c r="I9646" i="45"/>
  <c r="I9647" i="45"/>
  <c r="I9648" i="45"/>
  <c r="I9649" i="45"/>
  <c r="I9650" i="45"/>
  <c r="I9651" i="45"/>
  <c r="I9652" i="45"/>
  <c r="I9653" i="45"/>
  <c r="I9654" i="45"/>
  <c r="I9655" i="45"/>
  <c r="I9656" i="45"/>
  <c r="I9657" i="45"/>
  <c r="I9658" i="45"/>
  <c r="I9659" i="45"/>
  <c r="I9660" i="45"/>
  <c r="I9661" i="45"/>
  <c r="I9662" i="45"/>
  <c r="I9663" i="45"/>
  <c r="I9664" i="45"/>
  <c r="I9665" i="45"/>
  <c r="I9666" i="45"/>
  <c r="I9667" i="45"/>
  <c r="I9668" i="45"/>
  <c r="I9669" i="45"/>
  <c r="I9670" i="45"/>
  <c r="I9671" i="45"/>
  <c r="I9672" i="45"/>
  <c r="I9673" i="45"/>
  <c r="I9674" i="45"/>
  <c r="I9675" i="45"/>
  <c r="I9676" i="45"/>
  <c r="I9677" i="45"/>
  <c r="I9678" i="45"/>
  <c r="I9679" i="45"/>
  <c r="I9680" i="45"/>
  <c r="I9681" i="45"/>
  <c r="I9682" i="45"/>
  <c r="I9683" i="45"/>
  <c r="I9684" i="45"/>
  <c r="I9685" i="45"/>
  <c r="I9686" i="45"/>
  <c r="I9687" i="45"/>
  <c r="I9688" i="45"/>
  <c r="I9689" i="45"/>
  <c r="I9690" i="45"/>
  <c r="I9691" i="45"/>
  <c r="I9692" i="45"/>
  <c r="I9693" i="45"/>
  <c r="I9694" i="45"/>
  <c r="I9695" i="45"/>
  <c r="I9696" i="45"/>
  <c r="I9697" i="45"/>
  <c r="I9698" i="45"/>
  <c r="I9699" i="45"/>
  <c r="I9700" i="45"/>
  <c r="I9701" i="45"/>
  <c r="I9702" i="45"/>
  <c r="I9703" i="45"/>
  <c r="I9704" i="45"/>
  <c r="I9705" i="45"/>
  <c r="I9706" i="45"/>
  <c r="I9707" i="45"/>
  <c r="I9708" i="45"/>
  <c r="I9709" i="45"/>
  <c r="I9710" i="45"/>
  <c r="I9711" i="45"/>
  <c r="I9712" i="45"/>
  <c r="I9713" i="45"/>
  <c r="I9714" i="45"/>
  <c r="I9715" i="45"/>
  <c r="I9716" i="45"/>
  <c r="I9717" i="45"/>
  <c r="I9718" i="45"/>
  <c r="I9719" i="45"/>
  <c r="I9720" i="45"/>
  <c r="I9721" i="45"/>
  <c r="I9722" i="45"/>
  <c r="I9723" i="45"/>
  <c r="I9724" i="45"/>
  <c r="I9725" i="45"/>
  <c r="I9726" i="45"/>
  <c r="I9727" i="45"/>
  <c r="I9728" i="45"/>
  <c r="I9729" i="45"/>
  <c r="I9730" i="45"/>
  <c r="I9731" i="45"/>
  <c r="I9732" i="45"/>
  <c r="I9733" i="45"/>
  <c r="I9734" i="45"/>
  <c r="I9735" i="45"/>
  <c r="I9736" i="45"/>
  <c r="I9737" i="45"/>
  <c r="I9738" i="45"/>
  <c r="I9739" i="45"/>
  <c r="I9740" i="45"/>
  <c r="I9741" i="45"/>
  <c r="I9742" i="45"/>
  <c r="I9743" i="45"/>
  <c r="I9744" i="45"/>
  <c r="I9745" i="45"/>
  <c r="I9746" i="45"/>
  <c r="I9747" i="45"/>
  <c r="I9748" i="45"/>
  <c r="I9749" i="45"/>
  <c r="I9750" i="45"/>
  <c r="I9751" i="45"/>
  <c r="I9752" i="45"/>
  <c r="I9753" i="45"/>
  <c r="I9754" i="45"/>
  <c r="I9755" i="45"/>
  <c r="I9756" i="45"/>
  <c r="I9757" i="45"/>
  <c r="I9758" i="45"/>
  <c r="I9759" i="45"/>
  <c r="I9760" i="45"/>
  <c r="I9761" i="45"/>
  <c r="I9762" i="45"/>
  <c r="I9763" i="45"/>
  <c r="I9764" i="45"/>
  <c r="I9765" i="45"/>
  <c r="I9766" i="45"/>
  <c r="I9767" i="45"/>
  <c r="I9768" i="45"/>
  <c r="I9769" i="45"/>
  <c r="I9770" i="45"/>
  <c r="I9771" i="45"/>
  <c r="I9772" i="45"/>
  <c r="I9773" i="45"/>
  <c r="I9774" i="45"/>
  <c r="I9775" i="45"/>
  <c r="I9776" i="45"/>
  <c r="I9777" i="45"/>
  <c r="I9778" i="45"/>
  <c r="I9779" i="45"/>
  <c r="I9780" i="45"/>
  <c r="I9781" i="45"/>
  <c r="I9782" i="45"/>
  <c r="I9783" i="45"/>
  <c r="I9784" i="45"/>
  <c r="I9785" i="45"/>
  <c r="I9786" i="45"/>
  <c r="I9787" i="45"/>
  <c r="I9788" i="45"/>
  <c r="I9789" i="45"/>
  <c r="I9790" i="45"/>
  <c r="I9791" i="45"/>
  <c r="I9792" i="45"/>
  <c r="I9793" i="45"/>
  <c r="I9794" i="45"/>
  <c r="I9795" i="45"/>
  <c r="I9796" i="45"/>
  <c r="I9797" i="45"/>
  <c r="I9798" i="45"/>
  <c r="I9799" i="45"/>
  <c r="I9800" i="45"/>
  <c r="I9801" i="45"/>
  <c r="I9802" i="45"/>
  <c r="I9803" i="45"/>
  <c r="I9804" i="45"/>
  <c r="I9805" i="45"/>
  <c r="I9806" i="45"/>
  <c r="I9807" i="45"/>
  <c r="I9808" i="45"/>
  <c r="I9809" i="45"/>
  <c r="I9810" i="45"/>
  <c r="I9811" i="45"/>
  <c r="I9812" i="45"/>
  <c r="I9813" i="45"/>
  <c r="I9814" i="45"/>
  <c r="I9815" i="45"/>
  <c r="I9816" i="45"/>
  <c r="I9817" i="45"/>
  <c r="I9818" i="45"/>
  <c r="I9819" i="45"/>
  <c r="I9820" i="45"/>
  <c r="I9821" i="45"/>
  <c r="I9822" i="45"/>
  <c r="I9823" i="45"/>
  <c r="I9824" i="45"/>
  <c r="I9825" i="45"/>
  <c r="I9826" i="45"/>
  <c r="I9827" i="45"/>
  <c r="I9828" i="45"/>
  <c r="I9829" i="45"/>
  <c r="I9830" i="45"/>
  <c r="I9831" i="45"/>
  <c r="I9832" i="45"/>
  <c r="I9833" i="45"/>
  <c r="I9834" i="45"/>
  <c r="I9835" i="45"/>
  <c r="I9836" i="45"/>
  <c r="I9837" i="45"/>
  <c r="I9838" i="45"/>
  <c r="I9839" i="45"/>
  <c r="I9840" i="45"/>
  <c r="I9841" i="45"/>
  <c r="I9842" i="45"/>
  <c r="I9843" i="45"/>
  <c r="I9844" i="45"/>
  <c r="I9845" i="45"/>
  <c r="I9846" i="45"/>
  <c r="I9847" i="45"/>
  <c r="I9848" i="45"/>
  <c r="I9849" i="45"/>
  <c r="I9850" i="45"/>
  <c r="I9851" i="45"/>
  <c r="I9852" i="45"/>
  <c r="I9853" i="45"/>
  <c r="I9854" i="45"/>
  <c r="I9855" i="45"/>
  <c r="I9856" i="45"/>
  <c r="I9857" i="45"/>
  <c r="I9858" i="45"/>
  <c r="I9859" i="45"/>
  <c r="I9860" i="45"/>
  <c r="I9861" i="45"/>
  <c r="I9862" i="45"/>
  <c r="I9863" i="45"/>
  <c r="I9864" i="45"/>
  <c r="I9865" i="45"/>
  <c r="I9866" i="45"/>
  <c r="I9867" i="45"/>
  <c r="I9868" i="45"/>
  <c r="I9869" i="45"/>
  <c r="I9870" i="45"/>
  <c r="I9871" i="45"/>
  <c r="I9872" i="45"/>
  <c r="I9873" i="45"/>
  <c r="I9874" i="45"/>
  <c r="I9875" i="45"/>
  <c r="I9876" i="45"/>
  <c r="I9877" i="45"/>
  <c r="I9878" i="45"/>
  <c r="I9879" i="45"/>
  <c r="I9880" i="45"/>
  <c r="I9881" i="45"/>
  <c r="I9882" i="45"/>
  <c r="I9883" i="45"/>
  <c r="I9884" i="45"/>
  <c r="I9885" i="45"/>
  <c r="I9886" i="45"/>
  <c r="I9887" i="45"/>
  <c r="I9888" i="45"/>
  <c r="I9889" i="45"/>
  <c r="I9890" i="45"/>
  <c r="I9891" i="45"/>
  <c r="I9892" i="45"/>
  <c r="I9893" i="45"/>
  <c r="I9894" i="45"/>
  <c r="I9895" i="45"/>
  <c r="I9896" i="45"/>
  <c r="I9897" i="45"/>
  <c r="I9898" i="45"/>
  <c r="I9899" i="45"/>
  <c r="I9900" i="45"/>
  <c r="I9901" i="45"/>
  <c r="I9902" i="45"/>
  <c r="I9903" i="45"/>
  <c r="I9904" i="45"/>
  <c r="I9905" i="45"/>
  <c r="I9906" i="45"/>
  <c r="I9907" i="45"/>
  <c r="I9908" i="45"/>
  <c r="I9909" i="45"/>
  <c r="I9910" i="45"/>
  <c r="I9911" i="45"/>
  <c r="I9912" i="45"/>
  <c r="I9913" i="45"/>
  <c r="I9914" i="45"/>
  <c r="I9915" i="45"/>
  <c r="I9916" i="45"/>
  <c r="I9917" i="45"/>
  <c r="I9918" i="45"/>
  <c r="I9919" i="45"/>
  <c r="I9920" i="45"/>
  <c r="I9921" i="45"/>
  <c r="I9922" i="45"/>
  <c r="I9923" i="45"/>
  <c r="I9924" i="45"/>
  <c r="I9925" i="45"/>
  <c r="I9926" i="45"/>
  <c r="I9927" i="45"/>
  <c r="I9928" i="45"/>
  <c r="I9929" i="45"/>
  <c r="I9930" i="45"/>
  <c r="I9931" i="45"/>
  <c r="I9932" i="45"/>
  <c r="I9933" i="45"/>
  <c r="I9934" i="45"/>
  <c r="I9935" i="45"/>
  <c r="I9936" i="45"/>
  <c r="I9937" i="45"/>
  <c r="I9938" i="45"/>
  <c r="I9939" i="45"/>
  <c r="I9940" i="45"/>
  <c r="I9941" i="45"/>
  <c r="I9942" i="45"/>
  <c r="I9943" i="45"/>
  <c r="I9944" i="45"/>
  <c r="I9945" i="45"/>
  <c r="I9946" i="45"/>
  <c r="I9947" i="45"/>
  <c r="I9948" i="45"/>
  <c r="I9949" i="45"/>
  <c r="I9950" i="45"/>
  <c r="I9951" i="45"/>
  <c r="I9952" i="45"/>
  <c r="I9953" i="45"/>
  <c r="I9954" i="45"/>
  <c r="I9955" i="45"/>
  <c r="I9956" i="45"/>
  <c r="I9957" i="45"/>
  <c r="I9958" i="45"/>
  <c r="I9959" i="45"/>
  <c r="I9960" i="45"/>
  <c r="I9961" i="45"/>
  <c r="I9962" i="45"/>
  <c r="I9963" i="45"/>
  <c r="I9964" i="45"/>
  <c r="I9965" i="45"/>
  <c r="I9966" i="45"/>
  <c r="I9967" i="45"/>
  <c r="I9968" i="45"/>
  <c r="I9969" i="45"/>
  <c r="I9970" i="45"/>
  <c r="I9971" i="45"/>
  <c r="I9972" i="45"/>
  <c r="I9973" i="45"/>
  <c r="I9974" i="45"/>
  <c r="I9975" i="45"/>
  <c r="I9976" i="45"/>
  <c r="I9977" i="45"/>
  <c r="I9978" i="45"/>
  <c r="I9979" i="45"/>
  <c r="I9980" i="45"/>
  <c r="I9981" i="45"/>
  <c r="I9982" i="45"/>
  <c r="I9983" i="45"/>
  <c r="I9984" i="45"/>
  <c r="I9985" i="45"/>
  <c r="I9986" i="45"/>
  <c r="I9987" i="45"/>
  <c r="I9988" i="45"/>
  <c r="I9989" i="45"/>
  <c r="I9990" i="45"/>
  <c r="I9991" i="45"/>
  <c r="I9992" i="45"/>
  <c r="I9993" i="45"/>
  <c r="I9994" i="45"/>
  <c r="I9995" i="45"/>
  <c r="I9996" i="45"/>
  <c r="I9997" i="45"/>
  <c r="I9998" i="45"/>
  <c r="I9999" i="45"/>
  <c r="I10000" i="45"/>
  <c r="I10001" i="45"/>
  <c r="I10002" i="45"/>
  <c r="I10003" i="45"/>
  <c r="I10004" i="45"/>
  <c r="I10005" i="45"/>
  <c r="I10006" i="45"/>
  <c r="I10007" i="45"/>
  <c r="I10008" i="45"/>
  <c r="I10009" i="45"/>
  <c r="I10010" i="45"/>
  <c r="I10011" i="45"/>
  <c r="I10012" i="45"/>
  <c r="I10013" i="45"/>
  <c r="I10014" i="45"/>
  <c r="I10015" i="45"/>
  <c r="I10016" i="45"/>
  <c r="I10017" i="45"/>
  <c r="I10018" i="45"/>
  <c r="I10019" i="45"/>
  <c r="I10020" i="45"/>
  <c r="I10021" i="45"/>
  <c r="I10022" i="45"/>
  <c r="I10023" i="45"/>
  <c r="I10024" i="45"/>
  <c r="I10025" i="45"/>
  <c r="I10026" i="45"/>
  <c r="I10027" i="45"/>
  <c r="I10028" i="45"/>
  <c r="I10029" i="45"/>
  <c r="I10030" i="45"/>
  <c r="I10031" i="45"/>
  <c r="I10032" i="45"/>
  <c r="I10033" i="45"/>
  <c r="I10034" i="45"/>
  <c r="I10035" i="45"/>
  <c r="I10036" i="45"/>
  <c r="I10037" i="45"/>
  <c r="I10038" i="45"/>
  <c r="I10039" i="45"/>
  <c r="I10040" i="45"/>
  <c r="I10041" i="45"/>
  <c r="I10042" i="45"/>
  <c r="I10043" i="45"/>
  <c r="I10044" i="45"/>
  <c r="I10045" i="45"/>
  <c r="I10046" i="45"/>
  <c r="I10047" i="45"/>
  <c r="I10048" i="45"/>
  <c r="I10049" i="45"/>
  <c r="I10050" i="45"/>
  <c r="I10051" i="45"/>
  <c r="I10052" i="45"/>
  <c r="I10053" i="45"/>
  <c r="I10054" i="45"/>
  <c r="I10055" i="45"/>
  <c r="I10056" i="45"/>
  <c r="I10057" i="45"/>
  <c r="I10058" i="45"/>
  <c r="I10059" i="45"/>
  <c r="I10060" i="45"/>
  <c r="I10061" i="45"/>
  <c r="I10062" i="45"/>
  <c r="I10063" i="45"/>
  <c r="I10064" i="45"/>
  <c r="I10065" i="45"/>
  <c r="I10066" i="45"/>
  <c r="I10067" i="45"/>
  <c r="I10068" i="45"/>
  <c r="I10069" i="45"/>
  <c r="I10070" i="45"/>
  <c r="I10071" i="45"/>
  <c r="I10072" i="45"/>
  <c r="I10073" i="45"/>
  <c r="I10074" i="45"/>
  <c r="I10075" i="45"/>
  <c r="I10076" i="45"/>
  <c r="I10077" i="45"/>
  <c r="I10078" i="45"/>
  <c r="I10079" i="45"/>
  <c r="I10080" i="45"/>
  <c r="I10081" i="45"/>
  <c r="I10082" i="45"/>
  <c r="I10083" i="45"/>
  <c r="I10084" i="45"/>
  <c r="I10085" i="45"/>
  <c r="I10086" i="45"/>
  <c r="I10087" i="45"/>
  <c r="I10088" i="45"/>
  <c r="I10089" i="45"/>
  <c r="I10090" i="45"/>
  <c r="I10091" i="45"/>
  <c r="I10092" i="45"/>
  <c r="I10093" i="45"/>
  <c r="I10094" i="45"/>
  <c r="I10095" i="45"/>
  <c r="I10096" i="45"/>
  <c r="I10097" i="45"/>
  <c r="I10098" i="45"/>
  <c r="I10099" i="45"/>
  <c r="I10100" i="45"/>
  <c r="I10101" i="45"/>
  <c r="I10102" i="45"/>
  <c r="I10103" i="45"/>
  <c r="I10104" i="45"/>
  <c r="I10105" i="45"/>
  <c r="I10106" i="45"/>
  <c r="I10107" i="45"/>
  <c r="I10108" i="45"/>
  <c r="I10109" i="45"/>
  <c r="I10110" i="45"/>
  <c r="I10111" i="45"/>
  <c r="I10112" i="45"/>
  <c r="I10113" i="45"/>
  <c r="I10114" i="45"/>
  <c r="I10115" i="45"/>
  <c r="I10116" i="45"/>
  <c r="I10117" i="45"/>
  <c r="I10118" i="45"/>
  <c r="I10119" i="45"/>
  <c r="I10120" i="45"/>
  <c r="I10121" i="45"/>
  <c r="I10122" i="45"/>
  <c r="I10123" i="45"/>
  <c r="I10124" i="45"/>
  <c r="I10125" i="45"/>
  <c r="I10126" i="45"/>
  <c r="I10127" i="45"/>
  <c r="I10128" i="45"/>
  <c r="I10129" i="45"/>
  <c r="I10130" i="45"/>
  <c r="I10131" i="45"/>
  <c r="I10132" i="45"/>
  <c r="I10133" i="45"/>
  <c r="I10134" i="45"/>
  <c r="I10135" i="45"/>
  <c r="I10136" i="45"/>
  <c r="I10137" i="45"/>
  <c r="I10138" i="45"/>
  <c r="I10139" i="45"/>
  <c r="I10140" i="45"/>
  <c r="I10141" i="45"/>
  <c r="I10142" i="45"/>
  <c r="I10143" i="45"/>
  <c r="I10144" i="45"/>
  <c r="I10145" i="45"/>
  <c r="I10146" i="45"/>
  <c r="I10147" i="45"/>
  <c r="I10148" i="45"/>
  <c r="I10149" i="45"/>
  <c r="I10150" i="45"/>
  <c r="I10151" i="45"/>
  <c r="I10152" i="45"/>
  <c r="I10153" i="45"/>
  <c r="I10154" i="45"/>
  <c r="I10155" i="45"/>
  <c r="I10156" i="45"/>
  <c r="I10157" i="45"/>
  <c r="I10158" i="45"/>
  <c r="I10159" i="45"/>
  <c r="I10160" i="45"/>
  <c r="I10161" i="45"/>
  <c r="I10162" i="45"/>
  <c r="I10163" i="45"/>
  <c r="I10164" i="45"/>
  <c r="I10165" i="45"/>
  <c r="I10166" i="45"/>
  <c r="I10167" i="45"/>
  <c r="I10168" i="45"/>
  <c r="I10169" i="45"/>
  <c r="I10170" i="45"/>
  <c r="I10171" i="45"/>
  <c r="I10172" i="45"/>
  <c r="I10173" i="45"/>
  <c r="I10174" i="45"/>
  <c r="I10175" i="45"/>
  <c r="I10176" i="45"/>
  <c r="I10177" i="45"/>
  <c r="I10178" i="45"/>
  <c r="I10179" i="45"/>
  <c r="I10180" i="45"/>
  <c r="I10181" i="45"/>
  <c r="I10182" i="45"/>
  <c r="I10183" i="45"/>
  <c r="I10184" i="45"/>
  <c r="I10185" i="45"/>
  <c r="I10186" i="45"/>
  <c r="I10187" i="45"/>
  <c r="I10188" i="45"/>
  <c r="I10189" i="45"/>
  <c r="I10190" i="45"/>
  <c r="I10191" i="45"/>
  <c r="I10192" i="45"/>
  <c r="I10193" i="45"/>
  <c r="I10194" i="45"/>
  <c r="I10195" i="45"/>
  <c r="I10196" i="45"/>
  <c r="I10197" i="45"/>
  <c r="I10198" i="45"/>
  <c r="I10199" i="45"/>
  <c r="I10200" i="45"/>
  <c r="I10201" i="45"/>
  <c r="I10202" i="45"/>
  <c r="I10203" i="45"/>
  <c r="I10204" i="45"/>
  <c r="I10205" i="45"/>
  <c r="I10206" i="45"/>
  <c r="I10207" i="45"/>
  <c r="I10208" i="45"/>
  <c r="I10209" i="45"/>
  <c r="I10210" i="45"/>
  <c r="I10211" i="45"/>
  <c r="I10212" i="45"/>
  <c r="I10213" i="45"/>
  <c r="I10214" i="45"/>
  <c r="I10215" i="45"/>
  <c r="I10216" i="45"/>
  <c r="I10217" i="45"/>
  <c r="I10218" i="45"/>
  <c r="I10219" i="45"/>
  <c r="I10220" i="45"/>
  <c r="I10221" i="45"/>
  <c r="I10222" i="45"/>
  <c r="I10223" i="45"/>
  <c r="I10224" i="45"/>
  <c r="I10225" i="45"/>
  <c r="I10226" i="45"/>
  <c r="I10227" i="45"/>
  <c r="I10228" i="45"/>
  <c r="I10229" i="45"/>
  <c r="I10230" i="45"/>
  <c r="I10231" i="45"/>
  <c r="I10232" i="45"/>
  <c r="I10233" i="45"/>
  <c r="I10234" i="45"/>
  <c r="I10235" i="45"/>
  <c r="I10236" i="45"/>
  <c r="I10237" i="45"/>
  <c r="I10238" i="45"/>
  <c r="I10239" i="45"/>
  <c r="I10240" i="45"/>
  <c r="I10241" i="45"/>
  <c r="I10242" i="45"/>
  <c r="I10243" i="45"/>
  <c r="I10244" i="45"/>
  <c r="I10245" i="45"/>
  <c r="I10246" i="45"/>
  <c r="I10247" i="45"/>
  <c r="I10248" i="45"/>
  <c r="I10249" i="45"/>
  <c r="I10250" i="45"/>
  <c r="I10251" i="45"/>
  <c r="I10252" i="45"/>
  <c r="I10253" i="45"/>
  <c r="I10254" i="45"/>
  <c r="I10255" i="45"/>
  <c r="I10256" i="45"/>
  <c r="I10257" i="45"/>
  <c r="I10258" i="45"/>
  <c r="I10259" i="45"/>
  <c r="I10260" i="45"/>
  <c r="I10261" i="45"/>
  <c r="I10262" i="45"/>
  <c r="I10263" i="45"/>
  <c r="I10264" i="45"/>
  <c r="I10265" i="45"/>
  <c r="I10266" i="45"/>
  <c r="I10267" i="45"/>
  <c r="I10268" i="45"/>
  <c r="I10269" i="45"/>
  <c r="I10270" i="45"/>
  <c r="I10271" i="45"/>
  <c r="I10272" i="45"/>
  <c r="I10273" i="45"/>
  <c r="I10274" i="45"/>
  <c r="I10275" i="45"/>
  <c r="I10276" i="45"/>
  <c r="I10277" i="45"/>
  <c r="I10278" i="45"/>
  <c r="I10279" i="45"/>
  <c r="I10280" i="45"/>
  <c r="I10281" i="45"/>
  <c r="I10282" i="45"/>
  <c r="I10283" i="45"/>
  <c r="I10284" i="45"/>
  <c r="I10285" i="45"/>
  <c r="I10286" i="45"/>
  <c r="I10287" i="45"/>
  <c r="I10288" i="45"/>
  <c r="I10289" i="45"/>
  <c r="I10290" i="45"/>
  <c r="I10291" i="45"/>
  <c r="I10292" i="45"/>
  <c r="I10293" i="45"/>
  <c r="I10294" i="45"/>
  <c r="I10295" i="45"/>
  <c r="I10296" i="45"/>
  <c r="I10297" i="45"/>
  <c r="I10298" i="45"/>
  <c r="I10299" i="45"/>
  <c r="I10300" i="45"/>
  <c r="I10301" i="45"/>
  <c r="I10302" i="45"/>
  <c r="I10303" i="45"/>
  <c r="I10304" i="45"/>
  <c r="I10305" i="45"/>
  <c r="I10306" i="45"/>
  <c r="I10307" i="45"/>
  <c r="I10308" i="45"/>
  <c r="I10309" i="45"/>
  <c r="I10310" i="45"/>
  <c r="I10311" i="45"/>
  <c r="I10312" i="45"/>
  <c r="I10313" i="45"/>
  <c r="I10314" i="45"/>
  <c r="I10315" i="45"/>
  <c r="I10316" i="45"/>
  <c r="I10317" i="45"/>
  <c r="I10318" i="45"/>
  <c r="I10319" i="45"/>
  <c r="I10320" i="45"/>
  <c r="I10321" i="45"/>
  <c r="I10322" i="45"/>
  <c r="I10323" i="45"/>
  <c r="I10324" i="45"/>
  <c r="I10325" i="45"/>
  <c r="I10326" i="45"/>
  <c r="I10327" i="45"/>
  <c r="I10328" i="45"/>
  <c r="I10329" i="45"/>
  <c r="I10330" i="45"/>
  <c r="I10331" i="45"/>
  <c r="I10332" i="45"/>
  <c r="I10333" i="45"/>
  <c r="I10334" i="45"/>
  <c r="I10335" i="45"/>
  <c r="I10336" i="45"/>
  <c r="I10337" i="45"/>
  <c r="I10338" i="45"/>
  <c r="I10339" i="45"/>
  <c r="I10340" i="45"/>
  <c r="I10341" i="45"/>
  <c r="I10342" i="45"/>
  <c r="I10343" i="45"/>
  <c r="I10344" i="45"/>
  <c r="I10345" i="45"/>
  <c r="I10346" i="45"/>
  <c r="I10347" i="45"/>
  <c r="I10348" i="45"/>
  <c r="I10349" i="45"/>
  <c r="I10350" i="45"/>
  <c r="I10351" i="45"/>
  <c r="I10352" i="45"/>
  <c r="I10353" i="45"/>
  <c r="I10354" i="45"/>
  <c r="I10355" i="45"/>
  <c r="I10356" i="45"/>
  <c r="I10357" i="45"/>
  <c r="I10358" i="45"/>
  <c r="I10359" i="45"/>
  <c r="I10360" i="45"/>
  <c r="I10361" i="45"/>
  <c r="I10362" i="45"/>
  <c r="I10363" i="45"/>
  <c r="I10364" i="45"/>
  <c r="I10365" i="45"/>
  <c r="I10366" i="45"/>
  <c r="I10367" i="45"/>
  <c r="I10368" i="45"/>
  <c r="I10369" i="45"/>
  <c r="I10370" i="45"/>
  <c r="I10371" i="45"/>
  <c r="I10372" i="45"/>
  <c r="I10373" i="45"/>
  <c r="I10374" i="45"/>
  <c r="I10375" i="45"/>
  <c r="I10376" i="45"/>
  <c r="I10377" i="45"/>
  <c r="I10378" i="45"/>
  <c r="I10379" i="45"/>
  <c r="I10380" i="45"/>
  <c r="I10381" i="45"/>
  <c r="I10382" i="45"/>
  <c r="I10383" i="45"/>
  <c r="I10384" i="45"/>
  <c r="I10385" i="45"/>
  <c r="I10386" i="45"/>
  <c r="I10387" i="45"/>
  <c r="I10388" i="45"/>
  <c r="I10389" i="45"/>
  <c r="I10390" i="45"/>
  <c r="I10391" i="45"/>
  <c r="I10392" i="45"/>
  <c r="I10393" i="45"/>
  <c r="I10394" i="45"/>
  <c r="I10395" i="45"/>
  <c r="I10396" i="45"/>
  <c r="I10397" i="45"/>
  <c r="I10398" i="45"/>
  <c r="I10399" i="45"/>
  <c r="I10400" i="45"/>
  <c r="I10401" i="45"/>
  <c r="I10402" i="45"/>
  <c r="I10403" i="45"/>
  <c r="I10404" i="45"/>
  <c r="I10405" i="45"/>
  <c r="I10406" i="45"/>
  <c r="I10407" i="45"/>
  <c r="I10408" i="45"/>
  <c r="I10409" i="45"/>
  <c r="I10410" i="45"/>
  <c r="I10411" i="45"/>
  <c r="I10412" i="45"/>
  <c r="I10413" i="45"/>
  <c r="I10414" i="45"/>
  <c r="I10415" i="45"/>
  <c r="I10416" i="45"/>
  <c r="I10417" i="45"/>
  <c r="I10418" i="45"/>
  <c r="I10419" i="45"/>
  <c r="I10420" i="45"/>
  <c r="I10421" i="45"/>
  <c r="I10422" i="45"/>
  <c r="I10423" i="45"/>
  <c r="I10424" i="45"/>
  <c r="I10425" i="45"/>
  <c r="I10426" i="45"/>
  <c r="I10427" i="45"/>
  <c r="I10428" i="45"/>
  <c r="I10429" i="45"/>
  <c r="I10430" i="45"/>
  <c r="I10431" i="45"/>
  <c r="I10432" i="45"/>
  <c r="I10433" i="45"/>
  <c r="I10434" i="45"/>
  <c r="I10435" i="45"/>
  <c r="I10436" i="45"/>
  <c r="I10437" i="45"/>
  <c r="I10438" i="45"/>
  <c r="I10439" i="45"/>
  <c r="I10440" i="45"/>
  <c r="I10441" i="45"/>
  <c r="I10442" i="45"/>
  <c r="I10443" i="45"/>
  <c r="I10444" i="45"/>
  <c r="I10445" i="45"/>
  <c r="I10446" i="45"/>
  <c r="I10447" i="45"/>
  <c r="I10448" i="45"/>
  <c r="I10449" i="45"/>
  <c r="I10450" i="45"/>
  <c r="I10451" i="45"/>
  <c r="I10452" i="45"/>
  <c r="I10453" i="45"/>
  <c r="I10454" i="45"/>
  <c r="I10455" i="45"/>
  <c r="I10456" i="45"/>
  <c r="I10457" i="45"/>
  <c r="I10458" i="45"/>
  <c r="I10459" i="45"/>
  <c r="I10460" i="45"/>
  <c r="I10461" i="45"/>
  <c r="I10462" i="45"/>
  <c r="I10463" i="45"/>
  <c r="I10464" i="45"/>
  <c r="I10465" i="45"/>
  <c r="I10466" i="45"/>
  <c r="I10467" i="45"/>
  <c r="I10468" i="45"/>
  <c r="I10469" i="45"/>
  <c r="I10470" i="45"/>
  <c r="I10471" i="45"/>
  <c r="I10472" i="45"/>
  <c r="I10473" i="45"/>
  <c r="I10474" i="45"/>
  <c r="I10475" i="45"/>
  <c r="I10476" i="45"/>
  <c r="I10477" i="45"/>
  <c r="I10478" i="45"/>
  <c r="I10479" i="45"/>
  <c r="I10480" i="45"/>
  <c r="I10481" i="45"/>
  <c r="I10482" i="45"/>
  <c r="I10483" i="45"/>
  <c r="I10484" i="45"/>
  <c r="I10485" i="45"/>
  <c r="I10486" i="45"/>
  <c r="I10487" i="45"/>
  <c r="I10488" i="45"/>
  <c r="I10489" i="45"/>
  <c r="I10490" i="45"/>
  <c r="I10491" i="45"/>
  <c r="I10492" i="45"/>
  <c r="I10493" i="45"/>
  <c r="I10494" i="45"/>
  <c r="I10495" i="45"/>
  <c r="I10496" i="45"/>
  <c r="I10497" i="45"/>
  <c r="I10498" i="45"/>
  <c r="I10499" i="45"/>
  <c r="I10500" i="45"/>
  <c r="I10501" i="45"/>
  <c r="I10502" i="45"/>
  <c r="I10503" i="45"/>
  <c r="I10504" i="45"/>
  <c r="I10505" i="45"/>
  <c r="I10506" i="45"/>
  <c r="I10507" i="45"/>
  <c r="I10508" i="45"/>
  <c r="I10509" i="45"/>
  <c r="I10510" i="45"/>
  <c r="I10511" i="45"/>
  <c r="I10512" i="45"/>
  <c r="I10513" i="45"/>
  <c r="I10514" i="45"/>
  <c r="I10515" i="45"/>
  <c r="I10516" i="45"/>
  <c r="I10517" i="45"/>
  <c r="I10518" i="45"/>
  <c r="I10519" i="45"/>
  <c r="I10520" i="45"/>
  <c r="I10521" i="45"/>
  <c r="I10522" i="45"/>
  <c r="I10523" i="45"/>
  <c r="I10524" i="45"/>
  <c r="I10525" i="45"/>
  <c r="I10526" i="45"/>
  <c r="I10527" i="45"/>
  <c r="I10528" i="45"/>
  <c r="I10529" i="45"/>
  <c r="I10530" i="45"/>
  <c r="I10531" i="45"/>
  <c r="I10532" i="45"/>
  <c r="I10533" i="45"/>
  <c r="I10534" i="45"/>
  <c r="I10535" i="45"/>
  <c r="I10536" i="45"/>
  <c r="I10537" i="45"/>
  <c r="I10538" i="45"/>
  <c r="I10539" i="45"/>
  <c r="I10540" i="45"/>
  <c r="I10541" i="45"/>
  <c r="I10542" i="45"/>
  <c r="I10543" i="45"/>
  <c r="I10544" i="45"/>
  <c r="I10545" i="45"/>
  <c r="I10546" i="45"/>
  <c r="I10547" i="45"/>
  <c r="I10548" i="45"/>
  <c r="I10549" i="45"/>
  <c r="I10550" i="45"/>
  <c r="I10551" i="45"/>
  <c r="I10552" i="45"/>
  <c r="I10553" i="45"/>
  <c r="I10554" i="45"/>
  <c r="I10555" i="45"/>
  <c r="I10556" i="45"/>
  <c r="I10557" i="45"/>
  <c r="I10558" i="45"/>
  <c r="I10559" i="45"/>
  <c r="I10560" i="45"/>
  <c r="I10561" i="45"/>
  <c r="I10562" i="45"/>
  <c r="I10563" i="45"/>
  <c r="I10564" i="45"/>
  <c r="I10565" i="45"/>
  <c r="I10566" i="45"/>
  <c r="I10567" i="45"/>
  <c r="I10568" i="45"/>
  <c r="I10569" i="45"/>
  <c r="I10570" i="45"/>
  <c r="I10571" i="45"/>
  <c r="I10572" i="45"/>
  <c r="I10573" i="45"/>
  <c r="I10574" i="45"/>
  <c r="I10575" i="45"/>
  <c r="I10576" i="45"/>
  <c r="I10577" i="45"/>
  <c r="I10578" i="45"/>
  <c r="I10579" i="45"/>
  <c r="I10580" i="45"/>
  <c r="I10581" i="45"/>
  <c r="I10582" i="45"/>
  <c r="I10583" i="45"/>
  <c r="I10584" i="45"/>
  <c r="I10585" i="45"/>
  <c r="I10586" i="45"/>
  <c r="I10587" i="45"/>
  <c r="I10588" i="45"/>
  <c r="I10589" i="45"/>
  <c r="I10590" i="45"/>
  <c r="I10591" i="45"/>
  <c r="I10592" i="45"/>
  <c r="I10593" i="45"/>
  <c r="I10594" i="45"/>
  <c r="I10595" i="45"/>
  <c r="I10596" i="45"/>
  <c r="I10597" i="45"/>
  <c r="I10598" i="45"/>
  <c r="I10599" i="45"/>
  <c r="I10600" i="45"/>
  <c r="I10601" i="45"/>
  <c r="I10602" i="45"/>
  <c r="I10603" i="45"/>
  <c r="I10604" i="45"/>
  <c r="I10605" i="45"/>
  <c r="I10606" i="45"/>
  <c r="I10607" i="45"/>
  <c r="I10608" i="45"/>
  <c r="I10609" i="45"/>
  <c r="I10610" i="45"/>
  <c r="I10611" i="45"/>
  <c r="I10612" i="45"/>
  <c r="I10613" i="45"/>
  <c r="I10614" i="45"/>
  <c r="I10615" i="45"/>
  <c r="I10616" i="45"/>
  <c r="I10617" i="45"/>
  <c r="I10618" i="45"/>
  <c r="I10619" i="45"/>
  <c r="I10620" i="45"/>
  <c r="I10621" i="45"/>
  <c r="I10622" i="45"/>
  <c r="I10623" i="45"/>
  <c r="I10624" i="45"/>
  <c r="I10625" i="45"/>
  <c r="I10626" i="45"/>
  <c r="I10627" i="45"/>
  <c r="I10628" i="45"/>
  <c r="I10629" i="45"/>
  <c r="I10630" i="45"/>
  <c r="I10631" i="45"/>
  <c r="I10632" i="45"/>
  <c r="I10633" i="45"/>
  <c r="I10634" i="45"/>
  <c r="I10635" i="45"/>
  <c r="I10636" i="45"/>
  <c r="I10637" i="45"/>
  <c r="I10638" i="45"/>
  <c r="I10639" i="45"/>
  <c r="I10640" i="45"/>
  <c r="I10641" i="45"/>
  <c r="I10642" i="45"/>
  <c r="I10643" i="45"/>
  <c r="I10644" i="45"/>
  <c r="I10645" i="45"/>
  <c r="I10646" i="45"/>
  <c r="I10647" i="45"/>
  <c r="I10648" i="45"/>
  <c r="I10649" i="45"/>
  <c r="I10650" i="45"/>
  <c r="I10651" i="45"/>
  <c r="I10652" i="45"/>
  <c r="I10653" i="45"/>
  <c r="I10654" i="45"/>
  <c r="I10655" i="45"/>
  <c r="I10656" i="45"/>
  <c r="I10657" i="45"/>
  <c r="I10658" i="45"/>
  <c r="I10659" i="45"/>
  <c r="I10660" i="45"/>
  <c r="I10661" i="45"/>
  <c r="I10662" i="45"/>
  <c r="I10663" i="45"/>
  <c r="I10664" i="45"/>
  <c r="I10665" i="45"/>
  <c r="I10666" i="45"/>
  <c r="I10667" i="45"/>
  <c r="I10668" i="45"/>
  <c r="I2441" i="45"/>
  <c r="I786" i="32" s="1"/>
  <c r="I289" i="45"/>
  <c r="I7798" i="45"/>
  <c r="I4608" i="45"/>
  <c r="I2653" i="45"/>
  <c r="I1287" i="32" s="1"/>
  <c r="I502" i="45"/>
  <c r="I8010" i="45"/>
  <c r="I4817" i="45"/>
  <c r="I3964" i="45"/>
  <c r="I4685" i="32" s="1"/>
  <c r="I1793" i="45"/>
  <c r="I9303" i="45"/>
  <c r="I6094" i="45"/>
  <c r="I1692" i="45"/>
  <c r="I3863" i="45"/>
  <c r="I5596" i="32" s="1"/>
  <c r="I5995" i="45"/>
  <c r="I9203" i="45"/>
  <c r="I4" i="45"/>
  <c r="L5597" i="32"/>
  <c r="L3" i="32"/>
  <c r="L4" i="32"/>
  <c r="L5" i="32"/>
  <c r="L6" i="32"/>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L206" i="32"/>
  <c r="L207" i="32"/>
  <c r="L208" i="32"/>
  <c r="L209" i="32"/>
  <c r="L210" i="32"/>
  <c r="L211" i="32"/>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398" i="32"/>
  <c r="L399" i="32"/>
  <c r="L400" i="32"/>
  <c r="L401" i="32"/>
  <c r="L402" i="32"/>
  <c r="L403" i="32"/>
  <c r="L404" i="32"/>
  <c r="L405" i="32"/>
  <c r="L406" i="32"/>
  <c r="L407" i="32"/>
  <c r="L408" i="32"/>
  <c r="L409" i="32"/>
  <c r="L410" i="32"/>
  <c r="L411" i="32"/>
  <c r="L412" i="32"/>
  <c r="L413" i="32"/>
  <c r="L414" i="32"/>
  <c r="L415" i="32"/>
  <c r="L416" i="32"/>
  <c r="L417" i="32"/>
  <c r="L418" i="32"/>
  <c r="L419" i="32"/>
  <c r="L420" i="32"/>
  <c r="L421" i="32"/>
  <c r="L422" i="32"/>
  <c r="L423" i="32"/>
  <c r="L424" i="32"/>
  <c r="L425" i="32"/>
  <c r="L426" i="32"/>
  <c r="L427" i="32"/>
  <c r="L428" i="32"/>
  <c r="L429" i="32"/>
  <c r="L430" i="32"/>
  <c r="L431" i="32"/>
  <c r="L432" i="32"/>
  <c r="L433" i="32"/>
  <c r="L434" i="32"/>
  <c r="L435" i="32"/>
  <c r="L436" i="32"/>
  <c r="L437" i="32"/>
  <c r="L438" i="32"/>
  <c r="L439" i="32"/>
  <c r="L440" i="32"/>
  <c r="L441" i="32"/>
  <c r="L442" i="32"/>
  <c r="L443" i="32"/>
  <c r="L444" i="32"/>
  <c r="L445" i="32"/>
  <c r="L446" i="32"/>
  <c r="L447" i="32"/>
  <c r="L448" i="32"/>
  <c r="L449" i="32"/>
  <c r="L450" i="32"/>
  <c r="L451" i="32"/>
  <c r="L452" i="32"/>
  <c r="L453" i="32"/>
  <c r="L454" i="32"/>
  <c r="L455" i="32"/>
  <c r="L456" i="32"/>
  <c r="L457" i="32"/>
  <c r="L458" i="32"/>
  <c r="L459" i="32"/>
  <c r="L460" i="32"/>
  <c r="L461" i="32"/>
  <c r="L462" i="32"/>
  <c r="L463" i="32"/>
  <c r="L464" i="32"/>
  <c r="L465" i="32"/>
  <c r="L466" i="32"/>
  <c r="L467" i="32"/>
  <c r="L468" i="32"/>
  <c r="L469" i="32"/>
  <c r="L470" i="32"/>
  <c r="L471" i="32"/>
  <c r="L472" i="32"/>
  <c r="L473" i="32"/>
  <c r="L474" i="32"/>
  <c r="L475" i="32"/>
  <c r="L476" i="32"/>
  <c r="L477" i="32"/>
  <c r="L478" i="32"/>
  <c r="L479" i="32"/>
  <c r="L480" i="32"/>
  <c r="L481" i="32"/>
  <c r="L482" i="32"/>
  <c r="L483" i="32"/>
  <c r="L484" i="32"/>
  <c r="L485" i="32"/>
  <c r="L486" i="32"/>
  <c r="L487" i="32"/>
  <c r="L488" i="32"/>
  <c r="L489" i="32"/>
  <c r="L490" i="32"/>
  <c r="L491" i="32"/>
  <c r="L492" i="32"/>
  <c r="L493" i="32"/>
  <c r="L494" i="32"/>
  <c r="L495" i="32"/>
  <c r="L496" i="32"/>
  <c r="L497" i="32"/>
  <c r="L498" i="32"/>
  <c r="L499" i="32"/>
  <c r="L500" i="32"/>
  <c r="L501" i="32"/>
  <c r="L502" i="32"/>
  <c r="L503" i="32"/>
  <c r="L504" i="32"/>
  <c r="L505" i="32"/>
  <c r="L506" i="32"/>
  <c r="L507" i="32"/>
  <c r="L508" i="32"/>
  <c r="L509" i="32"/>
  <c r="L510" i="32"/>
  <c r="L511" i="32"/>
  <c r="L512" i="32"/>
  <c r="L513" i="32"/>
  <c r="L514" i="32"/>
  <c r="L515" i="32"/>
  <c r="L516" i="32"/>
  <c r="L517" i="32"/>
  <c r="L518" i="32"/>
  <c r="L519" i="32"/>
  <c r="L520" i="32"/>
  <c r="L521" i="32"/>
  <c r="L522" i="32"/>
  <c r="L523" i="32"/>
  <c r="L524" i="32"/>
  <c r="L525" i="32"/>
  <c r="L526" i="32"/>
  <c r="L527" i="32"/>
  <c r="L528" i="32"/>
  <c r="L529" i="32"/>
  <c r="L530" i="32"/>
  <c r="L531" i="32"/>
  <c r="L532" i="32"/>
  <c r="L533" i="32"/>
  <c r="L534" i="32"/>
  <c r="L535" i="32"/>
  <c r="L536" i="32"/>
  <c r="L537" i="32"/>
  <c r="L538" i="32"/>
  <c r="L539" i="32"/>
  <c r="L540" i="32"/>
  <c r="L541" i="32"/>
  <c r="L542" i="32"/>
  <c r="L543" i="32"/>
  <c r="L544" i="32"/>
  <c r="L545" i="32"/>
  <c r="L546" i="32"/>
  <c r="L547" i="32"/>
  <c r="L548" i="32"/>
  <c r="L549" i="32"/>
  <c r="L550" i="32"/>
  <c r="L551" i="32"/>
  <c r="L552" i="32"/>
  <c r="L553" i="32"/>
  <c r="L554" i="32"/>
  <c r="L555" i="32"/>
  <c r="L556" i="32"/>
  <c r="L557" i="32"/>
  <c r="L558" i="32"/>
  <c r="L559" i="32"/>
  <c r="L560" i="32"/>
  <c r="L561" i="32"/>
  <c r="L562" i="32"/>
  <c r="L563" i="32"/>
  <c r="L564" i="32"/>
  <c r="L565" i="32"/>
  <c r="L566" i="32"/>
  <c r="L567" i="32"/>
  <c r="L568" i="32"/>
  <c r="L569" i="32"/>
  <c r="L570" i="32"/>
  <c r="L571" i="32"/>
  <c r="L572" i="32"/>
  <c r="L573" i="32"/>
  <c r="L574" i="32"/>
  <c r="L575" i="32"/>
  <c r="L576" i="32"/>
  <c r="L577" i="32"/>
  <c r="L578" i="32"/>
  <c r="L579" i="32"/>
  <c r="L580" i="32"/>
  <c r="L581" i="32"/>
  <c r="L582" i="32"/>
  <c r="L583" i="32"/>
  <c r="L584" i="32"/>
  <c r="L585" i="32"/>
  <c r="L586" i="32"/>
  <c r="L587" i="32"/>
  <c r="L588" i="32"/>
  <c r="L589" i="32"/>
  <c r="L590" i="32"/>
  <c r="L591" i="32"/>
  <c r="L592" i="32"/>
  <c r="L593" i="32"/>
  <c r="L594" i="32"/>
  <c r="L595" i="32"/>
  <c r="L596" i="32"/>
  <c r="L597" i="32"/>
  <c r="L598" i="32"/>
  <c r="L599" i="32"/>
  <c r="L600" i="32"/>
  <c r="L601" i="32"/>
  <c r="L602" i="32"/>
  <c r="L603" i="32"/>
  <c r="L604" i="32"/>
  <c r="L605" i="32"/>
  <c r="L606" i="32"/>
  <c r="L607" i="32"/>
  <c r="L608" i="32"/>
  <c r="L609" i="32"/>
  <c r="L610" i="32"/>
  <c r="L611" i="32"/>
  <c r="L612" i="32"/>
  <c r="L613" i="32"/>
  <c r="L614" i="32"/>
  <c r="L615" i="32"/>
  <c r="L616" i="32"/>
  <c r="L617" i="32"/>
  <c r="L618" i="32"/>
  <c r="L619" i="32"/>
  <c r="L620" i="32"/>
  <c r="L621" i="32"/>
  <c r="L622" i="32"/>
  <c r="L623" i="32"/>
  <c r="L624" i="32"/>
  <c r="L625" i="32"/>
  <c r="L626" i="32"/>
  <c r="L627" i="32"/>
  <c r="L628" i="32"/>
  <c r="L629" i="32"/>
  <c r="L630" i="32"/>
  <c r="L631" i="32"/>
  <c r="L632" i="32"/>
  <c r="L633" i="32"/>
  <c r="L634" i="32"/>
  <c r="L635" i="32"/>
  <c r="L636" i="32"/>
  <c r="L637" i="32"/>
  <c r="L638" i="32"/>
  <c r="L639" i="32"/>
  <c r="L640" i="32"/>
  <c r="L641" i="32"/>
  <c r="L642" i="32"/>
  <c r="L643" i="32"/>
  <c r="L644" i="32"/>
  <c r="L645" i="32"/>
  <c r="L646" i="32"/>
  <c r="L647" i="32"/>
  <c r="L648" i="32"/>
  <c r="L649" i="32"/>
  <c r="L650" i="32"/>
  <c r="L651" i="32"/>
  <c r="L652" i="32"/>
  <c r="L653" i="32"/>
  <c r="L654" i="32"/>
  <c r="L655" i="32"/>
  <c r="L656" i="32"/>
  <c r="L657" i="32"/>
  <c r="L658" i="32"/>
  <c r="L659" i="32"/>
  <c r="L660" i="32"/>
  <c r="L661" i="32"/>
  <c r="L662" i="32"/>
  <c r="L663" i="32"/>
  <c r="L664" i="32"/>
  <c r="L665" i="32"/>
  <c r="L666" i="32"/>
  <c r="L667" i="32"/>
  <c r="L668" i="32"/>
  <c r="L669" i="32"/>
  <c r="L670" i="32"/>
  <c r="L671" i="32"/>
  <c r="L672" i="32"/>
  <c r="L673" i="32"/>
  <c r="L674" i="32"/>
  <c r="L675" i="32"/>
  <c r="L676" i="32"/>
  <c r="L677" i="32"/>
  <c r="L678" i="32"/>
  <c r="L679" i="32"/>
  <c r="L680" i="32"/>
  <c r="L681" i="32"/>
  <c r="L682" i="32"/>
  <c r="L683" i="32"/>
  <c r="L684" i="32"/>
  <c r="L685" i="32"/>
  <c r="L686" i="32"/>
  <c r="L687" i="32"/>
  <c r="L688" i="32"/>
  <c r="L689" i="32"/>
  <c r="L690" i="32"/>
  <c r="L691" i="32"/>
  <c r="L692" i="32"/>
  <c r="L693" i="32"/>
  <c r="L694" i="32"/>
  <c r="L695" i="32"/>
  <c r="L696" i="32"/>
  <c r="L697" i="32"/>
  <c r="L698" i="32"/>
  <c r="L699" i="32"/>
  <c r="L700" i="32"/>
  <c r="L701" i="32"/>
  <c r="L702" i="32"/>
  <c r="L703" i="32"/>
  <c r="L704" i="32"/>
  <c r="L705" i="32"/>
  <c r="L706" i="32"/>
  <c r="L707" i="32"/>
  <c r="L708" i="32"/>
  <c r="L709" i="32"/>
  <c r="L710" i="32"/>
  <c r="L711" i="32"/>
  <c r="L712" i="32"/>
  <c r="L713" i="32"/>
  <c r="L714" i="32"/>
  <c r="L715" i="32"/>
  <c r="L716" i="32"/>
  <c r="L717" i="32"/>
  <c r="L718" i="32"/>
  <c r="L719" i="32"/>
  <c r="L720" i="32"/>
  <c r="L721" i="32"/>
  <c r="L722" i="32"/>
  <c r="L723" i="32"/>
  <c r="L724" i="32"/>
  <c r="L725" i="32"/>
  <c r="L726" i="32"/>
  <c r="L727" i="32"/>
  <c r="L728" i="32"/>
  <c r="L729" i="32"/>
  <c r="L730" i="32"/>
  <c r="L731" i="32"/>
  <c r="L732" i="32"/>
  <c r="L733" i="32"/>
  <c r="L734" i="32"/>
  <c r="L735" i="32"/>
  <c r="L736" i="32"/>
  <c r="L737" i="32"/>
  <c r="L738" i="32"/>
  <c r="L739" i="32"/>
  <c r="L740" i="32"/>
  <c r="L741" i="32"/>
  <c r="L742" i="32"/>
  <c r="L743" i="32"/>
  <c r="L744" i="32"/>
  <c r="L745" i="32"/>
  <c r="L746" i="32"/>
  <c r="L747" i="32"/>
  <c r="L748" i="32"/>
  <c r="L749" i="32"/>
  <c r="L750" i="32"/>
  <c r="L751" i="32"/>
  <c r="L752" i="32"/>
  <c r="L753" i="32"/>
  <c r="L754" i="32"/>
  <c r="L755" i="32"/>
  <c r="L756" i="32"/>
  <c r="L757" i="32"/>
  <c r="L758" i="32"/>
  <c r="L759" i="32"/>
  <c r="L760" i="32"/>
  <c r="L761" i="32"/>
  <c r="L762" i="32"/>
  <c r="L763" i="32"/>
  <c r="L764" i="32"/>
  <c r="L765" i="32"/>
  <c r="L766" i="32"/>
  <c r="L767" i="32"/>
  <c r="L768" i="32"/>
  <c r="L769" i="32"/>
  <c r="L770" i="32"/>
  <c r="L771" i="32"/>
  <c r="L772" i="32"/>
  <c r="L773" i="32"/>
  <c r="L774" i="32"/>
  <c r="L775" i="32"/>
  <c r="L776" i="32"/>
  <c r="L777" i="32"/>
  <c r="L778" i="32"/>
  <c r="L779" i="32"/>
  <c r="L780" i="32"/>
  <c r="L781" i="32"/>
  <c r="L782" i="32"/>
  <c r="L783" i="32"/>
  <c r="L784" i="32"/>
  <c r="L785" i="32"/>
  <c r="L786" i="32"/>
  <c r="L787" i="32"/>
  <c r="L788" i="32"/>
  <c r="L789" i="32"/>
  <c r="L790" i="32"/>
  <c r="L791" i="32"/>
  <c r="L792" i="32"/>
  <c r="L793" i="32"/>
  <c r="L794" i="32"/>
  <c r="L795" i="32"/>
  <c r="L796" i="32"/>
  <c r="L797" i="32"/>
  <c r="L798" i="32"/>
  <c r="L799" i="32"/>
  <c r="L800" i="32"/>
  <c r="L801" i="32"/>
  <c r="L802" i="32"/>
  <c r="L803" i="32"/>
  <c r="L804" i="32"/>
  <c r="L805" i="32"/>
  <c r="L806" i="32"/>
  <c r="L807" i="32"/>
  <c r="L808" i="32"/>
  <c r="L809" i="32"/>
  <c r="L810" i="32"/>
  <c r="L811" i="32"/>
  <c r="L812" i="32"/>
  <c r="L813" i="32"/>
  <c r="L814" i="32"/>
  <c r="L815" i="32"/>
  <c r="L816" i="32"/>
  <c r="L817" i="32"/>
  <c r="L818" i="32"/>
  <c r="L819" i="32"/>
  <c r="L820" i="32"/>
  <c r="L821" i="32"/>
  <c r="L822" i="32"/>
  <c r="L823" i="32"/>
  <c r="L824" i="32"/>
  <c r="L825" i="32"/>
  <c r="L826" i="32"/>
  <c r="L827" i="32"/>
  <c r="L828" i="32"/>
  <c r="L829" i="32"/>
  <c r="L830" i="32"/>
  <c r="L831" i="32"/>
  <c r="L832" i="32"/>
  <c r="L833" i="32"/>
  <c r="L834" i="32"/>
  <c r="L835" i="32"/>
  <c r="L836" i="32"/>
  <c r="L837" i="32"/>
  <c r="L838" i="32"/>
  <c r="L839" i="32"/>
  <c r="L840" i="32"/>
  <c r="L841" i="32"/>
  <c r="L842" i="32"/>
  <c r="L843" i="32"/>
  <c r="L844" i="32"/>
  <c r="L845" i="32"/>
  <c r="L846" i="32"/>
  <c r="L847" i="32"/>
  <c r="L848" i="32"/>
  <c r="L849" i="32"/>
  <c r="L850" i="32"/>
  <c r="L851" i="32"/>
  <c r="L852" i="32"/>
  <c r="L853" i="32"/>
  <c r="L854" i="32"/>
  <c r="L855" i="32"/>
  <c r="L856" i="32"/>
  <c r="L857" i="32"/>
  <c r="L858" i="32"/>
  <c r="L859" i="32"/>
  <c r="L860" i="32"/>
  <c r="L861" i="32"/>
  <c r="L862" i="32"/>
  <c r="L863" i="32"/>
  <c r="L864" i="32"/>
  <c r="L865" i="32"/>
  <c r="L866" i="32"/>
  <c r="L867" i="32"/>
  <c r="L868" i="32"/>
  <c r="L869" i="32"/>
  <c r="L870" i="32"/>
  <c r="L871" i="32"/>
  <c r="L872" i="32"/>
  <c r="L873" i="32"/>
  <c r="L874" i="32"/>
  <c r="L875" i="32"/>
  <c r="L876" i="32"/>
  <c r="L877" i="32"/>
  <c r="L878" i="32"/>
  <c r="L879" i="32"/>
  <c r="L880" i="32"/>
  <c r="L881" i="32"/>
  <c r="L882" i="32"/>
  <c r="L883" i="32"/>
  <c r="L884" i="32"/>
  <c r="L885" i="32"/>
  <c r="L886" i="32"/>
  <c r="L887" i="32"/>
  <c r="L888" i="32"/>
  <c r="L889" i="32"/>
  <c r="L890" i="32"/>
  <c r="L891" i="32"/>
  <c r="L892" i="32"/>
  <c r="L893" i="32"/>
  <c r="L894" i="32"/>
  <c r="L895" i="32"/>
  <c r="L896" i="32"/>
  <c r="L897" i="32"/>
  <c r="L898" i="32"/>
  <c r="L899" i="32"/>
  <c r="L900" i="32"/>
  <c r="L901" i="32"/>
  <c r="L902" i="32"/>
  <c r="L903" i="32"/>
  <c r="L904" i="32"/>
  <c r="L905" i="32"/>
  <c r="L906" i="32"/>
  <c r="L907" i="32"/>
  <c r="L908" i="32"/>
  <c r="L909" i="32"/>
  <c r="L910" i="32"/>
  <c r="L911" i="32"/>
  <c r="L912" i="32"/>
  <c r="L913" i="32"/>
  <c r="L914" i="32"/>
  <c r="L915" i="32"/>
  <c r="L916" i="32"/>
  <c r="L917" i="32"/>
  <c r="L918" i="32"/>
  <c r="L919" i="32"/>
  <c r="L920" i="32"/>
  <c r="L921" i="32"/>
  <c r="L922" i="32"/>
  <c r="L923" i="32"/>
  <c r="L924" i="32"/>
  <c r="L925" i="32"/>
  <c r="L926" i="32"/>
  <c r="L927" i="32"/>
  <c r="L928" i="32"/>
  <c r="L929" i="32"/>
  <c r="L930" i="32"/>
  <c r="L931" i="32"/>
  <c r="L932" i="32"/>
  <c r="L933" i="32"/>
  <c r="L934" i="32"/>
  <c r="L935" i="32"/>
  <c r="L936" i="32"/>
  <c r="L937" i="32"/>
  <c r="L938" i="32"/>
  <c r="L939" i="32"/>
  <c r="L940" i="32"/>
  <c r="L941" i="32"/>
  <c r="L942" i="32"/>
  <c r="L943" i="32"/>
  <c r="L944" i="32"/>
  <c r="L945" i="32"/>
  <c r="L946" i="32"/>
  <c r="L947" i="32"/>
  <c r="L948" i="32"/>
  <c r="L949" i="32"/>
  <c r="L950" i="32"/>
  <c r="L951" i="32"/>
  <c r="L952" i="32"/>
  <c r="L953" i="32"/>
  <c r="L954" i="32"/>
  <c r="L955" i="32"/>
  <c r="L956" i="32"/>
  <c r="L957" i="32"/>
  <c r="L958" i="32"/>
  <c r="L959" i="32"/>
  <c r="L960" i="32"/>
  <c r="L961" i="32"/>
  <c r="L962" i="32"/>
  <c r="L963" i="32"/>
  <c r="L964" i="32"/>
  <c r="L965" i="32"/>
  <c r="L966" i="32"/>
  <c r="L967" i="32"/>
  <c r="L968" i="32"/>
  <c r="L969" i="32"/>
  <c r="L970" i="32"/>
  <c r="L971" i="32"/>
  <c r="L972" i="32"/>
  <c r="L973" i="32"/>
  <c r="L974" i="32"/>
  <c r="L975" i="32"/>
  <c r="L976" i="32"/>
  <c r="L977" i="32"/>
  <c r="L978" i="32"/>
  <c r="L979" i="32"/>
  <c r="L980" i="32"/>
  <c r="L981" i="32"/>
  <c r="L982" i="32"/>
  <c r="L983" i="32"/>
  <c r="L984" i="32"/>
  <c r="L985" i="32"/>
  <c r="L986" i="32"/>
  <c r="L987" i="32"/>
  <c r="L988" i="32"/>
  <c r="L989" i="32"/>
  <c r="L990" i="32"/>
  <c r="L991" i="32"/>
  <c r="L992" i="32"/>
  <c r="L993" i="32"/>
  <c r="L994" i="32"/>
  <c r="L995" i="32"/>
  <c r="L996" i="32"/>
  <c r="L997" i="32"/>
  <c r="L998" i="32"/>
  <c r="L999" i="32"/>
  <c r="L1000" i="32"/>
  <c r="L1001" i="32"/>
  <c r="L1002" i="32"/>
  <c r="L1003" i="32"/>
  <c r="L1004" i="32"/>
  <c r="L1005" i="32"/>
  <c r="L1006" i="32"/>
  <c r="L1007" i="32"/>
  <c r="L1008" i="32"/>
  <c r="L1009" i="32"/>
  <c r="L1010" i="32"/>
  <c r="L1011" i="32"/>
  <c r="L1012" i="32"/>
  <c r="L1013" i="32"/>
  <c r="L1014" i="32"/>
  <c r="L1015" i="32"/>
  <c r="L1016" i="32"/>
  <c r="L1017" i="32"/>
  <c r="L1018" i="32"/>
  <c r="L1019" i="32"/>
  <c r="L1020" i="32"/>
  <c r="L1021" i="32"/>
  <c r="L1022" i="32"/>
  <c r="L1023" i="32"/>
  <c r="L1024" i="32"/>
  <c r="L1025" i="32"/>
  <c r="L1026" i="32"/>
  <c r="L1027" i="32"/>
  <c r="L1028" i="32"/>
  <c r="L1029" i="32"/>
  <c r="L1030" i="32"/>
  <c r="L1031" i="32"/>
  <c r="L1032" i="32"/>
  <c r="L1033" i="32"/>
  <c r="L1034" i="32"/>
  <c r="L1035" i="32"/>
  <c r="L1036" i="32"/>
  <c r="L1037" i="32"/>
  <c r="L1038" i="32"/>
  <c r="L1039" i="32"/>
  <c r="L1040" i="32"/>
  <c r="L1041" i="32"/>
  <c r="L1042" i="32"/>
  <c r="L1043" i="32"/>
  <c r="L1044" i="32"/>
  <c r="L1045" i="32"/>
  <c r="L1046" i="32"/>
  <c r="L1047" i="32"/>
  <c r="L1048" i="32"/>
  <c r="L1049" i="32"/>
  <c r="L1050" i="32"/>
  <c r="L1051" i="32"/>
  <c r="L1052" i="32"/>
  <c r="L1053" i="32"/>
  <c r="L1054" i="32"/>
  <c r="L1055" i="32"/>
  <c r="L1056" i="32"/>
  <c r="L1057" i="32"/>
  <c r="L1058" i="32"/>
  <c r="L1059" i="32"/>
  <c r="L1060" i="32"/>
  <c r="L1061" i="32"/>
  <c r="L1062" i="32"/>
  <c r="L1063" i="32"/>
  <c r="L1064" i="32"/>
  <c r="L1065" i="32"/>
  <c r="L1066" i="32"/>
  <c r="L1067" i="32"/>
  <c r="L1068" i="32"/>
  <c r="L1069" i="32"/>
  <c r="L1070" i="32"/>
  <c r="L1071" i="32"/>
  <c r="L1072" i="32"/>
  <c r="L1073" i="32"/>
  <c r="L1074" i="32"/>
  <c r="L1075" i="32"/>
  <c r="L1076" i="32"/>
  <c r="L1077" i="32"/>
  <c r="L1078" i="32"/>
  <c r="L1079" i="32"/>
  <c r="L1080" i="32"/>
  <c r="L1081" i="32"/>
  <c r="L1082" i="32"/>
  <c r="L1083" i="32"/>
  <c r="L1084" i="32"/>
  <c r="L1085" i="32"/>
  <c r="L1086" i="32"/>
  <c r="L1087" i="32"/>
  <c r="L1088" i="32"/>
  <c r="L1089" i="32"/>
  <c r="L1090" i="32"/>
  <c r="L1091" i="32"/>
  <c r="L1092" i="32"/>
  <c r="L1093" i="32"/>
  <c r="L1094" i="32"/>
  <c r="L1095" i="32"/>
  <c r="L1096" i="32"/>
  <c r="L1097" i="32"/>
  <c r="L1098" i="32"/>
  <c r="L1099" i="32"/>
  <c r="L1100" i="32"/>
  <c r="L1101" i="32"/>
  <c r="L1102" i="32"/>
  <c r="L1103" i="32"/>
  <c r="L1104" i="32"/>
  <c r="L1105" i="32"/>
  <c r="L1106" i="32"/>
  <c r="L1107" i="32"/>
  <c r="L1108" i="32"/>
  <c r="L1109" i="32"/>
  <c r="L1110" i="32"/>
  <c r="L1111" i="32"/>
  <c r="L1112" i="32"/>
  <c r="L1113" i="32"/>
  <c r="L1114" i="32"/>
  <c r="L1115" i="32"/>
  <c r="L1116" i="32"/>
  <c r="L1117" i="32"/>
  <c r="L1118" i="32"/>
  <c r="L1119" i="32"/>
  <c r="L1120" i="32"/>
  <c r="L1121" i="32"/>
  <c r="L1122" i="32"/>
  <c r="L1123" i="32"/>
  <c r="L1124" i="32"/>
  <c r="L1125" i="32"/>
  <c r="L1126" i="32"/>
  <c r="L1127" i="32"/>
  <c r="L1128" i="32"/>
  <c r="L1129" i="32"/>
  <c r="L1130" i="32"/>
  <c r="L1131" i="32"/>
  <c r="L1132" i="32"/>
  <c r="L1133" i="32"/>
  <c r="L1134" i="32"/>
  <c r="L1135" i="32"/>
  <c r="L1136" i="32"/>
  <c r="L1137" i="32"/>
  <c r="L1138" i="32"/>
  <c r="L1139" i="32"/>
  <c r="L1140" i="32"/>
  <c r="L1141" i="32"/>
  <c r="L1142" i="32"/>
  <c r="L1143" i="32"/>
  <c r="L1144" i="32"/>
  <c r="L1145" i="32"/>
  <c r="L1146" i="32"/>
  <c r="L1147" i="32"/>
  <c r="L1148" i="32"/>
  <c r="L1149" i="32"/>
  <c r="L1150" i="32"/>
  <c r="L1151" i="32"/>
  <c r="L1152" i="32"/>
  <c r="L1153" i="32"/>
  <c r="L1154" i="32"/>
  <c r="L1155" i="32"/>
  <c r="L1156" i="32"/>
  <c r="L1157" i="32"/>
  <c r="L1158" i="32"/>
  <c r="L1159" i="32"/>
  <c r="L1160" i="32"/>
  <c r="L1161" i="32"/>
  <c r="L1162" i="32"/>
  <c r="L1163" i="32"/>
  <c r="L1164" i="32"/>
  <c r="L1165" i="32"/>
  <c r="L1166" i="32"/>
  <c r="L1167" i="32"/>
  <c r="L1168" i="32"/>
  <c r="L1169" i="32"/>
  <c r="L1170" i="32"/>
  <c r="L1171" i="32"/>
  <c r="L1172" i="32"/>
  <c r="L1173" i="32"/>
  <c r="L1174" i="32"/>
  <c r="L1175" i="32"/>
  <c r="L1176" i="32"/>
  <c r="L1177" i="32"/>
  <c r="L1178" i="32"/>
  <c r="L1179" i="32"/>
  <c r="L1180" i="32"/>
  <c r="L1181" i="32"/>
  <c r="L1182" i="32"/>
  <c r="L1183" i="32"/>
  <c r="L1184" i="32"/>
  <c r="L1185" i="32"/>
  <c r="L1186" i="32"/>
  <c r="L1187" i="32"/>
  <c r="L1188" i="32"/>
  <c r="L1189" i="32"/>
  <c r="L1190" i="32"/>
  <c r="L1191" i="32"/>
  <c r="L1192" i="32"/>
  <c r="L1193" i="32"/>
  <c r="L1194" i="32"/>
  <c r="L1195" i="32"/>
  <c r="L1196" i="32"/>
  <c r="L1197" i="32"/>
  <c r="L1198" i="32"/>
  <c r="L1199" i="32"/>
  <c r="L1200" i="32"/>
  <c r="L1201" i="32"/>
  <c r="L1202" i="32"/>
  <c r="L1203" i="32"/>
  <c r="L1204" i="32"/>
  <c r="L1205" i="32"/>
  <c r="L1206" i="32"/>
  <c r="L1207" i="32"/>
  <c r="L1208" i="32"/>
  <c r="L1209" i="32"/>
  <c r="L1210" i="32"/>
  <c r="L1211" i="32"/>
  <c r="L1212" i="32"/>
  <c r="L1213" i="32"/>
  <c r="L1214" i="32"/>
  <c r="L1215" i="32"/>
  <c r="L1216" i="32"/>
  <c r="L1217" i="32"/>
  <c r="L1218" i="32"/>
  <c r="L1219" i="32"/>
  <c r="L1220" i="32"/>
  <c r="L1221" i="32"/>
  <c r="L1222" i="32"/>
  <c r="L1223" i="32"/>
  <c r="L1224" i="32"/>
  <c r="L1225" i="32"/>
  <c r="L1226" i="32"/>
  <c r="L1227" i="32"/>
  <c r="L1228" i="32"/>
  <c r="L1229" i="32"/>
  <c r="L1230" i="32"/>
  <c r="L1231" i="32"/>
  <c r="L1232" i="32"/>
  <c r="L1233" i="32"/>
  <c r="L1234" i="32"/>
  <c r="L1235" i="32"/>
  <c r="L1236" i="32"/>
  <c r="L1237" i="32"/>
  <c r="L1238" i="32"/>
  <c r="L1239" i="32"/>
  <c r="L1240" i="32"/>
  <c r="L1241" i="32"/>
  <c r="L1242" i="32"/>
  <c r="L1243" i="32"/>
  <c r="L1244" i="32"/>
  <c r="L1245" i="32"/>
  <c r="L1246" i="32"/>
  <c r="L1247" i="32"/>
  <c r="L1248" i="32"/>
  <c r="L1249" i="32"/>
  <c r="L1250" i="32"/>
  <c r="L1251" i="32"/>
  <c r="L1252" i="32"/>
  <c r="L1253" i="32"/>
  <c r="L1254" i="32"/>
  <c r="L1255" i="32"/>
  <c r="L1256" i="32"/>
  <c r="L1257" i="32"/>
  <c r="L1258" i="32"/>
  <c r="L1259" i="32"/>
  <c r="L1260" i="32"/>
  <c r="L1261" i="32"/>
  <c r="L1262" i="32"/>
  <c r="L1263" i="32"/>
  <c r="L1264" i="32"/>
  <c r="L1265" i="32"/>
  <c r="L1266" i="32"/>
  <c r="L1267" i="32"/>
  <c r="L1268" i="32"/>
  <c r="L1269" i="32"/>
  <c r="L1270" i="32"/>
  <c r="L1271" i="32"/>
  <c r="L1272" i="32"/>
  <c r="L1273" i="32"/>
  <c r="L1274" i="32"/>
  <c r="L1275" i="32"/>
  <c r="L1276" i="32"/>
  <c r="L1277" i="32"/>
  <c r="L1278" i="32"/>
  <c r="L1279" i="32"/>
  <c r="L1280" i="32"/>
  <c r="L1281" i="32"/>
  <c r="L1282" i="32"/>
  <c r="L1283" i="32"/>
  <c r="L1284" i="32"/>
  <c r="L1285" i="32"/>
  <c r="L1286" i="32"/>
  <c r="L1287" i="32"/>
  <c r="L1288" i="32"/>
  <c r="L1289" i="32"/>
  <c r="L1290" i="32"/>
  <c r="L1291" i="32"/>
  <c r="L1292" i="32"/>
  <c r="L1293" i="32"/>
  <c r="L1294" i="32"/>
  <c r="L1295" i="32"/>
  <c r="L1296" i="32"/>
  <c r="L1297" i="32"/>
  <c r="L1298" i="32"/>
  <c r="L1299" i="32"/>
  <c r="L1300" i="32"/>
  <c r="L1301" i="32"/>
  <c r="L1302" i="32"/>
  <c r="L1303" i="32"/>
  <c r="L1304" i="32"/>
  <c r="L1305" i="32"/>
  <c r="L1306" i="32"/>
  <c r="L1307" i="32"/>
  <c r="L1308" i="32"/>
  <c r="L1309" i="32"/>
  <c r="L1310" i="32"/>
  <c r="L1311" i="32"/>
  <c r="L1312" i="32"/>
  <c r="L1313" i="32"/>
  <c r="L1314" i="32"/>
  <c r="L1315" i="32"/>
  <c r="L1316" i="32"/>
  <c r="L1317" i="32"/>
  <c r="L1318" i="32"/>
  <c r="L1319" i="32"/>
  <c r="L1320" i="32"/>
  <c r="L1321" i="32"/>
  <c r="L1322" i="32"/>
  <c r="L1323" i="32"/>
  <c r="L1324" i="32"/>
  <c r="L1325" i="32"/>
  <c r="L1326" i="32"/>
  <c r="L1327" i="32"/>
  <c r="L1328" i="32"/>
  <c r="L1329" i="32"/>
  <c r="L1330" i="32"/>
  <c r="L1331" i="32"/>
  <c r="L1332" i="32"/>
  <c r="L1333" i="32"/>
  <c r="L1334" i="32"/>
  <c r="L1335" i="32"/>
  <c r="L1336" i="32"/>
  <c r="L1337" i="32"/>
  <c r="L1338" i="32"/>
  <c r="L1339" i="32"/>
  <c r="L1340" i="32"/>
  <c r="L1341" i="32"/>
  <c r="L1342" i="32"/>
  <c r="L1343" i="32"/>
  <c r="L1344" i="32"/>
  <c r="L1345" i="32"/>
  <c r="L1346" i="32"/>
  <c r="L1347" i="32"/>
  <c r="L1348" i="32"/>
  <c r="L1349" i="32"/>
  <c r="L1350" i="32"/>
  <c r="L1351" i="32"/>
  <c r="L1352" i="32"/>
  <c r="L1353" i="32"/>
  <c r="L1354" i="32"/>
  <c r="L1355" i="32"/>
  <c r="L1356" i="32"/>
  <c r="L1357" i="32"/>
  <c r="L1358" i="32"/>
  <c r="L1359" i="32"/>
  <c r="L1360" i="32"/>
  <c r="L1361" i="32"/>
  <c r="L1362" i="32"/>
  <c r="L1363" i="32"/>
  <c r="L1364" i="32"/>
  <c r="L1365" i="32"/>
  <c r="L1366" i="32"/>
  <c r="L1367" i="32"/>
  <c r="L1368" i="32"/>
  <c r="L1369" i="32"/>
  <c r="L1370" i="32"/>
  <c r="L1371" i="32"/>
  <c r="L1372" i="32"/>
  <c r="L1373" i="32"/>
  <c r="L1374" i="32"/>
  <c r="L1375" i="32"/>
  <c r="L1376" i="32"/>
  <c r="L1377" i="32"/>
  <c r="L1378" i="32"/>
  <c r="L1379" i="32"/>
  <c r="L1380" i="32"/>
  <c r="L1381" i="32"/>
  <c r="L1382" i="32"/>
  <c r="L1383" i="32"/>
  <c r="L1384" i="32"/>
  <c r="L1385" i="32"/>
  <c r="L1386" i="32"/>
  <c r="L1387" i="32"/>
  <c r="L1388" i="32"/>
  <c r="L1389" i="32"/>
  <c r="L1390" i="32"/>
  <c r="L1391" i="32"/>
  <c r="L1392" i="32"/>
  <c r="L1393" i="32"/>
  <c r="L1394" i="32"/>
  <c r="L1395" i="32"/>
  <c r="L1396" i="32"/>
  <c r="L1397" i="32"/>
  <c r="L1398" i="32"/>
  <c r="L1399" i="32"/>
  <c r="L1400" i="32"/>
  <c r="L1401" i="32"/>
  <c r="L1402" i="32"/>
  <c r="L1403" i="32"/>
  <c r="L1404" i="32"/>
  <c r="L1405" i="32"/>
  <c r="L1406" i="32"/>
  <c r="L1407" i="32"/>
  <c r="L1408" i="32"/>
  <c r="L1409" i="32"/>
  <c r="L1410" i="32"/>
  <c r="L1411" i="32"/>
  <c r="L1412" i="32"/>
  <c r="L1413" i="32"/>
  <c r="L1414" i="32"/>
  <c r="L1415" i="32"/>
  <c r="L1416" i="32"/>
  <c r="L1417" i="32"/>
  <c r="L1418" i="32"/>
  <c r="L1419" i="32"/>
  <c r="L1420" i="32"/>
  <c r="L1421" i="32"/>
  <c r="L1422" i="32"/>
  <c r="L1423" i="32"/>
  <c r="L1424" i="32"/>
  <c r="L1425" i="32"/>
  <c r="L1426" i="32"/>
  <c r="L1427" i="32"/>
  <c r="L1428" i="32"/>
  <c r="L1429" i="32"/>
  <c r="L1430" i="32"/>
  <c r="L1431" i="32"/>
  <c r="L1432" i="32"/>
  <c r="L1433" i="32"/>
  <c r="L1434" i="32"/>
  <c r="L1435" i="32"/>
  <c r="L1436" i="32"/>
  <c r="L1437" i="32"/>
  <c r="L1438" i="32"/>
  <c r="L1439" i="32"/>
  <c r="L1440" i="32"/>
  <c r="L1441" i="32"/>
  <c r="L1442" i="32"/>
  <c r="L1443" i="32"/>
  <c r="L1444" i="32"/>
  <c r="L1445" i="32"/>
  <c r="L1446" i="32"/>
  <c r="L1447" i="32"/>
  <c r="L1448" i="32"/>
  <c r="L1449" i="32"/>
  <c r="L1450" i="32"/>
  <c r="L1451" i="32"/>
  <c r="L1452" i="32"/>
  <c r="L1453" i="32"/>
  <c r="L1454" i="32"/>
  <c r="L1455" i="32"/>
  <c r="L1456" i="32"/>
  <c r="L1457" i="32"/>
  <c r="L1458" i="32"/>
  <c r="L1459" i="32"/>
  <c r="L1460" i="32"/>
  <c r="L1461" i="32"/>
  <c r="L1462" i="32"/>
  <c r="L1463" i="32"/>
  <c r="L1464" i="32"/>
  <c r="L1465" i="32"/>
  <c r="L1466" i="32"/>
  <c r="L1467" i="32"/>
  <c r="L1468" i="32"/>
  <c r="L1469" i="32"/>
  <c r="L1470" i="32"/>
  <c r="L1471" i="32"/>
  <c r="L1472" i="32"/>
  <c r="L1473" i="32"/>
  <c r="L1474" i="32"/>
  <c r="L1475" i="32"/>
  <c r="L1476" i="32"/>
  <c r="L1477" i="32"/>
  <c r="L1478" i="32"/>
  <c r="L1479" i="32"/>
  <c r="L1480" i="32"/>
  <c r="L1481" i="32"/>
  <c r="L1482" i="32"/>
  <c r="L1483" i="32"/>
  <c r="L1484" i="32"/>
  <c r="L1485" i="32"/>
  <c r="L1486" i="32"/>
  <c r="L1487" i="32"/>
  <c r="L1488" i="32"/>
  <c r="L1489" i="32"/>
  <c r="L1490" i="32"/>
  <c r="L1491" i="32"/>
  <c r="L1492" i="32"/>
  <c r="L1493" i="32"/>
  <c r="L1494" i="32"/>
  <c r="L1495" i="32"/>
  <c r="L1496" i="32"/>
  <c r="L1497" i="32"/>
  <c r="L1498" i="32"/>
  <c r="L1499" i="32"/>
  <c r="L1500" i="32"/>
  <c r="L1501" i="32"/>
  <c r="L1502" i="32"/>
  <c r="L1503" i="32"/>
  <c r="L1504" i="32"/>
  <c r="L1505" i="32"/>
  <c r="L1506" i="32"/>
  <c r="L1507" i="32"/>
  <c r="L1508" i="32"/>
  <c r="L1509" i="32"/>
  <c r="L1510" i="32"/>
  <c r="L1511" i="32"/>
  <c r="L1512" i="32"/>
  <c r="L1513" i="32"/>
  <c r="L1514" i="32"/>
  <c r="L1515" i="32"/>
  <c r="L1516" i="32"/>
  <c r="L1517" i="32"/>
  <c r="L1518" i="32"/>
  <c r="L1519" i="32"/>
  <c r="L1520" i="32"/>
  <c r="L1521" i="32"/>
  <c r="L1522" i="32"/>
  <c r="L1523" i="32"/>
  <c r="L1524" i="32"/>
  <c r="L1525" i="32"/>
  <c r="L1526" i="32"/>
  <c r="L1527" i="32"/>
  <c r="L1528" i="32"/>
  <c r="L1529" i="32"/>
  <c r="L1530" i="32"/>
  <c r="L1531" i="32"/>
  <c r="L1532" i="32"/>
  <c r="L1533" i="32"/>
  <c r="L1534" i="32"/>
  <c r="L1535" i="32"/>
  <c r="L1536" i="32"/>
  <c r="L1537" i="32"/>
  <c r="L1538" i="32"/>
  <c r="L1539" i="32"/>
  <c r="L1540" i="32"/>
  <c r="L1541" i="32"/>
  <c r="L1542" i="32"/>
  <c r="L1543" i="32"/>
  <c r="L1544" i="32"/>
  <c r="L1545" i="32"/>
  <c r="L1546" i="32"/>
  <c r="L1547" i="32"/>
  <c r="L1548" i="32"/>
  <c r="L1549" i="32"/>
  <c r="L1550" i="32"/>
  <c r="L1551" i="32"/>
  <c r="L1552" i="32"/>
  <c r="L1553" i="32"/>
  <c r="L1554" i="32"/>
  <c r="L1555" i="32"/>
  <c r="L1556" i="32"/>
  <c r="L1557" i="32"/>
  <c r="L1558" i="32"/>
  <c r="L1559" i="32"/>
  <c r="L1560" i="32"/>
  <c r="L1561" i="32"/>
  <c r="L1562" i="32"/>
  <c r="L1563" i="32"/>
  <c r="L1564" i="32"/>
  <c r="L1565" i="32"/>
  <c r="L1566" i="32"/>
  <c r="L1567" i="32"/>
  <c r="L1568" i="32"/>
  <c r="L1569" i="32"/>
  <c r="L1570" i="32"/>
  <c r="L1571" i="32"/>
  <c r="L1572" i="32"/>
  <c r="L1573" i="32"/>
  <c r="L1574" i="32"/>
  <c r="L1575" i="32"/>
  <c r="L1576" i="32"/>
  <c r="L1577" i="32"/>
  <c r="L1578" i="32"/>
  <c r="L1579" i="32"/>
  <c r="L1580" i="32"/>
  <c r="L1581" i="32"/>
  <c r="L1582" i="32"/>
  <c r="L1583" i="32"/>
  <c r="L1584" i="32"/>
  <c r="L1585" i="32"/>
  <c r="L1586" i="32"/>
  <c r="L1587" i="32"/>
  <c r="L1588" i="32"/>
  <c r="L1589" i="32"/>
  <c r="L1590" i="32"/>
  <c r="L1591" i="32"/>
  <c r="L1592" i="32"/>
  <c r="L1593" i="32"/>
  <c r="L1594" i="32"/>
  <c r="L1595" i="32"/>
  <c r="L1596" i="32"/>
  <c r="L1597" i="32"/>
  <c r="L1598" i="32"/>
  <c r="L1599" i="32"/>
  <c r="L1600" i="32"/>
  <c r="L1601" i="32"/>
  <c r="L1602" i="32"/>
  <c r="L1603" i="32"/>
  <c r="L1604" i="32"/>
  <c r="L1605" i="32"/>
  <c r="L1606" i="32"/>
  <c r="L1607" i="32"/>
  <c r="L1608" i="32"/>
  <c r="L1609" i="32"/>
  <c r="L1610" i="32"/>
  <c r="L1611" i="32"/>
  <c r="L1612" i="32"/>
  <c r="L1613" i="32"/>
  <c r="L1614" i="32"/>
  <c r="L1615" i="32"/>
  <c r="L1616" i="32"/>
  <c r="L1617" i="32"/>
  <c r="L1618" i="32"/>
  <c r="L1619" i="32"/>
  <c r="L1620" i="32"/>
  <c r="L1621" i="32"/>
  <c r="L1622" i="32"/>
  <c r="L1623" i="32"/>
  <c r="L1624" i="32"/>
  <c r="L1625" i="32"/>
  <c r="L1626" i="32"/>
  <c r="L1627" i="32"/>
  <c r="L1628" i="32"/>
  <c r="L1629" i="32"/>
  <c r="L1630" i="32"/>
  <c r="L1631" i="32"/>
  <c r="L1632" i="32"/>
  <c r="L1633" i="32"/>
  <c r="L1634" i="32"/>
  <c r="L1635" i="32"/>
  <c r="L1636" i="32"/>
  <c r="L1637" i="32"/>
  <c r="L1638" i="32"/>
  <c r="L1639" i="32"/>
  <c r="L1640" i="32"/>
  <c r="L1641" i="32"/>
  <c r="L1642" i="32"/>
  <c r="L1643" i="32"/>
  <c r="L1644" i="32"/>
  <c r="L1645" i="32"/>
  <c r="L1646" i="32"/>
  <c r="L1647" i="32"/>
  <c r="L1648" i="32"/>
  <c r="L1649" i="32"/>
  <c r="L1650" i="32"/>
  <c r="L1651" i="32"/>
  <c r="L1652" i="32"/>
  <c r="L1653" i="32"/>
  <c r="L1654" i="32"/>
  <c r="L1655" i="32"/>
  <c r="L1656" i="32"/>
  <c r="L1657" i="32"/>
  <c r="L1658" i="32"/>
  <c r="L1659" i="32"/>
  <c r="L1660" i="32"/>
  <c r="L1661" i="32"/>
  <c r="L1662" i="32"/>
  <c r="L1663" i="32"/>
  <c r="L1664" i="32"/>
  <c r="L1665" i="32"/>
  <c r="L1666" i="32"/>
  <c r="L1667" i="32"/>
  <c r="L1668" i="32"/>
  <c r="L1669" i="32"/>
  <c r="L1670" i="32"/>
  <c r="L1671" i="32"/>
  <c r="L1672" i="32"/>
  <c r="L1673" i="32"/>
  <c r="L1674" i="32"/>
  <c r="L1675" i="32"/>
  <c r="L1676" i="32"/>
  <c r="L1677" i="32"/>
  <c r="L1678" i="32"/>
  <c r="L1679" i="32"/>
  <c r="L1680" i="32"/>
  <c r="L1681" i="32"/>
  <c r="L1682" i="32"/>
  <c r="L1683" i="32"/>
  <c r="L1684" i="32"/>
  <c r="L1685" i="32"/>
  <c r="L1686" i="32"/>
  <c r="L1687" i="32"/>
  <c r="L1688" i="32"/>
  <c r="L1689" i="32"/>
  <c r="L1690" i="32"/>
  <c r="L1691" i="32"/>
  <c r="L1692" i="32"/>
  <c r="L1693" i="32"/>
  <c r="L1694" i="32"/>
  <c r="L1695" i="32"/>
  <c r="L1696" i="32"/>
  <c r="L1697" i="32"/>
  <c r="L1698" i="32"/>
  <c r="L1699" i="32"/>
  <c r="L1700" i="32"/>
  <c r="L1701" i="32"/>
  <c r="L1702" i="32"/>
  <c r="L1703" i="32"/>
  <c r="L1704" i="32"/>
  <c r="L1705" i="32"/>
  <c r="L1706" i="32"/>
  <c r="L1707" i="32"/>
  <c r="L1708" i="32"/>
  <c r="L1709" i="32"/>
  <c r="L1710" i="32"/>
  <c r="L1711" i="32"/>
  <c r="L1712" i="32"/>
  <c r="L1713" i="32"/>
  <c r="L1714" i="32"/>
  <c r="L1715" i="32"/>
  <c r="L1716" i="32"/>
  <c r="L1717" i="32"/>
  <c r="L1718" i="32"/>
  <c r="L1719" i="32"/>
  <c r="L1720" i="32"/>
  <c r="L1721" i="32"/>
  <c r="L1722" i="32"/>
  <c r="L1723" i="32"/>
  <c r="L1724" i="32"/>
  <c r="L1725" i="32"/>
  <c r="L1726" i="32"/>
  <c r="L1727" i="32"/>
  <c r="L1728" i="32"/>
  <c r="L1729" i="32"/>
  <c r="L1730" i="32"/>
  <c r="L1731" i="32"/>
  <c r="L1732" i="32"/>
  <c r="L1733" i="32"/>
  <c r="L1734" i="32"/>
  <c r="L1735" i="32"/>
  <c r="L1736" i="32"/>
  <c r="L1737" i="32"/>
  <c r="L1738" i="32"/>
  <c r="L1739" i="32"/>
  <c r="L1740" i="32"/>
  <c r="L1741" i="32"/>
  <c r="L1742" i="32"/>
  <c r="L1743" i="32"/>
  <c r="L1744" i="32"/>
  <c r="L1745" i="32"/>
  <c r="L1746" i="32"/>
  <c r="L1747" i="32"/>
  <c r="L1748" i="32"/>
  <c r="L1749" i="32"/>
  <c r="L1750" i="32"/>
  <c r="L1751" i="32"/>
  <c r="L1752" i="32"/>
  <c r="L1753" i="32"/>
  <c r="L1754" i="32"/>
  <c r="L1755" i="32"/>
  <c r="L1756" i="32"/>
  <c r="L1757" i="32"/>
  <c r="L1758" i="32"/>
  <c r="L1759" i="32"/>
  <c r="L1760" i="32"/>
  <c r="L1761" i="32"/>
  <c r="L1762" i="32"/>
  <c r="L1763" i="32"/>
  <c r="L1764" i="32"/>
  <c r="L1765" i="32"/>
  <c r="L1766" i="32"/>
  <c r="L1767" i="32"/>
  <c r="L1768" i="32"/>
  <c r="L1769" i="32"/>
  <c r="L1770" i="32"/>
  <c r="L1771" i="32"/>
  <c r="L1772" i="32"/>
  <c r="L1773" i="32"/>
  <c r="L1774" i="32"/>
  <c r="L1775" i="32"/>
  <c r="L1776" i="32"/>
  <c r="L1777" i="32"/>
  <c r="L1778" i="32"/>
  <c r="L1779" i="32"/>
  <c r="L1780" i="32"/>
  <c r="L1781" i="32"/>
  <c r="L1782" i="32"/>
  <c r="L1783" i="32"/>
  <c r="L1784" i="32"/>
  <c r="L1785" i="32"/>
  <c r="L1786" i="32"/>
  <c r="L1787" i="32"/>
  <c r="L1788" i="32"/>
  <c r="L1789" i="32"/>
  <c r="L1790" i="32"/>
  <c r="L1791" i="32"/>
  <c r="L1792" i="32"/>
  <c r="L1793" i="32"/>
  <c r="L1794" i="32"/>
  <c r="L1795" i="32"/>
  <c r="L1796" i="32"/>
  <c r="L1797" i="32"/>
  <c r="L1798" i="32"/>
  <c r="L1799" i="32"/>
  <c r="L1800" i="32"/>
  <c r="L1801" i="32"/>
  <c r="L1802" i="32"/>
  <c r="L1803" i="32"/>
  <c r="L1804" i="32"/>
  <c r="L1805" i="32"/>
  <c r="L1806" i="32"/>
  <c r="L1807" i="32"/>
  <c r="L1808" i="32"/>
  <c r="L1809" i="32"/>
  <c r="L1810" i="32"/>
  <c r="L1811" i="32"/>
  <c r="L1812" i="32"/>
  <c r="L1813" i="32"/>
  <c r="L1814" i="32"/>
  <c r="L1815" i="32"/>
  <c r="L1816" i="32"/>
  <c r="L1817" i="32"/>
  <c r="L1818" i="32"/>
  <c r="L1819" i="32"/>
  <c r="L1820" i="32"/>
  <c r="L1821" i="32"/>
  <c r="L1822" i="32"/>
  <c r="L1823" i="32"/>
  <c r="L1824" i="32"/>
  <c r="L1825" i="32"/>
  <c r="L1826" i="32"/>
  <c r="L1827" i="32"/>
  <c r="L1828" i="32"/>
  <c r="L1829" i="32"/>
  <c r="L1830" i="32"/>
  <c r="L1831" i="32"/>
  <c r="L1832" i="32"/>
  <c r="L1833" i="32"/>
  <c r="L1834" i="32"/>
  <c r="L1835" i="32"/>
  <c r="L1836" i="32"/>
  <c r="L1837" i="32"/>
  <c r="L1838" i="32"/>
  <c r="L1839" i="32"/>
  <c r="L1840" i="32"/>
  <c r="L1841" i="32"/>
  <c r="L1842" i="32"/>
  <c r="L1843" i="32"/>
  <c r="L1844" i="32"/>
  <c r="L1845" i="32"/>
  <c r="L1846" i="32"/>
  <c r="L1847" i="32"/>
  <c r="L1848" i="32"/>
  <c r="L1849" i="32"/>
  <c r="L1850" i="32"/>
  <c r="L1851" i="32"/>
  <c r="L1852" i="32"/>
  <c r="L1853" i="32"/>
  <c r="L1854" i="32"/>
  <c r="L1855" i="32"/>
  <c r="L1856" i="32"/>
  <c r="L1857" i="32"/>
  <c r="L1858" i="32"/>
  <c r="L1859" i="32"/>
  <c r="L1860" i="32"/>
  <c r="L1861" i="32"/>
  <c r="L1862" i="32"/>
  <c r="L1863" i="32"/>
  <c r="L1864" i="32"/>
  <c r="L1865" i="32"/>
  <c r="L1866" i="32"/>
  <c r="L1867" i="32"/>
  <c r="L1868" i="32"/>
  <c r="L1869" i="32"/>
  <c r="L1870" i="32"/>
  <c r="L1871" i="32"/>
  <c r="L1872" i="32"/>
  <c r="L1873" i="32"/>
  <c r="L1874" i="32"/>
  <c r="L1875" i="32"/>
  <c r="L1876" i="32"/>
  <c r="L1877" i="32"/>
  <c r="L1878" i="32"/>
  <c r="L1879" i="32"/>
  <c r="L1880" i="32"/>
  <c r="L1881" i="32"/>
  <c r="L1882" i="32"/>
  <c r="L1883" i="32"/>
  <c r="L1884" i="32"/>
  <c r="L1885" i="32"/>
  <c r="L1886" i="32"/>
  <c r="L1887" i="32"/>
  <c r="L1888" i="32"/>
  <c r="L1889" i="32"/>
  <c r="L1890" i="32"/>
  <c r="L1891" i="32"/>
  <c r="L1892" i="32"/>
  <c r="L1893" i="32"/>
  <c r="L1894" i="32"/>
  <c r="L1895" i="32"/>
  <c r="L1896" i="32"/>
  <c r="L1897" i="32"/>
  <c r="L1898" i="32"/>
  <c r="L1899" i="32"/>
  <c r="L1900" i="32"/>
  <c r="L1901" i="32"/>
  <c r="L1902" i="32"/>
  <c r="L1903" i="32"/>
  <c r="L1904" i="32"/>
  <c r="L1905" i="32"/>
  <c r="L1906" i="32"/>
  <c r="L1907" i="32"/>
  <c r="L1908" i="32"/>
  <c r="L1909" i="32"/>
  <c r="L1910" i="32"/>
  <c r="L1911" i="32"/>
  <c r="L1912" i="32"/>
  <c r="L1913" i="32"/>
  <c r="L1914" i="32"/>
  <c r="L1915" i="32"/>
  <c r="L1916" i="32"/>
  <c r="L1917" i="32"/>
  <c r="L1918" i="32"/>
  <c r="L1919" i="32"/>
  <c r="L1920" i="32"/>
  <c r="L1921" i="32"/>
  <c r="L1922" i="32"/>
  <c r="L1923" i="32"/>
  <c r="L1924" i="32"/>
  <c r="L1925" i="32"/>
  <c r="L1926" i="32"/>
  <c r="L1927" i="32"/>
  <c r="L1928" i="32"/>
  <c r="L1929" i="32"/>
  <c r="L1930" i="32"/>
  <c r="L1931" i="32"/>
  <c r="L1932" i="32"/>
  <c r="L1933" i="32"/>
  <c r="L1934" i="32"/>
  <c r="L1935" i="32"/>
  <c r="L1936" i="32"/>
  <c r="L1937" i="32"/>
  <c r="L1938" i="32"/>
  <c r="L1939" i="32"/>
  <c r="L1940" i="32"/>
  <c r="L1941" i="32"/>
  <c r="L1942" i="32"/>
  <c r="L1943" i="32"/>
  <c r="L1944" i="32"/>
  <c r="L1945" i="32"/>
  <c r="L1946" i="32"/>
  <c r="L1947" i="32"/>
  <c r="L1948" i="32"/>
  <c r="L1949" i="32"/>
  <c r="L1950" i="32"/>
  <c r="L1951" i="32"/>
  <c r="L1952" i="32"/>
  <c r="L1953" i="32"/>
  <c r="L1954" i="32"/>
  <c r="L1955" i="32"/>
  <c r="L1956" i="32"/>
  <c r="L1957" i="32"/>
  <c r="L1958" i="32"/>
  <c r="L1959" i="32"/>
  <c r="L1960" i="32"/>
  <c r="L1961" i="32"/>
  <c r="L1962" i="32"/>
  <c r="L1963" i="32"/>
  <c r="L1964" i="32"/>
  <c r="L1965" i="32"/>
  <c r="L1966" i="32"/>
  <c r="L1967" i="32"/>
  <c r="L1968" i="32"/>
  <c r="L1969" i="32"/>
  <c r="L1970" i="32"/>
  <c r="L1971" i="32"/>
  <c r="L1972" i="32"/>
  <c r="L1973" i="32"/>
  <c r="L1974" i="32"/>
  <c r="L1975" i="32"/>
  <c r="L1976" i="32"/>
  <c r="L1977" i="32"/>
  <c r="L1978" i="32"/>
  <c r="L1979" i="32"/>
  <c r="L1980" i="32"/>
  <c r="L1981" i="32"/>
  <c r="L1982" i="32"/>
  <c r="L1983" i="32"/>
  <c r="L1984" i="32"/>
  <c r="L1985" i="32"/>
  <c r="L1986" i="32"/>
  <c r="L1987" i="32"/>
  <c r="L1988" i="32"/>
  <c r="L1989" i="32"/>
  <c r="L1990" i="32"/>
  <c r="L1991" i="32"/>
  <c r="L1992" i="32"/>
  <c r="L1993" i="32"/>
  <c r="L1994" i="32"/>
  <c r="L1995" i="32"/>
  <c r="L1996" i="32"/>
  <c r="L1997" i="32"/>
  <c r="L1998" i="32"/>
  <c r="L1999" i="32"/>
  <c r="L2000" i="32"/>
  <c r="L2001" i="32"/>
  <c r="L2002" i="32"/>
  <c r="L2003" i="32"/>
  <c r="L2004" i="32"/>
  <c r="L2005" i="32"/>
  <c r="L2006" i="32"/>
  <c r="L2007" i="32"/>
  <c r="L2008" i="32"/>
  <c r="L2009" i="32"/>
  <c r="L2010" i="32"/>
  <c r="L2011" i="32"/>
  <c r="L2012" i="32"/>
  <c r="L2013" i="32"/>
  <c r="L2014" i="32"/>
  <c r="L2015" i="32"/>
  <c r="L2016" i="32"/>
  <c r="L2017" i="32"/>
  <c r="L2018" i="32"/>
  <c r="L2019" i="32"/>
  <c r="L2020" i="32"/>
  <c r="L2021" i="32"/>
  <c r="L2022" i="32"/>
  <c r="L2023" i="32"/>
  <c r="L2024" i="32"/>
  <c r="L2025" i="32"/>
  <c r="L2026" i="32"/>
  <c r="L2027" i="32"/>
  <c r="L2028" i="32"/>
  <c r="L2029" i="32"/>
  <c r="L2030" i="32"/>
  <c r="L2031" i="32"/>
  <c r="L2032" i="32"/>
  <c r="L2033" i="32"/>
  <c r="L2034" i="32"/>
  <c r="L2035" i="32"/>
  <c r="L2036" i="32"/>
  <c r="L2037" i="32"/>
  <c r="L2038" i="32"/>
  <c r="L2039" i="32"/>
  <c r="L2040" i="32"/>
  <c r="L2041" i="32"/>
  <c r="L2042" i="32"/>
  <c r="L2043" i="32"/>
  <c r="L2044" i="32"/>
  <c r="L2045" i="32"/>
  <c r="L2046" i="32"/>
  <c r="L2047" i="32"/>
  <c r="L2048" i="32"/>
  <c r="L2049" i="32"/>
  <c r="L2050" i="32"/>
  <c r="L2051" i="32"/>
  <c r="L2052" i="32"/>
  <c r="L2053" i="32"/>
  <c r="L2054" i="32"/>
  <c r="L2055" i="32"/>
  <c r="L2056" i="32"/>
  <c r="L2057" i="32"/>
  <c r="L2058" i="32"/>
  <c r="L2059" i="32"/>
  <c r="L2060" i="32"/>
  <c r="L2061" i="32"/>
  <c r="L2062" i="32"/>
  <c r="L2063" i="32"/>
  <c r="L2064" i="32"/>
  <c r="L2065" i="32"/>
  <c r="L2066" i="32"/>
  <c r="L2067" i="32"/>
  <c r="L2068" i="32"/>
  <c r="L2069" i="32"/>
  <c r="L2070" i="32"/>
  <c r="L2071" i="32"/>
  <c r="L2072" i="32"/>
  <c r="L2073" i="32"/>
  <c r="L2074" i="32"/>
  <c r="L2075" i="32"/>
  <c r="L2076" i="32"/>
  <c r="L2077" i="32"/>
  <c r="L2078" i="32"/>
  <c r="L2079" i="32"/>
  <c r="L2080" i="32"/>
  <c r="L2081" i="32"/>
  <c r="L2082" i="32"/>
  <c r="L2083" i="32"/>
  <c r="L2084" i="32"/>
  <c r="L2085" i="32"/>
  <c r="L2086" i="32"/>
  <c r="L2087" i="32"/>
  <c r="L2088" i="32"/>
  <c r="L2089" i="32"/>
  <c r="L2090" i="32"/>
  <c r="L2091" i="32"/>
  <c r="L2092" i="32"/>
  <c r="L2093" i="32"/>
  <c r="L2094" i="32"/>
  <c r="L2095" i="32"/>
  <c r="L2096" i="32"/>
  <c r="L2097" i="32"/>
  <c r="L2098" i="32"/>
  <c r="L2099" i="32"/>
  <c r="L2100" i="32"/>
  <c r="L2101" i="32"/>
  <c r="L2102" i="32"/>
  <c r="L2103" i="32"/>
  <c r="L2104" i="32"/>
  <c r="L2105" i="32"/>
  <c r="L2106" i="32"/>
  <c r="L2107" i="32"/>
  <c r="L2108" i="32"/>
  <c r="L2109" i="32"/>
  <c r="L2110" i="32"/>
  <c r="L2111" i="32"/>
  <c r="L2112" i="32"/>
  <c r="L2113" i="32"/>
  <c r="L2114" i="32"/>
  <c r="L2115" i="32"/>
  <c r="L2116" i="32"/>
  <c r="L2117" i="32"/>
  <c r="L2118" i="32"/>
  <c r="L2119" i="32"/>
  <c r="L2120" i="32"/>
  <c r="L2121" i="32"/>
  <c r="L2122" i="32"/>
  <c r="L2123" i="32"/>
  <c r="L2124" i="32"/>
  <c r="L2125" i="32"/>
  <c r="L2126" i="32"/>
  <c r="L2127" i="32"/>
  <c r="L2128" i="32"/>
  <c r="L2129" i="32"/>
  <c r="L2130" i="32"/>
  <c r="L2131" i="32"/>
  <c r="L2132" i="32"/>
  <c r="L2133" i="32"/>
  <c r="L2134" i="32"/>
  <c r="L2135" i="32"/>
  <c r="L2136" i="32"/>
  <c r="L2137" i="32"/>
  <c r="L2138" i="32"/>
  <c r="L2139" i="32"/>
  <c r="L2140" i="32"/>
  <c r="L2141" i="32"/>
  <c r="L2142" i="32"/>
  <c r="L2143" i="32"/>
  <c r="L2144" i="32"/>
  <c r="L2145" i="32"/>
  <c r="L2146" i="32"/>
  <c r="L2147" i="32"/>
  <c r="L2148" i="32"/>
  <c r="L2149" i="32"/>
  <c r="L2150" i="32"/>
  <c r="L2151" i="32"/>
  <c r="L2152" i="32"/>
  <c r="L2153" i="32"/>
  <c r="L2154" i="32"/>
  <c r="L2155" i="32"/>
  <c r="L2156" i="32"/>
  <c r="L2157" i="32"/>
  <c r="L2158" i="32"/>
  <c r="L2159" i="32"/>
  <c r="L2160" i="32"/>
  <c r="L2161" i="32"/>
  <c r="L2162" i="32"/>
  <c r="L2163" i="32"/>
  <c r="L2164" i="32"/>
  <c r="L2165" i="32"/>
  <c r="L2166" i="32"/>
  <c r="L2167" i="32"/>
  <c r="L2168" i="32"/>
  <c r="L2169" i="32"/>
  <c r="L2170" i="32"/>
  <c r="L2171" i="32"/>
  <c r="L2172" i="32"/>
  <c r="L2173" i="32"/>
  <c r="L2174" i="32"/>
  <c r="L2175" i="32"/>
  <c r="L2176" i="32"/>
  <c r="L2177" i="32"/>
  <c r="L2178" i="32"/>
  <c r="L2179" i="32"/>
  <c r="L2180" i="32"/>
  <c r="L2181" i="32"/>
  <c r="L2182" i="32"/>
  <c r="L2183" i="32"/>
  <c r="L2184" i="32"/>
  <c r="L2185" i="32"/>
  <c r="L2186" i="32"/>
  <c r="L2187" i="32"/>
  <c r="L2188" i="32"/>
  <c r="L2189" i="32"/>
  <c r="L2190" i="32"/>
  <c r="L2191" i="32"/>
  <c r="L2192" i="32"/>
  <c r="L2193" i="32"/>
  <c r="L2194" i="32"/>
  <c r="L2195" i="32"/>
  <c r="L2196" i="32"/>
  <c r="L2197" i="32"/>
  <c r="L2198" i="32"/>
  <c r="L2199" i="32"/>
  <c r="L2200" i="32"/>
  <c r="L2201" i="32"/>
  <c r="L2202" i="32"/>
  <c r="L2203" i="32"/>
  <c r="L2204" i="32"/>
  <c r="L2205" i="32"/>
  <c r="L2206" i="32"/>
  <c r="L2207" i="32"/>
  <c r="L2208" i="32"/>
  <c r="L2209" i="32"/>
  <c r="L2210" i="32"/>
  <c r="L2211" i="32"/>
  <c r="L2212" i="32"/>
  <c r="L2213" i="32"/>
  <c r="L2214" i="32"/>
  <c r="L2215" i="32"/>
  <c r="L2216" i="32"/>
  <c r="L2217" i="32"/>
  <c r="L2218" i="32"/>
  <c r="L2219" i="32"/>
  <c r="L2220" i="32"/>
  <c r="L2221" i="32"/>
  <c r="L2222" i="32"/>
  <c r="L2223" i="32"/>
  <c r="L2224" i="32"/>
  <c r="L2225" i="32"/>
  <c r="L2226" i="32"/>
  <c r="L2227" i="32"/>
  <c r="L2228" i="32"/>
  <c r="L2229" i="32"/>
  <c r="L2230" i="32"/>
  <c r="L2231" i="32"/>
  <c r="L2232" i="32"/>
  <c r="L2233" i="32"/>
  <c r="L2234" i="32"/>
  <c r="L2235" i="32"/>
  <c r="L2236" i="32"/>
  <c r="L2237" i="32"/>
  <c r="L2238" i="32"/>
  <c r="L2239" i="32"/>
  <c r="L2240" i="32"/>
  <c r="L2241" i="32"/>
  <c r="L2242" i="32"/>
  <c r="L2243" i="32"/>
  <c r="L2244" i="32"/>
  <c r="L2245" i="32"/>
  <c r="L2246" i="32"/>
  <c r="L2247" i="32"/>
  <c r="L2248" i="32"/>
  <c r="L2249" i="32"/>
  <c r="L2250" i="32"/>
  <c r="L2251" i="32"/>
  <c r="L2252" i="32"/>
  <c r="L2253" i="32"/>
  <c r="L2254" i="32"/>
  <c r="L2255" i="32"/>
  <c r="L2256" i="32"/>
  <c r="L2257" i="32"/>
  <c r="L2258" i="32"/>
  <c r="L2259" i="32"/>
  <c r="L2260" i="32"/>
  <c r="L2261" i="32"/>
  <c r="L2262" i="32"/>
  <c r="L2263" i="32"/>
  <c r="L2264" i="32"/>
  <c r="L2265" i="32"/>
  <c r="L2266" i="32"/>
  <c r="L2267" i="32"/>
  <c r="L2268" i="32"/>
  <c r="L2269" i="32"/>
  <c r="L2270" i="32"/>
  <c r="L2271" i="32"/>
  <c r="L2272" i="32"/>
  <c r="L2273" i="32"/>
  <c r="L2274" i="32"/>
  <c r="L2275" i="32"/>
  <c r="L2276" i="32"/>
  <c r="L2277" i="32"/>
  <c r="L2278" i="32"/>
  <c r="L2279" i="32"/>
  <c r="L2280" i="32"/>
  <c r="L2281" i="32"/>
  <c r="L2282" i="32"/>
  <c r="L2283" i="32"/>
  <c r="L2284" i="32"/>
  <c r="L2285" i="32"/>
  <c r="L2286" i="32"/>
  <c r="L2287" i="32"/>
  <c r="L2288" i="32"/>
  <c r="L2289" i="32"/>
  <c r="L2290" i="32"/>
  <c r="L2291" i="32"/>
  <c r="L2292" i="32"/>
  <c r="L2293" i="32"/>
  <c r="L2294" i="32"/>
  <c r="L2295" i="32"/>
  <c r="L2296" i="32"/>
  <c r="L2297" i="32"/>
  <c r="L2298" i="32"/>
  <c r="L2299" i="32"/>
  <c r="L2300" i="32"/>
  <c r="L2301" i="32"/>
  <c r="L2302" i="32"/>
  <c r="L2303" i="32"/>
  <c r="L2304" i="32"/>
  <c r="L2305" i="32"/>
  <c r="L2306" i="32"/>
  <c r="L2307" i="32"/>
  <c r="L2308" i="32"/>
  <c r="L2309" i="32"/>
  <c r="L2310" i="32"/>
  <c r="L2311" i="32"/>
  <c r="L2312" i="32"/>
  <c r="L2313" i="32"/>
  <c r="L2314" i="32"/>
  <c r="L2315" i="32"/>
  <c r="L2316" i="32"/>
  <c r="L2317" i="32"/>
  <c r="L2318" i="32"/>
  <c r="L2319" i="32"/>
  <c r="L2320" i="32"/>
  <c r="L2321" i="32"/>
  <c r="L2322" i="32"/>
  <c r="L2323" i="32"/>
  <c r="L2324" i="32"/>
  <c r="L2325" i="32"/>
  <c r="L2326" i="32"/>
  <c r="L2327" i="32"/>
  <c r="L2328" i="32"/>
  <c r="L2329" i="32"/>
  <c r="L2330" i="32"/>
  <c r="L2331" i="32"/>
  <c r="L2332" i="32"/>
  <c r="L2333" i="32"/>
  <c r="L2334" i="32"/>
  <c r="L2335" i="32"/>
  <c r="L2336" i="32"/>
  <c r="L2337" i="32"/>
  <c r="L2338" i="32"/>
  <c r="L2339" i="32"/>
  <c r="L2340" i="32"/>
  <c r="L2341" i="32"/>
  <c r="L2342" i="32"/>
  <c r="L2343" i="32"/>
  <c r="L2344" i="32"/>
  <c r="L2345" i="32"/>
  <c r="L2346" i="32"/>
  <c r="L2347" i="32"/>
  <c r="L2348" i="32"/>
  <c r="L2349" i="32"/>
  <c r="L2350" i="32"/>
  <c r="L2351" i="32"/>
  <c r="L2352" i="32"/>
  <c r="L2353" i="32"/>
  <c r="L2354" i="32"/>
  <c r="L2355" i="32"/>
  <c r="L2356" i="32"/>
  <c r="L2357" i="32"/>
  <c r="L2358" i="32"/>
  <c r="L2359" i="32"/>
  <c r="L2360" i="32"/>
  <c r="L2361" i="32"/>
  <c r="L2362" i="32"/>
  <c r="L2363" i="32"/>
  <c r="L2364" i="32"/>
  <c r="L2365" i="32"/>
  <c r="L2366" i="32"/>
  <c r="L2367" i="32"/>
  <c r="L2368" i="32"/>
  <c r="L2369" i="32"/>
  <c r="L2370" i="32"/>
  <c r="L2371" i="32"/>
  <c r="L2372" i="32"/>
  <c r="L2373" i="32"/>
  <c r="L2374" i="32"/>
  <c r="L2375" i="32"/>
  <c r="L2376" i="32"/>
  <c r="L2377" i="32"/>
  <c r="L2378" i="32"/>
  <c r="L2379" i="32"/>
  <c r="L2380" i="32"/>
  <c r="L2381" i="32"/>
  <c r="L2382" i="32"/>
  <c r="L2383" i="32"/>
  <c r="L2384" i="32"/>
  <c r="L2385" i="32"/>
  <c r="L2386" i="32"/>
  <c r="L2387" i="32"/>
  <c r="L2388" i="32"/>
  <c r="L2389" i="32"/>
  <c r="L2390" i="32"/>
  <c r="L2391" i="32"/>
  <c r="L2392" i="32"/>
  <c r="L2393" i="32"/>
  <c r="L2394" i="32"/>
  <c r="L2395" i="32"/>
  <c r="L2396" i="32"/>
  <c r="L2397" i="32"/>
  <c r="L2398" i="32"/>
  <c r="L2399" i="32"/>
  <c r="L2400" i="32"/>
  <c r="L2401" i="32"/>
  <c r="L2402" i="32"/>
  <c r="L2403" i="32"/>
  <c r="L2404" i="32"/>
  <c r="L2405" i="32"/>
  <c r="L2406" i="32"/>
  <c r="L2407" i="32"/>
  <c r="L2408" i="32"/>
  <c r="L2409" i="32"/>
  <c r="L2410" i="32"/>
  <c r="L2411" i="32"/>
  <c r="L2412" i="32"/>
  <c r="L2413" i="32"/>
  <c r="L2414" i="32"/>
  <c r="L2415" i="32"/>
  <c r="L2416" i="32"/>
  <c r="L2417" i="32"/>
  <c r="L2418" i="32"/>
  <c r="L2419" i="32"/>
  <c r="L2420" i="32"/>
  <c r="L2421" i="32"/>
  <c r="L2422" i="32"/>
  <c r="L2423" i="32"/>
  <c r="L2424" i="32"/>
  <c r="L2425" i="32"/>
  <c r="L2426" i="32"/>
  <c r="L2427" i="32"/>
  <c r="L2428" i="32"/>
  <c r="L2429" i="32"/>
  <c r="L2430" i="32"/>
  <c r="L2431" i="32"/>
  <c r="L2432" i="32"/>
  <c r="L2433" i="32"/>
  <c r="L2434" i="32"/>
  <c r="L2435" i="32"/>
  <c r="L2436" i="32"/>
  <c r="L2437" i="32"/>
  <c r="L2438" i="32"/>
  <c r="L2439" i="32"/>
  <c r="L2440" i="32"/>
  <c r="L2441" i="32"/>
  <c r="L2442" i="32"/>
  <c r="L2443" i="32"/>
  <c r="L2444" i="32"/>
  <c r="L2445" i="32"/>
  <c r="L2446" i="32"/>
  <c r="L2447" i="32"/>
  <c r="L2448" i="32"/>
  <c r="L2449" i="32"/>
  <c r="L2450" i="32"/>
  <c r="L2451" i="32"/>
  <c r="L2452" i="32"/>
  <c r="L2453" i="32"/>
  <c r="L2454" i="32"/>
  <c r="L2455" i="32"/>
  <c r="L2456" i="32"/>
  <c r="L2457" i="32"/>
  <c r="L2458" i="32"/>
  <c r="L2459" i="32"/>
  <c r="L2460" i="32"/>
  <c r="L2461" i="32"/>
  <c r="L2462" i="32"/>
  <c r="L2463" i="32"/>
  <c r="L2464" i="32"/>
  <c r="L2465" i="32"/>
  <c r="L2466" i="32"/>
  <c r="L2467" i="32"/>
  <c r="L2468" i="32"/>
  <c r="L2469" i="32"/>
  <c r="L2470" i="32"/>
  <c r="L2471" i="32"/>
  <c r="L2472" i="32"/>
  <c r="L2473" i="32"/>
  <c r="L2474" i="32"/>
  <c r="L2475" i="32"/>
  <c r="L2476" i="32"/>
  <c r="L2477" i="32"/>
  <c r="L2478" i="32"/>
  <c r="L2479" i="32"/>
  <c r="L2480" i="32"/>
  <c r="L2481" i="32"/>
  <c r="L2482" i="32"/>
  <c r="L2483" i="32"/>
  <c r="L2484" i="32"/>
  <c r="L2485" i="32"/>
  <c r="L2486" i="32"/>
  <c r="L2487" i="32"/>
  <c r="L2488" i="32"/>
  <c r="L2489" i="32"/>
  <c r="L2490" i="32"/>
  <c r="L2491" i="32"/>
  <c r="L2492" i="32"/>
  <c r="L2493" i="32"/>
  <c r="L2494" i="32"/>
  <c r="L2495" i="32"/>
  <c r="L2496" i="32"/>
  <c r="L2497" i="32"/>
  <c r="L2498" i="32"/>
  <c r="L2499" i="32"/>
  <c r="L2500" i="32"/>
  <c r="L2501" i="32"/>
  <c r="L2502" i="32"/>
  <c r="L2503" i="32"/>
  <c r="L2504" i="32"/>
  <c r="L2505" i="32"/>
  <c r="L2506" i="32"/>
  <c r="L2507" i="32"/>
  <c r="L2508" i="32"/>
  <c r="L2509" i="32"/>
  <c r="L2510" i="32"/>
  <c r="L2511" i="32"/>
  <c r="L2512" i="32"/>
  <c r="L2513" i="32"/>
  <c r="L2514" i="32"/>
  <c r="L2515" i="32"/>
  <c r="L2516" i="32"/>
  <c r="L2517" i="32"/>
  <c r="L2518" i="32"/>
  <c r="L2519" i="32"/>
  <c r="L2520" i="32"/>
  <c r="L2521" i="32"/>
  <c r="L2522" i="32"/>
  <c r="L2523" i="32"/>
  <c r="L2524" i="32"/>
  <c r="L2525" i="32"/>
  <c r="L2526" i="32"/>
  <c r="L2527" i="32"/>
  <c r="L2528" i="32"/>
  <c r="L2529" i="32"/>
  <c r="L2530" i="32"/>
  <c r="L2531" i="32"/>
  <c r="L2532" i="32"/>
  <c r="L2533" i="32"/>
  <c r="L2534" i="32"/>
  <c r="L2535" i="32"/>
  <c r="L2536" i="32"/>
  <c r="L2537" i="32"/>
  <c r="L2538" i="32"/>
  <c r="L2539" i="32"/>
  <c r="L2540" i="32"/>
  <c r="L2541" i="32"/>
  <c r="L2542" i="32"/>
  <c r="L2543" i="32"/>
  <c r="L2544" i="32"/>
  <c r="L2545" i="32"/>
  <c r="L2546" i="32"/>
  <c r="L2547" i="32"/>
  <c r="L2548" i="32"/>
  <c r="L2549" i="32"/>
  <c r="L2550" i="32"/>
  <c r="L2551" i="32"/>
  <c r="L2552" i="32"/>
  <c r="L2553" i="32"/>
  <c r="L2554" i="32"/>
  <c r="L2555" i="32"/>
  <c r="L2556" i="32"/>
  <c r="L2557" i="32"/>
  <c r="L2558" i="32"/>
  <c r="L2559" i="32"/>
  <c r="L2560" i="32"/>
  <c r="L2561" i="32"/>
  <c r="L2562" i="32"/>
  <c r="L2563" i="32"/>
  <c r="L2564" i="32"/>
  <c r="L2565" i="32"/>
  <c r="L2566" i="32"/>
  <c r="L2567" i="32"/>
  <c r="L2568" i="32"/>
  <c r="L2569" i="32"/>
  <c r="L2570" i="32"/>
  <c r="L2571" i="32"/>
  <c r="L2572" i="32"/>
  <c r="L2573" i="32"/>
  <c r="L2574" i="32"/>
  <c r="L2575" i="32"/>
  <c r="L2576" i="32"/>
  <c r="L2577" i="32"/>
  <c r="L2578" i="32"/>
  <c r="L2579" i="32"/>
  <c r="L2580" i="32"/>
  <c r="L2581" i="32"/>
  <c r="L2582" i="32"/>
  <c r="L2583" i="32"/>
  <c r="L2584" i="32"/>
  <c r="L2585" i="32"/>
  <c r="L2586" i="32"/>
  <c r="L2587" i="32"/>
  <c r="L2588" i="32"/>
  <c r="L2589" i="32"/>
  <c r="L2590" i="32"/>
  <c r="L2591" i="32"/>
  <c r="L2592" i="32"/>
  <c r="L2593" i="32"/>
  <c r="L2594" i="32"/>
  <c r="L2595" i="32"/>
  <c r="L2596" i="32"/>
  <c r="L2597" i="32"/>
  <c r="L2598" i="32"/>
  <c r="L2599" i="32"/>
  <c r="L2600" i="32"/>
  <c r="L2601" i="32"/>
  <c r="L2602" i="32"/>
  <c r="L2603" i="32"/>
  <c r="L2604" i="32"/>
  <c r="L2605" i="32"/>
  <c r="L2606" i="32"/>
  <c r="L2607" i="32"/>
  <c r="L2608" i="32"/>
  <c r="L2609" i="32"/>
  <c r="L2610" i="32"/>
  <c r="L2611" i="32"/>
  <c r="L2612" i="32"/>
  <c r="L2613" i="32"/>
  <c r="L2614" i="32"/>
  <c r="L2615" i="32"/>
  <c r="L2616" i="32"/>
  <c r="L2617" i="32"/>
  <c r="L2618" i="32"/>
  <c r="L2619" i="32"/>
  <c r="L2620" i="32"/>
  <c r="L2621" i="32"/>
  <c r="L2622" i="32"/>
  <c r="L2623" i="32"/>
  <c r="L2624" i="32"/>
  <c r="L2625" i="32"/>
  <c r="L2626" i="32"/>
  <c r="L2627" i="32"/>
  <c r="L2628" i="32"/>
  <c r="L2629" i="32"/>
  <c r="L2630" i="32"/>
  <c r="L2631" i="32"/>
  <c r="L2632" i="32"/>
  <c r="L2633" i="32"/>
  <c r="L2634" i="32"/>
  <c r="L2635" i="32"/>
  <c r="L2636" i="32"/>
  <c r="L2637" i="32"/>
  <c r="L2638" i="32"/>
  <c r="L2639" i="32"/>
  <c r="L2640" i="32"/>
  <c r="L2641" i="32"/>
  <c r="L2642" i="32"/>
  <c r="L2643" i="32"/>
  <c r="L2644" i="32"/>
  <c r="L2645" i="32"/>
  <c r="L2646" i="32"/>
  <c r="L2647" i="32"/>
  <c r="L2648" i="32"/>
  <c r="L2649" i="32"/>
  <c r="L2650" i="32"/>
  <c r="L2651" i="32"/>
  <c r="L2652" i="32"/>
  <c r="L2653" i="32"/>
  <c r="L2654" i="32"/>
  <c r="L2655" i="32"/>
  <c r="L2656" i="32"/>
  <c r="L2657" i="32"/>
  <c r="L2658" i="32"/>
  <c r="L2659" i="32"/>
  <c r="L2660" i="32"/>
  <c r="L2661" i="32"/>
  <c r="L2662" i="32"/>
  <c r="L2663" i="32"/>
  <c r="L2664" i="32"/>
  <c r="L2665" i="32"/>
  <c r="L2666" i="32"/>
  <c r="L2667" i="32"/>
  <c r="L2668" i="32"/>
  <c r="L2669" i="32"/>
  <c r="L2670" i="32"/>
  <c r="L2671" i="32"/>
  <c r="L2672" i="32"/>
  <c r="L2673" i="32"/>
  <c r="L2674" i="32"/>
  <c r="L2675" i="32"/>
  <c r="L2676" i="32"/>
  <c r="L2677" i="32"/>
  <c r="L2678" i="32"/>
  <c r="L2679" i="32"/>
  <c r="L2680" i="32"/>
  <c r="L2681" i="32"/>
  <c r="L2682" i="32"/>
  <c r="L2683" i="32"/>
  <c r="L2684" i="32"/>
  <c r="L2685" i="32"/>
  <c r="L2686" i="32"/>
  <c r="L2687" i="32"/>
  <c r="L2688" i="32"/>
  <c r="L2689" i="32"/>
  <c r="L2690" i="32"/>
  <c r="L2691" i="32"/>
  <c r="L2692" i="32"/>
  <c r="L2693" i="32"/>
  <c r="L2694" i="32"/>
  <c r="L2695" i="32"/>
  <c r="L2696" i="32"/>
  <c r="L2697" i="32"/>
  <c r="L2698" i="32"/>
  <c r="L2699" i="32"/>
  <c r="L2700" i="32"/>
  <c r="L2701" i="32"/>
  <c r="L2702" i="32"/>
  <c r="L2703" i="32"/>
  <c r="L2704" i="32"/>
  <c r="L2705" i="32"/>
  <c r="L2706" i="32"/>
  <c r="L2707" i="32"/>
  <c r="L2708" i="32"/>
  <c r="L2709" i="32"/>
  <c r="L2710" i="32"/>
  <c r="L2711" i="32"/>
  <c r="L2712" i="32"/>
  <c r="L2713" i="32"/>
  <c r="L2714" i="32"/>
  <c r="L2715" i="32"/>
  <c r="L2716" i="32"/>
  <c r="L2717" i="32"/>
  <c r="L2718" i="32"/>
  <c r="L2719" i="32"/>
  <c r="L2720" i="32"/>
  <c r="L2721" i="32"/>
  <c r="L2722" i="32"/>
  <c r="L2723" i="32"/>
  <c r="L2724" i="32"/>
  <c r="L2725" i="32"/>
  <c r="L2726" i="32"/>
  <c r="L2727" i="32"/>
  <c r="L2728" i="32"/>
  <c r="L2729" i="32"/>
  <c r="L2730" i="32"/>
  <c r="L2731" i="32"/>
  <c r="L2732" i="32"/>
  <c r="L2733" i="32"/>
  <c r="L2734" i="32"/>
  <c r="L2735" i="32"/>
  <c r="L2736" i="32"/>
  <c r="L2737" i="32"/>
  <c r="L2738" i="32"/>
  <c r="L2739" i="32"/>
  <c r="L2740" i="32"/>
  <c r="L2741" i="32"/>
  <c r="L2742" i="32"/>
  <c r="L2743" i="32"/>
  <c r="L2744" i="32"/>
  <c r="L2745" i="32"/>
  <c r="L2746" i="32"/>
  <c r="L2747" i="32"/>
  <c r="L2748" i="32"/>
  <c r="L2749" i="32"/>
  <c r="L2750" i="32"/>
  <c r="L2751" i="32"/>
  <c r="L2752" i="32"/>
  <c r="L2753" i="32"/>
  <c r="L2754" i="32"/>
  <c r="L2755" i="32"/>
  <c r="L2756" i="32"/>
  <c r="L2757" i="32"/>
  <c r="L2758" i="32"/>
  <c r="L2759" i="32"/>
  <c r="L2760" i="32"/>
  <c r="L2761" i="32"/>
  <c r="L2762" i="32"/>
  <c r="L2763" i="32"/>
  <c r="L2764" i="32"/>
  <c r="L2765" i="32"/>
  <c r="L2766" i="32"/>
  <c r="L2767" i="32"/>
  <c r="L2768" i="32"/>
  <c r="L2769" i="32"/>
  <c r="L2770" i="32"/>
  <c r="L2771" i="32"/>
  <c r="L2772" i="32"/>
  <c r="L2773" i="32"/>
  <c r="L2774" i="32"/>
  <c r="L2775" i="32"/>
  <c r="L2776" i="32"/>
  <c r="L2777" i="32"/>
  <c r="L2778" i="32"/>
  <c r="L2779" i="32"/>
  <c r="L2780" i="32"/>
  <c r="L2781" i="32"/>
  <c r="L2782" i="32"/>
  <c r="L2783" i="32"/>
  <c r="L2784" i="32"/>
  <c r="L2785" i="32"/>
  <c r="L2786" i="32"/>
  <c r="L2787" i="32"/>
  <c r="L2788" i="32"/>
  <c r="L2789" i="32"/>
  <c r="L2790" i="32"/>
  <c r="L2791" i="32"/>
  <c r="L2792" i="32"/>
  <c r="L2793" i="32"/>
  <c r="L2794" i="32"/>
  <c r="L2795" i="32"/>
  <c r="L2796" i="32"/>
  <c r="L2797" i="32"/>
  <c r="L2798" i="32"/>
  <c r="L2799" i="32"/>
  <c r="L2800" i="32"/>
  <c r="L2801" i="32"/>
  <c r="L2802" i="32"/>
  <c r="L2803" i="32"/>
  <c r="L2804" i="32"/>
  <c r="L2805" i="32"/>
  <c r="L2806" i="32"/>
  <c r="L2807" i="32"/>
  <c r="L2808" i="32"/>
  <c r="L2809" i="32"/>
  <c r="L2810" i="32"/>
  <c r="L2811" i="32"/>
  <c r="L2812" i="32"/>
  <c r="L2813" i="32"/>
  <c r="L2814" i="32"/>
  <c r="L2815" i="32"/>
  <c r="L2816" i="32"/>
  <c r="L2817" i="32"/>
  <c r="L2818" i="32"/>
  <c r="L2819" i="32"/>
  <c r="L2820" i="32"/>
  <c r="L2821" i="32"/>
  <c r="L2822" i="32"/>
  <c r="L2823" i="32"/>
  <c r="L2824" i="32"/>
  <c r="L2825" i="32"/>
  <c r="L2826" i="32"/>
  <c r="L2827" i="32"/>
  <c r="L2828" i="32"/>
  <c r="L2829" i="32"/>
  <c r="L2830" i="32"/>
  <c r="L2831" i="32"/>
  <c r="L2832" i="32"/>
  <c r="L2833" i="32"/>
  <c r="L2834" i="32"/>
  <c r="L2835" i="32"/>
  <c r="L2836" i="32"/>
  <c r="L2837" i="32"/>
  <c r="L2838" i="32"/>
  <c r="L2839" i="32"/>
  <c r="L2840" i="32"/>
  <c r="L2841" i="32"/>
  <c r="L2842" i="32"/>
  <c r="L2843" i="32"/>
  <c r="L2844" i="32"/>
  <c r="L2845" i="32"/>
  <c r="L2846" i="32"/>
  <c r="L2847" i="32"/>
  <c r="L2848" i="32"/>
  <c r="L2849" i="32"/>
  <c r="L2850" i="32"/>
  <c r="L2851" i="32"/>
  <c r="L2852" i="32"/>
  <c r="L2853" i="32"/>
  <c r="L2854" i="32"/>
  <c r="L2855" i="32"/>
  <c r="L2856" i="32"/>
  <c r="L2857" i="32"/>
  <c r="L2858" i="32"/>
  <c r="L2859" i="32"/>
  <c r="L2860" i="32"/>
  <c r="L2861" i="32"/>
  <c r="L2862" i="32"/>
  <c r="L2863" i="32"/>
  <c r="L2864" i="32"/>
  <c r="L2865" i="32"/>
  <c r="L2866" i="32"/>
  <c r="L2867" i="32"/>
  <c r="L2868" i="32"/>
  <c r="L2869" i="32"/>
  <c r="L2870" i="32"/>
  <c r="L2871" i="32"/>
  <c r="L2872" i="32"/>
  <c r="L2873" i="32"/>
  <c r="L2874" i="32"/>
  <c r="L2875" i="32"/>
  <c r="L2876" i="32"/>
  <c r="L2877" i="32"/>
  <c r="L2878" i="32"/>
  <c r="L2879" i="32"/>
  <c r="L2880" i="32"/>
  <c r="L2881" i="32"/>
  <c r="L2882" i="32"/>
  <c r="L2883" i="32"/>
  <c r="L2884" i="32"/>
  <c r="L2885" i="32"/>
  <c r="L2886" i="32"/>
  <c r="L2887" i="32"/>
  <c r="L2888" i="32"/>
  <c r="L2889" i="32"/>
  <c r="L2890" i="32"/>
  <c r="L2891" i="32"/>
  <c r="L2892" i="32"/>
  <c r="L2893" i="32"/>
  <c r="L2894" i="32"/>
  <c r="L2895" i="32"/>
  <c r="L2896" i="32"/>
  <c r="L2897" i="32"/>
  <c r="L2898" i="32"/>
  <c r="L2899" i="32"/>
  <c r="L2900" i="32"/>
  <c r="L2901" i="32"/>
  <c r="L2902" i="32"/>
  <c r="L2903" i="32"/>
  <c r="L2904" i="32"/>
  <c r="L2905" i="32"/>
  <c r="L2906" i="32"/>
  <c r="L2907" i="32"/>
  <c r="L2908" i="32"/>
  <c r="L2909" i="32"/>
  <c r="L2910" i="32"/>
  <c r="L2911" i="32"/>
  <c r="L2912" i="32"/>
  <c r="L2913" i="32"/>
  <c r="L2914" i="32"/>
  <c r="L2915" i="32"/>
  <c r="L2916" i="32"/>
  <c r="L2917" i="32"/>
  <c r="L2918" i="32"/>
  <c r="L2919" i="32"/>
  <c r="L2920" i="32"/>
  <c r="L2921" i="32"/>
  <c r="L2922" i="32"/>
  <c r="L2923" i="32"/>
  <c r="L2924" i="32"/>
  <c r="L2925" i="32"/>
  <c r="L2926" i="32"/>
  <c r="L2927" i="32"/>
  <c r="L2928" i="32"/>
  <c r="L2929" i="32"/>
  <c r="L2930" i="32"/>
  <c r="L2931" i="32"/>
  <c r="L2932" i="32"/>
  <c r="L2933" i="32"/>
  <c r="L2934" i="32"/>
  <c r="L2935" i="32"/>
  <c r="L2936" i="32"/>
  <c r="L2937" i="32"/>
  <c r="L2938" i="32"/>
  <c r="L2939" i="32"/>
  <c r="L2940" i="32"/>
  <c r="L2941" i="32"/>
  <c r="L2942" i="32"/>
  <c r="L2943" i="32"/>
  <c r="L2944" i="32"/>
  <c r="L2945" i="32"/>
  <c r="L2946" i="32"/>
  <c r="L2947" i="32"/>
  <c r="L2948" i="32"/>
  <c r="L2949" i="32"/>
  <c r="L2950" i="32"/>
  <c r="L2951" i="32"/>
  <c r="L2952" i="32"/>
  <c r="L2953" i="32"/>
  <c r="L2954" i="32"/>
  <c r="L2955" i="32"/>
  <c r="L2956" i="32"/>
  <c r="L2957" i="32"/>
  <c r="L2958" i="32"/>
  <c r="L2959" i="32"/>
  <c r="L2960" i="32"/>
  <c r="L2961" i="32"/>
  <c r="L2962" i="32"/>
  <c r="L2963" i="32"/>
  <c r="L2964" i="32"/>
  <c r="L2965" i="32"/>
  <c r="L2966" i="32"/>
  <c r="L2967" i="32"/>
  <c r="L2968" i="32"/>
  <c r="L2969" i="32"/>
  <c r="L2970" i="32"/>
  <c r="L2971" i="32"/>
  <c r="L2972" i="32"/>
  <c r="L2973" i="32"/>
  <c r="L2974" i="32"/>
  <c r="L2975" i="32"/>
  <c r="L2976" i="32"/>
  <c r="L2977" i="32"/>
  <c r="L2978" i="32"/>
  <c r="L2979" i="32"/>
  <c r="L2980" i="32"/>
  <c r="L2981" i="32"/>
  <c r="L2982" i="32"/>
  <c r="L2983" i="32"/>
  <c r="L2984" i="32"/>
  <c r="L2985" i="32"/>
  <c r="L2986" i="32"/>
  <c r="L2987" i="32"/>
  <c r="L2988" i="32"/>
  <c r="L2989" i="32"/>
  <c r="L2990" i="32"/>
  <c r="L2991" i="32"/>
  <c r="L2992" i="32"/>
  <c r="L2993" i="32"/>
  <c r="L2994" i="32"/>
  <c r="L2995" i="32"/>
  <c r="L2996" i="32"/>
  <c r="L2997" i="32"/>
  <c r="L2998" i="32"/>
  <c r="L2999" i="32"/>
  <c r="L3000" i="32"/>
  <c r="L3001" i="32"/>
  <c r="L3002" i="32"/>
  <c r="L3003" i="32"/>
  <c r="L3004" i="32"/>
  <c r="L3005" i="32"/>
  <c r="L3006" i="32"/>
  <c r="L3007" i="32"/>
  <c r="L3008" i="32"/>
  <c r="L3009" i="32"/>
  <c r="L3010" i="32"/>
  <c r="L3011" i="32"/>
  <c r="L3012" i="32"/>
  <c r="L3013" i="32"/>
  <c r="L3014" i="32"/>
  <c r="L3015" i="32"/>
  <c r="L3016" i="32"/>
  <c r="L3017" i="32"/>
  <c r="L3018" i="32"/>
  <c r="L3019" i="32"/>
  <c r="L3020" i="32"/>
  <c r="L3021" i="32"/>
  <c r="L3022" i="32"/>
  <c r="L3023" i="32"/>
  <c r="L3024" i="32"/>
  <c r="L3025" i="32"/>
  <c r="L3026" i="32"/>
  <c r="L3027" i="32"/>
  <c r="L3028" i="32"/>
  <c r="L3029" i="32"/>
  <c r="L3030" i="32"/>
  <c r="L3031" i="32"/>
  <c r="L3032" i="32"/>
  <c r="L3033" i="32"/>
  <c r="L3034" i="32"/>
  <c r="L3035" i="32"/>
  <c r="L3036" i="32"/>
  <c r="L3037" i="32"/>
  <c r="L3038" i="32"/>
  <c r="L3039" i="32"/>
  <c r="L3040" i="32"/>
  <c r="L3041" i="32"/>
  <c r="L3042" i="32"/>
  <c r="L3043" i="32"/>
  <c r="L3044" i="32"/>
  <c r="L3045" i="32"/>
  <c r="L3046" i="32"/>
  <c r="L3047" i="32"/>
  <c r="L3048" i="32"/>
  <c r="L3049" i="32"/>
  <c r="L3050" i="32"/>
  <c r="L3051" i="32"/>
  <c r="L3052" i="32"/>
  <c r="L3053" i="32"/>
  <c r="L3054" i="32"/>
  <c r="L3055" i="32"/>
  <c r="L3056" i="32"/>
  <c r="L3057" i="32"/>
  <c r="L3058" i="32"/>
  <c r="L3059" i="32"/>
  <c r="L3060" i="32"/>
  <c r="L3061" i="32"/>
  <c r="L3062" i="32"/>
  <c r="L3063" i="32"/>
  <c r="L3064" i="32"/>
  <c r="L3065" i="32"/>
  <c r="L3066" i="32"/>
  <c r="L3067" i="32"/>
  <c r="L3068" i="32"/>
  <c r="L3069" i="32"/>
  <c r="L3070" i="32"/>
  <c r="L3071" i="32"/>
  <c r="L3072" i="32"/>
  <c r="L3073" i="32"/>
  <c r="L3074" i="32"/>
  <c r="L3075" i="32"/>
  <c r="L3076" i="32"/>
  <c r="L3077" i="32"/>
  <c r="L3078" i="32"/>
  <c r="L3079" i="32"/>
  <c r="L3080" i="32"/>
  <c r="L3081" i="32"/>
  <c r="L3082" i="32"/>
  <c r="L3083" i="32"/>
  <c r="L3084" i="32"/>
  <c r="L3085" i="32"/>
  <c r="L3086" i="32"/>
  <c r="L3087" i="32"/>
  <c r="L3088" i="32"/>
  <c r="L3089" i="32"/>
  <c r="L3090" i="32"/>
  <c r="L3091" i="32"/>
  <c r="L3092" i="32"/>
  <c r="L3093" i="32"/>
  <c r="L3094" i="32"/>
  <c r="L3095" i="32"/>
  <c r="L3096" i="32"/>
  <c r="L3097" i="32"/>
  <c r="L3098" i="32"/>
  <c r="L3099" i="32"/>
  <c r="L3100" i="32"/>
  <c r="L3101" i="32"/>
  <c r="L3102" i="32"/>
  <c r="L3103" i="32"/>
  <c r="L3104" i="32"/>
  <c r="L3105" i="32"/>
  <c r="L3106" i="32"/>
  <c r="L3107" i="32"/>
  <c r="L3108" i="32"/>
  <c r="L3109" i="32"/>
  <c r="L3110" i="32"/>
  <c r="L3111" i="32"/>
  <c r="L3112" i="32"/>
  <c r="L3113" i="32"/>
  <c r="L3114" i="32"/>
  <c r="L3115" i="32"/>
  <c r="L3116" i="32"/>
  <c r="L3117" i="32"/>
  <c r="L3118" i="32"/>
  <c r="L3119" i="32"/>
  <c r="L3120" i="32"/>
  <c r="L3121" i="32"/>
  <c r="L3122" i="32"/>
  <c r="L3123" i="32"/>
  <c r="L3124" i="32"/>
  <c r="L3125" i="32"/>
  <c r="L3126" i="32"/>
  <c r="L3127" i="32"/>
  <c r="L3128" i="32"/>
  <c r="L3129" i="32"/>
  <c r="L3130" i="32"/>
  <c r="L3131" i="32"/>
  <c r="L3132" i="32"/>
  <c r="L3133" i="32"/>
  <c r="L3134" i="32"/>
  <c r="L3135" i="32"/>
  <c r="L3136" i="32"/>
  <c r="L3137" i="32"/>
  <c r="L3138" i="32"/>
  <c r="L3139" i="32"/>
  <c r="L3140" i="32"/>
  <c r="L3141" i="32"/>
  <c r="L3142" i="32"/>
  <c r="L3143" i="32"/>
  <c r="L3144" i="32"/>
  <c r="L3145" i="32"/>
  <c r="L3146" i="32"/>
  <c r="L3147" i="32"/>
  <c r="L3148" i="32"/>
  <c r="L3149" i="32"/>
  <c r="L3150" i="32"/>
  <c r="L3151" i="32"/>
  <c r="L3152" i="32"/>
  <c r="L3153" i="32"/>
  <c r="L3154" i="32"/>
  <c r="L3155" i="32"/>
  <c r="L3156" i="32"/>
  <c r="L3157" i="32"/>
  <c r="L3158" i="32"/>
  <c r="L3159" i="32"/>
  <c r="L3160" i="32"/>
  <c r="L3161" i="32"/>
  <c r="L3162" i="32"/>
  <c r="L3163" i="32"/>
  <c r="L3164" i="32"/>
  <c r="L3165" i="32"/>
  <c r="L3166" i="32"/>
  <c r="L3167" i="32"/>
  <c r="L3168" i="32"/>
  <c r="L3169" i="32"/>
  <c r="L3170" i="32"/>
  <c r="L3171" i="32"/>
  <c r="L3172" i="32"/>
  <c r="L3173" i="32"/>
  <c r="L3174" i="32"/>
  <c r="L3175" i="32"/>
  <c r="L3176" i="32"/>
  <c r="L3177" i="32"/>
  <c r="L3178" i="32"/>
  <c r="L3179" i="32"/>
  <c r="L3180" i="32"/>
  <c r="L3181" i="32"/>
  <c r="L3182" i="32"/>
  <c r="L3183" i="32"/>
  <c r="L3184" i="32"/>
  <c r="L3185" i="32"/>
  <c r="L3186" i="32"/>
  <c r="L3187" i="32"/>
  <c r="L3188" i="32"/>
  <c r="L3189" i="32"/>
  <c r="L3190" i="32"/>
  <c r="L3191" i="32"/>
  <c r="L3192" i="32"/>
  <c r="L3193" i="32"/>
  <c r="L3194" i="32"/>
  <c r="L3195" i="32"/>
  <c r="L3196" i="32"/>
  <c r="L3197" i="32"/>
  <c r="L3198" i="32"/>
  <c r="L3199" i="32"/>
  <c r="L3200" i="32"/>
  <c r="L3201" i="32"/>
  <c r="L3202" i="32"/>
  <c r="L3203" i="32"/>
  <c r="L3204" i="32"/>
  <c r="L3205" i="32"/>
  <c r="L3206" i="32"/>
  <c r="L3207" i="32"/>
  <c r="L3208" i="32"/>
  <c r="L3209" i="32"/>
  <c r="L3210" i="32"/>
  <c r="L3211" i="32"/>
  <c r="L3212" i="32"/>
  <c r="L3213" i="32"/>
  <c r="L3214" i="32"/>
  <c r="L3215" i="32"/>
  <c r="L3216" i="32"/>
  <c r="L3217" i="32"/>
  <c r="L3218" i="32"/>
  <c r="L3219" i="32"/>
  <c r="L3220" i="32"/>
  <c r="L3221" i="32"/>
  <c r="L3222" i="32"/>
  <c r="L3223" i="32"/>
  <c r="L3224" i="32"/>
  <c r="L3225" i="32"/>
  <c r="L3226" i="32"/>
  <c r="L3227" i="32"/>
  <c r="L3228" i="32"/>
  <c r="L3229" i="32"/>
  <c r="L3230" i="32"/>
  <c r="L3231" i="32"/>
  <c r="L3232" i="32"/>
  <c r="L3233" i="32"/>
  <c r="L3234" i="32"/>
  <c r="L3235" i="32"/>
  <c r="L3236" i="32"/>
  <c r="L3237" i="32"/>
  <c r="L3238" i="32"/>
  <c r="L3239" i="32"/>
  <c r="L3240" i="32"/>
  <c r="L3241" i="32"/>
  <c r="L3242" i="32"/>
  <c r="L3243" i="32"/>
  <c r="L3244" i="32"/>
  <c r="L3245" i="32"/>
  <c r="L3246" i="32"/>
  <c r="L3247" i="32"/>
  <c r="L3248" i="32"/>
  <c r="L3249" i="32"/>
  <c r="L3250" i="32"/>
  <c r="L3251" i="32"/>
  <c r="L3252" i="32"/>
  <c r="L3253" i="32"/>
  <c r="L3254" i="32"/>
  <c r="L3255" i="32"/>
  <c r="L3256" i="32"/>
  <c r="L3257" i="32"/>
  <c r="L3258" i="32"/>
  <c r="L3259" i="32"/>
  <c r="L3260" i="32"/>
  <c r="L3261" i="32"/>
  <c r="L3262" i="32"/>
  <c r="L3263" i="32"/>
  <c r="L3264" i="32"/>
  <c r="L3265" i="32"/>
  <c r="L3266" i="32"/>
  <c r="L3267" i="32"/>
  <c r="L3268" i="32"/>
  <c r="L3269" i="32"/>
  <c r="L3270" i="32"/>
  <c r="L3271" i="32"/>
  <c r="L3272" i="32"/>
  <c r="L3273" i="32"/>
  <c r="L3274" i="32"/>
  <c r="L3275" i="32"/>
  <c r="L3276" i="32"/>
  <c r="L3277" i="32"/>
  <c r="L3278" i="32"/>
  <c r="L3279" i="32"/>
  <c r="L3280" i="32"/>
  <c r="L3281" i="32"/>
  <c r="L3282" i="32"/>
  <c r="L3283" i="32"/>
  <c r="L3284" i="32"/>
  <c r="L3285" i="32"/>
  <c r="L3286" i="32"/>
  <c r="L3287" i="32"/>
  <c r="L3288" i="32"/>
  <c r="L3289" i="32"/>
  <c r="L3290" i="32"/>
  <c r="L3291" i="32"/>
  <c r="L3292" i="32"/>
  <c r="L3293" i="32"/>
  <c r="L3294" i="32"/>
  <c r="L3295" i="32"/>
  <c r="L3296" i="32"/>
  <c r="L3297" i="32"/>
  <c r="L3298" i="32"/>
  <c r="L3299" i="32"/>
  <c r="L3300" i="32"/>
  <c r="L3301" i="32"/>
  <c r="L3302" i="32"/>
  <c r="L3303" i="32"/>
  <c r="L3304" i="32"/>
  <c r="L3305" i="32"/>
  <c r="L3306" i="32"/>
  <c r="L3307" i="32"/>
  <c r="L3308" i="32"/>
  <c r="L3309" i="32"/>
  <c r="L3310" i="32"/>
  <c r="L3311" i="32"/>
  <c r="L3312" i="32"/>
  <c r="L3313" i="32"/>
  <c r="L3314" i="32"/>
  <c r="L3315" i="32"/>
  <c r="L3316" i="32"/>
  <c r="L3317" i="32"/>
  <c r="L3318" i="32"/>
  <c r="L3319" i="32"/>
  <c r="L3320" i="32"/>
  <c r="L3321" i="32"/>
  <c r="L3322" i="32"/>
  <c r="L3323" i="32"/>
  <c r="L3324" i="32"/>
  <c r="L3325" i="32"/>
  <c r="L3326" i="32"/>
  <c r="L3327" i="32"/>
  <c r="L3328" i="32"/>
  <c r="L3329" i="32"/>
  <c r="L3330" i="32"/>
  <c r="L3331" i="32"/>
  <c r="L3332" i="32"/>
  <c r="L3333" i="32"/>
  <c r="L3334" i="32"/>
  <c r="L3335" i="32"/>
  <c r="L3336" i="32"/>
  <c r="L3337" i="32"/>
  <c r="L3338" i="32"/>
  <c r="L3339" i="32"/>
  <c r="L3340" i="32"/>
  <c r="L3341" i="32"/>
  <c r="L3342" i="32"/>
  <c r="L3343" i="32"/>
  <c r="L3344" i="32"/>
  <c r="L3345" i="32"/>
  <c r="L3346" i="32"/>
  <c r="L3347" i="32"/>
  <c r="L3348" i="32"/>
  <c r="L3349" i="32"/>
  <c r="L3350" i="32"/>
  <c r="L3351" i="32"/>
  <c r="L3352" i="32"/>
  <c r="L3353" i="32"/>
  <c r="L3354" i="32"/>
  <c r="L3355" i="32"/>
  <c r="L3356" i="32"/>
  <c r="L3357" i="32"/>
  <c r="L3358" i="32"/>
  <c r="L3359" i="32"/>
  <c r="L3360" i="32"/>
  <c r="L3361" i="32"/>
  <c r="L3362" i="32"/>
  <c r="L3363" i="32"/>
  <c r="L3364" i="32"/>
  <c r="L3365" i="32"/>
  <c r="L3366" i="32"/>
  <c r="L3367" i="32"/>
  <c r="L3368" i="32"/>
  <c r="L3369" i="32"/>
  <c r="L3370" i="32"/>
  <c r="L3371" i="32"/>
  <c r="L3372" i="32"/>
  <c r="L3373" i="32"/>
  <c r="L3374" i="32"/>
  <c r="L3375" i="32"/>
  <c r="L3376" i="32"/>
  <c r="L3377" i="32"/>
  <c r="L3378" i="32"/>
  <c r="L3379" i="32"/>
  <c r="L3380" i="32"/>
  <c r="L3381" i="32"/>
  <c r="L3382" i="32"/>
  <c r="L3383" i="32"/>
  <c r="L3384" i="32"/>
  <c r="L3385" i="32"/>
  <c r="L3386" i="32"/>
  <c r="L3387" i="32"/>
  <c r="L3388" i="32"/>
  <c r="L3389" i="32"/>
  <c r="L3390" i="32"/>
  <c r="L3391" i="32"/>
  <c r="L3392" i="32"/>
  <c r="L3393" i="32"/>
  <c r="L3394" i="32"/>
  <c r="L3395" i="32"/>
  <c r="L3396" i="32"/>
  <c r="L3397" i="32"/>
  <c r="L3398" i="32"/>
  <c r="L3399" i="32"/>
  <c r="L3400" i="32"/>
  <c r="L3401" i="32"/>
  <c r="L3402" i="32"/>
  <c r="L3403" i="32"/>
  <c r="L3404" i="32"/>
  <c r="L3405" i="32"/>
  <c r="L3406" i="32"/>
  <c r="L3407" i="32"/>
  <c r="L3408" i="32"/>
  <c r="L3409" i="32"/>
  <c r="L3410" i="32"/>
  <c r="L3411" i="32"/>
  <c r="L3412" i="32"/>
  <c r="L3413" i="32"/>
  <c r="L3414" i="32"/>
  <c r="L3415" i="32"/>
  <c r="L3416" i="32"/>
  <c r="L3417" i="32"/>
  <c r="L3418" i="32"/>
  <c r="L3419" i="32"/>
  <c r="L3420" i="32"/>
  <c r="L3421" i="32"/>
  <c r="L3422" i="32"/>
  <c r="L3423" i="32"/>
  <c r="L3424" i="32"/>
  <c r="L3425" i="32"/>
  <c r="L3426" i="32"/>
  <c r="L3427" i="32"/>
  <c r="L3428" i="32"/>
  <c r="L3429" i="32"/>
  <c r="L3430" i="32"/>
  <c r="L3431" i="32"/>
  <c r="L3432" i="32"/>
  <c r="L3433" i="32"/>
  <c r="L3434" i="32"/>
  <c r="L3435" i="32"/>
  <c r="L3436" i="32"/>
  <c r="L3437" i="32"/>
  <c r="L3438" i="32"/>
  <c r="L3439" i="32"/>
  <c r="L3440" i="32"/>
  <c r="L3441" i="32"/>
  <c r="L3442" i="32"/>
  <c r="L3443" i="32"/>
  <c r="L3444" i="32"/>
  <c r="L3445" i="32"/>
  <c r="L3446" i="32"/>
  <c r="L3447" i="32"/>
  <c r="L3448" i="32"/>
  <c r="L3449" i="32"/>
  <c r="L3450" i="32"/>
  <c r="L3451" i="32"/>
  <c r="L3452" i="32"/>
  <c r="L3453" i="32"/>
  <c r="L3454" i="32"/>
  <c r="L3455" i="32"/>
  <c r="L3456" i="32"/>
  <c r="L3457" i="32"/>
  <c r="L3458" i="32"/>
  <c r="L3459" i="32"/>
  <c r="L3460" i="32"/>
  <c r="L3461" i="32"/>
  <c r="L3462" i="32"/>
  <c r="L3463" i="32"/>
  <c r="L3464" i="32"/>
  <c r="L3465" i="32"/>
  <c r="L3466" i="32"/>
  <c r="L3467" i="32"/>
  <c r="L3468" i="32"/>
  <c r="L3469" i="32"/>
  <c r="L3470" i="32"/>
  <c r="L3471" i="32"/>
  <c r="L3472" i="32"/>
  <c r="L3473" i="32"/>
  <c r="L3474" i="32"/>
  <c r="L3475" i="32"/>
  <c r="L3476" i="32"/>
  <c r="L3477" i="32"/>
  <c r="L3478" i="32"/>
  <c r="L3479" i="32"/>
  <c r="L3480" i="32"/>
  <c r="L3481" i="32"/>
  <c r="L3482" i="32"/>
  <c r="L3483" i="32"/>
  <c r="L3484" i="32"/>
  <c r="L3485" i="32"/>
  <c r="L3486" i="32"/>
  <c r="L3487" i="32"/>
  <c r="L3488" i="32"/>
  <c r="L3489" i="32"/>
  <c r="L3490" i="32"/>
  <c r="L3491" i="32"/>
  <c r="L3492" i="32"/>
  <c r="L3493" i="32"/>
  <c r="L3494" i="32"/>
  <c r="L3495" i="32"/>
  <c r="L3496" i="32"/>
  <c r="L3497" i="32"/>
  <c r="L3498" i="32"/>
  <c r="L3499" i="32"/>
  <c r="L3500" i="32"/>
  <c r="L3501" i="32"/>
  <c r="L3502" i="32"/>
  <c r="L3503" i="32"/>
  <c r="L3504" i="32"/>
  <c r="L3505" i="32"/>
  <c r="L3506" i="32"/>
  <c r="L3507" i="32"/>
  <c r="L3508" i="32"/>
  <c r="L3509" i="32"/>
  <c r="L3510" i="32"/>
  <c r="L3511" i="32"/>
  <c r="L3512" i="32"/>
  <c r="L3513" i="32"/>
  <c r="L3514" i="32"/>
  <c r="L3515" i="32"/>
  <c r="L3516" i="32"/>
  <c r="L3517" i="32"/>
  <c r="L3518" i="32"/>
  <c r="L3519" i="32"/>
  <c r="L3520" i="32"/>
  <c r="L3521" i="32"/>
  <c r="L3522" i="32"/>
  <c r="L3523" i="32"/>
  <c r="L3524" i="32"/>
  <c r="L3525" i="32"/>
  <c r="L3526" i="32"/>
  <c r="L3527" i="32"/>
  <c r="L3528" i="32"/>
  <c r="L3529" i="32"/>
  <c r="L3530" i="32"/>
  <c r="L3531" i="32"/>
  <c r="L3532" i="32"/>
  <c r="L3533" i="32"/>
  <c r="L3534" i="32"/>
  <c r="L3535" i="32"/>
  <c r="L3536" i="32"/>
  <c r="L3537" i="32"/>
  <c r="L3538" i="32"/>
  <c r="L3539" i="32"/>
  <c r="L3540" i="32"/>
  <c r="L3541" i="32"/>
  <c r="L3542" i="32"/>
  <c r="L3543" i="32"/>
  <c r="L3544" i="32"/>
  <c r="L3545" i="32"/>
  <c r="L3546" i="32"/>
  <c r="L3547" i="32"/>
  <c r="L3548" i="32"/>
  <c r="L3549" i="32"/>
  <c r="L3550" i="32"/>
  <c r="L3551" i="32"/>
  <c r="L3552" i="32"/>
  <c r="L3553" i="32"/>
  <c r="L3554" i="32"/>
  <c r="L3555" i="32"/>
  <c r="L3556" i="32"/>
  <c r="L3557" i="32"/>
  <c r="L3558" i="32"/>
  <c r="L3559" i="32"/>
  <c r="L3560" i="32"/>
  <c r="L3561" i="32"/>
  <c r="L3562" i="32"/>
  <c r="L3563" i="32"/>
  <c r="L3564" i="32"/>
  <c r="L3565" i="32"/>
  <c r="L3566" i="32"/>
  <c r="L3567" i="32"/>
  <c r="L3568" i="32"/>
  <c r="L3569" i="32"/>
  <c r="L3570" i="32"/>
  <c r="L3571" i="32"/>
  <c r="L3572" i="32"/>
  <c r="L3573" i="32"/>
  <c r="L3574" i="32"/>
  <c r="L3575" i="32"/>
  <c r="L3576" i="32"/>
  <c r="L3577" i="32"/>
  <c r="L3578" i="32"/>
  <c r="L3579" i="32"/>
  <c r="L3580" i="32"/>
  <c r="L3581" i="32"/>
  <c r="L3582" i="32"/>
  <c r="L3583" i="32"/>
  <c r="L3584" i="32"/>
  <c r="L3585" i="32"/>
  <c r="L3586" i="32"/>
  <c r="L3587" i="32"/>
  <c r="L3588" i="32"/>
  <c r="L3589" i="32"/>
  <c r="L3590" i="32"/>
  <c r="L3591" i="32"/>
  <c r="L3592" i="32"/>
  <c r="L3593" i="32"/>
  <c r="L3594" i="32"/>
  <c r="L3595" i="32"/>
  <c r="L3596" i="32"/>
  <c r="L3597" i="32"/>
  <c r="L3598" i="32"/>
  <c r="L3599" i="32"/>
  <c r="L3600" i="32"/>
  <c r="L3601" i="32"/>
  <c r="L3602" i="32"/>
  <c r="L3603" i="32"/>
  <c r="L3604" i="32"/>
  <c r="L3605" i="32"/>
  <c r="L3606" i="32"/>
  <c r="L3607" i="32"/>
  <c r="L3608" i="32"/>
  <c r="L3609" i="32"/>
  <c r="L3610" i="32"/>
  <c r="L3611" i="32"/>
  <c r="L3612" i="32"/>
  <c r="L3613" i="32"/>
  <c r="L3614" i="32"/>
  <c r="L3615" i="32"/>
  <c r="L3616" i="32"/>
  <c r="L3617" i="32"/>
  <c r="L3618" i="32"/>
  <c r="L3619" i="32"/>
  <c r="L3620" i="32"/>
  <c r="L3621" i="32"/>
  <c r="L3622" i="32"/>
  <c r="L3623" i="32"/>
  <c r="L3624" i="32"/>
  <c r="L3625" i="32"/>
  <c r="L3626" i="32"/>
  <c r="L3627" i="32"/>
  <c r="L3628" i="32"/>
  <c r="L3629" i="32"/>
  <c r="L3630" i="32"/>
  <c r="L3631" i="32"/>
  <c r="L3632" i="32"/>
  <c r="L3633" i="32"/>
  <c r="L3634" i="32"/>
  <c r="L3635" i="32"/>
  <c r="L3636" i="32"/>
  <c r="L3637" i="32"/>
  <c r="L3638" i="32"/>
  <c r="L3639" i="32"/>
  <c r="L3640" i="32"/>
  <c r="L3641" i="32"/>
  <c r="L3642" i="32"/>
  <c r="L3643" i="32"/>
  <c r="L3644" i="32"/>
  <c r="L3645" i="32"/>
  <c r="L3646" i="32"/>
  <c r="L3647" i="32"/>
  <c r="L3648" i="32"/>
  <c r="L3649" i="32"/>
  <c r="L3650" i="32"/>
  <c r="L3651" i="32"/>
  <c r="L3652" i="32"/>
  <c r="L3653" i="32"/>
  <c r="L3654" i="32"/>
  <c r="L3655" i="32"/>
  <c r="L3656" i="32"/>
  <c r="L3657" i="32"/>
  <c r="L3658" i="32"/>
  <c r="L3659" i="32"/>
  <c r="L3660" i="32"/>
  <c r="L3661" i="32"/>
  <c r="L3662" i="32"/>
  <c r="L3663" i="32"/>
  <c r="L3664" i="32"/>
  <c r="L3665" i="32"/>
  <c r="L3666" i="32"/>
  <c r="L3667" i="32"/>
  <c r="L3668" i="32"/>
  <c r="L3669" i="32"/>
  <c r="L3670" i="32"/>
  <c r="L3671" i="32"/>
  <c r="L3672" i="32"/>
  <c r="L3673" i="32"/>
  <c r="L3674" i="32"/>
  <c r="L3675" i="32"/>
  <c r="L3676" i="32"/>
  <c r="L3677" i="32"/>
  <c r="L3678" i="32"/>
  <c r="L3679" i="32"/>
  <c r="L3680" i="32"/>
  <c r="L3681" i="32"/>
  <c r="L3682" i="32"/>
  <c r="L3683" i="32"/>
  <c r="L3684" i="32"/>
  <c r="L3685" i="32"/>
  <c r="L3686" i="32"/>
  <c r="L3687" i="32"/>
  <c r="L3688" i="32"/>
  <c r="L3689" i="32"/>
  <c r="L3690" i="32"/>
  <c r="L3691" i="32"/>
  <c r="L3692" i="32"/>
  <c r="L3693" i="32"/>
  <c r="L3694" i="32"/>
  <c r="L3695" i="32"/>
  <c r="L3696" i="32"/>
  <c r="L3697" i="32"/>
  <c r="L3698" i="32"/>
  <c r="L3699" i="32"/>
  <c r="L3700" i="32"/>
  <c r="L3701" i="32"/>
  <c r="L3702" i="32"/>
  <c r="L3703" i="32"/>
  <c r="L3704" i="32"/>
  <c r="L3705" i="32"/>
  <c r="L3706" i="32"/>
  <c r="L3707" i="32"/>
  <c r="L3708" i="32"/>
  <c r="L3709" i="32"/>
  <c r="L3710" i="32"/>
  <c r="L3711" i="32"/>
  <c r="L3712" i="32"/>
  <c r="L3713" i="32"/>
  <c r="L3714" i="32"/>
  <c r="L3715" i="32"/>
  <c r="L3716" i="32"/>
  <c r="L3717" i="32"/>
  <c r="L3718" i="32"/>
  <c r="L3719" i="32"/>
  <c r="L3720" i="32"/>
  <c r="L3721" i="32"/>
  <c r="L3722" i="32"/>
  <c r="L3723" i="32"/>
  <c r="L3724" i="32"/>
  <c r="L3725" i="32"/>
  <c r="L3726" i="32"/>
  <c r="L3727" i="32"/>
  <c r="L3728" i="32"/>
  <c r="L3729" i="32"/>
  <c r="L3730" i="32"/>
  <c r="L3731" i="32"/>
  <c r="L3732" i="32"/>
  <c r="L3733" i="32"/>
  <c r="L3734" i="32"/>
  <c r="L3735" i="32"/>
  <c r="L3736" i="32"/>
  <c r="L3737" i="32"/>
  <c r="L3738" i="32"/>
  <c r="L3739" i="32"/>
  <c r="L3740" i="32"/>
  <c r="L3741" i="32"/>
  <c r="L3742" i="32"/>
  <c r="L3743" i="32"/>
  <c r="L3744" i="32"/>
  <c r="L3745" i="32"/>
  <c r="L3746" i="32"/>
  <c r="L3747" i="32"/>
  <c r="L3748" i="32"/>
  <c r="L3749" i="32"/>
  <c r="L3750" i="32"/>
  <c r="L3751" i="32"/>
  <c r="L3752" i="32"/>
  <c r="L3753" i="32"/>
  <c r="L3754" i="32"/>
  <c r="L3755" i="32"/>
  <c r="L3756" i="32"/>
  <c r="L3757" i="32"/>
  <c r="L3758" i="32"/>
  <c r="L3759" i="32"/>
  <c r="L3760" i="32"/>
  <c r="L3761" i="32"/>
  <c r="L3762" i="32"/>
  <c r="L3763" i="32"/>
  <c r="L3764" i="32"/>
  <c r="L3765" i="32"/>
  <c r="L3766" i="32"/>
  <c r="L3767" i="32"/>
  <c r="L3768" i="32"/>
  <c r="L3769" i="32"/>
  <c r="L3770" i="32"/>
  <c r="L3771" i="32"/>
  <c r="L3772" i="32"/>
  <c r="L3773" i="32"/>
  <c r="L3774" i="32"/>
  <c r="L3775" i="32"/>
  <c r="L3776" i="32"/>
  <c r="L3777" i="32"/>
  <c r="L3778" i="32"/>
  <c r="L3779" i="32"/>
  <c r="L3780" i="32"/>
  <c r="L3781" i="32"/>
  <c r="L3782" i="32"/>
  <c r="L3783" i="32"/>
  <c r="L3784" i="32"/>
  <c r="L3785" i="32"/>
  <c r="L3786" i="32"/>
  <c r="L3787" i="32"/>
  <c r="L3788" i="32"/>
  <c r="L3789" i="32"/>
  <c r="L3790" i="32"/>
  <c r="L3791" i="32"/>
  <c r="L3792" i="32"/>
  <c r="L3793" i="32"/>
  <c r="L3794" i="32"/>
  <c r="L3795" i="32"/>
  <c r="L3796" i="32"/>
  <c r="L3797" i="32"/>
  <c r="L3798" i="32"/>
  <c r="L3799" i="32"/>
  <c r="L3800" i="32"/>
  <c r="L3801" i="32"/>
  <c r="L3802" i="32"/>
  <c r="L3803" i="32"/>
  <c r="L3804" i="32"/>
  <c r="L3805" i="32"/>
  <c r="L3806" i="32"/>
  <c r="L3807" i="32"/>
  <c r="L3808" i="32"/>
  <c r="L3809" i="32"/>
  <c r="L3810" i="32"/>
  <c r="L3811" i="32"/>
  <c r="L3812" i="32"/>
  <c r="L3813" i="32"/>
  <c r="L3814" i="32"/>
  <c r="L3815" i="32"/>
  <c r="L3816" i="32"/>
  <c r="L3817" i="32"/>
  <c r="L3818" i="32"/>
  <c r="L3819" i="32"/>
  <c r="L3820" i="32"/>
  <c r="L3821" i="32"/>
  <c r="L3822" i="32"/>
  <c r="L3823" i="32"/>
  <c r="L3824" i="32"/>
  <c r="L3825" i="32"/>
  <c r="L3826" i="32"/>
  <c r="L3827" i="32"/>
  <c r="L3828" i="32"/>
  <c r="L3829" i="32"/>
  <c r="L3830" i="32"/>
  <c r="L3831" i="32"/>
  <c r="L3832" i="32"/>
  <c r="L3833" i="32"/>
  <c r="L3834" i="32"/>
  <c r="L3835" i="32"/>
  <c r="L3836" i="32"/>
  <c r="L3837" i="32"/>
  <c r="L3838" i="32"/>
  <c r="L3839" i="32"/>
  <c r="L3840" i="32"/>
  <c r="L3841" i="32"/>
  <c r="L3842" i="32"/>
  <c r="L3843" i="32"/>
  <c r="L3844" i="32"/>
  <c r="L3845" i="32"/>
  <c r="L3846" i="32"/>
  <c r="L3847" i="32"/>
  <c r="L3848" i="32"/>
  <c r="L3849" i="32"/>
  <c r="L3850" i="32"/>
  <c r="L3851" i="32"/>
  <c r="L3852" i="32"/>
  <c r="L3853" i="32"/>
  <c r="L3854" i="32"/>
  <c r="L3855" i="32"/>
  <c r="L3856" i="32"/>
  <c r="L3857" i="32"/>
  <c r="L3858" i="32"/>
  <c r="L3859" i="32"/>
  <c r="L3860" i="32"/>
  <c r="L3861" i="32"/>
  <c r="L3862" i="32"/>
  <c r="L3863" i="32"/>
  <c r="L3864" i="32"/>
  <c r="L3865" i="32"/>
  <c r="L3866" i="32"/>
  <c r="L3867" i="32"/>
  <c r="L3868" i="32"/>
  <c r="L3869" i="32"/>
  <c r="L3870" i="32"/>
  <c r="L3871" i="32"/>
  <c r="L3872" i="32"/>
  <c r="L3873" i="32"/>
  <c r="L3874" i="32"/>
  <c r="L3875" i="32"/>
  <c r="L3876" i="32"/>
  <c r="L3877" i="32"/>
  <c r="L3878" i="32"/>
  <c r="L3879" i="32"/>
  <c r="L3880" i="32"/>
  <c r="L3881" i="32"/>
  <c r="L3882" i="32"/>
  <c r="L3883" i="32"/>
  <c r="L3884" i="32"/>
  <c r="L3885" i="32"/>
  <c r="L3886" i="32"/>
  <c r="L3887" i="32"/>
  <c r="L3888" i="32"/>
  <c r="L3889" i="32"/>
  <c r="L3890" i="32"/>
  <c r="L3891" i="32"/>
  <c r="L3892" i="32"/>
  <c r="L3893" i="32"/>
  <c r="L3894" i="32"/>
  <c r="L3895" i="32"/>
  <c r="L3896" i="32"/>
  <c r="L3897" i="32"/>
  <c r="L3898" i="32"/>
  <c r="L3899" i="32"/>
  <c r="L3900" i="32"/>
  <c r="L3901" i="32"/>
  <c r="L3902" i="32"/>
  <c r="L3903" i="32"/>
  <c r="L3904" i="32"/>
  <c r="L3905" i="32"/>
  <c r="L3906" i="32"/>
  <c r="L3907" i="32"/>
  <c r="L3908" i="32"/>
  <c r="L3909" i="32"/>
  <c r="L3910" i="32"/>
  <c r="L3911" i="32"/>
  <c r="L3912" i="32"/>
  <c r="L3913" i="32"/>
  <c r="L3914" i="32"/>
  <c r="L3915" i="32"/>
  <c r="L3916" i="32"/>
  <c r="L3917" i="32"/>
  <c r="L3918" i="32"/>
  <c r="L3919" i="32"/>
  <c r="L3920" i="32"/>
  <c r="L3921" i="32"/>
  <c r="L3922" i="32"/>
  <c r="L3923" i="32"/>
  <c r="L3924" i="32"/>
  <c r="L3925" i="32"/>
  <c r="L3926" i="32"/>
  <c r="L3927" i="32"/>
  <c r="L3928" i="32"/>
  <c r="L3929" i="32"/>
  <c r="L3930" i="32"/>
  <c r="L3931" i="32"/>
  <c r="L3932" i="32"/>
  <c r="L3933" i="32"/>
  <c r="L3934" i="32"/>
  <c r="L3935" i="32"/>
  <c r="L3936" i="32"/>
  <c r="L3937" i="32"/>
  <c r="L3938" i="32"/>
  <c r="L3939" i="32"/>
  <c r="L3940" i="32"/>
  <c r="L3941" i="32"/>
  <c r="L3942" i="32"/>
  <c r="L3943" i="32"/>
  <c r="L3944" i="32"/>
  <c r="L3945" i="32"/>
  <c r="L3946" i="32"/>
  <c r="L3947" i="32"/>
  <c r="L3948" i="32"/>
  <c r="L3949" i="32"/>
  <c r="L3950" i="32"/>
  <c r="L3951" i="32"/>
  <c r="L3952" i="32"/>
  <c r="L3953" i="32"/>
  <c r="L3954" i="32"/>
  <c r="L3955" i="32"/>
  <c r="L3956" i="32"/>
  <c r="L3957" i="32"/>
  <c r="L3958" i="32"/>
  <c r="L3959" i="32"/>
  <c r="L3960" i="32"/>
  <c r="L3961" i="32"/>
  <c r="L3962" i="32"/>
  <c r="L3963" i="32"/>
  <c r="L3964" i="32"/>
  <c r="L3965" i="32"/>
  <c r="L3966" i="32"/>
  <c r="L3967" i="32"/>
  <c r="L3968" i="32"/>
  <c r="L3969" i="32"/>
  <c r="L3970" i="32"/>
  <c r="L3971" i="32"/>
  <c r="L3972" i="32"/>
  <c r="L3973" i="32"/>
  <c r="L3974" i="32"/>
  <c r="L3975" i="32"/>
  <c r="L3976" i="32"/>
  <c r="L3977" i="32"/>
  <c r="L3978" i="32"/>
  <c r="L3979" i="32"/>
  <c r="L3980" i="32"/>
  <c r="L3981" i="32"/>
  <c r="L3982" i="32"/>
  <c r="L3983" i="32"/>
  <c r="L3984" i="32"/>
  <c r="L3985" i="32"/>
  <c r="L3986" i="32"/>
  <c r="L3987" i="32"/>
  <c r="L3988" i="32"/>
  <c r="L3989" i="32"/>
  <c r="L3990" i="32"/>
  <c r="L3991" i="32"/>
  <c r="L3992" i="32"/>
  <c r="L3993" i="32"/>
  <c r="L3994" i="32"/>
  <c r="L3995" i="32"/>
  <c r="L3996" i="32"/>
  <c r="L3997" i="32"/>
  <c r="L3998" i="32"/>
  <c r="L3999" i="32"/>
  <c r="L4000" i="32"/>
  <c r="L4001" i="32"/>
  <c r="L4002" i="32"/>
  <c r="L4003" i="32"/>
  <c r="L4004" i="32"/>
  <c r="L4005" i="32"/>
  <c r="L4006" i="32"/>
  <c r="L4007" i="32"/>
  <c r="L4008" i="32"/>
  <c r="L4009" i="32"/>
  <c r="L4010" i="32"/>
  <c r="L4011" i="32"/>
  <c r="L4012" i="32"/>
  <c r="L4013" i="32"/>
  <c r="L4014" i="32"/>
  <c r="L4015" i="32"/>
  <c r="L4016" i="32"/>
  <c r="L4017" i="32"/>
  <c r="L4018" i="32"/>
  <c r="L4019" i="32"/>
  <c r="L4020" i="32"/>
  <c r="L4021" i="32"/>
  <c r="L4022" i="32"/>
  <c r="L4023" i="32"/>
  <c r="L4024" i="32"/>
  <c r="L4025" i="32"/>
  <c r="L4026" i="32"/>
  <c r="L4027" i="32"/>
  <c r="L4028" i="32"/>
  <c r="L4029" i="32"/>
  <c r="L4030" i="32"/>
  <c r="L4031" i="32"/>
  <c r="L4032" i="32"/>
  <c r="L4033" i="32"/>
  <c r="L4034" i="32"/>
  <c r="L4035" i="32"/>
  <c r="L4036" i="32"/>
  <c r="L4037" i="32"/>
  <c r="L4038" i="32"/>
  <c r="L4039" i="32"/>
  <c r="L4040" i="32"/>
  <c r="L4041" i="32"/>
  <c r="L4042" i="32"/>
  <c r="L4043" i="32"/>
  <c r="L4044" i="32"/>
  <c r="L4045" i="32"/>
  <c r="L4046" i="32"/>
  <c r="L4047" i="32"/>
  <c r="L4048" i="32"/>
  <c r="L4049" i="32"/>
  <c r="L4050" i="32"/>
  <c r="L4051" i="32"/>
  <c r="L4052" i="32"/>
  <c r="L4053" i="32"/>
  <c r="L4054" i="32"/>
  <c r="L4055" i="32"/>
  <c r="L4056" i="32"/>
  <c r="L4057" i="32"/>
  <c r="L4058" i="32"/>
  <c r="L4059" i="32"/>
  <c r="L4060" i="32"/>
  <c r="L4061" i="32"/>
  <c r="L4062" i="32"/>
  <c r="L4063" i="32"/>
  <c r="L4064" i="32"/>
  <c r="L4065" i="32"/>
  <c r="L4066" i="32"/>
  <c r="L4067" i="32"/>
  <c r="L4068" i="32"/>
  <c r="L4069" i="32"/>
  <c r="L4070" i="32"/>
  <c r="L4071" i="32"/>
  <c r="L4072" i="32"/>
  <c r="L4073" i="32"/>
  <c r="L4074" i="32"/>
  <c r="L4075" i="32"/>
  <c r="L4076" i="32"/>
  <c r="L4077" i="32"/>
  <c r="L4078" i="32"/>
  <c r="L4079" i="32"/>
  <c r="L4080" i="32"/>
  <c r="L4081" i="32"/>
  <c r="L4082" i="32"/>
  <c r="L4083" i="32"/>
  <c r="L4084" i="32"/>
  <c r="L4085" i="32"/>
  <c r="L4086" i="32"/>
  <c r="L4087" i="32"/>
  <c r="L4088" i="32"/>
  <c r="L4089" i="32"/>
  <c r="L4090" i="32"/>
  <c r="L4091" i="32"/>
  <c r="L4092" i="32"/>
  <c r="L4093" i="32"/>
  <c r="L4094" i="32"/>
  <c r="L4095" i="32"/>
  <c r="L4096" i="32"/>
  <c r="L4097" i="32"/>
  <c r="L4098" i="32"/>
  <c r="L4099" i="32"/>
  <c r="L4100" i="32"/>
  <c r="L4101" i="32"/>
  <c r="L4102" i="32"/>
  <c r="L4103" i="32"/>
  <c r="L4104" i="32"/>
  <c r="L4105" i="32"/>
  <c r="L4106" i="32"/>
  <c r="L4107" i="32"/>
  <c r="L4108" i="32"/>
  <c r="L4109" i="32"/>
  <c r="L4110" i="32"/>
  <c r="L4111" i="32"/>
  <c r="L4112" i="32"/>
  <c r="L4113" i="32"/>
  <c r="L4114" i="32"/>
  <c r="L4115" i="32"/>
  <c r="L4116" i="32"/>
  <c r="L4117" i="32"/>
  <c r="L4118" i="32"/>
  <c r="L4119" i="32"/>
  <c r="L4120" i="32"/>
  <c r="L4121" i="32"/>
  <c r="L4122" i="32"/>
  <c r="L4123" i="32"/>
  <c r="L4124" i="32"/>
  <c r="L4125" i="32"/>
  <c r="L4126" i="32"/>
  <c r="L4127" i="32"/>
  <c r="L4128" i="32"/>
  <c r="L4129" i="32"/>
  <c r="L4130" i="32"/>
  <c r="L4131" i="32"/>
  <c r="L4132" i="32"/>
  <c r="L4133" i="32"/>
  <c r="L4134" i="32"/>
  <c r="L4135" i="32"/>
  <c r="L4136" i="32"/>
  <c r="L4137" i="32"/>
  <c r="L4138" i="32"/>
  <c r="L4139" i="32"/>
  <c r="L4140" i="32"/>
  <c r="L4141" i="32"/>
  <c r="L4142" i="32"/>
  <c r="L4143" i="32"/>
  <c r="L4144" i="32"/>
  <c r="L4145" i="32"/>
  <c r="L4146" i="32"/>
  <c r="L4147" i="32"/>
  <c r="L4148" i="32"/>
  <c r="L4149" i="32"/>
  <c r="L4150" i="32"/>
  <c r="L4151" i="32"/>
  <c r="L4152" i="32"/>
  <c r="L4153" i="32"/>
  <c r="L4154" i="32"/>
  <c r="L4155" i="32"/>
  <c r="L4156" i="32"/>
  <c r="L4157" i="32"/>
  <c r="L4158" i="32"/>
  <c r="L4159" i="32"/>
  <c r="L4160" i="32"/>
  <c r="L4161" i="32"/>
  <c r="L4162" i="32"/>
  <c r="L4163" i="32"/>
  <c r="L4164" i="32"/>
  <c r="L4165" i="32"/>
  <c r="L4166" i="32"/>
  <c r="L4167" i="32"/>
  <c r="L4168" i="32"/>
  <c r="L4169" i="32"/>
  <c r="L4170" i="32"/>
  <c r="L4171" i="32"/>
  <c r="L4172" i="32"/>
  <c r="L4173" i="32"/>
  <c r="L4174" i="32"/>
  <c r="L4175" i="32"/>
  <c r="L4176" i="32"/>
  <c r="L4177" i="32"/>
  <c r="L4178" i="32"/>
  <c r="L4179" i="32"/>
  <c r="L4180" i="32"/>
  <c r="L4181" i="32"/>
  <c r="L4182" i="32"/>
  <c r="L4183" i="32"/>
  <c r="L4184" i="32"/>
  <c r="L4185" i="32"/>
  <c r="L4186" i="32"/>
  <c r="L4187" i="32"/>
  <c r="L4188" i="32"/>
  <c r="L4189" i="32"/>
  <c r="L4190" i="32"/>
  <c r="L4191" i="32"/>
  <c r="L4192" i="32"/>
  <c r="L4193" i="32"/>
  <c r="L4194" i="32"/>
  <c r="L4195" i="32"/>
  <c r="L4196" i="32"/>
  <c r="L4197" i="32"/>
  <c r="L4198" i="32"/>
  <c r="L4199" i="32"/>
  <c r="L4200" i="32"/>
  <c r="L4201" i="32"/>
  <c r="L4202" i="32"/>
  <c r="L4203" i="32"/>
  <c r="L4204" i="32"/>
  <c r="L4205" i="32"/>
  <c r="L4206" i="32"/>
  <c r="L4207" i="32"/>
  <c r="L4208" i="32"/>
  <c r="L4209" i="32"/>
  <c r="L4210" i="32"/>
  <c r="L4211" i="32"/>
  <c r="L4212" i="32"/>
  <c r="L4213" i="32"/>
  <c r="L4214" i="32"/>
  <c r="L4215" i="32"/>
  <c r="L4216" i="32"/>
  <c r="L4217" i="32"/>
  <c r="L4218" i="32"/>
  <c r="L4219" i="32"/>
  <c r="L4220" i="32"/>
  <c r="L4221" i="32"/>
  <c r="L4222" i="32"/>
  <c r="L4223" i="32"/>
  <c r="L4224" i="32"/>
  <c r="L4225" i="32"/>
  <c r="L4226" i="32"/>
  <c r="L4227" i="32"/>
  <c r="L4228" i="32"/>
  <c r="L4229" i="32"/>
  <c r="L4230" i="32"/>
  <c r="L4231" i="32"/>
  <c r="L4232" i="32"/>
  <c r="L4233" i="32"/>
  <c r="L4234" i="32"/>
  <c r="L4235" i="32"/>
  <c r="L4236" i="32"/>
  <c r="L4237" i="32"/>
  <c r="L4238" i="32"/>
  <c r="L4239" i="32"/>
  <c r="L4240" i="32"/>
  <c r="L4241" i="32"/>
  <c r="L4242" i="32"/>
  <c r="L4243" i="32"/>
  <c r="L4244" i="32"/>
  <c r="L4245" i="32"/>
  <c r="L4246" i="32"/>
  <c r="L4247" i="32"/>
  <c r="L4248" i="32"/>
  <c r="L4249" i="32"/>
  <c r="L4250" i="32"/>
  <c r="L4251" i="32"/>
  <c r="L4252" i="32"/>
  <c r="L4253" i="32"/>
  <c r="L4254" i="32"/>
  <c r="L4255" i="32"/>
  <c r="L4256" i="32"/>
  <c r="L4257" i="32"/>
  <c r="L4258" i="32"/>
  <c r="L4259" i="32"/>
  <c r="L4260" i="32"/>
  <c r="L4261" i="32"/>
  <c r="L4262" i="32"/>
  <c r="L4263" i="32"/>
  <c r="L4264" i="32"/>
  <c r="L4265" i="32"/>
  <c r="L4266" i="32"/>
  <c r="L4267" i="32"/>
  <c r="L4268" i="32"/>
  <c r="L4269" i="32"/>
  <c r="L4270" i="32"/>
  <c r="L4271" i="32"/>
  <c r="L4272" i="32"/>
  <c r="L4273" i="32"/>
  <c r="L4274" i="32"/>
  <c r="L4275" i="32"/>
  <c r="L4276" i="32"/>
  <c r="L4277" i="32"/>
  <c r="L4278" i="32"/>
  <c r="L4279" i="32"/>
  <c r="L4280" i="32"/>
  <c r="L4281" i="32"/>
  <c r="L4282" i="32"/>
  <c r="L4283" i="32"/>
  <c r="L4284" i="32"/>
  <c r="L4285" i="32"/>
  <c r="L4286" i="32"/>
  <c r="L4287" i="32"/>
  <c r="L4288" i="32"/>
  <c r="L4289" i="32"/>
  <c r="L4290" i="32"/>
  <c r="L4291" i="32"/>
  <c r="L4292" i="32"/>
  <c r="L4293" i="32"/>
  <c r="L4294" i="32"/>
  <c r="L4295" i="32"/>
  <c r="L4296" i="32"/>
  <c r="L4297" i="32"/>
  <c r="L4298" i="32"/>
  <c r="L4299" i="32"/>
  <c r="L4300" i="32"/>
  <c r="L4301" i="32"/>
  <c r="L4302" i="32"/>
  <c r="L4303" i="32"/>
  <c r="L4304" i="32"/>
  <c r="L4305" i="32"/>
  <c r="L4306" i="32"/>
  <c r="L4307" i="32"/>
  <c r="L4308" i="32"/>
  <c r="L4309" i="32"/>
  <c r="L4310" i="32"/>
  <c r="L4311" i="32"/>
  <c r="L4312" i="32"/>
  <c r="L4313" i="32"/>
  <c r="L4314" i="32"/>
  <c r="L4315" i="32"/>
  <c r="L4316" i="32"/>
  <c r="L4317" i="32"/>
  <c r="L4318" i="32"/>
  <c r="L4319" i="32"/>
  <c r="L4320" i="32"/>
  <c r="L4321" i="32"/>
  <c r="L4322" i="32"/>
  <c r="L4323" i="32"/>
  <c r="L4324" i="32"/>
  <c r="L4325" i="32"/>
  <c r="L4326" i="32"/>
  <c r="L4327" i="32"/>
  <c r="L4328" i="32"/>
  <c r="L4329" i="32"/>
  <c r="L4330" i="32"/>
  <c r="L4331" i="32"/>
  <c r="L4332" i="32"/>
  <c r="L4333" i="32"/>
  <c r="L4334" i="32"/>
  <c r="L4335" i="32"/>
  <c r="L4336" i="32"/>
  <c r="L4337" i="32"/>
  <c r="L4338" i="32"/>
  <c r="L4339" i="32"/>
  <c r="L4340" i="32"/>
  <c r="L4341" i="32"/>
  <c r="L4342" i="32"/>
  <c r="L4343" i="32"/>
  <c r="L4344" i="32"/>
  <c r="L4345" i="32"/>
  <c r="L4346" i="32"/>
  <c r="L4347" i="32"/>
  <c r="L4348" i="32"/>
  <c r="L4349" i="32"/>
  <c r="L4350" i="32"/>
  <c r="L4351" i="32"/>
  <c r="L4352" i="32"/>
  <c r="L4353" i="32"/>
  <c r="L4354" i="32"/>
  <c r="L4355" i="32"/>
  <c r="L4356" i="32"/>
  <c r="L4357" i="32"/>
  <c r="L4358" i="32"/>
  <c r="L4359" i="32"/>
  <c r="L4360" i="32"/>
  <c r="L4361" i="32"/>
  <c r="L4362" i="32"/>
  <c r="L4363" i="32"/>
  <c r="L4364" i="32"/>
  <c r="L4365" i="32"/>
  <c r="L4366" i="32"/>
  <c r="L4367" i="32"/>
  <c r="L4368" i="32"/>
  <c r="L4369" i="32"/>
  <c r="L4370" i="32"/>
  <c r="L4371" i="32"/>
  <c r="L4372" i="32"/>
  <c r="L4373" i="32"/>
  <c r="L4374" i="32"/>
  <c r="L4375" i="32"/>
  <c r="L4376" i="32"/>
  <c r="L4377" i="32"/>
  <c r="L4378" i="32"/>
  <c r="L4379" i="32"/>
  <c r="L4380" i="32"/>
  <c r="L4381" i="32"/>
  <c r="L4382" i="32"/>
  <c r="L4383" i="32"/>
  <c r="L4384" i="32"/>
  <c r="L4385" i="32"/>
  <c r="L4386" i="32"/>
  <c r="L4387" i="32"/>
  <c r="L4388" i="32"/>
  <c r="L4389" i="32"/>
  <c r="L4390" i="32"/>
  <c r="L4391" i="32"/>
  <c r="L4392" i="32"/>
  <c r="L4393" i="32"/>
  <c r="L4394" i="32"/>
  <c r="L4395" i="32"/>
  <c r="L4396" i="32"/>
  <c r="L4397" i="32"/>
  <c r="L4398" i="32"/>
  <c r="L4399" i="32"/>
  <c r="L4400" i="32"/>
  <c r="L4401" i="32"/>
  <c r="L4402" i="32"/>
  <c r="L4403" i="32"/>
  <c r="L4404" i="32"/>
  <c r="L4405" i="32"/>
  <c r="L4406" i="32"/>
  <c r="L4407" i="32"/>
  <c r="L4408" i="32"/>
  <c r="L4409" i="32"/>
  <c r="L4410" i="32"/>
  <c r="L4411" i="32"/>
  <c r="L4412" i="32"/>
  <c r="L4413" i="32"/>
  <c r="L4414" i="32"/>
  <c r="L4415" i="32"/>
  <c r="L4416" i="32"/>
  <c r="L4417" i="32"/>
  <c r="L4418" i="32"/>
  <c r="L4419" i="32"/>
  <c r="L4420" i="32"/>
  <c r="L4421" i="32"/>
  <c r="L4422" i="32"/>
  <c r="L4423" i="32"/>
  <c r="L4424" i="32"/>
  <c r="L4425" i="32"/>
  <c r="L4426" i="32"/>
  <c r="L4427" i="32"/>
  <c r="L4428" i="32"/>
  <c r="L4429" i="32"/>
  <c r="L4430" i="32"/>
  <c r="L4431" i="32"/>
  <c r="L4432" i="32"/>
  <c r="L4433" i="32"/>
  <c r="L4434" i="32"/>
  <c r="L4435" i="32"/>
  <c r="L4436" i="32"/>
  <c r="L4437" i="32"/>
  <c r="L4438" i="32"/>
  <c r="L4439" i="32"/>
  <c r="L4440" i="32"/>
  <c r="L4441" i="32"/>
  <c r="L4442" i="32"/>
  <c r="L4443" i="32"/>
  <c r="L4444" i="32"/>
  <c r="L4445" i="32"/>
  <c r="L4446" i="32"/>
  <c r="L4447" i="32"/>
  <c r="L4448" i="32"/>
  <c r="L4449" i="32"/>
  <c r="L4450" i="32"/>
  <c r="L4451" i="32"/>
  <c r="L4452" i="32"/>
  <c r="L4453" i="32"/>
  <c r="L4454" i="32"/>
  <c r="L4455" i="32"/>
  <c r="L4456" i="32"/>
  <c r="L4457" i="32"/>
  <c r="L4458" i="32"/>
  <c r="L4459" i="32"/>
  <c r="L4460" i="32"/>
  <c r="L4461" i="32"/>
  <c r="L4462" i="32"/>
  <c r="L4463" i="32"/>
  <c r="L4464" i="32"/>
  <c r="L4465" i="32"/>
  <c r="L4466" i="32"/>
  <c r="L4467" i="32"/>
  <c r="L4468" i="32"/>
  <c r="L4469" i="32"/>
  <c r="L4470" i="32"/>
  <c r="L4471" i="32"/>
  <c r="L4472" i="32"/>
  <c r="L4473" i="32"/>
  <c r="L4474" i="32"/>
  <c r="L4475" i="32"/>
  <c r="L4476" i="32"/>
  <c r="L4477" i="32"/>
  <c r="L4478" i="32"/>
  <c r="L4479" i="32"/>
  <c r="L4480" i="32"/>
  <c r="L4481" i="32"/>
  <c r="L4482" i="32"/>
  <c r="L4483" i="32"/>
  <c r="L4484" i="32"/>
  <c r="L4485" i="32"/>
  <c r="L4486" i="32"/>
  <c r="L4487" i="32"/>
  <c r="L4488" i="32"/>
  <c r="L4489" i="32"/>
  <c r="L4490" i="32"/>
  <c r="L4491" i="32"/>
  <c r="L4492" i="32"/>
  <c r="L4493" i="32"/>
  <c r="L4494" i="32"/>
  <c r="L4495" i="32"/>
  <c r="L4496" i="32"/>
  <c r="L4497" i="32"/>
  <c r="L4498" i="32"/>
  <c r="L4499" i="32"/>
  <c r="L4500" i="32"/>
  <c r="L4501" i="32"/>
  <c r="L4502" i="32"/>
  <c r="L4503" i="32"/>
  <c r="L4504" i="32"/>
  <c r="L4505" i="32"/>
  <c r="L4506" i="32"/>
  <c r="L4507" i="32"/>
  <c r="L4508" i="32"/>
  <c r="L4509" i="32"/>
  <c r="L4510" i="32"/>
  <c r="L4511" i="32"/>
  <c r="L4512" i="32"/>
  <c r="L4513" i="32"/>
  <c r="L4514" i="32"/>
  <c r="L4515" i="32"/>
  <c r="L4516" i="32"/>
  <c r="L4517" i="32"/>
  <c r="L4518" i="32"/>
  <c r="L4519" i="32"/>
  <c r="L4520" i="32"/>
  <c r="L4521" i="32"/>
  <c r="L4522" i="32"/>
  <c r="L4523" i="32"/>
  <c r="L4524" i="32"/>
  <c r="L4525" i="32"/>
  <c r="L4526" i="32"/>
  <c r="L4527" i="32"/>
  <c r="L4528" i="32"/>
  <c r="L4529" i="32"/>
  <c r="L4530" i="32"/>
  <c r="L4531" i="32"/>
  <c r="L4532" i="32"/>
  <c r="L4533" i="32"/>
  <c r="L4534" i="32"/>
  <c r="L4535" i="32"/>
  <c r="L4536" i="32"/>
  <c r="L4537" i="32"/>
  <c r="L4538" i="32"/>
  <c r="L4539" i="32"/>
  <c r="L4540" i="32"/>
  <c r="L4541" i="32"/>
  <c r="L4542" i="32"/>
  <c r="L4543" i="32"/>
  <c r="L4544" i="32"/>
  <c r="L4545" i="32"/>
  <c r="L4546" i="32"/>
  <c r="L4547" i="32"/>
  <c r="L4548" i="32"/>
  <c r="L4549" i="32"/>
  <c r="L4550" i="32"/>
  <c r="L4551" i="32"/>
  <c r="L4552" i="32"/>
  <c r="L4553" i="32"/>
  <c r="L4554" i="32"/>
  <c r="L4555" i="32"/>
  <c r="L4556" i="32"/>
  <c r="L4557" i="32"/>
  <c r="L4558" i="32"/>
  <c r="L4559" i="32"/>
  <c r="L4560" i="32"/>
  <c r="L4561" i="32"/>
  <c r="L4562" i="32"/>
  <c r="L4563" i="32"/>
  <c r="L4564" i="32"/>
  <c r="L4565" i="32"/>
  <c r="L4566" i="32"/>
  <c r="L4567" i="32"/>
  <c r="L4568" i="32"/>
  <c r="L4569" i="32"/>
  <c r="L4570" i="32"/>
  <c r="L4571" i="32"/>
  <c r="L4572" i="32"/>
  <c r="L4573" i="32"/>
  <c r="L4574" i="32"/>
  <c r="L4575" i="32"/>
  <c r="L4576" i="32"/>
  <c r="L4577" i="32"/>
  <c r="L4578" i="32"/>
  <c r="L4579" i="32"/>
  <c r="L4580" i="32"/>
  <c r="L4581" i="32"/>
  <c r="L4582" i="32"/>
  <c r="L4583" i="32"/>
  <c r="L4584" i="32"/>
  <c r="L4585" i="32"/>
  <c r="L4586" i="32"/>
  <c r="L4587" i="32"/>
  <c r="L4588" i="32"/>
  <c r="L4589" i="32"/>
  <c r="L4590" i="32"/>
  <c r="L4591" i="32"/>
  <c r="L4592" i="32"/>
  <c r="L4593" i="32"/>
  <c r="L4594" i="32"/>
  <c r="L4595" i="32"/>
  <c r="L4596" i="32"/>
  <c r="L4597" i="32"/>
  <c r="L4598" i="32"/>
  <c r="L4599" i="32"/>
  <c r="L4600" i="32"/>
  <c r="L4601" i="32"/>
  <c r="L4602" i="32"/>
  <c r="L4603" i="32"/>
  <c r="L4604" i="32"/>
  <c r="L4605" i="32"/>
  <c r="L4606" i="32"/>
  <c r="L4607" i="32"/>
  <c r="L4608" i="32"/>
  <c r="L4609" i="32"/>
  <c r="L4610" i="32"/>
  <c r="L4611" i="32"/>
  <c r="L4612" i="32"/>
  <c r="L4613" i="32"/>
  <c r="L4614" i="32"/>
  <c r="L4615" i="32"/>
  <c r="L4616" i="32"/>
  <c r="L4617" i="32"/>
  <c r="L4618" i="32"/>
  <c r="L4619" i="32"/>
  <c r="L4620" i="32"/>
  <c r="L4621" i="32"/>
  <c r="L4622" i="32"/>
  <c r="L4623" i="32"/>
  <c r="L4624" i="32"/>
  <c r="L4625" i="32"/>
  <c r="L4626" i="32"/>
  <c r="L4627" i="32"/>
  <c r="L4628" i="32"/>
  <c r="L4629" i="32"/>
  <c r="L4630" i="32"/>
  <c r="L4631" i="32"/>
  <c r="L4632" i="32"/>
  <c r="L4633" i="32"/>
  <c r="L4634" i="32"/>
  <c r="L4635" i="32"/>
  <c r="L4636" i="32"/>
  <c r="L4637" i="32"/>
  <c r="L4638" i="32"/>
  <c r="L4639" i="32"/>
  <c r="L4640" i="32"/>
  <c r="L4641" i="32"/>
  <c r="L4642" i="32"/>
  <c r="L4643" i="32"/>
  <c r="L4644" i="32"/>
  <c r="L4645" i="32"/>
  <c r="L4646" i="32"/>
  <c r="L4647" i="32"/>
  <c r="L4648" i="32"/>
  <c r="L4649" i="32"/>
  <c r="L4650" i="32"/>
  <c r="L4651" i="32"/>
  <c r="L4652" i="32"/>
  <c r="L4653" i="32"/>
  <c r="L4654" i="32"/>
  <c r="L4655" i="32"/>
  <c r="L4656" i="32"/>
  <c r="L4657" i="32"/>
  <c r="L4658" i="32"/>
  <c r="L4659" i="32"/>
  <c r="L4660" i="32"/>
  <c r="L4661" i="32"/>
  <c r="L4662" i="32"/>
  <c r="L4663" i="32"/>
  <c r="L4664" i="32"/>
  <c r="L4665" i="32"/>
  <c r="L4666" i="32"/>
  <c r="L4667" i="32"/>
  <c r="L4668" i="32"/>
  <c r="L4669" i="32"/>
  <c r="L4670" i="32"/>
  <c r="L4671" i="32"/>
  <c r="L4672" i="32"/>
  <c r="L4673" i="32"/>
  <c r="L4674" i="32"/>
  <c r="L4675" i="32"/>
  <c r="L4676" i="32"/>
  <c r="L4677" i="32"/>
  <c r="L4678" i="32"/>
  <c r="L4679" i="32"/>
  <c r="L4680" i="32"/>
  <c r="L4681" i="32"/>
  <c r="L4682" i="32"/>
  <c r="L4683" i="32"/>
  <c r="L4684" i="32"/>
  <c r="L4685" i="32"/>
  <c r="L4686" i="32"/>
  <c r="L4687" i="32"/>
  <c r="L4688" i="32"/>
  <c r="L4689" i="32"/>
  <c r="L4690" i="32"/>
  <c r="L4691" i="32"/>
  <c r="L4692" i="32"/>
  <c r="L4693" i="32"/>
  <c r="L4694" i="32"/>
  <c r="L4695" i="32"/>
  <c r="L4696" i="32"/>
  <c r="L4697" i="32"/>
  <c r="L4698" i="32"/>
  <c r="L4699" i="32"/>
  <c r="L4700" i="32"/>
  <c r="L4701" i="32"/>
  <c r="L4702" i="32"/>
  <c r="L4703" i="32"/>
  <c r="L4704" i="32"/>
  <c r="L4705" i="32"/>
  <c r="L4706" i="32"/>
  <c r="L4707" i="32"/>
  <c r="L4708" i="32"/>
  <c r="L4709" i="32"/>
  <c r="L4710" i="32"/>
  <c r="L4711" i="32"/>
  <c r="L4712" i="32"/>
  <c r="L4713" i="32"/>
  <c r="L4714" i="32"/>
  <c r="L4715" i="32"/>
  <c r="L4716" i="32"/>
  <c r="L4717" i="32"/>
  <c r="L4718" i="32"/>
  <c r="L4719" i="32"/>
  <c r="L4720" i="32"/>
  <c r="L4721" i="32"/>
  <c r="L4722" i="32"/>
  <c r="L4723" i="32"/>
  <c r="L4724" i="32"/>
  <c r="L4725" i="32"/>
  <c r="L4726" i="32"/>
  <c r="L4727" i="32"/>
  <c r="L4728" i="32"/>
  <c r="L4729" i="32"/>
  <c r="L4730" i="32"/>
  <c r="L4731" i="32"/>
  <c r="L4732" i="32"/>
  <c r="L4733" i="32"/>
  <c r="L4734" i="32"/>
  <c r="L4735" i="32"/>
  <c r="L4736" i="32"/>
  <c r="L4737" i="32"/>
  <c r="L4738" i="32"/>
  <c r="L4739" i="32"/>
  <c r="L4740" i="32"/>
  <c r="L4741" i="32"/>
  <c r="L4742" i="32"/>
  <c r="L4743" i="32"/>
  <c r="L4744" i="32"/>
  <c r="L4745" i="32"/>
  <c r="L4746" i="32"/>
  <c r="L4747" i="32"/>
  <c r="L4748" i="32"/>
  <c r="L4749" i="32"/>
  <c r="L4750" i="32"/>
  <c r="L4751" i="32"/>
  <c r="L4752" i="32"/>
  <c r="L4753" i="32"/>
  <c r="L4754" i="32"/>
  <c r="L4755" i="32"/>
  <c r="L4756" i="32"/>
  <c r="L4757" i="32"/>
  <c r="L4758" i="32"/>
  <c r="L4759" i="32"/>
  <c r="L4760" i="32"/>
  <c r="L4761" i="32"/>
  <c r="L4762" i="32"/>
  <c r="L4763" i="32"/>
  <c r="L4764" i="32"/>
  <c r="L4765" i="32"/>
  <c r="L4766" i="32"/>
  <c r="L4767" i="32"/>
  <c r="L4768" i="32"/>
  <c r="L4769" i="32"/>
  <c r="L4770" i="32"/>
  <c r="L4771" i="32"/>
  <c r="L4772" i="32"/>
  <c r="L4773" i="32"/>
  <c r="L4774" i="32"/>
  <c r="L4775" i="32"/>
  <c r="L4776" i="32"/>
  <c r="L4777" i="32"/>
  <c r="L4778" i="32"/>
  <c r="L4779" i="32"/>
  <c r="L4780" i="32"/>
  <c r="L4781" i="32"/>
  <c r="L4782" i="32"/>
  <c r="L4783" i="32"/>
  <c r="L4784" i="32"/>
  <c r="L4785" i="32"/>
  <c r="L4786" i="32"/>
  <c r="L4787" i="32"/>
  <c r="L4788" i="32"/>
  <c r="L4789" i="32"/>
  <c r="L4790" i="32"/>
  <c r="L4791" i="32"/>
  <c r="L4792" i="32"/>
  <c r="L4793" i="32"/>
  <c r="L4794" i="32"/>
  <c r="L4795" i="32"/>
  <c r="L4796" i="32"/>
  <c r="L4797" i="32"/>
  <c r="L4798" i="32"/>
  <c r="L4799" i="32"/>
  <c r="L4800" i="32"/>
  <c r="L4801" i="32"/>
  <c r="L4802" i="32"/>
  <c r="L4803" i="32"/>
  <c r="L4804" i="32"/>
  <c r="L4805" i="32"/>
  <c r="L4806" i="32"/>
  <c r="L4807" i="32"/>
  <c r="L4808" i="32"/>
  <c r="L4809" i="32"/>
  <c r="L4810" i="32"/>
  <c r="L4811" i="32"/>
  <c r="L4812" i="32"/>
  <c r="L4813" i="32"/>
  <c r="L4814" i="32"/>
  <c r="L4815" i="32"/>
  <c r="L4816" i="32"/>
  <c r="L4817" i="32"/>
  <c r="L4818" i="32"/>
  <c r="L4819" i="32"/>
  <c r="L4820" i="32"/>
  <c r="L4821" i="32"/>
  <c r="L4822" i="32"/>
  <c r="L4823" i="32"/>
  <c r="L4824" i="32"/>
  <c r="L4825" i="32"/>
  <c r="L4826" i="32"/>
  <c r="L4827" i="32"/>
  <c r="L4828" i="32"/>
  <c r="L4829" i="32"/>
  <c r="L4830" i="32"/>
  <c r="L4831" i="32"/>
  <c r="L4832" i="32"/>
  <c r="L4833" i="32"/>
  <c r="L4834" i="32"/>
  <c r="L4835" i="32"/>
  <c r="L4836" i="32"/>
  <c r="L4837" i="32"/>
  <c r="L4838" i="32"/>
  <c r="L4839" i="32"/>
  <c r="L4840" i="32"/>
  <c r="L4841" i="32"/>
  <c r="L4842" i="32"/>
  <c r="L4843" i="32"/>
  <c r="L4844" i="32"/>
  <c r="L4845" i="32"/>
  <c r="L4846" i="32"/>
  <c r="L4847" i="32"/>
  <c r="L4848" i="32"/>
  <c r="L4849" i="32"/>
  <c r="L4850" i="32"/>
  <c r="L4851" i="32"/>
  <c r="L4852" i="32"/>
  <c r="L4853" i="32"/>
  <c r="L4854" i="32"/>
  <c r="L4855" i="32"/>
  <c r="L4856" i="32"/>
  <c r="L4857" i="32"/>
  <c r="L4858" i="32"/>
  <c r="L4859" i="32"/>
  <c r="L4860" i="32"/>
  <c r="L4861" i="32"/>
  <c r="L4862" i="32"/>
  <c r="L4863" i="32"/>
  <c r="L4864" i="32"/>
  <c r="L4865" i="32"/>
  <c r="L4866" i="32"/>
  <c r="L4867" i="32"/>
  <c r="L4868" i="32"/>
  <c r="L4869" i="32"/>
  <c r="L4870" i="32"/>
  <c r="L4871" i="32"/>
  <c r="L4872" i="32"/>
  <c r="L4873" i="32"/>
  <c r="L4874" i="32"/>
  <c r="L4875" i="32"/>
  <c r="L4876" i="32"/>
  <c r="L4877" i="32"/>
  <c r="L4878" i="32"/>
  <c r="L4879" i="32"/>
  <c r="L4880" i="32"/>
  <c r="L4881" i="32"/>
  <c r="L4882" i="32"/>
  <c r="L4883" i="32"/>
  <c r="L4884" i="32"/>
  <c r="L4885" i="32"/>
  <c r="L4886" i="32"/>
  <c r="L4887" i="32"/>
  <c r="L4888" i="32"/>
  <c r="L4889" i="32"/>
  <c r="L4890" i="32"/>
  <c r="L4891" i="32"/>
  <c r="L4892" i="32"/>
  <c r="L4893" i="32"/>
  <c r="L4894" i="32"/>
  <c r="L4895" i="32"/>
  <c r="L4896" i="32"/>
  <c r="L4897" i="32"/>
  <c r="L4898" i="32"/>
  <c r="L4899" i="32"/>
  <c r="L4900" i="32"/>
  <c r="L4901" i="32"/>
  <c r="L4902" i="32"/>
  <c r="L4903" i="32"/>
  <c r="L4904" i="32"/>
  <c r="L4905" i="32"/>
  <c r="L4906" i="32"/>
  <c r="L4907" i="32"/>
  <c r="L4908" i="32"/>
  <c r="L4909" i="32"/>
  <c r="L4910" i="32"/>
  <c r="L4911" i="32"/>
  <c r="L4912" i="32"/>
  <c r="L4913" i="32"/>
  <c r="L4914" i="32"/>
  <c r="L4915" i="32"/>
  <c r="L4916" i="32"/>
  <c r="L4917" i="32"/>
  <c r="L4918" i="32"/>
  <c r="L4919" i="32"/>
  <c r="L4920" i="32"/>
  <c r="L4921" i="32"/>
  <c r="L4922" i="32"/>
  <c r="L4923" i="32"/>
  <c r="L4924" i="32"/>
  <c r="L4925" i="32"/>
  <c r="L4926" i="32"/>
  <c r="L4927" i="32"/>
  <c r="L4928" i="32"/>
  <c r="L4929" i="32"/>
  <c r="L4930" i="32"/>
  <c r="L4931" i="32"/>
  <c r="L4932" i="32"/>
  <c r="L4933" i="32"/>
  <c r="L4934" i="32"/>
  <c r="L4935" i="32"/>
  <c r="L4936" i="32"/>
  <c r="L4937" i="32"/>
  <c r="L4938" i="32"/>
  <c r="L4939" i="32"/>
  <c r="L4940" i="32"/>
  <c r="L4941" i="32"/>
  <c r="L4942" i="32"/>
  <c r="L4943" i="32"/>
  <c r="L4944" i="32"/>
  <c r="L4945" i="32"/>
  <c r="L4946" i="32"/>
  <c r="L4947" i="32"/>
  <c r="L4948" i="32"/>
  <c r="L4949" i="32"/>
  <c r="L4950" i="32"/>
  <c r="L4951" i="32"/>
  <c r="L4952" i="32"/>
  <c r="L4953" i="32"/>
  <c r="L4954" i="32"/>
  <c r="L4955" i="32"/>
  <c r="L4956" i="32"/>
  <c r="L4957" i="32"/>
  <c r="L4958" i="32"/>
  <c r="L4959" i="32"/>
  <c r="L4960" i="32"/>
  <c r="L4961" i="32"/>
  <c r="L4962" i="32"/>
  <c r="L4963" i="32"/>
  <c r="L4964" i="32"/>
  <c r="L4965" i="32"/>
  <c r="L4966" i="32"/>
  <c r="L4967" i="32"/>
  <c r="L4968" i="32"/>
  <c r="L4969" i="32"/>
  <c r="L4970" i="32"/>
  <c r="L4971" i="32"/>
  <c r="L4972" i="32"/>
  <c r="L4973" i="32"/>
  <c r="L4974" i="32"/>
  <c r="L4975" i="32"/>
  <c r="L4976" i="32"/>
  <c r="L4977" i="32"/>
  <c r="L4978" i="32"/>
  <c r="L4979" i="32"/>
  <c r="L4980" i="32"/>
  <c r="L4981" i="32"/>
  <c r="L4982" i="32"/>
  <c r="L4983" i="32"/>
  <c r="L4984" i="32"/>
  <c r="L4985" i="32"/>
  <c r="L4986" i="32"/>
  <c r="L4987" i="32"/>
  <c r="L4988" i="32"/>
  <c r="L4989" i="32"/>
  <c r="L4990" i="32"/>
  <c r="L4991" i="32"/>
  <c r="L4992" i="32"/>
  <c r="L4993" i="32"/>
  <c r="L4994" i="32"/>
  <c r="L4995" i="32"/>
  <c r="L4996" i="32"/>
  <c r="L4997" i="32"/>
  <c r="L4998" i="32"/>
  <c r="L4999" i="32"/>
  <c r="L5000" i="32"/>
  <c r="L5001" i="32"/>
  <c r="L5002" i="32"/>
  <c r="L5003" i="32"/>
  <c r="L5004" i="32"/>
  <c r="L5005" i="32"/>
  <c r="L5006" i="32"/>
  <c r="L5007" i="32"/>
  <c r="L5008" i="32"/>
  <c r="L5009" i="32"/>
  <c r="L5010" i="32"/>
  <c r="L5011" i="32"/>
  <c r="L5012" i="32"/>
  <c r="L5013" i="32"/>
  <c r="L5014" i="32"/>
  <c r="L5015" i="32"/>
  <c r="L5016" i="32"/>
  <c r="L5017" i="32"/>
  <c r="L5018" i="32"/>
  <c r="L5019" i="32"/>
  <c r="L5020" i="32"/>
  <c r="L5021" i="32"/>
  <c r="L5022" i="32"/>
  <c r="L5023" i="32"/>
  <c r="L5024" i="32"/>
  <c r="L5025" i="32"/>
  <c r="L5026" i="32"/>
  <c r="L5027" i="32"/>
  <c r="L5028" i="32"/>
  <c r="L5029" i="32"/>
  <c r="L5030" i="32"/>
  <c r="L5031" i="32"/>
  <c r="L5032" i="32"/>
  <c r="L5033" i="32"/>
  <c r="L5034" i="32"/>
  <c r="L5035" i="32"/>
  <c r="L5036" i="32"/>
  <c r="L5037" i="32"/>
  <c r="L5038" i="32"/>
  <c r="L5039" i="32"/>
  <c r="L5040" i="32"/>
  <c r="L5041" i="32"/>
  <c r="L5042" i="32"/>
  <c r="L5043" i="32"/>
  <c r="L5044" i="32"/>
  <c r="L5045" i="32"/>
  <c r="L5046" i="32"/>
  <c r="L5047" i="32"/>
  <c r="L5048" i="32"/>
  <c r="L5049" i="32"/>
  <c r="L5050" i="32"/>
  <c r="L5051" i="32"/>
  <c r="L5052" i="32"/>
  <c r="L5053" i="32"/>
  <c r="L5054" i="32"/>
  <c r="L5055" i="32"/>
  <c r="L5056" i="32"/>
  <c r="L5057" i="32"/>
  <c r="L5058" i="32"/>
  <c r="L5059" i="32"/>
  <c r="L5060" i="32"/>
  <c r="L5061" i="32"/>
  <c r="L5062" i="32"/>
  <c r="L5063" i="32"/>
  <c r="L5064" i="32"/>
  <c r="L5065" i="32"/>
  <c r="L5066" i="32"/>
  <c r="L5067" i="32"/>
  <c r="L5068" i="32"/>
  <c r="L5069" i="32"/>
  <c r="L5070" i="32"/>
  <c r="L5071" i="32"/>
  <c r="L5072" i="32"/>
  <c r="L5073" i="32"/>
  <c r="L5074" i="32"/>
  <c r="L5075" i="32"/>
  <c r="L5076" i="32"/>
  <c r="L5077" i="32"/>
  <c r="L5078" i="32"/>
  <c r="L5079" i="32"/>
  <c r="L5080" i="32"/>
  <c r="L5081" i="32"/>
  <c r="L5082" i="32"/>
  <c r="L5083" i="32"/>
  <c r="L5084" i="32"/>
  <c r="L5085" i="32"/>
  <c r="L5086" i="32"/>
  <c r="L5087" i="32"/>
  <c r="L5088" i="32"/>
  <c r="L5089" i="32"/>
  <c r="L5090" i="32"/>
  <c r="L5091" i="32"/>
  <c r="L5092" i="32"/>
  <c r="L5093" i="32"/>
  <c r="L5094" i="32"/>
  <c r="L5095" i="32"/>
  <c r="L5096" i="32"/>
  <c r="L5097" i="32"/>
  <c r="L5098" i="32"/>
  <c r="L5099" i="32"/>
  <c r="L5100" i="32"/>
  <c r="L5101" i="32"/>
  <c r="L5102" i="32"/>
  <c r="L5103" i="32"/>
  <c r="L5104" i="32"/>
  <c r="L5105" i="32"/>
  <c r="L5106" i="32"/>
  <c r="L5107" i="32"/>
  <c r="L5108" i="32"/>
  <c r="L5109" i="32"/>
  <c r="L5110" i="32"/>
  <c r="L5111" i="32"/>
  <c r="L5112" i="32"/>
  <c r="L5113" i="32"/>
  <c r="L5114" i="32"/>
  <c r="L5115" i="32"/>
  <c r="L5116" i="32"/>
  <c r="L5117" i="32"/>
  <c r="L5118" i="32"/>
  <c r="L5119" i="32"/>
  <c r="L5120" i="32"/>
  <c r="L5121" i="32"/>
  <c r="L5122" i="32"/>
  <c r="L5123" i="32"/>
  <c r="L5124" i="32"/>
  <c r="L5125" i="32"/>
  <c r="L5126" i="32"/>
  <c r="L5127" i="32"/>
  <c r="L5128" i="32"/>
  <c r="L5129" i="32"/>
  <c r="L5130" i="32"/>
  <c r="L5131" i="32"/>
  <c r="L5132" i="32"/>
  <c r="L5133" i="32"/>
  <c r="L5134" i="32"/>
  <c r="L5135" i="32"/>
  <c r="L5136" i="32"/>
  <c r="L5137" i="32"/>
  <c r="L5138" i="32"/>
  <c r="L5139" i="32"/>
  <c r="L5140" i="32"/>
  <c r="L5141" i="32"/>
  <c r="L5142" i="32"/>
  <c r="L5143" i="32"/>
  <c r="L5144" i="32"/>
  <c r="L5145" i="32"/>
  <c r="L5146" i="32"/>
  <c r="L5147" i="32"/>
  <c r="L5148" i="32"/>
  <c r="L5149" i="32"/>
  <c r="L5150" i="32"/>
  <c r="L5151" i="32"/>
  <c r="L5152" i="32"/>
  <c r="L5153" i="32"/>
  <c r="L5154" i="32"/>
  <c r="L5155" i="32"/>
  <c r="L5156" i="32"/>
  <c r="L5157" i="32"/>
  <c r="L5158" i="32"/>
  <c r="L5159" i="32"/>
  <c r="L5160" i="32"/>
  <c r="L5161" i="32"/>
  <c r="L5162" i="32"/>
  <c r="L5163" i="32"/>
  <c r="L5164" i="32"/>
  <c r="L5165" i="32"/>
  <c r="L5166" i="32"/>
  <c r="L5167" i="32"/>
  <c r="L5168" i="32"/>
  <c r="L5169" i="32"/>
  <c r="L5170" i="32"/>
  <c r="L5171" i="32"/>
  <c r="L5172" i="32"/>
  <c r="L5173" i="32"/>
  <c r="L5174" i="32"/>
  <c r="L5175" i="32"/>
  <c r="L5176" i="32"/>
  <c r="L5177" i="32"/>
  <c r="L5178" i="32"/>
  <c r="L5179" i="32"/>
  <c r="L5180" i="32"/>
  <c r="L5181" i="32"/>
  <c r="L5182" i="32"/>
  <c r="L5183" i="32"/>
  <c r="L5184" i="32"/>
  <c r="L5185" i="32"/>
  <c r="L5186" i="32"/>
  <c r="L5187" i="32"/>
  <c r="L5188" i="32"/>
  <c r="L5189" i="32"/>
  <c r="L5190" i="32"/>
  <c r="L5191" i="32"/>
  <c r="L5192" i="32"/>
  <c r="L5193" i="32"/>
  <c r="L5194" i="32"/>
  <c r="L5195" i="32"/>
  <c r="L5196" i="32"/>
  <c r="L5197" i="32"/>
  <c r="L5198" i="32"/>
  <c r="L5199" i="32"/>
  <c r="L5200" i="32"/>
  <c r="L5201" i="32"/>
  <c r="L5202" i="32"/>
  <c r="L5203" i="32"/>
  <c r="L5204" i="32"/>
  <c r="L5205" i="32"/>
  <c r="L5206" i="32"/>
  <c r="L5207" i="32"/>
  <c r="L5208" i="32"/>
  <c r="L5209" i="32"/>
  <c r="L5210" i="32"/>
  <c r="L5211" i="32"/>
  <c r="L5212" i="32"/>
  <c r="L5213" i="32"/>
  <c r="L5214" i="32"/>
  <c r="L5215" i="32"/>
  <c r="L5216" i="32"/>
  <c r="L5217" i="32"/>
  <c r="L5218" i="32"/>
  <c r="L5219" i="32"/>
  <c r="L5220" i="32"/>
  <c r="L5221" i="32"/>
  <c r="L5222" i="32"/>
  <c r="L5223" i="32"/>
  <c r="L5224" i="32"/>
  <c r="L5225" i="32"/>
  <c r="L5226" i="32"/>
  <c r="L5227" i="32"/>
  <c r="L5228" i="32"/>
  <c r="L5229" i="32"/>
  <c r="L5230" i="32"/>
  <c r="L5231" i="32"/>
  <c r="L5232" i="32"/>
  <c r="L5233" i="32"/>
  <c r="L5234" i="32"/>
  <c r="L5235" i="32"/>
  <c r="L5236" i="32"/>
  <c r="L5237" i="32"/>
  <c r="L5238" i="32"/>
  <c r="L5239" i="32"/>
  <c r="L5240" i="32"/>
  <c r="L5241" i="32"/>
  <c r="L5242" i="32"/>
  <c r="L5243" i="32"/>
  <c r="L5244" i="32"/>
  <c r="L5245" i="32"/>
  <c r="L5246" i="32"/>
  <c r="L5247" i="32"/>
  <c r="L5248" i="32"/>
  <c r="L5249" i="32"/>
  <c r="L5250" i="32"/>
  <c r="L5251" i="32"/>
  <c r="L5252" i="32"/>
  <c r="L5253" i="32"/>
  <c r="L5254" i="32"/>
  <c r="L5255" i="32"/>
  <c r="L5256" i="32"/>
  <c r="L5257" i="32"/>
  <c r="L5258" i="32"/>
  <c r="L5259" i="32"/>
  <c r="L5260" i="32"/>
  <c r="L5261" i="32"/>
  <c r="L5262" i="32"/>
  <c r="L5263" i="32"/>
  <c r="L5264" i="32"/>
  <c r="L5265" i="32"/>
  <c r="L5266" i="32"/>
  <c r="L5267" i="32"/>
  <c r="L5268" i="32"/>
  <c r="L5269" i="32"/>
  <c r="L5270" i="32"/>
  <c r="L5271" i="32"/>
  <c r="L5272" i="32"/>
  <c r="L5273" i="32"/>
  <c r="L5274" i="32"/>
  <c r="L5275" i="32"/>
  <c r="L5276" i="32"/>
  <c r="L5277" i="32"/>
  <c r="L5278" i="32"/>
  <c r="L5279" i="32"/>
  <c r="L5280" i="32"/>
  <c r="L5281" i="32"/>
  <c r="L5282" i="32"/>
  <c r="L5283" i="32"/>
  <c r="L5284" i="32"/>
  <c r="L5285" i="32"/>
  <c r="L5286" i="32"/>
  <c r="L5287" i="32"/>
  <c r="L5288" i="32"/>
  <c r="L5289" i="32"/>
  <c r="L5290" i="32"/>
  <c r="L5291" i="32"/>
  <c r="L5292" i="32"/>
  <c r="L5293" i="32"/>
  <c r="L5294" i="32"/>
  <c r="L5295" i="32"/>
  <c r="L5296" i="32"/>
  <c r="L5297" i="32"/>
  <c r="L5298" i="32"/>
  <c r="L5299" i="32"/>
  <c r="L5300" i="32"/>
  <c r="L5301" i="32"/>
  <c r="L5302" i="32"/>
  <c r="L5303" i="32"/>
  <c r="L5304" i="32"/>
  <c r="L5305" i="32"/>
  <c r="L5306" i="32"/>
  <c r="L5307" i="32"/>
  <c r="L5308" i="32"/>
  <c r="L5309" i="32"/>
  <c r="L5310" i="32"/>
  <c r="L5311" i="32"/>
  <c r="L5312" i="32"/>
  <c r="L5313" i="32"/>
  <c r="L5314" i="32"/>
  <c r="L5315" i="32"/>
  <c r="L5316" i="32"/>
  <c r="L5317" i="32"/>
  <c r="L5318" i="32"/>
  <c r="L5319" i="32"/>
  <c r="L5320" i="32"/>
  <c r="L5321" i="32"/>
  <c r="L5322" i="32"/>
  <c r="L5323" i="32"/>
  <c r="L5324" i="32"/>
  <c r="L5325" i="32"/>
  <c r="L5326" i="32"/>
  <c r="L5327" i="32"/>
  <c r="L5328" i="32"/>
  <c r="L5329" i="32"/>
  <c r="L5330" i="32"/>
  <c r="L5331" i="32"/>
  <c r="L5332" i="32"/>
  <c r="L5333" i="32"/>
  <c r="L5334" i="32"/>
  <c r="L5335" i="32"/>
  <c r="L5336" i="32"/>
  <c r="L5337" i="32"/>
  <c r="L5338" i="32"/>
  <c r="L5339" i="32"/>
  <c r="L5340" i="32"/>
  <c r="L5341" i="32"/>
  <c r="L5342" i="32"/>
  <c r="L5343" i="32"/>
  <c r="L5344" i="32"/>
  <c r="L5345" i="32"/>
  <c r="L5346" i="32"/>
  <c r="L5347" i="32"/>
  <c r="L5348" i="32"/>
  <c r="L5349" i="32"/>
  <c r="L5350" i="32"/>
  <c r="L5351" i="32"/>
  <c r="L5352" i="32"/>
  <c r="L5353" i="32"/>
  <c r="L5354" i="32"/>
  <c r="L5355" i="32"/>
  <c r="L5356" i="32"/>
  <c r="L5357" i="32"/>
  <c r="L5358" i="32"/>
  <c r="L5359" i="32"/>
  <c r="L5360" i="32"/>
  <c r="L5361" i="32"/>
  <c r="L5362" i="32"/>
  <c r="L5363" i="32"/>
  <c r="L5364" i="32"/>
  <c r="L5365" i="32"/>
  <c r="L5366" i="32"/>
  <c r="L5367" i="32"/>
  <c r="L5368" i="32"/>
  <c r="L5369" i="32"/>
  <c r="L5370" i="32"/>
  <c r="L5371" i="32"/>
  <c r="L5372" i="32"/>
  <c r="L5373" i="32"/>
  <c r="L5374" i="32"/>
  <c r="L5375" i="32"/>
  <c r="L5376" i="32"/>
  <c r="L5377" i="32"/>
  <c r="L5378" i="32"/>
  <c r="L5379" i="32"/>
  <c r="L5380" i="32"/>
  <c r="L5381" i="32"/>
  <c r="L5382" i="32"/>
  <c r="L5383" i="32"/>
  <c r="L5384" i="32"/>
  <c r="L5385" i="32"/>
  <c r="L5386" i="32"/>
  <c r="L5387" i="32"/>
  <c r="L5388" i="32"/>
  <c r="L5389" i="32"/>
  <c r="L5390" i="32"/>
  <c r="L5391" i="32"/>
  <c r="L5392" i="32"/>
  <c r="L5393" i="32"/>
  <c r="L5394" i="32"/>
  <c r="L5395" i="32"/>
  <c r="L5396" i="32"/>
  <c r="L5397" i="32"/>
  <c r="L5398" i="32"/>
  <c r="L5399" i="32"/>
  <c r="L5400" i="32"/>
  <c r="L5401" i="32"/>
  <c r="L5402" i="32"/>
  <c r="L5403" i="32"/>
  <c r="L5404" i="32"/>
  <c r="L5405" i="32"/>
  <c r="L5406" i="32"/>
  <c r="L5407" i="32"/>
  <c r="L5408" i="32"/>
  <c r="L5409" i="32"/>
  <c r="L5410" i="32"/>
  <c r="L5411" i="32"/>
  <c r="L5412" i="32"/>
  <c r="L5413" i="32"/>
  <c r="L5414" i="32"/>
  <c r="L5415" i="32"/>
  <c r="L5416" i="32"/>
  <c r="L5417" i="32"/>
  <c r="L5418" i="32"/>
  <c r="L5419" i="32"/>
  <c r="L5420" i="32"/>
  <c r="L5421" i="32"/>
  <c r="L5422" i="32"/>
  <c r="L5423" i="32"/>
  <c r="L5424" i="32"/>
  <c r="L5425" i="32"/>
  <c r="L5426" i="32"/>
  <c r="L5427" i="32"/>
  <c r="L5428" i="32"/>
  <c r="L5429" i="32"/>
  <c r="L5430" i="32"/>
  <c r="L5431" i="32"/>
  <c r="L5432" i="32"/>
  <c r="L5433" i="32"/>
  <c r="L5434" i="32"/>
  <c r="L5435" i="32"/>
  <c r="L5436" i="32"/>
  <c r="L5437" i="32"/>
  <c r="L5438" i="32"/>
  <c r="L5439" i="32"/>
  <c r="L5440" i="32"/>
  <c r="L5441" i="32"/>
  <c r="L5442" i="32"/>
  <c r="L5443" i="32"/>
  <c r="L5444" i="32"/>
  <c r="L5445" i="32"/>
  <c r="L5446" i="32"/>
  <c r="L5447" i="32"/>
  <c r="L5448" i="32"/>
  <c r="L5449" i="32"/>
  <c r="L5450" i="32"/>
  <c r="L5451" i="32"/>
  <c r="L5452" i="32"/>
  <c r="L5453" i="32"/>
  <c r="L5454" i="32"/>
  <c r="L5455" i="32"/>
  <c r="L5456" i="32"/>
  <c r="L5457" i="32"/>
  <c r="L5458" i="32"/>
  <c r="L5459" i="32"/>
  <c r="L5460" i="32"/>
  <c r="L5461" i="32"/>
  <c r="L5462" i="32"/>
  <c r="L5463" i="32"/>
  <c r="L5464" i="32"/>
  <c r="L5465" i="32"/>
  <c r="L5466" i="32"/>
  <c r="L5467" i="32"/>
  <c r="L5468" i="32"/>
  <c r="L5469" i="32"/>
  <c r="L5470" i="32"/>
  <c r="L5471" i="32"/>
  <c r="L5472" i="32"/>
  <c r="L5473" i="32"/>
  <c r="L5474" i="32"/>
  <c r="L5475" i="32"/>
  <c r="L5476" i="32"/>
  <c r="L5477" i="32"/>
  <c r="L5478" i="32"/>
  <c r="L5479" i="32"/>
  <c r="L5480" i="32"/>
  <c r="L5481" i="32"/>
  <c r="L5482" i="32"/>
  <c r="L5483" i="32"/>
  <c r="L5484" i="32"/>
  <c r="L5485" i="32"/>
  <c r="L5486" i="32"/>
  <c r="L5487" i="32"/>
  <c r="L5488" i="32"/>
  <c r="L5489" i="32"/>
  <c r="L5490" i="32"/>
  <c r="L5491" i="32"/>
  <c r="L5492" i="32"/>
  <c r="L5493" i="32"/>
  <c r="L5494" i="32"/>
  <c r="L5495" i="32"/>
  <c r="L5496" i="32"/>
  <c r="L5497" i="32"/>
  <c r="L5498" i="32"/>
  <c r="L5499" i="32"/>
  <c r="L5500" i="32"/>
  <c r="L5501" i="32"/>
  <c r="L5502" i="32"/>
  <c r="L5503" i="32"/>
  <c r="L5504" i="32"/>
  <c r="L5505" i="32"/>
  <c r="L5506" i="32"/>
  <c r="L5507" i="32"/>
  <c r="L5508" i="32"/>
  <c r="L5509" i="32"/>
  <c r="L5510" i="32"/>
  <c r="L5511" i="32"/>
  <c r="L5512" i="32"/>
  <c r="L5513" i="32"/>
  <c r="L5514" i="32"/>
  <c r="L5515" i="32"/>
  <c r="L5516" i="32"/>
  <c r="L5517" i="32"/>
  <c r="L5518" i="32"/>
  <c r="L5519" i="32"/>
  <c r="L5520" i="32"/>
  <c r="L5521" i="32"/>
  <c r="L5522" i="32"/>
  <c r="L5523" i="32"/>
  <c r="L5524" i="32"/>
  <c r="L5525" i="32"/>
  <c r="L5526" i="32"/>
  <c r="L5527" i="32"/>
  <c r="L5528" i="32"/>
  <c r="L5529" i="32"/>
  <c r="L5530" i="32"/>
  <c r="L5531" i="32"/>
  <c r="L5532" i="32"/>
  <c r="L5533" i="32"/>
  <c r="L5534" i="32"/>
  <c r="L5535" i="32"/>
  <c r="L5536" i="32"/>
  <c r="L5537" i="32"/>
  <c r="L5538" i="32"/>
  <c r="L5539" i="32"/>
  <c r="L5540" i="32"/>
  <c r="L5541" i="32"/>
  <c r="L5542" i="32"/>
  <c r="L5543" i="32"/>
  <c r="L5544" i="32"/>
  <c r="L5545" i="32"/>
  <c r="L5546" i="32"/>
  <c r="L5547" i="32"/>
  <c r="L5548" i="32"/>
  <c r="L5549" i="32"/>
  <c r="L5550" i="32"/>
  <c r="L5551" i="32"/>
  <c r="L5552" i="32"/>
  <c r="L5553" i="32"/>
  <c r="L5554" i="32"/>
  <c r="L5555" i="32"/>
  <c r="L5556" i="32"/>
  <c r="L5557" i="32"/>
  <c r="L5558" i="32"/>
  <c r="L5559" i="32"/>
  <c r="L5560" i="32"/>
  <c r="L5561" i="32"/>
  <c r="L5562" i="32"/>
  <c r="L5563" i="32"/>
  <c r="L5564" i="32"/>
  <c r="L5565" i="32"/>
  <c r="L5566" i="32"/>
  <c r="L5567" i="32"/>
  <c r="L5568" i="32"/>
  <c r="L5569" i="32"/>
  <c r="L5570" i="32"/>
  <c r="L5571" i="32"/>
  <c r="L5572" i="32"/>
  <c r="L5573" i="32"/>
  <c r="L5574" i="32"/>
  <c r="L5575" i="32"/>
  <c r="L5576" i="32"/>
  <c r="L5577" i="32"/>
  <c r="L5578" i="32"/>
  <c r="L5579" i="32"/>
  <c r="L5580" i="32"/>
  <c r="L5581" i="32"/>
  <c r="L5582" i="32"/>
  <c r="L5583" i="32"/>
  <c r="L5584" i="32"/>
  <c r="L5585" i="32"/>
  <c r="L5586" i="32"/>
  <c r="L5587" i="32"/>
  <c r="L5588" i="32"/>
  <c r="L5589" i="32"/>
  <c r="L5590" i="32"/>
  <c r="L5591" i="32"/>
  <c r="L5592" i="32"/>
  <c r="L5593" i="32"/>
  <c r="L5594" i="32"/>
  <c r="L5595" i="32"/>
  <c r="L5596" i="32"/>
  <c r="B31" i="30" l="1"/>
  <c r="A31" i="30"/>
  <c r="F141" i="27"/>
  <c r="E141" i="27"/>
  <c r="D141" i="27"/>
  <c r="C141" i="27"/>
  <c r="F140" i="27"/>
  <c r="E140" i="27"/>
  <c r="D140" i="27"/>
  <c r="C140" i="27"/>
  <c r="F139" i="27"/>
  <c r="E139" i="27"/>
  <c r="D139" i="27"/>
  <c r="C139" i="27"/>
  <c r="F138" i="27"/>
  <c r="E138" i="27"/>
  <c r="D138" i="27"/>
  <c r="C138" i="27"/>
  <c r="F137" i="27"/>
  <c r="E137" i="27"/>
  <c r="D137" i="27"/>
  <c r="C137" i="27"/>
  <c r="F136" i="27"/>
  <c r="E136" i="27"/>
  <c r="D136" i="27"/>
  <c r="C136" i="27"/>
  <c r="F135" i="27"/>
  <c r="E135" i="27"/>
  <c r="D135" i="27"/>
  <c r="C135" i="27"/>
  <c r="F134" i="27"/>
  <c r="E134" i="27"/>
  <c r="D134" i="27"/>
  <c r="C134" i="27"/>
  <c r="F133" i="27"/>
  <c r="E133" i="27"/>
  <c r="D133" i="27"/>
  <c r="C133" i="27"/>
  <c r="F132" i="27"/>
  <c r="E132" i="27"/>
  <c r="D132" i="27"/>
  <c r="C132" i="27"/>
  <c r="F131" i="27"/>
  <c r="E131" i="27"/>
  <c r="D131" i="27"/>
  <c r="C131" i="27"/>
  <c r="F130" i="27"/>
  <c r="E130" i="27"/>
  <c r="D130" i="27"/>
  <c r="C130" i="27"/>
  <c r="F129" i="27"/>
  <c r="E129" i="27"/>
  <c r="D129" i="27"/>
  <c r="C129" i="27"/>
  <c r="F128" i="27"/>
  <c r="E128" i="27"/>
  <c r="D128" i="27"/>
  <c r="C128" i="27"/>
  <c r="F127" i="27"/>
  <c r="E127" i="27"/>
  <c r="D127" i="27"/>
  <c r="C127" i="27"/>
  <c r="F126" i="27"/>
  <c r="E126" i="27"/>
  <c r="D126" i="27"/>
  <c r="C126" i="27"/>
  <c r="F125" i="27"/>
  <c r="E125" i="27"/>
  <c r="D125" i="27"/>
  <c r="C125" i="27"/>
  <c r="F124" i="27"/>
  <c r="E124" i="27"/>
  <c r="D124" i="27"/>
  <c r="C124" i="27"/>
  <c r="F123" i="27"/>
  <c r="E123" i="27"/>
  <c r="D123" i="27"/>
  <c r="C123" i="27"/>
  <c r="F122" i="27"/>
  <c r="E122" i="27"/>
  <c r="D122" i="27"/>
  <c r="C122" i="27"/>
  <c r="F121" i="27"/>
  <c r="E121" i="27"/>
  <c r="D121" i="27"/>
  <c r="C121" i="27"/>
  <c r="F120" i="27"/>
  <c r="E120" i="27"/>
  <c r="D120" i="27"/>
  <c r="C120" i="27"/>
  <c r="F119" i="27"/>
  <c r="E119" i="27"/>
  <c r="D119" i="27"/>
  <c r="C119" i="27"/>
  <c r="F118" i="27"/>
  <c r="E118" i="27"/>
  <c r="D118" i="27"/>
  <c r="C118" i="27"/>
  <c r="F117" i="27"/>
  <c r="E117" i="27"/>
  <c r="D117" i="27"/>
  <c r="C117" i="27"/>
  <c r="F116" i="27"/>
  <c r="E116" i="27"/>
  <c r="D116" i="27"/>
  <c r="C116" i="27"/>
  <c r="F115" i="27"/>
  <c r="E115" i="27"/>
  <c r="D115" i="27"/>
  <c r="C115" i="27"/>
  <c r="F114" i="27"/>
  <c r="E114" i="27"/>
  <c r="D114" i="27"/>
  <c r="C114" i="27"/>
  <c r="F113" i="27"/>
  <c r="E113" i="27"/>
  <c r="D113" i="27"/>
  <c r="C113" i="27"/>
  <c r="F112" i="27"/>
  <c r="E112" i="27"/>
  <c r="D112" i="27"/>
  <c r="C112" i="27"/>
  <c r="F111" i="27"/>
  <c r="E111" i="27"/>
  <c r="D111" i="27"/>
  <c r="C111" i="27"/>
  <c r="F110" i="27"/>
  <c r="E110" i="27"/>
  <c r="D110" i="27"/>
  <c r="C110" i="27"/>
  <c r="F109" i="27"/>
  <c r="E109" i="27"/>
  <c r="D109" i="27"/>
  <c r="C109" i="27"/>
  <c r="F108" i="27"/>
  <c r="E108" i="27"/>
  <c r="D108" i="27"/>
  <c r="C108" i="27"/>
  <c r="F107" i="27"/>
  <c r="E107" i="27"/>
  <c r="D107" i="27"/>
  <c r="C107" i="27"/>
  <c r="F106" i="27"/>
  <c r="E106" i="27"/>
  <c r="D106" i="27"/>
  <c r="C106" i="27"/>
  <c r="F105" i="27"/>
  <c r="E105" i="27"/>
  <c r="D105" i="27"/>
  <c r="C105" i="27"/>
  <c r="F104" i="27"/>
  <c r="E104" i="27"/>
  <c r="D104" i="27"/>
  <c r="C104" i="27"/>
  <c r="F103" i="27"/>
  <c r="E103" i="27"/>
  <c r="D103" i="27"/>
  <c r="C103" i="27"/>
  <c r="F102" i="27"/>
  <c r="E102" i="27"/>
  <c r="D102" i="27"/>
  <c r="C102" i="27"/>
  <c r="F101" i="27"/>
  <c r="E101" i="27"/>
  <c r="D101" i="27"/>
  <c r="C101" i="27"/>
  <c r="F100" i="27"/>
  <c r="E100" i="27"/>
  <c r="D100" i="27"/>
  <c r="C100" i="27"/>
  <c r="F99" i="27"/>
  <c r="E99" i="27"/>
  <c r="D99" i="27"/>
  <c r="C99" i="27"/>
  <c r="F98" i="27"/>
  <c r="E98" i="27"/>
  <c r="D98" i="27"/>
  <c r="C98" i="27"/>
  <c r="F97" i="27"/>
  <c r="E97" i="27"/>
  <c r="D97" i="27"/>
  <c r="C97" i="27"/>
  <c r="F96" i="27"/>
  <c r="E96" i="27"/>
  <c r="D96" i="27"/>
  <c r="C96" i="27"/>
  <c r="F95" i="27"/>
  <c r="E95" i="27"/>
  <c r="D95" i="27"/>
  <c r="C95" i="27"/>
  <c r="F94" i="27"/>
  <c r="E94" i="27"/>
  <c r="D94" i="27"/>
  <c r="C94" i="27"/>
  <c r="F93" i="27"/>
  <c r="E93" i="27"/>
  <c r="D93" i="27"/>
  <c r="C93" i="27"/>
  <c r="F92" i="27"/>
  <c r="E92" i="27"/>
  <c r="D92" i="27"/>
  <c r="C92" i="27"/>
  <c r="F91" i="27"/>
  <c r="E91" i="27"/>
  <c r="D91" i="27"/>
  <c r="C91" i="27"/>
  <c r="F90" i="27"/>
  <c r="E90" i="27"/>
  <c r="D90" i="27"/>
  <c r="C90" i="27"/>
  <c r="F89" i="27"/>
  <c r="E89" i="27"/>
  <c r="D89" i="27"/>
  <c r="C89" i="27"/>
  <c r="F88" i="27"/>
  <c r="E88" i="27"/>
  <c r="D88" i="27"/>
  <c r="C88" i="27"/>
  <c r="F87" i="27"/>
  <c r="E87" i="27"/>
  <c r="D87" i="27"/>
  <c r="C87" i="27"/>
  <c r="F86" i="27"/>
  <c r="E86" i="27"/>
  <c r="D86" i="27"/>
  <c r="C86" i="27"/>
  <c r="F85" i="27"/>
  <c r="E85" i="27"/>
  <c r="D85" i="27"/>
  <c r="C85" i="27"/>
  <c r="F84" i="27"/>
  <c r="E84" i="27"/>
  <c r="D84" i="27"/>
  <c r="C84" i="27"/>
  <c r="F83" i="27"/>
  <c r="E83" i="27"/>
  <c r="D83" i="27"/>
  <c r="C83" i="27"/>
  <c r="F82" i="27"/>
  <c r="E82" i="27"/>
  <c r="D82" i="27"/>
  <c r="C82" i="27"/>
  <c r="F81" i="27"/>
  <c r="E81" i="27"/>
  <c r="D81" i="27"/>
  <c r="C81" i="27"/>
  <c r="F80" i="27"/>
  <c r="E80" i="27"/>
  <c r="D80" i="27"/>
  <c r="C80" i="27"/>
  <c r="F79" i="27"/>
  <c r="E79" i="27"/>
  <c r="D79" i="27"/>
  <c r="C79" i="27"/>
  <c r="F78" i="27"/>
  <c r="E78" i="27"/>
  <c r="D78" i="27"/>
  <c r="C78" i="27"/>
  <c r="F77" i="27"/>
  <c r="E77" i="27"/>
  <c r="D77" i="27"/>
  <c r="C77" i="27"/>
  <c r="F76" i="27"/>
  <c r="E76" i="27"/>
  <c r="D76" i="27"/>
  <c r="C76" i="27"/>
  <c r="F75" i="27"/>
  <c r="E75" i="27"/>
  <c r="D75" i="27"/>
  <c r="C75" i="27"/>
  <c r="F74" i="27"/>
  <c r="E74" i="27"/>
  <c r="D74" i="27"/>
  <c r="C74" i="27"/>
  <c r="F73" i="27"/>
  <c r="E73" i="27"/>
  <c r="D73" i="27"/>
  <c r="C73" i="27"/>
  <c r="F72" i="27"/>
  <c r="E72" i="27"/>
  <c r="D72" i="27"/>
  <c r="C72" i="27"/>
  <c r="F71" i="27"/>
  <c r="E71" i="27"/>
  <c r="D71" i="27"/>
  <c r="C71" i="27"/>
  <c r="F70" i="27"/>
  <c r="E70" i="27"/>
  <c r="D70" i="27"/>
  <c r="C70" i="27"/>
  <c r="F69" i="27"/>
  <c r="E69" i="27"/>
  <c r="D69" i="27"/>
  <c r="C69" i="27"/>
  <c r="F68" i="27"/>
  <c r="E68" i="27"/>
  <c r="D68" i="27"/>
  <c r="C68" i="27"/>
  <c r="F67" i="27"/>
  <c r="E67" i="27"/>
  <c r="D67" i="27"/>
  <c r="C67" i="27"/>
  <c r="F66" i="27"/>
  <c r="E66" i="27"/>
  <c r="D66" i="27"/>
  <c r="C66" i="27"/>
  <c r="F65" i="27"/>
  <c r="E65" i="27"/>
  <c r="D65" i="27"/>
  <c r="C65" i="27"/>
  <c r="F64" i="27"/>
  <c r="E64" i="27"/>
  <c r="D64" i="27"/>
  <c r="C64" i="27"/>
  <c r="F63" i="27"/>
  <c r="E63" i="27"/>
  <c r="D63" i="27"/>
  <c r="C63" i="27"/>
  <c r="F62" i="27"/>
  <c r="E62" i="27"/>
  <c r="D62" i="27"/>
  <c r="C62" i="27"/>
  <c r="F61" i="27"/>
  <c r="E61" i="27"/>
  <c r="D61" i="27"/>
  <c r="C61" i="27"/>
  <c r="F60" i="27"/>
  <c r="E60" i="27"/>
  <c r="D60" i="27"/>
  <c r="C60" i="27"/>
  <c r="F59" i="27"/>
  <c r="E59" i="27"/>
  <c r="D59" i="27"/>
  <c r="C59" i="27"/>
  <c r="F58" i="27"/>
  <c r="E58" i="27"/>
  <c r="D58" i="27"/>
  <c r="C58" i="27"/>
  <c r="F57" i="27"/>
  <c r="E57" i="27"/>
  <c r="D57" i="27"/>
  <c r="C57" i="27"/>
  <c r="F56" i="27"/>
  <c r="E56" i="27"/>
  <c r="D56" i="27"/>
  <c r="C56" i="27"/>
  <c r="F55" i="27"/>
  <c r="E55" i="27"/>
  <c r="D55" i="27"/>
  <c r="C55" i="27"/>
  <c r="F54" i="27"/>
  <c r="E54" i="27"/>
  <c r="D54" i="27"/>
  <c r="C54" i="27"/>
  <c r="F53" i="27"/>
  <c r="E53" i="27"/>
  <c r="D53" i="27"/>
  <c r="C53" i="27"/>
  <c r="F52" i="27"/>
  <c r="E52" i="27"/>
  <c r="D52" i="27"/>
  <c r="C52" i="27"/>
  <c r="F51" i="27"/>
  <c r="E51" i="27"/>
  <c r="D51" i="27"/>
  <c r="C51" i="27"/>
  <c r="F50" i="27"/>
  <c r="E50" i="27"/>
  <c r="D50" i="27"/>
  <c r="C50" i="27"/>
  <c r="F49" i="27"/>
  <c r="E49" i="27"/>
  <c r="D49" i="27"/>
  <c r="C49" i="27"/>
  <c r="F48" i="27"/>
  <c r="E48" i="27"/>
  <c r="D48" i="27"/>
  <c r="C48" i="27"/>
  <c r="F47" i="27"/>
  <c r="E47" i="27"/>
  <c r="D47" i="27"/>
  <c r="C47" i="27"/>
  <c r="F46" i="27"/>
  <c r="E46" i="27"/>
  <c r="D46" i="27"/>
  <c r="C46" i="27"/>
  <c r="F45" i="27"/>
  <c r="E45" i="27"/>
  <c r="D45" i="27"/>
  <c r="C45" i="27"/>
  <c r="F44" i="27"/>
  <c r="E44" i="27"/>
  <c r="D44" i="27"/>
  <c r="C44" i="27"/>
  <c r="F43" i="27"/>
  <c r="E43" i="27"/>
  <c r="D43" i="27"/>
  <c r="C43" i="27"/>
  <c r="F42" i="27"/>
  <c r="E42" i="27"/>
  <c r="D42" i="27"/>
  <c r="C42" i="27"/>
  <c r="F41" i="27"/>
  <c r="E41" i="27"/>
  <c r="D41" i="27"/>
  <c r="C41" i="27"/>
  <c r="F40" i="27"/>
  <c r="E40" i="27"/>
  <c r="D40" i="27"/>
  <c r="C40" i="27"/>
  <c r="F39" i="27"/>
  <c r="E39" i="27"/>
  <c r="D39" i="27"/>
  <c r="C39" i="27"/>
  <c r="F38" i="27"/>
  <c r="E38" i="27"/>
  <c r="D38" i="27"/>
  <c r="C38" i="27"/>
  <c r="F37" i="27"/>
  <c r="E37" i="27"/>
  <c r="D37" i="27"/>
  <c r="C37" i="27"/>
  <c r="F36" i="27"/>
  <c r="E36" i="27"/>
  <c r="D36" i="27"/>
  <c r="C36" i="27"/>
  <c r="F35" i="27"/>
  <c r="E35" i="27"/>
  <c r="D35" i="27"/>
  <c r="C35" i="27"/>
  <c r="F34" i="27"/>
  <c r="E34" i="27"/>
  <c r="D34" i="27"/>
  <c r="C34" i="27"/>
  <c r="F33" i="27"/>
  <c r="E33" i="27"/>
  <c r="D33" i="27"/>
  <c r="C33" i="27"/>
  <c r="F32" i="27"/>
  <c r="E32" i="27"/>
  <c r="D32" i="27"/>
  <c r="C32" i="27"/>
  <c r="F31" i="27"/>
  <c r="E31" i="27"/>
  <c r="D31" i="27"/>
  <c r="C31" i="27"/>
  <c r="F30" i="27"/>
  <c r="E30" i="27"/>
  <c r="D30" i="27"/>
  <c r="C30" i="27"/>
  <c r="F29" i="27"/>
  <c r="E29" i="27"/>
  <c r="D29" i="27"/>
  <c r="C29" i="27"/>
  <c r="F28" i="27"/>
  <c r="E28" i="27"/>
  <c r="D28" i="27"/>
  <c r="C28" i="27"/>
  <c r="F27" i="27"/>
  <c r="E27" i="27"/>
  <c r="D27" i="27"/>
  <c r="C27" i="27"/>
  <c r="F26" i="27"/>
  <c r="E26" i="27"/>
  <c r="D26" i="27"/>
  <c r="C26" i="27"/>
  <c r="F25" i="27"/>
  <c r="E25" i="27"/>
  <c r="D25" i="27"/>
  <c r="C25" i="27"/>
  <c r="F24" i="27"/>
  <c r="E24" i="27"/>
  <c r="D24" i="27"/>
  <c r="C24" i="27"/>
  <c r="F23" i="27"/>
  <c r="E23" i="27"/>
  <c r="D23" i="27"/>
  <c r="C23" i="27"/>
  <c r="F22" i="27"/>
  <c r="E22" i="27"/>
  <c r="D22" i="27"/>
  <c r="C22" i="27"/>
  <c r="F21" i="27"/>
  <c r="E21" i="27"/>
  <c r="D21" i="27"/>
  <c r="C21" i="27"/>
  <c r="F20" i="27"/>
  <c r="E20" i="27"/>
  <c r="D20" i="27"/>
  <c r="C20" i="27"/>
  <c r="F19" i="27"/>
  <c r="E19" i="27"/>
  <c r="D19" i="27"/>
  <c r="C19" i="27"/>
  <c r="F18" i="27"/>
  <c r="E18" i="27"/>
  <c r="D18" i="27"/>
  <c r="C18" i="27"/>
  <c r="F17" i="27"/>
  <c r="E17" i="27"/>
  <c r="D17" i="27"/>
  <c r="C17" i="27"/>
  <c r="F16" i="27"/>
  <c r="E16" i="27"/>
  <c r="D16" i="27"/>
  <c r="C16" i="27"/>
  <c r="F15" i="27"/>
  <c r="E15" i="27"/>
  <c r="D15" i="27"/>
  <c r="C15" i="27"/>
  <c r="F14" i="27"/>
  <c r="E14" i="27"/>
  <c r="D14" i="27"/>
  <c r="C14" i="27"/>
  <c r="M13" i="27"/>
  <c r="F13" i="27"/>
  <c r="E13" i="27"/>
  <c r="D13" i="27"/>
  <c r="C13" i="27"/>
  <c r="F12" i="27"/>
  <c r="E12" i="27"/>
  <c r="D12" i="27"/>
  <c r="C12" i="27"/>
  <c r="F11" i="27"/>
  <c r="E11" i="27"/>
  <c r="D11" i="27"/>
  <c r="C11" i="27"/>
  <c r="F10" i="27"/>
  <c r="E10" i="27"/>
  <c r="D10" i="27"/>
  <c r="C10" i="27"/>
  <c r="P9" i="27"/>
  <c r="M9" i="27"/>
  <c r="F9" i="27"/>
  <c r="E9" i="27"/>
  <c r="D9" i="27"/>
  <c r="C9" i="27"/>
  <c r="F8" i="27"/>
  <c r="E8" i="27"/>
  <c r="D8" i="27"/>
  <c r="C8" i="27"/>
  <c r="F7" i="27"/>
  <c r="E7" i="27"/>
  <c r="D7" i="27"/>
  <c r="C7" i="27"/>
  <c r="F6" i="27"/>
  <c r="E6" i="27"/>
  <c r="D6" i="27"/>
  <c r="C6" i="27"/>
  <c r="F5" i="27"/>
  <c r="E5" i="27"/>
  <c r="D5" i="27"/>
  <c r="C5" i="27"/>
  <c r="M4" i="27"/>
  <c r="F4" i="27"/>
  <c r="E4" i="27"/>
  <c r="D4" i="27"/>
  <c r="C4" i="27"/>
  <c r="F3" i="27"/>
  <c r="E3" i="27"/>
  <c r="D3" i="27"/>
  <c r="C3" i="27"/>
  <c r="F2" i="27"/>
  <c r="E2" i="27"/>
  <c r="D2" i="27"/>
  <c r="C2" i="27"/>
  <c r="F649" i="26"/>
  <c r="E649" i="26"/>
  <c r="D649" i="26"/>
  <c r="C649" i="26"/>
  <c r="F648" i="26"/>
  <c r="E648" i="26"/>
  <c r="D648" i="26"/>
  <c r="C648" i="26"/>
  <c r="F647" i="26"/>
  <c r="E647" i="26"/>
  <c r="D647" i="26"/>
  <c r="C647" i="26"/>
  <c r="F646" i="26"/>
  <c r="E646" i="26"/>
  <c r="D646" i="26"/>
  <c r="C646" i="26"/>
  <c r="F645" i="26"/>
  <c r="E645" i="26"/>
  <c r="D645" i="26"/>
  <c r="C645" i="26"/>
  <c r="F644" i="26"/>
  <c r="E644" i="26"/>
  <c r="D644" i="26"/>
  <c r="C644" i="26"/>
  <c r="F643" i="26"/>
  <c r="E643" i="26"/>
  <c r="D643" i="26"/>
  <c r="C643" i="26"/>
  <c r="F642" i="26"/>
  <c r="E642" i="26"/>
  <c r="D642" i="26"/>
  <c r="C642" i="26"/>
  <c r="F641" i="26"/>
  <c r="E641" i="26"/>
  <c r="D641" i="26"/>
  <c r="C641" i="26"/>
  <c r="F640" i="26"/>
  <c r="E640" i="26"/>
  <c r="D640" i="26"/>
  <c r="C640" i="26"/>
  <c r="F639" i="26"/>
  <c r="E639" i="26"/>
  <c r="D639" i="26"/>
  <c r="C639" i="26"/>
  <c r="F638" i="26"/>
  <c r="E638" i="26"/>
  <c r="D638" i="26"/>
  <c r="C638" i="26"/>
  <c r="F637" i="26"/>
  <c r="E637" i="26"/>
  <c r="D637" i="26"/>
  <c r="C637" i="26"/>
  <c r="F636" i="26"/>
  <c r="E636" i="26"/>
  <c r="D636" i="26"/>
  <c r="C636" i="26"/>
  <c r="F635" i="26"/>
  <c r="E635" i="26"/>
  <c r="D635" i="26"/>
  <c r="C635" i="26"/>
  <c r="F634" i="26"/>
  <c r="E634" i="26"/>
  <c r="D634" i="26"/>
  <c r="C634" i="26"/>
  <c r="F633" i="26"/>
  <c r="E633" i="26"/>
  <c r="D633" i="26"/>
  <c r="C633" i="26"/>
  <c r="F632" i="26"/>
  <c r="E632" i="26"/>
  <c r="D632" i="26"/>
  <c r="C632" i="26"/>
  <c r="F631" i="26"/>
  <c r="E631" i="26"/>
  <c r="D631" i="26"/>
  <c r="C631" i="26"/>
  <c r="F630" i="26"/>
  <c r="E630" i="26"/>
  <c r="D630" i="26"/>
  <c r="C630" i="26"/>
  <c r="F629" i="26"/>
  <c r="E629" i="26"/>
  <c r="D629" i="26"/>
  <c r="C629" i="26"/>
  <c r="F628" i="26"/>
  <c r="E628" i="26"/>
  <c r="D628" i="26"/>
  <c r="C628" i="26"/>
  <c r="F627" i="26"/>
  <c r="E627" i="26"/>
  <c r="D627" i="26"/>
  <c r="C627" i="26"/>
  <c r="F626" i="26"/>
  <c r="E626" i="26"/>
  <c r="D626" i="26"/>
  <c r="C626" i="26"/>
  <c r="F625" i="26"/>
  <c r="E625" i="26"/>
  <c r="D625" i="26"/>
  <c r="C625" i="26"/>
  <c r="F624" i="26"/>
  <c r="E624" i="26"/>
  <c r="D624" i="26"/>
  <c r="C624" i="26"/>
  <c r="F623" i="26"/>
  <c r="E623" i="26"/>
  <c r="D623" i="26"/>
  <c r="C623" i="26"/>
  <c r="F622" i="26"/>
  <c r="E622" i="26"/>
  <c r="D622" i="26"/>
  <c r="C622" i="26"/>
  <c r="F621" i="26"/>
  <c r="E621" i="26"/>
  <c r="D621" i="26"/>
  <c r="C621" i="26"/>
  <c r="F620" i="26"/>
  <c r="E620" i="26"/>
  <c r="D620" i="26"/>
  <c r="C620" i="26"/>
  <c r="F619" i="26"/>
  <c r="E619" i="26"/>
  <c r="D619" i="26"/>
  <c r="C619" i="26"/>
  <c r="F618" i="26"/>
  <c r="E618" i="26"/>
  <c r="D618" i="26"/>
  <c r="C618" i="26"/>
  <c r="F617" i="26"/>
  <c r="E617" i="26"/>
  <c r="D617" i="26"/>
  <c r="C617" i="26"/>
  <c r="F616" i="26"/>
  <c r="E616" i="26"/>
  <c r="D616" i="26"/>
  <c r="C616" i="26"/>
  <c r="F615" i="26"/>
  <c r="E615" i="26"/>
  <c r="D615" i="26"/>
  <c r="C615" i="26"/>
  <c r="F614" i="26"/>
  <c r="E614" i="26"/>
  <c r="D614" i="26"/>
  <c r="C614" i="26"/>
  <c r="F613" i="26"/>
  <c r="E613" i="26"/>
  <c r="D613" i="26"/>
  <c r="C613" i="26"/>
  <c r="F612" i="26"/>
  <c r="E612" i="26"/>
  <c r="D612" i="26"/>
  <c r="C612" i="26"/>
  <c r="F611" i="26"/>
  <c r="E611" i="26"/>
  <c r="D611" i="26"/>
  <c r="C611" i="26"/>
  <c r="F610" i="26"/>
  <c r="E610" i="26"/>
  <c r="D610" i="26"/>
  <c r="C610" i="26"/>
  <c r="F609" i="26"/>
  <c r="E609" i="26"/>
  <c r="D609" i="26"/>
  <c r="C609" i="26"/>
  <c r="F608" i="26"/>
  <c r="E608" i="26"/>
  <c r="D608" i="26"/>
  <c r="C608" i="26"/>
  <c r="F607" i="26"/>
  <c r="E607" i="26"/>
  <c r="D607" i="26"/>
  <c r="C607" i="26"/>
  <c r="F606" i="26"/>
  <c r="E606" i="26"/>
  <c r="D606" i="26"/>
  <c r="C606" i="26"/>
  <c r="F605" i="26"/>
  <c r="E605" i="26"/>
  <c r="D605" i="26"/>
  <c r="C605" i="26"/>
  <c r="F604" i="26"/>
  <c r="E604" i="26"/>
  <c r="D604" i="26"/>
  <c r="C604" i="26"/>
  <c r="F603" i="26"/>
  <c r="E603" i="26"/>
  <c r="D603" i="26"/>
  <c r="C603" i="26"/>
  <c r="F602" i="26"/>
  <c r="E602" i="26"/>
  <c r="D602" i="26"/>
  <c r="C602" i="26"/>
  <c r="F601" i="26"/>
  <c r="E601" i="26"/>
  <c r="D601" i="26"/>
  <c r="C601" i="26"/>
  <c r="F600" i="26"/>
  <c r="E600" i="26"/>
  <c r="D600" i="26"/>
  <c r="C600" i="26"/>
  <c r="F599" i="26"/>
  <c r="E599" i="26"/>
  <c r="D599" i="26"/>
  <c r="C599" i="26"/>
  <c r="F598" i="26"/>
  <c r="E598" i="26"/>
  <c r="D598" i="26"/>
  <c r="C598" i="26"/>
  <c r="F597" i="26"/>
  <c r="E597" i="26"/>
  <c r="D597" i="26"/>
  <c r="C597" i="26"/>
  <c r="F596" i="26"/>
  <c r="E596" i="26"/>
  <c r="D596" i="26"/>
  <c r="C596" i="26"/>
  <c r="F595" i="26"/>
  <c r="E595" i="26"/>
  <c r="D595" i="26"/>
  <c r="C595" i="26"/>
  <c r="F594" i="26"/>
  <c r="E594" i="26"/>
  <c r="D594" i="26"/>
  <c r="C594" i="26"/>
  <c r="F593" i="26"/>
  <c r="E593" i="26"/>
  <c r="D593" i="26"/>
  <c r="C593" i="26"/>
  <c r="F592" i="26"/>
  <c r="E592" i="26"/>
  <c r="D592" i="26"/>
  <c r="C592" i="26"/>
  <c r="F591" i="26"/>
  <c r="E591" i="26"/>
  <c r="D591" i="26"/>
  <c r="C591" i="26"/>
  <c r="F590" i="26"/>
  <c r="E590" i="26"/>
  <c r="D590" i="26"/>
  <c r="C590" i="26"/>
  <c r="F589" i="26"/>
  <c r="E589" i="26"/>
  <c r="D589" i="26"/>
  <c r="C589" i="26"/>
  <c r="F588" i="26"/>
  <c r="E588" i="26"/>
  <c r="D588" i="26"/>
  <c r="C588" i="26"/>
  <c r="F587" i="26"/>
  <c r="E587" i="26"/>
  <c r="D587" i="26"/>
  <c r="C587" i="26"/>
  <c r="F586" i="26"/>
  <c r="E586" i="26"/>
  <c r="D586" i="26"/>
  <c r="C586" i="26"/>
  <c r="F585" i="26"/>
  <c r="E585" i="26"/>
  <c r="D585" i="26"/>
  <c r="C585" i="26"/>
  <c r="F584" i="26"/>
  <c r="E584" i="26"/>
  <c r="D584" i="26"/>
  <c r="C584" i="26"/>
  <c r="F583" i="26"/>
  <c r="E583" i="26"/>
  <c r="D583" i="26"/>
  <c r="C583" i="26"/>
  <c r="F582" i="26"/>
  <c r="E582" i="26"/>
  <c r="D582" i="26"/>
  <c r="C582" i="26"/>
  <c r="F581" i="26"/>
  <c r="E581" i="26"/>
  <c r="D581" i="26"/>
  <c r="C581" i="26"/>
  <c r="F580" i="26"/>
  <c r="E580" i="26"/>
  <c r="D580" i="26"/>
  <c r="C580" i="26"/>
  <c r="F579" i="26"/>
  <c r="E579" i="26"/>
  <c r="D579" i="26"/>
  <c r="C579" i="26"/>
  <c r="F578" i="26"/>
  <c r="E578" i="26"/>
  <c r="D578" i="26"/>
  <c r="C578" i="26"/>
  <c r="F577" i="26"/>
  <c r="E577" i="26"/>
  <c r="D577" i="26"/>
  <c r="C577" i="26"/>
  <c r="F576" i="26"/>
  <c r="E576" i="26"/>
  <c r="D576" i="26"/>
  <c r="C576" i="26"/>
  <c r="F575" i="26"/>
  <c r="E575" i="26"/>
  <c r="D575" i="26"/>
  <c r="C575" i="26"/>
  <c r="F574" i="26"/>
  <c r="E574" i="26"/>
  <c r="D574" i="26"/>
  <c r="C574" i="26"/>
  <c r="F573" i="26"/>
  <c r="E573" i="26"/>
  <c r="D573" i="26"/>
  <c r="C573" i="26"/>
  <c r="F572" i="26"/>
  <c r="E572" i="26"/>
  <c r="D572" i="26"/>
  <c r="C572" i="26"/>
  <c r="F571" i="26"/>
  <c r="E571" i="26"/>
  <c r="D571" i="26"/>
  <c r="C571" i="26"/>
  <c r="F570" i="26"/>
  <c r="E570" i="26"/>
  <c r="D570" i="26"/>
  <c r="C570" i="26"/>
  <c r="F569" i="26"/>
  <c r="E569" i="26"/>
  <c r="D569" i="26"/>
  <c r="C569" i="26"/>
  <c r="F568" i="26"/>
  <c r="E568" i="26"/>
  <c r="D568" i="26"/>
  <c r="C568" i="26"/>
  <c r="F567" i="26"/>
  <c r="E567" i="26"/>
  <c r="D567" i="26"/>
  <c r="C567" i="26"/>
  <c r="F566" i="26"/>
  <c r="E566" i="26"/>
  <c r="D566" i="26"/>
  <c r="C566" i="26"/>
  <c r="F565" i="26"/>
  <c r="E565" i="26"/>
  <c r="D565" i="26"/>
  <c r="C565" i="26"/>
  <c r="F564" i="26"/>
  <c r="E564" i="26"/>
  <c r="D564" i="26"/>
  <c r="C564" i="26"/>
  <c r="F563" i="26"/>
  <c r="E563" i="26"/>
  <c r="D563" i="26"/>
  <c r="C563" i="26"/>
  <c r="F562" i="26"/>
  <c r="E562" i="26"/>
  <c r="D562" i="26"/>
  <c r="C562" i="26"/>
  <c r="F561" i="26"/>
  <c r="E561" i="26"/>
  <c r="D561" i="26"/>
  <c r="C561" i="26"/>
  <c r="F560" i="26"/>
  <c r="E560" i="26"/>
  <c r="D560" i="26"/>
  <c r="C560" i="26"/>
  <c r="F559" i="26"/>
  <c r="E559" i="26"/>
  <c r="D559" i="26"/>
  <c r="C559" i="26"/>
  <c r="F558" i="26"/>
  <c r="E558" i="26"/>
  <c r="D558" i="26"/>
  <c r="C558" i="26"/>
  <c r="F557" i="26"/>
  <c r="E557" i="26"/>
  <c r="D557" i="26"/>
  <c r="C557" i="26"/>
  <c r="F556" i="26"/>
  <c r="E556" i="26"/>
  <c r="D556" i="26"/>
  <c r="C556" i="26"/>
  <c r="F555" i="26"/>
  <c r="E555" i="26"/>
  <c r="D555" i="26"/>
  <c r="C555" i="26"/>
  <c r="F554" i="26"/>
  <c r="E554" i="26"/>
  <c r="D554" i="26"/>
  <c r="C554" i="26"/>
  <c r="F553" i="26"/>
  <c r="E553" i="26"/>
  <c r="D553" i="26"/>
  <c r="C553" i="26"/>
  <c r="F552" i="26"/>
  <c r="E552" i="26"/>
  <c r="D552" i="26"/>
  <c r="C552" i="26"/>
  <c r="F551" i="26"/>
  <c r="E551" i="26"/>
  <c r="D551" i="26"/>
  <c r="C551" i="26"/>
  <c r="F550" i="26"/>
  <c r="E550" i="26"/>
  <c r="D550" i="26"/>
  <c r="C550" i="26"/>
  <c r="F549" i="26"/>
  <c r="E549" i="26"/>
  <c r="D549" i="26"/>
  <c r="C549" i="26"/>
  <c r="F548" i="26"/>
  <c r="E548" i="26"/>
  <c r="D548" i="26"/>
  <c r="C548" i="26"/>
  <c r="F547" i="26"/>
  <c r="E547" i="26"/>
  <c r="D547" i="26"/>
  <c r="C547" i="26"/>
  <c r="F546" i="26"/>
  <c r="E546" i="26"/>
  <c r="D546" i="26"/>
  <c r="C546" i="26"/>
  <c r="F545" i="26"/>
  <c r="E545" i="26"/>
  <c r="D545" i="26"/>
  <c r="C545" i="26"/>
  <c r="F544" i="26"/>
  <c r="E544" i="26"/>
  <c r="D544" i="26"/>
  <c r="C544" i="26"/>
  <c r="F543" i="26"/>
  <c r="E543" i="26"/>
  <c r="D543" i="26"/>
  <c r="C543" i="26"/>
  <c r="F542" i="26"/>
  <c r="E542" i="26"/>
  <c r="D542" i="26"/>
  <c r="C542" i="26"/>
  <c r="F541" i="26"/>
  <c r="E541" i="26"/>
  <c r="D541" i="26"/>
  <c r="C541" i="26"/>
  <c r="F540" i="26"/>
  <c r="E540" i="26"/>
  <c r="D540" i="26"/>
  <c r="C540" i="26"/>
  <c r="F539" i="26"/>
  <c r="E539" i="26"/>
  <c r="D539" i="26"/>
  <c r="C539" i="26"/>
  <c r="F538" i="26"/>
  <c r="E538" i="26"/>
  <c r="D538" i="26"/>
  <c r="C538" i="26"/>
  <c r="F537" i="26"/>
  <c r="E537" i="26"/>
  <c r="D537" i="26"/>
  <c r="C537" i="26"/>
  <c r="F536" i="26"/>
  <c r="E536" i="26"/>
  <c r="D536" i="26"/>
  <c r="C536" i="26"/>
  <c r="F535" i="26"/>
  <c r="E535" i="26"/>
  <c r="D535" i="26"/>
  <c r="C535" i="26"/>
  <c r="F534" i="26"/>
  <c r="E534" i="26"/>
  <c r="D534" i="26"/>
  <c r="C534" i="26"/>
  <c r="F533" i="26"/>
  <c r="E533" i="26"/>
  <c r="D533" i="26"/>
  <c r="C533" i="26"/>
  <c r="F532" i="26"/>
  <c r="E532" i="26"/>
  <c r="D532" i="26"/>
  <c r="C532" i="26"/>
  <c r="F531" i="26"/>
  <c r="E531" i="26"/>
  <c r="D531" i="26"/>
  <c r="C531" i="26"/>
  <c r="F530" i="26"/>
  <c r="E530" i="26"/>
  <c r="D530" i="26"/>
  <c r="C530" i="26"/>
  <c r="F529" i="26"/>
  <c r="E529" i="26"/>
  <c r="D529" i="26"/>
  <c r="C529" i="26"/>
  <c r="F528" i="26"/>
  <c r="E528" i="26"/>
  <c r="D528" i="26"/>
  <c r="C528" i="26"/>
  <c r="F527" i="26"/>
  <c r="E527" i="26"/>
  <c r="D527" i="26"/>
  <c r="C527" i="26"/>
  <c r="F526" i="26"/>
  <c r="E526" i="26"/>
  <c r="D526" i="26"/>
  <c r="C526" i="26"/>
  <c r="F525" i="26"/>
  <c r="E525" i="26"/>
  <c r="D525" i="26"/>
  <c r="C525" i="26"/>
  <c r="F524" i="26"/>
  <c r="E524" i="26"/>
  <c r="D524" i="26"/>
  <c r="C524" i="26"/>
  <c r="F523" i="26"/>
  <c r="E523" i="26"/>
  <c r="D523" i="26"/>
  <c r="C523" i="26"/>
  <c r="F522" i="26"/>
  <c r="E522" i="26"/>
  <c r="D522" i="26"/>
  <c r="C522" i="26"/>
  <c r="F521" i="26"/>
  <c r="E521" i="26"/>
  <c r="D521" i="26"/>
  <c r="C521" i="26"/>
  <c r="F520" i="26"/>
  <c r="E520" i="26"/>
  <c r="D520" i="26"/>
  <c r="C520" i="26"/>
  <c r="F519" i="26"/>
  <c r="E519" i="26"/>
  <c r="D519" i="26"/>
  <c r="C519" i="26"/>
  <c r="F518" i="26"/>
  <c r="E518" i="26"/>
  <c r="D518" i="26"/>
  <c r="C518" i="26"/>
  <c r="F517" i="26"/>
  <c r="E517" i="26"/>
  <c r="D517" i="26"/>
  <c r="C517" i="26"/>
  <c r="F516" i="26"/>
  <c r="E516" i="26"/>
  <c r="D516" i="26"/>
  <c r="C516" i="26"/>
  <c r="F515" i="26"/>
  <c r="E515" i="26"/>
  <c r="D515" i="26"/>
  <c r="C515" i="26"/>
  <c r="F514" i="26"/>
  <c r="E514" i="26"/>
  <c r="D514" i="26"/>
  <c r="C514" i="26"/>
  <c r="F513" i="26"/>
  <c r="E513" i="26"/>
  <c r="D513" i="26"/>
  <c r="C513" i="26"/>
  <c r="F512" i="26"/>
  <c r="E512" i="26"/>
  <c r="D512" i="26"/>
  <c r="C512" i="26"/>
  <c r="F511" i="26"/>
  <c r="E511" i="26"/>
  <c r="D511" i="26"/>
  <c r="C511" i="26"/>
  <c r="F510" i="26"/>
  <c r="E510" i="26"/>
  <c r="D510" i="26"/>
  <c r="C510" i="26"/>
  <c r="F509" i="26"/>
  <c r="E509" i="26"/>
  <c r="D509" i="26"/>
  <c r="C509" i="26"/>
  <c r="F508" i="26"/>
  <c r="E508" i="26"/>
  <c r="D508" i="26"/>
  <c r="C508" i="26"/>
  <c r="F507" i="26"/>
  <c r="E507" i="26"/>
  <c r="D507" i="26"/>
  <c r="C507" i="26"/>
  <c r="F506" i="26"/>
  <c r="E506" i="26"/>
  <c r="D506" i="26"/>
  <c r="C506" i="26"/>
  <c r="F505" i="26"/>
  <c r="E505" i="26"/>
  <c r="D505" i="26"/>
  <c r="C505" i="26"/>
  <c r="F504" i="26"/>
  <c r="E504" i="26"/>
  <c r="D504" i="26"/>
  <c r="C504" i="26"/>
  <c r="F503" i="26"/>
  <c r="E503" i="26"/>
  <c r="D503" i="26"/>
  <c r="C503" i="26"/>
  <c r="F502" i="26"/>
  <c r="E502" i="26"/>
  <c r="D502" i="26"/>
  <c r="C502" i="26"/>
  <c r="F501" i="26"/>
  <c r="E501" i="26"/>
  <c r="D501" i="26"/>
  <c r="C501" i="26"/>
  <c r="F500" i="26"/>
  <c r="E500" i="26"/>
  <c r="D500" i="26"/>
  <c r="C500" i="26"/>
  <c r="F499" i="26"/>
  <c r="E499" i="26"/>
  <c r="D499" i="26"/>
  <c r="C499" i="26"/>
  <c r="F498" i="26"/>
  <c r="E498" i="26"/>
  <c r="D498" i="26"/>
  <c r="C498" i="26"/>
  <c r="F497" i="26"/>
  <c r="E497" i="26"/>
  <c r="D497" i="26"/>
  <c r="C497" i="26"/>
  <c r="F496" i="26"/>
  <c r="E496" i="26"/>
  <c r="D496" i="26"/>
  <c r="C496" i="26"/>
  <c r="F495" i="26"/>
  <c r="E495" i="26"/>
  <c r="D495" i="26"/>
  <c r="C495" i="26"/>
  <c r="F494" i="26"/>
  <c r="E494" i="26"/>
  <c r="D494" i="26"/>
  <c r="C494" i="26"/>
  <c r="F493" i="26"/>
  <c r="E493" i="26"/>
  <c r="D493" i="26"/>
  <c r="C493" i="26"/>
  <c r="F492" i="26"/>
  <c r="E492" i="26"/>
  <c r="D492" i="26"/>
  <c r="C492" i="26"/>
  <c r="F491" i="26"/>
  <c r="E491" i="26"/>
  <c r="D491" i="26"/>
  <c r="C491" i="26"/>
  <c r="F490" i="26"/>
  <c r="E490" i="26"/>
  <c r="D490" i="26"/>
  <c r="C490" i="26"/>
  <c r="F489" i="26"/>
  <c r="E489" i="26"/>
  <c r="D489" i="26"/>
  <c r="C489" i="26"/>
  <c r="F488" i="26"/>
  <c r="E488" i="26"/>
  <c r="D488" i="26"/>
  <c r="C488" i="26"/>
  <c r="F487" i="26"/>
  <c r="E487" i="26"/>
  <c r="D487" i="26"/>
  <c r="C487" i="26"/>
  <c r="F486" i="26"/>
  <c r="E486" i="26"/>
  <c r="D486" i="26"/>
  <c r="C486" i="26"/>
  <c r="F485" i="26"/>
  <c r="E485" i="26"/>
  <c r="D485" i="26"/>
  <c r="C485" i="26"/>
  <c r="F484" i="26"/>
  <c r="E484" i="26"/>
  <c r="D484" i="26"/>
  <c r="C484" i="26"/>
  <c r="F483" i="26"/>
  <c r="E483" i="26"/>
  <c r="D483" i="26"/>
  <c r="C483" i="26"/>
  <c r="F482" i="26"/>
  <c r="E482" i="26"/>
  <c r="D482" i="26"/>
  <c r="C482" i="26"/>
  <c r="F481" i="26"/>
  <c r="E481" i="26"/>
  <c r="D481" i="26"/>
  <c r="C481" i="26"/>
  <c r="F480" i="26"/>
  <c r="E480" i="26"/>
  <c r="D480" i="26"/>
  <c r="C480" i="26"/>
  <c r="F479" i="26"/>
  <c r="E479" i="26"/>
  <c r="D479" i="26"/>
  <c r="C479" i="26"/>
  <c r="F478" i="26"/>
  <c r="E478" i="26"/>
  <c r="D478" i="26"/>
  <c r="C478" i="26"/>
  <c r="F477" i="26"/>
  <c r="E477" i="26"/>
  <c r="D477" i="26"/>
  <c r="C477" i="26"/>
  <c r="F476" i="26"/>
  <c r="E476" i="26"/>
  <c r="D476" i="26"/>
  <c r="C476" i="26"/>
  <c r="F475" i="26"/>
  <c r="E475" i="26"/>
  <c r="D475" i="26"/>
  <c r="C475" i="26"/>
  <c r="F474" i="26"/>
  <c r="E474" i="26"/>
  <c r="D474" i="26"/>
  <c r="C474" i="26"/>
  <c r="F473" i="26"/>
  <c r="E473" i="26"/>
  <c r="D473" i="26"/>
  <c r="C473" i="26"/>
  <c r="F472" i="26"/>
  <c r="E472" i="26"/>
  <c r="D472" i="26"/>
  <c r="C472" i="26"/>
  <c r="F471" i="26"/>
  <c r="E471" i="26"/>
  <c r="D471" i="26"/>
  <c r="C471" i="26"/>
  <c r="F470" i="26"/>
  <c r="E470" i="26"/>
  <c r="D470" i="26"/>
  <c r="C470" i="26"/>
  <c r="F469" i="26"/>
  <c r="E469" i="26"/>
  <c r="D469" i="26"/>
  <c r="C469" i="26"/>
  <c r="F468" i="26"/>
  <c r="E468" i="26"/>
  <c r="D468" i="26"/>
  <c r="C468" i="26"/>
  <c r="F467" i="26"/>
  <c r="E467" i="26"/>
  <c r="D467" i="26"/>
  <c r="C467" i="26"/>
  <c r="F466" i="26"/>
  <c r="E466" i="26"/>
  <c r="D466" i="26"/>
  <c r="C466" i="26"/>
  <c r="F465" i="26"/>
  <c r="E465" i="26"/>
  <c r="D465" i="26"/>
  <c r="C465" i="26"/>
  <c r="F464" i="26"/>
  <c r="E464" i="26"/>
  <c r="D464" i="26"/>
  <c r="C464" i="26"/>
  <c r="F463" i="26"/>
  <c r="E463" i="26"/>
  <c r="D463" i="26"/>
  <c r="C463" i="26"/>
  <c r="F462" i="26"/>
  <c r="E462" i="26"/>
  <c r="D462" i="26"/>
  <c r="C462" i="26"/>
  <c r="F461" i="26"/>
  <c r="E461" i="26"/>
  <c r="D461" i="26"/>
  <c r="C461" i="26"/>
  <c r="F460" i="26"/>
  <c r="E460" i="26"/>
  <c r="D460" i="26"/>
  <c r="C460" i="26"/>
  <c r="F459" i="26"/>
  <c r="E459" i="26"/>
  <c r="D459" i="26"/>
  <c r="C459" i="26"/>
  <c r="F458" i="26"/>
  <c r="E458" i="26"/>
  <c r="D458" i="26"/>
  <c r="C458" i="26"/>
  <c r="F457" i="26"/>
  <c r="E457" i="26"/>
  <c r="D457" i="26"/>
  <c r="C457" i="26"/>
  <c r="F456" i="26"/>
  <c r="E456" i="26"/>
  <c r="D456" i="26"/>
  <c r="C456" i="26"/>
  <c r="F455" i="26"/>
  <c r="E455" i="26"/>
  <c r="D455" i="26"/>
  <c r="C455" i="26"/>
  <c r="F454" i="26"/>
  <c r="E454" i="26"/>
  <c r="D454" i="26"/>
  <c r="C454" i="26"/>
  <c r="F453" i="26"/>
  <c r="E453" i="26"/>
  <c r="D453" i="26"/>
  <c r="C453" i="26"/>
  <c r="F452" i="26"/>
  <c r="E452" i="26"/>
  <c r="D452" i="26"/>
  <c r="C452" i="26"/>
  <c r="F451" i="26"/>
  <c r="E451" i="26"/>
  <c r="D451" i="26"/>
  <c r="C451" i="26"/>
  <c r="F450" i="26"/>
  <c r="E450" i="26"/>
  <c r="D450" i="26"/>
  <c r="C450" i="26"/>
  <c r="F449" i="26"/>
  <c r="E449" i="26"/>
  <c r="D449" i="26"/>
  <c r="C449" i="26"/>
  <c r="F448" i="26"/>
  <c r="E448" i="26"/>
  <c r="D448" i="26"/>
  <c r="C448" i="26"/>
  <c r="F447" i="26"/>
  <c r="E447" i="26"/>
  <c r="D447" i="26"/>
  <c r="C447" i="26"/>
  <c r="F446" i="26"/>
  <c r="E446" i="26"/>
  <c r="D446" i="26"/>
  <c r="C446" i="26"/>
  <c r="F445" i="26"/>
  <c r="E445" i="26"/>
  <c r="D445" i="26"/>
  <c r="C445" i="26"/>
  <c r="F444" i="26"/>
  <c r="E444" i="26"/>
  <c r="D444" i="26"/>
  <c r="C444" i="26"/>
  <c r="F443" i="26"/>
  <c r="E443" i="26"/>
  <c r="D443" i="26"/>
  <c r="C443" i="26"/>
  <c r="F442" i="26"/>
  <c r="E442" i="26"/>
  <c r="D442" i="26"/>
  <c r="C442" i="26"/>
  <c r="F441" i="26"/>
  <c r="E441" i="26"/>
  <c r="D441" i="26"/>
  <c r="C441" i="26"/>
  <c r="F440" i="26"/>
  <c r="E440" i="26"/>
  <c r="D440" i="26"/>
  <c r="C440" i="26"/>
  <c r="F439" i="26"/>
  <c r="E439" i="26"/>
  <c r="D439" i="26"/>
  <c r="C439" i="26"/>
  <c r="F438" i="26"/>
  <c r="E438" i="26"/>
  <c r="D438" i="26"/>
  <c r="C438" i="26"/>
  <c r="F437" i="26"/>
  <c r="E437" i="26"/>
  <c r="D437" i="26"/>
  <c r="C437" i="26"/>
  <c r="F436" i="26"/>
  <c r="E436" i="26"/>
  <c r="D436" i="26"/>
  <c r="C436" i="26"/>
  <c r="F435" i="26"/>
  <c r="E435" i="26"/>
  <c r="D435" i="26"/>
  <c r="C435" i="26"/>
  <c r="F434" i="26"/>
  <c r="E434" i="26"/>
  <c r="D434" i="26"/>
  <c r="C434" i="26"/>
  <c r="F433" i="26"/>
  <c r="E433" i="26"/>
  <c r="D433" i="26"/>
  <c r="C433" i="26"/>
  <c r="F432" i="26"/>
  <c r="E432" i="26"/>
  <c r="D432" i="26"/>
  <c r="C432" i="26"/>
  <c r="F431" i="26"/>
  <c r="E431" i="26"/>
  <c r="D431" i="26"/>
  <c r="C431" i="26"/>
  <c r="F430" i="26"/>
  <c r="E430" i="26"/>
  <c r="D430" i="26"/>
  <c r="C430" i="26"/>
  <c r="F429" i="26"/>
  <c r="E429" i="26"/>
  <c r="D429" i="26"/>
  <c r="C429" i="26"/>
  <c r="F428" i="26"/>
  <c r="E428" i="26"/>
  <c r="D428" i="26"/>
  <c r="C428" i="26"/>
  <c r="F427" i="26"/>
  <c r="E427" i="26"/>
  <c r="D427" i="26"/>
  <c r="C427" i="26"/>
  <c r="F426" i="26"/>
  <c r="E426" i="26"/>
  <c r="D426" i="26"/>
  <c r="C426" i="26"/>
  <c r="F425" i="26"/>
  <c r="E425" i="26"/>
  <c r="D425" i="26"/>
  <c r="C425" i="26"/>
  <c r="F424" i="26"/>
  <c r="E424" i="26"/>
  <c r="D424" i="26"/>
  <c r="C424" i="26"/>
  <c r="F423" i="26"/>
  <c r="E423" i="26"/>
  <c r="D423" i="26"/>
  <c r="C423" i="26"/>
  <c r="F422" i="26"/>
  <c r="E422" i="26"/>
  <c r="D422" i="26"/>
  <c r="C422" i="26"/>
  <c r="F421" i="26"/>
  <c r="E421" i="26"/>
  <c r="D421" i="26"/>
  <c r="C421" i="26"/>
  <c r="F420" i="26"/>
  <c r="E420" i="26"/>
  <c r="D420" i="26"/>
  <c r="C420" i="26"/>
  <c r="F419" i="26"/>
  <c r="E419" i="26"/>
  <c r="D419" i="26"/>
  <c r="C419" i="26"/>
  <c r="F418" i="26"/>
  <c r="E418" i="26"/>
  <c r="D418" i="26"/>
  <c r="C418" i="26"/>
  <c r="F417" i="26"/>
  <c r="E417" i="26"/>
  <c r="D417" i="26"/>
  <c r="C417" i="26"/>
  <c r="F416" i="26"/>
  <c r="E416" i="26"/>
  <c r="D416" i="26"/>
  <c r="C416" i="26"/>
  <c r="F415" i="26"/>
  <c r="E415" i="26"/>
  <c r="D415" i="26"/>
  <c r="C415" i="26"/>
  <c r="F414" i="26"/>
  <c r="E414" i="26"/>
  <c r="D414" i="26"/>
  <c r="C414" i="26"/>
  <c r="F413" i="26"/>
  <c r="E413" i="26"/>
  <c r="D413" i="26"/>
  <c r="C413" i="26"/>
  <c r="F412" i="26"/>
  <c r="E412" i="26"/>
  <c r="D412" i="26"/>
  <c r="C412" i="26"/>
  <c r="F411" i="26"/>
  <c r="E411" i="26"/>
  <c r="D411" i="26"/>
  <c r="C411" i="26"/>
  <c r="F410" i="26"/>
  <c r="E410" i="26"/>
  <c r="D410" i="26"/>
  <c r="C410" i="26"/>
  <c r="F409" i="26"/>
  <c r="E409" i="26"/>
  <c r="D409" i="26"/>
  <c r="C409" i="26"/>
  <c r="F408" i="26"/>
  <c r="E408" i="26"/>
  <c r="D408" i="26"/>
  <c r="C408" i="26"/>
  <c r="F407" i="26"/>
  <c r="E407" i="26"/>
  <c r="D407" i="26"/>
  <c r="C407" i="26"/>
  <c r="F406" i="26"/>
  <c r="E406" i="26"/>
  <c r="D406" i="26"/>
  <c r="C406" i="26"/>
  <c r="F405" i="26"/>
  <c r="E405" i="26"/>
  <c r="D405" i="26"/>
  <c r="C405" i="26"/>
  <c r="F404" i="26"/>
  <c r="E404" i="26"/>
  <c r="D404" i="26"/>
  <c r="C404" i="26"/>
  <c r="F403" i="26"/>
  <c r="E403" i="26"/>
  <c r="D403" i="26"/>
  <c r="C403" i="26"/>
  <c r="F402" i="26"/>
  <c r="E402" i="26"/>
  <c r="D402" i="26"/>
  <c r="C402" i="26"/>
  <c r="F401" i="26"/>
  <c r="E401" i="26"/>
  <c r="D401" i="26"/>
  <c r="C401" i="26"/>
  <c r="F400" i="26"/>
  <c r="E400" i="26"/>
  <c r="D400" i="26"/>
  <c r="C400" i="26"/>
  <c r="F399" i="26"/>
  <c r="E399" i="26"/>
  <c r="D399" i="26"/>
  <c r="C399" i="26"/>
  <c r="F398" i="26"/>
  <c r="E398" i="26"/>
  <c r="D398" i="26"/>
  <c r="C398" i="26"/>
  <c r="F397" i="26"/>
  <c r="E397" i="26"/>
  <c r="D397" i="26"/>
  <c r="C397" i="26"/>
  <c r="F396" i="26"/>
  <c r="E396" i="26"/>
  <c r="D396" i="26"/>
  <c r="C396" i="26"/>
  <c r="F395" i="26"/>
  <c r="E395" i="26"/>
  <c r="D395" i="26"/>
  <c r="C395" i="26"/>
  <c r="F394" i="26"/>
  <c r="E394" i="26"/>
  <c r="D394" i="26"/>
  <c r="C394" i="26"/>
  <c r="F393" i="26"/>
  <c r="E393" i="26"/>
  <c r="D393" i="26"/>
  <c r="C393" i="26"/>
  <c r="F392" i="26"/>
  <c r="E392" i="26"/>
  <c r="D392" i="26"/>
  <c r="C392" i="26"/>
  <c r="F391" i="26"/>
  <c r="E391" i="26"/>
  <c r="D391" i="26"/>
  <c r="C391" i="26"/>
  <c r="F390" i="26"/>
  <c r="E390" i="26"/>
  <c r="D390" i="26"/>
  <c r="C390" i="26"/>
  <c r="F389" i="26"/>
  <c r="E389" i="26"/>
  <c r="D389" i="26"/>
  <c r="C389" i="26"/>
  <c r="F388" i="26"/>
  <c r="E388" i="26"/>
  <c r="D388" i="26"/>
  <c r="C388" i="26"/>
  <c r="F387" i="26"/>
  <c r="E387" i="26"/>
  <c r="D387" i="26"/>
  <c r="C387" i="26"/>
  <c r="F386" i="26"/>
  <c r="E386" i="26"/>
  <c r="D386" i="26"/>
  <c r="C386" i="26"/>
  <c r="F385" i="26"/>
  <c r="E385" i="26"/>
  <c r="D385" i="26"/>
  <c r="C385" i="26"/>
  <c r="F384" i="26"/>
  <c r="E384" i="26"/>
  <c r="D384" i="26"/>
  <c r="C384" i="26"/>
  <c r="F383" i="26"/>
  <c r="E383" i="26"/>
  <c r="D383" i="26"/>
  <c r="C383" i="26"/>
  <c r="F382" i="26"/>
  <c r="E382" i="26"/>
  <c r="D382" i="26"/>
  <c r="C382" i="26"/>
  <c r="F381" i="26"/>
  <c r="E381" i="26"/>
  <c r="D381" i="26"/>
  <c r="C381" i="26"/>
  <c r="F380" i="26"/>
  <c r="E380" i="26"/>
  <c r="D380" i="26"/>
  <c r="C380" i="26"/>
  <c r="F379" i="26"/>
  <c r="E379" i="26"/>
  <c r="D379" i="26"/>
  <c r="C379" i="26"/>
  <c r="F378" i="26"/>
  <c r="E378" i="26"/>
  <c r="D378" i="26"/>
  <c r="C378" i="26"/>
  <c r="F377" i="26"/>
  <c r="E377" i="26"/>
  <c r="D377" i="26"/>
  <c r="C377" i="26"/>
  <c r="F376" i="26"/>
  <c r="E376" i="26"/>
  <c r="D376" i="26"/>
  <c r="C376" i="26"/>
  <c r="F375" i="26"/>
  <c r="E375" i="26"/>
  <c r="D375" i="26"/>
  <c r="C375" i="26"/>
  <c r="F374" i="26"/>
  <c r="E374" i="26"/>
  <c r="D374" i="26"/>
  <c r="C374" i="26"/>
  <c r="F373" i="26"/>
  <c r="E373" i="26"/>
  <c r="D373" i="26"/>
  <c r="C373" i="26"/>
  <c r="F372" i="26"/>
  <c r="E372" i="26"/>
  <c r="D372" i="26"/>
  <c r="C372" i="26"/>
  <c r="F371" i="26"/>
  <c r="E371" i="26"/>
  <c r="D371" i="26"/>
  <c r="C371" i="26"/>
  <c r="F370" i="26"/>
  <c r="E370" i="26"/>
  <c r="D370" i="26"/>
  <c r="C370" i="26"/>
  <c r="F369" i="26"/>
  <c r="E369" i="26"/>
  <c r="D369" i="26"/>
  <c r="C369" i="26"/>
  <c r="F368" i="26"/>
  <c r="E368" i="26"/>
  <c r="D368" i="26"/>
  <c r="C368" i="26"/>
  <c r="F367" i="26"/>
  <c r="E367" i="26"/>
  <c r="D367" i="26"/>
  <c r="C367" i="26"/>
  <c r="F366" i="26"/>
  <c r="E366" i="26"/>
  <c r="D366" i="26"/>
  <c r="C366" i="26"/>
  <c r="F365" i="26"/>
  <c r="E365" i="26"/>
  <c r="D365" i="26"/>
  <c r="C365" i="26"/>
  <c r="F364" i="26"/>
  <c r="E364" i="26"/>
  <c r="D364" i="26"/>
  <c r="C364" i="26"/>
  <c r="F363" i="26"/>
  <c r="E363" i="26"/>
  <c r="D363" i="26"/>
  <c r="C363" i="26"/>
  <c r="F362" i="26"/>
  <c r="E362" i="26"/>
  <c r="D362" i="26"/>
  <c r="C362" i="26"/>
  <c r="F361" i="26"/>
  <c r="E361" i="26"/>
  <c r="D361" i="26"/>
  <c r="C361" i="26"/>
  <c r="F360" i="26"/>
  <c r="E360" i="26"/>
  <c r="D360" i="26"/>
  <c r="C360" i="26"/>
  <c r="F359" i="26"/>
  <c r="E359" i="26"/>
  <c r="D359" i="26"/>
  <c r="C359" i="26"/>
  <c r="F358" i="26"/>
  <c r="E358" i="26"/>
  <c r="D358" i="26"/>
  <c r="C358" i="26"/>
  <c r="F357" i="26"/>
  <c r="E357" i="26"/>
  <c r="D357" i="26"/>
  <c r="C357" i="26"/>
  <c r="F356" i="26"/>
  <c r="E356" i="26"/>
  <c r="D356" i="26"/>
  <c r="C356" i="26"/>
  <c r="F355" i="26"/>
  <c r="E355" i="26"/>
  <c r="D355" i="26"/>
  <c r="C355" i="26"/>
  <c r="F354" i="26"/>
  <c r="E354" i="26"/>
  <c r="D354" i="26"/>
  <c r="C354" i="26"/>
  <c r="F353" i="26"/>
  <c r="E353" i="26"/>
  <c r="D353" i="26"/>
  <c r="C353" i="26"/>
  <c r="F352" i="26"/>
  <c r="E352" i="26"/>
  <c r="D352" i="26"/>
  <c r="C352" i="26"/>
  <c r="F351" i="26"/>
  <c r="E351" i="26"/>
  <c r="D351" i="26"/>
  <c r="C351" i="26"/>
  <c r="F350" i="26"/>
  <c r="E350" i="26"/>
  <c r="D350" i="26"/>
  <c r="C350" i="26"/>
  <c r="F349" i="26"/>
  <c r="E349" i="26"/>
  <c r="D349" i="26"/>
  <c r="C349" i="26"/>
  <c r="F348" i="26"/>
  <c r="E348" i="26"/>
  <c r="D348" i="26"/>
  <c r="C348" i="26"/>
  <c r="F347" i="26"/>
  <c r="E347" i="26"/>
  <c r="D347" i="26"/>
  <c r="C347" i="26"/>
  <c r="F346" i="26"/>
  <c r="E346" i="26"/>
  <c r="D346" i="26"/>
  <c r="C346" i="26"/>
  <c r="F345" i="26"/>
  <c r="E345" i="26"/>
  <c r="D345" i="26"/>
  <c r="C345" i="26"/>
  <c r="F344" i="26"/>
  <c r="E344" i="26"/>
  <c r="D344" i="26"/>
  <c r="C344" i="26"/>
  <c r="F343" i="26"/>
  <c r="E343" i="26"/>
  <c r="D343" i="26"/>
  <c r="C343" i="26"/>
  <c r="F342" i="26"/>
  <c r="E342" i="26"/>
  <c r="D342" i="26"/>
  <c r="C342" i="26"/>
  <c r="F341" i="26"/>
  <c r="E341" i="26"/>
  <c r="D341" i="26"/>
  <c r="C341" i="26"/>
  <c r="F340" i="26"/>
  <c r="E340" i="26"/>
  <c r="D340" i="26"/>
  <c r="C340" i="26"/>
  <c r="F339" i="26"/>
  <c r="E339" i="26"/>
  <c r="D339" i="26"/>
  <c r="C339" i="26"/>
  <c r="F338" i="26"/>
  <c r="E338" i="26"/>
  <c r="D338" i="26"/>
  <c r="C338" i="26"/>
  <c r="F337" i="26"/>
  <c r="E337" i="26"/>
  <c r="D337" i="26"/>
  <c r="C337" i="26"/>
  <c r="F336" i="26"/>
  <c r="E336" i="26"/>
  <c r="D336" i="26"/>
  <c r="C336" i="26"/>
  <c r="F335" i="26"/>
  <c r="E335" i="26"/>
  <c r="D335" i="26"/>
  <c r="C335" i="26"/>
  <c r="F334" i="26"/>
  <c r="E334" i="26"/>
  <c r="D334" i="26"/>
  <c r="C334" i="26"/>
  <c r="F333" i="26"/>
  <c r="E333" i="26"/>
  <c r="D333" i="26"/>
  <c r="C333" i="26"/>
  <c r="F332" i="26"/>
  <c r="E332" i="26"/>
  <c r="D332" i="26"/>
  <c r="C332" i="26"/>
  <c r="F331" i="26"/>
  <c r="E331" i="26"/>
  <c r="D331" i="26"/>
  <c r="C331" i="26"/>
  <c r="F330" i="26"/>
  <c r="E330" i="26"/>
  <c r="D330" i="26"/>
  <c r="C330" i="26"/>
  <c r="F329" i="26"/>
  <c r="E329" i="26"/>
  <c r="D329" i="26"/>
  <c r="C329" i="26"/>
  <c r="F328" i="26"/>
  <c r="E328" i="26"/>
  <c r="D328" i="26"/>
  <c r="C328" i="26"/>
  <c r="F327" i="26"/>
  <c r="E327" i="26"/>
  <c r="D327" i="26"/>
  <c r="C327" i="26"/>
  <c r="F326" i="26"/>
  <c r="E326" i="26"/>
  <c r="D326" i="26"/>
  <c r="C326" i="26"/>
  <c r="F325" i="26"/>
  <c r="E325" i="26"/>
  <c r="D325" i="26"/>
  <c r="C325" i="26"/>
  <c r="F324" i="26"/>
  <c r="E324" i="26"/>
  <c r="D324" i="26"/>
  <c r="C324" i="26"/>
  <c r="F323" i="26"/>
  <c r="E323" i="26"/>
  <c r="D323" i="26"/>
  <c r="C323" i="26"/>
  <c r="F322" i="26"/>
  <c r="E322" i="26"/>
  <c r="D322" i="26"/>
  <c r="C322" i="26"/>
  <c r="F321" i="26"/>
  <c r="E321" i="26"/>
  <c r="D321" i="26"/>
  <c r="C321" i="26"/>
  <c r="F320" i="26"/>
  <c r="E320" i="26"/>
  <c r="D320" i="26"/>
  <c r="C320" i="26"/>
  <c r="F319" i="26"/>
  <c r="E319" i="26"/>
  <c r="D319" i="26"/>
  <c r="C319" i="26"/>
  <c r="F318" i="26"/>
  <c r="E318" i="26"/>
  <c r="D318" i="26"/>
  <c r="C318" i="26"/>
  <c r="F317" i="26"/>
  <c r="E317" i="26"/>
  <c r="D317" i="26"/>
  <c r="C317" i="26"/>
  <c r="F316" i="26"/>
  <c r="E316" i="26"/>
  <c r="D316" i="26"/>
  <c r="C316" i="26"/>
  <c r="F315" i="26"/>
  <c r="E315" i="26"/>
  <c r="D315" i="26"/>
  <c r="C315" i="26"/>
  <c r="F314" i="26"/>
  <c r="E314" i="26"/>
  <c r="D314" i="26"/>
  <c r="C314" i="26"/>
  <c r="F313" i="26"/>
  <c r="E313" i="26"/>
  <c r="D313" i="26"/>
  <c r="C313" i="26"/>
  <c r="F312" i="26"/>
  <c r="E312" i="26"/>
  <c r="D312" i="26"/>
  <c r="C312" i="26"/>
  <c r="F311" i="26"/>
  <c r="E311" i="26"/>
  <c r="D311" i="26"/>
  <c r="C311" i="26"/>
  <c r="F310" i="26"/>
  <c r="E310" i="26"/>
  <c r="D310" i="26"/>
  <c r="C310" i="26"/>
  <c r="F309" i="26"/>
  <c r="E309" i="26"/>
  <c r="D309" i="26"/>
  <c r="C309" i="26"/>
  <c r="F308" i="26"/>
  <c r="E308" i="26"/>
  <c r="D308" i="26"/>
  <c r="C308" i="26"/>
  <c r="F307" i="26"/>
  <c r="E307" i="26"/>
  <c r="D307" i="26"/>
  <c r="C307" i="26"/>
  <c r="F306" i="26"/>
  <c r="E306" i="26"/>
  <c r="D306" i="26"/>
  <c r="C306" i="26"/>
  <c r="F305" i="26"/>
  <c r="E305" i="26"/>
  <c r="D305" i="26"/>
  <c r="C305" i="26"/>
  <c r="F304" i="26"/>
  <c r="E304" i="26"/>
  <c r="D304" i="26"/>
  <c r="C304" i="26"/>
  <c r="F303" i="26"/>
  <c r="E303" i="26"/>
  <c r="D303" i="26"/>
  <c r="C303" i="26"/>
  <c r="F302" i="26"/>
  <c r="E302" i="26"/>
  <c r="D302" i="26"/>
  <c r="C302" i="26"/>
  <c r="F301" i="26"/>
  <c r="E301" i="26"/>
  <c r="D301" i="26"/>
  <c r="C301" i="26"/>
  <c r="F300" i="26"/>
  <c r="E300" i="26"/>
  <c r="D300" i="26"/>
  <c r="C300" i="26"/>
  <c r="F299" i="26"/>
  <c r="E299" i="26"/>
  <c r="D299" i="26"/>
  <c r="C299" i="26"/>
  <c r="F298" i="26"/>
  <c r="E298" i="26"/>
  <c r="D298" i="26"/>
  <c r="C298" i="26"/>
  <c r="F297" i="26"/>
  <c r="E297" i="26"/>
  <c r="D297" i="26"/>
  <c r="C297" i="26"/>
  <c r="F296" i="26"/>
  <c r="E296" i="26"/>
  <c r="D296" i="26"/>
  <c r="C296" i="26"/>
  <c r="F295" i="26"/>
  <c r="E295" i="26"/>
  <c r="D295" i="26"/>
  <c r="C295" i="26"/>
  <c r="F294" i="26"/>
  <c r="E294" i="26"/>
  <c r="D294" i="26"/>
  <c r="C294" i="26"/>
  <c r="F293" i="26"/>
  <c r="E293" i="26"/>
  <c r="D293" i="26"/>
  <c r="C293" i="26"/>
  <c r="F292" i="26"/>
  <c r="E292" i="26"/>
  <c r="D292" i="26"/>
  <c r="C292" i="26"/>
  <c r="F291" i="26"/>
  <c r="E291" i="26"/>
  <c r="D291" i="26"/>
  <c r="C291" i="26"/>
  <c r="F290" i="26"/>
  <c r="E290" i="26"/>
  <c r="D290" i="26"/>
  <c r="C290" i="26"/>
  <c r="F289" i="26"/>
  <c r="E289" i="26"/>
  <c r="D289" i="26"/>
  <c r="C289" i="26"/>
  <c r="F288" i="26"/>
  <c r="E288" i="26"/>
  <c r="D288" i="26"/>
  <c r="C288" i="26"/>
  <c r="F287" i="26"/>
  <c r="E287" i="26"/>
  <c r="D287" i="26"/>
  <c r="C287" i="26"/>
  <c r="F286" i="26"/>
  <c r="E286" i="26"/>
  <c r="D286" i="26"/>
  <c r="C286" i="26"/>
  <c r="F285" i="26"/>
  <c r="E285" i="26"/>
  <c r="D285" i="26"/>
  <c r="C285" i="26"/>
  <c r="F284" i="26"/>
  <c r="E284" i="26"/>
  <c r="D284" i="26"/>
  <c r="C284" i="26"/>
  <c r="F283" i="26"/>
  <c r="E283" i="26"/>
  <c r="D283" i="26"/>
  <c r="C283" i="26"/>
  <c r="F282" i="26"/>
  <c r="E282" i="26"/>
  <c r="D282" i="26"/>
  <c r="C282" i="26"/>
  <c r="F281" i="26"/>
  <c r="E281" i="26"/>
  <c r="D281" i="26"/>
  <c r="C281" i="26"/>
  <c r="F280" i="26"/>
  <c r="E280" i="26"/>
  <c r="D280" i="26"/>
  <c r="C280" i="26"/>
  <c r="F279" i="26"/>
  <c r="E279" i="26"/>
  <c r="D279" i="26"/>
  <c r="C279" i="26"/>
  <c r="F278" i="26"/>
  <c r="E278" i="26"/>
  <c r="D278" i="26"/>
  <c r="C278" i="26"/>
  <c r="F277" i="26"/>
  <c r="E277" i="26"/>
  <c r="D277" i="26"/>
  <c r="C277" i="26"/>
  <c r="F276" i="26"/>
  <c r="E276" i="26"/>
  <c r="D276" i="26"/>
  <c r="C276" i="26"/>
  <c r="F275" i="26"/>
  <c r="E275" i="26"/>
  <c r="D275" i="26"/>
  <c r="C275" i="26"/>
  <c r="F274" i="26"/>
  <c r="E274" i="26"/>
  <c r="D274" i="26"/>
  <c r="C274" i="26"/>
  <c r="F273" i="26"/>
  <c r="E273" i="26"/>
  <c r="D273" i="26"/>
  <c r="C273" i="26"/>
  <c r="F272" i="26"/>
  <c r="E272" i="26"/>
  <c r="D272" i="26"/>
  <c r="C272" i="26"/>
  <c r="F271" i="26"/>
  <c r="E271" i="26"/>
  <c r="D271" i="26"/>
  <c r="C271" i="26"/>
  <c r="F270" i="26"/>
  <c r="E270" i="26"/>
  <c r="D270" i="26"/>
  <c r="C270" i="26"/>
  <c r="F269" i="26"/>
  <c r="E269" i="26"/>
  <c r="D269" i="26"/>
  <c r="C269" i="26"/>
  <c r="F268" i="26"/>
  <c r="E268" i="26"/>
  <c r="D268" i="26"/>
  <c r="C268" i="26"/>
  <c r="F267" i="26"/>
  <c r="E267" i="26"/>
  <c r="D267" i="26"/>
  <c r="C267" i="26"/>
  <c r="F266" i="26"/>
  <c r="E266" i="26"/>
  <c r="D266" i="26"/>
  <c r="C266" i="26"/>
  <c r="F265" i="26"/>
  <c r="E265" i="26"/>
  <c r="D265" i="26"/>
  <c r="C265" i="26"/>
  <c r="F264" i="26"/>
  <c r="E264" i="26"/>
  <c r="D264" i="26"/>
  <c r="C264" i="26"/>
  <c r="F263" i="26"/>
  <c r="E263" i="26"/>
  <c r="D263" i="26"/>
  <c r="C263" i="26"/>
  <c r="F262" i="26"/>
  <c r="E262" i="26"/>
  <c r="D262" i="26"/>
  <c r="C262" i="26"/>
  <c r="F261" i="26"/>
  <c r="E261" i="26"/>
  <c r="D261" i="26"/>
  <c r="C261" i="26"/>
  <c r="F260" i="26"/>
  <c r="E260" i="26"/>
  <c r="D260" i="26"/>
  <c r="C260" i="26"/>
  <c r="F259" i="26"/>
  <c r="E259" i="26"/>
  <c r="D259" i="26"/>
  <c r="C259" i="26"/>
  <c r="F258" i="26"/>
  <c r="E258" i="26"/>
  <c r="D258" i="26"/>
  <c r="C258" i="26"/>
  <c r="F257" i="26"/>
  <c r="E257" i="26"/>
  <c r="D257" i="26"/>
  <c r="C257" i="26"/>
  <c r="F256" i="26"/>
  <c r="E256" i="26"/>
  <c r="D256" i="26"/>
  <c r="C256" i="26"/>
  <c r="F255" i="26"/>
  <c r="E255" i="26"/>
  <c r="D255" i="26"/>
  <c r="C255" i="26"/>
  <c r="F254" i="26"/>
  <c r="E254" i="26"/>
  <c r="D254" i="26"/>
  <c r="C254" i="26"/>
  <c r="F253" i="26"/>
  <c r="E253" i="26"/>
  <c r="D253" i="26"/>
  <c r="C253" i="26"/>
  <c r="F252" i="26"/>
  <c r="E252" i="26"/>
  <c r="D252" i="26"/>
  <c r="C252" i="26"/>
  <c r="F251" i="26"/>
  <c r="E251" i="26"/>
  <c r="D251" i="26"/>
  <c r="C251" i="26"/>
  <c r="F250" i="26"/>
  <c r="E250" i="26"/>
  <c r="D250" i="26"/>
  <c r="C250" i="26"/>
  <c r="F249" i="26"/>
  <c r="E249" i="26"/>
  <c r="D249" i="26"/>
  <c r="C249" i="26"/>
  <c r="F248" i="26"/>
  <c r="E248" i="26"/>
  <c r="D248" i="26"/>
  <c r="C248" i="26"/>
  <c r="F247" i="26"/>
  <c r="E247" i="26"/>
  <c r="D247" i="26"/>
  <c r="C247" i="26"/>
  <c r="F246" i="26"/>
  <c r="E246" i="26"/>
  <c r="D246" i="26"/>
  <c r="C246" i="26"/>
  <c r="F245" i="26"/>
  <c r="E245" i="26"/>
  <c r="D245" i="26"/>
  <c r="C245" i="26"/>
  <c r="F244" i="26"/>
  <c r="E244" i="26"/>
  <c r="D244" i="26"/>
  <c r="C244" i="26"/>
  <c r="F243" i="26"/>
  <c r="E243" i="26"/>
  <c r="D243" i="26"/>
  <c r="C243" i="26"/>
  <c r="F242" i="26"/>
  <c r="E242" i="26"/>
  <c r="D242" i="26"/>
  <c r="C242" i="26"/>
  <c r="F241" i="26"/>
  <c r="E241" i="26"/>
  <c r="D241" i="26"/>
  <c r="C241" i="26"/>
  <c r="F240" i="26"/>
  <c r="E240" i="26"/>
  <c r="D240" i="26"/>
  <c r="C240" i="26"/>
  <c r="F239" i="26"/>
  <c r="E239" i="26"/>
  <c r="D239" i="26"/>
  <c r="C239" i="26"/>
  <c r="F238" i="26"/>
  <c r="E238" i="26"/>
  <c r="D238" i="26"/>
  <c r="C238" i="26"/>
  <c r="F237" i="26"/>
  <c r="E237" i="26"/>
  <c r="D237" i="26"/>
  <c r="C237" i="26"/>
  <c r="F236" i="26"/>
  <c r="E236" i="26"/>
  <c r="D236" i="26"/>
  <c r="C236" i="26"/>
  <c r="F235" i="26"/>
  <c r="E235" i="26"/>
  <c r="D235" i="26"/>
  <c r="C235" i="26"/>
  <c r="F234" i="26"/>
  <c r="E234" i="26"/>
  <c r="D234" i="26"/>
  <c r="C234" i="26"/>
  <c r="F233" i="26"/>
  <c r="E233" i="26"/>
  <c r="D233" i="26"/>
  <c r="C233" i="26"/>
  <c r="F232" i="26"/>
  <c r="E232" i="26"/>
  <c r="D232" i="26"/>
  <c r="C232" i="26"/>
  <c r="F231" i="26"/>
  <c r="E231" i="26"/>
  <c r="D231" i="26"/>
  <c r="C231" i="26"/>
  <c r="F230" i="26"/>
  <c r="E230" i="26"/>
  <c r="D230" i="26"/>
  <c r="C230" i="26"/>
  <c r="F229" i="26"/>
  <c r="E229" i="26"/>
  <c r="D229" i="26"/>
  <c r="C229" i="26"/>
  <c r="F228" i="26"/>
  <c r="E228" i="26"/>
  <c r="D228" i="26"/>
  <c r="C228" i="26"/>
  <c r="F227" i="26"/>
  <c r="E227" i="26"/>
  <c r="D227" i="26"/>
  <c r="C227" i="26"/>
  <c r="F226" i="26"/>
  <c r="E226" i="26"/>
  <c r="D226" i="26"/>
  <c r="C226" i="26"/>
  <c r="F225" i="26"/>
  <c r="E225" i="26"/>
  <c r="D225" i="26"/>
  <c r="C225" i="26"/>
  <c r="F224" i="26"/>
  <c r="E224" i="26"/>
  <c r="D224" i="26"/>
  <c r="C224" i="26"/>
  <c r="F223" i="26"/>
  <c r="E223" i="26"/>
  <c r="D223" i="26"/>
  <c r="C223" i="26"/>
  <c r="F222" i="26"/>
  <c r="E222" i="26"/>
  <c r="D222" i="26"/>
  <c r="C222" i="26"/>
  <c r="F221" i="26"/>
  <c r="E221" i="26"/>
  <c r="D221" i="26"/>
  <c r="C221" i="26"/>
  <c r="F220" i="26"/>
  <c r="E220" i="26"/>
  <c r="D220" i="26"/>
  <c r="C220" i="26"/>
  <c r="F219" i="26"/>
  <c r="E219" i="26"/>
  <c r="D219" i="26"/>
  <c r="C219" i="26"/>
  <c r="F218" i="26"/>
  <c r="E218" i="26"/>
  <c r="D218" i="26"/>
  <c r="C218" i="26"/>
  <c r="F217" i="26"/>
  <c r="E217" i="26"/>
  <c r="D217" i="26"/>
  <c r="C217" i="26"/>
  <c r="F216" i="26"/>
  <c r="E216" i="26"/>
  <c r="D216" i="26"/>
  <c r="C216" i="26"/>
  <c r="F215" i="26"/>
  <c r="E215" i="26"/>
  <c r="D215" i="26"/>
  <c r="C215" i="26"/>
  <c r="F214" i="26"/>
  <c r="E214" i="26"/>
  <c r="D214" i="26"/>
  <c r="C214" i="26"/>
  <c r="F213" i="26"/>
  <c r="E213" i="26"/>
  <c r="D213" i="26"/>
  <c r="C213" i="26"/>
  <c r="F212" i="26"/>
  <c r="E212" i="26"/>
  <c r="D212" i="26"/>
  <c r="C212" i="26"/>
  <c r="F211" i="26"/>
  <c r="E211" i="26"/>
  <c r="D211" i="26"/>
  <c r="C211" i="26"/>
  <c r="F210" i="26"/>
  <c r="E210" i="26"/>
  <c r="D210" i="26"/>
  <c r="C210" i="26"/>
  <c r="F209" i="26"/>
  <c r="E209" i="26"/>
  <c r="D209" i="26"/>
  <c r="C209" i="26"/>
  <c r="F208" i="26"/>
  <c r="E208" i="26"/>
  <c r="D208" i="26"/>
  <c r="C208" i="26"/>
  <c r="F207" i="26"/>
  <c r="E207" i="26"/>
  <c r="D207" i="26"/>
  <c r="C207" i="26"/>
  <c r="F206" i="26"/>
  <c r="E206" i="26"/>
  <c r="D206" i="26"/>
  <c r="C206" i="26"/>
  <c r="F205" i="26"/>
  <c r="E205" i="26"/>
  <c r="D205" i="26"/>
  <c r="C205" i="26"/>
  <c r="F204" i="26"/>
  <c r="E204" i="26"/>
  <c r="D204" i="26"/>
  <c r="C204" i="26"/>
  <c r="F203" i="26"/>
  <c r="E203" i="26"/>
  <c r="D203" i="26"/>
  <c r="C203" i="26"/>
  <c r="F202" i="26"/>
  <c r="E202" i="26"/>
  <c r="D202" i="26"/>
  <c r="C202" i="26"/>
  <c r="F201" i="26"/>
  <c r="E201" i="26"/>
  <c r="D201" i="26"/>
  <c r="C201" i="26"/>
  <c r="F200" i="26"/>
  <c r="E200" i="26"/>
  <c r="D200" i="26"/>
  <c r="C200" i="26"/>
  <c r="F199" i="26"/>
  <c r="E199" i="26"/>
  <c r="D199" i="26"/>
  <c r="C199" i="26"/>
  <c r="F198" i="26"/>
  <c r="E198" i="26"/>
  <c r="D198" i="26"/>
  <c r="C198" i="26"/>
  <c r="F197" i="26"/>
  <c r="E197" i="26"/>
  <c r="D197" i="26"/>
  <c r="C197" i="26"/>
  <c r="F196" i="26"/>
  <c r="E196" i="26"/>
  <c r="D196" i="26"/>
  <c r="C196" i="26"/>
  <c r="F195" i="26"/>
  <c r="E195" i="26"/>
  <c r="D195" i="26"/>
  <c r="C195" i="26"/>
  <c r="F194" i="26"/>
  <c r="E194" i="26"/>
  <c r="D194" i="26"/>
  <c r="C194" i="26"/>
  <c r="F193" i="26"/>
  <c r="E193" i="26"/>
  <c r="D193" i="26"/>
  <c r="C193" i="26"/>
  <c r="F192" i="26"/>
  <c r="E192" i="26"/>
  <c r="D192" i="26"/>
  <c r="C192" i="26"/>
  <c r="F191" i="26"/>
  <c r="E191" i="26"/>
  <c r="D191" i="26"/>
  <c r="C191" i="26"/>
  <c r="F190" i="26"/>
  <c r="E190" i="26"/>
  <c r="D190" i="26"/>
  <c r="C190" i="26"/>
  <c r="F189" i="26"/>
  <c r="E189" i="26"/>
  <c r="D189" i="26"/>
  <c r="C189" i="26"/>
  <c r="F188" i="26"/>
  <c r="E188" i="26"/>
  <c r="D188" i="26"/>
  <c r="C188" i="26"/>
  <c r="F187" i="26"/>
  <c r="E187" i="26"/>
  <c r="D187" i="26"/>
  <c r="C187" i="26"/>
  <c r="F186" i="26"/>
  <c r="E186" i="26"/>
  <c r="D186" i="26"/>
  <c r="C186" i="26"/>
  <c r="F185" i="26"/>
  <c r="E185" i="26"/>
  <c r="D185" i="26"/>
  <c r="C185" i="26"/>
  <c r="F184" i="26"/>
  <c r="E184" i="26"/>
  <c r="D184" i="26"/>
  <c r="C184" i="26"/>
  <c r="F183" i="26"/>
  <c r="E183" i="26"/>
  <c r="D183" i="26"/>
  <c r="C183" i="26"/>
  <c r="F182" i="26"/>
  <c r="E182" i="26"/>
  <c r="D182" i="26"/>
  <c r="C182" i="26"/>
  <c r="F181" i="26"/>
  <c r="E181" i="26"/>
  <c r="D181" i="26"/>
  <c r="C181" i="26"/>
  <c r="F180" i="26"/>
  <c r="E180" i="26"/>
  <c r="D180" i="26"/>
  <c r="C180" i="26"/>
  <c r="F179" i="26"/>
  <c r="E179" i="26"/>
  <c r="D179" i="26"/>
  <c r="C179" i="26"/>
  <c r="F178" i="26"/>
  <c r="E178" i="26"/>
  <c r="D178" i="26"/>
  <c r="C178" i="26"/>
  <c r="F177" i="26"/>
  <c r="E177" i="26"/>
  <c r="D177" i="26"/>
  <c r="C177" i="26"/>
  <c r="F176" i="26"/>
  <c r="E176" i="26"/>
  <c r="D176" i="26"/>
  <c r="C176" i="26"/>
  <c r="F175" i="26"/>
  <c r="E175" i="26"/>
  <c r="D175" i="26"/>
  <c r="C175" i="26"/>
  <c r="F174" i="26"/>
  <c r="E174" i="26"/>
  <c r="D174" i="26"/>
  <c r="C174" i="26"/>
  <c r="F173" i="26"/>
  <c r="E173" i="26"/>
  <c r="D173" i="26"/>
  <c r="C173" i="26"/>
  <c r="F172" i="26"/>
  <c r="E172" i="26"/>
  <c r="D172" i="26"/>
  <c r="C172" i="26"/>
  <c r="F171" i="26"/>
  <c r="E171" i="26"/>
  <c r="D171" i="26"/>
  <c r="C171" i="26"/>
  <c r="F170" i="26"/>
  <c r="E170" i="26"/>
  <c r="D170" i="26"/>
  <c r="C170" i="26"/>
  <c r="F169" i="26"/>
  <c r="E169" i="26"/>
  <c r="D169" i="26"/>
  <c r="C169" i="26"/>
  <c r="F168" i="26"/>
  <c r="E168" i="26"/>
  <c r="D168" i="26"/>
  <c r="C168" i="26"/>
  <c r="F167" i="26"/>
  <c r="E167" i="26"/>
  <c r="D167" i="26"/>
  <c r="C167" i="26"/>
  <c r="F166" i="26"/>
  <c r="E166" i="26"/>
  <c r="D166" i="26"/>
  <c r="C166" i="26"/>
  <c r="F165" i="26"/>
  <c r="E165" i="26"/>
  <c r="D165" i="26"/>
  <c r="C165" i="26"/>
  <c r="F164" i="26"/>
  <c r="E164" i="26"/>
  <c r="D164" i="26"/>
  <c r="C164" i="26"/>
  <c r="F163" i="26"/>
  <c r="E163" i="26"/>
  <c r="D163" i="26"/>
  <c r="C163" i="26"/>
  <c r="F162" i="26"/>
  <c r="E162" i="26"/>
  <c r="D162" i="26"/>
  <c r="C162" i="26"/>
  <c r="F161" i="26"/>
  <c r="E161" i="26"/>
  <c r="D161" i="26"/>
  <c r="C161" i="26"/>
  <c r="F160" i="26"/>
  <c r="E160" i="26"/>
  <c r="D160" i="26"/>
  <c r="C160" i="26"/>
  <c r="F159" i="26"/>
  <c r="E159" i="26"/>
  <c r="D159" i="26"/>
  <c r="C159" i="26"/>
  <c r="F158" i="26"/>
  <c r="E158" i="26"/>
  <c r="D158" i="26"/>
  <c r="C158" i="26"/>
  <c r="F157" i="26"/>
  <c r="E157" i="26"/>
  <c r="D157" i="26"/>
  <c r="C157" i="26"/>
  <c r="F156" i="26"/>
  <c r="E156" i="26"/>
  <c r="D156" i="26"/>
  <c r="C156" i="26"/>
  <c r="F155" i="26"/>
  <c r="E155" i="26"/>
  <c r="D155" i="26"/>
  <c r="C155" i="26"/>
  <c r="F154" i="26"/>
  <c r="E154" i="26"/>
  <c r="D154" i="26"/>
  <c r="C154" i="26"/>
  <c r="F153" i="26"/>
  <c r="E153" i="26"/>
  <c r="D153" i="26"/>
  <c r="C153" i="26"/>
  <c r="F152" i="26"/>
  <c r="E152" i="26"/>
  <c r="D152" i="26"/>
  <c r="C152" i="26"/>
  <c r="F151" i="26"/>
  <c r="E151" i="26"/>
  <c r="D151" i="26"/>
  <c r="C151" i="26"/>
  <c r="F150" i="26"/>
  <c r="E150" i="26"/>
  <c r="D150" i="26"/>
  <c r="C150" i="26"/>
  <c r="F149" i="26"/>
  <c r="E149" i="26"/>
  <c r="D149" i="26"/>
  <c r="C149" i="26"/>
  <c r="F148" i="26"/>
  <c r="E148" i="26"/>
  <c r="D148" i="26"/>
  <c r="C148" i="26"/>
  <c r="F147" i="26"/>
  <c r="E147" i="26"/>
  <c r="D147" i="26"/>
  <c r="C147" i="26"/>
  <c r="F146" i="26"/>
  <c r="E146" i="26"/>
  <c r="D146" i="26"/>
  <c r="C146" i="26"/>
  <c r="F145" i="26"/>
  <c r="E145" i="26"/>
  <c r="D145" i="26"/>
  <c r="C145" i="26"/>
  <c r="F144" i="26"/>
  <c r="E144" i="26"/>
  <c r="D144" i="26"/>
  <c r="C144" i="26"/>
  <c r="F143" i="26"/>
  <c r="E143" i="26"/>
  <c r="D143" i="26"/>
  <c r="C143" i="26"/>
  <c r="F142" i="26"/>
  <c r="E142" i="26"/>
  <c r="D142" i="26"/>
  <c r="C142" i="26"/>
  <c r="F141" i="26"/>
  <c r="E141" i="26"/>
  <c r="D141" i="26"/>
  <c r="C141" i="26"/>
  <c r="F140" i="26"/>
  <c r="E140" i="26"/>
  <c r="D140" i="26"/>
  <c r="C140" i="26"/>
  <c r="F139" i="26"/>
  <c r="E139" i="26"/>
  <c r="D139" i="26"/>
  <c r="C139" i="26"/>
  <c r="F138" i="26"/>
  <c r="E138" i="26"/>
  <c r="D138" i="26"/>
  <c r="C138" i="26"/>
  <c r="F137" i="26"/>
  <c r="E137" i="26"/>
  <c r="D137" i="26"/>
  <c r="C137" i="26"/>
  <c r="F136" i="26"/>
  <c r="E136" i="26"/>
  <c r="D136" i="26"/>
  <c r="C136" i="26"/>
  <c r="F135" i="26"/>
  <c r="E135" i="26"/>
  <c r="D135" i="26"/>
  <c r="C135" i="26"/>
  <c r="F134" i="26"/>
  <c r="E134" i="26"/>
  <c r="D134" i="26"/>
  <c r="C134" i="26"/>
  <c r="F133" i="26"/>
  <c r="E133" i="26"/>
  <c r="D133" i="26"/>
  <c r="C133" i="26"/>
  <c r="F132" i="26"/>
  <c r="E132" i="26"/>
  <c r="D132" i="26"/>
  <c r="C132" i="26"/>
  <c r="F131" i="26"/>
  <c r="E131" i="26"/>
  <c r="D131" i="26"/>
  <c r="C131" i="26"/>
  <c r="F130" i="26"/>
  <c r="E130" i="26"/>
  <c r="D130" i="26"/>
  <c r="C130" i="26"/>
  <c r="F129" i="26"/>
  <c r="E129" i="26"/>
  <c r="D129" i="26"/>
  <c r="C129" i="26"/>
  <c r="F128" i="26"/>
  <c r="E128" i="26"/>
  <c r="D128" i="26"/>
  <c r="C128" i="26"/>
  <c r="F127" i="26"/>
  <c r="E127" i="26"/>
  <c r="D127" i="26"/>
  <c r="C127" i="26"/>
  <c r="F126" i="26"/>
  <c r="E126" i="26"/>
  <c r="D126" i="26"/>
  <c r="C126" i="26"/>
  <c r="F125" i="26"/>
  <c r="E125" i="26"/>
  <c r="D125" i="26"/>
  <c r="C125" i="26"/>
  <c r="F124" i="26"/>
  <c r="E124" i="26"/>
  <c r="D124" i="26"/>
  <c r="C124" i="26"/>
  <c r="F123" i="26"/>
  <c r="E123" i="26"/>
  <c r="D123" i="26"/>
  <c r="C123" i="26"/>
  <c r="F122" i="26"/>
  <c r="E122" i="26"/>
  <c r="D122" i="26"/>
  <c r="C122" i="26"/>
  <c r="F121" i="26"/>
  <c r="E121" i="26"/>
  <c r="D121" i="26"/>
  <c r="C121" i="26"/>
  <c r="F120" i="26"/>
  <c r="E120" i="26"/>
  <c r="D120" i="26"/>
  <c r="C120" i="26"/>
  <c r="F119" i="26"/>
  <c r="E119" i="26"/>
  <c r="D119" i="26"/>
  <c r="C119" i="26"/>
  <c r="F118" i="26"/>
  <c r="E118" i="26"/>
  <c r="D118" i="26"/>
  <c r="C118" i="26"/>
  <c r="F117" i="26"/>
  <c r="E117" i="26"/>
  <c r="D117" i="26"/>
  <c r="C117" i="26"/>
  <c r="F116" i="26"/>
  <c r="E116" i="26"/>
  <c r="D116" i="26"/>
  <c r="C116" i="26"/>
  <c r="F115" i="26"/>
  <c r="E115" i="26"/>
  <c r="D115" i="26"/>
  <c r="C115" i="26"/>
  <c r="F114" i="26"/>
  <c r="E114" i="26"/>
  <c r="D114" i="26"/>
  <c r="C114" i="26"/>
  <c r="F113" i="26"/>
  <c r="E113" i="26"/>
  <c r="D113" i="26"/>
  <c r="C113" i="26"/>
  <c r="F112" i="26"/>
  <c r="E112" i="26"/>
  <c r="D112" i="26"/>
  <c r="C112" i="26"/>
  <c r="F111" i="26"/>
  <c r="E111" i="26"/>
  <c r="D111" i="26"/>
  <c r="C111" i="26"/>
  <c r="F110" i="26"/>
  <c r="E110" i="26"/>
  <c r="D110" i="26"/>
  <c r="C110" i="26"/>
  <c r="F109" i="26"/>
  <c r="E109" i="26"/>
  <c r="D109" i="26"/>
  <c r="C109" i="26"/>
  <c r="F108" i="26"/>
  <c r="E108" i="26"/>
  <c r="D108" i="26"/>
  <c r="C108" i="26"/>
  <c r="F107" i="26"/>
  <c r="E107" i="26"/>
  <c r="D107" i="26"/>
  <c r="C107" i="26"/>
  <c r="F106" i="26"/>
  <c r="E106" i="26"/>
  <c r="D106" i="26"/>
  <c r="C106" i="26"/>
  <c r="F105" i="26"/>
  <c r="E105" i="26"/>
  <c r="D105" i="26"/>
  <c r="C105" i="26"/>
  <c r="F104" i="26"/>
  <c r="E104" i="26"/>
  <c r="D104" i="26"/>
  <c r="C104" i="26"/>
  <c r="F103" i="26"/>
  <c r="E103" i="26"/>
  <c r="D103" i="26"/>
  <c r="C103" i="26"/>
  <c r="F102" i="26"/>
  <c r="E102" i="26"/>
  <c r="D102" i="26"/>
  <c r="C102" i="26"/>
  <c r="F101" i="26"/>
  <c r="E101" i="26"/>
  <c r="D101" i="26"/>
  <c r="C101" i="26"/>
  <c r="F100" i="26"/>
  <c r="E100" i="26"/>
  <c r="D100" i="26"/>
  <c r="C100" i="26"/>
  <c r="F99" i="26"/>
  <c r="E99" i="26"/>
  <c r="D99" i="26"/>
  <c r="C99" i="26"/>
  <c r="F98" i="26"/>
  <c r="E98" i="26"/>
  <c r="D98" i="26"/>
  <c r="C98" i="26"/>
  <c r="F97" i="26"/>
  <c r="E97" i="26"/>
  <c r="D97" i="26"/>
  <c r="C97" i="26"/>
  <c r="F96" i="26"/>
  <c r="E96" i="26"/>
  <c r="D96" i="26"/>
  <c r="C96" i="26"/>
  <c r="F95" i="26"/>
  <c r="E95" i="26"/>
  <c r="D95" i="26"/>
  <c r="C95" i="26"/>
  <c r="F94" i="26"/>
  <c r="E94" i="26"/>
  <c r="D94" i="26"/>
  <c r="C94" i="26"/>
  <c r="F93" i="26"/>
  <c r="E93" i="26"/>
  <c r="D93" i="26"/>
  <c r="C93" i="26"/>
  <c r="F92" i="26"/>
  <c r="E92" i="26"/>
  <c r="D92" i="26"/>
  <c r="C92" i="26"/>
  <c r="F91" i="26"/>
  <c r="E91" i="26"/>
  <c r="D91" i="26"/>
  <c r="C91" i="26"/>
  <c r="F90" i="26"/>
  <c r="E90" i="26"/>
  <c r="D90" i="26"/>
  <c r="C90" i="26"/>
  <c r="F89" i="26"/>
  <c r="E89" i="26"/>
  <c r="D89" i="26"/>
  <c r="C89" i="26"/>
  <c r="F88" i="26"/>
  <c r="E88" i="26"/>
  <c r="D88" i="26"/>
  <c r="C88" i="26"/>
  <c r="F87" i="26"/>
  <c r="E87" i="26"/>
  <c r="D87" i="26"/>
  <c r="C87" i="26"/>
  <c r="F86" i="26"/>
  <c r="E86" i="26"/>
  <c r="D86" i="26"/>
  <c r="C86" i="26"/>
  <c r="F85" i="26"/>
  <c r="E85" i="26"/>
  <c r="D85" i="26"/>
  <c r="C85" i="26"/>
  <c r="F84" i="26"/>
  <c r="E84" i="26"/>
  <c r="D84" i="26"/>
  <c r="C84" i="26"/>
  <c r="F83" i="26"/>
  <c r="E83" i="26"/>
  <c r="D83" i="26"/>
  <c r="C83" i="26"/>
  <c r="F82" i="26"/>
  <c r="E82" i="26"/>
  <c r="D82" i="26"/>
  <c r="C82" i="26"/>
  <c r="F81" i="26"/>
  <c r="E81" i="26"/>
  <c r="D81" i="26"/>
  <c r="C81" i="26"/>
  <c r="F80" i="26"/>
  <c r="E80" i="26"/>
  <c r="D80" i="26"/>
  <c r="C80" i="26"/>
  <c r="F79" i="26"/>
  <c r="E79" i="26"/>
  <c r="D79" i="26"/>
  <c r="C79" i="26"/>
  <c r="F78" i="26"/>
  <c r="E78" i="26"/>
  <c r="D78" i="26"/>
  <c r="C78" i="26"/>
  <c r="F77" i="26"/>
  <c r="E77" i="26"/>
  <c r="D77" i="26"/>
  <c r="C77" i="26"/>
  <c r="F76" i="26"/>
  <c r="E76" i="26"/>
  <c r="D76" i="26"/>
  <c r="C76" i="26"/>
  <c r="F75" i="26"/>
  <c r="E75" i="26"/>
  <c r="D75" i="26"/>
  <c r="C75" i="26"/>
  <c r="F74" i="26"/>
  <c r="E74" i="26"/>
  <c r="D74" i="26"/>
  <c r="C74" i="26"/>
  <c r="F73" i="26"/>
  <c r="E73" i="26"/>
  <c r="D73" i="26"/>
  <c r="C73" i="26"/>
  <c r="F72" i="26"/>
  <c r="E72" i="26"/>
  <c r="D72" i="26"/>
  <c r="C72" i="26"/>
  <c r="F71" i="26"/>
  <c r="E71" i="26"/>
  <c r="D71" i="26"/>
  <c r="C71" i="26"/>
  <c r="F70" i="26"/>
  <c r="E70" i="26"/>
  <c r="D70" i="26"/>
  <c r="C70" i="26"/>
  <c r="F69" i="26"/>
  <c r="E69" i="26"/>
  <c r="D69" i="26"/>
  <c r="C69" i="26"/>
  <c r="F68" i="26"/>
  <c r="E68" i="26"/>
  <c r="D68" i="26"/>
  <c r="C68" i="26"/>
  <c r="F67" i="26"/>
  <c r="E67" i="26"/>
  <c r="D67" i="26"/>
  <c r="C67" i="26"/>
  <c r="F66" i="26"/>
  <c r="E66" i="26"/>
  <c r="D66" i="26"/>
  <c r="C66" i="26"/>
  <c r="F65" i="26"/>
  <c r="E65" i="26"/>
  <c r="D65" i="26"/>
  <c r="C65" i="26"/>
  <c r="F64" i="26"/>
  <c r="E64" i="26"/>
  <c r="D64" i="26"/>
  <c r="C64" i="26"/>
  <c r="F63" i="26"/>
  <c r="E63" i="26"/>
  <c r="D63" i="26"/>
  <c r="C63" i="26"/>
  <c r="F62" i="26"/>
  <c r="E62" i="26"/>
  <c r="D62" i="26"/>
  <c r="C62" i="26"/>
  <c r="F61" i="26"/>
  <c r="E61" i="26"/>
  <c r="D61" i="26"/>
  <c r="C61" i="26"/>
  <c r="F60" i="26"/>
  <c r="E60" i="26"/>
  <c r="D60" i="26"/>
  <c r="C60" i="26"/>
  <c r="F59" i="26"/>
  <c r="E59" i="26"/>
  <c r="D59" i="26"/>
  <c r="C59" i="26"/>
  <c r="F58" i="26"/>
  <c r="E58" i="26"/>
  <c r="D58" i="26"/>
  <c r="C58" i="26"/>
  <c r="F57" i="26"/>
  <c r="E57" i="26"/>
  <c r="D57" i="26"/>
  <c r="C57" i="26"/>
  <c r="F56" i="26"/>
  <c r="E56" i="26"/>
  <c r="D56" i="26"/>
  <c r="C56" i="26"/>
  <c r="F55" i="26"/>
  <c r="E55" i="26"/>
  <c r="D55" i="26"/>
  <c r="C55" i="26"/>
  <c r="F54" i="26"/>
  <c r="E54" i="26"/>
  <c r="D54" i="26"/>
  <c r="C54" i="26"/>
  <c r="F53" i="26"/>
  <c r="E53" i="26"/>
  <c r="D53" i="26"/>
  <c r="C53" i="26"/>
  <c r="F52" i="26"/>
  <c r="E52" i="26"/>
  <c r="D52" i="26"/>
  <c r="C52" i="26"/>
  <c r="F51" i="26"/>
  <c r="E51" i="26"/>
  <c r="D51" i="26"/>
  <c r="C51" i="26"/>
  <c r="F50" i="26"/>
  <c r="E50" i="26"/>
  <c r="D50" i="26"/>
  <c r="C50" i="26"/>
  <c r="F49" i="26"/>
  <c r="E49" i="26"/>
  <c r="D49" i="26"/>
  <c r="C49" i="26"/>
  <c r="F48" i="26"/>
  <c r="E48" i="26"/>
  <c r="D48" i="26"/>
  <c r="C48" i="26"/>
  <c r="F47" i="26"/>
  <c r="E47" i="26"/>
  <c r="D47" i="26"/>
  <c r="C47" i="26"/>
  <c r="F46" i="26"/>
  <c r="E46" i="26"/>
  <c r="D46" i="26"/>
  <c r="C46" i="26"/>
  <c r="F45" i="26"/>
  <c r="E45" i="26"/>
  <c r="D45" i="26"/>
  <c r="C45" i="26"/>
  <c r="F44" i="26"/>
  <c r="E44" i="26"/>
  <c r="D44" i="26"/>
  <c r="C44" i="26"/>
  <c r="F43" i="26"/>
  <c r="E43" i="26"/>
  <c r="D43" i="26"/>
  <c r="C43" i="26"/>
  <c r="F42" i="26"/>
  <c r="E42" i="26"/>
  <c r="D42" i="26"/>
  <c r="C42" i="26"/>
  <c r="F41" i="26"/>
  <c r="E41" i="26"/>
  <c r="D41" i="26"/>
  <c r="C41" i="26"/>
  <c r="F40" i="26"/>
  <c r="E40" i="26"/>
  <c r="D40" i="26"/>
  <c r="C40" i="26"/>
  <c r="F39" i="26"/>
  <c r="E39" i="26"/>
  <c r="D39" i="26"/>
  <c r="C39" i="26"/>
  <c r="F38" i="26"/>
  <c r="E38" i="26"/>
  <c r="D38" i="26"/>
  <c r="C38" i="26"/>
  <c r="F37" i="26"/>
  <c r="E37" i="26"/>
  <c r="D37" i="26"/>
  <c r="C37" i="26"/>
  <c r="F36" i="26"/>
  <c r="E36" i="26"/>
  <c r="D36" i="26"/>
  <c r="C36" i="26"/>
  <c r="F35" i="26"/>
  <c r="E35" i="26"/>
  <c r="D35" i="26"/>
  <c r="C35" i="26"/>
  <c r="F34" i="26"/>
  <c r="E34" i="26"/>
  <c r="D34" i="26"/>
  <c r="C34" i="26"/>
  <c r="F33" i="26"/>
  <c r="E33" i="26"/>
  <c r="D33" i="26"/>
  <c r="C33" i="26"/>
  <c r="F32" i="26"/>
  <c r="E32" i="26"/>
  <c r="D32" i="26"/>
  <c r="C32" i="26"/>
  <c r="F31" i="26"/>
  <c r="E31" i="26"/>
  <c r="D31" i="26"/>
  <c r="C31" i="26"/>
  <c r="F30" i="26"/>
  <c r="E30" i="26"/>
  <c r="D30" i="26"/>
  <c r="C30" i="26"/>
  <c r="F29" i="26"/>
  <c r="E29" i="26"/>
  <c r="D29" i="26"/>
  <c r="C29" i="26"/>
  <c r="F28" i="26"/>
  <c r="E28" i="26"/>
  <c r="D28" i="26"/>
  <c r="C28" i="26"/>
  <c r="F27" i="26"/>
  <c r="E27" i="26"/>
  <c r="D27" i="26"/>
  <c r="C27" i="26"/>
  <c r="F26" i="26"/>
  <c r="E26" i="26"/>
  <c r="D26" i="26"/>
  <c r="C26" i="26"/>
  <c r="F25" i="26"/>
  <c r="E25" i="26"/>
  <c r="D25" i="26"/>
  <c r="C25" i="26"/>
  <c r="F24" i="26"/>
  <c r="E24" i="26"/>
  <c r="D24" i="26"/>
  <c r="C24" i="26"/>
  <c r="F23" i="26"/>
  <c r="E23" i="26"/>
  <c r="D23" i="26"/>
  <c r="C23" i="26"/>
  <c r="F22" i="26"/>
  <c r="E22" i="26"/>
  <c r="D22" i="26"/>
  <c r="C22" i="26"/>
  <c r="F21" i="26"/>
  <c r="E21" i="26"/>
  <c r="D21" i="26"/>
  <c r="C21" i="26"/>
  <c r="F20" i="26"/>
  <c r="E20" i="26"/>
  <c r="D20" i="26"/>
  <c r="C20" i="26"/>
  <c r="F19" i="26"/>
  <c r="E19" i="26"/>
  <c r="D19" i="26"/>
  <c r="C19" i="26"/>
  <c r="F18" i="26"/>
  <c r="E18" i="26"/>
  <c r="D18" i="26"/>
  <c r="C18" i="26"/>
  <c r="F17" i="26"/>
  <c r="E17" i="26"/>
  <c r="D17" i="26"/>
  <c r="C17" i="26"/>
  <c r="F16" i="26"/>
  <c r="E16" i="26"/>
  <c r="D16" i="26"/>
  <c r="C16" i="26"/>
  <c r="F15" i="26"/>
  <c r="E15" i="26"/>
  <c r="D15" i="26"/>
  <c r="C15" i="26"/>
  <c r="F14" i="26"/>
  <c r="E14" i="26"/>
  <c r="D14" i="26"/>
  <c r="C14" i="26"/>
  <c r="M13" i="26"/>
  <c r="F13" i="26"/>
  <c r="E13" i="26"/>
  <c r="D13" i="26"/>
  <c r="C13" i="26"/>
  <c r="F12" i="26"/>
  <c r="E12" i="26"/>
  <c r="D12" i="26"/>
  <c r="C12" i="26"/>
  <c r="F11" i="26"/>
  <c r="E11" i="26"/>
  <c r="D11" i="26"/>
  <c r="C11" i="26"/>
  <c r="F10" i="26"/>
  <c r="E10" i="26"/>
  <c r="D10" i="26"/>
  <c r="C10" i="26"/>
  <c r="P9" i="26"/>
  <c r="M9" i="26"/>
  <c r="F9" i="26"/>
  <c r="E9" i="26"/>
  <c r="D9" i="26"/>
  <c r="C9" i="26"/>
  <c r="F8" i="26"/>
  <c r="E8" i="26"/>
  <c r="D8" i="26"/>
  <c r="C8" i="26"/>
  <c r="F7" i="26"/>
  <c r="E7" i="26"/>
  <c r="D7" i="26"/>
  <c r="C7" i="26"/>
  <c r="F6" i="26"/>
  <c r="E6" i="26"/>
  <c r="D6" i="26"/>
  <c r="C6" i="26"/>
  <c r="F5" i="26"/>
  <c r="E5" i="26"/>
  <c r="D5" i="26"/>
  <c r="C5" i="26"/>
  <c r="M4" i="26"/>
  <c r="F4" i="26"/>
  <c r="E4" i="26"/>
  <c r="D4" i="26"/>
  <c r="C4" i="26"/>
  <c r="F3" i="26"/>
  <c r="E3" i="26"/>
  <c r="D3" i="26"/>
  <c r="C3" i="26"/>
  <c r="F2" i="26"/>
  <c r="E2" i="26"/>
  <c r="D2" i="26"/>
  <c r="C2" i="26"/>
  <c r="F77" i="25"/>
  <c r="E77" i="25"/>
  <c r="D77" i="25"/>
  <c r="C77" i="25"/>
  <c r="F76" i="25"/>
  <c r="E76" i="25"/>
  <c r="D76" i="25"/>
  <c r="C76" i="25"/>
  <c r="F75" i="25"/>
  <c r="E75" i="25"/>
  <c r="D75" i="25"/>
  <c r="C75" i="25"/>
  <c r="F74" i="25"/>
  <c r="E74" i="25"/>
  <c r="D74" i="25"/>
  <c r="C74" i="25"/>
  <c r="F73" i="25"/>
  <c r="E73" i="25"/>
  <c r="D73" i="25"/>
  <c r="C73" i="25"/>
  <c r="F72" i="25"/>
  <c r="E72" i="25"/>
  <c r="D72" i="25"/>
  <c r="C72" i="25"/>
  <c r="F71" i="25"/>
  <c r="E71" i="25"/>
  <c r="D71" i="25"/>
  <c r="C71" i="25"/>
  <c r="F70" i="25"/>
  <c r="E70" i="25"/>
  <c r="D70" i="25"/>
  <c r="C70" i="25"/>
  <c r="F69" i="25"/>
  <c r="E69" i="25"/>
  <c r="D69" i="25"/>
  <c r="C69" i="25"/>
  <c r="F68" i="25"/>
  <c r="E68" i="25"/>
  <c r="D68" i="25"/>
  <c r="C68" i="25"/>
  <c r="F67" i="25"/>
  <c r="E67" i="25"/>
  <c r="D67" i="25"/>
  <c r="C67" i="25"/>
  <c r="F66" i="25"/>
  <c r="E66" i="25"/>
  <c r="D66" i="25"/>
  <c r="C66" i="25"/>
  <c r="F65" i="25"/>
  <c r="E65" i="25"/>
  <c r="D65" i="25"/>
  <c r="C65" i="25"/>
  <c r="F64" i="25"/>
  <c r="E64" i="25"/>
  <c r="D64" i="25"/>
  <c r="C64" i="25"/>
  <c r="F63" i="25"/>
  <c r="E63" i="25"/>
  <c r="D63" i="25"/>
  <c r="C63" i="25"/>
  <c r="F62" i="25"/>
  <c r="E62" i="25"/>
  <c r="D62" i="25"/>
  <c r="C62" i="25"/>
  <c r="F61" i="25"/>
  <c r="E61" i="25"/>
  <c r="D61" i="25"/>
  <c r="C61" i="25"/>
  <c r="F60" i="25"/>
  <c r="E60" i="25"/>
  <c r="D60" i="25"/>
  <c r="C60" i="25"/>
  <c r="F59" i="25"/>
  <c r="E59" i="25"/>
  <c r="D59" i="25"/>
  <c r="C59" i="25"/>
  <c r="F58" i="25"/>
  <c r="E58" i="25"/>
  <c r="D58" i="25"/>
  <c r="C58" i="25"/>
  <c r="F57" i="25"/>
  <c r="E57" i="25"/>
  <c r="D57" i="25"/>
  <c r="C57" i="25"/>
  <c r="F56" i="25"/>
  <c r="E56" i="25"/>
  <c r="D56" i="25"/>
  <c r="C56" i="25"/>
  <c r="F55" i="25"/>
  <c r="E55" i="25"/>
  <c r="D55" i="25"/>
  <c r="C55" i="25"/>
  <c r="F54" i="25"/>
  <c r="E54" i="25"/>
  <c r="D54" i="25"/>
  <c r="C54" i="25"/>
  <c r="F53" i="25"/>
  <c r="E53" i="25"/>
  <c r="D53" i="25"/>
  <c r="C53" i="25"/>
  <c r="F52" i="25"/>
  <c r="E52" i="25"/>
  <c r="D52" i="25"/>
  <c r="C52" i="25"/>
  <c r="F51" i="25"/>
  <c r="E51" i="25"/>
  <c r="D51" i="25"/>
  <c r="C51" i="25"/>
  <c r="F50" i="25"/>
  <c r="E50" i="25"/>
  <c r="D50" i="25"/>
  <c r="C50" i="25"/>
  <c r="F49" i="25"/>
  <c r="E49" i="25"/>
  <c r="D49" i="25"/>
  <c r="C49" i="25"/>
  <c r="F48" i="25"/>
  <c r="E48" i="25"/>
  <c r="D48" i="25"/>
  <c r="C48" i="25"/>
  <c r="F47" i="25"/>
  <c r="E47" i="25"/>
  <c r="D47" i="25"/>
  <c r="C47" i="25"/>
  <c r="F46" i="25"/>
  <c r="E46" i="25"/>
  <c r="D46" i="25"/>
  <c r="C46" i="25"/>
  <c r="F45" i="25"/>
  <c r="E45" i="25"/>
  <c r="D45" i="25"/>
  <c r="C45" i="25"/>
  <c r="F44" i="25"/>
  <c r="E44" i="25"/>
  <c r="D44" i="25"/>
  <c r="C44" i="25"/>
  <c r="F43" i="25"/>
  <c r="E43" i="25"/>
  <c r="D43" i="25"/>
  <c r="C43" i="25"/>
  <c r="F42" i="25"/>
  <c r="E42" i="25"/>
  <c r="D42" i="25"/>
  <c r="C42" i="25"/>
  <c r="F41" i="25"/>
  <c r="E41" i="25"/>
  <c r="D41" i="25"/>
  <c r="C41" i="25"/>
  <c r="F40" i="25"/>
  <c r="E40" i="25"/>
  <c r="D40" i="25"/>
  <c r="C40" i="25"/>
  <c r="F39" i="25"/>
  <c r="E39" i="25"/>
  <c r="D39" i="25"/>
  <c r="C39" i="25"/>
  <c r="F38" i="25"/>
  <c r="E38" i="25"/>
  <c r="D38" i="25"/>
  <c r="C38" i="25"/>
  <c r="F37" i="25"/>
  <c r="E37" i="25"/>
  <c r="D37" i="25"/>
  <c r="C37" i="25"/>
  <c r="F36" i="25"/>
  <c r="E36" i="25"/>
  <c r="D36" i="25"/>
  <c r="C36" i="25"/>
  <c r="F35" i="25"/>
  <c r="E35" i="25"/>
  <c r="D35" i="25"/>
  <c r="C35" i="25"/>
  <c r="F34" i="25"/>
  <c r="E34" i="25"/>
  <c r="D34" i="25"/>
  <c r="C34" i="25"/>
  <c r="F33" i="25"/>
  <c r="E33" i="25"/>
  <c r="D33" i="25"/>
  <c r="C33" i="25"/>
  <c r="F32" i="25"/>
  <c r="E32" i="25"/>
  <c r="D32" i="25"/>
  <c r="C32" i="25"/>
  <c r="F31" i="25"/>
  <c r="E31" i="25"/>
  <c r="D31" i="25"/>
  <c r="C31" i="25"/>
  <c r="F30" i="25"/>
  <c r="E30" i="25"/>
  <c r="D30" i="25"/>
  <c r="C30" i="25"/>
  <c r="F29" i="25"/>
  <c r="E29" i="25"/>
  <c r="D29" i="25"/>
  <c r="C29" i="25"/>
  <c r="F28" i="25"/>
  <c r="E28" i="25"/>
  <c r="D28" i="25"/>
  <c r="C28" i="25"/>
  <c r="F27" i="25"/>
  <c r="E27" i="25"/>
  <c r="D27" i="25"/>
  <c r="C27" i="25"/>
  <c r="F26" i="25"/>
  <c r="E26" i="25"/>
  <c r="D26" i="25"/>
  <c r="C26" i="25"/>
  <c r="F25" i="25"/>
  <c r="E25" i="25"/>
  <c r="D25" i="25"/>
  <c r="C25" i="25"/>
  <c r="F24" i="25"/>
  <c r="E24" i="25"/>
  <c r="D24" i="25"/>
  <c r="C24" i="25"/>
  <c r="F23" i="25"/>
  <c r="E23" i="25"/>
  <c r="D23" i="25"/>
  <c r="C23" i="25"/>
  <c r="F22" i="25"/>
  <c r="E22" i="25"/>
  <c r="D22" i="25"/>
  <c r="C22" i="25"/>
  <c r="F21" i="25"/>
  <c r="E21" i="25"/>
  <c r="D21" i="25"/>
  <c r="C21" i="25"/>
  <c r="F20" i="25"/>
  <c r="E20" i="25"/>
  <c r="D20" i="25"/>
  <c r="C20" i="25"/>
  <c r="F19" i="25"/>
  <c r="E19" i="25"/>
  <c r="D19" i="25"/>
  <c r="C19" i="25"/>
  <c r="F18" i="25"/>
  <c r="E18" i="25"/>
  <c r="D18" i="25"/>
  <c r="C18" i="25"/>
  <c r="F17" i="25"/>
  <c r="E17" i="25"/>
  <c r="D17" i="25"/>
  <c r="C17" i="25"/>
  <c r="F16" i="25"/>
  <c r="E16" i="25"/>
  <c r="D16" i="25"/>
  <c r="C16" i="25"/>
  <c r="F15" i="25"/>
  <c r="E15" i="25"/>
  <c r="D15" i="25"/>
  <c r="C15" i="25"/>
  <c r="F14" i="25"/>
  <c r="E14" i="25"/>
  <c r="D14" i="25"/>
  <c r="C14" i="25"/>
  <c r="M13" i="25"/>
  <c r="F13" i="25"/>
  <c r="E13" i="25"/>
  <c r="D13" i="25"/>
  <c r="C13" i="25"/>
  <c r="F12" i="25"/>
  <c r="E12" i="25"/>
  <c r="D12" i="25"/>
  <c r="C12" i="25"/>
  <c r="F11" i="25"/>
  <c r="E11" i="25"/>
  <c r="D11" i="25"/>
  <c r="C11" i="25"/>
  <c r="F10" i="25"/>
  <c r="E10" i="25"/>
  <c r="D10" i="25"/>
  <c r="C10" i="25"/>
  <c r="P9" i="25"/>
  <c r="M9" i="25"/>
  <c r="F9" i="25"/>
  <c r="E9" i="25"/>
  <c r="D9" i="25"/>
  <c r="C9" i="25"/>
  <c r="F8" i="25"/>
  <c r="E8" i="25"/>
  <c r="D8" i="25"/>
  <c r="C8" i="25"/>
  <c r="F7" i="25"/>
  <c r="E7" i="25"/>
  <c r="D7" i="25"/>
  <c r="C7" i="25"/>
  <c r="F6" i="25"/>
  <c r="E6" i="25"/>
  <c r="D6" i="25"/>
  <c r="C6" i="25"/>
  <c r="F5" i="25"/>
  <c r="E5" i="25"/>
  <c r="D5" i="25"/>
  <c r="C5" i="25"/>
  <c r="M4" i="25"/>
  <c r="F4" i="25"/>
  <c r="E4" i="25"/>
  <c r="D4" i="25"/>
  <c r="C4" i="25"/>
  <c r="F3" i="25"/>
  <c r="E3" i="25"/>
  <c r="D3" i="25"/>
  <c r="C3" i="25"/>
  <c r="F2" i="25"/>
  <c r="E2" i="25"/>
  <c r="D2" i="25"/>
  <c r="C2" i="25"/>
  <c r="F298" i="24"/>
  <c r="E298" i="24"/>
  <c r="D298" i="24"/>
  <c r="C298" i="24"/>
  <c r="F297" i="24"/>
  <c r="E297" i="24"/>
  <c r="D297" i="24"/>
  <c r="C297" i="24"/>
  <c r="F296" i="24"/>
  <c r="E296" i="24"/>
  <c r="D296" i="24"/>
  <c r="C296" i="24"/>
  <c r="F295" i="24"/>
  <c r="E295" i="24"/>
  <c r="D295" i="24"/>
  <c r="C295" i="24"/>
  <c r="F294" i="24"/>
  <c r="E294" i="24"/>
  <c r="D294" i="24"/>
  <c r="C294" i="24"/>
  <c r="F293" i="24"/>
  <c r="E293" i="24"/>
  <c r="D293" i="24"/>
  <c r="C293" i="24"/>
  <c r="F292" i="24"/>
  <c r="E292" i="24"/>
  <c r="D292" i="24"/>
  <c r="C292" i="24"/>
  <c r="F291" i="24"/>
  <c r="E291" i="24"/>
  <c r="D291" i="24"/>
  <c r="C291" i="24"/>
  <c r="F290" i="24"/>
  <c r="E290" i="24"/>
  <c r="D290" i="24"/>
  <c r="C290" i="24"/>
  <c r="F289" i="24"/>
  <c r="E289" i="24"/>
  <c r="D289" i="24"/>
  <c r="C289" i="24"/>
  <c r="F288" i="24"/>
  <c r="E288" i="24"/>
  <c r="D288" i="24"/>
  <c r="C288" i="24"/>
  <c r="F287" i="24"/>
  <c r="E287" i="24"/>
  <c r="D287" i="24"/>
  <c r="C287" i="24"/>
  <c r="F286" i="24"/>
  <c r="E286" i="24"/>
  <c r="D286" i="24"/>
  <c r="C286" i="24"/>
  <c r="F285" i="24"/>
  <c r="E285" i="24"/>
  <c r="D285" i="24"/>
  <c r="C285" i="24"/>
  <c r="F284" i="24"/>
  <c r="E284" i="24"/>
  <c r="D284" i="24"/>
  <c r="C284" i="24"/>
  <c r="F283" i="24"/>
  <c r="E283" i="24"/>
  <c r="D283" i="24"/>
  <c r="C283" i="24"/>
  <c r="F282" i="24"/>
  <c r="E282" i="24"/>
  <c r="D282" i="24"/>
  <c r="C282" i="24"/>
  <c r="F281" i="24"/>
  <c r="E281" i="24"/>
  <c r="D281" i="24"/>
  <c r="C281" i="24"/>
  <c r="F280" i="24"/>
  <c r="E280" i="24"/>
  <c r="D280" i="24"/>
  <c r="C280" i="24"/>
  <c r="F279" i="24"/>
  <c r="E279" i="24"/>
  <c r="D279" i="24"/>
  <c r="C279" i="24"/>
  <c r="F278" i="24"/>
  <c r="E278" i="24"/>
  <c r="D278" i="24"/>
  <c r="C278" i="24"/>
  <c r="F277" i="24"/>
  <c r="E277" i="24"/>
  <c r="D277" i="24"/>
  <c r="C277" i="24"/>
  <c r="F276" i="24"/>
  <c r="E276" i="24"/>
  <c r="D276" i="24"/>
  <c r="C276" i="24"/>
  <c r="F275" i="24"/>
  <c r="E275" i="24"/>
  <c r="D275" i="24"/>
  <c r="C275" i="24"/>
  <c r="F274" i="24"/>
  <c r="E274" i="24"/>
  <c r="D274" i="24"/>
  <c r="C274" i="24"/>
  <c r="F273" i="24"/>
  <c r="E273" i="24"/>
  <c r="D273" i="24"/>
  <c r="C273" i="24"/>
  <c r="F272" i="24"/>
  <c r="E272" i="24"/>
  <c r="D272" i="24"/>
  <c r="C272" i="24"/>
  <c r="F271" i="24"/>
  <c r="E271" i="24"/>
  <c r="D271" i="24"/>
  <c r="C271" i="24"/>
  <c r="F270" i="24"/>
  <c r="E270" i="24"/>
  <c r="D270" i="24"/>
  <c r="C270" i="24"/>
  <c r="F269" i="24"/>
  <c r="E269" i="24"/>
  <c r="D269" i="24"/>
  <c r="C269" i="24"/>
  <c r="F268" i="24"/>
  <c r="E268" i="24"/>
  <c r="D268" i="24"/>
  <c r="C268" i="24"/>
  <c r="F267" i="24"/>
  <c r="E267" i="24"/>
  <c r="D267" i="24"/>
  <c r="C267" i="24"/>
  <c r="F266" i="24"/>
  <c r="E266" i="24"/>
  <c r="D266" i="24"/>
  <c r="C266" i="24"/>
  <c r="F265" i="24"/>
  <c r="E265" i="24"/>
  <c r="D265" i="24"/>
  <c r="C265" i="24"/>
  <c r="F264" i="24"/>
  <c r="E264" i="24"/>
  <c r="D264" i="24"/>
  <c r="C264" i="24"/>
  <c r="F263" i="24"/>
  <c r="E263" i="24"/>
  <c r="D263" i="24"/>
  <c r="C263" i="24"/>
  <c r="F262" i="24"/>
  <c r="E262" i="24"/>
  <c r="D262" i="24"/>
  <c r="C262" i="24"/>
  <c r="F261" i="24"/>
  <c r="E261" i="24"/>
  <c r="D261" i="24"/>
  <c r="C261" i="24"/>
  <c r="F260" i="24"/>
  <c r="E260" i="24"/>
  <c r="D260" i="24"/>
  <c r="C260" i="24"/>
  <c r="F259" i="24"/>
  <c r="E259" i="24"/>
  <c r="D259" i="24"/>
  <c r="C259" i="24"/>
  <c r="F258" i="24"/>
  <c r="E258" i="24"/>
  <c r="D258" i="24"/>
  <c r="C258" i="24"/>
  <c r="F257" i="24"/>
  <c r="E257" i="24"/>
  <c r="D257" i="24"/>
  <c r="C257" i="24"/>
  <c r="F256" i="24"/>
  <c r="E256" i="24"/>
  <c r="D256" i="24"/>
  <c r="C256" i="24"/>
  <c r="F255" i="24"/>
  <c r="E255" i="24"/>
  <c r="D255" i="24"/>
  <c r="C255" i="24"/>
  <c r="F254" i="24"/>
  <c r="E254" i="24"/>
  <c r="D254" i="24"/>
  <c r="C254" i="24"/>
  <c r="F253" i="24"/>
  <c r="E253" i="24"/>
  <c r="D253" i="24"/>
  <c r="C253" i="24"/>
  <c r="F252" i="24"/>
  <c r="E252" i="24"/>
  <c r="D252" i="24"/>
  <c r="C252" i="24"/>
  <c r="F251" i="24"/>
  <c r="E251" i="24"/>
  <c r="D251" i="24"/>
  <c r="C251" i="24"/>
  <c r="F250" i="24"/>
  <c r="E250" i="24"/>
  <c r="D250" i="24"/>
  <c r="C250" i="24"/>
  <c r="F249" i="24"/>
  <c r="E249" i="24"/>
  <c r="D249" i="24"/>
  <c r="C249" i="24"/>
  <c r="F248" i="24"/>
  <c r="E248" i="24"/>
  <c r="D248" i="24"/>
  <c r="C248" i="24"/>
  <c r="F247" i="24"/>
  <c r="E247" i="24"/>
  <c r="D247" i="24"/>
  <c r="C247" i="24"/>
  <c r="F246" i="24"/>
  <c r="E246" i="24"/>
  <c r="D246" i="24"/>
  <c r="C246" i="24"/>
  <c r="F245" i="24"/>
  <c r="E245" i="24"/>
  <c r="D245" i="24"/>
  <c r="C245" i="24"/>
  <c r="F244" i="24"/>
  <c r="E244" i="24"/>
  <c r="D244" i="24"/>
  <c r="C244" i="24"/>
  <c r="F243" i="24"/>
  <c r="E243" i="24"/>
  <c r="D243" i="24"/>
  <c r="C243" i="24"/>
  <c r="F242" i="24"/>
  <c r="E242" i="24"/>
  <c r="D242" i="24"/>
  <c r="C242" i="24"/>
  <c r="F241" i="24"/>
  <c r="E241" i="24"/>
  <c r="D241" i="24"/>
  <c r="C241" i="24"/>
  <c r="F240" i="24"/>
  <c r="E240" i="24"/>
  <c r="D240" i="24"/>
  <c r="C240" i="24"/>
  <c r="F239" i="24"/>
  <c r="E239" i="24"/>
  <c r="D239" i="24"/>
  <c r="C239" i="24"/>
  <c r="F238" i="24"/>
  <c r="E238" i="24"/>
  <c r="D238" i="24"/>
  <c r="C238" i="24"/>
  <c r="F237" i="24"/>
  <c r="E237" i="24"/>
  <c r="D237" i="24"/>
  <c r="C237" i="24"/>
  <c r="F236" i="24"/>
  <c r="E236" i="24"/>
  <c r="D236" i="24"/>
  <c r="C236" i="24"/>
  <c r="F235" i="24"/>
  <c r="E235" i="24"/>
  <c r="D235" i="24"/>
  <c r="C235" i="24"/>
  <c r="F234" i="24"/>
  <c r="E234" i="24"/>
  <c r="D234" i="24"/>
  <c r="C234" i="24"/>
  <c r="F233" i="24"/>
  <c r="E233" i="24"/>
  <c r="D233" i="24"/>
  <c r="C233" i="24"/>
  <c r="F232" i="24"/>
  <c r="E232" i="24"/>
  <c r="D232" i="24"/>
  <c r="C232" i="24"/>
  <c r="F231" i="24"/>
  <c r="E231" i="24"/>
  <c r="D231" i="24"/>
  <c r="C231" i="24"/>
  <c r="F230" i="24"/>
  <c r="E230" i="24"/>
  <c r="D230" i="24"/>
  <c r="C230" i="24"/>
  <c r="F229" i="24"/>
  <c r="E229" i="24"/>
  <c r="D229" i="24"/>
  <c r="C229" i="24"/>
  <c r="F228" i="24"/>
  <c r="E228" i="24"/>
  <c r="D228" i="24"/>
  <c r="C228" i="24"/>
  <c r="F227" i="24"/>
  <c r="E227" i="24"/>
  <c r="D227" i="24"/>
  <c r="C227" i="24"/>
  <c r="F226" i="24"/>
  <c r="E226" i="24"/>
  <c r="D226" i="24"/>
  <c r="C226" i="24"/>
  <c r="F225" i="24"/>
  <c r="E225" i="24"/>
  <c r="D225" i="24"/>
  <c r="C225" i="24"/>
  <c r="F224" i="24"/>
  <c r="E224" i="24"/>
  <c r="D224" i="24"/>
  <c r="C224" i="24"/>
  <c r="F223" i="24"/>
  <c r="E223" i="24"/>
  <c r="D223" i="24"/>
  <c r="C223" i="24"/>
  <c r="F222" i="24"/>
  <c r="E222" i="24"/>
  <c r="D222" i="24"/>
  <c r="C222" i="24"/>
  <c r="F221" i="24"/>
  <c r="E221" i="24"/>
  <c r="D221" i="24"/>
  <c r="C221" i="24"/>
  <c r="F220" i="24"/>
  <c r="E220" i="24"/>
  <c r="D220" i="24"/>
  <c r="C220" i="24"/>
  <c r="F219" i="24"/>
  <c r="E219" i="24"/>
  <c r="D219" i="24"/>
  <c r="C219" i="24"/>
  <c r="F218" i="24"/>
  <c r="E218" i="24"/>
  <c r="D218" i="24"/>
  <c r="C218" i="24"/>
  <c r="F217" i="24"/>
  <c r="E217" i="24"/>
  <c r="D217" i="24"/>
  <c r="C217" i="24"/>
  <c r="F216" i="24"/>
  <c r="E216" i="24"/>
  <c r="D216" i="24"/>
  <c r="C216" i="24"/>
  <c r="F215" i="24"/>
  <c r="E215" i="24"/>
  <c r="D215" i="24"/>
  <c r="C215" i="24"/>
  <c r="F214" i="24"/>
  <c r="E214" i="24"/>
  <c r="D214" i="24"/>
  <c r="C214" i="24"/>
  <c r="F213" i="24"/>
  <c r="E213" i="24"/>
  <c r="D213" i="24"/>
  <c r="C213" i="24"/>
  <c r="F212" i="24"/>
  <c r="E212" i="24"/>
  <c r="D212" i="24"/>
  <c r="C212" i="24"/>
  <c r="F211" i="24"/>
  <c r="E211" i="24"/>
  <c r="D211" i="24"/>
  <c r="C211" i="24"/>
  <c r="F210" i="24"/>
  <c r="E210" i="24"/>
  <c r="D210" i="24"/>
  <c r="C210" i="24"/>
  <c r="F209" i="24"/>
  <c r="E209" i="24"/>
  <c r="D209" i="24"/>
  <c r="C209" i="24"/>
  <c r="F208" i="24"/>
  <c r="E208" i="24"/>
  <c r="D208" i="24"/>
  <c r="C208" i="24"/>
  <c r="F207" i="24"/>
  <c r="E207" i="24"/>
  <c r="D207" i="24"/>
  <c r="C207" i="24"/>
  <c r="F206" i="24"/>
  <c r="E206" i="24"/>
  <c r="D206" i="24"/>
  <c r="C206" i="24"/>
  <c r="F205" i="24"/>
  <c r="E205" i="24"/>
  <c r="D205" i="24"/>
  <c r="C205" i="24"/>
  <c r="F204" i="24"/>
  <c r="E204" i="24"/>
  <c r="D204" i="24"/>
  <c r="C204" i="24"/>
  <c r="F203" i="24"/>
  <c r="E203" i="24"/>
  <c r="D203" i="24"/>
  <c r="C203" i="24"/>
  <c r="F202" i="24"/>
  <c r="E202" i="24"/>
  <c r="D202" i="24"/>
  <c r="C202" i="24"/>
  <c r="F201" i="24"/>
  <c r="E201" i="24"/>
  <c r="D201" i="24"/>
  <c r="C201" i="24"/>
  <c r="F200" i="24"/>
  <c r="E200" i="24"/>
  <c r="D200" i="24"/>
  <c r="C200" i="24"/>
  <c r="F199" i="24"/>
  <c r="E199" i="24"/>
  <c r="D199" i="24"/>
  <c r="C199" i="24"/>
  <c r="F198" i="24"/>
  <c r="E198" i="24"/>
  <c r="D198" i="24"/>
  <c r="C198" i="24"/>
  <c r="F197" i="24"/>
  <c r="E197" i="24"/>
  <c r="D197" i="24"/>
  <c r="C197" i="24"/>
  <c r="F196" i="24"/>
  <c r="E196" i="24"/>
  <c r="D196" i="24"/>
  <c r="C196" i="24"/>
  <c r="F195" i="24"/>
  <c r="E195" i="24"/>
  <c r="D195" i="24"/>
  <c r="C195" i="24"/>
  <c r="F194" i="24"/>
  <c r="E194" i="24"/>
  <c r="D194" i="24"/>
  <c r="C194" i="24"/>
  <c r="F193" i="24"/>
  <c r="E193" i="24"/>
  <c r="D193" i="24"/>
  <c r="C193" i="24"/>
  <c r="F192" i="24"/>
  <c r="E192" i="24"/>
  <c r="D192" i="24"/>
  <c r="C192" i="24"/>
  <c r="F191" i="24"/>
  <c r="E191" i="24"/>
  <c r="D191" i="24"/>
  <c r="C191" i="24"/>
  <c r="F190" i="24"/>
  <c r="E190" i="24"/>
  <c r="D190" i="24"/>
  <c r="C190" i="24"/>
  <c r="F189" i="24"/>
  <c r="E189" i="24"/>
  <c r="D189" i="24"/>
  <c r="C189" i="24"/>
  <c r="F188" i="24"/>
  <c r="E188" i="24"/>
  <c r="D188" i="24"/>
  <c r="C188" i="24"/>
  <c r="F187" i="24"/>
  <c r="E187" i="24"/>
  <c r="D187" i="24"/>
  <c r="C187" i="24"/>
  <c r="F186" i="24"/>
  <c r="E186" i="24"/>
  <c r="D186" i="24"/>
  <c r="C186" i="24"/>
  <c r="F185" i="24"/>
  <c r="E185" i="24"/>
  <c r="D185" i="24"/>
  <c r="C185" i="24"/>
  <c r="F184" i="24"/>
  <c r="E184" i="24"/>
  <c r="D184" i="24"/>
  <c r="C184" i="24"/>
  <c r="F183" i="24"/>
  <c r="E183" i="24"/>
  <c r="D183" i="24"/>
  <c r="C183" i="24"/>
  <c r="F182" i="24"/>
  <c r="E182" i="24"/>
  <c r="D182" i="24"/>
  <c r="C182" i="24"/>
  <c r="F181" i="24"/>
  <c r="E181" i="24"/>
  <c r="D181" i="24"/>
  <c r="C181" i="24"/>
  <c r="F180" i="24"/>
  <c r="E180" i="24"/>
  <c r="D180" i="24"/>
  <c r="C180" i="24"/>
  <c r="F179" i="24"/>
  <c r="E179" i="24"/>
  <c r="D179" i="24"/>
  <c r="C179" i="24"/>
  <c r="F178" i="24"/>
  <c r="E178" i="24"/>
  <c r="D178" i="24"/>
  <c r="C178" i="24"/>
  <c r="F177" i="24"/>
  <c r="E177" i="24"/>
  <c r="D177" i="24"/>
  <c r="C177" i="24"/>
  <c r="F176" i="24"/>
  <c r="E176" i="24"/>
  <c r="D176" i="24"/>
  <c r="C176" i="24"/>
  <c r="F175" i="24"/>
  <c r="E175" i="24"/>
  <c r="D175" i="24"/>
  <c r="C175" i="24"/>
  <c r="F174" i="24"/>
  <c r="E174" i="24"/>
  <c r="D174" i="24"/>
  <c r="C174" i="24"/>
  <c r="F173" i="24"/>
  <c r="E173" i="24"/>
  <c r="D173" i="24"/>
  <c r="C173" i="24"/>
  <c r="F172" i="24"/>
  <c r="E172" i="24"/>
  <c r="D172" i="24"/>
  <c r="C172" i="24"/>
  <c r="F171" i="24"/>
  <c r="E171" i="24"/>
  <c r="D171" i="24"/>
  <c r="C171" i="24"/>
  <c r="F170" i="24"/>
  <c r="E170" i="24"/>
  <c r="D170" i="24"/>
  <c r="C170" i="24"/>
  <c r="F169" i="24"/>
  <c r="E169" i="24"/>
  <c r="D169" i="24"/>
  <c r="C169" i="24"/>
  <c r="F168" i="24"/>
  <c r="E168" i="24"/>
  <c r="D168" i="24"/>
  <c r="C168" i="24"/>
  <c r="F167" i="24"/>
  <c r="E167" i="24"/>
  <c r="D167" i="24"/>
  <c r="C167" i="24"/>
  <c r="F166" i="24"/>
  <c r="E166" i="24"/>
  <c r="D166" i="24"/>
  <c r="C166" i="24"/>
  <c r="F165" i="24"/>
  <c r="E165" i="24"/>
  <c r="D165" i="24"/>
  <c r="C165" i="24"/>
  <c r="F164" i="24"/>
  <c r="E164" i="24"/>
  <c r="D164" i="24"/>
  <c r="C164" i="24"/>
  <c r="F163" i="24"/>
  <c r="E163" i="24"/>
  <c r="D163" i="24"/>
  <c r="C163" i="24"/>
  <c r="F162" i="24"/>
  <c r="E162" i="24"/>
  <c r="D162" i="24"/>
  <c r="C162" i="24"/>
  <c r="F161" i="24"/>
  <c r="E161" i="24"/>
  <c r="D161" i="24"/>
  <c r="C161" i="24"/>
  <c r="F160" i="24"/>
  <c r="E160" i="24"/>
  <c r="D160" i="24"/>
  <c r="C160" i="24"/>
  <c r="F159" i="24"/>
  <c r="E159" i="24"/>
  <c r="D159" i="24"/>
  <c r="C159" i="24"/>
  <c r="F158" i="24"/>
  <c r="E158" i="24"/>
  <c r="D158" i="24"/>
  <c r="C158" i="24"/>
  <c r="F157" i="24"/>
  <c r="E157" i="24"/>
  <c r="D157" i="24"/>
  <c r="C157" i="24"/>
  <c r="F156" i="24"/>
  <c r="E156" i="24"/>
  <c r="D156" i="24"/>
  <c r="C156" i="24"/>
  <c r="F155" i="24"/>
  <c r="E155" i="24"/>
  <c r="D155" i="24"/>
  <c r="C155" i="24"/>
  <c r="F154" i="24"/>
  <c r="E154" i="24"/>
  <c r="D154" i="24"/>
  <c r="C154" i="24"/>
  <c r="F153" i="24"/>
  <c r="E153" i="24"/>
  <c r="D153" i="24"/>
  <c r="C153" i="24"/>
  <c r="F152" i="24"/>
  <c r="E152" i="24"/>
  <c r="D152" i="24"/>
  <c r="C152" i="24"/>
  <c r="F151" i="24"/>
  <c r="E151" i="24"/>
  <c r="D151" i="24"/>
  <c r="C151" i="24"/>
  <c r="F150" i="24"/>
  <c r="E150" i="24"/>
  <c r="D150" i="24"/>
  <c r="C150" i="24"/>
  <c r="F149" i="24"/>
  <c r="E149" i="24"/>
  <c r="D149" i="24"/>
  <c r="C149" i="24"/>
  <c r="F148" i="24"/>
  <c r="E148" i="24"/>
  <c r="D148" i="24"/>
  <c r="C148" i="24"/>
  <c r="F147" i="24"/>
  <c r="E147" i="24"/>
  <c r="D147" i="24"/>
  <c r="C147" i="24"/>
  <c r="F146" i="24"/>
  <c r="E146" i="24"/>
  <c r="D146" i="24"/>
  <c r="C146" i="24"/>
  <c r="F145" i="24"/>
  <c r="E145" i="24"/>
  <c r="D145" i="24"/>
  <c r="C145" i="24"/>
  <c r="F144" i="24"/>
  <c r="E144" i="24"/>
  <c r="D144" i="24"/>
  <c r="C144" i="24"/>
  <c r="F143" i="24"/>
  <c r="E143" i="24"/>
  <c r="D143" i="24"/>
  <c r="C143" i="24"/>
  <c r="F142" i="24"/>
  <c r="E142" i="24"/>
  <c r="D142" i="24"/>
  <c r="C142" i="24"/>
  <c r="F141" i="24"/>
  <c r="E141" i="24"/>
  <c r="D141" i="24"/>
  <c r="C141" i="24"/>
  <c r="F140" i="24"/>
  <c r="E140" i="24"/>
  <c r="D140" i="24"/>
  <c r="C140" i="24"/>
  <c r="F139" i="24"/>
  <c r="E139" i="24"/>
  <c r="D139" i="24"/>
  <c r="C139" i="24"/>
  <c r="F138" i="24"/>
  <c r="E138" i="24"/>
  <c r="D138" i="24"/>
  <c r="C138" i="24"/>
  <c r="F137" i="24"/>
  <c r="E137" i="24"/>
  <c r="D137" i="24"/>
  <c r="C137" i="24"/>
  <c r="F136" i="24"/>
  <c r="E136" i="24"/>
  <c r="D136" i="24"/>
  <c r="C136" i="24"/>
  <c r="F135" i="24"/>
  <c r="E135" i="24"/>
  <c r="D135" i="24"/>
  <c r="C135" i="24"/>
  <c r="F134" i="24"/>
  <c r="E134" i="24"/>
  <c r="D134" i="24"/>
  <c r="C134" i="24"/>
  <c r="F133" i="24"/>
  <c r="E133" i="24"/>
  <c r="D133" i="24"/>
  <c r="C133" i="24"/>
  <c r="F132" i="24"/>
  <c r="E132" i="24"/>
  <c r="D132" i="24"/>
  <c r="C132" i="24"/>
  <c r="F131" i="24"/>
  <c r="E131" i="24"/>
  <c r="D131" i="24"/>
  <c r="C131" i="24"/>
  <c r="F130" i="24"/>
  <c r="E130" i="24"/>
  <c r="D130" i="24"/>
  <c r="C130" i="24"/>
  <c r="F129" i="24"/>
  <c r="E129" i="24"/>
  <c r="D129" i="24"/>
  <c r="C129" i="24"/>
  <c r="F128" i="24"/>
  <c r="E128" i="24"/>
  <c r="D128" i="24"/>
  <c r="C128" i="24"/>
  <c r="F127" i="24"/>
  <c r="E127" i="24"/>
  <c r="D127" i="24"/>
  <c r="C127" i="24"/>
  <c r="F126" i="24"/>
  <c r="E126" i="24"/>
  <c r="D126" i="24"/>
  <c r="C126" i="24"/>
  <c r="F125" i="24"/>
  <c r="E125" i="24"/>
  <c r="D125" i="24"/>
  <c r="C125" i="24"/>
  <c r="F124" i="24"/>
  <c r="E124" i="24"/>
  <c r="D124" i="24"/>
  <c r="C124" i="24"/>
  <c r="F123" i="24"/>
  <c r="E123" i="24"/>
  <c r="D123" i="24"/>
  <c r="C123" i="24"/>
  <c r="F122" i="24"/>
  <c r="E122" i="24"/>
  <c r="D122" i="24"/>
  <c r="C122" i="24"/>
  <c r="F121" i="24"/>
  <c r="E121" i="24"/>
  <c r="D121" i="24"/>
  <c r="C121" i="24"/>
  <c r="F120" i="24"/>
  <c r="E120" i="24"/>
  <c r="D120" i="24"/>
  <c r="C120" i="24"/>
  <c r="F119" i="24"/>
  <c r="E119" i="24"/>
  <c r="D119" i="24"/>
  <c r="C119" i="24"/>
  <c r="F118" i="24"/>
  <c r="E118" i="24"/>
  <c r="D118" i="24"/>
  <c r="C118" i="24"/>
  <c r="F117" i="24"/>
  <c r="E117" i="24"/>
  <c r="D117" i="24"/>
  <c r="C117" i="24"/>
  <c r="F116" i="24"/>
  <c r="E116" i="24"/>
  <c r="D116" i="24"/>
  <c r="C116" i="24"/>
  <c r="F115" i="24"/>
  <c r="E115" i="24"/>
  <c r="D115" i="24"/>
  <c r="C115" i="24"/>
  <c r="F114" i="24"/>
  <c r="E114" i="24"/>
  <c r="D114" i="24"/>
  <c r="C114" i="24"/>
  <c r="F113" i="24"/>
  <c r="E113" i="24"/>
  <c r="D113" i="24"/>
  <c r="C113" i="24"/>
  <c r="F112" i="24"/>
  <c r="E112" i="24"/>
  <c r="D112" i="24"/>
  <c r="C112" i="24"/>
  <c r="F111" i="24"/>
  <c r="E111" i="24"/>
  <c r="D111" i="24"/>
  <c r="C111" i="24"/>
  <c r="F110" i="24"/>
  <c r="E110" i="24"/>
  <c r="D110" i="24"/>
  <c r="C110" i="24"/>
  <c r="F109" i="24"/>
  <c r="E109" i="24"/>
  <c r="D109" i="24"/>
  <c r="C109" i="24"/>
  <c r="F108" i="24"/>
  <c r="E108" i="24"/>
  <c r="D108" i="24"/>
  <c r="C108" i="24"/>
  <c r="F107" i="24"/>
  <c r="E107" i="24"/>
  <c r="D107" i="24"/>
  <c r="C107" i="24"/>
  <c r="F106" i="24"/>
  <c r="E106" i="24"/>
  <c r="D106" i="24"/>
  <c r="C106" i="24"/>
  <c r="F105" i="24"/>
  <c r="E105" i="24"/>
  <c r="D105" i="24"/>
  <c r="C105" i="24"/>
  <c r="F104" i="24"/>
  <c r="E104" i="24"/>
  <c r="D104" i="24"/>
  <c r="C104" i="24"/>
  <c r="F103" i="24"/>
  <c r="E103" i="24"/>
  <c r="D103" i="24"/>
  <c r="C103" i="24"/>
  <c r="F102" i="24"/>
  <c r="E102" i="24"/>
  <c r="D102" i="24"/>
  <c r="C102" i="24"/>
  <c r="F101" i="24"/>
  <c r="E101" i="24"/>
  <c r="D101" i="24"/>
  <c r="C101" i="24"/>
  <c r="F100" i="24"/>
  <c r="E100" i="24"/>
  <c r="D100" i="24"/>
  <c r="C100" i="24"/>
  <c r="F99" i="24"/>
  <c r="E99" i="24"/>
  <c r="D99" i="24"/>
  <c r="C99" i="24"/>
  <c r="F98" i="24"/>
  <c r="E98" i="24"/>
  <c r="D98" i="24"/>
  <c r="C98" i="24"/>
  <c r="F97" i="24"/>
  <c r="E97" i="24"/>
  <c r="D97" i="24"/>
  <c r="C97" i="24"/>
  <c r="F96" i="24"/>
  <c r="E96" i="24"/>
  <c r="D96" i="24"/>
  <c r="C96" i="24"/>
  <c r="F95" i="24"/>
  <c r="E95" i="24"/>
  <c r="D95" i="24"/>
  <c r="C95" i="24"/>
  <c r="F94" i="24"/>
  <c r="E94" i="24"/>
  <c r="D94" i="24"/>
  <c r="C94" i="24"/>
  <c r="F93" i="24"/>
  <c r="E93" i="24"/>
  <c r="D93" i="24"/>
  <c r="C93" i="24"/>
  <c r="F92" i="24"/>
  <c r="E92" i="24"/>
  <c r="D92" i="24"/>
  <c r="C92" i="24"/>
  <c r="F91" i="24"/>
  <c r="E91" i="24"/>
  <c r="D91" i="24"/>
  <c r="C91" i="24"/>
  <c r="F90" i="24"/>
  <c r="E90" i="24"/>
  <c r="D90" i="24"/>
  <c r="C90" i="24"/>
  <c r="F89" i="24"/>
  <c r="E89" i="24"/>
  <c r="D89" i="24"/>
  <c r="C89" i="24"/>
  <c r="F88" i="24"/>
  <c r="E88" i="24"/>
  <c r="D88" i="24"/>
  <c r="C88" i="24"/>
  <c r="F87" i="24"/>
  <c r="E87" i="24"/>
  <c r="D87" i="24"/>
  <c r="C87" i="24"/>
  <c r="F86" i="24"/>
  <c r="E86" i="24"/>
  <c r="D86" i="24"/>
  <c r="C86" i="24"/>
  <c r="F85" i="24"/>
  <c r="E85" i="24"/>
  <c r="D85" i="24"/>
  <c r="C85" i="24"/>
  <c r="F84" i="24"/>
  <c r="E84" i="24"/>
  <c r="D84" i="24"/>
  <c r="C84" i="24"/>
  <c r="F83" i="24"/>
  <c r="E83" i="24"/>
  <c r="D83" i="24"/>
  <c r="C83" i="24"/>
  <c r="F82" i="24"/>
  <c r="E82" i="24"/>
  <c r="D82" i="24"/>
  <c r="C82" i="24"/>
  <c r="F81" i="24"/>
  <c r="E81" i="24"/>
  <c r="D81" i="24"/>
  <c r="C81" i="24"/>
  <c r="F80" i="24"/>
  <c r="E80" i="24"/>
  <c r="D80" i="24"/>
  <c r="C80" i="24"/>
  <c r="F79" i="24"/>
  <c r="E79" i="24"/>
  <c r="D79" i="24"/>
  <c r="C79" i="24"/>
  <c r="F78" i="24"/>
  <c r="E78" i="24"/>
  <c r="D78" i="24"/>
  <c r="C78" i="24"/>
  <c r="F77" i="24"/>
  <c r="E77" i="24"/>
  <c r="D77" i="24"/>
  <c r="C77" i="24"/>
  <c r="F76" i="24"/>
  <c r="E76" i="24"/>
  <c r="D76" i="24"/>
  <c r="C76" i="24"/>
  <c r="F75" i="24"/>
  <c r="E75" i="24"/>
  <c r="D75" i="24"/>
  <c r="C75" i="24"/>
  <c r="F74" i="24"/>
  <c r="E74" i="24"/>
  <c r="D74" i="24"/>
  <c r="C74" i="24"/>
  <c r="F73" i="24"/>
  <c r="E73" i="24"/>
  <c r="D73" i="24"/>
  <c r="C73" i="24"/>
  <c r="F72" i="24"/>
  <c r="E72" i="24"/>
  <c r="D72" i="24"/>
  <c r="C72" i="24"/>
  <c r="F71" i="24"/>
  <c r="E71" i="24"/>
  <c r="D71" i="24"/>
  <c r="C71" i="24"/>
  <c r="F70" i="24"/>
  <c r="E70" i="24"/>
  <c r="D70" i="24"/>
  <c r="C70" i="24"/>
  <c r="F69" i="24"/>
  <c r="E69" i="24"/>
  <c r="D69" i="24"/>
  <c r="C69" i="24"/>
  <c r="F68" i="24"/>
  <c r="E68" i="24"/>
  <c r="D68" i="24"/>
  <c r="C68" i="24"/>
  <c r="F67" i="24"/>
  <c r="E67" i="24"/>
  <c r="D67" i="24"/>
  <c r="C67" i="24"/>
  <c r="F66" i="24"/>
  <c r="E66" i="24"/>
  <c r="D66" i="24"/>
  <c r="C66" i="24"/>
  <c r="F65" i="24"/>
  <c r="E65" i="24"/>
  <c r="D65" i="24"/>
  <c r="C65" i="24"/>
  <c r="F64" i="24"/>
  <c r="E64" i="24"/>
  <c r="D64" i="24"/>
  <c r="C64" i="24"/>
  <c r="F63" i="24"/>
  <c r="E63" i="24"/>
  <c r="D63" i="24"/>
  <c r="C63" i="24"/>
  <c r="F62" i="24"/>
  <c r="E62" i="24"/>
  <c r="D62" i="24"/>
  <c r="C62" i="24"/>
  <c r="F61" i="24"/>
  <c r="E61" i="24"/>
  <c r="D61" i="24"/>
  <c r="C61" i="24"/>
  <c r="F60" i="24"/>
  <c r="E60" i="24"/>
  <c r="D60" i="24"/>
  <c r="C60" i="24"/>
  <c r="F59" i="24"/>
  <c r="E59" i="24"/>
  <c r="D59" i="24"/>
  <c r="C59" i="24"/>
  <c r="F58" i="24"/>
  <c r="E58" i="24"/>
  <c r="D58" i="24"/>
  <c r="C58" i="24"/>
  <c r="F57" i="24"/>
  <c r="E57" i="24"/>
  <c r="D57" i="24"/>
  <c r="C57" i="24"/>
  <c r="F56" i="24"/>
  <c r="E56" i="24"/>
  <c r="D56" i="24"/>
  <c r="C56" i="24"/>
  <c r="F55" i="24"/>
  <c r="E55" i="24"/>
  <c r="D55" i="24"/>
  <c r="C55" i="24"/>
  <c r="F54" i="24"/>
  <c r="E54" i="24"/>
  <c r="D54" i="24"/>
  <c r="C54" i="24"/>
  <c r="F53" i="24"/>
  <c r="E53" i="24"/>
  <c r="D53" i="24"/>
  <c r="C53" i="24"/>
  <c r="F52" i="24"/>
  <c r="E52" i="24"/>
  <c r="D52" i="24"/>
  <c r="C52" i="24"/>
  <c r="F51" i="24"/>
  <c r="E51" i="24"/>
  <c r="D51" i="24"/>
  <c r="C51" i="24"/>
  <c r="F50" i="24"/>
  <c r="E50" i="24"/>
  <c r="D50" i="24"/>
  <c r="C50" i="24"/>
  <c r="F49" i="24"/>
  <c r="E49" i="24"/>
  <c r="D49" i="24"/>
  <c r="C49" i="24"/>
  <c r="F48" i="24"/>
  <c r="E48" i="24"/>
  <c r="D48" i="24"/>
  <c r="C48" i="24"/>
  <c r="F47" i="24"/>
  <c r="E47" i="24"/>
  <c r="D47" i="24"/>
  <c r="C47" i="24"/>
  <c r="F46" i="24"/>
  <c r="E46" i="24"/>
  <c r="D46" i="24"/>
  <c r="C46" i="24"/>
  <c r="F45" i="24"/>
  <c r="E45" i="24"/>
  <c r="D45" i="24"/>
  <c r="C45" i="24"/>
  <c r="F44" i="24"/>
  <c r="E44" i="24"/>
  <c r="D44" i="24"/>
  <c r="C44" i="24"/>
  <c r="F43" i="24"/>
  <c r="E43" i="24"/>
  <c r="D43" i="24"/>
  <c r="C43" i="24"/>
  <c r="F42" i="24"/>
  <c r="E42" i="24"/>
  <c r="D42" i="24"/>
  <c r="C42" i="24"/>
  <c r="F41" i="24"/>
  <c r="E41" i="24"/>
  <c r="D41" i="24"/>
  <c r="C41" i="24"/>
  <c r="F40" i="24"/>
  <c r="E40" i="24"/>
  <c r="D40" i="24"/>
  <c r="C40" i="24"/>
  <c r="F39" i="24"/>
  <c r="E39" i="24"/>
  <c r="D39" i="24"/>
  <c r="C39" i="24"/>
  <c r="F38" i="24"/>
  <c r="E38" i="24"/>
  <c r="D38" i="24"/>
  <c r="C38" i="24"/>
  <c r="F37" i="24"/>
  <c r="E37" i="24"/>
  <c r="D37" i="24"/>
  <c r="C37" i="24"/>
  <c r="F36" i="24"/>
  <c r="E36" i="24"/>
  <c r="D36" i="24"/>
  <c r="C36" i="24"/>
  <c r="F35" i="24"/>
  <c r="E35" i="24"/>
  <c r="D35" i="24"/>
  <c r="C35" i="24"/>
  <c r="F34" i="24"/>
  <c r="E34" i="24"/>
  <c r="D34" i="24"/>
  <c r="C34" i="24"/>
  <c r="F33" i="24"/>
  <c r="E33" i="24"/>
  <c r="D33" i="24"/>
  <c r="C33" i="24"/>
  <c r="F32" i="24"/>
  <c r="E32" i="24"/>
  <c r="D32" i="24"/>
  <c r="C32" i="24"/>
  <c r="F31" i="24"/>
  <c r="E31" i="24"/>
  <c r="D31" i="24"/>
  <c r="C31" i="24"/>
  <c r="F30" i="24"/>
  <c r="E30" i="24"/>
  <c r="D30" i="24"/>
  <c r="C30" i="24"/>
  <c r="F29" i="24"/>
  <c r="E29" i="24"/>
  <c r="D29" i="24"/>
  <c r="C29" i="24"/>
  <c r="F28" i="24"/>
  <c r="E28" i="24"/>
  <c r="D28" i="24"/>
  <c r="C28" i="24"/>
  <c r="F27" i="24"/>
  <c r="E27" i="24"/>
  <c r="D27" i="24"/>
  <c r="C27" i="24"/>
  <c r="F26" i="24"/>
  <c r="E26" i="24"/>
  <c r="D26" i="24"/>
  <c r="C26" i="24"/>
  <c r="F25" i="24"/>
  <c r="E25" i="24"/>
  <c r="D25" i="24"/>
  <c r="C25" i="24"/>
  <c r="F24" i="24"/>
  <c r="E24" i="24"/>
  <c r="D24" i="24"/>
  <c r="C24" i="24"/>
  <c r="F23" i="24"/>
  <c r="E23" i="24"/>
  <c r="D23" i="24"/>
  <c r="C23" i="24"/>
  <c r="F22" i="24"/>
  <c r="E22" i="24"/>
  <c r="D22" i="24"/>
  <c r="C22" i="24"/>
  <c r="F21" i="24"/>
  <c r="E21" i="24"/>
  <c r="D21" i="24"/>
  <c r="C21" i="24"/>
  <c r="F20" i="24"/>
  <c r="E20" i="24"/>
  <c r="D20" i="24"/>
  <c r="C20" i="24"/>
  <c r="F19" i="24"/>
  <c r="E19" i="24"/>
  <c r="D19" i="24"/>
  <c r="C19" i="24"/>
  <c r="F18" i="24"/>
  <c r="E18" i="24"/>
  <c r="D18" i="24"/>
  <c r="C18" i="24"/>
  <c r="F17" i="24"/>
  <c r="E17" i="24"/>
  <c r="D17" i="24"/>
  <c r="C17" i="24"/>
  <c r="F16" i="24"/>
  <c r="E16" i="24"/>
  <c r="D16" i="24"/>
  <c r="C16" i="24"/>
  <c r="F15" i="24"/>
  <c r="E15" i="24"/>
  <c r="D15" i="24"/>
  <c r="C15" i="24"/>
  <c r="F14" i="24"/>
  <c r="E14" i="24"/>
  <c r="D14" i="24"/>
  <c r="C14" i="24"/>
  <c r="M13" i="24"/>
  <c r="F13" i="24"/>
  <c r="E13" i="24"/>
  <c r="D13" i="24"/>
  <c r="C13" i="24"/>
  <c r="F12" i="24"/>
  <c r="E12" i="24"/>
  <c r="D12" i="24"/>
  <c r="C12" i="24"/>
  <c r="F11" i="24"/>
  <c r="E11" i="24"/>
  <c r="D11" i="24"/>
  <c r="C11" i="24"/>
  <c r="F10" i="24"/>
  <c r="E10" i="24"/>
  <c r="D10" i="24"/>
  <c r="C10" i="24"/>
  <c r="P9" i="24"/>
  <c r="M9" i="24"/>
  <c r="F9" i="24"/>
  <c r="E9" i="24"/>
  <c r="D9" i="24"/>
  <c r="C9" i="24"/>
  <c r="F8" i="24"/>
  <c r="E8" i="24"/>
  <c r="D8" i="24"/>
  <c r="C8" i="24"/>
  <c r="F7" i="24"/>
  <c r="E7" i="24"/>
  <c r="D7" i="24"/>
  <c r="C7" i="24"/>
  <c r="F6" i="24"/>
  <c r="E6" i="24"/>
  <c r="D6" i="24"/>
  <c r="C6" i="24"/>
  <c r="F5" i="24"/>
  <c r="E5" i="24"/>
  <c r="D5" i="24"/>
  <c r="C5" i="24"/>
  <c r="M4" i="24"/>
  <c r="F4" i="24"/>
  <c r="E4" i="24"/>
  <c r="D4" i="24"/>
  <c r="C4" i="24"/>
  <c r="F3" i="24"/>
  <c r="E3" i="24"/>
  <c r="D3" i="24"/>
  <c r="C3" i="24"/>
  <c r="F2" i="24"/>
  <c r="E2" i="24"/>
  <c r="D2" i="24"/>
  <c r="C2" i="24"/>
  <c r="F500" i="23"/>
  <c r="E500" i="23"/>
  <c r="D500" i="23"/>
  <c r="C500" i="23"/>
  <c r="F499" i="23"/>
  <c r="E499" i="23"/>
  <c r="D499" i="23"/>
  <c r="C499" i="23"/>
  <c r="F498" i="23"/>
  <c r="E498" i="23"/>
  <c r="D498" i="23"/>
  <c r="C498" i="23"/>
  <c r="F497" i="23"/>
  <c r="E497" i="23"/>
  <c r="D497" i="23"/>
  <c r="C497" i="23"/>
  <c r="F496" i="23"/>
  <c r="E496" i="23"/>
  <c r="D496" i="23"/>
  <c r="C496" i="23"/>
  <c r="F495" i="23"/>
  <c r="E495" i="23"/>
  <c r="D495" i="23"/>
  <c r="C495" i="23"/>
  <c r="F494" i="23"/>
  <c r="E494" i="23"/>
  <c r="D494" i="23"/>
  <c r="C494" i="23"/>
  <c r="F493" i="23"/>
  <c r="E493" i="23"/>
  <c r="D493" i="23"/>
  <c r="C493" i="23"/>
  <c r="F492" i="23"/>
  <c r="E492" i="23"/>
  <c r="D492" i="23"/>
  <c r="C492" i="23"/>
  <c r="F491" i="23"/>
  <c r="E491" i="23"/>
  <c r="D491" i="23"/>
  <c r="C491" i="23"/>
  <c r="F490" i="23"/>
  <c r="E490" i="23"/>
  <c r="D490" i="23"/>
  <c r="C490" i="23"/>
  <c r="F489" i="23"/>
  <c r="E489" i="23"/>
  <c r="D489" i="23"/>
  <c r="C489" i="23"/>
  <c r="F488" i="23"/>
  <c r="E488" i="23"/>
  <c r="D488" i="23"/>
  <c r="C488" i="23"/>
  <c r="F487" i="23"/>
  <c r="E487" i="23"/>
  <c r="D487" i="23"/>
  <c r="C487" i="23"/>
  <c r="F486" i="23"/>
  <c r="E486" i="23"/>
  <c r="D486" i="23"/>
  <c r="C486" i="23"/>
  <c r="F485" i="23"/>
  <c r="E485" i="23"/>
  <c r="D485" i="23"/>
  <c r="C485" i="23"/>
  <c r="F484" i="23"/>
  <c r="E484" i="23"/>
  <c r="D484" i="23"/>
  <c r="C484" i="23"/>
  <c r="F483" i="23"/>
  <c r="E483" i="23"/>
  <c r="D483" i="23"/>
  <c r="C483" i="23"/>
  <c r="F482" i="23"/>
  <c r="E482" i="23"/>
  <c r="D482" i="23"/>
  <c r="C482" i="23"/>
  <c r="F481" i="23"/>
  <c r="E481" i="23"/>
  <c r="D481" i="23"/>
  <c r="C481" i="23"/>
  <c r="F480" i="23"/>
  <c r="E480" i="23"/>
  <c r="D480" i="23"/>
  <c r="C480" i="23"/>
  <c r="F479" i="23"/>
  <c r="E479" i="23"/>
  <c r="D479" i="23"/>
  <c r="C479" i="23"/>
  <c r="F478" i="23"/>
  <c r="E478" i="23"/>
  <c r="D478" i="23"/>
  <c r="C478" i="23"/>
  <c r="F477" i="23"/>
  <c r="E477" i="23"/>
  <c r="D477" i="23"/>
  <c r="C477" i="23"/>
  <c r="F476" i="23"/>
  <c r="E476" i="23"/>
  <c r="D476" i="23"/>
  <c r="C476" i="23"/>
  <c r="F475" i="23"/>
  <c r="E475" i="23"/>
  <c r="D475" i="23"/>
  <c r="C475" i="23"/>
  <c r="F474" i="23"/>
  <c r="E474" i="23"/>
  <c r="D474" i="23"/>
  <c r="C474" i="23"/>
  <c r="F473" i="23"/>
  <c r="E473" i="23"/>
  <c r="D473" i="23"/>
  <c r="C473" i="23"/>
  <c r="F472" i="23"/>
  <c r="E472" i="23"/>
  <c r="D472" i="23"/>
  <c r="C472" i="23"/>
  <c r="F471" i="23"/>
  <c r="E471" i="23"/>
  <c r="D471" i="23"/>
  <c r="C471" i="23"/>
  <c r="F470" i="23"/>
  <c r="E470" i="23"/>
  <c r="D470" i="23"/>
  <c r="C470" i="23"/>
  <c r="F469" i="23"/>
  <c r="E469" i="23"/>
  <c r="D469" i="23"/>
  <c r="C469" i="23"/>
  <c r="F468" i="23"/>
  <c r="E468" i="23"/>
  <c r="D468" i="23"/>
  <c r="C468" i="23"/>
  <c r="F467" i="23"/>
  <c r="E467" i="23"/>
  <c r="D467" i="23"/>
  <c r="C467" i="23"/>
  <c r="F466" i="23"/>
  <c r="E466" i="23"/>
  <c r="D466" i="23"/>
  <c r="C466" i="23"/>
  <c r="F465" i="23"/>
  <c r="E465" i="23"/>
  <c r="D465" i="23"/>
  <c r="C465" i="23"/>
  <c r="F464" i="23"/>
  <c r="E464" i="23"/>
  <c r="D464" i="23"/>
  <c r="C464" i="23"/>
  <c r="F463" i="23"/>
  <c r="E463" i="23"/>
  <c r="D463" i="23"/>
  <c r="C463" i="23"/>
  <c r="F462" i="23"/>
  <c r="E462" i="23"/>
  <c r="D462" i="23"/>
  <c r="C462" i="23"/>
  <c r="F461" i="23"/>
  <c r="E461" i="23"/>
  <c r="D461" i="23"/>
  <c r="C461" i="23"/>
  <c r="F460" i="23"/>
  <c r="E460" i="23"/>
  <c r="D460" i="23"/>
  <c r="C460" i="23"/>
  <c r="F459" i="23"/>
  <c r="E459" i="23"/>
  <c r="D459" i="23"/>
  <c r="C459" i="23"/>
  <c r="F458" i="23"/>
  <c r="E458" i="23"/>
  <c r="D458" i="23"/>
  <c r="C458" i="23"/>
  <c r="F457" i="23"/>
  <c r="E457" i="23"/>
  <c r="D457" i="23"/>
  <c r="C457" i="23"/>
  <c r="F456" i="23"/>
  <c r="E456" i="23"/>
  <c r="D456" i="23"/>
  <c r="C456" i="23"/>
  <c r="F455" i="23"/>
  <c r="E455" i="23"/>
  <c r="D455" i="23"/>
  <c r="C455" i="23"/>
  <c r="F454" i="23"/>
  <c r="E454" i="23"/>
  <c r="D454" i="23"/>
  <c r="C454" i="23"/>
  <c r="F453" i="23"/>
  <c r="E453" i="23"/>
  <c r="D453" i="23"/>
  <c r="C453" i="23"/>
  <c r="F452" i="23"/>
  <c r="E452" i="23"/>
  <c r="D452" i="23"/>
  <c r="C452" i="23"/>
  <c r="F451" i="23"/>
  <c r="E451" i="23"/>
  <c r="D451" i="23"/>
  <c r="C451" i="23"/>
  <c r="F450" i="23"/>
  <c r="E450" i="23"/>
  <c r="D450" i="23"/>
  <c r="C450" i="23"/>
  <c r="F449" i="23"/>
  <c r="E449" i="23"/>
  <c r="D449" i="23"/>
  <c r="C449" i="23"/>
  <c r="F448" i="23"/>
  <c r="E448" i="23"/>
  <c r="D448" i="23"/>
  <c r="C448" i="23"/>
  <c r="F447" i="23"/>
  <c r="E447" i="23"/>
  <c r="D447" i="23"/>
  <c r="C447" i="23"/>
  <c r="F446" i="23"/>
  <c r="E446" i="23"/>
  <c r="D446" i="23"/>
  <c r="C446" i="23"/>
  <c r="F445" i="23"/>
  <c r="E445" i="23"/>
  <c r="D445" i="23"/>
  <c r="C445" i="23"/>
  <c r="F444" i="23"/>
  <c r="E444" i="23"/>
  <c r="D444" i="23"/>
  <c r="C444" i="23"/>
  <c r="F443" i="23"/>
  <c r="E443" i="23"/>
  <c r="D443" i="23"/>
  <c r="C443" i="23"/>
  <c r="F442" i="23"/>
  <c r="E442" i="23"/>
  <c r="D442" i="23"/>
  <c r="C442" i="23"/>
  <c r="F441" i="23"/>
  <c r="E441" i="23"/>
  <c r="D441" i="23"/>
  <c r="C441" i="23"/>
  <c r="F440" i="23"/>
  <c r="E440" i="23"/>
  <c r="D440" i="23"/>
  <c r="C440" i="23"/>
  <c r="F439" i="23"/>
  <c r="E439" i="23"/>
  <c r="D439" i="23"/>
  <c r="C439" i="23"/>
  <c r="F438" i="23"/>
  <c r="E438" i="23"/>
  <c r="D438" i="23"/>
  <c r="C438" i="23"/>
  <c r="F437" i="23"/>
  <c r="E437" i="23"/>
  <c r="D437" i="23"/>
  <c r="C437" i="23"/>
  <c r="F436" i="23"/>
  <c r="E436" i="23"/>
  <c r="D436" i="23"/>
  <c r="C436" i="23"/>
  <c r="F435" i="23"/>
  <c r="E435" i="23"/>
  <c r="D435" i="23"/>
  <c r="C435" i="23"/>
  <c r="F434" i="23"/>
  <c r="E434" i="23"/>
  <c r="D434" i="23"/>
  <c r="C434" i="23"/>
  <c r="F433" i="23"/>
  <c r="E433" i="23"/>
  <c r="D433" i="23"/>
  <c r="C433" i="23"/>
  <c r="F432" i="23"/>
  <c r="E432" i="23"/>
  <c r="D432" i="23"/>
  <c r="C432" i="23"/>
  <c r="F431" i="23"/>
  <c r="E431" i="23"/>
  <c r="D431" i="23"/>
  <c r="C431" i="23"/>
  <c r="F430" i="23"/>
  <c r="E430" i="23"/>
  <c r="D430" i="23"/>
  <c r="C430" i="23"/>
  <c r="F429" i="23"/>
  <c r="E429" i="23"/>
  <c r="D429" i="23"/>
  <c r="C429" i="23"/>
  <c r="F428" i="23"/>
  <c r="E428" i="23"/>
  <c r="D428" i="23"/>
  <c r="C428" i="23"/>
  <c r="F427" i="23"/>
  <c r="E427" i="23"/>
  <c r="D427" i="23"/>
  <c r="C427" i="23"/>
  <c r="F426" i="23"/>
  <c r="E426" i="23"/>
  <c r="D426" i="23"/>
  <c r="C426" i="23"/>
  <c r="F425" i="23"/>
  <c r="E425" i="23"/>
  <c r="D425" i="23"/>
  <c r="C425" i="23"/>
  <c r="F424" i="23"/>
  <c r="E424" i="23"/>
  <c r="D424" i="23"/>
  <c r="C424" i="23"/>
  <c r="F423" i="23"/>
  <c r="E423" i="23"/>
  <c r="D423" i="23"/>
  <c r="C423" i="23"/>
  <c r="F422" i="23"/>
  <c r="E422" i="23"/>
  <c r="D422" i="23"/>
  <c r="C422" i="23"/>
  <c r="F421" i="23"/>
  <c r="E421" i="23"/>
  <c r="D421" i="23"/>
  <c r="C421" i="23"/>
  <c r="F420" i="23"/>
  <c r="E420" i="23"/>
  <c r="D420" i="23"/>
  <c r="C420" i="23"/>
  <c r="F419" i="23"/>
  <c r="E419" i="23"/>
  <c r="D419" i="23"/>
  <c r="C419" i="23"/>
  <c r="F418" i="23"/>
  <c r="E418" i="23"/>
  <c r="D418" i="23"/>
  <c r="C418" i="23"/>
  <c r="F417" i="23"/>
  <c r="E417" i="23"/>
  <c r="D417" i="23"/>
  <c r="C417" i="23"/>
  <c r="F416" i="23"/>
  <c r="E416" i="23"/>
  <c r="D416" i="23"/>
  <c r="C416" i="23"/>
  <c r="F415" i="23"/>
  <c r="E415" i="23"/>
  <c r="D415" i="23"/>
  <c r="C415" i="23"/>
  <c r="F414" i="23"/>
  <c r="E414" i="23"/>
  <c r="D414" i="23"/>
  <c r="C414" i="23"/>
  <c r="F413" i="23"/>
  <c r="E413" i="23"/>
  <c r="D413" i="23"/>
  <c r="C413" i="23"/>
  <c r="F412" i="23"/>
  <c r="E412" i="23"/>
  <c r="D412" i="23"/>
  <c r="C412" i="23"/>
  <c r="F411" i="23"/>
  <c r="E411" i="23"/>
  <c r="D411" i="23"/>
  <c r="C411" i="23"/>
  <c r="F410" i="23"/>
  <c r="E410" i="23"/>
  <c r="D410" i="23"/>
  <c r="C410" i="23"/>
  <c r="F409" i="23"/>
  <c r="E409" i="23"/>
  <c r="D409" i="23"/>
  <c r="C409" i="23"/>
  <c r="F408" i="23"/>
  <c r="E408" i="23"/>
  <c r="D408" i="23"/>
  <c r="C408" i="23"/>
  <c r="F407" i="23"/>
  <c r="E407" i="23"/>
  <c r="D407" i="23"/>
  <c r="C407" i="23"/>
  <c r="F406" i="23"/>
  <c r="E406" i="23"/>
  <c r="D406" i="23"/>
  <c r="C406" i="23"/>
  <c r="F405" i="23"/>
  <c r="E405" i="23"/>
  <c r="D405" i="23"/>
  <c r="C405" i="23"/>
  <c r="F404" i="23"/>
  <c r="E404" i="23"/>
  <c r="D404" i="23"/>
  <c r="C404" i="23"/>
  <c r="F403" i="23"/>
  <c r="E403" i="23"/>
  <c r="D403" i="23"/>
  <c r="C403" i="23"/>
  <c r="F402" i="23"/>
  <c r="E402" i="23"/>
  <c r="D402" i="23"/>
  <c r="C402" i="23"/>
  <c r="F401" i="23"/>
  <c r="E401" i="23"/>
  <c r="D401" i="23"/>
  <c r="C401" i="23"/>
  <c r="F400" i="23"/>
  <c r="E400" i="23"/>
  <c r="D400" i="23"/>
  <c r="C400" i="23"/>
  <c r="F399" i="23"/>
  <c r="E399" i="23"/>
  <c r="D399" i="23"/>
  <c r="C399" i="23"/>
  <c r="F398" i="23"/>
  <c r="E398" i="23"/>
  <c r="D398" i="23"/>
  <c r="C398" i="23"/>
  <c r="F397" i="23"/>
  <c r="E397" i="23"/>
  <c r="D397" i="23"/>
  <c r="C397" i="23"/>
  <c r="F396" i="23"/>
  <c r="E396" i="23"/>
  <c r="D396" i="23"/>
  <c r="C396" i="23"/>
  <c r="F395" i="23"/>
  <c r="E395" i="23"/>
  <c r="D395" i="23"/>
  <c r="C395" i="23"/>
  <c r="F394" i="23"/>
  <c r="E394" i="23"/>
  <c r="D394" i="23"/>
  <c r="C394" i="23"/>
  <c r="F393" i="23"/>
  <c r="E393" i="23"/>
  <c r="D393" i="23"/>
  <c r="C393" i="23"/>
  <c r="F392" i="23"/>
  <c r="E392" i="23"/>
  <c r="D392" i="23"/>
  <c r="C392" i="23"/>
  <c r="F391" i="23"/>
  <c r="E391" i="23"/>
  <c r="D391" i="23"/>
  <c r="C391" i="23"/>
  <c r="F390" i="23"/>
  <c r="E390" i="23"/>
  <c r="D390" i="23"/>
  <c r="C390" i="23"/>
  <c r="F389" i="23"/>
  <c r="E389" i="23"/>
  <c r="D389" i="23"/>
  <c r="C389" i="23"/>
  <c r="F388" i="23"/>
  <c r="E388" i="23"/>
  <c r="D388" i="23"/>
  <c r="C388" i="23"/>
  <c r="F387" i="23"/>
  <c r="E387" i="23"/>
  <c r="D387" i="23"/>
  <c r="C387" i="23"/>
  <c r="F386" i="23"/>
  <c r="E386" i="23"/>
  <c r="D386" i="23"/>
  <c r="C386" i="23"/>
  <c r="F385" i="23"/>
  <c r="E385" i="23"/>
  <c r="D385" i="23"/>
  <c r="C385" i="23"/>
  <c r="F384" i="23"/>
  <c r="E384" i="23"/>
  <c r="D384" i="23"/>
  <c r="C384" i="23"/>
  <c r="F383" i="23"/>
  <c r="E383" i="23"/>
  <c r="D383" i="23"/>
  <c r="C383" i="23"/>
  <c r="F382" i="23"/>
  <c r="E382" i="23"/>
  <c r="D382" i="23"/>
  <c r="C382" i="23"/>
  <c r="F381" i="23"/>
  <c r="E381" i="23"/>
  <c r="D381" i="23"/>
  <c r="C381" i="23"/>
  <c r="F380" i="23"/>
  <c r="E380" i="23"/>
  <c r="D380" i="23"/>
  <c r="C380" i="23"/>
  <c r="F379" i="23"/>
  <c r="E379" i="23"/>
  <c r="D379" i="23"/>
  <c r="C379" i="23"/>
  <c r="F378" i="23"/>
  <c r="E378" i="23"/>
  <c r="D378" i="23"/>
  <c r="C378" i="23"/>
  <c r="F377" i="23"/>
  <c r="E377" i="23"/>
  <c r="D377" i="23"/>
  <c r="C377" i="23"/>
  <c r="F376" i="23"/>
  <c r="E376" i="23"/>
  <c r="D376" i="23"/>
  <c r="C376" i="23"/>
  <c r="F375" i="23"/>
  <c r="E375" i="23"/>
  <c r="D375" i="23"/>
  <c r="C375" i="23"/>
  <c r="F374" i="23"/>
  <c r="E374" i="23"/>
  <c r="D374" i="23"/>
  <c r="C374" i="23"/>
  <c r="F373" i="23"/>
  <c r="E373" i="23"/>
  <c r="D373" i="23"/>
  <c r="C373" i="23"/>
  <c r="F372" i="23"/>
  <c r="E372" i="23"/>
  <c r="D372" i="23"/>
  <c r="C372" i="23"/>
  <c r="F371" i="23"/>
  <c r="E371" i="23"/>
  <c r="D371" i="23"/>
  <c r="C371" i="23"/>
  <c r="F370" i="23"/>
  <c r="E370" i="23"/>
  <c r="D370" i="23"/>
  <c r="C370" i="23"/>
  <c r="F369" i="23"/>
  <c r="E369" i="23"/>
  <c r="D369" i="23"/>
  <c r="C369" i="23"/>
  <c r="F368" i="23"/>
  <c r="E368" i="23"/>
  <c r="D368" i="23"/>
  <c r="C368" i="23"/>
  <c r="F367" i="23"/>
  <c r="E367" i="23"/>
  <c r="D367" i="23"/>
  <c r="C367" i="23"/>
  <c r="F366" i="23"/>
  <c r="E366" i="23"/>
  <c r="D366" i="23"/>
  <c r="C366" i="23"/>
  <c r="F365" i="23"/>
  <c r="E365" i="23"/>
  <c r="D365" i="23"/>
  <c r="C365" i="23"/>
  <c r="F364" i="23"/>
  <c r="E364" i="23"/>
  <c r="D364" i="23"/>
  <c r="C364" i="23"/>
  <c r="F363" i="23"/>
  <c r="E363" i="23"/>
  <c r="D363" i="23"/>
  <c r="C363" i="23"/>
  <c r="F362" i="23"/>
  <c r="E362" i="23"/>
  <c r="D362" i="23"/>
  <c r="C362" i="23"/>
  <c r="F361" i="23"/>
  <c r="E361" i="23"/>
  <c r="D361" i="23"/>
  <c r="C361" i="23"/>
  <c r="F360" i="23"/>
  <c r="E360" i="23"/>
  <c r="D360" i="23"/>
  <c r="C360" i="23"/>
  <c r="F359" i="23"/>
  <c r="E359" i="23"/>
  <c r="D359" i="23"/>
  <c r="C359" i="23"/>
  <c r="F358" i="23"/>
  <c r="E358" i="23"/>
  <c r="D358" i="23"/>
  <c r="C358" i="23"/>
  <c r="F357" i="23"/>
  <c r="E357" i="23"/>
  <c r="D357" i="23"/>
  <c r="C357" i="23"/>
  <c r="F356" i="23"/>
  <c r="E356" i="23"/>
  <c r="D356" i="23"/>
  <c r="C356" i="23"/>
  <c r="F355" i="23"/>
  <c r="E355" i="23"/>
  <c r="D355" i="23"/>
  <c r="C355" i="23"/>
  <c r="F354" i="23"/>
  <c r="E354" i="23"/>
  <c r="D354" i="23"/>
  <c r="C354" i="23"/>
  <c r="F353" i="23"/>
  <c r="E353" i="23"/>
  <c r="D353" i="23"/>
  <c r="C353" i="23"/>
  <c r="F352" i="23"/>
  <c r="E352" i="23"/>
  <c r="D352" i="23"/>
  <c r="C352" i="23"/>
  <c r="F351" i="23"/>
  <c r="E351" i="23"/>
  <c r="D351" i="23"/>
  <c r="C351" i="23"/>
  <c r="F350" i="23"/>
  <c r="E350" i="23"/>
  <c r="D350" i="23"/>
  <c r="C350" i="23"/>
  <c r="F349" i="23"/>
  <c r="E349" i="23"/>
  <c r="D349" i="23"/>
  <c r="C349" i="23"/>
  <c r="F348" i="23"/>
  <c r="E348" i="23"/>
  <c r="D348" i="23"/>
  <c r="C348" i="23"/>
  <c r="F347" i="23"/>
  <c r="E347" i="23"/>
  <c r="D347" i="23"/>
  <c r="C347" i="23"/>
  <c r="F346" i="23"/>
  <c r="E346" i="23"/>
  <c r="D346" i="23"/>
  <c r="C346" i="23"/>
  <c r="F345" i="23"/>
  <c r="E345" i="23"/>
  <c r="D345" i="23"/>
  <c r="C345" i="23"/>
  <c r="F344" i="23"/>
  <c r="E344" i="23"/>
  <c r="D344" i="23"/>
  <c r="C344" i="23"/>
  <c r="F343" i="23"/>
  <c r="E343" i="23"/>
  <c r="D343" i="23"/>
  <c r="C343" i="23"/>
  <c r="F342" i="23"/>
  <c r="E342" i="23"/>
  <c r="D342" i="23"/>
  <c r="C342" i="23"/>
  <c r="F341" i="23"/>
  <c r="E341" i="23"/>
  <c r="D341" i="23"/>
  <c r="C341" i="23"/>
  <c r="F340" i="23"/>
  <c r="E340" i="23"/>
  <c r="D340" i="23"/>
  <c r="C340" i="23"/>
  <c r="F339" i="23"/>
  <c r="E339" i="23"/>
  <c r="D339" i="23"/>
  <c r="C339" i="23"/>
  <c r="F338" i="23"/>
  <c r="E338" i="23"/>
  <c r="D338" i="23"/>
  <c r="C338" i="23"/>
  <c r="F337" i="23"/>
  <c r="E337" i="23"/>
  <c r="D337" i="23"/>
  <c r="C337" i="23"/>
  <c r="F336" i="23"/>
  <c r="E336" i="23"/>
  <c r="D336" i="23"/>
  <c r="C336" i="23"/>
  <c r="F335" i="23"/>
  <c r="E335" i="23"/>
  <c r="D335" i="23"/>
  <c r="C335" i="23"/>
  <c r="F334" i="23"/>
  <c r="E334" i="23"/>
  <c r="D334" i="23"/>
  <c r="C334" i="23"/>
  <c r="F333" i="23"/>
  <c r="E333" i="23"/>
  <c r="D333" i="23"/>
  <c r="C333" i="23"/>
  <c r="F332" i="23"/>
  <c r="E332" i="23"/>
  <c r="D332" i="23"/>
  <c r="C332" i="23"/>
  <c r="F331" i="23"/>
  <c r="E331" i="23"/>
  <c r="D331" i="23"/>
  <c r="C331" i="23"/>
  <c r="F330" i="23"/>
  <c r="E330" i="23"/>
  <c r="D330" i="23"/>
  <c r="C330" i="23"/>
  <c r="F329" i="23"/>
  <c r="E329" i="23"/>
  <c r="D329" i="23"/>
  <c r="C329" i="23"/>
  <c r="F328" i="23"/>
  <c r="E328" i="23"/>
  <c r="D328" i="23"/>
  <c r="C328" i="23"/>
  <c r="F327" i="23"/>
  <c r="E327" i="23"/>
  <c r="D327" i="23"/>
  <c r="C327" i="23"/>
  <c r="F326" i="23"/>
  <c r="E326" i="23"/>
  <c r="D326" i="23"/>
  <c r="C326" i="23"/>
  <c r="F325" i="23"/>
  <c r="E325" i="23"/>
  <c r="D325" i="23"/>
  <c r="C325" i="23"/>
  <c r="F324" i="23"/>
  <c r="E324" i="23"/>
  <c r="D324" i="23"/>
  <c r="C324" i="23"/>
  <c r="F323" i="23"/>
  <c r="E323" i="23"/>
  <c r="D323" i="23"/>
  <c r="C323" i="23"/>
  <c r="F322" i="23"/>
  <c r="E322" i="23"/>
  <c r="D322" i="23"/>
  <c r="C322" i="23"/>
  <c r="F321" i="23"/>
  <c r="E321" i="23"/>
  <c r="D321" i="23"/>
  <c r="C321" i="23"/>
  <c r="F320" i="23"/>
  <c r="E320" i="23"/>
  <c r="D320" i="23"/>
  <c r="C320" i="23"/>
  <c r="F319" i="23"/>
  <c r="E319" i="23"/>
  <c r="D319" i="23"/>
  <c r="C319" i="23"/>
  <c r="F318" i="23"/>
  <c r="E318" i="23"/>
  <c r="D318" i="23"/>
  <c r="C318" i="23"/>
  <c r="F317" i="23"/>
  <c r="E317" i="23"/>
  <c r="D317" i="23"/>
  <c r="C317" i="23"/>
  <c r="F316" i="23"/>
  <c r="E316" i="23"/>
  <c r="D316" i="23"/>
  <c r="C316" i="23"/>
  <c r="F315" i="23"/>
  <c r="E315" i="23"/>
  <c r="D315" i="23"/>
  <c r="C315" i="23"/>
  <c r="F314" i="23"/>
  <c r="E314" i="23"/>
  <c r="D314" i="23"/>
  <c r="C314" i="23"/>
  <c r="F313" i="23"/>
  <c r="E313" i="23"/>
  <c r="D313" i="23"/>
  <c r="C313" i="23"/>
  <c r="F312" i="23"/>
  <c r="E312" i="23"/>
  <c r="D312" i="23"/>
  <c r="C312" i="23"/>
  <c r="F311" i="23"/>
  <c r="E311" i="23"/>
  <c r="D311" i="23"/>
  <c r="C311" i="23"/>
  <c r="F310" i="23"/>
  <c r="E310" i="23"/>
  <c r="D310" i="23"/>
  <c r="C310" i="23"/>
  <c r="F309" i="23"/>
  <c r="E309" i="23"/>
  <c r="D309" i="23"/>
  <c r="C309" i="23"/>
  <c r="F308" i="23"/>
  <c r="E308" i="23"/>
  <c r="D308" i="23"/>
  <c r="C308" i="23"/>
  <c r="F307" i="23"/>
  <c r="E307" i="23"/>
  <c r="D307" i="23"/>
  <c r="C307" i="23"/>
  <c r="F306" i="23"/>
  <c r="E306" i="23"/>
  <c r="D306" i="23"/>
  <c r="C306" i="23"/>
  <c r="F305" i="23"/>
  <c r="E305" i="23"/>
  <c r="D305" i="23"/>
  <c r="C305" i="23"/>
  <c r="F304" i="23"/>
  <c r="E304" i="23"/>
  <c r="D304" i="23"/>
  <c r="C304" i="23"/>
  <c r="F303" i="23"/>
  <c r="E303" i="23"/>
  <c r="D303" i="23"/>
  <c r="C303" i="23"/>
  <c r="F302" i="23"/>
  <c r="E302" i="23"/>
  <c r="D302" i="23"/>
  <c r="C302" i="23"/>
  <c r="F301" i="23"/>
  <c r="E301" i="23"/>
  <c r="D301" i="23"/>
  <c r="C301" i="23"/>
  <c r="F300" i="23"/>
  <c r="E300" i="23"/>
  <c r="D300" i="23"/>
  <c r="C300" i="23"/>
  <c r="F299" i="23"/>
  <c r="E299" i="23"/>
  <c r="D299" i="23"/>
  <c r="C299" i="23"/>
  <c r="F298" i="23"/>
  <c r="E298" i="23"/>
  <c r="D298" i="23"/>
  <c r="C298" i="23"/>
  <c r="F297" i="23"/>
  <c r="E297" i="23"/>
  <c r="D297" i="23"/>
  <c r="C297" i="23"/>
  <c r="F296" i="23"/>
  <c r="E296" i="23"/>
  <c r="D296" i="23"/>
  <c r="C296" i="23"/>
  <c r="F295" i="23"/>
  <c r="E295" i="23"/>
  <c r="D295" i="23"/>
  <c r="C295" i="23"/>
  <c r="F294" i="23"/>
  <c r="E294" i="23"/>
  <c r="D294" i="23"/>
  <c r="C294" i="23"/>
  <c r="F293" i="23"/>
  <c r="E293" i="23"/>
  <c r="D293" i="23"/>
  <c r="C293" i="23"/>
  <c r="F292" i="23"/>
  <c r="E292" i="23"/>
  <c r="D292" i="23"/>
  <c r="C292" i="23"/>
  <c r="F291" i="23"/>
  <c r="E291" i="23"/>
  <c r="D291" i="23"/>
  <c r="C291" i="23"/>
  <c r="F290" i="23"/>
  <c r="E290" i="23"/>
  <c r="D290" i="23"/>
  <c r="C290" i="23"/>
  <c r="F289" i="23"/>
  <c r="E289" i="23"/>
  <c r="D289" i="23"/>
  <c r="C289" i="23"/>
  <c r="F288" i="23"/>
  <c r="E288" i="23"/>
  <c r="D288" i="23"/>
  <c r="C288" i="23"/>
  <c r="F287" i="23"/>
  <c r="E287" i="23"/>
  <c r="D287" i="23"/>
  <c r="C287" i="23"/>
  <c r="F286" i="23"/>
  <c r="E286" i="23"/>
  <c r="D286" i="23"/>
  <c r="C286" i="23"/>
  <c r="F285" i="23"/>
  <c r="E285" i="23"/>
  <c r="D285" i="23"/>
  <c r="C285" i="23"/>
  <c r="F284" i="23"/>
  <c r="E284" i="23"/>
  <c r="D284" i="23"/>
  <c r="C284" i="23"/>
  <c r="F283" i="23"/>
  <c r="E283" i="23"/>
  <c r="D283" i="23"/>
  <c r="C283" i="23"/>
  <c r="F282" i="23"/>
  <c r="E282" i="23"/>
  <c r="D282" i="23"/>
  <c r="C282" i="23"/>
  <c r="F281" i="23"/>
  <c r="E281" i="23"/>
  <c r="D281" i="23"/>
  <c r="C281" i="23"/>
  <c r="F280" i="23"/>
  <c r="E280" i="23"/>
  <c r="D280" i="23"/>
  <c r="C280" i="23"/>
  <c r="F279" i="23"/>
  <c r="E279" i="23"/>
  <c r="D279" i="23"/>
  <c r="C279" i="23"/>
  <c r="F278" i="23"/>
  <c r="E278" i="23"/>
  <c r="D278" i="23"/>
  <c r="C278" i="23"/>
  <c r="F277" i="23"/>
  <c r="E277" i="23"/>
  <c r="D277" i="23"/>
  <c r="C277" i="23"/>
  <c r="F276" i="23"/>
  <c r="E276" i="23"/>
  <c r="D276" i="23"/>
  <c r="C276" i="23"/>
  <c r="F275" i="23"/>
  <c r="E275" i="23"/>
  <c r="D275" i="23"/>
  <c r="C275" i="23"/>
  <c r="F274" i="23"/>
  <c r="E274" i="23"/>
  <c r="D274" i="23"/>
  <c r="C274" i="23"/>
  <c r="F273" i="23"/>
  <c r="E273" i="23"/>
  <c r="D273" i="23"/>
  <c r="C273" i="23"/>
  <c r="F272" i="23"/>
  <c r="E272" i="23"/>
  <c r="D272" i="23"/>
  <c r="C272" i="23"/>
  <c r="F271" i="23"/>
  <c r="E271" i="23"/>
  <c r="D271" i="23"/>
  <c r="C271" i="23"/>
  <c r="F270" i="23"/>
  <c r="E270" i="23"/>
  <c r="D270" i="23"/>
  <c r="C270" i="23"/>
  <c r="F269" i="23"/>
  <c r="E269" i="23"/>
  <c r="D269" i="23"/>
  <c r="C269" i="23"/>
  <c r="F268" i="23"/>
  <c r="E268" i="23"/>
  <c r="D268" i="23"/>
  <c r="C268" i="23"/>
  <c r="F267" i="23"/>
  <c r="E267" i="23"/>
  <c r="D267" i="23"/>
  <c r="C267" i="23"/>
  <c r="F266" i="23"/>
  <c r="E266" i="23"/>
  <c r="D266" i="23"/>
  <c r="C266" i="23"/>
  <c r="F265" i="23"/>
  <c r="E265" i="23"/>
  <c r="D265" i="23"/>
  <c r="C265" i="23"/>
  <c r="F264" i="23"/>
  <c r="E264" i="23"/>
  <c r="D264" i="23"/>
  <c r="C264" i="23"/>
  <c r="F263" i="23"/>
  <c r="E263" i="23"/>
  <c r="D263" i="23"/>
  <c r="C263" i="23"/>
  <c r="F262" i="23"/>
  <c r="E262" i="23"/>
  <c r="D262" i="23"/>
  <c r="C262" i="23"/>
  <c r="F261" i="23"/>
  <c r="E261" i="23"/>
  <c r="D261" i="23"/>
  <c r="C261" i="23"/>
  <c r="F260" i="23"/>
  <c r="E260" i="23"/>
  <c r="D260" i="23"/>
  <c r="C260" i="23"/>
  <c r="F259" i="23"/>
  <c r="E259" i="23"/>
  <c r="D259" i="23"/>
  <c r="C259" i="23"/>
  <c r="F258" i="23"/>
  <c r="E258" i="23"/>
  <c r="D258" i="23"/>
  <c r="C258" i="23"/>
  <c r="F257" i="23"/>
  <c r="E257" i="23"/>
  <c r="D257" i="23"/>
  <c r="C257" i="23"/>
  <c r="F256" i="23"/>
  <c r="E256" i="23"/>
  <c r="D256" i="23"/>
  <c r="C256" i="23"/>
  <c r="F255" i="23"/>
  <c r="E255" i="23"/>
  <c r="D255" i="23"/>
  <c r="C255" i="23"/>
  <c r="F254" i="23"/>
  <c r="E254" i="23"/>
  <c r="D254" i="23"/>
  <c r="C254" i="23"/>
  <c r="F253" i="23"/>
  <c r="E253" i="23"/>
  <c r="D253" i="23"/>
  <c r="C253" i="23"/>
  <c r="F252" i="23"/>
  <c r="E252" i="23"/>
  <c r="D252" i="23"/>
  <c r="C252" i="23"/>
  <c r="F251" i="23"/>
  <c r="E251" i="23"/>
  <c r="D251" i="23"/>
  <c r="C251" i="23"/>
  <c r="F250" i="23"/>
  <c r="E250" i="23"/>
  <c r="D250" i="23"/>
  <c r="C250" i="23"/>
  <c r="F249" i="23"/>
  <c r="E249" i="23"/>
  <c r="D249" i="23"/>
  <c r="C249" i="23"/>
  <c r="F248" i="23"/>
  <c r="E248" i="23"/>
  <c r="D248" i="23"/>
  <c r="C248" i="23"/>
  <c r="F247" i="23"/>
  <c r="E247" i="23"/>
  <c r="D247" i="23"/>
  <c r="C247" i="23"/>
  <c r="F246" i="23"/>
  <c r="E246" i="23"/>
  <c r="D246" i="23"/>
  <c r="C246" i="23"/>
  <c r="F245" i="23"/>
  <c r="E245" i="23"/>
  <c r="D245" i="23"/>
  <c r="C245" i="23"/>
  <c r="F244" i="23"/>
  <c r="E244" i="23"/>
  <c r="D244" i="23"/>
  <c r="C244" i="23"/>
  <c r="F243" i="23"/>
  <c r="E243" i="23"/>
  <c r="D243" i="23"/>
  <c r="C243" i="23"/>
  <c r="F242" i="23"/>
  <c r="E242" i="23"/>
  <c r="D242" i="23"/>
  <c r="C242" i="23"/>
  <c r="F241" i="23"/>
  <c r="E241" i="23"/>
  <c r="D241" i="23"/>
  <c r="C241" i="23"/>
  <c r="F240" i="23"/>
  <c r="E240" i="23"/>
  <c r="D240" i="23"/>
  <c r="C240" i="23"/>
  <c r="F239" i="23"/>
  <c r="E239" i="23"/>
  <c r="D239" i="23"/>
  <c r="C239" i="23"/>
  <c r="F238" i="23"/>
  <c r="E238" i="23"/>
  <c r="D238" i="23"/>
  <c r="C238" i="23"/>
  <c r="F237" i="23"/>
  <c r="E237" i="23"/>
  <c r="D237" i="23"/>
  <c r="C237" i="23"/>
  <c r="F236" i="23"/>
  <c r="E236" i="23"/>
  <c r="D236" i="23"/>
  <c r="C236" i="23"/>
  <c r="F235" i="23"/>
  <c r="E235" i="23"/>
  <c r="D235" i="23"/>
  <c r="C235" i="23"/>
  <c r="F234" i="23"/>
  <c r="E234" i="23"/>
  <c r="D234" i="23"/>
  <c r="C234" i="23"/>
  <c r="F233" i="23"/>
  <c r="E233" i="23"/>
  <c r="D233" i="23"/>
  <c r="C233" i="23"/>
  <c r="F232" i="23"/>
  <c r="E232" i="23"/>
  <c r="D232" i="23"/>
  <c r="C232" i="23"/>
  <c r="F231" i="23"/>
  <c r="E231" i="23"/>
  <c r="D231" i="23"/>
  <c r="C231" i="23"/>
  <c r="F230" i="23"/>
  <c r="E230" i="23"/>
  <c r="D230" i="23"/>
  <c r="C230" i="23"/>
  <c r="F229" i="23"/>
  <c r="E229" i="23"/>
  <c r="D229" i="23"/>
  <c r="C229" i="23"/>
  <c r="F228" i="23"/>
  <c r="E228" i="23"/>
  <c r="D228" i="23"/>
  <c r="C228" i="23"/>
  <c r="F227" i="23"/>
  <c r="E227" i="23"/>
  <c r="D227" i="23"/>
  <c r="C227" i="23"/>
  <c r="F226" i="23"/>
  <c r="E226" i="23"/>
  <c r="D226" i="23"/>
  <c r="C226" i="23"/>
  <c r="F225" i="23"/>
  <c r="E225" i="23"/>
  <c r="D225" i="23"/>
  <c r="C225" i="23"/>
  <c r="F224" i="23"/>
  <c r="E224" i="23"/>
  <c r="D224" i="23"/>
  <c r="C224" i="23"/>
  <c r="F223" i="23"/>
  <c r="E223" i="23"/>
  <c r="D223" i="23"/>
  <c r="C223" i="23"/>
  <c r="F222" i="23"/>
  <c r="E222" i="23"/>
  <c r="D222" i="23"/>
  <c r="C222" i="23"/>
  <c r="F221" i="23"/>
  <c r="E221" i="23"/>
  <c r="D221" i="23"/>
  <c r="C221" i="23"/>
  <c r="F220" i="23"/>
  <c r="E220" i="23"/>
  <c r="D220" i="23"/>
  <c r="C220" i="23"/>
  <c r="F219" i="23"/>
  <c r="E219" i="23"/>
  <c r="D219" i="23"/>
  <c r="C219" i="23"/>
  <c r="F218" i="23"/>
  <c r="E218" i="23"/>
  <c r="D218" i="23"/>
  <c r="C218" i="23"/>
  <c r="F217" i="23"/>
  <c r="E217" i="23"/>
  <c r="D217" i="23"/>
  <c r="C217" i="23"/>
  <c r="F216" i="23"/>
  <c r="E216" i="23"/>
  <c r="D216" i="23"/>
  <c r="C216" i="23"/>
  <c r="F215" i="23"/>
  <c r="E215" i="23"/>
  <c r="D215" i="23"/>
  <c r="C215" i="23"/>
  <c r="F214" i="23"/>
  <c r="E214" i="23"/>
  <c r="D214" i="23"/>
  <c r="C214" i="23"/>
  <c r="F213" i="23"/>
  <c r="E213" i="23"/>
  <c r="D213" i="23"/>
  <c r="C213" i="23"/>
  <c r="F212" i="23"/>
  <c r="E212" i="23"/>
  <c r="D212" i="23"/>
  <c r="C212" i="23"/>
  <c r="F211" i="23"/>
  <c r="E211" i="23"/>
  <c r="D211" i="23"/>
  <c r="C211" i="23"/>
  <c r="F210" i="23"/>
  <c r="E210" i="23"/>
  <c r="D210" i="23"/>
  <c r="C210" i="23"/>
  <c r="F209" i="23"/>
  <c r="E209" i="23"/>
  <c r="D209" i="23"/>
  <c r="C209" i="23"/>
  <c r="F208" i="23"/>
  <c r="E208" i="23"/>
  <c r="D208" i="23"/>
  <c r="C208" i="23"/>
  <c r="F207" i="23"/>
  <c r="E207" i="23"/>
  <c r="D207" i="23"/>
  <c r="C207" i="23"/>
  <c r="F206" i="23"/>
  <c r="E206" i="23"/>
  <c r="D206" i="23"/>
  <c r="C206" i="23"/>
  <c r="F205" i="23"/>
  <c r="E205" i="23"/>
  <c r="D205" i="23"/>
  <c r="C205" i="23"/>
  <c r="F204" i="23"/>
  <c r="E204" i="23"/>
  <c r="D204" i="23"/>
  <c r="C204" i="23"/>
  <c r="F203" i="23"/>
  <c r="E203" i="23"/>
  <c r="D203" i="23"/>
  <c r="C203" i="23"/>
  <c r="F202" i="23"/>
  <c r="E202" i="23"/>
  <c r="D202" i="23"/>
  <c r="C202" i="23"/>
  <c r="F201" i="23"/>
  <c r="E201" i="23"/>
  <c r="D201" i="23"/>
  <c r="C201" i="23"/>
  <c r="F200" i="23"/>
  <c r="E200" i="23"/>
  <c r="D200" i="23"/>
  <c r="C200" i="23"/>
  <c r="F199" i="23"/>
  <c r="E199" i="23"/>
  <c r="D199" i="23"/>
  <c r="C199" i="23"/>
  <c r="F198" i="23"/>
  <c r="E198" i="23"/>
  <c r="D198" i="23"/>
  <c r="C198" i="23"/>
  <c r="F197" i="23"/>
  <c r="E197" i="23"/>
  <c r="D197" i="23"/>
  <c r="C197" i="23"/>
  <c r="F196" i="23"/>
  <c r="E196" i="23"/>
  <c r="D196" i="23"/>
  <c r="C196" i="23"/>
  <c r="F195" i="23"/>
  <c r="E195" i="23"/>
  <c r="D195" i="23"/>
  <c r="C195" i="23"/>
  <c r="F194" i="23"/>
  <c r="E194" i="23"/>
  <c r="D194" i="23"/>
  <c r="C194" i="23"/>
  <c r="F193" i="23"/>
  <c r="E193" i="23"/>
  <c r="D193" i="23"/>
  <c r="C193" i="23"/>
  <c r="F192" i="23"/>
  <c r="E192" i="23"/>
  <c r="D192" i="23"/>
  <c r="C192" i="23"/>
  <c r="F191" i="23"/>
  <c r="E191" i="23"/>
  <c r="D191" i="23"/>
  <c r="C191" i="23"/>
  <c r="F190" i="23"/>
  <c r="E190" i="23"/>
  <c r="D190" i="23"/>
  <c r="C190" i="23"/>
  <c r="F189" i="23"/>
  <c r="E189" i="23"/>
  <c r="D189" i="23"/>
  <c r="C189" i="23"/>
  <c r="F188" i="23"/>
  <c r="E188" i="23"/>
  <c r="D188" i="23"/>
  <c r="C188" i="23"/>
  <c r="F187" i="23"/>
  <c r="E187" i="23"/>
  <c r="D187" i="23"/>
  <c r="C187" i="23"/>
  <c r="F186" i="23"/>
  <c r="E186" i="23"/>
  <c r="D186" i="23"/>
  <c r="C186" i="23"/>
  <c r="F185" i="23"/>
  <c r="E185" i="23"/>
  <c r="D185" i="23"/>
  <c r="C185" i="23"/>
  <c r="F184" i="23"/>
  <c r="E184" i="23"/>
  <c r="D184" i="23"/>
  <c r="C184" i="23"/>
  <c r="F183" i="23"/>
  <c r="E183" i="23"/>
  <c r="D183" i="23"/>
  <c r="C183" i="23"/>
  <c r="F182" i="23"/>
  <c r="E182" i="23"/>
  <c r="D182" i="23"/>
  <c r="C182" i="23"/>
  <c r="F181" i="23"/>
  <c r="E181" i="23"/>
  <c r="D181" i="23"/>
  <c r="C181" i="23"/>
  <c r="F180" i="23"/>
  <c r="E180" i="23"/>
  <c r="D180" i="23"/>
  <c r="C180" i="23"/>
  <c r="F179" i="23"/>
  <c r="E179" i="23"/>
  <c r="D179" i="23"/>
  <c r="C179" i="23"/>
  <c r="F178" i="23"/>
  <c r="E178" i="23"/>
  <c r="D178" i="23"/>
  <c r="C178" i="23"/>
  <c r="F177" i="23"/>
  <c r="E177" i="23"/>
  <c r="D177" i="23"/>
  <c r="C177" i="23"/>
  <c r="F176" i="23"/>
  <c r="E176" i="23"/>
  <c r="D176" i="23"/>
  <c r="C176" i="23"/>
  <c r="F175" i="23"/>
  <c r="E175" i="23"/>
  <c r="D175" i="23"/>
  <c r="C175" i="23"/>
  <c r="F174" i="23"/>
  <c r="E174" i="23"/>
  <c r="D174" i="23"/>
  <c r="C174" i="23"/>
  <c r="F173" i="23"/>
  <c r="E173" i="23"/>
  <c r="D173" i="23"/>
  <c r="C173" i="23"/>
  <c r="F172" i="23"/>
  <c r="E172" i="23"/>
  <c r="D172" i="23"/>
  <c r="C172" i="23"/>
  <c r="F171" i="23"/>
  <c r="E171" i="23"/>
  <c r="D171" i="23"/>
  <c r="C171" i="23"/>
  <c r="F170" i="23"/>
  <c r="E170" i="23"/>
  <c r="D170" i="23"/>
  <c r="C170" i="23"/>
  <c r="F169" i="23"/>
  <c r="E169" i="23"/>
  <c r="D169" i="23"/>
  <c r="C169" i="23"/>
  <c r="F168" i="23"/>
  <c r="E168" i="23"/>
  <c r="D168" i="23"/>
  <c r="C168" i="23"/>
  <c r="F167" i="23"/>
  <c r="E167" i="23"/>
  <c r="D167" i="23"/>
  <c r="C167" i="23"/>
  <c r="F166" i="23"/>
  <c r="E166" i="23"/>
  <c r="D166" i="23"/>
  <c r="C166" i="23"/>
  <c r="F165" i="23"/>
  <c r="E165" i="23"/>
  <c r="D165" i="23"/>
  <c r="C165" i="23"/>
  <c r="F164" i="23"/>
  <c r="E164" i="23"/>
  <c r="D164" i="23"/>
  <c r="C164" i="23"/>
  <c r="F163" i="23"/>
  <c r="E163" i="23"/>
  <c r="D163" i="23"/>
  <c r="C163" i="23"/>
  <c r="F162" i="23"/>
  <c r="E162" i="23"/>
  <c r="D162" i="23"/>
  <c r="C162" i="23"/>
  <c r="F161" i="23"/>
  <c r="E161" i="23"/>
  <c r="D161" i="23"/>
  <c r="C161" i="23"/>
  <c r="F160" i="23"/>
  <c r="E160" i="23"/>
  <c r="D160" i="23"/>
  <c r="C160" i="23"/>
  <c r="F159" i="23"/>
  <c r="E159" i="23"/>
  <c r="D159" i="23"/>
  <c r="C159" i="23"/>
  <c r="F158" i="23"/>
  <c r="E158" i="23"/>
  <c r="D158" i="23"/>
  <c r="C158" i="23"/>
  <c r="F157" i="23"/>
  <c r="E157" i="23"/>
  <c r="D157" i="23"/>
  <c r="C157" i="23"/>
  <c r="F156" i="23"/>
  <c r="E156" i="23"/>
  <c r="D156" i="23"/>
  <c r="C156" i="23"/>
  <c r="F155" i="23"/>
  <c r="E155" i="23"/>
  <c r="D155" i="23"/>
  <c r="C155" i="23"/>
  <c r="F154" i="23"/>
  <c r="E154" i="23"/>
  <c r="D154" i="23"/>
  <c r="C154" i="23"/>
  <c r="F153" i="23"/>
  <c r="E153" i="23"/>
  <c r="D153" i="23"/>
  <c r="C153" i="23"/>
  <c r="F152" i="23"/>
  <c r="E152" i="23"/>
  <c r="D152" i="23"/>
  <c r="C152" i="23"/>
  <c r="F151" i="23"/>
  <c r="E151" i="23"/>
  <c r="D151" i="23"/>
  <c r="C151" i="23"/>
  <c r="F150" i="23"/>
  <c r="E150" i="23"/>
  <c r="D150" i="23"/>
  <c r="C150" i="23"/>
  <c r="F149" i="23"/>
  <c r="E149" i="23"/>
  <c r="D149" i="23"/>
  <c r="C149" i="23"/>
  <c r="F148" i="23"/>
  <c r="E148" i="23"/>
  <c r="D148" i="23"/>
  <c r="C148" i="23"/>
  <c r="F147" i="23"/>
  <c r="E147" i="23"/>
  <c r="D147" i="23"/>
  <c r="C147" i="23"/>
  <c r="F146" i="23"/>
  <c r="E146" i="23"/>
  <c r="D146" i="23"/>
  <c r="C146" i="23"/>
  <c r="F145" i="23"/>
  <c r="E145" i="23"/>
  <c r="D145" i="23"/>
  <c r="C145" i="23"/>
  <c r="F144" i="23"/>
  <c r="E144" i="23"/>
  <c r="D144" i="23"/>
  <c r="C144" i="23"/>
  <c r="F143" i="23"/>
  <c r="E143" i="23"/>
  <c r="D143" i="23"/>
  <c r="C143" i="23"/>
  <c r="F142" i="23"/>
  <c r="E142" i="23"/>
  <c r="D142" i="23"/>
  <c r="C142" i="23"/>
  <c r="F141" i="23"/>
  <c r="E141" i="23"/>
  <c r="D141" i="23"/>
  <c r="C141" i="23"/>
  <c r="F140" i="23"/>
  <c r="E140" i="23"/>
  <c r="D140" i="23"/>
  <c r="C140" i="23"/>
  <c r="F139" i="23"/>
  <c r="E139" i="23"/>
  <c r="D139" i="23"/>
  <c r="C139" i="23"/>
  <c r="F138" i="23"/>
  <c r="E138" i="23"/>
  <c r="D138" i="23"/>
  <c r="C138" i="23"/>
  <c r="F137" i="23"/>
  <c r="E137" i="23"/>
  <c r="D137" i="23"/>
  <c r="C137" i="23"/>
  <c r="F136" i="23"/>
  <c r="E136" i="23"/>
  <c r="D136" i="23"/>
  <c r="C136" i="23"/>
  <c r="F135" i="23"/>
  <c r="E135" i="23"/>
  <c r="D135" i="23"/>
  <c r="C135" i="23"/>
  <c r="F134" i="23"/>
  <c r="E134" i="23"/>
  <c r="D134" i="23"/>
  <c r="C134" i="23"/>
  <c r="F133" i="23"/>
  <c r="E133" i="23"/>
  <c r="D133" i="23"/>
  <c r="C133" i="23"/>
  <c r="F132" i="23"/>
  <c r="E132" i="23"/>
  <c r="D132" i="23"/>
  <c r="C132" i="23"/>
  <c r="F131" i="23"/>
  <c r="E131" i="23"/>
  <c r="D131" i="23"/>
  <c r="C131" i="23"/>
  <c r="F130" i="23"/>
  <c r="E130" i="23"/>
  <c r="D130" i="23"/>
  <c r="C130" i="23"/>
  <c r="F129" i="23"/>
  <c r="E129" i="23"/>
  <c r="D129" i="23"/>
  <c r="C129" i="23"/>
  <c r="F128" i="23"/>
  <c r="E128" i="23"/>
  <c r="D128" i="23"/>
  <c r="C128" i="23"/>
  <c r="F127" i="23"/>
  <c r="E127" i="23"/>
  <c r="D127" i="23"/>
  <c r="C127" i="23"/>
  <c r="F126" i="23"/>
  <c r="E126" i="23"/>
  <c r="D126" i="23"/>
  <c r="C126" i="23"/>
  <c r="F125" i="23"/>
  <c r="E125" i="23"/>
  <c r="D125" i="23"/>
  <c r="C125" i="23"/>
  <c r="F124" i="23"/>
  <c r="E124" i="23"/>
  <c r="D124" i="23"/>
  <c r="C124" i="23"/>
  <c r="F123" i="23"/>
  <c r="E123" i="23"/>
  <c r="D123" i="23"/>
  <c r="C123" i="23"/>
  <c r="F122" i="23"/>
  <c r="E122" i="23"/>
  <c r="D122" i="23"/>
  <c r="C122" i="23"/>
  <c r="F121" i="23"/>
  <c r="E121" i="23"/>
  <c r="D121" i="23"/>
  <c r="C121" i="23"/>
  <c r="F120" i="23"/>
  <c r="E120" i="23"/>
  <c r="D120" i="23"/>
  <c r="C120" i="23"/>
  <c r="F119" i="23"/>
  <c r="E119" i="23"/>
  <c r="D119" i="23"/>
  <c r="C119" i="23"/>
  <c r="F118" i="23"/>
  <c r="E118" i="23"/>
  <c r="D118" i="23"/>
  <c r="C118" i="23"/>
  <c r="F117" i="23"/>
  <c r="E117" i="23"/>
  <c r="D117" i="23"/>
  <c r="C117" i="23"/>
  <c r="F116" i="23"/>
  <c r="E116" i="23"/>
  <c r="D116" i="23"/>
  <c r="C116" i="23"/>
  <c r="F115" i="23"/>
  <c r="E115" i="23"/>
  <c r="D115" i="23"/>
  <c r="C115" i="23"/>
  <c r="F114" i="23"/>
  <c r="E114" i="23"/>
  <c r="D114" i="23"/>
  <c r="C114" i="23"/>
  <c r="F113" i="23"/>
  <c r="E113" i="23"/>
  <c r="D113" i="23"/>
  <c r="C113" i="23"/>
  <c r="F112" i="23"/>
  <c r="E112" i="23"/>
  <c r="D112" i="23"/>
  <c r="C112" i="23"/>
  <c r="F111" i="23"/>
  <c r="E111" i="23"/>
  <c r="D111" i="23"/>
  <c r="C111" i="23"/>
  <c r="F110" i="23"/>
  <c r="E110" i="23"/>
  <c r="D110" i="23"/>
  <c r="C110" i="23"/>
  <c r="F109" i="23"/>
  <c r="E109" i="23"/>
  <c r="D109" i="23"/>
  <c r="C109" i="23"/>
  <c r="F108" i="23"/>
  <c r="E108" i="23"/>
  <c r="D108" i="23"/>
  <c r="C108" i="23"/>
  <c r="F107" i="23"/>
  <c r="E107" i="23"/>
  <c r="D107" i="23"/>
  <c r="C107" i="23"/>
  <c r="F106" i="23"/>
  <c r="E106" i="23"/>
  <c r="D106" i="23"/>
  <c r="C106" i="23"/>
  <c r="F105" i="23"/>
  <c r="E105" i="23"/>
  <c r="D105" i="23"/>
  <c r="C105" i="23"/>
  <c r="F104" i="23"/>
  <c r="E104" i="23"/>
  <c r="D104" i="23"/>
  <c r="C104" i="23"/>
  <c r="F103" i="23"/>
  <c r="E103" i="23"/>
  <c r="D103" i="23"/>
  <c r="C103" i="23"/>
  <c r="F102" i="23"/>
  <c r="E102" i="23"/>
  <c r="D102" i="23"/>
  <c r="C102" i="23"/>
  <c r="F101" i="23"/>
  <c r="E101" i="23"/>
  <c r="D101" i="23"/>
  <c r="C101" i="23"/>
  <c r="F100" i="23"/>
  <c r="E100" i="23"/>
  <c r="D100" i="23"/>
  <c r="C100" i="23"/>
  <c r="F99" i="23"/>
  <c r="E99" i="23"/>
  <c r="D99" i="23"/>
  <c r="C99" i="23"/>
  <c r="F98" i="23"/>
  <c r="E98" i="23"/>
  <c r="D98" i="23"/>
  <c r="C98" i="23"/>
  <c r="F97" i="23"/>
  <c r="E97" i="23"/>
  <c r="D97" i="23"/>
  <c r="C97" i="23"/>
  <c r="F96" i="23"/>
  <c r="E96" i="23"/>
  <c r="D96" i="23"/>
  <c r="C96" i="23"/>
  <c r="F95" i="23"/>
  <c r="E95" i="23"/>
  <c r="D95" i="23"/>
  <c r="C9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84" i="23"/>
  <c r="D84" i="23"/>
  <c r="C84" i="23"/>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E74" i="23"/>
  <c r="D74" i="23"/>
  <c r="C74" i="23"/>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E64" i="23"/>
  <c r="D64" i="23"/>
  <c r="C64" i="23"/>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F54" i="23"/>
  <c r="E54" i="23"/>
  <c r="D54" i="23"/>
  <c r="C54" i="23"/>
  <c r="F53" i="23"/>
  <c r="E53" i="23"/>
  <c r="D53" i="23"/>
  <c r="C53" i="23"/>
  <c r="F52" i="23"/>
  <c r="E52" i="23"/>
  <c r="D52" i="23"/>
  <c r="C52" i="23"/>
  <c r="F51" i="23"/>
  <c r="E51" i="23"/>
  <c r="D51" i="23"/>
  <c r="C51" i="23"/>
  <c r="F50" i="23"/>
  <c r="E50" i="23"/>
  <c r="D50" i="23"/>
  <c r="C50" i="23"/>
  <c r="F49" i="23"/>
  <c r="E49" i="23"/>
  <c r="D49" i="23"/>
  <c r="C49" i="23"/>
  <c r="F48" i="23"/>
  <c r="E48" i="23"/>
  <c r="D48" i="23"/>
  <c r="C48" i="23"/>
  <c r="F47" i="23"/>
  <c r="E47" i="23"/>
  <c r="D47" i="23"/>
  <c r="C47" i="23"/>
  <c r="F46" i="23"/>
  <c r="E46" i="23"/>
  <c r="D46" i="23"/>
  <c r="C46" i="23"/>
  <c r="F45" i="23"/>
  <c r="E45" i="23"/>
  <c r="D45" i="23"/>
  <c r="C45" i="23"/>
  <c r="F44" i="23"/>
  <c r="E44" i="23"/>
  <c r="D44" i="23"/>
  <c r="C44" i="23"/>
  <c r="F43" i="23"/>
  <c r="E43" i="23"/>
  <c r="D43" i="23"/>
  <c r="C43" i="23"/>
  <c r="F42" i="23"/>
  <c r="E42" i="23"/>
  <c r="D42" i="23"/>
  <c r="C42" i="23"/>
  <c r="F41" i="23"/>
  <c r="E41" i="23"/>
  <c r="D41" i="23"/>
  <c r="C41" i="23"/>
  <c r="F40" i="23"/>
  <c r="E40" i="23"/>
  <c r="D40" i="23"/>
  <c r="C40" i="23"/>
  <c r="F39" i="23"/>
  <c r="E39" i="23"/>
  <c r="D39" i="23"/>
  <c r="C39" i="23"/>
  <c r="F38" i="23"/>
  <c r="E38" i="23"/>
  <c r="D38" i="23"/>
  <c r="C38" i="23"/>
  <c r="F37" i="23"/>
  <c r="E37" i="23"/>
  <c r="D37" i="23"/>
  <c r="C37" i="23"/>
  <c r="F36" i="23"/>
  <c r="E36" i="23"/>
  <c r="D36" i="23"/>
  <c r="C36" i="23"/>
  <c r="F35" i="23"/>
  <c r="E35" i="23"/>
  <c r="D35" i="23"/>
  <c r="C35" i="23"/>
  <c r="F34" i="23"/>
  <c r="E34" i="23"/>
  <c r="D34" i="23"/>
  <c r="C34" i="23"/>
  <c r="F33" i="23"/>
  <c r="E33" i="23"/>
  <c r="D33" i="23"/>
  <c r="C33" i="23"/>
  <c r="F32" i="23"/>
  <c r="E32" i="23"/>
  <c r="D32" i="23"/>
  <c r="C32" i="23"/>
  <c r="F31" i="23"/>
  <c r="E31" i="23"/>
  <c r="D31" i="23"/>
  <c r="C31" i="23"/>
  <c r="F30" i="23"/>
  <c r="E30" i="23"/>
  <c r="D30" i="23"/>
  <c r="C30" i="23"/>
  <c r="F29" i="23"/>
  <c r="E29" i="23"/>
  <c r="D29" i="23"/>
  <c r="C29" i="23"/>
  <c r="F28" i="23"/>
  <c r="E28" i="23"/>
  <c r="D28" i="23"/>
  <c r="C28" i="23"/>
  <c r="F27" i="23"/>
  <c r="E27" i="23"/>
  <c r="D27" i="23"/>
  <c r="C27" i="23"/>
  <c r="F26" i="23"/>
  <c r="E26" i="23"/>
  <c r="D26" i="23"/>
  <c r="C26" i="23"/>
  <c r="F25" i="23"/>
  <c r="E25" i="23"/>
  <c r="D25" i="23"/>
  <c r="C25" i="23"/>
  <c r="F24" i="23"/>
  <c r="E24" i="23"/>
  <c r="D24" i="23"/>
  <c r="C24" i="23"/>
  <c r="F23" i="23"/>
  <c r="E23" i="23"/>
  <c r="D23" i="23"/>
  <c r="C23" i="23"/>
  <c r="F22" i="23"/>
  <c r="E22" i="23"/>
  <c r="D22" i="23"/>
  <c r="C22" i="23"/>
  <c r="F21" i="23"/>
  <c r="E21" i="23"/>
  <c r="D21" i="23"/>
  <c r="C21" i="23"/>
  <c r="F20" i="23"/>
  <c r="E20" i="23"/>
  <c r="D20" i="23"/>
  <c r="C20" i="23"/>
  <c r="F19" i="23"/>
  <c r="E19" i="23"/>
  <c r="D19" i="23"/>
  <c r="C19" i="23"/>
  <c r="F18" i="23"/>
  <c r="E18" i="23"/>
  <c r="D18" i="23"/>
  <c r="C18" i="23"/>
  <c r="F17" i="23"/>
  <c r="E17" i="23"/>
  <c r="D17" i="23"/>
  <c r="C17" i="23"/>
  <c r="F16" i="23"/>
  <c r="E16" i="23"/>
  <c r="D16" i="23"/>
  <c r="C16" i="23"/>
  <c r="F15" i="23"/>
  <c r="E15" i="23"/>
  <c r="D15" i="23"/>
  <c r="C15" i="23"/>
  <c r="F14" i="23"/>
  <c r="E14" i="23"/>
  <c r="D14" i="23"/>
  <c r="C14" i="23"/>
  <c r="M13" i="23"/>
  <c r="F13" i="23"/>
  <c r="E13" i="23"/>
  <c r="D13" i="23"/>
  <c r="C13" i="23"/>
  <c r="F12" i="23"/>
  <c r="E12" i="23"/>
  <c r="D12" i="23"/>
  <c r="C12" i="23"/>
  <c r="F11" i="23"/>
  <c r="E11" i="23"/>
  <c r="D11" i="23"/>
  <c r="C11" i="23"/>
  <c r="F10" i="23"/>
  <c r="E10" i="23"/>
  <c r="D10" i="23"/>
  <c r="C10" i="23"/>
  <c r="P9" i="23"/>
  <c r="M9" i="23"/>
  <c r="F9" i="23"/>
  <c r="E9" i="23"/>
  <c r="D9" i="23"/>
  <c r="C9" i="23"/>
  <c r="F8" i="23"/>
  <c r="E8" i="23"/>
  <c r="D8" i="23"/>
  <c r="C8" i="23"/>
  <c r="F7" i="23"/>
  <c r="E7" i="23"/>
  <c r="D7" i="23"/>
  <c r="C7" i="23"/>
  <c r="F6" i="23"/>
  <c r="E6" i="23"/>
  <c r="D6" i="23"/>
  <c r="C6" i="23"/>
  <c r="F5" i="23"/>
  <c r="E5" i="23"/>
  <c r="D5" i="23"/>
  <c r="C5" i="23"/>
  <c r="M4" i="23"/>
  <c r="F4" i="23"/>
  <c r="E4" i="23"/>
  <c r="D4" i="23"/>
  <c r="C4" i="23"/>
  <c r="F3" i="23"/>
  <c r="E3" i="23"/>
  <c r="D3" i="23"/>
  <c r="C3" i="23"/>
  <c r="F2" i="23"/>
  <c r="E2" i="23"/>
  <c r="D2" i="23"/>
  <c r="C2" i="23"/>
  <c r="F17" i="22"/>
  <c r="E17" i="22"/>
  <c r="D17" i="22"/>
  <c r="C17" i="22"/>
  <c r="F16" i="22"/>
  <c r="E16" i="22"/>
  <c r="D16" i="22"/>
  <c r="C16" i="22"/>
  <c r="F15" i="22"/>
  <c r="E15" i="22"/>
  <c r="D15" i="22"/>
  <c r="C15" i="22"/>
  <c r="F14" i="22"/>
  <c r="E14" i="22"/>
  <c r="D14" i="22"/>
  <c r="C14" i="22"/>
  <c r="M13" i="22"/>
  <c r="F13" i="22"/>
  <c r="E13" i="22"/>
  <c r="D13" i="22"/>
  <c r="C13" i="22"/>
  <c r="F12" i="22"/>
  <c r="E12" i="22"/>
  <c r="D12" i="22"/>
  <c r="C12" i="22"/>
  <c r="F11" i="22"/>
  <c r="E11" i="22"/>
  <c r="D11" i="22"/>
  <c r="C11" i="22"/>
  <c r="F10" i="22"/>
  <c r="E10" i="22"/>
  <c r="D10" i="22"/>
  <c r="C10" i="22"/>
  <c r="P9" i="22"/>
  <c r="M9" i="22"/>
  <c r="F9" i="22"/>
  <c r="E9" i="22"/>
  <c r="D9" i="22"/>
  <c r="C9" i="22"/>
  <c r="F8" i="22"/>
  <c r="E8" i="22"/>
  <c r="D8" i="22"/>
  <c r="C8" i="22"/>
  <c r="F7" i="22"/>
  <c r="E7" i="22"/>
  <c r="D7" i="22"/>
  <c r="C7" i="22"/>
  <c r="F6" i="22"/>
  <c r="E6" i="22"/>
  <c r="D6" i="22"/>
  <c r="C6" i="22"/>
  <c r="F5" i="22"/>
  <c r="E5" i="22"/>
  <c r="D5" i="22"/>
  <c r="C5" i="22"/>
  <c r="M4" i="22"/>
  <c r="F4" i="22"/>
  <c r="E4" i="22"/>
  <c r="D4" i="22"/>
  <c r="C4" i="22"/>
  <c r="F3" i="22"/>
  <c r="E3" i="22"/>
  <c r="D3" i="22"/>
  <c r="C3" i="22"/>
  <c r="F2" i="22"/>
  <c r="E2" i="22"/>
  <c r="D2" i="22"/>
  <c r="C2" i="22"/>
  <c r="F54" i="21"/>
  <c r="E54" i="21"/>
  <c r="D54" i="21"/>
  <c r="C54" i="21"/>
  <c r="F53" i="21"/>
  <c r="E53" i="21"/>
  <c r="D53" i="21"/>
  <c r="C53" i="21"/>
  <c r="F52" i="21"/>
  <c r="E52" i="21"/>
  <c r="D52" i="21"/>
  <c r="C52" i="21"/>
  <c r="F51" i="21"/>
  <c r="E51" i="21"/>
  <c r="D51" i="21"/>
  <c r="C51" i="21"/>
  <c r="F50" i="21"/>
  <c r="E50" i="21"/>
  <c r="D50" i="21"/>
  <c r="C50" i="21"/>
  <c r="F49" i="21"/>
  <c r="E49" i="21"/>
  <c r="D49" i="21"/>
  <c r="C49" i="21"/>
  <c r="F48" i="21"/>
  <c r="E48" i="21"/>
  <c r="D48" i="21"/>
  <c r="C48" i="21"/>
  <c r="F47" i="21"/>
  <c r="E47" i="21"/>
  <c r="D47" i="21"/>
  <c r="C47" i="21"/>
  <c r="F46" i="21"/>
  <c r="E46" i="21"/>
  <c r="D46" i="21"/>
  <c r="C46" i="21"/>
  <c r="F45" i="21"/>
  <c r="E45" i="21"/>
  <c r="D45" i="21"/>
  <c r="C45" i="21"/>
  <c r="F44" i="21"/>
  <c r="E44" i="21"/>
  <c r="D44" i="21"/>
  <c r="C44" i="21"/>
  <c r="F43" i="21"/>
  <c r="E43" i="21"/>
  <c r="D43" i="21"/>
  <c r="C43" i="21"/>
  <c r="F42" i="21"/>
  <c r="E42" i="21"/>
  <c r="D42" i="21"/>
  <c r="C42" i="21"/>
  <c r="F41" i="21"/>
  <c r="E41" i="21"/>
  <c r="D41" i="21"/>
  <c r="C41" i="21"/>
  <c r="F40" i="21"/>
  <c r="E40" i="21"/>
  <c r="D40" i="21"/>
  <c r="C40" i="21"/>
  <c r="F39" i="21"/>
  <c r="E39" i="21"/>
  <c r="D39" i="21"/>
  <c r="C39" i="21"/>
  <c r="F38" i="21"/>
  <c r="E38" i="21"/>
  <c r="D38" i="21"/>
  <c r="C38" i="21"/>
  <c r="F37" i="21"/>
  <c r="E37" i="21"/>
  <c r="D37" i="21"/>
  <c r="C37" i="21"/>
  <c r="F36" i="21"/>
  <c r="E36" i="21"/>
  <c r="D36" i="21"/>
  <c r="C36" i="21"/>
  <c r="F35" i="21"/>
  <c r="E35" i="21"/>
  <c r="D35" i="21"/>
  <c r="C35" i="21"/>
  <c r="F34" i="21"/>
  <c r="E34" i="21"/>
  <c r="D34" i="21"/>
  <c r="C34" i="21"/>
  <c r="F33" i="21"/>
  <c r="E33" i="21"/>
  <c r="D33" i="21"/>
  <c r="C33" i="21"/>
  <c r="F32" i="21"/>
  <c r="E32" i="21"/>
  <c r="D32" i="21"/>
  <c r="C32" i="21"/>
  <c r="F31" i="21"/>
  <c r="E31" i="21"/>
  <c r="D31" i="21"/>
  <c r="C31" i="21"/>
  <c r="F30" i="21"/>
  <c r="E30" i="21"/>
  <c r="D30" i="21"/>
  <c r="C30" i="21"/>
  <c r="F29" i="21"/>
  <c r="E29" i="21"/>
  <c r="D29" i="21"/>
  <c r="C29" i="21"/>
  <c r="F28" i="21"/>
  <c r="E28" i="21"/>
  <c r="D28" i="21"/>
  <c r="C28" i="21"/>
  <c r="F27" i="21"/>
  <c r="E27" i="21"/>
  <c r="D27" i="21"/>
  <c r="C27" i="21"/>
  <c r="F26" i="21"/>
  <c r="E26" i="21"/>
  <c r="D26" i="21"/>
  <c r="C26" i="21"/>
  <c r="F25" i="21"/>
  <c r="E25" i="21"/>
  <c r="D25" i="21"/>
  <c r="C25" i="21"/>
  <c r="F24" i="21"/>
  <c r="E24" i="21"/>
  <c r="D24" i="21"/>
  <c r="C24" i="21"/>
  <c r="F23" i="21"/>
  <c r="E23" i="21"/>
  <c r="D23" i="21"/>
  <c r="C23" i="21"/>
  <c r="F22" i="21"/>
  <c r="E22" i="21"/>
  <c r="D22" i="21"/>
  <c r="C22" i="21"/>
  <c r="F21" i="21"/>
  <c r="E21" i="21"/>
  <c r="D21" i="21"/>
  <c r="C21" i="21"/>
  <c r="F20" i="21"/>
  <c r="E20" i="21"/>
  <c r="D20" i="21"/>
  <c r="C20" i="21"/>
  <c r="F19" i="21"/>
  <c r="E19" i="21"/>
  <c r="D19" i="21"/>
  <c r="C19" i="21"/>
  <c r="F18" i="21"/>
  <c r="E18" i="21"/>
  <c r="D18" i="21"/>
  <c r="C18" i="21"/>
  <c r="F17" i="21"/>
  <c r="E17" i="21"/>
  <c r="D17" i="21"/>
  <c r="C17" i="21"/>
  <c r="F16" i="21"/>
  <c r="E16" i="21"/>
  <c r="D16" i="21"/>
  <c r="C16" i="21"/>
  <c r="F15" i="21"/>
  <c r="E15" i="21"/>
  <c r="D15" i="21"/>
  <c r="C15" i="21"/>
  <c r="F14" i="21"/>
  <c r="E14" i="21"/>
  <c r="D14" i="21"/>
  <c r="C14" i="21"/>
  <c r="M13" i="21"/>
  <c r="F13" i="21"/>
  <c r="E13" i="21"/>
  <c r="D13" i="21"/>
  <c r="C13" i="21"/>
  <c r="F12" i="21"/>
  <c r="E12" i="21"/>
  <c r="D12" i="21"/>
  <c r="C12" i="21"/>
  <c r="F11" i="21"/>
  <c r="E11" i="21"/>
  <c r="D11" i="21"/>
  <c r="C11" i="21"/>
  <c r="F10" i="21"/>
  <c r="E10" i="21"/>
  <c r="D10" i="21"/>
  <c r="C10" i="21"/>
  <c r="P9" i="21"/>
  <c r="M9" i="21"/>
  <c r="F9" i="21"/>
  <c r="E9" i="21"/>
  <c r="D9" i="21"/>
  <c r="C9" i="21"/>
  <c r="F8" i="21"/>
  <c r="E8" i="21"/>
  <c r="D8" i="21"/>
  <c r="C8" i="21"/>
  <c r="F7" i="21"/>
  <c r="E7" i="21"/>
  <c r="D7" i="21"/>
  <c r="C7" i="21"/>
  <c r="F6" i="21"/>
  <c r="E6" i="21"/>
  <c r="D6" i="21"/>
  <c r="C6" i="21"/>
  <c r="F5" i="21"/>
  <c r="E5" i="21"/>
  <c r="D5" i="21"/>
  <c r="C5" i="21"/>
  <c r="M4" i="21"/>
  <c r="F4" i="21"/>
  <c r="E4" i="21"/>
  <c r="D4" i="21"/>
  <c r="C4" i="21"/>
  <c r="F3" i="21"/>
  <c r="E3" i="21"/>
  <c r="D3" i="21"/>
  <c r="C3" i="21"/>
  <c r="F2" i="21"/>
  <c r="E2" i="21"/>
  <c r="D2" i="21"/>
  <c r="C2" i="21"/>
  <c r="F169" i="20"/>
  <c r="E169" i="20"/>
  <c r="D169" i="20"/>
  <c r="C169" i="20"/>
  <c r="F168" i="20"/>
  <c r="E168" i="20"/>
  <c r="D168" i="20"/>
  <c r="C168" i="20"/>
  <c r="F167" i="20"/>
  <c r="E167" i="20"/>
  <c r="D167" i="20"/>
  <c r="C167" i="20"/>
  <c r="F166" i="20"/>
  <c r="E166" i="20"/>
  <c r="D166" i="20"/>
  <c r="C166" i="20"/>
  <c r="F165" i="20"/>
  <c r="E165" i="20"/>
  <c r="D165" i="20"/>
  <c r="C165" i="20"/>
  <c r="F164" i="20"/>
  <c r="E164" i="20"/>
  <c r="D164" i="20"/>
  <c r="C164" i="20"/>
  <c r="F163" i="20"/>
  <c r="E163" i="20"/>
  <c r="D163" i="20"/>
  <c r="C163" i="20"/>
  <c r="F162" i="20"/>
  <c r="E162" i="20"/>
  <c r="D162" i="20"/>
  <c r="C162" i="20"/>
  <c r="F161" i="20"/>
  <c r="E161" i="20"/>
  <c r="D161" i="20"/>
  <c r="C161" i="20"/>
  <c r="F160" i="20"/>
  <c r="E160" i="20"/>
  <c r="D160" i="20"/>
  <c r="C160" i="20"/>
  <c r="F159" i="20"/>
  <c r="E159" i="20"/>
  <c r="D159" i="20"/>
  <c r="C159" i="20"/>
  <c r="F158" i="20"/>
  <c r="E158" i="20"/>
  <c r="D158" i="20"/>
  <c r="C158" i="20"/>
  <c r="F157" i="20"/>
  <c r="E157" i="20"/>
  <c r="D157" i="20"/>
  <c r="C157" i="20"/>
  <c r="F156" i="20"/>
  <c r="E156" i="20"/>
  <c r="D156" i="20"/>
  <c r="C156" i="20"/>
  <c r="F155" i="20"/>
  <c r="E155" i="20"/>
  <c r="D155" i="20"/>
  <c r="C155" i="20"/>
  <c r="F154" i="20"/>
  <c r="E154" i="20"/>
  <c r="D154" i="20"/>
  <c r="C154" i="20"/>
  <c r="F153" i="20"/>
  <c r="E153" i="20"/>
  <c r="D153" i="20"/>
  <c r="C153" i="20"/>
  <c r="F152" i="20"/>
  <c r="E152" i="20"/>
  <c r="D152" i="20"/>
  <c r="C152" i="20"/>
  <c r="F151" i="20"/>
  <c r="E151" i="20"/>
  <c r="D151" i="20"/>
  <c r="C151" i="20"/>
  <c r="F150" i="20"/>
  <c r="E150" i="20"/>
  <c r="D150" i="20"/>
  <c r="C150" i="20"/>
  <c r="F149" i="20"/>
  <c r="E149" i="20"/>
  <c r="D149" i="20"/>
  <c r="C149" i="20"/>
  <c r="F148" i="20"/>
  <c r="E148" i="20"/>
  <c r="D148" i="20"/>
  <c r="C148" i="20"/>
  <c r="F147" i="20"/>
  <c r="E147" i="20"/>
  <c r="D147" i="20"/>
  <c r="C147" i="20"/>
  <c r="F146" i="20"/>
  <c r="E146" i="20"/>
  <c r="D146" i="20"/>
  <c r="C146" i="20"/>
  <c r="F145" i="20"/>
  <c r="E145" i="20"/>
  <c r="D145" i="20"/>
  <c r="C145" i="20"/>
  <c r="F144" i="20"/>
  <c r="E144" i="20"/>
  <c r="D144" i="20"/>
  <c r="C144" i="20"/>
  <c r="F143" i="20"/>
  <c r="E143" i="20"/>
  <c r="D143" i="20"/>
  <c r="C143" i="20"/>
  <c r="F142" i="20"/>
  <c r="E142" i="20"/>
  <c r="D142" i="20"/>
  <c r="C142" i="20"/>
  <c r="F141" i="20"/>
  <c r="E141" i="20"/>
  <c r="D141" i="20"/>
  <c r="C141" i="20"/>
  <c r="F140" i="20"/>
  <c r="E140" i="20"/>
  <c r="D140" i="20"/>
  <c r="C140" i="20"/>
  <c r="F139" i="20"/>
  <c r="E139" i="20"/>
  <c r="D139" i="20"/>
  <c r="C139" i="20"/>
  <c r="F138" i="20"/>
  <c r="E138" i="20"/>
  <c r="D138" i="20"/>
  <c r="C138" i="20"/>
  <c r="F137" i="20"/>
  <c r="E137" i="20"/>
  <c r="D137" i="20"/>
  <c r="C137" i="20"/>
  <c r="F136" i="20"/>
  <c r="E136" i="20"/>
  <c r="D136" i="20"/>
  <c r="C136" i="20"/>
  <c r="F135" i="20"/>
  <c r="E135" i="20"/>
  <c r="D135" i="20"/>
  <c r="C135" i="20"/>
  <c r="F134" i="20"/>
  <c r="E134" i="20"/>
  <c r="D134" i="20"/>
  <c r="C134" i="20"/>
  <c r="F133" i="20"/>
  <c r="E133" i="20"/>
  <c r="D133" i="20"/>
  <c r="C133" i="20"/>
  <c r="F132" i="20"/>
  <c r="E132" i="20"/>
  <c r="D132" i="20"/>
  <c r="C132" i="20"/>
  <c r="F131" i="20"/>
  <c r="E131" i="20"/>
  <c r="D131" i="20"/>
  <c r="C131" i="20"/>
  <c r="F130" i="20"/>
  <c r="E130" i="20"/>
  <c r="D130" i="20"/>
  <c r="C130" i="20"/>
  <c r="F129" i="20"/>
  <c r="E129" i="20"/>
  <c r="D129" i="20"/>
  <c r="C129" i="20"/>
  <c r="F128" i="20"/>
  <c r="E128" i="20"/>
  <c r="D128" i="20"/>
  <c r="C128" i="20"/>
  <c r="F127" i="20"/>
  <c r="E127" i="20"/>
  <c r="D127" i="20"/>
  <c r="C127" i="20"/>
  <c r="F126" i="20"/>
  <c r="E126" i="20"/>
  <c r="D126" i="20"/>
  <c r="C126" i="20"/>
  <c r="F125" i="20"/>
  <c r="E125" i="20"/>
  <c r="D125" i="20"/>
  <c r="C125" i="20"/>
  <c r="F124" i="20"/>
  <c r="E124" i="20"/>
  <c r="D124" i="20"/>
  <c r="C124" i="20"/>
  <c r="F123" i="20"/>
  <c r="E123" i="20"/>
  <c r="D123" i="20"/>
  <c r="C123" i="20"/>
  <c r="F122" i="20"/>
  <c r="E122" i="20"/>
  <c r="D122" i="20"/>
  <c r="C122" i="20"/>
  <c r="F121" i="20"/>
  <c r="E121" i="20"/>
  <c r="D121" i="20"/>
  <c r="C121" i="20"/>
  <c r="F120" i="20"/>
  <c r="E120" i="20"/>
  <c r="D120" i="20"/>
  <c r="C120" i="20"/>
  <c r="F119" i="20"/>
  <c r="E119" i="20"/>
  <c r="D119" i="20"/>
  <c r="C119" i="20"/>
  <c r="F118" i="20"/>
  <c r="E118" i="20"/>
  <c r="D118" i="20"/>
  <c r="C118" i="20"/>
  <c r="F117" i="20"/>
  <c r="E117" i="20"/>
  <c r="D117" i="20"/>
  <c r="C117" i="20"/>
  <c r="F116" i="20"/>
  <c r="E116" i="20"/>
  <c r="D116" i="20"/>
  <c r="C116" i="20"/>
  <c r="F115" i="20"/>
  <c r="E115" i="20"/>
  <c r="D115" i="20"/>
  <c r="C115" i="20"/>
  <c r="F114" i="20"/>
  <c r="E114" i="20"/>
  <c r="D114" i="20"/>
  <c r="C114" i="20"/>
  <c r="F113" i="20"/>
  <c r="E113" i="20"/>
  <c r="D113" i="20"/>
  <c r="C113" i="20"/>
  <c r="F112" i="20"/>
  <c r="E112" i="20"/>
  <c r="D112" i="20"/>
  <c r="C112" i="20"/>
  <c r="F111" i="20"/>
  <c r="E111" i="20"/>
  <c r="D111" i="20"/>
  <c r="C111" i="20"/>
  <c r="F110" i="20"/>
  <c r="E110" i="20"/>
  <c r="D110" i="20"/>
  <c r="C110" i="20"/>
  <c r="F109" i="20"/>
  <c r="E109" i="20"/>
  <c r="D109" i="20"/>
  <c r="C109" i="20"/>
  <c r="F108" i="20"/>
  <c r="E108" i="20"/>
  <c r="D108" i="20"/>
  <c r="C108" i="20"/>
  <c r="F107" i="20"/>
  <c r="E107" i="20"/>
  <c r="D107" i="20"/>
  <c r="C107" i="20"/>
  <c r="F106" i="20"/>
  <c r="E106" i="20"/>
  <c r="D106" i="20"/>
  <c r="C106" i="20"/>
  <c r="F105" i="20"/>
  <c r="E105" i="20"/>
  <c r="D105" i="20"/>
  <c r="C105" i="20"/>
  <c r="F104" i="20"/>
  <c r="E104" i="20"/>
  <c r="D104" i="20"/>
  <c r="C104" i="20"/>
  <c r="F103" i="20"/>
  <c r="E103" i="20"/>
  <c r="D103" i="20"/>
  <c r="C103" i="20"/>
  <c r="F102" i="20"/>
  <c r="E102" i="20"/>
  <c r="D102" i="20"/>
  <c r="C102" i="20"/>
  <c r="F101" i="20"/>
  <c r="E101" i="20"/>
  <c r="D101" i="20"/>
  <c r="C101" i="20"/>
  <c r="F100" i="20"/>
  <c r="E100" i="20"/>
  <c r="D100" i="20"/>
  <c r="C100" i="20"/>
  <c r="F99" i="20"/>
  <c r="E99" i="20"/>
  <c r="D99" i="20"/>
  <c r="C99" i="20"/>
  <c r="F98" i="20"/>
  <c r="E98" i="20"/>
  <c r="D98" i="20"/>
  <c r="C98" i="20"/>
  <c r="F97" i="20"/>
  <c r="E97" i="20"/>
  <c r="D97" i="20"/>
  <c r="C97" i="20"/>
  <c r="F96" i="20"/>
  <c r="E96" i="20"/>
  <c r="D96" i="20"/>
  <c r="C96" i="20"/>
  <c r="F95" i="20"/>
  <c r="E95" i="20"/>
  <c r="D95" i="20"/>
  <c r="C95" i="20"/>
  <c r="F94" i="20"/>
  <c r="E94" i="20"/>
  <c r="D94" i="20"/>
  <c r="C94" i="20"/>
  <c r="F93" i="20"/>
  <c r="E93" i="20"/>
  <c r="D93" i="20"/>
  <c r="C93" i="20"/>
  <c r="F92" i="20"/>
  <c r="E92" i="20"/>
  <c r="D92" i="20"/>
  <c r="C92" i="20"/>
  <c r="F91" i="20"/>
  <c r="E91" i="20"/>
  <c r="D91" i="20"/>
  <c r="C91" i="20"/>
  <c r="F90" i="20"/>
  <c r="E90" i="20"/>
  <c r="D90" i="20"/>
  <c r="C90" i="20"/>
  <c r="F89" i="20"/>
  <c r="E89" i="20"/>
  <c r="D89" i="20"/>
  <c r="C89" i="20"/>
  <c r="F88" i="20"/>
  <c r="E88" i="20"/>
  <c r="D88" i="20"/>
  <c r="C88" i="20"/>
  <c r="F87" i="20"/>
  <c r="E87" i="20"/>
  <c r="D87" i="20"/>
  <c r="C87" i="20"/>
  <c r="F86" i="20"/>
  <c r="E86" i="20"/>
  <c r="D86" i="20"/>
  <c r="C86" i="20"/>
  <c r="F85" i="20"/>
  <c r="E85" i="20"/>
  <c r="D85" i="20"/>
  <c r="C85" i="20"/>
  <c r="F84" i="20"/>
  <c r="E84" i="20"/>
  <c r="D84" i="20"/>
  <c r="C84" i="20"/>
  <c r="F83" i="20"/>
  <c r="E83" i="20"/>
  <c r="D83" i="20"/>
  <c r="C83" i="20"/>
  <c r="F82" i="20"/>
  <c r="E82" i="20"/>
  <c r="D82" i="20"/>
  <c r="C82" i="20"/>
  <c r="F81" i="20"/>
  <c r="E81" i="20"/>
  <c r="D81" i="20"/>
  <c r="C81" i="20"/>
  <c r="F80" i="20"/>
  <c r="E80" i="20"/>
  <c r="D80" i="20"/>
  <c r="C80" i="20"/>
  <c r="F79" i="20"/>
  <c r="E79" i="20"/>
  <c r="D79" i="20"/>
  <c r="C79" i="20"/>
  <c r="F78" i="20"/>
  <c r="E78" i="20"/>
  <c r="D78" i="20"/>
  <c r="C78" i="20"/>
  <c r="F77" i="20"/>
  <c r="E77" i="20"/>
  <c r="D77" i="20"/>
  <c r="C77" i="20"/>
  <c r="F76" i="20"/>
  <c r="E76" i="20"/>
  <c r="D76" i="20"/>
  <c r="C76" i="20"/>
  <c r="F75" i="20"/>
  <c r="E75" i="20"/>
  <c r="D75" i="20"/>
  <c r="C75" i="20"/>
  <c r="F74" i="20"/>
  <c r="E74" i="20"/>
  <c r="D74" i="20"/>
  <c r="C74" i="20"/>
  <c r="F73" i="20"/>
  <c r="E73" i="20"/>
  <c r="D73" i="20"/>
  <c r="C73" i="20"/>
  <c r="F72" i="20"/>
  <c r="E72" i="20"/>
  <c r="D72" i="20"/>
  <c r="C72" i="20"/>
  <c r="F71" i="20"/>
  <c r="E71" i="20"/>
  <c r="D71" i="20"/>
  <c r="C71" i="20"/>
  <c r="F70" i="20"/>
  <c r="E70" i="20"/>
  <c r="D70" i="20"/>
  <c r="C70" i="20"/>
  <c r="F69" i="20"/>
  <c r="E69" i="20"/>
  <c r="D69" i="20"/>
  <c r="C69" i="20"/>
  <c r="F68" i="20"/>
  <c r="E68" i="20"/>
  <c r="D68" i="20"/>
  <c r="C68" i="20"/>
  <c r="F67" i="20"/>
  <c r="E67" i="20"/>
  <c r="D67" i="20"/>
  <c r="C67" i="20"/>
  <c r="F66" i="20"/>
  <c r="E66" i="20"/>
  <c r="D66" i="20"/>
  <c r="C66" i="20"/>
  <c r="F65" i="20"/>
  <c r="E65" i="20"/>
  <c r="D65" i="20"/>
  <c r="C65" i="20"/>
  <c r="F64" i="20"/>
  <c r="E64" i="20"/>
  <c r="D64" i="20"/>
  <c r="C64" i="20"/>
  <c r="F63" i="20"/>
  <c r="E63" i="20"/>
  <c r="D63" i="20"/>
  <c r="C63" i="20"/>
  <c r="F62" i="20"/>
  <c r="E62" i="20"/>
  <c r="D62" i="20"/>
  <c r="C62" i="20"/>
  <c r="F61" i="20"/>
  <c r="E61" i="20"/>
  <c r="D61" i="20"/>
  <c r="C61" i="20"/>
  <c r="F60" i="20"/>
  <c r="E60" i="20"/>
  <c r="D60" i="20"/>
  <c r="C60" i="20"/>
  <c r="F59" i="20"/>
  <c r="E59" i="20"/>
  <c r="D59" i="20"/>
  <c r="C59" i="20"/>
  <c r="F58" i="20"/>
  <c r="E58" i="20"/>
  <c r="D58" i="20"/>
  <c r="C58" i="20"/>
  <c r="F57" i="20"/>
  <c r="E57" i="20"/>
  <c r="D57" i="20"/>
  <c r="C57" i="20"/>
  <c r="F56" i="20"/>
  <c r="E56" i="20"/>
  <c r="D56" i="20"/>
  <c r="C56" i="20"/>
  <c r="F55" i="20"/>
  <c r="E55" i="20"/>
  <c r="D55" i="20"/>
  <c r="C55" i="20"/>
  <c r="F54" i="20"/>
  <c r="E54" i="20"/>
  <c r="D54" i="20"/>
  <c r="C54" i="20"/>
  <c r="F53" i="20"/>
  <c r="E53" i="20"/>
  <c r="D53" i="20"/>
  <c r="C53" i="20"/>
  <c r="F52" i="20"/>
  <c r="E52" i="20"/>
  <c r="D52" i="20"/>
  <c r="C52" i="20"/>
  <c r="F51" i="20"/>
  <c r="E51" i="20"/>
  <c r="D51" i="20"/>
  <c r="C51" i="20"/>
  <c r="F50" i="20"/>
  <c r="E50" i="20"/>
  <c r="D50" i="20"/>
  <c r="C50" i="20"/>
  <c r="F49" i="20"/>
  <c r="E49" i="20"/>
  <c r="D49" i="20"/>
  <c r="C49" i="20"/>
  <c r="F48" i="20"/>
  <c r="E48" i="20"/>
  <c r="D48" i="20"/>
  <c r="C48" i="20"/>
  <c r="F47" i="20"/>
  <c r="E47" i="20"/>
  <c r="D47" i="20"/>
  <c r="C47" i="20"/>
  <c r="F46" i="20"/>
  <c r="E46" i="20"/>
  <c r="D46" i="20"/>
  <c r="C46" i="20"/>
  <c r="F45" i="20"/>
  <c r="E45" i="20"/>
  <c r="D45" i="20"/>
  <c r="C45" i="20"/>
  <c r="F44" i="20"/>
  <c r="E44" i="20"/>
  <c r="D44" i="20"/>
  <c r="C44" i="20"/>
  <c r="F43" i="20"/>
  <c r="E43" i="20"/>
  <c r="D43" i="20"/>
  <c r="C43" i="20"/>
  <c r="F42" i="20"/>
  <c r="E42" i="20"/>
  <c r="D42" i="20"/>
  <c r="C42" i="20"/>
  <c r="F41" i="20"/>
  <c r="E41" i="20"/>
  <c r="D41" i="20"/>
  <c r="C41" i="20"/>
  <c r="F40" i="20"/>
  <c r="E40" i="20"/>
  <c r="D40" i="20"/>
  <c r="C40" i="20"/>
  <c r="F39" i="20"/>
  <c r="E39" i="20"/>
  <c r="D39" i="20"/>
  <c r="C39" i="20"/>
  <c r="F38" i="20"/>
  <c r="E38" i="20"/>
  <c r="D38" i="20"/>
  <c r="C38" i="20"/>
  <c r="F37" i="20"/>
  <c r="E37" i="20"/>
  <c r="D37" i="20"/>
  <c r="C37" i="20"/>
  <c r="F36" i="20"/>
  <c r="E36" i="20"/>
  <c r="D36" i="20"/>
  <c r="C36" i="20"/>
  <c r="F35" i="20"/>
  <c r="E35" i="20"/>
  <c r="D35" i="20"/>
  <c r="C35" i="20"/>
  <c r="F34" i="20"/>
  <c r="E34" i="20"/>
  <c r="D34" i="20"/>
  <c r="C34" i="20"/>
  <c r="F33" i="20"/>
  <c r="E33" i="20"/>
  <c r="D33" i="20"/>
  <c r="C33" i="20"/>
  <c r="F32" i="20"/>
  <c r="E32" i="20"/>
  <c r="D32" i="20"/>
  <c r="C32" i="20"/>
  <c r="F31" i="20"/>
  <c r="E31" i="20"/>
  <c r="D31" i="20"/>
  <c r="C31" i="20"/>
  <c r="F30" i="20"/>
  <c r="E30" i="20"/>
  <c r="D30" i="20"/>
  <c r="C30" i="20"/>
  <c r="F29" i="20"/>
  <c r="E29" i="20"/>
  <c r="D29" i="20"/>
  <c r="C29" i="20"/>
  <c r="F28" i="20"/>
  <c r="E28" i="20"/>
  <c r="D28" i="20"/>
  <c r="C28" i="20"/>
  <c r="F27" i="20"/>
  <c r="E27" i="20"/>
  <c r="D27" i="20"/>
  <c r="C27" i="20"/>
  <c r="F26" i="20"/>
  <c r="E26" i="20"/>
  <c r="D26" i="20"/>
  <c r="C26" i="20"/>
  <c r="F25" i="20"/>
  <c r="E25" i="20"/>
  <c r="D25" i="20"/>
  <c r="C25" i="20"/>
  <c r="F24" i="20"/>
  <c r="E24" i="20"/>
  <c r="D24" i="20"/>
  <c r="C24" i="20"/>
  <c r="F23" i="20"/>
  <c r="E23" i="20"/>
  <c r="D23" i="20"/>
  <c r="C23" i="20"/>
  <c r="F22" i="20"/>
  <c r="E22" i="20"/>
  <c r="D22" i="20"/>
  <c r="C22" i="20"/>
  <c r="F21" i="20"/>
  <c r="E21" i="20"/>
  <c r="D21" i="20"/>
  <c r="C21" i="20"/>
  <c r="F20" i="20"/>
  <c r="E20" i="20"/>
  <c r="D20" i="20"/>
  <c r="C20" i="20"/>
  <c r="F19" i="20"/>
  <c r="E19" i="20"/>
  <c r="D19" i="20"/>
  <c r="C19" i="20"/>
  <c r="F18" i="20"/>
  <c r="E18" i="20"/>
  <c r="D18" i="20"/>
  <c r="C18" i="20"/>
  <c r="F17" i="20"/>
  <c r="E17" i="20"/>
  <c r="D17" i="20"/>
  <c r="C17" i="20"/>
  <c r="F16" i="20"/>
  <c r="E16" i="20"/>
  <c r="D16" i="20"/>
  <c r="C16" i="20"/>
  <c r="F15" i="20"/>
  <c r="E15" i="20"/>
  <c r="D15" i="20"/>
  <c r="C15" i="20"/>
  <c r="F14" i="20"/>
  <c r="E14" i="20"/>
  <c r="D14" i="20"/>
  <c r="C14" i="20"/>
  <c r="M13" i="20"/>
  <c r="F13" i="20"/>
  <c r="E13" i="20"/>
  <c r="D13" i="20"/>
  <c r="C13" i="20"/>
  <c r="F12" i="20"/>
  <c r="E12" i="20"/>
  <c r="D12" i="20"/>
  <c r="C12" i="20"/>
  <c r="F11" i="20"/>
  <c r="E11" i="20"/>
  <c r="D11" i="20"/>
  <c r="C11" i="20"/>
  <c r="F10" i="20"/>
  <c r="E10" i="20"/>
  <c r="D10" i="20"/>
  <c r="C10" i="20"/>
  <c r="P9" i="20"/>
  <c r="M9" i="20"/>
  <c r="F9" i="20"/>
  <c r="E9" i="20"/>
  <c r="D9" i="20"/>
  <c r="C9" i="20"/>
  <c r="F8" i="20"/>
  <c r="E8" i="20"/>
  <c r="D8" i="20"/>
  <c r="C8" i="20"/>
  <c r="F7" i="20"/>
  <c r="E7" i="20"/>
  <c r="D7" i="20"/>
  <c r="C7" i="20"/>
  <c r="F6" i="20"/>
  <c r="E6" i="20"/>
  <c r="D6" i="20"/>
  <c r="C6" i="20"/>
  <c r="F5" i="20"/>
  <c r="E5" i="20"/>
  <c r="D5" i="20"/>
  <c r="C5" i="20"/>
  <c r="M4" i="20"/>
  <c r="F4" i="20"/>
  <c r="E4" i="20"/>
  <c r="D4" i="20"/>
  <c r="C4" i="20"/>
  <c r="F3" i="20"/>
  <c r="E3" i="20"/>
  <c r="D3" i="20"/>
  <c r="C3" i="20"/>
  <c r="F2" i="20"/>
  <c r="E2" i="20"/>
  <c r="D2" i="20"/>
  <c r="C2" i="20"/>
  <c r="F94" i="19"/>
  <c r="E94" i="19"/>
  <c r="D94" i="19"/>
  <c r="C94" i="19"/>
  <c r="F93" i="19"/>
  <c r="E93" i="19"/>
  <c r="D93" i="19"/>
  <c r="C93" i="19"/>
  <c r="F92" i="19"/>
  <c r="E92" i="19"/>
  <c r="D92" i="19"/>
  <c r="C92" i="19"/>
  <c r="F91" i="19"/>
  <c r="E91" i="19"/>
  <c r="D91" i="19"/>
  <c r="C91" i="19"/>
  <c r="F90" i="19"/>
  <c r="E90" i="19"/>
  <c r="D90" i="19"/>
  <c r="C90" i="19"/>
  <c r="F89" i="19"/>
  <c r="E89" i="19"/>
  <c r="D89" i="19"/>
  <c r="C89" i="19"/>
  <c r="F88" i="19"/>
  <c r="E88" i="19"/>
  <c r="D88" i="19"/>
  <c r="C88" i="19"/>
  <c r="F87" i="19"/>
  <c r="E87" i="19"/>
  <c r="D87" i="19"/>
  <c r="C87" i="19"/>
  <c r="F86" i="19"/>
  <c r="E86" i="19"/>
  <c r="D86" i="19"/>
  <c r="C86" i="19"/>
  <c r="F85" i="19"/>
  <c r="E85" i="19"/>
  <c r="D85" i="19"/>
  <c r="C85" i="19"/>
  <c r="F84" i="19"/>
  <c r="E84" i="19"/>
  <c r="D84" i="19"/>
  <c r="C84" i="19"/>
  <c r="F83" i="19"/>
  <c r="E83" i="19"/>
  <c r="D83" i="19"/>
  <c r="C83" i="19"/>
  <c r="F82" i="19"/>
  <c r="E82" i="19"/>
  <c r="D82" i="19"/>
  <c r="C82" i="19"/>
  <c r="F81" i="19"/>
  <c r="E81" i="19"/>
  <c r="D81" i="19"/>
  <c r="C81" i="19"/>
  <c r="F80" i="19"/>
  <c r="E80" i="19"/>
  <c r="D80" i="19"/>
  <c r="C80" i="19"/>
  <c r="F79" i="19"/>
  <c r="E79" i="19"/>
  <c r="D79" i="19"/>
  <c r="C79" i="19"/>
  <c r="F78" i="19"/>
  <c r="E78" i="19"/>
  <c r="D78" i="19"/>
  <c r="C78" i="19"/>
  <c r="F77" i="19"/>
  <c r="E77" i="19"/>
  <c r="D77" i="19"/>
  <c r="C77" i="19"/>
  <c r="F76" i="19"/>
  <c r="E76" i="19"/>
  <c r="D76" i="19"/>
  <c r="C76" i="19"/>
  <c r="F75" i="19"/>
  <c r="E75" i="19"/>
  <c r="D75" i="19"/>
  <c r="C75" i="19"/>
  <c r="F74" i="19"/>
  <c r="E74" i="19"/>
  <c r="D74" i="19"/>
  <c r="C74" i="19"/>
  <c r="F73" i="19"/>
  <c r="E73" i="19"/>
  <c r="D73" i="19"/>
  <c r="C73" i="19"/>
  <c r="F72" i="19"/>
  <c r="E72" i="19"/>
  <c r="D72" i="19"/>
  <c r="C72" i="19"/>
  <c r="F71" i="19"/>
  <c r="E71" i="19"/>
  <c r="D71" i="19"/>
  <c r="C71" i="19"/>
  <c r="F70" i="19"/>
  <c r="E70" i="19"/>
  <c r="D70" i="19"/>
  <c r="C70" i="19"/>
  <c r="F69" i="19"/>
  <c r="E69" i="19"/>
  <c r="D69" i="19"/>
  <c r="C69" i="19"/>
  <c r="F68" i="19"/>
  <c r="E68" i="19"/>
  <c r="D68" i="19"/>
  <c r="C68" i="19"/>
  <c r="F67" i="19"/>
  <c r="E67" i="19"/>
  <c r="D67" i="19"/>
  <c r="C67" i="19"/>
  <c r="F66" i="19"/>
  <c r="E66" i="19"/>
  <c r="D66" i="19"/>
  <c r="C66" i="19"/>
  <c r="F65" i="19"/>
  <c r="E65" i="19"/>
  <c r="D65" i="19"/>
  <c r="C65" i="19"/>
  <c r="F64" i="19"/>
  <c r="E64" i="19"/>
  <c r="D64" i="19"/>
  <c r="C64" i="19"/>
  <c r="F63" i="19"/>
  <c r="E63" i="19"/>
  <c r="D63" i="19"/>
  <c r="C63" i="19"/>
  <c r="F62" i="19"/>
  <c r="E62" i="19"/>
  <c r="D62" i="19"/>
  <c r="C62" i="19"/>
  <c r="F61" i="19"/>
  <c r="E61" i="19"/>
  <c r="D61" i="19"/>
  <c r="C61" i="19"/>
  <c r="F60" i="19"/>
  <c r="E60" i="19"/>
  <c r="D60" i="19"/>
  <c r="C60" i="19"/>
  <c r="F59" i="19"/>
  <c r="E59" i="19"/>
  <c r="D59" i="19"/>
  <c r="C59" i="19"/>
  <c r="F58" i="19"/>
  <c r="E58" i="19"/>
  <c r="D58" i="19"/>
  <c r="C58" i="19"/>
  <c r="F57" i="19"/>
  <c r="E57" i="19"/>
  <c r="D57" i="19"/>
  <c r="C57" i="19"/>
  <c r="F56" i="19"/>
  <c r="E56" i="19"/>
  <c r="D56" i="19"/>
  <c r="C56" i="19"/>
  <c r="F55" i="19"/>
  <c r="E55" i="19"/>
  <c r="D55" i="19"/>
  <c r="C55" i="19"/>
  <c r="F54" i="19"/>
  <c r="E54" i="19"/>
  <c r="D54" i="19"/>
  <c r="C54" i="19"/>
  <c r="F53" i="19"/>
  <c r="E53" i="19"/>
  <c r="D53" i="19"/>
  <c r="C53" i="19"/>
  <c r="F52" i="19"/>
  <c r="E52" i="19"/>
  <c r="D52" i="19"/>
  <c r="C52" i="19"/>
  <c r="F51" i="19"/>
  <c r="E51" i="19"/>
  <c r="D51" i="19"/>
  <c r="C51" i="19"/>
  <c r="F50" i="19"/>
  <c r="E50" i="19"/>
  <c r="D50" i="19"/>
  <c r="C50" i="19"/>
  <c r="F49" i="19"/>
  <c r="E49" i="19"/>
  <c r="D49" i="19"/>
  <c r="C49" i="19"/>
  <c r="F48" i="19"/>
  <c r="E48" i="19"/>
  <c r="D48" i="19"/>
  <c r="C48" i="19"/>
  <c r="F47" i="19"/>
  <c r="E47" i="19"/>
  <c r="D47" i="19"/>
  <c r="C47" i="19"/>
  <c r="F46" i="19"/>
  <c r="E46" i="19"/>
  <c r="D46" i="19"/>
  <c r="C46" i="19"/>
  <c r="F45" i="19"/>
  <c r="E45" i="19"/>
  <c r="D45" i="19"/>
  <c r="C45" i="19"/>
  <c r="F44" i="19"/>
  <c r="E44" i="19"/>
  <c r="D44" i="19"/>
  <c r="C44" i="19"/>
  <c r="F43" i="19"/>
  <c r="E43" i="19"/>
  <c r="D43" i="19"/>
  <c r="C43" i="19"/>
  <c r="F42" i="19"/>
  <c r="E42" i="19"/>
  <c r="D42" i="19"/>
  <c r="C42" i="19"/>
  <c r="F41" i="19"/>
  <c r="E41" i="19"/>
  <c r="D41" i="19"/>
  <c r="C41" i="19"/>
  <c r="F40" i="19"/>
  <c r="E40" i="19"/>
  <c r="D40" i="19"/>
  <c r="C40" i="19"/>
  <c r="F39" i="19"/>
  <c r="E39" i="19"/>
  <c r="D39" i="19"/>
  <c r="C39" i="19"/>
  <c r="F38" i="19"/>
  <c r="E38" i="19"/>
  <c r="D38" i="19"/>
  <c r="C38" i="19"/>
  <c r="F37" i="19"/>
  <c r="E37" i="19"/>
  <c r="D37" i="19"/>
  <c r="C37" i="19"/>
  <c r="F36" i="19"/>
  <c r="E36" i="19"/>
  <c r="D36" i="19"/>
  <c r="C36" i="19"/>
  <c r="F35" i="19"/>
  <c r="E35" i="19"/>
  <c r="D35" i="19"/>
  <c r="C35" i="19"/>
  <c r="F34" i="19"/>
  <c r="E34" i="19"/>
  <c r="D34" i="19"/>
  <c r="C34" i="19"/>
  <c r="F33" i="19"/>
  <c r="E33" i="19"/>
  <c r="D33" i="19"/>
  <c r="C33" i="19"/>
  <c r="F32" i="19"/>
  <c r="E32" i="19"/>
  <c r="D32" i="19"/>
  <c r="C32" i="19"/>
  <c r="F31" i="19"/>
  <c r="E31" i="19"/>
  <c r="D31" i="19"/>
  <c r="C31" i="19"/>
  <c r="F30" i="19"/>
  <c r="E30" i="19"/>
  <c r="D30" i="19"/>
  <c r="C30" i="19"/>
  <c r="F29" i="19"/>
  <c r="E29" i="19"/>
  <c r="D29" i="19"/>
  <c r="C29" i="19"/>
  <c r="F28" i="19"/>
  <c r="E28" i="19"/>
  <c r="D28" i="19"/>
  <c r="C28" i="19"/>
  <c r="F27" i="19"/>
  <c r="E27" i="19"/>
  <c r="D27" i="19"/>
  <c r="C27" i="19"/>
  <c r="F26" i="19"/>
  <c r="E26" i="19"/>
  <c r="D26" i="19"/>
  <c r="C26" i="19"/>
  <c r="F25" i="19"/>
  <c r="E25" i="19"/>
  <c r="D25" i="19"/>
  <c r="C25" i="19"/>
  <c r="F24" i="19"/>
  <c r="E24" i="19"/>
  <c r="D24" i="19"/>
  <c r="C24" i="19"/>
  <c r="F23" i="19"/>
  <c r="E23" i="19"/>
  <c r="D23" i="19"/>
  <c r="C23" i="19"/>
  <c r="F22" i="19"/>
  <c r="E22" i="19"/>
  <c r="D22" i="19"/>
  <c r="C22" i="19"/>
  <c r="F21" i="19"/>
  <c r="E21" i="19"/>
  <c r="D21" i="19"/>
  <c r="C21" i="19"/>
  <c r="F20" i="19"/>
  <c r="E20" i="19"/>
  <c r="D20" i="19"/>
  <c r="C20" i="19"/>
  <c r="F19" i="19"/>
  <c r="E19" i="19"/>
  <c r="D19" i="19"/>
  <c r="C19" i="19"/>
  <c r="F18" i="19"/>
  <c r="E18" i="19"/>
  <c r="D18" i="19"/>
  <c r="C18" i="19"/>
  <c r="F17" i="19"/>
  <c r="E17" i="19"/>
  <c r="D17" i="19"/>
  <c r="C17" i="19"/>
  <c r="F16" i="19"/>
  <c r="E16" i="19"/>
  <c r="D16" i="19"/>
  <c r="C16" i="19"/>
  <c r="F15" i="19"/>
  <c r="E15" i="19"/>
  <c r="D15" i="19"/>
  <c r="C15" i="19"/>
  <c r="F14" i="19"/>
  <c r="E14" i="19"/>
  <c r="D14" i="19"/>
  <c r="C14" i="19"/>
  <c r="M13" i="19"/>
  <c r="F13" i="19"/>
  <c r="E13" i="19"/>
  <c r="D13" i="19"/>
  <c r="C13" i="19"/>
  <c r="F12" i="19"/>
  <c r="E12" i="19"/>
  <c r="D12" i="19"/>
  <c r="C12" i="19"/>
  <c r="F11" i="19"/>
  <c r="E11" i="19"/>
  <c r="D11" i="19"/>
  <c r="C11" i="19"/>
  <c r="F10" i="19"/>
  <c r="E10" i="19"/>
  <c r="D10" i="19"/>
  <c r="C10" i="19"/>
  <c r="P9" i="19"/>
  <c r="M9" i="19"/>
  <c r="F9" i="19"/>
  <c r="E9" i="19"/>
  <c r="D9" i="19"/>
  <c r="C9" i="19"/>
  <c r="F8" i="19"/>
  <c r="E8" i="19"/>
  <c r="D8" i="19"/>
  <c r="C8" i="19"/>
  <c r="F7" i="19"/>
  <c r="E7" i="19"/>
  <c r="D7" i="19"/>
  <c r="C7" i="19"/>
  <c r="F6" i="19"/>
  <c r="E6" i="19"/>
  <c r="D6" i="19"/>
  <c r="C6" i="19"/>
  <c r="F5" i="19"/>
  <c r="E5" i="19"/>
  <c r="D5" i="19"/>
  <c r="C5" i="19"/>
  <c r="M4" i="19"/>
  <c r="F4" i="19"/>
  <c r="E4" i="19"/>
  <c r="D4" i="19"/>
  <c r="C4" i="19"/>
  <c r="F3" i="19"/>
  <c r="E3" i="19"/>
  <c r="D3" i="19"/>
  <c r="C3" i="19"/>
  <c r="F2" i="19"/>
  <c r="E2" i="19"/>
  <c r="D2" i="19"/>
  <c r="C2" i="19"/>
  <c r="F403" i="18"/>
  <c r="E403" i="18"/>
  <c r="D403" i="18"/>
  <c r="C403" i="18"/>
  <c r="F402" i="18"/>
  <c r="E402" i="18"/>
  <c r="D402" i="18"/>
  <c r="C402" i="18"/>
  <c r="F401" i="18"/>
  <c r="E401" i="18"/>
  <c r="D401" i="18"/>
  <c r="C401" i="18"/>
  <c r="F400" i="18"/>
  <c r="E400" i="18"/>
  <c r="D400" i="18"/>
  <c r="C400" i="18"/>
  <c r="F399" i="18"/>
  <c r="E399" i="18"/>
  <c r="D399" i="18"/>
  <c r="C399" i="18"/>
  <c r="F398" i="18"/>
  <c r="E398" i="18"/>
  <c r="D398" i="18"/>
  <c r="C398" i="18"/>
  <c r="F397" i="18"/>
  <c r="E397" i="18"/>
  <c r="D397" i="18"/>
  <c r="C397" i="18"/>
  <c r="F396" i="18"/>
  <c r="E396" i="18"/>
  <c r="D396" i="18"/>
  <c r="C396" i="18"/>
  <c r="F395" i="18"/>
  <c r="E395" i="18"/>
  <c r="D395" i="18"/>
  <c r="C395" i="18"/>
  <c r="F394" i="18"/>
  <c r="E394" i="18"/>
  <c r="D394" i="18"/>
  <c r="C394" i="18"/>
  <c r="F393" i="18"/>
  <c r="E393" i="18"/>
  <c r="D393" i="18"/>
  <c r="C393" i="18"/>
  <c r="F392" i="18"/>
  <c r="E392" i="18"/>
  <c r="D392" i="18"/>
  <c r="C392" i="18"/>
  <c r="F391" i="18"/>
  <c r="E391" i="18"/>
  <c r="D391" i="18"/>
  <c r="C391" i="18"/>
  <c r="F390" i="18"/>
  <c r="E390" i="18"/>
  <c r="D390" i="18"/>
  <c r="C390" i="18"/>
  <c r="F389" i="18"/>
  <c r="E389" i="18"/>
  <c r="D389" i="18"/>
  <c r="C389" i="18"/>
  <c r="F388" i="18"/>
  <c r="E388" i="18"/>
  <c r="D388" i="18"/>
  <c r="C388" i="18"/>
  <c r="F387" i="18"/>
  <c r="E387" i="18"/>
  <c r="D387" i="18"/>
  <c r="C387" i="18"/>
  <c r="F386" i="18"/>
  <c r="E386" i="18"/>
  <c r="D386" i="18"/>
  <c r="C386" i="18"/>
  <c r="F385" i="18"/>
  <c r="E385" i="18"/>
  <c r="D385" i="18"/>
  <c r="C385" i="18"/>
  <c r="F384" i="18"/>
  <c r="E384" i="18"/>
  <c r="D384" i="18"/>
  <c r="C384" i="18"/>
  <c r="F383" i="18"/>
  <c r="E383" i="18"/>
  <c r="D383" i="18"/>
  <c r="C383" i="18"/>
  <c r="F382" i="18"/>
  <c r="E382" i="18"/>
  <c r="D382" i="18"/>
  <c r="C382" i="18"/>
  <c r="F381" i="18"/>
  <c r="E381" i="18"/>
  <c r="D381" i="18"/>
  <c r="C381" i="18"/>
  <c r="F380" i="18"/>
  <c r="E380" i="18"/>
  <c r="D380" i="18"/>
  <c r="C380" i="18"/>
  <c r="F379" i="18"/>
  <c r="E379" i="18"/>
  <c r="D379" i="18"/>
  <c r="C379" i="18"/>
  <c r="F378" i="18"/>
  <c r="E378" i="18"/>
  <c r="D378" i="18"/>
  <c r="C378" i="18"/>
  <c r="F377" i="18"/>
  <c r="E377" i="18"/>
  <c r="D377" i="18"/>
  <c r="C377" i="18"/>
  <c r="F376" i="18"/>
  <c r="E376" i="18"/>
  <c r="D376" i="18"/>
  <c r="C376" i="18"/>
  <c r="F375" i="18"/>
  <c r="E375" i="18"/>
  <c r="D375" i="18"/>
  <c r="C375" i="18"/>
  <c r="F374" i="18"/>
  <c r="E374" i="18"/>
  <c r="D374" i="18"/>
  <c r="C374" i="18"/>
  <c r="F373" i="18"/>
  <c r="E373" i="18"/>
  <c r="D373" i="18"/>
  <c r="C373" i="18"/>
  <c r="F372" i="18"/>
  <c r="E372" i="18"/>
  <c r="D372" i="18"/>
  <c r="C372" i="18"/>
  <c r="F371" i="18"/>
  <c r="E371" i="18"/>
  <c r="D371" i="18"/>
  <c r="C371" i="18"/>
  <c r="F370" i="18"/>
  <c r="E370" i="18"/>
  <c r="D370" i="18"/>
  <c r="C370" i="18"/>
  <c r="F369" i="18"/>
  <c r="E369" i="18"/>
  <c r="D369" i="18"/>
  <c r="C369" i="18"/>
  <c r="F368" i="18"/>
  <c r="E368" i="18"/>
  <c r="D368" i="18"/>
  <c r="C368" i="18"/>
  <c r="F367" i="18"/>
  <c r="E367" i="18"/>
  <c r="D367" i="18"/>
  <c r="C367" i="18"/>
  <c r="F366" i="18"/>
  <c r="E366" i="18"/>
  <c r="D366" i="18"/>
  <c r="C366" i="18"/>
  <c r="F365" i="18"/>
  <c r="E365" i="18"/>
  <c r="D365" i="18"/>
  <c r="C365" i="18"/>
  <c r="F364" i="18"/>
  <c r="E364" i="18"/>
  <c r="D364" i="18"/>
  <c r="C364" i="18"/>
  <c r="F363" i="18"/>
  <c r="E363" i="18"/>
  <c r="D363" i="18"/>
  <c r="C363" i="18"/>
  <c r="F362" i="18"/>
  <c r="E362" i="18"/>
  <c r="D362" i="18"/>
  <c r="C362" i="18"/>
  <c r="F361" i="18"/>
  <c r="E361" i="18"/>
  <c r="D361" i="18"/>
  <c r="C361" i="18"/>
  <c r="F360" i="18"/>
  <c r="E360" i="18"/>
  <c r="D360" i="18"/>
  <c r="C360" i="18"/>
  <c r="F359" i="18"/>
  <c r="E359" i="18"/>
  <c r="D359" i="18"/>
  <c r="C359" i="18"/>
  <c r="F358" i="18"/>
  <c r="E358" i="18"/>
  <c r="D358" i="18"/>
  <c r="C358" i="18"/>
  <c r="F357" i="18"/>
  <c r="E357" i="18"/>
  <c r="D357" i="18"/>
  <c r="C357" i="18"/>
  <c r="F356" i="18"/>
  <c r="E356" i="18"/>
  <c r="D356" i="18"/>
  <c r="C356" i="18"/>
  <c r="F355" i="18"/>
  <c r="E355" i="18"/>
  <c r="D355" i="18"/>
  <c r="C355" i="18"/>
  <c r="F354" i="18"/>
  <c r="E354" i="18"/>
  <c r="D354" i="18"/>
  <c r="C354" i="18"/>
  <c r="F353" i="18"/>
  <c r="E353" i="18"/>
  <c r="D353" i="18"/>
  <c r="C353" i="18"/>
  <c r="F352" i="18"/>
  <c r="E352" i="18"/>
  <c r="D352" i="18"/>
  <c r="C352" i="18"/>
  <c r="F351" i="18"/>
  <c r="E351" i="18"/>
  <c r="D351" i="18"/>
  <c r="C351" i="18"/>
  <c r="F350" i="18"/>
  <c r="E350" i="18"/>
  <c r="D350" i="18"/>
  <c r="C350" i="18"/>
  <c r="F349" i="18"/>
  <c r="E349" i="18"/>
  <c r="D349" i="18"/>
  <c r="C349" i="18"/>
  <c r="F348" i="18"/>
  <c r="E348" i="18"/>
  <c r="D348" i="18"/>
  <c r="C348" i="18"/>
  <c r="F347" i="18"/>
  <c r="E347" i="18"/>
  <c r="D347" i="18"/>
  <c r="C347" i="18"/>
  <c r="F346" i="18"/>
  <c r="E346" i="18"/>
  <c r="D346" i="18"/>
  <c r="C346" i="18"/>
  <c r="F345" i="18"/>
  <c r="E345" i="18"/>
  <c r="D345" i="18"/>
  <c r="C345" i="18"/>
  <c r="F344" i="18"/>
  <c r="E344" i="18"/>
  <c r="D344" i="18"/>
  <c r="C344" i="18"/>
  <c r="F343" i="18"/>
  <c r="E343" i="18"/>
  <c r="D343" i="18"/>
  <c r="C343" i="18"/>
  <c r="F342" i="18"/>
  <c r="E342" i="18"/>
  <c r="D342" i="18"/>
  <c r="C342" i="18"/>
  <c r="F341" i="18"/>
  <c r="E341" i="18"/>
  <c r="D341" i="18"/>
  <c r="C341" i="18"/>
  <c r="F340" i="18"/>
  <c r="E340" i="18"/>
  <c r="D340" i="18"/>
  <c r="C340" i="18"/>
  <c r="F339" i="18"/>
  <c r="E339" i="18"/>
  <c r="D339" i="18"/>
  <c r="C339" i="18"/>
  <c r="F338" i="18"/>
  <c r="E338" i="18"/>
  <c r="D338" i="18"/>
  <c r="C338" i="18"/>
  <c r="F337" i="18"/>
  <c r="E337" i="18"/>
  <c r="D337" i="18"/>
  <c r="C337" i="18"/>
  <c r="F336" i="18"/>
  <c r="E336" i="18"/>
  <c r="D336" i="18"/>
  <c r="C336" i="18"/>
  <c r="F335" i="18"/>
  <c r="E335" i="18"/>
  <c r="D335" i="18"/>
  <c r="C335" i="18"/>
  <c r="F334" i="18"/>
  <c r="E334" i="18"/>
  <c r="D334" i="18"/>
  <c r="C334" i="18"/>
  <c r="F333" i="18"/>
  <c r="E333" i="18"/>
  <c r="D333" i="18"/>
  <c r="C333" i="18"/>
  <c r="F332" i="18"/>
  <c r="E332" i="18"/>
  <c r="D332" i="18"/>
  <c r="C332" i="18"/>
  <c r="F331" i="18"/>
  <c r="E331" i="18"/>
  <c r="D331" i="18"/>
  <c r="C331" i="18"/>
  <c r="F330" i="18"/>
  <c r="E330" i="18"/>
  <c r="D330" i="18"/>
  <c r="C330" i="18"/>
  <c r="F329" i="18"/>
  <c r="E329" i="18"/>
  <c r="D329" i="18"/>
  <c r="C329" i="18"/>
  <c r="F328" i="18"/>
  <c r="E328" i="18"/>
  <c r="D328" i="18"/>
  <c r="C328" i="18"/>
  <c r="F327" i="18"/>
  <c r="E327" i="18"/>
  <c r="D327" i="18"/>
  <c r="C327" i="18"/>
  <c r="F326" i="18"/>
  <c r="E326" i="18"/>
  <c r="D326" i="18"/>
  <c r="C326" i="18"/>
  <c r="F325" i="18"/>
  <c r="E325" i="18"/>
  <c r="D325" i="18"/>
  <c r="C325" i="18"/>
  <c r="F324" i="18"/>
  <c r="E324" i="18"/>
  <c r="D324" i="18"/>
  <c r="C324" i="18"/>
  <c r="F323" i="18"/>
  <c r="E323" i="18"/>
  <c r="D323" i="18"/>
  <c r="C323" i="18"/>
  <c r="F322" i="18"/>
  <c r="E322" i="18"/>
  <c r="D322" i="18"/>
  <c r="C322" i="18"/>
  <c r="F321" i="18"/>
  <c r="E321" i="18"/>
  <c r="D321" i="18"/>
  <c r="C321" i="18"/>
  <c r="F320" i="18"/>
  <c r="E320" i="18"/>
  <c r="D320" i="18"/>
  <c r="C320" i="18"/>
  <c r="F319" i="18"/>
  <c r="E319" i="18"/>
  <c r="D319" i="18"/>
  <c r="C319" i="18"/>
  <c r="F318" i="18"/>
  <c r="E318" i="18"/>
  <c r="D318" i="18"/>
  <c r="C318" i="18"/>
  <c r="F317" i="18"/>
  <c r="E317" i="18"/>
  <c r="D317" i="18"/>
  <c r="C317" i="18"/>
  <c r="F316" i="18"/>
  <c r="E316" i="18"/>
  <c r="D316" i="18"/>
  <c r="C316" i="18"/>
  <c r="F315" i="18"/>
  <c r="E315" i="18"/>
  <c r="D315" i="18"/>
  <c r="C315" i="18"/>
  <c r="F314" i="18"/>
  <c r="E314" i="18"/>
  <c r="D314" i="18"/>
  <c r="C314" i="18"/>
  <c r="F313" i="18"/>
  <c r="E313" i="18"/>
  <c r="D313" i="18"/>
  <c r="C313" i="18"/>
  <c r="F312" i="18"/>
  <c r="E312" i="18"/>
  <c r="D312" i="18"/>
  <c r="C312" i="18"/>
  <c r="F311" i="18"/>
  <c r="E311" i="18"/>
  <c r="D311" i="18"/>
  <c r="C311" i="18"/>
  <c r="F310" i="18"/>
  <c r="E310" i="18"/>
  <c r="D310" i="18"/>
  <c r="C310" i="18"/>
  <c r="F309" i="18"/>
  <c r="E309" i="18"/>
  <c r="D309" i="18"/>
  <c r="C309" i="18"/>
  <c r="F308" i="18"/>
  <c r="E308" i="18"/>
  <c r="D308" i="18"/>
  <c r="C308" i="18"/>
  <c r="F307" i="18"/>
  <c r="E307" i="18"/>
  <c r="D307" i="18"/>
  <c r="C307" i="18"/>
  <c r="F306" i="18"/>
  <c r="E306" i="18"/>
  <c r="D306" i="18"/>
  <c r="C306" i="18"/>
  <c r="F305" i="18"/>
  <c r="E305" i="18"/>
  <c r="D305" i="18"/>
  <c r="C305" i="18"/>
  <c r="F304" i="18"/>
  <c r="E304" i="18"/>
  <c r="D304" i="18"/>
  <c r="C304" i="18"/>
  <c r="F303" i="18"/>
  <c r="E303" i="18"/>
  <c r="D303" i="18"/>
  <c r="C303" i="18"/>
  <c r="F302" i="18"/>
  <c r="E302" i="18"/>
  <c r="D302" i="18"/>
  <c r="C302" i="18"/>
  <c r="F301" i="18"/>
  <c r="E301" i="18"/>
  <c r="D301" i="18"/>
  <c r="C301" i="18"/>
  <c r="F300" i="18"/>
  <c r="E300" i="18"/>
  <c r="D300" i="18"/>
  <c r="C300" i="18"/>
  <c r="F299" i="18"/>
  <c r="E299" i="18"/>
  <c r="D299" i="18"/>
  <c r="C299" i="18"/>
  <c r="F298" i="18"/>
  <c r="E298" i="18"/>
  <c r="D298" i="18"/>
  <c r="C298" i="18"/>
  <c r="F297" i="18"/>
  <c r="E297" i="18"/>
  <c r="D297" i="18"/>
  <c r="C297" i="18"/>
  <c r="F296" i="18"/>
  <c r="E296" i="18"/>
  <c r="D296" i="18"/>
  <c r="C296" i="18"/>
  <c r="F295" i="18"/>
  <c r="E295" i="18"/>
  <c r="D295" i="18"/>
  <c r="C295" i="18"/>
  <c r="F294" i="18"/>
  <c r="E294" i="18"/>
  <c r="D294" i="18"/>
  <c r="C294" i="18"/>
  <c r="F293" i="18"/>
  <c r="E293" i="18"/>
  <c r="D293" i="18"/>
  <c r="C293" i="18"/>
  <c r="F292" i="18"/>
  <c r="E292" i="18"/>
  <c r="D292" i="18"/>
  <c r="C292" i="18"/>
  <c r="F291" i="18"/>
  <c r="E291" i="18"/>
  <c r="D291" i="18"/>
  <c r="C291" i="18"/>
  <c r="F290" i="18"/>
  <c r="E290" i="18"/>
  <c r="D290" i="18"/>
  <c r="C290" i="18"/>
  <c r="F289" i="18"/>
  <c r="E289" i="18"/>
  <c r="D289" i="18"/>
  <c r="C289" i="18"/>
  <c r="F288" i="18"/>
  <c r="E288" i="18"/>
  <c r="D288" i="18"/>
  <c r="C288" i="18"/>
  <c r="F287" i="18"/>
  <c r="E287" i="18"/>
  <c r="D287" i="18"/>
  <c r="C287" i="18"/>
  <c r="F286" i="18"/>
  <c r="E286" i="18"/>
  <c r="D286" i="18"/>
  <c r="C286" i="18"/>
  <c r="F285" i="18"/>
  <c r="E285" i="18"/>
  <c r="D285" i="18"/>
  <c r="C285" i="18"/>
  <c r="F284" i="18"/>
  <c r="E284" i="18"/>
  <c r="D284" i="18"/>
  <c r="C284" i="18"/>
  <c r="F283" i="18"/>
  <c r="E283" i="18"/>
  <c r="D283" i="18"/>
  <c r="C283" i="18"/>
  <c r="F282" i="18"/>
  <c r="E282" i="18"/>
  <c r="D282" i="18"/>
  <c r="C282" i="18"/>
  <c r="F281" i="18"/>
  <c r="E281" i="18"/>
  <c r="D281" i="18"/>
  <c r="C281" i="18"/>
  <c r="F280" i="18"/>
  <c r="E280" i="18"/>
  <c r="D280" i="18"/>
  <c r="C280" i="18"/>
  <c r="F279" i="18"/>
  <c r="E279" i="18"/>
  <c r="D279" i="18"/>
  <c r="C279" i="18"/>
  <c r="F278" i="18"/>
  <c r="E278" i="18"/>
  <c r="D278" i="18"/>
  <c r="C278" i="18"/>
  <c r="F277" i="18"/>
  <c r="E277" i="18"/>
  <c r="D277" i="18"/>
  <c r="C277" i="18"/>
  <c r="F276" i="18"/>
  <c r="E276" i="18"/>
  <c r="D276" i="18"/>
  <c r="C276" i="18"/>
  <c r="F275" i="18"/>
  <c r="E275" i="18"/>
  <c r="D275" i="18"/>
  <c r="C275" i="18"/>
  <c r="F274" i="18"/>
  <c r="E274" i="18"/>
  <c r="D274" i="18"/>
  <c r="C274" i="18"/>
  <c r="F273" i="18"/>
  <c r="E273" i="18"/>
  <c r="D273" i="18"/>
  <c r="C273" i="18"/>
  <c r="F272" i="18"/>
  <c r="E272" i="18"/>
  <c r="D272" i="18"/>
  <c r="C272" i="18"/>
  <c r="F271" i="18"/>
  <c r="E271" i="18"/>
  <c r="D271" i="18"/>
  <c r="C271" i="18"/>
  <c r="F270" i="18"/>
  <c r="E270" i="18"/>
  <c r="D270" i="18"/>
  <c r="C270" i="18"/>
  <c r="F269" i="18"/>
  <c r="E269" i="18"/>
  <c r="D269" i="18"/>
  <c r="C269" i="18"/>
  <c r="F268" i="18"/>
  <c r="E268" i="18"/>
  <c r="D268" i="18"/>
  <c r="C268" i="18"/>
  <c r="F267" i="18"/>
  <c r="E267" i="18"/>
  <c r="D267" i="18"/>
  <c r="C267" i="18"/>
  <c r="F266" i="18"/>
  <c r="E266" i="18"/>
  <c r="D266" i="18"/>
  <c r="C266" i="18"/>
  <c r="F265" i="18"/>
  <c r="E265" i="18"/>
  <c r="D265" i="18"/>
  <c r="C265" i="18"/>
  <c r="F264" i="18"/>
  <c r="E264" i="18"/>
  <c r="D264" i="18"/>
  <c r="C264" i="18"/>
  <c r="F263" i="18"/>
  <c r="E263" i="18"/>
  <c r="D263" i="18"/>
  <c r="C263" i="18"/>
  <c r="F262" i="18"/>
  <c r="E262" i="18"/>
  <c r="D262" i="18"/>
  <c r="C262" i="18"/>
  <c r="F261" i="18"/>
  <c r="E261" i="18"/>
  <c r="D261" i="18"/>
  <c r="C261" i="18"/>
  <c r="F260" i="18"/>
  <c r="E260" i="18"/>
  <c r="D260" i="18"/>
  <c r="C260" i="18"/>
  <c r="F259" i="18"/>
  <c r="E259" i="18"/>
  <c r="D259" i="18"/>
  <c r="C259" i="18"/>
  <c r="F258" i="18"/>
  <c r="E258" i="18"/>
  <c r="D258" i="18"/>
  <c r="C258" i="18"/>
  <c r="F257" i="18"/>
  <c r="E257" i="18"/>
  <c r="D257" i="18"/>
  <c r="C257" i="18"/>
  <c r="F256" i="18"/>
  <c r="E256" i="18"/>
  <c r="D256" i="18"/>
  <c r="C256" i="18"/>
  <c r="F255" i="18"/>
  <c r="E255" i="18"/>
  <c r="D255" i="18"/>
  <c r="C255" i="18"/>
  <c r="F254" i="18"/>
  <c r="E254" i="18"/>
  <c r="D254" i="18"/>
  <c r="C254" i="18"/>
  <c r="F253" i="18"/>
  <c r="E253" i="18"/>
  <c r="D253" i="18"/>
  <c r="C253" i="18"/>
  <c r="F252" i="18"/>
  <c r="E252" i="18"/>
  <c r="D252" i="18"/>
  <c r="C252" i="18"/>
  <c r="F251" i="18"/>
  <c r="E251" i="18"/>
  <c r="D251" i="18"/>
  <c r="C251" i="18"/>
  <c r="F250" i="18"/>
  <c r="E250" i="18"/>
  <c r="D250" i="18"/>
  <c r="C250" i="18"/>
  <c r="F249" i="18"/>
  <c r="E249" i="18"/>
  <c r="D249" i="18"/>
  <c r="C249" i="18"/>
  <c r="F248" i="18"/>
  <c r="E248" i="18"/>
  <c r="D248" i="18"/>
  <c r="C248" i="18"/>
  <c r="F247" i="18"/>
  <c r="E247" i="18"/>
  <c r="D247" i="18"/>
  <c r="C247" i="18"/>
  <c r="F246" i="18"/>
  <c r="E246" i="18"/>
  <c r="D246" i="18"/>
  <c r="C246" i="18"/>
  <c r="F245" i="18"/>
  <c r="E245" i="18"/>
  <c r="D245" i="18"/>
  <c r="C245" i="18"/>
  <c r="F244" i="18"/>
  <c r="E244" i="18"/>
  <c r="D244" i="18"/>
  <c r="C244" i="18"/>
  <c r="F243" i="18"/>
  <c r="E243" i="18"/>
  <c r="D243" i="18"/>
  <c r="C243" i="18"/>
  <c r="F242" i="18"/>
  <c r="E242" i="18"/>
  <c r="D242" i="18"/>
  <c r="C242" i="18"/>
  <c r="F241" i="18"/>
  <c r="E241" i="18"/>
  <c r="D241" i="18"/>
  <c r="C241" i="18"/>
  <c r="F240" i="18"/>
  <c r="E240" i="18"/>
  <c r="D240" i="18"/>
  <c r="C240" i="18"/>
  <c r="F239" i="18"/>
  <c r="E239" i="18"/>
  <c r="D239" i="18"/>
  <c r="C239" i="18"/>
  <c r="F238" i="18"/>
  <c r="E238" i="18"/>
  <c r="D238" i="18"/>
  <c r="C238" i="18"/>
  <c r="F237" i="18"/>
  <c r="E237" i="18"/>
  <c r="D237" i="18"/>
  <c r="C237" i="18"/>
  <c r="F236" i="18"/>
  <c r="E236" i="18"/>
  <c r="D236" i="18"/>
  <c r="C236" i="18"/>
  <c r="F235" i="18"/>
  <c r="E235" i="18"/>
  <c r="D235" i="18"/>
  <c r="C235" i="18"/>
  <c r="F234" i="18"/>
  <c r="E234" i="18"/>
  <c r="D234" i="18"/>
  <c r="C234" i="18"/>
  <c r="F233" i="18"/>
  <c r="E233" i="18"/>
  <c r="D233" i="18"/>
  <c r="C233" i="18"/>
  <c r="F232" i="18"/>
  <c r="E232" i="18"/>
  <c r="D232" i="18"/>
  <c r="C232" i="18"/>
  <c r="F231" i="18"/>
  <c r="E231" i="18"/>
  <c r="D231" i="18"/>
  <c r="C231" i="18"/>
  <c r="F230" i="18"/>
  <c r="E230" i="18"/>
  <c r="D230" i="18"/>
  <c r="C230" i="18"/>
  <c r="F229" i="18"/>
  <c r="E229" i="18"/>
  <c r="D229" i="18"/>
  <c r="C229" i="18"/>
  <c r="F228" i="18"/>
  <c r="E228" i="18"/>
  <c r="D228" i="18"/>
  <c r="C228" i="18"/>
  <c r="F227" i="18"/>
  <c r="E227" i="18"/>
  <c r="D227" i="18"/>
  <c r="C227" i="18"/>
  <c r="F226" i="18"/>
  <c r="E226" i="18"/>
  <c r="D226" i="18"/>
  <c r="C226" i="18"/>
  <c r="F225" i="18"/>
  <c r="E225" i="18"/>
  <c r="D225" i="18"/>
  <c r="C225" i="18"/>
  <c r="F224" i="18"/>
  <c r="E224" i="18"/>
  <c r="D224" i="18"/>
  <c r="C224" i="18"/>
  <c r="F223" i="18"/>
  <c r="E223" i="18"/>
  <c r="D223" i="18"/>
  <c r="C223" i="18"/>
  <c r="F222" i="18"/>
  <c r="E222" i="18"/>
  <c r="D222" i="18"/>
  <c r="C222" i="18"/>
  <c r="F221" i="18"/>
  <c r="E221" i="18"/>
  <c r="D221" i="18"/>
  <c r="C221" i="18"/>
  <c r="F220" i="18"/>
  <c r="E220" i="18"/>
  <c r="D220" i="18"/>
  <c r="C220" i="18"/>
  <c r="F219" i="18"/>
  <c r="E219" i="18"/>
  <c r="D219" i="18"/>
  <c r="C219" i="18"/>
  <c r="F218" i="18"/>
  <c r="E218" i="18"/>
  <c r="D218" i="18"/>
  <c r="C218" i="18"/>
  <c r="F217" i="18"/>
  <c r="E217" i="18"/>
  <c r="D217" i="18"/>
  <c r="C217" i="18"/>
  <c r="F216" i="18"/>
  <c r="E216" i="18"/>
  <c r="D216" i="18"/>
  <c r="C216" i="18"/>
  <c r="F215" i="18"/>
  <c r="E215" i="18"/>
  <c r="D215" i="18"/>
  <c r="C215" i="18"/>
  <c r="F214" i="18"/>
  <c r="E214" i="18"/>
  <c r="D214" i="18"/>
  <c r="C214" i="18"/>
  <c r="F213" i="18"/>
  <c r="E213" i="18"/>
  <c r="D213" i="18"/>
  <c r="C213" i="18"/>
  <c r="F212" i="18"/>
  <c r="E212" i="18"/>
  <c r="D212" i="18"/>
  <c r="C212" i="18"/>
  <c r="F211" i="18"/>
  <c r="E211" i="18"/>
  <c r="D211" i="18"/>
  <c r="C211" i="18"/>
  <c r="F210" i="18"/>
  <c r="E210" i="18"/>
  <c r="D210" i="18"/>
  <c r="C210" i="18"/>
  <c r="F209" i="18"/>
  <c r="E209" i="18"/>
  <c r="D209" i="18"/>
  <c r="C209" i="18"/>
  <c r="F208" i="18"/>
  <c r="E208" i="18"/>
  <c r="D208" i="18"/>
  <c r="C208" i="18"/>
  <c r="F207" i="18"/>
  <c r="E207" i="18"/>
  <c r="D207" i="18"/>
  <c r="C207" i="18"/>
  <c r="F206" i="18"/>
  <c r="E206" i="18"/>
  <c r="D206" i="18"/>
  <c r="C206" i="18"/>
  <c r="F205" i="18"/>
  <c r="E205" i="18"/>
  <c r="D205" i="18"/>
  <c r="C205" i="18"/>
  <c r="F204" i="18"/>
  <c r="E204" i="18"/>
  <c r="D204" i="18"/>
  <c r="C204" i="18"/>
  <c r="F203" i="18"/>
  <c r="E203" i="18"/>
  <c r="D203" i="18"/>
  <c r="C203" i="18"/>
  <c r="F202" i="18"/>
  <c r="E202" i="18"/>
  <c r="D202" i="18"/>
  <c r="C202" i="18"/>
  <c r="F201" i="18"/>
  <c r="E201" i="18"/>
  <c r="D201" i="18"/>
  <c r="C201" i="18"/>
  <c r="F200" i="18"/>
  <c r="E200" i="18"/>
  <c r="D200" i="18"/>
  <c r="C200" i="18"/>
  <c r="F199" i="18"/>
  <c r="E199" i="18"/>
  <c r="D199" i="18"/>
  <c r="C199" i="18"/>
  <c r="F198" i="18"/>
  <c r="E198" i="18"/>
  <c r="D198" i="18"/>
  <c r="C198" i="18"/>
  <c r="F197" i="18"/>
  <c r="E197" i="18"/>
  <c r="D197" i="18"/>
  <c r="C197" i="18"/>
  <c r="F196" i="18"/>
  <c r="E196" i="18"/>
  <c r="D196" i="18"/>
  <c r="C196" i="18"/>
  <c r="F195" i="18"/>
  <c r="E195" i="18"/>
  <c r="D195" i="18"/>
  <c r="C195" i="18"/>
  <c r="F194" i="18"/>
  <c r="E194" i="18"/>
  <c r="D194" i="18"/>
  <c r="C194" i="18"/>
  <c r="F193" i="18"/>
  <c r="E193" i="18"/>
  <c r="D193" i="18"/>
  <c r="C193" i="18"/>
  <c r="F192" i="18"/>
  <c r="E192" i="18"/>
  <c r="D192" i="18"/>
  <c r="C192" i="18"/>
  <c r="F191" i="18"/>
  <c r="E191" i="18"/>
  <c r="D191" i="18"/>
  <c r="C191" i="18"/>
  <c r="F190" i="18"/>
  <c r="E190" i="18"/>
  <c r="D190" i="18"/>
  <c r="C190" i="18"/>
  <c r="F189" i="18"/>
  <c r="E189" i="18"/>
  <c r="D189" i="18"/>
  <c r="C189" i="18"/>
  <c r="F188" i="18"/>
  <c r="E188" i="18"/>
  <c r="D188" i="18"/>
  <c r="C188" i="18"/>
  <c r="F187" i="18"/>
  <c r="E187" i="18"/>
  <c r="D187" i="18"/>
  <c r="C187" i="18"/>
  <c r="F186" i="18"/>
  <c r="E186" i="18"/>
  <c r="D186" i="18"/>
  <c r="C186" i="18"/>
  <c r="F185" i="18"/>
  <c r="E185" i="18"/>
  <c r="D185" i="18"/>
  <c r="C185" i="18"/>
  <c r="F184" i="18"/>
  <c r="E184" i="18"/>
  <c r="D184" i="18"/>
  <c r="C184" i="18"/>
  <c r="F183" i="18"/>
  <c r="E183" i="18"/>
  <c r="D183" i="18"/>
  <c r="C183" i="18"/>
  <c r="F182" i="18"/>
  <c r="E182" i="18"/>
  <c r="D182" i="18"/>
  <c r="C182" i="18"/>
  <c r="F181" i="18"/>
  <c r="E181" i="18"/>
  <c r="D181" i="18"/>
  <c r="C181" i="18"/>
  <c r="F180" i="18"/>
  <c r="E180" i="18"/>
  <c r="D180" i="18"/>
  <c r="C180" i="18"/>
  <c r="F179" i="18"/>
  <c r="E179" i="18"/>
  <c r="D179" i="18"/>
  <c r="C179" i="18"/>
  <c r="F178" i="18"/>
  <c r="E178" i="18"/>
  <c r="D178" i="18"/>
  <c r="C178" i="18"/>
  <c r="F177" i="18"/>
  <c r="E177" i="18"/>
  <c r="D177" i="18"/>
  <c r="C177" i="18"/>
  <c r="F176" i="18"/>
  <c r="E176" i="18"/>
  <c r="D176" i="18"/>
  <c r="C176" i="18"/>
  <c r="F175" i="18"/>
  <c r="E175" i="18"/>
  <c r="D175" i="18"/>
  <c r="C175" i="18"/>
  <c r="F174" i="18"/>
  <c r="E174" i="18"/>
  <c r="D174" i="18"/>
  <c r="C174" i="18"/>
  <c r="F173" i="18"/>
  <c r="E173" i="18"/>
  <c r="D173" i="18"/>
  <c r="C173" i="18"/>
  <c r="F172" i="18"/>
  <c r="E172" i="18"/>
  <c r="D172" i="18"/>
  <c r="C172" i="18"/>
  <c r="F171" i="18"/>
  <c r="E171" i="18"/>
  <c r="D171" i="18"/>
  <c r="C171" i="18"/>
  <c r="F170" i="18"/>
  <c r="E170" i="18"/>
  <c r="D170" i="18"/>
  <c r="C170" i="18"/>
  <c r="F169" i="18"/>
  <c r="E169" i="18"/>
  <c r="D169" i="18"/>
  <c r="C169" i="18"/>
  <c r="F168" i="18"/>
  <c r="E168" i="18"/>
  <c r="D168" i="18"/>
  <c r="C168" i="18"/>
  <c r="F167" i="18"/>
  <c r="E167" i="18"/>
  <c r="D167" i="18"/>
  <c r="C167" i="18"/>
  <c r="F166" i="18"/>
  <c r="E166" i="18"/>
  <c r="D166" i="18"/>
  <c r="C166" i="18"/>
  <c r="F165" i="18"/>
  <c r="E165" i="18"/>
  <c r="D165" i="18"/>
  <c r="C165" i="18"/>
  <c r="F164" i="18"/>
  <c r="E164" i="18"/>
  <c r="D164" i="18"/>
  <c r="C164" i="18"/>
  <c r="F163" i="18"/>
  <c r="E163" i="18"/>
  <c r="D163" i="18"/>
  <c r="C163" i="18"/>
  <c r="F162" i="18"/>
  <c r="E162" i="18"/>
  <c r="D162" i="18"/>
  <c r="C162" i="18"/>
  <c r="F161" i="18"/>
  <c r="E161" i="18"/>
  <c r="D161" i="18"/>
  <c r="C161" i="18"/>
  <c r="F160" i="18"/>
  <c r="E160" i="18"/>
  <c r="D160" i="18"/>
  <c r="C160" i="18"/>
  <c r="F159" i="18"/>
  <c r="E159" i="18"/>
  <c r="D159" i="18"/>
  <c r="C159" i="18"/>
  <c r="F158" i="18"/>
  <c r="E158" i="18"/>
  <c r="D158" i="18"/>
  <c r="C158" i="18"/>
  <c r="F157" i="18"/>
  <c r="E157" i="18"/>
  <c r="D157" i="18"/>
  <c r="C157" i="18"/>
  <c r="F156" i="18"/>
  <c r="E156" i="18"/>
  <c r="D156" i="18"/>
  <c r="C156" i="18"/>
  <c r="F155" i="18"/>
  <c r="E155" i="18"/>
  <c r="D155" i="18"/>
  <c r="C155" i="18"/>
  <c r="F154" i="18"/>
  <c r="E154" i="18"/>
  <c r="D154" i="18"/>
  <c r="C154" i="18"/>
  <c r="F153" i="18"/>
  <c r="E153" i="18"/>
  <c r="D153" i="18"/>
  <c r="C153" i="18"/>
  <c r="F152" i="18"/>
  <c r="E152" i="18"/>
  <c r="D152" i="18"/>
  <c r="C152" i="18"/>
  <c r="F151" i="18"/>
  <c r="E151" i="18"/>
  <c r="D151" i="18"/>
  <c r="C151" i="18"/>
  <c r="F150" i="18"/>
  <c r="E150" i="18"/>
  <c r="D150" i="18"/>
  <c r="C150" i="18"/>
  <c r="F149" i="18"/>
  <c r="E149" i="18"/>
  <c r="D149" i="18"/>
  <c r="C149" i="18"/>
  <c r="F148" i="18"/>
  <c r="E148" i="18"/>
  <c r="D148" i="18"/>
  <c r="C148" i="18"/>
  <c r="F147" i="18"/>
  <c r="E147" i="18"/>
  <c r="D147" i="18"/>
  <c r="C147" i="18"/>
  <c r="F146" i="18"/>
  <c r="E146" i="18"/>
  <c r="D146" i="18"/>
  <c r="C146" i="18"/>
  <c r="F145" i="18"/>
  <c r="E145" i="18"/>
  <c r="D145" i="18"/>
  <c r="C145" i="18"/>
  <c r="F144" i="18"/>
  <c r="E144" i="18"/>
  <c r="D144" i="18"/>
  <c r="C144" i="18"/>
  <c r="F143" i="18"/>
  <c r="E143" i="18"/>
  <c r="D143" i="18"/>
  <c r="C143" i="18"/>
  <c r="F142" i="18"/>
  <c r="E142" i="18"/>
  <c r="D142" i="18"/>
  <c r="C142" i="18"/>
  <c r="F141" i="18"/>
  <c r="E141" i="18"/>
  <c r="D141" i="18"/>
  <c r="C141" i="18"/>
  <c r="F140" i="18"/>
  <c r="E140" i="18"/>
  <c r="D140" i="18"/>
  <c r="C140" i="18"/>
  <c r="F139" i="18"/>
  <c r="E139" i="18"/>
  <c r="D139" i="18"/>
  <c r="C139" i="18"/>
  <c r="F138" i="18"/>
  <c r="E138" i="18"/>
  <c r="D138" i="18"/>
  <c r="C138" i="18"/>
  <c r="F137" i="18"/>
  <c r="E137" i="18"/>
  <c r="D137" i="18"/>
  <c r="C137" i="18"/>
  <c r="F136" i="18"/>
  <c r="E136" i="18"/>
  <c r="D136" i="18"/>
  <c r="C136" i="18"/>
  <c r="F135" i="18"/>
  <c r="E135" i="18"/>
  <c r="D135" i="18"/>
  <c r="C135" i="18"/>
  <c r="F134" i="18"/>
  <c r="E134" i="18"/>
  <c r="D134" i="18"/>
  <c r="C134" i="18"/>
  <c r="F133" i="18"/>
  <c r="E133" i="18"/>
  <c r="D133" i="18"/>
  <c r="C133" i="18"/>
  <c r="F132" i="18"/>
  <c r="E132" i="18"/>
  <c r="D132" i="18"/>
  <c r="C132" i="18"/>
  <c r="F131" i="18"/>
  <c r="E131" i="18"/>
  <c r="D131" i="18"/>
  <c r="C131" i="18"/>
  <c r="F130" i="18"/>
  <c r="E130" i="18"/>
  <c r="D130" i="18"/>
  <c r="C130" i="18"/>
  <c r="F129" i="18"/>
  <c r="E129" i="18"/>
  <c r="D129" i="18"/>
  <c r="C129" i="18"/>
  <c r="F128" i="18"/>
  <c r="E128" i="18"/>
  <c r="D128" i="18"/>
  <c r="C128" i="18"/>
  <c r="F127" i="18"/>
  <c r="E127" i="18"/>
  <c r="D127" i="18"/>
  <c r="C127" i="18"/>
  <c r="F126" i="18"/>
  <c r="E126" i="18"/>
  <c r="D126" i="18"/>
  <c r="C126" i="18"/>
  <c r="F125" i="18"/>
  <c r="E125" i="18"/>
  <c r="D125" i="18"/>
  <c r="C125" i="18"/>
  <c r="F124" i="18"/>
  <c r="E124" i="18"/>
  <c r="D124" i="18"/>
  <c r="C124" i="18"/>
  <c r="F123" i="18"/>
  <c r="E123" i="18"/>
  <c r="D123" i="18"/>
  <c r="C123" i="18"/>
  <c r="F122" i="18"/>
  <c r="E122" i="18"/>
  <c r="D122" i="18"/>
  <c r="C122" i="18"/>
  <c r="F121" i="18"/>
  <c r="E121" i="18"/>
  <c r="D121" i="18"/>
  <c r="C121" i="18"/>
  <c r="F120" i="18"/>
  <c r="E120" i="18"/>
  <c r="D120" i="18"/>
  <c r="C120" i="18"/>
  <c r="F119" i="18"/>
  <c r="E119" i="18"/>
  <c r="D119" i="18"/>
  <c r="C119" i="18"/>
  <c r="F118" i="18"/>
  <c r="E118" i="18"/>
  <c r="D118" i="18"/>
  <c r="C118" i="18"/>
  <c r="F117" i="18"/>
  <c r="E117" i="18"/>
  <c r="D117" i="18"/>
  <c r="C117" i="18"/>
  <c r="F116" i="18"/>
  <c r="E116" i="18"/>
  <c r="D116" i="18"/>
  <c r="C116" i="18"/>
  <c r="F115" i="18"/>
  <c r="E115" i="18"/>
  <c r="D115" i="18"/>
  <c r="C115" i="18"/>
  <c r="F114" i="18"/>
  <c r="E114" i="18"/>
  <c r="D114" i="18"/>
  <c r="C114" i="18"/>
  <c r="F113" i="18"/>
  <c r="E113" i="18"/>
  <c r="D113" i="18"/>
  <c r="C113" i="18"/>
  <c r="F112" i="18"/>
  <c r="E112" i="18"/>
  <c r="D112" i="18"/>
  <c r="C112" i="18"/>
  <c r="F111" i="18"/>
  <c r="E111" i="18"/>
  <c r="D111" i="18"/>
  <c r="C111" i="18"/>
  <c r="F110" i="18"/>
  <c r="E110" i="18"/>
  <c r="D110" i="18"/>
  <c r="C110" i="18"/>
  <c r="F109" i="18"/>
  <c r="E109" i="18"/>
  <c r="D109" i="18"/>
  <c r="C109" i="18"/>
  <c r="F108" i="18"/>
  <c r="E108" i="18"/>
  <c r="D108" i="18"/>
  <c r="C108" i="18"/>
  <c r="F107" i="18"/>
  <c r="E107" i="18"/>
  <c r="D107" i="18"/>
  <c r="C107" i="18"/>
  <c r="F106" i="18"/>
  <c r="E106" i="18"/>
  <c r="D106" i="18"/>
  <c r="C106" i="18"/>
  <c r="F105" i="18"/>
  <c r="E105" i="18"/>
  <c r="D105" i="18"/>
  <c r="C105" i="18"/>
  <c r="F104" i="18"/>
  <c r="E104" i="18"/>
  <c r="D104" i="18"/>
  <c r="C104" i="18"/>
  <c r="F103" i="18"/>
  <c r="E103" i="18"/>
  <c r="D103" i="18"/>
  <c r="C103" i="18"/>
  <c r="F102" i="18"/>
  <c r="E102" i="18"/>
  <c r="D102" i="18"/>
  <c r="C102" i="18"/>
  <c r="F101" i="18"/>
  <c r="E101" i="18"/>
  <c r="D101" i="18"/>
  <c r="C101" i="18"/>
  <c r="F100" i="18"/>
  <c r="E100" i="18"/>
  <c r="D100" i="18"/>
  <c r="C100" i="18"/>
  <c r="F99" i="18"/>
  <c r="E99" i="18"/>
  <c r="D99" i="18"/>
  <c r="C99" i="18"/>
  <c r="F98" i="18"/>
  <c r="E98" i="18"/>
  <c r="D98" i="18"/>
  <c r="C98" i="18"/>
  <c r="F97" i="18"/>
  <c r="E97" i="18"/>
  <c r="D97" i="18"/>
  <c r="C97" i="18"/>
  <c r="F96" i="18"/>
  <c r="E96" i="18"/>
  <c r="D96" i="18"/>
  <c r="C96" i="18"/>
  <c r="F95" i="18"/>
  <c r="E95" i="18"/>
  <c r="D95" i="18"/>
  <c r="C95" i="18"/>
  <c r="F94" i="18"/>
  <c r="E94" i="18"/>
  <c r="D94" i="18"/>
  <c r="C94" i="18"/>
  <c r="F93" i="18"/>
  <c r="E93" i="18"/>
  <c r="D93" i="18"/>
  <c r="C93" i="18"/>
  <c r="F92" i="18"/>
  <c r="E92" i="18"/>
  <c r="D92" i="18"/>
  <c r="C92" i="18"/>
  <c r="F91" i="18"/>
  <c r="E91" i="18"/>
  <c r="D91" i="18"/>
  <c r="C91" i="18"/>
  <c r="F90" i="18"/>
  <c r="E90" i="18"/>
  <c r="D90" i="18"/>
  <c r="C90" i="18"/>
  <c r="F89" i="18"/>
  <c r="E89" i="18"/>
  <c r="D89" i="18"/>
  <c r="C89" i="18"/>
  <c r="F88" i="18"/>
  <c r="E88" i="18"/>
  <c r="D88" i="18"/>
  <c r="C88" i="18"/>
  <c r="F87" i="18"/>
  <c r="E87" i="18"/>
  <c r="D87" i="18"/>
  <c r="C87" i="18"/>
  <c r="F86" i="18"/>
  <c r="E86" i="18"/>
  <c r="D86" i="18"/>
  <c r="C86" i="18"/>
  <c r="F85" i="18"/>
  <c r="E85" i="18"/>
  <c r="D85" i="18"/>
  <c r="C85" i="18"/>
  <c r="F84" i="18"/>
  <c r="E84" i="18"/>
  <c r="D84" i="18"/>
  <c r="C84" i="18"/>
  <c r="F83" i="18"/>
  <c r="E83" i="18"/>
  <c r="D83" i="18"/>
  <c r="C83" i="18"/>
  <c r="F82" i="18"/>
  <c r="E82" i="18"/>
  <c r="D82" i="18"/>
  <c r="C82" i="18"/>
  <c r="F81" i="18"/>
  <c r="E81" i="18"/>
  <c r="D81" i="18"/>
  <c r="C81" i="18"/>
  <c r="F80" i="18"/>
  <c r="E80" i="18"/>
  <c r="D80" i="18"/>
  <c r="C80" i="18"/>
  <c r="F79" i="18"/>
  <c r="E79" i="18"/>
  <c r="D79" i="18"/>
  <c r="C79" i="18"/>
  <c r="F78" i="18"/>
  <c r="E78" i="18"/>
  <c r="D78" i="18"/>
  <c r="C78" i="18"/>
  <c r="F77" i="18"/>
  <c r="E77" i="18"/>
  <c r="D77" i="18"/>
  <c r="C77" i="18"/>
  <c r="F76" i="18"/>
  <c r="E76" i="18"/>
  <c r="D76" i="18"/>
  <c r="C76" i="18"/>
  <c r="F75" i="18"/>
  <c r="E75" i="18"/>
  <c r="D75" i="18"/>
  <c r="C75" i="18"/>
  <c r="F74" i="18"/>
  <c r="E74" i="18"/>
  <c r="D74" i="18"/>
  <c r="C74" i="18"/>
  <c r="F73" i="18"/>
  <c r="E73" i="18"/>
  <c r="D73" i="18"/>
  <c r="C73" i="18"/>
  <c r="F72" i="18"/>
  <c r="E72" i="18"/>
  <c r="D72" i="18"/>
  <c r="C72" i="18"/>
  <c r="F71" i="18"/>
  <c r="E71" i="18"/>
  <c r="D71" i="18"/>
  <c r="C71" i="18"/>
  <c r="F70" i="18"/>
  <c r="E70" i="18"/>
  <c r="D70" i="18"/>
  <c r="C70" i="18"/>
  <c r="F69" i="18"/>
  <c r="E69" i="18"/>
  <c r="D69" i="18"/>
  <c r="C69" i="18"/>
  <c r="F68" i="18"/>
  <c r="E68" i="18"/>
  <c r="D68" i="18"/>
  <c r="C68" i="18"/>
  <c r="F67" i="18"/>
  <c r="E67" i="18"/>
  <c r="D67" i="18"/>
  <c r="C67" i="18"/>
  <c r="F66" i="18"/>
  <c r="E66" i="18"/>
  <c r="D66" i="18"/>
  <c r="C66" i="18"/>
  <c r="F65" i="18"/>
  <c r="E65" i="18"/>
  <c r="D65" i="18"/>
  <c r="C65" i="18"/>
  <c r="F64" i="18"/>
  <c r="E64" i="18"/>
  <c r="D64" i="18"/>
  <c r="C64" i="18"/>
  <c r="F63" i="18"/>
  <c r="E63" i="18"/>
  <c r="D63" i="18"/>
  <c r="C63" i="18"/>
  <c r="F62" i="18"/>
  <c r="E62" i="18"/>
  <c r="D62" i="18"/>
  <c r="C62" i="18"/>
  <c r="F61" i="18"/>
  <c r="E61" i="18"/>
  <c r="D61" i="18"/>
  <c r="C61" i="18"/>
  <c r="F60" i="18"/>
  <c r="E60" i="18"/>
  <c r="D60" i="18"/>
  <c r="C60" i="18"/>
  <c r="F59" i="18"/>
  <c r="E59" i="18"/>
  <c r="D59" i="18"/>
  <c r="C59" i="18"/>
  <c r="F58" i="18"/>
  <c r="E58" i="18"/>
  <c r="D58" i="18"/>
  <c r="C58" i="18"/>
  <c r="F57" i="18"/>
  <c r="E57" i="18"/>
  <c r="D57" i="18"/>
  <c r="C57" i="18"/>
  <c r="F56" i="18"/>
  <c r="E56" i="18"/>
  <c r="D56" i="18"/>
  <c r="C56" i="18"/>
  <c r="F55" i="18"/>
  <c r="E55" i="18"/>
  <c r="D55" i="18"/>
  <c r="C55" i="18"/>
  <c r="F54" i="18"/>
  <c r="E54" i="18"/>
  <c r="D54" i="18"/>
  <c r="C54" i="18"/>
  <c r="F53" i="18"/>
  <c r="E53" i="18"/>
  <c r="D53" i="18"/>
  <c r="C53" i="18"/>
  <c r="F52" i="18"/>
  <c r="E52" i="18"/>
  <c r="D52" i="18"/>
  <c r="C52" i="18"/>
  <c r="F51" i="18"/>
  <c r="E51" i="18"/>
  <c r="D51" i="18"/>
  <c r="C51" i="18"/>
  <c r="F50" i="18"/>
  <c r="E50" i="18"/>
  <c r="D50" i="18"/>
  <c r="C50" i="18"/>
  <c r="F49" i="18"/>
  <c r="E49" i="18"/>
  <c r="D49" i="18"/>
  <c r="C49" i="18"/>
  <c r="F48" i="18"/>
  <c r="E48" i="18"/>
  <c r="D48" i="18"/>
  <c r="C48" i="18"/>
  <c r="F47" i="18"/>
  <c r="E47" i="18"/>
  <c r="D47" i="18"/>
  <c r="C47" i="18"/>
  <c r="F46" i="18"/>
  <c r="E46" i="18"/>
  <c r="D46" i="18"/>
  <c r="C46" i="18"/>
  <c r="F45" i="18"/>
  <c r="E45" i="18"/>
  <c r="D45" i="18"/>
  <c r="C45" i="18"/>
  <c r="F44" i="18"/>
  <c r="E44" i="18"/>
  <c r="D44" i="18"/>
  <c r="C44" i="18"/>
  <c r="F43" i="18"/>
  <c r="E43" i="18"/>
  <c r="D43" i="18"/>
  <c r="C43" i="18"/>
  <c r="F42" i="18"/>
  <c r="E42" i="18"/>
  <c r="D42" i="18"/>
  <c r="C42" i="18"/>
  <c r="F41" i="18"/>
  <c r="E41" i="18"/>
  <c r="D41" i="18"/>
  <c r="C41" i="18"/>
  <c r="F40" i="18"/>
  <c r="E40" i="18"/>
  <c r="D40" i="18"/>
  <c r="C40" i="18"/>
  <c r="F39" i="18"/>
  <c r="E39" i="18"/>
  <c r="D39" i="18"/>
  <c r="C39" i="18"/>
  <c r="F38" i="18"/>
  <c r="E38" i="18"/>
  <c r="D38" i="18"/>
  <c r="C38" i="18"/>
  <c r="F37" i="18"/>
  <c r="E37" i="18"/>
  <c r="D37" i="18"/>
  <c r="C37" i="18"/>
  <c r="F36" i="18"/>
  <c r="E36" i="18"/>
  <c r="D36" i="18"/>
  <c r="C36" i="18"/>
  <c r="F35" i="18"/>
  <c r="E35" i="18"/>
  <c r="D35" i="18"/>
  <c r="C35" i="18"/>
  <c r="F34" i="18"/>
  <c r="E34" i="18"/>
  <c r="D34" i="18"/>
  <c r="C34" i="18"/>
  <c r="F33" i="18"/>
  <c r="E33" i="18"/>
  <c r="D33" i="18"/>
  <c r="C33" i="18"/>
  <c r="F32" i="18"/>
  <c r="E32" i="18"/>
  <c r="D32" i="18"/>
  <c r="C32" i="18"/>
  <c r="F31" i="18"/>
  <c r="E31" i="18"/>
  <c r="D31" i="18"/>
  <c r="C31" i="18"/>
  <c r="F30" i="18"/>
  <c r="E30" i="18"/>
  <c r="D30" i="18"/>
  <c r="C30" i="18"/>
  <c r="F29" i="18"/>
  <c r="E29" i="18"/>
  <c r="D29" i="18"/>
  <c r="C29" i="18"/>
  <c r="F28" i="18"/>
  <c r="E28" i="18"/>
  <c r="D28" i="18"/>
  <c r="C28" i="18"/>
  <c r="F27" i="18"/>
  <c r="E27" i="18"/>
  <c r="D27" i="18"/>
  <c r="C27" i="18"/>
  <c r="F26" i="18"/>
  <c r="E26" i="18"/>
  <c r="D26" i="18"/>
  <c r="C26" i="18"/>
  <c r="F25" i="18"/>
  <c r="E25" i="18"/>
  <c r="D25" i="18"/>
  <c r="C25" i="18"/>
  <c r="F24" i="18"/>
  <c r="E24" i="18"/>
  <c r="D24" i="18"/>
  <c r="C24" i="18"/>
  <c r="F23" i="18"/>
  <c r="E23" i="18"/>
  <c r="D23" i="18"/>
  <c r="C23" i="18"/>
  <c r="F22" i="18"/>
  <c r="E22" i="18"/>
  <c r="D22" i="18"/>
  <c r="C22" i="18"/>
  <c r="F21" i="18"/>
  <c r="E21" i="18"/>
  <c r="D21" i="18"/>
  <c r="C21" i="18"/>
  <c r="F20" i="18"/>
  <c r="E20" i="18"/>
  <c r="D20" i="18"/>
  <c r="C20" i="18"/>
  <c r="F19" i="18"/>
  <c r="E19" i="18"/>
  <c r="D19" i="18"/>
  <c r="C19" i="18"/>
  <c r="F18" i="18"/>
  <c r="E18" i="18"/>
  <c r="D18" i="18"/>
  <c r="C18" i="18"/>
  <c r="F17" i="18"/>
  <c r="E17" i="18"/>
  <c r="D17" i="18"/>
  <c r="C17" i="18"/>
  <c r="F16" i="18"/>
  <c r="E16" i="18"/>
  <c r="D16" i="18"/>
  <c r="C16" i="18"/>
  <c r="F15" i="18"/>
  <c r="E15" i="18"/>
  <c r="D15" i="18"/>
  <c r="C15" i="18"/>
  <c r="F14" i="18"/>
  <c r="E14" i="18"/>
  <c r="D14" i="18"/>
  <c r="C14" i="18"/>
  <c r="M13" i="18"/>
  <c r="F13" i="18"/>
  <c r="E13" i="18"/>
  <c r="D13" i="18"/>
  <c r="C13" i="18"/>
  <c r="F12" i="18"/>
  <c r="E12" i="18"/>
  <c r="D12" i="18"/>
  <c r="C12" i="18"/>
  <c r="F11" i="18"/>
  <c r="E11" i="18"/>
  <c r="D11" i="18"/>
  <c r="C11" i="18"/>
  <c r="F10" i="18"/>
  <c r="E10" i="18"/>
  <c r="D10" i="18"/>
  <c r="C10" i="18"/>
  <c r="P9" i="18"/>
  <c r="M9" i="18"/>
  <c r="F9" i="18"/>
  <c r="E9" i="18"/>
  <c r="D9" i="18"/>
  <c r="C9" i="18"/>
  <c r="F8" i="18"/>
  <c r="E8" i="18"/>
  <c r="D8" i="18"/>
  <c r="C8" i="18"/>
  <c r="F7" i="18"/>
  <c r="E7" i="18"/>
  <c r="D7" i="18"/>
  <c r="C7" i="18"/>
  <c r="F6" i="18"/>
  <c r="E6" i="18"/>
  <c r="D6" i="18"/>
  <c r="C6" i="18"/>
  <c r="F5" i="18"/>
  <c r="E5" i="18"/>
  <c r="D5" i="18"/>
  <c r="C5" i="18"/>
  <c r="M4" i="18"/>
  <c r="F4" i="18"/>
  <c r="E4" i="18"/>
  <c r="D4" i="18"/>
  <c r="C4" i="18"/>
  <c r="F3" i="18"/>
  <c r="E3" i="18"/>
  <c r="D3" i="18"/>
  <c r="C3" i="18"/>
  <c r="F2" i="18"/>
  <c r="E2" i="18"/>
  <c r="D2" i="18"/>
  <c r="C2" i="18"/>
  <c r="F227" i="17"/>
  <c r="E227" i="17"/>
  <c r="D227" i="17"/>
  <c r="C227" i="17"/>
  <c r="F226" i="17"/>
  <c r="E226" i="17"/>
  <c r="D226" i="17"/>
  <c r="C226" i="17"/>
  <c r="F225" i="17"/>
  <c r="E225" i="17"/>
  <c r="D225" i="17"/>
  <c r="C225" i="17"/>
  <c r="F224" i="17"/>
  <c r="E224" i="17"/>
  <c r="D224" i="17"/>
  <c r="C224" i="17"/>
  <c r="F223" i="17"/>
  <c r="E223" i="17"/>
  <c r="D223" i="17"/>
  <c r="C223" i="17"/>
  <c r="F222" i="17"/>
  <c r="E222" i="17"/>
  <c r="D222" i="17"/>
  <c r="C222" i="17"/>
  <c r="F221" i="17"/>
  <c r="E221" i="17"/>
  <c r="D221" i="17"/>
  <c r="C221" i="17"/>
  <c r="F220" i="17"/>
  <c r="E220" i="17"/>
  <c r="D220" i="17"/>
  <c r="C220" i="17"/>
  <c r="F219" i="17"/>
  <c r="E219" i="17"/>
  <c r="D219" i="17"/>
  <c r="C219" i="17"/>
  <c r="F218" i="17"/>
  <c r="E218" i="17"/>
  <c r="D218" i="17"/>
  <c r="C218" i="17"/>
  <c r="F217" i="17"/>
  <c r="E217" i="17"/>
  <c r="D217" i="17"/>
  <c r="C217" i="17"/>
  <c r="F216" i="17"/>
  <c r="E216" i="17"/>
  <c r="D216" i="17"/>
  <c r="C216" i="17"/>
  <c r="F215" i="17"/>
  <c r="E215" i="17"/>
  <c r="D215" i="17"/>
  <c r="C215" i="17"/>
  <c r="F214" i="17"/>
  <c r="E214" i="17"/>
  <c r="D214" i="17"/>
  <c r="C214" i="17"/>
  <c r="F213" i="17"/>
  <c r="E213" i="17"/>
  <c r="D213" i="17"/>
  <c r="C213" i="17"/>
  <c r="F212" i="17"/>
  <c r="E212" i="17"/>
  <c r="D212" i="17"/>
  <c r="C212" i="17"/>
  <c r="F211" i="17"/>
  <c r="E211" i="17"/>
  <c r="D211" i="17"/>
  <c r="C211" i="17"/>
  <c r="F210" i="17"/>
  <c r="E210" i="17"/>
  <c r="D210" i="17"/>
  <c r="C210" i="17"/>
  <c r="F209" i="17"/>
  <c r="E209" i="17"/>
  <c r="D209" i="17"/>
  <c r="C209" i="17"/>
  <c r="F208" i="17"/>
  <c r="E208" i="17"/>
  <c r="D208" i="17"/>
  <c r="C208" i="17"/>
  <c r="F207" i="17"/>
  <c r="E207" i="17"/>
  <c r="D207" i="17"/>
  <c r="C207" i="17"/>
  <c r="F206" i="17"/>
  <c r="E206" i="17"/>
  <c r="D206" i="17"/>
  <c r="C206" i="17"/>
  <c r="F205" i="17"/>
  <c r="E205" i="17"/>
  <c r="D205" i="17"/>
  <c r="C205" i="17"/>
  <c r="F204" i="17"/>
  <c r="E204" i="17"/>
  <c r="D204" i="17"/>
  <c r="C204" i="17"/>
  <c r="F203" i="17"/>
  <c r="E203" i="17"/>
  <c r="D203" i="17"/>
  <c r="C203" i="17"/>
  <c r="F202" i="17"/>
  <c r="E202" i="17"/>
  <c r="D202" i="17"/>
  <c r="C202" i="17"/>
  <c r="F201" i="17"/>
  <c r="E201" i="17"/>
  <c r="D201" i="17"/>
  <c r="C201" i="17"/>
  <c r="F200" i="17"/>
  <c r="E200" i="17"/>
  <c r="D200" i="17"/>
  <c r="C200" i="17"/>
  <c r="F199" i="17"/>
  <c r="E199" i="17"/>
  <c r="D199" i="17"/>
  <c r="C199" i="17"/>
  <c r="F198" i="17"/>
  <c r="E198" i="17"/>
  <c r="D198" i="17"/>
  <c r="C198" i="17"/>
  <c r="F197" i="17"/>
  <c r="E197" i="17"/>
  <c r="D197" i="17"/>
  <c r="C197" i="17"/>
  <c r="F196" i="17"/>
  <c r="E196" i="17"/>
  <c r="D196" i="17"/>
  <c r="C196" i="17"/>
  <c r="F195" i="17"/>
  <c r="E195" i="17"/>
  <c r="D195" i="17"/>
  <c r="C195" i="17"/>
  <c r="F194" i="17"/>
  <c r="E194" i="17"/>
  <c r="D194" i="17"/>
  <c r="C194" i="17"/>
  <c r="F193" i="17"/>
  <c r="E193" i="17"/>
  <c r="D193" i="17"/>
  <c r="C193" i="17"/>
  <c r="F192" i="17"/>
  <c r="E192" i="17"/>
  <c r="D192" i="17"/>
  <c r="C192" i="17"/>
  <c r="F191" i="17"/>
  <c r="E191" i="17"/>
  <c r="D191" i="17"/>
  <c r="C191" i="17"/>
  <c r="F190" i="17"/>
  <c r="E190" i="17"/>
  <c r="D190" i="17"/>
  <c r="C190" i="17"/>
  <c r="F189" i="17"/>
  <c r="E189" i="17"/>
  <c r="D189" i="17"/>
  <c r="C189" i="17"/>
  <c r="F188" i="17"/>
  <c r="E188" i="17"/>
  <c r="D188" i="17"/>
  <c r="C188" i="17"/>
  <c r="F187" i="17"/>
  <c r="E187" i="17"/>
  <c r="D187" i="17"/>
  <c r="C187" i="17"/>
  <c r="F186" i="17"/>
  <c r="E186" i="17"/>
  <c r="D186" i="17"/>
  <c r="C186" i="17"/>
  <c r="F185" i="17"/>
  <c r="E185" i="17"/>
  <c r="D185" i="17"/>
  <c r="C185" i="17"/>
  <c r="F184" i="17"/>
  <c r="E184" i="17"/>
  <c r="D184" i="17"/>
  <c r="C184" i="17"/>
  <c r="F183" i="17"/>
  <c r="E183" i="17"/>
  <c r="D183" i="17"/>
  <c r="C183" i="17"/>
  <c r="F182" i="17"/>
  <c r="E182" i="17"/>
  <c r="D182" i="17"/>
  <c r="C182" i="17"/>
  <c r="F181" i="17"/>
  <c r="E181" i="17"/>
  <c r="D181" i="17"/>
  <c r="C181" i="17"/>
  <c r="F180" i="17"/>
  <c r="E180" i="17"/>
  <c r="D180" i="17"/>
  <c r="C180" i="17"/>
  <c r="F179" i="17"/>
  <c r="E179" i="17"/>
  <c r="D179" i="17"/>
  <c r="C179" i="17"/>
  <c r="F178" i="17"/>
  <c r="E178" i="17"/>
  <c r="D178" i="17"/>
  <c r="C178" i="17"/>
  <c r="F177" i="17"/>
  <c r="E177" i="17"/>
  <c r="D177" i="17"/>
  <c r="C177" i="17"/>
  <c r="F176" i="17"/>
  <c r="E176" i="17"/>
  <c r="D176" i="17"/>
  <c r="C176" i="17"/>
  <c r="F175" i="17"/>
  <c r="E175" i="17"/>
  <c r="D175" i="17"/>
  <c r="C175" i="17"/>
  <c r="F174" i="17"/>
  <c r="E174" i="17"/>
  <c r="D174" i="17"/>
  <c r="C174" i="17"/>
  <c r="F173" i="17"/>
  <c r="E173" i="17"/>
  <c r="D173" i="17"/>
  <c r="C173" i="17"/>
  <c r="F172" i="17"/>
  <c r="E172" i="17"/>
  <c r="D172" i="17"/>
  <c r="C172" i="17"/>
  <c r="F171" i="17"/>
  <c r="E171" i="17"/>
  <c r="D171" i="17"/>
  <c r="C171" i="17"/>
  <c r="F170" i="17"/>
  <c r="E170" i="17"/>
  <c r="D170" i="17"/>
  <c r="C170" i="17"/>
  <c r="F169" i="17"/>
  <c r="E169" i="17"/>
  <c r="D169" i="17"/>
  <c r="C169" i="17"/>
  <c r="F168" i="17"/>
  <c r="E168" i="17"/>
  <c r="D168" i="17"/>
  <c r="C168" i="17"/>
  <c r="F167" i="17"/>
  <c r="E167" i="17"/>
  <c r="D167" i="17"/>
  <c r="C167" i="17"/>
  <c r="F166" i="17"/>
  <c r="E166" i="17"/>
  <c r="D166" i="17"/>
  <c r="C166" i="17"/>
  <c r="F165" i="17"/>
  <c r="E165" i="17"/>
  <c r="D165" i="17"/>
  <c r="C165" i="17"/>
  <c r="F164" i="17"/>
  <c r="E164" i="17"/>
  <c r="D164" i="17"/>
  <c r="C164" i="17"/>
  <c r="F163" i="17"/>
  <c r="E163" i="17"/>
  <c r="D163" i="17"/>
  <c r="C163" i="17"/>
  <c r="F162" i="17"/>
  <c r="E162" i="17"/>
  <c r="D162" i="17"/>
  <c r="C162" i="17"/>
  <c r="F161" i="17"/>
  <c r="E161" i="17"/>
  <c r="D161" i="17"/>
  <c r="C161" i="17"/>
  <c r="F160" i="17"/>
  <c r="E160" i="17"/>
  <c r="D160" i="17"/>
  <c r="C160" i="17"/>
  <c r="F159" i="17"/>
  <c r="E159" i="17"/>
  <c r="D159" i="17"/>
  <c r="C159" i="17"/>
  <c r="F158" i="17"/>
  <c r="E158" i="17"/>
  <c r="D158" i="17"/>
  <c r="C158" i="17"/>
  <c r="F157" i="17"/>
  <c r="E157" i="17"/>
  <c r="D157" i="17"/>
  <c r="C157" i="17"/>
  <c r="F156" i="17"/>
  <c r="E156" i="17"/>
  <c r="D156" i="17"/>
  <c r="C156" i="17"/>
  <c r="F155" i="17"/>
  <c r="E155" i="17"/>
  <c r="D155" i="17"/>
  <c r="C155" i="17"/>
  <c r="F154" i="17"/>
  <c r="E154" i="17"/>
  <c r="D154" i="17"/>
  <c r="C154" i="17"/>
  <c r="F153" i="17"/>
  <c r="E153" i="17"/>
  <c r="D153" i="17"/>
  <c r="C153" i="17"/>
  <c r="F152" i="17"/>
  <c r="E152" i="17"/>
  <c r="D152" i="17"/>
  <c r="C152" i="17"/>
  <c r="F151" i="17"/>
  <c r="E151" i="17"/>
  <c r="D151" i="17"/>
  <c r="C151" i="17"/>
  <c r="F150" i="17"/>
  <c r="E150" i="17"/>
  <c r="D150" i="17"/>
  <c r="C150" i="17"/>
  <c r="F149" i="17"/>
  <c r="E149" i="17"/>
  <c r="D149" i="17"/>
  <c r="C149" i="17"/>
  <c r="F148" i="17"/>
  <c r="E148" i="17"/>
  <c r="D148" i="17"/>
  <c r="C148" i="17"/>
  <c r="F147" i="17"/>
  <c r="E147" i="17"/>
  <c r="D147" i="17"/>
  <c r="C147" i="17"/>
  <c r="F146" i="17"/>
  <c r="E146" i="17"/>
  <c r="D146" i="17"/>
  <c r="C146" i="17"/>
  <c r="F145" i="17"/>
  <c r="E145" i="17"/>
  <c r="D145" i="17"/>
  <c r="C145" i="17"/>
  <c r="F144" i="17"/>
  <c r="E144" i="17"/>
  <c r="D144" i="17"/>
  <c r="C144" i="17"/>
  <c r="F143" i="17"/>
  <c r="E143" i="17"/>
  <c r="D143" i="17"/>
  <c r="C143" i="17"/>
  <c r="F142" i="17"/>
  <c r="E142" i="17"/>
  <c r="D142" i="17"/>
  <c r="C142" i="17"/>
  <c r="F141" i="17"/>
  <c r="E141" i="17"/>
  <c r="D141" i="17"/>
  <c r="C141" i="17"/>
  <c r="F140" i="17"/>
  <c r="E140" i="17"/>
  <c r="D140" i="17"/>
  <c r="C140" i="17"/>
  <c r="F139" i="17"/>
  <c r="E139" i="17"/>
  <c r="D139" i="17"/>
  <c r="C139" i="17"/>
  <c r="F138" i="17"/>
  <c r="E138" i="17"/>
  <c r="D138" i="17"/>
  <c r="C138" i="17"/>
  <c r="F137" i="17"/>
  <c r="E137" i="17"/>
  <c r="D137" i="17"/>
  <c r="C137" i="17"/>
  <c r="F136" i="17"/>
  <c r="E136" i="17"/>
  <c r="D136" i="17"/>
  <c r="C136" i="17"/>
  <c r="F135" i="17"/>
  <c r="E135" i="17"/>
  <c r="D135" i="17"/>
  <c r="C135" i="17"/>
  <c r="F134" i="17"/>
  <c r="E134" i="17"/>
  <c r="D134" i="17"/>
  <c r="C134" i="17"/>
  <c r="F133" i="17"/>
  <c r="E133" i="17"/>
  <c r="D133" i="17"/>
  <c r="C133" i="17"/>
  <c r="F132" i="17"/>
  <c r="E132" i="17"/>
  <c r="D132" i="17"/>
  <c r="C132" i="17"/>
  <c r="F131" i="17"/>
  <c r="E131" i="17"/>
  <c r="D131" i="17"/>
  <c r="C131" i="17"/>
  <c r="F130" i="17"/>
  <c r="E130" i="17"/>
  <c r="D130" i="17"/>
  <c r="C130" i="17"/>
  <c r="F129" i="17"/>
  <c r="E129" i="17"/>
  <c r="D129" i="17"/>
  <c r="C129" i="17"/>
  <c r="F128" i="17"/>
  <c r="E128" i="17"/>
  <c r="D128" i="17"/>
  <c r="C128" i="17"/>
  <c r="F127" i="17"/>
  <c r="E127" i="17"/>
  <c r="D127" i="17"/>
  <c r="C127" i="17"/>
  <c r="F126" i="17"/>
  <c r="E126" i="17"/>
  <c r="D126" i="17"/>
  <c r="C126" i="17"/>
  <c r="F125" i="17"/>
  <c r="E125" i="17"/>
  <c r="D125" i="17"/>
  <c r="C125" i="17"/>
  <c r="F124" i="17"/>
  <c r="E124" i="17"/>
  <c r="D124" i="17"/>
  <c r="C124" i="17"/>
  <c r="F123" i="17"/>
  <c r="E123" i="17"/>
  <c r="D123" i="17"/>
  <c r="C123" i="17"/>
  <c r="F122" i="17"/>
  <c r="E122" i="17"/>
  <c r="D122" i="17"/>
  <c r="C122" i="17"/>
  <c r="F121" i="17"/>
  <c r="E121" i="17"/>
  <c r="D121" i="17"/>
  <c r="C121" i="17"/>
  <c r="F120" i="17"/>
  <c r="E120" i="17"/>
  <c r="D120" i="17"/>
  <c r="C120" i="17"/>
  <c r="F119" i="17"/>
  <c r="E119" i="17"/>
  <c r="D119" i="17"/>
  <c r="C119" i="17"/>
  <c r="F118" i="17"/>
  <c r="E118" i="17"/>
  <c r="D118" i="17"/>
  <c r="C118" i="17"/>
  <c r="F117" i="17"/>
  <c r="E117" i="17"/>
  <c r="D117" i="17"/>
  <c r="C117" i="17"/>
  <c r="F116" i="17"/>
  <c r="E116" i="17"/>
  <c r="D116" i="17"/>
  <c r="C116" i="17"/>
  <c r="F115" i="17"/>
  <c r="E115" i="17"/>
  <c r="D115" i="17"/>
  <c r="C115" i="17"/>
  <c r="F114" i="17"/>
  <c r="E114" i="17"/>
  <c r="D114" i="17"/>
  <c r="C114" i="17"/>
  <c r="F113" i="17"/>
  <c r="E113" i="17"/>
  <c r="D113" i="17"/>
  <c r="C113" i="17"/>
  <c r="F112" i="17"/>
  <c r="E112" i="17"/>
  <c r="D112" i="17"/>
  <c r="C112" i="17"/>
  <c r="F111" i="17"/>
  <c r="E111" i="17"/>
  <c r="D111" i="17"/>
  <c r="C111" i="17"/>
  <c r="F110" i="17"/>
  <c r="E110" i="17"/>
  <c r="D110" i="17"/>
  <c r="C110" i="17"/>
  <c r="F109" i="17"/>
  <c r="E109" i="17"/>
  <c r="D109" i="17"/>
  <c r="C109" i="17"/>
  <c r="F108" i="17"/>
  <c r="E108" i="17"/>
  <c r="D108" i="17"/>
  <c r="C108" i="17"/>
  <c r="F107" i="17"/>
  <c r="E107" i="17"/>
  <c r="D107" i="17"/>
  <c r="C107" i="17"/>
  <c r="F106" i="17"/>
  <c r="E106" i="17"/>
  <c r="D106" i="17"/>
  <c r="C106" i="17"/>
  <c r="F105" i="17"/>
  <c r="E105" i="17"/>
  <c r="D105" i="17"/>
  <c r="C105" i="17"/>
  <c r="F104" i="17"/>
  <c r="E104" i="17"/>
  <c r="D104" i="17"/>
  <c r="C104" i="17"/>
  <c r="F103" i="17"/>
  <c r="E103" i="17"/>
  <c r="D103" i="17"/>
  <c r="C103" i="17"/>
  <c r="F102" i="17"/>
  <c r="E102" i="17"/>
  <c r="D102" i="17"/>
  <c r="C102" i="17"/>
  <c r="F101" i="17"/>
  <c r="E101" i="17"/>
  <c r="D101" i="17"/>
  <c r="C101" i="17"/>
  <c r="F100" i="17"/>
  <c r="E100" i="17"/>
  <c r="D100" i="17"/>
  <c r="C100" i="17"/>
  <c r="F99" i="17"/>
  <c r="E99" i="17"/>
  <c r="D99" i="17"/>
  <c r="C99" i="17"/>
  <c r="F98" i="17"/>
  <c r="E98" i="17"/>
  <c r="D98" i="17"/>
  <c r="C98" i="17"/>
  <c r="F97" i="17"/>
  <c r="E97" i="17"/>
  <c r="D97" i="17"/>
  <c r="C97" i="17"/>
  <c r="F96" i="17"/>
  <c r="E96" i="17"/>
  <c r="D96" i="17"/>
  <c r="C96" i="17"/>
  <c r="F95" i="17"/>
  <c r="E95" i="17"/>
  <c r="D95" i="17"/>
  <c r="C95" i="17"/>
  <c r="F94" i="17"/>
  <c r="E94" i="17"/>
  <c r="D94" i="17"/>
  <c r="C94" i="17"/>
  <c r="F93" i="17"/>
  <c r="E93" i="17"/>
  <c r="D93" i="17"/>
  <c r="C93" i="17"/>
  <c r="F92" i="17"/>
  <c r="E92" i="17"/>
  <c r="D92" i="17"/>
  <c r="C92" i="17"/>
  <c r="F91" i="17"/>
  <c r="E91" i="17"/>
  <c r="D91" i="17"/>
  <c r="C91" i="17"/>
  <c r="F90" i="17"/>
  <c r="E90" i="17"/>
  <c r="D90" i="17"/>
  <c r="C90" i="17"/>
  <c r="F89" i="17"/>
  <c r="E89" i="17"/>
  <c r="D89" i="17"/>
  <c r="C89" i="17"/>
  <c r="F88" i="17"/>
  <c r="E88" i="17"/>
  <c r="D88" i="17"/>
  <c r="C88" i="17"/>
  <c r="F87" i="17"/>
  <c r="E87" i="17"/>
  <c r="D87" i="17"/>
  <c r="C87" i="17"/>
  <c r="F86" i="17"/>
  <c r="E86" i="17"/>
  <c r="D86" i="17"/>
  <c r="C86" i="17"/>
  <c r="F85" i="17"/>
  <c r="E85" i="17"/>
  <c r="D85" i="17"/>
  <c r="C85" i="17"/>
  <c r="F84" i="17"/>
  <c r="E84" i="17"/>
  <c r="D84" i="17"/>
  <c r="C84" i="17"/>
  <c r="F83" i="17"/>
  <c r="E83" i="17"/>
  <c r="D83" i="17"/>
  <c r="C83" i="17"/>
  <c r="F82" i="17"/>
  <c r="E82" i="17"/>
  <c r="D82" i="17"/>
  <c r="C82" i="17"/>
  <c r="F81" i="17"/>
  <c r="E81" i="17"/>
  <c r="D81" i="17"/>
  <c r="C81" i="17"/>
  <c r="F80" i="17"/>
  <c r="E80" i="17"/>
  <c r="D80" i="17"/>
  <c r="C80" i="17"/>
  <c r="F79" i="17"/>
  <c r="E79" i="17"/>
  <c r="D79" i="17"/>
  <c r="C79" i="17"/>
  <c r="F78" i="17"/>
  <c r="E78" i="17"/>
  <c r="D78" i="17"/>
  <c r="C78" i="17"/>
  <c r="F77" i="17"/>
  <c r="E77" i="17"/>
  <c r="D77" i="17"/>
  <c r="C77" i="17"/>
  <c r="F76" i="17"/>
  <c r="E76" i="17"/>
  <c r="D76" i="17"/>
  <c r="C76" i="17"/>
  <c r="F75" i="17"/>
  <c r="E75" i="17"/>
  <c r="D75" i="17"/>
  <c r="C75" i="17"/>
  <c r="F74" i="17"/>
  <c r="E74" i="17"/>
  <c r="D74" i="17"/>
  <c r="C74" i="17"/>
  <c r="F73" i="17"/>
  <c r="E73" i="17"/>
  <c r="D73" i="17"/>
  <c r="C73" i="17"/>
  <c r="F72" i="17"/>
  <c r="E72" i="17"/>
  <c r="D72" i="17"/>
  <c r="C72" i="17"/>
  <c r="F71" i="17"/>
  <c r="E71" i="17"/>
  <c r="D71" i="17"/>
  <c r="C71" i="17"/>
  <c r="F70" i="17"/>
  <c r="E70" i="17"/>
  <c r="D70" i="17"/>
  <c r="C70" i="17"/>
  <c r="F69" i="17"/>
  <c r="E69" i="17"/>
  <c r="D69" i="17"/>
  <c r="C69" i="17"/>
  <c r="F68" i="17"/>
  <c r="E68" i="17"/>
  <c r="D68" i="17"/>
  <c r="C68" i="17"/>
  <c r="F67" i="17"/>
  <c r="E67" i="17"/>
  <c r="D67" i="17"/>
  <c r="C67" i="17"/>
  <c r="F66" i="17"/>
  <c r="E66" i="17"/>
  <c r="D66" i="17"/>
  <c r="C66" i="17"/>
  <c r="F65" i="17"/>
  <c r="E65" i="17"/>
  <c r="D65" i="17"/>
  <c r="C65" i="17"/>
  <c r="F64" i="17"/>
  <c r="E64" i="17"/>
  <c r="D64" i="17"/>
  <c r="C64" i="17"/>
  <c r="F63" i="17"/>
  <c r="E63" i="17"/>
  <c r="D63" i="17"/>
  <c r="C63" i="17"/>
  <c r="F62" i="17"/>
  <c r="E62" i="17"/>
  <c r="D62" i="17"/>
  <c r="C62" i="17"/>
  <c r="F61" i="17"/>
  <c r="E61" i="17"/>
  <c r="D61" i="17"/>
  <c r="C61" i="17"/>
  <c r="F60" i="17"/>
  <c r="E60" i="17"/>
  <c r="D60" i="17"/>
  <c r="C60" i="17"/>
  <c r="F59" i="17"/>
  <c r="E59" i="17"/>
  <c r="D59" i="17"/>
  <c r="C59" i="17"/>
  <c r="F58" i="17"/>
  <c r="E58" i="17"/>
  <c r="D58" i="17"/>
  <c r="C58" i="17"/>
  <c r="F57" i="17"/>
  <c r="E57" i="17"/>
  <c r="D57" i="17"/>
  <c r="C57" i="17"/>
  <c r="F56" i="17"/>
  <c r="E56" i="17"/>
  <c r="D56" i="17"/>
  <c r="C56" i="17"/>
  <c r="F55" i="17"/>
  <c r="E55" i="17"/>
  <c r="D55" i="17"/>
  <c r="C55" i="17"/>
  <c r="F54" i="17"/>
  <c r="E54" i="17"/>
  <c r="D54" i="17"/>
  <c r="C54" i="17"/>
  <c r="F53" i="17"/>
  <c r="E53" i="17"/>
  <c r="D53" i="17"/>
  <c r="C53" i="17"/>
  <c r="F52" i="17"/>
  <c r="E52" i="17"/>
  <c r="D52" i="17"/>
  <c r="C52" i="17"/>
  <c r="F51" i="17"/>
  <c r="E51" i="17"/>
  <c r="D51" i="17"/>
  <c r="C51" i="17"/>
  <c r="F50" i="17"/>
  <c r="E50" i="17"/>
  <c r="D50" i="17"/>
  <c r="C50" i="17"/>
  <c r="F49" i="17"/>
  <c r="E49" i="17"/>
  <c r="D49" i="17"/>
  <c r="C49" i="17"/>
  <c r="F48" i="17"/>
  <c r="E48" i="17"/>
  <c r="D48" i="17"/>
  <c r="C48" i="17"/>
  <c r="F47" i="17"/>
  <c r="E47" i="17"/>
  <c r="D47" i="17"/>
  <c r="C47" i="17"/>
  <c r="F46" i="17"/>
  <c r="E46" i="17"/>
  <c r="D46" i="17"/>
  <c r="C46" i="17"/>
  <c r="F45" i="17"/>
  <c r="E45" i="17"/>
  <c r="D45" i="17"/>
  <c r="C45" i="17"/>
  <c r="F44" i="17"/>
  <c r="E44" i="17"/>
  <c r="D44" i="17"/>
  <c r="C44" i="17"/>
  <c r="F43" i="17"/>
  <c r="E43" i="17"/>
  <c r="D43" i="17"/>
  <c r="C43" i="17"/>
  <c r="F42" i="17"/>
  <c r="E42" i="17"/>
  <c r="D42" i="17"/>
  <c r="C42" i="17"/>
  <c r="F41" i="17"/>
  <c r="E41" i="17"/>
  <c r="D41" i="17"/>
  <c r="C41" i="17"/>
  <c r="F40" i="17"/>
  <c r="E40" i="17"/>
  <c r="D40" i="17"/>
  <c r="C40" i="17"/>
  <c r="F39" i="17"/>
  <c r="E39" i="17"/>
  <c r="D39" i="17"/>
  <c r="C39" i="17"/>
  <c r="F38" i="17"/>
  <c r="E38" i="17"/>
  <c r="D38" i="17"/>
  <c r="C38" i="17"/>
  <c r="F37" i="17"/>
  <c r="E37" i="17"/>
  <c r="D37" i="17"/>
  <c r="C37" i="17"/>
  <c r="F36" i="17"/>
  <c r="E36" i="17"/>
  <c r="D36" i="17"/>
  <c r="C36" i="17"/>
  <c r="F35" i="17"/>
  <c r="E35" i="17"/>
  <c r="D35" i="17"/>
  <c r="C35" i="17"/>
  <c r="F34" i="17"/>
  <c r="E34" i="17"/>
  <c r="D34" i="17"/>
  <c r="C34" i="17"/>
  <c r="F33" i="17"/>
  <c r="E33" i="17"/>
  <c r="D33" i="17"/>
  <c r="C33" i="17"/>
  <c r="F32" i="17"/>
  <c r="E32" i="17"/>
  <c r="D32" i="17"/>
  <c r="C32" i="17"/>
  <c r="F31" i="17"/>
  <c r="E31" i="17"/>
  <c r="D31" i="17"/>
  <c r="C31" i="17"/>
  <c r="F30" i="17"/>
  <c r="E30" i="17"/>
  <c r="D30" i="17"/>
  <c r="C30" i="17"/>
  <c r="F29" i="17"/>
  <c r="E29" i="17"/>
  <c r="D29" i="17"/>
  <c r="C29" i="17"/>
  <c r="F28" i="17"/>
  <c r="E28" i="17"/>
  <c r="D28" i="17"/>
  <c r="C28" i="17"/>
  <c r="F27" i="17"/>
  <c r="E27" i="17"/>
  <c r="D27" i="17"/>
  <c r="C27" i="17"/>
  <c r="F26" i="17"/>
  <c r="E26" i="17"/>
  <c r="D26" i="17"/>
  <c r="C26" i="17"/>
  <c r="F25" i="17"/>
  <c r="E25" i="17"/>
  <c r="D25" i="17"/>
  <c r="C25" i="17"/>
  <c r="F24" i="17"/>
  <c r="E24" i="17"/>
  <c r="D24" i="17"/>
  <c r="C24" i="17"/>
  <c r="F23" i="17"/>
  <c r="E23" i="17"/>
  <c r="D23" i="17"/>
  <c r="C23" i="17"/>
  <c r="F22" i="17"/>
  <c r="E22" i="17"/>
  <c r="D22" i="17"/>
  <c r="C22" i="17"/>
  <c r="F21" i="17"/>
  <c r="E21" i="17"/>
  <c r="D21" i="17"/>
  <c r="C21" i="17"/>
  <c r="F20" i="17"/>
  <c r="E20" i="17"/>
  <c r="D20" i="17"/>
  <c r="C20" i="17"/>
  <c r="F19" i="17"/>
  <c r="E19" i="17"/>
  <c r="D19" i="17"/>
  <c r="C19" i="17"/>
  <c r="F18" i="17"/>
  <c r="E18" i="17"/>
  <c r="D18" i="17"/>
  <c r="C18" i="17"/>
  <c r="F17" i="17"/>
  <c r="E17" i="17"/>
  <c r="D17" i="17"/>
  <c r="C17" i="17"/>
  <c r="F16" i="17"/>
  <c r="E16" i="17"/>
  <c r="D16" i="17"/>
  <c r="C16" i="17"/>
  <c r="F15" i="17"/>
  <c r="E15" i="17"/>
  <c r="D15" i="17"/>
  <c r="C15" i="17"/>
  <c r="F14" i="17"/>
  <c r="E14" i="17"/>
  <c r="D14" i="17"/>
  <c r="C14" i="17"/>
  <c r="M13" i="17"/>
  <c r="F13" i="17"/>
  <c r="E13" i="17"/>
  <c r="D13" i="17"/>
  <c r="C13" i="17"/>
  <c r="F12" i="17"/>
  <c r="E12" i="17"/>
  <c r="D12" i="17"/>
  <c r="C12" i="17"/>
  <c r="F11" i="17"/>
  <c r="E11" i="17"/>
  <c r="D11" i="17"/>
  <c r="C11" i="17"/>
  <c r="F10" i="17"/>
  <c r="E10" i="17"/>
  <c r="D10" i="17"/>
  <c r="C10" i="17"/>
  <c r="P9" i="17"/>
  <c r="M9" i="17"/>
  <c r="F9" i="17"/>
  <c r="E9" i="17"/>
  <c r="D9" i="17"/>
  <c r="C9" i="17"/>
  <c r="F8" i="17"/>
  <c r="E8" i="17"/>
  <c r="D8" i="17"/>
  <c r="C8" i="17"/>
  <c r="F7" i="17"/>
  <c r="E7" i="17"/>
  <c r="D7" i="17"/>
  <c r="C7" i="17"/>
  <c r="F6" i="17"/>
  <c r="E6" i="17"/>
  <c r="D6" i="17"/>
  <c r="C6" i="17"/>
  <c r="F5" i="17"/>
  <c r="E5" i="17"/>
  <c r="D5" i="17"/>
  <c r="C5" i="17"/>
  <c r="M4" i="17"/>
  <c r="F4" i="17"/>
  <c r="E4" i="17"/>
  <c r="D4" i="17"/>
  <c r="C4" i="17"/>
  <c r="F3" i="17"/>
  <c r="E3" i="17"/>
  <c r="D3" i="17"/>
  <c r="C3" i="17"/>
  <c r="F2" i="17"/>
  <c r="E2" i="17"/>
  <c r="D2" i="17"/>
  <c r="C2" i="17"/>
  <c r="F189" i="16"/>
  <c r="E189" i="16"/>
  <c r="D189" i="16"/>
  <c r="C189" i="16"/>
  <c r="F188" i="16"/>
  <c r="E188" i="16"/>
  <c r="D188" i="16"/>
  <c r="C188" i="16"/>
  <c r="F187" i="16"/>
  <c r="E187" i="16"/>
  <c r="D187" i="16"/>
  <c r="C187" i="16"/>
  <c r="F186" i="16"/>
  <c r="E186" i="16"/>
  <c r="D186" i="16"/>
  <c r="C186" i="16"/>
  <c r="F185" i="16"/>
  <c r="E185" i="16"/>
  <c r="D185" i="16"/>
  <c r="C185" i="16"/>
  <c r="F184" i="16"/>
  <c r="E184" i="16"/>
  <c r="D184" i="16"/>
  <c r="C184" i="16"/>
  <c r="F183" i="16"/>
  <c r="E183" i="16"/>
  <c r="D183" i="16"/>
  <c r="C183" i="16"/>
  <c r="F182" i="16"/>
  <c r="E182" i="16"/>
  <c r="D182" i="16"/>
  <c r="C182" i="16"/>
  <c r="F181" i="16"/>
  <c r="E181" i="16"/>
  <c r="D181" i="16"/>
  <c r="C181" i="16"/>
  <c r="F180" i="16"/>
  <c r="E180" i="16"/>
  <c r="D180" i="16"/>
  <c r="C180" i="16"/>
  <c r="F179" i="16"/>
  <c r="E179" i="16"/>
  <c r="D179" i="16"/>
  <c r="C179" i="16"/>
  <c r="F178" i="16"/>
  <c r="E178" i="16"/>
  <c r="D178" i="16"/>
  <c r="C178" i="16"/>
  <c r="F177" i="16"/>
  <c r="E177" i="16"/>
  <c r="D177" i="16"/>
  <c r="C177" i="16"/>
  <c r="F176" i="16"/>
  <c r="E176" i="16"/>
  <c r="D176" i="16"/>
  <c r="C176" i="16"/>
  <c r="F175" i="16"/>
  <c r="E175" i="16"/>
  <c r="D175" i="16"/>
  <c r="C175" i="16"/>
  <c r="F174" i="16"/>
  <c r="E174" i="16"/>
  <c r="D174" i="16"/>
  <c r="C174" i="16"/>
  <c r="F173" i="16"/>
  <c r="E173" i="16"/>
  <c r="D173" i="16"/>
  <c r="C173" i="16"/>
  <c r="F172" i="16"/>
  <c r="E172" i="16"/>
  <c r="D172" i="16"/>
  <c r="C172" i="16"/>
  <c r="F171" i="16"/>
  <c r="E171" i="16"/>
  <c r="D171" i="16"/>
  <c r="C171" i="16"/>
  <c r="F170" i="16"/>
  <c r="E170" i="16"/>
  <c r="D170" i="16"/>
  <c r="C170" i="16"/>
  <c r="F169" i="16"/>
  <c r="E169" i="16"/>
  <c r="D169" i="16"/>
  <c r="C169" i="16"/>
  <c r="F168" i="16"/>
  <c r="E168" i="16"/>
  <c r="D168" i="16"/>
  <c r="C168" i="16"/>
  <c r="F167" i="16"/>
  <c r="E167" i="16"/>
  <c r="D167" i="16"/>
  <c r="C167" i="16"/>
  <c r="F166" i="16"/>
  <c r="E166" i="16"/>
  <c r="D166" i="16"/>
  <c r="C166" i="16"/>
  <c r="F165" i="16"/>
  <c r="E165" i="16"/>
  <c r="D165" i="16"/>
  <c r="C165" i="16"/>
  <c r="F164" i="16"/>
  <c r="E164" i="16"/>
  <c r="D164" i="16"/>
  <c r="C164" i="16"/>
  <c r="F163" i="16"/>
  <c r="E163" i="16"/>
  <c r="D163" i="16"/>
  <c r="C163" i="16"/>
  <c r="F162" i="16"/>
  <c r="E162" i="16"/>
  <c r="D162" i="16"/>
  <c r="C162" i="16"/>
  <c r="F161" i="16"/>
  <c r="E161" i="16"/>
  <c r="D161" i="16"/>
  <c r="C161" i="16"/>
  <c r="F160" i="16"/>
  <c r="E160" i="16"/>
  <c r="D160" i="16"/>
  <c r="C160" i="16"/>
  <c r="F159" i="16"/>
  <c r="E159" i="16"/>
  <c r="D159" i="16"/>
  <c r="C159" i="16"/>
  <c r="F158" i="16"/>
  <c r="E158" i="16"/>
  <c r="D158" i="16"/>
  <c r="C158" i="16"/>
  <c r="F157" i="16"/>
  <c r="E157" i="16"/>
  <c r="D157" i="16"/>
  <c r="C157" i="16"/>
  <c r="F156" i="16"/>
  <c r="E156" i="16"/>
  <c r="D156" i="16"/>
  <c r="C156" i="16"/>
  <c r="F155" i="16"/>
  <c r="E155" i="16"/>
  <c r="D155" i="16"/>
  <c r="C155" i="16"/>
  <c r="F154" i="16"/>
  <c r="E154" i="16"/>
  <c r="D154" i="16"/>
  <c r="C154" i="16"/>
  <c r="F153" i="16"/>
  <c r="E153" i="16"/>
  <c r="D153" i="16"/>
  <c r="C153" i="16"/>
  <c r="F152" i="16"/>
  <c r="E152" i="16"/>
  <c r="D152" i="16"/>
  <c r="C152" i="16"/>
  <c r="F151" i="16"/>
  <c r="E151" i="16"/>
  <c r="D151" i="16"/>
  <c r="C151" i="16"/>
  <c r="F150" i="16"/>
  <c r="E150" i="16"/>
  <c r="D150" i="16"/>
  <c r="C150" i="16"/>
  <c r="F149" i="16"/>
  <c r="E149" i="16"/>
  <c r="D149" i="16"/>
  <c r="C149" i="16"/>
  <c r="F148" i="16"/>
  <c r="E148" i="16"/>
  <c r="D148" i="16"/>
  <c r="C148" i="16"/>
  <c r="F147" i="16"/>
  <c r="E147" i="16"/>
  <c r="D147" i="16"/>
  <c r="C147" i="16"/>
  <c r="F146" i="16"/>
  <c r="E146" i="16"/>
  <c r="D146" i="16"/>
  <c r="C146" i="16"/>
  <c r="F145" i="16"/>
  <c r="E145" i="16"/>
  <c r="D145" i="16"/>
  <c r="C145" i="16"/>
  <c r="F144" i="16"/>
  <c r="E144" i="16"/>
  <c r="D144" i="16"/>
  <c r="C144" i="16"/>
  <c r="F143" i="16"/>
  <c r="E143" i="16"/>
  <c r="D143" i="16"/>
  <c r="C143" i="16"/>
  <c r="F142" i="16"/>
  <c r="E142" i="16"/>
  <c r="D142" i="16"/>
  <c r="C142" i="16"/>
  <c r="F141" i="16"/>
  <c r="E141" i="16"/>
  <c r="D141" i="16"/>
  <c r="C141" i="16"/>
  <c r="F140" i="16"/>
  <c r="E140" i="16"/>
  <c r="D140" i="16"/>
  <c r="C140" i="16"/>
  <c r="F139" i="16"/>
  <c r="E139" i="16"/>
  <c r="D139" i="16"/>
  <c r="C139" i="16"/>
  <c r="F138" i="16"/>
  <c r="E138" i="16"/>
  <c r="D138" i="16"/>
  <c r="C138" i="16"/>
  <c r="F137" i="16"/>
  <c r="E137" i="16"/>
  <c r="D137" i="16"/>
  <c r="C137" i="16"/>
  <c r="F136" i="16"/>
  <c r="E136" i="16"/>
  <c r="D136" i="16"/>
  <c r="C136" i="16"/>
  <c r="F135" i="16"/>
  <c r="E135" i="16"/>
  <c r="D135" i="16"/>
  <c r="C135" i="16"/>
  <c r="F134" i="16"/>
  <c r="E134" i="16"/>
  <c r="D134" i="16"/>
  <c r="C134" i="16"/>
  <c r="F133" i="16"/>
  <c r="E133" i="16"/>
  <c r="D133" i="16"/>
  <c r="C133" i="16"/>
  <c r="F132" i="16"/>
  <c r="E132" i="16"/>
  <c r="D132" i="16"/>
  <c r="C132" i="16"/>
  <c r="F131" i="16"/>
  <c r="E131" i="16"/>
  <c r="D131" i="16"/>
  <c r="C131" i="16"/>
  <c r="F130" i="16"/>
  <c r="E130" i="16"/>
  <c r="D130" i="16"/>
  <c r="C130" i="16"/>
  <c r="F129" i="16"/>
  <c r="E129" i="16"/>
  <c r="D129" i="16"/>
  <c r="C129" i="16"/>
  <c r="F128" i="16"/>
  <c r="E128" i="16"/>
  <c r="D128" i="16"/>
  <c r="C128" i="16"/>
  <c r="F127" i="16"/>
  <c r="E127" i="16"/>
  <c r="D127" i="16"/>
  <c r="C127" i="16"/>
  <c r="F126" i="16"/>
  <c r="E126" i="16"/>
  <c r="D126" i="16"/>
  <c r="C126" i="16"/>
  <c r="F125" i="16"/>
  <c r="E125" i="16"/>
  <c r="D125" i="16"/>
  <c r="C125" i="16"/>
  <c r="F124" i="16"/>
  <c r="E124" i="16"/>
  <c r="D124" i="16"/>
  <c r="C124" i="16"/>
  <c r="F123" i="16"/>
  <c r="E123" i="16"/>
  <c r="D123" i="16"/>
  <c r="C123" i="16"/>
  <c r="F122" i="16"/>
  <c r="E122" i="16"/>
  <c r="D122" i="16"/>
  <c r="C122" i="16"/>
  <c r="F121" i="16"/>
  <c r="E121" i="16"/>
  <c r="D121" i="16"/>
  <c r="C121" i="16"/>
  <c r="F120" i="16"/>
  <c r="E120" i="16"/>
  <c r="D120" i="16"/>
  <c r="C120" i="16"/>
  <c r="F119" i="16"/>
  <c r="E119" i="16"/>
  <c r="D119" i="16"/>
  <c r="C119" i="16"/>
  <c r="F118" i="16"/>
  <c r="E118" i="16"/>
  <c r="D118" i="16"/>
  <c r="C118" i="16"/>
  <c r="F117" i="16"/>
  <c r="E117" i="16"/>
  <c r="D117" i="16"/>
  <c r="C117" i="16"/>
  <c r="F116" i="16"/>
  <c r="E116" i="16"/>
  <c r="D116" i="16"/>
  <c r="C116" i="16"/>
  <c r="F115" i="16"/>
  <c r="E115" i="16"/>
  <c r="D115" i="16"/>
  <c r="C115" i="16"/>
  <c r="F114" i="16"/>
  <c r="E114" i="16"/>
  <c r="D114" i="16"/>
  <c r="C114" i="16"/>
  <c r="F113" i="16"/>
  <c r="E113" i="16"/>
  <c r="D113" i="16"/>
  <c r="C113" i="16"/>
  <c r="F112" i="16"/>
  <c r="E112" i="16"/>
  <c r="D112" i="16"/>
  <c r="C112" i="16"/>
  <c r="F111" i="16"/>
  <c r="E111" i="16"/>
  <c r="D111" i="16"/>
  <c r="C111" i="16"/>
  <c r="F110" i="16"/>
  <c r="E110" i="16"/>
  <c r="D110" i="16"/>
  <c r="C110" i="16"/>
  <c r="F109" i="16"/>
  <c r="E109" i="16"/>
  <c r="D109" i="16"/>
  <c r="C109" i="16"/>
  <c r="F108" i="16"/>
  <c r="E108" i="16"/>
  <c r="D108" i="16"/>
  <c r="C108" i="16"/>
  <c r="F107" i="16"/>
  <c r="E107" i="16"/>
  <c r="D107" i="16"/>
  <c r="C107" i="16"/>
  <c r="F106" i="16"/>
  <c r="E106" i="16"/>
  <c r="D106" i="16"/>
  <c r="C106" i="16"/>
  <c r="F105" i="16"/>
  <c r="E105" i="16"/>
  <c r="D105" i="16"/>
  <c r="C105" i="16"/>
  <c r="F104" i="16"/>
  <c r="E104" i="16"/>
  <c r="D104" i="16"/>
  <c r="C104" i="16"/>
  <c r="F103" i="16"/>
  <c r="E103" i="16"/>
  <c r="D103" i="16"/>
  <c r="C103" i="16"/>
  <c r="F102" i="16"/>
  <c r="E102" i="16"/>
  <c r="D102" i="16"/>
  <c r="C102" i="16"/>
  <c r="F101" i="16"/>
  <c r="E101" i="16"/>
  <c r="D101" i="16"/>
  <c r="C101" i="16"/>
  <c r="F100" i="16"/>
  <c r="E100" i="16"/>
  <c r="D100" i="16"/>
  <c r="C100" i="16"/>
  <c r="F99" i="16"/>
  <c r="E99" i="16"/>
  <c r="D99" i="16"/>
  <c r="C99" i="16"/>
  <c r="F98" i="16"/>
  <c r="E98" i="16"/>
  <c r="D98" i="16"/>
  <c r="C98" i="16"/>
  <c r="F97" i="16"/>
  <c r="E97" i="16"/>
  <c r="D97" i="16"/>
  <c r="C97" i="16"/>
  <c r="F96" i="16"/>
  <c r="E96" i="16"/>
  <c r="D96" i="16"/>
  <c r="C96" i="16"/>
  <c r="F95" i="16"/>
  <c r="E95" i="16"/>
  <c r="D95" i="16"/>
  <c r="C95" i="16"/>
  <c r="F94" i="16"/>
  <c r="E94" i="16"/>
  <c r="D94" i="16"/>
  <c r="C94" i="16"/>
  <c r="F93" i="16"/>
  <c r="E93" i="16"/>
  <c r="D93" i="16"/>
  <c r="C93" i="16"/>
  <c r="F92" i="16"/>
  <c r="E92" i="16"/>
  <c r="D92" i="16"/>
  <c r="C92" i="16"/>
  <c r="F91" i="16"/>
  <c r="E91" i="16"/>
  <c r="D91" i="16"/>
  <c r="C91" i="16"/>
  <c r="F90" i="16"/>
  <c r="E90" i="16"/>
  <c r="D90" i="16"/>
  <c r="C90" i="16"/>
  <c r="F89" i="16"/>
  <c r="E89" i="16"/>
  <c r="D89" i="16"/>
  <c r="C89" i="16"/>
  <c r="F88" i="16"/>
  <c r="E88" i="16"/>
  <c r="D88" i="16"/>
  <c r="C88" i="16"/>
  <c r="F87" i="16"/>
  <c r="E87" i="16"/>
  <c r="D87" i="16"/>
  <c r="C87" i="16"/>
  <c r="F86" i="16"/>
  <c r="E86" i="16"/>
  <c r="D86" i="16"/>
  <c r="C86" i="16"/>
  <c r="F85" i="16"/>
  <c r="E85" i="16"/>
  <c r="D85" i="16"/>
  <c r="C85" i="16"/>
  <c r="F84" i="16"/>
  <c r="E84" i="16"/>
  <c r="D84" i="16"/>
  <c r="C84" i="16"/>
  <c r="F83" i="16"/>
  <c r="E83" i="16"/>
  <c r="D83" i="16"/>
  <c r="C83" i="16"/>
  <c r="F82" i="16"/>
  <c r="E82" i="16"/>
  <c r="D82" i="16"/>
  <c r="C82" i="16"/>
  <c r="F81" i="16"/>
  <c r="E81" i="16"/>
  <c r="D81" i="16"/>
  <c r="C81" i="16"/>
  <c r="F80" i="16"/>
  <c r="E80" i="16"/>
  <c r="D80" i="16"/>
  <c r="C80" i="16"/>
  <c r="F79" i="16"/>
  <c r="E79" i="16"/>
  <c r="D79" i="16"/>
  <c r="C79" i="16"/>
  <c r="F78" i="16"/>
  <c r="E78" i="16"/>
  <c r="D78" i="16"/>
  <c r="C78" i="16"/>
  <c r="F77" i="16"/>
  <c r="E77" i="16"/>
  <c r="D77" i="16"/>
  <c r="C77" i="16"/>
  <c r="F76" i="16"/>
  <c r="E76" i="16"/>
  <c r="D76" i="16"/>
  <c r="C76" i="16"/>
  <c r="F75" i="16"/>
  <c r="E75" i="16"/>
  <c r="D75" i="16"/>
  <c r="C75" i="16"/>
  <c r="F74" i="16"/>
  <c r="E74" i="16"/>
  <c r="D74" i="16"/>
  <c r="C74" i="16"/>
  <c r="F73" i="16"/>
  <c r="E73" i="16"/>
  <c r="D73" i="16"/>
  <c r="C73" i="16"/>
  <c r="F72" i="16"/>
  <c r="E72" i="16"/>
  <c r="D72" i="16"/>
  <c r="C72" i="16"/>
  <c r="F71" i="16"/>
  <c r="E71" i="16"/>
  <c r="D71" i="16"/>
  <c r="C71" i="16"/>
  <c r="F70" i="16"/>
  <c r="E70" i="16"/>
  <c r="D70" i="16"/>
  <c r="C70" i="16"/>
  <c r="F69" i="16"/>
  <c r="E69" i="16"/>
  <c r="D69" i="16"/>
  <c r="C69" i="16"/>
  <c r="F68" i="16"/>
  <c r="E68" i="16"/>
  <c r="D68" i="16"/>
  <c r="C68" i="16"/>
  <c r="F67" i="16"/>
  <c r="E67" i="16"/>
  <c r="D67" i="16"/>
  <c r="C67" i="16"/>
  <c r="F66" i="16"/>
  <c r="E66" i="16"/>
  <c r="D66" i="16"/>
  <c r="C66" i="16"/>
  <c r="F65" i="16"/>
  <c r="E65" i="16"/>
  <c r="D65" i="16"/>
  <c r="C65" i="16"/>
  <c r="F64" i="16"/>
  <c r="E64" i="16"/>
  <c r="D64" i="16"/>
  <c r="C64" i="16"/>
  <c r="F63" i="16"/>
  <c r="E63" i="16"/>
  <c r="D63" i="16"/>
  <c r="C63" i="16"/>
  <c r="F62" i="16"/>
  <c r="E62" i="16"/>
  <c r="D62" i="16"/>
  <c r="C62" i="16"/>
  <c r="F61" i="16"/>
  <c r="E61" i="16"/>
  <c r="D61" i="16"/>
  <c r="C61" i="16"/>
  <c r="F60" i="16"/>
  <c r="E60" i="16"/>
  <c r="D60" i="16"/>
  <c r="C60" i="16"/>
  <c r="F59" i="16"/>
  <c r="E59" i="16"/>
  <c r="D59" i="16"/>
  <c r="C59" i="16"/>
  <c r="F58" i="16"/>
  <c r="E58" i="16"/>
  <c r="D58" i="16"/>
  <c r="C58" i="16"/>
  <c r="F57" i="16"/>
  <c r="E57" i="16"/>
  <c r="D57" i="16"/>
  <c r="C57" i="16"/>
  <c r="F56" i="16"/>
  <c r="E56" i="16"/>
  <c r="D56" i="16"/>
  <c r="C56" i="16"/>
  <c r="F55" i="16"/>
  <c r="E55" i="16"/>
  <c r="D55" i="16"/>
  <c r="C55" i="16"/>
  <c r="F54" i="16"/>
  <c r="E54" i="16"/>
  <c r="D54" i="16"/>
  <c r="C54" i="16"/>
  <c r="F53" i="16"/>
  <c r="E53" i="16"/>
  <c r="D53" i="16"/>
  <c r="C53" i="16"/>
  <c r="F52" i="16"/>
  <c r="E52" i="16"/>
  <c r="D52" i="16"/>
  <c r="C52" i="16"/>
  <c r="F51" i="16"/>
  <c r="E51" i="16"/>
  <c r="D51" i="16"/>
  <c r="C51" i="16"/>
  <c r="F50" i="16"/>
  <c r="E50" i="16"/>
  <c r="D50" i="16"/>
  <c r="C50" i="16"/>
  <c r="F49" i="16"/>
  <c r="E49" i="16"/>
  <c r="D49" i="16"/>
  <c r="C49" i="16"/>
  <c r="F48" i="16"/>
  <c r="E48" i="16"/>
  <c r="D48" i="16"/>
  <c r="C48" i="16"/>
  <c r="F47" i="16"/>
  <c r="E47" i="16"/>
  <c r="D47" i="16"/>
  <c r="C47" i="16"/>
  <c r="F46" i="16"/>
  <c r="E46" i="16"/>
  <c r="D46" i="16"/>
  <c r="C46" i="16"/>
  <c r="F45" i="16"/>
  <c r="E45" i="16"/>
  <c r="D45" i="16"/>
  <c r="C45" i="16"/>
  <c r="F44" i="16"/>
  <c r="E44" i="16"/>
  <c r="D44" i="16"/>
  <c r="C44" i="16"/>
  <c r="F43" i="16"/>
  <c r="E43" i="16"/>
  <c r="D43" i="16"/>
  <c r="C43" i="16"/>
  <c r="F42" i="16"/>
  <c r="E42" i="16"/>
  <c r="D42" i="16"/>
  <c r="C42" i="16"/>
  <c r="F41" i="16"/>
  <c r="E41" i="16"/>
  <c r="D41" i="16"/>
  <c r="C41" i="16"/>
  <c r="F40" i="16"/>
  <c r="E40" i="16"/>
  <c r="D40" i="16"/>
  <c r="C40" i="16"/>
  <c r="F39" i="16"/>
  <c r="E39" i="16"/>
  <c r="D39" i="16"/>
  <c r="C39" i="16"/>
  <c r="F38" i="16"/>
  <c r="E38" i="16"/>
  <c r="D38" i="16"/>
  <c r="C38" i="16"/>
  <c r="F37" i="16"/>
  <c r="E37" i="16"/>
  <c r="D37" i="16"/>
  <c r="C37" i="16"/>
  <c r="F36" i="16"/>
  <c r="E36" i="16"/>
  <c r="D36" i="16"/>
  <c r="C36" i="16"/>
  <c r="F35" i="16"/>
  <c r="E35" i="16"/>
  <c r="D35" i="16"/>
  <c r="C35" i="16"/>
  <c r="F34" i="16"/>
  <c r="E34" i="16"/>
  <c r="D34" i="16"/>
  <c r="C34" i="16"/>
  <c r="F33" i="16"/>
  <c r="E33" i="16"/>
  <c r="D33" i="16"/>
  <c r="C33" i="16"/>
  <c r="F32" i="16"/>
  <c r="E32" i="16"/>
  <c r="D32" i="16"/>
  <c r="C32" i="16"/>
  <c r="F31" i="16"/>
  <c r="E31" i="16"/>
  <c r="D31" i="16"/>
  <c r="C31" i="16"/>
  <c r="F30" i="16"/>
  <c r="E30" i="16"/>
  <c r="D30" i="16"/>
  <c r="C30" i="16"/>
  <c r="F29" i="16"/>
  <c r="E29" i="16"/>
  <c r="D29" i="16"/>
  <c r="C29" i="16"/>
  <c r="F28" i="16"/>
  <c r="E28" i="16"/>
  <c r="D28" i="16"/>
  <c r="C28" i="16"/>
  <c r="F27" i="16"/>
  <c r="E27" i="16"/>
  <c r="D27" i="16"/>
  <c r="C27" i="16"/>
  <c r="F26" i="16"/>
  <c r="E26" i="16"/>
  <c r="D26" i="16"/>
  <c r="C26" i="16"/>
  <c r="F25" i="16"/>
  <c r="E25" i="16"/>
  <c r="D25" i="16"/>
  <c r="C25" i="16"/>
  <c r="F24" i="16"/>
  <c r="E24" i="16"/>
  <c r="D24" i="16"/>
  <c r="C24" i="16"/>
  <c r="F23" i="16"/>
  <c r="E23" i="16"/>
  <c r="D23" i="16"/>
  <c r="C23" i="16"/>
  <c r="F22" i="16"/>
  <c r="E22" i="16"/>
  <c r="D22" i="16"/>
  <c r="C22" i="16"/>
  <c r="F21" i="16"/>
  <c r="E21" i="16"/>
  <c r="D21" i="16"/>
  <c r="C21" i="16"/>
  <c r="F20" i="16"/>
  <c r="E20" i="16"/>
  <c r="D20" i="16"/>
  <c r="C20" i="16"/>
  <c r="F19" i="16"/>
  <c r="E19" i="16"/>
  <c r="D19" i="16"/>
  <c r="C19" i="16"/>
  <c r="F18" i="16"/>
  <c r="E18" i="16"/>
  <c r="D18" i="16"/>
  <c r="C18" i="16"/>
  <c r="F17" i="16"/>
  <c r="E17" i="16"/>
  <c r="D17" i="16"/>
  <c r="C17" i="16"/>
  <c r="F16" i="16"/>
  <c r="E16" i="16"/>
  <c r="D16" i="16"/>
  <c r="C16" i="16"/>
  <c r="F15" i="16"/>
  <c r="E15" i="16"/>
  <c r="D15" i="16"/>
  <c r="C15" i="16"/>
  <c r="F14" i="16"/>
  <c r="E14" i="16"/>
  <c r="D14" i="16"/>
  <c r="C14" i="16"/>
  <c r="M13" i="16"/>
  <c r="F13" i="16"/>
  <c r="E13" i="16"/>
  <c r="D13" i="16"/>
  <c r="C13" i="16"/>
  <c r="F12" i="16"/>
  <c r="E12" i="16"/>
  <c r="D12" i="16"/>
  <c r="C12" i="16"/>
  <c r="F11" i="16"/>
  <c r="E11" i="16"/>
  <c r="D11" i="16"/>
  <c r="C11" i="16"/>
  <c r="F10" i="16"/>
  <c r="E10" i="16"/>
  <c r="D10" i="16"/>
  <c r="C10" i="16"/>
  <c r="P9" i="16"/>
  <c r="M9" i="16"/>
  <c r="F9" i="16"/>
  <c r="E9" i="16"/>
  <c r="D9" i="16"/>
  <c r="C9" i="16"/>
  <c r="F8" i="16"/>
  <c r="E8" i="16"/>
  <c r="D8" i="16"/>
  <c r="C8" i="16"/>
  <c r="F7" i="16"/>
  <c r="E7" i="16"/>
  <c r="D7" i="16"/>
  <c r="C7" i="16"/>
  <c r="F6" i="16"/>
  <c r="E6" i="16"/>
  <c r="D6" i="16"/>
  <c r="C6" i="16"/>
  <c r="F5" i="16"/>
  <c r="E5" i="16"/>
  <c r="D5" i="16"/>
  <c r="C5" i="16"/>
  <c r="M4" i="16"/>
  <c r="F4" i="16"/>
  <c r="E4" i="16"/>
  <c r="D4" i="16"/>
  <c r="C4" i="16"/>
  <c r="F3" i="16"/>
  <c r="E3" i="16"/>
  <c r="D3" i="16"/>
  <c r="C3" i="16"/>
  <c r="F2" i="16"/>
  <c r="E2" i="16"/>
  <c r="D2" i="16"/>
  <c r="C2" i="16"/>
  <c r="F230" i="15"/>
  <c r="E230" i="15"/>
  <c r="D230" i="15"/>
  <c r="C230" i="15"/>
  <c r="F229" i="15"/>
  <c r="E229" i="15"/>
  <c r="D229" i="15"/>
  <c r="C229" i="15"/>
  <c r="F228" i="15"/>
  <c r="E228" i="15"/>
  <c r="D228" i="15"/>
  <c r="C228" i="15"/>
  <c r="F227" i="15"/>
  <c r="E227" i="15"/>
  <c r="D227" i="15"/>
  <c r="C227" i="15"/>
  <c r="F226" i="15"/>
  <c r="E226" i="15"/>
  <c r="D226" i="15"/>
  <c r="C226" i="15"/>
  <c r="F225" i="15"/>
  <c r="E225" i="15"/>
  <c r="D225" i="15"/>
  <c r="C225" i="15"/>
  <c r="F224" i="15"/>
  <c r="E224" i="15"/>
  <c r="D224" i="15"/>
  <c r="C224" i="15"/>
  <c r="F223" i="15"/>
  <c r="E223" i="15"/>
  <c r="D223" i="15"/>
  <c r="C223" i="15"/>
  <c r="F222" i="15"/>
  <c r="E222" i="15"/>
  <c r="D222" i="15"/>
  <c r="C222" i="15"/>
  <c r="F221" i="15"/>
  <c r="E221" i="15"/>
  <c r="D221" i="15"/>
  <c r="C221" i="15"/>
  <c r="F220" i="15"/>
  <c r="E220" i="15"/>
  <c r="D220" i="15"/>
  <c r="C220" i="15"/>
  <c r="F219" i="15"/>
  <c r="E219" i="15"/>
  <c r="D219" i="15"/>
  <c r="C219" i="15"/>
  <c r="F218" i="15"/>
  <c r="E218" i="15"/>
  <c r="D218" i="15"/>
  <c r="C218" i="15"/>
  <c r="F217" i="15"/>
  <c r="E217" i="15"/>
  <c r="D217" i="15"/>
  <c r="C217" i="15"/>
  <c r="F216" i="15"/>
  <c r="E216" i="15"/>
  <c r="D216" i="15"/>
  <c r="C216" i="15"/>
  <c r="F215" i="15"/>
  <c r="E215" i="15"/>
  <c r="D215" i="15"/>
  <c r="C215" i="15"/>
  <c r="F214" i="15"/>
  <c r="E214" i="15"/>
  <c r="D214" i="15"/>
  <c r="C214" i="15"/>
  <c r="F213" i="15"/>
  <c r="E213" i="15"/>
  <c r="D213" i="15"/>
  <c r="C213" i="15"/>
  <c r="F212" i="15"/>
  <c r="E212" i="15"/>
  <c r="D212" i="15"/>
  <c r="C212" i="15"/>
  <c r="F211" i="15"/>
  <c r="E211" i="15"/>
  <c r="D211" i="15"/>
  <c r="C211" i="15"/>
  <c r="F210" i="15"/>
  <c r="E210" i="15"/>
  <c r="D210" i="15"/>
  <c r="C210" i="15"/>
  <c r="F209" i="15"/>
  <c r="E209" i="15"/>
  <c r="D209" i="15"/>
  <c r="C209" i="15"/>
  <c r="F208" i="15"/>
  <c r="E208" i="15"/>
  <c r="D208" i="15"/>
  <c r="C208" i="15"/>
  <c r="F207" i="15"/>
  <c r="E207" i="15"/>
  <c r="D207" i="15"/>
  <c r="C207" i="15"/>
  <c r="F206" i="15"/>
  <c r="E206" i="15"/>
  <c r="D206" i="15"/>
  <c r="C206" i="15"/>
  <c r="F205" i="15"/>
  <c r="E205" i="15"/>
  <c r="D205" i="15"/>
  <c r="C205" i="15"/>
  <c r="F204" i="15"/>
  <c r="E204" i="15"/>
  <c r="D204" i="15"/>
  <c r="C204" i="15"/>
  <c r="F203" i="15"/>
  <c r="E203" i="15"/>
  <c r="D203" i="15"/>
  <c r="C203" i="15"/>
  <c r="F202" i="15"/>
  <c r="E202" i="15"/>
  <c r="D202" i="15"/>
  <c r="C202" i="15"/>
  <c r="F201" i="15"/>
  <c r="E201" i="15"/>
  <c r="D201" i="15"/>
  <c r="C201" i="15"/>
  <c r="F200" i="15"/>
  <c r="E200" i="15"/>
  <c r="D200" i="15"/>
  <c r="C200" i="15"/>
  <c r="F199" i="15"/>
  <c r="E199" i="15"/>
  <c r="D199" i="15"/>
  <c r="C199" i="15"/>
  <c r="F198" i="15"/>
  <c r="E198" i="15"/>
  <c r="D198" i="15"/>
  <c r="C198" i="15"/>
  <c r="F197" i="15"/>
  <c r="E197" i="15"/>
  <c r="D197" i="15"/>
  <c r="C197" i="15"/>
  <c r="F196" i="15"/>
  <c r="E196" i="15"/>
  <c r="D196" i="15"/>
  <c r="C196" i="15"/>
  <c r="F195" i="15"/>
  <c r="E195" i="15"/>
  <c r="D195" i="15"/>
  <c r="C195" i="15"/>
  <c r="F194" i="15"/>
  <c r="E194" i="15"/>
  <c r="D194" i="15"/>
  <c r="C194" i="15"/>
  <c r="F193" i="15"/>
  <c r="E193" i="15"/>
  <c r="D193" i="15"/>
  <c r="C193" i="15"/>
  <c r="F192" i="15"/>
  <c r="E192" i="15"/>
  <c r="D192" i="15"/>
  <c r="C192" i="15"/>
  <c r="F191" i="15"/>
  <c r="E191" i="15"/>
  <c r="D191" i="15"/>
  <c r="C191" i="15"/>
  <c r="F190" i="15"/>
  <c r="E190" i="15"/>
  <c r="D190" i="15"/>
  <c r="C190" i="15"/>
  <c r="F189" i="15"/>
  <c r="E189" i="15"/>
  <c r="D189" i="15"/>
  <c r="C189" i="15"/>
  <c r="F188" i="15"/>
  <c r="E188" i="15"/>
  <c r="D188" i="15"/>
  <c r="C188" i="15"/>
  <c r="F187" i="15"/>
  <c r="E187" i="15"/>
  <c r="D187" i="15"/>
  <c r="C187" i="15"/>
  <c r="F186" i="15"/>
  <c r="E186" i="15"/>
  <c r="D186" i="15"/>
  <c r="C186" i="15"/>
  <c r="F185" i="15"/>
  <c r="E185" i="15"/>
  <c r="D185" i="15"/>
  <c r="C185" i="15"/>
  <c r="F184" i="15"/>
  <c r="E184" i="15"/>
  <c r="D184" i="15"/>
  <c r="C184" i="15"/>
  <c r="F183" i="15"/>
  <c r="E183" i="15"/>
  <c r="D183" i="15"/>
  <c r="C183" i="15"/>
  <c r="F182" i="15"/>
  <c r="E182" i="15"/>
  <c r="D182" i="15"/>
  <c r="C182" i="15"/>
  <c r="F181" i="15"/>
  <c r="E181" i="15"/>
  <c r="D181" i="15"/>
  <c r="C181" i="15"/>
  <c r="F180" i="15"/>
  <c r="E180" i="15"/>
  <c r="D180" i="15"/>
  <c r="C180" i="15"/>
  <c r="F179" i="15"/>
  <c r="E179" i="15"/>
  <c r="D179" i="15"/>
  <c r="C179" i="15"/>
  <c r="F178" i="15"/>
  <c r="E178" i="15"/>
  <c r="D178" i="15"/>
  <c r="C178" i="15"/>
  <c r="F177" i="15"/>
  <c r="E177" i="15"/>
  <c r="D177" i="15"/>
  <c r="C177" i="15"/>
  <c r="F176" i="15"/>
  <c r="E176" i="15"/>
  <c r="D176" i="15"/>
  <c r="C176" i="15"/>
  <c r="F175" i="15"/>
  <c r="E175" i="15"/>
  <c r="D175" i="15"/>
  <c r="C175" i="15"/>
  <c r="F174" i="15"/>
  <c r="E174" i="15"/>
  <c r="D174" i="15"/>
  <c r="C174" i="15"/>
  <c r="F173" i="15"/>
  <c r="E173" i="15"/>
  <c r="D173" i="15"/>
  <c r="C173" i="15"/>
  <c r="F172" i="15"/>
  <c r="E172" i="15"/>
  <c r="D172" i="15"/>
  <c r="C172" i="15"/>
  <c r="F171" i="15"/>
  <c r="E171" i="15"/>
  <c r="D171" i="15"/>
  <c r="C171" i="15"/>
  <c r="F170" i="15"/>
  <c r="E170" i="15"/>
  <c r="D170" i="15"/>
  <c r="C170" i="15"/>
  <c r="F169" i="15"/>
  <c r="E169" i="15"/>
  <c r="D169" i="15"/>
  <c r="C169" i="15"/>
  <c r="F168" i="15"/>
  <c r="E168" i="15"/>
  <c r="D168" i="15"/>
  <c r="C168" i="15"/>
  <c r="F167" i="15"/>
  <c r="E167" i="15"/>
  <c r="D167" i="15"/>
  <c r="C167" i="15"/>
  <c r="F166" i="15"/>
  <c r="E166" i="15"/>
  <c r="D166" i="15"/>
  <c r="C166" i="15"/>
  <c r="F165" i="15"/>
  <c r="E165" i="15"/>
  <c r="D165" i="15"/>
  <c r="C165" i="15"/>
  <c r="F164" i="15"/>
  <c r="E164" i="15"/>
  <c r="D164" i="15"/>
  <c r="C164" i="15"/>
  <c r="F163" i="15"/>
  <c r="E163" i="15"/>
  <c r="D163" i="15"/>
  <c r="C163" i="15"/>
  <c r="F162" i="15"/>
  <c r="E162" i="15"/>
  <c r="D162" i="15"/>
  <c r="C162" i="15"/>
  <c r="F161" i="15"/>
  <c r="E161" i="15"/>
  <c r="D161" i="15"/>
  <c r="C161" i="15"/>
  <c r="F160" i="15"/>
  <c r="E160" i="15"/>
  <c r="D160" i="15"/>
  <c r="C160" i="15"/>
  <c r="F159" i="15"/>
  <c r="E159" i="15"/>
  <c r="D159" i="15"/>
  <c r="C159" i="15"/>
  <c r="F158" i="15"/>
  <c r="E158" i="15"/>
  <c r="D158" i="15"/>
  <c r="C158" i="15"/>
  <c r="F157" i="15"/>
  <c r="E157" i="15"/>
  <c r="D157" i="15"/>
  <c r="C157" i="15"/>
  <c r="F156" i="15"/>
  <c r="E156" i="15"/>
  <c r="D156" i="15"/>
  <c r="C156" i="15"/>
  <c r="F155" i="15"/>
  <c r="E155" i="15"/>
  <c r="D155" i="15"/>
  <c r="C155" i="15"/>
  <c r="F154" i="15"/>
  <c r="E154" i="15"/>
  <c r="D154" i="15"/>
  <c r="C154" i="15"/>
  <c r="F153" i="15"/>
  <c r="E153" i="15"/>
  <c r="D153" i="15"/>
  <c r="C153" i="15"/>
  <c r="F152" i="15"/>
  <c r="E152" i="15"/>
  <c r="D152" i="15"/>
  <c r="C152" i="15"/>
  <c r="F151" i="15"/>
  <c r="E151" i="15"/>
  <c r="D151" i="15"/>
  <c r="C151" i="15"/>
  <c r="F150" i="15"/>
  <c r="E150" i="15"/>
  <c r="D150" i="15"/>
  <c r="C150" i="15"/>
  <c r="F149" i="15"/>
  <c r="E149" i="15"/>
  <c r="D149" i="15"/>
  <c r="C149" i="15"/>
  <c r="F148" i="15"/>
  <c r="E148" i="15"/>
  <c r="D148" i="15"/>
  <c r="C148" i="15"/>
  <c r="F147" i="15"/>
  <c r="E147" i="15"/>
  <c r="D147" i="15"/>
  <c r="C147" i="15"/>
  <c r="F146" i="15"/>
  <c r="E146" i="15"/>
  <c r="D146" i="15"/>
  <c r="C146" i="15"/>
  <c r="F145" i="15"/>
  <c r="E145" i="15"/>
  <c r="D145" i="15"/>
  <c r="C145" i="15"/>
  <c r="F144" i="15"/>
  <c r="E144" i="15"/>
  <c r="D144" i="15"/>
  <c r="C144" i="15"/>
  <c r="F143" i="15"/>
  <c r="E143" i="15"/>
  <c r="D143" i="15"/>
  <c r="C143" i="15"/>
  <c r="F142" i="15"/>
  <c r="E142" i="15"/>
  <c r="D142" i="15"/>
  <c r="C142" i="15"/>
  <c r="F141" i="15"/>
  <c r="E141" i="15"/>
  <c r="D141" i="15"/>
  <c r="C141" i="15"/>
  <c r="F140" i="15"/>
  <c r="E140" i="15"/>
  <c r="D140" i="15"/>
  <c r="C140" i="15"/>
  <c r="F139" i="15"/>
  <c r="E139" i="15"/>
  <c r="D139" i="15"/>
  <c r="C139" i="15"/>
  <c r="F138" i="15"/>
  <c r="E138" i="15"/>
  <c r="D138" i="15"/>
  <c r="C138" i="15"/>
  <c r="F137" i="15"/>
  <c r="E137" i="15"/>
  <c r="D137" i="15"/>
  <c r="C137" i="15"/>
  <c r="F136" i="15"/>
  <c r="E136" i="15"/>
  <c r="D136" i="15"/>
  <c r="C136" i="15"/>
  <c r="F135" i="15"/>
  <c r="E135" i="15"/>
  <c r="D135" i="15"/>
  <c r="C135" i="15"/>
  <c r="F134" i="15"/>
  <c r="E134" i="15"/>
  <c r="D134" i="15"/>
  <c r="C134" i="15"/>
  <c r="F133" i="15"/>
  <c r="E133" i="15"/>
  <c r="D133" i="15"/>
  <c r="C133" i="15"/>
  <c r="F132" i="15"/>
  <c r="E132" i="15"/>
  <c r="D132" i="15"/>
  <c r="C132" i="15"/>
  <c r="F131" i="15"/>
  <c r="E131" i="15"/>
  <c r="D131" i="15"/>
  <c r="C131" i="15"/>
  <c r="F130" i="15"/>
  <c r="E130" i="15"/>
  <c r="D130" i="15"/>
  <c r="C130" i="15"/>
  <c r="F129" i="15"/>
  <c r="E129" i="15"/>
  <c r="D129" i="15"/>
  <c r="C129" i="15"/>
  <c r="F128" i="15"/>
  <c r="E128" i="15"/>
  <c r="D128" i="15"/>
  <c r="C128" i="15"/>
  <c r="F127" i="15"/>
  <c r="E127" i="15"/>
  <c r="D127" i="15"/>
  <c r="C127" i="15"/>
  <c r="F126" i="15"/>
  <c r="E126" i="15"/>
  <c r="D126" i="15"/>
  <c r="C126" i="15"/>
  <c r="F125" i="15"/>
  <c r="E125" i="15"/>
  <c r="D125" i="15"/>
  <c r="C125" i="15"/>
  <c r="F124" i="15"/>
  <c r="E124" i="15"/>
  <c r="D124" i="15"/>
  <c r="C124" i="15"/>
  <c r="F123" i="15"/>
  <c r="E123" i="15"/>
  <c r="D123" i="15"/>
  <c r="C123" i="15"/>
  <c r="F122" i="15"/>
  <c r="E122" i="15"/>
  <c r="D122" i="15"/>
  <c r="C122" i="15"/>
  <c r="F121" i="15"/>
  <c r="E121" i="15"/>
  <c r="D121" i="15"/>
  <c r="C121" i="15"/>
  <c r="F120" i="15"/>
  <c r="E120" i="15"/>
  <c r="D120" i="15"/>
  <c r="C120" i="15"/>
  <c r="F119" i="15"/>
  <c r="E119" i="15"/>
  <c r="D119" i="15"/>
  <c r="C119" i="15"/>
  <c r="F118" i="15"/>
  <c r="E118" i="15"/>
  <c r="D118" i="15"/>
  <c r="C118" i="15"/>
  <c r="F117" i="15"/>
  <c r="E117" i="15"/>
  <c r="D117" i="15"/>
  <c r="C117" i="15"/>
  <c r="F116" i="15"/>
  <c r="E116" i="15"/>
  <c r="D116" i="15"/>
  <c r="C116" i="15"/>
  <c r="F115" i="15"/>
  <c r="E115" i="15"/>
  <c r="D115" i="15"/>
  <c r="C115" i="15"/>
  <c r="F114" i="15"/>
  <c r="E114" i="15"/>
  <c r="D114" i="15"/>
  <c r="C114" i="15"/>
  <c r="F113" i="15"/>
  <c r="E113" i="15"/>
  <c r="D113" i="15"/>
  <c r="C113" i="15"/>
  <c r="F112" i="15"/>
  <c r="E112" i="15"/>
  <c r="D112" i="15"/>
  <c r="C112" i="15"/>
  <c r="F111" i="15"/>
  <c r="E111" i="15"/>
  <c r="D111" i="15"/>
  <c r="C111" i="15"/>
  <c r="F110" i="15"/>
  <c r="E110" i="15"/>
  <c r="D110" i="15"/>
  <c r="C110" i="15"/>
  <c r="F109" i="15"/>
  <c r="E109" i="15"/>
  <c r="D109" i="15"/>
  <c r="C109" i="15"/>
  <c r="F108" i="15"/>
  <c r="E108" i="15"/>
  <c r="D108" i="15"/>
  <c r="C108" i="15"/>
  <c r="F107" i="15"/>
  <c r="E107" i="15"/>
  <c r="D107" i="15"/>
  <c r="C107" i="15"/>
  <c r="F106" i="15"/>
  <c r="E106" i="15"/>
  <c r="D106" i="15"/>
  <c r="C106" i="15"/>
  <c r="F105" i="15"/>
  <c r="E105" i="15"/>
  <c r="D105" i="15"/>
  <c r="C105" i="15"/>
  <c r="F104" i="15"/>
  <c r="E104" i="15"/>
  <c r="D104" i="15"/>
  <c r="C104" i="15"/>
  <c r="F103" i="15"/>
  <c r="E103" i="15"/>
  <c r="D103" i="15"/>
  <c r="C103" i="15"/>
  <c r="F102" i="15"/>
  <c r="E102" i="15"/>
  <c r="D102" i="15"/>
  <c r="C102" i="15"/>
  <c r="F101" i="15"/>
  <c r="E101" i="15"/>
  <c r="D101" i="15"/>
  <c r="C101" i="15"/>
  <c r="F100" i="15"/>
  <c r="E100" i="15"/>
  <c r="D100" i="15"/>
  <c r="C100" i="15"/>
  <c r="F99" i="15"/>
  <c r="E99" i="15"/>
  <c r="D99" i="15"/>
  <c r="C99" i="15"/>
  <c r="F98" i="15"/>
  <c r="E98" i="15"/>
  <c r="D98" i="15"/>
  <c r="C98" i="15"/>
  <c r="F97" i="15"/>
  <c r="E97" i="15"/>
  <c r="D97" i="15"/>
  <c r="C97" i="15"/>
  <c r="F96" i="15"/>
  <c r="E96" i="15"/>
  <c r="D96" i="15"/>
  <c r="C96" i="15"/>
  <c r="F95" i="15"/>
  <c r="E95" i="15"/>
  <c r="D95" i="15"/>
  <c r="C95" i="15"/>
  <c r="F94" i="15"/>
  <c r="E94" i="15"/>
  <c r="D94" i="15"/>
  <c r="C94" i="15"/>
  <c r="F93" i="15"/>
  <c r="E93" i="15"/>
  <c r="D93" i="15"/>
  <c r="C93" i="15"/>
  <c r="F92" i="15"/>
  <c r="E92" i="15"/>
  <c r="D92" i="15"/>
  <c r="C92" i="15"/>
  <c r="F91" i="15"/>
  <c r="E91" i="15"/>
  <c r="D91" i="15"/>
  <c r="C91" i="15"/>
  <c r="F90" i="15"/>
  <c r="E90" i="15"/>
  <c r="D90" i="15"/>
  <c r="C90" i="15"/>
  <c r="F89" i="15"/>
  <c r="E89" i="15"/>
  <c r="D89" i="15"/>
  <c r="C89" i="15"/>
  <c r="F88" i="15"/>
  <c r="E88" i="15"/>
  <c r="D88" i="15"/>
  <c r="C88" i="15"/>
  <c r="F87" i="15"/>
  <c r="E87" i="15"/>
  <c r="D87" i="15"/>
  <c r="C87" i="15"/>
  <c r="F86" i="15"/>
  <c r="E86" i="15"/>
  <c r="D86" i="15"/>
  <c r="C86" i="15"/>
  <c r="F85" i="15"/>
  <c r="E85" i="15"/>
  <c r="D85" i="15"/>
  <c r="C85" i="15"/>
  <c r="F84" i="15"/>
  <c r="E84" i="15"/>
  <c r="D84" i="15"/>
  <c r="C84" i="15"/>
  <c r="F83" i="15"/>
  <c r="E83" i="15"/>
  <c r="D83" i="15"/>
  <c r="C83" i="15"/>
  <c r="F82" i="15"/>
  <c r="E82" i="15"/>
  <c r="D82" i="15"/>
  <c r="C82" i="15"/>
  <c r="F81" i="15"/>
  <c r="E81" i="15"/>
  <c r="D81" i="15"/>
  <c r="C81" i="15"/>
  <c r="F80" i="15"/>
  <c r="E80" i="15"/>
  <c r="D80" i="15"/>
  <c r="C80" i="15"/>
  <c r="F79" i="15"/>
  <c r="E79" i="15"/>
  <c r="D79" i="15"/>
  <c r="C79" i="15"/>
  <c r="F78" i="15"/>
  <c r="E78" i="15"/>
  <c r="D78" i="15"/>
  <c r="C78" i="15"/>
  <c r="F77" i="15"/>
  <c r="E77" i="15"/>
  <c r="D77" i="15"/>
  <c r="C77" i="15"/>
  <c r="F76" i="15"/>
  <c r="E76" i="15"/>
  <c r="D76" i="15"/>
  <c r="C76" i="15"/>
  <c r="F75" i="15"/>
  <c r="E75" i="15"/>
  <c r="D75" i="15"/>
  <c r="C75" i="15"/>
  <c r="F74" i="15"/>
  <c r="E74" i="15"/>
  <c r="D74" i="15"/>
  <c r="C74" i="15"/>
  <c r="F73" i="15"/>
  <c r="E73" i="15"/>
  <c r="D73" i="15"/>
  <c r="C73" i="15"/>
  <c r="F72" i="15"/>
  <c r="E72" i="15"/>
  <c r="D72" i="15"/>
  <c r="C72" i="15"/>
  <c r="F71" i="15"/>
  <c r="E71" i="15"/>
  <c r="D71" i="15"/>
  <c r="C71" i="15"/>
  <c r="F70" i="15"/>
  <c r="E70" i="15"/>
  <c r="D70" i="15"/>
  <c r="C70" i="15"/>
  <c r="F69" i="15"/>
  <c r="E69" i="15"/>
  <c r="D69" i="15"/>
  <c r="C69" i="15"/>
  <c r="F68" i="15"/>
  <c r="E68" i="15"/>
  <c r="D68" i="15"/>
  <c r="C68" i="15"/>
  <c r="F67" i="15"/>
  <c r="E67" i="15"/>
  <c r="D67" i="15"/>
  <c r="C67" i="15"/>
  <c r="F66" i="15"/>
  <c r="E66" i="15"/>
  <c r="D66" i="15"/>
  <c r="C66" i="15"/>
  <c r="F65" i="15"/>
  <c r="E65" i="15"/>
  <c r="D65" i="15"/>
  <c r="C65" i="15"/>
  <c r="F64" i="15"/>
  <c r="E64" i="15"/>
  <c r="D64" i="15"/>
  <c r="C64" i="15"/>
  <c r="F63" i="15"/>
  <c r="E63" i="15"/>
  <c r="D63" i="15"/>
  <c r="C63" i="15"/>
  <c r="F62" i="15"/>
  <c r="E62" i="15"/>
  <c r="D62" i="15"/>
  <c r="C62" i="15"/>
  <c r="F61" i="15"/>
  <c r="E61" i="15"/>
  <c r="D61" i="15"/>
  <c r="C61" i="15"/>
  <c r="F60" i="15"/>
  <c r="E60" i="15"/>
  <c r="D60" i="15"/>
  <c r="C60" i="15"/>
  <c r="F59" i="15"/>
  <c r="E59" i="15"/>
  <c r="D59" i="15"/>
  <c r="C59" i="15"/>
  <c r="F58" i="15"/>
  <c r="E58" i="15"/>
  <c r="D58" i="15"/>
  <c r="C58" i="15"/>
  <c r="F57" i="15"/>
  <c r="E57" i="15"/>
  <c r="D57" i="15"/>
  <c r="C57" i="15"/>
  <c r="F56" i="15"/>
  <c r="E56" i="15"/>
  <c r="D56" i="15"/>
  <c r="C56" i="15"/>
  <c r="F55" i="15"/>
  <c r="E55" i="15"/>
  <c r="D55" i="15"/>
  <c r="C55" i="15"/>
  <c r="F54" i="15"/>
  <c r="E54" i="15"/>
  <c r="D54" i="15"/>
  <c r="C54" i="15"/>
  <c r="F53" i="15"/>
  <c r="E53" i="15"/>
  <c r="D53" i="15"/>
  <c r="C53" i="15"/>
  <c r="F52" i="15"/>
  <c r="E52" i="15"/>
  <c r="D52" i="15"/>
  <c r="C52" i="15"/>
  <c r="F51" i="15"/>
  <c r="E51" i="15"/>
  <c r="D51" i="15"/>
  <c r="C51" i="15"/>
  <c r="F50" i="15"/>
  <c r="E50" i="15"/>
  <c r="D50" i="15"/>
  <c r="C50" i="15"/>
  <c r="F49" i="15"/>
  <c r="E49" i="15"/>
  <c r="D49" i="15"/>
  <c r="C49" i="15"/>
  <c r="F48" i="15"/>
  <c r="E48" i="15"/>
  <c r="D48" i="15"/>
  <c r="C48" i="15"/>
  <c r="F47" i="15"/>
  <c r="E47" i="15"/>
  <c r="D47" i="15"/>
  <c r="C47" i="15"/>
  <c r="F46" i="15"/>
  <c r="E46" i="15"/>
  <c r="D46" i="15"/>
  <c r="C46" i="15"/>
  <c r="F45" i="15"/>
  <c r="E45" i="15"/>
  <c r="D45" i="15"/>
  <c r="C45" i="15"/>
  <c r="F44" i="15"/>
  <c r="E44" i="15"/>
  <c r="D44" i="15"/>
  <c r="C44" i="15"/>
  <c r="F43" i="15"/>
  <c r="E43" i="15"/>
  <c r="D43" i="15"/>
  <c r="C43" i="15"/>
  <c r="F42" i="15"/>
  <c r="E42" i="15"/>
  <c r="D42" i="15"/>
  <c r="C42" i="15"/>
  <c r="F41" i="15"/>
  <c r="E41" i="15"/>
  <c r="D41" i="15"/>
  <c r="C41" i="15"/>
  <c r="F40" i="15"/>
  <c r="E40" i="15"/>
  <c r="D40" i="15"/>
  <c r="C40" i="15"/>
  <c r="F39" i="15"/>
  <c r="E39" i="15"/>
  <c r="D39" i="15"/>
  <c r="C39" i="15"/>
  <c r="F38" i="15"/>
  <c r="E38" i="15"/>
  <c r="D38" i="15"/>
  <c r="C38" i="15"/>
  <c r="F37" i="15"/>
  <c r="E37" i="15"/>
  <c r="D37" i="15"/>
  <c r="C37" i="15"/>
  <c r="F36" i="15"/>
  <c r="E36" i="15"/>
  <c r="D36" i="15"/>
  <c r="C36" i="15"/>
  <c r="F35" i="15"/>
  <c r="E35" i="15"/>
  <c r="D35" i="15"/>
  <c r="C35" i="15"/>
  <c r="F34" i="15"/>
  <c r="E34" i="15"/>
  <c r="D34" i="15"/>
  <c r="C34" i="15"/>
  <c r="F33" i="15"/>
  <c r="E33" i="15"/>
  <c r="D33" i="15"/>
  <c r="C33" i="15"/>
  <c r="F32" i="15"/>
  <c r="E32" i="15"/>
  <c r="D32" i="15"/>
  <c r="C32" i="15"/>
  <c r="F31" i="15"/>
  <c r="E31" i="15"/>
  <c r="D31" i="15"/>
  <c r="C31" i="15"/>
  <c r="F30" i="15"/>
  <c r="E30" i="15"/>
  <c r="D30" i="15"/>
  <c r="C30" i="15"/>
  <c r="F29" i="15"/>
  <c r="E29" i="15"/>
  <c r="D29" i="15"/>
  <c r="C29" i="15"/>
  <c r="F28" i="15"/>
  <c r="E28" i="15"/>
  <c r="D28" i="15"/>
  <c r="C28" i="15"/>
  <c r="F27" i="15"/>
  <c r="E27" i="15"/>
  <c r="D27" i="15"/>
  <c r="C27" i="15"/>
  <c r="F26" i="15"/>
  <c r="E26" i="15"/>
  <c r="D26" i="15"/>
  <c r="C26" i="15"/>
  <c r="F25" i="15"/>
  <c r="E25" i="15"/>
  <c r="D25" i="15"/>
  <c r="C25" i="15"/>
  <c r="F24" i="15"/>
  <c r="E24" i="15"/>
  <c r="D24" i="15"/>
  <c r="C24" i="15"/>
  <c r="F23" i="15"/>
  <c r="E23" i="15"/>
  <c r="D23" i="15"/>
  <c r="C23" i="15"/>
  <c r="F22" i="15"/>
  <c r="E22" i="15"/>
  <c r="D22" i="15"/>
  <c r="C22" i="15"/>
  <c r="F21" i="15"/>
  <c r="E21" i="15"/>
  <c r="D21" i="15"/>
  <c r="C21" i="15"/>
  <c r="F20" i="15"/>
  <c r="E20" i="15"/>
  <c r="D20" i="15"/>
  <c r="C20" i="15"/>
  <c r="F19" i="15"/>
  <c r="E19" i="15"/>
  <c r="D19" i="15"/>
  <c r="C19" i="15"/>
  <c r="F18" i="15"/>
  <c r="E18" i="15"/>
  <c r="D18" i="15"/>
  <c r="C18" i="15"/>
  <c r="F17" i="15"/>
  <c r="E17" i="15"/>
  <c r="D17" i="15"/>
  <c r="C17" i="15"/>
  <c r="F16" i="15"/>
  <c r="E16" i="15"/>
  <c r="D16" i="15"/>
  <c r="C16" i="15"/>
  <c r="F15" i="15"/>
  <c r="E15" i="15"/>
  <c r="D15" i="15"/>
  <c r="C15" i="15"/>
  <c r="F14" i="15"/>
  <c r="E14" i="15"/>
  <c r="D14" i="15"/>
  <c r="C14" i="15"/>
  <c r="M13" i="15"/>
  <c r="F13" i="15"/>
  <c r="E13" i="15"/>
  <c r="D13" i="15"/>
  <c r="C13" i="15"/>
  <c r="F12" i="15"/>
  <c r="E12" i="15"/>
  <c r="D12" i="15"/>
  <c r="C12" i="15"/>
  <c r="F11" i="15"/>
  <c r="E11" i="15"/>
  <c r="D11" i="15"/>
  <c r="C11" i="15"/>
  <c r="F10" i="15"/>
  <c r="E10" i="15"/>
  <c r="D10" i="15"/>
  <c r="C10" i="15"/>
  <c r="P9" i="15"/>
  <c r="M9" i="15"/>
  <c r="F9" i="15"/>
  <c r="E9" i="15"/>
  <c r="D9" i="15"/>
  <c r="C9" i="15"/>
  <c r="F8" i="15"/>
  <c r="E8" i="15"/>
  <c r="D8" i="15"/>
  <c r="C8" i="15"/>
  <c r="F7" i="15"/>
  <c r="E7" i="15"/>
  <c r="D7" i="15"/>
  <c r="C7" i="15"/>
  <c r="F6" i="15"/>
  <c r="E6" i="15"/>
  <c r="D6" i="15"/>
  <c r="C6" i="15"/>
  <c r="F5" i="15"/>
  <c r="E5" i="15"/>
  <c r="D5" i="15"/>
  <c r="C5" i="15"/>
  <c r="M4" i="15"/>
  <c r="F4" i="15"/>
  <c r="E4" i="15"/>
  <c r="D4" i="15"/>
  <c r="C4" i="15"/>
  <c r="F3" i="15"/>
  <c r="E3" i="15"/>
  <c r="D3" i="15"/>
  <c r="C3" i="15"/>
  <c r="F2" i="15"/>
  <c r="E2" i="15"/>
  <c r="D2" i="15"/>
  <c r="C2" i="15"/>
  <c r="F144" i="14"/>
  <c r="E144" i="14"/>
  <c r="D144" i="14"/>
  <c r="C144" i="14"/>
  <c r="F143" i="14"/>
  <c r="E143" i="14"/>
  <c r="D143" i="14"/>
  <c r="C143" i="14"/>
  <c r="F142" i="14"/>
  <c r="E142" i="14"/>
  <c r="D142" i="14"/>
  <c r="C142" i="14"/>
  <c r="F141" i="14"/>
  <c r="E141" i="14"/>
  <c r="D141" i="14"/>
  <c r="C141" i="14"/>
  <c r="F140" i="14"/>
  <c r="E140" i="14"/>
  <c r="D140" i="14"/>
  <c r="C140" i="14"/>
  <c r="F139" i="14"/>
  <c r="E139" i="14"/>
  <c r="D139" i="14"/>
  <c r="C139" i="14"/>
  <c r="F138" i="14"/>
  <c r="E138" i="14"/>
  <c r="D138" i="14"/>
  <c r="C138" i="14"/>
  <c r="F137" i="14"/>
  <c r="E137" i="14"/>
  <c r="D137" i="14"/>
  <c r="C137" i="14"/>
  <c r="F136" i="14"/>
  <c r="E136" i="14"/>
  <c r="D136" i="14"/>
  <c r="C136" i="14"/>
  <c r="F135" i="14"/>
  <c r="E135" i="14"/>
  <c r="D135" i="14"/>
  <c r="C135" i="14"/>
  <c r="F134" i="14"/>
  <c r="E134" i="14"/>
  <c r="D134" i="14"/>
  <c r="C134" i="14"/>
  <c r="F133" i="14"/>
  <c r="E133" i="14"/>
  <c r="D133" i="14"/>
  <c r="C133" i="14"/>
  <c r="F132" i="14"/>
  <c r="E132" i="14"/>
  <c r="D132" i="14"/>
  <c r="C132" i="14"/>
  <c r="F131" i="14"/>
  <c r="E131" i="14"/>
  <c r="D131" i="14"/>
  <c r="C131" i="14"/>
  <c r="F130" i="14"/>
  <c r="E130" i="14"/>
  <c r="D130" i="14"/>
  <c r="C130" i="14"/>
  <c r="F129" i="14"/>
  <c r="E129" i="14"/>
  <c r="D129" i="14"/>
  <c r="C129" i="14"/>
  <c r="F128" i="14"/>
  <c r="E128" i="14"/>
  <c r="D128" i="14"/>
  <c r="C128" i="14"/>
  <c r="F127" i="14"/>
  <c r="E127" i="14"/>
  <c r="D127" i="14"/>
  <c r="C127" i="14"/>
  <c r="F126" i="14"/>
  <c r="E126" i="14"/>
  <c r="D126" i="14"/>
  <c r="C126" i="14"/>
  <c r="F125" i="14"/>
  <c r="E125" i="14"/>
  <c r="D125" i="14"/>
  <c r="C125" i="14"/>
  <c r="F124" i="14"/>
  <c r="E124" i="14"/>
  <c r="D124" i="14"/>
  <c r="C124" i="14"/>
  <c r="F123" i="14"/>
  <c r="E123" i="14"/>
  <c r="D123" i="14"/>
  <c r="C123" i="14"/>
  <c r="F122" i="14"/>
  <c r="E122" i="14"/>
  <c r="D122" i="14"/>
  <c r="C122" i="14"/>
  <c r="F121" i="14"/>
  <c r="E121" i="14"/>
  <c r="D121" i="14"/>
  <c r="C121" i="14"/>
  <c r="F120" i="14"/>
  <c r="E120" i="14"/>
  <c r="D120" i="14"/>
  <c r="C120" i="14"/>
  <c r="F119" i="14"/>
  <c r="E119" i="14"/>
  <c r="D119" i="14"/>
  <c r="C119" i="14"/>
  <c r="F118" i="14"/>
  <c r="E118" i="14"/>
  <c r="D118" i="14"/>
  <c r="C118" i="14"/>
  <c r="F117" i="14"/>
  <c r="E117" i="14"/>
  <c r="D117" i="14"/>
  <c r="C117" i="14"/>
  <c r="F116" i="14"/>
  <c r="E116" i="14"/>
  <c r="D116" i="14"/>
  <c r="C116" i="14"/>
  <c r="F115" i="14"/>
  <c r="E115" i="14"/>
  <c r="D115" i="14"/>
  <c r="C115" i="14"/>
  <c r="F114" i="14"/>
  <c r="E114" i="14"/>
  <c r="D114" i="14"/>
  <c r="C114" i="14"/>
  <c r="F113" i="14"/>
  <c r="E113" i="14"/>
  <c r="D113" i="14"/>
  <c r="C113" i="14"/>
  <c r="F112" i="14"/>
  <c r="E112" i="14"/>
  <c r="D112" i="14"/>
  <c r="C112" i="14"/>
  <c r="F111" i="14"/>
  <c r="E111" i="14"/>
  <c r="D111" i="14"/>
  <c r="C111" i="14"/>
  <c r="F110" i="14"/>
  <c r="E110" i="14"/>
  <c r="D110" i="14"/>
  <c r="C110" i="14"/>
  <c r="F109" i="14"/>
  <c r="E109" i="14"/>
  <c r="D109" i="14"/>
  <c r="C109" i="14"/>
  <c r="F108" i="14"/>
  <c r="E108" i="14"/>
  <c r="D108" i="14"/>
  <c r="C108" i="14"/>
  <c r="F107" i="14"/>
  <c r="E107" i="14"/>
  <c r="D107" i="14"/>
  <c r="C107" i="14"/>
  <c r="F106" i="14"/>
  <c r="E106" i="14"/>
  <c r="D106" i="14"/>
  <c r="C106" i="14"/>
  <c r="F105" i="14"/>
  <c r="E105" i="14"/>
  <c r="D105" i="14"/>
  <c r="C105" i="14"/>
  <c r="F104" i="14"/>
  <c r="E104" i="14"/>
  <c r="D104" i="14"/>
  <c r="C104" i="14"/>
  <c r="F103" i="14"/>
  <c r="E103" i="14"/>
  <c r="D103" i="14"/>
  <c r="C103" i="14"/>
  <c r="F102" i="14"/>
  <c r="E102" i="14"/>
  <c r="D102" i="14"/>
  <c r="C102" i="14"/>
  <c r="F101" i="14"/>
  <c r="E101" i="14"/>
  <c r="D101" i="14"/>
  <c r="C101" i="14"/>
  <c r="F100" i="14"/>
  <c r="E100" i="14"/>
  <c r="D100" i="14"/>
  <c r="C100" i="14"/>
  <c r="F99" i="14"/>
  <c r="E99" i="14"/>
  <c r="D99" i="14"/>
  <c r="C99" i="14"/>
  <c r="F98" i="14"/>
  <c r="E98" i="14"/>
  <c r="D98" i="14"/>
  <c r="C98" i="14"/>
  <c r="F97" i="14"/>
  <c r="E97" i="14"/>
  <c r="D97" i="14"/>
  <c r="C97" i="14"/>
  <c r="F96" i="14"/>
  <c r="E96" i="14"/>
  <c r="D96" i="14"/>
  <c r="C96" i="14"/>
  <c r="F95" i="14"/>
  <c r="E95" i="14"/>
  <c r="D95" i="14"/>
  <c r="C95" i="14"/>
  <c r="F94" i="14"/>
  <c r="E94" i="14"/>
  <c r="D94" i="14"/>
  <c r="C94" i="14"/>
  <c r="F93" i="14"/>
  <c r="E93" i="14"/>
  <c r="D93" i="14"/>
  <c r="C93" i="14"/>
  <c r="F92" i="14"/>
  <c r="E92" i="14"/>
  <c r="D92" i="14"/>
  <c r="C92" i="14"/>
  <c r="F91" i="14"/>
  <c r="E91" i="14"/>
  <c r="D91" i="14"/>
  <c r="C91" i="14"/>
  <c r="F90" i="14"/>
  <c r="E90" i="14"/>
  <c r="D90" i="14"/>
  <c r="C90" i="14"/>
  <c r="F89" i="14"/>
  <c r="E89" i="14"/>
  <c r="D89" i="14"/>
  <c r="C89" i="14"/>
  <c r="F88" i="14"/>
  <c r="E88" i="14"/>
  <c r="D88" i="14"/>
  <c r="C88" i="14"/>
  <c r="F87" i="14"/>
  <c r="E87" i="14"/>
  <c r="D87" i="14"/>
  <c r="C87" i="14"/>
  <c r="F86" i="14"/>
  <c r="E86" i="14"/>
  <c r="D86" i="14"/>
  <c r="C86" i="14"/>
  <c r="F85" i="14"/>
  <c r="E85" i="14"/>
  <c r="D85" i="14"/>
  <c r="C85" i="14"/>
  <c r="F84" i="14"/>
  <c r="E84" i="14"/>
  <c r="D84" i="14"/>
  <c r="C84" i="14"/>
  <c r="F83" i="14"/>
  <c r="E83" i="14"/>
  <c r="D83" i="14"/>
  <c r="C83" i="14"/>
  <c r="F82" i="14"/>
  <c r="E82" i="14"/>
  <c r="D82" i="14"/>
  <c r="C82" i="14"/>
  <c r="F81" i="14"/>
  <c r="E81" i="14"/>
  <c r="D81" i="14"/>
  <c r="C81" i="14"/>
  <c r="F80" i="14"/>
  <c r="E80" i="14"/>
  <c r="D80" i="14"/>
  <c r="C80" i="14"/>
  <c r="F79" i="14"/>
  <c r="E79" i="14"/>
  <c r="D79" i="14"/>
  <c r="C79" i="14"/>
  <c r="F78" i="14"/>
  <c r="E78" i="14"/>
  <c r="D78" i="14"/>
  <c r="C78" i="14"/>
  <c r="F77" i="14"/>
  <c r="E77" i="14"/>
  <c r="D77" i="14"/>
  <c r="C77" i="14"/>
  <c r="F76" i="14"/>
  <c r="E76" i="14"/>
  <c r="D76" i="14"/>
  <c r="C76" i="14"/>
  <c r="F75" i="14"/>
  <c r="E75" i="14"/>
  <c r="D75" i="14"/>
  <c r="C75" i="14"/>
  <c r="F74" i="14"/>
  <c r="E74" i="14"/>
  <c r="D74" i="14"/>
  <c r="C74" i="14"/>
  <c r="F73" i="14"/>
  <c r="E73" i="14"/>
  <c r="D73" i="14"/>
  <c r="C73" i="14"/>
  <c r="F72" i="14"/>
  <c r="E72" i="14"/>
  <c r="D72" i="14"/>
  <c r="C72" i="14"/>
  <c r="F71" i="14"/>
  <c r="E71" i="14"/>
  <c r="D71" i="14"/>
  <c r="C71" i="14"/>
  <c r="F70" i="14"/>
  <c r="E70" i="14"/>
  <c r="D70" i="14"/>
  <c r="C70" i="14"/>
  <c r="F69" i="14"/>
  <c r="E69" i="14"/>
  <c r="D69" i="14"/>
  <c r="C69" i="14"/>
  <c r="F68" i="14"/>
  <c r="E68" i="14"/>
  <c r="D68" i="14"/>
  <c r="C68" i="14"/>
  <c r="F67" i="14"/>
  <c r="E67" i="14"/>
  <c r="D67" i="14"/>
  <c r="C67" i="14"/>
  <c r="F66" i="14"/>
  <c r="E66" i="14"/>
  <c r="D66" i="14"/>
  <c r="C66" i="14"/>
  <c r="F65" i="14"/>
  <c r="E65" i="14"/>
  <c r="D65" i="14"/>
  <c r="C65" i="14"/>
  <c r="F64" i="14"/>
  <c r="E64" i="14"/>
  <c r="D64" i="14"/>
  <c r="C64" i="14"/>
  <c r="F63" i="14"/>
  <c r="E63" i="14"/>
  <c r="D63" i="14"/>
  <c r="C63" i="14"/>
  <c r="F62" i="14"/>
  <c r="E62" i="14"/>
  <c r="D62" i="14"/>
  <c r="C62" i="14"/>
  <c r="F61" i="14"/>
  <c r="E61" i="14"/>
  <c r="D61" i="14"/>
  <c r="C61" i="14"/>
  <c r="F60" i="14"/>
  <c r="E60" i="14"/>
  <c r="D60" i="14"/>
  <c r="C60" i="14"/>
  <c r="F59" i="14"/>
  <c r="E59" i="14"/>
  <c r="D59" i="14"/>
  <c r="C59" i="14"/>
  <c r="F58" i="14"/>
  <c r="E58" i="14"/>
  <c r="D58" i="14"/>
  <c r="C58" i="14"/>
  <c r="F57" i="14"/>
  <c r="E57" i="14"/>
  <c r="D57" i="14"/>
  <c r="C57" i="14"/>
  <c r="F56" i="14"/>
  <c r="E56" i="14"/>
  <c r="D56" i="14"/>
  <c r="C56" i="14"/>
  <c r="F55" i="14"/>
  <c r="E55" i="14"/>
  <c r="D55" i="14"/>
  <c r="C55" i="14"/>
  <c r="F54" i="14"/>
  <c r="E54" i="14"/>
  <c r="D54" i="14"/>
  <c r="C54" i="14"/>
  <c r="F53" i="14"/>
  <c r="E53" i="14"/>
  <c r="D53" i="14"/>
  <c r="C53" i="14"/>
  <c r="F52" i="14"/>
  <c r="E52" i="14"/>
  <c r="D52" i="14"/>
  <c r="C52" i="14"/>
  <c r="F51" i="14"/>
  <c r="E51" i="14"/>
  <c r="D51" i="14"/>
  <c r="C51" i="14"/>
  <c r="F50" i="14"/>
  <c r="E50" i="14"/>
  <c r="D50" i="14"/>
  <c r="C50" i="14"/>
  <c r="F49" i="14"/>
  <c r="E49" i="14"/>
  <c r="D49" i="14"/>
  <c r="C49" i="14"/>
  <c r="F48" i="14"/>
  <c r="E48" i="14"/>
  <c r="D48" i="14"/>
  <c r="C48" i="14"/>
  <c r="F47" i="14"/>
  <c r="E47" i="14"/>
  <c r="D47" i="14"/>
  <c r="C47" i="14"/>
  <c r="F46" i="14"/>
  <c r="E46" i="14"/>
  <c r="D46" i="14"/>
  <c r="C46" i="14"/>
  <c r="F45" i="14"/>
  <c r="E45" i="14"/>
  <c r="D45" i="14"/>
  <c r="C45" i="14"/>
  <c r="F44" i="14"/>
  <c r="E44" i="14"/>
  <c r="D44" i="14"/>
  <c r="C44" i="14"/>
  <c r="F43" i="14"/>
  <c r="E43" i="14"/>
  <c r="D43" i="14"/>
  <c r="C43" i="14"/>
  <c r="F42" i="14"/>
  <c r="E42" i="14"/>
  <c r="D42" i="14"/>
  <c r="C42" i="14"/>
  <c r="F41" i="14"/>
  <c r="E41" i="14"/>
  <c r="D41" i="14"/>
  <c r="C41" i="14"/>
  <c r="F40" i="14"/>
  <c r="E40" i="14"/>
  <c r="D40" i="14"/>
  <c r="C40" i="14"/>
  <c r="F39" i="14"/>
  <c r="E39" i="14"/>
  <c r="D39" i="14"/>
  <c r="C39" i="14"/>
  <c r="F38" i="14"/>
  <c r="E38" i="14"/>
  <c r="D38" i="14"/>
  <c r="C38" i="14"/>
  <c r="F37" i="14"/>
  <c r="E37" i="14"/>
  <c r="D37" i="14"/>
  <c r="C37" i="14"/>
  <c r="F36" i="14"/>
  <c r="E36" i="14"/>
  <c r="D36" i="14"/>
  <c r="C36" i="14"/>
  <c r="F35" i="14"/>
  <c r="E35" i="14"/>
  <c r="D35" i="14"/>
  <c r="C35" i="14"/>
  <c r="F34" i="14"/>
  <c r="E34" i="14"/>
  <c r="D34" i="14"/>
  <c r="C34" i="14"/>
  <c r="F33" i="14"/>
  <c r="E33" i="14"/>
  <c r="D33" i="14"/>
  <c r="C33" i="14"/>
  <c r="F32" i="14"/>
  <c r="E32" i="14"/>
  <c r="D32" i="14"/>
  <c r="C32" i="14"/>
  <c r="F31" i="14"/>
  <c r="E31" i="14"/>
  <c r="D31" i="14"/>
  <c r="C31" i="14"/>
  <c r="F30" i="14"/>
  <c r="E30" i="14"/>
  <c r="D30" i="14"/>
  <c r="C30" i="14"/>
  <c r="F29" i="14"/>
  <c r="E29" i="14"/>
  <c r="D29" i="14"/>
  <c r="C29" i="14"/>
  <c r="F28" i="14"/>
  <c r="E28" i="14"/>
  <c r="D28" i="14"/>
  <c r="C28" i="14"/>
  <c r="F27" i="14"/>
  <c r="E27" i="14"/>
  <c r="D27" i="14"/>
  <c r="C27" i="14"/>
  <c r="F26" i="14"/>
  <c r="E26" i="14"/>
  <c r="D26" i="14"/>
  <c r="C26" i="14"/>
  <c r="F25" i="14"/>
  <c r="E25" i="14"/>
  <c r="D25" i="14"/>
  <c r="C25" i="14"/>
  <c r="F24" i="14"/>
  <c r="E24" i="14"/>
  <c r="D24" i="14"/>
  <c r="C24" i="14"/>
  <c r="F23" i="14"/>
  <c r="E23" i="14"/>
  <c r="D23" i="14"/>
  <c r="C23" i="14"/>
  <c r="F22" i="14"/>
  <c r="E22" i="14"/>
  <c r="D22" i="14"/>
  <c r="C22" i="14"/>
  <c r="F21" i="14"/>
  <c r="E21" i="14"/>
  <c r="D21" i="14"/>
  <c r="C21" i="14"/>
  <c r="F20" i="14"/>
  <c r="E20" i="14"/>
  <c r="D20" i="14"/>
  <c r="C20" i="14"/>
  <c r="F19" i="14"/>
  <c r="E19" i="14"/>
  <c r="D19" i="14"/>
  <c r="C19" i="14"/>
  <c r="F18" i="14"/>
  <c r="E18" i="14"/>
  <c r="D18" i="14"/>
  <c r="C18" i="14"/>
  <c r="F17" i="14"/>
  <c r="E17" i="14"/>
  <c r="D17" i="14"/>
  <c r="C17" i="14"/>
  <c r="F16" i="14"/>
  <c r="E16" i="14"/>
  <c r="D16" i="14"/>
  <c r="C16" i="14"/>
  <c r="F15" i="14"/>
  <c r="E15" i="14"/>
  <c r="D15" i="14"/>
  <c r="C15" i="14"/>
  <c r="F14" i="14"/>
  <c r="E14" i="14"/>
  <c r="D14" i="14"/>
  <c r="C14" i="14"/>
  <c r="M13" i="14"/>
  <c r="F13" i="14"/>
  <c r="E13" i="14"/>
  <c r="D13" i="14"/>
  <c r="C13" i="14"/>
  <c r="F12" i="14"/>
  <c r="E12" i="14"/>
  <c r="D12" i="14"/>
  <c r="C12" i="14"/>
  <c r="F11" i="14"/>
  <c r="E11" i="14"/>
  <c r="D11" i="14"/>
  <c r="C11" i="14"/>
  <c r="F10" i="14"/>
  <c r="E10" i="14"/>
  <c r="D10" i="14"/>
  <c r="C10" i="14"/>
  <c r="P9" i="14"/>
  <c r="M9" i="14"/>
  <c r="F9" i="14"/>
  <c r="E9" i="14"/>
  <c r="D9" i="14"/>
  <c r="C9" i="14"/>
  <c r="F8" i="14"/>
  <c r="E8" i="14"/>
  <c r="D8" i="14"/>
  <c r="C8" i="14"/>
  <c r="F7" i="14"/>
  <c r="E7" i="14"/>
  <c r="D7" i="14"/>
  <c r="C7" i="14"/>
  <c r="F6" i="14"/>
  <c r="E6" i="14"/>
  <c r="D6" i="14"/>
  <c r="C6" i="14"/>
  <c r="F5" i="14"/>
  <c r="E5" i="14"/>
  <c r="D5" i="14"/>
  <c r="C5" i="14"/>
  <c r="M4" i="14"/>
  <c r="F4" i="14"/>
  <c r="E4" i="14"/>
  <c r="D4" i="14"/>
  <c r="C4" i="14"/>
  <c r="F3" i="14"/>
  <c r="E3" i="14"/>
  <c r="D3" i="14"/>
  <c r="C3" i="14"/>
  <c r="F2" i="14"/>
  <c r="E2" i="14"/>
  <c r="D2" i="14"/>
  <c r="C2" i="14"/>
  <c r="F142" i="13"/>
  <c r="E142" i="13"/>
  <c r="D142" i="13"/>
  <c r="C142" i="13"/>
  <c r="F141" i="13"/>
  <c r="E141" i="13"/>
  <c r="D141" i="13"/>
  <c r="C141" i="13"/>
  <c r="F140" i="13"/>
  <c r="E140" i="13"/>
  <c r="D140" i="13"/>
  <c r="C140" i="13"/>
  <c r="F139" i="13"/>
  <c r="E139" i="13"/>
  <c r="D139" i="13"/>
  <c r="C139" i="13"/>
  <c r="F138" i="13"/>
  <c r="E138" i="13"/>
  <c r="D138" i="13"/>
  <c r="C138" i="13"/>
  <c r="F137" i="13"/>
  <c r="E137" i="13"/>
  <c r="D137" i="13"/>
  <c r="C137" i="13"/>
  <c r="F136" i="13"/>
  <c r="E136" i="13"/>
  <c r="D136" i="13"/>
  <c r="C136" i="13"/>
  <c r="F135" i="13"/>
  <c r="E135" i="13"/>
  <c r="D135" i="13"/>
  <c r="C135" i="13"/>
  <c r="F134" i="13"/>
  <c r="E134" i="13"/>
  <c r="D134" i="13"/>
  <c r="C134" i="13"/>
  <c r="F133" i="13"/>
  <c r="E133" i="13"/>
  <c r="D133" i="13"/>
  <c r="C133" i="13"/>
  <c r="F132" i="13"/>
  <c r="E132" i="13"/>
  <c r="D132" i="13"/>
  <c r="C132" i="13"/>
  <c r="F131" i="13"/>
  <c r="E131" i="13"/>
  <c r="D131" i="13"/>
  <c r="C131" i="13"/>
  <c r="F130" i="13"/>
  <c r="E130" i="13"/>
  <c r="D130" i="13"/>
  <c r="C130" i="13"/>
  <c r="F129" i="13"/>
  <c r="E129" i="13"/>
  <c r="D129" i="13"/>
  <c r="C129" i="13"/>
  <c r="F128" i="13"/>
  <c r="E128" i="13"/>
  <c r="D128" i="13"/>
  <c r="C128" i="13"/>
  <c r="F127" i="13"/>
  <c r="E127" i="13"/>
  <c r="D127" i="13"/>
  <c r="C127" i="13"/>
  <c r="F126" i="13"/>
  <c r="E126" i="13"/>
  <c r="D126" i="13"/>
  <c r="C126" i="13"/>
  <c r="F125" i="13"/>
  <c r="E125" i="13"/>
  <c r="D125" i="13"/>
  <c r="C125" i="13"/>
  <c r="F124" i="13"/>
  <c r="E124" i="13"/>
  <c r="D124" i="13"/>
  <c r="C124" i="13"/>
  <c r="F123" i="13"/>
  <c r="E123" i="13"/>
  <c r="D123" i="13"/>
  <c r="C123" i="13"/>
  <c r="F122" i="13"/>
  <c r="E122" i="13"/>
  <c r="D122" i="13"/>
  <c r="C122" i="13"/>
  <c r="F121" i="13"/>
  <c r="E121" i="13"/>
  <c r="D121" i="13"/>
  <c r="C121" i="13"/>
  <c r="F120" i="13"/>
  <c r="E120" i="13"/>
  <c r="D120" i="13"/>
  <c r="C120" i="13"/>
  <c r="F119" i="13"/>
  <c r="E119" i="13"/>
  <c r="D119" i="13"/>
  <c r="C119" i="13"/>
  <c r="F118" i="13"/>
  <c r="E118" i="13"/>
  <c r="D118" i="13"/>
  <c r="C118" i="13"/>
  <c r="F117" i="13"/>
  <c r="E117" i="13"/>
  <c r="D117" i="13"/>
  <c r="C117" i="13"/>
  <c r="F116" i="13"/>
  <c r="E116" i="13"/>
  <c r="D116" i="13"/>
  <c r="C116" i="13"/>
  <c r="F115" i="13"/>
  <c r="E115" i="13"/>
  <c r="D115" i="13"/>
  <c r="C115" i="13"/>
  <c r="F114" i="13"/>
  <c r="E114" i="13"/>
  <c r="D114" i="13"/>
  <c r="C114" i="13"/>
  <c r="F113" i="13"/>
  <c r="E113" i="13"/>
  <c r="D113" i="13"/>
  <c r="C113" i="13"/>
  <c r="F112" i="13"/>
  <c r="E112" i="13"/>
  <c r="D112" i="13"/>
  <c r="C112" i="13"/>
  <c r="F111" i="13"/>
  <c r="E111" i="13"/>
  <c r="D111" i="13"/>
  <c r="C111" i="13"/>
  <c r="F110" i="13"/>
  <c r="E110" i="13"/>
  <c r="D110" i="13"/>
  <c r="C110" i="13"/>
  <c r="F109" i="13"/>
  <c r="E109" i="13"/>
  <c r="D109" i="13"/>
  <c r="C109" i="13"/>
  <c r="F108" i="13"/>
  <c r="E108" i="13"/>
  <c r="D108" i="13"/>
  <c r="C108" i="13"/>
  <c r="F107" i="13"/>
  <c r="E107" i="13"/>
  <c r="D107" i="13"/>
  <c r="C107" i="13"/>
  <c r="F106" i="13"/>
  <c r="E106" i="13"/>
  <c r="D106" i="13"/>
  <c r="C106" i="13"/>
  <c r="F105" i="13"/>
  <c r="E105" i="13"/>
  <c r="D105" i="13"/>
  <c r="C105" i="13"/>
  <c r="F104" i="13"/>
  <c r="E104" i="13"/>
  <c r="D104" i="13"/>
  <c r="C104" i="13"/>
  <c r="F103" i="13"/>
  <c r="E103" i="13"/>
  <c r="D103" i="13"/>
  <c r="C103" i="13"/>
  <c r="F102" i="13"/>
  <c r="E102" i="13"/>
  <c r="D102" i="13"/>
  <c r="C102" i="13"/>
  <c r="F101" i="13"/>
  <c r="E101" i="13"/>
  <c r="D101" i="13"/>
  <c r="C101" i="13"/>
  <c r="F100" i="13"/>
  <c r="E100" i="13"/>
  <c r="D100" i="13"/>
  <c r="C100" i="13"/>
  <c r="F99" i="13"/>
  <c r="E99" i="13"/>
  <c r="D99" i="13"/>
  <c r="C99" i="13"/>
  <c r="F98" i="13"/>
  <c r="E98" i="13"/>
  <c r="D98" i="13"/>
  <c r="C98" i="13"/>
  <c r="F97" i="13"/>
  <c r="E97" i="13"/>
  <c r="D97" i="13"/>
  <c r="C97" i="13"/>
  <c r="F96" i="13"/>
  <c r="E96" i="13"/>
  <c r="D96" i="13"/>
  <c r="C96" i="13"/>
  <c r="F95" i="13"/>
  <c r="E95" i="13"/>
  <c r="D95" i="13"/>
  <c r="C95" i="13"/>
  <c r="F94" i="13"/>
  <c r="E94" i="13"/>
  <c r="D94" i="13"/>
  <c r="C94" i="13"/>
  <c r="F93" i="13"/>
  <c r="E93" i="13"/>
  <c r="D93" i="13"/>
  <c r="C93" i="13"/>
  <c r="F92" i="13"/>
  <c r="E92" i="13"/>
  <c r="D92" i="13"/>
  <c r="C92" i="13"/>
  <c r="F91" i="13"/>
  <c r="E91" i="13"/>
  <c r="D91" i="13"/>
  <c r="C91" i="13"/>
  <c r="F90" i="13"/>
  <c r="E90" i="13"/>
  <c r="D90" i="13"/>
  <c r="C90" i="13"/>
  <c r="F89" i="13"/>
  <c r="E89" i="13"/>
  <c r="D89" i="13"/>
  <c r="C89" i="13"/>
  <c r="F88" i="13"/>
  <c r="E88" i="13"/>
  <c r="D88" i="13"/>
  <c r="C88" i="13"/>
  <c r="F87" i="13"/>
  <c r="E87" i="13"/>
  <c r="D87" i="13"/>
  <c r="C87" i="13"/>
  <c r="F86" i="13"/>
  <c r="E86" i="13"/>
  <c r="D86" i="13"/>
  <c r="C86" i="13"/>
  <c r="F85" i="13"/>
  <c r="E85" i="13"/>
  <c r="D85" i="13"/>
  <c r="C85" i="13"/>
  <c r="F84" i="13"/>
  <c r="E84" i="13"/>
  <c r="D84" i="13"/>
  <c r="C84" i="13"/>
  <c r="F83" i="13"/>
  <c r="E83" i="13"/>
  <c r="D83" i="13"/>
  <c r="C83" i="13"/>
  <c r="F82" i="13"/>
  <c r="E82" i="13"/>
  <c r="D82" i="13"/>
  <c r="C82" i="13"/>
  <c r="F81" i="13"/>
  <c r="E81" i="13"/>
  <c r="D81" i="13"/>
  <c r="C81" i="13"/>
  <c r="F80" i="13"/>
  <c r="E80" i="13"/>
  <c r="D80" i="13"/>
  <c r="C80" i="13"/>
  <c r="F79" i="13"/>
  <c r="E79" i="13"/>
  <c r="D79" i="13"/>
  <c r="C79" i="13"/>
  <c r="F78" i="13"/>
  <c r="E78" i="13"/>
  <c r="D78" i="13"/>
  <c r="C78" i="13"/>
  <c r="F77" i="13"/>
  <c r="E77" i="13"/>
  <c r="D77" i="13"/>
  <c r="C77" i="13"/>
  <c r="F76" i="13"/>
  <c r="E76" i="13"/>
  <c r="D76" i="13"/>
  <c r="C76" i="13"/>
  <c r="F75" i="13"/>
  <c r="E75" i="13"/>
  <c r="D75" i="13"/>
  <c r="C75" i="13"/>
  <c r="F74" i="13"/>
  <c r="E74" i="13"/>
  <c r="D74" i="13"/>
  <c r="C74" i="13"/>
  <c r="F73" i="13"/>
  <c r="E73" i="13"/>
  <c r="D73" i="13"/>
  <c r="C73" i="13"/>
  <c r="F72" i="13"/>
  <c r="E72" i="13"/>
  <c r="D72" i="13"/>
  <c r="C72" i="13"/>
  <c r="F71" i="13"/>
  <c r="E71" i="13"/>
  <c r="D71" i="13"/>
  <c r="C71" i="13"/>
  <c r="F70" i="13"/>
  <c r="E70" i="13"/>
  <c r="D70" i="13"/>
  <c r="C70" i="13"/>
  <c r="F69" i="13"/>
  <c r="E69" i="13"/>
  <c r="D69" i="13"/>
  <c r="C69" i="13"/>
  <c r="F68" i="13"/>
  <c r="E68" i="13"/>
  <c r="D68" i="13"/>
  <c r="C68" i="13"/>
  <c r="F67" i="13"/>
  <c r="E67" i="13"/>
  <c r="D67" i="13"/>
  <c r="C67" i="13"/>
  <c r="F66" i="13"/>
  <c r="E66" i="13"/>
  <c r="D66" i="13"/>
  <c r="C66" i="13"/>
  <c r="F65" i="13"/>
  <c r="E65" i="13"/>
  <c r="D65" i="13"/>
  <c r="C65" i="13"/>
  <c r="F64" i="13"/>
  <c r="E64" i="13"/>
  <c r="D64" i="13"/>
  <c r="C64" i="13"/>
  <c r="F63" i="13"/>
  <c r="E63" i="13"/>
  <c r="D63" i="13"/>
  <c r="C63" i="13"/>
  <c r="F62" i="13"/>
  <c r="E62" i="13"/>
  <c r="D62" i="13"/>
  <c r="C62" i="13"/>
  <c r="F61" i="13"/>
  <c r="E61" i="13"/>
  <c r="D61" i="13"/>
  <c r="C61" i="13"/>
  <c r="F60" i="13"/>
  <c r="E60" i="13"/>
  <c r="D60" i="13"/>
  <c r="C60" i="13"/>
  <c r="F59" i="13"/>
  <c r="E59" i="13"/>
  <c r="D59" i="13"/>
  <c r="C59" i="13"/>
  <c r="F58" i="13"/>
  <c r="E58" i="13"/>
  <c r="D58" i="13"/>
  <c r="C58" i="13"/>
  <c r="F57" i="13"/>
  <c r="E57" i="13"/>
  <c r="D57" i="13"/>
  <c r="C57" i="13"/>
  <c r="F56" i="13"/>
  <c r="E56" i="13"/>
  <c r="D56" i="13"/>
  <c r="C56" i="13"/>
  <c r="F55" i="13"/>
  <c r="E55" i="13"/>
  <c r="D55" i="13"/>
  <c r="C55" i="13"/>
  <c r="F54" i="13"/>
  <c r="E54" i="13"/>
  <c r="D54" i="13"/>
  <c r="C54" i="13"/>
  <c r="F53" i="13"/>
  <c r="E53" i="13"/>
  <c r="D53" i="13"/>
  <c r="C53" i="13"/>
  <c r="F52" i="13"/>
  <c r="E52" i="13"/>
  <c r="D52" i="13"/>
  <c r="C52" i="13"/>
  <c r="F51" i="13"/>
  <c r="E51" i="13"/>
  <c r="D51" i="13"/>
  <c r="C51" i="13"/>
  <c r="F50" i="13"/>
  <c r="E50" i="13"/>
  <c r="D50" i="13"/>
  <c r="C50" i="13"/>
  <c r="F49" i="13"/>
  <c r="E49" i="13"/>
  <c r="D49" i="13"/>
  <c r="C49" i="13"/>
  <c r="F48" i="13"/>
  <c r="E48" i="13"/>
  <c r="D48" i="13"/>
  <c r="C48" i="13"/>
  <c r="F47" i="13"/>
  <c r="E47" i="13"/>
  <c r="D47" i="13"/>
  <c r="C47" i="13"/>
  <c r="F46" i="13"/>
  <c r="E46" i="13"/>
  <c r="D46" i="13"/>
  <c r="C46" i="13"/>
  <c r="F45" i="13"/>
  <c r="E45" i="13"/>
  <c r="D45" i="13"/>
  <c r="C45" i="13"/>
  <c r="F44" i="13"/>
  <c r="E44" i="13"/>
  <c r="D44" i="13"/>
  <c r="C44" i="13"/>
  <c r="F43" i="13"/>
  <c r="E43" i="13"/>
  <c r="D43" i="13"/>
  <c r="C43" i="13"/>
  <c r="F42" i="13"/>
  <c r="E42" i="13"/>
  <c r="D42" i="13"/>
  <c r="C42" i="13"/>
  <c r="F41" i="13"/>
  <c r="E41" i="13"/>
  <c r="D41" i="13"/>
  <c r="C41" i="13"/>
  <c r="F40" i="13"/>
  <c r="E40" i="13"/>
  <c r="D40" i="13"/>
  <c r="C40" i="13"/>
  <c r="F39" i="13"/>
  <c r="E39" i="13"/>
  <c r="D39" i="13"/>
  <c r="C39" i="13"/>
  <c r="F38" i="13"/>
  <c r="E38" i="13"/>
  <c r="D38" i="13"/>
  <c r="C38" i="13"/>
  <c r="F37" i="13"/>
  <c r="E37" i="13"/>
  <c r="D37" i="13"/>
  <c r="C37" i="13"/>
  <c r="F36" i="13"/>
  <c r="E36" i="13"/>
  <c r="D36" i="13"/>
  <c r="C36" i="13"/>
  <c r="F35" i="13"/>
  <c r="E35" i="13"/>
  <c r="D35" i="13"/>
  <c r="C35" i="13"/>
  <c r="F34" i="13"/>
  <c r="E34" i="13"/>
  <c r="D34" i="13"/>
  <c r="C34" i="13"/>
  <c r="F33" i="13"/>
  <c r="E33" i="13"/>
  <c r="D33" i="13"/>
  <c r="C33" i="13"/>
  <c r="F32" i="13"/>
  <c r="E32" i="13"/>
  <c r="D32" i="13"/>
  <c r="C32" i="13"/>
  <c r="F31" i="13"/>
  <c r="E31" i="13"/>
  <c r="D31" i="13"/>
  <c r="C31" i="13"/>
  <c r="F30" i="13"/>
  <c r="E30" i="13"/>
  <c r="D30" i="13"/>
  <c r="C30" i="13"/>
  <c r="F29" i="13"/>
  <c r="E29" i="13"/>
  <c r="D29" i="13"/>
  <c r="C29" i="13"/>
  <c r="F28" i="13"/>
  <c r="E28" i="13"/>
  <c r="D28" i="13"/>
  <c r="C28" i="13"/>
  <c r="F27" i="13"/>
  <c r="E27" i="13"/>
  <c r="D27" i="13"/>
  <c r="C27" i="13"/>
  <c r="F26" i="13"/>
  <c r="E26" i="13"/>
  <c r="D26" i="13"/>
  <c r="C26" i="13"/>
  <c r="F25" i="13"/>
  <c r="E25" i="13"/>
  <c r="D25" i="13"/>
  <c r="C25" i="13"/>
  <c r="F24" i="13"/>
  <c r="E24" i="13"/>
  <c r="D24" i="13"/>
  <c r="C24" i="13"/>
  <c r="F23" i="13"/>
  <c r="E23" i="13"/>
  <c r="D23" i="13"/>
  <c r="C23" i="13"/>
  <c r="F22" i="13"/>
  <c r="E22" i="13"/>
  <c r="D22" i="13"/>
  <c r="C22" i="13"/>
  <c r="F21" i="13"/>
  <c r="E21" i="13"/>
  <c r="D21" i="13"/>
  <c r="C21" i="13"/>
  <c r="F20" i="13"/>
  <c r="E20" i="13"/>
  <c r="D20" i="13"/>
  <c r="C20" i="13"/>
  <c r="F19" i="13"/>
  <c r="E19" i="13"/>
  <c r="D19" i="13"/>
  <c r="C19" i="13"/>
  <c r="F18" i="13"/>
  <c r="E18" i="13"/>
  <c r="D18" i="13"/>
  <c r="C18" i="13"/>
  <c r="F17" i="13"/>
  <c r="E17" i="13"/>
  <c r="D17" i="13"/>
  <c r="C17" i="13"/>
  <c r="F16" i="13"/>
  <c r="E16" i="13"/>
  <c r="D16" i="13"/>
  <c r="C16" i="13"/>
  <c r="F15" i="13"/>
  <c r="E15" i="13"/>
  <c r="D15" i="13"/>
  <c r="C15" i="13"/>
  <c r="F14" i="13"/>
  <c r="E14" i="13"/>
  <c r="D14" i="13"/>
  <c r="C14" i="13"/>
  <c r="M13" i="13"/>
  <c r="F13" i="13"/>
  <c r="E13" i="13"/>
  <c r="D13" i="13"/>
  <c r="C13" i="13"/>
  <c r="F12" i="13"/>
  <c r="E12" i="13"/>
  <c r="D12" i="13"/>
  <c r="C12" i="13"/>
  <c r="F11" i="13"/>
  <c r="E11" i="13"/>
  <c r="D11" i="13"/>
  <c r="C11" i="13"/>
  <c r="F10" i="13"/>
  <c r="E10" i="13"/>
  <c r="D10" i="13"/>
  <c r="C10" i="13"/>
  <c r="P9" i="13"/>
  <c r="M9" i="13"/>
  <c r="F9" i="13"/>
  <c r="E9" i="13"/>
  <c r="D9" i="13"/>
  <c r="C9" i="13"/>
  <c r="F8" i="13"/>
  <c r="E8" i="13"/>
  <c r="D8" i="13"/>
  <c r="C8" i="13"/>
  <c r="F7" i="13"/>
  <c r="E7" i="13"/>
  <c r="D7" i="13"/>
  <c r="C7" i="13"/>
  <c r="F6" i="13"/>
  <c r="E6" i="13"/>
  <c r="D6" i="13"/>
  <c r="C6" i="13"/>
  <c r="F5" i="13"/>
  <c r="E5" i="13"/>
  <c r="D5" i="13"/>
  <c r="C5" i="13"/>
  <c r="M4" i="13"/>
  <c r="F4" i="13"/>
  <c r="E4" i="13"/>
  <c r="D4" i="13"/>
  <c r="C4" i="13"/>
  <c r="F3" i="13"/>
  <c r="E3" i="13"/>
  <c r="D3" i="13"/>
  <c r="C3" i="13"/>
  <c r="F2" i="13"/>
  <c r="E2" i="13"/>
  <c r="D2" i="13"/>
  <c r="C2" i="13"/>
  <c r="F81" i="12"/>
  <c r="E81" i="12"/>
  <c r="D81" i="12"/>
  <c r="C81" i="12"/>
  <c r="F80" i="12"/>
  <c r="E80" i="12"/>
  <c r="D80" i="12"/>
  <c r="C80" i="12"/>
  <c r="F79" i="12"/>
  <c r="E79" i="12"/>
  <c r="D79" i="12"/>
  <c r="C79" i="12"/>
  <c r="F78" i="12"/>
  <c r="E78" i="12"/>
  <c r="D78" i="12"/>
  <c r="C78" i="12"/>
  <c r="F77" i="12"/>
  <c r="E77" i="12"/>
  <c r="D77" i="12"/>
  <c r="C77" i="12"/>
  <c r="F76" i="12"/>
  <c r="E76" i="12"/>
  <c r="D76" i="12"/>
  <c r="C76" i="12"/>
  <c r="F75" i="12"/>
  <c r="E75" i="12"/>
  <c r="D75" i="12"/>
  <c r="C75" i="12"/>
  <c r="F74" i="12"/>
  <c r="E74" i="12"/>
  <c r="D74" i="12"/>
  <c r="C74" i="12"/>
  <c r="F73" i="12"/>
  <c r="E73" i="12"/>
  <c r="D73" i="12"/>
  <c r="C73" i="12"/>
  <c r="F72" i="12"/>
  <c r="E72" i="12"/>
  <c r="D72" i="12"/>
  <c r="C72" i="12"/>
  <c r="F71" i="12"/>
  <c r="E71" i="12"/>
  <c r="D71" i="12"/>
  <c r="C71" i="12"/>
  <c r="F70" i="12"/>
  <c r="E70" i="12"/>
  <c r="D70" i="12"/>
  <c r="C70" i="12"/>
  <c r="F69" i="12"/>
  <c r="E69" i="12"/>
  <c r="D69" i="12"/>
  <c r="C69" i="12"/>
  <c r="F68" i="12"/>
  <c r="E68" i="12"/>
  <c r="D68" i="12"/>
  <c r="C68" i="12"/>
  <c r="F67" i="12"/>
  <c r="E67" i="12"/>
  <c r="D67" i="12"/>
  <c r="C67" i="12"/>
  <c r="F66" i="12"/>
  <c r="E66" i="12"/>
  <c r="D66" i="12"/>
  <c r="C66" i="12"/>
  <c r="F65" i="12"/>
  <c r="E65" i="12"/>
  <c r="D65" i="12"/>
  <c r="C65" i="12"/>
  <c r="F64" i="12"/>
  <c r="E64" i="12"/>
  <c r="D64" i="12"/>
  <c r="C64" i="12"/>
  <c r="F63" i="12"/>
  <c r="E63" i="12"/>
  <c r="D63" i="12"/>
  <c r="C63" i="12"/>
  <c r="F62" i="12"/>
  <c r="E62" i="12"/>
  <c r="D62" i="12"/>
  <c r="C62" i="12"/>
  <c r="F61" i="12"/>
  <c r="E61" i="12"/>
  <c r="D61" i="12"/>
  <c r="C61" i="12"/>
  <c r="F60" i="12"/>
  <c r="E60" i="12"/>
  <c r="D60" i="12"/>
  <c r="C60" i="12"/>
  <c r="F59" i="12"/>
  <c r="E59" i="12"/>
  <c r="D59" i="12"/>
  <c r="C59" i="12"/>
  <c r="F58" i="12"/>
  <c r="E58" i="12"/>
  <c r="D58" i="12"/>
  <c r="C58" i="12"/>
  <c r="F57" i="12"/>
  <c r="E57" i="12"/>
  <c r="D57" i="12"/>
  <c r="C57" i="12"/>
  <c r="F56" i="12"/>
  <c r="E56" i="12"/>
  <c r="D56" i="12"/>
  <c r="C56" i="12"/>
  <c r="F55" i="12"/>
  <c r="E55" i="12"/>
  <c r="D55" i="12"/>
  <c r="C55" i="12"/>
  <c r="F54" i="12"/>
  <c r="E54" i="12"/>
  <c r="D54" i="12"/>
  <c r="C54" i="12"/>
  <c r="F53" i="12"/>
  <c r="E53" i="12"/>
  <c r="D53" i="12"/>
  <c r="C53" i="12"/>
  <c r="F52" i="12"/>
  <c r="E52" i="12"/>
  <c r="D52" i="12"/>
  <c r="C52" i="12"/>
  <c r="F51" i="12"/>
  <c r="E51" i="12"/>
  <c r="D51" i="12"/>
  <c r="C51" i="12"/>
  <c r="F50" i="12"/>
  <c r="E50" i="12"/>
  <c r="D50" i="12"/>
  <c r="C50" i="12"/>
  <c r="F49" i="12"/>
  <c r="E49" i="12"/>
  <c r="D49" i="12"/>
  <c r="C49" i="12"/>
  <c r="F48" i="12"/>
  <c r="E48" i="12"/>
  <c r="D48" i="12"/>
  <c r="C48" i="12"/>
  <c r="F47" i="12"/>
  <c r="E47" i="12"/>
  <c r="D47" i="12"/>
  <c r="C47" i="12"/>
  <c r="F46" i="12"/>
  <c r="E46" i="12"/>
  <c r="D46" i="12"/>
  <c r="C46" i="12"/>
  <c r="F45" i="12"/>
  <c r="E45" i="12"/>
  <c r="D45" i="12"/>
  <c r="C45" i="12"/>
  <c r="F44" i="12"/>
  <c r="E44" i="12"/>
  <c r="D44" i="12"/>
  <c r="C44" i="12"/>
  <c r="F43" i="12"/>
  <c r="E43" i="12"/>
  <c r="D43" i="12"/>
  <c r="C43" i="12"/>
  <c r="F42" i="12"/>
  <c r="E42" i="12"/>
  <c r="D42" i="12"/>
  <c r="C42" i="12"/>
  <c r="F41" i="12"/>
  <c r="E41" i="12"/>
  <c r="D41" i="12"/>
  <c r="C41" i="12"/>
  <c r="F40" i="12"/>
  <c r="E40" i="12"/>
  <c r="D40" i="12"/>
  <c r="C40" i="12"/>
  <c r="F39" i="12"/>
  <c r="E39" i="12"/>
  <c r="D39" i="12"/>
  <c r="C39" i="12"/>
  <c r="F38" i="12"/>
  <c r="E38" i="12"/>
  <c r="D38" i="12"/>
  <c r="C38" i="12"/>
  <c r="F37" i="12"/>
  <c r="E37" i="12"/>
  <c r="D37" i="12"/>
  <c r="C37" i="12"/>
  <c r="F36" i="12"/>
  <c r="E36" i="12"/>
  <c r="D36" i="12"/>
  <c r="C36" i="12"/>
  <c r="F35" i="12"/>
  <c r="E35" i="12"/>
  <c r="D35" i="12"/>
  <c r="C35" i="12"/>
  <c r="F34" i="12"/>
  <c r="E34" i="12"/>
  <c r="D34" i="12"/>
  <c r="C34" i="12"/>
  <c r="F33" i="12"/>
  <c r="E33" i="12"/>
  <c r="D33" i="12"/>
  <c r="C33" i="12"/>
  <c r="F32" i="12"/>
  <c r="E32" i="12"/>
  <c r="D32" i="12"/>
  <c r="C32" i="12"/>
  <c r="F31" i="12"/>
  <c r="E31" i="12"/>
  <c r="D31" i="12"/>
  <c r="C31" i="12"/>
  <c r="F30" i="12"/>
  <c r="E30" i="12"/>
  <c r="D30" i="12"/>
  <c r="C30" i="12"/>
  <c r="F29" i="12"/>
  <c r="E29" i="12"/>
  <c r="D29" i="12"/>
  <c r="C29" i="12"/>
  <c r="F28" i="12"/>
  <c r="E28" i="12"/>
  <c r="D28" i="12"/>
  <c r="C28" i="12"/>
  <c r="F27" i="12"/>
  <c r="E27" i="12"/>
  <c r="D27" i="12"/>
  <c r="C27" i="12"/>
  <c r="F26" i="12"/>
  <c r="E26" i="12"/>
  <c r="D26" i="12"/>
  <c r="C26" i="12"/>
  <c r="F25" i="12"/>
  <c r="E25" i="12"/>
  <c r="D25" i="12"/>
  <c r="C25" i="12"/>
  <c r="F24" i="12"/>
  <c r="E24" i="12"/>
  <c r="D24" i="12"/>
  <c r="C24" i="12"/>
  <c r="F23" i="12"/>
  <c r="E23" i="12"/>
  <c r="D23" i="12"/>
  <c r="C23" i="12"/>
  <c r="F22" i="12"/>
  <c r="E22" i="12"/>
  <c r="D22" i="12"/>
  <c r="C22" i="12"/>
  <c r="F21" i="12"/>
  <c r="E21" i="12"/>
  <c r="D21" i="12"/>
  <c r="C21" i="12"/>
  <c r="F20" i="12"/>
  <c r="E20" i="12"/>
  <c r="D20" i="12"/>
  <c r="C20" i="12"/>
  <c r="F19" i="12"/>
  <c r="E19" i="12"/>
  <c r="D19" i="12"/>
  <c r="C19" i="12"/>
  <c r="F18" i="12"/>
  <c r="E18" i="12"/>
  <c r="D18" i="12"/>
  <c r="C18" i="12"/>
  <c r="F17" i="12"/>
  <c r="E17" i="12"/>
  <c r="D17" i="12"/>
  <c r="C17" i="12"/>
  <c r="F16" i="12"/>
  <c r="E16" i="12"/>
  <c r="D16" i="12"/>
  <c r="C16" i="12"/>
  <c r="F15" i="12"/>
  <c r="E15" i="12"/>
  <c r="D15" i="12"/>
  <c r="C15" i="12"/>
  <c r="F14" i="12"/>
  <c r="E14" i="12"/>
  <c r="D14" i="12"/>
  <c r="C14" i="12"/>
  <c r="M13" i="12"/>
  <c r="F13" i="12"/>
  <c r="E13" i="12"/>
  <c r="D13" i="12"/>
  <c r="C13" i="12"/>
  <c r="F12" i="12"/>
  <c r="E12" i="12"/>
  <c r="D12" i="12"/>
  <c r="C12" i="12"/>
  <c r="F11" i="12"/>
  <c r="E11" i="12"/>
  <c r="D11" i="12"/>
  <c r="C11" i="12"/>
  <c r="F10" i="12"/>
  <c r="E10" i="12"/>
  <c r="D10" i="12"/>
  <c r="C10" i="12"/>
  <c r="P9" i="12"/>
  <c r="M9" i="12"/>
  <c r="F9" i="12"/>
  <c r="E9" i="12"/>
  <c r="D9" i="12"/>
  <c r="C9" i="12"/>
  <c r="F8" i="12"/>
  <c r="E8" i="12"/>
  <c r="D8" i="12"/>
  <c r="C8" i="12"/>
  <c r="F7" i="12"/>
  <c r="E7" i="12"/>
  <c r="D7" i="12"/>
  <c r="C7" i="12"/>
  <c r="F6" i="12"/>
  <c r="E6" i="12"/>
  <c r="D6" i="12"/>
  <c r="C6" i="12"/>
  <c r="F5" i="12"/>
  <c r="E5" i="12"/>
  <c r="D5" i="12"/>
  <c r="C5" i="12"/>
  <c r="M4" i="12"/>
  <c r="F4" i="12"/>
  <c r="E4" i="12"/>
  <c r="D4" i="12"/>
  <c r="C4" i="12"/>
  <c r="F3" i="12"/>
  <c r="E3" i="12"/>
  <c r="D3" i="12"/>
  <c r="C3" i="12"/>
  <c r="F2" i="12"/>
  <c r="E2" i="12"/>
  <c r="D2" i="12"/>
  <c r="C2" i="12"/>
  <c r="F854" i="11"/>
  <c r="E854" i="11"/>
  <c r="D854" i="11"/>
  <c r="C854" i="11"/>
  <c r="F853" i="11"/>
  <c r="E853" i="11"/>
  <c r="D853" i="11"/>
  <c r="C853" i="11"/>
  <c r="F852" i="11"/>
  <c r="E852" i="11"/>
  <c r="D852" i="11"/>
  <c r="C852" i="11"/>
  <c r="F851" i="11"/>
  <c r="E851" i="11"/>
  <c r="D851" i="11"/>
  <c r="C851" i="11"/>
  <c r="F850" i="11"/>
  <c r="E850" i="11"/>
  <c r="D850" i="11"/>
  <c r="C850" i="11"/>
  <c r="F849" i="11"/>
  <c r="E849" i="11"/>
  <c r="D849" i="11"/>
  <c r="C849" i="11"/>
  <c r="F848" i="11"/>
  <c r="E848" i="11"/>
  <c r="D848" i="11"/>
  <c r="C848" i="11"/>
  <c r="F847" i="11"/>
  <c r="E847" i="11"/>
  <c r="D847" i="11"/>
  <c r="C847" i="11"/>
  <c r="F846" i="11"/>
  <c r="E846" i="11"/>
  <c r="D846" i="11"/>
  <c r="C846" i="11"/>
  <c r="F845" i="11"/>
  <c r="E845" i="11"/>
  <c r="D845" i="11"/>
  <c r="C845" i="11"/>
  <c r="F844" i="11"/>
  <c r="E844" i="11"/>
  <c r="D844" i="11"/>
  <c r="C844" i="11"/>
  <c r="F843" i="11"/>
  <c r="E843" i="11"/>
  <c r="D843" i="11"/>
  <c r="C843" i="11"/>
  <c r="F842" i="11"/>
  <c r="E842" i="11"/>
  <c r="D842" i="11"/>
  <c r="C842" i="11"/>
  <c r="F841" i="11"/>
  <c r="E841" i="11"/>
  <c r="D841" i="11"/>
  <c r="C841" i="11"/>
  <c r="F840" i="11"/>
  <c r="E840" i="11"/>
  <c r="D840" i="11"/>
  <c r="C840" i="11"/>
  <c r="F839" i="11"/>
  <c r="E839" i="11"/>
  <c r="D839" i="11"/>
  <c r="C839" i="11"/>
  <c r="F838" i="11"/>
  <c r="E838" i="11"/>
  <c r="D838" i="11"/>
  <c r="C838" i="11"/>
  <c r="F837" i="11"/>
  <c r="E837" i="11"/>
  <c r="D837" i="11"/>
  <c r="C837" i="11"/>
  <c r="F836" i="11"/>
  <c r="E836" i="11"/>
  <c r="D836" i="11"/>
  <c r="C836" i="11"/>
  <c r="F835" i="11"/>
  <c r="E835" i="11"/>
  <c r="D835" i="11"/>
  <c r="C835" i="11"/>
  <c r="F834" i="11"/>
  <c r="E834" i="11"/>
  <c r="D834" i="11"/>
  <c r="C834" i="11"/>
  <c r="F833" i="11"/>
  <c r="E833" i="11"/>
  <c r="D833" i="11"/>
  <c r="C833" i="11"/>
  <c r="F832" i="11"/>
  <c r="E832" i="11"/>
  <c r="D832" i="11"/>
  <c r="C832" i="11"/>
  <c r="F831" i="11"/>
  <c r="E831" i="11"/>
  <c r="D831" i="11"/>
  <c r="C831" i="11"/>
  <c r="F830" i="11"/>
  <c r="E830" i="11"/>
  <c r="D830" i="11"/>
  <c r="C830" i="11"/>
  <c r="F829" i="11"/>
  <c r="E829" i="11"/>
  <c r="D829" i="11"/>
  <c r="C829" i="11"/>
  <c r="F828" i="11"/>
  <c r="E828" i="11"/>
  <c r="D828" i="11"/>
  <c r="C828" i="11"/>
  <c r="F827" i="11"/>
  <c r="E827" i="11"/>
  <c r="D827" i="11"/>
  <c r="C827" i="11"/>
  <c r="F826" i="11"/>
  <c r="E826" i="11"/>
  <c r="D826" i="11"/>
  <c r="C826" i="11"/>
  <c r="F825" i="11"/>
  <c r="E825" i="11"/>
  <c r="D825" i="11"/>
  <c r="C825" i="11"/>
  <c r="F824" i="11"/>
  <c r="E824" i="11"/>
  <c r="D824" i="11"/>
  <c r="C824" i="11"/>
  <c r="F823" i="11"/>
  <c r="E823" i="11"/>
  <c r="D823" i="11"/>
  <c r="C823" i="11"/>
  <c r="F822" i="11"/>
  <c r="E822" i="11"/>
  <c r="D822" i="11"/>
  <c r="C822" i="11"/>
  <c r="F821" i="11"/>
  <c r="E821" i="11"/>
  <c r="D821" i="11"/>
  <c r="C821" i="11"/>
  <c r="F820" i="11"/>
  <c r="E820" i="11"/>
  <c r="D820" i="11"/>
  <c r="C820" i="11"/>
  <c r="F819" i="11"/>
  <c r="E819" i="11"/>
  <c r="D819" i="11"/>
  <c r="C819" i="11"/>
  <c r="F818" i="11"/>
  <c r="E818" i="11"/>
  <c r="D818" i="11"/>
  <c r="C818" i="11"/>
  <c r="F817" i="11"/>
  <c r="E817" i="11"/>
  <c r="D817" i="11"/>
  <c r="C817" i="11"/>
  <c r="F816" i="11"/>
  <c r="E816" i="11"/>
  <c r="D816" i="11"/>
  <c r="C816" i="11"/>
  <c r="F815" i="11"/>
  <c r="E815" i="11"/>
  <c r="D815" i="11"/>
  <c r="C815" i="11"/>
  <c r="F814" i="11"/>
  <c r="E814" i="11"/>
  <c r="D814" i="11"/>
  <c r="C814" i="11"/>
  <c r="F813" i="11"/>
  <c r="E813" i="11"/>
  <c r="D813" i="11"/>
  <c r="C813" i="11"/>
  <c r="F812" i="11"/>
  <c r="E812" i="11"/>
  <c r="D812" i="11"/>
  <c r="C812" i="11"/>
  <c r="F811" i="11"/>
  <c r="E811" i="11"/>
  <c r="D811" i="11"/>
  <c r="C811" i="11"/>
  <c r="F810" i="11"/>
  <c r="E810" i="11"/>
  <c r="D810" i="11"/>
  <c r="C810" i="11"/>
  <c r="F809" i="11"/>
  <c r="E809" i="11"/>
  <c r="D809" i="11"/>
  <c r="C809" i="11"/>
  <c r="F808" i="11"/>
  <c r="E808" i="11"/>
  <c r="D808" i="11"/>
  <c r="C808" i="11"/>
  <c r="F807" i="11"/>
  <c r="E807" i="11"/>
  <c r="D807" i="11"/>
  <c r="C807" i="11"/>
  <c r="F806" i="11"/>
  <c r="E806" i="11"/>
  <c r="D806" i="11"/>
  <c r="C806" i="11"/>
  <c r="F805" i="11"/>
  <c r="E805" i="11"/>
  <c r="D805" i="11"/>
  <c r="C805" i="11"/>
  <c r="F804" i="11"/>
  <c r="E804" i="11"/>
  <c r="D804" i="11"/>
  <c r="C804" i="11"/>
  <c r="F803" i="11"/>
  <c r="E803" i="11"/>
  <c r="D803" i="11"/>
  <c r="C803" i="11"/>
  <c r="F802" i="11"/>
  <c r="E802" i="11"/>
  <c r="D802" i="11"/>
  <c r="C802" i="11"/>
  <c r="F801" i="11"/>
  <c r="E801" i="11"/>
  <c r="D801" i="11"/>
  <c r="C801" i="11"/>
  <c r="F800" i="11"/>
  <c r="E800" i="11"/>
  <c r="D800" i="11"/>
  <c r="C800" i="11"/>
  <c r="F799" i="11"/>
  <c r="E799" i="11"/>
  <c r="D799" i="11"/>
  <c r="C799" i="11"/>
  <c r="F798" i="11"/>
  <c r="E798" i="11"/>
  <c r="D798" i="11"/>
  <c r="C798" i="11"/>
  <c r="F797" i="11"/>
  <c r="E797" i="11"/>
  <c r="D797" i="11"/>
  <c r="C797" i="11"/>
  <c r="F796" i="11"/>
  <c r="E796" i="11"/>
  <c r="D796" i="11"/>
  <c r="C796" i="11"/>
  <c r="F795" i="11"/>
  <c r="E795" i="11"/>
  <c r="D795" i="11"/>
  <c r="C795" i="11"/>
  <c r="F794" i="11"/>
  <c r="E794" i="11"/>
  <c r="D794" i="11"/>
  <c r="C794" i="11"/>
  <c r="F793" i="11"/>
  <c r="E793" i="11"/>
  <c r="D793" i="11"/>
  <c r="C793" i="11"/>
  <c r="F792" i="11"/>
  <c r="E792" i="11"/>
  <c r="D792" i="11"/>
  <c r="C792" i="11"/>
  <c r="F791" i="11"/>
  <c r="E791" i="11"/>
  <c r="D791" i="11"/>
  <c r="C791" i="11"/>
  <c r="F790" i="11"/>
  <c r="E790" i="11"/>
  <c r="D790" i="11"/>
  <c r="C790" i="11"/>
  <c r="F789" i="11"/>
  <c r="E789" i="11"/>
  <c r="D789" i="11"/>
  <c r="C789" i="11"/>
  <c r="F788" i="11"/>
  <c r="E788" i="11"/>
  <c r="D788" i="11"/>
  <c r="C788" i="11"/>
  <c r="F787" i="11"/>
  <c r="E787" i="11"/>
  <c r="D787" i="11"/>
  <c r="C787" i="11"/>
  <c r="F786" i="11"/>
  <c r="E786" i="11"/>
  <c r="D786" i="11"/>
  <c r="C786" i="11"/>
  <c r="F785" i="11"/>
  <c r="E785" i="11"/>
  <c r="D785" i="11"/>
  <c r="C785" i="11"/>
  <c r="F784" i="11"/>
  <c r="E784" i="11"/>
  <c r="D784" i="11"/>
  <c r="C784" i="11"/>
  <c r="F783" i="11"/>
  <c r="E783" i="11"/>
  <c r="D783" i="11"/>
  <c r="C783" i="11"/>
  <c r="F782" i="11"/>
  <c r="E782" i="11"/>
  <c r="D782" i="11"/>
  <c r="C782" i="11"/>
  <c r="F781" i="11"/>
  <c r="E781" i="11"/>
  <c r="D781" i="11"/>
  <c r="C781" i="11"/>
  <c r="F780" i="11"/>
  <c r="E780" i="11"/>
  <c r="D780" i="11"/>
  <c r="C780" i="11"/>
  <c r="F779" i="11"/>
  <c r="E779" i="11"/>
  <c r="D779" i="11"/>
  <c r="C779" i="11"/>
  <c r="F778" i="11"/>
  <c r="E778" i="11"/>
  <c r="D778" i="11"/>
  <c r="C778" i="11"/>
  <c r="F777" i="11"/>
  <c r="E777" i="11"/>
  <c r="D777" i="11"/>
  <c r="C777" i="11"/>
  <c r="F776" i="11"/>
  <c r="E776" i="11"/>
  <c r="D776" i="11"/>
  <c r="C776" i="11"/>
  <c r="F775" i="11"/>
  <c r="E775" i="11"/>
  <c r="D775" i="11"/>
  <c r="C775" i="11"/>
  <c r="F774" i="11"/>
  <c r="E774" i="11"/>
  <c r="D774" i="11"/>
  <c r="C774" i="11"/>
  <c r="F773" i="11"/>
  <c r="E773" i="11"/>
  <c r="D773" i="11"/>
  <c r="C773" i="11"/>
  <c r="F772" i="11"/>
  <c r="E772" i="11"/>
  <c r="D772" i="11"/>
  <c r="C772" i="11"/>
  <c r="F771" i="11"/>
  <c r="E771" i="11"/>
  <c r="D771" i="11"/>
  <c r="C771" i="11"/>
  <c r="F770" i="11"/>
  <c r="E770" i="11"/>
  <c r="D770" i="11"/>
  <c r="C770" i="11"/>
  <c r="F769" i="11"/>
  <c r="E769" i="11"/>
  <c r="D769" i="11"/>
  <c r="C769" i="11"/>
  <c r="F768" i="11"/>
  <c r="E768" i="11"/>
  <c r="D768" i="11"/>
  <c r="C768" i="11"/>
  <c r="F767" i="11"/>
  <c r="E767" i="11"/>
  <c r="D767" i="11"/>
  <c r="C767" i="11"/>
  <c r="F766" i="11"/>
  <c r="E766" i="11"/>
  <c r="D766" i="11"/>
  <c r="C766" i="11"/>
  <c r="F765" i="11"/>
  <c r="E765" i="11"/>
  <c r="D765" i="11"/>
  <c r="C765" i="11"/>
  <c r="F764" i="11"/>
  <c r="E764" i="11"/>
  <c r="D764" i="11"/>
  <c r="C764" i="11"/>
  <c r="F763" i="11"/>
  <c r="E763" i="11"/>
  <c r="D763" i="11"/>
  <c r="C763" i="11"/>
  <c r="F762" i="11"/>
  <c r="E762" i="11"/>
  <c r="D762" i="11"/>
  <c r="C762" i="11"/>
  <c r="F761" i="11"/>
  <c r="E761" i="11"/>
  <c r="D761" i="11"/>
  <c r="C761" i="11"/>
  <c r="F760" i="11"/>
  <c r="E760" i="11"/>
  <c r="D760" i="11"/>
  <c r="C760" i="11"/>
  <c r="F759" i="11"/>
  <c r="E759" i="11"/>
  <c r="D759" i="11"/>
  <c r="C759" i="11"/>
  <c r="F758" i="11"/>
  <c r="E758" i="11"/>
  <c r="D758" i="11"/>
  <c r="C758" i="11"/>
  <c r="F757" i="11"/>
  <c r="E757" i="11"/>
  <c r="D757" i="11"/>
  <c r="C757" i="11"/>
  <c r="F756" i="11"/>
  <c r="E756" i="11"/>
  <c r="D756" i="11"/>
  <c r="C756" i="11"/>
  <c r="F755" i="11"/>
  <c r="E755" i="11"/>
  <c r="D755" i="11"/>
  <c r="C755" i="11"/>
  <c r="F754" i="11"/>
  <c r="E754" i="11"/>
  <c r="D754" i="11"/>
  <c r="C754" i="11"/>
  <c r="F753" i="11"/>
  <c r="E753" i="11"/>
  <c r="D753" i="11"/>
  <c r="C753" i="11"/>
  <c r="F752" i="11"/>
  <c r="E752" i="11"/>
  <c r="D752" i="11"/>
  <c r="C752" i="11"/>
  <c r="F751" i="11"/>
  <c r="E751" i="11"/>
  <c r="D751" i="11"/>
  <c r="C751" i="11"/>
  <c r="F750" i="11"/>
  <c r="E750" i="11"/>
  <c r="D750" i="11"/>
  <c r="C750" i="11"/>
  <c r="F749" i="11"/>
  <c r="E749" i="11"/>
  <c r="D749" i="11"/>
  <c r="C749" i="11"/>
  <c r="F748" i="11"/>
  <c r="E748" i="11"/>
  <c r="D748" i="11"/>
  <c r="C748" i="11"/>
  <c r="F747" i="11"/>
  <c r="E747" i="11"/>
  <c r="D747" i="11"/>
  <c r="C747" i="11"/>
  <c r="F746" i="11"/>
  <c r="E746" i="11"/>
  <c r="D746" i="11"/>
  <c r="C746" i="11"/>
  <c r="F745" i="11"/>
  <c r="E745" i="11"/>
  <c r="D745" i="11"/>
  <c r="C745" i="11"/>
  <c r="F744" i="11"/>
  <c r="E744" i="11"/>
  <c r="D744" i="11"/>
  <c r="C744" i="11"/>
  <c r="F743" i="11"/>
  <c r="E743" i="11"/>
  <c r="D743" i="11"/>
  <c r="C743" i="11"/>
  <c r="F742" i="11"/>
  <c r="E742" i="11"/>
  <c r="D742" i="11"/>
  <c r="C742" i="11"/>
  <c r="F741" i="11"/>
  <c r="E741" i="11"/>
  <c r="D741" i="11"/>
  <c r="C741" i="11"/>
  <c r="F740" i="11"/>
  <c r="E740" i="11"/>
  <c r="D740" i="11"/>
  <c r="C740" i="11"/>
  <c r="F739" i="11"/>
  <c r="E739" i="11"/>
  <c r="D739" i="11"/>
  <c r="C739" i="11"/>
  <c r="F738" i="11"/>
  <c r="E738" i="11"/>
  <c r="D738" i="11"/>
  <c r="C738" i="11"/>
  <c r="F737" i="11"/>
  <c r="E737" i="11"/>
  <c r="D737" i="11"/>
  <c r="C737" i="11"/>
  <c r="F736" i="11"/>
  <c r="E736" i="11"/>
  <c r="D736" i="11"/>
  <c r="C736" i="11"/>
  <c r="F735" i="11"/>
  <c r="E735" i="11"/>
  <c r="D735" i="11"/>
  <c r="C735" i="11"/>
  <c r="F734" i="11"/>
  <c r="E734" i="11"/>
  <c r="D734" i="11"/>
  <c r="C734" i="11"/>
  <c r="F733" i="11"/>
  <c r="E733" i="11"/>
  <c r="D733" i="11"/>
  <c r="C733" i="11"/>
  <c r="F732" i="11"/>
  <c r="E732" i="11"/>
  <c r="D732" i="11"/>
  <c r="C732" i="11"/>
  <c r="F731" i="11"/>
  <c r="E731" i="11"/>
  <c r="D731" i="11"/>
  <c r="C731" i="11"/>
  <c r="F730" i="11"/>
  <c r="E730" i="11"/>
  <c r="D730" i="11"/>
  <c r="C730" i="11"/>
  <c r="F729" i="11"/>
  <c r="E729" i="11"/>
  <c r="D729" i="11"/>
  <c r="C729" i="11"/>
  <c r="F728" i="11"/>
  <c r="E728" i="11"/>
  <c r="D728" i="11"/>
  <c r="C728" i="11"/>
  <c r="F727" i="11"/>
  <c r="E727" i="11"/>
  <c r="D727" i="11"/>
  <c r="C727" i="11"/>
  <c r="F726" i="11"/>
  <c r="E726" i="11"/>
  <c r="D726" i="11"/>
  <c r="C726" i="11"/>
  <c r="F725" i="11"/>
  <c r="E725" i="11"/>
  <c r="D725" i="11"/>
  <c r="C725" i="11"/>
  <c r="F724" i="11"/>
  <c r="E724" i="11"/>
  <c r="D724" i="11"/>
  <c r="C724" i="11"/>
  <c r="F723" i="11"/>
  <c r="E723" i="11"/>
  <c r="D723" i="11"/>
  <c r="C723" i="11"/>
  <c r="F722" i="11"/>
  <c r="E722" i="11"/>
  <c r="D722" i="11"/>
  <c r="C722" i="11"/>
  <c r="F721" i="11"/>
  <c r="E721" i="11"/>
  <c r="D721" i="11"/>
  <c r="C721" i="11"/>
  <c r="F720" i="11"/>
  <c r="E720" i="11"/>
  <c r="D720" i="11"/>
  <c r="C720" i="11"/>
  <c r="F719" i="11"/>
  <c r="E719" i="11"/>
  <c r="D719" i="11"/>
  <c r="C719" i="11"/>
  <c r="F718" i="11"/>
  <c r="E718" i="11"/>
  <c r="D718" i="11"/>
  <c r="C718" i="11"/>
  <c r="F717" i="11"/>
  <c r="E717" i="11"/>
  <c r="D717" i="11"/>
  <c r="C717" i="11"/>
  <c r="F716" i="11"/>
  <c r="E716" i="11"/>
  <c r="D716" i="11"/>
  <c r="C716" i="11"/>
  <c r="F715" i="11"/>
  <c r="E715" i="11"/>
  <c r="D715" i="11"/>
  <c r="C715" i="11"/>
  <c r="F714" i="11"/>
  <c r="E714" i="11"/>
  <c r="D714" i="11"/>
  <c r="C714" i="11"/>
  <c r="F713" i="11"/>
  <c r="E713" i="11"/>
  <c r="D713" i="11"/>
  <c r="C713" i="11"/>
  <c r="F712" i="11"/>
  <c r="E712" i="11"/>
  <c r="D712" i="11"/>
  <c r="C712" i="11"/>
  <c r="F711" i="11"/>
  <c r="E711" i="11"/>
  <c r="D711" i="11"/>
  <c r="C711" i="11"/>
  <c r="F710" i="11"/>
  <c r="E710" i="11"/>
  <c r="D710" i="11"/>
  <c r="C710" i="11"/>
  <c r="F709" i="11"/>
  <c r="E709" i="11"/>
  <c r="D709" i="11"/>
  <c r="C709" i="11"/>
  <c r="F708" i="11"/>
  <c r="E708" i="11"/>
  <c r="D708" i="11"/>
  <c r="C708" i="11"/>
  <c r="F707" i="11"/>
  <c r="E707" i="11"/>
  <c r="D707" i="11"/>
  <c r="C707" i="11"/>
  <c r="F706" i="11"/>
  <c r="E706" i="11"/>
  <c r="D706" i="11"/>
  <c r="C706" i="11"/>
  <c r="F705" i="11"/>
  <c r="E705" i="11"/>
  <c r="D705" i="11"/>
  <c r="C705" i="11"/>
  <c r="F704" i="11"/>
  <c r="E704" i="11"/>
  <c r="D704" i="11"/>
  <c r="C704" i="11"/>
  <c r="F703" i="11"/>
  <c r="E703" i="11"/>
  <c r="D703" i="11"/>
  <c r="C703" i="11"/>
  <c r="F702" i="11"/>
  <c r="E702" i="11"/>
  <c r="D702" i="11"/>
  <c r="C702" i="11"/>
  <c r="F701" i="11"/>
  <c r="E701" i="11"/>
  <c r="D701" i="11"/>
  <c r="C701" i="11"/>
  <c r="F700" i="11"/>
  <c r="E700" i="11"/>
  <c r="D700" i="11"/>
  <c r="C700" i="11"/>
  <c r="F699" i="11"/>
  <c r="E699" i="11"/>
  <c r="D699" i="11"/>
  <c r="C699" i="11"/>
  <c r="F698" i="11"/>
  <c r="E698" i="11"/>
  <c r="D698" i="11"/>
  <c r="C698" i="11"/>
  <c r="F697" i="11"/>
  <c r="E697" i="11"/>
  <c r="D697" i="11"/>
  <c r="C697" i="11"/>
  <c r="F696" i="11"/>
  <c r="E696" i="11"/>
  <c r="D696" i="11"/>
  <c r="C696" i="11"/>
  <c r="F695" i="11"/>
  <c r="E695" i="11"/>
  <c r="D695" i="11"/>
  <c r="C695" i="11"/>
  <c r="F694" i="11"/>
  <c r="E694" i="11"/>
  <c r="D694" i="11"/>
  <c r="C694" i="11"/>
  <c r="F693" i="11"/>
  <c r="E693" i="11"/>
  <c r="D693" i="11"/>
  <c r="C693" i="11"/>
  <c r="F692" i="11"/>
  <c r="E692" i="11"/>
  <c r="D692" i="11"/>
  <c r="C692" i="11"/>
  <c r="F691" i="11"/>
  <c r="E691" i="11"/>
  <c r="D691" i="11"/>
  <c r="C691" i="11"/>
  <c r="F690" i="11"/>
  <c r="E690" i="11"/>
  <c r="D690" i="11"/>
  <c r="C690" i="11"/>
  <c r="F689" i="11"/>
  <c r="E689" i="11"/>
  <c r="D689" i="11"/>
  <c r="C689" i="11"/>
  <c r="F688" i="11"/>
  <c r="E688" i="11"/>
  <c r="D688" i="11"/>
  <c r="C688" i="11"/>
  <c r="F687" i="11"/>
  <c r="E687" i="11"/>
  <c r="D687" i="11"/>
  <c r="C687" i="11"/>
  <c r="F686" i="11"/>
  <c r="E686" i="11"/>
  <c r="D686" i="11"/>
  <c r="C686" i="11"/>
  <c r="F685" i="11"/>
  <c r="E685" i="11"/>
  <c r="D685" i="11"/>
  <c r="C685" i="11"/>
  <c r="F684" i="11"/>
  <c r="E684" i="11"/>
  <c r="D684" i="11"/>
  <c r="C684" i="11"/>
  <c r="F683" i="11"/>
  <c r="E683" i="11"/>
  <c r="D683" i="11"/>
  <c r="C683" i="11"/>
  <c r="F682" i="11"/>
  <c r="E682" i="11"/>
  <c r="D682" i="11"/>
  <c r="C682" i="11"/>
  <c r="F681" i="11"/>
  <c r="E681" i="11"/>
  <c r="D681" i="11"/>
  <c r="C681" i="11"/>
  <c r="F680" i="11"/>
  <c r="E680" i="11"/>
  <c r="D680" i="11"/>
  <c r="C680" i="11"/>
  <c r="F679" i="11"/>
  <c r="E679" i="11"/>
  <c r="D679" i="11"/>
  <c r="C679" i="11"/>
  <c r="F678" i="11"/>
  <c r="E678" i="11"/>
  <c r="D678" i="11"/>
  <c r="C678" i="11"/>
  <c r="F677" i="11"/>
  <c r="E677" i="11"/>
  <c r="D677" i="11"/>
  <c r="C677" i="11"/>
  <c r="F676" i="11"/>
  <c r="E676" i="11"/>
  <c r="D676" i="11"/>
  <c r="C676" i="11"/>
  <c r="F675" i="11"/>
  <c r="E675" i="11"/>
  <c r="D675" i="11"/>
  <c r="C675" i="11"/>
  <c r="F674" i="11"/>
  <c r="E674" i="11"/>
  <c r="D674" i="11"/>
  <c r="C674" i="11"/>
  <c r="F673" i="11"/>
  <c r="E673" i="11"/>
  <c r="D673" i="11"/>
  <c r="C673" i="11"/>
  <c r="F672" i="11"/>
  <c r="E672" i="11"/>
  <c r="D672" i="11"/>
  <c r="C672" i="11"/>
  <c r="F671" i="11"/>
  <c r="E671" i="11"/>
  <c r="D671" i="11"/>
  <c r="C671" i="11"/>
  <c r="F670" i="11"/>
  <c r="E670" i="11"/>
  <c r="D670" i="11"/>
  <c r="C670" i="11"/>
  <c r="F669" i="11"/>
  <c r="E669" i="11"/>
  <c r="D669" i="11"/>
  <c r="C669" i="11"/>
  <c r="F668" i="11"/>
  <c r="E668" i="11"/>
  <c r="D668" i="11"/>
  <c r="C668" i="11"/>
  <c r="F667" i="11"/>
  <c r="E667" i="11"/>
  <c r="D667" i="11"/>
  <c r="C667" i="11"/>
  <c r="F666" i="11"/>
  <c r="E666" i="11"/>
  <c r="D666" i="11"/>
  <c r="C666" i="11"/>
  <c r="F665" i="11"/>
  <c r="E665" i="11"/>
  <c r="D665" i="11"/>
  <c r="C665" i="11"/>
  <c r="F664" i="11"/>
  <c r="E664" i="11"/>
  <c r="D664" i="11"/>
  <c r="C664" i="11"/>
  <c r="F663" i="11"/>
  <c r="E663" i="11"/>
  <c r="D663" i="11"/>
  <c r="C663" i="11"/>
  <c r="F662" i="11"/>
  <c r="E662" i="11"/>
  <c r="D662" i="11"/>
  <c r="C662" i="11"/>
  <c r="F661" i="11"/>
  <c r="E661" i="11"/>
  <c r="D661" i="11"/>
  <c r="C661" i="11"/>
  <c r="F660" i="11"/>
  <c r="E660" i="11"/>
  <c r="D660" i="11"/>
  <c r="C660" i="11"/>
  <c r="F659" i="11"/>
  <c r="E659" i="11"/>
  <c r="D659" i="11"/>
  <c r="C659" i="11"/>
  <c r="F658" i="11"/>
  <c r="E658" i="11"/>
  <c r="D658" i="11"/>
  <c r="C658" i="11"/>
  <c r="F657" i="11"/>
  <c r="E657" i="11"/>
  <c r="D657" i="11"/>
  <c r="C657" i="11"/>
  <c r="F656" i="11"/>
  <c r="E656" i="11"/>
  <c r="D656" i="11"/>
  <c r="C656" i="11"/>
  <c r="F655" i="11"/>
  <c r="E655" i="11"/>
  <c r="D655" i="11"/>
  <c r="C655" i="11"/>
  <c r="F654" i="11"/>
  <c r="E654" i="11"/>
  <c r="D654" i="11"/>
  <c r="C654" i="11"/>
  <c r="F653" i="11"/>
  <c r="E653" i="11"/>
  <c r="D653" i="11"/>
  <c r="C653" i="11"/>
  <c r="F652" i="11"/>
  <c r="E652" i="11"/>
  <c r="D652" i="11"/>
  <c r="C652" i="11"/>
  <c r="F651" i="11"/>
  <c r="E651" i="11"/>
  <c r="D651" i="11"/>
  <c r="C651" i="11"/>
  <c r="F650" i="11"/>
  <c r="E650" i="11"/>
  <c r="D650" i="11"/>
  <c r="C650" i="11"/>
  <c r="F649" i="11"/>
  <c r="E649" i="11"/>
  <c r="D649" i="11"/>
  <c r="C649" i="11"/>
  <c r="F648" i="11"/>
  <c r="E648" i="11"/>
  <c r="D648" i="11"/>
  <c r="C648" i="11"/>
  <c r="F647" i="11"/>
  <c r="E647" i="11"/>
  <c r="D647" i="11"/>
  <c r="C647" i="11"/>
  <c r="F646" i="11"/>
  <c r="E646" i="11"/>
  <c r="D646" i="11"/>
  <c r="C646" i="11"/>
  <c r="F645" i="11"/>
  <c r="E645" i="11"/>
  <c r="D645" i="11"/>
  <c r="C645" i="11"/>
  <c r="F644" i="11"/>
  <c r="E644" i="11"/>
  <c r="D644" i="11"/>
  <c r="C644" i="11"/>
  <c r="F643" i="11"/>
  <c r="E643" i="11"/>
  <c r="D643" i="11"/>
  <c r="C643" i="11"/>
  <c r="F642" i="11"/>
  <c r="E642" i="11"/>
  <c r="D642" i="11"/>
  <c r="C642" i="11"/>
  <c r="F641" i="11"/>
  <c r="E641" i="11"/>
  <c r="D641" i="11"/>
  <c r="C641" i="11"/>
  <c r="F640" i="11"/>
  <c r="E640" i="11"/>
  <c r="D640" i="11"/>
  <c r="C640" i="11"/>
  <c r="F639" i="11"/>
  <c r="E639" i="11"/>
  <c r="D639" i="11"/>
  <c r="C639" i="11"/>
  <c r="F638" i="11"/>
  <c r="E638" i="11"/>
  <c r="D638" i="11"/>
  <c r="C638" i="11"/>
  <c r="F637" i="11"/>
  <c r="E637" i="11"/>
  <c r="D637" i="11"/>
  <c r="C637" i="11"/>
  <c r="F636" i="11"/>
  <c r="E636" i="11"/>
  <c r="D636" i="11"/>
  <c r="C636" i="11"/>
  <c r="F635" i="11"/>
  <c r="E635" i="11"/>
  <c r="D635" i="11"/>
  <c r="C635" i="11"/>
  <c r="F634" i="11"/>
  <c r="E634" i="11"/>
  <c r="D634" i="11"/>
  <c r="C634" i="11"/>
  <c r="F633" i="11"/>
  <c r="E633" i="11"/>
  <c r="D633" i="11"/>
  <c r="C633" i="11"/>
  <c r="F632" i="11"/>
  <c r="E632" i="11"/>
  <c r="D632" i="11"/>
  <c r="C632" i="11"/>
  <c r="F631" i="11"/>
  <c r="E631" i="11"/>
  <c r="D631" i="11"/>
  <c r="C631" i="11"/>
  <c r="F630" i="11"/>
  <c r="E630" i="11"/>
  <c r="D630" i="11"/>
  <c r="C630" i="11"/>
  <c r="F629" i="11"/>
  <c r="E629" i="11"/>
  <c r="D629" i="11"/>
  <c r="C629" i="11"/>
  <c r="F628" i="11"/>
  <c r="E628" i="11"/>
  <c r="D628" i="11"/>
  <c r="C628" i="11"/>
  <c r="F627" i="11"/>
  <c r="E627" i="11"/>
  <c r="D627" i="11"/>
  <c r="C627" i="11"/>
  <c r="F626" i="11"/>
  <c r="E626" i="11"/>
  <c r="D626" i="11"/>
  <c r="C626" i="11"/>
  <c r="F625" i="11"/>
  <c r="E625" i="11"/>
  <c r="D625" i="11"/>
  <c r="C625" i="11"/>
  <c r="F624" i="11"/>
  <c r="E624" i="11"/>
  <c r="D624" i="11"/>
  <c r="C624" i="11"/>
  <c r="F623" i="11"/>
  <c r="E623" i="11"/>
  <c r="D623" i="11"/>
  <c r="C623" i="11"/>
  <c r="F622" i="11"/>
  <c r="E622" i="11"/>
  <c r="D622" i="11"/>
  <c r="C622" i="11"/>
  <c r="F621" i="11"/>
  <c r="E621" i="11"/>
  <c r="D621" i="11"/>
  <c r="C621" i="11"/>
  <c r="F620" i="11"/>
  <c r="E620" i="11"/>
  <c r="D620" i="11"/>
  <c r="C620" i="11"/>
  <c r="F619" i="11"/>
  <c r="E619" i="11"/>
  <c r="D619" i="11"/>
  <c r="C619" i="11"/>
  <c r="F618" i="11"/>
  <c r="E618" i="11"/>
  <c r="D618" i="11"/>
  <c r="C618" i="11"/>
  <c r="F617" i="11"/>
  <c r="E617" i="11"/>
  <c r="D617" i="11"/>
  <c r="C617" i="11"/>
  <c r="F616" i="11"/>
  <c r="E616" i="11"/>
  <c r="D616" i="11"/>
  <c r="C616" i="11"/>
  <c r="F615" i="11"/>
  <c r="E615" i="11"/>
  <c r="D615" i="11"/>
  <c r="C615" i="11"/>
  <c r="F614" i="11"/>
  <c r="E614" i="11"/>
  <c r="D614" i="11"/>
  <c r="C614" i="11"/>
  <c r="F613" i="11"/>
  <c r="E613" i="11"/>
  <c r="D613" i="11"/>
  <c r="C613" i="11"/>
  <c r="F612" i="11"/>
  <c r="E612" i="11"/>
  <c r="D612" i="11"/>
  <c r="C612" i="11"/>
  <c r="F611" i="11"/>
  <c r="E611" i="11"/>
  <c r="D611" i="11"/>
  <c r="C611" i="11"/>
  <c r="F610" i="11"/>
  <c r="E610" i="11"/>
  <c r="D610" i="11"/>
  <c r="C610" i="11"/>
  <c r="F609" i="11"/>
  <c r="E609" i="11"/>
  <c r="D609" i="11"/>
  <c r="C609" i="11"/>
  <c r="F608" i="11"/>
  <c r="E608" i="11"/>
  <c r="D608" i="11"/>
  <c r="C608" i="11"/>
  <c r="F607" i="11"/>
  <c r="E607" i="11"/>
  <c r="D607" i="11"/>
  <c r="C607" i="11"/>
  <c r="F606" i="11"/>
  <c r="E606" i="11"/>
  <c r="D606" i="11"/>
  <c r="C606" i="11"/>
  <c r="F605" i="11"/>
  <c r="E605" i="11"/>
  <c r="D605" i="11"/>
  <c r="C605" i="11"/>
  <c r="F604" i="11"/>
  <c r="E604" i="11"/>
  <c r="D604" i="11"/>
  <c r="C604" i="11"/>
  <c r="F603" i="11"/>
  <c r="E603" i="11"/>
  <c r="D603" i="11"/>
  <c r="C603" i="11"/>
  <c r="F602" i="11"/>
  <c r="E602" i="11"/>
  <c r="D602" i="11"/>
  <c r="C602" i="11"/>
  <c r="F601" i="11"/>
  <c r="E601" i="11"/>
  <c r="D601" i="11"/>
  <c r="C601" i="11"/>
  <c r="F600" i="11"/>
  <c r="E600" i="11"/>
  <c r="D600" i="11"/>
  <c r="C600" i="11"/>
  <c r="F599" i="11"/>
  <c r="E599" i="11"/>
  <c r="D599" i="11"/>
  <c r="C599" i="11"/>
  <c r="F598" i="11"/>
  <c r="E598" i="11"/>
  <c r="D598" i="11"/>
  <c r="C598" i="11"/>
  <c r="F597" i="11"/>
  <c r="E597" i="11"/>
  <c r="D597" i="11"/>
  <c r="C597" i="11"/>
  <c r="F596" i="11"/>
  <c r="E596" i="11"/>
  <c r="D596" i="11"/>
  <c r="C596" i="11"/>
  <c r="F595" i="11"/>
  <c r="E595" i="11"/>
  <c r="D595" i="11"/>
  <c r="C595" i="11"/>
  <c r="F594" i="11"/>
  <c r="E594" i="11"/>
  <c r="D594" i="11"/>
  <c r="C594" i="11"/>
  <c r="F593" i="11"/>
  <c r="E593" i="11"/>
  <c r="D593" i="11"/>
  <c r="C593" i="11"/>
  <c r="F592" i="11"/>
  <c r="E592" i="11"/>
  <c r="D592" i="11"/>
  <c r="C592" i="11"/>
  <c r="F591" i="11"/>
  <c r="E591" i="11"/>
  <c r="D591" i="11"/>
  <c r="C591" i="11"/>
  <c r="F590" i="11"/>
  <c r="E590" i="11"/>
  <c r="D590" i="11"/>
  <c r="C590" i="11"/>
  <c r="F589" i="11"/>
  <c r="E589" i="11"/>
  <c r="D589" i="11"/>
  <c r="C589" i="11"/>
  <c r="F588" i="11"/>
  <c r="E588" i="11"/>
  <c r="D588" i="11"/>
  <c r="C588" i="11"/>
  <c r="F587" i="11"/>
  <c r="E587" i="11"/>
  <c r="D587" i="11"/>
  <c r="C587" i="11"/>
  <c r="F586" i="11"/>
  <c r="E586" i="11"/>
  <c r="D586" i="11"/>
  <c r="C586" i="11"/>
  <c r="F585" i="11"/>
  <c r="E585" i="11"/>
  <c r="D585" i="11"/>
  <c r="C585" i="11"/>
  <c r="F584" i="11"/>
  <c r="E584" i="11"/>
  <c r="D584" i="11"/>
  <c r="C584" i="11"/>
  <c r="F583" i="11"/>
  <c r="E583" i="11"/>
  <c r="D583" i="11"/>
  <c r="C583" i="11"/>
  <c r="F582" i="11"/>
  <c r="E582" i="11"/>
  <c r="D582" i="11"/>
  <c r="C582" i="11"/>
  <c r="F581" i="11"/>
  <c r="E581" i="11"/>
  <c r="D581" i="11"/>
  <c r="C581" i="11"/>
  <c r="F580" i="11"/>
  <c r="E580" i="11"/>
  <c r="D580" i="11"/>
  <c r="C580" i="11"/>
  <c r="F579" i="11"/>
  <c r="E579" i="11"/>
  <c r="D579" i="11"/>
  <c r="C579" i="11"/>
  <c r="F578" i="11"/>
  <c r="E578" i="11"/>
  <c r="D578" i="11"/>
  <c r="C578" i="11"/>
  <c r="F577" i="11"/>
  <c r="E577" i="11"/>
  <c r="D577" i="11"/>
  <c r="C577" i="11"/>
  <c r="F576" i="11"/>
  <c r="E576" i="11"/>
  <c r="D576" i="11"/>
  <c r="C576" i="11"/>
  <c r="F575" i="11"/>
  <c r="E575" i="11"/>
  <c r="D575" i="11"/>
  <c r="C575" i="11"/>
  <c r="F574" i="11"/>
  <c r="E574" i="11"/>
  <c r="D574" i="11"/>
  <c r="C574" i="11"/>
  <c r="F573" i="11"/>
  <c r="E573" i="11"/>
  <c r="D573" i="11"/>
  <c r="C573" i="11"/>
  <c r="F572" i="11"/>
  <c r="E572" i="11"/>
  <c r="D572" i="11"/>
  <c r="C572" i="11"/>
  <c r="F571" i="11"/>
  <c r="E571" i="11"/>
  <c r="D571" i="11"/>
  <c r="C571" i="11"/>
  <c r="F570" i="11"/>
  <c r="E570" i="11"/>
  <c r="D570" i="11"/>
  <c r="C570" i="11"/>
  <c r="F569" i="11"/>
  <c r="E569" i="11"/>
  <c r="D569" i="11"/>
  <c r="C569" i="11"/>
  <c r="F568" i="11"/>
  <c r="E568" i="11"/>
  <c r="D568" i="11"/>
  <c r="C568" i="11"/>
  <c r="F567" i="11"/>
  <c r="E567" i="11"/>
  <c r="D567" i="11"/>
  <c r="C567" i="11"/>
  <c r="F566" i="11"/>
  <c r="E566" i="11"/>
  <c r="D566" i="11"/>
  <c r="C566" i="11"/>
  <c r="F565" i="11"/>
  <c r="E565" i="11"/>
  <c r="D565" i="11"/>
  <c r="C565" i="11"/>
  <c r="F564" i="11"/>
  <c r="E564" i="11"/>
  <c r="D564" i="11"/>
  <c r="C564" i="11"/>
  <c r="F563" i="11"/>
  <c r="E563" i="11"/>
  <c r="D563" i="11"/>
  <c r="C563" i="11"/>
  <c r="F562" i="11"/>
  <c r="E562" i="11"/>
  <c r="D562" i="11"/>
  <c r="C562" i="11"/>
  <c r="F561" i="11"/>
  <c r="E561" i="11"/>
  <c r="D561" i="11"/>
  <c r="C561" i="11"/>
  <c r="F560" i="11"/>
  <c r="E560" i="11"/>
  <c r="D560" i="11"/>
  <c r="C560" i="11"/>
  <c r="F559" i="11"/>
  <c r="E559" i="11"/>
  <c r="D559" i="11"/>
  <c r="C559" i="11"/>
  <c r="F558" i="11"/>
  <c r="E558" i="11"/>
  <c r="D558" i="11"/>
  <c r="C558" i="11"/>
  <c r="F557" i="11"/>
  <c r="E557" i="11"/>
  <c r="D557" i="11"/>
  <c r="C557" i="11"/>
  <c r="F556" i="11"/>
  <c r="E556" i="11"/>
  <c r="D556" i="11"/>
  <c r="C556" i="11"/>
  <c r="F555" i="11"/>
  <c r="E555" i="11"/>
  <c r="D555" i="11"/>
  <c r="C555" i="11"/>
  <c r="F554" i="11"/>
  <c r="E554" i="11"/>
  <c r="D554" i="11"/>
  <c r="C554" i="11"/>
  <c r="F553" i="11"/>
  <c r="E553" i="11"/>
  <c r="D553" i="11"/>
  <c r="C553" i="11"/>
  <c r="F552" i="11"/>
  <c r="E552" i="11"/>
  <c r="D552" i="11"/>
  <c r="C552" i="11"/>
  <c r="F551" i="11"/>
  <c r="E551" i="11"/>
  <c r="D551" i="11"/>
  <c r="C551" i="11"/>
  <c r="F550" i="11"/>
  <c r="E550" i="11"/>
  <c r="D550" i="11"/>
  <c r="C550" i="11"/>
  <c r="F549" i="11"/>
  <c r="E549" i="11"/>
  <c r="D549" i="11"/>
  <c r="C549" i="11"/>
  <c r="F548" i="11"/>
  <c r="E548" i="11"/>
  <c r="D548" i="11"/>
  <c r="C548" i="11"/>
  <c r="F547" i="11"/>
  <c r="E547" i="11"/>
  <c r="D547" i="11"/>
  <c r="C547" i="11"/>
  <c r="F546" i="11"/>
  <c r="E546" i="11"/>
  <c r="D546" i="11"/>
  <c r="C546" i="11"/>
  <c r="F545" i="11"/>
  <c r="E545" i="11"/>
  <c r="D545" i="11"/>
  <c r="C545" i="11"/>
  <c r="F544" i="11"/>
  <c r="E544" i="11"/>
  <c r="D544" i="11"/>
  <c r="C544" i="11"/>
  <c r="F543" i="11"/>
  <c r="E543" i="11"/>
  <c r="D543" i="11"/>
  <c r="C543" i="11"/>
  <c r="F542" i="11"/>
  <c r="E542" i="11"/>
  <c r="D542" i="11"/>
  <c r="C542" i="11"/>
  <c r="F541" i="11"/>
  <c r="E541" i="11"/>
  <c r="D541" i="11"/>
  <c r="C541" i="11"/>
  <c r="F540" i="11"/>
  <c r="E540" i="11"/>
  <c r="D540" i="11"/>
  <c r="C540" i="11"/>
  <c r="F539" i="11"/>
  <c r="E539" i="11"/>
  <c r="D539" i="11"/>
  <c r="C539" i="11"/>
  <c r="F538" i="11"/>
  <c r="E538" i="11"/>
  <c r="D538" i="11"/>
  <c r="C538" i="11"/>
  <c r="F537" i="11"/>
  <c r="E537" i="11"/>
  <c r="D537" i="11"/>
  <c r="C537" i="11"/>
  <c r="F536" i="11"/>
  <c r="E536" i="11"/>
  <c r="D536" i="11"/>
  <c r="C536" i="11"/>
  <c r="F535" i="11"/>
  <c r="E535" i="11"/>
  <c r="D535" i="11"/>
  <c r="C535" i="11"/>
  <c r="F534" i="11"/>
  <c r="E534" i="11"/>
  <c r="D534" i="11"/>
  <c r="C534" i="11"/>
  <c r="F533" i="11"/>
  <c r="E533" i="11"/>
  <c r="D533" i="11"/>
  <c r="C533" i="11"/>
  <c r="F532" i="11"/>
  <c r="E532" i="11"/>
  <c r="D532" i="11"/>
  <c r="C532" i="11"/>
  <c r="F531" i="11"/>
  <c r="E531" i="11"/>
  <c r="D531" i="11"/>
  <c r="C531" i="11"/>
  <c r="F530" i="11"/>
  <c r="E530" i="11"/>
  <c r="D530" i="11"/>
  <c r="C530" i="11"/>
  <c r="F529" i="11"/>
  <c r="E529" i="11"/>
  <c r="D529" i="11"/>
  <c r="C529" i="11"/>
  <c r="F528" i="11"/>
  <c r="E528" i="11"/>
  <c r="D528" i="11"/>
  <c r="C528" i="11"/>
  <c r="F527" i="11"/>
  <c r="E527" i="11"/>
  <c r="D527" i="11"/>
  <c r="C527" i="11"/>
  <c r="F526" i="11"/>
  <c r="E526" i="11"/>
  <c r="D526" i="11"/>
  <c r="C526" i="11"/>
  <c r="F525" i="11"/>
  <c r="E525" i="11"/>
  <c r="D525" i="11"/>
  <c r="C525" i="11"/>
  <c r="F524" i="11"/>
  <c r="E524" i="11"/>
  <c r="D524" i="11"/>
  <c r="C524" i="11"/>
  <c r="F523" i="11"/>
  <c r="E523" i="11"/>
  <c r="D523" i="11"/>
  <c r="C523" i="11"/>
  <c r="F522" i="11"/>
  <c r="E522" i="11"/>
  <c r="D522" i="11"/>
  <c r="C522" i="11"/>
  <c r="F521" i="11"/>
  <c r="E521" i="11"/>
  <c r="D521" i="11"/>
  <c r="C521" i="11"/>
  <c r="F520" i="11"/>
  <c r="E520" i="11"/>
  <c r="D520" i="11"/>
  <c r="C520" i="11"/>
  <c r="F519" i="11"/>
  <c r="E519" i="11"/>
  <c r="D519" i="11"/>
  <c r="C519" i="11"/>
  <c r="F518" i="11"/>
  <c r="E518" i="11"/>
  <c r="D518" i="11"/>
  <c r="C518" i="11"/>
  <c r="F517" i="11"/>
  <c r="E517" i="11"/>
  <c r="D517" i="11"/>
  <c r="C517" i="11"/>
  <c r="F516" i="11"/>
  <c r="E516" i="11"/>
  <c r="D516" i="11"/>
  <c r="C516" i="11"/>
  <c r="F515" i="11"/>
  <c r="E515" i="11"/>
  <c r="D515" i="11"/>
  <c r="C515" i="11"/>
  <c r="F514" i="11"/>
  <c r="E514" i="11"/>
  <c r="D514" i="11"/>
  <c r="C514" i="11"/>
  <c r="F513" i="11"/>
  <c r="E513" i="11"/>
  <c r="D513" i="11"/>
  <c r="C513" i="11"/>
  <c r="F512" i="11"/>
  <c r="E512" i="11"/>
  <c r="D512" i="11"/>
  <c r="C512" i="11"/>
  <c r="F511" i="11"/>
  <c r="E511" i="11"/>
  <c r="D511" i="11"/>
  <c r="C511" i="11"/>
  <c r="F510" i="11"/>
  <c r="E510" i="11"/>
  <c r="D510" i="11"/>
  <c r="C510" i="11"/>
  <c r="F509" i="11"/>
  <c r="E509" i="11"/>
  <c r="D509" i="11"/>
  <c r="C509" i="11"/>
  <c r="F508" i="11"/>
  <c r="E508" i="11"/>
  <c r="D508" i="11"/>
  <c r="C508" i="11"/>
  <c r="F507" i="11"/>
  <c r="E507" i="11"/>
  <c r="D507" i="11"/>
  <c r="C507" i="11"/>
  <c r="F506" i="11"/>
  <c r="E506" i="11"/>
  <c r="D506" i="11"/>
  <c r="C506" i="11"/>
  <c r="F505" i="11"/>
  <c r="E505" i="11"/>
  <c r="D505" i="11"/>
  <c r="C505" i="11"/>
  <c r="F504" i="11"/>
  <c r="E504" i="11"/>
  <c r="D504" i="11"/>
  <c r="C504" i="11"/>
  <c r="F503" i="11"/>
  <c r="E503" i="11"/>
  <c r="D503" i="11"/>
  <c r="C503" i="11"/>
  <c r="F502" i="11"/>
  <c r="E502" i="11"/>
  <c r="D502" i="11"/>
  <c r="C502" i="11"/>
  <c r="F501" i="11"/>
  <c r="E501" i="11"/>
  <c r="D501" i="11"/>
  <c r="C501" i="11"/>
  <c r="F500" i="11"/>
  <c r="E500" i="11"/>
  <c r="D500" i="11"/>
  <c r="C500" i="11"/>
  <c r="F499" i="11"/>
  <c r="E499" i="11"/>
  <c r="D499" i="11"/>
  <c r="C499" i="11"/>
  <c r="F498" i="11"/>
  <c r="E498" i="11"/>
  <c r="D498" i="11"/>
  <c r="C498" i="11"/>
  <c r="F497" i="11"/>
  <c r="E497" i="11"/>
  <c r="D497" i="11"/>
  <c r="C497" i="11"/>
  <c r="F496" i="11"/>
  <c r="E496" i="11"/>
  <c r="D496" i="11"/>
  <c r="C496" i="11"/>
  <c r="F495" i="11"/>
  <c r="E495" i="11"/>
  <c r="D495" i="11"/>
  <c r="C495" i="11"/>
  <c r="F494" i="11"/>
  <c r="E494" i="11"/>
  <c r="D494" i="11"/>
  <c r="C494" i="11"/>
  <c r="F493" i="11"/>
  <c r="E493" i="11"/>
  <c r="D493" i="11"/>
  <c r="C493" i="11"/>
  <c r="F492" i="11"/>
  <c r="E492" i="11"/>
  <c r="D492" i="11"/>
  <c r="C492" i="11"/>
  <c r="F491" i="11"/>
  <c r="E491" i="11"/>
  <c r="D491" i="11"/>
  <c r="C491" i="11"/>
  <c r="F490" i="11"/>
  <c r="E490" i="11"/>
  <c r="D490" i="11"/>
  <c r="C490" i="11"/>
  <c r="F489" i="11"/>
  <c r="E489" i="11"/>
  <c r="D489" i="11"/>
  <c r="C489" i="11"/>
  <c r="F488" i="11"/>
  <c r="E488" i="11"/>
  <c r="D488" i="11"/>
  <c r="C488" i="11"/>
  <c r="F487" i="11"/>
  <c r="E487" i="11"/>
  <c r="D487" i="11"/>
  <c r="C487" i="11"/>
  <c r="F486" i="11"/>
  <c r="E486" i="11"/>
  <c r="D486" i="11"/>
  <c r="C486" i="11"/>
  <c r="F485" i="11"/>
  <c r="E485" i="11"/>
  <c r="D485" i="11"/>
  <c r="C485" i="11"/>
  <c r="F484" i="11"/>
  <c r="E484" i="11"/>
  <c r="D484" i="11"/>
  <c r="C484" i="11"/>
  <c r="F483" i="11"/>
  <c r="E483" i="11"/>
  <c r="D483" i="11"/>
  <c r="C483" i="11"/>
  <c r="F482" i="11"/>
  <c r="E482" i="11"/>
  <c r="D482" i="11"/>
  <c r="C482" i="11"/>
  <c r="F481" i="11"/>
  <c r="E481" i="11"/>
  <c r="D481" i="11"/>
  <c r="C481" i="11"/>
  <c r="F480" i="11"/>
  <c r="E480" i="11"/>
  <c r="D480" i="11"/>
  <c r="C480" i="11"/>
  <c r="F479" i="11"/>
  <c r="E479" i="11"/>
  <c r="D479" i="11"/>
  <c r="C479" i="11"/>
  <c r="F478" i="11"/>
  <c r="E478" i="11"/>
  <c r="D478" i="11"/>
  <c r="C478" i="11"/>
  <c r="F477" i="11"/>
  <c r="E477" i="11"/>
  <c r="D477" i="11"/>
  <c r="C477" i="11"/>
  <c r="F476" i="11"/>
  <c r="E476" i="11"/>
  <c r="D476" i="11"/>
  <c r="C476" i="11"/>
  <c r="F475" i="11"/>
  <c r="E475" i="11"/>
  <c r="D475" i="11"/>
  <c r="C475" i="11"/>
  <c r="F474" i="11"/>
  <c r="E474" i="11"/>
  <c r="D474" i="11"/>
  <c r="C474" i="11"/>
  <c r="F473" i="11"/>
  <c r="E473" i="11"/>
  <c r="D473" i="11"/>
  <c r="C473" i="11"/>
  <c r="F472" i="11"/>
  <c r="E472" i="11"/>
  <c r="D472" i="11"/>
  <c r="C472" i="11"/>
  <c r="F471" i="11"/>
  <c r="E471" i="11"/>
  <c r="D471" i="11"/>
  <c r="C471" i="11"/>
  <c r="F470" i="11"/>
  <c r="E470" i="11"/>
  <c r="D470" i="11"/>
  <c r="C470" i="11"/>
  <c r="F469" i="11"/>
  <c r="E469" i="11"/>
  <c r="D469" i="11"/>
  <c r="C469" i="11"/>
  <c r="F468" i="11"/>
  <c r="E468" i="11"/>
  <c r="D468" i="11"/>
  <c r="C468" i="11"/>
  <c r="F467" i="11"/>
  <c r="E467" i="11"/>
  <c r="D467" i="11"/>
  <c r="C467" i="11"/>
  <c r="F466" i="11"/>
  <c r="E466" i="11"/>
  <c r="D466" i="11"/>
  <c r="C466" i="11"/>
  <c r="F465" i="11"/>
  <c r="E465" i="11"/>
  <c r="D465" i="11"/>
  <c r="C465" i="11"/>
  <c r="F464" i="11"/>
  <c r="E464" i="11"/>
  <c r="D464" i="11"/>
  <c r="C464" i="11"/>
  <c r="F463" i="11"/>
  <c r="E463" i="11"/>
  <c r="D463" i="11"/>
  <c r="C463" i="11"/>
  <c r="F462" i="11"/>
  <c r="E462" i="11"/>
  <c r="D462" i="11"/>
  <c r="C462" i="11"/>
  <c r="F461" i="11"/>
  <c r="E461" i="11"/>
  <c r="D461" i="11"/>
  <c r="C461" i="11"/>
  <c r="F460" i="11"/>
  <c r="E460" i="11"/>
  <c r="D460" i="11"/>
  <c r="C460" i="11"/>
  <c r="F459" i="11"/>
  <c r="E459" i="11"/>
  <c r="D459" i="11"/>
  <c r="C459" i="11"/>
  <c r="F458" i="11"/>
  <c r="E458" i="11"/>
  <c r="D458" i="11"/>
  <c r="C458" i="11"/>
  <c r="F457" i="11"/>
  <c r="E457" i="11"/>
  <c r="D457" i="11"/>
  <c r="C457" i="11"/>
  <c r="F456" i="11"/>
  <c r="E456" i="11"/>
  <c r="D456" i="11"/>
  <c r="C456" i="11"/>
  <c r="F455" i="11"/>
  <c r="E455" i="11"/>
  <c r="D455" i="11"/>
  <c r="C455" i="11"/>
  <c r="F454" i="11"/>
  <c r="E454" i="11"/>
  <c r="D454" i="11"/>
  <c r="C454" i="11"/>
  <c r="F453" i="11"/>
  <c r="E453" i="11"/>
  <c r="D453" i="11"/>
  <c r="C453" i="11"/>
  <c r="F452" i="11"/>
  <c r="E452" i="11"/>
  <c r="D452" i="11"/>
  <c r="C452" i="11"/>
  <c r="F451" i="11"/>
  <c r="E451" i="11"/>
  <c r="D451" i="11"/>
  <c r="C451" i="11"/>
  <c r="F450" i="11"/>
  <c r="E450" i="11"/>
  <c r="D450" i="11"/>
  <c r="C450" i="11"/>
  <c r="F449" i="11"/>
  <c r="E449" i="11"/>
  <c r="D449" i="11"/>
  <c r="C449" i="11"/>
  <c r="F448" i="11"/>
  <c r="E448" i="11"/>
  <c r="D448" i="11"/>
  <c r="C448" i="11"/>
  <c r="F447" i="11"/>
  <c r="E447" i="11"/>
  <c r="D447" i="11"/>
  <c r="C447" i="11"/>
  <c r="F446" i="11"/>
  <c r="E446" i="11"/>
  <c r="D446" i="11"/>
  <c r="C446" i="11"/>
  <c r="F445" i="11"/>
  <c r="E445" i="11"/>
  <c r="D445" i="11"/>
  <c r="C445" i="11"/>
  <c r="F444" i="11"/>
  <c r="E444" i="11"/>
  <c r="D444" i="11"/>
  <c r="C444" i="11"/>
  <c r="F443" i="11"/>
  <c r="E443" i="11"/>
  <c r="D443" i="11"/>
  <c r="C443" i="11"/>
  <c r="F442" i="11"/>
  <c r="E442" i="11"/>
  <c r="D442" i="11"/>
  <c r="C442" i="11"/>
  <c r="F441" i="11"/>
  <c r="E441" i="11"/>
  <c r="D441" i="11"/>
  <c r="C441" i="11"/>
  <c r="F440" i="11"/>
  <c r="E440" i="11"/>
  <c r="D440" i="11"/>
  <c r="C440" i="11"/>
  <c r="F439" i="11"/>
  <c r="E439" i="11"/>
  <c r="D439" i="11"/>
  <c r="C439" i="11"/>
  <c r="F438" i="11"/>
  <c r="E438" i="11"/>
  <c r="D438" i="11"/>
  <c r="C438" i="11"/>
  <c r="F437" i="11"/>
  <c r="E437" i="11"/>
  <c r="D437" i="11"/>
  <c r="C437" i="11"/>
  <c r="F436" i="11"/>
  <c r="E436" i="11"/>
  <c r="D436" i="11"/>
  <c r="C436" i="11"/>
  <c r="F435" i="11"/>
  <c r="E435" i="11"/>
  <c r="D435" i="11"/>
  <c r="C435" i="11"/>
  <c r="F434" i="11"/>
  <c r="E434" i="11"/>
  <c r="D434" i="11"/>
  <c r="C434" i="11"/>
  <c r="F433" i="11"/>
  <c r="E433" i="11"/>
  <c r="D433" i="11"/>
  <c r="C433" i="11"/>
  <c r="F432" i="11"/>
  <c r="E432" i="11"/>
  <c r="D432" i="11"/>
  <c r="C432" i="11"/>
  <c r="F431" i="11"/>
  <c r="E431" i="11"/>
  <c r="D431" i="11"/>
  <c r="C431" i="11"/>
  <c r="F430" i="11"/>
  <c r="E430" i="11"/>
  <c r="D430" i="11"/>
  <c r="C430" i="11"/>
  <c r="F429" i="11"/>
  <c r="E429" i="11"/>
  <c r="D429" i="11"/>
  <c r="C429" i="11"/>
  <c r="F428" i="11"/>
  <c r="E428" i="11"/>
  <c r="D428" i="11"/>
  <c r="C428" i="11"/>
  <c r="F427" i="11"/>
  <c r="E427" i="11"/>
  <c r="D427" i="11"/>
  <c r="C427" i="11"/>
  <c r="F426" i="11"/>
  <c r="E426" i="11"/>
  <c r="D426" i="11"/>
  <c r="C426" i="11"/>
  <c r="F425" i="11"/>
  <c r="E425" i="11"/>
  <c r="D425" i="11"/>
  <c r="C425" i="11"/>
  <c r="F424" i="11"/>
  <c r="E424" i="11"/>
  <c r="D424" i="11"/>
  <c r="C424" i="11"/>
  <c r="F423" i="11"/>
  <c r="E423" i="11"/>
  <c r="D423" i="11"/>
  <c r="C423" i="11"/>
  <c r="F422" i="11"/>
  <c r="E422" i="11"/>
  <c r="D422" i="11"/>
  <c r="C422" i="11"/>
  <c r="F421" i="11"/>
  <c r="E421" i="11"/>
  <c r="D421" i="11"/>
  <c r="C421" i="11"/>
  <c r="F420" i="11"/>
  <c r="E420" i="11"/>
  <c r="D420" i="11"/>
  <c r="C420" i="11"/>
  <c r="F419" i="11"/>
  <c r="E419" i="11"/>
  <c r="D419" i="11"/>
  <c r="C419" i="11"/>
  <c r="F418" i="11"/>
  <c r="E418" i="11"/>
  <c r="D418" i="11"/>
  <c r="C418" i="11"/>
  <c r="F417" i="11"/>
  <c r="E417" i="11"/>
  <c r="D417" i="11"/>
  <c r="C417" i="11"/>
  <c r="F416" i="11"/>
  <c r="E416" i="11"/>
  <c r="D416" i="11"/>
  <c r="C416" i="11"/>
  <c r="F415" i="11"/>
  <c r="E415" i="11"/>
  <c r="D415" i="11"/>
  <c r="C415" i="11"/>
  <c r="F414" i="11"/>
  <c r="E414" i="11"/>
  <c r="D414" i="11"/>
  <c r="C414" i="11"/>
  <c r="F413" i="11"/>
  <c r="E413" i="11"/>
  <c r="D413" i="11"/>
  <c r="C413" i="11"/>
  <c r="F412" i="11"/>
  <c r="E412" i="11"/>
  <c r="D412" i="11"/>
  <c r="C412" i="11"/>
  <c r="F411" i="11"/>
  <c r="E411" i="11"/>
  <c r="D411" i="11"/>
  <c r="C411" i="11"/>
  <c r="F410" i="11"/>
  <c r="E410" i="11"/>
  <c r="D410" i="11"/>
  <c r="C410" i="11"/>
  <c r="F409" i="11"/>
  <c r="E409" i="11"/>
  <c r="D409" i="11"/>
  <c r="C409" i="11"/>
  <c r="F408" i="11"/>
  <c r="E408" i="11"/>
  <c r="D408" i="11"/>
  <c r="C408" i="11"/>
  <c r="F407" i="11"/>
  <c r="E407" i="11"/>
  <c r="D407" i="11"/>
  <c r="C407" i="11"/>
  <c r="F406" i="11"/>
  <c r="E406" i="11"/>
  <c r="D406" i="11"/>
  <c r="C406" i="11"/>
  <c r="F405" i="11"/>
  <c r="E405" i="11"/>
  <c r="D405" i="11"/>
  <c r="C405" i="11"/>
  <c r="F404" i="11"/>
  <c r="E404" i="11"/>
  <c r="D404" i="11"/>
  <c r="C404" i="11"/>
  <c r="F403" i="11"/>
  <c r="E403" i="11"/>
  <c r="D403" i="11"/>
  <c r="C403" i="11"/>
  <c r="F402" i="11"/>
  <c r="E402" i="11"/>
  <c r="D402" i="11"/>
  <c r="C402" i="11"/>
  <c r="F401" i="11"/>
  <c r="E401" i="11"/>
  <c r="D401" i="11"/>
  <c r="C401" i="11"/>
  <c r="F400" i="11"/>
  <c r="E400" i="11"/>
  <c r="D400" i="11"/>
  <c r="C400" i="11"/>
  <c r="F399" i="11"/>
  <c r="E399" i="11"/>
  <c r="D399" i="11"/>
  <c r="C399" i="11"/>
  <c r="F398" i="11"/>
  <c r="E398" i="11"/>
  <c r="D398" i="11"/>
  <c r="C398" i="11"/>
  <c r="F397" i="11"/>
  <c r="E397" i="11"/>
  <c r="D397" i="11"/>
  <c r="C397" i="11"/>
  <c r="F396" i="11"/>
  <c r="E396" i="11"/>
  <c r="D396" i="11"/>
  <c r="C396" i="11"/>
  <c r="F395" i="11"/>
  <c r="E395" i="11"/>
  <c r="D395" i="11"/>
  <c r="C395" i="11"/>
  <c r="F394" i="11"/>
  <c r="E394" i="11"/>
  <c r="D394" i="11"/>
  <c r="C394" i="11"/>
  <c r="F393" i="11"/>
  <c r="E393" i="11"/>
  <c r="D393" i="11"/>
  <c r="C393" i="11"/>
  <c r="F392" i="11"/>
  <c r="E392" i="11"/>
  <c r="D392" i="11"/>
  <c r="C392" i="11"/>
  <c r="F391" i="11"/>
  <c r="E391" i="11"/>
  <c r="D391" i="11"/>
  <c r="C391" i="11"/>
  <c r="F390" i="11"/>
  <c r="E390" i="11"/>
  <c r="D390" i="11"/>
  <c r="C390" i="11"/>
  <c r="F389" i="11"/>
  <c r="E389" i="11"/>
  <c r="D389" i="11"/>
  <c r="C389" i="11"/>
  <c r="F388" i="11"/>
  <c r="E388" i="11"/>
  <c r="D388" i="11"/>
  <c r="C388" i="11"/>
  <c r="F387" i="11"/>
  <c r="E387" i="11"/>
  <c r="D387" i="11"/>
  <c r="C387" i="11"/>
  <c r="F386" i="11"/>
  <c r="E386" i="11"/>
  <c r="D386" i="11"/>
  <c r="C386" i="11"/>
  <c r="F385" i="11"/>
  <c r="E385" i="11"/>
  <c r="D385" i="11"/>
  <c r="C385" i="11"/>
  <c r="F384" i="11"/>
  <c r="E384" i="11"/>
  <c r="D384" i="11"/>
  <c r="C384" i="11"/>
  <c r="F383" i="11"/>
  <c r="E383" i="11"/>
  <c r="D383" i="11"/>
  <c r="C383" i="11"/>
  <c r="F382" i="11"/>
  <c r="E382" i="11"/>
  <c r="D382" i="11"/>
  <c r="C382" i="11"/>
  <c r="F381" i="11"/>
  <c r="E381" i="11"/>
  <c r="D381" i="11"/>
  <c r="C381" i="11"/>
  <c r="F380" i="11"/>
  <c r="E380" i="11"/>
  <c r="D380" i="11"/>
  <c r="C380" i="11"/>
  <c r="F379" i="11"/>
  <c r="E379" i="11"/>
  <c r="D379" i="11"/>
  <c r="C379" i="11"/>
  <c r="F378" i="11"/>
  <c r="E378" i="11"/>
  <c r="D378" i="11"/>
  <c r="C378" i="11"/>
  <c r="F377" i="11"/>
  <c r="E377" i="11"/>
  <c r="D377" i="11"/>
  <c r="C377" i="11"/>
  <c r="F376" i="11"/>
  <c r="E376" i="11"/>
  <c r="D376" i="11"/>
  <c r="C376" i="11"/>
  <c r="F375" i="11"/>
  <c r="E375" i="11"/>
  <c r="D375" i="11"/>
  <c r="C375" i="11"/>
  <c r="F374" i="11"/>
  <c r="E374" i="11"/>
  <c r="D374" i="11"/>
  <c r="C374" i="11"/>
  <c r="F373" i="11"/>
  <c r="E373" i="11"/>
  <c r="D373" i="11"/>
  <c r="C373" i="11"/>
  <c r="F372" i="11"/>
  <c r="E372" i="11"/>
  <c r="D372" i="11"/>
  <c r="C372" i="11"/>
  <c r="F371" i="11"/>
  <c r="E371" i="11"/>
  <c r="D371" i="11"/>
  <c r="C371" i="11"/>
  <c r="F370" i="11"/>
  <c r="E370" i="11"/>
  <c r="D370" i="11"/>
  <c r="C370" i="11"/>
  <c r="F369" i="11"/>
  <c r="E369" i="11"/>
  <c r="D369" i="11"/>
  <c r="C369" i="11"/>
  <c r="F368" i="11"/>
  <c r="E368" i="11"/>
  <c r="D368" i="11"/>
  <c r="C368" i="11"/>
  <c r="F367" i="11"/>
  <c r="E367" i="11"/>
  <c r="D367" i="11"/>
  <c r="C367" i="11"/>
  <c r="F366" i="11"/>
  <c r="E366" i="11"/>
  <c r="D366" i="11"/>
  <c r="C366" i="11"/>
  <c r="F365" i="11"/>
  <c r="E365" i="11"/>
  <c r="D365" i="11"/>
  <c r="C365" i="11"/>
  <c r="F364" i="11"/>
  <c r="E364" i="11"/>
  <c r="D364" i="11"/>
  <c r="C364" i="11"/>
  <c r="F363" i="11"/>
  <c r="E363" i="11"/>
  <c r="D363" i="11"/>
  <c r="C363" i="11"/>
  <c r="F362" i="11"/>
  <c r="E362" i="11"/>
  <c r="D362" i="11"/>
  <c r="C362" i="11"/>
  <c r="F361" i="11"/>
  <c r="E361" i="11"/>
  <c r="D361" i="11"/>
  <c r="C361" i="11"/>
  <c r="F360" i="11"/>
  <c r="E360" i="11"/>
  <c r="D360" i="11"/>
  <c r="C360" i="11"/>
  <c r="F359" i="11"/>
  <c r="E359" i="11"/>
  <c r="D359" i="11"/>
  <c r="C359" i="11"/>
  <c r="F358" i="11"/>
  <c r="E358" i="11"/>
  <c r="D358" i="11"/>
  <c r="C358" i="11"/>
  <c r="F357" i="11"/>
  <c r="E357" i="11"/>
  <c r="D357" i="11"/>
  <c r="C357" i="11"/>
  <c r="F356" i="11"/>
  <c r="E356" i="11"/>
  <c r="D356" i="11"/>
  <c r="C356" i="11"/>
  <c r="F355" i="11"/>
  <c r="E355" i="11"/>
  <c r="D355" i="11"/>
  <c r="C355" i="11"/>
  <c r="F354" i="11"/>
  <c r="E354" i="11"/>
  <c r="D354" i="11"/>
  <c r="C354" i="11"/>
  <c r="F353" i="11"/>
  <c r="E353" i="11"/>
  <c r="D353" i="11"/>
  <c r="C353" i="11"/>
  <c r="F352" i="11"/>
  <c r="E352" i="11"/>
  <c r="D352" i="11"/>
  <c r="C352" i="11"/>
  <c r="F351" i="11"/>
  <c r="E351" i="11"/>
  <c r="D351" i="11"/>
  <c r="C351" i="11"/>
  <c r="F350" i="11"/>
  <c r="E350" i="11"/>
  <c r="D350" i="11"/>
  <c r="C350" i="11"/>
  <c r="F349" i="11"/>
  <c r="E349" i="11"/>
  <c r="D349" i="11"/>
  <c r="C349" i="11"/>
  <c r="F348" i="11"/>
  <c r="E348" i="11"/>
  <c r="D348" i="11"/>
  <c r="C348" i="11"/>
  <c r="F347" i="11"/>
  <c r="E347" i="11"/>
  <c r="D347" i="11"/>
  <c r="C347" i="11"/>
  <c r="F346" i="11"/>
  <c r="E346" i="11"/>
  <c r="D346" i="11"/>
  <c r="C346" i="11"/>
  <c r="F345" i="11"/>
  <c r="E345" i="11"/>
  <c r="D345" i="11"/>
  <c r="C345" i="11"/>
  <c r="F344" i="11"/>
  <c r="E344" i="11"/>
  <c r="D344" i="11"/>
  <c r="C344" i="11"/>
  <c r="F343" i="11"/>
  <c r="E343" i="11"/>
  <c r="D343" i="11"/>
  <c r="C343" i="11"/>
  <c r="F342" i="11"/>
  <c r="E342" i="11"/>
  <c r="D342" i="11"/>
  <c r="C342" i="11"/>
  <c r="F341" i="11"/>
  <c r="E341" i="11"/>
  <c r="D341" i="11"/>
  <c r="C341" i="11"/>
  <c r="F340" i="11"/>
  <c r="E340" i="11"/>
  <c r="D340" i="11"/>
  <c r="C340" i="11"/>
  <c r="F339" i="11"/>
  <c r="E339" i="11"/>
  <c r="D339" i="11"/>
  <c r="C339" i="11"/>
  <c r="F338" i="11"/>
  <c r="E338" i="11"/>
  <c r="D338" i="11"/>
  <c r="C338" i="11"/>
  <c r="F337" i="11"/>
  <c r="E337" i="11"/>
  <c r="D337" i="11"/>
  <c r="C337" i="11"/>
  <c r="F336" i="11"/>
  <c r="E336" i="11"/>
  <c r="D336" i="11"/>
  <c r="C336" i="11"/>
  <c r="F335" i="11"/>
  <c r="E335" i="11"/>
  <c r="D335" i="11"/>
  <c r="C335" i="11"/>
  <c r="F334" i="11"/>
  <c r="E334" i="11"/>
  <c r="D334" i="11"/>
  <c r="C334" i="11"/>
  <c r="F333" i="11"/>
  <c r="E333" i="11"/>
  <c r="D333" i="11"/>
  <c r="C333" i="11"/>
  <c r="F332" i="11"/>
  <c r="E332" i="11"/>
  <c r="D332" i="11"/>
  <c r="C332" i="11"/>
  <c r="F331" i="11"/>
  <c r="E331" i="11"/>
  <c r="D331" i="11"/>
  <c r="C331" i="11"/>
  <c r="F330" i="11"/>
  <c r="E330" i="11"/>
  <c r="D330" i="11"/>
  <c r="C330" i="11"/>
  <c r="F329" i="11"/>
  <c r="E329" i="11"/>
  <c r="D329" i="11"/>
  <c r="C329" i="11"/>
  <c r="F328" i="11"/>
  <c r="E328" i="11"/>
  <c r="D328" i="11"/>
  <c r="C328" i="11"/>
  <c r="F327" i="11"/>
  <c r="E327" i="11"/>
  <c r="D327" i="11"/>
  <c r="C327" i="11"/>
  <c r="F326" i="11"/>
  <c r="E326" i="11"/>
  <c r="D326" i="11"/>
  <c r="C326" i="11"/>
  <c r="F325" i="11"/>
  <c r="E325" i="11"/>
  <c r="D325" i="11"/>
  <c r="C325" i="11"/>
  <c r="F324" i="11"/>
  <c r="E324" i="11"/>
  <c r="D324" i="11"/>
  <c r="C324" i="11"/>
  <c r="F323" i="11"/>
  <c r="E323" i="11"/>
  <c r="D323" i="11"/>
  <c r="C323" i="11"/>
  <c r="F322" i="11"/>
  <c r="E322" i="11"/>
  <c r="D322" i="11"/>
  <c r="C322" i="11"/>
  <c r="F321" i="11"/>
  <c r="E321" i="11"/>
  <c r="D321" i="11"/>
  <c r="C321" i="11"/>
  <c r="F320" i="11"/>
  <c r="E320" i="11"/>
  <c r="D320" i="11"/>
  <c r="C320" i="11"/>
  <c r="F319" i="11"/>
  <c r="E319" i="11"/>
  <c r="D319" i="11"/>
  <c r="C319" i="11"/>
  <c r="F318" i="11"/>
  <c r="E318" i="11"/>
  <c r="D318" i="11"/>
  <c r="C318" i="11"/>
  <c r="F317" i="11"/>
  <c r="E317" i="11"/>
  <c r="D317" i="11"/>
  <c r="C317" i="11"/>
  <c r="F316" i="11"/>
  <c r="E316" i="11"/>
  <c r="D316" i="11"/>
  <c r="C316" i="11"/>
  <c r="F315" i="11"/>
  <c r="E315" i="11"/>
  <c r="D315" i="11"/>
  <c r="C315" i="11"/>
  <c r="F314" i="11"/>
  <c r="E314" i="11"/>
  <c r="D314" i="11"/>
  <c r="C314" i="11"/>
  <c r="F313" i="11"/>
  <c r="E313" i="11"/>
  <c r="D313" i="11"/>
  <c r="C313" i="11"/>
  <c r="F312" i="11"/>
  <c r="E312" i="11"/>
  <c r="D312" i="11"/>
  <c r="C312" i="11"/>
  <c r="F311" i="11"/>
  <c r="E311" i="11"/>
  <c r="D311" i="11"/>
  <c r="C311" i="11"/>
  <c r="F310" i="11"/>
  <c r="E310" i="11"/>
  <c r="D310" i="11"/>
  <c r="C310" i="11"/>
  <c r="F309" i="11"/>
  <c r="E309" i="11"/>
  <c r="D309" i="11"/>
  <c r="C309" i="11"/>
  <c r="F308" i="11"/>
  <c r="E308" i="11"/>
  <c r="D308" i="11"/>
  <c r="C308" i="11"/>
  <c r="F307" i="11"/>
  <c r="E307" i="11"/>
  <c r="D307" i="11"/>
  <c r="C307" i="11"/>
  <c r="F306" i="11"/>
  <c r="E306" i="11"/>
  <c r="D306" i="11"/>
  <c r="C306" i="11"/>
  <c r="F305" i="11"/>
  <c r="E305" i="11"/>
  <c r="D305" i="11"/>
  <c r="C305" i="11"/>
  <c r="F304" i="11"/>
  <c r="E304" i="11"/>
  <c r="D304" i="11"/>
  <c r="C304" i="11"/>
  <c r="F303" i="11"/>
  <c r="E303" i="11"/>
  <c r="D303" i="11"/>
  <c r="C303" i="11"/>
  <c r="F302" i="11"/>
  <c r="E302" i="11"/>
  <c r="D302" i="11"/>
  <c r="C302" i="11"/>
  <c r="F301" i="11"/>
  <c r="E301" i="11"/>
  <c r="D301" i="11"/>
  <c r="C301" i="11"/>
  <c r="F300" i="11"/>
  <c r="E300" i="11"/>
  <c r="D300" i="11"/>
  <c r="C300" i="11"/>
  <c r="F299" i="11"/>
  <c r="E299" i="11"/>
  <c r="D299" i="11"/>
  <c r="C299" i="11"/>
  <c r="F298" i="11"/>
  <c r="E298" i="11"/>
  <c r="D298" i="11"/>
  <c r="C298" i="11"/>
  <c r="F297" i="11"/>
  <c r="E297" i="11"/>
  <c r="D297" i="11"/>
  <c r="C297" i="11"/>
  <c r="F296" i="11"/>
  <c r="E296" i="11"/>
  <c r="D296" i="11"/>
  <c r="C296" i="11"/>
  <c r="F295" i="11"/>
  <c r="E295" i="11"/>
  <c r="D295" i="11"/>
  <c r="C295" i="11"/>
  <c r="F294" i="11"/>
  <c r="E294" i="11"/>
  <c r="D294" i="11"/>
  <c r="C294" i="11"/>
  <c r="F293" i="11"/>
  <c r="E293" i="11"/>
  <c r="D293" i="11"/>
  <c r="C293" i="11"/>
  <c r="F292" i="11"/>
  <c r="E292" i="11"/>
  <c r="D292" i="11"/>
  <c r="C292" i="11"/>
  <c r="F291" i="11"/>
  <c r="E291" i="11"/>
  <c r="D291" i="11"/>
  <c r="C291" i="11"/>
  <c r="F290" i="11"/>
  <c r="E290" i="11"/>
  <c r="D290" i="11"/>
  <c r="C290" i="11"/>
  <c r="F289" i="11"/>
  <c r="E289" i="11"/>
  <c r="D289" i="11"/>
  <c r="C289" i="11"/>
  <c r="F288" i="11"/>
  <c r="E288" i="11"/>
  <c r="D288" i="11"/>
  <c r="C288" i="11"/>
  <c r="F287" i="11"/>
  <c r="E287" i="11"/>
  <c r="D287" i="11"/>
  <c r="C287" i="11"/>
  <c r="F286" i="11"/>
  <c r="E286" i="11"/>
  <c r="D286" i="11"/>
  <c r="C286" i="11"/>
  <c r="F285" i="11"/>
  <c r="E285" i="11"/>
  <c r="D285" i="11"/>
  <c r="C285" i="11"/>
  <c r="F284" i="11"/>
  <c r="E284" i="11"/>
  <c r="D284" i="11"/>
  <c r="C284" i="11"/>
  <c r="F283" i="11"/>
  <c r="E283" i="11"/>
  <c r="D283" i="11"/>
  <c r="C283" i="11"/>
  <c r="F282" i="11"/>
  <c r="E282" i="11"/>
  <c r="D282" i="11"/>
  <c r="C282" i="11"/>
  <c r="F281" i="11"/>
  <c r="E281" i="11"/>
  <c r="D281" i="11"/>
  <c r="C281" i="11"/>
  <c r="F280" i="11"/>
  <c r="E280" i="11"/>
  <c r="D280" i="11"/>
  <c r="C280" i="11"/>
  <c r="F279" i="11"/>
  <c r="E279" i="11"/>
  <c r="D279" i="11"/>
  <c r="C279" i="11"/>
  <c r="F278" i="11"/>
  <c r="E278" i="11"/>
  <c r="D278" i="11"/>
  <c r="C278" i="11"/>
  <c r="F277" i="11"/>
  <c r="E277" i="11"/>
  <c r="D277" i="11"/>
  <c r="C277" i="11"/>
  <c r="F276" i="11"/>
  <c r="E276" i="11"/>
  <c r="D276" i="11"/>
  <c r="C276" i="11"/>
  <c r="F275" i="11"/>
  <c r="E275" i="11"/>
  <c r="D275" i="11"/>
  <c r="C275" i="11"/>
  <c r="F274" i="11"/>
  <c r="E274" i="11"/>
  <c r="D274" i="11"/>
  <c r="C274" i="11"/>
  <c r="F273" i="11"/>
  <c r="E273" i="11"/>
  <c r="D273" i="11"/>
  <c r="C273" i="11"/>
  <c r="F272" i="11"/>
  <c r="E272" i="11"/>
  <c r="D272" i="11"/>
  <c r="C272" i="11"/>
  <c r="F271" i="11"/>
  <c r="E271" i="11"/>
  <c r="D271" i="11"/>
  <c r="C271" i="11"/>
  <c r="F270" i="11"/>
  <c r="E270" i="11"/>
  <c r="D270" i="11"/>
  <c r="C270" i="11"/>
  <c r="F269" i="11"/>
  <c r="E269" i="11"/>
  <c r="D269" i="11"/>
  <c r="C269" i="11"/>
  <c r="F268" i="11"/>
  <c r="E268" i="11"/>
  <c r="D268" i="11"/>
  <c r="C268" i="11"/>
  <c r="F267" i="11"/>
  <c r="E267" i="11"/>
  <c r="D267" i="11"/>
  <c r="C267" i="11"/>
  <c r="F266" i="11"/>
  <c r="E266" i="11"/>
  <c r="D266" i="11"/>
  <c r="C266" i="11"/>
  <c r="F265" i="11"/>
  <c r="E265" i="11"/>
  <c r="D265" i="11"/>
  <c r="C265" i="11"/>
  <c r="F264" i="11"/>
  <c r="E264" i="11"/>
  <c r="D264" i="11"/>
  <c r="C264" i="11"/>
  <c r="F263" i="11"/>
  <c r="E263" i="11"/>
  <c r="D263" i="11"/>
  <c r="C263" i="11"/>
  <c r="F262" i="11"/>
  <c r="E262" i="11"/>
  <c r="D262" i="11"/>
  <c r="C262" i="11"/>
  <c r="F261" i="11"/>
  <c r="E261" i="11"/>
  <c r="D261" i="11"/>
  <c r="C261" i="11"/>
  <c r="F260" i="11"/>
  <c r="E260" i="11"/>
  <c r="D260" i="11"/>
  <c r="C260" i="11"/>
  <c r="F259" i="11"/>
  <c r="E259" i="11"/>
  <c r="D259" i="11"/>
  <c r="C259" i="11"/>
  <c r="F258" i="11"/>
  <c r="E258" i="11"/>
  <c r="D258" i="11"/>
  <c r="C258" i="11"/>
  <c r="F257" i="11"/>
  <c r="E257" i="11"/>
  <c r="D257" i="11"/>
  <c r="C257" i="11"/>
  <c r="F256" i="11"/>
  <c r="E256" i="11"/>
  <c r="D256" i="11"/>
  <c r="C256" i="11"/>
  <c r="F255" i="11"/>
  <c r="E255" i="11"/>
  <c r="D255" i="11"/>
  <c r="C255" i="11"/>
  <c r="F254" i="11"/>
  <c r="E254" i="11"/>
  <c r="D254" i="11"/>
  <c r="C254" i="11"/>
  <c r="F253" i="11"/>
  <c r="E253" i="11"/>
  <c r="D253" i="11"/>
  <c r="C253" i="11"/>
  <c r="F252" i="11"/>
  <c r="E252" i="11"/>
  <c r="D252" i="11"/>
  <c r="C252" i="11"/>
  <c r="F251" i="11"/>
  <c r="E251" i="11"/>
  <c r="D251" i="11"/>
  <c r="C251" i="11"/>
  <c r="F250" i="11"/>
  <c r="E250" i="11"/>
  <c r="D250" i="11"/>
  <c r="C250" i="11"/>
  <c r="F249" i="11"/>
  <c r="E249" i="11"/>
  <c r="D249" i="11"/>
  <c r="C249" i="11"/>
  <c r="F248" i="11"/>
  <c r="E248" i="11"/>
  <c r="D248" i="11"/>
  <c r="C248" i="11"/>
  <c r="F247" i="11"/>
  <c r="E247" i="11"/>
  <c r="D247" i="11"/>
  <c r="C247" i="11"/>
  <c r="F246" i="11"/>
  <c r="E246" i="11"/>
  <c r="D246" i="11"/>
  <c r="C246" i="11"/>
  <c r="F245" i="11"/>
  <c r="E245" i="11"/>
  <c r="D245" i="11"/>
  <c r="C245" i="11"/>
  <c r="F244" i="11"/>
  <c r="E244" i="11"/>
  <c r="D244" i="11"/>
  <c r="C244" i="11"/>
  <c r="F243" i="11"/>
  <c r="E243" i="11"/>
  <c r="D243" i="11"/>
  <c r="C243" i="11"/>
  <c r="F242" i="11"/>
  <c r="E242" i="11"/>
  <c r="D242" i="11"/>
  <c r="C242" i="11"/>
  <c r="F241" i="11"/>
  <c r="E241" i="11"/>
  <c r="D241" i="11"/>
  <c r="C241" i="11"/>
  <c r="F240" i="11"/>
  <c r="E240" i="11"/>
  <c r="D240" i="11"/>
  <c r="C240" i="11"/>
  <c r="F239" i="11"/>
  <c r="E239" i="11"/>
  <c r="D239" i="11"/>
  <c r="C239" i="11"/>
  <c r="F238" i="11"/>
  <c r="E238" i="11"/>
  <c r="D238" i="11"/>
  <c r="C238" i="11"/>
  <c r="F237" i="11"/>
  <c r="E237" i="11"/>
  <c r="D237" i="11"/>
  <c r="C237" i="11"/>
  <c r="F236" i="11"/>
  <c r="E236" i="11"/>
  <c r="D236" i="11"/>
  <c r="C236" i="11"/>
  <c r="F235" i="11"/>
  <c r="E235" i="11"/>
  <c r="D235" i="11"/>
  <c r="C235" i="11"/>
  <c r="F234" i="11"/>
  <c r="E234" i="11"/>
  <c r="D234" i="11"/>
  <c r="C234" i="11"/>
  <c r="F233" i="11"/>
  <c r="E233" i="11"/>
  <c r="D233" i="11"/>
  <c r="C233" i="11"/>
  <c r="F232" i="11"/>
  <c r="E232" i="11"/>
  <c r="D232" i="11"/>
  <c r="C232" i="11"/>
  <c r="F231" i="11"/>
  <c r="E231" i="11"/>
  <c r="D231" i="11"/>
  <c r="C231" i="11"/>
  <c r="F230" i="11"/>
  <c r="E230" i="11"/>
  <c r="D230" i="11"/>
  <c r="C230" i="11"/>
  <c r="F229" i="11"/>
  <c r="E229" i="11"/>
  <c r="D229" i="11"/>
  <c r="C229" i="11"/>
  <c r="F228" i="11"/>
  <c r="E228" i="11"/>
  <c r="D228" i="11"/>
  <c r="C228" i="11"/>
  <c r="F227" i="11"/>
  <c r="E227" i="11"/>
  <c r="D227" i="11"/>
  <c r="C227" i="11"/>
  <c r="F226" i="11"/>
  <c r="E226" i="11"/>
  <c r="D226" i="11"/>
  <c r="C226" i="11"/>
  <c r="F225" i="11"/>
  <c r="E225" i="11"/>
  <c r="D225" i="11"/>
  <c r="C225" i="11"/>
  <c r="F224" i="11"/>
  <c r="E224" i="11"/>
  <c r="D224" i="11"/>
  <c r="C224" i="11"/>
  <c r="F223" i="11"/>
  <c r="E223" i="11"/>
  <c r="D223" i="11"/>
  <c r="C223" i="11"/>
  <c r="F222" i="11"/>
  <c r="E222" i="11"/>
  <c r="D222" i="11"/>
  <c r="C222" i="11"/>
  <c r="F221" i="11"/>
  <c r="E221" i="11"/>
  <c r="D221" i="11"/>
  <c r="C221" i="11"/>
  <c r="F220" i="11"/>
  <c r="E220" i="11"/>
  <c r="D220" i="11"/>
  <c r="C220" i="11"/>
  <c r="F219" i="11"/>
  <c r="E219" i="11"/>
  <c r="D219" i="11"/>
  <c r="C219" i="11"/>
  <c r="F218" i="11"/>
  <c r="E218" i="11"/>
  <c r="D218" i="11"/>
  <c r="C218" i="11"/>
  <c r="F217" i="11"/>
  <c r="E217" i="11"/>
  <c r="D217" i="11"/>
  <c r="C217" i="11"/>
  <c r="F216" i="11"/>
  <c r="E216" i="11"/>
  <c r="D216" i="11"/>
  <c r="C216" i="11"/>
  <c r="F215" i="11"/>
  <c r="E215" i="11"/>
  <c r="D215" i="11"/>
  <c r="C215" i="11"/>
  <c r="F214" i="11"/>
  <c r="E214" i="11"/>
  <c r="D214" i="11"/>
  <c r="C214" i="11"/>
  <c r="F213" i="11"/>
  <c r="E213" i="11"/>
  <c r="D213" i="11"/>
  <c r="C213" i="11"/>
  <c r="F212" i="11"/>
  <c r="E212" i="11"/>
  <c r="D212" i="11"/>
  <c r="C212" i="11"/>
  <c r="F211" i="11"/>
  <c r="E211" i="11"/>
  <c r="D211" i="11"/>
  <c r="C211" i="11"/>
  <c r="F210" i="11"/>
  <c r="E210" i="11"/>
  <c r="D210" i="11"/>
  <c r="C210" i="11"/>
  <c r="F209" i="11"/>
  <c r="E209" i="11"/>
  <c r="D209" i="11"/>
  <c r="C209" i="11"/>
  <c r="F208" i="11"/>
  <c r="E208" i="11"/>
  <c r="D208" i="11"/>
  <c r="C208" i="11"/>
  <c r="F207" i="11"/>
  <c r="E207" i="11"/>
  <c r="D207" i="11"/>
  <c r="C207" i="11"/>
  <c r="F206" i="11"/>
  <c r="E206" i="11"/>
  <c r="D206" i="11"/>
  <c r="C206" i="11"/>
  <c r="F205" i="11"/>
  <c r="E205" i="11"/>
  <c r="D205" i="11"/>
  <c r="C205" i="11"/>
  <c r="F204" i="11"/>
  <c r="E204" i="11"/>
  <c r="D204" i="11"/>
  <c r="C204" i="11"/>
  <c r="F203" i="11"/>
  <c r="E203" i="11"/>
  <c r="D203" i="11"/>
  <c r="C203" i="11"/>
  <c r="F202" i="11"/>
  <c r="E202" i="11"/>
  <c r="D202" i="11"/>
  <c r="C202" i="11"/>
  <c r="F201" i="11"/>
  <c r="E201" i="11"/>
  <c r="D201" i="11"/>
  <c r="C201" i="11"/>
  <c r="F200" i="11"/>
  <c r="E200" i="11"/>
  <c r="D200" i="11"/>
  <c r="C200" i="11"/>
  <c r="F199" i="11"/>
  <c r="E199" i="11"/>
  <c r="D199" i="11"/>
  <c r="C199" i="11"/>
  <c r="F198" i="11"/>
  <c r="E198" i="11"/>
  <c r="D198" i="11"/>
  <c r="C198" i="11"/>
  <c r="F197" i="11"/>
  <c r="E197" i="11"/>
  <c r="D197" i="11"/>
  <c r="C197" i="11"/>
  <c r="F196" i="11"/>
  <c r="E196" i="11"/>
  <c r="D196" i="11"/>
  <c r="C196" i="11"/>
  <c r="F195" i="11"/>
  <c r="E195" i="11"/>
  <c r="D195" i="11"/>
  <c r="C195" i="11"/>
  <c r="F194" i="11"/>
  <c r="E194" i="11"/>
  <c r="D194" i="11"/>
  <c r="C194" i="11"/>
  <c r="F193" i="11"/>
  <c r="E193" i="11"/>
  <c r="D193" i="11"/>
  <c r="C193" i="11"/>
  <c r="F192" i="11"/>
  <c r="E192" i="11"/>
  <c r="D192" i="11"/>
  <c r="C192" i="11"/>
  <c r="F191" i="11"/>
  <c r="E191" i="11"/>
  <c r="D191" i="11"/>
  <c r="C191" i="11"/>
  <c r="F190" i="11"/>
  <c r="E190" i="11"/>
  <c r="D190" i="11"/>
  <c r="C190" i="11"/>
  <c r="F189" i="11"/>
  <c r="E189" i="11"/>
  <c r="D189" i="11"/>
  <c r="C189" i="11"/>
  <c r="F188" i="11"/>
  <c r="E188" i="11"/>
  <c r="D188" i="11"/>
  <c r="C188" i="11"/>
  <c r="F187" i="11"/>
  <c r="E187" i="11"/>
  <c r="D187" i="11"/>
  <c r="C187" i="11"/>
  <c r="F186" i="11"/>
  <c r="E186" i="11"/>
  <c r="D186" i="11"/>
  <c r="C186" i="11"/>
  <c r="F185" i="11"/>
  <c r="E185" i="11"/>
  <c r="D185" i="11"/>
  <c r="C185" i="11"/>
  <c r="F184" i="11"/>
  <c r="E184" i="11"/>
  <c r="D184" i="11"/>
  <c r="C184" i="11"/>
  <c r="F183" i="11"/>
  <c r="E183" i="11"/>
  <c r="D183" i="11"/>
  <c r="C183" i="11"/>
  <c r="F182" i="11"/>
  <c r="E182" i="11"/>
  <c r="D182" i="11"/>
  <c r="C182" i="11"/>
  <c r="F181" i="11"/>
  <c r="E181" i="11"/>
  <c r="D181" i="11"/>
  <c r="C181" i="11"/>
  <c r="F180" i="11"/>
  <c r="E180" i="11"/>
  <c r="D180" i="11"/>
  <c r="C180" i="11"/>
  <c r="F179" i="11"/>
  <c r="E179" i="11"/>
  <c r="D179" i="11"/>
  <c r="C179" i="11"/>
  <c r="F178" i="11"/>
  <c r="E178" i="11"/>
  <c r="D178" i="11"/>
  <c r="C178" i="11"/>
  <c r="F177" i="11"/>
  <c r="E177" i="11"/>
  <c r="D177" i="11"/>
  <c r="C177" i="11"/>
  <c r="F176" i="11"/>
  <c r="E176" i="11"/>
  <c r="D176" i="11"/>
  <c r="C176" i="11"/>
  <c r="F175" i="11"/>
  <c r="E175" i="11"/>
  <c r="D175" i="11"/>
  <c r="C175" i="11"/>
  <c r="F174" i="11"/>
  <c r="E174" i="11"/>
  <c r="D174" i="11"/>
  <c r="C174" i="11"/>
  <c r="F173" i="11"/>
  <c r="E173" i="11"/>
  <c r="D173" i="11"/>
  <c r="C173" i="11"/>
  <c r="F172" i="11"/>
  <c r="E172" i="11"/>
  <c r="D172" i="11"/>
  <c r="C172" i="11"/>
  <c r="F171" i="11"/>
  <c r="E171" i="11"/>
  <c r="D171" i="11"/>
  <c r="C171" i="11"/>
  <c r="F170" i="11"/>
  <c r="E170" i="11"/>
  <c r="D170" i="11"/>
  <c r="C170" i="11"/>
  <c r="F169" i="11"/>
  <c r="E169" i="11"/>
  <c r="D169" i="11"/>
  <c r="C169" i="11"/>
  <c r="F168" i="11"/>
  <c r="E168" i="11"/>
  <c r="D168" i="11"/>
  <c r="C168" i="11"/>
  <c r="F167" i="11"/>
  <c r="E167" i="11"/>
  <c r="D167" i="11"/>
  <c r="C167" i="11"/>
  <c r="F166" i="11"/>
  <c r="E166" i="11"/>
  <c r="D166" i="11"/>
  <c r="C166" i="11"/>
  <c r="F165" i="11"/>
  <c r="E165" i="11"/>
  <c r="D165" i="11"/>
  <c r="C165" i="11"/>
  <c r="F164" i="11"/>
  <c r="E164" i="11"/>
  <c r="D164" i="11"/>
  <c r="C164" i="11"/>
  <c r="F163" i="11"/>
  <c r="E163" i="11"/>
  <c r="D163" i="11"/>
  <c r="C163" i="11"/>
  <c r="F162" i="11"/>
  <c r="E162" i="11"/>
  <c r="D162" i="11"/>
  <c r="C162" i="11"/>
  <c r="F161" i="11"/>
  <c r="E161" i="11"/>
  <c r="D161" i="11"/>
  <c r="C161" i="11"/>
  <c r="F160" i="11"/>
  <c r="E160" i="11"/>
  <c r="D160" i="11"/>
  <c r="C160" i="11"/>
  <c r="F159" i="11"/>
  <c r="E159" i="11"/>
  <c r="D159" i="11"/>
  <c r="C159" i="11"/>
  <c r="F158" i="11"/>
  <c r="E158" i="11"/>
  <c r="D158" i="11"/>
  <c r="C158" i="11"/>
  <c r="F157" i="11"/>
  <c r="E157" i="11"/>
  <c r="D157" i="11"/>
  <c r="C157" i="11"/>
  <c r="F156" i="11"/>
  <c r="E156" i="11"/>
  <c r="D156" i="11"/>
  <c r="C156" i="11"/>
  <c r="F155" i="11"/>
  <c r="E155" i="11"/>
  <c r="D155" i="11"/>
  <c r="C155" i="11"/>
  <c r="F154" i="11"/>
  <c r="E154" i="11"/>
  <c r="D154" i="11"/>
  <c r="C154" i="11"/>
  <c r="F153" i="11"/>
  <c r="E153" i="11"/>
  <c r="D153" i="11"/>
  <c r="C153" i="11"/>
  <c r="F152" i="11"/>
  <c r="E152" i="11"/>
  <c r="D152" i="11"/>
  <c r="C152" i="11"/>
  <c r="F151" i="11"/>
  <c r="E151" i="11"/>
  <c r="D151" i="11"/>
  <c r="C151" i="11"/>
  <c r="F150" i="11"/>
  <c r="E150" i="11"/>
  <c r="D150" i="11"/>
  <c r="C150" i="11"/>
  <c r="F149" i="11"/>
  <c r="E149" i="11"/>
  <c r="D149" i="11"/>
  <c r="C149" i="11"/>
  <c r="F148" i="11"/>
  <c r="E148" i="11"/>
  <c r="D148" i="11"/>
  <c r="C148" i="11"/>
  <c r="F147" i="11"/>
  <c r="E147" i="11"/>
  <c r="D147" i="11"/>
  <c r="C147" i="11"/>
  <c r="F146" i="11"/>
  <c r="E146" i="11"/>
  <c r="D146" i="11"/>
  <c r="C146" i="11"/>
  <c r="F145" i="11"/>
  <c r="E145" i="11"/>
  <c r="D145" i="11"/>
  <c r="C145" i="11"/>
  <c r="F144" i="11"/>
  <c r="E144" i="11"/>
  <c r="D144" i="11"/>
  <c r="C144" i="11"/>
  <c r="F143" i="11"/>
  <c r="E143" i="11"/>
  <c r="D143" i="11"/>
  <c r="C143" i="11"/>
  <c r="F142" i="11"/>
  <c r="E142" i="11"/>
  <c r="D142" i="11"/>
  <c r="C142" i="11"/>
  <c r="F141" i="11"/>
  <c r="E141" i="11"/>
  <c r="D141" i="11"/>
  <c r="C141" i="11"/>
  <c r="F140" i="11"/>
  <c r="E140" i="11"/>
  <c r="D140" i="11"/>
  <c r="C140" i="11"/>
  <c r="F139" i="11"/>
  <c r="E139" i="11"/>
  <c r="D139" i="11"/>
  <c r="C139" i="11"/>
  <c r="F138" i="11"/>
  <c r="E138" i="11"/>
  <c r="D138" i="11"/>
  <c r="C138" i="11"/>
  <c r="F137" i="11"/>
  <c r="E137" i="11"/>
  <c r="D137" i="11"/>
  <c r="C137" i="11"/>
  <c r="F136" i="11"/>
  <c r="E136" i="11"/>
  <c r="D136" i="11"/>
  <c r="C136" i="11"/>
  <c r="F135" i="11"/>
  <c r="E135" i="11"/>
  <c r="D135" i="11"/>
  <c r="C135" i="11"/>
  <c r="F134" i="11"/>
  <c r="E134" i="11"/>
  <c r="D134" i="11"/>
  <c r="C134" i="11"/>
  <c r="F133" i="11"/>
  <c r="E133" i="11"/>
  <c r="D133" i="11"/>
  <c r="C133" i="11"/>
  <c r="F132" i="11"/>
  <c r="E132" i="11"/>
  <c r="D132" i="11"/>
  <c r="C132" i="11"/>
  <c r="F131" i="11"/>
  <c r="E131" i="11"/>
  <c r="D131" i="11"/>
  <c r="C131" i="11"/>
  <c r="F130" i="11"/>
  <c r="E130" i="11"/>
  <c r="D130" i="11"/>
  <c r="C130" i="11"/>
  <c r="F129" i="11"/>
  <c r="E129" i="11"/>
  <c r="D129" i="11"/>
  <c r="C129" i="11"/>
  <c r="F128" i="11"/>
  <c r="E128" i="11"/>
  <c r="D128" i="11"/>
  <c r="C128" i="11"/>
  <c r="F127" i="11"/>
  <c r="E127" i="11"/>
  <c r="D127" i="11"/>
  <c r="C127" i="11"/>
  <c r="F126" i="11"/>
  <c r="E126" i="11"/>
  <c r="D126" i="11"/>
  <c r="C126" i="11"/>
  <c r="F125" i="11"/>
  <c r="E125" i="11"/>
  <c r="D125" i="11"/>
  <c r="C125" i="11"/>
  <c r="F124" i="11"/>
  <c r="E124" i="11"/>
  <c r="D124" i="11"/>
  <c r="C124" i="11"/>
  <c r="F123" i="11"/>
  <c r="E123" i="11"/>
  <c r="D123" i="11"/>
  <c r="C123" i="11"/>
  <c r="F122" i="11"/>
  <c r="E122" i="11"/>
  <c r="D122" i="11"/>
  <c r="C122" i="11"/>
  <c r="F121" i="11"/>
  <c r="E121" i="11"/>
  <c r="D121" i="11"/>
  <c r="C121" i="11"/>
  <c r="F120" i="11"/>
  <c r="E120" i="11"/>
  <c r="D120" i="11"/>
  <c r="C120" i="11"/>
  <c r="F119" i="11"/>
  <c r="E119" i="11"/>
  <c r="D119" i="11"/>
  <c r="C119" i="11"/>
  <c r="F118" i="11"/>
  <c r="E118" i="11"/>
  <c r="D118" i="11"/>
  <c r="C118" i="11"/>
  <c r="F117" i="11"/>
  <c r="E117" i="11"/>
  <c r="D117" i="11"/>
  <c r="C117" i="11"/>
  <c r="F116" i="11"/>
  <c r="E116" i="11"/>
  <c r="D116" i="11"/>
  <c r="C116" i="11"/>
  <c r="F115" i="11"/>
  <c r="E115" i="11"/>
  <c r="D115" i="11"/>
  <c r="C115" i="11"/>
  <c r="F114" i="11"/>
  <c r="E114" i="11"/>
  <c r="D114" i="11"/>
  <c r="C114" i="11"/>
  <c r="F113" i="11"/>
  <c r="E113" i="11"/>
  <c r="D113" i="11"/>
  <c r="C113" i="11"/>
  <c r="F112" i="11"/>
  <c r="E112" i="11"/>
  <c r="D112" i="11"/>
  <c r="C112" i="11"/>
  <c r="F111" i="11"/>
  <c r="E111" i="11"/>
  <c r="D111" i="11"/>
  <c r="C111" i="11"/>
  <c r="F110" i="11"/>
  <c r="E110" i="11"/>
  <c r="D110" i="11"/>
  <c r="C110" i="11"/>
  <c r="F109" i="11"/>
  <c r="E109" i="11"/>
  <c r="D109" i="11"/>
  <c r="C109" i="11"/>
  <c r="F108" i="11"/>
  <c r="E108" i="11"/>
  <c r="D108" i="11"/>
  <c r="C108" i="11"/>
  <c r="F107" i="11"/>
  <c r="E107" i="11"/>
  <c r="D107" i="11"/>
  <c r="C107" i="11"/>
  <c r="F106" i="11"/>
  <c r="E106" i="11"/>
  <c r="D106" i="11"/>
  <c r="C106" i="11"/>
  <c r="F105" i="11"/>
  <c r="E105" i="11"/>
  <c r="D105" i="11"/>
  <c r="C105" i="11"/>
  <c r="F104" i="11"/>
  <c r="E104" i="11"/>
  <c r="D104" i="11"/>
  <c r="C104" i="11"/>
  <c r="F103" i="11"/>
  <c r="E103" i="11"/>
  <c r="D103" i="11"/>
  <c r="C103" i="11"/>
  <c r="F102" i="11"/>
  <c r="E102" i="11"/>
  <c r="D102" i="11"/>
  <c r="C102" i="11"/>
  <c r="F101" i="11"/>
  <c r="E101" i="11"/>
  <c r="D101" i="11"/>
  <c r="C101" i="11"/>
  <c r="F100" i="11"/>
  <c r="E100" i="11"/>
  <c r="D100" i="11"/>
  <c r="C100" i="11"/>
  <c r="F99" i="11"/>
  <c r="E99" i="11"/>
  <c r="D99" i="11"/>
  <c r="C99" i="11"/>
  <c r="F98" i="11"/>
  <c r="E98" i="11"/>
  <c r="D98" i="11"/>
  <c r="C98" i="11"/>
  <c r="F97" i="11"/>
  <c r="E97" i="11"/>
  <c r="D97" i="11"/>
  <c r="C97" i="11"/>
  <c r="F96" i="11"/>
  <c r="E96" i="11"/>
  <c r="D96" i="11"/>
  <c r="C96" i="11"/>
  <c r="F95" i="11"/>
  <c r="E95" i="11"/>
  <c r="D95" i="11"/>
  <c r="C95" i="11"/>
  <c r="F94" i="11"/>
  <c r="E94" i="11"/>
  <c r="D94" i="11"/>
  <c r="C94" i="11"/>
  <c r="F93" i="11"/>
  <c r="E93" i="11"/>
  <c r="D93" i="11"/>
  <c r="C93" i="11"/>
  <c r="F92" i="11"/>
  <c r="E92" i="11"/>
  <c r="D92" i="11"/>
  <c r="C92" i="11"/>
  <c r="F91" i="11"/>
  <c r="E91" i="11"/>
  <c r="D91" i="11"/>
  <c r="C91" i="11"/>
  <c r="F90" i="11"/>
  <c r="E90" i="11"/>
  <c r="D90" i="11"/>
  <c r="C90" i="11"/>
  <c r="F89" i="11"/>
  <c r="E89" i="11"/>
  <c r="D89" i="11"/>
  <c r="C89" i="11"/>
  <c r="F88" i="11"/>
  <c r="E88" i="11"/>
  <c r="D88" i="11"/>
  <c r="C88" i="11"/>
  <c r="F87" i="11"/>
  <c r="E87" i="11"/>
  <c r="D87" i="11"/>
  <c r="C87" i="11"/>
  <c r="F86" i="11"/>
  <c r="E86" i="11"/>
  <c r="D86" i="11"/>
  <c r="C86" i="11"/>
  <c r="F85" i="11"/>
  <c r="E85" i="11"/>
  <c r="D85" i="11"/>
  <c r="C85" i="11"/>
  <c r="F84" i="11"/>
  <c r="E84" i="11"/>
  <c r="D84" i="11"/>
  <c r="C84" i="11"/>
  <c r="F83" i="11"/>
  <c r="E83" i="11"/>
  <c r="D83" i="11"/>
  <c r="C83" i="11"/>
  <c r="F82" i="11"/>
  <c r="E82" i="11"/>
  <c r="D82" i="11"/>
  <c r="C82" i="11"/>
  <c r="F81" i="11"/>
  <c r="E81" i="11"/>
  <c r="D81" i="11"/>
  <c r="C81" i="11"/>
  <c r="F80" i="11"/>
  <c r="E80" i="11"/>
  <c r="D80" i="11"/>
  <c r="C80" i="11"/>
  <c r="F79" i="11"/>
  <c r="E79" i="11"/>
  <c r="D79" i="11"/>
  <c r="C79" i="11"/>
  <c r="F78" i="11"/>
  <c r="E78" i="11"/>
  <c r="D78" i="11"/>
  <c r="C78" i="11"/>
  <c r="F77" i="11"/>
  <c r="E77" i="11"/>
  <c r="D77" i="11"/>
  <c r="C77" i="11"/>
  <c r="F76" i="11"/>
  <c r="E76" i="11"/>
  <c r="D76" i="11"/>
  <c r="C76" i="11"/>
  <c r="F75" i="11"/>
  <c r="E75" i="11"/>
  <c r="D75" i="11"/>
  <c r="C75" i="11"/>
  <c r="F74" i="11"/>
  <c r="E74" i="11"/>
  <c r="D74" i="11"/>
  <c r="C74" i="11"/>
  <c r="F73" i="11"/>
  <c r="E73" i="11"/>
  <c r="D73" i="11"/>
  <c r="C73" i="11"/>
  <c r="F72" i="11"/>
  <c r="E72" i="11"/>
  <c r="D72" i="11"/>
  <c r="C72" i="11"/>
  <c r="F71" i="11"/>
  <c r="E71" i="11"/>
  <c r="D71" i="11"/>
  <c r="C71" i="11"/>
  <c r="F70" i="11"/>
  <c r="E70" i="11"/>
  <c r="D70" i="11"/>
  <c r="C70" i="11"/>
  <c r="F69" i="11"/>
  <c r="E69" i="11"/>
  <c r="D69" i="11"/>
  <c r="C69" i="11"/>
  <c r="F68" i="11"/>
  <c r="E68" i="11"/>
  <c r="D68" i="11"/>
  <c r="C68" i="11"/>
  <c r="F67" i="11"/>
  <c r="E67" i="11"/>
  <c r="D67" i="11"/>
  <c r="C67" i="11"/>
  <c r="F66" i="11"/>
  <c r="E66" i="11"/>
  <c r="D66" i="11"/>
  <c r="C66" i="11"/>
  <c r="F65" i="11"/>
  <c r="E65" i="11"/>
  <c r="D65" i="11"/>
  <c r="C65" i="11"/>
  <c r="F64" i="11"/>
  <c r="E64" i="11"/>
  <c r="D64" i="11"/>
  <c r="C64" i="11"/>
  <c r="F63" i="11"/>
  <c r="E63" i="11"/>
  <c r="D63" i="11"/>
  <c r="C63" i="11"/>
  <c r="F62" i="11"/>
  <c r="E62" i="11"/>
  <c r="D62" i="11"/>
  <c r="C62" i="11"/>
  <c r="F61" i="11"/>
  <c r="E61" i="11"/>
  <c r="D61" i="11"/>
  <c r="C61" i="11"/>
  <c r="F60" i="11"/>
  <c r="E60" i="11"/>
  <c r="D60" i="11"/>
  <c r="C60" i="11"/>
  <c r="F59" i="11"/>
  <c r="E59" i="11"/>
  <c r="D59" i="11"/>
  <c r="C59" i="11"/>
  <c r="F58" i="11"/>
  <c r="E58" i="11"/>
  <c r="D58" i="11"/>
  <c r="C58" i="11"/>
  <c r="F57" i="11"/>
  <c r="E57" i="11"/>
  <c r="D57" i="11"/>
  <c r="C57" i="11"/>
  <c r="F56" i="11"/>
  <c r="E56" i="11"/>
  <c r="D56" i="11"/>
  <c r="C56" i="11"/>
  <c r="F55" i="11"/>
  <c r="E55" i="11"/>
  <c r="D55" i="11"/>
  <c r="C55" i="11"/>
  <c r="F54" i="11"/>
  <c r="E54" i="11"/>
  <c r="D54" i="11"/>
  <c r="C54" i="11"/>
  <c r="F53" i="11"/>
  <c r="E53" i="11"/>
  <c r="D53" i="11"/>
  <c r="C53" i="11"/>
  <c r="F52" i="11"/>
  <c r="E52" i="11"/>
  <c r="D52" i="11"/>
  <c r="C52" i="11"/>
  <c r="F51" i="11"/>
  <c r="E51" i="11"/>
  <c r="D51" i="11"/>
  <c r="C51" i="11"/>
  <c r="F50" i="11"/>
  <c r="E50" i="11"/>
  <c r="D50" i="11"/>
  <c r="C50" i="11"/>
  <c r="F49" i="11"/>
  <c r="E49" i="11"/>
  <c r="D49" i="11"/>
  <c r="C49" i="11"/>
  <c r="F48" i="11"/>
  <c r="E48" i="11"/>
  <c r="D48" i="11"/>
  <c r="C48" i="11"/>
  <c r="F47" i="11"/>
  <c r="E47" i="11"/>
  <c r="D47" i="11"/>
  <c r="C47" i="11"/>
  <c r="F46" i="11"/>
  <c r="E46" i="11"/>
  <c r="D46" i="11"/>
  <c r="C46" i="11"/>
  <c r="F45" i="11"/>
  <c r="E45" i="11"/>
  <c r="D45" i="11"/>
  <c r="C45" i="11"/>
  <c r="F44" i="11"/>
  <c r="E44" i="11"/>
  <c r="D44" i="11"/>
  <c r="C44" i="11"/>
  <c r="F43" i="11"/>
  <c r="E43" i="11"/>
  <c r="D43" i="11"/>
  <c r="C43" i="11"/>
  <c r="F42" i="11"/>
  <c r="E42" i="11"/>
  <c r="D42" i="11"/>
  <c r="C42" i="11"/>
  <c r="F41" i="11"/>
  <c r="E41" i="11"/>
  <c r="D41" i="11"/>
  <c r="C41" i="11"/>
  <c r="F40" i="11"/>
  <c r="E40" i="11"/>
  <c r="D40" i="11"/>
  <c r="C40" i="11"/>
  <c r="F39" i="11"/>
  <c r="E39" i="11"/>
  <c r="D39" i="11"/>
  <c r="C39" i="11"/>
  <c r="F38" i="11"/>
  <c r="E38" i="11"/>
  <c r="D38" i="11"/>
  <c r="C38" i="11"/>
  <c r="F37" i="11"/>
  <c r="E37" i="11"/>
  <c r="D37" i="11"/>
  <c r="C37" i="11"/>
  <c r="F36" i="11"/>
  <c r="E36" i="11"/>
  <c r="D36" i="11"/>
  <c r="C36" i="11"/>
  <c r="F35" i="11"/>
  <c r="E35" i="11"/>
  <c r="D35" i="11"/>
  <c r="C35" i="11"/>
  <c r="F34" i="11"/>
  <c r="E34" i="11"/>
  <c r="D34" i="11"/>
  <c r="C34" i="11"/>
  <c r="F33" i="11"/>
  <c r="E33" i="11"/>
  <c r="D33" i="11"/>
  <c r="C33" i="11"/>
  <c r="F32" i="11"/>
  <c r="E32" i="11"/>
  <c r="D32" i="11"/>
  <c r="C32" i="11"/>
  <c r="F31" i="11"/>
  <c r="E31" i="11"/>
  <c r="D31" i="11"/>
  <c r="C31" i="11"/>
  <c r="F30" i="11"/>
  <c r="E30" i="11"/>
  <c r="D30" i="11"/>
  <c r="C30" i="11"/>
  <c r="F29" i="11"/>
  <c r="E29" i="11"/>
  <c r="D29" i="11"/>
  <c r="C29" i="11"/>
  <c r="F28" i="11"/>
  <c r="E28" i="11"/>
  <c r="D28" i="11"/>
  <c r="C28" i="11"/>
  <c r="F27" i="11"/>
  <c r="E27" i="11"/>
  <c r="D27" i="11"/>
  <c r="C27" i="11"/>
  <c r="F26" i="11"/>
  <c r="E26" i="11"/>
  <c r="D26" i="11"/>
  <c r="C26" i="11"/>
  <c r="F25" i="11"/>
  <c r="E25" i="11"/>
  <c r="D25" i="11"/>
  <c r="C25" i="11"/>
  <c r="F24" i="11"/>
  <c r="E24" i="11"/>
  <c r="D24" i="11"/>
  <c r="C24" i="11"/>
  <c r="F23" i="11"/>
  <c r="E23" i="11"/>
  <c r="D23" i="11"/>
  <c r="C23" i="11"/>
  <c r="F22" i="11"/>
  <c r="E22" i="11"/>
  <c r="D22" i="11"/>
  <c r="C22" i="11"/>
  <c r="F21" i="11"/>
  <c r="E21" i="11"/>
  <c r="D21" i="11"/>
  <c r="C21" i="11"/>
  <c r="F20" i="11"/>
  <c r="E20" i="11"/>
  <c r="D20" i="11"/>
  <c r="C20" i="11"/>
  <c r="F19" i="11"/>
  <c r="E19" i="11"/>
  <c r="D19" i="11"/>
  <c r="C19" i="11"/>
  <c r="F18" i="11"/>
  <c r="E18" i="11"/>
  <c r="D18" i="11"/>
  <c r="C18" i="11"/>
  <c r="F17" i="11"/>
  <c r="E17" i="11"/>
  <c r="D17" i="11"/>
  <c r="C17" i="11"/>
  <c r="F16" i="11"/>
  <c r="E16" i="11"/>
  <c r="D16" i="11"/>
  <c r="C16" i="11"/>
  <c r="F15" i="11"/>
  <c r="E15" i="11"/>
  <c r="D15" i="11"/>
  <c r="C15" i="11"/>
  <c r="F14" i="11"/>
  <c r="E14" i="11"/>
  <c r="D14" i="11"/>
  <c r="C14" i="11"/>
  <c r="M13" i="11"/>
  <c r="F13" i="11"/>
  <c r="E13" i="11"/>
  <c r="D13" i="11"/>
  <c r="C13" i="11"/>
  <c r="F12" i="11"/>
  <c r="E12" i="11"/>
  <c r="D12" i="11"/>
  <c r="C12" i="11"/>
  <c r="F11" i="11"/>
  <c r="E11" i="11"/>
  <c r="D11" i="11"/>
  <c r="C11" i="11"/>
  <c r="F10" i="11"/>
  <c r="E10" i="11"/>
  <c r="D10" i="11"/>
  <c r="C10" i="11"/>
  <c r="P9" i="11"/>
  <c r="M9" i="11"/>
  <c r="F9" i="11"/>
  <c r="E9" i="11"/>
  <c r="D9" i="11"/>
  <c r="C9" i="11"/>
  <c r="F8" i="11"/>
  <c r="E8" i="11"/>
  <c r="D8" i="11"/>
  <c r="C8" i="11"/>
  <c r="F7" i="11"/>
  <c r="E7" i="11"/>
  <c r="D7" i="11"/>
  <c r="C7" i="11"/>
  <c r="F6" i="11"/>
  <c r="E6" i="11"/>
  <c r="D6" i="11"/>
  <c r="C6" i="11"/>
  <c r="F5" i="11"/>
  <c r="E5" i="11"/>
  <c r="D5" i="11"/>
  <c r="C5" i="11"/>
  <c r="M4" i="11"/>
  <c r="F4" i="11"/>
  <c r="E4" i="11"/>
  <c r="D4" i="11"/>
  <c r="C4" i="11"/>
  <c r="F3" i="11"/>
  <c r="E3" i="11"/>
  <c r="D3" i="11"/>
  <c r="C3" i="11"/>
  <c r="F2" i="11"/>
  <c r="E2" i="11"/>
  <c r="D2" i="11"/>
  <c r="C2" i="11"/>
  <c r="F222" i="10"/>
  <c r="E222" i="10"/>
  <c r="D222" i="10"/>
  <c r="C222" i="10"/>
  <c r="F221" i="10"/>
  <c r="E221" i="10"/>
  <c r="D221" i="10"/>
  <c r="C221" i="10"/>
  <c r="F220" i="10"/>
  <c r="E220" i="10"/>
  <c r="D220" i="10"/>
  <c r="C220" i="10"/>
  <c r="F219" i="10"/>
  <c r="E219" i="10"/>
  <c r="D219" i="10"/>
  <c r="C219" i="10"/>
  <c r="F218" i="10"/>
  <c r="E218" i="10"/>
  <c r="D218" i="10"/>
  <c r="C218" i="10"/>
  <c r="F217" i="10"/>
  <c r="E217" i="10"/>
  <c r="D217" i="10"/>
  <c r="C217" i="10"/>
  <c r="F216" i="10"/>
  <c r="E216" i="10"/>
  <c r="D216" i="10"/>
  <c r="C216" i="10"/>
  <c r="F215" i="10"/>
  <c r="E215" i="10"/>
  <c r="D215" i="10"/>
  <c r="C215" i="10"/>
  <c r="F214" i="10"/>
  <c r="E214" i="10"/>
  <c r="D214" i="10"/>
  <c r="C214" i="10"/>
  <c r="F213" i="10"/>
  <c r="E213" i="10"/>
  <c r="D213" i="10"/>
  <c r="C213" i="10"/>
  <c r="F212" i="10"/>
  <c r="E212" i="10"/>
  <c r="D212" i="10"/>
  <c r="C212" i="10"/>
  <c r="F211" i="10"/>
  <c r="E211" i="10"/>
  <c r="D211" i="10"/>
  <c r="C211" i="10"/>
  <c r="F210" i="10"/>
  <c r="E210" i="10"/>
  <c r="D210" i="10"/>
  <c r="C210" i="10"/>
  <c r="F209" i="10"/>
  <c r="E209" i="10"/>
  <c r="D209" i="10"/>
  <c r="C209" i="10"/>
  <c r="F208" i="10"/>
  <c r="E208" i="10"/>
  <c r="D208" i="10"/>
  <c r="C208" i="10"/>
  <c r="F207" i="10"/>
  <c r="E207" i="10"/>
  <c r="D207" i="10"/>
  <c r="C207" i="10"/>
  <c r="F206" i="10"/>
  <c r="E206" i="10"/>
  <c r="D206" i="10"/>
  <c r="C206" i="10"/>
  <c r="F205" i="10"/>
  <c r="E205" i="10"/>
  <c r="D205" i="10"/>
  <c r="C205" i="10"/>
  <c r="F204" i="10"/>
  <c r="E204" i="10"/>
  <c r="D204" i="10"/>
  <c r="C204" i="10"/>
  <c r="F203" i="10"/>
  <c r="E203" i="10"/>
  <c r="D203" i="10"/>
  <c r="C203" i="10"/>
  <c r="F202" i="10"/>
  <c r="E202" i="10"/>
  <c r="D202" i="10"/>
  <c r="C202" i="10"/>
  <c r="F201" i="10"/>
  <c r="E201" i="10"/>
  <c r="D201" i="10"/>
  <c r="C201" i="10"/>
  <c r="F200" i="10"/>
  <c r="E200" i="10"/>
  <c r="D200" i="10"/>
  <c r="C200" i="10"/>
  <c r="F199" i="10"/>
  <c r="E199" i="10"/>
  <c r="D199" i="10"/>
  <c r="C199" i="10"/>
  <c r="F198" i="10"/>
  <c r="E198" i="10"/>
  <c r="D198" i="10"/>
  <c r="C198" i="10"/>
  <c r="F197" i="10"/>
  <c r="E197" i="10"/>
  <c r="D197" i="10"/>
  <c r="C197" i="10"/>
  <c r="F196" i="10"/>
  <c r="E196" i="10"/>
  <c r="D196" i="10"/>
  <c r="C196" i="10"/>
  <c r="F195" i="10"/>
  <c r="E195" i="10"/>
  <c r="D195" i="10"/>
  <c r="C195" i="10"/>
  <c r="F194" i="10"/>
  <c r="E194" i="10"/>
  <c r="D194" i="10"/>
  <c r="C194" i="10"/>
  <c r="F193" i="10"/>
  <c r="E193" i="10"/>
  <c r="D193" i="10"/>
  <c r="C193" i="10"/>
  <c r="F192" i="10"/>
  <c r="E192" i="10"/>
  <c r="D192" i="10"/>
  <c r="C192" i="10"/>
  <c r="F191" i="10"/>
  <c r="E191" i="10"/>
  <c r="D191" i="10"/>
  <c r="C191" i="10"/>
  <c r="F190" i="10"/>
  <c r="E190" i="10"/>
  <c r="D190" i="10"/>
  <c r="C190" i="10"/>
  <c r="F189" i="10"/>
  <c r="E189" i="10"/>
  <c r="D189" i="10"/>
  <c r="C189" i="10"/>
  <c r="F188" i="10"/>
  <c r="E188" i="10"/>
  <c r="D188" i="10"/>
  <c r="C188" i="10"/>
  <c r="F187" i="10"/>
  <c r="E187" i="10"/>
  <c r="D187" i="10"/>
  <c r="C187" i="10"/>
  <c r="F186" i="10"/>
  <c r="E186" i="10"/>
  <c r="D186" i="10"/>
  <c r="C186" i="10"/>
  <c r="F185" i="10"/>
  <c r="E185" i="10"/>
  <c r="D185" i="10"/>
  <c r="C185" i="10"/>
  <c r="F184" i="10"/>
  <c r="E184" i="10"/>
  <c r="D184" i="10"/>
  <c r="C184" i="10"/>
  <c r="F183" i="10"/>
  <c r="E183" i="10"/>
  <c r="D183" i="10"/>
  <c r="C183" i="10"/>
  <c r="F182" i="10"/>
  <c r="E182" i="10"/>
  <c r="D182" i="10"/>
  <c r="C182" i="10"/>
  <c r="F181" i="10"/>
  <c r="E181" i="10"/>
  <c r="D181" i="10"/>
  <c r="C181" i="10"/>
  <c r="F180" i="10"/>
  <c r="E180" i="10"/>
  <c r="D180" i="10"/>
  <c r="C180" i="10"/>
  <c r="F179" i="10"/>
  <c r="E179" i="10"/>
  <c r="D179" i="10"/>
  <c r="C179" i="10"/>
  <c r="F178" i="10"/>
  <c r="E178" i="10"/>
  <c r="D178" i="10"/>
  <c r="C178" i="10"/>
  <c r="F177" i="10"/>
  <c r="E177" i="10"/>
  <c r="D177" i="10"/>
  <c r="C177" i="10"/>
  <c r="F176" i="10"/>
  <c r="E176" i="10"/>
  <c r="D176" i="10"/>
  <c r="C176" i="10"/>
  <c r="F175" i="10"/>
  <c r="E175" i="10"/>
  <c r="D175" i="10"/>
  <c r="C175" i="10"/>
  <c r="F174" i="10"/>
  <c r="E174" i="10"/>
  <c r="D174" i="10"/>
  <c r="C174" i="10"/>
  <c r="F173" i="10"/>
  <c r="E173" i="10"/>
  <c r="D173" i="10"/>
  <c r="C173" i="10"/>
  <c r="F172" i="10"/>
  <c r="E172" i="10"/>
  <c r="D172" i="10"/>
  <c r="C172" i="10"/>
  <c r="F171" i="10"/>
  <c r="E171" i="10"/>
  <c r="D171" i="10"/>
  <c r="C171" i="10"/>
  <c r="F170" i="10"/>
  <c r="E170" i="10"/>
  <c r="D170" i="10"/>
  <c r="C170" i="10"/>
  <c r="F169" i="10"/>
  <c r="E169" i="10"/>
  <c r="D169" i="10"/>
  <c r="C169" i="10"/>
  <c r="F168" i="10"/>
  <c r="E168" i="10"/>
  <c r="D168" i="10"/>
  <c r="C168" i="10"/>
  <c r="F167" i="10"/>
  <c r="E167" i="10"/>
  <c r="D167" i="10"/>
  <c r="C167" i="10"/>
  <c r="F166" i="10"/>
  <c r="E166" i="10"/>
  <c r="D166" i="10"/>
  <c r="C166" i="10"/>
  <c r="F165" i="10"/>
  <c r="E165" i="10"/>
  <c r="D165" i="10"/>
  <c r="C165" i="10"/>
  <c r="F164" i="10"/>
  <c r="E164" i="10"/>
  <c r="D164" i="10"/>
  <c r="C164" i="10"/>
  <c r="F163" i="10"/>
  <c r="E163" i="10"/>
  <c r="D163" i="10"/>
  <c r="C163" i="10"/>
  <c r="F162" i="10"/>
  <c r="E162" i="10"/>
  <c r="D162" i="10"/>
  <c r="C162" i="10"/>
  <c r="F161" i="10"/>
  <c r="E161" i="10"/>
  <c r="D161" i="10"/>
  <c r="C161" i="10"/>
  <c r="F160" i="10"/>
  <c r="E160" i="10"/>
  <c r="D160" i="10"/>
  <c r="C160" i="10"/>
  <c r="F159" i="10"/>
  <c r="E159" i="10"/>
  <c r="D159" i="10"/>
  <c r="C159" i="10"/>
  <c r="F158" i="10"/>
  <c r="E158" i="10"/>
  <c r="D158" i="10"/>
  <c r="C158" i="10"/>
  <c r="F157" i="10"/>
  <c r="E157" i="10"/>
  <c r="D157" i="10"/>
  <c r="C157" i="10"/>
  <c r="F156" i="10"/>
  <c r="E156" i="10"/>
  <c r="D156" i="10"/>
  <c r="C156" i="10"/>
  <c r="F155" i="10"/>
  <c r="E155" i="10"/>
  <c r="D155" i="10"/>
  <c r="C155" i="10"/>
  <c r="F154" i="10"/>
  <c r="E154" i="10"/>
  <c r="D154" i="10"/>
  <c r="C154" i="10"/>
  <c r="F153" i="10"/>
  <c r="E153" i="10"/>
  <c r="D153" i="10"/>
  <c r="C153" i="10"/>
  <c r="F152" i="10"/>
  <c r="E152" i="10"/>
  <c r="D152" i="10"/>
  <c r="C152" i="10"/>
  <c r="F151" i="10"/>
  <c r="E151" i="10"/>
  <c r="D151" i="10"/>
  <c r="C151" i="10"/>
  <c r="F150" i="10"/>
  <c r="E150" i="10"/>
  <c r="D150" i="10"/>
  <c r="C150" i="10"/>
  <c r="F149" i="10"/>
  <c r="E149" i="10"/>
  <c r="D149" i="10"/>
  <c r="C149" i="10"/>
  <c r="F148" i="10"/>
  <c r="E148" i="10"/>
  <c r="D148" i="10"/>
  <c r="C148" i="10"/>
  <c r="F147" i="10"/>
  <c r="E147" i="10"/>
  <c r="D147" i="10"/>
  <c r="C147" i="10"/>
  <c r="F146" i="10"/>
  <c r="E146" i="10"/>
  <c r="D146" i="10"/>
  <c r="C146" i="10"/>
  <c r="F145" i="10"/>
  <c r="E145" i="10"/>
  <c r="D145" i="10"/>
  <c r="C145" i="10"/>
  <c r="F144" i="10"/>
  <c r="E144" i="10"/>
  <c r="D144" i="10"/>
  <c r="C144" i="10"/>
  <c r="F143" i="10"/>
  <c r="E143" i="10"/>
  <c r="D143" i="10"/>
  <c r="C143" i="10"/>
  <c r="F142" i="10"/>
  <c r="E142" i="10"/>
  <c r="D142" i="10"/>
  <c r="C142" i="10"/>
  <c r="F141" i="10"/>
  <c r="E141" i="10"/>
  <c r="D141" i="10"/>
  <c r="C141" i="10"/>
  <c r="F140" i="10"/>
  <c r="E140" i="10"/>
  <c r="D140" i="10"/>
  <c r="C140" i="10"/>
  <c r="F139" i="10"/>
  <c r="E139" i="10"/>
  <c r="D139" i="10"/>
  <c r="C139" i="10"/>
  <c r="F138" i="10"/>
  <c r="E138" i="10"/>
  <c r="D138" i="10"/>
  <c r="C138" i="10"/>
  <c r="F137" i="10"/>
  <c r="E137" i="10"/>
  <c r="D137" i="10"/>
  <c r="C137" i="10"/>
  <c r="F136" i="10"/>
  <c r="E136" i="10"/>
  <c r="D136" i="10"/>
  <c r="C136" i="10"/>
  <c r="F135" i="10"/>
  <c r="E135" i="10"/>
  <c r="D135" i="10"/>
  <c r="C135" i="10"/>
  <c r="F134" i="10"/>
  <c r="E134" i="10"/>
  <c r="D134" i="10"/>
  <c r="C134" i="10"/>
  <c r="F133" i="10"/>
  <c r="E133" i="10"/>
  <c r="D133" i="10"/>
  <c r="C133" i="10"/>
  <c r="F132" i="10"/>
  <c r="E132" i="10"/>
  <c r="D132" i="10"/>
  <c r="C132" i="10"/>
  <c r="F131" i="10"/>
  <c r="E131" i="10"/>
  <c r="D131" i="10"/>
  <c r="C131" i="10"/>
  <c r="F130" i="10"/>
  <c r="E130" i="10"/>
  <c r="D130" i="10"/>
  <c r="C130" i="10"/>
  <c r="F129" i="10"/>
  <c r="E129" i="10"/>
  <c r="D129" i="10"/>
  <c r="C129" i="10"/>
  <c r="F128" i="10"/>
  <c r="E128" i="10"/>
  <c r="D128" i="10"/>
  <c r="C128" i="10"/>
  <c r="F127" i="10"/>
  <c r="E127" i="10"/>
  <c r="D127" i="10"/>
  <c r="C127" i="10"/>
  <c r="F126" i="10"/>
  <c r="E126" i="10"/>
  <c r="D126" i="10"/>
  <c r="C126" i="10"/>
  <c r="F125" i="10"/>
  <c r="E125" i="10"/>
  <c r="D125" i="10"/>
  <c r="C125" i="10"/>
  <c r="F124" i="10"/>
  <c r="E124" i="10"/>
  <c r="D124" i="10"/>
  <c r="C124" i="10"/>
  <c r="F123" i="10"/>
  <c r="E123" i="10"/>
  <c r="D123" i="10"/>
  <c r="C123" i="10"/>
  <c r="F122" i="10"/>
  <c r="E122" i="10"/>
  <c r="D122" i="10"/>
  <c r="C122" i="10"/>
  <c r="F121" i="10"/>
  <c r="E121" i="10"/>
  <c r="D121" i="10"/>
  <c r="C121" i="10"/>
  <c r="F120" i="10"/>
  <c r="E120" i="10"/>
  <c r="D120" i="10"/>
  <c r="C120" i="10"/>
  <c r="F119" i="10"/>
  <c r="E119" i="10"/>
  <c r="D119" i="10"/>
  <c r="C119" i="10"/>
  <c r="F118" i="10"/>
  <c r="E118" i="10"/>
  <c r="D118" i="10"/>
  <c r="C118" i="10"/>
  <c r="F117" i="10"/>
  <c r="E117" i="10"/>
  <c r="D117" i="10"/>
  <c r="C117" i="10"/>
  <c r="F116" i="10"/>
  <c r="E116" i="10"/>
  <c r="D116" i="10"/>
  <c r="C116" i="10"/>
  <c r="F115" i="10"/>
  <c r="E115" i="10"/>
  <c r="D115" i="10"/>
  <c r="C115" i="10"/>
  <c r="F114" i="10"/>
  <c r="E114" i="10"/>
  <c r="D114" i="10"/>
  <c r="C114" i="10"/>
  <c r="F113" i="10"/>
  <c r="E113" i="10"/>
  <c r="D113" i="10"/>
  <c r="C113" i="10"/>
  <c r="F112" i="10"/>
  <c r="E112" i="10"/>
  <c r="D112" i="10"/>
  <c r="C112" i="10"/>
  <c r="F111" i="10"/>
  <c r="E111" i="10"/>
  <c r="D111" i="10"/>
  <c r="C111" i="10"/>
  <c r="F110" i="10"/>
  <c r="E110" i="10"/>
  <c r="D110" i="10"/>
  <c r="C110" i="10"/>
  <c r="F109" i="10"/>
  <c r="E109" i="10"/>
  <c r="D109" i="10"/>
  <c r="C109" i="10"/>
  <c r="F108" i="10"/>
  <c r="E108" i="10"/>
  <c r="D108" i="10"/>
  <c r="C108" i="10"/>
  <c r="F107" i="10"/>
  <c r="E107" i="10"/>
  <c r="D107" i="10"/>
  <c r="C107" i="10"/>
  <c r="F106" i="10"/>
  <c r="E106" i="10"/>
  <c r="D106" i="10"/>
  <c r="C106" i="10"/>
  <c r="F105" i="10"/>
  <c r="E105" i="10"/>
  <c r="D105" i="10"/>
  <c r="C105" i="10"/>
  <c r="F104" i="10"/>
  <c r="E104" i="10"/>
  <c r="D104" i="10"/>
  <c r="C104" i="10"/>
  <c r="F103" i="10"/>
  <c r="E103" i="10"/>
  <c r="D103" i="10"/>
  <c r="C103" i="10"/>
  <c r="F102" i="10"/>
  <c r="E102" i="10"/>
  <c r="D102" i="10"/>
  <c r="C102" i="10"/>
  <c r="F101" i="10"/>
  <c r="E101" i="10"/>
  <c r="D101" i="10"/>
  <c r="C101" i="10"/>
  <c r="F100" i="10"/>
  <c r="E100" i="10"/>
  <c r="D100" i="10"/>
  <c r="C100" i="10"/>
  <c r="F99" i="10"/>
  <c r="E99" i="10"/>
  <c r="D99" i="10"/>
  <c r="C99" i="10"/>
  <c r="F98" i="10"/>
  <c r="E98" i="10"/>
  <c r="D98" i="10"/>
  <c r="C98" i="10"/>
  <c r="F97" i="10"/>
  <c r="E97" i="10"/>
  <c r="D97" i="10"/>
  <c r="C97" i="10"/>
  <c r="F96" i="10"/>
  <c r="E96" i="10"/>
  <c r="D96" i="10"/>
  <c r="C96" i="10"/>
  <c r="F95" i="10"/>
  <c r="E95" i="10"/>
  <c r="D95" i="10"/>
  <c r="C95" i="10"/>
  <c r="F94" i="10"/>
  <c r="E94" i="10"/>
  <c r="D94" i="10"/>
  <c r="C94" i="10"/>
  <c r="F93" i="10"/>
  <c r="E93" i="10"/>
  <c r="D93" i="10"/>
  <c r="C93" i="10"/>
  <c r="F92" i="10"/>
  <c r="E92" i="10"/>
  <c r="D92" i="10"/>
  <c r="C92" i="10"/>
  <c r="F91" i="10"/>
  <c r="E91" i="10"/>
  <c r="D91" i="10"/>
  <c r="C91" i="10"/>
  <c r="F90" i="10"/>
  <c r="E90" i="10"/>
  <c r="D90" i="10"/>
  <c r="C90" i="10"/>
  <c r="F89" i="10"/>
  <c r="E89" i="10"/>
  <c r="D89" i="10"/>
  <c r="C89" i="10"/>
  <c r="F88" i="10"/>
  <c r="E88" i="10"/>
  <c r="D88" i="10"/>
  <c r="C88" i="10"/>
  <c r="F87" i="10"/>
  <c r="E87" i="10"/>
  <c r="D87" i="10"/>
  <c r="C87" i="10"/>
  <c r="F86" i="10"/>
  <c r="E86" i="10"/>
  <c r="D86" i="10"/>
  <c r="C86" i="10"/>
  <c r="F85" i="10"/>
  <c r="E85" i="10"/>
  <c r="D85" i="10"/>
  <c r="C85" i="10"/>
  <c r="F84" i="10"/>
  <c r="E84" i="10"/>
  <c r="D84" i="10"/>
  <c r="C84" i="10"/>
  <c r="F83" i="10"/>
  <c r="E83" i="10"/>
  <c r="D83" i="10"/>
  <c r="C83" i="10"/>
  <c r="F82" i="10"/>
  <c r="E82" i="10"/>
  <c r="D82" i="10"/>
  <c r="C82" i="10"/>
  <c r="F81" i="10"/>
  <c r="E81" i="10"/>
  <c r="D81" i="10"/>
  <c r="C81" i="10"/>
  <c r="F80" i="10"/>
  <c r="E80" i="10"/>
  <c r="D80" i="10"/>
  <c r="C80" i="10"/>
  <c r="F79" i="10"/>
  <c r="E79" i="10"/>
  <c r="D79" i="10"/>
  <c r="C79" i="10"/>
  <c r="F78" i="10"/>
  <c r="E78" i="10"/>
  <c r="D78" i="10"/>
  <c r="C78" i="10"/>
  <c r="F77" i="10"/>
  <c r="E77" i="10"/>
  <c r="D77" i="10"/>
  <c r="C77" i="10"/>
  <c r="F76" i="10"/>
  <c r="E76" i="10"/>
  <c r="D76" i="10"/>
  <c r="C76" i="10"/>
  <c r="F75" i="10"/>
  <c r="E75" i="10"/>
  <c r="D75" i="10"/>
  <c r="C75" i="10"/>
  <c r="F74" i="10"/>
  <c r="E74" i="10"/>
  <c r="D74" i="10"/>
  <c r="C74" i="10"/>
  <c r="F73" i="10"/>
  <c r="E73" i="10"/>
  <c r="D73" i="10"/>
  <c r="C73" i="10"/>
  <c r="F72" i="10"/>
  <c r="E72" i="10"/>
  <c r="D72" i="10"/>
  <c r="C72" i="10"/>
  <c r="F71" i="10"/>
  <c r="E71" i="10"/>
  <c r="D71" i="10"/>
  <c r="C71" i="10"/>
  <c r="F70" i="10"/>
  <c r="E70" i="10"/>
  <c r="D70" i="10"/>
  <c r="C70" i="10"/>
  <c r="F69" i="10"/>
  <c r="E69" i="10"/>
  <c r="D69" i="10"/>
  <c r="C69" i="10"/>
  <c r="F68" i="10"/>
  <c r="E68" i="10"/>
  <c r="D68" i="10"/>
  <c r="C68" i="10"/>
  <c r="F67" i="10"/>
  <c r="E67" i="10"/>
  <c r="D67" i="10"/>
  <c r="C67" i="10"/>
  <c r="F66" i="10"/>
  <c r="E66" i="10"/>
  <c r="D66" i="10"/>
  <c r="C66" i="10"/>
  <c r="F65" i="10"/>
  <c r="E65" i="10"/>
  <c r="D65" i="10"/>
  <c r="C65" i="10"/>
  <c r="F64" i="10"/>
  <c r="E64" i="10"/>
  <c r="D64" i="10"/>
  <c r="C64" i="10"/>
  <c r="F63" i="10"/>
  <c r="E63" i="10"/>
  <c r="D63" i="10"/>
  <c r="C63" i="10"/>
  <c r="F62" i="10"/>
  <c r="E62" i="10"/>
  <c r="D62" i="10"/>
  <c r="C62" i="10"/>
  <c r="F61" i="10"/>
  <c r="E61" i="10"/>
  <c r="D61" i="10"/>
  <c r="C61" i="10"/>
  <c r="F60" i="10"/>
  <c r="E60" i="10"/>
  <c r="D60" i="10"/>
  <c r="C60" i="10"/>
  <c r="F59" i="10"/>
  <c r="E59" i="10"/>
  <c r="D59" i="10"/>
  <c r="C59" i="10"/>
  <c r="F58" i="10"/>
  <c r="E58" i="10"/>
  <c r="D58" i="10"/>
  <c r="C58" i="10"/>
  <c r="F57" i="10"/>
  <c r="E57" i="10"/>
  <c r="D57" i="10"/>
  <c r="C57" i="10"/>
  <c r="F56" i="10"/>
  <c r="E56" i="10"/>
  <c r="D56" i="10"/>
  <c r="C56" i="10"/>
  <c r="F55" i="10"/>
  <c r="E55" i="10"/>
  <c r="D55" i="10"/>
  <c r="C55" i="10"/>
  <c r="F54" i="10"/>
  <c r="E54" i="10"/>
  <c r="D54" i="10"/>
  <c r="C54" i="10"/>
  <c r="F53" i="10"/>
  <c r="E53" i="10"/>
  <c r="D53" i="10"/>
  <c r="C53" i="10"/>
  <c r="F52" i="10"/>
  <c r="E52" i="10"/>
  <c r="D52" i="10"/>
  <c r="C52" i="10"/>
  <c r="F51" i="10"/>
  <c r="E51" i="10"/>
  <c r="D51" i="10"/>
  <c r="C51" i="10"/>
  <c r="F50" i="10"/>
  <c r="E50" i="10"/>
  <c r="D50" i="10"/>
  <c r="C50" i="10"/>
  <c r="F49" i="10"/>
  <c r="E49" i="10"/>
  <c r="D49" i="10"/>
  <c r="C49" i="10"/>
  <c r="F48" i="10"/>
  <c r="E48" i="10"/>
  <c r="D48" i="10"/>
  <c r="C48" i="10"/>
  <c r="F47" i="10"/>
  <c r="E47" i="10"/>
  <c r="D47" i="10"/>
  <c r="C47" i="10"/>
  <c r="F46" i="10"/>
  <c r="E46" i="10"/>
  <c r="D46" i="10"/>
  <c r="C46" i="10"/>
  <c r="F45" i="10"/>
  <c r="E45" i="10"/>
  <c r="D45" i="10"/>
  <c r="C45" i="10"/>
  <c r="F44" i="10"/>
  <c r="E44" i="10"/>
  <c r="D44" i="10"/>
  <c r="C44" i="10"/>
  <c r="F43" i="10"/>
  <c r="E43" i="10"/>
  <c r="D43" i="10"/>
  <c r="C43" i="10"/>
  <c r="F42" i="10"/>
  <c r="E42" i="10"/>
  <c r="D42" i="10"/>
  <c r="C42" i="10"/>
  <c r="F41" i="10"/>
  <c r="E41" i="10"/>
  <c r="D41" i="10"/>
  <c r="C41" i="10"/>
  <c r="F40" i="10"/>
  <c r="E40" i="10"/>
  <c r="D40" i="10"/>
  <c r="C40" i="10"/>
  <c r="F39" i="10"/>
  <c r="E39" i="10"/>
  <c r="D39" i="10"/>
  <c r="C39" i="10"/>
  <c r="F38" i="10"/>
  <c r="E38" i="10"/>
  <c r="D38" i="10"/>
  <c r="C38" i="10"/>
  <c r="F37" i="10"/>
  <c r="E37" i="10"/>
  <c r="D37" i="10"/>
  <c r="C37" i="10"/>
  <c r="F36" i="10"/>
  <c r="E36" i="10"/>
  <c r="D36" i="10"/>
  <c r="C36" i="10"/>
  <c r="F35" i="10"/>
  <c r="E35" i="10"/>
  <c r="D35" i="10"/>
  <c r="C35" i="10"/>
  <c r="F34" i="10"/>
  <c r="E34" i="10"/>
  <c r="D34" i="10"/>
  <c r="C34" i="10"/>
  <c r="F33" i="10"/>
  <c r="E33" i="10"/>
  <c r="D33" i="10"/>
  <c r="C33" i="10"/>
  <c r="F32" i="10"/>
  <c r="E32" i="10"/>
  <c r="D32" i="10"/>
  <c r="C32" i="10"/>
  <c r="F31" i="10"/>
  <c r="E31" i="10"/>
  <c r="D31" i="10"/>
  <c r="C31" i="10"/>
  <c r="F30" i="10"/>
  <c r="E30" i="10"/>
  <c r="D30" i="10"/>
  <c r="C30" i="10"/>
  <c r="F29" i="10"/>
  <c r="E29" i="10"/>
  <c r="D29" i="10"/>
  <c r="C29" i="10"/>
  <c r="F28" i="10"/>
  <c r="E28" i="10"/>
  <c r="D28" i="10"/>
  <c r="C28" i="10"/>
  <c r="F27" i="10"/>
  <c r="E27" i="10"/>
  <c r="D27" i="10"/>
  <c r="C27" i="10"/>
  <c r="F26" i="10"/>
  <c r="E26" i="10"/>
  <c r="D26" i="10"/>
  <c r="C26" i="10"/>
  <c r="F25" i="10"/>
  <c r="E25" i="10"/>
  <c r="D25" i="10"/>
  <c r="C25" i="10"/>
  <c r="F24" i="10"/>
  <c r="E24" i="10"/>
  <c r="D24" i="10"/>
  <c r="C24" i="10"/>
  <c r="F23" i="10"/>
  <c r="E23" i="10"/>
  <c r="D23" i="10"/>
  <c r="C23" i="10"/>
  <c r="F22" i="10"/>
  <c r="E22" i="10"/>
  <c r="D22" i="10"/>
  <c r="C22" i="10"/>
  <c r="F21" i="10"/>
  <c r="E21" i="10"/>
  <c r="D21" i="10"/>
  <c r="C21" i="10"/>
  <c r="F20" i="10"/>
  <c r="E20" i="10"/>
  <c r="D20" i="10"/>
  <c r="C20" i="10"/>
  <c r="F19" i="10"/>
  <c r="E19" i="10"/>
  <c r="D19" i="10"/>
  <c r="C19" i="10"/>
  <c r="F18" i="10"/>
  <c r="E18" i="10"/>
  <c r="D18" i="10"/>
  <c r="C18" i="10"/>
  <c r="F17" i="10"/>
  <c r="E17" i="10"/>
  <c r="D17" i="10"/>
  <c r="C17" i="10"/>
  <c r="F16" i="10"/>
  <c r="E16" i="10"/>
  <c r="D16" i="10"/>
  <c r="C16" i="10"/>
  <c r="F15" i="10"/>
  <c r="E15" i="10"/>
  <c r="D15" i="10"/>
  <c r="C15" i="10"/>
  <c r="F14" i="10"/>
  <c r="E14" i="10"/>
  <c r="D14" i="10"/>
  <c r="C14" i="10"/>
  <c r="M13" i="10"/>
  <c r="F13" i="10"/>
  <c r="E13" i="10"/>
  <c r="D13" i="10"/>
  <c r="C13" i="10"/>
  <c r="F12" i="10"/>
  <c r="E12" i="10"/>
  <c r="D12" i="10"/>
  <c r="C12" i="10"/>
  <c r="F11" i="10"/>
  <c r="E11" i="10"/>
  <c r="D11" i="10"/>
  <c r="C11" i="10"/>
  <c r="F10" i="10"/>
  <c r="E10" i="10"/>
  <c r="D10" i="10"/>
  <c r="C10" i="10"/>
  <c r="P9" i="10"/>
  <c r="M9" i="10"/>
  <c r="F9" i="10"/>
  <c r="E9" i="10"/>
  <c r="D9" i="10"/>
  <c r="C9" i="10"/>
  <c r="F8" i="10"/>
  <c r="E8" i="10"/>
  <c r="D8" i="10"/>
  <c r="C8" i="10"/>
  <c r="F7" i="10"/>
  <c r="E7" i="10"/>
  <c r="D7" i="10"/>
  <c r="C7" i="10"/>
  <c r="F6" i="10"/>
  <c r="E6" i="10"/>
  <c r="D6" i="10"/>
  <c r="C6" i="10"/>
  <c r="F5" i="10"/>
  <c r="E5" i="10"/>
  <c r="D5" i="10"/>
  <c r="C5" i="10"/>
  <c r="M4" i="10"/>
  <c r="F4" i="10"/>
  <c r="E4" i="10"/>
  <c r="D4" i="10"/>
  <c r="C4" i="10"/>
  <c r="F3" i="10"/>
  <c r="E3" i="10"/>
  <c r="D3" i="10"/>
  <c r="C3" i="10"/>
  <c r="F2" i="10"/>
  <c r="E2" i="10"/>
  <c r="D2" i="10"/>
  <c r="C2" i="10"/>
  <c r="F250" i="9"/>
  <c r="E250" i="9"/>
  <c r="D250" i="9"/>
  <c r="C250" i="9"/>
  <c r="F249" i="9"/>
  <c r="E249" i="9"/>
  <c r="D249" i="9"/>
  <c r="C249" i="9"/>
  <c r="F248" i="9"/>
  <c r="E248" i="9"/>
  <c r="D248" i="9"/>
  <c r="C248" i="9"/>
  <c r="F247" i="9"/>
  <c r="E247" i="9"/>
  <c r="D247" i="9"/>
  <c r="C247" i="9"/>
  <c r="F246" i="9"/>
  <c r="E246" i="9"/>
  <c r="D246" i="9"/>
  <c r="C246" i="9"/>
  <c r="F245" i="9"/>
  <c r="E245" i="9"/>
  <c r="D245" i="9"/>
  <c r="C245" i="9"/>
  <c r="F244" i="9"/>
  <c r="E244" i="9"/>
  <c r="D244" i="9"/>
  <c r="C244" i="9"/>
  <c r="F243" i="9"/>
  <c r="E243" i="9"/>
  <c r="D243" i="9"/>
  <c r="C243" i="9"/>
  <c r="F242" i="9"/>
  <c r="E242" i="9"/>
  <c r="D242" i="9"/>
  <c r="C242" i="9"/>
  <c r="F241" i="9"/>
  <c r="E241" i="9"/>
  <c r="D241" i="9"/>
  <c r="C241" i="9"/>
  <c r="F240" i="9"/>
  <c r="E240" i="9"/>
  <c r="D240" i="9"/>
  <c r="C240" i="9"/>
  <c r="F239" i="9"/>
  <c r="E239" i="9"/>
  <c r="D239" i="9"/>
  <c r="C239" i="9"/>
  <c r="F238" i="9"/>
  <c r="E238" i="9"/>
  <c r="D238" i="9"/>
  <c r="C238" i="9"/>
  <c r="F237" i="9"/>
  <c r="E237" i="9"/>
  <c r="D237" i="9"/>
  <c r="C237" i="9"/>
  <c r="F236" i="9"/>
  <c r="E236" i="9"/>
  <c r="D236" i="9"/>
  <c r="C236" i="9"/>
  <c r="F235" i="9"/>
  <c r="E235" i="9"/>
  <c r="D235" i="9"/>
  <c r="C235" i="9"/>
  <c r="F234" i="9"/>
  <c r="E234" i="9"/>
  <c r="D234" i="9"/>
  <c r="C234" i="9"/>
  <c r="F233" i="9"/>
  <c r="E233" i="9"/>
  <c r="D233" i="9"/>
  <c r="C233" i="9"/>
  <c r="F232" i="9"/>
  <c r="E232" i="9"/>
  <c r="D232" i="9"/>
  <c r="C232" i="9"/>
  <c r="F231" i="9"/>
  <c r="E231" i="9"/>
  <c r="D231" i="9"/>
  <c r="C231" i="9"/>
  <c r="F230" i="9"/>
  <c r="E230" i="9"/>
  <c r="D230" i="9"/>
  <c r="C230" i="9"/>
  <c r="F229" i="9"/>
  <c r="E229" i="9"/>
  <c r="D229" i="9"/>
  <c r="C229" i="9"/>
  <c r="F228" i="9"/>
  <c r="E228" i="9"/>
  <c r="D228" i="9"/>
  <c r="C228" i="9"/>
  <c r="F227" i="9"/>
  <c r="E227" i="9"/>
  <c r="D227" i="9"/>
  <c r="C227" i="9"/>
  <c r="F226" i="9"/>
  <c r="E226" i="9"/>
  <c r="D226" i="9"/>
  <c r="C226" i="9"/>
  <c r="F225" i="9"/>
  <c r="E225" i="9"/>
  <c r="D225" i="9"/>
  <c r="C225" i="9"/>
  <c r="F224" i="9"/>
  <c r="E224" i="9"/>
  <c r="D224" i="9"/>
  <c r="C224" i="9"/>
  <c r="F223" i="9"/>
  <c r="E223" i="9"/>
  <c r="D223" i="9"/>
  <c r="C223" i="9"/>
  <c r="F222" i="9"/>
  <c r="E222" i="9"/>
  <c r="D222" i="9"/>
  <c r="C222" i="9"/>
  <c r="F221" i="9"/>
  <c r="E221" i="9"/>
  <c r="D221" i="9"/>
  <c r="C221" i="9"/>
  <c r="F220" i="9"/>
  <c r="E220" i="9"/>
  <c r="D220" i="9"/>
  <c r="C220" i="9"/>
  <c r="F219" i="9"/>
  <c r="E219" i="9"/>
  <c r="D219" i="9"/>
  <c r="C219" i="9"/>
  <c r="F218" i="9"/>
  <c r="E218" i="9"/>
  <c r="D218" i="9"/>
  <c r="C218" i="9"/>
  <c r="F217" i="9"/>
  <c r="E217" i="9"/>
  <c r="D217" i="9"/>
  <c r="C217" i="9"/>
  <c r="F216" i="9"/>
  <c r="E216" i="9"/>
  <c r="D216" i="9"/>
  <c r="C216" i="9"/>
  <c r="F215" i="9"/>
  <c r="E215" i="9"/>
  <c r="D215" i="9"/>
  <c r="C215" i="9"/>
  <c r="F214" i="9"/>
  <c r="E214" i="9"/>
  <c r="D214" i="9"/>
  <c r="C214" i="9"/>
  <c r="F213" i="9"/>
  <c r="E213" i="9"/>
  <c r="D213" i="9"/>
  <c r="C213" i="9"/>
  <c r="F212" i="9"/>
  <c r="E212" i="9"/>
  <c r="D212" i="9"/>
  <c r="C212" i="9"/>
  <c r="F211" i="9"/>
  <c r="E211" i="9"/>
  <c r="D211" i="9"/>
  <c r="C211" i="9"/>
  <c r="F210" i="9"/>
  <c r="E210" i="9"/>
  <c r="D210" i="9"/>
  <c r="C210" i="9"/>
  <c r="F209" i="9"/>
  <c r="E209" i="9"/>
  <c r="D209" i="9"/>
  <c r="C209" i="9"/>
  <c r="F208" i="9"/>
  <c r="E208" i="9"/>
  <c r="D208" i="9"/>
  <c r="C208" i="9"/>
  <c r="F207" i="9"/>
  <c r="E207" i="9"/>
  <c r="D207" i="9"/>
  <c r="C207" i="9"/>
  <c r="F206" i="9"/>
  <c r="E206" i="9"/>
  <c r="D206" i="9"/>
  <c r="C206" i="9"/>
  <c r="F205" i="9"/>
  <c r="E205" i="9"/>
  <c r="D205" i="9"/>
  <c r="C205" i="9"/>
  <c r="F204" i="9"/>
  <c r="E204" i="9"/>
  <c r="D204" i="9"/>
  <c r="C204" i="9"/>
  <c r="F203" i="9"/>
  <c r="E203" i="9"/>
  <c r="D203" i="9"/>
  <c r="C203" i="9"/>
  <c r="F202" i="9"/>
  <c r="E202" i="9"/>
  <c r="D202" i="9"/>
  <c r="C202" i="9"/>
  <c r="F201" i="9"/>
  <c r="E201" i="9"/>
  <c r="D201" i="9"/>
  <c r="C201" i="9"/>
  <c r="F200" i="9"/>
  <c r="E200" i="9"/>
  <c r="D200" i="9"/>
  <c r="C200" i="9"/>
  <c r="F199" i="9"/>
  <c r="E199" i="9"/>
  <c r="D199" i="9"/>
  <c r="C199" i="9"/>
  <c r="F198" i="9"/>
  <c r="E198" i="9"/>
  <c r="D198" i="9"/>
  <c r="C198" i="9"/>
  <c r="F197" i="9"/>
  <c r="E197" i="9"/>
  <c r="D197" i="9"/>
  <c r="C197" i="9"/>
  <c r="F196" i="9"/>
  <c r="E196" i="9"/>
  <c r="D196" i="9"/>
  <c r="C196" i="9"/>
  <c r="F195" i="9"/>
  <c r="E195" i="9"/>
  <c r="D195" i="9"/>
  <c r="C195" i="9"/>
  <c r="F194" i="9"/>
  <c r="E194" i="9"/>
  <c r="D194" i="9"/>
  <c r="C194" i="9"/>
  <c r="F193" i="9"/>
  <c r="E193" i="9"/>
  <c r="D193" i="9"/>
  <c r="C193" i="9"/>
  <c r="F192" i="9"/>
  <c r="E192" i="9"/>
  <c r="D192" i="9"/>
  <c r="C192" i="9"/>
  <c r="F191" i="9"/>
  <c r="E191" i="9"/>
  <c r="D191" i="9"/>
  <c r="C191" i="9"/>
  <c r="F190" i="9"/>
  <c r="E190" i="9"/>
  <c r="D190" i="9"/>
  <c r="C190" i="9"/>
  <c r="F189" i="9"/>
  <c r="E189" i="9"/>
  <c r="D189" i="9"/>
  <c r="C189" i="9"/>
  <c r="F188" i="9"/>
  <c r="E188" i="9"/>
  <c r="D188" i="9"/>
  <c r="C188" i="9"/>
  <c r="F187" i="9"/>
  <c r="E187" i="9"/>
  <c r="D187" i="9"/>
  <c r="C187" i="9"/>
  <c r="F186" i="9"/>
  <c r="E186" i="9"/>
  <c r="D186" i="9"/>
  <c r="C186" i="9"/>
  <c r="F185" i="9"/>
  <c r="E185" i="9"/>
  <c r="D185" i="9"/>
  <c r="C185" i="9"/>
  <c r="F184" i="9"/>
  <c r="E184" i="9"/>
  <c r="D184" i="9"/>
  <c r="C184" i="9"/>
  <c r="F183" i="9"/>
  <c r="E183" i="9"/>
  <c r="D183" i="9"/>
  <c r="C183" i="9"/>
  <c r="F182" i="9"/>
  <c r="E182" i="9"/>
  <c r="D182" i="9"/>
  <c r="C182" i="9"/>
  <c r="F181" i="9"/>
  <c r="E181" i="9"/>
  <c r="D181" i="9"/>
  <c r="C181" i="9"/>
  <c r="F180" i="9"/>
  <c r="E180" i="9"/>
  <c r="D180" i="9"/>
  <c r="C180" i="9"/>
  <c r="F179" i="9"/>
  <c r="E179" i="9"/>
  <c r="D179" i="9"/>
  <c r="C179" i="9"/>
  <c r="F178" i="9"/>
  <c r="E178" i="9"/>
  <c r="D178" i="9"/>
  <c r="C178" i="9"/>
  <c r="F177" i="9"/>
  <c r="E177" i="9"/>
  <c r="D177" i="9"/>
  <c r="C177" i="9"/>
  <c r="F176" i="9"/>
  <c r="E176" i="9"/>
  <c r="D176" i="9"/>
  <c r="C176" i="9"/>
  <c r="F175" i="9"/>
  <c r="E175" i="9"/>
  <c r="D175" i="9"/>
  <c r="C175" i="9"/>
  <c r="F174" i="9"/>
  <c r="E174" i="9"/>
  <c r="D174" i="9"/>
  <c r="C174" i="9"/>
  <c r="F173" i="9"/>
  <c r="E173" i="9"/>
  <c r="D173" i="9"/>
  <c r="C173" i="9"/>
  <c r="F172" i="9"/>
  <c r="E172" i="9"/>
  <c r="D172" i="9"/>
  <c r="C172" i="9"/>
  <c r="F171" i="9"/>
  <c r="E171" i="9"/>
  <c r="D171" i="9"/>
  <c r="C171" i="9"/>
  <c r="F170" i="9"/>
  <c r="E170" i="9"/>
  <c r="D170" i="9"/>
  <c r="C170" i="9"/>
  <c r="F169" i="9"/>
  <c r="E169" i="9"/>
  <c r="D169" i="9"/>
  <c r="C169" i="9"/>
  <c r="F168" i="9"/>
  <c r="E168" i="9"/>
  <c r="D168" i="9"/>
  <c r="C168" i="9"/>
  <c r="F167" i="9"/>
  <c r="E167" i="9"/>
  <c r="D167" i="9"/>
  <c r="C167" i="9"/>
  <c r="F166" i="9"/>
  <c r="E166" i="9"/>
  <c r="D166" i="9"/>
  <c r="C166" i="9"/>
  <c r="F165" i="9"/>
  <c r="E165" i="9"/>
  <c r="D165" i="9"/>
  <c r="C165" i="9"/>
  <c r="F164" i="9"/>
  <c r="E164" i="9"/>
  <c r="D164" i="9"/>
  <c r="C164" i="9"/>
  <c r="F163" i="9"/>
  <c r="E163" i="9"/>
  <c r="D163" i="9"/>
  <c r="C163" i="9"/>
  <c r="F162" i="9"/>
  <c r="E162" i="9"/>
  <c r="D162" i="9"/>
  <c r="C162" i="9"/>
  <c r="F161" i="9"/>
  <c r="E161" i="9"/>
  <c r="D161" i="9"/>
  <c r="C161" i="9"/>
  <c r="F160" i="9"/>
  <c r="E160" i="9"/>
  <c r="D160" i="9"/>
  <c r="C160" i="9"/>
  <c r="F159" i="9"/>
  <c r="E159" i="9"/>
  <c r="D159" i="9"/>
  <c r="C159" i="9"/>
  <c r="F158" i="9"/>
  <c r="E158" i="9"/>
  <c r="D158" i="9"/>
  <c r="C158" i="9"/>
  <c r="F157" i="9"/>
  <c r="E157" i="9"/>
  <c r="D157" i="9"/>
  <c r="C157" i="9"/>
  <c r="F156" i="9"/>
  <c r="E156" i="9"/>
  <c r="D156" i="9"/>
  <c r="C156" i="9"/>
  <c r="F155" i="9"/>
  <c r="E155" i="9"/>
  <c r="D155" i="9"/>
  <c r="C155" i="9"/>
  <c r="F154" i="9"/>
  <c r="E154" i="9"/>
  <c r="D154" i="9"/>
  <c r="C154" i="9"/>
  <c r="F153" i="9"/>
  <c r="E153" i="9"/>
  <c r="D153" i="9"/>
  <c r="C153" i="9"/>
  <c r="F152" i="9"/>
  <c r="E152" i="9"/>
  <c r="D152" i="9"/>
  <c r="C152" i="9"/>
  <c r="F151" i="9"/>
  <c r="E151" i="9"/>
  <c r="D151" i="9"/>
  <c r="C151" i="9"/>
  <c r="F150" i="9"/>
  <c r="E150" i="9"/>
  <c r="D150" i="9"/>
  <c r="C150" i="9"/>
  <c r="F149" i="9"/>
  <c r="E149" i="9"/>
  <c r="D149" i="9"/>
  <c r="C149" i="9"/>
  <c r="F148" i="9"/>
  <c r="E148" i="9"/>
  <c r="D148" i="9"/>
  <c r="C148" i="9"/>
  <c r="F147" i="9"/>
  <c r="E147" i="9"/>
  <c r="D147" i="9"/>
  <c r="C147" i="9"/>
  <c r="F146" i="9"/>
  <c r="E146" i="9"/>
  <c r="D146" i="9"/>
  <c r="C146" i="9"/>
  <c r="F145" i="9"/>
  <c r="E145" i="9"/>
  <c r="D145" i="9"/>
  <c r="C145" i="9"/>
  <c r="F144" i="9"/>
  <c r="E144" i="9"/>
  <c r="D144" i="9"/>
  <c r="C144" i="9"/>
  <c r="F143" i="9"/>
  <c r="E143" i="9"/>
  <c r="D143" i="9"/>
  <c r="C143" i="9"/>
  <c r="F142" i="9"/>
  <c r="E142" i="9"/>
  <c r="D142" i="9"/>
  <c r="C142" i="9"/>
  <c r="F141" i="9"/>
  <c r="E141" i="9"/>
  <c r="D141" i="9"/>
  <c r="C141" i="9"/>
  <c r="F140" i="9"/>
  <c r="E140" i="9"/>
  <c r="D140" i="9"/>
  <c r="C140" i="9"/>
  <c r="F139" i="9"/>
  <c r="E139" i="9"/>
  <c r="D139" i="9"/>
  <c r="C139" i="9"/>
  <c r="F138" i="9"/>
  <c r="E138" i="9"/>
  <c r="D138" i="9"/>
  <c r="C138" i="9"/>
  <c r="F137" i="9"/>
  <c r="E137" i="9"/>
  <c r="D137" i="9"/>
  <c r="C137" i="9"/>
  <c r="F136" i="9"/>
  <c r="E136" i="9"/>
  <c r="D136" i="9"/>
  <c r="C136" i="9"/>
  <c r="F135" i="9"/>
  <c r="E135" i="9"/>
  <c r="D135" i="9"/>
  <c r="C135" i="9"/>
  <c r="F134" i="9"/>
  <c r="E134" i="9"/>
  <c r="D134" i="9"/>
  <c r="C134" i="9"/>
  <c r="F133" i="9"/>
  <c r="E133" i="9"/>
  <c r="D133" i="9"/>
  <c r="C133" i="9"/>
  <c r="F132" i="9"/>
  <c r="E132" i="9"/>
  <c r="D132" i="9"/>
  <c r="C132" i="9"/>
  <c r="F131" i="9"/>
  <c r="E131" i="9"/>
  <c r="D131" i="9"/>
  <c r="C131" i="9"/>
  <c r="F130" i="9"/>
  <c r="E130" i="9"/>
  <c r="D130" i="9"/>
  <c r="C130" i="9"/>
  <c r="F129" i="9"/>
  <c r="E129" i="9"/>
  <c r="D129" i="9"/>
  <c r="C129" i="9"/>
  <c r="F128" i="9"/>
  <c r="E128" i="9"/>
  <c r="D128" i="9"/>
  <c r="C128" i="9"/>
  <c r="F127" i="9"/>
  <c r="E127" i="9"/>
  <c r="D127" i="9"/>
  <c r="C127" i="9"/>
  <c r="F126" i="9"/>
  <c r="E126" i="9"/>
  <c r="D126" i="9"/>
  <c r="C126" i="9"/>
  <c r="F125" i="9"/>
  <c r="E125" i="9"/>
  <c r="D125" i="9"/>
  <c r="C125" i="9"/>
  <c r="F124" i="9"/>
  <c r="E124" i="9"/>
  <c r="D124" i="9"/>
  <c r="C124" i="9"/>
  <c r="F123" i="9"/>
  <c r="E123" i="9"/>
  <c r="D123" i="9"/>
  <c r="C123" i="9"/>
  <c r="F122" i="9"/>
  <c r="E122" i="9"/>
  <c r="D122" i="9"/>
  <c r="C122" i="9"/>
  <c r="F121" i="9"/>
  <c r="E121" i="9"/>
  <c r="D121" i="9"/>
  <c r="C121" i="9"/>
  <c r="F120" i="9"/>
  <c r="E120" i="9"/>
  <c r="D120" i="9"/>
  <c r="C120" i="9"/>
  <c r="F119" i="9"/>
  <c r="E119" i="9"/>
  <c r="D119" i="9"/>
  <c r="C119" i="9"/>
  <c r="F118" i="9"/>
  <c r="E118" i="9"/>
  <c r="D118" i="9"/>
  <c r="C118" i="9"/>
  <c r="F117" i="9"/>
  <c r="E117" i="9"/>
  <c r="D117" i="9"/>
  <c r="C117" i="9"/>
  <c r="F116" i="9"/>
  <c r="E116" i="9"/>
  <c r="D116" i="9"/>
  <c r="C116" i="9"/>
  <c r="F115" i="9"/>
  <c r="E115" i="9"/>
  <c r="D115" i="9"/>
  <c r="C115" i="9"/>
  <c r="F114" i="9"/>
  <c r="E114" i="9"/>
  <c r="D114" i="9"/>
  <c r="C114" i="9"/>
  <c r="F113" i="9"/>
  <c r="E113" i="9"/>
  <c r="D113" i="9"/>
  <c r="C113" i="9"/>
  <c r="F112" i="9"/>
  <c r="E112" i="9"/>
  <c r="D112" i="9"/>
  <c r="C112" i="9"/>
  <c r="F111" i="9"/>
  <c r="E111" i="9"/>
  <c r="D111" i="9"/>
  <c r="C111" i="9"/>
  <c r="F110" i="9"/>
  <c r="E110" i="9"/>
  <c r="D110" i="9"/>
  <c r="C110" i="9"/>
  <c r="F109" i="9"/>
  <c r="E109" i="9"/>
  <c r="D109" i="9"/>
  <c r="C109" i="9"/>
  <c r="F108" i="9"/>
  <c r="E108" i="9"/>
  <c r="D108" i="9"/>
  <c r="C108" i="9"/>
  <c r="F107" i="9"/>
  <c r="E107" i="9"/>
  <c r="D107" i="9"/>
  <c r="C107" i="9"/>
  <c r="F106" i="9"/>
  <c r="E106" i="9"/>
  <c r="D106" i="9"/>
  <c r="C106" i="9"/>
  <c r="F105" i="9"/>
  <c r="E105" i="9"/>
  <c r="D105" i="9"/>
  <c r="C105" i="9"/>
  <c r="F104" i="9"/>
  <c r="E104" i="9"/>
  <c r="D104" i="9"/>
  <c r="C104" i="9"/>
  <c r="F103" i="9"/>
  <c r="E103" i="9"/>
  <c r="D103" i="9"/>
  <c r="C103" i="9"/>
  <c r="F102" i="9"/>
  <c r="E102" i="9"/>
  <c r="D102" i="9"/>
  <c r="C102" i="9"/>
  <c r="F101" i="9"/>
  <c r="E101" i="9"/>
  <c r="D101" i="9"/>
  <c r="C101" i="9"/>
  <c r="F100" i="9"/>
  <c r="E100" i="9"/>
  <c r="D100" i="9"/>
  <c r="C100" i="9"/>
  <c r="F99" i="9"/>
  <c r="E99" i="9"/>
  <c r="D99" i="9"/>
  <c r="C99" i="9"/>
  <c r="F98" i="9"/>
  <c r="E98" i="9"/>
  <c r="D98" i="9"/>
  <c r="C98" i="9"/>
  <c r="F97" i="9"/>
  <c r="E97" i="9"/>
  <c r="D97" i="9"/>
  <c r="C97" i="9"/>
  <c r="F96" i="9"/>
  <c r="E96" i="9"/>
  <c r="D96" i="9"/>
  <c r="C96" i="9"/>
  <c r="F95" i="9"/>
  <c r="E95" i="9"/>
  <c r="D95" i="9"/>
  <c r="C95" i="9"/>
  <c r="F94" i="9"/>
  <c r="E94" i="9"/>
  <c r="D94" i="9"/>
  <c r="C94" i="9"/>
  <c r="F93" i="9"/>
  <c r="E93" i="9"/>
  <c r="D93" i="9"/>
  <c r="C93" i="9"/>
  <c r="F92" i="9"/>
  <c r="E92" i="9"/>
  <c r="D92" i="9"/>
  <c r="C92" i="9"/>
  <c r="F91" i="9"/>
  <c r="E91" i="9"/>
  <c r="D91" i="9"/>
  <c r="C91" i="9"/>
  <c r="F90" i="9"/>
  <c r="E90" i="9"/>
  <c r="D90" i="9"/>
  <c r="C90" i="9"/>
  <c r="F89" i="9"/>
  <c r="E89" i="9"/>
  <c r="D89" i="9"/>
  <c r="C89" i="9"/>
  <c r="F88" i="9"/>
  <c r="E88" i="9"/>
  <c r="D88" i="9"/>
  <c r="C88" i="9"/>
  <c r="F87" i="9"/>
  <c r="E87" i="9"/>
  <c r="D87" i="9"/>
  <c r="C87" i="9"/>
  <c r="F86" i="9"/>
  <c r="E86" i="9"/>
  <c r="D86" i="9"/>
  <c r="C86" i="9"/>
  <c r="F85" i="9"/>
  <c r="E85" i="9"/>
  <c r="D85" i="9"/>
  <c r="C85" i="9"/>
  <c r="F84" i="9"/>
  <c r="E84" i="9"/>
  <c r="D84" i="9"/>
  <c r="C84" i="9"/>
  <c r="F83" i="9"/>
  <c r="E83" i="9"/>
  <c r="D83" i="9"/>
  <c r="C83" i="9"/>
  <c r="F82" i="9"/>
  <c r="E82" i="9"/>
  <c r="D82" i="9"/>
  <c r="C82" i="9"/>
  <c r="F81" i="9"/>
  <c r="E81" i="9"/>
  <c r="D81" i="9"/>
  <c r="C81" i="9"/>
  <c r="F80" i="9"/>
  <c r="E80" i="9"/>
  <c r="D80" i="9"/>
  <c r="C80" i="9"/>
  <c r="F79" i="9"/>
  <c r="E79" i="9"/>
  <c r="D79" i="9"/>
  <c r="C79" i="9"/>
  <c r="F78" i="9"/>
  <c r="E78" i="9"/>
  <c r="D78" i="9"/>
  <c r="C78" i="9"/>
  <c r="F77" i="9"/>
  <c r="E77" i="9"/>
  <c r="D77" i="9"/>
  <c r="C77" i="9"/>
  <c r="F76" i="9"/>
  <c r="E76" i="9"/>
  <c r="D76" i="9"/>
  <c r="C76" i="9"/>
  <c r="F75" i="9"/>
  <c r="E75" i="9"/>
  <c r="D75" i="9"/>
  <c r="C75" i="9"/>
  <c r="F74" i="9"/>
  <c r="E74" i="9"/>
  <c r="D74" i="9"/>
  <c r="C74" i="9"/>
  <c r="F73" i="9"/>
  <c r="E73" i="9"/>
  <c r="D73" i="9"/>
  <c r="C73" i="9"/>
  <c r="F72" i="9"/>
  <c r="E72" i="9"/>
  <c r="D72" i="9"/>
  <c r="C72" i="9"/>
  <c r="F71" i="9"/>
  <c r="E71" i="9"/>
  <c r="D71" i="9"/>
  <c r="C71" i="9"/>
  <c r="F70" i="9"/>
  <c r="E70" i="9"/>
  <c r="D70" i="9"/>
  <c r="C70" i="9"/>
  <c r="F69" i="9"/>
  <c r="E69" i="9"/>
  <c r="D69" i="9"/>
  <c r="C69" i="9"/>
  <c r="F68" i="9"/>
  <c r="E68" i="9"/>
  <c r="D68" i="9"/>
  <c r="C68" i="9"/>
  <c r="F67" i="9"/>
  <c r="E67" i="9"/>
  <c r="D67" i="9"/>
  <c r="C67" i="9"/>
  <c r="F66" i="9"/>
  <c r="E66" i="9"/>
  <c r="D66" i="9"/>
  <c r="C66" i="9"/>
  <c r="F65" i="9"/>
  <c r="E65" i="9"/>
  <c r="D65" i="9"/>
  <c r="C65" i="9"/>
  <c r="F64" i="9"/>
  <c r="E64" i="9"/>
  <c r="D64" i="9"/>
  <c r="C64" i="9"/>
  <c r="F63" i="9"/>
  <c r="E63" i="9"/>
  <c r="D63" i="9"/>
  <c r="C63" i="9"/>
  <c r="F62" i="9"/>
  <c r="E62" i="9"/>
  <c r="D62" i="9"/>
  <c r="C62" i="9"/>
  <c r="F61" i="9"/>
  <c r="E61" i="9"/>
  <c r="D61" i="9"/>
  <c r="C61" i="9"/>
  <c r="F60" i="9"/>
  <c r="E60" i="9"/>
  <c r="D60" i="9"/>
  <c r="C60" i="9"/>
  <c r="F59" i="9"/>
  <c r="E59" i="9"/>
  <c r="D59" i="9"/>
  <c r="C59" i="9"/>
  <c r="F58" i="9"/>
  <c r="E58" i="9"/>
  <c r="D58" i="9"/>
  <c r="C58" i="9"/>
  <c r="F57" i="9"/>
  <c r="E57" i="9"/>
  <c r="D57" i="9"/>
  <c r="C57" i="9"/>
  <c r="F56" i="9"/>
  <c r="E56" i="9"/>
  <c r="D56" i="9"/>
  <c r="C56" i="9"/>
  <c r="F55" i="9"/>
  <c r="E55" i="9"/>
  <c r="D55" i="9"/>
  <c r="C55" i="9"/>
  <c r="F54" i="9"/>
  <c r="E54" i="9"/>
  <c r="D54" i="9"/>
  <c r="C54" i="9"/>
  <c r="F53" i="9"/>
  <c r="E53" i="9"/>
  <c r="D53" i="9"/>
  <c r="C53" i="9"/>
  <c r="F52" i="9"/>
  <c r="E52" i="9"/>
  <c r="D52" i="9"/>
  <c r="C52" i="9"/>
  <c r="F51" i="9"/>
  <c r="E51" i="9"/>
  <c r="D51" i="9"/>
  <c r="C51" i="9"/>
  <c r="F50" i="9"/>
  <c r="E50" i="9"/>
  <c r="D50" i="9"/>
  <c r="C50" i="9"/>
  <c r="F49" i="9"/>
  <c r="E49" i="9"/>
  <c r="D49" i="9"/>
  <c r="C49" i="9"/>
  <c r="F48" i="9"/>
  <c r="E48" i="9"/>
  <c r="D48" i="9"/>
  <c r="C48" i="9"/>
  <c r="F47" i="9"/>
  <c r="E47" i="9"/>
  <c r="D47" i="9"/>
  <c r="C47" i="9"/>
  <c r="F46" i="9"/>
  <c r="E46" i="9"/>
  <c r="D46" i="9"/>
  <c r="C46" i="9"/>
  <c r="F45" i="9"/>
  <c r="E45" i="9"/>
  <c r="D45" i="9"/>
  <c r="C45" i="9"/>
  <c r="F44" i="9"/>
  <c r="E44" i="9"/>
  <c r="D44" i="9"/>
  <c r="C44" i="9"/>
  <c r="F43" i="9"/>
  <c r="E43" i="9"/>
  <c r="D43" i="9"/>
  <c r="C43" i="9"/>
  <c r="F42" i="9"/>
  <c r="E42" i="9"/>
  <c r="D42" i="9"/>
  <c r="C42" i="9"/>
  <c r="F41" i="9"/>
  <c r="E41" i="9"/>
  <c r="D41" i="9"/>
  <c r="C41" i="9"/>
  <c r="F40" i="9"/>
  <c r="E40" i="9"/>
  <c r="D40" i="9"/>
  <c r="C40" i="9"/>
  <c r="F39" i="9"/>
  <c r="E39" i="9"/>
  <c r="D39" i="9"/>
  <c r="C39" i="9"/>
  <c r="F38" i="9"/>
  <c r="E38" i="9"/>
  <c r="D38" i="9"/>
  <c r="C38" i="9"/>
  <c r="F37" i="9"/>
  <c r="E37" i="9"/>
  <c r="D37" i="9"/>
  <c r="C37" i="9"/>
  <c r="F36" i="9"/>
  <c r="E36" i="9"/>
  <c r="D36" i="9"/>
  <c r="C36" i="9"/>
  <c r="F35" i="9"/>
  <c r="E35" i="9"/>
  <c r="D35" i="9"/>
  <c r="C35" i="9"/>
  <c r="F34" i="9"/>
  <c r="E34" i="9"/>
  <c r="D34" i="9"/>
  <c r="C34" i="9"/>
  <c r="F33" i="9"/>
  <c r="E33" i="9"/>
  <c r="D33" i="9"/>
  <c r="C33" i="9"/>
  <c r="F32" i="9"/>
  <c r="E32" i="9"/>
  <c r="D32" i="9"/>
  <c r="C32" i="9"/>
  <c r="F31" i="9"/>
  <c r="E31" i="9"/>
  <c r="D31" i="9"/>
  <c r="C31" i="9"/>
  <c r="F30" i="9"/>
  <c r="E30" i="9"/>
  <c r="D30" i="9"/>
  <c r="C30" i="9"/>
  <c r="F29" i="9"/>
  <c r="E29" i="9"/>
  <c r="D29" i="9"/>
  <c r="C29" i="9"/>
  <c r="F28" i="9"/>
  <c r="E28" i="9"/>
  <c r="D28" i="9"/>
  <c r="C28" i="9"/>
  <c r="F27" i="9"/>
  <c r="E27" i="9"/>
  <c r="D27" i="9"/>
  <c r="C27" i="9"/>
  <c r="F26" i="9"/>
  <c r="E26" i="9"/>
  <c r="D26" i="9"/>
  <c r="C26" i="9"/>
  <c r="F25" i="9"/>
  <c r="E25" i="9"/>
  <c r="D25" i="9"/>
  <c r="C25" i="9"/>
  <c r="F24" i="9"/>
  <c r="E24" i="9"/>
  <c r="D24" i="9"/>
  <c r="C24" i="9"/>
  <c r="F23" i="9"/>
  <c r="E23" i="9"/>
  <c r="D23" i="9"/>
  <c r="C23" i="9"/>
  <c r="F22" i="9"/>
  <c r="E22" i="9"/>
  <c r="D22" i="9"/>
  <c r="C22" i="9"/>
  <c r="F21" i="9"/>
  <c r="E21" i="9"/>
  <c r="D21" i="9"/>
  <c r="C21" i="9"/>
  <c r="F20" i="9"/>
  <c r="E20" i="9"/>
  <c r="D20" i="9"/>
  <c r="C20" i="9"/>
  <c r="F19" i="9"/>
  <c r="E19" i="9"/>
  <c r="D19" i="9"/>
  <c r="C19" i="9"/>
  <c r="F18" i="9"/>
  <c r="E18" i="9"/>
  <c r="D18" i="9"/>
  <c r="C18" i="9"/>
  <c r="F17" i="9"/>
  <c r="E17" i="9"/>
  <c r="D17" i="9"/>
  <c r="C17" i="9"/>
  <c r="F16" i="9"/>
  <c r="E16" i="9"/>
  <c r="D16" i="9"/>
  <c r="C16" i="9"/>
  <c r="F15" i="9"/>
  <c r="E15" i="9"/>
  <c r="D15" i="9"/>
  <c r="C15" i="9"/>
  <c r="F14" i="9"/>
  <c r="E14" i="9"/>
  <c r="D14" i="9"/>
  <c r="C14" i="9"/>
  <c r="M13" i="9"/>
  <c r="F13" i="9"/>
  <c r="E13" i="9"/>
  <c r="D13" i="9"/>
  <c r="C13" i="9"/>
  <c r="F12" i="9"/>
  <c r="E12" i="9"/>
  <c r="D12" i="9"/>
  <c r="C12" i="9"/>
  <c r="F11" i="9"/>
  <c r="E11" i="9"/>
  <c r="D11" i="9"/>
  <c r="C11" i="9"/>
  <c r="F10" i="9"/>
  <c r="E10" i="9"/>
  <c r="D10" i="9"/>
  <c r="C10" i="9"/>
  <c r="P9" i="9"/>
  <c r="M9" i="9"/>
  <c r="F9" i="9"/>
  <c r="E9" i="9"/>
  <c r="D9" i="9"/>
  <c r="C9" i="9"/>
  <c r="F8" i="9"/>
  <c r="E8" i="9"/>
  <c r="D8" i="9"/>
  <c r="C8" i="9"/>
  <c r="F7" i="9"/>
  <c r="E7" i="9"/>
  <c r="D7" i="9"/>
  <c r="C7" i="9"/>
  <c r="F6" i="9"/>
  <c r="E6" i="9"/>
  <c r="D6" i="9"/>
  <c r="C6" i="9"/>
  <c r="F5" i="9"/>
  <c r="E5" i="9"/>
  <c r="D5" i="9"/>
  <c r="C5" i="9"/>
  <c r="M4" i="9"/>
  <c r="F4" i="9"/>
  <c r="E4" i="9"/>
  <c r="D4" i="9"/>
  <c r="C4" i="9"/>
  <c r="F3" i="9"/>
  <c r="E3" i="9"/>
  <c r="D3" i="9"/>
  <c r="C3" i="9"/>
  <c r="F2" i="9"/>
  <c r="E2" i="9"/>
  <c r="D2" i="9"/>
  <c r="C2" i="9"/>
  <c r="F80" i="8"/>
  <c r="E80" i="8"/>
  <c r="D80" i="8"/>
  <c r="C80" i="8"/>
  <c r="F79" i="8"/>
  <c r="E79" i="8"/>
  <c r="D79" i="8"/>
  <c r="C79" i="8"/>
  <c r="F78" i="8"/>
  <c r="E78" i="8"/>
  <c r="D78" i="8"/>
  <c r="C78" i="8"/>
  <c r="F77" i="8"/>
  <c r="E77" i="8"/>
  <c r="D77" i="8"/>
  <c r="C77" i="8"/>
  <c r="F76" i="8"/>
  <c r="E76" i="8"/>
  <c r="D76" i="8"/>
  <c r="C76" i="8"/>
  <c r="F75" i="8"/>
  <c r="E75" i="8"/>
  <c r="D75" i="8"/>
  <c r="C75" i="8"/>
  <c r="F74" i="8"/>
  <c r="E74" i="8"/>
  <c r="D74" i="8"/>
  <c r="C74" i="8"/>
  <c r="F73" i="8"/>
  <c r="E73" i="8"/>
  <c r="D73" i="8"/>
  <c r="C73" i="8"/>
  <c r="F72" i="8"/>
  <c r="E72" i="8"/>
  <c r="D72" i="8"/>
  <c r="C72" i="8"/>
  <c r="F71" i="8"/>
  <c r="E71" i="8"/>
  <c r="D71" i="8"/>
  <c r="C71" i="8"/>
  <c r="F70" i="8"/>
  <c r="E70" i="8"/>
  <c r="D70" i="8"/>
  <c r="C70" i="8"/>
  <c r="F69" i="8"/>
  <c r="E69" i="8"/>
  <c r="D69" i="8"/>
  <c r="C69" i="8"/>
  <c r="F68" i="8"/>
  <c r="E68" i="8"/>
  <c r="D68" i="8"/>
  <c r="C68" i="8"/>
  <c r="F67" i="8"/>
  <c r="E67" i="8"/>
  <c r="D67" i="8"/>
  <c r="C67" i="8"/>
  <c r="F66" i="8"/>
  <c r="E66" i="8"/>
  <c r="D66" i="8"/>
  <c r="C66" i="8"/>
  <c r="F65" i="8"/>
  <c r="E65" i="8"/>
  <c r="D65" i="8"/>
  <c r="C65" i="8"/>
  <c r="F64" i="8"/>
  <c r="E64" i="8"/>
  <c r="D64" i="8"/>
  <c r="C64" i="8"/>
  <c r="F63" i="8"/>
  <c r="E63" i="8"/>
  <c r="D63" i="8"/>
  <c r="C63" i="8"/>
  <c r="F62" i="8"/>
  <c r="E62" i="8"/>
  <c r="D62" i="8"/>
  <c r="C62" i="8"/>
  <c r="F61" i="8"/>
  <c r="E61" i="8"/>
  <c r="D61" i="8"/>
  <c r="C61" i="8"/>
  <c r="F60" i="8"/>
  <c r="E60" i="8"/>
  <c r="D60" i="8"/>
  <c r="C60" i="8"/>
  <c r="F59" i="8"/>
  <c r="E59" i="8"/>
  <c r="D59" i="8"/>
  <c r="C59" i="8"/>
  <c r="F58" i="8"/>
  <c r="E58" i="8"/>
  <c r="D58" i="8"/>
  <c r="C58" i="8"/>
  <c r="F57" i="8"/>
  <c r="E57" i="8"/>
  <c r="D57" i="8"/>
  <c r="C57" i="8"/>
  <c r="F56" i="8"/>
  <c r="E56" i="8"/>
  <c r="D56" i="8"/>
  <c r="C56" i="8"/>
  <c r="F55" i="8"/>
  <c r="E55" i="8"/>
  <c r="D55" i="8"/>
  <c r="C55" i="8"/>
  <c r="F54" i="8"/>
  <c r="E54" i="8"/>
  <c r="D54" i="8"/>
  <c r="C54" i="8"/>
  <c r="F53" i="8"/>
  <c r="E53" i="8"/>
  <c r="D53" i="8"/>
  <c r="C53" i="8"/>
  <c r="F52" i="8"/>
  <c r="E52" i="8"/>
  <c r="D52" i="8"/>
  <c r="C52" i="8"/>
  <c r="F51" i="8"/>
  <c r="E51" i="8"/>
  <c r="D51" i="8"/>
  <c r="C51" i="8"/>
  <c r="F50" i="8"/>
  <c r="E50" i="8"/>
  <c r="D50" i="8"/>
  <c r="C50" i="8"/>
  <c r="F49" i="8"/>
  <c r="E49" i="8"/>
  <c r="D49" i="8"/>
  <c r="C49" i="8"/>
  <c r="F48" i="8"/>
  <c r="E48" i="8"/>
  <c r="D48" i="8"/>
  <c r="C48" i="8"/>
  <c r="F47" i="8"/>
  <c r="E47" i="8"/>
  <c r="D47" i="8"/>
  <c r="C47" i="8"/>
  <c r="F46" i="8"/>
  <c r="E46" i="8"/>
  <c r="D46" i="8"/>
  <c r="C46" i="8"/>
  <c r="F45" i="8"/>
  <c r="E45" i="8"/>
  <c r="D45" i="8"/>
  <c r="C45" i="8"/>
  <c r="F44" i="8"/>
  <c r="E44" i="8"/>
  <c r="D44" i="8"/>
  <c r="C44" i="8"/>
  <c r="F43" i="8"/>
  <c r="E43" i="8"/>
  <c r="D43" i="8"/>
  <c r="C43" i="8"/>
  <c r="F42" i="8"/>
  <c r="E42" i="8"/>
  <c r="D42" i="8"/>
  <c r="C42" i="8"/>
  <c r="F41" i="8"/>
  <c r="E41" i="8"/>
  <c r="D41" i="8"/>
  <c r="C41" i="8"/>
  <c r="F40" i="8"/>
  <c r="E40" i="8"/>
  <c r="D40" i="8"/>
  <c r="C40" i="8"/>
  <c r="F39" i="8"/>
  <c r="E39" i="8"/>
  <c r="D39" i="8"/>
  <c r="C39" i="8"/>
  <c r="F38" i="8"/>
  <c r="E38" i="8"/>
  <c r="D38" i="8"/>
  <c r="C38" i="8"/>
  <c r="F37" i="8"/>
  <c r="E37" i="8"/>
  <c r="D37" i="8"/>
  <c r="C37" i="8"/>
  <c r="F36" i="8"/>
  <c r="E36" i="8"/>
  <c r="D36" i="8"/>
  <c r="C36" i="8"/>
  <c r="F35" i="8"/>
  <c r="E35" i="8"/>
  <c r="D35" i="8"/>
  <c r="C35" i="8"/>
  <c r="F34" i="8"/>
  <c r="E34" i="8"/>
  <c r="D34" i="8"/>
  <c r="C34" i="8"/>
  <c r="F33" i="8"/>
  <c r="E33" i="8"/>
  <c r="D33" i="8"/>
  <c r="C33" i="8"/>
  <c r="F32" i="8"/>
  <c r="E32" i="8"/>
  <c r="D32" i="8"/>
  <c r="C32" i="8"/>
  <c r="F31" i="8"/>
  <c r="E31" i="8"/>
  <c r="D31" i="8"/>
  <c r="C31" i="8"/>
  <c r="F30" i="8"/>
  <c r="E30" i="8"/>
  <c r="D30" i="8"/>
  <c r="C30" i="8"/>
  <c r="F29" i="8"/>
  <c r="E29" i="8"/>
  <c r="D29" i="8"/>
  <c r="C29" i="8"/>
  <c r="F28" i="8"/>
  <c r="E28" i="8"/>
  <c r="D28" i="8"/>
  <c r="C28" i="8"/>
  <c r="F27" i="8"/>
  <c r="E27" i="8"/>
  <c r="D27" i="8"/>
  <c r="C27" i="8"/>
  <c r="F26" i="8"/>
  <c r="E26" i="8"/>
  <c r="D26" i="8"/>
  <c r="C26" i="8"/>
  <c r="F25" i="8"/>
  <c r="E25" i="8"/>
  <c r="D25" i="8"/>
  <c r="C25" i="8"/>
  <c r="F24" i="8"/>
  <c r="E24" i="8"/>
  <c r="D24" i="8"/>
  <c r="C24" i="8"/>
  <c r="F23" i="8"/>
  <c r="E23" i="8"/>
  <c r="D23" i="8"/>
  <c r="C23" i="8"/>
  <c r="F22" i="8"/>
  <c r="E22" i="8"/>
  <c r="D22" i="8"/>
  <c r="C22" i="8"/>
  <c r="F21" i="8"/>
  <c r="E21" i="8"/>
  <c r="D21" i="8"/>
  <c r="C21" i="8"/>
  <c r="F20" i="8"/>
  <c r="E20" i="8"/>
  <c r="D20" i="8"/>
  <c r="C20" i="8"/>
  <c r="F19" i="8"/>
  <c r="E19" i="8"/>
  <c r="D19" i="8"/>
  <c r="C19" i="8"/>
  <c r="F18" i="8"/>
  <c r="E18" i="8"/>
  <c r="D18" i="8"/>
  <c r="C18" i="8"/>
  <c r="F17" i="8"/>
  <c r="E17" i="8"/>
  <c r="D17" i="8"/>
  <c r="C17" i="8"/>
  <c r="F16" i="8"/>
  <c r="E16" i="8"/>
  <c r="D16" i="8"/>
  <c r="C16" i="8"/>
  <c r="F15" i="8"/>
  <c r="E15" i="8"/>
  <c r="D15" i="8"/>
  <c r="C15" i="8"/>
  <c r="F14" i="8"/>
  <c r="E14" i="8"/>
  <c r="D14" i="8"/>
  <c r="C14" i="8"/>
  <c r="M13" i="8"/>
  <c r="F13" i="8"/>
  <c r="E13" i="8"/>
  <c r="D13" i="8"/>
  <c r="C13" i="8"/>
  <c r="F12" i="8"/>
  <c r="E12" i="8"/>
  <c r="D12" i="8"/>
  <c r="C12" i="8"/>
  <c r="F11" i="8"/>
  <c r="E11" i="8"/>
  <c r="D11" i="8"/>
  <c r="C11" i="8"/>
  <c r="F10" i="8"/>
  <c r="E10" i="8"/>
  <c r="D10" i="8"/>
  <c r="C10" i="8"/>
  <c r="P9" i="8"/>
  <c r="M9" i="8"/>
  <c r="F9" i="8"/>
  <c r="E9" i="8"/>
  <c r="D9" i="8"/>
  <c r="C9" i="8"/>
  <c r="F8" i="8"/>
  <c r="E8" i="8"/>
  <c r="D8" i="8"/>
  <c r="C8" i="8"/>
  <c r="F7" i="8"/>
  <c r="E7" i="8"/>
  <c r="D7" i="8"/>
  <c r="C7" i="8"/>
  <c r="F6" i="8"/>
  <c r="E6" i="8"/>
  <c r="D6" i="8"/>
  <c r="C6" i="8"/>
  <c r="F5" i="8"/>
  <c r="E5" i="8"/>
  <c r="D5" i="8"/>
  <c r="C5" i="8"/>
  <c r="M4" i="8"/>
  <c r="F4" i="8"/>
  <c r="E4" i="8"/>
  <c r="D4" i="8"/>
  <c r="C4" i="8"/>
  <c r="F3" i="8"/>
  <c r="E3" i="8"/>
  <c r="D3" i="8"/>
  <c r="C3" i="8"/>
  <c r="F2" i="8"/>
  <c r="E2" i="8"/>
  <c r="D2" i="8"/>
  <c r="C2" i="8"/>
  <c r="M13" i="7"/>
  <c r="P9" i="7"/>
  <c r="M9" i="7"/>
  <c r="M4" i="7"/>
  <c r="F2" i="7"/>
  <c r="E2" i="7"/>
  <c r="D2" i="7"/>
  <c r="C2" i="7"/>
  <c r="F186" i="6"/>
  <c r="E186" i="6"/>
  <c r="D186" i="6"/>
  <c r="C186" i="6"/>
  <c r="F185" i="6"/>
  <c r="E185" i="6"/>
  <c r="D185" i="6"/>
  <c r="C185" i="6"/>
  <c r="F184" i="6"/>
  <c r="E184" i="6"/>
  <c r="D184" i="6"/>
  <c r="C184" i="6"/>
  <c r="F183" i="6"/>
  <c r="E183" i="6"/>
  <c r="D183" i="6"/>
  <c r="C183" i="6"/>
  <c r="F182" i="6"/>
  <c r="E182" i="6"/>
  <c r="D182" i="6"/>
  <c r="C182" i="6"/>
  <c r="F181" i="6"/>
  <c r="E181" i="6"/>
  <c r="D181" i="6"/>
  <c r="C181" i="6"/>
  <c r="F180" i="6"/>
  <c r="E180" i="6"/>
  <c r="D180" i="6"/>
  <c r="C180" i="6"/>
  <c r="F179" i="6"/>
  <c r="E179" i="6"/>
  <c r="D179" i="6"/>
  <c r="C179" i="6"/>
  <c r="F178" i="6"/>
  <c r="E178" i="6"/>
  <c r="D178" i="6"/>
  <c r="C178" i="6"/>
  <c r="F177" i="6"/>
  <c r="E177" i="6"/>
  <c r="D177" i="6"/>
  <c r="C177" i="6"/>
  <c r="F176" i="6"/>
  <c r="E176" i="6"/>
  <c r="D176" i="6"/>
  <c r="C176" i="6"/>
  <c r="F175" i="6"/>
  <c r="E175" i="6"/>
  <c r="D175" i="6"/>
  <c r="C175" i="6"/>
  <c r="F174" i="6"/>
  <c r="E174" i="6"/>
  <c r="D174" i="6"/>
  <c r="C174"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64" i="6"/>
  <c r="E164" i="6"/>
  <c r="D164" i="6"/>
  <c r="C164" i="6"/>
  <c r="F163" i="6"/>
  <c r="E163" i="6"/>
  <c r="D163" i="6"/>
  <c r="C163" i="6"/>
  <c r="F162" i="6"/>
  <c r="E162" i="6"/>
  <c r="D162" i="6"/>
  <c r="C162" i="6"/>
  <c r="F161" i="6"/>
  <c r="E161" i="6"/>
  <c r="D161" i="6"/>
  <c r="C161" i="6"/>
  <c r="F160" i="6"/>
  <c r="E160" i="6"/>
  <c r="D160" i="6"/>
  <c r="C160" i="6"/>
  <c r="F159" i="6"/>
  <c r="E159" i="6"/>
  <c r="D159" i="6"/>
  <c r="C159" i="6"/>
  <c r="F158" i="6"/>
  <c r="E158" i="6"/>
  <c r="D158" i="6"/>
  <c r="C158" i="6"/>
  <c r="F157" i="6"/>
  <c r="E157" i="6"/>
  <c r="D157" i="6"/>
  <c r="C157" i="6"/>
  <c r="F156" i="6"/>
  <c r="E156" i="6"/>
  <c r="D156" i="6"/>
  <c r="C156" i="6"/>
  <c r="F155" i="6"/>
  <c r="E155" i="6"/>
  <c r="D155" i="6"/>
  <c r="C155" i="6"/>
  <c r="F154" i="6"/>
  <c r="E154" i="6"/>
  <c r="D154" i="6"/>
  <c r="C154"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44" i="6"/>
  <c r="E144" i="6"/>
  <c r="D144" i="6"/>
  <c r="C144" i="6"/>
  <c r="F143" i="6"/>
  <c r="E143" i="6"/>
  <c r="D143" i="6"/>
  <c r="C143" i="6"/>
  <c r="F142" i="6"/>
  <c r="E142" i="6"/>
  <c r="D142" i="6"/>
  <c r="C142" i="6"/>
  <c r="F141" i="6"/>
  <c r="E141" i="6"/>
  <c r="D141" i="6"/>
  <c r="C141" i="6"/>
  <c r="F140" i="6"/>
  <c r="E140" i="6"/>
  <c r="D140" i="6"/>
  <c r="C140" i="6"/>
  <c r="F139" i="6"/>
  <c r="E139" i="6"/>
  <c r="D139" i="6"/>
  <c r="C139" i="6"/>
  <c r="F138" i="6"/>
  <c r="E138" i="6"/>
  <c r="D138" i="6"/>
  <c r="C138" i="6"/>
  <c r="F137" i="6"/>
  <c r="E137" i="6"/>
  <c r="D137" i="6"/>
  <c r="C137" i="6"/>
  <c r="F136" i="6"/>
  <c r="E136" i="6"/>
  <c r="D136" i="6"/>
  <c r="C136" i="6"/>
  <c r="F135" i="6"/>
  <c r="E135" i="6"/>
  <c r="D135" i="6"/>
  <c r="C135" i="6"/>
  <c r="F134" i="6"/>
  <c r="E134" i="6"/>
  <c r="D134" i="6"/>
  <c r="C134"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24" i="6"/>
  <c r="E124" i="6"/>
  <c r="D124" i="6"/>
  <c r="C124" i="6"/>
  <c r="F123" i="6"/>
  <c r="E123" i="6"/>
  <c r="D123" i="6"/>
  <c r="C123" i="6"/>
  <c r="F122" i="6"/>
  <c r="E122" i="6"/>
  <c r="D122" i="6"/>
  <c r="C122" i="6"/>
  <c r="F121" i="6"/>
  <c r="E121" i="6"/>
  <c r="D121" i="6"/>
  <c r="C121" i="6"/>
  <c r="F120" i="6"/>
  <c r="E120" i="6"/>
  <c r="D120" i="6"/>
  <c r="C120" i="6"/>
  <c r="F119" i="6"/>
  <c r="E119" i="6"/>
  <c r="D119" i="6"/>
  <c r="C119" i="6"/>
  <c r="F118" i="6"/>
  <c r="E118" i="6"/>
  <c r="D118" i="6"/>
  <c r="C118" i="6"/>
  <c r="F117" i="6"/>
  <c r="E117" i="6"/>
  <c r="D117" i="6"/>
  <c r="C117" i="6"/>
  <c r="F116" i="6"/>
  <c r="E116" i="6"/>
  <c r="D116" i="6"/>
  <c r="C116" i="6"/>
  <c r="F115" i="6"/>
  <c r="E115" i="6"/>
  <c r="D115" i="6"/>
  <c r="C115" i="6"/>
  <c r="F114" i="6"/>
  <c r="E114" i="6"/>
  <c r="D114" i="6"/>
  <c r="C114"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104" i="6"/>
  <c r="E104" i="6"/>
  <c r="D104" i="6"/>
  <c r="C104" i="6"/>
  <c r="F103" i="6"/>
  <c r="E103" i="6"/>
  <c r="D103" i="6"/>
  <c r="C103" i="6"/>
  <c r="F102" i="6"/>
  <c r="E102" i="6"/>
  <c r="D102" i="6"/>
  <c r="C102" i="6"/>
  <c r="F101" i="6"/>
  <c r="E101" i="6"/>
  <c r="D101" i="6"/>
  <c r="C101" i="6"/>
  <c r="F100" i="6"/>
  <c r="E100" i="6"/>
  <c r="D100" i="6"/>
  <c r="C100" i="6"/>
  <c r="F99" i="6"/>
  <c r="E99" i="6"/>
  <c r="D99" i="6"/>
  <c r="C99" i="6"/>
  <c r="F98" i="6"/>
  <c r="E98" i="6"/>
  <c r="D98" i="6"/>
  <c r="C98" i="6"/>
  <c r="F97" i="6"/>
  <c r="E97" i="6"/>
  <c r="D97" i="6"/>
  <c r="C97" i="6"/>
  <c r="F96" i="6"/>
  <c r="E96" i="6"/>
  <c r="D96" i="6"/>
  <c r="C96" i="6"/>
  <c r="F95" i="6"/>
  <c r="E95" i="6"/>
  <c r="D95" i="6"/>
  <c r="C95" i="6"/>
  <c r="F94" i="6"/>
  <c r="E94" i="6"/>
  <c r="D94" i="6"/>
  <c r="C94"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84" i="6"/>
  <c r="E84" i="6"/>
  <c r="D84" i="6"/>
  <c r="C84" i="6"/>
  <c r="F83" i="6"/>
  <c r="E83" i="6"/>
  <c r="D83" i="6"/>
  <c r="C83" i="6"/>
  <c r="F82" i="6"/>
  <c r="E82" i="6"/>
  <c r="D82" i="6"/>
  <c r="C82" i="6"/>
  <c r="F81" i="6"/>
  <c r="E81" i="6"/>
  <c r="D81" i="6"/>
  <c r="C81" i="6"/>
  <c r="F80" i="6"/>
  <c r="E80" i="6"/>
  <c r="D80" i="6"/>
  <c r="C80" i="6"/>
  <c r="F79" i="6"/>
  <c r="E79" i="6"/>
  <c r="D79" i="6"/>
  <c r="C79" i="6"/>
  <c r="F78" i="6"/>
  <c r="E78" i="6"/>
  <c r="D78" i="6"/>
  <c r="C78" i="6"/>
  <c r="F77" i="6"/>
  <c r="E77" i="6"/>
  <c r="D77" i="6"/>
  <c r="C77" i="6"/>
  <c r="F76" i="6"/>
  <c r="E76" i="6"/>
  <c r="D76" i="6"/>
  <c r="C76" i="6"/>
  <c r="F75" i="6"/>
  <c r="E75" i="6"/>
  <c r="D75" i="6"/>
  <c r="C75" i="6"/>
  <c r="F74" i="6"/>
  <c r="E74" i="6"/>
  <c r="D74" i="6"/>
  <c r="C74"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64" i="6"/>
  <c r="E64" i="6"/>
  <c r="D64" i="6"/>
  <c r="C64" i="6"/>
  <c r="F63" i="6"/>
  <c r="E63" i="6"/>
  <c r="D63" i="6"/>
  <c r="C63" i="6"/>
  <c r="F62" i="6"/>
  <c r="E62" i="6"/>
  <c r="D62" i="6"/>
  <c r="C62" i="6"/>
  <c r="F61" i="6"/>
  <c r="E61" i="6"/>
  <c r="D61" i="6"/>
  <c r="C61" i="6"/>
  <c r="F60" i="6"/>
  <c r="E60" i="6"/>
  <c r="D60" i="6"/>
  <c r="C60" i="6"/>
  <c r="F59" i="6"/>
  <c r="E59" i="6"/>
  <c r="D59" i="6"/>
  <c r="C59" i="6"/>
  <c r="F58" i="6"/>
  <c r="E58" i="6"/>
  <c r="D58" i="6"/>
  <c r="C58" i="6"/>
  <c r="F57" i="6"/>
  <c r="E57" i="6"/>
  <c r="D57" i="6"/>
  <c r="C57" i="6"/>
  <c r="F56" i="6"/>
  <c r="E56" i="6"/>
  <c r="D56" i="6"/>
  <c r="C56" i="6"/>
  <c r="F55" i="6"/>
  <c r="E55" i="6"/>
  <c r="D55" i="6"/>
  <c r="C55" i="6"/>
  <c r="F54" i="6"/>
  <c r="E54" i="6"/>
  <c r="D54" i="6"/>
  <c r="C54"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44" i="6"/>
  <c r="E44" i="6"/>
  <c r="D44" i="6"/>
  <c r="C44" i="6"/>
  <c r="F43" i="6"/>
  <c r="E43" i="6"/>
  <c r="D43" i="6"/>
  <c r="C43" i="6"/>
  <c r="F42" i="6"/>
  <c r="E42" i="6"/>
  <c r="D42" i="6"/>
  <c r="C42" i="6"/>
  <c r="F41" i="6"/>
  <c r="E41" i="6"/>
  <c r="D41" i="6"/>
  <c r="C41" i="6"/>
  <c r="F40" i="6"/>
  <c r="E40" i="6"/>
  <c r="D40" i="6"/>
  <c r="C40" i="6"/>
  <c r="F39" i="6"/>
  <c r="E39" i="6"/>
  <c r="D39" i="6"/>
  <c r="C39" i="6"/>
  <c r="F38" i="6"/>
  <c r="E38" i="6"/>
  <c r="D38" i="6"/>
  <c r="C38" i="6"/>
  <c r="F37" i="6"/>
  <c r="E37" i="6"/>
  <c r="D37" i="6"/>
  <c r="C37" i="6"/>
  <c r="F36" i="6"/>
  <c r="E36" i="6"/>
  <c r="D36" i="6"/>
  <c r="C36" i="6"/>
  <c r="F35" i="6"/>
  <c r="E35" i="6"/>
  <c r="D35" i="6"/>
  <c r="C35" i="6"/>
  <c r="F34" i="6"/>
  <c r="E34" i="6"/>
  <c r="D34" i="6"/>
  <c r="C34"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F24" i="6"/>
  <c r="E24" i="6"/>
  <c r="D24" i="6"/>
  <c r="C24" i="6"/>
  <c r="F23" i="6"/>
  <c r="E23" i="6"/>
  <c r="D23" i="6"/>
  <c r="C23" i="6"/>
  <c r="F22" i="6"/>
  <c r="E22" i="6"/>
  <c r="D22" i="6"/>
  <c r="C22" i="6"/>
  <c r="F21" i="6"/>
  <c r="E21" i="6"/>
  <c r="D21" i="6"/>
  <c r="C21" i="6"/>
  <c r="F20" i="6"/>
  <c r="E20" i="6"/>
  <c r="D20" i="6"/>
  <c r="C20" i="6"/>
  <c r="F19" i="6"/>
  <c r="E19" i="6"/>
  <c r="D19" i="6"/>
  <c r="C19" i="6"/>
  <c r="F18" i="6"/>
  <c r="E18" i="6"/>
  <c r="D18" i="6"/>
  <c r="C18" i="6"/>
  <c r="F17" i="6"/>
  <c r="E17" i="6"/>
  <c r="D17" i="6"/>
  <c r="C17" i="6"/>
  <c r="F16" i="6"/>
  <c r="E16" i="6"/>
  <c r="D16" i="6"/>
  <c r="C16" i="6"/>
  <c r="F15" i="6"/>
  <c r="E15" i="6"/>
  <c r="D15" i="6"/>
  <c r="C15" i="6"/>
  <c r="F14" i="6"/>
  <c r="E14" i="6"/>
  <c r="D14" i="6"/>
  <c r="C14" i="6"/>
  <c r="M13" i="6"/>
  <c r="F13" i="6"/>
  <c r="E13" i="6"/>
  <c r="D13" i="6"/>
  <c r="C13" i="6"/>
  <c r="F12" i="6"/>
  <c r="E12" i="6"/>
  <c r="D12" i="6"/>
  <c r="C12" i="6"/>
  <c r="F11" i="6"/>
  <c r="E11" i="6"/>
  <c r="D11" i="6"/>
  <c r="C11" i="6"/>
  <c r="F10" i="6"/>
  <c r="E10" i="6"/>
  <c r="D10" i="6"/>
  <c r="C10" i="6"/>
  <c r="P9" i="6"/>
  <c r="M9" i="6"/>
  <c r="F9" i="6"/>
  <c r="E9" i="6"/>
  <c r="D9" i="6"/>
  <c r="C9" i="6"/>
  <c r="F8" i="6"/>
  <c r="E8" i="6"/>
  <c r="D8" i="6"/>
  <c r="C8" i="6"/>
  <c r="F7" i="6"/>
  <c r="E7" i="6"/>
  <c r="D7" i="6"/>
  <c r="C7" i="6"/>
  <c r="F6" i="6"/>
  <c r="E6" i="6"/>
  <c r="D6" i="6"/>
  <c r="C6" i="6"/>
  <c r="F5" i="6"/>
  <c r="E5" i="6"/>
  <c r="D5" i="6"/>
  <c r="C5" i="6"/>
  <c r="M4" i="6"/>
  <c r="F4" i="6"/>
  <c r="E4" i="6"/>
  <c r="D4" i="6"/>
  <c r="C4" i="6"/>
  <c r="F3" i="6"/>
  <c r="E3" i="6"/>
  <c r="D3" i="6"/>
  <c r="C3" i="6"/>
  <c r="F2" i="6"/>
  <c r="E2" i="6"/>
  <c r="D2" i="6"/>
  <c r="C2" i="6"/>
  <c r="F420" i="5"/>
  <c r="E420" i="5"/>
  <c r="D420" i="5"/>
  <c r="C420" i="5"/>
  <c r="F419" i="5"/>
  <c r="E419" i="5"/>
  <c r="D419" i="5"/>
  <c r="C419" i="5"/>
  <c r="F418" i="5"/>
  <c r="E418" i="5"/>
  <c r="D418" i="5"/>
  <c r="C418" i="5"/>
  <c r="F417" i="5"/>
  <c r="E417" i="5"/>
  <c r="D417" i="5"/>
  <c r="C417" i="5"/>
  <c r="F416" i="5"/>
  <c r="E416" i="5"/>
  <c r="D416" i="5"/>
  <c r="C416" i="5"/>
  <c r="F415" i="5"/>
  <c r="E415" i="5"/>
  <c r="D415" i="5"/>
  <c r="C415" i="5"/>
  <c r="F414" i="5"/>
  <c r="E414" i="5"/>
  <c r="D414" i="5"/>
  <c r="C414" i="5"/>
  <c r="F413" i="5"/>
  <c r="E413" i="5"/>
  <c r="D413" i="5"/>
  <c r="C413" i="5"/>
  <c r="F412" i="5"/>
  <c r="E412" i="5"/>
  <c r="D412" i="5"/>
  <c r="C412" i="5"/>
  <c r="F411" i="5"/>
  <c r="E411" i="5"/>
  <c r="D411" i="5"/>
  <c r="C411" i="5"/>
  <c r="F410" i="5"/>
  <c r="E410" i="5"/>
  <c r="D410" i="5"/>
  <c r="C410" i="5"/>
  <c r="F409" i="5"/>
  <c r="E409" i="5"/>
  <c r="D409" i="5"/>
  <c r="C409" i="5"/>
  <c r="F408" i="5"/>
  <c r="E408" i="5"/>
  <c r="D408" i="5"/>
  <c r="C408" i="5"/>
  <c r="F407" i="5"/>
  <c r="E407" i="5"/>
  <c r="D407" i="5"/>
  <c r="C407" i="5"/>
  <c r="F406" i="5"/>
  <c r="E406" i="5"/>
  <c r="D406" i="5"/>
  <c r="C406" i="5"/>
  <c r="F405" i="5"/>
  <c r="E405" i="5"/>
  <c r="D405" i="5"/>
  <c r="C405" i="5"/>
  <c r="F404" i="5"/>
  <c r="E404" i="5"/>
  <c r="D404" i="5"/>
  <c r="C404" i="5"/>
  <c r="F403" i="5"/>
  <c r="E403" i="5"/>
  <c r="D403" i="5"/>
  <c r="C403" i="5"/>
  <c r="F402" i="5"/>
  <c r="E402" i="5"/>
  <c r="D402" i="5"/>
  <c r="C402" i="5"/>
  <c r="F401" i="5"/>
  <c r="E401" i="5"/>
  <c r="D401" i="5"/>
  <c r="C401" i="5"/>
  <c r="F400" i="5"/>
  <c r="E400" i="5"/>
  <c r="D400" i="5"/>
  <c r="C400" i="5"/>
  <c r="F399" i="5"/>
  <c r="E399" i="5"/>
  <c r="D399" i="5"/>
  <c r="C399" i="5"/>
  <c r="F398" i="5"/>
  <c r="E398" i="5"/>
  <c r="D398" i="5"/>
  <c r="C398" i="5"/>
  <c r="F397" i="5"/>
  <c r="E397" i="5"/>
  <c r="D397" i="5"/>
  <c r="C397" i="5"/>
  <c r="F396" i="5"/>
  <c r="E396" i="5"/>
  <c r="D396" i="5"/>
  <c r="C396" i="5"/>
  <c r="F395" i="5"/>
  <c r="E395" i="5"/>
  <c r="D395" i="5"/>
  <c r="C395" i="5"/>
  <c r="F394" i="5"/>
  <c r="E394" i="5"/>
  <c r="D394" i="5"/>
  <c r="C394" i="5"/>
  <c r="F393" i="5"/>
  <c r="E393" i="5"/>
  <c r="D393" i="5"/>
  <c r="C393" i="5"/>
  <c r="F392" i="5"/>
  <c r="E392" i="5"/>
  <c r="D392" i="5"/>
  <c r="C392" i="5"/>
  <c r="F391" i="5"/>
  <c r="E391" i="5"/>
  <c r="D391" i="5"/>
  <c r="C391" i="5"/>
  <c r="F390" i="5"/>
  <c r="E390" i="5"/>
  <c r="D390" i="5"/>
  <c r="C390" i="5"/>
  <c r="F389" i="5"/>
  <c r="E389" i="5"/>
  <c r="D389" i="5"/>
  <c r="C389" i="5"/>
  <c r="F388" i="5"/>
  <c r="E388" i="5"/>
  <c r="D388" i="5"/>
  <c r="C388" i="5"/>
  <c r="F387" i="5"/>
  <c r="E387" i="5"/>
  <c r="D387" i="5"/>
  <c r="C387" i="5"/>
  <c r="F386" i="5"/>
  <c r="E386" i="5"/>
  <c r="D386" i="5"/>
  <c r="C386" i="5"/>
  <c r="F385" i="5"/>
  <c r="E385" i="5"/>
  <c r="D385" i="5"/>
  <c r="C385" i="5"/>
  <c r="F384" i="5"/>
  <c r="E384" i="5"/>
  <c r="D384" i="5"/>
  <c r="C384" i="5"/>
  <c r="F383" i="5"/>
  <c r="E383" i="5"/>
  <c r="D383" i="5"/>
  <c r="C383" i="5"/>
  <c r="F382" i="5"/>
  <c r="E382" i="5"/>
  <c r="D382" i="5"/>
  <c r="C382" i="5"/>
  <c r="F381" i="5"/>
  <c r="E381" i="5"/>
  <c r="D381" i="5"/>
  <c r="C381" i="5"/>
  <c r="F380" i="5"/>
  <c r="E380" i="5"/>
  <c r="D380" i="5"/>
  <c r="C380" i="5"/>
  <c r="F379" i="5"/>
  <c r="E379" i="5"/>
  <c r="D379" i="5"/>
  <c r="C379" i="5"/>
  <c r="F378" i="5"/>
  <c r="E378" i="5"/>
  <c r="D378" i="5"/>
  <c r="C378" i="5"/>
  <c r="F377" i="5"/>
  <c r="E377" i="5"/>
  <c r="D377" i="5"/>
  <c r="C377" i="5"/>
  <c r="F376" i="5"/>
  <c r="E376" i="5"/>
  <c r="D376" i="5"/>
  <c r="C376" i="5"/>
  <c r="F375" i="5"/>
  <c r="E375" i="5"/>
  <c r="D375" i="5"/>
  <c r="C375" i="5"/>
  <c r="F374" i="5"/>
  <c r="E374" i="5"/>
  <c r="D374" i="5"/>
  <c r="C374" i="5"/>
  <c r="F373" i="5"/>
  <c r="E373" i="5"/>
  <c r="D373" i="5"/>
  <c r="C373" i="5"/>
  <c r="F372" i="5"/>
  <c r="E372" i="5"/>
  <c r="D372" i="5"/>
  <c r="C372" i="5"/>
  <c r="F371" i="5"/>
  <c r="E371" i="5"/>
  <c r="D371" i="5"/>
  <c r="C371" i="5"/>
  <c r="F370" i="5"/>
  <c r="E370" i="5"/>
  <c r="D370" i="5"/>
  <c r="C370" i="5"/>
  <c r="F369" i="5"/>
  <c r="E369" i="5"/>
  <c r="D369" i="5"/>
  <c r="C369" i="5"/>
  <c r="F368" i="5"/>
  <c r="E368" i="5"/>
  <c r="D368" i="5"/>
  <c r="C368" i="5"/>
  <c r="F367" i="5"/>
  <c r="E367" i="5"/>
  <c r="D367" i="5"/>
  <c r="C367" i="5"/>
  <c r="F366" i="5"/>
  <c r="E366" i="5"/>
  <c r="D366" i="5"/>
  <c r="C366" i="5"/>
  <c r="F365" i="5"/>
  <c r="E365" i="5"/>
  <c r="D365" i="5"/>
  <c r="C365" i="5"/>
  <c r="F364" i="5"/>
  <c r="E364" i="5"/>
  <c r="D364" i="5"/>
  <c r="C364" i="5"/>
  <c r="F363" i="5"/>
  <c r="E363" i="5"/>
  <c r="D363" i="5"/>
  <c r="C363" i="5"/>
  <c r="F362" i="5"/>
  <c r="E362" i="5"/>
  <c r="D362" i="5"/>
  <c r="C362" i="5"/>
  <c r="F361" i="5"/>
  <c r="E361" i="5"/>
  <c r="D361" i="5"/>
  <c r="C361" i="5"/>
  <c r="F360" i="5"/>
  <c r="E360" i="5"/>
  <c r="D360" i="5"/>
  <c r="C360" i="5"/>
  <c r="F359" i="5"/>
  <c r="E359" i="5"/>
  <c r="D359" i="5"/>
  <c r="C359" i="5"/>
  <c r="F358" i="5"/>
  <c r="E358" i="5"/>
  <c r="D358" i="5"/>
  <c r="C358" i="5"/>
  <c r="F357" i="5"/>
  <c r="E357" i="5"/>
  <c r="D357" i="5"/>
  <c r="C357" i="5"/>
  <c r="F356" i="5"/>
  <c r="E356" i="5"/>
  <c r="D356" i="5"/>
  <c r="C356" i="5"/>
  <c r="F355" i="5"/>
  <c r="E355" i="5"/>
  <c r="D355" i="5"/>
  <c r="C355" i="5"/>
  <c r="F354" i="5"/>
  <c r="E354" i="5"/>
  <c r="D354" i="5"/>
  <c r="C354" i="5"/>
  <c r="F353" i="5"/>
  <c r="E353" i="5"/>
  <c r="D353" i="5"/>
  <c r="C353" i="5"/>
  <c r="F352" i="5"/>
  <c r="E352" i="5"/>
  <c r="D352" i="5"/>
  <c r="C352" i="5"/>
  <c r="F351" i="5"/>
  <c r="E351" i="5"/>
  <c r="D351" i="5"/>
  <c r="C351" i="5"/>
  <c r="F350" i="5"/>
  <c r="E350" i="5"/>
  <c r="D350" i="5"/>
  <c r="C350" i="5"/>
  <c r="F349" i="5"/>
  <c r="E349" i="5"/>
  <c r="D349" i="5"/>
  <c r="C349" i="5"/>
  <c r="F348" i="5"/>
  <c r="E348" i="5"/>
  <c r="D348" i="5"/>
  <c r="C348" i="5"/>
  <c r="F347" i="5"/>
  <c r="E347" i="5"/>
  <c r="D347" i="5"/>
  <c r="C347" i="5"/>
  <c r="F346" i="5"/>
  <c r="E346" i="5"/>
  <c r="D346" i="5"/>
  <c r="C346" i="5"/>
  <c r="F345" i="5"/>
  <c r="E345" i="5"/>
  <c r="D345" i="5"/>
  <c r="C345" i="5"/>
  <c r="F344" i="5"/>
  <c r="E344" i="5"/>
  <c r="D344" i="5"/>
  <c r="C344" i="5"/>
  <c r="F343" i="5"/>
  <c r="E343" i="5"/>
  <c r="D343" i="5"/>
  <c r="C343" i="5"/>
  <c r="F342" i="5"/>
  <c r="E342" i="5"/>
  <c r="D342" i="5"/>
  <c r="C342" i="5"/>
  <c r="F341" i="5"/>
  <c r="E341" i="5"/>
  <c r="D341" i="5"/>
  <c r="C341" i="5"/>
  <c r="F340" i="5"/>
  <c r="E340" i="5"/>
  <c r="D340" i="5"/>
  <c r="C340" i="5"/>
  <c r="F339" i="5"/>
  <c r="E339" i="5"/>
  <c r="D339" i="5"/>
  <c r="C339" i="5"/>
  <c r="F338" i="5"/>
  <c r="E338" i="5"/>
  <c r="D338" i="5"/>
  <c r="C338" i="5"/>
  <c r="F337" i="5"/>
  <c r="E337" i="5"/>
  <c r="D337" i="5"/>
  <c r="C337" i="5"/>
  <c r="F336" i="5"/>
  <c r="E336" i="5"/>
  <c r="D336" i="5"/>
  <c r="C336" i="5"/>
  <c r="F335" i="5"/>
  <c r="E335" i="5"/>
  <c r="D335" i="5"/>
  <c r="C335" i="5"/>
  <c r="F334" i="5"/>
  <c r="E334" i="5"/>
  <c r="D334" i="5"/>
  <c r="C334" i="5"/>
  <c r="F333" i="5"/>
  <c r="E333" i="5"/>
  <c r="D333" i="5"/>
  <c r="C333" i="5"/>
  <c r="F332" i="5"/>
  <c r="E332" i="5"/>
  <c r="D332" i="5"/>
  <c r="C332" i="5"/>
  <c r="F331" i="5"/>
  <c r="E331" i="5"/>
  <c r="D331" i="5"/>
  <c r="C331" i="5"/>
  <c r="F330" i="5"/>
  <c r="E330" i="5"/>
  <c r="D330" i="5"/>
  <c r="C330" i="5"/>
  <c r="F329" i="5"/>
  <c r="E329" i="5"/>
  <c r="D329" i="5"/>
  <c r="C329" i="5"/>
  <c r="F328" i="5"/>
  <c r="E328" i="5"/>
  <c r="D328" i="5"/>
  <c r="C328" i="5"/>
  <c r="F327" i="5"/>
  <c r="E327" i="5"/>
  <c r="D327" i="5"/>
  <c r="C327" i="5"/>
  <c r="F326" i="5"/>
  <c r="E326" i="5"/>
  <c r="D326" i="5"/>
  <c r="C326" i="5"/>
  <c r="F325" i="5"/>
  <c r="E325" i="5"/>
  <c r="D325" i="5"/>
  <c r="C325" i="5"/>
  <c r="F324" i="5"/>
  <c r="E324" i="5"/>
  <c r="D324" i="5"/>
  <c r="C324" i="5"/>
  <c r="F323" i="5"/>
  <c r="E323" i="5"/>
  <c r="D323" i="5"/>
  <c r="C323" i="5"/>
  <c r="F322" i="5"/>
  <c r="E322" i="5"/>
  <c r="D322" i="5"/>
  <c r="C322" i="5"/>
  <c r="F321" i="5"/>
  <c r="E321" i="5"/>
  <c r="D321" i="5"/>
  <c r="C321" i="5"/>
  <c r="F320" i="5"/>
  <c r="E320" i="5"/>
  <c r="D320" i="5"/>
  <c r="C320" i="5"/>
  <c r="F319" i="5"/>
  <c r="E319" i="5"/>
  <c r="D319" i="5"/>
  <c r="C319" i="5"/>
  <c r="F318" i="5"/>
  <c r="E318" i="5"/>
  <c r="D318" i="5"/>
  <c r="C318" i="5"/>
  <c r="F317" i="5"/>
  <c r="E317" i="5"/>
  <c r="D317" i="5"/>
  <c r="C317" i="5"/>
  <c r="F316" i="5"/>
  <c r="E316" i="5"/>
  <c r="D316" i="5"/>
  <c r="C316" i="5"/>
  <c r="F315" i="5"/>
  <c r="E315" i="5"/>
  <c r="D315" i="5"/>
  <c r="C315" i="5"/>
  <c r="F314" i="5"/>
  <c r="E314" i="5"/>
  <c r="D314" i="5"/>
  <c r="C314" i="5"/>
  <c r="F313" i="5"/>
  <c r="E313" i="5"/>
  <c r="D313" i="5"/>
  <c r="C313" i="5"/>
  <c r="F312" i="5"/>
  <c r="E312" i="5"/>
  <c r="D312" i="5"/>
  <c r="C312" i="5"/>
  <c r="F311" i="5"/>
  <c r="E311" i="5"/>
  <c r="D311" i="5"/>
  <c r="C311" i="5"/>
  <c r="F310" i="5"/>
  <c r="E310" i="5"/>
  <c r="D310" i="5"/>
  <c r="C310" i="5"/>
  <c r="F309" i="5"/>
  <c r="E309" i="5"/>
  <c r="D309" i="5"/>
  <c r="C309" i="5"/>
  <c r="F308" i="5"/>
  <c r="E308" i="5"/>
  <c r="D308" i="5"/>
  <c r="C308" i="5"/>
  <c r="F307" i="5"/>
  <c r="E307" i="5"/>
  <c r="D307" i="5"/>
  <c r="C307" i="5"/>
  <c r="F306" i="5"/>
  <c r="E306" i="5"/>
  <c r="D306" i="5"/>
  <c r="C306" i="5"/>
  <c r="F305" i="5"/>
  <c r="E305" i="5"/>
  <c r="D305" i="5"/>
  <c r="C305" i="5"/>
  <c r="F304" i="5"/>
  <c r="E304" i="5"/>
  <c r="D304" i="5"/>
  <c r="C304" i="5"/>
  <c r="F303" i="5"/>
  <c r="E303" i="5"/>
  <c r="D303" i="5"/>
  <c r="C303" i="5"/>
  <c r="F302" i="5"/>
  <c r="E302" i="5"/>
  <c r="D302" i="5"/>
  <c r="C302" i="5"/>
  <c r="F301" i="5"/>
  <c r="E301" i="5"/>
  <c r="D301" i="5"/>
  <c r="C301" i="5"/>
  <c r="F300" i="5"/>
  <c r="E300" i="5"/>
  <c r="D300" i="5"/>
  <c r="C300" i="5"/>
  <c r="F299" i="5"/>
  <c r="E299" i="5"/>
  <c r="D299" i="5"/>
  <c r="C299" i="5"/>
  <c r="F298" i="5"/>
  <c r="E298" i="5"/>
  <c r="D298" i="5"/>
  <c r="C298" i="5"/>
  <c r="F297" i="5"/>
  <c r="E297" i="5"/>
  <c r="D297" i="5"/>
  <c r="C297" i="5"/>
  <c r="F296" i="5"/>
  <c r="E296" i="5"/>
  <c r="D296" i="5"/>
  <c r="C296" i="5"/>
  <c r="F295" i="5"/>
  <c r="E295" i="5"/>
  <c r="D295" i="5"/>
  <c r="C295" i="5"/>
  <c r="F294" i="5"/>
  <c r="E294" i="5"/>
  <c r="D294" i="5"/>
  <c r="C294" i="5"/>
  <c r="F293" i="5"/>
  <c r="E293" i="5"/>
  <c r="D293" i="5"/>
  <c r="C293" i="5"/>
  <c r="F292" i="5"/>
  <c r="E292" i="5"/>
  <c r="D292" i="5"/>
  <c r="C292" i="5"/>
  <c r="F291" i="5"/>
  <c r="E291" i="5"/>
  <c r="D291" i="5"/>
  <c r="C291" i="5"/>
  <c r="F290" i="5"/>
  <c r="E290" i="5"/>
  <c r="D290" i="5"/>
  <c r="C290" i="5"/>
  <c r="F289" i="5"/>
  <c r="E289" i="5"/>
  <c r="D289" i="5"/>
  <c r="C289" i="5"/>
  <c r="F288" i="5"/>
  <c r="E288" i="5"/>
  <c r="D288" i="5"/>
  <c r="C288" i="5"/>
  <c r="F287" i="5"/>
  <c r="E287" i="5"/>
  <c r="D287" i="5"/>
  <c r="C287" i="5"/>
  <c r="F286" i="5"/>
  <c r="E286" i="5"/>
  <c r="D286" i="5"/>
  <c r="C286" i="5"/>
  <c r="F285" i="5"/>
  <c r="E285" i="5"/>
  <c r="D285" i="5"/>
  <c r="C285" i="5"/>
  <c r="F284" i="5"/>
  <c r="E284" i="5"/>
  <c r="D284" i="5"/>
  <c r="C284" i="5"/>
  <c r="F283" i="5"/>
  <c r="E283" i="5"/>
  <c r="D283" i="5"/>
  <c r="C283" i="5"/>
  <c r="F282" i="5"/>
  <c r="E282" i="5"/>
  <c r="D282" i="5"/>
  <c r="C282" i="5"/>
  <c r="F281" i="5"/>
  <c r="E281" i="5"/>
  <c r="D281" i="5"/>
  <c r="C281" i="5"/>
  <c r="F280" i="5"/>
  <c r="E280" i="5"/>
  <c r="D280" i="5"/>
  <c r="C280" i="5"/>
  <c r="F279" i="5"/>
  <c r="E279" i="5"/>
  <c r="D279" i="5"/>
  <c r="C279" i="5"/>
  <c r="F278" i="5"/>
  <c r="E278" i="5"/>
  <c r="D278" i="5"/>
  <c r="C278" i="5"/>
  <c r="F277" i="5"/>
  <c r="E277" i="5"/>
  <c r="D277" i="5"/>
  <c r="C277" i="5"/>
  <c r="F276" i="5"/>
  <c r="E276" i="5"/>
  <c r="D276" i="5"/>
  <c r="C276" i="5"/>
  <c r="F275" i="5"/>
  <c r="E275" i="5"/>
  <c r="D275" i="5"/>
  <c r="C275" i="5"/>
  <c r="F274" i="5"/>
  <c r="E274" i="5"/>
  <c r="D274" i="5"/>
  <c r="C274" i="5"/>
  <c r="F273" i="5"/>
  <c r="E273" i="5"/>
  <c r="D273" i="5"/>
  <c r="C273" i="5"/>
  <c r="F272" i="5"/>
  <c r="E272" i="5"/>
  <c r="D272" i="5"/>
  <c r="C272" i="5"/>
  <c r="F271" i="5"/>
  <c r="E271" i="5"/>
  <c r="D271" i="5"/>
  <c r="C271" i="5"/>
  <c r="F270" i="5"/>
  <c r="E270" i="5"/>
  <c r="D270" i="5"/>
  <c r="C270" i="5"/>
  <c r="F269" i="5"/>
  <c r="E269" i="5"/>
  <c r="D269" i="5"/>
  <c r="C269" i="5"/>
  <c r="F268" i="5"/>
  <c r="E268" i="5"/>
  <c r="D268" i="5"/>
  <c r="C268" i="5"/>
  <c r="F267" i="5"/>
  <c r="E267" i="5"/>
  <c r="D267" i="5"/>
  <c r="C267" i="5"/>
  <c r="F266" i="5"/>
  <c r="E266" i="5"/>
  <c r="D266" i="5"/>
  <c r="C266" i="5"/>
  <c r="F265" i="5"/>
  <c r="E265" i="5"/>
  <c r="D265" i="5"/>
  <c r="C265" i="5"/>
  <c r="F264" i="5"/>
  <c r="E264" i="5"/>
  <c r="D264" i="5"/>
  <c r="C264" i="5"/>
  <c r="F263" i="5"/>
  <c r="E263" i="5"/>
  <c r="D263" i="5"/>
  <c r="C263" i="5"/>
  <c r="F262" i="5"/>
  <c r="E262" i="5"/>
  <c r="D262" i="5"/>
  <c r="C262" i="5"/>
  <c r="F261" i="5"/>
  <c r="E261" i="5"/>
  <c r="D261" i="5"/>
  <c r="C261" i="5"/>
  <c r="F260" i="5"/>
  <c r="E260" i="5"/>
  <c r="D260" i="5"/>
  <c r="C260" i="5"/>
  <c r="F259" i="5"/>
  <c r="E259" i="5"/>
  <c r="D259" i="5"/>
  <c r="C259" i="5"/>
  <c r="F258" i="5"/>
  <c r="E258" i="5"/>
  <c r="D258" i="5"/>
  <c r="C258" i="5"/>
  <c r="F257" i="5"/>
  <c r="E257" i="5"/>
  <c r="D257" i="5"/>
  <c r="C257" i="5"/>
  <c r="F256" i="5"/>
  <c r="E256" i="5"/>
  <c r="D256" i="5"/>
  <c r="C256" i="5"/>
  <c r="F255" i="5"/>
  <c r="E255" i="5"/>
  <c r="D255" i="5"/>
  <c r="C255" i="5"/>
  <c r="F254" i="5"/>
  <c r="E254" i="5"/>
  <c r="D254" i="5"/>
  <c r="C254" i="5"/>
  <c r="F253" i="5"/>
  <c r="E253" i="5"/>
  <c r="D253" i="5"/>
  <c r="C253" i="5"/>
  <c r="F252" i="5"/>
  <c r="E252" i="5"/>
  <c r="D252" i="5"/>
  <c r="C252" i="5"/>
  <c r="F251" i="5"/>
  <c r="E251" i="5"/>
  <c r="D251" i="5"/>
  <c r="C251" i="5"/>
  <c r="F250" i="5"/>
  <c r="E250" i="5"/>
  <c r="D250" i="5"/>
  <c r="C250" i="5"/>
  <c r="F249" i="5"/>
  <c r="E249" i="5"/>
  <c r="D249" i="5"/>
  <c r="C249" i="5"/>
  <c r="F248" i="5"/>
  <c r="E248" i="5"/>
  <c r="D248" i="5"/>
  <c r="C248" i="5"/>
  <c r="F247" i="5"/>
  <c r="E247" i="5"/>
  <c r="D247" i="5"/>
  <c r="C247" i="5"/>
  <c r="F246" i="5"/>
  <c r="E246" i="5"/>
  <c r="D246" i="5"/>
  <c r="C246" i="5"/>
  <c r="F245" i="5"/>
  <c r="E245" i="5"/>
  <c r="D245" i="5"/>
  <c r="C245" i="5"/>
  <c r="F244" i="5"/>
  <c r="E244" i="5"/>
  <c r="D244" i="5"/>
  <c r="C244" i="5"/>
  <c r="F243" i="5"/>
  <c r="E243" i="5"/>
  <c r="D243" i="5"/>
  <c r="C243" i="5"/>
  <c r="F242" i="5"/>
  <c r="E242" i="5"/>
  <c r="D242" i="5"/>
  <c r="C242" i="5"/>
  <c r="F241" i="5"/>
  <c r="E241" i="5"/>
  <c r="D241" i="5"/>
  <c r="C241" i="5"/>
  <c r="F240" i="5"/>
  <c r="E240" i="5"/>
  <c r="D240" i="5"/>
  <c r="C240" i="5"/>
  <c r="F239" i="5"/>
  <c r="E239" i="5"/>
  <c r="D239" i="5"/>
  <c r="C239" i="5"/>
  <c r="F238" i="5"/>
  <c r="E238" i="5"/>
  <c r="D238" i="5"/>
  <c r="C238" i="5"/>
  <c r="F237" i="5"/>
  <c r="E237" i="5"/>
  <c r="D237" i="5"/>
  <c r="C237" i="5"/>
  <c r="F236" i="5"/>
  <c r="E236" i="5"/>
  <c r="D236" i="5"/>
  <c r="C236" i="5"/>
  <c r="F235" i="5"/>
  <c r="E235" i="5"/>
  <c r="D235" i="5"/>
  <c r="C235" i="5"/>
  <c r="F234" i="5"/>
  <c r="E234" i="5"/>
  <c r="D234" i="5"/>
  <c r="C234" i="5"/>
  <c r="F233" i="5"/>
  <c r="E233" i="5"/>
  <c r="D233" i="5"/>
  <c r="C233" i="5"/>
  <c r="F232" i="5"/>
  <c r="E232" i="5"/>
  <c r="D232" i="5"/>
  <c r="C232" i="5"/>
  <c r="F231" i="5"/>
  <c r="E231" i="5"/>
  <c r="D231" i="5"/>
  <c r="C231" i="5"/>
  <c r="F230" i="5"/>
  <c r="E230" i="5"/>
  <c r="D230" i="5"/>
  <c r="C230" i="5"/>
  <c r="F229" i="5"/>
  <c r="E229" i="5"/>
  <c r="D229" i="5"/>
  <c r="C229" i="5"/>
  <c r="F228" i="5"/>
  <c r="E228" i="5"/>
  <c r="D228" i="5"/>
  <c r="C228" i="5"/>
  <c r="F227" i="5"/>
  <c r="E227" i="5"/>
  <c r="D227" i="5"/>
  <c r="C227" i="5"/>
  <c r="F226" i="5"/>
  <c r="E226" i="5"/>
  <c r="D226" i="5"/>
  <c r="C226" i="5"/>
  <c r="F225" i="5"/>
  <c r="E225" i="5"/>
  <c r="D225" i="5"/>
  <c r="C225" i="5"/>
  <c r="F224" i="5"/>
  <c r="E224" i="5"/>
  <c r="D224" i="5"/>
  <c r="C224" i="5"/>
  <c r="F223" i="5"/>
  <c r="E223" i="5"/>
  <c r="D223" i="5"/>
  <c r="C223" i="5"/>
  <c r="F222" i="5"/>
  <c r="E222" i="5"/>
  <c r="D222" i="5"/>
  <c r="C222" i="5"/>
  <c r="F221" i="5"/>
  <c r="E221" i="5"/>
  <c r="D221" i="5"/>
  <c r="C221" i="5"/>
  <c r="F220" i="5"/>
  <c r="E220" i="5"/>
  <c r="D220" i="5"/>
  <c r="C220" i="5"/>
  <c r="F219" i="5"/>
  <c r="E219" i="5"/>
  <c r="D219" i="5"/>
  <c r="C219" i="5"/>
  <c r="F218" i="5"/>
  <c r="E218" i="5"/>
  <c r="D218" i="5"/>
  <c r="C218" i="5"/>
  <c r="F217" i="5"/>
  <c r="E217" i="5"/>
  <c r="D217" i="5"/>
  <c r="C217" i="5"/>
  <c r="F216" i="5"/>
  <c r="E216" i="5"/>
  <c r="D216" i="5"/>
  <c r="C216" i="5"/>
  <c r="F215" i="5"/>
  <c r="E215" i="5"/>
  <c r="D215" i="5"/>
  <c r="C215" i="5"/>
  <c r="F214" i="5"/>
  <c r="E214" i="5"/>
  <c r="D214" i="5"/>
  <c r="C214" i="5"/>
  <c r="F213" i="5"/>
  <c r="E213" i="5"/>
  <c r="D213" i="5"/>
  <c r="C213" i="5"/>
  <c r="F212" i="5"/>
  <c r="E212" i="5"/>
  <c r="D212" i="5"/>
  <c r="C212" i="5"/>
  <c r="F211" i="5"/>
  <c r="E211" i="5"/>
  <c r="D211" i="5"/>
  <c r="C211" i="5"/>
  <c r="F210" i="5"/>
  <c r="E210" i="5"/>
  <c r="D210" i="5"/>
  <c r="C210" i="5"/>
  <c r="F209" i="5"/>
  <c r="E209" i="5"/>
  <c r="D209" i="5"/>
  <c r="C209" i="5"/>
  <c r="F208" i="5"/>
  <c r="E208" i="5"/>
  <c r="D208" i="5"/>
  <c r="C208" i="5"/>
  <c r="F207" i="5"/>
  <c r="E207" i="5"/>
  <c r="D207" i="5"/>
  <c r="C207" i="5"/>
  <c r="F206" i="5"/>
  <c r="E206" i="5"/>
  <c r="D206" i="5"/>
  <c r="C206" i="5"/>
  <c r="F205" i="5"/>
  <c r="E205" i="5"/>
  <c r="D205" i="5"/>
  <c r="C205" i="5"/>
  <c r="F204" i="5"/>
  <c r="E204" i="5"/>
  <c r="D204" i="5"/>
  <c r="C204" i="5"/>
  <c r="F203" i="5"/>
  <c r="E203" i="5"/>
  <c r="D203" i="5"/>
  <c r="C203" i="5"/>
  <c r="F202" i="5"/>
  <c r="E202" i="5"/>
  <c r="D202" i="5"/>
  <c r="C202" i="5"/>
  <c r="F201" i="5"/>
  <c r="E201" i="5"/>
  <c r="D201" i="5"/>
  <c r="C201" i="5"/>
  <c r="F200" i="5"/>
  <c r="E200" i="5"/>
  <c r="D200" i="5"/>
  <c r="C200" i="5"/>
  <c r="F199" i="5"/>
  <c r="E199" i="5"/>
  <c r="D199" i="5"/>
  <c r="C199" i="5"/>
  <c r="F198" i="5"/>
  <c r="E198" i="5"/>
  <c r="D198" i="5"/>
  <c r="C198" i="5"/>
  <c r="F197" i="5"/>
  <c r="E197" i="5"/>
  <c r="D197" i="5"/>
  <c r="C197" i="5"/>
  <c r="F196" i="5"/>
  <c r="E196" i="5"/>
  <c r="D196" i="5"/>
  <c r="C196" i="5"/>
  <c r="F195" i="5"/>
  <c r="E195" i="5"/>
  <c r="D195" i="5"/>
  <c r="C195" i="5"/>
  <c r="F194" i="5"/>
  <c r="E194" i="5"/>
  <c r="D194" i="5"/>
  <c r="C194" i="5"/>
  <c r="F193" i="5"/>
  <c r="E193" i="5"/>
  <c r="D193" i="5"/>
  <c r="C193" i="5"/>
  <c r="F192" i="5"/>
  <c r="E192" i="5"/>
  <c r="D192" i="5"/>
  <c r="C192" i="5"/>
  <c r="F191" i="5"/>
  <c r="E191" i="5"/>
  <c r="D191" i="5"/>
  <c r="C191" i="5"/>
  <c r="F190" i="5"/>
  <c r="E190" i="5"/>
  <c r="D190" i="5"/>
  <c r="C190" i="5"/>
  <c r="F189" i="5"/>
  <c r="E189" i="5"/>
  <c r="D189" i="5"/>
  <c r="C189" i="5"/>
  <c r="F188" i="5"/>
  <c r="E188" i="5"/>
  <c r="D188" i="5"/>
  <c r="C188" i="5"/>
  <c r="F187" i="5"/>
  <c r="E187" i="5"/>
  <c r="D187" i="5"/>
  <c r="C187" i="5"/>
  <c r="F186" i="5"/>
  <c r="E186" i="5"/>
  <c r="D186" i="5"/>
  <c r="C186" i="5"/>
  <c r="F185" i="5"/>
  <c r="E185" i="5"/>
  <c r="D185" i="5"/>
  <c r="C185" i="5"/>
  <c r="F184" i="5"/>
  <c r="E184" i="5"/>
  <c r="D184" i="5"/>
  <c r="C184" i="5"/>
  <c r="F183" i="5"/>
  <c r="E183" i="5"/>
  <c r="D183" i="5"/>
  <c r="C183" i="5"/>
  <c r="F182" i="5"/>
  <c r="E182" i="5"/>
  <c r="D182" i="5"/>
  <c r="C182" i="5"/>
  <c r="F181" i="5"/>
  <c r="E181" i="5"/>
  <c r="D181" i="5"/>
  <c r="C181" i="5"/>
  <c r="F180" i="5"/>
  <c r="E180" i="5"/>
  <c r="D180" i="5"/>
  <c r="C180" i="5"/>
  <c r="F179" i="5"/>
  <c r="E179" i="5"/>
  <c r="D179" i="5"/>
  <c r="C179" i="5"/>
  <c r="F178" i="5"/>
  <c r="E178" i="5"/>
  <c r="D178" i="5"/>
  <c r="C178" i="5"/>
  <c r="F177" i="5"/>
  <c r="E177" i="5"/>
  <c r="D177" i="5"/>
  <c r="C177" i="5"/>
  <c r="F176" i="5"/>
  <c r="E176" i="5"/>
  <c r="D176" i="5"/>
  <c r="C176" i="5"/>
  <c r="F175" i="5"/>
  <c r="E175" i="5"/>
  <c r="D175" i="5"/>
  <c r="C175" i="5"/>
  <c r="F174" i="5"/>
  <c r="E174" i="5"/>
  <c r="D174" i="5"/>
  <c r="C174" i="5"/>
  <c r="F173" i="5"/>
  <c r="E173" i="5"/>
  <c r="D173" i="5"/>
  <c r="C173" i="5"/>
  <c r="F172" i="5"/>
  <c r="E172" i="5"/>
  <c r="D172" i="5"/>
  <c r="C172" i="5"/>
  <c r="F171" i="5"/>
  <c r="E171" i="5"/>
  <c r="D171" i="5"/>
  <c r="C171" i="5"/>
  <c r="F170" i="5"/>
  <c r="E170" i="5"/>
  <c r="D170" i="5"/>
  <c r="C170" i="5"/>
  <c r="F169" i="5"/>
  <c r="E169" i="5"/>
  <c r="D169" i="5"/>
  <c r="C169" i="5"/>
  <c r="F168" i="5"/>
  <c r="E168" i="5"/>
  <c r="D168" i="5"/>
  <c r="C168" i="5"/>
  <c r="F167" i="5"/>
  <c r="E167" i="5"/>
  <c r="D167" i="5"/>
  <c r="C167" i="5"/>
  <c r="F166" i="5"/>
  <c r="E166" i="5"/>
  <c r="D166" i="5"/>
  <c r="C166" i="5"/>
  <c r="F165" i="5"/>
  <c r="E165" i="5"/>
  <c r="D165" i="5"/>
  <c r="C165" i="5"/>
  <c r="F164" i="5"/>
  <c r="E164" i="5"/>
  <c r="D164" i="5"/>
  <c r="C164" i="5"/>
  <c r="F163" i="5"/>
  <c r="E163" i="5"/>
  <c r="D163" i="5"/>
  <c r="C163" i="5"/>
  <c r="F162" i="5"/>
  <c r="E162" i="5"/>
  <c r="D162" i="5"/>
  <c r="C162" i="5"/>
  <c r="F161" i="5"/>
  <c r="E161" i="5"/>
  <c r="D161" i="5"/>
  <c r="C161" i="5"/>
  <c r="F160" i="5"/>
  <c r="E160" i="5"/>
  <c r="D160" i="5"/>
  <c r="C160" i="5"/>
  <c r="F159" i="5"/>
  <c r="E159" i="5"/>
  <c r="D159" i="5"/>
  <c r="C159" i="5"/>
  <c r="F158" i="5"/>
  <c r="E158" i="5"/>
  <c r="D158" i="5"/>
  <c r="C158" i="5"/>
  <c r="F157" i="5"/>
  <c r="E157" i="5"/>
  <c r="D157" i="5"/>
  <c r="C157" i="5"/>
  <c r="F156" i="5"/>
  <c r="E156" i="5"/>
  <c r="D156" i="5"/>
  <c r="C156" i="5"/>
  <c r="F155" i="5"/>
  <c r="E155" i="5"/>
  <c r="D155" i="5"/>
  <c r="C155" i="5"/>
  <c r="F154" i="5"/>
  <c r="E154" i="5"/>
  <c r="D154" i="5"/>
  <c r="C154" i="5"/>
  <c r="F153" i="5"/>
  <c r="E153" i="5"/>
  <c r="D153" i="5"/>
  <c r="C153" i="5"/>
  <c r="F152" i="5"/>
  <c r="E152" i="5"/>
  <c r="D152" i="5"/>
  <c r="C152" i="5"/>
  <c r="F151" i="5"/>
  <c r="E151" i="5"/>
  <c r="D151" i="5"/>
  <c r="C151" i="5"/>
  <c r="F150" i="5"/>
  <c r="E150" i="5"/>
  <c r="D150" i="5"/>
  <c r="C150" i="5"/>
  <c r="F149" i="5"/>
  <c r="E149" i="5"/>
  <c r="D149" i="5"/>
  <c r="C149" i="5"/>
  <c r="F148" i="5"/>
  <c r="E148" i="5"/>
  <c r="D148" i="5"/>
  <c r="C148" i="5"/>
  <c r="F147" i="5"/>
  <c r="E147" i="5"/>
  <c r="D147" i="5"/>
  <c r="C147" i="5"/>
  <c r="F146" i="5"/>
  <c r="E146" i="5"/>
  <c r="D146" i="5"/>
  <c r="C146" i="5"/>
  <c r="F145" i="5"/>
  <c r="E145" i="5"/>
  <c r="D145" i="5"/>
  <c r="C145" i="5"/>
  <c r="F144" i="5"/>
  <c r="E144" i="5"/>
  <c r="D144" i="5"/>
  <c r="C144" i="5"/>
  <c r="F143" i="5"/>
  <c r="E143" i="5"/>
  <c r="D143" i="5"/>
  <c r="C143" i="5"/>
  <c r="F142" i="5"/>
  <c r="E142" i="5"/>
  <c r="D142" i="5"/>
  <c r="C142" i="5"/>
  <c r="F141" i="5"/>
  <c r="E141" i="5"/>
  <c r="D141" i="5"/>
  <c r="C141" i="5"/>
  <c r="F140" i="5"/>
  <c r="E140" i="5"/>
  <c r="D140" i="5"/>
  <c r="C140" i="5"/>
  <c r="F139" i="5"/>
  <c r="E139" i="5"/>
  <c r="D139" i="5"/>
  <c r="C139" i="5"/>
  <c r="F138" i="5"/>
  <c r="E138" i="5"/>
  <c r="D138" i="5"/>
  <c r="C138" i="5"/>
  <c r="F137" i="5"/>
  <c r="E137" i="5"/>
  <c r="D137" i="5"/>
  <c r="C137" i="5"/>
  <c r="F136" i="5"/>
  <c r="E136" i="5"/>
  <c r="D136" i="5"/>
  <c r="C136" i="5"/>
  <c r="F135" i="5"/>
  <c r="E135" i="5"/>
  <c r="D135" i="5"/>
  <c r="C135" i="5"/>
  <c r="F134" i="5"/>
  <c r="E134" i="5"/>
  <c r="D134" i="5"/>
  <c r="C134" i="5"/>
  <c r="F133" i="5"/>
  <c r="E133" i="5"/>
  <c r="D133" i="5"/>
  <c r="C133" i="5"/>
  <c r="F132" i="5"/>
  <c r="E132" i="5"/>
  <c r="D132" i="5"/>
  <c r="C132" i="5"/>
  <c r="F131" i="5"/>
  <c r="E131" i="5"/>
  <c r="D131" i="5"/>
  <c r="C131" i="5"/>
  <c r="F130" i="5"/>
  <c r="E130" i="5"/>
  <c r="D130" i="5"/>
  <c r="C130" i="5"/>
  <c r="F129" i="5"/>
  <c r="E129" i="5"/>
  <c r="D129" i="5"/>
  <c r="C129" i="5"/>
  <c r="F128" i="5"/>
  <c r="E128" i="5"/>
  <c r="D128" i="5"/>
  <c r="C128" i="5"/>
  <c r="F127" i="5"/>
  <c r="E127" i="5"/>
  <c r="D127" i="5"/>
  <c r="C127" i="5"/>
  <c r="F126" i="5"/>
  <c r="E126" i="5"/>
  <c r="D126" i="5"/>
  <c r="C126" i="5"/>
  <c r="F125" i="5"/>
  <c r="E125" i="5"/>
  <c r="D125" i="5"/>
  <c r="C125" i="5"/>
  <c r="F124" i="5"/>
  <c r="E124" i="5"/>
  <c r="D124" i="5"/>
  <c r="C124" i="5"/>
  <c r="F123" i="5"/>
  <c r="E123" i="5"/>
  <c r="D123" i="5"/>
  <c r="C123" i="5"/>
  <c r="F122" i="5"/>
  <c r="E122" i="5"/>
  <c r="D122" i="5"/>
  <c r="C122" i="5"/>
  <c r="F121" i="5"/>
  <c r="E121" i="5"/>
  <c r="D121" i="5"/>
  <c r="C121" i="5"/>
  <c r="F120" i="5"/>
  <c r="E120" i="5"/>
  <c r="D120" i="5"/>
  <c r="C120" i="5"/>
  <c r="F119" i="5"/>
  <c r="E119" i="5"/>
  <c r="D119" i="5"/>
  <c r="C119" i="5"/>
  <c r="F118" i="5"/>
  <c r="E118" i="5"/>
  <c r="D118" i="5"/>
  <c r="C118" i="5"/>
  <c r="F117" i="5"/>
  <c r="E117" i="5"/>
  <c r="D117" i="5"/>
  <c r="C117" i="5"/>
  <c r="F116" i="5"/>
  <c r="E116" i="5"/>
  <c r="D116" i="5"/>
  <c r="C116" i="5"/>
  <c r="F115" i="5"/>
  <c r="E115" i="5"/>
  <c r="D115" i="5"/>
  <c r="C115" i="5"/>
  <c r="F114" i="5"/>
  <c r="E114" i="5"/>
  <c r="D114" i="5"/>
  <c r="C114" i="5"/>
  <c r="F113" i="5"/>
  <c r="E113" i="5"/>
  <c r="D113" i="5"/>
  <c r="C113" i="5"/>
  <c r="F112" i="5"/>
  <c r="E112" i="5"/>
  <c r="D112" i="5"/>
  <c r="C112" i="5"/>
  <c r="F111" i="5"/>
  <c r="E111" i="5"/>
  <c r="D111" i="5"/>
  <c r="C111" i="5"/>
  <c r="F110" i="5"/>
  <c r="E110" i="5"/>
  <c r="D110" i="5"/>
  <c r="C110" i="5"/>
  <c r="F109" i="5"/>
  <c r="E109" i="5"/>
  <c r="D109" i="5"/>
  <c r="C109" i="5"/>
  <c r="F108" i="5"/>
  <c r="E108" i="5"/>
  <c r="D108" i="5"/>
  <c r="C108" i="5"/>
  <c r="F107" i="5"/>
  <c r="E107" i="5"/>
  <c r="D107" i="5"/>
  <c r="C107" i="5"/>
  <c r="F106" i="5"/>
  <c r="E106" i="5"/>
  <c r="D106" i="5"/>
  <c r="C106" i="5"/>
  <c r="F105" i="5"/>
  <c r="E105" i="5"/>
  <c r="D105" i="5"/>
  <c r="C105" i="5"/>
  <c r="F104" i="5"/>
  <c r="E104" i="5"/>
  <c r="D104" i="5"/>
  <c r="C104" i="5"/>
  <c r="F103" i="5"/>
  <c r="E103" i="5"/>
  <c r="D103" i="5"/>
  <c r="C103" i="5"/>
  <c r="F102" i="5"/>
  <c r="E102" i="5"/>
  <c r="D102" i="5"/>
  <c r="C102" i="5"/>
  <c r="F101" i="5"/>
  <c r="E101" i="5"/>
  <c r="D101" i="5"/>
  <c r="C101" i="5"/>
  <c r="F100" i="5"/>
  <c r="E100" i="5"/>
  <c r="D100" i="5"/>
  <c r="C100" i="5"/>
  <c r="F99" i="5"/>
  <c r="E99" i="5"/>
  <c r="D99" i="5"/>
  <c r="C99" i="5"/>
  <c r="F98" i="5"/>
  <c r="E98" i="5"/>
  <c r="D98" i="5"/>
  <c r="C98" i="5"/>
  <c r="F97" i="5"/>
  <c r="E97" i="5"/>
  <c r="D97" i="5"/>
  <c r="C97" i="5"/>
  <c r="F96" i="5"/>
  <c r="E96" i="5"/>
  <c r="D96" i="5"/>
  <c r="C96" i="5"/>
  <c r="F95" i="5"/>
  <c r="E95" i="5"/>
  <c r="D95" i="5"/>
  <c r="C95" i="5"/>
  <c r="F94" i="5"/>
  <c r="E94" i="5"/>
  <c r="D94" i="5"/>
  <c r="C94" i="5"/>
  <c r="F93" i="5"/>
  <c r="E93" i="5"/>
  <c r="D93" i="5"/>
  <c r="C93" i="5"/>
  <c r="F92" i="5"/>
  <c r="E92" i="5"/>
  <c r="D92" i="5"/>
  <c r="C92" i="5"/>
  <c r="F91" i="5"/>
  <c r="E91" i="5"/>
  <c r="D91" i="5"/>
  <c r="C91" i="5"/>
  <c r="F90" i="5"/>
  <c r="E90" i="5"/>
  <c r="D90" i="5"/>
  <c r="C90" i="5"/>
  <c r="F89" i="5"/>
  <c r="E89" i="5"/>
  <c r="D89" i="5"/>
  <c r="C89" i="5"/>
  <c r="F88" i="5"/>
  <c r="E88" i="5"/>
  <c r="D88" i="5"/>
  <c r="C88" i="5"/>
  <c r="F87" i="5"/>
  <c r="E87" i="5"/>
  <c r="D87" i="5"/>
  <c r="C87" i="5"/>
  <c r="F86" i="5"/>
  <c r="E86" i="5"/>
  <c r="D86" i="5"/>
  <c r="C86" i="5"/>
  <c r="F85" i="5"/>
  <c r="E85" i="5"/>
  <c r="D85" i="5"/>
  <c r="C85" i="5"/>
  <c r="F84" i="5"/>
  <c r="E84" i="5"/>
  <c r="D84" i="5"/>
  <c r="C84" i="5"/>
  <c r="F83" i="5"/>
  <c r="E83" i="5"/>
  <c r="D83" i="5"/>
  <c r="C83" i="5"/>
  <c r="F82" i="5"/>
  <c r="E82" i="5"/>
  <c r="D82" i="5"/>
  <c r="C82" i="5"/>
  <c r="F81" i="5"/>
  <c r="E81" i="5"/>
  <c r="D81" i="5"/>
  <c r="C81" i="5"/>
  <c r="F80" i="5"/>
  <c r="E80" i="5"/>
  <c r="D80" i="5"/>
  <c r="C80" i="5"/>
  <c r="F79" i="5"/>
  <c r="E79" i="5"/>
  <c r="D79" i="5"/>
  <c r="C79" i="5"/>
  <c r="F78" i="5"/>
  <c r="E78" i="5"/>
  <c r="D78" i="5"/>
  <c r="C78" i="5"/>
  <c r="F77" i="5"/>
  <c r="E77" i="5"/>
  <c r="D77" i="5"/>
  <c r="C77" i="5"/>
  <c r="F76" i="5"/>
  <c r="E76" i="5"/>
  <c r="D76" i="5"/>
  <c r="C76" i="5"/>
  <c r="F75" i="5"/>
  <c r="E75" i="5"/>
  <c r="D75" i="5"/>
  <c r="C75" i="5"/>
  <c r="F74" i="5"/>
  <c r="E74" i="5"/>
  <c r="D74" i="5"/>
  <c r="C74" i="5"/>
  <c r="F73" i="5"/>
  <c r="E73" i="5"/>
  <c r="D73" i="5"/>
  <c r="C73" i="5"/>
  <c r="F72" i="5"/>
  <c r="E72" i="5"/>
  <c r="D72" i="5"/>
  <c r="C72" i="5"/>
  <c r="F71" i="5"/>
  <c r="E71" i="5"/>
  <c r="D71" i="5"/>
  <c r="C71" i="5"/>
  <c r="F70" i="5"/>
  <c r="E70" i="5"/>
  <c r="D70" i="5"/>
  <c r="C70" i="5"/>
  <c r="F69" i="5"/>
  <c r="E69" i="5"/>
  <c r="D69" i="5"/>
  <c r="C69" i="5"/>
  <c r="F68" i="5"/>
  <c r="E68" i="5"/>
  <c r="D68" i="5"/>
  <c r="C68" i="5"/>
  <c r="F67" i="5"/>
  <c r="E67" i="5"/>
  <c r="D67" i="5"/>
  <c r="C67" i="5"/>
  <c r="F66" i="5"/>
  <c r="E66" i="5"/>
  <c r="D66" i="5"/>
  <c r="C66" i="5"/>
  <c r="F65" i="5"/>
  <c r="E65" i="5"/>
  <c r="D65" i="5"/>
  <c r="C65" i="5"/>
  <c r="F64" i="5"/>
  <c r="E64" i="5"/>
  <c r="D64" i="5"/>
  <c r="C64" i="5"/>
  <c r="F63" i="5"/>
  <c r="E63" i="5"/>
  <c r="D63" i="5"/>
  <c r="C63" i="5"/>
  <c r="F62" i="5"/>
  <c r="E62" i="5"/>
  <c r="D62" i="5"/>
  <c r="C62" i="5"/>
  <c r="F61" i="5"/>
  <c r="E61" i="5"/>
  <c r="D61" i="5"/>
  <c r="C61" i="5"/>
  <c r="F60" i="5"/>
  <c r="E60" i="5"/>
  <c r="D60" i="5"/>
  <c r="C60" i="5"/>
  <c r="F59" i="5"/>
  <c r="E59" i="5"/>
  <c r="D59" i="5"/>
  <c r="C59" i="5"/>
  <c r="F58" i="5"/>
  <c r="E58" i="5"/>
  <c r="D58" i="5"/>
  <c r="C58" i="5"/>
  <c r="F57" i="5"/>
  <c r="E57" i="5"/>
  <c r="D57" i="5"/>
  <c r="C57" i="5"/>
  <c r="F56" i="5"/>
  <c r="E56" i="5"/>
  <c r="D56" i="5"/>
  <c r="C56" i="5"/>
  <c r="F55" i="5"/>
  <c r="E55" i="5"/>
  <c r="D55" i="5"/>
  <c r="C55" i="5"/>
  <c r="F54" i="5"/>
  <c r="E54" i="5"/>
  <c r="D54" i="5"/>
  <c r="C54" i="5"/>
  <c r="F53" i="5"/>
  <c r="E53" i="5"/>
  <c r="D53" i="5"/>
  <c r="C53" i="5"/>
  <c r="F52" i="5"/>
  <c r="E52" i="5"/>
  <c r="D52" i="5"/>
  <c r="C52" i="5"/>
  <c r="F51" i="5"/>
  <c r="E51" i="5"/>
  <c r="D51" i="5"/>
  <c r="C51" i="5"/>
  <c r="F50" i="5"/>
  <c r="E50" i="5"/>
  <c r="D50" i="5"/>
  <c r="C50" i="5"/>
  <c r="F49" i="5"/>
  <c r="E49" i="5"/>
  <c r="D49" i="5"/>
  <c r="C49" i="5"/>
  <c r="F48" i="5"/>
  <c r="E48" i="5"/>
  <c r="D48" i="5"/>
  <c r="C48" i="5"/>
  <c r="F47" i="5"/>
  <c r="E47" i="5"/>
  <c r="D47" i="5"/>
  <c r="C47" i="5"/>
  <c r="F46" i="5"/>
  <c r="E46" i="5"/>
  <c r="D46" i="5"/>
  <c r="C46" i="5"/>
  <c r="F45" i="5"/>
  <c r="E45" i="5"/>
  <c r="D45" i="5"/>
  <c r="C45" i="5"/>
  <c r="F44" i="5"/>
  <c r="E44" i="5"/>
  <c r="D44" i="5"/>
  <c r="C44" i="5"/>
  <c r="F43" i="5"/>
  <c r="E43" i="5"/>
  <c r="D43" i="5"/>
  <c r="C43" i="5"/>
  <c r="F42" i="5"/>
  <c r="E42" i="5"/>
  <c r="D42" i="5"/>
  <c r="C42" i="5"/>
  <c r="F41" i="5"/>
  <c r="E41" i="5"/>
  <c r="D41" i="5"/>
  <c r="C41" i="5"/>
  <c r="F40" i="5"/>
  <c r="E40" i="5"/>
  <c r="D40" i="5"/>
  <c r="C40" i="5"/>
  <c r="F39" i="5"/>
  <c r="E39" i="5"/>
  <c r="D39" i="5"/>
  <c r="C39" i="5"/>
  <c r="F38" i="5"/>
  <c r="E38" i="5"/>
  <c r="D38" i="5"/>
  <c r="C38" i="5"/>
  <c r="F37" i="5"/>
  <c r="E37" i="5"/>
  <c r="D37" i="5"/>
  <c r="C37" i="5"/>
  <c r="F36" i="5"/>
  <c r="E36" i="5"/>
  <c r="D36" i="5"/>
  <c r="C36" i="5"/>
  <c r="F35" i="5"/>
  <c r="E35" i="5"/>
  <c r="D35" i="5"/>
  <c r="C35" i="5"/>
  <c r="F34" i="5"/>
  <c r="E34" i="5"/>
  <c r="D34" i="5"/>
  <c r="C34" i="5"/>
  <c r="F33" i="5"/>
  <c r="E33" i="5"/>
  <c r="D33" i="5"/>
  <c r="C33" i="5"/>
  <c r="F32" i="5"/>
  <c r="E32" i="5"/>
  <c r="D32" i="5"/>
  <c r="C32" i="5"/>
  <c r="F31" i="5"/>
  <c r="E31" i="5"/>
  <c r="D31" i="5"/>
  <c r="C31" i="5"/>
  <c r="F30" i="5"/>
  <c r="E30" i="5"/>
  <c r="D30" i="5"/>
  <c r="C30" i="5"/>
  <c r="F29" i="5"/>
  <c r="E29" i="5"/>
  <c r="D29" i="5"/>
  <c r="C29" i="5"/>
  <c r="F28" i="5"/>
  <c r="E28" i="5"/>
  <c r="D28" i="5"/>
  <c r="C28" i="5"/>
  <c r="F27" i="5"/>
  <c r="E27" i="5"/>
  <c r="D27" i="5"/>
  <c r="C27" i="5"/>
  <c r="F26" i="5"/>
  <c r="E26" i="5"/>
  <c r="D26" i="5"/>
  <c r="C26" i="5"/>
  <c r="F25" i="5"/>
  <c r="E25" i="5"/>
  <c r="D25" i="5"/>
  <c r="C25" i="5"/>
  <c r="F24" i="5"/>
  <c r="E24" i="5"/>
  <c r="D24" i="5"/>
  <c r="C24" i="5"/>
  <c r="F23" i="5"/>
  <c r="E23" i="5"/>
  <c r="D23" i="5"/>
  <c r="C23" i="5"/>
  <c r="F22" i="5"/>
  <c r="E22" i="5"/>
  <c r="D22" i="5"/>
  <c r="C22" i="5"/>
  <c r="F21" i="5"/>
  <c r="E21" i="5"/>
  <c r="D21" i="5"/>
  <c r="C21" i="5"/>
  <c r="F20" i="5"/>
  <c r="E20" i="5"/>
  <c r="D20" i="5"/>
  <c r="C20" i="5"/>
  <c r="F19" i="5"/>
  <c r="E19" i="5"/>
  <c r="D19" i="5"/>
  <c r="C19" i="5"/>
  <c r="F18" i="5"/>
  <c r="E18" i="5"/>
  <c r="D18" i="5"/>
  <c r="C18" i="5"/>
  <c r="F17" i="5"/>
  <c r="E17" i="5"/>
  <c r="D17" i="5"/>
  <c r="C17" i="5"/>
  <c r="F16" i="5"/>
  <c r="E16" i="5"/>
  <c r="D16" i="5"/>
  <c r="C16" i="5"/>
  <c r="F15" i="5"/>
  <c r="E15" i="5"/>
  <c r="D15" i="5"/>
  <c r="C15" i="5"/>
  <c r="F14" i="5"/>
  <c r="E14" i="5"/>
  <c r="D14" i="5"/>
  <c r="C14" i="5"/>
  <c r="M13" i="5"/>
  <c r="F13" i="5"/>
  <c r="E13" i="5"/>
  <c r="D13" i="5"/>
  <c r="C13" i="5"/>
  <c r="F12" i="5"/>
  <c r="E12" i="5"/>
  <c r="D12" i="5"/>
  <c r="C12" i="5"/>
  <c r="F11" i="5"/>
  <c r="E11" i="5"/>
  <c r="D11" i="5"/>
  <c r="C11" i="5"/>
  <c r="F10" i="5"/>
  <c r="E10" i="5"/>
  <c r="D10" i="5"/>
  <c r="C10" i="5"/>
  <c r="P9" i="5"/>
  <c r="M9" i="5"/>
  <c r="F9" i="5"/>
  <c r="E9" i="5"/>
  <c r="D9" i="5"/>
  <c r="C9" i="5"/>
  <c r="F8" i="5"/>
  <c r="E8" i="5"/>
  <c r="D8" i="5"/>
  <c r="C8" i="5"/>
  <c r="F7" i="5"/>
  <c r="E7" i="5"/>
  <c r="D7" i="5"/>
  <c r="C7" i="5"/>
  <c r="F6" i="5"/>
  <c r="E6" i="5"/>
  <c r="D6" i="5"/>
  <c r="C6" i="5"/>
  <c r="F5" i="5"/>
  <c r="E5" i="5"/>
  <c r="D5" i="5"/>
  <c r="C5" i="5"/>
  <c r="M4" i="5"/>
  <c r="F4" i="5"/>
  <c r="E4" i="5"/>
  <c r="D4" i="5"/>
  <c r="C4" i="5"/>
  <c r="F3" i="5"/>
  <c r="E3" i="5"/>
  <c r="D3" i="5"/>
  <c r="C3" i="5"/>
  <c r="F2" i="5"/>
  <c r="E2" i="5"/>
  <c r="D2" i="5"/>
  <c r="C2" i="5"/>
  <c r="F18" i="4"/>
  <c r="E18" i="4"/>
  <c r="D18" i="4"/>
  <c r="C18" i="4"/>
  <c r="F17" i="4"/>
  <c r="E17" i="4"/>
  <c r="D17" i="4"/>
  <c r="C17" i="4"/>
  <c r="F16" i="4"/>
  <c r="E16" i="4"/>
  <c r="D16" i="4"/>
  <c r="C16" i="4"/>
  <c r="F15" i="4"/>
  <c r="E15" i="4"/>
  <c r="D15" i="4"/>
  <c r="C15" i="4"/>
  <c r="F14" i="4"/>
  <c r="E14" i="4"/>
  <c r="D14" i="4"/>
  <c r="C14" i="4"/>
  <c r="M13" i="4"/>
  <c r="F13" i="4"/>
  <c r="E13" i="4"/>
  <c r="D13" i="4"/>
  <c r="C13" i="4"/>
  <c r="F12" i="4"/>
  <c r="E12" i="4"/>
  <c r="D12" i="4"/>
  <c r="C12" i="4"/>
  <c r="F11" i="4"/>
  <c r="E11" i="4"/>
  <c r="D11" i="4"/>
  <c r="C11" i="4"/>
  <c r="F10" i="4"/>
  <c r="E10" i="4"/>
  <c r="D10" i="4"/>
  <c r="C10" i="4"/>
  <c r="P9" i="4"/>
  <c r="M9" i="4"/>
  <c r="F9" i="4"/>
  <c r="E9" i="4"/>
  <c r="D9" i="4"/>
  <c r="C9" i="4"/>
  <c r="F8" i="4"/>
  <c r="E8" i="4"/>
  <c r="D8" i="4"/>
  <c r="C8" i="4"/>
  <c r="F7" i="4"/>
  <c r="E7" i="4"/>
  <c r="D7" i="4"/>
  <c r="C7" i="4"/>
  <c r="F6" i="4"/>
  <c r="E6" i="4"/>
  <c r="D6" i="4"/>
  <c r="C6" i="4"/>
  <c r="F5" i="4"/>
  <c r="E5" i="4"/>
  <c r="D5" i="4"/>
  <c r="C5" i="4"/>
  <c r="M4" i="4"/>
  <c r="F4" i="4"/>
  <c r="E4" i="4"/>
  <c r="D4" i="4"/>
  <c r="C4" i="4"/>
  <c r="F3" i="4"/>
  <c r="E3" i="4"/>
  <c r="D3" i="4"/>
  <c r="C3" i="4"/>
  <c r="F2" i="4"/>
  <c r="E2" i="4"/>
  <c r="D2" i="4"/>
  <c r="C2" i="4"/>
  <c r="F64" i="3"/>
  <c r="E64" i="3"/>
  <c r="D64" i="3"/>
  <c r="C64" i="3"/>
  <c r="F63" i="3"/>
  <c r="E63" i="3"/>
  <c r="D63" i="3"/>
  <c r="C63" i="3"/>
  <c r="F62" i="3"/>
  <c r="E62" i="3"/>
  <c r="D62" i="3"/>
  <c r="C62" i="3"/>
  <c r="F61" i="3"/>
  <c r="E61" i="3"/>
  <c r="D61" i="3"/>
  <c r="C61" i="3"/>
  <c r="F60" i="3"/>
  <c r="E60" i="3"/>
  <c r="D60" i="3"/>
  <c r="C60" i="3"/>
  <c r="F59" i="3"/>
  <c r="E59" i="3"/>
  <c r="D59" i="3"/>
  <c r="C59" i="3"/>
  <c r="F58" i="3"/>
  <c r="E58" i="3"/>
  <c r="D58" i="3"/>
  <c r="C58" i="3"/>
  <c r="F57" i="3"/>
  <c r="E57" i="3"/>
  <c r="D57" i="3"/>
  <c r="C57" i="3"/>
  <c r="F56" i="3"/>
  <c r="E56" i="3"/>
  <c r="D56" i="3"/>
  <c r="C56" i="3"/>
  <c r="F55" i="3"/>
  <c r="E55" i="3"/>
  <c r="D55" i="3"/>
  <c r="C55" i="3"/>
  <c r="F54" i="3"/>
  <c r="E54" i="3"/>
  <c r="D54" i="3"/>
  <c r="C54" i="3"/>
  <c r="F53" i="3"/>
  <c r="E53" i="3"/>
  <c r="D53" i="3"/>
  <c r="C53" i="3"/>
  <c r="F52" i="3"/>
  <c r="E52" i="3"/>
  <c r="D52" i="3"/>
  <c r="C52" i="3"/>
  <c r="F51" i="3"/>
  <c r="E51" i="3"/>
  <c r="D51" i="3"/>
  <c r="C51" i="3"/>
  <c r="F50" i="3"/>
  <c r="E50" i="3"/>
  <c r="D50" i="3"/>
  <c r="C50" i="3"/>
  <c r="F49" i="3"/>
  <c r="E49" i="3"/>
  <c r="D49" i="3"/>
  <c r="C49" i="3"/>
  <c r="F48" i="3"/>
  <c r="E48" i="3"/>
  <c r="D48" i="3"/>
  <c r="C48" i="3"/>
  <c r="F47" i="3"/>
  <c r="E47" i="3"/>
  <c r="D47" i="3"/>
  <c r="C47" i="3"/>
  <c r="F46" i="3"/>
  <c r="E46" i="3"/>
  <c r="D46" i="3"/>
  <c r="C46" i="3"/>
  <c r="F45" i="3"/>
  <c r="E45" i="3"/>
  <c r="D45" i="3"/>
  <c r="C45" i="3"/>
  <c r="F44" i="3"/>
  <c r="E44" i="3"/>
  <c r="D44" i="3"/>
  <c r="C44" i="3"/>
  <c r="F43" i="3"/>
  <c r="E43" i="3"/>
  <c r="D43" i="3"/>
  <c r="C43" i="3"/>
  <c r="F42" i="3"/>
  <c r="E42" i="3"/>
  <c r="D42" i="3"/>
  <c r="C42" i="3"/>
  <c r="F41" i="3"/>
  <c r="E41" i="3"/>
  <c r="D41" i="3"/>
  <c r="C41" i="3"/>
  <c r="F40" i="3"/>
  <c r="E40" i="3"/>
  <c r="D40" i="3"/>
  <c r="C40" i="3"/>
  <c r="F39" i="3"/>
  <c r="E39" i="3"/>
  <c r="D39" i="3"/>
  <c r="C39" i="3"/>
  <c r="F38" i="3"/>
  <c r="E38" i="3"/>
  <c r="D38" i="3"/>
  <c r="C38" i="3"/>
  <c r="F37" i="3"/>
  <c r="E37" i="3"/>
  <c r="D37" i="3"/>
  <c r="C37" i="3"/>
  <c r="F36" i="3"/>
  <c r="E36" i="3"/>
  <c r="D36" i="3"/>
  <c r="C36" i="3"/>
  <c r="F35" i="3"/>
  <c r="E35" i="3"/>
  <c r="D35" i="3"/>
  <c r="C35" i="3"/>
  <c r="F34" i="3"/>
  <c r="E34" i="3"/>
  <c r="D34" i="3"/>
  <c r="C34" i="3"/>
  <c r="F33" i="3"/>
  <c r="E33" i="3"/>
  <c r="D33" i="3"/>
  <c r="C33" i="3"/>
  <c r="F32" i="3"/>
  <c r="E32" i="3"/>
  <c r="D32" i="3"/>
  <c r="C32" i="3"/>
  <c r="F31" i="3"/>
  <c r="E31" i="3"/>
  <c r="D31" i="3"/>
  <c r="C31" i="3"/>
  <c r="F30" i="3"/>
  <c r="E30" i="3"/>
  <c r="D30" i="3"/>
  <c r="C30" i="3"/>
  <c r="F29" i="3"/>
  <c r="E29" i="3"/>
  <c r="D29" i="3"/>
  <c r="C29" i="3"/>
  <c r="F28" i="3"/>
  <c r="E28" i="3"/>
  <c r="D28" i="3"/>
  <c r="C28" i="3"/>
  <c r="F27" i="3"/>
  <c r="E27" i="3"/>
  <c r="D27" i="3"/>
  <c r="C27" i="3"/>
  <c r="F26" i="3"/>
  <c r="E26" i="3"/>
  <c r="D26" i="3"/>
  <c r="C26" i="3"/>
  <c r="F25" i="3"/>
  <c r="E25" i="3"/>
  <c r="D25" i="3"/>
  <c r="C25" i="3"/>
  <c r="F24" i="3"/>
  <c r="E24" i="3"/>
  <c r="D24" i="3"/>
  <c r="C24" i="3"/>
  <c r="F23" i="3"/>
  <c r="E23" i="3"/>
  <c r="D23" i="3"/>
  <c r="C23" i="3"/>
  <c r="F22" i="3"/>
  <c r="E22" i="3"/>
  <c r="D22" i="3"/>
  <c r="C22" i="3"/>
  <c r="F21" i="3"/>
  <c r="E21" i="3"/>
  <c r="D21" i="3"/>
  <c r="C21" i="3"/>
  <c r="F20" i="3"/>
  <c r="E20" i="3"/>
  <c r="D20" i="3"/>
  <c r="C20" i="3"/>
  <c r="F19" i="3"/>
  <c r="E19" i="3"/>
  <c r="D19" i="3"/>
  <c r="C19" i="3"/>
  <c r="F18" i="3"/>
  <c r="E18" i="3"/>
  <c r="D18" i="3"/>
  <c r="C18" i="3"/>
  <c r="F17" i="3"/>
  <c r="E17" i="3"/>
  <c r="D17" i="3"/>
  <c r="C17" i="3"/>
  <c r="F16" i="3"/>
  <c r="E16" i="3"/>
  <c r="D16" i="3"/>
  <c r="C16" i="3"/>
  <c r="F15" i="3"/>
  <c r="E15" i="3"/>
  <c r="D15" i="3"/>
  <c r="C15" i="3"/>
  <c r="F14" i="3"/>
  <c r="E14" i="3"/>
  <c r="D14" i="3"/>
  <c r="C14" i="3"/>
  <c r="N13" i="3"/>
  <c r="F13" i="3"/>
  <c r="E13" i="3"/>
  <c r="D13" i="3"/>
  <c r="C13" i="3"/>
  <c r="F12" i="3"/>
  <c r="E12" i="3"/>
  <c r="D12" i="3"/>
  <c r="C12" i="3"/>
  <c r="F11" i="3"/>
  <c r="E11" i="3"/>
  <c r="D11" i="3"/>
  <c r="C11" i="3"/>
  <c r="F10" i="3"/>
  <c r="E10" i="3"/>
  <c r="D10" i="3"/>
  <c r="C10" i="3"/>
  <c r="Q9" i="3"/>
  <c r="N9" i="3"/>
  <c r="F9" i="3"/>
  <c r="E9" i="3"/>
  <c r="D9" i="3"/>
  <c r="C9" i="3"/>
  <c r="F8" i="3"/>
  <c r="E8" i="3"/>
  <c r="D8" i="3"/>
  <c r="C8" i="3"/>
  <c r="F7" i="3"/>
  <c r="E7" i="3"/>
  <c r="D7" i="3"/>
  <c r="C7" i="3"/>
  <c r="F6" i="3"/>
  <c r="E6" i="3"/>
  <c r="D6" i="3"/>
  <c r="C6" i="3"/>
  <c r="F5" i="3"/>
  <c r="E5" i="3"/>
  <c r="D5" i="3"/>
  <c r="C5" i="3"/>
  <c r="N4" i="3"/>
  <c r="F4" i="3"/>
  <c r="E4" i="3"/>
  <c r="D4" i="3"/>
  <c r="C4" i="3"/>
  <c r="F3" i="3"/>
  <c r="E3" i="3"/>
  <c r="D3" i="3"/>
  <c r="C3" i="3"/>
  <c r="F2" i="3"/>
  <c r="E2" i="3"/>
  <c r="D2" i="3"/>
  <c r="C2" i="3"/>
  <c r="F107" i="2"/>
  <c r="E107" i="2"/>
  <c r="D107" i="2"/>
  <c r="C107" i="2"/>
  <c r="F106" i="2"/>
  <c r="E106" i="2"/>
  <c r="D106" i="2"/>
  <c r="C106" i="2"/>
  <c r="F105" i="2"/>
  <c r="E105" i="2"/>
  <c r="D105" i="2"/>
  <c r="C105" i="2"/>
  <c r="F104" i="2"/>
  <c r="E104" i="2"/>
  <c r="D104" i="2"/>
  <c r="C104" i="2"/>
  <c r="F103" i="2"/>
  <c r="E103" i="2"/>
  <c r="D103" i="2"/>
  <c r="C103" i="2"/>
  <c r="F102" i="2"/>
  <c r="E102" i="2"/>
  <c r="D102" i="2"/>
  <c r="C102" i="2"/>
  <c r="F101" i="2"/>
  <c r="E101" i="2"/>
  <c r="D101" i="2"/>
  <c r="C101" i="2"/>
  <c r="F100" i="2"/>
  <c r="E100" i="2"/>
  <c r="D100" i="2"/>
  <c r="C100" i="2"/>
  <c r="F99" i="2"/>
  <c r="E99" i="2"/>
  <c r="D99" i="2"/>
  <c r="C99" i="2"/>
  <c r="F98" i="2"/>
  <c r="E98" i="2"/>
  <c r="D98" i="2"/>
  <c r="C98" i="2"/>
  <c r="F97" i="2"/>
  <c r="E97" i="2"/>
  <c r="D97" i="2"/>
  <c r="C97" i="2"/>
  <c r="F96" i="2"/>
  <c r="E96" i="2"/>
  <c r="D96" i="2"/>
  <c r="C96" i="2"/>
  <c r="F95" i="2"/>
  <c r="E95" i="2"/>
  <c r="D95" i="2"/>
  <c r="C95" i="2"/>
  <c r="F94" i="2"/>
  <c r="E94" i="2"/>
  <c r="D94" i="2"/>
  <c r="C94" i="2"/>
  <c r="F93" i="2"/>
  <c r="E93" i="2"/>
  <c r="D93" i="2"/>
  <c r="C93" i="2"/>
  <c r="F92" i="2"/>
  <c r="E92" i="2"/>
  <c r="D92" i="2"/>
  <c r="C92" i="2"/>
  <c r="F91" i="2"/>
  <c r="E91" i="2"/>
  <c r="D91" i="2"/>
  <c r="C91" i="2"/>
  <c r="F90" i="2"/>
  <c r="E90" i="2"/>
  <c r="D90" i="2"/>
  <c r="C90" i="2"/>
  <c r="F89" i="2"/>
  <c r="E89" i="2"/>
  <c r="D89" i="2"/>
  <c r="C89" i="2"/>
  <c r="F88" i="2"/>
  <c r="E88" i="2"/>
  <c r="D88" i="2"/>
  <c r="C88" i="2"/>
  <c r="F87" i="2"/>
  <c r="E87" i="2"/>
  <c r="D87" i="2"/>
  <c r="C87" i="2"/>
  <c r="F86" i="2"/>
  <c r="E86" i="2"/>
  <c r="D86" i="2"/>
  <c r="C86" i="2"/>
  <c r="F85" i="2"/>
  <c r="E85" i="2"/>
  <c r="D85" i="2"/>
  <c r="C85" i="2"/>
  <c r="F84" i="2"/>
  <c r="E84" i="2"/>
  <c r="D84" i="2"/>
  <c r="C84" i="2"/>
  <c r="F83" i="2"/>
  <c r="E83" i="2"/>
  <c r="D83" i="2"/>
  <c r="C83" i="2"/>
  <c r="F82" i="2"/>
  <c r="E82" i="2"/>
  <c r="D82" i="2"/>
  <c r="C82" i="2"/>
  <c r="F81" i="2"/>
  <c r="E81" i="2"/>
  <c r="D81" i="2"/>
  <c r="C81" i="2"/>
  <c r="F80" i="2"/>
  <c r="E80" i="2"/>
  <c r="D80" i="2"/>
  <c r="C80" i="2"/>
  <c r="F79" i="2"/>
  <c r="E79" i="2"/>
  <c r="D79" i="2"/>
  <c r="C79" i="2"/>
  <c r="F78" i="2"/>
  <c r="E78" i="2"/>
  <c r="D78" i="2"/>
  <c r="C78" i="2"/>
  <c r="F77" i="2"/>
  <c r="E77" i="2"/>
  <c r="D77" i="2"/>
  <c r="C77" i="2"/>
  <c r="F76" i="2"/>
  <c r="E76" i="2"/>
  <c r="D76" i="2"/>
  <c r="C76" i="2"/>
  <c r="F75" i="2"/>
  <c r="E75" i="2"/>
  <c r="D75" i="2"/>
  <c r="C75" i="2"/>
  <c r="F74" i="2"/>
  <c r="E74" i="2"/>
  <c r="D74" i="2"/>
  <c r="C74" i="2"/>
  <c r="F73" i="2"/>
  <c r="E73" i="2"/>
  <c r="D73" i="2"/>
  <c r="C73" i="2"/>
  <c r="F72" i="2"/>
  <c r="E72" i="2"/>
  <c r="D72" i="2"/>
  <c r="C72" i="2"/>
  <c r="F71" i="2"/>
  <c r="E71" i="2"/>
  <c r="D71" i="2"/>
  <c r="C71" i="2"/>
  <c r="F70" i="2"/>
  <c r="E70" i="2"/>
  <c r="D70" i="2"/>
  <c r="C70" i="2"/>
  <c r="F69" i="2"/>
  <c r="E69" i="2"/>
  <c r="D69" i="2"/>
  <c r="C69" i="2"/>
  <c r="F68" i="2"/>
  <c r="E68" i="2"/>
  <c r="D68" i="2"/>
  <c r="C68" i="2"/>
  <c r="F67" i="2"/>
  <c r="E67" i="2"/>
  <c r="D67" i="2"/>
  <c r="C67" i="2"/>
  <c r="F66" i="2"/>
  <c r="E66" i="2"/>
  <c r="D66" i="2"/>
  <c r="C66" i="2"/>
  <c r="F65" i="2"/>
  <c r="E65" i="2"/>
  <c r="D65" i="2"/>
  <c r="C65" i="2"/>
  <c r="F64" i="2"/>
  <c r="E64" i="2"/>
  <c r="D64" i="2"/>
  <c r="C64" i="2"/>
  <c r="F63" i="2"/>
  <c r="E63" i="2"/>
  <c r="D63" i="2"/>
  <c r="C63" i="2"/>
  <c r="F62" i="2"/>
  <c r="E62" i="2"/>
  <c r="D62" i="2"/>
  <c r="C62" i="2"/>
  <c r="F61" i="2"/>
  <c r="E61" i="2"/>
  <c r="D61" i="2"/>
  <c r="C61" i="2"/>
  <c r="F60" i="2"/>
  <c r="E60" i="2"/>
  <c r="D60" i="2"/>
  <c r="C60" i="2"/>
  <c r="F59" i="2"/>
  <c r="E59" i="2"/>
  <c r="D59" i="2"/>
  <c r="C59" i="2"/>
  <c r="F58" i="2"/>
  <c r="E58" i="2"/>
  <c r="D58" i="2"/>
  <c r="C58" i="2"/>
  <c r="F57" i="2"/>
  <c r="E57" i="2"/>
  <c r="D57" i="2"/>
  <c r="C57" i="2"/>
  <c r="F56" i="2"/>
  <c r="E56" i="2"/>
  <c r="D56" i="2"/>
  <c r="C56" i="2"/>
  <c r="F55" i="2"/>
  <c r="E55" i="2"/>
  <c r="D55" i="2"/>
  <c r="C55" i="2"/>
  <c r="F54" i="2"/>
  <c r="E54" i="2"/>
  <c r="D54" i="2"/>
  <c r="C54" i="2"/>
  <c r="F53" i="2"/>
  <c r="E53" i="2"/>
  <c r="D53" i="2"/>
  <c r="C53" i="2"/>
  <c r="F52" i="2"/>
  <c r="E52" i="2"/>
  <c r="D52" i="2"/>
  <c r="C52" i="2"/>
  <c r="F51" i="2"/>
  <c r="E51" i="2"/>
  <c r="D51" i="2"/>
  <c r="C51" i="2"/>
  <c r="F50" i="2"/>
  <c r="E50" i="2"/>
  <c r="D50" i="2"/>
  <c r="C50" i="2"/>
  <c r="F49" i="2"/>
  <c r="E49" i="2"/>
  <c r="D49" i="2"/>
  <c r="C49" i="2"/>
  <c r="F48" i="2"/>
  <c r="E48" i="2"/>
  <c r="D48" i="2"/>
  <c r="C48" i="2"/>
  <c r="F47" i="2"/>
  <c r="E47" i="2"/>
  <c r="D47" i="2"/>
  <c r="C47" i="2"/>
  <c r="F46" i="2"/>
  <c r="E46" i="2"/>
  <c r="D46" i="2"/>
  <c r="C46" i="2"/>
  <c r="F45" i="2"/>
  <c r="E45" i="2"/>
  <c r="D45" i="2"/>
  <c r="C45" i="2"/>
  <c r="F44" i="2"/>
  <c r="E44" i="2"/>
  <c r="D44" i="2"/>
  <c r="C44" i="2"/>
  <c r="F43" i="2"/>
  <c r="E43" i="2"/>
  <c r="D43" i="2"/>
  <c r="C43" i="2"/>
  <c r="F42" i="2"/>
  <c r="E42" i="2"/>
  <c r="D42" i="2"/>
  <c r="C42" i="2"/>
  <c r="F41" i="2"/>
  <c r="E41" i="2"/>
  <c r="D41" i="2"/>
  <c r="C41" i="2"/>
  <c r="F40" i="2"/>
  <c r="E40" i="2"/>
  <c r="D40" i="2"/>
  <c r="C40" i="2"/>
  <c r="F39" i="2"/>
  <c r="E39" i="2"/>
  <c r="D39" i="2"/>
  <c r="C39" i="2"/>
  <c r="F38" i="2"/>
  <c r="E38" i="2"/>
  <c r="D38" i="2"/>
  <c r="C38" i="2"/>
  <c r="F37" i="2"/>
  <c r="E37" i="2"/>
  <c r="D37" i="2"/>
  <c r="C37" i="2"/>
  <c r="F36" i="2"/>
  <c r="E36" i="2"/>
  <c r="D36" i="2"/>
  <c r="C36" i="2"/>
  <c r="F35" i="2"/>
  <c r="E35" i="2"/>
  <c r="D35" i="2"/>
  <c r="C35" i="2"/>
  <c r="F34" i="2"/>
  <c r="E34" i="2"/>
  <c r="D34" i="2"/>
  <c r="C34" i="2"/>
  <c r="F33" i="2"/>
  <c r="E33" i="2"/>
  <c r="D33" i="2"/>
  <c r="C33" i="2"/>
  <c r="F32" i="2"/>
  <c r="E32" i="2"/>
  <c r="D32" i="2"/>
  <c r="C32" i="2"/>
  <c r="F31" i="2"/>
  <c r="E31" i="2"/>
  <c r="D31" i="2"/>
  <c r="C31" i="2"/>
  <c r="F30" i="2"/>
  <c r="E30" i="2"/>
  <c r="D30" i="2"/>
  <c r="C30" i="2"/>
  <c r="F29" i="2"/>
  <c r="E29" i="2"/>
  <c r="D29" i="2"/>
  <c r="C29" i="2"/>
  <c r="F28" i="2"/>
  <c r="E28" i="2"/>
  <c r="D28" i="2"/>
  <c r="C28" i="2"/>
  <c r="F27" i="2"/>
  <c r="E27" i="2"/>
  <c r="D27" i="2"/>
  <c r="C27" i="2"/>
  <c r="F26" i="2"/>
  <c r="E26" i="2"/>
  <c r="D26" i="2"/>
  <c r="C26" i="2"/>
  <c r="F25" i="2"/>
  <c r="E25" i="2"/>
  <c r="D25" i="2"/>
  <c r="C25" i="2"/>
  <c r="F24" i="2"/>
  <c r="E24" i="2"/>
  <c r="D24" i="2"/>
  <c r="C24" i="2"/>
  <c r="F23" i="2"/>
  <c r="E23" i="2"/>
  <c r="D23" i="2"/>
  <c r="C23" i="2"/>
  <c r="F22" i="2"/>
  <c r="E22" i="2"/>
  <c r="D22" i="2"/>
  <c r="C22" i="2"/>
  <c r="F21" i="2"/>
  <c r="E21" i="2"/>
  <c r="D21" i="2"/>
  <c r="C21" i="2"/>
  <c r="F20" i="2"/>
  <c r="E20" i="2"/>
  <c r="D20" i="2"/>
  <c r="C20" i="2"/>
  <c r="F19" i="2"/>
  <c r="E19" i="2"/>
  <c r="D19" i="2"/>
  <c r="C19" i="2"/>
  <c r="F18" i="2"/>
  <c r="E18" i="2"/>
  <c r="D18" i="2"/>
  <c r="C18" i="2"/>
  <c r="F17" i="2"/>
  <c r="E17" i="2"/>
  <c r="D17" i="2"/>
  <c r="C17" i="2"/>
  <c r="F16" i="2"/>
  <c r="E16" i="2"/>
  <c r="D16" i="2"/>
  <c r="C16" i="2"/>
  <c r="F15" i="2"/>
  <c r="E15" i="2"/>
  <c r="D15" i="2"/>
  <c r="C15" i="2"/>
  <c r="F14" i="2"/>
  <c r="E14" i="2"/>
  <c r="D14" i="2"/>
  <c r="C14" i="2"/>
  <c r="O13" i="2"/>
  <c r="F13" i="2"/>
  <c r="E13" i="2"/>
  <c r="D13" i="2"/>
  <c r="C13" i="2"/>
  <c r="F12" i="2"/>
  <c r="E12" i="2"/>
  <c r="D12" i="2"/>
  <c r="C12" i="2"/>
  <c r="F11" i="2"/>
  <c r="E11" i="2"/>
  <c r="D11" i="2"/>
  <c r="C11" i="2"/>
  <c r="F10" i="2"/>
  <c r="E10" i="2"/>
  <c r="D10" i="2"/>
  <c r="C10" i="2"/>
  <c r="S9" i="2"/>
  <c r="O9" i="2"/>
  <c r="F9" i="2"/>
  <c r="E9" i="2"/>
  <c r="D9" i="2"/>
  <c r="C9" i="2"/>
  <c r="F8" i="2"/>
  <c r="E8" i="2"/>
  <c r="D8" i="2"/>
  <c r="C8" i="2"/>
  <c r="F7" i="2"/>
  <c r="E7" i="2"/>
  <c r="D7" i="2"/>
  <c r="C7" i="2"/>
  <c r="F6" i="2"/>
  <c r="E6" i="2"/>
  <c r="D6" i="2"/>
  <c r="C6" i="2"/>
  <c r="F5" i="2"/>
  <c r="E5" i="2"/>
  <c r="D5" i="2"/>
  <c r="C5" i="2"/>
  <c r="O4" i="2"/>
  <c r="F4" i="2"/>
  <c r="E4" i="2"/>
  <c r="D4" i="2"/>
  <c r="C4" i="2"/>
  <c r="F3" i="2"/>
  <c r="E3" i="2"/>
  <c r="D3" i="2"/>
  <c r="C3" i="2"/>
  <c r="F2" i="2"/>
  <c r="E2" i="2"/>
  <c r="D2" i="2"/>
  <c r="C2" i="2"/>
  <c r="F24" i="1"/>
  <c r="E24" i="1"/>
  <c r="D24" i="1"/>
  <c r="C24" i="1"/>
  <c r="F23" i="1"/>
  <c r="E23" i="1"/>
  <c r="D23" i="1"/>
  <c r="C23" i="1"/>
  <c r="F22" i="1"/>
  <c r="E22" i="1"/>
  <c r="D22" i="1"/>
  <c r="C22" i="1"/>
  <c r="F21" i="1"/>
  <c r="E21" i="1"/>
  <c r="D21" i="1"/>
  <c r="C21" i="1"/>
  <c r="F20" i="1"/>
  <c r="E20" i="1"/>
  <c r="D20" i="1"/>
  <c r="C20" i="1"/>
  <c r="F19" i="1"/>
  <c r="E19" i="1"/>
  <c r="D19" i="1"/>
  <c r="C19" i="1"/>
  <c r="F18" i="1"/>
  <c r="E18" i="1"/>
  <c r="D18" i="1"/>
  <c r="C18" i="1"/>
  <c r="F17" i="1"/>
  <c r="E17" i="1"/>
  <c r="D17" i="1"/>
  <c r="C17" i="1"/>
  <c r="F16" i="1"/>
  <c r="E16" i="1"/>
  <c r="D16" i="1"/>
  <c r="C16" i="1"/>
  <c r="F15" i="1"/>
  <c r="E15" i="1"/>
  <c r="D15" i="1"/>
  <c r="C15" i="1"/>
  <c r="F14" i="1"/>
  <c r="E14" i="1"/>
  <c r="D14" i="1"/>
  <c r="C14" i="1"/>
  <c r="N13" i="1"/>
  <c r="F13" i="1"/>
  <c r="E13" i="1"/>
  <c r="D13" i="1"/>
  <c r="C13" i="1"/>
  <c r="F12" i="1"/>
  <c r="E12" i="1"/>
  <c r="D12" i="1"/>
  <c r="C12" i="1"/>
  <c r="F11" i="1"/>
  <c r="E11" i="1"/>
  <c r="D11" i="1"/>
  <c r="C11" i="1"/>
  <c r="F10" i="1"/>
  <c r="E10" i="1"/>
  <c r="D10" i="1"/>
  <c r="C10" i="1"/>
  <c r="Q9" i="1"/>
  <c r="N9" i="1"/>
  <c r="F9" i="1"/>
  <c r="E9" i="1"/>
  <c r="D9" i="1"/>
  <c r="C9" i="1"/>
  <c r="F8" i="1"/>
  <c r="E8" i="1"/>
  <c r="D8" i="1"/>
  <c r="C8" i="1"/>
  <c r="F7" i="1"/>
  <c r="E7" i="1"/>
  <c r="D7" i="1"/>
  <c r="C7" i="1"/>
  <c r="F6" i="1"/>
  <c r="E6" i="1"/>
  <c r="D6" i="1"/>
  <c r="C6" i="1"/>
  <c r="F5" i="1"/>
  <c r="E5" i="1"/>
  <c r="D5" i="1"/>
  <c r="C5" i="1"/>
  <c r="N4" i="1"/>
  <c r="F4" i="1"/>
  <c r="E4" i="1"/>
  <c r="D4" i="1"/>
  <c r="C4" i="1"/>
  <c r="F3" i="1"/>
  <c r="E3" i="1"/>
  <c r="D3" i="1"/>
  <c r="C3" i="1"/>
  <c r="F2" i="1"/>
  <c r="E2" i="1"/>
  <c r="D2" i="1"/>
  <c r="C2" i="1"/>
  <c r="M2779" i="45"/>
  <c r="I3" i="45"/>
  <c r="L2" i="32"/>
  <c r="D30" i="28"/>
  <c r="C30" i="28"/>
  <c r="B30" i="28"/>
  <c r="D29" i="28"/>
  <c r="C29" i="28"/>
  <c r="B29" i="28"/>
  <c r="D28" i="28"/>
  <c r="C28" i="28"/>
  <c r="B28" i="28"/>
  <c r="D27" i="28"/>
  <c r="C27" i="28"/>
  <c r="B27" i="28"/>
  <c r="D26" i="28"/>
  <c r="C26" i="28"/>
  <c r="B26" i="28"/>
  <c r="D25" i="28"/>
  <c r="C25" i="28"/>
  <c r="B25" i="28"/>
  <c r="D24" i="28"/>
  <c r="C24" i="28"/>
  <c r="B24" i="28"/>
  <c r="D23" i="28"/>
  <c r="C23" i="28"/>
  <c r="B23" i="28"/>
  <c r="D22" i="28"/>
  <c r="C22" i="28"/>
  <c r="B22" i="28"/>
  <c r="D21" i="28"/>
  <c r="C21" i="28"/>
  <c r="B21" i="28"/>
  <c r="D20" i="28"/>
  <c r="C20" i="28"/>
  <c r="B20" i="28"/>
  <c r="D19" i="28"/>
  <c r="C19" i="28"/>
  <c r="B19" i="28"/>
  <c r="D18" i="28"/>
  <c r="C18" i="28"/>
  <c r="B18" i="28"/>
  <c r="D17" i="28"/>
  <c r="C17" i="28"/>
  <c r="B17" i="28"/>
  <c r="D16" i="28"/>
  <c r="C16" i="28"/>
  <c r="B16" i="28"/>
  <c r="D15" i="28"/>
  <c r="C15" i="28"/>
  <c r="B15" i="28"/>
  <c r="D14" i="28"/>
  <c r="C14" i="28"/>
  <c r="B14" i="28"/>
  <c r="D13" i="28"/>
  <c r="C13" i="28"/>
  <c r="B13" i="28"/>
  <c r="D12" i="28"/>
  <c r="C12" i="28"/>
  <c r="B12" i="28"/>
  <c r="D11" i="28"/>
  <c r="C11" i="28"/>
  <c r="B11" i="28"/>
  <c r="D10" i="28"/>
  <c r="C10" i="28"/>
  <c r="B10" i="28"/>
  <c r="D9" i="28"/>
  <c r="C9" i="28"/>
  <c r="B9" i="28"/>
  <c r="D8" i="28"/>
  <c r="C8" i="28"/>
  <c r="B8" i="28"/>
  <c r="D7" i="28"/>
  <c r="C7" i="28"/>
  <c r="B7" i="28"/>
  <c r="O6" i="28"/>
  <c r="N6" i="28"/>
  <c r="M6" i="28"/>
  <c r="L6" i="28"/>
  <c r="D6" i="28"/>
  <c r="C6" i="28"/>
  <c r="B6" i="28"/>
  <c r="O5" i="28"/>
  <c r="N5" i="28"/>
  <c r="M5" i="28"/>
  <c r="L5" i="28"/>
  <c r="D5" i="28"/>
  <c r="C5" i="28"/>
  <c r="B5" i="28"/>
  <c r="O4" i="28"/>
  <c r="N4" i="28"/>
  <c r="M4" i="28"/>
  <c r="L4" i="28"/>
  <c r="D4" i="28"/>
  <c r="C4" i="28"/>
  <c r="B4" i="28"/>
  <c r="B31" i="28" l="1"/>
  <c r="H7" i="28"/>
  <c r="R5" i="28"/>
  <c r="H14" i="28"/>
  <c r="H4" i="28"/>
  <c r="S6" i="28"/>
  <c r="H8" i="28"/>
  <c r="H9" i="28"/>
  <c r="H10" i="28"/>
  <c r="H11" i="28"/>
  <c r="H12" i="28"/>
  <c r="H13" i="28"/>
  <c r="H28" i="28"/>
  <c r="H30" i="28"/>
  <c r="H15" i="28"/>
  <c r="H16" i="28"/>
  <c r="H17" i="28"/>
  <c r="H18" i="28"/>
  <c r="H19" i="28"/>
  <c r="H20" i="28"/>
  <c r="H21" i="28"/>
  <c r="H22" i="28"/>
  <c r="H23" i="28"/>
  <c r="H24" i="28"/>
  <c r="H25" i="28"/>
  <c r="H26" i="28"/>
  <c r="H27" i="28"/>
  <c r="H29" i="28"/>
  <c r="G19" i="28"/>
  <c r="H5" i="28"/>
  <c r="P6" i="28"/>
  <c r="T5" i="28"/>
  <c r="S5" i="28"/>
  <c r="C31" i="28"/>
  <c r="E5" i="28"/>
  <c r="G6" i="28"/>
  <c r="F30" i="28"/>
  <c r="D31" i="28"/>
  <c r="G5" i="28"/>
  <c r="H6" i="28"/>
  <c r="G30" i="28"/>
  <c r="S4" i="28"/>
  <c r="P4" i="28"/>
  <c r="T4" i="28"/>
  <c r="E6" i="28"/>
  <c r="E7" i="28"/>
  <c r="G4" i="28"/>
  <c r="N7" i="28"/>
  <c r="I5" i="28"/>
  <c r="R6" i="28"/>
  <c r="E8" i="28"/>
  <c r="E9" i="28"/>
  <c r="E10" i="28"/>
  <c r="E11" i="28"/>
  <c r="E12" i="28"/>
  <c r="E13" i="28"/>
  <c r="E14" i="28"/>
  <c r="E15" i="28"/>
  <c r="E16" i="28"/>
  <c r="E17" i="28"/>
  <c r="E18" i="28"/>
  <c r="E19" i="28"/>
  <c r="E20" i="28"/>
  <c r="E21" i="28"/>
  <c r="E22" i="28"/>
  <c r="E23" i="28"/>
  <c r="E24" i="28"/>
  <c r="E25" i="28"/>
  <c r="E26" i="28"/>
  <c r="E27" i="28"/>
  <c r="E28" i="28"/>
  <c r="E29" i="28"/>
  <c r="E30" i="28"/>
  <c r="I8" i="28"/>
  <c r="I12" i="28"/>
  <c r="I13" i="28"/>
  <c r="I17" i="28"/>
  <c r="I21" i="28"/>
  <c r="I24" i="28"/>
  <c r="I26" i="28"/>
  <c r="I30" i="28"/>
  <c r="I7" i="28"/>
  <c r="I11" i="28"/>
  <c r="I15" i="28"/>
  <c r="I18" i="28"/>
  <c r="I20" i="28"/>
  <c r="I23" i="28"/>
  <c r="I27" i="28"/>
  <c r="I29" i="28"/>
  <c r="E4" i="28"/>
  <c r="I6" i="28"/>
  <c r="T6" i="28"/>
  <c r="F8" i="28"/>
  <c r="F9" i="28"/>
  <c r="F10" i="28"/>
  <c r="F11" i="28"/>
  <c r="F12" i="28"/>
  <c r="F13" i="28"/>
  <c r="F14" i="28"/>
  <c r="F15" i="28"/>
  <c r="F16" i="28"/>
  <c r="F17" i="28"/>
  <c r="F18" i="28"/>
  <c r="F19" i="28"/>
  <c r="F20" i="28"/>
  <c r="F21" i="28"/>
  <c r="F22" i="28"/>
  <c r="F23" i="28"/>
  <c r="F24" i="28"/>
  <c r="F25" i="28"/>
  <c r="F26" i="28"/>
  <c r="F27" i="28"/>
  <c r="F28" i="28"/>
  <c r="F29" i="28"/>
  <c r="I9" i="28"/>
  <c r="I10" i="28"/>
  <c r="I14" i="28"/>
  <c r="I16" i="28"/>
  <c r="I19" i="28"/>
  <c r="I22" i="28"/>
  <c r="I25" i="28"/>
  <c r="I28" i="28"/>
  <c r="F7" i="28"/>
  <c r="I4" i="28"/>
  <c r="O7" i="28"/>
  <c r="F4" i="28"/>
  <c r="L7" i="28"/>
  <c r="R4" i="28"/>
  <c r="P5" i="28"/>
  <c r="Q6" i="28"/>
  <c r="G7" i="28"/>
  <c r="G8" i="28"/>
  <c r="G9" i="28"/>
  <c r="G10" i="28"/>
  <c r="G11" i="28"/>
  <c r="G12" i="28"/>
  <c r="G13" i="28"/>
  <c r="G14" i="28"/>
  <c r="G15" i="28"/>
  <c r="G16" i="28"/>
  <c r="G17" i="28"/>
  <c r="G18" i="28"/>
  <c r="G20" i="28"/>
  <c r="G21" i="28"/>
  <c r="G22" i="28"/>
  <c r="G23" i="28"/>
  <c r="G24" i="28"/>
  <c r="G25" i="28"/>
  <c r="G26" i="28"/>
  <c r="G27" i="28"/>
  <c r="G28" i="28"/>
  <c r="G29" i="28"/>
  <c r="M7" i="28"/>
  <c r="F5" i="28"/>
  <c r="Q4" i="28"/>
  <c r="Q5" i="28"/>
  <c r="F6" i="28"/>
  <c r="P7" i="28" l="1"/>
  <c r="H31" i="28"/>
  <c r="S7" i="28"/>
  <c r="T7" i="28"/>
  <c r="G31" i="28"/>
  <c r="F31" i="28"/>
  <c r="E31" i="28"/>
  <c r="R7" i="28"/>
  <c r="I31" i="28"/>
  <c r="Q7" i="28"/>
</calcChain>
</file>

<file path=xl/sharedStrings.xml><?xml version="1.0" encoding="utf-8"?>
<sst xmlns="http://schemas.openxmlformats.org/spreadsheetml/2006/main" count="100490" uniqueCount="17094">
  <si>
    <t>AC</t>
  </si>
  <si>
    <t>Governo do Estado do Acre</t>
  </si>
  <si>
    <t>RPPS</t>
  </si>
  <si>
    <t>Brasiléia</t>
  </si>
  <si>
    <t>RGPS</t>
  </si>
  <si>
    <t>Rio Branco</t>
  </si>
  <si>
    <t>Acrelândia</t>
  </si>
  <si>
    <t>Xapuri</t>
  </si>
  <si>
    <t>Mâncio Lima</t>
  </si>
  <si>
    <t>Capixaba</t>
  </si>
  <si>
    <t>Feijó</t>
  </si>
  <si>
    <t>Bujari</t>
  </si>
  <si>
    <t>Jordão</t>
  </si>
  <si>
    <t>Porto Acre</t>
  </si>
  <si>
    <t>Senador Guiomard</t>
  </si>
  <si>
    <t>Epitaciolândia</t>
  </si>
  <si>
    <t>Porto Walter</t>
  </si>
  <si>
    <t>Tarauacá</t>
  </si>
  <si>
    <t>Cruzeiro do Sul</t>
  </si>
  <si>
    <t>Marechal Thaumaturgo</t>
  </si>
  <si>
    <t>Assis Brasil</t>
  </si>
  <si>
    <t>Manoel Urbano</t>
  </si>
  <si>
    <t>Sena Madureira</t>
  </si>
  <si>
    <t>Plácido de Castro</t>
  </si>
  <si>
    <t>Rodrigues Alves</t>
  </si>
  <si>
    <t>Santa Rosa do Purus</t>
  </si>
  <si>
    <t>UF</t>
  </si>
  <si>
    <t>TIPO DE REGIME</t>
  </si>
  <si>
    <t>ENTE</t>
  </si>
  <si>
    <t>AL</t>
  </si>
  <si>
    <t>Tanque d'Arca</t>
  </si>
  <si>
    <t>Lagoa da Canoa</t>
  </si>
  <si>
    <t>Olho d'Água Grande</t>
  </si>
  <si>
    <t>Jundiá</t>
  </si>
  <si>
    <t>Murici</t>
  </si>
  <si>
    <t>Coité do Nóia</t>
  </si>
  <si>
    <t>Pilar</t>
  </si>
  <si>
    <t>Dois Riachos</t>
  </si>
  <si>
    <t>Jacaré dos Homens</t>
  </si>
  <si>
    <t>Joaquim Gomes</t>
  </si>
  <si>
    <t>Satuba</t>
  </si>
  <si>
    <t>União dos Palmares</t>
  </si>
  <si>
    <t>Girau do Ponciano</t>
  </si>
  <si>
    <t>Major Izidoro</t>
  </si>
  <si>
    <t>Rio Largo</t>
  </si>
  <si>
    <t>Cacimbinhas</t>
  </si>
  <si>
    <t>Japaratinga</t>
  </si>
  <si>
    <t>Jaramataia</t>
  </si>
  <si>
    <t>Santana do Ipanema</t>
  </si>
  <si>
    <t>Olho d'Água do Casado</t>
  </si>
  <si>
    <t>Delmiro Gouveia</t>
  </si>
  <si>
    <t>Coruripe</t>
  </si>
  <si>
    <t>Anadia</t>
  </si>
  <si>
    <t>Taquarana</t>
  </si>
  <si>
    <t>São José da Laje</t>
  </si>
  <si>
    <t>Inhapi</t>
  </si>
  <si>
    <t>Santana do Mundaú</t>
  </si>
  <si>
    <t>Santa Luzia do Norte</t>
  </si>
  <si>
    <t>Marechal Deodoro</t>
  </si>
  <si>
    <t>Piaçabuçu</t>
  </si>
  <si>
    <t>Traipu</t>
  </si>
  <si>
    <t>Viçosa</t>
  </si>
  <si>
    <t>Governo do Estado de Alagoas</t>
  </si>
  <si>
    <t>Maravilha</t>
  </si>
  <si>
    <t>Jequiá da Praia</t>
  </si>
  <si>
    <t>Campestre</t>
  </si>
  <si>
    <t>Carneiros</t>
  </si>
  <si>
    <t>Pão de Açúcar</t>
  </si>
  <si>
    <t>São Luiz do Quitunde</t>
  </si>
  <si>
    <t>Maragogi</t>
  </si>
  <si>
    <t>Ouro Branco</t>
  </si>
  <si>
    <t>Água Branca</t>
  </si>
  <si>
    <t>Feliz Deserto</t>
  </si>
  <si>
    <t>Pariconha</t>
  </si>
  <si>
    <t>Paulo Jacinto</t>
  </si>
  <si>
    <t>Maceió</t>
  </si>
  <si>
    <t>Porto de Pedras</t>
  </si>
  <si>
    <t>Palmeira dos Índios</t>
  </si>
  <si>
    <t>Ibateguara</t>
  </si>
  <si>
    <t>Estrela de Alagoas</t>
  </si>
  <si>
    <t>Jacuípe</t>
  </si>
  <si>
    <t>Igreja Nova</t>
  </si>
  <si>
    <t>Branquinha</t>
  </si>
  <si>
    <t>Barra de Santo Antônio</t>
  </si>
  <si>
    <t>Barra de São Miguel</t>
  </si>
  <si>
    <t>Feira Grande</t>
  </si>
  <si>
    <t>São Brás</t>
  </si>
  <si>
    <t>Cajueiro</t>
  </si>
  <si>
    <t>Paripueira</t>
  </si>
  <si>
    <t>Porto Calvo</t>
  </si>
  <si>
    <t>Matriz de Camaragibe</t>
  </si>
  <si>
    <t>Porto Real do Colégio</t>
  </si>
  <si>
    <t>Capela</t>
  </si>
  <si>
    <t>Limoeiro de Anadia</t>
  </si>
  <si>
    <t>São Miguel dos Campos</t>
  </si>
  <si>
    <t>Passo de Camaragibe</t>
  </si>
  <si>
    <t>Roteiro</t>
  </si>
  <si>
    <t>Canapi</t>
  </si>
  <si>
    <t>Minador do Negrão</t>
  </si>
  <si>
    <t>Messias</t>
  </si>
  <si>
    <t>Arapiraca</t>
  </si>
  <si>
    <t>Olho d'Água das Flores</t>
  </si>
  <si>
    <t>Piranhas</t>
  </si>
  <si>
    <t>São Miguel dos Milagres</t>
  </si>
  <si>
    <t>Penedo</t>
  </si>
  <si>
    <t>Poço das Trincheiras</t>
  </si>
  <si>
    <t>Belo Monte</t>
  </si>
  <si>
    <t>Coqueiro Seco</t>
  </si>
  <si>
    <t>Igaci</t>
  </si>
  <si>
    <t>Boca da Mata</t>
  </si>
  <si>
    <t>Colônia Leopoldina</t>
  </si>
  <si>
    <t>Pindoba</t>
  </si>
  <si>
    <t>Quebrangulo</t>
  </si>
  <si>
    <t>Campo Alegre</t>
  </si>
  <si>
    <t>Flexeiras</t>
  </si>
  <si>
    <t>Olivença</t>
  </si>
  <si>
    <t>Atalaia</t>
  </si>
  <si>
    <t>Senador Rui Palmeira</t>
  </si>
  <si>
    <t>São José da Tapera</t>
  </si>
  <si>
    <t>Maribondo</t>
  </si>
  <si>
    <t>Monteirópolis</t>
  </si>
  <si>
    <t>Chã Preta</t>
  </si>
  <si>
    <t>Mar Vermelho</t>
  </si>
  <si>
    <t>Mata Grande</t>
  </si>
  <si>
    <t>Novo Lino</t>
  </si>
  <si>
    <t>São Sebastião</t>
  </si>
  <si>
    <t>Craíbas</t>
  </si>
  <si>
    <t>Teotônio Vilela</t>
  </si>
  <si>
    <t>Junqueiro</t>
  </si>
  <si>
    <t>Campo Grande</t>
  </si>
  <si>
    <t>Palestina</t>
  </si>
  <si>
    <t>Belém</t>
  </si>
  <si>
    <t>Batalha</t>
  </si>
  <si>
    <t>AM</t>
  </si>
  <si>
    <t>Novo Aripuanã</t>
  </si>
  <si>
    <t>Manacapuru</t>
  </si>
  <si>
    <t>São Gabriel da Cachoeira</t>
  </si>
  <si>
    <t>Apuí</t>
  </si>
  <si>
    <t>Lábrea</t>
  </si>
  <si>
    <t>Amaturá</t>
  </si>
  <si>
    <t>Anamã</t>
  </si>
  <si>
    <t>Boca do Acre</t>
  </si>
  <si>
    <t>Careiro da Várzea</t>
  </si>
  <si>
    <t>Codajás</t>
  </si>
  <si>
    <t>Jutaí</t>
  </si>
  <si>
    <t>Urucurituba</t>
  </si>
  <si>
    <t>Nhamundá</t>
  </si>
  <si>
    <t>Barreirinha</t>
  </si>
  <si>
    <t>Alvarães</t>
  </si>
  <si>
    <t>Ipixuna</t>
  </si>
  <si>
    <t>Itapiranga</t>
  </si>
  <si>
    <t>Autazes</t>
  </si>
  <si>
    <t>Benjamin Constant</t>
  </si>
  <si>
    <t>Eirunepé</t>
  </si>
  <si>
    <t>Santo Antônio do Içá</t>
  </si>
  <si>
    <t>Tapauá</t>
  </si>
  <si>
    <t>Atalaia do Norte</t>
  </si>
  <si>
    <t>Guajará</t>
  </si>
  <si>
    <t>Tabatinga</t>
  </si>
  <si>
    <t>Caapiranga</t>
  </si>
  <si>
    <t>Uarini</t>
  </si>
  <si>
    <t>Barcelos</t>
  </si>
  <si>
    <t>Borba</t>
  </si>
  <si>
    <t>Novo Airão</t>
  </si>
  <si>
    <t>São Paulo de Olivença</t>
  </si>
  <si>
    <t>Careiro</t>
  </si>
  <si>
    <t>Maués</t>
  </si>
  <si>
    <t>Urucará</t>
  </si>
  <si>
    <t>Presidente Figueiredo</t>
  </si>
  <si>
    <t>Nova Olinda do Norte</t>
  </si>
  <si>
    <t>Itacoatiara</t>
  </si>
  <si>
    <t>Tefé</t>
  </si>
  <si>
    <t>Governo do Estado do Amazonas</t>
  </si>
  <si>
    <t>Tonantins</t>
  </si>
  <si>
    <t>Canutama</t>
  </si>
  <si>
    <t>Juruá</t>
  </si>
  <si>
    <t>Manicoré</t>
  </si>
  <si>
    <t>Rio Preto da Eva</t>
  </si>
  <si>
    <t>Iranduba</t>
  </si>
  <si>
    <t>Santa Isabel do Rio Negro</t>
  </si>
  <si>
    <t>Japurá</t>
  </si>
  <si>
    <t>Anori</t>
  </si>
  <si>
    <t>Boa Vista do Ramos</t>
  </si>
  <si>
    <t>Fonte Boa</t>
  </si>
  <si>
    <t>Pauini</t>
  </si>
  <si>
    <t>São Sebastião do Uatumã</t>
  </si>
  <si>
    <t>Silves</t>
  </si>
  <si>
    <t>Manaquiri</t>
  </si>
  <si>
    <t>Envira</t>
  </si>
  <si>
    <t>Parintins</t>
  </si>
  <si>
    <t>Carauari</t>
  </si>
  <si>
    <t>Itamarati</t>
  </si>
  <si>
    <t>Manaus</t>
  </si>
  <si>
    <t>Coari</t>
  </si>
  <si>
    <t>Maraã</t>
  </si>
  <si>
    <t>Humaitá</t>
  </si>
  <si>
    <t>Beruri</t>
  </si>
  <si>
    <t>AP</t>
  </si>
  <si>
    <t>Ferreira Gomes</t>
  </si>
  <si>
    <t>Vitória do Jari</t>
  </si>
  <si>
    <t>Oiapoque</t>
  </si>
  <si>
    <t>Governo do Estado do Amapá</t>
  </si>
  <si>
    <t>Cutias</t>
  </si>
  <si>
    <t>Tartarugalzinho</t>
  </si>
  <si>
    <t>Santana</t>
  </si>
  <si>
    <t>Laranjal do Jari</t>
  </si>
  <si>
    <t>Serra do Navio</t>
  </si>
  <si>
    <t>Pracuúba</t>
  </si>
  <si>
    <t>Macapá</t>
  </si>
  <si>
    <t>Pedra Branca do Amaparí (antigo Amaparí)</t>
  </si>
  <si>
    <t>Amapá</t>
  </si>
  <si>
    <t>Calçoene</t>
  </si>
  <si>
    <t>Porto Grande</t>
  </si>
  <si>
    <t>Mazagão</t>
  </si>
  <si>
    <t>Itaubal</t>
  </si>
  <si>
    <t>BA</t>
  </si>
  <si>
    <t>Aiquara</t>
  </si>
  <si>
    <t>Buritirama</t>
  </si>
  <si>
    <t>Cafarnaum</t>
  </si>
  <si>
    <t>Igaporã</t>
  </si>
  <si>
    <t>Itanagra</t>
  </si>
  <si>
    <t>Olindina</t>
  </si>
  <si>
    <t>São Desidério</t>
  </si>
  <si>
    <t>Sítio do Mato</t>
  </si>
  <si>
    <t>Várzea do Poço</t>
  </si>
  <si>
    <t>Jaguaripe</t>
  </si>
  <si>
    <t>Ibicoara</t>
  </si>
  <si>
    <t>Itarantim</t>
  </si>
  <si>
    <t>Jaborandi</t>
  </si>
  <si>
    <t>Jaguarari</t>
  </si>
  <si>
    <t>Aracatu</t>
  </si>
  <si>
    <t>Cairu</t>
  </si>
  <si>
    <t>Pojuca</t>
  </si>
  <si>
    <t>Teodoro Sampaio</t>
  </si>
  <si>
    <t>Ubaitaba</t>
  </si>
  <si>
    <t>Amargosa</t>
  </si>
  <si>
    <t>Brejolândia</t>
  </si>
  <si>
    <t>Casa Nova</t>
  </si>
  <si>
    <t>Conceição do Jacuípe</t>
  </si>
  <si>
    <t>Itororó</t>
  </si>
  <si>
    <t>Lamarão</t>
  </si>
  <si>
    <t>Camaçari</t>
  </si>
  <si>
    <t>Alagoinhas</t>
  </si>
  <si>
    <t>Arataca</t>
  </si>
  <si>
    <t>Botuporã</t>
  </si>
  <si>
    <t>Candeias</t>
  </si>
  <si>
    <t>Ibiquera</t>
  </si>
  <si>
    <t>Itiruçu</t>
  </si>
  <si>
    <t>Jiquiriçá</t>
  </si>
  <si>
    <t>Jussari</t>
  </si>
  <si>
    <t>Manoel Vitorino</t>
  </si>
  <si>
    <t>Monte Santo</t>
  </si>
  <si>
    <t>Muniz Ferreira</t>
  </si>
  <si>
    <t>Novo Triunfo</t>
  </si>
  <si>
    <t>Ourolândia</t>
  </si>
  <si>
    <t>Santo Antônio de Jesus</t>
  </si>
  <si>
    <t>São Félix</t>
  </si>
  <si>
    <t>Maetinga</t>
  </si>
  <si>
    <t>Mucuri</t>
  </si>
  <si>
    <t>Teofilândia</t>
  </si>
  <si>
    <t>São Félix do Coribe</t>
  </si>
  <si>
    <t>Marcionílio Souza</t>
  </si>
  <si>
    <t>Barra do Rocha</t>
  </si>
  <si>
    <t>Boa Nova</t>
  </si>
  <si>
    <t>Caatiba</t>
  </si>
  <si>
    <t>Canarana</t>
  </si>
  <si>
    <t>Caturama</t>
  </si>
  <si>
    <t>Cocos</t>
  </si>
  <si>
    <t>Formosa do Rio Preto</t>
  </si>
  <si>
    <t>Guaratinga</t>
  </si>
  <si>
    <t>Ipupiara</t>
  </si>
  <si>
    <t>Itanhém</t>
  </si>
  <si>
    <t>Itapicuru</t>
  </si>
  <si>
    <t>Jacaraci</t>
  </si>
  <si>
    <t>Jitaúna</t>
  </si>
  <si>
    <t>João Dourado</t>
  </si>
  <si>
    <t>Lençóis</t>
  </si>
  <si>
    <t>Medeiros Neto</t>
  </si>
  <si>
    <t>Paramirim</t>
  </si>
  <si>
    <t>Riachão das Neves</t>
  </si>
  <si>
    <t>Ribeira do Amparo</t>
  </si>
  <si>
    <t>Santo Estêvão</t>
  </si>
  <si>
    <t>São Domingos</t>
  </si>
  <si>
    <t>Teixeira de Freitas</t>
  </si>
  <si>
    <t>Abaré</t>
  </si>
  <si>
    <t>Água Fria</t>
  </si>
  <si>
    <t>Anguera</t>
  </si>
  <si>
    <t>Barrocas</t>
  </si>
  <si>
    <t>Belmonte</t>
  </si>
  <si>
    <t>Buerarema</t>
  </si>
  <si>
    <t>Caetanos</t>
  </si>
  <si>
    <t>Camamu</t>
  </si>
  <si>
    <t>Campo Alegre de Lourdes</t>
  </si>
  <si>
    <t>Central</t>
  </si>
  <si>
    <t>Cipó</t>
  </si>
  <si>
    <t>Coaraci</t>
  </si>
  <si>
    <t>Contendas do Sincorá</t>
  </si>
  <si>
    <t>Coronel João Sá</t>
  </si>
  <si>
    <t>Dom Basílio</t>
  </si>
  <si>
    <t>Dom Macedo Costa</t>
  </si>
  <si>
    <t>Entre Rios</t>
  </si>
  <si>
    <t>Esplanada</t>
  </si>
  <si>
    <t>Feira da Mata</t>
  </si>
  <si>
    <t>Filadélfia</t>
  </si>
  <si>
    <t>Firmino Alves</t>
  </si>
  <si>
    <t>Governador Mangabeira</t>
  </si>
  <si>
    <t>Ibiassucê</t>
  </si>
  <si>
    <t>Ibirapitanga</t>
  </si>
  <si>
    <t>Igrapiúna</t>
  </si>
  <si>
    <t>Iguaí</t>
  </si>
  <si>
    <t>Ipirá</t>
  </si>
  <si>
    <t>Itacaré</t>
  </si>
  <si>
    <t>Itaju do Colônia</t>
  </si>
  <si>
    <t>Itapitanga</t>
  </si>
  <si>
    <t>Lagoa Real</t>
  </si>
  <si>
    <t>Lajedão</t>
  </si>
  <si>
    <t>Macajuba</t>
  </si>
  <si>
    <t>Macarani</t>
  </si>
  <si>
    <t>Mortugaba</t>
  </si>
  <si>
    <t>Nova Redenção</t>
  </si>
  <si>
    <t>Pedro Alexandre</t>
  </si>
  <si>
    <t>Pintadas</t>
  </si>
  <si>
    <t>Piraí do Norte</t>
  </si>
  <si>
    <t>Planalto</t>
  </si>
  <si>
    <t>Potiraguá</t>
  </si>
  <si>
    <t>Queimadas</t>
  </si>
  <si>
    <t>Retirolândia</t>
  </si>
  <si>
    <t>Rio de Contas</t>
  </si>
  <si>
    <t>Ruy Barbosa</t>
  </si>
  <si>
    <t>Santa Cruz Cabrália</t>
  </si>
  <si>
    <t>Santa Cruz da Vitória</t>
  </si>
  <si>
    <t>São José da Vitória</t>
  </si>
  <si>
    <t>Saúde</t>
  </si>
  <si>
    <t>Sento Sé</t>
  </si>
  <si>
    <t>Serrolândia</t>
  </si>
  <si>
    <t>Sítio do Quinto</t>
  </si>
  <si>
    <t>Terra Nova</t>
  </si>
  <si>
    <t>Várzea da Roça</t>
  </si>
  <si>
    <t>Brejões</t>
  </si>
  <si>
    <t>Muquém de São Francisco</t>
  </si>
  <si>
    <t>Juazeiro</t>
  </si>
  <si>
    <t>Nova Fátima</t>
  </si>
  <si>
    <t>Canápolis</t>
  </si>
  <si>
    <t>Conde</t>
  </si>
  <si>
    <t>Iraquara</t>
  </si>
  <si>
    <t>Macururé</t>
  </si>
  <si>
    <t>Madre de Deus</t>
  </si>
  <si>
    <t>Nordestina</t>
  </si>
  <si>
    <t>São Sebastião do Passé</t>
  </si>
  <si>
    <t>América Dourada</t>
  </si>
  <si>
    <t>Conceição do Almeida</t>
  </si>
  <si>
    <t>Gavião</t>
  </si>
  <si>
    <t>Itagimirim</t>
  </si>
  <si>
    <t>Morro do Chapéu</t>
  </si>
  <si>
    <t>Boquira</t>
  </si>
  <si>
    <t>Capim Grosso</t>
  </si>
  <si>
    <t>Itagi</t>
  </si>
  <si>
    <t>Quijingue</t>
  </si>
  <si>
    <t>Ubaíra</t>
  </si>
  <si>
    <t>Varzedo</t>
  </si>
  <si>
    <t>Barra do Choça</t>
  </si>
  <si>
    <t>Carinhanha</t>
  </si>
  <si>
    <t>Érico Cardoso</t>
  </si>
  <si>
    <t>Livramento de Nossa Senhora</t>
  </si>
  <si>
    <t>Maiquinique</t>
  </si>
  <si>
    <t>Nova Canaã</t>
  </si>
  <si>
    <t>Rio do Antônio</t>
  </si>
  <si>
    <t>Tanhaçu</t>
  </si>
  <si>
    <t>Tanque Novo</t>
  </si>
  <si>
    <t>Utinga</t>
  </si>
  <si>
    <t>Brumado</t>
  </si>
  <si>
    <t>Euclides da Cunha</t>
  </si>
  <si>
    <t>Santa Brígida</t>
  </si>
  <si>
    <t>Antas</t>
  </si>
  <si>
    <t>Aporá</t>
  </si>
  <si>
    <t>Aurelino Leal</t>
  </si>
  <si>
    <t>Feira de Santana</t>
  </si>
  <si>
    <t>Palmeiras</t>
  </si>
  <si>
    <t>Candiba</t>
  </si>
  <si>
    <t>Santa Rita de Cássia</t>
  </si>
  <si>
    <t>Wanderley</t>
  </si>
  <si>
    <t>Cordeiros</t>
  </si>
  <si>
    <t>Curaçá</t>
  </si>
  <si>
    <t>Malhada de Pedras</t>
  </si>
  <si>
    <t>Aramari</t>
  </si>
  <si>
    <t>Boninal</t>
  </si>
  <si>
    <t>Cansanção</t>
  </si>
  <si>
    <t>Gongogi</t>
  </si>
  <si>
    <t>Mansidão</t>
  </si>
  <si>
    <t>Mucugê</t>
  </si>
  <si>
    <t>Piritiba</t>
  </si>
  <si>
    <t>Remanso</t>
  </si>
  <si>
    <t>Teolândia</t>
  </si>
  <si>
    <t>Floresta Azul</t>
  </si>
  <si>
    <t>Guanambi</t>
  </si>
  <si>
    <t>Itabuna</t>
  </si>
  <si>
    <t>Santa Maria da Vitória</t>
  </si>
  <si>
    <t>São Gonçalo dos Campos</t>
  </si>
  <si>
    <t>Sobradinho</t>
  </si>
  <si>
    <t>Eunápolis</t>
  </si>
  <si>
    <t>Paulo Afonso</t>
  </si>
  <si>
    <t>São Felipe</t>
  </si>
  <si>
    <t>Andorinha</t>
  </si>
  <si>
    <t>Caetité</t>
  </si>
  <si>
    <t>Itatim</t>
  </si>
  <si>
    <t>Mutuípe</t>
  </si>
  <si>
    <t>Novo Horizonte</t>
  </si>
  <si>
    <t>Seabra</t>
  </si>
  <si>
    <t>Serrinha</t>
  </si>
  <si>
    <t>Ponto Novo</t>
  </si>
  <si>
    <t>Ribeira do Pombal</t>
  </si>
  <si>
    <t>Itapé</t>
  </si>
  <si>
    <t>Jucuruçu</t>
  </si>
  <si>
    <t>Tucano</t>
  </si>
  <si>
    <t>Salvador</t>
  </si>
  <si>
    <t>Baianópolis</t>
  </si>
  <si>
    <t>Cotegipe</t>
  </si>
  <si>
    <t>Cravolândia</t>
  </si>
  <si>
    <t>Cruz das Almas</t>
  </si>
  <si>
    <t>Dias d'Ávila</t>
  </si>
  <si>
    <t>Encruzilhada</t>
  </si>
  <si>
    <t>Ibirapuã</t>
  </si>
  <si>
    <t>Irecê</t>
  </si>
  <si>
    <t>Jacobina</t>
  </si>
  <si>
    <t>Lafaiete Coutinho</t>
  </si>
  <si>
    <t>Lauro de Freitas</t>
  </si>
  <si>
    <t>Licínio de Almeida</t>
  </si>
  <si>
    <t>Macaúbas</t>
  </si>
  <si>
    <t>Malhada</t>
  </si>
  <si>
    <t>Pau Brasil</t>
  </si>
  <si>
    <t>Tanquinho</t>
  </si>
  <si>
    <t>Vitória da Conquista</t>
  </si>
  <si>
    <t>Wagner</t>
  </si>
  <si>
    <t>Banzaê</t>
  </si>
  <si>
    <t>Ribeirão do Largo</t>
  </si>
  <si>
    <t>Amélia Rodrigues</t>
  </si>
  <si>
    <t>Fátima</t>
  </si>
  <si>
    <t>Ibicuí</t>
  </si>
  <si>
    <t>Ibitiara</t>
  </si>
  <si>
    <t>Maracás</t>
  </si>
  <si>
    <t>Presidente Dutra</t>
  </si>
  <si>
    <t>Wenceslau Guimarães</t>
  </si>
  <si>
    <t>Xique-Xique</t>
  </si>
  <si>
    <t>Tabocas do Brejo Velho</t>
  </si>
  <si>
    <t>Governo do Estado da Bahia</t>
  </si>
  <si>
    <t>Serra do Ramalho</t>
  </si>
  <si>
    <t>Adustina</t>
  </si>
  <si>
    <t>Anagé</t>
  </si>
  <si>
    <t>Aratuípe</t>
  </si>
  <si>
    <t>Baixa Grande</t>
  </si>
  <si>
    <t>Belo Campo</t>
  </si>
  <si>
    <t>Catu</t>
  </si>
  <si>
    <t>Cícero Dantas</t>
  </si>
  <si>
    <t>Coribe</t>
  </si>
  <si>
    <t>Gandu</t>
  </si>
  <si>
    <t>Itaguaçu da Bahia</t>
  </si>
  <si>
    <t>Itapetinga</t>
  </si>
  <si>
    <t>Lapão</t>
  </si>
  <si>
    <t>Mascote</t>
  </si>
  <si>
    <t>Nilo Peçanha</t>
  </si>
  <si>
    <t>Ouriçangas</t>
  </si>
  <si>
    <t>Pedrão</t>
  </si>
  <si>
    <t>Pindaí</t>
  </si>
  <si>
    <t>Rio do Pires</t>
  </si>
  <si>
    <t>Santa Luzia</t>
  </si>
  <si>
    <t>Sebastião Laranjeiras</t>
  </si>
  <si>
    <t>Taperoá</t>
  </si>
  <si>
    <t>Ubatã</t>
  </si>
  <si>
    <t>Uibaí</t>
  </si>
  <si>
    <t>Urandi</t>
  </si>
  <si>
    <t>Brotas de Macaúbas</t>
  </si>
  <si>
    <t>Ibicaraí</t>
  </si>
  <si>
    <t>Vera Cruz</t>
  </si>
  <si>
    <t>Guajeru</t>
  </si>
  <si>
    <t>Várzea Nova</t>
  </si>
  <si>
    <t>Barra da Estiva</t>
  </si>
  <si>
    <t>Barreiras</t>
  </si>
  <si>
    <t>Biritinga</t>
  </si>
  <si>
    <t>Conceição da Feira</t>
  </si>
  <si>
    <t>Cristópolis</t>
  </si>
  <si>
    <t>Ibirataia</t>
  </si>
  <si>
    <t>Iramaia</t>
  </si>
  <si>
    <t>Itajuípe</t>
  </si>
  <si>
    <t>Jeremoabo</t>
  </si>
  <si>
    <t>Matina</t>
  </si>
  <si>
    <t>Mulungu do Morro</t>
  </si>
  <si>
    <t>Pé de Serra</t>
  </si>
  <si>
    <t>Porto Seguro</t>
  </si>
  <si>
    <t>Riachão do Jacuípe</t>
  </si>
  <si>
    <t>Salinas da Margarida</t>
  </si>
  <si>
    <t>São José do Jacuípe</t>
  </si>
  <si>
    <t>Barra</t>
  </si>
  <si>
    <t>Itiúba</t>
  </si>
  <si>
    <t>Pilão Arcado</t>
  </si>
  <si>
    <t>Valença</t>
  </si>
  <si>
    <t>Acajutiba</t>
  </si>
  <si>
    <t>Angical</t>
  </si>
  <si>
    <t>Barro Alto</t>
  </si>
  <si>
    <t>Condeúba</t>
  </si>
  <si>
    <t>Coração de Maria</t>
  </si>
  <si>
    <t>Itaeté</t>
  </si>
  <si>
    <t>Itamari</t>
  </si>
  <si>
    <t>Laje</t>
  </si>
  <si>
    <t>Lajedinho</t>
  </si>
  <si>
    <t>Maragogipe</t>
  </si>
  <si>
    <t>Mirante</t>
  </si>
  <si>
    <t>Paratinga</t>
  </si>
  <si>
    <t>Presidente Tancredo Neves</t>
  </si>
  <si>
    <t>Sátiro Dias</t>
  </si>
  <si>
    <t>Serra Preta</t>
  </si>
  <si>
    <t>Tremedal</t>
  </si>
  <si>
    <t>Candeal</t>
  </si>
  <si>
    <t>Alcobaça</t>
  </si>
  <si>
    <t>Bom Jesus da Lapa</t>
  </si>
  <si>
    <t>Canavieiras</t>
  </si>
  <si>
    <t>Conceição do Coité</t>
  </si>
  <si>
    <t>Crisópolis</t>
  </si>
  <si>
    <t>Heliópolis</t>
  </si>
  <si>
    <t>Ichu</t>
  </si>
  <si>
    <t>Itaquara</t>
  </si>
  <si>
    <t>Jaguaquara</t>
  </si>
  <si>
    <t>Jandaíra</t>
  </si>
  <si>
    <t>Pindobaçu</t>
  </si>
  <si>
    <t>Poções</t>
  </si>
  <si>
    <t>Santa Teresinha</t>
  </si>
  <si>
    <t>Santo Amaro</t>
  </si>
  <si>
    <t>Castro Alves</t>
  </si>
  <si>
    <t>Catolândia</t>
  </si>
  <si>
    <t>Ibotirama</t>
  </si>
  <si>
    <t>Irará</t>
  </si>
  <si>
    <t>Ituberá</t>
  </si>
  <si>
    <t>Morpará</t>
  </si>
  <si>
    <t>Muritiba</t>
  </si>
  <si>
    <t>Nazaré</t>
  </si>
  <si>
    <t>Santa Bárbara</t>
  </si>
  <si>
    <t>Santaluz</t>
  </si>
  <si>
    <t>Santanópolis</t>
  </si>
  <si>
    <t>Tapiramutá</t>
  </si>
  <si>
    <t>Maraú</t>
  </si>
  <si>
    <t>Canudos</t>
  </si>
  <si>
    <t>Senhor do Bonfim</t>
  </si>
  <si>
    <t>Itaberaba</t>
  </si>
  <si>
    <t>Almadina</t>
  </si>
  <si>
    <t>Antônio Cardoso</t>
  </si>
  <si>
    <t>Araças</t>
  </si>
  <si>
    <t>Barro Preto (antigo Governador Lomanto Júnior)</t>
  </si>
  <si>
    <t>Cachoeira</t>
  </si>
  <si>
    <t>Caldeirão Grande</t>
  </si>
  <si>
    <t>Caravelas</t>
  </si>
  <si>
    <t>Luís Eduardo Magalhães</t>
  </si>
  <si>
    <t>Mata de São João</t>
  </si>
  <si>
    <t>Mundo Novo</t>
  </si>
  <si>
    <t>Paripiranga</t>
  </si>
  <si>
    <t>Piatã</t>
  </si>
  <si>
    <t>Rio Real</t>
  </si>
  <si>
    <t>Umburanas</t>
  </si>
  <si>
    <t>Ipecaetá</t>
  </si>
  <si>
    <t>Boa Vista do Tupim</t>
  </si>
  <si>
    <t>Caém</t>
  </si>
  <si>
    <t>Lajedo do Tabocal</t>
  </si>
  <si>
    <t>Nova Soure</t>
  </si>
  <si>
    <t>São Gabriel</t>
  </si>
  <si>
    <t>Saubara</t>
  </si>
  <si>
    <t>Simões Filho</t>
  </si>
  <si>
    <t>Ilhéus</t>
  </si>
  <si>
    <t>Jussiape</t>
  </si>
  <si>
    <t>Araci</t>
  </si>
  <si>
    <t>Cardeal da Silva</t>
  </si>
  <si>
    <t>Caraíbas</t>
  </si>
  <si>
    <t>Chorrochó</t>
  </si>
  <si>
    <t>Jussara</t>
  </si>
  <si>
    <t>Nova Ibiá</t>
  </si>
  <si>
    <t>Piripá</t>
  </si>
  <si>
    <t>Souto Soares</t>
  </si>
  <si>
    <t>Vereda</t>
  </si>
  <si>
    <t>Quixabeira</t>
  </si>
  <si>
    <t>Apuarema</t>
  </si>
  <si>
    <t>Ituaçu</t>
  </si>
  <si>
    <t>Oliveira dos Brejinhos</t>
  </si>
  <si>
    <t>Bom Jesus da Serra</t>
  </si>
  <si>
    <t>Dário Meira</t>
  </si>
  <si>
    <t>Elísio Medrado</t>
  </si>
  <si>
    <t>Ipiaú</t>
  </si>
  <si>
    <t>Itaparica</t>
  </si>
  <si>
    <t>Mairi</t>
  </si>
  <si>
    <t>Nova Viçosa</t>
  </si>
  <si>
    <t>Prado</t>
  </si>
  <si>
    <t>Santa Inês</t>
  </si>
  <si>
    <t>Una</t>
  </si>
  <si>
    <t>Itapebi</t>
  </si>
  <si>
    <t>Jequié</t>
  </si>
  <si>
    <t>Miguel Calmon</t>
  </si>
  <si>
    <t>Planaltino</t>
  </si>
  <si>
    <t>Cabaceiras do Paraguaçu</t>
  </si>
  <si>
    <t>Camacan</t>
  </si>
  <si>
    <t>Cândido Sales</t>
  </si>
  <si>
    <t>Capela do Alto Alegre</t>
  </si>
  <si>
    <t>Gentio do Ouro</t>
  </si>
  <si>
    <t>Glória</t>
  </si>
  <si>
    <t>Ibititá</t>
  </si>
  <si>
    <t>Itambé</t>
  </si>
  <si>
    <t>Uruçuca</t>
  </si>
  <si>
    <t>Inhambupe</t>
  </si>
  <si>
    <t>Ibipeba</t>
  </si>
  <si>
    <t>Iaçu</t>
  </si>
  <si>
    <t>Ibipitanga</t>
  </si>
  <si>
    <t>Milagres</t>
  </si>
  <si>
    <t>Presidente Jânio Quadros</t>
  </si>
  <si>
    <t>São Miguel das Matas</t>
  </si>
  <si>
    <t>Abaíra</t>
  </si>
  <si>
    <t>Andaraí</t>
  </si>
  <si>
    <t>Barra do Mendes</t>
  </si>
  <si>
    <t>Itagibá</t>
  </si>
  <si>
    <t>Itamaraju</t>
  </si>
  <si>
    <t>Iuiú</t>
  </si>
  <si>
    <t>Palmas de Monte Alto</t>
  </si>
  <si>
    <t>Rafael Jambeiro</t>
  </si>
  <si>
    <t>Riacho de Santana</t>
  </si>
  <si>
    <t>Rodelas</t>
  </si>
  <si>
    <t>Uauá</t>
  </si>
  <si>
    <t>Valente</t>
  </si>
  <si>
    <t>Nova Itarana</t>
  </si>
  <si>
    <t>RPPS em extincao</t>
  </si>
  <si>
    <t>Caculé</t>
  </si>
  <si>
    <t>Bonito</t>
  </si>
  <si>
    <t>São Francisco do Conde</t>
  </si>
  <si>
    <t>Irajuba</t>
  </si>
  <si>
    <t>Sapeaçu</t>
  </si>
  <si>
    <t>Campo Formoso</t>
  </si>
  <si>
    <t>Correntina</t>
  </si>
  <si>
    <t>Serra Dourada</t>
  </si>
  <si>
    <t>Mirangaba</t>
  </si>
  <si>
    <t>Itabela</t>
  </si>
  <si>
    <t>Antônio Gonçalves</t>
  </si>
  <si>
    <t>CE</t>
  </si>
  <si>
    <t>Carnaubal</t>
  </si>
  <si>
    <t>Pindoretama</t>
  </si>
  <si>
    <t>Umari</t>
  </si>
  <si>
    <t>Chorozinho</t>
  </si>
  <si>
    <t>Hidrolândia</t>
  </si>
  <si>
    <t>Guaiúba</t>
  </si>
  <si>
    <t>Itaiçaba</t>
  </si>
  <si>
    <t>Piquet Carneiro</t>
  </si>
  <si>
    <t>Ipaumirim</t>
  </si>
  <si>
    <t>Itapiúna</t>
  </si>
  <si>
    <t>Jardim</t>
  </si>
  <si>
    <t>Miraíma</t>
  </si>
  <si>
    <t>Quiterianópolis</t>
  </si>
  <si>
    <t>Crato</t>
  </si>
  <si>
    <t>Milhã</t>
  </si>
  <si>
    <t>Itapipoca</t>
  </si>
  <si>
    <t>Frecheirinha</t>
  </si>
  <si>
    <t>Santana do Acaraú</t>
  </si>
  <si>
    <t>Catunda</t>
  </si>
  <si>
    <t>Massapê</t>
  </si>
  <si>
    <t>Meruoca</t>
  </si>
  <si>
    <t>Paracuru</t>
  </si>
  <si>
    <t>Pacoti</t>
  </si>
  <si>
    <t>Jucás</t>
  </si>
  <si>
    <t>Pacujá</t>
  </si>
  <si>
    <t>Tianguá</t>
  </si>
  <si>
    <t>Horizonte</t>
  </si>
  <si>
    <t>Aracati</t>
  </si>
  <si>
    <t>Jaguaruana</t>
  </si>
  <si>
    <t>Jaguaribe</t>
  </si>
  <si>
    <t>Senador Pompeu</t>
  </si>
  <si>
    <t>Várzea Alegre</t>
  </si>
  <si>
    <t>Ererê</t>
  </si>
  <si>
    <t>Fortaleza</t>
  </si>
  <si>
    <t>Mucambo</t>
  </si>
  <si>
    <t>Iguatu</t>
  </si>
  <si>
    <t>Juazeiro do Norte</t>
  </si>
  <si>
    <t>Cariús</t>
  </si>
  <si>
    <t>Croatá</t>
  </si>
  <si>
    <t>Granjeiro</t>
  </si>
  <si>
    <t>Lavras da Mangabeira</t>
  </si>
  <si>
    <t>Boa Viagem</t>
  </si>
  <si>
    <t>Ipaporanga</t>
  </si>
  <si>
    <t>Jaguaribara</t>
  </si>
  <si>
    <t>Pires Ferreira</t>
  </si>
  <si>
    <t>Tarrafas</t>
  </si>
  <si>
    <t>Pacajus</t>
  </si>
  <si>
    <t>Maranguape</t>
  </si>
  <si>
    <t>Arneiroz</t>
  </si>
  <si>
    <t>Ararendá</t>
  </si>
  <si>
    <t>Morada Nova</t>
  </si>
  <si>
    <t>Russas</t>
  </si>
  <si>
    <t>Independência</t>
  </si>
  <si>
    <t>Caririaçu</t>
  </si>
  <si>
    <t>Graça</t>
  </si>
  <si>
    <t>Granja</t>
  </si>
  <si>
    <t>São Benedito</t>
  </si>
  <si>
    <t>Abaiara</t>
  </si>
  <si>
    <t>Altaneira</t>
  </si>
  <si>
    <t>Aurora</t>
  </si>
  <si>
    <t>Cariré</t>
  </si>
  <si>
    <t>Jati</t>
  </si>
  <si>
    <t>Mombaça</t>
  </si>
  <si>
    <t>Penaforte</t>
  </si>
  <si>
    <t>Varjota</t>
  </si>
  <si>
    <t>Guaraciaba do Norte</t>
  </si>
  <si>
    <t>Jijoca de Jericoacoara</t>
  </si>
  <si>
    <t>Aratuba</t>
  </si>
  <si>
    <t>Baixio</t>
  </si>
  <si>
    <t>Barro</t>
  </si>
  <si>
    <t>Crateús</t>
  </si>
  <si>
    <t>Farias Brito</t>
  </si>
  <si>
    <t>Missão Velha</t>
  </si>
  <si>
    <t>Novo Oriente</t>
  </si>
  <si>
    <t>Potengi</t>
  </si>
  <si>
    <t>Quixadá</t>
  </si>
  <si>
    <t>Mauriti</t>
  </si>
  <si>
    <t>Martinópole</t>
  </si>
  <si>
    <t>Pereiro</t>
  </si>
  <si>
    <t>Cruz</t>
  </si>
  <si>
    <t>Baturité</t>
  </si>
  <si>
    <t>Iracema</t>
  </si>
  <si>
    <t>Orós</t>
  </si>
  <si>
    <t>Ubajara</t>
  </si>
  <si>
    <t>Beberibe</t>
  </si>
  <si>
    <t>Itarema</t>
  </si>
  <si>
    <t>Morrinhos</t>
  </si>
  <si>
    <t>Santa Quitéria</t>
  </si>
  <si>
    <t>Ipu</t>
  </si>
  <si>
    <t>Alto Santo</t>
  </si>
  <si>
    <t>Assaré</t>
  </si>
  <si>
    <t>Poranga</t>
  </si>
  <si>
    <t>Governo do Estado do Ceará</t>
  </si>
  <si>
    <t>Sobral</t>
  </si>
  <si>
    <t>Uruoca</t>
  </si>
  <si>
    <t>Tejuçuoca</t>
  </si>
  <si>
    <t>Acaraú</t>
  </si>
  <si>
    <t>Bela Cruz</t>
  </si>
  <si>
    <t>Cedro</t>
  </si>
  <si>
    <t>Mulungu</t>
  </si>
  <si>
    <t>Salitre</t>
  </si>
  <si>
    <t>Uruburetama</t>
  </si>
  <si>
    <t>Alcântaras</t>
  </si>
  <si>
    <t>Ibaretama</t>
  </si>
  <si>
    <t>Limoeiro do Norte</t>
  </si>
  <si>
    <t>Quixelô</t>
  </si>
  <si>
    <t>Tamboril</t>
  </si>
  <si>
    <t>Pacatuba</t>
  </si>
  <si>
    <t>Campos Sales</t>
  </si>
  <si>
    <t>Deputado Irapuan Pinheiro</t>
  </si>
  <si>
    <t>Itatira</t>
  </si>
  <si>
    <t>Eusébio</t>
  </si>
  <si>
    <t>Solonópole</t>
  </si>
  <si>
    <t>São Gonçalo do Amarante</t>
  </si>
  <si>
    <t>Antonina do Norte</t>
  </si>
  <si>
    <t>Barbalha</t>
  </si>
  <si>
    <t>Icapuí</t>
  </si>
  <si>
    <t>Marco</t>
  </si>
  <si>
    <t>Senador Sá</t>
  </si>
  <si>
    <t>Trairi</t>
  </si>
  <si>
    <t>Amontada</t>
  </si>
  <si>
    <t>Choró</t>
  </si>
  <si>
    <t>Cascavel</t>
  </si>
  <si>
    <t>Tauá</t>
  </si>
  <si>
    <t>Quixeramobim</t>
  </si>
  <si>
    <t>Saboeiro</t>
  </si>
  <si>
    <t>Aiuaba</t>
  </si>
  <si>
    <t>Barroquinha</t>
  </si>
  <si>
    <t>Fortim</t>
  </si>
  <si>
    <t>Ipueiras</t>
  </si>
  <si>
    <t>Maracanaú</t>
  </si>
  <si>
    <t>Quixeré</t>
  </si>
  <si>
    <t>Tururu</t>
  </si>
  <si>
    <t>Icó</t>
  </si>
  <si>
    <t>Tabuleiro do Norte</t>
  </si>
  <si>
    <t>Paramoti</t>
  </si>
  <si>
    <t>Potiretama</t>
  </si>
  <si>
    <t>Irauçuba</t>
  </si>
  <si>
    <t>Ibicuitinga</t>
  </si>
  <si>
    <t>Nova Russas</t>
  </si>
  <si>
    <t>Porteiras</t>
  </si>
  <si>
    <t>Apuiarés</t>
  </si>
  <si>
    <t>Moraújo</t>
  </si>
  <si>
    <t>Palmácia</t>
  </si>
  <si>
    <t>Camocim</t>
  </si>
  <si>
    <t>Groaíras</t>
  </si>
  <si>
    <t>Monsenhor Tabosa</t>
  </si>
  <si>
    <t>Parambu</t>
  </si>
  <si>
    <t>Pentecoste</t>
  </si>
  <si>
    <t>Palhano</t>
  </si>
  <si>
    <t>Aquiraz</t>
  </si>
  <si>
    <t>Banabuiú</t>
  </si>
  <si>
    <t>Barreira</t>
  </si>
  <si>
    <t>Brejo Santo</t>
  </si>
  <si>
    <t>Catarina</t>
  </si>
  <si>
    <t>Jaguaretama</t>
  </si>
  <si>
    <t>São João do Jaguaribe</t>
  </si>
  <si>
    <t>Ibiapina</t>
  </si>
  <si>
    <t>Pedra Branca</t>
  </si>
  <si>
    <t>Chaval</t>
  </si>
  <si>
    <t>Umirim</t>
  </si>
  <si>
    <t>Viçosa do Ceará</t>
  </si>
  <si>
    <t>Capistrano</t>
  </si>
  <si>
    <t>Madalena</t>
  </si>
  <si>
    <t>Ocara</t>
  </si>
  <si>
    <t>Forquilha</t>
  </si>
  <si>
    <t>Reriutaba</t>
  </si>
  <si>
    <t>Caucaia</t>
  </si>
  <si>
    <t>Guaramiranga</t>
  </si>
  <si>
    <t>Itaitinga</t>
  </si>
  <si>
    <t>Araripe</t>
  </si>
  <si>
    <t>Nova Olinda</t>
  </si>
  <si>
    <t>Santana do Cariri</t>
  </si>
  <si>
    <t>Coreaú</t>
  </si>
  <si>
    <t>Acopiara</t>
  </si>
  <si>
    <t>Paraipaba</t>
  </si>
  <si>
    <t>Redenção</t>
  </si>
  <si>
    <t>São Luís do Curu</t>
  </si>
  <si>
    <t>General Sampaio</t>
  </si>
  <si>
    <t>Itapajé</t>
  </si>
  <si>
    <t>Acarapé</t>
  </si>
  <si>
    <t>Aracoiaba</t>
  </si>
  <si>
    <t>Canindé</t>
  </si>
  <si>
    <t>Caridade</t>
  </si>
  <si>
    <t>DF</t>
  </si>
  <si>
    <t>Governo do Distrito Federal</t>
  </si>
  <si>
    <t>ES</t>
  </si>
  <si>
    <t>Barra de São Francisco</t>
  </si>
  <si>
    <t>São Gabriel da Palha</t>
  </si>
  <si>
    <t>Vila Valério</t>
  </si>
  <si>
    <t>Apiacá</t>
  </si>
  <si>
    <t>Castelo</t>
  </si>
  <si>
    <t>Atilio Vivacqua</t>
  </si>
  <si>
    <t>Ibatiba</t>
  </si>
  <si>
    <t>Marataízes</t>
  </si>
  <si>
    <t>Mucurici</t>
  </si>
  <si>
    <t>Santa Teresa</t>
  </si>
  <si>
    <t>Viana</t>
  </si>
  <si>
    <t>Conceição do Castelo</t>
  </si>
  <si>
    <t>João Neiva</t>
  </si>
  <si>
    <t>Bom Jesus do Norte</t>
  </si>
  <si>
    <t>Brejetuba</t>
  </si>
  <si>
    <t>Ibitirama</t>
  </si>
  <si>
    <t>Irupi</t>
  </si>
  <si>
    <t>Marechal Floriano</t>
  </si>
  <si>
    <t>São Domingos do Norte</t>
  </si>
  <si>
    <t>Laranja da Terra</t>
  </si>
  <si>
    <t>Marilândia</t>
  </si>
  <si>
    <t>Ecoporanga</t>
  </si>
  <si>
    <t>Dores do Rio Preto</t>
  </si>
  <si>
    <t>Jaguaré</t>
  </si>
  <si>
    <t>Itarana</t>
  </si>
  <si>
    <t>Divino de São Lourenço</t>
  </si>
  <si>
    <t>Iconha</t>
  </si>
  <si>
    <t>Alto Rio Novo</t>
  </si>
  <si>
    <t>Governo do Estado do Espírito Santo</t>
  </si>
  <si>
    <t>Serra</t>
  </si>
  <si>
    <t>Alfredo Chaves</t>
  </si>
  <si>
    <t>Montanha</t>
  </si>
  <si>
    <t>Afonso Cláudio</t>
  </si>
  <si>
    <t>Baixo Guandu</t>
  </si>
  <si>
    <t>Cariacica</t>
  </si>
  <si>
    <t>Colatina</t>
  </si>
  <si>
    <t>Governador Lindenberg</t>
  </si>
  <si>
    <t>Venda Nova do Imigrante</t>
  </si>
  <si>
    <t>Muqui</t>
  </si>
  <si>
    <t>Pancas</t>
  </si>
  <si>
    <t>Domingos Martins</t>
  </si>
  <si>
    <t>Itaguaçu</t>
  </si>
  <si>
    <t>Rio Novo do Sul</t>
  </si>
  <si>
    <t>Pedro Canário</t>
  </si>
  <si>
    <t>Santa Leopoldina</t>
  </si>
  <si>
    <t>Anchieta</t>
  </si>
  <si>
    <t>Água Doce do Norte</t>
  </si>
  <si>
    <t>Presidente Kennedy</t>
  </si>
  <si>
    <t>Vila Pavão</t>
  </si>
  <si>
    <t>Nova Venécia</t>
  </si>
  <si>
    <t>Cachoeiro de Itapemirim</t>
  </si>
  <si>
    <t>Águia Branca</t>
  </si>
  <si>
    <t>Piúma</t>
  </si>
  <si>
    <t>Rio Bananal</t>
  </si>
  <si>
    <t>Vargem Alta</t>
  </si>
  <si>
    <t>Jerônimo Monteiro</t>
  </si>
  <si>
    <t>Guarapari</t>
  </si>
  <si>
    <t>Mimoso do Sul</t>
  </si>
  <si>
    <t>São Roque do Canaã</t>
  </si>
  <si>
    <t>Mantenópolis</t>
  </si>
  <si>
    <t>Pinheiros</t>
  </si>
  <si>
    <t>Sooretama</t>
  </si>
  <si>
    <t>Aracruz</t>
  </si>
  <si>
    <t>Ibiraçu</t>
  </si>
  <si>
    <t>Ponto Belo</t>
  </si>
  <si>
    <t>Iúna</t>
  </si>
  <si>
    <t>Linhares</t>
  </si>
  <si>
    <t>Muniz Freire</t>
  </si>
  <si>
    <t>Vitória</t>
  </si>
  <si>
    <t>Alegre</t>
  </si>
  <si>
    <t>São Mateus</t>
  </si>
  <si>
    <t>Conceição da Barra</t>
  </si>
  <si>
    <t>Guaçuí</t>
  </si>
  <si>
    <t>Santa Maria de Jetibá</t>
  </si>
  <si>
    <t>Boa Esperança</t>
  </si>
  <si>
    <t>Vila Velha</t>
  </si>
  <si>
    <t>São José do Calçado</t>
  </si>
  <si>
    <t>Fundão</t>
  </si>
  <si>
    <t>Itapemirim</t>
  </si>
  <si>
    <t>GO</t>
  </si>
  <si>
    <t>Cromínia</t>
  </si>
  <si>
    <t>Hidrolina</t>
  </si>
  <si>
    <t>Alexânia</t>
  </si>
  <si>
    <t>Itapirapuã</t>
  </si>
  <si>
    <t>Professor Jamil</t>
  </si>
  <si>
    <t>Teresina de Goiás</t>
  </si>
  <si>
    <t>Formosa</t>
  </si>
  <si>
    <t>Palmelo</t>
  </si>
  <si>
    <t>Rialma</t>
  </si>
  <si>
    <t>Rio Quente</t>
  </si>
  <si>
    <t>Caiapônia</t>
  </si>
  <si>
    <t>Goianápolis</t>
  </si>
  <si>
    <t>Guarinos</t>
  </si>
  <si>
    <t>Nova América</t>
  </si>
  <si>
    <t>Nova Glória</t>
  </si>
  <si>
    <t>Santa Tereza de Goiás</t>
  </si>
  <si>
    <t>Montes Claros de Goiás</t>
  </si>
  <si>
    <t>Anápolis</t>
  </si>
  <si>
    <t>Avelinópolis</t>
  </si>
  <si>
    <t>Arenópolis</t>
  </si>
  <si>
    <t>Britânia</t>
  </si>
  <si>
    <t>Cabeceiras</t>
  </si>
  <si>
    <t>Campestre de Goiás</t>
  </si>
  <si>
    <t>Corumbá de Goiás</t>
  </si>
  <si>
    <t>Davinópolis</t>
  </si>
  <si>
    <t>Estrela do Norte</t>
  </si>
  <si>
    <t>Flores de Goiás</t>
  </si>
  <si>
    <t>Mairipotaba</t>
  </si>
  <si>
    <t>Montividiu do Norte</t>
  </si>
  <si>
    <t>Pilar de Goiás</t>
  </si>
  <si>
    <t>Pirenópolis</t>
  </si>
  <si>
    <t>Pontalina</t>
  </si>
  <si>
    <t>Santa Rita do Araguaia</t>
  </si>
  <si>
    <t>Trombas</t>
  </si>
  <si>
    <t>Alto Horizonte</t>
  </si>
  <si>
    <t>Urutaí</t>
  </si>
  <si>
    <t>Colinas do Sul</t>
  </si>
  <si>
    <t>Itapaci</t>
  </si>
  <si>
    <t>Rianápolis</t>
  </si>
  <si>
    <t>Edealina</t>
  </si>
  <si>
    <t>Jaraguá</t>
  </si>
  <si>
    <t>Faina</t>
  </si>
  <si>
    <t>Inhumas</t>
  </si>
  <si>
    <t>Corumbaíba</t>
  </si>
  <si>
    <t>Goiânia</t>
  </si>
  <si>
    <t>Matrinchã</t>
  </si>
  <si>
    <t>Trindade</t>
  </si>
  <si>
    <t>Porangatu</t>
  </si>
  <si>
    <t>Novo Brasil</t>
  </si>
  <si>
    <t>Ouro Verde de Goiás</t>
  </si>
  <si>
    <t>Goiandira</t>
  </si>
  <si>
    <t>Aurilândia</t>
  </si>
  <si>
    <t>Bom Jardim de Goiás</t>
  </si>
  <si>
    <t>Chapadão do Céu</t>
  </si>
  <si>
    <t>Santa Terezinha de Goiás</t>
  </si>
  <si>
    <t>Catalão</t>
  </si>
  <si>
    <t>Guapó</t>
  </si>
  <si>
    <t>Santa Rosa de Goiás</t>
  </si>
  <si>
    <t>Vianópolis</t>
  </si>
  <si>
    <t>Governo do Estado de Goiás</t>
  </si>
  <si>
    <t>Pires do Rio</t>
  </si>
  <si>
    <t>Iporá</t>
  </si>
  <si>
    <t>Portelândia</t>
  </si>
  <si>
    <t>Ipiranga de Goiás</t>
  </si>
  <si>
    <t>Simolândia</t>
  </si>
  <si>
    <t>Cocalzinho de Goiás</t>
  </si>
  <si>
    <t>Americano do Brasil</t>
  </si>
  <si>
    <t>Cachoeira Alta</t>
  </si>
  <si>
    <t>Nazário</t>
  </si>
  <si>
    <t>Santa Rita do Novo Destino</t>
  </si>
  <si>
    <t>São Simão</t>
  </si>
  <si>
    <t>Senador Canedo</t>
  </si>
  <si>
    <t>Bonópolis</t>
  </si>
  <si>
    <t>Mambaí</t>
  </si>
  <si>
    <t>Maurilândia</t>
  </si>
  <si>
    <t>Minaçu</t>
  </si>
  <si>
    <t>Nova Aurora</t>
  </si>
  <si>
    <t>Rio Verde</t>
  </si>
  <si>
    <t>São Luiz do Norte</t>
  </si>
  <si>
    <t>Mara Rosa</t>
  </si>
  <si>
    <t>Panamá</t>
  </si>
  <si>
    <t>Paraúna</t>
  </si>
  <si>
    <t>Baliza</t>
  </si>
  <si>
    <t>Cumari</t>
  </si>
  <si>
    <t>Nova Veneza</t>
  </si>
  <si>
    <t>Leopoldo de Bulhões</t>
  </si>
  <si>
    <t>Campo Limpo de Goiás</t>
  </si>
  <si>
    <t>Lagoa Santa</t>
  </si>
  <si>
    <t>São João da Paraúna</t>
  </si>
  <si>
    <t>Brazabrantes</t>
  </si>
  <si>
    <t>São João d'Aliança</t>
  </si>
  <si>
    <t>Cachoeira Dourada</t>
  </si>
  <si>
    <t>Jandaia</t>
  </si>
  <si>
    <t>Vila Boa</t>
  </si>
  <si>
    <t>Ceres</t>
  </si>
  <si>
    <t>Araçu</t>
  </si>
  <si>
    <t>Goianésia</t>
  </si>
  <si>
    <t>Vicentinópolis</t>
  </si>
  <si>
    <t>Água Limpa</t>
  </si>
  <si>
    <t>Campinaçu</t>
  </si>
  <si>
    <t>Diorama</t>
  </si>
  <si>
    <t>Marzagão</t>
  </si>
  <si>
    <t>Aloândia</t>
  </si>
  <si>
    <t>Divinópolis de Goiás</t>
  </si>
  <si>
    <t>Crixás</t>
  </si>
  <si>
    <t>Cezarina</t>
  </si>
  <si>
    <t>Guaraíta</t>
  </si>
  <si>
    <t>Gameleira de Goiás</t>
  </si>
  <si>
    <t>Montividiu</t>
  </si>
  <si>
    <t>Alvorada do Norte</t>
  </si>
  <si>
    <t>Palminópolis</t>
  </si>
  <si>
    <t>Santa Fé de Goiás</t>
  </si>
  <si>
    <t>Uruaçu</t>
  </si>
  <si>
    <t>Caçu</t>
  </si>
  <si>
    <t>Quirinópolis</t>
  </si>
  <si>
    <t>Jesúpolis</t>
  </si>
  <si>
    <t>Campo Alegre de Goiás</t>
  </si>
  <si>
    <t>Taquaral de Goiás</t>
  </si>
  <si>
    <t>Orizona</t>
  </si>
  <si>
    <t>Joviânia</t>
  </si>
  <si>
    <t>Novo Gama</t>
  </si>
  <si>
    <t>Aparecida de Goiânia</t>
  </si>
  <si>
    <t>Alto Paraíso de Goiás</t>
  </si>
  <si>
    <t>Monte Alegre de Goiás</t>
  </si>
  <si>
    <t>Anhanguera</t>
  </si>
  <si>
    <t>Córrego do Ouro</t>
  </si>
  <si>
    <t>Nerópolis</t>
  </si>
  <si>
    <t>Caturaí</t>
  </si>
  <si>
    <t>Goiás</t>
  </si>
  <si>
    <t>Mineiros</t>
  </si>
  <si>
    <t>Silvânia</t>
  </si>
  <si>
    <t>Doverlândia</t>
  </si>
  <si>
    <t>Santo Antônio de Goiás</t>
  </si>
  <si>
    <t>Valparaíso de Goiás</t>
  </si>
  <si>
    <t>Iaciara</t>
  </si>
  <si>
    <t>Mozarlândia</t>
  </si>
  <si>
    <t>Goianira</t>
  </si>
  <si>
    <t>Itumbiara</t>
  </si>
  <si>
    <t>Santa Helena de Goiás</t>
  </si>
  <si>
    <t>Amaralina</t>
  </si>
  <si>
    <t>Palmeiras de Goiás</t>
  </si>
  <si>
    <t>Vila Propício</t>
  </si>
  <si>
    <t>Águas Lindas de Goiás</t>
  </si>
  <si>
    <t>Amorinópolis</t>
  </si>
  <si>
    <t>Sítio d'Abadia</t>
  </si>
  <si>
    <t>Santa Isabel</t>
  </si>
  <si>
    <t>Porteirão</t>
  </si>
  <si>
    <t>Acreúna</t>
  </si>
  <si>
    <t>Bela Vista de Goiás</t>
  </si>
  <si>
    <t>Goiatuba</t>
  </si>
  <si>
    <t>Ipameri</t>
  </si>
  <si>
    <t>Indiara</t>
  </si>
  <si>
    <t>Bonfinópolis</t>
  </si>
  <si>
    <t>Serranópolis</t>
  </si>
  <si>
    <t>Israelândia</t>
  </si>
  <si>
    <t>Jaupaci</t>
  </si>
  <si>
    <t>Perolândia</t>
  </si>
  <si>
    <t>Turvelândia</t>
  </si>
  <si>
    <t>Adelândia</t>
  </si>
  <si>
    <t>Abadiânia</t>
  </si>
  <si>
    <t>Palestina de Goiás</t>
  </si>
  <si>
    <t>Terezópolis de Goiás</t>
  </si>
  <si>
    <t>Guarani de Goiás</t>
  </si>
  <si>
    <t>Inaciolândia</t>
  </si>
  <si>
    <t>Nova Iguaçu de Goiás</t>
  </si>
  <si>
    <t>Santo Antônio da Barra</t>
  </si>
  <si>
    <t>Caldazinha</t>
  </si>
  <si>
    <t>Santa Cruz de Goiás</t>
  </si>
  <si>
    <t>Moiporá</t>
  </si>
  <si>
    <t>Itarumã</t>
  </si>
  <si>
    <t>Mimoso de Goiás</t>
  </si>
  <si>
    <t>Água Fria de Goiás</t>
  </si>
  <si>
    <t>Cavalcante</t>
  </si>
  <si>
    <t>Damolândia</t>
  </si>
  <si>
    <t>Aragoiânia</t>
  </si>
  <si>
    <t>Aruanã</t>
  </si>
  <si>
    <t>Aporé</t>
  </si>
  <si>
    <t>Aragarças</t>
  </si>
  <si>
    <t>Araguapaz</t>
  </si>
  <si>
    <t>Turvânia</t>
  </si>
  <si>
    <t>Campos Verdes</t>
  </si>
  <si>
    <t>Nova Crixás</t>
  </si>
  <si>
    <t>Damianópolis</t>
  </si>
  <si>
    <t>Gouvelândia</t>
  </si>
  <si>
    <t>Bom Jesus de Goiás</t>
  </si>
  <si>
    <t>Ivolândia</t>
  </si>
  <si>
    <t>Cidade Ocidental</t>
  </si>
  <si>
    <t>Edéia</t>
  </si>
  <si>
    <t>Buriti de Goiás</t>
  </si>
  <si>
    <t>Mossâmedes</t>
  </si>
  <si>
    <t>Morro Agudo de Goiás</t>
  </si>
  <si>
    <t>Aparecida do Rio Doce</t>
  </si>
  <si>
    <t>Itaguaru</t>
  </si>
  <si>
    <t>São Patrício</t>
  </si>
  <si>
    <t>Luziânia</t>
  </si>
  <si>
    <t>Caldas Novas</t>
  </si>
  <si>
    <t>Ouvidor</t>
  </si>
  <si>
    <t>Padre Bernardo</t>
  </si>
  <si>
    <t>Itaberaí</t>
  </si>
  <si>
    <t>Heitoraí</t>
  </si>
  <si>
    <t>Uirapuru</t>
  </si>
  <si>
    <t>Campos Belos</t>
  </si>
  <si>
    <t>Cristianópolis</t>
  </si>
  <si>
    <t>Itaguari</t>
  </si>
  <si>
    <t>Cristalina</t>
  </si>
  <si>
    <t>Itauçu</t>
  </si>
  <si>
    <t>Itapuranga</t>
  </si>
  <si>
    <t>Paranaiguara</t>
  </si>
  <si>
    <t>Firminópolis</t>
  </si>
  <si>
    <t>Posse</t>
  </si>
  <si>
    <t>São Francisco de Goiás</t>
  </si>
  <si>
    <t>Petrolina de Goiás</t>
  </si>
  <si>
    <t>São Miguel do Passa Quatro</t>
  </si>
  <si>
    <t>Fazenda Nova</t>
  </si>
  <si>
    <t>Campinorte</t>
  </si>
  <si>
    <t>Jataí</t>
  </si>
  <si>
    <t>Rubiataba</t>
  </si>
  <si>
    <t>São Luís de Montes Belos</t>
  </si>
  <si>
    <t>Piracanjuba</t>
  </si>
  <si>
    <t>Buritinópolis</t>
  </si>
  <si>
    <t>Abadia de Goiás</t>
  </si>
  <si>
    <t>Niquelândia</t>
  </si>
  <si>
    <t>São Miguel do Araguaia</t>
  </si>
  <si>
    <t>Itajá</t>
  </si>
  <si>
    <t>Formoso</t>
  </si>
  <si>
    <t>Sanclerlândia</t>
  </si>
  <si>
    <t>Cachoeira de Goiás</t>
  </si>
  <si>
    <t>Anicuns</t>
  </si>
  <si>
    <t>Carmo do Rio Verde</t>
  </si>
  <si>
    <t>Mutunópolis</t>
  </si>
  <si>
    <t>Novo Planalto</t>
  </si>
  <si>
    <t>Varjão</t>
  </si>
  <si>
    <t>Uruana</t>
  </si>
  <si>
    <t>Nova Roma</t>
  </si>
  <si>
    <t>Três Ranchos</t>
  </si>
  <si>
    <t>Buriti Alegre</t>
  </si>
  <si>
    <t>Santa Bárbara de Goiás</t>
  </si>
  <si>
    <t>Castelândia</t>
  </si>
  <si>
    <t>Santo Antônio do Descoberto</t>
  </si>
  <si>
    <t>Planaltina</t>
  </si>
  <si>
    <t>MA</t>
  </si>
  <si>
    <t>Benedito Leite</t>
  </si>
  <si>
    <t>Nova Iorque</t>
  </si>
  <si>
    <t>Palmeirândia</t>
  </si>
  <si>
    <t>Jatobá</t>
  </si>
  <si>
    <t>Timon</t>
  </si>
  <si>
    <t>Urbano Santos</t>
  </si>
  <si>
    <t>Vitória do Mearim</t>
  </si>
  <si>
    <t>Barreirinhas</t>
  </si>
  <si>
    <t>João Lisboa</t>
  </si>
  <si>
    <t>Água Doce do Maranhão</t>
  </si>
  <si>
    <t>São Luís</t>
  </si>
  <si>
    <t>Bernardo do Mearim</t>
  </si>
  <si>
    <t>Buriti Bravo</t>
  </si>
  <si>
    <t>Passagem Franca</t>
  </si>
  <si>
    <t>Timbiras</t>
  </si>
  <si>
    <t>Carolina</t>
  </si>
  <si>
    <t>Humberto de Campos</t>
  </si>
  <si>
    <t>Jenipapo dos Vieiras</t>
  </si>
  <si>
    <t>Nina Rodrigues</t>
  </si>
  <si>
    <t>Paulo Ramos</t>
  </si>
  <si>
    <t>São Benedito do Rio Preto</t>
  </si>
  <si>
    <t>São Vicente Ferrer</t>
  </si>
  <si>
    <t>Cândido Mendes</t>
  </si>
  <si>
    <t>Lima Campos</t>
  </si>
  <si>
    <t>Matões do Norte</t>
  </si>
  <si>
    <t>Peri Mirim</t>
  </si>
  <si>
    <t>Pinheiro</t>
  </si>
  <si>
    <t>Riachão</t>
  </si>
  <si>
    <t>Santa Filomena do Maranhão</t>
  </si>
  <si>
    <t>Turilândia</t>
  </si>
  <si>
    <t>Santo Antônio dos Lopes</t>
  </si>
  <si>
    <t>Igarapé do Meio</t>
  </si>
  <si>
    <t>Chapadinha</t>
  </si>
  <si>
    <t>Bom Lugar</t>
  </si>
  <si>
    <t>Fortaleza dos Nogueiras</t>
  </si>
  <si>
    <t>Satubinha</t>
  </si>
  <si>
    <t>Anajatuba</t>
  </si>
  <si>
    <t>Bacurituba</t>
  </si>
  <si>
    <t>Belágua</t>
  </si>
  <si>
    <t>Governador Archer</t>
  </si>
  <si>
    <t>Governador Luiz Rocha</t>
  </si>
  <si>
    <t>Governador Newton Bello</t>
  </si>
  <si>
    <t>Lajeado Novo</t>
  </si>
  <si>
    <t>Paulino Neves</t>
  </si>
  <si>
    <t>Pedreiras</t>
  </si>
  <si>
    <t>Presidente Juscelino</t>
  </si>
  <si>
    <t>São Bento</t>
  </si>
  <si>
    <t>São Domingos do Azeitão</t>
  </si>
  <si>
    <t>São João do Carú</t>
  </si>
  <si>
    <t>São João do Paraíso</t>
  </si>
  <si>
    <t>Senador La Rocque</t>
  </si>
  <si>
    <t>Tufilândia</t>
  </si>
  <si>
    <t>Vila Nova dos Martírios</t>
  </si>
  <si>
    <t>Gonçalves Dias</t>
  </si>
  <si>
    <t>Nova Olinda do Maranhão</t>
  </si>
  <si>
    <t>Penalva</t>
  </si>
  <si>
    <t>Monção</t>
  </si>
  <si>
    <t>Sucupira do Norte</t>
  </si>
  <si>
    <t>Conceição do Lago-Açu</t>
  </si>
  <si>
    <t>Peritoró</t>
  </si>
  <si>
    <t>São João do Soter</t>
  </si>
  <si>
    <t>Turiaçu</t>
  </si>
  <si>
    <t>Tutóia</t>
  </si>
  <si>
    <t>Bom Jardim</t>
  </si>
  <si>
    <t>Codó</t>
  </si>
  <si>
    <t>Lago do Junco</t>
  </si>
  <si>
    <t>Itaipava do Grajaú</t>
  </si>
  <si>
    <t>Alto Parnaíba</t>
  </si>
  <si>
    <t>Loreto</t>
  </si>
  <si>
    <t>São Félix de Balsas</t>
  </si>
  <si>
    <t>Sítio Novo</t>
  </si>
  <si>
    <t>Tasso Fragoso</t>
  </si>
  <si>
    <t>Lago da Pedra</t>
  </si>
  <si>
    <t>Lago dos Rodrigues</t>
  </si>
  <si>
    <t>Marajá do Sena</t>
  </si>
  <si>
    <t>Senador Alexandre Costa</t>
  </si>
  <si>
    <t>Serrano do Maranhão</t>
  </si>
  <si>
    <t>Anapurus</t>
  </si>
  <si>
    <t>Bacabeira</t>
  </si>
  <si>
    <t>Buriticupu</t>
  </si>
  <si>
    <t>São Raimundo das Mangabeiras</t>
  </si>
  <si>
    <t>Imperatriz</t>
  </si>
  <si>
    <t>Itinga do Maranhão</t>
  </si>
  <si>
    <t>Pindaré-Mirim</t>
  </si>
  <si>
    <t>Centro Novo do Maranhão</t>
  </si>
  <si>
    <t>Coroatá</t>
  </si>
  <si>
    <t>Lagoa do Mato</t>
  </si>
  <si>
    <t>Presidente Médici</t>
  </si>
  <si>
    <t>Santa Rita</t>
  </si>
  <si>
    <t>Mirador</t>
  </si>
  <si>
    <t>Araguanã</t>
  </si>
  <si>
    <t>Açailândia</t>
  </si>
  <si>
    <t>Mata Roma</t>
  </si>
  <si>
    <t>Buriti</t>
  </si>
  <si>
    <t>Governador Nunes Freire</t>
  </si>
  <si>
    <t>Guimarães</t>
  </si>
  <si>
    <t>Sucupira do Riachão</t>
  </si>
  <si>
    <t>Vargem Grande</t>
  </si>
  <si>
    <t>Governador Eugênio Barros</t>
  </si>
  <si>
    <t>Itapecuru Mirim</t>
  </si>
  <si>
    <t>Lago Verde</t>
  </si>
  <si>
    <t>Porto Franco</t>
  </si>
  <si>
    <t>Graça Aranha</t>
  </si>
  <si>
    <t>Parnarama</t>
  </si>
  <si>
    <t>Trizidela do Vale</t>
  </si>
  <si>
    <t>Cajari</t>
  </si>
  <si>
    <t>Santa Luzia do Paruá</t>
  </si>
  <si>
    <t>Alto Alegre do Maranhão</t>
  </si>
  <si>
    <t>Olinda Nova do Maranhão</t>
  </si>
  <si>
    <t>Porto Rico do Maranhão</t>
  </si>
  <si>
    <t>São Pedro da Água Branca</t>
  </si>
  <si>
    <t>São Luís Gonzaga do Maranhão</t>
  </si>
  <si>
    <t>Brejo de Areia</t>
  </si>
  <si>
    <t>Fortuna</t>
  </si>
  <si>
    <t>Pirapemas</t>
  </si>
  <si>
    <t>Araioses</t>
  </si>
  <si>
    <t>Cururupu</t>
  </si>
  <si>
    <t>Miranda do Norte</t>
  </si>
  <si>
    <t>Mirinzal</t>
  </si>
  <si>
    <t>Primeira Cruz</t>
  </si>
  <si>
    <t>Bacuri</t>
  </si>
  <si>
    <t>Bom Jesus das Selvas</t>
  </si>
  <si>
    <t>Buritirana</t>
  </si>
  <si>
    <t>Caxias</t>
  </si>
  <si>
    <t>Godofredo Viana</t>
  </si>
  <si>
    <t>São Domingos do Maranhão</t>
  </si>
  <si>
    <t>Amarante do Maranhão</t>
  </si>
  <si>
    <t>Central do Maranhão</t>
  </si>
  <si>
    <t>Icatu</t>
  </si>
  <si>
    <t>Junco do Maranhão</t>
  </si>
  <si>
    <t>Formosa da Serra Negra</t>
  </si>
  <si>
    <t>Barra do Corda</t>
  </si>
  <si>
    <t>Pedro do Rosário</t>
  </si>
  <si>
    <t>Matinha</t>
  </si>
  <si>
    <t>Altamira do Maranhão</t>
  </si>
  <si>
    <t>Alto Alegre do Pindaré</t>
  </si>
  <si>
    <t>Bela Vista do Maranhão</t>
  </si>
  <si>
    <t>Centro do Guilherme</t>
  </si>
  <si>
    <t>Feira Nova do Maranhão</t>
  </si>
  <si>
    <t>Igarapé Grande</t>
  </si>
  <si>
    <t>Maranhãozinho</t>
  </si>
  <si>
    <t>Vitorino Freire</t>
  </si>
  <si>
    <t>Bacabal</t>
  </si>
  <si>
    <t>Governo do Estado do Maranhão</t>
  </si>
  <si>
    <t>Arame</t>
  </si>
  <si>
    <t>Brejo</t>
  </si>
  <si>
    <t>Cedral</t>
  </si>
  <si>
    <t>Milagres do Maranhão</t>
  </si>
  <si>
    <t>Raposa</t>
  </si>
  <si>
    <t>Ribamar Fiquene</t>
  </si>
  <si>
    <t>Tuntum</t>
  </si>
  <si>
    <t>Aldeias Altas</t>
  </si>
  <si>
    <t>Arari</t>
  </si>
  <si>
    <t>São José de Ribamar</t>
  </si>
  <si>
    <t>Afonso Cunha</t>
  </si>
  <si>
    <t>Amapá do Maranhão</t>
  </si>
  <si>
    <t>Capinzal do Norte</t>
  </si>
  <si>
    <t>Governador Edison Lobão</t>
  </si>
  <si>
    <t>Grajaú</t>
  </si>
  <si>
    <t>Magalhães de Almeida</t>
  </si>
  <si>
    <t>Poção de Pedras</t>
  </si>
  <si>
    <t>Rosário</t>
  </si>
  <si>
    <t>Sambaíba</t>
  </si>
  <si>
    <t>Santa Quitéria do Maranhão</t>
  </si>
  <si>
    <t>São Bernardo</t>
  </si>
  <si>
    <t>Alcântara</t>
  </si>
  <si>
    <t>Morros</t>
  </si>
  <si>
    <t>São João dos Patos</t>
  </si>
  <si>
    <t>Luís Domingues</t>
  </si>
  <si>
    <t>Santo Amaro do Maranhão</t>
  </si>
  <si>
    <t>São Roberto</t>
  </si>
  <si>
    <t>Bequimão</t>
  </si>
  <si>
    <t>Carutapera</t>
  </si>
  <si>
    <t>Maracaçumé</t>
  </si>
  <si>
    <t>Olho d'Água das Cunhãs</t>
  </si>
  <si>
    <t>Estreito</t>
  </si>
  <si>
    <t>São João Batista</t>
  </si>
  <si>
    <t>Apicum-Açu</t>
  </si>
  <si>
    <t>Balsas</t>
  </si>
  <si>
    <t>Campestre do Maranhão</t>
  </si>
  <si>
    <t>Cajapió</t>
  </si>
  <si>
    <t>Fernando Falcão</t>
  </si>
  <si>
    <t>São Francisco do Brejão</t>
  </si>
  <si>
    <t>São José dos Basílios</t>
  </si>
  <si>
    <t>Pastos Bons</t>
  </si>
  <si>
    <t>Boa Vista do Gurupi</t>
  </si>
  <si>
    <t>Joselândia</t>
  </si>
  <si>
    <t>Nova Colinas</t>
  </si>
  <si>
    <t>Paraibano</t>
  </si>
  <si>
    <t>Cidelândia</t>
  </si>
  <si>
    <t>Cachoeira Grande</t>
  </si>
  <si>
    <t>Axixá</t>
  </si>
  <si>
    <t>Barão de Grajaú</t>
  </si>
  <si>
    <t>Colinas</t>
  </si>
  <si>
    <t>Dom Pedro</t>
  </si>
  <si>
    <t>Lagoa Grande do Maranhão</t>
  </si>
  <si>
    <t>Matões</t>
  </si>
  <si>
    <t>Santa Helena</t>
  </si>
  <si>
    <t>São Francisco do Maranhão</t>
  </si>
  <si>
    <t>São Raimundo do Doca Bezerra</t>
  </si>
  <si>
    <t>Zé Doca</t>
  </si>
  <si>
    <t>Esperantinópolis</t>
  </si>
  <si>
    <t>Montes Altos</t>
  </si>
  <si>
    <t>Duque Bacelar</t>
  </si>
  <si>
    <t>Pio XII</t>
  </si>
  <si>
    <t>São Pedro dos Crentes</t>
  </si>
  <si>
    <t>Presidente Vargas</t>
  </si>
  <si>
    <t>São Mateus do Maranhão</t>
  </si>
  <si>
    <t>Cantanhede</t>
  </si>
  <si>
    <t>Paço do Lumiar</t>
  </si>
  <si>
    <t>Presidente Sarney</t>
  </si>
  <si>
    <t>Coelho Neto</t>
  </si>
  <si>
    <t>Santana do Maranhão</t>
  </si>
  <si>
    <t>MG</t>
  </si>
  <si>
    <t>Bom Jesus da Penha</t>
  </si>
  <si>
    <t>Aguanil</t>
  </si>
  <si>
    <t>Dom Joaquim</t>
  </si>
  <si>
    <t>Dona Euzébia</t>
  </si>
  <si>
    <t>Dores de Campos</t>
  </si>
  <si>
    <t>Ilicínea</t>
  </si>
  <si>
    <t>Manhuaçu</t>
  </si>
  <si>
    <t>Maripá de Minas</t>
  </si>
  <si>
    <t>Nova Belém</t>
  </si>
  <si>
    <t>Olhos d'Água</t>
  </si>
  <si>
    <t>São Sebastião do Rio Preto</t>
  </si>
  <si>
    <t>Ouro Fino</t>
  </si>
  <si>
    <t>Patrocínio do Muriaé</t>
  </si>
  <si>
    <t>Pedrinópolis</t>
  </si>
  <si>
    <t>Mantena</t>
  </si>
  <si>
    <t>Monte Azul</t>
  </si>
  <si>
    <t>Senador Modestino Gonçalves</t>
  </si>
  <si>
    <t>Urucuia</t>
  </si>
  <si>
    <t>Campos Gerais</t>
  </si>
  <si>
    <t>São Francisco</t>
  </si>
  <si>
    <t>Água Boa</t>
  </si>
  <si>
    <t>Engenheiro Navarro</t>
  </si>
  <si>
    <t>Jesuânia</t>
  </si>
  <si>
    <t>Novo Oriente de Minas</t>
  </si>
  <si>
    <t>Paraisópolis</t>
  </si>
  <si>
    <t>Pequeri</t>
  </si>
  <si>
    <t>Piracema</t>
  </si>
  <si>
    <t>Tupaciguara</t>
  </si>
  <si>
    <t>Varginha</t>
  </si>
  <si>
    <t>Aimorés</t>
  </si>
  <si>
    <t>Casa Grande</t>
  </si>
  <si>
    <t>Martinho Campos</t>
  </si>
  <si>
    <t>Novorizonte</t>
  </si>
  <si>
    <t>Patrocínio</t>
  </si>
  <si>
    <t>Sem Peixe</t>
  </si>
  <si>
    <t>Toledo</t>
  </si>
  <si>
    <t>Juruaia</t>
  </si>
  <si>
    <t>Morro da Garça</t>
  </si>
  <si>
    <t>Brasilândia de Minas</t>
  </si>
  <si>
    <t>Capetinga</t>
  </si>
  <si>
    <t>Cuparaque</t>
  </si>
  <si>
    <t>Guarda-Mor</t>
  </si>
  <si>
    <t>Ingaí</t>
  </si>
  <si>
    <t>Mário Campos</t>
  </si>
  <si>
    <t>Ressaquinha</t>
  </si>
  <si>
    <t>Santa Cruz do Escalvado</t>
  </si>
  <si>
    <t>Turvolândia</t>
  </si>
  <si>
    <t>Vieiras</t>
  </si>
  <si>
    <t>Teófilo Otoni</t>
  </si>
  <si>
    <t>Santa Juliana</t>
  </si>
  <si>
    <t>Franciscópolis</t>
  </si>
  <si>
    <t>Nova Resende</t>
  </si>
  <si>
    <t>São Gonçalo do Rio Preto (antigo Felisberto Caldeira)</t>
  </si>
  <si>
    <t>Amparo do Serra</t>
  </si>
  <si>
    <t>Bueno Brandão</t>
  </si>
  <si>
    <t>Campo Florido</t>
  </si>
  <si>
    <t>Entre Folhas</t>
  </si>
  <si>
    <t>Faria Lemos</t>
  </si>
  <si>
    <t>Goiabeira</t>
  </si>
  <si>
    <t>Iapu</t>
  </si>
  <si>
    <t>Iraí de Minas</t>
  </si>
  <si>
    <t>Medeiros</t>
  </si>
  <si>
    <t>Monjolos</t>
  </si>
  <si>
    <t>Recreio</t>
  </si>
  <si>
    <t>Santana do Manhuaçu</t>
  </si>
  <si>
    <t>Santo Hipólito</t>
  </si>
  <si>
    <t>São Tomás de Aquino</t>
  </si>
  <si>
    <t>Uruana de Minas</t>
  </si>
  <si>
    <t>Campo Belo</t>
  </si>
  <si>
    <t>Felício dos Santos</t>
  </si>
  <si>
    <t>Naque</t>
  </si>
  <si>
    <t>Botelhos</t>
  </si>
  <si>
    <t>Jacutinga</t>
  </si>
  <si>
    <t>Chalé</t>
  </si>
  <si>
    <t>Felixlândia</t>
  </si>
  <si>
    <t>Antônio Carlos</t>
  </si>
  <si>
    <t>Bocaina de Minas</t>
  </si>
  <si>
    <t>Borda da Mata</t>
  </si>
  <si>
    <t>Campo Azul</t>
  </si>
  <si>
    <t>Caratinga</t>
  </si>
  <si>
    <t>Coronel Murta</t>
  </si>
  <si>
    <t>Cristiano Otoni</t>
  </si>
  <si>
    <t>Desterro do Melo</t>
  </si>
  <si>
    <t>Itaú de Minas</t>
  </si>
  <si>
    <t>Raposos</t>
  </si>
  <si>
    <t>Ribeirão das Neves</t>
  </si>
  <si>
    <t>Santa Rita do Sapucaí</t>
  </si>
  <si>
    <t>Virgem da Lapa</t>
  </si>
  <si>
    <t>São Domingos do Prata</t>
  </si>
  <si>
    <t>Abadia dos Dourados</t>
  </si>
  <si>
    <t>Abaeté</t>
  </si>
  <si>
    <t>Águas Vermelhas</t>
  </si>
  <si>
    <t>Alfenas</t>
  </si>
  <si>
    <t>Alto Jequitibá</t>
  </si>
  <si>
    <t>Alto Rio Doce</t>
  </si>
  <si>
    <t>Alvarenga</t>
  </si>
  <si>
    <t>Andrelândia</t>
  </si>
  <si>
    <t>Angelândia</t>
  </si>
  <si>
    <t>Aracitaba</t>
  </si>
  <si>
    <t>Araçuaí</t>
  </si>
  <si>
    <t>Aricanduva</t>
  </si>
  <si>
    <t>Augusto de Lima</t>
  </si>
  <si>
    <t>Baldim</t>
  </si>
  <si>
    <t>Barão de Cocais</t>
  </si>
  <si>
    <t>Bicas</t>
  </si>
  <si>
    <t>Brás Pires</t>
  </si>
  <si>
    <t>Braúnas</t>
  </si>
  <si>
    <t>Brumadinho</t>
  </si>
  <si>
    <t>Bugre</t>
  </si>
  <si>
    <t>Cachoeira de Minas</t>
  </si>
  <si>
    <t>Caldas</t>
  </si>
  <si>
    <t>Camacho</t>
  </si>
  <si>
    <t>Campo do Meio</t>
  </si>
  <si>
    <t>Canaã</t>
  </si>
  <si>
    <t>Capim Branco</t>
  </si>
  <si>
    <t>Capitólio</t>
  </si>
  <si>
    <t>Caranaíba</t>
  </si>
  <si>
    <t>Catas Altas da Noruega</t>
  </si>
  <si>
    <t>Catuti</t>
  </si>
  <si>
    <t>Cedro do Abaeté</t>
  </si>
  <si>
    <t>Cipotânea</t>
  </si>
  <si>
    <t>Conceição da Aparecida</t>
  </si>
  <si>
    <t>Conceição da Barra de Minas</t>
  </si>
  <si>
    <t>Congonhal</t>
  </si>
  <si>
    <t>Consolação</t>
  </si>
  <si>
    <t>Cordislândia</t>
  </si>
  <si>
    <t>Coronel Pacheco</t>
  </si>
  <si>
    <t>Córrego do Bom Jesus</t>
  </si>
  <si>
    <t>Cristais</t>
  </si>
  <si>
    <t>Crucilândia</t>
  </si>
  <si>
    <t>Cruzília</t>
  </si>
  <si>
    <t>Desterro de Entre Rios</t>
  </si>
  <si>
    <t>Divinolândia de Minas</t>
  </si>
  <si>
    <t>Douradoquara</t>
  </si>
  <si>
    <t>Entre Rios de Minas</t>
  </si>
  <si>
    <t>Estiva</t>
  </si>
  <si>
    <t>Grupiara</t>
  </si>
  <si>
    <t>Ibertioga</t>
  </si>
  <si>
    <t>Icaraí de Minas</t>
  </si>
  <si>
    <t>Inconfidentes</t>
  </si>
  <si>
    <t>Inimutaba</t>
  </si>
  <si>
    <t>Itaobim</t>
  </si>
  <si>
    <t>Itatiaiuçu</t>
  </si>
  <si>
    <t>Itueta</t>
  </si>
  <si>
    <t>Jaguaraçu</t>
  </si>
  <si>
    <t>Jaíba</t>
  </si>
  <si>
    <t>Jeceaba</t>
  </si>
  <si>
    <t>Jequitaí</t>
  </si>
  <si>
    <t>João Monlevade</t>
  </si>
  <si>
    <t>José Raydan</t>
  </si>
  <si>
    <t>Laranjal</t>
  </si>
  <si>
    <t>Machado</t>
  </si>
  <si>
    <t>Materlândia</t>
  </si>
  <si>
    <t>Matias Barbosa</t>
  </si>
  <si>
    <t>Mesquita</t>
  </si>
  <si>
    <t>Mirabela</t>
  </si>
  <si>
    <t>Miravânia</t>
  </si>
  <si>
    <t>Montezuma</t>
  </si>
  <si>
    <t>Nova União</t>
  </si>
  <si>
    <t>Oliveira Fortes</t>
  </si>
  <si>
    <t>Pains</t>
  </si>
  <si>
    <t>Palma</t>
  </si>
  <si>
    <t>Passos</t>
  </si>
  <si>
    <t>Pedra do Indaiá</t>
  </si>
  <si>
    <t>Pedra Dourada</t>
  </si>
  <si>
    <t>Pingo d'Água</t>
  </si>
  <si>
    <t>Prudente de Morais</t>
  </si>
  <si>
    <t>Resplendor</t>
  </si>
  <si>
    <t>Ribeirão Vermelho</t>
  </si>
  <si>
    <t>Rio Casca</t>
  </si>
  <si>
    <t>Romaria</t>
  </si>
  <si>
    <t>Salto da Divisa</t>
  </si>
  <si>
    <t>Santa Maria de Itabira</t>
  </si>
  <si>
    <t>Santa Rita de Ibitipoca</t>
  </si>
  <si>
    <t>Santa Rita de Minas</t>
  </si>
  <si>
    <t>Santana do Jacaré</t>
  </si>
  <si>
    <t>Santo Antônio do Rio Abaixo</t>
  </si>
  <si>
    <t>São Bento Abade</t>
  </si>
  <si>
    <t>São Francisco de Sales</t>
  </si>
  <si>
    <t>São João do Pacuí</t>
  </si>
  <si>
    <t>São João Evangelista</t>
  </si>
  <si>
    <t>São Joaquim de Bicas</t>
  </si>
  <si>
    <t>São José do Alegre</t>
  </si>
  <si>
    <t>São Sebastião do Rio Verde</t>
  </si>
  <si>
    <t>Seritinga</t>
  </si>
  <si>
    <t>Serra Azul de Minas</t>
  </si>
  <si>
    <t>Serro</t>
  </si>
  <si>
    <t>Setubinha</t>
  </si>
  <si>
    <t>Soledade de Minas</t>
  </si>
  <si>
    <t>Taquaraçu de Minas</t>
  </si>
  <si>
    <t>Tocos do Moji</t>
  </si>
  <si>
    <t>União de Minas</t>
  </si>
  <si>
    <t>Verdelândia</t>
  </si>
  <si>
    <t>Volta Grande</t>
  </si>
  <si>
    <t>Wenceslau Braz</t>
  </si>
  <si>
    <t>Campos Altos</t>
  </si>
  <si>
    <t>Cascalho Rico</t>
  </si>
  <si>
    <t>Doresópolis</t>
  </si>
  <si>
    <t>Estrela Dalva</t>
  </si>
  <si>
    <t>Nova Lima</t>
  </si>
  <si>
    <t>Tabuleiro</t>
  </si>
  <si>
    <t>Tapira</t>
  </si>
  <si>
    <t>Veríssimo</t>
  </si>
  <si>
    <t>Vermelho Novo</t>
  </si>
  <si>
    <t>Campina Verde</t>
  </si>
  <si>
    <t>Claro dos Poções</t>
  </si>
  <si>
    <t>Conceição de Ipanema</t>
  </si>
  <si>
    <t>Itumirim</t>
  </si>
  <si>
    <t>São Lourenço</t>
  </si>
  <si>
    <t>São Roque de Minas</t>
  </si>
  <si>
    <t>Antônio Prado de Minas</t>
  </si>
  <si>
    <t>Jacuí</t>
  </si>
  <si>
    <t>Joaíma</t>
  </si>
  <si>
    <t>Limeira do Oeste</t>
  </si>
  <si>
    <t>Medina</t>
  </si>
  <si>
    <t>Morada Nova de Minas</t>
  </si>
  <si>
    <t>Natércia</t>
  </si>
  <si>
    <t>Pará de Minas</t>
  </si>
  <si>
    <t>Pedra Azul</t>
  </si>
  <si>
    <t>Pequi</t>
  </si>
  <si>
    <t>Piranguçu</t>
  </si>
  <si>
    <t>Presidente Kubitschek</t>
  </si>
  <si>
    <t>Rio Preto</t>
  </si>
  <si>
    <t>Santo Antônio do Itambé</t>
  </si>
  <si>
    <t>Tiradentes</t>
  </si>
  <si>
    <t>Vargem Alegre</t>
  </si>
  <si>
    <t>Olímpio Noronha</t>
  </si>
  <si>
    <t>Rio Paranaíba</t>
  </si>
  <si>
    <t>São Gonçalo do Rio Abaixo</t>
  </si>
  <si>
    <t>Grão Mogol</t>
  </si>
  <si>
    <t>Araponga</t>
  </si>
  <si>
    <t>Coromandel</t>
  </si>
  <si>
    <t>Espera Feliz</t>
  </si>
  <si>
    <t>Mariana</t>
  </si>
  <si>
    <t>Patos de Minas</t>
  </si>
  <si>
    <t>Pirajuba</t>
  </si>
  <si>
    <t>Várzea da Palma</t>
  </si>
  <si>
    <t>Betim</t>
  </si>
  <si>
    <t>Lagoa Formosa</t>
  </si>
  <si>
    <t>Vargem Grande do Rio Pardo</t>
  </si>
  <si>
    <t>Buenópolis</t>
  </si>
  <si>
    <t>Espinosa</t>
  </si>
  <si>
    <t>Raul Soares</t>
  </si>
  <si>
    <t>Serranos</t>
  </si>
  <si>
    <t>Presidente Olegário</t>
  </si>
  <si>
    <t>Mateus Leme</t>
  </si>
  <si>
    <t>Itabira</t>
  </si>
  <si>
    <t>Albertina</t>
  </si>
  <si>
    <t>Brasópolis</t>
  </si>
  <si>
    <t>Francisco Dumont</t>
  </si>
  <si>
    <t>Gurinhatã</t>
  </si>
  <si>
    <t>Ibitiúra de Minas</t>
  </si>
  <si>
    <t>Jampruca</t>
  </si>
  <si>
    <t>Japaraíba</t>
  </si>
  <si>
    <t>Leopoldina</t>
  </si>
  <si>
    <t>Manhumirim</t>
  </si>
  <si>
    <t>Periquito</t>
  </si>
  <si>
    <t>Santana do Garambéu</t>
  </si>
  <si>
    <t>Córrego Danta</t>
  </si>
  <si>
    <t>Muzambinho</t>
  </si>
  <si>
    <t>Buritis</t>
  </si>
  <si>
    <t>Capela Nova</t>
  </si>
  <si>
    <t>Dores do Turvo</t>
  </si>
  <si>
    <t>Madre de Deus de Minas</t>
  </si>
  <si>
    <t>Ponte Nova</t>
  </si>
  <si>
    <t>Belo Oriente</t>
  </si>
  <si>
    <t>Itamogi</t>
  </si>
  <si>
    <t>Pedra Bonita</t>
  </si>
  <si>
    <t>Santo Antônio do Amparo</t>
  </si>
  <si>
    <t>Santo Antônio do Jacinto</t>
  </si>
  <si>
    <t>Serranópolis de Minas</t>
  </si>
  <si>
    <t>Águas Formosas</t>
  </si>
  <si>
    <t>Arapuá</t>
  </si>
  <si>
    <t>Centralina</t>
  </si>
  <si>
    <t>Estrela do Sul</t>
  </si>
  <si>
    <t>Francisco Badaró</t>
  </si>
  <si>
    <t>Itabirito</t>
  </si>
  <si>
    <t>Itinga</t>
  </si>
  <si>
    <t>Jequeri</t>
  </si>
  <si>
    <t>Lassance</t>
  </si>
  <si>
    <t>Mato Verde</t>
  </si>
  <si>
    <t>Pouso Alto</t>
  </si>
  <si>
    <t>Rio Vermelho</t>
  </si>
  <si>
    <t>Santana de Cataguases</t>
  </si>
  <si>
    <t>Ipiaçu</t>
  </si>
  <si>
    <t>Santana dos Montes</t>
  </si>
  <si>
    <t>Alvinópolis</t>
  </si>
  <si>
    <t>Cambuí</t>
  </si>
  <si>
    <t>Formiga</t>
  </si>
  <si>
    <t>Oratórios</t>
  </si>
  <si>
    <t>Paraopeba</t>
  </si>
  <si>
    <t>Sacramento</t>
  </si>
  <si>
    <t>Conselheiro Lafaiete</t>
  </si>
  <si>
    <t>Juiz de Fora</t>
  </si>
  <si>
    <t>Pompéu</t>
  </si>
  <si>
    <t>Coimbra</t>
  </si>
  <si>
    <t>Goianá</t>
  </si>
  <si>
    <t>Gouveia</t>
  </si>
  <si>
    <t>Paiva</t>
  </si>
  <si>
    <t>Piedade de Caratinga</t>
  </si>
  <si>
    <t>Piedade de Ponte Nova</t>
  </si>
  <si>
    <t>Rio Pardo de Minas</t>
  </si>
  <si>
    <t>São João do Manteninha</t>
  </si>
  <si>
    <t>Sardoá</t>
  </si>
  <si>
    <t>Cordisburgo</t>
  </si>
  <si>
    <t>Moeda</t>
  </si>
  <si>
    <t>Nova Ponte</t>
  </si>
  <si>
    <t>Pedralva</t>
  </si>
  <si>
    <t>Santa Rita de Caldas</t>
  </si>
  <si>
    <t>São Gonçalo do Sapucaí</t>
  </si>
  <si>
    <t>Turmalina</t>
  </si>
  <si>
    <t>Ibiraci</t>
  </si>
  <si>
    <t>Santa Bárbara do Monte Verde</t>
  </si>
  <si>
    <t>Barroso</t>
  </si>
  <si>
    <t>Carmo da Cachoeira</t>
  </si>
  <si>
    <t>Carrancas</t>
  </si>
  <si>
    <t>Coronel Xavier Chaves</t>
  </si>
  <si>
    <t>Itapecerica</t>
  </si>
  <si>
    <t>Marliéria</t>
  </si>
  <si>
    <t>Pimenta</t>
  </si>
  <si>
    <t>Senador José Bento</t>
  </si>
  <si>
    <t>Elói Mendes</t>
  </si>
  <si>
    <t>Córrego Novo</t>
  </si>
  <si>
    <t>Sabará</t>
  </si>
  <si>
    <t>Ubaí</t>
  </si>
  <si>
    <t>Vargem Bonita</t>
  </si>
  <si>
    <t>Brasília de Minas</t>
  </si>
  <si>
    <t>Cataguases</t>
  </si>
  <si>
    <t>Ibituruna</t>
  </si>
  <si>
    <t>Ituiutaba</t>
  </si>
  <si>
    <t>Santa Vitória</t>
  </si>
  <si>
    <t>Arantina</t>
  </si>
  <si>
    <t>Bonfim</t>
  </si>
  <si>
    <t>Dom Silvério</t>
  </si>
  <si>
    <t>Fronteira</t>
  </si>
  <si>
    <t>Itabirinha</t>
  </si>
  <si>
    <t>Itamarati de Minas</t>
  </si>
  <si>
    <t>Jaboticatubas</t>
  </si>
  <si>
    <t>Moema</t>
  </si>
  <si>
    <t>Pavão</t>
  </si>
  <si>
    <t>Planura</t>
  </si>
  <si>
    <t>Prata</t>
  </si>
  <si>
    <t>São Thomé das Letras</t>
  </si>
  <si>
    <t>Umburatiba</t>
  </si>
  <si>
    <t>Botumirim</t>
  </si>
  <si>
    <t>Cana Verde</t>
  </si>
  <si>
    <t>São Francisco do Glória</t>
  </si>
  <si>
    <t>Santo Antônio do Monte</t>
  </si>
  <si>
    <t>Alpinópolis</t>
  </si>
  <si>
    <t>Belo Vale</t>
  </si>
  <si>
    <t>Catuji</t>
  </si>
  <si>
    <t>Conceição das Pedras</t>
  </si>
  <si>
    <t>Dom Bosco</t>
  </si>
  <si>
    <t>Dores de Guanhães</t>
  </si>
  <si>
    <t>Ervália</t>
  </si>
  <si>
    <t>Guapé</t>
  </si>
  <si>
    <t>Indaiabira</t>
  </si>
  <si>
    <t>Lima Duarte</t>
  </si>
  <si>
    <t>Matipó</t>
  </si>
  <si>
    <t>Monte Sião</t>
  </si>
  <si>
    <t>Mutum</t>
  </si>
  <si>
    <t>Padre Carvalho</t>
  </si>
  <si>
    <t>Pai Pedro</t>
  </si>
  <si>
    <t>Ponto dos Volantes</t>
  </si>
  <si>
    <t>Simonésia</t>
  </si>
  <si>
    <t>Ubaporanga</t>
  </si>
  <si>
    <t>Água Comprida</t>
  </si>
  <si>
    <t>Padre Paraíso</t>
  </si>
  <si>
    <t>Poços de Caldas</t>
  </si>
  <si>
    <t>Gonçalves</t>
  </si>
  <si>
    <t>Nova Serrana</t>
  </si>
  <si>
    <t>Além Paraíba</t>
  </si>
  <si>
    <t>Alfredo Vasconcelos</t>
  </si>
  <si>
    <t>Arinos</t>
  </si>
  <si>
    <t>Bias Fortes</t>
  </si>
  <si>
    <t>Cantagalo</t>
  </si>
  <si>
    <t>Carmópolis de Minas</t>
  </si>
  <si>
    <t>Chapada do Norte</t>
  </si>
  <si>
    <t>Conceição dos Ouros</t>
  </si>
  <si>
    <t>Conquista</t>
  </si>
  <si>
    <t>Conselheiro Pena</t>
  </si>
  <si>
    <t>Corinto</t>
  </si>
  <si>
    <t>Durandé</t>
  </si>
  <si>
    <t>Indianópolis</t>
  </si>
  <si>
    <t>Itaguara</t>
  </si>
  <si>
    <t>Itutinga</t>
  </si>
  <si>
    <t>Jacinto</t>
  </si>
  <si>
    <t>Juvenília</t>
  </si>
  <si>
    <t>Matutina</t>
  </si>
  <si>
    <t>Miradouro</t>
  </si>
  <si>
    <t>Papagaios</t>
  </si>
  <si>
    <t>Santa Rita de Jacutinga</t>
  </si>
  <si>
    <t>Santo Antônio do Grama</t>
  </si>
  <si>
    <t>São Gonçalo do Pará</t>
  </si>
  <si>
    <t>São João do Oriente</t>
  </si>
  <si>
    <t>São Pedro da União</t>
  </si>
  <si>
    <t>São Pedro do Suaçuí</t>
  </si>
  <si>
    <t>São Pedro dos Ferros</t>
  </si>
  <si>
    <t>São Tiago</t>
  </si>
  <si>
    <t>Sericita</t>
  </si>
  <si>
    <t>Pratinha</t>
  </si>
  <si>
    <t>Quartel Geral</t>
  </si>
  <si>
    <t>Nazareno</t>
  </si>
  <si>
    <t>Porteirinha</t>
  </si>
  <si>
    <t>Monte Santo de Minas</t>
  </si>
  <si>
    <t>Perdões</t>
  </si>
  <si>
    <t>Divisa Nova</t>
  </si>
  <si>
    <t>Tiros</t>
  </si>
  <si>
    <t>Extrema</t>
  </si>
  <si>
    <t>Heliodora</t>
  </si>
  <si>
    <t>Carlos Chagas</t>
  </si>
  <si>
    <t>Carmo do Cajuru</t>
  </si>
  <si>
    <t>Comercinho</t>
  </si>
  <si>
    <t>Três Marias</t>
  </si>
  <si>
    <t>Vazante</t>
  </si>
  <si>
    <t>Alterosa</t>
  </si>
  <si>
    <t>Cabeceira Grande</t>
  </si>
  <si>
    <t>Araguari</t>
  </si>
  <si>
    <t>Belo Horizonte</t>
  </si>
  <si>
    <t>Luz</t>
  </si>
  <si>
    <t>Bocaiúva</t>
  </si>
  <si>
    <t>Passa Quatro</t>
  </si>
  <si>
    <t>Sabinópolis</t>
  </si>
  <si>
    <t>Carmo do Paranaíba</t>
  </si>
  <si>
    <t>Governo do Estado de Minas Gerais</t>
  </si>
  <si>
    <t>Liberdade</t>
  </si>
  <si>
    <t>Sarzedo</t>
  </si>
  <si>
    <t>Nanuque</t>
  </si>
  <si>
    <t>Alvorada de Minas</t>
  </si>
  <si>
    <t>Barão do Monte Alto</t>
  </si>
  <si>
    <t>Careaçu</t>
  </si>
  <si>
    <t>Carmo da Mata</t>
  </si>
  <si>
    <t>Carneirinho</t>
  </si>
  <si>
    <t>Catas Altas</t>
  </si>
  <si>
    <t>Itajubá</t>
  </si>
  <si>
    <t>Maravilhas</t>
  </si>
  <si>
    <t>Mendes Pimentel</t>
  </si>
  <si>
    <t>Muriaé</t>
  </si>
  <si>
    <t>Passabém</t>
  </si>
  <si>
    <t>São Vicente de Minas</t>
  </si>
  <si>
    <t>Senador Cortes</t>
  </si>
  <si>
    <t>Reduto</t>
  </si>
  <si>
    <t>João Pinheiro</t>
  </si>
  <si>
    <t>Coronel Fabriciano</t>
  </si>
  <si>
    <t>Francisco Sá</t>
  </si>
  <si>
    <t>Jequitinhonha</t>
  </si>
  <si>
    <t>Araçaí</t>
  </si>
  <si>
    <t>Buritizeiro</t>
  </si>
  <si>
    <t>Campanha</t>
  </si>
  <si>
    <t>Glaucilândia</t>
  </si>
  <si>
    <t>Montes Claros</t>
  </si>
  <si>
    <t>Piumhi</t>
  </si>
  <si>
    <t>Rio Novo</t>
  </si>
  <si>
    <t>Senador Firmino</t>
  </si>
  <si>
    <t>Virgolândia</t>
  </si>
  <si>
    <t>Aiuruoca</t>
  </si>
  <si>
    <t>Barra Longa</t>
  </si>
  <si>
    <t>Cachoeira da Prata</t>
  </si>
  <si>
    <t>Caraí</t>
  </si>
  <si>
    <t>Coqueiral</t>
  </si>
  <si>
    <t>Guaranésia</t>
  </si>
  <si>
    <t>Ipaba</t>
  </si>
  <si>
    <t>Marmelópolis</t>
  </si>
  <si>
    <t>Piranguinho</t>
  </si>
  <si>
    <t>Pocrane</t>
  </si>
  <si>
    <t>Poté</t>
  </si>
  <si>
    <t>Santa Cruz de Minas</t>
  </si>
  <si>
    <t>Carbonita</t>
  </si>
  <si>
    <t>Monte Belo</t>
  </si>
  <si>
    <t>Contagem</t>
  </si>
  <si>
    <t>Três Pontas</t>
  </si>
  <si>
    <t>Antônio Dias</t>
  </si>
  <si>
    <t>Bonito de Minas</t>
  </si>
  <si>
    <t>Cachoeira de Pajeú</t>
  </si>
  <si>
    <t>Cônego Marinho</t>
  </si>
  <si>
    <t>Córrego Fundo</t>
  </si>
  <si>
    <t>Divino das Laranjeiras</t>
  </si>
  <si>
    <t>Divisópolis</t>
  </si>
  <si>
    <t>Fortuna de Minas</t>
  </si>
  <si>
    <t>Frei Lagonegro</t>
  </si>
  <si>
    <t>Guaxupé</t>
  </si>
  <si>
    <t>Inhapim</t>
  </si>
  <si>
    <t>Iturama</t>
  </si>
  <si>
    <t>Lagamar</t>
  </si>
  <si>
    <t>Lagoa Grande</t>
  </si>
  <si>
    <t>Paula Cândido</t>
  </si>
  <si>
    <t>Rio Piracicaba</t>
  </si>
  <si>
    <t>Santa Helena de Minas</t>
  </si>
  <si>
    <t>Santa Maria do Salto</t>
  </si>
  <si>
    <t>São Sebastião do Anta</t>
  </si>
  <si>
    <t>Sapucaí-Mirim</t>
  </si>
  <si>
    <t>Tarumirim</t>
  </si>
  <si>
    <t>Frutal</t>
  </si>
  <si>
    <t>Itaúna</t>
  </si>
  <si>
    <t>Baependi</t>
  </si>
  <si>
    <t>Itapagipe</t>
  </si>
  <si>
    <t>Janaúba</t>
  </si>
  <si>
    <t>Joanésia</t>
  </si>
  <si>
    <t>Pitangui</t>
  </si>
  <si>
    <t>Fortaleza de Minas</t>
  </si>
  <si>
    <t>Andradas</t>
  </si>
  <si>
    <t>Berilo</t>
  </si>
  <si>
    <t>Cláudio</t>
  </si>
  <si>
    <t>Coluna</t>
  </si>
  <si>
    <t>Delfim Moreira</t>
  </si>
  <si>
    <t>Frei Inocêncio</t>
  </si>
  <si>
    <t>Jequitibá</t>
  </si>
  <si>
    <t>Mata Verde</t>
  </si>
  <si>
    <t>Santana de Pirapama</t>
  </si>
  <si>
    <t>São Brás do Suaçuí</t>
  </si>
  <si>
    <t>São Geraldo do Baixio</t>
  </si>
  <si>
    <t>Senhora de Oliveira</t>
  </si>
  <si>
    <t>Matozinhos</t>
  </si>
  <si>
    <t>Rubelita</t>
  </si>
  <si>
    <t>São João do Manhuaçu</t>
  </si>
  <si>
    <t>Pouso Alegre</t>
  </si>
  <si>
    <t>São Gonçalo do Abaeté</t>
  </si>
  <si>
    <t>Peçanha</t>
  </si>
  <si>
    <t>Pedro Teixeira</t>
  </si>
  <si>
    <t>Santa Bárbara do Tugúrio</t>
  </si>
  <si>
    <t>Silveirânia</t>
  </si>
  <si>
    <t>Tapiraí</t>
  </si>
  <si>
    <t>Caetanópolis</t>
  </si>
  <si>
    <t>Carmo de Minas</t>
  </si>
  <si>
    <t>Cristina</t>
  </si>
  <si>
    <t>Dom Viçoso</t>
  </si>
  <si>
    <t>Espírito Santo do Dourado</t>
  </si>
  <si>
    <t>Eugenópolis</t>
  </si>
  <si>
    <t>Itambé do Mato Dentro</t>
  </si>
  <si>
    <t>Itapeva</t>
  </si>
  <si>
    <t>Lagoa da Prata</t>
  </si>
  <si>
    <t>Lajinha</t>
  </si>
  <si>
    <t>Lontra</t>
  </si>
  <si>
    <t>Maria da Fé</t>
  </si>
  <si>
    <t>Ouro Preto</t>
  </si>
  <si>
    <t>Santana do Paraíso</t>
  </si>
  <si>
    <t>Santana do Riacho</t>
  </si>
  <si>
    <t>São João da Mata</t>
  </si>
  <si>
    <t>Uberlândia</t>
  </si>
  <si>
    <t>São João da Ponte</t>
  </si>
  <si>
    <t>Capelinha</t>
  </si>
  <si>
    <t>Confins</t>
  </si>
  <si>
    <t>Diamantina</t>
  </si>
  <si>
    <t>Divisa Alegre</t>
  </si>
  <si>
    <t>Fernandes Tourinho</t>
  </si>
  <si>
    <t>Imbé de Minas</t>
  </si>
  <si>
    <t>Itacarambi</t>
  </si>
  <si>
    <t>Salinas</t>
  </si>
  <si>
    <t>Unaí</t>
  </si>
  <si>
    <t>Cajuri</t>
  </si>
  <si>
    <t>Caputira</t>
  </si>
  <si>
    <t>Esmeraldas</t>
  </si>
  <si>
    <t>São João das Missões</t>
  </si>
  <si>
    <t>Perdigão</t>
  </si>
  <si>
    <t>Congonhas</t>
  </si>
  <si>
    <t>Capitão Enéas</t>
  </si>
  <si>
    <t>Monte Alegre de Minas</t>
  </si>
  <si>
    <t>Cabo Verde</t>
  </si>
  <si>
    <t>Caeté</t>
  </si>
  <si>
    <t>Conceição das Alagoas</t>
  </si>
  <si>
    <t>Couto de Magalhães de Minas</t>
  </si>
  <si>
    <t>Diogo de Vasconcelos</t>
  </si>
  <si>
    <t>Fruta de Leite</t>
  </si>
  <si>
    <t>Ipuiúna</t>
  </si>
  <si>
    <t>Jenipapo de Minas</t>
  </si>
  <si>
    <t>Jordânia</t>
  </si>
  <si>
    <t>Marilac</t>
  </si>
  <si>
    <t>Montalvânia</t>
  </si>
  <si>
    <t>Monte Formoso</t>
  </si>
  <si>
    <t>Nepomuceno</t>
  </si>
  <si>
    <t>Nova Porteirinha</t>
  </si>
  <si>
    <t>Santa Bárbara do Leste</t>
  </si>
  <si>
    <t>Santa Rosa da Serra</t>
  </si>
  <si>
    <t>Santana do Deserto</t>
  </si>
  <si>
    <t>São José da Safira</t>
  </si>
  <si>
    <t>Simão Pereira</t>
  </si>
  <si>
    <t>Dores do Indaiá</t>
  </si>
  <si>
    <t>Carvalhópolis</t>
  </si>
  <si>
    <t>Cambuquira</t>
  </si>
  <si>
    <t>Chapada Gaúcha</t>
  </si>
  <si>
    <t>Mercês</t>
  </si>
  <si>
    <t>Areado</t>
  </si>
  <si>
    <t>Berizal</t>
  </si>
  <si>
    <t>Crisólita</t>
  </si>
  <si>
    <t>Curvelo</t>
  </si>
  <si>
    <t>Igarapé</t>
  </si>
  <si>
    <t>Itaverava</t>
  </si>
  <si>
    <t>Lagoa Dourada</t>
  </si>
  <si>
    <t>Natalândia</t>
  </si>
  <si>
    <t>Nova Módica</t>
  </si>
  <si>
    <t>Queluzito</t>
  </si>
  <si>
    <t>Ritápolis</t>
  </si>
  <si>
    <t>Rodeiro</t>
  </si>
  <si>
    <t>São José da Varginha</t>
  </si>
  <si>
    <t>São José do Goiabal</t>
  </si>
  <si>
    <t>São José do Mantimento</t>
  </si>
  <si>
    <t>Sete Lagoas</t>
  </si>
  <si>
    <t>Taparuba</t>
  </si>
  <si>
    <t>Virgínia</t>
  </si>
  <si>
    <t>Coração de Jesus</t>
  </si>
  <si>
    <t>Ijaci</t>
  </si>
  <si>
    <t>Palmópolis</t>
  </si>
  <si>
    <t>Resende Costa</t>
  </si>
  <si>
    <t>Uberaba</t>
  </si>
  <si>
    <t>Açucena</t>
  </si>
  <si>
    <t>Bertópolis</t>
  </si>
  <si>
    <t>Itaipé</t>
  </si>
  <si>
    <t>Ladainha</t>
  </si>
  <si>
    <t>Machacalis</t>
  </si>
  <si>
    <t>Martins Soares</t>
  </si>
  <si>
    <t>Ouro Verde de Minas</t>
  </si>
  <si>
    <t>São José da Barra</t>
  </si>
  <si>
    <t>Serra dos Aimorés</t>
  </si>
  <si>
    <t>Tombos</t>
  </si>
  <si>
    <t>Rio Manso</t>
  </si>
  <si>
    <t>Lavras</t>
  </si>
  <si>
    <t>Igaratinga</t>
  </si>
  <si>
    <t>Manga</t>
  </si>
  <si>
    <t>Perdizes</t>
  </si>
  <si>
    <t>Almenara</t>
  </si>
  <si>
    <t>Alto Caparaó</t>
  </si>
  <si>
    <t>Bom Jesus do Amparo</t>
  </si>
  <si>
    <t>Carandaí</t>
  </si>
  <si>
    <t>Cássia</t>
  </si>
  <si>
    <t>Claraval</t>
  </si>
  <si>
    <t>Dom Cavati</t>
  </si>
  <si>
    <t>Fama</t>
  </si>
  <si>
    <t>Galiléia</t>
  </si>
  <si>
    <t>Minas Novas</t>
  </si>
  <si>
    <t>Morro do Pilar</t>
  </si>
  <si>
    <t>Prados</t>
  </si>
  <si>
    <t>Rubim</t>
  </si>
  <si>
    <t>São Sebastião do Maranhão</t>
  </si>
  <si>
    <t>Senador Amaral</t>
  </si>
  <si>
    <t>Bambuí</t>
  </si>
  <si>
    <t>Leme do Prado</t>
  </si>
  <si>
    <t>Divinópolis</t>
  </si>
  <si>
    <t>São João da Lagoa</t>
  </si>
  <si>
    <t>Abre Campo</t>
  </si>
  <si>
    <t>Capitão Andrade</t>
  </si>
  <si>
    <t>Carvalhos</t>
  </si>
  <si>
    <t>Dionísio</t>
  </si>
  <si>
    <t>Funilândia</t>
  </si>
  <si>
    <t>Ibiracatu</t>
  </si>
  <si>
    <t>Monsenhor Paulo</t>
  </si>
  <si>
    <t>Piedade do Rio Grande</t>
  </si>
  <si>
    <t>Pirapetinga</t>
  </si>
  <si>
    <t>Riachinho</t>
  </si>
  <si>
    <t>São Gotardo</t>
  </si>
  <si>
    <t>São José da Lapa</t>
  </si>
  <si>
    <t>Serra da Saudade</t>
  </si>
  <si>
    <t>Guarani</t>
  </si>
  <si>
    <t>Ibiaí</t>
  </si>
  <si>
    <t>Ataléia</t>
  </si>
  <si>
    <t>Frei Gaspar</t>
  </si>
  <si>
    <t>Guaraciama</t>
  </si>
  <si>
    <t>Ipanema</t>
  </si>
  <si>
    <t>Ipatinga</t>
  </si>
  <si>
    <t>Pedra do Anta</t>
  </si>
  <si>
    <t>Santa Maria do Suaçuí</t>
  </si>
  <si>
    <t>São Sebastião do Paraíso</t>
  </si>
  <si>
    <t>Senhora dos Remédios</t>
  </si>
  <si>
    <t>Taiobeiras</t>
  </si>
  <si>
    <t>Urucânia</t>
  </si>
  <si>
    <t>Arcos</t>
  </si>
  <si>
    <t>Bom Jardim de Minas</t>
  </si>
  <si>
    <t>Curral de Dentro</t>
  </si>
  <si>
    <t>Datas</t>
  </si>
  <si>
    <t>Delta</t>
  </si>
  <si>
    <t>Divinésia</t>
  </si>
  <si>
    <t>Gameleiras</t>
  </si>
  <si>
    <t>Lamim</t>
  </si>
  <si>
    <t>Mar de Espanha</t>
  </si>
  <si>
    <t>Nacip Raydan</t>
  </si>
  <si>
    <t>Orizânia</t>
  </si>
  <si>
    <t>Rio Espera</t>
  </si>
  <si>
    <t>Rio Pomba</t>
  </si>
  <si>
    <t>Santa Cruz de Salinas</t>
  </si>
  <si>
    <t>Santa Efigênia de Minas</t>
  </si>
  <si>
    <t>Santo Antônio do Retiro</t>
  </si>
  <si>
    <t>São João Nepomuceno</t>
  </si>
  <si>
    <t>Araújos</t>
  </si>
  <si>
    <t>Bandeira do Sul</t>
  </si>
  <si>
    <t>Bom Repouso</t>
  </si>
  <si>
    <t>Bonfinópolis de Minas</t>
  </si>
  <si>
    <t>Central de Minas</t>
  </si>
  <si>
    <t>Chácara</t>
  </si>
  <si>
    <t>Ferros</t>
  </si>
  <si>
    <t>Fervedouro</t>
  </si>
  <si>
    <t>Itambacuri</t>
  </si>
  <si>
    <t>Itanhandu</t>
  </si>
  <si>
    <t>Joaquim Felício</t>
  </si>
  <si>
    <t>Novo Cruzeiro</t>
  </si>
  <si>
    <t>Olaria</t>
  </si>
  <si>
    <t>Passa Vinte</t>
  </si>
  <si>
    <t>Pescador</t>
  </si>
  <si>
    <t>Piraúba</t>
  </si>
  <si>
    <t>Ponto Chique</t>
  </si>
  <si>
    <t>Porto Firme</t>
  </si>
  <si>
    <t>Pratápolis</t>
  </si>
  <si>
    <t>Rio do Prado</t>
  </si>
  <si>
    <t>Rio Doce</t>
  </si>
  <si>
    <t>Santa Rita do Itueto</t>
  </si>
  <si>
    <t>Santo Antônio do Aventureiro</t>
  </si>
  <si>
    <t>São Geraldo</t>
  </si>
  <si>
    <t>São Geraldo da Piedade</t>
  </si>
  <si>
    <t>São José do Divino</t>
  </si>
  <si>
    <t>Serra do Salitre</t>
  </si>
  <si>
    <t>Tumiritinga</t>
  </si>
  <si>
    <t>Varzelândia</t>
  </si>
  <si>
    <t>Caiana</t>
  </si>
  <si>
    <t>Congonhas do Norte</t>
  </si>
  <si>
    <t>Lagoa dos Patos</t>
  </si>
  <si>
    <t>Luislândia</t>
  </si>
  <si>
    <t>Pedro Leopoldo</t>
  </si>
  <si>
    <t>Vespasiano</t>
  </si>
  <si>
    <t>Piedade dos Gerais</t>
  </si>
  <si>
    <t>Conceição do Rio Verde</t>
  </si>
  <si>
    <t>Guarará</t>
  </si>
  <si>
    <t>Guidoval</t>
  </si>
  <si>
    <t>Itacambira</t>
  </si>
  <si>
    <t>Mathias Lobato</t>
  </si>
  <si>
    <t>Santa Margarida</t>
  </si>
  <si>
    <t>Santana da Vargem</t>
  </si>
  <si>
    <t>São João Batista do Glória</t>
  </si>
  <si>
    <t>Silvianópolis</t>
  </si>
  <si>
    <t>Japonvar</t>
  </si>
  <si>
    <t>Caxambu</t>
  </si>
  <si>
    <t>Divino</t>
  </si>
  <si>
    <t>Minduri</t>
  </si>
  <si>
    <t>São José do Jacuri</t>
  </si>
  <si>
    <t>Teixeiras</t>
  </si>
  <si>
    <t>Ubá</t>
  </si>
  <si>
    <t>Pedras de Maria da Cruz</t>
  </si>
  <si>
    <t>Pirapora</t>
  </si>
  <si>
    <t>Arceburgo</t>
  </si>
  <si>
    <t>Munhoz</t>
  </si>
  <si>
    <t>Conceição do Mato Dentro</t>
  </si>
  <si>
    <t>Matias Cardoso</t>
  </si>
  <si>
    <t>Nova Era</t>
  </si>
  <si>
    <t>São Francisco de Paula</t>
  </si>
  <si>
    <t>São Sebastião da Bela Vista</t>
  </si>
  <si>
    <t>Timóteo</t>
  </si>
  <si>
    <t>Acaiaca</t>
  </si>
  <si>
    <t>Argirita</t>
  </si>
  <si>
    <t>Astolfo Dutra</t>
  </si>
  <si>
    <t>Camanducaia</t>
  </si>
  <si>
    <t>Carmo do Rio Claro</t>
  </si>
  <si>
    <t>Chiador</t>
  </si>
  <si>
    <t>Delfinópolis</t>
  </si>
  <si>
    <t>Gonzaga</t>
  </si>
  <si>
    <t>Ibiá</t>
  </si>
  <si>
    <t>Josenópolis</t>
  </si>
  <si>
    <t>Luminárias</t>
  </si>
  <si>
    <t>Monte Carmelo</t>
  </si>
  <si>
    <t>Presidente Bernardes</t>
  </si>
  <si>
    <t>São Félix de Minas</t>
  </si>
  <si>
    <t>São Sebastião da Vargem Alegre</t>
  </si>
  <si>
    <t>Serrania</t>
  </si>
  <si>
    <t>Bom Jesus do Galho</t>
  </si>
  <si>
    <t>Guanhães</t>
  </si>
  <si>
    <t>Januária</t>
  </si>
  <si>
    <t>Estrela do Indaiá</t>
  </si>
  <si>
    <t>São Domingos das Dores</t>
  </si>
  <si>
    <t>São Miguel do Anta</t>
  </si>
  <si>
    <t>Passa Tempo</t>
  </si>
  <si>
    <t>Virginópolis</t>
  </si>
  <si>
    <t>Juatuba</t>
  </si>
  <si>
    <t>Santa Fé de Minas</t>
  </si>
  <si>
    <t>Onça de Pitangui</t>
  </si>
  <si>
    <t>Capinópolis</t>
  </si>
  <si>
    <t>Veredinha</t>
  </si>
  <si>
    <t>Alagoa</t>
  </si>
  <si>
    <t>Itamarandiba</t>
  </si>
  <si>
    <t>Mamonas</t>
  </si>
  <si>
    <t>Engenheiro Caldas</t>
  </si>
  <si>
    <t>Três Corações</t>
  </si>
  <si>
    <t>Oliveira</t>
  </si>
  <si>
    <t>Iguatama</t>
  </si>
  <si>
    <t>José Gonçalves de Minas</t>
  </si>
  <si>
    <t>São Sebastião do Oeste</t>
  </si>
  <si>
    <t>Pintópolis</t>
  </si>
  <si>
    <t>Lambari</t>
  </si>
  <si>
    <t>Tocantins</t>
  </si>
  <si>
    <t>Itanhomi</t>
  </si>
  <si>
    <t>Luisburgo</t>
  </si>
  <si>
    <t>Cruzeiro da Fortaleza</t>
  </si>
  <si>
    <t>Barbacena</t>
  </si>
  <si>
    <t>Paracatu</t>
  </si>
  <si>
    <t>São João del Rei</t>
  </si>
  <si>
    <t>Leandro Ferreira</t>
  </si>
  <si>
    <t>Carangola</t>
  </si>
  <si>
    <t>Bom Despacho</t>
  </si>
  <si>
    <t>Cristália</t>
  </si>
  <si>
    <t>Araxá</t>
  </si>
  <si>
    <t>Santos Dumont</t>
  </si>
  <si>
    <t>Ninheira</t>
  </si>
  <si>
    <t>Riacho dos Machados</t>
  </si>
  <si>
    <t>Paraguaçu</t>
  </si>
  <si>
    <t>Bom Sucesso</t>
  </si>
  <si>
    <t>Comendador Gomes</t>
  </si>
  <si>
    <t>Araporã</t>
  </si>
  <si>
    <t>Patis</t>
  </si>
  <si>
    <t>Guimarânia</t>
  </si>
  <si>
    <t>Rosário da Limeira</t>
  </si>
  <si>
    <t>Ibirité</t>
  </si>
  <si>
    <t>Malacacheta</t>
  </si>
  <si>
    <t>Senhora do Porto</t>
  </si>
  <si>
    <t>Carmésia</t>
  </si>
  <si>
    <t>Conceição do Pará</t>
  </si>
  <si>
    <t>Poço Fundo</t>
  </si>
  <si>
    <t>Bandeira</t>
  </si>
  <si>
    <t>Florestal</t>
  </si>
  <si>
    <t>São Romão</t>
  </si>
  <si>
    <t>Guiricema</t>
  </si>
  <si>
    <t>Descoberto</t>
  </si>
  <si>
    <t>Varjão de Minas</t>
  </si>
  <si>
    <t>Guaraciaba</t>
  </si>
  <si>
    <t>Caparaó</t>
  </si>
  <si>
    <t>Belmiro Braga</t>
  </si>
  <si>
    <t>Biquinhas</t>
  </si>
  <si>
    <t>Felisburgo</t>
  </si>
  <si>
    <t>Campanário</t>
  </si>
  <si>
    <t>Paineiras</t>
  </si>
  <si>
    <t>Sobrália</t>
  </si>
  <si>
    <t>Coroaci</t>
  </si>
  <si>
    <t>Bela Vista de Minas</t>
  </si>
  <si>
    <t>Piranga</t>
  </si>
  <si>
    <t>Ewbank da Câmara</t>
  </si>
  <si>
    <t>Paulistas</t>
  </si>
  <si>
    <t>Inhaúma</t>
  </si>
  <si>
    <t>Governador Valadares</t>
  </si>
  <si>
    <t>Itamonte</t>
  </si>
  <si>
    <t>Alpercata</t>
  </si>
  <si>
    <t>Rio Acima</t>
  </si>
  <si>
    <t>Visconde do Rio Branco</t>
  </si>
  <si>
    <t>Fronteira dos Vales</t>
  </si>
  <si>
    <t>Piau</t>
  </si>
  <si>
    <t>Miraí</t>
  </si>
  <si>
    <t>Rochedo de Minas</t>
  </si>
  <si>
    <t>MS</t>
  </si>
  <si>
    <t>Bataiporã</t>
  </si>
  <si>
    <t>Figueirão</t>
  </si>
  <si>
    <t>Juti</t>
  </si>
  <si>
    <t>Cassilândia</t>
  </si>
  <si>
    <t>Coronel Sapucaia</t>
  </si>
  <si>
    <t>Terenos</t>
  </si>
  <si>
    <t>Brasilândia</t>
  </si>
  <si>
    <t>Tacuru</t>
  </si>
  <si>
    <t>Deodápolis</t>
  </si>
  <si>
    <t>Aparecida do Taboado</t>
  </si>
  <si>
    <t>Itaporã</t>
  </si>
  <si>
    <t>Santa Rita do Pardo</t>
  </si>
  <si>
    <t>Novo Horizonte do Sul</t>
  </si>
  <si>
    <t>Douradina</t>
  </si>
  <si>
    <t>Bela Vista</t>
  </si>
  <si>
    <t>Itaquiraí</t>
  </si>
  <si>
    <t>Rio Brilhante</t>
  </si>
  <si>
    <t>Angélica</t>
  </si>
  <si>
    <t>Corumbá</t>
  </si>
  <si>
    <t>Chapadão do Sul</t>
  </si>
  <si>
    <t>Bandeirantes</t>
  </si>
  <si>
    <t>Caracol</t>
  </si>
  <si>
    <t>Eldorado</t>
  </si>
  <si>
    <t>Anaurilândia</t>
  </si>
  <si>
    <t>Alcinópolis</t>
  </si>
  <si>
    <t>Rio Negro</t>
  </si>
  <si>
    <t>Sidrolândia</t>
  </si>
  <si>
    <t>Bataguassu</t>
  </si>
  <si>
    <t>Aquidauana</t>
  </si>
  <si>
    <t>Coxim</t>
  </si>
  <si>
    <t>Ladário</t>
  </si>
  <si>
    <t>Porto Murtinho</t>
  </si>
  <si>
    <t>Dois Irmãos do Buriti</t>
  </si>
  <si>
    <t>Jateí</t>
  </si>
  <si>
    <t>Dourados</t>
  </si>
  <si>
    <t>Guia Lopes da Laguna</t>
  </si>
  <si>
    <t>Japorã</t>
  </si>
  <si>
    <t>Rio Verde de Mato Grosso</t>
  </si>
  <si>
    <t>Paranhos</t>
  </si>
  <si>
    <t>Ponta Porã</t>
  </si>
  <si>
    <t>São Gabriel do Oeste</t>
  </si>
  <si>
    <t>Selvíria</t>
  </si>
  <si>
    <t>Governo do Estado do Mato Grosso do Sul</t>
  </si>
  <si>
    <t>Maracaju</t>
  </si>
  <si>
    <t>Pedro Gomes</t>
  </si>
  <si>
    <t>Sonora</t>
  </si>
  <si>
    <t>Inocência</t>
  </si>
  <si>
    <t>Nova Alvorada do Sul</t>
  </si>
  <si>
    <t>Laguna Carapã</t>
  </si>
  <si>
    <t>Nova Andradina</t>
  </si>
  <si>
    <t>Glória de Dourados</t>
  </si>
  <si>
    <t>Paraíso das Águas</t>
  </si>
  <si>
    <t>Antônio João</t>
  </si>
  <si>
    <t>Bodoquena</t>
  </si>
  <si>
    <t>Camapuã</t>
  </si>
  <si>
    <t>Caarapó</t>
  </si>
  <si>
    <t>Iguatemi</t>
  </si>
  <si>
    <t>Miranda</t>
  </si>
  <si>
    <t>Água Clara</t>
  </si>
  <si>
    <t>Fátima do Sul</t>
  </si>
  <si>
    <t>Ribas do Rio Pardo</t>
  </si>
  <si>
    <t>Paranaíba</t>
  </si>
  <si>
    <t>Rochedo</t>
  </si>
  <si>
    <t>Três Lagoas</t>
  </si>
  <si>
    <t>Nioaque</t>
  </si>
  <si>
    <t>Taquarussu</t>
  </si>
  <si>
    <t>Sete Quedas</t>
  </si>
  <si>
    <t>Anastácio</t>
  </si>
  <si>
    <t>Corguinho</t>
  </si>
  <si>
    <t>Naviraí</t>
  </si>
  <si>
    <t>Jaraguari</t>
  </si>
  <si>
    <t>Costa Rica</t>
  </si>
  <si>
    <t>Amambaí</t>
  </si>
  <si>
    <t>Ivinhema</t>
  </si>
  <si>
    <t>Vicentina</t>
  </si>
  <si>
    <t>Aral Moreira</t>
  </si>
  <si>
    <t>MT</t>
  </si>
  <si>
    <t>Tabaporã</t>
  </si>
  <si>
    <t>Jaciara</t>
  </si>
  <si>
    <t>Feliz Natal</t>
  </si>
  <si>
    <t>Castanheira</t>
  </si>
  <si>
    <t>Glória d'Oeste</t>
  </si>
  <si>
    <t>Terra Nova do Norte</t>
  </si>
  <si>
    <t>Brasnorte</t>
  </si>
  <si>
    <t>Guarantã do Norte</t>
  </si>
  <si>
    <t>União do Sul</t>
  </si>
  <si>
    <t>Confresa</t>
  </si>
  <si>
    <t>Colíder</t>
  </si>
  <si>
    <t>Aripuanã</t>
  </si>
  <si>
    <t>Barra do Bugres</t>
  </si>
  <si>
    <t>Serra Nova Dourada</t>
  </si>
  <si>
    <t>Alto Garças</t>
  </si>
  <si>
    <t>Alta Floresta</t>
  </si>
  <si>
    <t>Conquista d'Oeste</t>
  </si>
  <si>
    <t>Apiacás</t>
  </si>
  <si>
    <t>Matupá</t>
  </si>
  <si>
    <t>São José dos Quatro Marcos</t>
  </si>
  <si>
    <t>Mirassol d'Oeste</t>
  </si>
  <si>
    <t>Colniza</t>
  </si>
  <si>
    <t>Alto Boa Vista</t>
  </si>
  <si>
    <t>Pontes e Lacerda</t>
  </si>
  <si>
    <t>Figueirópolis d'Oeste</t>
  </si>
  <si>
    <t>Governo do Estado do Mato Grosso</t>
  </si>
  <si>
    <t>Querência</t>
  </si>
  <si>
    <t>Lucas do Rio Verde</t>
  </si>
  <si>
    <t>Nova Lacerda</t>
  </si>
  <si>
    <t>Alto Paraguai</t>
  </si>
  <si>
    <t>Gaúcha do Norte</t>
  </si>
  <si>
    <t>Itanhangá</t>
  </si>
  <si>
    <t>Nova Bandeirantes</t>
  </si>
  <si>
    <t>Ipiranga do Norte</t>
  </si>
  <si>
    <t>Nova Santa Helena</t>
  </si>
  <si>
    <t>Nova Marilândia</t>
  </si>
  <si>
    <t>Araguaiana</t>
  </si>
  <si>
    <t>Ribeirãozinho</t>
  </si>
  <si>
    <t>Santo Afonso</t>
  </si>
  <si>
    <t>Novo Mundo</t>
  </si>
  <si>
    <t>Sinop</t>
  </si>
  <si>
    <t>Sorriso</t>
  </si>
  <si>
    <t>Novo São Joaquim</t>
  </si>
  <si>
    <t>Poconé</t>
  </si>
  <si>
    <t>Tesouro</t>
  </si>
  <si>
    <t>Campo Verde</t>
  </si>
  <si>
    <t>Bom Jesus do Araguaia</t>
  </si>
  <si>
    <t>Barra do Garças</t>
  </si>
  <si>
    <t>Nova Brasilândia</t>
  </si>
  <si>
    <t>Diamantino</t>
  </si>
  <si>
    <t>Itaúba</t>
  </si>
  <si>
    <t>Cuiabá</t>
  </si>
  <si>
    <t>Santa Rita do Trivelato</t>
  </si>
  <si>
    <t>São Félix do Araguaia</t>
  </si>
  <si>
    <t>Alto Taquari</t>
  </si>
  <si>
    <t>Canabrava do Norte</t>
  </si>
  <si>
    <t>Denise</t>
  </si>
  <si>
    <t>Dom Aquino</t>
  </si>
  <si>
    <t>Luciára</t>
  </si>
  <si>
    <t>Nova Guarita</t>
  </si>
  <si>
    <t>Nova Maringá</t>
  </si>
  <si>
    <t>Salto do Céu</t>
  </si>
  <si>
    <t>São Pedro da Cipa</t>
  </si>
  <si>
    <t>Cláudia</t>
  </si>
  <si>
    <t>Nova Nazaré</t>
  </si>
  <si>
    <t>Nobres</t>
  </si>
  <si>
    <t>Campo Novo do Parecis</t>
  </si>
  <si>
    <t>Nova Xavantina</t>
  </si>
  <si>
    <t>Arenápolis</t>
  </si>
  <si>
    <t>Nova Mutum</t>
  </si>
  <si>
    <t>Barão de Melgaço</t>
  </si>
  <si>
    <t>Juína</t>
  </si>
  <si>
    <t>Santa Carmem</t>
  </si>
  <si>
    <t>Sapezal</t>
  </si>
  <si>
    <t>Marcelândia</t>
  </si>
  <si>
    <t>Campos de Júlio</t>
  </si>
  <si>
    <t>Indiavaí</t>
  </si>
  <si>
    <t>Novo Santo Antônio</t>
  </si>
  <si>
    <t>Paranaíta</t>
  </si>
  <si>
    <t>Peixoto de Azevedo</t>
  </si>
  <si>
    <t>Porto dos Gaúchos</t>
  </si>
  <si>
    <t>São José do Xingu</t>
  </si>
  <si>
    <t>Vale de São Domingos</t>
  </si>
  <si>
    <t>Itiquira</t>
  </si>
  <si>
    <t>Nova Ubiratã</t>
  </si>
  <si>
    <t>Juscimeira</t>
  </si>
  <si>
    <t>Nortelândia</t>
  </si>
  <si>
    <t>Pedra Preta</t>
  </si>
  <si>
    <t>Porto Alegre do Norte</t>
  </si>
  <si>
    <t>Rondolândia</t>
  </si>
  <si>
    <t>Santa Cruz do Xingu</t>
  </si>
  <si>
    <t>Ponte Branca</t>
  </si>
  <si>
    <t>Juara</t>
  </si>
  <si>
    <t>Várzea Grande</t>
  </si>
  <si>
    <t>Tangará da Serra</t>
  </si>
  <si>
    <t>Primavera do Leste</t>
  </si>
  <si>
    <t>Tapurah</t>
  </si>
  <si>
    <t>Jangada</t>
  </si>
  <si>
    <t>Cáceres</t>
  </si>
  <si>
    <t>Juruena</t>
  </si>
  <si>
    <t>Novo Horizonte do Norte</t>
  </si>
  <si>
    <t>Porto Esperidião</t>
  </si>
  <si>
    <t>Alto Araguaia</t>
  </si>
  <si>
    <t>Carlinda</t>
  </si>
  <si>
    <t>Jauru</t>
  </si>
  <si>
    <t>Campinápolis</t>
  </si>
  <si>
    <t>Porto Estrela</t>
  </si>
  <si>
    <t>Curvelândia</t>
  </si>
  <si>
    <t>Nova Olímpia</t>
  </si>
  <si>
    <t>Lambari d'Oeste</t>
  </si>
  <si>
    <t>Santo Antônio do Leste</t>
  </si>
  <si>
    <t>Araputanga</t>
  </si>
  <si>
    <t>Cotriguaçu</t>
  </si>
  <si>
    <t>Nova Canaã do Norte</t>
  </si>
  <si>
    <t>Nossa Senhora do Livramento</t>
  </si>
  <si>
    <t>Vila Bela da Santíssima Trindade</t>
  </si>
  <si>
    <t>Planalto da Serra</t>
  </si>
  <si>
    <t>Vera</t>
  </si>
  <si>
    <t>Guiratinga</t>
  </si>
  <si>
    <t>Vila Rica</t>
  </si>
  <si>
    <t>Nova Monte Verde</t>
  </si>
  <si>
    <t>Paranatinga</t>
  </si>
  <si>
    <t>Rondonópolis</t>
  </si>
  <si>
    <t>São José do Povo</t>
  </si>
  <si>
    <t>Comodoro</t>
  </si>
  <si>
    <t>São José do Rio Claro</t>
  </si>
  <si>
    <t>General Carneiro</t>
  </si>
  <si>
    <t>Poxoréo</t>
  </si>
  <si>
    <t>Cocalinho</t>
  </si>
  <si>
    <t>Santa Terezinha</t>
  </si>
  <si>
    <t>Ribeirão Cascalheira</t>
  </si>
  <si>
    <t>Reserva do Cabaçal</t>
  </si>
  <si>
    <t>Pontal do Araguaia</t>
  </si>
  <si>
    <t>Rosário Oeste</t>
  </si>
  <si>
    <t>Torixoréu</t>
  </si>
  <si>
    <t>Chapada dos Guimarães</t>
  </si>
  <si>
    <t>Acorizal</t>
  </si>
  <si>
    <t>Santo Antônio do Leverger</t>
  </si>
  <si>
    <t>PA</t>
  </si>
  <si>
    <t>Garrafão do Norte</t>
  </si>
  <si>
    <t>Pacajá</t>
  </si>
  <si>
    <t>Mãe do Rio</t>
  </si>
  <si>
    <t>Mocajuba</t>
  </si>
  <si>
    <t>Almeirim</t>
  </si>
  <si>
    <t>Chaves</t>
  </si>
  <si>
    <t>Ourém</t>
  </si>
  <si>
    <t>Vigia de Nazaré (antigo Vigia)</t>
  </si>
  <si>
    <t>Augusto Corrêa</t>
  </si>
  <si>
    <t>Capanema</t>
  </si>
  <si>
    <t>Santa Maria do Pará</t>
  </si>
  <si>
    <t>Tomé-Açu</t>
  </si>
  <si>
    <t>Soure</t>
  </si>
  <si>
    <t>Aveiro</t>
  </si>
  <si>
    <t>Anapu</t>
  </si>
  <si>
    <t>Curuçá</t>
  </si>
  <si>
    <t>Itaituba</t>
  </si>
  <si>
    <t>Jacareacanga</t>
  </si>
  <si>
    <t>Maracanã</t>
  </si>
  <si>
    <t>Nova Esperança do Piriá</t>
  </si>
  <si>
    <t>Porto de Moz</t>
  </si>
  <si>
    <t>Santa Isabel do Pará</t>
  </si>
  <si>
    <t>Santarém Novo</t>
  </si>
  <si>
    <t>São Caetano de Odivelas</t>
  </si>
  <si>
    <t>Uruará</t>
  </si>
  <si>
    <t>Gurupá</t>
  </si>
  <si>
    <t>Melgaço</t>
  </si>
  <si>
    <t>Quatipuru</t>
  </si>
  <si>
    <t>Tucuruí</t>
  </si>
  <si>
    <t>Dom Eliseu</t>
  </si>
  <si>
    <t>Benevides</t>
  </si>
  <si>
    <t>Oriximiná</t>
  </si>
  <si>
    <t>Prainha</t>
  </si>
  <si>
    <t>Primavera</t>
  </si>
  <si>
    <t>Óbidos</t>
  </si>
  <si>
    <t>Capitão Poço</t>
  </si>
  <si>
    <t>Viseu</t>
  </si>
  <si>
    <t>Aurora do Pará</t>
  </si>
  <si>
    <t>Bagre</t>
  </si>
  <si>
    <t>Bragança</t>
  </si>
  <si>
    <t>Magalhães Barata</t>
  </si>
  <si>
    <t>São Domingos do Capim</t>
  </si>
  <si>
    <t>São João da Ponta</t>
  </si>
  <si>
    <t>Bannach</t>
  </si>
  <si>
    <t>Marabá</t>
  </si>
  <si>
    <t>Novo Repartimento</t>
  </si>
  <si>
    <t>Ananindeua</t>
  </si>
  <si>
    <t>Bom Jesus do Tocantins</t>
  </si>
  <si>
    <t>Alenquer</t>
  </si>
  <si>
    <t>Curuá</t>
  </si>
  <si>
    <t>Juruti</t>
  </si>
  <si>
    <t>Rio Maria</t>
  </si>
  <si>
    <t>Ponta de Pedras</t>
  </si>
  <si>
    <t>Breu Branco</t>
  </si>
  <si>
    <t>Eldorado dos Carajás</t>
  </si>
  <si>
    <t>Goianésia do Pará</t>
  </si>
  <si>
    <t>Itupiranga</t>
  </si>
  <si>
    <t>Palestina do Pará</t>
  </si>
  <si>
    <t>Rondon do Pará</t>
  </si>
  <si>
    <t>Santa Maria das Barreiras</t>
  </si>
  <si>
    <t>Cachoeira do Piriá</t>
  </si>
  <si>
    <t>Limoeiro do Ajuru</t>
  </si>
  <si>
    <t>Salinópolis</t>
  </si>
  <si>
    <t>Santa Luzia do Pará</t>
  </si>
  <si>
    <t>Terra Alta</t>
  </si>
  <si>
    <t>Tracuateua</t>
  </si>
  <si>
    <t>Abel Figueiredo</t>
  </si>
  <si>
    <t>Floresta do Araguaia</t>
  </si>
  <si>
    <t>Igarapé-Açu</t>
  </si>
  <si>
    <t>Água Azul do Norte</t>
  </si>
  <si>
    <t>Brejo Grande do Araguaia</t>
  </si>
  <si>
    <t>Conceição do Araguaia</t>
  </si>
  <si>
    <t>Cumaru do Norte</t>
  </si>
  <si>
    <t>Nova Ipixuna</t>
  </si>
  <si>
    <t>Parauapebas</t>
  </si>
  <si>
    <t>São Domingos do Araguaia</t>
  </si>
  <si>
    <t>São Félix do Xingu</t>
  </si>
  <si>
    <t>São Geraldo do Araguaia</t>
  </si>
  <si>
    <t>Sapucaia</t>
  </si>
  <si>
    <t>Ulianópolis</t>
  </si>
  <si>
    <t>Xinguara</t>
  </si>
  <si>
    <t>Mojuí dos Campos</t>
  </si>
  <si>
    <t>Belterra</t>
  </si>
  <si>
    <t>Paragominas</t>
  </si>
  <si>
    <t>Tucumã</t>
  </si>
  <si>
    <t>Marituba</t>
  </si>
  <si>
    <t>Terra Santa</t>
  </si>
  <si>
    <t>Senador José Porfírio</t>
  </si>
  <si>
    <t>Barcarena</t>
  </si>
  <si>
    <t>Igarapé-Miri</t>
  </si>
  <si>
    <t>Santa Bárbara do Pará</t>
  </si>
  <si>
    <t>Santarém</t>
  </si>
  <si>
    <t>São Francisco do Pará</t>
  </si>
  <si>
    <t>Governo do Estado do Pará</t>
  </si>
  <si>
    <t>Acará</t>
  </si>
  <si>
    <t>Ipixuna do Pará</t>
  </si>
  <si>
    <t>São João de Pirabas</t>
  </si>
  <si>
    <t>Trairão</t>
  </si>
  <si>
    <t>Nova Timboteua</t>
  </si>
  <si>
    <t>Anajás</t>
  </si>
  <si>
    <t>Marapanim</t>
  </si>
  <si>
    <t>Moju</t>
  </si>
  <si>
    <t>Vitória do Xingu</t>
  </si>
  <si>
    <t>Pau d'Arco</t>
  </si>
  <si>
    <t>Ourilândia do Norte</t>
  </si>
  <si>
    <t>Colares</t>
  </si>
  <si>
    <t>Inhangapi</t>
  </si>
  <si>
    <t>Jacundá</t>
  </si>
  <si>
    <t>Novo Progresso</t>
  </si>
  <si>
    <t>Piçarra</t>
  </si>
  <si>
    <t>Medicilândia</t>
  </si>
  <si>
    <t>Peixe-Boi</t>
  </si>
  <si>
    <t>Concórdia do Pará</t>
  </si>
  <si>
    <t>Castanhal</t>
  </si>
  <si>
    <t>Curionópolis</t>
  </si>
  <si>
    <t>Faro</t>
  </si>
  <si>
    <t>Brasil Novo</t>
  </si>
  <si>
    <t>São João do Araguaia</t>
  </si>
  <si>
    <t>São Miguel do Guamá</t>
  </si>
  <si>
    <t>Bujaru</t>
  </si>
  <si>
    <t>Tailândia</t>
  </si>
  <si>
    <t>Canaã dos Carajás</t>
  </si>
  <si>
    <t>Baião</t>
  </si>
  <si>
    <t>Abaetetuba</t>
  </si>
  <si>
    <t>Santana do Araguaia</t>
  </si>
  <si>
    <t>Altamira</t>
  </si>
  <si>
    <t>Breves</t>
  </si>
  <si>
    <t>Rurópolis</t>
  </si>
  <si>
    <t>Monte Alegre</t>
  </si>
  <si>
    <t>Santa Cruz do Arari</t>
  </si>
  <si>
    <t>Oeiras do Pará</t>
  </si>
  <si>
    <t>Portel</t>
  </si>
  <si>
    <t>São Sebastião da Boa Vista</t>
  </si>
  <si>
    <t>Placas</t>
  </si>
  <si>
    <t>Muaná</t>
  </si>
  <si>
    <t>Irituia</t>
  </si>
  <si>
    <t>Cametá</t>
  </si>
  <si>
    <t>Curralinho</t>
  </si>
  <si>
    <t>Afuá</t>
  </si>
  <si>
    <t>Santo Antônio do Tauá</t>
  </si>
  <si>
    <t>PB</t>
  </si>
  <si>
    <t>Coxixola</t>
  </si>
  <si>
    <t>Gurinhém</t>
  </si>
  <si>
    <t>Santa Cecília</t>
  </si>
  <si>
    <t>Alcantil</t>
  </si>
  <si>
    <t>Logradouro</t>
  </si>
  <si>
    <t>Patos</t>
  </si>
  <si>
    <t>Santana dos Garrotes</t>
  </si>
  <si>
    <t>Várzea</t>
  </si>
  <si>
    <t>Camalaú</t>
  </si>
  <si>
    <t>Mato Grosso</t>
  </si>
  <si>
    <t>São Domingos do Cariri</t>
  </si>
  <si>
    <t>Barra de Santana</t>
  </si>
  <si>
    <t>Boqueirão</t>
  </si>
  <si>
    <t>Cruz do Espírito Santo</t>
  </si>
  <si>
    <t>Imaculada</t>
  </si>
  <si>
    <t>Passagem</t>
  </si>
  <si>
    <t>Quixabá</t>
  </si>
  <si>
    <t>São Sebastião do Umbuzeiro</t>
  </si>
  <si>
    <t>Seridó</t>
  </si>
  <si>
    <t>Serra da Raiz</t>
  </si>
  <si>
    <t>Sobrado</t>
  </si>
  <si>
    <t>Paulista</t>
  </si>
  <si>
    <t>Baía da Traição</t>
  </si>
  <si>
    <t>Cabedelo</t>
  </si>
  <si>
    <t>Juru</t>
  </si>
  <si>
    <t>Cajazeirinhas</t>
  </si>
  <si>
    <t>Montadas</t>
  </si>
  <si>
    <t>Amparo</t>
  </si>
  <si>
    <t>Caiçara</t>
  </si>
  <si>
    <t>Casserengue</t>
  </si>
  <si>
    <t>Ingá</t>
  </si>
  <si>
    <t>Itaporanga</t>
  </si>
  <si>
    <t>Itapororoca</t>
  </si>
  <si>
    <t>Lagoa de Dentro</t>
  </si>
  <si>
    <t>Mãe d'Água</t>
  </si>
  <si>
    <t>Malta</t>
  </si>
  <si>
    <t>Manaíra</t>
  </si>
  <si>
    <t>Marcação</t>
  </si>
  <si>
    <t>Mataraca</t>
  </si>
  <si>
    <t>Nova Floresta</t>
  </si>
  <si>
    <t>Olivedos</t>
  </si>
  <si>
    <t>Pitimbu</t>
  </si>
  <si>
    <t>Pocinhos</t>
  </si>
  <si>
    <t>Riachão do Bacamarte</t>
  </si>
  <si>
    <t>Riacho dos Cavalos</t>
  </si>
  <si>
    <t>Rio Tinto</t>
  </si>
  <si>
    <t>São Domingos (antigo São Domingos de Pombal)</t>
  </si>
  <si>
    <t>São José de Espinharas</t>
  </si>
  <si>
    <t>Serra Redonda</t>
  </si>
  <si>
    <t>Sossêgo</t>
  </si>
  <si>
    <t>Picuí</t>
  </si>
  <si>
    <t>São José de Caiana</t>
  </si>
  <si>
    <t>São Mamede</t>
  </si>
  <si>
    <t>Brejo dos Santos</t>
  </si>
  <si>
    <t>Igaracy</t>
  </si>
  <si>
    <t>São João do Tigre</t>
  </si>
  <si>
    <t>São José do Brejo do Cruz</t>
  </si>
  <si>
    <t>Pilõezinhos</t>
  </si>
  <si>
    <t>Umbuzeiro</t>
  </si>
  <si>
    <t>Teixeira</t>
  </si>
  <si>
    <t>Conceição</t>
  </si>
  <si>
    <t>Borborema</t>
  </si>
  <si>
    <t>Zabelê</t>
  </si>
  <si>
    <t>Sertãozinho</t>
  </si>
  <si>
    <t>Soledade</t>
  </si>
  <si>
    <t>Desterro</t>
  </si>
  <si>
    <t>Aparecida</t>
  </si>
  <si>
    <t>Campo de Santana</t>
  </si>
  <si>
    <t>Itatuba</t>
  </si>
  <si>
    <t>Aguiar</t>
  </si>
  <si>
    <t>Catolé do Rocha</t>
  </si>
  <si>
    <t>Ouro Velho</t>
  </si>
  <si>
    <t>Livramento</t>
  </si>
  <si>
    <t>Boa Ventura</t>
  </si>
  <si>
    <t>Pombal</t>
  </si>
  <si>
    <t>Sumé</t>
  </si>
  <si>
    <t>Jericó</t>
  </si>
  <si>
    <t>João Pessoa</t>
  </si>
  <si>
    <t>Cajazeiras</t>
  </si>
  <si>
    <t>Cuité de Mamanguape</t>
  </si>
  <si>
    <t>Curral de Cima</t>
  </si>
  <si>
    <t>Duas Estradas</t>
  </si>
  <si>
    <t>Lastro</t>
  </si>
  <si>
    <t>Mamanguape</t>
  </si>
  <si>
    <t>São Miguel de Taipu</t>
  </si>
  <si>
    <t>Tavares</t>
  </si>
  <si>
    <t>Tenório</t>
  </si>
  <si>
    <t>Uiraúna</t>
  </si>
  <si>
    <t>Bernardino Batista</t>
  </si>
  <si>
    <t>Cacimba de Areia</t>
  </si>
  <si>
    <t>Campina Grande</t>
  </si>
  <si>
    <t>Catingueira</t>
  </si>
  <si>
    <t>Condado</t>
  </si>
  <si>
    <t>Cubati</t>
  </si>
  <si>
    <t>Gado Bravo</t>
  </si>
  <si>
    <t>Monte Horebe</t>
  </si>
  <si>
    <t>São João do Cariri</t>
  </si>
  <si>
    <t>São José de Princesa</t>
  </si>
  <si>
    <t>São José dos Ramos</t>
  </si>
  <si>
    <t>Puxinanã</t>
  </si>
  <si>
    <t>Salgadinho</t>
  </si>
  <si>
    <t>Pirpirituba</t>
  </si>
  <si>
    <t>Boa Vista</t>
  </si>
  <si>
    <t>Cacimbas</t>
  </si>
  <si>
    <t>Alagoa Grande</t>
  </si>
  <si>
    <t>Bayeux</t>
  </si>
  <si>
    <t>Bonito de Santa Fé</t>
  </si>
  <si>
    <t>Junco do Seridó</t>
  </si>
  <si>
    <t>Matinhas</t>
  </si>
  <si>
    <t>Monteiro</t>
  </si>
  <si>
    <t>Emas</t>
  </si>
  <si>
    <t>Assunção</t>
  </si>
  <si>
    <t>Princesa Isabel</t>
  </si>
  <si>
    <t>Serra Grande</t>
  </si>
  <si>
    <t>Araçagi</t>
  </si>
  <si>
    <t>Cacimba de Dentro</t>
  </si>
  <si>
    <t>Carrapateira</t>
  </si>
  <si>
    <t>Ibiara</t>
  </si>
  <si>
    <t>Maturéia</t>
  </si>
  <si>
    <t>Nova Palmeira</t>
  </si>
  <si>
    <t>Salgado de São Félix</t>
  </si>
  <si>
    <t>São José da Lagoa Tapada</t>
  </si>
  <si>
    <t>São José de Piranhas</t>
  </si>
  <si>
    <t>São José dos Cordeiros</t>
  </si>
  <si>
    <t>Sousa</t>
  </si>
  <si>
    <t>Triunfo</t>
  </si>
  <si>
    <t>Curral Velho</t>
  </si>
  <si>
    <t>Mogeiro</t>
  </si>
  <si>
    <t>Natuba</t>
  </si>
  <si>
    <t>Solânea</t>
  </si>
  <si>
    <t>Alagoa Nova</t>
  </si>
  <si>
    <t>Capim</t>
  </si>
  <si>
    <t>Congo</t>
  </si>
  <si>
    <t>Marizópolis</t>
  </si>
  <si>
    <t>Parari</t>
  </si>
  <si>
    <t>São Bentinho</t>
  </si>
  <si>
    <t>Cuité</t>
  </si>
  <si>
    <t>Lagoa Seca</t>
  </si>
  <si>
    <t>Belém do Brejo do Cruz</t>
  </si>
  <si>
    <t>Juazeirinho</t>
  </si>
  <si>
    <t>São João do Rio do Peixe</t>
  </si>
  <si>
    <t>Governo do Estado da Paraíba</t>
  </si>
  <si>
    <t>Pilões</t>
  </si>
  <si>
    <t>Araruna</t>
  </si>
  <si>
    <t>Damião</t>
  </si>
  <si>
    <t>Lucena</t>
  </si>
  <si>
    <t>Pedro Régis</t>
  </si>
  <si>
    <t>Riacho de Santo Antônio</t>
  </si>
  <si>
    <t>Caaporã</t>
  </si>
  <si>
    <t>Jacaraú</t>
  </si>
  <si>
    <t>Aroeiras</t>
  </si>
  <si>
    <t>Itabaiana</t>
  </si>
  <si>
    <t>Fagundes</t>
  </si>
  <si>
    <t>Santo André</t>
  </si>
  <si>
    <t>Brejo do Cruz</t>
  </si>
  <si>
    <t>Arara</t>
  </si>
  <si>
    <t>Cabaceiras</t>
  </si>
  <si>
    <t>Juarez Távora</t>
  </si>
  <si>
    <t>Serraria</t>
  </si>
  <si>
    <t>Nazarezinho</t>
  </si>
  <si>
    <t>Sapé</t>
  </si>
  <si>
    <t>Coremas</t>
  </si>
  <si>
    <t>Vista Serrana</t>
  </si>
  <si>
    <t>Juripiranga</t>
  </si>
  <si>
    <t>Massaranduba</t>
  </si>
  <si>
    <t>Piancó</t>
  </si>
  <si>
    <t>São José do Bonfim</t>
  </si>
  <si>
    <t>Guarabira</t>
  </si>
  <si>
    <t>Areia</t>
  </si>
  <si>
    <t>Areia de Baraúnas</t>
  </si>
  <si>
    <t>Areial</t>
  </si>
  <si>
    <t>Caturité</t>
  </si>
  <si>
    <t>Gurjão</t>
  </si>
  <si>
    <t>Olho d'Água</t>
  </si>
  <si>
    <t>Esperança</t>
  </si>
  <si>
    <t>Pedra Lavrada</t>
  </si>
  <si>
    <t>Vieirópolis</t>
  </si>
  <si>
    <t>Lagoa</t>
  </si>
  <si>
    <t>Barra de Santa Rosa</t>
  </si>
  <si>
    <t>Baraúna</t>
  </si>
  <si>
    <t>Riachão do Poço</t>
  </si>
  <si>
    <t>São Sebastião de Lagoa de Roça</t>
  </si>
  <si>
    <t>Cuitegi</t>
  </si>
  <si>
    <t>São José do Sabugi</t>
  </si>
  <si>
    <t>Caraúbas</t>
  </si>
  <si>
    <t>Alagoinha</t>
  </si>
  <si>
    <t>Poço de José de Moura</t>
  </si>
  <si>
    <t>Serra Branca</t>
  </si>
  <si>
    <t>Alhandra</t>
  </si>
  <si>
    <t>Bom Jesus</t>
  </si>
  <si>
    <t>Dona Inês</t>
  </si>
  <si>
    <t>Frei Martinho</t>
  </si>
  <si>
    <t>Caldas Brandão</t>
  </si>
  <si>
    <t>Bananeiras</t>
  </si>
  <si>
    <t>Poço Dantas</t>
  </si>
  <si>
    <t>Cachoeira dos Índios</t>
  </si>
  <si>
    <t>Pedras de Fogo</t>
  </si>
  <si>
    <t>Santa Cruz</t>
  </si>
  <si>
    <t>Remígio</t>
  </si>
  <si>
    <t>Mari</t>
  </si>
  <si>
    <t>Santana de Mangueira</t>
  </si>
  <si>
    <t>Diamante</t>
  </si>
  <si>
    <t>Algodão de Jandaíra</t>
  </si>
  <si>
    <t>PE</t>
  </si>
  <si>
    <t>Nazaré da Mata</t>
  </si>
  <si>
    <t>Lagoa do Carro</t>
  </si>
  <si>
    <t>Moreilândia</t>
  </si>
  <si>
    <t>Casinhas</t>
  </si>
  <si>
    <t>Joaquim Nabuco</t>
  </si>
  <si>
    <t>Cortês</t>
  </si>
  <si>
    <t>Dormentes</t>
  </si>
  <si>
    <t>Afogados da Ingazeira</t>
  </si>
  <si>
    <t>Água Preta</t>
  </si>
  <si>
    <t>Macaparana</t>
  </si>
  <si>
    <t>Verdejante</t>
  </si>
  <si>
    <t>Chã de Alegria</t>
  </si>
  <si>
    <t>Goiana</t>
  </si>
  <si>
    <t>Ipubi</t>
  </si>
  <si>
    <t>São Caitano</t>
  </si>
  <si>
    <t>São José do Belmonte</t>
  </si>
  <si>
    <t>Carpina</t>
  </si>
  <si>
    <t>Gameleira</t>
  </si>
  <si>
    <t>Itapissuma</t>
  </si>
  <si>
    <t>Maraial</t>
  </si>
  <si>
    <t>Passira</t>
  </si>
  <si>
    <t>Pombos</t>
  </si>
  <si>
    <t>Rio Formoso</t>
  </si>
  <si>
    <t>Sirinhaém</t>
  </si>
  <si>
    <t>Tacaimbó</t>
  </si>
  <si>
    <t>Timbaúba</t>
  </si>
  <si>
    <t>Toritama</t>
  </si>
  <si>
    <t>Tracunhaém</t>
  </si>
  <si>
    <t>Tuparetama</t>
  </si>
  <si>
    <t>Cupira</t>
  </si>
  <si>
    <t>Glória do Goitá</t>
  </si>
  <si>
    <t>Quipapá</t>
  </si>
  <si>
    <t>Tupanatinga</t>
  </si>
  <si>
    <t>São Benedito do Sul</t>
  </si>
  <si>
    <t>Limoeiro</t>
  </si>
  <si>
    <t>Ouricuri</t>
  </si>
  <si>
    <t>Vitória de Santo Antão</t>
  </si>
  <si>
    <t>Correntes</t>
  </si>
  <si>
    <t>Calçado</t>
  </si>
  <si>
    <t>Itaíba</t>
  </si>
  <si>
    <t>Granito</t>
  </si>
  <si>
    <t>Bom Conselho</t>
  </si>
  <si>
    <t>Itapetim</t>
  </si>
  <si>
    <t>Jucati</t>
  </si>
  <si>
    <t>São Lourenço da Mata</t>
  </si>
  <si>
    <t>Carnaíba</t>
  </si>
  <si>
    <t>Parnamirim</t>
  </si>
  <si>
    <t>Bodocó</t>
  </si>
  <si>
    <t>Lagoa dos Gatos</t>
  </si>
  <si>
    <t>Santa Cruz da Baixa Verde</t>
  </si>
  <si>
    <t>Santa Maria da Boa Vista</t>
  </si>
  <si>
    <t>Sairé</t>
  </si>
  <si>
    <t>Palmares</t>
  </si>
  <si>
    <t>Paranatama</t>
  </si>
  <si>
    <t>Barra de Guabiraba</t>
  </si>
  <si>
    <t>Escada</t>
  </si>
  <si>
    <t>Tamandaré</t>
  </si>
  <si>
    <t>Flores</t>
  </si>
  <si>
    <t>Paudalho</t>
  </si>
  <si>
    <t>São Joaquim do Monte</t>
  </si>
  <si>
    <t>Águas Belas</t>
  </si>
  <si>
    <t>João Alfredo</t>
  </si>
  <si>
    <t>Orobó</t>
  </si>
  <si>
    <t>Governo do Estado de Pernambuco</t>
  </si>
  <si>
    <t>Olinda</t>
  </si>
  <si>
    <t>Pedra</t>
  </si>
  <si>
    <t>Itaquitinga</t>
  </si>
  <si>
    <t>Floresta</t>
  </si>
  <si>
    <t>Jaboatão dos Guararapes</t>
  </si>
  <si>
    <t>Cumaru</t>
  </si>
  <si>
    <t>Brejinho</t>
  </si>
  <si>
    <t>Araripina</t>
  </si>
  <si>
    <t>Camocim de São Félix</t>
  </si>
  <si>
    <t>Camutanga</t>
  </si>
  <si>
    <t>Sanharó</t>
  </si>
  <si>
    <t>Iguaraci</t>
  </si>
  <si>
    <t>Petrolina</t>
  </si>
  <si>
    <t>São José do Egito</t>
  </si>
  <si>
    <t>Capoeiras</t>
  </si>
  <si>
    <t>Sertânia</t>
  </si>
  <si>
    <t>Cabo de Santo Agostinho</t>
  </si>
  <si>
    <t>Custódia</t>
  </si>
  <si>
    <t>Gravatá</t>
  </si>
  <si>
    <t>Lajedo</t>
  </si>
  <si>
    <t>Recife</t>
  </si>
  <si>
    <t>Afrânio</t>
  </si>
  <si>
    <t>Barreiros</t>
  </si>
  <si>
    <t>Pesqueira</t>
  </si>
  <si>
    <t>Frei Miguelinho</t>
  </si>
  <si>
    <t>São Bento do Una</t>
  </si>
  <si>
    <t>Betânia</t>
  </si>
  <si>
    <t>Vertentes</t>
  </si>
  <si>
    <t>Exu</t>
  </si>
  <si>
    <t>Ferreiros</t>
  </si>
  <si>
    <t>Garanhuns</t>
  </si>
  <si>
    <t>Buíque</t>
  </si>
  <si>
    <t>Tacaratu</t>
  </si>
  <si>
    <t>Venturosa</t>
  </si>
  <si>
    <t>Machados</t>
  </si>
  <si>
    <t>Quixaba</t>
  </si>
  <si>
    <t>Altinho</t>
  </si>
  <si>
    <t>Iati</t>
  </si>
  <si>
    <t>Ilha de Itamaracá</t>
  </si>
  <si>
    <t>Poção</t>
  </si>
  <si>
    <t>São João</t>
  </si>
  <si>
    <t>Riacho das Almas</t>
  </si>
  <si>
    <t>Aliança</t>
  </si>
  <si>
    <t>Brejão</t>
  </si>
  <si>
    <t>Calumbi</t>
  </si>
  <si>
    <t>Cachoeirinha</t>
  </si>
  <si>
    <t>Santa Filomena</t>
  </si>
  <si>
    <t>Jupi</t>
  </si>
  <si>
    <t>Bezerros</t>
  </si>
  <si>
    <t>Ibirajuba</t>
  </si>
  <si>
    <t>Itacuruba</t>
  </si>
  <si>
    <t>Petrolândia</t>
  </si>
  <si>
    <t>Salgueiro</t>
  </si>
  <si>
    <t>Taquaritinga do Norte</t>
  </si>
  <si>
    <t>Cabrobó</t>
  </si>
  <si>
    <t>Brejo da Madre de Deus</t>
  </si>
  <si>
    <t>Solidão</t>
  </si>
  <si>
    <t>Ipojuca</t>
  </si>
  <si>
    <t>Amaraji</t>
  </si>
  <si>
    <t>Ribeirão</t>
  </si>
  <si>
    <t>Santa Cruz do Capibaribe</t>
  </si>
  <si>
    <t>Abreu e Lima</t>
  </si>
  <si>
    <t>Arcoverde</t>
  </si>
  <si>
    <t>Angelim</t>
  </si>
  <si>
    <t>Caruaru</t>
  </si>
  <si>
    <t>Feira Nova</t>
  </si>
  <si>
    <t>Jataúba</t>
  </si>
  <si>
    <t>Serrita</t>
  </si>
  <si>
    <t>Agrestina</t>
  </si>
  <si>
    <t>Buenos Aires</t>
  </si>
  <si>
    <t>Caetés</t>
  </si>
  <si>
    <t>Serra Talhada</t>
  </si>
  <si>
    <t>Belém de Maria</t>
  </si>
  <si>
    <t>Chã Grande</t>
  </si>
  <si>
    <t>Tabira</t>
  </si>
  <si>
    <t>Araçoiaba</t>
  </si>
  <si>
    <t>Jaqueira</t>
  </si>
  <si>
    <t>Xexéu</t>
  </si>
  <si>
    <t>Lagoa do Itaenga</t>
  </si>
  <si>
    <t>Manari</t>
  </si>
  <si>
    <t>Moreno</t>
  </si>
  <si>
    <t>Palmeirina</t>
  </si>
  <si>
    <t>Lagoa do Ouro</t>
  </si>
  <si>
    <t>Belo Jardim</t>
  </si>
  <si>
    <t>Inajá</t>
  </si>
  <si>
    <t>Ingazeira</t>
  </si>
  <si>
    <t>Santa Maria do Cambucá</t>
  </si>
  <si>
    <t>Catende</t>
  </si>
  <si>
    <t>Ibimirim</t>
  </si>
  <si>
    <t>Surubim</t>
  </si>
  <si>
    <t>Belém de São Francisco</t>
  </si>
  <si>
    <t>Camaragibe</t>
  </si>
  <si>
    <t>Vicência</t>
  </si>
  <si>
    <t>Saloá</t>
  </si>
  <si>
    <t>Igarassu</t>
  </si>
  <si>
    <t>Panelas</t>
  </si>
  <si>
    <t>São José da Coroa Grande</t>
  </si>
  <si>
    <t>Carnaubeira da Penha</t>
  </si>
  <si>
    <t>Vertente do Lério</t>
  </si>
  <si>
    <t>Mirandiba</t>
  </si>
  <si>
    <t>Terezinha</t>
  </si>
  <si>
    <t>Canhotinho</t>
  </si>
  <si>
    <t>Jurema</t>
  </si>
  <si>
    <t>PI</t>
  </si>
  <si>
    <t>Colônia do Gurguéia</t>
  </si>
  <si>
    <t>Aroazes</t>
  </si>
  <si>
    <t>Barras</t>
  </si>
  <si>
    <t>Floresta do Piauí</t>
  </si>
  <si>
    <t>Ipiranga do Piauí</t>
  </si>
  <si>
    <t>Joca Marques</t>
  </si>
  <si>
    <t>Pajeú do Piauí</t>
  </si>
  <si>
    <t>Alegrete do Piauí</t>
  </si>
  <si>
    <t>Cocal</t>
  </si>
  <si>
    <t>Curimatá</t>
  </si>
  <si>
    <t>Curral Novo do Piauí</t>
  </si>
  <si>
    <t>São Lourenço do Piauí</t>
  </si>
  <si>
    <t>São Raimundo Nonato</t>
  </si>
  <si>
    <t>Simões</t>
  </si>
  <si>
    <t>Tamboril do Piauí</t>
  </si>
  <si>
    <t>Várzea Branca</t>
  </si>
  <si>
    <t>Buriti dos Montes</t>
  </si>
  <si>
    <t>Guadalupe</t>
  </si>
  <si>
    <t>Jardim do Mulato</t>
  </si>
  <si>
    <t>Nazaré do Piauí</t>
  </si>
  <si>
    <t>Betânia do Piauí</t>
  </si>
  <si>
    <t>Jacobina do Piauí</t>
  </si>
  <si>
    <t>São Francisco de Assis do Piauí</t>
  </si>
  <si>
    <t>Amarante</t>
  </si>
  <si>
    <t>Lagoa do Barro do Piauí</t>
  </si>
  <si>
    <t>Monte Alegre do Piauí</t>
  </si>
  <si>
    <t>Nazária</t>
  </si>
  <si>
    <t>Nova Santa Rita (antigo Petrônio Portela)</t>
  </si>
  <si>
    <t>Pau d'Arco do Piauí</t>
  </si>
  <si>
    <t>Pavussu</t>
  </si>
  <si>
    <t>Socorro do Piauí</t>
  </si>
  <si>
    <t>Aroeiras do Itaim</t>
  </si>
  <si>
    <t>Caraúbas do Piauí</t>
  </si>
  <si>
    <t>Elesbão Veloso</t>
  </si>
  <si>
    <t>Altos</t>
  </si>
  <si>
    <t>Assunção do Piauí</t>
  </si>
  <si>
    <t>Avelino Lopes</t>
  </si>
  <si>
    <t>Canto do Buriti</t>
  </si>
  <si>
    <t>Cristino Castro</t>
  </si>
  <si>
    <t>Guaribas</t>
  </si>
  <si>
    <t>Jerumenha</t>
  </si>
  <si>
    <t>Morro Cabeça no Tempo</t>
  </si>
  <si>
    <t>São João da Fronteira</t>
  </si>
  <si>
    <t>Uruçuí</t>
  </si>
  <si>
    <t>Demerval Lobão</t>
  </si>
  <si>
    <t>Lagoa de São Francisco</t>
  </si>
  <si>
    <t>Francisco Macedo</t>
  </si>
  <si>
    <t>Barra d'Alcântara</t>
  </si>
  <si>
    <t>Massapê do Piauí</t>
  </si>
  <si>
    <t>Monsenhor Gil</t>
  </si>
  <si>
    <t>Monsenhor Hipólito</t>
  </si>
  <si>
    <t>Santa Cruz do Piauí</t>
  </si>
  <si>
    <t>Simplício Mendes</t>
  </si>
  <si>
    <t>Campo Maior</t>
  </si>
  <si>
    <t>Cajazeiras do Piauí</t>
  </si>
  <si>
    <t>Belém do Piauí</t>
  </si>
  <si>
    <t>Ilha Grande</t>
  </si>
  <si>
    <t>Jatobá do Piauí</t>
  </si>
  <si>
    <t>São João da Canabrava</t>
  </si>
  <si>
    <t>Cristalândia do Piauí</t>
  </si>
  <si>
    <t>Pedro II</t>
  </si>
  <si>
    <t>Arraial</t>
  </si>
  <si>
    <t>Olho d'Água do Piauí</t>
  </si>
  <si>
    <t>União</t>
  </si>
  <si>
    <t>Itainópolis</t>
  </si>
  <si>
    <t>Piripiri</t>
  </si>
  <si>
    <t>Joaquim Pires</t>
  </si>
  <si>
    <t>Oeiras</t>
  </si>
  <si>
    <t>Paes Landim</t>
  </si>
  <si>
    <t>Teresina</t>
  </si>
  <si>
    <t>Buriti dos Lopes</t>
  </si>
  <si>
    <t>Fartura do Piauí</t>
  </si>
  <si>
    <t>Geminiano</t>
  </si>
  <si>
    <t>Marcos Parente</t>
  </si>
  <si>
    <t>Miguel Alves</t>
  </si>
  <si>
    <t>Miguel Leão</t>
  </si>
  <si>
    <t>Pio IX</t>
  </si>
  <si>
    <t>Alagoinha do Piauí</t>
  </si>
  <si>
    <t>Bela Vista do Piauí</t>
  </si>
  <si>
    <t>Bocaina</t>
  </si>
  <si>
    <t>Cabeceiras do Piauí</t>
  </si>
  <si>
    <t>Campo Grande do Piauí</t>
  </si>
  <si>
    <t>Canavieira</t>
  </si>
  <si>
    <t>Capitão Gervásio Oliveira</t>
  </si>
  <si>
    <t>Domingos Mourão</t>
  </si>
  <si>
    <t>Isaías Coelho</t>
  </si>
  <si>
    <t>Palmeirais</t>
  </si>
  <si>
    <t>Porto</t>
  </si>
  <si>
    <t>Ribeira do Piauí</t>
  </si>
  <si>
    <t>Sussuapara</t>
  </si>
  <si>
    <t>Tanque do Piauí</t>
  </si>
  <si>
    <t>São Braz do Piauí</t>
  </si>
  <si>
    <t>São Miguel do Fidalgo</t>
  </si>
  <si>
    <t>Baixa Grande do Ribeiro</t>
  </si>
  <si>
    <t>Morro do Chapéu do Piauí</t>
  </si>
  <si>
    <t>Bom Princípio do Piauí</t>
  </si>
  <si>
    <t>Hugo Napoleão</t>
  </si>
  <si>
    <t>Lagoa do Piauí</t>
  </si>
  <si>
    <t>Jaicós</t>
  </si>
  <si>
    <t>Castelo do Piauí</t>
  </si>
  <si>
    <t>Caldeirão Grande do Piauí</t>
  </si>
  <si>
    <t>Santana do Piauí</t>
  </si>
  <si>
    <t>Wall Ferraz</t>
  </si>
  <si>
    <t>Beneditinos</t>
  </si>
  <si>
    <t>Boa Hora</t>
  </si>
  <si>
    <t>Cocal de Telha</t>
  </si>
  <si>
    <t>Lagoa Alegre</t>
  </si>
  <si>
    <t>São José do Piauí</t>
  </si>
  <si>
    <t>José de Freitas</t>
  </si>
  <si>
    <t>Acauã</t>
  </si>
  <si>
    <t>Colônia do Piauí</t>
  </si>
  <si>
    <t>Inhuma</t>
  </si>
  <si>
    <t>Lagoa do Sítio</t>
  </si>
  <si>
    <t>São João da Serra</t>
  </si>
  <si>
    <t>Coivaras</t>
  </si>
  <si>
    <t>Floriano</t>
  </si>
  <si>
    <t>Francisco Ayres</t>
  </si>
  <si>
    <t>Pimenteiras</t>
  </si>
  <si>
    <t>Marcolândia</t>
  </si>
  <si>
    <t>Vila Nova do Piauí</t>
  </si>
  <si>
    <t>Palmeira do Piauí</t>
  </si>
  <si>
    <t>Pedro Laurentino</t>
  </si>
  <si>
    <t>Prata do Piauí</t>
  </si>
  <si>
    <t>Rio Grande do Piauí</t>
  </si>
  <si>
    <t>São Félix do Piauí</t>
  </si>
  <si>
    <t>Caridade do Piauí</t>
  </si>
  <si>
    <t>Gilbués</t>
  </si>
  <si>
    <t>Júlio Borges</t>
  </si>
  <si>
    <t>Redenção do Gurguéia</t>
  </si>
  <si>
    <t>Anísio de Abreu</t>
  </si>
  <si>
    <t>Dom Expedito Lopes</t>
  </si>
  <si>
    <t>Cocal dos Alves</t>
  </si>
  <si>
    <t>Conceição do Canindé</t>
  </si>
  <si>
    <t>Itaueira</t>
  </si>
  <si>
    <t>Luzilândia</t>
  </si>
  <si>
    <t>Madeiro</t>
  </si>
  <si>
    <t>Nossa Senhora dos Remédios</t>
  </si>
  <si>
    <t>Porto Alegre do Piauí</t>
  </si>
  <si>
    <t>Santo Antônio de Lisboa</t>
  </si>
  <si>
    <t>São Luis do Piauí</t>
  </si>
  <si>
    <t>Francisco Santos</t>
  </si>
  <si>
    <t>Corrente</t>
  </si>
  <si>
    <t>Lagoinha do Piauí</t>
  </si>
  <si>
    <t>São Gonçalo do Gurguéia</t>
  </si>
  <si>
    <t>São Pedro do Piauí</t>
  </si>
  <si>
    <t>Luís Correia</t>
  </si>
  <si>
    <t>São João do Piauí</t>
  </si>
  <si>
    <t>Bonfim do Piauí</t>
  </si>
  <si>
    <t>Milton Brandão</t>
  </si>
  <si>
    <t>Picos</t>
  </si>
  <si>
    <t>Boqueirão do Piauí</t>
  </si>
  <si>
    <t>Cajueiro da Praia</t>
  </si>
  <si>
    <t>Santo Inácio do Piauí</t>
  </si>
  <si>
    <t>Dom Inocêncio</t>
  </si>
  <si>
    <t>Manoel Emídio</t>
  </si>
  <si>
    <t>São João da Varjota</t>
  </si>
  <si>
    <t>Sebastião Leal</t>
  </si>
  <si>
    <t>Alvorada do Gurguéia</t>
  </si>
  <si>
    <t>Dirceu Arcoverde</t>
  </si>
  <si>
    <t>Flores do Piauí</t>
  </si>
  <si>
    <t>São José do Peixe</t>
  </si>
  <si>
    <t>Alto Longá</t>
  </si>
  <si>
    <t>Brejo do Piauí</t>
  </si>
  <si>
    <t>Campo Alegre do Fidalgo</t>
  </si>
  <si>
    <t>Campo Largo do Piauí</t>
  </si>
  <si>
    <t>Francinópolis</t>
  </si>
  <si>
    <t>João Costa</t>
  </si>
  <si>
    <t>Paquetá</t>
  </si>
  <si>
    <t>Riacho Frio</t>
  </si>
  <si>
    <t>Ribeiro Gonçalves</t>
  </si>
  <si>
    <t>Santa Cruz dos Milagres</t>
  </si>
  <si>
    <t>Santa Luz</t>
  </si>
  <si>
    <t>São João do Arraial</t>
  </si>
  <si>
    <t>Parnaguá</t>
  </si>
  <si>
    <t>Patos do Piauí</t>
  </si>
  <si>
    <t>Brasileira</t>
  </si>
  <si>
    <t>Coronel José Dias</t>
  </si>
  <si>
    <t>São Miguel da Baixa Grande</t>
  </si>
  <si>
    <t>Antônio Almeida</t>
  </si>
  <si>
    <t>Paulistana</t>
  </si>
  <si>
    <t>Governo do Estado do Piauí</t>
  </si>
  <si>
    <t>Campinas do Piauí</t>
  </si>
  <si>
    <t>Piracuruca</t>
  </si>
  <si>
    <t>Queimada Nova</t>
  </si>
  <si>
    <t>Santa Rosa do Piauí</t>
  </si>
  <si>
    <t>Santo Antônio dos Milagres</t>
  </si>
  <si>
    <t>Agricolândia</t>
  </si>
  <si>
    <t>Parnaíba</t>
  </si>
  <si>
    <t>Padre Marcos</t>
  </si>
  <si>
    <t>Murici dos Portelas</t>
  </si>
  <si>
    <t>Angical do Piauí</t>
  </si>
  <si>
    <t>Landri Sales</t>
  </si>
  <si>
    <t>Vera Mendes</t>
  </si>
  <si>
    <t>Regeneração</t>
  </si>
  <si>
    <t>São Francisco do Piauí</t>
  </si>
  <si>
    <t>Matias Olímpio</t>
  </si>
  <si>
    <t>São Miguel do Tapuio</t>
  </si>
  <si>
    <t>Caxingó</t>
  </si>
  <si>
    <t>São Gonçalo do Piauí</t>
  </si>
  <si>
    <t>Juazeiro do Piauí</t>
  </si>
  <si>
    <t>Sigefredo Pacheco</t>
  </si>
  <si>
    <t>Valença do Piauí</t>
  </si>
  <si>
    <t>Passagem Franca do Piauí</t>
  </si>
  <si>
    <t>Novo Oriente do Piauí</t>
  </si>
  <si>
    <t>Nossa Senhora de Nazaré</t>
  </si>
  <si>
    <t>Eliseu Martins</t>
  </si>
  <si>
    <t>Capitão de Campos</t>
  </si>
  <si>
    <t>Sebastião Barros</t>
  </si>
  <si>
    <t>Esperantina</t>
  </si>
  <si>
    <t>Curralinhos</t>
  </si>
  <si>
    <t>Barro Duro</t>
  </si>
  <si>
    <t>Bertolínia</t>
  </si>
  <si>
    <t>Currais</t>
  </si>
  <si>
    <t>Fronteiras</t>
  </si>
  <si>
    <t>São Julião</t>
  </si>
  <si>
    <t>Barreiras do Piauí</t>
  </si>
  <si>
    <t>PR</t>
  </si>
  <si>
    <t>Santa Fé</t>
  </si>
  <si>
    <t>Arapongas</t>
  </si>
  <si>
    <t>Brasilândia do Sul</t>
  </si>
  <si>
    <t>Entre Rios do Oeste</t>
  </si>
  <si>
    <t>Farol</t>
  </si>
  <si>
    <t>Perobal</t>
  </si>
  <si>
    <t>São Jorge do Patrocínio</t>
  </si>
  <si>
    <t>Vera Cruz do Oeste</t>
  </si>
  <si>
    <t>Campo Largo</t>
  </si>
  <si>
    <t>Jaboti</t>
  </si>
  <si>
    <t>Rio Bonito do Iguaçu</t>
  </si>
  <si>
    <t>São Pedro do Paraná</t>
  </si>
  <si>
    <t>Flórida</t>
  </si>
  <si>
    <t>Cafeara</t>
  </si>
  <si>
    <t>Fazenda Rio Grande</t>
  </si>
  <si>
    <t>Ibiporã</t>
  </si>
  <si>
    <t>Imbituva</t>
  </si>
  <si>
    <t>Planaltina do Paraná</t>
  </si>
  <si>
    <t>Porto Barreiro</t>
  </si>
  <si>
    <t>Quitandinha</t>
  </si>
  <si>
    <t>Pato Branco</t>
  </si>
  <si>
    <t>Porecatu</t>
  </si>
  <si>
    <t>Porto Amazonas</t>
  </si>
  <si>
    <t>Querência do Norte</t>
  </si>
  <si>
    <t>Santa Cruz de Monte Castelo</t>
  </si>
  <si>
    <t>Engenheiro Beltrão</t>
  </si>
  <si>
    <t>Piraquara</t>
  </si>
  <si>
    <t>Vitorino</t>
  </si>
  <si>
    <t>Altamira do Paraná</t>
  </si>
  <si>
    <t>Assaí</t>
  </si>
  <si>
    <t>Antônio Olinto</t>
  </si>
  <si>
    <t>Conselheiro Mairinck</t>
  </si>
  <si>
    <t>Nova Aliança do Ivaí</t>
  </si>
  <si>
    <t>Nova Santa Rosa</t>
  </si>
  <si>
    <t>Pato Bragado</t>
  </si>
  <si>
    <t>Salto do Itararé</t>
  </si>
  <si>
    <t>São José da Boa Vista</t>
  </si>
  <si>
    <t>Floraí</t>
  </si>
  <si>
    <t>Francisco Alves</t>
  </si>
  <si>
    <t>Rebouças</t>
  </si>
  <si>
    <t>Jesuítas</t>
  </si>
  <si>
    <t>Quedas do Iguaçu</t>
  </si>
  <si>
    <t>Apucarana</t>
  </si>
  <si>
    <t>Curiúva</t>
  </si>
  <si>
    <t>Ivaté</t>
  </si>
  <si>
    <t>Marechal Cândido Rondon</t>
  </si>
  <si>
    <t>Ramilândia</t>
  </si>
  <si>
    <t>São Jorge do Ivaí</t>
  </si>
  <si>
    <t>Bituruna</t>
  </si>
  <si>
    <t>Braganey</t>
  </si>
  <si>
    <t>Mamborê</t>
  </si>
  <si>
    <t>Pranchita</t>
  </si>
  <si>
    <t>Realeza</t>
  </si>
  <si>
    <t>São Jorge d'Oeste</t>
  </si>
  <si>
    <t>São Pedro do Iguaçu</t>
  </si>
  <si>
    <t>Sulina</t>
  </si>
  <si>
    <t>Tupãssi</t>
  </si>
  <si>
    <t>Corumbataí do Sul</t>
  </si>
  <si>
    <t>Rosário do Ivaí</t>
  </si>
  <si>
    <t>Bom Jesus do Sul</t>
  </si>
  <si>
    <t>Califórnia</t>
  </si>
  <si>
    <t>Carlópolis</t>
  </si>
  <si>
    <t>Goioxim</t>
  </si>
  <si>
    <t>Ibema</t>
  </si>
  <si>
    <t>Ouro Verde do Oeste</t>
  </si>
  <si>
    <t>Salgado Filho</t>
  </si>
  <si>
    <t>São José das Palmeiras</t>
  </si>
  <si>
    <t>São Mateus do Sul</t>
  </si>
  <si>
    <t>Irati</t>
  </si>
  <si>
    <t>Munhoz de Melo</t>
  </si>
  <si>
    <t>Pinhal de São Bento</t>
  </si>
  <si>
    <t>Laranjeiras do Sul</t>
  </si>
  <si>
    <t>Almirante Tamandaré</t>
  </si>
  <si>
    <t>Flor da Serra do Sul</t>
  </si>
  <si>
    <t>Teixeira Soares</t>
  </si>
  <si>
    <t>Iporã</t>
  </si>
  <si>
    <t>Piên</t>
  </si>
  <si>
    <t>Marilena</t>
  </si>
  <si>
    <t>Alto Paraná</t>
  </si>
  <si>
    <t>Cafezal do Sul</t>
  </si>
  <si>
    <t>Paiçandu</t>
  </si>
  <si>
    <t>Bela Vista da Caroba</t>
  </si>
  <si>
    <t>Curitiba</t>
  </si>
  <si>
    <t>Maringá</t>
  </si>
  <si>
    <t>Maripá</t>
  </si>
  <si>
    <t>Nova Laranjeiras</t>
  </si>
  <si>
    <t>Terra Boa</t>
  </si>
  <si>
    <t>Japira</t>
  </si>
  <si>
    <t>Nossa Senhora das Graças</t>
  </si>
  <si>
    <t>Tuneiras do Oeste</t>
  </si>
  <si>
    <t>Turvo</t>
  </si>
  <si>
    <t>Ubiratã</t>
  </si>
  <si>
    <t>Coronel Vivida</t>
  </si>
  <si>
    <t>Rolândia</t>
  </si>
  <si>
    <t>São José dos Pinhais</t>
  </si>
  <si>
    <t>Guaratuba</t>
  </si>
  <si>
    <t>Amaporã</t>
  </si>
  <si>
    <t>Barra do Jacaré</t>
  </si>
  <si>
    <t>Formosa do Oeste</t>
  </si>
  <si>
    <t>Mercedes</t>
  </si>
  <si>
    <t>Bocaiúva do Sul</t>
  </si>
  <si>
    <t>Cruzmaltina</t>
  </si>
  <si>
    <t>Fênix</t>
  </si>
  <si>
    <t>São Tomé</t>
  </si>
  <si>
    <t>Iracema do Oeste</t>
  </si>
  <si>
    <t>São João do Triunfo</t>
  </si>
  <si>
    <t>Agudos do Sul</t>
  </si>
  <si>
    <t>Alvorada do Sul</t>
  </si>
  <si>
    <t>Arapuã</t>
  </si>
  <si>
    <t>Cambira</t>
  </si>
  <si>
    <t>Clevelândia</t>
  </si>
  <si>
    <t>Diamante d'Oeste</t>
  </si>
  <si>
    <t>Honório Serpa</t>
  </si>
  <si>
    <t>Imbaú</t>
  </si>
  <si>
    <t>Itapejara d'Oeste</t>
  </si>
  <si>
    <t>Lindoeste</t>
  </si>
  <si>
    <t>Lupionópolis</t>
  </si>
  <si>
    <t>Pérola d'Oeste</t>
  </si>
  <si>
    <t>Santa Tereza do Oeste</t>
  </si>
  <si>
    <t>Santo Antônio da Platina</t>
  </si>
  <si>
    <t>São Miguel do Iguaçu</t>
  </si>
  <si>
    <t>Saudade do Iguaçu</t>
  </si>
  <si>
    <t>Sengés</t>
  </si>
  <si>
    <t>Quatro Pontes</t>
  </si>
  <si>
    <t>Colorado</t>
  </si>
  <si>
    <t>Paranaguá</t>
  </si>
  <si>
    <t>Sertaneja</t>
  </si>
  <si>
    <t>Cruzeiro do Oeste</t>
  </si>
  <si>
    <t>Manfrinópolis</t>
  </si>
  <si>
    <t>Ponta Grossa</t>
  </si>
  <si>
    <t>Dois Vizinhos</t>
  </si>
  <si>
    <t>Foz do Jordão</t>
  </si>
  <si>
    <t>Rio Azul</t>
  </si>
  <si>
    <t>Pitanga</t>
  </si>
  <si>
    <t>Coronel Domingos Soares</t>
  </si>
  <si>
    <t>Barracão</t>
  </si>
  <si>
    <t>Renascença</t>
  </si>
  <si>
    <t>Abatiá</t>
  </si>
  <si>
    <t>Cambará</t>
  </si>
  <si>
    <t>Céu Azul</t>
  </si>
  <si>
    <t>Cruz Machado</t>
  </si>
  <si>
    <t>Doutor Camargo</t>
  </si>
  <si>
    <t>Guapirama</t>
  </si>
  <si>
    <t>Itambaracá</t>
  </si>
  <si>
    <t>Jardim Alegre</t>
  </si>
  <si>
    <t>Marmeleiro</t>
  </si>
  <si>
    <t>Mato Rico</t>
  </si>
  <si>
    <t>Morretes</t>
  </si>
  <si>
    <t>Santa Amélia</t>
  </si>
  <si>
    <t>São João do Ivaí</t>
  </si>
  <si>
    <t>Verê</t>
  </si>
  <si>
    <t>Fernandes Pinheiro</t>
  </si>
  <si>
    <t>Bom Sucesso do Sul</t>
  </si>
  <si>
    <t>Campo Bonito</t>
  </si>
  <si>
    <t>Tibagi</t>
  </si>
  <si>
    <t>Capitão Leônidas Marques</t>
  </si>
  <si>
    <t>Cornélio Procópio</t>
  </si>
  <si>
    <t>Espigão Alto do Iguaçu</t>
  </si>
  <si>
    <t>Ivaiporã</t>
  </si>
  <si>
    <t>Quinta do Sol</t>
  </si>
  <si>
    <t>Rio Bom</t>
  </si>
  <si>
    <t>Boa Vista da Aparecida</t>
  </si>
  <si>
    <t>Goioerê</t>
  </si>
  <si>
    <t>Mallet</t>
  </si>
  <si>
    <t>Três Barras do Paraná</t>
  </si>
  <si>
    <t>Ampére</t>
  </si>
  <si>
    <t>Siqueira Campos</t>
  </si>
  <si>
    <t>Mariluz</t>
  </si>
  <si>
    <t>Alto Paraíso (antigo Vila Alta)</t>
  </si>
  <si>
    <t>Castro</t>
  </si>
  <si>
    <t>Foz do Iguaçu</t>
  </si>
  <si>
    <t>Balsa Nova</t>
  </si>
  <si>
    <t>Campo Magro</t>
  </si>
  <si>
    <t>Iguaraçu</t>
  </si>
  <si>
    <t>Itaipulândia</t>
  </si>
  <si>
    <t>Ivaí</t>
  </si>
  <si>
    <t>Lidianópolis</t>
  </si>
  <si>
    <t>Manoel Ribas</t>
  </si>
  <si>
    <t>Marumbi</t>
  </si>
  <si>
    <t>Missal</t>
  </si>
  <si>
    <t>Ribeirão do Pinhal</t>
  </si>
  <si>
    <t>Santo Antônio do Paraíso</t>
  </si>
  <si>
    <t>Santo Inácio</t>
  </si>
  <si>
    <t>Serranópolis do Iguaçu</t>
  </si>
  <si>
    <t>Tomazina</t>
  </si>
  <si>
    <t>Paranapoema</t>
  </si>
  <si>
    <t>Barbosa Ferraz</t>
  </si>
  <si>
    <t>Enéas Marques</t>
  </si>
  <si>
    <t>Umuarama</t>
  </si>
  <si>
    <t>Nova Esperança do Sudoeste</t>
  </si>
  <si>
    <t>Salto do Lontra</t>
  </si>
  <si>
    <t>Santa Izabel do Oeste</t>
  </si>
  <si>
    <t>União da Vitória</t>
  </si>
  <si>
    <t>Tijucas do Sul</t>
  </si>
  <si>
    <t>Palmas</t>
  </si>
  <si>
    <t>Campo do Tenente</t>
  </si>
  <si>
    <t>Esperança Nova</t>
  </si>
  <si>
    <t>Medianeira</t>
  </si>
  <si>
    <t>Santo Antônio do Sudoeste</t>
  </si>
  <si>
    <t>Altônia</t>
  </si>
  <si>
    <t>Andirá</t>
  </si>
  <si>
    <t>Ipiranga</t>
  </si>
  <si>
    <t>Cambé</t>
  </si>
  <si>
    <t>Figueira</t>
  </si>
  <si>
    <t>Florestópolis</t>
  </si>
  <si>
    <t>Nova Tebas</t>
  </si>
  <si>
    <t>São João do Caiuá</t>
  </si>
  <si>
    <t>Sertanópolis</t>
  </si>
  <si>
    <t>Jaguariaíva</t>
  </si>
  <si>
    <t>Maria Helena</t>
  </si>
  <si>
    <t>Tunas do Paraná</t>
  </si>
  <si>
    <t>Nova Esperança</t>
  </si>
  <si>
    <t>Iretama</t>
  </si>
  <si>
    <t>Icaraíma</t>
  </si>
  <si>
    <t>Moreira Sales</t>
  </si>
  <si>
    <t>Cianorte</t>
  </si>
  <si>
    <t>Governo do Estado do Paraná</t>
  </si>
  <si>
    <t>Londrina</t>
  </si>
  <si>
    <t>Palmital</t>
  </si>
  <si>
    <t>Antonina</t>
  </si>
  <si>
    <t>Ariranha do Ivaí</t>
  </si>
  <si>
    <t>Cidade Gaúcha</t>
  </si>
  <si>
    <t>Kaloré</t>
  </si>
  <si>
    <t>Porto Vitória</t>
  </si>
  <si>
    <t>São Carlos do Ivaí</t>
  </si>
  <si>
    <t>São Jerônimo da Serra</t>
  </si>
  <si>
    <t>Tamarana</t>
  </si>
  <si>
    <t>Rancho Alegre d'Oeste</t>
  </si>
  <si>
    <t>Sapopema</t>
  </si>
  <si>
    <t>Virmond</t>
  </si>
  <si>
    <t>Assis Chateaubriand</t>
  </si>
  <si>
    <t>Borrazópolis</t>
  </si>
  <si>
    <t>Guaíra</t>
  </si>
  <si>
    <t>Francisco Beltrão</t>
  </si>
  <si>
    <t>Rondon</t>
  </si>
  <si>
    <t>Catanduvas</t>
  </si>
  <si>
    <t>Xambrê</t>
  </si>
  <si>
    <t>Boa Ventura de São Roque</t>
  </si>
  <si>
    <t>Mauá da Serra</t>
  </si>
  <si>
    <t>Roncador</t>
  </si>
  <si>
    <t>Contenda</t>
  </si>
  <si>
    <t>Jundiaí do Sul</t>
  </si>
  <si>
    <t>Loanda</t>
  </si>
  <si>
    <t>Sabáudia</t>
  </si>
  <si>
    <t>Colombo</t>
  </si>
  <si>
    <t>Pérola</t>
  </si>
  <si>
    <t>Sarandi</t>
  </si>
  <si>
    <t>Candói</t>
  </si>
  <si>
    <t>Nova Prata do Iguaçu</t>
  </si>
  <si>
    <t>Adrianópolis</t>
  </si>
  <si>
    <t>Inácio Martins</t>
  </si>
  <si>
    <t>Lapa</t>
  </si>
  <si>
    <t>Janiópolis</t>
  </si>
  <si>
    <t>Marialva</t>
  </si>
  <si>
    <t>Palmeira</t>
  </si>
  <si>
    <t>Paula Freitas</t>
  </si>
  <si>
    <t>Ventania</t>
  </si>
  <si>
    <t>Ibaiti</t>
  </si>
  <si>
    <t>Paranavaí</t>
  </si>
  <si>
    <t>Juranda</t>
  </si>
  <si>
    <t>Guamiranga</t>
  </si>
  <si>
    <t>Chopinzinho</t>
  </si>
  <si>
    <t>Quatro Barras</t>
  </si>
  <si>
    <t>Astorga</t>
  </si>
  <si>
    <t>Anahy</t>
  </si>
  <si>
    <t>Campina Grande do Sul</t>
  </si>
  <si>
    <t>Itaperuçu</t>
  </si>
  <si>
    <t>Pinhais</t>
  </si>
  <si>
    <t>Pinhalão</t>
  </si>
  <si>
    <t>Primeiro de Maio</t>
  </si>
  <si>
    <t>Prudentópolis</t>
  </si>
  <si>
    <t>Santa Cecília do Pavão</t>
  </si>
  <si>
    <t>Guaporema</t>
  </si>
  <si>
    <t>Ourizona</t>
  </si>
  <si>
    <t>Santana do Itararé</t>
  </si>
  <si>
    <t>Diamante do Sul</t>
  </si>
  <si>
    <t>Grandes Rios</t>
  </si>
  <si>
    <t>Ortigueira</t>
  </si>
  <si>
    <t>Presidente Castelo Branco</t>
  </si>
  <si>
    <t>Santo Antônio do Caiuá</t>
  </si>
  <si>
    <t>Uraí</t>
  </si>
  <si>
    <t>Mariópolis</t>
  </si>
  <si>
    <t>Cândido de Abreu</t>
  </si>
  <si>
    <t>Godoy Moreira</t>
  </si>
  <si>
    <t>Marilândia do Sul</t>
  </si>
  <si>
    <t>Nova Londrina</t>
  </si>
  <si>
    <t>São Sebastião da Amoreira</t>
  </si>
  <si>
    <t>Guaraniaçu</t>
  </si>
  <si>
    <t>Ângulo</t>
  </si>
  <si>
    <t>Cafelândia</t>
  </si>
  <si>
    <t>Alto Piquiri</t>
  </si>
  <si>
    <t>Faxinal</t>
  </si>
  <si>
    <t>Guaraqueçaba</t>
  </si>
  <si>
    <t>Jacarezinho</t>
  </si>
  <si>
    <t>Jaguapitã</t>
  </si>
  <si>
    <t>Joaquim Távora</t>
  </si>
  <si>
    <t>Leópolis</t>
  </si>
  <si>
    <t>Mangueirinha</t>
  </si>
  <si>
    <t>Nova Santa Bárbara</t>
  </si>
  <si>
    <t>Quarto Centenário</t>
  </si>
  <si>
    <t>Rancho Alegre</t>
  </si>
  <si>
    <t>Ribeirão Claro</t>
  </si>
  <si>
    <t>Corbélia</t>
  </si>
  <si>
    <t>Jardim Olinda</t>
  </si>
  <si>
    <t>Mandaguaçu</t>
  </si>
  <si>
    <t>Campina do Simão</t>
  </si>
  <si>
    <t>Guaraci</t>
  </si>
  <si>
    <t>Santa Terezinha de Itaipu</t>
  </si>
  <si>
    <t>Nova América da Colina</t>
  </si>
  <si>
    <t>Paraíso do Norte</t>
  </si>
  <si>
    <t>Terra Roxa</t>
  </si>
  <si>
    <t>Boa Esperança do Iguaçu</t>
  </si>
  <si>
    <t>Carambeí</t>
  </si>
  <si>
    <t>Santa Lúcia</t>
  </si>
  <si>
    <t>Cruzeiro do Iguaçu</t>
  </si>
  <si>
    <t>Pinhão</t>
  </si>
  <si>
    <t>São Manoel do Paraná</t>
  </si>
  <si>
    <t>Centenário do Sul</t>
  </si>
  <si>
    <t>Cerro Azul</t>
  </si>
  <si>
    <t>Miraselva</t>
  </si>
  <si>
    <t>Paulo Frontin</t>
  </si>
  <si>
    <t>Pontal do Paraná</t>
  </si>
  <si>
    <t>Matelândia</t>
  </si>
  <si>
    <t>Matinhos</t>
  </si>
  <si>
    <t>Telêmaco Borba</t>
  </si>
  <si>
    <t>Prado Ferreira</t>
  </si>
  <si>
    <t>Quatiguá</t>
  </si>
  <si>
    <t>Campo Mourão</t>
  </si>
  <si>
    <t>Mandirituba</t>
  </si>
  <si>
    <t>Guarapuava</t>
  </si>
  <si>
    <t>Araucária</t>
  </si>
  <si>
    <t>Lunardelli</t>
  </si>
  <si>
    <t>Campina da Lagoa</t>
  </si>
  <si>
    <t>Santa Isabel do Ivaí</t>
  </si>
  <si>
    <t>Santa Mariana</t>
  </si>
  <si>
    <t>Nova Cantu</t>
  </si>
  <si>
    <t>Novo Itacolomi</t>
  </si>
  <si>
    <t>Mandaguari</t>
  </si>
  <si>
    <t>Ivatuba</t>
  </si>
  <si>
    <t>Santa Mônica</t>
  </si>
  <si>
    <t>Arapoti</t>
  </si>
  <si>
    <t>Congonhinhas</t>
  </si>
  <si>
    <t>Santa Maria do Oeste</t>
  </si>
  <si>
    <t>São Pedro do Ivaí</t>
  </si>
  <si>
    <t>Bela Vista do Paraíso</t>
  </si>
  <si>
    <t>Tapejara</t>
  </si>
  <si>
    <t>Terra Rica</t>
  </si>
  <si>
    <t>Lobato</t>
  </si>
  <si>
    <t>Diamante do Norte</t>
  </si>
  <si>
    <t>Tamboara</t>
  </si>
  <si>
    <t>Peabiru</t>
  </si>
  <si>
    <t>Palotina</t>
  </si>
  <si>
    <t>Reserva</t>
  </si>
  <si>
    <t>Jandaia do Sul</t>
  </si>
  <si>
    <t>Luiziana</t>
  </si>
  <si>
    <t>Piraí do Sul</t>
  </si>
  <si>
    <t>Marquinho</t>
  </si>
  <si>
    <t>Pitangueiras</t>
  </si>
  <si>
    <t>Paranacity</t>
  </si>
  <si>
    <t>Itaguajé</t>
  </si>
  <si>
    <t>Doutor Ulysses</t>
  </si>
  <si>
    <t>Uniflor</t>
  </si>
  <si>
    <t>Rio Branco do Sul</t>
  </si>
  <si>
    <t>Porto Rico</t>
  </si>
  <si>
    <t>Jataizinho</t>
  </si>
  <si>
    <t>Itaúna do Sul</t>
  </si>
  <si>
    <t>Guairaçá</t>
  </si>
  <si>
    <t>Reserva do Iguaçu</t>
  </si>
  <si>
    <t>Rio Branco do Ivaí</t>
  </si>
  <si>
    <t>RJ</t>
  </si>
  <si>
    <t>Itaboraí</t>
  </si>
  <si>
    <t>São Fidélis</t>
  </si>
  <si>
    <t>Carmo</t>
  </si>
  <si>
    <t>Duas Barras</t>
  </si>
  <si>
    <t>Miguel Pereira</t>
  </si>
  <si>
    <t>Petrópolis</t>
  </si>
  <si>
    <t>Cachoeiras de Macacu</t>
  </si>
  <si>
    <t>Macaé</t>
  </si>
  <si>
    <t>Mangaratiba</t>
  </si>
  <si>
    <t>Santa Maria Madalena</t>
  </si>
  <si>
    <t>São Francisco de Itabapoana</t>
  </si>
  <si>
    <t>Paracambi</t>
  </si>
  <si>
    <t>Rio das Flores</t>
  </si>
  <si>
    <t>São José do Vale do Rio Preto</t>
  </si>
  <si>
    <t>Engenheiro Paulo de Frontin</t>
  </si>
  <si>
    <t>Resende</t>
  </si>
  <si>
    <t>Cardoso Moreira</t>
  </si>
  <si>
    <t>Governo do Estado do Rio de Janeiro</t>
  </si>
  <si>
    <t>Tanguá</t>
  </si>
  <si>
    <t>Teresópolis</t>
  </si>
  <si>
    <t>Miracema</t>
  </si>
  <si>
    <t>Angra dos Reis</t>
  </si>
  <si>
    <t>Macuco</t>
  </si>
  <si>
    <t>São Pedro da Aldeia</t>
  </si>
  <si>
    <t>Nova Iguaçu</t>
  </si>
  <si>
    <t>Porto Real</t>
  </si>
  <si>
    <t>Guapimirim</t>
  </si>
  <si>
    <t>Natividade</t>
  </si>
  <si>
    <t>Cordeiro</t>
  </si>
  <si>
    <t>Itaguaí</t>
  </si>
  <si>
    <t>Pinheiral</t>
  </si>
  <si>
    <t>Conceição de Macabu</t>
  </si>
  <si>
    <t>Três Rios</t>
  </si>
  <si>
    <t>Casimiro de Abreu</t>
  </si>
  <si>
    <t>Rio de Janeiro</t>
  </si>
  <si>
    <t>Aperibé</t>
  </si>
  <si>
    <t>Sumidouro</t>
  </si>
  <si>
    <t>Niterói</t>
  </si>
  <si>
    <t>Vassouras</t>
  </si>
  <si>
    <t>Cabo Frio</t>
  </si>
  <si>
    <t>Parati</t>
  </si>
  <si>
    <t>Varre-Sai</t>
  </si>
  <si>
    <t>Trajano de Moraes</t>
  </si>
  <si>
    <t>Itatiaia</t>
  </si>
  <si>
    <t>Nilópolis</t>
  </si>
  <si>
    <t>Rio das Ostras</t>
  </si>
  <si>
    <t>Bom Jesus do Itabapoana</t>
  </si>
  <si>
    <t>Volta Redonda</t>
  </si>
  <si>
    <t>Paty do Alferes</t>
  </si>
  <si>
    <t>Seropédica</t>
  </si>
  <si>
    <t>São João da Barra</t>
  </si>
  <si>
    <t>Piraí</t>
  </si>
  <si>
    <t>Barra do Piraí</t>
  </si>
  <si>
    <t>Quissamã</t>
  </si>
  <si>
    <t>Saquarema</t>
  </si>
  <si>
    <t>Porciúncula</t>
  </si>
  <si>
    <t>Campos dos Goytacazes</t>
  </si>
  <si>
    <t>Barra Mansa</t>
  </si>
  <si>
    <t>Maricá</t>
  </si>
  <si>
    <t>Nova Friburgo</t>
  </si>
  <si>
    <t>São José de Ubá</t>
  </si>
  <si>
    <t>São João de Meriti</t>
  </si>
  <si>
    <t>Rio Claro</t>
  </si>
  <si>
    <t>Comendador Levy Gasparian</t>
  </si>
  <si>
    <t>Carapebus</t>
  </si>
  <si>
    <t>Areal</t>
  </si>
  <si>
    <t>Silva Jardim</t>
  </si>
  <si>
    <t>Italva</t>
  </si>
  <si>
    <t>Santo Antônio de Pádua</t>
  </si>
  <si>
    <t>Queimados</t>
  </si>
  <si>
    <t>Paraíba do Sul</t>
  </si>
  <si>
    <t>Duque de Caxias</t>
  </si>
  <si>
    <t>Mendes</t>
  </si>
  <si>
    <t>Laje do Muriaé</t>
  </si>
  <si>
    <t>Armação dos Búzios</t>
  </si>
  <si>
    <t>São Sebastião do Alto</t>
  </si>
  <si>
    <t>Japeri</t>
  </si>
  <si>
    <t>Cambuci</t>
  </si>
  <si>
    <t>Quatis</t>
  </si>
  <si>
    <t>Itaperuna</t>
  </si>
  <si>
    <t>Rio Bonito</t>
  </si>
  <si>
    <t>São Gonçalo</t>
  </si>
  <si>
    <t>Belford Roxo</t>
  </si>
  <si>
    <t>Itaocara</t>
  </si>
  <si>
    <t>Iguaba Grande</t>
  </si>
  <si>
    <t>Magé</t>
  </si>
  <si>
    <t>Araruama</t>
  </si>
  <si>
    <t>RN</t>
  </si>
  <si>
    <t>São Pedro</t>
  </si>
  <si>
    <t>Campo Grande (antigo Augusto Severo)</t>
  </si>
  <si>
    <t>Carnaubais</t>
  </si>
  <si>
    <t>Florânia</t>
  </si>
  <si>
    <t>Japi</t>
  </si>
  <si>
    <t>José da Penha</t>
  </si>
  <si>
    <t>Rio do Fogo</t>
  </si>
  <si>
    <t>Venha-Ver</t>
  </si>
  <si>
    <t>Cruzeta</t>
  </si>
  <si>
    <t>São José do Campestre</t>
  </si>
  <si>
    <t>Serra de São Bento</t>
  </si>
  <si>
    <t>Baía Formosa</t>
  </si>
  <si>
    <t>Lagoa d'Anta</t>
  </si>
  <si>
    <t>Rafael Fernandes</t>
  </si>
  <si>
    <t>Lucrécia</t>
  </si>
  <si>
    <t>Antônio Martins</t>
  </si>
  <si>
    <t>Areia Branca</t>
  </si>
  <si>
    <t>Barcelona</t>
  </si>
  <si>
    <t>Bento Fernandes</t>
  </si>
  <si>
    <t>Bodó</t>
  </si>
  <si>
    <t>Guamaré</t>
  </si>
  <si>
    <t>Ipueira</t>
  </si>
  <si>
    <t>Lagoa de Pedras</t>
  </si>
  <si>
    <t>Lagoa Salgada</t>
  </si>
  <si>
    <t>Nova Cruz</t>
  </si>
  <si>
    <t>Paraú (antigo Espírito Santo do Oeste)</t>
  </si>
  <si>
    <t>Pedro Velho</t>
  </si>
  <si>
    <t>São Miguel do Gostoso</t>
  </si>
  <si>
    <t>Triunfo Potiguar</t>
  </si>
  <si>
    <t>Cerro Corá</t>
  </si>
  <si>
    <t>Umarizal</t>
  </si>
  <si>
    <t>Goianinha</t>
  </si>
  <si>
    <t>São José do Seridó</t>
  </si>
  <si>
    <t>Macaíba</t>
  </si>
  <si>
    <t>Frutuoso Gomes</t>
  </si>
  <si>
    <t>Tenente Laurentino Cruz</t>
  </si>
  <si>
    <t>Caicó</t>
  </si>
  <si>
    <t>Fernando Pedroza</t>
  </si>
  <si>
    <t>Ielmo Marinho</t>
  </si>
  <si>
    <t>São Francisco do Oeste</t>
  </si>
  <si>
    <t>Governo do Estado do Rio Grande do Norte</t>
  </si>
  <si>
    <t>Luís Gomes</t>
  </si>
  <si>
    <t>São Rafael</t>
  </si>
  <si>
    <t>Alexandria</t>
  </si>
  <si>
    <t>Afonso Bezerra</t>
  </si>
  <si>
    <t>Espírito Santo</t>
  </si>
  <si>
    <t>Severiano Melo</t>
  </si>
  <si>
    <t>Canguaretama</t>
  </si>
  <si>
    <t>Marcelino Vieira</t>
  </si>
  <si>
    <t>Montanhas</t>
  </si>
  <si>
    <t>Monte das Gameleiras</t>
  </si>
  <si>
    <t>Nísia Floresta</t>
  </si>
  <si>
    <t>Santa Maria</t>
  </si>
  <si>
    <t>Taipu</t>
  </si>
  <si>
    <t>Touros</t>
  </si>
  <si>
    <t>Vila Flor</t>
  </si>
  <si>
    <t>Maxaranguape</t>
  </si>
  <si>
    <t>Poço Branco</t>
  </si>
  <si>
    <t>Senador Georgino Avelino</t>
  </si>
  <si>
    <t>Alto do Rodrigues</t>
  </si>
  <si>
    <t>Pureza</t>
  </si>
  <si>
    <t>Serra Negra do Norte</t>
  </si>
  <si>
    <t>Paraná</t>
  </si>
  <si>
    <t>Assú</t>
  </si>
  <si>
    <t>Pendências</t>
  </si>
  <si>
    <t>Santo Antônio</t>
  </si>
  <si>
    <t>Tibau</t>
  </si>
  <si>
    <t>Campo Redondo</t>
  </si>
  <si>
    <t>Parazinho</t>
  </si>
  <si>
    <t>Pedra Grande</t>
  </si>
  <si>
    <t>Tibau do Sul</t>
  </si>
  <si>
    <t>Taboleiro Grande</t>
  </si>
  <si>
    <t>Timbaúba dos Batistas</t>
  </si>
  <si>
    <t>Serra Caiada (antigo Presidente Juscelino)</t>
  </si>
  <si>
    <t>Angicos</t>
  </si>
  <si>
    <t>Caiçara do Rio do Vento</t>
  </si>
  <si>
    <t>Governador Dix-Sept Rosado</t>
  </si>
  <si>
    <t>Jardim de Piranhas</t>
  </si>
  <si>
    <t>Martins</t>
  </si>
  <si>
    <t>Serra do Mel</t>
  </si>
  <si>
    <t>Messias Targino</t>
  </si>
  <si>
    <t>Natal</t>
  </si>
  <si>
    <t>Carnaúba dos Dantas</t>
  </si>
  <si>
    <t>Grossos</t>
  </si>
  <si>
    <t>Porto do Mangue</t>
  </si>
  <si>
    <t>São João do Sabugi</t>
  </si>
  <si>
    <t>Acari</t>
  </si>
  <si>
    <t>Arez</t>
  </si>
  <si>
    <t>Caiçara do Norte</t>
  </si>
  <si>
    <t>Galinhos</t>
  </si>
  <si>
    <t>Santana do Seridó</t>
  </si>
  <si>
    <t>Janduís</t>
  </si>
  <si>
    <t>Rafael Godeiro</t>
  </si>
  <si>
    <t>São José de Mipibu</t>
  </si>
  <si>
    <t>Água Nova</t>
  </si>
  <si>
    <t>São Bento do Trairí</t>
  </si>
  <si>
    <t>Upanema</t>
  </si>
  <si>
    <t>Jaçanã</t>
  </si>
  <si>
    <t>Lagoa Nova</t>
  </si>
  <si>
    <t>Pau dos Ferros</t>
  </si>
  <si>
    <t>Santana do Matos</t>
  </si>
  <si>
    <t>Doutor Severiano</t>
  </si>
  <si>
    <t>Jucurutu</t>
  </si>
  <si>
    <t>Mossoró</t>
  </si>
  <si>
    <t>São Bento do Norte</t>
  </si>
  <si>
    <t>Ceará-Mirim</t>
  </si>
  <si>
    <t>Parelhas</t>
  </si>
  <si>
    <t>Riacho da Cruz</t>
  </si>
  <si>
    <t>Serrinha dos Pintos</t>
  </si>
  <si>
    <t>Jardim do Seridó</t>
  </si>
  <si>
    <t>Lagoa de Velhos</t>
  </si>
  <si>
    <t>Coronel Ezequiel</t>
  </si>
  <si>
    <t>Currais Novos</t>
  </si>
  <si>
    <t>Equador</t>
  </si>
  <si>
    <t>Francisco Dantas</t>
  </si>
  <si>
    <t>Jardim de Angicos</t>
  </si>
  <si>
    <t>João Câmara</t>
  </si>
  <si>
    <t>Pedro Avelino</t>
  </si>
  <si>
    <t>Major Sales</t>
  </si>
  <si>
    <t>Almino Afonso</t>
  </si>
  <si>
    <t>Apodi</t>
  </si>
  <si>
    <t>João Dias</t>
  </si>
  <si>
    <t>São Fernando</t>
  </si>
  <si>
    <t>Encanto</t>
  </si>
  <si>
    <t>Rodolfo Fernandes</t>
  </si>
  <si>
    <t>Portalegre</t>
  </si>
  <si>
    <t>São Vicente</t>
  </si>
  <si>
    <t>Macau</t>
  </si>
  <si>
    <t>São Paulo do Potengi</t>
  </si>
  <si>
    <t>Olho d'Água do Borges</t>
  </si>
  <si>
    <t>Riachuelo</t>
  </si>
  <si>
    <t>Lajes Pintadas</t>
  </si>
  <si>
    <t>Ipanguaçu</t>
  </si>
  <si>
    <t>Patu</t>
  </si>
  <si>
    <t>Extremoz</t>
  </si>
  <si>
    <t>São Miguel</t>
  </si>
  <si>
    <t>Passa e Fica</t>
  </si>
  <si>
    <t>Boa Saúde (antigo Januário Cicco)</t>
  </si>
  <si>
    <t>Senador Elói de Souza</t>
  </si>
  <si>
    <t>Lajes</t>
  </si>
  <si>
    <t>Itaú</t>
  </si>
  <si>
    <t>Tangará</t>
  </si>
  <si>
    <t>Tenente Ananias</t>
  </si>
  <si>
    <t>Coronel João Pessoa</t>
  </si>
  <si>
    <t>Felipe Guerra</t>
  </si>
  <si>
    <t>RO</t>
  </si>
  <si>
    <t>Ministro Andreazza</t>
  </si>
  <si>
    <t>Ouro Preto do Oeste</t>
  </si>
  <si>
    <t>Ji-Paraná</t>
  </si>
  <si>
    <t>Nova Brasilândia d'Oeste</t>
  </si>
  <si>
    <t>Itapuã do Oeste</t>
  </si>
  <si>
    <t>Primavera de Rondônia</t>
  </si>
  <si>
    <t>Candeias do Jamari</t>
  </si>
  <si>
    <t>Alvorada d'Oeste</t>
  </si>
  <si>
    <t>Teixeirópolis</t>
  </si>
  <si>
    <t>Alto Paraíso</t>
  </si>
  <si>
    <t>Cabixi</t>
  </si>
  <si>
    <t>Colorado do Oeste</t>
  </si>
  <si>
    <t>Cacoal</t>
  </si>
  <si>
    <t>Jaru</t>
  </si>
  <si>
    <t>Pimenta Bueno</t>
  </si>
  <si>
    <t>Seringueiras</t>
  </si>
  <si>
    <t>Alta Floresta d'Oeste</t>
  </si>
  <si>
    <t>Espigão do Oeste</t>
  </si>
  <si>
    <t>Costa Marques</t>
  </si>
  <si>
    <t>Cerejeiras</t>
  </si>
  <si>
    <t>Castanheiras</t>
  </si>
  <si>
    <t>Chupinguaia</t>
  </si>
  <si>
    <t>Governador Jorge Teixeira</t>
  </si>
  <si>
    <t>São Felipe d'Oeste</t>
  </si>
  <si>
    <t>Alto Alegre dos Parecis</t>
  </si>
  <si>
    <t>Rio Crespo</t>
  </si>
  <si>
    <t>Machadinho d'Oeste</t>
  </si>
  <si>
    <t>Theobroma</t>
  </si>
  <si>
    <t>Campo Novo de Rondônia</t>
  </si>
  <si>
    <t>Parecis</t>
  </si>
  <si>
    <t>Governo do Estado de Rondônia</t>
  </si>
  <si>
    <t>São Francisco do Guaporé</t>
  </si>
  <si>
    <t>Ariquemes</t>
  </si>
  <si>
    <t>Rolim de Moura</t>
  </si>
  <si>
    <t>Cacaulândia</t>
  </si>
  <si>
    <t>Mirante da Serra</t>
  </si>
  <si>
    <t>Novo Horizonte do Oeste</t>
  </si>
  <si>
    <t>São Miguel do Guaporé</t>
  </si>
  <si>
    <t>Vale do Anari</t>
  </si>
  <si>
    <t>Urupá</t>
  </si>
  <si>
    <t>Porto Velho</t>
  </si>
  <si>
    <t>Vilhena</t>
  </si>
  <si>
    <t>Nova Mamoré</t>
  </si>
  <si>
    <t>Corumbiara</t>
  </si>
  <si>
    <t>Cujubim</t>
  </si>
  <si>
    <t>Vale do Paraíso</t>
  </si>
  <si>
    <t>Pimenteiras do Oeste</t>
  </si>
  <si>
    <t>Santa Luzia d'Oeste</t>
  </si>
  <si>
    <t>Guajará-Mirim</t>
  </si>
  <si>
    <t>Monte Negro</t>
  </si>
  <si>
    <t>RR</t>
  </si>
  <si>
    <t>Alto Alegre</t>
  </si>
  <si>
    <t>Cantá</t>
  </si>
  <si>
    <t>Governo do Estado de Roraima</t>
  </si>
  <si>
    <t>Normandia</t>
  </si>
  <si>
    <t>Uiramutã</t>
  </si>
  <si>
    <t>Amajari</t>
  </si>
  <si>
    <t>Rorainópolis</t>
  </si>
  <si>
    <t>Caroebe</t>
  </si>
  <si>
    <t>São João da Baliza</t>
  </si>
  <si>
    <t>Mucajaí</t>
  </si>
  <si>
    <t>São Luiz do Anauá</t>
  </si>
  <si>
    <t>Caracaraí</t>
  </si>
  <si>
    <t>Pacaraima</t>
  </si>
  <si>
    <t>RS</t>
  </si>
  <si>
    <t>Dois Irmãos das Missões</t>
  </si>
  <si>
    <t>Fontoura Xavier</t>
  </si>
  <si>
    <t>Forquetinha</t>
  </si>
  <si>
    <t>Lagoão</t>
  </si>
  <si>
    <t>Nova Alvorada</t>
  </si>
  <si>
    <t>Nova Ramada</t>
  </si>
  <si>
    <t>Campo Novo</t>
  </si>
  <si>
    <t>Fortaleza dos Valos</t>
  </si>
  <si>
    <t>Gravataí</t>
  </si>
  <si>
    <t>Ajuricaba</t>
  </si>
  <si>
    <t>Inhacorá</t>
  </si>
  <si>
    <t>Caçapava do Sul</t>
  </si>
  <si>
    <t>Não-Me-Toque</t>
  </si>
  <si>
    <t>Novo Tiradentes</t>
  </si>
  <si>
    <t>Camaquã</t>
  </si>
  <si>
    <t>Cerro Grande</t>
  </si>
  <si>
    <t>Coqueiros do Sul</t>
  </si>
  <si>
    <t>Santo Augusto</t>
  </si>
  <si>
    <t>São Paulo das Missões</t>
  </si>
  <si>
    <t>Candiota</t>
  </si>
  <si>
    <t>Entre Rios do Sul</t>
  </si>
  <si>
    <t>Santa Cecília do Sul</t>
  </si>
  <si>
    <t>Ivoti</t>
  </si>
  <si>
    <t>Capão da Canoa</t>
  </si>
  <si>
    <t>Catuípe</t>
  </si>
  <si>
    <t>Gramado</t>
  </si>
  <si>
    <t>Mariano Moro</t>
  </si>
  <si>
    <t>Santa Vitória do Palmar</t>
  </si>
  <si>
    <t>Santo Cristo</t>
  </si>
  <si>
    <t>São Nicolau</t>
  </si>
  <si>
    <t>Santiago</t>
  </si>
  <si>
    <t>Bom Progresso</t>
  </si>
  <si>
    <t>Campinas do Sul</t>
  </si>
  <si>
    <t>Guabiju</t>
  </si>
  <si>
    <t>Mato Castelhano</t>
  </si>
  <si>
    <t>São Jorge</t>
  </si>
  <si>
    <t>Unistalda</t>
  </si>
  <si>
    <t>Vila Flores</t>
  </si>
  <si>
    <t>Cerro Branco</t>
  </si>
  <si>
    <t>Getúlio Vargas</t>
  </si>
  <si>
    <t>Mato Leitão</t>
  </si>
  <si>
    <t>Nova Palma</t>
  </si>
  <si>
    <t>São Marcos</t>
  </si>
  <si>
    <t>Relvado</t>
  </si>
  <si>
    <t>Vespasiano Correa</t>
  </si>
  <si>
    <t>Boa Vista do Incra</t>
  </si>
  <si>
    <t>Esperança do Sul</t>
  </si>
  <si>
    <t>Faxinalzinho</t>
  </si>
  <si>
    <t>Jaboticaba</t>
  </si>
  <si>
    <t>Nova Petrópolis</t>
  </si>
  <si>
    <t>Paulo Bento</t>
  </si>
  <si>
    <t>Rosário do Sul</t>
  </si>
  <si>
    <t>Vista Alegre do Prata</t>
  </si>
  <si>
    <t>Amaral Ferrador</t>
  </si>
  <si>
    <t>Arambaré</t>
  </si>
  <si>
    <t>Araricá</t>
  </si>
  <si>
    <t>Augusto Pestana</t>
  </si>
  <si>
    <t>Bagé</t>
  </si>
  <si>
    <t>Barra do Quaraí</t>
  </si>
  <si>
    <t>Boa Vista do Cadeado</t>
  </si>
  <si>
    <t>Camargo</t>
  </si>
  <si>
    <t>Campestre da Serra</t>
  </si>
  <si>
    <t>Capão do Leão</t>
  </si>
  <si>
    <t>Crissiumal</t>
  </si>
  <si>
    <t>Dom Feliciano</t>
  </si>
  <si>
    <t>Gentil</t>
  </si>
  <si>
    <t>Maçambara</t>
  </si>
  <si>
    <t>Manoel Viana</t>
  </si>
  <si>
    <t>Monte Alegre dos Campos</t>
  </si>
  <si>
    <t>Novo Cabrais</t>
  </si>
  <si>
    <t>Pinhal da Serra</t>
  </si>
  <si>
    <t>Rolante</t>
  </si>
  <si>
    <t>Santa Clara do Sul</t>
  </si>
  <si>
    <t>Santo Antônio do Palma</t>
  </si>
  <si>
    <t>Santo Expedito do Sul</t>
  </si>
  <si>
    <t>São Martinho da Serra</t>
  </si>
  <si>
    <t>Severiano de Almeida</t>
  </si>
  <si>
    <t>Tio Hugo</t>
  </si>
  <si>
    <t>Tupanci do Sul</t>
  </si>
  <si>
    <t>Turuçu</t>
  </si>
  <si>
    <t>Vanini</t>
  </si>
  <si>
    <t>Vicente Dutra</t>
  </si>
  <si>
    <t>Erechim</t>
  </si>
  <si>
    <t>Estação</t>
  </si>
  <si>
    <t>Giruá</t>
  </si>
  <si>
    <t>Pelotas</t>
  </si>
  <si>
    <t>São José do Ouro</t>
  </si>
  <si>
    <t>São Pedro das Missões</t>
  </si>
  <si>
    <t>Três Passos</t>
  </si>
  <si>
    <t>Pinto Bandeira</t>
  </si>
  <si>
    <t>Santa Rosa</t>
  </si>
  <si>
    <t>Santa Tereza</t>
  </si>
  <si>
    <t>Senador Salgado Filho</t>
  </si>
  <si>
    <t>Sentinela do Sul</t>
  </si>
  <si>
    <t>Sagrada Família</t>
  </si>
  <si>
    <t>Jaquirana</t>
  </si>
  <si>
    <t>Dois Irmãos</t>
  </si>
  <si>
    <t>Ivorá</t>
  </si>
  <si>
    <t>Passo Fundo</t>
  </si>
  <si>
    <t>Barra do Ribeiro</t>
  </si>
  <si>
    <t>Nova Prata</t>
  </si>
  <si>
    <t>Paraí</t>
  </si>
  <si>
    <t>Quatro Irmãos</t>
  </si>
  <si>
    <t>Três Palmeiras</t>
  </si>
  <si>
    <t>Barra do Guarita</t>
  </si>
  <si>
    <t>Pinhal Grande</t>
  </si>
  <si>
    <t>Pontão</t>
  </si>
  <si>
    <t>Formigueiro</t>
  </si>
  <si>
    <t>Maratá</t>
  </si>
  <si>
    <t>Nova Araçá</t>
  </si>
  <si>
    <t>Ernestina</t>
  </si>
  <si>
    <t>Espumoso</t>
  </si>
  <si>
    <t>Esteio</t>
  </si>
  <si>
    <t>Capela de Santana</t>
  </si>
  <si>
    <t>Coronel Pilar</t>
  </si>
  <si>
    <t>Itaara</t>
  </si>
  <si>
    <t>Montenegro</t>
  </si>
  <si>
    <t>Novo Xingu</t>
  </si>
  <si>
    <t>Vila Lângaro</t>
  </si>
  <si>
    <t>Frederico Westphalen</t>
  </si>
  <si>
    <t>Carlos Barbosa</t>
  </si>
  <si>
    <t>Maquiné</t>
  </si>
  <si>
    <t>Pirapó</t>
  </si>
  <si>
    <t>São José dos Ausentes</t>
  </si>
  <si>
    <t>Engenho Velho</t>
  </si>
  <si>
    <t>Putinga</t>
  </si>
  <si>
    <t>São Valentim</t>
  </si>
  <si>
    <t>Harmonia</t>
  </si>
  <si>
    <t>Fazenda Vilanova</t>
  </si>
  <si>
    <t>Sério</t>
  </si>
  <si>
    <t>Tapes</t>
  </si>
  <si>
    <t>Vale Real</t>
  </si>
  <si>
    <t>General Câmara</t>
  </si>
  <si>
    <t>Quaraí</t>
  </si>
  <si>
    <t>Rondinha</t>
  </si>
  <si>
    <t>Três Arroios</t>
  </si>
  <si>
    <t>Vista Gaúcha</t>
  </si>
  <si>
    <t>Nonoai</t>
  </si>
  <si>
    <t>Parobé</t>
  </si>
  <si>
    <t>Balneário Pinhal</t>
  </si>
  <si>
    <t>Garibaldi</t>
  </si>
  <si>
    <t>Jaguarão</t>
  </si>
  <si>
    <t>Barão de Cotegipe</t>
  </si>
  <si>
    <t>Tapera</t>
  </si>
  <si>
    <t>Antônio Prado</t>
  </si>
  <si>
    <t>Dois Lajeados</t>
  </si>
  <si>
    <t>Marcelino Ramos</t>
  </si>
  <si>
    <t>Sananduva</t>
  </si>
  <si>
    <t>Tabaí</t>
  </si>
  <si>
    <t>Rodeio Bonito</t>
  </si>
  <si>
    <t>Farroupilha</t>
  </si>
  <si>
    <t>Progresso</t>
  </si>
  <si>
    <t>Salvador das Missões</t>
  </si>
  <si>
    <t>Santo Antônio das Missões</t>
  </si>
  <si>
    <t>Barra do Rio Azul</t>
  </si>
  <si>
    <t>Mampituba</t>
  </si>
  <si>
    <t>São Luiz Gonzaga</t>
  </si>
  <si>
    <t>Westfália</t>
  </si>
  <si>
    <t>Condor</t>
  </si>
  <si>
    <t>Minas do Leão</t>
  </si>
  <si>
    <t>Canudos do Vale</t>
  </si>
  <si>
    <t>Ibirubá</t>
  </si>
  <si>
    <t>Salvador do Sul</t>
  </si>
  <si>
    <t>Barão</t>
  </si>
  <si>
    <t>Ibiaçá</t>
  </si>
  <si>
    <t>Água Santa</t>
  </si>
  <si>
    <t>Ciríaco</t>
  </si>
  <si>
    <t>Flores da Cunha</t>
  </si>
  <si>
    <t>Santa Maria do Herval</t>
  </si>
  <si>
    <t>Três Cachoeiras</t>
  </si>
  <si>
    <t>Capão Bonito do Sul</t>
  </si>
  <si>
    <t>Coqueiro Baixo</t>
  </si>
  <si>
    <t>Doutor Ricardo</t>
  </si>
  <si>
    <t>Itatiba do Sul</t>
  </si>
  <si>
    <t>Doutor Maurício Cardoso</t>
  </si>
  <si>
    <t>Governo do Estado do Rio Grande do Sul</t>
  </si>
  <si>
    <t>Sinimbu</t>
  </si>
  <si>
    <t>Canguçu</t>
  </si>
  <si>
    <t>Capivari do Sul</t>
  </si>
  <si>
    <t>Coronel Bicaco</t>
  </si>
  <si>
    <t>Dona Francisca</t>
  </si>
  <si>
    <t>Hulha Negra</t>
  </si>
  <si>
    <t>Nova Bassano</t>
  </si>
  <si>
    <t>Tiradentes do Sul</t>
  </si>
  <si>
    <t>Três Coroas</t>
  </si>
  <si>
    <t>Estrela</t>
  </si>
  <si>
    <t>Presidente Lucena</t>
  </si>
  <si>
    <t>São Leopoldo</t>
  </si>
  <si>
    <t>Alecrim</t>
  </si>
  <si>
    <t>Mostardas</t>
  </si>
  <si>
    <t>Santo Ângelo</t>
  </si>
  <si>
    <t>São Lourenço do Sul</t>
  </si>
  <si>
    <t>Capitão</t>
  </si>
  <si>
    <t>Butiá</t>
  </si>
  <si>
    <t>Herveiras</t>
  </si>
  <si>
    <t>Lagoa Vermelha</t>
  </si>
  <si>
    <t>Marau</t>
  </si>
  <si>
    <t>Ponte Preta</t>
  </si>
  <si>
    <t>Pouso Novo</t>
  </si>
  <si>
    <t>São Domingos do Sul</t>
  </si>
  <si>
    <t>Cerro Largo</t>
  </si>
  <si>
    <t>Taquari</t>
  </si>
  <si>
    <t>Bento Gonçalves</t>
  </si>
  <si>
    <t>Palmares do Sul</t>
  </si>
  <si>
    <t>Panambi</t>
  </si>
  <si>
    <t>Candelária</t>
  </si>
  <si>
    <t>Coronel Barros</t>
  </si>
  <si>
    <t>Santo Antônio do Planalto</t>
  </si>
  <si>
    <t>Boa Vista das Missões</t>
  </si>
  <si>
    <t>Boqueirão do Leão</t>
  </si>
  <si>
    <t>Dom Pedro de Alcântara</t>
  </si>
  <si>
    <t>Guaíba</t>
  </si>
  <si>
    <t>Canela</t>
  </si>
  <si>
    <t>Chapada</t>
  </si>
  <si>
    <t>Cristal do Sul</t>
  </si>
  <si>
    <t>Eldorado do Sul</t>
  </si>
  <si>
    <t>Glorinha</t>
  </si>
  <si>
    <t>Itacurubi</t>
  </si>
  <si>
    <t>Marques de Souza</t>
  </si>
  <si>
    <t>Rio Pardo</t>
  </si>
  <si>
    <t>Santana da Boa Vista</t>
  </si>
  <si>
    <t>Maximiliano de Almeida</t>
  </si>
  <si>
    <t>Nova Bréscia</t>
  </si>
  <si>
    <t>São Vendelino</t>
  </si>
  <si>
    <t>Caibaté</t>
  </si>
  <si>
    <t>Cotiporã</t>
  </si>
  <si>
    <t>Ibirapuitã</t>
  </si>
  <si>
    <t>Teutônia</t>
  </si>
  <si>
    <t>São José do Hortêncio</t>
  </si>
  <si>
    <t>Cacique Doble</t>
  </si>
  <si>
    <t>Mariana Pimentel</t>
  </si>
  <si>
    <t>Vacaria</t>
  </si>
  <si>
    <t>Campos Borges</t>
  </si>
  <si>
    <t>Dom Pedrito</t>
  </si>
  <si>
    <t>Lagoa Bonita do Sul</t>
  </si>
  <si>
    <t>Xangri-lá</t>
  </si>
  <si>
    <t>Nicolau Vergueiro</t>
  </si>
  <si>
    <t>Santo Antônio da Patrulha</t>
  </si>
  <si>
    <t>São José do Herval</t>
  </si>
  <si>
    <t>São José do Inhacorá</t>
  </si>
  <si>
    <t>Cândido Godói</t>
  </si>
  <si>
    <t>Jari</t>
  </si>
  <si>
    <t>Jóia</t>
  </si>
  <si>
    <t>Taquara</t>
  </si>
  <si>
    <t>Osório</t>
  </si>
  <si>
    <t>Mormaço</t>
  </si>
  <si>
    <t>Nova Esperança do Sul</t>
  </si>
  <si>
    <t>Riozinho</t>
  </si>
  <si>
    <t>São Pedro do Butiá</t>
  </si>
  <si>
    <t>Segredo</t>
  </si>
  <si>
    <t>Vale do Sol</t>
  </si>
  <si>
    <t>Estância Velha</t>
  </si>
  <si>
    <t>Restinga Seca</t>
  </si>
  <si>
    <t>São Valério do Sul</t>
  </si>
  <si>
    <t>Morro Reuter</t>
  </si>
  <si>
    <t>Quinze de Novembro</t>
  </si>
  <si>
    <t>Derrubadas</t>
  </si>
  <si>
    <t>Gramado dos Loureiros</t>
  </si>
  <si>
    <t>Monte Belo do Sul</t>
  </si>
  <si>
    <t>Santa Cruz do Sul</t>
  </si>
  <si>
    <t>Vale Verde</t>
  </si>
  <si>
    <t>Alvorada</t>
  </si>
  <si>
    <t>Paverama</t>
  </si>
  <si>
    <t>Guaporé</t>
  </si>
  <si>
    <t>Ipiranga do Sul</t>
  </si>
  <si>
    <t>São Miguel das Missões</t>
  </si>
  <si>
    <t>Silveira Martins</t>
  </si>
  <si>
    <t>Caseiros</t>
  </si>
  <si>
    <t>Imigrante</t>
  </si>
  <si>
    <t>Torres</t>
  </si>
  <si>
    <t>Bom Princípio</t>
  </si>
  <si>
    <t>Cristal</t>
  </si>
  <si>
    <t>Caxias do Sul</t>
  </si>
  <si>
    <t>Benjamin Constant do Sul</t>
  </si>
  <si>
    <t>Boa Vista do Sul</t>
  </si>
  <si>
    <t>Eugênio de Castro</t>
  </si>
  <si>
    <t>Machadinho</t>
  </si>
  <si>
    <t>São Sebastião do Caí</t>
  </si>
  <si>
    <t>Seberi</t>
  </si>
  <si>
    <t>Tucunduva</t>
  </si>
  <si>
    <t>Liberato Salzano</t>
  </si>
  <si>
    <t>Tenente Portela</t>
  </si>
  <si>
    <t>Uruguaiana</t>
  </si>
  <si>
    <t>Alegria</t>
  </si>
  <si>
    <t>Lajeado</t>
  </si>
  <si>
    <t>Pinhal</t>
  </si>
  <si>
    <t>São Francisco de Assis</t>
  </si>
  <si>
    <t>Passa Sete</t>
  </si>
  <si>
    <t>Tuparendi</t>
  </si>
  <si>
    <t>Bozano</t>
  </si>
  <si>
    <t>Herval</t>
  </si>
  <si>
    <t>Ibarama</t>
  </si>
  <si>
    <t>Pejuçara</t>
  </si>
  <si>
    <t>Saldanha Marinho</t>
  </si>
  <si>
    <t>Alpestre</t>
  </si>
  <si>
    <t>Carazinho</t>
  </si>
  <si>
    <t>Lavras do Sul</t>
  </si>
  <si>
    <t>Horizontina</t>
  </si>
  <si>
    <t>Sede Nova</t>
  </si>
  <si>
    <t>Terra de Areia</t>
  </si>
  <si>
    <t>Constantina</t>
  </si>
  <si>
    <t>Fagundes Varela</t>
  </si>
  <si>
    <t>Arroio do Padre</t>
  </si>
  <si>
    <t>Áurea</t>
  </si>
  <si>
    <t>Cambará do Sul</t>
  </si>
  <si>
    <t>Erebango</t>
  </si>
  <si>
    <t>Piratini</t>
  </si>
  <si>
    <t>Ronda Alta</t>
  </si>
  <si>
    <t>Salto do Jacuí</t>
  </si>
  <si>
    <t>Travesseiro</t>
  </si>
  <si>
    <t>Jaguari</t>
  </si>
  <si>
    <t>Ametista do Sul</t>
  </si>
  <si>
    <t>Faxinal do Soturno</t>
  </si>
  <si>
    <t>Vitória das Missões</t>
  </si>
  <si>
    <t>Roca Sales</t>
  </si>
  <si>
    <t>Anta Gorda</t>
  </si>
  <si>
    <t>Roque Gonzales</t>
  </si>
  <si>
    <t>Almirante Tamandaré do Sul</t>
  </si>
  <si>
    <t>Jacuizinho</t>
  </si>
  <si>
    <t>Sapucaia do Sul</t>
  </si>
  <si>
    <t>Victor Graeff</t>
  </si>
  <si>
    <t>Nova Candelária</t>
  </si>
  <si>
    <t>Novo Barreiro</t>
  </si>
  <si>
    <t>São João do Polêsine</t>
  </si>
  <si>
    <t>São José do Norte</t>
  </si>
  <si>
    <t>São Vicente do Sul</t>
  </si>
  <si>
    <t>Floriano Peixoto</t>
  </si>
  <si>
    <t>Guarani das Missões</t>
  </si>
  <si>
    <t>Alegrete</t>
  </si>
  <si>
    <t>Alto Feliz</t>
  </si>
  <si>
    <t>Arroio do Sal</t>
  </si>
  <si>
    <t>Boa Vista do Buricá</t>
  </si>
  <si>
    <t>Portão</t>
  </si>
  <si>
    <t>Porto Xavier</t>
  </si>
  <si>
    <t>Vila Maria</t>
  </si>
  <si>
    <t>Aceguá</t>
  </si>
  <si>
    <t>Bossoroca</t>
  </si>
  <si>
    <t>Carlos Gomes</t>
  </si>
  <si>
    <t>Porto Alegre</t>
  </si>
  <si>
    <t>Tupanciretã</t>
  </si>
  <si>
    <t>Palmeira das Missões</t>
  </si>
  <si>
    <t>Lindolfo Collor</t>
  </si>
  <si>
    <t>Muitos Capões</t>
  </si>
  <si>
    <t>Nova Hartz</t>
  </si>
  <si>
    <t>Nova Pádua</t>
  </si>
  <si>
    <t>Quevedos</t>
  </si>
  <si>
    <t>São Martinho</t>
  </si>
  <si>
    <t>São Valentim do Sul</t>
  </si>
  <si>
    <t>Cacequi</t>
  </si>
  <si>
    <t>Canoas</t>
  </si>
  <si>
    <t>Pareci Novo</t>
  </si>
  <si>
    <t>São Borja</t>
  </si>
  <si>
    <t>Arroio do Meio</t>
  </si>
  <si>
    <t>Rolador</t>
  </si>
  <si>
    <t>Caraá</t>
  </si>
  <si>
    <t>Garruchos</t>
  </si>
  <si>
    <t>Paraíso do Sul</t>
  </si>
  <si>
    <t>Veranópolis</t>
  </si>
  <si>
    <t>Barra Funda</t>
  </si>
  <si>
    <t>Bom Retiro do Sul</t>
  </si>
  <si>
    <t>Braga</t>
  </si>
  <si>
    <t>Coxilha</t>
  </si>
  <si>
    <t>Erval Grande</t>
  </si>
  <si>
    <t>Itati</t>
  </si>
  <si>
    <t>Palmitinho</t>
  </si>
  <si>
    <t>São Pedro da Serra</t>
  </si>
  <si>
    <t>São João da Urtiga</t>
  </si>
  <si>
    <t>Sapiranga</t>
  </si>
  <si>
    <t>Vila Nova do Sul</t>
  </si>
  <si>
    <t>Charrua</t>
  </si>
  <si>
    <t>Linha Nova</t>
  </si>
  <si>
    <t>Pedro Osório</t>
  </si>
  <si>
    <t>Pinheirinho do Vale</t>
  </si>
  <si>
    <t>São José do Sul</t>
  </si>
  <si>
    <t>União da Serra</t>
  </si>
  <si>
    <t>Barros Cassal</t>
  </si>
  <si>
    <t>Campina das Missões</t>
  </si>
  <si>
    <t>Casca</t>
  </si>
  <si>
    <t>Igrejinha</t>
  </si>
  <si>
    <t>Protásio Alves</t>
  </si>
  <si>
    <t>Brochier</t>
  </si>
  <si>
    <t>Entre-Ijuís</t>
  </si>
  <si>
    <t>Ijuí</t>
  </si>
  <si>
    <t>Morrinhos do Sul</t>
  </si>
  <si>
    <t>Venâncio Aires</t>
  </si>
  <si>
    <t>Agudo</t>
  </si>
  <si>
    <t>André da Rocha</t>
  </si>
  <si>
    <t>Arroio do Tigre</t>
  </si>
  <si>
    <t>Chiapeta</t>
  </si>
  <si>
    <t>Chuvisca</t>
  </si>
  <si>
    <t>David Canabarro</t>
  </si>
  <si>
    <t>Imbé</t>
  </si>
  <si>
    <t>Muliterno</t>
  </si>
  <si>
    <t>Santa Margarida do Sul</t>
  </si>
  <si>
    <t>Taquaruçu do Sul</t>
  </si>
  <si>
    <t>Tupandi</t>
  </si>
  <si>
    <t>Novo Machado</t>
  </si>
  <si>
    <t>São Jerônimo</t>
  </si>
  <si>
    <t>Encantado</t>
  </si>
  <si>
    <t>Lagoa dos Três Cantos</t>
  </si>
  <si>
    <t>Cerro Grande do Sul</t>
  </si>
  <si>
    <t>Dilermando de Aguiar</t>
  </si>
  <si>
    <t>Serafina Corrêa</t>
  </si>
  <si>
    <t>Trindade do Sul</t>
  </si>
  <si>
    <t>Arvorezinha</t>
  </si>
  <si>
    <t>Arroio Grande</t>
  </si>
  <si>
    <t>Ilópolis</t>
  </si>
  <si>
    <t>Mato Queimado</t>
  </si>
  <si>
    <t>Rio dos Índios</t>
  </si>
  <si>
    <t>Sertão</t>
  </si>
  <si>
    <t>Nova Santa Rita</t>
  </si>
  <si>
    <t>Cruzaltense</t>
  </si>
  <si>
    <t>Erval Seco</t>
  </si>
  <si>
    <t>Estrela Velha</t>
  </si>
  <si>
    <t>Iraí</t>
  </si>
  <si>
    <t>Lajeado do Bugre</t>
  </si>
  <si>
    <t>Miraguaí</t>
  </si>
  <si>
    <t>Montauri</t>
  </si>
  <si>
    <t>Poço das Antas</t>
  </si>
  <si>
    <t>Feliz</t>
  </si>
  <si>
    <t>Santa Bárbara do Sul</t>
  </si>
  <si>
    <t>Selbach</t>
  </si>
  <si>
    <t>Viadutos</t>
  </si>
  <si>
    <t>Itapuca</t>
  </si>
  <si>
    <t>Mata</t>
  </si>
  <si>
    <t>Paim Filho</t>
  </si>
  <si>
    <t>Passo do Sobrado</t>
  </si>
  <si>
    <t>Picada Café</t>
  </si>
  <si>
    <t>Aratiba</t>
  </si>
  <si>
    <t>Júlio de Castilhos</t>
  </si>
  <si>
    <t>Nova Roma do Sul</t>
  </si>
  <si>
    <t>Dezesseis de Novembro</t>
  </si>
  <si>
    <t>Centenário</t>
  </si>
  <si>
    <t>Ibiraiaras</t>
  </si>
  <si>
    <t>Nova Boa Vista</t>
  </si>
  <si>
    <t>Toropi</t>
  </si>
  <si>
    <t>Encruzilhada do Sul</t>
  </si>
  <si>
    <t>Três Forquilhas</t>
  </si>
  <si>
    <t>Porto Mauá</t>
  </si>
  <si>
    <t>Campo Bom</t>
  </si>
  <si>
    <t>Novo Hamburgo</t>
  </si>
  <si>
    <t>Vista Alegre</t>
  </si>
  <si>
    <t>Cerrito</t>
  </si>
  <si>
    <t>Cruz Alta</t>
  </si>
  <si>
    <t>Esmeralda</t>
  </si>
  <si>
    <t>Gaurama</t>
  </si>
  <si>
    <t>Sete de Setembro</t>
  </si>
  <si>
    <t>Três de Maio</t>
  </si>
  <si>
    <t>Porto Vera Cruz</t>
  </si>
  <si>
    <t>Pedras Altas</t>
  </si>
  <si>
    <t>São José das Missões</t>
  </si>
  <si>
    <t>São Sepé</t>
  </si>
  <si>
    <t>Redentora</t>
  </si>
  <si>
    <t>Rio Grande</t>
  </si>
  <si>
    <t>Capão do Cipó</t>
  </si>
  <si>
    <t>Gramado Xavier</t>
  </si>
  <si>
    <t>Pantano Grande</t>
  </si>
  <si>
    <t>Charqueadas</t>
  </si>
  <si>
    <t>São Pedro do Sul</t>
  </si>
  <si>
    <t>Morro Redondo</t>
  </si>
  <si>
    <t>Chuí</t>
  </si>
  <si>
    <t>Muçum</t>
  </si>
  <si>
    <t>Ubiretama</t>
  </si>
  <si>
    <t>Arroio dos Ratos</t>
  </si>
  <si>
    <t>Viamão</t>
  </si>
  <si>
    <t>Barão do Triunfo</t>
  </si>
  <si>
    <t>Sertão Santana</t>
  </si>
  <si>
    <t>Itaqui</t>
  </si>
  <si>
    <t>Ipê</t>
  </si>
  <si>
    <t>Tramandaí</t>
  </si>
  <si>
    <t>Cachoeira do Sul</t>
  </si>
  <si>
    <t>Cidreira</t>
  </si>
  <si>
    <t>Santana do Livramento</t>
  </si>
  <si>
    <t>Tunas</t>
  </si>
  <si>
    <t>Porto Lucena</t>
  </si>
  <si>
    <t>Pinheiro Machado</t>
  </si>
  <si>
    <t>SC</t>
  </si>
  <si>
    <t>Joaçaba</t>
  </si>
  <si>
    <t>Cordilheira Alta</t>
  </si>
  <si>
    <t>Iomerê</t>
  </si>
  <si>
    <t>Paial</t>
  </si>
  <si>
    <t>São João do Sul</t>
  </si>
  <si>
    <t>Abdon Batista</t>
  </si>
  <si>
    <t>Balneário Arroio do Silva</t>
  </si>
  <si>
    <t>Otacílio Costa</t>
  </si>
  <si>
    <t>São Bento do Sul</t>
  </si>
  <si>
    <t>Chapecó</t>
  </si>
  <si>
    <t>Ilhota</t>
  </si>
  <si>
    <t>Criciúma</t>
  </si>
  <si>
    <t>Navegantes</t>
  </si>
  <si>
    <t>Águas Mornas</t>
  </si>
  <si>
    <t>Angelina</t>
  </si>
  <si>
    <t>Barra Bonita</t>
  </si>
  <si>
    <t>Galvão</t>
  </si>
  <si>
    <t>Capão Alto</t>
  </si>
  <si>
    <t>Herval d'Oeste</t>
  </si>
  <si>
    <t>Iporã do Oeste</t>
  </si>
  <si>
    <t>Ipuaçu</t>
  </si>
  <si>
    <t>São José do Cerrito</t>
  </si>
  <si>
    <t>Schroeder</t>
  </si>
  <si>
    <t>Peritiba</t>
  </si>
  <si>
    <t>Serra Alta</t>
  </si>
  <si>
    <t>Timbó</t>
  </si>
  <si>
    <t>Barra Velha</t>
  </si>
  <si>
    <t>Capivari de Baixo</t>
  </si>
  <si>
    <t>Xavantina</t>
  </si>
  <si>
    <t>Taió</t>
  </si>
  <si>
    <t>Timbó Grande</t>
  </si>
  <si>
    <t>Campos Novos</t>
  </si>
  <si>
    <t>Celso Ramos</t>
  </si>
  <si>
    <t>Governador Celso Ramos</t>
  </si>
  <si>
    <t>Ibirama</t>
  </si>
  <si>
    <t>Laurentino</t>
  </si>
  <si>
    <t>Vargem</t>
  </si>
  <si>
    <t>Águas de Chapecó</t>
  </si>
  <si>
    <t>Pedras Grandes</t>
  </si>
  <si>
    <t>Macieira</t>
  </si>
  <si>
    <t>Blumenau</t>
  </si>
  <si>
    <t>Rancho Queimado</t>
  </si>
  <si>
    <t>Caxambu do Sul</t>
  </si>
  <si>
    <t>São João do Oeste</t>
  </si>
  <si>
    <t>Vargeão</t>
  </si>
  <si>
    <t>Pouso Redondo</t>
  </si>
  <si>
    <t>Anita Garibaldi</t>
  </si>
  <si>
    <t>Brunópolis</t>
  </si>
  <si>
    <t>Grão Pará</t>
  </si>
  <si>
    <t>Lacerdópolis</t>
  </si>
  <si>
    <t>Ponte Alta</t>
  </si>
  <si>
    <t>Timbé do Sul</t>
  </si>
  <si>
    <t>Três Barras</t>
  </si>
  <si>
    <t>Biguaçu</t>
  </si>
  <si>
    <t>Bom Jardim da Serra</t>
  </si>
  <si>
    <t>São Miguel do Oeste</t>
  </si>
  <si>
    <t>Balneário Gaivota</t>
  </si>
  <si>
    <t>Chapadão do Lageado</t>
  </si>
  <si>
    <t>Itá</t>
  </si>
  <si>
    <t>Palmitos</t>
  </si>
  <si>
    <t>Xaxim</t>
  </si>
  <si>
    <t>Atalanta</t>
  </si>
  <si>
    <t>Tijucas</t>
  </si>
  <si>
    <t>Papanduva</t>
  </si>
  <si>
    <t>São José do Cedro</t>
  </si>
  <si>
    <t>São Francisco do Sul</t>
  </si>
  <si>
    <t>Abelardo Luz</t>
  </si>
  <si>
    <t>Arabutã</t>
  </si>
  <si>
    <t>Bandeirante</t>
  </si>
  <si>
    <t>Marema</t>
  </si>
  <si>
    <t>Mondaí</t>
  </si>
  <si>
    <t>Pinhalzinho</t>
  </si>
  <si>
    <t>São Pedro de Alcântara</t>
  </si>
  <si>
    <t>Calmon</t>
  </si>
  <si>
    <t>Cunha Porã</t>
  </si>
  <si>
    <t>Erval Velho</t>
  </si>
  <si>
    <t>Ouro</t>
  </si>
  <si>
    <t>Içara</t>
  </si>
  <si>
    <t>Indaial</t>
  </si>
  <si>
    <t>Forquilhinha</t>
  </si>
  <si>
    <t>União do Oeste</t>
  </si>
  <si>
    <t>Ascurra</t>
  </si>
  <si>
    <t>Bela Vista do Toldo</t>
  </si>
  <si>
    <t>Imaruí</t>
  </si>
  <si>
    <t>Pinheiro Preto</t>
  </si>
  <si>
    <t>Sombrio</t>
  </si>
  <si>
    <t>Witmarsum</t>
  </si>
  <si>
    <t>Alfredo Wagner</t>
  </si>
  <si>
    <t>Major Vieira</t>
  </si>
  <si>
    <t>Araquari</t>
  </si>
  <si>
    <t>Campo Erê</t>
  </si>
  <si>
    <t>Jaguaruna</t>
  </si>
  <si>
    <t>Benedito Novo</t>
  </si>
  <si>
    <t>Canoinhas</t>
  </si>
  <si>
    <t>Irineópolis</t>
  </si>
  <si>
    <t>Ponte Alta do Norte</t>
  </si>
  <si>
    <t>Salete</t>
  </si>
  <si>
    <t>Saltinho</t>
  </si>
  <si>
    <t>Lindóia do Sul</t>
  </si>
  <si>
    <t>Lontras</t>
  </si>
  <si>
    <t>São Carlos</t>
  </si>
  <si>
    <t>Tigrinhos</t>
  </si>
  <si>
    <t>Meleiro</t>
  </si>
  <si>
    <t>Palma Sola</t>
  </si>
  <si>
    <t>Paulo Lopes</t>
  </si>
  <si>
    <t>Rio do Sul</t>
  </si>
  <si>
    <t>Bom Jesus do Oeste</t>
  </si>
  <si>
    <t>Cunhataí</t>
  </si>
  <si>
    <t>Ponte Serrada</t>
  </si>
  <si>
    <t>São Lourenço do Oeste</t>
  </si>
  <si>
    <t>Urussanga</t>
  </si>
  <si>
    <t>Água Doce</t>
  </si>
  <si>
    <t>Águas Frias</t>
  </si>
  <si>
    <t>Campo Belo do Sul</t>
  </si>
  <si>
    <t>Formosa do Sul</t>
  </si>
  <si>
    <t>Gravatal</t>
  </si>
  <si>
    <t>Ipumirim</t>
  </si>
  <si>
    <t>Itajaí</t>
  </si>
  <si>
    <t>Jupiá</t>
  </si>
  <si>
    <t>Pescaria Brava</t>
  </si>
  <si>
    <t>São Joaquim</t>
  </si>
  <si>
    <t>Seara</t>
  </si>
  <si>
    <t>Jardinópolis</t>
  </si>
  <si>
    <t>Dionísio Cerqueira</t>
  </si>
  <si>
    <t>Imbituba</t>
  </si>
  <si>
    <t>Nova Itaberaba</t>
  </si>
  <si>
    <t>Brusque</t>
  </si>
  <si>
    <t>Doutor Pedrinho</t>
  </si>
  <si>
    <t>Caçador</t>
  </si>
  <si>
    <t>Pomerode</t>
  </si>
  <si>
    <t>Agrolândia</t>
  </si>
  <si>
    <t>Bom Retiro</t>
  </si>
  <si>
    <t>Braço do Trombudo</t>
  </si>
  <si>
    <t>Flor do Sertão</t>
  </si>
  <si>
    <t>Fraiburgo</t>
  </si>
  <si>
    <t>Guabiruba</t>
  </si>
  <si>
    <t>Ipira</t>
  </si>
  <si>
    <t>Ituporanga</t>
  </si>
  <si>
    <t>Lebon Régis</t>
  </si>
  <si>
    <t>Luzerna</t>
  </si>
  <si>
    <t>Monte Carlo</t>
  </si>
  <si>
    <t>Painel</t>
  </si>
  <si>
    <t>Urupema</t>
  </si>
  <si>
    <t>Siderópolis</t>
  </si>
  <si>
    <t>Coronel Martins</t>
  </si>
  <si>
    <t>Luiz Alves</t>
  </si>
  <si>
    <t>Ouro Verde</t>
  </si>
  <si>
    <t>Piratuba</t>
  </si>
  <si>
    <t>Romelândia</t>
  </si>
  <si>
    <t>Camboriú</t>
  </si>
  <si>
    <t>Morro Grande</t>
  </si>
  <si>
    <t>Rio Rufino</t>
  </si>
  <si>
    <t>Saudades</t>
  </si>
  <si>
    <t>Trombudo Central</t>
  </si>
  <si>
    <t>Passo de Torres</t>
  </si>
  <si>
    <t>Rio das Antas</t>
  </si>
  <si>
    <t>Rio Fortuna</t>
  </si>
  <si>
    <t>Zortéa</t>
  </si>
  <si>
    <t>Balneário Camboriú</t>
  </si>
  <si>
    <t>Caibi</t>
  </si>
  <si>
    <t>Garuva</t>
  </si>
  <si>
    <t>Gaspar</t>
  </si>
  <si>
    <t>Praia Grande</t>
  </si>
  <si>
    <t>São Bonifácio</t>
  </si>
  <si>
    <t>Jacinto Machado</t>
  </si>
  <si>
    <t>Braço do Norte</t>
  </si>
  <si>
    <t>Lauro Muller</t>
  </si>
  <si>
    <t>Vidal Ramos</t>
  </si>
  <si>
    <t>Concórdia</t>
  </si>
  <si>
    <t>Joinville</t>
  </si>
  <si>
    <t>Princesa</t>
  </si>
  <si>
    <t>Rio dos Cedros</t>
  </si>
  <si>
    <t>Nova Trento</t>
  </si>
  <si>
    <t>Rio do Campo</t>
  </si>
  <si>
    <t>Alto Bela Vista</t>
  </si>
  <si>
    <t>Guatambú</t>
  </si>
  <si>
    <t>Morro da Fumaça</t>
  </si>
  <si>
    <t>Riqueza</t>
  </si>
  <si>
    <t>Rodeio</t>
  </si>
  <si>
    <t>São João do Itaperiú</t>
  </si>
  <si>
    <t>Itaiópolis</t>
  </si>
  <si>
    <t>Balneário Rincão</t>
  </si>
  <si>
    <t>Cerro Negro</t>
  </si>
  <si>
    <t>Coronel Freitas</t>
  </si>
  <si>
    <t>Lajeado Grande</t>
  </si>
  <si>
    <t>Urubici</t>
  </si>
  <si>
    <t>Itapoá</t>
  </si>
  <si>
    <t>Bocaina do Sul</t>
  </si>
  <si>
    <t>Frei Rogério</t>
  </si>
  <si>
    <t>Iraceminha</t>
  </si>
  <si>
    <t>Matos Costa</t>
  </si>
  <si>
    <t>Mirim Doce</t>
  </si>
  <si>
    <t>Planalto Alegre</t>
  </si>
  <si>
    <t>Rio do Oeste</t>
  </si>
  <si>
    <t>Tunápolis</t>
  </si>
  <si>
    <t>Corupá</t>
  </si>
  <si>
    <t>Guaramirim</t>
  </si>
  <si>
    <t>Orleans</t>
  </si>
  <si>
    <t>São Ludgero</t>
  </si>
  <si>
    <t>Presidente Getúlio</t>
  </si>
  <si>
    <t>Garopaba</t>
  </si>
  <si>
    <t>Governo do Estado de Santa Catarina</t>
  </si>
  <si>
    <t>Palhoça</t>
  </si>
  <si>
    <t>Sangão</t>
  </si>
  <si>
    <t>São Bernardino</t>
  </si>
  <si>
    <t>Arroio Trinta</t>
  </si>
  <si>
    <t>Balneário Piçarras</t>
  </si>
  <si>
    <t>Anitápolis</t>
  </si>
  <si>
    <t>Passos Maia</t>
  </si>
  <si>
    <t>Videira</t>
  </si>
  <si>
    <t>Botuverá</t>
  </si>
  <si>
    <t>Jaraguá do Sul</t>
  </si>
  <si>
    <t>Tubarão</t>
  </si>
  <si>
    <t>Dona Emma</t>
  </si>
  <si>
    <t>Florianópolis</t>
  </si>
  <si>
    <t>Porto União</t>
  </si>
  <si>
    <t>Canelinha</t>
  </si>
  <si>
    <t>Itapema</t>
  </si>
  <si>
    <t>Rio Negrinho</t>
  </si>
  <si>
    <t>Xanxerê</t>
  </si>
  <si>
    <t>Araranguá</t>
  </si>
  <si>
    <t>Maracajá</t>
  </si>
  <si>
    <t>Santa Rosa de Lima</t>
  </si>
  <si>
    <t>Arvoredo</t>
  </si>
  <si>
    <t>Capinzal</t>
  </si>
  <si>
    <t>Cocal do Sul</t>
  </si>
  <si>
    <t>Ibicaré</t>
  </si>
  <si>
    <t>Imbuia</t>
  </si>
  <si>
    <t>Irani</t>
  </si>
  <si>
    <t>Modelo</t>
  </si>
  <si>
    <t>Nova Erechim</t>
  </si>
  <si>
    <t>Penha</t>
  </si>
  <si>
    <t>Presidente Nereu</t>
  </si>
  <si>
    <t>Santiago do Sul</t>
  </si>
  <si>
    <t>Treviso</t>
  </si>
  <si>
    <t>Curitibanos</t>
  </si>
  <si>
    <t>Laguna</t>
  </si>
  <si>
    <t>São José</t>
  </si>
  <si>
    <t>Descanso</t>
  </si>
  <si>
    <t>Guarujá do Sul</t>
  </si>
  <si>
    <t>Major Gercino</t>
  </si>
  <si>
    <t>Paraíso</t>
  </si>
  <si>
    <t>São Miguel da Boa Vista</t>
  </si>
  <si>
    <t>Lages</t>
  </si>
  <si>
    <t>Agronômica</t>
  </si>
  <si>
    <t>José Boiteux</t>
  </si>
  <si>
    <t>Balneário Barra do Sul</t>
  </si>
  <si>
    <t>Ermo</t>
  </si>
  <si>
    <t>Ibiam</t>
  </si>
  <si>
    <t>Treze Tílias</t>
  </si>
  <si>
    <t>Monte Castelo</t>
  </si>
  <si>
    <t>Vitor Meireles</t>
  </si>
  <si>
    <t>Jaborá</t>
  </si>
  <si>
    <t>Santa Terezinha do Progresso</t>
  </si>
  <si>
    <t>Sul Brasil</t>
  </si>
  <si>
    <t>Treze de Maio</t>
  </si>
  <si>
    <t>Leoberto Leal</t>
  </si>
  <si>
    <t>Mafra</t>
  </si>
  <si>
    <t>Porto Belo</t>
  </si>
  <si>
    <t>Quilombo</t>
  </si>
  <si>
    <t>Apiúna</t>
  </si>
  <si>
    <t>Armazém</t>
  </si>
  <si>
    <t>Bombinhas</t>
  </si>
  <si>
    <t>Correia Pinto</t>
  </si>
  <si>
    <t>Faxinal dos Guedes</t>
  </si>
  <si>
    <t>Salto Veloso</t>
  </si>
  <si>
    <t>Santa Rosa do Sul</t>
  </si>
  <si>
    <t>Santo Amaro da Imperatriz</t>
  </si>
  <si>
    <t>São Cristovão do Sul</t>
  </si>
  <si>
    <t>SE</t>
  </si>
  <si>
    <t>Governo do Estado de Sergipe</t>
  </si>
  <si>
    <t>Amparo do São Francisco</t>
  </si>
  <si>
    <t>Carira</t>
  </si>
  <si>
    <t>General Maynard</t>
  </si>
  <si>
    <t>Poço Redondo</t>
  </si>
  <si>
    <t>Siriri</t>
  </si>
  <si>
    <t>Canhoba</t>
  </si>
  <si>
    <t>Ribeirópolis</t>
  </si>
  <si>
    <t>Brejo Grande</t>
  </si>
  <si>
    <t>Campo do Brito</t>
  </si>
  <si>
    <t>Canindé de São Francisco</t>
  </si>
  <si>
    <t>Itabi</t>
  </si>
  <si>
    <t>Neópolis</t>
  </si>
  <si>
    <t>Nossa Senhora de Lourdes</t>
  </si>
  <si>
    <t>Pirambu</t>
  </si>
  <si>
    <t>Poço Verde</t>
  </si>
  <si>
    <t>Rosário do Catete</t>
  </si>
  <si>
    <t>Simão Dias</t>
  </si>
  <si>
    <t>Umbaúba</t>
  </si>
  <si>
    <t>Malhador</t>
  </si>
  <si>
    <t>Indiaroba</t>
  </si>
  <si>
    <t>Cedro de São João</t>
  </si>
  <si>
    <t>Gracho Cardoso</t>
  </si>
  <si>
    <t>Nossa Senhora Aparecida</t>
  </si>
  <si>
    <t>Laranjeiras</t>
  </si>
  <si>
    <t>Itaporanga d'Ajuda</t>
  </si>
  <si>
    <t>Aracaju</t>
  </si>
  <si>
    <t>Cumbe</t>
  </si>
  <si>
    <t>Aquidabã</t>
  </si>
  <si>
    <t>Malhada dos Bois</t>
  </si>
  <si>
    <t>Santo Amaro das Brotas</t>
  </si>
  <si>
    <t>São Miguel do Aleixo</t>
  </si>
  <si>
    <t>Arauá</t>
  </si>
  <si>
    <t>Cristinápolis</t>
  </si>
  <si>
    <t>Gararu</t>
  </si>
  <si>
    <t>Ilha das Flores</t>
  </si>
  <si>
    <t>Maruim</t>
  </si>
  <si>
    <t>Moita Bonita</t>
  </si>
  <si>
    <t>Nossa Senhora do Socorro</t>
  </si>
  <si>
    <t>Pedra Mole</t>
  </si>
  <si>
    <t>Tobias Barreto</t>
  </si>
  <si>
    <t>Carmópolis</t>
  </si>
  <si>
    <t>Muribeca</t>
  </si>
  <si>
    <t>Estância</t>
  </si>
  <si>
    <t>Itabaianinha</t>
  </si>
  <si>
    <t>São Cristóvão</t>
  </si>
  <si>
    <t>Japaratuba</t>
  </si>
  <si>
    <t>Pedrinhas</t>
  </si>
  <si>
    <t>Propriá</t>
  </si>
  <si>
    <t>Japoatã</t>
  </si>
  <si>
    <t>Barra dos Coqueiros</t>
  </si>
  <si>
    <t>Nossa Senhora da Glória</t>
  </si>
  <si>
    <t>Nossa Senhora das Dores</t>
  </si>
  <si>
    <t>Riachão do Dantas</t>
  </si>
  <si>
    <t>Lagarto</t>
  </si>
  <si>
    <t>Salgado</t>
  </si>
  <si>
    <t>Divina Pastora</t>
  </si>
  <si>
    <t>Tomar do Geru</t>
  </si>
  <si>
    <t>Frei Paulo</t>
  </si>
  <si>
    <t>Monte Alegre de Sergipe</t>
  </si>
  <si>
    <t>Santa Luzia do Itanhy</t>
  </si>
  <si>
    <t>Boquim</t>
  </si>
  <si>
    <t>Macambira</t>
  </si>
  <si>
    <t>Telha</t>
  </si>
  <si>
    <t>Porto da Folha</t>
  </si>
  <si>
    <t>Santana do São Francisco</t>
  </si>
  <si>
    <t>SP</t>
  </si>
  <si>
    <t>Anhumas</t>
  </si>
  <si>
    <t>Barra do Chapéu</t>
  </si>
  <si>
    <t>Dracena</t>
  </si>
  <si>
    <t>Euclides da Cunha Paulista</t>
  </si>
  <si>
    <t>Lucianópolis</t>
  </si>
  <si>
    <t>Monte Alto</t>
  </si>
  <si>
    <t>Nova Independência</t>
  </si>
  <si>
    <t>Pradópolis</t>
  </si>
  <si>
    <t>Presidente Epitácio</t>
  </si>
  <si>
    <t>Sandovalina</t>
  </si>
  <si>
    <t>Boituva</t>
  </si>
  <si>
    <t>Laranjal Paulista</t>
  </si>
  <si>
    <t>Pontal</t>
  </si>
  <si>
    <t>Santa Fé do Sul</t>
  </si>
  <si>
    <t>Lourdes</t>
  </si>
  <si>
    <t>Santa Rita d'Oeste</t>
  </si>
  <si>
    <t>Leme</t>
  </si>
  <si>
    <t>Santa Cruz da Esperança</t>
  </si>
  <si>
    <t>Ibiúna</t>
  </si>
  <si>
    <t>Arealva</t>
  </si>
  <si>
    <t>Areiópolis</t>
  </si>
  <si>
    <t>Avaí</t>
  </si>
  <si>
    <t>Bofete</t>
  </si>
  <si>
    <t>Bom Sucesso de Itararé</t>
  </si>
  <si>
    <t>Borebi</t>
  </si>
  <si>
    <t>Cajati</t>
  </si>
  <si>
    <t>Capivari</t>
  </si>
  <si>
    <t>Cotia</t>
  </si>
  <si>
    <t>Echaporã</t>
  </si>
  <si>
    <t>Espírito Santo do Turvo</t>
  </si>
  <si>
    <t>Guaiçara</t>
  </si>
  <si>
    <t>Iaras</t>
  </si>
  <si>
    <t>Ipeúna</t>
  </si>
  <si>
    <t>Mineiros do Tietê</t>
  </si>
  <si>
    <t>Nova Aliança</t>
  </si>
  <si>
    <t>Oscar Bressane</t>
  </si>
  <si>
    <t>Paulistânia</t>
  </si>
  <si>
    <t>Pompéia</t>
  </si>
  <si>
    <t>Pongaí</t>
  </si>
  <si>
    <t>Potim</t>
  </si>
  <si>
    <t>Taiaçu</t>
  </si>
  <si>
    <t>Tejupá</t>
  </si>
  <si>
    <t>Timburi</t>
  </si>
  <si>
    <t>Uru</t>
  </si>
  <si>
    <t>Bertioga</t>
  </si>
  <si>
    <t>Ituverava</t>
  </si>
  <si>
    <t>Flórida Paulista</t>
  </si>
  <si>
    <t>Ilha Solteira</t>
  </si>
  <si>
    <t>Itariri</t>
  </si>
  <si>
    <t>Oriente</t>
  </si>
  <si>
    <t>Platina</t>
  </si>
  <si>
    <t>São Sebastião da Grama</t>
  </si>
  <si>
    <t>Tanabi</t>
  </si>
  <si>
    <t>Torre de Pedra</t>
  </si>
  <si>
    <t>Vinhedo</t>
  </si>
  <si>
    <t>Ibirá</t>
  </si>
  <si>
    <t>Pindamonhangaba</t>
  </si>
  <si>
    <t>Limeira</t>
  </si>
  <si>
    <t>Regente Feijó</t>
  </si>
  <si>
    <t>Alvinlândia</t>
  </si>
  <si>
    <t>Bananal</t>
  </si>
  <si>
    <t>Carapicuíba</t>
  </si>
  <si>
    <t>Ferraz de Vasconcelos</t>
  </si>
  <si>
    <t>Igarapava</t>
  </si>
  <si>
    <t>Juquitiba</t>
  </si>
  <si>
    <t>Marapoama</t>
  </si>
  <si>
    <t>Martinópolis</t>
  </si>
  <si>
    <t>Mirassolândia</t>
  </si>
  <si>
    <t>Mococa</t>
  </si>
  <si>
    <t>Palmares Paulista</t>
  </si>
  <si>
    <t>Piraju</t>
  </si>
  <si>
    <t>Santa Gertrudes</t>
  </si>
  <si>
    <t>Fernandópolis</t>
  </si>
  <si>
    <t>Bilac</t>
  </si>
  <si>
    <t>Catanduva</t>
  </si>
  <si>
    <t>Coronel Macedo</t>
  </si>
  <si>
    <t>Tatuí</t>
  </si>
  <si>
    <t>Artur Nogueira</t>
  </si>
  <si>
    <t>Ubatuba</t>
  </si>
  <si>
    <t>Paulínia</t>
  </si>
  <si>
    <t>Caiabu</t>
  </si>
  <si>
    <t>Coroados</t>
  </si>
  <si>
    <t>Flora Rica</t>
  </si>
  <si>
    <t>Glicério</t>
  </si>
  <si>
    <t>Guarantã</t>
  </si>
  <si>
    <t>Monte Azul Paulista</t>
  </si>
  <si>
    <t>Pacaembu</t>
  </si>
  <si>
    <t>Paulicéia</t>
  </si>
  <si>
    <t>Rosana</t>
  </si>
  <si>
    <t>Santa Ernestina</t>
  </si>
  <si>
    <t>Santo Expedito</t>
  </si>
  <si>
    <t>Adolfo</t>
  </si>
  <si>
    <t>Alambari</t>
  </si>
  <si>
    <t>Álvares Machado</t>
  </si>
  <si>
    <t>Analândia (antigo Anápolis)</t>
  </si>
  <si>
    <t>Andradina</t>
  </si>
  <si>
    <t>Araçoiaba da Serra</t>
  </si>
  <si>
    <t>Arapeí</t>
  </si>
  <si>
    <t>Arco-Íris</t>
  </si>
  <si>
    <t>Avanhandava</t>
  </si>
  <si>
    <t>Barra do Turvo</t>
  </si>
  <si>
    <t>Bento de Abreu</t>
  </si>
  <si>
    <t>Boa Esperança do Sul</t>
  </si>
  <si>
    <t>Borá</t>
  </si>
  <si>
    <t>Cachoeira Paulista</t>
  </si>
  <si>
    <t>Caconde</t>
  </si>
  <si>
    <t>Colina</t>
  </si>
  <si>
    <t>Cosmópolis</t>
  </si>
  <si>
    <t>Cristais Paulista</t>
  </si>
  <si>
    <t>Cruzália</t>
  </si>
  <si>
    <t>Cruzeiro</t>
  </si>
  <si>
    <t>Cunha</t>
  </si>
  <si>
    <t>Dumont</t>
  </si>
  <si>
    <t>Emilianópolis</t>
  </si>
  <si>
    <t>Espírito Santo do Pinhal</t>
  </si>
  <si>
    <t>Estiva Gerbi</t>
  </si>
  <si>
    <t>Fartura</t>
  </si>
  <si>
    <t>Gabriel Monteiro</t>
  </si>
  <si>
    <t>Gália</t>
  </si>
  <si>
    <t>Guararapes</t>
  </si>
  <si>
    <t>Igaratá</t>
  </si>
  <si>
    <t>Inúbia Paulista</t>
  </si>
  <si>
    <t>Iperó</t>
  </si>
  <si>
    <t>Iracemápolis</t>
  </si>
  <si>
    <t>Itaberá</t>
  </si>
  <si>
    <t>Itapuí</t>
  </si>
  <si>
    <t>Jarinu</t>
  </si>
  <si>
    <t>Jeriquara</t>
  </si>
  <si>
    <t>Juquiá</t>
  </si>
  <si>
    <t>Marabá Paulista</t>
  </si>
  <si>
    <t>Mauá</t>
  </si>
  <si>
    <t>Miracatu</t>
  </si>
  <si>
    <t>Monte Aprazível</t>
  </si>
  <si>
    <t>Nantes</t>
  </si>
  <si>
    <t>Nhandeara</t>
  </si>
  <si>
    <t>Novais</t>
  </si>
  <si>
    <t>Nuporanga</t>
  </si>
  <si>
    <t>Óleo</t>
  </si>
  <si>
    <t>Pedro de Toledo</t>
  </si>
  <si>
    <t>Pereira Barreto</t>
  </si>
  <si>
    <t>Piquerobi</t>
  </si>
  <si>
    <t>Piquete</t>
  </si>
  <si>
    <t>Pirangi</t>
  </si>
  <si>
    <t>Poloni</t>
  </si>
  <si>
    <t>Pratânia</t>
  </si>
  <si>
    <t>Presidente Alves</t>
  </si>
  <si>
    <t>Promissão</t>
  </si>
  <si>
    <t>Queluz</t>
  </si>
  <si>
    <t>Ribeira</t>
  </si>
  <si>
    <t>Ribeirão Branco</t>
  </si>
  <si>
    <t>Rifaina</t>
  </si>
  <si>
    <t>Roseira</t>
  </si>
  <si>
    <t>Santa Cruz das Palmeiras</t>
  </si>
  <si>
    <t>Santa Maria da Serra</t>
  </si>
  <si>
    <t>Santa Mercedes</t>
  </si>
  <si>
    <t>São José da Bela Vista</t>
  </si>
  <si>
    <t>São José do Barreiro</t>
  </si>
  <si>
    <t>São Luís do Paraitinga</t>
  </si>
  <si>
    <t>Sete Barras</t>
  </si>
  <si>
    <t>Silveiras</t>
  </si>
  <si>
    <t>Sud Mennucci</t>
  </si>
  <si>
    <t>Taciba</t>
  </si>
  <si>
    <t>Trabiju</t>
  </si>
  <si>
    <t>Tupi Paulista</t>
  </si>
  <si>
    <t>Urupês</t>
  </si>
  <si>
    <t>Valparaíso</t>
  </si>
  <si>
    <t>Ipiguá</t>
  </si>
  <si>
    <t>Itapevi</t>
  </si>
  <si>
    <t>Luiz Antônio</t>
  </si>
  <si>
    <t>Pedrinhas Paulista</t>
  </si>
  <si>
    <t>Taquarituba</t>
  </si>
  <si>
    <t>Tuiuti</t>
  </si>
  <si>
    <t>Itirapuã</t>
  </si>
  <si>
    <t>Mogi Guaçu</t>
  </si>
  <si>
    <t>Monteiro Lobato</t>
  </si>
  <si>
    <t>Águas de Santa Bárbara</t>
  </si>
  <si>
    <t>Panorama</t>
  </si>
  <si>
    <t>Monções</t>
  </si>
  <si>
    <t>Altinópolis</t>
  </si>
  <si>
    <t>Estrela d'Oeste</t>
  </si>
  <si>
    <t>Valinhos</t>
  </si>
  <si>
    <t>Elisiário</t>
  </si>
  <si>
    <t>Mongaguá</t>
  </si>
  <si>
    <t>Piratininga</t>
  </si>
  <si>
    <t>Populina</t>
  </si>
  <si>
    <t>Ribeirão do Sul</t>
  </si>
  <si>
    <t>Sarutaiá</t>
  </si>
  <si>
    <t>Itupeva</t>
  </si>
  <si>
    <t>Sales</t>
  </si>
  <si>
    <t>Buritama</t>
  </si>
  <si>
    <t>Jacareí</t>
  </si>
  <si>
    <t>Bom Jesus dos Perdões</t>
  </si>
  <si>
    <t>Franco da Rocha</t>
  </si>
  <si>
    <t>Itaí</t>
  </si>
  <si>
    <t>Jales</t>
  </si>
  <si>
    <t>Nova Luzitânia</t>
  </si>
  <si>
    <t>Jumirim</t>
  </si>
  <si>
    <t>Araçatuba</t>
  </si>
  <si>
    <t>Guapiaçu</t>
  </si>
  <si>
    <t>Cerquilho</t>
  </si>
  <si>
    <t>Nova Canaã Paulista</t>
  </si>
  <si>
    <t>Piracaia</t>
  </si>
  <si>
    <t>Porto Ferreira</t>
  </si>
  <si>
    <t>Urânia</t>
  </si>
  <si>
    <t>Iacanga</t>
  </si>
  <si>
    <t>Itapetininga</t>
  </si>
  <si>
    <t>Itatinga</t>
  </si>
  <si>
    <t>Rafard</t>
  </si>
  <si>
    <t>São João do Pau d'Alho</t>
  </si>
  <si>
    <t>São Pedro do Turvo</t>
  </si>
  <si>
    <t>Américo de Campos</t>
  </si>
  <si>
    <t>Angatuba</t>
  </si>
  <si>
    <t>Ribeirão Preto</t>
  </si>
  <si>
    <t>Rincão</t>
  </si>
  <si>
    <t>Sorocaba</t>
  </si>
  <si>
    <t>Tietê</t>
  </si>
  <si>
    <t>Osasco</t>
  </si>
  <si>
    <t>Ouroeste</t>
  </si>
  <si>
    <t>Águas de São Pedro</t>
  </si>
  <si>
    <t>Auriflama</t>
  </si>
  <si>
    <t>Campos do Jordão</t>
  </si>
  <si>
    <t>Guararema</t>
  </si>
  <si>
    <t>Itápolis</t>
  </si>
  <si>
    <t>Mirassol</t>
  </si>
  <si>
    <t>Santana da Ponte Pensa</t>
  </si>
  <si>
    <t>Vista Alegre do Alto</t>
  </si>
  <si>
    <t>Aramina</t>
  </si>
  <si>
    <t>São José do Rio Preto</t>
  </si>
  <si>
    <t>Anhembi</t>
  </si>
  <si>
    <t>Cajobi</t>
  </si>
  <si>
    <t>Casa Branca</t>
  </si>
  <si>
    <t>Cosmorama</t>
  </si>
  <si>
    <t>Iguape</t>
  </si>
  <si>
    <t>Jacupiranga</t>
  </si>
  <si>
    <t>Pirassununga</t>
  </si>
  <si>
    <t>Taiúva</t>
  </si>
  <si>
    <t>Cajamar</t>
  </si>
  <si>
    <t>Cássia dos Coqueiros</t>
  </si>
  <si>
    <t>Embu-Guaçu</t>
  </si>
  <si>
    <t>Florínea</t>
  </si>
  <si>
    <t>Mombuca</t>
  </si>
  <si>
    <t>Nova Odessa</t>
  </si>
  <si>
    <t>Queiroz</t>
  </si>
  <si>
    <t>Salmourão</t>
  </si>
  <si>
    <t>São José dos Campos</t>
  </si>
  <si>
    <t>Balbinos</t>
  </si>
  <si>
    <t>Descalvado</t>
  </si>
  <si>
    <t>Itanhaém</t>
  </si>
  <si>
    <t>Pedranópolis</t>
  </si>
  <si>
    <t>Santo Antônio da Alegria</t>
  </si>
  <si>
    <t>São Manuel</t>
  </si>
  <si>
    <t>Estância Climática de Campos Novos Paulista</t>
  </si>
  <si>
    <t>Pindorama</t>
  </si>
  <si>
    <t>Torrinha</t>
  </si>
  <si>
    <t>Governo do Estado de São Paulo</t>
  </si>
  <si>
    <t>Cândido Mota</t>
  </si>
  <si>
    <t>Chavantes</t>
  </si>
  <si>
    <t>Ipuã</t>
  </si>
  <si>
    <t>Santópolis do Aguapeí</t>
  </si>
  <si>
    <t>Suzanápolis</t>
  </si>
  <si>
    <t>Irapuã</t>
  </si>
  <si>
    <t>Rubiácea</t>
  </si>
  <si>
    <t>Santa Salete</t>
  </si>
  <si>
    <t>Aguaí</t>
  </si>
  <si>
    <t>Álvares Florence</t>
  </si>
  <si>
    <t>Bálsamo</t>
  </si>
  <si>
    <t>Barrinha</t>
  </si>
  <si>
    <t>Bauru</t>
  </si>
  <si>
    <t>Guará</t>
  </si>
  <si>
    <t>Ibirarema</t>
  </si>
  <si>
    <t>Reginópolis</t>
  </si>
  <si>
    <t>Ribeirão Bonito</t>
  </si>
  <si>
    <t>Riversul</t>
  </si>
  <si>
    <t>Salto</t>
  </si>
  <si>
    <t>Embu das Artes</t>
  </si>
  <si>
    <t>Sumaré</t>
  </si>
  <si>
    <t>Ilhabela</t>
  </si>
  <si>
    <t>Itu</t>
  </si>
  <si>
    <t>Votorantim</t>
  </si>
  <si>
    <t>Bastos</t>
  </si>
  <si>
    <t>Cabrália Paulista</t>
  </si>
  <si>
    <t>Campo Limpo Paulista</t>
  </si>
  <si>
    <t>Colômbia</t>
  </si>
  <si>
    <t>Franca</t>
  </si>
  <si>
    <t>Getulina</t>
  </si>
  <si>
    <t>Ibitinga</t>
  </si>
  <si>
    <t>Iporanga</t>
  </si>
  <si>
    <t>Itapecerica da Serra</t>
  </si>
  <si>
    <t>Junqueirópolis</t>
  </si>
  <si>
    <t>Pedreira</t>
  </si>
  <si>
    <t>Ribeirão Corrente</t>
  </si>
  <si>
    <t>Santo Antônio do Pinhal</t>
  </si>
  <si>
    <t>Vargem Grande Paulista</t>
  </si>
  <si>
    <t>Votuporanga</t>
  </si>
  <si>
    <t>Caiuá</t>
  </si>
  <si>
    <t>Guaratinguetá</t>
  </si>
  <si>
    <t>Indiana</t>
  </si>
  <si>
    <t>Mogi das Cruzes</t>
  </si>
  <si>
    <t>Birigui</t>
  </si>
  <si>
    <t>Mairiporã</t>
  </si>
  <si>
    <t>Miguelópolis</t>
  </si>
  <si>
    <t>São Paulo</t>
  </si>
  <si>
    <t>Garça</t>
  </si>
  <si>
    <t>Ilha Comprida</t>
  </si>
  <si>
    <t>Adamantina</t>
  </si>
  <si>
    <t>Altair</t>
  </si>
  <si>
    <t>Américo Brasiliense</t>
  </si>
  <si>
    <t>Brejo Alegre</t>
  </si>
  <si>
    <t>Buritizal</t>
  </si>
  <si>
    <t>Canitar</t>
  </si>
  <si>
    <t>Catiguá</t>
  </si>
  <si>
    <t>Guzolândia</t>
  </si>
  <si>
    <t>Lagoinha</t>
  </si>
  <si>
    <t>Murutinga do Sul</t>
  </si>
  <si>
    <t>Parapuã</t>
  </si>
  <si>
    <t>Pedregulho</t>
  </si>
  <si>
    <t>Pereiras</t>
  </si>
  <si>
    <t>Pirajuí</t>
  </si>
  <si>
    <t>Pirapozinho</t>
  </si>
  <si>
    <t>Poá</t>
  </si>
  <si>
    <t>Riolândia</t>
  </si>
  <si>
    <t>Sabino</t>
  </si>
  <si>
    <t>Salto Grande</t>
  </si>
  <si>
    <t>Santa Branca</t>
  </si>
  <si>
    <t>São Lourenço da Serra</t>
  </si>
  <si>
    <t>Tarabai</t>
  </si>
  <si>
    <t>São Caetano do Sul</t>
  </si>
  <si>
    <t>Araraquara</t>
  </si>
  <si>
    <t>Mairinque</t>
  </si>
  <si>
    <t>Pracinha</t>
  </si>
  <si>
    <t>São João das Duas Pontes</t>
  </si>
  <si>
    <t>Taguaí</t>
  </si>
  <si>
    <t>Holambra</t>
  </si>
  <si>
    <t>Dolcinópolis</t>
  </si>
  <si>
    <t>José Bonifácio</t>
  </si>
  <si>
    <t>Nipoã</t>
  </si>
  <si>
    <t>Presidente Venceslau</t>
  </si>
  <si>
    <t>Três Fronteiras</t>
  </si>
  <si>
    <t>Vargem Grande do Sul</t>
  </si>
  <si>
    <t>Clementina</t>
  </si>
  <si>
    <t>Embaúba</t>
  </si>
  <si>
    <t>Biritiba-Mirim</t>
  </si>
  <si>
    <t>Campinas</t>
  </si>
  <si>
    <t>Piacatu</t>
  </si>
  <si>
    <t>Cravinhos</t>
  </si>
  <si>
    <t>Santa Albertina</t>
  </si>
  <si>
    <t>Piracicaba</t>
  </si>
  <si>
    <t>Santos</t>
  </si>
  <si>
    <t>Dourado</t>
  </si>
  <si>
    <t>Indiaporã</t>
  </si>
  <si>
    <t>Lavínia</t>
  </si>
  <si>
    <t>Potirendaba</t>
  </si>
  <si>
    <t>Sales Oliveira</t>
  </si>
  <si>
    <t>Matão</t>
  </si>
  <si>
    <t>Cerqueira César</t>
  </si>
  <si>
    <t>Paulo de Faria</t>
  </si>
  <si>
    <t>Mira Estrela</t>
  </si>
  <si>
    <t>Areias</t>
  </si>
  <si>
    <t>Bariri</t>
  </si>
  <si>
    <t>Boracéia</t>
  </si>
  <si>
    <t>Cananéia</t>
  </si>
  <si>
    <t>Mogi Mirim</t>
  </si>
  <si>
    <t>Pederneiras</t>
  </si>
  <si>
    <t>Porangaba</t>
  </si>
  <si>
    <t>Santo Antônio do Aracanguá</t>
  </si>
  <si>
    <t>São Bernardo do Campo</t>
  </si>
  <si>
    <t>Cardoso</t>
  </si>
  <si>
    <t>Mirandópolis</t>
  </si>
  <si>
    <t>Macaubal</t>
  </si>
  <si>
    <t>Orindiúva</t>
  </si>
  <si>
    <t>Aspásia</t>
  </si>
  <si>
    <t>Bernardino de Campos</t>
  </si>
  <si>
    <t>Nova Granada</t>
  </si>
  <si>
    <t>Pardinho</t>
  </si>
  <si>
    <t>Santa Rita do Passa Quatro</t>
  </si>
  <si>
    <t>Águas de Lindóia</t>
  </si>
  <si>
    <t>Capela do Alto</t>
  </si>
  <si>
    <t>Dobrada</t>
  </si>
  <si>
    <t>Duartina</t>
  </si>
  <si>
    <t>Guariba</t>
  </si>
  <si>
    <t>Itaju</t>
  </si>
  <si>
    <t>Joanópolis</t>
  </si>
  <si>
    <t>Jundiaí</t>
  </si>
  <si>
    <t>Nova Europa</t>
  </si>
  <si>
    <t>Piedade</t>
  </si>
  <si>
    <t>Santana de Parnaíba</t>
  </si>
  <si>
    <t>São Roque</t>
  </si>
  <si>
    <t>Taquarivaí</t>
  </si>
  <si>
    <t>Ubarana</t>
  </si>
  <si>
    <t>Vitória Brasil</t>
  </si>
  <si>
    <t>Indaiatuba</t>
  </si>
  <si>
    <t>Taboão da Serra</t>
  </si>
  <si>
    <t>Canas</t>
  </si>
  <si>
    <t>Lorena</t>
  </si>
  <si>
    <t>Maracaí</t>
  </si>
  <si>
    <t>Osvaldo Cruz</t>
  </si>
  <si>
    <t>Taquaral</t>
  </si>
  <si>
    <t>Valentim Gentil</t>
  </si>
  <si>
    <t>Itapirapuã Paulista</t>
  </si>
  <si>
    <t>Conchas</t>
  </si>
  <si>
    <t>Paraibuna</t>
  </si>
  <si>
    <t>Botucatu</t>
  </si>
  <si>
    <t>Santo Antônio de Posse</t>
  </si>
  <si>
    <t>Taubaté</t>
  </si>
  <si>
    <t>Caçapava</t>
  </si>
  <si>
    <t>Guaraçaí</t>
  </si>
  <si>
    <t>Iepê</t>
  </si>
  <si>
    <t>Ipauçu (antigo Ipaussu)</t>
  </si>
  <si>
    <t>Itobi</t>
  </si>
  <si>
    <t>Lutécia</t>
  </si>
  <si>
    <t>Serra Azul</t>
  </si>
  <si>
    <t>Ubirajara</t>
  </si>
  <si>
    <t>Iacri</t>
  </si>
  <si>
    <t>Olímpia</t>
  </si>
  <si>
    <t>Registro</t>
  </si>
  <si>
    <t>Fernão</t>
  </si>
  <si>
    <t>Orlândia</t>
  </si>
  <si>
    <t>Viradouro</t>
  </si>
  <si>
    <t>Guarulhos</t>
  </si>
  <si>
    <t>Parisi</t>
  </si>
  <si>
    <t>Presidente Prudente</t>
  </si>
  <si>
    <t>Caieiras</t>
  </si>
  <si>
    <t>Itaóca</t>
  </si>
  <si>
    <t>Lençóis Paulista</t>
  </si>
  <si>
    <t>Atibaia</t>
  </si>
  <si>
    <t>Braúna</t>
  </si>
  <si>
    <t>Castilho</t>
  </si>
  <si>
    <t>Corumbataí</t>
  </si>
  <si>
    <t>Itatiba</t>
  </si>
  <si>
    <t>Itirapina</t>
  </si>
  <si>
    <t>Jaci</t>
  </si>
  <si>
    <t>Jambeiro</t>
  </si>
  <si>
    <t>Redenção da Serra</t>
  </si>
  <si>
    <t>Restinga</t>
  </si>
  <si>
    <t>Suzano</t>
  </si>
  <si>
    <t>Cajuru</t>
  </si>
  <si>
    <t>Cordeirópolis</t>
  </si>
  <si>
    <t>Motuca</t>
  </si>
  <si>
    <t>Quatá</t>
  </si>
  <si>
    <t>Taquaritinga</t>
  </si>
  <si>
    <t>Nova Castilho</t>
  </si>
  <si>
    <t>Zacarias</t>
  </si>
  <si>
    <t>Guarujá</t>
  </si>
  <si>
    <t>Hortolândia</t>
  </si>
  <si>
    <t>Barueri</t>
  </si>
  <si>
    <t>Itajobi</t>
  </si>
  <si>
    <t>Tambaú</t>
  </si>
  <si>
    <t>Barão de Antonina</t>
  </si>
  <si>
    <t>Jaú</t>
  </si>
  <si>
    <t>Lindóia</t>
  </si>
  <si>
    <t>Manduri</t>
  </si>
  <si>
    <t>Quadra</t>
  </si>
  <si>
    <t>Tarumã</t>
  </si>
  <si>
    <t>Jaguariúna</t>
  </si>
  <si>
    <t>Santa Cruz da Conceição</t>
  </si>
  <si>
    <t>Marília</t>
  </si>
  <si>
    <t>Alfredo Marcondes</t>
  </si>
  <si>
    <t>Apiaí</t>
  </si>
  <si>
    <t>Bragança Paulista</t>
  </si>
  <si>
    <t>Charqueada</t>
  </si>
  <si>
    <t>Elias Fausto</t>
  </si>
  <si>
    <t>Lavrinhas</t>
  </si>
  <si>
    <t>Lucélia</t>
  </si>
  <si>
    <t>Macedônia</t>
  </si>
  <si>
    <t>Patrocínio Paulista</t>
  </si>
  <si>
    <t>Pilar do Sul</t>
  </si>
  <si>
    <t>Porto Feliz</t>
  </si>
  <si>
    <t>Rinópolis</t>
  </si>
  <si>
    <t>Sagres</t>
  </si>
  <si>
    <t>Salesópolis</t>
  </si>
  <si>
    <t>Santa Rosa de Viterbo</t>
  </si>
  <si>
    <t>Sebastianópolis do Sul</t>
  </si>
  <si>
    <t>Tabapuã</t>
  </si>
  <si>
    <t>Meridiano</t>
  </si>
  <si>
    <t>Morro Agudo</t>
  </si>
  <si>
    <t>Arujá</t>
  </si>
  <si>
    <t>Tremembé</t>
  </si>
  <si>
    <t>Jandira</t>
  </si>
  <si>
    <t>Jaboticabal</t>
  </si>
  <si>
    <t>Paraguaçu Paulista</t>
  </si>
  <si>
    <t>Barbosa</t>
  </si>
  <si>
    <t>Brotas</t>
  </si>
  <si>
    <t>Cabreúva</t>
  </si>
  <si>
    <t>Capão Bonito</t>
  </si>
  <si>
    <t>Estância de Socorro</t>
  </si>
  <si>
    <t>Guapiara</t>
  </si>
  <si>
    <t>Guareí</t>
  </si>
  <si>
    <t>Guatapará</t>
  </si>
  <si>
    <t>Herculândia</t>
  </si>
  <si>
    <t>Irapuru</t>
  </si>
  <si>
    <t>Luiziânia</t>
  </si>
  <si>
    <t>Narandiba</t>
  </si>
  <si>
    <t>Natividade da Serra</t>
  </si>
  <si>
    <t>Penápolis</t>
  </si>
  <si>
    <t>Quintana</t>
  </si>
  <si>
    <t>Santa Adélia</t>
  </si>
  <si>
    <t>Santa Clara d'Oeste</t>
  </si>
  <si>
    <t>Santa Cruz do Rio Pardo</t>
  </si>
  <si>
    <t>Santo Anastácio</t>
  </si>
  <si>
    <t>São Bento do Sapucaí</t>
  </si>
  <si>
    <t>São Joaquim da Barra</t>
  </si>
  <si>
    <t>São Miguel Arcanjo</t>
  </si>
  <si>
    <t>Sarapuí</t>
  </si>
  <si>
    <t>Tupã</t>
  </si>
  <si>
    <t>Ourinhos</t>
  </si>
  <si>
    <t>Francisco Morato</t>
  </si>
  <si>
    <t>Dois Córregos</t>
  </si>
  <si>
    <t>Mendonça</t>
  </si>
  <si>
    <t>Ribeirão Pires</t>
  </si>
  <si>
    <t>Várzea Paulista</t>
  </si>
  <si>
    <t>Cesário Lange</t>
  </si>
  <si>
    <t>Fernando Prestes</t>
  </si>
  <si>
    <t>Icém</t>
  </si>
  <si>
    <t>Morungaba</t>
  </si>
  <si>
    <t>Nazaré Paulista</t>
  </si>
  <si>
    <t>Ocauçu</t>
  </si>
  <si>
    <t>Pedra Bela</t>
  </si>
  <si>
    <t>Santa Bárbara d'Oeste</t>
  </si>
  <si>
    <t>Campina do Monte Alegre</t>
  </si>
  <si>
    <t>Itapira</t>
  </si>
  <si>
    <t>Itararé</t>
  </si>
  <si>
    <t>Turiúba</t>
  </si>
  <si>
    <t>Guarani d'Oeste</t>
  </si>
  <si>
    <t>Lupércio</t>
  </si>
  <si>
    <t>Mariápolis</t>
  </si>
  <si>
    <t>Mirante do Paranapanema</t>
  </si>
  <si>
    <t>Rancharia</t>
  </si>
  <si>
    <t>Salto de Pirapora</t>
  </si>
  <si>
    <t>Serra Negra</t>
  </si>
  <si>
    <t>São João da Boa Vista</t>
  </si>
  <si>
    <t>Ariranha</t>
  </si>
  <si>
    <t>Lins</t>
  </si>
  <si>
    <t>Floreal</t>
  </si>
  <si>
    <t>Peruíbe</t>
  </si>
  <si>
    <t>Caraguatatuba</t>
  </si>
  <si>
    <t>General Salgado</t>
  </si>
  <si>
    <t>Bebedouro</t>
  </si>
  <si>
    <t>Engenheiro Coelho</t>
  </si>
  <si>
    <t>Gavião Peixoto</t>
  </si>
  <si>
    <t>Monte Alegre do Sul</t>
  </si>
  <si>
    <t>Pariquera-Açu</t>
  </si>
  <si>
    <t>Agudos</t>
  </si>
  <si>
    <t>Alumínio</t>
  </si>
  <si>
    <t>Batatais</t>
  </si>
  <si>
    <t>Nova Campina</t>
  </si>
  <si>
    <t>Rio das Pedras</t>
  </si>
  <si>
    <t>Louveira</t>
  </si>
  <si>
    <t>Santo Antônio do Jardim</t>
  </si>
  <si>
    <t>Assis</t>
  </si>
  <si>
    <t>Serrana</t>
  </si>
  <si>
    <t>Marinópolis</t>
  </si>
  <si>
    <t>Macatuba</t>
  </si>
  <si>
    <t>Mesópolis</t>
  </si>
  <si>
    <t>Igaraçu do Tietê</t>
  </si>
  <si>
    <t>Tapiratiba</t>
  </si>
  <si>
    <t>Magda</t>
  </si>
  <si>
    <t>Nova Guataporanga</t>
  </si>
  <si>
    <t>Rubinéia</t>
  </si>
  <si>
    <t>São José do Rio Pardo</t>
  </si>
  <si>
    <t>João Ramalho</t>
  </si>
  <si>
    <t>Divinolândia</t>
  </si>
  <si>
    <t>Rio Grande da Serra</t>
  </si>
  <si>
    <t>Gastão Vidigal</t>
  </si>
  <si>
    <t>Dirce Reis</t>
  </si>
  <si>
    <t>Paranapuã</t>
  </si>
  <si>
    <t>Araras</t>
  </si>
  <si>
    <t>Itaquaquecetuba</t>
  </si>
  <si>
    <t>Severínia</t>
  </si>
  <si>
    <t>Conchal</t>
  </si>
  <si>
    <t>Cândido Rodrigues</t>
  </si>
  <si>
    <t>Palmeira d'Oeste</t>
  </si>
  <si>
    <t>Diadema</t>
  </si>
  <si>
    <t>Onda Verde</t>
  </si>
  <si>
    <t>Araçariguama</t>
  </si>
  <si>
    <t>Pontalinda</t>
  </si>
  <si>
    <t>São João de Iracema</t>
  </si>
  <si>
    <t>Brodowski</t>
  </si>
  <si>
    <t>Barretos</t>
  </si>
  <si>
    <t>Arandu</t>
  </si>
  <si>
    <t>Bady Bassitt</t>
  </si>
  <si>
    <t>Avaré</t>
  </si>
  <si>
    <t>Ribeirão dos Índios</t>
  </si>
  <si>
    <t>Águas da Prata</t>
  </si>
  <si>
    <t>União Paulista</t>
  </si>
  <si>
    <t>Monte Mor</t>
  </si>
  <si>
    <t>Guaimbê</t>
  </si>
  <si>
    <t>Aparecida d'Oeste</t>
  </si>
  <si>
    <t>Ribeirão Grande</t>
  </si>
  <si>
    <t>Neves Paulista</t>
  </si>
  <si>
    <t>Cubatão</t>
  </si>
  <si>
    <t>Itapura</t>
  </si>
  <si>
    <t>Uchoa</t>
  </si>
  <si>
    <t>Pontes Gestal</t>
  </si>
  <si>
    <t>Americana</t>
  </si>
  <si>
    <t>Paranapanema</t>
  </si>
  <si>
    <t>Júlio Mesquita</t>
  </si>
  <si>
    <t>Álvaro de Carvalho</t>
  </si>
  <si>
    <t>Ibaté</t>
  </si>
  <si>
    <t>Buri</t>
  </si>
  <si>
    <t>Pirapora do Bom Jesus</t>
  </si>
  <si>
    <t>TO</t>
  </si>
  <si>
    <t>Aguiarnópolis</t>
  </si>
  <si>
    <t>Aurora do Tocantins</t>
  </si>
  <si>
    <t>Itacajá</t>
  </si>
  <si>
    <t>Lavandeira</t>
  </si>
  <si>
    <t>Novo Alegre</t>
  </si>
  <si>
    <t>Recursolândia</t>
  </si>
  <si>
    <t>Sandolândia</t>
  </si>
  <si>
    <t>Mateiros</t>
  </si>
  <si>
    <t>Governo do Estado do Tocantins</t>
  </si>
  <si>
    <t>Rio dos Bois</t>
  </si>
  <si>
    <t>Sampaio</t>
  </si>
  <si>
    <t>Palmeirante</t>
  </si>
  <si>
    <t>Pugmil</t>
  </si>
  <si>
    <t>Aliança do Tocantins</t>
  </si>
  <si>
    <t>Ananás</t>
  </si>
  <si>
    <t>Araguaçu</t>
  </si>
  <si>
    <t>Campos Lindos</t>
  </si>
  <si>
    <t>Cariri do Tocantins</t>
  </si>
  <si>
    <t>Crixás do Tocantins</t>
  </si>
  <si>
    <t>Itaguatins</t>
  </si>
  <si>
    <t>Miracema do Tocantins</t>
  </si>
  <si>
    <t>Nova Rosalândia</t>
  </si>
  <si>
    <t>Novo Jardim</t>
  </si>
  <si>
    <t>Pequizeiro</t>
  </si>
  <si>
    <t>Rio Sono</t>
  </si>
  <si>
    <t>Santa Maria do Tocantins</t>
  </si>
  <si>
    <t>São Valério da Natividade</t>
  </si>
  <si>
    <t>São Salvador do Tocantins</t>
  </si>
  <si>
    <t>São Sebastião do Tocantins</t>
  </si>
  <si>
    <t>Brasilândia do Tocantins</t>
  </si>
  <si>
    <t>Muricilândia</t>
  </si>
  <si>
    <t>Porto Nacional</t>
  </si>
  <si>
    <t>Cristalândia</t>
  </si>
  <si>
    <t>Marianópolis do Tocantins</t>
  </si>
  <si>
    <t>Angico</t>
  </si>
  <si>
    <t>Babaçulândia</t>
  </si>
  <si>
    <t>Tocantinópolis</t>
  </si>
  <si>
    <t>Novo Acordo</t>
  </si>
  <si>
    <t>Gurupi</t>
  </si>
  <si>
    <t>Sítio Novo do Tocantins</t>
  </si>
  <si>
    <t>Xambioá</t>
  </si>
  <si>
    <t>Fortaleza do Tabocão</t>
  </si>
  <si>
    <t>Lizarda</t>
  </si>
  <si>
    <t>Sucupira</t>
  </si>
  <si>
    <t>Goiatins</t>
  </si>
  <si>
    <t>Augustinópolis</t>
  </si>
  <si>
    <t>Buriti do Tocantins</t>
  </si>
  <si>
    <t>Dianópolis</t>
  </si>
  <si>
    <t>Itaporã do Tocantins</t>
  </si>
  <si>
    <t>Paraíso do Tocantins</t>
  </si>
  <si>
    <t>Oliveira de Fátima</t>
  </si>
  <si>
    <t>Paranã</t>
  </si>
  <si>
    <t>Barrolândia</t>
  </si>
  <si>
    <t>Chapada de Areia</t>
  </si>
  <si>
    <t>Maurilândia do Tocantins</t>
  </si>
  <si>
    <t>São Félix do Tocantins</t>
  </si>
  <si>
    <t>Bernardo Sayão</t>
  </si>
  <si>
    <t>Darcinópolis</t>
  </si>
  <si>
    <t>Bandeirantes do Tocantins</t>
  </si>
  <si>
    <t>Talismã</t>
  </si>
  <si>
    <t>Wanderlândia</t>
  </si>
  <si>
    <t>Tupiratins</t>
  </si>
  <si>
    <t>Monte do Carmo</t>
  </si>
  <si>
    <t>Pedro Afonso</t>
  </si>
  <si>
    <t>Santa Terezinha do Tocantins</t>
  </si>
  <si>
    <t>Miranorte</t>
  </si>
  <si>
    <t>Abreulândia</t>
  </si>
  <si>
    <t>Colinas do Tocantins</t>
  </si>
  <si>
    <t>Carmolândia</t>
  </si>
  <si>
    <t>Carrasco Bonito</t>
  </si>
  <si>
    <t>Chapada da Natividade</t>
  </si>
  <si>
    <t>Conceição do Tocantins</t>
  </si>
  <si>
    <t>Divinópolis do Tocantins</t>
  </si>
  <si>
    <t>Rio da Conceição</t>
  </si>
  <si>
    <t>Santa Fé do Araguaia</t>
  </si>
  <si>
    <t>Tupirama</t>
  </si>
  <si>
    <t>Colméia</t>
  </si>
  <si>
    <t>Lagoa da Confusão</t>
  </si>
  <si>
    <t>Couto de Magalhães</t>
  </si>
  <si>
    <t>Caseara</t>
  </si>
  <si>
    <t>Monte Santo do Tocantins</t>
  </si>
  <si>
    <t>Barra do Ouro</t>
  </si>
  <si>
    <t>Lagoa do Tocantins</t>
  </si>
  <si>
    <t>Peixe</t>
  </si>
  <si>
    <t>Ponte Alta do Bom Jesus</t>
  </si>
  <si>
    <t>Praia Norte</t>
  </si>
  <si>
    <t>Santa Rita do Tocantins</t>
  </si>
  <si>
    <t>Tocantínia</t>
  </si>
  <si>
    <t>Combinado</t>
  </si>
  <si>
    <t>Itapiratins</t>
  </si>
  <si>
    <t>Santa Tereza do Tocantins</t>
  </si>
  <si>
    <t>São Miguel do Tocantins</t>
  </si>
  <si>
    <t>Guaraí</t>
  </si>
  <si>
    <t>Juarina</t>
  </si>
  <si>
    <t>Arapoema</t>
  </si>
  <si>
    <t>Axixá do Tocantins</t>
  </si>
  <si>
    <t>Luzinópolis</t>
  </si>
  <si>
    <t>Taipas do Tocantins</t>
  </si>
  <si>
    <t>Aparecida do Rio Negro</t>
  </si>
  <si>
    <t>Brejinho de Nazaré</t>
  </si>
  <si>
    <t>Jaú do Tocantins</t>
  </si>
  <si>
    <t>Piraquê</t>
  </si>
  <si>
    <t>Porto Alegre do Tocantins</t>
  </si>
  <si>
    <t>Araguaína</t>
  </si>
  <si>
    <t>Almas</t>
  </si>
  <si>
    <t>Aragominas</t>
  </si>
  <si>
    <t>Dueré</t>
  </si>
  <si>
    <t>Pindorama do Tocantins</t>
  </si>
  <si>
    <t>Santa Rosa do Tocantins</t>
  </si>
  <si>
    <t>São Bento do Tocantins</t>
  </si>
  <si>
    <t>Palmeiras do Tocantins</t>
  </si>
  <si>
    <t>Pium</t>
  </si>
  <si>
    <t>Arraias</t>
  </si>
  <si>
    <t>Taguatinga</t>
  </si>
  <si>
    <t>Figueirópolis</t>
  </si>
  <si>
    <t>Dois Irmãos do Tocantins</t>
  </si>
  <si>
    <t>Palmeirópolis</t>
  </si>
  <si>
    <t>Ponte Alta do Tocantins</t>
  </si>
  <si>
    <t>Araguatins</t>
  </si>
  <si>
    <t>Goianorte</t>
  </si>
  <si>
    <t>Silvanópolis</t>
  </si>
  <si>
    <t>Araguacema</t>
  </si>
  <si>
    <t>Formoso do Araguaia</t>
  </si>
  <si>
    <t>Copajure</t>
  </si>
  <si>
    <t>COPAJURE</t>
  </si>
  <si>
    <t>COPAJUE</t>
  </si>
  <si>
    <t>RPPS que adequaram Alíquotas</t>
  </si>
  <si>
    <t>RPPS que adequaram Benefícios</t>
  </si>
  <si>
    <t>Por idade</t>
  </si>
  <si>
    <t>Exclusão do Rol</t>
  </si>
  <si>
    <t>Total</t>
  </si>
  <si>
    <t>Adequação Alíquotas</t>
  </si>
  <si>
    <t>Adequação Regras de Benefícios</t>
  </si>
  <si>
    <t>Adequação Rol de Benefícios</t>
  </si>
  <si>
    <t>Regras de Benefícios</t>
  </si>
  <si>
    <t>Exclusão de Auxílios do Rol de Benefícios</t>
  </si>
  <si>
    <t>RPPS que adequaram ou cujas alíquotas atendem ao previsto na EC 103/2019 (14% ou progressivas)</t>
  </si>
  <si>
    <t>APOSENTADOS</t>
  </si>
  <si>
    <t>ATIVOS</t>
  </si>
  <si>
    <t>PENSIONISTAS</t>
  </si>
  <si>
    <t>TOTAL</t>
  </si>
  <si>
    <t>ENTE - UF</t>
  </si>
  <si>
    <t>ABADIA DE GOIÁS - GO</t>
  </si>
  <si>
    <t>ABADIA DOS DOURADOS - MG</t>
  </si>
  <si>
    <t>ABADIÂNIA - GO</t>
  </si>
  <si>
    <t>ABAETÉ - MG</t>
  </si>
  <si>
    <t>ABAETETUBA - PA</t>
  </si>
  <si>
    <t>ABAIARA - CE</t>
  </si>
  <si>
    <t>ABAÍRA - BA</t>
  </si>
  <si>
    <t>ABARÉ - BA</t>
  </si>
  <si>
    <t>ABATIÁ - PR</t>
  </si>
  <si>
    <t>ABDON BATISTA - SC</t>
  </si>
  <si>
    <t>ABEL FIGUEIREDO - PA</t>
  </si>
  <si>
    <t>ABELARDO LUZ - SC</t>
  </si>
  <si>
    <t>ABRE CAMPO - MG</t>
  </si>
  <si>
    <t>ABREU E LIMA - PE</t>
  </si>
  <si>
    <t>ABREULÂNDIA - TO</t>
  </si>
  <si>
    <t>ACAIACA - MG</t>
  </si>
  <si>
    <t>AÇAILÂNDIA - MA</t>
  </si>
  <si>
    <t>ACAJUTIBA - BA</t>
  </si>
  <si>
    <t>ACARÁ - PA</t>
  </si>
  <si>
    <t>ACARAPÉ - CE</t>
  </si>
  <si>
    <t>ACARAÚ - CE</t>
  </si>
  <si>
    <t>ACARI - RN</t>
  </si>
  <si>
    <t>ACAUÃ - PI</t>
  </si>
  <si>
    <t>ACEGUÁ - RS</t>
  </si>
  <si>
    <t>ACOPIARA - CE</t>
  </si>
  <si>
    <t>ACORIZAL - MT</t>
  </si>
  <si>
    <t>ACRELÂNDIA - AC</t>
  </si>
  <si>
    <t>ACREÚNA - GO</t>
  </si>
  <si>
    <t>AÇUCENA - MG</t>
  </si>
  <si>
    <t>ADAMANTINA - SP</t>
  </si>
  <si>
    <t>ADELÂNDIA - GO</t>
  </si>
  <si>
    <t>ADOLFO - SP</t>
  </si>
  <si>
    <t>ADRIANÓPOLIS - PR</t>
  </si>
  <si>
    <t>ADUSTINA - BA</t>
  </si>
  <si>
    <t>AFOGADOS DA INGAZEIRA - PE</t>
  </si>
  <si>
    <t>AFONSO BEZERRA - RN</t>
  </si>
  <si>
    <t>AFONSO CLÁUDIO - ES</t>
  </si>
  <si>
    <t>AFONSO CUNHA - MA</t>
  </si>
  <si>
    <t>AFRÂNIO - PE</t>
  </si>
  <si>
    <t>AFUÁ - PA</t>
  </si>
  <si>
    <t>AGRESTINA - PE</t>
  </si>
  <si>
    <t>AGRICOLÂNDIA - PI</t>
  </si>
  <si>
    <t>AGROLÂNDIA - SC</t>
  </si>
  <si>
    <t>AGRONÔMICA - SC</t>
  </si>
  <si>
    <t>ÁGUA AZUL DO NORTE - PA</t>
  </si>
  <si>
    <t>ÁGUA BOA - MG</t>
  </si>
  <si>
    <t>ÁGUA BOA - MT</t>
  </si>
  <si>
    <t>ÁGUA BRANCA - AL</t>
  </si>
  <si>
    <t>ÁGUA BRANCA - PB</t>
  </si>
  <si>
    <t>ÁGUA BRANCA - PI</t>
  </si>
  <si>
    <t>ÁGUA CLARA - MS</t>
  </si>
  <si>
    <t>ÁGUA COMPRIDA - MG</t>
  </si>
  <si>
    <t>ÁGUA DOCE - SC</t>
  </si>
  <si>
    <t>ÁGUA DOCE DO MARANHÃO - MA</t>
  </si>
  <si>
    <t>ÁGUA DOCE DO NORTE - ES</t>
  </si>
  <si>
    <t>ÁGUA FRIA - BA</t>
  </si>
  <si>
    <t>ÁGUA FRIA DE GOIÁS - GO</t>
  </si>
  <si>
    <t>ÁGUA LIMPA - GO</t>
  </si>
  <si>
    <t>ÁGUA NOVA - RN</t>
  </si>
  <si>
    <t>ÁGUA PRETA - PE</t>
  </si>
  <si>
    <t>ÁGUA SANTA - RS</t>
  </si>
  <si>
    <t>AGUAÍ - SP</t>
  </si>
  <si>
    <t>AGUANIL - MG</t>
  </si>
  <si>
    <t>ÁGUAS BELAS - PE</t>
  </si>
  <si>
    <t>ÁGUAS DA PRATA - SP</t>
  </si>
  <si>
    <t>ÁGUAS DE CHAPECÓ - SC</t>
  </si>
  <si>
    <t>ÁGUAS DE LINDÓIA - SP</t>
  </si>
  <si>
    <t>ÁGUAS DE SANTA BÁRBARA - SP</t>
  </si>
  <si>
    <t>ÁGUAS DE SÃO PEDRO - SP</t>
  </si>
  <si>
    <t>ÁGUAS FORMOSAS - MG</t>
  </si>
  <si>
    <t>ÁGUAS FRIAS - SC</t>
  </si>
  <si>
    <t>ÁGUAS LINDAS DE GOIÁS - GO</t>
  </si>
  <si>
    <t>ÁGUAS MORNAS - SC</t>
  </si>
  <si>
    <t>ÁGUAS VERMELHAS - MG</t>
  </si>
  <si>
    <t>AGUDO - RS</t>
  </si>
  <si>
    <t>AGUDOS - SP</t>
  </si>
  <si>
    <t>AGUDOS DO SUL - PR</t>
  </si>
  <si>
    <t>ÁGUIA BRANCA - ES</t>
  </si>
  <si>
    <t>AGUIAR - PB</t>
  </si>
  <si>
    <t>AGUIARNÓPOLIS - TO</t>
  </si>
  <si>
    <t>AIMORÉS - MG</t>
  </si>
  <si>
    <t>AIQUARA - BA</t>
  </si>
  <si>
    <t>AIUABA - CE</t>
  </si>
  <si>
    <t>AIURUOCA - MG</t>
  </si>
  <si>
    <t>AJURICABA - RS</t>
  </si>
  <si>
    <t>ALAGOA - MG</t>
  </si>
  <si>
    <t>ALAGOA GRANDE - PB</t>
  </si>
  <si>
    <t>ALAGOA NOVA - PB</t>
  </si>
  <si>
    <t>ALAGOINHA - PB</t>
  </si>
  <si>
    <t>ALAGOINHA - PE</t>
  </si>
  <si>
    <t>ALAGOINHA DO PIAUÍ - PI</t>
  </si>
  <si>
    <t>ALAGOINHAS - BA</t>
  </si>
  <si>
    <t>ALAMBARI - SP</t>
  </si>
  <si>
    <t>ALBERTINA - MG</t>
  </si>
  <si>
    <t>ALCÂNTARA - MA</t>
  </si>
  <si>
    <t>ALCÂNTARAS - CE</t>
  </si>
  <si>
    <t>ALCANTIL - PB</t>
  </si>
  <si>
    <t>ALCINÓPOLIS - MS</t>
  </si>
  <si>
    <t>ALCOBAÇA - BA</t>
  </si>
  <si>
    <t>ALDEIAS ALTAS - MA</t>
  </si>
  <si>
    <t>ALECRIM - RS</t>
  </si>
  <si>
    <t>ALEGRE - ES</t>
  </si>
  <si>
    <t>ALEGRETE - RS</t>
  </si>
  <si>
    <t>ALEGRETE DO PIAUÍ - PI</t>
  </si>
  <si>
    <t>ALEGRIA - RS</t>
  </si>
  <si>
    <t>ALÉM PARAÍBA - MG</t>
  </si>
  <si>
    <t>ALENQUER - PA</t>
  </si>
  <si>
    <t>ALEXANDRIA - RN</t>
  </si>
  <si>
    <t>ALEXÂNIA - GO</t>
  </si>
  <si>
    <t>ALFENAS - MG</t>
  </si>
  <si>
    <t>ALFREDO CHAVES - ES</t>
  </si>
  <si>
    <t>ALFREDO MARCONDES - SP</t>
  </si>
  <si>
    <t>ALFREDO VASCONCELOS - MG</t>
  </si>
  <si>
    <t>ALFREDO WAGNER - SC</t>
  </si>
  <si>
    <t>ALGODÃO DE JANDAÍRA - PB</t>
  </si>
  <si>
    <t>ALHANDRA - PB</t>
  </si>
  <si>
    <t>ALIANÇA - PE</t>
  </si>
  <si>
    <t>ALIANÇA DO TOCANTINS - TO</t>
  </si>
  <si>
    <t>ALMADINA - BA</t>
  </si>
  <si>
    <t>ALMAS - TO</t>
  </si>
  <si>
    <t>ALMEIRIM - PA</t>
  </si>
  <si>
    <t>ALMENARA - MG</t>
  </si>
  <si>
    <t>ALMINO AFONSO - RN</t>
  </si>
  <si>
    <t>ALMIRANTE TAMANDARÉ - PR</t>
  </si>
  <si>
    <t>ALMIRANTE TAMANDARÉ DO SUL - RS</t>
  </si>
  <si>
    <t>ALOÂNDIA - GO</t>
  </si>
  <si>
    <t>ALPERCATA - MG</t>
  </si>
  <si>
    <t>ALPESTRE - RS</t>
  </si>
  <si>
    <t>ALPINÓPOLIS - MG</t>
  </si>
  <si>
    <t>ALTA FLORESTA - MT</t>
  </si>
  <si>
    <t>ALTA FLORESTA D'OESTE - RO</t>
  </si>
  <si>
    <t>ALTAIR - SP</t>
  </si>
  <si>
    <t>ALTAMIRA - PA</t>
  </si>
  <si>
    <t>ALTAMIRA DO MARANHÃO - MA</t>
  </si>
  <si>
    <t>ALTAMIRA DO PARANÁ - PR</t>
  </si>
  <si>
    <t>ALTANEIRA - CE</t>
  </si>
  <si>
    <t>ALTEROSA - MG</t>
  </si>
  <si>
    <t>ALTINHO - PE</t>
  </si>
  <si>
    <t>ALTINÓPOLIS - SP</t>
  </si>
  <si>
    <t>ALTO ALEGRE - RR</t>
  </si>
  <si>
    <t>ALTO ALEGRE - RS</t>
  </si>
  <si>
    <t>ALTO ALEGRE - SP</t>
  </si>
  <si>
    <t>ALTO ALEGRE DO MARANHÃO - MA</t>
  </si>
  <si>
    <t>ALTO ALEGRE DO PINDARÉ - MA</t>
  </si>
  <si>
    <t>ALTO ALEGRE DOS PARECIS - RO</t>
  </si>
  <si>
    <t>ALTO ARAGUAIA - MT</t>
  </si>
  <si>
    <t>ALTO BELA VISTA - SC</t>
  </si>
  <si>
    <t>ALTO BOA VISTA - MT</t>
  </si>
  <si>
    <t>ALTO CAPARAÓ - MG</t>
  </si>
  <si>
    <t>ALTO DO RODRIGUES - RN</t>
  </si>
  <si>
    <t>ALTO FELIZ - RS</t>
  </si>
  <si>
    <t>ALTO GARÇAS - MT</t>
  </si>
  <si>
    <t>ALTO HORIZONTE - GO</t>
  </si>
  <si>
    <t>ALTO JEQUITIBÁ - MG</t>
  </si>
  <si>
    <t>ALTO LONGÁ - PI</t>
  </si>
  <si>
    <t>ALTO PARAGUAI - MT</t>
  </si>
  <si>
    <t>ALTO PARAÍSO - RO</t>
  </si>
  <si>
    <t>ALTO PARAÍSO (ANTIGO VILA ALTA) - PR</t>
  </si>
  <si>
    <t>ALTO PARAÍSO DE GOIÁS - GO</t>
  </si>
  <si>
    <t>ALTO PARANÁ - PR</t>
  </si>
  <si>
    <t>ALTO PARNAÍBA - MA</t>
  </si>
  <si>
    <t>ALTO PIQUIRI - PR</t>
  </si>
  <si>
    <t>ALTO RIO DOCE - MG</t>
  </si>
  <si>
    <t>ALTO RIO NOVO - ES</t>
  </si>
  <si>
    <t>ALTO SANTO - CE</t>
  </si>
  <si>
    <t>ALTO TAQUARI - MT</t>
  </si>
  <si>
    <t>ALTÔNIA - PR</t>
  </si>
  <si>
    <t>ALTOS - PI</t>
  </si>
  <si>
    <t>ALUMÍNIO - SP</t>
  </si>
  <si>
    <t>ALVARÃES - AM</t>
  </si>
  <si>
    <t>ALVARENGA - MG</t>
  </si>
  <si>
    <t>ÁLVARES FLORENCE - SP</t>
  </si>
  <si>
    <t>ÁLVARES MACHADO - SP</t>
  </si>
  <si>
    <t>ÁLVARO DE CARVALHO - SP</t>
  </si>
  <si>
    <t>ALVINLÂNDIA - SP</t>
  </si>
  <si>
    <t>ALVINÓPOLIS - MG</t>
  </si>
  <si>
    <t>ALVORADA - RS</t>
  </si>
  <si>
    <t>ALVORADA - TO</t>
  </si>
  <si>
    <t>ALVORADA D'OESTE - RO</t>
  </si>
  <si>
    <t>ALVORADA DE MINAS - MG</t>
  </si>
  <si>
    <t>ALVORADA DO GURGUÉIA - PI</t>
  </si>
  <si>
    <t>ALVORADA DO NORTE - GO</t>
  </si>
  <si>
    <t>ALVORADA DO SUL - PR</t>
  </si>
  <si>
    <t>AMAJARI - RR</t>
  </si>
  <si>
    <t>AMAMBAÍ - MS</t>
  </si>
  <si>
    <t>AMAPÁ - AP</t>
  </si>
  <si>
    <t>AMAPÁ DO MARANHÃO - MA</t>
  </si>
  <si>
    <t>AMAPORÃ - PR</t>
  </si>
  <si>
    <t>AMARAJI - PE</t>
  </si>
  <si>
    <t>AMARAL FERRADOR - RS</t>
  </si>
  <si>
    <t>AMARALINA - GO</t>
  </si>
  <si>
    <t>AMARANTE - PI</t>
  </si>
  <si>
    <t>AMARANTE DO MARANHÃO - MA</t>
  </si>
  <si>
    <t>AMARGOSA - BA</t>
  </si>
  <si>
    <t>AMATURÁ - AM</t>
  </si>
  <si>
    <t>AMÉLIA RODRIGUES - BA</t>
  </si>
  <si>
    <t>AMÉRICA DOURADA - BA</t>
  </si>
  <si>
    <t>AMERICANA - SP</t>
  </si>
  <si>
    <t>AMERICANO DO BRASIL - GO</t>
  </si>
  <si>
    <t>AMÉRICO BRASILIENSE - SP</t>
  </si>
  <si>
    <t>AMÉRICO DE CAMPOS - SP</t>
  </si>
  <si>
    <t>AMETISTA DO SUL - RS</t>
  </si>
  <si>
    <t>AMONTADA - CE</t>
  </si>
  <si>
    <t>AMORINÓPOLIS - GO</t>
  </si>
  <si>
    <t>AMPARO - PB</t>
  </si>
  <si>
    <t>AMPARO - SP</t>
  </si>
  <si>
    <t>AMPARO DO SÃO FRANCISCO - SE</t>
  </si>
  <si>
    <t>AMPARO DO SERRA - MG</t>
  </si>
  <si>
    <t>AMPÉRE - PR</t>
  </si>
  <si>
    <t>ANADIA - AL</t>
  </si>
  <si>
    <t>ANAGÉ - BA</t>
  </si>
  <si>
    <t>ANAHY - PR</t>
  </si>
  <si>
    <t>ANAJÁS - PA</t>
  </si>
  <si>
    <t>ANAJATUBA - MA</t>
  </si>
  <si>
    <t>ANALÂNDIA (ANTIGO ANÁPOLIS) - SP</t>
  </si>
  <si>
    <t>ANAMÃ - AM</t>
  </si>
  <si>
    <t>ANANÁS - TO</t>
  </si>
  <si>
    <t>ANANINDEUA - PA</t>
  </si>
  <si>
    <t>ANÁPOLIS - GO</t>
  </si>
  <si>
    <t>ANAPU - PA</t>
  </si>
  <si>
    <t>ANAPURUS - MA</t>
  </si>
  <si>
    <t>ANASTÁCIO - MS</t>
  </si>
  <si>
    <t>ANAURILÂNDIA - MS</t>
  </si>
  <si>
    <t>ANCHIETA - ES</t>
  </si>
  <si>
    <t>ANCHIETA - SC</t>
  </si>
  <si>
    <t>ANDARAÍ - BA</t>
  </si>
  <si>
    <t>ANDIRÁ - PR</t>
  </si>
  <si>
    <t>ANDORINHA - BA</t>
  </si>
  <si>
    <t>ANDRADAS - MG</t>
  </si>
  <si>
    <t>ANDRADINA - SP</t>
  </si>
  <si>
    <t>ANDRÉ DA ROCHA - RS</t>
  </si>
  <si>
    <t>ANDRELÂNDIA - MG</t>
  </si>
  <si>
    <t>ANGATUBA - SP</t>
  </si>
  <si>
    <t>ANGELÂNDIA - MG</t>
  </si>
  <si>
    <t>ANGÉLICA - MS</t>
  </si>
  <si>
    <t>ANGELIM - PE</t>
  </si>
  <si>
    <t>ANGELINA - SC</t>
  </si>
  <si>
    <t>ANGICAL - BA</t>
  </si>
  <si>
    <t>ANGICAL DO PIAUÍ - PI</t>
  </si>
  <si>
    <t>ANGICO - TO</t>
  </si>
  <si>
    <t>ANGICOS - RN</t>
  </si>
  <si>
    <t>ANGRA DOS REIS - RJ</t>
  </si>
  <si>
    <t>ANGUERA - BA</t>
  </si>
  <si>
    <t>ÂNGULO - PR</t>
  </si>
  <si>
    <t>ANHANGUERA - GO</t>
  </si>
  <si>
    <t>ANHEMBI - SP</t>
  </si>
  <si>
    <t>ANHUMAS - SP</t>
  </si>
  <si>
    <t>ANICUNS - GO</t>
  </si>
  <si>
    <t>ANÍSIO DE ABREU - PI</t>
  </si>
  <si>
    <t>ANITA GARIBALDI - SC</t>
  </si>
  <si>
    <t>ANITÁPOLIS - SC</t>
  </si>
  <si>
    <t>ANORI - AM</t>
  </si>
  <si>
    <t>ANTA GORDA - RS</t>
  </si>
  <si>
    <t>ANTAS - BA</t>
  </si>
  <si>
    <t>ANTONINA - PR</t>
  </si>
  <si>
    <t>ANTONINA DO NORTE - CE</t>
  </si>
  <si>
    <t>ANTÔNIO ALMEIDA - PI</t>
  </si>
  <si>
    <t>ANTÔNIO CARDOSO - BA</t>
  </si>
  <si>
    <t>ANTÔNIO CARLOS - MG</t>
  </si>
  <si>
    <t>ANTÔNIO CARLOS - SC</t>
  </si>
  <si>
    <t>ANTÔNIO DIAS - MG</t>
  </si>
  <si>
    <t>ANTÔNIO GONÇALVES - BA</t>
  </si>
  <si>
    <t>ANTÔNIO JOÃO - MS</t>
  </si>
  <si>
    <t>ANTÔNIO MARTINS - RN</t>
  </si>
  <si>
    <t>ANTÔNIO OLINTO - PR</t>
  </si>
  <si>
    <t>ANTÔNIO PRADO - RS</t>
  </si>
  <si>
    <t>ANTÔNIO PRADO DE MINAS - MG</t>
  </si>
  <si>
    <t>APARECIDA - PB</t>
  </si>
  <si>
    <t>APARECIDA - SP</t>
  </si>
  <si>
    <t>APARECIDA D'OESTE - SP</t>
  </si>
  <si>
    <t>APARECIDA DE GOIÂNIA - GO</t>
  </si>
  <si>
    <t>APARECIDA DO RIO DOCE - GO</t>
  </si>
  <si>
    <t>APARECIDA DO RIO NEGRO - TO</t>
  </si>
  <si>
    <t>APARECIDA DO TABOADO - MS</t>
  </si>
  <si>
    <t>APERIBÉ - RJ</t>
  </si>
  <si>
    <t>APIACÁ - ES</t>
  </si>
  <si>
    <t>APIACÁS - MT</t>
  </si>
  <si>
    <t>APIAÍ - SP</t>
  </si>
  <si>
    <t>APICUM-AÇU - MA</t>
  </si>
  <si>
    <t>APIÚNA - SC</t>
  </si>
  <si>
    <t>APODI - RN</t>
  </si>
  <si>
    <t>APORÁ - BA</t>
  </si>
  <si>
    <t>APORÉ - GO</t>
  </si>
  <si>
    <t>APUAREMA - BA</t>
  </si>
  <si>
    <t>APUCARANA - PR</t>
  </si>
  <si>
    <t>APUÍ - AM</t>
  </si>
  <si>
    <t>APUIARÉS - CE</t>
  </si>
  <si>
    <t>AQUIDABÃ - SE</t>
  </si>
  <si>
    <t>AQUIDAUANA - MS</t>
  </si>
  <si>
    <t>AQUIRAZ - CE</t>
  </si>
  <si>
    <t>ARABUTÃ - SC</t>
  </si>
  <si>
    <t>ARAÇAGI - PB</t>
  </si>
  <si>
    <t>ARAÇAÍ - MG</t>
  </si>
  <si>
    <t>ARACAJU - SE</t>
  </si>
  <si>
    <t>ARAÇARIGUAMA - SP</t>
  </si>
  <si>
    <t>ARAÇAS - BA</t>
  </si>
  <si>
    <t>ARACATI - CE</t>
  </si>
  <si>
    <t>ARACATU - BA</t>
  </si>
  <si>
    <t>ARAÇATUBA - SP</t>
  </si>
  <si>
    <t>ARACI - BA</t>
  </si>
  <si>
    <t>ARACITABA - MG</t>
  </si>
  <si>
    <t>ARACOIABA - CE</t>
  </si>
  <si>
    <t>ARAÇOIABA - PE</t>
  </si>
  <si>
    <t>ARAÇOIABA DA SERRA - SP</t>
  </si>
  <si>
    <t>ARACRUZ - ES</t>
  </si>
  <si>
    <t>ARAÇU - GO</t>
  </si>
  <si>
    <t>ARAÇUAÍ - MG</t>
  </si>
  <si>
    <t>ARAGARÇAS - GO</t>
  </si>
  <si>
    <t>ARAGOIÂNIA - GO</t>
  </si>
  <si>
    <t>ARAGOMINAS - TO</t>
  </si>
  <si>
    <t>ARAGUACEMA - TO</t>
  </si>
  <si>
    <t>ARAGUAÇU - TO</t>
  </si>
  <si>
    <t>ARAGUAIANA - MT</t>
  </si>
  <si>
    <t>ARAGUAÍNA - TO</t>
  </si>
  <si>
    <t>ARAGUANÃ - MA</t>
  </si>
  <si>
    <t>ARAGUANÃ - TO</t>
  </si>
  <si>
    <t>ARAGUAPAZ - GO</t>
  </si>
  <si>
    <t>ARAGUARI - MG</t>
  </si>
  <si>
    <t>ARAGUATINS - TO</t>
  </si>
  <si>
    <t>ARAIOSES - MA</t>
  </si>
  <si>
    <t>ARAL MOREIRA - MS</t>
  </si>
  <si>
    <t>ARAMARI - BA</t>
  </si>
  <si>
    <t>ARAMBARÉ - RS</t>
  </si>
  <si>
    <t>ARAME - MA</t>
  </si>
  <si>
    <t>ARAMINA - SP</t>
  </si>
  <si>
    <t>ARANDU - SP</t>
  </si>
  <si>
    <t>ARANTINA - MG</t>
  </si>
  <si>
    <t>ARAPEÍ - SP</t>
  </si>
  <si>
    <t>ARAPIRACA - AL</t>
  </si>
  <si>
    <t>ARAPOEMA - TO</t>
  </si>
  <si>
    <t>ARAPONGA - MG</t>
  </si>
  <si>
    <t>ARAPONGAS - PR</t>
  </si>
  <si>
    <t>ARAPORÃ - MG</t>
  </si>
  <si>
    <t>ARAPOTI - PR</t>
  </si>
  <si>
    <t>ARAPUÁ - MG</t>
  </si>
  <si>
    <t>ARAPUÃ - PR</t>
  </si>
  <si>
    <t>ARAPUTANGA - MT</t>
  </si>
  <si>
    <t>ARAQUARI - SC</t>
  </si>
  <si>
    <t>ARARA - PB</t>
  </si>
  <si>
    <t>ARARANGUÁ - SC</t>
  </si>
  <si>
    <t>ARARAQUARA - SP</t>
  </si>
  <si>
    <t>ARARAS - SP</t>
  </si>
  <si>
    <t>ARARENDÁ - CE</t>
  </si>
  <si>
    <t>ARARI - MA</t>
  </si>
  <si>
    <t>ARARICÁ - RS</t>
  </si>
  <si>
    <t>ARARIPE - CE</t>
  </si>
  <si>
    <t>ARARIPINA - PE</t>
  </si>
  <si>
    <t>ARARUAMA - RJ</t>
  </si>
  <si>
    <t>ARARUNA - PB</t>
  </si>
  <si>
    <t>ARARUNA - PR</t>
  </si>
  <si>
    <t>ARATACA - BA</t>
  </si>
  <si>
    <t>ARATIBA - RS</t>
  </si>
  <si>
    <t>ARATUBA - CE</t>
  </si>
  <si>
    <t>ARATUÍPE - BA</t>
  </si>
  <si>
    <t>ARAUÁ - SE</t>
  </si>
  <si>
    <t>ARAUCÁRIA - PR</t>
  </si>
  <si>
    <t>ARAÚJOS - MG</t>
  </si>
  <si>
    <t>ARAXÁ - MG</t>
  </si>
  <si>
    <t>ARCEBURGO - MG</t>
  </si>
  <si>
    <t>ARCO-ÍRIS - SP</t>
  </si>
  <si>
    <t>ARCOS - MG</t>
  </si>
  <si>
    <t>ARCOVERDE - PE</t>
  </si>
  <si>
    <t>AREADO - MG</t>
  </si>
  <si>
    <t>AREAL - RJ</t>
  </si>
  <si>
    <t>AREALVA - SP</t>
  </si>
  <si>
    <t>AREIA - PB</t>
  </si>
  <si>
    <t>AREIA BRANCA - RN</t>
  </si>
  <si>
    <t>AREIA BRANCA - SE</t>
  </si>
  <si>
    <t>AREIA DE BARAÚNAS - PB</t>
  </si>
  <si>
    <t>AREIAL - PB</t>
  </si>
  <si>
    <t>AREIAS - SP</t>
  </si>
  <si>
    <t>AREIÓPOLIS - SP</t>
  </si>
  <si>
    <t>ARENÁPOLIS - MT</t>
  </si>
  <si>
    <t>ARENÓPOLIS - GO</t>
  </si>
  <si>
    <t>AREZ - RN</t>
  </si>
  <si>
    <t>ARGIRITA - MG</t>
  </si>
  <si>
    <t>ARICANDUVA - MG</t>
  </si>
  <si>
    <t>ARINOS - MG</t>
  </si>
  <si>
    <t>ARIPUANÃ - MT</t>
  </si>
  <si>
    <t>ARIQUEMES - RO</t>
  </si>
  <si>
    <t>ARIRANHA - SP</t>
  </si>
  <si>
    <t>ARIRANHA DO IVAÍ - PR</t>
  </si>
  <si>
    <t>ARMAÇÃO DOS BÚZIOS - RJ</t>
  </si>
  <si>
    <t>ARMAZÉM - SC</t>
  </si>
  <si>
    <t>ARNEIROZ - CE</t>
  </si>
  <si>
    <t>AROAZES - PI</t>
  </si>
  <si>
    <t>AROEIRAS - PB</t>
  </si>
  <si>
    <t>AROEIRAS DO ITAIM - PI</t>
  </si>
  <si>
    <t>ARRAIAL - PI</t>
  </si>
  <si>
    <t>ARRAIAS - TO</t>
  </si>
  <si>
    <t>ARROIO DO MEIO - RS</t>
  </si>
  <si>
    <t>ARROIO DO PADRE - RS</t>
  </si>
  <si>
    <t>ARROIO DO SAL - RS</t>
  </si>
  <si>
    <t>ARROIO DO TIGRE - RS</t>
  </si>
  <si>
    <t>ARROIO DOS RATOS - RS</t>
  </si>
  <si>
    <t>ARROIO GRANDE - RS</t>
  </si>
  <si>
    <t>ARROIO TRINTA - SC</t>
  </si>
  <si>
    <t>ARTUR NOGUEIRA - SP</t>
  </si>
  <si>
    <t>ARUANÃ - GO</t>
  </si>
  <si>
    <t>ARUJÁ - SP</t>
  </si>
  <si>
    <t>ARVOREDO - SC</t>
  </si>
  <si>
    <t>ARVOREZINHA - RS</t>
  </si>
  <si>
    <t>ASCURRA - SC</t>
  </si>
  <si>
    <t>ASPÁSIA - SP</t>
  </si>
  <si>
    <t>ASSAÍ - PR</t>
  </si>
  <si>
    <t>ASSARÉ - CE</t>
  </si>
  <si>
    <t>ASSIS - SP</t>
  </si>
  <si>
    <t>ASSIS BRASIL - AC</t>
  </si>
  <si>
    <t>ASSIS CHATEAUBRIAND - PR</t>
  </si>
  <si>
    <t>ASSÚ - RN</t>
  </si>
  <si>
    <t>ASSUNÇÃO - PB</t>
  </si>
  <si>
    <t>ASSUNÇÃO DO PIAUÍ - PI</t>
  </si>
  <si>
    <t>ASTOLFO DUTRA - MG</t>
  </si>
  <si>
    <t>ASTORGA - PR</t>
  </si>
  <si>
    <t>ATALAIA - AL</t>
  </si>
  <si>
    <t>ATALAIA - PR</t>
  </si>
  <si>
    <t>ATALAIA DO NORTE - AM</t>
  </si>
  <si>
    <t>ATALANTA - SC</t>
  </si>
  <si>
    <t>ATALÉIA - MG</t>
  </si>
  <si>
    <t>ATIBAIA - SP</t>
  </si>
  <si>
    <t>ATILIO VIVACQUA - ES</t>
  </si>
  <si>
    <t>AUGUSTINÓPOLIS - TO</t>
  </si>
  <si>
    <t>AUGUSTO CORRÊA - PA</t>
  </si>
  <si>
    <t>AUGUSTO DE LIMA - MG</t>
  </si>
  <si>
    <t>AUGUSTO PESTANA - RS</t>
  </si>
  <si>
    <t>ÁUREA - RS</t>
  </si>
  <si>
    <t>AURELINO LEAL - BA</t>
  </si>
  <si>
    <t>AURIFLAMA - SP</t>
  </si>
  <si>
    <t>AURILÂNDIA - GO</t>
  </si>
  <si>
    <t>AURORA - CE</t>
  </si>
  <si>
    <t>AURORA - SC</t>
  </si>
  <si>
    <t>AURORA DO PARÁ - PA</t>
  </si>
  <si>
    <t>AURORA DO TOCANTINS - TO</t>
  </si>
  <si>
    <t>AUTAZES - AM</t>
  </si>
  <si>
    <t>AVAÍ - SP</t>
  </si>
  <si>
    <t>AVANHANDAVA - SP</t>
  </si>
  <si>
    <t>AVARÉ - SP</t>
  </si>
  <si>
    <t>AVEIRO - PA</t>
  </si>
  <si>
    <t>AVELINO LOPES - PI</t>
  </si>
  <si>
    <t>AVELINÓPOLIS - GO</t>
  </si>
  <si>
    <t>AXIXÁ - MA</t>
  </si>
  <si>
    <t>AXIXÁ DO TOCANTINS - TO</t>
  </si>
  <si>
    <t>BABAÇULÂNDIA - TO</t>
  </si>
  <si>
    <t>BACABAL - MA</t>
  </si>
  <si>
    <t>BACABEIRA - MA</t>
  </si>
  <si>
    <t>BACURI - MA</t>
  </si>
  <si>
    <t>BACURITUBA - MA</t>
  </si>
  <si>
    <t>BADY BASSITT - SP</t>
  </si>
  <si>
    <t>BAEPENDI - MG</t>
  </si>
  <si>
    <t>BAGÉ - RS</t>
  </si>
  <si>
    <t>BAGRE - PA</t>
  </si>
  <si>
    <t>BAÍA DA TRAIÇÃO - PB</t>
  </si>
  <si>
    <t>BAÍA FORMOSA - RN</t>
  </si>
  <si>
    <t>BAIANÓPOLIS - BA</t>
  </si>
  <si>
    <t>BAIÃO - PA</t>
  </si>
  <si>
    <t>BAIXA GRANDE - BA</t>
  </si>
  <si>
    <t>BAIXA GRANDE DO RIBEIRO - PI</t>
  </si>
  <si>
    <t>BAIXIO - CE</t>
  </si>
  <si>
    <t>BAIXO GUANDU - ES</t>
  </si>
  <si>
    <t>BALBINOS - SP</t>
  </si>
  <si>
    <t>BALDIM - MG</t>
  </si>
  <si>
    <t>BALIZA - GO</t>
  </si>
  <si>
    <t>BALNEÁRIO ARROIO DO SILVA - SC</t>
  </si>
  <si>
    <t>BALNEÁRIO BARRA DO SUL - SC</t>
  </si>
  <si>
    <t>BALNEÁRIO CAMBORIÚ - SC</t>
  </si>
  <si>
    <t>BALNEÁRIO GAIVOTA - SC</t>
  </si>
  <si>
    <t>BALNEÁRIO PIÇARRAS - SC</t>
  </si>
  <si>
    <t>BALNEÁRIO PINHAL - RS</t>
  </si>
  <si>
    <t>BALNEÁRIO RINCÃO - SC</t>
  </si>
  <si>
    <t>BALSA NOVA - PR</t>
  </si>
  <si>
    <t>BÁLSAMO - SP</t>
  </si>
  <si>
    <t>BALSAS - MA</t>
  </si>
  <si>
    <t>BAMBUÍ - MG</t>
  </si>
  <si>
    <t>BANABUIÚ - CE</t>
  </si>
  <si>
    <t>BANANAL - SP</t>
  </si>
  <si>
    <t>BANANEIRAS - PB</t>
  </si>
  <si>
    <t>BANDEIRA - MG</t>
  </si>
  <si>
    <t>BANDEIRA DO SUL - MG</t>
  </si>
  <si>
    <t>BANDEIRANTE - SC</t>
  </si>
  <si>
    <t>BANDEIRANTES - MS</t>
  </si>
  <si>
    <t>BANDEIRANTES - PR</t>
  </si>
  <si>
    <t>BANDEIRANTES DO TOCANTINS - TO</t>
  </si>
  <si>
    <t>BANNACH - PA</t>
  </si>
  <si>
    <t>BANZAÊ - BA</t>
  </si>
  <si>
    <t>BARÃO - RS</t>
  </si>
  <si>
    <t>BARÃO DE ANTONINA - SP</t>
  </si>
  <si>
    <t>BARÃO DE COCAIS - MG</t>
  </si>
  <si>
    <t>BARÃO DE COTEGIPE - RS</t>
  </si>
  <si>
    <t>BARÃO DE GRAJAÚ - MA</t>
  </si>
  <si>
    <t>BARÃO DE MELGAÇO - MT</t>
  </si>
  <si>
    <t>BARÃO DO MONTE ALTO - MG</t>
  </si>
  <si>
    <t>BARÃO DO TRIUNFO - RS</t>
  </si>
  <si>
    <t>BARAÚNA - PB</t>
  </si>
  <si>
    <t>BARAÚNA - RN</t>
  </si>
  <si>
    <t>BARBACENA - MG</t>
  </si>
  <si>
    <t>BARBALHA - CE</t>
  </si>
  <si>
    <t>BARBOSA - SP</t>
  </si>
  <si>
    <t>BARBOSA FERRAZ - PR</t>
  </si>
  <si>
    <t>BARCARENA - PA</t>
  </si>
  <si>
    <t>BARCELONA - RN</t>
  </si>
  <si>
    <t>BARCELOS - AM</t>
  </si>
  <si>
    <t>BARIRI - SP</t>
  </si>
  <si>
    <t>BARRA - BA</t>
  </si>
  <si>
    <t>BARRA BONITA - SC</t>
  </si>
  <si>
    <t>BARRA BONITA - SP</t>
  </si>
  <si>
    <t>BARRA D'ALCÂNTARA - PI</t>
  </si>
  <si>
    <t>BARRA DA ESTIVA - BA</t>
  </si>
  <si>
    <t>BARRA DE GUABIRABA - PE</t>
  </si>
  <si>
    <t>BARRA DE SANTA ROSA - PB</t>
  </si>
  <si>
    <t>BARRA DE SANTANA - PB</t>
  </si>
  <si>
    <t>BARRA DE SANTO ANTÔNIO - AL</t>
  </si>
  <si>
    <t>BARRA DE SÃO FRANCISCO - ES</t>
  </si>
  <si>
    <t>BARRA DE SÃO MIGUEL - AL</t>
  </si>
  <si>
    <t>BARRA DE SÃO MIGUEL - PB</t>
  </si>
  <si>
    <t>BARRA DO BUGRES - MT</t>
  </si>
  <si>
    <t>BARRA DO CHAPÉU - SP</t>
  </si>
  <si>
    <t>BARRA DO CHOÇA - BA</t>
  </si>
  <si>
    <t>BARRA DO CORDA - MA</t>
  </si>
  <si>
    <t>BARRA DO GARÇAS - MT</t>
  </si>
  <si>
    <t>BARRA DO GUARITA - RS</t>
  </si>
  <si>
    <t>BARRA DO JACARÉ - PR</t>
  </si>
  <si>
    <t>BARRA DO MENDES - BA</t>
  </si>
  <si>
    <t>BARRA DO OURO - TO</t>
  </si>
  <si>
    <t>BARRA DO PIRAÍ - RJ</t>
  </si>
  <si>
    <t>BARRA DO QUARAÍ - RS</t>
  </si>
  <si>
    <t>BARRA DO RIBEIRO - RS</t>
  </si>
  <si>
    <t>BARRA DO RIO AZUL - RS</t>
  </si>
  <si>
    <t>BARRA DO ROCHA - BA</t>
  </si>
  <si>
    <t>BARRA DO TURVO - SP</t>
  </si>
  <si>
    <t>BARRA DOS COQUEIROS - SE</t>
  </si>
  <si>
    <t>BARRA FUNDA - RS</t>
  </si>
  <si>
    <t>BARRA LONGA - MG</t>
  </si>
  <si>
    <t>BARRA MANSA - RJ</t>
  </si>
  <si>
    <t>BARRA VELHA - SC</t>
  </si>
  <si>
    <t>BARRACÃO - PR</t>
  </si>
  <si>
    <t>BARRACÃO - RS</t>
  </si>
  <si>
    <t>BARRAS - PI</t>
  </si>
  <si>
    <t>BARREIRA - CE</t>
  </si>
  <si>
    <t>BARREIRAS - BA</t>
  </si>
  <si>
    <t>BARREIRAS DO PIAUÍ - PI</t>
  </si>
  <si>
    <t>BARREIRINHA - AM</t>
  </si>
  <si>
    <t>BARREIRINHAS - MA</t>
  </si>
  <si>
    <t>BARREIROS - PE</t>
  </si>
  <si>
    <t>BARRETOS - SP</t>
  </si>
  <si>
    <t>BARRINHA - SP</t>
  </si>
  <si>
    <t>BARRO - CE</t>
  </si>
  <si>
    <t>BARRO ALTO - BA</t>
  </si>
  <si>
    <t>BARRO ALTO - GO</t>
  </si>
  <si>
    <t>BARRO DURO - PI</t>
  </si>
  <si>
    <t>BARRO PRETO (ANTIGO GOVERNADOR LOMANTO JÚNIOR) - BA</t>
  </si>
  <si>
    <t>BARROCAS - BA</t>
  </si>
  <si>
    <t>BARROLÂNDIA - TO</t>
  </si>
  <si>
    <t>BARROQUINHA - CE</t>
  </si>
  <si>
    <t>BARROS CASSAL - RS</t>
  </si>
  <si>
    <t>BARROSO - MG</t>
  </si>
  <si>
    <t>BARUERI - SP</t>
  </si>
  <si>
    <t>BASTOS - SP</t>
  </si>
  <si>
    <t>BATAGUASSU - MS</t>
  </si>
  <si>
    <t>BATAIPORÃ - MS</t>
  </si>
  <si>
    <t>BATALHA - AL</t>
  </si>
  <si>
    <t>BATALHA - PI</t>
  </si>
  <si>
    <t>BATATAIS - SP</t>
  </si>
  <si>
    <t>BATURITÉ - CE</t>
  </si>
  <si>
    <t>BAURU - SP</t>
  </si>
  <si>
    <t>BAYEUX - PB</t>
  </si>
  <si>
    <t>BEBEDOURO - SP</t>
  </si>
  <si>
    <t>BEBERIBE - CE</t>
  </si>
  <si>
    <t>BELA CRUZ - CE</t>
  </si>
  <si>
    <t>BELA VISTA - MS</t>
  </si>
  <si>
    <t>BELA VISTA DA CAROBA - PR</t>
  </si>
  <si>
    <t>BELA VISTA DE GOIÁS - GO</t>
  </si>
  <si>
    <t>BELA VISTA DE MINAS - MG</t>
  </si>
  <si>
    <t>BELA VISTA DO MARANHÃO - MA</t>
  </si>
  <si>
    <t>BELA VISTA DO PARAÍSO - PR</t>
  </si>
  <si>
    <t>BELA VISTA DO PIAUÍ - PI</t>
  </si>
  <si>
    <t>BELA VISTA DO TOLDO - SC</t>
  </si>
  <si>
    <t>BELÁGUA - MA</t>
  </si>
  <si>
    <t>BELÉM - AL</t>
  </si>
  <si>
    <t>BELÉM - PA</t>
  </si>
  <si>
    <t>BELÉM - PB</t>
  </si>
  <si>
    <t>BELÉM DE MARIA - PE</t>
  </si>
  <si>
    <t>BELÉM DE SÃO FRANCISCO - PE</t>
  </si>
  <si>
    <t>BELÉM DO BREJO DO CRUZ - PB</t>
  </si>
  <si>
    <t>BELÉM DO PIAUÍ - PI</t>
  </si>
  <si>
    <t>BELFORD ROXO - RJ</t>
  </si>
  <si>
    <t>BELMIRO BRAGA - MG</t>
  </si>
  <si>
    <t>BELMONTE - BA</t>
  </si>
  <si>
    <t>BELMONTE - SC</t>
  </si>
  <si>
    <t>BELO CAMPO - BA</t>
  </si>
  <si>
    <t>BELO HORIZONTE - MG</t>
  </si>
  <si>
    <t>BELO JARDIM - PE</t>
  </si>
  <si>
    <t>BELO MONTE - AL</t>
  </si>
  <si>
    <t>BELO ORIENTE - MG</t>
  </si>
  <si>
    <t>BELO VALE - MG</t>
  </si>
  <si>
    <t>BELTERRA - PA</t>
  </si>
  <si>
    <t>BENEDITINOS - PI</t>
  </si>
  <si>
    <t>BENEDITO LEITE - MA</t>
  </si>
  <si>
    <t>BENEDITO NOVO - SC</t>
  </si>
  <si>
    <t>BENEVIDES - PA</t>
  </si>
  <si>
    <t>BENJAMIN CONSTANT - AM</t>
  </si>
  <si>
    <t>BENJAMIN CONSTANT DO SUL - RS</t>
  </si>
  <si>
    <t>BENTO DE ABREU - SP</t>
  </si>
  <si>
    <t>BENTO FERNANDES - RN</t>
  </si>
  <si>
    <t>BENTO GONÇALVES - RS</t>
  </si>
  <si>
    <t>BEQUIMÃO - MA</t>
  </si>
  <si>
    <t>BERILO - MG</t>
  </si>
  <si>
    <t>BERIZAL - MG</t>
  </si>
  <si>
    <t>BERNARDINO BATISTA - PB</t>
  </si>
  <si>
    <t>BERNARDINO DE CAMPOS - SP</t>
  </si>
  <si>
    <t>BERNARDO DO MEARIM - MA</t>
  </si>
  <si>
    <t>BERNARDO SAYÃO - TO</t>
  </si>
  <si>
    <t>BERTIOGA - SP</t>
  </si>
  <si>
    <t>BERTOLÍNIA - PI</t>
  </si>
  <si>
    <t>BERTÓPOLIS - MG</t>
  </si>
  <si>
    <t>BERURI - AM</t>
  </si>
  <si>
    <t>BETÂNIA - PE</t>
  </si>
  <si>
    <t>BETÂNIA DO PIAUÍ - PI</t>
  </si>
  <si>
    <t>BETIM - MG</t>
  </si>
  <si>
    <t>BEZERROS - PE</t>
  </si>
  <si>
    <t>BIAS FORTES - MG</t>
  </si>
  <si>
    <t>BICAS - MG</t>
  </si>
  <si>
    <t>BIGUAÇU - SC</t>
  </si>
  <si>
    <t>BILAC - SP</t>
  </si>
  <si>
    <t>BIQUINHAS - MG</t>
  </si>
  <si>
    <t>BIRIGUI - SP</t>
  </si>
  <si>
    <t>BIRITIBA-MIRIM - SP</t>
  </si>
  <si>
    <t>BIRITINGA - BA</t>
  </si>
  <si>
    <t>BITURUNA - PR</t>
  </si>
  <si>
    <t>BLUMENAU - SC</t>
  </si>
  <si>
    <t>BOA ESPERANÇA - ES</t>
  </si>
  <si>
    <t>BOA ESPERANÇA - MG</t>
  </si>
  <si>
    <t>BOA ESPERANÇA - PR</t>
  </si>
  <si>
    <t>BOA ESPERANÇA DO IGUAÇU - PR</t>
  </si>
  <si>
    <t>BOA ESPERANÇA DO SUL - SP</t>
  </si>
  <si>
    <t>BOA HORA - PI</t>
  </si>
  <si>
    <t>BOA NOVA - BA</t>
  </si>
  <si>
    <t>BOA SAÚDE (ANTIGO JANUÁRIO CICCO) - RN</t>
  </si>
  <si>
    <t>BOA VENTURA - PB</t>
  </si>
  <si>
    <t>BOA VENTURA DE SÃO ROQUE - PR</t>
  </si>
  <si>
    <t>BOA VIAGEM - CE</t>
  </si>
  <si>
    <t>BOA VISTA - PB</t>
  </si>
  <si>
    <t>BOA VISTA - RR</t>
  </si>
  <si>
    <t>BOA VISTA DA APARECIDA - PR</t>
  </si>
  <si>
    <t>BOA VISTA DAS MISSÕES - RS</t>
  </si>
  <si>
    <t>BOA VISTA DO BURICÁ - RS</t>
  </si>
  <si>
    <t>BOA VISTA DO CADEADO - RS</t>
  </si>
  <si>
    <t>BOA VISTA DO GURUPI - MA</t>
  </si>
  <si>
    <t>BOA VISTA DO INCRA - RS</t>
  </si>
  <si>
    <t>BOA VISTA DO RAMOS - AM</t>
  </si>
  <si>
    <t>BOA VISTA DO SUL - RS</t>
  </si>
  <si>
    <t>BOA VISTA DO TUPIM - BA</t>
  </si>
  <si>
    <t>BOCA DA MATA - AL</t>
  </si>
  <si>
    <t>BOCA DO ACRE - AM</t>
  </si>
  <si>
    <t>BOCAINA - PI</t>
  </si>
  <si>
    <t>BOCAINA - SP</t>
  </si>
  <si>
    <t>BOCAINA DE MINAS - MG</t>
  </si>
  <si>
    <t>BOCAINA DO SUL - SC</t>
  </si>
  <si>
    <t>BOCAIÚVA - MG</t>
  </si>
  <si>
    <t>BOCAIÚVA DO SUL - PR</t>
  </si>
  <si>
    <t>BODÓ - RN</t>
  </si>
  <si>
    <t>BODOCÓ - PE</t>
  </si>
  <si>
    <t>BODOQUENA - MS</t>
  </si>
  <si>
    <t>BOFETE - SP</t>
  </si>
  <si>
    <t>BOITUVA - SP</t>
  </si>
  <si>
    <t>BOM CONSELHO - PE</t>
  </si>
  <si>
    <t>BOM DESPACHO - MG</t>
  </si>
  <si>
    <t>BOM JARDIM - MA</t>
  </si>
  <si>
    <t>BOM JARDIM - PE</t>
  </si>
  <si>
    <t>BOM JARDIM - RJ</t>
  </si>
  <si>
    <t>BOM JARDIM DA SERRA - SC</t>
  </si>
  <si>
    <t>BOM JARDIM DE GOIÁS - GO</t>
  </si>
  <si>
    <t>BOM JARDIM DE MINAS - MG</t>
  </si>
  <si>
    <t>BOM JESUS - PB</t>
  </si>
  <si>
    <t>BOM JESUS - PI</t>
  </si>
  <si>
    <t>BOM JESUS - RN</t>
  </si>
  <si>
    <t>BOM JESUS - RS</t>
  </si>
  <si>
    <t>BOM JESUS - SC</t>
  </si>
  <si>
    <t>BOM JESUS DA LAPA - BA</t>
  </si>
  <si>
    <t>BOM JESUS DA PENHA - MG</t>
  </si>
  <si>
    <t>BOM JESUS DA SERRA - BA</t>
  </si>
  <si>
    <t>BOM JESUS DAS SELVAS - MA</t>
  </si>
  <si>
    <t>BOM JESUS DE GOIÁS - GO</t>
  </si>
  <si>
    <t>BOM JESUS DO AMPARO - MG</t>
  </si>
  <si>
    <t>BOM JESUS DO ARAGUAIA - MT</t>
  </si>
  <si>
    <t>BOM JESUS DO GALHO - MG</t>
  </si>
  <si>
    <t>BOM JESUS DO ITABAPOANA - RJ</t>
  </si>
  <si>
    <t>BOM JESUS DO NORTE - ES</t>
  </si>
  <si>
    <t>BOM JESUS DO OESTE - SC</t>
  </si>
  <si>
    <t>BOM JESUS DO SUL - PR</t>
  </si>
  <si>
    <t>BOM JESUS DO TOCANTINS - PA</t>
  </si>
  <si>
    <t>BOM JESUS DO TOCANTINS - TO</t>
  </si>
  <si>
    <t>BOM JESUS DOS PERDÕES - SP</t>
  </si>
  <si>
    <t>BOM LUGAR - MA</t>
  </si>
  <si>
    <t>BOM PRINCÍPIO - RS</t>
  </si>
  <si>
    <t>BOM PRINCÍPIO DO PIAUÍ - PI</t>
  </si>
  <si>
    <t>BOM PROGRESSO - RS</t>
  </si>
  <si>
    <t>BOM REPOUSO - MG</t>
  </si>
  <si>
    <t>BOM RETIRO - SC</t>
  </si>
  <si>
    <t>BOM RETIRO DO SUL - RS</t>
  </si>
  <si>
    <t>BOM SUCESSO - MG</t>
  </si>
  <si>
    <t>BOM SUCESSO - PB</t>
  </si>
  <si>
    <t>BOM SUCESSO - PR</t>
  </si>
  <si>
    <t>BOM SUCESSO DE ITARARÉ - SP</t>
  </si>
  <si>
    <t>BOM SUCESSO DO SUL - PR</t>
  </si>
  <si>
    <t>BOMBINHAS - SC</t>
  </si>
  <si>
    <t>BONFIM - MG</t>
  </si>
  <si>
    <t>BONFIM - RR</t>
  </si>
  <si>
    <t>BONFIM DO PIAUÍ - PI</t>
  </si>
  <si>
    <t>BONFINÓPOLIS - GO</t>
  </si>
  <si>
    <t>BONFINÓPOLIS DE MINAS - MG</t>
  </si>
  <si>
    <t>BONINAL - BA</t>
  </si>
  <si>
    <t>BONITO - BA</t>
  </si>
  <si>
    <t>BONITO - MS</t>
  </si>
  <si>
    <t>BONITO - PA</t>
  </si>
  <si>
    <t>BONITO - PE</t>
  </si>
  <si>
    <t>BONITO DE MINAS - MG</t>
  </si>
  <si>
    <t>BONITO DE SANTA FÉ - PB</t>
  </si>
  <si>
    <t>BONÓPOLIS - GO</t>
  </si>
  <si>
    <t>BOQUEIRÃO - PB</t>
  </si>
  <si>
    <t>BOQUEIRÃO DO LEÃO - RS</t>
  </si>
  <si>
    <t>BOQUEIRÃO DO PIAUÍ - PI</t>
  </si>
  <si>
    <t>BOQUIM - SE</t>
  </si>
  <si>
    <t>BOQUIRA - BA</t>
  </si>
  <si>
    <t>BORÁ - SP</t>
  </si>
  <si>
    <t>BORACÉIA - SP</t>
  </si>
  <si>
    <t>BORBA - AM</t>
  </si>
  <si>
    <t>BORBOREMA - PB</t>
  </si>
  <si>
    <t>BORBOREMA - SP</t>
  </si>
  <si>
    <t>BORDA DA MATA - MG</t>
  </si>
  <si>
    <t>BOREBI - SP</t>
  </si>
  <si>
    <t>BORRAZÓPOLIS - PR</t>
  </si>
  <si>
    <t>BOSSOROCA - RS</t>
  </si>
  <si>
    <t>BOTELHOS - MG</t>
  </si>
  <si>
    <t>BOTUCATU - SP</t>
  </si>
  <si>
    <t>BOTUMIRIM - MG</t>
  </si>
  <si>
    <t>BOTUPORÃ - BA</t>
  </si>
  <si>
    <t>BOTUVERÁ - SC</t>
  </si>
  <si>
    <t>BOZANO - RS</t>
  </si>
  <si>
    <t>BRAÇO DO NORTE - SC</t>
  </si>
  <si>
    <t>BRAÇO DO TROMBUDO - SC</t>
  </si>
  <si>
    <t>BRAGA - RS</t>
  </si>
  <si>
    <t>BRAGANÇA - PA</t>
  </si>
  <si>
    <t>BRAGANÇA PAULISTA - SP</t>
  </si>
  <si>
    <t>BRAGANEY - PR</t>
  </si>
  <si>
    <t>BRANQUINHA - AL</t>
  </si>
  <si>
    <t>BRÁS PIRES - MG</t>
  </si>
  <si>
    <t>BRASIL NOVO - PA</t>
  </si>
  <si>
    <t>BRASILÂNDIA - MS</t>
  </si>
  <si>
    <t>BRASILÂNDIA DE MINAS - MG</t>
  </si>
  <si>
    <t>BRASILÂNDIA DO SUL - PR</t>
  </si>
  <si>
    <t>BRASILÂNDIA DO TOCANTINS - TO</t>
  </si>
  <si>
    <t>BRASILÉIA - AC</t>
  </si>
  <si>
    <t>BRASILEIRA - PI</t>
  </si>
  <si>
    <t>BRASÍLIA DE MINAS - MG</t>
  </si>
  <si>
    <t>BRASNORTE - MT</t>
  </si>
  <si>
    <t>BRASÓPOLIS - MG</t>
  </si>
  <si>
    <t>BRAÚNA - SP</t>
  </si>
  <si>
    <t>BRAÚNAS - MG</t>
  </si>
  <si>
    <t>BRAZABRANTES - GO</t>
  </si>
  <si>
    <t>BREJÃO - PE</t>
  </si>
  <si>
    <t>BREJETUBA - ES</t>
  </si>
  <si>
    <t>BREJINHO - PE</t>
  </si>
  <si>
    <t>BREJINHO - RN</t>
  </si>
  <si>
    <t>BREJINHO DE NAZARÉ - TO</t>
  </si>
  <si>
    <t>BREJO - MA</t>
  </si>
  <si>
    <t>BREJO ALEGRE - SP</t>
  </si>
  <si>
    <t>BREJO DA MADRE DE DEUS - PE</t>
  </si>
  <si>
    <t>BREJO DE AREIA - MA</t>
  </si>
  <si>
    <t>BREJO DO CRUZ - PB</t>
  </si>
  <si>
    <t>BREJO DO PIAUÍ - PI</t>
  </si>
  <si>
    <t>BREJO DOS SANTOS - PB</t>
  </si>
  <si>
    <t>BREJO GRANDE - SE</t>
  </si>
  <si>
    <t>BREJO GRANDE DO ARAGUAIA - PA</t>
  </si>
  <si>
    <t>BREJO SANTO - CE</t>
  </si>
  <si>
    <t>BREJÕES - BA</t>
  </si>
  <si>
    <t>BREJOLÂNDIA - BA</t>
  </si>
  <si>
    <t>BREU BRANCO - PA</t>
  </si>
  <si>
    <t>BREVES - PA</t>
  </si>
  <si>
    <t>BRITÂNIA - GO</t>
  </si>
  <si>
    <t>BROCHIER - RS</t>
  </si>
  <si>
    <t>BRODOWSKI - SP</t>
  </si>
  <si>
    <t>BROTAS - SP</t>
  </si>
  <si>
    <t>BROTAS DE MACAÚBAS - BA</t>
  </si>
  <si>
    <t>BRUMADINHO - MG</t>
  </si>
  <si>
    <t>BRUMADO - BA</t>
  </si>
  <si>
    <t>BRUNÓPOLIS - SC</t>
  </si>
  <si>
    <t>BRUSQUE - SC</t>
  </si>
  <si>
    <t>BUENO BRANDÃO - MG</t>
  </si>
  <si>
    <t>BUENÓPOLIS - MG</t>
  </si>
  <si>
    <t>BUENOS AIRES - PE</t>
  </si>
  <si>
    <t>BUERAREMA - BA</t>
  </si>
  <si>
    <t>BUGRE - MG</t>
  </si>
  <si>
    <t>BUÍQUE - PE</t>
  </si>
  <si>
    <t>BUJARI - AC</t>
  </si>
  <si>
    <t>BUJARU - PA</t>
  </si>
  <si>
    <t>BURI - SP</t>
  </si>
  <si>
    <t>BURITAMA - SP</t>
  </si>
  <si>
    <t>BURITI - MA</t>
  </si>
  <si>
    <t>BURITI ALEGRE - GO</t>
  </si>
  <si>
    <t>BURITI BRAVO - MA</t>
  </si>
  <si>
    <t>BURITI DE GOIÁS - GO</t>
  </si>
  <si>
    <t>BURITI DO TOCANTINS - TO</t>
  </si>
  <si>
    <t>BURITI DOS LOPES - PI</t>
  </si>
  <si>
    <t>BURITI DOS MONTES - PI</t>
  </si>
  <si>
    <t>BURITICUPU - MA</t>
  </si>
  <si>
    <t>BURITINÓPOLIS - GO</t>
  </si>
  <si>
    <t>BURITIRAMA - BA</t>
  </si>
  <si>
    <t>BURITIRANA - MA</t>
  </si>
  <si>
    <t>BURITIS - MG</t>
  </si>
  <si>
    <t>BURITIS - RO</t>
  </si>
  <si>
    <t>BURITIZAL - SP</t>
  </si>
  <si>
    <t>BURITIZEIRO - MG</t>
  </si>
  <si>
    <t>BUTIÁ - RS</t>
  </si>
  <si>
    <t>CAAPIRANGA - AM</t>
  </si>
  <si>
    <t>CAAPORÃ - PB</t>
  </si>
  <si>
    <t>CAARAPÓ - MS</t>
  </si>
  <si>
    <t>CAATIBA - BA</t>
  </si>
  <si>
    <t>CABACEIRAS - PB</t>
  </si>
  <si>
    <t>CABACEIRAS DO PARAGUAÇU - BA</t>
  </si>
  <si>
    <t>CABECEIRA GRANDE - MG</t>
  </si>
  <si>
    <t>CABECEIRAS - GO</t>
  </si>
  <si>
    <t>CABECEIRAS DO PIAUÍ - PI</t>
  </si>
  <si>
    <t>CABEDELO - PB</t>
  </si>
  <si>
    <t>CABIXI - RO</t>
  </si>
  <si>
    <t>CABO DE SANTO AGOSTINHO - PE</t>
  </si>
  <si>
    <t>CABO FRIO - RJ</t>
  </si>
  <si>
    <t>CABO VERDE - MG</t>
  </si>
  <si>
    <t>CABRÁLIA PAULISTA - SP</t>
  </si>
  <si>
    <t>CABREÚVA - SP</t>
  </si>
  <si>
    <t>CABROBÓ - PE</t>
  </si>
  <si>
    <t>CAÇADOR - SC</t>
  </si>
  <si>
    <t>CAÇAPAVA - SP</t>
  </si>
  <si>
    <t>CAÇAPAVA DO SUL - RS</t>
  </si>
  <si>
    <t>CACAULÂNDIA - RO</t>
  </si>
  <si>
    <t>CACEQUI - RS</t>
  </si>
  <si>
    <t>CÁCERES - MT</t>
  </si>
  <si>
    <t>CACHOEIRA - BA</t>
  </si>
  <si>
    <t>CACHOEIRA ALTA - GO</t>
  </si>
  <si>
    <t>CACHOEIRA DA PRATA - MG</t>
  </si>
  <si>
    <t>CACHOEIRA DE GOIÁS - GO</t>
  </si>
  <si>
    <t>CACHOEIRA DE MINAS - MG</t>
  </si>
  <si>
    <t>CACHOEIRA DE PAJEÚ - MG</t>
  </si>
  <si>
    <t>CACHOEIRA DO PIRIÁ - PA</t>
  </si>
  <si>
    <t>CACHOEIRA DO SUL - RS</t>
  </si>
  <si>
    <t>CACHOEIRA DOS ÍNDIOS - PB</t>
  </si>
  <si>
    <t>CACHOEIRA DOURADA - GO</t>
  </si>
  <si>
    <t>CACHOEIRA DOURADA - MG</t>
  </si>
  <si>
    <t>CACHOEIRA GRANDE - MA</t>
  </si>
  <si>
    <t>CACHOEIRA PAULISTA - SP</t>
  </si>
  <si>
    <t>CACHOEIRAS DE MACACU - RJ</t>
  </si>
  <si>
    <t>CACHOEIRINHA - PE</t>
  </si>
  <si>
    <t>CACHOEIRINHA - RS</t>
  </si>
  <si>
    <t>CACHOEIRINHA - TO</t>
  </si>
  <si>
    <t>CACHOEIRO DE ITAPEMIRIM - ES</t>
  </si>
  <si>
    <t>CACIMBA DE AREIA - PB</t>
  </si>
  <si>
    <t>CACIMBA DE DENTRO - PB</t>
  </si>
  <si>
    <t>CACIMBAS - PB</t>
  </si>
  <si>
    <t>CACIMBINHAS - AL</t>
  </si>
  <si>
    <t>CACIQUE DOBLE - RS</t>
  </si>
  <si>
    <t>CACOAL - RO</t>
  </si>
  <si>
    <t>CACONDE - SP</t>
  </si>
  <si>
    <t>CAÇU - GO</t>
  </si>
  <si>
    <t>CACULÉ - BA</t>
  </si>
  <si>
    <t>CAÉM - BA</t>
  </si>
  <si>
    <t>CAETANÓPOLIS - MG</t>
  </si>
  <si>
    <t>CAETANOS - BA</t>
  </si>
  <si>
    <t>CAETÉ - MG</t>
  </si>
  <si>
    <t>CAETÉS - PE</t>
  </si>
  <si>
    <t>CAETITÉ - BA</t>
  </si>
  <si>
    <t>CAFARNAUM - BA</t>
  </si>
  <si>
    <t>CAFEARA - PR</t>
  </si>
  <si>
    <t>CAFELÂNDIA - PR</t>
  </si>
  <si>
    <t>CAFELÂNDIA - SP</t>
  </si>
  <si>
    <t>CAFEZAL DO SUL - PR</t>
  </si>
  <si>
    <t>CAIABU - SP</t>
  </si>
  <si>
    <t>CAIANA - MG</t>
  </si>
  <si>
    <t>CAIAPÔNIA - GO</t>
  </si>
  <si>
    <t>CAIBATÉ - RS</t>
  </si>
  <si>
    <t>CAIBI - SC</t>
  </si>
  <si>
    <t>CAIÇARA - PB</t>
  </si>
  <si>
    <t>CAIÇARA - RS</t>
  </si>
  <si>
    <t>CAIÇARA DO NORTE - RN</t>
  </si>
  <si>
    <t>CAIÇARA DO RIO DO VENTO - RN</t>
  </si>
  <si>
    <t>CAICÓ - RN</t>
  </si>
  <si>
    <t>CAIEIRAS - SP</t>
  </si>
  <si>
    <t>CAIRU - BA</t>
  </si>
  <si>
    <t>CAIUÁ - SP</t>
  </si>
  <si>
    <t>CAJAMAR - SP</t>
  </si>
  <si>
    <t>CAJAPIÓ - MA</t>
  </si>
  <si>
    <t>CAJARI - MA</t>
  </si>
  <si>
    <t>CAJATI - SP</t>
  </si>
  <si>
    <t>CAJAZEIRAS - PB</t>
  </si>
  <si>
    <t>CAJAZEIRAS DO PIAUÍ - PI</t>
  </si>
  <si>
    <t>CAJAZEIRINHAS - PB</t>
  </si>
  <si>
    <t>CAJOBI - SP</t>
  </si>
  <si>
    <t>CAJUEIRO - AL</t>
  </si>
  <si>
    <t>CAJUEIRO DA PRAIA - PI</t>
  </si>
  <si>
    <t>CAJURI - MG</t>
  </si>
  <si>
    <t>CAJURU - SP</t>
  </si>
  <si>
    <t>CALÇADO - PE</t>
  </si>
  <si>
    <t>CALÇOENE - AP</t>
  </si>
  <si>
    <t>CALDAS - MG</t>
  </si>
  <si>
    <t>CALDAS BRANDÃO - PB</t>
  </si>
  <si>
    <t>CALDAS NOVAS - GO</t>
  </si>
  <si>
    <t>CALDAZINHA - GO</t>
  </si>
  <si>
    <t>CALDEIRÃO GRANDE - BA</t>
  </si>
  <si>
    <t>CALDEIRÃO GRANDE DO PIAUÍ - PI</t>
  </si>
  <si>
    <t>CALIFÓRNIA - PR</t>
  </si>
  <si>
    <t>CALMON - SC</t>
  </si>
  <si>
    <t>CALUMBI - PE</t>
  </si>
  <si>
    <t>CAMACAN - BA</t>
  </si>
  <si>
    <t>CAMAÇARI - BA</t>
  </si>
  <si>
    <t>CAMACHO - MG</t>
  </si>
  <si>
    <t>CAMALAÚ - PB</t>
  </si>
  <si>
    <t>CAMAMU - BA</t>
  </si>
  <si>
    <t>CAMANDUCAIA - MG</t>
  </si>
  <si>
    <t>CAMAPUÃ - MS</t>
  </si>
  <si>
    <t>CAMAQUÃ - RS</t>
  </si>
  <si>
    <t>CAMARAGIBE - PE</t>
  </si>
  <si>
    <t>CAMARGO - RS</t>
  </si>
  <si>
    <t>CAMBARÁ - PR</t>
  </si>
  <si>
    <t>CAMBARÁ DO SUL - RS</t>
  </si>
  <si>
    <t>CAMBÉ - PR</t>
  </si>
  <si>
    <t>CAMBIRA - PR</t>
  </si>
  <si>
    <t>CAMBORIÚ - SC</t>
  </si>
  <si>
    <t>CAMBUCI - RJ</t>
  </si>
  <si>
    <t>CAMBUÍ - MG</t>
  </si>
  <si>
    <t>CAMBUQUIRA - MG</t>
  </si>
  <si>
    <t>CAMETÁ - PA</t>
  </si>
  <si>
    <t>CAMOCIM - CE</t>
  </si>
  <si>
    <t>CAMOCIM DE SÃO FÉLIX - PE</t>
  </si>
  <si>
    <t>CAMPANÁRIO - MG</t>
  </si>
  <si>
    <t>CAMPANHA - MG</t>
  </si>
  <si>
    <t>CAMPESTRE - AL</t>
  </si>
  <si>
    <t>CAMPESTRE - MG</t>
  </si>
  <si>
    <t>CAMPESTRE DA SERRA - RS</t>
  </si>
  <si>
    <t>CAMPESTRE DE GOIÁS - GO</t>
  </si>
  <si>
    <t>CAMPESTRE DO MARANHÃO - MA</t>
  </si>
  <si>
    <t>CAMPINA DA LAGOA - PR</t>
  </si>
  <si>
    <t>CAMPINA DAS MISSÕES - RS</t>
  </si>
  <si>
    <t>CAMPINA DO MONTE ALEGRE - SP</t>
  </si>
  <si>
    <t>CAMPINA DO SIMÃO - PR</t>
  </si>
  <si>
    <t>CAMPINA GRANDE - PB</t>
  </si>
  <si>
    <t>CAMPINA GRANDE DO SUL - PR</t>
  </si>
  <si>
    <t>CAMPINA VERDE - MG</t>
  </si>
  <si>
    <t>CAMPINAÇU - GO</t>
  </si>
  <si>
    <t>CAMPINÁPOLIS - MT</t>
  </si>
  <si>
    <t>CAMPINAS - SP</t>
  </si>
  <si>
    <t>CAMPINAS DO PIAUÍ - PI</t>
  </si>
  <si>
    <t>CAMPINAS DO SUL - RS</t>
  </si>
  <si>
    <t>CAMPINORTE - GO</t>
  </si>
  <si>
    <t>CAMPO ALEGRE - AL</t>
  </si>
  <si>
    <t>CAMPO ALEGRE - SC</t>
  </si>
  <si>
    <t>CAMPO ALEGRE DE GOIÁS - GO</t>
  </si>
  <si>
    <t>CAMPO ALEGRE DE LOURDES - BA</t>
  </si>
  <si>
    <t>CAMPO ALEGRE DO FIDALGO - PI</t>
  </si>
  <si>
    <t>CAMPO AZUL - MG</t>
  </si>
  <si>
    <t>CAMPO BELO - MG</t>
  </si>
  <si>
    <t>CAMPO BELO DO SUL - SC</t>
  </si>
  <si>
    <t>CAMPO BOM - RS</t>
  </si>
  <si>
    <t>CAMPO BONITO - PR</t>
  </si>
  <si>
    <t>CAMPO DE SANTANA - PB</t>
  </si>
  <si>
    <t>CAMPO DO BRITO - SE</t>
  </si>
  <si>
    <t>CAMPO DO MEIO - MG</t>
  </si>
  <si>
    <t>CAMPO DO TENENTE - PR</t>
  </si>
  <si>
    <t>CAMPO ERÊ - SC</t>
  </si>
  <si>
    <t>CAMPO FLORIDO - MG</t>
  </si>
  <si>
    <t>CAMPO GRANDE - AL</t>
  </si>
  <si>
    <t>CAMPO GRANDE - MS</t>
  </si>
  <si>
    <t>CAMPO GRANDE (ANTIGO AUGUSTO SEVERO) - RN</t>
  </si>
  <si>
    <t>CAMPO GRANDE DO PIAUÍ - PI</t>
  </si>
  <si>
    <t>CAMPO LARGO - PR</t>
  </si>
  <si>
    <t>CAMPO LARGO DO PIAUÍ - PI</t>
  </si>
  <si>
    <t>CAMPO LIMPO DE GOIÁS - GO</t>
  </si>
  <si>
    <t>CAMPO LIMPO PAULISTA - SP</t>
  </si>
  <si>
    <t>CAMPO MAGRO - PR</t>
  </si>
  <si>
    <t>CAMPO MAIOR - PI</t>
  </si>
  <si>
    <t>CAMPO MOURÃO - PR</t>
  </si>
  <si>
    <t>CAMPO NOVO - RS</t>
  </si>
  <si>
    <t>CAMPO NOVO DE RONDÔNIA - RO</t>
  </si>
  <si>
    <t>CAMPO NOVO DO PARECIS - MT</t>
  </si>
  <si>
    <t>CAMPO REDONDO - RN</t>
  </si>
  <si>
    <t>CAMPO VERDE - MT</t>
  </si>
  <si>
    <t>CAMPOS ALTOS - MG</t>
  </si>
  <si>
    <t>CAMPOS BELOS - GO</t>
  </si>
  <si>
    <t>CAMPOS BORGES - RS</t>
  </si>
  <si>
    <t>CAMPOS DE JÚLIO - MT</t>
  </si>
  <si>
    <t>CAMPOS DO JORDÃO - SP</t>
  </si>
  <si>
    <t>CAMPOS DOS GOYTACAZES - RJ</t>
  </si>
  <si>
    <t>CAMPOS GERAIS - MG</t>
  </si>
  <si>
    <t>CAMPOS LINDOS - TO</t>
  </si>
  <si>
    <t>CAMPOS NOVOS - SC</t>
  </si>
  <si>
    <t>CAMPOS SALES - CE</t>
  </si>
  <si>
    <t>CAMPOS VERDES - GO</t>
  </si>
  <si>
    <t>CAMUTANGA - PE</t>
  </si>
  <si>
    <t>CANA VERDE - MG</t>
  </si>
  <si>
    <t>CANAÃ - MG</t>
  </si>
  <si>
    <t>CANAÃ DOS CARAJÁS - PA</t>
  </si>
  <si>
    <t>CANABRAVA DO NORTE - MT</t>
  </si>
  <si>
    <t>CANANÉIA - SP</t>
  </si>
  <si>
    <t>CANAPI - AL</t>
  </si>
  <si>
    <t>CANÁPOLIS - BA</t>
  </si>
  <si>
    <t>CANÁPOLIS - MG</t>
  </si>
  <si>
    <t>CANARANA - BA</t>
  </si>
  <si>
    <t>CANARANA - MT</t>
  </si>
  <si>
    <t>CANAS - SP</t>
  </si>
  <si>
    <t>CANAVIEIRA - PI</t>
  </si>
  <si>
    <t>CANAVIEIRAS - BA</t>
  </si>
  <si>
    <t>CANDEAL - BA</t>
  </si>
  <si>
    <t>CANDEIAS - BA</t>
  </si>
  <si>
    <t>CANDEIAS - MG</t>
  </si>
  <si>
    <t>CANDEIAS DO JAMARI - RO</t>
  </si>
  <si>
    <t>CANDELÁRIA - RS</t>
  </si>
  <si>
    <t>CANDIBA - BA</t>
  </si>
  <si>
    <t>CÂNDIDO DE ABREU - PR</t>
  </si>
  <si>
    <t>CÂNDIDO GODÓI - RS</t>
  </si>
  <si>
    <t>CÂNDIDO MENDES - MA</t>
  </si>
  <si>
    <t>CÂNDIDO MOTA - SP</t>
  </si>
  <si>
    <t>CÂNDIDO RODRIGUES - SP</t>
  </si>
  <si>
    <t>CÂNDIDO SALES - BA</t>
  </si>
  <si>
    <t>CANDIOTA - RS</t>
  </si>
  <si>
    <t>CANDÓI - PR</t>
  </si>
  <si>
    <t>CANELA - RS</t>
  </si>
  <si>
    <t>CANELINHA - SC</t>
  </si>
  <si>
    <t>CANGUARETAMA - RN</t>
  </si>
  <si>
    <t>CANGUÇU - RS</t>
  </si>
  <si>
    <t>CANHOBA - SE</t>
  </si>
  <si>
    <t>CANHOTINHO - PE</t>
  </si>
  <si>
    <t>CANINDÉ - CE</t>
  </si>
  <si>
    <t>CANINDÉ DE SÃO FRANCISCO - SE</t>
  </si>
  <si>
    <t>CANITAR - SP</t>
  </si>
  <si>
    <t>CANOAS - RS</t>
  </si>
  <si>
    <t>CANOINHAS - SC</t>
  </si>
  <si>
    <t>CANSANÇÃO - BA</t>
  </si>
  <si>
    <t>CANTÁ - RR</t>
  </si>
  <si>
    <t>CANTAGALO - MG</t>
  </si>
  <si>
    <t>CANTAGALO - PR</t>
  </si>
  <si>
    <t>CANTAGALO - RJ</t>
  </si>
  <si>
    <t>CANTANHEDE - MA</t>
  </si>
  <si>
    <t>CANTO DO BURITI - PI</t>
  </si>
  <si>
    <t>CANUDOS - BA</t>
  </si>
  <si>
    <t>CANUDOS DO VALE - RS</t>
  </si>
  <si>
    <t>CANUTAMA - AM</t>
  </si>
  <si>
    <t>CAPANEMA - PA</t>
  </si>
  <si>
    <t>CAPANEMA - PR</t>
  </si>
  <si>
    <t>CAPÃO ALTO - SC</t>
  </si>
  <si>
    <t>CAPÃO BONITO - SP</t>
  </si>
  <si>
    <t>CAPÃO BONITO DO SUL - RS</t>
  </si>
  <si>
    <t>CAPÃO DA CANOA - RS</t>
  </si>
  <si>
    <t>CAPÃO DO CIPÓ - RS</t>
  </si>
  <si>
    <t>CAPÃO DO LEÃO - RS</t>
  </si>
  <si>
    <t>CAPARAÓ - MG</t>
  </si>
  <si>
    <t>CAPELA - AL</t>
  </si>
  <si>
    <t>CAPELA - SE</t>
  </si>
  <si>
    <t>CAPELA DE SANTANA - RS</t>
  </si>
  <si>
    <t>CAPELA DO ALTO - SP</t>
  </si>
  <si>
    <t>CAPELA DO ALTO ALEGRE - BA</t>
  </si>
  <si>
    <t>CAPELA NOVA - MG</t>
  </si>
  <si>
    <t>CAPELINHA - MG</t>
  </si>
  <si>
    <t>CAPETINGA - MG</t>
  </si>
  <si>
    <t>CAPIM - PB</t>
  </si>
  <si>
    <t>CAPIM BRANCO - MG</t>
  </si>
  <si>
    <t>CAPIM GROSSO - BA</t>
  </si>
  <si>
    <t>CAPINÓPOLIS - MG</t>
  </si>
  <si>
    <t>CAPINZAL - SC</t>
  </si>
  <si>
    <t>CAPINZAL DO NORTE - MA</t>
  </si>
  <si>
    <t>CAPISTRANO - CE</t>
  </si>
  <si>
    <t>CAPITÃO - RS</t>
  </si>
  <si>
    <t>CAPITÃO ANDRADE - MG</t>
  </si>
  <si>
    <t>CAPITÃO DE CAMPOS - PI</t>
  </si>
  <si>
    <t>CAPITÃO ENÉAS - MG</t>
  </si>
  <si>
    <t>CAPITÃO GERVÁSIO OLIVEIRA - PI</t>
  </si>
  <si>
    <t>CAPITÃO LEÔNIDAS MARQUES - PR</t>
  </si>
  <si>
    <t>CAPITÃO POÇO - PA</t>
  </si>
  <si>
    <t>CAPITÓLIO - MG</t>
  </si>
  <si>
    <t>CAPIVARI - SP</t>
  </si>
  <si>
    <t>CAPIVARI DE BAIXO - SC</t>
  </si>
  <si>
    <t>CAPIVARI DO SUL - RS</t>
  </si>
  <si>
    <t>CAPIXABA - AC</t>
  </si>
  <si>
    <t>CAPOEIRAS - PE</t>
  </si>
  <si>
    <t>CAPUTIRA - MG</t>
  </si>
  <si>
    <t>CARAÁ - RS</t>
  </si>
  <si>
    <t>CARACARAÍ - RR</t>
  </si>
  <si>
    <t>CARACOL - MS</t>
  </si>
  <si>
    <t>CARACOL - PI</t>
  </si>
  <si>
    <t>CARAGUATATUBA - SP</t>
  </si>
  <si>
    <t>CARAÍ - MG</t>
  </si>
  <si>
    <t>CARAÍBAS - BA</t>
  </si>
  <si>
    <t>CARAMBEÍ - PR</t>
  </si>
  <si>
    <t>CARANAÍBA - MG</t>
  </si>
  <si>
    <t>CARANDAÍ - MG</t>
  </si>
  <si>
    <t>CARANGOLA - MG</t>
  </si>
  <si>
    <t>CARAPEBUS - RJ</t>
  </si>
  <si>
    <t>CARAPICUÍBA - SP</t>
  </si>
  <si>
    <t>CARATINGA - MG</t>
  </si>
  <si>
    <t>CARAUARI - AM</t>
  </si>
  <si>
    <t>CARAÚBAS - PB</t>
  </si>
  <si>
    <t>CARAÚBAS - RN</t>
  </si>
  <si>
    <t>CARAÚBAS DO PIAUÍ - PI</t>
  </si>
  <si>
    <t>CARAVELAS - BA</t>
  </si>
  <si>
    <t>CARAZINHO - RS</t>
  </si>
  <si>
    <t>CARBONITA - MG</t>
  </si>
  <si>
    <t>CARDEAL DA SILVA - BA</t>
  </si>
  <si>
    <t>CARDOSO - SP</t>
  </si>
  <si>
    <t>CARDOSO MOREIRA - RJ</t>
  </si>
  <si>
    <t>CAREAÇU - MG</t>
  </si>
  <si>
    <t>CAREIRO - AM</t>
  </si>
  <si>
    <t>CAREIRO DA VÁRZEA - AM</t>
  </si>
  <si>
    <t>CARIACICA - ES</t>
  </si>
  <si>
    <t>CARIDADE - CE</t>
  </si>
  <si>
    <t>CARIDADE DO PIAUÍ - PI</t>
  </si>
  <si>
    <t>CARINHANHA - BA</t>
  </si>
  <si>
    <t>CARIRA - SE</t>
  </si>
  <si>
    <t>CARIRÉ - CE</t>
  </si>
  <si>
    <t>CARIRI DO TOCANTINS - TO</t>
  </si>
  <si>
    <t>CARIRIAÇU - CE</t>
  </si>
  <si>
    <t>CARIÚS - CE</t>
  </si>
  <si>
    <t>CARLINDA - MT</t>
  </si>
  <si>
    <t>CARLÓPOLIS - PR</t>
  </si>
  <si>
    <t>CARLOS BARBOSA - RS</t>
  </si>
  <si>
    <t>CARLOS CHAGAS - MG</t>
  </si>
  <si>
    <t>CARLOS GOMES - RS</t>
  </si>
  <si>
    <t>CARMÉSIA - MG</t>
  </si>
  <si>
    <t>CARMO - RJ</t>
  </si>
  <si>
    <t>CARMO DA CACHOEIRA - MG</t>
  </si>
  <si>
    <t>CARMO DA MATA - MG</t>
  </si>
  <si>
    <t>CARMO DE MINAS - MG</t>
  </si>
  <si>
    <t>CARMO DO CAJURU - MG</t>
  </si>
  <si>
    <t>CARMO DO PARANAÍBA - MG</t>
  </si>
  <si>
    <t>CARMO DO RIO CLARO - MG</t>
  </si>
  <si>
    <t>CARMO DO RIO VERDE - GO</t>
  </si>
  <si>
    <t>CARMOLÂNDIA - TO</t>
  </si>
  <si>
    <t>CARMÓPOLIS - SE</t>
  </si>
  <si>
    <t>CARMÓPOLIS DE MINAS - MG</t>
  </si>
  <si>
    <t>CARNAÍBA - PE</t>
  </si>
  <si>
    <t>CARNAÚBA DOS DANTAS - RN</t>
  </si>
  <si>
    <t>CARNAUBAIS - RN</t>
  </si>
  <si>
    <t>CARNAUBAL - CE</t>
  </si>
  <si>
    <t>CARNAUBEIRA DA PENHA - PE</t>
  </si>
  <si>
    <t>CARNEIRINHO - MG</t>
  </si>
  <si>
    <t>CARNEIROS - AL</t>
  </si>
  <si>
    <t>CAROEBE - RR</t>
  </si>
  <si>
    <t>CAROLINA - MA</t>
  </si>
  <si>
    <t>CARPINA - PE</t>
  </si>
  <si>
    <t>CARRANCAS - MG</t>
  </si>
  <si>
    <t>CARRAPATEIRA - PB</t>
  </si>
  <si>
    <t>CARRASCO BONITO - TO</t>
  </si>
  <si>
    <t>CARUARU - PE</t>
  </si>
  <si>
    <t>CARUTAPERA - MA</t>
  </si>
  <si>
    <t>CARVALHÓPOLIS - MG</t>
  </si>
  <si>
    <t>CARVALHOS - MG</t>
  </si>
  <si>
    <t>CASA BRANCA - SP</t>
  </si>
  <si>
    <t>CASA GRANDE - MG</t>
  </si>
  <si>
    <t>CASA NOVA - BA</t>
  </si>
  <si>
    <t>CASCA - RS</t>
  </si>
  <si>
    <t>CASCALHO RICO - MG</t>
  </si>
  <si>
    <t>CASCAVEL - CE</t>
  </si>
  <si>
    <t>CASCAVEL - PR</t>
  </si>
  <si>
    <t>CASEARA - TO</t>
  </si>
  <si>
    <t>CASEIROS - RS</t>
  </si>
  <si>
    <t>CASIMIRO DE ABREU - RJ</t>
  </si>
  <si>
    <t>CASINHAS - PE</t>
  </si>
  <si>
    <t>CASSERENGUE - PB</t>
  </si>
  <si>
    <t>CÁSSIA - MG</t>
  </si>
  <si>
    <t>CÁSSIA DOS COQUEIROS - SP</t>
  </si>
  <si>
    <t>CASSILÂNDIA - MS</t>
  </si>
  <si>
    <t>CASTANHAL - PA</t>
  </si>
  <si>
    <t>CASTANHEIRA - MT</t>
  </si>
  <si>
    <t>CASTANHEIRAS - RO</t>
  </si>
  <si>
    <t>CASTELÂNDIA - GO</t>
  </si>
  <si>
    <t>CASTELO - ES</t>
  </si>
  <si>
    <t>CASTELO DO PIAUÍ - PI</t>
  </si>
  <si>
    <t>CASTILHO - SP</t>
  </si>
  <si>
    <t>CASTRO - PR</t>
  </si>
  <si>
    <t>CASTRO ALVES - BA</t>
  </si>
  <si>
    <t>CATAGUASES - MG</t>
  </si>
  <si>
    <t>CATALÃO - GO</t>
  </si>
  <si>
    <t>CATANDUVA - SP</t>
  </si>
  <si>
    <t>CATANDUVAS - PR</t>
  </si>
  <si>
    <t>CATANDUVAS - SC</t>
  </si>
  <si>
    <t>CATARINA - CE</t>
  </si>
  <si>
    <t>CATAS ALTAS - MG</t>
  </si>
  <si>
    <t>CATAS ALTAS DA NORUEGA - MG</t>
  </si>
  <si>
    <t>CATENDE - PE</t>
  </si>
  <si>
    <t>CATIGUÁ - SP</t>
  </si>
  <si>
    <t>CATINGUEIRA - PB</t>
  </si>
  <si>
    <t>CATOLÂNDIA - BA</t>
  </si>
  <si>
    <t>CATOLÉ DO ROCHA - PB</t>
  </si>
  <si>
    <t>CATU - BA</t>
  </si>
  <si>
    <t>CATUÍPE - RS</t>
  </si>
  <si>
    <t>CATUJI - MG</t>
  </si>
  <si>
    <t>CATUNDA - CE</t>
  </si>
  <si>
    <t>CATURAÍ - GO</t>
  </si>
  <si>
    <t>CATURAMA - BA</t>
  </si>
  <si>
    <t>CATURITÉ - PB</t>
  </si>
  <si>
    <t>CATUTI - MG</t>
  </si>
  <si>
    <t>CAUCAIA - CE</t>
  </si>
  <si>
    <t>CAVALCANTE - GO</t>
  </si>
  <si>
    <t>CAXAMBU - MG</t>
  </si>
  <si>
    <t>CAXAMBU DO SUL - SC</t>
  </si>
  <si>
    <t>CAXIAS - MA</t>
  </si>
  <si>
    <t>CAXIAS DO SUL - RS</t>
  </si>
  <si>
    <t>CAXINGÓ - PI</t>
  </si>
  <si>
    <t>CEARÁ-MIRIM - RN</t>
  </si>
  <si>
    <t>CEDRAL - MA</t>
  </si>
  <si>
    <t>CEDRAL - SP</t>
  </si>
  <si>
    <t>CEDRO - CE</t>
  </si>
  <si>
    <t>CEDRO - PE</t>
  </si>
  <si>
    <t>CEDRO DE SÃO JOÃO - SE</t>
  </si>
  <si>
    <t>CEDRO DO ABAETÉ - MG</t>
  </si>
  <si>
    <t>CELSO RAMOS - SC</t>
  </si>
  <si>
    <t>CENTENÁRIO - RS</t>
  </si>
  <si>
    <t>CENTENÁRIO - TO</t>
  </si>
  <si>
    <t>CENTENÁRIO DO SUL - PR</t>
  </si>
  <si>
    <t>CENTRAL - BA</t>
  </si>
  <si>
    <t>CENTRAL DE MINAS - MG</t>
  </si>
  <si>
    <t>CENTRAL DO MARANHÃO - MA</t>
  </si>
  <si>
    <t>CENTRALINA - MG</t>
  </si>
  <si>
    <t>CENTRO DO GUILHERME - MA</t>
  </si>
  <si>
    <t>CENTRO NOVO DO MARANHÃO - MA</t>
  </si>
  <si>
    <t>CEREJEIRAS - RO</t>
  </si>
  <si>
    <t>CERES - GO</t>
  </si>
  <si>
    <t>CERQUEIRA CÉSAR - SP</t>
  </si>
  <si>
    <t>CERQUILHO - SP</t>
  </si>
  <si>
    <t>CERRITO - RS</t>
  </si>
  <si>
    <t>CERRO AZUL - PR</t>
  </si>
  <si>
    <t>CERRO BRANCO - RS</t>
  </si>
  <si>
    <t>CERRO CORÁ - RN</t>
  </si>
  <si>
    <t>CERRO GRANDE - RS</t>
  </si>
  <si>
    <t>CERRO GRANDE DO SUL - RS</t>
  </si>
  <si>
    <t>CERRO LARGO - RS</t>
  </si>
  <si>
    <t>CERRO NEGRO - SC</t>
  </si>
  <si>
    <t>CESÁRIO LANGE - SP</t>
  </si>
  <si>
    <t>CÉU AZUL - PR</t>
  </si>
  <si>
    <t>CEZARINA - GO</t>
  </si>
  <si>
    <t>CHÃ DE ALEGRIA - PE</t>
  </si>
  <si>
    <t>CHÃ GRANDE - PE</t>
  </si>
  <si>
    <t>CHÃ PRETA - AL</t>
  </si>
  <si>
    <t>CHÁCARA - MG</t>
  </si>
  <si>
    <t>CHALÉ - MG</t>
  </si>
  <si>
    <t>CHAPADA - RS</t>
  </si>
  <si>
    <t>CHAPADA DA NATIVIDADE - TO</t>
  </si>
  <si>
    <t>CHAPADA DE AREIA - TO</t>
  </si>
  <si>
    <t>CHAPADA DO NORTE - MG</t>
  </si>
  <si>
    <t>CHAPADA DOS GUIMARÃES - MT</t>
  </si>
  <si>
    <t>CHAPADA GAÚCHA - MG</t>
  </si>
  <si>
    <t>CHAPADÃO DO CÉU - GO</t>
  </si>
  <si>
    <t>CHAPADÃO DO LAGEADO - SC</t>
  </si>
  <si>
    <t>CHAPADÃO DO SUL - MS</t>
  </si>
  <si>
    <t>CHAPADINHA - MA</t>
  </si>
  <si>
    <t>CHAPECÓ - SC</t>
  </si>
  <si>
    <t>CHARQUEADA - SP</t>
  </si>
  <si>
    <t>CHARQUEADAS - RS</t>
  </si>
  <si>
    <t>CHARRUA - RS</t>
  </si>
  <si>
    <t>CHAVAL - CE</t>
  </si>
  <si>
    <t>CHAVANTES - SP</t>
  </si>
  <si>
    <t>CHAVES - PA</t>
  </si>
  <si>
    <t>CHIADOR - MG</t>
  </si>
  <si>
    <t>CHIAPETA - RS</t>
  </si>
  <si>
    <t>CHOPINZINHO - PR</t>
  </si>
  <si>
    <t>CHORÓ - CE</t>
  </si>
  <si>
    <t>CHOROZINHO - CE</t>
  </si>
  <si>
    <t>CHORROCHÓ - BA</t>
  </si>
  <si>
    <t>CHUÍ - RS</t>
  </si>
  <si>
    <t>CHUPINGUAIA - RO</t>
  </si>
  <si>
    <t>CHUVISCA - RS</t>
  </si>
  <si>
    <t>CIANORTE - PR</t>
  </si>
  <si>
    <t>CÍCERO DANTAS - BA</t>
  </si>
  <si>
    <t>CIDADE GAÚCHA - PR</t>
  </si>
  <si>
    <t>CIDADE OCIDENTAL - GO</t>
  </si>
  <si>
    <t>CIDELÂNDIA - MA</t>
  </si>
  <si>
    <t>CIDREIRA - RS</t>
  </si>
  <si>
    <t>CIPÓ - BA</t>
  </si>
  <si>
    <t>CIPOTÂNEA - MG</t>
  </si>
  <si>
    <t>CIRÍACO - RS</t>
  </si>
  <si>
    <t>CLARAVAL - MG</t>
  </si>
  <si>
    <t>CLARO DOS POÇÕES - MG</t>
  </si>
  <si>
    <t>CLÁUDIA - MT</t>
  </si>
  <si>
    <t>CLÁUDIO - MG</t>
  </si>
  <si>
    <t>CLEMENTINA - SP</t>
  </si>
  <si>
    <t>CLEVELÂNDIA - PR</t>
  </si>
  <si>
    <t>COARACI - BA</t>
  </si>
  <si>
    <t>COARI - AM</t>
  </si>
  <si>
    <t>COCAL - PI</t>
  </si>
  <si>
    <t>COCAL DE TELHA - PI</t>
  </si>
  <si>
    <t>COCAL DO SUL - SC</t>
  </si>
  <si>
    <t>COCAL DOS ALVES - PI</t>
  </si>
  <si>
    <t>COCALINHO - MT</t>
  </si>
  <si>
    <t>COCALZINHO DE GOIÁS - GO</t>
  </si>
  <si>
    <t>COCOS - BA</t>
  </si>
  <si>
    <t>CODAJÁS - AM</t>
  </si>
  <si>
    <t>CODÓ - MA</t>
  </si>
  <si>
    <t>COELHO NETO - MA</t>
  </si>
  <si>
    <t>COIMBRA - MG</t>
  </si>
  <si>
    <t>COITÉ DO NÓIA - AL</t>
  </si>
  <si>
    <t>COIVARAS - PI</t>
  </si>
  <si>
    <t>COLARES - PA</t>
  </si>
  <si>
    <t>COLATINA - ES</t>
  </si>
  <si>
    <t>COLÍDER - MT</t>
  </si>
  <si>
    <t>COLINA - SP</t>
  </si>
  <si>
    <t>COLINAS - MA</t>
  </si>
  <si>
    <t>COLINAS - RS</t>
  </si>
  <si>
    <t>COLINAS DO SUL - GO</t>
  </si>
  <si>
    <t>COLINAS DO TOCANTINS - TO</t>
  </si>
  <si>
    <t>COLMÉIA - TO</t>
  </si>
  <si>
    <t>COLNIZA - MT</t>
  </si>
  <si>
    <t>COLÔMBIA - SP</t>
  </si>
  <si>
    <t>COLOMBO - PR</t>
  </si>
  <si>
    <t>COLÔNIA DO GURGUÉIA - PI</t>
  </si>
  <si>
    <t>COLÔNIA DO PIAUÍ - PI</t>
  </si>
  <si>
    <t>COLÔNIA LEOPOLDINA - AL</t>
  </si>
  <si>
    <t>COLORADO - PR</t>
  </si>
  <si>
    <t>COLORADO - RS</t>
  </si>
  <si>
    <t>COLORADO DO OESTE - RO</t>
  </si>
  <si>
    <t>COLUNA - MG</t>
  </si>
  <si>
    <t>COMBINADO - TO</t>
  </si>
  <si>
    <t>COMENDADOR GOMES - MG</t>
  </si>
  <si>
    <t>COMENDADOR LEVY GASPARIAN - RJ</t>
  </si>
  <si>
    <t>COMERCINHO - MG</t>
  </si>
  <si>
    <t>COMODORO - MT</t>
  </si>
  <si>
    <t>CONCEIÇÃO - PB</t>
  </si>
  <si>
    <t>CONCEIÇÃO DA APARECIDA - MG</t>
  </si>
  <si>
    <t>CONCEIÇÃO DA BARRA - ES</t>
  </si>
  <si>
    <t>CONCEIÇÃO DA BARRA DE MINAS - MG</t>
  </si>
  <si>
    <t>CONCEIÇÃO DA FEIRA - BA</t>
  </si>
  <si>
    <t>CONCEIÇÃO DAS ALAGOAS - MG</t>
  </si>
  <si>
    <t>CONCEIÇÃO DAS PEDRAS - MG</t>
  </si>
  <si>
    <t>CONCEIÇÃO DE IPANEMA - MG</t>
  </si>
  <si>
    <t>CONCEIÇÃO DE MACABU - RJ</t>
  </si>
  <si>
    <t>CONCEIÇÃO DO ALMEIDA - BA</t>
  </si>
  <si>
    <t>CONCEIÇÃO DO ARAGUAIA - PA</t>
  </si>
  <si>
    <t>CONCEIÇÃO DO CANINDÉ - PI</t>
  </si>
  <si>
    <t>CONCEIÇÃO DO CASTELO - ES</t>
  </si>
  <si>
    <t>CONCEIÇÃO DO COITÉ - BA</t>
  </si>
  <si>
    <t>CONCEIÇÃO DO JACUÍPE - BA</t>
  </si>
  <si>
    <t>CONCEIÇÃO DO LAGO-AÇU - MA</t>
  </si>
  <si>
    <t>CONCEIÇÃO DO MATO DENTRO - MG</t>
  </si>
  <si>
    <t>CONCEIÇÃO DO PARÁ - MG</t>
  </si>
  <si>
    <t>CONCEIÇÃO DO RIO VERDE - MG</t>
  </si>
  <si>
    <t>CONCEIÇÃO DO TOCANTINS - TO</t>
  </si>
  <si>
    <t>CONCEIÇÃO DOS OUROS - MG</t>
  </si>
  <si>
    <t>CONCHAL - SP</t>
  </si>
  <si>
    <t>CONCHAS - SP</t>
  </si>
  <si>
    <t>CONCÓRDIA - SC</t>
  </si>
  <si>
    <t>CONCÓRDIA DO PARÁ - PA</t>
  </si>
  <si>
    <t>CONDADO - PB</t>
  </si>
  <si>
    <t>CONDADO - PE</t>
  </si>
  <si>
    <t>CONDE - BA</t>
  </si>
  <si>
    <t>CONDE - PB</t>
  </si>
  <si>
    <t>CONDEÚBA - BA</t>
  </si>
  <si>
    <t>CONDOR - RS</t>
  </si>
  <si>
    <t>CÔNEGO MARINHO - MG</t>
  </si>
  <si>
    <t>CONFINS - MG</t>
  </si>
  <si>
    <t>CONFRESA - MT</t>
  </si>
  <si>
    <t>CONGO - PB</t>
  </si>
  <si>
    <t>CONGONHAL - MG</t>
  </si>
  <si>
    <t>CONGONHAS - MG</t>
  </si>
  <si>
    <t>CONGONHAS DO NORTE - MG</t>
  </si>
  <si>
    <t>CONGONHINHAS - PR</t>
  </si>
  <si>
    <t>CONQUISTA - MG</t>
  </si>
  <si>
    <t>CONQUISTA D'OESTE - MT</t>
  </si>
  <si>
    <t>CONSELHEIRO LAFAIETE - MG</t>
  </si>
  <si>
    <t>CONSELHEIRO MAIRINCK - PR</t>
  </si>
  <si>
    <t>CONSELHEIRO PENA - MG</t>
  </si>
  <si>
    <t>CONSOLAÇÃO - MG</t>
  </si>
  <si>
    <t>CONSTANTINA - RS</t>
  </si>
  <si>
    <t>CONTAGEM - MG</t>
  </si>
  <si>
    <t>CONTENDA - PR</t>
  </si>
  <si>
    <t>CONTENDAS DO SINCORÁ - BA</t>
  </si>
  <si>
    <t>COQUEIRAL - MG</t>
  </si>
  <si>
    <t>COQUEIRO BAIXO - RS</t>
  </si>
  <si>
    <t>COQUEIRO SECO - AL</t>
  </si>
  <si>
    <t>COQUEIROS DO SUL - RS</t>
  </si>
  <si>
    <t>CORAÇÃO DE JESUS - MG</t>
  </si>
  <si>
    <t>CORAÇÃO DE MARIA - BA</t>
  </si>
  <si>
    <t>CORBÉLIA - PR</t>
  </si>
  <si>
    <t>CORDEIRO - RJ</t>
  </si>
  <si>
    <t>CORDEIRÓPOLIS - SP</t>
  </si>
  <si>
    <t>CORDEIROS - BA</t>
  </si>
  <si>
    <t>CORDILHEIRA ALTA - SC</t>
  </si>
  <si>
    <t>CORDISBURGO - MG</t>
  </si>
  <si>
    <t>CORDISLÂNDIA - MG</t>
  </si>
  <si>
    <t>COREAÚ - CE</t>
  </si>
  <si>
    <t>COREMAS - PB</t>
  </si>
  <si>
    <t>CORGUINHO - MS</t>
  </si>
  <si>
    <t>CORIBE - BA</t>
  </si>
  <si>
    <t>CORINTO - MG</t>
  </si>
  <si>
    <t>CORNÉLIO PROCÓPIO - PR</t>
  </si>
  <si>
    <t>COROACI - MG</t>
  </si>
  <si>
    <t>COROADOS - SP</t>
  </si>
  <si>
    <t>COROATÁ - MA</t>
  </si>
  <si>
    <t>COROMANDEL - MG</t>
  </si>
  <si>
    <t>CORONEL BARROS - RS</t>
  </si>
  <si>
    <t>CORONEL BICACO - RS</t>
  </si>
  <si>
    <t>CORONEL DOMINGOS SOARES - PR</t>
  </si>
  <si>
    <t>CORONEL EZEQUIEL - RN</t>
  </si>
  <si>
    <t>CORONEL FABRICIANO - MG</t>
  </si>
  <si>
    <t>CORONEL FREITAS - SC</t>
  </si>
  <si>
    <t>CORONEL JOÃO PESSOA - RN</t>
  </si>
  <si>
    <t>CORONEL JOÃO SÁ - BA</t>
  </si>
  <si>
    <t>CORONEL JOSÉ DIAS - PI</t>
  </si>
  <si>
    <t>CORONEL MACEDO - SP</t>
  </si>
  <si>
    <t>CORONEL MARTINS - SC</t>
  </si>
  <si>
    <t>CORONEL MURTA - MG</t>
  </si>
  <si>
    <t>CORONEL PACHECO - MG</t>
  </si>
  <si>
    <t>CORONEL PILAR - RS</t>
  </si>
  <si>
    <t>CORONEL SAPUCAIA - MS</t>
  </si>
  <si>
    <t>CORONEL VIVIDA - PR</t>
  </si>
  <si>
    <t>CORONEL XAVIER CHAVES - MG</t>
  </si>
  <si>
    <t>CÓRREGO DANTA - MG</t>
  </si>
  <si>
    <t>CÓRREGO DO BOM JESUS - MG</t>
  </si>
  <si>
    <t>CÓRREGO DO OURO - GO</t>
  </si>
  <si>
    <t>CÓRREGO FUNDO - MG</t>
  </si>
  <si>
    <t>CÓRREGO NOVO - MG</t>
  </si>
  <si>
    <t>CORREIA PINTO - SC</t>
  </si>
  <si>
    <t>CORRENTE - PI</t>
  </si>
  <si>
    <t>CORRENTES - PE</t>
  </si>
  <si>
    <t>CORRENTINA - BA</t>
  </si>
  <si>
    <t>CORTÊS - PE</t>
  </si>
  <si>
    <t>CORUMBÁ - MS</t>
  </si>
  <si>
    <t>CORUMBÁ DE GOIÁS - GO</t>
  </si>
  <si>
    <t>CORUMBAÍBA - GO</t>
  </si>
  <si>
    <t>CORUMBATAÍ - SP</t>
  </si>
  <si>
    <t>CORUMBATAÍ DO SUL - PR</t>
  </si>
  <si>
    <t>CORUMBIARA - RO</t>
  </si>
  <si>
    <t>CORUPÁ - SC</t>
  </si>
  <si>
    <t>CORURIPE - AL</t>
  </si>
  <si>
    <t>COSMÓPOLIS - SP</t>
  </si>
  <si>
    <t>COSMORAMA - SP</t>
  </si>
  <si>
    <t>COSTA MARQUES - RO</t>
  </si>
  <si>
    <t>COSTA RICA - MS</t>
  </si>
  <si>
    <t>COTEGIPE - BA</t>
  </si>
  <si>
    <t>COTIA - SP</t>
  </si>
  <si>
    <t>COTIPORÃ - RS</t>
  </si>
  <si>
    <t>COTRIGUAÇU - MT</t>
  </si>
  <si>
    <t>COUTO DE MAGALHÃES - TO</t>
  </si>
  <si>
    <t>COUTO DE MAGALHÃES DE MINAS - MG</t>
  </si>
  <si>
    <t>COXILHA - RS</t>
  </si>
  <si>
    <t>COXIM - MS</t>
  </si>
  <si>
    <t>COXIXOLA - PB</t>
  </si>
  <si>
    <t>CRAÍBAS - AL</t>
  </si>
  <si>
    <t>CRATEÚS - CE</t>
  </si>
  <si>
    <t>CRATO - CE</t>
  </si>
  <si>
    <t>CRAVINHOS - SP</t>
  </si>
  <si>
    <t>CRAVOLÂNDIA - BA</t>
  </si>
  <si>
    <t>CRICIÚMA - SC</t>
  </si>
  <si>
    <t>CRISÓLITA - MG</t>
  </si>
  <si>
    <t>CRISÓPOLIS - BA</t>
  </si>
  <si>
    <t>CRISSIUMAL - RS</t>
  </si>
  <si>
    <t>CRISTAIS - MG</t>
  </si>
  <si>
    <t>CRISTAIS PAULISTA - SP</t>
  </si>
  <si>
    <t>CRISTAL - RS</t>
  </si>
  <si>
    <t>CRISTAL DO SUL - RS</t>
  </si>
  <si>
    <t>CRISTALÂNDIA - TO</t>
  </si>
  <si>
    <t>CRISTALÂNDIA DO PIAUÍ - PI</t>
  </si>
  <si>
    <t>CRISTÁLIA - MG</t>
  </si>
  <si>
    <t>CRISTALINA - GO</t>
  </si>
  <si>
    <t>CRISTIANO OTONI - MG</t>
  </si>
  <si>
    <t>CRISTIANÓPOLIS - GO</t>
  </si>
  <si>
    <t>CRISTINA - MG</t>
  </si>
  <si>
    <t>CRISTINÁPOLIS - SE</t>
  </si>
  <si>
    <t>CRISTINO CASTRO - PI</t>
  </si>
  <si>
    <t>CRISTÓPOLIS - BA</t>
  </si>
  <si>
    <t>CRIXÁS - GO</t>
  </si>
  <si>
    <t>CRIXÁS DO TOCANTINS - TO</t>
  </si>
  <si>
    <t>CROATÁ - CE</t>
  </si>
  <si>
    <t>CROMÍNIA - GO</t>
  </si>
  <si>
    <t>CRUCILÂNDIA - MG</t>
  </si>
  <si>
    <t>CRUZ - CE</t>
  </si>
  <si>
    <t>CRUZ ALTA - RS</t>
  </si>
  <si>
    <t>CRUZ DAS ALMAS - BA</t>
  </si>
  <si>
    <t>CRUZ DO ESPÍRITO SANTO - PB</t>
  </si>
  <si>
    <t>CRUZ MACHADO - PR</t>
  </si>
  <si>
    <t>CRUZÁLIA - SP</t>
  </si>
  <si>
    <t>CRUZALTENSE - RS</t>
  </si>
  <si>
    <t>CRUZEIRO - SP</t>
  </si>
  <si>
    <t>CRUZEIRO DA FORTALEZA - MG</t>
  </si>
  <si>
    <t>CRUZEIRO DO IGUAÇU - PR</t>
  </si>
  <si>
    <t>CRUZEIRO DO OESTE - PR</t>
  </si>
  <si>
    <t>CRUZEIRO DO SUL - AC</t>
  </si>
  <si>
    <t>CRUZEIRO DO SUL - PR</t>
  </si>
  <si>
    <t>CRUZEIRO DO SUL - RS</t>
  </si>
  <si>
    <t>CRUZETA - RN</t>
  </si>
  <si>
    <t>CRUZÍLIA - MG</t>
  </si>
  <si>
    <t>CRUZMALTINA - PR</t>
  </si>
  <si>
    <t>CUBATÃO - SP</t>
  </si>
  <si>
    <t>CUBATI - PB</t>
  </si>
  <si>
    <t>CUIABÁ - MT</t>
  </si>
  <si>
    <t>CUITÉ - PB</t>
  </si>
  <si>
    <t>CUITÉ DE MAMANGUAPE - PB</t>
  </si>
  <si>
    <t>CUITEGI - PB</t>
  </si>
  <si>
    <t>CUJUBIM - RO</t>
  </si>
  <si>
    <t>CUMARI - GO</t>
  </si>
  <si>
    <t>CUMARU - PE</t>
  </si>
  <si>
    <t>CUMARU DO NORTE - PA</t>
  </si>
  <si>
    <t>CUMBE - SE</t>
  </si>
  <si>
    <t>CUNHA - SP</t>
  </si>
  <si>
    <t>CUNHA PORÃ - SC</t>
  </si>
  <si>
    <t>CUNHATAÍ - SC</t>
  </si>
  <si>
    <t>CUPARAQUE - MG</t>
  </si>
  <si>
    <t>CUPIRA - PE</t>
  </si>
  <si>
    <t>CURAÇÁ - BA</t>
  </si>
  <si>
    <t>CURIMATÁ - PI</t>
  </si>
  <si>
    <t>CURIONÓPOLIS - PA</t>
  </si>
  <si>
    <t>CURITIBA - PR</t>
  </si>
  <si>
    <t>CURITIBANOS - SC</t>
  </si>
  <si>
    <t>CURIÚVA - PR</t>
  </si>
  <si>
    <t>CURRAIS - PI</t>
  </si>
  <si>
    <t>CURRAIS NOVOS - RN</t>
  </si>
  <si>
    <t>CURRAL DE CIMA - PB</t>
  </si>
  <si>
    <t>CURRAL DE DENTRO - MG</t>
  </si>
  <si>
    <t>CURRAL NOVO DO PIAUÍ - PI</t>
  </si>
  <si>
    <t>CURRAL VELHO - PB</t>
  </si>
  <si>
    <t>CURRALINHO - PA</t>
  </si>
  <si>
    <t>CURRALINHOS - PI</t>
  </si>
  <si>
    <t>CURUÁ - PA</t>
  </si>
  <si>
    <t>CURUÇÁ - PA</t>
  </si>
  <si>
    <t>CURURUPU - MA</t>
  </si>
  <si>
    <t>CURVELÂNDIA - MT</t>
  </si>
  <si>
    <t>CURVELO - MG</t>
  </si>
  <si>
    <t>CUSTÓDIA - PE</t>
  </si>
  <si>
    <t>CUTIAS - AP</t>
  </si>
  <si>
    <t>DAMIANÓPOLIS - GO</t>
  </si>
  <si>
    <t>DAMIÃO - PB</t>
  </si>
  <si>
    <t>DAMOLÂNDIA - GO</t>
  </si>
  <si>
    <t>DARCINÓPOLIS - TO</t>
  </si>
  <si>
    <t>DÁRIO MEIRA - BA</t>
  </si>
  <si>
    <t>DATAS - MG</t>
  </si>
  <si>
    <t>DAVID CANABARRO - RS</t>
  </si>
  <si>
    <t>DAVINÓPOLIS - GO</t>
  </si>
  <si>
    <t>DAVINÓPOLIS - MA</t>
  </si>
  <si>
    <t>DELFIM MOREIRA - MG</t>
  </si>
  <si>
    <t>DELFINÓPOLIS - MG</t>
  </si>
  <si>
    <t>DELMIRO GOUVEIA - AL</t>
  </si>
  <si>
    <t>DELTA - MG</t>
  </si>
  <si>
    <t>DEMERVAL LOBÃO - PI</t>
  </si>
  <si>
    <t>DENISE - MT</t>
  </si>
  <si>
    <t>DEODÁPOLIS - MS</t>
  </si>
  <si>
    <t>DEPUTADO IRAPUAN PINHEIRO - CE</t>
  </si>
  <si>
    <t>DERRUBADAS - RS</t>
  </si>
  <si>
    <t>DESCALVADO - SP</t>
  </si>
  <si>
    <t>DESCANSO - SC</t>
  </si>
  <si>
    <t>DESCOBERTO - MG</t>
  </si>
  <si>
    <t>DESTERRO - PB</t>
  </si>
  <si>
    <t>DESTERRO DE ENTRE RIOS - MG</t>
  </si>
  <si>
    <t>DESTERRO DO MELO - MG</t>
  </si>
  <si>
    <t>DEZESSEIS DE NOVEMBRO - RS</t>
  </si>
  <si>
    <t>DIADEMA - SP</t>
  </si>
  <si>
    <t>DIAMANTE - PB</t>
  </si>
  <si>
    <t>DIAMANTE D'OESTE - PR</t>
  </si>
  <si>
    <t>DIAMANTE DO NORTE - PR</t>
  </si>
  <si>
    <t>DIAMANTE DO SUL - PR</t>
  </si>
  <si>
    <t>DIAMANTINA - MG</t>
  </si>
  <si>
    <t>DIAMANTINO - MT</t>
  </si>
  <si>
    <t>DIANÓPOLIS - TO</t>
  </si>
  <si>
    <t>DIAS D'ÁVILA - BA</t>
  </si>
  <si>
    <t>DILERMANDO DE AGUIAR - RS</t>
  </si>
  <si>
    <t>DIOGO DE VASCONCELOS - MG</t>
  </si>
  <si>
    <t>DIONÍSIO - MG</t>
  </si>
  <si>
    <t>DIONÍSIO CERQUEIRA - SC</t>
  </si>
  <si>
    <t>DIORAMA - GO</t>
  </si>
  <si>
    <t>DIRCE REIS - SP</t>
  </si>
  <si>
    <t>DIRCEU ARCOVERDE - PI</t>
  </si>
  <si>
    <t>DIVINA PASTORA - SE</t>
  </si>
  <si>
    <t>DIVINÉSIA - MG</t>
  </si>
  <si>
    <t>DIVINO - MG</t>
  </si>
  <si>
    <t>DIVINO DAS LARANJEIRAS - MG</t>
  </si>
  <si>
    <t>DIVINO DE SÃO LOURENÇO - ES</t>
  </si>
  <si>
    <t>DIVINOLÂNDIA - SP</t>
  </si>
  <si>
    <t>DIVINOLÂNDIA DE MINAS - MG</t>
  </si>
  <si>
    <t>DIVINÓPOLIS - MG</t>
  </si>
  <si>
    <t>DIVINÓPOLIS DE GOIÁS - GO</t>
  </si>
  <si>
    <t>DIVINÓPOLIS DO TOCANTINS - TO</t>
  </si>
  <si>
    <t>DIVISA ALEGRE - MG</t>
  </si>
  <si>
    <t>DIVISA NOVA - MG</t>
  </si>
  <si>
    <t>DIVISÓPOLIS - MG</t>
  </si>
  <si>
    <t>DOBRADA - SP</t>
  </si>
  <si>
    <t>DOIS CÓRREGOS - SP</t>
  </si>
  <si>
    <t>DOIS IRMÃOS - RS</t>
  </si>
  <si>
    <t>DOIS IRMÃOS DAS MISSÕES - RS</t>
  </si>
  <si>
    <t>DOIS IRMÃOS DO BURITI - MS</t>
  </si>
  <si>
    <t>DOIS IRMÃOS DO TOCANTINS - TO</t>
  </si>
  <si>
    <t>DOIS LAJEADOS - RS</t>
  </si>
  <si>
    <t>DOIS RIACHOS - AL</t>
  </si>
  <si>
    <t>DOIS VIZINHOS - PR</t>
  </si>
  <si>
    <t>DOLCINÓPOLIS - SP</t>
  </si>
  <si>
    <t>DOM AQUINO - MT</t>
  </si>
  <si>
    <t>DOM BASÍLIO - BA</t>
  </si>
  <si>
    <t>DOM BOSCO - MG</t>
  </si>
  <si>
    <t>DOM CAVATI - MG</t>
  </si>
  <si>
    <t>DOM ELISEU - PA</t>
  </si>
  <si>
    <t>DOM EXPEDITO LOPES - PI</t>
  </si>
  <si>
    <t>DOM FELICIANO - RS</t>
  </si>
  <si>
    <t>DOM INOCÊNCIO - PI</t>
  </si>
  <si>
    <t>DOM JOAQUIM - MG</t>
  </si>
  <si>
    <t>DOM MACEDO COSTA - BA</t>
  </si>
  <si>
    <t>DOM PEDRITO - RS</t>
  </si>
  <si>
    <t>DOM PEDRO - MA</t>
  </si>
  <si>
    <t>DOM PEDRO DE ALCÂNTARA - RS</t>
  </si>
  <si>
    <t>DOM SILVÉRIO - MG</t>
  </si>
  <si>
    <t>DOM VIÇOSO - MG</t>
  </si>
  <si>
    <t>DOMINGOS MARTINS - ES</t>
  </si>
  <si>
    <t>DOMINGOS MOURÃO - PI</t>
  </si>
  <si>
    <t>DONA EMMA - SC</t>
  </si>
  <si>
    <t>DONA EUZÉBIA - MG</t>
  </si>
  <si>
    <t>DONA FRANCISCA - RS</t>
  </si>
  <si>
    <t>DONA INÊS - PB</t>
  </si>
  <si>
    <t>DORES DE CAMPOS - MG</t>
  </si>
  <si>
    <t>DORES DE GUANHÃES - MG</t>
  </si>
  <si>
    <t>DORES DO INDAIÁ - MG</t>
  </si>
  <si>
    <t>DORES DO RIO PRETO - ES</t>
  </si>
  <si>
    <t>DORES DO TURVO - MG</t>
  </si>
  <si>
    <t>DORESÓPOLIS - MG</t>
  </si>
  <si>
    <t>DORMENTES - PE</t>
  </si>
  <si>
    <t>DOURADINA - MS</t>
  </si>
  <si>
    <t>DOURADINA - PR</t>
  </si>
  <si>
    <t>DOURADO - SP</t>
  </si>
  <si>
    <t>DOURADOQUARA - MG</t>
  </si>
  <si>
    <t>DOURADOS - MS</t>
  </si>
  <si>
    <t>DOUTOR CAMARGO - PR</t>
  </si>
  <si>
    <t>DOUTOR MAURÍCIO CARDOSO - RS</t>
  </si>
  <si>
    <t>DOUTOR PEDRINHO - SC</t>
  </si>
  <si>
    <t>DOUTOR RICARDO - RS</t>
  </si>
  <si>
    <t>DOUTOR SEVERIANO - RN</t>
  </si>
  <si>
    <t>DOUTOR ULYSSES - PR</t>
  </si>
  <si>
    <t>DOVERLÂNDIA - GO</t>
  </si>
  <si>
    <t>DRACENA - SP</t>
  </si>
  <si>
    <t>DUARTINA - SP</t>
  </si>
  <si>
    <t>DUAS BARRAS - RJ</t>
  </si>
  <si>
    <t>DUAS ESTRADAS - PB</t>
  </si>
  <si>
    <t>DUERÉ - TO</t>
  </si>
  <si>
    <t>DUMONT - SP</t>
  </si>
  <si>
    <t>DUQUE BACELAR - MA</t>
  </si>
  <si>
    <t>DUQUE DE CAXIAS - RJ</t>
  </si>
  <si>
    <t>DURANDÉ - MG</t>
  </si>
  <si>
    <t>ECHAPORÃ - SP</t>
  </si>
  <si>
    <t>ECOPORANGA - ES</t>
  </si>
  <si>
    <t>EDEALINA - GO</t>
  </si>
  <si>
    <t>EDÉIA - GO</t>
  </si>
  <si>
    <t>EIRUNEPÉ - AM</t>
  </si>
  <si>
    <t>ELDORADO - MS</t>
  </si>
  <si>
    <t>ELDORADO - SP</t>
  </si>
  <si>
    <t>ELDORADO DO SUL - RS</t>
  </si>
  <si>
    <t>ELDORADO DOS CARAJÁS - PA</t>
  </si>
  <si>
    <t>ELESBÃO VELOSO - PI</t>
  </si>
  <si>
    <t>ELIAS FAUSTO - SP</t>
  </si>
  <si>
    <t>ELISEU MARTINS - PI</t>
  </si>
  <si>
    <t>ELISIÁRIO - SP</t>
  </si>
  <si>
    <t>ELÍSIO MEDRADO - BA</t>
  </si>
  <si>
    <t>ELÓI MENDES - MG</t>
  </si>
  <si>
    <t>EMAS - PB</t>
  </si>
  <si>
    <t>EMBAÚBA - SP</t>
  </si>
  <si>
    <t>EMBU-GUAÇU - SP</t>
  </si>
  <si>
    <t>EMBU DAS ARTES - SP</t>
  </si>
  <si>
    <t>EMILIANÓPOLIS - SP</t>
  </si>
  <si>
    <t>ENCANTADO - RS</t>
  </si>
  <si>
    <t>ENCANTO - RN</t>
  </si>
  <si>
    <t>ENCRUZILHADA - BA</t>
  </si>
  <si>
    <t>ENCRUZILHADA DO SUL - RS</t>
  </si>
  <si>
    <t>ENÉAS MARQUES - PR</t>
  </si>
  <si>
    <t>ENGENHEIRO BELTRÃO - PR</t>
  </si>
  <si>
    <t>ENGENHEIRO CALDAS - MG</t>
  </si>
  <si>
    <t>ENGENHEIRO COELHO - SP</t>
  </si>
  <si>
    <t>ENGENHEIRO NAVARRO - MG</t>
  </si>
  <si>
    <t>ENGENHEIRO PAULO DE FRONTIN - RJ</t>
  </si>
  <si>
    <t>ENGENHO VELHO - RS</t>
  </si>
  <si>
    <t>ENTRE-IJUÍS - RS</t>
  </si>
  <si>
    <t>ENTRE FOLHAS - MG</t>
  </si>
  <si>
    <t>ENTRE RIOS - BA</t>
  </si>
  <si>
    <t>ENTRE RIOS - SC</t>
  </si>
  <si>
    <t>ENTRE RIOS DE MINAS - MG</t>
  </si>
  <si>
    <t>ENTRE RIOS DO OESTE - PR</t>
  </si>
  <si>
    <t>ENTRE RIOS DO SUL - RS</t>
  </si>
  <si>
    <t>ENVIRA - AM</t>
  </si>
  <si>
    <t>EPITACIOLÂNDIA - AC</t>
  </si>
  <si>
    <t>EQUADOR - RN</t>
  </si>
  <si>
    <t>EREBANGO - RS</t>
  </si>
  <si>
    <t>ERECHIM - RS</t>
  </si>
  <si>
    <t>ERERÊ - CE</t>
  </si>
  <si>
    <t>ÉRICO CARDOSO - BA</t>
  </si>
  <si>
    <t>ERMO - SC</t>
  </si>
  <si>
    <t>ERNESTINA - RS</t>
  </si>
  <si>
    <t>ERVAL GRANDE - RS</t>
  </si>
  <si>
    <t>ERVAL SECO - RS</t>
  </si>
  <si>
    <t>ERVAL VELHO - SC</t>
  </si>
  <si>
    <t>ERVÁLIA - MG</t>
  </si>
  <si>
    <t>ESCADA - PE</t>
  </si>
  <si>
    <t>ESMERALDA - RS</t>
  </si>
  <si>
    <t>ESMERALDAS - MG</t>
  </si>
  <si>
    <t>ESPERA FELIZ - MG</t>
  </si>
  <si>
    <t>ESPERANÇA - PB</t>
  </si>
  <si>
    <t>ESPERANÇA DO SUL - RS</t>
  </si>
  <si>
    <t>ESPERANÇA NOVA - PR</t>
  </si>
  <si>
    <t>ESPERANTINA - PI</t>
  </si>
  <si>
    <t>ESPERANTINA - TO</t>
  </si>
  <si>
    <t>ESPERANTINÓPOLIS - MA</t>
  </si>
  <si>
    <t>ESPIGÃO ALTO DO IGUAÇU - PR</t>
  </si>
  <si>
    <t>ESPIGÃO DO OESTE - RO</t>
  </si>
  <si>
    <t>ESPINOSA - MG</t>
  </si>
  <si>
    <t>ESPÍRITO SANTO - RN</t>
  </si>
  <si>
    <t>ESPÍRITO SANTO DO DOURADO - MG</t>
  </si>
  <si>
    <t>ESPÍRITO SANTO DO PINHAL - SP</t>
  </si>
  <si>
    <t>ESPÍRITO SANTO DO TURVO - SP</t>
  </si>
  <si>
    <t>ESPLANADA - BA</t>
  </si>
  <si>
    <t>ESPUMOSO - RS</t>
  </si>
  <si>
    <t>ESTAÇÃO - RS</t>
  </si>
  <si>
    <t>ESTÂNCIA - SE</t>
  </si>
  <si>
    <t>ESTÂNCIA CLIMÁTICA DE CAMPOS NOVOS PAULISTA - SP</t>
  </si>
  <si>
    <t>ESTÂNCIA DE SOCORRO - SP</t>
  </si>
  <si>
    <t>ESTÂNCIA VELHA - RS</t>
  </si>
  <si>
    <t>ESTEIO - RS</t>
  </si>
  <si>
    <t>ESTIVA - MG</t>
  </si>
  <si>
    <t>ESTIVA GERBI - SP</t>
  </si>
  <si>
    <t>ESTREITO - MA</t>
  </si>
  <si>
    <t>ESTRELA - RS</t>
  </si>
  <si>
    <t>ESTRELA D'OESTE - SP</t>
  </si>
  <si>
    <t>ESTRELA DALVA - MG</t>
  </si>
  <si>
    <t>ESTRELA DE ALAGOAS - AL</t>
  </si>
  <si>
    <t>ESTRELA DO INDAIÁ - MG</t>
  </si>
  <si>
    <t>ESTRELA DO NORTE - GO</t>
  </si>
  <si>
    <t>ESTRELA DO NORTE - SP</t>
  </si>
  <si>
    <t>ESTRELA DO SUL - MG</t>
  </si>
  <si>
    <t>ESTRELA VELHA - RS</t>
  </si>
  <si>
    <t>EUCLIDES DA CUNHA - BA</t>
  </si>
  <si>
    <t>EUCLIDES DA CUNHA PAULISTA - SP</t>
  </si>
  <si>
    <t>EUGÊNIO DE CASTRO - RS</t>
  </si>
  <si>
    <t>EUGENÓPOLIS - MG</t>
  </si>
  <si>
    <t>EUNÁPOLIS - BA</t>
  </si>
  <si>
    <t>EUSÉBIO - CE</t>
  </si>
  <si>
    <t>EWBANK DA CÂMARA - MG</t>
  </si>
  <si>
    <t>EXTREMA - MG</t>
  </si>
  <si>
    <t>EXTREMOZ - RN</t>
  </si>
  <si>
    <t>EXU - PE</t>
  </si>
  <si>
    <t>FAGUNDES - PB</t>
  </si>
  <si>
    <t>FAGUNDES VARELA - RS</t>
  </si>
  <si>
    <t>FAINA - GO</t>
  </si>
  <si>
    <t>FAMA - MG</t>
  </si>
  <si>
    <t>FARIA LEMOS - MG</t>
  </si>
  <si>
    <t>FARIAS BRITO - CE</t>
  </si>
  <si>
    <t>FARO - PA</t>
  </si>
  <si>
    <t>FAROL - PR</t>
  </si>
  <si>
    <t>FARROUPILHA - RS</t>
  </si>
  <si>
    <t>FARTURA - SP</t>
  </si>
  <si>
    <t>FARTURA DO PIAUÍ - PI</t>
  </si>
  <si>
    <t>FÁTIMA - BA</t>
  </si>
  <si>
    <t>FÁTIMA - TO</t>
  </si>
  <si>
    <t>FÁTIMA DO SUL - MS</t>
  </si>
  <si>
    <t>FAXINAL - PR</t>
  </si>
  <si>
    <t>FAXINAL DO SOTURNO - RS</t>
  </si>
  <si>
    <t>FAXINAL DOS GUEDES - SC</t>
  </si>
  <si>
    <t>FAXINALZINHO - RS</t>
  </si>
  <si>
    <t>FAZENDA NOVA - GO</t>
  </si>
  <si>
    <t>FAZENDA RIO GRANDE - PR</t>
  </si>
  <si>
    <t>FAZENDA VILANOVA - RS</t>
  </si>
  <si>
    <t>FEIJÓ - AC</t>
  </si>
  <si>
    <t>FEIRA DA MATA - BA</t>
  </si>
  <si>
    <t>FEIRA DE SANTANA - BA</t>
  </si>
  <si>
    <t>FEIRA GRANDE - AL</t>
  </si>
  <si>
    <t>FEIRA NOVA - PE</t>
  </si>
  <si>
    <t>FEIRA NOVA - SE</t>
  </si>
  <si>
    <t>FEIRA NOVA DO MARANHÃO - MA</t>
  </si>
  <si>
    <t>FELÍCIO DOS SANTOS - MG</t>
  </si>
  <si>
    <t>FELIPE GUERRA - RN</t>
  </si>
  <si>
    <t>FELISBURGO - MG</t>
  </si>
  <si>
    <t>FELIXLÂNDIA - MG</t>
  </si>
  <si>
    <t>FELIZ - RS</t>
  </si>
  <si>
    <t>FELIZ DESERTO - AL</t>
  </si>
  <si>
    <t>FELIZ NATAL - MT</t>
  </si>
  <si>
    <t>FÊNIX - PR</t>
  </si>
  <si>
    <t>FERNANDES PINHEIRO - PR</t>
  </si>
  <si>
    <t>FERNANDES TOURINHO - MG</t>
  </si>
  <si>
    <t>FERNANDO FALCÃO - MA</t>
  </si>
  <si>
    <t>FERNANDO PEDROZA - RN</t>
  </si>
  <si>
    <t>FERNANDO PRESTES - SP</t>
  </si>
  <si>
    <t>FERNANDÓPOLIS - SP</t>
  </si>
  <si>
    <t>FERNÃO - SP</t>
  </si>
  <si>
    <t>FERRAZ DE VASCONCELOS - SP</t>
  </si>
  <si>
    <t>FERREIRA GOMES - AP</t>
  </si>
  <si>
    <t>FERREIROS - PE</t>
  </si>
  <si>
    <t>FERROS - MG</t>
  </si>
  <si>
    <t>FERVEDOURO - MG</t>
  </si>
  <si>
    <t>FIGUEIRA - PR</t>
  </si>
  <si>
    <t>FIGUEIRÃO - MS</t>
  </si>
  <si>
    <t>FIGUEIRÓPOLIS - TO</t>
  </si>
  <si>
    <t>FIGUEIRÓPOLIS D'OESTE - MT</t>
  </si>
  <si>
    <t>FILADÉLFIA - BA</t>
  </si>
  <si>
    <t>FILADÉLFIA - TO</t>
  </si>
  <si>
    <t>FIRMINO ALVES - BA</t>
  </si>
  <si>
    <t>FIRMINÓPOLIS - GO</t>
  </si>
  <si>
    <t>FLEXEIRAS - AL</t>
  </si>
  <si>
    <t>FLOR DA SERRA DO SUL - PR</t>
  </si>
  <si>
    <t>FLOR DO SERTÃO - SC</t>
  </si>
  <si>
    <t>FLORA RICA - SP</t>
  </si>
  <si>
    <t>FLORAÍ - PR</t>
  </si>
  <si>
    <t>FLORÂNIA - RN</t>
  </si>
  <si>
    <t>FLOREAL - SP</t>
  </si>
  <si>
    <t>FLORES - PE</t>
  </si>
  <si>
    <t>FLORES DA CUNHA - RS</t>
  </si>
  <si>
    <t>FLORES DE GOIÁS - GO</t>
  </si>
  <si>
    <t>FLORES DO PIAUÍ - PI</t>
  </si>
  <si>
    <t>FLORESTA - PE</t>
  </si>
  <si>
    <t>FLORESTA - PR</t>
  </si>
  <si>
    <t>FLORESTA AZUL - BA</t>
  </si>
  <si>
    <t>FLORESTA DO ARAGUAIA - PA</t>
  </si>
  <si>
    <t>FLORESTA DO PIAUÍ - PI</t>
  </si>
  <si>
    <t>FLORESTAL - MG</t>
  </si>
  <si>
    <t>FLORESTÓPOLIS - PR</t>
  </si>
  <si>
    <t>FLORIANO - PI</t>
  </si>
  <si>
    <t>FLORIANO PEIXOTO - RS</t>
  </si>
  <si>
    <t>FLORIANÓPOLIS - SC</t>
  </si>
  <si>
    <t>FLÓRIDA - PR</t>
  </si>
  <si>
    <t>FLÓRIDA PAULISTA - SP</t>
  </si>
  <si>
    <t>FLORÍNEA - SP</t>
  </si>
  <si>
    <t>FONTE BOA - AM</t>
  </si>
  <si>
    <t>FONTOURA XAVIER - RS</t>
  </si>
  <si>
    <t>FORMIGA - MG</t>
  </si>
  <si>
    <t>FORMIGUEIRO - RS</t>
  </si>
  <si>
    <t>FORMOSA - GO</t>
  </si>
  <si>
    <t>FORMOSA DA SERRA NEGRA - MA</t>
  </si>
  <si>
    <t>FORMOSA DO OESTE - PR</t>
  </si>
  <si>
    <t>FORMOSA DO RIO PRETO - BA</t>
  </si>
  <si>
    <t>FORMOSA DO SUL - SC</t>
  </si>
  <si>
    <t>FORMOSO - GO</t>
  </si>
  <si>
    <t>FORMOSO - MG</t>
  </si>
  <si>
    <t>FORMOSO DO ARAGUAIA - TO</t>
  </si>
  <si>
    <t>FORQUETINHA - RS</t>
  </si>
  <si>
    <t>FORQUILHA - CE</t>
  </si>
  <si>
    <t>FORQUILHINHA - SC</t>
  </si>
  <si>
    <t>FORTALEZA - CE</t>
  </si>
  <si>
    <t>FORTALEZA DE MINAS - MG</t>
  </si>
  <si>
    <t>FORTALEZA DO TABOCÃO - TO</t>
  </si>
  <si>
    <t>FORTALEZA DOS NOGUEIRAS - MA</t>
  </si>
  <si>
    <t>FORTALEZA DOS VALOS - RS</t>
  </si>
  <si>
    <t>FORTIM - CE</t>
  </si>
  <si>
    <t>FORTUNA - MA</t>
  </si>
  <si>
    <t>FORTUNA DE MINAS - MG</t>
  </si>
  <si>
    <t>FOZ DO IGUAÇU - PR</t>
  </si>
  <si>
    <t>FOZ DO JORDÃO - PR</t>
  </si>
  <si>
    <t>FRAIBURGO - SC</t>
  </si>
  <si>
    <t>FRANCA - SP</t>
  </si>
  <si>
    <t>FRANCINÓPOLIS - PI</t>
  </si>
  <si>
    <t>FRANCISCO ALVES - PR</t>
  </si>
  <si>
    <t>FRANCISCO AYRES - PI</t>
  </si>
  <si>
    <t>FRANCISCO BADARÓ - MG</t>
  </si>
  <si>
    <t>FRANCISCO BELTRÃO - PR</t>
  </si>
  <si>
    <t>FRANCISCO DANTAS - RN</t>
  </si>
  <si>
    <t>FRANCISCO DUMONT - MG</t>
  </si>
  <si>
    <t>FRANCISCO MACEDO - PI</t>
  </si>
  <si>
    <t>FRANCISCO MORATO - SP</t>
  </si>
  <si>
    <t>FRANCISCO SÁ - MG</t>
  </si>
  <si>
    <t>FRANCISCO SANTOS - PI</t>
  </si>
  <si>
    <t>FRANCISCÓPOLIS - MG</t>
  </si>
  <si>
    <t>FRANCO DA ROCHA - SP</t>
  </si>
  <si>
    <t>FRECHEIRINHA - CE</t>
  </si>
  <si>
    <t>FREDERICO WESTPHALEN - RS</t>
  </si>
  <si>
    <t>FREI GASPAR - MG</t>
  </si>
  <si>
    <t>FREI INOCÊNCIO - MG</t>
  </si>
  <si>
    <t>FREI LAGONEGRO - MG</t>
  </si>
  <si>
    <t>FREI MARTINHO - PB</t>
  </si>
  <si>
    <t>FREI MIGUELINHO - PE</t>
  </si>
  <si>
    <t>FREI PAULO - SE</t>
  </si>
  <si>
    <t>FREI ROGÉRIO - SC</t>
  </si>
  <si>
    <t>FRONTEIRA - MG</t>
  </si>
  <si>
    <t>FRONTEIRA DOS VALES - MG</t>
  </si>
  <si>
    <t>FRONTEIRAS - PI</t>
  </si>
  <si>
    <t>FRUTA DE LEITE - MG</t>
  </si>
  <si>
    <t>FRUTAL - MG</t>
  </si>
  <si>
    <t>FRUTUOSO GOMES - RN</t>
  </si>
  <si>
    <t>FUNDÃO - ES</t>
  </si>
  <si>
    <t>FUNILÂNDIA - MG</t>
  </si>
  <si>
    <t>GABRIEL MONTEIRO - SP</t>
  </si>
  <si>
    <t>GADO BRAVO - PB</t>
  </si>
  <si>
    <t>GÁLIA - SP</t>
  </si>
  <si>
    <t>GALILÉIA - MG</t>
  </si>
  <si>
    <t>GALINHOS - RN</t>
  </si>
  <si>
    <t>GALVÃO - SC</t>
  </si>
  <si>
    <t>GAMELEIRA - PE</t>
  </si>
  <si>
    <t>GAMELEIRA DE GOIÁS - GO</t>
  </si>
  <si>
    <t>GAMELEIRAS - MG</t>
  </si>
  <si>
    <t>GANDU - BA</t>
  </si>
  <si>
    <t>GARANHUNS - PE</t>
  </si>
  <si>
    <t>GARARU - SE</t>
  </si>
  <si>
    <t>GARÇA - SP</t>
  </si>
  <si>
    <t>GARIBALDI - RS</t>
  </si>
  <si>
    <t>GAROPABA - SC</t>
  </si>
  <si>
    <t>GARRAFÃO DO NORTE - PA</t>
  </si>
  <si>
    <t>GARRUCHOS - RS</t>
  </si>
  <si>
    <t>GARUVA - SC</t>
  </si>
  <si>
    <t>GASPAR - SC</t>
  </si>
  <si>
    <t>GASTÃO VIDIGAL - SP</t>
  </si>
  <si>
    <t>GAÚCHA DO NORTE - MT</t>
  </si>
  <si>
    <t>GAURAMA - RS</t>
  </si>
  <si>
    <t>GAVIÃO - BA</t>
  </si>
  <si>
    <t>GAVIÃO PEIXOTO - SP</t>
  </si>
  <si>
    <t>GEMINIANO - PI</t>
  </si>
  <si>
    <t>GENERAL CÂMARA - RS</t>
  </si>
  <si>
    <t>GENERAL CARNEIRO - MT</t>
  </si>
  <si>
    <t>GENERAL CARNEIRO - PR</t>
  </si>
  <si>
    <t>GENERAL MAYNARD - SE</t>
  </si>
  <si>
    <t>GENERAL SALGADO - SP</t>
  </si>
  <si>
    <t>GENERAL SAMPAIO - CE</t>
  </si>
  <si>
    <t>GENTIL - RS</t>
  </si>
  <si>
    <t>GENTIO DO OURO - BA</t>
  </si>
  <si>
    <t>GETULINA - SP</t>
  </si>
  <si>
    <t>GETÚLIO VARGAS - RS</t>
  </si>
  <si>
    <t>GILBUÉS - PI</t>
  </si>
  <si>
    <t>GIRAU DO PONCIANO - AL</t>
  </si>
  <si>
    <t>GIRUÁ - RS</t>
  </si>
  <si>
    <t>GLAUCILÂNDIA - MG</t>
  </si>
  <si>
    <t>GLICÉRIO - SP</t>
  </si>
  <si>
    <t>GLÓRIA - BA</t>
  </si>
  <si>
    <t>GLÓRIA D'OESTE - MT</t>
  </si>
  <si>
    <t>GLÓRIA DE DOURADOS - MS</t>
  </si>
  <si>
    <t>GLÓRIA DO GOITÁ - PE</t>
  </si>
  <si>
    <t>GLORINHA - RS</t>
  </si>
  <si>
    <t>GODOFREDO VIANA - MA</t>
  </si>
  <si>
    <t>GODOY MOREIRA - PR</t>
  </si>
  <si>
    <t>GOIABEIRA - MG</t>
  </si>
  <si>
    <t>GOIANA - PE</t>
  </si>
  <si>
    <t>GOIANÁ - MG</t>
  </si>
  <si>
    <t>GOIANÁPOLIS - GO</t>
  </si>
  <si>
    <t>GOIANDIRA - GO</t>
  </si>
  <si>
    <t>GOIANÉSIA - GO</t>
  </si>
  <si>
    <t>GOIANÉSIA DO PARÁ - PA</t>
  </si>
  <si>
    <t>GOIÂNIA - GO</t>
  </si>
  <si>
    <t>GOIANINHA - RN</t>
  </si>
  <si>
    <t>GOIANIRA - GO</t>
  </si>
  <si>
    <t>GOIANORTE - TO</t>
  </si>
  <si>
    <t>GOIÁS - GO</t>
  </si>
  <si>
    <t>GOIATINS - TO</t>
  </si>
  <si>
    <t>GOIATUBA - GO</t>
  </si>
  <si>
    <t>GOIOERÊ - PR</t>
  </si>
  <si>
    <t>GOIOXIM - PR</t>
  </si>
  <si>
    <t>GONÇALVES - MG</t>
  </si>
  <si>
    <t>GONÇALVES DIAS - MA</t>
  </si>
  <si>
    <t>GONGOGI - BA</t>
  </si>
  <si>
    <t>GONZAGA - MG</t>
  </si>
  <si>
    <t>GOUVEIA - MG</t>
  </si>
  <si>
    <t>GOUVELÂNDIA - GO</t>
  </si>
  <si>
    <t>GOVERNADOR ARCHER - MA</t>
  </si>
  <si>
    <t>GOVERNADOR CELSO RAMOS - SC</t>
  </si>
  <si>
    <t>GOVERNADOR DIX-SEPT ROSADO - RN</t>
  </si>
  <si>
    <t>GOVERNADOR EDISON LOBÃO - MA</t>
  </si>
  <si>
    <t>GOVERNADOR EUGÊNIO BARROS - MA</t>
  </si>
  <si>
    <t>GOVERNADOR JORGE TEIXEIRA - RO</t>
  </si>
  <si>
    <t>GOVERNADOR LINDENBERG - ES</t>
  </si>
  <si>
    <t>GOVERNADOR LUIZ ROCHA - MA</t>
  </si>
  <si>
    <t>GOVERNADOR MANGABEIRA - BA</t>
  </si>
  <si>
    <t>GOVERNADOR NEWTON BELLO - MA</t>
  </si>
  <si>
    <t>GOVERNADOR NUNES FREIRE - MA</t>
  </si>
  <si>
    <t>GOVERNADOR VALADARES - MG</t>
  </si>
  <si>
    <t>GOVERNO DO ESTADO DO ACRE - AC</t>
  </si>
  <si>
    <t>GOVERNO DO ESTADO DE ALAGOAS - AL</t>
  </si>
  <si>
    <t>GOVERNO DO ESTADO DO AMAZONAS - AM</t>
  </si>
  <si>
    <t>GOVERNO DO ESTADO DA BAHIA - BA</t>
  </si>
  <si>
    <t>GOVERNO DO ESTADO DO CEARÁ - CE</t>
  </si>
  <si>
    <t>GOVERNO DO ESTADO DO AMAPÁ - AP</t>
  </si>
  <si>
    <t>GOVERNO DO DISTRITO FEDERAL - DF</t>
  </si>
  <si>
    <t>GOVERNO DO ESTADO DO MARANHÃO - MA</t>
  </si>
  <si>
    <t>GOVERNO DO ESTADO DE MINAS GERAIS - MG</t>
  </si>
  <si>
    <t>GOVERNO DO ESTADO DO ESPÍRITO SANTO - ES</t>
  </si>
  <si>
    <t>GOVERNO DO ESTADO DE GOIÁS - GO</t>
  </si>
  <si>
    <t>GOVERNO DO ESTADO DO MATO GROSSO - MT</t>
  </si>
  <si>
    <t>GOVERNO DO ESTADO DO MATO GROSSO DO SUL - MS</t>
  </si>
  <si>
    <t>GOVERNO DO ESTADO DA PARAÍBA - PB</t>
  </si>
  <si>
    <t>GOVERNO DO ESTADO DE PERNAMBUCO - PE</t>
  </si>
  <si>
    <t>GOVERNO DO ESTADO DO PARÁ - PA</t>
  </si>
  <si>
    <t>GOVERNO DO ESTADO DO RIO DE JANEIRO - RJ</t>
  </si>
  <si>
    <t>GOVERNO DO ESTADO DO RIO GRANDE DO NORTE - RN</t>
  </si>
  <si>
    <t>GOVERNO DO ESTADO DO PIAUÍ - PI</t>
  </si>
  <si>
    <t>GOVERNO DO ESTADO DO PARANÁ - PR</t>
  </si>
  <si>
    <t>GOVERNO DO ESTADO DE RONDÔNIA - RO</t>
  </si>
  <si>
    <t>GOVERNO DO ESTADO DO RIO GRANDE DO SUL - RS</t>
  </si>
  <si>
    <t>GOVERNO DO ESTADO DE RORAIMA - RR</t>
  </si>
  <si>
    <t>GOVERNO DO ESTADO DE SERGIPE - SE</t>
  </si>
  <si>
    <t>GOVERNO DO ESTADO DE SANTA CATARINA - SC</t>
  </si>
  <si>
    <t>GOVERNO DO ESTADO DE SÃO PAULO - SP</t>
  </si>
  <si>
    <t>GOVERNO DO ESTADO DO TOCANTINS - TO</t>
  </si>
  <si>
    <t>GRAÇA - CE</t>
  </si>
  <si>
    <t>GRAÇA ARANHA - MA</t>
  </si>
  <si>
    <t>GRACHO CARDOSO - SE</t>
  </si>
  <si>
    <t>GRAJAÚ - MA</t>
  </si>
  <si>
    <t>GRAMADO - RS</t>
  </si>
  <si>
    <t>GRAMADO DOS LOUREIROS - RS</t>
  </si>
  <si>
    <t>GRAMADO XAVIER - RS</t>
  </si>
  <si>
    <t>GRANDES RIOS - PR</t>
  </si>
  <si>
    <t>GRANITO - PE</t>
  </si>
  <si>
    <t>GRANJA - CE</t>
  </si>
  <si>
    <t>GRANJEIRO - CE</t>
  </si>
  <si>
    <t>GRÃO MOGOL - MG</t>
  </si>
  <si>
    <t>GRÃO PARÁ - SC</t>
  </si>
  <si>
    <t>GRAVATÁ - PE</t>
  </si>
  <si>
    <t>GRAVATAÍ - RS</t>
  </si>
  <si>
    <t>GRAVATAL - SC</t>
  </si>
  <si>
    <t>GROAÍRAS - CE</t>
  </si>
  <si>
    <t>GROSSOS - RN</t>
  </si>
  <si>
    <t>GRUPIARA - MG</t>
  </si>
  <si>
    <t>GUABIJU - RS</t>
  </si>
  <si>
    <t>GUABIRUBA - SC</t>
  </si>
  <si>
    <t>GUAÇUÍ - ES</t>
  </si>
  <si>
    <t>GUADALUPE - PI</t>
  </si>
  <si>
    <t>GUAÍBA - RS</t>
  </si>
  <si>
    <t>GUAIÇARA - SP</t>
  </si>
  <si>
    <t>GUAIMBÊ - SP</t>
  </si>
  <si>
    <t>GUAÍRA - PR</t>
  </si>
  <si>
    <t>GUAÍRA - SP</t>
  </si>
  <si>
    <t>GUAIRAÇÁ - PR</t>
  </si>
  <si>
    <t>GUAIÚBA - CE</t>
  </si>
  <si>
    <t>GUAJARÁ - AM</t>
  </si>
  <si>
    <t>GUAJARÁ-MIRIM - RO</t>
  </si>
  <si>
    <t>GUAJERU - BA</t>
  </si>
  <si>
    <t>GUAMARÉ - RN</t>
  </si>
  <si>
    <t>GUAMIRANGA - PR</t>
  </si>
  <si>
    <t>GUANAMBI - BA</t>
  </si>
  <si>
    <t>GUANHÃES - MG</t>
  </si>
  <si>
    <t>GUAPÉ - MG</t>
  </si>
  <si>
    <t>GUAPIAÇU - SP</t>
  </si>
  <si>
    <t>GUAPIARA - SP</t>
  </si>
  <si>
    <t>GUAPIMIRIM - RJ</t>
  </si>
  <si>
    <t>GUAPIRAMA - PR</t>
  </si>
  <si>
    <t>GUAPÓ - GO</t>
  </si>
  <si>
    <t>GUAPORÉ - RS</t>
  </si>
  <si>
    <t>GUAPOREMA - PR</t>
  </si>
  <si>
    <t>GUARÁ - SP</t>
  </si>
  <si>
    <t>GUARABIRA - PB</t>
  </si>
  <si>
    <t>GUARAÇAÍ - SP</t>
  </si>
  <si>
    <t>GUARACI - PR</t>
  </si>
  <si>
    <t>GUARACI - SP</t>
  </si>
  <si>
    <t>GUARACIABA - MG</t>
  </si>
  <si>
    <t>GUARACIABA - SC</t>
  </si>
  <si>
    <t>GUARACIABA DO NORTE - CE</t>
  </si>
  <si>
    <t>GUARACIAMA - MG</t>
  </si>
  <si>
    <t>GUARAÍ - TO</t>
  </si>
  <si>
    <t>GUARAÍTA - GO</t>
  </si>
  <si>
    <t>GUARAMIRANGA - CE</t>
  </si>
  <si>
    <t>GUARAMIRIM - SC</t>
  </si>
  <si>
    <t>GUARANÉSIA - MG</t>
  </si>
  <si>
    <t>GUARANI - MG</t>
  </si>
  <si>
    <t>GUARANI D'OESTE - SP</t>
  </si>
  <si>
    <t>GUARANI DAS MISSÕES - RS</t>
  </si>
  <si>
    <t>GUARANI DE GOIÁS - GO</t>
  </si>
  <si>
    <t>GUARANIAÇU - PR</t>
  </si>
  <si>
    <t>GUARANTÃ - SP</t>
  </si>
  <si>
    <t>GUARANTÃ DO NORTE - MT</t>
  </si>
  <si>
    <t>GUARAPARI - ES</t>
  </si>
  <si>
    <t>GUARAPUAVA - PR</t>
  </si>
  <si>
    <t>GUARAQUEÇABA - PR</t>
  </si>
  <si>
    <t>GUARARÁ - MG</t>
  </si>
  <si>
    <t>GUARARAPES - SP</t>
  </si>
  <si>
    <t>GUARAREMA - SP</t>
  </si>
  <si>
    <t>GUARATINGA - BA</t>
  </si>
  <si>
    <t>GUARATINGUETÁ - SP</t>
  </si>
  <si>
    <t>GUARATUBA - PR</t>
  </si>
  <si>
    <t>GUARDA-MOR - MG</t>
  </si>
  <si>
    <t>GUAREÍ - SP</t>
  </si>
  <si>
    <t>GUARIBA - SP</t>
  </si>
  <si>
    <t>GUARIBAS - PI</t>
  </si>
  <si>
    <t>GUARINOS - GO</t>
  </si>
  <si>
    <t>GUARUJÁ - SP</t>
  </si>
  <si>
    <t>GUARUJÁ DO SUL - SC</t>
  </si>
  <si>
    <t>GUARULHOS - SP</t>
  </si>
  <si>
    <t>GUATAMBÚ - SC</t>
  </si>
  <si>
    <t>GUATAPARÁ - SP</t>
  </si>
  <si>
    <t>GUAXUPÉ - MG</t>
  </si>
  <si>
    <t>GUIA LOPES DA LAGUNA - MS</t>
  </si>
  <si>
    <t>GUIDOVAL - MG</t>
  </si>
  <si>
    <t>GUIMARÃES - MA</t>
  </si>
  <si>
    <t>GUIMARÂNIA - MG</t>
  </si>
  <si>
    <t>GUIRATINGA - MT</t>
  </si>
  <si>
    <t>GUIRICEMA - MG</t>
  </si>
  <si>
    <t>GURINHATÃ - MG</t>
  </si>
  <si>
    <t>GURINHÉM - PB</t>
  </si>
  <si>
    <t>GURJÃO - PB</t>
  </si>
  <si>
    <t>GURUPÁ - PA</t>
  </si>
  <si>
    <t>GURUPI - TO</t>
  </si>
  <si>
    <t>GUZOLÂNDIA - SP</t>
  </si>
  <si>
    <t>HARMONIA - RS</t>
  </si>
  <si>
    <t>HEITORAÍ - GO</t>
  </si>
  <si>
    <t>HELIODORA - MG</t>
  </si>
  <si>
    <t>HELIÓPOLIS - BA</t>
  </si>
  <si>
    <t>HERCULÂNDIA - SP</t>
  </si>
  <si>
    <t>HERVAL - RS</t>
  </si>
  <si>
    <t>HERVAL D'OESTE - SC</t>
  </si>
  <si>
    <t>HERVEIRAS - RS</t>
  </si>
  <si>
    <t>HIDROLÂNDIA - CE</t>
  </si>
  <si>
    <t>HIDROLÂNDIA - GO</t>
  </si>
  <si>
    <t>HIDROLINA - GO</t>
  </si>
  <si>
    <t>HOLAMBRA - SP</t>
  </si>
  <si>
    <t>HONÓRIO SERPA - PR</t>
  </si>
  <si>
    <t>HORIZONTE - CE</t>
  </si>
  <si>
    <t>HORIZONTINA - RS</t>
  </si>
  <si>
    <t>HORTOLÂNDIA - SP</t>
  </si>
  <si>
    <t>HUGO NAPOLEÃO - PI</t>
  </si>
  <si>
    <t>HULHA NEGRA - RS</t>
  </si>
  <si>
    <t>HUMAITÁ - AM</t>
  </si>
  <si>
    <t>HUMAITÁ - RS</t>
  </si>
  <si>
    <t>HUMBERTO DE CAMPOS - MA</t>
  </si>
  <si>
    <t>IACANGA - SP</t>
  </si>
  <si>
    <t>IACIARA - GO</t>
  </si>
  <si>
    <t>IACRI - SP</t>
  </si>
  <si>
    <t>IAÇU - BA</t>
  </si>
  <si>
    <t>IAPU - MG</t>
  </si>
  <si>
    <t>IARAS - SP</t>
  </si>
  <si>
    <t>IATI - PE</t>
  </si>
  <si>
    <t>IBAITI - PR</t>
  </si>
  <si>
    <t>IBARAMA - RS</t>
  </si>
  <si>
    <t>IBARETAMA - CE</t>
  </si>
  <si>
    <t>IBATÉ - SP</t>
  </si>
  <si>
    <t>IBATEGUARA - AL</t>
  </si>
  <si>
    <t>IBATIBA - ES</t>
  </si>
  <si>
    <t>IBEMA - PR</t>
  </si>
  <si>
    <t>IBERTIOGA - MG</t>
  </si>
  <si>
    <t>IBIÁ - MG</t>
  </si>
  <si>
    <t>IBIAÇÁ - RS</t>
  </si>
  <si>
    <t>IBIAÍ - MG</t>
  </si>
  <si>
    <t>IBIAM - SC</t>
  </si>
  <si>
    <t>IBIAPINA - CE</t>
  </si>
  <si>
    <t>IBIARA - PB</t>
  </si>
  <si>
    <t>IBIASSUCÊ - BA</t>
  </si>
  <si>
    <t>IBICARAÍ - BA</t>
  </si>
  <si>
    <t>IBICARÉ - SC</t>
  </si>
  <si>
    <t>IBICOARA - BA</t>
  </si>
  <si>
    <t>IBICUÍ - BA</t>
  </si>
  <si>
    <t>IBICUITINGA - CE</t>
  </si>
  <si>
    <t>IBIMIRIM - PE</t>
  </si>
  <si>
    <t>IBIPEBA - BA</t>
  </si>
  <si>
    <t>IBIPITANGA - BA</t>
  </si>
  <si>
    <t>IBIPORÃ - PR</t>
  </si>
  <si>
    <t>IBIQUERA - BA</t>
  </si>
  <si>
    <t>IBIRÁ - SP</t>
  </si>
  <si>
    <t>IBIRACATU - MG</t>
  </si>
  <si>
    <t>IBIRACI - MG</t>
  </si>
  <si>
    <t>IBIRAÇU - ES</t>
  </si>
  <si>
    <t>IBIRAIARAS - RS</t>
  </si>
  <si>
    <t>IBIRAJUBA - PE</t>
  </si>
  <si>
    <t>IBIRAMA - SC</t>
  </si>
  <si>
    <t>IBIRAPITANGA - BA</t>
  </si>
  <si>
    <t>IBIRAPUÃ - BA</t>
  </si>
  <si>
    <t>IBIRAPUITÃ - RS</t>
  </si>
  <si>
    <t>IBIRAREMA - SP</t>
  </si>
  <si>
    <t>IBIRATAIA - BA</t>
  </si>
  <si>
    <t>IBIRITÉ - MG</t>
  </si>
  <si>
    <t>IBIRUBÁ - RS</t>
  </si>
  <si>
    <t>IBITIARA - BA</t>
  </si>
  <si>
    <t>IBITINGA - SP</t>
  </si>
  <si>
    <t>IBITIRAMA - ES</t>
  </si>
  <si>
    <t>IBITITÁ - BA</t>
  </si>
  <si>
    <t>IBITIÚRA DE MINAS - MG</t>
  </si>
  <si>
    <t>IBITURUNA - MG</t>
  </si>
  <si>
    <t>IBIÚNA - SP</t>
  </si>
  <si>
    <t>IBOTIRAMA - BA</t>
  </si>
  <si>
    <t>ICAPUÍ - CE</t>
  </si>
  <si>
    <t>IÇARA - SC</t>
  </si>
  <si>
    <t>ICARAÍ DE MINAS - MG</t>
  </si>
  <si>
    <t>ICARAÍMA - PR</t>
  </si>
  <si>
    <t>ICATU - MA</t>
  </si>
  <si>
    <t>ICÉM - SP</t>
  </si>
  <si>
    <t>ICHU - BA</t>
  </si>
  <si>
    <t>ICÓ - CE</t>
  </si>
  <si>
    <t>ICONHA - ES</t>
  </si>
  <si>
    <t>IELMO MARINHO - RN</t>
  </si>
  <si>
    <t>IEPÊ - SP</t>
  </si>
  <si>
    <t>IGACI - AL</t>
  </si>
  <si>
    <t>IGAPORÃ - BA</t>
  </si>
  <si>
    <t>IGARAÇU DO TIETÊ - SP</t>
  </si>
  <si>
    <t>IGARACY - PB</t>
  </si>
  <si>
    <t>IGARAPAVA - SP</t>
  </si>
  <si>
    <t>IGARAPÉ - MG</t>
  </si>
  <si>
    <t>IGARAPÉ-AÇU - PA</t>
  </si>
  <si>
    <t>IGARAPÉ-MIRI - PA</t>
  </si>
  <si>
    <t>IGARAPÉ DO MEIO - MA</t>
  </si>
  <si>
    <t>IGARAPÉ GRANDE - MA</t>
  </si>
  <si>
    <t>IGARASSU - PE</t>
  </si>
  <si>
    <t>IGARATÁ - SP</t>
  </si>
  <si>
    <t>IGARATINGA - MG</t>
  </si>
  <si>
    <t>IGRAPIÚNA - BA</t>
  </si>
  <si>
    <t>IGREJA NOVA - AL</t>
  </si>
  <si>
    <t>IGREJINHA - RS</t>
  </si>
  <si>
    <t>IGUABA GRANDE - RJ</t>
  </si>
  <si>
    <t>IGUAÍ - BA</t>
  </si>
  <si>
    <t>IGUAPE - SP</t>
  </si>
  <si>
    <t>IGUARACI - PE</t>
  </si>
  <si>
    <t>IGUARAÇU - PR</t>
  </si>
  <si>
    <t>IGUATAMA - MG</t>
  </si>
  <si>
    <t>IGUATEMI - MS</t>
  </si>
  <si>
    <t>IGUATU - CE</t>
  </si>
  <si>
    <t>IGUATU - PR</t>
  </si>
  <si>
    <t>IJACI - MG</t>
  </si>
  <si>
    <t>IJUÍ - RS</t>
  </si>
  <si>
    <t>ILHA COMPRIDA - SP</t>
  </si>
  <si>
    <t>ILHA DAS FLORES - SE</t>
  </si>
  <si>
    <t>ILHA DE ITAMARACÁ - PE</t>
  </si>
  <si>
    <t>ILHA GRANDE - PI</t>
  </si>
  <si>
    <t>ILHA SOLTEIRA - SP</t>
  </si>
  <si>
    <t>ILHABELA - SP</t>
  </si>
  <si>
    <t>ILHÉUS - BA</t>
  </si>
  <si>
    <t>ILHOTA - SC</t>
  </si>
  <si>
    <t>ILICÍNEA - MG</t>
  </si>
  <si>
    <t>ILÓPOLIS - RS</t>
  </si>
  <si>
    <t>IMACULADA - PB</t>
  </si>
  <si>
    <t>IMARUÍ - SC</t>
  </si>
  <si>
    <t>IMBAÚ - PR</t>
  </si>
  <si>
    <t>IMBÉ - RS</t>
  </si>
  <si>
    <t>IMBÉ DE MINAS - MG</t>
  </si>
  <si>
    <t>IMBITUBA - SC</t>
  </si>
  <si>
    <t>IMBITUVA - PR</t>
  </si>
  <si>
    <t>IMBUIA - SC</t>
  </si>
  <si>
    <t>IMIGRANTE - RS</t>
  </si>
  <si>
    <t>IMPERATRIZ - MA</t>
  </si>
  <si>
    <t>INÁCIO MARTINS - PR</t>
  </si>
  <si>
    <t>INACIOLÂNDIA - GO</t>
  </si>
  <si>
    <t>INAJÁ - PE</t>
  </si>
  <si>
    <t>INAJÁ - PR</t>
  </si>
  <si>
    <t>INCONFIDENTES - MG</t>
  </si>
  <si>
    <t>INDAIABIRA - MG</t>
  </si>
  <si>
    <t>INDAIAL - SC</t>
  </si>
  <si>
    <t>INDAIATUBA - SP</t>
  </si>
  <si>
    <t>INDEPENDÊNCIA - CE</t>
  </si>
  <si>
    <t>INDEPENDÊNCIA - RS</t>
  </si>
  <si>
    <t>INDIANA - SP</t>
  </si>
  <si>
    <t>INDIANÓPOLIS - MG</t>
  </si>
  <si>
    <t>INDIANÓPOLIS - PR</t>
  </si>
  <si>
    <t>INDIAPORÃ - SP</t>
  </si>
  <si>
    <t>INDIARA - GO</t>
  </si>
  <si>
    <t>INDIAROBA - SE</t>
  </si>
  <si>
    <t>INDIAVAÍ - MT</t>
  </si>
  <si>
    <t>INGÁ - PB</t>
  </si>
  <si>
    <t>INGAÍ - MG</t>
  </si>
  <si>
    <t>INGAZEIRA - PE</t>
  </si>
  <si>
    <t>INHACORÁ - RS</t>
  </si>
  <si>
    <t>INHAMBUPE - BA</t>
  </si>
  <si>
    <t>INHANGAPI - PA</t>
  </si>
  <si>
    <t>INHAPI - AL</t>
  </si>
  <si>
    <t>INHAPIM - MG</t>
  </si>
  <si>
    <t>INHAÚMA - MG</t>
  </si>
  <si>
    <t>INHUMA - PI</t>
  </si>
  <si>
    <t>INHUMAS - GO</t>
  </si>
  <si>
    <t>INIMUTABA - MG</t>
  </si>
  <si>
    <t>INOCÊNCIA - MS</t>
  </si>
  <si>
    <t>INÚBIA PAULISTA - SP</t>
  </si>
  <si>
    <t>IOMERÊ - SC</t>
  </si>
  <si>
    <t>IPABA - MG</t>
  </si>
  <si>
    <t>IPAMERI - GO</t>
  </si>
  <si>
    <t>IPANEMA - MG</t>
  </si>
  <si>
    <t>IPANGUAÇU - RN</t>
  </si>
  <si>
    <t>IPAPORANGA - CE</t>
  </si>
  <si>
    <t>IPATINGA - MG</t>
  </si>
  <si>
    <t>IPAUÇU (ANTIGO IPAUSSU) - SP</t>
  </si>
  <si>
    <t>IPAUMIRIM - CE</t>
  </si>
  <si>
    <t>IPÊ - RS</t>
  </si>
  <si>
    <t>IPECAETÁ - BA</t>
  </si>
  <si>
    <t>IPERÓ - SP</t>
  </si>
  <si>
    <t>IPEÚNA - SP</t>
  </si>
  <si>
    <t>IPIAÇU - MG</t>
  </si>
  <si>
    <t>IPIAÚ - BA</t>
  </si>
  <si>
    <t>IPIGUÁ - SP</t>
  </si>
  <si>
    <t>IPIRA - SC</t>
  </si>
  <si>
    <t>IPIRÁ - BA</t>
  </si>
  <si>
    <t>IPIRANGA - PR</t>
  </si>
  <si>
    <t>IPIRANGA DE GOIÁS - GO</t>
  </si>
  <si>
    <t>IPIRANGA DO NORTE - MT</t>
  </si>
  <si>
    <t>IPIRANGA DO PIAUÍ - PI</t>
  </si>
  <si>
    <t>IPIRANGA DO SUL - RS</t>
  </si>
  <si>
    <t>IPIXUNA - AM</t>
  </si>
  <si>
    <t>IPIXUNA DO PARÁ - PA</t>
  </si>
  <si>
    <t>IPOJUCA - PE</t>
  </si>
  <si>
    <t>IPORÁ - GO</t>
  </si>
  <si>
    <t>IPORÃ - PR</t>
  </si>
  <si>
    <t>IPORÃ DO OESTE - SC</t>
  </si>
  <si>
    <t>IPORANGA - SP</t>
  </si>
  <si>
    <t>IPU - CE</t>
  </si>
  <si>
    <t>IPUÃ - SP</t>
  </si>
  <si>
    <t>IPUAÇU - SC</t>
  </si>
  <si>
    <t>IPUBI - PE</t>
  </si>
  <si>
    <t>IPUEIRA - RN</t>
  </si>
  <si>
    <t>IPUEIRAS - CE</t>
  </si>
  <si>
    <t>IPUEIRAS - TO</t>
  </si>
  <si>
    <t>IPUIÚNA - MG</t>
  </si>
  <si>
    <t>IPUMIRIM - SC</t>
  </si>
  <si>
    <t>IPUPIARA - BA</t>
  </si>
  <si>
    <t>IRACEMA - CE</t>
  </si>
  <si>
    <t>IRACEMA - RR</t>
  </si>
  <si>
    <t>IRACEMA DO OESTE - PR</t>
  </si>
  <si>
    <t>IRACEMÁPOLIS - SP</t>
  </si>
  <si>
    <t>IRACEMINHA - SC</t>
  </si>
  <si>
    <t>IRAÍ - RS</t>
  </si>
  <si>
    <t>IRAÍ DE MINAS - MG</t>
  </si>
  <si>
    <t>IRAJUBA - BA</t>
  </si>
  <si>
    <t>IRAMAIA - BA</t>
  </si>
  <si>
    <t>IRANDUBA - AM</t>
  </si>
  <si>
    <t>IRANI - SC</t>
  </si>
  <si>
    <t>IRAPUÃ - SP</t>
  </si>
  <si>
    <t>IRAPURU - SP</t>
  </si>
  <si>
    <t>IRAQUARA - BA</t>
  </si>
  <si>
    <t>IRARÁ - BA</t>
  </si>
  <si>
    <t>IRATI - PR</t>
  </si>
  <si>
    <t>IRATI - SC</t>
  </si>
  <si>
    <t>IRAUÇUBA - CE</t>
  </si>
  <si>
    <t>IRECÊ - BA</t>
  </si>
  <si>
    <t>IRETAMA - PR</t>
  </si>
  <si>
    <t>IRINEÓPOLIS - SC</t>
  </si>
  <si>
    <t>IRITUIA - PA</t>
  </si>
  <si>
    <t>IRUPI - ES</t>
  </si>
  <si>
    <t>ISAÍAS COELHO - PI</t>
  </si>
  <si>
    <t>ISRAELÂNDIA - GO</t>
  </si>
  <si>
    <t>ITÁ - SC</t>
  </si>
  <si>
    <t>ITAARA - RS</t>
  </si>
  <si>
    <t>ITABAIANA - PB</t>
  </si>
  <si>
    <t>ITABAIANA - SE</t>
  </si>
  <si>
    <t>ITABAIANINHA - SE</t>
  </si>
  <si>
    <t>ITABELA - BA</t>
  </si>
  <si>
    <t>ITABERÁ - SP</t>
  </si>
  <si>
    <t>ITABERABA - BA</t>
  </si>
  <si>
    <t>ITABERAÍ - GO</t>
  </si>
  <si>
    <t>ITABI - SE</t>
  </si>
  <si>
    <t>ITABIRA - MG</t>
  </si>
  <si>
    <t>ITABIRINHA - MG</t>
  </si>
  <si>
    <t>ITABIRITO - MG</t>
  </si>
  <si>
    <t>ITABORAÍ - RJ</t>
  </si>
  <si>
    <t>ITABUNA - BA</t>
  </si>
  <si>
    <t>ITACAJÁ - TO</t>
  </si>
  <si>
    <t>ITACAMBIRA - MG</t>
  </si>
  <si>
    <t>ITACARAMBI - MG</t>
  </si>
  <si>
    <t>ITACARÉ - BA</t>
  </si>
  <si>
    <t>ITACOATIARA - AM</t>
  </si>
  <si>
    <t>ITACURUBA - PE</t>
  </si>
  <si>
    <t>ITACURUBI - RS</t>
  </si>
  <si>
    <t>ITAETÉ - BA</t>
  </si>
  <si>
    <t>ITAGI - BA</t>
  </si>
  <si>
    <t>ITAGIBÁ - BA</t>
  </si>
  <si>
    <t>ITAGIMIRIM - BA</t>
  </si>
  <si>
    <t>ITAGUAÇU - ES</t>
  </si>
  <si>
    <t>ITAGUAÇU DA BAHIA - BA</t>
  </si>
  <si>
    <t>ITAGUAÍ - RJ</t>
  </si>
  <si>
    <t>ITAGUAJÉ - PR</t>
  </si>
  <si>
    <t>ITAGUARA - MG</t>
  </si>
  <si>
    <t>ITAGUARI - GO</t>
  </si>
  <si>
    <t>ITAGUARU - GO</t>
  </si>
  <si>
    <t>ITAGUATINS - TO</t>
  </si>
  <si>
    <t>ITAÍ - SP</t>
  </si>
  <si>
    <t>ITAÍBA - PE</t>
  </si>
  <si>
    <t>ITAIÇABA - CE</t>
  </si>
  <si>
    <t>ITAINÓPOLIS - PI</t>
  </si>
  <si>
    <t>ITAIÓPOLIS - SC</t>
  </si>
  <si>
    <t>ITAIPAVA DO GRAJAÚ - MA</t>
  </si>
  <si>
    <t>ITAIPÉ - MG</t>
  </si>
  <si>
    <t>ITAIPULÂNDIA - PR</t>
  </si>
  <si>
    <t>ITAITINGA - CE</t>
  </si>
  <si>
    <t>ITAITUBA - PA</t>
  </si>
  <si>
    <t>ITAJÁ - GO</t>
  </si>
  <si>
    <t>ITAJÁ - RN</t>
  </si>
  <si>
    <t>ITAJAÍ - SC</t>
  </si>
  <si>
    <t>ITAJOBI - SP</t>
  </si>
  <si>
    <t>ITAJU - SP</t>
  </si>
  <si>
    <t>ITAJU DO COLÔNIA - BA</t>
  </si>
  <si>
    <t>ITAJUBÁ - MG</t>
  </si>
  <si>
    <t>ITAJUÍPE - BA</t>
  </si>
  <si>
    <t>ITALVA - RJ</t>
  </si>
  <si>
    <t>ITAMARAJU - BA</t>
  </si>
  <si>
    <t>ITAMARANDIBA - MG</t>
  </si>
  <si>
    <t>ITAMARATI - AM</t>
  </si>
  <si>
    <t>ITAMARATI DE MINAS - MG</t>
  </si>
  <si>
    <t>ITAMARI - BA</t>
  </si>
  <si>
    <t>ITAMBACURI - MG</t>
  </si>
  <si>
    <t>ITAMBARACÁ - PR</t>
  </si>
  <si>
    <t>ITAMBÉ - BA</t>
  </si>
  <si>
    <t>ITAMBÉ - PE</t>
  </si>
  <si>
    <t>ITAMBÉ - PR</t>
  </si>
  <si>
    <t>ITAMBÉ DO MATO DENTRO - MG</t>
  </si>
  <si>
    <t>ITAMOGI - MG</t>
  </si>
  <si>
    <t>ITAMONTE - MG</t>
  </si>
  <si>
    <t>ITANAGRA - BA</t>
  </si>
  <si>
    <t>ITANHAÉM - SP</t>
  </si>
  <si>
    <t>ITANHANDU - MG</t>
  </si>
  <si>
    <t>ITANHANGÁ - MT</t>
  </si>
  <si>
    <t>ITANHÉM - BA</t>
  </si>
  <si>
    <t>ITANHOMI - MG</t>
  </si>
  <si>
    <t>ITAOBIM - MG</t>
  </si>
  <si>
    <t>ITAÓCA - SP</t>
  </si>
  <si>
    <t>ITAOCARA - RJ</t>
  </si>
  <si>
    <t>ITAPACI - GO</t>
  </si>
  <si>
    <t>ITAPAGIPE - MG</t>
  </si>
  <si>
    <t>ITAPAJÉ - CE</t>
  </si>
  <si>
    <t>ITAPARICA - BA</t>
  </si>
  <si>
    <t>ITAPÉ - BA</t>
  </si>
  <si>
    <t>ITAPEBI - BA</t>
  </si>
  <si>
    <t>ITAPECERICA - MG</t>
  </si>
  <si>
    <t>ITAPECERICA DA SERRA - SP</t>
  </si>
  <si>
    <t>ITAPECURU MIRIM - MA</t>
  </si>
  <si>
    <t>ITAPEJARA D'OESTE - PR</t>
  </si>
  <si>
    <t>ITAPEMA - SC</t>
  </si>
  <si>
    <t>ITAPEMIRIM - ES</t>
  </si>
  <si>
    <t>ITAPERUÇU - PR</t>
  </si>
  <si>
    <t>ITAPERUNA - RJ</t>
  </si>
  <si>
    <t>ITAPETIM - PE</t>
  </si>
  <si>
    <t>ITAPETINGA - BA</t>
  </si>
  <si>
    <t>ITAPETININGA - SP</t>
  </si>
  <si>
    <t>ITAPEVA - MG</t>
  </si>
  <si>
    <t>ITAPEVA - SP</t>
  </si>
  <si>
    <t>ITAPEVI - SP</t>
  </si>
  <si>
    <t>ITAPICURU - BA</t>
  </si>
  <si>
    <t>ITAPIPOCA - CE</t>
  </si>
  <si>
    <t>ITAPIRA - SP</t>
  </si>
  <si>
    <t>ITAPIRANGA - AM</t>
  </si>
  <si>
    <t>ITAPIRANGA - SC</t>
  </si>
  <si>
    <t>ITAPIRAPUÃ - GO</t>
  </si>
  <si>
    <t>ITAPIRAPUÃ PAULISTA - SP</t>
  </si>
  <si>
    <t>ITAPIRATINS - TO</t>
  </si>
  <si>
    <t>ITAPISSUMA - PE</t>
  </si>
  <si>
    <t>ITAPITANGA - BA</t>
  </si>
  <si>
    <t>ITAPIÚNA - CE</t>
  </si>
  <si>
    <t>ITAPOÁ - SC</t>
  </si>
  <si>
    <t>ITÁPOLIS - SP</t>
  </si>
  <si>
    <t>ITAPORÃ - MS</t>
  </si>
  <si>
    <t>ITAPORÃ DO TOCANTINS - TO</t>
  </si>
  <si>
    <t>ITAPORANGA - PB</t>
  </si>
  <si>
    <t>ITAPORANGA - SP</t>
  </si>
  <si>
    <t>ITAPORANGA D'AJUDA - SE</t>
  </si>
  <si>
    <t>ITAPOROROCA - PB</t>
  </si>
  <si>
    <t>ITAPUÃ DO OESTE - RO</t>
  </si>
  <si>
    <t>ITAPUCA - RS</t>
  </si>
  <si>
    <t>ITAPUÍ - SP</t>
  </si>
  <si>
    <t>ITAPURA - SP</t>
  </si>
  <si>
    <t>ITAPURANGA - GO</t>
  </si>
  <si>
    <t>ITAQUAQUECETUBA - SP</t>
  </si>
  <si>
    <t>ITAQUARA - BA</t>
  </si>
  <si>
    <t>ITAQUI - RS</t>
  </si>
  <si>
    <t>ITAQUIRAÍ - MS</t>
  </si>
  <si>
    <t>ITAQUITINGA - PE</t>
  </si>
  <si>
    <t>ITARANA - ES</t>
  </si>
  <si>
    <t>ITARANTIM - BA</t>
  </si>
  <si>
    <t>ITARARÉ - SP</t>
  </si>
  <si>
    <t>ITAREMA - CE</t>
  </si>
  <si>
    <t>ITARIRI - SP</t>
  </si>
  <si>
    <t>ITARUMÃ - GO</t>
  </si>
  <si>
    <t>ITATI - RS</t>
  </si>
  <si>
    <t>ITATIAIA - RJ</t>
  </si>
  <si>
    <t>ITATIAIUÇU - MG</t>
  </si>
  <si>
    <t>ITATIBA - SP</t>
  </si>
  <si>
    <t>ITATIBA DO SUL - RS</t>
  </si>
  <si>
    <t>ITATIM - BA</t>
  </si>
  <si>
    <t>ITATINGA - SP</t>
  </si>
  <si>
    <t>ITATIRA - CE</t>
  </si>
  <si>
    <t>ITATUBA - PB</t>
  </si>
  <si>
    <t>ITAÚ - RN</t>
  </si>
  <si>
    <t>ITAÚ DE MINAS - MG</t>
  </si>
  <si>
    <t>ITAÚBA - MT</t>
  </si>
  <si>
    <t>ITAUBAL - AP</t>
  </si>
  <si>
    <t>ITAUÇU - GO</t>
  </si>
  <si>
    <t>ITAUEIRA - PI</t>
  </si>
  <si>
    <t>ITAÚNA - MG</t>
  </si>
  <si>
    <t>ITAÚNA DO SUL - PR</t>
  </si>
  <si>
    <t>ITAVERAVA - MG</t>
  </si>
  <si>
    <t>ITINGA - MG</t>
  </si>
  <si>
    <t>ITINGA DO MARANHÃO - MA</t>
  </si>
  <si>
    <t>ITIQUIRA - MT</t>
  </si>
  <si>
    <t>ITIRAPINA - SP</t>
  </si>
  <si>
    <t>ITIRAPUÃ - SP</t>
  </si>
  <si>
    <t>ITIRUÇU - BA</t>
  </si>
  <si>
    <t>ITIÚBA - BA</t>
  </si>
  <si>
    <t>ITOBI - SP</t>
  </si>
  <si>
    <t>ITORORÓ - BA</t>
  </si>
  <si>
    <t>ITU - SP</t>
  </si>
  <si>
    <t>ITUAÇU - BA</t>
  </si>
  <si>
    <t>ITUBERÁ - BA</t>
  </si>
  <si>
    <t>ITUETA - MG</t>
  </si>
  <si>
    <t>ITUIUTABA - MG</t>
  </si>
  <si>
    <t>ITUMBIARA - GO</t>
  </si>
  <si>
    <t>ITUMIRIM - MG</t>
  </si>
  <si>
    <t>ITUPEVA - SP</t>
  </si>
  <si>
    <t>ITUPIRANGA - PA</t>
  </si>
  <si>
    <t>ITUPORANGA - SC</t>
  </si>
  <si>
    <t>ITURAMA - MG</t>
  </si>
  <si>
    <t>ITUTINGA - MG</t>
  </si>
  <si>
    <t>ITUVERAVA - SP</t>
  </si>
  <si>
    <t>IUIÚ - BA</t>
  </si>
  <si>
    <t>IÚNA - ES</t>
  </si>
  <si>
    <t>IVAÍ - PR</t>
  </si>
  <si>
    <t>IVAIPORÃ - PR</t>
  </si>
  <si>
    <t>IVATÉ - PR</t>
  </si>
  <si>
    <t>IVATUBA - PR</t>
  </si>
  <si>
    <t>IVINHEMA - MS</t>
  </si>
  <si>
    <t>IVOLÂNDIA - GO</t>
  </si>
  <si>
    <t>IVORÁ - RS</t>
  </si>
  <si>
    <t>IVOTI - RS</t>
  </si>
  <si>
    <t>JABOATÃO DOS GUARARAPES - PE</t>
  </si>
  <si>
    <t>JABORÁ - SC</t>
  </si>
  <si>
    <t>JABORANDI - BA</t>
  </si>
  <si>
    <t>JABORANDI - SP</t>
  </si>
  <si>
    <t>JABOTI - PR</t>
  </si>
  <si>
    <t>JABOTICABA - RS</t>
  </si>
  <si>
    <t>JABOTICABAL - SP</t>
  </si>
  <si>
    <t>JABOTICATUBAS - MG</t>
  </si>
  <si>
    <t>JAÇANÃ - RN</t>
  </si>
  <si>
    <t>JACARACI - BA</t>
  </si>
  <si>
    <t>JACARAÚ - PB</t>
  </si>
  <si>
    <t>JACARÉ DOS HOMENS - AL</t>
  </si>
  <si>
    <t>JACAREACANGA - PA</t>
  </si>
  <si>
    <t>JACAREÍ - SP</t>
  </si>
  <si>
    <t>JACAREZINHO - PR</t>
  </si>
  <si>
    <t>JACI - SP</t>
  </si>
  <si>
    <t>JACIARA - MT</t>
  </si>
  <si>
    <t>JACINTO - MG</t>
  </si>
  <si>
    <t>JACINTO MACHADO - SC</t>
  </si>
  <si>
    <t>JACOBINA - BA</t>
  </si>
  <si>
    <t>JACOBINA DO PIAUÍ - PI</t>
  </si>
  <si>
    <t>JACUÍ - MG</t>
  </si>
  <si>
    <t>JACUÍPE - AL</t>
  </si>
  <si>
    <t>JACUIZINHO - RS</t>
  </si>
  <si>
    <t>JACUNDÁ - PA</t>
  </si>
  <si>
    <t>JACUPIRANGA - SP</t>
  </si>
  <si>
    <t>JACUTINGA - MG</t>
  </si>
  <si>
    <t>JACUTINGA - RS</t>
  </si>
  <si>
    <t>JAGUAPITÃ - PR</t>
  </si>
  <si>
    <t>JAGUAQUARA - BA</t>
  </si>
  <si>
    <t>JAGUARAÇU - MG</t>
  </si>
  <si>
    <t>JAGUARÃO - RS</t>
  </si>
  <si>
    <t>JAGUARARI - BA</t>
  </si>
  <si>
    <t>JAGUARÉ - ES</t>
  </si>
  <si>
    <t>JAGUARETAMA - CE</t>
  </si>
  <si>
    <t>JAGUARI - RS</t>
  </si>
  <si>
    <t>JAGUARIAÍVA - PR</t>
  </si>
  <si>
    <t>JAGUARIBARA - CE</t>
  </si>
  <si>
    <t>JAGUARIBE - CE</t>
  </si>
  <si>
    <t>JAGUARIPE - BA</t>
  </si>
  <si>
    <t>JAGUARIÚNA - SP</t>
  </si>
  <si>
    <t>JAGUARUANA - CE</t>
  </si>
  <si>
    <t>JAGUARUNA - SC</t>
  </si>
  <si>
    <t>JAÍBA - MG</t>
  </si>
  <si>
    <t>JAICÓS - PI</t>
  </si>
  <si>
    <t>JALES - SP</t>
  </si>
  <si>
    <t>JAMBEIRO - SP</t>
  </si>
  <si>
    <t>JAMPRUCA - MG</t>
  </si>
  <si>
    <t>JANAÚBA - MG</t>
  </si>
  <si>
    <t>JANDAIA - GO</t>
  </si>
  <si>
    <t>JANDAIA DO SUL - PR</t>
  </si>
  <si>
    <t>JANDAÍRA - BA</t>
  </si>
  <si>
    <t>JANDAÍRA - RN</t>
  </si>
  <si>
    <t>JANDIRA - SP</t>
  </si>
  <si>
    <t>JANDUÍS - RN</t>
  </si>
  <si>
    <t>JANGADA - MT</t>
  </si>
  <si>
    <t>JANIÓPOLIS - PR</t>
  </si>
  <si>
    <t>JANUÁRIA - MG</t>
  </si>
  <si>
    <t>JAPARAÍBA - MG</t>
  </si>
  <si>
    <t>JAPARATINGA - AL</t>
  </si>
  <si>
    <t>JAPARATUBA - SE</t>
  </si>
  <si>
    <t>JAPERI - RJ</t>
  </si>
  <si>
    <t>JAPI - RN</t>
  </si>
  <si>
    <t>JAPIRA - PR</t>
  </si>
  <si>
    <t>JAPOATÃ - SE</t>
  </si>
  <si>
    <t>JAPONVAR - MG</t>
  </si>
  <si>
    <t>JAPORÃ - MS</t>
  </si>
  <si>
    <t>JAPURÁ - AM</t>
  </si>
  <si>
    <t>JAPURÁ - PR</t>
  </si>
  <si>
    <t>JAQUEIRA - PE</t>
  </si>
  <si>
    <t>JAQUIRANA - RS</t>
  </si>
  <si>
    <t>JARAGUÁ - GO</t>
  </si>
  <si>
    <t>JARAGUÁ DO SUL - SC</t>
  </si>
  <si>
    <t>JARAGUARI - MS</t>
  </si>
  <si>
    <t>JARAMATAIA - AL</t>
  </si>
  <si>
    <t>JARDIM - CE</t>
  </si>
  <si>
    <t>JARDIM - MS</t>
  </si>
  <si>
    <t>JARDIM ALEGRE - PR</t>
  </si>
  <si>
    <t>JARDIM DE ANGICOS - RN</t>
  </si>
  <si>
    <t>JARDIM DE PIRANHAS - RN</t>
  </si>
  <si>
    <t>JARDIM DO MULATO - PI</t>
  </si>
  <si>
    <t>JARDIM DO SERIDÓ - RN</t>
  </si>
  <si>
    <t>JARDIM OLINDA - PR</t>
  </si>
  <si>
    <t>JARDINÓPOLIS - SC</t>
  </si>
  <si>
    <t>JARDINÓPOLIS - SP</t>
  </si>
  <si>
    <t>JARI - RS</t>
  </si>
  <si>
    <t>JARINU - SP</t>
  </si>
  <si>
    <t>JARU - RO</t>
  </si>
  <si>
    <t>JATAÍ - GO</t>
  </si>
  <si>
    <t>JATAIZINHO - PR</t>
  </si>
  <si>
    <t>JATAÚBA - PE</t>
  </si>
  <si>
    <t>JATEÍ - MS</t>
  </si>
  <si>
    <t>JATI - CE</t>
  </si>
  <si>
    <t>JATOBÁ - MA</t>
  </si>
  <si>
    <t>JATOBÁ - PE</t>
  </si>
  <si>
    <t>JATOBÁ DO PIAUÍ - PI</t>
  </si>
  <si>
    <t>JAÚ - SP</t>
  </si>
  <si>
    <t>JAÚ DO TOCANTINS - TO</t>
  </si>
  <si>
    <t>JAUPACI - GO</t>
  </si>
  <si>
    <t>JAURU - MT</t>
  </si>
  <si>
    <t>JECEABA - MG</t>
  </si>
  <si>
    <t>JENIPAPO DE MINAS - MG</t>
  </si>
  <si>
    <t>JENIPAPO DOS VIEIRAS - MA</t>
  </si>
  <si>
    <t>JEQUERI - MG</t>
  </si>
  <si>
    <t>JEQUIÁ DA PRAIA - AL</t>
  </si>
  <si>
    <t>JEQUIÉ - BA</t>
  </si>
  <si>
    <t>JEQUITAÍ - MG</t>
  </si>
  <si>
    <t>JEQUITIBÁ - MG</t>
  </si>
  <si>
    <t>JEQUITINHONHA - MG</t>
  </si>
  <si>
    <t>JEREMOABO - BA</t>
  </si>
  <si>
    <t>JERICÓ - PB</t>
  </si>
  <si>
    <t>JERIQUARA - SP</t>
  </si>
  <si>
    <t>JERÔNIMO MONTEIRO - ES</t>
  </si>
  <si>
    <t>JERUMENHA - PI</t>
  </si>
  <si>
    <t>JESUÂNIA - MG</t>
  </si>
  <si>
    <t>JESUÍTAS - PR</t>
  </si>
  <si>
    <t>JESÚPOLIS - GO</t>
  </si>
  <si>
    <t>JI-PARANÁ - RO</t>
  </si>
  <si>
    <t>JIJOCA DE JERICOACOARA - CE</t>
  </si>
  <si>
    <t>JIQUIRIÇÁ - BA</t>
  </si>
  <si>
    <t>JITAÚNA - BA</t>
  </si>
  <si>
    <t>JOAÇABA - SC</t>
  </si>
  <si>
    <t>JOAÍMA - MG</t>
  </si>
  <si>
    <t>JOANÉSIA - MG</t>
  </si>
  <si>
    <t>JOANÓPOLIS - SP</t>
  </si>
  <si>
    <t>JOÃO ALFREDO - PE</t>
  </si>
  <si>
    <t>JOÃO CÂMARA - RN</t>
  </si>
  <si>
    <t>JOÃO COSTA - PI</t>
  </si>
  <si>
    <t>JOÃO DIAS - RN</t>
  </si>
  <si>
    <t>JOÃO DOURADO - BA</t>
  </si>
  <si>
    <t>JOÃO LISBOA - MA</t>
  </si>
  <si>
    <t>JOÃO MONLEVADE - MG</t>
  </si>
  <si>
    <t>JOÃO NEIVA - ES</t>
  </si>
  <si>
    <t>JOÃO PESSOA - PB</t>
  </si>
  <si>
    <t>JOÃO PINHEIRO - MG</t>
  </si>
  <si>
    <t>JOÃO RAMALHO - SP</t>
  </si>
  <si>
    <t>JOAQUIM FELÍCIO - MG</t>
  </si>
  <si>
    <t>JOAQUIM GOMES - AL</t>
  </si>
  <si>
    <t>JOAQUIM NABUCO - PE</t>
  </si>
  <si>
    <t>JOAQUIM PIRES - PI</t>
  </si>
  <si>
    <t>JOAQUIM TÁVORA - PR</t>
  </si>
  <si>
    <t>JOCA MARQUES - PI</t>
  </si>
  <si>
    <t>JÓIA - RS</t>
  </si>
  <si>
    <t>JOINVILLE - SC</t>
  </si>
  <si>
    <t>JORDÂNIA - MG</t>
  </si>
  <si>
    <t>JORDÃO - AC</t>
  </si>
  <si>
    <t>JOSÉ BOITEUX - SC</t>
  </si>
  <si>
    <t>JOSÉ BONIFÁCIO - SP</t>
  </si>
  <si>
    <t>JOSÉ DA PENHA - RN</t>
  </si>
  <si>
    <t>JOSÉ DE FREITAS - PI</t>
  </si>
  <si>
    <t>JOSÉ GONÇALVES DE MINAS - MG</t>
  </si>
  <si>
    <t>JOSÉ RAYDAN - MG</t>
  </si>
  <si>
    <t>JOSELÂNDIA - MA</t>
  </si>
  <si>
    <t>JOSENÓPOLIS - MG</t>
  </si>
  <si>
    <t>JOVIÂNIA - GO</t>
  </si>
  <si>
    <t>JUARA - MT</t>
  </si>
  <si>
    <t>JUAREZ TÁVORA - PB</t>
  </si>
  <si>
    <t>JUARINA - TO</t>
  </si>
  <si>
    <t>JUATUBA - MG</t>
  </si>
  <si>
    <t>JUAZEIRINHO - PB</t>
  </si>
  <si>
    <t>JUAZEIRO - BA</t>
  </si>
  <si>
    <t>JUAZEIRO DO NORTE - CE</t>
  </si>
  <si>
    <t>JUAZEIRO DO PIAUÍ - PI</t>
  </si>
  <si>
    <t>JUCÁS - CE</t>
  </si>
  <si>
    <t>JUCATI - PE</t>
  </si>
  <si>
    <t>JUCURUÇU - BA</t>
  </si>
  <si>
    <t>JUCURUTU - RN</t>
  </si>
  <si>
    <t>JUÍNA - MT</t>
  </si>
  <si>
    <t>JUIZ DE FORA - MG</t>
  </si>
  <si>
    <t>JÚLIO BORGES - PI</t>
  </si>
  <si>
    <t>JÚLIO DE CASTILHOS - RS</t>
  </si>
  <si>
    <t>JÚLIO MESQUITA - SP</t>
  </si>
  <si>
    <t>JUMIRIM - SP</t>
  </si>
  <si>
    <t>JUNCO DO MARANHÃO - MA</t>
  </si>
  <si>
    <t>JUNCO DO SERIDÓ - PB</t>
  </si>
  <si>
    <t>JUNDIÁ - AL</t>
  </si>
  <si>
    <t>JUNDIÁ - RN</t>
  </si>
  <si>
    <t>JUNDIAÍ - SP</t>
  </si>
  <si>
    <t>JUNDIAÍ DO SUL - PR</t>
  </si>
  <si>
    <t>JUNQUEIRO - AL</t>
  </si>
  <si>
    <t>JUNQUEIRÓPOLIS - SP</t>
  </si>
  <si>
    <t>JUPI - PE</t>
  </si>
  <si>
    <t>JUPIÁ - SC</t>
  </si>
  <si>
    <t>JUQUIÁ - SP</t>
  </si>
  <si>
    <t>JUQUITIBA - SP</t>
  </si>
  <si>
    <t>JURANDA - PR</t>
  </si>
  <si>
    <t>JUREMA - PE</t>
  </si>
  <si>
    <t>JUREMA - PI</t>
  </si>
  <si>
    <t>JURIPIRANGA - PB</t>
  </si>
  <si>
    <t>JURU - PB</t>
  </si>
  <si>
    <t>JURUÁ - AM</t>
  </si>
  <si>
    <t>JURUAIA - MG</t>
  </si>
  <si>
    <t>JURUENA - MT</t>
  </si>
  <si>
    <t>JURUTI - PA</t>
  </si>
  <si>
    <t>JUSCIMEIRA - MT</t>
  </si>
  <si>
    <t>JUSSARA - BA</t>
  </si>
  <si>
    <t>JUSSARA - GO</t>
  </si>
  <si>
    <t>JUSSARA - PR</t>
  </si>
  <si>
    <t>JUSSARI - BA</t>
  </si>
  <si>
    <t>JUSSIAPE - BA</t>
  </si>
  <si>
    <t>JUTAÍ - AM</t>
  </si>
  <si>
    <t>JUTI - MS</t>
  </si>
  <si>
    <t>JUVENÍLIA - MG</t>
  </si>
  <si>
    <t>KALORÉ - PR</t>
  </si>
  <si>
    <t>LÁBREA - AM</t>
  </si>
  <si>
    <t>LACERDÓPOLIS - SC</t>
  </si>
  <si>
    <t>LADAINHA - MG</t>
  </si>
  <si>
    <t>LADÁRIO - MS</t>
  </si>
  <si>
    <t>LAFAIETE COUTINHO - BA</t>
  </si>
  <si>
    <t>LAGAMAR - MG</t>
  </si>
  <si>
    <t>LAGARTO - SE</t>
  </si>
  <si>
    <t>LAGES - SC</t>
  </si>
  <si>
    <t>LAGO DA PEDRA - MA</t>
  </si>
  <si>
    <t>LAGO DO JUNCO - MA</t>
  </si>
  <si>
    <t>LAGO DOS RODRIGUES - MA</t>
  </si>
  <si>
    <t>LAGO VERDE - MA</t>
  </si>
  <si>
    <t>LAGOA - PB</t>
  </si>
  <si>
    <t>LAGOA ALEGRE - PI</t>
  </si>
  <si>
    <t>LAGOA BONITA DO SUL - RS</t>
  </si>
  <si>
    <t>LAGOA D'ANTA - RN</t>
  </si>
  <si>
    <t>LAGOA DA CANOA - AL</t>
  </si>
  <si>
    <t>LAGOA DA CONFUSÃO - TO</t>
  </si>
  <si>
    <t>LAGOA DA PRATA - MG</t>
  </si>
  <si>
    <t>LAGOA DE DENTRO - PB</t>
  </si>
  <si>
    <t>LAGOA DE PEDRAS - RN</t>
  </si>
  <si>
    <t>LAGOA DE SÃO FRANCISCO - PI</t>
  </si>
  <si>
    <t>LAGOA DE VELHOS - RN</t>
  </si>
  <si>
    <t>LAGOA DO BARRO DO PIAUÍ - PI</t>
  </si>
  <si>
    <t>LAGOA DO CARRO - PE</t>
  </si>
  <si>
    <t>LAGOA DO ITAENGA - PE</t>
  </si>
  <si>
    <t>LAGOA DO MATO - MA</t>
  </si>
  <si>
    <t>LAGOA DO OURO - PE</t>
  </si>
  <si>
    <t>LAGOA DO PIAUÍ - PI</t>
  </si>
  <si>
    <t>LAGOA DO SÍTIO - PI</t>
  </si>
  <si>
    <t>LAGOA DO TOCANTINS - TO</t>
  </si>
  <si>
    <t>LAGOA DOS GATOS - PE</t>
  </si>
  <si>
    <t>LAGOA DOS PATOS - MG</t>
  </si>
  <si>
    <t>LAGOA DOS TRÊS CANTOS - RS</t>
  </si>
  <si>
    <t>LAGOA DOURADA - MG</t>
  </si>
  <si>
    <t>LAGOA FORMOSA - MG</t>
  </si>
  <si>
    <t>LAGOA GRANDE - MG</t>
  </si>
  <si>
    <t>LAGOA GRANDE - PE</t>
  </si>
  <si>
    <t>LAGOA GRANDE DO MARANHÃO - MA</t>
  </si>
  <si>
    <t>LAGOA NOVA - RN</t>
  </si>
  <si>
    <t>LAGOA REAL - BA</t>
  </si>
  <si>
    <t>LAGOA SALGADA - RN</t>
  </si>
  <si>
    <t>LAGOA SANTA - GO</t>
  </si>
  <si>
    <t>LAGOA SANTA - MG</t>
  </si>
  <si>
    <t>LAGOA SECA - PB</t>
  </si>
  <si>
    <t>LAGOA VERMELHA - RS</t>
  </si>
  <si>
    <t>LAGOÃO - RS</t>
  </si>
  <si>
    <t>LAGOINHA - SP</t>
  </si>
  <si>
    <t>LAGOINHA DO PIAUÍ - PI</t>
  </si>
  <si>
    <t>LAGUNA - SC</t>
  </si>
  <si>
    <t>LAGUNA CARAPÃ - MS</t>
  </si>
  <si>
    <t>LAJE - BA</t>
  </si>
  <si>
    <t>LAJE DO MURIAÉ - RJ</t>
  </si>
  <si>
    <t>LAJEADO - RS</t>
  </si>
  <si>
    <t>LAJEADO - TO</t>
  </si>
  <si>
    <t>LAJEADO DO BUGRE - RS</t>
  </si>
  <si>
    <t>LAJEADO GRANDE - SC</t>
  </si>
  <si>
    <t>LAJEADO NOVO - MA</t>
  </si>
  <si>
    <t>LAJEDÃO - BA</t>
  </si>
  <si>
    <t>LAJEDINHO - BA</t>
  </si>
  <si>
    <t>LAJEDO - PE</t>
  </si>
  <si>
    <t>LAJEDO DO TABOCAL - BA</t>
  </si>
  <si>
    <t>LAJES - RN</t>
  </si>
  <si>
    <t>LAJES PINTADAS - RN</t>
  </si>
  <si>
    <t>LAJINHA - MG</t>
  </si>
  <si>
    <t>LAMARÃO - BA</t>
  </si>
  <si>
    <t>LAMBARI - MG</t>
  </si>
  <si>
    <t>LAMBARI D'OESTE - MT</t>
  </si>
  <si>
    <t>LAMIM - MG</t>
  </si>
  <si>
    <t>LANDRI SALES - PI</t>
  </si>
  <si>
    <t>LAPA - PR</t>
  </si>
  <si>
    <t>LAPÃO - BA</t>
  </si>
  <si>
    <t>LARANJA DA TERRA - ES</t>
  </si>
  <si>
    <t>LARANJAL - MG</t>
  </si>
  <si>
    <t>LARANJAL - PR</t>
  </si>
  <si>
    <t>LARANJAL DO JARI - AP</t>
  </si>
  <si>
    <t>LARANJAL PAULISTA - SP</t>
  </si>
  <si>
    <t>LARANJEIRAS - SE</t>
  </si>
  <si>
    <t>LARANJEIRAS DO SUL - PR</t>
  </si>
  <si>
    <t>LASSANCE - MG</t>
  </si>
  <si>
    <t>LASTRO - PB</t>
  </si>
  <si>
    <t>LAURENTINO - SC</t>
  </si>
  <si>
    <t>LAURO DE FREITAS - BA</t>
  </si>
  <si>
    <t>LAURO MULLER - SC</t>
  </si>
  <si>
    <t>LAVANDEIRA - TO</t>
  </si>
  <si>
    <t>LAVÍNIA - SP</t>
  </si>
  <si>
    <t>LAVRAS - MG</t>
  </si>
  <si>
    <t>LAVRAS DA MANGABEIRA - CE</t>
  </si>
  <si>
    <t>LAVRAS DO SUL - RS</t>
  </si>
  <si>
    <t>LAVRINHAS - SP</t>
  </si>
  <si>
    <t>LEANDRO FERREIRA - MG</t>
  </si>
  <si>
    <t>LEBON RÉGIS - SC</t>
  </si>
  <si>
    <t>LEME - SP</t>
  </si>
  <si>
    <t>LEME DO PRADO - MG</t>
  </si>
  <si>
    <t>LENÇÓIS - BA</t>
  </si>
  <si>
    <t>LENÇÓIS PAULISTA - SP</t>
  </si>
  <si>
    <t>LEOBERTO LEAL - SC</t>
  </si>
  <si>
    <t>LEOPOLDINA - MG</t>
  </si>
  <si>
    <t>LEOPOLDO DE BULHÕES - GO</t>
  </si>
  <si>
    <t>LEÓPOLIS - PR</t>
  </si>
  <si>
    <t>LIBERATO SALZANO - RS</t>
  </si>
  <si>
    <t>LIBERDADE - MG</t>
  </si>
  <si>
    <t>LICÍNIO DE ALMEIDA - BA</t>
  </si>
  <si>
    <t>LIDIANÓPOLIS - PR</t>
  </si>
  <si>
    <t>LIMA CAMPOS - MA</t>
  </si>
  <si>
    <t>LIMA DUARTE - MG</t>
  </si>
  <si>
    <t>LIMEIRA - SP</t>
  </si>
  <si>
    <t>LIMEIRA DO OESTE - MG</t>
  </si>
  <si>
    <t>LIMOEIRO - PE</t>
  </si>
  <si>
    <t>LIMOEIRO DE ANADIA - AL</t>
  </si>
  <si>
    <t>LIMOEIRO DO AJURU - PA</t>
  </si>
  <si>
    <t>LIMOEIRO DO NORTE - CE</t>
  </si>
  <si>
    <t>LINDOESTE - PR</t>
  </si>
  <si>
    <t>LINDÓIA - SP</t>
  </si>
  <si>
    <t>LINDÓIA DO SUL - SC</t>
  </si>
  <si>
    <t>LINDOLFO COLLOR - RS</t>
  </si>
  <si>
    <t>LINHA NOVA - RS</t>
  </si>
  <si>
    <t>LINHARES - ES</t>
  </si>
  <si>
    <t>LINS - SP</t>
  </si>
  <si>
    <t>LIVRAMENTO - PB</t>
  </si>
  <si>
    <t>LIVRAMENTO DE NOSSA SENHORA - BA</t>
  </si>
  <si>
    <t>LIZARDA - TO</t>
  </si>
  <si>
    <t>LOANDA - PR</t>
  </si>
  <si>
    <t>LOBATO - PR</t>
  </si>
  <si>
    <t>LOGRADOURO - PB</t>
  </si>
  <si>
    <t>LONDRINA - PR</t>
  </si>
  <si>
    <t>LONTRA - MG</t>
  </si>
  <si>
    <t>LONTRAS - SC</t>
  </si>
  <si>
    <t>LORENA - SP</t>
  </si>
  <si>
    <t>LORETO - MA</t>
  </si>
  <si>
    <t>LOURDES - SP</t>
  </si>
  <si>
    <t>LOUVEIRA - SP</t>
  </si>
  <si>
    <t>LUCAS DO RIO VERDE - MT</t>
  </si>
  <si>
    <t>LUCÉLIA - SP</t>
  </si>
  <si>
    <t>LUCENA - PB</t>
  </si>
  <si>
    <t>LUCIANÓPOLIS - SP</t>
  </si>
  <si>
    <t>LUCIÁRA - MT</t>
  </si>
  <si>
    <t>LUCRÉCIA - RN</t>
  </si>
  <si>
    <t>LUÍS CORREIA - PI</t>
  </si>
  <si>
    <t>LUÍS DOMINGUES - MA</t>
  </si>
  <si>
    <t>LUÍS EDUARDO MAGALHÃES - BA</t>
  </si>
  <si>
    <t>LUÍS GOMES - RN</t>
  </si>
  <si>
    <t>LUISBURGO - MG</t>
  </si>
  <si>
    <t>LUISLÂNDIA - MG</t>
  </si>
  <si>
    <t>LUIZ ALVES - SC</t>
  </si>
  <si>
    <t>LUIZ ANTÔNIO - SP</t>
  </si>
  <si>
    <t>LUIZIANA - PR</t>
  </si>
  <si>
    <t>LUIZIÂNIA - SP</t>
  </si>
  <si>
    <t>LUMINÁRIAS - MG</t>
  </si>
  <si>
    <t>LUNARDELLI - PR</t>
  </si>
  <si>
    <t>LUPÉRCIO - SP</t>
  </si>
  <si>
    <t>LUPIONÓPOLIS - PR</t>
  </si>
  <si>
    <t>LUTÉCIA - SP</t>
  </si>
  <si>
    <t>LUZ - MG</t>
  </si>
  <si>
    <t>LUZERNA - SC</t>
  </si>
  <si>
    <t>LUZIÂNIA - GO</t>
  </si>
  <si>
    <t>LUZILÂNDIA - PI</t>
  </si>
  <si>
    <t>LUZINÓPOLIS - TO</t>
  </si>
  <si>
    <t>MACAÉ - RJ</t>
  </si>
  <si>
    <t>MACAÍBA - RN</t>
  </si>
  <si>
    <t>MACAJUBA - BA</t>
  </si>
  <si>
    <t>MAÇAMBARA - RS</t>
  </si>
  <si>
    <t>MACAMBIRA - SE</t>
  </si>
  <si>
    <t>MACAPÁ - AP</t>
  </si>
  <si>
    <t>MACAPARANA - PE</t>
  </si>
  <si>
    <t>MACARANI - BA</t>
  </si>
  <si>
    <t>MACATUBA - SP</t>
  </si>
  <si>
    <t>MACAU - RN</t>
  </si>
  <si>
    <t>MACAUBAL - SP</t>
  </si>
  <si>
    <t>MACAÚBAS - BA</t>
  </si>
  <si>
    <t>MACEDÔNIA - SP</t>
  </si>
  <si>
    <t>MACEIÓ - AL</t>
  </si>
  <si>
    <t>MACHACALIS - MG</t>
  </si>
  <si>
    <t>MACHADINHO - RS</t>
  </si>
  <si>
    <t>MACHADINHO D'OESTE - RO</t>
  </si>
  <si>
    <t>MACHADO - MG</t>
  </si>
  <si>
    <t>MACHADOS - PE</t>
  </si>
  <si>
    <t>MACIEIRA - SC</t>
  </si>
  <si>
    <t>MACUCO - RJ</t>
  </si>
  <si>
    <t>MACURURÉ - BA</t>
  </si>
  <si>
    <t>MADALENA - CE</t>
  </si>
  <si>
    <t>MADEIRO - PI</t>
  </si>
  <si>
    <t>MADRE DE DEUS - BA</t>
  </si>
  <si>
    <t>MADRE DE DEUS DE MINAS - MG</t>
  </si>
  <si>
    <t>MÃE D'ÁGUA - PB</t>
  </si>
  <si>
    <t>MÃE DO RIO - PA</t>
  </si>
  <si>
    <t>MAETINGA - BA</t>
  </si>
  <si>
    <t>MAFRA - SC</t>
  </si>
  <si>
    <t>MAGALHÃES BARATA - PA</t>
  </si>
  <si>
    <t>MAGALHÃES DE ALMEIDA - MA</t>
  </si>
  <si>
    <t>MAGDA - SP</t>
  </si>
  <si>
    <t>MAGÉ - RJ</t>
  </si>
  <si>
    <t>MAIQUINIQUE - BA</t>
  </si>
  <si>
    <t>MAIRI - BA</t>
  </si>
  <si>
    <t>MAIRINQUE - SP</t>
  </si>
  <si>
    <t>MAIRIPORÃ - SP</t>
  </si>
  <si>
    <t>MAIRIPOTABA - GO</t>
  </si>
  <si>
    <t>MAJOR GERCINO - SC</t>
  </si>
  <si>
    <t>MAJOR IZIDORO - AL</t>
  </si>
  <si>
    <t>MAJOR SALES - RN</t>
  </si>
  <si>
    <t>MAJOR VIEIRA - SC</t>
  </si>
  <si>
    <t>MALACACHETA - MG</t>
  </si>
  <si>
    <t>MALHADA - BA</t>
  </si>
  <si>
    <t>MALHADA DE PEDRAS - BA</t>
  </si>
  <si>
    <t>MALHADA DOS BOIS - SE</t>
  </si>
  <si>
    <t>MALHADOR - SE</t>
  </si>
  <si>
    <t>MALLET - PR</t>
  </si>
  <si>
    <t>MALTA - PB</t>
  </si>
  <si>
    <t>MAMANGUAPE - PB</t>
  </si>
  <si>
    <t>MAMBAÍ - GO</t>
  </si>
  <si>
    <t>MAMBORÊ - PR</t>
  </si>
  <si>
    <t>MAMONAS - MG</t>
  </si>
  <si>
    <t>MAMPITUBA - RS</t>
  </si>
  <si>
    <t>MANACAPURU - AM</t>
  </si>
  <si>
    <t>MANAÍRA - PB</t>
  </si>
  <si>
    <t>MANAQUIRI - AM</t>
  </si>
  <si>
    <t>MANARI - PE</t>
  </si>
  <si>
    <t>MANAUS - AM</t>
  </si>
  <si>
    <t>MÂNCIO LIMA - AC</t>
  </si>
  <si>
    <t>MANDAGUAÇU - PR</t>
  </si>
  <si>
    <t>MANDAGUARI - PR</t>
  </si>
  <si>
    <t>MANDIRITUBA - PR</t>
  </si>
  <si>
    <t>MANDURI - SP</t>
  </si>
  <si>
    <t>MANFRINÓPOLIS - PR</t>
  </si>
  <si>
    <t>MANGA - MG</t>
  </si>
  <si>
    <t>MANGARATIBA - RJ</t>
  </si>
  <si>
    <t>MANGUEIRINHA - PR</t>
  </si>
  <si>
    <t>MANHUAÇU - MG</t>
  </si>
  <si>
    <t>MANHUMIRIM - MG</t>
  </si>
  <si>
    <t>MANICORÉ - AM</t>
  </si>
  <si>
    <t>MANOEL EMÍDIO - PI</t>
  </si>
  <si>
    <t>MANOEL RIBAS - PR</t>
  </si>
  <si>
    <t>MANOEL URBANO - AC</t>
  </si>
  <si>
    <t>MANOEL VIANA - RS</t>
  </si>
  <si>
    <t>MANOEL VITORINO - BA</t>
  </si>
  <si>
    <t>MANSIDÃO - BA</t>
  </si>
  <si>
    <t>MANTENA - MG</t>
  </si>
  <si>
    <t>MANTENÓPOLIS - ES</t>
  </si>
  <si>
    <t>MAQUINÉ - RS</t>
  </si>
  <si>
    <t>MAR DE ESPANHA - MG</t>
  </si>
  <si>
    <t>MAR VERMELHO - AL</t>
  </si>
  <si>
    <t>MARA ROSA - GO</t>
  </si>
  <si>
    <t>MARAÃ - AM</t>
  </si>
  <si>
    <t>MARABÁ - PA</t>
  </si>
  <si>
    <t>MARABÁ PAULISTA - SP</t>
  </si>
  <si>
    <t>MARACAÇUMÉ - MA</t>
  </si>
  <si>
    <t>MARACAÍ - SP</t>
  </si>
  <si>
    <t>MARACAJÁ - SC</t>
  </si>
  <si>
    <t>MARACAJU - MS</t>
  </si>
  <si>
    <t>MARACANÃ - PA</t>
  </si>
  <si>
    <t>MARACANAÚ - CE</t>
  </si>
  <si>
    <t>MARACÁS - BA</t>
  </si>
  <si>
    <t>MARAGOGI - AL</t>
  </si>
  <si>
    <t>MARAGOGIPE - BA</t>
  </si>
  <si>
    <t>MARAIAL - PE</t>
  </si>
  <si>
    <t>MARAJÁ DO SENA - MA</t>
  </si>
  <si>
    <t>MARANGUAPE - CE</t>
  </si>
  <si>
    <t>MARANHÃOZINHO - MA</t>
  </si>
  <si>
    <t>MARAPANIM - PA</t>
  </si>
  <si>
    <t>MARAPOAMA - SP</t>
  </si>
  <si>
    <t>MARATÁ - RS</t>
  </si>
  <si>
    <t>MARATAÍZES - ES</t>
  </si>
  <si>
    <t>MARAU - RS</t>
  </si>
  <si>
    <t>MARAÚ - BA</t>
  </si>
  <si>
    <t>MARAVILHA - AL</t>
  </si>
  <si>
    <t>MARAVILHA - SC</t>
  </si>
  <si>
    <t>MARAVILHAS - MG</t>
  </si>
  <si>
    <t>MARCAÇÃO - PB</t>
  </si>
  <si>
    <t>MARCELÂNDIA - MT</t>
  </si>
  <si>
    <t>MARCELINO RAMOS - RS</t>
  </si>
  <si>
    <t>MARCELINO VIEIRA - RN</t>
  </si>
  <si>
    <t>MARCIONÍLIO SOUZA - BA</t>
  </si>
  <si>
    <t>MARCO - CE</t>
  </si>
  <si>
    <t>MARCOLÂNDIA - PI</t>
  </si>
  <si>
    <t>MARCOS PARENTE - PI</t>
  </si>
  <si>
    <t>MARECHAL CÂNDIDO RONDON - PR</t>
  </si>
  <si>
    <t>MARECHAL DEODORO - AL</t>
  </si>
  <si>
    <t>MARECHAL FLORIANO - ES</t>
  </si>
  <si>
    <t>MARECHAL THAUMATURGO - AC</t>
  </si>
  <si>
    <t>MAREMA - SC</t>
  </si>
  <si>
    <t>MARI - PB</t>
  </si>
  <si>
    <t>MARIA DA FÉ - MG</t>
  </si>
  <si>
    <t>MARIA HELENA - PR</t>
  </si>
  <si>
    <t>MARIALVA - PR</t>
  </si>
  <si>
    <t>MARIANA - MG</t>
  </si>
  <si>
    <t>MARIANA PIMENTEL - RS</t>
  </si>
  <si>
    <t>MARIANO MORO - RS</t>
  </si>
  <si>
    <t>MARIANÓPOLIS DO TOCANTINS - TO</t>
  </si>
  <si>
    <t>MARIÁPOLIS - SP</t>
  </si>
  <si>
    <t>MARIBONDO - AL</t>
  </si>
  <si>
    <t>MARICÁ - RJ</t>
  </si>
  <si>
    <t>MARILAC - MG</t>
  </si>
  <si>
    <t>MARILÂNDIA - ES</t>
  </si>
  <si>
    <t>MARILÂNDIA DO SUL - PR</t>
  </si>
  <si>
    <t>MARILENA - PR</t>
  </si>
  <si>
    <t>MARÍLIA - SP</t>
  </si>
  <si>
    <t>MARILUZ - PR</t>
  </si>
  <si>
    <t>MARINGÁ - PR</t>
  </si>
  <si>
    <t>MARINÓPOLIS - SP</t>
  </si>
  <si>
    <t>MÁRIO CAMPOS - MG</t>
  </si>
  <si>
    <t>MARIÓPOLIS - PR</t>
  </si>
  <si>
    <t>MARIPÁ - PR</t>
  </si>
  <si>
    <t>MARIPÁ DE MINAS - MG</t>
  </si>
  <si>
    <t>MARITUBA - PA</t>
  </si>
  <si>
    <t>MARIZÓPOLIS - PB</t>
  </si>
  <si>
    <t>MARLIÉRIA - MG</t>
  </si>
  <si>
    <t>MARMELEIRO - PR</t>
  </si>
  <si>
    <t>MARMELÓPOLIS - MG</t>
  </si>
  <si>
    <t>MARQUES DE SOUZA - RS</t>
  </si>
  <si>
    <t>MARQUINHO - PR</t>
  </si>
  <si>
    <t>MARTINHO CAMPOS - MG</t>
  </si>
  <si>
    <t>MARTINÓPOLE - CE</t>
  </si>
  <si>
    <t>MARTINÓPOLIS - SP</t>
  </si>
  <si>
    <t>MARTINS - RN</t>
  </si>
  <si>
    <t>MARTINS SOARES - MG</t>
  </si>
  <si>
    <t>MARUIM - SE</t>
  </si>
  <si>
    <t>MARUMBI - PR</t>
  </si>
  <si>
    <t>MARZAGÃO - GO</t>
  </si>
  <si>
    <t>MASCOTE - BA</t>
  </si>
  <si>
    <t>MASSAPÊ - CE</t>
  </si>
  <si>
    <t>MASSAPÊ DO PIAUÍ - PI</t>
  </si>
  <si>
    <t>MASSARANDUBA - PB</t>
  </si>
  <si>
    <t>MASSARANDUBA - SC</t>
  </si>
  <si>
    <t>MATA - RS</t>
  </si>
  <si>
    <t>MATA DE SÃO JOÃO - BA</t>
  </si>
  <si>
    <t>MATA GRANDE - AL</t>
  </si>
  <si>
    <t>MATA ROMA - MA</t>
  </si>
  <si>
    <t>MATA VERDE - MG</t>
  </si>
  <si>
    <t>MATÃO - SP</t>
  </si>
  <si>
    <t>MATARACA - PB</t>
  </si>
  <si>
    <t>MATEIROS - TO</t>
  </si>
  <si>
    <t>MATELÂNDIA - PR</t>
  </si>
  <si>
    <t>MATERLÂNDIA - MG</t>
  </si>
  <si>
    <t>MATEUS LEME - MG</t>
  </si>
  <si>
    <t>MATHIAS LOBATO - MG</t>
  </si>
  <si>
    <t>MATIAS BARBOSA - MG</t>
  </si>
  <si>
    <t>MATIAS CARDOSO - MG</t>
  </si>
  <si>
    <t>MATIAS OLÍMPIO - PI</t>
  </si>
  <si>
    <t>MATINA - BA</t>
  </si>
  <si>
    <t>MATINHA - MA</t>
  </si>
  <si>
    <t>MATINHAS - PB</t>
  </si>
  <si>
    <t>MATINHOS - PR</t>
  </si>
  <si>
    <t>MATIPÓ - MG</t>
  </si>
  <si>
    <t>MATO CASTELHANO - RS</t>
  </si>
  <si>
    <t>MATO GROSSO - PB</t>
  </si>
  <si>
    <t>MATO LEITÃO - RS</t>
  </si>
  <si>
    <t>MATO QUEIMADO - RS</t>
  </si>
  <si>
    <t>MATO RICO - PR</t>
  </si>
  <si>
    <t>MATO VERDE - MG</t>
  </si>
  <si>
    <t>MATÕES - MA</t>
  </si>
  <si>
    <t>MATÕES DO NORTE - MA</t>
  </si>
  <si>
    <t>MATOS COSTA - SC</t>
  </si>
  <si>
    <t>MATOZINHOS - MG</t>
  </si>
  <si>
    <t>MATRINCHÃ - GO</t>
  </si>
  <si>
    <t>MATRIZ DE CAMARAGIBE - AL</t>
  </si>
  <si>
    <t>MATUPÁ - MT</t>
  </si>
  <si>
    <t>MATURÉIA - PB</t>
  </si>
  <si>
    <t>MATUTINA - MG</t>
  </si>
  <si>
    <t>MAUÁ - SP</t>
  </si>
  <si>
    <t>MAUÁ DA SERRA - PR</t>
  </si>
  <si>
    <t>MAUÉS - AM</t>
  </si>
  <si>
    <t>MAURILÂNDIA - GO</t>
  </si>
  <si>
    <t>MAURILÂNDIA DO TOCANTINS - TO</t>
  </si>
  <si>
    <t>MAURITI - CE</t>
  </si>
  <si>
    <t>MAXARANGUAPE - RN</t>
  </si>
  <si>
    <t>MAXIMILIANO DE ALMEIDA - RS</t>
  </si>
  <si>
    <t>MAZAGÃO - AP</t>
  </si>
  <si>
    <t>MEDEIROS - MG</t>
  </si>
  <si>
    <t>MEDEIROS NETO - BA</t>
  </si>
  <si>
    <t>MEDIANEIRA - PR</t>
  </si>
  <si>
    <t>MEDICILÂNDIA - PA</t>
  </si>
  <si>
    <t>MEDINA - MG</t>
  </si>
  <si>
    <t>MELEIRO - SC</t>
  </si>
  <si>
    <t>MELGAÇO - PA</t>
  </si>
  <si>
    <t>MENDES - RJ</t>
  </si>
  <si>
    <t>MENDES PIMENTEL - MG</t>
  </si>
  <si>
    <t>MENDONÇA - SP</t>
  </si>
  <si>
    <t>MERCEDES - PR</t>
  </si>
  <si>
    <t>MERCÊS - MG</t>
  </si>
  <si>
    <t>MERIDIANO - SP</t>
  </si>
  <si>
    <t>MERUOCA - CE</t>
  </si>
  <si>
    <t>MESÓPOLIS - SP</t>
  </si>
  <si>
    <t>MESQUITA - MG</t>
  </si>
  <si>
    <t>MESQUITA - RJ</t>
  </si>
  <si>
    <t>MESSIAS - AL</t>
  </si>
  <si>
    <t>MESSIAS TARGINO - RN</t>
  </si>
  <si>
    <t>MIGUEL ALVES - PI</t>
  </si>
  <si>
    <t>MIGUEL CALMON - BA</t>
  </si>
  <si>
    <t>MIGUEL LEÃO - PI</t>
  </si>
  <si>
    <t>MIGUEL PEREIRA - RJ</t>
  </si>
  <si>
    <t>MIGUELÓPOLIS - SP</t>
  </si>
  <si>
    <t>MILAGRES - BA</t>
  </si>
  <si>
    <t>MILAGRES - CE</t>
  </si>
  <si>
    <t>MILAGRES DO MARANHÃO - MA</t>
  </si>
  <si>
    <t>MILHÃ - CE</t>
  </si>
  <si>
    <t>MILTON BRANDÃO - PI</t>
  </si>
  <si>
    <t>MIMOSO DE GOIÁS - GO</t>
  </si>
  <si>
    <t>MIMOSO DO SUL - ES</t>
  </si>
  <si>
    <t>MINAÇU - GO</t>
  </si>
  <si>
    <t>MINADOR DO NEGRÃO - AL</t>
  </si>
  <si>
    <t>MINAS DO LEÃO - RS</t>
  </si>
  <si>
    <t>MINAS NOVAS - MG</t>
  </si>
  <si>
    <t>MINDURI - MG</t>
  </si>
  <si>
    <t>MINEIROS - GO</t>
  </si>
  <si>
    <t>MINEIROS DO TIETÊ - SP</t>
  </si>
  <si>
    <t>MINISTRO ANDREAZZA - RO</t>
  </si>
  <si>
    <t>MIRA ESTRELA - SP</t>
  </si>
  <si>
    <t>MIRABELA - MG</t>
  </si>
  <si>
    <t>MIRACATU - SP</t>
  </si>
  <si>
    <t>MIRACEMA - RJ</t>
  </si>
  <si>
    <t>MIRACEMA DO TOCANTINS - TO</t>
  </si>
  <si>
    <t>MIRADOR - MA</t>
  </si>
  <si>
    <t>MIRADOR - PR</t>
  </si>
  <si>
    <t>MIRADOURO - MG</t>
  </si>
  <si>
    <t>MIRAGUAÍ - RS</t>
  </si>
  <si>
    <t>MIRAÍ - MG</t>
  </si>
  <si>
    <t>MIRAÍMA - CE</t>
  </si>
  <si>
    <t>MIRANDA - MS</t>
  </si>
  <si>
    <t>MIRANDA DO NORTE - MA</t>
  </si>
  <si>
    <t>MIRANDIBA - PE</t>
  </si>
  <si>
    <t>MIRANDÓPOLIS - SP</t>
  </si>
  <si>
    <t>MIRANGABA - BA</t>
  </si>
  <si>
    <t>MIRANORTE - TO</t>
  </si>
  <si>
    <t>MIRANTE - BA</t>
  </si>
  <si>
    <t>MIRANTE DA SERRA - RO</t>
  </si>
  <si>
    <t>MIRANTE DO PARANAPANEMA - SP</t>
  </si>
  <si>
    <t>MIRASELVA - PR</t>
  </si>
  <si>
    <t>MIRASSOL - SP</t>
  </si>
  <si>
    <t>MIRASSOL D'OESTE - MT</t>
  </si>
  <si>
    <t>MIRASSOLÂNDIA - SP</t>
  </si>
  <si>
    <t>MIRAVÂNIA - MG</t>
  </si>
  <si>
    <t>MIRIM DOCE - SC</t>
  </si>
  <si>
    <t>MIRINZAL - MA</t>
  </si>
  <si>
    <t>MISSAL - PR</t>
  </si>
  <si>
    <t>MISSÃO VELHA - CE</t>
  </si>
  <si>
    <t>MOCAJUBA - PA</t>
  </si>
  <si>
    <t>MOCOCA - SP</t>
  </si>
  <si>
    <t>MODELO - SC</t>
  </si>
  <si>
    <t>MOEDA - MG</t>
  </si>
  <si>
    <t>MOEMA - MG</t>
  </si>
  <si>
    <t>MOGEIRO - PB</t>
  </si>
  <si>
    <t>MOGI DAS CRUZES - SP</t>
  </si>
  <si>
    <t>MOGI GUAÇU - SP</t>
  </si>
  <si>
    <t>MOGI MIRIM - SP</t>
  </si>
  <si>
    <t>MOIPORÁ - GO</t>
  </si>
  <si>
    <t>MOITA BONITA - SE</t>
  </si>
  <si>
    <t>MOJU - PA</t>
  </si>
  <si>
    <t>MOJUÍ DOS CAMPOS - PA</t>
  </si>
  <si>
    <t>MOMBAÇA - CE</t>
  </si>
  <si>
    <t>MOMBUCA - SP</t>
  </si>
  <si>
    <t>MONÇÃO - MA</t>
  </si>
  <si>
    <t>MONÇÕES - SP</t>
  </si>
  <si>
    <t>MONDAÍ - SC</t>
  </si>
  <si>
    <t>MONGAGUÁ - SP</t>
  </si>
  <si>
    <t>MONJOLOS - MG</t>
  </si>
  <si>
    <t>MONSENHOR GIL - PI</t>
  </si>
  <si>
    <t>MONSENHOR HIPÓLITO - PI</t>
  </si>
  <si>
    <t>MONSENHOR PAULO - MG</t>
  </si>
  <si>
    <t>MONSENHOR TABOSA - CE</t>
  </si>
  <si>
    <t>MONTADAS - PB</t>
  </si>
  <si>
    <t>MONTALVÂNIA - MG</t>
  </si>
  <si>
    <t>MONTANHA - ES</t>
  </si>
  <si>
    <t>MONTANHAS - RN</t>
  </si>
  <si>
    <t>MONTAURI - RS</t>
  </si>
  <si>
    <t>MONTE ALEGRE - PA</t>
  </si>
  <si>
    <t>MONTE ALEGRE - RN</t>
  </si>
  <si>
    <t>MONTE ALEGRE DE GOIÁS - GO</t>
  </si>
  <si>
    <t>MONTE ALEGRE DE MINAS - MG</t>
  </si>
  <si>
    <t>MONTE ALEGRE DE SERGIPE - SE</t>
  </si>
  <si>
    <t>MONTE ALEGRE DO PIAUÍ - PI</t>
  </si>
  <si>
    <t>MONTE ALEGRE DO SUL - SP</t>
  </si>
  <si>
    <t>MONTE ALEGRE DOS CAMPOS - RS</t>
  </si>
  <si>
    <t>MONTE ALTO - SP</t>
  </si>
  <si>
    <t>MONTE APRAZÍVEL - SP</t>
  </si>
  <si>
    <t>MONTE AZUL - MG</t>
  </si>
  <si>
    <t>MONTE AZUL PAULISTA - SP</t>
  </si>
  <si>
    <t>MONTE BELO - MG</t>
  </si>
  <si>
    <t>MONTE BELO DO SUL - RS</t>
  </si>
  <si>
    <t>MONTE CARLO - SC</t>
  </si>
  <si>
    <t>MONTE CARMELO - MG</t>
  </si>
  <si>
    <t>MONTE CASTELO - SC</t>
  </si>
  <si>
    <t>MONTE CASTELO - SP</t>
  </si>
  <si>
    <t>MONTE DAS GAMELEIRAS - RN</t>
  </si>
  <si>
    <t>MONTE DO CARMO - TO</t>
  </si>
  <si>
    <t>MONTE FORMOSO - MG</t>
  </si>
  <si>
    <t>MONTE HOREBE - PB</t>
  </si>
  <si>
    <t>MONTE MOR - SP</t>
  </si>
  <si>
    <t>MONTE NEGRO - RO</t>
  </si>
  <si>
    <t>MONTE SANTO - BA</t>
  </si>
  <si>
    <t>MONTE SANTO DE MINAS - MG</t>
  </si>
  <si>
    <t>MONTE SANTO DO TOCANTINS - TO</t>
  </si>
  <si>
    <t>MONTE SIÃO - MG</t>
  </si>
  <si>
    <t>MONTEIRO - PB</t>
  </si>
  <si>
    <t>MONTEIRO LOBATO - SP</t>
  </si>
  <si>
    <t>MONTEIRÓPOLIS - AL</t>
  </si>
  <si>
    <t>MONTENEGRO - RS</t>
  </si>
  <si>
    <t>MONTES ALTOS - MA</t>
  </si>
  <si>
    <t>MONTES CLAROS - MG</t>
  </si>
  <si>
    <t>MONTES CLAROS DE GOIÁS - GO</t>
  </si>
  <si>
    <t>MONTEZUMA - MG</t>
  </si>
  <si>
    <t>MONTIVIDIU - GO</t>
  </si>
  <si>
    <t>MONTIVIDIU DO NORTE - GO</t>
  </si>
  <si>
    <t>MORADA NOVA - CE</t>
  </si>
  <si>
    <t>MORADA NOVA DE MINAS - MG</t>
  </si>
  <si>
    <t>MORAÚJO - CE</t>
  </si>
  <si>
    <t>MOREILÂNDIA - PE</t>
  </si>
  <si>
    <t>MOREIRA SALES - PR</t>
  </si>
  <si>
    <t>MORENO - PE</t>
  </si>
  <si>
    <t>MORMAÇO - RS</t>
  </si>
  <si>
    <t>MORPARÁ - BA</t>
  </si>
  <si>
    <t>MORRETES - PR</t>
  </si>
  <si>
    <t>MORRINHOS - CE</t>
  </si>
  <si>
    <t>MORRINHOS - GO</t>
  </si>
  <si>
    <t>MORRINHOS DO SUL - RS</t>
  </si>
  <si>
    <t>MORRO AGUDO - SP</t>
  </si>
  <si>
    <t>MORRO AGUDO DE GOIÁS - GO</t>
  </si>
  <si>
    <t>MORRO CABEÇA NO TEMPO - PI</t>
  </si>
  <si>
    <t>MORRO DA FUMAÇA - SC</t>
  </si>
  <si>
    <t>MORRO DA GARÇA - MG</t>
  </si>
  <si>
    <t>MORRO DO CHAPÉU - BA</t>
  </si>
  <si>
    <t>MORRO DO CHAPÉU DO PIAUÍ - PI</t>
  </si>
  <si>
    <t>MORRO DO PILAR - MG</t>
  </si>
  <si>
    <t>MORRO GRANDE - SC</t>
  </si>
  <si>
    <t>MORRO REDONDO - RS</t>
  </si>
  <si>
    <t>MORRO REUTER - RS</t>
  </si>
  <si>
    <t>MORROS - MA</t>
  </si>
  <si>
    <t>MORTUGABA - BA</t>
  </si>
  <si>
    <t>MORUNGABA - SP</t>
  </si>
  <si>
    <t>MOSSÂMEDES - GO</t>
  </si>
  <si>
    <t>MOSSORÓ - RN</t>
  </si>
  <si>
    <t>MOSTARDAS - RS</t>
  </si>
  <si>
    <t>MOTUCA - SP</t>
  </si>
  <si>
    <t>MOZARLÂNDIA - GO</t>
  </si>
  <si>
    <t>MUANÁ - PA</t>
  </si>
  <si>
    <t>MUCAJAÍ - RR</t>
  </si>
  <si>
    <t>MUCAMBO - CE</t>
  </si>
  <si>
    <t>MUCUGÊ - BA</t>
  </si>
  <si>
    <t>MUÇUM - RS</t>
  </si>
  <si>
    <t>MUCURI - BA</t>
  </si>
  <si>
    <t>MUCURICI - ES</t>
  </si>
  <si>
    <t>MUITOS CAPÕES - RS</t>
  </si>
  <si>
    <t>MULITERNO - RS</t>
  </si>
  <si>
    <t>MULUNGU - CE</t>
  </si>
  <si>
    <t>MULUNGU - PB</t>
  </si>
  <si>
    <t>MULUNGU DO MORRO - BA</t>
  </si>
  <si>
    <t>MUNDO NOVO - BA</t>
  </si>
  <si>
    <t>MUNDO NOVO - GO</t>
  </si>
  <si>
    <t>MUNDO NOVO - MS</t>
  </si>
  <si>
    <t>MUNHOZ - MG</t>
  </si>
  <si>
    <t>MUNHOZ DE MELO - PR</t>
  </si>
  <si>
    <t>MUNIZ FERREIRA - BA</t>
  </si>
  <si>
    <t>MUNIZ FREIRE - ES</t>
  </si>
  <si>
    <t>MUQUÉM DE SÃO FRANCISCO - BA</t>
  </si>
  <si>
    <t>MUQUI - ES</t>
  </si>
  <si>
    <t>MURIAÉ - MG</t>
  </si>
  <si>
    <t>MURIBECA - SE</t>
  </si>
  <si>
    <t>MURICI - AL</t>
  </si>
  <si>
    <t>MURICI DOS PORTELAS - PI</t>
  </si>
  <si>
    <t>MURICILÂNDIA - TO</t>
  </si>
  <si>
    <t>MURITIBA - BA</t>
  </si>
  <si>
    <t>MURUTINGA DO SUL - SP</t>
  </si>
  <si>
    <t>MUTUÍPE - BA</t>
  </si>
  <si>
    <t>MUTUM - MG</t>
  </si>
  <si>
    <t>MUTUNÓPOLIS - GO</t>
  </si>
  <si>
    <t>MUZAMBINHO - MG</t>
  </si>
  <si>
    <t>NACIP RAYDAN - MG</t>
  </si>
  <si>
    <t>NANTES - SP</t>
  </si>
  <si>
    <t>NANUQUE - MG</t>
  </si>
  <si>
    <t>NÃO-ME-TOQUE - RS</t>
  </si>
  <si>
    <t>NAQUE - MG</t>
  </si>
  <si>
    <t>NARANDIBA - SP</t>
  </si>
  <si>
    <t>NATAL - RN</t>
  </si>
  <si>
    <t>NATALÂNDIA - MG</t>
  </si>
  <si>
    <t>NATÉRCIA - MG</t>
  </si>
  <si>
    <t>NATIVIDADE - RJ</t>
  </si>
  <si>
    <t>NATIVIDADE - TO</t>
  </si>
  <si>
    <t>NATIVIDADE DA SERRA - SP</t>
  </si>
  <si>
    <t>NATUBA - PB</t>
  </si>
  <si>
    <t>NAVEGANTES - SC</t>
  </si>
  <si>
    <t>NAVIRAÍ - MS</t>
  </si>
  <si>
    <t>NAZARÉ - BA</t>
  </si>
  <si>
    <t>NAZARÉ - TO</t>
  </si>
  <si>
    <t>NAZARÉ DA MATA - PE</t>
  </si>
  <si>
    <t>NAZARÉ DO PIAUÍ - PI</t>
  </si>
  <si>
    <t>NAZARÉ PAULISTA - SP</t>
  </si>
  <si>
    <t>NAZARENO - MG</t>
  </si>
  <si>
    <t>NAZAREZINHO - PB</t>
  </si>
  <si>
    <t>NAZÁRIA - PI</t>
  </si>
  <si>
    <t>NAZÁRIO - GO</t>
  </si>
  <si>
    <t>NEÓPOLIS - SE</t>
  </si>
  <si>
    <t>NEPOMUCENO - MG</t>
  </si>
  <si>
    <t>NERÓPOLIS - GO</t>
  </si>
  <si>
    <t>NEVES PAULISTA - SP</t>
  </si>
  <si>
    <t>NHAMUNDÁ - AM</t>
  </si>
  <si>
    <t>NHANDEARA - SP</t>
  </si>
  <si>
    <t>NICOLAU VERGUEIRO - RS</t>
  </si>
  <si>
    <t>NILO PEÇANHA - BA</t>
  </si>
  <si>
    <t>NILÓPOLIS - RJ</t>
  </si>
  <si>
    <t>NINA RODRIGUES - MA</t>
  </si>
  <si>
    <t>NINHEIRA - MG</t>
  </si>
  <si>
    <t>NIOAQUE - MS</t>
  </si>
  <si>
    <t>NIPOÃ - SP</t>
  </si>
  <si>
    <t>NIQUELÂNDIA - GO</t>
  </si>
  <si>
    <t>NÍSIA FLORESTA - RN</t>
  </si>
  <si>
    <t>NITERÓI - RJ</t>
  </si>
  <si>
    <t>NOBRES - MT</t>
  </si>
  <si>
    <t>NONOAI - RS</t>
  </si>
  <si>
    <t>NORDESTINA - BA</t>
  </si>
  <si>
    <t>NORMANDIA - RR</t>
  </si>
  <si>
    <t>NORTELÂNDIA - MT</t>
  </si>
  <si>
    <t>NOSSA SENHORA APARECIDA - SE</t>
  </si>
  <si>
    <t>NOSSA SENHORA DA GLÓRIA - SE</t>
  </si>
  <si>
    <t>NOSSA SENHORA DAS DORES - SE</t>
  </si>
  <si>
    <t>NOSSA SENHORA DAS GRAÇAS - PR</t>
  </si>
  <si>
    <t>NOSSA SENHORA DE LOURDES - SE</t>
  </si>
  <si>
    <t>NOSSA SENHORA DE NAZARÉ - PI</t>
  </si>
  <si>
    <t>NOSSA SENHORA DO LIVRAMENTO - MT</t>
  </si>
  <si>
    <t>NOSSA SENHORA DO SOCORRO - SE</t>
  </si>
  <si>
    <t>NOSSA SENHORA DOS REMÉDIOS - PI</t>
  </si>
  <si>
    <t>NOVA ALIANÇA - SP</t>
  </si>
  <si>
    <t>NOVA ALIANÇA DO IVAÍ - PR</t>
  </si>
  <si>
    <t>NOVA ALVORADA - RS</t>
  </si>
  <si>
    <t>NOVA ALVORADA DO SUL - MS</t>
  </si>
  <si>
    <t>NOVA AMÉRICA - GO</t>
  </si>
  <si>
    <t>NOVA AMÉRICA DA COLINA - PR</t>
  </si>
  <si>
    <t>NOVA ANDRADINA - MS</t>
  </si>
  <si>
    <t>NOVA ARAÇÁ - RS</t>
  </si>
  <si>
    <t>NOVA AURORA - GO</t>
  </si>
  <si>
    <t>NOVA AURORA - PR</t>
  </si>
  <si>
    <t>NOVA BANDEIRANTES - MT</t>
  </si>
  <si>
    <t>NOVA BASSANO - RS</t>
  </si>
  <si>
    <t>NOVA BELÉM - MG</t>
  </si>
  <si>
    <t>NOVA BOA VISTA - RS</t>
  </si>
  <si>
    <t>NOVA BRASILÂNDIA - MT</t>
  </si>
  <si>
    <t>NOVA BRASILÂNDIA D'OESTE - RO</t>
  </si>
  <si>
    <t>NOVA BRÉSCIA - RS</t>
  </si>
  <si>
    <t>NOVA CAMPINA - SP</t>
  </si>
  <si>
    <t>NOVA CANAÃ - BA</t>
  </si>
  <si>
    <t>NOVA CANAÃ DO NORTE - MT</t>
  </si>
  <si>
    <t>NOVA CANAÃ PAULISTA - SP</t>
  </si>
  <si>
    <t>NOVA CANDELÁRIA - RS</t>
  </si>
  <si>
    <t>NOVA CANTU - PR</t>
  </si>
  <si>
    <t>NOVA CASTILHO - SP</t>
  </si>
  <si>
    <t>NOVA COLINAS - MA</t>
  </si>
  <si>
    <t>NOVA CRIXÁS - GO</t>
  </si>
  <si>
    <t>NOVA CRUZ - RN</t>
  </si>
  <si>
    <t>NOVA ERA - MG</t>
  </si>
  <si>
    <t>NOVA ERECHIM - SC</t>
  </si>
  <si>
    <t>NOVA ESPERANÇA - PR</t>
  </si>
  <si>
    <t>NOVA ESPERANÇA DO PIRIÁ - PA</t>
  </si>
  <si>
    <t>NOVA ESPERANÇA DO SUDOESTE - PR</t>
  </si>
  <si>
    <t>NOVA ESPERANÇA DO SUL - RS</t>
  </si>
  <si>
    <t>NOVA EUROPA - SP</t>
  </si>
  <si>
    <t>NOVA FÁTIMA - BA</t>
  </si>
  <si>
    <t>NOVA FÁTIMA - PR</t>
  </si>
  <si>
    <t>NOVA FLORESTA - PB</t>
  </si>
  <si>
    <t>NOVA FRIBURGO - RJ</t>
  </si>
  <si>
    <t>NOVA GLÓRIA - GO</t>
  </si>
  <si>
    <t>NOVA GRANADA - SP</t>
  </si>
  <si>
    <t>NOVA GUARITA - MT</t>
  </si>
  <si>
    <t>NOVA GUATAPORANGA - SP</t>
  </si>
  <si>
    <t>NOVA HARTZ - RS</t>
  </si>
  <si>
    <t>NOVA IBIÁ - BA</t>
  </si>
  <si>
    <t>NOVA IGUAÇU - RJ</t>
  </si>
  <si>
    <t>NOVA IGUAÇU DE GOIÁS - GO</t>
  </si>
  <si>
    <t>NOVA INDEPENDÊNCIA - SP</t>
  </si>
  <si>
    <t>NOVA IORQUE - MA</t>
  </si>
  <si>
    <t>NOVA IPIXUNA - PA</t>
  </si>
  <si>
    <t>NOVA ITABERABA - SC</t>
  </si>
  <si>
    <t>NOVA ITARANA - BA</t>
  </si>
  <si>
    <t>NOVA LACERDA - MT</t>
  </si>
  <si>
    <t>NOVA LARANJEIRAS - PR</t>
  </si>
  <si>
    <t>NOVA LIMA - MG</t>
  </si>
  <si>
    <t>NOVA LONDRINA - PR</t>
  </si>
  <si>
    <t>NOVA LUZITÂNIA - SP</t>
  </si>
  <si>
    <t>NOVA MAMORÉ - RO</t>
  </si>
  <si>
    <t>NOVA MARILÂNDIA - MT</t>
  </si>
  <si>
    <t>NOVA MARINGÁ - MT</t>
  </si>
  <si>
    <t>NOVA MÓDICA - MG</t>
  </si>
  <si>
    <t>NOVA MONTE VERDE - MT</t>
  </si>
  <si>
    <t>NOVA MUTUM - MT</t>
  </si>
  <si>
    <t>NOVA NAZARÉ - MT</t>
  </si>
  <si>
    <t>NOVA ODESSA - SP</t>
  </si>
  <si>
    <t>NOVA OLÍMPIA - MT</t>
  </si>
  <si>
    <t>NOVA OLÍMPIA - PR</t>
  </si>
  <si>
    <t>NOVA OLINDA - CE</t>
  </si>
  <si>
    <t>NOVA OLINDA - PB</t>
  </si>
  <si>
    <t>NOVA OLINDA - TO</t>
  </si>
  <si>
    <t>NOVA OLINDA DO MARANHÃO - MA</t>
  </si>
  <si>
    <t>NOVA OLINDA DO NORTE - AM</t>
  </si>
  <si>
    <t>NOVA PÁDUA - RS</t>
  </si>
  <si>
    <t>NOVA PALMA - RS</t>
  </si>
  <si>
    <t>NOVA PALMEIRA - PB</t>
  </si>
  <si>
    <t>NOVA PETRÓPOLIS - RS</t>
  </si>
  <si>
    <t>NOVA PONTE - MG</t>
  </si>
  <si>
    <t>NOVA PORTEIRINHA - MG</t>
  </si>
  <si>
    <t>NOVA PRATA - RS</t>
  </si>
  <si>
    <t>NOVA PRATA DO IGUAÇU - PR</t>
  </si>
  <si>
    <t>NOVA RAMADA - RS</t>
  </si>
  <si>
    <t>NOVA REDENÇÃO - BA</t>
  </si>
  <si>
    <t>NOVA RESENDE - MG</t>
  </si>
  <si>
    <t>NOVA ROMA - GO</t>
  </si>
  <si>
    <t>NOVA ROMA DO SUL - RS</t>
  </si>
  <si>
    <t>NOVA ROSALÂNDIA - TO</t>
  </si>
  <si>
    <t>NOVA RUSSAS - CE</t>
  </si>
  <si>
    <t>NOVA SANTA BÁRBARA - PR</t>
  </si>
  <si>
    <t>NOVA SANTA HELENA - MT</t>
  </si>
  <si>
    <t>NOVA SANTA RITA - RS</t>
  </si>
  <si>
    <t>NOVA SANTA RITA (ANTIGO PETRÔNIO PORTELA) - PI</t>
  </si>
  <si>
    <t>NOVA SANTA ROSA - PR</t>
  </si>
  <si>
    <t>NOVA SERRANA - MG</t>
  </si>
  <si>
    <t>NOVA SOURE - BA</t>
  </si>
  <si>
    <t>NOVA TEBAS - PR</t>
  </si>
  <si>
    <t>NOVA TIMBOTEUA - PA</t>
  </si>
  <si>
    <t>NOVA TRENTO - SC</t>
  </si>
  <si>
    <t>NOVA UBIRATÃ - MT</t>
  </si>
  <si>
    <t>NOVA UNIÃO - MG</t>
  </si>
  <si>
    <t>NOVA UNIÃO - RO</t>
  </si>
  <si>
    <t>NOVA VENÉCIA - ES</t>
  </si>
  <si>
    <t>NOVA VENEZA - GO</t>
  </si>
  <si>
    <t>NOVA VENEZA - SC</t>
  </si>
  <si>
    <t>NOVA VIÇOSA - BA</t>
  </si>
  <si>
    <t>NOVA XAVANTINA - MT</t>
  </si>
  <si>
    <t>NOVAIS - SP</t>
  </si>
  <si>
    <t>NOVO ACORDO - TO</t>
  </si>
  <si>
    <t>NOVO AIRÃO - AM</t>
  </si>
  <si>
    <t>NOVO ALEGRE - TO</t>
  </si>
  <si>
    <t>NOVO ARIPUANÃ - AM</t>
  </si>
  <si>
    <t>NOVO BARREIRO - RS</t>
  </si>
  <si>
    <t>NOVO BRASIL - GO</t>
  </si>
  <si>
    <t>NOVO CABRAIS - RS</t>
  </si>
  <si>
    <t>NOVO CRUZEIRO - MG</t>
  </si>
  <si>
    <t>NOVO GAMA - GO</t>
  </si>
  <si>
    <t>NOVO HAMBURGO - RS</t>
  </si>
  <si>
    <t>NOVO HORIZONTE - BA</t>
  </si>
  <si>
    <t>NOVO HORIZONTE - SC</t>
  </si>
  <si>
    <t>NOVO HORIZONTE - SP</t>
  </si>
  <si>
    <t>NOVO HORIZONTE DO NORTE - MT</t>
  </si>
  <si>
    <t>NOVO HORIZONTE DO OESTE - RO</t>
  </si>
  <si>
    <t>NOVO HORIZONTE DO SUL - MS</t>
  </si>
  <si>
    <t>NOVO ITACOLOMI - PR</t>
  </si>
  <si>
    <t>NOVO JARDIM - TO</t>
  </si>
  <si>
    <t>NOVO LINO - AL</t>
  </si>
  <si>
    <t>NOVO MACHADO - RS</t>
  </si>
  <si>
    <t>NOVO MUNDO - MT</t>
  </si>
  <si>
    <t>NOVO ORIENTE - CE</t>
  </si>
  <si>
    <t>NOVO ORIENTE DE MINAS - MG</t>
  </si>
  <si>
    <t>NOVO ORIENTE DO PIAUÍ - PI</t>
  </si>
  <si>
    <t>NOVO PLANALTO - GO</t>
  </si>
  <si>
    <t>NOVO PROGRESSO - PA</t>
  </si>
  <si>
    <t>NOVO REPARTIMENTO - PA</t>
  </si>
  <si>
    <t>NOVO SANTO ANTÔNIO - MT</t>
  </si>
  <si>
    <t>NOVO SANTO ANTÔNIO - PI</t>
  </si>
  <si>
    <t>NOVO SÃO JOAQUIM - MT</t>
  </si>
  <si>
    <t>NOVO TIRADENTES - RS</t>
  </si>
  <si>
    <t>NOVO TRIUNFO - BA</t>
  </si>
  <si>
    <t>NOVO XINGU - RS</t>
  </si>
  <si>
    <t>NOVORIZONTE - MG</t>
  </si>
  <si>
    <t>NUPORANGA - SP</t>
  </si>
  <si>
    <t>ÓBIDOS - PA</t>
  </si>
  <si>
    <t>OCARA - CE</t>
  </si>
  <si>
    <t>OCAUÇU - SP</t>
  </si>
  <si>
    <t>OEIRAS - PI</t>
  </si>
  <si>
    <t>OEIRAS DO PARÁ - PA</t>
  </si>
  <si>
    <t>OIAPOQUE - AP</t>
  </si>
  <si>
    <t>OLARIA - MG</t>
  </si>
  <si>
    <t>ÓLEO - SP</t>
  </si>
  <si>
    <t>OLHO D'ÁGUA - PB</t>
  </si>
  <si>
    <t>OLHO D'ÁGUA DAS CUNHÃS - MA</t>
  </si>
  <si>
    <t>OLHO D'ÁGUA DAS FLORES - AL</t>
  </si>
  <si>
    <t>OLHO D'ÁGUA DO BORGES - RN</t>
  </si>
  <si>
    <t>OLHO D'ÁGUA DO CASADO - AL</t>
  </si>
  <si>
    <t>OLHO D'ÁGUA DO PIAUÍ - PI</t>
  </si>
  <si>
    <t>OLHO D'ÁGUA GRANDE - AL</t>
  </si>
  <si>
    <t>OLHOS D'ÁGUA - MG</t>
  </si>
  <si>
    <t>OLÍMPIA - SP</t>
  </si>
  <si>
    <t>OLÍMPIO NORONHA - MG</t>
  </si>
  <si>
    <t>OLINDA - PE</t>
  </si>
  <si>
    <t>OLINDA NOVA DO MARANHÃO - MA</t>
  </si>
  <si>
    <t>OLINDINA - BA</t>
  </si>
  <si>
    <t>OLIVEDOS - PB</t>
  </si>
  <si>
    <t>OLIVEIRA - MG</t>
  </si>
  <si>
    <t>OLIVEIRA DE FÁTIMA - TO</t>
  </si>
  <si>
    <t>OLIVEIRA DOS BREJINHOS - BA</t>
  </si>
  <si>
    <t>OLIVEIRA FORTES - MG</t>
  </si>
  <si>
    <t>OLIVENÇA - AL</t>
  </si>
  <si>
    <t>ONÇA DE PITANGUI - MG</t>
  </si>
  <si>
    <t>ONDA VERDE - SP</t>
  </si>
  <si>
    <t>ORATÓRIOS - MG</t>
  </si>
  <si>
    <t>ORIENTE - SP</t>
  </si>
  <si>
    <t>ORINDIÚVA - SP</t>
  </si>
  <si>
    <t>ORIXIMINÁ - PA</t>
  </si>
  <si>
    <t>ORIZÂNIA - MG</t>
  </si>
  <si>
    <t>ORIZONA - GO</t>
  </si>
  <si>
    <t>ORLÂNDIA - SP</t>
  </si>
  <si>
    <t>ORLEANS - SC</t>
  </si>
  <si>
    <t>OROBÓ - PE</t>
  </si>
  <si>
    <t>ORÓS - CE</t>
  </si>
  <si>
    <t>ORTIGUEIRA - PR</t>
  </si>
  <si>
    <t>OSASCO - SP</t>
  </si>
  <si>
    <t>OSCAR BRESSANE - SP</t>
  </si>
  <si>
    <t>OSÓRIO - RS</t>
  </si>
  <si>
    <t>OSVALDO CRUZ - SP</t>
  </si>
  <si>
    <t>OTACÍLIO COSTA - SC</t>
  </si>
  <si>
    <t>OURÉM - PA</t>
  </si>
  <si>
    <t>OURIÇANGAS - BA</t>
  </si>
  <si>
    <t>OURICURI - PE</t>
  </si>
  <si>
    <t>OURILÂNDIA DO NORTE - PA</t>
  </si>
  <si>
    <t>OURINHOS - SP</t>
  </si>
  <si>
    <t>OURIZONA - PR</t>
  </si>
  <si>
    <t>OURO - SC</t>
  </si>
  <si>
    <t>OURO BRANCO - AL</t>
  </si>
  <si>
    <t>OURO BRANCO - MG</t>
  </si>
  <si>
    <t>OURO BRANCO - RN</t>
  </si>
  <si>
    <t>OURO FINO - MG</t>
  </si>
  <si>
    <t>OURO PRETO - MG</t>
  </si>
  <si>
    <t>OURO PRETO DO OESTE - RO</t>
  </si>
  <si>
    <t>OURO VELHO - PB</t>
  </si>
  <si>
    <t>OURO VERDE - SC</t>
  </si>
  <si>
    <t>OURO VERDE - SP</t>
  </si>
  <si>
    <t>OURO VERDE DE GOIÁS - GO</t>
  </si>
  <si>
    <t>OURO VERDE DE MINAS - MG</t>
  </si>
  <si>
    <t>OURO VERDE DO OESTE - PR</t>
  </si>
  <si>
    <t>OUROESTE - SP</t>
  </si>
  <si>
    <t>OUROLÂNDIA - BA</t>
  </si>
  <si>
    <t>OUVIDOR - GO</t>
  </si>
  <si>
    <t>PACAEMBU - SP</t>
  </si>
  <si>
    <t>PACAJÁ - PA</t>
  </si>
  <si>
    <t>PACAJUS - CE</t>
  </si>
  <si>
    <t>PACARAIMA - RR</t>
  </si>
  <si>
    <t>PACATUBA - CE</t>
  </si>
  <si>
    <t>PACATUBA - SE</t>
  </si>
  <si>
    <t>PAÇO DO LUMIAR - MA</t>
  </si>
  <si>
    <t>PACOTI - CE</t>
  </si>
  <si>
    <t>PACUJÁ - CE</t>
  </si>
  <si>
    <t>PADRE BERNARDO - GO</t>
  </si>
  <si>
    <t>PADRE CARVALHO - MG</t>
  </si>
  <si>
    <t>PADRE MARCOS - PI</t>
  </si>
  <si>
    <t>PADRE PARAÍSO - MG</t>
  </si>
  <si>
    <t>PAES LANDIM - PI</t>
  </si>
  <si>
    <t>PAI PEDRO - MG</t>
  </si>
  <si>
    <t>PAIAL - SC</t>
  </si>
  <si>
    <t>PAIÇANDU - PR</t>
  </si>
  <si>
    <t>PAIM FILHO - RS</t>
  </si>
  <si>
    <t>PAINEIRAS - MG</t>
  </si>
  <si>
    <t>PAINEL - SC</t>
  </si>
  <si>
    <t>PAINS - MG</t>
  </si>
  <si>
    <t>PAIVA - MG</t>
  </si>
  <si>
    <t>PAJEÚ DO PIAUÍ - PI</t>
  </si>
  <si>
    <t>PALESTINA - AL</t>
  </si>
  <si>
    <t>PALESTINA - SP</t>
  </si>
  <si>
    <t>PALESTINA DE GOIÁS - GO</t>
  </si>
  <si>
    <t>PALESTINA DO PARÁ - PA</t>
  </si>
  <si>
    <t>PALHANO - CE</t>
  </si>
  <si>
    <t>PALHOÇA - SC</t>
  </si>
  <si>
    <t>PALMA - MG</t>
  </si>
  <si>
    <t>PALMA SOLA - SC</t>
  </si>
  <si>
    <t>PALMÁCIA - CE</t>
  </si>
  <si>
    <t>PALMARES - PE</t>
  </si>
  <si>
    <t>PALMARES DO SUL - RS</t>
  </si>
  <si>
    <t>PALMARES PAULISTA - SP</t>
  </si>
  <si>
    <t>PALMAS - PR</t>
  </si>
  <si>
    <t>PALMAS - TO</t>
  </si>
  <si>
    <t>PALMAS DE MONTE ALTO - BA</t>
  </si>
  <si>
    <t>PALMEIRA - PR</t>
  </si>
  <si>
    <t>PALMEIRA - SC</t>
  </si>
  <si>
    <t>PALMEIRA D'OESTE - SP</t>
  </si>
  <si>
    <t>PALMEIRA DAS MISSÕES - RS</t>
  </si>
  <si>
    <t>PALMEIRA DO PIAUÍ - PI</t>
  </si>
  <si>
    <t>PALMEIRA DOS ÍNDIOS - AL</t>
  </si>
  <si>
    <t>PALMEIRAIS - PI</t>
  </si>
  <si>
    <t>PALMEIRÂNDIA - MA</t>
  </si>
  <si>
    <t>PALMEIRANTE - TO</t>
  </si>
  <si>
    <t>PALMEIRAS - BA</t>
  </si>
  <si>
    <t>PALMEIRAS DE GOIÁS - GO</t>
  </si>
  <si>
    <t>PALMEIRAS DO TOCANTINS - TO</t>
  </si>
  <si>
    <t>PALMEIRINA - PE</t>
  </si>
  <si>
    <t>PALMEIRÓPOLIS - TO</t>
  </si>
  <si>
    <t>PALMELO - GO</t>
  </si>
  <si>
    <t>PALMINÓPOLIS - GO</t>
  </si>
  <si>
    <t>PALMITAL - PR</t>
  </si>
  <si>
    <t>PALMITAL - SP</t>
  </si>
  <si>
    <t>PALMITINHO - RS</t>
  </si>
  <si>
    <t>PALMITOS - SC</t>
  </si>
  <si>
    <t>PALMÓPOLIS - MG</t>
  </si>
  <si>
    <t>PALOTINA - PR</t>
  </si>
  <si>
    <t>PANAMÁ - GO</t>
  </si>
  <si>
    <t>PANAMBI - RS</t>
  </si>
  <si>
    <t>PANCAS - ES</t>
  </si>
  <si>
    <t>PANELAS - PE</t>
  </si>
  <si>
    <t>PANORAMA - SP</t>
  </si>
  <si>
    <t>PANTANO GRANDE - RS</t>
  </si>
  <si>
    <t>PÃO DE AÇÚCAR - AL</t>
  </si>
  <si>
    <t>PAPAGAIOS - MG</t>
  </si>
  <si>
    <t>PAPANDUVA - SC</t>
  </si>
  <si>
    <t>PAQUETÁ - PI</t>
  </si>
  <si>
    <t>PARÁ DE MINAS - MG</t>
  </si>
  <si>
    <t>PARACAMBI - RJ</t>
  </si>
  <si>
    <t>PARACATU - MG</t>
  </si>
  <si>
    <t>PARACURU - CE</t>
  </si>
  <si>
    <t>PARAGOMINAS - PA</t>
  </si>
  <si>
    <t>PARAGUAÇU - MG</t>
  </si>
  <si>
    <t>PARAGUAÇU PAULISTA - SP</t>
  </si>
  <si>
    <t>PARAÍ - RS</t>
  </si>
  <si>
    <t>PARAÍBA DO SUL - RJ</t>
  </si>
  <si>
    <t>PARAIBANO - MA</t>
  </si>
  <si>
    <t>PARAIBUNA - SP</t>
  </si>
  <si>
    <t>PARAIPABA - CE</t>
  </si>
  <si>
    <t>PARAÍSO - SC</t>
  </si>
  <si>
    <t>PARAÍSO - SP</t>
  </si>
  <si>
    <t>PARAÍSO DAS ÁGUAS - MS</t>
  </si>
  <si>
    <t>PARAÍSO DO NORTE - PR</t>
  </si>
  <si>
    <t>PARAÍSO DO SUL - RS</t>
  </si>
  <si>
    <t>PARAÍSO DO TOCANTINS - TO</t>
  </si>
  <si>
    <t>PARAISÓPOLIS - MG</t>
  </si>
  <si>
    <t>PARAMBU - CE</t>
  </si>
  <si>
    <t>PARAMIRIM - BA</t>
  </si>
  <si>
    <t>PARAMOTI - CE</t>
  </si>
  <si>
    <t>PARANÁ - RN</t>
  </si>
  <si>
    <t>PARANÃ - TO</t>
  </si>
  <si>
    <t>PARANACITY - PR</t>
  </si>
  <si>
    <t>PARANAGUÁ - PR</t>
  </si>
  <si>
    <t>PARANAÍBA - MS</t>
  </si>
  <si>
    <t>PARANAIGUARA - GO</t>
  </si>
  <si>
    <t>PARANAÍTA - MT</t>
  </si>
  <si>
    <t>PARANAPANEMA - SP</t>
  </si>
  <si>
    <t>PARANAPOEMA - PR</t>
  </si>
  <si>
    <t>PARANAPUÃ - SP</t>
  </si>
  <si>
    <t>PARANATAMA - PE</t>
  </si>
  <si>
    <t>PARANATINGA - MT</t>
  </si>
  <si>
    <t>PARANAVAÍ - PR</t>
  </si>
  <si>
    <t>PARANHOS - MS</t>
  </si>
  <si>
    <t>PARAOPEBA - MG</t>
  </si>
  <si>
    <t>PARAPUÃ - SP</t>
  </si>
  <si>
    <t>PARARI - PB</t>
  </si>
  <si>
    <t>PARATI - RJ</t>
  </si>
  <si>
    <t>PARATINGA - BA</t>
  </si>
  <si>
    <t>PARAÚ (ANTIGO ESPÍRITO SANTO DO OESTE) - RN</t>
  </si>
  <si>
    <t>PARAUAPEBAS - PA</t>
  </si>
  <si>
    <t>PARAÚNA - GO</t>
  </si>
  <si>
    <t>PARAZINHO - RN</t>
  </si>
  <si>
    <t>PARDINHO - SP</t>
  </si>
  <si>
    <t>PARECI NOVO - RS</t>
  </si>
  <si>
    <t>PARECIS - RO</t>
  </si>
  <si>
    <t>PARELHAS - RN</t>
  </si>
  <si>
    <t>PARICONHA - AL</t>
  </si>
  <si>
    <t>PARINTINS - AM</t>
  </si>
  <si>
    <t>PARIPIRANGA - BA</t>
  </si>
  <si>
    <t>PARIPUEIRA - AL</t>
  </si>
  <si>
    <t>PARIQUERA-AÇU - SP</t>
  </si>
  <si>
    <t>PARISI - SP</t>
  </si>
  <si>
    <t>PARNAGUÁ - PI</t>
  </si>
  <si>
    <t>PARNAÍBA - PI</t>
  </si>
  <si>
    <t>PARNAMIRIM - PE</t>
  </si>
  <si>
    <t>PARNAMIRIM - RN</t>
  </si>
  <si>
    <t>PARNARAMA - MA</t>
  </si>
  <si>
    <t>PAROBÉ - RS</t>
  </si>
  <si>
    <t>PASSA E FICA - RN</t>
  </si>
  <si>
    <t>PASSA QUATRO - MG</t>
  </si>
  <si>
    <t>PASSA SETE - RS</t>
  </si>
  <si>
    <t>PASSA TEMPO - MG</t>
  </si>
  <si>
    <t>PASSA VINTE - MG</t>
  </si>
  <si>
    <t>PASSABÉM - MG</t>
  </si>
  <si>
    <t>PASSAGEM - PB</t>
  </si>
  <si>
    <t>PASSAGEM - RN</t>
  </si>
  <si>
    <t>PASSAGEM FRANCA - MA</t>
  </si>
  <si>
    <t>PASSAGEM FRANCA DO PIAUÍ - PI</t>
  </si>
  <si>
    <t>PASSIRA - PE</t>
  </si>
  <si>
    <t>PASSO DE CAMARAGIBE - AL</t>
  </si>
  <si>
    <t>PASSO DE TORRES - SC</t>
  </si>
  <si>
    <t>PASSO DO SOBRADO - RS</t>
  </si>
  <si>
    <t>PASSO FUNDO - RS</t>
  </si>
  <si>
    <t>PASSOS - MG</t>
  </si>
  <si>
    <t>PASSOS MAIA - SC</t>
  </si>
  <si>
    <t>PASTOS BONS - MA</t>
  </si>
  <si>
    <t>PATIS - MG</t>
  </si>
  <si>
    <t>PATO BRAGADO - PR</t>
  </si>
  <si>
    <t>PATO BRANCO - PR</t>
  </si>
  <si>
    <t>PATOS - PB</t>
  </si>
  <si>
    <t>PATOS DE MINAS - MG</t>
  </si>
  <si>
    <t>PATOS DO PIAUÍ - PI</t>
  </si>
  <si>
    <t>PATROCÍNIO - MG</t>
  </si>
  <si>
    <t>PATROCÍNIO DO MURIAÉ - MG</t>
  </si>
  <si>
    <t>PATROCÍNIO PAULISTA - SP</t>
  </si>
  <si>
    <t>PATU - RN</t>
  </si>
  <si>
    <t>PATY DO ALFERES - RJ</t>
  </si>
  <si>
    <t>PAU BRASIL - BA</t>
  </si>
  <si>
    <t>PAU D'ARCO - PA</t>
  </si>
  <si>
    <t>PAU D'ARCO - TO</t>
  </si>
  <si>
    <t>PAU D'ARCO DO PIAUÍ - PI</t>
  </si>
  <si>
    <t>PAU DOS FERROS - RN</t>
  </si>
  <si>
    <t>PAUDALHO - PE</t>
  </si>
  <si>
    <t>PAUINI - AM</t>
  </si>
  <si>
    <t>PAULA CÂNDIDO - MG</t>
  </si>
  <si>
    <t>PAULA FREITAS - PR</t>
  </si>
  <si>
    <t>PAULICÉIA - SP</t>
  </si>
  <si>
    <t>PAULÍNIA - SP</t>
  </si>
  <si>
    <t>PAULINO NEVES - MA</t>
  </si>
  <si>
    <t>PAULISTA - PB</t>
  </si>
  <si>
    <t>PAULISTA - PE</t>
  </si>
  <si>
    <t>PAULISTANA - PI</t>
  </si>
  <si>
    <t>PAULISTÂNIA - SP</t>
  </si>
  <si>
    <t>PAULISTAS - MG</t>
  </si>
  <si>
    <t>PAULO AFONSO - BA</t>
  </si>
  <si>
    <t>PAULO BENTO - RS</t>
  </si>
  <si>
    <t>PAULO DE FARIA - SP</t>
  </si>
  <si>
    <t>PAULO FRONTIN - PR</t>
  </si>
  <si>
    <t>PAULO JACINTO - AL</t>
  </si>
  <si>
    <t>PAULO LOPES - SC</t>
  </si>
  <si>
    <t>PAULO RAMOS - MA</t>
  </si>
  <si>
    <t>PAVÃO - MG</t>
  </si>
  <si>
    <t>PAVERAMA - RS</t>
  </si>
  <si>
    <t>PAVUSSU - PI</t>
  </si>
  <si>
    <t>PÉ DE SERRA - BA</t>
  </si>
  <si>
    <t>PEABIRU - PR</t>
  </si>
  <si>
    <t>PEÇANHA - MG</t>
  </si>
  <si>
    <t>PEDERNEIRAS - SP</t>
  </si>
  <si>
    <t>PEDRA - PE</t>
  </si>
  <si>
    <t>PEDRA AZUL - MG</t>
  </si>
  <si>
    <t>PEDRA BELA - SP</t>
  </si>
  <si>
    <t>PEDRA BONITA - MG</t>
  </si>
  <si>
    <t>PEDRA BRANCA - CE</t>
  </si>
  <si>
    <t>PEDRA BRANCA - PB</t>
  </si>
  <si>
    <t>PEDRA BRANCA DO AMAPARÍ (ANTIGO AMAPARÍ) - AP</t>
  </si>
  <si>
    <t>PEDRA DO ANTA - MG</t>
  </si>
  <si>
    <t>PEDRA DO INDAIÁ - MG</t>
  </si>
  <si>
    <t>PEDRA DOURADA - MG</t>
  </si>
  <si>
    <t>PEDRA GRANDE - RN</t>
  </si>
  <si>
    <t>PEDRA LAVRADA - PB</t>
  </si>
  <si>
    <t>PEDRA MOLE - SE</t>
  </si>
  <si>
    <t>PEDRA PRETA - MT</t>
  </si>
  <si>
    <t>PEDRA PRETA - RN</t>
  </si>
  <si>
    <t>PEDRALVA - MG</t>
  </si>
  <si>
    <t>PEDRANÓPOLIS - SP</t>
  </si>
  <si>
    <t>PEDRÃO - BA</t>
  </si>
  <si>
    <t>PEDRAS ALTAS - RS</t>
  </si>
  <si>
    <t>PEDRAS DE FOGO - PB</t>
  </si>
  <si>
    <t>PEDRAS DE MARIA DA CRUZ - MG</t>
  </si>
  <si>
    <t>PEDRAS GRANDES - SC</t>
  </si>
  <si>
    <t>PEDREGULHO - SP</t>
  </si>
  <si>
    <t>PEDREIRA - SP</t>
  </si>
  <si>
    <t>PEDREIRAS - MA</t>
  </si>
  <si>
    <t>PEDRINHAS - SE</t>
  </si>
  <si>
    <t>PEDRINHAS PAULISTA - SP</t>
  </si>
  <si>
    <t>PEDRINÓPOLIS - MG</t>
  </si>
  <si>
    <t>PEDRO AFONSO - TO</t>
  </si>
  <si>
    <t>PEDRO ALEXANDRE - BA</t>
  </si>
  <si>
    <t>PEDRO AVELINO - RN</t>
  </si>
  <si>
    <t>PEDRO CANÁRIO - ES</t>
  </si>
  <si>
    <t>PEDRO DE TOLEDO - SP</t>
  </si>
  <si>
    <t>PEDRO DO ROSÁRIO - MA</t>
  </si>
  <si>
    <t>PEDRO GOMES - MS</t>
  </si>
  <si>
    <t>PEDRO II - PI</t>
  </si>
  <si>
    <t>PEDRO LAURENTINO - PI</t>
  </si>
  <si>
    <t>PEDRO LEOPOLDO - MG</t>
  </si>
  <si>
    <t>PEDRO OSÓRIO - RS</t>
  </si>
  <si>
    <t>PEDRO RÉGIS - PB</t>
  </si>
  <si>
    <t>PEDRO TEIXEIRA - MG</t>
  </si>
  <si>
    <t>PEDRO VELHO - RN</t>
  </si>
  <si>
    <t>PEIXE - TO</t>
  </si>
  <si>
    <t>PEIXE-BOI - PA</t>
  </si>
  <si>
    <t>PEIXOTO DE AZEVEDO - MT</t>
  </si>
  <si>
    <t>PEJUÇARA - RS</t>
  </si>
  <si>
    <t>PELOTAS - RS</t>
  </si>
  <si>
    <t>PENAFORTE - CE</t>
  </si>
  <si>
    <t>PENALVA - MA</t>
  </si>
  <si>
    <t>PENÁPOLIS - SP</t>
  </si>
  <si>
    <t>PENDÊNCIAS - RN</t>
  </si>
  <si>
    <t>PENEDO - AL</t>
  </si>
  <si>
    <t>PENHA - SC</t>
  </si>
  <si>
    <t>PENTECOSTE - CE</t>
  </si>
  <si>
    <t>PEQUERI - MG</t>
  </si>
  <si>
    <t>PEQUI - MG</t>
  </si>
  <si>
    <t>PEQUIZEIRO - TO</t>
  </si>
  <si>
    <t>PERDIGÃO - MG</t>
  </si>
  <si>
    <t>PERDIZES - MG</t>
  </si>
  <si>
    <t>PERDÕES - MG</t>
  </si>
  <si>
    <t>PEREIRA BARRETO - SP</t>
  </si>
  <si>
    <t>PEREIRAS - SP</t>
  </si>
  <si>
    <t>PEREIRO - CE</t>
  </si>
  <si>
    <t>PERI MIRIM - MA</t>
  </si>
  <si>
    <t>PERIQUITO - MG</t>
  </si>
  <si>
    <t>PERITIBA - SC</t>
  </si>
  <si>
    <t>PERITORÓ - MA</t>
  </si>
  <si>
    <t>PEROBAL - PR</t>
  </si>
  <si>
    <t>PÉROLA - PR</t>
  </si>
  <si>
    <t>PÉROLA D'OESTE - PR</t>
  </si>
  <si>
    <t>PEROLÂNDIA - GO</t>
  </si>
  <si>
    <t>PERUÍBE - SP</t>
  </si>
  <si>
    <t>PESCADOR - MG</t>
  </si>
  <si>
    <t>PESCARIA BRAVA - SC</t>
  </si>
  <si>
    <t>PESQUEIRA - PE</t>
  </si>
  <si>
    <t>PETROLÂNDIA - PE</t>
  </si>
  <si>
    <t>PETROLÂNDIA - SC</t>
  </si>
  <si>
    <t>PETROLINA - PE</t>
  </si>
  <si>
    <t>PETROLINA DE GOIÁS - GO</t>
  </si>
  <si>
    <t>PETRÓPOLIS - RJ</t>
  </si>
  <si>
    <t>PIAÇABUÇU - AL</t>
  </si>
  <si>
    <t>PIACATU - SP</t>
  </si>
  <si>
    <t>PIANCÓ - PB</t>
  </si>
  <si>
    <t>PIATÃ - BA</t>
  </si>
  <si>
    <t>PIAU - MG</t>
  </si>
  <si>
    <t>PICADA CAFÉ - RS</t>
  </si>
  <si>
    <t>PIÇARRA - PA</t>
  </si>
  <si>
    <t>PICOS - PI</t>
  </si>
  <si>
    <t>PICUÍ - PB</t>
  </si>
  <si>
    <t>PIEDADE - SP</t>
  </si>
  <si>
    <t>PIEDADE DE CARATINGA - MG</t>
  </si>
  <si>
    <t>PIEDADE DE PONTE NOVA - MG</t>
  </si>
  <si>
    <t>PIEDADE DO RIO GRANDE - MG</t>
  </si>
  <si>
    <t>PIEDADE DOS GERAIS - MG</t>
  </si>
  <si>
    <t>PIÊN - PR</t>
  </si>
  <si>
    <t>PILÃO ARCADO - BA</t>
  </si>
  <si>
    <t>PILAR - AL</t>
  </si>
  <si>
    <t>PILAR - PB</t>
  </si>
  <si>
    <t>PILAR DE GOIÁS - GO</t>
  </si>
  <si>
    <t>PILAR DO SUL - SP</t>
  </si>
  <si>
    <t>PILÕES - PB</t>
  </si>
  <si>
    <t>PILÕES - RN</t>
  </si>
  <si>
    <t>PILÕEZINHOS - PB</t>
  </si>
  <si>
    <t>PIMENTA - MG</t>
  </si>
  <si>
    <t>PIMENTA BUENO - RO</t>
  </si>
  <si>
    <t>PIMENTEIRAS - PI</t>
  </si>
  <si>
    <t>PIMENTEIRAS DO OESTE - RO</t>
  </si>
  <si>
    <t>PINDAÍ - BA</t>
  </si>
  <si>
    <t>PINDAMONHANGABA - SP</t>
  </si>
  <si>
    <t>PINDARÉ-MIRIM - MA</t>
  </si>
  <si>
    <t>PINDOBA - AL</t>
  </si>
  <si>
    <t>PINDOBAÇU - BA</t>
  </si>
  <si>
    <t>PINDORAMA - SP</t>
  </si>
  <si>
    <t>PINDORAMA DO TOCANTINS - TO</t>
  </si>
  <si>
    <t>PINDORETAMA - CE</t>
  </si>
  <si>
    <t>PINGO D'ÁGUA - MG</t>
  </si>
  <si>
    <t>PINHAIS - PR</t>
  </si>
  <si>
    <t>PINHAL - RS</t>
  </si>
  <si>
    <t>PINHAL DA SERRA - RS</t>
  </si>
  <si>
    <t>PINHAL DE SÃO BENTO - PR</t>
  </si>
  <si>
    <t>PINHAL GRANDE - RS</t>
  </si>
  <si>
    <t>PINHALÃO - PR</t>
  </si>
  <si>
    <t>PINHALZINHO - SC</t>
  </si>
  <si>
    <t>PINHALZINHO - SP</t>
  </si>
  <si>
    <t>PINHÃO - PR</t>
  </si>
  <si>
    <t>PINHÃO - SE</t>
  </si>
  <si>
    <t>PINHEIRAL - RJ</t>
  </si>
  <si>
    <t>PINHEIRINHO DO VALE - RS</t>
  </si>
  <si>
    <t>PINHEIRO - MA</t>
  </si>
  <si>
    <t>PINHEIRO MACHADO - RS</t>
  </si>
  <si>
    <t>PINHEIRO PRETO - SC</t>
  </si>
  <si>
    <t>PINHEIROS - ES</t>
  </si>
  <si>
    <t>PINTADAS - BA</t>
  </si>
  <si>
    <t>PINTO BANDEIRA - RS</t>
  </si>
  <si>
    <t>PINTÓPOLIS - MG</t>
  </si>
  <si>
    <t>PIO IX - PI</t>
  </si>
  <si>
    <t>PIO XII - MA</t>
  </si>
  <si>
    <t>PIQUEROBI - SP</t>
  </si>
  <si>
    <t>PIQUET CARNEIRO - CE</t>
  </si>
  <si>
    <t>PIQUETE - SP</t>
  </si>
  <si>
    <t>PIRACAIA - SP</t>
  </si>
  <si>
    <t>PIRACANJUBA - GO</t>
  </si>
  <si>
    <t>PIRACEMA - MG</t>
  </si>
  <si>
    <t>PIRACICABA - SP</t>
  </si>
  <si>
    <t>PIRACURUCA - PI</t>
  </si>
  <si>
    <t>PIRAÍ - RJ</t>
  </si>
  <si>
    <t>PIRAÍ DO NORTE - BA</t>
  </si>
  <si>
    <t>PIRAÍ DO SUL - PR</t>
  </si>
  <si>
    <t>PIRAJU - SP</t>
  </si>
  <si>
    <t>PIRAJUBA - MG</t>
  </si>
  <si>
    <t>PIRAJUÍ - SP</t>
  </si>
  <si>
    <t>PIRAMBU - SE</t>
  </si>
  <si>
    <t>PIRANGA - MG</t>
  </si>
  <si>
    <t>PIRANGI - SP</t>
  </si>
  <si>
    <t>PIRANGUÇU - MG</t>
  </si>
  <si>
    <t>PIRANGUINHO - MG</t>
  </si>
  <si>
    <t>PIRANHAS - AL</t>
  </si>
  <si>
    <t>PIRANHAS - GO</t>
  </si>
  <si>
    <t>PIRAPEMAS - MA</t>
  </si>
  <si>
    <t>PIRAPETINGA - MG</t>
  </si>
  <si>
    <t>PIRAPÓ - RS</t>
  </si>
  <si>
    <t>PIRAPORA - MG</t>
  </si>
  <si>
    <t>PIRAPORA DO BOM JESUS - SP</t>
  </si>
  <si>
    <t>PIRAPOZINHO - SP</t>
  </si>
  <si>
    <t>PIRAQUARA - PR</t>
  </si>
  <si>
    <t>PIRAQUÊ - TO</t>
  </si>
  <si>
    <t>PIRASSUNUNGA - SP</t>
  </si>
  <si>
    <t>PIRATINI - RS</t>
  </si>
  <si>
    <t>PIRATININGA - SP</t>
  </si>
  <si>
    <t>PIRATUBA - SC</t>
  </si>
  <si>
    <t>PIRAÚBA - MG</t>
  </si>
  <si>
    <t>PIRENÓPOLIS - GO</t>
  </si>
  <si>
    <t>PIRES DO RIO - GO</t>
  </si>
  <si>
    <t>PIRES FERREIRA - CE</t>
  </si>
  <si>
    <t>PIRIPÁ - BA</t>
  </si>
  <si>
    <t>PIRIPIRI - PI</t>
  </si>
  <si>
    <t>PIRITIBA - BA</t>
  </si>
  <si>
    <t>PIRPIRITUBA - PB</t>
  </si>
  <si>
    <t>PITANGA - PR</t>
  </si>
  <si>
    <t>PITANGUEIRAS - PR</t>
  </si>
  <si>
    <t>PITANGUEIRAS - SP</t>
  </si>
  <si>
    <t>PITANGUI - MG</t>
  </si>
  <si>
    <t>PITIMBU - PB</t>
  </si>
  <si>
    <t>PIUM - TO</t>
  </si>
  <si>
    <t>PIÚMA - ES</t>
  </si>
  <si>
    <t>PIUMHI - MG</t>
  </si>
  <si>
    <t>PLACAS - PA</t>
  </si>
  <si>
    <t>PLÁCIDO DE CASTRO - AC</t>
  </si>
  <si>
    <t>PLANALTINA - GO</t>
  </si>
  <si>
    <t>PLANALTINA DO PARANÁ - PR</t>
  </si>
  <si>
    <t>PLANALTINO - BA</t>
  </si>
  <si>
    <t>PLANALTO - BA</t>
  </si>
  <si>
    <t>PLANALTO - PR</t>
  </si>
  <si>
    <t>PLANALTO - RS</t>
  </si>
  <si>
    <t>PLANALTO - SP</t>
  </si>
  <si>
    <t>PLANALTO ALEGRE - SC</t>
  </si>
  <si>
    <t>PLANALTO DA SERRA - MT</t>
  </si>
  <si>
    <t>PLANURA - MG</t>
  </si>
  <si>
    <t>PLATINA - SP</t>
  </si>
  <si>
    <t>POÁ - SP</t>
  </si>
  <si>
    <t>POÇÃO - PE</t>
  </si>
  <si>
    <t>POÇÃO DE PEDRAS - MA</t>
  </si>
  <si>
    <t>POCINHOS - PB</t>
  </si>
  <si>
    <t>POÇO BRANCO - RN</t>
  </si>
  <si>
    <t>POÇO DANTAS - PB</t>
  </si>
  <si>
    <t>POÇO DAS ANTAS - RS</t>
  </si>
  <si>
    <t>POÇO DAS TRINCHEIRAS - AL</t>
  </si>
  <si>
    <t>POÇO DE JOSÉ DE MOURA - PB</t>
  </si>
  <si>
    <t>POÇO FUNDO - MG</t>
  </si>
  <si>
    <t>POÇO REDONDO - SE</t>
  </si>
  <si>
    <t>POÇO VERDE - SE</t>
  </si>
  <si>
    <t>POÇÕES - BA</t>
  </si>
  <si>
    <t>POCONÉ - MT</t>
  </si>
  <si>
    <t>POÇOS DE CALDAS - MG</t>
  </si>
  <si>
    <t>POCRANE - MG</t>
  </si>
  <si>
    <t>POJUCA - BA</t>
  </si>
  <si>
    <t>POLONI - SP</t>
  </si>
  <si>
    <t>POMBAL - PB</t>
  </si>
  <si>
    <t>POMBOS - PE</t>
  </si>
  <si>
    <t>POMERODE - SC</t>
  </si>
  <si>
    <t>POMPÉIA - SP</t>
  </si>
  <si>
    <t>POMPÉU - MG</t>
  </si>
  <si>
    <t>PONGAÍ - SP</t>
  </si>
  <si>
    <t>PONTA DE PEDRAS - PA</t>
  </si>
  <si>
    <t>PONTA GROSSA - PR</t>
  </si>
  <si>
    <t>PONTA PORÃ - MS</t>
  </si>
  <si>
    <t>PONTAL - SP</t>
  </si>
  <si>
    <t>PONTAL DO ARAGUAIA - MT</t>
  </si>
  <si>
    <t>PONTAL DO PARANÁ - PR</t>
  </si>
  <si>
    <t>PONTALINA - GO</t>
  </si>
  <si>
    <t>PONTALINDA - SP</t>
  </si>
  <si>
    <t>PONTÃO - RS</t>
  </si>
  <si>
    <t>PONTE ALTA - SC</t>
  </si>
  <si>
    <t>PONTE ALTA DO BOM JESUS - TO</t>
  </si>
  <si>
    <t>PONTE ALTA DO NORTE - SC</t>
  </si>
  <si>
    <t>PONTE ALTA DO TOCANTINS - TO</t>
  </si>
  <si>
    <t>PONTE BRANCA - MT</t>
  </si>
  <si>
    <t>PONTE NOVA - MG</t>
  </si>
  <si>
    <t>PONTE PRETA - RS</t>
  </si>
  <si>
    <t>PONTE SERRADA - SC</t>
  </si>
  <si>
    <t>PONTES E LACERDA - MT</t>
  </si>
  <si>
    <t>PONTES GESTAL - SP</t>
  </si>
  <si>
    <t>PONTO BELO - ES</t>
  </si>
  <si>
    <t>PONTO CHIQUE - MG</t>
  </si>
  <si>
    <t>PONTO DOS VOLANTES - MG</t>
  </si>
  <si>
    <t>PONTO NOVO - BA</t>
  </si>
  <si>
    <t>POPULINA - SP</t>
  </si>
  <si>
    <t>PORANGA - CE</t>
  </si>
  <si>
    <t>PORANGABA - SP</t>
  </si>
  <si>
    <t>PORANGATU - GO</t>
  </si>
  <si>
    <t>PORCIÚNCULA - RJ</t>
  </si>
  <si>
    <t>PORECATU - PR</t>
  </si>
  <si>
    <t>PORTALEGRE - RN</t>
  </si>
  <si>
    <t>PORTÃO - RS</t>
  </si>
  <si>
    <t>PORTEIRÃO - GO</t>
  </si>
  <si>
    <t>PORTEIRAS - CE</t>
  </si>
  <si>
    <t>PORTEIRINHA - MG</t>
  </si>
  <si>
    <t>PORTEL - PA</t>
  </si>
  <si>
    <t>PORTELÂNDIA - GO</t>
  </si>
  <si>
    <t>PORTO - PI</t>
  </si>
  <si>
    <t>PORTO ACRE - AC</t>
  </si>
  <si>
    <t>PORTO ALEGRE - RS</t>
  </si>
  <si>
    <t>PORTO ALEGRE DO NORTE - MT</t>
  </si>
  <si>
    <t>PORTO ALEGRE DO PIAUÍ - PI</t>
  </si>
  <si>
    <t>PORTO ALEGRE DO TOCANTINS - TO</t>
  </si>
  <si>
    <t>PORTO AMAZONAS - PR</t>
  </si>
  <si>
    <t>PORTO BARREIRO - PR</t>
  </si>
  <si>
    <t>PORTO BELO - SC</t>
  </si>
  <si>
    <t>PORTO CALVO - AL</t>
  </si>
  <si>
    <t>PORTO DA FOLHA - SE</t>
  </si>
  <si>
    <t>PORTO DE MOZ - PA</t>
  </si>
  <si>
    <t>PORTO DE PEDRAS - AL</t>
  </si>
  <si>
    <t>PORTO DO MANGUE - RN</t>
  </si>
  <si>
    <t>PORTO DOS GAÚCHOS - MT</t>
  </si>
  <si>
    <t>PORTO ESPERIDIÃO - MT</t>
  </si>
  <si>
    <t>PORTO ESTRELA - MT</t>
  </si>
  <si>
    <t>PORTO FELIZ - SP</t>
  </si>
  <si>
    <t>PORTO FERREIRA - SP</t>
  </si>
  <si>
    <t>PORTO FIRME - MG</t>
  </si>
  <si>
    <t>PORTO FRANCO - MA</t>
  </si>
  <si>
    <t>PORTO GRANDE - AP</t>
  </si>
  <si>
    <t>PORTO LUCENA - RS</t>
  </si>
  <si>
    <t>PORTO MAUÁ - RS</t>
  </si>
  <si>
    <t>PORTO MURTINHO - MS</t>
  </si>
  <si>
    <t>PORTO NACIONAL - TO</t>
  </si>
  <si>
    <t>PORTO REAL - RJ</t>
  </si>
  <si>
    <t>PORTO REAL DO COLÉGIO - AL</t>
  </si>
  <si>
    <t>PORTO RICO - PR</t>
  </si>
  <si>
    <t>PORTO RICO DO MARANHÃO - MA</t>
  </si>
  <si>
    <t>PORTO SEGURO - BA</t>
  </si>
  <si>
    <t>PORTO UNIÃO - SC</t>
  </si>
  <si>
    <t>PORTO VELHO - RO</t>
  </si>
  <si>
    <t>PORTO VERA CRUZ - RS</t>
  </si>
  <si>
    <t>PORTO VITÓRIA - PR</t>
  </si>
  <si>
    <t>PORTO WALTER - AC</t>
  </si>
  <si>
    <t>PORTO XAVIER - RS</t>
  </si>
  <si>
    <t>POSSE - GO</t>
  </si>
  <si>
    <t>POTÉ - MG</t>
  </si>
  <si>
    <t>POTENGI - CE</t>
  </si>
  <si>
    <t>POTIM - SP</t>
  </si>
  <si>
    <t>POTIRAGUÁ - BA</t>
  </si>
  <si>
    <t>POTIRENDABA - SP</t>
  </si>
  <si>
    <t>POTIRETAMA - CE</t>
  </si>
  <si>
    <t>POUSO ALEGRE - MG</t>
  </si>
  <si>
    <t>POUSO ALTO - MG</t>
  </si>
  <si>
    <t>POUSO NOVO - RS</t>
  </si>
  <si>
    <t>POUSO REDONDO - SC</t>
  </si>
  <si>
    <t>POXORÉO - MT</t>
  </si>
  <si>
    <t>PRACINHA - SP</t>
  </si>
  <si>
    <t>PRACUÚBA - AP</t>
  </si>
  <si>
    <t>PRADO - BA</t>
  </si>
  <si>
    <t>PRADO FERREIRA - PR</t>
  </si>
  <si>
    <t>PRADÓPOLIS - SP</t>
  </si>
  <si>
    <t>PRADOS - MG</t>
  </si>
  <si>
    <t>PRAIA GRANDE - SC</t>
  </si>
  <si>
    <t>PRAIA GRANDE - SP</t>
  </si>
  <si>
    <t>PRAIA NORTE - TO</t>
  </si>
  <si>
    <t>PRAINHA - PA</t>
  </si>
  <si>
    <t>PRANCHITA - PR</t>
  </si>
  <si>
    <t>PRATA - MG</t>
  </si>
  <si>
    <t>PRATA - PB</t>
  </si>
  <si>
    <t>PRATA DO PIAUÍ - PI</t>
  </si>
  <si>
    <t>PRATÂNIA - SP</t>
  </si>
  <si>
    <t>PRATÁPOLIS - MG</t>
  </si>
  <si>
    <t>PRATINHA - MG</t>
  </si>
  <si>
    <t>PRESIDENTE ALVES - SP</t>
  </si>
  <si>
    <t>PRESIDENTE BERNARDES - MG</t>
  </si>
  <si>
    <t>PRESIDENTE BERNARDES - SP</t>
  </si>
  <si>
    <t>PRESIDENTE CASTELO BRANCO - PR</t>
  </si>
  <si>
    <t>PRESIDENTE CASTELO BRANCO - SC</t>
  </si>
  <si>
    <t>PRESIDENTE DUTRA - BA</t>
  </si>
  <si>
    <t>PRESIDENTE DUTRA - MA</t>
  </si>
  <si>
    <t>PRESIDENTE EPITÁCIO - SP</t>
  </si>
  <si>
    <t>PRESIDENTE FIGUEIREDO - AM</t>
  </si>
  <si>
    <t>PRESIDENTE GETÚLIO - SC</t>
  </si>
  <si>
    <t>PRESIDENTE JÂNIO QUADROS - BA</t>
  </si>
  <si>
    <t>PRESIDENTE JUSCELINO - MA</t>
  </si>
  <si>
    <t>PRESIDENTE JUSCELINO - MG</t>
  </si>
  <si>
    <t>PRESIDENTE KENNEDY - ES</t>
  </si>
  <si>
    <t>PRESIDENTE KENNEDY - TO</t>
  </si>
  <si>
    <t>PRESIDENTE KUBITSCHEK - MG</t>
  </si>
  <si>
    <t>PRESIDENTE LUCENA - RS</t>
  </si>
  <si>
    <t>PRESIDENTE MÉDICI - MA</t>
  </si>
  <si>
    <t>PRESIDENTE MÉDICI - RO</t>
  </si>
  <si>
    <t>PRESIDENTE NEREU - SC</t>
  </si>
  <si>
    <t>PRESIDENTE OLEGÁRIO - MG</t>
  </si>
  <si>
    <t>PRESIDENTE PRUDENTE - SP</t>
  </si>
  <si>
    <t>PRESIDENTE SARNEY - MA</t>
  </si>
  <si>
    <t>PRESIDENTE TANCREDO NEVES - BA</t>
  </si>
  <si>
    <t>PRESIDENTE VARGAS - MA</t>
  </si>
  <si>
    <t>PRESIDENTE VENCESLAU - SP</t>
  </si>
  <si>
    <t>PRIMAVERA - PA</t>
  </si>
  <si>
    <t>PRIMAVERA - PE</t>
  </si>
  <si>
    <t>PRIMAVERA DE RONDÔNIA - RO</t>
  </si>
  <si>
    <t>PRIMAVERA DO LESTE - MT</t>
  </si>
  <si>
    <t>PRIMEIRA CRUZ - MA</t>
  </si>
  <si>
    <t>PRIMEIRO DE MAIO - PR</t>
  </si>
  <si>
    <t>PRINCESA - SC</t>
  </si>
  <si>
    <t>PRINCESA ISABEL - PB</t>
  </si>
  <si>
    <t>PROFESSOR JAMIL - GO</t>
  </si>
  <si>
    <t>PROGRESSO - RS</t>
  </si>
  <si>
    <t>PROMISSÃO - SP</t>
  </si>
  <si>
    <t>PROPRIÁ - SE</t>
  </si>
  <si>
    <t>PROTÁSIO ALVES - RS</t>
  </si>
  <si>
    <t>PRUDENTE DE MORAIS - MG</t>
  </si>
  <si>
    <t>PRUDENTÓPOLIS - PR</t>
  </si>
  <si>
    <t>PUGMIL - TO</t>
  </si>
  <si>
    <t>PUREZA - RN</t>
  </si>
  <si>
    <t>PUTINGA - RS</t>
  </si>
  <si>
    <t>PUXINANÃ - PB</t>
  </si>
  <si>
    <t>QUADRA - SP</t>
  </si>
  <si>
    <t>QUARAÍ - RS</t>
  </si>
  <si>
    <t>QUARTEL GERAL - MG</t>
  </si>
  <si>
    <t>QUARTO CENTENÁRIO - PR</t>
  </si>
  <si>
    <t>QUATÁ - SP</t>
  </si>
  <si>
    <t>QUATIGUÁ - PR</t>
  </si>
  <si>
    <t>QUATIPURU - PA</t>
  </si>
  <si>
    <t>QUATIS - RJ</t>
  </si>
  <si>
    <t>QUATRO BARRAS - PR</t>
  </si>
  <si>
    <t>QUATRO IRMÃOS - RS</t>
  </si>
  <si>
    <t>QUATRO PONTES - PR</t>
  </si>
  <si>
    <t>QUEBRANGULO - AL</t>
  </si>
  <si>
    <t>QUEDAS DO IGUAÇU - PR</t>
  </si>
  <si>
    <t>QUEIMADA NOVA - PI</t>
  </si>
  <si>
    <t>QUEIMADAS - BA</t>
  </si>
  <si>
    <t>QUEIMADAS - PB</t>
  </si>
  <si>
    <t>QUEIMADOS - RJ</t>
  </si>
  <si>
    <t>QUEIROZ - SP</t>
  </si>
  <si>
    <t>QUELUZ - SP</t>
  </si>
  <si>
    <t>QUELUZITO - MG</t>
  </si>
  <si>
    <t>QUERÊNCIA - MT</t>
  </si>
  <si>
    <t>QUERÊNCIA DO NORTE - PR</t>
  </si>
  <si>
    <t>QUEVEDOS - RS</t>
  </si>
  <si>
    <t>QUIJINGUE - BA</t>
  </si>
  <si>
    <t>QUILOMBO - SC</t>
  </si>
  <si>
    <t>QUINTA DO SOL - PR</t>
  </si>
  <si>
    <t>QUINTANA - SP</t>
  </si>
  <si>
    <t>QUINZE DE NOVEMBRO - RS</t>
  </si>
  <si>
    <t>QUIPAPÁ - PE</t>
  </si>
  <si>
    <t>QUIRINÓPOLIS - GO</t>
  </si>
  <si>
    <t>QUISSAMÃ - RJ</t>
  </si>
  <si>
    <t>QUITANDINHA - PR</t>
  </si>
  <si>
    <t>QUITERIANÓPOLIS - CE</t>
  </si>
  <si>
    <t>QUIXABA - PE</t>
  </si>
  <si>
    <t>QUIXABÁ - PB</t>
  </si>
  <si>
    <t>QUIXABEIRA - BA</t>
  </si>
  <si>
    <t>QUIXADÁ - CE</t>
  </si>
  <si>
    <t>QUIXELÔ - CE</t>
  </si>
  <si>
    <t>QUIXERAMOBIM - CE</t>
  </si>
  <si>
    <t>QUIXERÉ - CE</t>
  </si>
  <si>
    <t>RAFAEL FERNANDES - RN</t>
  </si>
  <si>
    <t>RAFAEL GODEIRO - RN</t>
  </si>
  <si>
    <t>RAFAEL JAMBEIRO - BA</t>
  </si>
  <si>
    <t>RAFARD - SP</t>
  </si>
  <si>
    <t>RAMILÂNDIA - PR</t>
  </si>
  <si>
    <t>RANCHARIA - SP</t>
  </si>
  <si>
    <t>RANCHO ALEGRE - PR</t>
  </si>
  <si>
    <t>RANCHO ALEGRE D'OESTE - PR</t>
  </si>
  <si>
    <t>RANCHO QUEIMADO - SC</t>
  </si>
  <si>
    <t>RAPOSA - MA</t>
  </si>
  <si>
    <t>RAPOSOS - MG</t>
  </si>
  <si>
    <t>RAUL SOARES - MG</t>
  </si>
  <si>
    <t>REALEZA - PR</t>
  </si>
  <si>
    <t>REBOUÇAS - PR</t>
  </si>
  <si>
    <t>RECIFE - PE</t>
  </si>
  <si>
    <t>RECREIO - MG</t>
  </si>
  <si>
    <t>RECURSOLÂNDIA - TO</t>
  </si>
  <si>
    <t>REDENÇÃO - CE</t>
  </si>
  <si>
    <t>REDENÇÃO - PA</t>
  </si>
  <si>
    <t>REDENÇÃO DA SERRA - SP</t>
  </si>
  <si>
    <t>REDENÇÃO DO GURGUÉIA - PI</t>
  </si>
  <si>
    <t>REDENTORA - RS</t>
  </si>
  <si>
    <t>REDUTO - MG</t>
  </si>
  <si>
    <t>REGENERAÇÃO - PI</t>
  </si>
  <si>
    <t>REGENTE FEIJÓ - SP</t>
  </si>
  <si>
    <t>REGINÓPOLIS - SP</t>
  </si>
  <si>
    <t>REGISTRO - SP</t>
  </si>
  <si>
    <t>RELVADO - RS</t>
  </si>
  <si>
    <t>REMANSO - BA</t>
  </si>
  <si>
    <t>REMÍGIO - PB</t>
  </si>
  <si>
    <t>RENASCENÇA - PR</t>
  </si>
  <si>
    <t>RERIUTABA - CE</t>
  </si>
  <si>
    <t>RESENDE - RJ</t>
  </si>
  <si>
    <t>RESENDE COSTA - MG</t>
  </si>
  <si>
    <t>RESERVA - PR</t>
  </si>
  <si>
    <t>RESERVA DO CABAÇAL - MT</t>
  </si>
  <si>
    <t>RESERVA DO IGUAÇU - PR</t>
  </si>
  <si>
    <t>RESPLENDOR - MG</t>
  </si>
  <si>
    <t>RESSAQUINHA - MG</t>
  </si>
  <si>
    <t>RESTINGA - SP</t>
  </si>
  <si>
    <t>RESTINGA SECA - RS</t>
  </si>
  <si>
    <t>RETIROLÂNDIA - BA</t>
  </si>
  <si>
    <t>RIACHÃO - MA</t>
  </si>
  <si>
    <t>RIACHÃO - PB</t>
  </si>
  <si>
    <t>RIACHÃO DAS NEVES - BA</t>
  </si>
  <si>
    <t>RIACHÃO DO BACAMARTE - PB</t>
  </si>
  <si>
    <t>RIACHÃO DO DANTAS - SE</t>
  </si>
  <si>
    <t>RIACHÃO DO JACUÍPE - BA</t>
  </si>
  <si>
    <t>RIACHÃO DO POÇO - PB</t>
  </si>
  <si>
    <t>RIACHINHO - MG</t>
  </si>
  <si>
    <t>RIACHINHO - TO</t>
  </si>
  <si>
    <t>RIACHO DA CRUZ - RN</t>
  </si>
  <si>
    <t>RIACHO DAS ALMAS - PE</t>
  </si>
  <si>
    <t>RIACHO DE SANTANA - BA</t>
  </si>
  <si>
    <t>RIACHO DE SANTANA - RN</t>
  </si>
  <si>
    <t>RIACHO DE SANTO ANTÔNIO - PB</t>
  </si>
  <si>
    <t>RIACHO DOS CAVALOS - PB</t>
  </si>
  <si>
    <t>RIACHO DOS MACHADOS - MG</t>
  </si>
  <si>
    <t>RIACHO FRIO - PI</t>
  </si>
  <si>
    <t>RIACHUELO - RN</t>
  </si>
  <si>
    <t>RIACHUELO - SE</t>
  </si>
  <si>
    <t>RIALMA - GO</t>
  </si>
  <si>
    <t>RIANÁPOLIS - GO</t>
  </si>
  <si>
    <t>RIBAMAR FIQUENE - MA</t>
  </si>
  <si>
    <t>RIBAS DO RIO PARDO - MS</t>
  </si>
  <si>
    <t>RIBEIRA - SP</t>
  </si>
  <si>
    <t>RIBEIRA DO AMPARO - BA</t>
  </si>
  <si>
    <t>RIBEIRA DO PIAUÍ - PI</t>
  </si>
  <si>
    <t>RIBEIRA DO POMBAL - BA</t>
  </si>
  <si>
    <t>RIBEIRÃO - PE</t>
  </si>
  <si>
    <t>RIBEIRÃO BONITO - SP</t>
  </si>
  <si>
    <t>RIBEIRÃO BRANCO - SP</t>
  </si>
  <si>
    <t>RIBEIRÃO CASCALHEIRA - MT</t>
  </si>
  <si>
    <t>RIBEIRÃO CLARO - PR</t>
  </si>
  <si>
    <t>RIBEIRÃO CORRENTE - SP</t>
  </si>
  <si>
    <t>RIBEIRÃO DAS NEVES - MG</t>
  </si>
  <si>
    <t>RIBEIRÃO DO LARGO - BA</t>
  </si>
  <si>
    <t>RIBEIRÃO DO PINHAL - PR</t>
  </si>
  <si>
    <t>RIBEIRÃO DO SUL - SP</t>
  </si>
  <si>
    <t>RIBEIRÃO DOS ÍNDIOS - SP</t>
  </si>
  <si>
    <t>RIBEIRÃO GRANDE - SP</t>
  </si>
  <si>
    <t>RIBEIRÃO PIRES - SP</t>
  </si>
  <si>
    <t>RIBEIRÃO PRETO - SP</t>
  </si>
  <si>
    <t>RIBEIRÃO VERMELHO - MG</t>
  </si>
  <si>
    <t>RIBEIRÃOZINHO - MT</t>
  </si>
  <si>
    <t>RIBEIRO GONÇALVES - PI</t>
  </si>
  <si>
    <t>RIBEIRÓPOLIS - SE</t>
  </si>
  <si>
    <t>RIFAINA - SP</t>
  </si>
  <si>
    <t>RINCÃO - SP</t>
  </si>
  <si>
    <t>RINÓPOLIS - SP</t>
  </si>
  <si>
    <t>RIO ACIMA - MG</t>
  </si>
  <si>
    <t>RIO AZUL - PR</t>
  </si>
  <si>
    <t>RIO BANANAL - ES</t>
  </si>
  <si>
    <t>RIO BOM - PR</t>
  </si>
  <si>
    <t>RIO BONITO - RJ</t>
  </si>
  <si>
    <t>RIO BONITO DO IGUAÇU - PR</t>
  </si>
  <si>
    <t>RIO BRANCO - AC</t>
  </si>
  <si>
    <t>RIO BRANCO - MT</t>
  </si>
  <si>
    <t>RIO BRANCO DO IVAÍ - PR</t>
  </si>
  <si>
    <t>RIO BRANCO DO SUL - PR</t>
  </si>
  <si>
    <t>RIO BRILHANTE - MS</t>
  </si>
  <si>
    <t>RIO CASCA - MG</t>
  </si>
  <si>
    <t>RIO CLARO - RJ</t>
  </si>
  <si>
    <t>RIO CLARO - SP</t>
  </si>
  <si>
    <t>RIO CRESPO - RO</t>
  </si>
  <si>
    <t>RIO DA CONCEIÇÃO - TO</t>
  </si>
  <si>
    <t>RIO DAS ANTAS - SC</t>
  </si>
  <si>
    <t>RIO DAS FLORES - RJ</t>
  </si>
  <si>
    <t>RIO DAS OSTRAS - RJ</t>
  </si>
  <si>
    <t>RIO DAS PEDRAS - SP</t>
  </si>
  <si>
    <t>RIO DE CONTAS - BA</t>
  </si>
  <si>
    <t>RIO DE JANEIRO - RJ</t>
  </si>
  <si>
    <t>RIO DO ANTÔNIO - BA</t>
  </si>
  <si>
    <t>RIO DO CAMPO - SC</t>
  </si>
  <si>
    <t>RIO DO FOGO - RN</t>
  </si>
  <si>
    <t>RIO DO OESTE - SC</t>
  </si>
  <si>
    <t>RIO DO PIRES - BA</t>
  </si>
  <si>
    <t>RIO DO PRADO - MG</t>
  </si>
  <si>
    <t>RIO DO SUL - SC</t>
  </si>
  <si>
    <t>RIO DOCE - MG</t>
  </si>
  <si>
    <t>RIO DOS BOIS - TO</t>
  </si>
  <si>
    <t>RIO DOS CEDROS - SC</t>
  </si>
  <si>
    <t>RIO DOS ÍNDIOS - RS</t>
  </si>
  <si>
    <t>RIO ESPERA - MG</t>
  </si>
  <si>
    <t>RIO FORMOSO - PE</t>
  </si>
  <si>
    <t>RIO FORTUNA - SC</t>
  </si>
  <si>
    <t>RIO GRANDE - RS</t>
  </si>
  <si>
    <t>RIO GRANDE DA SERRA - SP</t>
  </si>
  <si>
    <t>RIO GRANDE DO PIAUÍ - PI</t>
  </si>
  <si>
    <t>RIO LARGO - AL</t>
  </si>
  <si>
    <t>RIO MANSO - MG</t>
  </si>
  <si>
    <t>RIO MARIA - PA</t>
  </si>
  <si>
    <t>RIO NEGRINHO - SC</t>
  </si>
  <si>
    <t>RIO NEGRO - MS</t>
  </si>
  <si>
    <t>RIO NEGRO - PR</t>
  </si>
  <si>
    <t>RIO NOVO - MG</t>
  </si>
  <si>
    <t>RIO NOVO DO SUL - ES</t>
  </si>
  <si>
    <t>RIO PARANAÍBA - MG</t>
  </si>
  <si>
    <t>RIO PARDO - RS</t>
  </si>
  <si>
    <t>RIO PARDO DE MINAS - MG</t>
  </si>
  <si>
    <t>RIO PIRACICABA - MG</t>
  </si>
  <si>
    <t>RIO POMBA - MG</t>
  </si>
  <si>
    <t>RIO PRETO - MG</t>
  </si>
  <si>
    <t>RIO PRETO DA EVA - AM</t>
  </si>
  <si>
    <t>RIO QUENTE - GO</t>
  </si>
  <si>
    <t>RIO REAL - BA</t>
  </si>
  <si>
    <t>RIO RUFINO - SC</t>
  </si>
  <si>
    <t>RIO SONO - TO</t>
  </si>
  <si>
    <t>RIO TINTO - PB</t>
  </si>
  <si>
    <t>RIO VERDE - GO</t>
  </si>
  <si>
    <t>RIO VERDE DE MATO GROSSO - MS</t>
  </si>
  <si>
    <t>RIO VERMELHO - MG</t>
  </si>
  <si>
    <t>RIOLÂNDIA - SP</t>
  </si>
  <si>
    <t>RIOZINHO - RS</t>
  </si>
  <si>
    <t>RIQUEZA - SC</t>
  </si>
  <si>
    <t>RITÁPOLIS - MG</t>
  </si>
  <si>
    <t>RIVERSUL - SP</t>
  </si>
  <si>
    <t>ROCA SALES - RS</t>
  </si>
  <si>
    <t>ROCHEDO - MS</t>
  </si>
  <si>
    <t>ROCHEDO DE MINAS - MG</t>
  </si>
  <si>
    <t>RODEIO - SC</t>
  </si>
  <si>
    <t>RODEIO BONITO - RS</t>
  </si>
  <si>
    <t>RODEIRO - MG</t>
  </si>
  <si>
    <t>RODELAS - BA</t>
  </si>
  <si>
    <t>RODOLFO FERNANDES - RN</t>
  </si>
  <si>
    <t>RODRIGUES ALVES - AC</t>
  </si>
  <si>
    <t>ROLADOR - RS</t>
  </si>
  <si>
    <t>ROLÂNDIA - PR</t>
  </si>
  <si>
    <t>ROLANTE - RS</t>
  </si>
  <si>
    <t>ROLIM DE MOURA - RO</t>
  </si>
  <si>
    <t>ROMARIA - MG</t>
  </si>
  <si>
    <t>ROMELÂNDIA - SC</t>
  </si>
  <si>
    <t>RONCADOR - PR</t>
  </si>
  <si>
    <t>RONDA ALTA - RS</t>
  </si>
  <si>
    <t>RONDINHA - RS</t>
  </si>
  <si>
    <t>RONDOLÂNDIA - MT</t>
  </si>
  <si>
    <t>RONDON - PR</t>
  </si>
  <si>
    <t>RONDON DO PARÁ - PA</t>
  </si>
  <si>
    <t>RONDONÓPOLIS - MT</t>
  </si>
  <si>
    <t>ROQUE GONZALES - RS</t>
  </si>
  <si>
    <t>RORAINÓPOLIS - RR</t>
  </si>
  <si>
    <t>ROSANA - SP</t>
  </si>
  <si>
    <t>ROSÁRIO - MA</t>
  </si>
  <si>
    <t>ROSÁRIO DA LIMEIRA - MG</t>
  </si>
  <si>
    <t>ROSÁRIO DO CATETE - SE</t>
  </si>
  <si>
    <t>ROSÁRIO DO IVAÍ - PR</t>
  </si>
  <si>
    <t>ROSÁRIO DO SUL - RS</t>
  </si>
  <si>
    <t>ROSÁRIO OESTE - MT</t>
  </si>
  <si>
    <t>ROSEIRA - SP</t>
  </si>
  <si>
    <t>ROTEIRO - AL</t>
  </si>
  <si>
    <t>RUBELITA - MG</t>
  </si>
  <si>
    <t>RUBIÁCEA - SP</t>
  </si>
  <si>
    <t>RUBIATABA - GO</t>
  </si>
  <si>
    <t>RUBIM - MG</t>
  </si>
  <si>
    <t>RUBINÉIA - SP</t>
  </si>
  <si>
    <t>RURÓPOLIS - PA</t>
  </si>
  <si>
    <t>RUSSAS - CE</t>
  </si>
  <si>
    <t>RUY BARBOSA - BA</t>
  </si>
  <si>
    <t>RUY BARBOSA - RN</t>
  </si>
  <si>
    <t>SABARÁ - MG</t>
  </si>
  <si>
    <t>SABÁUDIA - PR</t>
  </si>
  <si>
    <t>SABINO - SP</t>
  </si>
  <si>
    <t>SABINÓPOLIS - MG</t>
  </si>
  <si>
    <t>SABOEIRO - CE</t>
  </si>
  <si>
    <t>SACRAMENTO - MG</t>
  </si>
  <si>
    <t>SAGRADA FAMÍLIA - RS</t>
  </si>
  <si>
    <t>SAGRES - SP</t>
  </si>
  <si>
    <t>SAIRÉ - PE</t>
  </si>
  <si>
    <t>SALDANHA MARINHO - RS</t>
  </si>
  <si>
    <t>SALES - SP</t>
  </si>
  <si>
    <t>SALES OLIVEIRA - SP</t>
  </si>
  <si>
    <t>SALESÓPOLIS - SP</t>
  </si>
  <si>
    <t>SALETE - SC</t>
  </si>
  <si>
    <t>SALGADINHO - PB</t>
  </si>
  <si>
    <t>SALGADINHO - PE</t>
  </si>
  <si>
    <t>SALGADO - SE</t>
  </si>
  <si>
    <t>SALGADO DE SÃO FÉLIX - PB</t>
  </si>
  <si>
    <t>SALGADO FILHO - PR</t>
  </si>
  <si>
    <t>SALGUEIRO - PE</t>
  </si>
  <si>
    <t>SALINAS - MG</t>
  </si>
  <si>
    <t>SALINAS DA MARGARIDA - BA</t>
  </si>
  <si>
    <t>SALINÓPOLIS - PA</t>
  </si>
  <si>
    <t>SALITRE - CE</t>
  </si>
  <si>
    <t>SALMOURÃO - SP</t>
  </si>
  <si>
    <t>SALOÁ - PE</t>
  </si>
  <si>
    <t>SALTINHO - SC</t>
  </si>
  <si>
    <t>SALTINHO - SP</t>
  </si>
  <si>
    <t>SALTO - SP</t>
  </si>
  <si>
    <t>SALTO DA DIVISA - MG</t>
  </si>
  <si>
    <t>SALTO DE PIRAPORA - SP</t>
  </si>
  <si>
    <t>SALTO DO CÉU - MT</t>
  </si>
  <si>
    <t>SALTO DO ITARARÉ - PR</t>
  </si>
  <si>
    <t>SALTO DO JACUÍ - RS</t>
  </si>
  <si>
    <t>SALTO DO LONTRA - PR</t>
  </si>
  <si>
    <t>SALTO GRANDE - SP</t>
  </si>
  <si>
    <t>SALTO VELOSO - SC</t>
  </si>
  <si>
    <t>SALVADOR - BA</t>
  </si>
  <si>
    <t>SALVADOR DAS MISSÕES - RS</t>
  </si>
  <si>
    <t>SALVADOR DO SUL - RS</t>
  </si>
  <si>
    <t>SAMBAÍBA - MA</t>
  </si>
  <si>
    <t>SAMPAIO - TO</t>
  </si>
  <si>
    <t>SANANDUVA - RS</t>
  </si>
  <si>
    <t>SANCLERLÂNDIA - GO</t>
  </si>
  <si>
    <t>SANDOLÂNDIA - TO</t>
  </si>
  <si>
    <t>SANDOVALINA - SP</t>
  </si>
  <si>
    <t>SANGÃO - SC</t>
  </si>
  <si>
    <t>SANHARÓ - PE</t>
  </si>
  <si>
    <t>SANTA ADÉLIA - SP</t>
  </si>
  <si>
    <t>SANTA ALBERTINA - SP</t>
  </si>
  <si>
    <t>SANTA AMÉLIA - PR</t>
  </si>
  <si>
    <t>SANTA BÁRBARA - BA</t>
  </si>
  <si>
    <t>SANTA BÁRBARA - MG</t>
  </si>
  <si>
    <t>SANTA BÁRBARA D'OESTE - SP</t>
  </si>
  <si>
    <t>SANTA BÁRBARA DE GOIÁS - GO</t>
  </si>
  <si>
    <t>SANTA BÁRBARA DO LESTE - MG</t>
  </si>
  <si>
    <t>SANTA BÁRBARA DO MONTE VERDE - MG</t>
  </si>
  <si>
    <t>SANTA BÁRBARA DO PARÁ - PA</t>
  </si>
  <si>
    <t>SANTA BÁRBARA DO SUL - RS</t>
  </si>
  <si>
    <t>SANTA BÁRBARA DO TUGÚRIO - MG</t>
  </si>
  <si>
    <t>SANTA BRANCA - SP</t>
  </si>
  <si>
    <t>SANTA BRÍGIDA - BA</t>
  </si>
  <si>
    <t>SANTA CARMEM - MT</t>
  </si>
  <si>
    <t>SANTA CECÍLIA - PB</t>
  </si>
  <si>
    <t>SANTA CECÍLIA - SC</t>
  </si>
  <si>
    <t>SANTA CECÍLIA DO PAVÃO - PR</t>
  </si>
  <si>
    <t>SANTA CECÍLIA DO SUL - RS</t>
  </si>
  <si>
    <t>SANTA CLARA D'OESTE - SP</t>
  </si>
  <si>
    <t>SANTA CLARA DO SUL - RS</t>
  </si>
  <si>
    <t>SANTA CRUZ - PB</t>
  </si>
  <si>
    <t>SANTA CRUZ - PE</t>
  </si>
  <si>
    <t>SANTA CRUZ - RN</t>
  </si>
  <si>
    <t>SANTA CRUZ CABRÁLIA - BA</t>
  </si>
  <si>
    <t>SANTA CRUZ DA BAIXA VERDE - PE</t>
  </si>
  <si>
    <t>SANTA CRUZ DA CONCEIÇÃO - SP</t>
  </si>
  <si>
    <t>SANTA CRUZ DA ESPERANÇA - SP</t>
  </si>
  <si>
    <t>SANTA CRUZ DA VITÓRIA - BA</t>
  </si>
  <si>
    <t>SANTA CRUZ DAS PALMEIRAS - SP</t>
  </si>
  <si>
    <t>SANTA CRUZ DE GOIÁS - GO</t>
  </si>
  <si>
    <t>SANTA CRUZ DE MINAS - MG</t>
  </si>
  <si>
    <t>SANTA CRUZ DE MONTE CASTELO - PR</t>
  </si>
  <si>
    <t>SANTA CRUZ DE SALINAS - MG</t>
  </si>
  <si>
    <t>SANTA CRUZ DO ARARI - PA</t>
  </si>
  <si>
    <t>SANTA CRUZ DO CAPIBARIBE - PE</t>
  </si>
  <si>
    <t>SANTA CRUZ DO ESCALVADO - MG</t>
  </si>
  <si>
    <t>SANTA CRUZ DO PIAUÍ - PI</t>
  </si>
  <si>
    <t>SANTA CRUZ DO RIO PARDO - SP</t>
  </si>
  <si>
    <t>SANTA CRUZ DO SUL - RS</t>
  </si>
  <si>
    <t>SANTA CRUZ DO XINGU - MT</t>
  </si>
  <si>
    <t>SANTA CRUZ DOS MILAGRES - PI</t>
  </si>
  <si>
    <t>SANTA EFIGÊNIA DE MINAS - MG</t>
  </si>
  <si>
    <t>SANTA ERNESTINA - SP</t>
  </si>
  <si>
    <t>SANTA FÉ - PR</t>
  </si>
  <si>
    <t>SANTA FÉ DE GOIÁS - GO</t>
  </si>
  <si>
    <t>SANTA FÉ DE MINAS - MG</t>
  </si>
  <si>
    <t>SANTA FÉ DO ARAGUAIA - TO</t>
  </si>
  <si>
    <t>SANTA FÉ DO SUL - SP</t>
  </si>
  <si>
    <t>SANTA FILOMENA - PE</t>
  </si>
  <si>
    <t>SANTA FILOMENA - PI</t>
  </si>
  <si>
    <t>SANTA FILOMENA DO MARANHÃO - MA</t>
  </si>
  <si>
    <t>SANTA GERTRUDES - SP</t>
  </si>
  <si>
    <t>SANTA HELENA - MA</t>
  </si>
  <si>
    <t>SANTA HELENA - PB</t>
  </si>
  <si>
    <t>SANTA HELENA - PR</t>
  </si>
  <si>
    <t>SANTA HELENA - SC</t>
  </si>
  <si>
    <t>SANTA HELENA DE GOIÁS - GO</t>
  </si>
  <si>
    <t>SANTA HELENA DE MINAS - MG</t>
  </si>
  <si>
    <t>SANTA INÊS - BA</t>
  </si>
  <si>
    <t>SANTA INÊS - MA</t>
  </si>
  <si>
    <t>SANTA INÊS - PB</t>
  </si>
  <si>
    <t>SANTA INÊS - PR</t>
  </si>
  <si>
    <t>SANTA ISABEL - GO</t>
  </si>
  <si>
    <t>SANTA ISABEL - SP</t>
  </si>
  <si>
    <t>SANTA ISABEL DO IVAÍ - PR</t>
  </si>
  <si>
    <t>SANTA ISABEL DO PARÁ - PA</t>
  </si>
  <si>
    <t>SANTA ISABEL DO RIO NEGRO - AM</t>
  </si>
  <si>
    <t>SANTA IZABEL DO OESTE - PR</t>
  </si>
  <si>
    <t>SANTA JULIANA - MG</t>
  </si>
  <si>
    <t>SANTA LEOPOLDINA - ES</t>
  </si>
  <si>
    <t>SANTA LÚCIA - PR</t>
  </si>
  <si>
    <t>SANTA LÚCIA - SP</t>
  </si>
  <si>
    <t>SANTA LUZ - PI</t>
  </si>
  <si>
    <t>SANTA LUZIA - BA</t>
  </si>
  <si>
    <t>SANTA LUZIA - MA</t>
  </si>
  <si>
    <t>SANTA LUZIA - MG</t>
  </si>
  <si>
    <t>SANTA LUZIA - PB</t>
  </si>
  <si>
    <t>SANTA LUZIA D'OESTE - RO</t>
  </si>
  <si>
    <t>SANTA LUZIA DO ITANHY - SE</t>
  </si>
  <si>
    <t>SANTA LUZIA DO NORTE - AL</t>
  </si>
  <si>
    <t>SANTA LUZIA DO PARÁ - PA</t>
  </si>
  <si>
    <t>SANTA LUZIA DO PARUÁ - MA</t>
  </si>
  <si>
    <t>SANTA MARGARIDA - MG</t>
  </si>
  <si>
    <t>SANTA MARGARIDA DO SUL - RS</t>
  </si>
  <si>
    <t>SANTA MARIA - RN</t>
  </si>
  <si>
    <t>SANTA MARIA - RS</t>
  </si>
  <si>
    <t>SANTA MARIA DA BOA VISTA - PE</t>
  </si>
  <si>
    <t>SANTA MARIA DA SERRA - SP</t>
  </si>
  <si>
    <t>SANTA MARIA DA VITÓRIA - BA</t>
  </si>
  <si>
    <t>SANTA MARIA DAS BARREIRAS - PA</t>
  </si>
  <si>
    <t>SANTA MARIA DE ITABIRA - MG</t>
  </si>
  <si>
    <t>SANTA MARIA DE JETIBÁ - ES</t>
  </si>
  <si>
    <t>SANTA MARIA DO CAMBUCÁ - PE</t>
  </si>
  <si>
    <t>SANTA MARIA DO HERVAL - RS</t>
  </si>
  <si>
    <t>SANTA MARIA DO OESTE - PR</t>
  </si>
  <si>
    <t>SANTA MARIA DO PARÁ - PA</t>
  </si>
  <si>
    <t>SANTA MARIA DO SALTO - MG</t>
  </si>
  <si>
    <t>SANTA MARIA DO SUAÇUÍ - MG</t>
  </si>
  <si>
    <t>SANTA MARIA DO TOCANTINS - TO</t>
  </si>
  <si>
    <t>SANTA MARIA MADALENA - RJ</t>
  </si>
  <si>
    <t>SANTA MARIANA - PR</t>
  </si>
  <si>
    <t>SANTA MERCEDES - SP</t>
  </si>
  <si>
    <t>SANTA MÔNICA - PR</t>
  </si>
  <si>
    <t>SANTA QUITÉRIA - CE</t>
  </si>
  <si>
    <t>SANTA QUITÉRIA DO MARANHÃO - MA</t>
  </si>
  <si>
    <t>SANTA RITA - MA</t>
  </si>
  <si>
    <t>SANTA RITA - PB</t>
  </si>
  <si>
    <t>SANTA RITA D'OESTE - SP</t>
  </si>
  <si>
    <t>SANTA RITA DE CALDAS - MG</t>
  </si>
  <si>
    <t>SANTA RITA DE CÁSSIA - BA</t>
  </si>
  <si>
    <t>SANTA RITA DE IBITIPOCA - MG</t>
  </si>
  <si>
    <t>SANTA RITA DE JACUTINGA - MG</t>
  </si>
  <si>
    <t>SANTA RITA DE MINAS - MG</t>
  </si>
  <si>
    <t>SANTA RITA DO ARAGUAIA - GO</t>
  </si>
  <si>
    <t>SANTA RITA DO ITUETO - MG</t>
  </si>
  <si>
    <t>SANTA RITA DO NOVO DESTINO - GO</t>
  </si>
  <si>
    <t>SANTA RITA DO PARDO - MS</t>
  </si>
  <si>
    <t>SANTA RITA DO PASSA QUATRO - SP</t>
  </si>
  <si>
    <t>SANTA RITA DO SAPUCAÍ - MG</t>
  </si>
  <si>
    <t>SANTA RITA DO TOCANTINS - TO</t>
  </si>
  <si>
    <t>SANTA RITA DO TRIVELATO - MT</t>
  </si>
  <si>
    <t>SANTA ROSA - RS</t>
  </si>
  <si>
    <t>SANTA ROSA DA SERRA - MG</t>
  </si>
  <si>
    <t>SANTA ROSA DE GOIÁS - GO</t>
  </si>
  <si>
    <t>SANTA ROSA DE LIMA - SC</t>
  </si>
  <si>
    <t>SANTA ROSA DE LIMA - SE</t>
  </si>
  <si>
    <t>SANTA ROSA DE VITERBO - SP</t>
  </si>
  <si>
    <t>SANTA ROSA DO PIAUÍ - PI</t>
  </si>
  <si>
    <t>SANTA ROSA DO PURUS - AC</t>
  </si>
  <si>
    <t>SANTA ROSA DO SUL - SC</t>
  </si>
  <si>
    <t>SANTA ROSA DO TOCANTINS - TO</t>
  </si>
  <si>
    <t>SANTA SALETE - SP</t>
  </si>
  <si>
    <t>SANTA TERESA - ES</t>
  </si>
  <si>
    <t>SANTA TERESINHA - BA</t>
  </si>
  <si>
    <t>SANTA TERESINHA - PB</t>
  </si>
  <si>
    <t>SANTA TEREZA - RS</t>
  </si>
  <si>
    <t>SANTA TEREZA DE GOIÁS - GO</t>
  </si>
  <si>
    <t>SANTA TEREZA DO OESTE - PR</t>
  </si>
  <si>
    <t>SANTA TEREZA DO TOCANTINS - TO</t>
  </si>
  <si>
    <t>SANTA TEREZINHA - MT</t>
  </si>
  <si>
    <t>SANTA TEREZINHA - PE</t>
  </si>
  <si>
    <t>SANTA TEREZINHA - SC</t>
  </si>
  <si>
    <t>SANTA TEREZINHA DE GOIÁS - GO</t>
  </si>
  <si>
    <t>SANTA TEREZINHA DE ITAIPU - PR</t>
  </si>
  <si>
    <t>SANTA TEREZINHA DO PROGRESSO - SC</t>
  </si>
  <si>
    <t>SANTA TEREZINHA DO TOCANTINS - TO</t>
  </si>
  <si>
    <t>SANTA VITÓRIA - MG</t>
  </si>
  <si>
    <t>SANTA VITÓRIA DO PALMAR - RS</t>
  </si>
  <si>
    <t>SANTALUZ - BA</t>
  </si>
  <si>
    <t>SANTANA - AP</t>
  </si>
  <si>
    <t>SANTANA - BA</t>
  </si>
  <si>
    <t>SANTANA DA BOA VISTA - RS</t>
  </si>
  <si>
    <t>SANTANA DA PONTE PENSA - SP</t>
  </si>
  <si>
    <t>SANTANA DA VARGEM - MG</t>
  </si>
  <si>
    <t>SANTANA DE CATAGUASES - MG</t>
  </si>
  <si>
    <t>SANTANA DE MANGUEIRA - PB</t>
  </si>
  <si>
    <t>SANTANA DE PARNAÍBA - SP</t>
  </si>
  <si>
    <t>SANTANA DE PIRAPAMA - MG</t>
  </si>
  <si>
    <t>SANTANA DO ACARAÚ - CE</t>
  </si>
  <si>
    <t>SANTANA DO ARAGUAIA - PA</t>
  </si>
  <si>
    <t>SANTANA DO CARIRI - CE</t>
  </si>
  <si>
    <t>SANTANA DO DESERTO - MG</t>
  </si>
  <si>
    <t>SANTANA DO GARAMBÉU - MG</t>
  </si>
  <si>
    <t>SANTANA DO IPANEMA - AL</t>
  </si>
  <si>
    <t>SANTANA DO ITARARÉ - PR</t>
  </si>
  <si>
    <t>SANTANA DO JACARÉ - MG</t>
  </si>
  <si>
    <t>SANTANA DO LIVRAMENTO - RS</t>
  </si>
  <si>
    <t>SANTANA DO MANHUAÇU - MG</t>
  </si>
  <si>
    <t>SANTANA DO MARANHÃO - MA</t>
  </si>
  <si>
    <t>SANTANA DO MATOS - RN</t>
  </si>
  <si>
    <t>SANTANA DO MUNDAÚ - AL</t>
  </si>
  <si>
    <t>SANTANA DO PARAÍSO - MG</t>
  </si>
  <si>
    <t>SANTANA DO PIAUÍ - PI</t>
  </si>
  <si>
    <t>SANTANA DO RIACHO - MG</t>
  </si>
  <si>
    <t>SANTANA DO SÃO FRANCISCO - SE</t>
  </si>
  <si>
    <t>SANTANA DO SERIDÓ - RN</t>
  </si>
  <si>
    <t>SANTANA DOS GARROTES - PB</t>
  </si>
  <si>
    <t>SANTANA DOS MONTES - MG</t>
  </si>
  <si>
    <t>SANTANÓPOLIS - BA</t>
  </si>
  <si>
    <t>SANTARÉM - PA</t>
  </si>
  <si>
    <t>SANTARÉM - PB</t>
  </si>
  <si>
    <t>SANTARÉM NOVO - PA</t>
  </si>
  <si>
    <t>SANTIAGO - RS</t>
  </si>
  <si>
    <t>SANTIAGO DO SUL - SC</t>
  </si>
  <si>
    <t>SANTO AFONSO - MT</t>
  </si>
  <si>
    <t>SANTO AMARO - BA</t>
  </si>
  <si>
    <t>SANTO AMARO DA IMPERATRIZ - SC</t>
  </si>
  <si>
    <t>SANTO AMARO DAS BROTAS - SE</t>
  </si>
  <si>
    <t>SANTO AMARO DO MARANHÃO - MA</t>
  </si>
  <si>
    <t>SANTO ANASTÁCIO - SP</t>
  </si>
  <si>
    <t>SANTO ANDRÉ - PB</t>
  </si>
  <si>
    <t>SANTO ANDRÉ - SP</t>
  </si>
  <si>
    <t>SANTO ÂNGELO - RS</t>
  </si>
  <si>
    <t>SANTO ANTÔNIO - RN</t>
  </si>
  <si>
    <t>SANTO ANTÔNIO DA ALEGRIA - SP</t>
  </si>
  <si>
    <t>SANTO ANTÔNIO DA BARRA - GO</t>
  </si>
  <si>
    <t>SANTO ANTÔNIO DA PATRULHA - RS</t>
  </si>
  <si>
    <t>SANTO ANTÔNIO DA PLATINA - PR</t>
  </si>
  <si>
    <t>SANTO ANTÔNIO DAS MISSÕES - RS</t>
  </si>
  <si>
    <t>SANTO ANTÔNIO DE GOIÁS - GO</t>
  </si>
  <si>
    <t>SANTO ANTÔNIO DE JESUS - BA</t>
  </si>
  <si>
    <t>SANTO ANTÔNIO DE LISBOA - PI</t>
  </si>
  <si>
    <t>SANTO ANTÔNIO DE PÁDUA - RJ</t>
  </si>
  <si>
    <t>SANTO ANTÔNIO DE POSSE - SP</t>
  </si>
  <si>
    <t>SANTO ANTÔNIO DO AMPARO - MG</t>
  </si>
  <si>
    <t>SANTO ANTÔNIO DO ARACANGUÁ - SP</t>
  </si>
  <si>
    <t>SANTO ANTÔNIO DO AVENTUREIRO - MG</t>
  </si>
  <si>
    <t>SANTO ANTÔNIO DO CAIUÁ - PR</t>
  </si>
  <si>
    <t>SANTO ANTÔNIO DO DESCOBERTO - GO</t>
  </si>
  <si>
    <t>SANTO ANTÔNIO DO GRAMA - MG</t>
  </si>
  <si>
    <t>SANTO ANTÔNIO DO IÇÁ - AM</t>
  </si>
  <si>
    <t>SANTO ANTÔNIO DO ITAMBÉ - MG</t>
  </si>
  <si>
    <t>SANTO ANTÔNIO DO JACINTO - MG</t>
  </si>
  <si>
    <t>SANTO ANTÔNIO DO JARDIM - SP</t>
  </si>
  <si>
    <t>SANTO ANTÔNIO DO LESTE - MT</t>
  </si>
  <si>
    <t>SANTO ANTÔNIO DO LEVERGER - MT</t>
  </si>
  <si>
    <t>SANTO ANTÔNIO DO MONTE - MG</t>
  </si>
  <si>
    <t>SANTO ANTÔNIO DO PALMA - RS</t>
  </si>
  <si>
    <t>SANTO ANTÔNIO DO PARAÍSO - PR</t>
  </si>
  <si>
    <t>SANTO ANTÔNIO DO PINHAL - SP</t>
  </si>
  <si>
    <t>SANTO ANTÔNIO DO PLANALTO - RS</t>
  </si>
  <si>
    <t>SANTO ANTÔNIO DO RETIRO - MG</t>
  </si>
  <si>
    <t>SANTO ANTÔNIO DO RIO ABAIXO - MG</t>
  </si>
  <si>
    <t>SANTO ANTÔNIO DO SUDOESTE - PR</t>
  </si>
  <si>
    <t>SANTO ANTÔNIO DO TAUÁ - PA</t>
  </si>
  <si>
    <t>SANTO ANTÔNIO DOS LOPES - MA</t>
  </si>
  <si>
    <t>SANTO ANTÔNIO DOS MILAGRES - PI</t>
  </si>
  <si>
    <t>SANTO AUGUSTO - RS</t>
  </si>
  <si>
    <t>SANTO CRISTO - RS</t>
  </si>
  <si>
    <t>SANTO ESTÊVÃO - BA</t>
  </si>
  <si>
    <t>SANTO EXPEDITO - SP</t>
  </si>
  <si>
    <t>SANTO EXPEDITO DO SUL - RS</t>
  </si>
  <si>
    <t>SANTO HIPÓLITO - MG</t>
  </si>
  <si>
    <t>SANTO INÁCIO - PR</t>
  </si>
  <si>
    <t>SANTO INÁCIO DO PIAUÍ - PI</t>
  </si>
  <si>
    <t>SANTÓPOLIS DO AGUAPEÍ - SP</t>
  </si>
  <si>
    <t>SANTOS - SP</t>
  </si>
  <si>
    <t>SANTOS DUMONT - MG</t>
  </si>
  <si>
    <t>SÃO BENEDITO - CE</t>
  </si>
  <si>
    <t>SÃO BENEDITO DO RIO PRETO - MA</t>
  </si>
  <si>
    <t>SÃO BENEDITO DO SUL - PE</t>
  </si>
  <si>
    <t>SÃO BENTINHO - PB</t>
  </si>
  <si>
    <t>SÃO BENTO - MA</t>
  </si>
  <si>
    <t>SÃO BENTO - PB</t>
  </si>
  <si>
    <t>SÃO BENTO ABADE - MG</t>
  </si>
  <si>
    <t>SÃO BENTO DO NORTE - RN</t>
  </si>
  <si>
    <t>SÃO BENTO DO SAPUCAÍ - SP</t>
  </si>
  <si>
    <t>SÃO BENTO DO SUL - SC</t>
  </si>
  <si>
    <t>SÃO BENTO DO TOCANTINS - TO</t>
  </si>
  <si>
    <t>SÃO BENTO DO TRAIRÍ - RN</t>
  </si>
  <si>
    <t>SÃO BENTO DO UNA - PE</t>
  </si>
  <si>
    <t>SÃO BERNARDINO - SC</t>
  </si>
  <si>
    <t>SÃO BERNARDO - MA</t>
  </si>
  <si>
    <t>SÃO BERNARDO DO CAMPO - SP</t>
  </si>
  <si>
    <t>SÃO BONIFÁCIO - SC</t>
  </si>
  <si>
    <t>SÃO BORJA - RS</t>
  </si>
  <si>
    <t>SÃO BRÁS - AL</t>
  </si>
  <si>
    <t>SÃO BRÁS DO SUAÇUÍ - MG</t>
  </si>
  <si>
    <t>SÃO BRAZ DO PIAUÍ - PI</t>
  </si>
  <si>
    <t>SÃO CAETANO DE ODIVELAS - PA</t>
  </si>
  <si>
    <t>SÃO CAETANO DO SUL - SP</t>
  </si>
  <si>
    <t>SÃO CAITANO - PE</t>
  </si>
  <si>
    <t>SÃO CARLOS - SC</t>
  </si>
  <si>
    <t>SÃO CARLOS - SP</t>
  </si>
  <si>
    <t>SÃO CARLOS DO IVAÍ - PR</t>
  </si>
  <si>
    <t>SÃO CRISTÓVÃO - SE</t>
  </si>
  <si>
    <t>SÃO CRISTOVÃO DO SUL - SC</t>
  </si>
  <si>
    <t>SÃO DESIDÉRIO - BA</t>
  </si>
  <si>
    <t>SÃO DOMINGOS - BA</t>
  </si>
  <si>
    <t>SÃO DOMINGOS - GO</t>
  </si>
  <si>
    <t>SÃO DOMINGOS - SC</t>
  </si>
  <si>
    <t>SÃO DOMINGOS - SE</t>
  </si>
  <si>
    <t>SÃO DOMINGOS (ANTIGO SÃO DOMINGOS DE POMBAL) - PB</t>
  </si>
  <si>
    <t>SÃO DOMINGOS DAS DORES - MG</t>
  </si>
  <si>
    <t>SÃO DOMINGOS DO ARAGUAIA - PA</t>
  </si>
  <si>
    <t>SÃO DOMINGOS DO AZEITÃO - MA</t>
  </si>
  <si>
    <t>SÃO DOMINGOS DO CAPIM - PA</t>
  </si>
  <si>
    <t>SÃO DOMINGOS DO CARIRI - PB</t>
  </si>
  <si>
    <t>SÃO DOMINGOS DO MARANHÃO - MA</t>
  </si>
  <si>
    <t>SÃO DOMINGOS DO NORTE - ES</t>
  </si>
  <si>
    <t>SÃO DOMINGOS DO PRATA - MG</t>
  </si>
  <si>
    <t>SÃO DOMINGOS DO SUL - RS</t>
  </si>
  <si>
    <t>SÃO FELIPE - BA</t>
  </si>
  <si>
    <t>SÃO FELIPE D'OESTE - RO</t>
  </si>
  <si>
    <t>SÃO FÉLIX - BA</t>
  </si>
  <si>
    <t>SÃO FÉLIX DE BALSAS - MA</t>
  </si>
  <si>
    <t>SÃO FÉLIX DE MINAS - MG</t>
  </si>
  <si>
    <t>SÃO FÉLIX DO ARAGUAIA - MT</t>
  </si>
  <si>
    <t>SÃO FÉLIX DO CORIBE - BA</t>
  </si>
  <si>
    <t>SÃO FÉLIX DO PIAUÍ - PI</t>
  </si>
  <si>
    <t>SÃO FÉLIX DO TOCANTINS - TO</t>
  </si>
  <si>
    <t>SÃO FÉLIX DO XINGU - PA</t>
  </si>
  <si>
    <t>SÃO FERNANDO - RN</t>
  </si>
  <si>
    <t>SÃO FIDÉLIS - RJ</t>
  </si>
  <si>
    <t>SÃO FRANCISCO - MG</t>
  </si>
  <si>
    <t>SÃO FRANCISCO - PB</t>
  </si>
  <si>
    <t>SÃO FRANCISCO - SE</t>
  </si>
  <si>
    <t>SÃO FRANCISCO - SP</t>
  </si>
  <si>
    <t>SÃO FRANCISCO DE ASSIS - RS</t>
  </si>
  <si>
    <t>SÃO FRANCISCO DE ASSIS DO PIAUÍ - PI</t>
  </si>
  <si>
    <t>SÃO FRANCISCO DE GOIÁS - GO</t>
  </si>
  <si>
    <t>SÃO FRANCISCO DE ITABAPOANA - RJ</t>
  </si>
  <si>
    <t>SÃO FRANCISCO DE PAULA - MG</t>
  </si>
  <si>
    <t>SÃO FRANCISCO DE PAULA - RS</t>
  </si>
  <si>
    <t>SÃO FRANCISCO DE SALES - MG</t>
  </si>
  <si>
    <t>SÃO FRANCISCO DO BREJÃO - MA</t>
  </si>
  <si>
    <t>SÃO FRANCISCO DO CONDE - BA</t>
  </si>
  <si>
    <t>SÃO FRANCISCO DO GLÓRIA - MG</t>
  </si>
  <si>
    <t>SÃO FRANCISCO DO GUAPORÉ - RO</t>
  </si>
  <si>
    <t>SÃO FRANCISCO DO MARANHÃO - MA</t>
  </si>
  <si>
    <t>SÃO FRANCISCO DO OESTE - RN</t>
  </si>
  <si>
    <t>SÃO FRANCISCO DO PARÁ - PA</t>
  </si>
  <si>
    <t>SÃO FRANCISCO DO PIAUÍ - PI</t>
  </si>
  <si>
    <t>SÃO FRANCISCO DO SUL - SC</t>
  </si>
  <si>
    <t>SÃO GABRIEL - BA</t>
  </si>
  <si>
    <t>SÃO GABRIEL - RS</t>
  </si>
  <si>
    <t>SÃO GABRIEL DA CACHOEIRA - AM</t>
  </si>
  <si>
    <t>SÃO GABRIEL DA PALHA - ES</t>
  </si>
  <si>
    <t>SÃO GABRIEL DO OESTE - MS</t>
  </si>
  <si>
    <t>SÃO GERALDO - MG</t>
  </si>
  <si>
    <t>SÃO GERALDO DA PIEDADE - MG</t>
  </si>
  <si>
    <t>SÃO GERALDO DO ARAGUAIA - PA</t>
  </si>
  <si>
    <t>SÃO GERALDO DO BAIXIO - MG</t>
  </si>
  <si>
    <t>SÃO GONÇALO - RJ</t>
  </si>
  <si>
    <t>SÃO GONÇALO DO ABAETÉ - MG</t>
  </si>
  <si>
    <t>SÃO GONÇALO DO AMARANTE - CE</t>
  </si>
  <si>
    <t>SÃO GONÇALO DO AMARANTE - RN</t>
  </si>
  <si>
    <t>SÃO GONÇALO DO GURGUÉIA - PI</t>
  </si>
  <si>
    <t>SÃO GONÇALO DO PARÁ - MG</t>
  </si>
  <si>
    <t>SÃO GONÇALO DO PIAUÍ - PI</t>
  </si>
  <si>
    <t>SÃO GONÇALO DO RIO ABAIXO - MG</t>
  </si>
  <si>
    <t>SÃO GONÇALO DO RIO PRETO (ANTIGO FELISBERTO CALDEIRA) - MG</t>
  </si>
  <si>
    <t>SÃO GONÇALO DO SAPUCAÍ - MG</t>
  </si>
  <si>
    <t>SÃO GONÇALO DOS CAMPOS - BA</t>
  </si>
  <si>
    <t>SÃO GOTARDO - MG</t>
  </si>
  <si>
    <t>SÃO JERÔNIMO - RS</t>
  </si>
  <si>
    <t>SÃO JERÔNIMO DA SERRA - PR</t>
  </si>
  <si>
    <t>SÃO JOÃO - PE</t>
  </si>
  <si>
    <t>SÃO JOÃO - PR</t>
  </si>
  <si>
    <t>SÃO JOÃO BATISTA - MA</t>
  </si>
  <si>
    <t>SÃO JOÃO BATISTA - SC</t>
  </si>
  <si>
    <t>SÃO JOÃO BATISTA DO GLÓRIA - MG</t>
  </si>
  <si>
    <t>SÃO JOÃO D'ALIANÇA - GO</t>
  </si>
  <si>
    <t>SÃO JOÃO DA BALIZA - RR</t>
  </si>
  <si>
    <t>SÃO JOÃO DA BARRA - RJ</t>
  </si>
  <si>
    <t>SÃO JOÃO DA BOA VISTA - SP</t>
  </si>
  <si>
    <t>SÃO JOÃO DA CANABRAVA - PI</t>
  </si>
  <si>
    <t>SÃO JOÃO DA FRONTEIRA - PI</t>
  </si>
  <si>
    <t>SÃO JOÃO DA LAGOA - MG</t>
  </si>
  <si>
    <t>SÃO JOÃO DA MATA - MG</t>
  </si>
  <si>
    <t>SÃO JOÃO DA PARAÚNA - GO</t>
  </si>
  <si>
    <t>SÃO JOÃO DA PONTA - PA</t>
  </si>
  <si>
    <t>SÃO JOÃO DA PONTE - MG</t>
  </si>
  <si>
    <t>SÃO JOÃO DA SERRA - PI</t>
  </si>
  <si>
    <t>SÃO JOÃO DA URTIGA - RS</t>
  </si>
  <si>
    <t>SÃO JOÃO DA VARJOTA - PI</t>
  </si>
  <si>
    <t>SÃO JOÃO DAS DUAS PONTES - SP</t>
  </si>
  <si>
    <t>SÃO JOÃO DAS MISSÕES - MG</t>
  </si>
  <si>
    <t>SÃO JOÃO DE IRACEMA - SP</t>
  </si>
  <si>
    <t>SÃO JOÃO DE MERITI - RJ</t>
  </si>
  <si>
    <t>SÃO JOÃO DE PIRABAS - PA</t>
  </si>
  <si>
    <t>SÃO JOÃO DEL REI - MG</t>
  </si>
  <si>
    <t>SÃO JOÃO DO ARAGUAIA - PA</t>
  </si>
  <si>
    <t>SÃO JOÃO DO ARRAIAL - PI</t>
  </si>
  <si>
    <t>SÃO JOÃO DO CAIUÁ - PR</t>
  </si>
  <si>
    <t>SÃO JOÃO DO CARIRI - PB</t>
  </si>
  <si>
    <t>SÃO JOÃO DO CARÚ - MA</t>
  </si>
  <si>
    <t>SÃO JOÃO DO ITAPERIÚ - SC</t>
  </si>
  <si>
    <t>SÃO JOÃO DO IVAÍ - PR</t>
  </si>
  <si>
    <t>SÃO JOÃO DO JAGUARIBE - CE</t>
  </si>
  <si>
    <t>SÃO JOÃO DO MANHUAÇU - MG</t>
  </si>
  <si>
    <t>SÃO JOÃO DO MANTENINHA - MG</t>
  </si>
  <si>
    <t>SÃO JOÃO DO OESTE - SC</t>
  </si>
  <si>
    <t>SÃO JOÃO DO ORIENTE - MG</t>
  </si>
  <si>
    <t>SÃO JOÃO DO PACUÍ - MG</t>
  </si>
  <si>
    <t>SÃO JOÃO DO PARAÍSO - MA</t>
  </si>
  <si>
    <t>SÃO JOÃO DO PARAÍSO - MG</t>
  </si>
  <si>
    <t>SÃO JOÃO DO PAU D'ALHO - SP</t>
  </si>
  <si>
    <t>SÃO JOÃO DO PIAUÍ - PI</t>
  </si>
  <si>
    <t>SÃO JOÃO DO POLÊSINE - RS</t>
  </si>
  <si>
    <t>SÃO JOÃO DO RIO DO PEIXE - PB</t>
  </si>
  <si>
    <t>SÃO JOÃO DO SABUGI - RN</t>
  </si>
  <si>
    <t>SÃO JOÃO DO SOTER - MA</t>
  </si>
  <si>
    <t>SÃO JOÃO DO SUL - SC</t>
  </si>
  <si>
    <t>SÃO JOÃO DO TIGRE - PB</t>
  </si>
  <si>
    <t>SÃO JOÃO DO TRIUNFO - PR</t>
  </si>
  <si>
    <t>SÃO JOÃO DOS PATOS - MA</t>
  </si>
  <si>
    <t>SÃO JOÃO EVANGELISTA - MG</t>
  </si>
  <si>
    <t>SÃO JOÃO NEPOMUCENO - MG</t>
  </si>
  <si>
    <t>SÃO JOAQUIM - SC</t>
  </si>
  <si>
    <t>SÃO JOAQUIM DA BARRA - SP</t>
  </si>
  <si>
    <t>SÃO JOAQUIM DE BICAS - MG</t>
  </si>
  <si>
    <t>SÃO JOAQUIM DO MONTE - PE</t>
  </si>
  <si>
    <t>SÃO JORGE - RS</t>
  </si>
  <si>
    <t>SÃO JORGE D'OESTE - PR</t>
  </si>
  <si>
    <t>SÃO JORGE DO IVAÍ - PR</t>
  </si>
  <si>
    <t>SÃO JORGE DO PATROCÍNIO - PR</t>
  </si>
  <si>
    <t>SÃO JOSÉ - SC</t>
  </si>
  <si>
    <t>SÃO JOSÉ DA BARRA - MG</t>
  </si>
  <si>
    <t>SÃO JOSÉ DA BELA VISTA - SP</t>
  </si>
  <si>
    <t>SÃO JOSÉ DA BOA VISTA - PR</t>
  </si>
  <si>
    <t>SÃO JOSÉ DA COROA GRANDE - PE</t>
  </si>
  <si>
    <t>SÃO JOSÉ DA LAGOA TAPADA - PB</t>
  </si>
  <si>
    <t>SÃO JOSÉ DA LAJE - AL</t>
  </si>
  <si>
    <t>SÃO JOSÉ DA LAPA - MG</t>
  </si>
  <si>
    <t>SÃO JOSÉ DA SAFIRA - MG</t>
  </si>
  <si>
    <t>SÃO JOSÉ DA TAPERA - AL</t>
  </si>
  <si>
    <t>SÃO JOSÉ DA VARGINHA - MG</t>
  </si>
  <si>
    <t>SÃO JOSÉ DA VITÓRIA - BA</t>
  </si>
  <si>
    <t>SÃO JOSÉ DAS MISSÕES - RS</t>
  </si>
  <si>
    <t>SÃO JOSÉ DAS PALMEIRAS - PR</t>
  </si>
  <si>
    <t>SÃO JOSÉ DE CAIANA - PB</t>
  </si>
  <si>
    <t>SÃO JOSÉ DE ESPINHARAS - PB</t>
  </si>
  <si>
    <t>SÃO JOSÉ DE MIPIBU - RN</t>
  </si>
  <si>
    <t>SÃO JOSÉ DE PIRANHAS - PB</t>
  </si>
  <si>
    <t>SÃO JOSÉ DE PRINCESA - PB</t>
  </si>
  <si>
    <t>SÃO JOSÉ DE RIBAMAR - MA</t>
  </si>
  <si>
    <t>SÃO JOSÉ DE UBÁ - RJ</t>
  </si>
  <si>
    <t>SÃO JOSÉ DO ALEGRE - MG</t>
  </si>
  <si>
    <t>SÃO JOSÉ DO BARREIRO - SP</t>
  </si>
  <si>
    <t>SÃO JOSÉ DO BELMONTE - PE</t>
  </si>
  <si>
    <t>SÃO JOSÉ DO BONFIM - PB</t>
  </si>
  <si>
    <t>SÃO JOSÉ DO BREJO DO CRUZ - PB</t>
  </si>
  <si>
    <t>SÃO JOSÉ DO CALÇADO - ES</t>
  </si>
  <si>
    <t>SÃO JOSÉ DO CAMPESTRE - RN</t>
  </si>
  <si>
    <t>SÃO JOSÉ DO CEDRO - SC</t>
  </si>
  <si>
    <t>SÃO JOSÉ DO CERRITO - SC</t>
  </si>
  <si>
    <t>SÃO JOSÉ DO DIVINO - MG</t>
  </si>
  <si>
    <t>SÃO JOSÉ DO DIVINO - PI</t>
  </si>
  <si>
    <t>SÃO JOSÉ DO EGITO - PE</t>
  </si>
  <si>
    <t>SÃO JOSÉ DO GOIABAL - MG</t>
  </si>
  <si>
    <t>SÃO JOSÉ DO HERVAL - RS</t>
  </si>
  <si>
    <t>SÃO JOSÉ DO HORTÊNCIO - RS</t>
  </si>
  <si>
    <t>SÃO JOSÉ DO INHACORÁ - RS</t>
  </si>
  <si>
    <t>SÃO JOSÉ DO JACUÍPE - BA</t>
  </si>
  <si>
    <t>SÃO JOSÉ DO JACURI - MG</t>
  </si>
  <si>
    <t>SÃO JOSÉ DO MANTIMENTO - MG</t>
  </si>
  <si>
    <t>SÃO JOSÉ DO NORTE - RS</t>
  </si>
  <si>
    <t>SÃO JOSÉ DO OURO - RS</t>
  </si>
  <si>
    <t>SÃO JOSÉ DO PEIXE - PI</t>
  </si>
  <si>
    <t>SÃO JOSÉ DO PIAUÍ - PI</t>
  </si>
  <si>
    <t>SÃO JOSÉ DO POVO - MT</t>
  </si>
  <si>
    <t>SÃO JOSÉ DO RIO CLARO - MT</t>
  </si>
  <si>
    <t>SÃO JOSÉ DO RIO PARDO - SP</t>
  </si>
  <si>
    <t>SÃO JOSÉ DO RIO PRETO - SP</t>
  </si>
  <si>
    <t>SÃO JOSÉ DO SABUGI - PB</t>
  </si>
  <si>
    <t>SÃO JOSÉ DO SERIDÓ - RN</t>
  </si>
  <si>
    <t>SÃO JOSÉ DO SUL - RS</t>
  </si>
  <si>
    <t>SÃO JOSÉ DO VALE DO RIO PRETO - RJ</t>
  </si>
  <si>
    <t>SÃO JOSÉ DO XINGU - MT</t>
  </si>
  <si>
    <t>SÃO JOSÉ DOS AUSENTES - RS</t>
  </si>
  <si>
    <t>SÃO JOSÉ DOS BASÍLIOS - MA</t>
  </si>
  <si>
    <t>SÃO JOSÉ DOS CAMPOS - SP</t>
  </si>
  <si>
    <t>SÃO JOSÉ DOS CORDEIROS - PB</t>
  </si>
  <si>
    <t>SÃO JOSÉ DOS PINHAIS - PR</t>
  </si>
  <si>
    <t>SÃO JOSÉ DOS QUATRO MARCOS - MT</t>
  </si>
  <si>
    <t>SÃO JOSÉ DOS RAMOS - PB</t>
  </si>
  <si>
    <t>SÃO JULIÃO - PI</t>
  </si>
  <si>
    <t>SÃO LEOPOLDO - RS</t>
  </si>
  <si>
    <t>SÃO LOURENÇO - MG</t>
  </si>
  <si>
    <t>SÃO LOURENÇO DA MATA - PE</t>
  </si>
  <si>
    <t>SÃO LOURENÇO DA SERRA - SP</t>
  </si>
  <si>
    <t>SÃO LOURENÇO DO OESTE - SC</t>
  </si>
  <si>
    <t>SÃO LOURENÇO DO PIAUÍ - PI</t>
  </si>
  <si>
    <t>SÃO LOURENÇO DO SUL - RS</t>
  </si>
  <si>
    <t>SÃO LUDGERO - SC</t>
  </si>
  <si>
    <t>SÃO LUÍS - MA</t>
  </si>
  <si>
    <t>SÃO LUÍS DE MONTES BELOS - GO</t>
  </si>
  <si>
    <t>SÃO LUÍS DO CURU - CE</t>
  </si>
  <si>
    <t>SÃO LUÍS DO PARAITINGA - SP</t>
  </si>
  <si>
    <t>SÃO LUIS DO PIAUÍ - PI</t>
  </si>
  <si>
    <t>SÃO LUÍS GONZAGA DO MARANHÃO - MA</t>
  </si>
  <si>
    <t>SÃO LUIZ DO ANAUÁ - RR</t>
  </si>
  <si>
    <t>SÃO LUIZ DO NORTE - GO</t>
  </si>
  <si>
    <t>SÃO LUIZ DO QUITUNDE - AL</t>
  </si>
  <si>
    <t>SÃO LUIZ GONZAGA - RS</t>
  </si>
  <si>
    <t>SÃO MAMEDE - PB</t>
  </si>
  <si>
    <t>SÃO MANOEL DO PARANÁ - PR</t>
  </si>
  <si>
    <t>SÃO MANUEL - SP</t>
  </si>
  <si>
    <t>SÃO MARCOS - RS</t>
  </si>
  <si>
    <t>SÃO MARTINHO - RS</t>
  </si>
  <si>
    <t>SÃO MARTINHO - SC</t>
  </si>
  <si>
    <t>SÃO MARTINHO DA SERRA - RS</t>
  </si>
  <si>
    <t>SÃO MATEUS - ES</t>
  </si>
  <si>
    <t>SÃO MATEUS DO MARANHÃO - MA</t>
  </si>
  <si>
    <t>SÃO MATEUS DO SUL - PR</t>
  </si>
  <si>
    <t>SÃO MIGUEL - RN</t>
  </si>
  <si>
    <t>SÃO MIGUEL ARCANJO - SP</t>
  </si>
  <si>
    <t>SÃO MIGUEL DA BAIXA GRANDE - PI</t>
  </si>
  <si>
    <t>SÃO MIGUEL DA BOA VISTA - SC</t>
  </si>
  <si>
    <t>SÃO MIGUEL DAS MATAS - BA</t>
  </si>
  <si>
    <t>SÃO MIGUEL DAS MISSÕES - RS</t>
  </si>
  <si>
    <t>SÃO MIGUEL DE TAIPU - PB</t>
  </si>
  <si>
    <t>SÃO MIGUEL DO ALEIXO - SE</t>
  </si>
  <si>
    <t>SÃO MIGUEL DO ANTA - MG</t>
  </si>
  <si>
    <t>SÃO MIGUEL DO ARAGUAIA - GO</t>
  </si>
  <si>
    <t>SÃO MIGUEL DO FIDALGO - PI</t>
  </si>
  <si>
    <t>SÃO MIGUEL DO GOSTOSO - RN</t>
  </si>
  <si>
    <t>SÃO MIGUEL DO GUAMÁ - PA</t>
  </si>
  <si>
    <t>SÃO MIGUEL DO GUAPORÉ - RO</t>
  </si>
  <si>
    <t>SÃO MIGUEL DO IGUAÇU - PR</t>
  </si>
  <si>
    <t>SÃO MIGUEL DO OESTE - SC</t>
  </si>
  <si>
    <t>SÃO MIGUEL DO PASSA QUATRO - GO</t>
  </si>
  <si>
    <t>SÃO MIGUEL DO TAPUIO - PI</t>
  </si>
  <si>
    <t>SÃO MIGUEL DO TOCANTINS - TO</t>
  </si>
  <si>
    <t>SÃO MIGUEL DOS CAMPOS - AL</t>
  </si>
  <si>
    <t>SÃO MIGUEL DOS MILAGRES - AL</t>
  </si>
  <si>
    <t>SÃO NICOLAU - RS</t>
  </si>
  <si>
    <t>SÃO PATRÍCIO - GO</t>
  </si>
  <si>
    <t>SÃO PAULO - SP</t>
  </si>
  <si>
    <t>SÃO PAULO DAS MISSÕES - RS</t>
  </si>
  <si>
    <t>SÃO PAULO DE OLIVENÇA - AM</t>
  </si>
  <si>
    <t>SÃO PAULO DO POTENGI - RN</t>
  </si>
  <si>
    <t>SÃO PEDRO - RN</t>
  </si>
  <si>
    <t>SÃO PEDRO - SP</t>
  </si>
  <si>
    <t>SÃO PEDRO DA ÁGUA BRANCA - MA</t>
  </si>
  <si>
    <t>SÃO PEDRO DA ALDEIA - RJ</t>
  </si>
  <si>
    <t>SÃO PEDRO DA CIPA - MT</t>
  </si>
  <si>
    <t>SÃO PEDRO DA SERRA - RS</t>
  </si>
  <si>
    <t>SÃO PEDRO DA UNIÃO - MG</t>
  </si>
  <si>
    <t>SÃO PEDRO DAS MISSÕES - RS</t>
  </si>
  <si>
    <t>SÃO PEDRO DE ALCÂNTARA - SC</t>
  </si>
  <si>
    <t>SÃO PEDRO DO BUTIÁ - RS</t>
  </si>
  <si>
    <t>SÃO PEDRO DO IGUAÇU - PR</t>
  </si>
  <si>
    <t>SÃO PEDRO DO IVAÍ - PR</t>
  </si>
  <si>
    <t>SÃO PEDRO DO PARANÁ - PR</t>
  </si>
  <si>
    <t>SÃO PEDRO DO PIAUÍ - PI</t>
  </si>
  <si>
    <t>SÃO PEDRO DO SUAÇUÍ - MG</t>
  </si>
  <si>
    <t>SÃO PEDRO DO SUL - RS</t>
  </si>
  <si>
    <t>SÃO PEDRO DO TURVO - SP</t>
  </si>
  <si>
    <t>SÃO PEDRO DOS CRENTES - MA</t>
  </si>
  <si>
    <t>SÃO PEDRO DOS FERROS - MG</t>
  </si>
  <si>
    <t>SÃO RAFAEL - RN</t>
  </si>
  <si>
    <t>SÃO RAIMUNDO DAS MANGABEIRAS - MA</t>
  </si>
  <si>
    <t>SÃO RAIMUNDO DO DOCA BEZERRA - MA</t>
  </si>
  <si>
    <t>SÃO RAIMUNDO NONATO - PI</t>
  </si>
  <si>
    <t>SÃO ROBERTO - MA</t>
  </si>
  <si>
    <t>SÃO ROMÃO - MG</t>
  </si>
  <si>
    <t>SÃO ROQUE - SP</t>
  </si>
  <si>
    <t>SÃO ROQUE DE MINAS - MG</t>
  </si>
  <si>
    <t>SÃO ROQUE DO CANAÃ - ES</t>
  </si>
  <si>
    <t>SÃO SALVADOR DO TOCANTINS - TO</t>
  </si>
  <si>
    <t>SÃO SEBASTIÃO - AL</t>
  </si>
  <si>
    <t>SÃO SEBASTIÃO - SP</t>
  </si>
  <si>
    <t>SÃO SEBASTIÃO DA AMOREIRA - PR</t>
  </si>
  <si>
    <t>SÃO SEBASTIÃO DA BELA VISTA - MG</t>
  </si>
  <si>
    <t>SÃO SEBASTIÃO DA BOA VISTA - PA</t>
  </si>
  <si>
    <t>SÃO SEBASTIÃO DA GRAMA - SP</t>
  </si>
  <si>
    <t>SÃO SEBASTIÃO DA VARGEM ALEGRE - MG</t>
  </si>
  <si>
    <t>SÃO SEBASTIÃO DE LAGOA DE ROÇA - PB</t>
  </si>
  <si>
    <t>SÃO SEBASTIÃO DO ALTO - RJ</t>
  </si>
  <si>
    <t>SÃO SEBASTIÃO DO ANTA - MG</t>
  </si>
  <si>
    <t>SÃO SEBASTIÃO DO CAÍ - RS</t>
  </si>
  <si>
    <t>SÃO SEBASTIÃO DO MARANHÃO - MG</t>
  </si>
  <si>
    <t>SÃO SEBASTIÃO DO OESTE - MG</t>
  </si>
  <si>
    <t>SÃO SEBASTIÃO DO PARAÍSO - MG</t>
  </si>
  <si>
    <t>SÃO SEBASTIÃO DO PASSÉ - BA</t>
  </si>
  <si>
    <t>SÃO SEBASTIÃO DO RIO PRETO - MG</t>
  </si>
  <si>
    <t>SÃO SEBASTIÃO DO RIO VERDE - MG</t>
  </si>
  <si>
    <t>SÃO SEBASTIÃO DO TOCANTINS - TO</t>
  </si>
  <si>
    <t>SÃO SEBASTIÃO DO UATUMÃ - AM</t>
  </si>
  <si>
    <t>SÃO SEBASTIÃO DO UMBUZEIRO - PB</t>
  </si>
  <si>
    <t>SÃO SEPÉ - RS</t>
  </si>
  <si>
    <t>SÃO SIMÃO - GO</t>
  </si>
  <si>
    <t>SÃO SIMÃO - SP</t>
  </si>
  <si>
    <t>SÃO THOMÉ DAS LETRAS - MG</t>
  </si>
  <si>
    <t>SÃO TIAGO - MG</t>
  </si>
  <si>
    <t>SÃO TOMÁS DE AQUINO - MG</t>
  </si>
  <si>
    <t>SÃO TOMÉ - PR</t>
  </si>
  <si>
    <t>SÃO TOMÉ - RN</t>
  </si>
  <si>
    <t>SÃO VALENTIM - RS</t>
  </si>
  <si>
    <t>SÃO VALENTIM DO SUL - RS</t>
  </si>
  <si>
    <t>SÃO VALÉRIO DA NATIVIDADE - TO</t>
  </si>
  <si>
    <t>SÃO VALÉRIO DO SUL - RS</t>
  </si>
  <si>
    <t>SÃO VENDELINO - RS</t>
  </si>
  <si>
    <t>SÃO VICENTE - RN</t>
  </si>
  <si>
    <t>SÃO VICENTE - SP</t>
  </si>
  <si>
    <t>SÃO VICENTE DE MINAS - MG</t>
  </si>
  <si>
    <t>SÃO VICENTE DO SUL - RS</t>
  </si>
  <si>
    <t>SÃO VICENTE FERRER - MA</t>
  </si>
  <si>
    <t>SÃO VICENTE FERRER - PE</t>
  </si>
  <si>
    <t>SAPÉ - PB</t>
  </si>
  <si>
    <t>SAPEAÇU - BA</t>
  </si>
  <si>
    <t>SAPEZAL - MT</t>
  </si>
  <si>
    <t>SAPIRANGA - RS</t>
  </si>
  <si>
    <t>SAPOPEMA - PR</t>
  </si>
  <si>
    <t>SAPUCAÍ-MIRIM - MG</t>
  </si>
  <si>
    <t>SAPUCAIA - PA</t>
  </si>
  <si>
    <t>SAPUCAIA - RJ</t>
  </si>
  <si>
    <t>SAPUCAIA DO SUL - RS</t>
  </si>
  <si>
    <t>SAQUAREMA - RJ</t>
  </si>
  <si>
    <t>SARANDI - PR</t>
  </si>
  <si>
    <t>SARANDI - RS</t>
  </si>
  <si>
    <t>SARAPUÍ - SP</t>
  </si>
  <si>
    <t>SARDOÁ - MG</t>
  </si>
  <si>
    <t>SARUTAIÁ - SP</t>
  </si>
  <si>
    <t>SARZEDO - MG</t>
  </si>
  <si>
    <t>SÁTIRO DIAS - BA</t>
  </si>
  <si>
    <t>SATUBA - AL</t>
  </si>
  <si>
    <t>SATUBINHA - MA</t>
  </si>
  <si>
    <t>SAUBARA - BA</t>
  </si>
  <si>
    <t>SAUDADE DO IGUAÇU - PR</t>
  </si>
  <si>
    <t>SAUDADES - SC</t>
  </si>
  <si>
    <t>SAÚDE - BA</t>
  </si>
  <si>
    <t>SCHROEDER - SC</t>
  </si>
  <si>
    <t>SEABRA - BA</t>
  </si>
  <si>
    <t>SEARA - SC</t>
  </si>
  <si>
    <t>SEBASTIANÓPOLIS DO SUL - SP</t>
  </si>
  <si>
    <t>SEBASTIÃO BARROS - PI</t>
  </si>
  <si>
    <t>SEBASTIÃO LARANJEIRAS - BA</t>
  </si>
  <si>
    <t>SEBASTIÃO LEAL - PI</t>
  </si>
  <si>
    <t>SEBERI - RS</t>
  </si>
  <si>
    <t>SEDE NOVA - RS</t>
  </si>
  <si>
    <t>SEGREDO - RS</t>
  </si>
  <si>
    <t>SELBACH - RS</t>
  </si>
  <si>
    <t>SELVÍRIA - MS</t>
  </si>
  <si>
    <t>SEM PEIXE - MG</t>
  </si>
  <si>
    <t>SENA MADUREIRA - AC</t>
  </si>
  <si>
    <t>SENADOR ALEXANDRE COSTA - MA</t>
  </si>
  <si>
    <t>SENADOR AMARAL - MG</t>
  </si>
  <si>
    <t>SENADOR CANEDO - GO</t>
  </si>
  <si>
    <t>SENADOR CORTES - MG</t>
  </si>
  <si>
    <t>SENADOR ELÓI DE SOUZA - RN</t>
  </si>
  <si>
    <t>SENADOR FIRMINO - MG</t>
  </si>
  <si>
    <t>SENADOR GEORGINO AVELINO - RN</t>
  </si>
  <si>
    <t>SENADOR GUIOMARD - AC</t>
  </si>
  <si>
    <t>SENADOR JOSÉ BENTO - MG</t>
  </si>
  <si>
    <t>SENADOR JOSÉ PORFÍRIO - PA</t>
  </si>
  <si>
    <t>SENADOR LA ROCQUE - MA</t>
  </si>
  <si>
    <t>SENADOR MODESTINO GONÇALVES - MG</t>
  </si>
  <si>
    <t>SENADOR POMPEU - CE</t>
  </si>
  <si>
    <t>SENADOR RUI PALMEIRA - AL</t>
  </si>
  <si>
    <t>SENADOR SÁ - CE</t>
  </si>
  <si>
    <t>SENADOR SALGADO FILHO - RS</t>
  </si>
  <si>
    <t>SENGÉS - PR</t>
  </si>
  <si>
    <t>SENHOR DO BONFIM - BA</t>
  </si>
  <si>
    <t>SENHORA DE OLIVEIRA - MG</t>
  </si>
  <si>
    <t>SENHORA DO PORTO - MG</t>
  </si>
  <si>
    <t>SENHORA DOS REMÉDIOS - MG</t>
  </si>
  <si>
    <t>SENTINELA DO SUL - RS</t>
  </si>
  <si>
    <t>SENTO SÉ - BA</t>
  </si>
  <si>
    <t>SERAFINA CORRÊA - RS</t>
  </si>
  <si>
    <t>SERICITA - MG</t>
  </si>
  <si>
    <t>SERIDÓ - PB</t>
  </si>
  <si>
    <t>SERINGUEIRAS - RO</t>
  </si>
  <si>
    <t>SÉRIO - RS</t>
  </si>
  <si>
    <t>SERITINGA - MG</t>
  </si>
  <si>
    <t>SEROPÉDICA - RJ</t>
  </si>
  <si>
    <t>SERRA - ES</t>
  </si>
  <si>
    <t>SERRA ALTA - SC</t>
  </si>
  <si>
    <t>SERRA AZUL - SP</t>
  </si>
  <si>
    <t>SERRA AZUL DE MINAS - MG</t>
  </si>
  <si>
    <t>SERRA BRANCA - PB</t>
  </si>
  <si>
    <t>SERRA CAIADA (ANTIGO PRESIDENTE JUSCELINO) - RN</t>
  </si>
  <si>
    <t>SERRA DA RAIZ - PB</t>
  </si>
  <si>
    <t>SERRA DA SAUDADE - MG</t>
  </si>
  <si>
    <t>SERRA DE SÃO BENTO - RN</t>
  </si>
  <si>
    <t>SERRA DO MEL - RN</t>
  </si>
  <si>
    <t>SERRA DO NAVIO - AP</t>
  </si>
  <si>
    <t>SERRA DO RAMALHO - BA</t>
  </si>
  <si>
    <t>SERRA DO SALITRE - MG</t>
  </si>
  <si>
    <t>SERRA DOS AIMORÉS - MG</t>
  </si>
  <si>
    <t>SERRA DOURADA - BA</t>
  </si>
  <si>
    <t>SERRA GRANDE - PB</t>
  </si>
  <si>
    <t>SERRA NEGRA - SP</t>
  </si>
  <si>
    <t>SERRA NEGRA DO NORTE - RN</t>
  </si>
  <si>
    <t>SERRA NOVA DOURADA - MT</t>
  </si>
  <si>
    <t>SERRA PRETA - BA</t>
  </si>
  <si>
    <t>SERRA REDONDA - PB</t>
  </si>
  <si>
    <t>SERRA TALHADA - PE</t>
  </si>
  <si>
    <t>SERRANA - SP</t>
  </si>
  <si>
    <t>SERRANIA - MG</t>
  </si>
  <si>
    <t>SERRANO DO MARANHÃO - MA</t>
  </si>
  <si>
    <t>SERRANÓPOLIS - GO</t>
  </si>
  <si>
    <t>SERRANÓPOLIS DE MINAS - MG</t>
  </si>
  <si>
    <t>SERRANÓPOLIS DO IGUAÇU - PR</t>
  </si>
  <si>
    <t>SERRANOS - MG</t>
  </si>
  <si>
    <t>SERRARIA - PB</t>
  </si>
  <si>
    <t>SERRINHA - BA</t>
  </si>
  <si>
    <t>SERRINHA - RN</t>
  </si>
  <si>
    <t>SERRINHA DOS PINTOS - RN</t>
  </si>
  <si>
    <t>SERRITA - PE</t>
  </si>
  <si>
    <t>SERRO - MG</t>
  </si>
  <si>
    <t>SERROLÂNDIA - BA</t>
  </si>
  <si>
    <t>SERTANEJA - PR</t>
  </si>
  <si>
    <t>SERTÂNIA - PE</t>
  </si>
  <si>
    <t>SERTANÓPOLIS - PR</t>
  </si>
  <si>
    <t>SERTÃO - RS</t>
  </si>
  <si>
    <t>SERTÃO SANTANA - RS</t>
  </si>
  <si>
    <t>SERTÃOZINHO - PB</t>
  </si>
  <si>
    <t>SERTÃOZINHO - SP</t>
  </si>
  <si>
    <t>SETE BARRAS - SP</t>
  </si>
  <si>
    <t>SETE DE SETEMBRO - RS</t>
  </si>
  <si>
    <t>SETE LAGOAS - MG</t>
  </si>
  <si>
    <t>SETE QUEDAS - MS</t>
  </si>
  <si>
    <t>SETUBINHA - MG</t>
  </si>
  <si>
    <t>SEVERIANO DE ALMEIDA - RS</t>
  </si>
  <si>
    <t>SEVERIANO MELO - RN</t>
  </si>
  <si>
    <t>SEVERÍNIA - SP</t>
  </si>
  <si>
    <t>SIDERÓPOLIS - SC</t>
  </si>
  <si>
    <t>SIDROLÂNDIA - MS</t>
  </si>
  <si>
    <t>SIGEFREDO PACHECO - PI</t>
  </si>
  <si>
    <t>SILVA JARDIM - RJ</t>
  </si>
  <si>
    <t>SILVÂNIA - GO</t>
  </si>
  <si>
    <t>SILVANÓPOLIS - TO</t>
  </si>
  <si>
    <t>SILVEIRA MARTINS - RS</t>
  </si>
  <si>
    <t>SILVEIRÂNIA - MG</t>
  </si>
  <si>
    <t>SILVEIRAS - SP</t>
  </si>
  <si>
    <t>SILVES - AM</t>
  </si>
  <si>
    <t>SILVIANÓPOLIS - MG</t>
  </si>
  <si>
    <t>SIMÃO DIAS - SE</t>
  </si>
  <si>
    <t>SIMÃO PEREIRA - MG</t>
  </si>
  <si>
    <t>SIMÕES - PI</t>
  </si>
  <si>
    <t>SIMÕES FILHO - BA</t>
  </si>
  <si>
    <t>SIMOLÂNDIA - GO</t>
  </si>
  <si>
    <t>SIMONÉSIA - MG</t>
  </si>
  <si>
    <t>SIMPLÍCIO MENDES - PI</t>
  </si>
  <si>
    <t>SINIMBU - RS</t>
  </si>
  <si>
    <t>SINOP - MT</t>
  </si>
  <si>
    <t>SIQUEIRA CAMPOS - PR</t>
  </si>
  <si>
    <t>SIRINHAÉM - PE</t>
  </si>
  <si>
    <t>SIRIRI - SE</t>
  </si>
  <si>
    <t>SÍTIO D'ABADIA - GO</t>
  </si>
  <si>
    <t>SÍTIO DO MATO - BA</t>
  </si>
  <si>
    <t>SÍTIO DO QUINTO - BA</t>
  </si>
  <si>
    <t>SÍTIO NOVO - MA</t>
  </si>
  <si>
    <t>SÍTIO NOVO - RN</t>
  </si>
  <si>
    <t>SÍTIO NOVO DO TOCANTINS - TO</t>
  </si>
  <si>
    <t>SOBRADINHO - BA</t>
  </si>
  <si>
    <t>SOBRADINHO - RS</t>
  </si>
  <si>
    <t>SOBRADO - PB</t>
  </si>
  <si>
    <t>SOBRAL - CE</t>
  </si>
  <si>
    <t>SOBRÁLIA - MG</t>
  </si>
  <si>
    <t>SOCORRO DO PIAUÍ - PI</t>
  </si>
  <si>
    <t>SOLÂNEA - PB</t>
  </si>
  <si>
    <t>SOLEDADE - PB</t>
  </si>
  <si>
    <t>SOLEDADE - RS</t>
  </si>
  <si>
    <t>SOLEDADE DE MINAS - MG</t>
  </si>
  <si>
    <t>SOLIDÃO - PE</t>
  </si>
  <si>
    <t>SOLONÓPOLE - CE</t>
  </si>
  <si>
    <t>SOMBRIO - SC</t>
  </si>
  <si>
    <t>SONORA - MS</t>
  </si>
  <si>
    <t>SOORETAMA - ES</t>
  </si>
  <si>
    <t>SOROCABA - SP</t>
  </si>
  <si>
    <t>SORRISO - MT</t>
  </si>
  <si>
    <t>SOSSÊGO - PB</t>
  </si>
  <si>
    <t>SOURE - PA</t>
  </si>
  <si>
    <t>SOUSA - PB</t>
  </si>
  <si>
    <t>SOUTO SOARES - BA</t>
  </si>
  <si>
    <t>SUCUPIRA - TO</t>
  </si>
  <si>
    <t>SUCUPIRA DO NORTE - MA</t>
  </si>
  <si>
    <t>SUCUPIRA DO RIACHÃO - MA</t>
  </si>
  <si>
    <t>SUD MENNUCCI - SP</t>
  </si>
  <si>
    <t>SUL BRASIL - SC</t>
  </si>
  <si>
    <t>SULINA - PR</t>
  </si>
  <si>
    <t>SUMARÉ - SP</t>
  </si>
  <si>
    <t>SUMÉ - PB</t>
  </si>
  <si>
    <t>SUMIDOURO - RJ</t>
  </si>
  <si>
    <t>SURUBIM - PE</t>
  </si>
  <si>
    <t>SUSSUAPARA - PI</t>
  </si>
  <si>
    <t>SUZANÁPOLIS - SP</t>
  </si>
  <si>
    <t>SUZANO - SP</t>
  </si>
  <si>
    <t>TABAÍ - RS</t>
  </si>
  <si>
    <t>TABAPORÃ - MT</t>
  </si>
  <si>
    <t>TABAPUÃ - SP</t>
  </si>
  <si>
    <t>TABATINGA - AM</t>
  </si>
  <si>
    <t>TABATINGA - SP</t>
  </si>
  <si>
    <t>TABIRA - PE</t>
  </si>
  <si>
    <t>TABOÃO DA SERRA - SP</t>
  </si>
  <si>
    <t>TABOCAS DO BREJO VELHO - BA</t>
  </si>
  <si>
    <t>TABOLEIRO GRANDE - RN</t>
  </si>
  <si>
    <t>TABULEIRO - MG</t>
  </si>
  <si>
    <t>TABULEIRO DO NORTE - CE</t>
  </si>
  <si>
    <t>TACAIMBÓ - PE</t>
  </si>
  <si>
    <t>TACARATU - PE</t>
  </si>
  <si>
    <t>TACIBA - SP</t>
  </si>
  <si>
    <t>TACURU - MS</t>
  </si>
  <si>
    <t>TAGUAÍ - SP</t>
  </si>
  <si>
    <t>TAGUATINGA - TO</t>
  </si>
  <si>
    <t>TAIAÇU - SP</t>
  </si>
  <si>
    <t>TAILÂNDIA - PA</t>
  </si>
  <si>
    <t>TAIÓ - SC</t>
  </si>
  <si>
    <t>TAIOBEIRAS - MG</t>
  </si>
  <si>
    <t>TAIPAS DO TOCANTINS - TO</t>
  </si>
  <si>
    <t>TAIPU - RN</t>
  </si>
  <si>
    <t>TAIÚVA - SP</t>
  </si>
  <si>
    <t>TALISMÃ - TO</t>
  </si>
  <si>
    <t>TAMANDARÉ - PE</t>
  </si>
  <si>
    <t>TAMARANA - PR</t>
  </si>
  <si>
    <t>TAMBAÚ - SP</t>
  </si>
  <si>
    <t>TAMBOARA - PR</t>
  </si>
  <si>
    <t>TAMBORIL - CE</t>
  </si>
  <si>
    <t>TAMBORIL DO PIAUÍ - PI</t>
  </si>
  <si>
    <t>TANABI - SP</t>
  </si>
  <si>
    <t>TANGARÁ - RN</t>
  </si>
  <si>
    <t>TANGARÁ - SC</t>
  </si>
  <si>
    <t>TANGARÁ DA SERRA - MT</t>
  </si>
  <si>
    <t>TANGUÁ - RJ</t>
  </si>
  <si>
    <t>TANHAÇU - BA</t>
  </si>
  <si>
    <t>TANQUE D'ARCA - AL</t>
  </si>
  <si>
    <t>TANQUE DO PIAUÍ - PI</t>
  </si>
  <si>
    <t>TANQUE NOVO - BA</t>
  </si>
  <si>
    <t>TANQUINHO - BA</t>
  </si>
  <si>
    <t>TAPARUBA - MG</t>
  </si>
  <si>
    <t>TAPAUÁ - AM</t>
  </si>
  <si>
    <t>TAPEJARA - PR</t>
  </si>
  <si>
    <t>TAPEJARA - RS</t>
  </si>
  <si>
    <t>TAPERA - RS</t>
  </si>
  <si>
    <t>TAPEROÁ - BA</t>
  </si>
  <si>
    <t>TAPEROÁ - PB</t>
  </si>
  <si>
    <t>TAPES - RS</t>
  </si>
  <si>
    <t>TAPIRA - MG</t>
  </si>
  <si>
    <t>TAPIRA - PR</t>
  </si>
  <si>
    <t>TAPIRAÍ - MG</t>
  </si>
  <si>
    <t>TAPIRAÍ - SP</t>
  </si>
  <si>
    <t>TAPIRAMUTÁ - BA</t>
  </si>
  <si>
    <t>TAPIRATIBA - SP</t>
  </si>
  <si>
    <t>TAPURAH - MT</t>
  </si>
  <si>
    <t>TAQUARA - RS</t>
  </si>
  <si>
    <t>TAQUARAÇU DE MINAS - MG</t>
  </si>
  <si>
    <t>TAQUARAL - SP</t>
  </si>
  <si>
    <t>TAQUARAL DE GOIÁS - GO</t>
  </si>
  <si>
    <t>TAQUARANA - AL</t>
  </si>
  <si>
    <t>TAQUARI - RS</t>
  </si>
  <si>
    <t>TAQUARITINGA - SP</t>
  </si>
  <si>
    <t>TAQUARITINGA DO NORTE - PE</t>
  </si>
  <si>
    <t>TAQUARITUBA - SP</t>
  </si>
  <si>
    <t>TAQUARIVAÍ - SP</t>
  </si>
  <si>
    <t>TAQUARUÇU DO SUL - RS</t>
  </si>
  <si>
    <t>TAQUARUSSU - MS</t>
  </si>
  <si>
    <t>TARABAI - SP</t>
  </si>
  <si>
    <t>TARAUACÁ - AC</t>
  </si>
  <si>
    <t>TARRAFAS - CE</t>
  </si>
  <si>
    <t>TARTARUGALZINHO - AP</t>
  </si>
  <si>
    <t>TARUMÃ - SP</t>
  </si>
  <si>
    <t>TARUMIRIM - MG</t>
  </si>
  <si>
    <t>TASSO FRAGOSO - MA</t>
  </si>
  <si>
    <t>TATUÍ - SP</t>
  </si>
  <si>
    <t>TAUÁ - CE</t>
  </si>
  <si>
    <t>TAUBATÉ - SP</t>
  </si>
  <si>
    <t>TAVARES - PB</t>
  </si>
  <si>
    <t>TAVARES - RS</t>
  </si>
  <si>
    <t>TEFÉ - AM</t>
  </si>
  <si>
    <t>TEIXEIRA - PB</t>
  </si>
  <si>
    <t>TEIXEIRA DE FREITAS - BA</t>
  </si>
  <si>
    <t>TEIXEIRA SOARES - PR</t>
  </si>
  <si>
    <t>TEIXEIRAS - MG</t>
  </si>
  <si>
    <t>TEIXEIRÓPOLIS - RO</t>
  </si>
  <si>
    <t>TEJUÇUOCA - CE</t>
  </si>
  <si>
    <t>TEJUPÁ - SP</t>
  </si>
  <si>
    <t>TELÊMACO BORBA - PR</t>
  </si>
  <si>
    <t>TELHA - SE</t>
  </si>
  <si>
    <t>TENENTE ANANIAS - RN</t>
  </si>
  <si>
    <t>TENENTE LAURENTINO CRUZ - RN</t>
  </si>
  <si>
    <t>TENENTE PORTELA - RS</t>
  </si>
  <si>
    <t>TENÓRIO - PB</t>
  </si>
  <si>
    <t>TEODORO SAMPAIO - BA</t>
  </si>
  <si>
    <t>TEODORO SAMPAIO - SP</t>
  </si>
  <si>
    <t>TEOFILÂNDIA - BA</t>
  </si>
  <si>
    <t>TEÓFILO OTONI - MG</t>
  </si>
  <si>
    <t>TEOLÂNDIA - BA</t>
  </si>
  <si>
    <t>TEOTÔNIO VILELA - AL</t>
  </si>
  <si>
    <t>TERENOS - MS</t>
  </si>
  <si>
    <t>TERESINA - PI</t>
  </si>
  <si>
    <t>TERESINA DE GOIÁS - GO</t>
  </si>
  <si>
    <t>TERESÓPOLIS - RJ</t>
  </si>
  <si>
    <t>TEREZINHA - PE</t>
  </si>
  <si>
    <t>TEREZÓPOLIS DE GOIÁS - GO</t>
  </si>
  <si>
    <t>TERRA ALTA - PA</t>
  </si>
  <si>
    <t>TERRA BOA - PR</t>
  </si>
  <si>
    <t>TERRA DE AREIA - RS</t>
  </si>
  <si>
    <t>TERRA NOVA - BA</t>
  </si>
  <si>
    <t>TERRA NOVA - PE</t>
  </si>
  <si>
    <t>TERRA NOVA DO NORTE - MT</t>
  </si>
  <si>
    <t>TERRA RICA - PR</t>
  </si>
  <si>
    <t>TERRA ROXA - PR</t>
  </si>
  <si>
    <t>TERRA ROXA - SP</t>
  </si>
  <si>
    <t>TERRA SANTA - PA</t>
  </si>
  <si>
    <t>TESOURO - MT</t>
  </si>
  <si>
    <t>TEUTÔNIA - RS</t>
  </si>
  <si>
    <t>THEOBROMA - RO</t>
  </si>
  <si>
    <t>TIANGUÁ - CE</t>
  </si>
  <si>
    <t>TIBAGI - PR</t>
  </si>
  <si>
    <t>TIBAU - RN</t>
  </si>
  <si>
    <t>TIBAU DO SUL - RN</t>
  </si>
  <si>
    <t>TIETÊ - SP</t>
  </si>
  <si>
    <t>TIGRINHOS - SC</t>
  </si>
  <si>
    <t>TIJUCAS - SC</t>
  </si>
  <si>
    <t>TIJUCAS DO SUL - PR</t>
  </si>
  <si>
    <t>TIMBAÚBA - PE</t>
  </si>
  <si>
    <t>TIMBAÚBA DOS BATISTAS - RN</t>
  </si>
  <si>
    <t>TIMBÉ DO SUL - SC</t>
  </si>
  <si>
    <t>TIMBIRAS - MA</t>
  </si>
  <si>
    <t>TIMBÓ - SC</t>
  </si>
  <si>
    <t>TIMBÓ GRANDE - SC</t>
  </si>
  <si>
    <t>TIMBURI - SP</t>
  </si>
  <si>
    <t>TIMON - MA</t>
  </si>
  <si>
    <t>TIMÓTEO - MG</t>
  </si>
  <si>
    <t>TIO HUGO - RS</t>
  </si>
  <si>
    <t>TIRADENTES - MG</t>
  </si>
  <si>
    <t>TIRADENTES DO SUL - RS</t>
  </si>
  <si>
    <t>TIROS - MG</t>
  </si>
  <si>
    <t>TOBIAS BARRETO - SE</t>
  </si>
  <si>
    <t>TOCANTÍNIA - TO</t>
  </si>
  <si>
    <t>TOCANTINÓPOLIS - TO</t>
  </si>
  <si>
    <t>TOCANTINS - MG</t>
  </si>
  <si>
    <t>TOCOS DO MOJI - MG</t>
  </si>
  <si>
    <t>TOLEDO - MG</t>
  </si>
  <si>
    <t>TOLEDO - PR</t>
  </si>
  <si>
    <t>TOMAR DO GERU - SE</t>
  </si>
  <si>
    <t>TOMAZINA - PR</t>
  </si>
  <si>
    <t>TOMBOS - MG</t>
  </si>
  <si>
    <t>TOMÉ-AÇU - PA</t>
  </si>
  <si>
    <t>TONANTINS - AM</t>
  </si>
  <si>
    <t>TORITAMA - PE</t>
  </si>
  <si>
    <t>TORIXORÉU - MT</t>
  </si>
  <si>
    <t>TOROPI - RS</t>
  </si>
  <si>
    <t>TORRE DE PEDRA - SP</t>
  </si>
  <si>
    <t>TORRES - RS</t>
  </si>
  <si>
    <t>TORRINHA - SP</t>
  </si>
  <si>
    <t>TOUROS - RN</t>
  </si>
  <si>
    <t>TRABIJU - SP</t>
  </si>
  <si>
    <t>TRACUATEUA - PA</t>
  </si>
  <si>
    <t>TRACUNHAÉM - PE</t>
  </si>
  <si>
    <t>TRAIPU - AL</t>
  </si>
  <si>
    <t>TRAIRÃO - PA</t>
  </si>
  <si>
    <t>TRAIRI - CE</t>
  </si>
  <si>
    <t>TRAJANO DE MORAES - RJ</t>
  </si>
  <si>
    <t>TRAMANDAÍ - RS</t>
  </si>
  <si>
    <t>TRAVESSEIRO - RS</t>
  </si>
  <si>
    <t>TREMEDAL - BA</t>
  </si>
  <si>
    <t>TREMEMBÉ - SP</t>
  </si>
  <si>
    <t>TRÊS ARROIOS - RS</t>
  </si>
  <si>
    <t>TRÊS BARRAS - SC</t>
  </si>
  <si>
    <t>TRÊS BARRAS DO PARANÁ - PR</t>
  </si>
  <si>
    <t>TRÊS CACHOEIRAS - RS</t>
  </si>
  <si>
    <t>TRÊS CORAÇÕES - MG</t>
  </si>
  <si>
    <t>TRÊS COROAS - RS</t>
  </si>
  <si>
    <t>TRÊS DE MAIO - RS</t>
  </si>
  <si>
    <t>TRÊS FORQUILHAS - RS</t>
  </si>
  <si>
    <t>TRÊS FRONTEIRAS - SP</t>
  </si>
  <si>
    <t>TRÊS LAGOAS - MS</t>
  </si>
  <si>
    <t>TRÊS MARIAS - MG</t>
  </si>
  <si>
    <t>TRÊS PALMEIRAS - RS</t>
  </si>
  <si>
    <t>TRÊS PASSOS - RS</t>
  </si>
  <si>
    <t>TRÊS PONTAS - MG</t>
  </si>
  <si>
    <t>TRÊS RANCHOS - GO</t>
  </si>
  <si>
    <t>TRÊS RIOS - RJ</t>
  </si>
  <si>
    <t>TREVISO - SC</t>
  </si>
  <si>
    <t>TREZE DE MAIO - SC</t>
  </si>
  <si>
    <t>TREZE TÍLIAS - SC</t>
  </si>
  <si>
    <t>TRINDADE - GO</t>
  </si>
  <si>
    <t>TRINDADE - PE</t>
  </si>
  <si>
    <t>TRINDADE DO SUL - RS</t>
  </si>
  <si>
    <t>TRIUNFO - PB</t>
  </si>
  <si>
    <t>TRIUNFO - PE</t>
  </si>
  <si>
    <t>TRIUNFO - RS</t>
  </si>
  <si>
    <t>TRIUNFO POTIGUAR - RN</t>
  </si>
  <si>
    <t>TRIZIDELA DO VALE - MA</t>
  </si>
  <si>
    <t>TROMBAS - GO</t>
  </si>
  <si>
    <t>TROMBUDO CENTRAL - SC</t>
  </si>
  <si>
    <t>TUBARÃO - SC</t>
  </si>
  <si>
    <t>TUCANO - BA</t>
  </si>
  <si>
    <t>TUCUMÃ - PA</t>
  </si>
  <si>
    <t>TUCUNDUVA - RS</t>
  </si>
  <si>
    <t>TUCURUÍ - PA</t>
  </si>
  <si>
    <t>TUFILÂNDIA - MA</t>
  </si>
  <si>
    <t>TUIUTI - SP</t>
  </si>
  <si>
    <t>TUMIRITINGA - MG</t>
  </si>
  <si>
    <t>TUNÁPOLIS - SC</t>
  </si>
  <si>
    <t>TUNAS - RS</t>
  </si>
  <si>
    <t>TUNAS DO PARANÁ - PR</t>
  </si>
  <si>
    <t>TUNEIRAS DO OESTE - PR</t>
  </si>
  <si>
    <t>TUNTUM - MA</t>
  </si>
  <si>
    <t>TUPÃ - SP</t>
  </si>
  <si>
    <t>TUPACIGUARA - MG</t>
  </si>
  <si>
    <t>TUPANATINGA - PE</t>
  </si>
  <si>
    <t>TUPANCI DO SUL - RS</t>
  </si>
  <si>
    <t>TUPANCIRETÃ - RS</t>
  </si>
  <si>
    <t>TUPANDI - RS</t>
  </si>
  <si>
    <t>TUPARENDI - RS</t>
  </si>
  <si>
    <t>TUPARETAMA - PE</t>
  </si>
  <si>
    <t>TUPÃSSI - PR</t>
  </si>
  <si>
    <t>TUPI PAULISTA - SP</t>
  </si>
  <si>
    <t>TUPIRAMA - TO</t>
  </si>
  <si>
    <t>TUPIRATINS - TO</t>
  </si>
  <si>
    <t>TURIAÇU - MA</t>
  </si>
  <si>
    <t>TURILÂNDIA - MA</t>
  </si>
  <si>
    <t>TURIÚBA - SP</t>
  </si>
  <si>
    <t>TURMALINA - MG</t>
  </si>
  <si>
    <t>TURMALINA - SP</t>
  </si>
  <si>
    <t>TURUÇU - RS</t>
  </si>
  <si>
    <t>TURURU - CE</t>
  </si>
  <si>
    <t>TURVÂNIA - GO</t>
  </si>
  <si>
    <t>TURVELÂNDIA - GO</t>
  </si>
  <si>
    <t>TURVO - PR</t>
  </si>
  <si>
    <t>TURVO - SC</t>
  </si>
  <si>
    <t>TURVOLÂNDIA - MG</t>
  </si>
  <si>
    <t>TUTÓIA - MA</t>
  </si>
  <si>
    <t>UARINI - AM</t>
  </si>
  <si>
    <t>UAUÁ - BA</t>
  </si>
  <si>
    <t>UBÁ - MG</t>
  </si>
  <si>
    <t>UBAÍ - MG</t>
  </si>
  <si>
    <t>UBAÍRA - BA</t>
  </si>
  <si>
    <t>UBAITABA - BA</t>
  </si>
  <si>
    <t>UBAJARA - CE</t>
  </si>
  <si>
    <t>UBAPORANGA - MG</t>
  </si>
  <si>
    <t>UBARANA - SP</t>
  </si>
  <si>
    <t>UBATÃ - BA</t>
  </si>
  <si>
    <t>UBATUBA - SP</t>
  </si>
  <si>
    <t>UBERABA - MG</t>
  </si>
  <si>
    <t>UBERLÂNDIA - MG</t>
  </si>
  <si>
    <t>UBIRAJARA - SP</t>
  </si>
  <si>
    <t>UBIRATÃ - PR</t>
  </si>
  <si>
    <t>UBIRETAMA - RS</t>
  </si>
  <si>
    <t>UCHOA - SP</t>
  </si>
  <si>
    <t>UIBAÍ - BA</t>
  </si>
  <si>
    <t>UIRAMUTÃ - RR</t>
  </si>
  <si>
    <t>UIRAPURU - GO</t>
  </si>
  <si>
    <t>UIRAÚNA - PB</t>
  </si>
  <si>
    <t>ULIANÓPOLIS - PA</t>
  </si>
  <si>
    <t>UMARI - CE</t>
  </si>
  <si>
    <t>UMARIZAL - RN</t>
  </si>
  <si>
    <t>UMBAÚBA - SE</t>
  </si>
  <si>
    <t>UMBURANAS - BA</t>
  </si>
  <si>
    <t>UMBURATIBA - MG</t>
  </si>
  <si>
    <t>UMBUZEIRO - PB</t>
  </si>
  <si>
    <t>UMIRIM - CE</t>
  </si>
  <si>
    <t>UMUARAMA - PR</t>
  </si>
  <si>
    <t>UNA - BA</t>
  </si>
  <si>
    <t>UNAÍ - MG</t>
  </si>
  <si>
    <t>UNIÃO - PI</t>
  </si>
  <si>
    <t>UNIÃO DA SERRA - RS</t>
  </si>
  <si>
    <t>UNIÃO DA VITÓRIA - PR</t>
  </si>
  <si>
    <t>UNIÃO DE MINAS - MG</t>
  </si>
  <si>
    <t>UNIÃO DO OESTE - SC</t>
  </si>
  <si>
    <t>UNIÃO DO SUL - MT</t>
  </si>
  <si>
    <t>UNIÃO DOS PALMARES - AL</t>
  </si>
  <si>
    <t>UNIÃO PAULISTA - SP</t>
  </si>
  <si>
    <t>UNIFLOR - PR</t>
  </si>
  <si>
    <t>UNISTALDA - RS</t>
  </si>
  <si>
    <t>UPANEMA - RN</t>
  </si>
  <si>
    <t>URAÍ - PR</t>
  </si>
  <si>
    <t>URANDI - BA</t>
  </si>
  <si>
    <t>URÂNIA - SP</t>
  </si>
  <si>
    <t>URBANO SANTOS - MA</t>
  </si>
  <si>
    <t>URU - SP</t>
  </si>
  <si>
    <t>URUAÇU - GO</t>
  </si>
  <si>
    <t>URUANA - GO</t>
  </si>
  <si>
    <t>URUANA DE MINAS - MG</t>
  </si>
  <si>
    <t>URUARÁ - PA</t>
  </si>
  <si>
    <t>URUBICI - SC</t>
  </si>
  <si>
    <t>URUBURETAMA - CE</t>
  </si>
  <si>
    <t>URUCÂNIA - MG</t>
  </si>
  <si>
    <t>URUCARÁ - AM</t>
  </si>
  <si>
    <t>URUÇUCA - BA</t>
  </si>
  <si>
    <t>URUÇUÍ - PI</t>
  </si>
  <si>
    <t>URUCUIA - MG</t>
  </si>
  <si>
    <t>URUCURITUBA - AM</t>
  </si>
  <si>
    <t>URUGUAIANA - RS</t>
  </si>
  <si>
    <t>URUOCA - CE</t>
  </si>
  <si>
    <t>URUPÁ - RO</t>
  </si>
  <si>
    <t>URUPEMA - SC</t>
  </si>
  <si>
    <t>URUPÊS - SP</t>
  </si>
  <si>
    <t>URUSSANGA - SC</t>
  </si>
  <si>
    <t>URUTAÍ - GO</t>
  </si>
  <si>
    <t>UTINGA - BA</t>
  </si>
  <si>
    <t>VACARIA - RS</t>
  </si>
  <si>
    <t>VALE DE SÃO DOMINGOS - MT</t>
  </si>
  <si>
    <t>VALE DO ANARI - RO</t>
  </si>
  <si>
    <t>VALE DO PARAÍSO - RO</t>
  </si>
  <si>
    <t>VALE DO SOL - RS</t>
  </si>
  <si>
    <t>VALE REAL - RS</t>
  </si>
  <si>
    <t>VALE VERDE - RS</t>
  </si>
  <si>
    <t>VALENÇA - BA</t>
  </si>
  <si>
    <t>VALENÇA - RJ</t>
  </si>
  <si>
    <t>VALENÇA DO PIAUÍ - PI</t>
  </si>
  <si>
    <t>VALENTE - BA</t>
  </si>
  <si>
    <t>VALENTIM GENTIL - SP</t>
  </si>
  <si>
    <t>VALINHOS - SP</t>
  </si>
  <si>
    <t>VALPARAÍSO - SP</t>
  </si>
  <si>
    <t>VALPARAÍSO DE GOIÁS - GO</t>
  </si>
  <si>
    <t>VANINI - RS</t>
  </si>
  <si>
    <t>VARGEÃO - SC</t>
  </si>
  <si>
    <t>VARGEM - SC</t>
  </si>
  <si>
    <t>VARGEM - SP</t>
  </si>
  <si>
    <t>VARGEM ALEGRE - MG</t>
  </si>
  <si>
    <t>VARGEM ALTA - ES</t>
  </si>
  <si>
    <t>VARGEM BONITA - MG</t>
  </si>
  <si>
    <t>VARGEM BONITA - SC</t>
  </si>
  <si>
    <t>VARGEM GRANDE - MA</t>
  </si>
  <si>
    <t>VARGEM GRANDE DO RIO PARDO - MG</t>
  </si>
  <si>
    <t>VARGEM GRANDE DO SUL - SP</t>
  </si>
  <si>
    <t>VARGEM GRANDE PAULISTA - SP</t>
  </si>
  <si>
    <t>VARGINHA - MG</t>
  </si>
  <si>
    <t>VARJÃO - GO</t>
  </si>
  <si>
    <t>VARJÃO DE MINAS - MG</t>
  </si>
  <si>
    <t>VARJOTA - CE</t>
  </si>
  <si>
    <t>VARRE-SAI - RJ</t>
  </si>
  <si>
    <t>VÁRZEA - PB</t>
  </si>
  <si>
    <t>VÁRZEA - RN</t>
  </si>
  <si>
    <t>VÁRZEA ALEGRE - CE</t>
  </si>
  <si>
    <t>VÁRZEA BRANCA - PI</t>
  </si>
  <si>
    <t>VÁRZEA DA PALMA - MG</t>
  </si>
  <si>
    <t>VÁRZEA DA ROÇA - BA</t>
  </si>
  <si>
    <t>VÁRZEA DO POÇO - BA</t>
  </si>
  <si>
    <t>VÁRZEA GRANDE - MT</t>
  </si>
  <si>
    <t>VÁRZEA GRANDE - PI</t>
  </si>
  <si>
    <t>VÁRZEA NOVA - BA</t>
  </si>
  <si>
    <t>VÁRZEA PAULISTA - SP</t>
  </si>
  <si>
    <t>VARZEDO - BA</t>
  </si>
  <si>
    <t>VARZELÂNDIA - MG</t>
  </si>
  <si>
    <t>VASSOURAS - RJ</t>
  </si>
  <si>
    <t>VAZANTE - MG</t>
  </si>
  <si>
    <t>VENÂNCIO AIRES - RS</t>
  </si>
  <si>
    <t>VENDA NOVA DO IMIGRANTE - ES</t>
  </si>
  <si>
    <t>VENHA-VER - RN</t>
  </si>
  <si>
    <t>VENTANIA - PR</t>
  </si>
  <si>
    <t>VENTUROSA - PE</t>
  </si>
  <si>
    <t>VERA - MT</t>
  </si>
  <si>
    <t>VERA CRUZ - BA</t>
  </si>
  <si>
    <t>VERA CRUZ - RN</t>
  </si>
  <si>
    <t>VERA CRUZ - RS</t>
  </si>
  <si>
    <t>VERA CRUZ - SP</t>
  </si>
  <si>
    <t>VERA CRUZ DO OESTE - PR</t>
  </si>
  <si>
    <t>VERA MENDES - PI</t>
  </si>
  <si>
    <t>VERANÓPOLIS - RS</t>
  </si>
  <si>
    <t>VERDEJANTE - PE</t>
  </si>
  <si>
    <t>VERDELÂNDIA - MG</t>
  </si>
  <si>
    <t>VERÊ - PR</t>
  </si>
  <si>
    <t>VEREDA - BA</t>
  </si>
  <si>
    <t>VEREDINHA - MG</t>
  </si>
  <si>
    <t>VERÍSSIMO - MG</t>
  </si>
  <si>
    <t>VERMELHO NOVO - MG</t>
  </si>
  <si>
    <t>VERTENTE DO LÉRIO - PE</t>
  </si>
  <si>
    <t>VERTENTES - PE</t>
  </si>
  <si>
    <t>VESPASIANO - MG</t>
  </si>
  <si>
    <t>VESPASIANO CORREA - RS</t>
  </si>
  <si>
    <t>VIADUTOS - RS</t>
  </si>
  <si>
    <t>VIAMÃO - RS</t>
  </si>
  <si>
    <t>VIANA - ES</t>
  </si>
  <si>
    <t>VIANA - MA</t>
  </si>
  <si>
    <t>VIANÓPOLIS - GO</t>
  </si>
  <si>
    <t>VICÊNCIA - PE</t>
  </si>
  <si>
    <t>VICENTE DUTRA - RS</t>
  </si>
  <si>
    <t>VICENTINA - MS</t>
  </si>
  <si>
    <t>VICENTINÓPOLIS - GO</t>
  </si>
  <si>
    <t>VIÇOSA - AL</t>
  </si>
  <si>
    <t>VIÇOSA - MG</t>
  </si>
  <si>
    <t>VIÇOSA - RN</t>
  </si>
  <si>
    <t>VIÇOSA DO CEARÁ - CE</t>
  </si>
  <si>
    <t>VICTOR GRAEFF - RS</t>
  </si>
  <si>
    <t>VIDAL RAMOS - SC</t>
  </si>
  <si>
    <t>VIDEIRA - SC</t>
  </si>
  <si>
    <t>VIEIRAS - MG</t>
  </si>
  <si>
    <t>VIEIRÓPOLIS - PB</t>
  </si>
  <si>
    <t>VIGIA DE NAZARÉ (ANTIGO VIGIA) - PA</t>
  </si>
  <si>
    <t>VILA BELA DA SANTÍSSIMA TRINDADE - MT</t>
  </si>
  <si>
    <t>VILA BOA - GO</t>
  </si>
  <si>
    <t>VILA FLOR - RN</t>
  </si>
  <si>
    <t>VILA FLORES - RS</t>
  </si>
  <si>
    <t>VILA LÂNGARO - RS</t>
  </si>
  <si>
    <t>VILA MARIA - RS</t>
  </si>
  <si>
    <t>VILA NOVA DO PIAUÍ - PI</t>
  </si>
  <si>
    <t>VILA NOVA DO SUL - RS</t>
  </si>
  <si>
    <t>VILA NOVA DOS MARTÍRIOS - MA</t>
  </si>
  <si>
    <t>VILA PAVÃO - ES</t>
  </si>
  <si>
    <t>VILA PROPÍCIO - GO</t>
  </si>
  <si>
    <t>VILA RICA - MT</t>
  </si>
  <si>
    <t>VILA VALÉRIO - ES</t>
  </si>
  <si>
    <t>VILA VELHA - ES</t>
  </si>
  <si>
    <t>VILHENA - RO</t>
  </si>
  <si>
    <t>VINHEDO - SP</t>
  </si>
  <si>
    <t>VIRADOURO - SP</t>
  </si>
  <si>
    <t>VIRGEM DA LAPA - MG</t>
  </si>
  <si>
    <t>VIRGÍNIA - MG</t>
  </si>
  <si>
    <t>VIRGINÓPOLIS - MG</t>
  </si>
  <si>
    <t>VIRGOLÂNDIA - MG</t>
  </si>
  <si>
    <t>VIRMOND - PR</t>
  </si>
  <si>
    <t>VISCONDE DO RIO BRANCO - MG</t>
  </si>
  <si>
    <t>VISEU - PA</t>
  </si>
  <si>
    <t>VISTA ALEGRE - RS</t>
  </si>
  <si>
    <t>VISTA ALEGRE DO ALTO - SP</t>
  </si>
  <si>
    <t>VISTA ALEGRE DO PRATA - RS</t>
  </si>
  <si>
    <t>VISTA GAÚCHA - RS</t>
  </si>
  <si>
    <t>VISTA SERRANA - PB</t>
  </si>
  <si>
    <t>VITOR MEIRELES - SC</t>
  </si>
  <si>
    <t>VITÓRIA - ES</t>
  </si>
  <si>
    <t>VITÓRIA BRASIL - SP</t>
  </si>
  <si>
    <t>VITÓRIA DA CONQUISTA - BA</t>
  </si>
  <si>
    <t>VITÓRIA DAS MISSÕES - RS</t>
  </si>
  <si>
    <t>VITÓRIA DE SANTO ANTÃO - PE</t>
  </si>
  <si>
    <t>VITÓRIA DO JARI - AP</t>
  </si>
  <si>
    <t>VITÓRIA DO MEARIM - MA</t>
  </si>
  <si>
    <t>VITÓRIA DO XINGU - PA</t>
  </si>
  <si>
    <t>VITORINO - PR</t>
  </si>
  <si>
    <t>VITORINO FREIRE - MA</t>
  </si>
  <si>
    <t>VOLTA GRANDE - MG</t>
  </si>
  <si>
    <t>VOLTA REDONDA - RJ</t>
  </si>
  <si>
    <t>VOTORANTIM - SP</t>
  </si>
  <si>
    <t>VOTUPORANGA - SP</t>
  </si>
  <si>
    <t>WAGNER - BA</t>
  </si>
  <si>
    <t>WALL FERRAZ - PI</t>
  </si>
  <si>
    <t>WANDERLÂNDIA - TO</t>
  </si>
  <si>
    <t>WANDERLEY - BA</t>
  </si>
  <si>
    <t>WENCESLAU BRAZ - MG</t>
  </si>
  <si>
    <t>WENCESLAU BRAZ - PR</t>
  </si>
  <si>
    <t>WENCESLAU GUIMARÃES - BA</t>
  </si>
  <si>
    <t>WESTFÁLIA - RS</t>
  </si>
  <si>
    <t>WITMARSUM - SC</t>
  </si>
  <si>
    <t>XAMBIOÁ - TO</t>
  </si>
  <si>
    <t>XAMBRÊ - PR</t>
  </si>
  <si>
    <t>XANGRI-LÁ - RS</t>
  </si>
  <si>
    <t>XANXERÊ - SC</t>
  </si>
  <si>
    <t>XAPURI - AC</t>
  </si>
  <si>
    <t>XAVANTINA - SC</t>
  </si>
  <si>
    <t>XAXIM - SC</t>
  </si>
  <si>
    <t>XEXÉU - PE</t>
  </si>
  <si>
    <t>XINGUARA - PA</t>
  </si>
  <si>
    <t>XIQUE-XIQUE - BA</t>
  </si>
  <si>
    <t>ZABELÊ - PB</t>
  </si>
  <si>
    <t>ZACARIAS - SP</t>
  </si>
  <si>
    <t>ZÉ DOCA - MA</t>
  </si>
  <si>
    <t>ZORTÉA - SC</t>
  </si>
  <si>
    <t>MUNICÍPIO</t>
  </si>
  <si>
    <t/>
  </si>
  <si>
    <t>CAPITAL</t>
  </si>
  <si>
    <t>ESTADO</t>
  </si>
  <si>
    <t>Total Geral</t>
  </si>
  <si>
    <t>TOTAL DE ATIVOS</t>
  </si>
  <si>
    <t>TOTAL DE APOSENTADOS</t>
  </si>
  <si>
    <t>TOTAL DE SEGURADOS</t>
  </si>
  <si>
    <t>Plano de Custeio</t>
  </si>
  <si>
    <t>RPPS em Extinção</t>
  </si>
  <si>
    <t>TOTAL DE PENSIONSISTAS</t>
  </si>
  <si>
    <t>Total de entes por UF</t>
  </si>
  <si>
    <t>Quantidade de entes com RPPS por UF</t>
  </si>
  <si>
    <t>Nº de entes que encaminharam à SPREV lei municipal autorizando suspensão de repasses - art. 9º da LC nº 173, de 2020</t>
  </si>
  <si>
    <t>ANALISTA RESPONSÁVEL</t>
  </si>
  <si>
    <t>ENTE FEDERATIVO</t>
  </si>
  <si>
    <t>EXCLUSÃO DO ROL DE BENEFÍCIOS DO RPPS</t>
  </si>
  <si>
    <t>Registro no CADPREV</t>
  </si>
  <si>
    <t>Nº LEI</t>
  </si>
  <si>
    <t>NÃO</t>
  </si>
  <si>
    <t>SIM</t>
  </si>
  <si>
    <t>Decreto nº 014/2020</t>
  </si>
  <si>
    <t>Lei nº 1.524/2020</t>
  </si>
  <si>
    <t>Lei nº 1.145/2020 (Art. 14, § único)</t>
  </si>
  <si>
    <t>Lei nº 1.611/2020</t>
  </si>
  <si>
    <t>Lei Complementar nº 150/2020</t>
  </si>
  <si>
    <t>Pensão por morte - lei 6986/2020</t>
  </si>
  <si>
    <t>MARCELO</t>
  </si>
  <si>
    <t>Emenda à LO nº 002/2020</t>
  </si>
  <si>
    <t>Lei Complementar nº 024/2020</t>
  </si>
  <si>
    <t>Lei nº 4.235/2020</t>
  </si>
  <si>
    <t>DIEGO</t>
  </si>
  <si>
    <t>Lei nº 1.424/2020</t>
  </si>
  <si>
    <t>Lei nº 1.030/2020</t>
  </si>
  <si>
    <t>Lei nº 2.648/2020</t>
  </si>
  <si>
    <t>Lei nº 2.647/2020</t>
  </si>
  <si>
    <t>Lei nº 1420/2020 (art. 2º)</t>
  </si>
  <si>
    <t>Lei nº 1.151/2020</t>
  </si>
  <si>
    <t>Decreto nº 026/2020</t>
  </si>
  <si>
    <t>Lei nº 762/2020 (art. 8º)</t>
  </si>
  <si>
    <t>Lei nº 2102/2020</t>
  </si>
  <si>
    <t>projeto de lei para exclusão de benefícios</t>
  </si>
  <si>
    <t>DC nº 049/2020 (art. 1º)</t>
  </si>
  <si>
    <t>3.140/2020</t>
  </si>
  <si>
    <t>só trata da pensão por morte</t>
  </si>
  <si>
    <t>Lei nº 842 de 27 de abril de 2020</t>
  </si>
  <si>
    <t>Não enviou ao GESCON, porém já foi notificado 2 vezes.</t>
  </si>
  <si>
    <t>LC 294/2019 E LC 302/2020</t>
  </si>
  <si>
    <t>Lei Complementar nº 014/2020</t>
  </si>
  <si>
    <t>Lei nº 3.139/2020</t>
  </si>
  <si>
    <t>Lei n 516/2020</t>
  </si>
  <si>
    <t>Lei nº 1131/2020</t>
  </si>
  <si>
    <t>Lei nº 1.131/2020</t>
  </si>
  <si>
    <t>LC nº 1.476/2020</t>
  </si>
  <si>
    <t>Lei nº 2.361/2020</t>
  </si>
  <si>
    <t>LC 249/2019</t>
  </si>
  <si>
    <t>Decreto nº 229/2020</t>
  </si>
  <si>
    <t>Lei nº 6.667/2020</t>
  </si>
  <si>
    <t>LC 20/2020</t>
  </si>
  <si>
    <t>Lei Complementar nº 1.308/2020</t>
  </si>
  <si>
    <t>NOTIFICAR, POIS NÃO ENVIARAM AO GESCON</t>
  </si>
  <si>
    <t>Lei nº 1.714/2020</t>
  </si>
  <si>
    <t>Lei nº 973/2020</t>
  </si>
  <si>
    <t>Lei nº 2.740/2020</t>
  </si>
  <si>
    <t>Lei Complementar nº 67/2020</t>
  </si>
  <si>
    <t>Decreto nº 050/2020</t>
  </si>
  <si>
    <t>Lei nº 3.630/2020</t>
  </si>
  <si>
    <t>Lei nº 1.700/2020</t>
  </si>
  <si>
    <t>LC 313/2020</t>
  </si>
  <si>
    <t>Lei nº 460 de 30 de abril de 2020</t>
  </si>
  <si>
    <t>Lei nº 4.166/2020</t>
  </si>
  <si>
    <t>Lei nº 959/2020 (art. 3º)</t>
  </si>
  <si>
    <t>Lei n.º 831, de 01/07/2020</t>
  </si>
  <si>
    <t>LEI Nº 1.319/2020</t>
  </si>
  <si>
    <t>Dec. nº 29.111, de 26/12/2019</t>
  </si>
  <si>
    <t>Lei nº 3.713/2020</t>
  </si>
  <si>
    <t>Lei nº 2.820/2020</t>
  </si>
  <si>
    <t>Emenda à LO Nº 001/2020</t>
  </si>
  <si>
    <t>3.167/2020</t>
  </si>
  <si>
    <t>LC nº 259/2020 (art. 1º)</t>
  </si>
  <si>
    <t>Lei nº 5.084/2020</t>
  </si>
  <si>
    <t>4.107/2020</t>
  </si>
  <si>
    <t>Lei  2.112/2020</t>
  </si>
  <si>
    <t>Lei nº 887/2020</t>
  </si>
  <si>
    <t>Lei Complementar nº 182/2020</t>
  </si>
  <si>
    <t>Lei nº 1.758/2020</t>
  </si>
  <si>
    <t>Lei Complementar nº 012/2020</t>
  </si>
  <si>
    <t>Lei nº 2.043/2020</t>
  </si>
  <si>
    <t>LC 239/2020</t>
  </si>
  <si>
    <t>LC nº 104 de 23 de abril de 2020</t>
  </si>
  <si>
    <t>Lei nº 1.311 de 30 de dezembro de 2019</t>
  </si>
  <si>
    <t>Lei nº 7.134/2020</t>
  </si>
  <si>
    <t>LC nº 004/2020</t>
  </si>
  <si>
    <t>Lei nº 625/2020 (art. 8º)</t>
  </si>
  <si>
    <t>DC nº 1.333/2020</t>
  </si>
  <si>
    <t>Lei nº 2.681/2020</t>
  </si>
  <si>
    <t>Lei nº 2.501/2020</t>
  </si>
  <si>
    <t>Lei nº 1.928/2020 (art. 6º)</t>
  </si>
  <si>
    <t>Lei nº 1.884/2020</t>
  </si>
  <si>
    <t>Lei nº 2.278/2020</t>
  </si>
  <si>
    <t>Lei Complementar nº 031/2020</t>
  </si>
  <si>
    <t>DC 38.859/2020</t>
  </si>
  <si>
    <t>Lei nº 1.935/2020</t>
  </si>
  <si>
    <t>Lei Complementar nº 076/2020</t>
  </si>
  <si>
    <t>Lei nº 1310/2020</t>
  </si>
  <si>
    <t>Lei nº 1.865 de 25 de maio de 2020</t>
  </si>
  <si>
    <t>Portaria nº 251/2020</t>
  </si>
  <si>
    <t>Lei Complementar nº 007/2020</t>
  </si>
  <si>
    <t>abono de permanência e aposent. De professor red. 5 anos</t>
  </si>
  <si>
    <t>Lei nº 1.356/2020</t>
  </si>
  <si>
    <t>Decreto nº 89/2020</t>
  </si>
  <si>
    <t>Lei nº 688/2020</t>
  </si>
  <si>
    <t>Lei nº 288/2020 confirma manutenção dos benefícios temporários. (art. 5º)</t>
  </si>
  <si>
    <t>até o momento só leis sobre alteração de alíquota</t>
  </si>
  <si>
    <t>Lei Complementar nº 486/2020</t>
  </si>
  <si>
    <t>pensão por morte</t>
  </si>
  <si>
    <t>LC 485/2020</t>
  </si>
  <si>
    <t>aposentadoria por invalidez permanente</t>
  </si>
  <si>
    <t>1.786/2020</t>
  </si>
  <si>
    <t>Lei nº 2.497/2020</t>
  </si>
  <si>
    <t>Lei n.º 2.3943, de 27/03/2020</t>
  </si>
  <si>
    <t>Lei nº 684/2020</t>
  </si>
  <si>
    <t>Lei nº 970/2020</t>
  </si>
  <si>
    <t>Decreto nº 016/2020</t>
  </si>
  <si>
    <t>3.320/2020</t>
  </si>
  <si>
    <t>Lei Complementar nº 20/2020</t>
  </si>
  <si>
    <t>Decreto nº 4.297/2020</t>
  </si>
  <si>
    <t>Lei nº 7.302/2020</t>
  </si>
  <si>
    <t>Lei nº 2.436/2020 e 2.437/2020</t>
  </si>
  <si>
    <t>Lei nº 1.708/2019</t>
  </si>
  <si>
    <t>apenas aposentadoria de incapacidade permanente. Lei 4187/2020</t>
  </si>
  <si>
    <t>LC 50/2020</t>
  </si>
  <si>
    <t>A LC nº 003, de 19/12/19 não excluiu do rol de benefícios à conta do RPPS.</t>
  </si>
  <si>
    <t>Decreto nº 3.141/2020</t>
  </si>
  <si>
    <t>Lei nº 5.541/2020 (art. 1º)</t>
  </si>
  <si>
    <t>Lei nº 4.752/2020</t>
  </si>
  <si>
    <t>Decreto nº 029/2020</t>
  </si>
  <si>
    <t>4.758/2020</t>
  </si>
  <si>
    <t>Lei nº 1.029 de 29 de abril de 2020</t>
  </si>
  <si>
    <t>Lei nº 5.633/2020</t>
  </si>
  <si>
    <t>Lei n.º 1.765, de 30/06/2020</t>
  </si>
  <si>
    <t>Lei nº 1.165/2020</t>
  </si>
  <si>
    <t>apenas abono de permanência Lei nº Lei nº 1.166/2020</t>
  </si>
  <si>
    <t>EC nº 26, de 31/01/2020</t>
  </si>
  <si>
    <t>Lei nº 1.4250/2020</t>
  </si>
  <si>
    <t>JACKELINE</t>
  </si>
  <si>
    <t>EC nº 65, de 2019.</t>
  </si>
  <si>
    <t>Lei Complementar nº 423/2019</t>
  </si>
  <si>
    <t>Militares Lei 13954/2019</t>
  </si>
  <si>
    <t>LÉO</t>
  </si>
  <si>
    <t>EC nº 52/2019; LEI 3549/2019 e LC 364/2019</t>
  </si>
  <si>
    <t>LC nº 210, de 2019; EC nº 97/2019</t>
  </si>
  <si>
    <t>LC nº 931, de 2019; EC nº 114/2019</t>
  </si>
  <si>
    <t>EC nº 82, de 2019 e LC nº 274, de 2020.</t>
  </si>
  <si>
    <t>EC nº 77, de 2019 e LC nº 39, de 2020</t>
  </si>
  <si>
    <t>EC nº 45, de 2019</t>
  </si>
  <si>
    <t>EC nº 54, de 2019</t>
  </si>
  <si>
    <t>EC nº 78/2020, LC nº 15429/2019 e LC nº 15452/2020</t>
  </si>
  <si>
    <t>Lei nº 4.209/2020 (art. 2º)</t>
  </si>
  <si>
    <t>Lei  2.761/2020</t>
  </si>
  <si>
    <t>Lei nº 2.992/2020</t>
  </si>
  <si>
    <t>Lei nº 892/2020</t>
  </si>
  <si>
    <t>LC nº 288/2020 (art. 3º)</t>
  </si>
  <si>
    <t>Lei nº 1.858/2020</t>
  </si>
  <si>
    <t>Lei nº 1.511/2020</t>
  </si>
  <si>
    <t>LC Nº 46/2020</t>
  </si>
  <si>
    <t>Lei Complementar nº 09/2020</t>
  </si>
  <si>
    <t>Lei 3.739/2020 e LC 104/2020</t>
  </si>
  <si>
    <t>Decreto nº 056/2020</t>
  </si>
  <si>
    <t>Lei nº 3.015/2020</t>
  </si>
  <si>
    <t>Lei nº 1.001, de 26/05/2020</t>
  </si>
  <si>
    <t>Lei  1.516/2020</t>
  </si>
  <si>
    <t>Lei  2.451/2020</t>
  </si>
  <si>
    <t>LC nº 174/2020</t>
  </si>
  <si>
    <t>2.868/2019</t>
  </si>
  <si>
    <t>LC nº 011/2020</t>
  </si>
  <si>
    <t>Lei nº 2.855/2020</t>
  </si>
  <si>
    <t>Lei Complementar nº 04/2020</t>
  </si>
  <si>
    <t>LC 67, de 29/06/2020</t>
  </si>
  <si>
    <t>Lei nº 3.245/2020</t>
  </si>
  <si>
    <t>Lei nº 1.143/2020</t>
  </si>
  <si>
    <t>Lei nº 726/2020</t>
  </si>
  <si>
    <t>Lei nº 1.970/2020 (alterou o art. 44 da Lei 1442/2006).</t>
  </si>
  <si>
    <t>projeto de lei para exclusão dos benefícios</t>
  </si>
  <si>
    <t>Lei nº 5206/2020</t>
  </si>
  <si>
    <t>Lei nº 5.206/2020</t>
  </si>
  <si>
    <t>LEI N˚. 046/2020, de 13/11/2020</t>
  </si>
  <si>
    <t>Lei Complementar nº 71/2020</t>
  </si>
  <si>
    <t>Lei nº 005/2020</t>
  </si>
  <si>
    <t>abono de permanência</t>
  </si>
  <si>
    <t>Lei nº 1093/2020</t>
  </si>
  <si>
    <t>Lei  1.098/2020</t>
  </si>
  <si>
    <t>Lei nº 1.415/2020</t>
  </si>
  <si>
    <t>Lei nº 3.320/2020</t>
  </si>
  <si>
    <t>Lei nº 6.346/2020 (art. 2º)</t>
  </si>
  <si>
    <t>Lei nº 1.954/2020</t>
  </si>
  <si>
    <t>Lei nº 1.678/2020 (art. 4º)</t>
  </si>
  <si>
    <t>Lei Complementar nº 353/2020</t>
  </si>
  <si>
    <t>Decreto nº 33/2020</t>
  </si>
  <si>
    <t>Lei nº 324/20</t>
  </si>
  <si>
    <t>Lei nº 714/2020</t>
  </si>
  <si>
    <t>Lei nº 400/2020</t>
  </si>
  <si>
    <t>LC 256/2020</t>
  </si>
  <si>
    <t>Lei nº 261/2019</t>
  </si>
  <si>
    <t>Lei nº 3.238/2020</t>
  </si>
  <si>
    <t>LC 161/2020</t>
  </si>
  <si>
    <t>LEI Nº 415, de 25/05/2020</t>
  </si>
  <si>
    <t>Lei nº 2.918 de 13 de janeiro de 2020</t>
  </si>
  <si>
    <t>Lei nº 1.170/2020 (RPPS NOVO)</t>
  </si>
  <si>
    <t>Lei nº 3.692/2020</t>
  </si>
  <si>
    <t>Lei nº 468 de 11 de março de 2020</t>
  </si>
  <si>
    <t>LC 598/2020</t>
  </si>
  <si>
    <t>Decreto nº 09/2020</t>
  </si>
  <si>
    <t>Decreto nº 202/2020</t>
  </si>
  <si>
    <t>Lei nº 1.382/2020</t>
  </si>
  <si>
    <t>EMENDA À LO MUNICIPAL Nº 001/2020</t>
  </si>
  <si>
    <t>LC Nº 93/2020</t>
  </si>
  <si>
    <t>LC 18/2020</t>
  </si>
  <si>
    <t>Decreto nº 12/2020</t>
  </si>
  <si>
    <t>1.955/2020</t>
  </si>
  <si>
    <t>Lei nº 3.612/2020</t>
  </si>
  <si>
    <t>aposentadoria por incapacidade permanente.</t>
  </si>
  <si>
    <t>Lei nº 772/2020</t>
  </si>
  <si>
    <t>Lei nº 3.667/2020</t>
  </si>
  <si>
    <t>Lei nº 1.386/2020</t>
  </si>
  <si>
    <t>aposentadoria por incapacidade permanente e pensão por morte</t>
  </si>
  <si>
    <t>LC 90/2020</t>
  </si>
  <si>
    <t>DC 4.274/2020</t>
  </si>
  <si>
    <t>Lei Complementar nº 83/2020</t>
  </si>
  <si>
    <t>Lei nº 234/2020</t>
  </si>
  <si>
    <t>Emenda à LO nº 01/2020 e LC nº 2944/2020</t>
  </si>
  <si>
    <t>Lei nº 2.887/2019</t>
  </si>
  <si>
    <t>Lei nº 1.947/2020</t>
  </si>
  <si>
    <t>Lei nº 1.023/2020</t>
  </si>
  <si>
    <t>Lei nº 1.334/2020</t>
  </si>
  <si>
    <t>Lei nº 898/2020</t>
  </si>
  <si>
    <t>Lei nº 12, de 08/04/2020</t>
  </si>
  <si>
    <t>DC nº 037/2020</t>
  </si>
  <si>
    <t>Lei n.º 2.121, de 04/05/2020</t>
  </si>
  <si>
    <t>Lei nº 2.850/2020</t>
  </si>
  <si>
    <t>Lei Complementar nº 193/2020</t>
  </si>
  <si>
    <t>Lei Complementar nº 05/2020</t>
  </si>
  <si>
    <t>Lei nº 1378/20</t>
  </si>
  <si>
    <t>Lei nº 1.378/20</t>
  </si>
  <si>
    <t>Lei nº 1.102 e 1.103/2020</t>
  </si>
  <si>
    <t xml:space="preserve"> Somente incapacidade e pensão</t>
  </si>
  <si>
    <t>EMENDA À CONSTITUIÇ]AO Nº 001/2020</t>
  </si>
  <si>
    <t>Lei Complementar nº 524/2020</t>
  </si>
  <si>
    <t>LC nº 66/2020</t>
  </si>
  <si>
    <t>Lei nº 1.339/2020</t>
  </si>
  <si>
    <t>Lei nº 1.958/2020</t>
  </si>
  <si>
    <t>LC nº 048/2020</t>
  </si>
  <si>
    <t>pensão por mortes (cotas)</t>
  </si>
  <si>
    <t>Lei nº 1.046/2020</t>
  </si>
  <si>
    <t>Encaminhou Ofício ao invés de lei.</t>
  </si>
  <si>
    <t>Lei nº 1.563 de 28 de fevereiro de 2020</t>
  </si>
  <si>
    <t>Lei nº 1.235/2020 (art. 1º)</t>
  </si>
  <si>
    <t>1.227/2019</t>
  </si>
  <si>
    <t>Lei nº 645, de 19/12/2019</t>
  </si>
  <si>
    <t>Lei nº 1.793/2020</t>
  </si>
  <si>
    <t>Lei n.º 1.573, de 28/01/2020</t>
  </si>
  <si>
    <t>Lei  1.064/2020</t>
  </si>
  <si>
    <t>Lei nº 585/2020 (art. 4º)</t>
  </si>
  <si>
    <t>Lei nº 1.427/2020 (art. 23)</t>
  </si>
  <si>
    <t>Lei nº 1.184/2020</t>
  </si>
  <si>
    <t>LC 1.577, de  04 de novembro de 2019</t>
  </si>
  <si>
    <t>Lei nº 1.588/2020</t>
  </si>
  <si>
    <t>Lei Complementar nº 021/2020</t>
  </si>
  <si>
    <t>Lei Complementar nº 3.246/2020</t>
  </si>
  <si>
    <t>LC 059/2019</t>
  </si>
  <si>
    <t>Lei nº 1528/2020</t>
  </si>
  <si>
    <t>Lei nº 1.528/2020</t>
  </si>
  <si>
    <t>Lei nº 484/2020</t>
  </si>
  <si>
    <t>Lei nº 750 de 27 de abril de 2020</t>
  </si>
  <si>
    <t>Lei nº 900/2020</t>
  </si>
  <si>
    <t>Lei nº 497 de 17 de março de 2020</t>
  </si>
  <si>
    <t>Lei Complementar nº 06/2020</t>
  </si>
  <si>
    <t>LC nº 018/2020</t>
  </si>
  <si>
    <t>Lei nº 1.154/2020</t>
  </si>
  <si>
    <t>Lei Complementar nº 016/2020</t>
  </si>
  <si>
    <t>Lei nº 2.270/2020</t>
  </si>
  <si>
    <t>LEI Nº 1.001/2019</t>
  </si>
  <si>
    <t>Pela LC 248/2020 só alterou o tempo de efetivo exercício para 15 anos nos art. 13 e 14 da LC 53/2006.</t>
  </si>
  <si>
    <t>LC nº 248/2020 (art. 4º)</t>
  </si>
  <si>
    <t>Lei Complementar nº 555/2020</t>
  </si>
  <si>
    <t>Lei nº 2.965/2020</t>
  </si>
  <si>
    <t>Lei nº 556/2020</t>
  </si>
  <si>
    <t>LEI Nº 2.687, de  13/04/2020</t>
  </si>
  <si>
    <t>Decreto nº 122/2020</t>
  </si>
  <si>
    <t>projeto de lei compl. Para exlcusão de benefícios</t>
  </si>
  <si>
    <t>LEI Nº 1.546/2020</t>
  </si>
  <si>
    <t>OK</t>
  </si>
  <si>
    <t>Lei Complementar nº 059/2020</t>
  </si>
  <si>
    <t>Lei nº 1.402/2020</t>
  </si>
  <si>
    <t>Decreto nº 99/2020</t>
  </si>
  <si>
    <t>Lei nº 2.092/2020 (art. 7º)</t>
  </si>
  <si>
    <t>LC nº 01/2020 e LC nº 02/2020</t>
  </si>
  <si>
    <t>pensão por morte (idade) e abono de permanência.</t>
  </si>
  <si>
    <t>Lei nº 2.143/2020</t>
  </si>
  <si>
    <t>Lei nº 3.195/2020</t>
  </si>
  <si>
    <t>Decreto nº 36/2020</t>
  </si>
  <si>
    <t>LEI 2.216/2019</t>
  </si>
  <si>
    <t>2.986/2020</t>
  </si>
  <si>
    <t>Lei nº 2.090/2020 (art. 1º)</t>
  </si>
  <si>
    <t>Lei nº 3.106/2020</t>
  </si>
  <si>
    <t xml:space="preserve"> LEI nº 2.291, de 09/12/2019</t>
  </si>
  <si>
    <t>Lei nº 2496/2020</t>
  </si>
  <si>
    <t>Lei nº 2.496/2020</t>
  </si>
  <si>
    <t>Lei nº 1.239/2020</t>
  </si>
  <si>
    <t>LC nº 385/2020</t>
  </si>
  <si>
    <t>LC nº 196 de 01 de abril 2020</t>
  </si>
  <si>
    <t>Lei nº 2.123/2020 (art. 12-A)</t>
  </si>
  <si>
    <t>Lei nº 2.816/2020</t>
  </si>
  <si>
    <t>Lei nº 854/2020</t>
  </si>
  <si>
    <t>Lei Complementar nº 221/2020</t>
  </si>
  <si>
    <t>Lei nº 1.630/2020</t>
  </si>
  <si>
    <t>LC nº 055/2020 (art. 7º)</t>
  </si>
  <si>
    <t>Lei nº 2.405/2020</t>
  </si>
  <si>
    <t>2.227/2020</t>
  </si>
  <si>
    <t>Lei nº 3457/2020 (art. 3º)</t>
  </si>
  <si>
    <t>Lei nº 1.131/2020 (art. 1º)</t>
  </si>
  <si>
    <t>Lei nº 1.923/2020</t>
  </si>
  <si>
    <t>Criou RPPS em 05/10/2019 (LEI 1880/2019)</t>
  </si>
  <si>
    <t>Decreto nº 045/2020</t>
  </si>
  <si>
    <t>Decreto nº 2.965/2020</t>
  </si>
  <si>
    <t>Lei nº 3.558/2020 (art. 2º)</t>
  </si>
  <si>
    <t>Lei nº 1021/2020</t>
  </si>
  <si>
    <t>Lei nº 1.021/2020</t>
  </si>
  <si>
    <t>LC nº 91/2020</t>
  </si>
  <si>
    <t>2.329/2020</t>
  </si>
  <si>
    <t>Lei nº 1.220/2020</t>
  </si>
  <si>
    <t>Lei nº 1.509/2020</t>
  </si>
  <si>
    <t>LEI N.º 744, de 02/04/2020</t>
  </si>
  <si>
    <t>Lei nº 2.019/2020 (art. 5º)</t>
  </si>
  <si>
    <t>Lei 1251/2020 - pensão por morte</t>
  </si>
  <si>
    <t>Lei nº 2.522/2020</t>
  </si>
  <si>
    <t>Lei nº 1.429/2020</t>
  </si>
  <si>
    <t>Não aderiu à reforma de benefícios, cf art. 11 da Lei 1429/2020 (manteve as regras antigas)</t>
  </si>
  <si>
    <t>Lei nº 2.257/2020</t>
  </si>
  <si>
    <t>Lei nº 1.968/2020</t>
  </si>
  <si>
    <t>Lei Complementar nº 052/2020</t>
  </si>
  <si>
    <t>075/2020</t>
  </si>
  <si>
    <t>Lei nº 1.413/2020</t>
  </si>
  <si>
    <t>Lei nº 559/2020 (art. 1º)</t>
  </si>
  <si>
    <t>Lei nº 2349/2020</t>
  </si>
  <si>
    <t>já não garantia tais benefícios desde a Lei nº 1.778/2015</t>
  </si>
  <si>
    <t>LC 16/2020</t>
  </si>
  <si>
    <t>Lei nº 1096/2020</t>
  </si>
  <si>
    <t>Lei nº 1.096/2020</t>
  </si>
  <si>
    <t>LC 134/2020</t>
  </si>
  <si>
    <t>Lei Complementar nº 106/2020</t>
  </si>
  <si>
    <t>Lei nº 1.490/2020</t>
  </si>
  <si>
    <t>Lei nº 6.303/2020</t>
  </si>
  <si>
    <t>LEI Nº 007, de  18 de março de 2020</t>
  </si>
  <si>
    <t>Lei nº 476/2020 (art. 4º)</t>
  </si>
  <si>
    <t>Lei nº 4.017/2020</t>
  </si>
  <si>
    <t>Lei nº 1.632/2020</t>
  </si>
  <si>
    <t>Decreto nº 15/2020</t>
  </si>
  <si>
    <t>2.989/2019</t>
  </si>
  <si>
    <t>LC 1090/2020</t>
  </si>
  <si>
    <t>LC 1.090/2020</t>
  </si>
  <si>
    <t>LC Nº 664, DE 26 DE MAIO DE 2020</t>
  </si>
  <si>
    <t>LC 14/2019 E EMENDA À LO Nº 39/2019</t>
  </si>
  <si>
    <t>3544/2020</t>
  </si>
  <si>
    <t>3.544/2020</t>
  </si>
  <si>
    <t>LC 08/2019</t>
  </si>
  <si>
    <t>Lei nº 550/220 (art. 3º)</t>
  </si>
  <si>
    <t>4.104/2020</t>
  </si>
  <si>
    <t>Emenda à LO nº 26/2020</t>
  </si>
  <si>
    <t>LC 67/2020</t>
  </si>
  <si>
    <t>Lei nº 217/2020</t>
  </si>
  <si>
    <t>1.401/2020</t>
  </si>
  <si>
    <t>Lei nº 808/2020</t>
  </si>
  <si>
    <t>LC Nº 618/2020</t>
  </si>
  <si>
    <t>Lei Complementar nº 057/2020</t>
  </si>
  <si>
    <t>Lei nº 3.979/2020</t>
  </si>
  <si>
    <t>Lei nº 4.282/2020</t>
  </si>
  <si>
    <t>3.142/2020</t>
  </si>
  <si>
    <t>Lei nº 4.238/2020 (art. 1º)</t>
  </si>
  <si>
    <t>LC nº 10/2020</t>
  </si>
  <si>
    <t>1.257/2019</t>
  </si>
  <si>
    <t>Lei nº 5.713/2020</t>
  </si>
  <si>
    <t>Lei nº 6.565/2020</t>
  </si>
  <si>
    <t>LC nº 139/2020</t>
  </si>
  <si>
    <t>Lei nº 386/2020</t>
  </si>
  <si>
    <t>Decreto nº 03/2020</t>
  </si>
  <si>
    <t>Lei nº 3465/2020</t>
  </si>
  <si>
    <t>Lei nº 3.465/2020</t>
  </si>
  <si>
    <t>Lei nº 2.339/2020</t>
  </si>
  <si>
    <t>Lei nº 759/2020</t>
  </si>
  <si>
    <t>Lei nº 1.050/2020 e 1.051/2020.</t>
  </si>
  <si>
    <t>Emenda à Constituição nº 01, de 16/12/19</t>
  </si>
  <si>
    <t>Decreto nº 022/2020</t>
  </si>
  <si>
    <t>Lei nº 1.983/2020</t>
  </si>
  <si>
    <t>Leis 1.557/2020 e 1.558/2020</t>
  </si>
  <si>
    <t>Lei nº 407/2020</t>
  </si>
  <si>
    <t>Lei 4.122/2020</t>
  </si>
  <si>
    <t>Lei Complementar nº 242/2020</t>
  </si>
  <si>
    <t>art. 3º</t>
  </si>
  <si>
    <t>Lei  4.483/2020</t>
  </si>
  <si>
    <t>Lei nº 229/2020</t>
  </si>
  <si>
    <t>Lei nº 6331/2020 (regras transitórias)</t>
  </si>
  <si>
    <t>Lei nº 6.331/2020</t>
  </si>
  <si>
    <t>LC 278/2020</t>
  </si>
  <si>
    <t>LEI N.º 1.588, de 19/12/2019</t>
  </si>
  <si>
    <t>LEI Nº 1.800, de  01/04/2020</t>
  </si>
  <si>
    <t>Lei nº 5.404/2020</t>
  </si>
  <si>
    <t>Lei nº 705/2020</t>
  </si>
  <si>
    <t>Lei nº 3.050/2020</t>
  </si>
  <si>
    <t>LC nº 539/2020</t>
  </si>
  <si>
    <t>LEI n.º 2.313, de 31/03/2020</t>
  </si>
  <si>
    <t>5.103/2020</t>
  </si>
  <si>
    <t>Lei nº 4.643/2020</t>
  </si>
  <si>
    <t>Lei nº 1.160/2020</t>
  </si>
  <si>
    <t>Lei Complementar nº 044/2020</t>
  </si>
  <si>
    <t>Lei Complementar nº 031/2020 (art. 2º)</t>
  </si>
  <si>
    <t>Lei nº 3.036/2020</t>
  </si>
  <si>
    <t>DC nº 36/2020</t>
  </si>
  <si>
    <t>Lei nº 4.214/2020</t>
  </si>
  <si>
    <t>Lei nº 1.672/2020</t>
  </si>
  <si>
    <t>Decreto nº 042/2020</t>
  </si>
  <si>
    <t>Lei nº 4.879/2020</t>
  </si>
  <si>
    <t>incapacidade e pensão por morte LC 0111/2019 (NÃO ENVIOU AO GESCON) - JÁ NOTIFICADO</t>
  </si>
  <si>
    <t>lei n.º 1.325, de 20/12/2019</t>
  </si>
  <si>
    <t>LC 49/2020</t>
  </si>
  <si>
    <t>só trata de pensão por morte</t>
  </si>
  <si>
    <t>Decreto nº 42/2020</t>
  </si>
  <si>
    <t>LC nº 49/2020</t>
  </si>
  <si>
    <t>Lei Complementar nº 195/2020</t>
  </si>
  <si>
    <t>Lei nº 741/2020 (art. 1º e 2º)</t>
  </si>
  <si>
    <t>Lei nº 361/2020 (art. 11)</t>
  </si>
  <si>
    <t>3.784/2020</t>
  </si>
  <si>
    <t>Lei nº 1.736/2020</t>
  </si>
  <si>
    <t>LC 75/2020</t>
  </si>
  <si>
    <t>2.676/2020</t>
  </si>
  <si>
    <t>2.677/2020</t>
  </si>
  <si>
    <t>Abadia de Goiás - GO</t>
  </si>
  <si>
    <t>Abadiânia - GO</t>
  </si>
  <si>
    <t>Abaetetuba - PA</t>
  </si>
  <si>
    <t>Abreulândia - TO</t>
  </si>
  <si>
    <t>Açailândia - MA</t>
  </si>
  <si>
    <t>Acarapé - CE</t>
  </si>
  <si>
    <t>Acopiara - CE</t>
  </si>
  <si>
    <t>Acorizal - MT</t>
  </si>
  <si>
    <t>Acreúna - GO</t>
  </si>
  <si>
    <t>Adrianópolis - PR</t>
  </si>
  <si>
    <t>Afogados da Ingazeira - PE</t>
  </si>
  <si>
    <t>Afrânio - PE</t>
  </si>
  <si>
    <t>Afuá - PA</t>
  </si>
  <si>
    <t>Agrestina - PE</t>
  </si>
  <si>
    <t>Agricolândia - PI</t>
  </si>
  <si>
    <t>Água Boa - MT</t>
  </si>
  <si>
    <t>Água Branca - PB</t>
  </si>
  <si>
    <t>Água Branca - PI</t>
  </si>
  <si>
    <t>Água Clara - MS</t>
  </si>
  <si>
    <t>Água Fria de Goiás - GO</t>
  </si>
  <si>
    <t>Água Preta - PE</t>
  </si>
  <si>
    <t>Água Santa - RS</t>
  </si>
  <si>
    <t>Águas Belas - PE</t>
  </si>
  <si>
    <t>Águas da Prata - SP</t>
  </si>
  <si>
    <t>Águas Formosas - MG</t>
  </si>
  <si>
    <t>Águas Lindas de Goiás - GO</t>
  </si>
  <si>
    <t>Águas Mornas - SC</t>
  </si>
  <si>
    <t>Agudo - RS</t>
  </si>
  <si>
    <t>Águia Branca - ES</t>
  </si>
  <si>
    <t>Aiuaba - CE</t>
  </si>
  <si>
    <t>Ajuricaba - RS</t>
  </si>
  <si>
    <t>Alagoa - MG</t>
  </si>
  <si>
    <t>Alagoa Nova - PB</t>
  </si>
  <si>
    <t>Alagoinha - PB</t>
  </si>
  <si>
    <t>Alagoinha - PE</t>
  </si>
  <si>
    <t>Alcântara - MA</t>
  </si>
  <si>
    <t>Aldeias Altas - MA</t>
  </si>
  <si>
    <t>Alecrim - RS</t>
  </si>
  <si>
    <t>Alegre - ES</t>
  </si>
  <si>
    <t>Alegrete - RS</t>
  </si>
  <si>
    <t>Alegrete do Piauí - PI</t>
  </si>
  <si>
    <t>Alegria - RS</t>
  </si>
  <si>
    <t>Além Paraíba - MG</t>
  </si>
  <si>
    <t>Alexandria - RN</t>
  </si>
  <si>
    <t>Alexânia - GO</t>
  </si>
  <si>
    <t>Algodão de Jandaíra - PB</t>
  </si>
  <si>
    <t>Alhandra - PB</t>
  </si>
  <si>
    <t>Aliança - PE</t>
  </si>
  <si>
    <t>Almirante Tamandaré - PR</t>
  </si>
  <si>
    <t>Aloândia - GO</t>
  </si>
  <si>
    <t>Alpercata - MG</t>
  </si>
  <si>
    <t>Alpestre - RS</t>
  </si>
  <si>
    <t>Alta Floresta - MT</t>
  </si>
  <si>
    <t>Altamira - PA</t>
  </si>
  <si>
    <t>Altamira do Paraná - PR</t>
  </si>
  <si>
    <t>Altinho - PE</t>
  </si>
  <si>
    <t>Altinópolis - SP</t>
  </si>
  <si>
    <t>Alto Alegre - RS</t>
  </si>
  <si>
    <t>Alto Alegre do Pindaré - MA</t>
  </si>
  <si>
    <t>Alto Araguaia - MT</t>
  </si>
  <si>
    <t>Alto Feliz - RS</t>
  </si>
  <si>
    <t>Alto Paraíso de Goiás - GO</t>
  </si>
  <si>
    <t>Alto Paraná - PR</t>
  </si>
  <si>
    <t>Altônia - PR</t>
  </si>
  <si>
    <t>Altos - PI</t>
  </si>
  <si>
    <t>Álvaro de Carvalho - SP</t>
  </si>
  <si>
    <t>Alvinópolis - MG</t>
  </si>
  <si>
    <t>Alvorada - RS</t>
  </si>
  <si>
    <t>Alvorada do Norte - GO</t>
  </si>
  <si>
    <t>Alvorada d'Oeste - RO</t>
  </si>
  <si>
    <t>Amambaí - MS</t>
  </si>
  <si>
    <t>Amaporã - PR</t>
  </si>
  <si>
    <t>Amaraji - PE</t>
  </si>
  <si>
    <t>Amarante do Maranhão - MA</t>
  </si>
  <si>
    <t>Americana - SP</t>
  </si>
  <si>
    <t>Ametista do Sul - RS</t>
  </si>
  <si>
    <t>Amontada - CE</t>
  </si>
  <si>
    <t>Ampére - PR</t>
  </si>
  <si>
    <t>Anajatuba - MA</t>
  </si>
  <si>
    <t>Ananindeua - PA</t>
  </si>
  <si>
    <t>Anápolis - GO</t>
  </si>
  <si>
    <t>Anapurus - MA</t>
  </si>
  <si>
    <t>Anchieta - ES</t>
  </si>
  <si>
    <t>Andirá - PR</t>
  </si>
  <si>
    <t>Andradas - MG</t>
  </si>
  <si>
    <t>Angélica - MS</t>
  </si>
  <si>
    <t>Angelim - PE</t>
  </si>
  <si>
    <t>Angelina - SC</t>
  </si>
  <si>
    <t>Angical do Piauí - PI</t>
  </si>
  <si>
    <t>Angra dos Reis - RJ</t>
  </si>
  <si>
    <t>Ângulo - PR</t>
  </si>
  <si>
    <t>Anhanguera - GO</t>
  </si>
  <si>
    <t>Anicuns - GO</t>
  </si>
  <si>
    <t>Anitápolis - SC</t>
  </si>
  <si>
    <t>Anta Gorda - RS</t>
  </si>
  <si>
    <t>Antônio Almeida - PI</t>
  </si>
  <si>
    <t>Antônio Carlos - SC</t>
  </si>
  <si>
    <t>Antônio Gonçalves - BA</t>
  </si>
  <si>
    <t>Antônio João - MS</t>
  </si>
  <si>
    <t>Antônio Prado - RS</t>
  </si>
  <si>
    <t>Aparecida de Goiânia - GO</t>
  </si>
  <si>
    <t>Aparecida do Rio Doce - GO</t>
  </si>
  <si>
    <t>Aparecida do Taboado - MS</t>
  </si>
  <si>
    <t>Aparecida d'Oeste - SP</t>
  </si>
  <si>
    <t>Aperibé - RJ</t>
  </si>
  <si>
    <t>Apiacás - MT</t>
  </si>
  <si>
    <t>Aquidauana - MS</t>
  </si>
  <si>
    <t>Aracaju - SE</t>
  </si>
  <si>
    <t>Araçariguama - SP</t>
  </si>
  <si>
    <t>Aracati - CE</t>
  </si>
  <si>
    <t>Aracoiaba - CE</t>
  </si>
  <si>
    <t>Araçoiaba - PE</t>
  </si>
  <si>
    <t>Aracruz - ES</t>
  </si>
  <si>
    <t>Araçu - GO</t>
  </si>
  <si>
    <t>Aragoiânia - GO</t>
  </si>
  <si>
    <t>Araguacema - TO</t>
  </si>
  <si>
    <t>Araguaiana - MT</t>
  </si>
  <si>
    <t>Araguaína - TO</t>
  </si>
  <si>
    <t>Araguainha - MT</t>
  </si>
  <si>
    <t>Araguatins - TO</t>
  </si>
  <si>
    <t>Aral Moreira - MS</t>
  </si>
  <si>
    <t>Arandu - SP</t>
  </si>
  <si>
    <t>Arapiraca - AL</t>
  </si>
  <si>
    <t>Araponga - MG</t>
  </si>
  <si>
    <t>Arapongas - PR</t>
  </si>
  <si>
    <t>Araporã - MG</t>
  </si>
  <si>
    <t>Arapoti - PR</t>
  </si>
  <si>
    <t>Araputanga - MT</t>
  </si>
  <si>
    <t>Araquari - SC</t>
  </si>
  <si>
    <t>Arara - PB</t>
  </si>
  <si>
    <t>Araras - SP</t>
  </si>
  <si>
    <t>Araripe - CE</t>
  </si>
  <si>
    <t>Araripina - PE</t>
  </si>
  <si>
    <t>Araruama - RJ</t>
  </si>
  <si>
    <t>Aratiba - RS</t>
  </si>
  <si>
    <t>Araucária - PR</t>
  </si>
  <si>
    <t>Araxá - MG</t>
  </si>
  <si>
    <t>Arceburgo - MG</t>
  </si>
  <si>
    <t>Arcoverde - PE</t>
  </si>
  <si>
    <t>Areal - RJ</t>
  </si>
  <si>
    <t>Aripuanã - MT</t>
  </si>
  <si>
    <t>Ariquemes - RO</t>
  </si>
  <si>
    <t>Armação dos Búzios - RJ</t>
  </si>
  <si>
    <t>Aroazes - PI</t>
  </si>
  <si>
    <t>Arraial do Cabo - RJ</t>
  </si>
  <si>
    <t>Arraias - TO</t>
  </si>
  <si>
    <t>Arroio do Meio - RS</t>
  </si>
  <si>
    <t>Arroio do Sal - RS</t>
  </si>
  <si>
    <t>Arroio dos Ratos - RS</t>
  </si>
  <si>
    <t>Arroio Grande - RS</t>
  </si>
  <si>
    <t>Arroio Trinta - SC</t>
  </si>
  <si>
    <t>Artur Nogueira - SP</t>
  </si>
  <si>
    <t>Aruanã - GO</t>
  </si>
  <si>
    <t>Arvorezinha - RS</t>
  </si>
  <si>
    <t>Aspásia - SP</t>
  </si>
  <si>
    <t>Assis - SP</t>
  </si>
  <si>
    <t>Astorga - PR</t>
  </si>
  <si>
    <t>Atalaia - AL</t>
  </si>
  <si>
    <t>Atalaia - PR</t>
  </si>
  <si>
    <t>Aurilândia - GO</t>
  </si>
  <si>
    <t>Avaré - SP</t>
  </si>
  <si>
    <t>Bady Bassitt - SP</t>
  </si>
  <si>
    <t>Baependi - MG</t>
  </si>
  <si>
    <t>Bagé - RS</t>
  </si>
  <si>
    <t>Baião - PA</t>
  </si>
  <si>
    <t>Baliza - GO</t>
  </si>
  <si>
    <t>Balneário Barra do Sul - SC</t>
  </si>
  <si>
    <t>Balneário Camboriú - SC</t>
  </si>
  <si>
    <t>Balneário Piçarras - SC</t>
  </si>
  <si>
    <t>Balneário Pinhal - RS</t>
  </si>
  <si>
    <t>Bambuí - MG</t>
  </si>
  <si>
    <t>Bananeiras - PB</t>
  </si>
  <si>
    <t>Bandeira - MG</t>
  </si>
  <si>
    <t>Barão - RS</t>
  </si>
  <si>
    <t>Barão de Melgaço - MT</t>
  </si>
  <si>
    <t>Barão do Triunfo - RS</t>
  </si>
  <si>
    <t>Barbacena - MG</t>
  </si>
  <si>
    <t>Barcelos - AM</t>
  </si>
  <si>
    <t>Barra de Guabiraba - PE</t>
  </si>
  <si>
    <t>Barra de Santa Rosa - PB</t>
  </si>
  <si>
    <t>Barra de Santo Antônio - AL</t>
  </si>
  <si>
    <t>Barra de São Francisco - ES</t>
  </si>
  <si>
    <t>Barra do Bugres - MT</t>
  </si>
  <si>
    <t>Barra do Garças - MT</t>
  </si>
  <si>
    <t>Barra do Guarita - RS</t>
  </si>
  <si>
    <t>Barra do Piraí - RJ</t>
  </si>
  <si>
    <t>Barra do Ribeiro - RS</t>
  </si>
  <si>
    <t>Barra do Rio Azul - RS</t>
  </si>
  <si>
    <t>Barra Funda - RS</t>
  </si>
  <si>
    <t>Barra Mansa - RJ</t>
  </si>
  <si>
    <t>Barra Velha - SC</t>
  </si>
  <si>
    <t>Barracão - PR</t>
  </si>
  <si>
    <t>Barreiras do Piauí - PI</t>
  </si>
  <si>
    <t>Barreirinha - AM</t>
  </si>
  <si>
    <t>Barreirinhas - MA</t>
  </si>
  <si>
    <t>Barreiros - PE</t>
  </si>
  <si>
    <t>Barretos - SP</t>
  </si>
  <si>
    <t>Barro Alto - GO</t>
  </si>
  <si>
    <t>Barro Duro - PI</t>
  </si>
  <si>
    <t>Barros Cassal - RS</t>
  </si>
  <si>
    <t>Barueri - SP</t>
  </si>
  <si>
    <t>Batalha - AL</t>
  </si>
  <si>
    <t>Baturité - CE</t>
  </si>
  <si>
    <t>Bauru - SP</t>
  </si>
  <si>
    <t>Bayeux - PB</t>
  </si>
  <si>
    <t>Bebedouro - SP</t>
  </si>
  <si>
    <t>Beberibe - CE</t>
  </si>
  <si>
    <t>Bela Vista de Goiás - GO</t>
  </si>
  <si>
    <t>Bela Vista do Paraíso - PR</t>
  </si>
  <si>
    <t>Belém - AL</t>
  </si>
  <si>
    <t>Belém - PA</t>
  </si>
  <si>
    <t>Belém - PB</t>
  </si>
  <si>
    <t>Belém de São Francisco - PE</t>
  </si>
  <si>
    <t>Belém do Brejo do Cruz - PB</t>
  </si>
  <si>
    <t>Belém do Piauí - PI</t>
  </si>
  <si>
    <t>Belford Roxo - RJ</t>
  </si>
  <si>
    <t>Belmiro Braga - MG</t>
  </si>
  <si>
    <t>Belo Horizonte - MG</t>
  </si>
  <si>
    <t>Belo Jardim - PE</t>
  </si>
  <si>
    <t>Belo Monte - AL</t>
  </si>
  <si>
    <t>Benjamin Constant - AM</t>
  </si>
  <si>
    <t>Bento Gonçalves - RS</t>
  </si>
  <si>
    <t>Berizal - MG</t>
  </si>
  <si>
    <t>Bertioga - SP</t>
  </si>
  <si>
    <t>Bertolínia - PI</t>
  </si>
  <si>
    <t>Beruri - AM</t>
  </si>
  <si>
    <t>Betânia - PE</t>
  </si>
  <si>
    <t>Betim - MG</t>
  </si>
  <si>
    <t>Bezerros - PE</t>
  </si>
  <si>
    <t>Biguaçu - SC</t>
  </si>
  <si>
    <t>Bilac - SP</t>
  </si>
  <si>
    <t>Biquinhas - MG</t>
  </si>
  <si>
    <t>Birigui - SP</t>
  </si>
  <si>
    <t>Biritiba-Mirim - SP</t>
  </si>
  <si>
    <t>Blumenau - SC</t>
  </si>
  <si>
    <t>Boa Esperança - ES</t>
  </si>
  <si>
    <t>Boa Esperança - MG</t>
  </si>
  <si>
    <t>Boa Esperança - PR</t>
  </si>
  <si>
    <t>Boa Saúde (antigo Januário Cicco) - RN</t>
  </si>
  <si>
    <t>Boa Ventura de São Roque - PR</t>
  </si>
  <si>
    <t>Boa Viagem - CE</t>
  </si>
  <si>
    <t>Boa Vista - PB</t>
  </si>
  <si>
    <t>Boa Vista - RR</t>
  </si>
  <si>
    <t>Boa Vista das Missões - RS</t>
  </si>
  <si>
    <t>Boa Vista do Buricá - RS</t>
  </si>
  <si>
    <t>Boa Vista do Sul - RS</t>
  </si>
  <si>
    <t>Boca da Mata - AL</t>
  </si>
  <si>
    <t>Bocaiúva - MG</t>
  </si>
  <si>
    <t>Bodocó - PE</t>
  </si>
  <si>
    <t>Bodoquena - MS</t>
  </si>
  <si>
    <t>Bom Conselho - PE</t>
  </si>
  <si>
    <t>Bom Despacho - MG</t>
  </si>
  <si>
    <t>Bom Jardim - MA</t>
  </si>
  <si>
    <t>Bom Jardim - PE</t>
  </si>
  <si>
    <t>Bom Jardim - RJ</t>
  </si>
  <si>
    <t>Bom Jardim de Goiás - GO</t>
  </si>
  <si>
    <t>Bom Jesus - PB</t>
  </si>
  <si>
    <t>Bom Jesus - PI</t>
  </si>
  <si>
    <t>Bom Jesus - RN</t>
  </si>
  <si>
    <t>Bom Jesus da Penha - MG</t>
  </si>
  <si>
    <t>Bom Jesus das Selvas - MA</t>
  </si>
  <si>
    <t>Bom Jesus de Goiás - GO</t>
  </si>
  <si>
    <t>Bom Jesus dos Perdões - SP</t>
  </si>
  <si>
    <t>Bom Princípio - RS</t>
  </si>
  <si>
    <t>Bom Princípio do Piauí - PI</t>
  </si>
  <si>
    <t>Bom Sucesso - MG</t>
  </si>
  <si>
    <t>Bom Sucesso - PR</t>
  </si>
  <si>
    <t>Bonfinópolis - GO</t>
  </si>
  <si>
    <t>Bonito - BA</t>
  </si>
  <si>
    <t>Bonito - MS</t>
  </si>
  <si>
    <t>Bonito - PE</t>
  </si>
  <si>
    <t>Bonito de Santa Fé - PB</t>
  </si>
  <si>
    <t>Bonópolis - GO</t>
  </si>
  <si>
    <t>Boqueirão do Leão - RS</t>
  </si>
  <si>
    <t>Boqueirão do Piauí - PI</t>
  </si>
  <si>
    <t>Borba - AM</t>
  </si>
  <si>
    <t>Bossoroca - RS</t>
  </si>
  <si>
    <t>Botucatu - SP</t>
  </si>
  <si>
    <t>Branquinha - AL</t>
  </si>
  <si>
    <t>Brasileira - PI</t>
  </si>
  <si>
    <t>Brasília de Minas - MG</t>
  </si>
  <si>
    <t>Brasópolis - MG</t>
  </si>
  <si>
    <t>Brejão - PE</t>
  </si>
  <si>
    <t>Brejinho - PE</t>
  </si>
  <si>
    <t>Brejo da Madre de Deus - PE</t>
  </si>
  <si>
    <t>Brejo do Cruz - PB</t>
  </si>
  <si>
    <t>Breves - PA</t>
  </si>
  <si>
    <t>Brochier - RS</t>
  </si>
  <si>
    <t>Brodowski - SP</t>
  </si>
  <si>
    <t>Brusque - SC</t>
  </si>
  <si>
    <t>Buenos Aires - PE</t>
  </si>
  <si>
    <t>Buíque - PE</t>
  </si>
  <si>
    <t>Buri - SP</t>
  </si>
  <si>
    <t>Buritama - SP</t>
  </si>
  <si>
    <t>Buriti Alegre - GO</t>
  </si>
  <si>
    <t>Buriti de Goiás - GO</t>
  </si>
  <si>
    <t>Buriti dos Lopes - PI</t>
  </si>
  <si>
    <t>Buriticupu - MA</t>
  </si>
  <si>
    <t>Buritinópolis - GO</t>
  </si>
  <si>
    <t>Buritis - MG</t>
  </si>
  <si>
    <t>Buritis - RO</t>
  </si>
  <si>
    <t>Buritizeiro - MG</t>
  </si>
  <si>
    <t>Caapiranga - AM</t>
  </si>
  <si>
    <t>Caaporã - PB</t>
  </si>
  <si>
    <t>Caarapó - MS</t>
  </si>
  <si>
    <t>Cabeceira Grande - MG</t>
  </si>
  <si>
    <t>Cabedelo - PB</t>
  </si>
  <si>
    <t>Cabo de Santo Agostinho - PE</t>
  </si>
  <si>
    <t>Cabo Frio - RJ</t>
  </si>
  <si>
    <t>Cabrobó - PE</t>
  </si>
  <si>
    <t>Caçador - SC</t>
  </si>
  <si>
    <t>Caçapava do Sul - RS</t>
  </si>
  <si>
    <t>Cacaulândia - RO</t>
  </si>
  <si>
    <t>Cacequi - RS</t>
  </si>
  <si>
    <t>Cáceres - MT</t>
  </si>
  <si>
    <t>Cachoeira de Goiás - GO</t>
  </si>
  <si>
    <t>Cachoeira do Arari - PA</t>
  </si>
  <si>
    <t>Cachoeira do Piriá - PA</t>
  </si>
  <si>
    <t>Cachoeira do Sul - RS</t>
  </si>
  <si>
    <t>Cachoeira dos Índios - PB</t>
  </si>
  <si>
    <t>Cachoeira Dourada - GO</t>
  </si>
  <si>
    <t>Cachoeira Dourada - MG</t>
  </si>
  <si>
    <t>Cachoeiras de Macacu - RJ</t>
  </si>
  <si>
    <t>Cachoeirinha - PE</t>
  </si>
  <si>
    <t>Cachoeirinha - RS</t>
  </si>
  <si>
    <t>Cachoeiro de Itapemirim - ES</t>
  </si>
  <si>
    <t>Cacimbas - PB</t>
  </si>
  <si>
    <t>Cacimbinhas - AL</t>
  </si>
  <si>
    <t>Cacique Doble - RS</t>
  </si>
  <si>
    <t>Caçu - GO</t>
  </si>
  <si>
    <t>Caetés - PE</t>
  </si>
  <si>
    <t>Cafeara - PR</t>
  </si>
  <si>
    <t>Cafelândia - PR</t>
  </si>
  <si>
    <t>Caiana - MG</t>
  </si>
  <si>
    <t>Caibaté - RS</t>
  </si>
  <si>
    <t>Caiçara - RS</t>
  </si>
  <si>
    <t>Caieiras - SP</t>
  </si>
  <si>
    <t>Caiuá - SP</t>
  </si>
  <si>
    <t>Cajamar - SP</t>
  </si>
  <si>
    <t>Cajari - MA</t>
  </si>
  <si>
    <t>Cajazeiras - PB</t>
  </si>
  <si>
    <t>Cajazeiras do Piauí - PI</t>
  </si>
  <si>
    <t>Cajueiro - AL</t>
  </si>
  <si>
    <t>Cajueiro da Praia - PI</t>
  </si>
  <si>
    <t>Calçado - PE</t>
  </si>
  <si>
    <t>Caldas Brandão - PB</t>
  </si>
  <si>
    <t>Caldas Novas - GO</t>
  </si>
  <si>
    <t>Caldeirão Grande - BA</t>
  </si>
  <si>
    <t>Calumbi - PE</t>
  </si>
  <si>
    <t>Camaçari - BA</t>
  </si>
  <si>
    <t>Camapuã - MS</t>
  </si>
  <si>
    <t>Camaquã - RS</t>
  </si>
  <si>
    <t>Camaragibe - PE</t>
  </si>
  <si>
    <t>Cambará - PR</t>
  </si>
  <si>
    <t>Cambará do Sul - RS</t>
  </si>
  <si>
    <t>Cambé - PR</t>
  </si>
  <si>
    <t>Camboriú - SC</t>
  </si>
  <si>
    <t>Cambuci - RJ</t>
  </si>
  <si>
    <t>Cambuí - MG</t>
  </si>
  <si>
    <t>Campanário - MG</t>
  </si>
  <si>
    <t>Campanha - MG</t>
  </si>
  <si>
    <t>Campestre - AL</t>
  </si>
  <si>
    <t>Campina das Missões - RS</t>
  </si>
  <si>
    <t>Campina do Simão - PR</t>
  </si>
  <si>
    <t>Campina Grande - PB</t>
  </si>
  <si>
    <t>Campina Grande do Sul - PR</t>
  </si>
  <si>
    <t>Campinápolis - MT</t>
  </si>
  <si>
    <t>Campinas - SP</t>
  </si>
  <si>
    <t>Campinorte - GO</t>
  </si>
  <si>
    <t>Campo Alegre - AL</t>
  </si>
  <si>
    <t>Campo Alegre - SC</t>
  </si>
  <si>
    <t>Campo Alegre de Goiás - GO</t>
  </si>
  <si>
    <t>Campo Bom - RS</t>
  </si>
  <si>
    <t>Campo Bonito - PR</t>
  </si>
  <si>
    <t>Campo do Tenente - PR</t>
  </si>
  <si>
    <t>Campo Formoso - BA</t>
  </si>
  <si>
    <t>Campo Grande - MS</t>
  </si>
  <si>
    <t>Campo Largo - PR</t>
  </si>
  <si>
    <t>Campo Maior - PI</t>
  </si>
  <si>
    <t>Campo Mourão - PR</t>
  </si>
  <si>
    <t>Campo Novo de Rondônia - RO</t>
  </si>
  <si>
    <t>Campo Novo do Parecis - MT</t>
  </si>
  <si>
    <t>Campo Redondo - RN</t>
  </si>
  <si>
    <t>Campo Verde - MT</t>
  </si>
  <si>
    <t>Campos Altos - MG</t>
  </si>
  <si>
    <t>Campos Belos - GO</t>
  </si>
  <si>
    <t>Campos Borges - RS</t>
  </si>
  <si>
    <t>Campos dos Goytacazes - RJ</t>
  </si>
  <si>
    <t>Campos Gerais - MG</t>
  </si>
  <si>
    <t>Campos Verdes - GO</t>
  </si>
  <si>
    <t>Camutanga - PE</t>
  </si>
  <si>
    <t>Canapi - AL</t>
  </si>
  <si>
    <t>Canarana - MT</t>
  </si>
  <si>
    <t>Candeias - MG</t>
  </si>
  <si>
    <t>Candelária - RS</t>
  </si>
  <si>
    <t>Cândido Godói - RS</t>
  </si>
  <si>
    <t>Cândido Mota - SP</t>
  </si>
  <si>
    <t>Cândido Rodrigues - SP</t>
  </si>
  <si>
    <t>Candiota - RS</t>
  </si>
  <si>
    <t>Canguçu - RS</t>
  </si>
  <si>
    <t>Canhotinho - PE</t>
  </si>
  <si>
    <t>Canindé - CE</t>
  </si>
  <si>
    <t>Canoas - RS</t>
  </si>
  <si>
    <t>Canoinhas - SC</t>
  </si>
  <si>
    <t>Cantagalo - MG</t>
  </si>
  <si>
    <t>Cantagalo - PR</t>
  </si>
  <si>
    <t>Cantagalo - RJ</t>
  </si>
  <si>
    <t>Cantanhede - MA</t>
  </si>
  <si>
    <t>Canutama - AM</t>
  </si>
  <si>
    <t>Capanema - PA</t>
  </si>
  <si>
    <t>Capão Bonito do Sul - RS</t>
  </si>
  <si>
    <t>Capão da Canoa - RS</t>
  </si>
  <si>
    <t>Capão do Cipó - RS</t>
  </si>
  <si>
    <t>Caparaó - MG</t>
  </si>
  <si>
    <t>Capela de Santana - RS</t>
  </si>
  <si>
    <t>Capela do Alto Alegre - BA</t>
  </si>
  <si>
    <t>Capinópolis - MG</t>
  </si>
  <si>
    <t>Capistrano - CE</t>
  </si>
  <si>
    <t>Capitão de Campos - PI</t>
  </si>
  <si>
    <t>Capitão Enéas - MG</t>
  </si>
  <si>
    <t>Capivari - SP</t>
  </si>
  <si>
    <t>Capoeiras - PE</t>
  </si>
  <si>
    <t>Caputira - MG</t>
  </si>
  <si>
    <t>Caraá - RS</t>
  </si>
  <si>
    <t>Caraguatatuba - SP</t>
  </si>
  <si>
    <t>Caraíbas - BA</t>
  </si>
  <si>
    <t>Carandaí - MG</t>
  </si>
  <si>
    <t>Carangola - MG</t>
  </si>
  <si>
    <t>Carapebus - RJ</t>
  </si>
  <si>
    <t>Carauari - AM</t>
  </si>
  <si>
    <t>Carazinho - RS</t>
  </si>
  <si>
    <t>Carbonita - MG</t>
  </si>
  <si>
    <t>Cardoso - SP</t>
  </si>
  <si>
    <t>Cardoso Moreira - RJ</t>
  </si>
  <si>
    <t>Cariacica - ES</t>
  </si>
  <si>
    <t>Caridade - CE</t>
  </si>
  <si>
    <t>Caririaçu - CE</t>
  </si>
  <si>
    <t>Carlinda - MT</t>
  </si>
  <si>
    <t>Carlos Barbosa - RS</t>
  </si>
  <si>
    <t>Carlos Chagas - MG</t>
  </si>
  <si>
    <t>Carmésia - MG</t>
  </si>
  <si>
    <t>Carmo - RJ</t>
  </si>
  <si>
    <t>Carmo do Cajuru - MG</t>
  </si>
  <si>
    <t>Carmo do Paranaíba - MG</t>
  </si>
  <si>
    <t>Carmo do Rio Verde - GO</t>
  </si>
  <si>
    <t>Carnaubeira da Penha - PE</t>
  </si>
  <si>
    <t>Carneiros - AL</t>
  </si>
  <si>
    <t>Carolina - MA</t>
  </si>
  <si>
    <t>Carpina - PE</t>
  </si>
  <si>
    <t>Caruaru - PE</t>
  </si>
  <si>
    <t>Carvalhópolis - MG</t>
  </si>
  <si>
    <t>Cascavel - CE</t>
  </si>
  <si>
    <t>Cascavel - PR</t>
  </si>
  <si>
    <t>Caseiros - RS</t>
  </si>
  <si>
    <t>Casimiro de Abreu - RJ</t>
  </si>
  <si>
    <t>Casinhas - PE</t>
  </si>
  <si>
    <t>Cassilândia - MS</t>
  </si>
  <si>
    <t>Castanhal - PA</t>
  </si>
  <si>
    <t>Castanheira - MT</t>
  </si>
  <si>
    <t>Castanheiras - RO</t>
  </si>
  <si>
    <t>Castelândia - GO</t>
  </si>
  <si>
    <t>Castelo do Piauí - PI</t>
  </si>
  <si>
    <t>Catalão - GO</t>
  </si>
  <si>
    <t>Catanduva - SP</t>
  </si>
  <si>
    <t>Catanduvas - PR</t>
  </si>
  <si>
    <t>Caucaia - CE</t>
  </si>
  <si>
    <t>Caxambu - MG</t>
  </si>
  <si>
    <t>Caxias - MA</t>
  </si>
  <si>
    <t>Caxias do Sul - RS</t>
  </si>
  <si>
    <t>Caxingó - PI</t>
  </si>
  <si>
    <t>Ceará-Mirim - RN</t>
  </si>
  <si>
    <t>Cedro - PE</t>
  </si>
  <si>
    <t>Ceres - GO</t>
  </si>
  <si>
    <t>Cerqueira César - SP</t>
  </si>
  <si>
    <t>Cerquilho - SP</t>
  </si>
  <si>
    <t>Cerrito - RS</t>
  </si>
  <si>
    <t>Cerro Azul - PR</t>
  </si>
  <si>
    <t>Cerro Branco - RS</t>
  </si>
  <si>
    <t>Cerro Grande - RS</t>
  </si>
  <si>
    <t>Cerro Grande do Sul - RS</t>
  </si>
  <si>
    <t>Cerro Largo - RS</t>
  </si>
  <si>
    <t>Cezarina - GO</t>
  </si>
  <si>
    <t>Chã Grande - PE</t>
  </si>
  <si>
    <t>Chã Preta - AL</t>
  </si>
  <si>
    <t>Chapada - RS</t>
  </si>
  <si>
    <t>Chapada dos Guimarães - MT</t>
  </si>
  <si>
    <t>Chapada Gaúcha - MG</t>
  </si>
  <si>
    <t>Chapadão do Céu - GO</t>
  </si>
  <si>
    <t>Chapadão do Sul - MS</t>
  </si>
  <si>
    <t>Chapadinha - MA</t>
  </si>
  <si>
    <t>Chapecó - SC</t>
  </si>
  <si>
    <t>Charqueadas - RS</t>
  </si>
  <si>
    <t>Chopinzinho - PR</t>
  </si>
  <si>
    <t>Choró - CE</t>
  </si>
  <si>
    <t>Chorozinho - CE</t>
  </si>
  <si>
    <t>Cianorte - PR</t>
  </si>
  <si>
    <t>Cidade Ocidental - GO</t>
  </si>
  <si>
    <t>Cidreira - RS</t>
  </si>
  <si>
    <t>Ciríaco - RS</t>
  </si>
  <si>
    <t>Cláudia - MT</t>
  </si>
  <si>
    <t>Coari - AM</t>
  </si>
  <si>
    <t>Cocalinho - MT</t>
  </si>
  <si>
    <t>Coelho Neto - MA</t>
  </si>
  <si>
    <t>Coimbra - MG</t>
  </si>
  <si>
    <t>Coité do Nóia - AL</t>
  </si>
  <si>
    <t>Colíder - MT</t>
  </si>
  <si>
    <t>Colinas do Tocantins - TO</t>
  </si>
  <si>
    <t>Colniza - MT</t>
  </si>
  <si>
    <t>Colombo - PR</t>
  </si>
  <si>
    <t>Colônia do Gurguéia - PI</t>
  </si>
  <si>
    <t>Colônia Leopoldina - AL</t>
  </si>
  <si>
    <t>Colorado - PR</t>
  </si>
  <si>
    <t>Colorado - RS</t>
  </si>
  <si>
    <t>Comendador Gomes - MG</t>
  </si>
  <si>
    <t>Comendador Levy Gasparian - RJ</t>
  </si>
  <si>
    <t>Comodoro - MT</t>
  </si>
  <si>
    <t>Conceição da Barra - ES</t>
  </si>
  <si>
    <t>Conceição das Alagoas - MG</t>
  </si>
  <si>
    <t>Conceição de Macabu - RJ</t>
  </si>
  <si>
    <t>Conceição do Pará - MG</t>
  </si>
  <si>
    <t>Conchal - SP</t>
  </si>
  <si>
    <t>Concórdia - SC</t>
  </si>
  <si>
    <t>Condado - PE</t>
  </si>
  <si>
    <t>Conde - PB</t>
  </si>
  <si>
    <t>Condor - RS</t>
  </si>
  <si>
    <t>Confresa - MT</t>
  </si>
  <si>
    <t>Congonhas - MG</t>
  </si>
  <si>
    <t>Congonhinhas - PR</t>
  </si>
  <si>
    <t>Conquista d'Oeste - MT</t>
  </si>
  <si>
    <t>Constantina - RS</t>
  </si>
  <si>
    <t>Contagem - MG</t>
  </si>
  <si>
    <t>Contenda - PR</t>
  </si>
  <si>
    <t>Coqueiro Seco - AL</t>
  </si>
  <si>
    <t>Coqueiros do Sul - RS</t>
  </si>
  <si>
    <t>Coração de Jesus - MG</t>
  </si>
  <si>
    <t>Coração de Maria - BA</t>
  </si>
  <si>
    <t>Corbélia - PR</t>
  </si>
  <si>
    <t>Cordeiro - RJ</t>
  </si>
  <si>
    <t>Coroaci - MG</t>
  </si>
  <si>
    <t>Coroatá - MA</t>
  </si>
  <si>
    <t>Coromandel - MG</t>
  </si>
  <si>
    <t>Coronel Barros - RS</t>
  </si>
  <si>
    <t>Coronel Bicaco - RS</t>
  </si>
  <si>
    <t>Coronel Fabriciano - MG</t>
  </si>
  <si>
    <t>Coronel João Pessoa - RN</t>
  </si>
  <si>
    <t>Coronel Macedo - SP</t>
  </si>
  <si>
    <t>Coronel Pilar - RS</t>
  </si>
  <si>
    <t>Coronel Sapucaia - MS</t>
  </si>
  <si>
    <t>Córrego Danta - MG</t>
  </si>
  <si>
    <t>Córrego do Ouro - GO</t>
  </si>
  <si>
    <t>Corrente - PI</t>
  </si>
  <si>
    <t>Correntes - PE</t>
  </si>
  <si>
    <t>Correntina - BA</t>
  </si>
  <si>
    <t>Cortês - PE</t>
  </si>
  <si>
    <t>Corumbá - MS</t>
  </si>
  <si>
    <t>Corumbaíba - GO</t>
  </si>
  <si>
    <t>Coruripe - AL</t>
  </si>
  <si>
    <t>Costa Rica - MS</t>
  </si>
  <si>
    <t>Cotia - SP</t>
  </si>
  <si>
    <t>Cotriguaçu - MT</t>
  </si>
  <si>
    <t>Couto de Magalhães - TO</t>
  </si>
  <si>
    <t>Coxim - MS</t>
  </si>
  <si>
    <t>Craíbas - AL</t>
  </si>
  <si>
    <t>Crato - CE</t>
  </si>
  <si>
    <t>Cravinhos - SP</t>
  </si>
  <si>
    <t>Criciúma - SC</t>
  </si>
  <si>
    <t>Cristal - RS</t>
  </si>
  <si>
    <t>Cristalândia do Piauí - PI</t>
  </si>
  <si>
    <t>Cristália - MG</t>
  </si>
  <si>
    <t>Cristalina - GO</t>
  </si>
  <si>
    <t>Cristianópolis - GO</t>
  </si>
  <si>
    <t>Crixás - GO</t>
  </si>
  <si>
    <t>Cruz - CE</t>
  </si>
  <si>
    <t>Cruzeiro da Fortaleza - MG</t>
  </si>
  <si>
    <t>Cruzeiro do Oeste - PR</t>
  </si>
  <si>
    <t>Cruzeiro do Sul - PR</t>
  </si>
  <si>
    <t>Cruzeta - RN</t>
  </si>
  <si>
    <t>Cubatão - SP</t>
  </si>
  <si>
    <t>Cuiabá - MT</t>
  </si>
  <si>
    <t>Cuité - PB</t>
  </si>
  <si>
    <t>Cuitegi - PB</t>
  </si>
  <si>
    <t>Cujubim - RO</t>
  </si>
  <si>
    <t>Cumari - GO</t>
  </si>
  <si>
    <t>Cumaru - PE</t>
  </si>
  <si>
    <t>Curitiba - PR</t>
  </si>
  <si>
    <t>Curitibanos - SC</t>
  </si>
  <si>
    <t>Curiúva - PR</t>
  </si>
  <si>
    <t>Curralinho - PA</t>
  </si>
  <si>
    <t>Curralinhos - PI</t>
  </si>
  <si>
    <t>Curvelândia - MT</t>
  </si>
  <si>
    <t>Custódia - PE</t>
  </si>
  <si>
    <t>Damianópolis - GO</t>
  </si>
  <si>
    <t>Davinópolis - GO</t>
  </si>
  <si>
    <t>Demerval Lobão - PI</t>
  </si>
  <si>
    <t>Descoberto - MG</t>
  </si>
  <si>
    <t>Desterro - PB</t>
  </si>
  <si>
    <t>Dezesseis de Novembro - RS</t>
  </si>
  <si>
    <t>Diadema - SP</t>
  </si>
  <si>
    <t>Diamante - PB</t>
  </si>
  <si>
    <t>Diamante do Norte - PR</t>
  </si>
  <si>
    <t>Diamantina - MG</t>
  </si>
  <si>
    <t>Dianópolis - TO</t>
  </si>
  <si>
    <t>Dilermando de Aguiar - RS</t>
  </si>
  <si>
    <t>Dirce Reis - SP</t>
  </si>
  <si>
    <t>Divino - MG</t>
  </si>
  <si>
    <t>Divinolândia - SP</t>
  </si>
  <si>
    <t>Divinópolis - MG</t>
  </si>
  <si>
    <t>Dois Irmãos - RS</t>
  </si>
  <si>
    <t>Dois Irmãos do Buriti - MS</t>
  </si>
  <si>
    <t>Dois Irmãos do Tocantins - TO</t>
  </si>
  <si>
    <t>Dois Lajeados - RS</t>
  </si>
  <si>
    <t>Dom Eliseu - PA</t>
  </si>
  <si>
    <t>Dom Pedrito - RS</t>
  </si>
  <si>
    <t>Dom Pedro de Alcântara - RS</t>
  </si>
  <si>
    <t>Domingos Martins - ES</t>
  </si>
  <si>
    <t>Dona Francisca - RS</t>
  </si>
  <si>
    <t>Dona Inês - PB</t>
  </si>
  <si>
    <t>Dores do Indaiá - MG</t>
  </si>
  <si>
    <t>Dores do Rio Preto - ES</t>
  </si>
  <si>
    <t>Dormentes - PE</t>
  </si>
  <si>
    <t>Douradina - MS</t>
  </si>
  <si>
    <t>Dourados - MS</t>
  </si>
  <si>
    <t>Doutor Maurício Cardoso - RS</t>
  </si>
  <si>
    <t>Doutor Severiano - RN</t>
  </si>
  <si>
    <t>Doutor Ulysses - PR</t>
  </si>
  <si>
    <t>Doverlândia - GO</t>
  </si>
  <si>
    <t>Duas Barras - RJ</t>
  </si>
  <si>
    <t>Duque Bacelar - MA</t>
  </si>
  <si>
    <t>Duque de Caxias - RJ</t>
  </si>
  <si>
    <t>Edealina - GO</t>
  </si>
  <si>
    <t>Edéia - GO</t>
  </si>
  <si>
    <t>Eldorado - MS</t>
  </si>
  <si>
    <t>Eliseu Martins - PI</t>
  </si>
  <si>
    <t>Embu das Artes - SP</t>
  </si>
  <si>
    <t>Encantado - RS</t>
  </si>
  <si>
    <t>Encruzilhada do Sul - RS</t>
  </si>
  <si>
    <t>Engenheiro Caldas - MG</t>
  </si>
  <si>
    <t>Engenheiro Coelho - SP</t>
  </si>
  <si>
    <t>Engenho Velho - RS</t>
  </si>
  <si>
    <t>Entre-Ijuís - RS</t>
  </si>
  <si>
    <t>Envira - AM</t>
  </si>
  <si>
    <t>Erebango - RS</t>
  </si>
  <si>
    <t>Erechim - RS</t>
  </si>
  <si>
    <t>Ernestina - RS</t>
  </si>
  <si>
    <t>Escada - PE</t>
  </si>
  <si>
    <t>Espera Feliz - MG</t>
  </si>
  <si>
    <t>Esperança - PB</t>
  </si>
  <si>
    <t>Esperança Nova - PR</t>
  </si>
  <si>
    <t>Esperantina - PI</t>
  </si>
  <si>
    <t>Espigão do Oeste - RO</t>
  </si>
  <si>
    <t>Espinosa - MG</t>
  </si>
  <si>
    <t>Espumoso - RS</t>
  </si>
  <si>
    <t>Estação - RS</t>
  </si>
  <si>
    <t>Estância Velha - RS</t>
  </si>
  <si>
    <t>Esteio - RS</t>
  </si>
  <si>
    <t>Estrela - RS</t>
  </si>
  <si>
    <t>Estrela do Indaiá - MG</t>
  </si>
  <si>
    <t>Estrela d'Oeste - SP</t>
  </si>
  <si>
    <t>Estrela Velha - RS</t>
  </si>
  <si>
    <t>Eugênio de Castro - RS</t>
  </si>
  <si>
    <t>Eusébio - CE</t>
  </si>
  <si>
    <t>Extrema - MG</t>
  </si>
  <si>
    <t>Extremoz - RN</t>
  </si>
  <si>
    <t>Exu - PE</t>
  </si>
  <si>
    <t>Fagundes Varela - RS</t>
  </si>
  <si>
    <t>Faina - GO</t>
  </si>
  <si>
    <t>Farroupilha - RS</t>
  </si>
  <si>
    <t>Fátima - TO</t>
  </si>
  <si>
    <t>Fátima do Sul - MS</t>
  </si>
  <si>
    <t>Faxinal do Soturno - RS</t>
  </si>
  <si>
    <t>Fazenda Nova - GO</t>
  </si>
  <si>
    <t>Fazenda Rio Grande - PR</t>
  </si>
  <si>
    <t>Fazenda Vilanova - RS</t>
  </si>
  <si>
    <t>Feira de Santana - BA</t>
  </si>
  <si>
    <t>Feira Nova - PE</t>
  </si>
  <si>
    <t>Felisburgo - MG</t>
  </si>
  <si>
    <t>Felixlândia - MG</t>
  </si>
  <si>
    <t>Feliz - RS</t>
  </si>
  <si>
    <t>Feliz Natal - MT</t>
  </si>
  <si>
    <t>Fernandes Pinheiro - PR</t>
  </si>
  <si>
    <t>Fernandópolis - SP</t>
  </si>
  <si>
    <t>Fernão - SP</t>
  </si>
  <si>
    <t>Ferreiros - PE</t>
  </si>
  <si>
    <t>Figueirópolis - TO</t>
  </si>
  <si>
    <t>Figueirópolis d'Oeste - MT</t>
  </si>
  <si>
    <t>Filadélfia - BA</t>
  </si>
  <si>
    <t>Firminópolis - GO</t>
  </si>
  <si>
    <t>Flexeiras - AL</t>
  </si>
  <si>
    <t>Flor da Serra do Sul - PR</t>
  </si>
  <si>
    <t>Floreal - SP</t>
  </si>
  <si>
    <t>Flores - PE</t>
  </si>
  <si>
    <t>Flores da Cunha - RS</t>
  </si>
  <si>
    <t>Floresta - PE</t>
  </si>
  <si>
    <t>Floresta - PR</t>
  </si>
  <si>
    <t>Florestal - MG</t>
  </si>
  <si>
    <t>Floriano - PI</t>
  </si>
  <si>
    <t>Floriano Peixoto - RS</t>
  </si>
  <si>
    <t>Florianópolis - SC</t>
  </si>
  <si>
    <t>Flórida - PR</t>
  </si>
  <si>
    <t>Fonte Boa - AM</t>
  </si>
  <si>
    <t>Fontoura Xavier - RS</t>
  </si>
  <si>
    <t>Formiga - MG</t>
  </si>
  <si>
    <t>Formigueiro - RS</t>
  </si>
  <si>
    <t>Formosa - GO</t>
  </si>
  <si>
    <t>Formosa da Serra Negra - MA</t>
  </si>
  <si>
    <t>Formoso - GO</t>
  </si>
  <si>
    <t>Formoso do Araguaia - TO</t>
  </si>
  <si>
    <t>Forquilhinha - SC</t>
  </si>
  <si>
    <t>Fortaleza - CE</t>
  </si>
  <si>
    <t>Fortaleza de Minas - MG</t>
  </si>
  <si>
    <t>Fortaleza dos Valos - RS</t>
  </si>
  <si>
    <t>Fortim - CE</t>
  </si>
  <si>
    <t>Foz do Iguaçu - PR</t>
  </si>
  <si>
    <t>Foz do Jordão - PR</t>
  </si>
  <si>
    <t>Francisco Beltrão - PR</t>
  </si>
  <si>
    <t>Francisco Morato - SP</t>
  </si>
  <si>
    <t>Francisco Sá - MG</t>
  </si>
  <si>
    <t>Francisco Santos - PI</t>
  </si>
  <si>
    <t>Franco da Rocha - SP</t>
  </si>
  <si>
    <t>Frederico Westphalen - RS</t>
  </si>
  <si>
    <t>Frei Martinho - PB</t>
  </si>
  <si>
    <t>Fronteira dos Vales - MG</t>
  </si>
  <si>
    <t>Fronteiras - PI</t>
  </si>
  <si>
    <t>Fundão - ES</t>
  </si>
  <si>
    <t>Gameleira de Goiás - GO</t>
  </si>
  <si>
    <t>Garanhuns - PE</t>
  </si>
  <si>
    <t>Garça - SP</t>
  </si>
  <si>
    <t>Garibaldi - RS</t>
  </si>
  <si>
    <t>Garopaba - SC</t>
  </si>
  <si>
    <t>Garruchos - RS</t>
  </si>
  <si>
    <t>Gastão Vidigal - SP</t>
  </si>
  <si>
    <t>Gaúcha do Norte - MT</t>
  </si>
  <si>
    <t>General Carneiro - MT</t>
  </si>
  <si>
    <t>General Salgado - SP</t>
  </si>
  <si>
    <t>General Sampaio - CE</t>
  </si>
  <si>
    <t>Getúlio Vargas - RS</t>
  </si>
  <si>
    <t>Girau do Ponciano - AL</t>
  </si>
  <si>
    <t>Giruá - RS</t>
  </si>
  <si>
    <t>Glória d'Oeste - MT</t>
  </si>
  <si>
    <t>Godoy Moreira - PR</t>
  </si>
  <si>
    <t>Goiana - PE</t>
  </si>
  <si>
    <t>Goiandira - GO</t>
  </si>
  <si>
    <t>Goianésia - GO</t>
  </si>
  <si>
    <t>Goiânia - GO</t>
  </si>
  <si>
    <t>Goianinha - RN</t>
  </si>
  <si>
    <t>Goianira - GO</t>
  </si>
  <si>
    <t>Goianorte - TO</t>
  </si>
  <si>
    <t>Goiatuba - GO</t>
  </si>
  <si>
    <t>Gonçalves - MG</t>
  </si>
  <si>
    <t>Gouvelândia - GO</t>
  </si>
  <si>
    <t>Governador Jorge Teixeira - RO</t>
  </si>
  <si>
    <t>Governador Valadares - MG</t>
  </si>
  <si>
    <t>Gramado dos Loureiros - RS</t>
  </si>
  <si>
    <t>Gramado Xavier - RS</t>
  </si>
  <si>
    <t>Granito - PE</t>
  </si>
  <si>
    <t>Gravatá - PE</t>
  </si>
  <si>
    <t>Gravataí - RS</t>
  </si>
  <si>
    <t>Guaçuí - ES</t>
  </si>
  <si>
    <t>Guaíba - RS</t>
  </si>
  <si>
    <t>Guaimbê - SP</t>
  </si>
  <si>
    <t>Guaíra - SP</t>
  </si>
  <si>
    <t>Guairaçá - PR</t>
  </si>
  <si>
    <t>Guajará-Mirim - RO</t>
  </si>
  <si>
    <t>Guamiranga - PR</t>
  </si>
  <si>
    <t>Guanhães - MG</t>
  </si>
  <si>
    <t>Guapiaçu - SP</t>
  </si>
  <si>
    <t>Guapó - GO</t>
  </si>
  <si>
    <t>Guaporé - RS</t>
  </si>
  <si>
    <t>Guarabira - PB</t>
  </si>
  <si>
    <t>Guaraci - PR</t>
  </si>
  <si>
    <t>Guaraci - SP</t>
  </si>
  <si>
    <t>Guaraciaba - MG</t>
  </si>
  <si>
    <t>Guaraí - TO</t>
  </si>
  <si>
    <t>Guaramiranga - CE</t>
  </si>
  <si>
    <t>Guarani - MG</t>
  </si>
  <si>
    <t>Guarani das Missões - RS</t>
  </si>
  <si>
    <t>Guarani de Goiás - GO</t>
  </si>
  <si>
    <t>Guaraniaçu - PR</t>
  </si>
  <si>
    <t>Guarantã do Norte - MT</t>
  </si>
  <si>
    <t>Guarapari - ES</t>
  </si>
  <si>
    <t>Guarapuava - PR</t>
  </si>
  <si>
    <t>Guaratuba - PR</t>
  </si>
  <si>
    <t>Guarujá - SP</t>
  </si>
  <si>
    <t>Guarulhos - SP</t>
  </si>
  <si>
    <t>Guia Lopes da Laguna - MS</t>
  </si>
  <si>
    <t>Guimarânia - MG</t>
  </si>
  <si>
    <t>Guiratinga - MT</t>
  </si>
  <si>
    <t>Guiricema - MG</t>
  </si>
  <si>
    <t>Gurinhatã - MG</t>
  </si>
  <si>
    <t>Gurupi - TO</t>
  </si>
  <si>
    <t>Harmonia - RS</t>
  </si>
  <si>
    <t>Heitoraí - GO</t>
  </si>
  <si>
    <t>Heliodora - MG</t>
  </si>
  <si>
    <t>Herval - RS</t>
  </si>
  <si>
    <t>Herval d'Oeste - SC</t>
  </si>
  <si>
    <t>Hidrolândia - GO</t>
  </si>
  <si>
    <t>Holambra - SP</t>
  </si>
  <si>
    <t>Horizonte - CE</t>
  </si>
  <si>
    <t>Horizontina - RS</t>
  </si>
  <si>
    <t>Hortolândia - SP</t>
  </si>
  <si>
    <t>Hugo Napoleão - PI</t>
  </si>
  <si>
    <t>Humaitá - AM</t>
  </si>
  <si>
    <t>Humaitá - RS</t>
  </si>
  <si>
    <t>Iaciara - GO</t>
  </si>
  <si>
    <t>Iati - PE</t>
  </si>
  <si>
    <t>Ibaiti - PR</t>
  </si>
  <si>
    <t>Ibiaçá - RS</t>
  </si>
  <si>
    <t>Ibicoara - BA</t>
  </si>
  <si>
    <t>Ibicuitinga - CE</t>
  </si>
  <si>
    <t>Ibimirim - PE</t>
  </si>
  <si>
    <t>Ibiporã - PR</t>
  </si>
  <si>
    <t>Ibiraçu - ES</t>
  </si>
  <si>
    <t>Ibiraiaras - RS</t>
  </si>
  <si>
    <t>Ibirajuba - PE</t>
  </si>
  <si>
    <t>Ibirapuitã - RS</t>
  </si>
  <si>
    <t>Ibirité - MG</t>
  </si>
  <si>
    <t>Ibirubá - RS</t>
  </si>
  <si>
    <t>Icapuí - CE</t>
  </si>
  <si>
    <t>Içara - SC</t>
  </si>
  <si>
    <t>Icaraíma - PR</t>
  </si>
  <si>
    <t>Igaci - AL</t>
  </si>
  <si>
    <t>Igaraçu do Tietê - SP</t>
  </si>
  <si>
    <t>Igarapava - SP</t>
  </si>
  <si>
    <t>Igarapé do Meio - MA</t>
  </si>
  <si>
    <t>Igarapé Grande - MA</t>
  </si>
  <si>
    <t>Igarassu - PE</t>
  </si>
  <si>
    <t>Igaratinga - MG</t>
  </si>
  <si>
    <t>Igrejinha - RS</t>
  </si>
  <si>
    <t>Iguaba Grande - RJ</t>
  </si>
  <si>
    <t>Iguaraci - PE</t>
  </si>
  <si>
    <t>Iguatama - MG</t>
  </si>
  <si>
    <t>Ijuí - RS</t>
  </si>
  <si>
    <t>Ilha das Flores - SE</t>
  </si>
  <si>
    <t>Ilha de Itamaracá - PE</t>
  </si>
  <si>
    <t>Ilha Solteira - SP</t>
  </si>
  <si>
    <t>Ilhabela - SP</t>
  </si>
  <si>
    <t>Ilhota - SC</t>
  </si>
  <si>
    <t>Ilópolis - RS</t>
  </si>
  <si>
    <t>Imbituva - PR</t>
  </si>
  <si>
    <t>Imigrante - RS</t>
  </si>
  <si>
    <t>Inácio Martins - PR</t>
  </si>
  <si>
    <t>Inaciolândia - GO</t>
  </si>
  <si>
    <t>Inajá - PE</t>
  </si>
  <si>
    <t>Inajá - PR</t>
  </si>
  <si>
    <t>Indaial - SC</t>
  </si>
  <si>
    <t>Indaiatuba - SP</t>
  </si>
  <si>
    <t>Independência - RS</t>
  </si>
  <si>
    <t>Indianópolis - PR</t>
  </si>
  <si>
    <t>Indiara - GO</t>
  </si>
  <si>
    <t>Ingazeira - PE</t>
  </si>
  <si>
    <t>Inhapi - AL</t>
  </si>
  <si>
    <t>Inhaúma - MG</t>
  </si>
  <si>
    <t>Inhumas - GO</t>
  </si>
  <si>
    <t>Inocência - MS</t>
  </si>
  <si>
    <t>Ipameri - GO</t>
  </si>
  <si>
    <t>Ipê - RS</t>
  </si>
  <si>
    <t>Ipecaetá - BA</t>
  </si>
  <si>
    <t>Ipiaçu - MG</t>
  </si>
  <si>
    <t>Ipiguá - SP</t>
  </si>
  <si>
    <t>Ipiranga - PR</t>
  </si>
  <si>
    <t>Ipiranga do Norte - MT</t>
  </si>
  <si>
    <t>Ipojuca - PE</t>
  </si>
  <si>
    <t>Iporá - GO</t>
  </si>
  <si>
    <t>Iporã - PR</t>
  </si>
  <si>
    <t>Ipu - CE</t>
  </si>
  <si>
    <t>Ipubi - PE</t>
  </si>
  <si>
    <t>Ipueiras - CE</t>
  </si>
  <si>
    <t>Irajuba - BA</t>
  </si>
  <si>
    <t>Iranduba - AM</t>
  </si>
  <si>
    <t>Irati - PR</t>
  </si>
  <si>
    <t>Irauçuba - CE</t>
  </si>
  <si>
    <t>Iretama - PR</t>
  </si>
  <si>
    <t>Itaara - RS</t>
  </si>
  <si>
    <t>Itabela - BA</t>
  </si>
  <si>
    <t>Itaberaba - BA</t>
  </si>
  <si>
    <t>Itaberaí - GO</t>
  </si>
  <si>
    <t>Itabira - MG</t>
  </si>
  <si>
    <t>Itaboraí - RJ</t>
  </si>
  <si>
    <t>Itacambira - MG</t>
  </si>
  <si>
    <t>Itacarambi - MG</t>
  </si>
  <si>
    <t>Itacoatiara - AM</t>
  </si>
  <si>
    <t>Itacuruba - PE</t>
  </si>
  <si>
    <t>Itaguaí - RJ</t>
  </si>
  <si>
    <t>Itaguajé - PR</t>
  </si>
  <si>
    <t>Itaguari - GO</t>
  </si>
  <si>
    <t>Itaguaru - GO</t>
  </si>
  <si>
    <t>Itaí - SP</t>
  </si>
  <si>
    <t>Itaíba - PE</t>
  </si>
  <si>
    <t>Itainópolis - PI</t>
  </si>
  <si>
    <t>Itaiópolis - SC</t>
  </si>
  <si>
    <t>Itaipava do Grajaú - MA</t>
  </si>
  <si>
    <t>Itaitinga - CE</t>
  </si>
  <si>
    <t>Itajá - GO</t>
  </si>
  <si>
    <t>Itajaí - SC</t>
  </si>
  <si>
    <t>Itajobi - SP</t>
  </si>
  <si>
    <t>Italva - RJ</t>
  </si>
  <si>
    <t>Itamarandiba - MG</t>
  </si>
  <si>
    <t>Itambé - PE</t>
  </si>
  <si>
    <t>Itamonte - MG</t>
  </si>
  <si>
    <t>Itanhaém - SP</t>
  </si>
  <si>
    <t>Itaocara - RJ</t>
  </si>
  <si>
    <t>Itapagipe - MG</t>
  </si>
  <si>
    <t>Itapajé - CE</t>
  </si>
  <si>
    <t>Itapecerica da Serra - SP</t>
  </si>
  <si>
    <t>Itapemirim - ES</t>
  </si>
  <si>
    <t>Itaperuna - RJ</t>
  </si>
  <si>
    <t>Itapetim - PE</t>
  </si>
  <si>
    <t>Itapetininga - SP</t>
  </si>
  <si>
    <t>Itapeva - MG</t>
  </si>
  <si>
    <t>Itapeva - SP</t>
  </si>
  <si>
    <t>Itapevi - SP</t>
  </si>
  <si>
    <t>Itapipoca - CE</t>
  </si>
  <si>
    <t>Itapira - SP</t>
  </si>
  <si>
    <t>Itapissuma - PE</t>
  </si>
  <si>
    <t>Itapiúna - CE</t>
  </si>
  <si>
    <t>Itapoá - SC</t>
  </si>
  <si>
    <t>Itaporã - MS</t>
  </si>
  <si>
    <t>Itapura - SP</t>
  </si>
  <si>
    <t>Itapuranga - GO</t>
  </si>
  <si>
    <t>Itaquaquecetuba - SP</t>
  </si>
  <si>
    <t>Itaqui - RS</t>
  </si>
  <si>
    <t>Itaquiraí - MS</t>
  </si>
  <si>
    <t>Itaquitinga - PE</t>
  </si>
  <si>
    <t>Itarema - CE</t>
  </si>
  <si>
    <t>Itarumã - GO</t>
  </si>
  <si>
    <t>Itatiaia - RJ</t>
  </si>
  <si>
    <t>Itatiba do Sul - RS</t>
  </si>
  <si>
    <t>Itatinga - SP</t>
  </si>
  <si>
    <t>Itaú - RN</t>
  </si>
  <si>
    <t>Itaúba - MT</t>
  </si>
  <si>
    <t>Itauçu - GO</t>
  </si>
  <si>
    <t>Itaúna - MG</t>
  </si>
  <si>
    <t>Itaúna do Sul - PR</t>
  </si>
  <si>
    <t>Itiquira - MT</t>
  </si>
  <si>
    <t>Itu - SP</t>
  </si>
  <si>
    <t>Ituiutaba - MG</t>
  </si>
  <si>
    <t>Itumbiara - GO</t>
  </si>
  <si>
    <t>Itupeva - SP</t>
  </si>
  <si>
    <t>Ituverava - SP</t>
  </si>
  <si>
    <t>Ivatuba - PR</t>
  </si>
  <si>
    <t>Ivinhema - MS</t>
  </si>
  <si>
    <t>Ivolândia - GO</t>
  </si>
  <si>
    <t>Ivorá - RS</t>
  </si>
  <si>
    <t>Ivoti - RS</t>
  </si>
  <si>
    <t>Jaboatão dos Guararapes - PE</t>
  </si>
  <si>
    <t>Jaborandi - SP</t>
  </si>
  <si>
    <t>Jaboti - PR</t>
  </si>
  <si>
    <t>Jaboticabal - SP</t>
  </si>
  <si>
    <t>Jacaraú - PB</t>
  </si>
  <si>
    <t>Jacareí - SP</t>
  </si>
  <si>
    <t>Jaciara - MT</t>
  </si>
  <si>
    <t>Jacobina - BA</t>
  </si>
  <si>
    <t>Jacuípe - AL</t>
  </si>
  <si>
    <t>Jacutinga - RS</t>
  </si>
  <si>
    <t>Jaguarão - RS</t>
  </si>
  <si>
    <t>Jaguari - RS</t>
  </si>
  <si>
    <t>Jaguariaíva - PR</t>
  </si>
  <si>
    <t>Jaguariúna - SP</t>
  </si>
  <si>
    <t>Jaguaruana - CE</t>
  </si>
  <si>
    <t>Jaicós - PI</t>
  </si>
  <si>
    <t>Jales - SP</t>
  </si>
  <si>
    <t>Janaúba - MG</t>
  </si>
  <si>
    <t>Jandaia - GO</t>
  </si>
  <si>
    <t>Jandaia do Sul - PR</t>
  </si>
  <si>
    <t>Jandira - SP</t>
  </si>
  <si>
    <t>Jangada - MT</t>
  </si>
  <si>
    <t>Janiópolis - PR</t>
  </si>
  <si>
    <t>Januária - MG</t>
  </si>
  <si>
    <t>Japaraíba - MG</t>
  </si>
  <si>
    <t>Japaratinga - AL</t>
  </si>
  <si>
    <t>Japeri - RJ</t>
  </si>
  <si>
    <t>Japonvar - MG</t>
  </si>
  <si>
    <t>Japurá - PR</t>
  </si>
  <si>
    <t>Jaquirana - RS</t>
  </si>
  <si>
    <t>Jaraguá - GO</t>
  </si>
  <si>
    <t>Jaraguá do Sul - SC</t>
  </si>
  <si>
    <t>Jaramataia - AL</t>
  </si>
  <si>
    <t>Jardim - MS</t>
  </si>
  <si>
    <t>Jardim Olinda - PR</t>
  </si>
  <si>
    <t>Jari - RS</t>
  </si>
  <si>
    <t>Jaru - RO</t>
  </si>
  <si>
    <t>Jataí - GO</t>
  </si>
  <si>
    <t>Jataizinho - PR</t>
  </si>
  <si>
    <t>Jataúba - PE</t>
  </si>
  <si>
    <t>Jateí - MS</t>
  </si>
  <si>
    <t>Jauru - MT</t>
  </si>
  <si>
    <t>Jequeri - MG</t>
  </si>
  <si>
    <t>Jequiá da Praia - AL</t>
  </si>
  <si>
    <t>Jequié - BA</t>
  </si>
  <si>
    <t>Jerônimo Monteiro - ES</t>
  </si>
  <si>
    <t>Jesúpolis - GO</t>
  </si>
  <si>
    <t>Ji-Paraná - RO</t>
  </si>
  <si>
    <t>Joaçaba - SC</t>
  </si>
  <si>
    <t>João Alfredo - PE</t>
  </si>
  <si>
    <t>João Neiva - ES</t>
  </si>
  <si>
    <t>João Pessoa - PB</t>
  </si>
  <si>
    <t>João Pinheiro - MG</t>
  </si>
  <si>
    <t>João Ramalho - SP</t>
  </si>
  <si>
    <t>Joaquim Nabuco - PE</t>
  </si>
  <si>
    <t>Joaquim Pires - PI</t>
  </si>
  <si>
    <t>Jóia - RS</t>
  </si>
  <si>
    <t>Joinville - SC</t>
  </si>
  <si>
    <t>José de Freitas - PI</t>
  </si>
  <si>
    <t>Joviânia - GO</t>
  </si>
  <si>
    <t>Juara - MT</t>
  </si>
  <si>
    <t>Juatuba - MG</t>
  </si>
  <si>
    <t>Juazeirinho - PB</t>
  </si>
  <si>
    <t>Juazeiro - BA</t>
  </si>
  <si>
    <t>Juazeiro do Norte - CE</t>
  </si>
  <si>
    <t>Juazeiro do Piauí - PI</t>
  </si>
  <si>
    <t>Jucati - PE</t>
  </si>
  <si>
    <t>Jardim do Seridó - RN</t>
  </si>
  <si>
    <t>Jucurutu - RN</t>
  </si>
  <si>
    <t>Juína - MT</t>
  </si>
  <si>
    <t>Juiz de Fora - MG</t>
  </si>
  <si>
    <t>Júlio de Castilhos - RS</t>
  </si>
  <si>
    <t>Júlio Mesquita - SP</t>
  </si>
  <si>
    <t>Jumirim - SP</t>
  </si>
  <si>
    <t>Jundiá - AL</t>
  </si>
  <si>
    <t>Jundiaí - SP</t>
  </si>
  <si>
    <t>Junqueiro - AL</t>
  </si>
  <si>
    <t>Jupi - PE</t>
  </si>
  <si>
    <t>Juramento - MG</t>
  </si>
  <si>
    <t>Jurema - PE</t>
  </si>
  <si>
    <t>Jurema - PI</t>
  </si>
  <si>
    <t>Juru - PB</t>
  </si>
  <si>
    <t>Juruaia - MG</t>
  </si>
  <si>
    <t>Juruena - MT</t>
  </si>
  <si>
    <t>Jussara - GO</t>
  </si>
  <si>
    <t>Jussara - PR</t>
  </si>
  <si>
    <t>Lábrea - AM</t>
  </si>
  <si>
    <t>Ladário - MS</t>
  </si>
  <si>
    <t>Lages - SC</t>
  </si>
  <si>
    <t>Lagoa Alegre - PI</t>
  </si>
  <si>
    <t>Lagoa da Canoa - AL</t>
  </si>
  <si>
    <t>Lagoa de São Francisco - PI</t>
  </si>
  <si>
    <t>Lagoa do Carro - PE</t>
  </si>
  <si>
    <t>Lagoa do Ouro - PE</t>
  </si>
  <si>
    <t>Lagoa dos Três Cantos - RS</t>
  </si>
  <si>
    <t>Lagoa Formosa - MG</t>
  </si>
  <si>
    <t>Lagoa Grande - PE</t>
  </si>
  <si>
    <t>Lagoa Seca - PB</t>
  </si>
  <si>
    <t>Lagoa Vermelha - RS</t>
  </si>
  <si>
    <t>Lagoão - RS</t>
  </si>
  <si>
    <t>Laje do Muriaé - RJ</t>
  </si>
  <si>
    <t>Lajeado - RS</t>
  </si>
  <si>
    <t>Lajedo - PE</t>
  </si>
  <si>
    <t>Lajes - RN</t>
  </si>
  <si>
    <t>Lajes Pintadas - RN</t>
  </si>
  <si>
    <t>Lambari - MG</t>
  </si>
  <si>
    <t>Lambari d'Oeste - MT</t>
  </si>
  <si>
    <t>Landri Sales - PI</t>
  </si>
  <si>
    <t>Lapa - PR</t>
  </si>
  <si>
    <t>Laranjal - PR</t>
  </si>
  <si>
    <t>Laranjeiras do Sul - PR</t>
  </si>
  <si>
    <t>Lavínia - SP</t>
  </si>
  <si>
    <t>Lavras - MG</t>
  </si>
  <si>
    <t>Lavras do Sul - RS</t>
  </si>
  <si>
    <t>Leandro Ferreira - MG</t>
  </si>
  <si>
    <t>Leme - SP</t>
  </si>
  <si>
    <t>Leme do Prado - MG</t>
  </si>
  <si>
    <t>Lençóis Paulista - SP</t>
  </si>
  <si>
    <t>Leoberto Leal - SC</t>
  </si>
  <si>
    <t>Leopoldo de Bulhões - GO</t>
  </si>
  <si>
    <t>Liberato Salzano - RS</t>
  </si>
  <si>
    <t>Liberdade - MG</t>
  </si>
  <si>
    <t>Limeira - SP</t>
  </si>
  <si>
    <t>Limoeiro - PE</t>
  </si>
  <si>
    <t>Lindolfo Collor - RS</t>
  </si>
  <si>
    <t>Linhares - ES</t>
  </si>
  <si>
    <t>Loanda - PR</t>
  </si>
  <si>
    <t>Lobato - PR</t>
  </si>
  <si>
    <t>Londrina - PR</t>
  </si>
  <si>
    <t>Louveira - SP</t>
  </si>
  <si>
    <t>Lucas do Rio Verde - MT</t>
  </si>
  <si>
    <t>Lucena - PB</t>
  </si>
  <si>
    <t>Luís Correia - PI</t>
  </si>
  <si>
    <t>Luiziana - PR</t>
  </si>
  <si>
    <t>Luziânia - GO</t>
  </si>
  <si>
    <t>Macaé - RJ</t>
  </si>
  <si>
    <t>Macaíba - RN</t>
  </si>
  <si>
    <t>Macapá - AP</t>
  </si>
  <si>
    <t>Macaparana - PE</t>
  </si>
  <si>
    <t>Macatuba - SP</t>
  </si>
  <si>
    <t>Macau - RN</t>
  </si>
  <si>
    <t>Macaubal - SP</t>
  </si>
  <si>
    <t>Maceió - AL</t>
  </si>
  <si>
    <t>Machadinho d'Oeste - RO</t>
  </si>
  <si>
    <t>Machados - PE</t>
  </si>
  <si>
    <t>Macieira - SC</t>
  </si>
  <si>
    <t>Mafra - SC</t>
  </si>
  <si>
    <t>Magda - SP</t>
  </si>
  <si>
    <t>Magé - RJ</t>
  </si>
  <si>
    <t>Mairiporã - SP</t>
  </si>
  <si>
    <t>Major Izidoro - AL</t>
  </si>
  <si>
    <t>Major Vieira - SC</t>
  </si>
  <si>
    <t>Malacacheta - MG</t>
  </si>
  <si>
    <t>Mambaí - GO</t>
  </si>
  <si>
    <t>Mamonas - MG</t>
  </si>
  <si>
    <t>Mampituba - RS</t>
  </si>
  <si>
    <t>Manacapuru - AM</t>
  </si>
  <si>
    <t>Manaquiri - AM</t>
  </si>
  <si>
    <t>Manari - PE</t>
  </si>
  <si>
    <t>Manaus - AM</t>
  </si>
  <si>
    <t>Mandaguaçu - PR</t>
  </si>
  <si>
    <t>Mandirituba - PR</t>
  </si>
  <si>
    <t>Mangaratiba - RJ</t>
  </si>
  <si>
    <t>Manicoré - AM</t>
  </si>
  <si>
    <t>Mantena - MG</t>
  </si>
  <si>
    <t>Mantenópolis - ES</t>
  </si>
  <si>
    <t>Maquiné - RS</t>
  </si>
  <si>
    <t>Mar Vermelho - AL</t>
  </si>
  <si>
    <t>Maraã - AM</t>
  </si>
  <si>
    <t>Marabá - PA</t>
  </si>
  <si>
    <t>Maracajá - SC</t>
  </si>
  <si>
    <t>Maracaju - MS</t>
  </si>
  <si>
    <t>Maracanaú - CE</t>
  </si>
  <si>
    <t>Maragogi - AL</t>
  </si>
  <si>
    <t>Maranguape - CE</t>
  </si>
  <si>
    <t>Maratá - RS</t>
  </si>
  <si>
    <t>Maravilha - AL</t>
  </si>
  <si>
    <t>Marcelândia - MT</t>
  </si>
  <si>
    <t>Marcionílio Souza - BA</t>
  </si>
  <si>
    <t>Marechal Deodoro - AL</t>
  </si>
  <si>
    <t>Mari - PB</t>
  </si>
  <si>
    <t>Maria Helena - PR</t>
  </si>
  <si>
    <t>Marialva - PR</t>
  </si>
  <si>
    <t>Mariana - MG</t>
  </si>
  <si>
    <t>Mariana Pimentel - RS</t>
  </si>
  <si>
    <t>Marianópolis do Tocantins - TO</t>
  </si>
  <si>
    <t>Maribondo - AL</t>
  </si>
  <si>
    <t>Maricá - RJ</t>
  </si>
  <si>
    <t>Marilena - PR</t>
  </si>
  <si>
    <t>Marília - SP</t>
  </si>
  <si>
    <t>Mariluz - PR</t>
  </si>
  <si>
    <t>Maringá - PR</t>
  </si>
  <si>
    <t>Marinópolis - SP</t>
  </si>
  <si>
    <t>Mariópolis - PR</t>
  </si>
  <si>
    <t>Marizópolis - PB</t>
  </si>
  <si>
    <t>Marquinho - PR</t>
  </si>
  <si>
    <t>Mata - RS</t>
  </si>
  <si>
    <t>Mata Grande - AL</t>
  </si>
  <si>
    <t>Mata Roma - MA</t>
  </si>
  <si>
    <t>Matelândia - PR</t>
  </si>
  <si>
    <t>Matias Olímpio - PI</t>
  </si>
  <si>
    <t>Matinhos - PR</t>
  </si>
  <si>
    <t>Mato Leitão - RS</t>
  </si>
  <si>
    <t>Matrinchã - GO</t>
  </si>
  <si>
    <t>Matriz de Camaragibe - AL</t>
  </si>
  <si>
    <t>Matupá - MT</t>
  </si>
  <si>
    <t>Maués - AM</t>
  </si>
  <si>
    <t>Maurilândia - GO</t>
  </si>
  <si>
    <t>Mazagão - AP</t>
  </si>
  <si>
    <t>Medianeira - PR</t>
  </si>
  <si>
    <t>Mendes - RJ</t>
  </si>
  <si>
    <t>Mercês - MG</t>
  </si>
  <si>
    <t>Meridiano - SP</t>
  </si>
  <si>
    <t>Mesópolis - SP</t>
  </si>
  <si>
    <t>Mesquita - RJ</t>
  </si>
  <si>
    <t>Messias - AL</t>
  </si>
  <si>
    <t>Messias Targino - RN</t>
  </si>
  <si>
    <t>Miguel Pereira - RJ</t>
  </si>
  <si>
    <t>Miguelópolis - SP</t>
  </si>
  <si>
    <t>Milagres - CE</t>
  </si>
  <si>
    <t>Mimoso do Sul - ES</t>
  </si>
  <si>
    <t>Minaçu - GO</t>
  </si>
  <si>
    <t>Minador do Negrão - AL</t>
  </si>
  <si>
    <t>Minduri - MG</t>
  </si>
  <si>
    <t>Mineiros - GO</t>
  </si>
  <si>
    <t>Mira Estrela - SP</t>
  </si>
  <si>
    <t>Miracema - RJ</t>
  </si>
  <si>
    <t>Miraí - MG</t>
  </si>
  <si>
    <t>Mirandiba - PE</t>
  </si>
  <si>
    <t>Mirandópolis - SP</t>
  </si>
  <si>
    <t>Miranorte - TO</t>
  </si>
  <si>
    <t>Mirante da Serra - RO</t>
  </si>
  <si>
    <t>Mirassol d'Oeste - MT</t>
  </si>
  <si>
    <t>Mogi das Cruzes - SP</t>
  </si>
  <si>
    <t>Monção - MA</t>
  </si>
  <si>
    <t>Monções - SP</t>
  </si>
  <si>
    <t>Montadas - PB</t>
  </si>
  <si>
    <t>Monte Alegre - PA</t>
  </si>
  <si>
    <t>Monte Alegre - RN</t>
  </si>
  <si>
    <t>Monte Alegre de Minas - MG</t>
  </si>
  <si>
    <t>Monte Belo - MG</t>
  </si>
  <si>
    <t>Monte Castelo - SP</t>
  </si>
  <si>
    <t>Monte do Carmo - TO</t>
  </si>
  <si>
    <t>Monte Mor - SP</t>
  </si>
  <si>
    <t>Monte Negro - RO</t>
  </si>
  <si>
    <t>Monte Santo do Tocantins - TO</t>
  </si>
  <si>
    <t>Monteirópolis - AL</t>
  </si>
  <si>
    <t>Montenegro - RS</t>
  </si>
  <si>
    <t>Montes Claros - MG</t>
  </si>
  <si>
    <t>Montes Claros de Goiás - GO</t>
  </si>
  <si>
    <t>Montividiu - GO</t>
  </si>
  <si>
    <t>Morada Nova - CE</t>
  </si>
  <si>
    <t>Morada Nova de Minas - MG</t>
  </si>
  <si>
    <t>Moreilândia - PE</t>
  </si>
  <si>
    <t>Moreira Sales - PR</t>
  </si>
  <si>
    <t>Moreno - PE</t>
  </si>
  <si>
    <t>Mormaço - RS</t>
  </si>
  <si>
    <t>Morrinhos - GO</t>
  </si>
  <si>
    <t>Morrinhos do Sul - RS</t>
  </si>
  <si>
    <t>Morro Agudo - SP</t>
  </si>
  <si>
    <t>Morro Agudo de Goiás - GO</t>
  </si>
  <si>
    <t>Morro do Chapéu - BA</t>
  </si>
  <si>
    <t>Morro Reuter - RS</t>
  </si>
  <si>
    <t>Mossâmedes - GO</t>
  </si>
  <si>
    <t>Mossoró - RN</t>
  </si>
  <si>
    <t>Mostardas - RS</t>
  </si>
  <si>
    <t>Mozarlândia - GO</t>
  </si>
  <si>
    <t>Muaná - PA</t>
  </si>
  <si>
    <t>Muitos Capões - RS</t>
  </si>
  <si>
    <t>Mundo Novo - MS</t>
  </si>
  <si>
    <t>Munhoz de Melo - PR</t>
  </si>
  <si>
    <t>Muriaé - MG</t>
  </si>
  <si>
    <t>Murici - AL</t>
  </si>
  <si>
    <t>Murici dos Portelas - PI</t>
  </si>
  <si>
    <t>Mutunópolis - GO</t>
  </si>
  <si>
    <t>Muzambinho - MG</t>
  </si>
  <si>
    <t>Nanuque - MG</t>
  </si>
  <si>
    <t>Não-Me-Toque - RS</t>
  </si>
  <si>
    <t>Natal - RN</t>
  </si>
  <si>
    <t>Natividade - RJ</t>
  </si>
  <si>
    <t>Navegantes - SC</t>
  </si>
  <si>
    <t>Naviraí - MS</t>
  </si>
  <si>
    <t>Nazarezinho - PB</t>
  </si>
  <si>
    <t>Nazário - GO</t>
  </si>
  <si>
    <t>Nerópolis - GO</t>
  </si>
  <si>
    <t>Neves Paulista - SP</t>
  </si>
  <si>
    <t>Nhamundá - AM</t>
  </si>
  <si>
    <t>Nilópolis - RJ</t>
  </si>
  <si>
    <t>Niquelândia - GO</t>
  </si>
  <si>
    <t>Niterói - RJ</t>
  </si>
  <si>
    <t>Nobres - MT</t>
  </si>
  <si>
    <t>Nonoai - RS</t>
  </si>
  <si>
    <t>Nortelândia - MT</t>
  </si>
  <si>
    <t>Nossa Senhora do Livramento - MT</t>
  </si>
  <si>
    <t>Nova Alvorada do Sul - MS</t>
  </si>
  <si>
    <t>Nova Andradina - MS</t>
  </si>
  <si>
    <t>Nova Araçá - RS</t>
  </si>
  <si>
    <t>Nova Aurora - PR</t>
  </si>
  <si>
    <t>Nova Bassano - RS</t>
  </si>
  <si>
    <t>Nova Boa Vista - RS</t>
  </si>
  <si>
    <t>Nova Brasilândia - MT</t>
  </si>
  <si>
    <t>Nova Brasilândia d'Oeste - RO</t>
  </si>
  <si>
    <t>Nova Bréscia - RS</t>
  </si>
  <si>
    <t>Nova Canaã do Norte - MT</t>
  </si>
  <si>
    <t>Nova Canaã Paulista - SP</t>
  </si>
  <si>
    <t>Nova Candelária - RS</t>
  </si>
  <si>
    <t>Nova Cantu - PR</t>
  </si>
  <si>
    <t>Nova Castilho - SP</t>
  </si>
  <si>
    <t>Nova Crixás - GO</t>
  </si>
  <si>
    <t>Nova Esperança - PR</t>
  </si>
  <si>
    <t>Nova Esperança do Sul - RS</t>
  </si>
  <si>
    <t>Nova Friburgo - RJ</t>
  </si>
  <si>
    <t>Nova Guataporanga - SP</t>
  </si>
  <si>
    <t>Nova Hartz - RS</t>
  </si>
  <si>
    <t>Nova Iguaçu - RJ</t>
  </si>
  <si>
    <t>Nova Lacerda - MT</t>
  </si>
  <si>
    <t>Nova Londrina - PR</t>
  </si>
  <si>
    <t>Nova Luzitânia - SP</t>
  </si>
  <si>
    <t>Nova Mamoré - RO</t>
  </si>
  <si>
    <t>Nova Marilândia - MT</t>
  </si>
  <si>
    <t>Nova Monte Verde - MT</t>
  </si>
  <si>
    <t>Nova Mutum - MT</t>
  </si>
  <si>
    <t>Nova Nazaré - MT</t>
  </si>
  <si>
    <t>Nova Olímpia - MT</t>
  </si>
  <si>
    <t>Nova Olímpia - PR</t>
  </si>
  <si>
    <t>Nova Olinda - CE</t>
  </si>
  <si>
    <t>Nova Pádua - RS</t>
  </si>
  <si>
    <t>Nova Palma - RS</t>
  </si>
  <si>
    <t>Nova Palmeira - PB</t>
  </si>
  <si>
    <t>Nova Ponte - MG</t>
  </si>
  <si>
    <t>Nova Prata - RS</t>
  </si>
  <si>
    <t>Nova Prata do Iguaçu - PR</t>
  </si>
  <si>
    <t>Nova Resende - MG</t>
  </si>
  <si>
    <t>Nova Roma - GO</t>
  </si>
  <si>
    <t>Nova Roma do Sul - RS</t>
  </si>
  <si>
    <t>Nova Russas - CE</t>
  </si>
  <si>
    <t>Nova Santa Helena - MT</t>
  </si>
  <si>
    <t>Nova Santa Rita - RS</t>
  </si>
  <si>
    <t>Nova Serrana - MG</t>
  </si>
  <si>
    <t>Nova Trento - SC</t>
  </si>
  <si>
    <t>Nova Ubiratã - MT</t>
  </si>
  <si>
    <t>Nova União - RO</t>
  </si>
  <si>
    <t>Nova Veneza - GO</t>
  </si>
  <si>
    <t>Nova Xavantina - MT</t>
  </si>
  <si>
    <t>Novo Barreiro - RS</t>
  </si>
  <si>
    <t>Novo Brasil - GO</t>
  </si>
  <si>
    <t>Novo Gama - GO</t>
  </si>
  <si>
    <t>Novo Hamburgo - RS</t>
  </si>
  <si>
    <t>Novo Horizonte - SC</t>
  </si>
  <si>
    <t>Novo Horizonte do Norte - MT</t>
  </si>
  <si>
    <t>Novo Horizonte do Oeste - RO</t>
  </si>
  <si>
    <t>Novo Itacolomi - PR</t>
  </si>
  <si>
    <t>Novo Lino - AL</t>
  </si>
  <si>
    <t>Novo Machado - RS</t>
  </si>
  <si>
    <t>Novo Mundo - MT</t>
  </si>
  <si>
    <t>Novo Oriente do Piauí - PI</t>
  </si>
  <si>
    <t>Novo Planalto - GO</t>
  </si>
  <si>
    <t>Novo Tiradentes - RS</t>
  </si>
  <si>
    <t>Ocara - CE</t>
  </si>
  <si>
    <t>Oeiras do Pará - PA</t>
  </si>
  <si>
    <t>Olaria - MG</t>
  </si>
  <si>
    <t>Olho d'Água das Flores - AL</t>
  </si>
  <si>
    <t>Olho d'Água do Borges - RN</t>
  </si>
  <si>
    <t>Olímpia - SP</t>
  </si>
  <si>
    <t>Olímpio Noronha - MG</t>
  </si>
  <si>
    <t>Olinda - PE</t>
  </si>
  <si>
    <t>Oliveira - MG</t>
  </si>
  <si>
    <t>Oliveira de Fátima - TO</t>
  </si>
  <si>
    <t>Olivença - AL</t>
  </si>
  <si>
    <t>Onça de Pitangui - MG</t>
  </si>
  <si>
    <t>Onda Verde - SP</t>
  </si>
  <si>
    <t>Orindiúva - SP</t>
  </si>
  <si>
    <t>Orizona - GO</t>
  </si>
  <si>
    <t>Orlândia - SP</t>
  </si>
  <si>
    <t>Orobó - PE</t>
  </si>
  <si>
    <t>Orocó - PE</t>
  </si>
  <si>
    <t>Osasco - SP</t>
  </si>
  <si>
    <t>Osório - RS</t>
  </si>
  <si>
    <t>Otacílio Costa - SC</t>
  </si>
  <si>
    <t>Ouricuri - PE</t>
  </si>
  <si>
    <t>Ourinhos - SP</t>
  </si>
  <si>
    <t>Ourizona - PR</t>
  </si>
  <si>
    <t>Ouro Branco - AL</t>
  </si>
  <si>
    <t>Ouro Branco - RN</t>
  </si>
  <si>
    <t>Ouro Preto do Oeste - RO</t>
  </si>
  <si>
    <t>Ouro Verde de Goiás - GO</t>
  </si>
  <si>
    <t>Ouroeste - SP</t>
  </si>
  <si>
    <t>Ourolândia - BA</t>
  </si>
  <si>
    <t>Ouvidor - GO</t>
  </si>
  <si>
    <t>Pacajus - CE</t>
  </si>
  <si>
    <t>Pacatuba - CE</t>
  </si>
  <si>
    <t>Paço do Lumiar - MA</t>
  </si>
  <si>
    <t>Pacoti - CE</t>
  </si>
  <si>
    <t>Padre Bernardo - GO</t>
  </si>
  <si>
    <t>Padre Marcos - PI</t>
  </si>
  <si>
    <t>Padre Paraíso - MG</t>
  </si>
  <si>
    <t>Paineiras - MG</t>
  </si>
  <si>
    <t>Palestina - AL</t>
  </si>
  <si>
    <t>Palhano - CE</t>
  </si>
  <si>
    <t>Palhoça - SC</t>
  </si>
  <si>
    <t>Palmácia - CE</t>
  </si>
  <si>
    <t>Palmares - PE</t>
  </si>
  <si>
    <t>Palmares do Sul - RS</t>
  </si>
  <si>
    <t>Palmas - TO</t>
  </si>
  <si>
    <t>Palmeira - PR</t>
  </si>
  <si>
    <t>Palmeira das Missões - RS</t>
  </si>
  <si>
    <t>Palmeira d'Oeste - SP</t>
  </si>
  <si>
    <t>Palmeira dos Índios - AL</t>
  </si>
  <si>
    <t>Palmeiras de Goiás - GO</t>
  </si>
  <si>
    <t>Palmeirina - PE</t>
  </si>
  <si>
    <t>Palmeirópolis - TO</t>
  </si>
  <si>
    <t>Palminópolis - GO</t>
  </si>
  <si>
    <t>Palmital - PR</t>
  </si>
  <si>
    <t>Palotina - PR</t>
  </si>
  <si>
    <t>Panambi - RS</t>
  </si>
  <si>
    <t>Panelas - PE</t>
  </si>
  <si>
    <t>Pantano Grande - RS</t>
  </si>
  <si>
    <t>Pão de Açúcar - AL</t>
  </si>
  <si>
    <t>Papanduva - SC</t>
  </si>
  <si>
    <t>Pará de Minas - MG</t>
  </si>
  <si>
    <t>Paracatu - MG</t>
  </si>
  <si>
    <t>Paragominas - PA</t>
  </si>
  <si>
    <t>Paraguaçu - MG</t>
  </si>
  <si>
    <t>Paraguaçu Paulista - SP</t>
  </si>
  <si>
    <t>Paraí - RS</t>
  </si>
  <si>
    <t>Paraíba do Sul - RJ</t>
  </si>
  <si>
    <t>Paraibuna - SP</t>
  </si>
  <si>
    <t>Paraipaba - CE</t>
  </si>
  <si>
    <t>Paraíso - SP</t>
  </si>
  <si>
    <t>Paraíso do Sul - RS</t>
  </si>
  <si>
    <t>Paraíso do Tocantins - TO</t>
  </si>
  <si>
    <t>Paranacity - PR</t>
  </si>
  <si>
    <t>Paranaguá - PR</t>
  </si>
  <si>
    <t>Paranaíba - MS</t>
  </si>
  <si>
    <t>Paranaiguara - GO</t>
  </si>
  <si>
    <t>Paranaíta - MT</t>
  </si>
  <si>
    <t>Paranapanema - SP</t>
  </si>
  <si>
    <t>Paranapoema - PR</t>
  </si>
  <si>
    <t>Paranapuã - SP</t>
  </si>
  <si>
    <t>Paranatama - PE</t>
  </si>
  <si>
    <t>Paranatinga - MT</t>
  </si>
  <si>
    <t>Paranavaí - PR</t>
  </si>
  <si>
    <t>Paranhos - MS</t>
  </si>
  <si>
    <t>Paraopeba - MG</t>
  </si>
  <si>
    <t>Paraúna - GO</t>
  </si>
  <si>
    <t>Pareci Novo - RS</t>
  </si>
  <si>
    <t>Parisi - SP</t>
  </si>
  <si>
    <t>Parnaíba - PI</t>
  </si>
  <si>
    <t>Parnamirim - PE</t>
  </si>
  <si>
    <t>Parnarama - MA</t>
  </si>
  <si>
    <t>Parobé - RS</t>
  </si>
  <si>
    <t>Passa e Fica - RN</t>
  </si>
  <si>
    <t>Passa Quatro - MG</t>
  </si>
  <si>
    <t>Passa Sete - RS</t>
  </si>
  <si>
    <t>Passa Tempo - MG</t>
  </si>
  <si>
    <t>Passagem Franca do Piauí - PI</t>
  </si>
  <si>
    <t>Passira - PE</t>
  </si>
  <si>
    <t>Passo de Camaragibe - AL</t>
  </si>
  <si>
    <t>Passo do Sobrado - RS</t>
  </si>
  <si>
    <t>Passo Fundo - RS</t>
  </si>
  <si>
    <t>Patis - MG</t>
  </si>
  <si>
    <t>Pato Branco - PR</t>
  </si>
  <si>
    <t>Patos - PB</t>
  </si>
  <si>
    <t>Patos de Minas - MG</t>
  </si>
  <si>
    <t>Patrocínio - MG</t>
  </si>
  <si>
    <t>Patu - RN</t>
  </si>
  <si>
    <t>Paty do Alferes - RJ</t>
  </si>
  <si>
    <t>Paulínia - SP</t>
  </si>
  <si>
    <t>Paulista - PB</t>
  </si>
  <si>
    <t>Paulista - PE</t>
  </si>
  <si>
    <t>Paulistana - PI</t>
  </si>
  <si>
    <t>Paulistas - MG</t>
  </si>
  <si>
    <t>Paulo de Faria - SP</t>
  </si>
  <si>
    <t>Paulo Jacinto - AL</t>
  </si>
  <si>
    <t>Paverama - RS</t>
  </si>
  <si>
    <t>Peabiru - PR</t>
  </si>
  <si>
    <t>Pedra - PE</t>
  </si>
  <si>
    <t>Pedra Lavrada - PB</t>
  </si>
  <si>
    <t>Pedras Altas - RS</t>
  </si>
  <si>
    <t>Pedras de Fogo - PB</t>
  </si>
  <si>
    <t>Pedras de Maria da Cruz - MG</t>
  </si>
  <si>
    <t>Pedreiras - MA</t>
  </si>
  <si>
    <t>Pedrinópolis - MG</t>
  </si>
  <si>
    <t>Pedro Canário - ES</t>
  </si>
  <si>
    <t>Pedro II - PI</t>
  </si>
  <si>
    <t>Peixoto de Azevedo - MT</t>
  </si>
  <si>
    <t>Pejuçara - RS</t>
  </si>
  <si>
    <t>Pelotas - RS</t>
  </si>
  <si>
    <t>Penedo - AL</t>
  </si>
  <si>
    <t>Pequi - MG</t>
  </si>
  <si>
    <t>Perdigão - MG</t>
  </si>
  <si>
    <t>Perdizes - MG</t>
  </si>
  <si>
    <t>Perdões - MG</t>
  </si>
  <si>
    <t>Perobal - PR</t>
  </si>
  <si>
    <t>Pérola - PR</t>
  </si>
  <si>
    <t>Peruíbe - SP</t>
  </si>
  <si>
    <t>Pesqueira - PE</t>
  </si>
  <si>
    <t>Petrolina - PE</t>
  </si>
  <si>
    <t>Petrolina de Goiás - GO</t>
  </si>
  <si>
    <t>Petrópolis - RJ</t>
  </si>
  <si>
    <t>Piau - MG</t>
  </si>
  <si>
    <t>Picos - PI</t>
  </si>
  <si>
    <t>Picuí - PB</t>
  </si>
  <si>
    <t>Piên - PR</t>
  </si>
  <si>
    <t>Pilar - AL</t>
  </si>
  <si>
    <t>Pilões - PB</t>
  </si>
  <si>
    <t>Pilõezinhos - PB</t>
  </si>
  <si>
    <t>Pimenteiras - PI</t>
  </si>
  <si>
    <t>Pindaré-Mirim - MA</t>
  </si>
  <si>
    <t>Pindoba - AL</t>
  </si>
  <si>
    <t>Pinhais - PR</t>
  </si>
  <si>
    <t>Pinhal - RS</t>
  </si>
  <si>
    <t>Pinhal Grande - RS</t>
  </si>
  <si>
    <t>Pinhão - PR</t>
  </si>
  <si>
    <t>Pinheiral - RJ</t>
  </si>
  <si>
    <t>Pinheiro Machado - RS</t>
  </si>
  <si>
    <t>Pinheiro Preto - SC</t>
  </si>
  <si>
    <t>Pintópolis - MG</t>
  </si>
  <si>
    <t>Pio XII - MA</t>
  </si>
  <si>
    <t>Piracaia - SP</t>
  </si>
  <si>
    <t>Piracanjuba - GO</t>
  </si>
  <si>
    <t>Piracema - MG</t>
  </si>
  <si>
    <t>Piracicaba - SP</t>
  </si>
  <si>
    <t>Piraí - RJ</t>
  </si>
  <si>
    <t>Piraí do Sul - PR</t>
  </si>
  <si>
    <t>Pirajuba - MG</t>
  </si>
  <si>
    <t>Piranga - MG</t>
  </si>
  <si>
    <t>Piranhas - AL</t>
  </si>
  <si>
    <t>Piranhas - GO</t>
  </si>
  <si>
    <t>Pirapó - RS</t>
  </si>
  <si>
    <t>Pirapora - MG</t>
  </si>
  <si>
    <t>Pirapora do Bom Jesus - SP</t>
  </si>
  <si>
    <t>Piraquara - PR</t>
  </si>
  <si>
    <t>Piratini - RS</t>
  </si>
  <si>
    <t>Piratininga - SP</t>
  </si>
  <si>
    <t>Pires do Rio - GO</t>
  </si>
  <si>
    <t>Piripiri - PI</t>
  </si>
  <si>
    <t>Pirpirituba - PB</t>
  </si>
  <si>
    <t>Pitanga - PR</t>
  </si>
  <si>
    <t>Pitangueiras - PR</t>
  </si>
  <si>
    <t>Pitangueiras - SP</t>
  </si>
  <si>
    <t>Pitangui - MG</t>
  </si>
  <si>
    <t>Pium - TO</t>
  </si>
  <si>
    <t>Planaltina - GO</t>
  </si>
  <si>
    <t>Planalto - PR</t>
  </si>
  <si>
    <t>Planalto da Serra - MT</t>
  </si>
  <si>
    <t>Poço Dantas - PB</t>
  </si>
  <si>
    <t>Poço das Trincheiras - AL</t>
  </si>
  <si>
    <t>Poço de José de Moura - PB</t>
  </si>
  <si>
    <t>Poço Fundo - MG</t>
  </si>
  <si>
    <t>Pombos - PE</t>
  </si>
  <si>
    <t>Pomerode - SC</t>
  </si>
  <si>
    <t>Pompéu - MG</t>
  </si>
  <si>
    <t>Ponta Porã - MS</t>
  </si>
  <si>
    <t>Pontal do Araguaia - MT</t>
  </si>
  <si>
    <t>Pontalinda - SP</t>
  </si>
  <si>
    <t>Pontão - RS</t>
  </si>
  <si>
    <t>Ponte Alta do Tocantins - TO</t>
  </si>
  <si>
    <t>Ponte Branca - MT</t>
  </si>
  <si>
    <t>Pontes e Lacerda - MT</t>
  </si>
  <si>
    <t>Pontes Gestal - SP</t>
  </si>
  <si>
    <t>Ponto Novo - BA</t>
  </si>
  <si>
    <t>Populina - SP</t>
  </si>
  <si>
    <t>Porangatu - GO</t>
  </si>
  <si>
    <t>Porciúncula - RJ</t>
  </si>
  <si>
    <t>Portalegre - RN</t>
  </si>
  <si>
    <t>Portão - RS</t>
  </si>
  <si>
    <t>Porteirão - GO</t>
  </si>
  <si>
    <t>Portel - PA</t>
  </si>
  <si>
    <t>Porto Alegre - RS</t>
  </si>
  <si>
    <t>Porto Barreiro - PR</t>
  </si>
  <si>
    <t>Porto Belo - SC</t>
  </si>
  <si>
    <t>Porto Calvo - AL</t>
  </si>
  <si>
    <t>Porto de Pedras - AL</t>
  </si>
  <si>
    <t>Porto Esperidião - MT</t>
  </si>
  <si>
    <t>Porto Estrela - MT</t>
  </si>
  <si>
    <t>Porto Feliz - SP</t>
  </si>
  <si>
    <t>Porto Ferreira - SP</t>
  </si>
  <si>
    <t>Porto Franco - MA</t>
  </si>
  <si>
    <t>Porto Lucena - RS</t>
  </si>
  <si>
    <t>Porto Mauá - RS</t>
  </si>
  <si>
    <t>Porto Murtinho - MS</t>
  </si>
  <si>
    <t>Porto Nacional - TO</t>
  </si>
  <si>
    <t>Porto Rico - PR</t>
  </si>
  <si>
    <t>Porto União - SC</t>
  </si>
  <si>
    <t>Porto Velho - RO</t>
  </si>
  <si>
    <t>Porto Vera Cruz - RS</t>
  </si>
  <si>
    <t>Porto Xavier - RS</t>
  </si>
  <si>
    <t>Posse - GO</t>
  </si>
  <si>
    <t>Potirendaba - SP</t>
  </si>
  <si>
    <t>Potiretama - CE</t>
  </si>
  <si>
    <t>Pouso Alegre - MG</t>
  </si>
  <si>
    <t>Poxoréo - MT</t>
  </si>
  <si>
    <t>Praia Grande - SP</t>
  </si>
  <si>
    <t>Pratinha - MG</t>
  </si>
  <si>
    <t>Presidente Figueiredo - AM</t>
  </si>
  <si>
    <t>Presidente Lucena - RS</t>
  </si>
  <si>
    <t>Presidente Olegário - MG</t>
  </si>
  <si>
    <t>Presidente Prudente - SP</t>
  </si>
  <si>
    <t>Presidente Sarney - MA</t>
  </si>
  <si>
    <t>Presidente Vargas - MA</t>
  </si>
  <si>
    <t>Presidente Venceslau - SP</t>
  </si>
  <si>
    <t>Primavera do Leste - MT</t>
  </si>
  <si>
    <t>Princesa Isabel - PB</t>
  </si>
  <si>
    <t>Prudentópolis - PR</t>
  </si>
  <si>
    <t>Putinga - RS</t>
  </si>
  <si>
    <t>Quartel Geral - MG</t>
  </si>
  <si>
    <t>Quatá - SP</t>
  </si>
  <si>
    <t>Quatis - RJ</t>
  </si>
  <si>
    <t>Quatro Barras - PR</t>
  </si>
  <si>
    <t>Quebrangulo - AL</t>
  </si>
  <si>
    <t>Queimadas - PB</t>
  </si>
  <si>
    <t>Queimados - RJ</t>
  </si>
  <si>
    <t>Querência - MT</t>
  </si>
  <si>
    <t>Querência do Norte - PR</t>
  </si>
  <si>
    <t>Quevedos - RS</t>
  </si>
  <si>
    <t>Quinze de Novembro - RS</t>
  </si>
  <si>
    <t>Quipapá - PE</t>
  </si>
  <si>
    <t>Quirinópolis - GO</t>
  </si>
  <si>
    <t>Quissamã - RJ</t>
  </si>
  <si>
    <t>Quitandinha - PR</t>
  </si>
  <si>
    <t>Quiterianópolis - CE</t>
  </si>
  <si>
    <t>Quixaba - PE</t>
  </si>
  <si>
    <t>Quixabeira - BA</t>
  </si>
  <si>
    <t>Quixadá - CE</t>
  </si>
  <si>
    <t>Quixeramobim - CE</t>
  </si>
  <si>
    <t>Rafard - SP</t>
  </si>
  <si>
    <t>Rancho Alegre d'Oeste - PR</t>
  </si>
  <si>
    <t>Rancho Queimado - SC</t>
  </si>
  <si>
    <t>Recife - PE</t>
  </si>
  <si>
    <t>Redenção - CE</t>
  </si>
  <si>
    <t>Redenção - PA</t>
  </si>
  <si>
    <t>Redenção do Gurguéia - PI</t>
  </si>
  <si>
    <t>Redentora - RS</t>
  </si>
  <si>
    <t>Regeneração - PI</t>
  </si>
  <si>
    <t>Registro - SP</t>
  </si>
  <si>
    <t>Remígio - PB</t>
  </si>
  <si>
    <t>Renascença - PR</t>
  </si>
  <si>
    <t>Resende - RJ</t>
  </si>
  <si>
    <t>Resende Costa - MG</t>
  </si>
  <si>
    <t>Reserva - PR</t>
  </si>
  <si>
    <t>Reserva do Cabaçal - MT</t>
  </si>
  <si>
    <t>Reserva do Iguaçu - PR</t>
  </si>
  <si>
    <t>Restinga Seca - RS</t>
  </si>
  <si>
    <t>Riachão - PB</t>
  </si>
  <si>
    <t>Riachinho - MG</t>
  </si>
  <si>
    <t>Riacho das Almas - PE</t>
  </si>
  <si>
    <t>Riachuelo - RN</t>
  </si>
  <si>
    <t>Ribeirão - PE</t>
  </si>
  <si>
    <t>Ribeirão Cascalheira - MT</t>
  </si>
  <si>
    <t>Ribeirão do Largo - BA</t>
  </si>
  <si>
    <t>Ribeirão dos Índios - SP</t>
  </si>
  <si>
    <t>Ribeirão Grande - SP</t>
  </si>
  <si>
    <t>Ribeirão Pires - SP</t>
  </si>
  <si>
    <t>Ribeirão Preto - SP</t>
  </si>
  <si>
    <t>Ribeirãozinho - MT</t>
  </si>
  <si>
    <t>Rio Acima - MG</t>
  </si>
  <si>
    <t>Rio Azul - PR</t>
  </si>
  <si>
    <t>Rio Bananal - ES</t>
  </si>
  <si>
    <t>Rio Bonito - RJ</t>
  </si>
  <si>
    <t>Rio Bonito do Iguaçu - PR</t>
  </si>
  <si>
    <t>Rio Branco - AC</t>
  </si>
  <si>
    <t>Rio Branco - MT</t>
  </si>
  <si>
    <t>Rio Branco do Ivaí - PR</t>
  </si>
  <si>
    <t>Rio Brilhante - MS</t>
  </si>
  <si>
    <t>Rio Claro - RJ</t>
  </si>
  <si>
    <t>Rio Claro - SP</t>
  </si>
  <si>
    <t>Rio das Antas - SC</t>
  </si>
  <si>
    <t>Rio das Ostras - RJ</t>
  </si>
  <si>
    <t>Rio de Janeiro - RJ</t>
  </si>
  <si>
    <t>Rio do Campo - SC</t>
  </si>
  <si>
    <t>Rio do Sul - SC</t>
  </si>
  <si>
    <t>Rio dos Índios - RS</t>
  </si>
  <si>
    <t>Rio Grande - RS</t>
  </si>
  <si>
    <t>Rio Grande da Serra - SP</t>
  </si>
  <si>
    <t>Rio Negrinho - SC</t>
  </si>
  <si>
    <t>Rio Negro - PR</t>
  </si>
  <si>
    <t>Rio Novo do Sul - ES</t>
  </si>
  <si>
    <t>Rio Paranaíba - MG</t>
  </si>
  <si>
    <t>Rio Preto da Eva - AM</t>
  </si>
  <si>
    <t>Rio Quente - GO</t>
  </si>
  <si>
    <t>Rio Verde - GO</t>
  </si>
  <si>
    <t>Rio Verde de Mato Grosso - MS</t>
  </si>
  <si>
    <t>Riozinho - RS</t>
  </si>
  <si>
    <t>Roca Sales - RS</t>
  </si>
  <si>
    <t>Rochedo - MS</t>
  </si>
  <si>
    <t>Rochedo de Minas - MG</t>
  </si>
  <si>
    <t>Rodolfo Fernandes - RN</t>
  </si>
  <si>
    <t>Rolador - RS</t>
  </si>
  <si>
    <t>Rolândia - PR</t>
  </si>
  <si>
    <t>Rolim de Moura - RO</t>
  </si>
  <si>
    <t>Roncador - PR</t>
  </si>
  <si>
    <t>Ronda Alta - RS</t>
  </si>
  <si>
    <t>Rondinha - RS</t>
  </si>
  <si>
    <t>Rondonópolis - MT</t>
  </si>
  <si>
    <t>Roque Gonzales - RS</t>
  </si>
  <si>
    <t>Rosário da Limeira - MG</t>
  </si>
  <si>
    <t>Rosário do Sul - RS</t>
  </si>
  <si>
    <t>Rosário Oeste - MT</t>
  </si>
  <si>
    <t>Rubiataba - GO</t>
  </si>
  <si>
    <t>Rubinéia - SP</t>
  </si>
  <si>
    <t>Rurópolis - PA</t>
  </si>
  <si>
    <t>Russas - CE</t>
  </si>
  <si>
    <t>Sabará - MG</t>
  </si>
  <si>
    <t>Sabinópolis - MG</t>
  </si>
  <si>
    <t>Sagrada Família - RS</t>
  </si>
  <si>
    <t>Saldanha Marinho - RS</t>
  </si>
  <si>
    <t>Sales - SP</t>
  </si>
  <si>
    <t>Sales Oliveira - SP</t>
  </si>
  <si>
    <t>Salete - SC</t>
  </si>
  <si>
    <t>Salgadinho - PE</t>
  </si>
  <si>
    <t>Salgueiro - PE</t>
  </si>
  <si>
    <t>Saloá - PE</t>
  </si>
  <si>
    <t>Salto de Pirapora - SP</t>
  </si>
  <si>
    <t>Salto do Jacuí - RS</t>
  </si>
  <si>
    <t>Salto Veloso - SC</t>
  </si>
  <si>
    <t>Salvador - BA</t>
  </si>
  <si>
    <t>Salvador das Missões - RS</t>
  </si>
  <si>
    <t>Salvador do Sul - RS</t>
  </si>
  <si>
    <t>Salvaterra - PA</t>
  </si>
  <si>
    <t>Sananduva - RS</t>
  </si>
  <si>
    <t>Sanclerlândia - GO</t>
  </si>
  <si>
    <t>Santa Albertina - SP</t>
  </si>
  <si>
    <t>Santa Bárbara de Goiás - GO</t>
  </si>
  <si>
    <t>Santa Bárbara do Sul - RS</t>
  </si>
  <si>
    <t>Santa Cruz - PB</t>
  </si>
  <si>
    <t>Santa Cruz - PE</t>
  </si>
  <si>
    <t>Santa Cruz da Baixa Verde - PE</t>
  </si>
  <si>
    <t>Santa Cruz de Goiás - GO</t>
  </si>
  <si>
    <t>Santa Cruz do Arari - PA</t>
  </si>
  <si>
    <t>Santa Cruz do Capibaribe - PE</t>
  </si>
  <si>
    <t>Santa Fé - PR</t>
  </si>
  <si>
    <t>Santa Fé de Goiás - GO</t>
  </si>
  <si>
    <t>Santa Fé do Sul - SP</t>
  </si>
  <si>
    <t>Santa Filomena - PE</t>
  </si>
  <si>
    <t>Santa Helena - PB</t>
  </si>
  <si>
    <t>Santa Helena de Goiás - GO</t>
  </si>
  <si>
    <t>Santa Isabel - GO</t>
  </si>
  <si>
    <t>Santa Izabel do Oeste - PR</t>
  </si>
  <si>
    <t>Santa Juliana - MG</t>
  </si>
  <si>
    <t>Santa Leopoldina - ES</t>
  </si>
  <si>
    <t>Santa Luzia - MA</t>
  </si>
  <si>
    <t>Santa Luzia - MG</t>
  </si>
  <si>
    <t>Santa Luzia - PB</t>
  </si>
  <si>
    <t>Santa Luzia do Norte - AL</t>
  </si>
  <si>
    <t>Santa Luzia do Paruá - MA</t>
  </si>
  <si>
    <t>Santa Maria - RS</t>
  </si>
  <si>
    <t>Santa Maria da Boa Vista - PE</t>
  </si>
  <si>
    <t>Santa Maria da Vitória - BA</t>
  </si>
  <si>
    <t>Santa Maria de Jetibá - ES</t>
  </si>
  <si>
    <t>Santa Maria do Herval - RS</t>
  </si>
  <si>
    <t>Santa Maria do Oeste - PR</t>
  </si>
  <si>
    <t>Santa Mônica - PR</t>
  </si>
  <si>
    <t>Santa Quitéria - CE</t>
  </si>
  <si>
    <t>Santa Rita - PB</t>
  </si>
  <si>
    <t>Santa Rita do Passa Quatro - SP</t>
  </si>
  <si>
    <t>Santa Rita do Tocantins - TO</t>
  </si>
  <si>
    <t>Santa Rita do Trivelato - MT</t>
  </si>
  <si>
    <t>Santa Rita d'Oeste - SP</t>
  </si>
  <si>
    <t>Santa Rosa - RS</t>
  </si>
  <si>
    <t>Santa Rosa de Goiás - GO</t>
  </si>
  <si>
    <t>Santa Salete - SP</t>
  </si>
  <si>
    <t>Santa Terezinha - MT</t>
  </si>
  <si>
    <t>Santa Terezinha - PE</t>
  </si>
  <si>
    <t>Santa Terezinha de Goiás - GO</t>
  </si>
  <si>
    <t>Santa Vitória - MG</t>
  </si>
  <si>
    <t>Santa Vitória do Palmar - RS</t>
  </si>
  <si>
    <t>Santana - AP</t>
  </si>
  <si>
    <t>Santana da Boa Vista - RS</t>
  </si>
  <si>
    <t>Santana de Parnaíba - SP</t>
  </si>
  <si>
    <t>Santana do Araguaia - PA</t>
  </si>
  <si>
    <t>Santana do Cariri - CE</t>
  </si>
  <si>
    <t>Santana do Itararé - PR</t>
  </si>
  <si>
    <t>Santana do Livramento - RS</t>
  </si>
  <si>
    <t>Santana do Maranhão - MA</t>
  </si>
  <si>
    <t>Santana do Mundaú - AL</t>
  </si>
  <si>
    <t>Santiago - RS</t>
  </si>
  <si>
    <t>Santo Afonso - MT</t>
  </si>
  <si>
    <t>Santo Amaro da Imperatriz - SC</t>
  </si>
  <si>
    <t>Santo André - SP</t>
  </si>
  <si>
    <t>Santo Ângelo - RS</t>
  </si>
  <si>
    <t>Santo Antônio da Barra - GO</t>
  </si>
  <si>
    <t>Santo Antônio da Patrulha - RS</t>
  </si>
  <si>
    <t>Santo Antônio das Missões - RS</t>
  </si>
  <si>
    <t>Santo Antônio de Goiás - GO</t>
  </si>
  <si>
    <t>Santo Antônio de Pádua - RJ</t>
  </si>
  <si>
    <t>Santo Antônio de Posse - SP</t>
  </si>
  <si>
    <t>Santo Antônio do Descoberto - GO</t>
  </si>
  <si>
    <t>Santo Antônio do Leste - MT</t>
  </si>
  <si>
    <t>Santo Antônio do Leverger - MT</t>
  </si>
  <si>
    <t>Santo Antônio do Monte - MG</t>
  </si>
  <si>
    <t>Santo Antônio do Planalto - RS</t>
  </si>
  <si>
    <t>Santo Antônio do Tauá - PA</t>
  </si>
  <si>
    <t>Santo Antônio dos Milagres - PI</t>
  </si>
  <si>
    <t>Santo Augusto - RS</t>
  </si>
  <si>
    <t>Santo Cristo - RS</t>
  </si>
  <si>
    <t>Santos - SP</t>
  </si>
  <si>
    <t>São Benedito do Sul - PE</t>
  </si>
  <si>
    <t>São Bento - PB</t>
  </si>
  <si>
    <t>São Bento do Sul - SC</t>
  </si>
  <si>
    <t>São Bento do Una - PE</t>
  </si>
  <si>
    <t>São Bernardo do Campo - SP</t>
  </si>
  <si>
    <t>São Borja - RS</t>
  </si>
  <si>
    <t>São Braz do Piauí - PI</t>
  </si>
  <si>
    <t>São Cristovão do Sul - SC</t>
  </si>
  <si>
    <t>São Domingos - GO</t>
  </si>
  <si>
    <t>São Félix do Araguaia - MT</t>
  </si>
  <si>
    <t>São Félix do Coribe - BA</t>
  </si>
  <si>
    <t>São Fidélis - RJ</t>
  </si>
  <si>
    <t>São Francisco - MG</t>
  </si>
  <si>
    <t>São Francisco - SP</t>
  </si>
  <si>
    <t>São Francisco de Assis - RS</t>
  </si>
  <si>
    <t>São Francisco de Paula - RS</t>
  </si>
  <si>
    <t>São Francisco do Conde - BA</t>
  </si>
  <si>
    <t>São Francisco do Glória - MG</t>
  </si>
  <si>
    <t>São Francisco do Guaporé - RO</t>
  </si>
  <si>
    <t>São Francisco do Piauí - PI</t>
  </si>
  <si>
    <t>São Francisco do Sul - SC</t>
  </si>
  <si>
    <t>São Gabriel - RS</t>
  </si>
  <si>
    <t>São Gabriel da Palha - ES</t>
  </si>
  <si>
    <t>São Gonçalo - RJ</t>
  </si>
  <si>
    <t>São Gonçalo do Amarante - CE</t>
  </si>
  <si>
    <t>São Gonçalo do Amarante - RN</t>
  </si>
  <si>
    <t>São Gonçalo do Piauí - PI</t>
  </si>
  <si>
    <t>São Jerônimo - RS</t>
  </si>
  <si>
    <t>São João - PE</t>
  </si>
  <si>
    <t>São João Batista - SC</t>
  </si>
  <si>
    <t>São João da Barra - RJ</t>
  </si>
  <si>
    <t>São João da Boa Vista - SP</t>
  </si>
  <si>
    <t>São João da Lagoa - MG</t>
  </si>
  <si>
    <t>São João da Ponte - MG</t>
  </si>
  <si>
    <t>São João da Urtiga - RS</t>
  </si>
  <si>
    <t>São João d'Aliança - GO</t>
  </si>
  <si>
    <t>São João das Duas Pontes - SP</t>
  </si>
  <si>
    <t>São João das Missões - MG</t>
  </si>
  <si>
    <t>São João de Iracema - SP</t>
  </si>
  <si>
    <t>São João de Meriti - RJ</t>
  </si>
  <si>
    <t>São João del Rei - MG</t>
  </si>
  <si>
    <t>São João do Manhuaçu - MG</t>
  </si>
  <si>
    <t>São João do Piauí - PI</t>
  </si>
  <si>
    <t>São João do Polêsine - RS</t>
  </si>
  <si>
    <t>São Jorge do Patrocínio - PR</t>
  </si>
  <si>
    <t>São José - SC</t>
  </si>
  <si>
    <t>São José da Coroa Grande - PE</t>
  </si>
  <si>
    <t>São José da Lagoa Tapada - PB</t>
  </si>
  <si>
    <t>São José da Laje - AL</t>
  </si>
  <si>
    <t>São José da Tapera - AL</t>
  </si>
  <si>
    <t>São José de Ribamar - MA</t>
  </si>
  <si>
    <t>São José de Ubá - RJ</t>
  </si>
  <si>
    <t>São José do Belmonte - PE</t>
  </si>
  <si>
    <t>São José do Calçado - ES</t>
  </si>
  <si>
    <t>São José do Egito - PE</t>
  </si>
  <si>
    <t>São José do Herval - RS</t>
  </si>
  <si>
    <t>São José do Hortêncio - RS</t>
  </si>
  <si>
    <t>São José do Inhacorá - RS</t>
  </si>
  <si>
    <t>São José do Jacuípe - BA</t>
  </si>
  <si>
    <t>São José do Jacuri - MG</t>
  </si>
  <si>
    <t>São José do Povo - MT</t>
  </si>
  <si>
    <t>São José do Rio Claro - MT</t>
  </si>
  <si>
    <t>São José do Rio Pardo - SP</t>
  </si>
  <si>
    <t>São José do Rio Preto - SP</t>
  </si>
  <si>
    <t>São José do Seridó - RN</t>
  </si>
  <si>
    <t>São José dos Ausentes - RS</t>
  </si>
  <si>
    <t>São José dos Campos - SP</t>
  </si>
  <si>
    <t>São José dos Pinhais - PR</t>
  </si>
  <si>
    <t>São José dos Quatro Marcos - MT</t>
  </si>
  <si>
    <t>São José dos Ramos - PB</t>
  </si>
  <si>
    <t>São Julião - PI</t>
  </si>
  <si>
    <t>São Leopoldo - RS</t>
  </si>
  <si>
    <t>São Lourenço da Mata - PE</t>
  </si>
  <si>
    <t>São Lourenço do Sul - RS</t>
  </si>
  <si>
    <t>São Luís - MA</t>
  </si>
  <si>
    <t>São Luís de Montes Belos - GO</t>
  </si>
  <si>
    <t>São Luís Gonzaga do Maranhão - MA</t>
  </si>
  <si>
    <t>São Luiz do Norte - GO</t>
  </si>
  <si>
    <t>São Luiz do Quitunde - AL</t>
  </si>
  <si>
    <t>São Luiz Gonzaga - RS</t>
  </si>
  <si>
    <t>São Manuel - SP</t>
  </si>
  <si>
    <t>São Marcos - RS</t>
  </si>
  <si>
    <t>São Martinho - RS</t>
  </si>
  <si>
    <t>São Mateus do Maranhão - MA</t>
  </si>
  <si>
    <t>São Mateus do Sul - PR</t>
  </si>
  <si>
    <t>São Miguel - RN</t>
  </si>
  <si>
    <t>São Miguel das Missões - RS</t>
  </si>
  <si>
    <t>São Miguel do Araguaia - GO</t>
  </si>
  <si>
    <t>São Miguel do Guaporé - RO</t>
  </si>
  <si>
    <t>São Miguel do Passa Quatro - GO</t>
  </si>
  <si>
    <t>São Miguel dos Milagres - AL</t>
  </si>
  <si>
    <t>São Nicolau - RS</t>
  </si>
  <si>
    <t>São Patrício - GO</t>
  </si>
  <si>
    <t>São Paulo - SP</t>
  </si>
  <si>
    <t>São Paulo das Missões - RS</t>
  </si>
  <si>
    <t>São Paulo do Potengi - RN</t>
  </si>
  <si>
    <t>São Pedro da Aldeia - RJ</t>
  </si>
  <si>
    <t>São Pedro da Serra - RS</t>
  </si>
  <si>
    <t>São Pedro de Alcântara - SC</t>
  </si>
  <si>
    <t>São Pedro do Butiá - RS</t>
  </si>
  <si>
    <t>São Pedro do Paraná - PR</t>
  </si>
  <si>
    <t>São Pedro do Sul - RS</t>
  </si>
  <si>
    <t>São Pedro dos Crentes - MA</t>
  </si>
  <si>
    <t>São Romão - MG</t>
  </si>
  <si>
    <t>São Roque - SP</t>
  </si>
  <si>
    <t>São Sebastião - AL</t>
  </si>
  <si>
    <t>São Sebastião - SP</t>
  </si>
  <si>
    <t>São Sebastião da Boa Vista - PA</t>
  </si>
  <si>
    <t>São Sebastião de Lagoa de Roça - PB</t>
  </si>
  <si>
    <t>São Sebastião do Alto - RJ</t>
  </si>
  <si>
    <t>São Sebastião do Caí - RS</t>
  </si>
  <si>
    <t>São Sebastião do Oeste - MG</t>
  </si>
  <si>
    <t>São Sebastião do Paraíso - MG</t>
  </si>
  <si>
    <t>São Sepé - RS</t>
  </si>
  <si>
    <t>São Tomé - PR</t>
  </si>
  <si>
    <t>São Tomé - RN</t>
  </si>
  <si>
    <t>São Valentim do Sul - RS</t>
  </si>
  <si>
    <t>São Valério do Sul - RS</t>
  </si>
  <si>
    <t>São Vendelino - RS</t>
  </si>
  <si>
    <t>São Vicente - RN</t>
  </si>
  <si>
    <t>São Vicente - SP</t>
  </si>
  <si>
    <t>São Vicente do Sul - RS</t>
  </si>
  <si>
    <t>São Vicente Ferrer - PE</t>
  </si>
  <si>
    <t>Sapé - PB</t>
  </si>
  <si>
    <t>Sapeaçu - BA</t>
  </si>
  <si>
    <t>Sapiranga - RS</t>
  </si>
  <si>
    <t>Sapucaia - RJ</t>
  </si>
  <si>
    <t>Sapucaia do Sul - RS</t>
  </si>
  <si>
    <t>Saquarema - RJ</t>
  </si>
  <si>
    <t>Sarandi - PR</t>
  </si>
  <si>
    <t>Sarandi - RS</t>
  </si>
  <si>
    <t>Sarzedo - MG</t>
  </si>
  <si>
    <t>Sebastianópolis do Sul - SP</t>
  </si>
  <si>
    <t>Sebastião Barros - PI</t>
  </si>
  <si>
    <t>Seberi - RS</t>
  </si>
  <si>
    <t>Sede Nova - RS</t>
  </si>
  <si>
    <t>Segredo - RS</t>
  </si>
  <si>
    <t>Selbach - RS</t>
  </si>
  <si>
    <t>Senador Canedo - GO</t>
  </si>
  <si>
    <t>Senador Elói de Souza - RN</t>
  </si>
  <si>
    <t>Senador Rui Palmeira - AL</t>
  </si>
  <si>
    <t>Senhora do Porto - MG</t>
  </si>
  <si>
    <t>Serafina Corrêa - RS</t>
  </si>
  <si>
    <t>Seringueiras - RO</t>
  </si>
  <si>
    <t>Sério - RS</t>
  </si>
  <si>
    <t>Seropédica - RJ</t>
  </si>
  <si>
    <t>Serra - ES</t>
  </si>
  <si>
    <t>Serra Branca - PB</t>
  </si>
  <si>
    <t>Serra Caiada (antigo Presidente Juscelino) - RN</t>
  </si>
  <si>
    <t>Serra da Saudade - MG</t>
  </si>
  <si>
    <t>Serra do Ramalho - BA</t>
  </si>
  <si>
    <t>Serra do Salitre - MG</t>
  </si>
  <si>
    <t>Serra Dourada - BA</t>
  </si>
  <si>
    <t>Serra Negra - SP</t>
  </si>
  <si>
    <t>Serra Talhada - PE</t>
  </si>
  <si>
    <t>Serrana - SP</t>
  </si>
  <si>
    <t>Serranópolis - GO</t>
  </si>
  <si>
    <t>Serranos - MG</t>
  </si>
  <si>
    <t>Serrita - PE</t>
  </si>
  <si>
    <t>Sertânia - PE</t>
  </si>
  <si>
    <t>Sertão Santana - RS</t>
  </si>
  <si>
    <t>Sertãozinho - PB</t>
  </si>
  <si>
    <t>Sertãozinho - SP</t>
  </si>
  <si>
    <t>Sete de Setembro - RS</t>
  </si>
  <si>
    <t>Sete Quedas - MS</t>
  </si>
  <si>
    <t>Severínia - SP</t>
  </si>
  <si>
    <t>Sidrolândia - MS</t>
  </si>
  <si>
    <t>Sigefredo Pacheco - PI</t>
  </si>
  <si>
    <t>Silva Jardim - RJ</t>
  </si>
  <si>
    <t>Silvânia - GO</t>
  </si>
  <si>
    <t>Silvanópolis - TO</t>
  </si>
  <si>
    <t>Silveira Martins - RS</t>
  </si>
  <si>
    <t>Simolândia - GO</t>
  </si>
  <si>
    <t>Sinop - MT</t>
  </si>
  <si>
    <t>Siqueira Campos - PR</t>
  </si>
  <si>
    <t>Sítio d'Abadia - GO</t>
  </si>
  <si>
    <t>Sobradinho - RS</t>
  </si>
  <si>
    <t>Sobrália - MG</t>
  </si>
  <si>
    <t>Soledade - PB</t>
  </si>
  <si>
    <t>Soledade - RS</t>
  </si>
  <si>
    <t>Solidão - PE</t>
  </si>
  <si>
    <t>Solonópole - CE</t>
  </si>
  <si>
    <t>Sonora - MS</t>
  </si>
  <si>
    <t>Sorocaba - SP</t>
  </si>
  <si>
    <t>Sorriso - MT</t>
  </si>
  <si>
    <t>Soure - PA</t>
  </si>
  <si>
    <t>Sumaré - SP</t>
  </si>
  <si>
    <t>Sumé - PB</t>
  </si>
  <si>
    <t>Sumidouro - RJ</t>
  </si>
  <si>
    <t>Suzanápolis - SP</t>
  </si>
  <si>
    <t>Suzano - SP</t>
  </si>
  <si>
    <t>Tabaporã - MT</t>
  </si>
  <si>
    <t>Tabatinga - AM</t>
  </si>
  <si>
    <t>Taboão da Serra - SP</t>
  </si>
  <si>
    <t>Tacuru - MS</t>
  </si>
  <si>
    <t>Taguatinga - TO</t>
  </si>
  <si>
    <t>Taiaçu - SP</t>
  </si>
  <si>
    <t>Taió - SC</t>
  </si>
  <si>
    <t>Tambaú - SP</t>
  </si>
  <si>
    <t>Tamboara - PR</t>
  </si>
  <si>
    <t>Tangará - RN</t>
  </si>
  <si>
    <t>Tangará da Serra - MT</t>
  </si>
  <si>
    <t>Tanque d'Arca - AL</t>
  </si>
  <si>
    <t>Tapejara - PR</t>
  </si>
  <si>
    <t>Tapejara - RS</t>
  </si>
  <si>
    <t>Tapera - RS</t>
  </si>
  <si>
    <t>Taperoá - PB</t>
  </si>
  <si>
    <t>Tapes - RS</t>
  </si>
  <si>
    <t>Tapira - PR</t>
  </si>
  <si>
    <t>Tapiramutá - BA</t>
  </si>
  <si>
    <t>Tapiratiba - SP</t>
  </si>
  <si>
    <t>Tapurah - MT</t>
  </si>
  <si>
    <t>Taquara - RS</t>
  </si>
  <si>
    <t>Taquaral de Goiás - GO</t>
  </si>
  <si>
    <t>Taquarana - AL</t>
  </si>
  <si>
    <t>Taquaritinga - SP</t>
  </si>
  <si>
    <t>Taquarituba - SP</t>
  </si>
  <si>
    <t>Tarumã - SP</t>
  </si>
  <si>
    <t>Tatuí - SP</t>
  </si>
  <si>
    <t>Tauá - CE</t>
  </si>
  <si>
    <t>Taubaté - SP</t>
  </si>
  <si>
    <t>Teixeira Soares - PR</t>
  </si>
  <si>
    <t>Tejuçuoca - CE</t>
  </si>
  <si>
    <t>Telêmaco Borba - PR</t>
  </si>
  <si>
    <t>Tenente Ananias - RN</t>
  </si>
  <si>
    <t>Tenente Portela - RS</t>
  </si>
  <si>
    <t>Teófilo Otoni - MG</t>
  </si>
  <si>
    <t>Teotônio Vilela - AL</t>
  </si>
  <si>
    <t>Terenos - MS</t>
  </si>
  <si>
    <t>Teresina - PI</t>
  </si>
  <si>
    <t>Teresópolis - RJ</t>
  </si>
  <si>
    <t>Terezinha - PE</t>
  </si>
  <si>
    <t>Terra Boa - PR</t>
  </si>
  <si>
    <t>Terra de Areia - RS</t>
  </si>
  <si>
    <t>Terra Nova - PE</t>
  </si>
  <si>
    <t>Terra Nova do Norte - MT</t>
  </si>
  <si>
    <t>Terra Rica - PR</t>
  </si>
  <si>
    <t>Terra Roxa - PR</t>
  </si>
  <si>
    <t>Terra Roxa - SP</t>
  </si>
  <si>
    <t>Teutônia - RS</t>
  </si>
  <si>
    <t>Theobroma - RO</t>
  </si>
  <si>
    <t>Tibagi - PR</t>
  </si>
  <si>
    <t>Tijucas - SC</t>
  </si>
  <si>
    <t>Tijucas do Sul - PR</t>
  </si>
  <si>
    <t>Timbaúba - PE</t>
  </si>
  <si>
    <t>Timbiras - MA</t>
  </si>
  <si>
    <t>Timbó - SC</t>
  </si>
  <si>
    <t>Timbó Grande - SC</t>
  </si>
  <si>
    <t>Timon - MA</t>
  </si>
  <si>
    <t>Tocantins - MG</t>
  </si>
  <si>
    <t>Toledo - PR</t>
  </si>
  <si>
    <t>Tomar do Geru - SE</t>
  </si>
  <si>
    <t>Torixoréu - MT</t>
  </si>
  <si>
    <t>Toropi - RS</t>
  </si>
  <si>
    <t>Torres - RS</t>
  </si>
  <si>
    <t>Tracunhaém - PE</t>
  </si>
  <si>
    <t>Trajano de Moraes - RJ</t>
  </si>
  <si>
    <t>Tramandaí - RS</t>
  </si>
  <si>
    <t>Três Arroios - RS</t>
  </si>
  <si>
    <t>Três Corações - MG</t>
  </si>
  <si>
    <t>Três Coroas - RS</t>
  </si>
  <si>
    <t>Três de Maio - RS</t>
  </si>
  <si>
    <t>Três Forquilhas - RS</t>
  </si>
  <si>
    <t>Três Lagoas - MS</t>
  </si>
  <si>
    <t>Três Marias - MG</t>
  </si>
  <si>
    <t>Três Palmeiras - RS</t>
  </si>
  <si>
    <t>Três Passos - RS</t>
  </si>
  <si>
    <t>Três Pontas - MG</t>
  </si>
  <si>
    <t>Três Ranchos - GO</t>
  </si>
  <si>
    <t>Trindade - GO</t>
  </si>
  <si>
    <t>Trindade - PE</t>
  </si>
  <si>
    <t>Trindade do Sul - RS</t>
  </si>
  <si>
    <t>Triunfo - PE</t>
  </si>
  <si>
    <t>Triunfo - RS</t>
  </si>
  <si>
    <t>Trizidela do Vale - MA</t>
  </si>
  <si>
    <t>Tucumã - PA</t>
  </si>
  <si>
    <t>Tucunduva - RS</t>
  </si>
  <si>
    <t>Tucuruí - PA</t>
  </si>
  <si>
    <t>Tunas - RS</t>
  </si>
  <si>
    <t>Tunas do Paraná - PR</t>
  </si>
  <si>
    <t>Tupanatinga - PE</t>
  </si>
  <si>
    <t>Tupanciretã - RS</t>
  </si>
  <si>
    <t>Tupandi - RS</t>
  </si>
  <si>
    <t>Tuparendi - RS</t>
  </si>
  <si>
    <t>Tuparetama - PE</t>
  </si>
  <si>
    <t>Turiúba - SP</t>
  </si>
  <si>
    <t>Turmalina - MG</t>
  </si>
  <si>
    <t>Turmalina - SP</t>
  </si>
  <si>
    <t>Turvelândia - GO</t>
  </si>
  <si>
    <t>Turvo - PR</t>
  </si>
  <si>
    <t>Ubá - MG</t>
  </si>
  <si>
    <t>Ubatuba - SP</t>
  </si>
  <si>
    <t>Uberaba - MG</t>
  </si>
  <si>
    <t>Uberlândia - MG</t>
  </si>
  <si>
    <t>Ubiretama - RS</t>
  </si>
  <si>
    <t>Uchoa - SP</t>
  </si>
  <si>
    <t>Uirapuru - GO</t>
  </si>
  <si>
    <t>Umburanas - BA</t>
  </si>
  <si>
    <t>Umuarama - PR</t>
  </si>
  <si>
    <t>Unaí - MG</t>
  </si>
  <si>
    <t>União - PI</t>
  </si>
  <si>
    <t>União da Vitória - PR</t>
  </si>
  <si>
    <t>União Paulista - SP</t>
  </si>
  <si>
    <t>Uniflor - PR</t>
  </si>
  <si>
    <t>Urânia - SP</t>
  </si>
  <si>
    <t>Uruaçu - GO</t>
  </si>
  <si>
    <t>Uruana - GO</t>
  </si>
  <si>
    <t>Urucará - AM</t>
  </si>
  <si>
    <t>Urucuia - MG</t>
  </si>
  <si>
    <t>Uruguaiana - RS</t>
  </si>
  <si>
    <t>Urutaí - GO</t>
  </si>
  <si>
    <t>Vale de São Domingos - MT</t>
  </si>
  <si>
    <t>Vale do Anari - RO</t>
  </si>
  <si>
    <t>Vale do Paraíso - RO</t>
  </si>
  <si>
    <t>Vale do Sol - RS</t>
  </si>
  <si>
    <t>Vale Real - RS</t>
  </si>
  <si>
    <t>Vale Verde - RS</t>
  </si>
  <si>
    <t>Valença - RJ</t>
  </si>
  <si>
    <t>Valença do Piauí - PI</t>
  </si>
  <si>
    <t>Valentim Gentil - SP</t>
  </si>
  <si>
    <t>Valinhos - SP</t>
  </si>
  <si>
    <t>Valparaíso de Goiás - GO</t>
  </si>
  <si>
    <t>Vargem Alta - ES</t>
  </si>
  <si>
    <t>Vargem Grande - MA</t>
  </si>
  <si>
    <t>Vargem Grande do Sul - SP</t>
  </si>
  <si>
    <t>Varginha - MG</t>
  </si>
  <si>
    <t>Varjão - GO</t>
  </si>
  <si>
    <t>Varjão de Minas - MG</t>
  </si>
  <si>
    <t>Varre-Sai - RJ</t>
  </si>
  <si>
    <t>Várzea da Palma - MG</t>
  </si>
  <si>
    <t>Várzea Grande - MT</t>
  </si>
  <si>
    <t>Várzea Nova - BA</t>
  </si>
  <si>
    <t>Várzea Paulista - SP</t>
  </si>
  <si>
    <t>Vassouras - RJ</t>
  </si>
  <si>
    <t>Venâncio Aires - RS</t>
  </si>
  <si>
    <t>Venturosa - PE</t>
  </si>
  <si>
    <t>Vera - MT</t>
  </si>
  <si>
    <t>Vera Cruz - RN</t>
  </si>
  <si>
    <t>Vera Cruz - RS</t>
  </si>
  <si>
    <t>Vera Mendes - PI</t>
  </si>
  <si>
    <t>Veranópolis - RS</t>
  </si>
  <si>
    <t>Verdejante - PE</t>
  </si>
  <si>
    <t>Veredinha - MG</t>
  </si>
  <si>
    <t>Vertente do Lério - PE</t>
  </si>
  <si>
    <t>Vespasiano - MG</t>
  </si>
  <si>
    <t>Viadutos - RS</t>
  </si>
  <si>
    <t>Viamão - RS</t>
  </si>
  <si>
    <t>Viana - ES</t>
  </si>
  <si>
    <t>Vianópolis - GO</t>
  </si>
  <si>
    <t>Vicência - PE</t>
  </si>
  <si>
    <t>Vicentina - MS</t>
  </si>
  <si>
    <t>Vicentinópolis - GO</t>
  </si>
  <si>
    <t>Viçosa - AL</t>
  </si>
  <si>
    <t>Viçosa - MG</t>
  </si>
  <si>
    <t>Viçosa do Ceará - CE</t>
  </si>
  <si>
    <t>Victor Graeff - RS</t>
  </si>
  <si>
    <t>Videira - SC</t>
  </si>
  <si>
    <t>Vila Bela da Santíssima Trindade - MT</t>
  </si>
  <si>
    <t>Vila Boa - GO</t>
  </si>
  <si>
    <t>Vila Flores - RS</t>
  </si>
  <si>
    <t>Vila Lângaro - RS</t>
  </si>
  <si>
    <t>Vila Maria - RS</t>
  </si>
  <si>
    <t>Vila Nova do Piauí - PI</t>
  </si>
  <si>
    <t>Vila Nova do Sul - RS</t>
  </si>
  <si>
    <t>Vila Rica - MT</t>
  </si>
  <si>
    <t>Vila Velha - ES</t>
  </si>
  <si>
    <t>Vilhena - RO</t>
  </si>
  <si>
    <t>Viradouro - SP</t>
  </si>
  <si>
    <t>Virginópolis - MG</t>
  </si>
  <si>
    <t>Visconde do Rio Branco - MG</t>
  </si>
  <si>
    <t>Vista Gaúcha - RS</t>
  </si>
  <si>
    <t>Vitória - ES</t>
  </si>
  <si>
    <t>Vitória das Missões - RS</t>
  </si>
  <si>
    <t>Vitória de Santo Antão - PE</t>
  </si>
  <si>
    <t>Vitória do Mearim - MA</t>
  </si>
  <si>
    <t>Volta Redonda - RJ</t>
  </si>
  <si>
    <t>Votorantim - SP</t>
  </si>
  <si>
    <t>Votuporanga - SP</t>
  </si>
  <si>
    <t>Wenceslau Braz - PR</t>
  </si>
  <si>
    <t>Xambrê - PR</t>
  </si>
  <si>
    <t>Xangri-lá - RS</t>
  </si>
  <si>
    <t>Zacarias - SP</t>
  </si>
  <si>
    <t>RPPS Municipal ou Estadual</t>
  </si>
  <si>
    <t>TIPO DE REGIME PREVIDENCIÁRIO</t>
  </si>
  <si>
    <r>
      <t>Plano de Benefícios</t>
    </r>
    <r>
      <rPr>
        <b/>
        <vertAlign val="superscript"/>
        <sz val="11"/>
        <color theme="0"/>
        <rFont val="Calibri"/>
        <family val="2"/>
        <charset val="1"/>
        <scheme val="minor"/>
      </rPr>
      <t>1</t>
    </r>
  </si>
  <si>
    <t>Encaminhou à SPREV lei municipal autorizando suspensão de repasses - art. 9º da LC nº 173, de 2020</t>
  </si>
  <si>
    <t>Nº de entes cujas alíquotas de contribuição dos segurados do RPPS são iguais ou superiores a 14% ou progressivas</t>
  </si>
  <si>
    <t>ÚLTIMA ATUALIZAÇÃO:</t>
  </si>
  <si>
    <t>Tipo</t>
  </si>
  <si>
    <t>Número/Ano</t>
  </si>
  <si>
    <t>Assunto</t>
  </si>
  <si>
    <t>Ente Federativo</t>
  </si>
  <si>
    <t>Data do Documento</t>
  </si>
  <si>
    <t>Data da Publicação</t>
  </si>
  <si>
    <t>Início da vigência</t>
  </si>
  <si>
    <t>Fim da vigência</t>
  </si>
  <si>
    <t>Situação</t>
  </si>
  <si>
    <t>Lei Complementar</t>
  </si>
  <si>
    <t>849/2020</t>
  </si>
  <si>
    <t>-</t>
  </si>
  <si>
    <t>Validada</t>
  </si>
  <si>
    <t>Lei</t>
  </si>
  <si>
    <t>2933/2020</t>
  </si>
  <si>
    <t>3465/2020</t>
  </si>
  <si>
    <t>1930/2020</t>
  </si>
  <si>
    <t>555/2020</t>
  </si>
  <si>
    <t>5343/2020</t>
  </si>
  <si>
    <t>3546/2020</t>
  </si>
  <si>
    <t>2328/2020</t>
  </si>
  <si>
    <t>852/2020</t>
  </si>
  <si>
    <t>2214/2020</t>
  </si>
  <si>
    <t>2937/2020</t>
  </si>
  <si>
    <t>601/2020</t>
  </si>
  <si>
    <t>320/2020</t>
  </si>
  <si>
    <t>2569/2020</t>
  </si>
  <si>
    <t>4199/2020</t>
  </si>
  <si>
    <t>5177/2020</t>
  </si>
  <si>
    <t>6898/2020</t>
  </si>
  <si>
    <t>2.791/2020</t>
  </si>
  <si>
    <t>18728/2020</t>
  </si>
  <si>
    <t>474/2020</t>
  </si>
  <si>
    <t>346/2020</t>
  </si>
  <si>
    <t>1382/2020</t>
  </si>
  <si>
    <t>364/2020</t>
  </si>
  <si>
    <t>8831/2020</t>
  </si>
  <si>
    <t>1302/2020</t>
  </si>
  <si>
    <t>4460/2020</t>
  </si>
  <si>
    <t>Aguardando Ajustes</t>
  </si>
  <si>
    <t>4659/2020</t>
  </si>
  <si>
    <t>67/2020</t>
  </si>
  <si>
    <t>127/2020</t>
  </si>
  <si>
    <t>2918/2020</t>
  </si>
  <si>
    <t>1095/2020</t>
  </si>
  <si>
    <t>1764/2020</t>
  </si>
  <si>
    <t>4438/2020</t>
  </si>
  <si>
    <t>298/2020</t>
  </si>
  <si>
    <t>854/2020</t>
  </si>
  <si>
    <t>156/2020</t>
  </si>
  <si>
    <t>2268/2020</t>
  </si>
  <si>
    <t>6381/2020</t>
  </si>
  <si>
    <t>675/2020</t>
  </si>
  <si>
    <t>2570/2020</t>
  </si>
  <si>
    <t>1258/2020</t>
  </si>
  <si>
    <t>1489/2020</t>
  </si>
  <si>
    <t>15663/2020</t>
  </si>
  <si>
    <t>387/2020</t>
  </si>
  <si>
    <t>698/2020</t>
  </si>
  <si>
    <t>Decreto</t>
  </si>
  <si>
    <t>1971/2020</t>
  </si>
  <si>
    <t>1910/2020</t>
  </si>
  <si>
    <t>907/2020</t>
  </si>
  <si>
    <t>1629/2020</t>
  </si>
  <si>
    <t>2075/2020</t>
  </si>
  <si>
    <t>032/2020</t>
  </si>
  <si>
    <t>1612/2020</t>
  </si>
  <si>
    <t>133/2020</t>
  </si>
  <si>
    <t>92/2020</t>
  </si>
  <si>
    <t>9459/2020</t>
  </si>
  <si>
    <t>076/2020</t>
  </si>
  <si>
    <t>1066/2020</t>
  </si>
  <si>
    <t>6397/2020</t>
  </si>
  <si>
    <t>2709/2020</t>
  </si>
  <si>
    <t>7.135/2020</t>
  </si>
  <si>
    <t>6822/2020</t>
  </si>
  <si>
    <t>153/2020</t>
  </si>
  <si>
    <t>358/2020</t>
  </si>
  <si>
    <t>1828/2020</t>
  </si>
  <si>
    <t>033/2020</t>
  </si>
  <si>
    <t>3583/2020</t>
  </si>
  <si>
    <t>006/2020</t>
  </si>
  <si>
    <t>3984/2020</t>
  </si>
  <si>
    <t>6902/2020</t>
  </si>
  <si>
    <t>4924/2020</t>
  </si>
  <si>
    <t>5934/2020</t>
  </si>
  <si>
    <t>1645/2020</t>
  </si>
  <si>
    <t>113/2020</t>
  </si>
  <si>
    <t>Cancelada</t>
  </si>
  <si>
    <t>705/2020</t>
  </si>
  <si>
    <t>2967/2020</t>
  </si>
  <si>
    <t>752/2020</t>
  </si>
  <si>
    <t>1335/2020</t>
  </si>
  <si>
    <t>152/2020</t>
  </si>
  <si>
    <t>247/2020</t>
  </si>
  <si>
    <t>336/2020</t>
  </si>
  <si>
    <t>5.851/2020</t>
  </si>
  <si>
    <t>2.256/2020</t>
  </si>
  <si>
    <t>485/2020</t>
  </si>
  <si>
    <t>2044/2020</t>
  </si>
  <si>
    <t>6.525/2020</t>
  </si>
  <si>
    <t>1325/2020</t>
  </si>
  <si>
    <t>233/2020</t>
  </si>
  <si>
    <t>1391/2020</t>
  </si>
  <si>
    <t>3273/2020</t>
  </si>
  <si>
    <t>409/2020</t>
  </si>
  <si>
    <t>3.942/2020</t>
  </si>
  <si>
    <t>1411/2020</t>
  </si>
  <si>
    <t>3514/2020</t>
  </si>
  <si>
    <t>1.145/2020</t>
  </si>
  <si>
    <t>1613/2020</t>
  </si>
  <si>
    <t>684/2020</t>
  </si>
  <si>
    <t>1431/2020</t>
  </si>
  <si>
    <t>4787/2020</t>
  </si>
  <si>
    <t>6921/2020</t>
  </si>
  <si>
    <t>1237/2020</t>
  </si>
  <si>
    <t>3.945/2020</t>
  </si>
  <si>
    <t>085/2020</t>
  </si>
  <si>
    <t>1502/2020</t>
  </si>
  <si>
    <t>779/2020</t>
  </si>
  <si>
    <t>107/2020</t>
  </si>
  <si>
    <t>5005/2020</t>
  </si>
  <si>
    <t>1223/2020</t>
  </si>
  <si>
    <t>164/2020</t>
  </si>
  <si>
    <t>1153/2020</t>
  </si>
  <si>
    <t>652/2020</t>
  </si>
  <si>
    <t>626/2020</t>
  </si>
  <si>
    <t>LEI 172/2020</t>
  </si>
  <si>
    <t>5370/2020</t>
  </si>
  <si>
    <t>2.190/2020</t>
  </si>
  <si>
    <t>3961/2020</t>
  </si>
  <si>
    <t>Água Santa - RS</t>
  </si>
  <si>
    <t>Suspensão de repasses - LC nº 173, de 2020</t>
  </si>
  <si>
    <t>TOTAL DE SERVIDORES ATIVOS</t>
  </si>
  <si>
    <t>TOTAL DE SEGURADOS DOS RPPS</t>
  </si>
  <si>
    <t>ALTERAÇÃO DE REGRAS DE BENEFÍCIOS</t>
  </si>
  <si>
    <t>CNPJ</t>
  </si>
  <si>
    <t>Ente</t>
  </si>
  <si>
    <t>Plano de Segregação</t>
  </si>
  <si>
    <t>Sujeito Passivo</t>
  </si>
  <si>
    <t>Início de Vigência</t>
  </si>
  <si>
    <t>Fim de Vigência</t>
  </si>
  <si>
    <t>Observação</t>
  </si>
  <si>
    <t>Governo do Estado do Acre - AC</t>
  </si>
  <si>
    <t>PREVIDENCIÁRIO</t>
  </si>
  <si>
    <t>Ativos</t>
  </si>
  <si>
    <t>Aposentados</t>
  </si>
  <si>
    <t>Pensionistas</t>
  </si>
  <si>
    <t>FINANCEIRO</t>
  </si>
  <si>
    <t>LEI Nº 2.231/2017-DE 04/05/2017 - PUBLICAÇÃO/VIGÊNCIA: 08/07/2017(ver art. 2º) – Altera o Anexo único da Lei nº 1.965/2013, modificando pelas Leis nºs 2.071/2014 e pela Lei nº 2.199/2016 - Estabelece Custo SUPLEMENTAR - (art.1º): PERÍODO: 2017 A 2047 – sendo: (2017 – 2,31%), (2018 – 2,84%), (2019 – 4,96%), (2020 – 7,08%), (2021 – 9,20%), as demais constam no ANEXO ÚNICO da legislação.</t>
  </si>
  <si>
    <t>Ente-suplementar</t>
  </si>
  <si>
    <t>LEI Nº 2.231/2017-DE 04/05/2017 - PUBLICAÇÃO/VIGÊNCIA: 08/05/2017(ver art. 2º) – Altera o Anexo único da Lei nº 1.965/2013, modificando pelas Leis nºs 2.071/2014 e pela Lei nº 2.199/2016 - Estabelece Custo SUPLEMENTAR - (art.1º): PERÍODO: 2017 A 2047 – sendo: (2017 – 2,31%), (2018 – 2,84%), (2019 – 4,96%), (2020 – 7,08%), (2021 – 9,20%), as demais constam no ANEXO ÚNICO da legislação.</t>
  </si>
  <si>
    <t>O art. 2° do Decreto n° 2258/2011, publicado em 25 de julho de 2011, dispõe sobre  a alíquota de contribuição do fundo financeiro e do fundo previdenciário, autorizado pela lei nº 2675/2010 que dispõe sobre a separação de massas de segurados do fundo de previdência social do município de Arapiraca. O Fundo Financeiro destina-se ao pagamento dos benefícios dos servidores e dependentes ingressados no serviço público até 02/11/2009. Regime de repartição simples. Fundo Previdenciário destina-se ao pagamento de benefícios aos servidores que ingressem no serviço público a partir de 02/11/2009.</t>
  </si>
  <si>
    <t>Os arts. 1°/4° do Decreto n° 2258/2011, publicado em 25 de julho de 2011, dispõe sobre  a alíquota de contribuição do fundo financeiro e do fundo previdenciário, autorizado pela lei nº 2675/2010 que dispõe sobre a separação de massas de segurados do fundo de previdência social do município de Arapiraca. O Fundo Financeiro destina-se ao pagamento dos benefícios dos servidores e dependentes ingressados no serviço público até 02/11/2009. Regime de repartição simples. Fundo Previdenciário destina-se ao pagamento de benefícios aos servidores que ingressem no serviço público a partir de 02/11/2009.</t>
  </si>
  <si>
    <t>O art. 1°/4° do Decreto n° 2258/2011, publicado em 25 de julho de 2011, dispõe sobre  a alíquota de contribuição do fundo financeiro e do fundo previdenciário, autorizado pela lei nº 2675/2010 que dispõe sobre a separação de massas de segurados do fundo de previdência social do município de Arapiraca. O Fundo Financeiro destina-se ao pagamento dos benefícios dos servidores e dependentes ingressados no serviço público até 02/11/2009. Regime de repartição simples. Fundo Previdenciário destina-se ao pagamento de benefícios aos servidores que ingressem no serviço público a partir de 02/11/2009.</t>
  </si>
  <si>
    <t>A Lei nº 3302/2018, de 30/8/2018 – PUBLICAÇÃO/VIGÊNCIA: 30/8/2018 - (Art. 3º). Estabelece alíquotas para o PLANO FINANCEIRO (Art. 1º): NORMAL do ENTE: 22%, sendo 20% para atender aos benefícios gerais e 2% para custeio de benefícios decorrentes de acidentes de trabalho e de aposentadoria especial (Art. 1º §1º, Incisos I e II).</t>
  </si>
  <si>
    <t>O art. 4° do Decreto n° 2258/2011, publicado em 25 de julho de 2011, dispõe sobre  a alíquota de contribuição do fundo previdenciário, autorizado pela lei nº 2675/2010 que dispõe sobre a separação de massas de segurados do fundo de previdência social do município de Arapiraca.</t>
  </si>
  <si>
    <t>O art. 1° do Decreto n° 2258/2011, publicado em 25 de julho de 2011, dispõe sobre  a alíquota de contribuição do fundo previdenciário, autorizado pela lei nº 2675/2010 que dispõe sobre a separação de massas de segurados do fundo de previdência social do município de Arapiraca, fixando a alíquota dos inativos em 11%.</t>
  </si>
  <si>
    <t>O art. 1° do Decreto n° 2258/2011, publicado em 25 de julho de 2011, dispõe sobre  a alíquota de contribuição do fundo previdenciário, autorizado pela lei nº 2675/2010 que dispõe sobre a separação de massas de segurados do fundo de previdência social do município de Arapiraca, fixando a alíquota dos pensionistas em 11%.</t>
  </si>
  <si>
    <t>A Lei nº 3.232/2016, de 30/12/2016, publicada nesta mesma data, MANTÉM o percentual de alíquota do custo NORMAL do Ente em 11% e estabelece o percentual de alíquota suplementar para o período de 2017 a 2038 em 0,03% para o Plano Previdenciário (art. 1º). Vigência em 30/12/2016, com efeitos a partir de 01/01/2017 (art. 3º).</t>
  </si>
  <si>
    <t>Lei nº534/2011 estabelece contribuição suplementar de: 2% para 2011, 4% para 2012, 8% para 2013, 16% para 2014, 22% para 2015 e de 32,05% durante 28 anos a partir de janeiro de 2016, aplicadas sobre folha de ativos.</t>
  </si>
  <si>
    <t>LEI Nº 664/2018-DE: 03/12/2018 – PUBLICAÇÃO: 03/12/2018-VIGÊNCIA-art. 114º: 03/12/2018 – CRIA RPPS/ESTABELECE CUSTEIO: arts. 48º: (ENTE – vigência-art. 114º: 03/12/2018 - 11%-incluso 2% taxa adm), (ATIVOS – vigência- conf. C.F – art. 195-§ 6º e art. 113º desta lei: 04/03/2019 - 11%-sobre a remun. de contribuição), (INATIVOS/PENS – vigência- conf. C.F – art. 195-§ 6º e art. 113º desta lei: 04/03/2019 - 11%-sobre o valor excedente ao teto estabelecido pelo RGPS). O art. 112º-AUTORIZA O PODER EXECUTIVO IMPLANTAR, POR MEIO DE DECRETO, PLANO DE CUSTEIO PARA ESQUACIONAMENTO DO DÉFICIT.</t>
  </si>
  <si>
    <t>O art. 70 da Lei 300/2009, estabelece que a contribuição terá seu início no primeiro dia após os noventas dias da publicação.</t>
  </si>
  <si>
    <t>O art. 13, incisos I e II da Lei nº 306, de 06 de maio de 2013, publicada em 06/05/2013 institui o percentual da alíquota de 11%, a partir de 04/08/2013 (art.94).</t>
  </si>
  <si>
    <t>O art. 1º da Lei nº 355/2016, publicada em 07/03/2016, prevê alíquota patronal normal em 11% e traz projeção das alíquotas suplementares para o período de 2016 a 2050, com vigência para 01/04/2016(art.3º), sendo: 1% para 2016, 3,06% para 2017, 5,13% para 2018, 7,19% para 2019 e 9,26% para 2020, demais constantes da tabela.</t>
  </si>
  <si>
    <t>A Lei nº 637, publicada em 07 de março de 2013, não previu no art. 13, inciso III, alíquota para o Ente (Patronal). A mesma Lei reestrutura a Lei Municipal nº 563/2009 e revoga no art. 95 todas as disposições em contrário. Assim,  tendo em vista que o art. 13 da  Lei nº 637/2013 não dispõe valor de alíquota para o Ente, retira-se do CADPREV nesta data a alíquota registrada para o Ente no percentual de 14,40%, pois esta trata de previsão da Lei anterior.</t>
  </si>
  <si>
    <t>O art. 13, incisos I e II da Lei Municipal nº 637, de 07 de março de 2013, publicada em 04/03/2015, mantém o percentual em 11%, a partir de 07 de março de 2013.</t>
  </si>
  <si>
    <t>O art. 1º da Lei nº 309/2006 deu nova redação ao art. 15, inciso I da Lei nº 191/2005.</t>
  </si>
  <si>
    <t>O art. 1º da Lei nº 309/2006 deu nova redação ao art. 15, inciso I da Lei nº 191/2005. Incidente sobre a parcela que superem o limite máximo estabelecido para os benefícos do RGPS de que trata o art. 201 da CF.</t>
  </si>
  <si>
    <t>A Lei 343/2010-DE: 15/06/2010-PUBLICAÇÃO/VIGÊNCIA–ART. 3º: 15/06/2010-ALTERA A LEI Nº 191/2005-ESTABELECE CUSTEIO:   (ALIQUOTA TOTAL = 12,75% - incidente sobre o total de remuneração dos servidores ativos... - sendo NORMAL = 9,34% e SUPLEMENTAR PARA 2010 =3,41%), O PASSIVO SERA AMORTIZADO A UMA TAXA SUPLEMENTAR INICIAL DE 3,41% NO ANO DE 2010, QUE, PARA OS PRÓXIMOS 10 ANOS, SOFERÁ UM ACRÉSCIMO ANUAL DE 060%, CONF. ANEXO ÚNICO DESTA NORMA. O § 8º estabelece: O Plano de amortização será revisto...sendo sua revisão estabelecida por ato de competência do Chefe do Poder Executivo). SUPLEMENTARES/PERÍODO: DE 2010 A 2019 EM DIANTE: (2010 – 3,41%),  (2011 – 4,01%),  (2012 – 4,61%),  (2013 – 5,21%), (2014 – 5,81%), (2015 – 6,41%), (2016 – 7,01%), (2017 – 7,61%), (2018 – 8,21%), (2019 EM DIANTE – 8,81%).</t>
  </si>
  <si>
    <t>A Lei nº 439/2013, publicada em 02/04/2013, com início de vigência em 01/05/2013, criou o RPPS, fixando o percentual da alíquota dos pensionistas em 11%, a partir de 01/05/2013.</t>
  </si>
  <si>
    <t>“O art. 1º, inciso III, do Dec. nº 55/2013, publicado em 01/09/2013, conforme § 1º do art. 14 da Lei Municipal nº 439/2013, fixa a alíquota de 14% a título de percentual de contribuição do ente.</t>
  </si>
  <si>
    <t>A Lei nº 674/2013, de 4/4/2013 – PUBLICAÇÃO/VIGÊNCIA: 4/4/2013 (Art. 152) Segregou a massa dos segurados (Art. 128/130), um PLANO FINANCEIRO,  formado pelos admitidos até 3/4/2013 (Art. 128 II) sendo a contribuição do ENTE (22%) e dos SEGURADOS (11%). E um PLANO PREVIDENCIÁRIO, formado pelos admitidos a partir de 4/4/2013(Art. 128 I), prevê a contribuição do ENTE (11%) e dos SEGURADOS (11%), as despesas administrativas serão de até 2% (Art. 155), autoriza revisar custeio por meio de Ato do Poder Executivo (Art. 151). Estabelece ainda, que havendo necessidade a integralização dos benefícios dos segurados, será utilizado recursos do Município.</t>
  </si>
  <si>
    <t>A LEI Nº 709/2014-PUBLICADA: 23/10/2014- VIGENCIA- Art. 5º: 23/10/2014 - REVOGA OS INCS. I E II DO ART. 128 E ALTERA O CAPUT DO REFERIDO ARTIGO DA LEI 674/2013/ESTABELECE CUSTEIO: (ENTE TOTAL: 21,78% - sendo: NORMAL – 8,12% + 13,66% - CUSTO ESPECIAL/ DESSA FORMA TEMOS: SUPLEMENTAR DE 2014 A 2044: (2014 – 13,66%), (2015 - 14,68%), (2016 – 15,68%), (2017 – 16,69%), (2018 – 17,70%), (2019 – 18,71%), (2020 – 19,72%), (2021 – 20,72%), (2022 – 21,73%), demais constam na norma.  LEGISLAÇÃO QUE AUTORIZA ESTABELECER CUSTEIO DO ENTE POR ATO DO PODER EXECUTIVO: art. 3º-LEI Nº 709/2014.</t>
  </si>
  <si>
    <t>A Lei nº 136/2017, de 04/04/2017, publicada nesta mesma data, cria o RPPS. Prevê percentual de alíquota dos SEGURADOS em 11% (I, II, art. 51), alíquota NORMAL do ENTE em 11% (III, art. 51). Estabelece alíquotas SUPLEMENTARES para o período de 2017 a 2051, sendo: 2017 e 2018 (0%), 2019 (5,30%), 2020 (10,61%), 2021 (15,91%). Demais constantes na Tabela (Anexo I). Vigência da lei em 04/04/2017, com noventena (04/07/2017) para exigência da alíquota dos segurados (art. 116).</t>
  </si>
  <si>
    <t>A Lei nº 677/2013-DE: 19/09/2013 – PUBLICADA: 23/09/2013 VIGÊNCIA: 23/09/2013 – art. 8°. O Município alterou a alíquota normal do ente para 13%(já incluído os 2% da taxa de administração) e custo suplementar no período de 2013 a 2046 - sendo: (2013 - 3%), (2014 - 4,11), (2015 - 5,20), (2016 - 6,27), (2017 - 7,32) as demais alíquotas encontram-se no Anexo I da referida norma.</t>
  </si>
  <si>
    <t>Incidente sobre a parcela que supere o limite máximo estabelecido para os benefícios do RGPS. Quando o aposentado ou pensionista for portador de doença incapacitante, a  contribuição incidirá apenas sobre as parcelas que superem o dobro do limite máximo estabelecido para os benefícios do RGPS.</t>
  </si>
  <si>
    <t>A Lei municipal nº 72/2011, publicada em 02/08/2011, alterou o art. 14 da Lei 44/2008, mantendo o percentual de 11% da alíquota anteriormente vigente, incidente sobre a remuneração de contribuição definida no inciso II do art. 14 da Lei nº 44/2008.</t>
  </si>
  <si>
    <t>Reanalisando: A Lei 72/2011-DE: 02/08/2010-PUBLICAÇÃO/VIGÊNCIA–ART. 2º: 02/08/2011-ALTERA O ART. 14-A LEI Nº 44/2008-ESTABELECE CUSTEIO:   (ATIVOS – 11% - incidente SOBRE A TOTALIDADE DE REMUN. DE CONTRIBUIÇÃO),( ENTE TOTAL = 11,89% - SOBRE A TOTALIDADE DE REMUN. DE CONTRIBUIÇÃO-sendo: (NORMAL = 5,15% +  SUPLEMENTAR - 2010 = 6,74%).</t>
  </si>
  <si>
    <t>A Lei 476/2010-DE: 13/05/2010-PUBLICAÇÃO/VIGÊNCIA–ART. 2º: 13/05/2010-DISPÕE SOBRE A FORMA DE AMORTIZAÇÃO/Passivo atuarial indicado no Parecer Atuarial do exercício de 2010: R$ 18.648.426,94- ESTABELECE CUSTEIO SUPLEMENTAR/PERÍODO: APARTIR DE 13/05/2010 POR 33 ANOS - a uma taxa suplementar inicial de (15,04% - 2010)-para os próximos 10 anos, sofrerá um acréscimo de 2,34%, CONF. ANEXO ÚNICO DESTA NORMA.  SUPLEMENTARES/PERÍODO: DE 2010 A 2019 EM DIANTE: (2010 – 15,04%),  (2011 – 17,38%),  (2012 – 19,72%),  (2013 – 22,07%), (2014 – 24,41%), (2015 – 26,75%), (2016 – 29,10%), (2017 – 31,44%), (2018 – 33,78), (2019 EM DIANTE – 36,13%). O Plano de amortização será revisto...sendo sua revisão estabelecida por ato de competência do Chefe do Poder Executivo). (Art. 2º-§ 2º O Plano de amortização será revisto nas avaliações atuariais anuais...sua revisão estabelecida por ato do chefe do Poder Executivo).</t>
  </si>
  <si>
    <t>Incidente sobre a totalidade da remuneração de contribuição.</t>
  </si>
  <si>
    <t>O Decreto n° 192/2011, publicado em 29/05/2011, dispõe sobre a forma de amortização do Déficit atuarial, conforme a seguir: 0,00% para 2011, 6,50% para 2012, 7,49% para 2013, 7,99% para 2014 e demais alíquotas poderão ser encontradas no referido Decreto arquivado na pasta do Município e no PIAU.</t>
  </si>
  <si>
    <t>DECRETO Nº 241/2013-DE: 01/07/2013-PUBLICAÇÃO: 01/07/2013 – VIGÊNCIA: 01/07/2013 (art. 3º)-ESTABELECE CUSTEIO SUPLEMENTARES - incidentes sobre a folha de remuneração dos servidores titulares de cargo efetivo do município/PERÍODO: A PARTIR DE 2013 POR 31 ANOS – COM UM INCREMENTO ANUAL DE 1,20%, CONF. DEMONSTRADO NA PLANILHA-art. 1º: (2013 – 8,12%),  (2014 –9,32%),  (2015 – 10,52%), (2016 – 11,72%), (2017 – 12,92%), (2018 – 14,12%), (2019 – 15,32%), (2020 – 16,52%), (2021 – 17,72%), (2022 – 18,92%), (2023 – 20,12%) - (LEGISALAÇÃO QUE AUTORIZA REVISÃO DO CUSTEIO DO ENTE POR ATO DO CHEGE DO PODER EXECUTIVO (LEI Nº 288/2010-§ 2º).</t>
  </si>
  <si>
    <t>Complementando: O § 2º, art. 65º da Lei n° 903/2014, publicada em 11/03/2014, estabelece:  O valor anual da taxa de administração será de 2% (dois por cento) .... .</t>
  </si>
  <si>
    <t>O inciso I art. 48° da Lei n° 903/2014, publicada em 11/03/2014, mantém o percentual da alíquota anteriormente vigente, a partir de 11/03/2014.</t>
  </si>
  <si>
    <t>O Decreto nº 018/2016, de 03/11/2016, publicado nesta mesma data, autorizado pela Lei nº  903/2014 (autorização apenas para alíquotas suplementares),  estabelece novas alíquotas suplementares para o período de 2016 a 2044, sendo 2016 (11,71%), 2017 (11,71%), 2018 (14,29%), 2019 (16,87%), 2020 (19,45%) e demais conforme tabela (art. 2º).  Vigência em 03/11/2016, com retroação da exigência das alíquotas a 02/02/2016 (arts. 4º e 5º) e NOTA CONJUNTA CGNAL/CGACI 01/2015.</t>
  </si>
  <si>
    <t>A LEI 614-2012-DE:12/12/2012-PUBLICAÇÃO:  12/12/2012 - VIGÊNCIA/EFEITO: 01/04/2013(art. 74)-Estabelece custeio (art. 42):  (ATIVOS - 11%-sobre TOTALIDADE da remun. de contribuição.), (INATIVOS/PENSIONISTAS - 11%- sobre O VALOR DA PARCELA DOS PROV. Que supere o limite máximo para benef. RGPS), (ENTE NORMAL = 13%-sobre A TOTALIDADE da remun. de contrib. dos servidores Ativos).</t>
  </si>
  <si>
    <t>Considerada a noventena.</t>
  </si>
  <si>
    <t>De acordo com orientação do DRPSP, foram reanalisados os Decretos nº 937/2015, publicado em 01/10/2015 e nº 945/2016, publ. 16/03/2016 e retificados os registros no CADPREV conforme segue: Vigência pelo Decreto nº 937/2015 (A PARTIR DE 01/10 DE CADA EXERCÍCIO ATÉ 30/09 DO ANO SEGUINTE) e percentuais de alíquotas pelo Decreto nº 945/2016: (Ente...(11%)...acrescidas das alíquotas suplementares apontadas no DRAA exercício 2015, conforme detalhamento a seguir: Período: (2015 A 2049), ENTE: (11%), SUPLEMENTARES-SENDO: (2015-0,00%), (2016-3%), (2017-6%), (2018 -9%), (2019-20,34%), (2020-31,69%) e demais constantes na planilha). ORIENTAÇÃO DRPSP:  ...nesse caso é possível compreender que no art. 2º do Decreto nº 937/2015 estavam incluídos os 11% da contribuição patronal do art. 1º, e o Decreto nº 945/2016 não veio reduzir alíquotas retroativamente, mas apenas deixar mais claro o que constava do anterior...as alíquotas que eles colocaram nos dois Decretos (o segundo discriminado, o primeiro não) batem exatamente com o DRAA processado em 10/11/2015 .</t>
  </si>
  <si>
    <t>A Lei Municipal nº 471/2015,publicada em 25/08/2015 ( Vigente na mesma data) e, com efeitos financeiros a partir de 24/11/2015 (art. 92), reestruturou o regime proprio de previdencia social do municipio, mantendo o percentual da alíquota normal do ente em 11% e a dos segurados também em 11% (art. 13).</t>
  </si>
  <si>
    <t>Incidente sobre a totalidade de remuneração mensal que exceder a R$ 3.916,20 incidentes sobre a totalidade da remuneração de contribuição aplicada sobre a folha de pagamento.</t>
  </si>
  <si>
    <t>O Art. 13º da Lei 587/2013, publicada em 10/06/2013, mantém o percentual de alíquota do ente em 12,00%, a partir de 01/12/2013. (O art. 70º prevê que a Lei entra em vigor na data da sua publicação, produzindo efeitos, em relação aos arts. 12 e 13, a partir do primeiro dia do mês seguinte aos noventa dias posteriores à sua publicação).</t>
  </si>
  <si>
    <t>O Art. 13º da Lei 587/2013, publicada em 10/06/2013, mantém o percentual de 11,00%, da alíquota anteriormente vigente, a partir de 01/12/2013. (O art. 70º prevê que a Lei entra em vigor na data da sua publicação, produzindo efeitos, em relação aos arts. 12 e 13, a partir do primeiro dia do mês seguinte aos noventa dias posteriores à sua publicação).</t>
  </si>
  <si>
    <t>Governo do Estado de Alagoas - AL</t>
  </si>
  <si>
    <t>O art. 1º da Lei nº 581/2013, publicada em 24/10/2013, mantem o percentual de 11% da alíquota do segurado ativo anteriormente vigente, a partir de 24/12/2013. Vigência (art. 2º).</t>
  </si>
  <si>
    <t>O art. 1º da Lei nº 581/2013, publicada em 24/10/2013, mantem o percentual de 11% da alíquota do segurado aposentado anteriormente vigente, a partir de 24/12/2013. Vigência (art. 2º).</t>
  </si>
  <si>
    <t>O art. 1º da Lei nº 581/2013, publicada em 24/10/2013, mantem o percentual de 11% da alíquota do segurado pensionista anteriormente vigente, a partir de 24/12/2013. Vigência (art. 2º).</t>
  </si>
  <si>
    <t>O Decreto nº 42, publicado em 01/06/2016, com vigência para a mesma data, previu em art. 2º, alteração da alíquota normal do ente em 14,00%, e em art. 3º, alterações para a suplementar, e para período de 2015 a 2042. Para as alíquotas suplementares segue percentual de acordo com a planilha anexa: para o ano de 2016 – 12,44%, para o ano 2017 -  12,44%, para o ano 2018 – 12,44%, para o ano de 2019 – 12,44%, para o ano de 2020 –2042 12,44%.</t>
  </si>
  <si>
    <t>Lei nº 05/2013, Publ. 19/03/2013. VIGÊNCIA: 01/04/2013-ver art. 86-ESTABELECE ALIQUOTAS-art. 13º - (SEGURADOS 11º),  (ENTE-14%)-AUTORIZAÇÃO P/ALTERAR ALIQUOTA P/DECRETO - art. 14º- § 1º./</t>
  </si>
  <si>
    <t>A Lei nº 78/2017-DE: 31/10/2017/PUBLICAÇÃO: 04/12/2017 - VIGÊNCIA: art. 4º : 04/12/2017 - / ESTABELECE CUSTEIO: (ENTE - 14%), SUPLEMENTAR/PERÍODO: DE 2017 A 2044=SENDO: (2017/2018 - 4%),  (2019 - 12%), (2020 - 16%), (2021 - 18%), as demais constam na Tabela  da norma.</t>
  </si>
  <si>
    <t>O art. 1º da Lei 488/2013, publicado em 27/09/2013, alterou o art. 14 da Lei nº 415/2005 modificando o percentual da alíquota do ente para 18,38%. O § único art. 1º prevê que, “o aumento....será efetivado a partir do mês de outubro do corrente ano.</t>
  </si>
  <si>
    <t>DECRETO Nº 024/2013-DE: 30/09/2013– PUBLICAÇÃO/EFEITOS: 01/10/2013/ - § Único-art. 2º- FUNDAMENTO LEGAL: AUTORIZA ESTABELECER CUSTEIO DO ENTE: LEI Nº 489/2013-§ 1º-art. 3º - Plano de Amortização: Parecer Atuarial Exerc. 2013 – Valor do Déficit: R$ 23.536.643,24 – a ser amortizado em 30 anos, a uma taxa suplementar inicial de 16,33% - conforme tabela: CUSTO SUPLEMENTAR/PERÍODO: DE 2013 A 2042: (2013 – 16,33%), (2014 – 17,53%), (2015 – 18,74%), (2016 – 19,94%), (2017 – 21,15%), (2018 – 22,35%), (2019 – 23,56%), (2020 – 24,77%), demais constam na Norma.</t>
  </si>
  <si>
    <t>Sobre a parcela dos benefícios que supere o limite máximo estabelecido para os benefícios do RGPS.</t>
  </si>
  <si>
    <t>aliquota do inativo e pensionista instituída com base no art. 2º da Lei nº  184/02.</t>
  </si>
  <si>
    <t>Contribuição incidente sobre a totalidade de remuneração de contribuição .</t>
  </si>
  <si>
    <t>Incidente sobre a remuneração de contribuição.</t>
  </si>
  <si>
    <t>Incidentes sobre a parcela dos proventos de aposentadoria que supere o limite máximo estabelecido para os benefícios do RGPS.</t>
  </si>
  <si>
    <t>Incidentes sobre a parcela das pensões que supere o limite máximo estabelecido para os benefícios do RGPS.</t>
  </si>
  <si>
    <t>O art. 1º, Lei nº 221/2013, de 08/01/2013, publ. na mesma data, modifica o percentual de aliquota do ente para 13,04% e fixa novos percentuais de aliquota suplementar, conforme a tabela do § 1º. Vigência retroativa a janeiro de 2012 (art. 2º).</t>
  </si>
  <si>
    <t>Reanalisando: O art. 1º - Lei n° 428-Publicada: 21/03/2014-VIGENCIA: Em 29/05/2014-tendo em vista a Lei n° 424/2014-publicada: 28/02/2014-que entrou em  vigor nesta data- conf. o art. 92-(que estabelece 90 dias após a vigência-período no qual os servidores continuarão vinculados ao RGPS). Portanto, o custeio se dará nesta data-porém pela Lei nº 428/2014: (SEGURADOS -  11%),  (ENTE - 11%), SUPLEMENTARES/PERÍODO: 2014 A 2021: (2014 - 4%),  (2015 - 6%),  (2016 - 8%),  (2017 - 10),  (2018 - 12%),  (2019 - 14%),  (2020 - 16%),  (2021 - 21,41,%).  O art. 3º - Autoriza alterar o custeio do Ente por Ato do Poder Executivo-Decreto.</t>
  </si>
  <si>
    <t>A Lei nº 564/2011 estabelece alíquota de 11% para os aposentados e pensionistas, incidente sobre a parcela dos benefícios que supere o limite máximo para o valor dos benefícios do RGPS. Esta contribuição incidirá também sobre os proventos de aposentadorias e pensões concedidas aos segurados e seus dependentes que tenham cumprido todos os requisitos para obtenção desses benefícios com base nos critérios da legislação vigente até 31 de dezembro de 2003.</t>
  </si>
  <si>
    <t>RETIFICANDO: Onde se lê  da Lei nº 355/2016  Leia-se  564/2011 .</t>
  </si>
  <si>
    <t>LEI Nº 604/2017-PUBLICAÇÃO/VIGENCIA: 03/08/2017- Dispõe sobre RPPS de Lagoa da Canoa – AL/Estabelece CUSTEIO - art. 13º: (ATIVOS/INATIVOS/PENS. -  11%), (ENTE - 11%). * AUTORIZA ALTERAR AS ALIQUOTAS DE RESPONSABILIDADE DO MUNICIPIO - POR ATO DO PODER EXECUTIVO: LEI Nº 604/2017 – art. 14).</t>
  </si>
  <si>
    <t>Decreto nº 3049/2018, de 8/6/2018 – PUBLICAÇÃO: 8/6/2018 EFEITOS/VIGÊNCIA: não retroage a 1/1/2017 (Art. 4º), pois o § 5º  do Art. 3º da PORTARIA 402/08, veda a retroação, face a diminuição das alíquotas . O Decreto está autorizado pelo Art. 14º da Lei nº 604/2017. Estabelece custeio (Art.2/Tabela): ENTE NORMAL 12%. SUPLEMENTAR, no período de: 2018 a 2042: (2018 - 17,06%), (2019 - 20,12%), (2020 - 23,18%), (2021 – 26,25%), (2022 – 29,31%) as demais constam na norma (tabela).</t>
  </si>
  <si>
    <t>REANALISANDO nesta data, por solicitação do Auditor: SEGRGAÇÃO DE MASSA: A Lei nº 6.155/2012-DE 17/07/2012-PUBLICAÇÃO E VIGENCIA: art. 3º: 18/07/2012-acrescenta artigos 94-A, 94-B,94-C e 94-D, à Lei nº 5.828/2008-segrega a massa cria os FUNDOS PREVIDENCIÁRIO E FINANCEIRO:  1-FUFIN-Para...admitidos até 31/12/2004, beneficiários de aposentadorias e pensões concedidas até o dia anterior da publicação desta lei, independente da data de admissão(até 18/07/2012), 2-FUPRE-Para...ADMITIDOS A PARTIR DE 01/01/2005, beneficiários de APOSENTDORIAS E PENSÕES CONCEDIDAS A PARTIR da publicação desta lei, independente da data de admissão.(joana.tosta em 04/06/2014: O art. 1° da Lei n° 6.155/2012 estabeleceu a segregação de massa do respectivo regime próprio, criando um Plano financeiro e um Plano Previdenciário, O art. 3° da Lei nº 5829/2009, publicada em 22/09/2009, estabeleceu a alíquota do ente em 13,28%).</t>
  </si>
  <si>
    <t>O art. 1° da Lei n° 6.155/2012 estabeleceu a segregação de massa do respectivo regime próprio, criando um Plano financeiro e um Plano Previdenciário, O art. 4° da Lei nº 5829/2009, publicada em 22/09/2009, estabeleceu a alíquota dos aposentados em 11%, data de corte 31 de dezembro de 2004.</t>
  </si>
  <si>
    <t>O art. 1° da Lei n° 6.155/2012 estabeleceu a segregação de massa do respectivo regime próprio, criando um Plano financeiro e um Plano Previdenciário, O art. 4° da Lei nº 5829/2009, publicada em 22/09/2009, estabeleceu a alíquota dos servidores ativos em 11%, data de corte 31 de dezembro de 2004.</t>
  </si>
  <si>
    <t>REANALISANDO: DECRETO N° 7697/2014, Publicada/Vigente-art.3º: 07/08/2014 - DÁ NOVA REDAÇÃO AO ART. 1º DO DECRETO Nº 7.563/2013 - PARA COBRIR O DÉFICIT: I – FUNDO PREVIDENCIÁRIO - ART. 94-C-LEI Nº 5828/2009 = PERCENTUAL - 0,85% - durante o exercício em curso (2014) – II - EXERCÍCIOS SUBSEQUENTES: DE 2015 A 2047: (2015 – 3%), (2016 – 4%), (2017 – 5%), (2018 – 6%), (2019 – 7%), (2020 – 8%),(2021 – 10%),(2022 – 10,05%)...as demais constam na norma).  (FUNDO FINANCEIRO: Alíquota designada no art. 1º  DECRETO Nº 7.563/2013, qual seja a da LEI Nº 5828/2009: (ENTE NORMAL - 13,28%) acrescida do APORTE de 8,66% =21,94% ENTE TOTAL – FUNDO FINANCEIRO).  LEGISLAÇÃO QUE AUTORIZA O ENTE ALTERAR O SEU CUSTEIO POR ATO DO PODER EXECUTIVO: Lei nº 5828/2009- art. 143-§§ 1º e 2º..O art. 4º - REVOGA O DECRETO Nº 7.692/2014-art.</t>
  </si>
  <si>
    <t>A lei nº 5829/09 prevê uma alíquota de contribuição de 11% do valor que supere o limite do RGPS.</t>
  </si>
  <si>
    <t>A lei nº 5829/09 prevê uma alíquota de contribuição de 11% do valor da remuneração bem como da gratificação natalina.</t>
  </si>
  <si>
    <t>LEI N° 6.678/2017-DE: 28/06/2017–PUBLICADA: 29/06/2018-VIGÊNCIA - art. 3º: 29/06/2017-acres. Disp./Lei nº. 5.828/2009-1)–Fundo Financeiro-FUFIN: ATIVOS/APOSENTADOS E PENSÕES CONCEDIDAS A PARTIR DE 29/06/2018,  admitidos...até 31/12/2004-com exceção dos segurados enquadrados no § 6º. 2)–Fundo Previdenciário–FUPRE: APOSENTADOS E PENSIONISTAS que tenham NASCIDO ATÉ 04/05/1943  e que estavam EM GOZO DE BENEFÍCIOS EM 31/12/2016</t>
  </si>
  <si>
    <t>REANALISANDO nesta data, por solicitação do Auditor: O DECRETO N° 7697/2014, Publicada/Vigente-art.3º: 07/08/2014 - DÁ NOVA REDAÇÃO AO ART. 1º DO DECRETO Nº 7.563/2013 - PARA COBRIR O DÉFICIT: I – FUNDO PREVIDENCIÁRIO - ART. 94-C-LEI Nº 5828/2009 = PERCENTUAL - 0,85% - durante o exercício em curso (2014) – II - EXERCÍCIOS SUBSEQUENTES: DE 2015 A 2047: (2015 – 3%), (2016 – 4%), (2017 – 5%), (2018 – 6%), (2019 – 7%), (2020 – 8%),(2021 – 10%),(2022 – 10,05%)...as demais constam na norma).  (FUNDO FINANCEIRO: Alíquota designada no art. 1º  DECRETO Nº 7.563/2013, qual seja a da LEI Nº 5828/2009: (8,66%) acrescida do APORTE de (8,66%) =17,32%).  LEGISLAÇÃO QUE AUTORIZA O ENTE ALTERAR O SEU CUSTEIO POR ATO DO PODER EXECUTIVO: Lei nº 5828/2009- art. 143-§§ 1º e 2º..O art. 4º - REVOGA O DECRETO Nº 7.692/2014-art.</t>
  </si>
  <si>
    <t>“O inciso III do art. 13 da Lei nº 519/2014, publicada em 26/09/2014, alterou o art. 2° da Lei nº 512/2014, mantendo o percentual de 13,57% da alíquota anteriormente vigente.”</t>
  </si>
  <si>
    <t>O inciso I do art. 13 da Lei nº 519/2014, publicada em 26/09/2014, alterou o art. 42 da Lei nº 383/2007, mantendo o percentual de 11% da alíquota anteriormente vigente.”</t>
  </si>
  <si>
    <t>O inciso II do art. 13 da Lei nº 519/2014, publicada em 26/09/2014, alterou o art. 42 da Lei nº 383/2007, mantendo o percentual de 11% da alíquota anteriormente vigente.”</t>
  </si>
  <si>
    <t>Pela Lei nº 466/2010, fica instituído a partir de 1º de dezembro de 2010 o plano de custeio suplementar: 2010 - 0% 2011 - 1,50% 2012 - 3% 2013 - 4,50% 2014 - 6% 2015 - 7,50% 2016 - 9% 2017 - 10,50% 2018 - 12% 2019 - 13,50% 2020 a 2045 - 49,93%.</t>
  </si>
  <si>
    <t>O Inciso II do art. 13° da Lei nº 0490/2013, publicada em 16/02/2013, mantém o percentual da alíquota anteriormente vigente, a partir de 16/04/2013. O art. 92 prevê anterioridade nonagesimal para início de aplicação da nova alíquota</t>
  </si>
  <si>
    <t>A Lei 498, de 27/6/2011, estabelece alíquota de 11% para os servidores ativos, bem como, para os inativos e pensionistas.</t>
  </si>
  <si>
    <t>O Decreto nº 37/2017 - de 29/12/2017- Autorizado pelo Art. 1º da Lei n° 609/2017 – PUBLICAÇÃO/VIGÊNCIA: 29/12/2017 –(Art. 4º). Estabelece custeio (Art. 1º/Tabela) NORMAL DO ENTE: 16%. SUPLEMENTAR no período de 2017 a 2051 sendo: (2017 a 2019 – 3%), (2020 a 2022 – 14,70) e demais conforme tabela.</t>
  </si>
  <si>
    <t>Lei nº 1.096 publicada em 30/10/2013 - (Inc. VI, art. 42), mantém o percentual de alíquota anteriormente vigente, a partir de 30/10/2013, (art. 79).</t>
  </si>
  <si>
    <t>Lei nº 1.096 publicada em 30/10/2013 - (Inc. VII, art. 42), mantém o percentual de alíquota anteriormente vigente, a partir de 30/10/2013, (art. 79).</t>
  </si>
  <si>
    <t>REANALISANDO: Em virtude de não haver Lei que autoriza o Ente estabelecer e/ou alterar custeio por Ato do Poder Executivo, estão sendo retirados, nesta data, os registros ora constantes no CADPREV, antes estabelecidos nos Decretos nºs  21/2009, 07/2010, 006/2011 – Dessa forma, o custeio vigente para o ente MARIBONDO-AL, é o estabelecido na Lei nº 559/2006- Publicada: 21/06/2006- (Os ARTS. 14º/15º - CUSTEIO: SEGURADOS – 11%, ENTE – 17,40%), VIGÊNCIA: 01/07/2006 – conforme art. 71.</t>
  </si>
  <si>
    <t>Incidente sobre o valor da folha de pagamento dos servidores ativos.</t>
  </si>
  <si>
    <t>LEI Nº 516/2013-DE: 08/08/2013– PUBLICAÇÃO/EFEITOS: 01/08/2013/ - § Único-art. 2º- Plano de Amortização: Parecer Atuarial Exerc. 2013 – Valor do Déficit: R$ 21.942.277,52 – a ser amortizado em 33 anos, a uma taxa suplementar inicial de 7,30% - conforme tabela: CUSTO SUPLEMENTAR/PERÍODO: DE 2013 A 2045: (2013 – 7,30%), (2014 – 7,89%), (2015 – 8,48%), (2016 – 9,07%), (2017 – 9,66%), (2018 – 10,25%), (2019 – 10,84%), (2020 – 11,43), demais constam na Norma.</t>
  </si>
  <si>
    <t>Sobre a remuneração de contribuição.</t>
  </si>
  <si>
    <t>A Lei nº 360/2010, que dispõe sobre a amortização do déficit atuarial, prevê alíquotas de custeio suplementar de 3,00% para o ano de 2010, 7,02% para o ano de 2011, 10,95% para o ano de 2012, 10,95% para o ano de 2013, 14,81% para o ano de 2014 e 18,59% para o ano de 2015. Os anos posteriores encontram-se no Anexo I da lei até o ano de 2040 arquivada na pasta do município e em arquivo magnético no PIAU/CGNAL NA PASTA LEIS EQUILÍBRIO ATUARIAL.</t>
  </si>
  <si>
    <t>Lei nº 400/2013-DE: 01/08/2013 – publicada: 02/08/2013-(LEGISLAÇÃO QUE AUTORIZA ALTERAR CUSTEIO DO ENTE POR DECRETO= LEI Nº 400/2013-ART. 2º/= 2º) – ESTABELECE ALIQUOTAS: Suplementar, período de 2012 a 2040, a partir de 02/08/2013-suplementar-conf. tabela: CUSTO SUPLEMENTAR/PERÍODO: DE 2013 A 2040: (2013 – 9,73%), (2014 – 13,38%), (2015 – 16,96%), (2016 – 20,47%), (2017 – 23,90%), (2018 – 27,27%), (2019 – 30,56%), (2020 – 33,79), demais constam na Norma.</t>
  </si>
  <si>
    <t>Lei nº 290/2010-DE: 13/09/2010–Publicação: 13/09/2010-VIGENCIA: 13/09/2010 - ESTABELECE ALIQUOTAS: (ENTE TOTAL – 15,52% - sendo NORMAL 7,64% - SUPLEMENTAR 2010 – 7,88%), (SEGURADOS – 11%), SUPLEMENTAR/Período: 2010 a 2040: (2010 – 7,88%), (2011 – 9,11%), (2012 – 10,34%), (2013 – 11,57%), (2014 – 12,80%), (2015 – 14,03%), (2016 – 15,26%), (2017 – 16,49%), (2018 – 17,72%), (2019 EM DIANTE – 18,95%). (LEGISLAÇÃO AUTORIZA ALTERAR CUSTEIO DO ENTE POR DECRETO= LEI Nº 290/2010-ART. 3º/§ 2º).</t>
  </si>
  <si>
    <t>Cláudio.Soares – A Lei nº 227/2013, publicada em 17/12/2013, mantém o percentual de alíquota dos SEGURADOS em 11,00% (art. 1º, I e II). Altera o percentual de alíquota de CUSTO NORMAL para 15,33% (art. 2º). Vigência em 17/12/2013 (art. 4º).</t>
  </si>
  <si>
    <t>Lei n° 251/2017-Publicada: 27/12/2016-VIGÊNCIA: 01/01/2017-ver art. 4º. Estabelece alíquotas-Art. 1º/3º: (ENTE TOTAL = 16,50% - sendo: (NORMAL – 11% e SUPLEMENTAR 2017 – 5,50%), DEMAIS SUPLEMENTARES-PERÍODO: 2017 A 2044: (2017 – 5,50%), (2018 – 7,54%), (2019 – 9,58%), (2020 – 11,62%), demais conforme Anexo I da  norma.</t>
  </si>
  <si>
    <t>A Lei de nº 750/2014, publicada em 25/08/2014, com vigência para mesma data,  previu em art. 1º, atualização a Lei, no que diz respeito as alíquotas dos segurados, e a alteração da alíquota normal do ente. Passou a vigorar, para a alíquota normal, a porcentagem de 17,98%.</t>
  </si>
  <si>
    <t>O art. 1º da Lei nº 455/2014, de 25/04/2014, publicada em 25/04/2014, mantém o percentual da alíquota anteriormente vigente, a partir de 01/05/2014 (art.3º).</t>
  </si>
  <si>
    <t>Cláudio.Soares – A Lei nº 292/2015, publicada em 22/06/2015, estabelece o percentual de alíquota NORMAL dos SEGURADOS em 11% (art. 19, I e II). Altera o percentual de alíquota NORMAL do ENTE para 22% (art. 19, III). Vigência em 22/06/2015 (art. 100º).</t>
  </si>
  <si>
    <t>A Lei nº 2.062/2015, publicada em 11 de novembro de 2015, publicada nesta data, com vigência pra para 25/05/2015(art.5º, retroatividade), alterou a alíquota do ente para 16,00%, sendo: 9,61% de custo normal mais 2% de taxa de administração, 4,39% de custo suplementar, conforme art. 1º. O § único do art, 1º mantem a alíquota de 11% para os segurados. O art. 2º prevê alíquotas suplementares para o período de 35 anos sendo: 1º a 5º ano de 4,39%, e demais constantes da tabela no mesmo art. O ente prevê na tabela vencimento das alíquotas suplementares todo dia 25 de maio do ano em referência.</t>
  </si>
  <si>
    <t>Reanalisando: O ente só alterou o artigo 14, caput, da Lei Municipal nº 348/2009 e não revogou a Lei nº 426/2013.</t>
  </si>
  <si>
    <t>O art. 1º da Lei nº 440/2014, publicada em 10/12/2014, alterou o art. 14 da Lei nº 348/2009, mantendo o percentual de 11% da alíquota do segurado ativo anteriormente vigente. Vigência (art. 3º).</t>
  </si>
  <si>
    <t>COMPLEMENTANDO CUSTEIO: (SERVIDORES – 11%), ENTE TOTAL- 16,63% - SENDO: (NORMAL – 13% + SUPLEMENTAR -: 2013 – 3,63%), SUPLEMENTARES/PERÍOD0: DE 2013 A 2043: (2013 – 3,63%), (2014 - 4%), (2015 – 5%), (2016 – 7%), (2017 – 8%), (2018 – 10%), (2019 – 11%), (2020 – 13%),  DEMAIS CONSTAM NA LEGISLAÇÃO. / O art. 1º da Lei nº 426/2013-DE: 11/12/2013-PUBLICADA: 11/12/2013-VIGÊNCIA: 11/12/2013- publicada em 11/12/2013, altera o art. 14 da Lei 348/2009, fixando novos percentuais de alíquota suplementar, período de 2013 a 2043, a partir de 11/12/2013.</t>
  </si>
  <si>
    <t>A Lei nº 743, publicada em 24/03/2016, com vigência para a mesma data (art. 2º), previu em art. 1º a alíquota normal do ente em 22%, incluindo neste percentual o valor de 2% de taxa de administração, e manteve a contribuição mínima do servidor em 11%.</t>
  </si>
  <si>
    <t>COMPLEMENTANDO CUSTEIO SUPLEMENTAR: (2010 – 5,15), (2011 – 11,33%), (2012 – 17,51%), (2013 – 23,70%), (2014 – 29,88%), (2015 – 36,06%), (2016 – 42,24%), (2017 – 48,42%), (2018 – 54,61%), (2019 – 60,79%), (2020 – 66,87%), DEMAIS CONSTAM NA LEGISLAÇÃO.- O Anexo I da Lei nº 782/2010, publicada em 02/06/2010, fixou percentuais de alíquota suplementar para o ano de 2010 a 2044 em diante, em conformidade com o DRAA exercício financeiro 2010.</t>
  </si>
  <si>
    <t>O desconto de 11% será sobre a difereça entre o valor do teto limite estabelecido para o RGPS e valor bruto do provento.</t>
  </si>
  <si>
    <t>percentual descontado sobre a diferença entre o valor teto limite estabelecido para o RGPS e o valor total da pensão.</t>
  </si>
  <si>
    <t>COMPLEMENTANDO CUSTEIO SUPLEMENTAR: (2018 – 26,91%), (2019 EM DIANTE – 29,07%). Retificando: O Art. 14 da Lei Municipal nº483/2005 foi alterado pela Lei Municipal 535/2010, modificando o percentual da alíquota do ente para 19,85% e fixando novos percentuais de alíquota suplementar para o período de 2010 a 2019 em diante, a partir da vigência da referida lei em 12/11/2010 (art. 3º). Sendo:( 2010 - 9,62%). (2011 -11,72%), ( 2012 -13,94%), ( 2013-16,10%), ( 2014 - 18,26%), ( 2015 - 20,43%), (2016 -22,59%), (2017 - 24,75), as demais constam da tabela do artigo 2º.</t>
  </si>
  <si>
    <t>A Lei Municipal nº 1.611/2018 - de: 13/03/2018 – PUBLICADA: 13/03/2018 VIGÊNCIA:13/03/2018, conforme previsto no art. 96. O Município alterou, conforme art. 42, a alíquota total do ente para 11%, sendo:  9,98% de aliquota norma e 1,02% de alíquota suplementar, inicial (conforme Anexo Único), 11% para servidores ativos (sobre o total da base de remuneração de contribuição), inativos e pensionista (sobre a parcela dos benefícios que supere o limite máximo estabelecido para o benefício do RGPS  e estabeleceu o custeio suplementar no período de 2017 a 2051, sendo: 2017 (1,02%) , 2018 (2,98%), 2019 (4,93%), 2020 (6,89%), 2021 (8,84%), 2022 (10,80%) e as demais encontram-se no Anexo Único desta Norma. Estabelece que a taxa de administração, relativa aos exercícios anteriores será de 2%, § 1° do art. 3°.</t>
  </si>
  <si>
    <t>Retificando a informação anterior: onde se lê: 16/10/2012, leia-se: 16/01/2012.</t>
  </si>
  <si>
    <t>“O inciso II do art. 13 da Lei nº 073/2011, publicada em 18/10/2011, alterou o art. 14 da Lei Complementar nº 04/2001, alterando o percentual para 11% a partir de 16/01/2012 (noventena).</t>
  </si>
  <si>
    <t>“O inciso III do art. 13 da Lei nº 073/2011, publicada em 18/10/2011, alterou o art. 14 da Lei Complementar nº 04/2001, alterando o percentual do ente para 14,44% a partir de 16/01/2012 (noventena).</t>
  </si>
  <si>
    <t>O art. 92 da Lei nº 69/2011 prevê a observância quanto ao princípio da noventena.</t>
  </si>
  <si>
    <t>O art. 1º do Decreto Municipal nº 02/2014, de 02/06/2014, publicado em 02/06/2014 altera o percentual da alíquota do ente para 12,89%, a partir de 02/06/2014.</t>
  </si>
  <si>
    <t>base de cálculo: totalidade da remuneração, entendendo como remuneração o valor do vencimento efetivo, acréscido das vantagens pecuniárias permanentes estabelecidas em Lei, dos adicionais de caráter individual  ou outras vantagens, excluiídas: a)diárias para viagens b)ajuda de custo em razão mudança de sede, c) indenização de transporte, d) salário família, e)auxílio alimentação) f) auxílio cresche g)parcelas remuneratórias pagas em decorrência do local de trabalho g) parcelas recebidas em decorrência do cargo em comissão ou de confiança. h) abono pecuniário previdenciário e outras parcelas de caráter indenizatório  definido em Lei.</t>
  </si>
  <si>
    <t>Base de încidência: parcela de aposentadoria ou de pensão  concedida pelo RPPS que supere o teto máximo estabelecido para o (RGPS-INSS) e Quando tratar-se de beneficiário portador de doença incapacitante, a base de incidência é o dobro do teto do RGPS.</t>
  </si>
  <si>
    <t>LEI/Nº-294/2017-DE: 10/10/2017-PUBL. 10/10/2017-VIGENCIA-ART. 4º - 01/11/2017 P- ESTABELECE ALIQUOTA E APORTES (ART. 1º/3º): (ENTE – 14%), APORTES/PERÍODO: DE 2017 A 2051: (2017 – R$ 400.615,66), (2018 – R$ 801.231,33), (2019 – R$ 1.201.846,99), (2020 – R$ 1.1.602.462,66), (2021 – R$ 2.003.708,32), demais constam na Norma.</t>
  </si>
  <si>
    <t>Incidirá somente sobre as parcelas dos proventos de aposentadorias e de pensões que superem o limite máximo estabelecido para os benefícios do RGPS de que trata o art. 201 da Constituição. Quando o beneficiário, na forma da lei, for portador de doença incapacitante, incidirá sobre o dobro do limite máximo estabelecido para os benefícios do RGPS de que trata o art. 201 da Constituição.</t>
  </si>
  <si>
    <t>COMPLEMENTANDO CUSTEIO SUPLEMENTAR: (2010 – 3%), (2011 – 5%), (2012 – 7%), (2013 – 9%), (APARTIR DE 2014 POR 29 ANOS – 22,48%). - O art. 1º da Lei nº 619/2010, publicada em 18/06/2010, alterou o inciso III do art. 42 da Lei nº 598/2007, fixando novos percentuais de alíquota suplementar para o período de 2010 a 2014 em diante, incidentes sobre a remuneração de contribuição definida no art. 42, III da Lei nº 598/2007.</t>
  </si>
  <si>
    <t>Os arts. 2º e 3º da Lei Municipal nº 771/2015, publicada em 04/12/2015, altera o art. 2º da Lei Municipal nº 566/2006, modifica o percentual da alíquota normal e suplementar do ente, estabelecendo a alíquota normal de 20% (já incluso 2% da taxa de administração) e alíquotas suplementares do 1º ao 32º ano, sendo: 2% (1º ao 5º ano), 17,50% (6º ao 10º ano), e demais conforme tabela do art. 3º. Vigência (art. 4º).</t>
  </si>
  <si>
    <t>O art. 3º da Lei Municipal nº 771/2015, publicada em 04/12/2015, altera o art. 2º da Lei Municipal nº 566/2006, modifica o percentual da alíquota dos segurados para 12%. Vigência (art. 4º).</t>
  </si>
  <si>
    <t>O Decreto n° 41/2016-DE 01/08/2016-PUBLICADO: 03/08/2016-VIGÊNCIA: 03/08/2016 - DATA DE PUBLICAÇÃO - ver art. 3º/ ESTABELECE CUSTEIO – arts. 1º/2º-sendo: (ALIQUOTA TOTAL – 43,24% - que corresponde a: (NORMAL - 15,78% e SUPLEMENTAR 2016 27,46%), DEMAIS SUPLEMENTARES/PERÍODO: 2017 A 2045 - SENDO: (2017 - 30,19%), (2018 – 32,92%), (2019 – 35,64%), (2020 – 38,37%), as demais constam na tabela – art. 2º da norma. LEGISLAÇÃO QUE AUTORIZA ALTERAR CUSTEIO POR DECRETO: ( § 2º, art. 2º- Lei nº 591/2015).</t>
  </si>
  <si>
    <t>O Decreto n° 41/2016-DE 01/08/2016-PUBLICADO: 03/08/2016-VIGÊNCIA: DATA DE PUBLICAÇÃO - ver art. 3º/ ESTABELECE CUSTEIO – arts. 1º/2º-sendo: (ALIQUOTA TOTAL – 43,24% - que corresponde a: (NORMAL - 15,78% e SUPLEMENTAR 2016 27,46%), DEMAIS SUPLEMENTARES/PERÍODO: 2017 A 2045 - SENDO: (2017 - 30,19%), (2018 – 32,92%), (2019 – 35,64%), (2020 – 38,37%), as demais constam na tabela – art. 2º da norma. LEGISLAÇÃO QUE AUTORIZA ALTERAR CUSTEIO POR DECRETO: ( § 2º, art. 2º- Lei nº 591/2015).</t>
  </si>
  <si>
    <t>A Lei nº 340, de 2006, altera o art. 14 da Lei nº 334, de 2005, estabelecendo a contribuição dos pensionistas em 11%.</t>
  </si>
  <si>
    <t>A LEI Nº 432/2015-DE: 10/11/2015–PUBLICAÇÃO/VIGÊNCIA-art. 3º-data de publicação: 10/11/2015 –ALTERA O  inciso lll - art. 14-Lei De 340/2006 – ESTABELECE CUSTEIO-Art. 1º: (CONTRIBUIÇÃO PATRONAL TOTAL = 22%, sendo: NORMAL - 11%, portanto a SUPLEMENTAR = 11%). O Art. 2º - Revoga o art. 14-Inciso III-Lei nº 421/2014</t>
  </si>
  <si>
    <t>A Lei nº 71/2017, de 14/3/17 – PUBLICAÇÃO: 14/3/2017- EFEITOS/VIGÊNCIA: 1/3/17(Art. 4º). Estabelece custeio: NORMAL do ENTE (Art. 1º): 18,32%. SUPLEMENTAR no período de 2017 a 2043(Art. 2º/tabela), sendo: (2017 – 11,82%), (2018 – 13,94%), (2019 – 16,06%), (2020 – 19,06%), (2021 – 22,06%). A lei autoriza a emissão de decreto para estabelecimento de novas alíquotas. (Art. 3º).</t>
  </si>
  <si>
    <t>Incidente sobre a remuneração de contribuição dos segurados ativos.</t>
  </si>
  <si>
    <t>Incidentes sobre  sobre a parcela  dos proventos de aposentadoria  e das pensões.</t>
  </si>
  <si>
    <t>O § Único do art. 1º da Lei nº 572/2013, publicada em 26/07/2013, fixa novos percentuais de alíquota suplementar a partir de 26/07/2013.</t>
  </si>
  <si>
    <t>O § Único do art. 1º da Lei nº 572/2013, publicada em 26/07/2013, mantém o percentual da alíquota do ente para 11,33%, a partir de 26/07/2013.</t>
  </si>
  <si>
    <t>O inc. I do art. 13 da Lei nº 453/2013, publicada em 21/06/2013, instituiu percentual de 11% de alíquota de contribuição dos segurados ativos. O art. 92 da Lei n° 453/2013 prevê anterioridade nonagesimal para vigência dessa lei no que se refere às contribuições dos segurados ativos, aposentados, pensionistas e do ente. Assim, as  alíquota sob a vigência da nova lei serão aplicadas a partir de 19/09/2013. O § 1° do art. 14 prevê que as alíquotas de responsabilidade do ente serão revistas por ato do Cnselho Administrativo.</t>
  </si>
  <si>
    <t>O inc. II do art. 13 da Lei nº 453/2013, publicada em 21/06/2013, instituiu percentual de 11% de alíquota de contribuição dos segurados aposentados e pensionistas. O art. 92 da Lei n° 453/2013 prevê anterioridade nonagesimal para vigência dessa lei no que se refere às contribuições dos segurados ativos, aposentados, pensionistas e do ente. Assim, as  alíquota sob a vigência da nova lei serão aplicadas a partir de 19/09/2013. O § 1° do art. 14 prevê que as alíquotas de responsabilidade do ente serão revistas por ato do Cnselho Administrativo.</t>
  </si>
  <si>
    <t>O inc. III do art. 13 da Lei nº 453/2013, publicada em 21/06/2013, instituiu percentual de 11,85% de alíquota de contribuição a cargo do ente. O art. 92 da Lei n° 453/2013 prevê anterioridade nonagesimal para vigência dessa lei no que se refere às contribuições dos segurados ativos, aposentados, pensionistas e do ente. Assim, as  alíquota sob a vigência da nova lei serão aplicadas a partir de 19/09/2013. O § 1° do art. 14 prevê que as alíquotas de responsabilidade do ente serão revistas por ato do Cnselho Administrativo.</t>
  </si>
  <si>
    <t>ANÁLISE ATUAL (ANNE em 11/11/05): Incidente sobre a totalidade da remuneração de contribuição dos servidores ativos/efetivos.</t>
  </si>
  <si>
    <t>ANÁLISE ATUAL (ANNE em 11/11/05): Incidente sobre a parcela que supere o valor de R$ 2.508,72.</t>
  </si>
  <si>
    <t>A Lei nº 358/2010 estabelece o seguinte plano de alíquotas suplementares: (ano=contribuição%): 2010=5,00, 2011=6,08, 2012=7,17, 2013=8,25, 2014=9,33, 2015=10,42, 2016=11,50, 2017=12,59, 2018=13,67, 2019=14,75, 2020=15,84, 2021=16,92, 2022=18,00, 2023=19,09, 2024=20,17, 2025=21,25, 2026=22,34, 2027=23,42, 2028=24,51, 2029=25,59, 2030=26,67, 2031=27,76, 2032=28,24, 2033=29,92, 2034=31,01, 2035=32,09, 2036=33,17, 2037=34,26, 2038=35,34, 2039=36,43, 2040=37,51, 2041=38,59, 2042=39,68, 2043=40,76, 2044=41,84.</t>
  </si>
  <si>
    <t>COMPLEMENTANDO CUSTEIO SUPLEMENTAR: (Lei nº 358/2010 estabelece o seguinte plano de alíquotas suplementares: (ano=contribuição%): 2010=5,00, 2011=6,08, 2012=7,17, 2013=8,25, 2014=9,33, 2015=10,42, 2016=11,50, 2017=12,59, 2018=13,67, 2019=14,75, 2020=15,84, 2021=16,92, 2022=18,00, 2023=19,09, 2024=20,17, 2025=21,25, 2026=22,34, 2027=23,42, 2028=24,51, 2029=25,59, 2030=26,67, 2031=27,76, 2032=28,24, 2033=29,92, 2034=31,01, 2035=32,09, 2036=33,17, 2037=34,26, 2038=35,34, 2039=36,43, 2040=37,51, 2041=38,59, 2042=39,68, 2043=40,76, 2044=41,84. - A Lei nº 358/2010, publicada em 16/12/2010, fixou percentuais de alíquota suplementar para o período de 2010 a 2044, incidentes sobre a totalidade de remuneração de contribuição, conforme parecer realizado em agosto de 2010.</t>
  </si>
  <si>
    <t>Observa-se o princípio da Noventena para os servidores/segurados, consoante §6º do art. 195 da CF/88.</t>
  </si>
  <si>
    <t>Incidirá sobre a parcela que supere o limite máximo estabelecido pelo RGPS.</t>
  </si>
  <si>
    <t>A Lei nº 295/2013, de 30/12/2013 - PUBLICADA em 31/12/2013 – VIGÊNCIA/EFEITOS: 31/12/2013 (Art. 2º). Estabelece custeio (Art.1º): NORMAL do ENTE para 8,63%, já incluídos 2% de taxa de adm. – SUPLEMENTAR: 10,53%.</t>
  </si>
  <si>
    <t>Isabella - 18/04/2005 - incidente sobre a totalidade da remuneração de contribuição.</t>
  </si>
  <si>
    <t>Isabella - 18/04/2006 - Incidente sobre a parcela dos benefícios que supere o valor de R$ 2.668,15. Incidirá também sobre os proventos de aposentadorias e pensões concedidas aos segurados e seus dependentes que tenham cumprido todos os requisitos para obtenção desses benefícios com base nos critérios da legislação vigente até 31 de dezembro de 2003.</t>
  </si>
  <si>
    <t>COMPLEMENTANDO CUSTEIO SUPLEMENTAR: (2015 – 14,92%), (2016 – 16,91%), (2017 – 17,09%), (2018 – 18,18%), (2019 – 19,26%), (2020 – 20,35), DEMAIS CONSTAM NA LEGISLAÇÃO. -  O art. 1º do Decreto nº 017/2014 publ. em 01/01/2015 , modifica o percentual de alíquota do ente para 7,43% a partir de 01/01/2015(art. 3º) e fixa percentuais de alíquota suplementar período de 2015 a 2045, sendo: 2015-14,92%, 2016-16,91%,2017-17,09%, 2018-18,18%, as demais constam na legislação.</t>
  </si>
  <si>
    <t>incidente sobre a remuneração de contribuição.</t>
  </si>
  <si>
    <t>incidente sobre a parcela do benefício que supere o limite máximo estabelecido para os regimes do RGPS.</t>
  </si>
  <si>
    <t>A LEI Nº 900-2015-DE: 26/01/2015– PUBLICAÇÃO: 26/01/2015/ - VIGÊNCIA: 26/01/2015 (Data da publicação)- ESTABELECE CUSTEIO: (art. 13º-Incisos I a III): (ATIVOS/INATIVOS/PENSIONISTAS – 11%), (ENTE – 11% ).</t>
  </si>
  <si>
    <t>O artigo 1º da Lei nº 462 de 27/06/2006 estabeleceu a contribuição do servidor ativos de acordo com a tabela de contriuições do RGPS.</t>
  </si>
  <si>
    <t>A Lei nº 1.247/2015, de 31/12/2015, publicada nesta mesma data, mantém o percentual de alíquota dos Segurados em 11% e altera o percentual da alíquota de custo NORMAL do Ente para 18% (§3º, art. 15).  Vigência em 31/12/2015 (art. 88).</t>
  </si>
  <si>
    <t>O art. 13, III da Lei n° 204/2011, publicada em 1º/12/2011, fixou percentual da alíquota do ente em 11,90%, a partir de 1º/12/2011, incidente sobre a remuneração de contribuição definida no art. 13, III da Lei nº 204/2011.</t>
  </si>
  <si>
    <t>O art. 13, I da Lei n° 204/2011, publicada em 1º/12/2011, fixou percentual da alíquota dos segurados ativos em 11%, incidente sobre a remuneração de contribuição definida no art. 13, I da Lei nº 204/2011. O art. 92 prevê anterioridade nonagesimal para vigência dessa lei no que se refere às contribuições dos segurados ativos, aposentados e pensionistas. Assim, a alíquota sob a vigência da nova lei será aplicada a partir de 29/02/2012.</t>
  </si>
  <si>
    <t>O art. 13, II da Lei n° 204/2011, publicada em 1º/12/2011, fixou percentual da alíquota dos segurados ativos em 11%, incidente sobre a remuneração de contribuição definida no art. 13, II da Lei nº 204/2011. O art. 92 prevê anterioridade nonagesimal para vigência dessa lei no que se refere às contribuições dos segurados ativos, aposentados e pensionistas. Assim, a alíquota sob a vigência da nova lei será aplicada a partir de 29/02/2012.</t>
  </si>
  <si>
    <t>O art. 16 da Lei nº 126/2013, publicada em 18/12/2013, estabeleceu o percentual de 11% para alíquota dos segurados inativos, a partir de 19/03/2014. Vigência (art. 86).</t>
  </si>
  <si>
    <t>O art. 15 da Lei nº 126/2013, publicada em 18/12/2013, estabeleceu o percentual de 11% para alíquota dos segurados ativos, a partir de 19/03/2014. Vigência (art. 86).</t>
  </si>
  <si>
    <t>REANALISANDO: Considerando a inclusão do art. 2º-A e Parágrafo Único na Portaria 402/2008 somente a partir de 14/01/2014, fica alterado o início da vigência da alíquota patronal para atender o que dispõe o art. 86 da Lei Municipal nº 126/2013 que prevê noventena para as alíquotas do ente (art. 15).</t>
  </si>
  <si>
    <t>A Lei nº 03/2012 estabelece a revisão do Plano de Amortização para amortização do déficit atuarial no valor de R$ 13.531.138,36, que será amortizado no curso de 33 anos a uma taxa suplementar de: 8,32% em 2012, 8,98% em 2013, 9,63% em 2014, 10,29% em 2015, 10,95% em 2016, 11,60% em 2017, 12,26% em 2018. Os anos posteriores estão na tabela constante da presente lei arquivada na pasta do Município.</t>
  </si>
  <si>
    <t>A lei nº 308/2009 prevê que constitui fonte de financiamento do fundo a contribuição de aposentados e pensionistas sobre o excedente do valor do teto do RGPS.</t>
  </si>
  <si>
    <t>A Lei nº 336/2010, publicada em 28/12/2010, estabelece alíquotas de custeio suplementar para amortização do déficit atuarial, sendo 10,26% para o ano de 2010, 11,86% para o ano de 2011, 13,46% para o ano de 2012, 15,06% para o ano de 2013, 16,66% para o ano de 2014 e 18,26% para o ano de 2015. Os anos posteriores encontram-se na tabela enviada junto com a lei até o ano de 2043 arquivada na pasta do município e em arquivo magnético no PIAU/CGNAL NA PASTA LEIS EQUILÍBRIO ATUARIAL.</t>
  </si>
  <si>
    <t>O inc. III art. 11º da Lei Nº 1097/2014, publicada em 29/08/2014, modificando o percentual da alíquota do ente para 15,92%, a partir de 01/12/2014(ART.. 76°- 1° dia mês seguinte a noventena). O paragrafo 3° doa art.12° autoriza o poder executivo.</t>
  </si>
  <si>
    <t>A Lei 552/2010, publicada em 09/07/2010, prevê uma alíquota normal de 11% para o ente. A Lei 555/2010, publicada em 09/07/2010, prevê alíquotas suplementares para amortização, onde no art. 3º estabelece que as alíquotas suplementares serão de 1% para o ano de 2011, 2% para o ano de 2012, 3% para o ano de 2013, 4% para o ano de 2014, 5% para o ano de 2015, 6% para o ano de 2016, 7% para o ano de 2017 e 29,45% para os anos de 2018 a 2044, entretanto em seu art. 4º estabelece que a contribuição suplementar a partir do ano de 2011 a 2044, será de 8,44%. Vide legislação arquivada na pasta do município e em arquivo magnético no PIAU/CGNAL NA PASTA LEIS EQUILÍBRIO ATUARIAL.</t>
  </si>
  <si>
    <t>Tem como base de cálculo a remuneração de contribuição dos servidores ativos.</t>
  </si>
  <si>
    <t>Tem como base de cálculo a parcela dos proventos que supere o limite máximo estabelecido para os benefícios do RGPS.</t>
  </si>
  <si>
    <t>Tem como base de cálculo a parcela das pensões que supere o limite máximo estabelecido para os benefícios do RGPS.</t>
  </si>
  <si>
    <t>O § 2º do art. 13 da Lei 240/2010 estabelece que a partir de 12/02/2010, fica instuídas as seguintes alíquotas, para equacionamento do déficit atuarial, (ANO=%) 2010=8,220, 2011=9,620, 2012=11,020, 2013=12,420, 2014=13,820, 2015=15,220, 2016=16,620, 2017=18,020, 2018=19,420, 2019 EM DIANTE= 20,820%</t>
  </si>
  <si>
    <t>ver, também, ementa da lei.</t>
  </si>
  <si>
    <t>Governo do Estado do Amazonas - AM</t>
  </si>
  <si>
    <t>O art. 222 da Lei n° 652, publicada em 31/12/2013, fixou o percentual da alíquota dos segurados ativos, aposentados e pensionistas em 11%, a partir de 31/03/2014.O art. 223 prevê a aplicação de anterioridade nonagesimal para o início de vigência da alíquota.</t>
  </si>
  <si>
    <t>DECRETO Nº 092/2018-DE: 20/08/2018– PUBLICAÇÃO: 21/08/2018 – VIGENCIA/EFEITOS-art. 2º: 01/01/2019 - FUNDAMENTO: art. 4º-LEI Nº 682/2015 - / ESTABELECE CUSTEIO: (art. 1º/2º): (ENTE – 14,50%), SUPLEMENTARES/PERÍODO: DE 2019 A 2048-sendo:  (2019 – 15,25%), (2020 – 17,01%), (2021 – 18,77%), (2022 – 20,53%),  (2023 – 22,29%),  as demais constam na tabela-art. 1º.</t>
  </si>
  <si>
    <t>Incidentes sobre a totalidade da remuneração de contribuição.</t>
  </si>
  <si>
    <t>O art. 2º do Decreto nº 046/20156 publicado em 08/11/2016, autorizado pelo §3º do art. 2º da Lei nº 257/2012, modifica o percentual da alíquota: estabelecendo: (alíquota total  - 16,95%, sendo: (NORMAL - 13,47%) e  (SUPLEMENTAR 2016 - 3,48%), demais suplementares: período: 2016 a 2044: (2016 - 3,48%), (2017 - 3,74%), (2018 - 4,00%), (2019 - 4,25%), (2020 - 10%), e demais conforme tabela do art. 2º. Vigência a partir de 01/11/20156(parágrafo único).</t>
  </si>
  <si>
    <t>A Lei Municipal nº 165/2010, publicada em 17 de novembro de 2010, estabeleceu alíquotas suplementares de: 7,240% para 2010,8,240% para 2011,9,240% para 2012,10,240% para 2013,11,240% para 2014,12,240% para 2015,13,240% para 2016,14,240% para 2017,15,240% para 2018,16,240% para 2019 em diante.  A Lei Municipal nº 168/2010, publicada em 14 de dezembro de 2010, estabeleceu alíquotas suplementares de: 7,24%  para 2010,8,37% para 2011,9,50% para 2012,10,63% para 2013,11,76% para 2014,12,89% para 2015,14,02% para 2016,15,15% para 2017,16,28%  para 2018,17,41% para 2019 até 2044.</t>
  </si>
  <si>
    <t>Incidente sobre a base de cálculo de contribuições como também a gratificação natalina.</t>
  </si>
  <si>
    <t>O art. 2º §1º da Lei nº 347 publicada em 16/08/2011 altera apenas a alíquota de contribuição adicional pelo prazo de 35 anos para financiamento do equilíbrio financeiro atuarial: (ano=%contribuição) 2011=3,58, 2012=4,13, 2013=4,68, 2014=5,23, 2015=5,78, 2016=6,34, 2017=6,89, 2018=7,44, 2019=7,99, 2020 até 2045=8,54.</t>
  </si>
  <si>
    <t>Incidente sobre a parcela do provento que supere o limite máximo estabelecido para os benefícios do RGPS.</t>
  </si>
  <si>
    <t>O art. 2º do Decreto GP/PMM nº 267, publicado em 07/11/2011, estabelece o seguinte plano de amortização do passivo atuarial: 2011=7,39%, 2012=8,01%, 2013=8,63%, 2014=9,26%, 2015=9,88%, 2016=10,50%, 2017=11,12%, 2018=11,74%, 2019=12,37%, 2020= 12,99%,  2021=13,61%, 2022=14,23%, 2023=14,86%, 2024=15,48%, 2025=16,10%, 2026=16,72%, 2027=17,34%, 2028=17,97%, 2029=18,59%, 2030= 19,21%,  2031=19,83%, 2032=20,45%, 2033= 21,08%, 2034=21,70%, 2035= 22,32%, 2036=22,94%, 2037=23,56%, 2038=24,19%, 2039=24,81%, 2040= 25,43%,   2041=26,05%, 2042=26,68%, 2043= 27,30%, 2044= 27,92% e 2045= 28,54%. A taxa suplementar de que trata o caput passará a viger a partir do dia 05 de dezembro de 2011. .</t>
  </si>
  <si>
    <t>COMPLEMENTANDO: SUPLEMENTARES/PERÍODO: DE 2011 A 2045: (2011 – 7,39%),  (2012 – 8,01%),  (2013 – 8,61%), (2014 – 9,26%), (2015 – 9,88%), (2016 – 10,50%), (2017 – 11,12%), (2018   - 11,74%) (2019 – 12,37%) (2020 – 12,99%), demais constam na Norma./O art. 2º do Decreto nº 267/2011-DE: 04/11/2011-PUBLICAÇÃO: 07/11/2011VIGENCIA: 01/12/2011-ART. 2º-§ ÚNICO-ESTABELECE SUTEIO SUPLEMENTAR, (LEGISLAÇÃO QUE AUTORIZA REVISÃO DO PLANO DE CUSTEIO POR ATO DO PODER EXECUTIVO - § 2º - ART. 2º- LEI Nº 142/2010).</t>
  </si>
  <si>
    <t>Decreto nº 060, de 26/03/2012, publicado em 10/04/2012 - Plano de amortização para equacionamento do déficit atuarial.(vigência da taxa suplementar de a partir de 1/05/2012. 2012-2,81%, 2013-3,05%, 2014-3,28%, 2015-3,52%, 2016-3,75%, 2017-3,99%, 2018-4,22%, 2019-4,46%, 2020-4,69%,2021-4,93%, 2022-5,16%, 2023-5,40%, 2024-5,83%, 2025-5,87%, 2026-6,10%, os anos posteriores encontram-se no Decreto arquivado na pasta do município.</t>
  </si>
  <si>
    <t>COMPLEMENTANDO: SUPLEMENTARES/PERÍODO: DE 2012 A 2043:  (2012 – 2,81%),  (2013 – 3,05%), (2014 – 3,28%), (2015 – 3,52%), (2016 – 3,75%), (2017 – 3,99%), (2018   - 4,22%) (2019 – 4,46%) (2020 – 4,69), demais constam na Norma. /O art. 2º do Decreto nº 060/2012- publicado em 10/04/2012-fixou novos percentuais de alíquota suplementar para o período de 2012 a 2043- a partir de 1º/5/2012, incidentes sobre a remuneração de contribuição definida no art. 42 da LC nº 011//2009. (LEGISLAÇÃO QUE AUTORIZA REVISÃO DO PLANO DE CUSTEIO POR ATO DO PODER EXECUTIVO - § 2º - ART. 2º- LEI Nº 471/2011).</t>
  </si>
  <si>
    <t>Retificando: A Lei nº 2.081/2015 só prevê alíquota para o Ente e para os segurados ativos.</t>
  </si>
  <si>
    <t>Os art. 1º e 3º da Lei n° 2.081, publicada em 30/12/2015, alteraram os artigos 12 e 14 da Lei nº 870/2005 que segregou a massa dos segurados. O art. 12 estabelece: I - PLANO PREVIDENCIÁRIO: a) benefícios aos segurados e dependentes que ingressem no serviço público municipal a partir de 01/01/2010, desde que ativos em 31/12/2014, b) benefício de aposentadoria por invalidez, concedido até 31/12/2014, e pensão por morte dela decorrente, c) demais pensões por morte concedidas até 31/12/2014, e II - PLANO FINANCEIRO: a) benefícios aos segurados e dependentes que ingressem no serviço público municipal em data anterior a 01/01/2010, desde que ativos em 31/12/2014, b) benefício de aposentadorias voluntárias e compulsórias concedidas até 31/12/2014, e às pensões por morte delas decorrentes. O art. 14 estabelece a contribuição para o PLANO PREVIDENCIÁRIO e PLANO FINANCEIRO, sendo: 11% a alíquota do segurado ativo e 15% a alíquota normal do ente. As alíquotas serão cobradas a partir de 30/12/2015. Vigência (art. 4º).</t>
  </si>
  <si>
    <t>A Lei nº 904/2017 DE:14/11/2017 – PUBLICADA EM: 15/12/2018 /VIGÊNCIA: data da publicação-  Estabelece custeio normal de 12%, taxa de administração de 2% relativo ao exercício anterior,  para ativos 11% e  inativos 8% (embora esteja abaixo do percentual mínimo, de 11%).</t>
  </si>
  <si>
    <t>O art. 15º da Lei 010/2009, publicada em 22/05/2009, fixa o percentual de alíquota do ente em 11,00%, a partir de 20/08/2009. O art. 80º prevê anterioridade nonagesimal para início de aplicação das alíquotas.</t>
  </si>
  <si>
    <t>O art. 15º da Lei 010/2009, publicada em 22/05/2009, fixa o percentual de alíquota dos segurados ativos em 11,00%, a partir de 20/08/2009. O art. 80º prevê anterioridade nonagesimal para início de aplicação das alíquotas.</t>
  </si>
  <si>
    <t>O art. 16º da Lei 010/2009, publicada em 22/05/2009, fixa o percentual de alíquota dos segurados aposentados e pensionistas em 11,00%, a partir de 20/08/2009. O art. 80º prevê anterioridade nonagesimal para início de aplicação das alíquotas.</t>
  </si>
  <si>
    <t>Isabella em 24/076/2006 - Incidente sobre o abono anual, salário maternidade, auxílio doença, auxílio reclusão e os valores pagos ao segurado pelo vinculo funcional com o município, em razão de decisão judicial ou administrativa.</t>
  </si>
  <si>
    <t>A Lei Municipal nº 188/2010 estabece alíquotas suplementares de:6,33% para 2010,7,35% para 2011,8,37% para 2012,9,39% para 2013,10,41% para 2014,11,43% para 2015,12,45% para 2016,13,47% para 2017,14,49% para 2018,15,51% para 2019 até 2044.</t>
  </si>
  <si>
    <t>O art. 1º da lei nº 453, de 2005, alterou o disposto no inico I do art. 42 da lei nº 447, de 2005, para corrigir as alíquotas de contribuição que veio errada por essa última lei.</t>
  </si>
  <si>
    <t>O art. 1º da lei nº 453, de 2005, alterou o disposto no inico II do art. 42 da lei nº 447, de 2005, para corrigir as alíquotas de contribuição que veio errada por essa última lei.</t>
  </si>
  <si>
    <t>Com base no § 2º, do Art. 2º, da Lei 509/2010, que autoriza a revisaõ das alíquotas suplementares por ato do chefe do Poder Executivo, o Decreto Municípal nº009/2011 estabelece a revisão do plano de amortização para equacionamento de déficit atuarial, conforme o § Único, do Art.2º do referido Decreto, às alíquotas suplementares passarão a viger à partir de 01/06/2011, sendo para 2011 de 6,21%, para 2012 de 7,18%, para 2013 de 8,14%, para 2014 de 9,11%, para 2015 de 10,07%, para 2016 de 11,04%, para 2017 de 12%, para 2018 de 12,97%, para 2019 de 13,93% e de 2020 até 2044 de 14,90%.</t>
  </si>
  <si>
    <t>COMPLEMENTANDO: SUPLEMENTARES/PERÍODO: DE 2013 A 2046:   (2013 – 5,28%), (2014 – 5,72%), (2015 – 6,16%), (2016 – 6,60%), (2017 – 7,04%), (2018   - 7,48%) (2019 – 7,92%) (2020 – 8,35%), demais constam na Norma. /Decreto n° 024/2013-DE: 10/05/2013 –PUBLICAÇÃO: 23/05/2013- VIGENCIA: 13/05/2013.-§ ÚNICO-ART. 2º-ESTABELECE CUSTEIO SUPLEMENTAR-período de 2013 a 2046- (LEGISLAÇÃO QUE AUTORIZA REVISÃO DO PLANO DE CUSTEIO POR ATO DO PODER EXECUTIVO - § 2º - ART. 2º- LEI Nº 509/2010).</t>
  </si>
  <si>
    <t>Os artigos 3º e 4° da Lei nº 693/2013, publicada em 20/09/2013, mantendo o percentual da alíquota anteriormente vigente, a partir de 20/09/2013.</t>
  </si>
  <si>
    <t>O art. 6º da Lei nº 693/2013, publicada em 20/09/2013, modificando o percentual da alíquota do ente para 17,23%, a partir de 20/09/2013. . No percentual de alíquota do ente está somado o percentual da contribuição de 2,0% destinada ao custeio das despesas administrativas.</t>
  </si>
  <si>
    <t>Pela 11/2010, fica instituído à partir de 1 de dezembro de 2010, o plano de amortização para equacionamento de déficit atuarial conforme a seguinte tabela: 2010-8,49% 2011-9,795 2012-11,09% 2013-12,39% 2014-13,69% 2015-14,99% 2016-16,29% 2017-17,59% 2018-18,89% 2019 em diante-20,19%.</t>
  </si>
  <si>
    <t>Governo do Estado do Amapá - AP</t>
  </si>
  <si>
    <t>VIDE LEI Nº 1.432, de 29/12/2009, do Estado do Amapá, que estabelece segregação de massas para o RPPS, que está arquivada na pasta Z:\LEIS EQUILÍBRIO ATUARIAL\AP.</t>
  </si>
  <si>
    <t>O art. 3° da Lei n° 1.830/2010, publicada em 22/09/2010, promoveu a segregação da massa de segurados, instituindo um Plano Financeiro, destinado aos servidores admitidos até 31/12/2004, aos atuais segurados inativos e seus dependentes e aos atuais pensionistas, e um Plano Previdenciário, destinado à vinculação dos servidores admitidos a partir de 01/01/2005 e seus dependentes. O art. 10 prevê a aplicação das alíquotas previstas na Lei n° 1.461/2005 para as contriobuições do ente, dos segurados e dos pensionistas.</t>
  </si>
  <si>
    <t>ANÁLISE ATUAL (ANNE em 01/12/05): Incidente sobre a totalidade da base de contribuição.</t>
  </si>
  <si>
    <t>ANÁLISE ATUAL (ANNE em 01/12/05): Incidente sobre a parcela dos proventos que supere o limite máximo estabelecido para os benefícios do RGPS.</t>
  </si>
  <si>
    <t>A Lei nº 1830/2010, que altera a aliquota do ente, estabelece segregação de massa e plano financeiro e previdenciário (conforme anotação anterior). O artigo 4º, § 1º e 5º § 1º dispõe, respectivamente, sobre a forma de custeior dos planos Financeiros e Previdenciário. O art. 8º da Lei estabelece ainda que por ocasião da crição dos Planos serão destinados 65% das reservas financeiras da Fundação Macapá Previdência contabilizada na data do fechamento do balanço do exercício de 2011 ao Plano Previdenciário, conforme estudo atuarial, com o objetivo de garantir o equilíbrio financeiro e atuarial do Plano Previdenciário.  (VIDE INTEGRA DA LEI NA PASTA DO PIAU Z:\LEGISLAÇÃO RECEBIDA\AP\Macapá\Lei nº 1.830-2010-PMM), (VIDE ANTERIOR SOBRE A SEGREGAÇÃO DE MASSA).</t>
  </si>
  <si>
    <t>Complementando: Fundamentação do art. 2ºA, Parágrafo Único da Portaria nº 402/2008.</t>
  </si>
  <si>
    <t>O art. 79, I da Lei nº 354/2015, publicada em 01/12/2015, prevê o percentual da alíquota dos segurados ativos, aposentados e pensionistas em 11% para os exercícios de 2016 e 2017, a partir de 01/03/2016 (noventena). Vigência (art. 99).</t>
  </si>
  <si>
    <t>COMPLEMENTANDO: SUPLEMENTARES/PERÍODO: DE 2011 A 2046:  :   (2011  – 3,75%), (2011  – 3,75%), (2011  – 3,42%), (2012  – 3,76%), (2013  – 4,09%), (2014  – 4,43%), (2015  – 4,76%), (2016  – 5,10%), (2017  – 5,43%), (2018  – 5,77%),(2019  – 6,10%),(2020  – 6,44%), demais constam na norma./ art. 1º da Lei n° 915/2011, publicada em 27/04/2011, fixou percentuais de alíquotas suplementares para o período de 2011 a 2046.</t>
  </si>
  <si>
    <t>Ivani Andrade 31/10/2005 - A lei 082/2005 que reestrutura o RPPS no seu art 13 institui a alíquota de 11% para ativos, inativos, pensionistas e ente incidente sobre a totalidade da remuneração de contribuição.</t>
  </si>
  <si>
    <t xml:space="preserve">	O decreto nº 024/2018 pub./vig. em 25/04/2018 fixa alíquota normal em 11 %, incluindo 2 % de taxa de administração. Ademais, estabelece aportes financeiros  para o período de 2018 a 2048, sendo: (2018 = R$ 550.000,00), (2019 = R$ 750.000,00), (2020 =  R$ 1.000.000,00), (2021 = R$ 1.500.000,00), e ( R$ 2.500.000,00).não menciona o percentual de juros em caso de atraso. autorizado pelo § 2º. art. 2º, Lei 178/2010. As demais constam da tabela anexa à norma.</t>
  </si>
  <si>
    <t>Pelo ART. 75 da Leinº 23/2006 alíquota do ente passará a viger a partir do primeiro dia do mês seguinte ao nonagésimo dia da publicação deta lei (23/06/2006).</t>
  </si>
  <si>
    <t>O art. 1º da Lei nº 1396, de 29 de junho de 2015, publicada em 27/06/2015, altera o percentual do ente para 12,27%, a partir de 27 de junho de 2015.</t>
  </si>
  <si>
    <t>Incidente sobre a base de cálculo das contribuições.</t>
  </si>
  <si>
    <t>A LEI Nº 14/2018-PUBLICADA: 25/04/2018/ - VIGENTE/EFEITOS-art. 2º- NA DATA DA PUBLICAÇÃO: 25/04/2018 - ESTABELECE CUSTEIO-art. 1º: (CUSTO TOTAL/ENTE = 17,15% - INCLUSA SUPLEMENTAR/2018 – 3,36%, portanto, CUSTO NORMAL = 13,79%. O ART. 2º -  REVOGA A LEI Nº 035/2017</t>
  </si>
  <si>
    <t>A LEI Nº 15/2018-DE: 25/04/2018– PUBLICAÇÃO/VIGENCIA: 25/04/2018 ART. 3º. EFEITOS: 02.05.2018 ART. 2º. ESTABELECE CUSTEIO SUPLEMENTAR/PERÍODO: DE 2018 A 2049: (2018 – 3,36 %), (2019 – 6,33%), (2020 –7 % ), (2021–9,28 % ), (2022–11,25 % ), as demais constam na Norma.</t>
  </si>
  <si>
    <t>Lei nº 492/2011 - Plano de amortização: 2011-3,78%, 2012-4,15, 2013-4,52, 2014-4,89, 2015-5,26, 2016-5,63, Os anos posteriores encontram-se na tabela enviada junto com a lei arquivada na pasta do município e em arquivo magnético no PIAU/CGNAL NA PASTA LEIS EQUILÍBRIO ATUARIAL.</t>
  </si>
  <si>
    <t>COMPLEMENTANDO: SUPLEMENTARES/PERÍODO: DE 2011 A 2041: (2011 – 3,78%), (2012 – 4,15%),  (2013 – 4,52%), (2014 – 4,89%): (2015 – 5,26%), (2016 – 5,63%), (2017 – 6%), (2018 – 6,37%), (2019 – 6,74%), (2020 – 7,11%), demais constam na Norma. / O art. 2º da Lei n° 492/2011, publicada em 07/06/2011, alterou o art. 2º da Lei n° 481/2010, fixando novos percentuais de alíquota suplementar para o período de 2011 a 2030, a partir de 07/06/2011.</t>
  </si>
  <si>
    <t>A lei nº 06/2011 prevê plano de amortização para equacionamento do passivo atuarial no curso de 35 anos a uma taxa suplementar inicial de 4,31% em 2011, 5,16% em 2012, 6,02% em 2013, 6,87% em 2014, 7,73% em 2015, os próximos anos estão discriminados na tabela constante da lei em comento arquivada na pasta do Município.</t>
  </si>
  <si>
    <t>Mantida alíquota de contribuição, não aplicado prazo novagesimal.</t>
  </si>
  <si>
    <t>Alíquota incidente sobre a parcela que supere o teto limite estabelecido para os benefícios do RGPS.  Quando o beneficiário for portador de doença incapacitante, a contribuição incidirá apenas sobre a parcela de provento de aposentadoria e pensão que supere o dobro do limite máximo previsto para os benefícios do RGPS.</t>
  </si>
  <si>
    <t>COMPLEMENTAÇÃO DA ANÁLISE ANTERIOR:  A alíquota de contribuição do Poder Executivo suas autarquias e fundações e do Poder Legislativo corresponderá no mínimo 11% o percentual de 2% corresponde a contribuição previdenciária suplementar prevista no art.98 IV.</t>
  </si>
  <si>
    <t>COMPLEMENTANDO: SUPLEMENTARES - PERÍODO: (A PARTIR DE 2007 – 2%)./O art. 99 da Lei n° 048/2007, publicada em 26/07/2007, alterou o art. 34 da Lei n° 163/1993, fixando novos percentuais de alíquota suplementar, a partir de 20/09/2007, incidentes sobre a remuneração de contribuição definida na Lei nº 048/2007.</t>
  </si>
  <si>
    <t>DECRETO Nº 410/2018-DE: 17/04/2018 – PUBLICADA/VIGENTE-art. 2º: 18/04/2018- EFEITOS – art. 1º-§ 2º: 01/8/2018 -  Estabelece custeio: (ENTE - 16,10%-incluídos 2%-taxa adm), SUPLEMENTAR/Período: 2018 a 2047(Art. 2º/tabela), sendo: (2018 – 2,62%), (2019 – 3,12%), (2020 – 3,72%), (2021 – 4,72%), (2022– 5,72%), demais constam na Norma. LEGISLAÇÃO QUE AUTORIZA ALTERAR O CUSTEIO DO ENTE POR ATO DO PODER EXECUTIVO: LC Nº 38/2017-Art. 3º.</t>
  </si>
  <si>
    <t>A Lei Complementar nº 106/2017, de 24/8/17 – PUBLICAÇÃO: 25/8/2017(Art.4º). EFEITOS: 1/9/2017(Art. 3º). Estabelece alíquota (Art.1º): NORMAL do ENTE 18,75%. SUPLEMENTAR para o período de 2017 a 2043, sendo (2017 - 16,11%), (2018 – 20,43%), (2019 – 24,74%), (2020 – 29,06%), (2021 – 33,37% e demais conf. tabela anexo I.</t>
  </si>
  <si>
    <t>O art.1° da Lei n° 274/2014, publicada em 25/07/2014, modifica o percentual da alíquota do ente em 13,49% a partir de 25/07/2014.</t>
  </si>
  <si>
    <t>Governo do Estado da Bahia - BA</t>
  </si>
  <si>
    <t>Cláudio.Soares – A Lei nº 229/2015, publicada em 01/12/2015, mantém o percentual de alíquota dos SEGURADOS em 11,00% (art. 43, I e II). Altera o percentual de alíquota NORMAL do ENTE para 9,88%, que somados aos 2,79% referente ao percentual de alíquota SUPLEMENTAR do ENTE para o ano de 2015, totaliza a contribuição do Ente em 12,67% (art. 43, III). Vigência em 01/12/2015 (art. 118).</t>
  </si>
  <si>
    <t>A Lei n° 241/2016, publicada em 13/07/2016, alterou o percentual da alíquota NORMAL do ENTE em 12,31% (sendo 11,12% NORNAL e 1,19% suplementar).Vigência a partir da publicação ( art. 2º).</t>
  </si>
  <si>
    <t>A Lei nº 240/2016, publicada em 22/06/2016, dispõe sobre a forma de amortização do passivo atuarial no valor de R$ 2.471.434,00. O passivo atuarial será amortizado no curso de 30 anos a uma taxa suplementar de 2016 (1,19%), 2017(1,28%), 2018(1,37%), 2019 (1,46%), 2020 (1,55%) e demais constantes na tabela do art. 1º. Vigência a partir da data de publicação (art. 3º).</t>
  </si>
  <si>
    <t>LEI Nº 365/2017 DE: 13/06/2017-PUBLICAÇÃO- 20/06/2017-VIGÊNCIA: 19/09/2017-(noventena prevista no art. 119º-...”respeitado o prazo de 90 dias estabelecido no § 6º - art. 195 da C. Federal”) -  ESTABELECE CUSTEIO: (NORMAL - 12,33% - incluído a taxa de adm. de 2% - art. 103), (ATIVOS – 11% - INCIDENTE SOBRE a remuneração de contribuição de que trata os §§ do art. 89%), (INATIVOS/PENSIONISTAS - 11% - INCIDENTE SOBRE a parcela dos proventos de aposentadoria e pensões que supere o limite máximo estabelecido para os benefícios do RGPS).</t>
  </si>
  <si>
    <t>LEI Nº 19/2017-DE: 06/10/2017 – PUBLICAÇÃO: 02/01/2018 - Estabelece custeio-art. 13º: (SEGURADOS – 11%), (ENTE TOTAL -- 14,65% = NORMAL - 12,65%- acrescida da taxa de administração, observado o parágrafo § 4º do art. 26.). O art. 26º-§ 4º-estabelece a taxa de administração em 2%-relativo ao exerc. financ. anterior. VIGENCIA-Trata-se de criação de RPPS (ver art. 2º-A e § único-Portaria 402/2008): a) Para o Ente: pelo art. 94º-(data da publicação): 02/01/2018, b) Para os Segurados: pelo art. 195-C.F - (noventena após a publicação): 02/04/2018.</t>
  </si>
  <si>
    <t>O Decreto 1.035/2011, alterou às alíquotas de contribuições previdênciárias da parte do Ente, ficando a alíquota normal em 11% e a alíquota suplementar em 5,29%, totalizando 16,29%. O § 5º do art 1º da Lei 402/2010, autoriza o executivo Municipal a rever por meio de Decreto o plano de equacionamento.</t>
  </si>
  <si>
    <t>COMPLEMENTANDO: SUPLEMENTARES/PERÍODO: (A PARTIR DE 2011 – 5,29%)./O art. 1º do Decreto n° 1035/2011, publicada em 25/05/2011, alterou o art. 1º da Lei n° 402/2010, fixando novos percentuais de alíquota suplementar a partir de 25/05/2011, incidentes sobre a remuneração de contribuição definida no art. 14 da Lei nº 316/2005.</t>
  </si>
  <si>
    <t>Incidente sobre sua remuneração de contribuição.</t>
  </si>
  <si>
    <t>Incidentes sobre a parcela dos proventos de aposentadoria concedidas pelo RPPS.</t>
  </si>
  <si>
    <t>Incidentes sobre a parcela dos proventos de pensões concedidas pelo RPPS.</t>
  </si>
  <si>
    <t>O art. 1° da Lei Complementar n° 018/2013, publicada em 30/08/2013, modificou o percentual da alíquota do ente para 12,09%, a partir de 30/08/2013. O art. 3° prevê efeitos retroativos a partir de 01/08/2013.</t>
  </si>
  <si>
    <t>COMPLEMENTANDO: SUPLEMENTARES/PERÍODO: DE 2013 A 2048:   (2013 – 4%), (2014 – 5,71%): (2015 – 7,42%), (2016 – 9,13%), (2017 –10,84%), (2018 – 12,55%), (2019 – 14,25%), (2020 – 15,97%), demais constam na Norma. /.O art. 1° da Lei Complementar n° 18, publicada em 30/08/2013, estabeleceu novos percentuais de alíquota suplementar para o período de 2010 a 2044, a partir de 30/08/2013.</t>
  </si>
  <si>
    <t>sarah.xavier em 21/07/2014: A Lei nº 1.921/2013, publicada em 06 de janeiro de 2014, prevê em seu art. 1º uma alíquota de contribuição do ente em 14,39% de custo normal e 6,67% de custo suplementar, a partir de noventa dias após a publicação da mesma. A data de entrada em vigor de referida Lei, contando a noventena estabelecida no art. 3º será em 06/04/2014. Conforme orientação, serão registradas as alíquotas suplementares até o ano de 2018, em que pese, referida Lei estabelecer alíquotas suplementares até o ano de 2043.</t>
  </si>
  <si>
    <t>COMPLEMENTANDO: SUPLEMENTARES/PERÍODO: DE 2013 A 2043:  (2013 – 6,67%), (2014 – 8,91%): (2015 – 11,15%), (2016 – 13,39%), (2017 –15,63%), (2018 – 17,87%), (2019 – 20,10%), (2020 – 22,34%), demais constam na Norma. /.A Lei nº 1.921/2013, publicada em 06 de janeiro de 2014, prevê em seu art. 1º uma alíquota de contribuição do ente em 14,39% de custo normal e 6,67% de custo suplementar, a partir de noventa dias após a publicação da mesma. A data de entrada em vigor de referida Lei, contando a noventena estabelecida no art. 3º será em 06/04/2014.</t>
  </si>
  <si>
    <t>A LEI N° 2714/2017-DE: 11/10/2017-PUBLICADA/VIGENCIA: 11/10/2017- art. 3º - ESTABELECE CUSTEIO: (ATIVOS – 11%),  (INATIVOS/PENSIONISTAS – 11% - incidente SOBRE O VALOR QUE EXCEDER O TETO DO RGPS), (ENTE PARA 2017 - 11%-incluído 2% de taxa de adm),  (ENTE – A PARTIR DE 2018 - 11,40%), SUPLEMENTARES/Período: DE: 2017 A 2048: (2017 - 6,00%), (2018 - 9,00%), (2019 - 15,00%), (2020 - 20,00%), demais constam na Tabela do art. 1° da referida Lei. O art. 2º- Autoriza o Poder Executivo, alterar o custeio do Ente.</t>
  </si>
  <si>
    <t>Incidente sobre a totalidade da remuneração de contribuição. O § 3º da Lei nº 004/2009 prevê valor anual da taxa de administração de 2%.</t>
  </si>
  <si>
    <t>Incidentes sobre a parcela que supere o valor de R$ 3.038,99 dos benefícios de aposentadoria e pensão concedidas pelo regime próprio do município.</t>
  </si>
  <si>
    <t>Art. 14 ... I -  A contribuição normal do município será fixada através do cálculo atuarial, cujo valor percentual é de 11,29%, II – A contribuição especial do município, conforme estudo atuarial deste ano fica fixada em 1,71%.</t>
  </si>
  <si>
    <t>O art. 14 da Lei n° 170/2006, publicada em 03/01/2007,  fixou percentual de alíquota suplementar a partir de 03/04/2007, incidentes sobre a remuneração de contribuição definida no art. 14 - Inciso II-Lei nº 170/2006, Estabeleceu CUSTEIO ESPECIAL DE 1,71%-.</t>
  </si>
  <si>
    <t>Reanalisando a Lei nº 181/2008 de 07/07/2008 - estabelece que o percentual a que se refere os arts. 47 e 48 da LC nº 174/2008 a partir da data desta lei, passa a ser de 7%....-VIGÊNCIA DA LEI: 07/07/2008-data da publicação (conforme art. 2º).</t>
  </si>
  <si>
    <t>Incidentes sobre a remuneração de contribuição.</t>
  </si>
  <si>
    <t>Incidentes sobre a parcela dos benefícios que supere o limite máximo estabelecido para os benefícios do RGPS.</t>
  </si>
  <si>
    <t>Incidentes sobre o valor total da folha de pagamento dos servidores ativos.</t>
  </si>
  <si>
    <t>A Lei Complementar nº 068/2017-DE:27/09/2017 – PUBLICADA: 28/09/2017/ VIGÊNCIA: 28/09/2017 – O Município alterou a alíquota normal do ente para 24% e manteve a dos segurados em 11%, conforme art. 18 desta norma.</t>
  </si>
  <si>
    <t>LEI Nº 1.058/2018-DE: 08/08/2018–PUBLICAÇÃO:10/08/2018 – VIGÊNCIA/EFEITOS- § 1º-art. 3º: 01/12/2018 – ALTERA O ART. 42º-LEI Nº 693/2006-ESTABELECE CUSTEIO-arts. 1º/2º: (ENTE – 15,59%-incluído 2% tx. Adm), SUPLEMENTAR/PERÍODO: 2018 A 2047: (2018 – 6%), (2019 – 7%), (2020 – 8%), (2021 – 9%), (2022– 11%), (2023– 13%),  demais conf. tabela art. 2º. FUNDAMENTO: Art. 3º- LEI Nº 1.058/2018- ALTERAR CUSTEIO POR DECRETO.</t>
  </si>
  <si>
    <t>O art. 48° da Lei n° 583/2015, publicada em 16/12/2015, com vigência para 16/12/2015, definiu o percentual da alíquota dos segurado em 11%, bem como definiu a alíquota normal do ente em 14,59%, sendo 13,40% referente ao custo normal e 1,19% ao custo especial.</t>
  </si>
  <si>
    <t>O art. 1° da Lei n° 6054/2016-PUBL. 24/08/2016. VIGÊNCIA: 23/11/2016 (noventena), conforme art. 3º, §1º,-ESTABELECE ALIQUOTAS-SENDO: (ENTE-15,59%-inclusa taxa adm.-2%)., SUPLEMENTARES-PREÍODO: 2016 A 2044-SENDO: (1,39%- 2016), (1,79%- 2017) (2,19%-2018), (de 2,59%-2019 ), (3.69%-2020), as demais contam no referido dispositivo.</t>
  </si>
  <si>
    <t>A Lei nº 542/2018 com publicação em 11.10.2018 e efeitos a partir de 01.02.2019 (art. 3º, § 1º) fixa alíquota normal em 17,51 % já incluídos taxa de adm., sem, entretanto, esclarecer qual seria o percentual a ela destinado. Ademais, fixa alíquotas suplementares para equacionamento do déficit atuarial para o período de 2018 a 2045, sendo: 2019 = 17,64 %, 2020 = 18,14 %, 2021 = 19,14 %, 2022 = 21,14 % e 2023 = 24,14. As demais constam de anexo à norma. Autorizado alterar o custeio do ente por ato do poder executivo (art. 3º, caput).</t>
  </si>
  <si>
    <t>Considerada a noventena, cfe art. 103.</t>
  </si>
  <si>
    <t>Conforme o § 2º do art. 87 da Lei 191/2008, as amortizações relativas ao equacionamento do déficit atuarial terão início em 2008 com a alíquota de 0,5% sobre a folha dos ativos, e evoluirão, anualmente, à razão de 1,61%, por um período de 20 anos, quando a alíquota será estabilizada no patamar de 32,70%, permanecendo assim até 2042.</t>
  </si>
  <si>
    <t>COMPLEMENTANDO: SUPLEMENTARES/PERÍODO: O  § 2º - ART. 87 – LEI Nº 191/2008 ESTABELECE ALIQUOTA - adoção da alíquota de 0,5% (zero vírgula cinco por cento), sobre a folha de remuneração de contribuição dos servidores ativos, em 2008, e  INICIAL DE 0,5%... e evoluirão anualmente, à razão de 1,61% (um vírgula sessenta e um por cento), por um período de 20 (vinte) anos, quando a alíquota será estabilizada no patamar de 32,70% (trinta e dois vírgula setenta por cento), assim permanecendo até 2042: 2008 A 2043:  (2008 – 0,5%), (2009 – 2,11%), (2010 – 3,72%), (2011 – 5,33%), (2012 – 6,94%), (2013 – 8,55%), (2014 – 10,16%): (2015 – 11,77%), (2016 – 13,38%), (2017 –14,99%), (2018 – 16,60%), (2019 – 18,21%), (2020 – 19,82%), demais constam na Norma /.O art. 87° § 2° da Lei  n° 191/2008, publicada em 08/12/2008, fixou percentuais de alíquota suplementar para o período de 2008 a 2042, a partir de 08/03/2009.</t>
  </si>
  <si>
    <t>O Decreto nº 96/2018 de 28.5.2018 – PUBLICAÇÃO: 4.7.2018 EFEITOS/VIGÊNCIA: 1.11.2018 (Art. 3º). Norma autorizada pelo Art. 4º da Lei nº 362/2014. Estabelece alíquotas (Art. 1°/2°/Anexo) ENTE NORMAL: 14,36%, já incluído 2% de tx. adm.- SUPLEMENTAR: Para o período de 2018 a 2042, sendo: (2018 – 4,62%), (2019 – 5,02%), (2020 – 5,42%), (2021 - 6,32%), (2022– 7,22%), demais períodos conforme Anexo.</t>
  </si>
  <si>
    <t>O Decreto nº 96/2018 de 28.5.2018 – PUBLICAÇÃO: 4.7.2018 - EFEITOS/VIGÊNCIA: 1.11.2018 (Art. 3º). Norma autorizada pelo Art. 4º da Lei nº 362/2014. Estabelece alíquotas (Art. 1°/2°/Anexo) ENTE NORMAL: 14,36%, já incluído 2% de tx. adm.- SUPLEMENTAR: Para o período de 2018 a 2042, sendo: (2018 – 4,62%), (2019 – 5,02%), (2020 – 5,42%), (2021 - 6,32%), (2022– 7,22%), demais períodos conforme Anexo.</t>
  </si>
  <si>
    <t>O parágrafo único do art. 1º da Lei nº 139/2013, de 10 de outubro de 2013, publicada em 11/10/2013 altera o percentual da alíquota do ente para 5,80%, a partir de 01/02/2014, (art.4º - contagem nonagesimal).</t>
  </si>
  <si>
    <t>O parágrafo único do art. 1º da Lei nº 139/2013, de 10 de outubro de 2013, publicada em 11/10/2013 fixa novos percentuais de alíquota suplementar a partir de 01/02/2014, (art.4º - contagem nonagesimal).</t>
  </si>
  <si>
    <t>Incidente sobre a parcela dos benefícios que supere o limite máximo estabelecido para os benefíicos do RGPS.</t>
  </si>
  <si>
    <t>DECRETO N° 88/2018-PUBLICAÇÃO: 19/11/2018 –- ESTABELECE CUSTEIO: (ENTE - 11%= NORMAL – 9% + 2% de taxa de adm.), APORTES MENSAIS: DE 2018 A 2043: (2018 – treze aportes mensais R$ 56.687,03), (2019 – 81.791,29 - MENSAIS), (2020 – 99.131,04 - MENSAIS), (2021 – 125.152,94 - MENSAIS), (2022 – 166.882,80 - MENSAIS), demais constam na norma. FUNDAMENTO: § 2º-ART. 2º - Lei nº 038/2010. - VIGÊNCIA-art. 5º - 19/11/2018 - ***OBS: Verifica-se que o art. 4º estabelece retroagir a 01/01/2018 – Na análise observar o disposto no § 5º-art. 3º-Portaria nº 402/2008-Incluído pela Portaria MPS nº 563, de 26/12/2014).</t>
  </si>
  <si>
    <t>O art. 91 e 92 da Lei n° 175/2014, publicada em 15/04/2014, modificaram o percentual da alíquota dos segurados ativos, aposentados e pensionistas para 11%, a partir de 14/07/2014. O art. 113 da Lei n° 175/2014 prevê anterioridade nonagesimal para vigência dessa lei no que se refere às contribuições dos segurados ativos, aposentados, pensionistas e as do ente.</t>
  </si>
  <si>
    <t>O art. 93 da Lei n° 175/2014, publicada em 15/04/2014, modificou o percentual da alíquota do ente para 13,51%, a partir de 14/07/2014, já incluído o percentual de 2% destinado ao custeio das despesas administrativas (parágrafo único). O art. 113 da Lei n° 175/2014 prevê anterioridade nonagesimal para vigência dessa lei no que se refere às contribuições dos segurados ativos, aposentados, pensionistas e as do ente.</t>
  </si>
  <si>
    <t>Incidente sobre a remuneração.</t>
  </si>
  <si>
    <t>Incidente sobre a parcela que supere o limite máximo do valor dos benefícios estabelecidos pelo RGPS, ou supere o dobro deste quando o beneficiário for portador de doença incapacitante.</t>
  </si>
  <si>
    <t>O Decreto n° 106/2016, publicado em 23/11/2016, modificou a alíquota NORMAL do ENTE para 14,74%. Vigência na data de publicação (art.2º).</t>
  </si>
  <si>
    <t>O art. 12  da Lei n° 456/2013, publicada em 27/04/2013, fixou percentual da alíquota dos segurados ativos em 11%, incidente sobre a remuneração de contribuição definida no art. 12, I da Lei nº 456/2013. O art. 86 prevê anterioridade nonagesimal para vigência dessa lei no que se refere às contribuições dos segurados ativos, aposentados e pensionistas. Assim, a alíquota sob a vigência da nova lei será aplicada a partir de 25/07/2013.</t>
  </si>
  <si>
    <t>O art. 12  da Lei n° 456/2013, publicada em 27/04/2013, fixou percentual da alíquota dos segurados inativos em 11%, incidente sobre a remuneração de contribuição definida no art. 12, II da Lei nº 456/2013. O art. 86 prevê anterioridade nonagesimal para vigência dessa lei no que se refere às contribuições dos segurados ativos, aposentados e pensionistas. Assim, a alíquota sob a vigência da nova lei será aplicada a partir de 25/07/2013.</t>
  </si>
  <si>
    <t>O Decreto n° 025/2018 de 04.07.2018, púb./vig. na mesma data (vide art. 2º) estabelece alíquota  normal em 20,20 %, incluído 2% de taxa de administração (vide art. 1º, §1). Ademais, fixa plano de amortização do déficit atuarial para o período de 2018 a 2049 (vide art. 1º, § 2º), sendo:  de 2018 a 2020 (6,06%), 2021 a 2024 (12,06%), e as demais constam da tabela do art. 1° desta norma. Autorizado pelo art. 2° da Lei Municipal 1.628/2010.</t>
  </si>
  <si>
    <t>A Lei nº 96/2017, EDIÇÃO/PUBLICAÇÃO: 5/10/2017(Art. 86) – EFEITOS PARA SEGURADOS: 31/1/2018(Art. 86). Institui o RPPS, estabelece custeio: SEGURADOS: 11%, o § 1º do Art. 13 da Lei prevê autorização para edição de decreto que altere alíquotas. O § 1º do Art. 25 da norma prevê 2% de taxa administrativa</t>
  </si>
  <si>
    <t>Reanalisada a Lei nº 978/2013 PUBLICAÇÃO/VIGENCIA: 09.05.2013 (vide art. 122) fixa alíquota patronal em 13,99 % e segurados em 11 % vide (art. 16, I, II, III). Ademais estabelece alíquota suplementar em 2,23 % no primeiro ano (2013).  Conforme o art. 17, §1º: “as alíquotas de responsabilidade do município [...] será acrescida de alíquota suplementar de 2,23 % [...] aumentando anualmente em 17,88 % a cada novo exercício financeiro”, Portanto: (ANO 2013 = 2,23 %), (ANO 2014 = 2,23*17,88% = 2,63%), (ANO 2015 = 2,63*17,88% = 3,10%), (ANO 2016 =3,10%*17,88%=3,65%), (ANO 2017 = 3,65%*17,88%=4,31%), (ANO 2018 = 4,31%* 17,88% = 5,08%, (ANO 2019 = 5,08% * 17,88% = 5,98%), (2020 =5,98%*17,88% = 7,05%), (2021 = 7,05% *17,88%= 8,31%)...../OBS: Ente autorizado a revisar a alíquota suplementar por decreto. O ART. 122-REVOGA AS LEIS nºs 669/2006 e 845/2009.</t>
  </si>
  <si>
    <t>O art. 88 da  Lei nº 176/2007 publicada em 27/04/2007,  estabelece a segregação de massa do respectivo regime próprio, criando um Plano financeiro e um Plano Previdenciário, fixando a alíquota dos ativos em 14,52%, com data de corte em 27 de abril de 2007.</t>
  </si>
  <si>
    <t>O art. 89 da  Lei nº 176/2007 publicada em 27/04/2007,  estabelece a segregação de massa do respectivo regime próprio, criando um Plano financeiro e um Plano Previdenciário, fixando a alíquota dos inativos em 11%, com data de corte em 27 de abril de 2007.</t>
  </si>
  <si>
    <t>O art. 89 da  Lei nº 176/2007 publicada em 27/04/2007,  estabelece a segregação de massa do respectivo regime próprio, criando um Plano financeiro e um Plano Previdenciário, fixando a alíquota dos pensionistas em 11%, com data de corte em 27 de abril de 2007.</t>
  </si>
  <si>
    <t>A lei Nº 176/2007 alterou apenas a alíquota de contribuição do ente. Mantém, entretanto, os 11% de contribuição para os ativos.</t>
  </si>
  <si>
    <t>A lei Nº 176/2007 alterou apenas a alíquota de contribuição do ente. Mantém, entretanto, os 11% de contribuição para os inativos.</t>
  </si>
  <si>
    <t>A lei Nº 176/2007 alterou apenas a alíquota de contribuição do ente. Mantém, entretanto, os 11% de contribuição para os pensionistas.</t>
  </si>
  <si>
    <t>Entra em vigor noventa dias após a data de 1º d ejulho de 2009.</t>
  </si>
  <si>
    <t>O Decreto n° 001/2011 estabelece o custo suplementar a seguir: 0,26% para 2011, 1,26% para 2012, 1,91% para 2013-2016, 2,90% para 2017-2020 e as demais alíquotas poderão ser encontradas no referido Decreto arquivado na pasta do Município e no PIAU.</t>
  </si>
  <si>
    <t>COMPLEMENTANDO AS ALIQUOTAS SUPLEMENTARES: LEI ABAIXO ESTABELECEU SUPLEMENTARES/PERÍODO: DE 2011 A 2044: (2011 – 0,26%), (2012 – 1,26%), (2013 A 2016 – 1,91%), (2017 A 2020  - 2,90%), (2021  A 2024 – 4,40%), demais constam na Norma. /O art. 1º do Decreto n° 001/2011, publicada em 02/01/2011, fixou novos percentuais de alíquota suplementar para o período de 2011 a 2044, a partir de 02/01/2011, incidentes sobre a remuneração de contribuição definida no art. 13 da Lei nº 997/2009.</t>
  </si>
  <si>
    <t>LEI Nº 1.206/2018-DE: 09/04/2018-PUBLICADA: 09/04/2018 – VIGENCIA-art. 4º: 01/05/2018 -  INCLUI O § 8º-ART. 14-LEI Nº 927/2009: ( § 8º - A alíquota patronal da qual trata o § 7º do presente artigo, será acrescido anualmente de 2%,  a partir de 2021, finando...no exercício de 2045: SUPLEMENTAR/PERÍDO: 2021 A 2045: (2021 – 5%), (2022 – 7%),(2023 – 9%),(2024 – 11%)...XXXXXXXXXXXXXXXXXXXXXXXXXXXXXXXXXXXLEI Nº 1.205/2018-DE: 26/03/2018-PUBLICADA: 27/03/2018 – VIGENCIA-art. 4º: 01/04/2018 - ALTERA A LEI Nº 927/2009: art. 14º - CUSTEIO:  (ATIVOS – 11%), (ENTE – 15,32%), SUPLEMENTAR/PERÍODO: (APARTIR DE 01/04/2018  -  3%)..</t>
  </si>
  <si>
    <t>LEI Nº 1.206/2018-DE: 09/04/2018-PUBLICADA: 09/04/2018 – VIGENCIA-art. 4º: 01/05/2018 -  INCLUI O § 8º-ART. 14-LEI Nº 927/2009: ( § 8º - A alíquota patronal da qual trata o § 7º do presente artigo, será acrescido anualmente de 2%,  a partir de 2021, finando...no exercício de 2045: SUPLEMENTAR/PERÍDO: 2021 A 2045: (2021 – 5%), (2022 – 7%),(2023 – 9%),(2024 – 11%)...XXXXXXXXXXXXXXXXXXXXXXXXXXXXXXXXXXX</t>
  </si>
  <si>
    <t>LEI Nº 1.205/2018-DE: 26/03/2018-PUBLICADA: 27/03/2018 – VIGENCIA-art. 4º: 01/04/2018 - ALTERA A LEI Nº 927/2009: art. 14º - CUSTEIO:  (ATIVOS – 11%), (ENTE – 15,32%), SUPLEMENTAR/PERÍODO: (APARTIR DE 01/04/2018  -  3%)..</t>
  </si>
  <si>
    <t>LEI Nº1733/2017-DE: 17/05/2017-PUBLICADA: 18/05/2017 – VIGENTE PARA O ENTE:18/05/2017 - Pelo art. 79 desta lei, art. 79 - VIGENCIA PARA OS SEGURADOS: 17/08/2017 - NOVENTA DIAS APÓS A PUBLICAÇÃO - art. 195-§ 6º - ESTABELECE CUSTEIO - arts. 14º e 15º: (ENTE - 11%-incluído 2% Taxa de adm,), (ATIVOS - 11% - INCIDENTE SOBRE a totalidade da remuneração de contribuição), (APOSENTADOS/PENSIONISTAS - 11%- INCIDENTE SOBRE a parcela que supere o valor do teto das aposentadorias concedidas pelo RGPS).</t>
  </si>
  <si>
    <t>DECRETO Nº 33/2017-DE: 28/12/2017-PUBLICADA: 28/12/2017 – VIGENCIA-ART. 3º: 29/12/2017 (1º DIA ÚTIL APÓS A PUBLICAÇÃO). ESTABELECE CUSTEIO-art. 1º: (NORMAL–15,63% E SUPLEMENTAR - 0,37% DE 2016 A 2018).  DISPOSITIVO LEGAL QUE AUTORIZA ALTERAR CUSTEIO DO ENTE POR ATO DO PODEER EXECUTIVO: Lei nº 1733/2017-art. 16-§ único.</t>
  </si>
  <si>
    <t>O art. 3º da Lei n° 1051/2010, publicada em 02/02/2010, alterou o art. 24 da Lei n° 958/2007, regulamentando as alíquotas de contribuição do ente Municipal para o Instituto de Previdência dos Servidores Municipais de Boa Viagem e dispõe sobre segregação de massas, incidentes sobre a remuneração de contribuição definida no art. 23 da Lei nº 958/07.</t>
  </si>
  <si>
    <t>O art. 3º da Lei n° 1051/2010, publicada em 02/02/2010, alterou o art. 24 e 25 da Lei n° 958/2007, regulamentando as alíquotas de contribuição do ente Municipal para o Instituto de Previdência dos Servidores Municipais de Boa Viagem e dispõe sobre segregação de massas, incidentes sobre a remuneração de contribuição definida no art. 23 da Lei nº 958/07.</t>
  </si>
  <si>
    <t>O art. 3º da Lei n° 1051/2010, publicada em 02/02/2010, alterou os arts. 24/25 da Lei n° 958/2007, regulamentando as alíquotas de contribuição do ente Municipal para o Instituto de Previdência dos Servidores Municipais de Boa Viagem e dispõe sobre segregação de massas, incidentes sobre a remuneração de contribuição definida no art. 23 da Lei nº 958/07.</t>
  </si>
  <si>
    <t>A lei n 1051/10 que dispõe sobre contribuição suplementares cria as seguintes alíquotas de contribuição suplementares:  0,25% 01/02/10 a 31/12/10, 0,49% 01/01/11 a 31/12/11, 0,98% -01/01/12 a 31/12/12, 1,96% -01/01/13 a  31/12/13, 3,92%- 01/01/14 a 31/12/14, 7.85% -01/01/15 a 31/12/15, 12,26%- 01/01/16 a 31/12/43.  No art. 2º cria o FUNDO PREVIDENCIÁRIO CAPITALIZADO com natureza contábil e caráter permanente relativa a servidores admitidos a partir de 31/12/05. No art. 3º cria o FUNDO PREVIDENCIÁRIO FINANCEIRO natureza contábil e caráter temporário relativa aos participantes admitidos até 31/12/05.</t>
  </si>
  <si>
    <t>O art. 3º da  Lei nº 2123/2009, publicada em 27/11/2009,  estabelece a segregação de massa do respectivo regime próprio, criando um Plano financeiro e um Plano Previdenciário, alterando a Lei n° 1918/2006, acrescentando o § 6° ao art. 13, fixando a alíquota normal do ente em 11,27%, com data de corte em 31/12/1999.</t>
  </si>
  <si>
    <t>O art. 3º da  Lei nº 2123/2009, publicada em 27/11/2009,  estabelece a segregação de massa do respectivo regime próprio, criando um Plano financeiro e um Plano Previdenciário, alterando a Lei n° 1918/2006, acrescentando o § 6° ao art. 13, fixando a alíquota do ativo em 11,00%, com data de corte em 31/12/1999.</t>
  </si>
  <si>
    <t>O art. 3º da  Lei nº 2123/2009, publicada em 27/11/2009,  estabelece a segregação de massa do respectivo regime próprio, criando um Plano financeiro e um Plano Previdenciário, alterando a Lei n° 1918/2006, acrescentando o § 6° ao art. 13, fixando a alíquota do inativo em 11,00%, com data de corte em 31/12/1999.</t>
  </si>
  <si>
    <t>O art. 3º da  Lei nº 2123/2009, publicada em 27/11/2009,  estabelece a segregação de massa do respectivo regime próprio, criando um Plano financeiro e um Plano Previdenciário, alterando a Lei n° 1918/2006, acrescentando o § 6° ao art. 13, fixando a alíquota dos pensionistas em 11,00%, com data de corte em 31/12/1999.</t>
  </si>
  <si>
    <t>Segundo o disposto no art. 78 da Lei nº 1.918, de 2006, ficam  mantidas as alíquotas que vinham sendo descontadas para o RGPS, durante o prazo de 27.01.2006 a 30.04.2006.</t>
  </si>
  <si>
    <t>A Lei 2.123/2009, que deu nova redação ao § 6º do art. 13 da Lei nº 1.918/2006, estabelece a alíquota suplementar de 0,79%, a partir de 2010, sendo acrescida de 0,79% a cada exercício futuro até o ano de 2043.</t>
  </si>
  <si>
    <t>COMPLEMENTANDO: ALIQUOTAS SUPLEMENTARES: A Lei abaixo estabeleceu alíquotas SUPLEMENTARES/PERÍODO: DE 2010 A 2043- art. 1º - inicia com 079% em 2010, sendo acrescida de 0,79% a cada exercício futuro até o ano de 2043: (2010 – 0,79%), (2011  - 1,58%), (2012  - 2,37%), (2013  - 3,16%), (2014  - 3,95%), (2015  - 4,79%), (2016  - 5,53%), (2017  - 6,32%), (2018  - 7,11%), (2019  - 7,90%), (2020  - 8,69%), (2021  - 9,48%)/Lei nº 2123/2009-publicada em 27/11/2009,  estabelece segregação de massa - cria Plano financeiro e Plano Previdenciário (data de corte em 31/12/1999). Altera a Lei n° 1918/2006/acrescenta o § 6° ao art. 13-fixa alíquota suplementar/Período: 2010 a 2043.</t>
  </si>
  <si>
    <t>Retificando&gt; O art. 2º da Lei n° 845/2006, publicada em 23/11/2006, modifica o percentual da alíquota do segurado ativo para 11%, a partir de 22/02/2007 (noventena). Vigência (art. 10).</t>
  </si>
  <si>
    <t>O art. 2º da Lei n° 845/2006, publicada em 23/11/2006, modifica o percentual da alíquota do aposentado para 10%, a partir de 22/02/2007 (noventena). Vigência (art. 10).</t>
  </si>
  <si>
    <t>O art. 1º da Lei n° 845/2006, publicada em 23/11/2006, prevê o percentual da alíquota do pensionista em 11%, a partir de 22/02/2007 (noventena). Vigência (art. 10).</t>
  </si>
  <si>
    <t>O art. 1° da Lei n° 1.045/2013, publicada em 12/11/2013, alterou o art. 2° da Lei n° 845/2006, manteve o percentual da alíquota do ente em 13%, a partir de 12/11/2013.</t>
  </si>
  <si>
    <t>COMPLEMENTANDO AS ALIQUOTAS SUPLEMENTARES: A LEI ABAIXO ESTABELECEU SUPLEMENTARES/PERÍODO: DE 2013 A 2045: (2013 A 2016 – 2,41%), (2017 A 2020  - 5,29%), demais constam na Norma. /O art. 1° da Lei n° 1.045/2013, publicada em 24/09/2013, alterou o § 2° do art. 2° da Lei n° 845/2006, fixando novos percentuais de alíquota suplementar para o período de 2013 a 2045, a partir de 12/11/2013.</t>
  </si>
  <si>
    <t>A Lei nº 250/2011, de 31/10/2011 – PUBLICAÇÃO: 31/10/2011 - EFEITOS/VIGÊNCIA: 30/1/2012(Art. 93) – Noventena, aplica-se ao ENTE/SEGURADOS, pelo fato da norma não instituir RPPS e não haver óbice na PORTARIA 402/08, até 2014. Reestrutura o Regime de Previdência e estabelece alíquotas (Art. 13, incisos I, II, III): SEGURADOS: 11%. ENTE NORMAL: 12,88%, adicionados de 2% tx. adm.(Art. 26). SUPLEMENTAR para o período de 2012 a 2045, sendo: (2012 – 5,29%), (2013 – 6,02%), (2014 – 6,75%), (2015 – 7,48%), (2016 – 8,21%), (2017 – 8,94%), (2018 – 9,67%), (2019 – 10,40%), (2020 a 2045 – 11,13%). Poderá alterar custeio por meio de Decreto (Art. 14 § 1º).</t>
  </si>
  <si>
    <t>Lei nº 561/2013, publicada em 01/07/2013, cria o RPPS, fixando alíquota dos servidores inativos em 11%, a partir de 29/09/2013. O art.92 da referida lei dispõe sobre o prazo nonagesimal.</t>
  </si>
  <si>
    <t>Lei nº 561/2013, publicada em 01/07/2013, cria o RPPS, fixando alíquota dos pensionistas em 11%, a partir de 29/09/2013. O art.92 da referida lei dispõe sobre o prazo nonagesimal.</t>
  </si>
  <si>
    <t>Decreto nº 15/2018 – PUBLICAÇÃO: 13/06/2018 - EFEITOS/VIGÊNCIA:1/7/2018 (Art.3º) Autorizado pelo Art. 13 da Lei nº 561/2013 – Estabelece custeio(Art. 1º/2º): ENTE NORMAL – 13,20% - SUPLEMENTAR, no período de: 2018 a 2047: (2018 a 2021 – 3,78%), (2022 a 2025 – 12,28%), as demais constam na norma.</t>
  </si>
  <si>
    <t>O § 7º do art. 14 da Lei nº 1.429/2009 estabelce a alíquota suplementar de 1,48%.</t>
  </si>
  <si>
    <t>DECRETO Nº 17/2018 – PUBLICADO:  25/07/2018 -  VIGENCIA: - art. 1º: 01/01/2019 – (LEGISLAÇÃO QUE AUTORIZA ESTAVELECER CUSTEIO DO ENTE – LEI Nº 1743/2014-ART. 3º) – SUPLEMENTARES/PERÍODO: DE: 2019 A 2041: Passando para  1,6%, sendo acrescida do mesmo valor a cada exercício posterior até 2048-conforme anexo: (2019 – 1,6%), (2020 – 3,2%), (2021 – 4,8%), (2022 – 5,2%), (2023 – 6,8%)..</t>
  </si>
  <si>
    <t>O art. 2º da  Lei nº 2241/2011, publicada em 12/07/2011,  alterou o caput do art. 4° da Lei n° 2222/2011, que estabelece a segregação de massa do respectivo regime próprio, criando um Plano financeiro e um Plano Previdenciário, fixando a alíquota normal do ente em 13,29%, com data de corte em 10 de outubro de 2008.</t>
  </si>
  <si>
    <t>Alíquota de 11% prevista no art. 1° da Lei n° 2222/2011.</t>
  </si>
  <si>
    <t>O art. 2º da  Lei nº 2241/2011, publicada em 12/07/2011,  alterou o caput do art. 4° da Lei n° 2222/2011, que estabelece a segregação de massa do respectivo regime próprio, criando um Plano financeiro e um Plano Previdenciário, fixando a alíquota dos pensionistas em 11%, com data de corte em 10 de outubro de 2008.</t>
  </si>
  <si>
    <t>A Lei nº 2241/2011, altera a Lei nº 2222/2011. ART.3º -  Fundo Previdenciário p/ servidores admitidos após 10/10/2008 e o Art.4º - Fundo Financeiro p/ servidores admitidos até 10/10/2008. No art. 6º prevê que o Patrimônio Líquido do Instituto terá a seguinte destinação: 59,85% para o Plano Previdenciário e 40,15% o Plano Financeiro.</t>
  </si>
  <si>
    <t>A lei nº 2222/2011 prevâ uma alíquota de contribuição apenas para servidores ativos.</t>
  </si>
  <si>
    <t>Lei n.349/2011- alíquota suplementar de: 2011-1,46%, 2012-4,39%, somando-se a cada ano, 1,46%, ao percentual do ano anterior, a partir de 2013 até 2043.</t>
  </si>
  <si>
    <t>COMPLEMENTANDO AS ALIQUOTAS SUPLEMENTARES: A LEI ABAIXO ESTABELECEU SUPLEMENTARES/PERÍODO: DE 2011 A 2043 - iniciando com 1,46% - 2011, 4,39%-2012, somando-se a cada ano 1,46%, ao percentual do ano anterior, do ano de 2013 até 2043: (2013 – 5,85%), (2014 – 7,31%),  (2015 – 8,77%),  (2016 – 10,23%),  (2017 – 11,69%),  (2018 – 13,15%),  (2019 – 14,61%),  (2020 – 16,07%),  (2021 – 17,53%),  demais constam na Norma. O art. 1º da Lei n° 349/2011, publicada em 29/11/2011, alterou o art. 2º da Lei n° 314/2009, fixando novos percentuais de alíquota suplementar para o período de 2011 a 2043, a partir de 29/11/2011, incidentes sobre a remuneração de contribuição definida pela Lei nº 314/2009.</t>
  </si>
  <si>
    <t>Efeitos a partir do 1º dia do mês seguinte à noventena.</t>
  </si>
  <si>
    <t>O Decreto n° 012/2017-PUBLICADO: 03/04/2017-VIGÊNCIA: DATA DA PUBLICAÇÃO - ver art. 2º. AUTORIZADO A ALTERAR CUSTEIO DO ENTE POR DECRETO, CONF. O DISPOSTO NO: ( § 2º, art. 1º, LEI Nº 384/2010). ESTABELECE AMORTIZAÇÃO DO DEFICIT-SENDO: art. 1º2º: SUPLEMENTAR/PERÍODO: 2017 A 2044 – (não será considerado o ano de 2016, conforme consta na tabela, tendo em vista que o Decreto ainda não estava em vigor, e a norma não estabeleceu efeito retroativo), portanto temos: SUPLEMENTARES: (2017 A 2019 – 2,66%), (2020 A 2023 - 10%), as demais constam na tabela, ART. 1º da norma.</t>
  </si>
  <si>
    <t>A contribuição incidirá sobre o vencimento base e vantagens pecuniárias incorporáveis aos proventos de aposentadoria e pensão, entretanto não incidirá sobre o 13º salário e eventuais abonos.</t>
  </si>
  <si>
    <t>A contribuição previdenciária incidirá sobre o vencimento base e vantagens pecuniárias incorporáveis aos proventos de aposentadoria e pensão, entretanto não incidirá sobre o 13º salário e eventuais abonos.</t>
  </si>
  <si>
    <t>A contribuição previdenciária  incidirá sobre o vencimento base e vantagens pecuniárias incorporáveis aos proventos de aposentadoria e pensão, entretanto não incidirá sobre o 13º salário e eventuais abonos.</t>
  </si>
  <si>
    <t>ANÁLISE ATUAL (ANNE em 26/12/05): A Lei nº 257/2005 deu nova redação à Lei nº 234/05. Incidente sobre a totalidade da remuneração de contribuição.</t>
  </si>
  <si>
    <t>A Lei n° 618, de 30/01/2017, publicada em 01/02/2017, em seu art. 2º prevê alíquotas dos segurados ativos em 11% e do ente em 17,62%. O art. 3º prevê amortização do déficit técnico com alíquota inicial de 4,35%, sendo acrescida, a cada quatro anos, do valor de 7%, findando em 2044. O art. 5º prevê retroatividade para 01/01/2017, impossibilidade de aplicação (publicação em 01/02/2017 e redução de alíquota).</t>
  </si>
  <si>
    <t>Art. 58 da Lei nº 372/04 modificado pelo art. 1º da Lei nº 408/2005</t>
  </si>
  <si>
    <t>Art. 58 da Lei nº 372/04 modificado pelo art. 1º da Lei nº 408/2005.</t>
  </si>
  <si>
    <t>Cláudio.Soares – O Decreto nº 037/2016, publicado em 01/11/2016, altera o percentual de alíquota NORMAL do ENTE para 13,00% (art. 1º). Altera o percentual de alíquotas SUPLEMENTARES para o período de 2016 a 2049, sendo para 2016 (3,52%), 2017 (5,18%), 2018 (6,84%), 2019 (8,50%), 2020 (10,16%) e demais conforme tabela (art. 3º).  Vigência em 01/11/2016 (art. 4º). Decreto autorizado pelo artigo 2º, § 2º da Lei Municipal nº 595/2010.</t>
  </si>
  <si>
    <t>Governo do Estado do Ceará - CE</t>
  </si>
  <si>
    <t>O art. 1º do Decreto nº 26/2014, de 28/11/2014 publ. em 28/11/2014 altera o art. 86º do Decreto nº 10/2013(que estabelece a vigência das aliquotas  ...será o primeiro dia do mês seguinte ao término da noventena.   ou seja, a partir de 01/01/2014.</t>
  </si>
  <si>
    <t>O art. 1º do Decreto nº 22/2014, de 19/09/4 publ. em 24/09/4, altera o art. 3º do Decreto nº 19/2014 (que estabelece alíquotas de contribuição normal e suplementar), passando a ter a seguinte redação “Art. 3º Esse decreto entra em vigor na data de sua publicação, produzindo efeitos retroativos a 01/01/2014.”</t>
  </si>
  <si>
    <t>LEI Nº 1.197/2017-PUBLICAÇÃO: 22/09/2017–VIGÊNCIA-art. 3º-1º dia mês seguinte à publicação: 01/10/2017 - Estabelece Plano de Amortização: art. 1º/2º: (ENTE – 11,30%), SUPLEMENTARES/PERÍODO: 2017 A 2045: (2017 – 3,57%), (2018 – 4,01%), (2019 – 4,45%), (2020 – 4,89%), (2017 – 5,34%), demais constam na norma. O art. 4º - LEI Nº 1.197/2017 - AUTORIZA MAJORAÇÃO DO CUSTEIO DO ENTE POR DECRETO.</t>
  </si>
  <si>
    <t>A Lei nº 520/2012, publicada em 31/12/2012, criou alíuqotas de contribuição no percentuald e 11% para os segurados, a partir de 90 dias após a publicação da lei, ou seja, 31/03/2014.</t>
  </si>
  <si>
    <t>Permanece a alíquota em 11% igual ao que determina o art. 3º da Lei nº 459, de 2007. Não levei em consideração o disposto no art. 123 da Lei nº 479, de 2007, haja vista que a alíquota da Lei anterior é 11% e não 8%.</t>
  </si>
  <si>
    <t>Permanece a alíquota em 11% igual ao que determinam os art. 4º e 5º da Lei nº 459, de 2007. Não levei em consideração o disposto no art. 123 da Lei nº 479, de 2007,  haja vista que a alíquota da Lei anterior é 11% e não 8%.</t>
  </si>
  <si>
    <t>Permanece a alíquota em 11% igual ao que determina o art. 4º e 5º da Lei nº 459, de 2007. Não levei em consideração o disposto no art. 123 da Lei nº 479, de 2007, haja vista que a alíquota da Lei anterior é 11% e não 8%.</t>
  </si>
  <si>
    <t>DECRETO Nº 32/2017-DE: 29/05/2017 - PUBLICADO: 01/06/2017-VIGÊNCIA-§ 1º-art. 3º: 01/06/2017—ESTABELECE: Art. 1°. Decreta a nulidade das disposições do Decreto n° 064/2012, mantendo a redação original do art. 1° e 2° da Lei Municipal n° 493/2007, que voltam a vigorar com as seguintes redações: Art. 1º - ...redação: “Art. 113 – A alíquota de contribuição do Poder Executivo...12,07%...sobre a remuneração de contribuição dos servidores ativos.” Art. 2º - ...custo suplementar...será de 2,28%...fixa durante 35 (trinta e cinco) anos, podendo sofrer alterações de acordo com as Avaliações Atuariais posteriores. VIGENCIA-conforme o Art. 3°: .01/06/2017 - a vigência será registrada na data de sua publicação. - NÃO PODENDO RETROAGIR PELO CONTIDO NO § 5º-ART. 3º - PORTARIA MPS Nº 402/2008 –INCLUÍDO PELA PORTARIA MPS Nº 563, DE 26/12/2014 (É vedada a redução de alíquotas de contribuição com efeitos retroativos).  FUNDAMENTO PARA DECRETO: ART. 113º-§ ÚNICO-LEI Nº 479/2007. Municipal nº 479/2007 e da Lei n° 493/2007.</t>
  </si>
  <si>
    <t>O Decreto 057/2011 manteve a alíquota normal de 12,28% e instituiu alíquota suplementar de 0,50% para o exercício de 2012, sendo acrescida do valor de 1,20% a cada novo exercício, findando tal plano de custeio suplementar no exercício no exercício 2043. A majoração da alíquota suplementar a partir de 2013, condicionada a comprovação da sua necessidade em avaliação atuarial a ser realizada no exercício imediatamente anterior. O Decreto 057/2011, publicado em 23 de dezembro de 2011, não contém a data para entrada em vigor, portanto, entrará em vigor em 45 dias, conforme previsto na Lei de introdução ao Código Civil.</t>
  </si>
  <si>
    <t>Carollina (22/02/2005): O art. 61 da Lei 572/04, prevê a manutenção da alíquota anterior até o início do recolhimento da prevista.</t>
  </si>
  <si>
    <t>COMPLEMENTANDO AS ALIQUOTAS SUPLEMENTARES: A LEI ABAIXO ESTABELECEU SUPLEMENTARES/PERÍODO: DE 2010 A 2021: (2010  – 0,95%),  (2011  – 1,39%), (2012  – 2,04%), (2013  - 3%), (2014 – 4,40%), (2015 – 6,45%), (2016 – 9,46%), (2017  - 13,88%), (2018 – 20,36%), (2019 – 29,87%), (2020 – 43,82%),  (2021   – 47,50%). /O art. 1º da Lei n° 702/2010, publicado em 29/04/2010, alterou o art. 47 da Lei n° 572/2004, fixando novos percentuais de alíquota suplementar para o período de 2010 a 2021, a partir de 28/07/2010, incidentes sobre a remuneração de contribuição definida no art. 47 da Lei nº 572/04.</t>
  </si>
  <si>
    <t>Alíquota suplementar: 2010 a 2013:1%, 2014 a 2023: 2,33%, 2024 a 2043: 4,09%</t>
  </si>
  <si>
    <t>“O art. 1°  da Lei nº 442/2012, publicada em 15/05/2012, com vigência 90 dias após sua publicação, ou seja, 13/08/2012, alterou o art. 13 da Lei nº 384/2010, mantendo o percentual de 11% da alíquota anteriormente vigente.”</t>
  </si>
  <si>
    <t>Lei n° 603/2017, publicada em 21/12/2017- vigência-art. 3º: 21/12/2017- estabelece custeio: (SEGURADOS – 11%), (ENTE – 12%), SUPLEMENTARES/PERÍODO: DE 2017 A  2044: (2017 – 9,54%), (2018 – 11,54%), (2019 – 13,54%), (2020 – 15,54%), (2021 – 17,54%), demais constam na Norma.</t>
  </si>
  <si>
    <t>A lei nº 1766/2010 prevê que a partir de julho de 2010 a alíquota de contribuição  patronal  será acrescida de 1% referente a alíquota suplementar aumentando a cada ano de 1,2869% a cada novo exercício financeiro até o ano de 2044.</t>
  </si>
  <si>
    <t>Sobre a totalidade de remuneração de contribuição.</t>
  </si>
  <si>
    <t>COMPLEMENTANDO AS ALIQUOTAS SUPLEMENTARES: A LEI ABAIXO ESTABELECEU SUPLEMENTARES/PERÍODO: DE 2010 A 2044 - (2010 - 1%), (2011 – 2,28%), (2012 – 3,57%), (2013 – 4,86%), (2014 – 6,14%), (2015 – 7,43%), (2016 – 8,71%), (2017 – 10%), (2018  – 11,29%),   (2019  – 12,57%), (2020  – 13,86%),demais constam na Norma. /O art. 1º da Lei n° 1766/2010, publicada em 24/06/2010, alterou o art. 14 da Lei n° 1615/2006, fixando novos percentuais de alíquota suplementar para o período de 2010 a 2044, a partir de 01/07/2010, incidentes sobre a remuneração de contribuição definida no art. 14 da Lei nº 1615/2006. SUPLEMENTARES: A PARTIR DE 2010, SERÁ ACRESCIDA DE ACRESCIDO DE 1%, AUMENTANDO A CADA ANO DE 1,2869, A CADA EXERCÍCIO ATÉ 2044.</t>
  </si>
  <si>
    <t>DECRETO Nº 086/2017-PUBLICADO: 10/11/2017-VIGÊNCIA-conf. art. 5º: 01/12/2017 (LEI QUE AUTORIZA ALTERAR CUSTEIO DO ENTE POR DECRETO: Lei nº 059-2017 – art. 1º - § 4º) - ESTABELECE AMORTIZAÇÃO DO DEFICIT POR ALIQUOTA: art. 1º/5º = PERÍODO: 35 ANOS. SUPLEMENTARES: (DE 2017 A 2020 - 2%), A CADA EXERCÍCIO FUTURO, a contar de 2021, alíquota de que trata o caput (2%) SERÁ ACRESCIDA DO VALOR DE 3%:  (2021 - 5%), (2022 - 8%). REVOGA O DECRETO Nº 060/2017-art. 6º.</t>
  </si>
  <si>
    <t>Retificando: Na redação abaixo onde se lê dos segurados ativos..., leia-se dos segurados...</t>
  </si>
  <si>
    <t>Na redação abaixo onde se lê dos segurados ativos..., leia-se dos segurados...</t>
  </si>
  <si>
    <t>O art. 1º da Lei n° 534/2012, publicada em 04/12/2012, alterou o art. 14 da Lei n° 224/2002,  mantendo o percentual da alíquota dos segurados em 11%, a partir de 01/11/2012. O art. 3º estabelece que retroage os efeitos a partir de 01/11/2012.</t>
  </si>
  <si>
    <t>A Lei nº 664/2017 pub./vig. em 30/03/2017 (art. 2º) fixa a alíquota patronal em 15,50%, incluída 2% de taxa de administração.</t>
  </si>
  <si>
    <t>O Decreto 09/2017, publicado em 30/06/2017 com vigência a partir de 01.07/2017 (art. 2º), estabeleceu custeio suplementar, com as seguintes alíquotas (art. 1º): 2017 a 2020 3,40 % e 6.80 % para 2021 a 2024.Ente autorizado a alterar alíquotas por decreto (artigo 2º da Lei 534/2012).</t>
  </si>
  <si>
    <t>COMPLEMENTANDO AS ALIQUOTAS SUPLEMENTARES: A LEI ABAIXO ESTABELECEU SUPLEMENTARES/PERÍODO: DE 2010 A 2044 – (2011 – 2,82%), (2012 – 3,82%), (2013 – 4,82%),  (2014 – 5,82%),  (2015 – 6,82%),   (2016 – 8,82%),      (2017 – 10,82%),    (2018 A 2044 – 25,22%)./O art. 1º da Lei n° 283/2010, publicada em 10/12/2010, alterou o art. 14 da Lei n° 086/2006, fixando novos percentuais de alíquota suplementar para o período de 2011 a 2044, a partir de 10/03/2011(noventena), incidentes sobre a remuneração de contribuição definida no art. 14 da Lei nº 086/2006.</t>
  </si>
  <si>
    <t>Incidente sobre a remueração de contribuição.</t>
  </si>
  <si>
    <t>Incidente sobre a parcela que supere o limite máximo estabelecido para os benfícos do RGPS.</t>
  </si>
  <si>
    <t>Incidente sobre a parcela que supere o limite máximo estabelecido para os benefícios do RGPS.</t>
  </si>
  <si>
    <t>O DECRETO Nº 362/2017-DE: 12/12/2017–PUBLICADO: 15/12/2017- VIGENCIA: - Art. 5º: 01/12/2017  -ESTABELECE CUSTEIO: (ENTE – 12,22%), SUPLEMENTAR/PERÍODO: DE 2017 A 2043: (2017 A 2020 – 4,04%), (2021 A 2024 – 22,08%), demais constam na norma.  LEGISLAÇÃO QUE AUTORIZA ESTABELECER CUSTEIO DO ENTE POR ATO DO PODER EXECUTIVO: § 2º do artigo 4º da Lei Complementar nº 86/2012.</t>
  </si>
  <si>
    <t>O art. 1º da Lei n° 2.428/2015, publicada em 30/09/2015 (art.10), com vigência para 01/10/2015 (art.10), segregou a massa dos segurados a partir de 31/12/2010, estabelecendo um Plano Financeiro destinado aos ativos, aposentados e pensionistas e um Plano Previdenciário para os segurados ativos, aposentados e pensionistas. O art. 1º, § 2º, I, estabeleceu percentual de alíquota de contribuição dos segurados e do normal do ente em 11%. O art. 1º, § 2º, II, estabeleceu percentual de alíquota suplementar em 1,86% para 2015, sendo acrescida de 1,14% a cada 4 exercícios, com fim em 2047.</t>
  </si>
  <si>
    <t>ANÁLISE ATUAL (ANNE em 06/07/05): Incidente sobre os proventos de aposentadoria  que superem o limite máximo estabelecido para os benefícios do RGPS de que trata o art. 201 da CF.</t>
  </si>
  <si>
    <t>ANÁLISE ATUAL (ANNE em 06/07/05): Incidente sobre as pensões que superem o limite máximo estabelecido para os benefícios do RGPS de que trata o art. 201 da CF.</t>
  </si>
  <si>
    <t>s arts. 1º, 2º e 3º da Lei  nº 2562/2015 - publ. 14/05/2015, estabelecem alíquotas de contribuição conforme segue: (SERVIDORES ATIVOS-11%), (ENTE:-11%), (SUPLEMENTAR-PERÍODO: 2015 A 2048 - SENDO: - 2015-1,00%- 2016-1,5% - 2017-2,00% - 2018-2,5%, as demais noventena, art. 3º), vigência: 14/5/205(art. 4º).</t>
  </si>
  <si>
    <t>O Art. 2º do Decreto nº 495 de 23 de fevereiro de 2015, publicado em 27 de fevereiro de 2015, estabelece novos percentuais para o período 2014 a 2049, a partir de 01 de janeiro de 2015.</t>
  </si>
  <si>
    <t>COMPLEMENTANDO AS ALIQUOTAS SUPLEMENTARES: A LEI ABAIXO ESTABELECEU SUPLEMENTARES/PERÍODO: DE 2011 A 2043 - (2011 A 2043 – 1,03%). (O art. 114 da Lei n° 1.567/2011, publicada em 28/07/2011, alterou o art. 2º da Lei n° 1492/2009, fixando novos percentuais de alíquota suplementar para o período de 2011 a 2043, a partir de 1º/08/2011, incidentes sobre a remuneração de contribuição definida no § único do art. 114 da Lei nº 1.567/2011.</t>
  </si>
  <si>
    <t>Lei nº 1567/2011 no art.114, parágrafo único, institui alíquota de 1,03% a título de custo suplementar entre agosto/2011 e dezembro de 2043.</t>
  </si>
  <si>
    <t>DECRETO Nº 022/2017 – PUBLICAÇÃO/VIGÊNCIA:  25/05/2017(ver art. 2º). /Decreto autorizado § 4º, art. 51, Lei nº 614/2010, alterada pela Lei nº 638/2010) - Estabelece Custeio-ver art. 1º - SENDO:  (ENTE - 11,79%), SUPLEMENTAR - PERÍODO DE 2017 A 2044-sendo: (2017 A 2020 – 6,28%) , (2021 A 2024 – 10,86%), (2025 A 2044 – 50%). * A majoração da suplementar a contar de 2020 fica condicionada a comprovação de sua necessidade em avaliação atuarial futura.</t>
  </si>
  <si>
    <t>O  art. 2º da  Lei nº 679/2009, publicada em 29/12/2009,  estabelece a segregação de massa do respectivo regime próprio, criando um Plano financeiro e um Plano Previdenciário, fixando a alíquota normal do ente em 11,4%, com data de corte em 1° de janeiro de 1999. A Lei nº 409/2004 altera o artigo 3º da Lei 325/2002 fixando a alíquota dos ativos em 11% e no artigo 2º fixa a alíquota de 0% para inativos e pensionistas que tem benefício abaixo do teto do RGPS.</t>
  </si>
  <si>
    <t>carollina (24/02/05):  O art.1º da Lei 409/04 deu nova redação ao 3º da Lei nº 325/02, ALTERANDO a alíquota dos segurados (ativos)  para 11%.  (Vigência da lei 409/04- 90 dias após a sua publicação. publ. 02/07/04. Vigência: 02/10/2004.)//</t>
  </si>
  <si>
    <t>carollina (24/02/05):  O art.1º da Lei 409/04 deu nova redação ao 3º da Lei nº 325/02.  Alíquota dos segurados (inativos) ALTERADA para 11%. (Vigência da lei 409/04- 90 dias após a sua publicação. publ. 02/07/04. Vigência: 02/10/2004.) //</t>
  </si>
  <si>
    <t>carollina (24/02/05):  O art.1º da Lei 409/04 deu nova redação ao 3º da Lei nº 325/02. Alíquota dos segurados (pensionistas)  ALTERADA para 11%. (Vigência da lei 409/04- 90 dias após a sua publicação. publ. 02/07/04. Vigência: 02/10/2004.) //</t>
  </si>
  <si>
    <t>OBS: O Anexo Único da Lei nº 679, de 24 de dezembro de 2009, estabelece o Plano de Segregação da Massa de Segurados em Plano Previdenciário  e Plano Financeiro.</t>
  </si>
  <si>
    <t>Considerada a noventena, conforme o art.81 da Lei nº 28/2009.</t>
  </si>
  <si>
    <t>Considerada a noventena, conforme art. 81 da Lei 28/2009.</t>
  </si>
  <si>
    <t>O art. 1º do Decreto nº 21-A/2010, publicado em 19/11/2010, alterou o art. 13 da Lei nº 28/09, mantendo o percentual de 12,34% da alíquota anteriormente vigente, incidente sobre a remuneração de contribuição definida no art. 13 da Lei nº 28/09.</t>
  </si>
  <si>
    <t>COMPLEMENTANDO AS ALIQUOTAS SUPLEMENTARES: A LEI ABAIXO ESTABELECEU SUPLEMENTARES/PERÍODO: DE 2011 A 2044 - (2011 – 0,50%), (2012 – 2,01%), (2013  – 3,52%),  (2014  – 5,03%),  (2015  – 6,54%),  (2016  – 8,05%),  (2017  – 9,56%),  (2018  – 11,57%),  (2019  – 13,08%),  (2020  – 14,59%),  demais constam na Norma.  /O art. 2º do Decreto n° 21-A/21010, publicado em 19/11/2010, alterou o art. 13 da Lei n° 28/09, fixando novos percentuais de alíquota suplementar para o período de 2011 a 2044, a partir de 19/11/2010, incidentes sobre a remuneração de contribuição definida no art. 13 da Lei nº 28/09.SENDO O PERCENTUAL DE 0,50% PARA 2011, ACRESCIDO DE 1,51% A CADA EXERCICIO SEGUINTE FINDANDO EM 2044.</t>
  </si>
  <si>
    <t>A lei nº 1021/2010 prevê uma alíquota suplementar de 1,00% para o ano de 2010. Os anos posteriores encontra na tabela enviada junto com a lei até o ano de 2043, arquivada na pasta do município e em arquivo magnético no PIAU/CGNAL NA PASTA LEIS EQUILÍBRIO ATUARIAL.</t>
  </si>
  <si>
    <t>Lei publicada em 02/01/2009. Considerada a noventena.</t>
  </si>
  <si>
    <t>Cláudio.Soares – A Lei nº 1.350/2016, publicada em 11/11/2016, estabelece o plano de custeio SUPLEMENTAR para o período de 30 anos com percentual de alíquota em 3,26% para os 4 (quatro) primeiros anos, e este, sendo majorado em 11,00% a cada 4 (quatro) anos, demonstrada sua necessidade. Dessa forma têm-se as alíquotas dispostas da seguinte forma: 2016 a 2019 (3,26%), 2020 (14,26%) e demais (art. 1º). Vigência em 01/10/2016 (Art. 2º).</t>
  </si>
  <si>
    <t>ANÁLISE ATUAL (ANNE em 29/07/05): Incidente sobre a parcela dos proventos de aposentadoria e pensões e sobre a gratificação natalina, que supere os 50% (cinqüenta por cento) do limite máximo estabelecido para os benefícios do RGPS de que trata o art. 201 da CF.</t>
  </si>
  <si>
    <t>ANÁLISE ATUAL (ANNE em 29/07/05): Incidente sobre a vase de cálculo das contribuições, como também sobre a gratificação natalina.</t>
  </si>
  <si>
    <t>A lei 1.451, de 28/06/2010, cria alíquota de contribuição suplementar a encargo do ente, nos seguintes valores: 0,43% de 01/06/2010 a 31/12/2013, 1,31% de 01/01/2014 a 31/12/2017, 4,01% de 01/01/2018 a 31/12/2021, 12,26% de 01/01/2022 a 31/12/2025, 37,45% de 01/01/2026 a 31/12/2029, e 50% de 01/01/2030 a 31/12/2044.</t>
  </si>
  <si>
    <t>Lei Nº457/2012 prevê contribuição total do Município de 15,35%, sendo: 12,34% a título de contribuição normal e 3,01% a título de custo suplementar para 2012, 4,42% para 2013, 5,83% para 2014, 7,24% para 2015, 8,65% para 2016, 10,06% para 2017, 11,47% para 2018, 12,88% para 2019, 14,29% para 2020 e demais alíquotas constantes da referida lei, terminando em 2043 com 46,86%.</t>
  </si>
  <si>
    <t>COMPLEMENTANDO AS ALIQUOTAS SUPLEMENTARES: A LEI ABAIXO ESTABELECEU SUPLEMENTARES/PERÍODO: DE 2012 A 2043 - (2012 – 3,01%), (2013  – 4,42%),  (2014  – 5,83%),  (2015  – 7,24%),  (2016  – 8,65%),  (2017  – 10,06%),  (2018  – 11,47%),  (2019  – 12,88%),  (2020  – 14,29%),  demais constam na Norma.  /O art. 1º da Lei n° 457/2012, publicada em 05/03/2012, alterou o art. 1º da Lei n° 374/2009, fixando novos percentuais de alíquota suplementar para o período de 2012 a 2027, a partir de 13/03/2012, incidentes sobre a remuneração de contribuição definida no art. 14 da Lei nº 220/2006.</t>
  </si>
  <si>
    <t>O inciso I art. 12° da Lei n° 614/2013, publicada em 31/05/2013, fixou percentuais de alíquota vigente, a partir de 28/08/2013. O art. 86 prevê anterioridade nonagesimal para início de aplicação das novas alíquotas.</t>
  </si>
  <si>
    <t>O inciso II art. 12° da Lei n° 614/2013, publicada em 31/05/2013, fixou percentuais de alíquota vigente, a partir de 28/08/2013. O art. 86 prevê anterioridade nonagesimal para início de aplicação das novas alíquotas.</t>
  </si>
  <si>
    <t>O inciso II art. 12° da Lei n° 614/2013, publicada em 31/05/2013, fixou percentuais de alíquota vigente, a partir de 28/08/2013. O art. 86 prevê anterioridade nonagesimal para início de aplicação das novas alíquotas</t>
  </si>
  <si>
    <t>O Decreto nº 25/2018, PUBLICAÇÃO/VIGÊNCIA em 04/10/2018 estabelece taxa para o custeio normal em 14,37 %, já incluída taxa de adm. sem menção de qual seria o percentual. Bem como fixa alíquota suplementar em 5,54 % para o período de 2018 a 2021. Acrescentando a esse percentual 9 % de 2022 a 2047. O paragrafo único, do art. 13° da Lei n° 614/2013 estabelece que ‘As alíquotas de responsabilidade do município poderão ser revistas por Ato do Poder Executivo’.</t>
  </si>
  <si>
    <t>Ás contribuições previdenciárias do Município será aplicada uma alíquota suplementar, segundo estudo atuarial, de custeio de 0,43% no exercício de 2010 sendo majorada por uma fator multiplicador de 1,1853 até o exercício de 2038 a qual permanecerá constante até o exercício de 2043.</t>
  </si>
  <si>
    <t>COMPLEMENTANDO AS ALIQUOTAS SUPLEMENTARES: A LEI ABAIXO ESTABELECEU SUPLEMENTARES/PERÍODO: DE 2010 A 2043: (2010 – 0,43%), (2011  – 0,50%),  (2012– 0,59%),  (2013– 0,71%),  (2014– 0,83%),  (2015–0,98 %),  (2016 – 1,16%), (2017 –1,37 %), (2018 –1,62 %),  (2019 – 1,93%),  (2020 –2,28%),   demais constam na Norma. /O art. 13, §2º da Lei n° 130/2010, publicada em 04/05/2010, fixou novos percentuais de alíquota suplementar para o período de 2010 a 2043, a partir de 02/08/2010, incidentes sobre a remuneração de contribuição definida no art. 13 da Lei nº 130/2010. A evolução das alíquotas suplementares se dá por meio de multiplicador de 1,1853 aplicado sobre a alíquota do ano anterior. SENDO O PERCENTUAL DE 0,43% PARA 2010, MAJORADA POR UM FATOR MULTIPLICADOR DE 1,1853% ATÉ 2038 ONDE PERMANECE CONSTANTE ATÉ 2043.</t>
  </si>
  <si>
    <t>A Lei nº 15/2013, publicada em 13/08/2013, reestruturo o RPPS, mantendo o percentual de 11% da alíquota anteriormente vigente.</t>
  </si>
  <si>
    <t>A Lei nº 15/2013, publicada em 13/08/2013, reestruturoU o RPPS, mantendo o percentual de 11% da alíquota anteriormente vigente.</t>
  </si>
  <si>
    <t>Desconsiderar as anotações abaixo, relativas aos Decretos 005/2012, Decreto n° 004/2011 e a Lei 223/2010 por tratar-se de legislação do Município de Quixaba/PE e não Quixadá/CE.</t>
  </si>
  <si>
    <t>Alíquotas suplementares de:1,00% para 2011,2,00% para 2012,3,00% para 2013,4,00% para 2014,5,00% para 2015,7,00% para 2016,9,00% para 2017,51,63% para 2018 até 2044.</t>
  </si>
  <si>
    <t>COMPLEMENTANDO AS ALIQUOTAS SUPLEMENTARES: A LEI ABAIXO ESTABELECEU SUPLEMENTARES/PERÍODO: DE 2014 A 2047: (2014– 3%),  (2015– 4%),  (2016 –6%), (2017 – 7%), (2018 – 19,20%),  (2019 – 31,41%),  (2020 – 43,61%),  (2021 A 2047– 47%),  demais constam na Norma. /O art. 1º da Lei n° 1520/2014, publicada em 23/01/2014, alterou o art 114 da Lei n° 1163/2006, fixando novos percentuais de alíquota suplementar, Período de 2014 a 2047, a partir da vigência da Lei, 23/04/2014, que de acordo com o art. 2º, entra em vigor após 90(noventa) dias de sua publicação.</t>
  </si>
  <si>
    <t>O art. 1º da  Lei nº 1123/2007, publicada em 20/12/2007,  vigência a partir de 90 (noventa) dias após sua publicação, estabelece a segregação de massa do respectivo regime próprio, criando um Plano financeiro e um Plano Previdenciário, fixando a alíquota normal do ente em 15,75%, com data de corte em  19/03/2008.</t>
  </si>
  <si>
    <t>Incidente sobre a base de cálculo de contribuições, como também sobre a gratificação natalina.</t>
  </si>
  <si>
    <t>Incidente sobre a totalidadde de remuneração de contribuição dos servidores ativos.</t>
  </si>
  <si>
    <t>A Lei n° 889/2016, publicado em 04/04/2016, manteve a alíquota NORMAL do ENTE em 11,89%, incluído a TX ADM. de 2%. Segurados em 11%. E fixou alíquotas suplementares para os anos de 2015 a 2042, sendo 2015(1,29%),  2016(1,29%), 2017(5%), 2018(5%), 2019 (15%), 2020 (17,50%), e demais constantes presentes na tabela do art. 1º. Vigência na data de publicação (art.3º).</t>
  </si>
  <si>
    <t>A Lei nº 719/2013, publicada em 22/10/2013, criou o RPPS, fixando o percentual da alíquota dos inativos  para 11%, a partir de 20/01/2014. O art. 91 prevê anterioridade nonagesimal para início de aplicação da nova alíquota.</t>
  </si>
  <si>
    <t>A Lei nº 719/2013, publicada em 22/10/2013, criou o RPPS, fixando o percentual da alíquota dos ativos  para 11%, a partir de 20/01/2014. O art. 91 prevê anterioridade nonagesimal para início de aplicação da nova alíquota.</t>
  </si>
  <si>
    <t>A Lei nº 719/2013, publicada em 22/10/2013, criou o RPPS, fixando o percentual da alíquota dos pensionistas  para 11%, a partir de 20/01/2014. O art. 91 prevê anterioridade nonagesimal para início de aplicação da nova alíquota.</t>
  </si>
  <si>
    <t>A Lei nº 845/2006, publicada em 17/03/2006, em seu art. 2º altera a Lei nº 81/2004, acrescendo o artigo 14-A, incisos e parágrafos, onde segrega a massa, criando um Fundo Financeiro e outro Previdenciário, com data de corte em 17/06/2006. A Lei nº 869/2006, de 06/10/2006, em seu artigo 1º altera o artigo 14, incisos e parágrafos da Lei nº 801/2004 fixando a alíquota do Ente em 17,93%, Ativos, aposentados e Pensionistas em 11%.</t>
  </si>
  <si>
    <t>-De acordo com o cálculo atuarial o percentual total exigido para aplicação do novo Custo Normal Total deve ser de 28,93%.</t>
  </si>
  <si>
    <t>Lei nº 1076/2011  institui no art.92 a noventena.</t>
  </si>
  <si>
    <t>Os arts. 1º e 2º da Lei nº 1280/2015, de 27/02/2015, publicada em 11/03/2015, estabelecem: CONTRIBUIÇÃO: ENTE-13,30%, ALIQUOTAS SUPLEMENTARES-PERÍODO:  (2015 a 2047), sendo: (2015-2,65%), (2016-3,04%), , (2017-3,50%), (2018-4,02%), (2019-4,63%), as demais constam na planilha do art. 1º. VIGÊNCIA: 01/04/2015(primeiro dia do mês seguinte...publicação-art. 3º)</t>
  </si>
  <si>
    <t>O Decreto nº 2212001/2017 – de 22/12/2017- Autorizado pelo Art. 3º da Lei n° 2059/2014 – PUBLICAÇÃO/VIGÊNCIA: 22/12/2017(Art. 4º). Estabelece custeio (Art. 1º): ENTE NORMAL: 13,95% - SUPLEMENTAR no período de 2017 a 2047, sendo: (2017- 5%), (2018 e 2019 – 15,10%), (2020 a 2024 – 29,40%), e demais conf. tabela.</t>
  </si>
  <si>
    <t>(Texto da lei retirada do site constam Vetados  Inc. III-art. 9º e Inc. III-10º)-A Lei n° 12/2016-Publ-30/11/2016 VIGÊNCIA: 30/11/2016 - art. 21 -Estabelece Segregação de massas (Incs. I e II, alíneas “a” e “b”-art. 3º): 1) - FUNDO FINANCEIRO: Servidores-ingressado no serviço público...e benefícios concedidos ...ANTERIORMENTE À 01/01/2000 – ALÍQUOTAS-art. 9º, Incs. I, II): (ENTE - 18%), (ATIVOS - 11%), 2) -   FUNDO PREVIDENCIÁRIO: Servidores-ingressado no serviço público...e benefícios concedidos A PARTIR DE 01/01/2000 - (ALÍQUOTAS - art. 10º, Incs. I, II): (ENTE - 18%), (ATIVOS - 11%). REVOGA A LEI Nº 016/2011.</t>
  </si>
  <si>
    <t>A lei nº 569/2010  publicada em 09/07/2010 prevê uma alíquota de contribuição do ente federativo de 12,50% e alíquotas suplementares de: 0,53% para os anos de 2010 à 2012, 0,81% para  para os anos de 2013 à 2016, 1,23% para os anos de 2017 à 2020, 1,87% para os anos de 2021 à 2024, 2,85% para os anos de 2025 à 2028, 4,34% para os anos de 2029 à 2032, 6,61% para os anos de 2033 à 2036, 10,07% para os anos de 2037 à 2040 e de 15,34% para os anos de 2041 à 2044. O Ofício municipal nº 123/2010 encaminhado com o Edital de publicação nº 102/2010 esclarece que a lei de nº 569/2010 foi digitado com o nº ERRADO de 568/2010.</t>
  </si>
  <si>
    <t>A Lei nº 701/2017 – de 22/11/2017 - PUBLICAÇÃO/VIGÊNCIA: 23/11/2017(Art. 4º). Estabelece custeio (Art. 1º): SUPLEMENTAR no período de 2017 a 2044, sendo: (2017 a 2020 - 2%), (2021 a 2024 - 4%), (2025 a 2028 – 6%), e demais conf. tabela. Poderá o custeio ser alterado por meio de Decreto (Art. 1º).</t>
  </si>
  <si>
    <t>Governo do Distrito Federal - DF</t>
  </si>
  <si>
    <t>A LC nº 932/2017-DE: 03/10/2017 – PUBLICAÇÃO/VIGÊNCIA (ver art. 53): 03/10/2017 – INSTITUI o Regime de Prev. Complementar do DF, REESTRUTURA o RPPS do DF e, ALTERA artigos da LC Nº 769/2008 – REORGANIZA E UNIFICA O RPPS DO DISTRITO FEDERAL, E DÁ OUTRAS PROVIDÊNCIAS - CAPITULO V - DISPOSIÇÕES RELATIVAS AOS AJUSTES NO RPPS DO DF - Art. 44º A 54 –- ##### (A)	(ART. 56º - INC. II: O art. 59/Caput - A contribuição previdenciária patronal...ART. 54,I -  É O DOBRO DAS CONTRIBUIÇÕES DOS SERVIDORES ATIVOS, nos termos do art. 2º da LEI Nº 9.717/98)###### (B)	ART. 63-CAPUT –As contribuições de natureza patronal, bem como, as contribuições dos segurados ativos previstas no art. 54,I, obedecem ao plano de custeio e são repassadas ao Iprev/DF pela Câmara Legislativa do DF – pelo Tribunal de Contas do DF e pela Câmara Legislativa do DF e pela Secretária de Estado de Fazenda, de forma proporcional aos respectivos servidores#####.  (C)	PARÁGRAFO ÚNICO - O repasse das contribuições definidas...ocorre de forma unificada pelos entes...até o 5º dia útil do mês subsequente à data dos pagamentos realizados.##### (D)	  V - ART. 72º - AS CONTRIBUIÇÕES PREVIDENCIÁRIAS E DEMAIS DÉBITOS PREVIDENCIÁRIOS não recolhidos até o prazo estabelecido no art. 63, § Único, são atualizadas monetariamente PELOS MESMOS ÍNDICES PRATICADOS EM RELAÇÃO AOS DEBITOS PARA COM O RGPS, e sofre incidência de multa de mora, calculada à TAXA DE 0,33% POR DIA DE ATRASO, limitado esse acréscimo legal a 20%.##### (E)	VI – O ART. 73º - §§ 1º e 2º, passam a vigorar com a seguinte redação:  (F)	§ 1º - Fica instituído o FUNDO FINANCEIRO DE PREVIDENCIA SOCIAL – I - destinado ao pagamento de benefícios previdenciários aos segurados que tenham ingressado no serviço público ATÉ O DIA ANTERIOR Á DATA DE APROVAÇÃO PELO ÓRGÃO FEDERAL FISCALIZADO DO REGIME DE PREVIDENCIA COMPLEMENTAR FECHADO dos instrumentos jurídicos necessários ao funcionamento dos respectivos planos de benefícios, bem como aos que já recebiam benefícios nessa data</t>
  </si>
  <si>
    <t>Cláudio.Soares – A Lei Municipal nº 1.385/2016, publicada em 24/11/2016, mantém o percentual de alíquota dos SEGURADOS em 11,00% (art. 1º, tabela). Mantém o percentual de alíquota de CUSTO NORMAL do ENTE em 16,84% (art. 1º, tabela). Estabelece o percentual de alíquota SUPLEMENTAR para o período de 2016 a 2043, sendo 2016 (14,00%), 2017 (14,00%), 2018 (16,00%), 2019 (19,00%) e 2020 (22,00%) e demais conforme tabela (art. 1º). Vigência em 24/11/2016 (art. 2º).</t>
  </si>
  <si>
    <t>A Lei nº 3.505/2018, De: 31/07/2018 - publicada em 03/08/2018, Vigência/efeitos: 03/08/2018. Altera o percentual de alíquota total do ente 54,81%, sendo: NORMAL do ENTE para 19,50%, já inclusos os valores para custeio das despesas administrativas do Regime Próprio (com percentual não definido nessa Lei), manteve 11% para os ativos, inativos e pensionistas e estabeleceu o custeio suplementar no período de 2018 a 2042, sendo: 2018 (35,31%), 2019 (37,69%), 2020 (45,00%), 2021 (50,00%), 2022 (55,00%) e as demais encontram-se na tabela do  art. 3°.</t>
  </si>
  <si>
    <t>Os arts. 7° e 8° da Lei n° 789, publicada em 06/08/2012, segregaram a massa dos segurados, estabelecendo, respectivamente, um Plano Previdenciário  destinado a custear as despesas previdenciárias relativas aos segurados  admitidos a partir de 02/01/2003 e um Plano Financeiro destinado a custear as despesas previdenciárias relativas aos segurados admitidos até 31/12/2002. Os arts. 4°, 5° e 6° da Lei nº 789, de 2012, estabeleceram, respectivamente, percentual de alíquota de contribuição dos segurados e pensionistas (11%) e do ente (14,29%), a partir de 06/08/2012.</t>
  </si>
  <si>
    <t>Incidentes sobre a base de cálculo das contribuições a ser descontada e recolhida pelo órgão ou entidade a que se vincule o servidor.</t>
  </si>
  <si>
    <t>Sobre a parcela dos proventos de aposentadorias e pensões que supere o limite máximo estabelecido para os benefícios do RGPS.</t>
  </si>
  <si>
    <t>LEI Nº 4.114/2017-DE: 24/05/2017 – PUBLICAÇÃO/ VIGÊNCIA: 24/05/2017 (art. 2°) – ALTERA A LEI Nº 2.924/2006-ESTABELECE CUSTEIO (art. 1º): (SEGURADOS – 11%), (ENTE – 14,50%), SUPLEMENTARES/PERÍODO: PERÍODO: DE 2017 A 2044-SENDO: (2017 - 12%), (2018 – 16%) (2019 – 20%), (2020 - 24%), (2021 - 28%),   e demais conforme tabela do art. 1º, a partir de 08/04/2016.</t>
  </si>
  <si>
    <t>O art. 1º da Lei n° 1.603/2016, publicada em 30/05/2016, segregou a massa dos segurados, estabelecendo um Plano Financeiro destinado aos segurados ativos, inativos e pensionistas que tenham ingressado no serviço público anteriormente à data de 01/01/2014. E um Plano Previdenciário para os segurados que tenham ingressado a partir de 01/01/2014. O art. 2º, estabeleceu percentual de alíquota de contribuição do Plano financeiro: servidores 11% e NORMAL do Ente em 22%. O art. 3º estabeleceu percentual de contribuição do Plano Previdenciário: servidores 11% e NORMAL do Ente em 13,23%.  Vigência na data de publicação (art.8º).</t>
  </si>
  <si>
    <t>Incidente sobre a totalidade da remuneração de contribuilção.</t>
  </si>
  <si>
    <t>ESTABELECE ALIQUOTA E APORTE: LEI Nº-6910/2013-DE: 20/12/2013-PUBL 20/12/2013-DISPÕE SOBRE A REEDIÇÃO DA LEI Nº 6640/2012-(VIGÊNCIA - art. 99º - 20/12/2013-mantido os efeitos da LEI Nº 6640/2012. PERCENTUAIS E APORTE: (art. 15 a 17): ENTE: (13%), SEGURADOS: (11%), APORTES ANUAIS: (Que não excederão o prazo máximo de 35 anos, mantendo o cronograma iniciado em 31/12/2011 e os demais até 31/12 dos exercícios subsequentes, conf. LEI Nº 6435/2010.</t>
  </si>
  <si>
    <t>Incidentes sobre a parcela dos benefícios do RGPS.</t>
  </si>
  <si>
    <t>A LC nº 39/2015, de 17/12/2014, publ. na mesma data, altera o art. 1º da LC nº 032/2013, autoriza a composição de COMISSÃO ESPECIAL MISTA e dá outras providências. O art. 1º, estabelece o que segue: O Inc. III, do art. 41, da LC 010/2006 passa a vigorar com a seguinte redação: “A alíquota de contribuição do Munícipio ....corresponderá a 14,55% (vinte e cinco virgula cinquenta e cinco por cento) da totalidade da remuneração de contribuição dos segurados em atividade. VIGÊNCIA: 17/12/2014 (art. 6º).</t>
  </si>
  <si>
    <t>Os artigos 4º e 5° da Lei Nº 2.620-2014, publicada em 28/05/2014, manteve o percentual da alíquota anteriormente vigente, a partir de 06/01/2014.</t>
  </si>
  <si>
    <t>A Lei nº 2.784/2017 de 14/03/2010, publicada 15/03/2017, vigente em 01/03/2017, conf. Art. 8º estabelece plano de custeio, conforme segue: (ENTE TOTAL – 29.87 %, SENDO A NORMAL 18,87 %, SEGURADOS 11,00 % e SUPLEMANTAR/PERÍODO 2010 A 2042, SENDO: (2017 – 5,17 %), (2018 – 6 %), (2019 – 8 %), (2020 – 10 %), (2021 – 12 %), as demais constam na tabela – art. 4º da norma.</t>
  </si>
  <si>
    <t>A Lei nº 1.120/2018-de 05/07/2018-publicada nesta mesma data, estabelece alíquotas suplementares /período de 2018 a 2047: (15% - 2018), (20% -2019), (25% -2020), (30% -2021),   (35% - 2022)-demais conf.-Tabela (art. 1º). Vigência: 05/07/2018 (art. 2º).</t>
  </si>
  <si>
    <t>Governo do Estado do Espírito Santo - ES</t>
  </si>
  <si>
    <t>01372067558 em 02/07/2018: O Decreto nº 10.622/2018 – pub./vig.: 24.05.2018 e efeitos retroativos a 02.01.2018, estabelece aportes financeiros para equacionar o déficit atuarial apurado em 2017 no valor total de R$ 143.182.251,05, dividido em  parcelas anuais de 2018 a 2047 e atualizados por ocasião dos respectivos pagamentos pelo IPCA e acrescidos de juros de 6 % a.a. (vide art. 1º § 2: (2018 = 3.621.868,49), (2019 = 3.923.642,57), (2020 = 4.250.560,47), (2021 = 4.604.717,17), (2022 = 4.988.382,20). Ente autorizado a alterar custeio por decreto (vide Lei nº 4044/2014 art. 2º).</t>
  </si>
  <si>
    <t>A Lei n° 3.971/2015, publicada em 27/11/2015, manteve o percentual das alíquotas do ente em 16%(art.7º) e dos segurados em 11% (arts. 5º e 6º), nos planos previdenciário e financeiro a partir de 1º/10/2015( art.27) - VIDE NOTA CONJUNTA CGNAL/CGACI 01/2015.</t>
  </si>
  <si>
    <t>A Lei nº 3.813/2016, de 24/11/2016, publicada em 24/11/2016, mantém o percentual de alíquota dos SEGURADOS em 11% e da alíquota NORMAL do ENTE em 22% (art. 1º). Estabelece alíquotas SUPLEMENTARES para o período de 2017 a 2044, sendo: 2017 (10%), 2018 (15,00%), 2019 (25,00%), 2020 (35,00%), 2021 (45%). Demais constantes na Tabela (art. 1º). Vigência em 24/11/2016 (art. 3º).</t>
  </si>
  <si>
    <t>REANALISANDO TENDO EM VISTA QUE HAVIAM SIDO REGISTARADOS OS APORTES APENAS DA PREFEITURA, restando: FMS, SAAE, CAMARA,IPRESI, portanto APORTES ANUAIS TOTAL:   LEI Nº 3.881/2017-PUBLICAÇÃO: 27/12/2017 – VIGÊNCIA-art. 1º-B: 01/01/2018 – ALTERA E ACRESCE O § 2º-ART. 22º-LEI Nº 3104/2010-Estabelece-arts. 1º e Tabelas: APORTE:  Anexo I-A: APORTES/PERÍODO: 2018 A 2044: (2018-ANUAL-835.973,81), (2019-ANUAL-1.124.978,15), (2020-ANUAL-1.420.284,91), (2021-ANUAL-1.721.385,318), (2022-ANUAL-2.028.365,69)..demais constam na norma../ Os valores serão reajustados no mês de janeiro de cada exercício pelo IPCA. A parcela mensal, corresponderá a 1/12 avos da parcela anual reajustada.</t>
  </si>
  <si>
    <t>Iconha - ES</t>
  </si>
  <si>
    <t>Lei Nº 2.539/2011 no art.102 mantêm as disposições contidas na Lei Nº 2.307/2009, inclusive no art.85 mantêm também as mesmas alíquotas</t>
  </si>
  <si>
    <t>Lei Nº 2.539/2011 no art.102 mantêm as disposições contidas na Lei Nº 2.307/2009, inclusive no art.85 mantêm também as mesmas alíquotas.</t>
  </si>
  <si>
    <t>Reanalisando: VIGÊNCIA: (16/12/2015-ART.2º).</t>
  </si>
  <si>
    <t>O inciso II do art. 90 da  Lei nº 1163/2005, publicada em 14/07/2005,  estabelece a segregação de massa do respectivo regime próprio, criando um Plano financeiro e um Plano Previdenciário, fixando a alíquota normal do ente em 18%, com data de corte em 14 de julho de 2005.</t>
  </si>
  <si>
    <t>O art. 88 da  Lei nº 1163/2005, publicada em 14/07/2005,  estabelece a segregação de massa do respectivo regime próprio, criando um Plano financeiro e um Plano Previdenciário, fixando a alíquota dos ativos em 11%, com data de corte em 14 de julho de 2005.</t>
  </si>
  <si>
    <t>O art. 89 da  Lei nº 1163/2005, publicada em 14/07/2005,  estabelece a segregação de massa do respectivo regime próprio, criando um Plano financeiro e um Plano Previdenciário, fixando a alíquota dos inativos em 11%, com data de corte em 14 de julho de 2005.</t>
  </si>
  <si>
    <t>O art. 89 da  Lei nº 1163/2005, publicada em 14/07/2005,  estabelece a segregação de massa do respectivo regime próprio, criando um Plano financeiro e um Plano Previdenciário, fixando a alíquota dos pensionistas em 11%, com data de corte em 14 de julho de 2005.</t>
  </si>
  <si>
    <t>Incidente sobre a totalidade da remuneração de contribuição dos participantes.</t>
  </si>
  <si>
    <t>LEI Nº 1.559/2017-DE: PUBLICADA: 04/12/2017/ VIGÊNCIA-art. 3º: 04/12/2017 – ESTABELECE CUSTEIO-Art.1º-§ ÚNICO-TABELA: PERÍODO: DE 2017 A 2045-SENDO: (SEGURADOS A PARTIR DE 2017 - 11%), (ENTE 2017  – 13,92%), %), (ENTE APARTIR DE 2018  – 13,90%), SUPLEMENTARES: (2017 – 18,50% ),  : (2018 – 19% ), (2019  - 19,50% ),  (2020  - 20% ), (2021  - 20,50% ), as demais conforme consta na norma. REVOGA EM ESPECIAL O ART. 3º DA LEI Nº 1.299/2011.</t>
  </si>
  <si>
    <t>O art. 2º da Lei n° 2.270/2015, publ. em 21/12/2015, segregou a massa dos segurados, estabelecendo: I - PLANO PREVIDENCIÁRIO: segurados inativos e pensionistas cujos benefícios tenham sido concedidos após 01/01/2016, segurados ativos que tenham ingressado nos Órgãos após 17/06/1992 e com data de nascimento a partir de 01/01/1967 e II - PLANO FINANCEIRO: segurados inativos e pensionistas cujos benefícios tenham sido concedidos até 31/12/2015, segurados ativos que tenham ingressado nos Órgãos até 17/06/1992 e com data de nascimento até 31/12/1966. O art. 3º da mesma Lei estabelece a contribuição para o PLANO PREVIDENCIÁRIO, sendo: 11% a alíquota do segurado ativo, inativo e pensionista e 13,29% a alíquota normal do ente. A contribuição para o PLANO FINANCEIRO está previsto no art. 4º, sendo: 11% a alíquota do segurado ativo, inativo e pensionista e 22% a alíquota normal do ente. As alíquotas serão cobradas a partir de 21/03/2016 (noventena). Vigência (art. 11).</t>
  </si>
  <si>
    <t>A Lei n° 2.313/2016, publ. em 09/11/2016, altera a Lei nº 2270/2015(segregação de massa dos segurados), estabelecendo: PLANO PREVIDENCIÁRIO, sendo: 12,29% a alíquota normal do Ente. A contribuição para o PLANO FINANCEIRO, previsto no art. 4º, a lei Faz previsão de aportes mensais por eventuais insuficiência financeira para pagamento dos benefícios de aposentadorias e pensão por morte, após deduzidos os valores apurados nos incisos I, II e III. Vigência na data de publicação (art. 3º).</t>
  </si>
  <si>
    <t>A Lei Municipal n° 1296/2017, de 05/12/2017 - Publicação: 05/12/2017 - Vigência/efeitos: 05/12/2017. Estabelece o custeio normal do ente em 16,00%, ativos inativos e pensionistas em 11% e suplementar em 14,27%, conforme art. 1° desta norma.</t>
  </si>
  <si>
    <t>A Lei 437/2001, em seu artigo 1º altera o artigo 13 da Lei nº 264/2005, segrega a massa criando um Fundo Finaneceiro e um Fundo previdenciário, com data de corte em 31/06/2008. O artigo 2º altera o artigo 14 da Lei nº 264/2005 fixando a alíquota de 12,63% para o Ente e 11% para os Ativos, Aposentados e Pensionistas.</t>
  </si>
  <si>
    <t>ESTABELECE ALIQUOTA: LEI/Nº-614/2014-DE:  11/12/2014-PUBL.11/12/2014-VIGÊNCIA-(art.5º-01/01/2015-1º DIA DO MÊS SEGUINTE...) - ALIQUOTAS:  PLANO  PREVIDENCIÁRIO(ENTE-17,79%,  ATIVOS: 11%). PLANO FINANCEIRO(ENTE-19,91%,  ATIVOS: (11%).</t>
  </si>
  <si>
    <t>Sobre a parcela dos proventos de aposentadorias que supere o limite máximo estabelecido para os benefícios do RGPS.</t>
  </si>
  <si>
    <t>Sobre a parcela das pensões que supere o limite máximo estabelecido para os benefícios do RGPS.</t>
  </si>
  <si>
    <t>A LEI Nº 2772/2018-DE: 01/10/2018 – PUBLICADA: 02/10/2018 - VIGÊNCIA-art. 3º: 02/10/2018–Altera O Anexo Único, da Lei nº 2.624/2016, APORTES ANUAIS EM R$/PERÍODO DE 2018 A 2044: (2018 – 4.016.412,25), (2019 – 4.477.929,16 ), (2020 – 4.992.477,95), (2021 – 5.566.152,38), (2022 – 6.205.746,45), (2023 – 6.918.834,84),...demais constam no Anexo Único. DATA DE APURAÇAO: 31/12/2017. A norma não informa: a)-Valor total do déficit apurado, b) - vencimento, c) taxa de juros, d) índice de correção.</t>
  </si>
  <si>
    <t>A Lei nº 1.306/2005 em seu artigo 1º altera a Lei 1.262/2004 artigo 133, criando um Fundo Previdenciário e um Fundo Financeiro, com data de corte em 06/07/2002. A Lei 1.262/2004, em seus artigos 130 e 131 fixa as alíquotas dos Ativos, Aposentados e Pensionistas em 11%, respectivamente. A Lei Nº 1.703/2011, em seu artigo 1º altera os incisos I e II do artigo 132 da Lei nº 1.262/2004, fixando a alíquota do Ente em 19,05% para servidores admitidos a aprtir de 2002 e 17,22% para servidores admitidos antes de 2002.</t>
  </si>
  <si>
    <t>carollina (28/2/05): Mantida a cobrança das anteriores até a vigência das atuais, art. 130, §3º da Lei 1262/2004.///</t>
  </si>
  <si>
    <t>carollina 28/2/05: art. 131, II, encontra-se em desacordo com a decisão proferida na ADIn nº 3.105-8.///</t>
  </si>
  <si>
    <t>carollina (28/2/05): Art. 131, II, da Lei 1262/04, encontra-se em desacordo com a decisão proferida na ADIn nº 3.105-8.</t>
  </si>
  <si>
    <t>O § 1º, art. 1º da Lei n° 1.923/2015, de 15/04/2015. publ. em17/04/2015, altera o art. 132, Lei nº 1262/2004: mantém o percentual de alíquota dos segurados em 11%, estabelece percentual da alíquota do ENTE em 19,05% - Normal, fixa percentuais de alíquota suplementar até 2048,  sendo para: (2015-0,00%), (2016-0,15%), (2017-0,25%), (2018-0,35%)...para os demais exercícios consta na planilha – CUSTO NORMAL- do referido dispositivo legal. VIGÊNCIA: 17/04/2015(art. 2º).</t>
  </si>
  <si>
    <t>ANÁLISE ATUAL (ANNE em 04/10/05): A LC nº 13/04 deu nova redação à LC nº 08/2002. Observar, ainda, que este percentual incide sobre a remuneração de contribuição.</t>
  </si>
  <si>
    <t>ANÁLISE ATUAL (ANNE em 04/10/05): A LC nº 13/04 deu nova redação à LC nº 08/2002. Observar, ainda, que este percentual incide sobre a parcela dos proventos de aposentadoria que supere o limite estabelecido para os benefícios do RGPS.</t>
  </si>
  <si>
    <t>ANÁLISE ATUAL (ANNE em 04/10/05): A LC nº 13/04 deu nova redação à LC nº 08/2002. Observar, ainda, que este percentual incide sobre a parcela das pensões que supere o limite estabelecido para os benefícios do RGPS.</t>
  </si>
  <si>
    <t>A lei nº 034/2010 para vigir em 29/0809/2010 prevê uma alíquota normal de 18,88%  e estabelece um custo suplementar de 20,50%  sob a seguinte forma de alíquotas progressivas: para amortização em relação ao ano de 2010 a alíquota é de 2% sobre a remuneração dos servidores ativos evoluindo com sucessivas alíquotas de 2,07% anualmente, por período de 15 anos contados da publicação da lei encerrando o período estabelecido no ano de 2025 a alíquota resultará em somatório aritmético de 33,10% cujo patamar permanecerá até o ano de 2044.</t>
  </si>
  <si>
    <t>COMPLEMENTANDO AS ALIQUOTAS SUPLEMENTARES: A LEI ABAIXO ESTABELECEU SUPLEMENTARES/PERÍODO: DE 2010 A 2044: (2010 – 2%), (2011  – 4,07%),  (2012– 6,14%),  (2013– 8,21%),  (2014– 10,28%),  (2015–12,35 %),  (2016 – 14,42%), (2017 –16,49 %), (2018 –18,56 %),  (2019 – 20,63%),  (2020 –22,70%),   demais constam na Norma./A Lei nº 034/2010 prevê uma alíquota normal de 18,88%  e estabelece um custo suplementar sob a seguinte forma de alíquotas progressivas: para amortização em relação ao ano de 2010 a alíquota é de 2% sobre a remuneração dos servidores ativos evoluindo com sucessivas alíquotas de 2,07% anualmente, por período de 15 anos contados da publicação da lei encerrando o período estabelecido no ano de 2025 a alíquota resultará em somatório aritmético de 33,10% cujo patamar permanecerá até o ano de 2044.</t>
  </si>
  <si>
    <t>A lei 1999/07 alterou dispositivos da lei 1872/06, desta forma a alíquota de 22% passa a vigorar na data estipulada pela lei 1872/06.</t>
  </si>
  <si>
    <t>A Lei Complementar nº 053/2017-DE:25/08/2017 – PUBLICADA: 29/08/2017/ VIGÊNCIA: na data da sua publicação. ESTABELECE CUSTEIO SUPLEMENTARES/PERÍODO: de  2017 a 2045, sendo: 2017 - 3,68%, 2018 - 3,68%, 2019 - 3,99%, 2020 - 4,30%, 2021 - 4,61%, 2022 -4,92% e as demais encontram-se na tabela do art. 1° desta Lei.</t>
  </si>
  <si>
    <t>A LC n° 66/2018, de 11/12/2018 – PUBLICAÇÃO/VIGÊNCIA: 12/12/2018 (Art. 5º). Estabelece custeio (Art.2º) ENTE SUPLEMENTAR no período de 2018 a 2045, sendo: (2018 a 2019 – 3,68%), (2020 – 3,88%), (2021 – 4,08%), (2022 – 4,28%), e as demais conf. Anexo único do Art. 2º. Revoga a Lei Complementar nº 53/2017.</t>
  </si>
  <si>
    <t>= Os arts. 2º, 3º e 4º, da Lei 8.134, 07/07/2011, publicada em 08/07/2011, aprovou a segregação de massa, instituindo um Plano Financeiro para os segurados que tenham ingressado no serviço público....ATÉ A DATA DE PUBLICAÇÃO DA LEI (08/07/2011), e um Plan</t>
  </si>
  <si>
    <t>O art. 2º da Lei 8.134, 07/07/2011, publicada em 08/07/2011, dispõe que ficam criados dois Planos de Previdência para a Administração dos seus recursos financeiros, sem alteração dos benefícios previdenciários existentes, constituindo unidades orçamentárias de sua unidade gestora, a saber: I – Plano Financeiro, II- Plano Previdenciário. O art. 3º dispõe que o Plano Financeiro destinar-seá ao pagamento dos benefícios previdenciários aos segurados que tenham ingressado no serviço público do Município de Vitória e seus dependentes, até a publicação desta Lei. O art. 4º dispõe que o Plano Previdenciário será formado para atender as despesas previdenciárias e administrativas dos segurados ativos que venham a ingressar no serviço público municipal, a partir da publicação desta lei, suas aposentadorias e/ou pensões. VIDE MAIS DETALHES da referida segregação na pasta de legislação recebida constante no PIAU.</t>
  </si>
  <si>
    <t>DECRETO Nº 107/2017-DE: 08/06/2017-PUBLICAÇÃO/VIGENCIA: 08/06/2017-(AUTORIZAÇÃO PARA ALTERAR CUSTEIO DO ENTE POR DECRETO – Pela Lei nº 634/2016 – art. 2º) – ESTABELECE CUSTEIO: (ENTE 2017  – 12%-INCLUÍDO 2% DE TAXA ADM), (ENTE PARTIR DE 2018  – 14,63%-INCLUÍDO 2% DE TAXA ADM), SUPLEMENTAR OU APORTE/PERÍODO:  2017 A 2043:  (2017 –6,74% OU APORTE ANUAL –  612.652,65 / MENSAL – 51.054,39), (2018 –6,74% OU APORTE ANUAL –  618.779,17 / MENSAL – 51.564,93),  (2019 –7% OU APORTE ANUAL –  649.020,34/ MENSAL – 54.085,03), (2020 –8% OU APORTE ANUAL –  749.154,91/ MENSAL – 62.429,58), ), (2021 –9% OU APORTE ANUAL – 851.227,26/ MENSAL – 70.935,61), (2022 –9% OU APORTE ANUAL – 955.266,15/ MENSAL – 79.605,51), demais constam na norma.</t>
  </si>
  <si>
    <t>O art. 2º do Decreto nº 353/2014, de 08 de dezembro de 2014, publicado em 09/12/2014, com fundamento no art. 4º da Lei Complementar nº 013/2012, de 16/11/2012, altera o percentual da alíquota do ente para 14,04%, já incluído 2% de taxa de administração, a partir de 09 de março de 2015 (art.3º - prazo nonagesimal).</t>
  </si>
  <si>
    <t>O art. 2º do Decreto nº 353/2014, de 08 de dezembro de 2014, publicado em 09/12/2014, com fundamento no art. 4º da Lei Complementar nº 013/2012, de 16/11/2012, mantém o percentual em 11%, a partir de 09 de março de 2015 (art.3º - prazo nonagesimal).</t>
  </si>
  <si>
    <t>LEI Nº 1874/2018 PUBLICAÇÃO: 05/12/2018/EFEITOS/VIGÊNCIA-art. 116º: 05/12/2018 - Reorganização do RPPS/Estabelece CUSTEIO- Arts. 67º/68º: (ATIVOS - 11%-sobre a base de cálculo das contribuições), (INATIVOS/PENS - 11%-sobre a parcela dos proventos ...e sobre o décimo terceiro..., que supere a limite máximo estabelecido para benefícios do RGPS), (ENTE – 24,20%). FUNDAMENTO PARA ALTERAR O CUSTEIO DO ENTE POR DECRETO: ART. 68º-§ Unico.  O art. 116º-REVOGA - Lei n° 1.200/2002/Lei n.° 1.314/2005, bem como as suas alterações que estejam em contrário.</t>
  </si>
  <si>
    <t>A Lei municipal nº 367/2018, vigência/publicação. 27/06/2018, efeitos: 01.10.2018 ( a partir do primeiro dia do mês subsequente depois de decorridos noventa dias - vide art. 3º). Estabelece alíquotas: ente/normal: (16,81%), já incluída a taxa de administração de 2% - art. 1º, ente/suplementar: período: - (de 2018 a 2045), sendo: (2018-3,96%), (2019-4,46%), (2020-5,46% ), (2021-6,46%), 2022 (8,46%) e as demais constam na planilha do art. 2º. legislação/autoriza alterar alíquota por decreto: (art. 3º).</t>
  </si>
  <si>
    <t>O art. 1º da Lei Complementar nº 002/2013, publicada em 12/09/2013, manteve o percentual de 11% da alíquota anteriormente vigente.</t>
  </si>
  <si>
    <t>O Decreto N°7821/2017 -DE: 21/12/2017– PUBLICADO: 21/12/2017/ VIGÊNCIA:21/12/2017, art. 4°. O Município manteve a alíquota normal do ente em 11,58%(já incluída nesse percentual a fonte de financiamento para as despesas administrativas definida na avaliação atuarial) e suplementares para os anos de 2017 a 2045, sendo de 2017 a 2019 (1,42%), de 2020 a 2023 (3,42%) e de 2024 a 2045 (20,68%), e demais constantes na tabela do art. 2°.</t>
  </si>
  <si>
    <t>“O Inciso I do art. 4 da Lei n° 1255/2013, publicada em 15/08/2013, vigência em 13/11/2013 (noventena prevista no art. 5°), alterou o art. 4° da Lei n° 1167/2013, mantendo o percentual da alíquota dos ativos em 11%, a partir de 13/11/2013.</t>
  </si>
  <si>
    <t>“O Inciso I do art. 4 da Lei n° 1255/2013, publicada em 15/08/2013, vigência em 13/11/2013 (noventena prevista no art. 5°), alterou o art. 4° da Lei n° 1167/2013, mantendo o percentual da alíquota dos APOSENTADOS em 11%, a partir de 13/11/2013.</t>
  </si>
  <si>
    <t>“O Inciso I do art. 4 da Lei n° 1255/2013, publicada em 15/08/2013, vigência em 13/11/2013 (noventena prevista no art. 5°), alterou o art. 4° da Lei n° 1167/2013, mantendo o percentual da alíquota dos PENSIONISTAS em 11%, a partir de 13/11/2013.</t>
  </si>
  <si>
    <t>Cláudio.Soares – O Decreto nº 035/2017, publicado em 24/01/2017, mantém o percentual de alíquota NORMAL do ENTE em 15,00%, já incluídos 2,00% referente à taxa de administração (Art. 1º, tabela). Altera o percentual de alíquota SUPLEMENTAR para o período do 1º ao 30º ano, sendo, do 1º ao 5º ano (2,00%) e do 6º ao 30º ano (34,57%) (Art. 1º, tabela). Vigência em 24/01/2017 (Art. 2º). Decreto autorizado pelo § único do artigo 2º da Lei nº 190/2011.</t>
  </si>
  <si>
    <t>DECRETO N° 1.676/2018 – DE: 01/10/2018 - PUBLICAÇÃO: 01/10/2018 – VIGÊNCIA- art. 4º: 01/01/2019 –altera dispositivos da Lei nº 741/2005 - CUSTEIO-art. 1º/2º: (ENTE TOTAL – 26,36%- sendo: NORMAL – 13,86%,  SUPLEMENTAR 2019 – 12,50%. SUPLEMENTAR/Período: 2019 A 2041:  (2019 – 12,50%), (2020 – 15,50%), (2021 – 19,50%), (2022 – 24,50%), (2023  - 26,50%), (2024 – 29,50%), (2025 – 33,50%), (2026 A 2041 – 77,50%). FUNDAMENTO: art. 5º - LEI Nº 858/2010. O art. 4º - REVOGA o Decreto 1598/2017.</t>
  </si>
  <si>
    <t>DECRETO Nº 051/2018 - PUBLICADO: 01.10.2018 – VIGÊNCIA-ver art. 4º: 01/01/2019  / ESTABELECE CUSTEIO: ESTABELECE CUSTEIO-arts. 1º/2º e ANEXO I: (ENTE TOTAL = 21,75% - SENDO: NORMAL - 12% e SUPLEMENTAR 2019 – 9,75%. ANEXO I: SUPLEMENTARES DE 2019 a 2041: (2019 - 9,75%), (2020 -10,75%), (2021 – 11,75%), (2022 – 12,75%), (2023 – 13,75%), demais constam no Anexo I./ FUNDAMENTO PARA EMISSÃO DE DECRETO: ART. 5º- LEI Nº 337/2010). O art. 4º - REVOGA EM ESPECIAL A LEI Nº 065/2017</t>
  </si>
  <si>
    <t>A Lei nº 731/2017, de 14/9/17– PUBLICAÇÃO/VIGÊNCIA: 14/9/17(Art. 5º). EFEITOS: 1/10/2017(Art. 3º). Estabelece custeio (Art. 1º): NORMAL do ENTE – 14,45%. SUPLEMENTAR no período de 2017 a 2045, sendo: (2017 a 2018 – 9,55%), (2019 a 2023 – 12,05%), (2024 a 2045– 72,70), além do custo normal e suplementar no total de: (2017 -24%), prevê aporte de capital mensal correspondente a 35% da folha de inativos e pensionistas para fundo de reserva (Art. 2º).</t>
  </si>
  <si>
    <t>A Lei Complementar nº 92/2014, publicada em 04/08/2014, mantém o percentual de alíquota dos servidores ativos em 11,00% (Art. 1º). Altera o percentual de alíquota NORMAL do ENTE para 9,00% (já incluída taxa de administração conforme o seguinte: 7,00% de custo normal + 2,00% de taxa administrativa= 9,00% total)(Art. 1º). Altera o percentual de alíquota SUPLEMENTAR do ENTE para o período de 2014 a 2045, sendo 2014 (2,00%), 2015 (2,00%), 2016 (2,00%), 2017 (2,00%) e 2019 (2,00%) e demais conforme tabela no artigo 1º. Efeitos a partir de 01/09/2014.</t>
  </si>
  <si>
    <t>Retificando: Onde se lê: 2% de SUPLEMENTAR DE 2016 A 2020),   leia-se: 2% de SUPLEMENTAR DE 2017 A 2020),</t>
  </si>
  <si>
    <t>O art. 1º do Decreto 057/2014, 14/11/2014, publ. em 24/11/2014, altera o percentual da alíquota do ente para 8,08%, a partir de 24/11/2014. e custo suplementar de 6,92% de 2014 a 2018, total do ente: 15%, e mantendo 11% para os segurados, total geral 26%, vigência: a partir de 24/11/2014 (art. 3º).</t>
  </si>
  <si>
    <t>Leia-se: Decreto nº 196/2017.</t>
  </si>
  <si>
    <t>DECRETO Nº 018/2018: PUBLICADO: 02/01/2018 – VIGENCIA-data de publicação: 02/01/2018-ESTABELECE CUSTEIO: (ENTE – 12,35%-incluída a taxa de adm. de 2%), SUPLEMENTAR/PERÍODO: 2018 A 2045: (2018 - 10%), (2019 - 15%), (2020 - 25%), (2021 - 35%), (2022 - 45%), (2023 - 55%), (2024 - 65%), (2025 A 2045 - 69%). (LEGISLAÇÃO QUE AUTORIZA ALTERA CUSTEIO DO ENTE POR DECRETO–Fundamento Legal: art. 3º- LEI Nº 383/2011).</t>
  </si>
  <si>
    <t>A LEI N° 1.036/201706-PUBLICADO: 06/06/2017-VIGÊNCIA: 06/06/2017— ver art. 6º/ ESTABELECE CUSTEIO – sendo: ENTE TOTAL PARA 2017 =  35,65% = (ATIVO/INATIVO/PENSIONISTA = 11%), (NORMAL DE 21%-incluído 2% de taxa adm., SUPLEMENTAR DE 2,65%), estabelece ainda as SUPLEMENTARES/PERÍODO: DE 2017 A 2021 – 2,65%), (2022 A 2045%  - 78,43%).</t>
  </si>
  <si>
    <t>Ailton Fernandes: O Decreto nº 1251/2016, publicada em 22/07/2016, com vigência para a mesma data, previu em art. 1º, alterações das alíquotas normal e suplementar do ente. Sendo, a suplementar, para período de 2015 a 2042. Passou a vigorar, para a alíquota normal, a porcentagem de 18%. Para as alíquotas suplementares segue percentual de acordo com a sequência apresentada: para o ano de 2016-4,00%, 2017-11%, 2018-11%, 2019-11%, 2020-18%.</t>
  </si>
  <si>
    <t>A LEI Nº 1.009/2017-DE: 16/08/2017– PUBLICAÇÃO: 16/08/2017/ - VIGÊNCIA: 14/11/2017(noventena-art. 3º CUSTEIO/PERÍODO: de 2017 A 2048: (art. 1º): (INATIVO-PENSIONISTAS – 11% - sobre o VALOR MÁXIMO DO RGPS), ENTE TOTAL – calculada sobre a FOLHA DOS ATIVOS, inclusive 13º: (DE 2017 A 2048 – 17,63%-incluso 2% de taxa adm), SUPLEMENTAR- DE 2017 A 2048-sendo: (2017 – Aporte FINANCEIRO - 20,63%/Aporte financeiro  - 666.765,29 e Aporte financeiro MENSAL - 55.563,77), (2018 – Aporte FINANCEIRO - 35%/Aporte financeiro  - 1.142.518,33 e Aporte financeiro MENSAL - 55.563,77),  demais conf. tabela art. 1º da Norma.</t>
  </si>
  <si>
    <t>DECRETO Nº 039/2018-PUBLICAÇÃ/VIGÊNCIA: 22/05/2017- art. 2º-CUSTEIO/PERÍODO-ART. 1º: 2018 A 2048: (ENTE  – 2018 A 2048 – 17,63%-incluso 2% de taxa adm), SUPLEMENTAR:  DE 2018 A 2048: (2018 – 20,63%), (2019 – 35%),  (2020 – 37%),  (2021 – 39%),  (2022 – 41%),   demais conf. tabela art. 1º da Norma.LEGISLAÇÃO QUE AUTORIZA ALTERAR CUSTEIO DO ENTE POR ATO DO PODER EXECUTIVO: LEI Nº 1.009/2017-ART. 2º.</t>
  </si>
  <si>
    <t>considerada a noventena.</t>
  </si>
  <si>
    <t>O art. 1º e § 2º da Lei nº 1.090/2014, de 11 de junho de 2014, publicada em 11/06/2014 mantém o percentual da alíquota em 11%, a partir de 01/07/2014 (art. 3º).</t>
  </si>
  <si>
    <t>O art. 1º da Lei Municipal nº 1.717/2014, de 27 de junho de 2014, publicada em 27/06/2014 mantém o percentual da alíquota, a partir de 01/07/2014 (art. 3º).</t>
  </si>
  <si>
    <t>O Decreto nº 159/2018 pub./vig. em 16.07.2018 (art. 4º) estabelece alíquota patronal em 14,01 em 2018 e em 16,24 % de 2019 a 2045, incluído 2 % de taxa de adm. (art. 1º p. único). Ademais,  fixa alíquota suplementar para o período de 2018 a 2045, sendo: (2018 = 8,65 %), (2019 =10 %), (2020 = 14 %), (2021 = 18 %) e (2022 = 22 %). As demais constam da tabela anexa à norma (art. 1º). Ente autorizado a alterar custeio por ato do poder executivo: lei nº 1717/2014 – art. 2º § 3º).</t>
  </si>
  <si>
    <t>A LEI Nº 234/2017-DE: 20/04/2017– PUBLICAÇÃO: 20/04/2017/ - VIGÊNCIA: 01/05/2017( 1º dia do mês seguinte à publicação-art. 3º)- ESTABELECE CUSTEIO: (art. 1º/2º): (ATIVOS/INATIVOS/PENSIONISTAS – 11%), (ENTE – 11,28%-incluso taxa adm)-SUPLEMENTAR/PERÍODO: DE 2017 A 2044 – sendo:  (2017 – 16,20% ), (2018 – 17,21% ), (2019–18,21% ), (2020–19,22% ), (2021 – 20,22% ), as demais constam na norma.</t>
  </si>
  <si>
    <t>A Lei nº 263/2018- DE: 10/04/2018– PUBLICADA: 10/04/2018/ VIGÊNCIA:01/05/2018, conforme previsto no art. 2° (Esta Lei entra em vigor no primeiro dia do mês subsequente a sua publicação). O Município manteve a alíquota normal do ente em 11,28% (já inclusa a taxa de administração do IPASBO), incidente sobre a totalidade da remuneração de contribuição dos servidores efetivos ativos e estabeleceu o custeio suplementar no período de 2018 a 2044, sendo: 2018 (17,21%), 2019 (17,21%), 2020 (18,21%), 2021 (19,22%), 2022 (20,22%) e as demais encontram-se na tabela do art. 1° desta Norma. Autoriza o Município alterar o custeio por meio de Decreto, no art. 1° desta norma.</t>
  </si>
  <si>
    <t>Os artigos 76 e 77 da Lei nº 1.513/2014, de 21/05/2014, publicada em 21/05/2014, mantém o percentual da alíquota anteriormente vigente, a partir de 21/05/2014.</t>
  </si>
  <si>
    <t>A Lei Complementar n° 019/2012, de 20 de novembro de 2012 que fixa a alíquota previdenciária do Regime Próprio de Previdência do Município de Bonfinópolis/GO, prevê a noventena para carência a contar da data de publicação desta Lei, ou seja, 18/01/2013, estabelecendo a alíquota total do ente em 17%, sendo: 13,40% de alíquota normal, 2% de taxa de administração e as taxa suplementares a seguir: 1,60% do 1° ao 5° ano, de 8,39% do 6° ao 10° ano, 10,95% do 11° ao 15° ano, 11,41% do 16° ao 20° ano, 11,69% do 21° ao 25° ano, 10,69% do 26° ao 34° ano.</t>
  </si>
  <si>
    <t>A Lei Complementar n° 019/2012, de 20 de novembro de 2012 que fixa a alíquota previdenciária do Regime Próprio de Previdência do Município de Bonfinópolis/GO, prevê a noventena para carência a contar da data de publicação desta Lei, ou seja, 18/01/2013, mantendo a alíquota dos servidores egurados do RPPS em 11%.</t>
  </si>
  <si>
    <t>A Lei Complementar n° 019/2012, de 20 de novembro de 2012 que fixa a alíquota previdenciária do Regime Próprio de Previdência do Município de Bonfinópolis/GO, prevê a noventena para carência a contar da data de publicação desta Lei, ou seja, 18/01/2013, mantendo a alíquota dos servidores segurados do RPPS em 11%.</t>
  </si>
  <si>
    <t>O Decreto nº 61/2013, de 11 de abril de 2013, publicado em 11/04/2013, alterou o percentual de alíquota do ente de 11% pra 11,82% à partir de 01/01/2014, incidentes sobre a remuneração mensal dos segurados ativos.</t>
  </si>
  <si>
    <t>“O art. 77 da Lei nº 233/2013, publicada em 25/03/2013, alterou o art. 4° da Lei nº 176/2011, mantendo o percentual de 11% da alíquota anteriormente vigente, prevendo no art. 74 a noventena.”</t>
  </si>
  <si>
    <t>A Lei nº 395/2017-DE:06/11/2017 – PUBLICADA: 06/11/2017/ VIGÊNCIA: 06/11/2017 – art. 4º - ESTABELECE CUSTEIO: (ENTE TOTAL 24%, incluido nesse percentual 2% para despesas administrativas e a suplementart de 8,20%), (ENTE NORMAL  15,80%, já incluída a taxa de administração de 2%), SUPLEMENTARES/PERÍODO: do 1° ao 33° ano  -sendo: (do 1° ao 5°  ano  – 8,20%) e do (6° ao 33° ano - 44,10%).</t>
  </si>
  <si>
    <t>A Lei nº 395/2017-DE:06/11/2017 – PUBLICADA: 06/11/2017/ VIGÊNCIA: 06/11/2017 – art. 4º - ESTABELECE CUSTEIO: (ENTE TOTAL 24%, incluido nesse percentual 2% para despesas administrativas e a suplementart de 8,20%), (ENTE NORMAL  15,80%, já incluída a taxa de administração de 2%), manteve a alíquota dos servidores efetivos em 11%, a qual incidirá sobre a sua remuneração de contribuição, SUPLEMENTARES/PERÍODO: do 1° ao 33° ano  -sendo: (do 1° ao 5°  ano  – 8,20%) e do (6° ao 33° ano - 44,10%).</t>
  </si>
  <si>
    <t>Sobre a remuneração dos segurados ativos. O décimo-terceiro salário será considerado, para fins contributivos separadamente da remuneração de contribuição relativa ao mês em que for pago.</t>
  </si>
  <si>
    <t>Sobre o valor que ultrapassar o teto estabelecido para o RGPS.</t>
  </si>
  <si>
    <t>O Decreto nº 44/2017, de 31/05/2017, PUBLICAÇÃO/VIGÊNCIA em 01/07/2017. (Art. 2º). Autorizado pela Lei 378/2009 (Art.1º). Estabelece alíquotas: ENTE 12,92% para o período de 2017 a 2043, já incluídos 2% da taxa de adm. (Art. 1º/ tabela). SUPLEMENTAR para o período de 2017 a 2043(Art. 1º/tabela), sendo: (2017: 3,10%), (2018: 3,50%), (2019: 6,00%), (2020: 9%), (2021: 12%).</t>
  </si>
  <si>
    <t>Ailton Fernandes: O art. 4° do Decreto nº 991/2016, publicada em 30/09/2016, manteve o percentual da alíquota anteriormente vigente, a partir de 01/01/2017.</t>
  </si>
  <si>
    <t>O Decreto nº 1091/2017, de 29/9/2017 – PUBLICAÇÃO: 29/9/2017 - EFEITOS/VIGÊNCIA: 1/1/2018 (Art. 4º). Autorizado pelo Art. 5º da Lei 13/2010 (Art.5º). Estabelece alíquotas: (Art. 1º §1º/Anexo I) - ENTE 13,40% - SUPLEMENTAR para o período de 2018 a 2041, sendo: (2018 a 2020 - 8,09%), (2021 a 2026 - 10%), e demais conforme Anexo I.</t>
  </si>
  <si>
    <t>A Lei Municipal nº 622/2017-DE: 13/12/2016 – PUBLICADA: 13/12/2016/ VIGÊNCIA: 01/01/2017 – art. 3º (estabelece que a contribuição mensal do Município sera exigida a partir do primeiro dia do mes seguinte ao da publicação desta lei), fixando a alíquota total em 18%, sendo o custeio normal de 14% (já inclusa a taxa de administração) e suplementar para o período: de 2016 a 2048-sendo:(2016 – 4%),  (2017 – 7%), (2018 – 10%), (2019 – 13%), (2020 –16%), (2021 – 19%), as demais constam na tabela, do §2° do art. 2° da referida norma.</t>
  </si>
  <si>
    <t>A Lei Municipal nº 622/2017-DE: 13/12/2016 – PUBLICADA: 13/12/2016/ VIGÊNCIA: 01/01/2017 – art. 3º (estabelece que a contribuição mensal do Município sera exigida a partir do primeiro dia do mes seguinte ao da publicação desta lei), mantendo a alíquota dos pensionistas em 11%, § 2°, art. 1°.</t>
  </si>
  <si>
    <t>A Lei Municipal nº 622/2017-DE: 13/12/2016 – PUBLICADA: 13/12/2016/ VIGÊNCIA: 01/01/2017 – art. 3º (estabelece que a contribuição mensal do Município sera exigida a partir do primeiro dia do mes seguinte ao da publicação desta lei), mantendo a alíquota dos aposentados em 11%, § 1°, art. 1°.</t>
  </si>
  <si>
    <t>A Lei Municipal nº 622/2017-DE: 13/12/2016 – PUBLICADA: 13/12/2016/ VIGÊNCIA: 01/01/2017 – art. 3º (estabelece que a contribuição mensal do Município sera exigida a partir do primeiro dia do mes seguinte ao da publicação desta lei), mantendo a alíquota dos ativos em 11%, § 1°, art. 1°.</t>
  </si>
  <si>
    <t>A Lei nº 654/2013, publicada em 09/09/2013,reestruturou o RPPS,, mantendo o percentual de 11% da alíquota anteriormente vigente.</t>
  </si>
  <si>
    <t>A Lei de nº 729/2016, publicada em 09/05/2016, com vigência para a mesma data, previu em art. 1º, alterações das alíquotas normal e suplementar do ente. Sendo, a suplementar, para período de 2015 a 2050. Passou a vigorar: (ATIVOS – 11%) - para a alíquota normal, a porcentagem de 14,04,00%. Para as alíquotas suplementares segue percentual de acordo com a sequência apresentada: para o ano de 2016-4,96%, 2017-4,96%, 2018-4,96%, 2019-4,96%, 2020-19,96%, e demais conforme-tabela.</t>
  </si>
  <si>
    <t>Ailton Fernandes: O Decreto de nº 832/2016, publicado em 07/11/2016, com vigência para a mesma data, e efeitos para 01/11/2017, previu em art. 1º, alterações das alíquotas normal e suplementar do ente. Sendo, a suplementar, para começo de período em 2016 a 2051. Passou a vigorar, para a alíquota normal, a porcentagem de 14,04%. Para as alíquotas suplementares segue percentual de acordo com a sequência apresentada: para o 2016-2020=4,96%, e demais períodos conforme tabela.</t>
  </si>
  <si>
    <t>O art. 1º, parágrafo único, da Lei nº 1921/2014 de 23/05/2014, publicada em 26/05/2014 mantém o percentual da alíquota anteriormente, a partir de 24/08/2014 (art. 5º - noventena).</t>
  </si>
  <si>
    <t>A Lei nº 2165/2018 publicada em 11.10.2018 e vigência em 10.01.2019 (art. 4º) fixa alíquota suplementar em 12 %, incluídos 2 % de taxa de administração. Bem com estabelece alíquotas suplementares em 10 % para o período de 2019 a 2023. As demais constam do art. 2º.</t>
  </si>
  <si>
    <t>Lei nº 5.503/2016, de 16/12/2016, publicada em 16/12/2016 estabelece (planilha, art. 1º) - 2% de taxa de administração conforme tabela.   O art. 1º da Lei Municipal nº5.503/2016, estabelece o custo suplementar...passa a ser implementado conforme tabela....(1º ao 5º ano - 1%). VIGÊNCIA: a partir de 16/12/2016 (art. 4º). Atualiza-se Lei segurados.</t>
  </si>
  <si>
    <t>O art. 1º da Lei Municipal nº 2.537, publicada em 07/04/2017, com vigência para mesma data, fixa percentual de alíquota do ente em 14% (incluso custo normal de 11%, suplementar de 1% e taxa de adm. de 2%), bem como, no art. 2º, estabelece contribuição suplementar do 1º ao 29º ano, sendo: 1% do 1º ao 5º ano, 32,26% do 6º ao 10º ano, e demais constantes da tabela.</t>
  </si>
  <si>
    <t>O art. 1º da Lei Municipal nº 2.537, publicada em 07/04/2017, com vigência para mesma data, fixa percentual de alíquota do ente em 14% (incluso custo normal de 11%, suplementar de 1% e taxa de adm. de 2%), bem como, no art. 2º, estabelece contribuição suplementar do 1º ao 29º ano, sendo: 1% do 1º ao 5º ano, 32,26% do 6º ao 10º ano, e demais constantes da tabela. O § único do art. 1º prevê contribuição dos ativos em 11%.</t>
  </si>
  <si>
    <t>O art. 1º Do Decreto nº 085/2013, publicado em 25/03/2013, mantém o percentual de 11,00%, da alíquota anteriormente vigente, a partir de 25/03/2013.</t>
  </si>
  <si>
    <t>DECRETO Nº 098/2018 – DE: 04/07/2018 - PUBLICAÇÃO: 04/07/2018 – - ESTABELECE CUSTEIO: (ENTE – 11% - já incluso 2% taxa adm.), SUPLEMENTAR/PERÍODO: DE 2018 A 2049: (2018 A 2019 – 14,51%), (2020–18%), (2021–22%),  (2022 – 32%), (2023 – 42,15), (2024 A 2049 – 43,15%).  - FUNDAMENTO PARA DECRETO: Inciso III-art. 81 - LEI Nº 394/2009-, alterada pela Lei nº 434/2011. VIGENCIA-art. 2º: 01/07/2018 (retroação dentro do mês da publicação da lei – A COMPETENCIA não está vencida - Entendimento DRPSP). ***O ART. 2º Revoga o Decreto nº 091/2018, de 21/06/2018.</t>
  </si>
  <si>
    <t>O art. 2º da  Lei nº 315/2007, publicada em 09/11/2007,  estabelece a segregação de massa do respectivo regime próprio, criando um Plano financeiro e um Plano Previdenciário, com datas de corte diversas, fixando a alíquota dos ativos em 11,00%.</t>
  </si>
  <si>
    <t>O art. 2º da  Lei nº 315/2007, publicada em 09/11/2007,  estabelece a segregação de massa do respectivo regime próprio, criando um Plano financeiro e um Plano Previdenciário, com datas de corte diversas, fixando a alíquota dos inativos em 11,00%.</t>
  </si>
  <si>
    <t>O art. 2º da  Lei nº 315/2007, publicada em 09/11/2007,  estabelece a segregação de massa do respectivo regime próprio, criando um Plano financeiro e um Plano Previdenciário, com datas de corte diversas, fixando a alíquota dos pensionistas em 11,00%.</t>
  </si>
  <si>
    <t>O art. 1º do Decreto nº 080/2015, de 28 de abril de 2015, publicado na mesma data, com fundamento no art. 3º da Lei nº 930, publicada em 31/08/2009, mantém o percentual do ente em 11,50%, a partir de 28 de abril de 2015.</t>
  </si>
  <si>
    <t>O art. 1º do Decreto nº 243/2014, de 30/09/2014, publ. em 30/09/2014, mantêm o percentual da alíquota anteriormente vigente (11%-ativos), A PARTIR DE 01/01/2015 (....primeiro dia do mês seguinte aos noventa dias....art. 4º).. O art. 79º da Lei nº 1049/2010, estabelece que: “Fica autorizado ao executivo municipal a proceder as alterações das alíquotas ...”</t>
  </si>
  <si>
    <t>Lei 167/2011: alíquota de 11% como contribuição ordinária dos servidores segurados do RPPS.</t>
  </si>
  <si>
    <t>LEI Nº 216/2014- PUBLICAÇÃO: 11/11/2014 - VIGENCIA: 01/03/2015 - ESTABELECE CUSTEIO: (ATIVOS - 11%), (ENTE– 16,71%-INCLUÍDO 2% DE TAXA ADM), SUPLEMENTAR/PERÍODO:  2014 A 2046: (2014 – 4,50%), (2015 – 6%), (2016 – 7,50%),  (2017 –9%), (2018  – 10,50%), (2019 -  –12%), (2020 A 2046 – 33,19%) – O § 4º-ART. 3º- AUTORIZA ALTERAR O CUSTEIO DO ENTE POR DECRETO).</t>
  </si>
  <si>
    <t>O art. 1º da Lei nº 527/2014, de 18 de novembro de 2014, publicada na mesma data, altera o percentual da alíquota do ente para 15,99%, a partir de 01/08/2014 (art.4º).</t>
  </si>
  <si>
    <t>Incidente sobre os proventos que superem o dobro do limite máximo estabelecido para os benefícios do IPASC.</t>
  </si>
  <si>
    <t>Incidente sobre os proventos de pensão que superem o dobro do limite máximo estabelecido para os benefícios do IPASC.</t>
  </si>
  <si>
    <t>DECRETO Nº 754/2018-PUBLICAÇÃO: 27/12/2017 - VIGENCIA-art. 4º: 27/12/2017-(FUNDAMENTO: LEI Nº 2.884/2011-ART. 1º-QUE ALTERA O ART. 81º-LEI Nº 2.538/2007). ESTABELECE CUSTEIO-arts. 1º/2º: ENTE TOTAL(ENTE + SEGURADOS =  32,09%-sendo DO ENTE – 21,09% que corresponde a: (ENTE – 17,28%-incluída despesas adm.), SUPLEMENTAR/PERÍODO: APARTIR DE 27/12/2017 A 31/12/2045: (2017 A 2018 – 3,81%), (2019 –6,75%), (2020 – 9,69%),   (2021 – 12,63%),   (2022 – 15,57%),   (2023 – 18,51%), as demais constam na tabela art. 2º da norma.</t>
  </si>
  <si>
    <t>A Lei nº 1958/2017 DE: 22/09/2017 – PUBLICADA EM: 22/09/2017 /VIGÊNCIA: 01/10/2017 - art.3º - prevê que a contribuição previdenciária prevista nessa Lei será exigida a partir do primeiro dia do mes seguinte ao da publicação desta Lei. estabelece  alíquota normal do ente em 16,72%, incidente sobre a totalidade da remuneração de contribuição dos servidores ativos efetivos, conforme definida na reavaliação atuarial de 2017. Estabelece ainda,  que além da participação da parte total do ente de 24%, correspondente ao custo normal e suplementar, o ente deve efetuar aporte de capital mensal correspondente a 14,19% do total da remuneração da folha dos inativos e pensionistas, para a longo prazo constituir a reserva necessária para o equilíbrio atuarial e financeiro do RPPS. Mantém inalterada a alíquota de contribuição previdenciária de 11% incidente sobre a totalidade da remuneração de contribuição dos servidores ativos efetivos e sobre as parcelas dos proventos de aposentadoria e de pensão que superem o limite máximo estabelecido para os benefícios do RGPS. Estabelece alíquotas suplementares para o período de  2017 a 2045 na tabela do art. 1°, sendo do ano de 2017 a 2023 (7,28%) e demais encontram na referida tabela.</t>
  </si>
  <si>
    <t>A Lei nº 1.390/2018- DE: 20/03/2018– PUBLICADA: 20/03/2018/ VIGÊNCIA:01/03/2018, conforme previsto no art. 5° (Esta Lei entra em vigor no dia 1° de março de 2018). O Município estabeleceu a alíquota total do ente em 24%, sendo: normal do ente em 15,47%, já incluída nesse percentual de 2% para despesas administrativas e 8,53% do custeio suplementar, para ativos inativos e pensionistas manteve em 11%. Estabeleceu ainda, para custeio suplementar período de 2018 a 2048, sendo: 2018 a 2022 (8,53%) e de 2023 a 2048 (76,31%).Além da participação total do ente de 24%, o ente deve efetuar o pagamento complementar mensal do valor equivalente a 55% da folha de benefícios dos inativos e pensionistas vinculados ao Regime Próprio de Previdência Social, para a longo prazo, constituir a reserva necessária para o equilibrio atuarial e financeiro do Regime.</t>
  </si>
  <si>
    <t>Lei nº 1028/2016-DE: 26/12/2016 – PUBLICAÇÃO: 26/12/2016 - VIGÊNCIA-art. 130º: 26/12/2016- ESTABELECE CUSTEIO-art.78º: (ENTE TOTAL – 15,17%-INCLUSO O CUSTO SUPLEMENTAR), (ATIVOS/INATIVOS/PENSIONISTAS – 11%).</t>
  </si>
  <si>
    <t>A Lei nº 757/2017, de 23/11/2017, publicada em 23/11/2017, Vigência/efeitos pelo art. 2°, vigência na data da publicação e efeitos, retroagindo a 15 de dezembro/2016, entretanto, não houve alteração, ficando na data da publicação. Esta lei estabelece o percentual de alíquota dos SEGURADOS em 11,00% (art. 1º, tabela). Mantém o percentual de alíquota de CUSTO NORMAL do ENTE de 2017  2048 em 18,15%, já incluídos 2,00% referente à taxa de administração (art. 1º, tabela e § 4º). Estabelece o percentual de alíquota de CUSTO SUPLEMENTAR, para o período de 2017 x 2048 sendo 2017 (3,00%), 2018 (5,00%), 2019 (8,00%), 2020 (11,00%), 2021 (14,00%) e demais conforme tabela (art. 1º).</t>
  </si>
  <si>
    <t>O Decreto nº 04/2018, de 8/1/18 – PUBLICAÇÃO/VIGÊNCIA: 8/1/2018(Art. 2º) - Autorizado pelo Art. 2º da Lei nº 739/2016. - Estabelece custeio (Art.1º): NORMAL do ENTE: 18,15%, já incluída 2% de tx. adm.(Art. 1º § 4º). SUPLEMENTAR para o período de 2018 a 2044, sendo: (2018 - 5%), (2019 – 8%), (2020 – 11%), (2021 – 14%), (2022 - 20%), e demais conf. Tabela.</t>
  </si>
  <si>
    <t>A Lei nº 782/2016, de 28/12/2016, publicada em 28/12/2016, mantém o percentual da alíquota dos SERVIDORES em 11% e da alíquota NORMAL do ENTE para os anos de 2016 e 2017 em 11%, bem como ALTERA o percentual de alíquota NORMAL do ENTE a partir do ano de 2018 para 15,24%, já incluída a taxa de administração de 2% (§ 3º, art. 1º). Estabelece percentuais de alíquotas SUPLEMENTARES para o período de 2016 a 2048, sendo: 2016 a 2017(2%), 2018(5%), 2019(8%), 2020(12%) e demais conforme Tabela (art. 1º).  Vigência em 28/12/2016 (art. 4º).</t>
  </si>
  <si>
    <t>DECRETO Nº 612-A/2018 - PUBLICADO: 01.06.2018 – VIGÊNCIA-art. 2º: 01/06/2018 –ESTABELECE CUSTEIO: (ENTE -   15,24% - incluído 2% de taxa de adm.), SUPLEMENTAR/PERIODO: 2018 A 2048: (2018 = 5%), (2019 =8%), (2020 = 12%), (2021 = 16%), (2022 – 20%), (2023 - 24%), demais constam na Norma. FUNDAMENTO: art. 3º-LEI Nº 782/2016.</t>
  </si>
  <si>
    <t>Incidirá sobre a parcela dos proventos que supere o limite máximo estabelecido pelo RGPS. Incidirá contribuição previdenciária sobre o décimo terceiro salário dos segurados ativos, o abono anual dos segurados inativos e pensionistas, os benefícios de salário-maternidade e auxílio-doença.</t>
  </si>
  <si>
    <t>A Lei Complementar n° 21/2011 dispõe sobre o Plano de amortização do Equacionamento Atuarial do Regime Próprio de Previdência Social do Município, estabelecendo que o custo normal mais a taxa de administração é de 24,41% do 1° ao 35° ano: sendo 11% do servidor e 13,41% de alíquota normal + a taxa de administração .</t>
  </si>
  <si>
    <t>O art. 2º do Decreto nº 15.499-A, publicado em 04/01/2016, com vigência para mesma data (art. 4º), prevê o percentual da alíquota total do ente em 15,00%, sendo 11,41% de normal, 2% da taxa adm e 1,59% de custo suplementar. O art. 1º contem tabela que alíquota suplementar do ente, para o período de 2015 a 2044, sendo: 1,59% de 2015 a 2019, 26,59% de 2020 para 2024, e demais constantes da tabela. O art. 2 da Lei Complementar nº 21/2011 autoriza a modificação, via Decreto do Chefe do Poder Executivo, do plano de custeio das alíquotas patronais.</t>
  </si>
  <si>
    <t>O Decreto nº 115/2017, de 03/04/2017, autorizado pelo art. 3º da Lei nº 602/2011, publicado em 03/04/2017, altera o percentual da alíquota normal do ente para 12% (art. 1º) e  estabelece alíquotas suplementares para o período de 2017 a 2045, sendo: 2017 (3,50%),  2018 (7%), 2019 (10%), 2020 (14%), 2021 (20%), e demais conforme tabela art. 1º. Vigência na data da publicação (art. 2º).</t>
  </si>
  <si>
    <t>A Lei nº 1.950/2018 pub. em 19/06/2018 (art. 6º) com efeitos a partir de 01.10.2018 (art. 3º, § 1º) fixa alíquota normal em 18,60 %, incluindo a taxa de adm. em 2 %. Ademais, estabelece alíquota suplementar para o período de 2018 a 2045, sendo: (2018 = R$ 7,50), (2019 = R$ 10,50), (2020 = R$ 13,50), (2021 =  R$ 17,51) e (2022 = RS 21,51%). As demais constam da tabela anexa à norma. Ente autorizado a alterar alíquota por decreto art.3º.</t>
  </si>
  <si>
    <t>LEI Nº 1.063/2017-DE: 09/06/2017 – PUBLICAÇÃO/ VIGÊNCIA: 12/06/2017 – ALTERA O ART. 1º DA LEI Nº 969/2013-ESTABELECE CUSTEIO (ALIQUOTAS E APORTES- art. 1º): (SEGURADOS – 11%), (ENTE – 20,63%-incluso 2% de taxa de adm), APORTES/PERÍODO: DE 2017 A 2046-SENDO: (2017 – APORTE ANUAL= 600.000,00 – APORTE MENSAL 50.000,00),  (2018 – APORTE ANUAL= 720.000,00 – APORTE MENSAL 60.000,00),  (2019 – APORTE ANUAL= 898.471,50 – APORTE MENSAL 74.872,62),  (2020 – APORTE ANUAL= 1.037.092,82 – APORTE MENSAL 86.424,40), (2021 – APORTE ANUAL= 1.178.396,71 – APORTE MENSAL 98.199,73).OBS: O CUSTO NORMAL E OS APORTES INCIDEM SOBRE AS CONTRIBUIÇÕES DO ENTE SOBRE A FOLHA SALARIAL DOS SERVIDORS ATIVOS, INCLUSIVE S/ O 13º SALÁRIO. Esta norma AUTORIZA ALTERAR CUSTEIO DO ENTE POR DECRETO ( art. 2º).</t>
  </si>
  <si>
    <t>A Lei nº 711/2015, publicada 29 de novembro de 2015, com vigência para 01/11/2015, previu contribuição dos segurados em 11%. O art. 2º, §1º fixou a alíquota normal do ente em 15%. O art. 2º, §2º, previu taxa de adm. de 2%. O art. 2º, §3º, prevê alíquotas suplementares para o período de 35, iniciando em 2015, sendo: 4,00% para 1º ao 5º, e demais anos constantes da tabela do referido art.</t>
  </si>
  <si>
    <t>O art. 1º do Decreto nº 60/2015, de 03 de junho de 2015, publicado na mesma data, com fundamento na Lei Municipal nº 890, de 12/09/2013, mantém o percentual em 11%, a partir de 01 de julho de 2015.</t>
  </si>
  <si>
    <t>DECRETO Nº 325/2017-DE: 14/08/2017-PUBLICADO: 16/08/2017-VIGÊNCIA: 01/09/2017(1º dia do mês subsequente a publicação-art. 3º)AUTORIZAÇÃO PARA ALTERAR CUSTEIO DO ENTE POR DECRETO - art. 4º -Lei nº 890/2013) – ESTABELECE: (ENTE TOTAL – 19,27%-sendo: NORMAL = 13,27% - SUPLEMENTAR 2017 = 6%), DEMAIS SUPLEMENTARES: DE 2017 A 2046: (2017 – 6%), (2018 – 8%), (2019 – 10%), (2020 – 15%), (2021 – 20%), demais constam na planilha § 2º-art. 2º.</t>
  </si>
  <si>
    <t>Lei 10/2014-DE: 27/06/2014-PUBLICADO: 27/06/2014-VIGÊNCIA: 26/09/2014 – noventena a partir da publicação-conf. art.5 º - ESTABELECE CUSTEIO (art. 1º/4º: (ATIVOS/INATIVOS/PENSIONISTAS - 11%), ENTE TOTAL = 29,25% - compreendendo: (NORMAL – 14% -incluído 2% de taxa de adm + SUPLEMENTAR (DO 1º AO 5º ANO -  4,25%-de 2014 a 2018), (DO 6º AO 10º ANO -  7%-de 2019 a 2023), demais suplementares constam na tabela art. 1º da Norma.</t>
  </si>
  <si>
    <t>Cláudio.Soares – A Lei nº 849/2016, publicada em 30/08/2016, mantém o percentual de alíquota NORMAL DO ENTE em 13,00% (art. 1º). Estabelece o percentual de alíquota SUPLEMENTAR para o período de 2016 a 2045, sendo 2016 (3,00%), 2017 (5,00%), 2018 (7,00%), 2019 (10,00%), 2020 (14,00%) e demais conforme tabela (art. 1º). Vigência em 30/08/2016 (art. 3º).</t>
  </si>
  <si>
    <t>O DECRETO/Nº-137/2018-PUBL/VIGÊNCIA: 23/08/2018(art. 2º). ALTERA PLANO DE CUSTEIO-conf. segue:   (ENTE-14,70%, já incluída a a taxa de administração de 2%),  SUPLEMENTARES-PERÍODO: DE 2018 A 2046-sendo:  (2018 - 15%), (2019 - 19%), (2020 - 25%), (2021 - 35%), (2022 - 45%), as demais constam na tabela-art.1°. LEGISLAÇÃO QUE AUTORIZA ALTERAR  CUSTEIO DO ENTE POR DECRETO: (Lei nº 09/2009, art. 3º).</t>
  </si>
  <si>
    <t>A LC nº 053/2018 publicada em 26.11.2018 e vigente a partir de 01.12.2018 mantém a alíquota dos segurados ativos e inativos em 11%, a patronal em 20,48 %, nela incluídos 2 % de taxa destinada às despesas administrativas. Por fim, fixa alíquota suplementar para equacionamento do déficit atuarial no período de 2018 a 2046, sendo: sendo: 2018 = 30,00 %, 2019 = 36,50 %, 2020 =  43,00 %, 2021 = 49,50 %, 2022 =  56,00 %. As demais parcelas constam de anexo à norma.</t>
  </si>
  <si>
    <t>Ailton Fernandes: O Decreto nº 364/2016, publicada em 26/07/2016, com vigência para a mesma data, e efeitos para 01 de agosto de 2017, previu em art. 1º e 2º, alterações das alíquotas normal e suplementar do ente, e a atualização das alíquotas dos servidores. Sendo, a suplementar, para período de 2016 a 2046. Passou a vigorar, para a alíquota normal, a porcentagem de 16,96% incluso taxa de administração.  Para as alíquotas suplementares segue percentual de acordo com a sequência apresentada: para o ano de 2016-2020 = 4%, e demais conforme tabela.</t>
  </si>
  <si>
    <t>BC= totalidade da remuneração de contribuição, inclusive sobre abono anual,  salário-maternidade, auxílio-doença, auxílio reclusão e valores devidos aos segurados em razão de decisão adm. ou judicial.</t>
  </si>
  <si>
    <t>LEI Nº 810/2015, DE 18/05/2015, PUBL. EM 18/05/2015 – VIGÊNCIA: 18/05/2015 (2º)-ESTABELECE: ALIQUOTA, SEGURADOS: (11%), ENTE: (14%), SUPLEMENTAR/PERÍODO: DE 2014 A 2022 – SENDO: (2014-0%), (2015-2%), (2016-6%), (2017-16%), (2018-24%), (2019-32%). Demais constam do art. 1º.</t>
  </si>
  <si>
    <t>A LC nº 335/2013, publicada em 29/04/2013(início de vigência), regulamentou o RPPS, fixando percentual de alíquota dose servidores ativos em 11%, a partir de 28/07/2013.</t>
  </si>
  <si>
    <t>A LC nº 335/2013, publicada em 29/04/2013(início de vigência), regulamentou o RPPS, fixando percentual de alíquota dos inativos em 11%, a partir de 28/07/2013.</t>
  </si>
  <si>
    <t>A LC nº 335/2013, publicada em 29/04/2013(início de vigência), regulamentou o RPPS, fixando percentual de alíquota dos pensionistas em 11%, a partir de 28/07/2013.</t>
  </si>
  <si>
    <t>DECRETO N° 20/2018-PUBLICADO: 25/04/2018-VIGÊNCIA-art. 2º: 01/03/2018 (efeitos a partir  de 01 de março de 2018-art. 2º) – AUTORIZADO A ALTERAR CUSTEIO DO ENTE POR DECRETO(CONF. LEI Nº 1.545/2013-ART. 4º) – ESTABELECE CUSTEIO: (ver art. 1º-ALIQUOTAS): (ENTE-TOTAL: 22%, já incluída a taxa de administação de 2% e o custo suplementar para o primeiro período de 2%), sendo: ENTE NORMAL: 18%),  SUPLEMENTAR/do 1° ao 5° ano (2,00%), do 6° ao 29° ano(82,15%).*ACEITO E REGISTRADO O EFEITO RETROATIVO TENDO EM VISTA QUE O CUSTEIO DO ENTE ESTAVA ZERADO, PELA REVOGAÇÃO DO DECRETO 053/2017- estabelecida no Decreto nº 04/2018.</t>
  </si>
  <si>
    <t>Analisada a  LEI Nº 3.629/2018-PUBLICADA: 27/08/2018 - VIGÊNCIA: art. 2º - 27/08/2018-ESTABELECE: Art. 1º: Dá nova redação ao art. 2º da LEI Nº 3.626/2018, DE 09 DE JULHO DE 2018: Art. 2º: Esta Lei entra em vigor...porém com eficácia a partir de 01/08/2018. ANÁLISE: A alteração  estabelecida nesta Lei NÃO PÔDE SER APLICADA, porque na data desta, a referida legislação,  JÁ SE ENCONTRAVA EM VIGOR DESDE 09/07/2018, SURTINDO SEUS EFEITOS LEGAIS.</t>
  </si>
  <si>
    <t>LEI Nº 3.626/2018-PUBLICADA: 09/07/2018 - VIGÊNCIA: art. 2º - 09/07/2018-ESTABELECE CUSTEIO:   (SEGURADOS - 11%), (ENTE NORMAL – 11%), SUPLEMENTARES/PERÍODO: 2018 A 2050: (2018 A 2021 – 15%), (2022 A 2025 – 20%), (2026 A 2050 – 55,53%). O art. 3º REVOGA A LEI Nº 3.543/2017.</t>
  </si>
  <si>
    <t>O art. 1º e parágrafo único do Decreto nº 086/2014, publicado em 24/04/2014, mantém o percentual da alíquota anteriormente vigente, a partir de 01/05/2014 (art.3º).</t>
  </si>
  <si>
    <t>A Lei nº3.058/2017 DE: 20/11/2017– PUBLICADA: 22/11/2017/ VIGÊNCIA:22/11/2017, conforme previsto no art. 4°. O Município manteve a alíquota normal do ente em 20,23%(já incluída a taxa de administração), incidente sobre a remuneração de contribuição paga aos servidores efetivos,  a alíquota dos servidores ativos,permanecerá em 11%, incidente sobre a sua remuneração de contribuição  e estabeleceu o custeio suplementar do 1° ao 32° ano, sendo: do 1° ao 5° ano (7,66%), do 6° ao 32° ano  (83,33%).</t>
  </si>
  <si>
    <t>Incidente sobre a base de cálculo estabelecida em Lei Municipal.</t>
  </si>
  <si>
    <t>DECRETO Nº 4148/2018 - PUBLICADO: 01.10.2018 – VIGÊNCIA: 31/12/2018 -ver o art. 2º-obedecer o prazo nonagesimal. / ESTABELECE CUSTEIO: (ENTE -   13,82% - incluído 2% de taxa de adm.), SUPLEMENTAR/PERIODO: 2018 A 2044: (2018 = 3,51%), (2019 =6,08%), (2020 = 10,32%), (2021 = 14,48%), (2022 – 16,87%), (2023 – 20,04%), demais constam na tabela – art. 1º. FUNDAMENTO PARA ALTERAR CUSTEIO DO ENTE POR DECRETO: § único-art.2º Lei 626/2011.</t>
  </si>
  <si>
    <t>Governo do Estado de Goiás - GO</t>
  </si>
  <si>
    <t>OBS: De acordo com orientação da SPREV, ENTES com RPPS devem informar seus valores nos DIPR como PLANO PREVIDENCIÁRIO, embora sua lei preveja apenas PLANO FINANCEIRO. O mesmo se dá com o registro de alíquota no CADPREV.</t>
  </si>
  <si>
    <t>Cláudio.Soares – A Lei nº 631/2016, publicada em 08/06/2016, mantém o percentual de alíquota dos SEGURADOS em 11,00% (art. 3º). Altera o percentual de alíquota NORMA do ENTE para 17,05% (Já incluídos 2% de taxa de administração) (art. 1º). Altera o percentual de alíquota SUPLEMENTAR do ENTE para o período de 2015 a 2050, sendo de 2015 a 2019 (3,95%) e demais conforme tabela do artigo 1º. Vigência em 08/06/2016 (art. 4º).</t>
  </si>
  <si>
    <t>DECRETO Nº 091/2018-DE: 01/10/2018-PUBLICADO: 01/10/2018-VIGÊNCIA: 01/01/2019-conf. art. 4º/AUTORIZAÇÃO PARA ALTERAR CUSTEIO DO ENTE POR DECRETO (Lei nº 742/2011 –  art. 5º) - ESTABELECE CUSTEIO (art. 1º/2º): (ENTE TOTAL = 21,50% - sendo: NORMAL = 11,61% + SUPLEMENTAR DE  2019  -9,89%), SUPLEMENTARES DE 2019 A 2041: (2019 – 9,89%), (2020 – 10,89%), (2021 – 11,89%),  (2022 – 14,89%),  (2023 – 16,89%), (2024 – 18,89%),   (2025 – 20,89%), (2026 – 22,89%), (2027 a 2041 - 57,69%).</t>
  </si>
  <si>
    <t>Reanalisando:A LEI Nº 520/2010-DE: 16/12/2010– PUBLICAÇÃO: 16/12/2010 - VIGÊNCIA: 17/03/2011(art.2º-90 d pós publicação)- Altera o § 2º, art. 3º da Lei nº 511/2009-ESTABELECE CUSTEIO (art. 1º): (CUSTEIO TOTAL – 1º AO 5º ANO = 31% – sendo= (SEGURADOS – 11%), (ENTE – 15,43%- c/ 2% taxa adm.), SUPLEMENTARES: (DO  1º AO 5º ANO - DE 17/03/2011 A 31/12/2015 = 4,57%):  (DO  6º AO 10º ANO - DE 01/01/2016 A 31/12/2020 = 12,57%).</t>
  </si>
  <si>
    <t>Complementando: A alínea  b - art. 1º - LEI Nº 520/2010-estabelece que  o CUSTEIO ENTE TOTAL = 20% - já incluso 2% de taxa adm, dessa forma temos: ENTE NORMAL = 15,43%-resultado da soma do ENTE PURO =  13,43%+ a taxa é 2%, CUSTO SUPLEMENTAR - 4,57%. No CADPREV, a orientação interna é para que seja somada e registrada junto com o custeio normal do ENTE, a taxa de adm.</t>
  </si>
  <si>
    <t>O Decreto n° 131/2016, publicada em 21/06/2016, manteve o percentual da alíquota NORMAL do ENTE em 15%( incluindo taxa de administração) e dos segurados em 11%. Fixou alíquotas suplementares para os anos de 2016 a 2046, sendo de 2016 a 2019 (2,00%) e demais constantes na tabela do art. 2º. Vigência na data de publicação( art.4º).</t>
  </si>
  <si>
    <t>O artigo 1º do Decreto nº 056/2016, publicado em 30/09/2016, fixa alíquota do ente em 21%, sendo 14% de normal e 7% de suplementar e o art. 2º faz remissão ao anexo I, o qual prevê alíquotas suplementares para o período de 2017 a 2041: sendo (2017-7,00%), (2018-8,00%), (2019-9,00%), (2020-10,50%) (2021-13,00%), as demais encontram-se no anexo. Vigência das alíquotas patronais para 01/01/2017. Decreto autorizado pela Lei nº 568/2010.</t>
  </si>
  <si>
    <t>LEI Nº 826/2017-PUBL. 18/09/2017 – VIGÊNCIA - art. 3º: 01/10/2017 - Estabelece custeio:  (ATIVOS/APOS/PENSIONISTAS - 11%), (ENTE – 15,34%-incluso a taxa de administração), SUPLEMENTAR DE 2017 A 2044: (2017 – 5,50%), (2018 – 12%), (2019 – 17%), (2020 – 21%), (2021 – 30%), (2022 A 2044 – 55,24%).</t>
  </si>
  <si>
    <t>Os arts. 2°, 3º e 5º da Lei nº 765/2015, publ. 15/04/2015, mantém o percentual de alíquota do em 14% e dos segurados em 11%, estabelece ainda alíquotas suplementares, período: 2014 a 2045, a partir de 15/04/2015, sendo para: 215 a 20189 - 2%, as demais constas na Lei que está arquivada na pasta do ENTE e digitalizada no PIAU.</t>
  </si>
  <si>
    <t>ESTABELECE ALIQUOTAS: LC Nº 2944-2014–de 01/05/2014-Publ. mesma data-VIGÊNCIA: 01/05/2014-ENTE E 30/07/3014/SEGURADOS(art.. 74º-NOVENTENA)-ALIQUOTAS: ENTE TOTAL: 13% - SENDO: 11,68% NORMAL, incluída taxa adm. 2%, SUPLEMENTAR: (1,32%- 1º AO 5º ano), (15,03%-6º ao 10º ano),...as demais constam na tabela-§ 2º, do art. 78º.  AUTORIZAÇÃO  POR DECRETO:§ 4º, art. 78º - Lei nº 2944/2014.</t>
  </si>
  <si>
    <t>V</t>
  </si>
  <si>
    <t>DECRETO Nº 252/2017-DE: 05/10/2017-PUBLICADO:  05/10/2017-VIGÊNCIA: ART. 4º - 05/10/2017- ESTABELECE CUSTEIO(LEGISLAÇÃO QUE AUTORIZA ALTERAR CUSTEIO DO ENTE POR DECRETO= § 4º - ART. 78/LEI Nº 2944/2014) -ESTABELECE CUSTEIO (art. 1º): (ENTE 11,53% - INCLUÍDO 2% DE DESP. ADM.), (SUPLEMENTAR /PERÍODO: DE 2017 A 2048: (2017 A 2021 – 4,47%), (2022 A 2048 – 65,66%).</t>
  </si>
  <si>
    <t>A Lei nº 3120/2017, de 9/8/2017 – PUBLICAÇÃO/VIGÊNCIA: 10/8/2017 (Art. 3º).  Estabelece custeio (Art. 1º/2º): NORMAL do ENTE: 17,99%, já incluídos 2% de taxa adm. - SEGURADOS: 11% - SUPLEMENTAR para o período 2017 a 2049, sendo: (2017 a 2021 – 12,01%), (2022 a 2049 – 88,41%). Poderá alterar custeio por meio de Ato Poder Executivo (Art. 2º § único).</t>
  </si>
  <si>
    <t>Incidente sobre a remuneração de contribuição mensal.</t>
  </si>
  <si>
    <t>Incidente sobre a parcela dos benefícios que supera o teto do RGPS, sendo aplicado em dobra aos portadores de doenças incapacitantes.</t>
  </si>
  <si>
    <t>O art. 2º do Decreto nº 393/2014, de 28 de abril de 2014, publicado em 28/04/2014, mantém o percentual da alíquota anteriormente vigente, a partir de 28/04/2014.</t>
  </si>
  <si>
    <t>O art. 78, §§2º e 3º da Lei Complementar nº 224/2012, publicada em 10/12/2012, mantem o percentual de 11% da alíquota dos segurados anteriormente vigente, a partir de 10/12/2012. Vigência (art. 136).</t>
  </si>
  <si>
    <t>LEI N° 293/2018-DE: 28/06/2018 - PUBLICADA: 28/06/2018 – VIGENCIA- 90 dias após a publicação art. 4º: 17/09/2018 - ESTABELECE CUSTEIO-art. 2º: (SERVIDORES – 11%), (ENTE TOTAL =  18% - sendo: ENTE NORMAL – 16% - incluído 2% de taxa de adm., e SUPLEMENTAR DE 2018 A 2022 – 2%,  SUPLEMENTAR DE 2023 A 2041 – 72,27%).</t>
  </si>
  <si>
    <t>Lei nº 596/2017,  alíquota do Ente 21% (sendo, 17% Normal, 2% Suplementar e 2% de TX. ADM).</t>
  </si>
  <si>
    <t>Cláudio.Soares – A Lei nº 1.511/2016, publicada em 16/09/2016, manteve o percentual de alíquota dos SEGURADOS em 11,00% (art. 48, I, II e III). Manteve o percentual da alíquota de CUSTO NORMAL do ENTE em 20,15% (art. 48, IV). Estabeleceu alíquota de CUSTO SUPLEMENTAR do ENTE em 3,34% (art. 48, IV). Vigência em 16/09/2016 (art. 97). Obs.: A soma das alíquotas de 3,34% e 11,00% não corresponde a 20,15%, como o legislador informou no inciso IV do artigo 48 desta Lei, logo o entendimento desta Coordenação foi acompanhar o modelo de análise utilizado em Lei anterior.</t>
  </si>
  <si>
    <t>Lei n° 1.565/2018-Publicada: 02/05/2018 - Vigência-art. 3º-§ 1º: 01/08/2018-ESTABELECE CUSTEIO: (ENTE – 21,85% - incluído 2% de taxa adm), SUPLEMENTARES/PERÍODO: De 2018 a 2045: (2018 – 8,34%),  (2019 – 12,34%),  (2020 – 16,34%),  (2021 – 20,34%), (2022 – 23,34%),   ...demais na norma.</t>
  </si>
  <si>
    <t>O art. 1º e parágrafo único do Decreto nº 162-J/2014, de 29/04/2014, publicado em 29/04/2014, mantém o percentual da alíquota anteriormente vigente, a partir de 01/05/2014 (art.3º).</t>
  </si>
  <si>
    <t>Cláudio.Soares – O Decreto nº 256/2016, publicado em 24/10/2016, mantém o percentual de alíquota NORMAL do ENTE em 14,79%, já incluído 2,00% referente à taxa de administração (art. 2º). Mantém o percentual de alíquotas SUPLEMENTARES para o período de 2016 a 2047, sendo para 2016 (5,93%), 2017 (5,93%), 2018 (6,00%), 2019 (7,50%), 2020 (9,00%) e demais conforme tabela (art. 1º).  Vigência em 24/10/2016 (art. 4º). Decreto autorizado pelo artigo 3º da Lei Municipal nº 853/2013.</t>
  </si>
  <si>
    <t>O art. 1º do Decreto nº 131/2014 de 03 de novembro de 2014, publicado em 03/11/2014 altera o percentual da alíquota do ente para 20,58%, a partir de 01/02/2015 (art.4º, contagem nonagesimal).</t>
  </si>
  <si>
    <t>O art. 1º do Decreto nº 131/2014 de 03 de novembro de 2014, publicado em 03/11/2014 mantém o percentual da alíquota, a partir de 01/02/2015 (art.4º, contagem nonagesimal).</t>
  </si>
  <si>
    <t>Lei nº 4.401/2013, publicada em 18/12/2013, institui os  planos financeiro e previdenciário com data de corte em 01/01/2014. Fixa alíquotas dos segurados e patronais para os respectivos planos. A primeira massa constitui o plano financeiro e a segunda massa o plano previdenciário.  Os planos criados para suportar a segregação das massas, terão seus recursos financeiros administrados separadamente, através do IPASMI.</t>
  </si>
  <si>
    <t>A Lei nº 4765/2014- DE: 13/06/2017 - PUBLICADA EM: 14/06/2017 – VIGÊNCIA: 13/09/2017 – NOVENTENA PREVISTA NO ART. 3º /ESTABELECE PLANO DE CUSTEIO DA SEGUNDA MASSA REFERIDA NO INCISO II, ALINEAS “A”, DO ART. 3º (CONF. ART. 1º E  TABELA): (ENTE NORMAL 11%), SUPLEMENTARES/PERÍODO: DO 1º AO 35º ANO-sendo: (1º AO 5º ANO – 0,50%), as demais conf. tabela do art. 1º.</t>
  </si>
  <si>
    <t>Quadro §2°  em  Custo Normal/Ativos  a Lei estabelece alíquota de 11% do ano de 2009 a 2044.</t>
  </si>
  <si>
    <t>Quadro §2°  em  Custo Normal/Pensionistas  a Lei estabelece alíquota de 11% do ano de 2009 a 2044.</t>
  </si>
  <si>
    <t>O Decreto n° 20, publicado em 04/01/2016, manteve a alíquota NORMAL do ENTE em 11%. E fixou alíquotas suplementares para os anos de 2016 a 2044, sendo 2016(7,00%),  2017(8,50%), 2018(10%), 2019 (11,50%), 2020 (13%), e demais constantes presentes na tabela do Art.1º, III. Vigência na data de publicação.</t>
  </si>
  <si>
    <t>O art. 1° do Decreto n° 586/2013, publicado em 13/06/2013, manteve a alíquota de contribuição dos segurados e pensionistas em 11%, a partir de 01/07/2013.</t>
  </si>
  <si>
    <t>O art. 2º do Decreto nº 900/2014, de 21 de novembro de 2014, publicado em 21/11/2014 mantém o percentual da alíquota em 11%, a partir de 01/12/2014 (art. 4º). O § 1º da Lei n 1.177, de 11/06/2012 dispõe que as alíquotas de contribuição previdenciária poderão ser alteradas por Decreto Municipal.</t>
  </si>
  <si>
    <t>O Decreto nº 1015/2017, de 10/08/2017- Autorizado pelo Art. 1º §1º, da Lei n° 1177/2012 – PUBLICAÇÃO: 10/08/2017 – EFEITOS/VIGÊNCIA: 1/8/2017(Art. 1º). Estabelece custeio (Art. 1º/tabela): NORMAL do ENTE - 16,71%, já incluída a tx. adm.(Art. 2º§ 1º). SUPLEMENTAR no período de 2017 a 2048: (2017 – 10,06), (2018 – 12,06%), (2019 – 14,06%), (2020 – 16,06%), (2021 – 20%) e demais conf. tabela.</t>
  </si>
  <si>
    <t>A Lei n° 3.849/2016, publicado em 25/11/2016, modificou a alíquota NORMAL do ENTE para 21,96%, incluído a TX ADM. de 2%. E fixou alíquotas suplementares para os anos de 2016 a 2048, sendo 2016(9,77%), 2017(11,62%), 2018(13,47%), 2019 (15,32%), 2020 (18,82%), e demais constantes presentes na tabela do art. 2º. Vigência na data de publicação, com efeitos após decorrido 90 dias, em 24/02/2017(art3º, § 1º).</t>
  </si>
  <si>
    <t>A Lei nº 374/2016, altera o § 2º, art. 72, da Lei nº 149/2002,-PUBLICAÇÃO/VIGÊNCIA: 09/09/2016(ver art. 5º) - Estabelece contribuição: (TOTAL DO ENTE - 30% - referente ao que segue: (SEGURADOS - 11%) + (NORMAL  - 10,35%- incluído 2% desp. adm),  + (SUPLEMENTAR DE 2016 A 2020  - 8,65%) e, (SUPLEMENTAR  - DE 2021  A 2051 - 31,17%).</t>
  </si>
  <si>
    <t>O Decreto nº 103/2017, de 18/12/2017, publicado em 18/12/2017 - Vîgência/efeitos em  18/12/2017, dispõe sobre a fixação da alíquota de contribuição ente normal em 14,11%, já incluída a taxa de administração de 2% e estabelece o custeio suplementar de 2017 a 2048, sendo: (2017 a 2021 - 9,89%) e (2022 a 2048 - 45,99%). Decreto autorizado pelo art. 2° da Lei Municipal n° 374/2016.</t>
  </si>
  <si>
    <t>O do art. 1º do Decreto Nº 108/2014, publicada em 13/10/2014, manteve o percentual da alíquota anteriormente vigente, a partir de 01/09/2014.</t>
  </si>
  <si>
    <t>O DECRETO Nº 130/2017-PUBLICAÇÃO: 19/06/2017 (Art. 3º)/VIGÊNCIA: 19/06/2017 – Conf. art. 3º - Autorizado pela LC nº 1240/2011 – ART. 78º-§ 4º - Estabelece CUSTEIO: (ENTE - 11,01%) E SUPLEMENTAR PERÍODO: DE 2017 A 2048 - sendo: (2017 A 2018 – 2,49%), (2019 A 2023 - 5,49%), (2024 A 2048 – 50,49%), as demais contam na tabela-art. 1º da norma.</t>
  </si>
  <si>
    <t>Calculada sobre a remuneraçao de contribuição.</t>
  </si>
  <si>
    <t>Incidente sobre a parcela que supera o limite máximo dos benefícios do RGPS.</t>
  </si>
  <si>
    <t>O Decreto nº 316/2016, publicada em 08/08/2016, alterou o percentual da alíquota NORMAL do ENTE para 19,30% .Fixou alíquotas suplementares para os anos de 2016 a 2033, sendo 2016 (3,61%), 2017(6,88%), 2018(10,16%), 2019 (13,43%), 2020 (16,71%) e demais constantes na tabela do art. 1º. Vigência no prazo de 90 dias, a partir de 1º/08/2016, em 31/10/2016 (art. 3º).</t>
  </si>
  <si>
    <t>Lei Complementar nº 595/2010, estabelece as seguintes aliquotas de contribuição relativas ao custo suplementar, 1º ao 5º ano=1,50%, 6º ao 10º ano=6,96% ,11º ao 15º ano=12,43% ,16º ao 20º ano=17,89%, 21º ao 25º ano=23,36%, e 26º ao 35º ano= 28,82%.</t>
  </si>
  <si>
    <t>Correção: O art.1° da Lei  3721/2014, publicada em 19/09/2014, modifica o percentual da alíquota do ente em 12,82% a partir de 19/09/2014.</t>
  </si>
  <si>
    <t>O art.1° da Lei l 3721/2014, publicada em 19/09/2014, manteve o percentual da alíquota anteriormente vigente, a partir de 19/09/2014.</t>
  </si>
  <si>
    <t>O art.1° da Lei  3721/2014, publicada em 19/09/2014, manteve o percentual da alíquota anteriormente vigente, a partir de 19/09/2014.</t>
  </si>
  <si>
    <t>A Lei  010/2006 foi revogada pela Lei 024/2006 antes de completar a noventena. Destarte, deve-se observar o cumprimento dos noventa dias exigidos para a majoração da alíquota.</t>
  </si>
  <si>
    <t>A LEI Nº 055/2015-de 31/08/2015, publ. em 31/08/2015 - VIGÊNCIA: 01/09/2015(art. 3º-..1º dia do mês subsequente a sua publicação), Os arts. 1º ao 4º - ESTABELECEM ALIQUOTAS – PERÍODO-1º AO 30º ANO - CONF. SEGUE: DO 1º AO 5º ANO: SEGURADOS: (11%), ENTE-NORMAL: (13% = 11% + 2% de taxa adm.): ENTE-SUPLEMENTAR (1% DO 1º AO 5º ano), (9% - DO 6º AO 10º ano), AS DEMAIS CONSTAM NA PLANILHA DO § 2º, ART. 2º.</t>
  </si>
  <si>
    <t>A LEI Nº 004/2017-DE: 03/04/2017–Publicada em: 03/04/2017-art. 3º- VIGENCIA/efeitos: RETROAGE A 02/01/2017–art. 10º-(REGISTRADOS OS EFETIOS RETROATIVOS, VEZ QUE O ENTE ESTÁ AUMENTANDO A CONTRIBUIÇÃO DO ENTE-Conforme Nota Conjunta CGNAL/CGACI nº 01/2015)ESTABELECE CUSTEIO-(art. 1º A 3º)- sendo: (ATIVO/INATIVO/PENSIONISTA – 11%), (ENTE NORMAL – 19,44% incluso 2% taxa adm. e (SUPLEMENTAR-PERÍODO: 2017 A  2020 - 4,56%), (TOTAL DO ENTE  =  24%). ALÉM DAS CONTRIBUIÇÕES PREV. O ENTE DEVERÁ EFETUAR UM APORTE DE CAPITAL MENSAL CORRESP. A 15% sobre a folha dos INATIVOS E PENSIONISTAS DO RPPS (§ 3º, art. 3º) - AUTORIZA alterar a contribuição do ENTE mediante DECRETO(art. 3º-§ 4º).</t>
  </si>
  <si>
    <t>O Decreto nº 17 de 2/7/2018 – PUBLICAÇÃO: 2/7/2018 EFEITOS/VIGÊNCIA: retroage a 1.7.2018. A norma está autorizada a alterar custeio por meio do Art. 3º da Lei nº 4/2017. Estabelece alíquotas(Art.1º/tabela) ENTE NORMAL: 19,44%, já incluído 2% de tx. adm. - SUPLEMENTAR para o período de 2018 a 2051, sendo: (2018 - 6,30%), (2019 - 14%), (2020- 22%), (2021 - 30%), (2022– 38%), demais períodos conforme tabela (Art. 1º).</t>
  </si>
  <si>
    <t>Cláudio.Soares – O Decreto nº 078/2017, publicado em 09/02/2017, alterou o percentual de alíquota NORMAL do ENTE para 13,26%, já incluídos 2,00% referente à taxa de administração (art. 1º e § único). Estabeleceu o percentual de alíquota SUPLEMENTAR para o período de 2017 a 2050, sendo 2017 (1,00%), 2018 (5,00%), 2019 (9,00%), 2020 (13,00%), 2021 (17,00%) e demais (art. 1º). Vigência em 09/02/2017. Efeitos a partir de 09/02/2017 (art. 2º). Decreto autorizado pelo artigo 3º da Lei nº 1.958/2009.</t>
  </si>
  <si>
    <t>Calculada sobre o salário de contribuição.</t>
  </si>
  <si>
    <t>Calculada sobre a parcela de proventos concedidas e que tenham cumprido todos os requisitos para sua obtenção até 31.12.2003, que superarem o limite máximo esabelecido para os benefícios do Regime Geral de Previdência Social.</t>
  </si>
  <si>
    <t>Calculada sobre a parcela de pensões concedidas e que tenham cumprido todos os requisitos para sua obtenção até 31.12.2003, que superarem o limite máximo esabelecido para os benefícios do Regime Geral de Previdência Social.</t>
  </si>
  <si>
    <t>DECRETO Nº 173/2018 - PUBLICADO: 21.05.2018 – EFEITOS/VIGÊNCIA:art.3º/4º: 15/08/2018./ESTABELECE CUSTEIO: arts. 1º/2º: (NORMAL=19,15% e SUPLEMENTAR=4,35%). CONF. PLANILHA ART. 2º: SUPLEMENTARES/PERÍODO: 2018 a 2046: (2018 A 2022–4,35%), (2023 A 2046–42,42%). FUNDAMENTO PARA DECRETO: ART. 5º- LEI Nº 1.622/2013).</t>
  </si>
  <si>
    <t>A Lei nº 1231/2017, de 6/12/17 – PUBLICAÇÃO: 6/12/17 - (Art. 4º). EFEITOS/VIGÊNCIA: 1/1/2018(Art. 3º). Estabelece custeio NORMAL do ENTE (Art. 2º, § 1º e 2º): 17%, já incluídos 2% de tx. adm. SEGURADOS (Art. 1º, § 1º): 11% - SUPLEMENTAR para o período de 2017 a 2044(Art. 2º, § 3º), sendo: (2017 a 2020 – 3%), (2021 a 2025 – 28%), e demais conforme tabela.</t>
  </si>
  <si>
    <t>O art.1° da Lei n°3048, publicada em 26/05/2014, manteve o percentual da alíquota anteriormente vigente, a partir de 26/05/2014.</t>
  </si>
  <si>
    <t>O art. 1° do Decreto n° 092/2013, publicado em 19/06/2013, manteve  o percentual da alíquota de contribuição dos segurados e pensionistas em 11%, a partir de 19/06/2013. O § 5° do art. 78 da Lei 411/2010 autorizou a revisão das alíquotas por decreto do Poder Executivo.</t>
  </si>
  <si>
    <t>Cláudio.Soares – A Lei nº 1.174/2017, publicada em 05/04/2017, mantém o percentual de alíquota dos SEGURADOS em 11,00% (art. 1º, § 1º e tabela). Estabelece, para o ano de 2017, o percentual de alíquota NORMAL do ENTE em 16,79% e para os anos de 2018 a 2045 o percentual de 17,06%, já incluídos 2,00% referente à taxa de administração. (art. 1º, § 3º e tabela). Estabelece o percentual de alíquota SUPLEMENTAR do ENTE para o período de 2017 a 2045, sendo de 2017 (7,21%), 2018 (10,00%), 2019 (15,00%), 2020 (22,00%), 2021 (29,00%) e demais conforme tabela (art. 1º). Vigência em 05/04/2017 (art. 3º).</t>
  </si>
  <si>
    <t>DECRETO N° 035/2018 - PUBLICADA: 11/05/2018 – VIGÊNCIA- art. 2º: 11/05/2018 – FUNDAMENTO: art. 2º - LEI Nº 1.174/2017/ESTABELECE CUSTEIO-art. 2º: (NORMAL – 17,06% - incluído 2% taxa adm.),  SUPLEMENTAR/Período: DE 11/05/2018 A 2045:  (2018 - 10%), (2019 - 15%), (2020 - 20%), (2021 - 25%), (2022 - 30%), (2023 - 35%), (2024 - 40%), (2025 – 41,50%), (2026 A 2045 – 43,05%).</t>
  </si>
  <si>
    <t>LEI Nº 827/2017-DE: 09/06/2017-PUBLICADO:  09/06/2017 - VIGÊNCIA: 01/10/2017 (1º dia mês seguinte após a noventena-conf. art. 107º)- ESTABELECE CUSTEIO:  (ATIVOS – 11% - SOBRE A REMUNERAÇÃO DE CONTRIBUIÇÃO), (INATIVOS/PENSIONISTAS – 11% - SOBRE A PARCELA DOS PROVENTOS DE APOSENTADORIA E DAS PENSÕES QUE SUPERE O LIMITE MÁXIMO DO RGPS), ENTE TOTAL 19,50% - sendo: (NORMAL – 13%)  + (SUPLEMENTAR 2017 – 6,50% ), TODAS AS SUPLEMENTARES-PERÍODO: DE 2017 A 2048: (2017 – 6,50%), (2018/2019 – 10,50%), (2020/2021 – 14,50%), demais suplementares  - consta na tabela que consta no § 2º - art. 1º da Norma.</t>
  </si>
  <si>
    <t>DECRETO Nº 067/2018-DE: 01/07/2018-PUBLICADO:  01/07/2018 – VIGÊNCIA-art, 3º: 01/08/2017-ESTABELECE CUSTEIO: (ENTE - 17%-inclusa taxa adm.-2%), SUPLEMENTARES/PERÍODO: DE 2018 A  2047: (2018 - 5%), (2019 – 7,50%), (2020 – 9,50%), (2021 – 11,50%), (2022 – 15%), (2023 – 18%), demais constam no § 2º-art. 2º. FUNDAMENTO: LEI Nº 827/2015 – art. 14º.</t>
  </si>
  <si>
    <t>Retificando a informação anterior: O percentual correto da alíquota normal do ente é de 7,90%.</t>
  </si>
  <si>
    <t>O art. 3º do Decreto nº 33/2014, de 24 de outubro de 2014, publicada em 24/10/2014 mantém o percentual da alíquota em 11%, a partir de 01/11/2014.</t>
  </si>
  <si>
    <t>Segundo o disposto no art. 73 da referida lei estabelece que a composição da reserva financeira técnica será feita em 420 parcelasmensais iguais a 1.928,76, equivalente na data da lei a 1.710,18.</t>
  </si>
  <si>
    <t>A Lei n°1.739/2014, publicada em 16/07/2014, alterou o percentual da alíquota NORMAL do ente para 14,50%, sendo: 12,50% (NORMAL) mais 2% (taxa de administração). Fixou novas alíquotas suplementares do 1º ao 33º ano, sendo do 1º ao 5º (1,62%),e demais constantes da tabela do art. 1º. Manteve o percentual do servidor ativo (11%), art1º.Vigência de acordo com o art.5º que prevê a aplicação do art.195 da CF- noventena (15/10/2014).</t>
  </si>
  <si>
    <t>LEI N° 1643/2017-PUBLICADA: 25/10/2017-VIGENCIA DA LEI -art. 102º: 25/10/2017-ESTABELECE CUSTEIO - ARTS. 70º E 71º: (ENTE = 15%), (ATIVOS/INATIVOS/PENSIONISTAS - 11% - VIGENCIA DA ALIQUOTA DOS SEGURADOS: 01/02/2018 - ART. 101º - § 2º).</t>
  </si>
  <si>
    <t>O art. 1º do Decreto nº 249/2014, de 02 de julho de 2014, publicado em 02/07/2014 mantém o percentual da alíquota de 11%, a partir de 02/07/2014.</t>
  </si>
  <si>
    <t>O Decreto n° 142/2017-PUBLICADO: 30/06/2017-VIGÊNCIA: 01/07/2017—1º DIA DO MÊS SUBSEQUENTE À PUBLICAÇÃO- ver art. 3º/ ESTABELECE CUSTEIO – arts. 1º/2º: (ENTE- PERÍODO: 2017 A 2045 – 14,26%-incluído taxa de adm.), SUPLEMENTAR -PERÍODO: 2017 A 2048 – sendo (2017- 6%), (2018 – 9%), (2019 – 12%), (2020 – 15%), as demais constam na tabela – art. 2º da norma. LEGISLAÇÃO QUE AUTORIZA ALTERAR CUSTEIO POR DECRETO: ( § 4º, art. 78º- LC nº 087/2010).</t>
  </si>
  <si>
    <t>A Lei nº 336/2017, com publicação em 27.10.2017, com efeitos a partir de 01.01.2018 em relação ao Art. 1º (alteração das alíquotas) estabeleceu alíquotas de: 11 % para os segurados, ente 12,5% normal, suplementar de 2018 a 2045, sendo 11,5 % para 2018, 14,5% para 2019, 18,5% para 2020, 22% para 2021 e 27 % para 2022 e demais conforme anexo I. Obs. Ente autorizado a alterar alíquotas por decreto (Art. 3º).</t>
  </si>
  <si>
    <t>O art. 70, § 1º da Lei nº 940/2012, publicada em 29/11/2012, mantem o percentual da alíquota anteriormente vigente.</t>
  </si>
  <si>
    <t>A Lei n° 322/2018, de 21/5/2018 – PUBLICAÇÃO: 21/5/18 – EFEITOS/VIGÊNCIA: 1/9/2018 (Art. 3º § 1º). Estabelece alíquotas (Art. 1°/2º) ENTE NORMAL: 20,71%, já incluídos 2% de tx. adm. - SUPLEMENTAR: Para o período de 2018 a 2047, sendo: (2018 – 19,60%), (2019 – 25,90%), (2020 – 26,80%), (2021 - 27,70%), (2022– 28,60%), demais períodos conf. tabela. Poderá revisar custeio por meio de Decreto (Art. 3º).</t>
  </si>
  <si>
    <t>Reanalisando: A Lei de nº 1.412/2013, publ. 07/11/2013-Efeitos: 01/12/2013(art. 2º) Estabelece no Inc. V art. 1º - Alíquotas totais...26% incluído custeio suplementar e a tx adm, SENDO: ENTE - 15% incluído custo suplementar e taxa adm, SEGURADOS - 11%, sendo que o Inc. III/art. 1º estabelece a alíquota suplementar em 2,51%, portanto ALIQUOTA NORMAL C/TAXA ADM= 12,49% que é o resultado de: (15,00% ENTE TOTAL - 2,51% SUPLEMENTAR).</t>
  </si>
  <si>
    <t>Reanalisando: A Lei de nº 1.412/2013, publ. 07/11/2013-Efeitos: 01/12/2013(art. 2º) Estabelece no Inc. V art. 1º - Alíquotas totais...26% incluído custeio suplementar e a tx adm, SENDO: ENTE - 15% incluído custo suplementar e taxa adm, SEGURADOS - 11%, sendo que o Inc. III/art. 1º estabelece a alíquota suplementar em 2,51%, portanto ALIQUOTA NORMAL C/TAXA ADM= 12,49% que é o resultado de: (15,00% ENTE TOTAL - 2,51% SUPLEMENTAR), SUPLEMENTAR DO 6º AO 10º ANO - 5,51%, demais constam na planilha.</t>
  </si>
  <si>
    <t>O art. 1° do Decreto n° 040/2014, publicada em 26/03/2014, mantem o percentual da alíquota anteriormente vigente.</t>
  </si>
  <si>
    <t>O Decreto nº 0118/2016 (autorizado pela Lei nº 569/2013), de 01/11/2016, publicado em 11/11/2016, mantém o percentual da alíquota NORMAL do ente em 13%, já incluída a taxa de administração de 2% e fixa percentuais de alíquotas SUPLEMENTARES para o período de 2016 a 2050 (art. 1º), sendo: (2016 a 2020 – 2%), (2021 a 2025 – 4,93%), (2026 a 2030 – 7,86%). Demais conforme Tabela do art. 1º. Vigência na data da publicação (art. 4º).</t>
  </si>
  <si>
    <t>A Lei Complementar nº 039/2015, publicada em 09/10/2015, estabelece nos arts. 1º a 3º, percentual de alíquota conforme segue: (ATIVOS/INATIVOS/PENSIONISTAS - 11%), (ENTE - 17%-incluido 2% de taxa de administração), SUPLEMENTARES: (DE 2014 A –2018: 5%), (DE 2019 A –2023: 7%),as demais constam na tabela – art. 2º. VIGÊNCIA: 09/10/2015 - (art. 3º).</t>
  </si>
  <si>
    <t>A Lei Complementar nº 15/2011, publicada em 18/08/2011, estabelece o percentual de alíquota dos SEGURADOS em 11,00% (art. 4º, § I)  Vigência em 18/08/2011 (art. 5º).</t>
  </si>
  <si>
    <t>O Decreto nº 35/2012, publicado em 08/05/2012, altera o percentual de alíquota NORMAL do ENTE para 12,37%, já incluída a taxa de administração de 2,00% (art. 2º, § 1º). Altera o percentual de alíquotas SUPLEMENTARES, no período do 1º ao 5º ano, para 5,63%. Vigência em 08/05/2012 (art. 3º). Efeitos a partir de 02/05/2012 (art. 3º). Decreto autorizado pelo artigo 78º, § 4º da Lei Complementar nº 017/2012.</t>
  </si>
  <si>
    <t>O Decreto nº 205/2017-DE: 27/07/2017– PUBLICADO:27/07/2017 - VIGÊNCIA:01/08/2017  (Autorização para Decreto prevista no art. 4º da Lei nº 611/2014), conforme previsto no art.6° (as alíquotas normal e suplementar,  serão exigidas a partir do primeiro do dia do mes seguinte ao da publicação). O Município alterou a alíquota total do ente para 24% (incluído o custeio suplementar e a taxa de administração), sendo a alíquota normal do ente para 13% (já incluído os 2% da taxa de administração) , 11% para os servidores ativos e aposentados e pensionista. Estabelece o custeio suplementar para o período compreendido entre 2017 a 2054, sendo: 2017 a 2018 (11,00%), 2019 a 2023 (12,00%) 2024 a 2045 (46,28%).</t>
  </si>
  <si>
    <t>A Lei n° 1133/2018, de 19/12/2018 – PUBLICAÇÃO/VIGÊNCIA: 19/12/2018 (Art. 6º). Estabelece alíquotas (Art. 1º/2º/3°) ENTE NORMAL: 16,40%, já incluídos 2% de taxa adm. – SEGURADOS: 11% - SUPLEMENTAR, para o período de 2018 a 2048, sendo: (2018 a 2022 – 1,60%), (2023 a 2048 – 48,66%). O custeio poderá ser mantido/aumentado por meio de Ato do Executivo (Art. 5º).</t>
  </si>
  <si>
    <t>O Decreto N° 283/2018 - DE:29/05/2018– PUBLICADO: 01/06/2018 - VIGÊNCIA: 01/06/2018. (autorizado pelo parágrafo único do art. 2º da Lei nº 1.011/2013). O Município alterou a alíquota  normal do ente para 14,22%(já inclusa a taxa de administração de 2%),  e custeio suplementar para período 2018 a 2045, sendo:  2018(9,95%),  2019 (13,59%), 2020 (14,95%), 2021 (17,76%), 2022 (20,52%) e as demais encontram-se na tabela do art. 1° desta norma.</t>
  </si>
  <si>
    <t>O art. 1º do Decreto nº 044/PMP/2015, de 05 de março de 2015, publicado na mesma data, com fundamento no art. 2º da Lei 018/PMP/2013, publicada 22/10/2013, mantém o percentual em 11%, a partir de 05 de março de 2015.</t>
  </si>
  <si>
    <t>LEGISLAÇÃO: DECRETO N° 084/2017- PUBLICADO: 26/06/2017-VIGÊNCIA: 01/07/2017(art. 2º). - AUTORIZADO CONF. O DISPOSTO NO (§ 4º, art. 1º, LEI Nº 1.070/2014) A ALTERAR CUSTEIO DO ENTE POR DECRETO – Estabelece custeio: (ENTE – 15,08%-incluída a taxa adm), SUPLEMENTARES/PERÍODO (2017 A 2047): (2017 – 10%), (2018-14%),(2019-30%), (2020-40%), (2021-50%), (2022 – 60%). (2023-70%), (2024 A 2047 – 82,25%).</t>
  </si>
  <si>
    <t>LEI Nº 2.218/2018-DE: 05/07/2018-PUBLICADO: 05/07/2018-VIGÊNCIA-1)–PARA SEGURADOS-noventena-Constituição Federal – art. 195º - § 6º: 04/10/2018 - PARA O ENTE-art. 6º: 01/07/2018 – ALTERA A LEI Nº 1.901/2010 – Estabelece CUSTEIO: (art. 1º/5º): (ENTE TOTAL 39% = SERVIDORES AUMENTA PARA – 13%, NORMAL – 14% -incluído 2% de taxa adm,  SUPLEMENTAR DE 2018 A 2022 - 12%), (SUPLEMENTAR DE 2023 A 2045 – 69,89%). LEGISLAÇÃO QUE AUTORIZA ALTERAR CUSTEIO DO ENTE POR DECRETO: (Lei nº 1.901/2010-art. 78º/§ 3º - alterada pela Lei nº 2.218/2018 – art. 5º).</t>
  </si>
  <si>
    <t>LEI Nº 1.178/2017-DE: 24/11/2017 – PUBLICAÇÃO: 24/11/2017 - VIGÊNCIA-art. 2º: 01/12/2017- ALTERA A LEI Nº 1.167/2016-ESTABELECE CUSTEIO-art.78º: (ATIVOS/INATIVOS/PENSIONISTAS – 11%). (ENTE TOTAL – 21,82% - sendo: NORMAL – 19,44% + SUPLEMENTAR-2017 E 2018 – 2,38%). CUSTEIO SUPLEMENTAR /PERÍODO: DE 2017 A 2045: (2017 E 2018 – 2,38%), (2019 – 5%), (2020 – 9%), (2021 – 14%).</t>
  </si>
  <si>
    <t>A LEI n° 1809/2017, de 27/11/2017 – PUBLICAÇÃO: 27/11/2017 – EFEITOS/VIGÊNCIA: (Art. 7º): retroage a 1/10/2017, conf. NOTA CONJUNTA CGNAL/CGACI 01/2015 (A norma aumenta o valor de contribuição do Ente).  Estabelece alíquotas (Art. 1º/2º/3°/tabela) ENTE NORMAL: 22% - SEGURADOS: 11% - SUPLEMENTAR, para o período de 2017 a 2048, sendo: (2017 a 2018 – 29,05%), (2019 – 34,05%), (2020 – 39,05%), (2021 – 44,05%) e demais períodos conforme tabela. O custeio poderá ser revisto por meio de Decreto (Art. 3º - § único).</t>
  </si>
  <si>
    <t>A LEI n° 1809/2017, de 27/11/2017 – PUBLICAÇÃO: 27/11/2017 – EFEITOS/VIGÊNCIA: (Art. 7º): retroage a 1/10/2017, conf. NOTA CONJUNTA CGNAL/CGACI 01/2015 (A norma aumenta o valor de contribuição do Ente).  Estabelece alíquotas (Art. 1º/2º/3°/tabela) ENTE NORMAL: 22% - SEGURADOS ATIVOS: 11% - SUPLEMENTAR, para o período de 2017 a 2048, sendo: (2017 a 2018 – 29,05%), (2019 – 34,05%), (2020 – 39,05%), (2021 – 44,05%) e demais períodos conforme tabela. O custeio poderá ser revisto por meio de Decreto (Art. 3º - § único).</t>
  </si>
  <si>
    <t>76565076120 em 27/02/2018: A LEI n° 1809/2017, de 27/11/2017 – PUBLICAÇÃO: 27/11/2017 – EFEITOS/VIGÊNCIA: (Art. 7º): retroage a 1/10/2017, conf. NOTA CONJUNTA CGNAL/CGACI 01/2015 (A norma aumenta o valor de contribuição do Ente).  Estabelece alíquotas (Art. 1º/2º/3°/tabela) ENTE NORMAL: 22% - SEGURADOS: 11% - SUPLEMENTAR, para o período de 2017 a 2048, sendo: (2017 a 2018 – 29,05%), (2019 – 34,05%), (2020 – 39,05%), (2021 – 44,05%) e demais períodos conforme tabela. O custeio poderá ser revisto por meio de Decreto (Art. 3º - § único).</t>
  </si>
  <si>
    <t>O Decreto nº 140/2017, de 17/05/2018- (Autorizado pelo parágrafo Único do Art. 3º da Lei nº 1.809/2017). PUBLICAÇÃO/VIGÊNCIA: 17/05/2018(Art.5º).  Estabelece custeio (Art. 1º/ tabela e 2°) NORMAL do ENTE: 16,05 %( já incluídos os 2% de taxa adm. ),  e SUPLEMENTAR no período de 2018 a 2046, sendo: (2018 a 2022 – 35%), (2023 a 2046– 84,57%).</t>
  </si>
  <si>
    <t>Lei 364/2011 (art. 5º): p/ efeito de cobrança das contribuições previdenciárias do pessoal inativo e servidores efetivos aplica-se a noventena.</t>
  </si>
  <si>
    <t>O artigo 1º do Decreto nº 073/2013, publicado em 09/08/2013, mantém o percentual de 11,00 a% da alíquota anteriormente vigente, estabelece que a alíquota total de contribuição previdenciária passará a vigorar, a partir da presente data, no importe de 30,98.</t>
  </si>
  <si>
    <t>Retificando: A Lei nº 013/2016, publicada em 08/12/2016, com vigência para a mesma data, e efeitos para 08/03/2017 previu em art. 1º, alterações das alíquotas normal e suplementar do ente. Sendo TOTAL DO ENTE 33% - TOTAL NORMAL - 22% -SENDO, 14% normal e 8% SUPLEMENTAR PARA 1º AO 5º ANO. Demais conforme tabela. Complemento:  §2°, Inciso IV, Art. 4º: Além da participação do Ente de 22%, o ente deve efetuar aporte de capital mensal correspondente a 37% da folha de pagamento bruta dos inativos e pensionista, para longo prazo, constituir a reserva necessária para o equilíbrio atuarial e financeiro do RPPS.</t>
  </si>
  <si>
    <t>Cláudio.Soares – A Lei nº 3.825/2015, publicada em 11/08/2016, mantém o percentual de alíquota dos SEGURADOS em 11,00%, PARA OS PLANOS FINANCEIRO E PREVIDENCIÁRIO (art. 1º, §§ 1º e 2º). Altera o percentual de alíquota NORMAL do ENTE para 13,00%, PARA OS PLANOS FINANCEIRO E PREVIDENCIÁRIO, já incluídos 2,00% de taxa de administração (art. 1º, § 3º). Estabelece o percentual de alíquota SUPLEMENTAR, para ano de 2016, de 2,00%, PARA O PLANO PREVIDENCIÁRIO (art. 2º, tabela). Vigência em 11/08/2016 (art. 3º).</t>
  </si>
  <si>
    <t>O Decreto n° 6.718/2016-Publicado em 16/12/2016 VIGÊNCIA: 16/12/2016 - art.6º - (Autorização por Decreto - § ÚNICO-art. 2º da Lei nº 3.825/2016)–Estabelece contribuição - sendo: PLANOS FINANCEIRO E PREVIDENCIÁRIO:  (NORMAL – 13% - incluído 2% taxa adm), PLANO PREVIDENCIÁRIO DE 2016 A 2048: SUPLEMENTAR - sendo: (2016 – 2%), (2017 – 5%), (2018 – 7%), (2019 – 9%), (2020 – 11%), demais conforme a Tabela do art. 1º.</t>
  </si>
  <si>
    <t>O art. 70° paragrafo 5° da Lei Complementar n° 001/2013, publicada em 16/12/2013,  mantém o percentual da alíquota anteriormente vigente, a partir de 16/12/2013</t>
  </si>
  <si>
    <t>O art. 2° do Decreto nº 175/2013, publicada em17/04/2013, alterou o art. 2° da Lei Complementar  nº 294/2012, mantendo o percentual de 11% da alíquota anteriormente vigente incidente sobre a remuneração de contribuição definida no art. 79 da Lei n° 201/2007. O art. 3° do Decreto nº 175/2013 prevê anterioridade nonagesimal para aplicação da alíquota. A autorização para alteração das alíquotas por ato do Poder Executivo está disposta no inc. I do § 1° do art. 78 da Lei n° 201/2007, com a redação dada pela Lei Complementar n° 294/2012.</t>
  </si>
  <si>
    <t>DECRETO Nº 283/2018-EDIÇÃO/PUBLICAÇÃO: 30/05/2018 – VIGÊNCIA-art. 3º: DATA PUBLICAÇÃO-(LEGISLAÇÃO QUE AUTORIZA ALTERAR CUSTEIO DO ENTE POR DECRETO:  Inc. I – art. 1º -Lei nº 294-2012) –ESTABELECE CUSTEIO-arts. 1º/2º:  (ENTE TOTAL = 27% - sendo: ENTE = 16% e SEGURADOS = 11%, portanto temos: (ALIQUOTA NORMAL = 14,36% -incluído 2% de Desp. Adm),  (SUPLEMENTAR-DE 2018 A 2022 = 1,64%). DEMAIS SUPLEMENTARES: DE 2023 A 2043 = 53,70%.</t>
  </si>
  <si>
    <t>O art. 1º e Parágrafo único do Decreto nº 154/2014, de 30 de setembro de 2014, publicado em 30/09/2014 mantém o percentual da alíquota em 11%, a partir de 01/01/2015 (art.4º).</t>
  </si>
  <si>
    <t>O Decreto N° 106/2017 - DE: 29/09/2017– PUBLICADO: 29/09/2017/ VIGÊNCIA:01/01/2018 (art. 4°-produzindo seus efeitos em relação ao artigo 1°, a partir do primeiro do dia do mês seguinte aos noventa dias posteriores à sua publicação). ESTABELECE CUSTEIO: ENTE TOTAL - 21,74% - sendo: (NORMAL - 12,51% + SUPLEMENTAR 2018 - 9,23%). SUPLEMENATAR/PERÍODO: DE 2018 A 2041-anexo I: (2018 - 9,23%), (2019 - 10,23%), (2020  - 11,23%), (2021 - 12,23%),  (2022 - 14,23%), (2023 - 17,23%), (2024 - 21,23%), (2025 - 24,18%), (2026 A 2041 - 58,87%). (AUTORIZA ESTABELECER CUSTEIO DO ENTE POR ATO DO CHEFE DO PODER EXECUTIVO - LEI  Nº 1.105/2010-ART. 5º).</t>
  </si>
  <si>
    <t>O art. 1º da Lei nº 702/2015, de 30 de janeiro de 2015, publicada em 30/01/2015, mantém o percentual da alíquota em 11%, a partir de 30/01/2015.</t>
  </si>
  <si>
    <t>A Lei nº 6783/2017, de 13/12/17 – PUBLICAÇÃO/VIGÊNCIA: 13/12/2017.  Estabelece custeio (Art.9º) TOTAL do ENTE: 17,49, já incluídos 2% de taxa administrativa. SEGURADOS (Art. 8º): 11%. Poderá estabelecer novo custeio por meio de Decreto (Art. 10 § único). Fica extinta a segregação de massas (Art. 6 § único).</t>
  </si>
  <si>
    <t>24748773120 em 26/07/2018: A LC nº 160/2018, de 5/7/2018 – PUBLICAÇÃO/VIGÊNCIA: 5/7/2018(Art. 3º). Define o custeio (Art.1º): ENTE NORMAL TOTAL: 23,67%, permanecem inalteradas as demais regras e dizeres previstos na LC nº 149/2017. Compreende-se desse modo ENTE  TOTAL ( NORMAL 19,29% +4,38 SUPLEMENTAR = 23,67%), conforme LC n° 149/17.   A Lei Complementar n°149/2017, publicado em 15/05/2017, estabeleceu a alíquota do Ente para 2017 em 17%(sendo 12,62 Normal, incluído 2% Tx. Adm. e 4,38% suplementar). A partir de 2018 para 19,29%. Os servidores em 11%, e fixou alíquotas suplementares para os anos de 2017 a 2045, sendo 2017 e 2018(4,38%),2019(10%), 2020(15%), 2021(20%), e demais constantes presentes na tabela do art.1º § 2º. Vigência na data de publicação (art.2º).</t>
  </si>
  <si>
    <t>Os arts. 1º e 4º da Lei nº 1.278/2015, publicada em 17/03/2015, alterou o §2º do art. 78 da Lei nº 1.155/2009, mantendo o percentual da alíquota dos segurados em 11%. Vigência (art. 6º).</t>
  </si>
  <si>
    <t>O Decreto nº 42/2017, de 10/03/2017- Autorizado pelo Art. 1º I, da Lei n° 1278/2015 - PUBLICAÇÃO/VIGÊNCIA: 10/03/2017. Estabelece custeio (Art. 1º/tabela), no período de 2017 a 2047: NORMAL do ENTE - (2017 - 15,70%), (2018 a 2047 – 18,98%), já incluídos 2% de tx. adm.(Art. 1º§ 4º). SUPLEMENTAR: (2017 – 0,80), (2018 - 3%), (2019 – 6%), (2020 – 9%), (2021 – 12%) e demais conf. tabela.</t>
  </si>
  <si>
    <t>O art. 1º da Lei nº 655/2010 alterou o art. 14 da Lei nº 575/2005, alterada pela Lei n&amp;#9658,7 611/2008.</t>
  </si>
  <si>
    <t>O art. 1º da Lei nº 655/2010 alterou o art. 14 da Lei nº 575/2005, alterada pela Lei n&amp;#9658,7 611/2008. A Lei nº 655/2010 estabelece as seguintes aliquotas de contribuição relativas ao custo suplementar, 1º ao 5º ano= 2%, 6º ao 10º ano= 6,50% 11º ao 15º= 11%, 16º ao 20º 15,50%, 21º ao 25º ano=20% 26º ao 35º ano =24,50%. Considerada a noventena. (art. 2º).</t>
  </si>
  <si>
    <t>LEI N° 535/2016-PUBLICADA: 12/12/2016 – VIGENCIA - art. 5º: 12/12/2016- ESTABELECE CUSTEIO: (SERVIDORES – 11%), (ENTE-2016–14,34%-incluído 2% de taxa de adm), (ENTE-2017–17,65%),  SUPLEMENTARES/Período: DE: 2016 A 2047: (2016/2017 – 4,70%), (2018 – 6%), (2019 – 10%), (2020 - 14%), (2021 – 18%), (2022 - 22%), demais constam na norma.</t>
  </si>
  <si>
    <t>O art. 98 da Lei nº 2605/2011 prevê o princípio nonagesimal para os segurados ativos, inativos e pensionistas.</t>
  </si>
  <si>
    <t>O Decreto nº 383/2017-DE:14/07/2017 – PUBLICADA: 25/07/2017 VIGÊNCIA:  01/08/2017 – art.2°./ESTABELECE CUSTEIO: (ENTE TOTAL – 18,07%, sendo: ENTE NORMAL 15,10%, já incluída a taxa de administração de 2%) E SUPLEMENTARES/PERÍODO: de 2016 a 2050-sendo: (2018 	a 2019 – 2,97%), (2020 – 4,97%), (2021 – 6,97%), (2022 – 8,97%), as demais constam da tabela, do art. 1° da referida norma.</t>
  </si>
  <si>
    <t>O Decreto nº 383/2017-DE:14/07/2017 – PUBLICADA: 25/07/2017 VIGÊNCIA:  01/08/2017 – art.2°./ESTABELECE CUSTEIO: (ENTE TOTAL – 18,07%, sendo: ENTE NORMAL 15,10%, já incluída a taxa de administração de 2%) E SUPLEMENTARES/PERÍODO: de 2016 a 2050-sendo: (2018 a 2019 – 2,97%), (2020 – 4,97%), (2021 – 6,97%), (2022 – 8,97%), as demais constam da tabela, do art. 1° da referida norma.</t>
  </si>
  <si>
    <t>A Lei n° 594/2012 altera o § 2°, do art. 78, da Lei n° 435/2007, mantendo a alíquota dos inativos em 11%.</t>
  </si>
  <si>
    <t>O art. 1º da Lei Nº 629/2014, publicada em 22/09/2014, manteve o percentual da alíquota anteriormente vigente, a partir de 01/10/2014.</t>
  </si>
  <si>
    <t>Incidentes sobre a base de cálculo previdenciária estabelecida em Lei Municipal.</t>
  </si>
  <si>
    <t>O Decreto nº 022/2017 (autorizado pela Lei nº 485/2010), de 06/02/2017, publicado nesta mesma data, altera o percentual da alíquota NORMAL do ente para 11,13%, já incluída a taxa de administração de 2% (art. 1º) e fixa percentuais de alíquotas SUPLEMENTARES para o período de 2016 a 2046, sendo: (2016 a 2020 – 12,87%), (2021 a 2046 – 63,76%), conforme §1º, art. 1º. Além da alíquota de 24%, o Ente deve efetuar aporte de capital de 20% sobre a folha de benefícios dos inativos e pensionistas (§1º, art. 2º). Vigência em 01/02/2017 (art. 5º).</t>
  </si>
  <si>
    <t>O art.1° da Lei n° 697/2011, publicada em 15/08/2011, manteve o percentual da alíquota anteriormente vigente, a partir de 13/11/2011.</t>
  </si>
  <si>
    <t>A Lei n° 811/2015, publicado em 31/12/2015, manteve a alíquota NORMAL em 13% e dos segurados em 11%. Fixou novos percentuais de alíquota suplementares para o período de 2015 a 2045. Sendo: 2015 a 2017(7,80%),2018 a 2019(12,80%)e demais constantes do artigo 2° § 2º. Vigência a partir de 1/1/2016 (art. 3º).</t>
  </si>
  <si>
    <t>LEI N° 890/2017-DE: 26/10/2017-PUBLICADA: 26/10/2017 – VIGENCIA- art. 3º: 01/11/2017- ESTABELECE CUSTEIO: (ENTE - 13%-incluído 2% de taxa de adm),  SUPLEMENTARES/Período: DE: 2017 A 2026: (2017 – 7,80% ) (2018 E 2019 – 12,80%), (2020 – 20,52%), (2021- 25,52%), (2022 – 43,74%), (2023 A 2045 – 48,79%). / A LEI Nº 890/2017 - art. 2º- § 3º - Autoriza o Poder Executivo, alterar o custeio do Ente.</t>
  </si>
  <si>
    <t>O art. 15 da Lei  n° 676/2006, publicada em 20/03/2006 -  estabelece que sua vigência será no 1º dia do mês seguinte aos noventa dias posteriores à publicação(art.79), mantendo o percentual de 11% da alíquota anteriormente vigente.”</t>
  </si>
  <si>
    <t>Retificando a informação anterior: o art. 4° da Lei n° 941/2013, publicada em 18/12/2013, prevê que as contribuições previstas nos arts. 1/, 2° e 3° destas Lei serão exigidas a partir do primeiro dia do mês seguinte ao da publicação desta Lei., ou seja, 01/10/2014.</t>
  </si>
  <si>
    <t>O art. 1º e Parágrafo Único do Decreto nº 167/2014, de 16/10/2014, publicado em 16/10/2014 mantém o percentual da alíquota de 11%, a partir de 14/01/2015 (art. 4º, contagem nonagesimal).</t>
  </si>
  <si>
    <t>O Decreto nº 216/2016-PUBLICADO: 30/09/2016- Estabelece PLANO DE CUSTEIO-sendo:   (TOTAL DO ENTE: 21,81%-que corresponde a: (16,81%-NORMAL) mais (SUPLEMENTAR PARA 2017 - 5%), demais suplementares-conf. Anexo I-sendo: (2018 -6% ),  (2019 – 8%), (2020 – 12%).../ Decreto autorizado pelo art. 79 da Lei Municipal nº 020/2010–VIGÊNCIA/EFEITOS: 01/01/2017 – ver art. 4º-estabelece 1º dia do mês seguinte à noventena.</t>
  </si>
  <si>
    <t>DECRETO N° 1.535/2018 – DE: 01/10/2018 - PUBLICAÇÃO: 01/10/2018 – VIGÊNCIA- art. 4º: 01/01/2019 – ESTABELECE CUSTEIO-art. 2º: (ENTE TOTAL – 22,14%- sendo: NORMAL – 15,02% - incluído 2% taxa adm.,  SUPLEMENTAR 2019 – 7,12%. SUPLEMENTAR/Período: 2019 A 2045:  (2019 – 7,12%), (2020 – 8,12%), (2021 – 9,12%), (2022 – 10,12%), (2023 A 2027 – 17,28%), (2028 A 2045 – 26,07%). FUNDAMENTO: art. 5º - LEI Nº 016/2011. O art. 4º - REVOGA o Decreto 1332/2017.</t>
  </si>
  <si>
    <t>Lei n° 2.222/2016-PUBLICAÇÃO/VIGENCIA-art. 1º-§ 3º-No custeio normal do Ente está incluído 2% de taxa de adm.</t>
  </si>
  <si>
    <t>Lei n° 2.222/2016-PUBLICAÇÃO/VIGENCIA-art. 3º: 17/08/2016-ESTABELECE CUSTEIO: (SEGURADOS – 11%), (ENTE – 18,24%), APORTES/PERÍODO: 2016 A 2016: (2016 –ANUAL – 850.059,77 – MENSAL – 70.838,31), (2017 –ANUAL – 1.384.752,56 – MENSAL – 115.396,05), (2018 – ANUAL – 2.197.800,14 – MENSAL – 183.150,01), (2019 – ANUAL – 2.825.172,18 – MENSAL – 235.431,01), (2020 – ANUAL – 3.668.687,87 – MENSAL – 305.723,99).</t>
  </si>
  <si>
    <t>O art.2° da Lei n° 393/2014, publicada em 02/07/2014, manteve o percentual da alíquota anteriormente vigente, a partir de 01/08/2014.</t>
  </si>
  <si>
    <t>O art. 1º da Lei nº 416/2015, publicada em 08/12/2015, alterou as alíquotas de contribuição previdenciária, mantendo o percentual de 11% da alíquota dos servidores ativos anteriormente vigente. Vigência (art. 4º).</t>
  </si>
  <si>
    <t>O Decreto nº 047/2018, de 20/04/2018, publicado em 20/04/2018, Vigência/efeitos: 01/05/2018 (a cobrança da contribuição previdenciária prevista neste Decreto deverá ser exigida no primeiro dia do mês subsequente a sua publicação), autorizado pela Lei nº  416/2015, manteve o percentual da alíquota de custo normal em 15%, já incluso a taxa de administração (§1º, art. 2º).  Fixou novas alíquotas suplementares para o período de 2018 a 2047, sendo: 2018 (6,00%), 2019 (8,00%), 2020 (10,00%), 2021 (12,00%), 2022 (14,00%). Demais constantes na Tabela (§ 2º, art. 2º).</t>
  </si>
  <si>
    <t>A Lei n° 679, publicada em 28 de novembro de 2012 prevê que para efeitos de cobrança da contribuição previdenciária, observar-se-á o prazo de noventa dias, a partir da data de publicação, ou seja, 26/02/2013,mantendo a alíquota do servidor ativo em 11%.</t>
  </si>
  <si>
    <t>A Lei n° 679, publicada em 28 de novembro de 2012 prevê que para efeitos de cobrança da contribuição previdenciária, observar-se-á o prazo de noventa dias, a partir da data de publicação, ou seja, 26/02/2013,mantendo a alíquota do servidor inativo em 11%.</t>
  </si>
  <si>
    <t>DECRETO Nº 1320/2017-DE: 23/10/2017-PUBLICADO: 23/10/2017 – VIGÊNCIA-ART. 3º: 23/10/2017- ALTERA OS §§ 2º E 3º -ART. 78-LEI Nº 716/2013: ESTABELECE CUSTEIO:  (NORMAL – 19,85%-INCLUÍDO 2% DE TAXA ADM.), SUPLEMENTAR/PERÍODO: DE 2017 A 2045: (2017  - 19,79%), (2018 – 23,18%), (2019 – 26,86%), (2020 – 30,54%)./(AUTORIZADO ESTABELECER CUSTEIO DO ENTE POR ATO DO PODER EXECUTIVO-(LEI Nº 716/2013-Art. 78º-§§ 2º E 3º).</t>
  </si>
  <si>
    <t>A LC nº 46/2018, de 10/7/2018 – PUBLICAÇÃO/VIGÊNCIA: 10/7/2018(Art.4º). Estabelece custeio (Art.1º): ENTE NORMAL 12,76%, já incluído 2% de tx. adm.  – SEGURADOS: 11% - SUPLEMENTAR, no período de: 2018 a 2044: (2018 – 1,24%), (2019 a 2024– 2,24%), as demais constam na norma. Poderá alterar alíquotas por meio de Decreto (Art. 2º).</t>
  </si>
  <si>
    <t>O art. 1° da Lei n° 393/2011, publicada em 13/03/2013, manteve o percentual da alíquota dos segurados e pensionistas em 11%, a partir de 11/06/2013. O art. 4° prevê anterioridade nonagesimal. O art. 5° estabelece a possibilidade de alteração das alíquotas por meio de decreto do Poder Executivo.</t>
  </si>
  <si>
    <t>O art. 1° da Lei n° 393/2011, publicada em 13/03/2013, manteve o percentual da alíquota dos segurados e pensionistas em 11%, a partir de 12/06/2013. O art. 4° prevê anterioridade nonagesimal. O art. 5° estabelece a possibilidade de alteração das alíquotas por meio de decreto do Poder Executivo.</t>
  </si>
  <si>
    <t>O Decreto n° 302/2016-Publicado em 05/12/2016 VIGÊNCIA: 01/01/2017(art.4º) Autorização por Decreto-art. 5º-Lei 396/2013–Estabelece contribuição-art. 1º: (ENTE-NORMAL–9,26%-incluído 2%desp.Adm.), CUSTO SUPLEMENTAR/ATÉ 2051- sendo: (2017 A 2020 – 6,74%), demais conforme Tabela § 1º-art. 1º da norma.</t>
  </si>
  <si>
    <t>Cláudio.Soares – O Decreto nº 1.949/2016, publicado em 26/08/2016, mantém o percentual de alíquota NORMAL do ENTE em 11,53% (art. 1º, § 2º, tabela). Altera o percentual de alíquotas SUPLEMENTARES para o período de 2016 a 2046, sendo 2016 (4,45%), 2017 (5,43%), 2018 (6,42%), 2019 (7,40%), 2020 (8,39%) e demais conforme tabela (art. 1º, § 2º, tabela).  Vigência em 26/08/2016 (art. 3º). Decreto autorizado pelo artigo 78, § 4º da Lei Municipal nº 1.769/2013.</t>
  </si>
  <si>
    <t>A Lei Municipal nº 860/2016, de 24/10/2016, publicada em 24/10/2016, altera o percentual de alíquota NORMAL do ENTE para 21,96%, já incluída a taxa de administração de 2% (art. 1º). Fixa alíquotas suplementares para o período de 2016 a 2044, sendo: 2016 (13,07%), 2017 (13,07%), 2018 (15,57%), 2019 (18,57%), 2020 (21,57%). Demais conforme Tabela (art. 2º). Vigência na data de publicação (art. 5º), com efeitos a partir de 23/01/2017 (§ 1º, art. 3º).</t>
  </si>
  <si>
    <t>DECRETO Nº 1015/2018-DE: 01/10/2018-PUBLICADO: 01/10/2018-VIGÊNCIA: ART. 4º - 01/01/2019-  ALTERA DISPOSITIVOSDA LEI MUNICIPAL N  258/2007,DE 10 DEABRIL DE 2007, E DA OUTRAS PROVIDÊNCIAS. - ESTABELECE CUSTEIO-arts. 1º/2º e ANEXO I: (ENTE TOTAL = 24% - SENDO: NORMAL - 16,51% e SUPLEMENTAR 2019 – 7,49%. ANEXO I: SUPLEMENTARES DE 2019 a 2041: (2019 - 7,49%), (2020 -8,49%), (2021 - 9,49%), (2022 - 10,49%), (2023 - 11,49%), demais constam no Anexo I./ FUNDAMENTO PARA EMISSÃO DE DECRETO: ART. 5º- LEI Nº 285/2010)</t>
  </si>
  <si>
    <t>a Lei nº 940/2006, de 02/12/2006, em seu artigo 2º segrega a massa criando dois grupos, fianceiro e previdenciário, com data de corte em 31/12/2006. O § 2º fixa as alíquotas em 11% para ativos, Inativos e Pensionistas e Ente.</t>
  </si>
  <si>
    <t>Incidente sobre as parcelas de aposentadoria e de pensão que superem o dobro do limite máximo estabelecido para os benefícios do RGPS.</t>
  </si>
  <si>
    <t>Retificando: O art. 1º da Lei nº 228/2009, publicada em 03/12/2009, modifica o percentual de alíquota do ente para 13,00%, a partir de 03/03/2010. No percentual de alíquota do ente está somado o percentual da contribuição destinada ao custeio das despesas administrativas, de 2,00%, e o custo suplementar de 1,57% (conf. a tabela, parte integrante do art. 1º). O art. 2º estabelece anterioridade nonagesimal para início de aplicação das novas alíquotas.</t>
  </si>
  <si>
    <t>LEI Nº 542/2018 – DE: 18/09/2018- Publicada: 18/09/2018 – Vigência-art. 3º: 01/01/2019 – ALTERA A LEI Nº 408/2009 – Estabelece Custeio: (SEGURADOS – 11%), (NORMAL – 21,98%-já incluso 2% de taxa de adm.), SUPLEMENTARES/PERÍODO: 2019 A 2047: (2019 – 11,30%), (2020 – 13,30%),  (2021 – 16,30%), (2022 – 19,30%), (2023 – 22,30%), demais contam na tabela-art. 2º da norma.</t>
  </si>
  <si>
    <t>O art. 15 da Lei nº 1.772/2013, publicada em 24/09/2013, manteve o percentual de 11% da alíquota anteriormente vigente.</t>
  </si>
  <si>
    <t>O art. 15 da Lei nº 1.772/2013, publicada em 24/09/2013, manteve o percentual de 13% da alíquota anteriormente vigente, já incluído o percentual de 2% destinado ao custeio das despesas administrativas.</t>
  </si>
  <si>
    <t>O art. 1° do Decreto n° 082/2015, de 11/08/2015, publ. 13/08/2015, VIGÊNCIA: 01/08/2015 - (art. 3º), estabelece alíquotas: ENTE: (18,91%), SUPLEMENTAR-PERÍODO: (DE 2014 A 2045), SENDO: (2014 A 2018 - 5,09%), (2019 A 2023 - 15, 09%). As demais constam na tabele, § 2º, art. 1º.AUTORIZAÇÃO POR DECRETO - LEI Nº 1.099/2009 - ART. 78%, ALTERADO PELA LEI Nº 1.151/2011.</t>
  </si>
  <si>
    <t>O art. 1° da Lei n° 009/2013, publicada em 05/11/2013, modifica o percentual da alíquota do ente em 13,53%, a partir de 03/02/2014. No percentual de alíquota do ente está somado o percentual da contribuição destinada ao custeio das despesas administrativas, de 2,0%. O Paragrafo 3° prevê anterioridade nonagesimal para início de aplicação das novas alíquotas. O parágrafo único, art. 1° “estabelece que o Poder Executivo poderá, por Decreto realizar as alterações.</t>
  </si>
  <si>
    <t>O paragrafo 3° art. 78º da Lei nº 981/2013, publicada em 13/12/2013, reformula a Lei 778/2009, mantendo o percentual da alíquota anteriormente vigente, a partir de 13/12/2013.</t>
  </si>
  <si>
    <t>O Decreto n°381/2017, publicado em 15/03/2017, autorizado pela Lei nº 981/2013, alterou a alíquota do Ente, relativo ao período de 2016 a 2018, para 13%( sendo 10,83% Normal, 0,17% suplementar e 2% de TX. ADM) e fixou alíquotas suplementares para os anos de 2016 a 2045, sendo 2016 a 2018(0,17%),2019 a 2023(3,17%),2024 a 2045(37,77%) – art.2º. Vigência na data de publicação (art. 4º).</t>
  </si>
  <si>
    <t>Lei nº 372/2011, arts. 52º e 53º, estabelece os seguintes percentuais de contribuição: ENTE: 16%, segurados: 11%.</t>
  </si>
  <si>
    <t>O art. 2º da Lei 438/2014, publicada em 21/01/2014,, mantém o percentual de 11,00%, da alíquota anteriormente vigente, a partir de 01/02/2014.</t>
  </si>
  <si>
    <t>O Decreto nº 51/2018, de 2/5/2018 – PUBLICAÇÃO/VIGÊNCIA: 2/5/2018(Art. 4º). Autorizado pelo Art. 4º- da Lei nº 438/2014. Estabelece custeio (Art.1º/2º): NORMAL do ENTE: 16,34%, já incluída a taxa administrativa de 2% - SUPLEMENTAR para o período de 2018 a 2046, sendo: (2018 a 2022– 7,66%), (2023 a 2046 - 56,85%). Além da participação total do ENTE TOTAL: 24% (16,34%+7,66%), fará aportes mensais de 30% da folha... dos inativos e pensionistas, como fundo de reserva(Art. 2º §1º).</t>
  </si>
  <si>
    <t>A Lei nº 1170/20187-DE: 22/02/2018/ PUBLICADA:  22/02/2018 - VIGÊNCIA: 22/02/2018 -ver art.3º. Estabelece Plano de Custeio-ALIQUOTAS: (SEGURADOS=11%), (ENTE TOTAL 22%, SENDO: ENTE NORMAL - 13,74% (já incluso 2% taxa de administração) e SUPLEMENTAR/PERÍODO: DE 2018 A 2050=SENDO: do 1° ano ao 5° ano 8,26% e do 6° ao 28° ano 72,29%, que incidirão sobre a remuneração de contribuição dos servidores efetivos ativos, nos termos da lei.</t>
  </si>
  <si>
    <t>LEI Nº 706/2018 – DE: DE: 22/08/2018-PUBLICADO: 22/08/2018 – VIGÊNCIA: 01/09/2018 – pelo art. 3º/Altera os § 2°, 3°, 4° e 5°, do art. 78, da LC N° 002/2014/-ESTABELECE CUSTEIO: (SERVIDOR – 11%), (TOTAL DO ENTE = 19,50% - sendo: NORMAL =  13% - incluso 2%-Taxa Adm. + SUPLEMENTAR 2018 A 2019 – 6,50%. SUPLEMENTARES/PERÍODO DE 2018 A 2049: (2018 A 2019 – 6,50%), (2020 A 2024 – 13,50%), (2025 A 2049 – 50,91%).</t>
  </si>
  <si>
    <t>O Decreto nº 045/20156.VIGÊNCIA:  01/01/2017 (art. 4º-1º dia do mês seguinte aos 90 dias da publicação)-Autoriza Decreto - art. 5º da Lei Municipal nº 269/12-  ESTABELECE alíquotas:   (NORMAL  - 14%),  SUPLEMENTARES/PERÍODO: 2017 A 2041-sendo: (2017 – 8,65%), (2018 – 9,65%), (2019 – 10,65%), (2020 – 11,65%), as demais conforme o Anexo I .</t>
  </si>
  <si>
    <t>Considerada a noventena (art. 82 da Lei 324/2009).</t>
  </si>
  <si>
    <t>Os arts. 1º e 2º do Decreto n° 476/2016, autorizado pelo §1º do art. 2º da Lei Municipal nº 356/2011, publicado em 26/02/2016, mantem o percentual da alíquota normal do ente em 11% (já incluso 2% da taxa de administração) e altera as alíquotas suplementares para o período de 2016 a 2046, sendo: 8,37% (2016), 8,37% (2017), 8,37% (2018), 10,95% (2019), 10,95% (2020), e demais conforme tabela no art. 2º, a partir de 01/03/2016. Vigência (art. 3º).</t>
  </si>
  <si>
    <t>O art. 83, inciso II da Lei nº 418/2013, de 04 de outubro de 2013, publicada em 24 de outubro de 2013 institui o percentual da alíquota do ente em 11%, a partir de 22/01/2014 (contagem nonagesimal).</t>
  </si>
  <si>
    <t>O art. 1º, do Decreto n° 123/2013, de 29/04/2013,  publ. na mesma data, estabelece alíquota de contribuição previdenciária, período: Ano 2013, sendo: (ENTE-NORMAL - 12%) , (CUSTO ESPECIA – 1,88. VIGÊNCIA: 29/04/2013(art. 2º). O art. 3º, Lei nº 256/2011, autoriza o Poder Executivo a emitir Decreto, sempre...houver necessidade de alterar as alíquotas do Ente...</t>
  </si>
  <si>
    <t>A lei n. 94/2007 altera o art.3º da lei n. 53/2002. Desta forma, os demais arts. permanecem inalterados permanecendo em vigor o art.4º da lei n. 53/2002 que diz que a contribuição mensal do Município dar-se-á nas mesmas bases das contribuições dos segurados.</t>
  </si>
  <si>
    <t>A lei n. 94/2007 altera apenas o art.3º da Lei n. 53/2002. Desta forma, os demais arts. permanecem inalterados. Logo, deve-se observar a determinação contida no art.7º que diz: A sobrecarga para custeio administrativo do RPPS será de 15% das contribuições do município e dos segurados.</t>
  </si>
  <si>
    <t>Sobre a totalidade da remuneração.</t>
  </si>
  <si>
    <t>Sobre o que supere o valro do RGPS.</t>
  </si>
  <si>
    <t>Complementando: No percentual de alíquota do ente está somado o percentual da contribuição destinada ao custeio da taxa de administração, de 2%, conforme § 1º, art. 46º da Lei.</t>
  </si>
  <si>
    <t>O Inc. II, art. 33º, Lei nº 441/2013, de 05/09/2013, publ. 05/09/2013, mantém o percentual da alíquota anteriormente vigente (11%), a partir de 05/09/2013 (art. 105).</t>
  </si>
  <si>
    <t>O inciso II do art. 17 da Lei nº 738/2015, publicada em 26/11/2015, mantem o percentual de 11% da alíquota do segurado ativo anteriormente vigente. Vigência (art. 57).</t>
  </si>
  <si>
    <t>O inciso III do art. 17 da Lei nº 738/2015, publicada em 26/11/2015, mantem o percentual de 11% da alíquota do segurado aposentado anteriormente vigente. Vigência (art. 57).</t>
  </si>
  <si>
    <t>O inciso III do art. 17 da Lei nº 738/2015, publicada em 26/11/2015, mantem o percentual de 11% da alíquota do segurado pensionista anteriormente vigente. Vigência (art. 57).</t>
  </si>
  <si>
    <t>O inciso I do art. 17 da Lei nº 738/2015, publicada em 26/11/2015, mantem o percentual de 11% da alíquota normal do ente anteriormente vigente. Vigência (art. 57).</t>
  </si>
  <si>
    <t>O art. 1º da Lei n° 12/2011, publicado em 15/04/2011, alterou o art. 13, III da Lei n° 546/2010, modificando o percentual da alíquota do ente para 11%, a partir de 15/04/2011, incidente sobre a remuneração de contribuição definida no art. 13 da Lei nº 546/2010.</t>
  </si>
  <si>
    <t>O artigo 97 da Lei nº 35, de 13/10/2010, publicada em 13/10/2010, estabelece que, que a mesma entra em vigor no primeiro dia útil do mês subseqüente aos noventa dias após a sua publicação. Os noventa dias após a publicação ocorre em 11/01/2011. Portanto, a vigência da lei e respectivas alíquotas ocorre em 01/02/2011.</t>
  </si>
  <si>
    <t>O Decreto n° 06/2017, de 12/01/2017, PUBLICADO: na mesma data, VIGÊNCIA/EFEITOS: a partir de 01/01/2017(Art. 3°), (possibilidade de retroação, tendo em vista que o período ainda não é exigível). Revogando o Decreto n° 30/2013. Estabelece o custeio alterando a alíquota de contribuição patronal para 11,05% de custo normal.</t>
  </si>
  <si>
    <t>O pagamento do 13º salário dos servidores, será sempre no pagamento do mês que o funcionário fizer aniversário.</t>
  </si>
  <si>
    <t>Pelo Decreto nº 10/2005 - O pagamento do 13º salário dos servidores, será sempre no pagamento do mês que o funcionário fizer aniversário.</t>
  </si>
  <si>
    <t>Os arts. 1º, 2º e 3º da Lei Municipal nº 352/2015, publicada em 21/10/2015, modifica o percentual da alíquota normal e suplementar do ente, estabelecendo a alíquota normal de 11,40% para 2015 (já incluso 2% da taxa de administração – art. 4º) e 11,83% para 2016 a 2047. As suplementares são para o período de 2015 a 2047, sendo: 4,19% (2015), 4,50% (2016), 5% (2017) 6% (2018), 7% (2019), 8% (2020), e demais conforme art. 3º. Vigência (art. 5º e 7º).</t>
  </si>
  <si>
    <t>A Lei n° 02/2017, de 17/1/2017 – PUBLICAÇÃO/VIGÊNCIA: 30/1/2017– EFEITOS/VIGÊNCIA PARA OS SEGURADOS: 1/5/2017(Art. 62). Em atendimento a noventena conforme previsão no art. 195, § 6º - CF. Cria RPPS e estabelece custeio. (Art. 19 § 2º): NORMAL do ENTE: 11%, já incluído 2% de taxa adm.(Art. 37 § 1º). SEGURADOS(Art. 19 § 2º): 11%.</t>
  </si>
  <si>
    <t>A Lei n° 02	/2017, de 17/1/2017 – PUBLICAÇÃO/VIGÊNCIA: 30/1/2017– EFEITOS/VIGÊNCIA PARA OS SEGURADOS: 1/5/2017(Art. 62). Em atendimento a noventena conforme previsão no art. 195, § 6º - CF. Cria RPPS e estabelece custeio. (Art. 19 § 2º): NORMAL do ENTE: 13%, já incluído 2% de taxa adm.(Art. 37 § 1º). SEGURADOS(Art. 19 § 2º): 11%.</t>
  </si>
  <si>
    <t>O Decreto Nº 005/2011 estabelece a revisão do plano de amortização para o equacionamento de déficit atuarial. O valor do passivo Atuarial é de R$ 12.633.871,09, que será amortizado no curso de 34 anos a uma taxa suplementar inicial de 5,64% no ano de 2011 e seguindo conforme tabela: 6,19% para o ano de 2012, 6,74% para o ano de 2013, 7,29% para o ano de 2014, 7,85% para o ano de 2015, 8,40% para o ano de 2016, 8,95% para o ano de 2017, 9,50% para o ano de 2018, 10,05% para o ano de 2019,..., e 24,38% para o ano de 2045.</t>
  </si>
  <si>
    <t>As contribuições previdênciárias dos servidores inativos e pensionistas serão de 11%.</t>
  </si>
  <si>
    <t>complementando custeio suplementar: O art. 2º do Decreto nº 05/2011, publicado em 30/05/2011, alterou o art. 2º da Lei n° 215/2010, fixando novos percentuais de alíquota suplementar para o período de 2011 a 2030, a partir de 1º/6/2011.</t>
  </si>
  <si>
    <t>O art. 1° da Lei n° 470/2013, publicada em 02/08/2013, alterou o inc. IV do art. 48 da Lei n° 401/2009, modificando o percentual da alíquota do ente para 13,69%, a partir de 31/10/2013. O art. 3° prevê anterioridade nonagesimal.</t>
  </si>
  <si>
    <t>complementando custeio suplementar: O art. 2° da Lei n° 470/2013, publicada em 02/08/2013, fixou novos percentuais de alíquota suplementar para o período de 2013 a 2046, a partir de 31/10/2013.</t>
  </si>
  <si>
    <t>O art. 113 da Lei 1.616/06 prevê a alíquota de 11% para  inativos e pensionista.  o art. 141 diz que a lei entra em vigor na data da publicação e revoga as disposições em contrário.</t>
  </si>
  <si>
    <t>Majoração de alíquota.</t>
  </si>
  <si>
    <t>Lei nº 1000/2005 - Majoração de alíquota.</t>
  </si>
  <si>
    <t>Lei nº 1000/2005 - Criação da alíquota de pensionista.</t>
  </si>
  <si>
    <t>O art. 1° da Lei n° 1124/2010, publicado em 01/07/2010 altera o art. 13 da lei 1000/2005, estabelecendo a alíquota total do ente em 12,89%, sendo: 7,53% de alíquota suplementar e 5,36% de alíquota normal, a partir de 01/07/2010.</t>
  </si>
  <si>
    <t>complementando custeio suplementar: O art. 2º do Decreto n° 014/2013, publicado em 03/05/2013, alterou o art. 2º da Lei n° 1125/2010, fixando novos percentuais de alíquota suplementar para o período de 2013 a 2044, a partir de 02/05/2013, incidentes sobre a remuneração de contribuição definida no art. 13 da Lei nº 1000/2005.</t>
  </si>
  <si>
    <t>O art. 23° da Lei n° 036/2013, publicada em 19/12/2013, mantém o percentual da alíquota anteriormente vigente, a partir de 19/12/2013. O paragrafo 1°, art. 23° estabelece que “O poder executivo poderá realizar as alteração necessárias por meio de decreto</t>
  </si>
  <si>
    <t>O art. 1° do decreto n° 195/2013, publicada em 26/12/2013, modificou o percentual da alíquota do ente em 16,57%, a partir de 26/12/2013. O paragrafo 1°, art. 23° da Lei n° 36/2013  estabelece que “O poder executivo poderá realizar as alteração necessárias por meio de decreto”.</t>
  </si>
  <si>
    <t>O Decreto n° 08/2017, de 22/05/2017- PUBLICAÇÃO/VIGÊNCIA: 22/05/2017 (Art. 3°). EFEITOS PARA ALÍQUOTA SUPLEMENTAR (Art. 2º § único): 1/6/2017 - Autorizado pelo Art. 14º-§ 1º da Lei 70/2010. Estabelece contribuição ENTE NORMAL(Art.2º): 12,55% - SUPLEMENTAR/PERÍODO: 2017 a 2049 - sendo: (2017 – 5,21%),  (2018 – 8,34%), (2019 – 11,48%), (2020 – 14,61%), (2021 – 17,75%),  demais conforme tabela Art. 2º.</t>
  </si>
  <si>
    <t>Incidente sobre a totalidade de remuneração de contribuição.</t>
  </si>
  <si>
    <t>Incidente sobre a parcela que supere o valor de R$ 2.508,72.</t>
  </si>
  <si>
    <t>Governo do Estado do Maranhão - MA</t>
  </si>
  <si>
    <t>A Lei nº 104, de 2007, em seu art. 1º alterou o disposto no caput do art. 14 da Lei nº 68, de 2002, uma vez que a contribuição de 11% incidirá sobre o total da remuneração.</t>
  </si>
  <si>
    <t>O Decreto nº 03/2012-GP, estabelece o plano de amortização para equacionamento de déficit atuarial no curso de 31 anos a uma taxa suplementar de 1,53% conforme a segue: 2012-1,53%, 2013-1,65%, 2014-1,76%, 2015-1,87%, 2016-1,99%, 2017-2,10%, 2018-2,22%, 2019-2,33%,2020-2,45%, os anos posteriores encontram-se no Anexo I da lei até o ano de 2042 arquivada na pasta do município e em arquivo magnético no PIAU/CGNAL NA PASTA LEIS EQUILÍBRIO ATUARIAL.</t>
  </si>
  <si>
    <t>A Lei nº 104, de 2007, inclui o Parágrafo único no art. 14  da Lei nº 68, de 2002, criando  a alíquota de contribuição no percentual de 11% para os inativos e pensionistas que recebem proventos e pensão acima do teto limite estabelecido para o RGPS.</t>
  </si>
  <si>
    <t>complementando custeio suplementar: O art. 2º do Decreto n° 03/2012, publicado em 22/05/2012, alterou o art. 2º da Lei n° 167/2010, fixando novos percentuais de alíquota suplementar para o período de 2012 a 2042, a partir de 25/05/2012.</t>
  </si>
  <si>
    <t>O art. 13, inciso III da Lei nº 460/2014, de 14 de março de 2014, publicada em 14/03/2014 mantém o percentual da alíquota do ente em 11%, a partir de 01/04/2014.</t>
  </si>
  <si>
    <t>O art. 13, incisos I e II da Lei nº 460/2014, de 14 de março de 2014, publicada em 14/03/2014 mantém o percentual da alíquota de 11%, a partir de 01/04/2014.</t>
  </si>
  <si>
    <t>Isabella - 24/11/2005 - Houve majoração do percentual de alíquota, aplica-se o prazo disposto no art. 75 da Lei nº 353/2005.</t>
  </si>
  <si>
    <t>Lei nº 353/2005.</t>
  </si>
  <si>
    <t>O art. 13 da Lei nº 07 de 19 de setembro de 2014, publicada em 25/09/2014, altera o percentual da alíquota do ente para. 11%, a partir de 25/09/2014.</t>
  </si>
  <si>
    <t>art. 13, incisos I e II da Lei nº 07 de 19 de setembro de 2014, publicada em 25/09/2014, alteram o percentual para 11%, a partir de 25/09/2014.</t>
  </si>
  <si>
    <t>O art. 13, incisos I e II da Lei nº 07 de 19 de setembro de 2014, publicada em 25/09/2014, alteram o percentual para 11%, a partir de 25/09/2014.</t>
  </si>
  <si>
    <t>A Lei nº 482/2013, publicada em 27/03/2013, reorganiza o RPPS, mantendo o percentual de 11% da alíquota anteriormente vigente.</t>
  </si>
  <si>
    <t>Retificando: O art. 1° da Lei n° 631/2014, publicada em 23/12/2014, alterou o inciso IV da Lei n° 482/2013, modificando o percentual da alíquota do ente para 16,05% NORMAL + 7,23% (5% + 2,23% de evolução anual a partir de 2015 por 20 anos, que será estabilizada em 49,60%, assim permanecendo até  2049). VIGÊNCIA: 24/03/2015 -  ...a partir do nonagésimo dia após a publicação....</t>
  </si>
  <si>
    <t>O inciso I do art. 82 da Lei nº 509/2014, publicada em 15/12/2014, mantem o percentual de 11% da alíquota dos servidores ativos anteriormente vigente. Vigência (art. 150).</t>
  </si>
  <si>
    <t>O inciso I do art. 82 da Lei nº 509/2014, publicada em 15/12/2014, mantem o percentual de 11% da alíquota dos pensionistas anteriormente vigente. Vigência (art. 150).</t>
  </si>
  <si>
    <t>O inciso I do art. 82 da Lei nº 509/2014, publicada em 15/12/2014, mantem o percentual de 11% da alíquota dos servidores inativos anteriormente vigente. Vigência (art. 150).</t>
  </si>
  <si>
    <t>O inciso II do art. 82 da Lei n° 509/2014, publicada em 15/12/2014, modifica o percentual da alíquota do ente para 13% (já incluso 2% da taxa de administração), a partir de 15/12/2014. Vigência (art. 150).</t>
  </si>
  <si>
    <t>A Lei nº 1.358/2013, publicada em 27/06/2013, reestruturou o RPPS, modificando o percentual da alíquota dos inativos para 11%, a partir de 25/09/2013, pois houve majoração da alíquota.</t>
  </si>
  <si>
    <t>A Lei nº 1.358/2013, publicada em 27/06/2013, reestruturou o RPPS, modificando o percentual da alíquota dos pensionistas para 11%, a partir de 25/09/2013, pois houve majoração da alíquota.</t>
  </si>
  <si>
    <t>A Lei nº 1.358/2013, publicada em 27/06/2013, reestruturou o RPPS, modificando o percentual da alíquota dos ativos para 11%, a partir de 25/09/2013, pois houve majoração da alíquota.</t>
  </si>
  <si>
    <t>A Lei nº 164/2018 - de 21/05/2018 - PUBLICADA: 08/06/2018 - Vigência/Efeitos: CONFORME ART. 120º: 07/09/2018 - (CRIA REGIME E INSTITUI CUSTEIO: ALIQUOTAS: (SERVIDORES - 11%), (ENTE TOTAL - 14%, incluído  2% Taxa Adm §  E SUPLEMENTAR - 1%).</t>
  </si>
  <si>
    <t>ESTABELECE ALIQUOTAS: DECRETO Nº 021-2013–de 15/04/2013-Publ. 15-04-2013-VIGÊNCIA: 15/04/2013-ENTE NORMAL: (11,57%), SUPLEMENTAR-PERÍODO: (2013- 0,08%) –  “...permanecerá em vigência até que seja procedida, mediante ato, a revisão anual de que trata o § 1º..AUTORIZAÇÃO  POR DECRETO: Lei nº 024/2013- § 2º, art. 2º. A NORMA ESTABELECE EFEITO RETROATIVO(art. 2º) A 01/01/2013-PORÉM SERÁ REGISTRADA NA DATA DA PUBLICAÇÃO-Vez que a norma está reduzindo a alíquota do ENTE - Em observância a Orientação da Nota Conjunta CGACI-CGNAL Nº 01-2015.</t>
  </si>
  <si>
    <t>guilherme.cbaptista em 10/06/2011: Lei 167 de 25/03/2011 reestrutura Instituto de Previdência do município.</t>
  </si>
  <si>
    <t>guilherme.cbaptista em 10/06/2011: Lei 167 de 25/03/2011 reestrutura Instituto de Previdência do Município.</t>
  </si>
  <si>
    <t>guilherme.cbaptista em 10/06/2011: Lei nº167 de 25/03/2011 reestrutura Instituto de Previdência do município.</t>
  </si>
  <si>
    <t>O art. 82 da Lei prevê a vigência a partir do primeiro dia do mês seguinte aos 75 (setenta e cinco) dias posteriores à sua publicação.</t>
  </si>
  <si>
    <t>Incidente sobre a totalidade da remuneração de contribuição. O art. 82 da Lei prevê a vigência a partir do primeiro dia do mês seguinte aos 75 (setenta e cinco) dias posteriores à sua publicação.</t>
  </si>
  <si>
    <t>A Lei nº 382/2014, publicada em 20/08/2014, mantém o percentual de alíquota dos SEGURADOS em 11,00% (Art. 13, I e II). Mantém o percentual de alíquota NORMAL do ENTE 11,00% (Art. 13, III). Vigência a partir de 20/08/2014. Efeitos a partir de 18/11/2014 para as alíquotas dos SEGURADOS conforme artigo 92.</t>
  </si>
  <si>
    <t>A Lei n° 21, publicada em 29/09/1997, em seu art. 168º prevê alíquotas dos segurados ativos em 6%.</t>
  </si>
  <si>
    <t>joana.tosta em 21/01/2015: Retificando a informação anterior: onde se lê publicada em 14/04/2014 , leia-se publicada em 14/03/2014 .</t>
  </si>
  <si>
    <t>Retificando a informação anterior: a alíquota de 11% a partir de 13/06/2014, por força da noventa para início de regime, prevista no § 6° do art. 195 da CF/1988.</t>
  </si>
  <si>
    <t>o Decreto nº 28.925/2006, publicado em 17/01/2006 em seu artigo 1º segrega a massa e no § 1º cria o fundo financeiro, com data de corte em 31/12/2004. O § 2º estabelece que as alíquotas serão as mesmas previstas na Lei 4.395/2004, para o Fundo financeiro. O § 3º cria o fundo Capitalizado. A Lei 4.395/2004 em seu artigo 63, § único fixa as alíquotas em 11% para Ativos, Aposentados e Pensionistas e Ente.</t>
  </si>
  <si>
    <t>&gt;&gt; OBSERVAÇÃO, O parágrafo único do art. 12 da Lei 4.715/2006 dispõe que os aposentados e pensionistas contribuirão com 11% sobre a parcela dos proventos de aposentadorias e pensões que supere 60% do limite do RGPS.</t>
  </si>
  <si>
    <t>A Lei Municipal nº 5358/2010 estabeleceu, para o Plano de Custeio, a segregação dos ativos, aposentados e pensionistas em duas massas: A primeira será formada pelos servidores ( e dependentes) admitidos até 31/01/2008, inativos e pensionistas (Plano Financeiro) e a segunda será formada pelos servidores ( e dependentes) ativos admitidos a partir de 01/02/2008 ( Plano Previdenciário).</t>
  </si>
  <si>
    <t>A Lei Complementar de nº 207, publicada em 03/06/2015, com vigência para a mesma data, altera em seu 1º artigo, consolida, altera e atualiza a legislação previdenciária dos servidores públicos do município de São Mateus do Maranhão. Artigo 66  Prever alíquota normal do ente em 10,96%, e segue prevendo, em tabela, alíquota suplementar  para o período de 2016 a 2046. Sendo: 5,00% para o ano 2016, 7,00% para o ano de 2017, 9,00% para o ano de 2018, 11,00 para o ano de 2019, 13,00 para o ano de 2020 e demais constantes da tabela do mesmo artigo.</t>
  </si>
  <si>
    <t>O art. 70 da Lei Complementar de nº 207/2015, publicada e com vigência em 03/06/2015, mantém a alíquota dos segurados ativos, inativos e pensionistas em 11%. Vigência (art. 153).</t>
  </si>
  <si>
    <t>Reanalise: LEI Nº 240/2017-DE: 17/01/2017– PUBLICADA: 18/01//2017-ESTABELECE CUSTEIO-VIGÊNCIA/EFEITOS: 18/01/2017- conf. art. 153º.</t>
  </si>
  <si>
    <t>O art. 31 da Lei Complementar nº 06, de 2007, altera o art. 128 da Lei Complementar nº 04, de 2004, passando a alíquota de contribuição para 11%.</t>
  </si>
  <si>
    <t>O art. 32 da lei Complementar nº 06, de 2007, altera o art. 129 da Lei Complementar nº 04, de 2004, passando a alíquota de contribuição para 11%.</t>
  </si>
  <si>
    <t>O art. 1° da Lei Complementar n° 023/2013, publicada em 08/07/2013, alterou o art. 130 da Lei Complementar n° 004/2004, modificando o percentual da alíquota do ente para 15%, a partir de 08/07/2013, já incluído o percentual de 2% destinado ao custeio das despesas administrativas, incidente sobre a remuneração de contribuição definida no inc. X do art. 3° da Lei Complementar nº 004/2004.</t>
  </si>
  <si>
    <t>A Lei nº 297/2017 publicada em 12.04.2017 reestrutura o RPPS reduz o custeio normal do ente a 11 % e mantém o dos segurados ativos em 11 % ambos exigíveis a partir de 12.04.2017 (art. 153). Ademais, cria alíquota para os segurados inativos e pensionistas em 11 % exigíveis a partir de 12.07.2017 (art. 195, § 6º CF). obs.: o art. 90, § 6º, IV da citada lei prevê taxa de administração em até 2 %, porém condiciona sua exigência à definição em lei própria.</t>
  </si>
  <si>
    <t>ESTABELECE ALIQUOTA: - DECRETO/Nº-014/2014-DE:  25/06/2014-PUBL.25/06/2014-VIGÊNCIA-(art.4º):-25/06/2014 - ALIQUOTAS:  (ENTE-19,65%),  (DÉFICIT – R$ 141.887.136,33-QUE SERÁ AMORTIZADO NO CURSO DE 33 -art.1º.) - AUTORIZAÇÃO POR DECRETO: Lei nº 464/2010, art. 1º.</t>
  </si>
  <si>
    <t>A Lei nº 408/2014, publicada em 20/05/2014, alterou a alíquota do Ente para 19,98% (sendo 7,73% Normal, 10,25% Supl. e 2% TX. ADM), dos Servidores para 11%. A alíquota suplementar de 10,25% para o prazo de 34 anos (2014 a 2048). Vigência na data de publicação (art.138).</t>
  </si>
  <si>
    <t>Incidente sobre a totalidade da remuneração de contribuição. Noventena.</t>
  </si>
  <si>
    <t>A Lei nº 1.557/2017, publicada : 25/0942017-VIGENCIA: 01/01/2018-Estabelece plano de amortização: DE 2018 A 2042-sendo: (2018 - 12,31%), (2019 - 13,47%), (2020 - 14,63%), (2021 - 15,79%), as demais constam no Anexo I da norma.</t>
  </si>
  <si>
    <t>Incidente sobre a parcela dos proventos que exceder o limite máximo do RGPS.</t>
  </si>
  <si>
    <t>Sobre a totalidade da remuneração de contribuição.</t>
  </si>
  <si>
    <t>Incidente sobre  ovalor do provento que exceder o limite máximo do RGPS.</t>
  </si>
  <si>
    <t>Incidente sobre  o valor do provento que exceder o limite máximo do RGPS.</t>
  </si>
  <si>
    <t>Lei nº 1973/2015-PUBLICADO: 28/08/2015–VIGÊNCIA: 28/08/2015 - art. 132º-data da publicação-sendo regulamentada em 90 dias. ESTABELECE CUSTEIO-art. 13º:  (ATIVOS - 11%). FICA REVOGADA A LC Nº 1600/2002</t>
  </si>
  <si>
    <t>Lei Nº 129/2011 implementa a segregação de massa de segurados (do Instituto de Previdência dos Servidores Públicos do Município. A segregação será composta da Massa Financeira (Fundo Financeiro), com alíquota do ente de 16,49% e Massa Capitalizada (Fundo Previdenciário), com alíquota do ente de 22%, com data de corte à partir de 30/11/2012, data da publicação desta lei.</t>
  </si>
  <si>
    <t>Incidente sobre a parcela que supere o limite máximo estabelecido para os benefícios do RGPS. Quando o aposentado ou pensionista for portador de doença incapacitante, a  contribuição incidirá apenas sobre as parcelas que superem o dobro do limite máximo estabelecido para os benefícios do RGPS</t>
  </si>
  <si>
    <t>Alterada alíquota relativa ao plano previdenciário de 16,49% (massa financeira) para 22% (massa capitalizada), conforme previsão da Lei nº 129/2011.</t>
  </si>
  <si>
    <t>Complementando: onde se lê:  ...crescendo a cada doze meses... , leia-se  ...crescendo a cada doze meses, num percentual de 2,01%...</t>
  </si>
  <si>
    <t>A Lei n° 969/2016-publ. 29/12/2016-estabelece:  ( art. 13 , Inc. IV e § 2º- art. 13-Lei nº 834/2011- passa a vigorar com a seguinte redação:  estabelece alíquotas suplementares (inicial – 2017 -  9,25%) -crescerá a cada doze meses-  a partir da publicação num percentual de 1,58%  até 2036 – quando será constante em 39,27% até 2044 – conforme o Anexo Único da norma, temos portanto: SUPLEMENTARES/PERÍODO: 2017 A 2044-sendo: (2017 – 9,25%), (2018 – 10,83%),  (2019 – 12,41%),(2020 – 13,99%).</t>
  </si>
  <si>
    <t>ANÁLISE ATUAL (ANNE em 08/12/05): Incidente apenas sobre a parcela dos proventos e pensões que superem o limite de R$ 2.508,72.</t>
  </si>
  <si>
    <t>O Decreto nº 3332/2018, de 20/3/18 – PUBLICAÇÃO/VIGÊNCIA: 21/3/18 (Art. 4º) - Autorizado pelo Art. 4º da Lei n° 1036/13 - Estabelece custeio (Art. 1º/Anexo): NORMAL do ENTE: 14,91%, já incluído 2% de tx. administrativa - SUPLEMENTAR para o período 2018 a 2047, sendo: (2018 – 1,25%), (2019 a 2022– 2%), e demais conforme tabela.</t>
  </si>
  <si>
    <t>A Lei n° 7.090/2016, publicada em 29/07/2016, sobre reestrutura do RPPS, alterou o percentual da alíquota NORMAL do ENTE para 16% e dos servidores em 11%. Vigência na data de publicação (art.171).</t>
  </si>
  <si>
    <t>A Lei nº 7184/2017, de 27/7/17– PUBLICAÇÃO/VIGÊNCIA: 11/8/17(Art. 7º). Estabelece custeio do ENTE NORMAL: 22%(Art. 6º).</t>
  </si>
  <si>
    <t>A Lei nº 7.245/2018 pub./vig. em 09/03/2018 fixa alíquota  suplementar para o período de 2018 a 2042, sendo: (2018 = 6 %), (2019 = 8,31 %), (2020 =  10,61 %), (2021 = 12,92 %) e (2022 = RS 22,2 %). As demais constam da tabela anexa à norma. Inaplicável a norma prevista no art. 6º, conforme  § 5º art. 3º Portaria 402/2008, incluído pela Portaria MPS Nº 563 de 26.12.2014.</t>
  </si>
  <si>
    <t>Os Arts.8º/9° da Lei nº 2689/2007, publicada em 10 de outubro de 2007, prevê a criação de dois fundos:  - FUNDO PREVIDENCIÁRIO CAPITALIZADO de natureza contábil e caráter permanente. Receitas de contribuição dos segurados em atividade, dos aposentados e pensionistas e a contribuição do município e créditos da compensação previdenciária.  FUNDO PREVIDENCIÁRIO FINANCEIRO de natureza contábil de caráter temporário para custear paralelamente as despesas previdenciárias relativas aos segurados admitidos até a data de vigência da lei nº 2689/2007.Quando os recursos do fundo previdenciário financeiro tiverem sido totalmente utilizados o município assumirá a integralidade da folha líquida de benefícios. Fixando a alíquota do ente em 19,05%, dos ativos, inativos e pensionistas em 11%.</t>
  </si>
  <si>
    <t>Sobre o total da remuneração.</t>
  </si>
  <si>
    <t>Sobre a parcela dos proventos de aposentadoria e pensões que supere o limite máximo estabelecido para o RGPS.</t>
  </si>
  <si>
    <t>Sobre a totalidade da remuneração de contribuição dos segurados em atividade. A Lei nº 2689/2008 prevê a criação de dois fundos:  Art.8º- FUNDO PREVIDENCIÁRIO CAPITALIZADO de natureza contábil e caráter permanente. Receitas de contribuição dos segurados em atividade, dos aposentados e pensionistas e a contribuição do município e créditos da compensação previdenciária.  Art. 9º- FUNDO PREVIDENCIÁRIO FINANCEIRO de natureza contábil de caráter temporário para custear paralelamente as despesas previdenciárias relativas aos segurados admitidos até a data de vigência da lei nº 2689/2007.Quando os recursos do fundo previdenciário financeiro tiverem sido totalmente utilizados o município assumirá a integralidade da folha líquida de benefícios.</t>
  </si>
  <si>
    <t>REANALISANDO: A LEI Nº 2.149/2010 - Publicada: 14/12/2010- Altera o Anexo da Lei nº 1.948/2006 e estabelece o que segue: PLANO DE CUSTEIO)- sendo: (ATIVOS - 11%), (ENTE - 12%) e SUPLEMENTARES conforme segue: (2010  E 2011 - 10%),  (APARTIR DE JANEIRO DE 2012 - POR 29 ANOS - 17,41%). VIGÊNCIA: 14/12/2010 - ART. 2º - DATA DA PUBLICAÇÃO.  A LEI Nº 1.948/2006 - Publicada: 05/06/2006- estabelece no art. 75- Incisos I e II e Anexo o que segue: FONTES DE RECEITAS (CUSTEIO) - sendo: (INATIVOS - 11%-sobre a parcela dos benefícios que supere...R$ 2.668,15), (ATIVOS - 11%), (ENTE - 12%) e SUPLEMENTARES conforme segue: (2006 - 2%), (2007 - 4%), (2008 - 6%), (2009 - 8%), (2010 - 10%), (APARTIR DE JANEIRO DE 2011 POR 30 ANOS - 17,33%)- VIGÊNCIA: 04/09/2006 - ART. 103 – 1º DIA SUBSEQ. AOS 90 DIAS APÓS A PUBLICAÇÃO.</t>
  </si>
  <si>
    <t>Aporte: A Lei n° 439/2014, de 05 de setembro de 2014, publicada em 05/09/2014, aprovou o plano de amortização do déficit atuarial, apurado em 31/12/2013, no valor de R$ 2.223.841,27 (dois milhões, duzentos e vinte e três mil, oitocentos e quarenta e um reais e vinte e sete centavos). O Município realizará o pagamento por meio de aportes mensais, em 33 anos, no valor de R$ 12.678,01 (doze mil seiscentos e setenta e oito reais e um centavo). Para os pagamentos não efetuados em dia, incidirão juros de mora de 0,5% ao mês, e multa de 2% sobre o valor nominal. A atualização monetária será mediante aplicação do índice do INPC. O art. 4º estabelece que a Lei entra em vigor na data de sua publicação e retroagirá seus efeitos na data de publicação e entrada em vigor da Lei nº 432, de 16 de abril de 2014, o art. 5º revoga a Lei nº 432.</t>
  </si>
  <si>
    <t>O inciso I do art. 1º da Lei Nº 434/2014, publicada em 23/05/2014, manteve o percentual da alíquota anteriormente vigente, a partir de 01/01/2014.</t>
  </si>
  <si>
    <t>Lei nº 3914/2005.</t>
  </si>
  <si>
    <t>Isabella - 16/02/2006 - Incidentes sobre o valor da parcela dos proventos de aposentadorias e pensões concedidas de acordo com os critérios estabelecidos no art. 40 da CF e nos artigos 2º e 6º da EC nº 41/2003, que supere o limite máximo estabelecido para os benefícios do RGPS.</t>
  </si>
  <si>
    <t>O Decreto nº 7.916/2015, publ. em 30/12/2015, com vigência para esta data ESTABELECE: ALÍQUOTA COMPLEMENTAR(ART. 1º): SENDO: (2016 – 26,86%), (2017 – 33,29%), (2018 – 39,72%), (2019 – 46,15%), as demais constam na planilha, art. 1º. VIGÊNCIA: 30/12/2015 (art. 4º). . O art. 3 º prevê que a alíquota suplementar tratada no art. 1º será quitada por transferência de ativos imobiliários, autorizados pela Lei nº 4.506/2013. LEGISLAÇÃO/AUTORIZA DEFINIR ALIQUOTA POR DECRETO: (Art. 5º, Lei nº 4.506/2013.).</t>
  </si>
  <si>
    <t>A Lei Complementar nº 009/2010 estabelece os seguintes percentuais para equacionamento do déficit atuarial: 2010=6,64%, 2011=7,64%, 2012=9,64%, a partir de 2013=17,95%, permanecento por 30 anos.</t>
  </si>
  <si>
    <t>O Decreto nº 16894/18, de 4/5/2018 - PUBLICAÇÃO/VIGÊNCIA: 5/5/2018 -  (Art. 5º). Autorizado pelo art. 117 da Lei nº 1036/2012. Regulamenta a Lei de Restrutura do RPPS(Lei nº 10362/11)no que refere se ao repasse financeiro devido pelo Tesouro Municipal ao Fundo Financeiro, em decorrência da extinção da BEPREM, tem por base os valores do imóveis transferidos, corrigidos pelo Índice Nacional de Preços ao Consumidor Amplo Especial.xxxxxxxxxxxxxxxxxxxxxxxxxxxxxxxxxxxxxxxxxxxxxxxxxxx A Lei n° 11104/2018, de 16/1/2018 – PUBLICAÇÃO: 17/1/2018. Transfere bens oriundos da Beneficência da Prefeitura de BH(BEPREM), para o FUFIN(Fundo Financeiro) com efeitos a contar de 30/12/2011(Art. 7º). Estabelece ainda taxa de administração 0,4% relativo ao exercício financeiro anterior.(Art. 2º).</t>
  </si>
  <si>
    <t>O art. 107/110 da  Lei nº 10362/2011, publicada em 30/12/2011,  estabelece a segregação de massa do respectivo regime próprio, criando um Plano financeiro e um Plano Previdenciário, no art. 75 fixa a alíquota dos ativos em 11%, com data de corte em 29/12/2011.</t>
  </si>
  <si>
    <t>O art. 107/110 da  Lei nº 10362/2011, publicada em 30/12/2011,  estabelece a segregação de massa do respectivo regime próprio, criando um Plano financeiro e um Plano Previdenciário, no art. 76 fixa a alíquota dos aposentados em 11%, com data de corte em 29/12/2011.</t>
  </si>
  <si>
    <t>O art. 107/110 da  Lei nº 10362/2011, publicada em 30/12/2011,  estabelece a segregação de massa do respectivo regime próprio, criando um Plano financeiro e um Plano Previdenciário, no art. 76 fixa a alíquota dos pensionista em 11%, com data de corte em 29/12/2011.</t>
  </si>
  <si>
    <t>O Decreto nº 16894/18, de 4/5/2018 - PUBLICAÇÃO/VIGÊNCIA: 5/5/2018 -  (Art. 5º). Autorizado pelo art. 117 da Lei nº 1036/2012. Regulamenta a Lei de Reestrutura do RPPS(Lei nº 10362/11)no que refere se ao repasse financeiro devido pelo Tesouro Municipal ao Fundo Financeiro, em decorrência da extinção da BEPREM, tem por base os valores do imóveis transferidos, corrigidos pelo Índice Nacional de Preços ao Consumidor Amplo Especial.xxxxxxxxxxxxxxxxxxxxxxxxxxxxxxxxxxxxxxxxxxxxxxxxxxxxxxxxxxxxxxxxxxxxxxxxxxxxxA Lei n° 11104/2018, de 16/1/2018 – PUBLICAÇÃO: 17/1/2018. Transfere bens oriundos da Beneficência da Prefeitura de BH(BEPREM), para o FUFIN(Fundo Financeiro) com efeitos a contar de 30/12/2011(Art. 7º). Estabelece ainda taxa de administração 0,4% relativo ao exercício financeiro anterior.(Art. 2º).</t>
  </si>
  <si>
    <t>O art. 130 da Lei n° 150, de 1° de março de 2007, prevê que, para equacionar o déficit atuarial, o ente poderia, alternativamente, fixar alíquota suplementar de 12% OU amortizá-lo em 35 anos. Tendo decidido por implementar essa última opção, firmou termo de parcelamento em 1º de junho de 2007, no valor de R$ 1.294.101,24, conforme informação contida no item 6.6. do Relatório de Aduitoria Direta anexo à Notificação de Auditoria Fiscal - NAF n° 027/2012. Improcedente, portanto, a alíquota de 12% abaixo registrada como custo suplementar do Município no período de 2007 a 2013.</t>
  </si>
  <si>
    <t>joseana.wogel: O art. 1º do Decreto nº 40.218/2016, publicado em 26/05/2016, autorizado pelo art. 8º da Lei nº 5.997/2015, prevê o percentual da alíquota normal do ente em 11% e suplementares para o período de 2016 a 2050, sendo: 2% (2016), 2,65% (2017), 3,30% (2018), 3,95% (2019), 4,60% (2020), e demais conforme tabela do art. 1º. A alíquota de contribuição suplementar será alterada após a efetivação do pagamento de doze parcelas mensais. Vigência a partir de 01/09/2016 (art. 2º).</t>
  </si>
  <si>
    <t>A Lei nº 626/2010, que alterou a lei 596/2007, estabece as seguintes alíquotas suplementares para cobrir o déficit atuarial: (%=ano): 1,00= 2010 e 2011, 1,90=2012, 2,90=2013, 4,90=2014, 25,35= a partir 2015, durante 26 anos.</t>
  </si>
  <si>
    <t>Abaixo onde se lê: amortização por aportes, leia-se: custeio suplementar.</t>
  </si>
  <si>
    <t>ANÁLISE ATUAL (ANNE em 09/08/05): Incidente sobre a remuneração de contribuição.</t>
  </si>
  <si>
    <t>ANÁLISE ATUAL (ANNE em 09/08/05): Incidente sobre os proventos de aposentadorias e pensões que superem o limite máximo estabelecido para os benefícios do RGPS.</t>
  </si>
  <si>
    <t>O art. 1º da Lei n° 3.569/2013, publicada em 07/03/2013, acrescentou o art. 96-A à Lei n° 3.225/2007, instituindo o Fundo Financeiro - FUFIN com percentual da alíquota do ente para 12,73%, a partir de 07/03/2013.</t>
  </si>
  <si>
    <t>O art. 3º da Lei n° 3.569/2013, publicada em 07/03/2013, alterou o art. 99, II da Lei n° 3.225/2007, mantendo o percentual de 11% da alíquota anteriormente vigente também para o FUNFIN, incidente sobre a remuneração de contribuição definida no art. 3º da Lei nº 3.569/2013.</t>
  </si>
  <si>
    <t>O art. 3º da Lei n° 3.569/2013, publicada em 07/03/2013, alterou o art. 99 da Lei n° 3.225/2007, mantendo o percentual de 11% da alíquota anteriormente vigente também para o FUNFIN, incidente sobre a remuneração de contribuição definida no art. 3º , IV da Lei nº 3.569/2013.</t>
  </si>
  <si>
    <t>O art. 3º da Lei n° 3.569/2013, publicada em 07/03/2013, alterou o art. 99 da Lei n° 3.225/2007, mantendo o percentual de 11% da alíquota anteriormente vigente também para o FUNFIN, incidente sobre a remuneração de contribuição definida no art. 3º , V da Lei nº 3.569/2013.</t>
  </si>
  <si>
    <t>O art. 3º da Lei n° 3.569/2013, publicada em 07/03/2013, alterou o art. 98 da Lei n° 3.225/2007, fixando novo percentual de alíquota suplementar  (Provisão de Oscilação de Risco) a partir de 07/03/2013.</t>
  </si>
  <si>
    <t>Retificação: O art. 3º da Lei n° 3.569/2013, publicada em 07/03/2013, alterou o art. 98 da Lei n° 3.225/2007, modificando o percentual da alíquota do ente para 12,73%, a partir de 07/03/2013.</t>
  </si>
  <si>
    <t>O art. 3º da Lei n° 3.569/2013, publicada em 07/03/2013, alterou o art. 99, II da Lei n° 3.225/2007, mantendo o percentual de 11% da alíquota anteriormente vigente, incidente sobre a remuneração de contribuição definida no art. 99, II da Lei nº 3.5692013.</t>
  </si>
  <si>
    <t>art. 3º da Lei n° 3.569/2013, publicada em 07/03/2013, alterou o art. 99, II da Lei n° 3.225/2007, mantendo o percentual de 11% da alíquota anteriormente vigente, incidente sobre a remuneração de contribuição definida no art. 99, II da Lei nº 3.225/2007.</t>
  </si>
  <si>
    <t>O art. 3º da Lei n° 3.569/2013, publicada em 07/03/2013, alterou o art. 99, III da Lei n° 3.225/2007, mantendo o percentual de 11% da alíquota anteriormente vigente, incidente sobre a remuneração de contribuição definida no art. 99, III da Lei nº 3.225/2007.</t>
  </si>
  <si>
    <t>O ente não encaminhou legislação que permita o registro de alíquotas anteriores as previstas na LC 01/2005.</t>
  </si>
  <si>
    <t>A lei nº 14/2010 prevê uma contribuição de 16,32% incidente sobre a totalidade da remuneração de contribuição o inciso IV prevê uma contribuição suplementar de 2% para os exercícios de 2010 e 2011. O município através desta lei prevê que a adequações das alíquotas será através de decreto.    O Decreto nº 4.475/2010 prevê alíquotas suplementares 2% para 2010/2012, 3% 2012/2013, de 5% para 2014/2015, 7% para 2016/2017, 10% 2018/2019, 14,55% para 2020 e 2021 e a partir de 2022 41,26% durante 22 anos incidente sobre a remuneração de contribuição.</t>
  </si>
  <si>
    <t>Retificando: O Inc. I,  art. 13º da LC nº 35/2013, publicada em 25/04/2013, mantém o percentual de 11,00%, da alíquota anteriormente vigente, a partir de 25/04/2013.</t>
  </si>
  <si>
    <t>O Inc. II,  art. 13º da LC nº 35/2013, publicada em 25/04/2013, mantém o percentual de 11,00%, da alíquota anteriormente vigente, a partir de 25/04/2013.</t>
  </si>
  <si>
    <t>O Decreto nº 027/2016, publicado em 20/04/2016, com vigência para mesma data, refere-se em seu art. 2º a tabela prevendo alíquota normal em 18% e projeção das alíquotas suplementares para o período de 2016 a 2048, sendo: 10,00% para 2016, 13,00% para 2017, 16,00% para 2018, 19,00% para 2019 e 22,00% para 2020. Dec. autorizado pela Lei nº 1.215/2015.</t>
  </si>
  <si>
    <t>No item 3.3 do anexo I da lei 013 de 2010 prevê que a contribuição previdenciária incidirá sobre a remuneração mensal.</t>
  </si>
  <si>
    <t>De acordo com item 3.3, do anexo I, da lei 13 de 2010, as contribuições previdenciáras dos servidores inativos incidirá sobre o que exceder o limite máximo do RGPS.</t>
  </si>
  <si>
    <t>Os arts. 1º e 2º da Lei Complementar nº 024/2015, publicada em 30/06/2015, mantem o percentual da alíquota normal em 14,3%, a partir de 30/06/2015, e modifica as suplementares para o período de 2014 a 2044, sendo: 6% (2015), 8,5% (2016 a 2044). Vigência (art. 6º). A retroatividade não foi aplicada pois a alíquota do ente (normal + suplementar) foi reduzida.</t>
  </si>
  <si>
    <t>O Decreto nº 16/2016, publicado em 01/03/2016, estabelece o percentual de alíquota NORMAL do ENTE em 13,26% (Já incluso nesse percentual o valor de 2% referente à taxa de administração, logo C.N. = 11,26% e T.A. = 2,00%) (art. 1º). Estabelece o percentual de alíquotas SUPLEMENTARES do ENTE para o período de 2016 a 2050, sendo que a alíquota suplementar para o primeiro ano será de 2,50%, acrescidas a cada 12 meses em 2,65% até o ano de 2031, quando se manterá constante até 2050 (art. 2º). Vigência a partir de 01/03/2016 conforme o artigo 4º. Decreto autorizado pelo § 1º do artigo 18º, da Lei Complementar nº 02/2015.</t>
  </si>
  <si>
    <t>A Lei nº 113, publicada em 03/11/2015, com vigência para 02/02/2016 (art. 94), criou RPPS do município estabelecendo o percentual da alíquota normal dos segurados em 11%, bem como previu alíquota normal do ente em 18,16%.</t>
  </si>
  <si>
    <t>O art.1° do Decreto n° 363/2014, publicada em 30/06/2014, modifica o percentual da alíquota do ente em 13,34% a partir de 01/07/2014.</t>
  </si>
  <si>
    <t>O art.1° da Lei n° 033/2014, publicada em 29/07/2014, manteve o percentual da alíquota anteriormente vigente, a partir de 29/07/2014</t>
  </si>
  <si>
    <t>O art.2° da Lei n° 033/2014, publicada em 29/07/2014, modifica o percentual da alíquota do ente em 11,86% a partir de 01/08/2014.</t>
  </si>
  <si>
    <t>O art.3° da Lei n° 033/2014, publicada em 29/07/2014, fixando novos percentuais de alíquota suplementar para o período de 2014 a 2044, a partir 01/08/2014.</t>
  </si>
  <si>
    <t>Sobre a remuneração de contribuição dos servidores ativos.</t>
  </si>
  <si>
    <t>Sobre o que supere o limite máximo estabelecido pelo RGPS.</t>
  </si>
  <si>
    <t>LEI Nº 3222/2018-DE: 14/09/2018 - PUBLICAÇÃO: 17/09/2018 – ALTERA A LEI Nº 2182/2002 — VIGÊNCIA-art. 2º: DE: 17/09/2018 ATÉ 03/2019. DEMAIS VIGENCIAS: DE  ABRIL do exercício A MARÇO exercício seguinte. CUSTEIO SUPLEMENTAR/PERÍODO: 2018 A 2044: (DE 17/09/2018 A MARÇO/2019 – 9,80%), (DE 04/2019 A 03/2020 – 11,80%), (DE 04/2020 A 03/2021 – 14,64%), (DE 04/2021 A 03/2022 – 17,49%), (DE 04/2022 A 03/2023 – 20,33%), ver as demais na norma. O art. 3º REVOGA A LEI Nº 3.199/2017.</t>
  </si>
  <si>
    <t>ANÁLISE ATUAL (ANNE em 18/08/05): Incidentes sobre a parcela dos benefícios que supere o valor de R$ 2.508,72.</t>
  </si>
  <si>
    <t>ANÁLISE ATUAL (ANNE em 18/08/05): Incidentes sobre a remuneração de contribuição.</t>
  </si>
  <si>
    <t>COMPLEMENTANDO AS ALIQUOTAS SUPLEMENTARES: A LEI ABAIXO ESTABELECEU SUPLEMENTARES/PERÍODO: DE 2010 A 2044: (2010 –  1%),  - (2011/2012  –  3%), (2013  – 5%), (2014 A 2042 – 7,71%)./ A lei nº 399/2010 acrescenta contribuição suplementar de 1%-2010, 3%-2011 e 2012, 5%-2013 e a partir de 2014 7,71% incidente sobre a remuneração de contribuição.</t>
  </si>
  <si>
    <t>A Lei nº 2.924/2012, publicada em 06/12/2012, reestruturou o RPPS, mantendo o percentual de 11% da alíquota anteriormente vigente.</t>
  </si>
  <si>
    <t>A Lei nº 2.924/2012, publicada em 06/12/2012, reestruturou o RPPS, mantendo o percentual de 15% da alíquota anteriormente vigente.</t>
  </si>
  <si>
    <t>Cláudio.Soares – A Lei nº 3.217/2015, publicada em 15/12/2015, altera o percentual de alíquota SUPLEMENTAR do ENTE para o período de 2016 a 2045, sendo de 2016 (12,00%), 2017 (16,45%), 2018 (20,90%), 2019 (25,35%) e 2020 (29,80%) e demais conforme tabela do artigo 1º. Vigência em 15/12/2015 (art. 4º). Efeitos a partir de 01/01/2016 (art. 4º).</t>
  </si>
  <si>
    <t>O artigo 3º da Lei 153/2007 estabelece, também, uma aliquota de 10,99% como custo complementar. O § único deste mesmo artigo dispõe que o custo complementar incidirá sob forma de progressão de alíquotas no lapso de 32 anos, iniciando em 2008 com uma alíquota complementar de 3% sobre a folhas de ativos, em 2009 incidirá uma alíquota complementar de 5% e em 2010 até 2040 uma aliquota complementar de 10,99%.</t>
  </si>
  <si>
    <t>COMPLEMENTANDO AS ALIQUOTAS SUPLEMENTARES: A LEI ABAIXO ESTABELECEU SUPLEMENTARES/PERÍODO: DE 2012 A 2040- (2012  –  1%), (2013  – 1,50%), (2014  – %), (2015  – 3%), (2016  – 4%), (2017 - 5%), (2017 - 5%),  (2018 - 6%),  (2019 - 7%),  (2020 - 8%),   (2021 - 9%),demais constam na Norma.  / O art. 1º da Lei n° 185/2012, publicada em 11/06/2012, alterou o art. 3º da Lei n° 153/2007, fixando novos percentuais de alíquota suplementar para o período de 2012 a 2040, a partir de 11/06/2012, incidentes sobre a remuneração de contribuição definida no art. 14 da Lei nº 115/2005.</t>
  </si>
  <si>
    <t>Considerada a noventena, conforme art 71 da Lei 1169/2009.</t>
  </si>
  <si>
    <t>A Lei n° 1.302/2014, publicada em 03/06/2014, fixou novas alíquotas suplementares para o período de 2014 a 2048, sendo o crescimento da alíquota uma constante no percentual de 1,06% ao ano até 2029, permanecendo constante em 18,84% até 35º ano, conforme tabela anexa ao § 2º, art.2º. Vigência a partir de 03/06/2014(art.3º).</t>
  </si>
  <si>
    <t>Alíquota suplementar de 14,24%.</t>
  </si>
  <si>
    <t>O artigo 1º da Lei 768/2010, publicada em 23/11/2010 altera o artigo 14 da Lei 699/2007 fixando uma alíquota suplementar de 14,24%, sem no tentanto, fixar data de término de referida alíquota.</t>
  </si>
  <si>
    <t>O art. 43, incisos I e II da Lei nº 2157/2014, de 30 de dezembro de 2014, publicada em 05/01/2015, mantém o percentual em 11%, a partir de 01 de maio de 2015 (art.91 – contagem nonagesimal).</t>
  </si>
  <si>
    <t>O DECRETO Nº 4016/2016-PUBL. 29/03/2016-VIGÊNCIA-(01/04/2016-ver art. 2º)-estabelece alíquota: (ENTE-11%), SUPLEMENTARES - (alíquotas progressivas-art. 1º-§ 2º)-PERÍODO: 2016 A 2050-sendo: (2016=4%-evoluindo anualmente, à razão de 1,38%...até 2050-a tabela no anexo 1 do Decreto): (2017-5,38%), (2018-6,77%), (2019-8,15%), (2020-9,63%), as demais constam no referido dispositivo.</t>
  </si>
  <si>
    <t>DECRETO Nº 4016/2016-PUBL. 29/03/2016-VIGÊNCIA-(01/04/2016-ver art. 2º)-estabelece alíquota: (ENTE-11%), SUPLEMENTARES - (alíquotas progressivas-art. 1º-§ 2º)-PERÍODO: 2016 A 2050-sendo: (2016=4%-evoluindo anualmente, à razão de 1,38%...até 2050-a tabela no anexo 1 do Decreto): (2017-5,38%), (2018-6,77%), (2019-8,15%), (2020-9,63%), as demais constam no referido dispositivo.</t>
  </si>
  <si>
    <t>Incidente sobre a remuneração ou proventos do servidor, como também sobre a gratificação natalina.</t>
  </si>
  <si>
    <t>O §3º da Lei 4383/2011 prevê taxa de administração equivalente a 2%.</t>
  </si>
  <si>
    <t>sheila.neri em 08/06/2012: O §3º da Lei 4383/2011 prevê taxa de administração equivalente a 2%.///////////////////////////////////sheila.neri em 08/06/2012: Incidente sobre a totalidade da remuneração de contribuição dos segurados ativos, conforme previsto em lei, como também sobre a gratificação natalina.  §1º - Para equacionamento do déficit previdenciário referente ao ano de 2011, correspondente ao custo suplementar de 50,96%, o Município adotará plano de financiamento estruturado sob a forma de aplicação de alíquotas progressivas, à razão de 5,5% em 2012, que evoluirão anualmente à razão de 4,55%, POR UM PERÍODO DE 20 ANOS, ESTABILIZANDO EM 96,54%, assim permanecendo até 2044, conforem disposto na avaliação atuarial refente ao ano base de 2011s/COMPLEMENTANDO-SUPLEMENTARES PORTANTO: (2012 - 5,50%),  (2013 – 10,05%), (2014 – 14,60%), (2015 – 19,15%), (2016 – 23,70%), (2017 – 28,25%), (2018 – 32,80%),(2019 – 37,35%),(2020 – 41,90%).....</t>
  </si>
  <si>
    <t>O art. 1° da Lei Complementar n° 33/2013, publicada em 15/09/2013, alterou o art. 14 da Lei Complementar n° 015/2006, mantendo o percentual da alíquota anterior em 11%, a partir de 15/09/2013.</t>
  </si>
  <si>
    <t>O art. 1º, da Lei 1620/2005, deu NR ao art. 3º da Lei 1520/01, ALTERANDO (majorando) a alíquota de contribuição.//</t>
  </si>
  <si>
    <t>O art. 2º, da Lei 1620/05, acresceu  o art. 3-A, a Lei 1521/2001, INSTITUINDO alíquota de contribuição p/ aposentados e pensionistas.//</t>
  </si>
  <si>
    <t>O art. 1º da Lei nº 1.905/2014, de 12 de maio de 2014, publicada em 12/05/2014 altera o percentual da alíquota do ente para 11,73%, a partir de 01/06/2014 (art. 3º).</t>
  </si>
  <si>
    <t>O Anexo I da Lei Complementar nº 011/2015, de 02 de março de 2015, publicada em 02/03/2015, mantém o percentual em 11%, a partir de 01 de janeiro de 2015, (art.102).</t>
  </si>
  <si>
    <t>O Decreto nº 047/2015, publicado em 23/12/2015, mantém o percentual de alíquota NORMAL do ENTE em 11,00%, para os anos de 2015 e 2016 (art. 2º). Estabelece o percentual de alíquotas SUPLEMENTARES do ENTE para o período de 2015 a 2045, sendo 2015 (2,50%), 2016 (3,00%), 2017 (4,00%), 2018 (5,00%), 2019 (8,00%) e demais conforme § único do artigo 2º. Vigência em 23/12/2015. Decreto autorizado pelo artigo 15 da Lei Complementar nº 011/2015.</t>
  </si>
  <si>
    <t>A Lei Complementar nº 81/2016, de 22/12/2016, publicada em 22/12/2016, mantém o percentual de alíquota dos Segurados em 11% e do percentual da alíquota de custo NORMAL do Ente em 17,52% (art. 1º). Estabelece percentuais de alíquotas suplementares para o período de 2016 a 2045, sendo: 2016 (5,35%), 2017 (8,26%), 2018 (11,17%), 2019 (14,08%), 2020 (16,99% ) e demais conforme Tabela (Anexo I). Vigência em 22/12/2016 (art. 3º).</t>
  </si>
  <si>
    <t>APORTES MENSAIS: DECRETO Nº 5683/2018-PUBLICAÇÃO: 11/09/2018- VIGENCIA: art. 3º: 11/09/2018 -ALTERA O ART. 3º - LEI Nº 1.865/2007- ESTABELECE APORTES/276 PARCELAS MENSAIS: (VALOR INICIAL - MÊS DE SETEMBRO (considerando o mês que o Decreto entrou em  vigor):  R$ 246.658,333.  - /- FUNDAMENTO: LEI Nº 2113/2011 – acrescenta o § 8º ao art. 75º da LEI Nº 1.835/2006.</t>
  </si>
  <si>
    <t>A contribuição dos servidores ativos é equivalente a 11% incidentes sobre a remuneração de contribuição inclusive o abono anual.</t>
  </si>
  <si>
    <t>A contribuição dos servidores inativos é de 11% incidentes sobre a parcela dos benefícios que supere R$2.668,15.</t>
  </si>
  <si>
    <t>A contribuição dos pensionistas é de 11% incidentes sobre a parcela dos beneficios que supere o valor de R$ 2.668,15.</t>
  </si>
  <si>
    <t>Pela LC nº 005, de 22 de novembro de 2010 - alíquota suplementar: 2010 - 3,50% 2011-5,25% 2012-7,50% e 22,46% durante 29 anos a partir de janeiro de 2013, aplicada sobre a remuneração dos servidores ativos.</t>
  </si>
  <si>
    <t>DECRETO N° 2253/2017-DE: 13/12/2017-PUBLICAÇÃO E VIGÊNCIA: 13/12/2017  ESTABELECE APORTES MENSAIS: DE 2017 A 2039: (ANO 2017: jan - R$ 122.746,96,  fev - R$ 122.846,41,  mar - R$ 122.946,06,  abr - R$ 123.045,79,  mai - R$ 123.145,61, jun - R$ 123.245,61,  jul - R$ 123.345,49,  ago - R$ 123.445,56,  - R$ 123.545,71, out - R$ 123.645,94, nov - R$ 123.746,26, dez - R$ 123.846,26),(ANO 2018: jan - R$ 123.974,42, fev - R$ 124.074,87,  mar - R$ 124.175,52, abr - R$ 124.276,25,  mai - R$ 124.377,06,  jun - R$ 124.477,96),  jul - R$ 124.578,94,  ago - R$ 124.680,01,  - R$ 124.781,16, out - R$ 124.882,40,  nov - R$ 124.983,71, dez - R$ 125.085,12.XXXXX.XXXXX-DEMAIS CONSTAM NA NORMA   .A Lei Municipal n° 2060/2011 - AUTORIZA ALTERAR O CUSTEIO DO ENTE POR DECRETO).</t>
  </si>
  <si>
    <t>ANÁLISE ATUAL (ANNE em 29/12/2005): A Lei nº 352/2005 deu nova redação à Lei nº 272/2002.</t>
  </si>
  <si>
    <t>A Lei n° 705/2015, publicada em 17/08/2015, alterou o percentual da alíquota NORMAL do ENTE para 11%. Fixou alíquotas suplementares para os anos de 2015 a 2048, sendo 2015 (2%), 2016 (2,49%), 2017 (2,99%), 2018 (3,48%), 2019 (3,97%) e demais constantes da tabela art. 2º. Vigência na data de publicação, produzindo efeitos, a partir de 1º/01/2016.</t>
  </si>
  <si>
    <t>A Lei nº 1017/2012 estabelece plano de amortização do déficit de R$ 5.980.179,92 apurado na reavaliação atuarial de 2012, a ser financiado em 35 anos, por intermédio de contribuições suplmentares incidentes sobre sobre a mesma base de cálculo das contribuições previdenciárias dos servidores ativos vinculados ao RPPS.  Custo especial: 2012 - 5%, 2013 a 2016- 8,23%, 2017 a 2020 - 11,46%, 2021 a 2024 -14,69%, 2025 a 2028 - 17,91%, 2029 a 2032 - 21,14%, 2033 a 2036 - 24,37% e de  2037 a 2042 - 27,60%.</t>
  </si>
  <si>
    <t>A Lei nº 1.176/2018 pub./vig. em 25/06/2018 estabelece alíquotas suplementares para equacionamento do déficit atuarial apurado no ano de 2018 para o período de 2018 a 2042, sendo: (2018 = 25,95 %), (2019 = 31,15 %), ( 2020 a 2042 =  40,21 %).</t>
  </si>
  <si>
    <t>Sobre a parcela de proventos e aposentadorias e pensões que supere 50% do limite máximo estabelecido para os benefícios do RGPS.</t>
  </si>
  <si>
    <t>O Decreto nº 101/2010, publicado em 29/12/2010, altera a alíquota de contribuição suplementar estabelecido pela Lei Complementar nº 18/2010, passando a vigorar com as alíquotas de 2,00% para o ano de 2010, 2,50% para o anos de 2011 e 2012, 3,00% para o ano de 2013, 3,50% para o ano de 2014, 4,00% para o ano de 2015, 4,50% para o ano de 2016, 5,00% para o ano de 2017, 5,50% para o ano de 2018 e 6,60% a partir do ano de 2019 durante o período de 22 anos.</t>
  </si>
  <si>
    <t>Renalisando: Trata-se de PARCELAMENTO DO DÉBITO E NÃO DE APORTE-APORTE/Lei nº 2.476/2012 dispõe sobre o plano de amortização dos débitos previdenciários com o IPMCA. O montante a ser amortizado é de R$ 1.577.285,39, sendo R$ 859.715,14 referente à parte patronal e R$ 717.570,25 referente à alíquota suplementar, no período de novembro a abril de 2012, conforme planilhas de créditos constantes do Anexo desta lei.</t>
  </si>
  <si>
    <t>A LC nº 002/2004, de 30/12/2004, publ. na mesma data. O art. 75º-Incs. I, II e III, ESTABELECEM: ALÍQUOTAS: INATIVOS E PENSIONISTAS-(11%-S/A PARCELA DOS BENEFÍCOS QUE SUPERE R$   2,508,72), ENTE (11%), ATIVOS - (11%), ENTE–(11%). VIGÊNCIA: (01/04/2005-art. 105º-A PARTIR DO PRIMEIRO DIA SUBSEQUENTE AOS 90 (NOVENTA) DIAS POSTERIORES A SUA PUBLICAÇÃO e, de acordo com o § único, do mesmo artigo as contribuições... art. 16, LC nº 001/2002 de 13/12/2002, ficam mantidas até o início do recolhimento das contribuições a que se referem o art. 75 desta Lei.</t>
  </si>
  <si>
    <t>O Decreto 27/2010, de 15/12/2010, publ. na mesma data. VIGÊNCIA: (15/12/2010-art. 2º). O art. 1º ESTABELECE: ALÍQUOTAS: NORMA.L (11%), SUPLEMENTAR: PERÍODO: - (DE 2010 A 2042), SENDO: (1% - 2010), (3% - 2011 e 2012), (7% - 2014), as demais constam no art. 1º do Decreto. AUTORIZAÇÃO PARA ALTERAR ALIQUOTA DO ENTE POR DECRETO: (Art. 95º, Lei Complementar nº 02/2004).</t>
  </si>
  <si>
    <t>Incidnete sobre a remuneração  de contribuição..........................Art. 120: As contribuições dos arts. 80, 81 e 82 serão exigidas a partir de primeiro de junho de dois mil e sete.</t>
  </si>
  <si>
    <t>Incidente sobre a parcela que supere o limite máximo estabelecido para os benefícios do RGPS. Quando o aposentado ou pensionista for portador de doença incapacitante, a  contribuição incidirá apenas sobre as parcelas que superem o dobro do limite máximo estabelecido para os benefícios do RGPS................. Art. 120: As contribuições dos arts. 80, 81 e 82 serão exigidas a partir de primeiro de junho de dois mil e sete.</t>
  </si>
  <si>
    <t>97744034104 em 23/05/2017: O §2º do art. 1º da Lei Municipal nº 2.864, publicada em 18/06/2009, com vigência para mesma data, e efeitos a partir de 01/10/2009 (art. 4º), prevê que não incidirá contribuição suplementar sobre o décimo terceiro salário dos servidores.</t>
  </si>
  <si>
    <t>O Decreto nº 6.601/2017-DE: 05/12/2017-PUBLICADO/Vigência: 06/12/2017-ESTABELECE CUSTEIO SUPLEMENTARES/PERIODO: 2017 A 2045: (2017  - 6,18%), (2018 - 7,06%), (2019 – 9,10%), (2020 – 11,14%):  (2021 – 13,18%):  (2021 – 15,22%), demais conforme tabela do artigo 1º. Revoga o Decreto nº 6351/2015 – LEGISLAÇÃO QUE AUTORIZA ALTERAR O CUSTEIO DO ENTE POR ATO DO PODER EXECUTIVO: art. 2º - Lei nº 2.864/2009.</t>
  </si>
  <si>
    <t>A Lei Complementar n° 208/2016, publicada em 27/10/2016, modifica o art. 3º da LC nº 206/2016: FUNDO FINANCEIRO destinar-se-á ao pagamento dos benefícios previdenciários aos respectivos segurados – servidores ativos em 31/12/2015, naquela data, 36 anos completos ou mais, e aos seus respectivos dependentes, segurados aposentados em 31/12/2015 que possuíam, naquela data, 56 anos completos ou mais, pensionistas em 31/12/2015 que possuíam, naquela data, 62 anos completos ou mais.   A Lei Complementar n° 206/2016, publicada em 29/06/2016, modifica o art. 5º da LC nº 62/2009: FUNDO FINANCEIRO destinar-se-á ao pagamento dos benefícios previdenciários aos respectivos segurados – servidores ativos em 31/12/2015, naquela data, 57 anos completos ou mais, e aos seus respectivos dependentes, segurados aposentados em 31/12/2015 que possuíam, naquela data, 37 anos completos ou mais.</t>
  </si>
  <si>
    <t>A Lei Complementar n° 206/2016, publicada em 29/06/2016, modificou o percentual da alíquota do ENTE para 22%(sendo 21,50% NORMAL e 0,50 TX. ADM).  A dos segurados ativos 11%.Vigência na data de publicação.</t>
  </si>
  <si>
    <t>A Lei Complementar n° 208/2016, publicada em 27/10/2016, modifica o art. 4º da LC nº206/2016, passa a vigorar com seguinte redação: FUNDO PREVIDENCIÁRIO destinar-se-á ao pagamento dos benefícios previdenciários aos servidores ativos  em 31/12/2015 que possuíam, naquela data, idade inferior a 36 anos completos, e aos seus respectivos dependentes e todos aqueles admitidos a partir de 1º/01/2016. Servidores aposentados em 31/12/2015 que possuíam, naquela data, idade inferior a 56 anos completos ou menos, e aos seus respectivos dependentes, pensionistas em 31/12/2015 que possuíam, naquela data, idade inferior a 62 anos. ( art.2º).   A Lei Complementar n° 206/2016, publicada em 29/06/2016, modifica o art. 8º da LC nº 62/2009, passa a vigorar com seguinte redação: FUNDO PREVIDENCIÁRIO destinar-se-á ao pagamento dos benefícios previdenciários aos servidores ativos  em 31/12/2015 que possuíam, naquela data, 56 anos completos ou menos, e aos seus respectivos dependentes e todos aqueles admitidos a partir de 1º/01/2016. Servidores aposentados em 31/12/2015 que possuíam, naquela data, 62 anos completos ou menos, e aos seus respectivos dependentes, pensionistas em 31/122015 que possuíam, naquela data, 36 anos completos ou menos. ( art.4º).</t>
  </si>
  <si>
    <t>O art. 1º da Lei Complementar Nº 019/2014, publicada em 14/04/2014, manteve o percentual da alíquota anteriormente vigente, a partir de 14/04/2014.</t>
  </si>
  <si>
    <t>O art. 1º da Lei Complementar Nº 019/2014, publicada em 14/04/2014, modifica o percentual da alíquota do ente em 22%, a partir de 14/04/2014. No percentual de alíquota do ente está somado o percentual da contribuição destinada ao custeio da taxa de administração, de 2,00%. No art. 4° desta lei autoriza o “Poder Executivo”</t>
  </si>
  <si>
    <t>Incidente sobre a base de cálculo das contribuições, como também sobre a gratificação natalina.</t>
  </si>
  <si>
    <t>ESTABELECE ALIQUOTAS: LEI Nº 3312/2011–de 10/11/2011-Publ. em 10/11/2011. altera o a Lei n° 3241/2010.Estabelece: ALIQUOTAS: PERÍODO: 1º AO 34º ANO: SENDO: (1º AO 5º ANO): ENTE: (13%), SUPLEMENTAR-(1%), SEGURADOS-(11%),  - Demais constam na Tabela do art. 2º, da Lei. VIGÊNCIA: 08/02/2012(art. 3º-NOVENTENA).</t>
  </si>
  <si>
    <t>ESTABELECE ALIQUOTAS: LEI Nº 3703/2015–de 08/07/2015-Publ. em 10/07/2015. altera o a Lei n° 3312/2011.Estabelece: ALIQUOTAS: ENTE: (13,86%), SUPLEMENTAR-PERÍODO: 2016 A 2045: SENDO: (2016-0,14%), (2017-3,47%), (2018-6,80%), (2019-10,13%), - Demais constam na Tabela do art. 2º, da Lei. VIGÊNCIA: 01/01/2016(art. 3º).</t>
  </si>
  <si>
    <t>A Lei nº 3881/2017, de 28/12/17 – PUBLICAÇÃO: 28/12/2017 – EFEITOS/VIGÊNCIA: 1/1/2018(Art. 2º). Estabelece custeio SUPLEMENTAR para o período de 2018 a 2045 (Art.1º/Tabela): (2018 – 5,74%), (2019 – 8,01%), (2020 – 10,28%), (2021– 12,55%), (2022 – 14,82%), e demais conf. tabela.</t>
  </si>
  <si>
    <t>O art. 93 da  Lei nº 3396/2008, publicada em 11/02/2008,  estabeleceu a segregação de massa do respectivo regime próprio, criando um Plano financeiro e um Plano Previdenciário, fixando a alíquota dos ativos em 11%, com data de corte em 11 de fevereiro de 2008.</t>
  </si>
  <si>
    <t>O art. 94 da  Lei nº 3396/2008, publicada em 11/02/2008,  estabeleceu a segregação de massa do respectivo regime próprio, criando um Plano financeiro e um Plano Previdenciário, fixando a alíquota dos ativos em 11%, com data de corte em 11 de fevereiro de 2008.</t>
  </si>
  <si>
    <t>O art. 94 da  Lei nº 3396/2008, publicada em 11/02/2008,  estabeleceu a segregação de massa do respectivo regime próprio, criando um Plano financeiro e um Plano Previdenciário, fixando a alíquota dos pensionistas em 11%, com data de corte em 11 de fevereiro de 2008.</t>
  </si>
  <si>
    <t>A Lei Municipal nº 4.184/2018, De: 27/06/2018 - publicada em 27/06/2018, Vigência/efeitos: 27/06/2018. Manteve as alíquotas do plano financeiro e previdenciário do Município, sendo, o fundo previdenciário (18,16%) e fundo financeiro(21,29%). Estabelece aporte periódico que será pago em 12 parcelas mensais, conforme Anexo Único, para o período de 2018 a 2045(excepcionalmente no ano de 2018 será pago em seis parcelas), sendo: 2018 ( R$ 233.169,71), 2019 (R$ 518.103,09), 2020 (761.140,54), 2021 (1.008.986,92), 2022 (1.495.136,74) e as demais encontram-se no Anexo Único desta norma.</t>
  </si>
  <si>
    <t>LC N° 019/2017-DE: 09/10/2017-PUBLICADA: 10/10/2017 – VIGENCIA-ART. 4º - 10/10/2017-ALTERA A LC Nº 810/2004 - ESTABELECE AMORTIZAÇÃO POR APORTES MENSAIS: PERÍODO: DE 2017 A 2040-sendo: (ANO DE 2017 = /JAN - R$ 56.222,14/,  /FEV - R$ 56.267,69/,  /MAR - R$ 56.313,33/,  /ABR - R$ 56.359,01/,  /MAI - R$ 56.404,73/,  /JUN - R$ 56.450,49/,  /JUL - R$ 56.496,29/,  /AGO - R$ 56.542,12/,  /SET - R$ 56.587,99/,  /OUT - R$ 56.633,90/,  /NOV - R$ 56.679,85/,  /DEZ - R$ 56.725,83/), (ANO DE 2018 = /JAN - R$ 56.784,36/,  /FEV - R$ 56.830,37/,  /MAR - R$ 56.876,47/,  /ABR - R$ 56.922,60/,  /MAI - R$ 56.969,78/,  /JUN - R$ 57.015,00/,  /JUL - R$ 57.061,25/,  /AGO - R$ 57.107,54/,  /SET - R$ 57.153,87/,  /OUT - R$ 57.200,24/,  /NOV - R$ 57.246,65/,  /DEZ - R$ 57.293,09), OS DEMAIS CONSTAM NO ANEXO ÚNICO DA NORMA. O ART. 2º QUE ALTERA A LC Nº 810/2004 - ART. 75-INC. VIII - AUTORIZA ALTERA O CUSTEIO DO ENTE POR ATO DO PODER EXECUTIVO.</t>
  </si>
  <si>
    <t>O art. 1º da Lei nº 1416/2015, publ. em 01/06/2015, REVOGA os parágrafos 3º e 4º da Lei nº 1.126/2001. VIGÊNCIA: a partir de 01/06/2015(Impossibilidade de retroação da norma para reduzir percentual- base legal: NOTA CONJUNTA CGNAL-CGACI/DRPSP/SPPS Nº 01/2015</t>
  </si>
  <si>
    <t>institui aliquota para pensionista.</t>
  </si>
  <si>
    <t>A LC Nº 130/2016, publicada em 18/03/2016, altera a LC Nº 38/2000, que dispõe sobre a reforma da LC Nº 5/1993, e estabelece percentual de alíquotas, conforme segue: (art. 1º - ENTE-NORMAL - 13,10%), (art. 2º - SUPLEMENTARES: (2016-1,96%), (2017-2,50%), (2018-3,50%), (2019-4,50%), (2020 em diante – 5,15%). DE ACORDO COM O ART. 3º DESTA LEI COMPLEMNETAR A ADMINISTRAÇÃO MUNICIPAL PODE ADEQUAR O PLANO DE CUSTEIO ATRAVÉS DE DECRETO.VIGÊNCIA: 18/03/2016 - (art. 4º).</t>
  </si>
  <si>
    <t>O art. 86 da Lei Complementar n° 13/2007, publicada em 05/06/2007 que estabeleceu a segregação de massa do respectivo regime próprio, criando um Plano financeiro e um Plano Previdenciário, fixou a alíquota dos ativos em 11%, com data de corte em 31/12/2006.</t>
  </si>
  <si>
    <t>O art. 86 da Lei Complementar n° 13/2007, publicada em 05/06/2007 que estabeleceu a segregação de massa do respectivo regime próprio, criando um Plano financeiro e um Plano Previdenciário, fixou a alíquota dos inativos em 11%, com data de corte em 31/12/2006.</t>
  </si>
  <si>
    <t>O art. 86 da Lei Complementar n° 13/2007, publicada em 05/06/2007 que estabeleceu a segregação de massa do respectivo regime próprio, criando um Plano financeiro e um Plano Previdenciário, fixou a alíquota dos pensionistas em 11%, com data de corte em 31/12/2006.</t>
  </si>
  <si>
    <t>O art. 1° da Lei Complementar n° 015/2007, publicada em 13/09/2007, alterou o parágrafo único do art. 88 da Lei Complementar n° 013/2007, publicada em 05/06/2007, fixando percentuail de alíquota suplementar que corresponderá  a 31% da totalidade da remuneração de contribuição dos segurados em atividade, admitidos até a data de vigência desta lei.</t>
  </si>
  <si>
    <t>Pela Lei nº 1734/2009 - fica criado o Fundo Previdenciário Capitalizado, de natureza contábil e caráter permanente para custear na forma legal, as despesas previdenciárias relativas aos segurados admitidos a partir de 31 de dezembro de 2006. Fica criado o Fundo Previdenciário Financeiro, para custear, paralelamente aos recursos orçamentários e às respectivas contribuições do município, dos segurados e beneficiários, as despesas previdenciárias relativas aos segurados admitidos até 31 de dezembro de 2006.</t>
  </si>
  <si>
    <t>Incidente sobre gratificação natalina e abono anual.</t>
  </si>
  <si>
    <t>Sobre a parcela dos benefícios que supere o limite estabelecido pelo RGPS.</t>
  </si>
  <si>
    <t>O Decreto n° 12.097/2016 (autorizado pelo §4º do art. 71º da Lei Complementar nº 126/2006), publicado em 07/04/2016, fixa contribuição previdenciária (arts. 1º/2º), conforme segue: (ENTE - 11%), - (SUPLEMENTAR- PERÍODO: 2016 a 2050- SENDO:  (2016 - 2%), (2017 - 11%), (2018 – 13%), (2019 – 15%),.(2020 – 17%), e demais constantes no referido dispositivo. VIGÊNCIA: 01/04/2016 (art. 3º ). Registrada a retroatividade , conforme NOTA CONJUNTA CGNAL/CGACI 01/2015 (O disposto está aumentando a contribuição patronal do ente de 12,73% para 13%=11%+2%).</t>
  </si>
  <si>
    <t>(Miriam - 20/04/2006): O inciso II do art. 75 da Lei nº 2.178/2005 estabelece contribuição de 11% dos servidores ativos, incidente sobre a remuneração de contribuição.</t>
  </si>
  <si>
    <t>(Miriam - 20/04/2006): O inciso I do art. 75 da Lei nº 2.178/2005 estabelece contribuição de 11% dos servidores inativos, incidente sobre a parcela que supere o valor de R$2.668,15.   Não previu a isenção de contribuição até o dobro desse limite para os inativos com doença incapacitante.</t>
  </si>
  <si>
    <t>(Miriam - 20/04/2006): O inciso I do art. 75 da Lei nº 2.178/2005 estabelece contribuição de 11% dos pensionistas, incidente sobre a parcela que supere o valor de R$2.668,15. Não previu a isenção de contribuição até o dobro desse limite para os pensionistas com doença incapacitante.</t>
  </si>
  <si>
    <t>A lei nº 2463/2012 altera o inciso IIII do art. 75 da Lei nº 2.178/2005 estabelecendo contribuição patronal de 14,62% e ALÍQUOTA COMPLEMENTAR de 4,37% para o exercício de 2012, 5,37% para exercício de 2013, 6,86% para o exercício de 2014 durante 26 anos.</t>
  </si>
  <si>
    <t>O art. 1º da Lei Municipal nº 967/2013, de 16/08/2013, publicada em 16/08/2013 mantém o percentual da alíquota do ente em 11%, a partir de 01/12/2013 (art.4º).</t>
  </si>
  <si>
    <t>LEI Nº 1040/2017 - PUBLICADA: 19/09/2017 - VIGÊNCIA-art. 4º-data de publicação: 19/09/2017- ESTABELECE  SUPLEMENTAR/PERÍODO: 2017 A 2041: (2017 –11%),  (2018/2019 – 12%),  (2020 - 13%), (2021/2041 – 15,30%). ***OBS. Não registrado o efeito retroativo a 01/01/2017 – previsto no art. 4º -  conforme a Portaria 402/2008-art. 5º - § 3º(A norma está estabelecendo efeito retroativo e reduzindo o custeio).</t>
  </si>
  <si>
    <t>A LC nº 1541/2014 de 19/5/2014 – PUBLICAÇÃO: 19/5/2014. Estabelece alíquotas: (Art.1º/2º/3º/Anexo I) - NORMAL DO ENTE: 13%, incluído 2% de taxa administrativa. SEGURADOS: 11% - SUPLEMENTAR, para o período de 2014 a 2049: (2014 a 2018 – 1,74%), (2019 a 2023 – 5,92%), e demais conforme Anexo I.</t>
  </si>
  <si>
    <t>Os arts. 1º, 2º e 3º da Lei n° 2.315/2015, publicada em 24/12/2015, segregou a massa dos segurados, estabelecendo: I - PLANO PREVIDENCIÁRIO: servidores públicos municipais que ingressaram no serviço público a partir de 02/01/2008 e II - PLANO FINANCEIRO: servidores públicos municipais que ingressaram no serviço público até 01/01/2008. O art. 5º da mesma Lei estabelece a contribuição para o PLANO PREVIDENCIÁRIO, sendo: 11% a alíquota do segurado ativo, inativo e pensionista e 16% a alíquota normal do ente. Já a contribuição para o PLANO FINANCEIRO será: 11% a alíquota do segurado ativo, inativo e pensionista e 11% a alíquota normal do ente. A Lei não prevê alíquota suplementar para os planos previdenciário e financeiro. Vigência (art. 6º).</t>
  </si>
  <si>
    <t>Decreto nº 995/2017 – de: 06/09/2017- Autorizado pela Lei n° 2234/2013 - PUBLICAÇÃO/VIGÊNCIA: 08/09/2017(Art. 2º). Estabelece custeio no período de 2016 a 2043(Art. 1º): NORMAL do ENTE - 22%. SUPLEMENTAR, sendo: (2017 – 10%), (2018 - 18%), (2019 – 22%), (2020 – 24%), (2021 – 28%) e demais conf. tabela.</t>
  </si>
  <si>
    <t>Decreto nº 995/2017 – de: 06/09/2017- Autorizado pela Lei n° 2234/2013 - PUBLICAÇÃO/VIGÊNCIA: 08/09/2017(Art. 2º). Estabelece custeio no período de 2016 a 2043(Art. 1º): NORMAL do ENTE - 22%. SUPLEMENTAR, sendo: (2017 – 10%), (2018 - 18%), (2019 – 22%), (2020 – 24%), (2021 – 28%).</t>
  </si>
  <si>
    <t>O inciso I e II do art. 21 da Lei nº 3.404/2015, publicada em 22/10/2015, modificou o percentual da alíquota normal e suplementar do ente, estabelecendo a alíquota normal de 16% e suplementares para o período de 2015 a 2044 conforme Anexo I, sendo: 3% (2015), 4,64% (2016), 6,27% (2017), 7,91% (2018), 9,54% (2019) e demais conforme anexo citado. Vigência (art. 133).</t>
  </si>
  <si>
    <t>Lei nº 128/2010-de 08/11/2010 -  Alíquota ser considerada é soma da alíquota normal (10,00%) e da alíquota de custo suplementar (7,77%), o que perfaz o total de 17,77%.  Alíquotas suplementares de: 7,77% para 2010,9,06% para 2011,10,35% para 2012,11,64% para 2013,12,93% para 2014,14,22% para 2015,15,51% para 2016,16,80% para 2017,18,09% para 2018,19,38% para 2019 até 2043.</t>
  </si>
  <si>
    <t>Alíquota suplementar: 1% para 2008, ... 2% para 2009,... 3% para 2010, ... 4% para 2011, ... 5% para 2012, ...6% para 2013, ... 7% para 2014, ... a partir de 2015, 11,12% incidentes sobre a totalidade da remuneração de contribuição.</t>
  </si>
  <si>
    <t>O art. 1º da Lei nº 928, de 19/05/2014, publicada em 19/05/2014, mantém o percentual da alíquota anteriormente vigente, a partir de 19/05/2014.</t>
  </si>
  <si>
    <t>Lei Nº 068/2011 prevê alíquotas progressivas para custo suplementar do ente, por 35 anos, começando com 1% ao mês para o primeiro ano, 2,80% ao mês para o segundo ano, 2,97% ao mês para o terceiro ano, 3,15% ao mês para o quarto ano e assim até 19.18% ao mês para o trigésimo quinto ano.</t>
  </si>
  <si>
    <t>A Lei nº 5202/2017, de 2/10/17 – PUBLICAÇÃO: 2/10/2017(Art. 4º). EFEITOS: 1/1/18(Art. 1º). Estabelece custeio (Art.1º/Anexo I). SUPLEMENTAR para o período de 2018 a 2046, sendo: (2018 – 6,50%), (2019 – 7,78%), (2020 – 9,06%), (2021– 10,34), (2022- 11,62%).</t>
  </si>
  <si>
    <t>A Lei nº 1.029/2014, publicada em 12/09/2014, com vigência pra 01/10/2014 (art.5), dispõe sobre o plano de custeio do IMPRESFORT, estabelece a alíquota dos segurados em 11%, a alíquota normal do ente em 12,22% e a suplementar, no período de 2014 a 2043, conforme o seguinte escalonamento: 3,00% para 2014, 4,00% para 2015, 5,00% para 2016, 6,00% para 2017, 8,00% para 2018 e 9,5% de 2019 a 2043.</t>
  </si>
  <si>
    <t>A Lei nº 1.029/2014, publicada em 12/09/2014, com vigência pra 01/10/2014 (art.5), dispõe sobre o plano de custeio do IMPRESFORT, estabelece a alíquota dos segurados em 11% (sendo o percentual dos inativos incidentes sobre  a parcela que Ultrapassar o teto de RGPS) , a alíquota normal do ente em 12,22% e a suplementar, no período de 2014 a 2043, conforme o seguinte escalonamento: 3,00% para 2014, 4,00% para 2015, 5,00% para 2016, 6,00% para 2017, 8,00% para 2018 e 9,5% de 2019 a 2043.</t>
  </si>
  <si>
    <t>A Lei nº 1.619/2016, de 17/05/2016, publicada em 17/05/2016, mantém o percentual de alíquota dos SEGURADOS em 11% e altera a alíquota NORMAL do ENTE para 14% (art. 1º), já incluída a taxa de administração de 2% (art. 4º). Estabelece alíquotas SUPLEMENTARES para o período de 2016 a 2040, sendo: de 2016 a 2019 (3%), de 2020 a 2024 (3,50%). Demais conforme Tabela (art. 3º.). Vigência na data da publicação, com efeitos retroativos a 01/01/2016 (art. 6º).</t>
  </si>
  <si>
    <t>ESTABELECE ALIQUOTA NORMAL/SUPLEMENTAR/SEGURADOS: LEI Nº 269/2015, DE 06/05/2015, Publ. 06/05/2015. VIGÊNCIA E EFEITOS RESPECTIVAMENTE: (art.92º): 06/05/2015 E 01/09/2015. ESTABELECE-art. 42º:  (ENTE -16,62%), :  (SEGURADOS-11%)--A PARTIR DE 01/09/2015.</t>
  </si>
  <si>
    <t>A Lei Complementar n°1.109/2017, publicado em 17/04/2017, estabeleceu a alíquota do Ente em 12,47% e fixou alíquotas suplementares para os anos de 2017 a 2020, sendo 2017(4,54%),2018(6,58%),2019(8,62%),  2020(10,66%). Vigência na data de publicação com efeitos retroativos a 01/03/2017(art.2º).</t>
  </si>
  <si>
    <t>Inclusive sobre o décimo terceiro salário.</t>
  </si>
  <si>
    <t>A LEI Nº 6224/2011 - de 13/09/2011 - PUBLICADA: 22/09/2008-VIGÊNCIA (ART. 5º) – DATA DA PUBLICAÇÃO. ESTABELECE CUSTEIO POR ALIQUOTA E APORTES MENSAIS( ARTS. 3º/4º). DATA BASE DE AVALIAÇÃO ATUARIAL DE 2011 (31/12/2010)-sendo: (ENTE - 13%), APORTES-MONTANTE: R$ 620.062.245,83),  (APORTES MENSAIS/PERÍODO: DO 1º AO 35º ANO. VALORES MENSAIS CONF. TABELA ART. 4º, ACRESCIDO DE JUROS DE 6%-SENDO: (1º ANO -  1.704.000,00), (2º ANO -  2.100.000,00), (3º ANO -  2.904.000,00), (4º ANO -  3.900.000,00), (5º ANO -  5.196.000,00),os demais constam na referida tabela.</t>
  </si>
  <si>
    <t>Governo do Estado de Minas Gerais - MG</t>
  </si>
  <si>
    <t>REANALISANDO: A Lei Complementar nº 77 de 13/01/2004, publicada em 14/01/2004, cria o FUNFIP – Fundo Financeiro de Previdência, em substituição ao CONFIP criado pela LC nº 64/2002, conforme seu art. 1º. O art. 6º altera a redação do art. 28 da LC nº 64/2002, prevendo as alíquotas dos servidores ativos, inativos e pensionistas em 11% e a alíquota do ente em 22%, a partir de 14/04/2004. Vigência (art. 8º).</t>
  </si>
  <si>
    <t>A Lei Complementar nº 121 de 29/12/2011, publicada em 30/12/2011 e republicada em 06/01/2012, altera a LC nº 64/2002, modificando em seus art. 2º e 6º e no Anexo às alíquotas de contribuição do Fundo Previdenciário FUNPEMG, sendo: a alíquota de 1% (de 01/01/2012 a 30/06/2012), 6% (01/07/2012 a 31/12/2012), 11% (2013), quando será estabilizada, para os servidores efetivos cujo provimento tenha ocorrido após 31/12/2001 e a alíquota de 2% (de 01/01/2012 a 30/06/2012), 12% (01/07/2012 a 31/12/2012), 19% (2013), quando será estabilizada, para o ente referente a esses servidores, 11% a alíquota dos aposentados cujo provimento tenha ocorrido após 31/12/2001, a partir de 2013. Vigência (art. 10).</t>
  </si>
  <si>
    <t>Esclarecendo: IPSM - Instituto de Previdência dos Servidores Militares de Minas Gerais - ESTABELECE CUSTEIO: LEGISLAÇÕES: (1) - LEI COMPLEMENTAR Nº 125/2012-PUBLICADA: 15/12/2012-VIGÊNCIA: RETROAGE A 01/01/2012 - art. 13-retroativa p/o art. 7º/8º– ESTABELECE CUSTEIO: (SEGURADO –  8%),(ENTE – 20%).XXXXXXXXXX(2) - PELO DECRETO Nº 32609/1991-PUBLICADA: 12/03/1991-VIGÊNCIA: 01/04/1991- art. 2º /PLANO DO IPSM - ART. 2º - CUSTEIO: (ENTE – 20%). XXXXXXXXXXXXXXXX(3) - PELA LEI Nº 10366/1990-PUBLICADA: 29/12/1990-VIGÊNCIA: 01/01/1991- art. 4º /IPSM- ART. 4º CUSTEIO: (SEGURADO COMPULSÓRIO – 10%), (ENTE – Valor a ser fixado a partir de 01/04/1991).</t>
  </si>
  <si>
    <t>“O Decr. Mun. nº 4.070/2016, publicado em 05/01/2016, no artigo 1° mantém o percentual da alíquota NORMAL do ente em 15,43% e no § 2º e Anexo I do mesmo artigo, fixa novos percentuais de alíquota suplementar para o período de 2015 a 2047, SENDO: 2016 (8,15%), 2017 (10,20%), 2018 (12,25%), 2019 (14,30%), 2020 (16,35%) e demais constantes do referido Anexo. Observa-se que estabelece evolução anual à razão de 2,05% permanecendo até 2047, entretanto no Anexo verifica-se que a partir de 2033 mantém constante a alíquota de 43%. Vigência a partir da publicação em 05/01/2016 (art.2°)”</t>
  </si>
  <si>
    <t>A Lei nº 1.097/2010, publicada em 24/09/2010, estabelece alíquotas de contribuição suplementar para custeio do déficit atuarial, sendo: 1,00% para o ano de 2010, 3,00% para o ano de 2011, 5,00% para o ano de 2012, 7,00% para o ano de 2013 e 17,12% a partir de janeiro de 2014 durante 30 anos.</t>
  </si>
  <si>
    <t>O art. 1° da Lei nº 619/2012, publicada em 18/10/2012, alterou o art. 130 da Lei nº 361/2007, mantendo o percentual de 11% da alíquota anteriormente vigente incidente sobre a remuneração de contribuição definida no inc. X do art. 3° da Lei n° 361/2007. O art. 5° prevê anterioridade nonagesimal para aplicação da nova alíquota.</t>
  </si>
  <si>
    <t>O art. 4° da Lei nº 619/2012, publicada em 18/10/2012, alterou o art. 131 da Lei nº 361/2007, mantendo o percentual de 11% da alíquota anteriormente vigente incidente sobre a remuneração de contribuição definida no inc. X do art. 3° da Lei n° 361/2007. O art. 5° prevê anterioridade nonagesimal para aplicação da nova alíquota.</t>
  </si>
  <si>
    <t>A Lei n° 810/2016, publicada em 21/12/2016, aprovou plano de amortização do déficit atuarial, a partir de 01/01/2017, a serem pagos em 12 parcelas, referentes a cada exercício financeiro, de 2017 a 2045, sendo o primeiro ano, o valor de R$ 538.535,20. Não estabelece a data vencimento, a atualização de acordo com a variação do (IGP-M, INPC, etc.) nem a taxa de juros.</t>
  </si>
  <si>
    <t>A Lei n° 1321/2017, publ em 02/03/2017, dispõe sobre amortização dos débitos por aportes financeiros, período de 2016 a 2043, em 336 parcelas mensais variáveis, sendo mar/2017(52.777,01), abri/2017(52.819,82), mai/2017(52.862,67), jun/2017(52.905,55), jul/2017(52.948,47), e demais constates presentes no anexo único. Não consta: valor total do déficit, índice de correção, tx de juros, data de pagamento. Vigência na data de publicação (art.5º), alterado pela Lei 1337/2017.</t>
  </si>
  <si>
    <t>O art. 2º da Lei nº 641/2013, publicada em 03/06/2013, alterou o art. 2º da Lei nº 577/2010, mantendo o percentual de 11% da alíquota anteriormente vigente, incidente sobre a remuneração de contribuição definida no art. 25, IV da Lei nº 499/2008.  O art. 7º da Lei n° 641/2013 prevê anterioridade nonagesimal para vigência dessa lei. Assim, a alíquota sob a vigência da nova lei será aplicada a partir de 1º/10/2013.</t>
  </si>
  <si>
    <t>O art. 7º da Lei n° 641/2013 prevê anterioridade nonagesimal para vigência dessa lei. Assim, a alíquota sob a vigência da nova lei será aplicada a partir de 1º/10/2013.</t>
  </si>
  <si>
    <t>O art. 4º da Lei nº 641/2013, publicada em 03/06/2013, alterou o art. 4º da Lei nº 577/2010, mantendo o percentual de 11% da alíquota anteriormente vigente, incidente sobre a remuneração de contribuição definida no art. 25, III da Lei nº 499/2008.  O art. 7º da Lei n° 641/2013 prevê anterioridade nonagesimal para vigência dessa lei no que se refere às contribuições dos segurados ativos, aposentados e pensionistas. Assim, a alíquota sob a vigência da nova lei será aplicada a partir de 1º/10/2013.</t>
  </si>
  <si>
    <t>A Lei nº 1.254/2018 pub./vig. em 02/07/2018 estabelece alíquota patronal em 14,99 % e para os servidores ativos em 11 %. Ademais, fixa alíquotas suplementares para equacionamento do déficit atuarial apurado em 31/12/2016 para o período de 2018 a 2048, sendo: (2018 = R$ 300.573,20 – 4,95 %), (2019 = R$ 527.995,05 – 8,61 %), ( 2020 = R$ 759.935,27 – 12,27 %), (2021 = R$ 996.461,51 – 15,93 %) e (2022 = R$ 1.237.642,27 -  19,59 %). As demais constam de tabela constante no art. 2º.</t>
  </si>
  <si>
    <t>24748773120 em 06/10/2017: A LEI Nº 1865/2016-DE: 29/09/2017– PUBLICAÇÃO: 29/09/2017-VIGÊNCIA: 01/10/2017(art. 5º-1º dia do mês subsequente à publicação)-ESTABELECE CUSTEIO: arts. 1º/4º: (ATIVOS 11%-sobre a totalidade de remuneração de contribuição), (INATIVOS - 11%-sobre a parcela do beneficio que exceder o teto do RGPS), (ENTE – 11,50%-sobre a totalidade de remuneração do servidor ativo), SUPLEMENTAR/PERÍODO: 2017 A 2042: (2017 A 2028 – 8,25%), (2029 A 2042 – 19,58% ). AUTORIZA ALTERA CUSTEIO DO ENTE POR DECRETO: (LEI Nº 1.865/2017-art. 6º).</t>
  </si>
  <si>
    <t>O art. 2º da Lei Complementar nº 0129, de 02 de dezembro de 2013, publicada em 02/12/2013 mantém o percentual da alíquota do ente em 17%, a partir 02/03/2014.</t>
  </si>
  <si>
    <t>O art. 2º da Lei Complementar nº 0129, de 02 de dezembro de 2013, publicada em 02/12/2013 mantém o percentual da alíquota de 11%, a partir 02/03/2014.</t>
  </si>
  <si>
    <t>O art. 2º da Lei Complementar nº 0129, de 02 de dezembro de 2013, publicada em 02/12/2013 fixa novos percentuais de alíquota suplementar, para o período de 2013 a 2047, a partir 02/03/2014.</t>
  </si>
  <si>
    <t>O Decreto nº 22/2010, publicado em 30/06/2010, com base no art. 96 da Lei nº 1.204/2007, estabelece a revisão das aliquotas de contribuição suplementar da seguinte forma:  2010 e 2011=6%, 2012=8%, 2013=10% a partir de 2014=20,68% (durante 28 anos). VIDE ANOTAÇÃO ANTERIOR.</t>
  </si>
  <si>
    <t>O art. 96 da Lei nº 1.204/2007, estabelece:  Art. 96. O FAPEM deverá, anualmente, até 31 de março, efetuar a reavaliação atuarial de suas reservas técnicas, fundos e provisões, no sentido de garantir o equilíbrio econômico-financeiro de seu elenco de benefícios e o futuro cumprimento dos compromissos assumidos para com os seus contribuintes e servidores. A Administração Municipal deverá acatar as orientações contidas no Parecer Técnico atuarial anual, tomando medidas necessárias, em conjunto com a direção do FAPEM, para implantação imedidas necessárias, em conjunto com a direção do FAPEM, para implantação imediata das recomendações nele constantes.</t>
  </si>
  <si>
    <t>A Lei nº 1415/2012 altera os §§ 2º e 4º do art. 12 da Lei municipal nº 1392 ao estabelecer alíquotas suplementares na razão de (ano=contribuição %): 2012 = 3,00, 2013 = 5,00, 2014 = 7,00, 2015 até 2043= 9,25.</t>
  </si>
  <si>
    <t>A Lei nº 1142/2018, de 19/6/18 – PUBLICAÇÃO: 19/6/2018 – VIGÊNCIA/EFEITOS SOMENTE PARA ALÍQUOTA SUPLEMENTAR (Art. 1º § Único): 1/7/2018. Estabelece alíquota (Art.1º/2º): ENTE NORMAL: 11%. SEGURADOS: 11%.  SUPLEMENTAR para o período de 2018 a 2042, sendo: (2018 - 15%), (2019 - 16%), (2020 – 17%), (2021 – 20%), (2022 – 22%) e as demais conforme tabela (Art. 2º).</t>
  </si>
  <si>
    <t>Decreto nº 1870, de 05/09/2018, publicado em 11/09/2018, VIGÊNCIA: 11/09/2018, manteve o percentual da alíquota do ente em 19,3% e estabeleceu o custeio suplementar para o período de 2018 a 2046, sendo:2018 (12,00%), 2019 (12%), 2020 (12%),  2021 (13,85%), 2022 (15,69%),  e as demais encontram-se a tabela do artigo 2° desta norma. Decreto autorizado pelo art. 18 da Lei n° 4456/2011.</t>
  </si>
  <si>
    <t>392/01 -</t>
  </si>
  <si>
    <t>“O inciso II do art. 3° da Lei n° 1628/2013, publicada em 08/08/2013, alterou a Lei n° 1575/2011, modificando o percentual da alíquota do ente para 15%, já incluída a taxa de administração de 2% (prevista no art. 2° da mesma Lei), a partir de 08/08/2013.”</t>
  </si>
  <si>
    <t>“O inciso II do art. 3° da Lei n° 1628/2013, publicada em 08/08/2013, alterou a Lei n° 1575/2011, mantendo o percentual da alíquota do inativo em 11%, a partir de 08/08/2013.”</t>
  </si>
  <si>
    <t>“O inciso III do art. 3° da Lei n° 1628/2013, publicada em 08/08/2013, alterou a Lei n° 1575/2011, mantendo o percentual da alíquota do pensionista em 11%, a partir de 08/08/2013.”</t>
  </si>
  <si>
    <t>“O inciso I do art. 3° da Lei n° 1628/2013, publicada em 08/08/2013, alterou a Lei n° 1575/2011, mantendo o percentual da alíquota do ativo em 11%, a partir de 08/08/2013.”</t>
  </si>
  <si>
    <t>Aporte: A Lei n° 2616/2013, de 23 de dezembro de 2013, e Anexo I, publicados no mesmo dia, aprovou o plano de amortização anual para o equacionamento do déficit atuarial do Município de Itamarandiba/MG, de R$ 5.512.782,00, apurado no exercício de 2013, o qual será pago a partir de 1º de janeiro de 2014 até 2044, conforme demonstra a planilha do Anexo I, no valor total de R$ 15.985.250,01. A Lei não estabeleceu índice de atualização, nem o valor dos juros que incidirão sobre as parcelas pagas em atraso.</t>
  </si>
  <si>
    <t>O art. 1º da Lei 2.616/2013, publicada em 23/12/2013, mantém o percentual da alíquota anteriormente vigente, a partir de 01.01.2014.</t>
  </si>
  <si>
    <t>LEI Nº 2670/2014–DE: 15/12/2014-PUBLICADA/VIGENTE – art. : 15/12/2014 – ESTABLECE CUSTEIO SUPLEMENTAR/PERÍODO: DE : 2014 A 2043: (2014 – 1,53%), (2015 – 2,74%), (2016 – 3,95%), (2017 – 5,16%), (2018 – 6,37%), (2019 – 7,58%),(2020 – 8,79%),(2021 – 10%),demais constam na Norma.</t>
  </si>
  <si>
    <t>Incidentes sobre a totalidade de remuneração de contribuição.</t>
  </si>
  <si>
    <t>Contribuição suplementar de 8%.</t>
  </si>
  <si>
    <t>Contribuição suplementar de 1% para 2011 e de 2,50% a partir de janeiro de 2012, durante 33 anos, até o ano de 2044.</t>
  </si>
  <si>
    <t>LEI Nº 1403/2017–DE: 15/05/2017-PUBLICADA/VIGENTE – art. 5º: 15/05/2017–ESTABLECE CUSTEIO: (ENTE – 19%), (SERVIDORES – 11%), SUPLEMENTAR/PERÍODO: DE : 2017 A 2043: (2017 – 12,20%), (2018 – 13,50%), (2019 – 14,50%),(2020 – 15,50%),(2021 – 16,50%),demais constam na Norma.</t>
  </si>
  <si>
    <t>O Decreto nº 6.376/2016, publicado em 14/10/2016, aprovou plano de amortização do déficit atuarial, apurado em 31/12/2015, por meio de APORTES ANUAIS, para o período de 2016 a 2050, conforme o Anexo I. Os aportes anuais serão divididos em 12 APORTES MENSAIS, de janeiro a dezembro de cada exercício, sendo o primeiro no valor de R$ 85.183,77 e com vencimento até o dia 10 do mês subsequente ao de sua exigência (art. 2º e anexo I). O Decreto não informa o valor total, nem o índice de atualização e a taxa de juros em caso de atraso nos aportes. Vigência em 14/10/2016 (art. 3º). Decreto autorizado pelo artigo 2º da Lei nº 5.010/2015.</t>
  </si>
  <si>
    <t>Os Incs.  I e II, art. 3º, Lei nº 4345/2015, publ. em 04/03/2015, trata da segregação de massas, estabelece os Fundos Previdenciário e Financeiro, a saber: FINANCEIRO: ..servidores que tenham ingressado ATÉ 31/07/2008 e o PREVIDENCIÁRIO: ....servidores que tenham ingressado APARTIR DE 01/08/2008.Fixa os seguintes percentuais para custeio, PLANO FINANCEIRO - Incs. I a III, art. 9º, ENTE: 22%, SEGURADOS 11% , PLANO PREVIDENCIÁRIO - Incs. I a III, art. 10º, ENTE: 22%, SEGURADOS 11% , vigência: a  partir da data de publicação da lei - 04/03/2015.</t>
  </si>
  <si>
    <t>A Lei n° 4519/2017, de 14/09/2017, publicada 14/09/2017, vigência no dia 01/01/2018, conforme art. 1º (prevê que as contribuições correspondentes as alíquotas de custo suplementar, serão exigidas a partir de 1° de janeiro de 2018), alterou os arts. 6° e 10° da Lei n° 4345/2015 - O Município estabeleceu o custeio suplementar para o período de 2018 a 2051, sendo: 2018 (0,11%), 2019 (0,22%), 2020 (0,34%) e 2021 (,045%), 2022 (0,56%) e as demais alíquotas encontram-se na Tabela Anexa a esta Lei.</t>
  </si>
  <si>
    <t>A Lei nº 995/2016-PUBLICAÇÃO/VIGÊNCIA:  28/04/2016(ver a Declaração de Publicidade publ. dia 14-12-2016)-Estabelece plano de equacionamento déficit: Art. 2º ENTE: (NORMAL - 13,36%), SUPLEMENTARES: (2016 – 4%), (2017–4,70%), (2018–5,40%), (2019-6,10%), (2020-6,80%), as demais constam na legislação-Tabela anexa - “Déficit Atuarial – 2016”.</t>
  </si>
  <si>
    <t>O inc. I do art. 4° da Lei nº 264/2013, publicada em 28/11/2013, manteve o percentual de 11% da alíquota anteriormente vigente.</t>
  </si>
  <si>
    <t>O inc. II do art. 4° da Lei nº 264/2013, publicada em 28/11/2013, manteve o percentual de 11% da alíquota anteriormente vigente.</t>
  </si>
  <si>
    <t>O inc. III do art. 4° da Lei nº 264/2013, publicada em 28/11/2013, manteve o percentual de 11% da alíquota anteriormente vigente.</t>
  </si>
  <si>
    <t>O DECRETO Nº 15/2017-DE: 25/04/2017 E PUBLICADO NA MESMA DATA - VIGÊNCIA: 01/05/2017– art. 6º/ Autorizado pelo art. 5º-da Lei Complementar nº 264/2013-ESTABELECE CUSTEIO-ART. 1º/3º E ANEXO I: ALIQUOTAS DO 1º AO 35º - SENDO: (ENTE - 1º AO 35º - 13º - acrescido de 2% de taxa adm.), (SUPLEMENTAR - 1º AO 5º  - 0,50%), (SUPLEMENTAR - 6º AO 35º  - 5,06%).</t>
  </si>
  <si>
    <t>A Lei Municipal nº 2608/2007, no art. 67, IV, prevê  alíquota suplementar dos órgãos empregadores  a título de reserva de tempo passado para os próximos 35 anos, sendo 1% para 2007,3% para 2008,5% para 2009,7% para 2010,14,21% a partir de 2011.</t>
  </si>
  <si>
    <t>A Lei nº Lei nº 2.200/2018 publicada e com efeitos em 09.11.2018 mantém a alíquota de responsabilidade do ente em 17,80 %, incluindo a taxa de adm. necessária à organização e funcionamento do RPPS, sem, no entanto, especificar qual seria o percentual a isso destinado. Ademais, estabelece aportes financeiros para o equacionamento do déficit atuarial no período de 2018 a 2048, sendo: 2018 = R$ 3.450.924,58, 2019 = R$ 4.113.848,47, 2020 = R$ 43789.685,75, 2021 = R$ 5.478.628,39 e 2022 = R$ 6.180.870,92. Os demais constam de anexo à norma. Ente autorizado a alterar custeio por Decreto (Art. 3º).</t>
  </si>
  <si>
    <t>A Lei Complementar nº 41/2018 que reestrutura o RPPS do município - De: 14/06/2018 - publicada em 14/06/2018, Vigência/efeitos: 14/06/2018, manteve a alíquota  NORMAL do ENTE em 16%, 11% para ativos inativos e pensionistas.  Prevê taxa de administraçao de 2%,do valor total da remuneração paga aos servidores ativos e o valor pago a título de proventos e pensões aos segurados e dependentes do RPPS no exercício financeiro anterior.</t>
  </si>
  <si>
    <t>A Lei nº 1.200/2018 pub. em 29/06/2018 (art. 5º) vigo/efeitos a partir de 01/07/2018 (art. 5) fixa a alíquota patronal em 18 %, bem como estabelece aportes financeiros anuais para equacionamento do déficit atuarial apurado no ano de 2017 para o período de 2018 a 2046 (art. 3º), sendo: (2018 = R$ 2.661.772,22), (2019 = R$ 3.001.743,33), (2020 – R$ 3.348.247,69), (2021 = R$ 3.701.381,96) e ( 2022 = R$ 4.061.244,10). A Lei não menciona a taxa de juros e o índice de correção, os demais aportes constam na norma.</t>
  </si>
  <si>
    <t>O Decreto nº 2.736/2016, de 30/09/2016, autorizado pela Lei Complementar nº 018/2016 (art. 4º), publicado em 30/09/2016, mantém o percentual da alíquota NORMAL do Ente em 19,27% (art. 1º), estabelece novas alíquotas suplementares para o período de 2016 a 2043, sendo: 6% (2017), 11,54% (2018), 17,08% (2019), 22,62% (2020), 28,16% (2021). Demais conforme art. 2º. (Incisos VI/XV). Vigência em 30/09/2016 (art. 5º).</t>
  </si>
  <si>
    <t>O art. 4° da Lei 3794/2011, publicada em 01 de novembro de 2011,  estabelece a segregação de massa do respectivo regime próprio, criando um Plano financeiro e um Plano Previdenciário e o art. 1º do Decreto n° 9448/2011, publicado em 21/11/2011,fixa a alíquota normal do ente em 13%, com data de corte em 31 de janeiro de 1998.</t>
  </si>
  <si>
    <t>O art. 4° da Lei 3794/2011, publicada em 01 de novembro de 2011,  estabelece a segregação de massa do respectivo regime próprio, criando um Plano financeiro e um Plano Previdenciário e o art. 4° da Lei n° 3157/2005, publicado em 05/12/2005,fixa a alíquota dos aposentados em 11%, com data de corte em 31 de janeiro de 1998.</t>
  </si>
  <si>
    <t>O Decreto nº 9448/2011 dispõe que o custo normal apurado no exercício base de 2010, através do cálculo atuarial, foi de 24%, sendo que 11% corresponderá à contribuiçao do servidor e 13% à contribuição do ente municipal. § único - taxa de adminstração de 1,32%.</t>
  </si>
  <si>
    <t>O DECRETO Nº 934/2018 - PUBLICAÇÃO: 02/01/2018–VIGENCIA: - Art. 4º: 02/01/2018  - ESTABELECE CUSTEIO: (ENTE – 16,81% - incluído 2% de taxa de adm.), SUPLEMENTAR/PERÍODO: DE 2018 A 2034: (2018 – 0,76%), (2019 – 1,26%), (2020 – 1,77%),  (2021 – 2,27%),  (2022 – 2,78%), as demais constam no Anexo Único da referida norma.  LEGISLAÇAO QUE AUTORIZA ALTERAR O CUSTEIO DO ENTE POR ATO DO PODER EXECUTIVO: art. 4º da Lei nº 403/2014. REVOGA O DECRETO Nº 851/2017 – art. 4º.</t>
  </si>
  <si>
    <t>O art. 1° da Lei n° 351/2012, publicada em 11/06/2012, alterou o art. 14 da Lei n° 200/2006, mantendo o percentual da alíquota dos ativos em 151, a partir de 11/06/2012.</t>
  </si>
  <si>
    <t>O art.1° da Lei n° 403/2014, publicada em 02/07/2014, manteve o percentual da alíquota anteriormente vigente, a partir de 02/07/2014.</t>
  </si>
  <si>
    <t>O Art. 1° e 2° da Lei nº 1498/2012, publ. em 21/12/2012, estabelece amortização do Déficit atuarial, através de aportes mensais, de acordo com o Anexo I, a partir de 21/12/2012, portanto, não estão em vigor a partir desta data as alíquotas suplementares estabelecidas na Lei Municipal n° 1438/2011.</t>
  </si>
  <si>
    <t>LC Nº 70/2017-PUBLICAÇÃO: 15/12/2017 – VIGÊNCIA- art. 4º: 15/12/2017-Estabelece custeio-art. 1º/2º: (SEGURADOS – 11%), (ENTE – 21,48%), SUPLEMENTAR/PERÍODO: DE 2017 A 2048: (2017 – 4,52%), (2018 – 5,52%), (2019 – A 2048 – 43,73%).</t>
  </si>
  <si>
    <t>Lei Complementar nº 053/2017-DE:21/08/2017 – PUBLICADA: 22/08/2017/ VIGÊNCIA: 01/09/2017 – art. 6º (entra em vigor da nata da publicação, produzindo seus efeitos a partir do primeiro dia do mês seguinte à sua publicação). ESTABELECE CUSTEIO: ente normal 16,33%, incidentes sobre a totalidade da remuneração de contribuição dos servidores ativos, ativos, inativos e pensionistas 11%,  (SUPLEMENTARES/PERÍODO: de 2017 a  2041 - sendo: (2017 a 2020 - 18,75%), (2021 - 20,75%) e as demais encontram-se no art. 3° desta norma.</t>
  </si>
  <si>
    <t>Lei Complementar nº 053/2017-DE:21/08/2017 – PUBLICADA: 22/08/2017/ VIGÊNCIA: 01/09/2017 – art. 6º (entra em vigor da nata da publicação, produzindo seus efeitos a partir do primeiro dia do mês seguinte à sua publicação). ESTABELECE CUSTEIO: ente normal 16,33%, incidentes sobre a totalidade da remuneração de contribuição dos servidores ativos, ativos, inativos e pensionistas 11%,  (SUPLEMENTARES/PERÍODO: de 2017 a  2041 - sendo: (2017 a 2020 - 16,75%), (2021 - 18,75%) e as demais encontram-se no art. 3° desta norma.</t>
  </si>
  <si>
    <t>Incidente sobre a remuneração de contribuição dos servidores ativos.  A LC nº 74/2010 prevê alíquotas suplementares de: 1,00% para o 1º ano,3,64% para o 2º ano, 3,86% para o 3º ano,4,09% para o 4º ano. Os anos posteriores encontram-se na tabela enviada junto com a lei  arquivada na pasta do município e em arquivo magnético no PIAU/CGNAL NA PASTA LEIS EQUILÍBRIO ATUARIAL.</t>
  </si>
  <si>
    <t>LC Nº 172/2017-PUBLICAÇÃO: 28/12/2017 - VIGÊNCIA art. 3º: 28/12/17-Estabelece amortização do déficit:   SUPLEMENTAR DE 2017 A 2045: (2017 – 4,60%), (2018 – 4,88%),(2019 – 5,49%),(2020 – 6,11%),(2021 – 6,72%),(2022 – 7,33%),demais constam no Anexo I.</t>
  </si>
  <si>
    <t>Analisada a - LEI 1.104/2014 PUBL. EM 07/11/2014 - VIGÊNCIA (DATA DA PUBLICAÇÃO) - (SEGREGA A MASSA) - ART. 1º - AUTORIZA O PODER EXECUTIVO A TRANSFERIR PARA O RPPS-IPREME OS SERVIDORES INATIVOS E PENSIONISTAS ATUALMENTE VINCULADOS EM SUA FOLHA DE PAGAMENTO.. ART. 2º - ....DN/MPS/SPPS/DRPSP/CGACI 38/2014 RECEBIDA EM 23/09/2014-OS BENEFICIOS CONCEDIDOS - ATÉ 04/05/2009 - DEVERÃO SER SUPORTADOS PELSO COFRES DO PODER EXECUTIVO...OS BENEFÍCIOS CONCEDIDOS - APÓS 05-05-2009-DEVERÃO SER SUPORTADOS PELOS COFRES DO IPREME. ver integra no PIAU.  silvio.castro em 04/12/2009: O art. 1º da Lei 999/2009, que deu nova redação ao art. 13 da Lei 937/2006, estabelece as seguintes aliquotas de contribuição adicional para cobertura do déficit atuarial: &gt;&gt; 2010 = 1% &gt;&gt; 2011 = 3% &gt;&gt; 2012 = 5% &gt;&gt; 2013 = 7% &gt;&gt; 2014 = 20,87</t>
  </si>
  <si>
    <t>gilka.alves em 02/01/2015: gilka.alves em 02/01/2015: Analisada a - LEI 1.104/2014 PUBL. EM 07/11/2014 - VIGÊNCIA (DATA DA PUBLICAÇÃO) - (SEGREGA A MASSA) - ART. 1º - AUTORIZA O PODER EXECUTIVO A TRANSFERIR PARA O RPPS-IPREME OS SERVIDORES INATIVOS E PENSIONISTAS ATUALMENTE VINCULADOS EM SUA FOLHA DE PAGAMENTO.. ART. 2º - ....DN/MPS/SPPS/DRPSP/CGACI 38/2014 RECEBIDA EM 23/09/2014-OS BENEFICIOS CONCEDIDOS - ATÉ 04/05/2009 - DEVERÃO SER SUPORTADOS PELSO COFRES DO PODER EXECUTIVO...OS BENEFÍCIOS CONCEDIDOS - APÓS 05-05-2009-DEVERÃO SER SUPORTADOS PELOS COFRES DO IPREME. ver integra no PIAU.  silvio.castro em 04/12/2009: O art. 1º da Lei 999/2009, que deu nova redação ao art. 13 da Lei 937/2006, estabelece as seguintes aliquotas de contribuição adicional para cobertura do déficit atuarial: &gt;&gt; 2010 = 1% &gt;&gt; 2011 = 3% &gt;&gt; 2012 = 5% &gt;&gt; 2013 = 7% &gt;&gt; 2014 = 20,87</t>
  </si>
  <si>
    <t>Reanalisando:A Lei n° 1.170/2016, publicada em 20/12/2016, aprovou plano de amortização do déficit atuarial, no valor de R$ R$ 40.877.352,37, por meio de aportes anuais, sendo o primeiro no valor para janeiro de 2016 de R$ 20.417,13. Os valores subsequentes deverão ser atualizados de acordo com a variação do INPC/IBGE, acrescido de 0,5% de juros. As prestações vencidas serão atualizadas pelo IPCA/IBGE, acrescidas de juros simples de 1% ao mês e multa de 2%. Vigência na data de publicação, sem efeito retroativo, solicitado no art.4º. Vide Nota Conjunta CGNAL 01/2015.</t>
  </si>
  <si>
    <t>A Lei nº 1079/2018, De: 25/04/2018 - publicada em 25/04/2018, Vigência/efeitos: 25/04/2018. Estabeleceu o custeio suplementar no período de 2015 a 2050, sendo: 2017 a 2043, sendo: 2017 a 2018 (16,65%), 2019(18,65%), 2020 e 2021(20,65%), 2022 (21,65%) e as demais encontram-se no art. 1°. desta norma.</t>
  </si>
  <si>
    <t>A LEI Nº 2.898/2016- Publicada: 06/12/2016-altera as alíquotas de contribuição-arts. 1º/2º: (SEGURADOS - 11%), (ENTE - 13,46%), SUPLEMENTARES-PERÍODO DE 2016 A 2043 - sendo: (2017 - 11,06%), (2018 - 19,06%), (2019 - 27,06%), (2020 - 35,06%), as demais constam na planilha do referido dispositivo. VIGÊNCIA: APARTIR DE 01/04/2017(ver art. 3º).OBS: Art. 2º-  A contribuição...dos Poderes...incidente sobre a totalidade da remuneração de contribuição DOS SERVIDORES ATIVOS...</t>
  </si>
  <si>
    <t>A Lei nº 2928/2017, de 21/11/17 – PUBLICAÇÃO: 22/11/2017(Art. 3º). Estabelece custeio: (Art.1º/2º) NORMAL do ENTE: 13,46%, já incluídos tx. adm. SEGURADOS ATIVOS – 11%. SUPLEMENTAR para o período de 2017 a 2043(Art. 1º/tabela): (2017 – 11,06%), (2018 – 19,06%), (2019 – 27,06%), (2020 – 35,06%), (2021– 43,06%), e demais conf. tabela. O custeio poderá ser revisto por meio de Decreto (Art. 1º § 3º).</t>
  </si>
  <si>
    <t>O art.1° da Lei Complementar n° 047/2013, publicada em 14/11/2013, mantém o percentual da alíquota do s pensionistas em 11%, a partir de 01/01/2014.</t>
  </si>
  <si>
    <t>art.1° da Lei Complementar n° 047/2013, publicada em 14/11/2013, mantém o percentual da alíquota dos ativos em 11%, a partir de 01/01/2014.</t>
  </si>
  <si>
    <t>O art.1° da Lei Complementar n° 047/2013, publicada em 14/11/2013, mantém o percentual da alíquota dos aposentados em 11%, a partir de 01/01/2014.</t>
  </si>
  <si>
    <t>A Lei n° 2.782/2016, publicado em 22/12/2016, manteve a alíquota NORMAL do ENTE em 21,13%. E fixou alíquotas suplementares para os anos de 2016 a 2044, sendo 2016(22,31%), 2017(27,17%), 2018(32,03%), 2019 (36,89%), 2020 (41,75%), 2021(46,61%), e demais constantes presentes na planilha anexa. Vigência a partir de 01/01/2017(art.4º).</t>
  </si>
  <si>
    <t>O  art. 82 da  Lei nº 008/2006, publicada em 19/04/2006,  estabelece a segregação de massa do respectivo regime próprio, criando um Plano financeiro e um Plano Previdenciário, fixando a alíquota normal dos segurados Ativos, aposentados e Pensionistas em 11%, e o artigo 81 que fixa a alíquota do Ente foi alterado pelo art. 1º da Lei Complementar nº 017, fixando em 11%. A data de corte para Aposentados, dependentes e pensionistas é 23/03/2009 e para servidores Ativos que se aposentarem antes de 01/01/2020.</t>
  </si>
  <si>
    <t>Retifique-se: Onde se lê: Lei Municipal 017/2009 e Lei Municipal 008/2006, leia-se: Lei Complementar Municipal 017/2009 e Lei Complementar Municipal 008/2006</t>
  </si>
  <si>
    <t>O art. 1º da Lei Complementar n° 49/2015, publicada em 25/08/2015, alterou o art. 81 da Lei Complementar n° 08/2006, modificando o percentual da alíquota do ente para 16%, a partir de 01/08/2015. Vigência (art. 4º).</t>
  </si>
  <si>
    <t>“O art. 1° da Lei n° 1468/2013, publicada em 28/06/2013, alterou o art. 12 da Lei n° 1223/2005, mantendo o percentual da alíquota dos ativos em 11%, a partir de 28/06/2013.”</t>
  </si>
  <si>
    <t>LEI Nº 1.610/2018-DE: 19/03/2018 – PUBLICADA/VIGENCIA: 19/03/2018 - ESTABELECE CUSTEIO: art.1º: (ATIVO - 11%), (ENTE – 16,36%), SUPLEMENTAR/PERÍODO: 2018 A 2047: (13,37% - 2018), (15,45% - 2019), (17,52% - 2020), (19,60% - 2021), (21,67% - 2022), demais constam na norma.</t>
  </si>
  <si>
    <t>A Lei Complementar de nº 5.119/2015, publicada em 29/01/2016, com vigência para mesma data, altera em seu 1º artigo, a redação do art. 2º da LC nº 4.863/2014 prevendo alíquota normal do ente em 12,45% e 11% a dos servidores ativos.” O  Art. 2º, acrescenta o parágrafo 1º no artigo 2º da LC nº 4.863/2014, prevendo alíquota suplementar a partir de 01.01.2016, definidas em tabela contida no Anexo I para o período de 2016 a 2042, sendo : 8,50% para o ano 2016, 9,50% para o ano de 2017, 10,50% para o ano de 2018, 11,50 para o ano de 2019, 13,48 para o ano de 2020 e demais constantes da tabela do mesmo artigo.</t>
  </si>
  <si>
    <t>A Lei Complementar nº 18/2010 deu nova redação a lei complementar nº 16/2008.</t>
  </si>
  <si>
    <t>Sobre a remuneração de contribuição..</t>
  </si>
  <si>
    <t>Sobre a parcela dos proventos de aposentadoriasa que supere o limite máximo estabelecido para os benefícios do RGPS.</t>
  </si>
  <si>
    <t>Sobre a parcela dos proventos de apensões que supere o limite máximo estabelecido para os benefícios do RGPS.</t>
  </si>
  <si>
    <t>A Lei n° 2.306/2015, publicada em 12/11/2015, alterou o percentual da alíquota NORMAL do ENTE em 15,55%, e fixou alíquotas suplementares para os anos de 2015 a 2045, sendo 2015 (4,50%), 2016 (7,72%), 2017(10,94%), 2018(14,16%), 2019(17,38%) e demais constantes presentes na tabela, referentes no art.2º.  Vigência na data de publicação (art.7º).</t>
  </si>
  <si>
    <t>LEI Nº 1.866/2018-DE: 24/01/2018 - PUBLICADA: 31/01/2018 – VIGENCIA ALIQUOTA NORMAL: E SEGURADOS: 31/01/2018 pelo art. 76º/ VIGENCIA ALIQ. SUPLEMENTAR: 01/01/2018 – pelo art. 14-§ 6º/DISPÕE SOBRE RPPS/ESTABELECE CUSTEIO – Arts. 13/15:(ATIVO - 11%), (INATIVO - 11%), (ENTE – 20,70%-incluindo 2% de taxa de adm.), SUPLEMENTAR/PERÍODO: 2018 A 2043: - Conf. Anexo único: (2018– 6,50%), (2019 -8,09%), (2020 – 9,67%), (2021 – 11,26%).(2022 – 12,84%), demais constam na norma. O § 7º - art. 14-autoriza revisão do plano de amortização por Decreto.</t>
  </si>
  <si>
    <t>LEI Nº 1.866/2018-DE: 24/01/2018 - PUBLICADA: 31/01/2018 – VIGENCIA ALIQUOTA NORMAL: E SEGURADOS: 31/01/2018 pelo art. 76º/ VIGENCIA ALIQ. SUPLEMENTAR: 01/01/2018 – pelo art. 14-§ 6º/DISPÕE SOBRE RPPS/ESTABELECE CUSTEIO – Arts. 13/15:(ATIVO - 11%), (INATIVO - 11%), (ENTE – 20,70%-incluindo 2% de taxa de adm.), SUPLEMENTAR/PERÍODO: 2018 A 2043: - Conf. Anexo único: (2018– 6,50%), (2019 -8,09%), (2020 – 9,67%), (2021 – 11,26%).(2022 – 12,84%), demais constam na norma. O § 7º - art. 14-autoriza revisão do plano de amortização por Decreto.(retroagiu a aliq. suplementar a 01/01/2018 - tendo em vista a NOTA CONJUNTA CGNAL/CGACI 01/2015).</t>
  </si>
  <si>
    <t>O art. 1º da Lei Complementar nº 003/2016, publicada em 08/06/2016 alterou o percentual de alíquota NORMAL, do ente, de contribuição do Fundo Previdenciário – FUNPREV para 20,51% e alterou o percentual de alíquota NORMAL, do ente, de contribuição do Fundo Financeiro – FUNFIN para 19,36%. Alterou o percentual de alíquota SUPLEMENTAR de contribuição do Fundo Financeiro – FUNFIN para 1,15%. Vigência a partir de 08/06/2016.</t>
  </si>
  <si>
    <t>O art. 1º da Lei Complementar nº 003/2016, publicada em 08/06/2016 alterou o percentual de alíquota NORMAL de contribuição do Fundo Previdenciário – FUNPREV para 20,51% e alterou o percentual de alíquota NORMAL de contribuição do Fundo Financeiro – FUNFIN para 19,36%. Alterou o percentual de alíquota SUPLEMENTAR de contribuição do Fundo Financeiro – FUNFIN para 1,15%. Vigência a partir de 08/06/2016.</t>
  </si>
  <si>
    <t>A Lei Complementar n° 001/2017 -DE:15/08/2017 – PUBLICADA: 18/08/2017/ VIGÊNCIA:01/09/2017, conforme previsto no art. 5° (o custo normal e aportes financeiros serão exigidos a partir do primeiro dia do mes seguinte ao da publicação desta LC). O Município manteve a alíquota dos servidores ativos em 11%(incidentes sobre a totalidade da remuneração de contribuição e a alíquota de 11% para os aposentados e pensionistas (sobre o que exceder o teto estabelecido pelo RGPS) e a alíquota normal do ente em 18,80%. Estabeleceu ainda aportes mensais para os anos de 2017 a 2043 (tabela do art. 4°): sendo para 2017 (R$20.357,50), 2018(R$23.046,23), 2019 (R$25.734,96), 2020 (R$28.423,68), 2021(R$31.112,41),  2022 (R$33.801,14), e demais constantes na tabela do art. 4° desta LC.</t>
  </si>
  <si>
    <t>a Lei Complementar nº 126, publicada em 13/02/2009 em seu artigo 2º altera o artigo 58A da Lc nº 038 com redação dada pela LC nº 055/2001, segrega a massa e a data de corte para o fundo financeiro é 13/02/2009. A Lei Complementar nº 138/2009 em seu artigo 1º altera o inciso II, do artigo 59 da LC nº 38/200 fixando a alíquota do ente em 20,30%. A Lei Complementar nº 90 em seu artigo 1º altera o inciso I do artigo 59 da LC 38/200 fixando a alíquota dos ativos em 11% e em seu § 5º fixa a alíquota dos aposentados e pensionistas em 11%.</t>
  </si>
  <si>
    <t>A LC Nº 240/2015, publ. em 05/01/2016, altera o Inciso II e acrescenta o Inciso IX ao art. 59, da LC Nº 38/2000,  referente a CUSTEIO/SEGREGAÇÃO DE MASSA, conforme segue: estabelece nos arts. 1º/2º, CONTRIBUIÇÃO PATRONAL: (NORMAL-PLANO FINANCEIRO: 11, 00%),  (NORMAL-PLANO PREVIDENCIÁRIO: 16,50%),  (SUPLEMENTAR-PLANO PREVIDENCIÁRIO, NO PERÍODO DE 2015 A 2048, sendo: (2016–1,44%), (2017- 1,92%), (2018-2,39%),  (2019-2,87%),  (2020-3,35%) e demais constantes no referido dispositivo.  VIGÊNCIA: (05/01/2016-art. 3º).</t>
  </si>
  <si>
    <t>O inc. II do art. 76 da Lei nº 738/2013, publicada em 12/12/2013, manteve o percentual de 11% da alíquota anteriormente vigente, a partir 12/12/2013.</t>
  </si>
  <si>
    <t>O inc. I do art. 76 da Lei nº 738/2013, publicada em 12/12/2013, manteve o percentual de 11% da alíquota anteriormente vigente, a partir 12/12/2013.</t>
  </si>
  <si>
    <t>O inc. III do art. 76 da Lei n° NNN/AAAA, publicada em 12/12/2013, alterou modificou o percentual da alíquota do ente para 13,38%, a partir de 12/12/2013.</t>
  </si>
  <si>
    <t>A LEI Nº 975/2017-DE: 18/12/2017– PUBLICAÇÃO: 18/12/2017-VIGÊNCIA-art. 4º: 18/12/2017/ALTERA A LEI Nº 394/2007 - ESTABELECE CUSTEIO: arts. 1º/2º: (SERVIDORES - 11%), (ENTE – 22%), SUPLEMENTAR/PERÍODO: DE: 2017 A 2043: (2017 A 2019 - 6%), (2020 – 9,51%), (2021  - 13,02%), demais constam na Norma.</t>
  </si>
  <si>
    <t>DECRETO N° 635/2016-DE: 03/02/2016-PUBLICADA E VIGENCIA: 03/02/2016 – DATA PUBLICAÇÃO –Não retroage porque o Ente está reduzindo o valor dos aportes - Conf. Orientação/Nota Conjunta CGNAL/CGACI 01/2015/ ESTABELECE APORTES MENSAIS: DE 2016 A 2043: (ANO 2016: fev - R$ 34.068,17,  mar - R$ 34.234,00, abr - R$ 34.400,63,  mai - R$ 34.568,08,  jun - R$ 34.736,34),  jul - R$ 34.905,42,  ago - R$ 35.075,33,  - R$ 35.246,06, out - R$ 35.417,62,  nov - R$ 35.590,02, dez - R$ 35.763,28.XXXXX(ANO 2017: jan - R$ 39.510,20,  fev - R$ 39.702,52,  mar - R$ 39.895,78,  abr - R$ 40.089,97,  mai - R$ 4.0285,11, jun - R$ 40.481,20,  jul - R$ 40.678,24,  ago - R$ 40.876,25,  - R$ 41,075,21, out - R$ 41.275,15, nov - R$ 41.476,06, dez - R$ 41.677,95).XXXXX-DEMAIS CONSTAM NA NORMA   .A LEI Nº 851/2013 – ART. 1º - AUTORIZA ALTERAR O CUSTEIO DO ENTE POR DECRETO).</t>
  </si>
  <si>
    <t>Incidente sobre a base de cálculo da contribuição, inclusive sobre a gratificação natalina.</t>
  </si>
  <si>
    <t>Aporte: A Lei nº 3.114/2014 de 18 de dezembro de 2014, publicada em 19/12/2014, aprova o plano de amortização do déficit atuarial, destinado ao equacionamento do déficit atuarial, tendo como data base janeiro de 2014, no valor de R$ 198.925.689,78, que será realizado através de aportes mensais, conforme demonstra o Anexo Único da Lei. A partir do segundo ano, os aportes suplementares sofrerão um crescimento real constante no percentual de 2,29% ao ano, calculados sobre seu montante global até o exercício de 2034, conforme Anexo Único desta Lei. Para os pagamentos não efetuados em dia, incidirão juros de 1% ao mês, multa de 10%, e atualização monetária com base na variação da Unidade Financeira Municipal - UFM, desde a data de vencimento até a data do pagamento.</t>
  </si>
  <si>
    <t>Incidentes dobre a totalidade de remuneração de contribuição dos servidores ativos.</t>
  </si>
  <si>
    <t>A Lei nº 2.317/2016, de 08/09/2016, publicada em 08/09/2016, mantém o percentual de alíquota dos segurados em 11% e altera o percentual de alíquota NORMAL do ENTE para 16,90% para os Planos, PREVIDENCIÁRIO e FINANCEIRO (art. 1º). Fixa o percentual de 9,72% referente a alíquota suplementar para o Plano FINANCEIRO (art. 1º).  Vigência na data da publicação (art. 4º) com efeitos a partir de 08/12/2016 (noventena, art. 2º).</t>
  </si>
  <si>
    <t>Previsão do mesmo percentual de alíquota da Lei anterior.</t>
  </si>
  <si>
    <t>A Lei nº 46/2018, de 21/9/2018 – PUBLICAÇÃO/VIGÊNCIA: 21/9/2018 (Art. 6º). Estabelece custeio (Art. 4º/Anexo I): NORMAL do ENTE: 20,10%. SEGURADOS: 11%. Fixa APORTES ANUAIS/MENSAIS para quitação de déficit atuarial a ser pago durante o período de 2018 a 2043, tendo como ano base: 2017, sendo: (2018: R$ ANUAL - 431.445,26 – MENSAL - R$ 35.953,77), (2019: ANUAL - R$ 643.858,88 – MENSAL - R$ 53.654,91), (2020: ANUAL - R$ 849.503,85 – MENSAL- R$ 70.791,99), (2021: ANUAL - R$ 1.081.364,43 – MENSAL - R$ 90.113,70), (2022: ANUAL - R$ 2.174.922,30 – MENSAL - R$ 181.243,53). A correção monetária se dará por índice de inflação definidos na Política de Investimentos/mês anterior ao da exigência(Art. 3º).</t>
  </si>
  <si>
    <t>O art. 3° da Lei Complementar 257/2013, publicado em 26/09/2013, mantém o percentual de contribuição do ente em 13%, a partir de 26/09/2013, já incluído o percentual de 2% destinado ao custeio das despesas administrativas.</t>
  </si>
  <si>
    <t>O Inciso I do art. 3º  da Lei Complementar 257/2013, publicado em 26/09/2013, mantém o percentual de 11,00%, da alíquota anteriormente vigente.</t>
  </si>
  <si>
    <t>Alterada a data de início do Plano Financeiro para 01/01/2013, pois foi a partir dessa data que começamos registrar no CADPREV. A Lei 6.416/2001, publicada em 27/05/2011 em seu artigo 1º segrega a massa.</t>
  </si>
  <si>
    <t>A Lei 6.416/2001, publicada em 27/05/2011 em seu artigo 1º segrega a massa. O artigo 3º fixa a data de corte em 02/02/1995. A Lei 6.259/2010, em seu artigo 1º altera o inciso II do artigo 53 da Lei 4.817/2000, fixando a alíquota do ente em 22%, sendo 18,15 normal e 3,85% suplementar. A Lei 5.662/2005, em seu artigo 1º altera o inciso I do artigo 53 da Lei 4.817/200, fixando a alíquota dos Ativos em 11%. O artigo 2º acrescenta o inciso VIII ao artigo 53 da Lei 4.817/200 fixando a alíquota para a posentados e pensionistas em 11%.</t>
  </si>
  <si>
    <t>“O art. 3° da Lei n° 6499/2011, publicada em 22/12/2011, alterou oinciso II do art. 53 da Lei n° 4817/2000, modificando o percentual da alíquota do ente para 19,90%, a partir de 22/12/2011.”</t>
  </si>
  <si>
    <t>A Lei 034/2005, publicada em 30/11/2005 em seu artigo 109 segrega a massa e cria um fundo financeiro e outro previdenciário com data de corte em 30/11/2005. Nos artigos 11 e 113 fixa as alíquotas dos Ativos, inativos e pensionistas em 11%, respectivamente. A Lei Complementar nº 101/2011, em seu artigo 1º altera o artigo 114 da Lei Complementar nº 034/2005 fixando a alíquota do Ente em 18,65%.</t>
  </si>
  <si>
    <t>ANÁLISE ATUAL (ANNE em 15/12/05): Incidente sobre a remuneração de contribuição.</t>
  </si>
  <si>
    <t>ANÁLISE ATUAL (ANNE em 15/12/05): Incidente sobre a parcela dos proventos que supere o limite máximo estabelecido para os benefícios do RGPS.</t>
  </si>
  <si>
    <t>Incidente sobre a totalidade da remuneração de contribuição dos servidores ativos.</t>
  </si>
  <si>
    <t>sobre a totalidade da remuneração prevista no artigo 13 § 2°</t>
  </si>
  <si>
    <t>sobre a totalidade da remuneração de contribuição. O art. 13 prevê a contribuição suplementar de 3% a paritr de 09/2007.</t>
  </si>
  <si>
    <t>sobre a parcela dos benefícios que supere o Teto de Contribuição de RGPS.</t>
  </si>
  <si>
    <t>sobre o benefício que supere o teto de contribuição do RGPS.</t>
  </si>
  <si>
    <t>LEI Nº 959/2017 – DE: 20/12/2017- Publicada: 20/12/2017 – Vigência-art. 4º/5º: 20/12/2017 – para ALIQUOTAS, 01/01/2018 para APORTES – ESTABELECE CUSTEIO: (SEGURADOS – 11%), (NORMAL – 14% - sobre a remun. dos ativos), APORTES A SEREM PAGOS EM 12 parcelas mensais, referentes a cada exercício financeiro, na mesma data das contribuições previdenciárias normais: Período:  2018 A 2045: (2018 – R$ 715.332,79), (2019 – R$ 812.868,69), (2020 – R$ 912.283,76), (2021 – R$ 1.013.605,85), (2022 – R$ 1.116.863,16),  (2022 – R$ 1.222,084,25), (2023 – R$ 1.222,084,25), demais constam no Anexo I da norma.</t>
  </si>
  <si>
    <t>Diminuição do percentual de alíquota/incidente sobre o totalidade da rumuneração de contribuição.</t>
  </si>
  <si>
    <t>DECRETO N° 1.591/2018-PUBLICADA: 17/05/2018 – VIGENCIA-art. 2º-17/05/2018-ESTABELECE  APORTES MENSAIS/PERÍODO: DE 2018 A 2044: (2018 - JAN – 34.183,72), (2018 - FEV – 34.350,11), (2018 - MAR – 34.517,31), (2018 - ABR – 34.685,33), (2018 - MAI – 34.854,16), (2018 - JUN – 35.023,81), (2018 - JUL – 35.194,29), (2018 - AGO – 35.365,60), (2018 - – 35.573,75), (2018 - OUT – 35.710,73), (2018 - NOV – 35.884,55), (2018 - DEZ – 36.059,22), os demais aportes constam na norma. (LEI QUE AUTORIZA ALTERAR CUSTEIO DO ENTE POR ATO DO PODER EXECUTIVO: Lei nº 1598/2014 – ART. 2º).</t>
  </si>
  <si>
    <t>ANÁLISE ATUAL (ANNE em 26/12/05): Incidente sobre a parcela dos benefícios que supere o valor de R$ 2.508,72.</t>
  </si>
  <si>
    <t>ANÁLISE ATUAL (ANNE em 26/12/05): Incidente sobre a remuneração de contribuição.</t>
  </si>
  <si>
    <t>Lei Nº1800/2011 no art. 1º prevê contribuição suplementar com as seguintes alíquotas:3% para o exercício de 2011, 5% para o exercício de 2012, 7% para o exercício de 2013, e a partir de janeiro de 2014, 15,05% durante 28 anos, incidentes sobre a remuneração de contribuição.</t>
  </si>
  <si>
    <t>Incidente sobre a parcela dos proventos concedidas pelo IPMP que supere o limite máximo para os benefícios do RGPS.Quando o beneficiário, na forma da lei, for portador de doença incapacitante, apenas sobre a parcela d eproventos que supere o dobro do limite máximo para os benefícios do RGPS.</t>
  </si>
  <si>
    <t>Cláudio.Soares – A Lei nº 303/2011, publicada em 21/06/2011, altera o percentual de alíquota NORMAL do ENTE para 15,89% (art. 1º). Estabelece o percentual de alíquota SUPLEMENTAR para o período de 35 anos, sendo 2013 (2,40%), 2014 (2,52%), 2015 (2,66%), 2016 (2,79%), 2017 (2,94%) e demais conforme anexo I. Vigência em 21/06/2011 (art. 3º).  Efeitos em 01/01/2013, para alíquota SUPLEMENTAR (art. 3º).</t>
  </si>
  <si>
    <t>COMPLEMENTANDO AS ALIQUOTA SUPLEMENTAR: A LEI ABAIXO ESTABELECEU SUPLEMENTAR/PERÍODO 2012 A 2044: (2012 – 1%),  (2013 – 2,40%), (2014 – 2,52%),  (2015 – 2,66%),  (2016 – 2,79%),  (2017 – 2,94%), (2018 – 3,09%),  (2019 – 3,25%),     (2020 – 3,42%),   %),     (2021 – 3,60%), e demais conforme anexo I.   ////Cláudio.Soares – A Lei nº 303/2011, publicada em 21/06/2011, altera o percentual de alíquota NORMAL do ENTE para 15,89% (art. 1º). Estabelece o percentual de alíquota SUPLEMENTAR para o período de 35 anos, sendo 2013 (2,40%), 2014 (2,52%), 2015 (2,66%), 2016 (2,79%), 2017 (2,94%) e demais conforme anexo I. Vigência em 21/06/2011 (art. 3º).  Efeitos em 01/01/2013, para alíquota SUPLEMENTAR (art. 3º).</t>
  </si>
  <si>
    <t>O art. 1ºda Lei nº 1.008, de 2006, alterou o disposto no art. 12 e 13, respectivamente, da Lei nº 958, de 2004</t>
  </si>
  <si>
    <t>A Lei nº 1.086/2010, que alterou  o art. 12 da Lei nº 958/2004 estabelece as seguintes alíquotas suplementares: (ano=%), 2010 e 2011=8%, 2012=10%, 2013=12%, a partir de 2014=12,28 (durante 27 anos).</t>
  </si>
  <si>
    <t>A lei nº 1260/2009 prevê alíquotas suplementares de: 3% -2009 e 2010, 5%- 2011 e 2012, 7%-2013, 9%-2014 e a partir de 2015- 13,24%.</t>
  </si>
  <si>
    <t>A Lei nº 1.594/2018 com publicação e vigência em 11.09.2018 (art. 3º, § 1º) fixa alíquotas suplementares para equacionamento do déficit atuarial para o período de 2018 a 2041, sendo: 2018 = 15,55 %, 2019 = 17,55 %, 2020 = 19,55 %, 2021 = 20,55 %, 2022 = 21,55 % . As demais constam  da norma (art. 1º).</t>
  </si>
  <si>
    <t>COMPLEMENTANDO AS ALIQUOTA SUPLEMENTAR: A LEI ABAIXO ESTABELECEU SUPLEMENTAR/PERÍODO 2010 A 2043: : .  (2017 – 6,56%),  (2018 – 6,96%), (2019 – 7,37% ), (2020 – 7,81% ), (2021 – 8,28% ), demais constam na norma.//O art. 1º da Lei Complementar nº 027/2012, publicada em 14/06/2012, modifica o art. 17 da Lei Complementar nº 006/2007 alterando o percentual da alíquota normal de forma escalonada, a cada 12 meses, sendo 19,5%, 20,46% e 21,47% a partir de 14/06/2012 e alíquotas suplementares para o período de 32 anos, sendo: 2,70% (1º ano), 5,20% (2º ano), 5,51% (3º ano), 5,84% (4º ano), 6,19% (5º ano), e demais conforme anexo I. Vigência (art. 3º).</t>
  </si>
  <si>
    <t>A Lei Municipal n° 2129/2012, publicada em 08 de junho de 2012 prevê a noventa, entretanto, não há necessidade de observar a mesma, pois o município manteve para o servidor ativo a alíquota mínima de 11%.</t>
  </si>
  <si>
    <t>A Lei Municipal n° 2129/2012, publicada em 08 de junho de 2012 prevê a noventa, entretanto, não há necessidade de observar a mesma, pois o município manteve para o inativo a alíquota mínima de 11%.</t>
  </si>
  <si>
    <t>A Lei Municipal n° 2129/2012, publicada em 08 de junho de 2012 prevê a noventa, entretanto, não há necessidade de observar a mesma, pois o município manteve para o pensionista a alíquota mínima de 11%.</t>
  </si>
  <si>
    <t>Lei nº 2.296/2016-PUBLICAÇÃO: 22/04/2016 - VIGÊNCIA: 22/07/2016-Estabelece custeio-arts. 1º: (ENTE NORMAL – 14,20%).</t>
  </si>
  <si>
    <t>COMPLEMENTANDO AS ALIQUOTA SUPLEMENTAR: A LEI ABAIXO ESTABELECEU SUPLEMENTAR/PERÍODO 2012 A 2045 : .  (2012 – 3,70%), (2013 – 3,70%), .  (2014 –3,95%), .  (2015 – 3,95%), .  (2016 – 5,50%),   (2017 – 7,50%),  (2018 – 9,50%), (2019 – 11,50% ), (2020 – 13,50% ), (2021 – 15,50% ), demais constam na norma.///O art. 1° da Lei n° 2.129/2012, publicada em 08/06/2012, fixou novos percentuais de alíquota suplementar para o período de 2012 a 2045, a partir de 06/09/2012, incidentes sobre a remuneração de contribuição definida § 4° do art. 85 da Lei nº 1.770/2005.</t>
  </si>
  <si>
    <t>O art. 1° do Decreto n° 86/2014, publicada em 28/04/2014, modifica percentual da alíquota do ente em 19,52%, a partir de 28/04/2014.</t>
  </si>
  <si>
    <t>A Lei Complementar nº 003/2014, com vigência a partir de 20/11/2014, reestruturou o regime proprio de previdencia social do municipio, mantendo o percentual da alíquota normal do ente em 13,75% e a dos segurados em 11% (art. 13), fixando para 2014 a aliquota suplementar de  3,30%. E , no Anexo I da referida,  fixou alíquotas suplementares para o período de 2015 a 2044 conforme avaliação atuarial (art. 13, § 5º) , sendo: (2015 - 3,30%) , (2016 - 5,33%), (2017 - 7,36%), ( 2018 - 9,38%) , ( 2019 - 11,41%). (Vigência – art. 89)</t>
  </si>
  <si>
    <t>A LC n° 024/2019 – DATA/PUBLICAÇÃO: 10/01/2019 - EFEITOS/VIGÊNCIA-art. 1º: 01/01/2019 - Altera o artigo 13 da Lei Complementar Municipal 003/2014 modificando a alíquota de custeio normal de 14% para 15% – REVOGA A LC Nº 006/2015 – ESTABELECE CUSTEIO Art. 1º: (ENTE – 15%-incidente sobre serv. Ativos/inclusive 13º), (SERVIDORES – 11%).</t>
  </si>
  <si>
    <t>A LC n° 023/2018 – DATA/PUBLICAÇÃO: 18/12/18 - EFEITOS/VIGÊNCIA-art. 1º: 01/01/2019 - Dá nova redação ao § 5º da Lei Complementar n. 003/2014 – REVOGA A LC Nº 017/2018 – ESTABELECE AMORTIZAÇÃO-Art. 1º: SUPLEMENTAR/Período: DE: 2019 A 2045: (2019 – 5,40%), (2020 – 6,65%), (2021 – 8,91%), (2022 – 11,16%), (2023 – 13,41%), as demais constam no Anexo I da Norma.</t>
  </si>
  <si>
    <t>O art. 1º da Lei nº 5559/15 de 24 de março de 2015, publicada em 10 de abril de 2015, fixa o percentual de 11,97% para o financiamento do déficit técnico atuarial, a partir de 10/04/2015.</t>
  </si>
  <si>
    <t>O Decreto nº 181/2018, PUBLICAÇÃO/VIGÊNCIA em 26/4/2018. (Art. 3º). Autorizado pela Lei 881/2013. Estabelece APORTES MENSAIS para quitação de déficit atuarial a ser pago durante o período de 2018 a 2046 (Art. 1º/tabela), sendo o valor inicial em 2018: R$ 35.771.66. Não consta valor total do déficit, índice de correção, tx de juros, data de pagamento.</t>
  </si>
  <si>
    <t>A Lei 1.999/05 revogou a Lei 1.744/03. e instituiu contribuição previdenciária de 11% para servidores ativos.</t>
  </si>
  <si>
    <t>Revogada a LEI 1.744/03. prevendo que as alíquotasa prevaleceriam até a entrada em vigor das alíquotas prevista na lEI 1999.</t>
  </si>
  <si>
    <t>A Lei nº 3.019/2017-PUBLICAÇÃO E VIGÊNCIA: 13/06/2017(art. 2º)- Estabelece AMORTIZAÇÃO POR APORTES-Anexo Único-Tabelas de aportes em separado para PREFEITURA E CÂMARA-PERÍODO: DE JAN/2016 A DEZ/2039-Total 288 parcelas mensais-(Em Observância à Nota Conjunta CGNAL/CGACI Nº 01/2015 – devem ser considerados os valores dos aportes para 2016 – por estar estabelecendo  valores maiores que os estabelecidos na lei anteriormente enviada - Lei nº 2917/2015: Os valores constam nas respectivas tabelas. A Lei não especifica: data de apuração, valor do déficit atuarial, também não trata da fórmula de atualização dos valores subsequentes.</t>
  </si>
  <si>
    <t>Incidente sobre a remuneração dos servidores ativos.  A Lei Municipal nº 1092/2010, publicada em 28 de junho de 2010,  estabeleceu alíquotas suplementares de: 3,00% para 2010, 5,00% para 2011,7,00% para 2012, 8,61% durante 29 anos, a partir de janeiro de 2013.</t>
  </si>
  <si>
    <t>Joseana.wogel: O art. 47, I e II da Lei Municipal nº 4.058/2016, publicada em 16/03/2016,  criou o RPPS do município e previu o percentual de alíquota dos segurados ativos, aposentados e pensionistas em 11%, a partir de 01/07/2016. Vigência (art. 87).</t>
  </si>
  <si>
    <t>DECRETO Nº 138/2017- DE: 22/06/2017-PUBLICADA: 22/06/2017-VIGÊNCIA-art. 3º: 22/06/2017/DISPÕE SOBRE AMORTIZAÇÃO POR APORTES ANUAIS: DE 2017 A 2049: (2017 – 688.256,33),  (2018 – 773.444,09), (2019 – 852.401,73),  (2020 – 934.886,84), (2021 – 1.021.333,06 ), demais constam na norma. /O art. 50º-§ 1º DA LEI Nº 4058/2016 AUTORIZA ESTABELECER CUSTEIO DO ENTE POR ATO DO PODER EXECUTIVO.</t>
  </si>
  <si>
    <t>Os arts. 17º e 18º da Lei nº 580/2015 , de 29/05/2015, publ. na mesma data, estabelece percentual de alíquota: mantém o percentual de alíquota do ENTE : (19,61%), SERVIDORES (11%). VIGÊNCIA:29/05/2015(Art.90º). Revoga a Lei nº 386/2007(art. 91).</t>
  </si>
  <si>
    <t>Isabella em 07/04/2006 - Incidente sobre a totalidade da remuneração de contribuição.</t>
  </si>
  <si>
    <t>A Lei Municipal nº 1302/2010 estabelece alíquotas suplementares de: 4% para 2010 e 2011,6% para 2012 e 2013,8% para 2014 e 1015,10% para 2016 e 2017, 13,18% a partir de 2018, durante 23 anos, incidentes sobre a totalidade da remuneração de contribuição.</t>
  </si>
  <si>
    <t>Isabella em 07/04/2006 - incidente sobre a parcela dos benefícios que supere o valor de R$ 2.668,15.</t>
  </si>
  <si>
    <t>O art. 1º da Lei Complementar nº 029/2014, de 05 de junho de 2014, publicada em 05 de junho de 2014 mantém o percentual da alíquota anteriormente vigente, a partir de 05/06/2014.</t>
  </si>
  <si>
    <t>LC Nº 50/2017-DE: 20/12/2017– PUBLICAÇÃO: 21/12/2017/ - VIGÊNCIA-ART. 2º - NOVENTENA: 01/04/2018- altera o art. 4º da LC Nº 047/2017 - ESTABELECE CUSTEIO SUPLEMENTAR/PERÍODO: 2018 A 2044: (2018 – 0,19%), (2019–1,19%), (2020–2,19% ), (2021–3,19% ), as demais constam na Norma.</t>
  </si>
  <si>
    <t>A LC Nº 47/2017-DE: 23/11/2017– PUBLICAÇÃO: 24/11/2017/ - VIGÊNCIA: 01/12/2017(art. 6º)- ESTABELECE CUSTEIO-art. 1º/4º: (ATIVOS = 11% - incidente SOBRE A REMUNERAÇÃO DE CONTRIBUIÇÃO), (ENTE = 13,33%), SUPLEMENTAR/PERÍODO: 2017 A 2048: (2017 E 2018 – 0,19%), (2019–1,09%), (2020–1,99% ), (2021–2,89% ), as demais constam na Norma.</t>
  </si>
  <si>
    <t>A Lei nº 2.140/2016, publicada em 17/03/2016, mantem o percentual de alíquota NORMAL do ENTE em 14,74% (Anexo 1, tabela). Altera o percentual de alíquota SUPLEMENTAR do ENTE para o período de 2016 a 2044, sendo 2016 (5,26%), 2017 (7,20%), 2018 (9,14%), 2019 (11,08%) e 2020 (13,02%) e demais conforme tabela no anexo 1. Efeitos a partir de 17/03/2016.</t>
  </si>
  <si>
    <t>Lei nº 2.192/2005.</t>
  </si>
  <si>
    <t>A Lei nº 2.537/2017 pub./vig. em 19/12/2017 fixa alíquota normal em 21 %. Ademais, estabelece aportes financeiros  para o período de 2018 a 2043, sendo: (2018 = R$ 484.916,56), (2019 = R$ 800.386,56), (2020 =  R$ 1.122.117,47), (2021 = R$ 1.450.202,95), e ( R$ 1.784.737,93).não menciona o percentual de juros em caso de atraso. As demais constam da tabela anexa à norma.</t>
  </si>
  <si>
    <t>A Lei nº 3.724/2016-PUBLICADA: 12/01/2016 – VIGÊNCIA: Na mesma data(ver art. 4º)., Altera o plano de custeio: CONTRIBUIÇÃO DO MUNICIPIO: (ENTE - 19,45%), SUPLEMENTAR-PERÍODO: 2016 A 2044- sendo: (2016 A 2019  - 2,55%), (2020 - 5,28%), (2021( - 8,01%), demais conforme tabela (art. 2º).</t>
  </si>
  <si>
    <t>A Lei nº 2.383/2010 publicada 12.05.2010 e efeitos retroativos a 01.05.2010 estabelece alíquota de responsabilidade do ente em 15,35 % e de responsabilidade dos servidores em 11 %. Ademais, fixa alíquota suplementar para equacionamento do déficit atuarial em 4,39 %.</t>
  </si>
  <si>
    <t>A Lei nº 3.208/2018 publicada e vigente em 09.11.2018 estabelece alíquota de responsabilidade do ente em 16,00 %, incluída a taxa de adm. sem mencionar qual seria seu percentual. Ademais, fixa alíquota suplementar para equacionamento do déficit atuarial no período de 2019 a 2042, sendo: 2019 = 22,00 %, 2020 = 25,50 %, 2021 = 29,00 %, 2022 = 32,50 %, 2023 = 36,00 %. As demais, constam de anexo à norma.  Ente autorizado a alterar alíquota por decreto.</t>
  </si>
  <si>
    <t>A Lei Complementar nº 91/2016, EDIÇÃO/PUBLICAÇÃO/VIGÊNCIA/EFEITOS: 25/02/2016(Art.3º). Não foi aceita a retroação a 1/1/2016, conforme a NOTA CONJUNTA CGNAL/CGACI 01/2015 (já que a norma diminui o valor de contribuição do Ente). Estabelece custeio - NORMAL: 21,65% - SEGURADO ativo: 11% (Art. 1º) e SUPLEMENTAR (Art. 2º/ tabela anexo I) no período de 2016 a 2042, sendo: (2016 -7,70%), (2017 – 8,50%), (2018 – 8,30%), (2019 – 11,59%), (2020 – 13,88%).</t>
  </si>
  <si>
    <t>Laura 23.05.06 - Não foi aplicada a noventana haja vista que é a mesma alíquota daefinida pela lei nº 2.150, de 2004.</t>
  </si>
  <si>
    <t>Laura - 23.05.06 - Instituiu a alíquota do inativo e do pensionista por isso foi aplicada a noventena.</t>
  </si>
  <si>
    <t>Decreto Nº 004/2012 prevê alíquota suplementar de 2% para 2011, 3% para 2012, 4% para 2013, 5% para 2014, 5,50% para 2015 e de 16,07% de 2016 a 2045.</t>
  </si>
  <si>
    <t>O art. 1º do Decreto nº 033/2015, autorizado pelo art. 4º da Lei Municipal nº 2.623/2010, publicado em 05/10/2015, mantem o percentual da alíquota suplementar do ente para o período de 2014 a 2045, sendo: 6,89% (2015), 8,79% (2016), 10,68% (2017), 12,57% (2018), 14,47% (2019), 16,36% (2020), e demais conforme tabela do art. 1º, a partir de 01/01/2015. Vigência (art. 3º).</t>
  </si>
  <si>
    <t>Altera a Lei 938 de 02/05/2008, adequando-a ao parágrafo 18º do artigo 40 da CF, o percentual de 11%, referente a aliquota de contribuição dos ativos foi mantida.</t>
  </si>
  <si>
    <t>Altera a Lei 938 de 02/05/2008, adequando-a ao parágrafo 18º do artigo 40 da CF, o percentual de 11%, referente a aliquota de contribuição dos inativos foi mantida.</t>
  </si>
  <si>
    <t>Altera a Lei 938 de 02/05/2008, adequando-a ao parágrafo 18º do artigo 40 da CF, o percentual de 11%, referente a aliquota de contribuição dos pensionistas foi mantida.</t>
  </si>
  <si>
    <t>A lei nº 1010 de 2/9/11 em seu art. 1º instituiu Contribuição Suplementar Previdenciária no percentual de 0,89%. Estabeleceu, ainda, em seu art. 2º o seguinte plano de alíquotas suplementares (exercício/alíquota): 2012 - 3,62% 2013 - 6,36% 2014 - 9,09% 2015 - 11,82% 2016 - 14,55% 2017 - 17,29% 2018 - 20,02% 2019 - 22,75% 2020 - 25,48% 2021 - 28,22% 2022 - 30,95% 2023 - 33,68% 2024 - 36,42% 2025 - 39,15% 2026 a 2044 - 41,88%</t>
  </si>
  <si>
    <t>/ COMPLEMENTANDO AS ALIQUOTA SUPLEMENTAR: A LEI ABAIXO ESTABELECEU SUPLEMENTAR/PERÍODO 2012 A 2044 : .   (2012 –3,62%),  (2013 –6,36%),  (2014 –9,09%),  (2015 – 11,82%),   (2016 – 14,55%),   (2017 – 17,29%),  (2018 – 20,02%), (2019 – 22,75% ),  (2020 – 25,48% ), (2021 – 28,22% ), DEMAIS CONSTAM NA NORMA./O artigo 1º da Lei 1010/2011,publicada em 02/09/2011, fixa novos percentuais de alíquotas suplementares para o período de 2012 a 2044, a partir de 2012.</t>
  </si>
  <si>
    <t>O art. 128 e § I do art. 129 da Lei Complementar nº 0344 de 02 de março de 2015, publicada em 04/03/2015, mantém o percentual em 11%, a partir de 04 de março de 2015.</t>
  </si>
  <si>
    <t>ESTABELECE ALIQUOTA:- DECRETO/Nº-010/2015-DE:  30/06/2015-PUBL.30/06/2015-VIGÊNCIA-(art.---):-30/06/2015-TOTAL-ENTE:-(14%=11%+2%-tx+1%-supl.- DO 1º AO 15º ANO), ALIQUOTAS  SUPLEMENTARES: PERÍODO: (1º AO 34º ANO)sendo:  (1% - DO 1º AO 15º ANO). As demais constam no ANEXO I. AUTORIZAÇÃO POR DECRETO: Lei nº 344/2015- art. 127º.</t>
  </si>
  <si>
    <t>Retificação: Onde se lê: Lei 412/2014, leia-se Lei 413/2014.</t>
  </si>
  <si>
    <t>A contribuição dos servidores ativos equivale a 11% sobre a remuneração de contribuição.</t>
  </si>
  <si>
    <t>ESTABELECE APORTES:- LEI/Nº-5372/2017-DE:26/10/2017-PUBL. 26/10/2017- VIGÊNCIA-art. 4º: 26/10/2017ESTABELECE (ART.1º): APORTES/Período: 2017 A  2040 - (2017 – JAN - R$ 336.762,43),   (2017 –FEV - R$ 337.035,283),  (2017 – MAR - R$ 337.308,68),   (2017 – ABR - R$ 337.582,30),   (2017 – MAI - R$ 337.856,16),   (2017 – JUN - R$ 338.130,24),   (2017 – JUL - R$ 338.404,54),   (2017 –AGO - R$ 338.679,08),   (2017 –SET- R$ 338.953,84),   (2017 –OUT- R$ 339.228,84),   (2017 –NOV- R$ 339.504,05),   (2017 –DEZ- R$ 339.779,50),   DEMAIS CONSTAM NA NORMA.</t>
  </si>
  <si>
    <t>A contribuição dos inativos e pensionistas equivale a 11% incidente sobre o que execeder o teto do RGPS.</t>
  </si>
  <si>
    <t>Incidente sobre a parcela dos benefícios que supere o valor de R$2.894,28.</t>
  </si>
  <si>
    <t>art. 15º e Anexo I da LC nº 964/2015, de 16/04/2015, publ. em 28/04/2015, estabelece a partir de 28/04/2015, percentuais de contribuição: SERVIDORES ATIVOS-INATIVOS E PENSIONISTAS: MANTÉM EM 11%, ENTE - 15,08%, suplementar: de 2015 a 2047, sendo: (2015-3%), (2016-3,50%), (2017-4%), (2018-5%..as demais constam na planilha do Anexo V, parte integrante da Lei.</t>
  </si>
  <si>
    <t>O Decreto N° 04/2018 -DE: 15/01/2018– Autorizado pelo Art. 107 da LC 964/2015 -PUBLICADO: 15/01/2018 - EFEITOS/ VIGÊNCIA:01/01/2018, conforme previsto no art. 7° (entra em vigor na data da sua publicação, produzindo seus efeitos em relação ao artigo 2°, a partir do dia 01/01/2018). O Município alterou a alíquota total do ente para 15,08% e suplementares para os anos de 2017 a 2047, sendo: 2017 (4,5%), 2018(5,00%), 2019 (5,50%), 2020 (6,00%), 2021(9,96%),  2022 (13,93%), e demais constam §1/ do art. 2° desta norma.</t>
  </si>
  <si>
    <t>Alíquota incidente sobre a bse de cálculo das contribuições e sobre a gratificação natalina.</t>
  </si>
  <si>
    <t>O art. 1º da Lei nº 2.034, de 12 de dezembro de 2014, publicada em 15 de dezembro de 2014, altera o percentual da alíquota do ente para 13%, a partir de 01/01/2015 (art. 3º).</t>
  </si>
  <si>
    <t>O art. 1º, da LC nº 80/2015, de 22/04/2015, publ. na mesma data, altera dispositivo da LC nº 14/2007, estabelece percentual de alíquota: ENTE: (21,71%), SERVIDORES ATIVOS (11%), FIXA ALIQUOTA SUPLEMENTAR: (2,97%). VIGÊNCIA: 02/01/2015(...retroagindo seus efeitos a 02/01/2015-Art.2º-Sendo registrado conf. lei porque está mantendo a alíquota normal e aumentando a alíquota suplementar-Nota Técnica-CGNAL -01-2015).</t>
  </si>
  <si>
    <t>Cláudio.Soares – O Decreto nº 1.101/2016, publicado em 17/09/2016, mantém o percentual de alíquotas SUPLEMENTARES para o período de 2016 a 2043, sendo 2016 (3,93%), 2017 (4,90%), 2018 (5,86%), 2019 (6,26%), 2020 (6,66%) e demais conforme tabela (art. 1º).  Vigência em 17/09/2016 (art. 2º). Decreto autorizado pelo artigo 15, § 9º da Lei Complementar nº 14/2007, com redação dada pela Lei Complementar nº 84/2015 .</t>
  </si>
  <si>
    <t>DECRETO Nº 006/2018 - PUBLICAÇÃO: 12/04/2018–VIGENCIA: 12/04/2018 - Art. 2º-combinado c/§§ 3º e 4º art.1º- A...CONTRIBUIÇÃO SUPLEMENTAR SERÁ ALTERADA APÓS A EFETIVAÇÃO DO PAGAMENTO DE 12 PARCELAS MENSAIS. CUSTEIO: (ENTE – 14,92%), SUPLEMENTAR/PERÍODO: DE 2018 A 2050-INICIAL - 6,19%-EVOLUIRÃO anualmente à razão de 0,83% até 2050: (12/04/2018  A 31/03/2019 – 6,19%),  (01/04/2019 A 31/03/2020 – 7,02%), (01/04/2020 A 31/03/2021 – 7,85%), (01/04/2021 A 31/03/2022 – 8,68%)...demais conforme tabela da norma. Legislação que autoriza a alterar o custeio do Ente por Ato do Poder Executivo: art. 14º-Inc. I da Lei nº 684/2015.</t>
  </si>
  <si>
    <t>DECRETO Nº 042/2017 – PUBLICAÇÃO/VIGENCIA-art. 3º: 01/09/2017 – ESTABELECE: AMORTIZAÇÃO: PERÍODO: DE 2017 A 2043: (2017/2018  – 17%),  (2019 - 18%), (2020 - 20%), (2021 – 24%), (2022 – 28%), demais constam no art. 2º da norma. (Legislação que autoriza alterar custeio do Ente por Decreto: § 10-art. 76- Lei nº 438/2009).</t>
  </si>
  <si>
    <t>Alíquota suplementar de 1% para 2008, 3% para 2009, 5% para 2010, 7% para 2011 e a partir de 2010 26,86%, incidentes sobre a totalidade da remuneração de contribuição.</t>
  </si>
  <si>
    <t>O art. 1° da Lei n° 1.254, publicada em 23/06/2012, alterou o art. 1° da Lei n° 1.196/2009, mantendo o percentual da alíquota de contribuição dos segurados e pensionistas em 11%, a partir de 21/06/2012. O art. 5° estabelece anterioridade nonagesimal.</t>
  </si>
  <si>
    <t>O art. 4° da Lei n° 1.254, publicada em 23/06/2012, alterou o art. 3° da Lei n° 1.196/2009, mantendo o percentual da alíquota de contribuição dos segurados e pensionistas em 11%, a partir de 21/06/2012. O art. 5° estabelece anterioridade nonagesimal.</t>
  </si>
  <si>
    <t>A Lei n° 6.986/2015, publicada em 23/02/2016, manteve a alíquota NORMAL do ente em 15,76%,e fixou novas alíquotas suplementares para o período de 2015 a 2045, sendo 2015(10%), 2016(11,47%), 2017(12,93%), 2018(14,40%), 2019(15,86%), e demais constantes da tabela do art.1º.  Não há retroatividade VIDE NOTA CONJUNTA CGNAL/CGACI 01/2015. A Lei entra em vigor em 23 de fevereiro de 2016(art.4°).</t>
  </si>
  <si>
    <t>Joseana.wogel: Reanalisando: O art. 1º da Lei Complementar nº 014/2004, publicada em 28/12/2004, modifica o percentual da alíquota dos segurados ativos, aposentados e pensionistas para 11%, a partir de 28/12/2004. Vigência (art. 2º).</t>
  </si>
  <si>
    <t>Joseana.wogel: Reanalisando: O art. 1º da Lei Complementar nº 014/2004, publicada em 28/12/2004, modifica o percentual da alíquota dos segurados ativos, aposentados e pensionistas para 11%, a partir de 28/12/2004 para os ativos e 29/03/2005 para os aposentados e pensionistas, por ser a primeira contribuição (noventena). Vigência (art. 2º).</t>
  </si>
  <si>
    <t>LC N° 062/2017-DE: 14-12-2017 – Publicada: 14/12/2017- vigência-art. 1º: 01/01/2018-ALTERA A LC Nº 08/2002 - Estabelece APORTES a serem pagos em doze parcelas mensais/PERÍODO: DE 2018 A  2042: (2018 – R$ 508.931,57),: (2019 – R$ 670.503,09), (2020 – R$ 984.404,79), (2021 – R$ 1.304.517,47), demais constam na Norma.</t>
  </si>
  <si>
    <t>A Lei 3.571/2009 em seu artigo 5º mantém as alíquotas do ente, dos Ativos, aposentados e pensionistas definidas pela Lei 3.336/2006, quais sejam 11% para tivos, aposentados e pensionistas e 15,83% para o ente definido pela Lei 3.502/2009. Os artigos 7º e 8º da Lei 3.571/2009 segregam a massa criando um Fundo capitalizado e outro financeiro, com data de corte em 31/11/2009.</t>
  </si>
  <si>
    <t>A Lei n° 4.061/2015, de 16/03/2015, publ. na mesma data, mantém a alíquota do ENTE em 15,83%, e aprovou plano de amortização do déficit atuarial, apurado em abril/2014, e estabeleceu que o ENTE contribuirá anualmente com aporte suplementar em parcela única de majoração progressiva, pelo prazo de trinta e cinco anos, nos termos do quadro constante no Paragrafo § único, art. 1º, entrando em vigor a alíquota suplementar do exercício de 2014 na data de publicação desta,  em 1º de janeiro de cada ano, nos exercícios subsequentes, sendo o  primeiro no valor de R$ 8.294,84. O não cumprimento do prazo previsto para pagamento dos valores acarretará o pagamento de juros de multa de 2,5%, mais juros de mora de 0,5% ao mês, sendo corrigidos de acordo com a correção monetária, a partir do décimo primeiro dia do mês subsequente. A lei não estabeleceu índice de atualização e não menciona o valor total do déficit atuarial.</t>
  </si>
  <si>
    <t>Contribuição incidente sobre remuneração vantagens permanentes e adicionais permanentes.</t>
  </si>
  <si>
    <t>A Lei nº 2.641/2016, publicada em 18/11/2016, aprovou plano de amortização do déficit atuarial, apurado na avaliação atuarial referente a 2016, por meio de APORTES MENSAIS/ANUAIS, para o período de 2016 a 2043, conforme planilha (art. 1º e Anexo I). O aporte ANUAL, inicial, será de R$ 2.003.309,47 a ser pago no ano de 2017. Os demais serão de R$ 2.430.453,50 para o ano de 2018, de R$ 2.867.403,45 para o ano de 2019, de R$ 3.301.858,77 para o ano de 2020, de R$ 3.747.087,80 para o ano de 2021 e demais conforme tabela (Anexo I). O índice de correção será o que compõe a meta atuarial do RPPS, com juros de 6% ao ano pro-rata mês acumulado da variação da inflação do mês anterior ao de competência média pelo IPCA. O Decreto não informa o valor total, nem o vencimento. Vigência em 18/11/2016 (art. 2º). Efeitos a partir de 01/01/2017 (art. 2º).</t>
  </si>
  <si>
    <t>A Lei Municipal n° 2566/2015, publicada em 08/12/2015, manteve a alíquota NORMAL do ente em 18,82%, manteve o percentual das alíquotas dos segurados em 11%. No artigo 2º aprovou plano de amortização do déficit atuarial, referente a 2014, no valor de R$ 55.193.856,20, por meio de aportes mensais, sendo o primeiro no valor de R$ 1.311.540,92 (anexo I). A lei não estabeleceu: juros, data de pagamento, índice de atualização e data base. Não podendo ocorrer retroatividade conforme NOTA CONJUNTA CGNAL/CGACI 01/2015.  Vigência 08/12/2015.</t>
  </si>
  <si>
    <t>DECRETO Nº 061/2018, de 03/09/2018, publicado na mesma data - Vigência/efeitos:01/01/2019 – art. 8° (vigência na data de publicação e efeitos a partir do primeiro dia do mês seguinte aos 90 dias posteriores a publicação. DECRETO AUTORIZADO A ALTERAR O CUSTEIO DO ENTE PELA LEGISLAÇÃO – LEI Nº 1.485/2008-DE: 15/08/2017. ESTABELECE CUSTEIO DO ENTE (NORMAL - 15%-incluída taxa adm  2%), SUPLEMENTARES/PERÍODO: 2018 A 2050: (2018 – 3%), (2019 – 3%), (2020 – 6%), (2021 – 9%), (2022 – 12%), (2023 – 17,06% e as demais conf. a Tabela do art. 7º.</t>
  </si>
  <si>
    <t>Sobre a base de cálculo das contribuições.</t>
  </si>
  <si>
    <t>Incidente sobre a parcela dos proventos de aposentadorias e sobre a gratificação natalina, que supere o limite máximo estabelecido para os benefícios do RGPS.</t>
  </si>
  <si>
    <t>Sobre a parcela dos proventos de pensões e sobre a gratificação natalina, que supere o limite máximo estabelecido para os benefícios do RGPS.</t>
  </si>
  <si>
    <t>Sobre as contribuições dos ativos, inativos e pensionistas.As  contribuiçoes suplementares são: 2007-3%,2008-9,97%,2009-9,97%,2010-9,97%,2011-9,97%,2012-9,97%,2013a2015-14% e 2016 a2041-17,48%.</t>
  </si>
  <si>
    <t>Ailton Fernandes: A Lei nº 4430/2016, publicada em 06/12/2016, com vigência para a mesma data, previu em art. 1º, alterações das alíquotas suplementares do ente. Sendo estas, para o período de 2016-2041. Passou a vigorar, para as alíquotas suplementares o percentual de acordo com a sequência apresentada: para o ano de 2016-21,92%, 2017-22,69%, 2018-23,45%, 2019-24,22%, 2020-24,98%. Não acatada retroatividade, conforme Portaria CGNAL/MPS.</t>
  </si>
  <si>
    <t>a Lei nº 412/2009, publicada em 06/10/2009, em seu artigo 2º segrega a massa, criando um fundo financeiro e outro previdenciário, com data de corte em 31/12/1995. O artigo 11 fixa as alíquotas do ente e dos Ativos em 11%. O artigo 12 fixa as alíquotas dos aposentados e pensionistas em 11%.</t>
  </si>
  <si>
    <t>O do art. 2º da Lei Nº 11.816/2014, publicada em 23/05/2014, mantem o percentual da alíquota do ente em 22%, a partir de 01/06/2014.</t>
  </si>
  <si>
    <t>Lei nº 3132/2017, de 21/12/2017, publicada em 21/12/2017, vigência: 21/12/2017, que institui o plano de amortização do déficit atuarial, apurado para o exercício de 2017, no valor total de R$ 291.923.612,25. Será realizado por meio de aportes mensais,  conforme demonstra o Anexo Único desta Lei. Para o exercício de 2017, realizará o pagamento do déficit atuarial na forma de aportes mensais, sendo: jan/17 (R$ 381.214,33), fev/17 (R$ 381.523,19), mar/17 (381.832,68), abr/17 (R$ 382.142,43) e as demais encontram-se no referido Anexo. Não prevê juros e índice de atualização monetária.</t>
  </si>
  <si>
    <t>Com observância do art. 15 da Lei nº 2297/2005.</t>
  </si>
  <si>
    <t>O art. 12, incisos I e II da Lei Municipal nº 535, de 01/07/2013, publicada em 01/07/2013 mantém o percentual da alíquota anteriormente vigente, a partir de 29/09/2013 (contagem nonagesimal – art.92).</t>
  </si>
  <si>
    <t>Os arts. 1º e 2º da Lei nº 596/2016, publicada em 07/04/2016, alterou o inciso III do art. 12 da Lei nº 535/2013, modificando o percentual da alíquota normal e suplementar do ente, sendo a alíquota normal de 11% e a alíquota suplementar de 1,23%, a partir de 07/04/2016. Vigência (art. 3º).</t>
  </si>
  <si>
    <t>A Lei n° 5.710, publicada em 31/05/2013, promoveu a segregação da massa dos segurados, instituindo um Plano Financeiro, composto pelos servidores inativos e seus dependentes e pelos pensionistas cujos benefícios tenham sido concedidos até 01/05/1994 e pelos servidores ativos, titulares de cargo efetivo, que tenham ingressado no serviço público municipal até 01/05/1994 e as aposentadoria e pensões decorrentes, e um Plano Previdenciário, formado pelos servidores inativos e seus dependentes e pelos pensionistas cujos benefícios tenham sido concedidos posteriormente a 01/05/1994 e pelos servidores ativos, titulares de cargo efetivo, que tenham ingressado no serviço público municipal após 01/05/1994 e as aposentadoria e pensões decorrentes. O inc. II do art. 9° fixou a alíquota dos segurados ativos para o Plano Financeiro em 11%, a partir de 31/05/013.</t>
  </si>
  <si>
    <t>A Lei n° 5.710, publicada em 31/05/2013, promoveu a segregação da massa dos segurados, instituindo um Plano Financeiro, composto pelos servidores inativos e seus dependentes e pelos pensionistas cujos benefícios tenham sido concedidos até 01/05/1994 e pelos servidores ativos, titulares de cargo efetivo, que tenham ingressado no serviço público municipal até 01/05/1994 e as aposentadoria e pensões decorrentes, e um Plano Previdenciário, formado pelos servidores inativos e seus dependentes e pelos pensionistas cujos benefícios tenham sido concedidos posteriormente a 01/05/1994 e pelos servidores ativos, titulares de cargo efetivo, que tenham ingressado no serviço público municipal após 01/05/1994 e as aposentadoria e pensões decorrentes. O inc. II do art. 9° fixou a alíquota dos segurados aposentados e pensionistas para o Plano Financeiro em 11%, a partir de 31/05/013.</t>
  </si>
  <si>
    <t>A Lei n° 5.710, publicada em 31/05/2013, promoveu a segregação da massa dos segurados, instituindo um Plano Financeiro, composto pelos servidores inativos e seus dependentes e pelos pensionistas cujos benefícios tenham sido concedidos até 01/05/1994 e pelos servidores ativos, titulares de cargo efetivo, que tenham ingressado no serviço público municipal até 01/05/1994 e as aposentadoria e pensões decorrentes, e um Plano Previdenciário, formado pelos servidores inativos e seus dependentes e pelos pensionistas cujos benefícios tenham sido concedidos posteriormente a 01/05/1994 e pelos servidores ativos, titulares de cargo efetivo, que tenham ingressado no serviço público municipal após 01/05/1994 e as aposentadoria e pensões decorrentes. O inc. III do art. 9° fixou a alíquota dos segurados aposentados e pensionistas para o Plano Financeiro em 11%, a partir de 31/05/013.</t>
  </si>
  <si>
    <t>LEI Nº 6.489/2018-PUBLICAÇÃO:06/09/2018 – VIGÊNCIA-art. 5º: 06/09/2018 - ALTERA A LEI Nº 5.710/2013—CUSTEIO: Art. 3º-...art. 9º(Plano de Custeio ...primeira massa...inciso I, alíneas “a” e “b” do art. 3º- regime financeiro de repartição simples:  NORMAL - 19%-sobre o total mensal da remun. titulares de cargo efetivo).  Art. 4º- ...“Art. 13 - ...A contribuição...Ent...planos de custeio do Plano Financeiro...Previdenciário...será revista anualmente mediante ato do Chefe do Poder Executivo...).</t>
  </si>
  <si>
    <t>david.montenegro em 26/12/2013: A Lei n° 5.710, publicada em 31/05/2013, promoveu a segregação da massa dos segurados, instituindo um Plano Financeiro, composto pelos servidores inativos e seus dependentes e pelos pensionistas cujos benefícios tenham sido concedidos até 01/05/1994 e pelos servidores ativos, titulares de cargo efetivo, que tenham ingressado no serviço público municipal até 01/05/1994 e as aposentadoria e pensões decorrentes, e um Plano Previdenciário, formado pelos servidores inativos e seus dependentes e pelos pensionistas cujos benefícios tenham sido concedidos posteriormente a 01/05/1994 e pelos servidores ativos, titulares de cargo efetivo, que tenham ingressado no serviço público municipal após 01/05/1994 e as aposentadoria e pensões decorrentes. O inc. I do art. 9° fixou a alíquota do ente para o Plano Financeiro em 11%, a partir de 31/05/013.</t>
  </si>
  <si>
    <t>O inc. II do art. 10 da Lei n° 5.710/2013, publicada em31/05/2013, manteve  o percentual da alíquota dos segurados ativos em 11%, a partir de 31/05/2013.</t>
  </si>
  <si>
    <t>O inc. III do art. 10 da Lei n° 5.710/2013, publicada em 31/05/2013, manteve  o percentual da alíquota dos segurados inativos e pensionistas em 11%, a partir de 31/05/2013.</t>
  </si>
  <si>
    <t>O inc. III do art. 10 da Lei n° 5.710/2013, publicada em31/05/2013, manteve  o percentual da alíquota dos segurados inativos e pensionistas em 11%, a partir de 31/05/2013.</t>
  </si>
  <si>
    <t>Lei Nº 329/2010- PUBLICAÇÃO/ VIGÊNCIA: 10/05/2010(Art. 9º). Altera o art. 14 da a Lei nº 237/2006 - Estabelece custeio-Incisos I e II do art. 14: (ENTE – 14,33%), (ATIVOS – 11%).</t>
  </si>
  <si>
    <t>A Lei nº 451/2013, de 11/12/13 – PUBLICAÇÃO/ VIGÊNCIA: 11/12/2013(Art. 9º). Estabelece custeio (Anexo I): SUPLEMENTAR para o período de 2014 a 2048, sendo: (2014 – 4,63%), (2015 – 4,91%), (2016 – 5,20%), (2017 – 5,52%), (2018 –5,85%), (2019 – 6,20%), (2020 – 6,57%), (2021 – 6,96%), e demais conf. tabela. O custeio poderá ser alterado mediante Decreto.</t>
  </si>
  <si>
    <t>O inciso II do art. 42 prevê o recolhimento da contribuição do ente sobre os proventos e pensão dos inativos e pensionistas, igual a 18%, logo inalterada a alíquota. Fica responsável, ainda, conforme o § 2º do mesmo artigo, por qualquer insuficiências financeiras do regime.</t>
  </si>
  <si>
    <t>O art. 3º, Incisos I e III da Lei Municipal nº 419, de 13 de março de 2015, e Anexo I, publicados na mesma data mantém o percentual em 11%, a partir de 13/03/2015.</t>
  </si>
  <si>
    <t>complemento do estudo: O Decreto nº 664/2017-DE: 21/08/2017 – PUBLICADO: 21/08/2017/ VIGÊNCIA: 21/08/2017 para o ente normal e 01/01/2018 para a contribuição suplementar– art. 3º  - O Município alterou a alíquota normal do ente para 16,50% (já incluídas as despesas administrativas de 2% sobre a folha dos ativos e estabeleceu o custeio suplementar para o período: de 2018 a 2045-sendo: (2018 – 0,50%), (2019 – 1,37%), (2020 – 2,23%), (2021 – 3,10%), as demais constam do Anexo Único da referida lei. O Decreto nº 664/2017, de 21/8/2017- está autorizado pelo Art. 4º da Lei nº 419/2015 -</t>
  </si>
  <si>
    <t>O Decreto nº 664/2017-DE: 21/08/2017 – PUBLICADO: 21/08/2017/ VIGÊNCIA: 21/08/2017 para o ente normal e 01/01/2018 para a contribuição suplementar– art. 3º  - O Município alterou a alíquota normal do ente para 16,50% (já incluídas as despesas administrativas de 2% sobre a folha dos ativos e estabeleceu o custeio suplementar para o período: de 2018 a 2045-sendo: (2018 – 0,50%), (2019 – 1,37%), (2020 – 2,23%), (2021 – 3,10%), as demais constam do Anexo Único da referida lei.</t>
  </si>
  <si>
    <t>ENCAMINHADA LEGISLÇÃO COM ALÍQUOTA DE 11% PARA ATIVOS, INATIVOS, PENSIONISTAS E ENTE (LEI 2110/2004). A REFERIDA LEI NÃO FOI ANALISADA POR AUSÊNCIA DE SUA PUBLICAÇÃO. PROCEDIDA A SOLICITAÇÃO.  O art. 1º da Lei 2084/2004, deu nova redação ao art. 4º da Lei 1921/01, e não definiu alíquota de contribuição para o ente, apenas dispôs  que a referida alíquota  não poderá ser inferior a alíquota de contribuição do servidor nem superior ao dobro desta.</t>
  </si>
  <si>
    <t>A Lei 1.634/2004 em seu artigo 130 fixa a alíquota do ativo em 11%. No artigo 131 fixa a alíquota dos aposentados e pensionistas em 11% No artigo 133 e 134 cria respectivamente, o fundo Previdenciário e financeiro com data de corte em 19/11/2002. A Lei 2.201/2011 em seu artigo 1º altera os artigos 132 3 148 da Lei 1.634/2004 fixando a alíquota do ente para o fundo financeiro em 18,57% e no § 1º fixa uma alíquota suplementar em 3,43%.</t>
  </si>
  <si>
    <t>O art.1° do Decreto n° 09/2014, publicada em 03/06/2014, manteve o percentual da alíquota anteriormente vigente, a partir de 03/06/2014.</t>
  </si>
  <si>
    <t>O Decreto n° 23/2016, publicado em 03/10/2016, manteve o percentual da alíquota NORMAL do ENTE em 13%. Fixou alíquotas suplementares para 2016 a 2043, sendo 2016(8,95%), 2017(9,50%), 2018 (10%), 2019 (15,46%), 2020 (20,92%), 2021 (26,37%), e demais constantes presentes no art.2º § 1º. Vigência na data de publicação, com efeitos a partir de 01/01/2017 (art. 7º).</t>
  </si>
  <si>
    <t>Complementando: O Inc. IV, art. 37 da Lei 747/2004, de 30/03/2004, estabeleceu uma contribuição mensal do Município igual a 2%(dois por cento)...</t>
  </si>
  <si>
    <t>O art. 1º da Lei nº 1173/2013, publicada em 04/12/2013, mantém o percentual de 11,00%, da alíquota anteriormente vigente, a partir de 04/12/2013.</t>
  </si>
  <si>
    <t>O Decreto n° 044/2016, publicada em 04/08/2016, alterou o percentual da alíquota NORMAL do ENTE para 20,94%. Dos segurados em 11% e Fixou alíquotas suplementares para os anos de 2016 a 2050, sendo 2016 (1,50%), 2017 (1,85%), 2018 (2,20%), 2019 (2,55%), 2020 (3,55%) e demais constantes presentes na tabela (anexo único) . Vigência na data de publicação, produzido seus efeitos a partir de 01/08/2016.</t>
  </si>
  <si>
    <t>LEI N° 2.486/2016-DE 23/02/2016-PUBL. 24/02/2016/VIGÊNCIA: 01/03/2016-ver art. 3º./altera dispositivo da Lei nº 1.874/2004, estabelece percentual de alíquota:art. 1º: (SEGURADOS – 11%), (ENTE - 17,58%), SUPLEMENTAR/PERÍODO: 2016 A 2044-SENDO: (2016 – 3,5%), (2017 – 4%), (2018 – 5,5%), (2019 – 7%), (2020 – 8,5%), as demais constam no Anexo Único do referido dispositivo.</t>
  </si>
  <si>
    <t>O art.1° da Lei n° 975/2014, publicada em 24/07/2014, modifica o percentual da alíquota do ente em 17,12% a partir de 01/08/2014.</t>
  </si>
  <si>
    <t>O Decreto nº 154/2018-Pub./vig. –art. 2º: 27/07/18 – ESTABELECE CUSTEIO SUPLEMENTAR/Período: DE 2018 A 2048: (2018 - 2,50%),  (2019 – 3,20%), 2020 - 3,90%), (2021 – 4,60%), (2022 – 5,30%), (2023 – 6%), as demais constam na Norma. (LEGISLAÇÃO QUE AUTORIZA ALTERAR CUSTEIO DO ENTE POR ATO DO PODER EXECUTIVO: art. 4º-LEI Nº 975/2014.</t>
  </si>
  <si>
    <t>O art. 1º da Lei Complementar nº 066, de 06 de março de 2015, publicada em 10/03/2015, mantém o percentual em 11%, a partir de 10/03/2015.</t>
  </si>
  <si>
    <t>O Decreto Municipal nº 136/2016, de 23/11/2016, autorizado pela Lei Complementar nº 066/2015 (art. 5º), publicado em 24/11/2016, mantém o percentual da alíquota NORMAL do Ente (art. 1º), estabelece novas alíquotas suplementares para o período de 2016 a 2050, sendo: 2,74% (2016), 3,54% (2017), 4,34% (2018), 5,14% (2019), 6,14% (2020), e demais conforme tabela do art. 2º. Vigência em 24/11/2016 (art. 5º). Efeitos a partir de 01/12/2016 (art. 3º).</t>
  </si>
  <si>
    <t>O Decreto Municipal nº 064/2018, de 04/05/2018, autorizado pela Lei Complementar nº 066/2015 (art. 5º), publicado em 24/11/2016, mantém o percentual da alíquota NORMAL do Ente (art. 1º), estabelece novas alíquotas suplementares para o período de 2018 a 2042, sendo: 4,34% (2018), 5,14% (2019), 6,14% (2020), 7,14% (2021), 8,14% (2022), e demais conforme tabela do art. 2º. Vigência/Efeitos a partir de 01/06/2018 (art. 3º).</t>
  </si>
  <si>
    <t>A Lei nº 1314/2010 define a contribuição normal para o Ente de 14,39% e alíquotas suplementares de 3,61% para o ano de 2010, 5,41% para o ano de 2011, 7,21% para o ano de 2012, 9,01% para o ano de 2013, 10,81% para o ano de 2014 e 12,61% para o ano de 2015. Os anos posteriores encontram-se na tabela enviada junto com a lei até o ano de 2044 arquivada na pasta do município e em arquivo magnético no PIAU/CGNAL NA PASTA LEIS EQUILÍBRIO ATUARIAL. Incidentes sobre a totalidade da folha de pagamento dos servidores, segurados IPAMAT.</t>
  </si>
  <si>
    <t>COMPLEMENTANDO AS ALIQUOTA SUPLEMENTAR: A LEI ABAIXO ESTABELECEU SUPLEMENTAR/PERÍODO 2010 A 2044:   (2010  – 3,61%), ( (2011  – 5,41%), ( (2012  – 7,21%), (2013  – 9,01 %), (2014  – 10,81%), (2015  – 12,61%), (2016  – 14,41%), (2017 – 16,21%), (2018 – 18,01%),  (2019 – 19,81%),  (2020 – 22,61%),   (2021 – 25,41%),demais constam na Norma    .//leonardo.smotta em 23/12/2010: A Lei nº 1314/2010 define a contribuição normal para o Ente de 14,39% e alíquotas suplementares de 3,61% para o ano de 2010, 5,41% para o ano de 2011, 7,21% para o ano de 2012, 9,01% para o ano de 2013, 10,81% para o ano de 2014 e 12,61% para o ano de 2015. Os anos posteriores encontram-se na tabela enviada junto com a lei até o ano de 2044 arquivada na pasta do município e em arquivo magnético no PIAU/CGNAL NA PASTA LEIS EQUILÍBRIO ATUARIAL. Incidentes sobre a totalidade da folha de pagamento dos servidores, segurados IPAMAT.</t>
  </si>
  <si>
    <t>LEI Nº 2.574/2018-PUBLICAÇÃO: 21/08/2018 – VIGÊNCIA-art. 2º:               - ALTERA A LEI Nº 2182/2002— DISPÕE SOBRE A CRIAÇÃO DO PLANO PREVIDENCIÁRIO ÚNICO - ART. 1º:  Fica extinto o PLANO FINANCEIRO instituído pela Lei nº 2.202/2011. – Art. 3º - A SEGREGAÇÃO DE MASSAS - será substituída por Plano de Amortização. O Poder Executivo terá 120 dias, a contar da publicação desta lei, para apresentar  o plano de amortização. Fica autorizado o Poder Executivo Municipal, através de Decreto, implementar/alterar o plano de equacionamento. - / - ESTABELECE CUSTEIO-art. 5º/6º: (ATIVOS – 11%), (APOSENTADOS/PENSIONISTA – 11%), (ENTE – 13%)./Art. 9º - FICA ASSEGURADA A DESTINAÇÃO DE BENS IMÓVEIS do Municipio...visando a promoção...equilíbrio atuarial/Art. 10º - TAXA DE ADM. -1,5% - exercício financeiro anterior. /Art. 12º - REVOGA - A LEI Nº 2.202/2011.</t>
  </si>
  <si>
    <t>A Lei Complementar nº 26/2017, de 6/9/17– PUBLICAÇÃO/VIGÊNCIA: 11/9/17(Art. 2º). EFEITOS: 1/9/2017, as alíquotas entrarão em vigor sempre a cada dia 1º de setembro do ano a que se referirem (Art. 1º §4). Estabelece custeio: NORMAL do ENTE – 14,30%. SUPLEMENTAR no período de 2017 a 2044(Art. 1º/tabela), sendo: (2017 – 7,83%), (2018 – 8,63%), (2019 – 9,43%), (2020 – 10,93%), (2021 – 12,43%), e demais conf. tabela.</t>
  </si>
  <si>
    <t>O art.1° da LC n° 064/2015, publ. 17/04/2015, mantém o percentual de alíquota do ente em 16,19%, sendo 14,19% normal e 2% custeio administrativo. Fixa novos percentuais de alíquota suplementar , período de 2015 a 2046, a partir 27/04/2015.</t>
  </si>
  <si>
    <t>Isabella - 04/11/2005 - Houve majoração do percentual de alíquota, portanto aplica-se o prazo nonagesimal.</t>
  </si>
  <si>
    <t>Incidentes sobre a remuneração de contribuição dos servidores ativos.</t>
  </si>
  <si>
    <t>Incidentes sobre a parcela dos proventos de aposentadoria e das pensões.</t>
  </si>
  <si>
    <t>O Decreto nº 43/2018, de 28/5/18– PUBLICAÇÃO: 28/5/2018 - Fundamento: Art. 78 da Lei nº 1229/2013 - EFEITOS/VIGÊNCIA: não retroage a 1/4/18, conf. a Portaria 402/08 - Art. 3º § 5º , pois a norma diminui o custeio (Art. 4º) – Estabelece custeio (Art. 3º) NORMAL do ENTE: 16,04% - SUPLEMENTAR para o período de 2018 a 2047, sendo: (2018 – 4,50%), (2019 – 4,75%), (2020 – 5%), (2021 – 6%), (2022 – 8%), e demais conf. tabela. Revoga o Decreto nº 104/17.</t>
  </si>
  <si>
    <t>Incidente sobre a base de contribuição dos servidores.</t>
  </si>
  <si>
    <t>Incidente sobre a parcela dos benefícios que ultrapasse o teto do RGPS, sendo aplicado em dobro nos casos de portadores de doenças incapacitantes.</t>
  </si>
  <si>
    <t>CORRIGIDO 2018 (13,47%)</t>
  </si>
  <si>
    <t>Laíze: 11/08/2004: Servidores sem remuneração do Município contribuem com 22%, conforme art. 70, III, c/c o art. 88 da LC 64/2004.</t>
  </si>
  <si>
    <t>Laíze, 11/08/2004:Antes não havia contribuição de inativos. Vide o disposto no art. 88 da referida Lei.</t>
  </si>
  <si>
    <t>Laíze: 11/08/2004:Antes não havia contribuição de pensionistas. Vide o disposto no art. 88 da referida Lei.</t>
  </si>
  <si>
    <t>“O art. 1° da Lei n° 12022/2012, publicada em 26/11/2012, alterou § 1° do art. 18° da Lei Complementar n° 191/2011, modificando o percentual da alíquota do ente para 14%, a partir de 01012013.”</t>
  </si>
  <si>
    <t>O art. 1º  da Lei Complementar 148/2013, publicada em 09/07/2013, mantém o percentual de 11,00%, da alíquota anteriormente vigente.</t>
  </si>
  <si>
    <t>O art. 1º da LC nº 148/2013, publicada em 09/07/2013, alterou o art. 1º da Lei nº 126/2010, mantendo o percentual de 11% da alíquota anteriormente vigente, incidentes sobre a remuneração de contribuição definida no artigo 2º da LC nº 107/2007.</t>
  </si>
  <si>
    <t>Os arts. 1º e 2º, da Lei nº 173/15, de 13/05/2015, publ. na mesma data, modifica o percentual da alíquota do ENTE-NORMAL para: 13,34%, fixa percentuais de alíquota suplementar até 2042,  sendo para:  (2015-10,74%), (2016-11,48%), (2017-12,22%), (2018-12,97%)...para os demais exercícios consta na planilha – do referido dispositivo legal. VIGÊNCIA: 01/06/2015(art. 3º).</t>
  </si>
  <si>
    <t>Retificando: O art. 18 da Lei n° 917/2013, publicada em 03/04/2013, manteve o percentual da alíquota dos segurados em 11%, a partir de 03/04/2013.</t>
  </si>
  <si>
    <t>O art. 18 da Lei n° 917/2013, publicada em 03/04/2013, manteve o percentual da alíquota dos segurados em 11%, a partir de 03/04/2013.</t>
  </si>
  <si>
    <t>O art.1° do Decreto n° 2408/2014, publicada em 29/07/2014, modifica o percentual da alíquota do ente para 11,56% a partir de 29/07/2014. No art. 97 da lei n° 917/2013 autoriza o poder executivo.</t>
  </si>
  <si>
    <t>A Lei nº 49, publicada em 01/10/2015, com vigência para 01/01/2016, criou RPPS do município estabelecendo o percentual da alíquota normal dos segurados em 11%, bem como previu alíquota normal do ente em 14,34% + 2% Taxa de adm. e suplementar em 1,5%.</t>
  </si>
  <si>
    <t>O art. 1° do Decreto n° 248/2013, publicado em 02/04/2013, mantém o percentual da alíquota dos segurados pensionistas, a partir de 01/01/2013. Os arts. 1° e 2º estabelecem os efeitos a partir de 01/01/2013. O § 2º, art, 19 LC 87 2008 prevê que ...uma vez apurado o percentual através de estudo atuarial.....sua cobrança se dará após a publicação do decreto do chefe do Poder Executivo...</t>
  </si>
  <si>
    <t>O art. 1° do Decreto n° 248/2013, publicado em 02/04/2013, mantém o percentual da alíquota dos segurados ativos, a partir de 01/01/2013. Os arts. 1° e 2º estabelecem os efeitos a partir de 01/01/2013. O § 2º, art, 19 LC 87 2008 prevê que ...uma vez apurado o percentual através de estudo atuarial.....sua cobrança se dará após a publicação do decreto do chefe do Poder Executivo...</t>
  </si>
  <si>
    <t>Cláudio.Soares – A Lei nº 560/2015, publicada em 09/11/2015, altera o percentual de alíquota de CUSTO NORMAL do ENTE para 14,54% (art. 1º). Mantém o percentual de alíquota de CUSTO SUPLEMENTAR, para o período de 2015 a 2045, sendo 2015 (1,20%), 2016 (1,60%), 2017 (2,00%), 2018 (2,40%), 2019 (2,80%) e demais conforme tabela (art. 1º). Vigência e efeitos a partir de 09/11/2015 (art. 2º). Obs.: Solicitação de retroação de efeitos não aceita em acompanhando NOTA CONJUNTA CGNAL/CGAACI Nº 01/2015.</t>
  </si>
  <si>
    <t>O Decreto nº 34/2018, de 30/4/18 – PUBLICAÇÃO: 16/5/2018 – Fundamento: Autorizado pela Lei n° 414/12 - EFEITOS/VIGÊNCIA: retroativos a 1/5/2018 (Art. 5º). Estabelece custeio (Art.1º/tabela) NORMAL DO ENTE: 19,95% e APORTES ANUAIS/MENSAIS para quitação de déficit atuarial: a ser pago durante o período de 2018 a 2044, tendo como ano base: 2018, sendo: (05/2018 a 04/2019: R$ 380.162,90 – R$ 31.680,24), (05/2019 a 04/2020: R$ 433.508,34 - R$ 36.125,70), (05/2020 a 04/2021: R$ 512.902,30 - R$ 42.741,86), (05/2021 a 04/2022: R$ 675.967,70 - R$ 56.330,64), (05/2022 a 04/2023: R$ 842.243,12 - R$ 70.186,93), e demais conforme tabela.  A incidência de cada valor de aporte se dará a partir de maio do ano de competência, até abril do ano seguinte(Art. 3º).  Prevê correção pela variação do INPC, mais juros de 1,00% a.m. Revoga o Dec. nº 12/2018.</t>
  </si>
  <si>
    <t>DATA DE ENCERRAMENTO alíquotas suplementares vigentes pela LEI Nº 633/2013: 31/03/2018. MOTIVO: Um dia antes da data de vigência do DECRETO N° 973/2018/2018-VIGENCIA: 01/04/2018-QUE REGULAMENTA A LEI Nº 342/2018-  PUBLICADA E VIGENTE  EM 26/03/2018-QUE ESTABELECEU APORTES, porém não os apresentou em seu teor.</t>
  </si>
  <si>
    <t>Onde se lê:  a partir de 20/03/2014 (art. 110, noventena), leia-se: a partir de 01/04/2014 (art. 110, a partir do primeiro dia do mês seguinte aos noventena dias posterior a publicação).</t>
  </si>
  <si>
    <t>Ailton Fernandes: O Decreto de nº 264/2016, publicado em 20/12/2016, com vigência para a mesma data, e efeitos retroativos para 19/09/2016, previu em art. 1º, alteração da alíquota normal do ente. Passou a vigorar, para a alíquota normal, a porcentagem de 20% incluso 2% de taxa de administração.</t>
  </si>
  <si>
    <t>A Lei n° 1137/2014, publicada em 09/05/2014, alterou o art. 17° da Lei n° 970/2005, mantem o percentual da alíquota do ente em 13,99%, a partir de 01/06/2014.</t>
  </si>
  <si>
    <t>Governo do Estado do Mato Grosso do Sul - MS</t>
  </si>
  <si>
    <t>A LC nº 092/2018 púb./vig. 29/29/2018 com efeitos retroativos a 01/06/2018 fixa alíquota patronal em 17,79 % exigíveis a partir de 01/06/2018 (vide art. 2º). Adicionalmente estabelece alíquota suplementar para amortização do déficit atuarial para o período de 2018 a 2047 exigíveis a partir de 01/06/2018 (vide art. 2º), sendo: 2018 = 18 %, 2019 = 20,29 %, 2020 = 24,29 %, 2021 = 30,29 %, 2022 = 36,29 %.</t>
  </si>
  <si>
    <t>COMPLEMENTANDO: LEI Nº 1053/2018 – DE 21/05/2018 - PUBLICADA, 22/05/2018 -</t>
  </si>
  <si>
    <t>Decreto nº 110, de 28/9/2017 – PUBLICAÇÃO: 27/12/2017 - EFEITOS/VIGÊNCIA(Art. 3º): retroage a 1.9.2017, pois a norma não diminui o custeio do Ente. A norma está autorizada pelo § 4º do artigo 49 da LC nº 42/2009, redação dada pela LC nº 74/2014. Estabelece alíquotas(Art.2º) ENTE NORMAL: 16,23% - SUPLEMENTAR para o período de 2017 a 2051, sendo: (2017 - 2,75%), (2018 - 5%), (2019 – 7,50%), (2020 - 10%), (2021– 13,50%), demais períodos consta na norma (Art. 1º § 2º).</t>
  </si>
  <si>
    <t>Ailton Fernandes: O Decreto de nº 0327/2017, publicado em 30/01/2017, com vigência para a mesma data, e sem disponibilidade em acatar a retroatividade solicitada em seus efeitos, previu em art. 1º, alterações das alíquotas normal e suplementar do ente. Sendo, a suplementar, para começo de período em 2016 a 2045. Passou a vigorar, para a alíquota normal, a porcentagem de 17,39%, incluso a taxa de administração. Para as alíquotas suplementares segue percentual de acordo com a sequência apresentada: para o 2017-5,10%, 2018-5,35%, 2019-6,35%, 2020-7,35%, 2021-8,35%, e demais períodos conforme tabela.</t>
  </si>
  <si>
    <t>O Decreto nº 141/2017, de 30/11/2017, publicado em 01/12/2017, autorizado pela Lei Complementar nº 072/2010, estabelece Plano de Amortização em aportes anuais e mensais ( art. 1º), conforme reavaliação atuarial apurada em 31/12/2016 (Tabela, art. 1º), para o período de 2017 a 2044, sendo: 2017 (Anual: R$ 103.657.375,22 e Mensal: R$ 123.347,80), 2018(Anual: R$ 108.396.644,16 e Mensal: R$ 173.818,13). Demais conforme Tabela (art. 1º). Cada aporte financeiro mensal deverá ser repassado ao RPPS ATÉ O 10º DIA ÚTIL DO MÊS SEGUINTE À SUA COMPETÊNCIA (§ 3º, art. 1º). Os valores subsequentes deverão ser atualizados de acordo com a variação da taxa IPCA, acrescidos de juros de 0,5% ao mês, em caso de atraso (§4º, art. 2º).</t>
  </si>
  <si>
    <t>Ailton Fernandes: A Lei Complementar de nº 045/2016, publicada em 08/11/2016, com vigência para a mesma data e efeito para 01/06/2016, previu em art. 1º, alterações das alíquotas normal e suplementar do ente. Sendo, a suplementar, para o período de 2016-2048. Passou a vigorar, para a alíquota normal, a porcentagem de 14,68%. Para as alíquotas suplementares segue percentual de acordo com a sequência apresentada: para o ano de 2016-3,68%, 2017-5,48%, 2018-7,28%, 2019-9,08%, 2020-10,88%.</t>
  </si>
  <si>
    <t>“O art. 132 da Lei n° 897/2012, publicada em 25/02/2013,( vigência em 180 dias), estabeleceu o percentual da alíquota dos aposentados em 11%, a partir de 23/08/2014.”</t>
  </si>
  <si>
    <t>“O art. 132 da Lei n° 897/2012, publicada em 25/02/2013,( vigência em 180 dias), estabeleceu o percentual da alíquota dos pensionistas em 11%, a partir de 23/08/2014.”</t>
  </si>
  <si>
    <t>O Decreto nº 3397/2017 – de: 24/05/2017- Autorizado pela Lei n° 84/2015 - PUBLICAÇÃO/VIGÊNCIA: 31/05/2017(Art.3º). Estabelece custeio (Art. 2º): NORMAL do ENTE – 12,75%. SUPLEMENTAR no período de 2017 a 2045 sendo: (2017 e 2018 - 4%), (2019 – 6%), (2020 – 8%), (2021 – 10%) e demais conf. tabela.</t>
  </si>
  <si>
    <t>Não houve majoração de alíquota, razão pela qual não há prazp nonagesimal.</t>
  </si>
  <si>
    <t>LC Nº 1892/2017 DE: 16/10/2017-PUBLICAÇÃO: 17/10/2017 - VIGÊNCIA/EFEITO: 17/10/2017-(art. 114º-na data da publicação)-REESTRUTURA A LEGISLAÇÃO DO PREVMAR/CUSTEIO-arts. 17º/18º - (ENTE - 19%), SUPLEMENTAR/PERÍODO: 2017 A 2043: (2017 – 1,60%), (2018 – 2,40%), (2019 – 3,20%), (2020 – 4%), (2021 – 4,80%), (2022 – 5,60%), demais constam na Norma – § 1º- art. 17º.</t>
  </si>
  <si>
    <t>A Lei n° 1629, de 16 de maio de 2012 mantém a alíquota de 11% para os ativos.</t>
  </si>
  <si>
    <t>A Lei n° 1629, de 16 de maio de 2012 mantém a alíquota de 11% para os inativos.</t>
  </si>
  <si>
    <t>A Lei n° 1629, de 16 de maio de 2012 mantém a alíquota de 11% para os pensionistas.</t>
  </si>
  <si>
    <t>O Decreto n°81/2016, publicado em 13/12/2016, autorizado pela Lei nº 1.907/2014, fixou alíquota do Ente em 14,15% e suplementares para os anos de 2016 a 2050, sendo 2016(0,70%), 2017(1,20%), 2018 (1,70%), 2019(2,70%), 2020(3,70%), e demais constantes presentes na tabela do art. 2º. Vigência a partir de 01/01/2017 (art.3º).</t>
  </si>
  <si>
    <t>O art. 17 da Lei nº 695/2015, publicada em 29/04/2015, prevê o percentual de 11% da alíquota do segurado ativo. Vigência (art. 122).</t>
  </si>
  <si>
    <t>O art. 19 da Lei nº 695/2015, publicada em 29/04/2015, prevê o percentual de 11% da alíquota do segurado aposentado. Vigência (art. 122).</t>
  </si>
  <si>
    <t>O art. 19 da Lei nº 695/2015, publicada em 29/04/2015, prevê o percentual de 11% da alíquota do segurado pensionista. Vigência (art. 122).</t>
  </si>
  <si>
    <t>O art. 16 da Lei nº 695/2015, publicada em 29/04/2015, prevê o percentual da alíquota normal do ente para 17,40% (já incluso 2% da taxa de administração), a partir de 01/08/2015. Vigência (art. 122).</t>
  </si>
  <si>
    <t>Incidente sobre a parcela que supere valor de R$ 3.467,40 dos benefícios de aposentadoria e pensão concedidas pelo regime próprio do município</t>
  </si>
  <si>
    <t>Incidente sobre a totalidade da base da remuneração de contribuição.</t>
  </si>
  <si>
    <t>EM TEMPO: O ART. 4º - da Lei nº 1382/2017 - foi revogado pelo art. 3º da Lei nº 1.478/2018.</t>
  </si>
  <si>
    <t>DECRETO Nº 308/2017--PUBLICADO: 29/12/2017-VIGÊNCIA-art. 2º: 29/12/2017- LEGISLAÇÃO QUE AUTORIZA ALTERAR CUSTEIO DO ENTE POR DECRETO: LEI COMPLEMENTAR Nº 033/2008°) - ESTABELECE CUSTEIO: (art. 2º/3º): (NORMAL 2017/2018– 11,50%-incluída 2% de taxa adm.), (NORMAL 2019/2045– 12,88%-incluída 2% de taxa adm.), SUPLEMENTAR/PERÍODO: DE 2017 A 2045: (2017 – 11%),  (2018 – 11%), (2019 – 12%),  (2020 – 15%),  (2021 – 20%),  (2022 – 25%),  demais constam na tabela art. 1º da norma.</t>
  </si>
  <si>
    <t>ANÁLISE ATUAL (ANNE em 28/07/05): A Lei nº 364/2005 deu nova redação à Lei nº 312/2002. Observar, ainda, que este novo percentual incide sobre a remuneração de contribuição.</t>
  </si>
  <si>
    <t>ANÁLISE ATUAL (ANNE em 28/07/05): A Lei nº 364/2005 deu nova redação à Lei nº 312/2002. Observar, ainda, que este novo percentual incide sobre a parcela dos proventos e das pensões que superarem o limite máximo estabelecido para os benefícios do RGPS de que trata o art. 201 da CF.</t>
  </si>
  <si>
    <t>Decreto n° 10.757/2018-publ. 04/07/2018. VIGÊNCIA: 01/07/2018-ver art. 2º./ESTABELECE ALIQUOTAS-art. 1º: (ENTE-15,45%), SUPLEMENTAR/PERÍODO: 2018 A 2043-sendo: (2018-4,72%), (2019-5,12), (2020-5,52%), (2021-6,12%),   (2022-7,12%),   (2023,-8,12%),     DEMAIS CONSTAM NA NORMA. (LEGISLAÇÃO QUE AUTORIZA ALTERAR CUSTEIO DO ENTE POR ATO DO PODER EXECUTIVO:  art. 19º, Lei nº 021/2006, alterado pela Lei nº 037/2012).</t>
  </si>
  <si>
    <t>Os arts. 1º e 2º do Decreto nº 20.806/2014 publicado em 23/04/2014, autorizado pela lei nº 1506/2007 de 27/12/2007 (art. 1º), manteve o percentual da alíquota normal do ente em 11%, e fixou novas alíquotas suplementares para o período de 2014 a 2042, sendo: (2014 - 9,00%) , (2015 - 10,40%), (2016 - 11,80%), ( 2017 - 13,20%) , ( 2018 - 14,60%), e as demais alíquotas suplementares conforme tabela do art. 2º. Atendimento ao art. 3º do referido decreto conforme normativas deste departamento . (Vigência - art. 3º)</t>
  </si>
  <si>
    <t>O art. 2º do Decreto nº 1.567, de 23 de abril de 2014, publicado em 24/04/2014, com fundamento no art. 14 da Lei Municipal nº 987/2011, publicada em 25 de janeiro de 2011, mantém o percentual da alíquota do ente em 16,84%, a partir de 01/04/2014 (Parágrafo Único do art. 2º).</t>
  </si>
  <si>
    <t>O art. 1º do Decreto nº 1813, de19 de abril de 2016, publicado em 20/04/2016, com fundamento no art. 14 da Lei Municipal nº 987/2011, publicada em 25 de janeiro de 2011, fixa novos percentuais de alíquotas suplementares para o período de 2014 a 2048, a partir, sem retroativamente, a 19/04/2016 (Parágrafo Único do art. 2º). a saber: 2016-1%, 2017-2%, 2018-3%, 2019-4%, 2020-5% e demais conforme tabela.</t>
  </si>
  <si>
    <t>Houve majoração do percentual de alíquota.</t>
  </si>
  <si>
    <t>Retificando: Onde se lê 11%, leia-se 13% (sendo: 11% normal e de 2% de custeio administrativo), conforme § 1º, art. 1º-Lei 844/2010</t>
  </si>
  <si>
    <t>ANÁLISE ATUAL (ANNE em 19/10/05): A LC nº 003/2005 deu nova redação à Lei nº 865/2003. Observar, ainda, que este percentual será calculado sobre a base salarial de contribuição.</t>
  </si>
  <si>
    <t>ANÁLISE ATUAL (ANNE em 19/10/05): A LC nº 003/2005 deu nova redação à Lei nº 865/2003. Observar, ainda, que este percentual será calculado apenas sobre as parcelas de proventos de aposentadoria e de pensão que superem o dobro dos limite máximo estabelecido para os benefícios do RGPS de que trata o art. 201 da CF. Para o beneficiário, na forma da lei, portador de doença incapacitante, incidirá contribuição apenas sobre as parcelas de proventos de aposentadoria e de pensão que superem o dobro do limite máximo estabelecido para os benefícios do RGPS.</t>
  </si>
  <si>
    <t>DECRETO Nº 4793/2018 DE: 1/8/2018 – FUNDAMENTO: Art.2º da LC nº 025/2012. PUBLICAÇÃO/VIGÊNCIA: 9/8/2018(Art. 2º). Estabelece alíquota (Art. 1º - a e b) - ENTE - 18,39% - incluídos 2,00% de taxa de adm. SUPLEMENTAR: no período de 2018 a 2048 (2018 – 3,81%), (2019 – 4,06%), (2020 – 4,31%), (2021 – 5,81%), (2022 – 7,31%) demais constam na Norma</t>
  </si>
  <si>
    <t>Data da vigência segue de acordo com o art. 76 d Lei n 2.809, de 18 de março de 2014, publicada em 31/03/2014. A vigência do RPPS se deu de acordo com o art. 151 da Lei nº 2808/2014 e art. 89 da Lei nº 2809/2014- em 01/10/2014.</t>
  </si>
  <si>
    <t>Sobre a totalidade da base de remuneração de contribuição.</t>
  </si>
  <si>
    <t>Incidente sobre a parcela que supere o valor de R$2.894,28, do benefício de aposentadoria do RGPS.</t>
  </si>
  <si>
    <t>Incidente sobre a parcela que supere o valor de R$2.894,28, do benefício de pensão do RGPS.</t>
  </si>
  <si>
    <t>A Lei nº 850/2017, DE: 27/09/207– PUBLICADA: 03/10/2017/ VIGÊNCIA:01/11/2017, conforme previsto no art. 3° (as alíquotas normal e suplementar, serão exigidas a partir do primeiro do dia do mes seguinte ao da publicação). O Município alterou a alíquota total do ente para 15,67% (incluído o custeio suplementar), sendo a alíquota normal do ente para 7,80%, calculada sobre a remuneração de contribuição dos segurados ativos e estabeleceu o custeio suplementar no percentual de 7,87%, escalonado nos termos do Anexo I desta Lei, para o período de 2017 a 2046: sendo 2017 (7,87%), 2018 (8,32%), 2019 (8,77%), 2020 (9,21%), 2021 (9,66%) e demais encontram-se no Anexo I da referida norma.</t>
  </si>
  <si>
    <t>A Lei nº 1378/2017, de 13/11/17 – PUBLICAÇÃO/VIGÊNCIA: 16/11/17 - (Art. 6º). Estabelece custeio (Art. 4º) NORMAL do ENTE: 13,03%. SUPLEMENTAR para o período de 2017 a 2044, sendo: (2017 – 10,06%), (2018 – 11,17 %), (2019 – 12,29 %), (2020 – 13,40 %), (2021 – 14,51 %), e demais conforme tabela.</t>
  </si>
  <si>
    <t>Isabella - 01/12/2005 - Lei nº 1418/2005 - Contribuição calculada sobre a remuneração de contribuição ou subsídio. Houve majoração do percentual de alíquota, aplica-se o prazo nonagesimal.</t>
  </si>
  <si>
    <t>Isabella - 01/12/2005 - Lei nº 1418/2005 - contribuição dos inativos e pensionistas, incidente sobre a parcela dos proventos e pensões que superem o limite máximo para os benefícios do RGPS, de que trata o art. 201 da CF/88.</t>
  </si>
  <si>
    <t>Lei nº 1418/2005</t>
  </si>
  <si>
    <t>A Lei Municipal nº 2.321/2016, publicada em 15/04/2016, institui a alíquota NORMAL do ENTE em 14,12%. E novos percentuais de alíquota suplementares para o período de 2015 a 2048,sendo: 2015( 1,30%), 2016(1,60%),2017 (1,90%),2018(2,20%),2019(3,00%),  e demais constante da tabela do art. 2º.  Vigência a partir da publicação (art. 5º).</t>
  </si>
  <si>
    <t>LEI Nº 4068/2018-DE: 04/09/2018 – PUBLICADA: 11/09/2018/ VIGÊNCIA-art. 3º: 01/10/2018 –ESTABELECE CUSTEIO: (ENTE TOTAL – 22,04%: (NORMAL – 12,74%, SUPLEMENTAR 2018 – 9,30%), SUPLEMENTARES/PERÍODO: 2018 A 2043: (2018 – 9,30%), (2019 – 9,69%), (2020 – 10,07%), (2021 – 10,45%), (2022 – 10,84%), (2023 – 11,22%), demais constam na Norma.</t>
  </si>
  <si>
    <t>O art. 45, incisos I e II da Lei Municipal nº 0909/2015, de 28 de abril de 2015, publicada em 30 de abril de 2015, mantém o percentual em 11%, a partir de 30 de abril de 2015.</t>
  </si>
  <si>
    <t>LEI Nº 1.055/2018-Publicação: 19/04/2018-VIGENCIA-ART. 3º: 01/05/2018 – ESTABELECE CUSTEIO - art. 1º/2º: (ENTE - 15,88%), SUPLEMENAR/PERÍODO: DE 01/05/2018 A 31/12/2047: (2018/2019 - 2,27%), (2020-3,27%), (2021-3,77%), %), (2022-4,77%), %), (2023-5,77%), e demais conforme tabela em anexo.</t>
  </si>
  <si>
    <t>A Lei n° 785/2018, de 8/10/2018 – PUBLICAÇÃO: 9/10/2018  – EFEITOS/VIGÊNCIA: 1/11/2018 (Art. 3º). Estabelece alíquotas (Art. 1º/Anexo I) ENTE NORMAL: 12,83% - SUPLEMENTAR, para o período de 2018 a 2050, sendo: (2018 – 4,05%), (2019 – 4,88%), (2020– 5,71%), (2021 – 6,53%), (2022 – 7,36%) e demais períodos conforme tabela Anexo I.</t>
  </si>
  <si>
    <t>A Lei n° 805/2016, publicado em 16/12/2016, alterou a alíquota NORMAL do ENTE para 12,22%. E fixou alíquotas suplementares para os anos de 2016 a 2043, sendo 2016(8,80%), 2017(9,77%), 2018(10,73%), 2019 (11,70%), 2020 (12,67%), e demais constantes presentes na tabela do Anexo I. Vigência na data de publicação, com efeitos a partir de 01/01/2017 (art.3º).</t>
  </si>
  <si>
    <t>A Lei n° 1305/2018, de 10/7/2018 – PUBLICAÇÃO: 16/7/18 - EFEITOS/VIGÊNCIA PARA O ENTE: 1/8/2018 (Art. 8º). Estabelece alíquotas(Arts. 1º/2º/7º) ENTE NORMAL: 16,28%  - SEGURADOS: 11%  - SUPLEMENTAR: Para o período de 2018 a 2032, sendo: (2018 – 2%), (2019 – 2,50%), (2020 – 3%), (2021 – 4%), (2022– 5%), demais períodos conforme tabela (Art. 7º). O Art. 9º da norma autoriza a majoração de alíquota normal do Ente por meio de Decreto, todavia o Art. 4º, faz ressalva que, apenas alteração que não importe redução do custeio. Revoga as Leis nº 1258/17 e 1296/18.</t>
  </si>
  <si>
    <t>A Lei nº 1.657/2018 pub./vig. em 19/09/2018 efeitos a partir de 01.10.2018 (art. 3º) fixa alíquota normal em 15,10 %. Ademais, altera a suplementar para  o período de 2018 a 2043 (anexo). sendo de 1,91 % de 2018 a 2022. As demais constam de anexo à norma.</t>
  </si>
  <si>
    <t>LEI Nº 534/2018 DE: 20/07/2018-PUBLICAÇÃO:  31/07/2018 - VIGÊNCIA/EFEITO: 01/08/2018-(art. 3º-1º dia do mês seguinte após a publicação)-ALTERA O INC. IV-ART. 48-LEI Nº 340/2009 - CUSTEIO-art. 1º - TOTAL NORMAL=22,60%-sendo: (NORMAL = 14,17% + SUPLEMENTAR 2018 – 8,43%), demais suplementares conf. ANEXO I: (2018 – 8,43%), (2019 – 9,49%), (2020 – 10,55%), (2021 – 11,61%), (2022 – 12,67%), demais constam na referida Norma.</t>
  </si>
  <si>
    <t>A Lei nº 2287/2017, de 4/10/17 – PUBLICAÇÃO: 9/10/2017(Art. 4º). EFEITOS: 1/11/17(Art. 3º). Estabelece custeio (Art.1º) NORMAL do ENTE: 12,66. SUPLEMENTAR para o período de 2017 a 2043, sendo: (2017 – 3,63%), (2018 –4,45%),  (2019 – 5,28%), (2020– 6,10), (2021- 6,92%).</t>
  </si>
  <si>
    <t>Incide sobre a remuneração de contribuição do servidor.</t>
  </si>
  <si>
    <t>A Lei n° 1.182/201-DE: 03/10/2017 – Publicada: 31/10/2017-/VIGENCIA: 01/11/2017 (art.3º). altera a Lei nº 653/2004-estabelece CUSTEIO:  ENTE TOTAL -  17,71%- SENDO: (NORMAL - 11,90%  e  SUPLEMENTAR 2017 - 5,81%), PERÍODO: DE 2017 A 2043:  (2017 - 5,81%), (2018 - 6,25%), (2019 - 6,68%), (2020 – 7,12%), (2021 – 7,55%), demais constam no Anexo I da norma.</t>
  </si>
  <si>
    <t>Analisada a LEI Nº 2372/2017- PUBLICADA: 12/06/2018 – VIGÊNCIA-art. 2º: 01/07/2018(serão exigidas a partir do 1º dia/mês seguinte à publicação) – ALTERA O INCISO IV-ART. 44-LEI Nº 1616/2010 - ESTABELECE CUSTEIO CUSTO SUPLEMENTAR/PERÍODO: DE: 2018 A 2040-sendo: (2018 – 2,90%), (2019 – 3%), (2020 – 3,40%), (2021 – 3,80%), (2022 – 4,80%), as demais constam no ANEXO ÚNICO da norma.</t>
  </si>
  <si>
    <t>A Lei nº 1.393/2018 pub./vig. em 22/08/2018 efeitos a partir de 01.09.2018 (art. 4º) fixa alíquota normal em 14,99 %. Ademais, estabelece alíquota suplementar com vigência para o período de 2018 a 2052, sendo: (2018 = 5,30 %), (2019 = 5,40%), (2020 = 6,40 %), (2021 = 7,40 %) e (2020 = 8,40 %). Ente autorizado a alterar alíquota por decreto (art. 5º).</t>
  </si>
  <si>
    <t>LEI Nº 1044/2017-DE: 14/09/2017– PUBLICAÇÃO: 19/09/2017 – VIGÊNCIA (ver § 1º-art. 50º): 01/10/2017 -  ESTABELECE CUSTEIO: (ATIVOS - 11% - SOBRE A REMUNERAÇÃO DE CONTRIBUIÇÃO), (INATIVOS/PENSIONISTAS - 11% - SOBRE A PARCELA DOS PROVENTOS QUE SUPERAREM O TETO MÁXIMO ESTABELECIDO PARA OS BENEFÍCIOS DO RGPS), (ENTE – 22,15%  SOBRE A REMUNERAÇÃO DE CONTRIBUIÇÃO DOS SEGURADOS ATIVOS- INCLUÍDO 2% DE TAXA DE ADM -§ 4º-ART. 50º), (SUPLEMENTAR (ART. 50-Inc. X-TABELA – PERÍODO: DE 2017 A 2048: (2017 - 2,55%), (2018 - 2,80%), (2019 - 3,05%), (2020 -4,05%), (2021 -5,05%), (2022 -6,05%), (2023 -7,55%), (2024 -9,05%), (2025 – 10,55%), as demais conf. a tabela .</t>
  </si>
  <si>
    <t>LEI Nº 1097/2018-PUBLICAÇÃO: 27/04/2017 – VIGÊNCIA (ver art. 4º): 01/05/2018-ESTABELECE CUSTEIO: (ATIVOS-11%), (ENTE–19,76%), (SUPLEMENTAR/PERÍODO: DE 2018 A 2048: (2018 - 2,80%), (2019 - 3,05%), (2020 -4,05%), (2021 -5,05%), (2022 -6,05%), (2023 -7,55%), (2024 -9,05%), (2025 – 10,55%), as demais constam na norma.</t>
  </si>
  <si>
    <t>24748773120 em 26/07/2018: Registrado o disposto na LEI Nº 1.109/2018-PUBLICAÇÃO: 24/07/2018 – VIGÊNCIA- art. 2º: 24/07/2018-ESTABELECE: AUTORIZA REVOGAR a LEI Nº 1.105/2018 de 06/06/2018 – que AUTORIZAVA O PODER EXECUTIVO A ALTERAR a LEI Nº 1.044/2017.(DESSA FORMA REVOGA O CUSTEIO DOS SEGURADOS QUE SERIA ALTERADO - EM 06/09/2018-PELA LEI Nº 1.105/2018)</t>
  </si>
  <si>
    <t>A Lei n° 857/2018, de 28/5/2018 – PUBLICAÇÃO: 1/6/18 – EFEITOS/VIGÊNCIA: 1/7/2018 (Art. 3º). Estabelece alíquotas (Art. 1°/Anexo I) ENTE NORMAL: 17,33% - SUPLEMENTAR: Para o período de 2018 a 2043, sendo: (2018 – 5,67%), (2019 – 6,77%), (2020 – 7,86%), (2021– 8,95%), (2022 – 10,04%), demais períodos conforme Anexo I.</t>
  </si>
  <si>
    <t>A Lei nº 1606/2014, de 30/12/2014, publicada em 02/01/2015, mantém o percentual de alíquota dos Segurados em 11% e estabelece a alíquota NORMAL do ENTE em 11% para os Planos PREVIDENCIÁRIO e FINANCEIRO (arts. 50 e 51). A Lei fixa data de corte em 30/06/2010 para os benefícios concedidos aos segurados INATIVOS E PENSIONISTAS e data de corte em 30/06/2005 para os Segurados ATIVOS que tenham ingressado nos Órgãos dos Poderes Executivo e Legislativo, inclusive nas suas Autarquias e Fundações até esta data.  Vigência em 02/01/2015 (art. 109).</t>
  </si>
  <si>
    <t>A Lei nº 1686/2016, de 10/08/2016, publicada em 24/08/2016, altera o percentual de alíquota NORMAL do ENTE para 11,27% para o Plano PREVIDENCIÁRIO e mantém o percentual de alíquota NORMAL do ENTE para o plano FINANCEIRO em 11% (art. 1º).  A Lei prevê, ainda, a possibilidade de aportes mensais, conforme disposto no § 4º, art. 51 da Lei nº 1606/14 (art.1º). Vigência em 24/08/2016, com efeitos para 01/09/2016 (apenas para alíquota NORMAL do ENTE do Plano Previdenciário, conforme art. 3º).</t>
  </si>
  <si>
    <t>Decreto nº 150/2018, de 4/6/2018 – PUBLICAÇÃO: 13/6/2018 - EFEITOS/VIGÊNCIA: 1/6/2018 (Art. 6º) - Autorizado a estabelecer custeio do Ente por Ato do Poder Executivo pela Lei nº 625/2016 – Estabelece custeio (Art.1º): ENTE NORMAL 19,60% - SUPLEMENTAR, no período de: 2018 a 2048: (2018 – 2,80%), (2019 - 3,05%), (2020 - 3,35%), (2021 – 3,85%), (2022 – 4,50%),  demais constam na norma.</t>
  </si>
  <si>
    <t>REANALISANDO: Lei n° 671/2012 – publicada em 04/09/2012, - ART. 2º-ESTABELECE SEGREGAÇÃO DE MASSA: I – FUNDO PREVIDENCIÁRIO: para os segurados para cobertura dos benefícios concedidos aos inativos apos 31/12/2010 e para os segurados ativos que tenham ingressado nos órgãos apos 31/12/2001.   II – FUNDO FINANCEIRO: destinado aos segurados para cobertura dos benefícios concedidos aos inativos ate 31/12/2010 e para os segurados ativos que tenham ingressado nos órgãos ate 31/12/2001. CUSTEIO: Art. 3° - FUNDO PREVIDENCIÁRIO: (SEGURADOS - 11%), (ENTE -  18,38%). Art. 4° - FUNDO FINANCEIRO: (SEGURADOS - 11%), (ENTE-ART. 4º-§ 2º: Para composição Inicial do Fundo Financeiro, serão destinados do atual patrimônio do “PREVI-COCALINHO” a quantia de R$ 90.000,00. FUNDO). VIGÊNCIA-art. 12º.  04/09/2012.</t>
  </si>
  <si>
    <t>O Decreto nº 1.491/2017, de 26/07/2017, PUBLICAÇÃO/VIGÊNCIA: 27/07/2017(Art. 2º). Estabelece que o custeio será o mesmo que foi previsto na lei n° 776/2016: alíquotas do ENTE PREVIDENCIÁRIO: 11,37% e ENTE FINANCEIRO: 20,37%,  pois atende o percentual apontado na reavaliação atuarial  de fevereiro de 2017.</t>
  </si>
  <si>
    <t>O Decreto nº 1.491/2017, de 26/07/2017, PUBLICAÇÃO/VIGÊNCIA: 27/07/2017(Art. 2º). Estabelece que o custeio será o mesmo que foi previsto na lei n° 776/2016, pois atende o percentual apontado na reavaliação atuarial  de fevereiro de 2017.</t>
  </si>
  <si>
    <t>A Lei nº 2955/2017 de 19/9/17 – PUBLICAÇÃO/VIGÊNCIA: 21/9/17 - (Art. 6º). Estabelece custeio NORMAL do ENTE (Art. 4º): 14,44% - SUPLEMENTAR para o período de 2017 a 2045(Tabela), sendo: (2017 – 6,98%), (2018 – 8,49%), (2019 – 10%), (2020 – 11,52%), (2021 – 13,03%), e demais conforme tabela.</t>
  </si>
  <si>
    <t>A Lei nº 1.796/2018 publicada e vigente em 25.10.2018 altera o artigo 48º da Lei nº 1.519/2014 estabelecendo custeio normal em alíquota de 16,53 , bem como fixando alíquota suplementar para equacionamento do déficit atuarial no período de 2018 a 2043, sendo: 2018 = 7,37 %, 2019 = 8,01 %, 2020 = 8,66 %, 2021 = 9,30 %, 2022 = 9,95 %. As demais, constam de anexo à norma.</t>
  </si>
  <si>
    <t>O art. 3º da Lei nº 631/2014, de 19 de dezembro de 2014, publicada em 24/12/2014, altera o percentual da alíquota do ente para 11%, a partir de 01/01/2015 (art.5º).</t>
  </si>
  <si>
    <t>O art. 2º da Lei nº 631/2014, de 19 de dezembro de 2014, publicada em 24/12/2014, mantém o percentual em 11%, a partir de 01/01/2015 (art.5º).</t>
  </si>
  <si>
    <t>LEI Nº 1.037-2018-DE: 22/05/2018–PUBLICADA: 24/05/2018 - VIGÊNCIA-art. 4º: 01/06/2018-ALTERA ALÍQUOTAS/CUSTEIO-arts. 1º/3º: (SEGURADOS – 11%), (ENTE–16,50%),  SUPLEMENTARES/PERÍODO: 2018 A 2047: (2018 – 1,70%), (2019 – 2,20%),  (2020 – 2,70%), (2021 – 3,40%), (2022 - 4,40%), (2023 - 5,40%), demais constam na norma.</t>
  </si>
  <si>
    <t>O Decreto N° 1233/2019- DE:14/01/2019– PUBLICADO: 22/01/2019 - VIGÊNCIA:01/01/2019. O Município manteve a alíquota  normal do ente em 16,50% e custeio suplementar para o ano de 2019 de 2,20%. Autorizado pelo art. 5° da  LEI Nº 1.037/2018.</t>
  </si>
  <si>
    <t>A LC n. 116/2018, publicada em 08.05.2018 com efeitos a partir de 01.06.2018 (vide art. 92) estabelece alíquota do ente em 16,49 sendo: 14,50 % normal e 1,99 % de custo suplementar e de 11 % dos segurados (vide art. 48). Ademais, fixa alíquota para equacionamento do déficit atuarial para o período de 2018 a 2043, sendo: de 2018 a 2022 = 1,99 %. As demais alíquotas suplementares constam no anexo à norma.</t>
  </si>
  <si>
    <t>Cláudio.Soares – A Lei nº 558/2016, publicada em 02/09/2016, mantém o percentual de alíquota dos SEGURADOS em 11,00% (art. 50, I e II). Altera o percentual de alíquota de CUSTO NORMAL do ENTE para 13,34% (art. 50, IV). Altera as alíquotas SUPLEMENTARES para o período de 2016 a 2050, sendo ele todo (2016 a 2050) no percentual de 4,88% (art. 50, IV e tabela anexa). Vigência em 02/09/2016 (art. 109).</t>
  </si>
  <si>
    <t>A Lei Municipal n° 600/2018 -DE: 18/04/2018 – PUBLICADA: 20/04/2018/ VIGÊNCIA:01/05/2018, conforme previsto no art. 4° (o custo normal e suplementar serão exigidos a partir do primeiro dia do mes seguinte ao da sua publicação). O Município alterou a alíquota normal do ente para 13,40% e fixou alíquotas suplementares para os anos de 2018 a 2044 (anexo I): sendo para 2018 (5,00%), 2019 (5,20%) e de 2020 a 2044 (5,35%.</t>
  </si>
  <si>
    <t>LEI Nº 805/2018-DE: 10/09/2018 – PUBLICAÇÃO: 12/09/2018 – EFEITOS/VIGÊNCIA: PARA O ENTE: 01/10/2018 – “art. 93º”, PARA OS SEGURADOS: 31/12/2018 – “§ 6º-ART. 195º-C.Federal-noventena/após a entrada em vigor da lei” /ESTABELECE CUSTEIO-Art. 48º: (SEGURADOS – 11%), (ENTE  - 1,19% + SUPLEMENTAR 2018 – 2% - TOTAL DO ENTE = 13,19%). SUPLEMENTARES - Anexo I:/PERÍODO: DE 2018 A 2052:: (2018 – 2%), :: (2019 – 2,53%),:: (2020 – 3,06%),:: (2021 – 23,59%),:: (2022 – 4,13%),:: (2023 – 4,66%), demais constam no Anexo I.</t>
  </si>
  <si>
    <t>Lei nº 857/2018, de 6/9/18 – PUBLICAÇÃO: 10/9/2018(Art. 4º). EFEITOS/VIGÊNCIA: 1/10/18(Art. 3º). Estabelece custeio: (Art.1º/Anexo I) NORMAL do ENTE: 11,26%. SUPLEMENTAR para o período de 2018 a 2043: (1,79%).</t>
  </si>
  <si>
    <t>Cláudio.Soares – A Lei nº 588/2016, publicada em 01/09/2016, altera o percentual de alíquota de CUSTO NORMAL do ENTE para 9,38% (art. 1º). Estabelece o percentual de alíquota de CUSTO SUPLEMENTAR, para o período de 2016 a 2050, sendo 2016 (4,00%), 2017 (4,73%), 2018 (5,47%), 2019 (6,20%), 2020 (6,94%) e demais conforme tabela (anexo I). Vigência em 01/09/2016 (art. 4º). Efeitos a partir de 01/10/2016 (art. 3º).</t>
  </si>
  <si>
    <t>Governo do Estado do Mato Grosso - MT</t>
  </si>
  <si>
    <t>LC Nº 271/2018-DE: 14/09/2018 - PUBLICAÇÃO: 20/09/2018–VIGÊNCIA-art. 3º: 01/10/2018–ALTERA art. 44-LC Nº 91/2005-ESTABELECE CUSTEIO-art. 1º: ENTE TOTAL – 25,08%-sendo: NORMAL–15,45% E SUPLEMENTAR – 9,63%-2018), demais conf. ANEXO I-DE 2018 A 2043: (2018 – 9,63%), (2019 – 10,08%), (2020 – 10,53%), (2021 – 10,98%), (2022 – 11,43%)....demais contam na norma.</t>
  </si>
  <si>
    <t>Calculada sobre a remuneração de contribuição.</t>
  </si>
  <si>
    <t>Calculada sobre a parcela dos proventos que superem o limite Máximo estabelecido para o RGPS.</t>
  </si>
  <si>
    <t>Calculada sobre a parcela das pensões que superem o limite Máximo estabelecido para o RGPS.</t>
  </si>
  <si>
    <t>A Lei N° 1.175/2017-DE: 19/07/2017-Publicada: Na mesma data-VIGÊNCIA: 01/08/2017-conf. art. 3º- “...a partir do primeiro dia do mes seguinte ao da sua publicação” – ESTABELECE CUSTEIO (art. 1º): ENTE TOTAL = 15,62%-CALCULADA SOBRE A CONTRIBUIÇÃO DOS SEGURADOS ATIVOS-que compreende: (NORMAL - 11% + SUPLEMENTAR 2017 – 4,62%), portanto temos. DEMAIS SUPLEMENTARES/PERÍODO: DE 2018 A 2044: (2018  - 5,13%), (2019 - 5,64%), (2020 -  6,15%), as demais alíquotas constam no Anexo I da norma.</t>
  </si>
  <si>
    <t>LC Nº 1.253/2018 DE: 27/11/2018-PUBLICAÇÃO: 29/11/2018 - VIGÊNCIA/EFEITO: 01/12/2018-(art. 3º)-ALTERA O INC. IV-ART. 48-LC Nº 791/2009 - CUSTEIO-art. 1º - (ENTE TOTAL =16,27%-sendo: NORMAL = 11,14% + SUPLEMENTAR 2018 – 5,13%). SUPLEMENTARES-PERÍODO: DE: 2018 A 2044: (2018 – 5,13%), (2019 – 5,64%), (2020 – 6,15%), (2021 – 6,65%),(2022 – 7,16%),(2023 – 7,67%), demais constam no Anexo I</t>
  </si>
  <si>
    <t>A Lei nº 1026/2018, de 27/8/18 – PUBLICAÇÃO: 12/11/2018 - EFEITOS/VIGÊNCIA: 1/12/2018(Art.3º). Estabelece custeio (Art.1º/Anexo I) ENTE NORMAL: 14,12%. SUPLEMENTAR para o período de 2018 a 2045, sendo: (2018 – 4,40%), (2019 – 5,40%), (2020 – 6,40%), (2021 – 7,40%), (2022 – 8,40%) e demais conforme tabela.</t>
  </si>
  <si>
    <t>LC Nº 133/2018-PUBLICADA: 18/06/2018/ VIGÊNCIA-art. 3º: 01/07/2018–ALTERA LC Nº 098/2013 – ESTABELECE  CUSTEIO: (ENTE – 13,67%), CUSTO ESPECIAL-ANEXO I - SUPLEMENTARES/PERÍODO: DE 2018 A 2043: (2018 – 7,67%), (2019 – 8,79%), (2020 – 9,92%), (2021 – 11,04%), (2022 – 12,1704%)....demais constam na norma.</t>
  </si>
  <si>
    <t>ANÁLISE ATUAL (ANNE em 04/10/05): Calculada sobre a remuneração de contribuição.</t>
  </si>
  <si>
    <t>ANÁLISE ATUAL (ANNE em 04/10/05): Calculada sobre a parcela dos proventos e das pensões que superarem o limite máximo estabelecido para os benefícios do RGPS de que trata o art. 201 da CF.</t>
  </si>
  <si>
    <t>A LEI Nº 2701/2018-DE: 30/07/2018 – PUBLICADA: 01/08/2018 VIGÊNCIA-art. 3º: 01/09/2018–Altera Lei nº 1.656/2005 que institui o Regime Próprio – ESTABELECE CUSTEIO: art. 44º: (ENTE TOTAL – 16,66%: ENTE NORMAL – 12,34% e CUSTO ESPECIAL 2018 – 4,32%. ANEXO I – CUSTO ESPECIAL/PERÍODO: 2018 A 2043-sendo: (2018 – 4,32%), (2019 – 4,82%), (2020 – 5,33%), (2021 – 5,83%), (2022 – 6,34%), (2023 – 6,84%),...demais constam na referida norma.</t>
  </si>
  <si>
    <t>A Lei nº 1.785/2017, De: 27/11/2017 - publicada em 11/12/2017, Vigência/efeitos: 01/01/2018 (art. 4°), altera o percentual de alíquota total do ENTE para 18,64%, sendo a alíquota  NORMAL do ENTE para 14,22% e 4,42% de custo especial, incidentes sobre a remuneração de contribuição dos segurados ativos (art. 1º). Estabelece o percentual de alíquota SUPLEMENTAR para o período de 2017 a 2043, sendo: (2017 - 4,42%), (2018 - 5,28%), (2019 - 6,15%), (2020 - 7,01%), (2021 - 7,88%), (2022 - 8,74%) e as demais encontram -se no Anexo Único da referida norma.</t>
  </si>
  <si>
    <t>A LEI Nº 1.142/2017-DE: 22/09/2017 – PUBLICADA: 22/09/2017/ VIGÊNCIA: 01/10/2017-(1º dia do mês seguinte à publicação-art- 3º)–ALTERA LEI Nº 906/2011 – ESTABELECE  CUSTEIO: art. 1º: ENTE TOTAL – 16,67%-sendo: ENTE NORMAL–12,44%, SUPLEMENTAR 2017-4,23% - sobre a remuneração de contribuição dos segurados ativos, SUPLEMENTARES/PERÍODO: DE 2017 A 2043: (2017 – 4,23%), (2018 – 4,51%), (2019 – 4,79%), (2020 – 5,07%), (2021 – 5,35%), (2022 – 5,63%),%), (2023 – 5,91%),(2024 – 6,19%), %),(2025 – 6,47%), as demais constam na referida Norma.</t>
  </si>
  <si>
    <t>ANÁLISE ATUAL (ANNE em 21/11/05): Incidente sobre a remuneração de contribuição.</t>
  </si>
  <si>
    <t>ANÁLISE ATUAL (ANNE em 21/11/05): Incidente sobre a parcela dos proventos que superarem o teto máximo estabelecido para os benefícios do RGPS de que trata o art. 201 da CF.</t>
  </si>
  <si>
    <t>ANÁLISE ATUAL (ANNE em 21/11/05): Incidente sobre a parcela das pensões que superarem o teto máximo estabelecido para os benefícios do RGPS de que trata o art. 201 da CF.</t>
  </si>
  <si>
    <t>A Lei Municipal nº 560/2016, de 30/11/2016, publicada em 30/11/2016, mantém o percentual de alíquota NORMAL do ENTE em 11,50% (art. 4º, III). Fixa alíquotas suplementares para o período de 2016 a 2040, sendo: 2016 (6,96%), 2017 (8,91%), 2018 (9,04%), 2019 (9,17%), 2020 (9,29%). Demais conforme Tabela (Anexo I). Vigência na data de publicação (art. 6º).</t>
  </si>
  <si>
    <t>A Lei nº 2817/18 de 21/6/18 – PUBLICAÇÃO: 21/6/18 - (Art. 3º). VIGÊNCIA/EFEITOS(Art. 2º): 1/7/2018 . Estabelece custeio (Art. 1º) NORMAL do ENTE: 17,71%. SUPLEMENTAR para o período de 2018 a 2050, sendo: (2018 – 1,70 %), (2019 – 2,60 %), (2020 – 3,50 %), (2021 – 4,40 %), (2022 – 5,30 %), e demais conf. tabela.</t>
  </si>
  <si>
    <t>LEI Nº 987/2018-de 10/10/18– PUBLICAÇÃO: 11/10/2018 - VIGÊNCIA-art. 2º: 01/11/2018 - Estabelece custeio SUPLEMENTAR/PERÍODO: 2018 A 2043: (2018 – 4,55%), (2019 – 4,80%), (2020 – 5,05%), (2021 – 5,85%), (2022 – 7,35%), (2023 – 9,35%). Art. 3º-REVOGA A TABELA – ART. 3º-LEI Nº 957/2017.</t>
  </si>
  <si>
    <t>Os arts. 2º e 3º do Decreto nº 2.248/2016, publicado em 27/05/2016, autorizado pelo art. 2º da Lei Complementar nº 102/2015, modificam o percentual da alíquota normal do ente para 15,69 e suplementares para o período de 2016 a 2048, sendo: 2,60% (2016), 2,75% (2017), 2,90% (2018), 3,20% (2019), 3,50% (2020), e demais conforme tabela do art. 3º. Vigência a partir de 01/06/2016 (art. 4º).</t>
  </si>
  <si>
    <t>LC Nº 177/2018-DE: 22/08/2018–PUBLICADA: 27/08/2018/ VIGÊNCIA: 01/09/2018 - (1º dia do mês seguinte à publicação-art- 3º)–O art. 1º ALTERA O ART. 48º - LC Nº 160/2016-CUSTEIO: ENTE TOTAL – 19,44%: (ENTE NORMAL – 15,44%), (CUSTO ESPECIAL/ANEXO I: DE 2018 A 2050: (2018 – 4,40%), (2019 – 5,95%), (2020 – 7,50%), (2021 – 9,05%), (2022 – 10,60%), demais constam na norma.</t>
  </si>
  <si>
    <t>“O  inciso I do art. 48 da Lei nº 1325/2014, publicada em 29/07/2014, alterou o art. 48, I  da Lei nº 1049/2007, mantendo o percentual de 11% da alíquota anteriormente vigente.”</t>
  </si>
  <si>
    <t>“O  inciso II do art. 48 da Lei nº 1325/2014, publicada em 29/07/2014, alterou o art. 48, I  da Lei nº 1049/2007, mantendo o percentual de 11% da alíquota anteriormente vigente.”</t>
  </si>
  <si>
    <t>A Lei Municipal nº1450/2017- DE: 11/09/2017– PUBLICADA: 13/09/2017/ VIGÊNCIA:01/10/2017, conforme previsto no art. 3° (Esta Lei entra em vigor no primeiro dia do mês seguinte ao da publicação desta Lei). O Município alterou a alíquota total do ente para 20,63%, calculada sobre a remuneração de contribuição dos segurados ativos, sendo a alíquota normal em 13,53% e custo especial de 7,10%. Estabeleceu o custeio suplementar no período de 2017 a 2035, sendo: 2017 (7,10%), 2018 (7,77%), 2019 (8,44%), 2020 (9,11%), 2021 (9,78%) e as demais encontram-se Anexo I desta Norma.</t>
  </si>
  <si>
    <t>A Lei nº 469/2018 pub./vig. em 12/07/2018 (art. 6º) fixa alíquota patronal em 14,65 %. Ademais, estabelece alíquota suplementar para o equacionamento do déficit atuarial (cálculo atuarial em maio de 2018) no período de 2018 a 2043, sendo: (2018 =  11, 30 %), (2019 = 12,79 %), (2020 = 14,27 %), ( 2021 = R15,76) e (2022 = 17,24 %).</t>
  </si>
  <si>
    <t>O art. 1º da Lei nº 780/2015, de 03 de fevereiro de 2015, publicada em 04/02/2015, altera o art. 50 e incisos da Lei nº 516/2005 e mantém o percentual em 11%, a partir de 04/02/2015.</t>
  </si>
  <si>
    <t>A Lei nº 512/2013, publicada em 01/08/2013, reestruturou o RPPS, revogou a Lei nº 224/2004, mantendo o percentual da alíquota anteriormente definido.</t>
  </si>
  <si>
    <t>A Lei n° 736/2018, de 2/10/2018 – PUBLICAÇÃO: 2/10/2018 – EFEITOS/VIGÊNCIA:1/11/2018 (Art. 3º). Estabelece alíquotas (Art. 1º/tabela) ENTE NORMAL: 12,96% - SUPLEMENTAR, para o período de 2019 a 2043, sendo: (2018 – 8,37%), (2019 – 9,31%), (2020– 10,24%), (2021 – 11,18%), (2022 – 12,11%) e demais períodos conforme tabela.</t>
  </si>
  <si>
    <t>Não registrado o custeio do Decreto nº 056/2018, porque não foi enviada a lei que autoriza alterar o custeio do Ente por Ato do Poder Executivo.</t>
  </si>
  <si>
    <t>A Lei nº 1113/2017- DE: 24/10/2017– PUBLICADA: 24/10/2017/ VIGÊNCIA:24/10/2017, conforme previsto no art. 5°. O Município estabeleceu a alíquota total do ente em 17,84%, calculada sobre a remuneração de contribuição dos segurados ativos, sendo a alíquota normal em 12,69% e custo especial de 5,15%. Estabeleceu o custeio suplementar no período de 2017 a 2044, sendo: 2017 (5,15%), 2018 (6,00%), 2019 (6,84%), 2020 (7,69%), 2021 (8,54%) e as demais encontram-se na tabela I do Anexo I desta Norma.</t>
  </si>
  <si>
    <t>LEI Nº 815/2018-DE: 27/06/2018 - PUBLICAÇÃO: 08/08/2018 - VIGÊNCIA-art. 3º - 01/09/2018 - Altera o Inc. IV- art. 48-LEI Nº 638/2012- ESTABELECE CUSTEIO: (ENTE TOTAL - 13,83% -sendo: (NORMAL - 11% e SUPLEMENTAR-2018– 2,83% / ANEXO I-SUPLEMENTARES/Período: 2018 A 2048: (2018 – 2,83%), (2019 - 2,91%), (2020 - 3%), (2021 – 3,08%),  (2022 – 3,17%), (2023 – 3,25%), as demais constam no referido Anexo.</t>
  </si>
  <si>
    <t>LEI Nº 812/2018-DE: 11/09/2018 - PUBLICAÇÃO: 18/09/2018 - VIGÊNCIA-art. 3º - 01/10/2018 - Altera o Inc. IV- art. 43-Lei nº _335/2004- ESTABELECE CUSTEIO: (ENTE TOTAL - 15,83% -sendo: (NORMAL - 11,42% e SUPLEMENTAR-2018– 4,41% / ANEXO I-SUPLEMENTARES/Período: 2018 A 2043 sendo: (2018 - 4,41%), (2019 - 4,89%), (2020 - 5,37%), (2021 - 5,85%),  (2022 - 6,33%), (2023 - 6,81%), as demais constam no referido Anexo.</t>
  </si>
  <si>
    <t>O inciso I do art. 48 da Lei nº 1897/2015, publicada em 30/09/2015, instituiu o percentual de 11% da alíquota dos servidores ativos, a partir de 31/12/2015 (anterioridade nonagesimal). Vigência (art. 98).</t>
  </si>
  <si>
    <t>O inciso II e III do art. 48 da Lei nº 1897/2015, publicada em 30/09/2015, instituiu o percentual de 11% da alíquota dos servidores aposentados, a partir de 31/12/2015 (anterioridade nonagesimal). Vigência (art. 98).</t>
  </si>
  <si>
    <t>O inciso II e III do art. 48 da Lei nº 1897/2015, publicada em 30/09/2015, instituiu o percentual de 11% da alíquota dos servidores pensionistas, a partir de 31/12/2015 (anterioridade nonagesimal). Vigência (art. 98).</t>
  </si>
  <si>
    <t>REANALISANDO: A Lei nº 2200/2018-DE: 29/05/2018 – PUBLICADA: 05/06/2018 – ESTABELECE no  Art. 4º. A ALIQUOTA TOTAL DO ENTE PARA 2018: (TOTAL = 14,57%-sendo: NORMAL = 11% + SUPLEMENTAR  – 3,57%). TODAS AS SUPLEMENTARES CONSTAM NO: ANEXO I: Período: 2018 a 2050: (2018 - 3,57%),(2019 – 3,91%), (2020 – 4,24%), (2021 – 4,58%), (2022 - 4,92%), demais verificar na Norma.</t>
  </si>
  <si>
    <t>Lei atribui 11% para o que exceder o teto previdenciário para o pensionista anteriores à EC 43\2003 e aos posteriores.</t>
  </si>
  <si>
    <t>Lei N° 498/2017-DE: 08/09/2017-PUBLICADA:13/09/2017 - VIGÊNCIA: 01/10/2017-(art. 3º)-ESTABELECE CUSTEIO (art. 1º): ENTE TOTAL = 13,69%-CALCULADA SOBRE A CONTRIBUIÇÃO DOS SEGURADOS ATIVOS-que compreende: (NORMAL – 9,32% + SUPLEMENTAR 2017 – 4,37%), SUPLEMENTARES/PERÍODO: DE 2017 A 2043: (2017 – 4,37%),(2018 – 4,66%),(2019 – 4,95%),(2020 – 5,24%), (2021  - 5,53%), (2022 – 5,83%), (2023 – 6,12%), (2024 – 6,41%), (2025 – 6,70%), (2026 – 6,99%), demais constam no Anexo I da Norma.</t>
  </si>
  <si>
    <t>LEI Nº 1.140/2018 – DE: 11/10/2018 – PUBLICAÇÃO: 17/10/2018 -  Vigência-art. 3º: 01/11/2018. ALTERA O INC. IV-ART. 48-LEI Nº 852/2009 - CUSTEIO-ART. 1º e ANEXO I: (ENTE TOTAL = 14,58% - sendo: NORMAL – 12,02% e – SUPLEMENTAR 2018 – 2,56%. ANEXO I-SUPLEMENTARES/PERÍODO: 2018 A 2043: (2018 - 2,56%), (2019 - 3,10%),  (2020 - 3,64%), (2021 – 4,17%), (2022 – 4,71%), (2023 – 5,24%).</t>
  </si>
  <si>
    <t>LEI Nº 853/2018-PUBLICAÇÃO: 10/07/2018 / VIGENCIA: -ART. 3º 01/08/2018 – ESTABELECE: ALTERA O INC. III-ART. 44-LEI Nº 491/2012 CUSTEIO: (ENTE TOTAL – 13,24% - sendo: NORMAL = 11%, SUPLEMENTAR = 2,24% - 2018, DE: 2019 A 2043: (2018 - 2,24%), ( 2019 - 2,38%), (2020 - 2,52%), (2021 - 2,66%),  (2021 - 2,66%),  (2021 - 2,66%),  DEMAIS  CONF. ANEXO I DA NORMA.</t>
  </si>
  <si>
    <t>“O inciso I do art. 47 da Lei Complementar n° 060/2013, publicada em 12/06/2016, alterou o art. 44 da Lei n° 048/2011, mantendo o percentual da alíquota dos ativos em 11%, a partir de 01/06/2013.”</t>
  </si>
  <si>
    <t>“O inciso II do art. 47 da Lei Complementar n° 060/2013, publicada em 12/06/2016, alterou o art. 44 da Lei n° 048/2011, mantendo o percentual da alíquota dos pensionistas em 11%, a partir de 01/06/2013.”</t>
  </si>
  <si>
    <t>“O inciso II do art. 47 da Lei Complementar n° 060/2013, publicada em 12/06/2016, alterou o art. 44 da Lei n° 048/2011, mantendo o percentual da alíquota dos inativos em 11%, a partir de 01/06/2013.”</t>
  </si>
  <si>
    <t>Ailton Fernandes da Silva – MPS: O Decreto de nº 044/2016, publicada em 23/06/2016, com vigência para a mesma data, e efeitos para 01/07/2016 previu em art. 1º, alterações das alíquotas normal e suplementar do ente. Sendo, a suplementar, para período de 2016 a 2045. Passou a vigorar, para a alíquota normal, a porcentagem de 13,47%. Para as alíquotas suplementares segue percentual de acordo com a sequência apresentada: para o ano de 2016-6,48%, 2017-6,78%, 2018-7,08%, 2019-7,38%, 2020-8,38%.</t>
  </si>
  <si>
    <t>LEI N° 441/2018-DE: 21/06/2018-PUBLICADA: 21/06/2018–VIGENCIA - art. 7º: 21/06/2018- ESTABELECE CUSTEIO: (ENTE TOTAL–19,26% - sendo: NORMAL – 17,48% + SUPLEMENTAR PARA 2018 – 1,78%) -  SUPLEMENTARES/Período: DE: 2018 A 2044: (2018 – 1,78%) (2019 – 1,88%), (2020 – 2,08%), (2021- 2,58%), (2022 – 3,58%), demais constam no Anexo I da Norma.</t>
  </si>
  <si>
    <t>LC nº 45/2012, publicada em 10/07/2012 - Contribuição do município de 12,20% calculada sobre a remuneração de contribuição dos segurados ativos. Défiti atuarial será amortizado em 33 anos a contar da publicação desta lei, o qual somará a alíuqota suplementar com a alíquota normal que será estipulada a cada ano por reavaliações atuariais. 2012 - 2%, 2013-2,62%, 2014-2,78%, 2015-2,95%, 2016-3,13%, 2017-3,31%, 2018-3,51%, os anos posteriores encontram-se no Anexo I da lei até o ano de 2044 arquivada na pasta do município e em arquivo magnético no PIAU/CGNAL NA PASTA LEIS EQUILÍBRIO ATUARIAL.</t>
  </si>
  <si>
    <t>LC nº 45/2012, publicada em 10/07/2012 - Contribuição do município de 12,20% calculada sobre a remuneração de contribuição dos segurados ativos. Défiti atuarial será amortizado em 33 anos a contar da publicação desta lei, o qual somará a alíuqota suplementar com a alíquota normal que será estipulada a cada ano por reavaliações atuariais. 2012 - 2%, 2013-2,62%, 2014-2,78%, 2015-2,95%, 2016-3,13%, 2017-3,31%, 2018-3,51%, 2019-3,72%, 2020-3,95%, os anos posteriores encontram-se no Anexo I da lei até o ano de 2044 arquivada na pasta do município e em arquivo magnético no PIAU/CGNAL NA PASTA LEIS EQUILÍBRIO ATUARIAL.</t>
  </si>
  <si>
    <t>A LEI Nº1648/2018-DE: 16/08/2017 – PUBLICADA: 17/08/2018 – VIGÊNCIA-art. 3º: 01/09/2018 – ALTERA O ART. 44º – LEI 181/2006 - CUSTEIO-art. 1º- (ENTE TOTAL – 13,19%- sendo: NORMAL – 11,18% e SUPLEMENTAR – 2,01%. Suplementar/período: de 2018 A 2043: (2018 – 2,01%), (2019 – 2,34%), (2020 – 2,67%), (2021 – 3%), (2022 – 3,32%), (2023 – 3,65%), demais constam no Anexo I da referida norma.</t>
  </si>
  <si>
    <t>ANÁLISE ATUAL (ANNE em 14/12/05): Incidente sobre a remuneração de contribuição.</t>
  </si>
  <si>
    <t>ANÁLISE ATUAL (ANNE em 14/12/05): Incidente sobre a parcela dos proventos que superarem o teto máximo estabelecido para os benefícios do RGPS de que trata o art. 201 da CF.</t>
  </si>
  <si>
    <t>LC Nº 60/2017 DE: 22/09/2017-PUBLICAÇÃO: 22/09/2017 - VIGÊNCIA/EFEITO: 22/09/2017-(art. 6º)-ALTERA O INC. III-ART. 44-LC Nº 004/2005 - CUSTEIO-art. 1º/4º - ANEXO I: (TOTAL NORMAL=17,80%-sendo: NORMAL = 12,77% + SUPLEMENTAR – 5,03%), demais suplementares/PERÍODO: DE 2018 A 2044-ANEXO I: (2018 – 6,03%), (2019 – 7,03%), (2020 – 8,02%), (2021 – 9,02%), (2022 – 10,02%), (2023 – 11,02%), (2024 – 12,02%), (2025 – 13,02%), demais constam na Norma.</t>
  </si>
  <si>
    <t>ANÁLISE ATUAL (ANNE em 29/11/05): A Lei nº 217/2005 deu nova redação á Lei nº 210/2004. Observar, ainda, que este percentual incide sobre a remuneração de contribuição.</t>
  </si>
  <si>
    <t>ANÁLISE ATUAL (ANNE em 29/11/05): A Lei nº 217/2005 deu nova redação á Lei nº 210/2004. Observar, ainda, que este percentual incide sobre os proventos que superarem o limite máximo estabelecido para os benefícios do RGPS de que trata o art. 201 da CF.</t>
  </si>
  <si>
    <t>A Lei N° 528/2018-DE: 08/03/2018-PUBLICADA: 14/03/2018-VIGÊNCIA: 01/04/2018-conf. art. 3º- “...primeiro dia do mês seguinte...publicação” – ALTERA A LEI Nº 210/2004-ESTABELECE CUSTEIO: ENTE =  (NORMAL – 16,05%), SUPLEMENTAR/PERÍODO DE 2018 A 2043: (2018  - 3,18%), (2019 – 4,07%), (2020 -  4,95%), (2021 -  5,84%), (2022 - 6,72%), as demais constam no Anexo da Norma.</t>
  </si>
  <si>
    <t>ANÁLISE ATUAL (ANNE em18/11/05): Incidente sobre a remuneração de contribuição.</t>
  </si>
  <si>
    <t>ANÁLISE ATUAL (ANNE em18/11/05): Incidente sobre a a parcela dos proventos e das pensões concedidas que superarem o limite máximo estabelecido para os benefícios do RGPS de que trata o art. 201 da CF.</t>
  </si>
  <si>
    <t>LEI Nº 870/2017-DE: 21/11/2017–PUBLICADA: 22/11/2017 - VIGÊNCIA-art. 3º: 01/12/2017. Altera a redação-Inc. IV-art. 44º-Lei nº 414/2005 - ESTABELECE  CUSTEIO: (ENTE TOTAL – 16,32% - sendo NORMAL – 12,32% e SUPLEMENTAR/2017 - 4%), SUPLEMENTARES/PERÍODO: 2017 A 2043: (2017 – 4%), (2018 – 4,21%),  (2019 - 4,42%), (2020 - 4,63%), (2021 - 4,84%), (2022 - 5,05%), demais constam na norma.</t>
  </si>
  <si>
    <t>Incidente sobre auxílio-doença, salário-maternidade e auxílio-reclusão.</t>
  </si>
  <si>
    <t>Incidente sobre as parcelas de proventos de aposentadoria que superem o limite estabelecido para os benefícios do RGPS.</t>
  </si>
  <si>
    <t>Incidente sobre as parcelas de proventos de pensões que superem o limite estabelecido para os benefícios do RGPS.</t>
  </si>
  <si>
    <t>A Lei nº 623/2018, de 25/5/17 – PUBLICAÇÃO: 29/5/2018 - EFEITOS/VIGÊNCIA: 1/6/2018(Art.3º). Estabelece custeio (Art.1º/Anexo I) ENTE NORMAL: 9,37%. SUPLEMENTAR para o período de 2018 a 2043, sendo: (2018 – 3,66%), (2019 – 5,26%), (2020 – 6,85%), (2021 – 8,45%), (2022 – 10,05%) e demais conforme tabela.</t>
  </si>
  <si>
    <t>A Lei nº 1.947/2018 com publicação em 17.10.2018 e efeitos a partir de 01.11.2018 (art. 3º, § 1º) fixa alíquota normal em 12,71 %. Ademais, fixa alíquotas suplementares para equacionamento do déficit atuarial para o período de 2018 a 2045, sendo: 2018 = 5,99 %, 2019 = 6,78 %, 2020 = 7,56 %, 2021 = 8,35 %, 2022 = 9,14 % . As demais constam de anexo à norma.</t>
  </si>
  <si>
    <t>A Lei n° 788/2018-de 25/04/2018-PUBLICAÇÃO: 27/04/2018- VIGENCIA: - art. 4º: 01/05/2018 - ESTABELECE CUSTEIO: 1) ALIQUOTAS: (SEGURADOS – 11%), (ENTE – 20,59%), ALIQUOTA SUPLEMENTAR-art. 3º /PERÍODO: De 2018 a 2047, (2018 – 2,88%), (2019 – 3,38%), (2020 – 3,88%),  (2021 – 4,38%), (2022 – 5,38%), demais conforme Tabela-art. 3º.</t>
  </si>
  <si>
    <t>Lei nº 618/2018, de 18/10/2018 – PUBLICAÇÃO: 19/10/2018 - EFEITOS/VIGÊNCIA: 1/11/2018 - (Art. 3º). Estabelece custeio (Art. 1º/Anexo I): NORMAL do ENTE: 11% - SUPLEMENTAR para o período 2018 a 2043, sendo: (2018 – 1%), (2019 – 1,03%), (2020 – 1,05%), (2021 – 1,08 %), (2022 – 1,10%), e demais conforme tabela.</t>
  </si>
  <si>
    <t>O art. 1° da Lei n° 1.590/2013, publicada em 07/06/2013, alterou o inc. I e II do art. 56 da Lei Complementar n° 1.489/2012, mantendo o percentual da alíquota dos segurados e pensionistas em 11%, a partir de 07/06/2013.</t>
  </si>
  <si>
    <t>A Lei nº 1.918/2018, de 24/4/18 – PUBLICAÇÃO: 24/4/18 EFEITOS/VIGÊNCIA (Art. 5º): não retroage a 1/1/18, conf. a NOTA CONJUNTA CGNAL/CGACI 01/2015, já que a norma diminui o valor de contribuição do Ente. Estabelece custeio (Art. 2º) ENTE: 13,99%, e SUPLEMENTAR para o período de 2018 a 2048: (2018 – 8,01%), (2019 – 11,61%), (2020 – 15,20%), (2021 – 18,80%), (2022 – 22,40%), demais constam no art. 2º da norma.</t>
  </si>
  <si>
    <t>A Lei n° 1662/2016, publicado em 14/12/2016, apontou a alíquota NORMAL do ENTE em 15,18%, dos servidores em 11%. E fixou alíquotas suplementares para os anos de 2016 a 2043, sendo 2016(1,52%), 2017(1,73%), 2018(1,94%), 2019 (2,14%), 2020 (2,35%), e demais constantes presentes no Anexo II. Vigência na data de publicação (art.109).</t>
  </si>
  <si>
    <t>ANÁLISE ATUAL (ANNE em 14/09/05): Calculada sobre a remuneração de contribuição.</t>
  </si>
  <si>
    <t>ANÁLISE ATUAL (ANNE em 14/09/05): Calculada sobre a parcela dos proventos e das pensões que superarem o limite máximo estabelecido para os benefícios do RGPS de que trata o art. 201 da CF.</t>
  </si>
  <si>
    <t>A LEI Nº 1.046/2017-DE: 19/06/2017– PUBLICAÇÃO/VIGÊNCIA: 20/07/2017/ - EFEITOS: 01/08/2017 - art. 3º- Altera a Lei nº 355/2005-ESTABELECE CUSTEIO: (art. 1º/2º): ENTE TOTAL = 12,82% - SENDO: (NORMAL - 11% + SUPLEMENTAR -  1,82%), portanto temos: SUPLEMENTAR: (2017 A 2043 – 1,82% ).</t>
  </si>
  <si>
    <t>DECRETO Nº 1672/2017-DE: 31/07/2017 – PUBLICADA: 02/08/2017/ VIGÊNCIA:01/09/2017( art. 4º - 1º DIA MÊS SEGUINTE À PUBLICAÇÃO)- ESTABELECE CUSTEIO-ARTS. 2º/3º-SENDO: (ENTE – 15,43%), SUPLEMENTARES/PERÍODO: DE 2017 A 2044: (2017 – 4,50% ), : (2018 -5,48% ), : (2019 -6,46% ), (2020 -7,44% ), as demais constam na TABELA art. 3º da norma. AUTORIZADO A ESTABELECER CUSTEIO DO ENTE PELO ART. 4º LEI Nº 752/2016.</t>
  </si>
  <si>
    <t>A Lei Complementar nº 82/2017, de 15/8/17 – PUBLICAÇÃO: 16/8/2017. VIGÊNCIA/EFEITOS PARA ENTE NORMAL E SUPLEMENTAR: 1/9/2017 (Art. 4º) – EFEITOS/CUSTEIO PARA OS SEGURADOS: (11% para 16/8/2017). Estabelece custeio NORMAL (2º/Tabela): 15,14% - SUPLEMENTAR para o período de 2017 a 2048: (2017 –2,70%), (2018 – 2,90%), (2019 – 3,10%), (2020 – 3,30%), (2021– 4,10%), e demais conf. tabela. O custeio poderá ser revisto por meio de Decreto (Art. 5º).</t>
  </si>
  <si>
    <t>NOVA ANÁLISE - Ivani Andrade -Calculada sobre a parcela dos proventos e das pensões concedidas. A lei trata no inciso II e III dos requisitos para serem cumpridos para obtenção. Concedidas até 31/12/2003 e concedidos após a publicação da emenda 41/2003.</t>
  </si>
  <si>
    <t>NOVA ANÁLISE - Ivani Andrade - Calculada sobre a remuneração da contribuição.</t>
  </si>
  <si>
    <t>NOVA ANÁLISE - Ivani Andrade - Calculada sobre a parcela dos proventos e das pensões concedidas. A lei trata no inciso II e III dos requisitos para serem cumpridos para obtenção. Concedidas até 31/12/2003 e concedidos após a publicação da emenda 41/2003.</t>
  </si>
  <si>
    <t>A lei nº 1.053, de 5 de setembro de 2006, deu nova redação ao inciso I  do art. 43 da lei nº 975, de 2004.</t>
  </si>
  <si>
    <t>A Lei n] 1.053, de 5 de setembro de 2006, deu nova redação ao inciso II do art. 43 da Lei nº 975, de 2004.</t>
  </si>
  <si>
    <t>A Lei nº 1.053, de 05 de setembro de 2006, deu nova redação ao inciso III do art.43 da Lei nº 975, de 2004.</t>
  </si>
  <si>
    <t>Cláudio.Soares – A Lei nº 1.463/2016, publicada em 08/11/2016, altera o percentual de alíquota NORMAL do ENTE para 12,11% e altera o percentual de alíquota de CUSTO SUPLEMENTAR, para o período de 2016 a 2043, sendo 2016 (5,13%), 2017 (6,71%), 2018 (8,29%), 2019 (9,86%), 2020 (11,44%) e demais conforme tabela (anexo I). Vigência em 08/11/2016 (art. 4º). Efeito para as novas alíquotas a partir de 01/12/2016 (art. 3º).</t>
  </si>
  <si>
    <t>A LC nº 48/2013, publicada em 17/05/2013, reestruturou o RPPS, mantendo o percentual de 11% da alíquota anteriormente vigente.</t>
  </si>
  <si>
    <t>O Decreto nº 029/2018 – pub/vig. 06/06/2018, vide art. 4º. Efeitos: retroativos a 01/06/2018, vide art. 3º. Estabelece alíquota normal em 16,02 %, incluída a taxa de adm. Ademais, fixa alíquota suplementar em 0,87 % para o período de 2018 a 2058. Ente autorizado a alterar alíquotas por decreto, vide art. 4º da Lei Complementar nº 060/2014.</t>
  </si>
  <si>
    <t>LEI Nº 718/GP/2018-DE: 19/09/2018 - PUBLICAÇÃO: 28/09/2018 - VIGÊNCIA-art. 3º - 01/10/2018 - Altera o Inc. IV- art. 48-LEI Nº 525/2010-ESTABELECE CUSTEIO-art. 1º: (ENTE TOTAL – 16,49% - sendo:  NORMAL – 11,13% E SUPLEMENTAR 2018 – 5,36%. ANEXO I - SUPLEMENTARES/Período: 2018 A 2043: (2018 – 5,36%), (2019 – 5,67%),  (2020 – 5,98%), (2021 – 6,30%),  (2022 – 6,61%), (2023 – 6,92%), as demais constam na norma.</t>
  </si>
  <si>
    <t>O inciso I a III do art. 48º da Lei Nº 331/2012, publicada em 26/10/2012, manteve o percentual da alíquota anteriormente vigente, a partir de 26/10/2012.</t>
  </si>
  <si>
    <t>LEI N° 445/2018-DE: 08/10/2018 - PUBLICADA: 09/10/2018 – VIGÊNCIA-art. 3º: 01/11/2018 – ALTERA O INC. IV- ART. 48 – LEI Nº 331/2012 - ESTABELECE CUSTEIO-art. 1º e ANEXO I: ENTE TOTAL = 15,28% - sendo: NORMAL – 11,60% + SUPLEMENTAR 2018 – 3,68%). DEMAIS SUPLEMENTARES/PERÍODO: DE 2018 A 2043: (2018 – 3,68%), (2019 – 4,11%), (2020 – 4,54%), (2021 – 4,96%),(2022 – 5,39%),(2023 – 5,82%), as demais constam na Norma.</t>
  </si>
  <si>
    <t>A Lei Municipal nº 652/2017-DE: 07/07/2017 – PUBLICADA: 10/07/2017 VIGÊNCIA: 01/08/2017 (art.3°). O Município alterou a alíquota total do ente para 18,18%, compreendendo o custo normal de 14,25% e custo suplementar no período de 2017 a 2042 - sendo: (2017 - 3,93%), (2018 - 4,40%), (2019 - 4,88%), (2020 - 5,36%), (2021 - 5,83%) as demais alíquotas encontram-se no Anexo I da referida norma.</t>
  </si>
  <si>
    <t>A Lei nº 1.212/GP/2017-DE: 06/04/20170PUBL. REPUBLICADA POR TER SAÍDO INCORRETA EM: 08/06/2017 – VIGENCIA (VER ART. 93º-1º DIA DOS MÊS SEGUINTE À PUBLICAÇÃO): 01/07/2017 - REESTRUTURA O RPPS/ESTABELECE CUSTEIO (art. 48): (ATIVOS – 11% - SOBRE A REMUN. DE CONTRIBUIÇÃO),  (INATIVOS/PENSIONISTAS – 11% - SOBRE A PARCELA DOS PROV. E PENSÕES QUE SUPERE O LIMITE MÁXIMO ESTAB. P/ OS BENEF. DO RGPS),  (ENTE – SOBRE A REMUN. DE CONTRIBUIÇÃO DOS ATIVOS - TOTAL: 22,73% - sendo: (ENTE - 12,72% + SUPLEMENTAR 2017 10,01%), DEMAIS SUPLEMENTARES/PERÍODO: 2017 A 2043: (2017 - 10,80%), (2018 - 11,58%), (2019 - 12,36%), (2020 – 13,15%)  e demais constante da tabela do Anexo I. Vigência a partir de 01/05/2016 (art. 3º).</t>
  </si>
  <si>
    <t>LEI Nº 867/2018 DE: 31/10/2018-PUBLICAÇÃO: 23/11/2018 - VIGÊNCIA/EFEITO: 01/12/2018-(art. 3º)-ALTERA O INC. IV-ART. 43-LEI Nº 468/2004 - CUSTEIO-art. 1º - (ENTE TOTAL =15,97%-sendo: NORMAL = 11,47% + SUPLEMENTAR 2018 – 4,50%). SUPLEMENTARES-PERÍODO: DE: 2018 A 2043: (2018 – 4,50%), (2019 – 5,30%), (2020 – 6,11%), (2021 – 6,91%),(2022 – 7,71%),(2023 – 8,51%), demais constam no Anexo I.</t>
  </si>
  <si>
    <t>Lei n° 563/2013, publicada em 18/11/2013, reestruturou o RPPS, mantendo o percentual de 11% da alíquota anteriormente definida.A</t>
  </si>
  <si>
    <t>Lei n° 563/2013, publicada em 18/11/2013, reestruturou o RPPS, mantendo o percentual de 11% da alíquota anteriormente definida.</t>
  </si>
  <si>
    <t>A Lei N° 723/2017-DE: 18/08/2017-PUBLICADA: 21/08/2017 - VIGÊNCIA: 01/09/2017-conf. art. 3º- “...a partir do primeiro dia do mês seguinte ao da sua publicação” – ESTABELECE CUSTEIO (art. 1º): ENTE TOTAL = 20,99%-CALCULADA SOBRE A CONTRIBUIÇÃO DOS SEGURADOS ATIVOS-que compreende: (NORMAL – 15,25 + SUPLEMENTAR 2017 – 5,74%), portanto temos. DEMAIS SUPLEMENTARES/PERÍODO: DE 2018 A 2044: (2018  - 7,74%), (2019 – 9,74%), (2020 - 11,74%), as demais alíquotas constam no Anexo I da norma.</t>
  </si>
  <si>
    <t>O art. 50, I da Lei nº 963/2013, publicada em 01/07/2013, reestruturou o RPPS, mantendo o percentual de 11% da alíquota anteriormente vigente.</t>
  </si>
  <si>
    <t>O art. 50, II da Lei nº 963/2013, publicada em 01/07/2013, reestruturou o RPPS, mantendo o percentual de 11% da alíquota anteriormente vigente.</t>
  </si>
  <si>
    <t>DECRETO Nº 036/2018 - DE: 30/05/2018- PUBLICADO: 01/06/2018 – VIGENCIA- art. 4º: 01/07/2018 - /-ESTABELECE CUSTEIO E AMORTIZAÇÃO: (ENTE – 16,73%), APORTES/PERÍODO: DE 2018 A 2047 em 12 parcelas anuais: (2018 – ANUAL – 634.999,78 - *C.S – 4,15%), (2019 – 684.586,85 - *C.S – 4,43%), (2020 – 735.102,15 - *C.S – 4,71%), (2021 – 992.387,90 - *C.S – 6,30%), (2022 – 1.150.802,41 - *C.S – 7,23%), demais aportes constam na tabela da norma. O Decreto não menciona: tx de juros, índice de correção. (LEGISLAÇÃO QUE AUTORIZA MODIFICAR O CUSTEIO DO ENTE POR ATO DO PODER EXECUTIVO: LEI Nº 1.004/2014).</t>
  </si>
  <si>
    <t>A Lei Complementar n° 041/2015, publicada em 25/11/2015, manteve o percentual das alíquotas dos segurados em 11% (art. 3°),  alterou a alíquota NORMAL do ente para 16,52%(art. 4º) e fixou novas alíquotas suplementares, sendo: 2015(1,50%), 2016(1,90%), 2017(2,30%), 2018(2,70%), 2019(3,10%) e demais constantes da tabela anexa ao art. 5º.Vigência na data da publicação conforme art.9.</t>
  </si>
  <si>
    <t>A Lei Complementar nº 043/2016, de 01/11/2016, publicada em 07/11/2016, altera o percentual de alíquota NORMAL do ENTE para 17,42% (art. 2º). Fixa alíquotas suplementares para o período de 2016 a 2047, sendo: 2016(1,90%), 2017(2,30%), 2018(2,70%), 2019(3,10%), 2020(3,60%). Demais conforme Tabela (art. 3º). Vigência em 07/11/2016 (art. 5º), com efeitos a partir de 01/12/2016 (art. 4º).</t>
  </si>
  <si>
    <t>A LC nº 170/2013, publicada em 13/05/2013, fixou percentual de alíquota normal, mantendo o percentual de para o período de 2013 a 2042, à partir de 13/05/2013, incidentes sobre a totalidade de remuneração de contribuição dos servidores ativos.</t>
  </si>
  <si>
    <t>A LC nº 170/2013, publicada em 13/05/2013, fixou percentual de alíquota normal, mantendo o percentual de para o período de 2013 a 2042, à partir de 13/05/2013, incidentes sobre a totalidade de remuneração de contribuição dos servidores inativos e pensionistas.</t>
  </si>
  <si>
    <t>LEI Nº 1.139/2018 - DE: 25/09/2018 – PUBLICAÇÃO: 27/09/2018 - VIGÊNCIA-art. 3º: 01/10/2018 - ALTERA O INC. 4º-ART. 14º - LEI Nº 482/2004 - ESTABELECE CUSTEIO: (ENTE TOTAL – 19,70% - sendo: (NORMAL – 16,89%) e (SUPLEMENTAR 2018 – 2,81%), SUPLEMENTARES/PERÍODO: 2018 A 2043: (2018 – 2,81%), (2019 – 3,53%), (2020 – 4,26%), (2021 – 4,98%), (2022 – 5,71%), (2023 – 6,44%), demais constam no Anexo I.</t>
  </si>
  <si>
    <t>A Lei Complementar nº 219/2017-DE: 19/07/2017 – PUBLICADA: 19/07/2017/ VIGÊNCIA: 01/08/2017 – art. 3º (prevê que as aliquotas normal e suplementar do ente, serão exigidas a partir do primeiro dia do mes seguinte ao da publicação da Lei) - O Município, estabeleceu o custeio total do ente em 17,82%,  alterando a alíquota normal do ente para 12,19% e o custeio suplementar para o período: de 2017 a 2046-sendo: (2017 – 5,63%), (2018 – 6,12%), (2019 – 6,60%), (2020 – 7,09%), (2021 – 7,57%), as demais constam no Anexo I da referida norma.</t>
  </si>
  <si>
    <t>Incidente sobre a parcela que supere o limte máximo estabelecido aos benefícios do RGPS.</t>
  </si>
  <si>
    <t>O art. 1º da Lei nº 1001/2014 de 25/06/2014, publicada em 25/06/2014 altera o percentual da alíquota do ente para 15,23%, a partir de 01/07/2014.</t>
  </si>
  <si>
    <t>Lei nº 532/2018, de 6/11/2018 – PUBLICAÇÃO: 7/11/2018 - EFEITOS/VIGÊNCIA: 1/12/2018 - (Art. 3º). Estabelece alíquotas (Art. 1º/ Anexo I): NORMAL do ENTE: 11% -  SUPLEMENTAR para o período 2018 a 2044, sendo: (2018 – 3,57%), (2019 – 3,90%), (2020 – 4,23%), (2021 – 4,57%), (2022 – 4,90%).</t>
  </si>
  <si>
    <t>A Lei 2742, deu NR ao art. 41, da Lei 2719/2004, manteve as alíquotas de contribuição dos ativos, inativos e pensionistas e reduziu a alíquota de contribuição do ente.</t>
  </si>
  <si>
    <t>O artigo 2º do Decreto nº 30/2016, publicado em 19/07/2016, fixa alíquota normal em 17,82% e o art. 3º fixa percentuais de alíquotas suplementares-período de 2016 a 2050: sendo (2016-0,40%), (2017-0,70%), (2018-1,00%), (2019-2,00%), (2020-3,00%), as seguintes encontram-se na planilha da Lei. Vigência das alíquotas patronais para 01/07/2016. Decreto autorizado pela Lei nº 1.109/2014</t>
  </si>
  <si>
    <t>Lei nº 1393/2018, de 13/11/2018 – PUBLICAÇÃO: 16/11/2018 - (Art. 4º). VIGÊNCIA/EFEITOS-Art. 3º: 01/12/2018 - /Altera a redação do Inc. IV-art. 44º-Lei nº 688/2005 – ESTABELECE CUSTEIO: Art. 1º: (ENTE TOTAL: 18,71%-sendo: NORMAL - 13,65% e SUPLEMENTAR-2018 – 5,06%. DEMAIS SUPLEMENTARES/Período: DE: 2018 A 2043, sendo: (2018 – 5,06 %), (2019 – 6,16 %), (2020 – 7,26 %), (2021 – 8,37 %), (2022 – 9,47 %), (2023 – 10,57 %),   e demais conforme Anexo I da norma.</t>
  </si>
  <si>
    <t>LEI Nº 1.555/2018 - Publicação: 21/06/2018 - VIGENCIA-art. 3º: 01/07/2018 – ALTERA O INC. IV-ART. 44º-LEI Nº 519/2004-ESTABELECE CUSTEIO - art. 1º/2º: (ENTE TOTAL – 19,72%-sendo: NORMAL – 13,83% e SUPLEMENTAR 2018 – 5,89%), SUPLEMENTAR/PERÍODO: DE 2018 A 2043: (APARTIR DE 01/07/2018 -  5,89%), (2019 - 6,98%), (2020 - 8,08%), (2021 - 9,17%), %), (2022 - 10,26%), (2023 - 11,35%), e demais conf. ANEXO I.</t>
  </si>
  <si>
    <t>LC nº 243/2007-publ. 09/08/2007- VIGÊNCIA- pelo art.  7º: 09/08/2007 – Os arts. 1º/2º  ESTABELECEM SEGREGAÇÃO DE MASSA- 1º) – Cria o FUNDO PREVIDENCIÁRIO CAPITALIZADO (Para segurados admitidos A PARTIR DE 09/08/2007- data de publicação desta Lei Complementar),  -21º) – Cria o FUNDO PREVIDENCIÁRIO FINANCEIRO (Dos segurados e dos benefícios admitidos ATÉ 09/08/2007- data de publicação desta Lei Complementar),CONTRIBUIÇÃO: PLANO FINANCEIRO/PREVIDENCIÁRIO: (SEGURADOS-11%-ver arts.89º e 90% LC nº 226/2007), (ENTE – 11%- de 2007, 15% em 2008, 19% em 2009- ver art. 91º-LC nº 226/2007). OBSERVAÇÃO: A LC nº 228/2008, publicada: 28/05/2007 – altera o art. 91 da LC nº 226/2007 – altera a alíquota do ENTE PARA 19,40% com vigência na data de publicação, e o Decreto nº 083/2007, publ. 24/10/2007-altera a vigência da LC nº 228/2007 estabelecendo noventena a partir de 28/05/2007, vigência a partir de 27/08/2007.</t>
  </si>
  <si>
    <t>O art.1° da Lei  285/2007, publicada em 29/11/2007, manteve o percentual da alíquota anteriormente vigente, a partir de 29/11/2007.</t>
  </si>
  <si>
    <t>O art.1° da Lei  285/2007, publicada em 29/11/2007, modifica o percentual da alíquota do ente em 22% a partir de 29/11/2007.</t>
  </si>
  <si>
    <t>Calculada sobre a remuneração no cargo efetivo.</t>
  </si>
  <si>
    <t>A Lei n° 2972/2018, de 26/12/2018 – PUBLICAÇÃO/VIGÊNCIA: 26/12/2018 - (Art. 3º). Estabelece APORTES ANUAIS/MENSAIS(Art.1º/tabela) para quitação de déficit atuarial no valor de: R$ 474.361.042,13, a ser pago durante o período de 2018 a 2044, tendo como data base: 31/12/2017, sendo: (2018 - Valor Mensal: R$ 1.000.000,00), (2019 – Mensal: R$ 1.220.000,00), (2020 – Mensal: R$ 1.400.000,00), (2021 – Mensal: R$ 1.600.000,00), (2022 – Mensal: R$ 3.597.387,02), os demais conf. tabela. Os valores serão corrigidos pela IPCA(Art.1º § 4º).</t>
  </si>
  <si>
    <t>Sobre o valor da parcela dos proventos de aposentadoria que supere o limite máximo estabelecido para os benefícios do RGPS, para os inativos e pensionistas.</t>
  </si>
  <si>
    <t>Sobre o valor da parcela das pensões  que supere o limite máximo estabelecido para os benefícios do RGPS, para os inativos e pensionistas.</t>
  </si>
  <si>
    <t>O art. 44, incisos I e II da Lei nº 1500/2013, de 11 de novembro de 2013, publicada em 11/11/2013 mantém o percentual da alíquota de 11%, a partir de 11/11/2013.</t>
  </si>
  <si>
    <t>A LEI Nº 9.336/2017–PUBLICADA: 13/10/2017 - ALTERA A LEI Nº 8.790/2010-Estabelece a segregação de massa. Art. 1º - DATA DE CORTE: 31/12/2017- CUSTEIO: Mantidas as alíquotas de contribuição: Patronal - 14% - Fundo Financeiro e Previdenciário, SEGURADOS  -  11%.  Art. 7º -Acrescenta o art. 18: autoriza capitalizar os Fundos Financeiro e Previdenciário, com bens e ativos de qualquer natureza...sendo-lhe permitido, inclusive, a integralização de quaisquer participações acionárias que detenha em sociedades de economia mista ou empresas públicas, bem como a integralização de bens públicos cuja exploração tenha potencial de gerar disponibilidades financeiras ao Regime Próprio...-Art.8º: - Acrescenta art. 19: ...valor anual da taxa de administração...será de 2% ...apurado do no exercício financeiro anterior.../VIGENCIA: art. 11º: 13/10/2017.</t>
  </si>
  <si>
    <t>O art. 2º da Lei n° 2246/2011, publicada em 22/12/2011, alterou o art. 2º da Lei n° 2212/2010, modificando o percentual da alíquota do ente para 12,92%, a partir de22/12/2011, incidente sobre a remuneração de contribuição definida no art. 44 da Lei nº 2211/2010.</t>
  </si>
  <si>
    <t>COMPLEMENTANDO AS ALIQUOTA SUPLEMENTAR: A LEI ABAIXO ESTABELECEU SUPLEMENTAR/PERÍODO 2011 A 2045 : (2011 – 0,50%), (2012 – 0,88%),  (2013 – 1,26%), .  (2014 –1,64%),  (2015 – 2,02%),   (2016 – 2,40%),   (2017 – 2,77%),   (2018 – 3,15%),   (2019 – 3,53%),  (2020 – 3,91%),  (2021 – 4,29%), demais constam na Norma.//O art. 2º da Lei n° 2.246/2011, publicada em 22/12/2011, alterou o art. 2º da Lei n° 2212/2010, fixando novos percentuais de alíquota suplementar para o período de 2012 a 2022, a partir de 22/12/2011, incidentes sobre a remuneração de contribuição definida no art. 44 da Lei nº 2211/2010.</t>
  </si>
  <si>
    <t>Sobre o total da folha de pagamento dos servidores ativos, inativos e pensionistas.</t>
  </si>
  <si>
    <t>Incidente sobre o valor da remuneração de contribuição paga aos servidores ativos.</t>
  </si>
  <si>
    <t>Incidente sobre a parecela dos proventos de aposentadoria concedidas pelo RPPS que supere o limite máximo estabelecido para os benefícios do RGPS.</t>
  </si>
  <si>
    <t>Aplicada a noventena.</t>
  </si>
  <si>
    <t>O Decreto nº 91, de 15 de junho de 2011, estabelece o plano de amortização do déficit técnico atuarial em 34 anos: 2011-3%, 2012-5,45, 2013-7,84, 2014-10,18, 2015-12,48, 2016-14,73, 2017-16,93, 2018-19,09, 2019-21,20, 2020-23,28, 2021-25,30, 2022-27,29, 2023-29,23, 2024-31,14, 2025-33, 2026-34,82, 2027-36,60, 2028-38,35, 2029-40,05, 2030-41,72, 2031-43,35, 2032-44,95, 2033-49,52, 2034-48,03, 2035-49,52, 2036-50,97, 2037-52,39, 2038-53,78, 2039-55,14, 2040-56,46, 2041-57,75, 2042-59,01, 2043-60,24, 2044-61,44%.</t>
  </si>
  <si>
    <t>COMPLEMENTANDO AS ALIQUOTA SUPLEMENTAR: A LEI ABAIXO ESTABELECEU SUPLEMENTAR/PERÍODO 2011 A 2044 : (2011 – 3%), (2012 – 5,45%),  (2013 – 7,84%), .  (2014 –10,18%),  (2015 – 12,48%),   (2016 – 14,73%),   (2017 – 16,93%),   (2018 – 19,09%),   (2019 – 21,20%),  (2020 – 23,38%),  (2021 – 25,30), demais constam na Norma.//O art. 1º do Decreto n° 091/2011, publicado em 15/06/2011, fixou novos percentuais de alíquota suplementar para o período de 2011 a 2044, a partir de 15/06/2011.</t>
  </si>
  <si>
    <t>O art. 1º da Lei Municipal nº 036, de 22 de outubro de 2014, publicada em 23/10/2014 mantém o percentual da alíquota em 11%, a partir de 23/10/2014.</t>
  </si>
  <si>
    <t>O Decreto nº 1/2018 - de 2/1/2018 - Autorizado pela Lei nº 1152/2014. PUBLICAÇÃO: 2/1/2018 – EFEITOS/VIGÊNCIA: 1/1/2018 (Art. 2º). Estabelece custeio no período de 2018 a 2048(Art. 1º/Tabela), sendo: NORMAL DO ENTE: (2018 - 11%), (2019 a 2048 – 18,72%), já incluídos 2% de tx. adm. SUPLEMENTAR: (2018 – 4%), (2019 – 6%), (2020 – 9%), (2021 – 13%), (2022 – 17%), demais conforme tabela.</t>
  </si>
  <si>
    <t>RETIFICANDO: O art. 14º da Lei nº 452/2002, publicada em 06/12/2002, prevê alíquota patronal normal em 7,65% e dos segurados em 15,3%, com vigência para 01/04/2003(art.76º).</t>
  </si>
  <si>
    <t>O Decreto n° 024-A/2014, de 31/03/2014, publicado em 31/03/2014, autorizado pela Lei Municipal nº 357/2011, altera a alíquota NORMAL do ENTE para 9,46% e mantém a alíquota de custo suplementar em 2,72% (art. 1º). Vigência na data da publicação, com efeitos retroativos a 01/01/2014  (art.2º).</t>
  </si>
  <si>
    <t>LC N° 11/2017-DE: 27/04/2017 - PUBLICADA: 15/05/2017 – VIGÊNCIA-art. 160º: 15/05/2017 – ESTABELECE CUSTEIO DOS SEGURADOS-art. 92º: (SEGURADOS – 11%).   Art. 123º - Estabelece taxa de adm. 2%, exerc. Financeiro anterior. O art. 160º - REVOGA A LEI Nº 334/2010.</t>
  </si>
  <si>
    <t>LC N° 11/2017-DE: 27/04/2017 - PUBLICADA: 15/05/2017 – VIGÊNCIA-art. 160º: 15/05/2017 – ESTABELECE CUSTEIO DOS SEGURADOS-art. 92º: (SEGURADOS – 11%).   O art. 160º - REVOGA A LEI Nº 334/2010.</t>
  </si>
  <si>
    <t>Governo do Estado do Pará - PA</t>
  </si>
  <si>
    <t>A Lei Complementar nº 115/2017, de: 17/7/2017 – PUBLICAÇÃO/VIGÊNCIA: 18/7/2017– (Art. 5º) – Altera Dispositivos da LC nº 39/2002 e da LC n° 112/2016 (Que trata da SEGREGAÇÃO DE MASSAS). O (ART. 1º) altera o art. 6º DA LC 112/16-acrescentando o caput e § 1º ao §6º, pois na LC 112/16, o referido artigo (6º) trata apenas da vigência, institui que os rendimentos do FUNPREV - REGIME DE CAPITALIZAÇÃO serão revertidos ao FINANPREV - REGIME DE REPARTIÇÃO SIMPLES – para pagamento de benefícios previdenciários. Autoriza ainda o Estado a capitalizar os fundos com bens e ativos de qualquer natureza. Nos (ARTS. 2º e 3º), a norma modifica os Artigos: 70A, 74, 76 e 81 da LC 112/16, estabelece a possiblidade de utilização de recursos do FUNPREV.</t>
  </si>
  <si>
    <t>CUSTEIO: A LEI Nº 17.756/2016-PUBLICAÇÃO E VIGENCIA: 30/12/2016- ver o art. 201. ESTABELECE: CONTRIBUIÇÃO- ALIQUOTAS E APORTES (ver arts.  92 A  96, 188) – dessa forma temos:  (ENTE – 15,50%),  (SEGURADOS – 11%), APORTES-DE 2015 A 2045-sendo: (2015 – ANUAL: R$ 720.000,00 – MENSAL: R$ 60.000,00), (2016 – ANUAL: R$ 1.440.000,00 – MENSAL: R$ 120.000,00), (2017 – ANUAL: R$ 2.640.000,00 – MENSAL: R$ 220.000,00), demais ver na norma. Os ...aportes deverão no pagamento, ser atualizados pelo índice de inflação que compõe a meta atuarial da política de invest. do IPASEMAR, acresc. de juros de 6% a.a, contados de 31/12/2014 até a data da realização do aporte. Serão repassados até dia 15 do mês de competência. O § 5º-ART. 188-PREVÊ: Os Aportes previstos no caput...PODERÃO SER EFETUADOS POR MEIO DE TRANSFERENCIA DE BENS, DIREITOS E ATIVOS DE QUALQUER NATUREZA, mediante EDIÇÃO DE LEI ESPECIFICA.</t>
  </si>
  <si>
    <t>CUSTEIO: A LEI Nº 17.756/2016-PUBLICAÇÃO E VIGENCIA: 30/12/2016- ver o art. 201. ESTABELECE: CONTRIBUIÇÃO- ALIQUOTAS E APORTES (ver arts.  92 A  96, 188) – dessa forma temos:  (ENTE – 15,50%),  (SEGURADOS – 11%), APORTES-DE 2015 A 2045-sendo: (2015 – ANUAL: R$ 720.000,00 – MENSAL: R$ 60.000,00), (2016 – ANUAL: R$ 1.440.000,00 – MENSAL: R$ 120.000,00), (2017 – ANUAL: R$ 2.640.000,00 – MENSAL: R$ 220.000,00), demais ver na norma. Os ...aportes deverão no pagamento, ser atualizados pelo índice de inflação que compõe a meta atuarial da política de invest. do IPASEMAR, acresc. de juros de 6% a.a, contados de 31/12/2014 até a data da realização do aporte. Serão repassados até dia 15 do mês de competência. O § 5º-ART. 188-PREVÊ: Os Aportes previstos no caput...PODERÃO SER EFETUADOS POR MEIO DE TRANSFERENCIA DE BENS, DIREITOS E ATIVOS DE QUALQUER NATUREZA, mediante EDIÇÃO DE LEI ESPECIFICA.92</t>
  </si>
  <si>
    <t>A lei nº 4753/2009 prevê no art 1º um custo suplementar para suprir o custo normal de:  2009-1%, 2010-3,46%,2011-5,93%,2012-8,39%,2013-10,85%,2014-13,32%,2015-15,78%,2016-18,24%,2017-20,71%,2018-23,17%,2019-25,63%,2020-28,10%,2021-30,56%,2022-33,02%,2023-35,49%,2024-37,95% e no período de 2024 a 2043-37,95%. Autoriza o executivo a emitir decreto sempre que realizada a avaliação atuarial.</t>
  </si>
  <si>
    <t>Laura - 13.12.2005 - O art. 1º da Lei nº 121, de 2005, alterou o inciso I do art. 46 da lei nº 25, de 1997.</t>
  </si>
  <si>
    <t>Laura - 13.12.2005 - O art. 1º da Lei nº 121, de 2005, alterou o art. 48 da lei nº 25, de 1997.</t>
  </si>
  <si>
    <t>Laura - 13.12.2005 - O art. 1º da Lei nº 121, de 2005, alterou o inciso II do art. 46 da lei nº 25, de 1997.</t>
  </si>
  <si>
    <t>A contribuição incide sobre a totalidade da remuneração.</t>
  </si>
  <si>
    <t>Alterado o percentual da alíquota normal do Ente estabelecida pela lei nº 608/2011. Não precisa mais somar percentuais de alíquotas normais e suplementares.</t>
  </si>
  <si>
    <t>Os arts. 89º e 93º, da Lei nº 884/2015, de 26/05/2015, publ. em 10/06/2015,  estabelece percentual de alíquota: ENTE: (11%), SEGURADOS (11%). VIGÊNCIA: 03/08/2015(-...ENTRA EM VIGOR NO PRIMEIRO DIA ÚTIL DO MÊS SUBSEQUENTE, após 30(trinta) DIAS DA DATA DE SUA PUBLICAÇÃO, revogadas...em especial a Lei nº 233/99-Art.176).</t>
  </si>
  <si>
    <t>A Lei nº 795/2012, segrega a massa, com data de corte em 31/12/2008. Em seu artigo 5º fixa as alíquotas dos Ativos, Inativos e Pensionistas em 11%. Em seu artigo 6º fixa a alíquota do ente em 13%</t>
  </si>
  <si>
    <t>A Lei nº 795/2012, segrega a massa, com data de corte em 31/12/2008. Em seu artigo 5º fixa as alíquotas dos Ativos, Inativos e Pensionistas em 11%. Em seu artigo 6º fixa a alíquota do ente em 13%.</t>
  </si>
  <si>
    <t>O art. 1º da Lei n° 781/2010, publicada em 13/07/2010, alterou o art. 1º da Lei n° 762/2009, modificando o percentual da alíquota do ente para 12,76%, a partir de 13/07/2010, incidente sobre a remuneração de contribuição definida no art. 14 da Lei nº 701/2005.</t>
  </si>
  <si>
    <t>O art. 2º da Lei Municipal nº 665/2014, publicada em 07/04/2014, mantém o percentual das alíquotas anteriormente vigentes, a partir de 01/05/2014 (art. 4º).</t>
  </si>
  <si>
    <t>O art. 1º da Lei Municipal nº 665/2014, publicada em 07/04/2014, altera o percentual da alíquota do ente para 12,34%, já incluído o percentual de 2% destinado ao custeio das despesas administrativas, a partir de 01/05/2014 (art.4º).</t>
  </si>
  <si>
    <t>Alterado o percentual da alíquota normal do Ente estabelecida pela lei nº 299/2011.</t>
  </si>
  <si>
    <t>Sobre a parcela dos proventos que supere o limite máximo estabelecido para os benefícios do RGPS.</t>
  </si>
  <si>
    <t>Sobre a parcela de pensões que supere o limite máximo estabelecido para os benefícios do RGPS.</t>
  </si>
  <si>
    <t>Sobre o valor do pagamento dos servidores ativos.</t>
  </si>
  <si>
    <t>A Lei n° 619/2009 dispõe sobre a criação do Instituto de Previdência do Município de Santana do Araguaia/PA, prevendo no art. 4° que a alíquota dos inativos será mantida em 11%.</t>
  </si>
  <si>
    <t>A Lei n° 676/2012 dispõe sobre alteração da Lei Municipal n° 553/2006, prevendo que a cobrança da contribuição previdenciária  somente será exigida depois de decorridos 90 dias da data da sua publicação, mantendo a alíquota dos ativos em 11%.</t>
  </si>
  <si>
    <t>A Lei n° 789/2016-publicada: 05/12/2016- Vigência: (06/03/2017)- após noventa dias da publicação - art.3º §1º:-altera percentual de alíquota do ente: (ENTE - 15,69% - incluído 2% de taxa admi.), alíquotas suplementares/período: 2016 a 2048-sendo:  (2017-  1,70%), (2018 - 1,90%), (2019 - 2,10%), (2020 - 3,10%), demais constam  na tabela-art. 2º.</t>
  </si>
  <si>
    <t>Incidente sobre o abono anual, salário-maternidade, auxílio-doença, auxílio-reclusão e os valores pagos ao segurado pelo vínculo funcional com o município, em razão de decisão judicial ou administrativa.</t>
  </si>
  <si>
    <t>O art. 1° da Lei n° 3.273/2013, publicada em 04/06/2013, alterou o inc. III do art. 42 da Lei n° 3.158/2009, modificando o percentual da alíquota do ente para 10,85%, a partir de 02/09/2013, já incluído o percentual de 2% para custeio das despesas administrativas. O art. 5° prevê anterioridade nonagesimal.</t>
  </si>
  <si>
    <t>O art. 1° da Lei n° 3.273/2013, publicada em 04/06/2013, alterou o inc. I do art. 42 da Lei n° 3.158/2009, mantendo o percentual da alíquota dos segurados e pensionistasem 11%, a partir de 02/09/2013. O art. 5° prevê anterioridade nonagesimal.</t>
  </si>
  <si>
    <t>O art. 1° da Lei n° 3.273/2013, publicada em 04/06/2013, alterou o inc. II do art. 42 da Lei n° 3.158/2009, mantendo o percentual da alíquota dos segurados e pensionistas em 11%, a partir de 02/09/2013. O art. 5° prevê anterioridade nonagesimal.</t>
  </si>
  <si>
    <t>COMPLEMENTANDO AS ALIQUOTA SUPLEMENTAR: A LEI ABAIXO ESTABELECEU SUPLEMENTAR/PERÍODO 2013 A 2042 - INICIANDO EM 14,70% PARA 2013 E POR 34 ANOS O CRESCIMENTO DA ALIQUOTA SERÁ CONSTANTE EM 1,09% ATÉ 2042: (2013 – 14,70%), (2014 – 15,79%),(2015 – 16,88%),(2016 – 17,97%),(2017 – 19,06%),(2018 – 20,15%),(2019 – 21,24%),(2020 – 22,33%),(2021 – 23,42%), demais constam na Norma. (/O art. 4° da Lei n° 3.273/2013, publicada em 04/06/2013, fixou novos percentuais de alíquota suplementar para o período de 2013 a 2042, a partir de 02/09/2013.</t>
  </si>
  <si>
    <t>A Lei n° 563/2016, publicada em 24/06/2016, de reestrutura do RPPS do município, aponta a alíquota dos segurados em 11%, e afirma, no art.49, inciso IV, sobre a definição na avaliação atuarial para cada exercício relativo ao custo normal e referências à alíquota de custo especial. Vigência na data de publicação (art.122).</t>
  </si>
  <si>
    <t>DECRETO Nº 079/2018-PUBLICADO: 27/06/2018-VIGÊNCIA-§ 1º-art. 3º: 01/10/2018--  ESTABELECE CUSTEIO-art. 1º/2º: (NORMAL = 16,73% - inclusa a taxa de adm. 2%), SUPLEMENTARES/PERÍODO: DE 2018 A 2047: (2018 – 2%),  (2019 – 2,50%), (2020 – 3%), (2021 – 3,50%),  (2022 – 4,50%),  (2023 – 5,50%), demais constam na tabela art. 2º da norma. FUNDAMENTO: art. 3º - Lei nº 501/2013.</t>
  </si>
  <si>
    <t>“O art.3° da Lei n° 9763/2013, publicada em 25/06/2013, alterou o Anexo III do art. 80 da Lei n° 9757/2013, modificando o percentual da alíquota dos atvos para 11%, a partir de 25/06/2013.”</t>
  </si>
  <si>
    <t>“O art.3° da Lei n° 9763/2013, publicada em 25/06/2013, alterou o Anexo III do art. 80 da Lei n° 9757/2013, modificando o percentual da alíquota dos inativos para 11%, a partir de 25/06/2013.”</t>
  </si>
  <si>
    <t>“O art.3° da Lei n° 9763/2013, publicada em 25/06/2013, alterou o Anexo III do art. 80 da Lei n° 9757/2013, modificando o percentual da alíquota dos pensionistas para 11%, a partir de 25/06/2013.”</t>
  </si>
  <si>
    <t>“O art.3° da Lei n° 9763/2013, publicada em 25/06/2013, alterou o Anexo III do art. 80 da Lei n° 9757/2013, modificando o percentual da alíquota do ente para 12%, a partir de 25/06/2013.”</t>
  </si>
  <si>
    <t>O art. 1º do Decreto nº 011/2013, publicado em 19/04/2013, alterou o art. 92 da Lei nº 311/2009, fixando percentual  de 11% tanto para o Fundo Previdenciário, quanto para o Financeiro, à partir de 01/04/2013, incidente sobre a remuneração de contribuição definida no art. 92 da Lei nº 311/2009.</t>
  </si>
  <si>
    <t>O art. 2º do Decreto nº 011/2013, publicado em 19/04/2013, alterou o art. 90 da Lei nº 311/2009, mantendo o percentual de 11% da alíquota anteriormente vigente para os segurados ativos do Fundo Financeiro, incidente sobre a remuneração de contribuição definida no art. 90 da Lei nº 311/2009.</t>
  </si>
  <si>
    <t>O art. 2º do Decreto nº 011/2013, publicado em 19/04/2013, alterou o art. 91 da Lei nº 311/2009, mantendo o percentual de 11% da alíquota anteriormente vigente para os segurados inativos e pensionistas do Fundo Financeiro, incidente sobre a remuneração de contribuição definida no art. 90 da Lei nº 311/2009.</t>
  </si>
  <si>
    <t>O art. 2º do Decreto nº 011/2013, publicado em 19/04/2013, alterou o art. 90 da Lei nº 311/2009, mantendo o percentual de 11% da alíquota anteriormente vigente, incidente sobre a remuneração de contribuição definida no art. 90 da Lei nº 311/2009.</t>
  </si>
  <si>
    <t>O art. 2º do Decreto nº 011/2013, publicado em 19/04/2013, alterou o art. 91 da Lei nº 311/2009, mantendo o percentual de 11% da alíquota anteriormente vigente, incidente sobre a remuneração de contribuição definida no art. 91 da Lei nº 311/2009.</t>
  </si>
  <si>
    <t>A Lei nº 260/2010 estabelece a alíquota de contribuição suplementar de 0,85% e o Decreto nº 078/2010 que regulamenta as contribuições previdenciárias do Ente define a alíquota normal em 16,85% e alíquotas suplementar de 0,85% para o ano de 2010, 1,70% para o ano de 2011, 3,40% para o ano de 2012, 6,80% para o ano de 2013, 13,60% para o ano de 2014, 27,20% para o ano de 2015 e 46,32% para o anos de 2016 a 2044.</t>
  </si>
  <si>
    <t>O art. 4° da Lei n° 372/2013, publicada em 16/07/2013, alterou o art. 1° da Lei n° 298/2011, mantendo o percentual da alíquota de contribuição dos segurados ativos em 11%, a partir de 16/07/2013.</t>
  </si>
  <si>
    <t>O art. 5° da Lei n° 372/2013, publicada em 16/07/2013, alterou o art. 1° da Lei n° 298/2011, mantendo o percentual da alíquota de contribuição dos aposentados e pensionistas em 11%, a partir de 16/07/2013.</t>
  </si>
  <si>
    <t>A Lei n° 485/2017, de 29/09/2017, publicada 29/09/2017, na mesma data da publicação, conforme art. 5º  - O Município alterou a alíquota do custeio suplementar para o período de 2017 a 2045, sendo: 2017 (20,63%), 2018 (23,66%), 2019 (26,69%), 2020 (29,72%) e 2021 (32,75%) e as demais alíquotas encontram-se no Anexo I da referida Lei. Esta Lei autoriza a majoração das alíquotas por ato do Chefe do Poder Executivo.</t>
  </si>
  <si>
    <t>A Lei nº 564/2016, de 25/11/2016, publicada nesta mesma data, mantém o percentual de alíquota dos SEGURADOS em 11% e da alíquota normal do Ente para o ano de 2016 em 12,01% (Tabela, art. 1º). Estabelece o percentual de alíquota NORMAL do ENTE a partir de 2017 em 15,78% (Tabela, art. 1º), já incluso a Taxa de Administração de 2% (§3º, art. 1º). Estabelece alíquotas SUPLEMENTARES para o período de 2016 a 2022, sendo: 7,50%(2016), 10%(2017), 18%(2018), 26%(2019), 34%(2020). Demais conforme Tabela (art. 1º).  Vigência em 25/11/2016 (art. 2º).</t>
  </si>
  <si>
    <t>O Decreto nº 22, de 30/06/2011, com base no § 2º do art. 2º da Lei nº 195/2010,  estabelece a visão do Plano de amortização para equacionamento do déficit atuarial, com as seguintes alíquotas suplementares: 2011=7,35%, 2012=8,09%, 2013=8,83%, 2014=9,56%, 2015=10,30%, 2016=11,04%, 2017=11,78%, 2018=12,51%, 2019=13,26%, 2020=13,99%, 2021=14,73%, 2022=15,46%, 2023=16,20%, 2024=16,94%, 2025=17,68%, 2026=18,42%, 2027=19,15%, 2028=19,89%, 2029=20,63%, 2030=21,37%, 2031=22,10%, 2032=22,84%, 2032=23,58%, 2033=24,32%, 2034=25,05%, 2035=25,79%, 2036=26,53%, 2037=27,27%, 2038=28,01%, 2039=28,74%, 2040=29,48%, 2041=30,22%, 2042=30,96% 2043=31,69%, 2044=32,43%, 2045=33,17%. Para conferência dos percentuais VIDE este Decreto arquivado na pasta de legislação recebida no PIAU.</t>
  </si>
  <si>
    <t>Considerada a noventena, conforme artigo 83 da Lei 80/2009, publicada em 27/07/2009.</t>
  </si>
  <si>
    <t>O inciso I do art. 13 da Lei nº 1347/2014, publicada em 10/03/2014, alterou o art. 2° da Lei nº 1004/2006, mantendo o percentual de 11% da alíquota anteriormente vigente.</t>
  </si>
  <si>
    <t>O inciso II do art. 13 da Lei nº 1347/2014, publicada em 10/03/2014, alterou o art. 2° da Lei nº 1004/2006, mantendo o percentual de 11% da alíquota anteriormente vigente.</t>
  </si>
  <si>
    <t>Incidente sobre o valor  da remuneração de contribuição.</t>
  </si>
  <si>
    <t>O art. 1º da Lei Municipal nº 480, publicada em 31/07/2015, com vigência para mesma data, prevê alíquota normal do ente em 12,18%. O art. 3º solicita efeitos retroativos para 01/07/2015.</t>
  </si>
  <si>
    <t>O art. 12, inciso I da Lei 435/2011 manteve a mesma alíquota prevista na Lei anterior.</t>
  </si>
  <si>
    <t>A LC Nº 582/2017-PUBL. 21/09/2017 – VIGÊNCIA - art. 4º: 21/09/2017 - Estabelece custeio:  (ENTE – 17,90% - incluída 2% de taxa de adm.), SUPLEMENTAR DE 2017 A 2049: (2017 – 28%), (2018 – 32,30%), (2019 – 36,61%), (2020 – 40,91%), (2021 – 45,22%), as demais constam na Norma.</t>
  </si>
  <si>
    <t>Incide sobre a remuneração de contribuição.</t>
  </si>
  <si>
    <t>Incide sobre a parcela dos proventos que supere o limite máximo estabelecido para o RGPS.</t>
  </si>
  <si>
    <t>Incide sobre a parcela do benefício que supere o limite máximo estabelecido para o RGPS.</t>
  </si>
  <si>
    <t>O Decreto nº 11/2010, estabelece as seguintes alíquotas para financiamento do déficit do custo especial: (ano=% alíquota) 2011=10,0 2012= 15,0, 2013=20,0, 2014=25,0, 2015=30,0, 2016=35,0, 2017=40,0, 2018=45,0, 2019=50,0 2020 a 2045 = a alíquota praticada será de 86,66% ao ano.</t>
  </si>
  <si>
    <t>COMPLEMENTANDO AS ALIQUOTA SUPLEMENTAR: A LEI ABAIXO ESTABELECEU SUPLEMENTAR/PERÍODO 2010 A 2020: (2010 – 0%), (2011 – 10%), (2012 – 15%), (2013 – 20%), (2014 – 25%), (2015 – 30%),(2016 – 35%), (2017 – 40%), (2018 – 45%), (2019 – 50%), (2020 – 86,66%). /aretha.fernandes em 02/09/2013: O art. 1º do Decreto n° 011/2010, puiblicado em 20/04/2010, fixou percentuais de alíquota suplementar para o período de 2010 a 2020.”</t>
  </si>
  <si>
    <t>Observa-se que a lei que instituiu o RPPS no município foi a 778/06 e não a 781/07, conforme gravado equivocadamente no histórico.</t>
  </si>
  <si>
    <t>Desconsiderar a anotação anterior registrada no histórico. A lei que institui o RPPS no muinicípio é a 778/06.</t>
  </si>
  <si>
    <t>Decreto n° 1024/2018, autorizado pela Lei nº 820/2008, de 11/01/2018, publicado em 15/01/2018, Vigência/efeitos: 01/01/2018 (art. 2°). Alterou a alíquota NORMAL do ENTE para 14,36%. Estabeleceu alíquotas suplementares para o período de 2018 a 2049, sendo: 2018(3,64%), 2019 (5,64%), 2020(12,00%), 2021 (15%), 2022 (20%), e demais constantes na tabela do art. 1º. Vigência na data de publicação, retroagindo seus efeitos a partir de 01/01/2018 (art. 2º).</t>
  </si>
  <si>
    <t>Incidente sobre a totalidade da base de contribuição.</t>
  </si>
  <si>
    <t>Sobre o valor da parcela dos proventos de aposentadorias, que supere o limite máximo estabelecido para os benefícios do RGPS.</t>
  </si>
  <si>
    <t>Sobre o valor da parcela dos proventos de pensões, que supere o limite máximo estabelecido para os benefícios do RGPS.</t>
  </si>
  <si>
    <t>DECRETO Nº 85/2018 - de: 7/11/2018 – FUNDAMENTO: Art. 6º - Lei nº 652/2012. PUBLICAÇÃO: 7/11/2018 - EFEITOS/VIGÊNCIA: 7/2/2019(Art. 4º). Estabelece alíquota (Art. 1º/2º) - ENTE NORMAL: 18,86%  - SUPLEMENTAR: no período de 2019 a 2046 (2019 – 13,71%), (2020 e 2021 – 15,71%), (2022 e 2023 – 17,71%), demais constam na Norma.</t>
  </si>
  <si>
    <t>A Lei nº 1.534, de 11/07/2011, estabelece o seguinte plano para amortização do déficit: (ano=%): 2011=0,50, 2012=1,50, 2013=3,00, 2014=6,00, 2015=9,00, 2016=12,00, 2017 a 2045=15,00</t>
  </si>
  <si>
    <t>LEI Nº 627/2017–PUBLICADO: 20/12/2017 – VIGENCIA-art. 2º: 20/12/2017-ver observação ao final da análise./ESTABELECE-Altera o PLANO DE  CUSTEIO: (ATIVOS – 11%, (INATIVOS/PENS – 11%), (ENTE – 14,25% - já incluso 2% de taxa adm.), SUPLEMENTAR: DE 2017 A 2049: (2017 – 7,19%), (2018 – 12,06%), (2019 – 16,93%), (2020 – 21,80%), (2021 – 26,67%), (2022 – 31,54%), demais constam na norma. O art. § 3º-art. 2º desta AUTORIZA A REVISÃO DO PLANO DE CUSTEIO POR ATO DO PODER EXECUTIVO/***Obs: A vigência prevista-art. 2º(retroagir a 01/11/2017) não pode ser registrada, de acordo com a PORTARIA 402 de 10/12/2008-art. 3º - § 5º - “É vedada a redução de alíquotas de contribuição com efeitos retroativos”. Nesta data, encontrava-se vigente o DECRETO Nº 13/2017-com o CUSTEIO total (normal e suplementar) maior que o previsto nesta norma.</t>
  </si>
  <si>
    <t>Considerada a novententa.</t>
  </si>
  <si>
    <t>O art. 1º do Decreto nº 030/2011, publicado em 12/11/2011, alterou o art. 1º da Lei nº 199/2010, mantendo o percentual de 15,01% da alíquota anteriormente vigente, incidente sobre a remuneração de contribuição definida no art. 92 da Lei nº 178/2009.</t>
  </si>
  <si>
    <t>O Decreto nº 005/2012, dispõe sobre o custeio suplementar, que passará a viger em 11 de março de 2012 da seguinte forma: 2012-8,52%, 2013-9,23%, 2014-9,95%, 2015-10,66%, 2016-11,37%, 2017-12,08%, 2018-12,79%, 2019-13,51%, 2020-14,22%, 2021-14,93%, Os anos posteriores encontram-se no Decreto nº 05/2012 até o ano de 2046 arquivado na pasta do município e em arquivo magnético no PIAU/CGNAL NA PASTA LEIS EQUILÍBRIO ATUARIAL------*-------- O Decreto nº 09/ 2011, que passar a viger a partir de 03 de novembro de 2011, dispõe sobre taxa suplementar para o ano de 2011 de 15,16%.</t>
  </si>
  <si>
    <t>COMPLEMENTANDO AS ALIQUOTA SUPLEMENTAR: A LEI ABAIXO ESTABELECEU SUPLEMENTAR/PERÍODO 2012 A 2046: (2012 – 8,52%), (2013 – 9,23%), (2014 – 9,95%), (2015 – 10,66%),(2016 – 11,37%), (2017 – 12,08%), (2018 – 12,79%), (2019 – 13,51%), (2020 – 14,22%), (2021 – 14,93%), demais constam da Norma.//O art. 2º do Decreto nº 005/2012, publicado em 05/03/2012, fixou percentuais de alíquota suplementar para o período de 2012 a 2046.”</t>
  </si>
  <si>
    <t>A Lei n° 993/2018, de 29/5/2018 – PUBLICAÇÃO/VIGÊNCIA: 29/5/2018 (Art. 12º). Estabelece alíquotas (Art. 2º) ENTE NORMAL: 11,01% - SUPLEMENTAR, para o período de 2018 a 2052, sendo: (2018 – 7%), (2019 – 7,23%), (2020– 7,46%), (2021 – 7,70%), (2022 – 7,95%) – SEGURADOS: 11% (Art.8º). As alíquotas do Ente poderão ser revistas por meio de Ato do Executivo (Art. 4º).</t>
  </si>
  <si>
    <t>Lei Nº 904/2012 prevê aliquota suplementar conforme a seguir: 1,93% para 2012, 3,87% para 2013, 5,80% para 2014, 7,73% para 2015, 9,66% para 2016, 11,60% para 2017, 13,53% para 2018, 15,46% para 2019, 17,40% para 2020, 19,33% para 2021,..., 63,78% para 2044 e 65,72% para 2045.</t>
  </si>
  <si>
    <t>COMPLEMENTANDO AS ALIQUOTA SUPLEMENTAR: A LEI ABAIXO ESTABELECEU SUPLEMENTAR/PERÍODO 2012 A 2045: (2012 – 1,93%), (2013 – 3,87%), (2014 – 5,80%), (2015 – 7,73%),(2016 – 9,66%), (2017 – 11,60%), (2018 – 13,53%), (2019 – 15,46%), (2020 – 17,40%), (2021 – 19,33%), demais constam da Norma./O art. 1º da Lei n° 904/2012, publicada em 18/01/2012, fixou percentuais de alíquota suplementar para o período de 2012 a 2045.”</t>
  </si>
  <si>
    <t>“O art. 1° da Lei n° 381/2013, publicada em 02/09/2013, alterou o art. 110 da Lei n° 229/2006, mantendo a alíquota dos ativos em 11%, a partir de 02/09/2013.”</t>
  </si>
  <si>
    <t>Lei nº 271/2012, revoga a segregação de massas prevista nos artigos 94, 95, 96 e o § 2º, do artigo 98, da Lei nº 207/2009.</t>
  </si>
  <si>
    <t>Incidente sobre a parcela de proventos de aposentadoria que supere o limite máximo do RGPS.</t>
  </si>
  <si>
    <t>LEI Nº 401/2018 – DE: 02/05/2018 - PUBLICAÇÃO/VIGENCIA: 03/05/2018 – ESTABELECE CUSTEIO: art. 1º/3º: (ATIVOS/INATIVOS/PENS. -  11%), (ENTE – 13,81%)., SUPLEMENTAR/PERÍODO: DE 2018 A 2045: (2018 A 2032 - 40%), (2033 A 2043 - 45%), (2044/2045 - 50%). O ART. 3º DA LEI Nº 401/2018 - ESTABELECE QUE AS ALIQUOTAS PODERÃO SER ALTERADAS POR LEI MUNICIPAL.</t>
  </si>
  <si>
    <t>Carollina (30/03/05): A Lei 432/05, reestruturou o RPPS, MANTEVE o percentual previsto na Lei 416/04. Vide, também, observações lançadas p/ o ente.//</t>
  </si>
  <si>
    <t>A Lei Municipal nº 554/2010 prevê alíquotas suplementares de: 5,130% para 2010,5,930% para 2011,6,730% para 2012,7,530% para 2013,8,330% para 2014,9,130% para 2015,9,930% para 2016,10,730% para 2017,11,530% para 2018,12,330% de 2019 em diante.</t>
  </si>
  <si>
    <t>carollina (30/03/05): A Lei 432/05, reestrutura o RPPS e INSTITUI alíquotas p/ inativos e pensionistas.//</t>
  </si>
  <si>
    <t>A Lei 1182/06  foi publicada no Jornal Mesário Oficial, edição 385, circulação de 01 a 30 de abril de 2006.     -    Devido a falta da data precisa da publicação, conforme entendimento da Coordenação, consideramos como publicação o dia seguinte da sanção do Prefeito.</t>
  </si>
  <si>
    <t>A Lei 1182/06  foi publicada no Jornal Mesário Oficial, edição 385, circulação de 01 a 30 de abril de 2006.   -  Devido a falta da data precisa da publicação, conforme entendimento da Coordenação, consideramos como publicação o dia seguinte da sanção do Prefeito.</t>
  </si>
  <si>
    <t>A Lei 1182/06  foi publicada no Jornal Mesário Oficial, edição 385, circulação de 01 a 30 de abril de 2006.   -  Devido a falta da data precisa da publicação, conforme entendimento da Coordenação, consideramos como publicação o dia seguinte da sanção do Prefeito.  INCIDENTE, sobre as parcelas que superem o dobro do RGPS.</t>
  </si>
  <si>
    <t>DECRETO/Nº-1.708/2014-PUBL.01/07/2014-VIGÊNCIA: 01/07/2014-art.2º-AUTORIZAÇÃO POR DECRETO: LC Nº 61/2012- art. 1º-ESTABELECE ALIQUOTAS  SUPLEMENTARES: PERÍODO: 2014 A 2043-sendo: (2014 - 6,24%), (2015 - 7,74%), (2016  - 9,24%), (2017 - 10,74%), (2018  -  12,24%), (2019 - 13,74%), (2020-15,24%), as demais constam na tabela - art. 1º da norma.</t>
  </si>
  <si>
    <t>*Atenção: O art. 77, da Lei 087/05, mantém a cobrança das alíquotas anteriores até a exigência das atuais. Entretanto, o ente não encaminhou a lei anterior à Lei 087/05.///</t>
  </si>
  <si>
    <t>O art. 1º do Decreto nº 005/2015, de 014/06/2015, publ. na mesma data, altera o percentual da alíquota do ENTE Para (14,28%), fixa novos percentuais de alíquota suplementar-período 2015 a 2046, sendo:  (4,92%-2015), (7,68%-2016), (11,45%-2017), (15,21%-2018), (18,97%-2019), as demais encontram-se na planilha do art. 1º. VIGÊNCIA: a partir de 01/06/2015 (Art.2º). O art. 6° da Lei n° 167/2011 autoriza a revisão das alíquotas por ato do Poder Executivo.</t>
  </si>
  <si>
    <t>Governo do Estado da Paraíba - PB</t>
  </si>
  <si>
    <t>O art. 1º da Lei nº 1065/2013, publicada em 16/09/2013, mantem o percentual de 11% da alíquota dos servidores municipais anteriormente vigente. Vigência (art. 7º).</t>
  </si>
  <si>
    <t>REANALISANDO: Cláudio.Soares – O Decreto nº 038/2016, publicado em 29/11/2016, mantém o percentual de alíquota NORMAL do ENTE em 14,00%, PARA O ANO DE 2016, já incluídos 2,00% referente à taxa de administração e estabelece 16,37%, PARA OS PRÓXIMOS ANOS, também já incluída a taxa de administração de 2,00% (art. 1º). Estabelece o percentual de alíquotas SUPLEMENTARES para o período de 2016 a 2044, sendo 2016 (9,00%), 2017 (9,00%), 2018 (15,00%), 2019 (20,00%), 2020 (25,00%) e demais conforme tabela (art. 1º). Vigência em 29/11/2016. Decreto autorizado pelo artigo 3º da Lei nº 245/2010.</t>
  </si>
  <si>
    <t>O art.1° da Lei n° 12,705/2013, publicada em 07/12/2013, modifica o percentual da alíquota do ente em 22% a partir de 07/12/2013.</t>
  </si>
  <si>
    <t>não aplicado o prazo nonagesimal para ativo,inativo e pensionista.</t>
  </si>
  <si>
    <t>O art.1° da Lei n° 12,705/2013, publicada em 07/12/2013, modifica o percentual da alíquota do ente em 11% a partir de 07/12/2013.</t>
  </si>
  <si>
    <t>O Decreto n° 029/2016, publicada em 27/12/2016, manteve o percentual da alíquota NORMAL do ente para 2016 em 11,89%. E a partir de 2017 em 13,79%, incluso 2% de TX. ADM. Fixou novas alíquotas suplementares para 2016 a 2044, sendo 2016(16%), 2017 (18%), 2018 (22%), 2019(26%), 2020 (30%) e demais constantes, conforme tabela do art.1º.</t>
  </si>
  <si>
    <t>O Decreto nº 41/2017 pub./vig. em 13/07/2017 fixa alíquota suplementar para o período de 2017 a 2044, sendo: (2017 = 18 %), (2018 = 22,79 %), (2019 = 27,58 %), (2020 = 32,37 %), (2021 =  37,16 %) e (2022 = 41 %). As demais constam da tabela anexa à norma.</t>
  </si>
  <si>
    <t>O art. 1º do Decreto nº 309/2011, de 11 de outubro de 2011, publicado em 11/10/2011 mantém o percentual da alíquota em 11%, a partir de 11/10/2011.</t>
  </si>
  <si>
    <t>O art. 92 estabelece o princípio da anterioridade nonagesimal em relação às alíquotas de contribuição dos segurados e pensionistas.</t>
  </si>
  <si>
    <t>O Decreto nº 010/2016, publicado em 30/06/2016, mantém o percentual de alíquota NORMAL do ENTE em 15,26% (art. 1º, tabela). Mantém o percentual de alíquotas SUPLEMENTARES para o período de 2016 a 2045, sendo 2016 (9,42%), 2017 (13,00%), 2018 (17,00%), 2019 (21,00%), 2020 (25,00%) e demais conforme tabela (art. 1º). Vigência em 30/06/2016 (art. 2º). Decreto autorizado pelo artigo 3º da Lei nº 877/2014.</t>
  </si>
  <si>
    <t>O art.1° do Decreto 027/2014, publicada em 28/10/2014, modifica o percentual da alíquota do ente em 11% a partir de 28/10/2014.</t>
  </si>
  <si>
    <t>O art. 1º do Decreto Nº 25/2013, publicada em 26/04/2013, manteve o percentual da alíquota anteriormente vigente, a partir de 26/04/2013</t>
  </si>
  <si>
    <t>Recebida Informação encaminhada pelo Auditor da RFB-sob o protocolo SIPPS nº 428473024-juntamente com a cópia do único Decreto 65/2009 autenticado em cartório e conferido o original pelo mesmo/REANALISANDO TEMOS: O Decreto n° 65/2009-publ. 25/09/2009-VIGÊNCIA: na data da publicação-ver art. 5º - ESTABELECE: Altera alíquotas, conf.art. 1º/2º: (ENTE – CUSTO NORMAL – 11,73%), (CUSTO ESPECIAL - Período: 2009 A 2044-sendo: (2009 - 15%), (2010 – 19%), (2011 – 22%), (2012 – 24%), (2013 – 25%),as demais constam na referida tabela, art. 2º da norma. AUTORIZAÇÃO P/ALTERAR ALIQUOTA P/DECRETO - Lei nº 3487/2006.</t>
  </si>
  <si>
    <t>A Lei nº 320/2011, manteve o percentual da alíquota de contribuicão da Lei anterior (Lei nº 12/2005).</t>
  </si>
  <si>
    <t>Decreto nº 23/2017 – de: 08/08/2017- Autorizado pelo Art. 3º da Lei n° 320/2011 - PUBLICAÇÃO/VIGÊNCIA: 09/08/2017. Estabelece custeio no período de 2016 a 2044(Art. 1º): NORMAL do ENTE (2017 -13,03%), (2018 a 2044 - 17,57), já incluídos 2% de tx adm. SUPLEMENTAR, sendo: (2017 e 2018 - 9%), (2019 – 10%), (2020 – 15%), (2021 – 15%) e demais conf. tabela.</t>
  </si>
  <si>
    <t>Decreto nº 23/2017 – de: 08/08/2017- Autorizado pelo Art. 3º da Lei n° 320/2011 - PUBLICAÇÃO/VIGÊNCIA: 09/08/2017. Estabelece custeio no período de 2016 a 2044(Art. 1º): NORMAL do ENTE (2017 -13,03%), (2018 a 2044 - 17,57), já incluídos 2% de tx adm. SUPLEMENTAR, sendo: (2017 e 2018 - 9%), (2019 – 10%), (2020 – 15%), (2021 – 20%) e demais conf. tabela.</t>
  </si>
  <si>
    <t>O Decreto n° 0109/2014, de 05/05/2014. PUBLICADO EM: 05/05/2014. VIGÊNCIA: (data da publicação-art. 2º), Autorizado pela Lei nº 0142/2014, art.  6º, estabelece Plano de Custeio, PERÍODO: DE 2014 A 2047, conf. segue: (ENTE - DE 2014 A 2047 = 14,84%) e SUPLEMENTARES SENDO: (2014 = 6,01%), (2015 = 8,89%), (2016 = 12,77%), (2017 = 16,65%), (2018 = 20,53%), (2019 = 25,42%), (2020 = 29,30%) e demais constantes no referido dispositivo.</t>
  </si>
  <si>
    <t>O art.44° da Lei Complementar n° 049/2013, publicada em 11/09/2013, fixando novos percentuais de alíquota suplementar, a partir 11/09/2013.</t>
  </si>
  <si>
    <t>DECRETO Nº 05-2018- DE: 09/07/2018 - PUBLICAÇÃO:-13/07/2018 - VIGÊNCIA/EFEITO-art. 4º: 01/08/2018-REGULAMENTA INCS. III E IV-ART. 44-LC Nº 44/2013-CUSTEIO: (NORMAL – 18,33%), SUPLEMENTARES/PERÍODO: DE 2018 A 2043: (2018 – 13,54%), (2019 – 16,40%), (2020 – 19,26%), (2021 – 22,12%)...demais constam na Norma. LEGISLAÇÃO QUE AUTORIZA ALTERAR O CUSTEIO DO ENTE POR ATO DO CHEFE DO PODER EXECUTIVO: (LC Nº 49/2013-ART. 49-§§ 2º/3º).</t>
  </si>
  <si>
    <t>Incide contribuição sobre o 13º salário, a maternidade e o auxílio-doença, conforme dispõe o § 1º do art. 36 da lei nº 1.264, de 2006.</t>
  </si>
  <si>
    <t>Incide contribuição sobre o 13º salário, conforme dispõe o § 1º do art. 36 da lei nº 1.264, de 2006.</t>
  </si>
  <si>
    <t>Incidentes sobre a parcela dos benefícios que supere o limite máximo estabelecido para benefícios do RGPS.</t>
  </si>
  <si>
    <t>O Decreto n° 08/2016-Publicado em 22/11/2016 VIGÊNCIA: 01/12/2016(art.3º) Autorização por Decreto-§ 2º, art. 2º-Lei 174/2010–Estabelece contribuição-art. 1º: (ENTE-NORMAL–14,14%-incluído 2% custo Adm.), CUSTO SUPLEMENTAR/ATÉ 2042- sendo: (2016 – 21,09%), (2017 – 22,41%), (2018 – 24,65%), (2019 – 26,90%), (2020 – 29,14%), demais conforme Anexo I da norma.</t>
  </si>
  <si>
    <t>Alíquota incidente sobre o valor global da folha de remuneração de contribuição dos segurados (ativos, inativos e pensionistas).</t>
  </si>
  <si>
    <t>Alíquota incidente sobre a totalidade da remuneração de contribuição.</t>
  </si>
  <si>
    <t>Alíquota incidente sobre o valor da parcela dos proventes de aposentadorias e pensões concedidas que supere o limite máximo estavelecido para os benefícios do RGPS.</t>
  </si>
  <si>
    <t>ANÁLISE ATUAL (ANNE em 05/10/05): Incidente sobre a parcela dos proventos que supere 50% do limite máximo estabelecido para os benefícios do RGPS de que trata o art. 201 da CF.</t>
  </si>
  <si>
    <t>ANÁLISE ATUAL (ANNE em 05/10/05): Incidente sobre a parcela das pensõesque supere 50% do limite máximo estabelecido para os benefícios do RGPS de que trata o art. 201 da CF.</t>
  </si>
  <si>
    <t>O Decreto nº 03/2016, publicado em 01/04/2016, altera o percentual de alíquota NORMAL para o ENTE em 18,16% (Art. 2º). Altera as alíquotas SUPLEMENTARES do ENTE para o período de 2015 a 2046, sendo 2015 (0,31%), 2016 (0,31%), 2017 (1,34%), 2018 (2,37%) e 2019 (3,40%) e demais conforme tabela do § 2º. Efeitos a partir de 01/04/2016. Decreto autorizado pelo § 2º da Lei nº 26/2010.</t>
  </si>
  <si>
    <t>O Inciso III do art. 1º da Lei nº 238/2013, publicada em 12/08/2013, modificou o percentual da alíquota do ente para 17%, a partir de 10/11/2013. O art. 2º prevê anterioridade nonagesimal para início de aplicação da nova alíquota.</t>
  </si>
  <si>
    <t>O art. 2º da Lei nº 238/2013, publicada em 12/08/2013 prevê anterioridade nonagesimal para início de aplicação da nova alíquota.</t>
  </si>
  <si>
    <t>COMPLEMENTANDO AS ALIQUOTA SUPLEMENTAR: A LEI ABAIXO ESTABELECEU SUPLEMENTAR/PERÍODO 2013 A 2046: (2013 – 4,74%), (2014 – 5,14%), (2015 – 5,53%),(2016 – 5,93%), (2017 – 6,32%), (2018 – 6,71%), (2019 – 7,11%), (2020 - 7,50%), (2021 - 7,89%),DEMAIS CONSTM NA NORMA./ /O § 1º do art. 3º da Lei n° 238/2013, publicada em 12/08/2013, fixou novos percentuais de alíquota suplementar para o período de 2013 a 2046, a partir de 01/10/2013.</t>
  </si>
  <si>
    <t>A Lei nº 262/2010, publicada em 05/05/2011, manteve a alíquota de contribuição normal para o servidor ativo.</t>
  </si>
  <si>
    <t>A Lei nº 262/2010, publicada em 05/05/2011, manteve a alíquota de contribuição normal para o inativo.</t>
  </si>
  <si>
    <t>A Lei nº 262/2010, publicada em 05/05/2011, manteve a alíquota de contribuição normal para o pensionista.</t>
  </si>
  <si>
    <t>DECRETO Nº 018/2018-PUBLICAÇÃO/VIGÊNCIA-art.. 2º: 17/09/2018 - Estabelece custeio: (ENTE 2018 – 16,60%-incluso taxa adm. 2% - sobre folha dos ativos, inclusive 13º), (ENTE A PARTIR DE 2019 – 17,57%-incluso taxa adm. 2% - sobre folha dos ativos, inclusive 13º), SUPLEMENTAR DE 2018 A 2046: (2018 – 2,07%), (2019 – 2,50%), (2020 - 3%), (2021 – 3,50%), (2022 – 4,50%), (2023 – 5,50%), as demais constam na tabela- art. 1º. FUNDAMENTO: Autorizado pelo art. 2º- Lei nº 267/2011.</t>
  </si>
  <si>
    <t>A Lei nº 1.359/2017, com vigência na data de sua publicação: 25/09/2017 (art. 4º) estabeleceu alíquota de: 11%, para os segurados, 14,39% normal para o Ente (Art. 1º) e suplementar da seguinte forma: 2 %, para 2017, 6,62 para 2018, 11,24 % para 2019, 15,86 % para 2020, 20,48 % para 2021 e demais em anexo à lei. (Art. 2º).</t>
  </si>
  <si>
    <t>DECRETO 26/2017-DE: 01/08/2017–PUBLICAÇÃO: 10/08/2017 - VIGÊNCIA/EFEITOS: 04/09/2017-(art. 2º-PRIMEIRO DIA ÚTIL DO MÊS SUBSEQUENTE À PUBLICAÇAO)- FIXA ALIQUOTA DE CONTRIBUIÇÃO-CUSTEIO-PERÍODO: 2017 A 2044 (art. 1º) sendo: (ENTE – 12,48%), SUPLEMENTARES: (2017 – 28% ), (2018 – 32% ), (2019 – 36% ), (2020 A 2044 – 59,39% )-CONF. TABELA –ART. 1º.</t>
  </si>
  <si>
    <t>Sobre o valor total da remuneração de contribuição dos servidores ativos.</t>
  </si>
  <si>
    <t>A Lei Complementar nº 012/2013, de 12/08/2013, publicada em 14/08/2013, mantém o percentual de alíquota dos Segurados em 11% (Tabela, art. 2º), estabelece o percentual da alíquota de custo NORMAL do Ente 14,67%, já incluso o percentual de 2% referente à taxa administrativa (art. 4º). Fixa percentuais de alíquotas suplementares para o período de 2013 a 2046, sendo: 2013 à 2017 (8,33%), 2018 à 2022 (15,32%), 2023 à 2027 (25,32) e demais conforme Tabela (art. 2º). Vigência em 14/08/2013 (art. 5º), sendo a exigência das alíquotas a partir de 01/09/2013 (art. 3º).</t>
  </si>
  <si>
    <t>Lei nº 632/2012/-art. 2º-prevê a taxa de administração em 2%.</t>
  </si>
  <si>
    <t>“O art. 3°da Lei n° 632/2012, publicada em 20/09/2012, alterou o art. 1° da Lei n° 493/2006, mantendo o percentual da alíquota do ente em 11%, a partir de 19/12/2012 (previsão de noventena).”</t>
  </si>
  <si>
    <t>“O art. 3°da Lei n° 632/2012, publicada em 20/09/2012, alterou o art. 1° da Lei n° 493/2006, mantendo o percentual da alíquota dos aposentados em 11%, a partir de 19/12/2012 (previsão de noventena).”</t>
  </si>
  <si>
    <t>“O art. 3°da Lei n° 632/2012, publicada em 20/09/2012, alterou o art. 1° da Lei n° 493/2006, mantendo o percentual da alíquota dos pensionistas em 11%, a partir de 19/12/2012 (previsão de noventena).”</t>
  </si>
  <si>
    <t>retificando O art.1° do Decreto n° 26/2014, publicada em 08/06/2014, modifica o percentual da alíquota do ente em 15,98% a partir de 08/06/2014.</t>
  </si>
  <si>
    <t>Art. 14 da Lei Municipal 1.298/07, foi alterado pela Lei Municipal 1.426/2010, estabelecendo as seguintes aliquota suplementares: Para 2010 de 1%, para 2011 de 1,28%, para 2012 de 1,64%, para 2013 de 2,11%, para 2014 de 2,70%, para 2015 de 3,46, para 2016 de 4,43%, para 2017 de 5,68%, para 2018 de 7,28%, para 2019 de 9,33%, para 2020 de 11,95%, para 2021 de 15,32%, para 2022 de 19,64%, para 2023 de 25,17%, para 2024 32,25%, para 2025 de 41,33%, para 2026 de 52,97% e de 2027 à 2044 de 60%.</t>
  </si>
  <si>
    <t>Art. 14 da Lei Municipal 1.298/07, foi alterado pela Lei Municipal 1.426/2010, passando  às aliquotas patronal e dos ativos a vigorarem respectivamente em 12,57% e 11%.</t>
  </si>
  <si>
    <t>complementando custeio suplementar: “O art. 1º da Lei n° 1.426/2010, publicada em 29/12/2010, fixou percentuais de alíquota suplementar para o período de 2010 a 2044.”</t>
  </si>
  <si>
    <t>DECRETO Nº 1063/2018-DE: 31/10/2018-PUBLICADO: 01/11/2018-VIGÊNCIA: DATA PUBLICAÇÃO- ESTABELECE CUSTEIO-art. 1º e ANEXO I: (ENTE NORMAL – 11,81%), SUPLEMENTAR/PERÍODO: DE 2018 A 2043: (2018 e 2019 - 9%), (2018 e 2019 - 9%), (2020 – 10,40%), (2021 - 12%), (2022 – 13,80%), (2023 – 15,90%), as demais constam na norma. FUNDAMENTO: (AUTORIZAÇÃO PARA ALTERAR CUSTEIODO ENTE POR DECRETO: Art. 3º da Lei nº 510/2009).OBS: Redução de Alíquota.</t>
  </si>
  <si>
    <t>LEI N° 509/2011 - DE: 27/12/2011– PUBLICADO: 28/12/2011/ VIGÊNCIA-(Art. 2 º- § 1º): FICA INSTITUÍDA A PARTIR DE 20/12/2011 A REVISÃO DO PLANO DE AMORTIZAÇÃO podendo SEUS EFEITOS RETROAGIR A COMPETÊNCIA JANEIRO/2011(*APLICADA NESTE CASO, a 1ª data de vigência estabelecida na legislação - 20/12/2011 e, quanto a previsão “...PODENDO retroagir a competência janeiro/2011-NÃO SERÁ APLICADA – De acordo com o disposto na Portaria 402/2008-§ 5º “É vedada a redução de alíquotas de contribuição com efeitos retroativos. (Incluído pela Portaria MPS nº 563, de 26/12/2014). ESTABELECE: Déficit indicado no Parecer Atuarial – exercício 2010: R$ 3.781.305,84 – AMORTIZAÇÃO (35 anos)-(SUPLEMENTAR INICIAL – 3,58%), conf. tabela-PERÍODO: DE 2011 A 2045-sendo (2011 - 3,58%), (2012 - 3,88%), (2013 - 4,18%), (2014 - 4,48%), (2015 - 4,78%), (2016 – 5,08%), (2017 - 5,39%), (2018 - 5,69%), (2019 - 5,99%), (2020 – 6,29%), (2021 – 6,59%), (2022 - 6,89%), (2023 – 7,19%), (2024 – 7,49%), (2025 - 7,79%), e demais conforme  tabela PLANO DE AMORTIZAÇÃO (art. 2º-§ 1º).ART. 4º REVOGA A LEI Nº 492-2010. (AUTORIZA REVISÃO DO PLANO DE CUSTEIO POR ATO DO CHEFE DO PODEER EXECUTIVO - LEI Nº 509/2011-ART. 2º-§ 2º)</t>
  </si>
  <si>
    <t>a Lei 384/2009, publicada em 30/10/2009, em seu artigo 2º cria o Fundo Previdenciário Capitalizado e no artigo 3º cria o Fundo Previdenciário Financeiro, com data de corte em 31/12/1999. A Lei nº 280/2005, em seu artigo 1º fixa a alíquota dos segurados ativos em 11%. A Lei 317/2006 em seu artigo 2º fixa a alíquota dos segurados aposentados e pensionistas em 11%. A Lei 404/2010, em seu artigo 2º fixa a alíquota do Ente em 15,10%.</t>
  </si>
  <si>
    <t>Lei nº 404/2010 - fica criado aporte financeiro para o fundo previdenciário capitalizado instituído pela Lei nº 384/2009, cuja alíquota será de 1,63% incidente sobre o total da base de contribuição regulamenada no parágrafo único do artigo 1º da Lei nº 280/2005 com vigência até 31 de dezembro de 2044.</t>
  </si>
  <si>
    <t>O art. 1° do Decreto nº 2.309/2012, publicada em 23/04/2012, manteve o percentual de 11% da alíquota anteriormente vigente.</t>
  </si>
  <si>
    <t>DECRETO Nº 2665/2018-DE: 03/07/2018–PUBLICADA: 05/07/2018 - VIGÊNCIA-art. 3º: 05/07/2018- ESTABELECE  CUSTEIO: (ENTE–15,72%),  SUPLEMENTAR/PERÍODO: 2018 A 2047: (2018 – 11,88%),  (2019 - 15,43%), (2020 - 19,95%), (2021 - 24,47%), (2022 - 28,99%), demais constam na norma. (LEGISLAÇÃO QUE AUTORIZA ALTERAR CUSTEIO DO ENTE POR ATO DO PODER EXECUTIVO: Art. 11 da Lei nº 957/2008).</t>
  </si>
  <si>
    <t>O art. 1º da Lei Municipal nº 653/2014, de 16 de setembro de 2014, publicada em 16/09/2014 altera o percentual da alíquota do ente para 22%, a partir de 30/06/2014.</t>
  </si>
  <si>
    <t>O art. 1º da Lei Municipal nº 653/2014, de 16 de setembro de 2014, publicada em 16/09/2014 mantém o percentual da alíquota de 11%, a partir de 30/06/2014.</t>
  </si>
  <si>
    <t>LEI Nº 743/2018-PUBLICAÇÃO: 05/03/2018–VIGÊNCIA-art. 3º: 05/03/2018 - Estabelece amortização–SUPLEMENTAR/PERÍODO: DE 2018 A 2045: (2018 – 29,35%), (2019 – 36,25%), (2020 – 43,15%), (2021 – 50,05%), (2022 – 56,95%), demais constam na norma.</t>
  </si>
  <si>
    <t>complementando custeio suplementar: O art. 2º do Decreto n° 031/2011, publicada em 30/11/2011, fixou percentuais de alíquota suplementar para o período de 2011 a 2045.”</t>
  </si>
  <si>
    <t>A LEI Nº 1226/2017-DE: 13/07/2017– PUBLICAÇÃO: 13/07/2017 - VIGÊNCIA/EFEITOS: 01/11/2017(art. 2º-PRIMEIRO DIA ÚTIL DO 4º MÊS SUBSEQUENTE AO DE SUA PUBLICAÇAO)- Altera o ANEXO ÚNICO – ART. 2º - 1200/2016 – PLANO DE AMORTIZAÇÃO-REAVALIAÇÃO ATUARIAL DE JUNHO/2017 – CUSTEIO-PERÍODO: 2017 A 2049 (art. 1º) sendo: (SEGURADOS – 11%), (ENTE – 16,76%), SUPLEMENTARES: (2017 – 7,69% ), (2018 – 11,23% ), (2019 – 14,76% ), (2020 – 18,30% ), (2021 – 21,83% ), e demais CONF. TABELA –Art. 1º.</t>
  </si>
  <si>
    <t>complementando custeio suplementar: O art. 1º do Decreto n° 027/2011, publicado em 27/10/2011, fixou novos percentuais de alíquota suplementar para o período de 2011 a 2045.”</t>
  </si>
  <si>
    <t>Reanalisando temos: Decreto Nº 024/2011-Autorizado pela Lei nº 389/20060-Art. 87-Publ../VIGÊNCIA:  02/05/2011 - Define a composição alíquota...patronal –do § 7º, art. 16, Lei 398-2006, alterada pela Lei nº 486/2011-A alíquota patronal de 21% é composta da seguinte forma: (NORMAL - 13% + SUPLEMENTAR - 8%), a partir desta data, ...35 anos. X---X---X/Lei nº 486-2011-Publ.02/03/2011 – VIGÊNCIA- ver art. 3º-I: (PARA O ENTE:  01/01/2011 – ALIQUOTA - 21%), (PARA OS SEGURADOS – 01/06/2011- ALIQUOTA-13%), mantém a segregação.  X---X---X---Lei nº 398-2006-Publ.  11/12/2006 - VIGÊNCIA: 01/04/2007-ver art. 88/Estabelece SEGREGAÇÃO DE MASSAS: (art. 16 e §§ 7º e 8º)–1) - FUNDO FINANCEIRO-repartição simples: ... Servidores...ingressaram ... até o dia anterior a publicação da lei (11/12/2006 ). 2 ) -   FUNDO PREVIDENCIÁRIO-fundo capitalizado: ... Servidores...ingressaram ... a partir da data de publicação da lei (11/12/2006)-ALIQUOTAS: (SEGURADOS-11%), (ENTE – 12,97%).</t>
  </si>
  <si>
    <t>O art. 1º da LC 012/2012ei nº 2953/2013, publicada em 30/06/2012, mantém o percentual de 11,00%, da alíquota anteriormente vigente. O art.2º prevê anterioridade nonagesimal para início de aplicação da nova alíquota, a partir de 29/09/2012.</t>
  </si>
  <si>
    <t>O Decreto N° 093/2017 -DE: 20/12/2017– PUBLICADO: 20/12/2017 VIGÊNCIA:01/01/2018. O Município alterou a alíquota normal do ente para 9,82%, já incluída a taxa de administração de 2% e custeio suplementar para período 2017 a 2051, sendo:  2017 a 2021 (14,18%) e de 2022 a 2051 (39,78%. Decreto autorizado pelo § 4° do art. 1° da LC n° 012/2012.</t>
  </si>
  <si>
    <t>A LC nº 105/2015, de 22/06/2015, publicada nesta mesma data, mantém o percentual de alíquota dos Segurados em 11% (art. 102) e altera a alíquota NORMAL do ENTE para 20% (art. 107), não estabelecendo nesta LC o Plano a serem aplicadas, portanto, serão utilizadas as  mesmas alíquotas tanto para o Plano Previdenciário, quanto para o Financeiro, ou seja, de 20% para o ente e de 11% para os segurados. Vigência em 22/06/2015 (art. 147).</t>
  </si>
  <si>
    <t>A LC nº 113/2016, de 11/04/2016, publicada nesta mesma data, estabelece o percentual de alíquota NORMAL do ENTE em 22%, para o Plano FINANCEIRO (I, art. 1º), e em 11% para o Plano PREVIDENCIÁRIO (II, art. 1º).. Vigência em 11/04/2016 (art. 4º).</t>
  </si>
  <si>
    <t>Alíquotas suplementares de:1,50% para 2011,3,00% para 2012,4,50% para 2013,6,00% para 2014,7,50% para 2015,9,00% para 2016,10,50% para 2017,12,00% para 2018,13,50% para 2019,34,74% para 2020 até 2043.</t>
  </si>
  <si>
    <t>O art. 1º do Decreto n° 217/2013, publicado  em 01/07/2013, alterou o art. 15 da Lei n° 1042/2005, alterado pelo art. 1º da Lei nº 1150/2010, modificando o percentual da alíquota do plano financeiro do ente para 22,00%, a partir de 01/07/2013</t>
  </si>
  <si>
    <t>Desconsiderar a observação abaixo, tendo em  vista, que trata de registro de alíquota para o plano financeiro.</t>
  </si>
  <si>
    <t>O art. 2º da  Lei nº 456/2013, publicada em 01/08/2013,  que dá nova redação ao art. 14 da Lei Municipal n° 359/2006 e inclui os §§ 6°, 7° e 8° ao art. 13 da mesma Lei, estabelece a segregação de massa do respectivo regime próprio, criando um Plano financeiro e um Plano Previdenciário, fixando a alíquota dos aposentados em 11%, com data de corte em 30/09/2012.</t>
  </si>
  <si>
    <t>O art. 2º da  Lei nº 456/2013, publicada em 01/08/2013,  que dá nova redação ao art. 14 da Lei Municipal n° 359/2006 e inclui os §§ 6°, 7° e 8° ao art. 13 da mesma Lei, estabelece a segregação de massa do respectivo regime próprio, criando um Plano financeiro e um Plano Previdenciário, fixando a alíquota dos pensionistas em 11%, com data de corte em 30/09/2012.</t>
  </si>
  <si>
    <t>Cláudio.Soares – A Lei nº 485/2016, publicada em 27/07/2016, manteve o percentual de alíquota dos SEGURADOS ATIVOS em 11,00% (art. 1º, § único). Alterou o percentual de alíquota NORMAL DO ENTE para 22,00%, para os  FUNDOS FINANCEIRO e PREVIDENCIÁRIO (art. 1º). Vigência em 27/07/2016 (art. 2º).</t>
  </si>
  <si>
    <t>O art. 3º do Decreto nº 010/2012, publicada em 01/08/2012, alterou o art. 1º da Lei nº 617/2011, mantendo o percentual de 11% da alíquota anteriormente vigente, incidente sobre a remuneração de contribuição definida no art. 15 da Lei nº 572/2007.</t>
  </si>
  <si>
    <t>RETIFICAÇÃO:O art. 2º do Decreto nº 010/2012, publicado em 01/08/2012, alterou o art. 1º da Lei nº 617/2011, modificando o percentual da alíquota do Ente para 10,82%, incidente sobre a remuneração de contribuição definida no art. 15 da Lei nº 572/2007.</t>
  </si>
  <si>
    <t>Lei nº239/2011 estabelece prazo nonagesimal no art.91. Lei publicada em em 24/08/2011.</t>
  </si>
  <si>
    <t>Incidente sobre o valor da parcela dos proventos que supere o limite máximo estabelecido para os benefícios do RGPS.</t>
  </si>
  <si>
    <t>Contribuição incidente sobre a totalidade da base  de contribuição. A lei prevê que a alíquota entrará em vigor noventa dias após publicação da lei.</t>
  </si>
  <si>
    <t>Incidente sobre a remuneração mensal dos servidores.</t>
  </si>
  <si>
    <t>Art. 87 da Lei nº 211/2007 - O sistem previdenciário é híbrido adotando-se  o regime de repartição simples e o regime de capitalização.</t>
  </si>
  <si>
    <t>A Lei 979/2017, de 1/12/17 – PUBLICAÇÃO/ VIGÊNCIA: 2/12/2017(Art. 83 Inciso III). EFEITOS PARA OS SEGURADOS (Art. 83 Inciso I): 3/3/2018, Noventena Constitucional. Cria RPPS e estabelece custeio (Art.57) NORMAL do ENTE: 13%, já incluídos 2% de taxa administrativa (Art. 56 §3º). SEGURADOS: 11%. Poderá estabelecer novo custeio por meio de Decreto (Art. 57 § 9º).</t>
  </si>
  <si>
    <t>O Decreto nº 22/2018 publicado em 29.08.2018 e efeitos a partir de 01.12.2018 (art. 5º) fixa alíquota patronal em 13 %, já incluído 2 % de taxa de adm. Ademais,  fixa alíquota suplementar para o período de 2018 2052, sendo: 2018 a 2022 em 1 %, as demais constam da norma (art. 2º). Poderá estabelecer novo custeio por meio de Decreto (Art. 57 § 9º da Lei 979/2017).</t>
  </si>
  <si>
    <t>Segundo o art. 14 § 1º haverá contribuição sobre oauxíli-doença, maternidade e o 13º salário.</t>
  </si>
  <si>
    <t>Segundo o art. 14 § 1º haverá contribuição sobre o 13º salário.</t>
  </si>
  <si>
    <t>Segundo o art. 14 § 1º haverá contribuição sobre  o 13º salário.</t>
  </si>
  <si>
    <t>O Decreto nº 44/2017, de 27/9/17(autorizado pelo Art. 15 da Lei nº 12/2005) – PUBLICAÇÃO: 29/9/2017 - EFEITOS/VIGÊNCIA: 1/10/2017 (Art. 2º): Revoga o Decreto 38/2011. Estabelece custeio (Art. 2º): (NORMAL - 11%).</t>
  </si>
  <si>
    <t>O Art.1°/2° da Lei nº 1661/2006, faz a segregação de massas - o sistema previdenciário adotado pelo BELO JARDIM PREV é híbrido, adotando-se os seguintes modelos de financiamento: I - repartição simples para os aervidores que ingressaram no serviço público municipal até o início da vigência desta lei (21/09/2006). II - capitalização para os servidores que vierem a ser admitidos, na forma da legislação federal pertinente. Art, 87-A - Fica criado o Fundo Previdenciário Municipal. Art. 87-C - Fica criado o Fundo Financeiro para custear paralelamente aos recursos orçamentários e às respectivas contribuições do município. Fixando a alíquota do ente em 15,30%.</t>
  </si>
  <si>
    <t>O Art.1°/2° da Lei nº 1661/2006, faz a segregação de massas - o sistema previdenciário adotado pelo BELO JARDIM PREV é híbrido, adotando-se os seguintes modelos de financiamento: I - repartição simples para os aervidores que ingressaram no serviço público municipal até o início da vigência desta lei (21/09/2006). II - capitalização para os servidores que vierem a ser admitidos, na forma da legislação federal pertinente. Art, 87-A - Fica criado o Fundo Previdenciário Municipal. Art. 87-C - Fica criado o Fundo Financeiro para custear paralelamente aos recursos orçamentários e às respectivas contribuições do município. Fixando a alíquota do inativo em 11%.</t>
  </si>
  <si>
    <t>O Art.1°/2° da Lei nº 1661/2006, fixa a alíquota dos pensionistas em 11%.</t>
  </si>
  <si>
    <t>Art. 87-B da Lei nº 1601/2004, acrescentado pela Lei nº 1661/2006.</t>
  </si>
  <si>
    <t>Art.87 da Lei nº 1661/2006 - o sistema previdenciário adotado pelo BELO JARDIM PREV é híbrido, adotando-se os seguintes modelos de financiamento: I - repartição simples para os aervidores que ingressaram no serviço público municipal até o início da vigência desta lei (21/09/2006). II - capitalização para os servidores que vierem a ser admitidos, na forma da legislação federal pertinente. Art, 87-A - Fica criado o Fundo Previdenciário Municipal. Art. 87-C - Fica criado o Fundo Financeiro para custear paralelamente aos recursos orçamentários e às respectivas contribuições do município.</t>
  </si>
  <si>
    <t>Reanalisando: A  Lei Municipal nº 682/2016, publicada em 02/01/2017 e com vigência a partir de 01/02/2017 (art.4 º), fixou o percentual de alíquota: (ente - 13,82%).  alíquota suplementar para o período de 2016 a 2044, sendo (2016 – 18%), (2017 – 21%), (2018 – 24%), (2019 – 27%), (2020-30%) e as demais alíquotas suplementares conforme tabela do art. 2º.</t>
  </si>
  <si>
    <t>incidentente sobre a remuneração mensal de contribuição.</t>
  </si>
  <si>
    <t>Incidente sobre os proventos que superem o limite máximo estabelecido para os benefícios do RGPS.</t>
  </si>
  <si>
    <t>O art. 1º do Decreto nº 933/2014, de 23 de janeiro de 2014, publicada em 23/01/2014 altera o percentual da alíquota do ente para 19,55%, a partir de 23/01/2014.</t>
  </si>
  <si>
    <t>O Decreto nº 2.067/2017, de 02/01/2017, PUBLICAÇÃO/VIGÊNCIA em 02/01/2017. (Art. 2º). Autorizado pelo Art. 1º da Lei 968/2010.  Altera o Decreto nº 933/2014 e estabelece que a alíquota do ENTE: 10,50% (já modificada pelo Dec. 1.182/2016) permanecerá vigente (2017) e posteriormente até a conclusão de estudos atuarias para majoração de novas alíquotas.</t>
  </si>
  <si>
    <t>O Decreto nº 006/2018 pub./vig. em 07.03.2018  e efeitos retroativos a 01/01/2018 (art. 2º) estabelece alíquota patronal em 13,97 e  em 2 % de taxa de adm. sem mencionar, no entanto, se esse percentual relativo à taxa está incluído na alíquota patronal. Ademais, fixa alíquota suplementar para o período de 2018 a 2040, sendo: (2018 = 19 %), (2019 26 %), (2020 = 33 %), (2021 = 40 %) e (2022 = 47 %). As demais constam da tabela anexa à norma (art. 1º).</t>
  </si>
  <si>
    <t>Incidente sobre a base de cálculo previdenciária estabelecida em Lei Municipal.</t>
  </si>
  <si>
    <t>Incidente sobre a base de cálculo definida em lei municipal.  Incidente sobre a parcela que supere o limite máximo do RGPS. No caso de portador de doença incapacitante, assim definida em lei, sobre parcela que supere o dobro do limite máximo do RGPS.</t>
  </si>
  <si>
    <t>Decreto nº 18/2018, de 4/6/2018 – PUBLICAÇÃO: 4/6/2018 EFEITOS/VIGÊNCIA: retroage a 1/6/2018(Art. 5º/6º). Autorizado pelo Art. 3º da Lei nº 1.489/2010. Estabelece custeio (Art.2/Tabela): ENTE NORMAL 18,40%, já incluído 2% de tx. adm. SUPLEMENTAR, no período de: 2018 a 2043: (2018 - 10,35%), (2019 - 14,04%), (2020 - 17,72%), (2021 – 21,41%), (2022 – 25,09%) as demais constam na norma (tabela).</t>
  </si>
  <si>
    <t>A Lei nº 1010/2017, de 19/9/17– PUBLICAÇÃO/VIGÊNCIA: 20/9/17(Art. 3º). Estabelece custeio: NORMAL do ENTE (Art. 1º): 18%, já incluídos 2% tx adm. - SEGURADOS: 13%. SUPLEMENTAR no período de 2017 a 2043(Art. 1º/tabela), sendo: (2017 – 6,18%), (2018 – 13%), (2019 – 18%), (2020 – 28%), (2021 – 38%). A lei autoriza a emissão de decreto para estabelecimento de novas alíquotas. (Art. 2º).</t>
  </si>
  <si>
    <t>Reanalisando:O Decreto n° 03/2016, publicada em 11/02/2016, alterou o percentual da alíquota NORMAL do ENTE em 18,27%. Dos segurados em 11% e fixou alíquotas suplementares para os anos de 2016 a 2020, sendo de 2016(3,03%), 2017 (6,19%), 2018 (9,35%), 2019 (12,51%) e 2020 (15,67%).Vigência na data de publicação, com efeitos retroativos a 1º de fevereiro de 2016(art. 4º).</t>
  </si>
  <si>
    <t>O Decreto nº 07/2017, de 09/02/2017, publicado em 09/02/2017, (autorizado pela Lei nº 831/2013), altera o percentual da alíquota NORMAL do ente para 18,99% (art. 1º), e fixa percentuais de alíquotas SUPLEMENTARES para o período de 2017 a 2043, sendo: 2017 (17,89%), 2018 (21,05%), 2019 (24,21%), 2020 (27,37%), 2021 (30,52%) e demais conforme tabela (art. 1º).  Vigência na data da publicação, com refeitos retroativos a 01/02/2017 (art. 4º).</t>
  </si>
  <si>
    <t>“O art. 4° da Lei nº 406/2014, publicada em 31/07/2014, alterou o art. 57 da Lei nº 271/2006, mantendo o percentual de 11% da alíquota anteriormente vigente.”</t>
  </si>
  <si>
    <t>O Decreto n° 30/2017 - DE 12/09/2017 - PUBLICAÇÃO: 12/09/2017 – VIGÊNCIA/EFEITOS: 01/01/2018 – (ver art. 5º- 1º dia mês seguinte à noventena)-ESTABELECE CUSTEIO: (ENTE – 12,07% - INCLUÍDO 2% DE TAXA ADM ), SUPLEMENTAR/PERÍODO: 2017 – 2050: (2017 A 2021 – 11,93%), (2022 A 2026 – 56,16%). AUTORIZA ESTABELECER CUSTEIO DO ENTE POR DECRETO – ART. 1º § 10º - LEI Nº 366/2012.</t>
  </si>
  <si>
    <t>“O art.1° da Lei Municipal n° 287/2010, publicada em 28/05/2010, fixou percentuais de alíquota suplementar a partir de 28/10/2010.</t>
  </si>
  <si>
    <t>O Art. 1° da Lei Municipal n° 287/2010, publicada em 28 de maio de 2010, altera os arts. 15 e 87 da Lei Municipal n° 153/2004, estabelecendo que o Sistema Previdenciário adotado pelo IPRESB é híbrido, criando um Fundo Financeiro e um Fundo Previdenciário, com  data de corte em 28 de maio de 2010, fixando a alíquota normal do ente em 14%.</t>
  </si>
  <si>
    <t>O Art. 1° da Lei Municipal n° 287/2010, publicada em 28 de maio de 2010, altera os arts. 15 e 87 da Lei Municipal n° 153/2004, estabelecendo que o Sistema Previdenciário adotado pelo IPRESB é híbrido, criando um Fundo Financeiro e um Fundo Previdenciário, com  data de corte em 28 de maio de 2010, fixando a alíquota para os ativos em 11%.</t>
  </si>
  <si>
    <t>O Art. 1° da Lei Municipal n° 287/2010, publicada em 28 de maio de 2010, altera os arts. 15 e 87 da Lei Municipal n° 153/2004, estabelecendo que o Sistema Previdenciário adotado pelo IPRESB é híbrido, criando um Fundo Financeiro e um Fundo Previdenciário, com  data de corte em 28 de maio de 2010, fixando a alíquota para os inativos em 11%.</t>
  </si>
  <si>
    <t>O Art. 1° da Lei Municipal n° 287/2010, publicada em 28 de maio de 2010, altera os arts. 15 e 87 da Lei Municipal n° 153/2004, estabelecendo que o Sistema Previdenciário adotado pelo IPRESB é híbrido, criando um Fundo Financeiro e um Fundo Previdenciário, com  data de corte em 28 de maio de 2010, fixando a alíquota para os pensionistas em 11%.</t>
  </si>
  <si>
    <t>ANÁLISE ATUAL (ANNE em 01/09/05): Incidente sobre a remuneração mensal dos servidores.</t>
  </si>
  <si>
    <t>ANÁLISE ATUAL (ANNE em 01/09/05): Incidente sobre os proventos de aposentadoria e pensões que superem o limite máximo estabelecido para os benefício do RGPS de que trata o art. 201 da CF.</t>
  </si>
  <si>
    <t>Lei 287 de 28 de maio de 2010 - mantém contribuição de 14% patronal, altera contribuição a titulo de custo suplmentar para 1%  e mantém sistema híbrido (ou seja financeiro e repartição) com novas regras vide  Lei 287-2010.</t>
  </si>
  <si>
    <t>“O art. 1° da Lei Municipal n° 287, publicada em 28/05/2010, fixou percentual de alíquota suplementar para o período de a partir de 28/05/2010.</t>
  </si>
  <si>
    <t>Isabella - 21/07/2006 - incidente também sobre o abono anual.</t>
  </si>
  <si>
    <t>Incidente também sobre o abono anual.</t>
  </si>
  <si>
    <t>Lei nº 256/2010 - Plano de Amortização: 2010 - 15,24% 2011 - 17,62% 2012 - 20% 2013 - 22,38% 2014 - 24,76% 2015 - 27,14% 2016 - 29,52% 2017 - 31,90% 2018 - 34,28% 2019 a 2044 - 36,66%.</t>
  </si>
  <si>
    <t>(Miriam - 18/04/2006):  O art. 4º da Lei nº 174/2006 alterou o art. 60, inciso I, da Lei Complementar nº 141/2004, aumentando a alíquota para 13,21%, incidente sobre a totalidade da base de contribuição.</t>
  </si>
  <si>
    <t>(Miriam - 18/04/2006):  O art. 4º da Lei nº 174/2006 alterou o art. 60, inciso II, da Lei Complementar nº 141/2004, aumentando a alíquota para 13,21%, incidente sobre o valor da parcela dos proventos de aposentadoria que supere 50% do limite máximo estabelecido para os benefícios do RGPS.</t>
  </si>
  <si>
    <t>(Miriam - 18/04/2006):  O art. 4º da Lei nº 174/2006 alterou o art. 60, inciso II, da Lei Complementar nº 141/2004, aumentando a alíquota para 13,21%, incidente sobre o valor da parcela dos proventos de pensão que supere 50% do limite máximo estabelecido para os benefícios do RGPS.</t>
  </si>
  <si>
    <t>A Lei nº 3342/2017, de 22/12/2017– -PUBLICAÇÃO/VIGÊNCIA: 29/12/2017(Art. 128) EFEITOS PARA OS SEGURADOS 30/03/2018 – Noventena a partir da Publicação conforme previsão Constitucional – Art. 195 - § 6º. Estabelece custeio (Incisos I e II, Art. 95) que  prevê: SEGURADOS 14% para os PLANOS: Financeiro e Previdenciário. ENTE NORMAL (Incisos I e II, Art. 95) que estabelece 22% para o PLANO FINANCEIRO, (para segurados ativos admitidos antes de 27/12/2005) e 22% para o PLANO PREVIDENCIÁRIO (para segurados ativos admitidos a partir de 27/12/2005). Prevê no § 5° do art. 94 que a taxa anual de administração será de 2% do valor total das remunerações, subsídios, proventos e pensões pagos aos segurados e beneficiários do CABOPREV no exercício anterior. Autoriza no § 2° do art. 96 a revisão do custeio por meio de Decreto do poder executivo.</t>
  </si>
  <si>
    <t>Reanalisando: Tendo em vista que ainda constava no sistema alíquota dos segurados em 11%-(vez que a Lei nº 3342/2017, de 22/12/2017– -PUBLICAÇÃO/VIGÊNCIA: 29/12/2017(Art. 128) EFEITOS PARA OS SEGURADOS 30/03/2018 – Noventena a partir da Publicação conforme previsão Constitucional – Art. 195 - § 6º. Estabelece custeio (Incisos I e II, Art. 95) que  prevê: SEGURADOS 14% para os PLANOS: Financeiro e Previdenciário.).</t>
  </si>
  <si>
    <t>A Lei nº 1.832/2017, de 07/04/17 – PUBLICAÇÃO: 07/04/17 (Art. 6º) – EFEITOS PARA O ENTE: 07/04/17, não retroage, conf. NOTA CONJUNTA CGNAL/CGACI 01/2015 (A norma diminui o valor de contribuição do Ente). EFEITOS PARA OS SEGURADOS (Art. 6º): 07/07/2017, em atendimento a noventena conforme previsão no art. 195, § 6º - CF. Estabelece custeio (Art.1º/2º): NORMAL do ENTE para 27%. SEGURADOS: 13,50%. SUPLEMENTAR (Art. 2º) para o período de 2017 a 2045, sendo (2017– 0%), (2018 – 5%), (2019-15%), (2020 – 25%), (2021 – 35%).</t>
  </si>
  <si>
    <t>A Lei n° 435/2017, publicada em 03/02/2017, alterou o percentual da alíquota NORMAL do ENTE para 20,05%(incluindo 2% de tx.adm.), segurados em 11% e fixou alíquotas suplementares para 2017 a 2020  ( 3,95%) para 2021 a 2045 (106,89%) conforme tabela do art.2º. Vigência  a partir de 90 dias da data de publicação em 03/02/2017  ( art.5º) para os segurados.</t>
  </si>
  <si>
    <t>A Lei nº 623/2017, de 28/03/17 – PUBLICAÇÃO/VIGÊNCIA: em 28/3/2017 (Art. 5º). Estabelece alíquotas (Art.1º/2º/3º): (ENTE – 15,40%, já incluídos 2% tx. adm. e prevê aporte correspondente a 50% do total da remuneração de contribuição de inativos e pensionistas - Art. 2º §1º), SEGURADO: 11% - SUPLEMENTAR: Para o período de 2017 a 2044, sendo: (2017 a 2020 – 6,60%), (2021 a 2044 – 106,84).</t>
  </si>
  <si>
    <t>ANÁLISE ATUAL (ANNE em 01/07/05): Incidente sobre a totalidade da base de contribuição.</t>
  </si>
  <si>
    <t>ANÁLISE ATUAL (ANNE em 01/07/05): Incidente sobre o valor da parcela dos proventos de aposentadorias que supere o limite máximo estabelecido para os benefícios do RGPS.</t>
  </si>
  <si>
    <t>ANÁLISE ATUAL (ANNE em 01/07/05): Incidente sobre o valor da parcela dos proventos de pensões que supere o limite máximo estabelecido para os benefícios do RGPS.</t>
  </si>
  <si>
    <t>A Lei nº 558/2012 altera a alíquota do ente para 22,80%, incidentes sobre a totalidade da base de contribuição.</t>
  </si>
  <si>
    <t>“O art. 1° da Lei n° 601/2014, publicada em 03/12/2014, alterou o art. 14 da Lei n° 328/2007, modificando o percentual da alíquota do ente para 16,64%, a partir de 01/01/2014, previsão no art. 2° que retroage a partir desta data.”</t>
  </si>
  <si>
    <t>“O art. 1° da Lei n° 601/2014, publicada em 03/12/2014, alterou o art. 14 da Lei n° 328/2007, mantendo o percentual de 11%, a partir de 01/01/2014, previsão no art. 2° que retroage a partir desta data.”</t>
  </si>
  <si>
    <t>O art. 13, II da Lei n° 299/2010, publicada em 26/10/2010, alterou o art. 42, II da Lei n° 236/2006, mantendo o percentual de 11% da alíquota anteriormente vigente, incidente sobre a remuneração de contribuição definida no art.42, III da Lei nº 236/2006.  O art. 92 prevê anterioridade nonagesimal para vigência da le nº 299/2010 no que se refere às contribuições dos segurados ativos, aposentados e pensionistas. Assim, a alíquota sob a vigência da nova lei será aplicada a partir de 24/01/2011.</t>
  </si>
  <si>
    <t>O art. 6º da  Lei nº 1558/2011, publicada em 20/10/2011,  estabelece a segregação de massa do respectivo regime próprio, criando um Plano financeiro e um Plano Previdenciário, fixando a alíquota normal do ente em 14,20%, com data de corte em 31/12/2008.</t>
  </si>
  <si>
    <t>O inciso I do art. 5º da  Lei nº 1558/2011, publicada em 20/10/2011,  estabelece a segregação de massa do respectivo regime próprio, criando um Plano financeiro e um Plano Previdenciário, fixando a alíquota do servidor ativo em 11%, com data de corte em 31/12/2008.</t>
  </si>
  <si>
    <t>O inciso II do art. 5º da  Lei nº 1558/2011, publicada em 20/10/2011,  estabelece a segregação de massa do respectivo regime próprio, criando um Plano financeiro e um Plano Previdenciário, fixando a alíquota dos inativo em 11%, com data de corte em 31/12/2008.</t>
  </si>
  <si>
    <t>O inciso II do art. 5º da  Lei nº 1558/2011, publicada em 20/10/2011,  estabelece a segregação de massa do respectivo regime próprio, criando um Plano financeiro e um Plano Previdenciário, fixando a alíquota dos pensionistas em 11%, com data de corte em 31/12/2008.</t>
  </si>
  <si>
    <t>Incidentes sobre os respectivos vencimentos e vantagens incorporadas e incorporáveis na forma da lei, inclusive sobre o Abono Anual.</t>
  </si>
  <si>
    <t>Incidente sobre o valor da parcela dos proventos da aposentadoria e pensão que supere o limite máximo estabelecido para os benefícios do RGPS.</t>
  </si>
  <si>
    <t>Lei n.1558/2011 - a implantação da segregação de massas se dará a partir de 01/11/2011.  O Fundo Financeiro terá por finalidade o custeio dos benefícios dos atuais segurados inativos e pensionistas e dos atuais segurados ativos admitidos até 31 de dezembro de 2008. O Fundo Previdenciário terá por finalidade o custeio dos benefícios dos segurados ativos admitidos a partir de 01 de janeiro de 2009. Aqueles que, a partir da publicação desta lei (20/10/2011).</t>
  </si>
  <si>
    <t>O inciso I do art. 15 da  Lei nº 386/2009, publicada em 03/08/2009,  estabelece a segregação de massa do respectivo regime próprio, criando um Plano financeiro e um Plano Previdenciário, fixando a alíquota normal do ente em 14,58%, com data de corte em 03/08/2009.</t>
  </si>
  <si>
    <t>O inciso II do art. 15 da  Lei nº 386/2009, publicada em 03/08/2009,  estabelece a segregação de massa do respectivo regime próprio, criando um Plano financeiro e um Plano Previdenciário, fixando a alíquota do ativo em 11%, com data de corte em 03/08/2009.</t>
  </si>
  <si>
    <t>O inciso III do art. 15 da  Lei nº 386/2009, publicada em 03/08/2009,  estabelece a segregação de massa do respectivo regime próprio, criando um Plano financeiro e um Plano Previdenciário, fixando a alíquota do inativo em 11%, com data de corte em 03/08/2009.</t>
  </si>
  <si>
    <t>O inciso III do art. 15 da  Lei nº 386/2009, publicada em 03/08/2009,  estabelece a segregação de massa do respectivo regime próprio, criando um Plano financeiro e um Plano Previdenciário, fixando a alíquota dos pensionistas em 11%, com data de corte em 03/08/2009.</t>
  </si>
  <si>
    <t>O artigo 88 da Lei 386/2009 estabelece a segregação de massa, adotando-se o sistema de repartição simples para os servidores que ingressaram antes da vigência dessa lei e o de capitalização para os novos servidores adimijtidos após o inínicio de vigência da mesma.</t>
  </si>
  <si>
    <t>A Lei nº 314/2015, de 28/9/15– PUBLICAÇÃO: 28/10/15(Art. 3º) – VIGÊNCIA/EFEITOS: Não retroage a 1/1/2015 (Art. 3º), conf. NOTA CONJUNTA CGNAL/CGACI 01/2015 (A norma diminui o valor de contribuição do Ente). Estabelece custeio (Art. 1º) NORMAL do ENTE: 14,10%. SEGURADOS: 11%. SUPLEMENTAR: 9%.</t>
  </si>
  <si>
    <t>Incidente sobre a totalidade de rmuneração de contribuição.</t>
  </si>
  <si>
    <t>LEI Nº 6020/2018-PUBL. 29/03/2018–VIGÊNCIA-art. 7º): 29/03/2018 - ESTABELECE CUSTEIO: DÉFICIT ATUARIAL: R$ 667.667.951,26 – DATA BASE: 31/12/2016 – Realizará amortização em 35 anos, Conf. Projeção ESTAB. NO RESUMO DA AV. ATUARIAL, DATA BASE 31/12/2017 – ANO BASE 2017 – PÁG. Nº 06-EM APORTES MENSAIS-CUJA QUITAÇÃO ENCONTRA-SE PREVISTA P/OCORRER EM 2051. § 2º - A TABELA DE APORTES PODERÁ SER REVISTA. § 3º - NA HIPÓTESE DE ALTERAÇÃO DA TAB. MEDIANTE DECRETO DO PODER EXECUTIVO MUNICIPAL. As parcelas mensais ..do aporte deverão ser repassadas ...até o 5º dia útil do mês subs. ao da competência, sob pena de multa de 1%, juros simples de 0,5%, correção monetária pela variação do IPCA/IBGE. Excepcionalmente p/2017 o valor do APORTE ANUAL SERÁ PAGO EM 01 PARCELA MENSAL. A PARTIR DE 2018 ATÉ 2051 – O APORTE ANUAL SERÁ PAGO EM 12 PARCELAS MENSAIS E CONSECUTIVAS. Art. 2º - FICA AMORTIZADO -do plano de equac. proposto para o exerc. 2017, que é de R$ 23.921.440,16, o montante dos aportes financeiros realizados em 2017.</t>
  </si>
  <si>
    <t>A Lei nº Lei nº 350/2018 publicada e vigente em 07.07.2018 estabelece alíquota de responsabilidade do ente em 17,05 %. Ademais, fixa alíquota suplementar para equacionamento do déficit atuarial no período de 2018 a 2026, sendo: 2018 = 3,00 %, 2019 = 3,00 %, 2020 = 3,00 %, 2021 = 3,00 %, 2022 = 9,50 %. As demais, constam de anexo à norma.</t>
  </si>
  <si>
    <t>Lei n° 346/2016-Publicada em 16/06/2014/ VIGÊNCIA: 01/10/2014-ver art.9º-Estabelece contribuição-art. 4º-(SEGURADOS – 11%), (ENTE NORMAL – 11,34%), ALIQUOTAS SUPLEMENTARES-PERÍODO: 2014 A 2045- sendo: (2014 A 2018 – 10,36%), demais conforme Tabela Inc. V - art. 4º.</t>
  </si>
  <si>
    <t>DECRETO Nº 010/2018–PUBLICAÇÃO: 10/04/2018 - VIGENCIA-art. 5º: 01/08/2018–ESTABELECE CUSTEIO: (ENTE–13%-incluído 2% taxa adm.), SUPLEMENTAR/PERÍODO: DE 2018 A 2052: (2018  A 2022 – 11%),  (2023 A 2027 - 24%), (2028 A 2032 - 38%), (2033  a 2052 – 59,72%). (Legislação que autoriza alterar custeio/Ente por Decreto: Autorizado pelo: § 10, art. 4º da Lei 346/2014, que altera o art. 57, Lei 204/2006).</t>
  </si>
  <si>
    <t>Segundo o artigo 14,§ 1º da lei 448/05, incide contribuição previdenciária sobre abono anual, salário maternidade e auxílio doença. Já, segundo o artigo 15,§ 1º , da mesma lei, não incide contribuição previdenciária sobre o salário família, diárias, ajuda de custo, indenização de transporte, auxílio alimentação, auxílio pré escola e parcelas de caráter indenizatório. Foi autorizado um aporte de R$ 500.000,00, segundo o artigo 95 da eli 448/05.</t>
  </si>
  <si>
    <t>Os arts. 1º e 1º da Lei nº 1000/2015, publicada em 23/11/2015, mantem o percentual da alíquota normal e suplementar do ente, estabelecendo a alíquota normal de 14,70% e suplementares para o período de 2015 a 2049, sendo: 3,26% (2015), 6,02% (2016), 8,78% (2017), 11,54% (2018), 14,30% (2019), 17,06% (2020), e demais conforme tabela do §1º do art. 1º. Vigência (art. 5º).</t>
  </si>
  <si>
    <t>ALIQUOTAS: O art.48º da Lei nº 602/2014015, publicada/vigente: 31/12/2014. EFEITOS FINCANEIROS: 01/12/2014-ver art. 93: /Estabelece  alíquotas de contribuição art. 48º: (SEGURADOS – 11%),  (ENTE – 18,43%), (CUSTO ESPECIAL - 2%). O § 3º da referida lei, AUTORIZA AMORTIZAÇÃO DEFICIT PREVISTA NO INC. IV-POR DECRETO.</t>
  </si>
  <si>
    <t>O Decreto nº 013/2016-PUBLICAÇÃO: 29/07/2016. VIGÊNCIA/EFEITOS FINANCEIROS: 01/08/2016-ver art. 4º: /Estabelece-ALIQUOTAS-ver art. 1º/2º: (ENTE – 19,70%), SUPLEMENTAR - SENDO: (2016 - 2%),  (2017 – 5,95%), (2018 – 9,90%), (2019 – 13,84%), (2020 – 17,792%),(2020 – 21,74%). AUTORIZAÇÃO P/ALTERAR ALIQUOTA POR DECRETO: Lei nº 602/2014015- art. 48-§ 3º).</t>
  </si>
  <si>
    <t>O Decreto nº 013/2016-PUBLICAÇÃO: 29/07/2016. VIGÊNCIA/EFEITOS FINANCEIROS: 01/08/2016-ver art. 4º: /Estabelece-ALIQUOTAS-ver art. 1º/2º: (ENTE – 19,70%), SUPLEMENTAR - SENDO: (2016 - 2%),  (2017 – 5,95%), (2018 – 9,90%), (2019 – 13,84%), (2020 – 17,79%),(2020 – 21,74%). AUTORIZAÇÃO P/ALTERAR ALIQUOTA POR DECRETO: Lei nº 602/2014015- art. 48-§ 3º).</t>
  </si>
  <si>
    <t>O art. 44-C Lei n° 914/2008, que fez a segregação de massas do Regime Próprio do Município criando um Fundo Previdenciário e um Fundo Financeiro, fixando a alíquota normal do ente em 11%, com data de corte em 01/12/2008.</t>
  </si>
  <si>
    <t>O inciso I do art. 44 Lei n° 914/2008, que foi alterada pela Lei n° 953/2010 que fez a segregação de massas do Regime Próprio do Município criando um Fundo Previdenciário e um Fundo Financeiro, fixando a alíquota normal do ente em 15,98%, com data de corte em 01/12/2008.</t>
  </si>
  <si>
    <t>O inciso II do art. 44 Lei n° 914/2008, que foi alterada pela Lei n° 953/2010 que fez a segregação de massas do Regime Próprio do Município criando um Fundo Previdenciário e um Fundo Financeiro, fixando a alíquota normal do ente em 15,98%, com data de corte em 01/12/2008.</t>
  </si>
  <si>
    <t>Sobre os proventos de aposentadorias que superem o limite máximo estabelecido para os benefícios  do RGPS.</t>
  </si>
  <si>
    <t>Sobre os proventos de PENSÕES que superem o limite máximo estabelecido para os benefícios  do RGPS</t>
  </si>
  <si>
    <t>Complementação da análise feita em 21/12/2010. A lei nº 960/2010 estabelece alíquota de contribuição patronal. para vigorar a partir de 01/01/2011.</t>
  </si>
  <si>
    <t>O art. 15 da  Lei nº 620/2006, publicada em 21/06/2006,  estabelece a segregação de massa do respectivo regime próprio, criando um Plano financeiro e um Plano Previdenciário, fixando a alíquota normal do ente em 11%, com data de corte em 21/06/2006.</t>
  </si>
  <si>
    <t>O art. 15 da  Lei nº 620/2006, publicada em 21/06/2006,  estabelece a segregação de massa do respectivo regime próprio, criando um Plano financeiro e um Plano Previdenciário, fixando a alíquota dos ativos em 11%, com data de corte em 21/06/2006.</t>
  </si>
  <si>
    <t>O art. 15 da  Lei nº 620/2006, publicada em 21/06/2006,  estabelece a segregação de massa do respectivo regime próprio, criando um Plano financeiro e um Plano Previdenciário, fixando a alíquota dos inativos em 11%, com data de corte em 21/06/2006.</t>
  </si>
  <si>
    <t>O art. 15 da  Lei nº 620/2006, publicada em 21/06/2006,  estabelece a segregação de massa do respectivo regime próprio, criando um Plano financeiro e um Plano Previdenciário, fixando a alíquota dos pensionistas em 11%, com data de corte em 21/06/2006.</t>
  </si>
  <si>
    <t>Incidente sobre  a totalidade da remuneração de contribuição dos servidores.</t>
  </si>
  <si>
    <t>O § 7° do art. 16 da  Lei nº 792//2007, publicada em 14/09/2007,  estabelece a segregação de massa do respectivo regime próprio, criando um Plano financeiro e um Plano Previdenciário, fixando a alíquota dos ativos em 11%, com data de corte em 13/09/2007.</t>
  </si>
  <si>
    <t>O § 7° do art. 16 da  Lei nº 792//2007, publicada em 14/09/2007,  estabelece a segregação de massa do respectivo regime próprio, criando um Plano financeiro e um Plano Previdenciário, fixando a alíquota dos inativos em 11%, com data de corte em 13/09/2007.</t>
  </si>
  <si>
    <t>O § 7° do art. 16 da  Lei nº 792//2007, publicada em 14/09/2007,  estabelece a segregação de massa do respectivo regime próprio, criando um Plano financeiro e um Plano Previdenciário, fixando a alíquota dos pensionistas em 11%, com data de corte em 13/09/2007.</t>
  </si>
  <si>
    <t>O art. 1º da Lei nº 1096/2015, publicada em 03/07/2015, alterou a alíquota  normal do Ente no plano Financeiro para 22%. Vigência  a partir do primeiro dia do mês seguinte ao da publicação  da lei, conforme o art. 2º e 4º. O Lei nº 879/2010 recebida em 16/12/2010, não alterou as alíquotas no plano financeiro do Ente.</t>
  </si>
  <si>
    <t>Incidente sobre a totalidade da base de contribuição. Alíquotas suplementares de:0,00% para 2010,2,00% para 2011,4,00% para 2012,6,00% para 2013,7,00% para 2014 e 2015 e para os demais 29 anos seguintes o percentual de 7,80%.</t>
  </si>
  <si>
    <t>complementando alíquotas suplementares: O art. 4° da Lei n° 879/2010, publicada em 03/12/2010, acrescentou os §§ 10° e 11° ao art. 16 da Lei n° 792/2007, fixando percentuais de alíquota suplementar para o período de 2011 a 2044, a partir de 01/01/2011, incidentes sobre a remuneração de contribuição definida na Lei nº 792/2007.”</t>
  </si>
  <si>
    <t>O art. 5º da Lei nº 2420/2014, de 31 de dezembro de 2014, publicada em 08/01/2015, fixa novos percentuais de alíquotas suplementares para o período de 2014 a 2046,  estabelecendo que  a incidência da contribuição adicional se dará do mês de novembro de cada ano base até outubro do ano seguinte. retroagindo seus efeitos a partir de 01/11/2014, em consonância com o previsto na Nota Conjunta CGNAL/CGACI Nº 001/2015.</t>
  </si>
  <si>
    <t>O art. 1º da Lei nº 2420/2014, de 31 de dezembro de 2014, publicada em 08/01/2015 mantém o percentual da alíquota, a partir de 08/01/2015.</t>
  </si>
  <si>
    <t>O art. 5º da Lei nº 2420/2014, de 31 de dezembro de 2014, publicada em 08/01/2015, fixa novos percentuais de alíquotas suplementares para o período de 2014 a 2046,  estabelecendo que  a incidência da contribuição adicional se dará do mês de novembro de cada ano base até outubro do ano seguinte.</t>
  </si>
  <si>
    <t>A Lei n° 1282/2016, de 5/12/2016 – PUBLICAÇÃO/VIGÊNCIA: 5/12/2016(Art. 6º). Estabelece custeio: Estabelece custeio – art. 1º: PLANO PREV. (ENTE - 11%), (SEGURADOS – 11%), SUPLEMENTAR - Art. 2º: período de 2016 a 2044 – 3,81%. As alíquotas de contribuição do Ente poderão ser revistas por meio de Decreto expedido pelo Poder Executivo (Art. 4º).</t>
  </si>
  <si>
    <t>A Lei n° 498/2011, publicada em 14 de dezembro de 2011 prevê que a alíquota do ente é de 15,07%.</t>
  </si>
  <si>
    <t>Alterado prazo de início de aplicação da alíquota de 14/12/2011 para 14/03/2012, tendo em vista a anterioridade nonagesimal prevista no § 6° do art. 195 da Constituição Federal.</t>
  </si>
  <si>
    <t>tem contribuição sobreo 13º dalário, o salário maternidade e o auxílio doença, conforme dispõe o art. 60 da Lei nº 682, de 2004.</t>
  </si>
  <si>
    <t>tem contribuição sobreo 13º dalário.</t>
  </si>
  <si>
    <t>tem contribuição sobreo 13º salário.</t>
  </si>
  <si>
    <t>Cláudio.Soares – A Lei nº 768/2008, publicada em 18/12/2008, estabelece percentual de alíquota NORMAL do ENTE em 21,82% (art. 1º). Vigência em 01/01/2009 (art. 2º).</t>
  </si>
  <si>
    <t>Alíquotas suplementares de:7,59% PARA 2010,8,79637% PARA 2011,10,00275% PARA 2012,11,20912% PARA 2013,12,41549% para 2014,13,62187% para 2015,14,82824% para 2016,19,03461% para 2017,17,24099% para 2018,18,44736% para 2019 até 2045.</t>
  </si>
  <si>
    <t>Lei nº 408/2010 -  PUBLICADA E VIGENTE: 03/06/2010-Estabelece SEGREGAÇÃO DE MASSAS: PLANO FINANCEIRO - Servidores que ingressaram no dia anterior ao da publicação desta lei (02/06/2010 ), PLANO PREVIDENCIÁRIO: Servidores que ingressaram a partir da data de publicação desta lei (03/06/2010). Alíquota para ambos os fundos(11% - conforme art. 57, Incs. I, II e III da Lei nº 355/2007).</t>
  </si>
  <si>
    <t>A Lei nº 3.891/2013, publicada em 05/06/2013, reestruturou o IPSG, mantendo o percentual de 11% da alíquota anteriormente vigente.</t>
  </si>
  <si>
    <t>O art. 1º do Decreto nº 22/2017, publicado em 10/05/2017, com vigência para mesma data, prevê alíquotas normal do ente em 20%, ao passo que o art. 2º prevê alíquotas suplementares, para o período de 2017 a 2051, sendo: 7,80% de 2017 a 2020, 43,90% de 2021 a 2051. O § único do art. 3º prevê uma contribuição complementar mensal de 20% da folha dos inativos e pensionistas para constituição de reserva. O art. 5º prevê exigibilidade das alíquotas para 01/06/2017.</t>
  </si>
  <si>
    <t>complementando custeio suplementar</t>
  </si>
  <si>
    <t>Isabella - 02/02/2006 - Contribuição previdenciária dos segurados ativos incidente sobre a totalidade de remuneração de contribuição.</t>
  </si>
  <si>
    <t>Isabella - 02/02/2006 - Contribuição previdenciária dos segurados inativos e pensionistas incidentes sobre a parcela que supere o valor de  R$ 2.668,15 dos benefícios de aposentadoria e pensão concedidas pelo regime próprio do município. Esta contribuição incidirá apenas sobre as parcelas de aposentadorias e de pensão que superem o dobro do limite máximo supracitado, quando o beneficiário for portador de doença incapacitante.</t>
  </si>
  <si>
    <t>Isabella - 02/01/2006 - Vide observação anterior.</t>
  </si>
  <si>
    <t>O art. 1º da Lei nº 2.279/2014, de 18 de dezembro de 2014, publicada em 18/12/2014, altera o percentual da alíquota do ente para 19,07%, a partir de 01/01/2015 (art.3º).</t>
  </si>
  <si>
    <t>Governo do Estado de Pernambuco - PE</t>
  </si>
  <si>
    <t>LEI Nº 0347/2016–de 22/02/2016-Publ. em 22/02/2015. alterou o inc. III e IV-art. 57-Lei n° 166/2005, mantendo o percentual da alíquota: (SEGURADOS - 11%), (ENTE 2015 - 14,80%), (ENTE 2016  a 2045 - 15,20%). Estabelece: ALIQUOTA SUPLEMENTAR - 2015 A 2045-sendo : (2015 - 16%), (2016 - 17,60%),  (2017 - 21,60%), (2018 - 25,60%) as demais constam na tabela art. 1º da norma. VIGÊNCIA: 01/01/2016 - art. 2º - com observância Nota Conjunta CGACI-CGNAL Nº 01-2015.</t>
  </si>
  <si>
    <t>LEI Nº 382/2018-DE: 09/8/18– PUBLICAÇÃO: 10/8/2018 – VIGÊNCIA/EFEITOS-art. 4º 10/8/2018 - altera art. 57-Lei n° 166/2005 – CUSTEIO-art. 1º/2º: (ENTE  - 15,20%),  SUPLEMENTAR/Período: 2018 A 2052: (2018 – 1%), (2019 –2%), (2020 – 3%), (2021 – 4%), (2022/2023 – 9%), e demais conf. Anexo I. ***OBS: Estabelece redução de alíquota.</t>
  </si>
  <si>
    <t>LEI Nº 362/2012-DE: 10/09/2012–PUBLICAÇÃO/VIGÊNCIA PARA O ENTE: 10//09/2012(ver art. 6º)–VIGÊNCIA PARA OS SEGURADOS: 10/12/2012(ver art. 4º/5º) – ESTABELECE CUSTEIO (ART. 1º/3º: (ENTE – 13,72% - INCLUIDO 2% DE TAXA ADM. – SOBRE A BASE DE CÁLCULO PREVIDENCIÁRIA), (SEGURADOS - 11% - SOBRE A BASE DE CÁLCULO PREVIDENCIÁRIA). (SUPLEMENTAR: 1º AO 5º ANO – 2012 A 2016 - 3,28%), (6º AO 10º ANO – 2017 A 2021 - 26,15%)</t>
  </si>
  <si>
    <t>LEI Nº 362/2012-DE: 10/09/2012–PUBLICAÇÃO/VIGÊNCIA PARA O ENTE: 10//09/2012(ver art. 6º)–VIGÊNCIA PARA OS SEGURADOS: 10/12/2012(ver art. 4º/5º) – ESTABELECE CUSTEIO (ART. 1º/3º: (ENTE – 13,72% - INCLUIDO 2% DE TAXA ADM. – SOBRE A BASE DE CÁLCULO PREVIDENCIÁRIA), (SEGURADOS - 11% - SOBRE A BASE DE CÁLCULO PREVIDENCIÁRIA).</t>
  </si>
  <si>
    <t>Conforme art. 14§3º sobre os proventos de aposentadoria e pensão concedidas pelo reime que superem o máximo estabelecido para os benefícios do RGPS.</t>
  </si>
  <si>
    <t>Lei Nº 0157/2011 institui o Plano de Amortização para Equacionamento de Déficit Atuarial. Taxa Suplementar conforme plano de amortização: 10,35% para 2011, 11,95% para 2012, 13,56% para 2013, 15,16% para 2014, 16,77% para 2015, 18,37% para 2016, 19,98% para 2017, 21,58% para 2018, 23,18% para 2019 e 24,79% de 2020 até 2044.</t>
  </si>
  <si>
    <t>a Lei 2.815/2013, de 03/07/2013, publicada em 03 de julho de 2013, em seu artigo 1º acrescenta os artigos 13-A e 13-B na Lei Complementar nº 023/2012, objetivando segregar a massa. D data de corte para o Plano financeiro é para os servidores admitidos até 01/07/2013, e para o Plano Previdenciários, para os servidores admitidos a aprtir de 01/07/2013. As alíquotas estão previstas na Lei Complementar nº 023/2012, artigo 12, inciso I - Ativos, 11%%, inciso II - Inativos e Pensionistas - 11% e inciso II - Ente - 19,37%.</t>
  </si>
  <si>
    <t>O art. 12 da Lei nº 023/2012, publicada em 06/04/2012, alterou o art. 13 da Lei nº 2593/2006, mantendo o percentual de 11% da alíquota anteriormente vigente, incidente sobre a remuneração de contribuição definida no art. 13 da Lei nº 2593/2006.</t>
  </si>
  <si>
    <t>O art. 12, II da Lei nº 023/2012, publicada em 06/04/2012, alterou o art. 14 da Lei nº 2593/2006, mantendo o percentual de 11% da alíquota anteriormente vigente, incidente sobre a remuneração de contribuição definida no art. 14 da Lei nº 2593/2006.</t>
  </si>
  <si>
    <t>O art. 12, III da Lei nº 023/2012, publicada em 06/04/2012, alterou o art. 13 da Lei nº 2593/2006, modificando o percentual da alíquota do ente para 11%, a partir de 01/03/2012, incidente sobre a remuneração de contribuição definida no art. 13 da Lei nº 2593/2006.</t>
  </si>
  <si>
    <t>O art. 4º da Lei nº 392/2015 de 22 de junho de 2015, publicada na mesma data, mantém o percentual em 11%, a partir de 01 de outubro de 2015 (art.9º contagem nonagesimal).</t>
  </si>
  <si>
    <t>A Lei n° 1.246, publicada em 19/06/2013, aprovou segregação da massa de segurados, instituindo um Plano Financeiro destinado aos servidores públicos que ingressaram nos quadros do Município atá 22/01/2009, e um Plano Previdenciário para os servidores que ingressaram a partir de 23/01/2009. O § 2° do art. 16 fixou a alíquota do ente e dos segurados e pesionistas em 11% para o Plano Financeiro e o § 3°  também em 11%  para segurados pensionistas e ente do Plano Previdenciário, todas a partir de 19/06/2013.</t>
  </si>
  <si>
    <t>A Lei n° 1.246, publicada em 19/06/2013, aprovou segregação da massa de segurados, instituindo um Plano Financeiro destinado aos servidores públicos que ingressaram nos quadros do Município atá 22/01/2009, e um Plano Previdenciário para os servidores que ingressaram a partir de 23/01/2009. O § 2° do art. 16 fixou a alíquota do ente e dos segurados e pesionistas em 11% para o Plano Financeiro e o § 3°  também em 11%  para segurados pensionistas e ente, todas a partir de 19/06/2013.</t>
  </si>
  <si>
    <t>O art. 16º da Lei nº 1246/2012013, publicada em 19/06/2013, mantém o percentual de alíquota do ente em 11,00%, a partir de 19/06/2013. (art. 95).</t>
  </si>
  <si>
    <t>laura.gomes em 07/01/2010: Segundo o contido na Lei Municipal nº 1.157, de 23.12.2009, a alíquota de contribuição dos ativos, cujo servidores ingressaram nos quadros dos Poderes do Município até 22.12.2009,  é de 11%. Para ativos que ingressarem a partir  de 23.12.2009, a alíquota será  de 13% cobrada a partir de 30.03.2010.</t>
  </si>
  <si>
    <t>laura.gomes em 07/01/2010: Segundo o contido na Lei Municipal nº 1.157, de 23.12.2009, a alíquota de contribuição dos inativos, cujo servidores ingressaram nos quadros dos Poderes do Município até 22.12.2009,  é de 11%. Para os inativos, cujos servidores  ingressarem a partir  de 23.12.2009, a alíquota será  de 13% cobrada a partir de 30.03.2010.</t>
  </si>
  <si>
    <t>A  Lei Municipal nº 1.157, de 23.12.2009, alterou a alíquota de contribuição do ente federativo  (Poderes Executivo e Legistativo) para 11% para os que ingressaram nos quadros do Poder municipal até 22.12.2009 e  de 13% para os que iongressarem a partir de 23.12.2009.</t>
  </si>
  <si>
    <t>A Lei nº 226/2016, de 05/12/2016, publicada em 07/12/2016, mantém o percentual de alíquota dos SEGURADOS em 11% (arts. 1º e 2º) e da alíquota NORMAL do ENTE em 18,75% (art. 3º). Estabelece alíquotas SUPLEMENTARES para o período de 2016 a 2046, sendo: 7,50%(2016), 10%(2017), 20%(2018), 30%(2019), 65,07%(2020 a 2046), conforme Tabela (art. 4º).  Vigência em 07/12/2016 (art. 8º). As alíquotas referentes ao custo NORMAL e SUPLEMENTAR, relativas ao ano de 2016 , serão exigidas a partir de 01/01/2017 (art. 5º).</t>
  </si>
  <si>
    <t>Lei nº 247/2018-DE: 21/08/2018-PUBLICADO: 27/08/2018 –VIGÊNCIA- ver o art. 4º-1º dia útil à sanção da lei: 22/08/2018- ESTABELECE CUSTEIO SUPLEMENTAR-art. 1º:  SUPLEMENTAR/PERÍODO: 2018 A 2045: (2018 – 10%), (2019 12%), (2020 – 14%), (2021 – 16%), (2022 A 2024 – 60%), (2025 A 2045 - 80%). O ART. 3º- estabelece que EM CASO MANUTENÇÃO ou AUMENTO de alíquota contributiva patronal futura, as alterações PODERÃO SER ESTABELECIDAS POR ATO DO PODER EXECUTIVO. REDUÇÃO DE ALIQUOTA.</t>
  </si>
  <si>
    <t>Desconsiderar a informação abaixo-foi lançada por equivoco neste municipio,porém é de JABOTI/PR</t>
  </si>
  <si>
    <t>A Lei n° 1.842/2016, de 01/11/2016, publicada em 01/11/2016, estabelece alíquotas suplementares para o período de 2017 a 2044, sendo: 2017 (6%), 2018 (8%), 2019 (12%), 2020 (16%), 2021 a 2044 (33,40%), conforme quadro (art. 1º).  Vigência na data da publicação (art. 6º).</t>
  </si>
  <si>
    <t>A lei nº 735/2009  prevê o plano de custeio do RPPS  do município prevê uma alíquota de contribuição normal 20,42%  e  alíquotas suplementares de 3,50% para o ano de 2009, 7,50% para o ano de 2010, 9,50% para o ano de 2011 e 11,50% para o ano de 2012 e 13,50% para 2013. Os anos posteriores encontram-se na tabela enviada junto com a lei até o ano de 2019  arquivada na pasta do município e em arquivo magnético no PIAU/CGNAL NA PASTA LEIS EQUILÍBRIO ATUARIAL. O parágrafo único prevê que do período de 2019 ao ano de 2044 a alíquota a ser praticada será de 27,78%.</t>
  </si>
  <si>
    <t>O art. 4º da Lei Municipal nº 01, de 01 de julho de 2014, publicada em 22/05/2014, mantém o percentual da alíquota anteriormente vigente, a partir de 01/09/2014 (art.9º).</t>
  </si>
  <si>
    <t>A Lei nº 423/2014- EDITADA E PUBLICADA EM: 15/09/2014 – VIGÊNCIA: 01/10/2014 – ver art. 5º /ESTABELECE CUSTEIO 1º/2º: (SEGURADOS – 11%), (ENTE NORMAL 12,34%-incluído 2% de taxa adm.), SUPLEMENTARES/PERÍODO: de 2014 A 2045-sendo: (2014 A 2018 – 9,66%), (2019 A 2023 – 11,66%), as demais conf. tabela do art. 1º. ESTA LEGISLAÇÃO  AUTORIZA ALTERAR CUSTEIO DO ENTE POR DECRETO: ( art. 4º).</t>
  </si>
  <si>
    <t>ESTABELECE ALIQUOTA: LC /Nº-07/2015-DE: 12/06/2015-PUBL.12/06/2015-VIGÊNCIA-(art.82º-12/06/2015)– (ENTE-11,77%,  SERVIDORES: 11%, SUPLEMENTAR: (10,23%-2015-2016 e 2017).</t>
  </si>
  <si>
    <t>REANALISANDO: O art. 1º da Lei 574/2010, publicada em 26/04/2010, estabelece, percentuais de contribuição, conforme segue: (ENTE-22%), (SERVIDORES-11%). VIGÊNCIA PARA O ENTE: (26/04/2010- art. 3º) e para os segurados: (26/07/2010- noventena prevista no art. 2º). REANALISANDO: Lei n° 532/2007, publicada em 27/12/2007, que revoga a Lei nº 511/2006, e reestrutura o RPPS. Nos arts. 62/64, fica estabelecido que: O ITAQUITINGA PREV Será financiado mediante modelo de divisão de massas, .a) O FUNDO FINANCEIRO, regime de Repartição Simples, terá por finalidade o custeio dos benefícios dos atuais segurados inativos e pensionistas, e dos atuais segurados ativos, admitidos.. até a publicação desta Lei (27/12/2007), II - PLANO PREVIDENCIÁRIO, regime de Capitalização, terá por finalidade o custeio dos benefícios dos segurados ativos  admitidos.. a partir da publicação desta Lei (27/12/2007), permanecendo esta vinculação, inclusive com o advento de sua inatividade e estendendo-se aos seus pensionistas, até a total extinção dos seus direitos.  Contribuições (art. 57, Incisos I a III): (ENTE-11%), (ATIVOS/APOSENTADOS/PENSIONISTA-11%). VIGÊNCIA: (27/12/2007- art. 86º).</t>
  </si>
  <si>
    <t>LEI Nº 1265/2016-DE:05/02/2016– PUBLICAÇÃO: 06/02/2017/ - VIGÊNCIA: 07/05/2016 (art. 12º - noventena após a publicação)- ALTERA A LEI Nº 108/2001 E A LEI Nº 224/1996-PLANO DE CUSTEIO: PLANOS PREVIDENCIÁRIO E FINANCEIRO- art. 70º/71º - sendo: (14% - SEGURADOS-Plano Financ. e Prev.), (20,65% - ENTE-Plano Financ. e Prev.), (21,15% - 2017 - Plano Financ. e Prev), (21,64% - 2018 - Plano Financ. e Prev.), (22% - 2019 A 2046 - Plano Financ. e Prev).</t>
  </si>
  <si>
    <t>O Inciso II do art. 3º da  Lei nº 574/2011, republicada em 29/12/2011,  estabelece a segregação de massa do respectivo regime próprio, criando um Plano financeiro e um Plano Previdenciário, fixando a alíquota normal do ente em 14%, com data de corte em 1° de janeiro de 2007.</t>
  </si>
  <si>
    <t>O Inciso II do art. 3º da  Lei nº 574/2011, republicada em 29/12/2011,  estabelece a segregação de massa do respectivo regime próprio, criando um Plano financeiro e um Plano Previdenciário, a Lei n° 484/2004 fixa a alíquota dos segurados em 11%, com data de corte em 1° de janeiro de 2007.</t>
  </si>
  <si>
    <t>Por força do contido no Ofício n° PJ 07/2012, emitido pela Prefeitura Municipal de Jataúba/PE, foi alterado o número da Lei que alterou a alíquota, por erro material cometido pela Câmara Municipal de Vereadores que enumerou erroneamente a Lei 575/2011, publicada em 12/12/2011, que foi republicada em 29/12/2011, com o múnero 574/2011.</t>
  </si>
  <si>
    <t>“O Inciso I do art. 90 da Lei n° 859/2008, publicada em 27/10/2008, que instituiu segregação de massas, manteve o percentual da alíquota dos ativos em 11%, a partir de 27/10/2008.”</t>
  </si>
  <si>
    <t>“O Inciso I do art. 90 da Lei n° 859/2008, publicada em 27/10/2008, que instituiu segregação de massas, alterou o percentual da alíquota dos aposentados em 11%, a partir de 27/10/2008.”</t>
  </si>
  <si>
    <t>“O Inciso I do art. 90 da Lei n° 859/2008, publicada em 27/10/2008, que instituiu segregação de massas, alterou o percentual da alíquota dos pensionista em 11%, a partir de 27/10/2008.”</t>
  </si>
  <si>
    <t>Reanalisando:O Decreto n°005/2017, publicado em 17/02/2017, autorizado pela Lei nº 1011/2016, alterou a alíquota do Ente para 16,55%( já incluso a TX. ADM) e fixou alíquotas suplementares para os anos de 2017 a 2044, sendo 2017 a 2019(4,45%), sendo acrescida de 17% a partir de 2020 e a cada período de quatro exercício futuro até 2044. Lei não apresentou critérios para vigência.</t>
  </si>
  <si>
    <t>Há contribuição dobre  a maternidade, o auxílio doença, o 13º salário e o auxílio-reclusão, segundo define o §  1º do art. 12.</t>
  </si>
  <si>
    <t>Há contribuição sobre  o 13º salário, segundo define o §  1º do art. 12.</t>
  </si>
  <si>
    <t>Há contribuição sobre o 13º salário, segundo define o §  1º do art. 12.</t>
  </si>
  <si>
    <t>LEI Nº 1.061/2015, DE 02/07/2015, PUBL. EM 02/07/2015 – VIGÊNCIA: 01/08/2015 (4º)-ESTABELECE: ALIQUOTA, ENTE: (11%),  SUPLEMENTARES/PERÍODO: DE 2015 A 2049 – SENDO: (2015 A 2018-8%), (2019 A 2022-14,55%). Demais constam do art. 2º. AUTORIZA ALTERAR AS ALIQUOTAS DO ENTE POR ATO DO PODER EXECUTIVO ( ART. 3º)..</t>
  </si>
  <si>
    <t>O art. 2º da Lei nº 240/2014, publicada em 28/11/2014, alterou o §1º inciso I do art. 4º da Lei nº 220/2013, mantendo o percentual de 11% da alíquota anteriormente vigente. Vigência (art. 5º).</t>
  </si>
  <si>
    <t>A Lei Municipal n° 255/2015, publicada em 30/10/2015, alterou o percentual da alíquota NORMAL do ente para 16%, sendo: 14% (NORMAL) mais 2% (taxa de administração). Fixou novas alíquotas suplementares para o período de 2015 a 2050, sendo para 2015 a 2019(4%), 2020 a 2024 (40%) e demais constantes da tabela anexa ao art. 1º § 1º. Mantendo o percentual do servidor ativo (11%), art1º, § 2°.Vigência a partir do dia 1° do mês seguinte a data de publicação (1º/11/2015), conforme art 3°.</t>
  </si>
  <si>
    <t>A LEI Nº 640/2018, DE 26.04.2018, PUBLICAÇÃO: 26.04.2018 – VIGÊNCIA: ART. 5º 26.04.2018.  ( NÃO RETROAGE UMA VEZ QUE O ENTE ESTÁ  REDUZINDO O CUSTEIO – CONF. NOTA CONJUNTA CGNAL/CGACI Nº 1/2015) ESTABELECE CUSTEIO: ENTE: 10,20 % - INCLUÍDOS 2 % ADM. SEGURADOS? 11 % - SUPLEMENTA/PERIODO 2018 A 2043: (2018-13,80 %), (2019-17,80 %), (2020- 21,80 %), (2021 A 2043 -113,80  %).</t>
  </si>
  <si>
    <t>O Decreto nº 005/2016, publicado 15/09/2016-autorizado pelo §2º do art. 93 da Lei Municipal nº 265/2007-Vigência : 01/01/2016(art. 5º) - estabelece ALIQUOTAS: alíquota total de 35%- sendo: SEGURADOS - 11%,  ENTE TOTAL - 24% INCLUIDO 9,50% SUPLEMENTAR - ENTÃO NORMAL = 14,50%- incluso 2% da taxa de administração. As demais alíquotas suplementares-período : (2016 A 2019- 9,50%), e demais conforme tabela do art. 2º.</t>
  </si>
  <si>
    <t>Incidente sobre a parcela dos proventos que exceder o limite máximo do RGPS. No caso de portador de doença incapacitante, assim definida em lei, sobre a parcela dos proventos que exceder o dobro  do limite máximo do RGPS.</t>
  </si>
  <si>
    <t>A Lei nº 448/2017-DE: 09/11/2017-Publicado: 09/11/2017 – Vigência-ART. 5º: 01/12/2017/ altera a Lei nº 325/2010-ALTERADA PELA LEI Nº 345/2011-ESTABELECE CUSTEIO: (ENTE – 15,02% - SOBRE A CONTRIBUIÇÃO DOS SERVIDORES ATIVOS), (SUPLEMENTARES/PERÍODO: DE: 2017 A 2045: (2017 – 13,40%),  (2018 – 14,63%),  (2019 – 15,86%),  (2020 – 17,10%),  (2021 – 18,33%)as demais constam na tabela-art. 2º.</t>
  </si>
  <si>
    <t>O art. 1º do Decreto 010/2013, publicado em 25/10/2013, modifica o percentual da alíquota do ente para 14,13%. No percentual de alíquota do ente está somado o percentual da contribuição destinada ao custeio das despesas administrativas, de 2%, conforme § 2º art.2º do Decreto nº 010/2013. O art. 3º estabelece que  o decreto entra em vigor na data de sua publicação contando-se os efeitos jurídicos a partir do dia 25/01/2014. O § 2º art. 93 da Lei 274/2006 estabelece que o percentual da contribuição mensal compulsória definida na avaliação atuarial anual será confirmada por Decreto do Executivo.</t>
  </si>
  <si>
    <t>O art. 1º do Decreto 010/2013, publicado em 25/10/2013, mantém o percentual de 11,00%, da alíquota anteriormente vigente.  O art. 3º estabelece que  o decreto entra em vigor na data de sua publicação contando-se os efeitos jurídicos a partir do dia 25/01/2014. O § 2º art. 93 da Lei 274/2006 estabelece que o percentual da contribuição mensal compulsória definida na avaliação atuarial anual será confirmada por Decreto do Executivo.</t>
  </si>
  <si>
    <t>Manteve alíquota anterior.</t>
  </si>
  <si>
    <t>Criação de alíquota.</t>
  </si>
  <si>
    <t>O art. 1º do Decreto nº 011/2014, publicado em 20/03/2014, mantém o percentual da alíquota do ente em 12,41%, a partir de 20/03/2014 (art. 2º).</t>
  </si>
  <si>
    <t>O inciso I do art. 15 da  Lei nº 1177/2007, publicada em 02/03/2007,  estabelece a segregação de massa do respectivo regime próprio, criando um Plano financeiro e um Plano Previdenciário, fixando a alíquota normal do ente em 12,21%, com data de corte em 02/07/2007.</t>
  </si>
  <si>
    <t>O inciso II do art. 15 da  Lei nº 1177/2007, publicada em 02/03/2007,  estabelece a segregação de massa do respectivo regime próprio, criando um Plano financeiro e um Plano Previdenciário, fixando a alíquota dos ativos em 11%, com data de corte em 02/07/2007.</t>
  </si>
  <si>
    <t>O inciso III do art. 15 da  Lei nº 1177/2007, publicada em 02/03/2007,  estabelece a segregação de massa do respectivo regime próprio, criando um Plano financeiro e um Plano Previdenciário, fixando a alíquota dos inativos em 11%, com data de corte em 02/07/2007.</t>
  </si>
  <si>
    <t>O inciso III do art. 15 da  Lei nº 1177/2007, publicada em 02/03/2007,  estabelece a segregação de massa do respectivo regime próprio, criando um Plano financeiro e um Plano Previdenciário, fixando a alíquota dos pensionistas em 11%, com data de corte em 02/07/2007.</t>
  </si>
  <si>
    <t>-A Lei nº 2283/2011 cria e institui o RPPS no âmbito do Município de Limoeiro/PE, órgão Gestor único do Sistema e dá outras providências.</t>
  </si>
  <si>
    <t>A Lei nº 2283/2011 cria e institui o RPPS no âmbito do Município de Limoeiro/PE, órgão Gestor único do Sistema e dá outras providências.</t>
  </si>
  <si>
    <t>A Lei nº 1.065/2015(arts. 1º/ 4º), publ. em 30/11/2015, ESTABELECE ALÍQUOTAS: SERVIDORES: (11%), ENTE NORMAL: (11%), SUPLEMENTAR: PERÍODO: (DE 2015 A 2049), SENDO: (2015-10%), (2016-12%), (2017-14%), (16%-2018), (18%-2019), (71,19%-DE 2020 A 2049). VIGÊNCIA: EXERCÍCIO ANUAL DE NOVEMBRO A OUTUBRO E SUCESSIVAMENTE (art. 5º).</t>
  </si>
  <si>
    <t>Incidente sobre o abono-anual, salário-maternidade, auxílio-doença, auxílio-reclusão e os valores pagos ao segurado pelo seu vínculo funcional com o município, em razão de decisão judicial ou administrativa.</t>
  </si>
  <si>
    <t>Lei nº 669/2010 - Plano de amortização: 2010-4,71% 2011-7,19% 2012-9,59% 2013-12,03% 2014-14,47% 2015-16,91% 2016-19,35% 2017-21,79% 2018-24,23% 2019 até 2042-26,67%.</t>
  </si>
  <si>
    <t>Sobre a anotação abaixo foi encaminhada a Mensagem 465 2011.</t>
  </si>
  <si>
    <t>complementando alíquotas suplementares</t>
  </si>
  <si>
    <t>A Lei nº 603//2014, publ. 06/05/2014, estabelece alíquotas:  (SERVIDORES - 11%), (ENTE - 16%). VIGÊNCIA: 06/05/2014.(ART. 2º)PLANO FINCANCEIRO/PLANO PREVIDENCIÁRIO.</t>
  </si>
  <si>
    <t>A Lei n° 478/2016, publicada em 27/04/2016, manteve o percentual da alíquota NORMAL do ente em 17,11%, e a alíquota de 11% para segurados ativos, aposentados e pensionistas. Fixou novas alíquotas suplementares para 2016 a 2045, sendo 2016 (18%), 2017 (20%), 2018 (22%), 2019(25%), 2020(30%) e demais constantes, conforme tabela do §1º, art. 2º. Vigência a partir da data de publicação, em 27/04/2016(art. 6º).</t>
  </si>
  <si>
    <t>A Lei Complementar nº 558/2017, de 23/2/17 – PUBLICAÇÃO/VIGÊNCIA: 24/2/2017(Art. 81). EFEITOS: retroage a 2/1/17(Art. 81), conf. NOTA CONJUNTA CGNAL/CGACI 01/2015 (A norma aumenta o valor de contribuição do Ente). Estabelece custeio: (Art. 52) NORMAL do ENTE: 12,89%, já incluídos 2% de tx. adm. SEGURADOS: 11%. SUPLEMENTAR para o período de 2014 a 2049: (2014 a 2018 – 11,11%), (2019 a 2023– 15,11%) e demais conforme tabela. O § 2º do Art. 52 da Lei prevê autorização para edição de decreto que altere alíquotas.</t>
  </si>
  <si>
    <t>A Lei nº 558/2017, de 23/2/17 – PUBLICAÇÃO/VIGÊNCIA: 24/2/2017(Art. 81). EFEITOS: retroage a 2/1/17(Art. 81), conf. NOTA CONJUNTA CGNAL/CGACI 01/2015 (A norma aumenta o valor de contribuição do Ente). Estabelece custeio: (Art. 52) NORMAL do ENTE: 12,89%, já incluídos 2% de tx. adm. SEGURADOS: 11%. SUPLEMENTAR para o período de 2014 a 2049: (2014 a 2018 – 11,11%), (2019 a 2023– 15,11%) e demais conforme tabela. O § 2º do Art. 52 da Lei prevê autorização para edição de decreto que altere alíquotas.</t>
  </si>
  <si>
    <t>a Lei Complementar nº 34/2009 em seu artigo 8º e 9º segrega a massa. Os artigos 5º e 6º fixam as alíquotas do ativo e Inativo e pensionista em 11% respectivamente. A Lei Complementar nº 38/2009 altera o artigo 7º da Lei Complementar nº 34/2009 fixando a alíquota do Ente em 13,54%.</t>
  </si>
  <si>
    <t>A Lei nº 1037/2016, De: 22/12/2016 - publicada em 22/12/2016, Vigência/efeitos: 22/12/2016, art. 4° (exceto para os segurados que haverá noventena, pois houve majoração do percentual, 22/03/2017). Altera o percentual de alíquota NORMAL do ENTE para 16,26%, incidente sobre a totalidade de contribuição dos servidores ativos (art. 1º) , aumenta o percentual do segurado para 14%, e estabeleceu o custeio suplementar no período de 2016 a 2050, sendo: 2016 (4,00%), 2017 (8,00%), 2018 (12,00%), 2019 (16,00%), as demais acrescentam 4% a cada exercício.</t>
  </si>
  <si>
    <t>A Lei nº 1063/2018, De: 02/03/2018 - publicada em 02/03/2018, Vigência/efeitos: 02/03/2018, embora tenho solicitado que retroaja a 1° de janeiro de 2018, não será possível pois diminui o percentual da alíquota suplementar, o que não é possível, por força da Nota Conjunta CGNAL/CGACI N° 01/2015. Estabeleceu o custeio suplementar no período de 2018 a 2050, sendo: 2018 (4,00%), 2019 (8,00%), 2020 (12,00%), 2021(16,00%), 2022 (20,00%), as demais acrescentam 4% a cada exercício.</t>
  </si>
  <si>
    <t>O art. 1º da Lei nº 718/2009, de 09 de novembro de 2009, publicada em 09/11/2009 mantém o percentual da alíquota de 11%, a partir de 01/01/2010.</t>
  </si>
  <si>
    <t>O art.1° do Decreto 06/2015, publ. 15/04/2015, mantém o percentual de alíquota do ente em 11% e, fixa novos percentuais de alíquota suplementar, período: 2015 a 2045, sendo: 2015-10%, 2016-13%, 2017-16%, 2018-19%, 2019-22%, ...., vigência: data de publicação: 15/04/2015 .  O art. 4º, da Lei nº 718/2009, autoriza o Poder Executivo a emitir Decreto, sempre que...houver necessidade de alterar somente as alíquotas do Ente...</t>
  </si>
  <si>
    <t>O art. 1º do Decreto nº 24/2014, publicado em 09/05/2014, mantém o percentual da alíquota do ente em 18,57%, a partir de 09/05/2014.</t>
  </si>
  <si>
    <t>ANÁLISE ATUAL (ANNE em 12/12/05): Incidente sobre a totalidade da base de contribuição.</t>
  </si>
  <si>
    <t>ANÁLISE ATUAL (ANNE em 12/12/05): Incidente sobre o valor da parcela dos proventos que supere o limite máximo estabelecido para os benefícios do RGPS.</t>
  </si>
  <si>
    <t>LEI Nº 1.985/2013 DE 09/10/2013-PUBLICAÇÃO/VIGENCIA: 09/10/2013 - ALTERA O INC. III-ART. 57 DA LEI Nº 1.715/2005- (ESTABELECE CUSTEIO DO ENTE - 22%).</t>
  </si>
  <si>
    <t>A Lei 877/2007, em seu artigo 87, incisos I e II, segrega a massa e cria o Fundo financeiro e o Fundo Previdenciário, respectivamente,, com data de corte em 20/04/2007. As alíquotas dos Ativos, Inavitos e pensionistas estão previstas na Lei nº 877/2007, artigo 13, incisos II e III em 11%. A alíquota do ente está prevista na Lei 097/2010, cujo artigo 2º altera o inciso I, do artigo 13 da Lei 877/2007 fixando em 19,00%.</t>
  </si>
  <si>
    <t>Pela  Lei nº 877/2007, em seu artigo 87 o Sistema Previdenciário adotado pelo PALMEPREV é híbrido, adotando os modelos de repartição simples para os servidores que ingressaram no serviço público até o início da vigência desta lei e o modelo de capitalização para os servidores que vierem a ser admitidos, na forma da legislação vigente, após o início da vigência desta lei.  Art.88 -fica criado um Fundo de natureza contábil destinado a custear despesas previdenciárias relativas aos servidores admitidos a partir da data de publicação desta lei. Art.90 - fica criado um Fundo Financeiro para custear paralelamente aos recursos orçamentários e as respectivas contribuições do município e as despesas relativas a estes.</t>
  </si>
  <si>
    <t>a Lei 885/2006, publicada em 21/12/2006, em seu artigo 15, incisos I e II fixa as alíquotas do Ente, dos Ativos, Inativos e Pensionistas em 11%, respectivamente. Em seu artigo 88 segrega a massa criando um fundo financeiro com data de corte em 21/12/2006.</t>
  </si>
  <si>
    <t>A Lei Municipal nº 990/2015, de 08/06/2015, publicada em 08/06/2015, altera as alíquotas normal do Ente, para o Plano Financeiro e para o Plano Previdenciário para 22% (art. 1º), a partir de 01/07/2015 (art. 3º), respectivamente. Vigência a partir da publicação.</t>
  </si>
  <si>
    <t>Incidente sobre os proventos de aposentadorias que superem o lmite máximo estabelecido para os benefícios do RGPS.</t>
  </si>
  <si>
    <t>Criação de alíquota dos pensionistas, portanto aplica-se o prazo nonagesimal. Incidente sobre os proventos de pensões que superem o lmite máximo estabelecido para os benefícios do RGPS.</t>
  </si>
  <si>
    <t>A Lei nº 142/2015-DE 25/03/2015 - PUBLICAÇÃO: 29/04/2015 - VIGÊNCIA: DATA DA PUBLICAÇÃO - TENDO EM VISTA QUE A LEI ENTROU EM VIGOR EM 29/04/2015 -  Estabelece custeio: Art. 1º: (NORMAL – 21,76% ), (SEGURADOS – 11%). Conforme o art. 3º estabelece, observamos QUE NÃO SERÁ RESPEITADA A NOVENTENA CONSTITUICIONAL PORQUE QUE ESTA TRATA  DE  CONTRIBUIÇÃO DOS SEGURADOS-VER C.C - ART. 195-§ 6º.</t>
  </si>
  <si>
    <t>DECRETO Nº 012/2018 – DE: 21/08/2018 - PUBLICAÇÃO: 04/09/2018 - VIGÊNCIA: 04/09/2018 - ESTABELECE CUSTEIO: (ENTE – 17,78%), SUPLEMENTAR/PERÍODO: de 2018 a 2043: (2018 - 14,35%), (2019 - 18,95%), (2020 - 23,54%), (2021 - 28,14%), (2022 - 32,73%), demais constam na norma. /FUNDAMENTO PARA DECRETO: art. 3º LEI Nº 178/2017. Revoga o Decreto nº 019/2017.</t>
  </si>
  <si>
    <t>complementando alíquotas suplementares: O artigo 1º da Lei nº 786/2010, de 08/12/2010, altera os incisos III e IV do art. 57, da Lei nº 643/2005, fixando novos percentuais de alíquotas suplementares para o período de 2011 a 2045, a partir de 2011.</t>
  </si>
  <si>
    <t>“O art. 1° da Lei nº 670/2014, publicada em 15/09/2014, alterou o art. 43 da Lei nº 653/2013, mantendo o percentual de 11% da alíquota anteriormente vigente.”</t>
  </si>
  <si>
    <t>“O art. 1° da Lei nº 670/2014, publicada em 15/09/2014, alterou o art. 43 da Lei nº 653/2013, mantendo o percentual da alíquota anteriormente vigente.</t>
  </si>
  <si>
    <t>O Decreto nº 014/2016, publicado em 25/07/2016, com vigência das alíquotas para 01/08/2016 (art.5º), fixa em seu art. 1º alíquota normal em 20,74% e no art. 2º alíquota suplementar, para o período de 2016 a 2021, sendo: de 1,26% para 2016, 5,64% para 2017, 10,02% para 2018, 14,69% para 2019, 18,77% para 2020 e 23,15% para 2021. Dec. autorizado pela Lei nº 653/2013.</t>
  </si>
  <si>
    <t>a Lei 4.227/2011 reestrutura o RPPS e em seu artigo 15 segrega a massa. O Fundo Financeiro terá as seguintes alíquotas: Ente - 17,97%, Ativos e pensionistas 11%. O Fundo capitalizado, previsto no parágrafo 3º terá as seguintes alíquotas - Ente - 11,30%, Ativos, aposentados e pensionistas 11%.</t>
  </si>
  <si>
    <t>O art.2° da Lei n° 4.327/2013, publicada em 11/09/2013, modifica o percentual da alíquota do ente em 15,30%, a partir de 01/10/2013.</t>
  </si>
  <si>
    <t>O art.2° da Lei n° 4.327/2013, publicada em 11/09/2013, manteve o percentual da alíquota anteriormente vigente, a partir de 01/10/2013.</t>
  </si>
  <si>
    <t>A Lei 1.126/2006, publicada em 10/06/2006, em seu artigo 1º altera o artigo 15 da Lei 10.081/2004 fixando a alíquota dos segurados em 11%. O artigo 2º acrescenta à Lei 10.081/2004 os artigos 87-A, 87-B e 87-C que segregam a massa criando o Fundo Previdenciário e o Fundo Financeiro, respectivamente, com data de corte em 10/06/2006. A Lei 1.246/2011 em seu artigo 1º altera o artigo 15 da Lei 10.081/2004 fixando para o ENTE a alíquota de 22%</t>
  </si>
  <si>
    <t>A Lei 1.126/2006, publicada em 10/06/2006, em seu artigo 1º altera o artigo 15 da Lei 10.081/2004 fixando a alíquota dos segurados em 11%. O artigo 2º acrescenta à Lei 10.081/2004 os artigos 87-A, 87-B e 87-C que segregam a massa criando o Fundo Previdenciário e o Fundo Financeiro, respectivamente, com data de corte em 10/06/2006. A Lei 1.246/2011 em seu artigo 1º altera o artigo 15 da Lei 10.081/2004 fixando para o ENTE a alíquota de 22%.</t>
  </si>
  <si>
    <t>Para os segurados admitidos até a data da publicação desta Lei , 11% incidente sobre a remuneração mensal do servidor. Para os segurados admitidos após publicação desta Lei, aplicam-se as alíquotas referidas no art. 87-B, I, ou seja, 14% para o município e 11% para os segurados.</t>
  </si>
  <si>
    <t>Altera artigo 15, I da Lei nº 1081/2004..</t>
  </si>
  <si>
    <t>ANÁLISE ATUAL (ANNE em 02/08/05): Incidente sobre a remuneração mensal dos servidores.</t>
  </si>
  <si>
    <t>ANÁLISE ATUAL (ANNE em 02/08/05): Incidente sobre os proventos de aposentadoria e pensões que superem o limite máximo estabelecido para os benefícios do RGPS de que trata o art. 201 da CF, com percentual igual ao estabelecido para os servidores titulares de cargos efetivos.</t>
  </si>
  <si>
    <t>A Lei 2.097/2011, estabeleceu, adicionalmente a alíquota normal de 18,58% (Lei 029/2005), plano de amortização para equacionamento de déficit atuarial à partir de 30/06/2011, estabelecendo alíquotas suplementares de 1% para 2011, De 3% para 2012, De 5% para 2013, De 7% para 2014, De 9% para 2015, De 11% para 2016, De 13% para 2017, De 15% para 2018, De 17% para 2019, De 19% para 2020, De 21% para 2021, De 23% para 2022, De 25% para 2023, De 27% para 2024, De 29% para 2025, De 31% para 2026, De 33% para 2027, De 35% para 2028, De 37% para 2029 e de 2030 a 2045 de 37,94%</t>
  </si>
  <si>
    <t>complementando alíquotas suplementares: O artigo 1º da Lei nº 2.097/2011, publicada em 30/06/2011, fixa novos percentuais de alíquotas suplementares previstos na Lei nº 2.097/2011, para o período de 2011 a 2045, a partir de 30/06/2011.</t>
  </si>
  <si>
    <t>DECRETO Nº 107/2017- DE: 27/09/2017–PUBLICAÇÃO: 27/09/2017 – VIGÊNCIA: 01/01/20118 - art. 5º - 1º dia do mês seguinte após a noventena/ESTABELECE CUSTEIO- CUSTEIO: (ENTE - 11%-incluído 2% Taxa de adm,), SUPLEMENTARES/PERÍODO: DE 2018 A 2051, sendo:  (2018 A 2021 - 8%), (2022 A 2026 - 18%),-  demais constam na Norma./(LEGISLAÇÃO QUE AUTORIZA ALTERAR CUSTEIO DO ENTE POR ATO DO PODER EXECUTIVO: LEI Nº 2.345/2011-art. 3º).</t>
  </si>
  <si>
    <t>LEI Nº 904/2017-PUBLICAÇÃO: 14/11/2017 – ALTERA A LEI Nº 652/2004 - VIGENCIA: art. 3º: PARA O ENTE: 14/11/2017, PARA SEGURADOS: 01/03/2018 – ESTABELECE CUSTEIO: (SEGURADOS – 13%), (ENTE – 15%).</t>
  </si>
  <si>
    <t>LEI Nº 904/2017-PUBLICAÇÃO: 14/11/2017 – ALTERA A LEI Nº 652/2004 - VIGENCIA: art. 3º: PARA O ENTE: 14/11/2017, PARA SEGURDOS: 01/03/2018 – ESTABELECE CUSTEIO: (SEGURADOS – 13%), (ENTE – 15%).</t>
  </si>
  <si>
    <t>Base de contribuição incidentes sobre o abono anual, salário-família, auxílio-doença e os valores pagos ao segurado pelo seu vínculo funcional com o município, em razão de decisão judicial ou administrativa. O Decreto nº 32/2007, dispõe que a contribuição complementar será de 1% sobre a base de contribuição.</t>
  </si>
  <si>
    <t>2007: alíquota normal: 11,00% e complementar: 1,00%, ..... 2008: alíquota normal: 11,08% e complementar: 1,31%, ..... 2009: alíquota normal: 11,16% e complementar: 1,62%, ..... 2010: alíquota normal: 11,32% e complementar: 2,25%, ..... 2011: alíquota normal: 11,65% e complementar: 3,50%, ..... 2012: alíquota normal: 12,30% e complementar: 6,00%, ..... 2013: alíquota normal: 13,59% e complementar: 11,00%, ..... 2014: alíquota normal: 13,59% e complementar: 11,00%, ..... 2015: alíquota normal: 13,59% e complementar: 11,00%.</t>
  </si>
  <si>
    <t>A Lei nº 340/2018, publicada em 25/07/2018 (art. 3º), com efeitos retroativos a 01/01/2018 (art. 3º) estabelece alíquota dos segurados em 11 % e patronal em 19,74 %. Ademais, fixa alíquota suplementar para equacionamento do déficit atuarial para o período de 2018 a 2048, sendo: (2018 = 10%), (2019 = 15 %), (2020 = 20 %), (2021 = 25 %) e (2022 = 30 %). As demais constam da tabela anexa à norma (art. 2º).</t>
  </si>
  <si>
    <t>Retificando informação abaixo: A Lei 17.142/2005, de 02/12/2005 em seu artigo 32 segrega a massa e cria o Reciprev, fundo capitalizado, com data de corte em 16/12/1998 e no artigo 33 cria o Recifin, Fundo de Repartição simples. O artigo 24 fixa as alíquotas dos segurados Ativos, Inativos e Pensionistas em 12,82% e do Ente em 15,94%. .</t>
  </si>
  <si>
    <t>Retificando informação abaixo: A Lei 17.142/2005, de 02/12/2005 em seu artigo 32 segrega a massa e cria o Reciprev, fundo capitalizado, com data de corte em 16/12/1998 e no artigo 33 cria o Recifin, Fundo de Repartição simples. O artigo 24 fixa as alíquotas dos segurados Ativos, Inativos e Pensionistas em 12,82% e do Ente em 15,94%.</t>
  </si>
  <si>
    <t>A Lei Municipal n° 18.232/2016, publicada em 26/05/2016 - VIGÊNCIA: (art. 2º - data de publicação: 26/05/2016). Estabelece contribuição alíquota de contribuição do Município para os  Fundos: (RECIPREV – 15,94%) e (RECIFIN – 25,64%).</t>
  </si>
  <si>
    <t>MARINA EM 01/06/2006 - O art. 109 da Lei nº 17142 marca o início de cobrança da alíquota para o primeiro do mês seguinte ao prazo nonagesimal. ANÁLISE ANTERIOR A lei nº 17142/2005 redefine alíquotas para ativos, aposentados e pensionistas, de 12,82%. No caso da contribuição dos segurados ativos, a base de cálculo é o valor do vencimento acrescido das vantagens pecuniárias permanentes. No caro dos inativos e pensionistas é o valor dos proventos e pensões que supere o limite máximo estabelecido para os benefícios do RGPS.</t>
  </si>
  <si>
    <t>MARINA EM 01/06/2006 - O art. 109 da Lei nº 17142 marca o início de cobrança da alíquota para o primeiro do mês seguinte ao prazo nonagesimal. ANÁLISE ANTERIOR: A lei nº 17142/2005 redefine alíquotas para ativos, aposentados e pensionistas, de 12,82%. No caso da contribuição dos segurados ativos, a base de cálculo é o valor do vencimento acrescido das vantagens pecuniárias permanentes. No caro dos inativos e pensionistas é o valor dos proventos e pensões que supere o limite máximo estabelecido para os benefícios do RGPS.</t>
  </si>
  <si>
    <t>MARINA EM 01/06/2006 - O art. 109 da Lei nº 17142 marca o início de cobrança da alíquota para o primeiro do mês seguinte ao prazo nonagesimal. ANÁLISE ANTERIOR - A lei nº 17142/2005 redefine alíquotas para ativos, aposentados e pensionistas, de 12,82%. No caso da contribuição dos segurados ativos, a base de cálculo é o valor do vencimento acrescido das vantagens pecuniárias permanentes. No caro dos inativos e pensionistas é o valor dos proventos e pensões que supere o limite máximo estabelecido para os benefícios do RGPS.</t>
  </si>
  <si>
    <t>A Lei nº 1078/2010, publicada em 11/05/2010,  que altera dispositivos da Lei n° 971/2004, estabelece a segregação de massa do respectivo regime próprio, criando um Plano financeiro e um Plano Previdenciário, fixando a alíquota dos aposentados 11%, com data de corte em 11/05/2010.</t>
  </si>
  <si>
    <t>A Lei nº 1078/2010, publicada em 11/05/2010,  que altera dispositivos da Lei n° 971/2004, estabelece a segregação de massa do respectivo regime próprio, criando um Plano financeiro e um Plano Previdenciário, fixando a alíquota dos ativos 11%, com data de corte em 11/05/2010.</t>
  </si>
  <si>
    <t>A Lei nº 1078/2010, publicada em 11/05/2010,  que altera dispositivos da Lei n° 971/2004, estabelece a segregação de massa do respectivo regime próprio, criando um Plano financeiro e um Plano Previdenciário, fixando a alíquota dos pensionistas 11%, com data de corte em 11/05/2010.</t>
  </si>
  <si>
    <t>A Lei nº 1.221/2018 - De: 04/04/2018 - publicada em 04/04/2018, Vigência/efeitos: 01/05/2018, alterou o art. 15 da Lei Municipal n° 971/2004, fixando a alíquota  NORMAL do ENTE Financeiro em 22% e o ENTE Previdenciário em 14,91%  e custeio suplementar de 1,50% inicial, sendo majorada de igual valor a cada novo exercício, findando tal plano de amortização em 2051, sendo 2018 (1,50%), 2019 (3,0%), 2020 (4,5%), 2021 (6,0%), 2022 (7,5%).</t>
  </si>
  <si>
    <t>§3º do art. 14 prevê que a contribuição dos aposentados e pensionistas dar-se-á nas mesmas bases da contribuição dos servidores.</t>
  </si>
  <si>
    <t>art. 96 - prevê que os efeitos das aliquotas serão a partir do 1º dia após a noventena.</t>
  </si>
  <si>
    <t>Isabella em 07/07/2006 - Incidente sobre o abono anual, salário maternidade, auxílio doença, e os valores pagos ao segurado pelo vinculo funcional com o município, em razão de decisão judicial ou administrativa.</t>
  </si>
  <si>
    <t>A Lei nº 1.410/2006, publ. em 27/11/2006, ESTABELECE ALÍQUOTAS(ART. 1º): SENDO: ENTE: (13,36%), SUPLEMENTAR - (5%). VIGÊNCIA: 27/11/2006 (art. 2º).</t>
  </si>
  <si>
    <t>A LEI Nº 479/2013-DE: 03/06/2013– PUBLICAÇÃO: 03/06/2013 - VIGÊNCIA: 03/06/2013(art. 94º)- DISPÕE SOBRE A REESTRUTURAÇÃO DO IPRESAL-ESTABELECE CUSTEIO (art. 44º): (ATIVOS – 11% - SOBRE A REMUNERAÇÃO DE CONTRIBUIÇÃO), INATIVOS/PENSIONISTAS – 11% - SOBRE A PARCELA QUE SUPERAR O TETO DO RGPS...):  (ENTE – 13,06%), ESTABELECE SUPLEMENTAR POR 31 ANOS-constam na planilha § 5º - art. 44º os primeiros 10 anos-Começando por 6,28% e tendo um incremento anual de 2,64%: (2013 – 6,28%), (2014 – 8,92%), (2015 – 11,56%), (2016 – 14,20%), (2017 – 16,85%), (2018 – 19,149%)...</t>
  </si>
  <si>
    <t>O DECRETO Nº 04/2017- DE: 02/01/2017– PUBLICAÇÃO: 02/01/2017 - VIGÊNCIA: 03/06/2013(data de publicação-art. 4º)- LEGISLAÇÃO QUE AUTORIZA ESTABELECER CUSTEIO DO ENTE POR DECRETO (A LEI Nº 479/2013-DE: 03/06/2013-art. 44)-REGULAMENTA ALIQUOTA DE CONTRIBUIÇÃO: (arts. 1º/2º):  (ENTE – 13,89%), ESTABELECE SUPLEMENTAR POR 29 ANOS-constam na planilha art. 2º os primeiros 10 anos: (2017 – 13,89%), (2018 – 16,36% ), (2019 – 18,83% ), (2020 – 21,29%), (2021 – 23,76%), (2022 – 26,23%), (2023 – 28,70%), (2024 – 31,17%).</t>
  </si>
  <si>
    <t>A Lei nº 1.539/2006, publicada em 23/06/2006, em seu artigo 2º acrescenta à Lei nº 1.460/2004 os artigos 84-A e 84-B, segregando a massa e criando um Fundo financeiro e outro previdenciário, com data de corte em 23/06/2006 e fixando as alíquotas dos Ativos, aposentados e Pensionistas em 11%. O Decreto nº 019/2010, em seu artigo 1º altera o artigo 85-B da Lei 1.460/2004 fixando para o Ente uma alíquota normal de 11% e uma suplementar de 4,98%.</t>
  </si>
  <si>
    <t>Complementando informação anterior: O art. 5° prevê a aplicação de anterioridade nonagesimal.</t>
  </si>
  <si>
    <t>O art. 1° da Lei nº 498/2013, publicada em 13/09/2013, manteve o percentual de 11% da alíquota anteriormente vigente. O art. 5° prevê a aplicação de anterioridade nonagesimal.</t>
  </si>
  <si>
    <t>Retificando: A Lei n° 224/2005, de 21/09/2005, revoga  a Lei n° 176, de 30/07/2002 - criando o RPPS para o Município, estabelece percentuais de alíquota de contribuição em 11%, para os segurados e para o ENTE, vigência: para o ENTE A PARTIR DE 26/09/ 2005(data de publicação da lei-arts. 89º e 91º) e para os SEGURADOS - A PARTIR DE 25/12/2005 (noventena -  art. 195º, § 6º).</t>
  </si>
  <si>
    <t>A Lei 207/2007, publicada em 13/09/2007, em seu artigo 16, §§ 7º e 8º segrega a massa e cria um fundo Financeiro e outro Previdenciário com data de corte em 13/09/2007. No caput do artigo 16 fixa a alíquota de contribuição dos segurados Ativos, Inativos e Pensionistas em 11% e do Ente em 21,46%.</t>
  </si>
  <si>
    <t>Reanalisando a Legislação que de criação de RPPS, temos o que segue: Lei Nº 2.356/2014–Publ. em 12-06-2015 - VIGÊNCIA: DO INÍCIO DO RPPS-E ALIQUOTA DO ENTE: (12-06-2014), DAS ALIQUOTAS-SEGURADOS: (10-09-2014)-observância ao que dispõe os arts. 15, Incs. I, II, III e,  97 da Lei, e ainda ao que dispõe o  art. 2º-A da Portaria 402/2008, alterada pela Portaria-MPS/Nº 21, de 14/01/2014: (A lei instituidora do RPPS deverá prever que a sua entrada em vigor dar-se-á em vigor, dar-se-á depois de decorridos noventa dias da data de sua publicação, mantendo-se nesse período, a filiação dos servidores e o recolhimento das contribuições ao RGPS.§ Único-A contribuição do ente...será imediatamente exigida...SE A LEI INSTITUIDORA DO RPPS ENTRAR EM VIGOR ANTES DE DECORRIDO O PRAZO DE QUE TRATA O CAPUT, OBSRVANDO-SE QUANTO A CONTRIBUIÇÃO DOS SEGURADOS, O DISPOSTO NO ART. 195, § 6º da C.F.</t>
  </si>
  <si>
    <t>A Lei Municipal nº 2.591/2016, publ. 28/12/2016. VIGÊNCIA: (28/03/2017 -art. 57)-ESTABELECE ALÍQUOTAS: (ATIVO/INATIVO/PENSIONISTA - 11%), (ENTE - 12%), (SUPLEMENTAR/PERÍODO: DE 2016 A 2048-SENDO: (2016 - 1%), (2017 - 3%), (2018 -5% ), (2019 - 9% ), (2020 - 15% ), as demais constam na planilha do art. 4º.</t>
  </si>
  <si>
    <t>Reanalisada a legislação: DECRETO Nº 15/2016-DE 16/05/2016-PUBLICADO E VIGENTE: 03/06/2016-art. 2º - ESTABELECE CUSTEIO: (art. 1º/tabela)-sendo: (ENTE 2016 - 15,69%- c/ 2% taxa adm.), (ENTE DE 2017 A 2045 – 16,37%- c/ 2% taxa adm.), SUPLEMENTARES/PERÍODO: 2016 A 2045-sendo: (2016 - 10,50%), (2017 - 12%),   (2018 – 14%), (2019 – 16%), (2020  –18%),  demais constam no ref. dispositivo. (O ART. 3º, LEI Nº 234/2010). AUTORIZAÇÃO P/ALTERAR ALIQUOTA POR DECRETO: (art. 3º da Lei nº 234/2010)..</t>
  </si>
  <si>
    <t>A Lei nº 1629/2015-DE: 09/09/2015 – PUBLICAÇÃO: 09/09/2015-VIGÊNCIA: 09/09/2015 – conf. art. 3º - AUTORIZADO A ALTERAR CUSTEIO DO ENTE POR ATO DO PODER EXECUTIVO – FUND. LEGAL: Art. 2º - DESTA NORMA- Estabelece CONTRIBUIÇÃO-PERÍODO: DE 2015 A 2045-SENDO: (SEGURADOS - 11%), (ENTE + TAXA = 17,73% - SENDO: NORMAL - 15,73% + 2% Taxa de adm.), (SUPLEMENTARES: DE 2015 A 2016 - 3%, DE 2017 - 7%, DE - 2018 -11%), DE 2019 -15%, DE 2020 - 20%,as demais constam na planilha art. 1º da norma.</t>
  </si>
  <si>
    <t>A lei nº 352/2010 prevê no §6º que os servidores que ingressarem nos quadros do município até o dia anterior a 03/06/2010 contribuirão com 12,68% cujo sistema de financiamento do fundo será de repartição simples. O § 7º prevê que os servidores que ingressarem a partir de 03/06/2010 contribuirão com a mesma alíquota sendo que o sistema de financiamento do fundo será o plenamente capitalizado.</t>
  </si>
  <si>
    <t>A Lei 1.755/2007, publicada em 31/05/2007, em seu artigo 1º altera os artigos 14, 15, 42, 53, 66 e 82 da Lei 1.703/2005 fixando para os Inativos e Pensionistas no artigo 14, § 3º alterado a alíquota de 11% para Inativos e Pensionistas. O artigo 15, alterado fixa a alíquota do Ente em 11%  para os segurados admitidos até 31/05/2007. O artigo 87-B-I fixa a alíquota do ente em 13,45% e para os Ativos em 11%, apenas para os addmitidos após 31/05/2007. O artigo 87-C Cria o Fundo financeiro.</t>
  </si>
  <si>
    <t>O art. 1° da Lei n° 1.911, publicada em 13/09/2013, alterou o percentual da alíquota do ente relativa ao Plano Financeiro para 13,45%, a partir de 01/09/2013.</t>
  </si>
  <si>
    <t>Retificando: : Os art.s 1° e 2º da Lei n° 1.755, publicada em 31/05/2007, estabelecem segregação de massas e custeio, sendo: PLANO PREVIDENCIÁRIO(ENTE: 13,45% e SEGURADOS: 11%, .PLANO FINANCEIRO: (ENTE: 11% e SEGURADOS: 11%).VIGÊNCIA ENTE: 31/05/2007, SEGURADOS: ART. 195-§ 6º.</t>
  </si>
  <si>
    <t>Retificando: : Os art.s 1° e 2º da Lei n° 1.755, publicada em 31/05/2007, estabelecem segregação de massas e custeio, sendo: PLANO PREVIDENCIÁRIO(ENTE: 13,45% e SEGURADOS: 11%, .PLANO FINANCEIRO: (ENTE: 11% e SEGURADOS: 11%).VIGÊNCIA ENTE: 31/05/2007, SEGURADOS: 30/08/2007-ART. 195-§ 6º.</t>
  </si>
  <si>
    <t>O do art. 48º incisos I e II da Lei Nº 938/2014, publicada em 11/09/2014, manteve o percentual da alíquota anteriormente vigente, a partir de 11/09/2014.</t>
  </si>
  <si>
    <t>A Lei nº 964/2016, de 8/12/16 – PUBLICAÇÃO: 8/12/16(Art. 11) EFEITOS: a contar de 1/11/2016(Art. 9º), conf. NOTA CONJUNTA CGNAL/CGACI 01/2015 (A norma aumenta o valor de contribuição do Ente). Estabelece alíquota (Art.1º): NORMAL do ENTE: 23,46%. SUPLEMENTAR para o período de 2016 a 2036, sendo: (2016 – 11%), (2017 – 14%), (2018 – 17%), (2019 – 20%), (2021 – 32%).</t>
  </si>
  <si>
    <t>A Lei nº 964/2016, de 8/12/16 – PUBLICAÇÃO: 8/12/16(Art. 11) EFEITOS: a contar de 1/11/2016(Art. 9º), conf. NOTA CONJUNTA CGNAL/CGACI 01/2015 (A norma aumenta o valor de contribuição do Ente). Estabelece alíquota (Art.1º): NORMAL do ENTE: 23,46%. SUPLEMENTAR para o período de 2016 a 2036, sendo: (2016 – 11%), (2017 – 14%), (2018 – 17%), (2019 – 20%), (2020 - 26%), (2021 – 32%).as demais constam na norma.</t>
  </si>
  <si>
    <t>“O art. 4 °da Lei n° 874/2014, publicada em 12/11/2014, vigência a partir do 1° dia do mês subsequente aos noventa dias,  alterou o art. 57 da Lei n° 711/2005, mantendo o percentual da alíquota dos aposentados em 11%, a partir de 01/03/2015.”</t>
  </si>
  <si>
    <t>“O art. 4 °da Lei n° 874/2014, publicada em 12/11/2014, vigência a partir do 1° dia do mês subsequente aos noventa dias,  alterou o art. 57 da Lei n° 711/2005, mantendo o percentual da alíquota dos pensionistas em 11%, a partir de 01/03/2015.”</t>
  </si>
  <si>
    <t>“O art. 4° da Lei n° 874, publicada em 12/11/2014, com vigência a partir do primeiro dia do mês subsequente aos noventa dias após a sua publicação,  alterou o art. 57 da Lei n° 711/2005, modificando o percentual da alíquota dos ativos em  11%, a partir de 01/03/2015.”</t>
  </si>
  <si>
    <t>A Lei nº 949/2018 publicado em 16.07.2018 e efeitos a partir de 01.12.2018 (art. 5º) fixa alíquota patronal em 13 %, já incluído 2 % de taxa de adm. Ademais,  fixa alíquota suplementar para o período de 2018 2052, sendo: 2018 a 2022 em 6 %, as demais constam da norma (art. 2º).</t>
  </si>
  <si>
    <t>A Lei 1.022/2007, em seu artigo 16, fixa a alíquota do ente em 12,89%, e dos Ativos, Aposentados e Pensionistas em 11%. Em seus §§ 7º e 8º segrega a massa criando um Fundo financeiro e outro Previdenciário, com data de corte em 03/10/2007.</t>
  </si>
  <si>
    <t>A Lei Complementar n° 002/2006, publicada em 12/12/2006, instituiu segregação de massa, mantendo em planos distintos os servidores que ingressaram nos quadros dos Poderes do Município até o dia 11/12/2006 e os servidores que ingressaram nos quadros dos Poderes do Município a partir do dia 12/12/2006.</t>
  </si>
  <si>
    <t>A Lei nº 29, de 29/06/2011, que acrescentou o § 10º ao art. 16 Lei Complementar nº 001, de 25 de maio de 2006 estabeleceu o seguinte plano de alíquotas especiais para cobertura do custo suplementar: 2011=0,00, 2012=2,00, 2013=4,00, 2014=6,00, 2015=8,00, 2016=10,00, 2017=12,00, 2018=14,00, 2019 a 2046=80,84.</t>
  </si>
  <si>
    <t>O art. 1º da Lei nº 2402/2013, de 30/04/2013, publ. em 24/09/2013,  estabelece alíquotas de contribuição previdenciária: PLANO FINANCEIRO (servidores que ingressaram...ATÉ 31/12/2008):  ENTE(22%), SEGURADOS (11%). VIGÊNCIA: a partir de 24/09/2013 - Art.2º -  “...entra em vigor na data de sua publicação”.</t>
  </si>
  <si>
    <t>O art. 1° da Lei n° 759, publicada em 17/04/2006, alterou a Lei n° 724, de 2004, segregando a massa dos segurados e estabelecendo um Plano Financeiro destinado aos segurados admitidos até 06/04/2004, data de publicação da Lei n° 724/2004, e um Plano Previdenciário para os segurados admitidos após essa data. O art. 1° da Lei nº 759, de 2006, alterou o art. 15 da Lei n° 724/2004  e incluiu o art. 87-C nesse diploma, fixando o percentual de alíquotas de contribuição de 11% para o ente, os segurados e os pensionistas, a partir de 17/04/2006 .</t>
  </si>
  <si>
    <t>Isabella em 20/04/2006 - o sistema previdnciário adotado pelo IPSESVI é misto, adotando-se o financiamento de repartição simples para os servidores que ingressaram no serviço público municipal até o início da vigênia desta lei em 17/04/2006, e capitalização para os servidores que vierem a ser admitidos, na forma da legislação vigente, após o início de vigência desta Lei.</t>
  </si>
  <si>
    <t>Isabella em 20/04/2006 - fica criado o Fundo Previdenciário Municipal, destinado a custear despesas previdenciárias relativas aos servidores admitidos a partir da data da publicação desta LEI em 17/04/2006.</t>
  </si>
  <si>
    <t>Isabella em 20/04/2006 - para atender aos segurados admitidos até a data de publicação desta Lei (17/04/2006) fica criado o Fundo Financeiro, de natureza contábil e caráter temporário, para custear, paralelamente aos recursos orçamentários e às respectivas contribuições do município as despesas previdenciárias a estes relativas.</t>
  </si>
  <si>
    <t>a Lei complementar nº 063/2007, publicada em 19/12/2007 em seu art. 1º altera o § 7º do artigo 16 da LC nº 037/2006, segregando a massa, com data de corte em 18/12/2007 e fixa as alíquotas do ente em 12,71%, e Aposentados, Ativos e Pensionistas em 11,00%. O § 2º do artigo 1º cria o fundo capitalizado com as mesmas alíquotas.</t>
  </si>
  <si>
    <t>A Lei 116/2010 autorizou aporte financeiro em favor do Instituto de Previdência no valor mensal de R$ 23.503,98, no total de 420 parcelas, conforma plano de amortização dp ano de 2010.</t>
  </si>
  <si>
    <t>alíquota de 11% para inativos, incidente sobre o valor da parcela dos proventos de aposentadorias que supere o limite máximo dos benefícios do RGPS, ou que supere o dobro desse limite, no caso do beneficiário ser portador de doença incapacitante (§1º, art.57).</t>
  </si>
  <si>
    <t>alíquota de 11% para pensionistas, incidente sobre o valor da parcela da pensão que supere o limite máximo dos benefícios do RGPS, ou que supere o dobro desse limite, no caso do beneficiário ser portador de doença incapacitante (§1º, art.57).</t>
  </si>
  <si>
    <t>O art. 1º do Decreto nº 02-A/2013, publicado em 15/02/2013, altera o art. 3º da Lei nº 565/2011, de 29/03/2011, e mantém o percentual da alíquota do ente em 13,89%, a partir de 01/01/2013 (art.2º).</t>
  </si>
  <si>
    <t>a Lei 1.309/2007, publicada em 15/03/2007, em seu artigo 1º altera os artigos 14, 15, 52, 65, 81 e 86 da Lei 1.232/2004. O artigo 86, Incisos I e II criam os Fundos Finaceiro e Capitalizad9, respectivamente, com data de corte em 15/03/2007. O artigo 86-B fixa as alíquotas do ente em 18% e dos segurados Ativos, Inativos e Pensionistas em 11%.</t>
  </si>
  <si>
    <t>Segundo o disposto no § 1º do art. 14 da Lei nº 1.232, de 2004, prevê contribuição para o 13º, salário maternidade e auxílio doença..</t>
  </si>
  <si>
    <t>Segundo o disposto no § 1º do art. 14 da Lei nº 1.232, de 2004, prevê contribuição para o 13º.</t>
  </si>
  <si>
    <t>ver o modelo atuarial contido nos arts. 86-A a 86-G definido na Lei nº 1.309, de 2007, e o disposto no link unidade gestora.</t>
  </si>
  <si>
    <t>ANÁLISE ATUAL (ANNE em 21/12/05): Incidente sobre a totalidade da base de contribuição.</t>
  </si>
  <si>
    <t>ANÁLISE ATUAL (ANNE em 21/12/05): Incidente sobre o valor da parcela dos proventos que supere o limite máximo estabelecido para os benefícios do RGPS.</t>
  </si>
  <si>
    <t>O art. 1º da Lei nº 214/2010, publicada em 30/08/2010, acrescenta o § 9º ao art. 57 da Lei nº 149/2005, prevendo o percentual da alíquota SUPLEMENTAR do ente para o período de 2011 a 2030, sendo: 3% (2011), 6% (2012), 9% (2013), 12% (2014), 15% (2015), 18% (2016), 21% (2017), 24% (2018), 27% (2019), 30% (2020), e demais conforme tabela do art. 1º. Vigência (art. 2º).</t>
  </si>
  <si>
    <t>O art. 1º da Lei nº 214/2010, publicada em 30/08/2010, acrescenta o § 9º ao art. 57 da Lei nº 149/2005, prevendo o percentual da alíquota suplementar do ente para o período de 2011 a 2030, sendo: 3% (2011), 6% (2012), 9% (2013), 12% (2014), 15% (2015), 18% (2016), 21% (2017), 24% (2018), 27% (2019), 30% (2020), e demais conforme tabela do art. 1º. Vigência (art. 2º).</t>
  </si>
  <si>
    <t>Cláudio.Soares – A Lei nº 572/2014, publicada em 24/10/2014, manteve o percentual de alíquota dos SEGURADOS em 11,00% (art. 48, I e II). Alterou o percentual de alíquota NORMAL do ENTE para 15,55% (art. 48, III). Estabeleceu o percentual de alíquota de CUSTO SUPLEMENTAR em 6,00% (art. 48, IV). As alíquotas contributivas do RPPS serão exigidas imediatamente após a publicação desta Lei (art. 96). Vigência em 24/10/2014 (art. 99).</t>
  </si>
  <si>
    <t>Cláudio.Soares – O Decreto nº 016/2016, publicado em 19/02/2016, alterou o percentual de alíquota NORMAL do ENTE para 15,19% (art. 1º). Estabeleceu o percentual de alíquotas SUPLEMENTARES para o período de 2016 a 2020, sendo 2016 (6,81%), 2017 (11,16%), 2018 (15,52%), 2019 (19,87%), 2020 (24,23%) (art. 3º). Vigência em 19/02/2016. Efeitos a partir de 01/01/2016 (art. 5º). Decreto autorizado pelos §§ 3º e 4º da Lei 572/2014.</t>
  </si>
  <si>
    <t>O Decreto nº 01-A/2015, publicado em 02/01/2015, mantém o percentual de alíquota dos SEGURADOS em 11,00% (Art. 1º). Mantém o percentual de alíquota NORMAL do ENTE em 17,43% (Art. 1º) e altera o percentual de alíquotas SUPLEMENTARES do ENTE para o período de 2015 a 2045, sendo 2015 (6,00%), 2016 (7,00%), 2017 (10,00%), 2018 (13,00%), e 2019 (16,00%) e demais conforme tabela (Art. 1º). Vigência a partir de 17/02/2015 conforme o artigo 1º do Decreto nº 4.657/1942, Lei de Introdução de Normas do Direito. Decreto autorizado pelo artigo 3º, da Lei nº 009/2010.</t>
  </si>
  <si>
    <t>A Lei nº 437/2011, publicada em 06/01/2011, estabelece alíquotas de custeio suplementar para equacionamento do déficit atuarial, sendo: 1,50% para o ano de 2011, 5,00% para o ano de 2012, 8,50% para o ano de 2013, 12,00% para o ano de 2014 e 15,50% para o ano de 2015. Os anos posteriores encontram-se na tabela enviada junto com a lei até o ano de 2045 arquivada na pasta do município e em arquivo magnético no PIAU/CGNAL NA PASTA LEIS EQUILÍBRIO ATUARIAL</t>
  </si>
  <si>
    <t>O art. 86 da Lei 408/2009, estabelece a noventena</t>
  </si>
  <si>
    <t>O art. 86 da Lei 408/2009, estabelece a noventena.</t>
  </si>
  <si>
    <t>complementando alíquotas suplementares: O artigo 1º da Lei nº 437/2011, publicada em 06/01/2013, fixa novos percentuais de alíquotas suplementares para o período de 2011 a 2045, a partir de 06/01/2013.</t>
  </si>
  <si>
    <t>O art. 1° do Decreto n° 07, publicada em 21/05/2012, alterou o percentual da alíquota do ente para 16,73%, a partir de 21/05/2012.</t>
  </si>
  <si>
    <t>O art. 1° do Decreto nº 07, publicada em 21/05/2012, alterou manteve o percentual de 11% da alíquota anteriormente vigente.</t>
  </si>
  <si>
    <t>Joseana.wogel: O art. 2º da Lei nº 428/2016, publicada em 08/07/2016, modifica o percentual da alíquota normal e suplementar do ente, estabelecendo a alíquota total de 28%, sendo: 14,61% de alíquota normal (já incluso 2% da taxa de administração), 2,39% de alíquota suplementar do 1º ao 5º ano e 11% de alíquota para os segurados ativos, aposentados e pensionistas. As demais alíquotas suplementares (do 6º ao 31º ano) estão em um quadro do art. 2º. Vigência a partir de 01/01/2016 no art. 7º (Retroatividade aceita pois a soma das alíquotas normal e suplementar do ente passou de 15,56% para 17%).</t>
  </si>
  <si>
    <t>O art. 2º da Lei nº 247, de 2007, alterou o art. 61 da Lei nº 233, de 2005, permanecendo a mesma alíquota. Incide contribuição sobre o 13º salário, a maternidade o auxilio-doença, conforme art. 1ºda Lei nº 247, nde 2007,  que alterou o art. 60 § 1º da Lei nº 233, de 2005.</t>
  </si>
  <si>
    <t>Incide contribuição sobre o 13º salário,  conforme dispõe o art. 2º da Lei nº 247, de 2007, que alterou o art. 60 § 1º da Lei nº 233, de 2005. Além disso o art. 2º da Lei nº 247, de 2007, alterou o disposto no art. 61 da Lei nº 233, de 2005, conservando a mesma alíquota.</t>
  </si>
  <si>
    <t>O Decreto nº 14/2017 de 29/12/17 – PUBLICAÇÃO/VIGÊNCIA: 3/1/2018 - Autorizado pela Lei nº 320/2013. Estabelece custeio (Art.1º): NORMAL do ENTE: 14,81%, já incluído 2% de tx. adm. SUPLEMENTAR para o período de 2018 a 2047, sendo: (2018 - 20%), (2019 - 25%), (2020 - 30%), (2021 - 35%), (2022 – 40%), e demais conf. Tabela.</t>
  </si>
  <si>
    <t>11% incidente sobre a remuneração mensal do servidor.</t>
  </si>
  <si>
    <t>A Lei nº 731/2015, PUBLICADA em 7/4/2015(art. 2º), VIGÊNCIA: 7/4/2015 (art. 2º), estabelece alíquota suplementar de 7,76%, sobre os vencimentos dos servidores ativos (art. 1º - parágrafo único)</t>
  </si>
  <si>
    <t>Isabella em 01/06/2006 - art. 1º da Lei nº 698/2006 - Fica o Poder Executivo autorizado a estabelecer alíquota de contribuição adicional ao RPPS, com a finalidade de promover o equilíbrio atuarial, fixado em 1% do total da folha de salários de contribuição mensal dos servidores efetivos. § 1º - o percentual de 1% não será acrescido nas contribuições dos servidores efetivos.</t>
  </si>
  <si>
    <t>A Lei 731 de 26 de março de 2007 altera o art. 1°  e seu parágrafo 1° da Lei n° 698/2006 autorizando a estabelecer alíquota de contribuição adicional ao RPPS para promover o equilibrio financeiro e atuarial fixada em 2%.</t>
  </si>
  <si>
    <t>complementando alíquotas suplementares: O artigo 1º da Lei nº 812/2011, de 14 de junho de 2011, fixa novos percentuais de alíquotas suplementares para o período de 2011 a 2045, a partir de 14/06/2011.</t>
  </si>
  <si>
    <t>O art. 12, incisos I e II da Lei nº 335/2011, de 08 de agosto de 2011, publicada em 08/08/2011 mantém o percentual da alíquota anteriormente vigente, a partir de 06/11/2011 (art. 96º, noventena).</t>
  </si>
  <si>
    <t>a Lei nº 3.188/2006, em seu artigo 88 segrega a massa. No Inciso I cria o fundo de Repartição simples, com data de corte em 31/12/2006. No artigo 90 fixa as alíquotas do Ente em 15,00% e ods Segurados Ativos, aposentados e Pensionistas em 13,50%.</t>
  </si>
  <si>
    <t>alíquota suplementar de 1,5% durante 35 anos. Taxa de Administração: 2% do valor total da remuneração dos proventos e pensões pagas aos segurados e dependentes.</t>
  </si>
  <si>
    <t>O art. 1º, da LEI nº 418/2017, de 24/04/2017, publ. em 25/04/2017, altera o Inc. V, art. 58, Lei n° 374/2013, estabelece percentual de alíquota: ENTE: (11%), CUSTO SUPLEMENTAR: (2017-2018 - 19%), (2019-2020 - 27,50%), (2021-2022- 35,53%), as demais constam na planilha do art. 1º.VIGÊNCIA: 25/04/2017(Art.2º).</t>
  </si>
  <si>
    <t>Lei nº 419/2012, publicada em 29/02/2012, estabelece segregação de massa, ficando o patrimônio do RPPS dividido na proporção de 30% para o plano previdenciário e 70% para o plano financeiro. Alíquotas de contribuição para o plano financeiro de 12%, a partir de 29/02/2012.</t>
  </si>
  <si>
    <t>Lei nº 419/2012, publicada em 29/02/2012, estabelece segregação de massa, ficando o patrimônio do RPPS dividido na proporção de 30% para o plano previdenciário e 70% para o plano financeiro. Alíquotas de contribuição para o plano previenciário de 11%, a partir de 29/02/2012.</t>
  </si>
  <si>
    <t>Estabelecida segregação de massa, ficando o patrimônio do RPPS dividido na proporção de 30% para o plano previdenciário e 70% para o plano financeiro.</t>
  </si>
  <si>
    <t>A Lei 185/2012 implementa a segregação de massa de segurados do Regime Próprio de Previdência do Município de Alegrete do Piauí-PI, que terá como data de corte o dia 1° de janeiro de 2003, ficando o patrimônio do RPPS, na data de implementação, dividido na proporção de 30% para o Plano Previdenciário e 70% para o Plano Financeiro, sendo estabelecidas as alíquotas de contribuições de 12% ára a Prefeitura, Camarâ, Autarquia e Fundações Públicas do Município.</t>
  </si>
  <si>
    <t>A Lei 185/2012 implementa a segregação de massa de segurados do Regime Próprio de Previdência do Município de Alegrete do Piauí-PI, que terá como data de corte o dia 1° de janeiro de 2003, ficando o patrimônio do RPPS, na data de implementação, dividido na proporção de 30% para o Plano Previdenciário e 70% para o Plano Financeiro, sendo estabelecidas as alíquotas de contribuições de 11% para a os segurados ativos, inativos e pensionistas.</t>
  </si>
  <si>
    <t>Incidentes sobre a totalidade do salário de contribuição, inclusive sobre o Abono anual, salário-maternidade, auxílio-doença e auxílio-reclusão.</t>
  </si>
  <si>
    <t>Incidente sobre a folha de pagamento dos servidores ativos, inclusive sobre o abono anual.</t>
  </si>
  <si>
    <t>Incidirá sobre a totalidade do salário de contribuição, inclusive sobre o abono anual.</t>
  </si>
  <si>
    <t>O inciso V do art. 58 da Lei Municipal nº 212/2015, publicada em 19/05/2015, fixa o percentual da alíquota normal do ente em 11%. Vigência (art. 94).</t>
  </si>
  <si>
    <t>O inciso I do art. 58 da Lei Municipal nº 212/2015, publicada em 19/05/2015, fixa o percentual da alíquota dos segurados em 11%. Vigência (art. 94).</t>
  </si>
  <si>
    <t>Incidirá sobre a totalidade do salário de contribuição.</t>
  </si>
  <si>
    <t>LEI Nº 003/2016-DE: 25/04/2016 - PUBLICAÇÃO/VIGENCIA: 10/06/2016 – pelo art. 6º - a partir da publicação. ALTERA O ART. 58, I E V, DA LEI Nº 077/2007- ESTABELECE CUSTEIO: Art. 1º -  ART. 58 – (14,78% - CUSTO NORMAL incidente s/a totalidade de remuneração de contrib.  ativos efetivos, incluído 2% desp. Adm.). § ÚNICO – Déficit/CUSTO SUPLEMENTAR, conf. tabela...sobre a totalidade de remuneração de contribuição dos servidores ativos efetivos, para o período de 2014 A 2049:  (2014 A 2018 – 5,92%), (2019 A 2023 – 9,92%), (2024 A 2028 – 21,92%),  (2029 A 2033 – 36,92%),      (2034 A 2038 – 45,92%), (2039 A 2049 – 56,92%).  RT. 2º - A ALIQUOTA TOTAL DE CONTRIBUIÇÃO PREVIDENCIÁRIA É 31% = CUSTEIO SUPLEMENTAR DE 5,92%, TAXA DE ADM. 2%. /SENDO 20% A PARTE TOTAL DO ENTE (PATRONAL) e a parte total do SERVIDOR 11%. MANUTENÇÃO OU AUMENTO...poderá ser efetuada por Decreto Municipal.</t>
  </si>
  <si>
    <t>A LM nº 305/2013 de 09/09/2013, publ. 05/12/2013 instituiu o RPPS para Bertolínia/PI e não estabeleceu custeio. Sua vigência se deu na data da publicação (art. 123º). A LM nº 306/2013 de 09/09/2013, publ. 05/12/2013 dispôs sobre o Plano de Custeio e estabeleceu as alíquotas do Ente e Segurados, prevendo condição suspensiva quanto às alíquotas (art. 10º). Pela Portaria nº 402/2008, art. 3º, § 3º e pela ON nº 02/2009/MPS, art. 25º e §§, o Ente só pode estabelecer ou majorar alíquotas dos segurados por meio de Lei. Assim as alíquotas dos segurados foram registradas respeitando-se o art. 195º, § 6º da C.F., A PARTIR DE 06/03/2014. E a alíquota do Ente A PARTIR DE - 01/01/2014, de acordo com o Decreto nº 006/2014, publicado/vigente em 18/02/2014. O Decreto nº 008/2014, publicado/vigente em 08/04/2014, revogou o Decreto nº 006/2014 a partir de sua publicação, mantendo a alíquota do Ente, o art. 2º estabelece retroatividade da alíquota para 01/03/2014 (atendido somente quanto à alíquota do Ente visto as Orientações Normativas deste DRPSP).</t>
  </si>
  <si>
    <t>95023070115 em 21/02/2017: Ailton Fernandes: O Decreto nº 003/2017, publicada em 17/01/2017, com vigência para a mesma data (art. 4º), previu em art. 1º as alíquotas suplementares para o período de 2016 a 2050, sendo que para o ano de 2017- 2%, 2018-8%, 2019-10%, 2020-12%, 2021-14%.</t>
  </si>
  <si>
    <t>Incidente sobre a totalidade do salário contribuição, inclusive sobre o Abono Anual, salário-maternidade, auxílio-maternidade, auxílio-doença e auxílio-reclusão.</t>
  </si>
  <si>
    <t>Cláudio.Soares – A Lei nº 633/2017, publicada em 05/04/2017, mantém o percentual de alíquota NORMAL do ENTE em 11,00% (art. 1º). Estabelece o percentual de alíquota SUPLEMENTAR do ENTE para o período de 2017 a 2048, sendo de 2017 a 2019 (4,00%) e de 2020 a 2048 (34,94%) (art. 1º). Vigência em 05/04/2017 (art. 2º). Efeitos retroativos não atendidos em conformidade com o disposto em NOTA CONJUNTA CGNAL-CGACI/DRPSP/SPPS Nº 01/2015.</t>
  </si>
  <si>
    <t>O art. 58, inciso I da Lei nº 037/2014, de 07 de agosto de 2014, publicada na mesma data institui o percentual da alíquota em 11%, a partir de 05/11/2014 (contagem nonagesimal).</t>
  </si>
  <si>
    <t>Reanalisando: A LM nº 02/2014, publ. 21/03/2014 instituiu o RPPS para Boqueirão do Piauí/PI e não estabeleceu custeio. Sua vigência se deu na data da publicação (art. 127º). A LM nº 01/2014, publ. 19/03/2014 dispôs sobre o Plano de Custeio e estabeleceu as alíquotas do Ente (11%) e Segurados (11%), prevendo condição suspensiva quanto às alíquotas (art. 10º). Pela Portaria nº 402/2008, art. 3º, § 3º e pela ON nº 02/2009/MPS, art. 25º e §§, o Ente só pode estabelecer ou majorar alíquotas dos segurados por meio de Lei. Assim as ALÍQUOTAS DOS SEGURADOS devem ser registradas respeitando-se o art. 195º, § 6º da C.F., A PARTIR DE 20/06/2014(Em atendimento a data da criação do RPPS-Lei nº 02/2014). E a ALÍQUOTA DO ENTE A PARTIR DE - 21/03/2014 (Conforme observado por esta CGNAL nas observações anteriores). O Decreto nº 013/2014, publicado/vigente em 27/06/2014 não altera a vigência da alíquota do Ente (Em atendimento ao art. 2ª-A, § único, da Portaria 402/2008).</t>
  </si>
  <si>
    <t>DECRETO N° 01/2019-DE: 21/01/2019 - PUBLICAÇÃO: 22/01/2019- VIGÊNCIA: art.3º: 01/01/2019 – FUNDAMENTO: Art. 11º-LEI Nº 01/2014 e Art. 107-Inc. III e 123% da LEI Nº 02/2014. ESTABELECE: 1) - (CUSTEIO DO ENTE – Mantém - 11%, AMORTIZAÇÃO/SUPLEMENTARES-PERÍODO: DE: 2019 A 2049: (2019 A 2022 - 3%), (2023 – 21,32%), (2024 – 24,98%), as demais constam na planilha art. 1º da Norma.</t>
  </si>
  <si>
    <t>“O inciso I do art. 82 da Lei n° 147/2014, publicada em 08/07/2014, prevê sua vigência a partir do primeiro dia do mês subsequente ao da sua publicação(01/08/2014), por força do § 6° do art. 195 da Constituição Federal/88 (noventena), estabelece o percentual da alíquota dos aposentados em 11%, a partir de 30/10/2014.”</t>
  </si>
  <si>
    <t>“O inciso I do art. 82 da Lei n° 147/2014, publicada em 08/07/2014, prevê sua vigência a partir do primeiro dia do mês subsequente ao da sua publicação(01/08/2014), por força do § 6° do art. 195 da Constituição Federal/88 (noventena), estabelece o percentual da alíquota dos ativos em 11%, a partir de 30/10/2014.”</t>
  </si>
  <si>
    <t>“O inciso I do art. 82 da Lei n° 147/2014, publicada em 08/07/2014, prevê sua vigência a partir do primeiro dia do mês subsequente ao da sua publicação(01/08/2014), por força do § 6° do art. 195 da Constituição Federal/88 (noventena), estabelece o percentual da alíquota dos pensionistas em 11%, a partir de 30/10/2014.”</t>
  </si>
  <si>
    <t>Reanalisando: O Decreto nº 009/2015, de 16/06/2015, PUBL 18/06/2015, estabelece: No art. 1º/2º contribuição previdenciária: (ente: 11% + (plano de amortização: 0% - para 2014  e,  2% - para 2015 A  2019), nos artigos  3º/4º, estabelece efeito retroativo a 17/12/2014). Por observância à orientação/CGNAL a VIGÊNCIA E OS EFEITOS DA NORMA, a se considerar e registrar no CADPREV se dará a partir da DATA DA PUBLICAÇÃO em 18/06/2015 no D.O.M - Diário Oficial dos Municípios).</t>
  </si>
  <si>
    <t>O art. 58, inciso I da Lei nº 460/2013, de 24 de outubro de 2013, publicada em 01 de novembro de 2013 institui o percentual da alíquota para os ativos, inativos e pensionistas em 11%, a partir de 30/01/2014 (contagem nonagesimal).</t>
  </si>
  <si>
    <t>A LEI Nº 536/2017-DE: 14/06/2017- PUBLICADA E VIGENTE EM: 20/06/2017– conf.art. 3º/ altera o art. 1º da Lei nº 494/2015-PARA INCLUIR O PLANO DE ESQUCIONAMENTO DO DEFICIT ATUARIAL-ESTABELECE O QUE SEGUE: ( ENTE (11%-sobre a CONTRIBUIÇÃO DOS SERV. ATIVOS, INCLUSIVE SOBRE O ABONO ANUAL), e SUPLEMENTARES-PERÍODO: DE 2017 A 2049 - sendo: (SUPLEMENTAR - 2017 – 1,03%), ( 2018 – 2,76%): (2019 – 4,49%), (2020 – 6,22%), (2021 – 7,95%), as demais conf. tabela.</t>
  </si>
  <si>
    <t>A Lei n° 345/2017, de 28/12/2017 – PUBLICAÇÃO/VIGÊNCIA: 29/12/2017– EFEITOS: Não retroage a 1/1/2017 (Art. 5º), conf. NOTA CONJUNTA CGNAL/CGACI 01/2015 (A norma diminui o valor de contribuição do Ente). Estabelece custeio (Art. 1º) ENTE NORMAL: 13%, já incluído 2% de tx. adm. SEGURADOS: 11%. SUPLEMENTAR no período de 2017 a 2049: (2017 a 2021- 2%), (2022 a 2049 – 42,60). Poderá o custeio ser revisto por meio de Decreto(Art. 4º).</t>
  </si>
  <si>
    <t>A Lei nº 315/2017 publicada em 18.02.2017 com efeitos retroativos a 01.01.2017 (art. 3º) altera os artigos 1º e 3º da Lei nº 306/2016 fixando alíquota patronal em 11 % e dos segurados em 11%.</t>
  </si>
  <si>
    <t>Retificando: a partir de 18/02/2015(noventena para os segurados)</t>
  </si>
  <si>
    <t>LEI Nº 117/2017-DE: 14/08/2017-PUBLICADO: 15/08/2017-VIGÊNCIA: DATA PUBLICAÇÃO-conf. art. 2º/– CUSTEIO DO ENTE estabelecido: (NORMAL – 11% -DA FOLHA de pagamento DOS SERVIDORES ATIVOS, INCLUSIVE SOBRE O ABONO ANUAL.), SUPLEMENTAR/PERÍODO: DE 2017 A 2051 = sendo: (2017 – 0%), (2018 – 2,35%),  (2019 – 4,70%),  (2020 – 7,05%),   demais suplementares conf. tabela que consta na Norma.</t>
  </si>
  <si>
    <t>Incidirá sobre a totalidade do salário de contribuição , inclusive sobre o abono anual, salário-maternidade, auxílio-doença e auxílio-reclusão.</t>
  </si>
  <si>
    <t>Incidirá sobre a totalidade do salário de contribuição , inclusive sobre o abono anual, salário-maternidade, auxílio-doença e auxílio-reclusão. O art. 58, VIII da Lei nº 200/2009 prevê  noventena  para alteração das alíquotas.</t>
  </si>
  <si>
    <t>Incidente sobre o salário de contribuição, inclusive sobre o abono anual, salário-maternidade, auxílio-doença e ausílio-reclusão.</t>
  </si>
  <si>
    <t>A Lei n° 696/2018, de 18/12/2018 – PUBLICAÇÃO: 20/12/2018 - EFEITOS/VIGÊNCIA: 1/1/2019 (Art. 3º). Estabelece alíquotas (Art. 1º/2º) ENTE NORMAL: 11% - SUPLEMENTAR, para o período de 2018 a 2052, sendo: (2019 – 6%), (2020 – 13,83%), (2021– 21,66%), (2022 – 29,49%), (2023 – 37,31%), as demais conforme tabela (Art. 1º).</t>
  </si>
  <si>
    <t>Cláudio.Soares – A Lei nº 100/2017, publicada em 18/04/2017, mantém o percentual de alíquota NORMAL do ENTE em 11,00% (Art. 1º). Estabelece o percentual de alíquota SUPLEMENTAR para o período de 2017 a 2021, sendo de 2017 (4,00%), 2018 (4,00%), 2019 (10,99%), 2020 (17,98%), 2021 (24,98 %) conforme tabela (Art. 1º). Vigência em 18/04/2017 (art. 2º).</t>
  </si>
  <si>
    <t>A LEI N° 208/2017-DE 30/06/2017-/PUBLICADA: 05/07/2017— VIGÊNCIA: 01/07/2017-ESTABELECE CUSTEIO: (ENTE – 13,96%-incluído 2% despesas adm), SUPLEMENTAR/PERÍODO–2017/2049-temos: (2017 A 2021 – 3,04%), (2022 A 2049) 62,43%).Fica REVOGADA a Lei nº 130/2012. VIGÊNCIA: 01/07/2017.</t>
  </si>
  <si>
    <t>A Lei nº 547/2018, de 10/9/2018 – PUBLICAÇÃO/VIGÊNCIA: 10/9/2018 - (Art. 2º). Estabelece custeio (Art. 1º/Anexo I): NORMAL do ENTE: 11% - SUPLEMENTAR para o período 2018 a 2052, sendo: (2018 – 2%), (2019 - 6%), (2020 – 9,77%), (2021 – 13,53 %), (2022 – 17,30%), e demais conforme tabela.</t>
  </si>
  <si>
    <t>A Lei n 329, publicada em 05/12/2014, previu a alíquota de 11% para os servidores ativos, inativos e pensionistas. Quanto às alíquotas dos segurados foi aplicada a previsão do § único da art.2º, da Portaria nº 402/08.</t>
  </si>
  <si>
    <t>A Lei Municipal nº 349/2017-DE: 29/11/2017 – PUBLICADA: 01/11/2017/ VIGÊNCIA: 01/12/2017 – art. 2º  - O Município manteve a alíquota normal do ente em 11% e estabeleceu o custeio suplementar para o período: de 2018 a 2051-sendo: (2018 – 4,95%), (2019 – 9,89%), (2020 – 14,84%), (2021 – 19,79%), (2022 – 24,73%), as demais constam na tabela do art. 1° da referida norma.</t>
  </si>
  <si>
    <t>O parágrafo único do art. 1º da  Lei nº 1171/2011, publicada em 09/12/2011,  estabelece a segregação de massa do respectivo regime próprio, criando um Plano financeiro e um Plano Previdenciário, fixando a alíquota dos ativos em 11%, com data de corte em 1° de janeiro de 2005.</t>
  </si>
  <si>
    <t>O parágrafo único do art. 1º da  Lei nº 1171/2011, publicada em 09/12/2011,  estabelece a segregação de massa do respectivo regime próprio, criando um Plano financeiro e um Plano Previdenciário, fixando a alíquota dos inativos em 11%, com data de corte em 1° de janeiro de 2005.</t>
  </si>
  <si>
    <t>O parágrafo único do art. 1º da  Lei nº 1171/2011, publicada em 09/12/2011,  estabelece a segregação de massa do respectivo regime próprio, criando um Plano financeiro e um Plano Previdenciário, fixando a alíquota dos pensionistas em 11%, com data de corte em 1° de janeiro de 2005.</t>
  </si>
  <si>
    <t>LEI N° 1350/2017-DE: 06/11/2017-PUBLICADA: 07/11/2017 – VIGENCIA-ART. 2º - 07/11/2017-ESTABELECE CUSTEIO: (ENTE – 12% - incidente SOBRE O SALARIO DE CONTRIBUIÇÃO DOS SERVIDORES ATIVOS. INCLUSIVE SOBRE O ABONO ANUAL, SUPLEMENTARES/PERÍODO: DE 2017 A 2051: (2017 – 0,00%), (2018 – 0,91%), (2019 – 1,83%), (2020 – 2,74%),(2021 – 3,66%), (2022 – 4,57%), (2023 – 5,49%), (2024 – 6,40%), (2025 – 7,32%), (2026 a 2051 – 8,23%).</t>
  </si>
  <si>
    <t>A Lei 1171/2011 mantém a alíquota de 11%.</t>
  </si>
  <si>
    <t>Governo do Estado do Piauí - PI</t>
  </si>
  <si>
    <t>A Lei nº 6932/2016 – PUBLICADA EM 29/12/2016 - VIGÊNCIA: data da publicação conf. o art. 3º/ Altera as LC s nº 40 e 41 /2004 e estabelece alíquotas (arts. 1º/2º) – SENDO:(1 ) - Para ATIVOS/INATIVOS/ PENSIONISTAS-Administração direta, autárquica e fundacional e de qualquer dos poderes, MPE/TCE/DPE/Membros da Magistratura  – 13% - A PARTIR DE 30/03/2017 – Atendendo a noventena conf. previsão no art. 195, § 6º-Constituição Feral) e, 14% - a partir de 01/01/2018)./////  ( 2 ) - Para o ENTE – do poder EXECUTIVO - 26% - a partir de 01/01/2017 – ver art. 1º e, 28%  a partir de 01/01/2018. ///// ( 3 ) -  Para o ENTE – dos Poderes Legislativo e Judiciário do MPE/TCE/DPE - 24% - a partir da data de publicação em 29/12/2016)//////-( 4 ) - Para os ATIVOS/INATIVOS/ PENSIONISTAS – MILITARES E BOMBEIROS – 14% - A PARTIR DE 30/03/2017 – Atendendo a noventena conf. previsão no art. 195, § 6º-  Constituição Federal). ///// - ( 5  ) - Para o ENTE – do Poder EXECUTIVO  - MILITARES E BOMBEIROS – 28% -  a partir da data de publicação em 29/12/2016).</t>
  </si>
  <si>
    <t>A Lei n° 218/2012, publicada em 12/03/2012, segregou a massa dos segurados, instituindo um Plano Financeiro, formado pelos servidores ocupantes de cargo efetivo admitidos no serviço público municipal até 31/12/2008 e os atuais aposentados e pensionistas, e um Plano Previdenciário, composto pelos servidores ocupantes de cargo efetivo admitidos no serviço público municipal a partir de 1°/01/2009. O parágrafo único do art. 1° estabelece alíquota de 12% para o ente e de 11% para segurados e pensionistas.</t>
  </si>
  <si>
    <t>A Lei n° 218/2012 implementou a segregação de massa de segurados do RPPS do Município de Itainópolis-PI, que terá como data de corte o dia 1° de janeiro de 2009, ficando o patrimônio do RPPS, na data da implementação, dividido na proporção de 5% (cinco por cento) para o Plano Previdenciário e 95% (noventa e cinco por cento) para o Plano Financeiro, sendo estabelecidas as alíquotas de contribuições de 12% (doze por cento) para a Prefeitura, Câmara, Autarquia e Fundações Públicas do Municiípio e de 11% (onze por cento) para os segurados, ativos, inativos e pensionistas.</t>
  </si>
  <si>
    <t>A Lei n° 913/2012, publicada em 09/05/2012, estabeleceu segregação da massa dos segurados, instituindo um Plano Financeiro destinado aos servidores ocupantes de cargo efetivo admitidos até 31/12/2006, bem como todos os aposentados e pensionistas cujos benefícios tenham sido concedidos até a data da implementação da segregação de massas, e um Plano Previdenciário destinado aos servidores ocupantes de cargo efetivo admitidos a partir de 1°/01/2007. O parágrafo único do art. 1° prevê alíquota de contribuição patronal de 12% e dos segurados e pensionistas de 11%.</t>
  </si>
  <si>
    <t>isabella.abreu em 14/08/2012: Lei nº 913/2012, publicada em 09/05/2012, estabelece a segregação de massas de segurados do RPPS. A segrgação de massa terá como data de corte o dia 1º de janeiro de 2007, ficando o patrimônio do RPPS na data da implementação, dividido na proporção de 30% para o Plano Previdenciário e 70% para o Plano Financeiro, sendo estabelecidas as alíquotas de contribuições de 12% para a prefeitura e de 11% para os segurados, ativos e pensionistas. O plano financeiro será constituído por todos os servidores ativos ocupantes de cargo efetivo que tenham ingressado no serviço público do município até 31 de dezembro de 2006, bem como, todos os atuais aposentados e pensionistas que tenham tido seus benefícios até a data de implementação da segregação de massa. O Plano Previdenciário será constituído por todos os servidores ativos ocupantes de cargo efetivo que tenham ingressado no serviço público do município a partir de 1º de janeiro de 2007.</t>
  </si>
  <si>
    <t>O Decreto nº 347/2016, publicado em 30/11/2016, altera o percentual de alíquota NORMAL do ENTE para 13,22%, já incluídos 2,00% referente à taxa de administração (art. 3º). Estabelece o percentual de alíquotas SUPLEMENTARES para o período de 2016 a 2051, sendo de 2016 a 2020 (1,78%), de 2021 a 2051 (37,53%) (art. 2º, tabela). Vigência em 01/02/2017 (art. 6º). Decreto autorizado pelo artigo 4º da Lei Municipal nº 317/2014.</t>
  </si>
  <si>
    <t>O parágrafo único do art. 1º da  Lei nº 1225/2011, publicada em 10/01/2012,  estabelece a segregação de massa do respectivo regime próprio, criando um Plano financeiro e um Plano Previdenciário, fixando a alíquota dos aposentados em 11%, com data de corte em 31 de maio de 2004.</t>
  </si>
  <si>
    <t>O parágrafo único do art. 1º da  Lei nº 1225/2011, publicada em 10/01/2012,  estabelece a segregação de massa do respectivo regime próprio, criando um Plano financeiro e um Plano Previdenciário, fixando a alíquota dos pensionistas em 11%, com data de corte em 31 de maio de 2004.</t>
  </si>
  <si>
    <t>Lei Nº 1225/2011 estabelece a segregação de massa dos segurados.</t>
  </si>
  <si>
    <t>O art. 4º da Lei n° 102/2013, publicada em 20/03/2013, fixou o percentual da alíquota do ente para 11%, incidente sobre a remuneração de contribuição definida no art. 4º da Lei nº 102/2013. O art. 10 pevê anterioridade nonagesimal para a contribuição patronal, cujas alíquotas serão aplicadas a partir de 18/06/2013.</t>
  </si>
  <si>
    <t>O art. 3º da Lei n° 102/2013, publicada em 20/03/2013, fixou percentual da alíquota dos segurados ativos em 11%, incidente sobre a remuneração de contribuição definida no art. 3º da Lei nº 102/2013. O art. 10 prevê anterioridade nonagesimal para vigência dessa lei no que se refere às contribuições dos segurados ativos, aposentados e pensionistas. Assim, a alíquota sob a vigência da nova lei será aplicada a partir de 18/06/2013.</t>
  </si>
  <si>
    <t>O art. 5º da Lei n° 102/2013, publicada em 20/03/2013, fixou percentual da alíquota dos inativos e pensionistas em 11%, incidente sobre a remuneração de contribuição definida no mesmo art. 5º desta lei. O art. 10 prevê anterioridade nonagesimal para vigência dessa lei no que se refere às contribuições dos segurados ativos, aposentados e pensionistas. Assim, a alíquota sob a vigência da nova lei será aplicada a partir de 18/06/2013.</t>
  </si>
  <si>
    <t>A Lei nº 76/2017, de 15/12/17 – PUBLICAÇÃO/ VIGÊNCIA: 18/12/2017(Art. 2º). Estabelece custeio (Art.1º) NORMAL do ENTE: 11%. SUPLEMENTAR para o período de 2017 a 2051, sendo: (2017 e 2018 – 4%), (2019 – 9,49%), (2020 – 14,98%), (2021 – 20,47%), e demais conf. tabela.</t>
  </si>
  <si>
    <t>Reanalisando: A Lei Municipal 298/2014, publicada em 11/11/2014, reduz a alíquota do ente, sendo que desta forma não é possível acatar seu artigo 4º, em atendimento a NOTA CONJUNTA CGNAL-CGACI/DRPSP/SPPS Nº 01/2015.</t>
  </si>
  <si>
    <t>O inciso I, do art. 13 da Lei n° 207/2013, publicada em 26/03/2013, institui o RPPS, criando a alíquota para os servidores ativos no percentual de 11%. O art. 106 da Lei n° 207/2013  prevê a anterioridade nonagesimal.</t>
  </si>
  <si>
    <t>O inciso II, do art. 13 da Lei n° 207/2013, publicada em 26/03/2013, institui o RPPS, criando a alíquota para os pensionistas no percentual de 11%. O art. 106 da Lei n° 207/2013  prevê a anterioridade nonagesimal.</t>
  </si>
  <si>
    <t>O inciso III, do art. 13 da Lei n° 207/2013, publicada em 26/03/2013, institui o RPPS, criando a alíquota para o ente no percentual de 11%. O art. 106 da Lei n° 207/2013  prevê a anterioridade nonagesimal.</t>
  </si>
  <si>
    <t>O inciso II, do art. 13 da Lei n° 207/2013, publicada em 26/03/2013, institui o RPPS, criando a alíquota para os segurdos aposentados no percentual de 11%. O art. 106 da Lei n° 207/2013  prevê a anterioridade nonagesimal.</t>
  </si>
  <si>
    <t>“O inciso I do art. 58 da Lei n° 704/2013, publicada em 03/12/2013,  fixa o percentual da alíquota dos aposentados em 11%, a partir de 03/03/2014 (noventena por força de Lei).”</t>
  </si>
  <si>
    <t>“O inciso I do art. 58 da Lei n° 704/2013, publicada em 03/12/2013,  fixa o percentual da alíquota dos ativos em 11%, a partir de 03/03/2014 (noventena por força de Lei).”</t>
  </si>
  <si>
    <t>“O inciso I do art. 58 da Lei n° 704/2013, publicada em 03/12/2013,  fixa o percentual da alíquota dos pensionistas em 11%, a partir de 03/03/2014 (noventena por força de Lei).”</t>
  </si>
  <si>
    <t>O art. 1º da Lei nº 734/2015, publicada em 02/12/2015, alterou o inciso V do art. 58 da Lei nº 704/2013, mantem o percentual da alíquota normal do ente e fixa as suplementares do ente, estabelecendo a alíquota normal de 11% e suplementares para o período de 2015 a 2048 conforme tabela do art. 1º, sendo: 2% (2015 e 2016), 6,46% (2017 e 2018), 10,92% (2019), 15,37% (2020) e demais conforme tabela citada. Vigência (art. 2º).</t>
  </si>
  <si>
    <t>CONTRIBUIÇÃO-SEGURADOS: 01/01/2014-(noventena-  aplica-se o disposto no art. 2ºA, § único da Portaria nº 402/2008 - atendendo ao art. 195º, § 6º da C.F. O art. 95º da Lei por desobedecer ao disposto na C.F não será observado.</t>
  </si>
  <si>
    <t>“O inciso I do art. 58 da Lei n° 370/2012, publicada em 02/01/2013, que cria o Regime Próprio de Previdência Social - RPPS para o Município, fixou percentuais de alíquota dos ativos em 11%, a partir de 02/04/2013 (noventena, por força de Lei).”</t>
  </si>
  <si>
    <t>“O inciso I do art. 58 da Lei n° 370/2012, publicada em 02/01/2013, que cria o Regime Próprio de Previdência Social - RPPS para o Município, fixou percentuais de alíquota dos inativos em 11%, a partir de 02/04/2013 (noventena, por força de Lei).”</t>
  </si>
  <si>
    <t>“O inciso I do art. 58 da Lei n° 370/2012, publicada em 02/01/2013, que cria o Regime Próprio de Previdência Social - RPPS para o Município, fixou percentuais de alíquota dos pensionistas em 11%, a partir de 02/04/2013 (noventena, por força de Lei).”</t>
  </si>
  <si>
    <t>A Lei  nº 421/2017, De: 25/07/2017 - publicada em 25/07/2017 - Vigência na mesma data (art. 2°), mantém o percentual de alíquota de CUSTO NORMAL do ENTE em 11%. Estabelece o percentual de alíquota de CUSTO SUPLEMENTAR, para o período de 2017 a 2047, sendo: 2017 (5,51%), 2018 (11,02%), 2019 (16,53%),  2020 (22,04%), 2021 (27,55%) e as demais conforme tabela (art. 1°).</t>
  </si>
  <si>
    <t>LEI Nº 566/2017- DE: 09/06/2017–PUBLICAÇÃO: 06/07/2017 –VIGÊNCIA: PARA O ENTE ART. 58-V – PELO RT. 91 - DATA DA PUBLICAÇÃO: 06/07/2017 e PARA OS SEGURADOS, APLICA-SE A NOVENTENA PREVISTA NO ART. 195-C.C – (ART. 58-I E II): 05/10/2017 - CRIA REGIME/ESTABELECE CUSTEIO: (ATIVOS - 11% - SOBRE A REMUNERAÇÃO DE CONTRIBUIÇÃO), (INATIVOS/PENSIONISTAS - 11% - SOBRE A PARCELA DOS PROVENTOS QUE SUPERAREM O O TETO MÁXIMO ESTABELECIDO PARA OS BENEFÍCIOS DO RGPS), (ENTE – 13%  SOBRE A FOLHA DOS SERVIDORES ATIVOS, INCLUSIVE SOBRE O ABONO ANUAL - INCLUÍDO 2% DE TAXA DE ADM).</t>
  </si>
  <si>
    <t>A Lei nº 128/2015, publicada em 09/04/2015, estabeleceu a alíquota NORMAL dos SEGURADOS em 11,00% (art. 58,I). Estabeleceu a alíquota NORMAL do ENTE em 11,00% (art. 58, V). Vigência em 09/04/2015 (art. 94). Efeitos para as alíquotas dos SEGURADOS atendendo à NOVENTENA, conforme o disposto no art. 2º-A, da Portaria MPS Nº 402/2008.</t>
  </si>
  <si>
    <t>A Lei n° 21/2012, publicada em 18/07/2012, estabeleceu segregação da massa dos segurados, instituindo um Plano Financeiro destinado aos servidores ocupantes de cargo efetivo admitidos até 31/05/2004, bem como todos os aposentados e pensionistas cujos benefícios tenham sido concedidos até a data da implementação da segregação de massas, e um Plano Previdenciário destinado aos servidores ocupantes de cargo efetivo admitidos a partir de 1°/06/2004. O parágrafo único do art. 1° prevê alíquota de contribuição patronal de 12% e dos segurados e pensiobnistas de 11%.</t>
  </si>
  <si>
    <t>A Lei nº 021/2012, de 18/07/2012, estabelece segregação de massas dividido na proporção de 30% p/ o Plano Previdenciário e 70% para o Plano Financeiro, estabelecendo alíquotas de contribuição de 11% para o Segurados ativos, inativos e pensionistas.</t>
  </si>
  <si>
    <t>O art. 1º da Lei Municipal nº 086/2015 , vigente a partir de 07/10/2015 (art.2º), que institui o plano de equacionamento do déficit do Plano Previdenciário do RPPS do município, mantém a alíquota normal do ente em 12% e prevê alíquotas suplementares para o período de 2015 a 2047, sendo (2015 – 0,82%), (2016 – 1,65%), (2017 – 2,47%), (2018 – 3,29%), (2019 – 4,12%), e as demais aliquotas conforme tabela do art. 1º.</t>
  </si>
  <si>
    <t>Valor de 11% da folha de pagamento dos servidores ativos, inclusive sobre o abono anual.</t>
  </si>
  <si>
    <t>Alíquota dos servidores ativos, inativos e pensionistas incidirá sobre a totalidade do salário contribuição, inclusive sobre o abono anual, salário-maternidade, auxílio-doença e auxílio-reclusão. Criação de alíquota aplica-se o prazo nonagesimal.</t>
  </si>
  <si>
    <t>A Lei n° 2.441/2012, publicada em 11/04/2012, segregou a massa dos segurados, instituindo um Plano Financeiro, formado pelos servidores ocupantes de cargo efetivo admitidos no serviço público municipal até 31/12/2010 e os atuais aposentados e pensionistas, e um Plano Previdenciário, composto pelos servidores ocupantes de cargo efetivo admitidos no serviço público municipal a partir de 1°/01/2011. O parágrafo único do art. 1° estabelece alíquota de contribuição de 12% para o ente e de 11% para os segurados e pensionistas em favor de ambos os Planos.</t>
  </si>
  <si>
    <t>O art. 1º da Lei nº 2.659/2015, de 12/06/2015, publ. em 16/06/2015,  estabelece percentual de alíquota: ENTE (12%), ALIQUOTAS SUPLEMENTARES-ATÉ a 2047, sendo:  (1,14%-2015), (1,73%–2016), (2,31%-2017), (2,90%-2018), (3,48%-2019), (4,07%-2020), (4,65%2021), (5,24%-2022 A 2047). VIGÊNCIA: a partir de 16/06/2015 (Art.2º).</t>
  </si>
  <si>
    <t>O art. 58, inciso V da Lei nº 468/14, de 16 de abril de 2014, publicada em 23 de abril de 2014 institui o percentual da alíquota para os ativos, inativos e pensionistas em 11%, a partir de 22/07/2014 (contagem nonagesimal).</t>
  </si>
  <si>
    <t>A Lei nº 532/2018, De: 15/01/2018 - publicada em 16/01/2018, Vigência/efeitos: 16/01/2018, manteve o percentual de alíquota Normal do ENTE em 11%. REVOGA...EM ESPECIAL A LEI Nº 492/2015.</t>
  </si>
  <si>
    <t>O art. 109 da Lei nº 689/2011 prevê o princípio da noventena para os segurados ativos, inativos e os pensionistas.</t>
  </si>
  <si>
    <t>DECRETO Nº 1.402/2017-DE: 18/07/2017– PUBLICAÇÃO: 18/07/2017/ - EFEITOS/DATA: 18/07/2017 - art. 3º- DATA DA PUBLICAÇÃO (OBS: Não registrados no CADPREV os efeitos RETROATIVOS contidos no art. 3º - pelo contido nos normativos do DRPSP – Efeito retroativo quando a norma está reduzindo percentual de alíquota vigente, não serão cadastrados. O Ente não pode estabelecer efeito retroativo visando alterar o valor de débito previdenciário de competências que já estão vencidas). Altera a Lei nº 355/2005-FUNDAMENTAÇÃO-LEI QUE AUTORIZA ESTABELECER CUSTEIO DO ENTE POR ATO DO PODER EXECUTIVO: (Lei nº 689/2011-art. 23-§ 1º). CUSTEIO: (NORMAL - 13%- sobre a totalidade de remuneração de  contribuição dos serv. ativos ), SUPLEMENTAR: (2017 A 2021 – 2%),  (2022 A 2043 – 18,55% ).</t>
  </si>
  <si>
    <t>Cláudio.Soares – A Lei nº 299/2016, publicada em 17/02/2016, mantém o percentual de alíquota dos SEGURADOS em 11,00% (art. 1º). Vigência em 17/02/2016 (art. 2º).</t>
  </si>
  <si>
    <t>A Lei n° 850/2011, publicada em 07/12/2011, segregou a massa dos segurados, instituindo um Plano Financeiro, formado pelos servidores ocupantes de cargo efetivo admitidos no serviço público municipal até 31/07/2010 e os atuais aposentados e pensionistas, e um Plano Previdenciário, composto pelos servidores ocupantes de cargo efetivo admitidos no serviço público municipal a partir de 1°/08/2010. O parágrafo único do art. 1° estabelece alíquota de 12% para o ente e de 11% para segurados e pensionistas.</t>
  </si>
  <si>
    <t>Pela Lei n.850/2011, fica implementada a segregação de massa de segurados do RPPS, vinculados ao REG-PREV. A segregação de massa terá como data de corte o dia 1º de agosto de 2010, ficando o patrimônio do RPPS, na data de implementação, dividido na proporção de 30% para o Plano Previdenciário e 70% para o Plano Financeiro. Ver arts 4º a 14 da Lei n. 850/2011.</t>
  </si>
  <si>
    <t>O art. 58, inciso I da Lei nº 328/2013, de 02 de outubro de 2013, publicada em 03/10/2013 institui o percentual da alíquota de 11%, a  partir de 03/10/2013.</t>
  </si>
  <si>
    <t>DECRETO Nº 03/2019-DE: 17/10/2019 - Publicação: 18/01/2019 – VIGENCIA-art. 2º: 18/01/2019- ESTABELECE CUSTEIO: art. 1º e tabela: (ENTE – 11%), SUPLEMENTARES/PERÍODO: 2019 A 2048: (2019 - 2%), (2020 – 4%), (2021/2022 - 21%), 2023/2024 – 27,24%), demais constam na norma. FUNDAMENTO PARA DECRETO: “PARA MAJORAÇÃO” do plano de custeio: Art. 2º-Lei nº 365/2016. OBS: Registrado o Decreto porque está “majorando” o custeio do ENTE: mantendo o NORMAL em 11% e, ESTABELECENDO SUPLEMENTAR iniciando em 2% PARA 2019.</t>
  </si>
  <si>
    <t>O art. 58, inciso I da Lei Municipal nº 262/2014, de 30 de janeiro de 2014, publicada em 06/02/2014 institui o percentual da alíquota para os servidores ativos, inativos e pensionistas, a partir de 07/05/2014 (contagem nonagesimal).</t>
  </si>
  <si>
    <t>A lei nº 400 publicada em 09/09/2009 majora as alíquotas de contribuição dos servidores para 11%. Aplica-se a noventena.</t>
  </si>
  <si>
    <t>O art. 82º, Lei nº 025/2015, de 23/04/2015, publ. em 24/04/2015, estabelece alíquotas de contribuição: ATIVOS/INATIVOS E PENSIONISTAS (11%), ENTE: (11%-incluído 2% - custeio administrativo). VIGÊNCIA A PARTIR DE 24/04/2015-Art. 145º, respeitado o art. 195º, § 6º da Constituição Federal.</t>
  </si>
  <si>
    <t>A Lei n° 3515%2005, fixa a alíquota dos pensionistas em 11%,</t>
  </si>
  <si>
    <t>A lei nº 3415/2005 altera a contribuição dos segurados de 9,75% (alterado pelo decreto nº 5510/2003) para 11%. A contribuição do ente passou a ser de 17,25% pelo decreto 5510/2005 e pela lei nº 3415/2005 será de até 22%.</t>
  </si>
  <si>
    <t>A lei nº 3415/2005 altera a contribuição dos segurados de 9,75% (alterado pelo decreto nº 5510/2003) para 11%. A contribuição do ente passou a ser de 17,25% pelo decreto 5510/2005 e pela lei nº 3415/2005 será de até 22%. Essa lei prevê expressamente a contribuição do pensionista no art.1º que dá nova redação ao art.9º da lei 2969/2001 que trata da contribuição dos segurados.</t>
  </si>
  <si>
    <t>A Lei nº 526/2008 com publicação em 28/01/2008 mantêm as alíquotas dos segurados previstas na lei nº 513/2007. Vigência imediata.</t>
  </si>
  <si>
    <t>A Lei nº 1254/2017, Publicada em 7/4/2017 (art.94). Cria o Regime de Previdência e estabelece alíquotas: Para o ENTE (11%) conf. (Art. 58), VIGÊNCIA a partir da data de publicação em 7/4/2017 (art. 94). Para Servidores ATIVOS, INATIVOS e PENSIONISTAS: (11%), VIGÊNCIA a partir de 07/07/2017, em atendimento a noventena conforme previsão no art. 195, § 6º - Constituição Federal,</t>
  </si>
  <si>
    <t>A Lei n° 183/2017, de 7/12/2017 – PUBLICAÇÃO/VIGÊNCIA: 11/12/2017(Art. 2º). Estabelece custeio (Art.1º/tabela) NORMAL DO ENTE: 11%. SUPLEMENTAR, para o período de 2017 a 2044, sendo: (2017 a 2019 – 4%), (2020 a 2024 – 29,96%), e demais conforme tabela.</t>
  </si>
  <si>
    <t>CRIA REGIME-ALIQUOTAS: A LEI Nº 170-2015–Publ. 11-02-2015-VIGÊNCIA: 11/02/2015-Art. 93º. - ALIQUOTAS(Incisos I, V-art. 58º= SEGURADOS: (11%–EFEITOS: 12/05/2015-noventena após a publicação),   ENTE: (11% -  EFEITOS: 11/02/2015 – data da publicação). Aplicado o que dispõe o  Art. 2º-A da Portaria 402/2008, alterada pela Portaria-MPS/Nº 21, de 14/01/2014.</t>
  </si>
  <si>
    <t>LEI Nº 220/2018-DE: 28/09/2018 - PUBLICAÇÃO: 05/10/2018 - VIGÊNCIA-art. 3º - 05/10/2018 - Altera o Inc. V- art. 58-LEI Nº 170/2015-ESTABELECE CUSTEIO: (NORMAL - 11%),  SUPLEMENTARES/Período: 2018 A 2050: (2018/2019 – 8,16%), (2020/2021 – 16,32%), (2022/2023 – 24,48%),  as demais constam na norma.</t>
  </si>
  <si>
    <t>O art. 1º da Lei Municipal nº 820 de 22/10/2013, publicada em 31/10/2013 mantém o percentual das alíquotas anteriormente vigentes, a partir de 31/10/2013.</t>
  </si>
  <si>
    <t>LEI Nº 886/2016-DE: 21/01/2016– PUBLICADA: 31/01/2016 - VIGÊNCIA: 31/01/2016- conf. art. 3º/ESTABELECE TAXA DE ADMINISTRAÇAO(ARTS. 1º/2º):  (2%) – COM BASE NO VALOR TOTAL DAS REMUNERAÇOES, PROVENTOS E PENSOES DOS SERGURADOS... /REFERENDA OS REPASSES FINANCEIROS DA PREFEITURA MUNIC. AO RRPS, A ITULO DE “TAXA DE ADMINISTRACAO” OCORRIDOS ENTRE OS EXERCICIOS 2009 A 2015-(*NÃO ESTABELECE O PERCENTUAL OU VALOR DOS REPASSES).</t>
  </si>
  <si>
    <t>ANÁLISE ATUAL (ANNE em 06/07/05): Incidente sobre a remuneração de contribuição mensal. ANÁLISE ANTERIOR:A Lei nº 1094/2005 deu nova redação ao art. 14 da Lei nº 891/2002.</t>
  </si>
  <si>
    <t>ANÁLISE ATUAL (ANNE em 06/07/05): Incidente sobre os proventos concedidos com fundamento no art. 40 da CF, e pelos arts. 2º e 6º da EC nº 41/2003, que superem o limite máximo estabelecido para os benefícios do RGPS. ANÁLISE ANTERIOR: A Lei nº 1094/2005 deu nova redação ao art. 14 da Lei nº 891/2002.</t>
  </si>
  <si>
    <t>ANÁLISE ATUAL (ANNE em 06/07/05): Incidente sobre as pensões concedidas com fundamento no art. 40 da CF, e pelos arts. 2º e 6º da EC nº 41/2003, que superem o limite máximo estabelecido para os benefícios do RGPS. ANÁLISE ANTERIOR: A Lei nº 1094/2005 deu nova redação ao art. 14 da Lei nº 891/2002.</t>
  </si>
  <si>
    <t>24748773120 em 31/01/2019: DECRETO Nº 111/2018-DE: 21/11/2018 - Publicação: 27/11/2018 – VIGENCIA--art. 5º: (A incidência dos valores mensais estabelecidos na tabela se dará da competência de novembro do ano-base até outubro do ano seguinte). ESTABELECEAPORTES: art.2º: DÉFICIT ATUARIAL: R$ 86.289.311,02 – DATA DE APURAÇÃO: 31/12/2017/ APORTE MENSAL - será repassado até o 10º dia útil do mês seguinte à cada competência / POR ATRASO incidirá multa de 1%/, Correção pela variação do IPCA-IBGE e juros de 0,6% ao .APORTES: DE 2018 A 2052: (2018 – ANUAL - 2.613.333,42/MENSAL - 217.777,78), (2019 – ANUAL - 2.770.133,42/MENSAL - 230.844,45), (2020 – ANUAL - 2.936.341,43/MENSAL - 244.695,12), (2021 – ANUAL - 3.112.521,92/MENSAL - 259.376,83), (2022 – ANUAL - 3.299.273,23/MENSAL - 274.939,44), (2023 – ANUAL - 3.707.063,40/MENSAL - 308.921,95), demais constam na norma. FUNDAMENTO  PARA DECRETO: Art. 1º-Lei nº 2109/2018 que altera o § 5º do art. 14 da Lei Municipal nº 891/2002 – PARA PROCEDER A IMPLANTAÇÃO E ALTERAÇÃO DE APORTES.  24748773120 em 31/01/2019: LEI/Nº-2109/2018-DE: 19/11/2018-PUBL.21/11/2018 - VIGÊNCIA-(art.2º):-21/11/2018 – ALTERA ART. 14 DA LEI Nº 891/2002 – CUSTEIO-art. 1º:  (ENTE-15%-inclusa a taxa de adm. de 1%), FUNDAMENTO  PARA DECRETO: proceder IMPLANTAÇÃO E ALTERAÇÃO DE APORTES: Art. 1º-Lei nº 2109/2018.</t>
  </si>
  <si>
    <t>A Lei nº 1.492/2015 alterou a alíquota normal do ente para 11,00%. Manteve a alíquota normal dos segurados em 11,00%. Previu alíquota de até 1,00% para atendimento de despesas administrativas. Aprovou plano de amortização do déficit atuarial, apurado em 2014, no valor de R$ 65.175.546,53, por meio de aportes anuais, sendo o primeiro no valor de R$ 159.456,77 e com vencimento em 2015. A Lei não informou o índice de atualização e acréscimos de juros. Vigência a partir de 01/02/2016, conforme Art. 6º.</t>
  </si>
  <si>
    <t>Incidentes sobre a remuneração que supere  o teto do RGPS.</t>
  </si>
  <si>
    <t>ESTABELECE APORTES:- LEI/Nº-622/2015-DE: 17/07/2015-PUBL. 18/07/2015-VIGÊNCIA:(art2º):-18/07/2015. ESTABELECE (ART, 1º) “...Custo suplementar apurado para o período de 01.01.2015 a 31.12.2015, será de R$ 23.445,70...mensal, perfazendo um valor total de R$ 281.348,45...”. Para 2015 o desembolso mensal será de R$ 23.445,70. EFICÁCIA: 01/01/2015. A NORMA ESTABELECE EFEITO RETROATIVO E SERÁ anotada a data solicitada-Vez que a norma não está reduzindo a alíquota do ENTE, conforme a Orientação da Nota Conjunta CGACI-CGNAL Nº 01-2015.</t>
  </si>
  <si>
    <t>APORTES:- LEI Nº-806/2018-DE: 29/08/2018-PUBL. 30/08/2018-ALTERA O ART. 1º - LEI Nº 748/2017 - ESTABELECE APORTES/período: 2018 - (ANUAL – 683.245,31 – MENSAL - 53.937,11). VIGÊNCIA-art. 2º: 01/01/2018 (registrado efeito retroativo, conforme Orientação da Nota Conjunta CGACI-CGNAL Nº 01-2015-A norma não está reduzindo a contribuição do ente). OBS: A Lei estabelece aportes somente para 01/01/2018 a 31/12/2018 e apresenta uma tabela anexa a lei, inclusive publicada, contendo APENAS PREVISÃO DOS próximos aportes – período: 2018 a 2040.</t>
  </si>
  <si>
    <t>A Lei nº 1781/2017-publ. em 21/08/2017- Vigência: alterada pela Lei nº 1.793/2017 para 01/12/2017-conf. art. 1º/Estabelece custeio: arts. 32º:  (ENTE - 20%), (Ativos/inativos/pensionista -11%), taxa de administração de 1,5% (relativo ao exercício anterior- art 26º).</t>
  </si>
  <si>
    <t>LEI Nº 3099/2018-DE: 28/08/2018– PUBLICADA: 29/08/2018 – VIGÊNCIA-conf. art. 7º: 29/08/2018 - ESTABELECE APORTES – TOTAL DO DEFICIT: R$ 133.098.478,89 - Data Base 31/12/2017 – Para o exercício de 2018, o pagamento ocorrerá até o dia 31 de dezembro de 2018  -  vencimento dos primeiros repasses do exercício 2018 anteriores à edição desta Lei dar-se-á até o último dia útil do mês da publicação desta Lei/demais parcelas seguem o disposto no caput  abatidos os valores já pagos.../Pagamentos em atraso, incidirão juros de 0,5% a.m. e, atualização pelo INPC/IBGE../ vencimento até a data de pagamento. /FICA FACULTADO ao Chefe do Poder Executivo editar DECRETO para que seja retida determinada alíquota ou aporte.../FICA FACULTADO ao Chefe do Poder Executivo a DAÇÃO EM PAGAMENTO em bens IMÓVEIS/APORTES ANUAIS/PERÍODO: DE 2018 A 2036-ANEXO I: (2018 – 2.966.468,80), (2019 – R$ 4.196.366,77 ),  (2020 – R$ 5.426.264,73), (2021 – R$ 6.656.162,70 ), (2022 – R$ 7.886.060,66 ),demais constam na norma. O art. 7º - REVOGA A LEI Nº 2.951/2017.</t>
  </si>
  <si>
    <t>DECRETO Nº 273/2017 – DE: 14/12/2017 – PUBLICADO: 13/03/2018 – VIGENCIA-ART. 3º: 13/03/2018 - ESTABELECE AMORTIZAÇÃO DO DEFICIT POR APORTES/PERIODO: DE: 2018 A 2048: (2018 – ALIQUOTA – R$ 139.812,10), (2019 – R$ 195.736,94), (2020 – R$ 307.586,62), (2021 – R$ 363.511,46), (2022 – R$ 419.436,302),demais constam na norma. A NORMA NÃO ESTABELECE: DATA DE VENC. DAS PARCELAS, ÍNDICE DE CORREÇÃO, TAXA DE JUROS. (LEI QUE AUTORIZA ALTERAR CUSTEIO DO ENTE POR ATO DO PODER EXECUTIVO: Lei nº 487/2009-art. 3º-§ 5º).</t>
  </si>
  <si>
    <t>O Art. 1° da Lei n° 3632/2009, publicada em 16/06/2009, fixa a alíquota normal do ente para o Plano Financeiro em 11%.</t>
  </si>
  <si>
    <t>O art. 90 da Lei n° 3225/2005, publicada em 06 de agosto de 2005, estabelece a segregação de massa, criando um Fundo Financeiro e um Fundo Previdenciário, com data de corte em 19/12/2003, fixando as alíquotas para o Plano Financeiro de 11% para os ativos.</t>
  </si>
  <si>
    <t>O art. 90 da Lei n° 3225/2005, publicada em 06 de agosto de 2005, estabelece a segregação de massa, criando um Fundo Financeiro e um Fundo Previdenciário, com data de corte em 19/12/2003, fixando as alíquotas para o Plano Financeiro de 11% para os inativos.</t>
  </si>
  <si>
    <t>O art. 90 da Lei n° 3225/2005, publicada em 06 de agosto de 2005, estabelece a segregação de massa, criando um Fundo Financeiro e um Fundo Previdenciário, com data de corte em 19/12/2003, fixando as alíquotas para o Plano Financeiro de 11% para os pensionistas.</t>
  </si>
  <si>
    <t>Tal alíquota será aplicada aos servidores do fundo contábil e do fundo financeiro.</t>
  </si>
  <si>
    <t>Tal alíquota será aplicada aos inativo do fundo contábil e do fundo financeiro.</t>
  </si>
  <si>
    <t>Tal alíquota será aplicada aos pensionistas do fundo contábil e do fundo financeiro.</t>
  </si>
  <si>
    <t>A Lei nº 3.632/2009 dispõe ainda que a alíquota de contribuição para o Fundo Financeiro correponderá a 11%.</t>
  </si>
  <si>
    <t>ANÁLISE ATUAL (ANNE em 06/07/05): Incidente sobre a totalidade da remuneração de contribuição.</t>
  </si>
  <si>
    <t>ANÁLISE ATUAL (ANNE em 06/07/05): Incidente sobre a parcela dos proventos que supere 50% (cinqüenta por cento) do limite máximo estabelecido para os benefícios do RGPS de que trata o art. 201 da CF.</t>
  </si>
  <si>
    <t>ANÁLISE ATUAL (ANNE em 06/07/05): Incidente sobre a parcela das pensões que supere 50% (cinqüenta por cento) do limite máximo estabelecido para os benefícios do RGPS de que trata o art. 201 da CF.</t>
  </si>
  <si>
    <t>Miriam - 23/11/2005 - incidência sobre a totalidade da remuneração de contribuição.</t>
  </si>
  <si>
    <t>Miriam - 23/11/2005 - incidência sobre a parcela que supere o valor de R$2.508,72.</t>
  </si>
  <si>
    <t>O art. 1º do Decreto nº 0084/2016 autorizado pelo art. 3º da Lei nº 931/2011- De: 11/07/2016-ESTABELECE APORTES-ANO BASE 2015 - A SER PAGAO ATÉ 31/12/2016:  CONF. SEGUE: (2016 - 129.267.44), (2017 - 261.120,22), (2018 - 452.111,01), (2019 - 646.895,50):, (2020 - 845.530,47), (2021 - 1.048.073,45).DECRETO - PUBLICAÇÃO E VIGÊNCIA: 12/07/2016-art. 2º-DEVENDO SER ENCERRADAS NESTA DATA AS ALIQUOTAS SUPLEMENTARES:</t>
  </si>
  <si>
    <t>Incidente sobre  o valor da parcela dos proventos que superem o limite máximo estabelecido para os benefícios do RGPS.</t>
  </si>
  <si>
    <t>A Lei nº 2.177/2018, De: 14/05/2018 - publicada em 15/05/2018, Vigência/efeitos: para 15/05/2018 e 01/01/2019, altera o percentual de alíquota total do ENTE para 18,50% (para os dois planos a partir de 15/05/2018), para 21%( para os dois planos a partir de 01/01/2019).</t>
  </si>
  <si>
    <t>O art. 1º da Lei n° 975/2013, publicada em 15/07/2013, alterou a Lei n° 839/2011, modificando o percentual da alíquota do ente para 19%, a partir de 15/07/2013. No percentual de alíquota do ente está somado o percentual da contribuição destinada ao custeio da taxa de administração, de 2%, conforme art. 25 da Lei nº 839/2011.</t>
  </si>
  <si>
    <t>O art. 1º da Lei n° 975/2013, publicada em 15/07/2013, alterou a Lei n° 839/2011, mantendo o percentual de alíquota anteriormente vigente, a partir de 15/09/2013.</t>
  </si>
  <si>
    <t>Complementando: O art. 1° do Decreto n° 119/2011, publicado em 15/09/2011, fixou percentuais de alíquota suplementar para o período de 2011 a 2045, a partir de 15/09/2011: ......(2018 - 23,50%), (2019 - 26,50%), (2020 - 29,50%), (2021 - 32,50%).</t>
  </si>
  <si>
    <t>Aporte: A LC nº 853/2016, de 13/06/2016. PUBLICAÇÃO/VIGÊNCIA:  17/06/2016. /ESTABELECE: REALIZARÁ AMORTIZAÇÃO DO DÉFICIT TÉCNICO ATUARIAL POR APORTES/EM 28 ANOS, CONF. ANEXO I, TEMOS: PERÍODO: 2016 A 2043. APORTES: (2016-R$ 361.626,05), (2016-R$ 528.659,60), (2017- 528.659,60), (2018-R$ 695.693,15), (2019- 862.726,70), demais constam no referido Anexo I. Para 2016, rateio com as demais parcelas até dezembro. Sendo assim as parcelas mais juros referentes aos meses de janeiro-junho, serão pagas nas parcelas de julho-dezembro, conforme anexo II .A legislação estabelece que os valores dos aportes e juros dos meses de janeiro-junho, foram diluídos nas parcelas de julho-dezembro, nos termos do art. 3º,§1º. Para pagamentos em atraso, devem incidir juros de 1% a.m e atualização pelo IGP-M.</t>
  </si>
  <si>
    <t>Oart. 1º da lei nº 1.079, de 2005, alterou o disposto no art 3º da Lei nº 1.000, de 2002,e fixou a alíquota em 11%.</t>
  </si>
  <si>
    <t>A Lei n° 505/2018-de 18/04/2018-Publicada/Vigência-art. 2º: 19/04/2018-ESTABELECE AMORTIZAÇÃO/APORTES ANUAIS - Anexos  I e II/Período: De 2018 a 2047: (2018 – Anual - R$ 454.431,47 – em 9 parcelas mensais: ABR A NOV/2018 –  R$ 50.492,38 e,  DEZ/2018 –  R$ 50.492,43) – Vencimento: até último dia/mês competência, outros exercícios: (2019 - Anual - R$ 704.368,78 ), (2020 - Anual - R$ 954.306,09 ), (2021 - Anual - R$ 1.204.243,40 ), (2022 - Anual - R$ 1.454.180,71 )...demais na norma.</t>
  </si>
  <si>
    <t>O art. 7º da Lei nº 451/2015 de 22 de abril de 2015, publicada em 23/04/2015, mantém o percentual em 11%, a partir de 01 de janeiro de 2015 (art.8º).</t>
  </si>
  <si>
    <t>guilherme cbaptista inclusão alíquota lei 1090 de 29/12/2010.</t>
  </si>
  <si>
    <t>Inclusão alíquota lei 1090 de 29/12/2010.</t>
  </si>
  <si>
    <t>O Decreto nº 060/2018, publicado/efeitos em 06/06/2018 (art. 3º), estabelece aporte financeiros para equacionamento do déficit atuarial referente à data base de 31/12/2017 no período de 2018 a 2038, sendo: (2018 = R$ 1.175.825,01), (2019 = R$1. 552.089,02), (2020 = R$ 1.928.353,02), (2021 = R$ 2.304,617,03) e (2022 = R$ 2.680.881,03). As demais constam da tabela anexa à norma (art. 2º).Ente autorizado a alterar custeio por decreto (Lei nº 1.485/2016 – p. único, art. 2°).</t>
  </si>
  <si>
    <t>A Lei nº 1674/2017-Publicação e Vigência:  29/07/2017 ART. 7º ESTABELECE AMORTIZAÇÃO DO DÉFICIT/APORTES  PERÍODO: 2017 A 2042: 2042 (Anexo I): Data base 31/12/2016 - DÉFICIT: R$ 42.765.324,87 – APORTES: (2017: ANUAL - 678.708,22,  MENSAL – 56.559,02), (2018:  ANUAL – 921.154,46,  MENSAL – 76.762,87), (2019:  ANUAL – 1.168.381,75,  MENSAL – 97.365,15), (2020:  ANUAL – 1.420.461,47,  MENSAL – 118.371,79), (2021:  ANUAL – 1.677.465,95,  MENSAL – 139.788,83), (2022:  ANUAL – 1.939.468,47,  MENSAL – 161.622,37), demais conforme Tabela (Anexo I).   A legislação não estabelece: índice de correção, taxa de juros em caso de atraso, etc.</t>
  </si>
  <si>
    <t>A Lei n° 2931/2018 de 19/12/2018 – PUBLICAÇÃO/VIGÊNCIA: 21/12/2018 - (Art. 5º). Estabelece APORTES ANUAIS/MENSAIS para quitação de déficit atuarial no valor de: R$ 420.754.833,55, a ser pago durante o período de 2018 a 2044, tendo como data base 31/12/2017, sendo: (2018 - Valor Anual: R$ 5.687.126,25, Mensal: 473.927,19), (2019 – Anual: R$ 6.914.520,47, Mensal: R$ 576.210,04), (2020 – Anual: R$ 8.406.810,62, Mensal: 700.567,55), (2021 – Anual: R$ 10.221.166,47, Mensal: 851.763,87), (2022 – Anual: R$ 12.427.096,17, Mensal: 1.035.591,35), com vencimento dia 28/12 da 1ª parcela (Art. 3) A Norma prevê juros de 6% a.a (tabela Anexo I).</t>
  </si>
  <si>
    <t>A Lei nº 2878/2017, De: 127/12/2017 - publicada em 24/12/2017, Vigência/efeitos: 01/01/201, conforme art. 2°, altera o percentual de alíquota total do ENTE para 18,64%, sendo a alíquota  NORMAL do ENTE para 16,34% e manteve a dos segurados em 11%, incidentes sobre a remuneração de contribuição (art. 1º), (sendo que a taxa prevista no inciso I não poderá ser superior ao dobro da prevista no inciso II e revistas conforme plano de custeio).</t>
  </si>
  <si>
    <t>O art. 1º da Lei nº 453/2013, publicada em 18/12/2013, altera o art. 14 da Lei 137/2002, mantendo o percentual de alíquota do ente em 19,53%, a partir de a partir de 18/12/2013.</t>
  </si>
  <si>
    <t>O art. 2º da 453/2013, publicada em 18/12/2013, acrescenta à Lei 137/2002 o art. 14-A, mantendo o percentual de 11,00%, da alíquota anteriormente vigente.</t>
  </si>
  <si>
    <t>O art. 3º da 453/2013, publicada em 18/12/2013, acrescenta à Lei 137/2002 o art. 14-B, mantendo o percentual de 11,00%, da alíquota anteriormente vigente.</t>
  </si>
  <si>
    <t>Incidente sobre o salário de contribuição, consignado em folha de pagamento.</t>
  </si>
  <si>
    <t>Incidente sobre a parecela que supere o limite estabelecido para os benefícios do RGPS.</t>
  </si>
  <si>
    <t>O Decreto nº 728/2016, publicado em 28/12/2016, aprovou plano de amortização do déficit atuarial para o exercício de 2016, no valor de R$ 1.004.524,62 por meio de APORTES MENSAIS, sendo o primeiro no valor de R$ 83.710,39 (anexos I e II). Previu, também a amortização do déficit para os anos seguintes, até ao ano de 2041, através de APORTES ANUAIS dos seguintes valores: 2017 (R$ 1.457.964,03), 2018 (R$ 1.911.403,44), 2019 (R$ 2.364.842,85), 2020 (R$ 2.818.282,26), 2021 (R$ 3.271.721,67) e demais conforme anexo I. O Decreto não informa o valor total do aporte, vencimento, índice de atualização e juros em caso de atraso. Decreto autorizado pelo artigo 3º da Lei nº 45/2009, alterado pela Lei nº 59/2010. Vigência em 28/06/2016 (art. 2º).</t>
  </si>
  <si>
    <t>Incidente sobre a parcela de proventos e pensões que superem o limite máximo estabelecido para os benefícios do RGPS.</t>
  </si>
  <si>
    <t>A Lei nº 684/2010 estabelece a alíquota normal para o ente em 11,00% e alíquotas suplementares de 4,00% para o ano de 2010, 5,20% para o ano de 2011, 6,40% para o ano de 2012, 7,60% para o ano de 2013, 8,80% para o ano de 2014 e 10,00% para o ano de 2015. Os anos posteriores encontram-se na tabela enviada junto com a lei até o ano de 2044 arquivada na pasta do município e em arquivo magnético no PIAU/CGNAL NA PASTA LEIS EQUILÍBRIO ATUARIAL.</t>
  </si>
  <si>
    <t>A LEI Nº 2917/2017-DE: 19/12/2017– -PUBL. 19/12/2017 – VIGÊNCIA: 19/03/2018- conf. art. 4º– NOVENTENA A PARTIR DA PUBL.  Altera Plano de Custeio estabelecido pela Lei n°1.609/2002. Estabelecendo o custeio para o ente em 12%, mais 0,75% de taxa de administração sobre o valor mensal das parcelas que compõem a base de cálculo de contribuição da remuneração dos servidores...IGUAL OU INFERIOR AO LIMITE MÁXIMO ESTABELECIDO PARA OS BENEFÍCIOS DO RGPS – ATÉ  5.531,31) e 14% - sobre a parcela que exceder esse limite – A PARTIR DE 5.531,32).  SEGURADOS  - 11%  sobre o valor mensal das parcelas que compõem a base de cálculo de contribuição da remuneração dos servidores...IGUAL OU INFERIOR AO LIMITE MÁXIMO ESTABELECIDO PARA OS BENEFÍCIOS DO RGPS – ATÉ  5.531,31) e  14% - sobre a parcela que exceder esse limite – A PARTIR DE 5.531,32). ART. 1° desta norma.</t>
  </si>
  <si>
    <t>LEI Nº 2931/2018-DE: 18/04/2018 - PUBL. 19/04/2018 – VIGÊNCIA-ART. 2º: 19/04/2018-***Não podendo retroagir a 01/03/2018, pois está reduzindo alíquotas de contribuição-ver o disposto no § 5º- art. 3º-Portaria-MPS 402/2008) - Estabelece CUSTEIO: (ENTE – 12%), (ATIVOS – 11%).</t>
  </si>
  <si>
    <t>O art. 1º da Lei nº 21/2013, publicada em 21/08/2013, manteve o percentual de 11% da alíquota anteriormente vigente.</t>
  </si>
  <si>
    <t>A Lei n° 065/2017, de 14/11/2017, publicada em 22/11/2017 - Vîgência/efeitos em  01/12/2017, art. 3° prevê que as constribuições serão exigidas a partir do primeiro dia do mes seguinte ao da publicação dessta lei. Dispõe sobre a fixação da alíquota de contribuição ente normal de 19%(já incluída a taxa de administração de 2%). Insititui o aporte anual a cargo do ente no valor de R$ 768.877,58, para o período do ano de 2017, e tendo já sido pago de janeiro de 2017 até outubro /2017 nove parcelas de R$ 82.619,60, totalizando a quantia de R$ 743.576,40, ficando a quantia de R$ 25.301,18, que será pago em única parcela até final de 2017, plano de amortização para o período de 2017 a 2044, sendo: 2017 (R$ 768.877,58), 2018 (R$ 1.037.964,73), 2019 (R$ 1.307.091,88) e as demais constam do Anexo I desta Lei.</t>
  </si>
  <si>
    <t>LEI Nº 4.969/2018-DE: 25/04/2018– PUBLICAÇÃO/VIGENCIA-art. 7º: 26/04/2018 – ESTABELECE AMORTIZAÇÃO-1º/6º: DÉFICIT ATUARIAL: R$ 240.492.039,47 – DATA APURAÇÃO: 31/12/2017-APORTES/PERIODO-Conforme ANEXO I: 2018 A 2040 – (2018 – Conforme ANEXO II: 12 parcelas mensais: JAN A MARÇO – PARCELA R$ 280.000,00,  ABR A DEZ -  R$ 200.000,00), mais a DAÇÃO EM PAGAMENTO conf. Anexo III.</t>
  </si>
  <si>
    <t>O art. 64 da  Lei nº 960/2006, publicada em 10/08/2006,  estabelece a segregação de massa do respectivo regime próprio, criando um Plano financeiro e um Plano Previdenciário, fixando a alíquota dos ativos em 11%, com data de corte em 16 de dezembro de 1998.</t>
  </si>
  <si>
    <t>O art. 64 da  Lei nº 960/2006, publicada em 10/08/2006,  estabelece a segregação de massa do respectivo regime próprio, criando um Plano financeiro e um Plano Previdenciário, fixando a alíquota dos inativos em 11%, com data de corte em 16 de dezembro de 1998.</t>
  </si>
  <si>
    <t>O art. 64 da  Lei nº 960/2006, publicada em 10/08/2006,  estabelece a segregação de massa do respectivo regime próprio, criando um Plano financeiro e um Plano Previdenciário, fixando a alíquota dos pensionistas em 11%, com data de corte em 16 de dezembro de 1998.</t>
  </si>
  <si>
    <t>Majoração de alíquota de contribuição dos segurados ativos, portanto aplica-se o prazo nonagesimal.</t>
  </si>
  <si>
    <t>Município está repassando a alíquota de 11%. walter.mello em 14/11/2006: A alíquota de 14% será destinada ao Fundo Financeiro. walter.mello em 14/11/2006: A contribuição de 11% será destinada ao Fundo de Previdência.</t>
  </si>
  <si>
    <t>O art. 2º da  Lei nº 2387/2010, publicada em 22/08/2010,  estabelece a segregação de massa do respectivo regime próprio, criando um Plano financeiro e um Plano Previdenciário, fixando a alíquota normal do ente em 12%, com data de corte em 30 de novembro de 2009.</t>
  </si>
  <si>
    <t>O art. 3º da  Lei nº 2370/2010/2010, publicada em 16/05/2010,  estabelece a segregação de massa do respectivo regime próprio, criando um Plano financeiro e um Plano Previdenciário, fixando a alíquota normal do ente em 11%, com data de corte em 30 de novembro de 2009.</t>
  </si>
  <si>
    <t>O art. 4º da  Lei nº 2370/2010/2010, publicada em 16/05/2010,  estabelece a segregação de massa do respectivo regime próprio, criando um Plano financeiro e um Plano Previdenciário, fixando a alíquota dos inativos em 11%, com data de corte em 30 de novembro de 2009.</t>
  </si>
  <si>
    <t>O art. 4º da  Lei nº 2370/2010/2010, publicada em 16/05/2010,  estabelece a segregação de massa do respectivo regime próprio, criando um Plano financeiro e um Plano Previdenciário, fixando a alíquota dos pensionistas em 11%, com data de corte em 30 de novembro de 2009.</t>
  </si>
  <si>
    <t>Alíquota suplementar: 10%.</t>
  </si>
  <si>
    <t>O art. 2° da Lei n° 2387/2010, publicada em 22 de agosto de 2010, alterou o do art. 6° da Lei n° 2370/2010, publicada em 16 de maio de 2010, fixando novos percentuais da alíquota suplementar a partir de 2011.</t>
  </si>
  <si>
    <t>isabella.abreu em 22/10/2010: Lei nº 662/2010 - para o equacionamento do déficit apurado na avaliação atuarial referente a 2010, correspondente ao custo suplementar de 24,18%, o município adotará alíquotas progressivas por meio de adoção da alíquota de 1% em 2011, e evoluirão anualmente, à razão de 1%,por um período de 20 anos, quando atingirá 20% em 2030, aumentando para 65,22% em 2031, assim permanecendo até 2045.</t>
  </si>
  <si>
    <t>A lei 1049/2006 estabelece alíquotas suplemenatres para manutenção do equilíbrio financeiro e atuarial, com previsão do ano de 2007 de 2,50%, somando-se 2,50%, por ano, até o ano de 2031, pois do ano de 2032 em diante a alíquota suplementar será de 63,09%.</t>
  </si>
  <si>
    <t>ANÁLISE ATUAL (ANNE em 22/11/05): Incidente sobre a parcela dos proventos de aposentadoria e sobre a gratificação natalina que supere o limite máximo estabelecido para os benefícios do RGPS de que trata o art. 201 da CF.</t>
  </si>
  <si>
    <t>ANÁLISE ATUAL (ANNE em 22/11/05): Incidente sobre a parcela dos proventos de pensão e sobre a gratificação natalina que supere o limite máximo estabelecido para os benefícios do RGPS de que trata o art. 201 da CF.</t>
  </si>
  <si>
    <t>A Lei nº 1609/2015 publicada e vigente em 25.10.2015 estabelece alíquota de responsabilidade do ente em 13 %. Ademais, fixa alíquota suplementar para equacionamento do déficit atuarial no período de 2015 a 2043, sendo: 2015 = 7,00 %, 2016 = 7,00 %, 2017 = 8,00 %, 2018 = 9,00 %, 2019 = 10,00 %. As demais, constam de anexo à norma.</t>
  </si>
  <si>
    <t>A Lei nº 1609/2015 publicada e vigente em 25.10.2015 estabelece alíquota de responsabilidade do ente em 13 %. Ademais, fixa alíquota suplementar para equacionamento do déficit atuarial no período de 2015 a 2043, sendo: 2015 = 7,00 %, 2016 = 7,00 %, 2017 = 8,00 %, 2018 = 9,00 %, 2019 = 10,00 %, 2020 = 11 %. As demais, constam de anexo à norma.</t>
  </si>
  <si>
    <t>O Decreto nº 52/2017 - DE: 07/06/2017- PUBLICACÃO: 07/06/2017 – Autorizado pela Lei nº 730/2010. EFEITOS: Retroativos a 02/01/2017 (Art. 3º), conf. NOTA CONJUNTA CGNAL/CGACI 01/2015. Estabelece APORTES ANUAIS - Período de 2017 a 2042(art. 1º/tabela), sendo (2017: R$ 1.523.452,59), (2018: 1.929.470,92), (2019: 2.335.489,25), (2020: 2.741.507,58). APORTE ANUAL de 2017 - R$ 1.523.452,59, através de 12 APORTES MENSAIS (Art. 2º), nos meses: jan, fev, março/2017 no valor de R$ 126.954,39, e nos meses de abril a dezembro/2017 no valor de R$ 126.954,38, c/ vencimento até o último dia útil do mês corrente mês de competência, ou dia útil imediatamente seguinte quando recair em sábados, domingos e feriados. A Lei prevê: juros de 1,00% a.m. e atualização pelo INPC. As parcelas ref. aos meses anteriores a esse decreto somente serão consideradas vencidas após 30 dias da data do mesmo.</t>
  </si>
  <si>
    <t>A Lei nº 42/2018 e publicada e vigente em 09.11.2018 estabelece Dação em Pagamento de imóveis no total de R$ 946.746,46 (novecentos e quarenta e seis mil, setecentos e quarenta e seis reais e quarenta e seis centavos) a fim de equacionar o déficit atuarial previsto na Lei nº 14/2018, de 18/05/2018, das obrigações previdenciárias do plano de benefícios, na forma de dação em pagamento, a título de aporte de capital do exercício financeiro de 2018 (Art. 3º).</t>
  </si>
  <si>
    <t>Incidente sobre a parcela dos proventos de aposentadorias concedidas pelo RGPS que supere o limite máximo estabelecido para os benefícios do RGPS.</t>
  </si>
  <si>
    <t>Incidente sobre a parcela das pensões concedidas pelo RGPS que supere o limite máximo estabelecido para os benefícios do RGPS.</t>
  </si>
  <si>
    <t>A Lei nº 1334/2017-PUBLICADA/VIGENTE: 21/02/2017–pelo art. 4º- -estabelece: reavaliação atuarial-ano de 2016-com base em 31/12/2015-apurou um custo suplementar total no valor de R$ 49.712.149,33/a ser quitado em 27 anos- sendo: (APORTE ANUAL 2015 – R$ 552.605,33)-PARA QUITAÇÃO MEDIANTE APORTE FINANCEIRO A SER QUITADO NO PRAZO MÁXIMO DE 30(TRINTA) DIAS A CONTAR DA PUBLICAÇÃO DA PRESENTE LEI. XXXXXXXXXXXXXXXXXXXXXXXXXXXXXXXXXXXXXXXXXXXXXXXXXXXXXXXXXXXXX A Lei nº 1333/2017-PUBLICADA/VIGENTE: 21/02/2017–pelo art. 4º- -estabelece: reavaliação atuarial-ano de 2015-com base em 31/12/2014-apurou um custo suplementar total no valor de R$ 38.488.661,14/a ser quitado em 28 anos- sendo: (APORTE ANUAL 2015 – R$ 290.844,91)-PARA QUITAÇÃO MEDIANTE APORTE FINANCEIRO A SER QUITADO NO PRAZO MÁXIMO DE 30(TRINTA) DIAS A CONTAR DA PUBLICAÇÃO DA PRESENTE LEI.</t>
  </si>
  <si>
    <t>O art. 14 da Lei n° 1.297/2015, publicada em 29/07/2015, mantem o percentual de 11% da alíquota do segurado ativo anteriormente vigente. Vigência (art. 115).</t>
  </si>
  <si>
    <t>O art. 14 da Lei n° 1.297/2015, publicada em 29/07/2015, mantem o percentual de 11% da alíquota do segurado aposentado anteriormente vigente. Vigência (art. 115).</t>
  </si>
  <si>
    <t>O art. 14 da Lei n° 1.297/2015, publicada em 29/07/2015, mantem o percentual de 11% da alíquota do segurado pensionista anteriormente vigente. Vigência (art. 115).</t>
  </si>
  <si>
    <t>66104408320 em 22/12/2016: O Decreto nº 212/2016, publicado em 08/12/2016, aprovou plano de amortização do déficit atuarial, por meio de APORTES ANUAIS, para o período de 2016 a 2044. O aporte ANUAL, inicial, será de R$ 435.745,38 a ser pago no ano de 2016. Os demais serão de R$ 672.656,66 para o ano de 2017, de R$ 909.567,94 para o ano de 2018, de R$ 1.146.479,23 para o ano de 2019, de R$ 1.383.390,51 para o ano de 2020 e demais conforme tabela (Artigo 1º). O valor dos APORTES para cada ano poderá ser dividido em no máximo 12 parcelas (art. 2º). O Decreto não informa o valor total e a data de vencimento dos aportes, nem o índice de correção e a taxa de juros a serem aplicados. Vigência em 08/12/2016 (art. 3º). Decreto autorizado pelo artigo 1º da Lei Municipal nº 110/2015.</t>
  </si>
  <si>
    <t>O art. 7º da Lei nº 37/2014, de 07 de julho de 2014, publicada em 08/07/2014, mantém o percentual em 11%, a partir de 08/07/2014.</t>
  </si>
  <si>
    <t>O Decreto nº 224/2016, de 09/12/2016, publicado em 15/12/2016, autorizado pela Lei Municipal nº 023/2016, estabelece Plano de Amortização em aportes anuais (art. 1º), para o período de 2016 a 2040, sendo: 2016 (Anual: R$ 201.942,16), 2017 (Anual: R$ 313.212,81), 2018 (Anual: R$ 424.483,51), 2019 (Anual: R$ 535.754,20), 2020 (Anual: R$ 647.024,90). Demais conforme Tabela (art. 1º). O valor poderá ser dividido em no máximo 12 parcelas (art. 2º).  A legislação não estabelece índice de correção para atualização e não prevê taxa de juros em caso de atraso.  Vigência em 15/12/2016 (art. 4º).</t>
  </si>
  <si>
    <t>O art. 9º da Lei n° 009/2013 prevê anterioridade nonagesimal para vigência dessa lei no que se refere às contribuições dos segurados ativos, aposentados e pensionistas. Assim, a alíquota sob a vigência da nova lei será aplicada a partir de 31/07/2013.</t>
  </si>
  <si>
    <t>Retificando : Vigência: a partir de 29/06/2014-O Jornal  oficial do Município Fazenda Rio Grande é publicado semanalmente, sendo a legislação em questão publicada na edição nº 866, de 23 a 29/06/2014.</t>
  </si>
  <si>
    <t>A LEI 611/2016- DE: 28/12/2016-PUBLICADA: 30/12/2016-VIGÊNCIA: data da publicação-conf. art. 5º-ESTABELCE APORTES: ARTS. 1º/4º E ANEXOS I E II: - OS ANEXOS I E II DESTA LEI ALTERAM OS VALORES DOS ANEXOS I E II DA LEI Nº 312/2007-DATA DE APURAÇÃO DO DÉFICIT: 30/06/2016- APORTES PARA 2016 - CONF. ANEXOS I e II: (ANUAL – 58.858,39 e MENSAL: 12 PARCELAS DE R$ 4.904,87-De acordo com o art. 2º - O Município efetuará o pagamento total dos aportes referentes ao exercício de 2016, ....valor....NO FINAL DO EXERCÍCIO EM REFERÊNCIA. APORTES DE 2017 A 2042: (2017 – 82.990,33),  (2018 – 107.122,26): (2019 – 131.254,20),  (2020 – 155.386,14), os demais constam no Anexo I.</t>
  </si>
  <si>
    <t>Lei Mun. 401/2010 - Art.3°, contribuição servidor de 11%, sobre a totalidade de remuneração.</t>
  </si>
  <si>
    <t>Lei Mun. 401/2010 - Art.3°, Contribuição ENTE 13%, a título de recuperação atuarial sobre o passivo atuarial, CONTRIBUIÇÕES ADICIONAIS patronais na razão de 2,00% no ano de 2010, 2011 de 3,00%, jan/2012 a dez/2044 = 3,89%.</t>
  </si>
  <si>
    <t>Lei Mun. 401/2010 - Art.3°, contribuição de 11%, que supere o teto previdenciário/RGPS</t>
  </si>
  <si>
    <t>LEI Nº 1321/2017-DE: 04/07/2017– PUBLICAÇÃO: 05/06/2017 - VIGÊNCIA: DATA DA PUBLICAÇÃO - art. 5º/ ALTERA A LEI Nº 1629/2016-ESTABELECE AMORTIZAÇÃO POR APORTES: CONF. PLANILHA-ART. 1º: PERÍODO: DE 2017 A 2037: CONSUBSTANCIADO EM PARCELAS MENSAIS: (2017 – 461.608,26), (2018 – 669.331,97), (2019 – 877.055,69), (2020 – 1.084,779,40). Demais aportes constam na Norma. Ocorrendo atraso, incidirá atualização monetária INPS, além da cobrança de juros de mora de 0,5%, por mês de atraso ou fração e  multa de 1% ...</t>
  </si>
  <si>
    <t>A Lei nº 549/2017, de 21/9/17 – PUBLICAÇÃO/VIGÊNCIA: 22/9/16 - (Art. 7º). Estabelece custeio por meio de APORTES ANUAIS (Art. 1º/tabela), no período de 2017 a 2041, para a quitação de déficit atuarial no valor de: R§24.579.994,33, tendo como data base 31/12/2016. Sendo: (2017 – 378.320,80), (2018 – 548.565,30), (2019 – 718.809,70), (2020 – 889.054,10), (2021 – 1.059.298,50), e demais conforme tabela. Prevê em caso de atraso juros de mora de 1% e atualização pelo IGP-M.</t>
  </si>
  <si>
    <t>Manteve limite de contribuição dos inativos e pensionistas.</t>
  </si>
  <si>
    <t>Nesta data reanalisei as Leis nºs 727/2016, 750/2017 e 774/2017-que não alteraram o custeio do Ente, mantendo em 12%, (estabelecendo limite de despesa/taxa adm. 2%-a não ser incluso na alíquota do Ente, custeio suplementar até 31/10/2017 - APORTE, a partir de 01/11/2017, conforme pode ser visto nas análises abaixo.</t>
  </si>
  <si>
    <t>A Lei nº 750/2017 DE: 21/06/2017 – PUBLICADA EM: 24/06/2017 /VIGÊNCIA: 01/06/2017 - art. 4º - Estabelece o custeio normal em 12%, a taxa de administração de 2%, não inclusa na alíquota patronal, 3,56 de suplementar, conforme tabela do art. do art. 2º, manteve em 11% a alíquota dos segurados ativos, inativos e pensionistas e -AMORTIZAÇÃO DO DÉFICIT POR APORTES - conforme tabela do art. 1°, para o período de 2017 a   2036, sendo APORTES – ANUAIS: (2017 – R$ 242.173,25), (2018 – R$ 301.505,70), (2019 – R$ 360.838,15), (2020 – R$ 420.170,59), (2021 – R$ 479.503,04), e as demais constam na tabela do Art. 1º desta norma.  Não estabeleceu data de vencimento, nem índice de atualização.</t>
  </si>
  <si>
    <t>O art. 1º da  Lei nº 3315/2006, publicada em 29/12/2006,  altera o art. 132 da Lei Municipal  n° 3141/2004, alterado pela Lei n° 3234/2005, publicada em 22/12/2005 que estabelece a segregação de massa do respectivo regime próprio, criando um Plano financeiro e um Plano Previdenciário, fixando a alíquota normal do ente em 17,61%, com data de corte em 31 de dezembro de 2005.</t>
  </si>
  <si>
    <t>Incidirá sobre a totalidade da remuneração dos segurados em atividade.</t>
  </si>
  <si>
    <t>A Lei nº 346/06 acrescentou o art. 3º-A na Lei nº 252, de 2002.</t>
  </si>
  <si>
    <t>A Lei nº 346/06, acrescentou o art.3-A na Lei nº 252, de 2002.</t>
  </si>
  <si>
    <t>A Lei Nº 952/2018, de 02/07/2018, publicada em 03/07/2018, vigência para a data de publicação (art. 7º), estabelece Plano de Amortização por aporte no valor total de R$ 5.922.457,93, conforme reavaliação atuarial apurada em 31/12/2017 (Plano de Amortização ANEXO I), para o período de 2018 a 2039, sendo: para o ano de 2018 (R$ 99.481,37), para 2019 (R$147.232,42), para 2020 (R$ 194.983,48), para 2021 (R$ 242.734,54), 2022 (R$ 290.485,59), em aportes periódicos em 12 PARCELAS MENSAIS E SUCESSIVAS COM VENCIMENTO ATÉ O 30º DIA SUBSEQUENTE AO MÊS DE COMPETÊNCIA (art. 3º).  O Vencimento dos primeiros repasses do exercício de 2018, anteriores à edição desta Lei dar-se-á até o último dia útil do mês subsequente ao da publicação desta Lei (§1º, art. 3º) e as demais conforme consta no referido Anexo I. A legislação estabelece índice de correção para atualização pelo IGP-M e prevê taxa de juros de 1% em caso de atraso.</t>
  </si>
  <si>
    <t>Governo do Estado do Paraná - PR</t>
  </si>
  <si>
    <t>A Lei nº 002/2016, de 08/03/2016, publicada em 08/03/2016, ALTERA o percentual da alíquota de custo NORMAL do Ente para 20%, já inclusa a taxa de administração (art. 1º).  Fixa novas alíquotas suplementares para o período de 2015 a 2042, sendo: 2015 (5,80%), 2016 (7,00%), 2017 (8,20%), 2018 (9,40%), 2019 (10,60%). Demais conforme Tabela (art. 2º). Vigência na data de publicação (08/03/2016).</t>
  </si>
  <si>
    <t>Incidente sobre a parcela que exceder o limite máximo do RGPS. No caso de portador de doença incapacitante, assim definida em lei, sobre a parcela que exceder o dobro do limite máximo do RGPS.</t>
  </si>
  <si>
    <t>Ailton Fernandes: A Lei de nº 751/2016, publicada em 16/08/2016, com vigência para a mesma data e efeito para 1° de setembro de 2016, previu em art. 1º e 2º, alterações das alíquotas normal e suplementar do ente. Sendo, a suplementar, para período de 2016 a 2042. Passou a vigorar, para a alíquota normal, a porcentagem de 13%. Para as alíquotas suplementares segue percentual de acordo com a sequência apresentada: para o ano de 2016-1,15%, 2017-3,15%, 2018-5,15%, 2019-7,15%, 2020-2042=9,43%.</t>
  </si>
  <si>
    <t>A Lei nº 1501/2018-de 25/4/2018 – PUBLICAÇÃO: 26/04/2018 - /VIGÊNCIA-art. 8º: 01/05/2018 - Altera o art. 13º-Lei nº 1.029-2006 - Estabelece custeio: (Art. 1º/7º - Anexo I e II) (ENTE - 14%), SUPLEMENTAR /Período: 2018 a 2035:  (2018 – 14,07%), (2019 – 20,44%), (2020 – 26,05%), (2021– 30,95%),  (2022– 35,22%), (2023– 38,90%). O § 4º, art. 3º, autoriza o Poder Executivo editar Decreto sobre custeio.</t>
  </si>
  <si>
    <t>O Decreto nº 3729/2018, publicado/efeitos em 27/02/2018 (art. 2º), estabelece aportes financeiros para equacionamento do déficit atuarial referente ao exercício de 2017 para o período de 2018 a 2046, sendo: (2018 = R$ 644.723,99), (2019 = R$ 1.252.438,18), (2020 = R$ 1.842.451,96), (2021 = R$ 2.415.280,87) e (2022 = R$ 2.971.425,45). As demais constam da tabela anexa à norma (art. 1º). Ente autorizado a alterar custeio por decreto (Lei nº 554/2010 – p. único, art. 4°).</t>
  </si>
  <si>
    <t>O Decreto n° 5596/2016-publ. 30/09/2016. VIGÊNCIA: 30/09/2016. Aprovou...amortização...por APORTES, PERÍODO, (2016 A 2043). Apurado: 31/12/2015, conf. tabela-art. 1º, temos: (ANO 2016 - SALDO INICIAL: R$ 208.662.665,19, APORTE ANUAL: R$ 4.706.041,65, APORTE MENSAL: R$ 392.170,14), (ANO 2017: SALDO INICIAL: R$ 216.476.372,86, APORTE ANUAL: R$ 5.167.986,69, APORTE MENSAL: R$ 430.665,56), as demais constam no ref. dispositivo. Os aportes financeiros terão um acréscimo geométrico de 3,6% a.a, além de juros de 6% a.a. “...deverá ser repassado ao RPPS até o 10º dia útil do mês seguinte á sua competência”. Em caso de atraso, o valor...será corrigido pela variação do IPCA-IBGE, mais juros de 1% ao mês, calculados da data original do repasse até a data do efetivo repasse.  AUTORIZAÇÃO PARA ALTERAR ALIQUOTA P/DECRETO -  § 4º-art. 1º-LC nº 029/2009.</t>
  </si>
  <si>
    <t>O art. 1º da  Lei nº 628/2011, publicada em 15/07/2011, altera o art. 7° da Lei n° 485/2007, publicada em 26/10/2007 que estabelece a segregação de massa do respectivo regime próprio, criando um Plano financeiro e um Plano Previdenciário, fixando a alíquota normal do ente em 19,36%, com data de corte em 5 de setembro de 2007.</t>
  </si>
  <si>
    <t>O art. 5º da Lei n° 485/2007, publicada em 26/10/2007, estabelece a segregação de massa do respectivo regime próprio, criando um Plano financeiro e um Plano Previdenciário, fixando a alíquota dos ativos em 11%, com data de corte em 5 de setembro de 2007.</t>
  </si>
  <si>
    <t>O art. 6º da Lei n° 485/2007, publicada em 26/10/2007, estabelece a segregação de massa do respectivo regime próprio, criando um Plano financeiro e um Plano Previdenciário, fixando a alíquota dos inativos em 11%, com data de corte em 5 de setembro de 2007.</t>
  </si>
  <si>
    <t>O art. 6º da Lei n° 485/2007, publicada em 26/10/2007, estabelece a segregação de massa do respectivo regime próprio, criando um Plano financeiro e um Plano Previdenciário, fixando a alíquota dos pensionistas em 11%, com data de corte em 5 de setembro de 2007.</t>
  </si>
  <si>
    <t>Aditando texto anterior: O art. 13, Inciso III da Lei nº 792, de 10 de julho de 2015, publicada na mesma data, mantém o percentual do ente em 19,36%, já incluso 2% da taxa de administração ( art.26, § 2º), a partir de 08 de outubro de 2015 (art. 93 contagem nonagesimal).</t>
  </si>
  <si>
    <t>O art. 13, Incisos I e II da Lei nº 792, de 10 de julho de 2015, publicada na mesma data, mantém o percentual em 11%, a partir de 08 de outubro de 2015 (art. 93 contagem nonagesimal).</t>
  </si>
  <si>
    <t>APORTES – LEI Nº 2883/2017 – PUBLICADA: 01/08/2017 - VIGENTE: 01/09/2017(art.5-1º DIA DO MÊS SEGUINTE A PUBLICAÇÃO) – ESTABELECE APORTES: DISPÕE SOBRE O PLANO DE AMORTIZAÇÃO DO DÉFICIT TÉCNICO ATUARIAL-APORTES-PERÍODO: DE 2017 A 2045-sendo: (APORTE ANUAL - 2017 – R% 4.852.426,40-A SER QUITADO INTEGRALMENTE DENTRO DO EXERCÍCIO FINANCEIRO  DO CORRENTE ANO), DEMAIS APORTES - ANEXO ÚNICO, - PERÍODO- DE 2018 A 2045 -(R$): (2018  – 6.162.581,52), (2019 – 7.472.736,65), (2020 – 8.782.891,78), demais aportes constam na norma.</t>
  </si>
  <si>
    <t>ALIQUOTAS: O art. 51º da Lei nº 2.809, de 17/12/2015, publicada em 18/12/2015, estabelece  alíquotas de contribuição: (ENTE - 15,27%), (SEGURADOS – 11%),  Efeitos do art.  51, I, II, IV e V =  A partir de 17/03/2016- noventena (art.  135º) .</t>
  </si>
  <si>
    <t>A Lei n° 1405/2017-DE 17/08/2017-PUBLICADA: 18/08/2017-VIGÊNCIA: DATA DE PUBLICAÇÃO - ver art. 3º/ ESTABELECE CUSTEIO – arts. 1º/2º-sendo: (ALIQUOTA NORMAL - 13%(já inclusa a taxa de administração de 2%), ativos, inativos e pensionistas em 11%, sobre sua remuneração e amortização por aporte do ano de 2017 a 2047, sendo 2017 (R$ 1.056..534,11), 2018 (R$ 1.299.536,96), 2019 (R$ 1.542.539,81), 2020(R$ 1.785.542,65) e as demais encontram-se na talbela do art. 2° desta Lei. A NORMA NÃO INFORMA: data de pagamento das parcelas, nem índice de atualização .</t>
  </si>
  <si>
    <t>ANÁLISE ATUAL (ANNE em 23/11/05): Incidente sobre o valor do salário de contribuição.</t>
  </si>
  <si>
    <t>ANÁLISE ATUAL (ANNE em 23/11/05): Incidente sobre o valor dos proventos que superarem o limite máximo estabelecido para os benefícios do RGPS. A contribuição dos aposentados por invalidez permanente e dos pensionistas portadores de doença incapacitante incidirá sobre a parcela dos proventos que superarem o dobro do limite máximo estabelecido para os benefícios do RGPS.</t>
  </si>
  <si>
    <t>O art. 1º da Lei Complementar nº 1427/2011, de 21/12/2014, publicada em 21/12/2011, altera o art. 24-A da LC 1.111/2005, estabelecendo o percentual de alíquota suplementar em 3,70%, a partir de 01/01/2012 (art. 2º).</t>
  </si>
  <si>
    <t>A Lei nº 1649/2017, de 31/8/17 – PUBLICAÇÃO: 1/9/2017(Art.7º). EFEITOS: não retroagirá, pois conf. NOTA CONJUNTA CGNAL/CGACI 01/2015 (A norma diminui o valor de contribuição do Ente). Estabelece custeio (Art.3º) SUPLEMENTAR para o período de 2017 a 2041, sendo: (2017 – 4,69%), (2018 – 6,27%), (2019 – 7,82%), (2020 – 9,34%), (2021– 10,83%).</t>
  </si>
  <si>
    <t>incidencia sobre o que exceder o limite max. do rgps</t>
  </si>
  <si>
    <t>O art. 32, inciso II da Lei nº 769/2014, de 22 de dezembro de 2014, publicada em 30/12/2014, mantém o percentual da alíquota do ente em 13,64%, a partir de 02/01/2015 (art.131).</t>
  </si>
  <si>
    <t>O art. 32, inciso I da Lei nº 769/2014, de 22 de dezembro de 2014, publicada em 30/12/2014, mantém o percentual em 11%, a partir de 02/01/2015 (art.131).</t>
  </si>
  <si>
    <t>Lei nº 800/2011 - institui o plano de amortização para equacionamento do déficit atuarial. Alíquota suplementar de : 2011- 6,26% 2012-7,26% 2013-8,26% 2014-9,26% 2015-10,27% 2016-11,27% 2017-12,27% 2018-13,27% 2019-14,27% 2020 até 2046-15,27%</t>
  </si>
  <si>
    <t>Aporte: O Decreto nº 025/2015, de 19 de maio de 2015, publicado em 20 de maio de 2015, com fundamento no art. 3º da Lei nº 234 de 04/12/2008, aprovou plano de amortização anual do déficit atuarial do Município de Indianópolis/PR, em doze parcelas iguais que deverão ser pagas mensalmente. Em 2015 o valor do aporte financeiro será de R$ 294.014,62, em 2016, o valor do aporte será de R$ 339.376,88, até o ano de 2044, conforme demonstra tabela contida na no referido Decreto. Obs.: A Lei não menciona o valor do déficit atuarial total, não estabeleceu índice de atualização, bem como o valor dos juros que incidirão sob os dias de atraso, não estabeleceu data de apuração.</t>
  </si>
  <si>
    <t>O art. 1º do Decreto nº 025/2015, de 19 de maio de 2015, publicado em 20 de maio de 2015, com fundamento no art. 3º da Lei nº 234 de 04/12/2008, a partir de 20 de maio de 2015.</t>
  </si>
  <si>
    <t>A Lei nº 2503/2017, de 24/10/17 – PUBLICAÇÃO/VIGÊNCIA: (Art. 113): 31/1/2018 - Noventena a partir da PUBLICACÃO, conf. Art. 2º § único da Portaria 402/08. Institui RPPS e estabelece custeio NORMAL do ENTE: 13%, já incluído 2% de taxa adm.(Art. 60 § 3º e 61). SEGURADOS: 11%. Poderá estabelecer custeio por meio de Decreto (Art. 61- §1º). Fica extinto o Fundo de Previdência Municipal em Extinção(Art. 107).</t>
  </si>
  <si>
    <t>A Lei nº 1533/2017, de 6/11/17 – PUBLICADA/VIGÊNCIA: 23/11/2017 (Art. 10). Estabelece custeio por meio de APORTES ANUAIS (Art. 1º/2º) para quitação de déficit atuarial de R$59.069.396,74 a ser quitado durante o período de 2017 a 2041, tendo como data base 31/12/2017, e quando do seu efetivo pagamento, deverão ser corrigidos com juros de 6% ao ano. Em caso de atraso acrescerá ainda juros de 0,5 a.m. atualizados pelo INPC-IBGE. Prevê para 2017 (Art. 2º), aporte de: R$53.128,28 já atualizado com 6% juros), e os demais deverão ser acrescidos os juros de 6%: (2018 – R$553.941,46), (2019 – R$1.057.752,47), (2020 – R$1.561.563,47), (2021 – R$2.065.374,48) e demais conf. tabela.</t>
  </si>
  <si>
    <t>O art. 1° da Lei n° 1.239/2013, publicada em 28/03/2013, alterou o inc. II do art. 14 da Lei n° 835/2006, mantendo o percentual da alíquota anteriormente vigente, a partir de 28/03/2013.</t>
  </si>
  <si>
    <t>O art. 1° da Lei n° 1.239/2013, publicada em 28/03/2013, alterou o inc. III do art. 14 da Lei n° 835/2006, mantendo o percentual da alíquota anteriormente vigente, a partir de 28/03/2013.</t>
  </si>
  <si>
    <t>ANÁLISE ATUAL (ANNE em 29/11/05): Incidente sobre a remuneração de contribuição.</t>
  </si>
  <si>
    <t>ANÁLISE ATUAL (ANNE em 29/11/05): Incidente sobre a parcela dos benefícios que supere o limite máximo estabelecido para os benefícios do RGPS de que trata o art. 201 da CF.</t>
  </si>
  <si>
    <t>Lei nº 3122/2010 - Custo suplementar de 3,10% a cada ano, até 2020, quando a alíquota passará para 32,47% e permanecerá constante, até a liquidação do déficit atuarial em 2040.</t>
  </si>
  <si>
    <t>LEI 047/2017 - PUBLICADA: 20/12/2016 – VIGENCIA:20/12/2016-Estabelece CUSTEIO-arts. 22º/23º:   (ENTE – 14,99%), (ATIVOS – 11%),  (APOSENTADOS/PENSIONISTAS – 11%-SOBRE A PARCELA QUE SUPERE 5.189,92), (Taxa Administração – art. 19º - 2%).</t>
  </si>
  <si>
    <t>O Decreto nº 132/2017 - de 12/12/2017- Autorizado pelo Art. 3º da Lei n° 01/2011 – PUBLICAÇÃO: 13/12/2017 – VIGÊNCIA/EFEITOS: 1/1/2018(Art. 2º). Estabelece custeio (Art. 1º): Podendo o Município optar por APORTES ANUAIS ou ALÍQUOTAS no período de 2018 a 2042, sendo: (2018 - 3,66% -R$365.562,85), (2019 - 4,75% - R$454.640,43), (2020 - 5,63% - R$543.688,00), (2021 - 6,49% - R$632.735,50), (2022 - 7,33% - R$721.783,16). Demais valores conf. tabela.</t>
  </si>
  <si>
    <t>A Lei 756/2011 publicada em 10/04/2011, dispõe sobre o Plano de Custeio do Regime Próprio de Previdência Social, estabelecendo para o Ente alíquota suplementar para 2011 de 1,60%, para 2012 de 3,20%, para 2013 para 4,80%, para 2014 para 6,40%, para 2015 de 8%, para 2016 de 9,60%, para 2017 de 11,20%, para 2018 de 12,80%, para 2019 de 14,40%, para 2020 de 16%, foram estabelecidas até 2045 outras alíquotas, conforme Legislação arquivada na pasta do município e salva no PIAU. Obs: O decreto 054/2007, que foi alterado pela Lei 756/2011, estabeleceu para 2008 alíquota suplementar de 1% que será acrescida de 1% para cada ano, até o limite de 32,78% em 2040.</t>
  </si>
  <si>
    <t>Sobre a parcela que supere o valor de R$ 2668,15.</t>
  </si>
  <si>
    <t>O art. 1º do Decreto nº 105/2013, publicado em 18/07/2013 mantém o percentual da alíquota do ente em 12,78%, a partir de 18/07/2013.</t>
  </si>
  <si>
    <t>A Lei 538/2011 reestruturou o Fundo de Previdência de Ivatuba/PR.</t>
  </si>
  <si>
    <t>A Lei nº 802/2018 publicado em 16.10.2018 e efeitos retroativos a 01.12.2018 (art. 5º) estabelece aportes financeiros para equacionamento do déficit atuarial de 2018 pelo período de 24 anos, sendo: 2018 – R$ 276.416,26, 2019 = 345.468,37, 2020 = R$ 414.520,48, 2021 = R$ 483.572,60, 2022 = R$ 552.624,71. Os demais aportes constam do anexo I à norma.</t>
  </si>
  <si>
    <t>O Decreto nº 113/2018 pub./vig. em 28/03/2018 estabelece aportes financeiros anuais para recuperação do passivo atuarial no período de 2018 a 2043, com data base em 31/12/2016, sendo: (2018 =  R$ 3.697.885,14), (2019 = R$ 4.180.217,98), (2020 = 4.662.550,83), ( 2021 = R$ 5.144.883,67) e (2022 = R$ 5.627.216,52). Ente autorizado a alterar custeio por decreto (art. 3º da Lei nº 2040/2009).</t>
  </si>
  <si>
    <t>Incidente sobre a base de cálculo das contribuições, conforme previsto na lei do RPPS.</t>
  </si>
  <si>
    <t>A Lei n° 2.852/2015, publicado em 23 de dezembro de 2015 aprovou plano de amortização do déficit atuarial para o período de 2016 a 2045, por meio de aporte anual, sendo R$ 65.000,00  com vencimento em 31/12/2016, R$ 66.118,00 com vencimento em 31/12/2017, R$ 67.253,23 com vencimento em 31/12/2018, R$ 68.412,00 com vencimento em 31/12/2019, R$ 69.589,00 com vencimento em 31/12/2020,  Outros valores não foram informados na tabela desta lei, e terão como vencimentos até o último dia de cada competência.  Conforme artigo 4°, esta Lei entra em vigor a partir de 01 de janeiro de 2016.  A Lei não estabeleceu a data de apuração, porém menciona o valor total do déficit atuarial que é de R$ 52.079.303,53. Outrossim, esta Também não estabeleceu índice de atualização, juros e data de vencimento.</t>
  </si>
  <si>
    <t>No caso de portador de doença incapacitante, assim definida em lei, incidente sobre  a parcela que exceder o dobro do limite previsto anteriormente.</t>
  </si>
  <si>
    <t>Incidente  sobre a parcela dos proventos de aposentadoria e pensões e sobre a gratificação natalina que supere o valor de R$ 3.416,54 (três mil quatrocentos e dezesseis reais e cinquenta e quatro centavos), correspondente ao limite máximo do RGPS de que trata o art. 201 da Constituição Federal. No caso de portador de doença incapacitante, assim definida em lei, incidente sobre  a parcela que exceder o dobro do limite previsto anteriormente.</t>
  </si>
  <si>
    <t>O Decreto Nº 1782/2017 - de 12/07/2017- PUBLICADO: 15/07/2017-VIGÊNCIA (ART. 3º) – DATA DA PUBLICAÇÃO. ESTABELECE CUSTEIO POR  APORTES MENSAIS( ART. 1º). DATA BASE DE AVALIAÇÃO ATUARIAL DE 2017, emitido em 12 de junho de 2017 - sendo: (APORTES ANUAIS/PERÍODO: DE 2017 A 2041. VALORES ANUAIS CONF. TABELA ART.1º, (2017 - R$ 9.642.085,41), (2018 - R$ 9.825.421,81), (2019 - R$ 10.057.513,18), (2020 - R$ 10.215.534,77), ( 2021 - R$ 10.356.552,28) e os demais constam na referida tabela, não informou índice de correção, nem juros.</t>
  </si>
  <si>
    <t>O Decreto Nº 1517/2015, publicada em 24/12/2015, manteve a alíquota NORMAL do ente em 13%, sendo 2% de custeio administrativo. E 11% para os servidores. Fixou novos percentuais de alíquota suplementar para o período de 2015 a 2041, SENDO: 2015 (16%), 2016 (19%), 2017 (22%), 2018(25%), 2019 (28%) e demais constantes conforme Anexo A. Vigência a partir de 01/01/2016 (art.4º).</t>
  </si>
  <si>
    <t>O Decreto n° 720/2014, de 15/12/2014, publicado em 16/12/2014, aprovou o plano de amortização do déficit atuarial, apurado em 31/12/2013, no valor de R$ 10.653.199,20, conforme demonstra o Anexo I desta Lei. O Município realizará o pagamento em aportes periódicos, na forma de aportes mensais de R$ 13.397,64, conforme Anexo II da Lei. Para os pagamentos não efetuados em dia, incidirão juros de 0,5% ao mês e atualização pelo IPCA.     Os arts. 1º a 3º, Decreto nº 605/2013, de 20/12/2013, publ. em 24/12/2013, VIGÊNCIA: 24/12/2013 (art. 7º)-estabelecem o valor do déficit técnico...de R$ 11.231.658,46 (onze milhões, duzentos e trinta e um mil, seiscentos e cinqüenta e oito cruzeiros e quarenta e seis centavos), tendo como data – base 31/12/2012, realizará a amortização em 29 (vinte nove anos), período 2013 a 2041, conf. Anexo I, SENDO: (2013- APORTES MENSAIS de R$ 33.325,57(trinta e três mil, trezentos e vinte e cinco reais e cinquenta e sete centavos), estabelece efetuar os pagamentos em dia, sob pena de incidir em juros de 1% a.m. e atualização pelo IGP-M ou outro índice que o substituir. AUTORIZAÇÃO PARA ALTERAR ALIQUOTA DO ENTE POR DECRETO: (O § 5º, art. 3º, Lei nº 578/2011, de 06/09/2011,publ. em 11/09/2011). O Decreto estabelece aportes para o exercício de 2013 (com efeito retroativo) – o estabelecido - caput, art. 3º - NÃO SERÁ ATENDIDO, EM VISTA A NOTA CONJUNTA CGACI-CGNAL Nº 01-2015</t>
  </si>
  <si>
    <t>O Decreto nº007/2011 dispõe sobre a contribuição mensal adicional do aporte financeiro dos Poderes Legislativo e Executivo, Autarquias e Fundações, estabelecendo as alíquotas suplementares de: 6,00% para o ano de 2011, 8,82% para o ano de 2012, 11,59% para o ano de 2013,14,31% para o ano de 2014, 16,97% para o ano de 2015, 19,57% para o ano de 2016. Os anos posteriores encontram-se na tabela enviada junto com a lei até o ano de 2040, arquivada na pasta do município e em arquivo magnético no PIAU/CGNAL NA PASTA LEIS EQUILÍBRIO ATUARIAL.</t>
  </si>
  <si>
    <t>O art. 4º da  Lei nº 2006/2006, publicada em 15/12/2006,  estabelece a segregação de massa do respectivo regime próprio, criando um Plano financeiro e um Plano Previdenciário, fixando a alíquota dos servidores ativos em 11%.</t>
  </si>
  <si>
    <t>O art. 5º da  Lei nº 2006/2006, publicada em 15/12/2006,  estabelece a segregação de massa do respectivo regime próprio, criando um Plano financeiro e um Plano Previdenciário, fixando a alíquota dos servidores inativos em 11%.</t>
  </si>
  <si>
    <t>O art. 5º da  Lei nº 2006/2006, publicada em 15/12/2006,  estabelece a segregação de massa do respectivo regime próprio, criando um Plano financeiro e um Plano Previdenciário, fixando a alíquota dos pensionistas em 11%.</t>
  </si>
  <si>
    <t>O art. 6º da  Lei nº 2006/2006, publicada em 15/12/2006,  estabelece a segregação de massa do respectivo regime próprio, criando um Plano financeiro e um Plano Previdenciário, fixando a alíquota normal do ente em 14,81%.</t>
  </si>
  <si>
    <t>A Lei nº 2006/2006 prevê alíquota suplementar de 3% a partir dos 90 dias da publicação desta lei, para o exercício de 2007, nos exercícios consecutivos será acrescido 1% ao ano, sendo no último ano 0,85% até completar 31,85% para equacionar o equilíbrio atuarial.  A Lei nº 2006/2006 prevê a segregação em dois fundos : Fundo Previdenciário Financeiro e Fundo Previdenciário Capitalizado. O Fundo Previdenciário Financeiro destina-se a responder às despesas com os segurados nomeados até 31/12/2004. O Fundo Previdenciário Capitalizado  destina-se a responder às despesas com os segurados nomeados a partir de 01/01/2005.</t>
  </si>
  <si>
    <t>Considerada a noventena, conforme art. 3º da Lei 34/2009.</t>
  </si>
  <si>
    <t>A LEI Nº 027/2017-DE 12/04/2017- PUBLICADA: 17/04/2017-VIGÊNCIA: DATA DA PUBLICAÇÃO (art. 4º) – ESTABELECE: AMORTIZAÇÃO POR APORTES (Art. 1º)-Por 22 ANOS – PARA 2017 – VALOR: R$ 1.010.422,92 – EM 08 PARCELAS MENSAIS DE R$ 126.302,86 - VENCIMENTO: dia 15 de cada mês a começar em MAIO/2017. Para os pagamentos não efetuados em dia, incidirão juros de 1% ao mês e atualização pelo IPCA (§ 3º, art. 2º). Vigência em 24/07/2015 (art. 4º).</t>
  </si>
  <si>
    <t>A LEI 1.342/2017-DE: 21/09/2017-PUBLICAÇÃO: 25/09/2017 - VIGÊNCIA/EFEITO: 01/10/2016(art. 2º-§ único - A quitação se iniciará a partir do mês seguinte à publicação desta lei) - Estabelece AMORTIZAÇÃO DO DÉFICIT-POR APORTE: DATA DA APURAÇÃO: 31/12/2016- DÉFICIT APURADO: 57.821.733,06 - DÉFICIT APURADO P/2017 (R$): 1.083.332,13. APORTE/PERÍODO: 2017 A 2041: (2017 - 1.083.332,13), (2018 - 1.462.498,37), (2019 - 1.841.664,62), (2020 - 2.220.830,86), (2021 - 2.599.997,11), (2022 - 2.979.163,35), (2023 - 3.358.329,60), (2024 - 3.737.495,84),      (2025 - 4.116.662,09). Art. 3º - A contribuição patronal poderá ser revista por meio de Decreto expedido pelo Poder Executivo. Art. 4 º - REVOGA A LEI Nº 1320/2016.</t>
  </si>
  <si>
    <t>O art. 14, incisos I e II da Lei Complementar nº 003/2014, de 02/01/2014, publicada em 03/12/2014, mantém o percentual da alíquota, a partir de 01/01/2015 (art. 116).</t>
  </si>
  <si>
    <t>Lei Nº 11.348/2011 no art.85 adota a segregação de massas, adoção imediata e gradual do regime de capitalização para parte da massa de segurados e extensão deste regime de financiamento para os futuros segurados. O art.86 cria o fundo financeiro, que terá por finalidade o custeio dos atuais benefícios e daqueles benefícios provenientes de servidores ativos, titulares de cargos efetivos, admitidos no serviço público municipal até 31/12/2003.</t>
  </si>
  <si>
    <t>A Lei nº 12.481/2016, de 23/12/2016, publicada em 02/01/2017, extingue a técnica de segregação de massas, ficando extinto o Fundo Financeiro (§ 1º, art. 1º). Mantém o percentual da alíquota NORMAL do ENTE em 17%, do total da folha dos ativos, inativos e pensionistas..., para o Plano PREVIDENCIÁRIO, com exceção dos inativos sob o regime da Lei nº 2692/1976, cuja alíquota é 11%, (art. 3º). Vigência na data da publicação (art. 19).</t>
  </si>
  <si>
    <t>Incidentes sobre a parcela que super o teto máximo estabelecido para os benefícios do RPPS.</t>
  </si>
  <si>
    <t>Incidentes sobre a parcela que supere o teto máximo estabelecido para os benefícios do RGPS.</t>
  </si>
  <si>
    <t>Incide sobre a remuneração paga ou creditada aos servidores titulares de cargo efetivo (art. 1º, § único).</t>
  </si>
  <si>
    <t>O Decreto nº 1.335/2018, publ./vig. em 30/06/2018 (vide art. 3º), modifica o percentual da alíquota do ente para 16,40%, incluída a taxa de adm de 0,30 % (vide art. 1º). Ademais, fixa alíquota suplementar para o período de 2018 a 2041, sendo:  6,60 % para 2018, 8,40 % para 2019, 10,20 % 2020, 12,00 % para 2021 e 13,80 % para 2022. Ente autorizado a expedir decreto para alterar as alíquotas do ente municipal (vide art. 3º da Lei 591/2011).</t>
  </si>
  <si>
    <t>A Lei 1420/04, reestrutura o RPPS.</t>
  </si>
  <si>
    <t>a lei prevê que 11% é a título de contribuição e 2º a título da taxa de administração.</t>
  </si>
  <si>
    <t>A Lei 1420/04, reestrutura o RPPS. A alíquota p/ o pensionista foi INSTITUÍDA por esta Lei 1420/04.</t>
  </si>
  <si>
    <t>A Lei nº 1991/17 – de 16/8/2017 - PUBLICAÇÃO/VIGENCIA: 18/08/2017-Estabelece custeio normal do Ente (Art. 1º/anexo I) 14% e APORTES ANUAIS, no período entre 2017 a 2041, sendo: (2017 - R$ 1.774.833,10), (2018 – R$ 2.271.786,37), (2019 – R$ 2.768.739,64), (2020 – R$ 3.265.692,91), (2021 –R$ 3.762.646,18), demais conf. tabela. A Lei não menciona: tx de juros, índice de correção, todavia prevê autorização para edição de decreto que altere alíquotas (Art. 4º).</t>
  </si>
  <si>
    <t>O Decreto nº 312/2017, de 31/10/2017, PUBLICAÇÃO/VIGÊNCIA: 31/10/2017 – EFEITOS: retroage a 1/4/17 – Altera redação do Art. 2º do Decreto nº 247/2017, de 26/4/17, para a seguinte redação: entra em vigor na data de publicação, com efeitos a partir de 1/4/17.  DECRETO Nº 2472017– PUBLICAÇÃO/ VIGÊNCIA:  1/4//2017(ver art. 2º) - Decreto autorizado § 1º, art.16, Lei nº 514/2009) - Estabelece EQUACIONAMENTO DO DEFICIT POR APORTESANUAIS, conf. TABELA-Valor total Apurado com data base 31/12/2016- R$ 57.335.458,87 - PERÍODO: DE 2017 A 2044 - sendo: (2017 – VALOR ANUAL - 836.670,64 – PARCELAS MENSAIS - 73.905,91 – A partir de PARTIR DE ABRIL/2017 A MARÇO/2018  a vencer no dia 10 posterior a competência, anualmente a correção será de 6% a.a. já incluída a correção no valor informado para 2017.</t>
  </si>
  <si>
    <t>Isabella em 16/05/2006 - Incidente sobre a totalidade da base de contribuições.</t>
  </si>
  <si>
    <t>O Decretoº 007/2017, de 31/01/2017, publicada em 31/01/2017, fixa o percentual da alíquota de custo NORMAL do Ente em 13%, incluso tx de administração de 2%,  Fixa novas alíquotas suplementares para o período de 2017 a 2048, sendo: 2017 (23%), 2018 (26%), 2019 (29%), 2020 (31%), 2021 (33%). Demais conforme Tabela. Vigência na data de publicação,  acatada retroatividade conforme Nota Conjunta CGNAL 01/2015</t>
  </si>
  <si>
    <t>A LEI Nº 2.125/2017-DE 26/05/2017- PUBLICADA: 31/05/2017-VIGÊNCIA: DATA DA PUBLICAÇÃO(art. 6º) - ESTABELECE : AMORTIZAÇÃO DO DÉFICIT POR APORTES, ALIQUOTAS E TAXA DE ADM.:  1) - APORTES (Art. 1º): Por 29 ANOS. VALOR PARA 2017 - R$ 2.607.563,14. Os valores dos aportes anuais são os constantes da tabela 18 da avaliação atuarial efetuada pela empresa BRPREV, referente a DATA BASE DE 31/12/201 (art. 1º, § 1º). 2) - ALIQUOTA(art. 3º/4º): (APOSENTADOS/PENSIONISTAS-11%), (ENTE – 22%-incluído 2% de taxa de adm). TAXA DE ADM. (art. 5º): Fica alterada a Taxa de Administração prevista no § 2º-art, 26 da LEI Nº 1.477/2010 PARA 2º.</t>
  </si>
  <si>
    <t>A Lei não menciona a base de cálculo.</t>
  </si>
  <si>
    <t>A Lei não menciona a base de cálculo</t>
  </si>
  <si>
    <t>LEI Nº 1526/2017-DE: 05/09/2017– PUBLICADA: 06/09/2017 - VIGÊNCIA/EFEITOS (ver art. 7º): 06/09/2017- ESTABELECE AMORTIZAÇÃO DO DEFICIT POR APORTES/VALORES ANUAIS CONF. ANEXO I: DATA DE APURAÇÃO: 31/12/2016 – DEFICIT APURADO: R$ 25.251.383,57 – APORTES/PERÍODO: DE 2017 A 2044: (2017 – ANUAL – 244.535,31 – EM PARCELAS MENSAIS DE – R$ 20.377,94), (2018 – 596.447,53), (2019 – 768.846,79), (2020 – 941.246,04). Por atraso incidirão juros de 1% a.m – atualização pelo IGP-M/DEMAIS APORTES ANUAIS-ANEXO I: (2017 – 244.535,31), (2018 – 410.819,34), (2019 – 577.103,34), (2020 – 743.387,36), (2021 – 909.671,37), demais constam na Norma. (AUTORIZA O CHEFE DO PODER EXECUTIVO A ESTABELECER Art. 3º-§ 5º - AUTORIZA O CHEFE DO EXECUTIVO EDITAR DECRETO PARA RETER ALIQUOTA OU APORTE).</t>
  </si>
  <si>
    <t>A contribuição  previdenciária de que trata o caput deste artigo, incidirá também sobre as parcelas de proventos de aposentadoria e de pensões que superem o limite máximo estabelecido pelo RGPS.</t>
  </si>
  <si>
    <t>Retificação da observação anterior:há previsão de alíquotas para pensionistas e aposentados (art. 32, §1º da Lei n.º 01/2002, alterado pela LEi n.º 05/2006).</t>
  </si>
  <si>
    <t>LC Nº 009/2018-DE: 23/07/2018–PUBLICADA: 24/07/2018 – VIGENCIA: art. 4º: 24/07/2018 - (no art.4° prevê que efeito retroativo a partir de 01 de abril de 2018, entretanto o Ente, manteve a mesma alíquota normal em 18% e diminuiu o valor do aporte financeiro para 2018 previsto na LC nº 003/2017) - VALOR TOTAL DO DÉFICIT: R$59.759.582,75 - ANEXOS I-APORTES ANUAIS: DE 2018 A 2040: (2018 – R$ 1.400.618,01), (2019 – R$ 1.806.797,23), (2020 – R$ 2.212,976,45), (2021 – R$ 2.619,155,67), (2022 – R$ 3.025,334,89), (2023 – R$ 3.431,514,11), demais constam na norma. Art. 2º - Para 2018 com pagamento até 31/12/2018. Não estabeleceu: Índice de atualização, juros por atraso. O art. 28º - alterado por esta norma estabelece: (Taxa de Adm. - e 1% - sobre o valor total da remuneração do ano anterior.</t>
  </si>
  <si>
    <t>O art. 62 da  Lei nº 749/2008, sem publicação na pasta,  estabelece a segregação de massa do respectivo regime próprio, criando um Plano financeiro e um Plano Previdenciário, fixando a alíquota normal do ente em 14%, com data de corte em 31 de dezembro de 2003.</t>
  </si>
  <si>
    <t>O art. 62 da  Lei nº 749/2008, sem publicação na pasta,  estabelece a segregação de massa do respectivo regime próprio, criando um Plano financeiro e um Plano Previdenciário, fixando a alíquota normal do aposentado em 11%, com data de corte em 31 de dezembro de 2003</t>
  </si>
  <si>
    <t>O art. 62 da  Lei nº 749/2008, sem publicação na pasta,  estabelece a segregação de massa do respectivo regime próprio, criando um Plano financeiro e um Plano Previdenciário, fixando a alíquota normal do Ativo em 11%, com data de corte em 31 de dezembro de 2003</t>
  </si>
  <si>
    <t>O art. 62 da  Lei nº 749/2008, sem publicação na pasta,  estabelece a segregação de massa do respectivo regime próprio, criando um Plano financeiro e um Plano Previdenciário, fixando a alíquota normal do pensionista em 11%, com data de corte em 31 de dezembro de 2003</t>
  </si>
  <si>
    <t>Tendo em vista a majoração de alíquota, é necessário nos termos da CF, aplicar o prazo nonagesimal.</t>
  </si>
  <si>
    <t>A Lei nº 503/2015, de 29/05/2015, publ. em 02/06/2015, 2015 estabelece percentual de alíquota: ENTE: (17,64%),  : SEGURADOS: (CUSTO SUPLEMEMNTAR-conf. Planilha-Tabela do Quadro 21), PERÍODO: (2015 A 2047), sendo: (5,18%-2015), (8,55%-2016),  (10,24%-2017),  (11,92%-2018),  (13,61%-2019),  VIGÊNCIA: 01/07/2015(...1º dia do mês seguinte ao de sua publicação...art.5º).</t>
  </si>
  <si>
    <t>O parágrafo único do art. 1º da  Lei nº 8.790/2010, publicada em 30/12/2010,  estabelece a segregação de massa do respectivo regime próprio, criando um Plano financeiro e um Plano Previdenciário, fixando a alíquota normal do ente em 14%, com data de corte em 1° de outubro de 2000.</t>
  </si>
  <si>
    <t>O art. 1º da Lei nº 1739/2014, de 07 de novembro de 2014, publicada no jornal de Matinhos, edição 723, e confirmada no site ewww.matinhos.pr.gov.br em  09/04/15, altera o art. 92 da Lei Municipal nº 1209/2009, e modifica o percentual da alíquota do ente para 16,54%.Observa-se que o ente prevê a mesma alíquota para o plano previdenciário e financeiro, conforme inciso III, do parágrafo único, do artigo 94 da Lei 1209/2009,  .......prevista no art.92 ... .</t>
  </si>
  <si>
    <t>Sobre a parcela dos proventos de pensão que supere o limite máximo estabelecido para os benefícios do RGPS.</t>
  </si>
  <si>
    <t>LEI Nº 1917/2017- DE: 15/12/2017-PUBLICADA: 18/12/2017-VIGÊNCIA-art. 3º: 01/01/2018/DISPÕE SOBRE AMORTIZAÇÃO POR APORTES MENSAIS: DE 2017 A 2051: (2017 – 45.003,32), (2018 – 53.832,589), (2019 – 62,661,85),  (2020 – 71.491,11), (2021 – 80.320,38), demais constam na norma. /O pagamento será mensal, correspondendo a 1/12 avos da parcela anual definida na tabela/O aporte de 2017 – será exigido a partir do 1º dia do mês seguinte à publicação desta lei./Os valores serão reajustados no mês de janeiro pela variação do INPC-IBGE/A parcela mensal corresponderá a 1/12 avos da parcela anual ajustada./O art. 2º-DA LEI Nº 1917/2017 AUTORIZA MAJORAR O PLANO DE CUSTEIO DO ENTE PELO PODER EXECUTIVO.</t>
  </si>
  <si>
    <t>DECRETO Nº 1.505/2019-PUBLICAÇÃO: 02/01/2019 – VIGENCIA: 02/01/2019 CUSTEIO: ENTE - inclusa taxa adm. 1%): (2019 - 12,16%), (APARTIR DE 2020 – 13,75%). SUPLEMENTARES/PERÍODO: 2019 A 2042: (2019 - 3,70%), (2020 - 8%), (2021 – 15%), (2022 – 20%), (2023 – 25%), as demais constam na tabela art. 1º. Art. 1º-§ 2º: / INCIDÊNCIA do custeio Normal e Suplementar... sobre...ATIVOS, inclusive sobre o 13°. FUNDAMENTO:  Art. 4º -Lei nº 594/2014.</t>
  </si>
  <si>
    <t>A LEI Nº 1906/2018 - DE: 23/04/2014– PUBLICAÇÃO/VIGENCIA-art. 1°: 24/04/2018. ESTABECELE CUSTEIO: (Mantém a alíquota NORMAL - 14%),  (ATIVOS/APOSENT/PENSIONISTAS - 11%), SUPLEMENTAR/PERÍODO: de 2018 a 2043: (2018 - 22,33%), (2019 - 25,67%), (2020 - 29,01%), (2021 - 32,35%), (2022 - 35,69%), demais encontram-se na tabela-art. 1° da Norma. FICA REVOGADA A LEI Nº 1.859/2017-art. 2º.</t>
  </si>
  <si>
    <t>O Decreto n° 1758/2018, de 01/06/2017-PUBLICADO: 11/07/2018 – VIGÊNCIA: data da publicação - LEGISLAÇÃO QUE AUTORIZA ALTERAR O CUSTEIO DO ENTE POR ATO DO PODER EXECUTIVO: § único, art. 4º da Lei 437/2014 – ESTABELECE CUSTEIO: (NORMAL - 15,73%- incluída a taxa adm.2%), SUPLEMENTAR/Período: 2018 a 2041: (2018 – 16%), (2019 – 18%), (2020 – 20%), (2021 – 22%), (2022 – 24%), (2023 – 26%), demais constam na norma.</t>
  </si>
  <si>
    <t>A Lei Nº 2572/2017, de 05/07/2017, publicada em 07/07/2017, vigência para a mesma data (art. 2º), estabelece Plano de Amortização por aporte no valor total de R$ 114.762.423,31, conforme reavaliação atuarial apurada no ano de 2017 (Plano de Amortização ANEXOS I e II): PERÍODO: 2017 A 2041. Para o ano de 2017 o Aporte é de R$2.672.848,06, em aportes periódicos em 12 PARCELAS MENSAIS E SUCESSIVAS COM VENCIMENTO ATÉ O ÚLTIMO DIA ÚTIL DO MÊS SUBSEQUENTE AO MÊS DE COMPETÊNCIA, CONFORME ANEXO II. Vencimento da 1ª parcela no dia 31/01/2017, e as demais conforme consta no referido Anexo II. A legislação estabelece índice de correção para atualização pelo INPC e não prevê taxa de juros em caso de atraso.</t>
  </si>
  <si>
    <t>gilka–A LEI N° 041/2014, DE 16/12/2014. PUBLICAÇÃO/VIGÊNCIA: 17/12/2014 (publ./vert art. 3º)ESTABELECE: art.1º-ALIQUOTAS:(SEGURADOS–11%), (ENTE–14,35%), SUPLEMENTAR/PERÍODO: DE 2014 A 2048=SENDO: (2014–1,50%),  (2015–2,37%),  (2016–3,25%),  (2017–4,12%), as demais constam na planilha da referida legislação. AUTORIZAÇÃO PARA ALTERAR ALIQUOTA DO ENTE POR DECRETO: (§ 2º, art. 15 da Lei nº 1955/2008, alterado pela Lei nº 041/2014).</t>
  </si>
  <si>
    <t>gilka– Decreto n° 111/2016 DE 04/07/2016/PUBL. 05/07/2016. VIGÊNCIA: 05/07/2016-Não registrada retroatividade-conf. NOTA CONJUNTA CGNAL/CGACI 01/2015(dispositivo que estabeleça ou modifique percentual de contribuição, somente duas hipóteses existe possibilidades de retroação quando mantém ou eleva o percentual) ESTABELECE: art.1º-ALIQUOTAS: (SUPLEMENTAR/PERÍODO: DE 2016 A 2048=SENDO: (2016–2,37%),  (2017–3,25%),  (2018–4,12%), (2019–4,99%), (2020–5,87%), as demais constam na planilha da referida legislação. AUTORIZAALTERAR ALIQUOTA POR DECRETO: (§ 2º, art. 15 da Lei nº 1955/2008, alterado pela Lei nº 041/2014).</t>
  </si>
  <si>
    <t>DECRETO Nº-70/2018-DE: 27/06/2018-PUBL. 05/07/2018-VIGENCIA-art. 3º: 05/07/2018- ALTERA A PLANILHA DE AMORTIZAÇÃO: SUPLEMENTAR/PERÍODO: 2018 A 2048: (2018 – 9,03%), (2019 – 9,64%), (2020 – 10,26%), (2021 – 10,87%),   (202 – 11,49%),   (2023 – 12,10%), demais constam na planilha art. 1º. FUNDAMENTO: art. 4º - LEI Nº 1.270/2015.</t>
  </si>
  <si>
    <t>LEI Nº 1.609/2018-DE: 27/07/2018–PUBLICAÇÃO: 02/08/2018 – VIGÊNCIA/EFEITOS- art. 3º: 02/08/2018 – ESTABELECE CUSTEIO-1º/2º: (SERVIDOR – 11%), (ENTE – 13,30%), (SUPLEMENTAR/PERÍODO: 2018 A 2052 – 2,15%).</t>
  </si>
  <si>
    <t>A Lei N° 923/2017-DE: 30/08/2017-PUBLICADA:03/09/2017 - VIGÊNCIA: 01/01/2018-(art. 2º-§ 1º e art. 4º)-ESTABELECE CUSTEIO (art. 1º/2º): (ENTE TOTAL = 22%-compreende NORMAL–20,50% + 1,50% TAXA DE ADM- CALC. S/ A CONTRIB. DOS SEGURADOS ATIVOS), SUPLEMENTAR 2017 – 4,37%), SUPLEMENTARES/PERÍODO: DE 2018 A 2040: (2018 – 9,80%),(2019 – 12,60%),(2020 – 15,40%), (2021  - 18,20%), (2022 – 21%), (2023 – 23,80%), (2024 – 26,60%), (2025 – 29,40%), demais constam na Tabela art. 2º.</t>
  </si>
  <si>
    <t>O art. 4º da Lei nº 021/2013, publicada em 08/06/2013, alterou o art. 5º da Lei nº 046/2011, mantendo o percentual de 11% da alíquota anteriormente vigente, incidente sobre a remuneração de contribuição definida no art. 5º da Lei nº 046/2011.</t>
  </si>
  <si>
    <t>O art. 4º da Lei nº 021/2013, publicada em 08/06/2013, alterou o art. 4º da Lei nº 046/2011, mantendo o percentual de 11% da alíquota anteriormente vigente, incidente sobre a remuneração de contribuição definida no art. 4º da Lei nº 046/2011.</t>
  </si>
  <si>
    <t>A Lei nº 1.105/2018 com publicação em 20.09.2018 e efeitos a partir de 01.10.2018 (art. 3º) fixa alíquota normal em 18,23 % já incluídos 2 % de taxa de adm., bem com fixa aportes financeiros para o equacionamento do déficit atuarial para o período de 2018 a 2047, sendo: 2018 = R$ 1.611.780,55 %, 2019 = R$ 1.876.635.07, 2020 = R$ 2.050.448,70, 2021 = R$ 2.224.181,42 e 2022 = R$ 2.387.580,43. As demais constam de anexo à norma. Há menção na norma quanto à forma de correção ou juros incidentes pelo atraso.</t>
  </si>
  <si>
    <t>O Decreto nº 8.836/2017, publicado em 29/05/2017-ESTABELECE AMORTIZAÇÃO POR APORTE-apurado na avaliação atuarial para o ano de 2017-VALOR TOTAL DO DÉFICIT: R$ 17.275.190,63 – APORTES ANUAIS-SERÃO PAGOS EM PARCELAS MENSAIS:  - PERÍODO: 2017 A 2025: (2017 - 5.653.420,50),  (2018 -6.273.816,45), (2019 -6.906.054,98), (2020 -7.550.310,90),     (2021 -8.206.761,34), (2022 -8.875.585,75), (2023 -9.556.965,98), (2024 -10.251.086,25), (2025 -10.958.133,22) – conf. Anexo I). O Decreto não menciona os valores e a data de vencimento dos aportes mensais, a taxa de juros e o índice de correção. Vigência em 29/05/2017 (art. 3º). Revoga o Decreto 8.626/2016 (art. 3º). Decreto autorizado pelo artigo 2º, §§ 1º e 2º da Lei 3.659/2014.</t>
  </si>
  <si>
    <t>O Decreto nº 187/2017 publicado em 27.12.2017, vigência a partir de 01.01.2018 (vide tabela do art. 1º), fixou alíquota patronal normal em 14,91 % para o exercício de 2018 e em 15 % a partir de 2019 a 2046, incluída 2 % para a taxa de administração. Ademais, estabelece alíquotas suplementares para o período de 2018 a 2046, sendo: (2018 = 15%), (2019 = 16 %), (2020 = 20 %), (2021 = 25 %) e (2022 = 30 %). Autorizado a alterar custeio por decreto nº 1.957/2013, art. 3º.</t>
  </si>
  <si>
    <t>O art. 1º da Lei Complementar n° 132/2011, publicada em 23/12/2011, altera os arts. 36 e 37 da LC n° 053/2006, segregando a massa dos segurados instituindo um FUNDO PREVIDENCIÁRIO destinado a custear os benefícios dos atuais segurados ativos, titulares de cargos efetivos que, em 13/10/2006, encontravam-se com idade de até, 55 anos, inclusive, se do sexo masculino e de até 50 anos, inclusive, se do sexo feminino e, nos mesmos termos, os benefícios daqueles segurados que, independentemente de idade, ingressaram no serviço público municipal, a partir de 13/10/2006 e um FUNDO FINANCEIRO destinado a custear os benefícios dos atuais segurados ativos que contem idade superior a 55 anos, se do sexo masculino e superiores a 50 anos, se do sexo feminino, bem como daqueles que, independentemente de idade, estejam, na data de 13/10/2006, inativados e que recebam seus proventos do Tesouro Municipal de Paranaguá e, nos mesmos termos, daqueles que sejam pensionistas municipais. O art. 38 estabeleceu alíquotas de contribuição dos segurados e pensionistas em favor do RPPS de 11% e o art. 39 fixou alíquota do ente também no percentual de 11%. Essas alíquotas serão aplicadas a partir de 23/12/2011.</t>
  </si>
  <si>
    <t>O art.1° da Lei Complementar n° 173/2014, publicada em 26/12/2014, modifica o percentual da alíquota do ente para 15% a partir de 26/12/2014.</t>
  </si>
  <si>
    <t>Os Incisos I, II e II do art. 4º do Decreto nº 2944/2012, publicado em 09/11/2012, mantém os percentuais das alíquotas anteriormente vigente, a partir de 09/11/2012.</t>
  </si>
  <si>
    <t>Aporte: A Lei n° 515/2014, de 19/12/2014, e Anexo I, publicados em 21/12/2014, aprovaram o plano de amortização do déficit atuarial, tendo como base 31 de dezembro de 2013, no valor total de R$ 9.386.104,83. O Município realizará a amortização do déficit técnico atuarial em 29 anos, conforme Anexo I. Para o exercício de 2014 realizará o pagamento na forma de aportes mensais que totalizam o valor de R$ 95.607,38. Os pagamentos ocorrerão no último dia útil subsequente da publicação da Lei. Para os pagamentos não efetuados em dia, incidirão juros de 1% ao mês e a atualização monetária mediante aplicação do índice do IPCA.</t>
  </si>
  <si>
    <t>Não considerar o texto anterior pois a contribuição adicional referida no texto  é do ente e não do ativo.</t>
  </si>
  <si>
    <t>A Lei 2.561/2004, publicada em 30/12/2004 em seus artigos 129 e 130 cria uma plano previdenciário e um plano financeiro respectivamente, segregando a massa, com data de corte em 30/12/2004. Nos artigos 126 e 127 fixa as alíquotas dos Ativos, Inativos e pensionistas, respectivamente. A Lei 3.114/2008, em seu artigo 1º altera o artigo 128 da Lei 2.561/2004 fixando a alíquota do ente em 16,84%</t>
  </si>
  <si>
    <t>LC Nº 76/2018 – DE: 23/07/2018 - PUBLICAÇÃO: 24/07/2018 – VIGENCIA 01/08/2018 - altera a LEI N° 74/2018 –dando nova redação ao artigo 110 da Lei Complementar nº 74/2018, determinar o início o inicio do RPPS para o primeiro dia do mês seguinte aos 90 dias de sua publicação – mantendo-se nesse período a filiação dos servidores...ao RGPS. Conforme análise verificada as referidas leis. Portanto: CUSTEIO PELA LC Nº 74/2018-art. 61º/63%: (SEGURADOS - 11%), (ENTE - 14%).</t>
  </si>
  <si>
    <t>Os arts. 22 e 26 da Lei Complementar nº 20/2013, de 20 de fevereiro de 2013, publicada em 28/02/2013 mantém o percentual da alíquota de 11%, a partir de 20/02/2013.</t>
  </si>
  <si>
    <t>LC nº 1189/2017-DE: 19/12/2017 - Publ. 23/12/2017 – VIGÊNCIA-art. 4º: 01/01/2018 - ESTABELECE ALÍQUOTAS  - ART. 1º/3º: (ENTE NORMAL - 12%), (DESPESAS ADMINISTRATIVAS – 2%-relativas ao exercício finan. do ano anterior), AMORTIZAÇÃO/APORTES ANUAIS-PERÍODO(ANEXO I): DE 2017 A 2041: (2017- R$ 494,167,46), (2018- R$ 709.038,70), (2019- R$ 928.157,74), (2020- R$ 1.151,588,36), (2021- R$ 1.379.394,78), (2022- R$ 1.611.642,17). Contribuições não repassadas na época própria serão atualizadas pelo IPCA (IBGE), acrescidas de juros simples de 1% a.m ou fração de atraso, Multa de mora de 2% a.m. ou fração de atraso.</t>
  </si>
  <si>
    <t>A Lei Complementar n° 1090/2018 -DE: 18/04/2018 – PUBLICADA: 19/04/2018/ VIGÊNCIA:data da publicação, conforme previsto no art. 4°. O Município fixou a alíquota normal do ente em 11%, mais a taxa de administração de 2%), totalizando 13% e alíquotas suplementares para período de 2018 a 2039, sendo: 2018 (2,26%), 2019 (4,50%) e de 2020 (6,50%), 2021 (8,50%), 2022 (10,50%) e as demais encontram-se na tabela do art. 2° desta norma.</t>
  </si>
  <si>
    <t>A Lei Complementar nº 064/2015, publicada em 06/11/2015, mantém o percentual de alíquota dos SEGURADOS em 11,00% (Art. 14, “b” e “c”). Altera o percentual de alíquota NORMAL do ENTE para 16,00% (Art. 14, “a”). Vigência a partir de 06/11/2015.</t>
  </si>
  <si>
    <t>A Lei nº 2.539/2018, vig/púb. 25/05/2018 estabelece aportes visando à amortização do déficit atuarial apurado  em 2018, através de aportes anuais:  2018: R$ 1 .685.483.45, a ser pago em 07 parc. de 240.783,35. ( 2019 R$ 2. 1 94 499 46) (2020 R$ 2.703.51 5.46) (2021 R$ 3.212 531 46 ) (2022 R$ 3.721 .547 46) e demais em anexo da norma. Taxa de juros, multa e demais consequências vide art. 3º e §§.</t>
  </si>
  <si>
    <t>Lei Nº1.110/2011 no art.16, §5º, prevê contribuição adicional de: 0,30% para 2011, 0,60% para 2012, 0,90% para 2013, 1,20% para 2014, 1,50% para 2015, 1,80% para 2016, 2,10% para 2017, 2,40% para 2018, 2,70% para 2019 e assim com acréscimo de 0,30 no percentual até 2026, fixando o percentual em 4,97% no ano de 2027 a 2045.</t>
  </si>
  <si>
    <t>a Lei 1.274/2006, publicada em 11/10/2006, em seu artigo 58, § único segrega a massa e cria um Fundo Financeiro e Previdenciário, com data de corte em 31/07/1995. Em seu artigo 63, fixa as alíquotas dos Ativos, Inativos e Pensionistas em 11%. O Decreto nº 014/2008, em seu artigo 1º altera o artigo 62 da Lei 1.274/2006 fixando a alíquota do ente em 13%</t>
  </si>
  <si>
    <t>O Decreto Municipal nº 220/2010 manteve a alíquota de 11%.</t>
  </si>
  <si>
    <t>gilka.alves em 05/05/2015: A Lei 1878/2014, publ. 27/09/2014, estabelece o percentual de aliquota do ente em 15,25% e a taxa de administração em 2%, vigência, a partir da publicação(art. 4º).</t>
  </si>
  <si>
    <t>O art. 14 da Lei nº 501/2012, publicada em 15/05/2012, não alterou o art. 1º da Lei nº 407/2009, mantendo o percentual da alíquota dos segurados ativos em 11%, a partir de 15/05/2012.</t>
  </si>
  <si>
    <t>O art. 15 da Lei nº 501/2012, publicada em 15/05/2012, não alterou o art. 1º da Lei nº 276/2006, mantendo o percentual da alíquota dos Inativos em 11%, a partir de 15/05/2012.</t>
  </si>
  <si>
    <t>O art. 15 da Lei nº 501/2012, publicada em 15/05/2012, não alterou o art. 1º da Lei nº 301/2007, mantendo o percentual da alíquota dos Pensionistas em 11%, a partir de 15/05/2012.</t>
  </si>
  <si>
    <t>O Decreto nº 348/2017 - DE:01/08/2017 – PUBLICADO: 09/08/2017 VIGÊNCIA:  data da publicação. ESTABELECE CUSTEIO: (ENTE NORMAL 11%, mais 2,00% da taxa de administração e SUPLEMENTARES/PERÍODO) de 2017 a 2041, sendo: (2017 - 5,08%), (2018 - 5,87%), ( 2019 – 7,00%), (2020 – 10,00%), (2021 – 15,00%),  e as demais constam da tabela, do art. 1° da referida norma  (incidentes sobre a totalidade da remuneração de contribuição, inclusive sobre o 13° salário).</t>
  </si>
  <si>
    <t>LEI Nº 560/2018-DE: 24/09/2018 – PUBLICADA: 25.09.2018 –VIGÊNCIA: 01/01/2019-ver art. 210º c/c art. 211º. / Institui RPPS - ESTABELECE CUSTEIO- arts.130º /131º-§ único: (ATIVOS – 11%-base de cálculo: parcelas estabelecidas no art. art. 29º), (INATIVOS/PENS – 11%-base de cálculo o valor dos proventos e das pensões que superem o limite máximo estabelecido para os benefícios do RGPS), (ENTE TOTAL = 20% - sendo: 18% + 2% de taxa adm.)</t>
  </si>
  <si>
    <t>Reanalisada a LEI Nº 979/2012 DE 26/06/2012, que reestrutura o Fundo Previdenciário...verificou-se que o Ente somente estabeleceu alíquota NORMAL, não prevendo alíquotas suplementares. Desta forma, foram excluídos os registros das suplementares previstos na Lei Municipal nº 968/2012.</t>
  </si>
  <si>
    <t>O art. 2º da Lei Municipal nº 1319, publicada em 17/08/2016, com vigência para mesma data, fixa novos percentuais de alíquota suplementar, para o período de 2016 a 2041, sendo: 5,24% para 2016, 8,79% para 2017, 12,26% para 2018, 15,67% para 2019, 19,01% para 2020 e demais constantes da tabela.</t>
  </si>
  <si>
    <t>A Lei nº 1.487/2006, publicada em 01/03/2006, em seu artigo 53 segrega a massa criando um plano financeiro e outro previdenciário, com data de corte para o plano financeiro em 14/12/1998 e para o plano previdenciário em 15/12/1998. Em seu artigo 58 fixa a alíquota dos segurados ativos em 11% e em seu artigo 60 fixa a alíquota dos segurados Inativos e Pensionistas em 11%. A Lei 1.581/2007, em seu artigo 1º altera o artigo 61 da Lei 1.487/2006 fixando a alíquota do Ente em 15,77%.</t>
  </si>
  <si>
    <t>Lei n° 1.120/2018-PUBLICAÇÃO/VIGENCIA-art. 3º: 16/04/2018-ESTABELECE APORTES: (PARA 2018 -  Anexo II - TOTAL - R$ 1.190.482,67-recolhido até 30/03/2018 - R$ 91.043,10 + R$ 91.114,33, a partir de 15/04/2018 – 9 parcelas de R$ 112.036,14 = 1.008.325,24 ), DE 2019 a 2037 - ANEXO I: (2019 – R$ 1.613.104,02),  (2020 – R$ 2.035.725,37),  (2021 – R$ 2.458.346,72),  (2022 – R$ 2.880.968,07). Será recolhido em 12 parcelas, c/venc. até 15º dia de cada mês, após venc. a parcela será atualizada pelo IGP-M e juros de 1% a.m. Os valores dos demais exercícios constam na Norma</t>
  </si>
  <si>
    <t>O art. 2º da Lei nº 826 de 23 de julho de 2009, publicada em 24/07/2009, mantém o percentual da alíquota, a partir de 22/10/2009 (art. 4º - 90 dias).</t>
  </si>
  <si>
    <t>APORTE: A Lei n° 1.241, de 06 de novembro de 2012, publicada em 07/09/2012, aprovou o plano de amortização do déficit atuarial, apurado em 31/12/2011, no valor de R$ 13.653.906,05, conforme demonstra o Anexo I desta Lei. O Município realizará o pagamento em aportes periódicos, na forma de 12 parcelas mensais e sucessivas, conforme Anexo II da Lei. Para os pagamentos não efetuados em dia, incidirão juros de 1% ao mês e atualização pelo IGP-M.</t>
  </si>
  <si>
    <t>ANÁLISE ATUAL (ANNE em 05/07/05): A Lei nº 258/2005 deu nova redação à Lei nº 199/03/2001. Observar, ainda, que este percentual incide sobre a totalidade da remuneração percebida mensalmente. ANÁLISE ANTERIOR: Lei 258/05 - ALTERA aliquotas dos ativos, inativos e pensionistas.</t>
  </si>
  <si>
    <t>ANÁLISE ATUAL (ANNE em 05/07/05): A Lei nº 258/2005 deu nova redação à Lei nº 199/03/2001. Observar, ainda, que este percentual incide sobre a totalidade da remuneração percebida mensalmente.</t>
  </si>
  <si>
    <t>Reanalisando:  art. 2º do Decreto nº 1.166, de 10 de dezembro de 2014, publicado em 11 de dezembro de 2014, com base na Lei Municipal nº 278/04/2006, altera o percentual da alíquota do ente para 12%, já incluído 1% de taxa de administração, a partir de 01/01/2015(art.4º).</t>
  </si>
  <si>
    <t>a Lei 828/2004 em seu artigo 133 segrega a massa e cria um Fundo Previdenciário e um Fundo financeiro, com data de corte em 31/12/2001. O artigo 130 e 131 fixam as alíquotas dos servidores ativos, Inativos e Pensionistas em 11%, respectivamente. A Lei 872/2005, em seu artigo 1º altera o artigo 132, incisos I e II da Lei nº 828/2004, dentre outros, fixando a alíquota do Ente, para os dois fundos em 22%.</t>
  </si>
  <si>
    <t>Ailton Fernandes: A Lei nº 730/2016, publicado em 20 de agosto de 2016 aprovou plano de amortização do déficit atuarial para o período de 2016 a 2041, por meio de aportes mensais/anuais, sendo o primeiro (ano) no valor de R$ 783.783,31, e seguintes quatro anos: R$ 1.220.920,28, R$ 1.658.057,25, R$ 2.095.194,22 R$ 2.532.331,19 . Outros valores foram informados na tabela deste decreto. Conforme artigo 6°, esta Lei entra em vigor a partir de sua publicação.</t>
  </si>
  <si>
    <t>O Parágrafo Único do art. 1º da Lei nº 1.125/2015, publicada em 23/12/2015, mantem o percentual de 11% da alíquota dos segurados anteriormente vigente. Vigência (art. 3º).</t>
  </si>
  <si>
    <t>Os arts. 1º e 2º da Lei nº 1.125/2015, publicada em 23/12/2015, modifica o percentual da alíquota normal e suplementar do ente, estabelecendo a alíquota normal de 12,36% (2015) e 14,41% (2016 a 2044) e alíquotas suplementares para o período de 2015 a 2044, sendo: 5,63% (2015 e 2016), 9,21% (2017 a 2044). Vigência (art. 3º).</t>
  </si>
  <si>
    <t>A LEI Nº 362/2011- DE: 27/12/2017-PUBLICAÇÃO/VIGÊNCIA-ART 7º: 28/12/2017- ESTABELECE AMORTIZAÇÃO DO DÉFICIT - (APORTES): DATA BASE: 31/12/2010 – VALOR APURADO: R$ 2.509.736,78 – ESTABELECE QUE: A) - O VENCIMENTO DOS APORTES PARA 2011 – DAR-SE-Á ATÉ O ÚLTIMO DIA ÚTIL DO EXERCÍCIO, B) -  PARA PAGAMENTOS EM ATRASO ESTABELECE JUROS DE 1% A.M E ATUALIZAÇÃO PELO INPC./APORTE/PERÍODO: 20111 A 2040: (2011 – R$ 19.443,95), (2012 – R$ 35.193,55), (2013 – R$ 50.943,15), (2014 – R$ 66.692,75), (2015 – R$ 82.442,35), (2016 – R$ 98.191,96), (2017 – R$ 113.941,56), (2018 – R$ 129.691,16), (2019 – R$ 145.440,76), (2020 – R$ 161.190,36), (2021 – R$ 176.939,96), (2022 – R$ 192.689,56), demais constam na Norma. ), (2021 – R$ 176.939,96), (2022 – R$ 192.689,56), demais constam na Norma.</t>
  </si>
  <si>
    <t>A Lei nº 2872/2018 de 13/06/2018 pub/vig. em 15/06/2018 estabelece 11 % de contribuição dos aposentados e pensionistas (vide art. 1º). Além disso, revogou o parágrafo único do art. 3º da Lei nº 2856/2018 (vide art. 4º), assim, fica restabelecida a alíquota prevista na Lei nº 1414/2004, com vigência a partir de 15/06/2018.</t>
  </si>
  <si>
    <t>A LEI Nº 2856/2018-DE: 27/04/2018– -PUBL. 30/04/2018 – VIGÊNCIA: 01/08/2018- conf. art. 4º– prevê que o aumento da contribuição entrará em vigor em 01 de agosto de 2018.  Altera Plano de Custeio estabelecido pela Lei n°1.254/2001. Estabelecendo o custeio para o ente em 12,33% (sobre o valor global da base de cálculo da contribuição previdenciária dos servidores ativos e 14% (sobre a parcela do valor global da base de cálculo da contribuição previdenciária dos servidores ativos que supere o limite máximo estabelecido para os benefícios do RGPS., SERVIDORES (ativos, inativos e pensionistas) - 11%  sobre o valor mensal das parcelas que compõem a base de cálculo de contribuição da remuneração dos servidores...IGUAL OU INFERIOR AO LIMITE MÁXIMO ESTABELECIDO PARA OS BENEFÍCIOS DO RGPS) e SERVIDORES - 14% - sobre a parcela que exceder esse limite).</t>
  </si>
  <si>
    <t>O Decreto nº 58/2018 com publicação em 01.09.2018 (art. 3º) e vigência retroativa a 01.01.2018 (art. 2º)  fixa alíquota aportes financeiros para o período de 2018 2045, sendo: 2018 =  R$ 453.524,61, 2019 = R$ 864.884,81, 2020 = R$ 1.256.656,42, 2021 = R$ 1.629.772,24, 2022 = R4 1.985.120,64. As demais constam  da norma (art. 1º).</t>
  </si>
  <si>
    <t>A Lei Municipal n° 1.129/2015, publicada em 24/10/2015, alterou o percentual das alíquotas NORMAL do ente para 14% (art.1º), e manteve a alíquota para o segurado ativo de 11% (art.1).Vigência a partir de 01/11/2015 (art.7º)</t>
  </si>
  <si>
    <t>A LC n° 002/2017 - DE: 27/09/2017-PUBLICADA: 28/09/2017-VIGENCIA: 28/09/2017 – ART. 2º- (Altera a LC Nº 001/2006) - estabelece custeio: (NORMAL – 13%-CUSTEIO NORMAL DE 11% + 2% DESPESAS ADMINISTRATIVAS CONF. § ÚNICO ART. 1º), (SUPLEMENTAR 2017 – 11%).</t>
  </si>
  <si>
    <t>A LEI n° 1991/2017 - DE: 27/09/2017-PUBLICADA: 28/09/2017-VIGENCIA: 28/09/2017 – ART. 3º - estabelece AMORTIZAÇÃO: SUPLEMENTAR: DE 2017 A 2042: (2017 – 11%), (2018 – 13,08%),(2019 – 15,12%),(2020 – 17,12%), demais constam na norma.</t>
  </si>
  <si>
    <t>O inciso I do art. 14 da Lei Municipal nº 1.778/2015, publicada em 17/11/2015, fixou o percentual de 11% para alíquota do segurado ativo, a partir de 01/03/2016. Vigência (art. 86).</t>
  </si>
  <si>
    <t>O inciso II do art. 14 da Lei Municipal nº 1.778/2015, publicada em 17/11/2015, fixou o percentual de 11% para alíquota do segurado aposentado, a partir de 01/03/2016. Vigência (art. 86).</t>
  </si>
  <si>
    <t>O inciso II do art. 14 da Lei Municipal nº 1.778/2015, publicada em 17/11/2015, fixou o percentual de 11% para alíquota do segurado pensionista, a partir de 01/03/2016. Vigência (art. 86).</t>
  </si>
  <si>
    <t>O Decreto nº 3.021/2018 com publicação em 08.10.2018 e efeitos a partir de 01.10.2018 (art. 3º) fixa alíquota normal em 12,20 % já incluídos taxa de adm., sem, entretanto, esclarecer qual seria o percentual a ela destinado. Ademais, fixa alíquotas suplementares para equacionamento do déficit atuarial para o período de 2018 a 2049, sendo: 2018 = 4,00 %, 2019 = 5,46 %, 2020 = 6,90 %, 2021 = 8,31 % e 2022 = 9,68 %, as demais constam de anexo à norma. Autorizado alterar o custeio do ente por ato do poder executivo: (lei nº 1778/2015 – art. 15º).</t>
  </si>
  <si>
    <t>O art. 14 da Lei n° 049/2015, publicada em 26/11/2015, mantem o percentual da alíquota dos segurados em 11%, a partir de 26/11/2015. Vigência (art. 117).</t>
  </si>
  <si>
    <t>A Lei n° 033/2018-DE: 23/04/2018 - publ. 26/04/2018 – VIGÊNCIA- ART. 4º: 01/05/2018 - Estabelece alíquotas-sendo: (ENTE - 16,5%-incluído 2% - taxa de adm.), O art. 3º-autoriza majorar a contribuição do Ente por meio de Decreto. - Art. 1º. Fica homologada a reavaliação atuarial para o ano de 2018, realizada com base nos dados cadastrais de 31 de dezembro de 2017, que apurou um  superávit técnico de R$167.920,98.</t>
  </si>
  <si>
    <t>A LEI MUNICIPAL Nº 1.892/2015-(PUBLICAÇÃO E VIGÊNCIA: 03/07/2015-ver art. 6º).Estabelece ALIQUOTAS: (ENTE NORMAL-13%), (ATIVOS/APOSENTADOS/PENSIONISTAS-11%).REVOGADA A LEI MUNICIPAL Nº 1.576/2011.</t>
  </si>
  <si>
    <t>a Lei Complementar  nº 15/2005, publicada em 08/11/2005, em seu artigo 42 segrega a massa e cira o fundo financeiro e o Fundo Previdenciário, com data de corte em 08/11/2005. No artigo 47 fixa a alíquota do ente em 11%. No artigo 48 fixa as alíquotas dos segurados Ativos, Inativos e Pensionistas em 11%, respectivamente.</t>
  </si>
  <si>
    <t>LEI Nº 2778/2017-DE: 24/08/2017– PUBLICAÇÃO: 24/08/2017 - VIGÊNCIA: DATA DA PUBLICAÇÃO - art. 4º/ - ESTABELECE AMORTIZAÇÃO POR APORTES. AVALIAÇÃO ATUARIAL PARA O EXERCÍCIO DE 2017 - DATA BASE: 31/12/2016 – DÉFICIT TÉCNICO ATUARIAL (R$ 38.450.539,64),  QUE SERÁ EQUACIONADO CONF. ANEXOS I e II(§ 1º e 2º- art. 2º: Os aportes anuais e mensais indicados nos Anexos já incluem os juros, amortização demais encargos incidentes/Para pagamentos em atraso incidirão juros de 1% a.m, atualização pelo IGP-M...desde a data de vencimento até o pagamento) – APORTES-CONF. ANEXOS I E II: PERÍODO: DE 2017 A 2035: APORTES ANUAIS-ANEXO I: (2017 – 1.190.503,34), (2018 – 1.500.034,21), (2019 – 1.809.565,08), (2020 – 2.119.095,94), (2021 – 2.428.626,81), (2022 – 2.738.157,68), (2023 – 3.047.688,55), (2024 – 3.357.219,42).  ANEXO II - APORTES MENSAIS PARA 2017 - Pagamento até o último dia útil de cada mês: (JANEIRO – 146.562,66), (FEVEREIRO – 146.562,66), (MARÇO – 146.562,66), ), (ABRIL – 146.562,66), (MAIO – 146.562,66),  (JUNHO – 146.562,66), (JULHO – 146.562,66),  (AGOSTO – 32.912,94), (SETEMBRO – 32.912,94), (OUTUBRO – 32.912,94), (NOVEMBRO – 32.912,94), (DEZEMBRO – 32.912,96), TOTAL = R$ 1.190,503,34.</t>
  </si>
  <si>
    <t>A Lei n° 035, de 25/04/2017, publicada em 26/04/2017 dispõe sobre o plano de amortização do déficit atuarial, tendo como data base 31/12/2016. A amortização do déficit técnico será feita em 34 anos, na forma de aportes anuais, conforme demonstra tabela do art. 1º da referida Lei.  O Art. 2º prevê, para ano de 2017, aporte anual de R$ 135.887,70, na forma de 08 parcelas mensais, com vencimento até o último dia do mês de maio, e demais até último dia útil dos meses subsequentes.  A lei prevê o montante da dívida em R$ 7.012.052,70, com índice de correção pelo INPC-IBGE e juros em 0,5% ao mês.</t>
  </si>
  <si>
    <t>EM VIRTUDE do disposto no  DECRETO Nº 699/2018 - Reanalisamos nesta data o  CUSTEIO NORMAL DO ENTE: (ficando mantido em 13%), conf. segue: (O DECRETO N. 699/2018 – DE 11/04/2018 – 13/04/2018 - sobre alteração Decretos nºs 661/2017,  508/2016,  246/2015-/CONSIDERANDO: 1) que a redação atual do art. dos Decretos 661/2017, 508/2016 e 246/2015 podem causar erro de interpretação quanto a valor nominal da alíquota ... patronal para os respectivos exercícios. 2) que a alíquota...normal para os exercícios de 2015, 2016 e 2017 é de 13%. 3) - a taxa de adm.  de 2% - na redação original dos artigos por este alterado se refere a taxa adm.  prevista por LC Nº 02/2010-não se trata alíquota de contrib.  normal, 4)que  o repasse de 2% para desp. adm.  decorre de Lei, não de ato discricionário do Poder Executivo: não carecendo de constar nos referidos Decretos. DECRETA: ... O texto dos Referidos Decretos passam a constar com a seguinte redação: (...(Fixa alíquota de contribuição normal patronal para o ano de ...em 13%).</t>
  </si>
  <si>
    <t>DECRETO Nº 089/2017-DE: 13/01/2017- PUBLICADO: 21/01/2017-VIGÊNCIA: ART. 3º - DATA DA PUBLICAÇÃO - 21/01/2017- (LEGISLAÇÃO QUE AUTORIZA ALTERAR CUSTEIO DO ENTE POR DECRETO= ART. 4º/LEI Nº 2157/2015) – ESTABELECE APORTE(ART. 1º) - CONF. AVALIAÇÃO ATUARIAL DE 2016  PARA O EXERCÍCIO DE 2017 –  (APORTE 2017 - R$ 4.067.306,48).</t>
  </si>
  <si>
    <t>sheila.neri em 03/02/2012: Alíquota mantida, aplicado prazo nonagesimal em conformidade com o art 92.  sheila.neri em 02/02/2012: Alíquota mantida não aplicado prazo nonagesimal.</t>
  </si>
  <si>
    <t>Alíquota mantida, aplicado prazo nonagesimal (art. 92).</t>
  </si>
  <si>
    <t>Alíquota mantida, aplicado prazo nonagesimal em conformidade com o art 92.</t>
  </si>
  <si>
    <t>a Lei 026/2004, de 29/12/2004, em seu artigo 92 cria o Fundo Previdenciário. O artigo 93 cria o Fundo financeiro, cuja alíquota do Ente fixa em 11%. O artigo 89 fixa a alíquota dos segurados ativos em 11%. O artigo 90 fixa a alíquota dos segurados aposentados e pensionistas em 11%. A Lei 570/2011 em seu artigo 1º altera o artigo 91 da Lei 026/2004 fixando a alíquota do Ente para o Fundo Previdenciário em 14,00%.</t>
  </si>
  <si>
    <t>A Lei nº 1.143/2016, de 18/10/2016, publicada em 20/10/2016, estabelece o percentual de alíquota NORMAL do ENTE em 14% para os Planos PREVIDENCIÁRIO e FINANCEIRO (art. 1º). Fixa o percentual de 5,87% referente a alíquotas suplementares para os Planos PREVIDENCIÁRIO e FINANCEIRO (art. 1º).  Vigência em 20/10/2016 (art. 2º).</t>
  </si>
  <si>
    <t>ANÁLISE ATUAL (ANNE em 21/11/05): Incidente sobre a remuneração que supere o valor de R$ 2.508,72.</t>
  </si>
  <si>
    <t>Reanalisando: Verifica-se na norma que o Ente estabeleceu Amortização por Alíquota e por Aporte não definindo qual seria utilizada. Todavia, no DIPR, conforme informado pelo Ente, o mesmo está seguindo os valores dos Aportes:  Decreto nº 77/2017, de 24/07/2017, PUBLICAÇÃO/VIGÊNCIA: 25/07/2017(Art. 5º) -EFEITOS: conf. art. 2º - a incidência de cada valor se dará no mês de junho do ano base a maio do ano seguinte:  Autorizado pelo § 5º do artigo 1º da Lei nº 27/2014, estabelece que o custeio: SUPLEMENTAR,/APORTE:  será o previsto no Decreto nº 86/2015, até nova avaliação atuarial, e a alíquota para: (2017 - 16,70%/r$ 456.996,86), demais constam na norma.</t>
  </si>
  <si>
    <t>A Lei nº 697/2017 – PUBLICADA EM: 16/09/2016/VIGÊNCIA: DATA DE PUBLICAÇÃO - art. 7º - Estabelece-art. 1º/2º-AMORTIZAÇÃO DO DÉFICIT POR APORTES - Déficit Apurado em 31/12/2015- R$ 32.488.568,61- A amortização será conforme projeção constante nos ANEXOS I e II desta Lei: ANEXO I – APORTES – ANUAIS DE 2016 A 2041- sendo: (2016 – R$ 445.822,92), (2017 – R$ 665.562,82), (2018 – R$ 885.302,72), (2019 – R$ 1.105.042,61), (2020 – R$ 1.324.782,51), as demais constam no referido Anexo I. Art. 3º - PARA EXERCÍCIO DE 2016 – PAGAMENTO EM. APORTES MENSAIS DE R$ 37.151,91-O PAGAMENTO SE DARÁ EM PARCELAS MENSAIS E SUCESSIVAS ATÉ O 30º DIA SUBSEQUENTE AO MÊS DE COMPETÊNCIA. O vencimento dos primeiros repasses de 2016-anteriores à edição desta lei dar-se-á até o último dia útil do mês subsequente ao da publicação desta lei e as demais parcelas conforme o disposto no caput-No caso de atraso incidirá juros de 1% a.m e a atualização pelo IGP-M... (art. 3º e §§ 1º a 5º).O § Único-Art. 4º - Estabelece: “...Cabendo ao Chefe  do Executivo a edição de Decretop para regulamentar a forma de amortização em cada exercício competente”.</t>
  </si>
  <si>
    <t>A Lei nº 1793 estabelece o seguinte Plano de Amortização relativo ao déficit atuarial: 2010=2%, 2011=4%, 2012=8%, 2013=10%, 2014=12,02%, de 2015 a 2045=19,35%.</t>
  </si>
  <si>
    <t>Sobre a totalidade da remuneração do contribuinte.</t>
  </si>
  <si>
    <t>Incidente sobre a totalidade da remuneração do contribuinte.</t>
  </si>
  <si>
    <t>Aplica-se o prazo nonagesimal.  Contribuição dos pensionistas inserida no  inciso VII do art. 115 da Lei nº 968/93, acrescentado pela Lei nº 1574/2006 e alterado pela Lei nº 1620/07.</t>
  </si>
  <si>
    <t>COMPLEMENTANDO AS ALIQUOTAS SUPLEMENTARES: LEI ABAIXO ESTABELECEU SUPLEMENTARES/PERÍODO: DE 2011 A 2045: (2011 – 0,80%), (2012 – 1,60%), (2013 – 2,40%), (2014 – 3,20%), (2015 – 4%): (2016 –4,80%), (2017 –5,60%), (2018  - 6,40%), (2019  - 7,20%), (2020  - 8%), (2021  - 8,80%), (2022  - 9,60%), demais constam na Norma. /O artigo 1º da lei nº 1302/10, publicada em 01/04/2010, fixa novos percentuais de alíquotas suplementares para o período de 2011 a 2045 , a partir de 01/04/2010.</t>
  </si>
  <si>
    <t>24748773120 em 19/07/2017: Analisada a LEI Nº 034/2017-DE: 13/07/2017– PUBLICAÇÃO: 14/07/2017 - VIGÊNCIA: 14/07/2017(art. 4º)- HOMOLOGA A REAVALIAÇÃO ATUARIAL- ESTABELECE EQUACIONAMENTO DO DEFICIT POR APORTES (art. 1º/3º): DADOS CADASTRAIS DE 31/12/2016- DÉFICIT TÉCNICO DE: R$ 33.334.413,50-A SER QUITADO EM 19 ANOS/PERÍODO: DE 2017 A 2035-SENDO OS APORTES ANUAIS NO VALOR DE (R$): (2017 – 698.163,05),  (2018 – 1.012.336,42),  (2019 – 1.326.509,79),  (2020 – 1.640.683,17), (2021 –1.954.856,54 ), as demais constam-na tabela - § 1º-art. º. OBS: No momento do efetivo pagamento INCIDIRÃO JUROS DE 6% A.A – E DE 0,5% A.M E ATUALIZAÇÃO PELO INPC/OBGE - PARA O EXERCÍCIO DE 2017 JÁ CONSIDERADO A TAXA DE JUROS DE 6%(art. 2º)- que será paga em 06(seis) parcelas mensais – NAS DATAS E VALORES CONF.  SEGUE: (31/07/2017 – R$ 116.360,50),  (31/08/2017 - R$ 116.360,51), (31/09/2017 - R$ 116.360,51), (29/10/2017 - R$ 116.360,51), (30/11/2017 - R$ 116.360,51), (31/12/2017 - R$ 116.360,51).</t>
  </si>
  <si>
    <t>A lei 016/2012 mantém alíquota previdenciária dos segurados ativos em 11%, incidentes sobre a totalidade da remuneração de contribuição.</t>
  </si>
  <si>
    <t>Lei n° 2250/2017, de 07/12/2017/PUBLICAÇÃO: 08/12/2017 - VIGÊNCIA: 01/01/2018(art. 2º-que altera o art. 102-Lei nº 1929/2006) – Estabelece APORTES: DE: 2018 A 2039: (2018- R$ 16.570.163,37), (2019- R$ 19.339.053,54), (2020- R$ 22.107.943,71), para os demais exercícios consta na planilha art. 2º. O pagamento dos aportes será mensal e corresponderá a 1/12 da parcela anual definida na tabela. O valor dos aportes será reajustado anualmente pela variação do INPC acumulado a partir do ano de 2017.</t>
  </si>
  <si>
    <t>gilka.alves- O Decreto n° 189/2016 (autorizado pela Lei nº 443/2010, art. 3°)-Publ. 22/08/2016-a VIGÊNCIA: data publicação/Fixa - art. 1º - Alíquota/Aportes: (Ente - 12,50%), APORTES-PERÍODO: 2016 A 2045-sendo: (2016- ANUAL =R$ 71.701,68/MENSAL=R$ 5.975,14), (2017-ANUAL=R$ 108.628,05/MENSAL R$ 9,052,34), (2018-ANUAL=R$ 10140.082,37/MENSAL=R$ 11.673,53), demais conf.tabela-art. 1º. A norma não estabeleceu: data de apuração, valor total do déficit, índice de correção, juros, data de pagamento.</t>
  </si>
  <si>
    <t>A LEI Nº 31/2017-DE: 11/07/2017– PUBLICAÇÃO: 13/07/2017 - VIGÊNCIA: 13/07/2017(art. 5º)- AJUSTA A CONTRIBUIÇÃO PARA CUSTEIO DO PLANO DE PREVIDÊNCIA- art. 1º/3º - sendo: (ENTE TOTAL -  26,97% = (11% - ATIVOS/INATIVOS/PENSIONISTAS + 15,97% - ENTE NORMAL – Incluso 2% de TAXA ADM.), SUPLEMENTARES/PERÍODO 2017 A 2045: (2017 - 5%): (2018 – 5,30%), (2019 – 6,67%), (2020 – 8,04%), (2021 -  9,41%), as demais constam na planilha, art. 2º da norma.</t>
  </si>
  <si>
    <t>IVANI ANDRADE 19/06,06 - A lei nº 845/2006 faz uma progressão das alíquotas normais de contribuição do ente 2006-14,39%,2007a 2016 - 16,08% e dos segurados ativos,inativos e pensionistas de: 2006-2016-11%.</t>
  </si>
  <si>
    <t>A LEI 2787/2017-DE: 03/10/2017-PUBLICAÇÃO: 04/10/2017 - VIGÊNCIA: 04/10/2017(art. 7º)-ESTABELECE PLANO DE AMORTIZAÇÃO DO DEFICIT TECNICO ATUARIAL DE 2017 – APORTES-Anexo I: (O montante a ser amortizado nesse período de doze meses será de R$ 1.136.096,60), As parcelas mensais devem ser pagas no primeiro dia útil de cada mês, havendo uma tolerância até o quinto dia útil, sendo que, após tal vencimento, o valor da parcela sofrerá atualização monetária pela variação da taxa SELIC acumulada desde o primeiro dia útil até o do efetivo pagamento. Anexo I-aportes anuais/PERÍODO: DE 2017 A 2040 (R$): (2017 - 1.136.096,60), (2018 - 1.613.257,17), ( 2019 - 2.090.417,75), (2020 - 2.567.578,32), demais conforme Anexo I.</t>
  </si>
  <si>
    <t>sheila.neri em 05/04/2013: A Lei nº 2773/2011 altera a Lei nº 2074/2008 quanto a segregação de massas. estabelece dois grupos funcionais distintos (Previdenciário e financeiro), com data de corte à partir da publicação desta Lei, ou seja, 12/07/2011. bem como estabelece alíquota do Ente na razão de 12,2%. isabella.abreu em 20/07/2011: Lei nº 2773/2011 - os segurados e beneficiários ficam segregados em dois grupos funcionais distintos: Grupo I: os segurados em gozo de benefíco à data de publicação desta lei(12/07/2011) pelos serviodres ativos com data de posse  em cargo efetivo até a data de 30 de abril de 1987. Grupo 2: composto pelos servidores ativos com data de posse em cargo efetivo a partir de maio de 1987. Os grupos 1 e 2 serão administrados com separação orçamentária, financeira e contábil dos recursos e obrigações correspondentes.</t>
  </si>
  <si>
    <t>Lei nº 2773/2011 - os segurados e beneficiários ficam segregados em dois grupos funcionais distintos: Grupo I: os segurados em gozo de benefíco à data de publicação desta lei(12/07/2011) pelos serviodres ativos com data de posse  em cargo efetivo até a data de 30 de abril de 1987. Grupo 2: composto pelos servidores ativos com data de posse em cargo efetivo a partir de maio de 1987. Os grupos 1 e 2 serão administrados com separação orçamentária, financeira e contábil dos recursos e obrigações correspondentes.</t>
  </si>
  <si>
    <t>isabella.abreu em 20/07/2011: Lei nº 2773/2011 - os segurados e beneficiários ficam segregados em dois grupos funcionais distintos: Grupo I: os segurados em gozo de benefíco à data de publicação desta lei(12/07/2011) pelos serviodres ativos com data de posse  em cargo efetivo até a data de 30 de abril de 1987. Grupo 2: composto pelos servidores ativos com data de posse em cargo efetivo a partir de maio de 1987. Os grupos 1 e 2 serão administrados com separação orçamentária, financeira e contábil dos recursos e obrigações correspondentes.</t>
  </si>
  <si>
    <t>A LEI Nº 532/2012, de 29/11/2012, publ. 04/12/2012. (VIGÊNCIA: 04/12/2012-art. 14º). ESTABELECE NO ART. 1º - ALTERA O PLANO DE CUSTEIO DO RPPS - IMPLEMENTA SEGREGAÇÃO DA MASSA:  (Inc. I – PRIMEIRA MASSA – PLANO FINANCEIRO – formado: a) -  pelos servidores ativos admitidos até a data de publicação - 04/12/2012 – b)-segurados inativos e seus dependentes e,  c) – pensionistas. (Inc. II – SEGUNDA MASSA – PLANO PREVIDENCIÁRIO – formado   pelos servidores ativos admitidos após data de publicação - 04/12/2012.</t>
  </si>
  <si>
    <t>A LEI Nº 531/2011, de 29/11/2012, publ. 04/12/2012. (VIGÊNCIA: 04/12/2012-art. 83º). ESTABELECE ALIQUOTAS: ART. 55º CAPUT E § 4º : (ENTE- 11%) e (ATIVOS-11%), e  (INATIVOS E PENSIONISTAS - 11%-sobre a parcela que supere o valor-teto do RGPS.</t>
  </si>
  <si>
    <t>O art. 1º da Lei Complementar nº 081/2013, publicada em 09/01/2014, alterou o art. 22º da Lei n° 1.129/2002, mantendo o percentual da alíquota anteriormente vigente, a partir de 09/01/2014.</t>
  </si>
  <si>
    <t>REANALISANDO: O § 4º do inciso XIX, do art. 23 da Lei nº 81/2013, dispões sobre a taxa de adm. de 2%, relativa ao exercício financeiro anterior, não acrescida, portanto, ao custo normal do ente.</t>
  </si>
  <si>
    <t>Incidente sobre a parcela dos proventos que exceder o limite máximo do RGPS. No caso de portador de doença incapacitante, assim definida em lei, sobre a parcela  dos proventos que exceder o dobro do limite máximo do RGPS.</t>
  </si>
  <si>
    <t>Incidente sobre a parcela das pensões que exceder o limite máximo do RGPS. No caso de portador de doença incapacitante, assim definida em lei, sobre a parcela  das pensões que exceder o dobro do limite máximo do RGPS.</t>
  </si>
  <si>
    <t>O DECRETO Nº 1531/2017-DE 26/05/2017 – PUBLICADO/VIGÊNCIA: 30/05/2017– art. 2º/ AUTORIZADO PELO ART. 3º-Lei nº 602/2010.   - STABELECE CUSTEIO-ART. 1º/TABELA: (ENTE NORMAL - DE 2017 A 2045 - 13,90%-incluído 2% de taxa adm.), SUPLEMENTAR-PERÍODO: de 2017 a 2045 - sendo: (SUPLEMENTAR - 2017 A 2018 - 7%), (2019 – 7,50%), (2020 – 8,30%), (2021 – 8,60%), as demais conf. tabela.</t>
  </si>
  <si>
    <t>DECRETO Nº 1021/2018 – publicação: 20/09/2018 – VIGÊNCIA-art. 3º: 20/09/2018 – Altera a Planilha de Amortização - § 1°-art. 45-Lei n° 917/2011 – Estabelece Amortização. Com base na reavaliação atuarial do exercício de 2018 – APORTES/PERÍODO: DE 2018 A 2047: (2018 – MENSAL = 184.979,15), (2019 – MENSAL = 217.661,68), (2020 – MENSAL = 250.979,36), (2021 – MENSAL = 284.941,62), (2022 – MENSAL = 319.558,03), (2023 – MENSAL = 354.838,28).../O Decreto não estabelece: índice de correção, taxa de juros por atraso...FUNDAMENTO PARA DECRETO:  § 1º-art. 45-Lei nº 917/2011</t>
  </si>
  <si>
    <t>ANÁLISE ATUAL (ANNE em 09/09/05): Incidente sobre a parcela dos proventos de aposentadoria e pensões e sobre a gratificação natalina, que supere o limite máximo estabelecido para os benefícios do RGPs de que trata o art. 201 da CF.</t>
  </si>
  <si>
    <t>Não desconsiderar alíquota.</t>
  </si>
  <si>
    <t>A Lei n° 1.995/2016, de 02/08/2016, publicada em 01/09/2016, alterou o percentual da alíquota NORMAL do ente para 22% (art. 1º). Vigência na data da publicação (art. 2º)</t>
  </si>
  <si>
    <t>A Lei Municipal n° 1601/2016, publicada em 29/12/2009, apontou o percentual da alíquota dos SERVIDORES em 11%. Vigência após 90 dias da publicação, em 30/03/2010. (art. 3º).</t>
  </si>
  <si>
    <t>O Decreto de nº 103/2016, publicada em 07/11/2016, com vigência para a mesma, e efeitos para 01/01/2016, previu em art. 1º, alteração da alíquota normal. Passou a vigorar, para a alíquota normal, a porcentagem de 21,38%.</t>
  </si>
  <si>
    <t>O art. 13-A da Lei n° 4329/2014 segregou a massa dos segurados, estabelecendo um Plano Financeiro destinado aos segurados para cobertura dos benefícios concedidos aos inativos ate 31/12/2010 e para os segurados ativos que tenham ingressado nos órgãos ate 31/12/2010 e um Plano Previdenciário para os segurados para cobertura dos benefícios concedidos aos inativos apos 01/01/2011 e para os segurados ativos que tenham ingressado nos órgãos apos 01/01/2011. Para o ente 15,80 e para os segurados 11%</t>
  </si>
  <si>
    <t>Cláudio.Soares – A Lei nº 4.565/2016, publicada em 19/07/2016, mantém o percentual de alíquota dos segurados ATIVOS em 11% (art. 1º). Altera o percentual de alíquota NORMAL do ENTE para 22% (art. 1º). Vigência em 19/07/2016 (art. 4º).</t>
  </si>
  <si>
    <t>Os artigos 15° e 16° da Lei n° 3.965/2011, publicada em 12/07/2011, manteve o percentual da alíquota anteriormente vigente, a partir de 12/07/2011.</t>
  </si>
  <si>
    <t>A Lei Complementar nº 229/2017 – DE: 14/09/2017 - PUBLICADA EM: 15/09/2017/VIGÊNCIA: DATA DE PUBLICAÇÃO - art. 3º - Estabelece a contribuição para os segurados de 11%, incidente sobre a base de cálculo das contribuições, conforme previsto em lei, com também sobre a gratificação natalina, contribuição total do ente em 19,60%, sendo normal de 17,03% e suplementar de  2,57%. Estabelece -no Anexo I -AMORTIZAÇÃO DO DÉFICIT POR APORTES para o período de 2017 a 2037, data base de 31 de dezembro de 2016 - no valor total de R$ - R$ 195.631.606,24 - a ser integralizado em 336 parcelas mensais e consecutivas devidas pelo Tesouro Municipal ao RPPS, com o valor de parcelas mensais e consecutivas, de setembro a dezembro do ano em curso, no valor de R$ 240.000,00, para 2018 (R$ 268.232,11), para 2019 (R$ 369.902,81), para 2020 (441.272,30), para 2021 (R$ 559.312,64) e as demais encontram-se no referido Anexo I, desta Lei. -A partir de janeiro de 2018, o valor do aporte financeiro estabelecido na planilha do Anexo I, será corrigido pelo INPC.A NORMA NÃO INFORMA: data de pagamento das demais parcelas.</t>
  </si>
  <si>
    <t>Lei nº 2.352/2011 estabelece no art. 60,I : alíquota de 11% sobre remuneração de contribuição para os servidores ativos filiados ao IBASCAF até 31 de dezembro de 2010, como receita para o FFP. No art. 63,I  estabelece alíquota de 11% para os servidores ativos filiados ao IBASCAF a partir de 01/01/2011.</t>
  </si>
  <si>
    <t>Lei nº 2.352/2011 estabelece no art. 60,III : alíquota de 11% sobre remuneração de contribuição paga aos servidores ativos filiados ao IBASCAF até 31 de dezembro de 2010, como receita para o FFP. No art. 63,III  estabelece alíquota de 11% para os servidores ativos filiados ao IBASCAF a partir de 01/01/2011.</t>
  </si>
  <si>
    <t>Lei nº 2.352/2011 estabelece no art. 60,II : alíquota de 11% sobre a parcela dos proventos de aposentadoria e das pensões concedidas pelo IBASCAF que supere o limite máximo estabelecido para os benefícios do RGPS, até 31 de dezembro de 2010, como receita para o FFP. O art. 63,II  estabelece alíquota de 11% incidentes sobre a parcela dos proventos de aposentadoria e das pensões concedidas pelo IBASCAF que supere o limite máximo estabelecido para os benefícios do RGPS, a partir de 01/01/2011 como receita para o FPC.</t>
  </si>
  <si>
    <t>O art. 42B da Lei n°1.905/2012 segregou a massa dos segurados, estabelecendo um Plano Financeiro destinado aos segurados para cobertura dos benefícios concedidos aos inativos ate 31/072011 e para os segurados ativos que tenham ingressado nos órgãos ate 31/07/2011 e um Plano Previdenciário para os segurados para cobertura dos benefícios concedidos aos inativos apos 01/08/2011 e para os segurados ativos que tenham ingressado nos órgãos apos 01/08/2011. Os arts. 44° é 45° da Lei nº 1667/2012, publicada em 12/01/2007, estabeleceu percentual de alíquota de contribuição do Plano Financeiro Segurados 11% e ente em 11%.</t>
  </si>
  <si>
    <t>A Lei nº 1.905/2012 prevê segregação de massas, para efeito do plano de custeio e obtençaõ do equilíbrio financeiro e atuarial do IAPCM, bem como cria dois planos para administração de seus recursos financeiros, a saber o Plano Financeiro e o Plano Previdenciário.</t>
  </si>
  <si>
    <t>Incidentes sobre a parcela que supere o valor máximo do teto do benefício pago pelo RGPS dos benefícios de aposentdoria e pensão concedidas pelo regime próprio do município.</t>
  </si>
  <si>
    <t>O art. 8º da  Lei nº 7022/2000, publicada em 30/12/2000, alterada pela Lei n° 8024/2008, publicada em 09/07/2008, estabelece a segregação de massa do respectivo regime próprio, criando um Plano financeiro e um Plano Previdenciário, fixando a alíquota normal do ente em 11%, com data de corte em 31/12/2015.</t>
  </si>
  <si>
    <t>O art. 8º da  Lei nº 7022/2000, publicada em 30/12/2000, alterada pela Lei n° 8024/2008, publicada em 09/07/2008, estabelece a segregação de massa do respectivo regime próprio, criando um Plano financeiro e um Plano Previdenciário, fixando a alíquota dos ativos em 11%, com data de corte em 31/12/2015.</t>
  </si>
  <si>
    <t>O art. 8º da  Lei nº 7022/2000, publicada em 30/12/2000, alterada pela Lei n° 8024/2008, publicada em 09/07/2008, estabelece a segregação de massa do respectivo regime próprio, criando um Plano financeiro e um Plano Previdenciário, fixando a alíquota dos inativos em 11%, com data de corte em 31/12/2015.</t>
  </si>
  <si>
    <t>O art. 8º da  Lei nº 7022/2000, publicada em 30/12/2000, alterada pela Lei n° 8024/2008, publicada em 09/07/2008, estabelece a segregação de massa do respectivo regime próprio, criando um Plano financeiro e um Plano Previdenciário, fixando a alíquota dos pensionistas em 11%, com data de corte em 31/12/2015.</t>
  </si>
  <si>
    <t>Lei nº 8024/2008, dá nova redação a alínea  b  do GRUPO 1 e o GRUPO 2 do artigo 8º da Lei nº 7022/2000: GRUPO 1: b) os segurados elencados no ANEXO ÚNICO, os quais poderão entrar em gozo de benefícios nos próximos 15 (quinze) anos. GRUPO 2: a) os segurados não referenciados no Grupo anterior , que não completarem requisitos para a concessão de benefícios, em um prazo superior a 15 (quinze) anos.</t>
  </si>
  <si>
    <t>Registrados no campo Fianaceiro do link ALÍQUOTAS, os percentuais de alíquotas, referentes à segregação de massa, previstos na Lei 978/2010, que altera a Lei nº 701/2005, alterada pela Lei 757/2006. Em seu artigo 1º cria dois grupos de massa, sendo a 1º massa  para o Plano Financeiro, composta por ativos, inativos e pensionistas, com data de corte em 26/05/2010 e a 2ª massa do Plano Previdenciário, composta por ativos, inativos e dependentes, admitidos após a data de corte de 26/05/2010. Mantém as alíquotas fixadas pela Lei 701/2005, alterada pela Lei 757/2006.</t>
  </si>
  <si>
    <t>A Lei n° 1402/2018, de 18/5/2018 – PUBLICAÇÃO/VIGÊNCIA: 4/6/2018 (Art. 1º). Estabelece alíquotas (Art. 1°) ENTE NORMAL PLANO FINANCEIRO: 22% - ENTE NORMAL PREVIDENCIÁRIO: 11%.</t>
  </si>
  <si>
    <t>LEI Nº-687/2017-DE: 26/09/2017-PUBL. 05/10/2017-CRIA REGIME/ESTABELECE CUSTEIO:  (ART. 13º/ANEXO): VIGENCIA: PARA O ENTE: DATA DA PUBLICAÇÃO: 05/10/2017 – PARA OS SEGURADOS: NOVENTENA ART. 195 C.C APÓS A PUBLICAÇÃO: 03/01/2018/ ALIQUOTAS: (ATIVOS – 11% - sobre A REMUNERAÇÃO DE CONTRIBUIÇÃO),  (INATIVOS/PENSIONISTAS – 11% - incidente sobre A PARCELA DOS PROVENTOES DE APOSENTADORIA E DAS PENSÕES CONCEDIDAS PELO RPPS, QUE SUPERE O LIMITE MÁXIMO ESTABELECIDO PARA OS BENEFICIOS DO PELO RGPS): (ENTE – 11% - incluído desp. Adm): ANEXO I - APORTES: PERÍODO: DE 2017 A 2051:  - (2017 – ANUAL – R$ 755.756,82 – MENSAL - R$ 62.979,74), (2018 – ANUAL – R$ 1.064.923,76 – MENSAL - R$ 88.743,65), (2019 – ANUAL – R$ 1.380.198,46 – MENSAL - R$ 115.016,54), (2020 – ANUAL – R$ 1.701.672,16 – MENSAL - R$ 141.806,01), (2021 – ANUAL – R$ 2.029.437,32 – MENSAL - R$ 169.119,78), demais aportes constam na Norma. (AUTORIZA REVISÃO DA ALIQUOTAS DO ENTE POR ATO DO PODER EXECUTIVO: LEI Nº-687/2017-ART. 14º-§ 1º )</t>
  </si>
  <si>
    <t>A lei nº 333/2009 prevê alíquota de contribuição do segurado ativo de 11% sobre  o que superar o limite do teto do RGPS.</t>
  </si>
  <si>
    <t>A lei nº 333/2009 prevê alíquota de contribuição do segurado inativo e pensionista de 11% sobre a base de cálculo da contribuição e 13º salário.</t>
  </si>
  <si>
    <t>A lei nº 333/2009 prevê alíquota de contribuição para o Ente de 15,78% sobre  a mesma base de contribuição dos segurados ativos. A lei nº 334/2009 prevê uma alíquota suplementar sobre a folha do pessoal ativo de: 2009 a 2010-3%, 2011 a 2012-3,5%, 2013 a 2014-4%, 2015 a 2016-4,5%, 2017-2018-5%,  2019-2020-5,5%, 2021 a 2043-7,5%.</t>
  </si>
  <si>
    <t>A Lei n° 542/2016, de 16/12/2016, publicada em 24/12/2016, estabelece alíquotas suplementares para o período de 2016 a 2043, sendo: 2016 (4,50%), 2017 e 2018 (5,00%), 2019 e 2020 (5,50%), 2021 a 2043 (20,69%), conforme tabela (art. 3º).  Vigência em 24/12/2015 (art. 5º).</t>
  </si>
  <si>
    <t>O parágrafo 3° do art. 21 da  Lei nº 1006/2005, publicada em 28/12/2005,  alterada pela Lei n° 1368/2010, publicada em 15/12/2010, estabelece a segregação de massa do respectivo regime próprio, criando um Plano financeiro e um Plano Previdenciário, fixando a alíquota normal do ente em 11%, com data de corte em 1° de junho de 1995.</t>
  </si>
  <si>
    <t>O caput do art. 21 da  Lei nº 1006/2005, publicada em 28/12/2005,  alterada pela Lei n° 1368/2010, publicada em 15/12/2010, estabelece a segregação de massa do respectivo regime próprio, criando um Plano financeiro e um Plano Previdenciário, fixando a alíquota dos ativos em 11%, com data de corte em 1° de junho de 1995.</t>
  </si>
  <si>
    <t>O caput do art. 21 da  Lei nº 1006/2005, publicada em 28/12/2005,  alterada pela Lei n° 1368/2010, publicada em 15/12/2010, estabelece a segregação de massa do respectivo regime próprio, criando um Plano financeiro e um Plano Previdenciário, fixando a alíquota dos inativos em 11%, com data de corte em 1° de junho de 1995.</t>
  </si>
  <si>
    <t>O caput do art. 21 da  Lei nº 1006/2005, publicada em 28/12/2005,  alterada pela Lei n° 1368/2010, publicada em 15/12/2010, estabelece a segregação de massa do respectivo regime próprio, criando um Plano financeiro e um Plano Previdenciário, fixando a alíquota dos pensionistas em 11%, com data de corte em 1° de junho de 1995.</t>
  </si>
  <si>
    <t>antonieta.frauches em 17/03/2006 - Previsão legal. Falta de remessa a SPS do DRAA com a  definição do percentual definido para alcance do equilibrio atuarial e financeiro</t>
  </si>
  <si>
    <t>A lei nº 1508/2013 dispões sobre o plano de amortização do défict atuarial a ser integralizado em 396 parcelas de R$ 54.477,21, vencendo a primeira 30 dias após a publicação da Lei, reajustada mensalmente pelo INPC.</t>
  </si>
  <si>
    <t>antonieta.frauches em 17/03/2006- Falta de remessa do DRAA com indicação do percentual definido para alcance  do equlíbrio atuarial e financeiro</t>
  </si>
  <si>
    <t>Incidente sobre o valor da remuneração de contribuição do servidor ativo ou do beneficio do inativo ou pensionista.</t>
  </si>
  <si>
    <t>Incidente sobre o valor da remuneração dos pensionistas, que supere o limite máximo previsto para o RGPS.</t>
  </si>
  <si>
    <t>A Lei n° 937/2016, publicado em 22/12/2016, manteve a alíquota NORMAL do ENTE em 11%(está incluída a TX ADM de 2%).Segurados em 11%. E fixou alíquotas suplementares para os anos de 2017 a 2050, sendo 2017(2%), 2018(5%), 2019 (8%), 2020 (11%), 2021(14%), e demais constantes presentes na tabela do art. 1º. Vigência na data de publicação (art.5º).</t>
  </si>
  <si>
    <t>O art. 1º da  Lei nº 1041/2010, publicada em 03/01/2011,  estabelece a segregação de massa do respectivo regime próprio, criando um Plano financeiro e um Plano Previdenciário, fixando a alíquota normal do ente em 11,4%, com data de corte em 31/12/1997.</t>
  </si>
  <si>
    <t>O art. 1º da  Lei nº 1041/2010, publicada em 03/01/2011,  estabelece a segregação de massa do respectivo regime próprio, criando um Plano financeiro e um Plano Previdenciário, fixando a alíquota dos ativos em 11%, com data de corte em 31/12/1997.</t>
  </si>
  <si>
    <t>O art. 1º da  Lei nº 1041/2010, publicada em 03/01/2011,  estabelece a segregação de massa do respectivo regime próprio, criando um Plano financeiro e um Plano Previdenciário, fixando a alíquota dos inativos em 11%, com data de corte em 31/12/1997.</t>
  </si>
  <si>
    <t>O art. 1º da  Lei nº 1041/2010, publicada em 03/01/2011,  estabelece a segregação de massa do respectivo regime próprio, criando um Plano financeiro e um Plano Previdenciário, fixando a alíquota dos pensionistas em 11%, com data de corte em 31/12/1997.</t>
  </si>
  <si>
    <t>A Lei nº 1041/2010 define a segregação do sistema previdenciário municipal em 2 grupos, sendo o Plano Financeiro composto por todos os inativos e pensionistas com data de início do benefício anterior a publicação da lei (31/12/2010) e os servidores ativos com data de posse em cargo efeitvo no município até 31/12/1997 e o Plano Previdenciário composto pelos servidores ativos e inativos com data de posse em cargo efetivo no município a partir do dia 01/01/1998 e seus dependentes.</t>
  </si>
  <si>
    <t>A Lei nº 1041/2010 define a segregação do sistema previdenciário municipal em 2 grupos, sendo o Plano Financeiro composto por todos os inativos e pensionistas com data de início do benefício anterior a publicação da lei (31/12/2010) e os servidores ativos com data de posse em cargo efeitvo no município até 31/12/1997 e o Plano Previdenciário composto pelos servidores ativos e inativos com data de posse em cargo efetivo no município a partir do dia 01/01/1998 e seus dependentes. A Lei estabelece o Plano de Amortização das obrigações com benefícios do Plano Financeiro a ser integralizado em 420 parcelas, sendo a parcela incial de R$ 67.486.96 vencendo a primeira em 31/01/2011, sendo reajustada mensalmente de acordo com a variação do INPC mais juros mensal equivalente a 6,00% a.a.</t>
  </si>
  <si>
    <t>Retificando:Os artigos 8° e 10° do Decreto n° 6468/2014 segregou a massa dos segurados, estabelecendo um Plano Financeiro destinado aos segurados até 31-12-2013 e um Plano Previdenciário para os segurados a partir de 01/01/2014. O art. 16° incisos I, II e III do Decreto nº6468/2014, publicada em 28/10/2014, estabeleceu percentual de alíquota de contribuição para os segurados em 11%, a partir do dia 01/12/2014. O art. 22° estabeleceu percentual de alíquota de contribuição para o ente em 14%, a partir do dia 01/12/2014. O art.37º - estabelece que a taxa de administração será de 2%...apurada no exercício financeiro anterior.</t>
  </si>
  <si>
    <t>A LEI Nº 2.855/2017-PUBLICADA: 15/08/2017 – VIGÊNCIA: ART. 2º-noventena: 14/11/2017-ALTERA OS INCISOS DO ART. 9º DA LEI Nº 1.556/2000-Estabelece custeio-art. 12: (ATIVOS - 14%), INATIVOS/PENSIONISTAS - 14% - calculado sobre o total da remuneração, respeitado o limite de isenção fixado na Constituição Federal ou na Legislação Federal.)</t>
  </si>
  <si>
    <t>A LEI Nº 2.877/2017-DE: 28/12/2017 – PUBLICADA/VIGENCIA: 28/12/2017 –ALTERA O ART. 31 DA LEI Nº 1.556/2000-Estabelece: VALOR ANUAL DA TAXA DE ADMINISTRAÇÃO – 1%..relativo ao exerc. Financeiro anterior. /. REVOGA O ART. 4º DA LEI 2.318/2010</t>
  </si>
  <si>
    <t>Governo do Estado do Rio de Janeiro - RJ</t>
  </si>
  <si>
    <t>A Lei nº 7606/2017, de 26/5/2017– -PUBLICAÇÃO/VIGÊNCIA: 29/5/2017(Art. 3º) EFEITOS PARA OS SEGURADOS (Art. 2º): 28/08/2017 – Noventena a partir da Publicação conforme previsão Constitucional – Art. 195 - § 6º. Estabelece custeio (Art. 1º) que altera o Art. 33 da Lei 3189/99 e prevê: SEGURADOS 14% para os PLANOS: Financeiro e Previdenciário, esta alíquota será implementada somente aos segurados que tenham recebido integralmente salários, inclusive 13º. ENTE NORMAL (Art.1º) que altera o Art. 35-A da Lei 3189/99 e estabelece 28% para o PLANO FINANCEIRO e 22% para o PLANO PREVIDENCIÁRIO.</t>
  </si>
  <si>
    <t>A Lei n° 1203/2016, publicada em 15/01/2016, em seu Art. 41, mantém o percentual de alíquota ente em 11,0%. Os Art. 42 e 43 mantêm as alíquotas dos segurados em 11,0%. Vigência na data da publicação.</t>
  </si>
  <si>
    <t>LC Nº 228/2017–DE: 14/12/2017 – PUBLICAÇÃO/VIGENCIA:  23/12/2017(A retroatividade do art. 2º não pôde ser aplicada, visto que a mesma surtiu seus efeitos até a data de publicação desta.)-ESTABELECE: Revoga a LC Nº 195/2014 (e a LC nº 205/2015 que a altera). DESSA FORMA: 1) – Fica encerrada a Segregação de massas, 2) - volta o CUSTEIO previsto na LC nº 170/2013-art. 12º-Incs. I,II, III: (ENTE – 16,29%, SEGURADOS – 11%).</t>
  </si>
  <si>
    <t>A LEI 3.354-2017-DE: 16/09/2017-PUBLICAÇÃO: 25/09/2017 - VIGÊNCIA/EFEITO: 25/09/2017(art. 8º)-DISPÕE SOBRE AUTORIZAÇÃO DO PODER EXECUTIVO- NA INCORPORAÇÃO DE ATIVOS AO PATRIMONIO DO INTRAPREVI-Cria o Inc. XII e o § 9º ao art. 27 da Lei nº 2.4989/2005(art. 27-São FONTES DE CUSTEIO DO RPPS: XII - direitos pertinentes às receitas relativas às participações e compensações financeiras (royalties) no resultado da exploração de petroleo, gás natural...</t>
  </si>
  <si>
    <t>Reanalisando a  LEI Nº 3376/2015 - DE 26/11/2015, PUBL. 10/12/2015 que revoga a Lei 3.142/2013 que instituiu o plano de custeio com  segregação de massa, conforme seu art. 5º. VIGÊNCIA: 10/12/2015.(art. 6º).</t>
  </si>
  <si>
    <t>A Lei n° 936/2018, de 19/12/2018 – PUBLICAÇÃO/VIGÊNCIA: 20/12/2018 (Art. 2º). Estabelece APORTES MENSAIS para quitação de déficit atuarial a ser pago, sendo o vencimento da 1ª PARCELA em 31/01/2019. Na data de pagamento os valores devem ser atualizados pelo IPCA e acrescidos de juros mensais de 0,486755%, aplicando-se modelo de juros compostos, do período de 31/12/2017 a 31/01/2019(Art. 1º §1º e §2º). Os aportes se darão em 420 parcelas, sendo a 1º Parcela – AMORTIZAÇÃO: (R$ 44.575,18), 2° Parcela – AMORTIZAÇÃO: (R$ 44.792,16), e demais conforme ANEXO I da Lei.</t>
  </si>
  <si>
    <t>O art. 8º da  Lei nº 367/2002, publicada em 27/12/2002,  estabelece a segregação de massa do respectivo regime próprio, criando um Plano financeiro e um Plano Previdenciário, entretanto, o art. 1º da  Lei nº 423/2006, publicada em 04/02/2006,fixa a alíquota dos ativos em 11%, com data de corte em 31/12/2008.</t>
  </si>
  <si>
    <t>O art. 8º da  Lei nº 367/2002, publicada em 27/12/2002,  estabelece a segregação de massa do respectivo regime próprio, criando um Plano financeiro e um Plano Previdenciário, entretanto, o art. 1º da  Lei nº 423/2006, publicada em 04/02/2006,fixa a alíquota dos inativos em 11%, com data de corte em 31/12/2008.</t>
  </si>
  <si>
    <t>O art. 8º da  Lei nº 367/2002, publicada em 27/12/2002,  estabelece a segregação de massa do respectivo regime próprio, criando um Plano financeiro e um Plano Previdenciário, entretanto, o art. 1º da  Lei nº 423/2006, publicada em 04/02/2006,fixa a alíquota dos pensionistas em 11%, com data de corte em 31/12/2008.</t>
  </si>
  <si>
    <t>A Lei nº 1.345/2017, publicada em 13/01/2017, alterou a alíquota do Ente para 18,74% (sendo, 11,84% Normal e 6,90% Suplementar). Manteve a dos Servidores em 11%. Fixou alíquotas suplementares para os anos de 2016 a 2043, sendo: 2016(6,90%), 2017(7,66%), 2018(8,41%), 2019 (9,17%), 2020(9,92%),2021(10,68%), e demais constantes presentes na tabela do art. 97, inciso II, § 1º.Vigência na data de publicação (art.200).</t>
  </si>
  <si>
    <t>Alíquota incidente sobre a totalidade da remuneração.</t>
  </si>
  <si>
    <t>A lei nº 589/2009 prevê que a contribuição previdenciária do ente será de 15,13% sobre a totalidade da remuneração de contribuição. A lei também prevê uma contribuição suplementar  de 2,56%  pelo período de 35 anos.</t>
  </si>
  <si>
    <t>O art. 8º da  Lei nº 1998/1999, publicada em 30/12/1999,  estabelece a segregação de massa do respectivo regime próprio, criando um Plano financeiro e um Plano Previdenciário. A Alíquota do ente foi fixada pela Lei Complementar nº 127/2009 alterando a Lei Complementar nº 177/2009. As Alíquotas dos Pensionistas, aposentados e ativos está prevista na Lei 2.618 que altera a Lei 1998/1999.</t>
  </si>
  <si>
    <t>ALIQUOTA E APORTE/LEI COMPLEMENTAR Nº 0243/2015, DE 03/09/2015, PUBL. EM 04/09/2015 – VIGÊNCIA: 04/09/2015 (5º)-ESTABELECE: ALIQUOTA: ENTE: (13,88%), APORTES/PERÍODO: DE 2015 A 2043 – baseada no Resultado da Avaliação Atuarial do exercício de 2014-conf. tabela de amortização do déficit atuarial, art. 2º, sendo: (2015-R$ 0,00), (2016 R$ 1.500.000,00), (2017- R$ 2.250.000,00), (2018-3.375.000,00). Demais constam do art. 2º. O art. 3º estabelece: a periodicidade dos aportes poderá ser mensal ou anual, na data dos aportes deverão ser corrigidos pelo mesmo índice de inflação e taxa de juros e  previstos na política de investimentos do RPPS. A LC não menciona: O valor total do déficit, a taxa de juros e o índice de atualização.</t>
  </si>
  <si>
    <t>Cláudio.Soares – A Lei Complementar nº 033/2014, publicada em 09/10/2014, mantém o percentual de alíquota dos SEGURADOS em 11,00% (art. 47 I e II). Mantém o percentual de alíquota de CUSTO NORMAL do ENTE em 11,00% (art. 47, III). Vigência em 09/10/2014 (art. 142).</t>
  </si>
  <si>
    <t>LEI 2791-2018- PUBLICADA EM 04/07/2018/ REPUBLICADA: 09-07-2018-por ter sido publicada com erro no JOM 870, em 04-07-2018/ VIGENCIA- art. 3º: 04/07/2018 –data da 1ª publicação/Altera os §§ 1°e 2°-art. 1° e o Anexo I- Lei n 2.722/2017-“Art. 1° (...) - § 1° - aportes anuais /estão tabela em anexo.  ATUALIZAÇÃO PELO ÍNPC, juros equiv.. 6% a.a, 31/12/2016 até a data do pagamento do aporte/Os aportes ...deverão ser quitados até o dia 31/12 - de cada ano/Tabela APORTES/PERÍODO:  2018 A 2045: (2018 - 5.000,00), (2019 - 5.053,03),  (2020 - 5.356,21),  (2021 - 5.677,58), (2022 - 286.018,24), (2023 - 303.179,33),  os demais conforme consta no Anexo da Lei.</t>
  </si>
  <si>
    <t>O  art. 1º da  Lei nº 206/2010, publicada em 07/06/2010,  estabelece a segregação de massa do respectivo regime próprio, criando um Plano financeiro e um Plano Previdenciário, fixando a alíquota normal do Aposentado em 11%, com data de corte do Grupo I que consiste em Ativos, Inativos e Pensionistas em 31/12/2009 e Grupo II Segurados Ativos e Inativos em 01/01/2010</t>
  </si>
  <si>
    <t>O  art. 1º da  Lei nº 206/2010, publicada em 07/06/2010,  estabelece a segregação de massa do respectivo regime próprio, criando um Plano financeiro e um Plano Previdenciário, fixando a alíquota normal do Ativo em 11%, com data de corte do Grupo I que consiste em Ativos, Inativos e Pensionistas em 31/12/2009 e Grupo II Segurados Ativos e Inativos em 01/01/2010</t>
  </si>
  <si>
    <t>O  art. 1º da  Lei nº 206/2010, publicada em 07/06/2010,  estabelece a segregação de massa do respectivo regime próprio, criando um Plano financeiro e um Plano Previdenciário, fixando a alíquota normal do Pensionista em 11%, com data de corte do Grupo I que consiste em Ativos, Inativos e Pensionistas em 31/12/2009 e Grupo II Segurados Ativos e Inativos em 01/01/2010</t>
  </si>
  <si>
    <t>Incidente sobre a remuneração de contribuição, conforme critérios constitucionais.</t>
  </si>
  <si>
    <t>A Lei n° 1.531 de 05 de março de 2012, publicada em 08/03/2012, aprovou segregação da massa de segurados, instituindo um Plano Financeiro destinado aos servidores públicos que ingressaram nos quadros do Município até 08/03/2012 (data de publicação da Lei), e um Plano Previdenciário para os servidores que ingressaram a partir de 09/03/2012. O art. 28 fixou a alíquota do ente e dos segurados e pensionistas em 11% para o Plano Previdenciário e Financeiro, e o art. 29 fixou a alíquota dos aposentados e pensionistas em 11%.  O art. 27 prevê uma taxa de administração de 2%, a partir de 08/03/2012.</t>
  </si>
  <si>
    <t>Incidentes sobre a totalidade da remuneração de contribuição  dos servidores efetivos ativos. Previsão de taxa de administração de 2% (art.27, § 3º). art. 22 - Estabelece segregação de massas para efeito do plano de custeio e obtenção do equilíbrio financeiro e atuarial junto ao PREVI-MENDES. Foram criados dois planos para administração de seus recursos financeiros: Plano financeiro e Plano previdenciário.</t>
  </si>
  <si>
    <t>A Lei nº 1531, publicada em 08/03/2012, com início de vigência em 06/06/2012 (aplicação obrigatória do princípio da noventena para os segurados).</t>
  </si>
  <si>
    <t>ESTABELECE ALIQUOTA: LEI/Nº-903/2015-DE:  03/06/2015-PUBL.04/06/2015-VIGÊNCIA-(art.107º):-04/06/2015 – ALIQUOTAS (Arts. 87º A 89º):  (ENTE-17,20%,  SEGURADOS (11%), SUPLEMENTARES(alíquotas progressivas-arts. 89º)-PERÍODO: (2007 A 2041)sendo:  (2%-2007)evoluindo anualmente na razão de 1,47%-por cinco anos, quando será estabilizada no patamar de 9,35%, permanecendo até 2041.</t>
  </si>
  <si>
    <t>A LEI Nº 947/2015 - DE: 16/12/2015– PUBLICAÇÃO/VIGENCIA-art. 2°: A PARTIR DE 01/01/2016 - Altera o art. 89 LEI Nº 903/2015 – ESTABELECE CUSTEIO: (ENTE – 19,83%), DÉFICIT ATUARIAL – apurado na avaliação atuarial/2015: R$ 19.514.662,51 – AMORTIZAÇÕES: Início, por meio da ...alíquota de 2,93%- sobre a folha de remun. dos serv. ativos, constante ...até 2041: SUPLEMENTAR/PERÍODO: (2016 a 2043 - 2,93%).</t>
  </si>
  <si>
    <t>A LEI 1.727/2017- DE: 24/08/2017-PUBLICAÇÃO: 24/08/2017-VIGÊNCIA -  ART. 65º: 24/08/2017 – ESTABELECE CUSTEIO- Arts. 31/32: (ATIVOS – 11%), (INATIVOS – 11%-sobre o valor que supere o valor máximo do RGPS), (ENTE – 11%). O art. 31 – Autoriza a edição de Decreto para o plano de custeio. Taxa de Adm. - art. 37º - 2%.</t>
  </si>
  <si>
    <t>LEI Nº 862/2018-DE:16/05/2017–PUBLICAÇÃO: 19/05/2017-VIGÊNCIA-art. 3º: 01/06/2018- Estabelece CUSTEIO: (ENTE – 12,05%), SUPLEMENTAR/PERÍODO: DE 2018 A 2048: (2018 -  8,88%), (2019 – 11,75%), (2020 – 14,62%), (2021 – 17,49%), (2022 – 20,36%),(2023 – 23,23%)... demais constam na Norma.</t>
  </si>
  <si>
    <t>APORTE: LEI Nº 6.458, de 23/12/2014, publ. em 01/01/2015, altera o art. 4º e §§ 1º e 2º da Lei nº 6178/2006, estabelece: art. 4º - ....em adição a suas contribuições previdenciárias....realização de aportes anuais....e art. 4º - § 2º  - os valores dos aportes mensais serão regulamentados por meio de Decreto...  DECRETO Nº 3.945/2014, de 29/12/2014, publ. em 08/01/2015 - regulamenta plano de amortização...PREVINIL...prevê 13 aportes mensais-parcelas de igual valor - de R$ 2.000.000,00 (dois milhões de reais) - atualizadas pelo IPCA - acrescidos de juros-de 0,5% a.m - até o dia 30 de cada mês - de JAN A NOV. Em DEZEMBRO, serão pagas, 2 (duas) parcelas, vencimentos dias 17 e 30, respectivamente.Vigência a partir de 08/01/2015 (data da publicação).</t>
  </si>
  <si>
    <t>A LEI Nº 6560/2017-DE: 19/12/2017– -PUBL. 22/12/2017 – VIGÊNCIA: 19/03/2018- conf. art. 24º– NOVENTENA A PARTIR DA PUBL.  Altera Plano de Custeio, estabelecendo o custeio para os segurados ativos em 11%  sobre o valor mensal das parcelas que compõem a base de cálculo de contribuição da remuneração dos servidores...IGUAL OU INFERIOR AO LIMITE MÁXIMO ESTABELECIDO PARA OS BENEFÍCIOS DO RGPS – ATÉ  5.531,31) e  14% - sobre a parcela que exceder esse limite – A PARTIR DE 5.531,32) e para os segurados inativos e dos pensionistas com alíquota de 14% sobre a parcela dos proventos de aposentadoria e pensão que superem o limite máximo estabelecido para os benefícios do RGPS.</t>
  </si>
  <si>
    <t>O Decreto nº 12.891/2018 de 05.07.2018 com vigência em 01.01.2019 (vide art. 2º)-REGULAMENTA o inciso VII – art. 19 – Lei nº 2.288/2005, com redação dada pela Lei nº 2.957/2012/ - ART. 1º - O valor a ser repassado ao NITERÓI PREV referente ao disposto pelo Inciso VII - art. 19....corresponde a  R$ 7.000.000,00 (sete milhões) ano. O REPASSE...SERÁ CONTÍNUO, até a integralização total do déficit atuarial do Fundo...apontado em 30/12/2017. XXXXXXXXXXXXXXXXXXXXXXXXXXXX - -SEGUE ABAIXO TÓPICOS DA LEI Nº 2.957/2012: (...Art.19 – SÃO FONTES DE RECEITA DA NITERÓI PREV: ...Inciso VII - O valor referente ao percentual de até 70% incidente sobre a participação municipal no resultado ou compensação financeira...- PARÁGRAFO ÚNICO. “A dívida de que trata a Lei n° 2941 de 27 de abril de 2012, não será paga com recursos mencionados no inciso VII da presente Lei”.</t>
  </si>
  <si>
    <t>Cláudio.Soares – A Lei nº 3.250/2016, publicada em 30/12/2016, altera o percentual de alíquotas dos SEGURADOS para 12,50% (art. 1º). Mantém o percentual de alíquota NORMAL do ENTE em 16,59% (art. 1º). Vigência em 30/12/2016 (art. 2º). Efeitos para a contribuição dos SEGURADOS a partir de 30/03/2017.</t>
  </si>
  <si>
    <t>Cláudio.Soares – A Lei nº 3.250/2016, publicada em 30/12/2016, altera o percentual de alíquotas dos SEGURADOS para 12,50% (art. 1º). Mantém o percentual de alíquota NORMAL do ENTE em 16,59% (art. 1º). Vigência em 30/12/2016 (art. 2º). Efeitos para a contribuição dos SEGURADOS a partir de 30/03/2017 (art. 2º).</t>
  </si>
  <si>
    <t>A Lei n° 3.400, publicada em 12/03/2014, aprovou plano de amortização do déficit atuarial, apurado em 2013, no valor de R$ 140.731.159,52 (cento e quarenta milhões, setecentos e trinta e um mil, cento e cinquenta e nove reais e cinquenta e dois centavos), por meio de aportes, a ser pago em de 372 (trezentos e setenta e duas) parcelas mensais e sucessivas, sendo o primeiro no valor de R$ 819.647,03 (oitocentos e dezenove mil, seiscentos e quarenta e sete reais e três centavos) e com vencimento em 31/03/2014. Os valores subsequentes deverão ser atualizados de acordo com a variação do INPC acrescido de 6% de juros ao ano já incluído no valor da parcela.</t>
  </si>
  <si>
    <t>Incidente sobe a totalidade de remuneração de contribuição.</t>
  </si>
  <si>
    <t>gilka-LEI Nº 3.288/2016/DE: 16/106/2016/PUBL 22/06/2016.VIGÊNCIA: 22/06/2016-(ver art. 4º) /Estabelece  custeio, SENDO: PERÍODO: 2016 A 2050/ALIQUOTAS:	ENTE: (11% - já incluído, perc.p/fundo adm.), SUPLEMENTAR:/(2016-9,34%), (11,25% - 2017), (13,15% - 2018), (15,06% - 2019),  (16,97% - 2020). As demais constam  na planilha do  art. 2º.</t>
  </si>
  <si>
    <t>O Decreto n° 4.165/2015, publicado em 22/01/2015, (autorizado pelo § único, art. 158º da Lei  nº 1.104/2012), estabelece revisão do plano de amortização, conforme segue: APORTES-Fica revisado o plano de amortização a partir de 01/02/2015, sendo: PASSIVO ATUARIAL: R$ 34.000.132,48 (trinta e quatro milhões, cento e trinta e dois reais e quarenta e oito centavos): PERÍODO: Em 29 anos, VALOR INICIAL MENSAL: (R$ 70.497,04-2015) e valores sucessivos apresentados no plano...de amortização por aporte, anexo único do Decreto. O Decreto não menciona: taxa de juros, índice de atualização. VIGÊNCIA (22/01/20153- art. 7º).</t>
  </si>
  <si>
    <t>LEI Nº 2.264/2018 – DE: 14/12/2018 – PUBLICAÇÃO: 22/12/2018-VIGÊNCIA-art. 3º: 22/12/2018 – Altera o artigo 12 e 14 da Lei nº 2.164/2015/ – ESTABELECE SEGREGAÇÃO DE MASSAS(art. 1º): DATA DE CORTE EM 31/07/2005 – Criando: I - Fundo Previdenciário Financeiro: “...segurados admitidos até 31/07/2005”, II – Fundo Previdenciário Capitalizado: “...segurados admitidos a partir de 01/08/2005”.</t>
  </si>
  <si>
    <t>A LEI Nº 2.264/2018 – DE: 14/12/2018 – PUBLICAÇÃO: 22/12/2018-VIGÊNCIA-art. 3º: 22/12/2018 – Altera o artigo 12 e 14 da Lei nº 2.164/2015/ – ESTABELECE SEGREGAÇÃO DE MASSAS(art. 1º): DATA DE CORTE EM 31/07/2005 – Criando: I - Fundo Previdenciário Financeiro: “...segurados admitidos até 31/07/2005”, II – Fundo Previdenciário Capitalizado: “...segurados admitidos a partir de 01/08/2005”.</t>
  </si>
  <si>
    <t>A lei nº 471/2007 prevê alíquota de contribuição para o SERVIDOR excluindo dessa forma os pensionistas, pois trata-se de segurado. Entendemos que servidor inclui o inativo e ativo. A publicação da lei foi em 30/09/2005.</t>
  </si>
  <si>
    <t>Pela Lei nº 748/2011, fica implementado o plano de amortização, para o equacionamento e equilíbrio financeiro e atuarial com a iinstituição de uma alíquota de contribuição suplementar da seguinte forma: 2011-1%, 2012-2%, 2013-2%, 2014-2%, 2015 a 2045-2,50%.</t>
  </si>
  <si>
    <t>LEI Nº 1482/2018-PUBLICADO: 28/12/2018-VIGENCIA-art. 6º: 28/12/2018-ESTABELECE CUSTEIO E APORTES-ANEXO I: (SEGURADOS – 11%), (ENTE – 11%), APORTES MENSAIS/PERIODO: DE 2018 A 2047-sendo:  (2018 -100.000,00), (2019 -100.000,00), (2020 - 2.334,814,53),. (2021 - 2.512.256,71),. (2022 - 2.693,074,56),.os demais constam na Norma. O art. 4º AUTORIZA REVISÃO DO PLANO DE AMORTIZAÇÃO POR DECRETO. O art. 5º REVOGA A LEI Nº 1.349/2017</t>
  </si>
  <si>
    <t>- Com redação dada pela Lei 1274/2004.</t>
  </si>
  <si>
    <t>LEI Nº 909/2018-DE: 24/10/2018 – PUBLICAÇÃO: 25/10/2018-VIGÊNCIA-art. 3º: 01/10/2018 - Altera e acrescenta dispositivos à Lei Municipal nº 717/2013 – PLANO DE CUSTEIO: art. 1º: ENTE TOTAL = 31%-sendo: (Inc. II - ATIVOS – 11% - inc. sobre a base de cálculo das contribuições, e contrib. natalina), (Inc. III - APOSENT/PENSIONISTAS – 11%- inc. sobre a parc. proventos e sobre a gratif.natalina, que supere o limite máximo do RGPS), (Inc. I - ENTE – 20%-incluso 2% taxa adm.), (Anexo III – APORTES ANUAIS) - PERÍODO: DE 2018 A 2046: (2018 – 4.308.454,55), (2019 – 4.487.950,98), (2020 – 4.632.029,21), (2021 – 4.678.349,50), (2022 – 4.725.133,00), (2023 – 4.772.384,33), demais constam no Anexo III. O art. 2º REVOGA A LEI Nº 840/2016.</t>
  </si>
  <si>
    <t>LEI Nº 2026/2017- DE: 26/07/2017-PUBLICADO: 26/07/2017-VIGENCIA: 26/07/2017-data da publicação-art. 2º- A PARTIR DESTA DATA O ENTE ESTÁ AUTORIZADO A ALTERAR AS ALIQUOTAS DO ENTE POR DECRETO DO PODER EXECUTIVO – CONF. ART. 5º - LEI Nº 2026/2017- ESTABELECE CUTEIO-arts. 1º/6º: (ENTE – APARTIR DE 26/07/2017 - 14%), SUPLEMENTARES-PERÍODO DE 26/07/2017 A 31/12/2048: (2017 – 0,11%), (2018 – 0,13%), (2019 – 0,14%), (2020 – 0,15%), demais ver a tabela-§ 5º-art. 1º.</t>
  </si>
  <si>
    <t>Lei nº 3.344/01  - ANÁLISE ANTERIOR, MANTIDA EM 19/11/2002: §1º do art. 6º da Lei nº 3.344/01</t>
  </si>
  <si>
    <t>Lei nº 3.344/01  - ANÁLISE ANTERIOR, MANTIDA EM 19/11/2002: Vide o disposto no §1º do art. 6º da Lei nº 3.344/01.</t>
  </si>
  <si>
    <t>Lei nº 1.273, publicada em 29/03/2011, revoga expressamente e de forma integral a lei nº 1250/2010 que dispõe sobre contribuição suplementar.</t>
  </si>
  <si>
    <t>Isabella em 17/05/2006 - A Lei nº 009/2006, publicada em 19/01/2006, estabelece em seu art. 44, alíquota de 11% para segurados ativos, ente, inativos e pensionistas, sem previsão de fim de vigência, portanto, revoga a Lei nº 030/2002.</t>
  </si>
  <si>
    <t>LEI Nº 789/2017-DE: 20-12-2017–Publicada: 21/12/2017-VIGENCIA- art. 3º: 21/12/2017 – ALTERA O PLANO DE CUSTEIO – Estabelece: (ALIQUOTA/ENTE – 12,345%), (APORTES: 314 parcelas mensais, conf.  detalhamento - Anexo I: (1 - 3.014.602,55), (2 - 3.029.276,38), (3 - 3.044.021,54), (4 - 3.058.838,47), (5 - 3.073.727,52), (6 - 3.088.689,04), (7 - 3.103,723,39), (8 - 3.118.830,92), (9 - 3.134,011,99), (10 - 3.149.266,95), (11 - 3.164.596,17), (12 - 4.163.680,00)....demais constam na norma. Os valores serão corrigidos pela IPCA. A 1ª PARCELA TERÁ O SEU VENCIMENTO NO 30º DIA PAÓS A ENTRADA EM VIGOR DESTA LEI, vencendo-se as demais no mesmo dia dos meses subsequentes. Na legislação não consta: Data-base da apuração, Montante do déficit, juros por atraso.  O art. 6º, altera o art. 57-Lei nº 009/2006-a taxa de administração fica fixada em 2%.</t>
  </si>
  <si>
    <t>Lei n° 387/2015, publicada em 30/12/2015, fixa percentual de alíquota para os Segurados em 11º (Art. 86 e 87). Fixa alíquota NORMAL para o ente em 17,19% (Art. 88). A Lei nº 387/2015, em seu art. 88 § único, e a Lei 402/2016, Art. 1º, Tabela anexa, fixam alíquota SUPLEMENTAR para o período de 2015 a 2048, sendo 2015 (3,00%), 2016 (3,84%), 2017 (4,69%), 2018 (5,53%) e 2019 (6,37) e demais conforme referida Tabela. Efeitos a partir de 01/04/2016.</t>
  </si>
  <si>
    <t>REANALISANDO: A LEI Nº 2170/2017-DE: 08/11/2017– -PUBL. 29/11/2017 – VIGÊNCIA: P/ENTE: 01/12/2017- conf. art. 6º- / P/SEGURADOS: 28/02/2018 – NOVENTENA A PARTIR DA PUBL. CONFORME PREVÊ A C. F - ART. 195- § 6º/ - ALTERA PLANO DE CUSTEIO - art. 1º/2º: SERÁ DIVIDO EM 02 GRUPOS: GRUPO 1: SERVIDORES oriundos do PODER EXECUTIVO, GRUPO 2: SERVIDORES oriundos do PODER LEGISLATIVO.  CUSTEIO 1:  ( SERVIDORES  - 11%  e ENTE - 22% -  sobre o valor mensal das parcelas que compõem a base de cálculo de contribuição da remuneração dos servidores...IGUAL OU INFERIOR AO LIMITE MÁXIMO ESTABELECIDO PARA OS BENEFÍCIOS DO RGPS – ATÉ  5.531,31), CUSTEIO 2:  SERVIDORES - 14% e ENTE - 28% - sobre a parcela que exceder esse limite – A PARTIR DE 5.531,32). ART. 55 – CRIA O FFPREV – PARA BENEFICIOS concedidos e a conceder para servidores até a entrada em vigor da presente lei. ART. 68 – A Taxa de administração é 2% sobre .. .exercício financeiro anterior.</t>
  </si>
  <si>
    <t>DECRETO Nº 6118/2018-DE: 21/05/2018– -Publicada: 08/06/2018 – VIGÊNCIA-art. 2º - LEGISLAÇÃO QUE AUTORIZA ESTABELECER CUSTEIO DO ENTE: Lei nº 2170/2017 – art. 1º - § 1º - ESTABELECE APORTES ANUAIS:  DE 2018 A 2047: (2018 – ANUAL - R$ 58.825.732,18 – EM 13 PARCELAS DE R$ 4.525.056,32), (2019 – ANUAL - R$ 61.574.498,21),  (2020 – ANUAL - R$ 64.372.356,99),  (2021 – ANUAL - R$ 67.220.015,49), c (2022 – ANUAL - R$ 70.118.189,93), demais contam no Anexo I da norma. DATA BASE 2017 – Corrigido IPCA, JUROS = 0,5%a.m.</t>
  </si>
  <si>
    <t>contribuição sobre o abono anual.</t>
  </si>
  <si>
    <t>contribuição sobre o abono anual, desde que o valor ultrapasse ao teto limite do RGPS.</t>
  </si>
  <si>
    <t>contribuição sobre o abono anual, desde que o valor ultrapasse ao teto limite do RGPS, segundo o disposto no art. 4º.</t>
  </si>
  <si>
    <t>Aporte: A Lei Complementar n° 120, de 22 de dezembro de 2014 e Anexo I, publicados em 31/12/2014, acrescentam ao art. 3º da Lei Complementar nº 62, de 21 de novembro de 2008, os §§ 7º e 8º, e aprovam o plano de amortização do déficit atuarial de São Pedro de Aldeia/RJ, a ser integralizado em 420 parcelas mensais e consecutivas, devidas pelo Tesouro Municipal ao RPPS, com a parcela inicial de R$ 67.000,49. A primeira parcela vence em 31/01/2015, e as parcelas subsequentes deverão ser atualizadas mensalmente, com a aplicação de juros mensais de 0,486755% e a variação do INPC.</t>
  </si>
  <si>
    <t>A Lei nº 647/2013, publicada em 29/06/2013, dispõe sobre  a segregação de massas. O sistema previdenciário fica segregado em dois planos: Plano financeiro composto por todos os inativos e pensionistas com data de benefício anterior à data de publicação desta lei e pelos servidores ativos com data de posse em cargo efetivo até a data de 31 de dezembro de 2010. Plano Previdenciário composto pelos servidores ativos com data de posse em cargo efetivo neste município a partir do dia 1º de janeiro de 2011. Contribuições no percentual de 11% conforme incisos I e II do art. 57 da Lei nº 400/2002</t>
  </si>
  <si>
    <t>A Lei nº 647/2013, publicada em 29/06/2013, dispõe sobre  a segregação de massas. O sistema previdenciário fica segregado em dois planos: Plano financeiro composto por todos os inativos e pensionistas com data de benefício anterior à data de publicação desta lei e pelos servidores ativos com data de posse em cargo efetivo até a data de 31 de dezembro de 2010. Plano Previdenciário composto pelos servidores ativos com data de posse em cargo efetivo neste município a partir do dia 1º de janeiro de 2011. Contribuições no percentual de 11% conforme incisos I e II do art. 57 da Lei nº 400/2002.</t>
  </si>
  <si>
    <t>Cláudio.Soares – A Lei nº 2.550/2014, publicada em 26/11/2014, ALTEROU A DATA DE CORTE da a SEGREGAÇÃO DE MASSA entre os PLANOS FINANCEIRO E PREVIDENCIÁRIO para o dia 31/12/2010 (art. 1º). Manteve o percentual de alíquota dos SEGURADOS em 11,00% (art. 1º). Manteve o percentual de alíquota NORMAL DO ENTE em 22,00% (art. 1º). Vigência em 01/01/2015 (art. 2º).</t>
  </si>
  <si>
    <t>A Lei 1.185/2011, publicada em 31/12/2011, em seu artigo 1º segrega a massa, com data de corte em 31/12/2009. O artigo 2º cria o Plano financeiro e o Plano previdenciário. O Artigo 11 fixa as alíquotas dos segurados Ativos, Inativos e Pensionistas em 11% e o artigo 12 fixa a alíquota do ente em 11%.</t>
  </si>
  <si>
    <t>A Lei 1185/2011, publicada em 31/12/2011 manteve a alíquota de 11,00% para os segurados inativos e prevê noventa dias para sua vigência, a partir da data da publicação.</t>
  </si>
  <si>
    <t>A Lei 1185/2011, publicada em 31/12/2011 manteve a alíquota de 11,00% para os segurados pensionistas e prevê noventa dias para sua vigência, a partir da data da publicação.</t>
  </si>
  <si>
    <t>Obs. § 2º-art. 1º - Os aportes de que trata este artigo não excederão o prazo máximo de 35 anos, e o primeiro aporte deverá ser efetuado até 31/01/2018xxxxxxLEI Nº 1.571/2017-DE:17/08/2017– -Publicada: 19/08/2017- VIGÊNCIA: 19/08/2017- art. 2º- ESTABELECE AMORTIZAÇÃO: APORTES POR 35 ANOS – CONF. ANEXO I: EM 420 PARCELAS MENSAIS: DEFICIT TOTAL : R$ 11.970.659,19 – ATUALIZAÇÃO PELO INPC MAIS JUROS DE 6% A.A – OS VALORES MENSAIS CONSTAM NO ANEXO I.</t>
  </si>
  <si>
    <t>O art. 8° da Lei n° 1349/2006 segregou a massa dos segurados, estabelecendo um Plano Financeiro destinado aos segurados para cobertura dos benefícios concedidos aos inativos ate 31/12/2012 e para os segurados ativos que tenham ingressado nos órgãos ate 31/12/2012 e um Plano Previdenciário para os segurados para cobertura dos benefícios concedidos aos inativos apos 01/01/2013 e para os segurados ativos que tenham ingressado nos órgãos apos 01/01/2013. O art. 10° estabelece 11% para os segurados e no art. 12% para o ente a parti da publicação.</t>
  </si>
  <si>
    <t>Isabella - 02/02/2006 - Lei nº1349/2006 - obs.: desde que seja garantido o equilíbrio financeiro-atuarial, através da nota técnica atuarial específica, e o não comprometimento dos níveis de liquidez necessários ao sistema, os aportes feitos pelos patrocinadores poderão ser abatidos das contribuições.</t>
  </si>
  <si>
    <t>Isabella - 02/02/2006 - Lei nº1349/2006. - Criação da alíquota dos inativos e pensionistas, aplica-se o prazo nonagesimal.</t>
  </si>
  <si>
    <t>Isabella - 02/02/2006 - Alíquotas dos inativos e pensionistas Incidente sobre o valor que exceder o teto do RGPS.</t>
  </si>
  <si>
    <t>Incidente sobre o total da folha de remuneração de contribuição dos servidores ativos. Alíquotas suplementares de:0% para 2010,1% para 2011,2% para 2012,2,07% para o ano de 2013 até completar 35 anos a partir do ano de 2010.</t>
  </si>
  <si>
    <t>A Lei n° 1.154/2016, publicado em 14/12/2016, manteve a alíquota NORMAL do ENTE para 11,50%( 2% TX. ADM), e a dos Servidores em 11%. Também, aprovou plano de amortização do déficit atuarial, por meio de aportes mensais, sendo o primeiro no valor de R$ 47.189,13 (Poder Executivo) e 505,56 (Poder Legislativo). O repasse deve ocorrer no mesmo dia das contribuições normais dos Entes e Servidores. Multa de 2%, acrescida de mora diária de 0,0333%. Não conta a variação do (IGP-M, INPC, etc.) e o valor total do aporte. Vigência na data de publicação (art. 4).</t>
  </si>
  <si>
    <t>complementando custeio suplementar: O artigo 2º da Lei nº 2.981/2010, publicada em 06/11/2010, fixa novos percentuais de alíquotas suplementares para o período de 2010 a 2045, a partir de 06/11/2010.</t>
  </si>
  <si>
    <t>Incidente sobre a parcela que ultrapassar o teto do RGPS, sendo em dobro para os portadores de doenças incapacitantes.</t>
  </si>
  <si>
    <t>DECRETO Nº 50/2018 –DE: 06/09/2018-Publicado: 10/09/2018- VIGÊNCIA-art. 2º: retroage a 01/01/2018-REGISTRADO O EFEITO RETROATIVO, porque a norma não está estabelecendo redução de alíquota(§ 5º-art. 3º-Portaria nº 402/2008—Incluído pela Portaria nº 563/2014-de 21/12/2014) -  FUNDAMENTO P/DECRETO: art. 3º-Lei nº 818/2010 / ESTABELECE CUSTEIO: (art. 1º-Tabela/PERÍODO: 2018 A 2044: (ENTE – 13,25%-incluso 2% taxa adm.). APORTES/Dividido por 12 parcelas-mensais: (2018 – ESPECIAL – 20,13%/APORTE ANUAL = 3.191.911,47), (2019 – ESPECIAL – 23,60%/APORTE ANUAL = 3.780.000,00), ), (2020 – ESPECIAL – 27,07%/APORTE ANUAL = 4.380.000,00), (2021 – ESPECIAL – 30,48%/APORTE ANUAL = 4.980.000,00), (2022 – ESPECIAL – 33,81%/APORTE ANUAL = 5.580.000,00), os demais constam na norma.</t>
  </si>
  <si>
    <t>A Lei Complementar nº 160/2012 de 12/12/12 – PUBLICAÇÃO/VIGÊNCIA: 27/12/12 - (Art. 101). Estabelece alíquotas (Art.61) NORMAL DO ENTE: 11%, incluídos 2% de tx. adm.(Art. 70 § 1º). SEGURADOS: 11%.</t>
  </si>
  <si>
    <t>O DECRETO Nº 013/2018 de 23/01/2018 – PUBLICAÇÃO: 06/03/2018. (LEGISLAÇÃO QUE AUTORIZA ALTERAR CUSTEIO DO ENTE POR DECRETO: Lei nº 3013/2017 – art. 2º) - ESTABELECE AMORTIZAÇÃO - art. 1º/§ 1º: SUPLEMENTAR/PERÍODO: 2018 A 2049:  (2018 – 2,39%), (2019 – 4,59%),  (2020 – 6,79%), (2021 – 8,99%),  (2022 – 11,19%),  demais constam na norma. ) - VIGÊNCIA: 06/03/2018(data da publicação - não sendo possível retroagir conforme solicitado no art. 2º, vez que o ENTE ESTÁ REDUZINDO O SEU PERCENTUAL DE CUSTEIO- Orientação Interna - NOTA CONJUNTA CGNAL/CGACI Nº 01/2015.</t>
  </si>
  <si>
    <t>LEI Nº 848/2018-DE:23/05/2018-Publicada/VIGÊNCIA-art. 4º: 24/05/2018-ALTERA O ART. 2º - LEI Nº 791/2015 -  ESTABELECE APORTES/APORTES: PERIODO: 2018 A 2047: (2018 –ANUAL – 1.664.354,86 – MENSAL –138.696,24), (2019 –ANUAL – 1.827.675,33 – MENSAL – 152.306,28), (2020 –ANUAL – 1.994.095,77 – MENSAL – 166.174,65), (2021 –ANUAL –2.163.661,85 – MENSAL – 180.305,15), (2022 –ANUAL –2.336.419,85 – MENSAL – 194.701,65), demais consta na Norma.</t>
  </si>
  <si>
    <t>O art. 60, Lei nº 739/2014, de 15/2014, publ. 20/10/2014, estabelece que as contribuições sobre os proventos inativos e sobre as pensões observarão a mesma alíquota aplicada ao servidor ativo do respectivo ente federativo.</t>
  </si>
  <si>
    <t>O art. 13 da Lei n° 4.963, publicada em 12/09/2013, alterou o art. 5° da Lei n° 4.228/2006, mantendo o percentual da alíquota anterior em 11%, a partir de 12/09/2013. O § 2° do art. 13 da Lei n° 4.963/2013, segrega a massa de segurados, instituindo Plano Financeiro para os servidores que tenham ingressado em cargo efetivo na administração municipal até a data de 1° de janeiro de 2000 e seus dependentes, além dos segurados que se encontrem em gozo de benefícios na data de publicação desta lei e Plano Previdenciário para os servidores que tenham ingressado em cargo efetivo na administração municipal após 1° de janeiro de 2000 e seus dependentes.</t>
  </si>
  <si>
    <t>O art. 13 da Lei n° 4.963, publicada em 12/09/2013, alterou o art. 5° da Lei n° 4.228/2006, mantendo o percentual da alíquota anterior 11%, a partir de 12/09/2013. O § 2° do art. 13 da Lei n° 4.963/2013, segrega a massa de segurados, instituindo Plano Financeiro para os servidores que tenham ingressado em cargo efetivo na administração municipal até a data de 1° de janeiro de 2000 e seus dependentes, além dos segurados que se encontrem em gozo de benefícios na data de publicação desta lei e Plano Previdenciário para os servidores que tenham ingressado em cargo efetivo na administração municipal após 1° de janeiro de 2000 e seus dependentes.</t>
  </si>
  <si>
    <t>Os §§ 1º, 2º e 3º do art. 14. B da Lei 840/2005, pela nova redação da pela Lei 926/2009 estabelecem: déficit atuarial referente a 2009  de R$ 30.450.002,92, correspondente a um custo suplementar de 73,51%, as armotizações terão início por meio da alíquota de 17,57% spbre a folha de ativos em 2009 e evoluirão à razão de 4,40%, a partir de 2013, a alíquota crescerá à razão de 6,93% por um período de 13 anos, quando será estabilizada no patamar de 120,86% em 2025, assim permanecendo constante até o trigésimo quinto ano, quando o déficit estará plenamente equacionado.</t>
  </si>
  <si>
    <t>complementando as alíquotas suplementares: O art. 3º da Lei n° 926/2009, publicada em 25/05/2009, acrescentou os arts 14-A e 14-B à Lei n° 840/2005, fixando novos percentuais de alíquota suplementar para o período de 2009 a 2025, a partir de 25/05/2009, incidentes sobre a remuneração de contribuição definida no art. 14 da Lei nº 840/2005. A evolução das alíquotas suplementares se dá por meio de multiplicador de 1,0440 no período de 2010 a 2012 e de 1,0693 no período de 2013 a 2025, aplicados sobre a alíquota do ano anterior.</t>
  </si>
  <si>
    <t>O art. 6º da Lei nº 266/2014, de 14 de agosto de 2014, publicada em 19/08/2014 altera o percentual da alíquota do ente para 5,70%, já incluído o percentual de 2% destinado ao custeio das despesas administrativas, a partir de 01/12/2014 (art.11).</t>
  </si>
  <si>
    <t>O art. 6º da Lei nº 266/2014, de 14 de agosto de 2014, publicada em 19/08/2014 mantém o percentual da alíquota de 11%, a partir de 01/12/2014 (art.11).</t>
  </si>
  <si>
    <t>LEI Nº 364/2017- DE: 25/05/2017-PUBLICADO: 07/06/2017- ESTABELECE CUSTEIO-art. 57º: (ATIVOS – 11%),  (APOSENTADOS/PENSIONISTAS – 11%-sobre o valor da parcela que supere o limite máximo dos ...RGPS). ART. 81º- -§ 2º - AUTORIZA: As alíquotas previstas no art. 57-III - (Ente), poderão ser revistas por Ato do Poder Executivo. VIGENCIA CUSTEIO DO ENTE-art. 2º: 07/06/2017 (data da publicação-art. 2º)- VIGENCIA CUSTEIO SEGURADOS: 06/09/2017 (noventena-art. 195-§ 6º-C.F).</t>
  </si>
  <si>
    <t>A Lei nº 443/2016, de 09/12/2016, publicada em 14/12/2016, fixa o percentual da alíquota dos SEGURADOS em 11% (incisos II e II, art. 57) e estabelece percentual de alíquota NORMAL do ENTE em 12,01% (Inciso III, art. 57). Vigência em 14/12/2016 (art. 84), com exceção das alíquotas dos SEGURADOS, cuja vigência será em 15/03/2017 (noventena, art. 2º-A, Portaria 402/08).</t>
  </si>
  <si>
    <t>O Decreto nº 25/2018, de 26/12/2018 - PUBLICAÇÃO: 27/12/2018 - EFEITOS/VIGÊNCIA: 1/1/2019 (Art. 2º). Autorizado pelo Art. 81 § 2° da Lei n° 443/2016. Estabelece alíquotas (Art. 1º/tabela): ENTE NORMAL 12,01% - SUPLEMENTAR: para o período de 2019 a 2050, sendo: (2019: 4%), (2020: 6%), (2021: 10%), (2022: 15%), (2023: 20%), e as demais conforme tabela.</t>
  </si>
  <si>
    <t>Reanalisando: Nesta data, esta SERPC teve ciência, que houve ALTERAÇÃO NA DATA DE VIGÊNCIA DO RPPS – RPPS – instituído pela LEI Nº 1.637/2013 – DE 12/07/2013, conforme texto que ora consta na ABA REGIME/CADPREV( 97744034104 em 22/03/2018: O ente encaminhou certidão (da câmara e prefeitura) esclarecendo que a correta data de publicação da Lei n° 1.637, de 12 de julho de 2013, que instituiu o RPPS municipal, se deu no dia 13/12/2013. Desse modo, por orientação CGNAL, foi consignada a referida data como de criação de RPPS). ***DIANTE DO EXPOSTO: O CUSTEIO TAMBÉM ESTÁ SENDO MOFIDICADO, para fazer cumprir o estabelecido na Norma Legal do Ente(art. 155  - prevê – noventena a partir da publicação para as contribuições dos arts. 79 e 83 - da Lei n° 1.637/2013). DESSA FORMA, temos: CUSTEIO: 1) – VIGÊNCIA: 14/03/2014, 2) ALIQUOTAS: (ENTE - 13,96%), (SEGURADOS - pensionistas  - 11%,).</t>
  </si>
  <si>
    <t>A LEI 1174/2016-PUBLICAÇÃO: 29/12/2016-VIGÊNCIA/EFEITO- ART. 2º - 01/01/2017 – altera a Lei nº 1673/2013-ESTABELECE CUSTEIO: (ENTE – 14%), SUPLEMENTARES/PERÍODO: DE 2016 A 2050: (2017 A 2018 - 4%), (2019 A 2022 - 8%), (2023 A 2050 – 55,66%).</t>
  </si>
  <si>
    <t>O art. 3º da Lei n° 85/2013, publicada em 16/05/2013, alterou o art. 13, III da Lei n° 39/2010, modificando o percentual da alíquota do ente para 8,72%, a partir de 01/06/2013, incidente sobre a remuneração de contribuição definida no art. 13, III da Lei nº 39/2010.</t>
  </si>
  <si>
    <t>complementando alíquotas suplementares: O art. 2º da Lei n° 085/2013, publicada em 17/05/2013, fixou novos percentuais de alíquota suplementar para o período de 2013 a 2045, a partir de 01/06/2013, incidentes sobre a remuneração de contribuição definida no art. 13, III da Lei nº 39/2010.</t>
  </si>
  <si>
    <t>LC Nº 47/2017-DE: 20/09/2017-PUBLICAÇÃO: 21/09/2017-VIGÊNCIA: ART. 4º - 21/09/2017 - ESTABELECE CUSTEIO: (ENTE – 14,48%), SUPLEMENTAR/PERÍODO: DE 2017 A 2049: INCIANDO EM 4,91% AUMENTANDO CONF. ART. 2º: (2017 – 4,91%), (2018 – 4,95%), (2019 – 5,99%), (2020 – 8,90%), demais constam na Norma.</t>
  </si>
  <si>
    <t>Encanto - RN</t>
  </si>
  <si>
    <t>ANÁLISE:	LEI Nº 936/2011-DE: 19/02/2018 - PUBLICADA: 15/03/2018 – VIGÊNCIA: 01/07/2018 - art. 122º - 1º dia do mês seguinte aos 90 dias posteriores a publicação. CUSTEIO: art. 92º: (ativos/inativos/pensionistas - 11%), (ENTE  - 13% - já acres. 2% de taxa  adm.), (SUPLEMENTAR – 1%).</t>
  </si>
  <si>
    <t>LEI Nº 936/2011-DE: 19/02/2018 - PUBLICADA: 15/03/2018 – VIGÊNCIA: 01/07/2018 - art. 122º - 1º dia do mês seguinte aos 90 dias posteriores a publicação. CUSTEIO: art. 92º: (ativos/inativos/pensionistas - 11%), (ENTE  - 13% - já acres. 2% de taxa  adm.), (SUPLEMENTAR – 1%).</t>
  </si>
  <si>
    <t>O inciso I do art. 12 da Lei n° 1.525/2013, publicada em 19/12/2013, instituiu alíquota de contribuição dos segurados ativos no percentual de 11%, a partir de 19/12/2013.</t>
  </si>
  <si>
    <t>O inciso II do art. 12 da Lei n° 1.525/2013, publicada em 19/12/2013, instituiu alíquota de contribuição dos segurados aposentados e pensionistas no percentual de 11%, a partir de 19/12/2013.</t>
  </si>
  <si>
    <t>Governo do Estado do Rio Grande do Norte - RN</t>
  </si>
  <si>
    <t>A LEI Nº 8.633/2005, publ. em 04/02/2005 -  VIGÊNCIA/EFEITOS: 06/05/2005- (De acordo com o art.7º) – DISPÕE SOBRE A CONTRIBUIÇÃO PARA O CUSTEIO DO RPPS: (1) - ART.1º- (ATIVOS – 11% - incidente sobre a totalidade da base de contribuição), (2) - ART.3º-: (INATIVOS/PENSIONISTAS – 11% - incidente sobre o valor da parcela dos proventos de aposentadorias e pensões que supere o limite máximo estabelecido para os benefícios do RGPS). (3) - ART.5º-: (ENTE - 14% - sobre a folha de pagamento bruta)</t>
  </si>
  <si>
    <t>COMPLEMENTANDO: O art. 7º da Lei nº 526/2014-estabelece que, o art. 21 da LC 308/2005-permanece regido pela Lei nº 8633/2005-rque dispõe sobre contribuição no que for compatível com a presente Lei Complementar.</t>
  </si>
  <si>
    <t>O art. 8° da Lei nº 395/2012, publicada em 24/04/2012, alterou o art. 14 da Lei nº 388/2012, mantendo o percentual de 11% da alíquota anteriormente vigente.</t>
  </si>
  <si>
    <t>O art. 1° da Lei n° 418/2013, publicada em 30/12/2013, alterou o art. 13° inciso I da Lei n° 388/2012, mantendo o percentual da alíquota do ente em 12,02%, a partir de 30/12/2013.</t>
  </si>
  <si>
    <t>O art. 2° da Lei n° 418/2013, publicada em 30/12/2013, institui alíquota suplementar para os períodos de 2013 à 2014 e de 2017 à 2047, a partir de 30/12/2013. O ente não prevê alíquota para 2015 e 2016.</t>
  </si>
  <si>
    <t>Cláudio.Soares – A Lei nº 861/2016, publicada em 30/06/2016, estabelece o percentual de alíquota dos SEGURADOS de 11,00% (art. 12, I e II). Estabelece o percentual de alíquota NORMAL do ENTE de 11,00% (art. 12, III). Vigência da lei em 01/07/2016 (art. 87). Efeitos, para a cobrança de alíquotas dos segurados, a partir de 01/10/2016 (art. 87).</t>
  </si>
  <si>
    <t>Embora verificada omissão legal, foi aplicada a anterioridade nonagesimal prevista no § 6° do art. 195 da Constituição Federal. Assim, a alíquota sob a vigência da nova lei será aplicada a partir de 18/04/2013.</t>
  </si>
  <si>
    <t>O Decreto nº 78/2017 – de 30/8/2017- PUBLICAÇÃO: 31//2017- Autorizado pelo Art. 13 da Lei n° 558/2013 – EFEITOS/VIGÊNCIA: Retroage a 19/4/2017 (Art. 5º), conf. NOTA CONJUNTA CGNAL/CGACI 01/2015 (A norma aumenta o valor de contribuição do Ente). Estabelece custeio (Art. 2º - Tabela) NORMAL DO ENTE: 13,19%, já incluída tx. adm. de 2%(Art.2º § 3º). SUPLEMENTAR no período de 2017a 2047, sendo: (2017 – 12,91%), (2018 – 15%), (2019 – 20%), (2020 – 25%), (2021 – 30%), e demais conforme tabela.</t>
  </si>
  <si>
    <t>A Lei nº 268/2015, foi publicada no mesmo dia que a Lei nº 267/2015 (11/01/2016), tendo sua vigência no mesmo dia.  O art. 1º da Lei nº 268/2015, mantem o percentual da alíquota dos segurados em 11%. Vigência (art. 3º).</t>
  </si>
  <si>
    <t>O Decreto nº 024/2017, De:14/12/2017 - publicado em 19/12/2017, Vigência/efeitos: 19/12/2017, Autorização por Decreto-art. 2º-Lei 268/2015–Estabelece contribuição: (ENTE- 2017 A 2050 – 11% incluído 2%-Taxa Adm.),  CUSTO SUPLEMENTAR/PERÍODO: 2017 A 2050- sendo: ( 2017 – 0%),  (2018 – 2%), (2019 – 5%),(2020 – 10%), (2021 - 15,00%), (2022 - 20,00%) e demais conforme Tabela art. 1º.</t>
  </si>
  <si>
    <t>Os incisos II e III do art. 13 da Lei nº 1695 de 02/05/2014, publicada em 02/05/2014, mantém o percentual da alíquota anteriormente vigente, a partir de 02/05/2014.</t>
  </si>
  <si>
    <t>A Lei nº 1.950/2018 pub./vig. em 30/08/2018 efeitos a partir de 01.09.2018 (art. 3º) fixa alíquota normal em 15,45 %. Ademais, altera alíquota suplementar com vigência a partir de 2020, acrescendo 3,34  % à alíquotas já vigentes, para o período de 2020 a 2038 (art. 2º), sendo: (2020 =  25,42 %), (2021 = 28,37 %). As demais constam da Lei nº 1842/2016 art. 1º, §1º.</t>
  </si>
  <si>
    <t>A Lei nº 1.950/2018 pub./vig. em 30/08/2018 efeitos a partir de 01.09.2018 (art. 3º) fixa alíquota normal em 15,45 %. Ademais, mantem as alíquotas vigentes até 2020 e altera a suplementar com vigência a partir de 2020, acrescendo 3,34  % à alíquotas já vigentes pela lei anterior (Lei nº 1842/16, para o período de 2020 a 2038 (art. 2º), sendo: (2020 =  25,42 %), (2021 = 28,37 %).</t>
  </si>
  <si>
    <t>Os  arts. 2º e 3º da  Lei nº 1045/2010, publicada em 29/06/2010,  estabelece a segregação de massa do respectivo regime próprio, criando um Plano financeiro e um Plano Previdenciário, fixando a alíquota normal do ente em 11%, com data de corte em 31/12/1996.</t>
  </si>
  <si>
    <t>Os  arts. 2º e 3º da  Lei nº 1045/2010, publicada em 29/06/2010,  estabelece a segregação de massa do respectivo regime próprio, criando um Plano financeiro e um Plano Previdenciário, fixando a alíquota Ativo em 11%, com data de corte em 31/12/1996</t>
  </si>
  <si>
    <t>Os  arts. 2º e 3º da  Lei nº 1045/2010, publicada em 29/06/2010,  estabelece a segregação de massa do respectivo regime próprio, criando um Plano financeiro e um Plano Previdenciário. A Lei nº 963/2007, fixou a alíquota do Inativo em 11%, com data de corte em 31/12/1996</t>
  </si>
  <si>
    <t>Os  arts. 2º e 3º da  Lei nº 1045/2010, publicada em 29/06/2010,  estabelece a segregação de massa do respectivo regime próprio, criando um Plano financeiro e um Plano Previdenciário. A Lei nº 963/2007, fixou a alíquota do pensionista em 11%, com data de corte em 31/12/1996</t>
  </si>
  <si>
    <t>A lei nº 1045/2010 prevê alíquota suplementar de 7,74% com vigência entre julho de 2010 a dezembro 2044.Fica criado o Plano previdenciário natureza contábil e caráter permanente  para servidores admitidos a partir de 31/12/1996. Fundo Financeiro natureza contábil, caráter temporário servidores admitidos até 31/12/1996 e dos aposentados e pensionistas cujos benefícios tenham sido concedidos até a data de publicação da lei</t>
  </si>
  <si>
    <t>O art. 12, Inciso III da Lei nº 527/2014, de 11 de dezembro de 2014, publicada em 12/12/2014, estabelece o percentual da alíquota do ente em 11%, a partir de 12/03/2015 (art. 87, contagem nonagesimal).</t>
  </si>
  <si>
    <t>O art. 12, Incisos I e II da Lei nº 527/2014, de 11 de dezembro de 2014, publicada em 12/12/2014 estabelece o percentual da alíquota de 11%, a partir de 12/03/2015 (art. 87, contagem nonagesimal).</t>
  </si>
  <si>
    <t>O art. 1º do Decreto n° 002/2016 (autorizado pelo §1º do art. 13 da Lei nº 527/2014), publicado em 25/01/2016, prevê percentuais de alíquota suplementar para o período de 2015 a 2049, sendo 2,24% (2015), 4,48% (2016), 6,72% (2017), 8,96% (2018), 11,20% (2019), 13,44% (2020), e demais sendo acrescido o valor de 2,24% a cada ano, até 2049. Vigência a partir do primeiro dia do mês subsequente ao da publicação (art. 2º).</t>
  </si>
  <si>
    <t>O Decreto n° 002/2016, publicada em 21/01/2016, manteve o percentual da alíquota NORMAL do ente em 11%. E também a alíquota de 11% para segurados ativos, aposentados e pensionistas. Fixou novas alíquotas suplementares para 2015 a 2048, sendo 2015 (2,00%), 2016(3,00%), 2017 (6,00%), 2018 (9,00%), 2019(12,00%) e demais constantes, conforme tabela do art.1º.Vigência a partir de 21/01/2016(art.2º).</t>
  </si>
  <si>
    <t>O Decreto n° 001-A/2017, autorizado pela Lei nº 774/2014, de 07/01/2017, publicado em 08/03/2017, manteve a alíquota NORMAL do ENTE para o ano de 2017 em 11% e estabelece,  a partir do ano de 2018, a alíquota de 13,55% (tabela, art. 1º). Fixou novas alíquotas suplementares para o período de 2017 a 2048, sendo 2017 e 2018 (3,00%), 2019 (6,00%), 2020 (9,00%), 2021 (12,00%) e demais constantes na tabela do art.1º. Vigência na data da publicação (art.2º). Impossibilidade de retroação (solicitada no art. 2º), por tratar-se de redução de alíquotas.</t>
  </si>
  <si>
    <t>Decreto nº 5231/2018 – PUBLICAÇÃO: 29/6/18 - EFEITOS/VIGÊNCIA: 29/6/2018 - FUNDAMENTO: Art. 48 § 3º da LC nº 60/2011. No Art 1º, revoga o Art 1º do Decreto 5190/2018, RESTAURA o Decreto n° 4328/2014, em todos os seus efeitos, inclusive a alíquota SUPLEMENTAR prevista para 2018(10%). Dessa forma(Art 2º) a alíquota SUPLEMENTAR prevista para 2017(5%) somente será aplicável a partir da publicação deste Decreto(conf. contido na Portaria 402/08 – Art. 3º § 5º), e vigerá até que LEI específica o altere.</t>
  </si>
  <si>
    <t>Decreto nº 5231/2018 – PUBLICAÇÃO: 29/6/18 - EFEITOS/VIGÊNCIA: 29/6/2018 - FUNDAMENTO: Art. 48 § 3º da LC nº 60/2011. No Art. 1º, revoga o Art. 1º do Decreto 5190/2018, RESTAURA o Decreto n° 4328/2014, em todos os seus efeitos, inclusive a alíquota SUPLEMENTAR prevista para 2018(10%). Dessa forma(Art.2º) a alíquota SUPLEMENTAR prevista para 2017(5%) somente será aplicável a partir da publicação deste Decreto(conf. contido na Portaria 402/08 – Art. 3º § 5º), e vigerá até que LEI específica o altere.</t>
  </si>
  <si>
    <t>O  art. 110 da  Lei nº 063/2005, sem publicação na pasta,  estabelece a segregação de massa do respectivo regime próprio, criando um Plano financeiro e um Plano Previdenciário, fixando a alíquota normal do ente em 22%, dos Ativos, Aposentados e Pensionistas em 11% com data de corte em 30 de junho de 2002.</t>
  </si>
  <si>
    <t>Ivani Andrade 31/10/2005 - A lei 063/2005 no seu art. 88 determina que a alíguota de contribuição previdenciária do servidor ativo é de 11% sobre a remuneração de contribuição. Para fins contributivos o 13º salário será considerado separadamente, da remuneração de contribuição relativa ao mês em que for paga.</t>
  </si>
  <si>
    <t>Ivani Andrade 31/10/2005 - A lei 063/2005 no seu art. 89 determina que a alíguota de contribuição previdenciária do servidor aposentados e pensionistas será a mesma alíguota prevista para o servidor ativo (onze por cento) sobre a parcela que supere o limite máximo estabelecido para os benefícios do RGPS. Para fins contributivos o 13º salário será considerado separadamente, da remuneração de contribuição relativa ao mês em que for paga.</t>
  </si>
  <si>
    <t>Ivani Andrade 31/10/2005 - A lei 063/2005 em seu art. 90 determina que a contribuição previdênciária a cargo do Município, incluido seus poderes, autarquias e fundações, é igual ao dobro da contribuição previdenciária a cargo dos servidores ativos.</t>
  </si>
  <si>
    <t>O art. 28 da Lei Complementar n° 07/2013, publicada em 26/12/2013, fixou o percentual da alíquota dos segurados ativos, aposentados e pensionistas ente para 11%. A alíquota é aplicável a partir de 26/03/2014 em decorrência da regra disposta no § 6° do art. 195 da Constituição Federal.</t>
  </si>
  <si>
    <t>O Decreto de nº 015/2016, publicada em 26/07/2016, com vigência para a mesma, previu em art. 1º, alterações das alíquotas normal e suplementar do ente. Sendo, a suplementar, para o período 2016-2048. Passou a vigorar, para a alíquota normal, a porcentagem de 12,37%. Institui-se para títulos de alíquotas suplementares a porcentagem de 5,00% de 2016 a 2019 e em 2020 acrescenta-se, segundo Art. 2º, 7%. Acata-se retroatividade solicitada em Art. 4°.</t>
  </si>
  <si>
    <t>A Lei Municipal n° 309/2012, de 21 de junho de 2012 prevê que a alíquota do inativo deverá ser cobrada após 90 dias da sua publicação, ou seja, 19/09/2012 e será de 11%.</t>
  </si>
  <si>
    <t>A Lei Municipal n° 309/2012, de 21 de junho de 2012 prevê que a alíquota dos  pensionistas  deverá ser cobrada após 90 dias da sua publicação, ou seja, 19/09/2012 e será de 11%.</t>
  </si>
  <si>
    <t>A Lei Municipal n. 325, de 6/02/2013, publicada em 7/02/2013, alterou o art. 14 da Lei Municipal n. 309/2012, mantendo a alíquota de 11% anteriormente vigente. O art. 2. estabelece que as alíqutoas poderão ser revistas por ato do Poder Executivo.</t>
  </si>
  <si>
    <t>A Lei Municipal n. 325, de 6/02/2013, publicada em 7/02/2013, alterou o art. 14 da Lei Municipal n. 309/2012, modificando a alíquota do Ente para 13,52%. O art. 2. estabelece que as alíqutoas poderão ser revistas por ato do Poder Executivo.</t>
  </si>
  <si>
    <t>complementando alíquotas suplementares: O art. 1° da Lei Municipal n. 325, de 6/02/2013, publicada em 7/02/2013, altera o § 7° do art. 14 da Lei Municipal n° 309/2012, fixando novas alíquotas suplementares para o período de 2012 a 2046. O art. 2° estabelece que as alíquotas poderão ser revistas por ato do Poder Executivo.</t>
  </si>
  <si>
    <t>O inc. I do art. 13 da Lei n° 280/2013, publicada em 01/10/2013, fixou o percentual da alíquota dos segurados ativos em 11%, a partir de 01/01/2014. O art. 96 prevê a aplicação de anterioridade nonagesimal.</t>
  </si>
  <si>
    <t>O inc. II do art. 13 da Lei n° 280/2013, publicada em 01/10/2013, fixou o percentual da alíquota dos segurados aposentados e dos pensionistas em 11%, a partir de 01/01/2014. O art. 96 prevê a aplicação de anterioridade nonagesimal.</t>
  </si>
  <si>
    <t>O inc. III do art. 13 da Lei n° 280/2013, publicada em 01/10/2013, fixou o percentual da alíquota do ente em 17,08%, a partir de 01/01/2014. O art. 96 prevê a aplicação de anterioridade nonagesimal.</t>
  </si>
  <si>
    <t>LEI Nº 619/2018 - PUBLICADA: 20/08/2018-VIGÊNCIA-art. 5º: 01/10/2018-CUSTEIO-art. 1º/4º: (SEGURADOS – 11%), (ENTE – 11%-(incluído 2% taxa de adm. - art. 56-Lei nº 531/2013), SUPLEMENTAR/PERÍODO: DE 2018 A 2052: (2018 A 2022 - 7%), (2023 A 2052 – 56,62%).</t>
  </si>
  <si>
    <t>DECRETO N° 05/2017, PUBL. 12/05/2017-VIGENCIA - ver art. 2º: 01/05/2017-  regulamenta dispositivos da Lei nº 416/2011. ESTABELECE CUSTEIO-arts. 1º/2: (NORMAL – 16,09%-incluído 2% de taxa adm.), SUPLEMENTAR/Período: 2017 A 2046: 2017 A 2020 - 5,91%), ACRESCIDA DO VALOR DE 10% A CADA PERÍODO 04 EXERCÍCIOS, findando em 2046: (2021 a 2024 15,91%.(LEGISLAÇÃO QUE AUTORIZA ALTERAR CUSTEIO DO ENTE POR ATO DO PODER EXECUTIVO:  § 1º-art. 15º Lei nº 416/2011).</t>
  </si>
  <si>
    <t>O art. 1º da Lei Municipal nº 1612, publicada em 22/12/2016, com vigência para mesma data, fixa novos percentuais de alíquota suplementar, para o período de 2016 a 2049, sendo: 5,28% para 2016, 11,51% para 2017, 17,75% para 2018, 23,98% para 2019, 30,21% para 2020 e demais constantes da tabela. Vigência das alíquotas para 01/10/2017.</t>
  </si>
  <si>
    <t>Reanalisando: Excluída nesta data, a alíquota de 8%, registrada para o Ativo no período de 02/05 a 30/07/2014, tendo em vista que não está estabelecida na Lei do ente e em atendimento a Portaria 402/2008, art. 2º-A.</t>
  </si>
  <si>
    <t>O art. 27 da Lei Complementar nº 038, publicada em 02/05/2014, estabeleceu alíquota de contribuição dos segurados aposentados e pensionistas  em 11% , a partir de 31/07/2014 (noventena constitucional).</t>
  </si>
  <si>
    <t>Alterada a  data do início de vigência do Regime Próprio do Município de São Miguel/RN e consequentemente das contribuições devidas pelo ente, para 01/10/2014, por força do contido no art. 80 da Lei n° 12/2014 que mantém as contribuições do servidores vertidas para o RGPS, durante a noventena e no parágrafo único do mesmo artigo menciona que o os órgão municipais não sofrerão a incidência de exação tributária  neste período, com amparo no disposto no caput e alínea  c  do item 7 da Orientação Interna n° 001/2010.</t>
  </si>
  <si>
    <t>Alterada a data de vigência, para 01/10/2014, noventa dias após a publicação da Lei n° 012/2014.</t>
  </si>
  <si>
    <t>A Lei nº 852/2018 pub. em 01.10.2018 com efeitos prospetivos a partir de 01.11.2018 (art. 4º) fixa e suplementar para o período de 2018 a 2049, sendo: 2018 = 3,86 %, 2019 = 5,72 %, 2020 = 7,58 %, 2021 = 9,44 % e 2022 = 11. As demais constam de anexo à norma.</t>
  </si>
  <si>
    <t>O art. 58, § 2º, inciso II da Lei nº 856/2014, de 06 de junho de 2014, publicada em 27/06/2014 institui o percentual da alíquota em 11%, a partir de 25/09/2014 (contagem nonagesimal – art. 83, § 1º).</t>
  </si>
  <si>
    <t>O Decreto nº 014/2018,de 04/05/2018, publicado em 07/05/2018 - Vigência: 01/09/2018 (prevê no art. 5° que as contribuições previstas nos arts. 1°, 2° e 3°, serão exigidas a partir do primeiro dia do mês seguinte ao decurso do período de 90 dias da publicação do presente Decreto). Altera o percentual de alíquota NORMAL do ENTE para 11%, já incluído o percentual de 2,00% referente à taxa de administração e estabeleceu o custeio suplementar para o período de 2018 a 2052, sendo: 2018 a 2022 (2,00%) e 2023 a 2052 (39,80%). Decreto autorizado pelo artigo 58, § 4º da Lei Municipal nº 856/2014.</t>
  </si>
  <si>
    <t>LEI Nº 1.208/2017-DE: 01/12/2018 - Publicação: 04/12/2018 – VIGENCIA-art. 6º: 01/04/2018 - ESTABELECE CUSTEIO-art. 1º/4º: (SEGURADOS – 11%), (ENTE – 13º-com 2% taxa adm.), SUPLEMENTARES/PERÍODO: 2017 A 2051 (ver tabela art. 2º): (2018 A 2021 - 6%), (2022 A 2026 – 25,76%),.demais constam na norma.  FUNDAMENTO PARA ALTERAR CUSTEIO PATRONAL POR DECRETO: art. 5º-Lei nº 1.208/2017.</t>
  </si>
  <si>
    <t>O Inciso I, § 2º, art. 58, LC 008/2013, publicada em 27/12/2013, fixa o percentual de  11,00%, da alíquota dos segurados, a partir de 27/12/2013.</t>
  </si>
  <si>
    <t>DECRETO/Nº-018/2016-DE:  13/12/2016-PUBL.16/12/2016-VIGÊNCIA: 01/12/2016-art.5ºe 7º)-AUTORIZAÇÃO POR DECRETO: LC Nº 008/2013- art. 58º, § 4º/ESTABELECE ALIQUOTAS: (SERVIDOR ATIVO - 11%), (ENTE - 16,88%+incluída 2%-Taxa de adm), ALIQUOTAS  SUPLEMENTARES: PERÍODO: 2016 A 2045-sendo: (2016  - 1,70%), (2017 - 2%), (2018  -  4%), (2019 - 7,81%), (2020-17,31%), as demais constam na tabela - art. 2º da norma.</t>
  </si>
  <si>
    <t>O inciso I do art. 57 da Lei nº 006/2015, publicada em 11/05/2015, prevê o percentual de 11% da alíquota do servidor ativo.</t>
  </si>
  <si>
    <t>O inciso II do art. 57 da Lei nº 006/2015, publicada em 11/05/2015, prevê o percentual de 11% da alíquota dos aposentados.</t>
  </si>
  <si>
    <t>O inciso II do art. 57 da Lei nº 006/2015, publicada em 11/05/2015, prevê o percentual de 11% da alíquota dos pensionistas.</t>
  </si>
  <si>
    <t>O inciso III do art. 57 da Lei nº 006/2015, publicada em 11/05/2015, prevê o percentual de 16,75% da alíquota normal do ente. Vigência (art. 85).</t>
  </si>
  <si>
    <t>O art. 57, incisos I e II da Lei nº 0906/2014, de 13 de novembro de 2014, publicada em 18/11/2014 mantém o percentual da alíquota, a partir de 18/11/2014.</t>
  </si>
  <si>
    <t>O Decreto nº 26/2017 - de 5/12/2017- Autorizado pelo § 2º do Art. 82 da Lei n° 906/2014– PUBLICAÇÃO: 7/12/2017 – VIGÊNCIA/EFEITOS: 1/1/2018(Art. 2º). Estabelece custeio (Art. 1º) NORMAL DO ENTE: 17,03%. SUPLEMENTAR no período de 2018 a 2048, sendo: (2018 – 3,50%), (2019 – 8%), (2020 – 15%), (2021 – 20%), e demais conforme tabela.</t>
  </si>
  <si>
    <t>O art. 29 da Lei nº 163/2013, de 29/11/2013, publicada em 04/02/2014 institui o percentual da alíquota de 11%, a partir de 05/05/2014 (contagem nonagesimal).</t>
  </si>
  <si>
    <t>O art. 1º da Lei Ordinária nº 171, de 26 de maio de 2014, publicada em 27/05/2014 institui a alíquota patronal a que se refere o parágrafo 1º do art. 29 da Lei Ordinária nº 163, de 29/11/2013 em 13,47%, a partir de 05/05/2014 (art.2º).</t>
  </si>
  <si>
    <t>O art. 1º, § 1º da Lei n° 186/2015, publicada em 10/12/2015, fixa novos percentuais de alíquota suplementar para o período de 35 anos a partir de 2015. O § 1º estabelece alíquota de 2,85% para o exercício de 2015 acrescida de igual valor a cada exercício futuro, sendo 2016 (5,70%), 2017 (8,55%), 2018 (11,40%), 2019 (14,25%) e 2020 (17,10%) e demais conforme referido parágrafo. Efeitos a partir de 01/01/2016.</t>
  </si>
  <si>
    <t>LEI Nº 489/2017-DE:18/09/2017– PUBLICAÇÃO: 21/09/2017 – VIGÊNCIA (ver art. 4º): 21/09/2017 -  ESTABELECE CUSTEIO: (ATIVOS - 11%), (INATIVOS/PENSIONISTAS - 11% - SOBRE O VALOR MÁXIMO DO RGPS), (ENTE – SOBRE A REMUNERAÇÃO DOS ATIVOS –INCLUSIVE O 13% = 11% - já incluída a taxa de adm de 2%),  (SUPLEMENTAR/PERÍODO: DE 2017 A 2050: (2017 – 0,00%), (2018 - 4%), (2019 - 6%), (2020 -11%), demais conf. a tabela.</t>
  </si>
  <si>
    <t>Isabella - 30/11/2005 - Incidente sobre a totalidade de remuneração. Majoração de alíquota portanto aplica-se o prazo nonagesimal.</t>
  </si>
  <si>
    <t>Isabella - 30/11/2005 - Contribuição incidente sobre a parcela dos benefícios que supere o valor do teto estabelecido pelo RGPS.</t>
  </si>
  <si>
    <t>A Lei de nº 2020/2016, publicada em 14/11/2016, com vigência para a mesma data, e efeitos para 01/03/2017, previu em art. 1º, alterações da alíquota normal (15,27%) e suplementar do ente. Sendo, a suplementar, para período de 2016 a 2044, segue percentual de acordo com a sequência apresentada: para o ano de 2016-1,36%, 2017-1,44%, 2018-2,91%, 2019-4,38%-, 2020-5,85%.</t>
  </si>
  <si>
    <t>O art. 1º e 2º da Lei nº 1034/2016, publicada em 23/06/2016, prevê a contribuição dos segurados em 11%. O art. 3º prevê a alíquota patronal em 12,30%. O art. 4º prevê equacionamento do déficit por aportes mensais para o período de 2016 a 2045, conforme tabela anexa, sendo o valor de R$ 22.284,22 para JUN/2016, R$ 22.392,68 para JUL/2016, R$22.501,68 para AGO/2016, R$ 22.611,21 para SET/2016, R$ 22.721,27 para OUT/2016 e demais constantes da tabela. A Lei não prevê juros, correção ou data de vencimento. Vigência para 01/07/2016 (art. 5º).</t>
  </si>
  <si>
    <t>Decreto nº 3430/2017, de 14/11/2017 – PUBLICAÇÃO/VIGÊNCIA: 16/11/2017- (Art. 5º) - Autorizado pelo Art. 2º da Lei nº 788/2017. Estabelece custeio (Art.4/Anexo I): ENTE NORMAL 13,96%, já incluído 2% de tx. adm. - SUPLEMENTAR, no período de: 2017 a 2045: (2017 – 1,27%), (2018 - 1,68%), (2019 - 2,09%), (2020 – 2,50%), (2021 – 2,91%), as demais constam na norma(Anexo I).</t>
  </si>
  <si>
    <t>Lei Municipal nº 774/2017-DE: 29/09/2017 - Publicada em 11/10/2017- Vigência a partir de 11/10/2017 (art. 5º)./Estabelece custeio: (ENTE – 11,95%-SOBRE A CONTRIBUIÇÃO DOS SERGURADOS ATIVOS),  Suplementares/período:  de 2017 a 2044: (2017 -  5,08%),  (2018 - 5,66%), (2019 – 5,86%),  (2020 – 6,06%),  (2021 – 6,26%), demais conforme Anexo I.</t>
  </si>
  <si>
    <t>ANÁLISE ATUAL (ANNE em 19/07/05): Calculado sobre a remuneração de contribuição.</t>
  </si>
  <si>
    <t>ANÁLISE ATUAL (ANNE em 19/07/05): Calculado sobre a parcela dos benefícios que supere R$ 2.508,72 (dois mil quinhentos e oito reais e setenta e dois centavos).</t>
  </si>
  <si>
    <t>A Lei Municipal nº 972/GP/2016, Reestrutura do RPPS, publ. em 05/09/2016, alterou a alíquota do Ente para 12,75%, manteve a dos Segurados em 11%, e fixou alíquotas suplementares para os anos de 2015 a 2045, sendo 2015(1,41%), 2016(1,81%), 2017(2,20%), 2018 (2,60%), 2019(2,99%), 2020 (3,39%), e demais constantes presentes no anexo III. Vigência na data de publicação (art.109).</t>
  </si>
  <si>
    <t>O art. 45, incisos I e II da Lei Complementar nº 012/2012, de 27 de julho de 2012, publicada em 04/09/2012, mantém o percentual em 11%, a partir de 04/09/2012.</t>
  </si>
  <si>
    <t>O art. 44 da Lei Complementar nº 015/2016, publicada em 07/07/2016, estabelece contribuição: (SEGURADOS - 11%), (NORMAL - 12%), SUPLEMENTAR - conforme Anexo I  ATÉ 2044 - SENDO: (2016 - 4,79%), (2017 - 5,39%), (2018 - 5,98%), (2019 - 6,57%), (2020 - 7,16%), as demais constam no Anexo I da referida norma. Vigência: 07/07/2016-art. 118.</t>
  </si>
  <si>
    <t>Governo do Estado de Rondônia - RO</t>
  </si>
  <si>
    <t>ALTERA A DATA DE CORTE PARA 01/01/2010 – DA A SEGREGAÇÃO DE MASSA – INSTITUÍDA PELA LEI Nº 524-2009/A LEI COMPLEMENTAR  Nº 651-2012 DE:17/02/2012 - PUBL. EM 17/12/2012  - VIGÊNCIA: 17/12/2012  -/  ART. 7º - SEGREGA MASSA. - DATA DE CORTE: CONF. SEGUE: - (ART. 10º - PLANO PREVID.–...segurados admitidos A PARTIR DE 01/01/2010) - (ART. 11º - PLANO FINANC.–...segurados que ingressados ATÉ 31/12/2009). - (TAXA DE ADM. - ART. 17º - § 2º - – não poderá exceder DURANTE O EXERC. FINANC. DE 2012 - - (2%) , RELATIVAMENTE AO EXERC. FINANC. ANTERIOR. E § 3º - –- A PARTIR DE 01/01/2013 – RETORNAR Á  (1,18%) - RELATIVAMENTE AO EXERC. FINANC. ANTERIOR.XX SEGREGA A MASSA – DATA DE CORTE EM 01/01/2004 - A LEI COMPLEMENTAR Nº 524-2009 - DE: 28/09/2009/PUBL 28/09/2009	VIGÊNCIA: 28/12/2009 - (ART. 20º-noventena a partir da data de publicação). (ART. 7º - SEGREGA MASSA. - DATA DE CORTE: CONFORME SEGUE: - (ART. 10º - PLANO PREVID.–...segurados que ingressarem APÓS 01/01/2004) - (ART. 11º - PLANO FINANC.–..segurados que ingressaram ATÉ 01/01/2004). - ART. 17º-TAXA DE ADM. (1,18%)  – não poderá exceder a 1,18%-RELATIVAMENTE AO EXERC. FINANC. ANTERIOR.XXX SEGREGA A MASSA – DATA DE CORTE EM 01/01/2004 - A LEI COMPLEMENTAR Nº 524-2009 - DE: 28/09/2009 - REPUBLICADO POR INCORREÇÃO EM 16/10/2009 - VIGÊNCIA: 28/12/2009 - (ART. 20º-noventena a partir da publicação). (ART. 7º - SEGREGA MASSA. - DATA DE CORTE: CONFORME SEGUE: - (ART. 10º) - PLANO PREVIDENCIÁRIO – ...segurados que ingressarem APÓS 01/01/2004 - (ART. 11º) - PLANO FINANCEIRO – ..segurados que ingressaram ATÉ 01/01/2004. - ART. 17º-TAXA DE ADM.  – não poderá exceder a (1,18%)-RELATIVAMENTE AO EXERC. FINANC. ANTERIOR.XXX</t>
  </si>
  <si>
    <t>Art. 11, II da LC nº 524/2009 mantida a redação pela LC nº 651/2012.</t>
  </si>
  <si>
    <t>Fundo Previdenciário passará a denominar-se Fundo Previdenciário Financeiro, de natureza contábil e de caráter temporário para custear na forma legal, os benefícios previdenciários aos segurados que tenham igressados em cargo efetivo no serviço público estadual até 31 de dezembro de 2009. Permanecem as alíquotas previstas nos arts.4º e 6º da LC nº 524/2009 respectivamente aos segurados e Estado.</t>
  </si>
  <si>
    <t>Fundo Previdenciário passará a denominar-se Fundo Previdenciário Funanceiro, de natureza contábil e de caráter temporário para custear na forma legal,ios benefícios previdenciários aos segurados que tenham igressados em cargo efetivo no serviço público estadual até 31 de dezembro de 2009. Permanecem as alíquotas previstas nos arts.4º e 6º da LC nº 524/2009 respectivamente aos segurados e Estado.</t>
  </si>
  <si>
    <t>LEI Nº2084/2018 – DE: 31/08/2018- Publicada: 17/09/2018 – Vigência-art. 5º: 01/10/2018 – ESTABELECE CUSTEIO: (ATIVOS – 11%), (INATIVOS/PENSIONISTAS – 11%), (NORMAL – 15,81%), ESTABELECE APORTES/PERÍODO: 2019 A 2052: A SEREM PAGOS EM parcelas mensais: (2019 – 52.438,00 - MENSAIS), (2020 – 105.924,76 MENSAIS), (2021 – 160.476,01 - MENSAIS), (2022 – 216.107,70 - MENSAIS), (2023 – 381.970,35 - MENSAIS), demais constam no Anexo I da norma.</t>
  </si>
  <si>
    <t>Gilka-O art. 1º da Lei nº 2962/16, publ. 01/07/2016, altera a Lei nº 1.403/2005, ESTABELECENDO ALIQUOTAS/sendo: (SEGURADOS - 11%), (ENTE - 11,94%).VIGÊNCIA: 01/07/2016-ver art. 3º-REVOGA O ART. 14-A DA LEI MUNICIPAL Nº 1403/2005.</t>
  </si>
  <si>
    <t>DECRETO Nº 9362/2018—DE: 22/05/2018 - PUBLICADO: 23/05/2018-VIGÊNCIA-art. 3º: 01/06/2018-conf. art. 4º/-  - ESTABELECE APORTES-art. 2º/PERÍODO: DE 2018 A 2046:  (2018 – ANUAL–1.543.179,23, MENSAL-128.598,27),  (2019 – ANUAL–1.569.106,72, MENSAL-130.758,89), (2020 – ANUAL–1.595.398,44, MENSAL-132.949,87), (2021 – ANUAL–1.622.059,09, MENSAL-135.171,59),  demais constam na orma. (Legislação que autoriza alterar custeio do Ente por Ato do Poder Executivo: Lei nº 2.962/2016 – que altera a Lei nº 1403/2005-art. 14°-Inc. IV – alínea “a”)</t>
  </si>
  <si>
    <t>LEI Nº 1.766/2018-DE: 14/08/2018 – PUBLICAÇÃO: 23/08/2018- ESTABELECEU CUSTEIO-art. 120º: (ENTE - 12,50%), (SUPLEMENTAR – art. 120º-Inc. V e art. 121º-Inc. II -  1,50%). VIGÊNCIA-art. 215º: 23/08/2018 – REVOGA as Leis nºs 1.105/2012, 1,204/2013 e 1.420/2015.</t>
  </si>
  <si>
    <t>LEI Nº 1.740/2018-DE: 08/06/2018 – PUBLICAÇÃO: 22/06/2018 - VIGÊNCIA-art. 5º: 22/06/2018. - ALTERA A LEI Nº 1.105/2012 – ESTABELECE AMORTIZAÇÃO - Iniciando em 2,71% em 2018, a qual terá um aumento de 0,99% por ano, conforme constante do Anexo I: SUPLEMENTAR/PERÍODO: 2018 A 2045: (2018 – 2,71%),  (2019 – 3,70%),(2020 – 4,69%),(2021 – 5,68%),(2022 – 6,68%),(2023 – 7,67%).</t>
  </si>
  <si>
    <t>A LEI Nº 751/2016-PUBLICAÇÃO: 23/12/2016-VIGÊNCIA: 23/12/2016-ver art. 5º-Estabelece CONTRIBUIÇÃO SUPLEMENTAR, conforme Tabela I do Anexo I, ressaltando que as alterações futuras deverão ocorrer em janeiro de cada exercício, com exceção do exercício de 2016...deverá ser imediata – sendo: (2016 – 4%), (2017 – 5%),(2018 – 5,83%), (2019 – 6,66%), (2020 – 7,50%), as demais constam na referida norma.</t>
  </si>
  <si>
    <t>O inciso III do art. 1º da Lei nº 869/2011, publicada em 18/04/2011, mantem o percentual de 11% da alíquota anteriormente vigente. Vigência (art. 2º).</t>
  </si>
  <si>
    <t>A lei nº 869/2011 prevê apenas alíquota de 11% para servidor(ativo e inativo), entretanto permanece praticando a mesma alíquota anterior.</t>
  </si>
  <si>
    <t>A lei nº 869/2011 prevê apenas alíquota de 11% para servidor(ativo e inativo), entretanto permanece</t>
  </si>
  <si>
    <t>Analisada a LEI/Nº-1353/2018-DE: 19/03/2018-PUBL.16/07/2018 - VIGÊNCIA-art. 114º: 16/07/2018 - ESTABELECE CUSTEIO. O  114º, REVOGA, especialmente, as leis nº 782-GP/2010, 803-GP/2011, 903-GP/2012, 915-GP/2012.(***OBS: O PODER EXECUTIVO NÃO ESTÁ AUTORIZADO ALTERAR CUSTEIO DO ENTE POR DECRETO – veja o art. 57 - § 6º: “A mudança dos percentuais estabelecidos nos incisos I, II, III e IV do caput deste artigo será precedida de autorização legislativa”.</t>
  </si>
  <si>
    <t>LEI/Nº-1353/2018-DE: 19/03/2018-PUBL.16/07/2018 - VIGÊNCIA-art. 114º: 16/07/2018 - ESTABELECE CUSTEIO: (ATIVOS – 11% - S/BASE DE CONTRIBUIÇÃO PREVID.), (INATIVOS/PENSIONISTAS – 11% - S/A PARC. QUE EXCEDER AO LIMITE MÁX.  ESTAB. P/...RGPS),    (NORMAL – 14,40%-S/ A REMUNERAÇÃO DE CONTRIB. DOS ATIVOS), SUPLEMENTARES/PERÍODO: 2018 A 2045: (2018 – 6,76%), (2019 – 7,21%), (2020 – 7,65%), (2021 – 8,10%), (2022 – 8,55%), (2023 – 9%), demais constam no Anexo II.  O ART. 114º, REVOGA, especialmente, as leis nº 782-GP/2010, 803-GP/2011, 903-GP/2012, 915-GP/2012.(***OBS: O PODER EXECUTIVO NÃO ESTÁ AUTORIZADO ALTERAR CUSTEIO DO ENTE POR DECRETO – veja o art. 57 - § 6º: “A mudança dos percentuais estabelecidos nos incisos I, II, III e IV do caput deste artigo será precedida de autorização legislativa”.</t>
  </si>
  <si>
    <t>O art. 3º e 4º da Lei nº 495/2015, publicada em 22/12/2015, modificou o percentual da alíquota normal e suplementar do ente, estabelecendo a alíquota normal de 12% e suplementares para o período de 2016 a 2044 conforme art. 4º, sendo: 5% (2016), 5% (2017), 6% (2018), 8% (2019), 10% (2020) e demais conforme artigo citado. Vigência (art. 5º).</t>
  </si>
  <si>
    <t>Reanalisando a Lei nº 1.089/2017, art. 1º - Observou-se que a contribuição previdenciária do Munícipio  DE 15,45% se trata do CUSTEIO TOTAL DO MUNICIPIO, INCLUINDO A SUPLEMENTAR., fato este que fica comprovado na análises do DRRA-temos portanto a correção da análise anteriormente registrada: LEI Nº 1.089/2017-VIGENCIA-art. 3º:  01/01/2018- (CUSTEIO PATRONAL TOTAL: 15,45% - sendo: NORMAL - 11% - SUPLEMENTAR/Período: 2018 a 2044:  (2018 = 4,45%), (2019 = 4,43%), ( 2020 = 4,40%), (2021 = 4,37%), (2022= 4,34%), as demais constam na norma.</t>
  </si>
  <si>
    <t>A LEI Nº 2446/2018-PUBLICAÇÃO: 02/03/2018-VIGÊNCIA: 02/03/2018 -ver art.3°. da Lei - Estabelece CONTRIBUIÇÃO: ENTE TOTAL 20,47%, sendo: (NORMAL – 15,83%-incluído taxa de adm.), (SUPLEMENTAR DE 2018 A 2043 – sendo:(2018 – 4,64%), (2019 – 5,72%), (2020 – 6,80%), ( 2021 – 7,88%), 2022 – 8,96%), , as demais constam na referida norma.</t>
  </si>
  <si>
    <t>O art. 1° da Lei Complementar n° 503/2013, publicada em 11/12/2013, alterou a alínea  a  do inc. III do art. 14 da Lei Complementar n° 404/2010, modificando o percentual da alíquota do ente para 11,00%, a partir de 11/03/2014.</t>
  </si>
  <si>
    <t>O art. 1° da Lei Complementar n° 503/2013, publicada em 11/12/2013, alterou a alínea  b  do inc. III do art. 14 da Lei Complementar n° 404/2010, modificando o percentual da alíquota do ente para 14,36%, a partir de 11/03/2014.</t>
  </si>
  <si>
    <t>LC Nº 058/2017-DE: 11/09/2016– PUBLICADA: 18/09/2016 - VIGÊNCIA/EFEITOS: 18/09/2017- conf. art. 5º- ESTABELECE CUSTEIO: (ENTE – 12,22%-sobre a remuneração de contribuição dos...ativos), SUPLEMENTAR/PERÍODO: 2017 A 2049 - Anexo I: (2017 - 2,04% (2018 -  2,82%), (2019 - 3,16% (2020 – 3,72%), as constam no Anexo I.</t>
  </si>
  <si>
    <t>A Lei Municipal n° 1.557/2015, publicada em 18/12/2015, alterou o percentual da alíquota NORMAL do ente para 16%. Manteve a alíquota do segurando ativo, aposentado e pensionista em 11%. Não fixou novas alíquotas suplementares para 2015/2016. Estabeleceu alíquotas suplementares a partir de 2017, sendo 2017(1,00%), 2018(2,00%), 2019(3,00%), 2020(4,00%), 2021(6,00%) e demais constantes na tabela do art. 4º. A lei entra em vigor na data de sua publicação, em 18/12/2015( art. 6º).</t>
  </si>
  <si>
    <t>A Lei nº 1203/2018, de 31/8/2018 – PUBLICAÇÃO/VIGÊNCIA: 12/9/2018 - (Art. 5º). Estabelece custeio (Art. 1º/Anexo I): NORMAL do ENTE: 11,05%,- SUPLEMENTAR para o período 2018 a 2046, sendo: (2018 – 8,04%), (2019 – 8,96%), (2020 – 9,88%), (2021 – 10,81 %), (2022 – 11,73%), e demais conforme tabela.</t>
  </si>
  <si>
    <t>A Lei Municipal nº 539/2016, de 20/12/2016, publicada em 13/01/2017, mantém o percentual da alíquota de custo NORMAL do Ente em 12,30% (art. 4º). Estabelece percentuais de alíquotas suplementares para o período de 2017 a 2045, sendo: 2017 (2,60%), 2018 (2,73%), 2019 (2,98%), 2020 (3,24%), 2021 (3,49%) e demais conforme Tabela (Anexo I). Vigência em 13/01/2017 (art. 5º).</t>
  </si>
  <si>
    <t>O decreto nº 29.357/2017 pub./vig. 11/01/2018 (art. 4º) fixa alíquota patronal em 14,05 %, bem como fixa alíquotas suplementares para recuperação do passivo atuarial apurado em outubro de 2018 sendo: (2018 = 4,11%), (2019 = 4,70 %), (2020 = 5,30 %), (2021 = 5,89 %) e (2022 = 6,48 % %). Ente autorizado a alterar alíquota por decreto nº art. 57 III, da Lei nº 554/2010.</t>
  </si>
  <si>
    <t>A Lei n° 1.755/2016, publicado em 23/12/2016, mantem o percentual da alíquota normal em 12,04%, servidor em 11% e suplementar em 3,26%. Vigência na data de publicação (art. 78).</t>
  </si>
  <si>
    <t>A Lei nº 1803/2017-DE:11/10/2017 – PUBLICADA: 18/10/2017/ VIGÊNCIA: 18/10/2017– Alterou o § 2° do art. 53 da Lei n° 1755/2016, Manteve o custeio normal do ente em 12,04%).</t>
  </si>
  <si>
    <t>Governo do Estado de Roraima - RR</t>
  </si>
  <si>
    <t>Contribuição sobre o que ultrapassar o teto do RGPS.</t>
  </si>
  <si>
    <t>O art. 1º da Lei Complementar nº 25/2016, publicada em 15/01/2016, alterou o caput e o § 1º do art. 14 da Lei Complementar nº 5/2008, estabelecendo os seguintes percentuais de alíquotas: ATIVOS (11%), ENTE: (17,77%), SUPLEMENTARES – PERÍODO: DE 2016 A 2040, SENDO (2016 – 12,50%), (2017 – 14%), (2018 – 16%), (2019 – 18%), (2020 – 20%) e demais constantes no referido dispositivo. VIGÊNCIA: (01/01/2016-art. 2º).</t>
  </si>
  <si>
    <t>LC Nº 28/2017-PUBLICADO: 13/12/2017-VIGÊNCIA-art. 2º: 01/01/2018 – ALTERA A LC Nº 05/2008 - ESTABELECE CUSTEIO SUPLEMENTAR/PERÍODO: DE: 2018 A 2044:  (2018 A 2021 – 14% ), (2022 A 2023 – 26% ), as demais constam na Norma.ANALISE: REDUÇÃO DE ALIQUOTA.</t>
  </si>
  <si>
    <t>Cláudio.Soares – A Lei nº 2.575/2016, publicada em 30/09/2016, alterou o percentual de alíquota de CUSTO NORMAL do ENTE para 14,84% (art. 1º). Vigência em 30/09/2016 (art. 2º).</t>
  </si>
  <si>
    <t>O Decreto nº 2.274/2016, publicado em 30/09/2016, altera o percentual de alíquotas SUPLEMENTARES para o período de 2016 a 2044, sendo 2016 (10,97%), 2017 (12,51%), 2018 (14,05%), 2019 (15,59%), 2020 (17,13%) e demais conforme tabela (art. 2º).  Vigência em 30/09/2016 (art. 3º). Efeitos para as contribuições SUPLMENTARES do ENTE a partir de 01/09/2016 (art. 2º, § único). Decreto autorizado pelo artigo 2º, § 2º da Lei nº 2.068/2010.</t>
  </si>
  <si>
    <t>Incide também sobre gratificação natalina.</t>
  </si>
  <si>
    <t>O Decreto nº 663/2018, de 14/11/2018 -  PUBLICAÇÃO: 14/12/2018 -  EFEITOS/VIGÊNCIA: 1/1/2019 (Art. 3º). Autorizado pelo art. 7 da Lei nº 5482/2015. Estabelece alíquotas (Art. 1º/2º/tabela): ENTE NORMAL 15,24% - SUPLEMENTAR: para o período de 2019 a 2043, sendo: (2019: 17,36%), (2020: 18,12%), (2021: 18,88%), (2022: 19,64%), e a demais conforme tabela Art. 2º. Revoga o Dec. 160/2016(Art. 6º).</t>
  </si>
  <si>
    <t>O Decreto nº 663/2018, de 14/11/2018 -  PUBLICAÇÃO: 14/12/2018 -  EFEITOS/VIGÊNCIA: 1/1/2019 (Art. 3º). Autorizado pelo art. 7 da Lei nº 5482/2015. Estabelece alíquotas (Art. 1º/2º/tabela): ENTE NORMAL 15,24% - SUPLEMENTAR: para o período de 2019 a 2043, sendo: (2019: 17,36%), (2020: 18,12%), (2021: 18,88%), (2022: 19,64%), (2023: 20,40%), e a demais conforme tabela (Art. 2º). Revoga o Dec. 160/2016(Art. 6º).</t>
  </si>
  <si>
    <t>A Lei nº 1.683/2016, publicada em 30/11/2016, alterou o percentual de alíquota dos SEGURADOS para 11,00% (art. 1º). Alterou o percentual de alíquota NORMAL DO ENTE em 2017 para 16,54% . Alterou o percentual de alíquota SUPLEMENTAR DO ENTE para o período de 2017 a 2042 sendo, 2017 (13,00%), 2018 (15,00%), 2019 (17,50%), 2020 (21,52%), 2021 (23,90%), demais conforme Lei . Efeitos  em 01/01/2017.</t>
  </si>
  <si>
    <t>A LEI 1.724-2017-DE:16/08/2017-PUBLICAÇÃO:  16/08/2017 - VIGÊNCIA/EFEITO: 01/01/2018(art. 2º)-Estabelece custeio:  (ATIVOS - 11%-sobre TOTALIDADE da remun. de contribuição.), (INATIVOS/PENSIONISTAS - 11%- sobre O VALOR DA PARCELA DOS PROV. Que supere o limite máximo para benef. RGPS), (ENTE NORMAL = 17,67%-sobre A TOTALIDADE da remun. de contrib. dos servidores Ativos, Em disponibilidade remun., Inativos e Pensionistas), SUPLEMENTARES- PERÍODO: DE 2018 A 2042- incidente sobre A TOTALIDADE da remun. contribuição dos servidores Ativos/Inativos/Pensionistas: (2018-15%), (2019-17,50%), (2020-21,52%), (2021-23,90%)...demais constam na norma</t>
  </si>
  <si>
    <t>A Lei Municipal nº 2.144/2016, de 23/09/2016, publicada em 23/09/2016, mantém o percentual de alíquota dos Segurados ativos, inativos e pensionistas, bem como a alíquota NORMAL do ENTE em 11% (art. 1º). Estabelece o percentual de alíquota SUPLEMENTAR para o período de 2017 a 2042 em 15,00% (Inciso IV, art. 1º). Vigência a partir de 01/01/2017 (art. 1º).</t>
  </si>
  <si>
    <t>O art. 1º da Lei nº 2.338/2015, publicada em 10/12/2015, modifica o percentual da alíquota normal do ente para 12,04%, durante o período de 2016 a 2040, a partir de 01/01/2016. Vigência (art. 2º).</t>
  </si>
  <si>
    <t>A Lei Municipal nº 2197/2016-DE 27/12/2016– PUBLICADA: 27/12/2016 VIGÊNCIA/EFEITOS:  01/01/2017 – art. 2°./ESTABELECE CUSTEIO:  (ENTE NORMAL 11%), (ATIVOS/INATIVOS E PENSIONISTAS) - 11%) E SUPLEMENTARES/PERÍODO: de 2017 a 2029- na razão de 7,45%.</t>
  </si>
  <si>
    <t>A Lei n° 2.169/2015, publicada em 18/12/2015, fixa novo percentual de alíquota NORMAL do ENTE a partir de 2016 até 2045 em 13,40% (Art. 1º). Altera o percentual de alíquota SUPLEMENTAR do ENTE para o período de 2016 a 2045, sendo 2016 (19,70%), 2017 (21,20%), 2018 (22,70%), 2019 (24,20%) e 2020 (25,80%) e demais conforme Tabela (Art. 2º, tabela). Efeitos a partir de 18/12/2015.</t>
  </si>
  <si>
    <t>A Lei nº 4.103/2018, Publ: 24/05/2018, vide art. 2º, efeitos: 01/01/2019, vide art. 1º, altera a Lei nº 3.844/2018, estabelecendo alíquota patronal normal em 12,77 % a partir de 01/01/2019, vide art. 1º. Outrossim, fixa alíquota suplementar para o período de 2019 a 2042: (2019: 8,18 %) (2020: 8,25 %) (2021: 8,35 %) (2022: 8,50 %) (2023 a 2042: 8,76 %).</t>
  </si>
  <si>
    <t>A LEI 3.628-2017-DE:03/11/2017-PUBLICAÇÃO:  07/11/2017 - VIGÊNCIA/EFEITO: 01/01/2018(art. 4º)-ALTERA A LEI Nº 3041/2011 - Estabelece SUPLEMENTARES- PERÍODO: DE 2018 A 2044- incidente sobre A TOTALIDADE da remun. contribuição dos servidores Ativos, em disponibilidade remunerada, bem como sobre a totalidade da folha de benefícios dos Inativos e Pensionistas nos termos do art. 14 e do art. 15 da Lei nº 3041/2011: (2018-20%), (2019-22,50%), (2020-25%), (2021-30%)...demais constam na norma.</t>
  </si>
  <si>
    <t>A Lei nº 2170/2013, de 16/10/2013, publ. na mesma data, reestrutura o RPPS, e  no art. 14º estabelece percentual da alíquota: ENTE: (14%), SEGURADOS: (11%), ALIQUOTAS SUPLEMENTARES-período 2013 a 2037, sendo:  (11,59%-2013), (13,09%-2014), (14,59%-2015), (15,60%-2016 A 2037). VIGÊNCIA: a partir de 16/10/2015 (Art.65º).</t>
  </si>
  <si>
    <t>COMPLEMENTANDO AS ALIQUOTAS SUPLEMENTARES: A LEI ABAIXO ESTABELECEU SUPLEMENTARES/PERÍODO: DE 2013 A 2047 - (2013 A 2047 – 18,90%), Lei nº 2.656/2012, publicada em 02/01/2013, com início de vigência em 02/06/2013,  (alterações feitas pelas Leis nº 2.670/2013 e 2.707/2013), institui o RPPS, criando o percentual de 18,90% para alíquota suplementar, por um período de 35 anos, de 2013 a 2047, a partir de 02/06/2013.</t>
  </si>
  <si>
    <t>Cláudio.Soares – A Lei nº 2.749/2016, publicada em 28/06/2016, manteve o percentual de alíquota dos SEGURADOS em 11,00% (art. 39, I e II). Manteve o percentual de alíquota NORMAL DO ENTE em 11,00% (art. 39, III). Manteve o percentual de alíquota SUPLEMENTAR DO ENTE, para o período de 2016 a 2045, em 14,05% (art. 39, IV). Vigência em 01/10/2016 (art. 132).</t>
  </si>
  <si>
    <t>A Lei n° 2863/2017, de 07/08/2017, publicada na mesma data, vigência no dia 01/01/2018, conforme art. 2º (prevê que a contribuição estabelecida nesta Lei será exigida a partir do 01 de janeiro de 2018) - O Município estabeleceu o custeio suplementar incidentes sobre a totalidade da remuneração de contribuição dos servidores ativos, inativos e pensionistas, nos termos do inciso I e II, para o período de 2018 a 2042, sendo: 2018 (15%), 2019 (16,25%), 2020 (17,30%), 2021 a 2042 (19,54%).</t>
  </si>
  <si>
    <t>COMPLEMENTANDO AS ALIQUOTAS SUPLEMENTARES: A LEI ABAIXO ESTABELECEU SUPLEMENTARES/PERÍODO: DE 2014 A 2043 - (2014 – 9%),   (2015 – 14,76%),  (2016 – 20,53%),(2017 – 26,29%),(2018 – 32,05%),(2019 – 37,82%),(2020 – 43,58%),as demais constam na  norma. Lei Municipal nº 5474/2015, publicada em 10/04/2015, estabelece percentual de alíquota sendo: (SEGURADOS: Ativos/Inativos/Pensionistas - 11%), estabelece percentual de ALÍQUOTA PATRONAL: ENTE, para o ano de 2014, DIFERENCIADA POR CATEGORIA DE SERVIDOR, sendo: (11,66%-Servidores quadro geral e 19,14%-Servidores do quadro magistério), estabelece percentual de ALÍQUOTA PATRONAL SUPLEMENTAR, para os períodos a seguir mencionados, DIFERENCIADA POR CATEGORIA DE SERVIDOR, sendo: (SUPLEMENTAR: Servidores quadro geral: 2015-12,97%, 2016-16,95%, 2017-20,92%), (Servidores do quadro magistério: 2015-14,76%, 2016-20,53%, 2017-26,29%), e demais constantes no referido dispositivo. VIGÊNCIA: (10/04/2015 - art. 5º). Registros efetuados conforme da CGNAL/DRPSP.</t>
  </si>
  <si>
    <t>Segundo o disposto no § 1º do art. 37 da Lei nº 682, de 2007, prevê o desconto de contribuição sobre o 13º salário, nos valores do auxílio-doença e do salário maternidade</t>
  </si>
  <si>
    <t>Segundo o disposto no § 1º do art. 37 da Lei nº 682, de 2007, prevê o desconto de contribuição sobre o 13º salário.</t>
  </si>
  <si>
    <t>Lei nº 1.445/2018-PUBLICADA: 27/03/2018-VIGÊNCIA: 27/03/2018  (Art. 2º)- ESTABELECE: ALTERA O § 10 DA LEI 682/2007 – Art. I  O § 10 - da Lei 682/2007 passa a ter a seguinte Redação: Art. 37. (-.) § 10. O atraso no recolhimento das contribuições ao BALNEÁRIO - PINHAL - PREV implicará em correção do valor com base nos mesmos índices e critérios utilizados para cobrança de impostos municipais em atrasos  acrescido de multa de 2% juros de 0.5% ao mês. (NR)</t>
  </si>
  <si>
    <t>A Lei nº 1.311, publicada em 03/05/2016, com vigência para a mesma data, previu em art. 1º a alíquota normal do ente em 21,92%, incluso uma taxa de 2% para administração.  Já no art. 2º  previu as alíquotas suplementares para o período de 2015 a 2042, sendo: 3,21%  para o ano 2016, 4,21% para o ano 2017, 5,21% para o ano de 2018,  6,21% para o ano de 2019, 7,21% para o ano de 2020, demais conforme tabela anexa ao artigo.</t>
  </si>
  <si>
    <t>A Lei n° 2057/2015, publicada em 22/12/2015, alterou o percentual da alíquota NORMAL do ENTE para 14,90%, servidor 11% e fixou alíquotas suplementares para os anos de 2016 a 2045, sendo 2016 (8%), 2017 (10%), 2018 (12%), 2019 (14%), 2020 (16%) e demais constantes da tabela art. 1º. Vigência na data de publicação e efeitos a partir de 1º de janeiro de 2016.</t>
  </si>
  <si>
    <t>O art. 3º da Lei nº 101/2013, publicada em 31/05/2013, mantendo o percentual da alíquota anteriormente vigente, a partir de 29/08/2013.</t>
  </si>
  <si>
    <t>Reanalisando nesta data, a Lei nº 101/2013, publicada em 31/05/2013, modificando o percentual da alíquota do ente conforme o art. 3º - Inciso II, sendo o total de 13% (11% acrescido da taxa de adm. de  2%). partir de 29/08/2013.  O art. 15° prevê anterioridade nonagésimal para início de aplicação das novas alíquotas</t>
  </si>
  <si>
    <t>O art.1° da Lei Municipal 1.323/2014, publicada em 19/11/2014, modifica o percentual da alíquota do ente em 12,70% a partir de 01/01/2015.</t>
  </si>
  <si>
    <t>art. 3º,§ 2º: Ocorrendo majoração de aliquota, sua exigibilidade dar-se-á após o 1º dia do mês seguinte à noventena.</t>
  </si>
  <si>
    <t>Incidente sobre a totalidade da remuneração de contribuição dos servidores ativos, em disponibilidade remunerada, inativos e pensionistas........... Alíquota suplementar de 19% incidente sobre a totalidade da remuneração de contribuição dos servidores ativos, inativos e pensionistas durante um período de 420 meses. Este percentual será alterado para 23% a partir de 01 de janeiro de 2011 e 27% a partir de janeiro de 2012 e 31% a aprtir de janeiro de 2013 até dezembro de 2044.</t>
  </si>
  <si>
    <t>A Lei nº 1.167/2018 pub./vig. em 14.08.2018 (art. 3º) estabelece alíquota patronal em 16,84 % e para os segurados em 11%. Ademais, fixa alíquota suplementar para o período de 2018 a 2041 (art. 2º), sendo: (2018 = 13,86 %), (2019 =14,93 %), (2020 = 16,00 %), (2021 = 17,07%) e (2022 = 18,14 %). As demais constam da tabela anexa à norma (art. 2º).</t>
  </si>
  <si>
    <t>A LEI Nº 1.548/2017-DE: 15/08/2017-PUBLICAÇÃO: 15/08/2017 - VIGÊNCIA/EFEITO: 01/01/2018- alterou o inciso IV do art. 13 da Lei n° 751/2006 - ART. 1º – Estabelece custeio: (ENTE NORMAL = 12,06%), SUPLEMENTARES/PERÍODO (DE 2018 A 2023 – 7,78%)- incidentes sobre a totalidade da remuneração de contribuição dos servidores ativos/em disponibilidade remunerada, inativos e pensionistas.</t>
  </si>
  <si>
    <t>LEI Nº 0278/2015, DE 25/08/2015, PUBL. EM 25/08/2015 – VIGÊNCIA: 01/01/2016 (3º)-ESTABELECE: ALIQUOTA, SEGURADOS: (11%), ENTE: (18,33%), SUPLEMENTAR / PERÍODO: DE 2015 A 2043 – SENDO: (2015-13,5%), (2016-11,59%), (2017-1434), (2018-18,30%), (2019-19,602%). Demais constam do art. 1º.</t>
  </si>
  <si>
    <t>ANÁLISE ATUAL (ANNE em 14/11/05): Incidente sobre a totalidade da remuneração de contribuição.</t>
  </si>
  <si>
    <t>ANÁLISE ATUAL (ANNE em 14/11/05): Incidente sobre o valor da parcela dos proventos que supere o limite máximo estabelecido para os benefícios do RGPS, sendo que, em relação aos inativos portadores de doenças incapacitantes, assim definidas em lei, a contribuição incidirá sobre o valor da parcela dos proventos que superem o dobro desse limite.</t>
  </si>
  <si>
    <t>ANÁLISE ATUAL (ANNE em 14/11/05): Incidente sobre o valor da parcela dos proventos que supere o limite máximo estabelecido para os benefícios do RGPS.</t>
  </si>
  <si>
    <t>O art. 1º da Lei Ordinária nº 732/2014 de 10 de outubro de 2014, publicada na mesma data, altera o inciso III e o § 7º do art. 13 da Lei Municipal nº 446, de 06/10/2005, e modifica o percentual da alíquota do ente para 13,50%, a partir de 01/02/2015 (art. 3º).</t>
  </si>
  <si>
    <t>Lei nº 794/2016-PUBLICAÇÃO: 21/12/2016 - VIGÊNCIA:  21/12/2016-ver art. 3º/Altera o art. 13-Lei nº 446/2005-art. 1º - Estabelece contribuição: (SUPLEMENTAR/PERÍODO: 2016 A 2040-sendo: (2016 – 9,70%), (2017 – 11,70%): (2018 – 13,70%), (2019 – 14,70%), (2020 – 15,70%),as demais constam no referida norma.</t>
  </si>
  <si>
    <t>A LEI 1.724-2017-DE: 03/10/2017-PUBLICAÇÃO: 03/10/2017 - VIGÊNCIA/EFEITO: 01/01/2018(art. 3º)-REVOGA A LEI Nº 2497/2016 (ART. 2º) – ALTERA A LEI Nº 1324/2015-Estabelece custeio:  ((ENTE NORMAL = 14,25%), SUPLEMENTARES/PERÍODO: DE 2018 A 2048 - incidente sobre A TOTALIDADE da remun. contribuição dos servidores Ativos, em disponibilidade remunerada/Inativos/Pensionistas: (2018 - 11,50%), (2019 -14%), (2020 – 16,64%), (2021-22%)...demais constam na norma.</t>
  </si>
  <si>
    <t>A Lei Municipal nº 1.343, 05/09/2011, estabelece ainda o seguinte plano de aliquotas adicionais para recuperação do passivo atuarial: janeiro a dezembro de 2012=2,50%, janeiro a dezembro de 2013=6,25%, janeiro a dezembro de 2014=7,50%, janeiro a dezembro de 2015=8,89%, janeiro de 2016 a dezembro de 2040=10,17%,</t>
  </si>
  <si>
    <t>A Lei Municipal n° 1693/2017, de 21/09/2017, publicada na mesma data, vigência no dia 01/01/2018, conforme art. 1º (prevê que a contribuição estabelecida nesta Lei será exigida a partir do dia 01 de janeiro de 2018) - O Município estabeleceu o custeio normal de 12,65% sobre a totalidade da remuneração de contribuição dos servidores ativos, em disponibilidade remunerada, inativos e pensionistas, nos termos dos incisos I e II. Adicionalmente estabeleceu no art. 2° alíquotas suplementares incidentes sobre a totalidade da remuneração de contribuição dos servidores ativos, inativos e pensionistas, nos termos do inciso I e II, para o período de 2018 a 2042, sendo: 2018 (11%), 2019 (14,34%), 2020 (15,45%), 2021 (16,70%), 2022 (17,59%) e de 2023 a dezembro de 2042 (19,03%).</t>
  </si>
  <si>
    <t>A Lei nº 3.466, de 5 de outubro de 2010,  estabelece plano de recuperação do passivo atuarial, cuja alíquota para o ano de 2010 é de 10%. Vide a tabela completa, para os demais anos, no arquivo Z:\LEGISLAÇÃO RECEBIDA\RS\Bossoroca.</t>
  </si>
  <si>
    <t>COMPLEMENTANDO AS ALIQUOTAS SUPLEMENTARES: A LEI ABAIXO ESTABELECEU SUPLEMENTARES/PERÍODO: DE 2010 A 2038: (2010 – 10%), (2011 – 10,50%), (2012 – 12,50%), (2013 – 14,50%), (2014 – 16,50%),   (2015 – 18,50%),  (2016 – 20,50%), (2017 – 22,50%), (2018 – 24,50%), (2019 – 26,50%), (2020 – 28,50%), (2021  – 30,50%), as demais constam na Norma. A Lei nº 3.466, de 5 de outubro de 2010, publicada em 06/10/2010, alterou o § 7º do art. 13 da Lei nº 2.514/2005, fixando novos percentuais de alíquota suplementar para o período de 2011 a 2038, a partir de 01/01/2011, incidentes sobre a totalidade de remuneração de contribuição dos servidores ativos, inativos e pensionistas.</t>
  </si>
  <si>
    <t>A Lei nº 1.511, publ. em 18/12/2015, ESTABELECE ALÍQUOTAS CUSTEIO ESPECIAL (ART. 1º) – PERÍODO: DE 2015 A 2043, SENDO (2015 – 17%), (2016 – 20%), (2017 – 23%), (2018 – 26%), (2019 – 29%), (2020 – 32%),.as demais constam na planilha art. 1º. VIGÊNCIA: 01/04/2016 (art. 3º-1º dia do mês seguinte à noventena).</t>
  </si>
  <si>
    <t>A LEI N° 3947/2018- DE: 26/04/2018-PUBLICAÇÃO: 26/04/2018-VIGÊNCIA/EFEITO-art. 5º: 01/05/2018 -  ESTABELECE CUSTEIO: (ENTE – 15,21% - sobre A MESMA BASE DE CÁLCULO DAS CONTRIBUIÇÕES DOS SEGURADOS ATIVOS, INATIVOS E PENSIONISTAS), (ATIVOS – 11% - sobre A TOTALIDADE DA REMUNERAÇÃO DE CONTRIBUIÇÃO), (INATIVOS/PENSIONISTAS – 11% - sobre O VALOR DA PARCELA DOS PROVENTOS QUE SUPERE O LIMITE MÁXIMO ESTABELECIDO PARA OS BENEFÍCIOS DO RGPS), (SUPLEMENTARES – sobre A MESMA BASE DE CÁLCULO DAS CONTRIBUIÇÕES DOS SEGURADOS ATIVOS, INATIVOS E PENSIONISTAS – PERÍODO: 2018 A 2042: (2018 - 15,00%), (2019 - 18,00%), (2020 - 25,00%), (2021 - 33,00%), (2022 - 52,00%), demais constam na norma.</t>
  </si>
  <si>
    <t>Isabella em 12/05/2006 - Exigibilidade - majoração de alíquota - 1º dia do mês seguinte aos noventa dias após a publicação desta Lei em 24/06/2005.</t>
  </si>
  <si>
    <t>Isabella em 12/05/2006 - Redação dada pela Lei nº 2561/2005, publicada em 04/11/2005.</t>
  </si>
  <si>
    <t>A Lei nº 3.905/2018-PUBLICADA: 24/01/2018-VIGÊNCIA: 01/01/2018  (Art. 2º)-ESTABELECE CONTRIBUIÇÃO: (ENTE TOTAL – 42,02%-sendo: NORMAL - 16,79% e SUPLEMENTAR DE 2018- 25,23%) e (SUPLEMENTAR DE 2019 A 2042 – 26,19%).</t>
  </si>
  <si>
    <t>A Lei n° 4.427/2016, publicada em 20/01/2016, alterou o percentual da alíquota NORMAL do ENTE em 7,97%, e fixou alíquotas suplementares para os anos de 2015 a 2042, sendo 2015 (23,36%), 2016 (24,98%), 2017(26,60%), 2018(28,23%), 2019 (29,85%), e demais constantes presentes na tabela do anexo I, referência ao art. 2º. Vigência no dia 1º do mês seguinte a publicação, em 01/02/2016 (art.4º).</t>
  </si>
  <si>
    <t>A Lei nº 3.759/2013, publicada em 29/10/2013, mantém o percentual de alíquota dos SEGURADOS em 11,00% (art. 1º), mantém o percentual de alíquota NORMAL do ENTE em 13,60% (art. 1º). Estipula percentual de alíquota SUPLEMENTAR do ENTE para o período de 2014 a 2043, sendo 2014 (9,00%), 2015 (10,5%), 2016 (12,00%), 2017 (13,5%) e 2018 (15,00%) e demais conforme alíneas “f” e “g” do inciso II do artigo 1º).</t>
  </si>
  <si>
    <t>A Lei nº 4.144/2013, publicada em 22/03/2016, estipula percentual de alíquota SUPLEMENTAR do ENTE para o período de 2016 a 2043, sendo 2016 (10,50%), 2017 (10,50%), 2018 (12,00%), 2019 (14,00%) e 2020 (16,00%) e demais conforme artigos 2º e 3º.</t>
  </si>
  <si>
    <t>Lei nº 897/2006 - integram a remuneração de contribuição o valor da gratificação natalina, o salário-maternidade, o auxílio-doença e os valores pagos aos segurados, em razão de seu vínculo com o município, decorrentes de decisão judicial ou administrativa.</t>
  </si>
  <si>
    <t>A Lei n° 2722/2017, de 20/12/2017 – PUBLICAÇÃO: 20/12/2017. EFEITOS/VIGÊNCIA (Art. 1º): 1/1/2018 - Estabelece alíquotas (Art.1º) NORMAL DO ENTE: 14,03%. SUPLEMENTAR, para o período de 2018 a 2036, sendo: (2018 – 30,03%), (2019 – 33,99%), (2020 – 37,95%), (2021 – 41,90%), (2022 – 45,86%), , demais conforme tabela.</t>
  </si>
  <si>
    <t>Incidente sobre o valor da parcela dos proventos que supere o limite máximo estabelecido para os benefícios do RGPS..</t>
  </si>
  <si>
    <t>Lei nº 1802/2018-DE: 15/08/2018 - Publicação: 15/08/2018 – VIGENCIA-art. 5º: 01/01/2019-ALTERA A LEI Nº 844/2006 - ESTABELECE CUSTEIO-ART. 1º: (ENTE – 15,65%), ADICIONALMENTE/ALIQUOTAS - PERÍODO: 2019 A 2041: (2019 – 18,90%), (2020 – 22,30%), (2021 – 23,95%%), (2022 A 2041 – 24,74%0.    art. -§ 4º-art. 1º- estabelece: o valor da taxa de administração... poderá alcançar 1,5%...referente ao exercício financeiro anterior.</t>
  </si>
  <si>
    <t>Ailton Fernandes da Silva – MPS: A Lei de nº 2014/2015, publicada em 17/11/2015, com vigência para a mesma data, previu em art. 1º, alterações das alíquotas normal e suplementar do ente. Sendo, a suplementar, para período de 2015 a 2045. Passou a vigorar, para a alíquota normal, a porcentagem de 12,38%. Para as alíquotas suplementares segue percentual de acordo com a sequência apresentada: para o ano de 2016-25,62%, 2017-28,62%, 2018-31,62%, 2019-34,62%, 2020-37,62%, e demais conforme tabela.</t>
  </si>
  <si>
    <t>A Lei n° 3404/2017, de 13/9/2017 – PUBLICAÇÃO/VIGÊNCIA: 13/9/2017 (Art. 2º) – Revoga a Lei 3296/16, a contar desta data. Estabelece alíquotas: (ENTE NORMAL: 2017 – 19,11%), (ENTE NORMAL: 2018 - 21,76%) - SEGURADOS: 11% - SUPLEMENTAR: Para o período de 2017 a 2045, sendo: (2017 a 2018 - 11,40%), (2019 – 12,40%), (2020 – 13,40%), (2021– 14,40%), (2022– 15,40%), demais períodos conforme Art. 1º inciso  IV.</t>
  </si>
  <si>
    <t>COMPLEMENTANDO AS ALIQUOTAS SUPLEMENTARES: A LEI ABAIXO ESTABELECEU SUPLEMENTARES/PERÍODO: DE 2011 A 2039-COM UMA VARIAÇÃO POSITIVA ANUAL DE 3,06%: (2011 – 1%), (2012 – 4,06%), (2013 – 7,12%), (2014 – 10,18%),   (2015 – 13,24%),  (2016 – 16,30%), (2017 – 19,36%), (2018 – 22,42%), (2019 – 25,48%), (2020 – 28,54%), (2021  – 31,60%), as demais constam na Norma.  A Lei Municipal nº 3616/2010 prevê alíquota normal de 17,20% e alíquotas suplementares de:1,00% para 2011,4,06% para 2012,7,12% para 2013,10,18% para 2014. Os anos posteriores encontram-se na tabela enviada junto com a lei até o ano de 2039 arquivada na pasta do município e em arquivo magnético no PIAU/CGNAL NA PASTA LEIS EQUILÍBRIO ATUARIAL.</t>
  </si>
  <si>
    <t>Como não houve alteração da alíquota não há que se falar em noventena.</t>
  </si>
  <si>
    <t>Como não houve alteração da alíquota não há que se falar em noventa.</t>
  </si>
  <si>
    <t>Lei Nº 1.166/2011 no art.2º prevê alíquotas adicionais para Custeio Especial: 11,68% para o ano de 2011, 12,68% para o ano de 2012, 13,88% para o ano de 2013, 14,80% para o ano de 2014, 15,80% para o ano de 2015, 16,50% para o período de 1º de janeiro de 2016 à 31 de dezembro de 2040.</t>
  </si>
  <si>
    <t>A LEI 1439/2017-DE: 27/09/2017-PUBLICAÇÃO: 27/09/2017 - VIGÊNCIA: 27/09/2017(art. 2º)-ALTERA A REDAÇÃO DO INC. III E DO § 7º - ART. 13-LEI Nº 096/2006: Estabelece custeio:  ((ENTE NORMAL = 14,68%), SUPLEMENTARES/PERÍODO: DE 2018 A 2048: (2018 - 24,75%), (2019 -25,94%), (2020 – 27,50%), (2021-29%)...demais constam na norma.</t>
  </si>
  <si>
    <t>O art. 1º da Lei Municipal nº 1.485, de 11 de novembro de 2013, publicada em 11/11/2013 mantém o percentual da alíquota anteriormente vigente, a partir de 01/01/2014 (art.3º).</t>
  </si>
  <si>
    <t>Ailton Fernandes: A Lei de nº 1697/2015, publicada em 29/12/2015, com vigência para a mesma data e efeito para 1° de janeiro de 2016, previu em art. 1º, alterações das alíquotas normal e suplementar do ente. Sendo, a suplementar, para período de 2015 a 2043. Passou a vigorar, para a alíquota normal, a porcentagem de 20,85%. Para as alíquotas suplementares segue percentual de acordo com a sequência apresentada: para o ano de 2016-6,04%, 2017-7,08%, 2018-8,12%, 2019-9,16%, 2020-10,20%, e demais conforme tabela.</t>
  </si>
  <si>
    <t>A Lei nº 3689/2012, publicada em 17/01/2012, define a alíquota de contribuição normal para o ente em 16,33% e alíquotas de custeio suplementar de 5,67% para o ano de 2010, 6,33% para o ano de 2011, 6,99% para 2012, 7,65% para 2013, 8,31% para 2014, 8,97% para 2015, 9,63% para 2016, 10,29% para 2017, 10,95% para 2018, 11,61% para 2019 e 12,23% de 2020 até 2044.</t>
  </si>
  <si>
    <t>Cláudio.Soares – A Lei nº 4.461/2016, publicada em 19/10/2016, altera o percentual de alíquota SUPLEMENTAR para o período de 2017 a 2031, sendo 2017 (10,19%), 2018 (10,75%), 2019 (11,31%), 2020 (11,87%), 2021 (12,43%) e demais conforme tabela (art. 1º). Vigência em 19/10/2016 (art. 3º). Efeitos a partir de 2017 (art. 1º, tabela).</t>
  </si>
  <si>
    <t>O art. 1º da  Lei nº 5583/2011, publicada em 29/03/2011,  altera dispositivos da Lei n° 5082/2006, de 11 de maio de 2006, estabelece a segregação de massa do respectivo regime próprio, criando um Plano financeiro e um Plano Previdenciário, fixando a alíquota normal do ente em 16,70%, com data de corte em 1° de abril de 1998.</t>
  </si>
  <si>
    <t>Cláudio.Soares – A Lei nº 3.167/2016, publicada em 29/04/2016, mantém o percentual de alíquota dos SERVIDORES em 11% (Art. 62, tabela). Mantém o percentual de alíquota NORMAL do ENTE em 15,44% (Art. 62, tabela).Mantém os percentuais de alíquota SUPLEMENTAR para o período de 2016 a 2045 sendo,  2016 (9,91%), 2017 (10,10%), 2018 (12,10%), 2019 (14,10%) e 2020 (16,10%) e demais conforme tabela do artigo 62. Vigência a partir de 29/04/2016 segundo o artigo 111. Revoga a lei 2.729/2010.</t>
  </si>
  <si>
    <t>COMPLEMENTANDO AS ALIQUOTAS SUPLEMENTARES: A LEI ABAIXO ESTABELECEU SUPLEMENTARES/PERÍODO: DE 2011 A 2040- (2011 – 5,30%), (2012 – 7,30%), (2013 – 9,30%), (2014 – 11,30%),   (2015 – 13,30%),  (2016 – 15,30%), (2017 – 17,30%), (2018  a 2040 – 18,30%), as demais constam na Norma. O art. 1° da Lei n° 1.214/2010, publicada em 27/08/2010, alterou o art. 15,inciso III e parágrafo 7°da Lei n° 901/2005, fixando novos percentuais de alíquota suplementar para o período de 2011 a 2040, a partir de 01/01/2011.</t>
  </si>
  <si>
    <t>A Lei nº 1782/2017, de 26/9/17 – PUBLICAÇÃO/VIGÊNCIA: 27/09/2017(Art. 3º). EFEITOS PARA O ENTE NORMAL E SUPLEMENTAR: 1/1/2018(Art1º). Estabelece custeio: (Art. 1º) NORMAL do ENTE: 15,15%. SEGURADOS: 11%. SUPLEMENTAR para o período de 2018 a 2042: (2018 – 17,36%), (2019 a 2042– 20,16%).</t>
  </si>
  <si>
    <t>Decreto Executivo Nº 036/2012 - as alíquotas suplementares passarão a ter influência sobre a base de contribuição estabelecida no cálculo atuarial 2012, registrado, no site do MPS em 16 de abril de 2012, fixando seus valores de acorodo com o estudo atuarial 2012, Parecer Técnico-Jurídico e a tabela prevista(em aportes reais) no Anexo I deste Decreto.</t>
  </si>
  <si>
    <t>O art. 1° inciso II da Lei Complementar nº 469/2014, publicada em 25/09/2014, manteve o percentual da alíquota anteriormente vigente, a partir de 25/09/2014.</t>
  </si>
  <si>
    <t>O inciso II do art. 1° da Lei Complementar nº 469/2014, publicada em 25/09/2014, modifica o percentual da alíquota do ente para 16,92%, a partir 25/09/2014. No art. 13 Fica autorizado a repassar ao Fundo de Aposentadoria e Pensão dos Servidores Públicos Municipal (FAPS), através da Administração Direta, um repasse de R$ 2.741.688,98, a fim de ajuste de contribuição patronal para o ano de 2014, devendo este montante ser aportado em quatro parcelas iguais e sucessivas, iniciando em agosto de 2014. No art. 4° Fica o Município autorizado a repassar ao Fundo de Aposentadoria e Pensão dos Servidores Públicos Municipais (FAPS), através da Administração Direta um aporte de capital no valor de R$ 3.000.000,00, a fim de amortizar o Déficit Atuarial, devendo este montante ser aportado em três parcelas iguais e sucessivas, iniciando em setembro de 2014 e no parágrafo único do mesmo artigo:” Servirá de recurso para o Órgão 02 - Executivo, Administração Direta repassar os valores ao Fundo de que trata este artigo, parte do superávit financeiro verificado em 31 de dezembro de 2013, do vínculo 0001 - Recurso Livre.</t>
  </si>
  <si>
    <t>Lei nº 1176/2016-publicada: 01/12/2016-altera as alíquotas de contribuição (arts. 1º/2º): (NORMAL - 14,88%), .VIGÊNCIA: 2016 A 2044 - sendo: e publicação( art.3º). VIGÊNCIA/Efeitos: -art. 3º (1º dia do mês seguinte à publicação): 01/01/2017 -sendo: (2017 - 8,79%), (2018 - 9,49%), (2019 - 10,19%), (2020 - 10,89%), as demais constam na tabela da referida norma.</t>
  </si>
  <si>
    <t>A LEI 1.739/2017- DE: 21/11/2017-PUBLICAÇÃO: 21/11/2017-VIGÊNCIA/EFEITO-  ART. 2º - 01/11/2017 –ESTABELECE CUSTEIO: SUPLEMENTARES/PERÍODO: (01/11/2017 A 31/12/2020 – 8,50%),  (01/01/2021 A 31/12/2041 – 9,55%).</t>
  </si>
  <si>
    <t>Analisada a LEI Nº 2.216/2018- DE: 04/10/2018 - PUBLICADA: 04/10/2018 – VIGÊNCIA/EFEITOS-ver Incs. III e IV-art. 13-desta lei: 01/01/2019. Altera os incisos III e IV do Art. 13- Lei nº 2.187/2017- REVOGANDO INTEGRALMENTE A LEI Nº 2204/2018/ESTABELECE CUSTEIO: (ATIVOS/INATIVOS/PENSIONISTAS – 11%), (ENTE - 15,57%),  SUPLEMENTAR/PERÍODO-DE 2019 A 2043: (2019 - 5,60%),  (2020 - 6,90%), (2021 - 8,40%), (2022 - 10,35%), (2023 - 12,20%), (2024 – 14,61%), (2025 – 15,70%), (2026 A 2043 - 17,27%).</t>
  </si>
  <si>
    <t>LC Nº 024/2018 – DE: 02/08/2018 - PUBLICAÇÃO: 02/08/2018 – VIGÊNCIA-ART. 2º: 01/01/2019-ART. 1º: ALTERA O INC. IV – ART. 14-LEI Nº 001/2009-CUSTEIO SUPLEMENTAR/PERÍODO: DE 2019 A 2042: (2019 – 16,33%),  (2020 A 2042 – 19,10%).</t>
  </si>
  <si>
    <t>O art. 1º da Lei Complementar nº 023/2015, de 23 de junho de 2015, publicada na mesma data, altera a redação do art. 83 da Lei Complementar nº 019/2010, e modifica o percentual do ente para 17,91%, a partir de 23 de junho de 2015.</t>
  </si>
  <si>
    <t>“O art. 1° da Lei Mun. n° 1.175/2015, publicada em 30/09/2015, alterou o inciso III e o §7°, do referido inciso, todos do artigo 13 da Lei n° 651/2006, modificando o percentual da alíquota NORMAL do ente para 15,43% e fixando novos percentuais de alíquota suplementar para o período de 2016 a 2048, sendo: 2016 (21,97%) e a partir de 2017 (24,17%) . Vigência na data da publicação (art. 3º). Efeitos a partir de 01/01/2016 (art. 1º)”.</t>
  </si>
  <si>
    <t>A LEI 2465/2017- DE: 10/10/2017-PUBLICAÇÃO: 10/10/2017-VIGÊNCIA/EFEITO-art. 5º: 01/01/2018 -  ESTABELECE CUSTEIO: (ENTE – 16,42%), SUPLEMENTARES/PERÍODO: incidente sobre a TOTALIDADE DA REMUNERAÇÃO DOS SERVIDORES ATIVOS, INATIVOS E PENSIONISTAS. – PERÍODO: DE 2018 A 2042: (2018 – 15,51%), (2019 - 17,70%), (2020 – 18,54%), (2021  - 19,95%), (2022  - 21%)., (2023 A 2042 – 22,11%). REVOGA A LEI Nº 2384/2016.</t>
  </si>
  <si>
    <t>A LEI 3728/2018-DE: 06/11/2018-PUBLICAÇÃO: 06/11/2018-VIGÊNCIA:ver art. 1º-Inc. III: 01/01/2019 – Altera a redação dos incisos III e IV-art.14-Lei nº 1.791/2002/CUSTEIO:  (ENTE – 14,28% DE 01/01/2019 A 31/12/2019), SUPLEMENTARES: DE 2019 A 2042: (2019 – 29,30%), (2020 – 32,39%), (2021 – 36,35%), (2022 – 38,90%), (2022 – 42,33%), as demais constam na Norma.</t>
  </si>
  <si>
    <t>LC Nº 060/2018-PUBLICAÇÃO: 13/8/2018 – VIGÊNCIA/EFEITOS-art. 4º 01/01/2019 - altera dispositivo da LC nº 043/2010–CUSTEIO-art. 1º: (ATIVOS/INATIVOS/PENSIONISTAS-11%), (ENTE–14,38%),  SUPLEMENTAR/Período: (01/2019 A 12/2019 - 2,63%).</t>
  </si>
  <si>
    <t>LEI 2.024-2017-PUBLICAÇÃO:  28/12/2017 - VIGÊNCIA – 28/12/17-custeio:   (ENTE - 14,80% / SUPLEMENTAR- 3,41% - DE 2018 A 2035).</t>
  </si>
  <si>
    <t>A Lei Municipal nº 4378/2018, de 27/04/2018, publicação/vigência/efeitos:27/04/2018 art. 93, estabelece a alíquota normal do Ente em 15,70 % (art. 12º), matem em 11% a alíquota dos segurados (art. 14/15/16) e estabelece novas alíquotas suplementares para o período de 2018 a 2042, sendo: 27,30 % (2018), 29,20 % (2019), 31,10 % (2020), 33 % (2021), 34,90 % (2022), e demais conforme a tabela do art. 13º.</t>
  </si>
  <si>
    <t>A Lei Municipal nº 4378/2018, de 27/04/2018, publicação/vigência/efeitos:27/04/2018 art. 93, estabelece a alíquota normal do Ente em 15,70 % (art. 12º), matem em 11% a alíquota dos segurados (art. 14) e estabelece novas alíquotas suplementares para o período de 2018 a 2042, sendo: 27,30 % (2018), 29,20 % (2019), 31,10 % (2020), 33 % (2021), 34,90 % (2022), e demais conforme a tabela do art. 13º.</t>
  </si>
  <si>
    <t>A Lei Municipal nº 4378/2018, de 27/04/2018, publicação/vigência/efeitos:27/04/2018 art. 93, estabelece a alíquota normal do Ente em 15,70 % (art. 12º), matem em 11% a alíquota dos segurados e estabelece novas alíquotas suplementares para o período de 2018 a 2042, sendo: 27,30 % (2018), 29,20 % (2019), 31,10 % (2020), 33 % (2021), 34,90 % (2022), e demais conforme a tabela do art. 13º.</t>
  </si>
  <si>
    <t>Alteração do início da vigência após cálculo da noventena e do art. 72 da Lei n.º 1726/2005.</t>
  </si>
  <si>
    <t>A Lei nº 2245/2010, publicada em 29/06/2010, prevê uma contribuição adicional para o ente federativo a título de recuperação do passivo atuarial e financeiro, sendo 16,20%para o ano de 2010, 17,30% para o ano de 2011, 18,40% para o ano de 2012, 19,50% para o ano de 2013, 20,60% para o ano de 2014 e 21,70% para o ano de 2015. Os anos posteriores encontram-se na tabela enviada junto com a lei até o ano de 2041 arquivada na pasta do município e em arquivo magnético no PIAU/CGNAL NA PASTA LEIS EQUILÍBRIO ATUARIAL.</t>
  </si>
  <si>
    <t>O art. 1º da Lei Municipal nº 2.798, publicada em 04/05/2016, com vigência para mesma data, fixa novos percentuais de alíquota suplementar, para o período de 2016 a 2041, sendo: 22,80% para 2016, 23,90% para 2017, 25,00% de 2018, 26,10% para 2019, 27,20% para 2020 e demais constantes da tabela.</t>
  </si>
  <si>
    <t>O art. 2º da Lei Municipal nº 747/2016-Publicada: 07/10/2016-estabelece contribuição: (ATIVOS   - 11%). Vigência: data da publicação: 07/10/2016</t>
  </si>
  <si>
    <t>O art. 2º da Lei Municipal nº 747/2016-Publicada: 07/10/2016-estabelece contribuição: (ENTE   - 16,67% PARA 2016 e 15,74% A PARTIR DE 2017), SUPLEMENTAR/PERÍODO: DE 2016 A 2044-sendo: ( 7,50% - 2016), (8,43% - 2017), (9,95% - 2018), (13,14% DE 2019 A 2044). Vigência: data da publicação: 07/10/2016.</t>
  </si>
  <si>
    <t>A Lei n° 1641/2016, publ. em 31/05/2016/ VIGÊNCIA DA LEI: (MESMA DATA), EFEITOS ALIQUOTAS: (01/01/2017-§ 10I, art.42º, Lei nº 1180/2007, alterado pelo art. 2º desta Lei.), estabelece custeio no art. 1º. -ALIQUOTAS: (CUSTO ADICIONAL- PERÍODO DE 2016 A 2042/conf. escalonamento: (2016 – 22,75%), (2017- 23,30%), (2018-24,52%), (2019-26,02%), (2020-27,52%) e demais constantes no referido dispositivo.</t>
  </si>
  <si>
    <t>A LEI 2.360/2018-PUBLICADA E VIGENTE EM: 22/05/2018 - ALTERA O ART. 2º-LEI Nº 1.694/2010 -  ESTABELECE ALIQUTOA SUPLEMENTAR/PERÍODO: DE 2018 A 2041: (2018 - 22%), (2019 -24%), (2020 – 26%), (2021-28%). (2022 A 2041 - 34%). Fica REVOGADA a Lei nº 2.110/2015.RESSALTO AINDA A  REANALISE DA LEI Nº 1694/2010-A contribuição mensal do Município (NORMAL E SUPLEMENTAR - INCIDEM SOBRE A REMUNERAÇÃO DE CONTRIB. DOS ATIVOS (arts. 1º, Inc. III e  2º). A demais legislações que constam no CADPREV, não modificaram o disposto.</t>
  </si>
  <si>
    <t>A Lei nº 1642/2017, de 24/10/2017 - PUBLICAÇÃO: 24/10/2017 - EFEITOS/VIGÊNCIA: 1/1/2018(Art. 3º).  Estabelece custeio (Art. 1º): NORMAL do ENTE: 12,10% - SEGURADOS: 11% - SUPLEMENTAR para o período 2018 a 2045, sendo: (2018 – 20,90%), (2019 – 22,90%), (2020 – 25,90%), (2021– 28,90%), (2022– 32,90%), e demais conf. tabela.</t>
  </si>
  <si>
    <t>A Lei Municipal nº 1.980/2016, de 12/07/2016, publicada em 12/07/2016, mantém o percentual de alíquota do custo NORMAL do Ente em 18% (Art. 12),  mantém o percentual de alíquota dos Segurados em 11% (arts. 14/17) e estabelece alíquotas suplementares para o período de 2016 a 2045, sendo: 2016 (12,70%), 2017 (13,70%), 2018 (14,70%), 2019 (15,70%), 2020 (16,70%). Demais constantes na Tabela (art. 13). Vigência em 01/11/2016 (Noventena, art. 82º).</t>
  </si>
  <si>
    <t>A Lei 4.240/2016-Publicado em 16/12/2016 VIGÊNCIA: 01/01/2017-ver art. 3º - Estabelece contribuição (art. 1º) - sendo: (SEGURADOS – 11%), (NORMAL – 12,03%-), (SUPLEMENTAR DE 2017 A 2043 - 19,39%.REVOGA A LEI Nº 3953/2014.</t>
  </si>
  <si>
    <t>MARINA em 28/12/2005 - Integram a remuneração de contribuição o valor da gratificação natalina, abono de férias, salário-maternidade e auxílio doença.</t>
  </si>
  <si>
    <t>A LEI 910/2017-DE: 14/11/2017-PUBLICAÇÃO: 14/10/2017 - VIGÊNCIA/EFEITO: 01/01/2018-REVOGA A LEI Nº 876/2016 (ART. 3º) – ALTERA A LEI Nº 768/2012-Estabelece custeio: (ATIVOS- 11%-SOBRE A TOTALIDADE DA REMUNERAÇÃO DE CONTRIBUIÇÃO), (INATIVOS/PENSIONISTAS-11%-SOBRE O VALOR DA PARCELA DOS PROVENTOS QUE SUPERE O LIMITE MÁXIMO ESTABELECIDO PARA O RGPS), ((ENTE NORMAL = 13,66%-SOBRE A TOTALIDADE DA REMUNERAÇÃO DE CONTRIBUIÇÃO DOS SERVIDORES ATIVOS, EM DISPONIBILIDADE REMUNERADA, INATIVOS E PENSIONISTAS), SUPLEMENTARES/PERÍODO: DE 2018 A 20482- Sobre A TOTALIDADE da remun. contribuição dos servidores Ativos/Inativos/Pensionistas: (2018 – 12,44%), (2019 -12,62%), (2020 A 2042 – 13,09%).</t>
  </si>
  <si>
    <t>A LEI 910/2017-DE: 14/11/2017-PUBLICAÇÃO: 14/10/2017 - VIGÊNCIA/EFEITO: 01/01/2018-REVOGA A LEI Nº 876/2016 (ART. 3º) – ALTERA A LEI Nº 768/2012-Estabelece custeio: (ATIVOS- 11%-SOBRE A TOTALIDADE DA REMUNERAÇÃO DE CONTRIBUIÇÃO), (INATIVOS/PENSIONISTAS-11%-SOBRE O VALOR DA PARCELA DOS PROVENTOS QUE SUPERE O LIMITE MÁXIMO ESTABELECIDO PARA O RGPS), ((ENTE NORMAL = 13,66%-SOBRE A TOTALIDADE DA REMUNERAÇÃO DE CONTRIBUIÇÃO DOS SERVIDORES ATIVOS, EM DISPONIBILIDADE REMUNERADA, INATIVOS E PENSIONISTAS), SUPLEMENTARES/PERÍODO: DE 2018 A 2048 - Sobre A TOTALIDADE da remun. contribuição dos servidores Ativos/Inativos/Pensionistas: (2018 – 12,44%), (2019 -12,62%), (2020 A 2042 – 13,09%).</t>
  </si>
  <si>
    <t>Lei Municipal n° 1636/2017-Publicada: 20/12/2017-VIGÊNCIA: 01/01/2018-ver art. 3º. Estabelece alíquotas-Art. 1º: - sendo: (NORMAL – 16,79%), SUPLEMENTARES-PERÍODO: 01/2018 a 12/2042 (14,18%).</t>
  </si>
  <si>
    <t>LEI N° 6.498/2018 – DE: 21/08/2018 - PUBLICAÇÃO: 24/08/2018 - VIGÊNCIA: ART. 2º: 01/01/2019 – ESTABELECE CUSTEIO- art. 2º: (ATIVOS – 11%), (ATIVOS – 11%), (INATIVOS/PENS. - 11%), (ENTE – 14,52%), SUPLEMENTAR/PERÍODO: 2019 A 2049:  (2019 – 5,15%), (2020 – 5,30%), (2021 -5,45%), (2022 A 2049 – 5,64%).</t>
  </si>
  <si>
    <t>Cláudio.Soares – A Lei nº 2.452/2016, publicada em 29/08/2016, altera o percentual de alíquota NORMAL DO ENTE para 13,92% (art. 1º). Altera o percentual de alíquota SUPLEMENTAR para o período de 2017 a 2042, sendo 2017 (24,00%) e de 2018 a 2042 (26,55%) (art. 1º). Vigência em 29/08/2016 (art. 2º). Efeitos a partir de 01/01/2017 (art. 2º).</t>
  </si>
  <si>
    <t>Isabella em 31/03/2006 - incidente sobre o valor das parcelas dos proventos que supere o limite máximo estabelecido para os benefícios do RGPS.</t>
  </si>
  <si>
    <t>complementando: O §  2º, Inciso III, art. 13 da Lei 2839/2005, estabelece anterioridade nonagesimal, ocorrendo majoração de alíquotas, sendo mantida, até essa data, a obrigatoriedade dos recohimentos pelas alíquotas então vigentes.</t>
  </si>
  <si>
    <t>O art. 1º da Lei nº 2855/2005, publicada em 17/11/2005, mantém o percentual de 11,00%, da alíquota anteriormente vigente. O §  2º, Inciso III, art. 13 da Lei 2839/2005, estabelece anterioridade nonagesimal, ocorrendo majoração de alíquotas, sendo mantida, até essa data, a obrigatoriedade dos recohimentos pelas alíquotas então vigentes.</t>
  </si>
  <si>
    <t>Analisada a LEI Nº 1.348/2016-DE: 27/10/2016– PUBLICAÇÃO: 27/10/2016 - VIGÊNCIA: 01/01/2017(art. 2º)- ALTERA A REDAÇÃO DA LEI Nº 835/2005-REFERENTE ÀS ALIQUOTAS-ESTABELECE CUSTEIO-art. 1º - (ENTE - 11,50%), SUPLEMENTARES/PERÍODO 2017 A 2042 - sendo: (2017 - 8,50%): (2018 - 9,74%), (2019 A 2042 - 12,64%).</t>
  </si>
  <si>
    <t>O art. 3º da Lei n° 1934/2013, publicada em 24/09/2013, alterou o art. 14 da Lei n° 878/2003, mantendo o percentual da alíquota do ente em 11%, a partir de 24/09/2013.</t>
  </si>
  <si>
    <t>O art. 3º da Lei n° 1934/2013, publicada em 24/09/2013, alterou o art. 14 da Lei n° 878/2003, mantendo o percentual de 11%, da alíquota anteriormente vigente.</t>
  </si>
  <si>
    <t>COMPLEMENTANDO AS ALIQUOTAS SUPLEMENTARES: A LEI ABAIXO ESTABELECEU SUPLEMENTARES/PERÍODO: DE 2014 A 2044:   (2014 – 2%),  (2015 – 4%),  (2016 – 6%), (2017 – 8%), (2018  - 10%), (2019  - 12%)(2020  - 14%)(2021  - 16%), as demais constam na Norma. / O art. 3º da Lei n° 1934/2013, publicada em 24/09/2013, alterou o art. 14 da Lei n° 878/2003, fixando novos percentuais de alíquota suplementar para o período de 2014 a 2042, a partir de 24/09/2013.</t>
  </si>
  <si>
    <t>A Lei n° 6.207/2015, publicada em 20/10/2015, alterou o percentual da alíquota NORMAL do ENTE em 14,10%, dos segurados em 11%. E fixou alíquotas suplementares para os anos de 2016 a 2045, sendo 2016 (5,15%) e de 2017 a 2045 (6,50%), art. 1º. As alíquotas dispostas serão exigidas a partir de 1º/01/2016(art. 2º).</t>
  </si>
  <si>
    <t>“O art. 1° da Lei n° 4978/2009, publicada em 27/08/2009, alterou o art. 92 da Lei n° 4493/2007, modificando o percentual da alíquota do ente para 21,74%, a partir de 27/08/2009.”</t>
  </si>
  <si>
    <t>O art. 2º da Lei Municipal nº 6.884, publicada em 14/03/2017, com vigência para mesma data, fixa percentuais de alíquota suplementar, relativas a contribuição dos SEGURADOS ADMITIDOS APÓS 01/01/2003, para o período de 2016 a 2050, sendo: 0% para 2016, 0,25% para 2017, 0,50% para 2018, 0,75% para 2019, 1% para 2020 e demais constantes da tabela.</t>
  </si>
  <si>
    <t>O art. 1º da Lei Municipal nº 1.225/2015, publicada em 30/12/2015, alterou os incisos I, II, III e IV do art. 13 da Lei Municipal nº 620/2005, modificando o percentual da alíquota normal e suplementar do ente, estabelecendo a alíquota normal de 14,91% e suplementares para o período de 2015 a 2042 sendo: 1,61% (2015), 2,25% (2016), 3,52% (2017), 4,85% (2018 a 2042). Vigência (art. 3º).</t>
  </si>
  <si>
    <t>A Lei nº 1288/2017, de 30/10/17 – PUBLICAÇÃO/VIGÊNCIA: 30/10/2017 - (Art. 3º). Estabelece custeio (Art. 1º) NORMAL do ENTE: 14,91%. SEGURADOS: 11%. SUPLEMENTAR no período de 2017 a 2042, sendo: (2017 – 3,52%), (2018 a 2020 – 4,85%), (2021 a 2022 – 6%).</t>
  </si>
  <si>
    <t>Lei nº 1.565-2016–de 16/02/2016-Publicado na mesma data, altera a Lei Municipal n° 874/2005. Plano de custeio. VIGÊNCIA-da contribuição: 01/06/2016-(art. 2º-primeiro dia do mês seguinte ao nonagésimo dia da publicação...). VIGÊNCIA-da lei: 16/02/2016-(art. 3º-Revoga as Leis nºs 1216/2009, 1230/2009, 1316/2010, 1389/2012). O art. 13, Incs I/IV – estabelece a contribuição: (SEGURADOS = 11%), (ENTE = 16,87%), e (CUSTO ADICIONAL/PERÍODO: DE 2016 A 2044, conf. segue: (2016 – 11,90%), (2017 – 14,00%),  (2018 – 18,75%),   (2019 – 23,898%),   (JAN/2020 A DEZ/2044 – 31,12%).</t>
  </si>
  <si>
    <t>Lei nº 1.565-2016–de 16/02/2016-Publicado na mesma data, altera a Lei Municipal n° 874/2005. Plano de custeio. VIGÊNCIA-da contribuição: 01/06/2016-(art. 2º-primeiro dia do mês seguinte ao nonagésimo dia da publicação...). VIGÊNCIA-da lei: 16/02/2016-(art. 3º-Revoga as Leis nºs 1216/2009, 1230/2009, 1316/2010, 1389/2012). O art. 13, Incs I/IV – estabelece a contribuição: (SEGURADOS = 11%), (ENTE = 16,87%), e (CUSTO ADICIONAL/PERÍODO: DE 2016 A 2044, conf. segue: (2016 – 11,90%), (2017 – 14,00%),  (2018 – 18,75%),   (2019 – 23,89%),   (JAN/2020 A DEZ/2044 – 31,12%).</t>
  </si>
  <si>
    <t>A Lei n° 1.852/2015, de 02/04/2015. PUBLICADO EM: 02/04/2015. VIGÊNCIA: (01/08/2015- 1º dia do mês seguinte após a noventena-art. 3º). Estabelece Plano de Custeio-ALIQUOTAS: (NORMAL – 12,99%, SUPLEMENTARES/  PERÍODO: DE 2015 A 2043, conf. segue:  SENDO: (2015 = 12,51%), (2016 = 14,51%), (2017 = 16,51%), (2018 = 18,51%), (2019 = 24,51%), (2020 A 2043 = 28,60%).</t>
  </si>
  <si>
    <t>A LEI Nº 4376/2017-DE: 15/12/2017–PUBLICADA: 18/12/2017/ VIGÊNCIA-art. 2º: 18/12/2017-ALTERA A LEI Nº 2.993/2005-ESTABELECE ALIQUOTAS SUPLEMENTAR: (art. 1º): SUPLEMENTARES: DE 2023 A 2045: (2023 – 24,50%), (2024 – 27,50%), (2025 – 30,50%)  (2026 A 2045 – 32,50%).</t>
  </si>
  <si>
    <t>O art. 1° da Lei Municipal n° 4.190/2015, publicada em 09/12/2015, com vigência para mesma data, alterou o art. 4º da Lei nº 2.993/2005, prevendo alíquotas suplementares para o período de 2020 a 2045 sendo: 14,50% para 2020, 18,50% para 2021, 21,50% para 2022 e de 23,55% de 2023 a 2045.</t>
  </si>
  <si>
    <t>Lei nº 1595/2004 foi publicada no dia 01/12/2004. As contribuições serão exigíveis a partir do primeiro dia do mês seguinte ao nonagésimo dia da publicação.</t>
  </si>
  <si>
    <t>O art. 2º da lei 1960/2010 altera a lei  nº 1789/07 definindo uma contribuição previdenciária de caráter compulsório de 12,42% a partir de janeiro de 2011 incidente sobre a remuneração dos servidores ativos e a totalidade de proventos dos inativos e pensionistas. O art. 1º da lei altera a redação da lei nº 1868/08 prevendo que adicionalmente à contribuição do ente federativo alíquotas de: 9,9% a partir de jan/2009, 12,2% a partir de jan de 2010,12,70% a partir de jan/2011,13,70% a partir de jan/2012,14,70% a partir de jan/2013,15,70% a partir de jan/2014,16,68% a partir de jan/2015, e 17,68% de jan/2016 a dez/2042. O art. 3º prevê que a lei produzirá efeitos 90 dias após a data de publicação-09/10/2010.</t>
  </si>
  <si>
    <t>A Lei nº 3.260/2016 DE: 05/07/2016. Publicação/VIGÊNCIA: (05/07/2016-ver art.3º). Altera o art. 32-a da Lei nº 2.118/2000-Plano de Custeio-ALIQUOTAS/PERÍODO: DE 2010 A 2045 (SEGURADOS=11%),  (ENTE=2010=11%, 2011 a 2045=13,30%), (SUPLEMENTARES:  (2010=8%, 2011=8,20%, 2012-10,70%, 2013=13,20%, 2014=15,70%), (2015/2016 = 16,80%), (2017= 17,80%), (2018 = 18,80%), (2019 = 19,80%), (2020 = 20,80%), as demais constam na Tabela do referido dispositivo.</t>
  </si>
  <si>
    <t>Retificando: “O art. 14°, Lei n° 789/2007, publ. 19/10/2007, estabelece que:  ...as contribuições previdenciárias dos Incisos I, II e III art. 13º serão ambas, de 11º.” (Inc. I-Município, Inc. II-ativos, Inc. III-aposentados e pensionistas).</t>
  </si>
  <si>
    <t>A LEI Nº 2.146/2018-DE: 03/07/2018 – PUBLICADA/VIGÊNCIA-ART. 3º: 03/07/2018-DÁ NOVA REDAÇÃO AOS ARTS. 12, 14, 15 E 16 DA LEI Nº 2124/2017- Estabelece custeio-art. 1º: (ATIVOS - 11% - base de cálculo, base prevista no art. 18, I e II desta lei), (INATIVOS - 11% - base de cálculo, base prevista no art. 19, I e II desta lei), (PENSIONISTAS - 11% - base de cálculo, base prevista no art. 20, I e II desta lei), (ENTE – 12,7% - - base de cálculo, base prevista no art. 17, I a V desta lei). Art. 2º- Os demais artigos permanecem inalterados. (LEI Nº 2124, mantem-se assim, o CUSTEIO SUPLEMENTAR previsto: SPERÍODO: DE 2018 A 2037: (A PARTIR DE 01/04/2018– 33,80%), (2019 -35,80%), (2020 – 37,80%), (2021 – 39,80%).(2022 – 41,80%), demais consta na norma.</t>
  </si>
  <si>
    <t>A Lei nº 1665/2015, publicada em 01/12/2015, alterou a alíquota NORMAL do ENTE  para 16,24% e manteve a dos servidores em 11%. Apresentou novos percentuais de alíquota suplementares para o período de 2016 a 2042, sendo: 2016(13,45%), 2017(14,66%), 2018 a 2042 (7,14%), art. 1º, inciso IV .  Vigência a partir de 01/01/2016 (art. 2º).</t>
  </si>
  <si>
    <t>A Lei n° 4589/2018, de 20/12/2010 – PUBLICAÇÃO: 20/12/2010 EFEITOS/VIGÊNCIA: 1/1/2019(Art. 2º). Estabelece custeio (Art.1º) NORMAL DO ENTE: 13,68% - SEGURADOS -  12% - SUPLEMENTAR no período de 2019 a 2042, sendo:  (2019 – 13,54%), (2020 – 13,85%), (2021 – 14,30%), (2022 – 14,68%), (2023 – 15,20%), e as demais conf. Art. 1º Inciso IV.</t>
  </si>
  <si>
    <t>A Lei n° 4589/2018, de 20/12/2010 – PUBLICAÇÃO: 20/12/2010 EFEITOS/VIGÊNCIA: 1/1/2019(Art. 2º). Estabelece custeio (Art.1º) NORMAL DO ENTE: 13,86% - SEGURADOS - 12% - SUPLEMENTAR no período de 2019 a 2042, sendo:  (2019 – 13,54%), (2020 – 13,85%), (2021 – 14,30%), (2022 – 14,68%), (2023 – 15,20%), e as demais conf. Art. 1º Inciso IV.</t>
  </si>
  <si>
    <t>LEI Nº 5105/2018-DE: 11/09/2018 - PUBLICAÇÃO: 11/09/2018 – VIGÊNCIA-art. 2º: 01/01/2019 – Altera a Lei nº 2.954/2002 – Estabelece-art. 1º: (NORMAL 12,94%),  SUPLEMENTAR/período: 2018 a 2044: (2018 A 2020 – 34%), (A partir de 2021 acrescida de 1,30% ATÉ 2035), (A partir de 2036 ATÉ 2038 - 54,33%),  (A partir de 2039 ATÉ 2040 - 54,34%).</t>
  </si>
  <si>
    <t>A Lei Municipal nº 1482/2010 prevê alíquotas suplementares de: 8,30% para 2011,9,30% para 2012,10,30% para 2013,11,30% para 2014,12,40% de 2015 a 2041.</t>
  </si>
  <si>
    <t>A Lei nº 5.363/2018 pub./vig. em 06/04/2018 (art. 3º) estabelece alíquota patronal em 15,76 % e em 11 % para os segurados ativos. Por fim, fixa alíquotas suplementares para recuperação do passivo atuarial, sendo: (2018 = 16,96 %), (2019 = 18,96 %), (2020 a 2044 = 40,27 %). Ente autorizado a alterar custeio por decreto (art. 1º).</t>
  </si>
  <si>
    <t>Incidente sobre o valor da parcela que exceder o limite máximo do RGPS.  No caso de portador de doença incapacitante, na forma da lei, incidente sobre o valor da parcela que exceder o dobro do limite máximo do RGPS.</t>
  </si>
  <si>
    <t>O art. 1º da Lei nº 4998/2014, publicada em 16/01/2014 alterou o art. 14 e § 7º da Lei nº 4180/2009, mantendo o percentual da alíquota anteriormente vigente, a partir de 16/01/2014.</t>
  </si>
  <si>
    <t>O art. 1º da Lei Municipal nº 6438/2017, de 21 de fevereiro de 2017, publicada em 21/02/2017 altera o percentual da alíquota do ente para 12,14%, a partir de 01/03/2017 (art. 3º).</t>
  </si>
  <si>
    <t>O art. 2º da Lei Municipal nº 6438/2017, de 21 de fevereiro de 2017, publicada em 21/02/2017 altera o percentual da alíquota suplementar do ente do período de2016 a 2043, a partir de 01/03/2017 (art. 3º). Segue percentual: 2017-25%, 2018-24,50%, 2019-30%, 2020-32,50%, 2021-35%. E demais conforme tabela.</t>
  </si>
  <si>
    <t>Governo do Estado do Rio Grande do Sul - RS</t>
  </si>
  <si>
    <t>A Lei nº 1045/2017, de 3/8/17 – PUBLICAÇÃO/VIGÊNCIA: 10/8/2017(Art.3º). Estabelece alíquota (Art.1º): NORMAL do ENTE: (2017 - 12,75%), (2018 – 13,19%) - SEGURADOS: 11%. - SUPLEMENTAR para o período de 2017 a 2036, sendo: (2017 – 13,19), e (2018 a 2036 – 9,40%).</t>
  </si>
  <si>
    <t>Alterei data de início de vigência, pois o art. 71 da Lei n 1280/2012 prevê que as contribuições serão exigíveis a partir do dia primeiro do mês seguinte ao nonagésimo dia da publicação desta lei (09/12/2011).</t>
  </si>
  <si>
    <t>COMPLEMENTANDO AS ALIQUOTAS SUPLEMENTARES: A LEI ABAIXO ESTABELECEU SUPLEMENTARES/PERÍODO: DE 2013 A 2047:  (ATÉ FEVEREIRO/2013 – 5,32%), (DE MARÇO/2013 ATÉ FEVEREIRO/2014 – 6,82%),   (DE MARÇO/2014 ATÉ FEVEREIRO/2015 – 8,82%),   (DE MARÇO/2015 ATÉ FEVEREIRO/2016 – 9,82%),   (DE MARÇO/2016 ATÉ FEVEREIRO/2017 – 11,32%), (DE MARÇO/2017 ATÉ FEVEREIRO/2018 – 12,82%),  (DE MARÇO/2018 ATÉ FEVEREIRO/2019 – 14,32%), (DE MARÇO/2019 ATÉ FEVEREIRO/2020 – 15,82%),  (DE MARÇO/2020 ATÉ FEVEREIRO/2021 – 17,32%), (DE MARÇO/2021 ATÉ FEVEREIRO/2047 – 18,82%), as demais constam na Norma. /O artigo 1º da lei nº 1280/11, publicada em 09/12/2011,fixou novos percentuais de alíquota suplementares para o período de 2011 a 2047 , a partir de 09/12/2011.</t>
  </si>
  <si>
    <t>24748773120 em 25/05/2017: Reanalisando a Lei nº 3855/2017,-DATA DE PUBLICAÇÃO NO DIÁRIO OFICIAL MUNICIPAL: 23/01/2017-A VIGENCIA SEGURADOS: 23/04/2017-Noventena prevista na C.C - art. 195-§ 6º-O Ente está nesta norma majorando a alíquota dos segurados.</t>
  </si>
  <si>
    <t>Reanalisando a Lei nº 3855/2017,-DATA DE PUBLICAÇÃO NO DIÁRIO OFICIAL MUNICIPAL: 23/01/2017-A VIGENCIA SEGURADOS: 23/04/2017-Noventena prevista na C.C - art. 195-§ 6º-O Ente está nesta norma majorando a alíquota dos segurados.</t>
  </si>
  <si>
    <t>A Lei nº 3855/2017, publ. 23/01/2017-VIGÊNCIA: 01/01/2017-Dispõe sobre atualização de alíquotas: (SEGURADOS - 14%), (ENTE - 15,70%) - SUPLEMENTARES/PERÍODO: 2017 A 2043 - sendo: (2017 - 10%), (2018 - 14%), (2019 - 18%), (2020 - 22%), as demais constam na tabela da referida norma.</t>
  </si>
  <si>
    <t>A Lei n° 3.558/2017-DE: 17/10/2017-Publicada: 17/10/2017-VIGENCIA_ART. 2º -17/10/2017-estabelece CUSTEIO ADICIONAL: DE 2018 A 2045: (2018 - 16,30%), (2019 - 17,30%), (2020 - 18,30%), demais constam na norma.</t>
  </si>
  <si>
    <t>A Lei nº 3742/2016, de 26/10/2016, publicada em 26/10/2016, mantém o percentual de alíquota dos SEGURADOS em 11,00% (art. 1º). Mantém o percentual de alíquota NORMAL do ENTE em 14,43% (art. 1º). Fixa alíquotas suplementares para o período de 2016 a 2042, sendo: 2016 a 2018 (5,57%), 2019 (6,57%), 2020 (8,97%), 2021 (8,97%), 2022 (9,97%). Demais conforme Tabela (art. 1º). Vigência na data de publicação (art. 5º).</t>
  </si>
  <si>
    <t>O art. 2º da Lei nº 2.642/2013, publicada em 26/09/2013, manteve o percentual de 11% da alíquota anteriormente vigente.</t>
  </si>
  <si>
    <t>A Lei nº 2.821/2017, de 8/8/17 – PUBLICAÇÃO/VIGÊNCIA: 10/08/2017. Estabelece alíquota (Art.1º): NORMAL do ENTE para 17,80%, com efeitos a contar de janeiro/2018. SUPLEMENTAR para o período de 2017 a 2040, sendo (2017 - 28,20%), (2018 - 30,97%), (2019 - 33,82%), (2020 - 36%).</t>
  </si>
  <si>
    <t>O Inc. I, art. 13º da Lei 1047/2013, publicada em 27/09/2013, mantém o percentual de 11,00%, da alíquota anteriormente vigente, a partir de 27/09/2013.</t>
  </si>
  <si>
    <t>O Inc. II, art. 13º da Lei 1047/2013, publicada em 27/09/2013, mantém o percentual de 11,00%, da alíquota anteriormente vigente, a partir de 27/09/2013.</t>
  </si>
  <si>
    <t>O Inc. II, art. 13º da Lei 1047/2013, publicada em 27/09/2013, fixa o percentual de 11,00%, de alíquota, a partir de 27/09/2013.</t>
  </si>
  <si>
    <t>O Inc. III, art. 13º da Lei 1047/2013, publicada em 27/09/2013, mantém o percentual de alíquota do ente em 11,00%, para o exercício de 2013, a partir de 27/09/2013 e modifica para 11,50%, a partir do exercício de 2014.</t>
  </si>
  <si>
    <t>A LEI Nº 1.316/2016, DE 15/03/2016, publicada na mesma data, inclui parágrafo único no art. 5º da Lei 1.281/2015, estabelece no art. 1º: (ENTE : 13,70%).VIGÊNCIA: O art. 2º estabelece efeito retroativo a 01/01/2016 (Atendido tendo em vista que está majorando a alíquota normal, conforme as Orientações Normativas deste DRPSP-Nota Conjunta CGNAL/CGACI nº 01/2015).</t>
  </si>
  <si>
    <t>Lei nº 3263/2011 - início de vigência 01/01/2012. Contribuição adicional: 2012-12,80%, 2013-14,80%, 2014-16,80%, 2015-18,80%, 2016-20,80%, 2017-22,80%, 2018-24,80%, 2019-26,80%, 2020-28,80%, 2021-30,80%, 2022-2040-31,60%.</t>
  </si>
  <si>
    <t>A Lei nº 3.644/2015, de 16/12/2015, publicada nesta mesma data, estabelece novas alíquotas suplementares para o período de 2016 a 2040, sendo: 20,80% (2016), 22,80% (2017), 24,80% (2018), 26,80% (2019), 28,80% (2020) e demais conforme Tabela (art. 2º). Vigência em 16/12/2015, com efeitos a partir de 01/01/2016 (art. 3º).</t>
  </si>
  <si>
    <t>Adicionalmente à contribuição normal, o município contribuirá com alíquota suplementar de : 2011 - 7,5% 2012 - 9% 2013 - 10,5% 2014 - 12% 2015 - 13,5% 2016 - 15% 2017 - 16,5% 2018 - 18% 2019 a 2045 - 19,6%</t>
  </si>
  <si>
    <t>A Lei Municipal n° 2635/2017, publicado em 07/02/2017, fixou alíquotas suplementares para os anos de 2016 a 2048, sendo 2016(14,50%), 2017(18,50%), 2018(20%),  2019 (22,50%),2020(24%),2021(25%), e demais constantes presentes na tabela do art. 1º. Vigência na data de publicação (art.2º).</t>
  </si>
  <si>
    <t>A Lei nº 1.399/2017, De: 19/12/2017 - publicada em 19/12/2017, Vigência/efeitos: 01/01/2018, altera o percentual de alíquota NORMAL do ENTE para 17,76% e estabelece o percentual de alíquota SUPLEMENTAR  para o período de 2018 a 2039, sendo: para 2018 (20,84%), 2019 (21,87%), 2020 a 2039 (23,88%), incidentes sobre a remuneração de contribuição dos segurados ativos,  inativos e pensionistas nos termos do inciso I e II (art. 1º).</t>
  </si>
  <si>
    <t>Ailton Fernandes da Silva – MPS: A Lei de nº 2.288/2016, publicado em 06/12/2016, tem vigência para mesma data, conforme Art. 2º.  Esta Lei, previu em art. 1º as alíquotas suplementares para o período de 2016 a 2040, sendo 19,50% para o ano 2016, 21,00% para o ano de 2017, 22,50% para o ano de 2018, 24,00% para o ano de 2019, 25,50% para o ano de 2020.</t>
  </si>
  <si>
    <t>A Lei nº 1.789/2012, publicada em 04/06/2012, mantém o percentual de alíquota dos SEGURADOS em 11% (art. 1º, tabela). Altera o percentual de alíquota NORMAL do ENTE, no ano de 2012, para 12,07% e demais anos, a partir de 2013 até 2043, para 12,85% (art. 1º, tabela). Estabelece o percentual de alíquota SUPLEMENTAR para o período de 2012 a 2043, sendo 2013 (16,30%), 2014 (18,05%), 2015 (20,80%), 2016 (23,15%), 2017 (25,98%) e demais conforme tabela do artigo 1º. Vigência em 04/06/2012 (art. 2º).</t>
  </si>
  <si>
    <t>Cláudio.Soares – A Lei nº 2.074/2015, publicada em 16/11/2015, mantém o percentual de alíquota dos SEGURADOS em 11% (art. 1º, tabela). Mantém o percentual de alíquota NORMAL do ENTE em 12,85% (art. 1º, tabela). Estabelece o percentual de alíquota SUPLEMENTAR para o período de 2016 a 2043, sendo 2016 (23,15%), 2017 (25,98%), 2018 (27,54%), 2019 (29,25%), 2020 (30,75%) e demais conforme tabela do artigo 1º. Vigência em 16/11/2015 (art. 3º). Efeitos a partir de 01/01/2016.</t>
  </si>
  <si>
    <t>institui aliquota para pensionistas.</t>
  </si>
  <si>
    <t>Lei nº 2372/2011 - Plano de amortização: 2011-7,50%, 2012-9%, 2013-10,50%, 2014-12%, 2015-13,50%, 2016-15%, 2017-16,50%, 2018 a 2041-18,30%</t>
  </si>
  <si>
    <t>A Lei nº 5010/2017, de 21/8/17 – PUBLICAÇÃO: 21/8/17(Art. 4º). Estabelece custeio no período de 2017 a 2041(Art. 1º): NORMAL do ENTE: 16,09%, já incluídas 2% da tx. de adm. .SEGURADOS (Art. 1º): 11%. SUPLEMENTAR, sendo: (2017 – 10,87%), (2018 – 12,19%), (2019 – 13,64%), (2020 – 15,09%), (2021 – 16,54%), e demais conf. Tabela.</t>
  </si>
  <si>
    <t>O Decreto n° 6.354/2018, publicado em 06/04/2018, autorizado pela Lei nº 5.436/2011, manteve a alíquota do Ente em 13,92% (incluso 2% de TX. ADM) e fixou alíquotas suplementares para os anos de 2018 a 2044, sendo 2018 (24,50%), 2019 (26,50%), 2020 (28,50%), 2021 (30,50%), 2022 (32,50%),, e demais constantes presentes na tabela do art.3º. Vigência em 01/04/2018(art.4º).</t>
  </si>
  <si>
    <t>A Lei n° 2539/2015, publicada em 11/11/2015, alterou a alíquota NORMAL do ente para 19,49%, manteve o percentual das alíquotas dos segurados em 11%, e fixou novas alíquotas suplementares para o período de 2015 a 2045, sendo 2015(13%), 2016(9%), 2017(10%), 2018(11%), 2019(12%), e demais constantes da tabela do art.1º A Lei entra em vigor em 01 de janeiro de 2016(art.2°).</t>
  </si>
  <si>
    <t>O art.13 da Lei n° 2004/2014, publicada em 19/12/2015, fixou alíquota NORMAL em 11 %, prevendo, ainda, um adicional de alíquota suplementar de 5,87%, até nova disposição em contrario. E para os servidores 11%.  A vigência da Lei é a partir de 01/01/2015 (art.92), prevendo noventena para os segurados (02/04/2015), art. 92, e  produção dos efeitos imediatos para o ENTE (art.92).</t>
  </si>
  <si>
    <t>Reanalisando-Conforme Orientação CGNAL-Para fins do Custeio e Parcelamento do débito, considere-se o seguinte estudo: (cinthia.machado em 13/04/2016: O art.13 da Lei n° 2004/2014, publicada em 19/12/2015, fixou alíquota NORMAL em 11 %, prevendo, ainda, um adicional de alíquota suplementar de 5,87%, até nova disposição em contrario. E para os servidores 11%.  A vigência da Lei é a partir de 01/01/2015 (art.92), prevendo noventena para os segurados (02/04/2015), art. 92, e  produção dos efeitos imediatos para o ENTE (art.92).</t>
  </si>
  <si>
    <t>A Lei n° 2783/2017, de 14/12/2017, publicada 15/12/2017, vigência no dia 15/12/2017, conforme art. 3º. O Município manteve a alíquota normal do ente em 13,68%, as dos servidores ativos, inativos e pensionistas em 11%  e estabeleceu o custeio suplementar para o período de 2017 a 2044, sendo: 2017 (15,54%), 2018 (16,61%), 2019 (17,68%), 2020 (18,75%) e 2021 (19,81%) e as demais alíquotas encontram-se na Tabela do art. 1° da referida Lei.</t>
  </si>
  <si>
    <t>Incidente sobre a totalidade da remuneração de contribuição dos servidores ativos, inativos e pensionistas. Lei Nº 1409/2012 prevê contribuição adicional do ente para recuperação do passivo atuarial e financeiro, com alíquota inicial de (exercício/%): 2012- 23%,2013-24,50%, 2014 - 26,00%, 2015-27,50%, 2016 - 29%, 2017 -30,5% de 2018 a 2041-32%.</t>
  </si>
  <si>
    <t>/Incidente sobre a totalidade da remuneração de contribuição dos servidores ativos, inativos e pensionistas. Lei Nº 1409/2012 prevê contribuição adicional do ente para recuperação do passivo atuarial e financeiro, com alíquota inicial de (exercício/%): 2012- 23%,2013-24,50%, 2014 - 26,00%, 2015-27,50%, 2016 - 29%, 2017 -30,5% de 2018 a 2041-32%.</t>
  </si>
  <si>
    <t>A Lei nº 1.546/2016-PUBLICADA: 29/06/2016  - VIGÊNCIA/EFEITOS - art. 89 e § único: 01/08/2017- até esta data os servidores continuam no RGPS. - Art. 1º: Institui RPPS. CUSTEIO-Arts. 12º A 16º: (ATIVOS – 11% -base art. 18, I e II), (INATIVOS - 11% -base art. 19,  I e II),  PENSIONISTAS - 11% -base art. 20,  I e II).       (ENTE - 11%-base art. 12,  I a V), (SUPLEMENTAR DE 01/08/2017 A 2051 - 7%-base art. 12,  I a V),  (Taxa de Adm. - Art. 88º- §2º  -  2%).</t>
  </si>
  <si>
    <t>Ailton Fernandes: A Lei de nº 2751/2016, publicada em 14/07/2016, com vigência para mesma data e efeitos para 01/01/2017, previu em art. 1º, alterações das alíquotas normal e suplementar do ente. Sendo, a suplementar, para período de 2017 a 2048. Passou a vigorar, para a alíquota normal, a porcentagem de 11,16%. Para as alíquotas suplementares segue percentual de acordo com a sequência apresentada: para o ano de 2017-8,34%, 2018-9,88%, 2019-13,00%,, 2020-2048-16,05%.</t>
  </si>
  <si>
    <t>A Lei nº 1292/2017, de 11/10/17 – PUBLICAÇÃO: 11/10/2017(Art. 3º). EFEITOS: 1/1/18(Art. 3º). Estabelece custeio (Art.1º) NORMAL do ENTE: 11,31%. SEGURADOS: 11%. SUPLEMENTAR para o período de 2018 a 2042, sendo: (2018 – 13%), (2019 – 14,63%), (2020 a 2042 – 15,02).</t>
  </si>
  <si>
    <t>COMPLEMENTANDO AS ALIQUOTAS SUPLEMENTARES: A LEI ABAIXO ESTABELECEU SUPLEMENTARES: Art. 13, III, b da lei nº 1923/2009 - A alíquota patronal de 22% está composta de 11% custo normal e 11% custo especial, para ser aplicada no ano de 2010, 2011, 2012, 2013 até o respectivo mês do ano de 2014.  Art. 13, IV - A alíquota de 31% é composta de 11% custo normal e 20% custo especial, para ser aplicada a partir da data de encerramento da alíquota estipulada no inciso III anterior.</t>
  </si>
  <si>
    <t>O art. 6º da  Lei nº 5227/2010, publicada em 22/12/2010,  estabelece a segregação de massa do respectivo regime próprio, criando um Plano financeiro e um Plano Previdenciário, fixando a alíquota normal do ente em 21,73%, com data de corte em 31 de março de 2010.</t>
  </si>
  <si>
    <t>O art. 4º da  Lei nº 5227/2010, publicada em 22/12/2010,  estabelece a segregação de massa do respectivo regime próprio, criando um Plano financeiro e um Plano Previdenciário, fixando a alíquota dos ativos em 11%, com data de corte em 31 de março de 2010.</t>
  </si>
  <si>
    <t>O art. 5º da  Lei nº 5227/2010, publicada em 22/12/2010,  estabelece a segregação de massa do respectivo regime próprio, criando um Plano financeiro e um Plano Previdenciário, fixando a alíquota dos ativos em 11%, com data de corte em 31 de março de 2010.</t>
  </si>
  <si>
    <t>A Lei nº 6.505/2017-DE: 28/06/2017- PUBLICADA: 29/06/2017, VIGÊNCIA/EFEITOS-art. 2º: 01/07/2017-ESTABELECE PLANO DE AMORTIZAÇÃO – artigos 1º, 2º e tabela: SUPLEMENTAR/PERÍODO: DE 2017 A 2051-sendo: (2017–0%), (2018–1%), (2019 – 2%)., (2020-3%), as demais constam na tabela, art. 2º.   O § 1º-Art. 2º - E S T A B E L E C E: “O Plano de amortização...será revisto nas revisões atuariais anuais...mediante Decreto.</t>
  </si>
  <si>
    <t>A LEI 3.222/2018 – EDIÇÃO/PUBLICAÇÃO/VIGENCIA: 15/05/2018 - ALTERA O PLANO DE CUSTEIO:  (SERVIDOR - 11%), (ENTE – 14,40%), SUPLEMENTAR/PERÍODO: DE 2018 A 2043: (2018 – 22,50%), (2019 -26,10%), (2020 – 29,70%), (2021-34,20%), (2022-38,70%),   demais constam na Norma.</t>
  </si>
  <si>
    <t>O art. 1º da Lei Municipal nº 1092/2013, de 24 de setembro de 2013, publicada em 24/09/2013 mantém o percentual da alíquota do ente em 11%, a partir de 01/01/2014 (art.2º).</t>
  </si>
  <si>
    <t>O art. 1º da Lei nº 1938 de 17 de dezembro de 2013, publicada em na mesma data, altera o percentual do ente para 15,60%, a partir de 17 de dezembro de 2013.</t>
  </si>
  <si>
    <t>A Lei nº 3556/2017, de 19/9/17 – PUBLICAÇÃO/VIGÊNCIA: 19/9/2017 - (Art. 94). Estabelece custeio (Art. 12) NORMAL do ENTE: (2017 - 16,30%) e (2018 - 16,29%). SEGURADOS: 11% (Art. 14/15/16). SUPLEMENTAR para o período de 2017 a 2042: (2017 – 16,50 %), ((2018 – 18,70 %),  (2019 – 22 %), (2020 a 2042 – 22,16 %).</t>
  </si>
  <si>
    <t>COMPLEMENTANDO: SUPLEMENTARES/PERIODO: 2006 A 2042: (A PARTIR DE OUTUBRO DE 2006 ATÉ SETEMBRO DE 2007 - 8,50%), (A PARTIR DE OUTUBRO DE 2007 - POR 420 MESES - ATÉ SETEMBRO DE 2042 - 13%),///A lei nº 650/2005 prevê no art.13 §7º que adicionalmente à contribuição de que trata inciso III deste artigo, todos os Órgãos e Poderes do Município, incluídas suas autarquias e fundações, a título de recuperação do passivo atuarial e financeiro, contribuirão com alíquota na razão de 4% (quatro por cento), com vigência nos termos do § 2º deste artigo, na razão de 8,50% (oito virgula cinqüenta por cento) a partir de outubro de 2006 e 13% (treze por cento) a partir de outubro de 2007, incidente sobre a totalidade da remuneração de contribuição dos servidores ativos, inativos e pensionistas, nos termos dos incisos I e II, durante um período de 420 (quatrocentos e vinte) meses, a contar da publicação desta Lei.</t>
  </si>
  <si>
    <t>COMPLEMENTANDO AS ALIQUOTAS SUPLEMENTARES: A LEI ABAIXO ESTABELECEU SUPLEMENTARES/PERÍODO: DE 2012 A 2045: (2012- 17,74%),  (2013-19,44%),  (2014-21,14%), (2015- 22,45%),  (2016-23,85%),  (2017-25,25%), (2018- 26,65%),  (2019-28,05%),  (2020-29,45%), e demais constantes na norma. /O Artigo 1º da Lei Complementar nº 46/2011, publicada em 21/07/2011, altera o § 6º e acresce o § 7º ao art. 13 da LC nº 30/2009 fixando novos percentuais de alíquotas suplementares para o período de 2012 a 2045, a partir de 01/01/2012.</t>
  </si>
  <si>
    <t>A Lei n° 1357/2017, de 21/12/2017, publicada EM 22/12/2017, vigência NA DATA DA PUBLICAÇÃO  - O Município  manteve o custeio normal do ente em 19%, a alíquota dos servidor ativo, inativo e pensionista e estabeleceu o custeio suplementar, para o período de 2017 a 2040, sendo: 2017 (14,50%), 2018 (16,00%), 2019 (17,50%), 2020 (19,00%), 2021 (21,50%), 2022 (23,00%) e as demais encontram´se ma tabela do art. 1° desta norma.</t>
  </si>
  <si>
    <t>REANÁILISE: A Lei Complementar nº 007/2016, de 07/12/2016, publicada em 08/12/2016, altera o percentual da alíquota NORMAL do ente para 14,93% e fixa alíquota suplementar para o ano de 2017 até 2050 em 4,02% (art. 1º). Vigência na data da publicação, com efeitos a partir de 01/01/2017 ( art. 2º). Desconsidera-se a noventena aplicada anteriormente, uma vez que refere-se  aos Incisos III e IV, do art. 46, da LC nº 002/2016.</t>
  </si>
  <si>
    <t>A Lei Complementar nº011/2017, de 30/11/2017, publicada em 05/12/2017, Vigência/Efeitos: 05/12/2017, que altera o percentual da alíquota suplementar para o ano de 2017 até 2050  (tabela do art. 2°), sendo: (2017 - 4,02%), (2018 - 5,77%), (2019 - 7,52%), (2020 - 9,27%), (2021 - 11,02%) e as demais encontram-se na tabela do art. 2° desta norma.</t>
  </si>
  <si>
    <t>Lei nº 3543/2018-DE: 10/09/2018 – PUBLICAÇÃO/VIGÊNCIA-ver art. 5º: 10/12/2018 - Estabelece custeio - Art. 2º: (ENTE - 13,14%),  (SEGURADOS: 11%), SUPLEMENTAR/Período: 2018 A 2040: (2018 – 15,22%), (2019 – 15,68%), (2020 – 16,14%), (2021 – 17,06%), (2022 – 20%), (2023 – 24%), (2024 – 28%), (2025 – 30%), (2026 A 2040 – 32,40%). O art. 6º - REVOGA AS LEIS Nº 3.369/2014 e 3.504/2017.</t>
  </si>
  <si>
    <t>ANÁLISE ATUAL (ANNE em 15/09/05): A Lei nº 522/2005 deu nova redação à Lei nº 456/2003. Observar, ainda, que este percentual incide sobre a totalidade da remuneração de contribuição.</t>
  </si>
  <si>
    <t>ANÁLISE ATUAL (ANNE em 15/09/05): A Lei nº 522/2005 deu nova redação à Lei nº 456/2003. Observar, ainda, que este percentual incide sobre o valor da parcela dos proventos que supere o limite máximo estabelecido para os benefícios do RGPS.</t>
  </si>
  <si>
    <t>O Dectreto nº 019/2010 para vigir em 01/01/2011 prevê uma alíquota normal de 15,60% e alíquotas suplementares de: 2,90% para o ano de 2011,4,40% -2012,5,90%-2013,7,40%-2014,8,60%-2015 até 2045.As contribuições incidirá sobre o salário família,diárias, ajuda de custo e auxílio reclusão.</t>
  </si>
  <si>
    <t>A Lei nº 678/2012, publicada em 06/11/2012, reestruturou o RPPS,mantendo o percentual de 11% da alíquota anteriormente vigente.</t>
  </si>
  <si>
    <t>A Lei nº 678/2012, publicada em 06/11/2012, com iníico de vigência em 01/01/2013, reestruturou o RPPS, mantendo o percentual de 11% da alíquota anteriormente vigente.</t>
  </si>
  <si>
    <t>- A Lei nº 819/2015, de 01/09/2015, publ. mesma data. VIGÊNCIA: (01/10/2015-ART. 3º). Os arts. 1º e 2º - Estabelecem alíquotas: PARA 2015: (SERVIDOR=11%), (NORMAL EMPREGADOR= 12,90%), (ESPECIAL EMPREGADOR=8,30%).e PARA 2016: (SERVIDOR=11%), (NORMAL EMPREG</t>
  </si>
  <si>
    <t>LEI Nº 1313/2017-DE: 10/10/2017-PUBLICADA: 10/10/2017-VIGÊNCIA PARA O ENTE NORMAL E SEGURADOS:  art. 3º: 10/010/2017 – VIGÊNCIA PARA CUSTEIO SUPLEMENTAR: art. 3º: 01/02/2018 –ESTABELECE CUSTEIO: (ENTE – 19,42%), SUPLEMENTARES/PERIODO: DE 2018 A 2044: (2018 – 9,25%), (2019 – 13,50%), (2020 – 17,75%), (2021  - 22%),(2022 - 26,25%), (2023 A 2044 – 30,74%).</t>
  </si>
  <si>
    <t>LEI Nº 1330/2017-DE: 10/10/2017-PUBLICADA: 10/10/2017-VIGÊNCIA PARA O ENTE NORMAL E SEGURADOS:  art. 3º: 10/010/2017 – VIGÊNCIA PARA CUSTEIO SUPLEMENTAR: art. 3º: 09/01/2018 –ESTABELECE CUSTEIO: (ENTE – 22%-INCIDENTE SOBRE a totalidade da remuneração de contribuição dos servidores ativos/inativos/pensionistas), (ATIVOS - 11%), (INATIVOS/PENSIONISTAS - 11%-%-INCIDENTE SOMENTE SOBRE A PARCELA QUE ULTRAPASSAR O LIMITE MÁXIMO ESTABELECIDO PARA OS BENEFICIOS DO RGPS),  SUPLEMENTARES/PERÍODO: DE 2018 A 2044: (2018 – 9,25%), (2019 – 13,50%), (2020 – 17,75%), (2021  - 22%),(2022 - 26,25%), (2023 A 2044 – 30,74%).</t>
  </si>
  <si>
    <t>LEI Nº 1.330/2017-DE: 26/12/2017-PUBLICADA: 26/12/2017-ALTERA O ART. 4º DA LEI Nº 1.313/2017 - SOMENTE A DATA DE VIGÊNCIA PARA CUSTEIO SUPLEMENTAR:-  art. 1º-Inc. I – alínea “b” – noventa dias após a publicação: 09/01/2018/ SUPLEMENTARES/PERÍODO: DE 2018 A 2044: (2018 – 9,25%), (2019 – 13,50%), (2020 – 17,75%), (2021  - 22%),(2022 - 26,25%), (2023 A 2044 – 30,74%).</t>
  </si>
  <si>
    <t>A Lei nº 1646/2016, publicada em 23/03/2016, com vigência para 01/04/2016 (art. 3), estabelece o percentual da alíquota normal do ente em 13%, bem como previu alíquota suplementar do ente, para o período de 2015 a 2049, sendo: 3% para 2016, 4% para 2017, 5% para 2018, 6% para 2019, 7% para 2020 e 8% para os anos de 2021 a 2049.</t>
  </si>
  <si>
    <t>A LEI Nº 734/2013-DE: 05/11/2013-PUBLICADA: 05/11/2013-VIGÊNCIA: 05/11/2013-VERT ART. 2º- DATA DA PUBLICAÇÃO-Não aplicada a noventena-Esta de refere aos segurados-Conforme Orientação Interna CGNAL/DRPSP- ALTERA PLANO DE CUSTEIO-Art. 1º: (ATIVOS/INATIVOS/PENSIONISTAS – 11%), (ENTE – 15,15%-incluído 2% de taxa de adm).</t>
  </si>
  <si>
    <t>COMPLEMENTANDO AS ALIQUOTAS SUPLEMENTARES: A LEI ABAIXO ESTABELECEU SUPLEMENTARES/PERÍODO: DE 2013 A 2042-(2013 – 7,96%), (2014 – 8,54%),   (2015 – 9,13%),  (2016 – 9,72%), (2017 – 10,30%), (2018 – 10,89%), (2019 – 11,48%), (2020 – 12,06%), as demais constam na Norma.  O art. 2º do Decreto n° 877/2013, publicado em 08/11/2013, fixa novos percentuais de alíquota suplementar para o período de 2013 a 2042, a partir de 08/11/2013. O § 2º, art. 2º da Lei nº 630/2010, estabelece que  o Plano de amortização será revisto nas avaliações atuariais anuais, sendo sua revisão estabelecida por ato do chefe do Poder Executivo.</t>
  </si>
  <si>
    <t>A Lei nº 1761/2018, De: 05/06/2018 - publicada em 05/06/2018, Vigência/efeitos: 01/07/2018 (art. 3°).  Altera o percentual de alíquota NORMAL do ENTE para 16,09%, incidente sobre a totalidade de contribuição dos servidores ativos, em disponibilidade remunerada, inativos e pensionistas (art. 1º,) manteve o percentual de 11% para os ativos, inativos e pensionistas e estabeleceu o custeio suplementar no período de 2018 a 2042, sendo: 2018 (8,98%), 2019 (10,22%),  2020 (11,46%), 2021 (12,70%), 2022 (13,94%) e as demais encontram-se no art. 1°. Estabeleceu ainda, 1% de taxa de administração do valor total das remunerações, proventos e pensões dos segurados vinculados ao RPPS, relativamente ao exercício financeiro anterior.</t>
  </si>
  <si>
    <t>O art. 1º da Lei nº 2317/2015, publicada em 16/09/2015, alterou o art. 13 da Lei nº 1202/2005, modificou o percentual da alíquota normal e suplementar do ente, estabelecendo a alíquota normal de 15,09% e suplementar de 2,91% para o período de 2016 a 2043. Vigência (art. 1º).</t>
  </si>
  <si>
    <t>A Lei n° 6331/2016, publicada em 08/08/2016, modificou o percentual da alíquota NORMAL do ENTE para 13,50% e fixou alíquotas suplementares de 2017 a 2041, sendo de 2017 (13,50%),2018 (14%),2019(14,50%),2020(15%)2021(15,50%), e demais constantes presentes na tabela do art. 1º. Vigência na data de publicação, com efeitos a partir de 01/01/2017. (art.2º).</t>
  </si>
  <si>
    <t>As contribuições dos ativos, inativos,  pensionistas e ente serão exigidas a partir do dia primeiro do mês seguinte ao nonagéssimo dia da publicação desta lei, sendo mantida, até essa data, a obrigatoriedade dos recolhimentos pelas alíquotas então vigentes</t>
  </si>
  <si>
    <t>A Lei nº 1.345/2018 pub. em 26.09.2018 com efeitos prospetivos a partir de 01.01.2019 (art. 2º) fixa alíquotas normal em 13,77 % e suplementar em 18,80 % para a recuperação do passivo atuarial, no período de 2019 a 2042.</t>
  </si>
  <si>
    <t>A Lei nº 1240/2010 estabelece alíquotas de contribuição suplementar para o plano de amortização de 1,60% para o ano de 2010, 3,10% para o ano de 2011, 4,60% para o ano de 2012, 6,10% para o ano de 2013, 7,60% para o ano de 2014 e 9,10% para o ano de 2015. Os anos posteriores encontram-se na tabela enviada junto com a lei até o ano de 2044 arquivada na pasta do município e em arquivo magnético no PIAU/CGNAL NA PASTA LEIS EQUILÍBRIO ATUARIAL.</t>
  </si>
  <si>
    <t>COMPLEMENTANDO AS ALIQUOTAS SUPLEMENTARES: A LEI ABAIXO ESTABELECEU SUPLEMENTARES/PERÍODO: DE 2010 A 2044: (2010 – 1,60%), (2011 – 3,10%), (2012 – 4,60%), (2013 – 6,10%), (2014 – 7,60%),   (2015 – 9,10%),  (2016 – 10,60%), (2017 – 12,10%), (2018 – 13,60%), (2019 – 15,10%), (2020 – 16,60%), (2020 – 18,10%),  as demais constam na Norma.  LEI Nº 1240/10-Publicada: 24/01/2011, acrescenta plano de amortização ao paragrafo 7º do inc III do art. 13 da lei nº 883/05, fixando novos percentuais de alíquotas suplementares para o período de 2010 a 2044, a partir de 24/01/211.</t>
  </si>
  <si>
    <t>A Lei n° 3553/2017, publicada em 24/01/2017, alterou a alíquota NORMAL do ente para 11,60% e fixou novas alíquotas suplementares para o período de 2017 a 2043, sendo 2017(13,94%), 2018(14,84%), 2019(15,74%), 2020(16,63%), 2021(17,53%), e demais constantes da tabela do art.1º Vigência na data da publicação com efeitos a partir de 01/01/ 2017(art.4°).</t>
  </si>
  <si>
    <t>A Lei nº 954/2018  - PUBLICADA em 08.3.2018  - VIGÊNCIA: efeitos retroativos a 01.01.2018 (Art. 6º), conf. a Portaria 402/08 - Art. 3º § 5º, pois a norma prevê aumento do custeio. Fixa alíquotas(Art. 4º/5º) normal em 14,11% e suplementar em 5,63%, para equacionamento do déficit atuarial no período janeiro de 2017 a dezembro 2032.</t>
  </si>
  <si>
    <t>A LC nº 188/2016-PUBLICADA/VIGÊNCIA:  23/12/2016-art. 3º- ESTABELECE ALIQUOTAS: (Segurados - 11%), (NORMAL - 16,84%), (SUPLEMENTAR-Período: 2016 a 2040- sendo: (2016 - 33,50%), (2017 - 34,50%), (2018 - 35,50%), (2019 - 36,50%), (2020 - 39%), demais conforme tabela do artigo 1º. Revoga a LC nº 164/2015 (art. 2º).</t>
  </si>
  <si>
    <t>A LC nº 188/2016-PUBLICADA/VIGÊNCIA:  23/12/2016-art. 3º- ESTABELECE ALIQUOTAS: (Segurados -12%), (NORMAL - 16,84%), (SUPLEMENTAR-Período: 2016 a 2040- sendo: (2016 - 33,502), (2017 - 34,50%), (2018 - 35,50%), (2019 - 36,50%), (2020 - 39%), demais conforme tabela do artigo 1º. Revoga a LC nº 164/2015 (art. 2º).</t>
  </si>
  <si>
    <t>A LEI Nº 3.219/2017 - DE: 06/09/2017-PUBLICAÇÃO: 6/09/2017 - VIGÊNCIA/EFEITO: 01/01/2018-(art. 3º) - altera a LEI Nº 2336/2006-Estabelece custeio-art. 1º: (ATIVOS – 11% - sobre A TOTALIDADE DE REMUNERAÇÃO DE CONTRIBUIÇÃO), (INATIVOS / PENSIONISTAS – 11% - sobre O VALOR DA PARCELA DOS PROVENTOS QUE SUPERE O LIMITE MÁXIMO ESTABELECIDO PARA OS BENEFÍCIOS DO RGPS), (ENTE – 20,87%- incluído 1% de taxa de administração/o percentual estabelecido é incidente sobre A TOTALIDADE DE REMUNERAÇÃO DE CONTRIBUIÇÃO DOS SERVIDORES ATIVOS, EM DISPONIBILIDADE REMUNERADA), SUPLEMENTARES/Período: DE 2018 A 2042 - SENDO: (2018 - 17,42%), (2019 - 17,70%), (2020 – 18%), (2021 – 18,30%), (2022 – 18,60%), (2023 – 18,90%), (2024 – 19,20%), (2025 – 19,55%), (2026 A 2042 – 20,26%).</t>
  </si>
  <si>
    <t>A Lei nº 3132/2017, de 6/9/17– PUBLICAÇÃO/VIGÊNCIA: 6/9/17(Art. 2º). EFEITOS: 1/1/2018(Art. 4º). Estabelece custeio: NORMAL do ENTE – 15,56%. SEGURADOS: 11%. SUPLEMENTAR no período de 2018 a 2042(Art. 1º), sendo: (2018 – 12,10%), (2019 – 13,39%), (2020 a 2042 – 13,97%).</t>
  </si>
  <si>
    <t>A LEI Nº 2950/2017-DE: 05/09/2017–PUBLICADA: 05/09/2017/ VIGÊNCIA: 01/01/2018-art- 3º/ALTERA LEI 1715/2005-ART. 13-ESTABELECE CUSTEIO-(art. 4º): (ATIVOS – 11%-S/ A TOTALIDADE DA REMUN. CONTRIBUIÇÃO), (INATIVOS / PENSIONISTAS – 11%-S/ O VALOR DA PARCELA QUE SUPERE O LIMITE ÁXIMO DO RGPS), (ENTE E SUPLEMENTAR: INCIDENTE SOBRE A TOTALIDADE DE REMUNERAÇÃO DE TODOS OS SERVIDORES-compreendendo: {ENTE NORMAL – 14,76%}, (SUPLEMENTAR-PERÍODO: DE 2018 A 2041: (2018 – 25%), (2019 – 28,05%), (2020 A 2041 – 33,76%).</t>
  </si>
  <si>
    <t>A Lei nº 2.110/2017- DE: 26/09/2017– PUBLICADA: 26/09/2017/ VIGÊNCIA:01/01/2018, conforme previsto no art. 3° (Esta Lei entra em vigor no primeiro dia do mês seguinte ao nonagésimo dia posterior da sua publicação). O Município manteve a alíquota normal do ente em 12,33%, a dos servidores ativos, inativos e pensionista em 12,33%, que incidirá sobre as parcelas dos proventos de aposentadoria e de pensão que superem o limite máximo estabelecido para os benefícios do RGPS  e estabeleceu o custeio suplementar noperíodo de 2018 a 2042, sendo: 2018 (29,00%), 2019 (32,25%), 2020 (38,93%), 2021 (42,00%) e as demais encontram-se no art. 1° desta Norma.</t>
  </si>
  <si>
    <t>O art. 13, incisos I e II da Lei nº 907/2014, de 23 de dezembro de 2014, publicada em 23/12/2014 mantém o percentual da alíquota, a partir de 01/01/2015 (art. 73).</t>
  </si>
  <si>
    <t>Cláudio.Soares – A Lei nº 1.001/2016, publicada em 14/06/2016, altera o percentual de alíquota NORMAL do ENTE para 16,00% (Art. 1º). ENCERRA a CONTRIBUIÇÃO através de alíquotas SUPLEMENTARES (Art. 2º). Vigência a partir de 01/01/2017, quando REVOGA a Lei nº 963/2015. Efeitos a partir de 01/01/2017, segundo o artigo 3º.</t>
  </si>
  <si>
    <t>A Lei nº 1063/2017, de 8/3/17 – PUBLICAÇÃO: 8/3/17(Art. 91) EFEITOS: a contar de 7/6/2017(Art. 90). Estabelece custeio (Art.12): NORMAL do ENTE: 11% SEGURADOS (Art. 14/15/16): 11%. SUPLEMENTAR para o período de 2017 a 2031(Art. 13) sendo: (2017 – 10%), (2018 – 11%), (2019 – 12%), (2020 – 13%), (2021 – 14%), e demais conf. Tabela.</t>
  </si>
  <si>
    <t>A Lei nº 1.642/2015(arts. 1º/ 4º), publ. em 28/10/2015, VIGÊNCIA: (27/01/2016-art. 3º), ESTABELECE ALÍQUOTAS: ENTE NORMAL: (14,85%), SUPLEMENTAR: PERÍODO: (DE 2016 A 2044), SENDO: (2016-11%), (2017-11,50%), (2018-12%), (2019-12,50%), as demais constam na planilha, art. 1º.</t>
  </si>
  <si>
    <t>A Lei nº 1760/2018, de 25/04/18 – PUBLICAÇÃO/VIGÊNCIA/EFEITOS (Art. 3º): a partir de 25/07/2018. Estabelece custeio SUPLEMENTAR (Art. 1º, § 7º) para o período de 2018 a 2044, sendo: (2018 – 12%), (2019 – 12,50 %), (2020 – 13 %), (2021 – 13,50 %), (2022 – 14 %), e demais conforme tabela.</t>
  </si>
  <si>
    <t>Incide sobre a parcela dos proventos que supere o limite máximo para os benefícios do RGPS.</t>
  </si>
  <si>
    <t>A Lei nº 1.414/2018, de 06.04.2018, publicação: 09.04.2018 – vigência: art. 3º 01.01.2019. Altera o inciso III e o § 7 da Lei 836/2006 – custeio: ART. 1º / 2º (ENTE – 11%), SUPLEMENTARES/PERÍODO: 2019 A 2041: (2019 – 23 %) (2020 A 2041 – 26,12%</t>
  </si>
  <si>
    <t>Alíquota adicional de 8,50% em 2011, majorando 1% a cada ano, até o ano de 2032, permanecendo a partir daí em 29,50% até o ano de 2041, conforme tabela enviada junto com a lei arquivada na pasta do município e em arquivo magnético no PIAU/CGNAL NA PASTA LEIS EQUILÍBRIO ATUARIAL.</t>
  </si>
  <si>
    <t>COMPLEMENTANDO AS ALIQUOTAS SUPLEMENTARES: A LEI ABAIXO ESTABELECEU SUPLEMENTARES/ Alíquota adicional conforme Anexo I: sendo: 2010- 7,92%, 2011 - 8,50% majorando 1% a cada ano, até o ano de 2032, permanecendo a partir daí em 29,50% até o ano de 2041../PERÍODO: DE 2010 A 2041: (2010- 7,92%),   (2011- 8,50%),  (2012- 9,50%),  (2013- 10,50%),  (2014-11,50%),  %),  (2015-12,50%),   (2016-13,50%),   (2017-14,50%),   (2018-15,50%),   (2019-16,50%),   (2020-17,50%),   (2021-18,50%),  demais constam na Norma.  LEI Nº 966/2010, publicada 30/09/2010, altera o inciso III e os parágrafos 4º e 7º do artigo 13 da lei 777/2006, fixando novos percentuais de alíquota suplementar para o período de 2011 a 2041, a partir de 01/01/2011.</t>
  </si>
  <si>
    <t>A Lei n° 1778/2018, de 27/7/2018 – PUBLICAÇÃO: 27/7/18 - EFEITOS/VIGÊNCIA PARA O ENTE: 1/1/2019 (Art. 1º, Incisos III e IV). Estabelece alíquotas(Art. 1º) ENTE NORMAL: 16,60%  - SEGURADOS: 11%  - SUPLEMENTAR: (2019 a 2040 = 7,24%).</t>
  </si>
  <si>
    <t>A Lei Complementar nº 2989/2017, de 09/01/2017, publicada em 10/01/2017, mantém o percentual de alíquota dos Segurados em 11% e do custo NORMAL do Ente em 14,60% (Tabela, anexo I).  Estabelece alíquotas suplementares para o período de 2016 a 2041, sendo: 2016 a 2017 (8,40%), 2018 (11,60%), 2019 (14,80%), 2020 (18,00%). Demais constantes na Tabela (Anexo I). Vigência em 10/01/2017 (art.3º).</t>
  </si>
  <si>
    <t>A Lei nº 1.857/2018 pub./vig. 14/06/2018 (art. 6º) com efeitos a partir de 01/01/2019 (art. 3º) fixa alíquota patronal em 12,80 % e dos segurados em 11 %. Ademais, estabelece alíquota suplementar para o equacionamento do déficit atuarial no período de 2019 a 2038 em 10,50 %.</t>
  </si>
  <si>
    <t>art.1° da Lei n° 2.399/2016, publicada em 06/09/2016- altera o art. 42 da Lei nº 1.532/2008-ESTABELECE CUSTEIO : Prevê que o percentual de contribuição do ente incide SOMENTE NA REMUNERAÇÃO DE CONTRIBUIÇÃO DOS SERVIDORES ATIVOS-SENDO: (SEGURADOS - 11%), (ENTE - 13,46%): SUPLEMENTARES DE 2016 A 2046-(2016 - 5%): (2017 - 6%), (2018 - 8%): (2019 - 10%), (2020 - 12%), as demais constam na tabela art. 1º. VIGÊNCIA: 06/09/2016 - ver art. 2º.</t>
  </si>
  <si>
    <t>A Lei n° 5.149/2017 - PUBLICAÇÃO: 15/12/2017 - VIGÊNCIA/EFEITO: 15/12/2017(art. 3ºI)-ALTERA A LEI Nº 3015/2001/ESTABELECE CUSTEIO: (ATIVO/INATIVOS/PENSIONISTAS – 11%), (ENTE - 11%-INCLUÍDO 0,50% DE TAXA DE ADM.), SUPLEMENTARES: (DE 2018 A 2043 -21,41%).</t>
  </si>
  <si>
    <t>Ailton Fernandes da Silva – MPS: A Lei de nº 4.452/2016, publicada em 28/10/2016, com vigência para a mesma data, e efeitos para 01/01/2017 previu em art. 1º, alterações das alíquotas normal e suplementar do ente. Sendo, a suplementar, para período de 2017 a 2042. Passou a vigorar, para a alíquota normal, a porcentagem de 16,74%. Para as alíquotas suplementares segue percentual de acordo com a sequência apresentada: para o ano de 2017- 2042 =6,74%.</t>
  </si>
  <si>
    <t>A Lei Municipal nº 3263/2017- DE: 31/10/2017– PUBLICADA: 31/10/2017/ VIGÊNCIA:01/01/2018, conforme previsto no art. 2°. O Município alterou a alíquota normal do ente para 12,04%, a dos servidores ativos, inativos e pensionista em manteve em 11%, que incidirá sobre as parcelas dos proventos de aposentadoria e de pensão que superem o limite máximo estabelecido para os benefícios do RGPS  e estabeleceu o custeio suplementar no período de 2018 a 2042, sendo: 2018 (14,43%) e de 2019 a 2042 (17,35%).</t>
  </si>
  <si>
    <t>A Lei nº 1.108/2011, publicada em 06/12/2011, revogou tacitamente a Lei nº 1.086/2011 impedindo os efeitos desta ultima que se dariam a partir de 01/12/2012. O art. 13, inciso I e II da Lei nº 1.108/2011, publicada em 06/12/2011, mantem o percentual da alíquota dos segurados em 11%. Vigência (art. 88).</t>
  </si>
  <si>
    <t>A Lei nº 1.108/2011, publicada em 06/12/2011, revogou tacitamente a Lei nº 1.086/2011 impedindo os efeitos desta ultima que se dariam a partir de 01/12/2012. O art. 13, inciso I a III da Lei nº 1.108/2011, publicada em 06/12/2011, modifica o percentual da alíquota normal do ente para 20% a partir de 01/01/2012, e no §2º estabelece alíquotas suplementares para o período de 2012 a 2045, sendo: 2,60% (2012), 4,70% (2013), 6,80% (2014), 8,90% (2015), 11% (2016), 13,10% (2017) e demais constantes na tabela do §2º. Vigência (art. 88).  joseana.wogel em 18/01/2016: O art. 1º da Lei nº 1.086/2011, publicada em 21/06/2011, modifica o percentual da alíquota normal do ente para 20% a partir de 01/01/2012, e estabelece alíquotas suplementares para o período de 2012 a 2045, de acordo com tabela anexa, sendo: 2,60% (2012), 4,70% (2013) e demais conforme tabela. Vigência (art. 2º).</t>
  </si>
  <si>
    <t>COMPLEMENTANDO AS ALIQUOTAS SUPLEMENTARES: A LEI ABAIXO ESTABELECEU SUPLEMENTARES/PERÍODO: DE 2012 A 2045: (2012- 2,60%),  (2013- 4,70%),  (2014-6,80%),  %),  (2015-8,90%),   (2016-11%),   (2017-13,10%),   (2018-15,20%),   (2019-17,30%),   (2020-19,40%),   (2021 A 2045 – 21,50%).  /A Lei nº 1.108/2011, publicada em 06/12/2011, revogou tacitamente a Lei nº 1.086/2011 impedindo os efeitos desta ultima que se dariam a partir de 01/12/2012. O art. 13, inciso I a III da Lei nº 1.108/2011, publicada em 06/12/2011, modifica o percentual da alíquota normal do ente para 20% a partir de 01/01/2012, e no §2º estabelece alíquotas suplementares para o período de 2012 a 2045, constantes na tabela do §2º. Vigência (art. 88).</t>
  </si>
  <si>
    <t>A Lei nº 1.831/2010, publicada em 18/10/2010, altera o percentual de alíquota MORMAL do ENTE para 14,80% (art. 1º). Estabelece o percentual de alíquota  SUPLEMENTAR do ENTE, até 2045, em 3,00% (art. 1º). Vigência em 18/10/2010 (art. 3º). Efeitos em 01/02/2011 (art. 2º).</t>
  </si>
  <si>
    <t>Previsão da alíquota de 19,20% para o período de 2014 a 2040.</t>
  </si>
  <si>
    <t>COMPLEMENTANDO AS ALIQUOTAS SUPLEMENTARES: A LEI ABAIXO ESTABELECEU SUPLEMENTARES/PERÍODO: DE 2013 A 2040:  (2013- 3,20%),  (2014-4,20%),   (2015-8,20%),   (2016-12,20%),   (2017-16,20%),   (2018-20,20%),   (2019-24,20%),   (2020-28,20%),   (2021  – 28,20%), demais constam na Norma. /“O Decreto nº 079/2013, publicado em 12/07/2013, revogou o Decreto nº 035/2012, fixando novos percentuais de alíquota suplementar para o período de 2013 a 2040, à partir de 12/07/2013, incidente sobre a totlaidade de remuneração de contribuição dos segurados.</t>
  </si>
  <si>
    <t>ANÁLISE ATUAL (ANNE em 22/12/05): Incidente sobre a totalidade da remuneração de contribuição.</t>
  </si>
  <si>
    <t>ANÁLISE ATUAL (ANNE em 22/12/05): Incidente sobre o valor da parcela dos proventos que supere o limite máximo estabelecido para os benefícios do RGPS.</t>
  </si>
  <si>
    <t>A Lei Municipal nº 1.373/2015, de 23/09/2015, publicada em 23/09/2015, altera o percentual da alíquota NORMAL do ENTE para 13,70% (Art. 1º). Estabelece novos percentuais de alíquotas SUPLEMENTARES para o período de 2016 a 2036 sendo, 2016 (12,60%), 2017 (13,60%), 2018 (14,60%), 2019 (15,60%), de 2020 a 2036 (17,00%) conforme artigo 1º. Vigência na data de publicação, com efeitos a partir de 01/01/2016 (art. 4º).</t>
  </si>
  <si>
    <t>Incidente sobre o valor da parcela dos proventos que supere o limite máximo estabelecido pelo RGPS.</t>
  </si>
  <si>
    <t>Fica determinado que o pagamento do 13º salário dos servidores municipais estatutários e celetistas  (ativos e inativos), Contrato ou Comissionado , seja efetuado no mês correspondente  ao do seu aniversário  de nascimento.</t>
  </si>
  <si>
    <t>O art. 1º e 2º da Lei nº 1564/2015, publicada em 16/09/2015, alterou o inciso III e o §7º do art. 13 da Lei nº 857/2005, modificou o percentual da alíquota normal e suplementar do ente, estabelecendo a alíquota normal de 14,25% e suplementar de 7,70% para o período de 2015 a 2042. Vigência (art. 3º).</t>
  </si>
  <si>
    <t>97744034104 em 27/12/2016: O art. 1º da Lei Municipal nº 2.740, publicada em 02/12/2016, prevê alíquota dos segurados em 11%, alíquota normal do ente em 13,50%, bem como fixa novos percentuais de alíquota suplementar, para o período de 2016 a 2041, sendo: 16,10% para 2016, 17,60% para 2017, 19,10% para 2018, 20,60% para 2019, 22,10% para 2020 e demais constantes da tabela. Vigência para 01/12/2016 (art.2º).</t>
  </si>
  <si>
    <t>O art. 1º da Lei Municipal nº 2.740, publicada em 02/12/2016, prevê alíquota dos segurados em 11%, alíquota normal do ente em 13,50%, bem como fixa novos percentuais de alíquota suplementar, para o período de 2016 a 2041, sendo: 16,10% para 2016, 17,60% para 2017, 19,10% para 2018, 20,60% para 2019, 22,10% para 2020 e demais constantes da tabela. Vigência para 01/12/2016 (art.2º).</t>
  </si>
  <si>
    <t>A Lei nº 1371/2017, de 30/11/17 – PUBLICAÇÃO: 1/12/2017. VIGÊNCIA/EFEITOS: 1/1/18(Art. 3º). Estabelece custeio (Art.1º) NORMAL do ENTE: 16,14%. SEGURADOS: 11%. SUPLEMENTAR para o período de 2018 a 2046, sendo: (2018 – 7,87%), (2019 – 9,95%), (2020 a 2046 – 11,02%).</t>
  </si>
  <si>
    <t>A Lei Municipal n° 1.918/2017, de 03/10/2017, publicada 03/10/2017, vigência no dia 01/01/2018, conforme art. 1º (prevê que as contribuições correspondentes as alíquotas de custo normal e suplementar, serão exigidas a partir de janeiro de 2018) - O Município alterou a alíquota normal do ente para 13,98%,   e estabeleceu o custeio suplementar para o período de 2018 a 2042 incidentes sobre a totalidade da remuneração de contribuição dos servidores ativos, inativos e pensionistas, sendo: 2018 (18,00%), 2019 (21,25%), 2020 (25,10%), 2021 (29,94%) e de 2022 a 2042 (30,10%.</t>
  </si>
  <si>
    <t>A Lei 5.764/2010, publicada em 24/12/2010, em seu artigo 1º segrega a massa criando um Fundo financeiro, com data de corte em 31/12/2008 e um Fundo Previdenciário com data de corte em 01/01/2009. A Lei 5.174/2005, em seu artigo 2º altera disposições do Regulamento de Custeio e Benefícios do sistema de Previdência Social dos servidores aprovado pela Lei 4.489/2000, fixando para os ativos, inativos e pensionistas, uma alíquta de 11%, respectivamente. A Lei 5.831/2011, em seu artigo 3º altera o inciso IV do artigo 3º do Regulamento de custeio e benefícios dos sistema de Previdência Social dos servidores, parovado pela Lei 4.489/2000, fixando auma alíquota para o Ente de 19,39%.</t>
  </si>
  <si>
    <t>ANÁLISE ATUAL (ANNE em 19/10/05):A Lei nº 5173/2005 deu nova redação à Lei nº 4457/99. Observar ainda que este percentua incide sobre a parcela dos proventos e das pensões que exceder a 50% do limite máximo estabelecido para os benefícios do RGPS de que trata o art. 201 da CF. Quando o beneficiário, na forma da lei, for portador de doença incapacitante este percentual incidirá apenas sobre as parcelas de proventos de aposentadoria e pensão que superem o dobro do limite máximo estabelecido para os benefícios do RGPS.</t>
  </si>
  <si>
    <t>ESTABELECE ALIQUOTAS: LEI Nº 5609-2009– DE 17-08-2009-REVOGA A ALÍNEA ‘A’-ART.37- Lei nº 4457/99, acrescido pela Lei nº 5542/09.</t>
  </si>
  <si>
    <t>LEI Nº/5723-2010-Débito até 30/04/2010-R$ 87.538.814,87-equivale a R$ 1.286.200,63 URM de junho/2010. Regras de pagamento. LEIS APORTE – LEIS Nºs/5611-2009, 5456-2008, 5356-2007, 5245-2006, 4887-2002. LEI Nº 5542-2009 (ESTABELECE ALIQUOTA DO ENTE NORMAL: (18,27%), SUPLEMENTAR: (1,53% e 3,15%-Incs. I, e II, art. 7º-da Lei nº 4457/99, respectivamente),</t>
  </si>
  <si>
    <t>-Laíze, 22/09/2004 - Houve equívoco por parte do consultor à época ao lançar esta alíquota para pensionista, pois o parágrafo único do art. 3º da Lei nº 4489/2000 determina que não incidirá contribuição sobre proventos de aposentadoria e benefício de pens</t>
  </si>
  <si>
    <t>AILTON FERNANDES: A Lei de nº 2.587/2016, publicada em 08/08/2016, com vigência para mesma data, previu em art. 1º, alterações das alíquotas normal e suplementar do ente. Sendo, a suplementar, para período de 2016 a 2041. Passou a vigorar, para a alíquota normal, a porcentagem de 11,03%. Para as alíquotas suplementares segue percentual de acordo com a sequência apresentada: para o ano de 2016-6,96%, 2017-7,36%, 2018-8,65%,, 2019-2041-10,40%. A partir de 2017, a alíquota normal do ente passa a ser de 11%.</t>
  </si>
  <si>
    <t>O art. 1º da Lei nº 1.148, de 2004 alt o disposto no art. 3º da lei nº 803, de 2001.</t>
  </si>
  <si>
    <t>O art. 1º da Lei nº 1.148, de 2004 alt o disposto no art. 3º da lei nº 803, de 2001</t>
  </si>
  <si>
    <t>A  Lei n° 2011/2012 altera alíquota de contribuição patronal do FAPS modificando o inciso VII do art. 3° da Lei n° 803/2001, alterados pela Lei n° 1904/201, estabelecendo que adicionalmente a contribuição previdenciária patronal, a título de recuperação do passivo atuarial e financeiro contribuirão com as alíquotas suplementares na razão de 5,50% no período de janeiro de 2013 a dezembro de 2036.</t>
  </si>
  <si>
    <t>A Lei n° 1658/2016, publicada em 18/10/2016, manteve o percentual da alíquota NORMAL do ENTE em 11% e fixou alíquotas suplementares de 2016 a 2042, sendo de 2016(7,53%), 2017 (8,53%),2018 (9,53%),2019(10,53%),2020(11,53%)e demais constantes presentes na tabela do art. 1º. Vigência na data de publicação, com efeitos a partir de 01/01/2016. (art.3º).</t>
  </si>
  <si>
    <t>O art. 1º da Lei Municipal nº 967/2015, publicada em 10/09/2015, altera o art. 30 da Lei Municipal nº 916/2014 e modifica o percentual da alíquota normal e suplementar do ente, estabelecendo a alíquota normal de 20,17% e suplementares para o período de 2016 a 2024, sendo: 6,93% (2016), 7,43% (2017), 7,93% (2018), 8,43% (2019), 8,93% (2020), e demais conforme art. 1º. Vigência (art. 2º).</t>
  </si>
  <si>
    <t>A Lei Municipal nº 2.598/2016-publicada: 26/12/2016- VIGÊNCIA: 01/01/2017-ver art. 2º).estabelece alíquota : ( SEGURADO ATIVO - 11%- SOBRE A TOTALIDADE DA REMUNERAÇÃO...), (SEGURADO APOSENTADO E PENSIONISTA - 11%-INCIDENTES SOBRE A PARCELA QUE EXCEDER A R$ 5.189,82, OU O LIMITE  ESTABELECIDO PARA O REGIME GERAL DE PREVIDENCIA SOCIAL). REVOGA A LEI Nº 2.542/2016.</t>
  </si>
  <si>
    <t>LEI Nº 2692/2018-DE: 28/08/2018– PUBLICAÇÃO: 28/08/2018/ - VIGÊNCIA: 01/01/2019 (art. 2º)- ALTERA O ART. 14-LEI Nº 1352/2002-ESTABELECE ALIQUOTAS- art. 1º: (ENTE TOTAL = 32,24%: (NORMAL – 18,12%) + (SUPLEMENTAR/PERÍODO: 2019 A  2042: - 14,12%). Art. 3º Revoga...a Lei Municipal nº 2.620/2017.</t>
  </si>
  <si>
    <t>A Lei Complementar nº 478/2002, publicada em 29/10/2002, segrega a massa com data de corte em 10/09/2001. A Lei Complementar nº 505/2004, em seu artigo 2º, Inciso I, letra c, fixa as alíquotas dos ativos inativos e pensionistas em 11% e no artigo 2º , inciso II, letrac fixa a alíquota do ente em 22%.</t>
  </si>
  <si>
    <t>“O art. 1° da Lei Complementar n° 723/2013, publicada em 31/12/2013, alterou o art. 2° da Lei n° 505/2004, mantendo o percentual da alíquota do ente 22%, a partir de 01/01/2013.”</t>
  </si>
  <si>
    <t>joana.tosta-16/3/2015-Recebida a Lei Complementar n° 750/2014 que altera o § 9° do art. 2° e inclui arts. 2°--A e 5°-B na Lei Complementar n° 505/2004 - que fixa alíquotas de contribuição previdenciária para fins de custeio do Regime Próprio de Previdência Social dos Servidores Públicos do Município de Porto Alegre e alterações posteriores, alterando o índice de atualização monetária aplicável às parcelas de alíquota suplementar pagas em atraso, autorizando a dação de bens imóveis e direitos de qualquer natureza para fins de amortização do déficit atuarial, bem como autorizando o parcelamento de débitos.</t>
  </si>
  <si>
    <t>A Lei n° 1.288/2016, publicado em 13/09/2016, fixou novos percentuais de alíquota suplementares para o período de 2016 a 2041, sendo: 2016 (8,20%), 2017 (9,20%), 2018 (10,20%), 2019 (11,20%),2020 (13,20%),2021 a 2041 (15,40%). Vigência a partir da publicação (art. 4º).</t>
  </si>
  <si>
    <t>A Lei n° 1.541/2018 –DE: 24/10/2018- PUBLICAÇÃO: 24/10/2018 – VIGENCIA-art. 2º:  01/02/2019 (*Nesse período já consta portanto, a noventena prevista para os segurados - § 6º-art. 195º-C.F)– ESTABELECE: Altera-Incisos I, II, III- art. 13º-LEI Nº 695/2005-CUSTEIO: (ATIVOS/INATIVOS/PENSIONISTAS–12%), (NORMAL–12%),  SUPLEMENTAR: (SUPLEMENTAR/período: 2018 a 2043 – 12,90%).</t>
  </si>
  <si>
    <t>Incidente sobre a totalidade da remuneração de contribuição .</t>
  </si>
  <si>
    <t>Incidente sobre o valor da parcela doas proventos que supere o limite máximo estabelecido para os benefícios do RGPS.</t>
  </si>
  <si>
    <t>LEI Nº 1098/2017-DE: 06/03/2017– PUBLICAÇÃO: 06/03/2017/ - VIGÊNCIA: 06/03/2017 (art. 3º-DATA DE PUBLICAÇÃO)-ALTERA O ART. 13º-LEI Nº 800/2011-ESTABELECE CUSTEIO-art. 1º-sendo:  (ENTE NORMAL – 14,30% - sobre a totalidade da remuneração de contribuição dos servidores ativos, em disponibilidade remunerada, inativos e pensionistas...), SUPLEMENTARES/PERÍODO: 2017 A 2046-SENDO: (6,30% - 2017), (7,30% - 2018), (8,00% - 2019), (10,00% - 2020)..../sobre a totalidade da remuneração de contribuição dos servidores ativos, inativos e pensionistas...</t>
  </si>
  <si>
    <t>LEI Nº 1098/2017-DE: 06/03/2017– PUBLICAÇÃO: 06/03/2017/ - VIGÊNCIA: 06/03/2017 (art. 3º-DATA DE PUBLICAÇÃO)-ALTERA O ART. 13º-LEI Nº 800/2011-ESTABELECE CUSTEIO-art. 1º-sendo:  (ENTE NORMAL – 14,30% - sobre a totalidade da remun. contribuição servidores ativos, em disponibilidade remunerada, inativos e pensionistas...), SUPLEMENTAR/PERÍODO: 2017 A 2046-SENDO: (6,30% - 2017), (7,30% - 2018), (8,00% - 2019), (10,00% - 2020).../sobre a totalidade da remuneração de contribuição dos servidores ativos, inativos e pensionistas...</t>
  </si>
  <si>
    <t>A Lei nº 1.746, de 14/11/2012(data de pulicação e início de vigência) dispõe que: Adicionalmente à contribuição de todos os órgãos e Poderes do Município, incluídas suas autarquias e fundações, a tpitulo de recuperação do passivo atuarial e financeiro, contribuirão com alíquota suplementar da seguinte forma: 2013 - 16,49%, 2014 - 17,99%, 2015 - 19,49%, 2016 - 20,99%, 2017 - 2045 - 22,19%.</t>
  </si>
  <si>
    <t>A LEI Nº 2057/2017-DE: 19/04/2017–PUBLICADA: 19/04/2017/ VIGÊNCIA: 19/04/2017-art- 3º/ALTERA LEI 1764/2012-ART. 13-ESTABELECE ALIQUOTA SUPLEMENTAR-PERÍODO: DE 2017 A 2045: (2017 – 22,19%), (2018 – 23,39%), (2019 – 24,59%), (2020 – 25,79%), as demais constam na tabela na referida Norma.</t>
  </si>
  <si>
    <t>O art. 1º da Lei nº 763, de 08 de setembro de 2014, publicada em 08/10/2014, estabelece 11,83%, a partir de 08/10/2014.</t>
  </si>
  <si>
    <t>Lei Municipal nº 2.240/2017-DE:10/08/2017 – PUBLICADA: 10/08/2017/ VIGÊNCIA: 10/08/2017 – art. 4º.ESTABELECE CUSTEIO: ente normal 11%, incidentes sobre a totalidade da remuneração de contribuição, ativos, inativos e pensionistas 11%,  (SUPLEMENTARES/PERÍODO: de 2015 a  2044 - sendo: (2015 – 9,41%), (2016 - 10,10%), (2017 - 10,80%), (2018 - 11,49%), (2019 - 12,18%), (2020 - 12,88%), (2021 - 13,57%) e as demais encontram-se no inciso IV do art. 1° desta norma.</t>
  </si>
  <si>
    <t>O art. 1° da Lei n° 2.233/2015, publicada em 28/09/2015, com vigência para mesma data, definiu o percentual da alíquota dos segurado em 11%, bem como a normal do ente em 17,98%, com vigência para 01/01/2016. Ainda no art. 1º, prevê alíquotas suplementares para o período de 2015 a 2042, sendo: 14,00% para 2015, 15,50% para 2016, 17,15% para 2017 e 18,46% de 2018 a 2042.</t>
  </si>
  <si>
    <t>LEI Nº 8.152/2017-DE: 19/09/2017 - PUBLICADA: 21/09/2017 - VIGÊNCIA: DATA DA PUBLICAÇÃO-21/09/2017. - ALTERA A LEI Nº 6500/2007 - ART. 1º- temos: 1) -  .. ART. 22 - Os Incs. I e II do art. 21 - serão de: (ENTE - 16,50%), (SEGURADOS - 11%), 2), 2) -   .. § 14-ART. 22 - ...Adicional para recuperação do passivo - SUPLEMENTAR/PERÍODO: DE 2016 A 2044: 22%) - SOBRE a totalidade de remuneração dos servidores ativos, inativos, pensionistas.</t>
  </si>
  <si>
    <t>LEI 1399-2017-DE: 29/11/2017 - PUBLICADA: 29/11/2017 – EFEITOS (conforme  arts. 1º-Incs. III e IV): 01/01/2018-Estabelece custeio:   (ATIVOS/APOSENTADOS/PENSIONISTAS - 11%), (ENTE – 15,89%) SUPLEMENTAR- DE 2018 A 2035: (2018 – 10,73%), (2019 – 12%), (2020 – 14,50%),(2021 A 2035 – 17,47%).</t>
  </si>
  <si>
    <t>Incidentes sobre o valor da parcela dos proventos que supere o limite máximo estabelecido para os benefícios do RGPS, sendo que, em relação aos inativos portadores de doenças incapacitantes, assim definidas em lei, a contribuição incidirá sobre o valor da parcela dos proventos que superem o dobro desse limite.</t>
  </si>
  <si>
    <t>A Lei nº 61 de 1997 altera o art. 191 da Lei nº 52/1991 e vincula os servidores nomeados a partir desta data ao INSS. e prevê que as aposentadorias e pensões serão complementadas pelo município através do FAPS. A Lei nº 62/1997altera a Lei nº 66/1991 e institui o Fundo de aposentadoria e pensão complementar - FAPS destinado ao custeio de aposentadorias e pensões complementares aos ocupantes de cargo de provimento efetivo e servidores do quadro em extinção, quais sejam: 5% para os servidores efetivos aposentados e pensionistas nomeados anteriormente a lei nº 62/1997, 2% servidores afetivos nomeados a partir da lei n 62/1997, 2% para os servidores do quadro único em extinção e 9% para o município sobre a folha desses servidores.</t>
  </si>
  <si>
    <t>Ailton Fernandes: A Lei de nº 1.582/2016, publicada em 21/09/2016, com vigência para a mesma data e efeito para 01/01/2017, previu em art. 1º, alterações das alíquotas normal e suplementar do ente. Sendo, a suplementar, para o período de 2017-2042. Passou a vigorar, para a alíquota normal, a porcentagem de 16,35%. Para as alíquotas suplementares segue percentual de acordo com a sequência apresentada: para o ano de 2017-18,00%, 2018-22,43, 2019-26,67%, 2020-2042-28,25%.</t>
  </si>
  <si>
    <t>Segundo o disposto no § 3º do art. 14 incide contribuição sobre o 13º salário.</t>
  </si>
  <si>
    <t>Além de incidir contribuição sobre a diferença do salário para quem recebe acima do valor teto limite estabelecido para o RGPS, segundo o disposto no § 3º do art. 14 incide contribuição, também, sobre o 13 salário.</t>
  </si>
  <si>
    <t>Pela Lei nº 1.065, de 05/12/2012 (data de publicação e início de vigência), o custeio suplementar previsto na Lei nº 489/2006 com alterações feitas pela Lei nº 873/2010(vide registros abaixo), passa a vigorar da seguinte forma: 2013-3%, 2014 - 4%, 2015 - 5%, 2016 - 6%, 2017 - 7%, 2018 - 8%, 2019 - 9%, 2020 a 2043 - 10,50%.</t>
  </si>
  <si>
    <t>A Lei nº 1.888/2017, de 19/6/17 – PUBLICAÇÃO/VIGÊNCIA: 19/06/2017(Art. 2º). Estabelece custeio (Art.1º): NORMAL do ENTE para 17,52%. SUPLEMENTAR para o período de (2017 a 2031 – 11,50%).</t>
  </si>
  <si>
    <t>A Lei nº 3018/2017 de 30/11/16 – PUBLICAÇÃO: 30/11/16 - EFEITOS/VIGÊNCIA: 1/1/2018(Art. 4º). Estabelece custeio (Art. 1º) - NORMAL do ENTE: 12,52% - SEGURADOS: 11%. SUPLEMENTAR para o período de 2018 a 2042(Tabela), sendo: (2018 – 10,02%), (2019 – 12,60%), (2020 a 2042 – 13,19).</t>
  </si>
  <si>
    <t>A Lei nº 2.978/2018 publicada e vigente em 23.10.2018 altera o artigo 3º da Lei nº 1426/2000 fixando alíquota suplementar para equacionamento do déficit atuarial no período de 2018 a 2045, sendo: 2018 = 25,50 %, 2019 = 27,50 %, 2020 = 30 %, 2021 = 32,50 %, 2022 = 35 %. As demais, constam de anexo à norma.</t>
  </si>
  <si>
    <t>Observa-se o princípio da noventena no art. 17 da Lei Municipal nº 3064/2010 que reestrutura  o FAPESE. O art. 3º, § 3º estabelece o valor de 1,5% para Taxa de Administração.</t>
  </si>
  <si>
    <t>Observa-se o princípio da noventena no art. 17 da Lei Municipal nº 3064/2010 que reestrutura  o FAPESE. O art. 3º, § 3º estabelece o valor de 1,5% para Taxa de Administração.  Art. 3º, § 2º - A título de  recuperação do passivo atuarial o Município contribuirá com alíquotas suplementares de: 19,60% à partir de janeiro de 2010, 21,60% - em 2011, 23,60% - 2012, 25,60% - 2013, 27,60% - 2014, 29,60% - 2015.Os próximos anos estão descritos no art. 2º desta Lei arquivada na pasta do Município.</t>
  </si>
  <si>
    <t>COMPLEMENTANDO AS ALIQUOTAS SUPLEMENTARES: A LEI ABAIXO ESTABELECEU SUPLEMENTARES/PERÍODO: DE 2010 A 2043: (2011- 21,60%),   (2012- 23,60%), (2013-25,60%),  (2014-27,60%), (2015- 29,60%),  (2016-31,60%),  (2017-33,60%), (2018- 35,60%),  (2019-37,60%),  (2020-39,60%), (2021-41,60%),(2022 A 2043-42,40%). /O artigo 1º da lei nº 3064/10, publicada em 22/12/2011, fixa novos percentuais de alíquota suplementares para o período de 2010 a 2043 , a partir de 22/12/2011.</t>
  </si>
  <si>
    <t>LEI Nº 1301/2017-DE: 14/09/2017 - PUBLICADA: 14/09/2017 – VIGÊNCIA: 01/01/2018(ART. 4º)-ESTABELECE ALTERAÇÃO DO CUSTEIO (arts. 1º/3º): ...ALTERA A LEI Nº 1238/2016 - ESTABELECE ALIQUOTAS: (ENTE TOTAL - 22,95%-sendo: NORMAL - 11%  e SUPLEMENTAR /2017 – 12,39%)-...Adicional para recuperação do passivo - (SUPLEMENTAR DE 2018 A 2038 - 10,56%). VIGÊNCIA: 01/01/2018-art. 4º.</t>
  </si>
  <si>
    <t>Complementando: O § 3º, art. 12 da Lei nº 1.304/2010, de 29/12/2010, publ. em 21/01/2011, estabelece que:  o valor anual da taxa de administração mencionada no parágrafo anterior será de 2%(dois por cento)....</t>
  </si>
  <si>
    <t>O art. 14 da Lei nº 1.304/2010, de 29/12/2010, publ. em 21/01/2011, modifica o percentual da alíquota do ente para 16%, A PARTIR DE 1º/01/2011 (art. 77º). “Ficam revogadas as Leis nºs  663/2002, 764/2003, 815/2004, 1042/2004 e ...dispositivos da Lei 300/94.....”. (art. 78º).</t>
  </si>
  <si>
    <t>O art. 15 da Lei nº 1.304/2010, de 29/12/2010, publ. em 21/01/2011, modifica o percentual da alíquota para 15% (inativos/pensionistas), A PARTIR DE 1º/01/2011 (art. 77º). “Ficam revogadas as Leis nºs  663/2002, 764/2003, 815/2004, 1042/2004 e ...dispositivos da Lei 300/94.....”(art. 78º).</t>
  </si>
  <si>
    <t>A lei nº 813/2010 prevê uma alíquota de contribuição normal 12,75% a partir de 01/01/2011 sobre a totalidade da remuneração de contribuição dos servidores ativos, inativos e pensionistas prevê alíquotas suplementares de 9,75% para o ano de 2010,10,75% para 2011, 11,75% para 2012, 12,75% para 2013 e 13,75% para o ano de 2014. Os anos posteriores encontram-se na tabela enviada junto com a lei até o ano de 2045 arquivada na pasta do município e em arquivo magnético no PIAU/CGNAL NA PASTA LEIS EQUILÍBRIO ATUARIAL</t>
  </si>
  <si>
    <t>COMPLEMENTANDO AS ALIQUOTAS SUPLEMENTARES: A LEI ABAIXO ESTABELECEU SUPLEMENTARES/PERÍODO: DE 2010 A 2045: (2010- 9,75%), (2011- 10,75%),   (2012- 11,75%), (2013-12,75%),  (2014-13,75%),  %),  (2015-14,75%),  (2016-15,75%),  (2017-16,75%),  (2018-17,75%),  (2019-18,75%),  (2020-19,75%),  (2021-20,75%), demais constam na Norma./O art. 1 da lei nº 813/2010, publicada 20/04/2010,altera o artigo 13 da lei 492/2005,fixando novos percentuais de alíquota suplementar para o período de 2010 a 2045, a partir de 01/01/2011.</t>
  </si>
  <si>
    <t>Lei n° 3051/2016-Publicada: 30/12/2016-VIGÊNCIA: 01/01/2017-ver art. 1º. Altera a redação do Inc. II-§ 7º - art. 13- Lei nº 2309/2007-Estabelece alíquotas-Art. 1º: (NORMAL – 14,01%), SUPLEMENTARES-PERÍODO: 2017 A 2042:  (2017 – 12,61%), (2018 – 14%), (2019 – 16,66%), (2020 – 20,40%), (2021 A 2042 – 21,98%).</t>
  </si>
  <si>
    <t>A Lei nº 4676/2018 publicada em 15.05.2018 e vigente em 01.04.2018 fixa alíquota normal 14,90 % suplementar para equacionamento do déficit atuarial no período de 2018 a 2045 sendo: 2018 = 15,96 %, 2019 = 17,12 %, 2020 = 18,28 %, 2021 = 19,44 %, 2022 = 20,61 %. As demais constam do art. 2º.</t>
  </si>
  <si>
    <t xml:space="preserve">	A Lei nº 4676/2018 publicada em 15.05.2018 e vigente em 01.04.2018 fixa alíquota normal 14,90 % suplementar para equacionamento do déficit atuarial no período de 2018 a 2045 sendo: 2018 = 15,96 %, 2019 = 17,12 %, 2020 = 18,28 %, 2021 = 19,44 %, 2022 = 20,61 %. As demais constam do art. 2º.</t>
  </si>
  <si>
    <t>A LEI Nº 6296/2018- DE: 21/12/2018 - PUBLICAÇÃO: 21/12/2018 - VIGÊNCIA-ART 4º: 01/01/2019- ESTABELECE ARRECADAÇÃO ESPECIAL DOS PODERES/NA RAZÃO DE 25,96% PARA 2018, mantendo o incremento anual de 3,75% até o ano de 2028, e passando à razão de 111,08% a partir do ano de 2029 ATÉ O ANO DE 2043, conforme disposto na tabela/SUPLEMENTARES - PERÍODO: 2019 A 2043: (2019 – 29,71%), (2020 – 33,46%), (2021 – 37,21%),(2022 – 40,96%), (2023 – 44,71%), as demais suplementares constam na tabela da legislação. O art. 5º Revoga a Lei nº 6174/2017.</t>
  </si>
  <si>
    <t>DECRETO N° 032/2017-DE: 11/09/2010-PUBLICADA: 11/09/2017-VIGENCIA: 01/09/2017 – ART. 2º-§ ÚNICO/ESTABELECE CUSTEIO  SUPLEMENTAR/PERÍODO: DE 2017 A 2042 : (2017 – 3,97%), (2018   - 5,36%) (2019 – 6,75%), (2020 – 8,14%),  demais constam na norma. (LEGISLAÇÃO QUE AUTORIZA REVISÃO DO PLANO DE AMORTIZAÇÃO POR ATO DO PODER EXECUTIVO - Lei n° 724/2011- ART. 2º § 2º).</t>
  </si>
  <si>
    <t>O art. 1º da Lei n° 5.333/2016, publicada em 23/09/2016, com vigência para a mesma data, prevê alíquota normal do ente em 13,98 e traz projeção das alíquotas suplementares para o período de 2016 a 2039, sendo: 12,50% para 2016, 13,50% para 2017, 14,50% para 2018, 15,50% para 2019, 17,50% para 2020 e demais constantes da tabela.</t>
  </si>
  <si>
    <t>a Lei 4.585/2005, em seu artigo 1º revoga o artigo 12 da Lei 3.693/2005 e acrescenta os artigos 12-A, 12-B, 12-c e 12-D. Segrega a massa, criando um Plano Financeiro e um Plano Previdenciário, com data de corte em 30/10/2006. O artigo 3º altera o Inciso II do artigo 13 da Lei 3.693/2005 fixando a alíquota dos Ativos, Inativos e Pensionistas em 11%. A Lei 4.910/2011, em seu artigo 1º altera o inciso III, do artigo 13 da Lei nº 3.693, fixando a alíquota do ente em 16,07%.</t>
  </si>
  <si>
    <t>A Lei nº 5774/2016 - EDITADA E PUBLICADA EM 22/12/2016 - que altera a Lei nº 3693/2005- estabelece 0,5% de taxa de adm.-(Art. 2º).</t>
  </si>
  <si>
    <t>“O art. 1º do Decreto n° 117/2016, publicada em 06/12/2016, vem  fixando alíquotas suplementares para o Plano Previdenciário Capitalizado no período de 2016 a 2048, SENDO: 2016(3%), 2017(3,72%),  2018(4,05%),2019(4,38%), 2020(4,71%)...  VIGÊNCIA a partir de 06/12/2016 (conforme artigo 3°).”</t>
  </si>
  <si>
    <t>A Lei nº 2951/2018, De: 24/04/2018 - publicada em 26/04/2018, Vigência/efeitos: 01/01/2019, altera o percentual de alíquota normal do ENTE para 17,61%, incidente sobre a totalidade da remuneração de contribuição dos servidores ativos, em disponibilidade remunerada, inativos e pensionistas, e custo suplementar, incidente sobre a totalidade da remuneração de contribuição dos segurados ativos, inativos e pensionistas (art. 1º). Estabelece o percentual de alíquota SUPLEMENTAR para o período de 2019 a 2042, sendo: (2019 - 12,48%), (2020 - 12,65%), (2021 - 12,95%), (2022 - 13,15%) e de ( 2023 a  2042 - 13,37%). .</t>
  </si>
  <si>
    <t>O art. 1° da Lei n° 6.385/2013, publicada em 22/03/2013, alterou o art. 159 da Lei n° 5.066/2006, modificando o percentual da alíquota do ente para 18,43%, a partir de 22/03/2013, incidente sobre a remuneração de contribuição definida no § 2° do art. 159 da Lei nº 5.066/2006.</t>
  </si>
  <si>
    <t>O art. 1° da Lei nº 6.385/2013, publicada em 22/03/2013, alterou o art. 159 da Lei nº 5.066/2006, mantendo o percentual de 11% da alíquota anteriormente vigente, incidente sobre a remuneração de contribuição definida no § 2° do art. 159 da Lei nº 5.066/2006.</t>
  </si>
  <si>
    <t>O art. 1° da Lei n° 6.980/2016, publicada em 22/12/2015, com vigência para mesma data, altera o art. 162 da Lei 5.066/06, estabelecendo o percentual das alíquotas suplementares, para o período de 2016 a 2040, sendo: 37,25% para 2014, 38,45% para 2015 e 41,6% de 2016 a 2040.</t>
  </si>
  <si>
    <t>O Decreto nº 481 de 26.06.2018 – PUBLICAÇÃO/VIGÊNCIA 4.7.2018. Autorizado a alterar custeio por meio de Decreto (vide: § 1º - art. 2º - Lei nº 7.528/2015).”Fixa a alíquota( Arts. 1º /2º) ENTE NORMAL: (14,18% - 2018) e (14,86% - 2019). SUPLEMENTAR para o período de 2018 a 2041, sendo: (2018 - 17,12%), (2019 - 18,49%), (2020 a 2041 - 23,40%). Revoga os Decs. nº 334/2017 e 855/2017.</t>
  </si>
  <si>
    <t>O art. 1º da Lei nº 2.597/2016, publicada em 01/07/2016, mantém o percentual da alíquota normal do ente em 17,14% e suplementares para o período de 2016 a 2035, sendo: 43% (2016), 48% (2017), 53% (2018), 58% (2019), 63% (2020) e demais conforme tabela do art. 1º, a partir de 01/07/2016. Vigência (art. 3º).</t>
  </si>
  <si>
    <t>A Lei nº 1.512/2018 pub./vig. em 17/07/2018 (art. 3º) fixa a alíquota suplementar para o equacionamento do débito atuarial no período de 2018  a 2040, sendo: : (2018 = 21,08 %), (2019 = 21,60 %), (2020 – 22,50 %), (2021 23,50 %) e (2022 = 24,50 %). A demais alíquotas constam da norma.</t>
  </si>
  <si>
    <t>LEI Nº 2860/2018, publ. 23/07/2018/VIGÊNCIA: 01/01/2019 – ver no art. 1º- altera o art. 13 – Lei nº 1.846/2006 - CUSTEIO SUPLEMENTAR/PERIODO: DE 2019 A 2042: (2019 – 17,50%), (2020 – 20%), (2021 - 22,50%), (2022 A 2042 – 25,19%). O art. 13º-§ 4º-estabelece a taxa de administração em 1,10%...relativamente ao exercício financeiro anterior.</t>
  </si>
  <si>
    <t>A Lei n° 4035/2018, de 8/5/2018 – PUBLICAÇÃO/VIGÊNCIA: 8/5/18 (Art. 3º), não retroage conf. Art. 3º § 5º da Portaria 402/08. Estabelece alíquotas (Art. 1°) ENTE NORMAL: 14,10% - SEGURADOS: 11% - SUPLEMENTAR: Para o período de 2018 a 2045, sendo: (2018 – 29,98%), (2019 – 31%), (2020 – 32%), (2021– 33%), (2022 - 34%) demais períodos conforme Inciso IV. do Art. 1º).</t>
  </si>
  <si>
    <t>Incidente sobre a base de cálculo das contribuições, inclusive sobre a gratificação natalina.</t>
  </si>
  <si>
    <t>Incidente sobre a parcela dos proventos de pensões e sobre a gratificação natalina que supere o limite máximo estabelecido para o RGPS,</t>
  </si>
  <si>
    <t>A Lei nº 5.362/2018 pub./vig. em 29/05/2018 (art. 6º) estabelece alíquota suplementar para o equacionamento do débito atuarial com data base em dezembro 2016, para o período de 2018  a 2043, sendo: (2018 = 18 %), (2019 = 21 %), (2020 = 24 %), (2021 = 27 %) e (2022 = 30 %). As demais alíquotas constam da norma (art. 3º).</t>
  </si>
  <si>
    <t>A Lei de nº 1019/2016, publicada em 25/10/2016, com vigência para mesma data, previu em art. 1º, alterações das alíquotas normal e suplementar do ente. Sendo, a suplementar, para período de 2017 a 2045. Passou a vigorar, para a alíquota normal, a porcentagem de 11%. Para as alíquotas suplementares segue percentual de acordo com a sequência apresentada: para o ano de 2017-14%, 2018=16%, 2019-18%, 2020=20%, 2021-22%. As demais conforme tabela desta Lei.</t>
  </si>
  <si>
    <t>A Lei nº 3.288/2014, EDIÇÃO/PUBLICAÇÃO em 15/7/2014(Art. 2º). VIGÊNCIA/EFEITOS: 01/01/2014 (Art. 2º). ESTABELECE CUSTEIO: (ENTE – 13,62% - Art. 1º - Será possível aplicar o disposto neste artigo, VEZ QUE A NORMA ESTÁ RETROAGINDO, porém NÃO ESTÁ MODIFICANDO O PERCENTUAL VIGENTE. Observado no caso, o contido na Nota Conjunta CGNAL/CGACI/ Nº 01/2015</t>
  </si>
  <si>
    <t>A Lei nº 1.754/2017-DE: 07/02/2017 – PUBLICADA: 07/02/2017/ VIGÊNCIA: 01/01/2017 – art. 2º - Registrado esta data tendo em vista que está mantendo as alíquotas que estavam vigentes./ESTABELECE CUSTEIO: (SEGURADOS – 11%), (ENTE NORMAL 11%), SUPLEMENTARES/PERÍODO: de 2017 a 2045-sendo: (2017 – 18,80%), (2018 – 20,80%), (2019 – 22,80%), (2020 – 24,80%), (2021 – 26,80%), as demais constam no Inc. III-art. 13º-alterado pelo art. 1º desta norma.</t>
  </si>
  <si>
    <t>ANÁLISE ATUAL (ANNE em 01/12/05): Incidente sobre a totalidade da remuneração de contribuição.</t>
  </si>
  <si>
    <t>obs. p/ inativos e pensionistas- O art. 2º, da  Lei nº 910/2005 alterou a redação do art. 13, II, da Lei nº 894/05, adequando a base de cálculo a EC 47/05 (inativos portadores de doenças incapacitantes).</t>
  </si>
  <si>
    <t>Vide obs. inativos.</t>
  </si>
  <si>
    <t>A Lei 1.242/2011, altera à alíquota normal em 2012 para 12%  e mantém às alíquotas suplementares, estabelecidas em 6% para 2012, 7% para 2013, 8% para 2014, 9% para 2015, 10% para 2016, 11% para 2017, 12% para 2018, 13% para 2019 e de 14,20% de 2020 à 2044.</t>
  </si>
  <si>
    <t>BC= incidente sobre a totalidade da remuneração de contribuição dos serv. ativos ( inclusive sobre o abono anual, abono de férias,  salário maternidade, auxílio doença e os valores pagos ao segurado pelo seu vinculo funcional, em razão de decisão judicial ou administrativa)</t>
  </si>
  <si>
    <t>A Lei n° 7.465/2011 promoveu a segregação da massa de segurados, instituindo um Fundo Financeiro, para os servidores que tenham ingressado no serviço público municipal anteriormente a 31/12/2009 e àqueles que já recebiam benefícios nessa data e um Fundo Previdenciário, para os servidores que tenham ingressado no serviço público a partir de 31/12/2009 e seus dependentes. As contribuições para o Fundo Financeiro e para o Fundo Previdenciário estão previstas no § 1° do art. 97-A da Lei n° 5.700/2005, dispositivo introduzido pelo art. 1° da Lei n° 7.465/2011. O art. 2° prevê vigência 60 dias a contar da publicação.</t>
  </si>
  <si>
    <t>ANÁLISE ATUAL (ANNE em 11/10/05): Incidente sobre a totalidade da remuneração de contribuição.</t>
  </si>
  <si>
    <t>ANÁLISE ATUAL (ANNE em 11/10/05): Incidente sobre o valor dos proventos que supere o limite máximo estabelecido para os benefícios do RGPS.</t>
  </si>
  <si>
    <t>a Lei 3.413/2012, publicada em 27/12/2012, em seu artigo 1º segrega a massa. O artigo 2º cria um Plano Financeiro e outro previdenciário com data de corte em 31/12/2007. O artigo 4º fixa as alíquotas para o plano financeiro sendo 11% para Ativos, Inativos e Pensionistas e 14,40% para o Ente. O artigo 7º fixa as alíquotas para o Plano Previdenciário, sendo 11% para segurados Ativos, Inativos e Pensionistas e 15,54% para o ente.</t>
  </si>
  <si>
    <t>LEI Nº 5773/2018 – DE: 22/01/2018- PUBLICADA E VIGENTE-art.  2º: 22/01/2018– ALTERA O ANEXO ÚNICO-LEI Nº 5623/2016, que alterou as leis nºs 4.889/2010, 4.876/2010 e 3.852/2001 – DISPÕE SOBRE CUSTEIO-ANEXO ÚNICO: (ATIVOS/APOSENTADOS/PENSIONISTAS – 11%), (ENTE NORMAL/PERÍODO: DE 2018 A 2040 – 15,60%), SUPLEMENTAR/PERÍODO: DE 2018 A 204: (2018 – 27%), (2019 – 29%), (2020 – 31%), (2021 – 33%),(2022 – 35%),(2023 – 37%), as demais constam na referida norma. RESULTADO DA COMENTÁRIOS:  ANÁLISE: Trata de CUSTEIO: A Norma estabeleceu REDUÇÃO DE ALIQUOTA DO ENTE:  (NORMAL +SUPLEMENTAR),</t>
  </si>
  <si>
    <t>A LEI 2.757/2018 - PUBLICAÇÃO: 19/06/2018-VIGÊNCIA/EFEITO- ART. 2º - 19/06/2018 – ALTERA O ART. 3º--DA-LEI-Nº-1.511/2000-ESTABELECE-CUSTEIO:...(SEGURADOS–11%),-(ENTE–11%)/-/ /SUPLEMENTARES/PERÍODO: 2018 A 2042: (2018–11,63%),  (2019–11,85%), (2020–12,02%), (2021–12,50%), (2022–12,84%), (2023 A 2042–13,23%).</t>
  </si>
  <si>
    <t>O art. 1° da Lei nº 2710/2014, publicada em 16/09/2014, modifica o percentual da alíquota do ente em 12,70%, a partir de 01/01/2011.</t>
  </si>
  <si>
    <t>O art. 1° da Lei nº 2710/2014, publicada em 16/09/2014, manteve o percentual da alíquota anteriormente vigente, a partir de 01/01/2011.</t>
  </si>
  <si>
    <t>Lei n° 2688/2018 de 16/10/2018 – PUBLICAÇÃO: 16/10/2018 -EFEITOS/VIGÊNCIA: 1/1/2019(Art. 3º/5º). Estabelece custeio (Art.1º/2º) NORMAL DO ENTE: 13,55% - SEGURADOS: 11% - SUPLEMENTAR, no período de (2019 – 16,37%), (2020 - 18,55%), (2021 - 19,65%), (2022 a 2043 - 20,60%).</t>
  </si>
  <si>
    <t>O art. 1º da Lei nº 3.351/2016, publicada em 28/12/2016, alterou os incisos I a IV do art. 42 da Lei nº 2.205/2005-estabelecendo percentual da alíquota: (SEGURADOS - 11%), (ENTE - 15,88%)  SUPLEMENTARES DE 2017 A 2042-SENDO: (2017 - 30,90%),  (2018 - 37%), (2019 - 44,75%), ( 2020- 50%), as demais constam no referido dispositivo.Vigência a partir do ano de 2017 (art. 2º).</t>
  </si>
  <si>
    <t>institui aliquota para servidores inativos e pensionistas, pelo que há aplicação do prazo nonagesimal.</t>
  </si>
  <si>
    <t>A Lei nº 1.611/2017, de 19/6/17 – PUBLICADA/VIGÊNCIA: 19/06/2017 (Art. 4º). Estabelece custeio (Art.2º/3º): ENTE NORMAL: 18%. SUPLEMENTAR para o período de 2017 a 2044, sendo (2017 - 22,92%), (2018 - 25,42%), (2019 – 27,92%), (2020 – 30,42%), (2021 – 32,92%).</t>
  </si>
  <si>
    <t>A Lei nº 1.906/2017-Publicada: 12/04/2017 - VIGÊNCIA: 01/01/2018 - ver art. 2º - Inclui o § 6º ao Art. 13, da Lei nº 898/2005- (ALÍQUOTA SUPLEMENTAR  - 3,20% - APARTIR DE 01/01/2018 por um período de 420 MESES) - ver art. 1º.</t>
  </si>
  <si>
    <t>Incidente sobre o valor que exceder o limite máximo do RGPS.</t>
  </si>
  <si>
    <t>LEI Nº 2.767/2017-DE: 28/12/2017 - PUBLICAÇÃO: 02/01/2018 - VIGÊNCIA: - ART. 3º - 01/01/2018. - ALTERA O  Inc. IV – ART. 13-LEI Nº 1.582/2006- ESTABELECE CUSTEIO: (ENTE – 12,82% - mantêm alíquota NORMAL). ALIQUTOAS SUPLEMENTARES/PERIODO: 2018 A 2043: (2018 - 8%), (2019 - 14%), (2020 - 18%), (2021 - 23%), (2022 – 29,32%), (2023 – 37,14%),  (2024 A 2043  – 42,51%).</t>
  </si>
  <si>
    <t>Incidente sobre a folha de contribuição dos servidores, correspondentes a vencimentos, proventos ou pensões dos servidores ativos, inativos e pensionistas. Alíquotas suplementares de: 3,55% para 2011,4,75% para 2012,5,95% para 2013,7,15% para 2014,8,35% para 2015,9,55% para 2016,10,75% para 2017,11,65% para janeiro de 2018 até dezembro de 2043.</t>
  </si>
  <si>
    <t>A Lei n° 3.669/2016, publicada em 1º/06/2016, manteve o percentual da alíquota NORMAL do ENTE em 13%, dos servidores em 11% e fixou alíquotas suplementares para os anos de 2016 a 2045, sendo 2016 (29%), 2017 (31%), 2018(33%), 2019(35%) e 2020(37%) conforme tabela do art.2º.  A Lei entra em vigor na data de sua publicação, vigendo seus efeitos a partir de janeiro de 2016 (art. 3º).</t>
  </si>
  <si>
    <t>Cláudio.Soares – A Lei Municipal nº 1.777/2015, publicada em 31/08/2015, altera o percentual de alíquota de CUSTO NORMAL do ENTE para 16,02% (art. 1º). Vigência em 31/08/2015 (art. 3º). Efeitos a partir de 01/01/2016 (art. 3º).</t>
  </si>
  <si>
    <t>A LEI Nº 1.145/2017-DE: 29/08/2017–PUBLICADA: 29/08/2017/ VIGÊNCIA: 01/01/2018 - (ver art. 1º - Incisos) - ALTERA A  LEI 572/2005-ESTABELECE CUSTEIO: (ATIVOS - 11% - SOBRE A TOTALIDADE DA REMUNERAÇÃO DE CONTRIBUIÇÃO), (INATIVOS/PENSIONISTAS - 11% - SOBRE O VALOR DA PARCELA DOS PROVENTOS QUE SUPERE O LIMITE MÁXIMO ESTABELECIDO PARA OS BENEFÍCOS DO RGPS), (ENTE NORMAL – 13,26% - SOBRE A TOTALIDADE DE REMUNERAÇÃO DE CONTRIBUIÇÃO DOS SERVIDORES ATIVOS, EM DISPONIBILIDADE REMUNERADA, INATIVOS E PENSIONISTAS-COM APLICAÇÃO A PARTIR DE JANEIRO/2018).  SUPLEMENTARES/PERÍODO: 2018 A 2039 - SENDO: (2018 - 5,07%), (2019 – 5,50%), (2020 - 6%),  (2021 - 6,50%), (2022 - 7%),  (2023 A 2039 – 7,72%).</t>
  </si>
  <si>
    <t>O art. 1º da Lei nº 967/2011, alterou o disposto no art. 2º inciso I da Lei nº 451, de 1997.</t>
  </si>
  <si>
    <t>O Decreto nº 027/2012 estabelece revisão do plano de amortização para equacionamento de déficit atuarial, que será amortizado em 36 anos a uma taxa suplementar inicial de 0,84% para o ano de 2012, 0,98% p/ o ano de 2013, 1,13% p/ o ano de 2014, 1,27% p/ o ano de 2015, 1,41% p/ o ano de 2016, 1,56% p/ 2017. Os anos posteriores estão discriminados na tabela pertencente ao decreto em comento arquivado na pasta do município.</t>
  </si>
  <si>
    <t>O Decreto nº 051/2016, de 31/08/2016, publicado nesta mesma data, autorizado pela Lei nº  901/2010, estabelece novas alíquotas suplementares para o período de 2016 a 2044, sendo 2016 (5,18%), 2017 (7,18%), 2018 (9,18%), 2019 (11,18%), 2020 (13,18%) e demais conforme tabela (art. 2º).  Vigência em 31/08/2016, com efeitos a partir de 01/12/2016 (§ Único, art. 2º).</t>
  </si>
  <si>
    <t>24748773120 em 29/06/2017: A Lei nº 5480/2017- de/Publicada: 28/06/2017- altera o parágrafo único do art. 13 da Lei nº 5366/2016-Estabelece custeio CONF. SEGUE:  SUPLEMENTARES - SENDO: ( DE 01/01/2017 A 31/12/2017 - 19,60%),  ( DE 01/01/2018 A 31/12/2018 - 22,60%), (DE 01/01/2019 A 31/12/2019- 25,60%), (DE 01/01/2020 A 31/12/2020 - 27,60%), (DE 01/01/2021 A 31/12/2021- 27,60%), as demais constam na planilha, parágrafo único-art. 1º, da referida norma</t>
  </si>
  <si>
    <t>A Lei n° 4530/2016-Publicada: 26/10/2016 - VIGÊNCIA/EFEITOS: 01/01/2017-ver art. 2º, III-Estabelece alíquotas-ART. 1º: (SEGURADOS – 11%), (ENTE-NORMAL – 12,90%), SUPLEMENTARES-PERÍODO: 2017 A 2042 – 44,34%).</t>
  </si>
  <si>
    <t>A Lei de nº 4194/2016, publicada em 01/12/2016, com vigência para a mesma data, previu em art. 1º, alteração da alíquota normal e suplementar do ente e paralelo a isso, atualiza as dos segurados. Sendo, a suplementar, para período de 2017 a 2042. A Normal passa a ser 16,16%. A suplementar segue-se em sequência:  para o ano de 2017-18%, 2018-22,26%, 2019-27,75%, 2020 e 2021-32,45%.</t>
  </si>
  <si>
    <t>A Lei n° 3.209/2016, publ. em 27/04/2016, estabelece no art. 1º, ALIQUOTAS-PERÍODO DE 2016 A 2045, sendo: (SERVIDOR – 11%), (NORMAL – 13,34%, SUPLEMENTAR: (2016–12,80%), (2017- 14,16%), (2018-15,36%),  (2019-16,56%),  (2020-17,76%) e demais constantes no referido dispositivo. Após 2045, deverá extinguir-se o custeio especial. REVOGA A LEI MUNICIPAL Nº 3.013/2014. VIGÊNCIA: (27/04/2016-art. 3º).</t>
  </si>
  <si>
    <t>A Lei Municipal nº 3.248/2016, de 27/09/2016, publicada em 27/09/2016, manteve o percentual de alíquota dos Servidores públicos inativos e pensionistas em 11% e a alíquota NORMAL do ENTE em 15,40% (Art. 1º). Alterou o percentual de alíquota SUPLEMENTAR para o período de 2016 a 2041 sendo, 2016 (11,80%), 2017 (12,70%), 2018 (13,70%), 2019 (14,70%), 2020 (15,70%), de 2021 a 2041 (16,70%) conforme § 3º do artigo 2º. Vigência a partir de 27/09/2016.</t>
  </si>
  <si>
    <t>Lei nº 3.204 publ. em 15/04/2014 - (Inc. III, art. 1º), modifica o percentual de alíquota do ente para 13,35%, a partir de 15/04/2014 (art.2º).</t>
  </si>
  <si>
    <t>Ailton Fernandes da Silva – MPS: A Lei de nº 3.435/2016, publicada em 29/06/2016, com vigência para a mesma data, previu em art. 1º, alterações das alíquotas normal e suplementar do ente. Sendo, a suplementar, para período de 2016 a 2045. Passou a vigorar, para a alíquota normal, a porcentagem de 13,35%. Para as alíquotas suplementares segue percentual de acordo com a sequência apresentada: para o ano de 2016-8,68%, 2017-8,68%, 2018-8,68%, 2019-8,68%, 2020-11,84%, e demais conforme tabela.</t>
  </si>
  <si>
    <t>A Lei nº 1416/2017, de 12/9/17 – PUBLICAÇÃO: 12/9/2017. EFEITOS PARA ENTE NORMAL E SUPLEMENTAR: 1/1/2018 (Art. 3º) – EFEITOS/CUSTEIO PARA OS SEGURADOS: (12% para 1/1/2018), (13% para 1/1/2019), (14% para 1/1/2020), Estabelece custeio NORMAL: 19,61% - SUPLEMENTAR para o período de 2018 a 2044: 20,99%.</t>
  </si>
  <si>
    <t>Alíquota inalterada.</t>
  </si>
  <si>
    <t>A Lei nº 1.028/2016, de 20/10/2016, publicada em 20/10/2016, altera o percentual de alíquota NORMAL do ENTE para 13,60% e estabelece o percentual de 5,60% referente alíquota SUPLEMENTAR para o período de 2017 a 2044 (art. 1º).  Vigência em 20/10/2016 (art. 2º). Efeitos a partir de 01/01/2017 (art. 1º).</t>
  </si>
  <si>
    <t>O art. 1º da Lei nº 1.414/2016, de 17/05/2016, publicada na mesma data, com vigência para publicação, prevê o percentual da alíquota suplementar do ente, para o período de 2016 a 2043, sendo: 14,66% de 2016 a 2019, 16,66% de 2020 a 2022.</t>
  </si>
  <si>
    <t>A Lei n° 4.177/2016, publicada em 29/01/2016, altera o percentual de alíquota SUPLEMENTAR do ENTE para o período de 2016 a maio de 2036, sendo 2016 (12,63%), 2017 (14,63%), 2018 (16,63%), 2019 (18,63%) e 2020 (20,63%) e demais conforme tabela do art. 1º. Efeitos a partir de 01/02/2016.</t>
  </si>
  <si>
    <t>LEI Nº 4.151/2017-DE: 05/09/2017–PUBLICADA: Na mesma data - VIGÊNCIA/EFEITOS: 01/01/2018(art. 3º) ALTERA O ART. 13-LEI Nº 2849/2005-ESTABELECE ALIQUOTAS (art. 1º/2º): (ATIVOS – 11% - INCIDENTE SOBRE – a totalidade da remuneração de contribuição) (INATIVOS/PENSIONISTAS – 11% - INCIDENTE SOBRE o valor da parcela dos proventos que supere o limite máximo estabelecido para os benefícios do RGPS ), (ENTE – 18,8% - INCIDENTE SOBRE – a totalidade da remuneração de contribuição dos SERVIDORES ATIVOS, EM DISPONIBILIDADE REMUNERADA, INATIVOS E PENSIONISTAS),(SUPLEMENTAR/PERÍODO: DE 2018 A 2040: (2018 – 24,95%), (2019  - 27,07%), (2020 A 2040 -29,41%).</t>
  </si>
  <si>
    <t>alteração da data de ínicio com fundamento no art. 71 da Lei 2232.</t>
  </si>
  <si>
    <t>alteração da data de ínicio com fundamento no art. 71 da Lei 2232. permanece, observações anteriores.</t>
  </si>
  <si>
    <t>A Lei Municipal nº 3.144/2015, De: 01/12/2015- publicada em 01/12/2015, Vigência/efeitos: 01/01/2016, altera o percentual de alíquota NORMAL do ENTE para 17,40% e 20,30% de custo especial, incidentes sobre a remuneração de contribuição dos segurados ativos (art. 1º). Estabelece o percentual de alíquota SUPLEMENTAR para o período de 2016 a 2041, sendo: 2016 (20,80%), 2017 (22,30%), 2018 (23,80%), 2019 (25,30%), 2020 (26,80%), 2021 (28,80%) e as demais encontram-se na tabela do art. 2° desta norma.</t>
  </si>
  <si>
    <t>LEI Nº 3.172/2019-DE: 31/01/2019-Publicada: 01/02/2019- EFEITOS/VIGÊNCIA: 01/02/2019(Art.5º).– Altera a Lei nº 3.109/2017-ESTABELECE CUSTEIO: arts. 1º/ 2º:  art. 12º: ENTE - para o quadro geral – 17,28%, ENTE para o magistério  - 22%.  Art. 13º: SUPLEMENTAR: 24,63%.</t>
  </si>
  <si>
    <t>A Lei Municipal nº 2.108/2013, de 02/07/2013, publicada em 02/07/2013, mantém o percentual de alíquota dos Segurados ativos, inativos e pensionistas em 11% (art. 1º). Altera a alíquota NORMAL do ENTE para 18,33%, com vigência para 01/01/2013 (art. 1º). Vigência da Lei em 01/07/2013 (art. 2º).</t>
  </si>
  <si>
    <t>LEI Nº 2.469/2017-DE: 13/12/2017 - PUBLICADA: 13/12/2017 – VIGÊNCIA/EFEITOS: 01/01/2018. - ALTERA A LEI Nº 1.406/2007/ESTABELECE CUSTEIO: (ENTE – 15,44%- SOBRE a totalidade de remuneração dos servidores ativos, em disponibilidade remunerada,  inativos e  pensionistas), Fixa alíquotas suplementares/PERÍODO: 2018 A 2042:  (2018 - 29,55%), (2019  - 30,25%), (2020 A 2042 – 31,27%).</t>
  </si>
  <si>
    <t>LEI Nº 2.337/2017-DE:01/09/2017– -Publicada: Na mesma data - VIGÊNCIA/EFEITOS: 01/09/2017- conf. art. 5º- ALTERA A LEI Nº 2149/2013- ESTABELECE CUSTEIO-ALIQUOTAS (art. 1º/2º): (ATIVOS – 11% - INCIDENTE SOBRE – a totalidade da remuneração de contribuição) (INATIVOS/PENSIONISTAS – 11% - INCIDENTE SOBRE o valor da parcela dos proventos que supere o limite máximo estabelecido para os benefícios do RGPS ), (ENTE 2017 – 20,16%/ 2018 – 21,07% - INCIDENTE SOBRE – a totalidade da remuneração de contribuição dos SERVIDORES ATIVOS, EM DISPONIBILIDADE REMUNERADA, INATIVOS E PENSIONISTAS),(SUPLEMENTAR/PERÍODO: DE 2017 A 2040: (2017 – 13,24%), (2018  - 14,04%), (2019 -17,06%), (2020 -  22,06%), (2021 -  27%), (2022 A 2040 - 30%).</t>
  </si>
  <si>
    <t>A Lei nº 4714/2017, publicada em 16/01/2017, com vigência para a mesma data, e com efeito para 01 de fevereiro de 2017, previu em art. 1º, alteração da alíquota normal do ente. Passou a vigorar, para a alíquota normal, a porcentagem de 15,00%.</t>
  </si>
  <si>
    <t>A Lei nº 4.594/2015, publicada em 11/12/2015, mantém o percentual de alíquota NORMAL do ENTE em 12,55% (Art. 1º). Altera os percentuais de alíquota SUPLEMENTAR para o período de 2016 a 2049, sendo 2016 (4,95%), 2017 (5,45%), 2018 (5,95%), 2019 (6,45%) e 2020 (6,95%) e demais conforme tabela do artigo 2º. Vigência a partir de 11//12/2015. Efeitos a partir de 01/01/2016, segundo o artigo 3º.</t>
  </si>
  <si>
    <t>ANÁLISE ATUAL (ANNE em 26/07/05): A Lei Municipal nº 471-05\2008, de 29/04/05, deu nova redação à Lei Municipal nº 004-97/2000. Incidente sobre os vencimentos.</t>
  </si>
  <si>
    <t>Isabella em 23/11/2005 - A Lei nº 483/05 acrescenta o § 4º na Lei nº 004/97, que fixa a contribuição dos inativos e pensionistas, com percentual igual ao estabelecido para os servidores titulares de cargos efetivos.</t>
  </si>
  <si>
    <t>O art. 1º da Lei nº 850-13, de 25/05/2016, publicado na mesma data, com vigência para publicação, prevê o percentual da alíquota do ente em 16,80%, sendo 12,36% de normal, 4,44% de alíquota suplementar.</t>
  </si>
  <si>
    <t>ANÁLISE ATUAL (ANNE em 30/12/05): Incidente sobre a totalidade da remuneração de contribuição.</t>
  </si>
  <si>
    <t>ANÁLISE ATUAL (ANNE em 30/12/05): Incidente sobre o valor da parcela dos proventos que supere o limite máximo estabelecido para os benefícios do RGPS, sendo que em relação aos inativos portadores de doenças incapacitantes, assim definidas em lei, a contribuição incidirá sobre o valor da parcela dos proventos que superem o dobro desse limite.</t>
  </si>
  <si>
    <t>ANÁLISE ATUAL (ANNE em 30/12/05): Incidente sobre o valor da parcela dos proventos que supere o limite máximo estabelecido para os benefícios do RGPS.</t>
  </si>
  <si>
    <t>A Lei Municipal nº 4342/2010 prevê alíquotas suplementares de: 12,55% para 2011,14,55% para 2012,16,55% para 2013,18,55% para 2014,20,55% para 2015,22,55% para 2016,24,55% para 2017,25,95% de 2018 a 2041. Após o exercício de 2041, a alíquota do custeio especial, então vigente, deverá ser extinta, permanecendo somente a alíquota do custeio normal.</t>
  </si>
  <si>
    <t>A Lei n° 2361/2016, publ. em 21/11/2016/VIGÊNCIA: (01/01/2017-Inc. III e IV-art. 1º- estabelece custeio-art. 1º: (SEGURADOS = 11%), (ENTE = 15,51%),  (SUPLEMENTAR-PERÍODO: 2017 A 2042-sendo: (2017- 8,95%), (2018 A 2042-10,26%).</t>
  </si>
  <si>
    <t>A Lei nº 3.531/2015, de 30/07/2015, publicada nesta mesma data, mantém o percentual de alíquota dos SEGURADOS e da alíquota NORMAL do ENTE em 11% (art. 1º). Vigência em 30/07/2015 (art. 2º).</t>
  </si>
  <si>
    <t>O artigo 14º, Lei nº 2819/14, publ. 14/07/2014, mantém o percentual de aliquota dos segurados (Incs. I e II), modifica o percentual de aliquota do ente para 12,63%(sendo: 11,74%normal + 0,89% taxa de adm-Incs. III e IV-§3º) e fixa novos percentuais de aliquotas suplementares: período 2014 a 2043, sendo: (2014-13,40%),(2015-15%),),(2016-17,25%),(2017-21%)...a partir de 01/11/2014( 1º dia do mês subsequente a noventena-art. 77º).</t>
  </si>
  <si>
    <t>O decreto nº 42/2018 pub./vig. em 04/07/2018 (art. 3º) com efeitos a partir de 01/01/2019 (vide art. 1º/2º) estabelece alíquota patronal em 12,77 % e alíquotas suplementares para equacionamento do déficit atuarial no período de 2019 a 2042, sendo: (2019 = 24,9 %), (2020 = 32,6 %), (2021 = 37,28 %), (2022 = 42,35 %) e (2023 a 2042 = 46,55 %). Ente autorizado a revisar custeio por decreto (vide Lei n° 2819/2014- ART. 14º).</t>
  </si>
  <si>
    <t>O art. 1º do Decreto nº 036/2014, de 03 de novembro de 2014, publicada na mesma data, com fundamento no art. 4º da Lei Municipal nº 503/2001, mantém o percentual em 11%, 03/11/2014.</t>
  </si>
  <si>
    <t>A Lei nº 1.724/2015, de 28 de outubro de 2015, publicada nesta data, com vigência pra 01/01/2016 previu, no inciso I e II do art. 1º, alíquota dos segurados em 11% e, no inciso III do mesmo art., alterou a alíquota normal do ente para 13,92%. O inciso IV prevê alíquota suplementar de 11,25% para o período de janeiro a dezembro de 2016.</t>
  </si>
  <si>
    <t>Cláudio.Soares – A Lei nº 1.776/2016, publicada em 28/12/2016, altera o percentual de alíquota de CUSTO NORMAL do ENTE para 13,60% (art. 1º). Estabelece o percentual de alíquota de CUSTO SUPLEMENTAR em 11,57%, para o ano de 2017 (art. 1º). Vigência em 28/12/2016 (art. 4º). Efeitos a partir de 01/01/2017 (art. 4º).</t>
  </si>
  <si>
    <t>A Lei nº 5230/2016, de 13/12/2016, publicada em 29/12/2016, mantém o percentual da alíquota dos SERVIDORES em 11% e da alíquota NORMAL do ENTE em 16%, estabelece percentuais de alíquotas SUPLEMENTARES para o período de 2016 a 2041, sendo: 24,70% (2016), 25,30% (2017), 25,90% (2018), 26,50% (2019), 27,10% (2020), e demais conforme tabela do art. 1º. Vigência na data da publicação (art. 3º).</t>
  </si>
  <si>
    <t>Incidente sobre o valor da parcela que exceder o limite máximo do RGPS. No caso de portador de doença incapacitante, assim definada em lei, sobre o valor da parcela que exceder o dobre do limite máximo do RGPS.</t>
  </si>
  <si>
    <t>A Lei nº 1932/2017, de 8/11/2017 - PUBLICAÇÃO: 9/11/2017 - EFEITOS/VIGÊNCIA: 1/1/2018(Art. 2º).  Estabelece custeio (Art. 1º): NORMAL do ENTE: 15,10% - SUPLEMENTAR: (2018 a 2042 – 14,73%).</t>
  </si>
  <si>
    <t>Contribuição adiconal de 12,4% a partir de março de 2007 e de 15,5%, a partir de março de 2008, incidente sobre a totalidade da remuneração de contribuição, dos servidores ativos, inativos e pensionistas.</t>
  </si>
  <si>
    <t>Incidente sobre o valor que exceder ao limite máximo para os benefícios  do RGPS.</t>
  </si>
  <si>
    <t>Cláudio.Soares – A Lei nº 1.043/2015, publicada em 17/11/2015, alterou o percentual de alíquota NORMAL do ENTE para 13,50% (Art. 1º). Altera os percentuais de alíquota SUPLEMENTAR para o período de 2015 a 2042, sendo 2015 (17,68%), 2016 (18,00%), 2017 (19,35%) e 2018 a 2042 (21,30%) conforme parágrafo 7º. Vigência a partir de 17/11/2015. Efeitos para a contribuição NORMAL do Ente a partir de 01/01/2016, segundo o artigo 1º. Obs.: Parte final do inciso III, do artigo 13 (Art. 1º) NÃO ATENDIDA em virtude do entendimento através de Nota Conjunta 01/2015.</t>
  </si>
  <si>
    <t>A Lei n° 3.882/2017, publicada em 01/02/2017, modificou a alíquota NORMAL do ente para 14,25% .Vigência na data de publicação(art.5º).</t>
  </si>
  <si>
    <t>Lei n° 1481/2017-PUBLICADA: 03/11/2017-ESTABELECE CUSTEIO-ARTS. 12/17: (SERVIDORES - 11%), (ENTE - 14,16%),  1º), SUPLEMENTAR/PERIODO: 2017 a 2041 - - conforme segue: para (2017- 5,35%), (2018-5,90%), ( 2019-7,40%), (2020 - 8,90%) (2021-10,40%)DEMAIS CONSTAM NA NORMA. VIGÊNCIA: 01/12/2017-ART. 91.</t>
  </si>
  <si>
    <t>Contribuição adicional: 01 de janeiro a 31 de dezembro de 2011-29,70% 01 de janeiro a 31 de dezembro de 2012-31,20% 01 de janeiro a 31 de dezembro de 2013-32,70% 01 de janeiro a 31 de dezembro de 2014-34,20% 01 de janeiro a 31 de dezembro de 2015-35,70% 01 de janeiro a 31 de dezembro de 2016-37,20% 01 de janeiro a 31 de dezembro de 2017-38,70% 01 de janeiro a 31 de dezembro de 2018-40,20% 01 de janeiro a 31 de dezembro de 2019-41,70% 01 de janeiro de 2020 a 31 de dezembro de 2045-42,50%</t>
  </si>
  <si>
    <t>A lei nº 690/2005 majora a alíquota do servidor ativo para 11%.</t>
  </si>
  <si>
    <t>A lei nº 690/2005 institui as alíquotas dos inativos e pensionistas.</t>
  </si>
  <si>
    <t>Cláudio.Soares – A Lei nº 1.946/2016, publicada em 17/03/2016, altera o percentual da alíquota de CUSTO NORMAL do ENTE para 14,10% (art. 1º). Vigência em 17/03/2016 (art. 3º).</t>
  </si>
  <si>
    <t>LC N° 19/2018 – DE: 11/01/2018 - PUBLICAÇÃO: 12/01/2018 - VIGÊNCIA: art. 92º(noventena): 12/04/2018 – Dispõe sobre RPPS.  ESTABELECE CUSTEIO- arts. 90º/92º: (ENTE -  13,31%), ( SUPLEMENTAR – 4,50%-art. 92-§ único-da totalidade de remuneração dos segurados em atividade, admitidos até a data de vigência desta lei), (ATIVOS - 11% - sobre....igual ou inferior ao limite máximo RGPS e 14% - sobre ...que exceder o limite máximo...RGPS). ART. 112º - Fica o Chefe do Poder Executivo Municipal autorizado a editar normas regulamentadoras necessárias a plena execução da presente lei.</t>
  </si>
  <si>
    <t>A Lei Complementar n° 26/2012, publicada em 06 de junho de 2012 acrecesta o § 7° ao art. 13 da Lei Complementar n° 17, de 01 de junho de 2007, conforme a seguir: a título de recuperação do passivo atuarial e financeir, contribuirão com alíquotas incidentes sobre a totalidade da remuneração de contribuição dos servidores ativos, inativos e pensionistas, nos termos do inciso I e II, na razão de 1,00% no ano de 2013, de 2,00% para 2014, de 3,00% no ano de 2015, de 4,00% do ano de 2016 a 2046, as referidas alíquotas majoradas aplicar-se-ão à contribuição do mês de competência que inicia no 1° dia do mês de janeiro de 2013.</t>
  </si>
  <si>
    <t>Nos termos do art. 13, I I da Lei nº 673/2005.</t>
  </si>
  <si>
    <t>Nos termos do art. 13, I da Lei nº 673/2005.</t>
  </si>
  <si>
    <t>LEI 1.306/2018 - PUBLICADA: 07/03/2018–VIGENCIA: 07/03/2018 - Estabelece: Altera a Lei nº 918/2010 – Estabelece custeio: (ENTE – 18,29%-já incluído 1% de taxa de adm), as demais cláusulas permanecem inalteradas. VIGENCIA: 07/03/2018 (Art. 3º). Não podendo fazer surtir os efeitos desde a publicação da Lei nº 1.262/2017 – em 19/04/2017 – Porque dessa forma se caracteriza redução do Custeio do Ente - atendendo NOTA CONJUNTA CGNAL/CGACI Nº 01/2015.</t>
  </si>
  <si>
    <t>A Lei Municipal nº 7.058/2017-DE:19/09/2017 – PUBLICADA: 19/09/2017  -  VIGÊNCIA/EFEITOS: 01/01/2018 – art. 2º - prevê que a contribuição adicional do ente, prevista nessa Lei será exigida a partir do exercício de 2018 até dezembro de 2043, na razão de 25,89%.</t>
  </si>
  <si>
    <t>Cláudio.Soares – A Lei nº 4.522/2016, publicada em 05/08/2016, mantém o percentual de alíquota NORMAL do ENTE em 15,60% (art. 1º). Altera o percentual de alíquota SUPLEMENTAR para o período de 2016 a 2041, sendo 2016 (12,00%), 2017 (14,00%), 2018 (16,00%), 2019 (18,00%), 2020 (20,00%) e demais conforme tabela (art. 1º). Vigência em 05/08/2016 (art. 2º). Obs.: Retroação solicitada na disposição do artigo 2º, NÃO ACEITA em atendimento a NOTA CONJUNTA CGNAL 01/2015.</t>
  </si>
  <si>
    <t>A Lei Municipal de nº 1645/2015, publicada em 29/09/2015, com vigência para a mesma data, previu em art. 1º, alterações das alíquotas normal e suplementar do ente e atualiza a dos segurados. Sendo, a suplementar, para período de 2015 a 2041. Passou a vigorar, para a alíquota normal, a porcentagem de 12,42% em 2015, e a partir de 2016 a porcentagem de 13,90%. Para as alíquotas suplementares segue percentual de acordo com a sequência apresentada: para o ano de 2015-20,06%, 2016-22,65%, 2017-28,52%, 2018-30,00%, 2019-31,50%.</t>
  </si>
  <si>
    <t>A LEI 974-2017-PUBLICAÇÃO:  15/12/2017 – VIGÊNCIA – art. 92º: 16/03/2018 – ESTABELECE CUSTEIO – arts. 12º/14º: (ATIVOS - 11%), (INATIVOS/PENSIONISTAS - 11%), (ENTE  - 12,83%), SUPLEMENTARES- PERÍODO: DE 2018 A 2034 – 11,59%). O art. 88º - estabelece Taxa de Adm. 2%.</t>
  </si>
  <si>
    <t>Joseana.wogel: O art. 1º da Lei nº 3.423/2016, publicada em 28/06/2016, modifica o inciso III do art. 13 e o §3º do art. 14 da Lei Municipal nº 3.306/2014, que altera o percentual da alíquota normal do ente para 11,25% e suplementares para o período de 2017 a 2045, sendo: 10,10% (2017), 11,60% (2018), 13,10% (2019), 14,60% (2020), 16,10% (2021), 17,60% (2022), 19,10% (2023) e 21,10% (2024 a 2045). Vigência a partir de 01/01/2017 (art. 3º).</t>
  </si>
  <si>
    <t>A Lei Municipal nº 1414/2015, com vigência a partir de 09/09/2015 (art.90), reestrutura o Regime Próprio de Previdência do município mantendo os seguintes valores de alíquota: Normal do Ente – 14,60% ( art.14 ) , Ativos – 11% (art. 14), Inativos – 11% (art. 15) e, ainda, mantém os percentuais de alíquotas suplementares para o período de 2015 a 2046,sendo ( 2015 – 13,50%), (2016 – 16,78%), ( 2017 – 18,40%), (2018 a 2046 - 19,50%) conforme dispõe o art. 14, § 6º da referida lei.</t>
  </si>
  <si>
    <t>A  Lei nº 2.024/2015, publicado em 18/11/2015. VIGÊNCIA: (01/01/2016-art. 3º-Entra em vigor em...), arts. 1º/2º - ALIQUOTAS: (SERVIDORES: 11%), (ENTE-TOTAL = 26,25% - SENDO: NORMAL: 17,15%, CUSTO ESPECIAL: 9,10%.</t>
  </si>
  <si>
    <t>LEI N° 100/2018- DE: 22/08/2018 – PUBLICAÇÃO: 23/8/2018 – VIGÊNCIA: 1)-PARA ENTE/SEGURADOS-art.7º: 23/08/2018, PARA ALIQ.-SUPLEMENTAR-art. 3º: 22/11/2018  ESTABELECE CUSTEIO-art. 1º/5º): (SEGURADOS - 11%),  (NORMAL - 11,55%), (SEGURADOS - 11%),  SUPLEMENTAR/PERÍODO: (2018 – 12,45%),  (2019 – 14,45%), (2020 – 16,45%), (2021 – 18,45%), (2022 A 2047 – 19,86%).</t>
  </si>
  <si>
    <t>BC= remuneração de contribuição dos servidores ativos.</t>
  </si>
  <si>
    <t>ANÁLISE ATUAL (ANNE em 27/07/05): A Lei nº 618/2005 deu nova redação à Lei nº 486/2000.</t>
  </si>
  <si>
    <t>A Lei nº 948/2017, de 28/11/17 – PUBLICAÇÃO/VIGÊNCIA: 31/10/17 - (Art. 8º). Estabelece custeio por meio de APORTES MENSAIS (Art. 1º/tabela), no período de 2017 a 2032, para a quitação de déficit atuarial de R$5.812.179,49 - tendo como data base 31/12/2016. O vencimento será no último dia de cada mês, com prazo prorrogado até o dia 10 subsequente ao da competência. Em caso de atraso, deverão ser corrigidos com juros de 0,48675516% a.m. atualizados pelo INPC. Aportes: 2017 – JAN A MARÇO: R$6.657,81 , ABRIL: R$6.730,63, MAIO: R$6.773,71, JUNHO: R$6.810,96, JULHO: R$6.828,67, AGOSTO: R$6.858,04, SETEMBRO: R$6.888,90, OUTUBRO: R$6.932,30, NOVEMBRO: R$6.981,52, DEZEMBRO: R$7.019,22, e demais conforme tabela.</t>
  </si>
  <si>
    <t>A lei nº 1416/2009 prevê uma alíquota de contribuição para o ente federativo de 22% do valor global da folha de remuneração de contribuição dos segurados ativos.</t>
  </si>
  <si>
    <t>DECRETO Nº 1.471/2018 - PUBLICADO: 25.07.2018 – VIGÊNCIA-art. 2º: 25/07/2018 – REVOGA O DECRETO Nº 1.299/2014-ESTABELECE CUSTEIO: (ENTE -   16,80%), SUPLEMENTAR/PERIODO: 2018 A 2042: (2018 = 6%), (2019 =9,07%), (2020 = 12,14%), (2021 = 15,21%), (2022 – 18,28%), (2023 A 2041 – 21,35%), (2042 – 21,36%). FUNDAMENTO: § 1º-art. 59º-LC Nº 018/2008.</t>
  </si>
  <si>
    <t>Decreto n° 9.018/2018-DE: 26/07/2018 - Publicado: 31/07/2018- VIGÊNCIA-ver art. 2º: 01/01/2019. – (FUNDAMENTO: LC Nº 15/2016-§ único-art. 10°)–ESTABELECE APORTES.   DATA DE APURAÇÃO: 30/04/2018. APORTES/PERÍODO: 2019 A 2046: (2019-12 PARC.  MENSAIS DE R$-1.400.000,00, ANUAL: R$-16.800.000,00), (2020-12 PARC. MENSAIS DE R$- R$ 1.850.000,00), (2021-12 PARC. MENSAIS DE R$- R$ 2.300.000,00), (2022-12 PARC. MENSAIS DE R$- R$ 3.244.036,480), os demais constam no Anexo Único da Norma. O ART. 4º - Revoga Decreto nº 8.709/2017. OBS: * Valor apurado como o pagamento de uma série de 12 pagamentos mensais futuros, considerando a taxa de juros de 6,00% ao ano, postecipada.</t>
  </si>
  <si>
    <t>O art. 2º do Decreto nº 024/2014, publicada em 05/05/2014 altera o percentual da alíquota do ente para 14,48%, a partir de 05/05/2014.</t>
  </si>
  <si>
    <t>LEI Nº 3.765/2017-PUBLICADO: 06/09/2018 – VIGENCIA- art. 1º-Inc. I - § 3º: 01/09/2018 - ESTABELECE APORTES: Déficit atuarial/2017: R$ 49.521.585/§ 2º O valor do déficit....será atualizado no período de 31/12/2016 a 30/09/2017 pelos mesmos índices e taxa de juros previstos na Lei nº 3189/2013 e suas posteriores alterações/ II - as demais parcelas mensais e os juros, do valor fixado no caput deste artigo, terão vencimento no último dia de cada mês, c/prazo de pag. prorrogado até dia 10 do mês subs. de competência, vencendo-se a última parcela em 10/01/2047, competência ref. mês 12/2046./§ 4º A evolução das parcelas do Plano de Amortização está contida no Anexo Único desta Lei./ No caso de atraso...parcela mensal, serão cobrados juros de 0,4867551% a.m/atualização pela variação do INPC.</t>
  </si>
  <si>
    <t>ANÁLISE ATUAL (ANNE em 17/11/05): Incidente sobre a parcela dos proventos que exceda ao teto máximo estabelecido para os benefícios do RGPS de que trata o art. 201 da CF.</t>
  </si>
  <si>
    <t>ANÁLISE ATUAL (ANNE em 17/11/05): Incidente sobre a totalidade da remuneração de contribuição.</t>
  </si>
  <si>
    <t>Decreto Nº 9361/2011 altera alíquotas do Plano de Amortização, com vigência a partir de 25 de Abril de 2011, data da publicação, que passam a ser: 2011 - 6%, 2012 - 6%, 2013 - 10%, 2014 - 13%, 2015 - 16%, 2016 - 19%, 2017 - 22%, 2018 - 25%, 2019 - 30%, 2020 até 2044 - 48,92%.</t>
  </si>
  <si>
    <t>O Decreto nº 8221/2018, de 10/9/2018 – PUBLICAÇÃO/VIGÊNCIA: 14/9/2018 - (Art. 4º). Autorizado pela LC n° 174/2011. Estabelece ALÍQUOTA do ENTE NORMAL: 11,32% (Art. 1°) e APORTES (Art. 2°/tabela) para equacionar o déficit de R$319.602.026,71, data base: 31/12/2017, a ser amortizado de 2018 até 2045, sendo: (2018 – 8.171.802,44, será deduzido o valor recolhido na forma de alíquota neste exercício), a partir de 2019, será dividida em 12 parcelas – (2019 - R$ 9.777.318,78), (2020 – R$ 11.405.967,47), (2021 – R$ 13.066.211,40), (2022 - R$ 14.748.879,82), não informa índice de correção.</t>
  </si>
  <si>
    <t>A Lei Complementar nº 306/2016, publicada em 18/03/2016, manteve a alíquota NORMAL do ENTE em 22%.  Não foi aceito a retroatividade disciplinado no art. 63 devido a redução de alíquota (Nota Conjunta CGNAL 01/2015).Vigência a partir de 18/03/2016.</t>
  </si>
  <si>
    <t>A Lei nº 3.288/2016, publicada em 18/03/2016, alterou a alíquota NORMAL do ENTE para 22% (art. 4º § 3º). Apresentou novos percentuais de alíquota suplementares para o período de 2016 a 2043, sendo: 2016(2,00%), 2017(2,75%),2018 (3,50%),2019(4,25%),2020(5,00%), e demais constante dos incisos do art. 4º. E aprovou plano de amortização do déficit atuarial, apurado em 08/09/2015, por meio de aportes mensais, sendo o primeiro valor de R$ 168.574,10 para 2016 e as demais constantes dos incisos do §2º, art 4º. A referida lei não estabeleceu: data de pagamento, valor total, índice de atualização e nem juros. Não foi aceito a retroatividade disciplinado no art. 3° devido a redução de alíquota (Nota Conjunta CGNAL 01/2015).Vigência a partir de 18/03/2016.</t>
  </si>
  <si>
    <t>A Lei 2934/04, dá NR ao art. 65, I, da Lei 2537, ALTERANDO a alíquota de contribuição dos serv. ativos.///</t>
  </si>
  <si>
    <t>A Lei 2934/04, dá NR ao art. 65, II, da Lei 2537, ALTERANDO a alíquota de contribuição dos inativos.///</t>
  </si>
  <si>
    <t>A Lei 2934/04, dá NR ao art. 65, II, da Lei 2537, ALTERANDO a alíquota de contribuição dos pensionistas.///</t>
  </si>
  <si>
    <t>A Lei n°4.584/2017, publicado em 08/03/2017, estabeleceu APORTE, no valor correspondente ao déficit atuarial 2017, que totaliza R$ 14.008.307,85, sendo de janeiro/2017 a dezembro/2017: R$ 14.000,00, janeiro/2018 a dezembro/2018: R$ 16.500,00, janeiro/2019 a dezembro/2019: R$ 18.500,00 e janeiro/2020 a dezembro/2020 R$ 22.000,00.Vencimento da primeira parcela em 31/01/2017(art.7º),juros de 0,4867551% ao mês e mais atualização pela variação do INPC em caso de atraso. Vigência na data de publicação, com efeitos a partir de 01/01/2017(art. 8º).</t>
  </si>
  <si>
    <t>A Lei Complementar nº 054/2016, publicada em 29/04/2016, estabelece o percentual de alíquota dos SEGURADOS em 11,00% (Art. 32, I). Estabelece o percentual de alíquota NORMAL do ENTE em  19,5% (Art. 32, II). Efeitos a partir de 01/08/2016 (Art. 129).</t>
  </si>
  <si>
    <t>A LC Nº 603/2017-DE: 28/11/2017-PUBLICAÇÃO: 30/11/2017-VIGÊNCIA-art. 2º: 30/11/2017 – ENTRA EM VIGOR NA DATA DA PUBLICAÇÃO/ALTERA A LC Nº 355/2009-ESTABELECE CUSTEIO SUPLEMENTAR: (PERÍODO: DE 2028  A 2042– 17,89%).</t>
  </si>
  <si>
    <t>A Lei n° 575/2016, publicado em 09/12/2016, alterou a alíquota NORMAL do ENTE para 22%. E fixou alíquotas suplementares para os anos de 2017 a 2042, sendo 2017(1,80%), 2018(2,60%), 2019 (3,40%), 2020 (4,20%), 2021(5%), e demais constantes presentes no art. 69. Vigência a partir de 01/01/2017(art.83).</t>
  </si>
  <si>
    <t>O art. 4º da Lei Compl. nº 335, de 2004, altera o disposto no art. 122, da Lei Compl.nº 164, de 1999, para 11%.</t>
  </si>
  <si>
    <t>A LC nº 766/2018 publicada em 13.12.2018 e vigente a partir de 01.01.2019 eleva a alíquota patronal a  22,00 %.</t>
  </si>
  <si>
    <t>O art. 6º, inciso I da Lei Complementar nº 123/2014, de 29 de outubro de 2014, publicada em 31/10/2014 mantém o percentual da alíquota do ente em 22%, a partir de 01/01/2015 (art.17).</t>
  </si>
  <si>
    <t>O art. 7º, inciso I da Lei Complementar nº 123/2014, de 29 de outubro de 2014, publicada em 31/10/2014 mantém o percentual da alíquota do ente em 22%, a partir de 01/01/2015 (art.17).</t>
  </si>
  <si>
    <t>DESCONSIDERAR INFORMAÇÃO ANTERIOR: A Lei nº 1690/2011 prevê  um Custo suplementar de 6,301% para equacionamento do déficit apurado na avaliação atuarial. O município contribuirão para o equacionamento do déficit com alíquota constante de 1,50% durante 22 anos quando o déficit estará plenamente equacionado respeitando os 31 anos restantes  pra amortização do mesmo.</t>
  </si>
  <si>
    <t>Inicdente sobre a parcela de proventos que supere o limite máximo estabelecido para  os benefícios do RGPS.</t>
  </si>
  <si>
    <t>LEI Nº 2073/2017 DE: 09/10/2017-PUBLICAÇÃO: 10/10/2017 - VIGÊNCIA: 10/10/2017-(art. 7º-data da publicação)-ESTABELECE APORTES-arts. 1º/3º - VALOR DO DÉFICIT ATUARIAL POSICIONADO EM 31/12/2016-PARA 2017: R$  5.654.654,68/PARA 2017 os valores DOS APORTES SERÃO OS MESMOS PREVISTOS NA LEI Nº 1.601/2011/No caso de atraso serão cobrados juros de 0,4867551% a.m e atualização pela variação do INPC-art. 2º/APORTES-PRESTAÇÕES A SEREM PAGAS NO PERÍODO: DE 2018 A 2020:  (2018 – JAN A DEZ – R$ 28.500,00), (2019 – JAN A DEZ – R$ 32.500,00), (2020 – JAN A DEZ – R$ 35.500,00).</t>
  </si>
  <si>
    <t>Governo do Estado de Santa Catarina - SC</t>
  </si>
  <si>
    <t>Os arts. 6º e 9º da Lei Complementar nº 662/2015, publicada em 14/12/2015, modificam o percentual da alíquota normal do ente do Fundo Financeiro, sendo: 24% (2016), 26% (2017), 28% (a partir de 2018). Vigência (art. 10º). O art. 11 da mesma Lei extingue o Fundo Previdenciário, criado pela Lei Complementar nº 412/2008. Por orientação da CGNAL, será mantido apenas o Fundo Previdenciário, assim como aconteceu com o Estado do Rio Grande do Norte.</t>
  </si>
  <si>
    <t>Os arts. 6º e 8º da Lei Complementar nº 662/2015, publicada em 14/12/2015, modificam o percentual da alíquota dos segurados e pensionistas, sendo: 12% (2016), 13% (2017), 14% (a partir de 2018). Vigência (art. 10º). O art. 11 da mesma Lei extingue o Fundo Previdenciário, criado pela Lei Complementar nº 412/2008. Por orientação da CGNAL, será mantido apenas o Fundo Previdenciário, assim como aconteceu com o Estado do Rio Grande do Norte.</t>
  </si>
  <si>
    <t>A Lei nº 4.168/2018-Públicada em 19.04.2018 – VIGENCIA: ver art. 17º: 19/04/2018. Estabelece SEGREGAÇÃO DE MASSAS-(ART. 3º) - Data de corte: 30.09.2018 – PLANOS: (FINANCEIRO: ATIVOS: com idade maior que 38 anos e menor que 56 anos, APOSENTADOS/PENS: Inicio do Beneficio igual ou anterior à 09/08/2002, APOSENTADOSA/PENS:  com idade maior que 57 anos em 0908/2002), (Inc. II - Plano previdenciário – Ativos com idade menor ou igual a 38 anos e maior ou igual a 56 anos, APOSENTADO: com idade menor ou igual a 57 anos cujo data do inicio do benefício seja posterior a 09/08/2002), PENSIONISTA: cujo data do inicio do benefício seja posterior a 09/08/2002). ALIQUOTAS (ART. 6º e &amp;º ): ambos os planos:  (22 % - Ente e 14 % - SEGURADOS), Qualquer alteração nos percentuais será objeto de nova lei. TAXA DA DE ADM. (ART. 8º): 1,5 %.</t>
  </si>
  <si>
    <t>Ailton Fernandes: O Decreto n° 2094/2016, publicado em 18/08/2016 estabelece o plano de amortização do déficit atuarial para o período de 2016 a 2049, por meio de aporte anual, sendo    R$ 173.210,91 para o ano de 2016, R$ 241.211,07 para o ano de 2017, R$ 310.553,92 para o ano de 2018, R$ 381.259,49 para o ano de 2019, R$ 453.348,13 para o ano de 2020,  os valores subsequentes estão registrados na tabela anexa.  Conforme artigo 2°, esta Lei entra em vigor na data de sua publicação e seus efeitos retroagi para de 01 de agosto de 2016.  A data de apuração do déficit técnico total foi definido na reavaliação atuarial do ano de 2015.  O valor total do déficit atuarial do Município é de R$ 203.821.089,01,  a Lei não estabeleceu índice de atualização, juros e data de vencimento.</t>
  </si>
  <si>
    <t>O art. 1°/6° da Lei Complementar n° 128/2008, publicada em 25/02/2008, estabelece a segregação de massa do respectivo regime próprio, criando um Plano financeiro e um Plano Previdenciário, entretanto, o art. 1º da  Lei Complementar nº 34/2003, publicada em 24/12/2003,fixou a alíquota normal do ente em 22%, a partir de 01/01/2004, com data de corte em 16/12/2001.</t>
  </si>
  <si>
    <t>A Lei Complementar nº 128, de 18/02/2008 altera o art.3º da LC nº13 de 17/12/01 e cria o FUNDO FINANCEIRO-FFIN abrange todos os servidores públicos admitidos, com posse a partir de 17/12/01 e o FUNDO PREVIDENCIÁRIO FPREV abrange todos os servidores com posse a partir de 17/12/01. O fundo financeiro será organizado por regime de caixa o fundo previdenciário será organizado pelo regime de capitalização.</t>
  </si>
  <si>
    <t>O art. 32, inciso II da Lei Complementar nº 041/2014, de 16 de julho de 2014, publicada em 16/07/2014 mantém a alíquota do ente em 15,39%, a partir de 16/07/2014.</t>
  </si>
  <si>
    <t>O art. 32, inciso I da Lei Complementar nº 041/2014, de 16 de julho de 2014, publicada em 16/07/2014 mantém o percentual da alíquota anteriormente vigente, a partir de 16/07/2014.</t>
  </si>
  <si>
    <t>O decreto nº 3.650/2018 com pub./vig. em 26/06/2018 (art. 3º) alterou a tabela prevista no art. 2º do decreto nº 1089/2010 que estabeleceu plano de custeio visando equacionar o déficit atuarial para o RRPS, passando a estabelecer alíquotas para o período de 2018 a 2044, sendo: (2018 = 9,42 %), (2019 = 11,42 %), ( 2020 = 13,42 %), (2021 = 15,42 %) e (2022 = 17,17). As demais constam de tabela constante no art. 1º.</t>
  </si>
  <si>
    <t>Na  mesma base das contribuições dos segurados.</t>
  </si>
  <si>
    <t>ANÁLISE ATUAL (ANNE em 20/07/05): A Lei nº 5.160/2004 deu nova redação à Lei nº 4.076/1999. Observar, ainda, que este percentual incide sobre o valor global da folha de remuneração de contribuição dos segurados/ativos.</t>
  </si>
  <si>
    <t>ANÁLISE ATUAL (ANNE em 20/07/05): A Lei nº 5.160/2004 deu nova redação à Lei nº 4.076/1999. Observar, ainda, que este percentual incide sobre a remuneração-de-contribuição.</t>
  </si>
  <si>
    <t>ANÁLISE ATUAL (ANNE em 20/07/05): A Lei nº 5.160/2004 deu nova redação à Lei nº 4.076/1999. Observar, ainda, que este percentual incide sobre o valor da parcela que supere o limite máximo estabelecido para os benefícios do RGPS de que trata o art. 201 da CF.</t>
  </si>
  <si>
    <t>contribuição dos inativos e pensionistas no mesmo percentual dos ativos.</t>
  </si>
  <si>
    <t>ANÁLISE ATUAL (ANNE em 16/12/05): Incidente sobre o valor global da folha de remuneração de conribuição dos segurados ativos.</t>
  </si>
  <si>
    <t>RECONSIDERAR REGISTRO DO DECRETO 4005/2017-ESTABELECE APORTES: Por base nas orientações CGNAL, no DRRA 2016 e, no e-mail de 23/03/2016- o qual justifica que o Decreto 3966/2016 ficou incompleto c/apenas 4 exercícios, quanto ao plano de amortização. NO ENTANTO OS PROXIMOA PLANO DE AMORTIZAÇÃO SERÃO ALTERADOS POR LEI-CONF. ART. 3º - DA LEI 4224-2016.</t>
  </si>
  <si>
    <t>O Decreto n° 75/2016 (autorizado pela Lei nº 875/2011, § 2º, art. 2°)-Publ. 31/08/2016-a VIGÊNCIA: 01/09/2016-pelo art. 3º/Estabelece APORTES ANUAIS no art. 2º - PERÍODO: 2016 A 2045-sendo: (2016- ANUAL =R$ 786,500,00), (2017-ANUAL=R$ 837.771,16), (2018-ANUAL=R$ 854.526,58), (2019-ANUAL=R$ 871.617,12) (2020-ANUAL=R$ 889.049,46), demais conf.tabela-art. 2º.Estabelece que os aportes serão corrigidos anualmente monetariamente pelo INPC. Não informa: data de apuração, valor total do déficit, juros, data de pagamento.</t>
  </si>
  <si>
    <t>O INCISO II DO ART. 42º DA LC N° 28/2011,PUBLICADA EM  23/11/2011, MANTÉM O PERCENTUAL DE 11,00%, DA ALÍQUOTA ANTERIORMENTE VIGENTE, A PARTIR DE 23/11/2011.</t>
  </si>
  <si>
    <t>Reanalisando: A Lei nº 3282/2018 de 24/4/18 - PUBLICAÇÃO/VIGÊNCIA: 25/4/2018(Art.3º). Estabelece plano de Custeio-art. 13, Incs. I, II, III...LC nº 099/2011: TOTAL = ENTE , SEGURADOS,  SUPLEMENTAR=31,30%),  sendo: Normal  - 22,38%, Segurados - 11% e ENTE - 11,38% mais  SUPLEMENTAR de  2018 a 2029 de 6,92%), para 2029 – 1,69%. Poderá alterar alíquota suplementar por meio de Decreto(Art. 1º § único). A  TAXA DE ADMINISTRAÇÃO é calculada em separado e corresponde a 1/12 avós, mensal, calculado conforme o § 3º-art. 26-LC nº 099/2011.</t>
  </si>
  <si>
    <t>ANÁLISE ATUAL (ANNE em 09/11/05): A Lei nº 2029/2004 deu nova redação à Lei nº 1671/2000. Observar, ainda, que este percentual incide sobre a totalidade da remuneração de contribuição.</t>
  </si>
  <si>
    <t>A Lei nº 2.679/2018 pub./vig. em 02/07/2018 (art. 6º) altera o parágrafo único do art. 63 da Lei nº 1.671/2000 estabelece taxa de administração em 2 % (exercício financeiro anterior).</t>
  </si>
  <si>
    <t>ANÁLISE ATUAL (ANNE em 09/11/05): Incidente apenas sobre a parcela dos proventos que exceda ao teto máximo estabelecido para os benefícios do RGPS de que trata o art. 201 da CF.</t>
  </si>
  <si>
    <t>A Lei nº 426/2010, publicada em 19/08/2010, prevê a alíquota normal do ente federativo em 15,00% indidente sobre a remuneração de contriuição de que trata o inciso XIII do Art. 3º da Lei nº 405/2009.</t>
  </si>
  <si>
    <t>Na alíquota prevista no art. 6° da Lei n° 2110/2013, publicada em 09/08/2013, já está incluso os 2% de taxa de administração.</t>
  </si>
  <si>
    <t>“O art. 5° da Lei n° 2110/2013, publicada em 09/08/2013, alterou o art. 42 da Lei n° 81/2005, mantendo o percentual da alíquota dos ativos em 11%, a partir de 09/08/2013, para os servidores admitidos a partir de 1° de janeiro de 2011 (segregação de massas).”</t>
  </si>
  <si>
    <t>“O art. 5° da Lei n° 2110/2013, publicada em 09/08/2013, alterou o art. 42 da Lei n° 81/2005, mantendo o percentual da alíquota dos aposentados em 11%, a partir de 09/08/2013.”</t>
  </si>
  <si>
    <t>“O art. 5° da Lei n° 2110/2013, publicada em 09/08/2013, alterou o art. 42 da Lei n° 81/2005, mantendo o percentual da alíquota dos pensionistas em 11%, a partir de 09/08/2013.”</t>
  </si>
  <si>
    <t>A LC n° 170/2014, publ. 21/08/2014, aprovou segregação da massa, instituindo um Fundo Financeiro para os segurados que se encontrem em usufruição de benefícios de aposentadoria e pensão até 21/08/2014, e pelos segurados que tenham ingressado na municipalidade até 21/08/20104 e um Plano Previdenciário para os servidores que ingressaram a partir de 21/08/202014. Arts. 6 e 10 fica estabelecido que as contribuições do Município e dos servidores dar-se-ão conforme estabelecida na Lei Geral que rege o RPPS, observadas as variações do cálculo atuarial anual, se houverem. Fixando dessa forma a alíquota dos aposentados em 11%.</t>
  </si>
  <si>
    <t>A LC n° 170/2014, publ. 21/08/2014, aprovou segregação da massa, instituindo um Fundo Financeiro para os segurados que se encontrem em usufruição de benefícios de aposentadoria e pensão até 21/08/2014, e pelos segurados que tenham ingressado na municipalidade até 21/08/20104 e um Plano Previdenciário para os servidores que ingressaram a partir de 21/08/202014. Arts. 6 e 10 fica estabelecido que as contribuições do Município e dos servidores dar-se-ão conforme estabelecida na Lei Geral que rege o RPPS, observadas as variações do cálculo atuarial anual, se houverem. Fixando dessa forma a alíquota dos ativos em 11%.</t>
  </si>
  <si>
    <t>A LC n° 170/2014, publ. 21/08/2014, aprovou segregação da massa, instituindo um Fundo Financeiro para os segurados que se encontrem em usufruição de benefícios de aposentadoria e pensão até 21/08/2014, e pelos segurados que tenham ingressado na municipalidade até 21/08/20104 e um Plano Previdenciário para os servidores que ingressaram a partir de 21/08/202014. Arts. 6 e 10 fica estabelecido que as contribuições do Município e dos servidores dar-se-ão conforme estabelecida na Lei Geral que rege o RPPS, observadas as variações do cálculo atuarial anual, se houverem.. Fixando dessa forma a alíquota dos pensionistas em 11%.</t>
  </si>
  <si>
    <t>A LC n° 170/2014, publ. 21/08/2014 (arts. 4º e 7º), aprovou segregação da massa, instituindo um Fundo Financeiro para os segurados que se encontrem em usufruição de benefícios de aposentadoria e pensão até 21/08/2014, e pelos segurados que tenham ingressado na municipalidade até 21/08/20104 e um Plano Previdenciário para os servidores que ingressaram a partir de 21/08/202014. Arts. 6 e 10 fica estabelecido que as contribuições do Município e dos servidores dar-se-ão conforme estabelecida na Lei Geral que rege o RPPS, observadas as variações do cálculo atuarial anual, se houverem. Fixando dessa forma a alíquota normal do ente em 22%.</t>
  </si>
  <si>
    <t>Cláudio.Soares – A Lei nº 1.928/2013, publicada em 15/09/2011, mantém o percentual de alíquota dos SEGURADOS em 11,00% (art. 89, I e II). Mantém o percentual de alíquota de CUSTO NORMAL do ENTE em 22,00% (art. 88). Vigência em 15/09/2011 (art. 123).</t>
  </si>
  <si>
    <t>A Lei nº 148/2008 conserva a mesma alíquota contribuição da lei nº 127/2005. A base de contribuição é a totalidade da remuneração do servidor.</t>
  </si>
  <si>
    <t>A Lei nº 148/2008 conserva a mesma alíquota contribuição da lei nº 127/2005. A base de contribuição é o valor que supere o teto RGPS.</t>
  </si>
  <si>
    <t>A LC nº 231/2016, 20/09/2016, PUBL./VIGÊNCIA: 21/09/2016 (ver art. 6º) - Estabelece: A contribuição do ENTE: 22% e APORTES MENSAIS DE 4,65%-SENDO: (CUSTO NORMAL - 14,17%), (CUSTO SUPLEMENTAR - 7,83%), (APORTE – 4,65%), conforme o art. 3º estabelece alíquotas amortizantes e aportes onde a totalidade consta na tabela do anexo a esta lei: ALIQUOTA AMORTIZANTE/PERÍODO: 2016 A 2046-sendo: (2016 – 12,48%), (2017 – 13,97%), (2018 – 15,45%) (2019 – 16,94%): (2020 – 18,43%), as demais constam no Anexo. AUTORIZAÇÃO PARA ALTERAR ALIQUOTA POR DECRETO -art. 4º. da referida lei.</t>
  </si>
  <si>
    <t>O art. 1º da Lei Complementar nº 261, de 19/05/2014, publicada em 20/05/2014, altera o inciso VII do art. 45 da Lei Complementar nº 122, de 2o/12/2005 e passa a vigorar da seguinte forma:  VII - contribuição de 1,70 % incidente sobre o valor total (...), a título de aporte para liquidação do déficit atuarial, com vigência nos meses de março a setembro de 2010 . O art. 2º determina efeito retroativo para o ano de 2009.</t>
  </si>
  <si>
    <t>Cláudio.Soares – A Lei nº 2.480/2017, publicada em 23/02/2017, mantém o percentual de alíquota dos SEGURADOS em 11,00% (Art. 25 e 26). Mantém o percentual de alíquota NORMAL do ENTE em 16,10% (Art. 24). Vigência em 23/02/2017 (Art. 103). Efeitos para as contribuições a partir de 01/06/2017 (Art. 103).</t>
  </si>
  <si>
    <t>A Lei nº 2.507/2017-Publicada: 29/05/2017-VIGÊNCIA: 01/06/2017 (art. 3º) - Estabelece CONTRIBUIÇÃO SUPLEMENTAR (1º) - PERÍODO: DE 2017 A 2051 - sendo: (2017 - 1,25%), (2018 - 2,50%), (2019 - 3,75%), (2020 - 5%), (2021 A 2051 - 6,30%).Os demais dispositivos da Lei nº 2480/2017, não modificados por esta Lei, permanecem inalterados.</t>
  </si>
  <si>
    <t>a Lei 3.079/2005, publicada em 06/07/2005, em seu artigo 5º altera o título V e seus capítulos da Lei nº 2.108, de 09/06/1995, alterando redação dos artigos 131, 132 e 133, os quais fixam as alíquotas dos ativos em 11%, Inativos e pensionistas em 11% e do Ente em 19,70% respectivamente. Os artigos 134 e 135 criam o fundo previdenciário e financeiro respectivamente, segregando a massa de servidores com data de corte em 06/07/2005.</t>
  </si>
  <si>
    <t>19,70% da totalidade das parcelas ordinárias de contribuição dos segurados admitidos a partir da data da publicação desta Lei.(20/07/2005) 19,70% da totalidade das parcelas ordinárias de contribuição dos segurados admitidos até a data de pubicação desta Lei.(20/07/2005)</t>
  </si>
  <si>
    <t>A Lei nº 2110/2016 -DE: 23/08/2016  – PUBLICADA: na mesma data - VIGÊNCIA: 23/08/2016 – art. 2º. ESTABELECE CUSTEIO: (SEGURADOS – 11%), manteve (ENTE NORMAL 14,05%), SUPLEMENTARES/PERÍODO: de 2016 a 2040, sendo: (2016 - 21,55), (2017 - 22,65), (2018 – 23,75%), (2019 – 24,85%), (2020 – 25,95%), (2021 – 26,80%), as demais alíquotas encontram-se na tabela constante da referida Lei.</t>
  </si>
  <si>
    <t>Corrigindo a informação anterior, da Lei n° 3021/2018, onde se lê:  aportes anuais , leia-se:  aportes mensais, sendo: de janeiro a dezembro de 2018  (R$ 35.000,00)....  .</t>
  </si>
  <si>
    <t>O DECRETO Nº 067/2017-DE: 01/08/2017– PUBLICAÇÃO: 01/08/2017 - VIGÊNCIA/EFEITOS: 01/08/2017(art. 2º-não sendo possível retroagir conforme estabelece o § Único – art. 2º - pelo contido na Nota Conjunta CGNAL/CGACI Nº 01/2015) - AUTORIZADO ESTABELECER CUSTEIO POR DECRETO (§ 2º - ART. 2º - lei nº 1361-2010)  -ESTABELECE CUSTEIO SUPLEMENTAR-PERÍODO: DE 2017 A 2041 – SENDO: (2017 – 4,91%), (2018 – 5,20%),(2019 – 5,50%), (2020 – 5,58%), as demais constam na tabela art. 2º da norma.</t>
  </si>
  <si>
    <t>A referida lei estabelece a noventena.</t>
  </si>
  <si>
    <t>A Lei nº 3730/2016, de 28/11/2016, publicada em 30/11/2016, mantém o percentual da alíquota NORMAL do ENTE em 16,45 (art. 1º). Estabelece percentuais de alíquotas SUPLEMENTARES para o período de 2016 a 2044, sendo: 2016 (6,09%), 2017(7,27%). A partir do ano de 2018 as alíquotas evoluirão com acréscimo anual de 1,61%, por um período de 18 anos, estabilizando no patamar de 37,86% em 2036, vigorando até a competência de 2044 (art. 2º).  Vigência em 30/11/2016 (art. 3º).</t>
  </si>
  <si>
    <t>Lei 267/04, lei de custeio.</t>
  </si>
  <si>
    <t>O art. 1° do Decreto nº 805/2010, publicado em 17/05/2010 modifica o percentual da alíquota normal do ente para 15,45%, a partir de 17/05/2010.</t>
  </si>
  <si>
    <t>SEGREGAÇÃO DE MASSA - LC Nº 076/2017-DE: 26/06/2017-PUBLICADO:  27/06/2017 - VIGÊNCIA: 27/06/2017 (ART. 17º) - ESTABELECE SEGREAÇÃO DE MASSA(ART. 1º/16º):  PLANO FINANCEIRO: Para servidores...efetivos e seus respectivos dependentes, que tenham ingressado...ATÉ 31/12/2007/PLANO PREVIDENCIÁRIOPLANO PREVIDENCIÁRIO: : Para servidores...efetivos e seus respectivos dependentes, que tenham ingressado...APÓS 01/01/2008.  CUSTEIO PARA AMBOS OS PLANOS: (ENTE – 22% - incidente SOBRE A REMUNERAÇAO DE CONTRIBUIÇAO DOS ATIVOS), (ATIVOS – 11% - incidente SOBRE A REMUNERAÇÃO DE CONTRIBUIÇÃO), : (INATIVOS/PENSIONISTAS – 11% - incidente SOBRE A PARCELA DOS PROVENTOS DE APOSENTADORIA E DAS PENSÕES QUE SUPERE O LIMITE MÁXIMO DO RGPS).OBSERVAÇÃO: (todos os descontos (ENTE/ATIVOS/INATIVOS E PENSIONISTAS) incidem SOBRE A GRATIFICAÇÃO NATALIZA (§ 1º) TAXA DE ADMINISTRAÇÃO (2%-do VALOR TOTAL DAS REMUNERAÇÕES PROVENTOS E PENSÕES DOS BENEFICIÁRIOS DOS RESPECTIVOS PLANOS, COM BASE NO EXERCICIO FINANCEIRO ANTERIOR).</t>
  </si>
  <si>
    <t>A Lei Complementar nº 124/2017, De: 20/11/2017 - publicada em 29/11/2017, Vigência/efeitos: 01/01/2018, altera o percentual de alíquota NORMAL do ENTE para 22%, incidentes sobre a remuneração de contribuição dos segurados ativos (art. 1º).</t>
  </si>
  <si>
    <t>A Lei Ordinária n° 3967/2017, de 28/07/2017, publicado em 01/08/2017, vigência na mesma data (art. 7º),  o RPPS do Município de Taíó/SC, apresenta um deficit Técnico no valor total de 48.800.588,53, a ser financiado pelo Período: 2017 A 2042. Para o ano de 2017 o Aporte é de R$ 2.661.247,00 (anual), em aportes periódicos em 12 PARCELAS MENSAIS E PROGRESSIVAS (sendo a 1ª , no valor de R$ 221.770,58), A legislação não estabelece índice de correção para atualização e nem prevê multa em caso de atraso.</t>
  </si>
  <si>
    <t>O Decreto nº 1.093/2016, publicado em 17/03/2016, mantém o percentual de alíquota NORMAL do ENTE em 16,00% (já incluída taxa de administração de 2,00%) (Art. 1º). Mantém o percentual de alíquotas SUPLEMENTARES do ENTE para o período de 2016 a 2046, sendo 2016 (6,35%), 2017 (7,76%), 2018 (9,17%), 2019 (10,58%) e 2020 (11,99%) e demais conforme tabela (Art. 1º). Vigência a partir de 17/03/2016. Efeitos a partir de 17/03/2016. Decreto autorizado pelo artigo 3º, da Lei Municipal nº 2.447/2012.</t>
  </si>
  <si>
    <t>A Lei 2561/2012 intitui o Plano de amortização para o equacionamento do déficit atuarial do RPPS do Município de Timbó - TIMBÓPREV,  prevendo as alíquotas suplementares a seguir: 0,98% para 2012, 1,08% para 2013, 1,34% para 2014, 1,59% para 2015, 1,83% para 2016, 14,47% para 2017, 14,33% para 2018, 14,19% para 2019, 14,05% para 2020, 13,01% para 2021, 13,77% para 2022, 13,63% para 2023, 13,50% para 2024, 13,37% para 2025, 13,23% para 2026, 13,10% para 2027, 12,97% para 2028, 12,84% para 2029, 12,72% para 2030, 12,59% para 2031, 12,47% para 2032, 12,34% para 2033, 12,22% para 2034, 12,10% para 2035, 11,98% para 2036, 11,86% para 2037, 11,74% para 2038 , 11,63% para 2039, 11,51% para 2040, 11,40% para 2041, 11,29% para 2042, 11,17% para 2043, 11,06% para 2044, 10,95% para 2045 e 10,85% para 2046.</t>
  </si>
  <si>
    <t>O Decreto nº 4612/2017, de: 09/10/2017- Autorizado pelo Art. 8º § Único da Lei n° 2561/2012- PUBLICAÇÃO: 2/09/2017(Art.3º). EFEITOS: 1/1/2018 (Art. 2º). Estabelece custeio (Art. 1º): SUPLEMENTAR no período de 2018 a 2046, sendo: (2018 – 11%), (2019 – 14%), (2020 – 17%), (2021 – 20%) e demais conf. tabela.</t>
  </si>
  <si>
    <t>O art. 1º do Decreto nº 016/2013 de 17/05/2013, publicado em 17/05/2013 mantém o percentual da alíquota anteriormente vigente, a partir de 17/05/2013.</t>
  </si>
  <si>
    <t>DECRETO Nº 10/2015-DE: 01/04/2015-PUBLICADO:  01/04/2015-VIGÊNCIA: DATA PUBLICAÇÃO-conf. art. 2º(AUTORIZA ALTERAR CUSTEIO DO ENTE POR DECRETO - art. 2º-lei nº 776/2010)-ESTABELECE CUSTEIO DO ENTE: ENTE TOTAL - 20,99% = (NORMAL – 15,29%) +  (SUPLEMENTAR PARA EXERC. 2015 - 4,99%).</t>
  </si>
  <si>
    <t>O art. 4º da Lei 79/2009 estabelece a noventena.</t>
  </si>
  <si>
    <t>A Lei Complementar n° 163/2017, de 20/12/2017 – PUBLICAÇÃO/VIGÊNCIA: 21/12/2017(Art. 5º). Estabelece para o Fundo Financeiro alíquota suplementar de 166,96% para o exercício de 2018(Art. 2º).</t>
  </si>
  <si>
    <t>LC nº 50/01 -</t>
  </si>
  <si>
    <t>A LC 72 alterou o art. 123, § 2º da LC nº 050/2001 incluindo cobrança sobre proventos e pensões acima do teto do RGPS</t>
  </si>
  <si>
    <t>Governo do Estado de Sergipe - SE</t>
  </si>
  <si>
    <t>O inc. VI do art. 42 da Lei n° 13/2013, publicada em 28/08/2013, fixou o percentual da alíquota dos segurados ativos em 11%, a partir de 01/12/2013. O art. 70 prevê aplicação de anterioridade nonagesimal.</t>
  </si>
  <si>
    <t>O inc. VII do art. 42 da Lei n° 13/2013, publicada em 28/08/2013, fixou o percentual da alíquota dos pensionistas em 11%, a partir de 01/12/2013. O art. 70 prevê aplicação de anterioridade nonagesimal.</t>
  </si>
  <si>
    <t>O inc. VII do art. 42 da Lei n° 13/2013, publicada em 28/08/2013, fixou o percentual da alíquota dos aposentados em 11%, a partir de 01/12/2013. O art. 70 prevê aplicação de anterioridade nonagesimal.</t>
  </si>
  <si>
    <t>O inc. II do art. 42 da Lei n° 13/2013, publicada em 28/08/2013, fixou o percentual da alíquota nromal do ente em 6,71%, a partir de 01/12/2013. Os arts. 70 e 79 prevêem aplicação de anterioridade nonagesimal.</t>
  </si>
  <si>
    <t>complementando custeio suplementar: O inc. III do art. 42 da Lei n° 013/2013, publicada em 28/08/2013, alterou fixou percentuais de alíquota suplementar para o período de 2013 a 2047, a partir de 28/08/2013. De acordo com as disposições do art. 79, a anterioridade nonagesimal ali prevista somente se aplica à contribuição normal</t>
  </si>
  <si>
    <t>A Lei Municipal nº 573/2010 prevê alíquotas suplementares de: 9,23% para 2010, 10,56% para 2011,11,89% para 2012,13,22% para 2013, 14,55% para 2014,15,88% para 2015,17,21% para 2016,18,54% para 2017,19,87% para 2018,21,20%  para 2019 em diante.</t>
  </si>
  <si>
    <t>Adequo  o disposto no art. 75 da Lei nº 1.267, de 2002, ao contido na E.C nº 41, de 2003.</t>
  </si>
  <si>
    <t>O art. 1º da Lei nº 1.902, de 12 de dezembro de 2014, publicada na mesma data, altera o percentual da alíquota do ente para 15,39%, já incluído os 2% de taxa de administração, a partir de 12/03/2015 (art. 5º, contagem nonagesimal).</t>
  </si>
  <si>
    <t>O Decreto nº 763/2010, publicadao em 01/12/2010, estabelece alíquotas de contribuição suplementar de 2,00% para o ano de 2010, 5,00% para o ano de 2011, 8,00% para o ano de 2012, 11,00% para o ano de 2013, 15% para o ano de 2014 e 20,00% para o ano de 2015. Os anos posteriores encontram-se na tabela enviada junto com a lei até o ano de 2043 arquivada na pasta do município e em arquivo magnético no PIAU/CGNAL NA PASTA LEIS EQUILÍBRIO ATUARIAL.</t>
  </si>
  <si>
    <t>COMPLEMENTANDO AS ALIQUOTAS SUPLEMENTARES: LEI ABAIXO ESTABELECEU SUPLEMENTARES/PERÍODO: DE 2010 A 2043: (2010 – 2%), (2011 – 5%), (2012 – 8%), (2013 – 11%), (2014 – 15%), (2015 –20%): (2016 –25%), (2017 –30%), (2018 –35%), (2019 –40%), (2020 –45%), (2021  A 2043– 49,18). /isabella.abreu em 06/05/2013: O Decreto nº 763/2010, publicado em 01/12/2010, estabelece alíquotas de contribuição suplementar para o período de 2010 a 2043, calculado sobre o total da folha de pagamento da Prefeitura e Câmara Municipal.</t>
  </si>
  <si>
    <t>O art.1° da Lei Municipal 70/2014, publicada em 18/09/2014, manteve o percentual da alíquota anteriormente vigente, a partir de 18/09/2014.</t>
  </si>
  <si>
    <t>A LC nº 106/2018 pub./vig. em 14/03/2018 (art. 4º) estabelece alíquota patronal em 22 %, incluída 2 % de taxa adm.(art. 1º), 11%- segurados ativos. Fixa suplementar/período: de 2018  a 2044: (2018 a 2022 = 2 %), as demais alíquotas constam da (art. 3º) norma.</t>
  </si>
  <si>
    <t>A LC nº 106/2018 pub./vig. em 14/03/2018 (art. 4º) estabelece alíquota patronal em 22 %, incluída 2 % de taxa adm.(art. 1º), 11%- segurados ativos. Fixa suplementar/período: de 2018 a 2044: (2018 a 2022 = 2 %), as demais alíquotas constam da (art. 3º) norma.</t>
  </si>
  <si>
    <t>LC nº 137/2017, de 15/05/2017-PUBLICAÇÃO: 19/05/2017(art. 4º) - VIGÊNCIA : 01/06/2017 (ART. 3º)-Estabelece custeio-ver art. 2º: (ENTE - 19,67%): SUPLEMENTAR-PERÍODO: 2017 A 2043-sendo: (2017 - 5%), (2018 - 7%), (2019 A 2043 - 9,35%).</t>
  </si>
  <si>
    <t>A Lei nº 2399/2017-DE: 05/10/2017– PUBLICADA: 05/10/2017/ VIGÊNCIA:05/10/2017, conforme previsto no art. 4°. O Município manteve a alíquota normal do ente em 17,80% (já incluída a taxa de administração de 2%), incidentes sobre a folha salarial dos sevidores ativos, inclusive sobre o 13° salário, 11% para os segurados, que incidirá sobre as parcelas dos proventos de aposentadoria e de pensão que superem o limite máximo estabelecido para os benefícios do RGPS  e estabeleceu o custeio suplementar no percentual para o período de 2017 a 2025, sendo: 2017 ( 9,57%), 2018 (10,00%), 2019 (12,00%), 2020 (15,00%), 2021 (20,00%) e as demais encontram-se na tabela do art. 1° desta norma.</t>
  </si>
  <si>
    <t>Os arts. 129/135 da Lei n° 3806/2005, publicada em 24 de novembro de 2005, com vigência a partir de 1° de janeiro de 2006, faz a segregação de massa do Município de Araras/SP, criando o Plano Previdenciário e o Plano Financeiro, fixando as alíquotas do ente no Anexo I desta Lei em 22% a partir de 2009, a alíquota dos servidores ativos prevista no Art. 130 em 11% e dos aposentados e pensionistas no art. 131 em 11%. O art. 134 da Lei 3806/2005, estabelece que o Regime Financeiro tem data de corte na data da publicação desta Lei, ou seja, 24/11/2005.</t>
  </si>
  <si>
    <t>Os arts. 129/135 da Lei n° 3806/2005, publicada em 24 de novembro de 2005, com vigência a partir de 1° de janeiro de 2006, faz a segregação de massa do Município de Araras/SP, criando o Plano Previdenciário e o Plano Financeiro, fixando as alíquotas do ente no Anexo I desta Lei em 22% a partir de 2009, a alíquota dos servidores ativos prevista no Art. 130 em 11% e dos aposentados e pensionistas no art. 131 em 11%.O art. 134 da Lei 3806/2005, estabelece que o Regime Financeiro tem data de corte na data da publicação desta Lei, ou seja, 24/11/2005.</t>
  </si>
  <si>
    <t>A LEI Nº 5012/2017-DE: 13/06/2017-PUBLICAÇÃO: 14/06/2017-VIGÊNCIA–ART. 9º: 14/06/2017-altera o art. 132-LEI Nº 3806/2005-ESTABELECE CUSTEIO: (ENTE FUNDO FINANCEIRO - 22% - incidente sobre o valor total das remuneração de contribuição dos participantes do fundo financeiro), (ENTE FUNDO PREVIDENCIÁRIO – 19,70% - incidente sobre o valor total das remuneração de contribuição dos participantes do fundo previdenciário).</t>
  </si>
  <si>
    <t>ANÁLISE ATUAL (ANNE em 15/12/05): Incidente sobre os proventos que superem o limite máximo estabelecido para os benefícios do RGPS.</t>
  </si>
  <si>
    <t>A Lei Complementar nº 590/2015, publ. em 26/06/2015. ESTABELECE (ARTS. 1º/2º): ALIQUOTAS: SERVIDORES – (11%), ENTE NORMAL: (14,98%-INCLUÍDO 2% DE TX ADM.), E APORTES-PERÍODO: (DE 2015 A 2045), SENDO: (2015-ANUAL=1.882.629,09, MENSAL=156.885,76), (2016-ANUAL=1.901.455,38, MENSAL=158.454,62), (2017-ANUAL=1.920.469,93, MENSAL=160.039,16), (2018-ANUAL=1.939.674,63, MENSAL=161.639,55), VIGÊNCIA: 26/06/2015 (art. 4º).</t>
  </si>
  <si>
    <t>A LC nº 6/2018, de 23/2/18 – PUBLICAÇÃO: 23/2/2018(Art.4º). EFEITOS/VIGÊNCIA: 1/1/18(Art. 2º). Estabelece custeio por APORTES (Art.1º/Tabela) para o período de 2018 a 2043, sendo: (2018 – R$ 18.812.984,98), (2019 – R$19.001.114,83), (2020 – R$19.191.125,97), (2021 – R$19.383.037,23), (2022 – R$19.576.867,61) e demais conforme tabela. A Lei não prevê índice de correção monetária.</t>
  </si>
  <si>
    <t>A lei nº 1213/2009 prevê uma alíquota suplementar de 07/2009 a 06/2010 0,50%,... de 07/2010 a 06/ 2011 1,50%,... de 07/ 2011 a 06/ 2012 2,50%,... de 07/2012 a 06/2013 3,50%,... de 07/2013 a 06/2014 4,50%,... de 07/ 2014 a 06/2015 5,50%,... de 07/2015 a 06/2016 6,50%,... de 07/2016 a 06/2017 7,50% e de 07/ 2017 a 12/2043 8,29%.</t>
  </si>
  <si>
    <t>O art. 2º da Lei nº 2258/2015, publicada em 13/03/2015, mantem o percentual de 11% da alíquota anteriormente vigente para os servidores. Vigência (Art. 4º).</t>
  </si>
  <si>
    <t>APORTE-VIGÊNCIA A PARTIR DE 25/10/2010 - DATA PUBLICAÇÃO. A LEI Nº 2014-2010 de 25/10/2010 publ. na mesma data. VIGÊNCIA: 25/10/2010 - SENDO A PARTIR DESTA DATA ENCERRADAS AS ALIQUOTAS SUPL. ESTABELECIDAS. =  O ART. 1º ESTABELECE: PLANO DE CUSTEIO... ALIQUOTA DO ENTE: - 14,94% - ART. 1º- E APORTES: DE 2010 A 2044 - CONF. TABELA DO ART. 2º- A LEI NÃO MENCIONA: TAXA DE JUROS, INDICE DE ATUALIZAÇÃO, VALOR DO DÉFICIT/O ART. 4º - VIGÊNCIA DOS APORTES-01/08/2010(NÃO SERÁ REGISTRADO NESTA DATA EM VISTA DE QUE EM 2010 - AS ORIENTAÇÕES CGNAL NÃO ACATAVAM RETROAGIR PARA AUMENTAR OU REDUZIR  ALIQUOTAS).</t>
  </si>
  <si>
    <t>Retificando registro realizado em 20/05/2011, a data de início de vigência da alíquota é 06/05/2011, data de publicação da Lei n° 4.510, de 2011, e não 03/05/2011, data da sua edição. Complementando registro realizado em 20/05/2011, o art. 4° da Lei nº 4.510, publicada em 06/05/2011, manteve o percentual de 11% da alíquota anteriormente vigente.</t>
  </si>
  <si>
    <t>A Lei nº 5.236/2015, que incluiu o § 2ºB na Lei nº 4.510/2011, aprovou plano de amortização do déficit atuarial, excepcionalmente para o exercício de 2016, prevendo a possibilidade de conversão das contribuições mensais em APORTE ÚNICO, o qual deverá ser efetuado até o dia 20 de dezembro de 2016, de forma atualizada.</t>
  </si>
  <si>
    <t>COMPLEMENTANDO AS ALIQUOTAS SUPLEMENTARES: LEI ABAIXO ESTABELECEU SUPLEMENTARES/PERÍODO: DE 2013 A 2043: (2017 – 20%): (2018 – 25%), (2019- 30%), (2020- 35%), demais constam na Norma. / - A Lei nº 4.858/2013, publicada em 29/08/2013, alterou o percentual de alíquota de CUSTO NORMAL do ENTE para 12,94%, já incluídos 1,00% de taxa de administração (art. 1º e 3º). Estabeleceu o percentual de alíquota de CUSTO SUPLEMENTAR do ENTE, para o período de 2013 a 2045, sendo 2013 e 2014 (6,00%), 2015 (10,00%), 2016 (15,00%), 2017 (20,00%) e demais conforme tabela (Anexo único A). Vigência em 29/08/2013 (art. 8º).</t>
  </si>
  <si>
    <t>O art. 43 da Lei nº 4.830/2002 foi alterado pela Lei nº 5.397/2006 que acrescentou o §1º prevendo alíquota de 11% para os ativos, incidente sobre a remuneração de contribuição, inclusive sobre a gratificação natalina.  Acrescentou, também, o §2º prevendo que tal alíquota de contribuição só será descontada a partir de 01/04/2007.  O art. 114 da Lei nº 5.397/2006 previa vigência a partir de 90 dias da publicação, mas foi alterado pela Lei nº 5.421/2007, passando a prever vigência a partir de 01/04/2007, conforme já previa no §2º do art. 43 da Lei nº 4.830/2002 acrescentado pela Lei nº 5.397/2006.</t>
  </si>
  <si>
    <t>O art. 43 da Lei nº 4.830/2002 foi alterado pela Lei nº 5.397/2006 que acrescentou o art. 62-A prevendo alíquota de 11% para os inativos, incidente sobre a parcela que exceda o valor fixado como teto pelo RGPS.  O art. 114 da Lei nº 5.397/2006 previa vigência a partir de 90 dias da publicação, mas foi alterado pela Lei nº 5.421/2007, passando a prever vigência a partir de 01/04/2007.</t>
  </si>
  <si>
    <t>O art. 43 da Lei nº 4.830/2002 foi alterado pela Lei nº 5.397/2006 que acrescentou o art. 62-A prevendo alíquota de 11% para os pensionistas, incidente sobre a parcela que exceda o valor fixado como teto pelo RGPS, antes de sua divisão em cotas.  O art. 114 da Lei nº 5.397/2006 previa vigência a partir de 90 dias da publicação, mas foi alterado pela Lei nº 5.421/2007, passando a prever vigência a partir de 01/04/2007.</t>
  </si>
  <si>
    <t>A Lei n° 6.574/2014, publicada em 23/10/2014, aprovou a amortização do déficit atuarial de R$ 930.752.941,55, apurado na Avaliação Atuarial realizada em 31/12/2013, por meio de aportes mensais no período de 2014 a 2046. Os valores dos aportes serão de: (R$  13.019.813,34 - 2014), (R$ 13.697.509,37- 2015 a 2026), (R$ 33.010.455,74-2027) e (R$ 37.913.292,63-2028 a 2046), valores que deverão ser atualizados com juros de 0,5% a.m. acrescido da variação do IPCA no período.</t>
  </si>
  <si>
    <t>A Lei n° 4567, de 26 de fevereiro de 2013 fixa em 17,35% a contribuição do ente para o exercício de 2013 de acordo com o cálculo atuarial realizado em 28.03.2013, fixando ainda, as alíquotas suplementares conforme a seguir: 7,65% para 2013, 10,65% para 2014, 13,65% para 2015, 16,65% para 2016, 19,65% para 2017, 22,65% para 2018, 25,65% para 2019 e 31,51% de 2020 a 2046.</t>
  </si>
  <si>
    <t>A Lei n° 4567, de 26 de fevereiro de 2013 mantém em 11% a contribuição do segurado ativo para o exercício de 2013 de acordo com o cálculo atuarial realizado em 28.03.2013.</t>
  </si>
  <si>
    <t>A Lei n° 4567, de 26 de fevereiro de 2013 mantém em 11% a contribuição do segurado inativo para o exercício de 2013 de acordo com o cálculo atuarial realizado em 28.03.2013.</t>
  </si>
  <si>
    <t>A Lei n° 4567, de 26 de fevereiro de 2013 mantém em 11% a contribuição dos pensionista para o exercício de 2013 de acordo com o cálculo atuarial realizado em 28.03.2013.</t>
  </si>
  <si>
    <t>Onde se Lê LC Nº 135/2017- leia-se: LC Nº 135/2018.</t>
  </si>
  <si>
    <t>O art. 1º da lei nº 1.609, de 2005, alterou o inciso I e II do art. 40 da Lei nº 1.364, de 2000.</t>
  </si>
  <si>
    <t>A Lei nº 2.158/2017 - de 21/03/2017 - PUBLICAÇÃO: Na mesma data - Estabelece  (art. 1º e § único) Suspensão do pagamento temporário - Período de  6 (seis) meses, contados de 1º/03 à 31/08/2017 - dos APORTES ATUARIAIS devidos ao Instituto de Previdência Municipal - IPREM e dá outras providencias. VIGÊNCIA: 01/03/2017.</t>
  </si>
  <si>
    <t>O Decreto nº 2178/2017, de 13/1/17 – PUBLICAÇÃO: 13/1/2017 - EFEITOS/VIGÊNCIA: 1/1/2017(Art.2º). Autorizado pelo Art. 2º da Lei nº 1.838/2011. Estabelece custeio SUPLEMENTAR para o período de 2017 a 2045(Art. 1º), sendo: (2017 - 10%), (2018 – 11,5%), (2019 – 13%), (2020 – 14,5%), (2021 – 16%), e demais conforme tabela.</t>
  </si>
  <si>
    <t>A Lei nº 6666/2018 de 20/12/2018 – PUBLICAÇÃO: 20/12/2018 - EFEITOS/VIGÊNCIA: 1/1/19(Art. 8º) Segregou a massa dos segurados, estabelecendo um PLANO FINANCEIRO (Art. 2º) servidores ATIVOS em 30/6/18 possuíam nesta data 39 anos completos ou mais, e aos seus respectivos dependentes, APOSENTADOS em 30/6/18 possuía nesta data 59 anos completos ou menos, e aos seus respectivos dependentes. PENSIONISTAS em 30/6/18 que possuíam nesta data 61 completos ou menos. Um PLANO PREVIDENCIÁRIO (Art. 3º) servidores ATIVOS em 30/6/18 possuía nesta data 38 anos completos ou menos, e aos seus respectivos dependentes, APOSENTADOS em 30/6/18 possuía nesta data 60 anos completos ou mais, e aos seus respectivos dependentes. PENSIONISTAS em 30/6/18 que possuíam nesta data 62 completos ou mais. O Ente aportará ao PLANO FINANCEIRO (Art. 5°): R$ 6.000.000,00, em 12 parcelas mensais a partir 1º mês subsequente à vigência desta LC, este valor será acrescido de R$1.000.000,00 a cada ano até o montante de R$ 11.000.000,00, quando cessará os aportes. A partir do momento que a folha de benefícios dos servidores do PLANO FINANCEIRO for superior à contribuição arrecadada pelo mesmo e pelo ENTE, o déficit será custado por recursos do PLANO FINANCEIRO em 50% e pelo ENTE 50%. Extinto os recursos do PLANO, o ENTE assume a integralidade. (Art. 6°). Revoga os incisos I a XXI o §1º do Art. 3° da Lei n° 4054/2002.(Art. 7°)</t>
  </si>
  <si>
    <t>A Lei Municipal nº 1573/2010 prevê alíquota normal de 16% e alíquotas suplementares de: 3,00% para o ano de 2011, 6,00% para o ano de 2012, 8,00% para o ano de 2013, 10,00% para o ano de 2014 e 12,33% de 2015 a 2044.</t>
  </si>
  <si>
    <t>Cláudio.Soares – A Lei nº 2.391/2016, publicada em 26/08/2016, mantém o percentual de alíquota dos SEGURADOS em 11,00% (art. 88, I e II). Estabelece o percentual de alíquota SUPLEMENTAR do ENTE para o período de 2016 a 2044, sendo de 2016 (3,65%), 2017 (3,95%), 2018 (4,25%), 2019 (5,25%), 2020 (6,25%) e demais conforme tabela (anexo I). Vigência em 26/08/2016 (art. 108, III).</t>
  </si>
  <si>
    <t>O Decreto n° 76/2017, de 31/08/2017, publicado em 04/09/2017, vigência no dia 01/08/2017-(solicita no art.  4° que os efeitos sejam retroativos a 01 de agosto de 2017, considerando que não alteram as alíquotas, foi possivel). O Município estabeleceu o custeio normal do ente de 20,09% e suplementar incidentes sobre a totalidade da remuneração de contribuição dos servidores ativos, para o período de 2017 a 2044, sendo: 2017 (3,95%), 2018 (4,25%), 2019 (5,25%), 2020 (6,25%), 2021 (7,25%), 2022 (8,25%), 2023 (10,25%) e as demais encontram-se na tabela do art. 3° deste Decreto.</t>
  </si>
  <si>
    <t>A Lei nº 848/2017, publicada em 07/02/2017, manteve a alíquota do Ente em 13,53% (incluindo 2% TX. ADM), dos Servidores para 11%. Fixou alíquotas suplementares para os anos de 2017 a 2051, sendo 2017 a 2051 (0,37%), e demais constantes presentes na tabela do art. 1º§ único. Vigência na data de publicação (art.5º).</t>
  </si>
  <si>
    <t>Haverá contibuição  previdenciária sobre o 13º salário.</t>
  </si>
  <si>
    <t>“O art. 1° da Lei Complementar n° 95/2013, publicada em 03/09/2013, alterou o art. 14 da Lei Complementar n° 16/2006, mantendo o percentual da alíquota dos ativos em 11%, a partir de 02/12/2013 (previsão da anterioridade nonagesimal no art. 2°.”</t>
  </si>
  <si>
    <t>LC N° 171/2017-PUBLICADA: 20/12/2017-VIGENCIA-ART. 3º:  01/01/2018-ESTABELECE CUSTEIO: (ENTE = 14,21%), SUPLEMENTARES DE 2018 A 2043: (2018 - 10%), (2019 – 10,77%), (2020 – 11,54%),(2021 – 12,31%),(2022 – 13,08%).</t>
  </si>
  <si>
    <t>A Lei nº 1.576/2018, De: 24/01/2018 - publicada em 24/01/2018, Vigência/efeitos: 24/01/2018, altera o percentual de alíquota total do ENTE para 17,75%, sendo a alíquota  NORMAL do ENTE para 14,75%( já incluído o custeio de despesas administrativas de 2%) e 3,00% de custo especial, incidentes sobre a remuneração mensal e o abono anual dos segurados ativos (art. 1º/2°). Estabelece o percentual de alíquota SUPLEMENTAR para o período de 2017 a 2051, sendo: 2017 (3,00%), 2018 ( 6,00%), 2019 (9,00%), 2020 (12,00%), 2021 (15,00%) e as demais encontram-se no Anexo I desta norma. Autoriza o Executivo Municipal a alterar por Decreto Executivo o plano de custeio do Município, no art. 5° desta norma.</t>
  </si>
  <si>
    <t>Reanalisada: A LEI Nº 1650/2016-PUBLICAÇÃO: 21/07/2016 – VIGÊNCIA: Exercício financeiro de 2017-conforme art. 1º. CUSTEIO ANUAL PREVIDENCIÁRIO-Inc. I-art. 41º: (ATIVOS – 11%), (INATIVOS - PENSIONISTAS – 11%), (ENTE - 19,05%), SUPLEMENTAR - 0,61%).</t>
  </si>
  <si>
    <t>Os arts. 141/143 da  Lei Complementar nº 10/2004, publicada em 01/07/2004,  estabelece a segregação de massa do respectivo regime próprio, criando um Plano financeiro e um Plano Previdenciário, fixando a alíquota normal do ente em 22%, com data de corte em 01/07/2004.</t>
  </si>
  <si>
    <t>Os arts. 138/143 da  Lei Complementar nº 10/2004, publicada em 01/07/2004,  estabelece a segregação de massa do respectivo regime próprio, criando um Plano financeiro e um Plano Previdenciário, fixando a alíquota dos ativos em 11%, com data de corte em 01/07/2004.</t>
  </si>
  <si>
    <t>Os arts. 140/143 da  Lei Complementar nº 10/2004, publicada em 01/07/2004,  estabelece a segregação de massa do respectivo regime próprio, criando um Plano financeiro e um Plano Previdenciário, fixando a alíquota dos inativos em 11%, com data de corte em 01/07/2004.</t>
  </si>
  <si>
    <t>Os arts. 140/143 da  Lei Complementar nº 10/2004, publicada em 01/07/2004,  estabelece a segregação de massa do respectivo regime próprio, criando um Plano financeiro e um Plano Previdenciário, fixando a alíquota dos pensionistas em 11%, com data de corte em 01/07/2004.</t>
  </si>
  <si>
    <t>Recebida a Lei n° 154/2018-DE: 22/11/2016–PUBL./VIGENCIA: art.6º: 23/11/2016 -  ALTERA A LC Nº 10/2004- Estabelece: Art. 1º - Fica acrescido o Inc. VI ao § 1º-art. 142: VI – De contrib. adicionais dos patroc. , Art. 2º - Fica acrescido o Inc. XIV-§ ao 1º-art. 143: VI – Do superávit financeiro do F. PREV..,  Art. 3º - O § ao 2º-art. 143: § 2º: Quando as despesas previd. forem superiores à arrecadação das suas contrib. previstas nos arts. 138 e 140, e das contrib. previstas no Inc. II-art. 141, será assim efetivada necessária integralização da folha de benefícios: I – 50% da complem. da despesa será oriunda dos valores acumulados no F.FINANC., II - 50% da complem. da despesa será oriunda de REC. ORÇAM. DE TODOS OS ENTES PATROC. /..,   - Art. 4º - alterados os §§ 1º e 2º-art. 144: § 1º: O superávit financeiro do F. PREVID. ..poderá ser revertido ao F. FINANC.../ 2º: Eventual insuf. Financ. do F. PREV. deverá ser suportada pelo Poder Executivo Municipal....</t>
  </si>
  <si>
    <t>Incidente sobre a parcela que supere o limite máximo estabelecido para os benefícios do RGPS como também sobre a gratificação natalina na parte que exceda o limite máximo do RGPS.</t>
  </si>
  <si>
    <t>Incidente sobre a parcela que supere o limite máximo estabelecido para os benefícios do RGPS como também sobre a gratificação natalina na parte que exceda o limite máximo do RGPS</t>
  </si>
  <si>
    <t>A Lei n° 2763/2018-DE 29/06/2018 - PUBLICADA: 29/06/2018 - VIGÊNCIA: 01/06/2018 - Estabelece o custeio total em 26,50%, sendo 15,50% de ente normal e 11% dos servidores ativos que recebam os valores limites estabelecidos pelo RPPS e mantém inalteradps ps demais dispositivos da Lei n° 2690/2017.</t>
  </si>
  <si>
    <t>DECRETO Nº 19712017-DE: 103/11/2017– PUBLICAÇÃO: 10/11/2017/ - VIGÊNCIA: 01/01/2018(art. 2º)- ESTABELECE CUSTEIO-art. 1º: (ENTE = 14,88%), SUPLEMENTAR/PERÍODO: 2018 A 2044: (2018 – 12,59%), (2019–13,16%), COM CRESCIMENTO A PARTIR DAI, NO PERCENTUAL DE 1,10%, DURANTE 18 ANOS, QUANDO ATINGIRÁ 32,96% E, 2037% - PERMANECENDO CONSTANTE ATÉ 2044: (2020 – 14,27%), (2021–15,37%), demais conforme a norma.(LEGISLAÇÃO QUE AUTORIZA ESTABELECER O CUSTEIO DO ENTE POR ATO DO PODER EXECUTIVO: autorizado pela Lei nº  1526/2015).</t>
  </si>
  <si>
    <t>custeio</t>
  </si>
  <si>
    <t>A Lei nº 59 de 05/11/2015, publicada em 11/11/2015, reestruturou o RPPS do município, prevendo alíquotas dos segurados em 11%, conforme incisos I e II do art.100. No inciso III do mesmo artigo, é prevista alíquota normal e custeio de despesas correntes do ente em 16,79%, com vigência para 01/12/2015.</t>
  </si>
  <si>
    <t>A LEI 2348/2017-DE: 05/07/2017-PUBLICADA: 15/07/2017-EFEITOS/DATA: 15/07/2017 – DATA DA PUBLICAÇÃO- art. 9º)-Dispõe sobre plano de amortização - CUSTEIO: (APORTES - art. 2º e ANEXOS I, II, III e IV): PERÍODO: DE 2017 A 2051 – SENDO OS APORTES CONF. SEGUE: (2017 – PREFEITURA = 474.752,38 – CÂMARA = 18.464,44 - FUNDACC = 3.471,77 - CARAGUAPREV = 3.311,42-TOTAL= 500.000,01),  (2018 – PREFEITURA = 949.504,75 – CÂMARA = 36.928,88 - FUNDACC = 6.943,53 - CARAGUAPREV = 6.622,83-TOTAL= 999.999,99-),  (2019 – PREFEITURA = 1.899.009,51 – CÂMARA = 73.857,76 - FUNDACC = 13.887,07 - CARAGUAPREV = 13.245,66-TOTAL= 2.000.090,00),  (2020 – PREFEITURA = 2.848.514,26 – CÂMARA = 110.786,64 - FUNDACC = 20.830,60 - CARAGUAPREV = 19.868,49-TOTAL= 2.999.999,99-), os demais constam nos Anexos I a IV da norma.. OBS: Ocorrendo atraso nos recolhimentos, incidirão atualização monetária pela variação do INPS, juros de mora de 1% a.m ou fração sobre o valor atualizado. Em substituição aos aportes previstos no art. 2º poderão ser aportados ao RPPS, bens, direitos e demais ativos de qualquer natureza para equacionamento do déficit atuarial... A norma não menciona: O valor total do déficit.</t>
  </si>
  <si>
    <t>A LC Nº 0227/2017-DE: 21/08/2003-PUBLICADA: 23/08/2003-EFEITOS/DATA: 23/08/2003 – DATA DA PUBLICAÇÃO- art. 9º- Altera dispositivos da LC Nº 0127/1999-ESTABELECE CUSTEIO: (ATIVOS - 12%-SOBRE TOTAL DOS VENC. MENSAIS), (ENTE - APARTIR DE 07/07/2017 -  18%).</t>
  </si>
  <si>
    <t>O art. 1º da Lei Complementar nº 0819/2015, publicada em 29/12/2015, altera a redação do art. 48º da Lei Complementar nº 0127/1999, estabelece percentuais de alíquotas: PERÍODO: DE 2016 A 2044: NORMAL: (20,68%), SUPLEMENTARES – PERÍODO: DE 2016 A 2044, SENDO (2016 – 12,32%), (2017 – 14,32%), (2018 – 16,32%), (2019 – 18,32%), (2020 – 20,32%) e demais constantes no referido dispositivo. VIGÊNCIA: (art. 3º).</t>
  </si>
  <si>
    <t>O art. 2º da Lei Complementar n 1.866/2011, publicada em 21/09/2011 altera o Inc. III, art. 57, LC nº 1.768, publicada em 03/08/2010, estabelece o percentual de alíquota do ente em 11%.</t>
  </si>
  <si>
    <t>O Decreto nº 3.872/2016, publicado em 20/04/2016, estabelece o percentual de alíquotas SUPLEMENTARES do ENTE para o período de 2016 a 2042, sendo 2016 (9,48%), 2017 (11,00%), 2018 (12,50%), 2019 (14,00%) e 2020 (15,50%) e demais conforme tabela do anexo único. Vigência a partir de 20/04/2016. Efeitos a partir de 01/04/2016. Decreto autorizado pelo artigo 59, § 1º da Lei Complementar nº 1.768/2010.</t>
  </si>
  <si>
    <t>A Lei n° 3234/2017, de: 27/04/2017- PUBLICADA: 27/04/2017 – VIGÊNCIA: Data da publicação-ver art. 7º-ESTABELECE AMORITZAÇÃO DO DÉFICIT POR APORTES CONF. SEGUE (arts. 1º/2º): Período: DE 2017 A  2047- ATRAVÉS DE APORTES MENSAIS-art. 4º -  DE APORTE-VALOR 677.045,24, QUITARÁ em parcela única, até 30/12/2016. Estabelece que: Por atraso ou não repasse dos aportes previstos, incidirá juros de incidirá juros de 1% a.m, sendo os valores reajustados no mês de janeiro, pela variação do IPCA.SENDO OS APORTES ANUAIS: (2017 – R$ 1.681.679,80), (2018 – R$ 2.075.940,280), (2019 – 2.859.135,94), (2020 – R$ 3.850.303,06),  as demais constam na tabela – art. 2º da norma</t>
  </si>
  <si>
    <t>Lei nº 268/2017: ESTABELECE CUSTEIO: (patronal - 14,60 % - incluída 0,50% de taxa-art. 1º c/c § 3º) – (ATIVOS - 14 %), (INATIVOS/PENS - 14 % - sobre a parcela que exceder ao limite máximo do RGPS - art. 1º c/c § 1º), APORTES/Período: 2018 a 2044: (2018 = 13,13% - APORTE ANUAL - R$ 3.840.000,00 – APORTE MENSAL - R$ 320.000,00), (2019 = 13,81% - APORTE ANUAL - R$ 4.080.000,00 – APORTE MENSAL - 340.000,00), (2020 = 14,48 % - APORTE ANUAL - R$ 4.320.000,00 – APORTE MENSAL - 360.000,00), (2021 = 15,13% - APORTE ANUAL - R$ 4.560.000,00 – APORTE MENSAL - 380.000,00), (2022 = 15,77 % - APORTE ANUAL - R$ 4.800.000,00 – APORTE MENSAL - 400.000,00), as demais constam na norma. Faculta ao Municipio optar por aporte em percentual, em valores e em bens imóveis (vide: art. 1º, § 4º). Autoriza o Ente alterar alíquotas por Ato do Executivo-art. 3º.</t>
  </si>
  <si>
    <t>O art. 12 da  Lei nº 3316/2009, publicada em 02 de dezembro de 2009, estabelece a segregação de massa do respectivo regime próprio, criando três massas, fixando a alíquota dos ativos em 12,5%, com data de corte DIVERSAS.</t>
  </si>
  <si>
    <t>O art. 13 da  Lei nº 3316/2009, publicada em 02 de dezembro de 2009, estabelece a segregação de massa do respectivo regime próprio, criando três massas, fixando a alíquota dos ativos em 12,5%, com data de corte DIVERSAS.</t>
  </si>
  <si>
    <t>incidente sobre a base de cálculo das contribuições</t>
  </si>
  <si>
    <t>O art. 1º da Lei Complementar nº 415/2015, publicada em 18/12/2015, modifica o percentual da alíquota normal e suplementar do ente, estabelecendo a alíquota total de 29,80%, sendo: 14,80% de alíquota normal (já incluso 1,5% da taxa de administração) e 15% de alíquota suplementar para 2016. As demais alíquotas suplementares para o período de 2017 a 2041 estão em um quadro do art. 1º, sendo: 18% (2017), 21,70% (2018), 26,10% (2019), 31,92% (2020 a 2041). Vigência (art. 3º).</t>
  </si>
  <si>
    <t>A Lei n° 2283/2018, de 13/8/2018 – PUBLICAÇÃO/VIGÊNCIA: 17/8/18 - Estabelece APORTES ANUAIS para quitação de déficit atuarial a ser pago durante o período de 2018 a 2044 (Art. 1º), sendo: (2018: R$ 1.917.994,49), (2019 – R$2.064.548,92), (2020: R$2.229.409,54), (2021: R$2.381.878,48), (2022: R$2.547.861,11). Estabelece multa de 1,00% a.m. para atrasos e atualização pelo IPCA, os aportes serão pagos mensalmente 1/12 do montante anual previsto, com juros de 0,5 a.m.</t>
  </si>
  <si>
    <t>A Lei Complementar n° 89/2011 manteve a alíquota de 11% para os inativos.</t>
  </si>
  <si>
    <t>A Lei Complementar n° 89/2011 manteve a alíquota de 11% para os pensionistas.</t>
  </si>
  <si>
    <t>A Lei Complementar n° 89/2011 manteve a alíquota de 11% para os ativos.</t>
  </si>
  <si>
    <t>A Lei Complementar nº 147/2017, de 11/05/2017, publicada em 11/05/2017, vigência para a data da publicação (art. 2º), estabelece Aporte financeiro para o período de 2017 a 2041, sendo o valor de R$ 11.223.250,05 para o ano de 2017 e parcelas iguais no valor de  R$13.416.978,79 para o período de 2018 a 2041 (Tabela, art. 1º). A Lei não menciona período de apuração,  data de vencimento, assim como índices de correção, em caso de atraso.</t>
  </si>
  <si>
    <t>O 13º salário serão pagos aos Servidores Públicos Municipais, a partir do exercício de 2002 da seguinte forma: I) No mês em que o servidor fizer aniversário cento, dos vencimentos, salários ou remunerações percebidos no m}es imediatamente anterior, atítulo de antecipação do 13º salário, II) Em dezembro, a diferença apurada entre os valores pagos e a remuneração do referido mês, será  quitada a título de complementação do 13º salário.</t>
  </si>
  <si>
    <t>Reanalisando a LC Nº 170/2017-DE: 03/05/2017-PUBLICADA: 03/05/2017-VIGÊNCIA E EFEITOS/DATA: 01/04/2017 – art. 3º- OBSERVA-SEE QUE: A VIGÊNCIA ESTABELECIDA NA NORMA PODERÁ SER ACEITA - CONF. NOTA CONJUNTA CGNAL/CGACI Nº 01/2015 - No caso em tela o Ente não reduziu o custeio, aumentou o estabelece APORTES.</t>
  </si>
  <si>
    <t>O art. 1º da  Lei nº 2467/2010, publicada em 20/09/2010, que altera dispositivos da Lei n° 1959/2001,  estabelece a segregação de massa do respectivo regime próprio, criando um Plano financeiro e um Plano Previdenciário, fixando a alíquota normal do ente em 19,22%, com data de corte em 28/02/2004.</t>
  </si>
  <si>
    <t>O art. 1º da  Lei nº 2467/2010, publicada em 20/09/2010, que altera dispositivos da Lei n° 1959/2001,  estabelece a segregação de massa do respectivo regime próprio, criando um Plano financeiro e um Plano Previdenciário, fixando a alíquota dos ativos em 11%, com data de corte em 28/02/2004.</t>
  </si>
  <si>
    <t>O art. 1º da  Lei nº 2467/2010, publicada em 20/09/2010, que altera dispositivos da Lei n° 1959/2001,  estabelece a segregação de massa do respectivo regime próprio, criando um Plano financeiro e um Plano Previdenciário, fixando a alíquota dos inativos em 11%, com data de corte em 28/02/2004.</t>
  </si>
  <si>
    <t>O art. 1º da  Lei nº 2467/2010, publicada em 20/09/2010, que altera dispositivos da Lei n° 1959/2001,  estabelece a segregação de massa do respectivo regime próprio, criando um Plano financeiro e um Plano Previdenciário, fixando a alíquota dos pensionistas em 11%, com data de corte em 28/02/2004.</t>
  </si>
  <si>
    <t>A Lei Municipal nº 2467/2010 criou o Fundo Financeiro, de natureza contábil e caráter temporário, para custear, paralelamente aos recursos orçamentários e as respectivas contribuições do Município,  suas autarquias e fundações, dos segurados e beneficiários, as despesas previdenciárias relativas aos funcionarios admitidos até 28 de fevereiro de 2004. Da mesma forma, a precitada Lei criou o Fundo Previdenciário Capitalizado, de natureza contábil e permanente para custear na forma legal, as despesas relativas aos segurados admitidos a partir de 1º de março de 2004.</t>
  </si>
  <si>
    <t>Lei n° 1364/2018, de 12/11/2018, publicação/vigência: 12/11/2018, autoriza o aporte dos bens imóveis de propriedade de Franco da Rocha  para o regime próprio de seus servidores, para fins de cumprimento do disposto no art. 3° da Lei n° 1335/2018, relativamente ao aporte previsto para o exercício de 2018, no valor de R$ 6.675.000,00 (seis milhões e seiscentos e setenta e cinco mil reais), conforme incisos I a V do art. primeiro desta Lei.</t>
  </si>
  <si>
    <t>A Lei n° 1335/2018, de 4/7/2018 – PUBLICAÇÃO/VIGÊNCIA: 4/7/18 - (Art. 10º). Estabelece alíquotas (Arts. 1º/3°) ENTE NORMAL: 15,99%, já incluído a taxa adm., mas não informada. SEGURADOS: 11% e APORTES ANUAIS para quitação de déficit atuarial a ser pago durante o período de 2018 a 2042, não informa ano base, tx. de juros e índice de correção monetária: Sendo: (2018 - R$ 7.903.906,28), (2019 - R$ 7.982.945,34), (2020 - R$ 8.062.774,80), (2021 - R$ 8.143.402,55), (2022 - R$ 8.224.836,57), e demais conforme tabela.  Poderá alterar custeio por meio de Decreto (Art. 6º). Revoga o Inciso X do Art. 15 da Lei nº 594/2006.</t>
  </si>
  <si>
    <t>LC Nº 064/2017-DE: 10/07/2017 – PUBLICAÇÃO/VIGÊNCIA: 10/07/2017 –(art. 7º) - ESTABELECE EQUACIONAMENTO DO DEFICIT (APORTES - art. 1º/6º): DATA DA AVALIAÇÃO ATUARIAL: 04/04/2017 - PERÍODO: DE 2017 A 2044-SENDO: (2017 – APORTE ANUAL= 556.782,89),  (2018 – APORTE ANUAL= 772.250,24),  (2019 – APORTE ANUAL= 893.603,84),  (2020 – APORTE ANUAL= 1.017.870,63), (2021 – APORTE ANUAL= 1.145.104,46), as demais constam no Anexo Único. OBS: Os aportes deverão ser repassados mensalmente, até o encerramento do exercício financeiro EM 12(doze) PARCELAS MENSAIS, ACRESCIDOS DA VARIAÇÃO DO INPC/IBGE, O ATRASO ACARRETARÁ EM CORREÇÃO MONETÁRIA PELO INPC/IBGE, acrescido de juros de mora de 050% a.m e MULTA DE 1%. Esta norma AUTORIZA ALTERAR CUSTEIO DO ENTE POR DECRETO (§ 1º- art. 5º).</t>
  </si>
  <si>
    <t>O art. 1º da LC nº 56/2013, publicada em 04/12/2013, mantém o percentual de 11,00%, da alíquota anteriormente vigente, a partir de 04/12/2013.</t>
  </si>
  <si>
    <t>O Decreto nº 593/2018, pub/vig. em 26.06.2018 (vide art. 3º), dispões sobre o plano de amortização do RPPS por meio de aportes no período de 2018 a 2051. A primeira parcela dever-se-á ser paga 30 dias após a publicação do respectivo decreto (vide art. 1º, § 2º). Ademais, a norma  prevê que para o caso de atraso haverá atualização – IPCA - em 1 % A.M. e incidirá multa  de 0,50 %. Para 208 = 9 % (aporte: R$ 1.100.196,75), para 2019 = 15 % (aporte: R$ 1.851.997,85), para 2020 = 21 % (aporte: R$ 2.618.724,96), para 2021 = 27 % 3.400.601,42), para 2022 = 33 % (aporte: R$ 4.197.853,53).</t>
  </si>
  <si>
    <t>Governo do Estado de São Paulo - SP</t>
  </si>
  <si>
    <t>ANÁLISE ATUAL (ANNE em 27/09/05): Incidente sobre a totalidade da remuneração de contribuição.</t>
  </si>
  <si>
    <t>O Decreto nº 2119/2018, de 17/10/2018 - PUBLICAÇÃO/VIGÊNCIA: 17/10/2018 - (Art. 2º). Autorizado pelo Art. 2° da Lei n° 2036/2017. Estabelece alíquotas (Art. 1º/tabela): ENTE SUPLEMENTAR: para o período de 2018 a 2039, sendo: (2018: 14,51%), (2019: 15,13%), (2020: 16,82%), (2021: 18,51%), (2022: 20,20%), e as demais conforme tabela.</t>
  </si>
  <si>
    <t>ANÁLISE ATUAL (ANNE em 27/09/05): Incidente sobre a parcela que supere o valor de R$ 2.508,72 (dois mil, quinhentos e oito reais e setenta e dois centavos).</t>
  </si>
  <si>
    <t>ANÁLISE ATUAL (ANNE em 26/08/05): A Lei nº 1892/2005 deu nova redação à Lei nº 1.814/2002. Observar, ainda, que este percentual incide sobre a totalidade da base de contribuição.</t>
  </si>
  <si>
    <t>O do art. 1º da Lei Nº 2.506/2014, publicada em 27/05/2014, mantem o percentual da alíquota do ente em 22%, a partir de 27/05/2014. No art. 3° “fica o poder executivo a emitir decreto”.</t>
  </si>
  <si>
    <t>LC/Nº 179/2015/DE: 13/02/2015/PUBL 21/02/2015	VIGÊNCIA: 21/02/2015-(data de publicação)./REESTRUTURA O RPPS (art. 1º),IMPLEMENTA SEGREGAÇÃO DA MASSA (art. 72º), CONSTITUI: FUNDO FINANCEIRO – data de corte: (para segurados que tenha ingressado até 31/12/2000 e para  os benefícios concedidos até 01/01/2013) e, FUNDO PREVIDENCIÁRIO –data de corte: (para pagamento de benefícios dos segurados que tenha ingressado a partir de 01/01/2001),ESTABELECE ALIQUOTAS: (arts. 88º a 90º)-SENDO: ENTE (13,10%), SEGURADOS: (11%).</t>
  </si>
  <si>
    <t>Os incisos I e II do art. 36 da LC nº 221/11, publicada em 11/02/2011, alterou a LC n° 127/2002, mantendo o percentual da alíquota anteriormente vigente, a partir de 11/02/2011.</t>
  </si>
  <si>
    <t>Os incisos III do art. 36 da LC nº 221/11, publicada em 11/02/2011, alterou a LC n° 127/2002 mantendo o percentual da alíquota do ente em 15,15%, a partir de 11/02/2011.</t>
  </si>
  <si>
    <t>LEI Nº 936/2018 – DE: 10/07/2018- PUBLICADA: 10/07/2018 – VIGENCIA: 1) PARA 2018-art.  3º: 01/08/2018, : 1) PARA DEMAIS EXERC. 01/01 DE CADA ANO. O ART. 1º - ALTERA LEI Nº 903/2017-ALTERA PLANO DE AMORTIZAÇÃO-CONF. TABELA: SUPLEMENTAR/PERÍODO: DE 2018 A 2051: (2018 – 0,70%), (2019 – 1,05%), (2020 – 1,40%), (2021 – 1,75%),(2022 –2,10%),(2023 – 2,45%), as demais constam na referida norma. RESULTADO DA COMENTÁRIOS:</t>
  </si>
  <si>
    <t>LEI Nº 3.124/2018-PUBL./VIG.: 03.05.2018 (vide art. 5º)–Efeitos-Não retroage a 01.03.2018, “É vedada a redução de alíquota com efeitos retroativos - vide § 5º, art. 3º da Portaria nº 402/2008 – já que a Norma está reduzindo o custeio do ENTE. ESTABELECE CUSTEIO: (ENTE - 16%), (SEGURADOS - 11 %), APORTES/período: 2018 A 2044: (2018 – 8,5% - 98,840,95-Mensal), (2019 - 8,5% - 99.829,36-Mensal),  (2020 -  9%-106.758,70-Mensal), (2021 - 10%-119.806,98), (2022 - 15%-181.507,58-Mensal), demais constam na norma.  LEGISLAÇÃO QUE AUTORIZA ALTERAR CUSTEIO DO ENTE POR ATO DO PODER EXECUTIVO: LEI Nº 3.124/2018-PUBL.03.05.2018 – art. 4º).</t>
  </si>
  <si>
    <t>A Lei nº 3.124/2018-PUBL./VIG.: 03.05.2018 (vide art. 5º) – Efeitos - Não retroage a 01.03.2018, “É vedada a redução de alíquota com efeitos retroativos - vide § 5º, art. 3º da Portaria nº 402/2008 – já que a Norma está reduzindo o custeio do ENTE. Estabelece alíquota: (Ente - 16%) e (11 % - segurados), Plano para amortização:  Calculado em março de 2018, para o período de 2018 a 2044, sendo: (2018/2019 = 8,5 %), (2020 = 9%), (2021 = 10%) e (2022 = 15%), demais constam na norma.  Autorizado a revisar o custeio do ENTE por decreto (vide art. 4º).</t>
  </si>
  <si>
    <t>A Lei Complementar n° 050/2016, publicada em 08/03/2016, manteve a alíquota NORMAL do ENTE em 18,63%, dos servidores em 11%, e aportes anuais para o período de 2015 a 2047, devendo ser pago mensalmente. Sendo o primeiro valor de R$ 671.697,31, com valor mensal de R$ 55.974,78, demais constantes presentes na tabela do art. 1º. Não informou data de vencimento, juros e índice de correção. Vigência na data de publicação (art.2º).</t>
  </si>
  <si>
    <t>DECRETO Nº 1.940/2017-PUBLICAÇÃO/VIGÊNCIA:11/09/2017-ESTABELECE CUSTEIO: (ENTE -  19,30%), SUPLEMENTAR/PERÍODO: 2017 A 2047: (2017 – 12%),  (2018 – 18%), (2019 – 24%), (2020 – 30%), (2021 – 36%),  (2022 – 42%), ...demais conforme. Legislação que autoriza estabelecer custeio do ENTE por ato do Poder Executivo: (LC nº 050/2015-art. 2º).</t>
  </si>
  <si>
    <t>A Lei Complementar nº 345/2016 mantém a alíquota de custo normal em 14,55% (art. 1º). Altera a alíquota suplementar para o período de 2016 a 2043, sendo 2016 (3,00%), 2017 (4,00%), 2018 (6,00%), 2019 (8,00%), 2020 (10,00%) e demais conforme Art. 1º. Vigência em 08/07/2016 (art. 3º).</t>
  </si>
  <si>
    <t>ANÁLISE ATUAL (ANNE em 23/08/05): Incidente sobre a totalidade da base de contribuição.</t>
  </si>
  <si>
    <t>ANÁLISE ATUAL (ANNE em 23/08/05): Incidente sobre o valor da parcela dos proventos de aposentadorias e pensões que supere o limite máximo estabelecido para os benefícios do RGPS.</t>
  </si>
  <si>
    <t>A Lei nº 37/2017, de 15/03/2017, publicada em 15/03/2017, fixa o percentual da alíquota de custo NORMAL do Ente em 13%.  Fixa novas alíquotas suplementares para o período de 2017 a 2051, sendo: 2017 a 2020 (0,99%), 2021 (16,64%). Demais conforme Tabela. Mantem-se alíquotas dos segurados.</t>
  </si>
  <si>
    <t>A LEI N° 1.900/2017-DE: 07/11/2017-PUBLICAÇÃO/VIGENCIA-ART.4º: 11/11/2017-ALTERA A LEI Nº 1848/2015-ESTABELECE AMORTIZAÇÃO DO DÉFICIT – APORTES – ART. 2º/PERÍODO: DE 2018 A 2049-sendo:  (2018 – R$ 457.632,86 – DIVIDIDO EM 12- PARCELAS), (2019 – R$ 487.977,59 – DIVIDIDO EM 12- PARCELAS), (2020 – R$ 520.334,42 – DIVIDIDO EM 12- PARCELAS), (2021 – R$ 554.836,77 – DIVIDIDO EM 12- PARCELAS), (2022 – R$ 591.626,90 – DIVIDIDO EM 12- PARCELAS), demais constam na Norma.</t>
  </si>
  <si>
    <t>O art. 1° da Lei n° 1.188/2018 – Publicação: 07/12/2016 – VIGÊNCIA: art. 2º: 07/12/2016 – Altera o art. 10 da Lei n° 224/2000- ESTABELECE CUSTEIO: (SEGURADOS – 11%), (ENTE 2016 – 13,17%-sobre o total da folha dos serv. ativos), (ENTE DE 2017 A 2039 – 14,67%-sobre o total da folha dos serv. ativos), (SUPLEMENTAR 2016 – 11%-sobre o total da folha dos serv. ativos), (SUPLEMENTAR DE 2017 A 2039 – 9,50%-sobre o total da folha dos serv. Ativos). O § 5º-art. 1º estabelece que na contribuição do Inc. III (ENTE) está incluída a taxa de administração de 2%.</t>
  </si>
  <si>
    <t>art. 1° da Lei n° 1.188/2018 – Publicação: 07/12/2016 – VIGÊNCIA: art. 2º: 07/12/2016 – Altera o art. 10 da Lei n° 224/2000- ESTABELECE CUSTEIO: (SEGURADOS – 11%), (ENTE 2016 – 13,17%-sobre o total da folha dos serv. ativos), (ENTE DE 2017 A 2039 – 14,67%-sobre o total da folha dos serv. ativos), (SUPLEMENTAR 2016 – 11%-sobre o total da folha dos serv. ativos), (SUPLEMENTAR DE 2017 A 2039 – 9,50%-sobre o total da folha dos serv. Ativos). O § 5º-art. 1º estabelece que na contribuição do Inc. III (ENTE) está incluída a taxa de administração de 2%.</t>
  </si>
  <si>
    <t>A Lei nº 3992/2014, de 22/12/2014 –</t>
  </si>
  <si>
    <t>A Lei nº 3992/2017, de 22/12/2014 – PUBLICAÇÃO/VIGÊNCIA: 23/12/2014 (Art. 22) Segregou a massa dos segurados, estabelecendo um PLANO FINANCEIRO (Art. 2º) formado pela contribuição do ENTE (11%) e dos SEGURADOS (11%) e a DATA DE CORTE é até 31/12/2010 (Art. 2º), as despesas administrativas serão de ATÉ 2% (Art. 14), fica criado um fundo de oscilação de risco, para eventual insuficiência financeira (Art. 16). E um PLANO PREVIDENCIÁRIO (Art. 2º) formado pela contribuição do ENTE (22%) e dos SEGURADOS (11%), as despesas administrativas serão de 2% (Art. 14), DATA DE CORTE é a partir de 1/1/2011(Art. 2º).</t>
  </si>
  <si>
    <t>LEI Nº 2620/2018 – PUBLICAÇÃO: 20/02/2018 - VIGÊNCIA-art. 4º- 20/02/2018 – ACRESCENTA O ART. 61º-A NA LEI Nº 2427/2015 - ESTABELECE CUSTEIO: (ATIVOS/APOSENT/PENSIONISTAS – 11%), (ENTE – 17,50% - INCLUÍDO 2% DE TAXA DE ADM), SUPLEMENTARES/PERÍODO: DE 2018 A 2051: (2018 – 3%), (2019 – 4,50%),(2020 – 6%),(2021 – 7,50%),(2022 – 9%), demais constam na norma.</t>
  </si>
  <si>
    <t>Lei Complementar 49/2012, §1º- Incidente sobre a totalidade da base de contribuição.</t>
  </si>
  <si>
    <t>A lei nº 49/2012, § 3º dispõe que a alíquota dos inativos e pensionistas será sempre igual à estabelecida para os funcionários em atividade.</t>
  </si>
  <si>
    <t>Laura - 12. 05.06 - Incide contribuição sobre o 13º salário</t>
  </si>
  <si>
    <t>O Decreto nº 5290/2017 de 19/10/17 PUBLICAÇÃO: 19/10/17 -VIGÊNCIA/EFEITOS (Art. 2º) retroage a partir de 1/10/2017. Estabelece custeio NORMAL do ENTE(Art. 1º) – 16%.</t>
  </si>
  <si>
    <t>A Lei n° 5684/2018, de: 03/05/2018 - publicada em 04/05/2018, vigência/efeitos: 01/03/2018, conforme art. 22, registrada a vigência retroativa, tendo em vista que as alíquotas são de percentuais maiores. Alterou a data de corte, criando 2 duas massas, sendo: a primeira massa de segurados, que obedecerá ao regime financeiro de repartição simples, será formada pelos aposentados e pensionistas que tenham seus benefícios concecidos a partir do dia 1° de janeiro, até a data de início de vigência desta lei e pelos servidores efetivos que tenham ingressados no serviço público municipal antes do dia 1° de janeiro de 2009. A segunda massa de segurados segregou a massa dos segurados, obedecerá ao regime financeiro de capitalização, será formada pelos pensionistas cujos benefícios tenham sido concedidos antes de 1° de janeiro de 2006 e pelos servidores efetivos, que ingressaram, ou venha ingressar no serviço público a partir de 1° de janeiro de 2009 e seus respectivos dependentes.  Os arts. 12 da mesma Lei estabelece a contribuição para o FUNDO FINANCEIRO(primeira massa), sendo: 11% a alíquota do segurado ativo, inativo e pensionista e 20,7% a alíquota normal do ente. A contribuição para o FUNDO PREVIDENCIÁRIO será: 11% a alíquota do segurado ativo, inativo e pensionista e 20,7% a alíquota normal do ente. Taxa de administração de 1,3% para exercícios anteriores para os dois regimes.</t>
  </si>
  <si>
    <t>LEI nº 2083/2014/publ./14/01/2014, (art. 1º) altera O Caput do art. 14, Lei nº 1655/2004, fixando novo percentual de alíquota suplementar em 5,44%, para 2014, a partir de 14/01/2014.</t>
  </si>
  <si>
    <t>LEI nº 2083/2014/publ./14/01/2014, (art. 1º) altera O Caput do art. 14, Lei nº 1655/2004, mantém o percentual de alíquota anteriormente vigente, a partir de 14/01/2014.</t>
  </si>
  <si>
    <t>O Inc. II, art. 76º da LC nº 245/2014. publ. 27/06/2014, modifica o percentual de alíquota do ente para: 19,00%, a partir de 27/06/2014(art. 96º-lei entra em vigor na data da publicação).</t>
  </si>
  <si>
    <t>O Inc. I, art. 76º da LC nº 245/2014. publ. 27/06/2014, mantém o percentual de alíquota anteriormente vigente, a partir de 27/06/2014(art. 96º-lei entra em vigor na data da publicação).</t>
  </si>
  <si>
    <t>A Lei nº 2.068/2017, publicada em 17/05/2017, estabelece APORTES ANUAIS para quitação de déficit atuarial a ser pago durante o período de 2017 a 2051 descritos da seguinte forma: 2017 (R$ 153.193,61), 2018 (R$ 309.451,09), 2019 (R$ 468.818.41), 2020 (R$ 631.342,12) e 2021 (R$ 797.069, 43) (Art. 2º, tabela geral). Prevê ainda, a alíquota PATRONAL de CUSTO NORMAL de 20,60% e a alíquota dos SEGURADOS de 11,00% (Art. 1º). A Lei não informa o valor total a ser pago, a data base, o vencimento, nem prevê o índice de atualização e os juros em caso de atraso. Vigência em 17/05/2017 (art. 6º). Efeitos a partir de 01/06/2017 (Art. 3º).</t>
  </si>
  <si>
    <t>Lei nº 2.123/2018-PUBLICADA: 16/05/2018 – VIGENCIA/Efeitos-art. 3º: 01/06/2017 - ESTABELECE: APORTES ANUAIS-período de 2018 a 2051: (2018 - R$ 309.451,09), (2019 - R$ 468.818.41), (2020 -R$ 631.342,12),  (2021 - R$ 803.876, 59), demais conforme a norma-Art. 2º-tabela. A Lei não informa: valor total do déficit,  data base, vencimento, índice de atualização,  juros por atraso.</t>
  </si>
  <si>
    <t>Cláudio.Soares – A Lei nº 1.810/2016, publicada em 04/04/2016, mantém o percentual de alíquota dos SEGURADOS em 11,00% (art. 8º, § 1º e art. 9º). Não informa o percentual de alíquota NORMAL do ENTE (art. 10, § 1º). Não informa percentual de alíquota SUPLEMENTAR do ENTE (art. 10, § 2º). Vigência em 01/05/2016 (art. 244º).</t>
  </si>
  <si>
    <t>Reanalisando o Decreto nº 2642/2016-observou-se que no art. 2º- a norma estabelece alíquota patronal suplementar...na forma de aporte...sendo: Período: 2016 A 2044: (2016 A 2018 - VALOR DE R$ 2.858.458,51 correspondente a alíquota de 2,57%), ACRESCENTAR AO MONTANTE 1,29% DE 2029 A 2035-ATÉ O LIMITE DE 24,50%,  (25,79% - DE 2036 A 2044).</t>
  </si>
  <si>
    <t>A Lei Complementar n° 440/2018, DE 25/09/2018, publicada na mesma data, vigência/efeitos: 01/01/2019 (o art. 2° estabelece que esta LC entrará em vigor 90 dias após sua publicação e no parágrafo único, os efeitos financeiros em relação a alteração da alíquota deverá ser considerado o primeiro dia do mes subsequente ao prazo previsto no caput deste artigo). Dá nova redação aos dispositivos da LC n° 388/2015. Altera o art. 10, mudando a data de corte para aos segurados que tenham ingressado no serviço público do município de Itupeva/SP antes de  30 de abril de 2009 (fundo financeiro). No Art. 11, para os segurados com data de ingresso no serviço público igual ou posterior a 01 de maio de 2009 (fundo previdenciário). Altera os arts. 21, 22, 23 e 24 da mesma Lei, que estabelecem a contribuição para o FUNDO FINANCEIRO, sendo: 11% a alíquota do segurado ativo, inativo e pensionista e 11% a alíquota normal do ente. A contribuição para o FUNDO PREVIDENCIÁRIO será: 11% a alíquota do segurado ativo, inativo e pensionista e 15% a alíquota normal do ente. As alíquotas serão cobradas a partir de 01/01/2019.</t>
  </si>
  <si>
    <t>Isabella em 07/03/2006 - Lei nº 3.662/05 - o abono anual será considerado para fins contributivos, separadamente da remuneração de contribuição relativa ao mês em que for pago, incidindo sobre este a mesma alíquota.</t>
  </si>
  <si>
    <t>Lei nº 3.662/05.</t>
  </si>
  <si>
    <t>O art. 66 da Lei nº 3.662/2005, dispõe que o município, através dos órgãos empregadores dos Poderes Legislativo e Executivo, inclusive de suas autarquias e fundações, fica comprometido a disponibilizar os recursos necessários á cobertura do déficit-técnico atuarial apurado conforme reavaliação atuarial do sistema. O art. 67 da mesma lei, prevê que a cobertura do déficit-técnico atuarial fica definida pelo repasse mensal de maneira crescente nos primeiros anos e nivelando-se nos próximos anos, conforme a tabela disposta no artigo 67 até o ano de 2015.</t>
  </si>
  <si>
    <t>Amarildo: (02/05/2006) O art. 14 da Lei 1.266 previu alíquota de 22% (vinte e dois por cento) para contrib. previd. do Município e o artt.77 revogou  a Lei 1.215/05.  NÃO APLICAMOS o  princípio da anterioridade de 90 dias tendo vista que o percentual de alíquota se manteve.</t>
  </si>
  <si>
    <t>O art. 77 revoga expressamente a Lei 1.215/05 e define que a alíquota será de 11% (onze por cento). NÃO HOUVE AUMENTO DE ALÍQUOTA, apenas revoação da Lei anterior sem alterar alíquota do ente. DESTA FORMA, NÃO SE APLICA A ANTERIORIDADE DE 90 DIAS.</t>
  </si>
  <si>
    <t>(amarildo 02/05/2006).  O art. 15 da Lei 1.266/06 previu alíquota de 11% e o O art. 77 revoga expressamente a Lei 1.215/05. Não se aplicou a noventena, vez que, não houve aumento de tributo.</t>
  </si>
  <si>
    <t>Reanalisando: A Lei nº 5565/2011-DE: 29/04/2011-PUBLICADA: 30/04/2011-VIGÊNCIA: Art. 4º - ...efeitos retroagirão à 01/04/2011-Entendimento do SRPPS-Quando houver alteração de custeio, com solicitação de retroação da vigência/efeitos, ESTANDO A LEGISLAÇÃO, PUBLICADA E VIGENTE, NESTE MESMO MÊS-pode ser registrado conforme o previsto na norma, porque, neste caso, a competência não estando vencida, ainda não é devida). Altera dispositivo da Lei nº 5307/2008-(§ 2º-art. 7º): O financiamento do déficit...SERÁ EM PERCENTUAIS CRESCENTES...ANEXO I da Lei...CUSTO SUPLEMENTAR INCIAL DE 3,00%, crescente a uma taxa de 2,06%...APÓS O PRIMEIRO ANO,  ...INALTERADO NO TERCEIRO ANO, após o que RETORNARÁ AO CRESCIMENTO DE 2,06%...ATÉ O 18º ANO, quando ATINGIRÁ A ALIQUTOA DE 35,96%, PERMANECENDO CONSTANTE a partir de então. SUPLEMENTARES: (01/04/2011 A 31/03/2012 - 5,06%), (01/04/2012 A 31/03/2013  -  7,12%), (01/04/2013 A 31/03/2014  -  9,18%), (01/04/2014 A 31/03/2015  - 11,24%), (01/04/2015 A 31/03/2016  -  13,30%).</t>
  </si>
  <si>
    <t>Reanalisada: A Lei nº 6089/2016-DE: 20/12/2016-PUBLICADA: 29/12/2016-EFEITOS/DATA: 29/12/2016 – DATA DA PUBLICAÇÃO- art. 3º)-Que Altera o Anexo I da Lei nº 5307/2008-(art. 1º). CUSTEIO: ANEXO I - SUPLEMENTAR INCIAL DE 3,00% -  crescente a uma taxa de 2,06%...após o primeiro ano- inalterado no terceito ano, retornará ao crescimento de 2,06%...até o 6º ANO, passando a alíquota suplementar De 9,00% no sétimo ano - com crescimento de 0,97% no oitavo ano e crescimento constante de 1,31% do nono ao vigésimo oitavo ano, quando atingirá a alíquota de 36,17%, permanecendo constante a partir de então: (APARTIR DE 29/12/2016 -  9,97% A 31/12/2016), (2017 -  11,28%), (2018  - 12,59%), (2019  -  13,90%), (2020  -  15,21%)...as demais constam na norma..</t>
  </si>
  <si>
    <t>Esta alíquota entra em vigor na data de início de vigência da Lei nº 209/2012, tendo em vista que já era cobrada alíquota dos inativos.</t>
  </si>
  <si>
    <t>Esta alíquota entra em vigor na data de início de vigência da Lei nº 209/2012, tendo em vista que já era cobrada alíquota dos pensionistas.</t>
  </si>
  <si>
    <t>DECRETO Nº 3.795/2018-Publicado: 17/07/2018-Vigência: art. 3º: 17/07/2018 – ESTABELECE CUSTEIO: (SEGURADOS – 11%), (NORMAL - 15%), Suplementares/Período: 2018 a 2045: (2018 - 8,50%), (2019 – 9,75%), (2020 A 2045 – 10,55%). FUNDAMENTO: Art. 3º - Lei nº 266/2016 – autoriza alterar o custeio do Ente por Decreto do Poder Executivo.</t>
  </si>
  <si>
    <t>A LC nº 24/2015, publicada em 02/09/2015, ESTABELECE: ALIQUOTAS - SENDO: ENTE NORMAL (15%), ATIVOS/INATIVOS/PENS: (11%). VIGÊNCIA: (02/09/2015 - art. 3º).</t>
  </si>
  <si>
    <t>“O art. 1° do Decreto n° 1147/2014, publicado em 03/04/2014, alterou o art. 2° do Decreto n° 1011/2010, mantendo o percentual da alíquota norma do ente em  13%, a partir de 03/04/2014.”</t>
  </si>
  <si>
    <t>ANÁLISE ATUAL (ANNE em 27/07/05): Incidente sobre a totalidade da remuneração de contribuição.</t>
  </si>
  <si>
    <t>LEI Nº 682/2018-DE: 29/05/2018–PUBLICADA/VIGENTE-art. 2º: 29/05/2018 - Altera o Anexo Único da Lei nº 661/2018- ESTABELECE APORTES/PERÍODO: 2018 A 2041: (2018 – 374.031,66), (2019 –  429.798,49), (2020 – 485.676,47), (2021 – 541.665,79), (2022 – 597,766,59), (2023 – 653.979,06), os demais constam na Norma.</t>
  </si>
  <si>
    <t>ANÁLISE ATUAL (ANNE em 27/07/05): Incidente sobre os proventos de aposentadoria e pensões que superem o limite máximo estabelecido para os benefícos do RGPS de que trata o art. 201 da CF.</t>
  </si>
  <si>
    <t>A Lei nº 6.386 deu nova redação à Lei nº 5.894/2002.</t>
  </si>
  <si>
    <t>O art. 1º da Lei nº 8.547/2015, publicada em 09/12/2015, modifica o percentual da alíquota normal do ente, sendo 13,33% para o período de setembro/2015 a agosto/2016 (com taxa de administração em 0%) e 14,33% após agosto/2016. Vigência (art. 6º).</t>
  </si>
  <si>
    <t>A Lei nº 8.989/2018 pub./vig. em 04/07/2018 (art. 4º) fixa a alíquota suplementar para o equacionamento do débito atuarial apurado no exercício 2018, no período de 2018  a 2043, sendo: (2018 = 9,19 %), (2019 = 10,25 %), (2020 = 11,31 %), (2021 = 12,37 %) e (2022 = 13,43 %). As demais alíquotas constam da norma.</t>
  </si>
  <si>
    <t>A Lei Complementar n° 743/2018, de 19/1/2018 – PUBLICAÇÃO: 19/1/2018.  Revoga o art. 97 da LC 623/11 e suas alterações por meio das LCs 641/12/ e 699/15.(Art. 2º) e estabelece nova alíquota NORMAL DO ENTE: 16,15%, já incluído 1,80% de tx. administrativa.  A Lei Complementar n° 742/2018, de 19/1/2018 – PUBLICAÇÃO: 19/1/2018 EFEITOS/VIGÊNCIA: 1/1/18(Art. 2º). A norma trata da segregação de massas, altera o Art. 163 da LC 623/11 e estabelece os Fundos Financeiro e de Previdência (Art. 1º), a saber:  1) PLANO FINANCEIRO: composto de servidores ativos com idade superior a 50 anos a partir de 31/12/16, ou seja nascidos antes de 31/12/66 e servidores inativos/pensionistas, não havendo ingresso de novos segurados neste plano, após publicação da lei. 2) PLANO PREVIDENCIÁRIO: composto de ativos com idade menor ou igual a 50 anos completos em 31/12/16, ou seja, caso tenham nascido a partir de 31/12/66 e servidores inativos/pensionistas com idade acima de 66 anos em 31/12/16, ou seja, caso tenham nascido antes de 31/12/50. É vedada transferências de recursos/segurados entre fundos.</t>
  </si>
  <si>
    <t>“O art. 1° da Lei nº 2567/2015, publicada em 13/03/2015, alterou o art. 74 da Lei nº 1.908/2000, modificando o percentual da alíquota do ente para 22%, a partir de 13/03/2015.”</t>
  </si>
  <si>
    <t>-Majoração de alíquota dos segurados ativos, portanto aplica-se o prazo nonagesimal.</t>
  </si>
  <si>
    <t>-Majoração de alíquota dos segurados inativos e pensionistas, portanto aplica-se o prazo nonagesimal.</t>
  </si>
  <si>
    <t>“O art. 2° da Lei n° 18/2013 prevê taxa de administração para custeio das despesas administrativas no percentual de até 2%.</t>
  </si>
  <si>
    <t>COMPLEMENTANDO AS ALIQUOTAS SUPLEMENTARES: A LEI ABAIXO ESTABELECEU SUPLEMENTARES/PERÍODO: DE 2013 A 2047:  (2013 – 3,80%), (2014 – 5,80%): (2015 –7,80%), (2016 – 9,80%), (2017 –11,80%), (2018 – 13,80%), (2019 – 15,80%), (2020 – 17,80%), demais constam na Norma. /XXXXXXXXXXgilka.alves em 24/09/2013: O art. 1º da Lei n° 42/2013-DE: 11/089/2013/Publicada/VIGENTE: 11/09/2013 - alterou o Inciso I-A do art. 4º da Lei n° 18/2013, fixando novos percentuais de alíquota suplementar: Período de 2013 a 2047, a partir de 11/09/2013.</t>
  </si>
  <si>
    <t>Incidente sobre a parcela dos proventos que supere o llimite máximo estabelecido para os benefícios do RGPS.</t>
  </si>
  <si>
    <t>O Decreto nº 1946/17, de 23/10/17 – PUBLICAÇÃO/VIGÊNCIA: 23/10/17 (Art. 2º) – Autorizado pelo §1º do Art. 3º da LC 49/2010. Estabelece APORTES ANUAIS no período de 2017 a 2043(Art. 1º/tabela), sendo: (2017 - R$ 1.151.477,38), (2018: R$1.285.412,38), (2019: R$1.421.910,94), (2020: R$1.561.010,92), (2021: R$1.702.750,71). Ano base 2017, o Decreto não menciona: tx de juros, índice de correção...</t>
  </si>
  <si>
    <t>O  art. 1º da  Lei nº 469, de 18/04/2006, sem publicação na pasta,  estabelece a segregação de massa do respectivo regime próprio, criando um Plano financeiro e um Plano Previdenciário. Mantém a alíquota prevista no art. 81 da Lei Complementar nº 450/2005, fixando a alíquota normal do ente em 14%, com data de corte em 31 de dezembro de 2003.</t>
  </si>
  <si>
    <t>O  art. 1º da  Lei nº 469, de 18/04/2006, sem publicação na pasta,  estabelece a segregação de massa do respectivo regime próprio, criando um Plano financeiro e um Plano Previdenciário. Mantém a alíquota prevista no art. 81 da Lei Complementar nº 450/2005, fixando a alíquota normal do aposentado em 11%, com data de corte em 31 de dezembro de 2003</t>
  </si>
  <si>
    <t>O  art. 1º da  Lei nº 469, de 18/04/2006, sem publicação na pasta,  estabelece a segregação de massa do respectivo regime próprio, criando um Plano financeiro e um Plano Previdenciário. Mantém a alíquota prevista no art. 81 da Lei Complementar nº 450/2005, fixando a alíquota normal do Ativo em 11%, com data de corte em 31 de dezembro de 2003.</t>
  </si>
  <si>
    <t>O  art. 1º da  Lei nº 469, de 18/04/2006, sem publicação na pasta,  estabelece a segregação de massa do respectivo regime próprio, criando um Plano financeiro e um Plano Previdenciário. Mantém a alíquota prevista no art. 81 da Lei Complementar nº 450/2005, fixando a alíquota normal do Pensionista em 11%, com data de corte em 31 de dezembro de 2003.</t>
  </si>
  <si>
    <t>ANÁLISE ATUAL (ANNE em 21/12/05): Incidente sobre a remuneração.Art. 153 estabelece que as aliquotas anteriores permanecem em vigor até que que as atuais sejam exigíveis.</t>
  </si>
  <si>
    <t>LC Nº 794/2017-DE: 23/08/2017– PUBLICAÇÃO: 24/08/2017 - VIGÊNCIA: DATA DA PUBLICAÇÃO - art. 4º/ ALTERA LC Nº 469/2006-ACRESCENTANDO PELA LC Nº 772/2017- ESTABELECE ALIQUOTAS SUPLEMENTARES/PERÍODO: DE 2017 A 2038: (2017 - 3%), (2018 - 4%), (2019 - 5%), (2020 -6%), (2021 -7%), (2022 -8%), (2023 -9%), (2024 -10%), (2025  A 2038 – 11,06%).</t>
  </si>
  <si>
    <t>ANÁLISE ATUAL (ANNE em 21/12/05): Incidente sobre o total dos  proventos que exceder o máximo dos benefícios do RGPS.</t>
  </si>
  <si>
    <t>LC Nº 63/2018-PUBLICADA: 07/03/2018-VIGÊNCIA-art. 4º: 07/03/2018 – ALTERA A LC Nº 58/2017 – ESTABELECE CUSTEIO: (SEGURADOS – 11%), (ENTE – 18% - já incluído 2% de TAXA ADM), SUPLEMENTAR/PERÍODO:  DE 2018 A 2046: (2018 A 2021 – 4%), (2022 A 2046 – 46,37%).</t>
  </si>
  <si>
    <t>ANÁLISE ATUAL (ANNE em 06/07/05): Incidente sobre os proventos de aposentadoria que superem o limite máximo estabelecido para os benefícios do RGPS de que trata o art. 201 da CF.</t>
  </si>
  <si>
    <t>ANÁLISE ATUAL (ANNE em 06/07/05): Incidente sobre os proventos de pensões que superem o limite máximo estabelecido para os benefícios do RGPS de que trata o art. 201 da CF.</t>
  </si>
  <si>
    <t>A Lei Complementar nº 071/2012, que alterou o art. 14 da Lei nº 658/2004, estabelece que as contribuições previdenciárias de que tratam os incisos I e II do artigo anterior serão de 22,00% contribuição do Município e 11,00% respectivamente, incidente sobre a totalidade da remuneração de contribuição, nos termos do cálculo atuarial.</t>
  </si>
  <si>
    <t>A LC n°120/2017-publicada: 07/06/2017-. VIGENCIA: data de publicação (art.3º).ESTABELECE ALIQUOTAS: (ENTE - 17,75%), SUPLEMENTARES-PERÍODO: de 2017 a 2045-SENDO: (2017 - 8,67%), (2018 - 10,89%), (2019 - 13,12%), (2020 - 15,35%), (2021 – 17,57%),ad demais conforme a tabela da norma</t>
  </si>
  <si>
    <t>A Lei nº 3.235/2011, publicada em 21/12/2011, SEGREGA A MASSA, estabelece a DATA DE CORTE em 21/12/2011 e cria os PLANOS FINANCEIRO E PREVIDENCIÁRIO.  Vigência em 21/12/2011 (art. 12).</t>
  </si>
  <si>
    <t>A Lei nº 3.124/2010, publicada em 15/12/2010, mantém o percentual de alíquota dos SEGURADOS em 11,00% (art. 62 e 63). Altera o percentual de alíquota de CUSTO NORMAL para 16,5%, para o primeiro ano, reajustáveis 0,5% ao ano, até a contribuição atingir 21,5% (art. 62). Estabelece o percentual de alíquota de CUSTO SUPLEMENTAR, para o ano de 2010 em 21,5% (art. 64). Vigência em 15/12/2010 (art. 83).</t>
  </si>
  <si>
    <t>O art. 1º da Lei Nº 778/2014, publicada em 21/10/2014, modificando o percentual da alíquota do ente para 15,10%, a partir de 21/10/2014. No percentual de alíquota do ente está somado o percentual da contribuição destinada ao custeio da taxa de administração, de 2%.</t>
  </si>
  <si>
    <t>DECRETO Nº 17.328/2018– Autorizado pelo Art. 99-C–LC nº 60/2009, que altera a LC n° 35/2005. PUBLICAÇÃO: 24/04/2018 - VIGENCIA-art. 5º: 01/04/2018–ESTABELECE CUSTEIO: (ENTE–14,43%), SUPLEMENTAR/PERÍODO: DE 2018 A 2043: (2018  – 14%),  (2019 - 16%), (2020 - 18%), (2021  a 2043 – 21,70%). Legislação que autoriza alterar custeio/Ente por Decreto: Lei nº 35/2005-art. 99-C.</t>
  </si>
  <si>
    <t>Retificando: O Inc. I art. 14º, da Lei nº 1463/13, de 07/08/2013, publ. em 07/08/2013, modifica o percentual da alíquota do ente para 13%, a partir de 07/08/2013, .  No percentual de alíquota do ente está somado o percentual da contribuição destinada ao custeio da taxa de administração, de 2%, conforme o Inc. I, art. 14º da Lei.</t>
  </si>
  <si>
    <t>O Inc. I art. 14º, da Lei nº 1463/13, de 07/08/2013, publ. em 07/08/2013, mantém o percentual da alíquota anteriormente vigente, a partir de 07/08/2013.</t>
  </si>
  <si>
    <t>O Inc. III art. 14º, da Lei nº 1463/13, de 07/08/2013, publ. em 07/08/2013, mantém o percentual da alíquota anteriormente vigente, a partir de 07/08/2013.</t>
  </si>
  <si>
    <t>Decreto n° 22/2017-De 27/06/2017-Publ. na mesma data (art. 3º)-VIGÊNCIA:01/08/2017(art. 2º)— AUTORIZADO PELA LC Nº 2577/2013-art. 4º). ESTABELECE CUSTEIO/PERÍODO: 2017 A 2044(art. 1º)-sendo: (ENTE 2017 - 13,24%-incluído 2% tx adm.), (ENTE 2018 A 2044 – 14,76%), SUPLEMENTARES: (2017 – 25,70%), (2018 – 26%), (2019 – 28%), (2020  –30%), (2021  –33%),   as demais constam no art. 1º/tabela.</t>
  </si>
  <si>
    <t>A Lei nº 2514/2017- DE:31/10/2017– PUBLICADA: 31/10/2017/ VIGÊNCIA:31/10/2017 - O Município alterou a alíquota total do ente para 33,93%, sendo a alíquota normal do ente 16,80%, acrescida de 1,50% de taxa de administração e estabeleceu o custeio suplementar em 15,63%, sobre a folha de pagamento da remuneração de contribuição, devendo o produto da arrecadação ser contabilizado em conta específica.</t>
  </si>
  <si>
    <t>A Lei Municipal nº 2.985/2015, publicada em 10/12/2015, modificou os arts. 74 e 96A da Lei nº 2.250/2002, alterando as alíquotas normal e suplementares do ente. A alíquota normal será de 15,50% e as suplementares para o período de 2016 a 2041, sendo: 12,11% (2016), 13% (2017), 14% (2018), 15% (2019), 16% (2020), e demais conforme art. 1º. Vigência (art. 2º).</t>
  </si>
  <si>
    <t>Incidente sobre o valor da parcela dos proventos de aposentadorias e pensões que supere o dobro do limite máximo estabelecido para os benefícios do RGPS.</t>
  </si>
  <si>
    <t>A Lei n° 1849/2011, publicado em 20/09/2011, apontou a alíquota NORMAL do ENTE em 19,80%, Custo administrativo de 2% e alíquotas suplementares para os anos de 2011 a 2043, sendo 2011(3,20%), 2012(4,70%), 2013 (6,20%), 2014 (7,70%), 2015 (9,20%), e demais constantes presentes na tabela do art. 1º. Vigência na data de publicação (art.2º).</t>
  </si>
  <si>
    <t>LC nº 165/2016 de 03/01/2016, publicada: 06/08/2016 (início de vigência-pelo art. 5º), estabeleceu custeio: (SEGURADO - 11%), (ENTE - 14%-incluido 2% taxa de adm. ), (SUPLEMENTAR - 2016 a 2020 - 2%),  demais constam no referido dispositivo.</t>
  </si>
  <si>
    <t>LEI Nº 174/2017-DE: 02/08/2017– -Publicada: Na mesma data - VIGÊNCIA/EFEITOS: 02/08/2017- conf. art. 6º- ALTERA A LEI Nº 160/2016- ESTABELECE CUSTEIO (art. 1º/3º): ENTE TOTAL = 27% - que compreende: (SEGURADOS – 11% _+ NORMAL - 12% - INCLUÍDO 2% DE TAXA DE ADM = 14% + SUPLEMENTAR DE  2017  A 2021 - 2%), (SUPLEMENTAR DE 2022   A 2026 – 12,57%).  O ART. 5º-AUTORIZA ESTABELECER CUSTEIO DO ENTE POR ATO DO PODER EXECUTIVO.</t>
  </si>
  <si>
    <t>Sobre a parcela que supere o valor de R$2.801,56 dos benefícios de aposentadorias e pensões.</t>
  </si>
  <si>
    <t>01372067558 em 13/08/2018: A Lei nº 724/2017, Publ./vig. em 04/09/2017 (art. 3º) estabelece alíquota patronal em 13 %. Efeito /Vigencia: 01/01/2016</t>
  </si>
  <si>
    <t>LEI Nº 1430/2017- DE: 25/07/2017 – PUBLICADO: 25/07/2017- DATA PUBLICAÇÃO (art. 4º)-VIGÊNCIA: 25/07/2017-ART. 4º - ESTABELECE CUSTEIO/PERÍODO: DE 2017 A 2043-compreendendo: - art. 1º: (SEGURADOS – 11%), (ENTE 2017 - 16,77%), (ENTE DE 2018 A 2043-16,77%), (ENTE 2017 - 16,77%), (ENTE 2017 - 16,77%), (ENTE 2017 - 16,77%), SUPLEMENTARES OU APORTES: PERÍODO: 2017 a 2043: (2017 –  20,79%), : (2018 – 21,50%),  (2019 – 24,50%),   (2020 – 27%).O ART. 3º - AUTORIZA O PODER EXECUTIVO A EMITIR DECRETO PARA ALTERAR O  CUSTEIO DO ENTE.</t>
  </si>
  <si>
    <t>A Lei Complementar nº 103, de 08/11/2011, que alterou o art. 84 da Lei Complementar nº 80/2010 estabelece a alíquota suplementar de 6,16%.</t>
  </si>
  <si>
    <t>A Lei Complementar nº 103, de 08/11/2011, publicada em 08/11/2011, alterou o art. 84 da Lei Complementar nº 80/2010 estabelece a alíquota suplementar de 6,16%, incidente sobre a remuneração de contribuição dos segurados ativos.</t>
  </si>
  <si>
    <t>O inciso I do art. 96 da Lei Complementar nº 87/2015, publicada em 01/12/2015, mantem o percentual de 11% da alíquota do segurado ativo anteriormente vigente. Vigência (art. 113).</t>
  </si>
  <si>
    <t>O inciso III do art. 96 da Lei Complementar nº 87/2015, publicada em 01/12/2015, mantem o percentual de 11% da alíquota do segurado inativo anteriormente vigente. Vigência (art. 113).</t>
  </si>
  <si>
    <t>O inciso II do art. 96 e o Anexo I da Lei Complementar nº 87/2015, publicada em 01/12/2015, modificou o percentual da alíquota normal e suplementar do ente, estabelecendo a alíquota normal de 19% e suplementares para o período de 2016 a 2049 conforme Anexo I, sendo: 5,50% (2016), 6,00% (2017), 6,50% (2018), 7,00% (2019), 7,50 (2020) e demais conforme quadro do citado anexo. Vigência (art. 113).</t>
  </si>
  <si>
    <t>A Lei Municipal nº 1.316/2015, publicada em 06/07/2015, VIGÊNCIA: 06/07/2015-estabelece percentual de alíquotas e aportes, conforme tabelas dos arts. 1º e 2º, sendo AS ALIQUOTAS NORMAL E DOS SEGURADOS NOS MESMOS INDICES SEM DIFERENCIAR ENTRE OS PODERES, porém os aportes estabelecido diferenciados, conforme segue: ALIQUOTAS: (ATIVOS/INATIVOS/SEGURADOS – 11%), ( ENTE - 13,85%), e APORTES NO PERÍODO DE 2015 A 2044, conf. segue: Aportes/Poder EXECUTIVO/ANO DE 2015: (ANUAL-R$ 596.556,00 e MENSAL R$ 49.713,00), Ano de 2016: (ANUAL-R$ 602.520,00 e MENSAL R$ 50.210,00), Aportes/Poder LEGISLATIVO/ANO DE 2015:  (ANUAL-R$ 16.358,16 e MENSAL R$ 1.363,18), ANO DE 2016: (ANUAL-R$ 16.521,72 e MENSAL R$ 1.376,81) e demais constantes no referido dispositivo. VIGÊNCIA: (06/07/2015). Registros efetuados conforme da CGNAL/DRPSP. A LEGISLAÇÃO NÃO MENCIONA: Valor total do déficit, taxa de juros e índice de atualização, no caso de atraso.</t>
  </si>
  <si>
    <t>Joseana.wogel: O art. 1º do Decreto nº 1.484/2016, publicado em 13/06/2016, autorizado pelo art. 4º da Lei nº 1.316/2015, mantém o percentual da alíquota normal em 13,85%, a partir de 01/07/2016. Vigência (art. 4º). A mesma Lei aprovou plano de amortização do déficit atuarial, apurado em 31/12/2015, por meio de aportes mensais para o período de 2016 a 2044, sendo o primeiro a ser pago pelo PODER EXECUTIVO no valor de R$50.210,00, o primeiro a ser pago pelo PODER LEGISLATIVO no valor de R$1.363,18, e demais constantes no referido dispositivo. O Decreto não informa o valor total do aporte, a data de vencimento das parcelas, o índice de atualização e os juros.</t>
  </si>
  <si>
    <t>“A Lei Complementar Municipal n° 15/2015, publicada em 10/10/2015, no artigo 2° e parágrafo único, altera o art. 98 da Lei Compl. Munic. n° 3480/2006, modificando o percentual da alíquota NORMAL do ente para 12,26%, sendo 11,50 (PATRONAL) + 0,76 (DESP. ADMINISTRATIVA). No art. 3°, §1°, fixa novos percentuais de alíquota suplementar para o período de 2015 a 2049, SENDO: 2015 (0,50%), 2016 (0,50%), 2017 (1,00%), 2018 (1,00%), 2019 a 2049 (1,45%), a partir de 01/11/2015 (em conformidade com art. 5°).”</t>
  </si>
  <si>
    <t>O Decreto nº 4.592/2016, de 08/12/2016, autorizado pela Lei Complementar nº 15/2015, publicado em 09/12/2016, estabelece novas alíquotas suplementares para o período de 2017 a 2049, sendo: 2017 (1,00%), 2018 (1,50%), 2019 (2,00%), 2020 (3,00%), 2021 (4,00%) e demais conforme tabela (art. 2º).  Vigência em 09/12/2016 (art. 3º).</t>
  </si>
  <si>
    <t>A Lei Complementar nº 258, publicada em  28/12/2012, segregou a massa de segurados, instituindo três fundos previdenciárias: o Fundo Financeiro de Previdência - FUNPREV 1 - composto pelos atuais segurados do RPPS , o Fundo de Reserva Previdenciária-FUNPREV 2 - constituído por 90% da atual reserva financeira do RPPS, seus rendimentos, não havendo saída de recursos até que se alcance o equilíbrio financeiro e atuarial, com prazo limite de 25 anos, e o Fundo Previdenciário-FUNPREV 3 - integrado pelos servidores que ingressarem no serviço público municipal a partir da publicação da Lei Complementar n° 258/2012.O art. 7° estabelece o percentual de 2% a titulo de taxa de administração.</t>
  </si>
  <si>
    <t>Laura - O art. 1º da Lei nº 127, de 2004, alterou o inico II do art. 18 da Lei nº 124, de 2004, ficando inalterada a alíquota de contribuição.</t>
  </si>
  <si>
    <t>Laura - Criou a contribuição de 11% para inativo e o pensionista,  quando alterou a redação do art. 18 da Lei nº 124, de 2004.</t>
  </si>
  <si>
    <t>A lei Complementar nº 258, de 27/12/2012 criou três fundos previdenciárias discrimnados a seguir: FUNPREV 1 - composto pelos atuais segurados do RPPS,FUNPREV 2 - será constituído por 90% da atual reserva financeira do RPPS, seus rendimentos, não havendo saída de recursos até que se alcance o equilíbrio financeiro e atuarial, com prazo limite de 25 anos, FUNPREV 3 - composto pelos servidores que ingressarem no RPPS a partir da publicação desta lei complementar ( 258/2012).Há previsão de percentual de 2% a titulo de tx de administração.</t>
  </si>
  <si>
    <t>O art. 1° da Lei n° 1.216/2015, publicada em 16/10/2015, fixa em 15,05% a contribuição do ente (incluída a taxa de adm. de 2%) e  em 11% a dos segurados. O art. 2°, fixou alíquotas suplementares para 34 anos, sendo a taxa de 4,95% para os 5 primeiros anos. Vigência a contar da publicação.</t>
  </si>
  <si>
    <t>A Lei Complementar nº 071/2017, De: 05/07/2017 - publicada em 05/07/2017 - Vigência na mesma data (art. 3°), mantém o percentual de alíquota dos SEGURADOS em 11,00% (art. 1°). Altera o percentual de alíquota de CUSTO NORMAL do ENTE para 17%, já incluídos 2,00% referente à taxa de adminiastração (art. 1°). Estabelece o percentual de alíquota de CUSTO SUPLEMENTAR, para o período de 2017 a 2046, sendo: 2017 (12,50%), 2018 (14,00%) e 2019 (15,50%) e 2020 a 2046 (17,62%) , conforme tabela (art. 1°).</t>
  </si>
  <si>
    <t>A Lei nº 3084/2017, de 16/10/17 – PUBLICADA/VIGÊNCIA: 16/10/2017 (Art. 10). Estabelece custeio: ENTE NORMAL (Art. 9º): 17%, já incluídos 2% de tx. adm. APORTES ANUAIS (Art. 2º) – parcelado no período de 2017 a 2046 - sendo: (2017 – R$ 2.098.138,36), (2018 – R$2.373.414,12), (2019 – R$ 2.653.985,57), (2020 – R$  3.047.152,13), (2021 – R$ 3.077.623,65), e demais conf. tabela. Vencimento até o dia 20 do mês subsequente ao de competência, sujeitos a juros aplicáveis a tributos municipais. A parcela de 2017, será calculada após abatimento dos valores já recolhidos via alíquotas suplementares. (Art. 3º).</t>
  </si>
  <si>
    <t>O Decreto nº 023/2016, de 29/07/2016, publicado nesta mesma data, autorizado pela Lei nº  1.069/2014,  MANTÉM o percentual de alíquota dos SEGURADOS em 11% e o percentual de alíquota NORMAL do ENTE em 18,00% (Tabela, art. 1º), já incluída a taxa de administração de 2% (art. 3º). Estabelece novas alíquotas suplementares para o período de 2016 a 2048, sendo: de 2016 a 2017 (3,50%), 2018 (5,00%), 2019 (7,00%), 2020 (9,00%) e demais conforme tabela (art. 1º).  Vigência em 29/07/2016, com efeitos a partir de 01/08/2016 (art. 4º).</t>
  </si>
  <si>
    <t>Decreto nº 033/2017, de 01/08/2017, publicado nesta mesma data, autorizado pela Lei nº  1.069/2014/ESTABELECE CUSTEIO: (ENTE - 18,00%-incluída 2% DE Taxa de adm.), Suplementares de 2017 a 2048: (2017 -3,50%), (2018 - 4,00%), (2019 - 7,00%), (2020 - 9,00%), (2021 - 11,00%), demais conforme tabela (art. 1º).  Vigência em 01/08/2017(art. 4º).</t>
  </si>
  <si>
    <t>COMPLEMENTANDO: SUPLEMENTARES/PERÍODO: DE 2013 A 2042:  (2013 – 7,78%), (2014 – 9,23%): (2015 – 10,68%), (2016 – 12,13%), (2017 –13,58%), (2018 – 15,03%), (2019 – 16,48%), (2020 – 17,93%), demais constam na Norma. /XXXXXXXXXXjoana.tosta em 02/09/2013: “O art. 2° da LCn° 214/2013-DE: 23/08/2013-Publicada/VIGENCIA-ART. 4º 23/08/2013=fixou alíquota suplementar: Período: 2013 a 2042.”</t>
  </si>
  <si>
    <t>A LC nº 061/2011 prevê que o passivo atuarial será amortizado no custo de 35 anos a uma taxa suplementar inicial de 10,74% no ano de 2011 que, para os próximos 10 anos sofrerá um acréscimo de 1,71% conforme tabela abaixo: 2011-10,74% 2012-12,46% 2013-14,17% 2014-15,89% 2015-17,60% 2016-19,32% 2017-21,03% 2018-22,75% 2019-24,46% 2020 até 2046-26,18%.</t>
  </si>
  <si>
    <t>A Lei complementar nº 45/2009 prevê uma alíquota para o Ente de 22% e uma alíquota do segurado ativo de 11% incidente sobre a totalidade da remuneração de contribuição.</t>
  </si>
  <si>
    <t>APORTE/PERÍODO: DE 2017 A 2043:XXXXXXXXXA LEI Nº 134/2017-DE: 13/06/2017– PUBLICAÇÃO: 13/06/2017 - VIGÊNCIA: 13/06/2017(art. 4º)- Dá nova redação ao Inciso II do art. 96 da LC nº 068/2011-ESTABELECE CUSTEIO (art. 1º/2º-Anexo I): ALIQUOTAS E/OU APORTE: (ENTE – 17,71%), ESTABELECE EQUACIONAMENTO DO DEFICIT (ALIQUOTA/APORTES - art. 2º e ANEXO I): PERÍODO: DE 2017 A 2043 - SENDO: (2017 – 435.020,88/11,97%),  (2018 – 513.150,20/13,98%),  (2019 – 592.798,60/15,99%),  (2020 – 673.988,65/18%), os demais constam no Anexo I. OBS: A norma não menciona: Valor total do déficit, índice de correção, juros e multa. , demais constam na Norma</t>
  </si>
  <si>
    <t>A LC. nº 126/2018 pub./vig. em 22/06/2018(art. 2º) dá nova redação ao art. 130 da LC nº 44/2008 estabelecendo aportes financeiros anuais para equacionamento do déficit atuarial apurado no ano de 2018 para o período de 2018 a 2049 (art. 1º), sendo: (2018 = R$ 1.392.036,24), (2019 = R$ 1.395.074,52), ( 2020 – R$ 1.403.871,84), (2021 = R$ 1.998.771,51) e ( 2022 = 2.214.590,77). A Lei não menciona a taxa de juros e o índice de correção, demais aportes constam na norma.</t>
  </si>
  <si>
    <t>ANÁLISE ATUAL (ANNE em 24/10/05): Incidente sobre a totalidade da remuneração de contribuição.</t>
  </si>
  <si>
    <t>ANÁLISE ATUAL (ANNE em 24/10/05): Incidente sobre a parcela dos proventos de aposentadorias e pensões que supere o limite máximo estabelecido para os benefícios do RGPS. Quando o beneficiário, na forma da lei, for portador de doença incapacitante a contribuição incidirá apenas sobre a parcela dos proventos de aposentadorias e pensões que supere o dobro do limite estabelecido para os beneficíos do RGPS.</t>
  </si>
  <si>
    <t>&gt;&gt; O art. 1º da Lei Complementar 125/2008 deu nova redação ao art. 54 da Lei Complementar 76/2005, fixando a alíquota do ente em 11,20%, &gt;&gt; o art. 3º da LC 125/2008 acrescecentou o art. 103-A à LC 76/2005, fixando uma alíquota de 1,30% para financiar o déficit técnico do RPPS.</t>
  </si>
  <si>
    <t>O art. 3º da LC 125/2008, publicada em 02/09/2008, acrescecentou o art. 103-A à LC 76/2005, fixando uma alíquota suplementar  de 1,30% , incidentes sobre a totalidade de remuneração de conribuição definida no art., 103 da LC nº 76/2005, para financiar o déficit técnico do RPPS.</t>
  </si>
  <si>
    <t>O Decreto n° 4348/2017, de 19/05/2017, publicado na mesma data, vigência no dia 01/06/]2017, conforme arts. 1°/2º (prevê que a contribuição estabelecida nesta Lei será exigida a partir do mes de junho/2017) - O Município alterou a alíquota normal do ente para 13,55%  e estabeleceu o custeio suplementar para o período de 2017 a 2038, sendo: 2017 (10,65%), 2018 (11,65%), 2019 (12,65%), 2020 ( 13,65%) e de 2021 a 2038 (14,32%).</t>
  </si>
  <si>
    <t>a Lei Complementar nº 227/2008, publicada em 16/12/2008 em seu artigo 1º altera os artigos 7º e 8º da Lei Complementar nº 219/2008 , segregando a massa, com data de corte em dez/2003. A Lei Complementar nº 219/2008 em seus artigos 3º e 4º fixa as alíquotas dos Attivos, Inativos e pensionistas em 11%, respectivamente. Em seu artigo 5º fixa a alíquota do Ente em 22%.</t>
  </si>
  <si>
    <t>Retificação de data início conforme art. 16 da Lei n.º 219/2008, que prevê início da produção dos efeitos da Lei a partir de 1º de janeiro de 2009.</t>
  </si>
  <si>
    <t>Lei Complementar n.º 227/2008: segregação de massas:  Fundo de Repasses Previdenciário ( para os nomeados até dezembro de 2003) e Fundo de Reserva Previdenciário ( para os nomeados a partir de dezembro de 2004).</t>
  </si>
  <si>
    <t>A Lei n° 1137/2017, de 22/12/2017 – PUBLICAÇÃO/VIGÊNCIA: 1/1/2018(Art. 7º). Estabelece custeio (Art.1º/tabela) NORMAL DO ENTE: 11%, já incluídos 2% de tx. adm.. SEGURADOS: 11% - SUPLEMENTAR, para o período de 2018 a 2045, sendo: (2018 – 4,17%), (2019 – 4,70%), (2020 – 5,24%), (2021 – 5,77%), (2022 – 6,30%), e demais conforme tabela.</t>
  </si>
  <si>
    <t>O art. 1º da Lei Nº 2143/2013, publicada em 13/12/2013, modificando o percentual da alíquota dos segurados para 13%, a partir de 01/01/2014.</t>
  </si>
  <si>
    <t>O inciso I do art. 109 da Lei 2489/2006 prevê alíquota de 11% para os ativos.</t>
  </si>
  <si>
    <t>O inciso IV do art. 109 da Lei 2489/2006 prevê alíquota de 11% para os inativos.</t>
  </si>
  <si>
    <t>O inciso IV do art. 109 da Lei 2489/2006 prevê alíquota de 11% para os pensionistas.</t>
  </si>
  <si>
    <t>A Lei Complementar nº 3480/2017- DE: 24/,08/2017– PUBLICADA: 24/08/2017/ VIGÊNCIA:24/08/2017, conforme previsto no art. 3°. O Município alterou a alíquota normal do ente para 17,44% (calculada sobre a remuneração de contribuição dos segurados ativos, relativos ao custo normal do plano  e estabeleceu o custeio suplementar a partir de 2018 no percentual de 3,57% até a data da apresentação oficial do cálculo atuarial.</t>
  </si>
  <si>
    <t>A Lei Complementar nº 180/2016, de 15/12/16 – PUBLICAÇÃO/VIGÊNCIA: 15/12/2017(Art.6º). Estabelece alíquota (Art.1º): NORMAL do ENTE 14%, já incluídos 2% de tx. Adm.. SUPLEMENTAR para o período de 2016 a 2051, sendo (2016 a 2020 - 1,58%), (2021 a 2025 – 24,82%), e demais conf. Tabela. SEGURADOS: 11% , ENTE TOTAL: 26,58%(Art. 3º).</t>
  </si>
  <si>
    <t>A Lei Complementar nº 180/2016, de 15/12/16 – PUBLICAÇÃO/VIGÊNCIA: 15/12/2016(Art.6º). Estabelece alíquota (Art.1º): NORMAL do ENTE 14%, já incluídos 2% de tx. Adm.. SUPLEMENTAR para o período de 2016 a 2051, sendo (2016 a 2020 - 1,58%), (2021 a 2025 – 24,82%), e demais conf. Tabela. SEGURADOS: 11%, ENTE TOTAL: 26,58% (Art. 3º/4º).</t>
  </si>
  <si>
    <t>O Art. 1º da Lei n° 1269/2014, publicada em 24/03/2014, altera o art. 105 da Lei nº 978/2005, modificando o  percentual de alíquota para 14,30%, a partir de 01/04/2014 (art. 2º).</t>
  </si>
  <si>
    <t>A Lei Complementar nº 206/2018, De: 20/06/2018 - publicada em 23/06/2018, Vigência/efeitos: 23/06/2018. Altera o percentual de alíquota NORMAL do ENTE para 17,25%, incidente sobre a totalidade de contribuição dos servidores ativos (art. 2º,)  e estabeleceu o custeio suplementar no período de 2018 a 2038, sendo: 2018 (12,00%), 2019 (12,50%), 2020 (13,00%), 2021 (14,00%), 2022 (15,00%) e as demais encontram-se na tabela do  art. 1°.</t>
  </si>
  <si>
    <t>Retificando o entendimento anterior, aplica-se a retroatividade prevista no art. 5°, uma vez que não houve redução de alíquota (a suplementar anteriormente fixada foi prevista somente para 2012).</t>
  </si>
  <si>
    <t>Retificando o entendimento anterior, alíqutoa vigente a partir de 01/01/2013, aplicando-se a retroatividade prevista no art. 5°.</t>
  </si>
  <si>
    <t>a Lei Complementar nº 106/2001, segrega a massa de segurados, com data de corte em 05/11/2001. Em seu artigo 122 fixa a alíquota dos ativos em 12,20% e no § 3º fixa a alíquota do ente em 24,40%. A Lei Complementar nº 141/2005 em seu artigo 1º altera o § 4º da LC 106/2001, dentre outros, fixando a alíquota para aposentados e pensionistas em 12,20%.</t>
  </si>
  <si>
    <t>O art. 2º da LC nº 129, publicada em 19/03/2014 altera o art. 3º da LC  n 100 de 2011, modificando o percentual da alíquota do ente para 18,50%, a partir de 19/03/2014. No percentual da alíquota do ente está somado o percentual da contribuição destinada ao custeio da taxa de administração de 2% (art. 2º).</t>
  </si>
  <si>
    <t>LC nº 129/2014-DE: 18/03/2014-PUBLICADA: 19/03/2014-VIGENCIA-ART. 4º– 29/03/2014-ESTABELECE CUSTEIO: (ATIVOS – 11%), (APOSENT – 11%), (PENSIONISTAS – 11%), (ENTE TOTAL – 18,50%-INCLUIDO 2% DE DESP. ADM), SUPLEMENTAR/PERÍODO: (2014 – 25,78%).XXXXXXXXXXXXXXXXisabella.abreu em 24/05/2013: A LC nº 108/2012, publicada em 09/03/2012, acrescentou inciso II ao § 3º do art. 88 da LC nº 23/2001, fixando novos percentuais de alíquota suplementar para o período de 2011 a 2042, incidentes sobre a remuneração paga ou creditada aos servidores de cargo efetivo.xxxxxxxxCOMPLEMENTANDO: SUPLEMENTARES/PERÍODO: DE 2012 A 2042:  (2011 – 17,15%), (2012 – 20,15%), (2013 – 22,99%), (2014 – 25,78%): (2015 – 28,51%), (2016 – 31,18%), (2017 –33,79%), (2018 – 36,35%), (2019 – 38,86%), (2020 – 41,31%), demais constam na Norma.</t>
  </si>
  <si>
    <t>A Lei complementar nº 2.665/2001, em seu artigo 1º segrega a massa, com data de corte em 01/01/2000. Em seu artigo 5º fixa as alíquotas para ativos, inativos e pensionistas em 11%. O artigo 6º fixa alíquotas para o Ente ddiferenciadas, sendo de 12,20% para o Plano Financeiro e 12,70% para o plano previdenciário.</t>
  </si>
  <si>
    <t>LEI Nº 1829/2018-PUBLICAÇÃO: 23/07/2018 – VIGÊNCIA-art. 7º): 23/07/2018-ESTABELECE CUSTEIO: (ATIVOS-11%), (INATIVOS/PENSIONISTAS-11%-SOBRE O VALOR MÁXIMO DO RGPS), (ENTE–17,63%-SOBRE A FOLHA SALARIAL DOS ATIVOS –INCLUSIVE 13º), (SUPLEMENTAR/PERÍODO: DE 2018 A 2038: (2018 - 18%), (2019 - 19%), (2020 -21%), (2021 -25%), (2022 -30%), (2023 -35%), as demais constam na Norma. REVOGA EM ESPECIAL, A LEI Nº 10801/2017.</t>
  </si>
  <si>
    <t>Isabella - 01/08/2006 - As contribuições previdenciárias dos inativos e pensionistas incidirão sobre a parcela dos proventos e das pensões que superarem o limite estabelecido para o RGPS de que trata o art. 201 da CF. No caso dos servidores inativos e pensionistas que já estavam  em gozo de benefício em 31 de dezembro de 2003, a incidência da contribuição previdenciária sobre a parcela do respectivo benefício obedecerá a mesma regra supracitada. Aplica-se a mesma regra às aposentadorias e pensões concedidas posteriormente a 31 de dezembro de 2003, porém cujos requisitos  para obtenção do benefício foram cumpridos ou verificados anteriormente a essa data e com base na legislação vigente.</t>
  </si>
  <si>
    <t>Lei nº 1222/2012, dispoe sobre a cobertura do passivo atuarial da seguinte forma: ano de 2011-5,87%, 2012-8%, 2013 a 2041-10,23%.</t>
  </si>
  <si>
    <t>A Lei n° 679/2015, de 10/06/2015. PUBLICADO EM: 10/06/2015. VIGÊNCIA: (data da publicação-art. 3º), art.  2º, estabelece Plano de Custeio, PERÍODO: DE 2015 A 2047, conf. segue: SUPLEMENTARES SENDO: (2015 = 1,47%), (2016 = 1,64%), (2017 = 1,82%), (2018 = 1,99%), (2019 = 2,17%), (2020 = 2,35%) e demais constantes no referido dispositivo.</t>
  </si>
  <si>
    <t>Incidente sobre a base de cálculo das contribuições, conforme previsto em lei específica, também sobre a gratificação natalina.</t>
  </si>
  <si>
    <t>Incidente sobre a parcela de proventos de aposentadoria e a gratificação natalina, que supere o limite máximo estabelecido para os benefícios do Regime Geral de Previdência Social - RGPS.</t>
  </si>
  <si>
    <t>Incidente sobre a parcela de proventos de pensões e a gratificação natalina, que supere o limite máximo estabelecido para os benefícios do Regime Geral de Previdência Social - RGPS.</t>
  </si>
  <si>
    <t>Retificando: O art. 1º da Lei nº 1118 de 17/06/2013, publicada em 21/06/2013 mantém o percentual das alíquotas anteriormente vigentes, a partir de 01/07/2013, em conformidade com o art. 4º da referida Lei.</t>
  </si>
  <si>
    <t>O art. 1º da Lei nº 1.164, de 08 de julho de 2014, publicada em 18/07/2014 mantém o percentual da alíquota do ente em 13,45%, a partir de 01/08/2014 (art.3º).</t>
  </si>
  <si>
    <t>Retificando: Lei nº 4993/2006 (art. 3º) - publicada em 25/08/2006, altera a Lei nº 4660/2002, SEGREGRANDO A MASSA CRIANDO E VINCULANDO ao IMPRERP, os seguintes fundos: FFIN: servidores ADMITIDOS ATÉ 31/12/2005, inclusive. / FPREV:servidores ADMITIDOS A PARTIR DO DIA 01/01/2006, inclusive.------------------------------------------------------------ A Lei nº 5607/2012 (art. 80º), publ. 13/01/2012, dispõe sobre a CONS. E ATUALIZAÇÃO LEIS DO INST.PREVIDÊNCIA....Estabelece alíquotas, a partir de 13/01/2012:§-1º-ATIVOS/ APOSENTADOS/PENSIONISTAS - 11%, § 2º - ENTE (Alíquotas/Incisos I e II, art. 80, inclui taxa de administração, 2,00%-Inc. II, § 2º):  I – FUNDO FINANCEIRO – FFIN: a) 2010-17%, / b) 2012-19%, /c) 2014-21%, / d) 2016 e seguintes - 22%,   II – FUNDO PREVIDENCIÁRIO – FPREV: / ENTE – 16,34%.</t>
  </si>
  <si>
    <t>Já incluso os 2% de taxa de administração.</t>
  </si>
  <si>
    <t>O art. 80, art. II da Lei nº 5.751, de 25 de setembro de 2013, publicada em 02/10/2013 mantém o percentual da alíquota do ente em 16,34%, já incluído 2% de taxa de administração a partir de 02/10/2013.</t>
  </si>
  <si>
    <t>O art. 80, § 1º da Lei nº 5.751, de 25 de setembro de 2013, publicada em 02/10/2013, mantém o percentual em 11%, a partir de 02/10/2013.</t>
  </si>
  <si>
    <t>A Lei Complementar n°. 042 de 20 de agosto de 2009 (Dá nova redação ao Art. 106 da L.C. n°. 23 de 20/09/2007. Para a cobertura do déficit técnico apresenta a tabela com custo em % sobre o total da Folha de Pessoal Ativo Efetivo. Para ano de 2009 (4,00%), para 2010  (5,00%), 2011 (6,00%), 2012 (7,00%), de 2013 a 2043 (8,05%). Recolhimento sobre o total da folha de pagamento dos servidores ativos efetivos.</t>
  </si>
  <si>
    <t>ANÁLISE ATUAL (ANNE em 28/11/05): A Lei nº 1484/2004 deu nova redação à Lei nº 1426/2002. Observar, ainda, que este percentual incide sobre a totalidade da base de contribuição, inclusive sobre o abono anual.</t>
  </si>
  <si>
    <t>ANÁLISE ATUAL (ANNE em 28/11/05): A Lei nº 1484/2004 deu nova redação à Lei nº 1426/2002. Observar, ainda, que este percentual incide sobre a parcela dos proventos que supere 50% do limite máximo estabelecido para os benefícios do RGPs, inclusive sobre o abono anual.</t>
  </si>
  <si>
    <t>A LC n° 139/2018, de 13/8/2018 – PUBLICAÇÃO: 13/8/18 - EFEITOS/VIGÊNCIA: 1/8/2018 (Art. 7º). Estabelece alíquotas (Arts. 1º/3°) ENTE NORMAL: 19,07%, incluído 2% de taxa adm.  - SEGURADOS: 11%  - SUPLEMENTAR: no período de 2018 a 2045, sendo: (2018 – 6%), (2019 – 8%), (2020 – 10%), (2021 – 12%), (2022 – 14%). Poderá alterar alíquotas por meio de Decreto(Art. 5º).</t>
  </si>
  <si>
    <t>O art.1° da Lei n°1.796/2014, publicada em 22/05/2014, modifica o percentual da alíquota do ente em 13,20% a partir de 22/05/2014.</t>
  </si>
  <si>
    <t>O art.1° da Lei n°1.796/2014, publicada em 22/05/2014, manteve o percentual da alíquota anteriormente vigente, a partir de 22/05/2014.</t>
  </si>
  <si>
    <t>Amortização do déficit técnico: 2011 - 9%, 2012-14%, 2013-19%, 2014-24%, 2015-29%, 2016-34%, 2017-39%, 2018- a 2043-46,60%.</t>
  </si>
  <si>
    <t>A Lei nº 19, de 2006, manteve a alíquota dos ativos em 11%.</t>
  </si>
  <si>
    <t>LC Nº 010/2018 - DE: 12/12/2018– PUBLICAÇÃO E VIGENCIA: 12/12/2018/ - ALTERA OS ARTS. 113º/114º/119º- -LC Nº 19/2006-art. 1º-ESTABELECE CUSTEIO: (ENTE – 17,14% - ...das folhas...dos segurados em atividade-já incluso 2% de taxa de adm.). O §Único art. 1º e o Anexo estabelece APORTES ANUAIS/PERÍODO: 2018 A 2041. DATA DE APURAÇÃO: 31/12/2017 - (2018 – 5.457.451,12), (2019 a 2041 – 5.540.246,19). O ART. 3º - REVOGA A LC Nº 002/2009 e LC N 009/2017, resguardados os efeitos já produzidos até a data de vigência desta lei.</t>
  </si>
  <si>
    <t>Lei nº 1.075/2018-Publicada: 31/01/2018-ALTERA A LEI Nº 534/2007-ESTABELECE CUSTEIO: (ATIVOS – 11%, (ENTE – 18,10%  - incluído 2% de taxa de adm), SUPLEMENTAR/PERÍODO: DE 2018 a 2042: (2018 - 8%),  (2019 - 8,50%), (2020 - 9%),  (2021 – 9,50%),  (2022 - 10%),  (2023 – 10,50%),  demais conf. Tabela (art. 2º). Vigência em 01/01/2018 (art. 3º).</t>
  </si>
  <si>
    <t>A Lei nº 3.540/2017-PUBLICADA: 15/03/2017-VIGÊNCIA: conf. previsto no art. 4º-01/04/2017/ESTABELECE ALIQUOTAS E APORTE-sendo: ALIQUOTA: (SEGURADOS – 11%), (ENTE – 14,50 – incluído 2% de taxa de adm.) e APORTES-Data base: 31/12/2016 de 31/12/2015-DE 2017 A 2040-VALORES ANUAIS POR ENTIDADE/Órgãos: PREFEITURA, SAAE, FUNEC, CAMARA, SANTAFÉPREV. O § 1º estabelece que o recolhimento será efetuado em parcela em parcela única, ou em parcelas dentro de cada exercício. A norma não menciona: valor total do déficit, índice de atualização, taxa de juros, nº de parcelas, data de vencimento.</t>
  </si>
  <si>
    <t>ANÁLISE ATUAL (ANNE em 16/12/05): Alíquotas descontadas para cobertura do passivo atuarial: 2006 - 2,08%, 2007 - 2,81%, 2008 - 3,54%, 2009 - 4,27%, 2010 - 5%, 2011 a 2040 - 5,73%.</t>
  </si>
  <si>
    <t>A  LC nº 034/2012  prevê  contribuição previdenciária de 11% para os segurados ativos do regime.</t>
  </si>
  <si>
    <t>A LC nº 034/2012 prevê contribuição previdenciária na razão de 11% para os segurados inativos e pensionistas, calculada sobre o valor da parcela dos proventos de aposentadorias e pensões que supere o limite máximo do RGPS.</t>
  </si>
  <si>
    <t>LC N° 102/2017-PUBLICADA: 14/08/2017-VIGENCIA - art. 2º: 14/08/2017-ESTABELECE: DEFICIT APURADO TOTAL – 51.679.911,66 – AMORTIZAÇÃO/CUSTEIO SUPLEMENTAR: DE 2017 A 2043 – iniciando em 5% em 2017, e evoluirão anualmente, na razão de 1,79% por 15 anos, será estabilizada em 31,85% até 2043: (2017 – 5%), (2018 – 6,79%), (2019 – 8,58%), (2020 – 10,37%), (2021 – 12,16%),  (2022 – 13,95%)....</t>
  </si>
  <si>
    <t>O art. 2°da Lei Complementar n° 113/2013, publicada em 01/10/2013, modifica o percentual da alíquota do ente para 13%,  a partir de 29/12/2013. No percentual de alíquota do ente está somado o percentual da contribuição destinada ao custeio das despesas administrativas, de 2,0%. O art. 3° prevê anterioridade nonagesimal para início de aplicação das novas alíquotas.</t>
  </si>
  <si>
    <t>Os art.s 17 a  19 da LC n° 110/2014, DE 28/11/2014, publicada na mesma estabelecem: mantém o percentual da alíquota dos segurados em 11%, a partir de 26/02/2015 (O art. 119° estabelece anterioridade nonagesimal para início de aplicação das alíquotas dos arts. 17 e 18).</t>
  </si>
  <si>
    <t>A Lei 8.703/2004, publicada em 23/12/2004, em seu artigo 45, inciso I cria o Fundo Financeiro com data de corte em 24/01/2005 e no Inciso II cria o Fundo Capitalizado. O artigo 47 cria o Fundo Previdenciário composto pelo Fundo Capitalizado previsto no inciso II do artigo 45. O artigo 14 fixa a alíquota dos ativos em 11%. O artigo 17 fixa a alíquota dos Aposentados e Pensionistas em 11% e o artigo 18 fica a alíquota do ente em 22%.</t>
  </si>
  <si>
    <t>ALTERA as aliquotas dos servidores ativos, inativos e ente, art. 81 estabelece que a lei entrará em vigor em 01/01/05.</t>
  </si>
  <si>
    <t>não havia aliquota cadastrada para pensionista</t>
  </si>
  <si>
    <t>Os arts. 1º e 2º da Lei n° 3054/2017-PUBLICAÇÃO: 02/06/2017-art. 5º -VIGÊNCIA: 01/07/2017-art. 3º - Estabelece contribuição: (ENTE  - 22%), SUPLEMENTAR-PERÍODO DE 2017 A 2043 - 11%-art. 4º.</t>
  </si>
  <si>
    <t>A LC nº 974/2017-DE: 25/8/2017–PUBLICAÇÃO: 28/8/2017 -VIGÊNCIA/EFEITOS: 31/8/17(Art. 3º) – ESTABELECE SEGREGAÇÃO DE MASSAS: DATA DE CORTE: 31/7/2017 – 1)-PLANO FINANCEIRO (Art. 1º) - Contribuição dos segurados e patronal da 1ª massa e da compensação financeira dos regimes conf. Lei 9.796/99. 2) Contribuição adicional de 2% - Sobre a folha dos ativos. Arcará com despesas administrativas e dívidas judiciais. A atualização monetária será corrigida pelo IPCA, ESTABELECE: Contribuição adicional de 2% sobre a folha dos ativos, com a duração de 5 anos (Art. 1º §3º).  2) - PLANO PREVIDENCIÁRIO (Art. 1º - IV) formado pela contribuição dos segurados e patronal da 2ª massa.</t>
  </si>
  <si>
    <t>24748773120 em 25/09/2018: Reanalisando: O Custeio suplementar consta na Lei nº6145/2011-art. 58-II-(Reserva Técnica(custeio suplementar) - consta no Anexo II-Fundo Financeiro.</t>
  </si>
  <si>
    <t>A LC nº 44/2012 mantém a alíquota de contribuição dos segurados ativos, incidente sobre a totalidade da remuneração de contribuição.</t>
  </si>
  <si>
    <t>A Lei nº 58/2018, de 5/3/2018– PUBLICAÇÃO: 5/3/2018 - EFEITOS/VIGÊNCIA: retroage a 1/3/2018(Art. 5º). Estabelece custeio (Art. 1º/2º/3º): NORMAL do ENTE: 19%, já incluídos 2% de taxa adm. - SEGURADOS: 11% - SUPLEMENTAR para o período de 2018 a 2044, sendo: (2018 a 2022 – 3%), (2023 a 2044 – 44,83%), e demais conforme tabela. Autoriza revisar custeio por meio de Ato Poder Executivo (Art. 4º).</t>
  </si>
  <si>
    <t>LEI Nº 1.945/2018 – PUBLICAÇÃO: 15/05/2018 – VIGENCIA-art. 4º: 15/05/2018 - ESTABELECE CUSTEIO: (SEGURADOS - 11%), (ENTE – 20,60%), SUPLEMENTAR/PERÍODO:  2018 A 2044: (2018  – 23%), (2019  – 27%), (2020 – 31%), (2021  – 35%), (2022 – 39%), (2023 A 2044 – consta na norma) – OART. 6º- REVOGA AS LEIS COMPLEMENTARES NºS 063/2014 e 067/2017.    OART. 3º - AUTORIZA O PODER EXECTIVO A EMITIR DECRETO QUANDO FOR REALIZADA A AVALIAÇÃO ATUARIAL ANUAL E HOUVER NECESSIDADE DE ALTERAR A CONTRIBUIÇÃO PATRONAL.</t>
  </si>
  <si>
    <t>LC Nº 545/2017-DE: 06/09/2017– PUBLICAÇÃO/EFEITOS: 07/09/2017/ - art.46º- ESTABELECE: AUTORIZA O MUNICIPIO A TRANSFERIR O CRÉDITO ORIUNDO DO PROCESSO JUDICIAL – Nº 0037985-46.2008.8.26.0576 À RIOPRETOPREV PARA CUSTEAR OS APORTES DO PLANO DE AMORTIZAÇÃO DO DÉFICIT ATUARIA: ART. 1º: o Municipio fica autorizado a custear a partir de 2018 a contribuição suplementar a que faz referência a LEI Nº 396/2013 ALTERADA PELA LEI Nº 532/2017..../O art. 2º: O § 3º-art. 2º-LEI Nº 396/2013–PASSA A VIGORAR ALTERADO COM A SEGUINTE REDAÇÃO:  A CONTRIBUIÇÃO SUPLEMENTAR prevista na tabela do caput deste artigo PODERÁ OCORRER MEDIANTE A TRANSFERÊNCIA DE BENS MÓVEIS E IMÓVEIS, DIREITOS E DEMAIS ATIVOS DE QUALQUER NATUREZA, INCLUSIVE CREDITOS PROVENIENTES DE AÇÃO JUDICIAL OU INSERIDOS NA DIVIDA ATIVA MUNICIAL, DE TITULARIDADE DO MUNICIPIO AO RPPS DE SÃO JOSÉ DO RIO PRETRO QUE SE TORNEM VIÁVEIS AO ALCANCE DA FINALIDADE PREVISTA NESTA LEI COMPLEMENTAR DESDE QUE GARANTIDAS A SOLVÊNCIA E LIQUIDEZ EM PRAZO COMPATÍVEL COM AS OBRIGAÇÕES DO PLANO DE BENEFICIOS.</t>
  </si>
  <si>
    <t>A Lei Complementar de nº 532, publicada em 20/03/2017, com vigência para a mesma data, altera em seu 1º artigo, altera a alíquota suplementar do ente,  para o período de 2013 a 2047. Sendo: 11,79% para o ano 2017, 17,79% para o ano de 2018, 19,82% para o ano de 2019, 21,85% para o ano de 2020, 23,88%para o ano de 2021 e demais constantes da tabela do mesmo artigo.</t>
  </si>
  <si>
    <t>O art. 2° da Lei Complementar n° 481, publicada em 28/12/2012, alterou o art. 6° da Lei n° 4.220, de 1992, modificando o percentual da alíquota do ente para 26%, a partir de 01/01/2016.</t>
  </si>
  <si>
    <t>O art. 2 ° da Lei Complementar n° 481, publicada em 28/12/2012, alterou o art. 6° da Lei n° 4.220, de 1992, modificando o percentual da alíquota do ente para 26%, a partir de 01/01/2016.</t>
  </si>
  <si>
    <t>O art. 109 e 135 da Lei nº 3.881/2015, publicada em 09/10/2015, modificou o percentual da alíquota normal e suplementar do ente, estabelecendo a alíquota normal de 15,05% (já incluso os 2% da taxa de administração – art. 111) e suplementares para o período de 2015 a 2042 conforme art. 135, sendo: 20% (2015), 22% (2016), 24% (2017), 25,64% (2018 a 2042). Vigência (art. 139).</t>
  </si>
  <si>
    <t>A Lei nº 4.138/2018 publicada em 19/06/2018 e feitos/vigência a partir de 01/07/2018 (vide art. 2º) altera a Lei nº 3.881/2015 que reestruturou o RPPS fixando alíquota patronal em 16,96 %.</t>
  </si>
  <si>
    <t>Percentual de contribuição mantido. Aplicação imediata.</t>
  </si>
  <si>
    <t>COMPLEMENTANDO: 01372067558 em 17/09/2018: A LC nº 171/2018 pub./vig. em 21/08/2018 estabelece alíquota suplementar com vigência para o período de 2018 a 2041, sendo: (2018 = 70 %), (2019 = 80%), (2020 = 90 %), (2021 = 100 %) e (2020 = 109,63 %).  ***OBS: (.Art. 2º - Estas contribuições adicionais serão efetuadas, aplicando-se os percentuais abaixo, sobre o total da folha de pessoal em atividade.)</t>
  </si>
  <si>
    <t>A LC nº 171/2018 pub./vig. em 21/08/2018 estabelece alíquota suplementar com vigência para o período de 2018 a 2041, sendo: (2018 = 70 %), (2019 = 80%), (2020 = 90 %), (2021 = 100 %) e (2020 = 109,63 %).</t>
  </si>
  <si>
    <t>“O art. 4° da Lei n° 1557/2013, publicada em 04/07/2013, alterou o art. 1° da Lei n° 1412/2010, manteve o percentual da alíquota dos ativos e 11%, a partir de 04/07/2013.”</t>
  </si>
  <si>
    <t>“O art. 4° da Lei n° 1557/2013, publicada em 04/07/2013, alterou o art. 1° da Lei n° 1412/2010, manteve o percentual da alíquota dos aposentados e 11%, a partir de 04/07/2013.”</t>
  </si>
  <si>
    <t>“O art. 4° da Lei n° 1557/2013, publicada em 04/07/2013, alterou o art. 1° da Lei n° 1412/2010, manteve o percentual da alíquota dos pensionistas em 11%, a partir de 04/07/2013.”</t>
  </si>
  <si>
    <t>A Lei nº 1.869/2018, de 12/4/18 – PUBLICAÇÃO/VIGÊNCIA: 13/4/2018(Art.3º). Estabelece alíquota NORMAL do ENTE (Art.1º): 20%, incluído 2% de tx. administrativa. Revoga o Art. 2º da Lei 1751/16, que previa alíquotas suplementares.</t>
  </si>
  <si>
    <t>A Lei nº 6.246/2017- DE: 17/05/2017– PUBLICADA: 24/05/2017/ VIGÊNCIA:01/01/2018/01/04/2018, conforme previsto no art. 1°. O Município alterou a alíquota dos ativos, inativos e pensionistas a partir de 01/01/2018 para 13% e a partir de 01/04/2018para 14%, calculado sobre as respectivas remunerações, no caso dos inativos e pensionistas, serão calculados sobre as parcelas dos proventos de aposentadoria e de pensão que superem o limite máximo estabelecido para os benefícios do RGPS.</t>
  </si>
  <si>
    <t>A Lei nº 6310/2017, de 20/10/17 – PUBLICAÇÃO/VIGÊNCIA: 25/10/2017(Art. 2º). Estabelece custeio (Art1º) NORMAL do ENTE: 18,20% com EFEITOS a partir de 1/1/2018, Alíquota de 17,20% com EFEITOS a partir de 1/4/2018. SUPLEMENTAR para o período de 2017 a 2042: (2017 – 16%), (2018 – 13%), (2019 – 13,97%), (2020 – 14,94%), (2021 – 15,91%) e demais conforme tabela.</t>
  </si>
  <si>
    <t>O art. 1º da Lei nº 1.824, de 23 de fevereiro de 2010, publicada em 23/02/2010 altera o percentual da alíquota do ente para 14,62%, a partir de 23/02/2010.</t>
  </si>
  <si>
    <t>a Lei 8.336/2007, publicada em 28/12/2007, em seu artigo 1º segrega a massa criando um Fundo Financeiro, com data de corte em 28/12/2007, um Fundo Reserva Previdenciária e um Fundo Previdenciário. A Lei 8.972/2009, em seu artigo 1º, altera o artigo 5º da Lei 8.336/2007, fixando as alíquotas do Ente para o Fundo Financeiro e o Fundo Previdenciário em 22%, respectivamente, e fixa as alíquotas dos segurados Ativos, Inativos e Pensionistas em 11%.</t>
  </si>
  <si>
    <t>Unificou a alíquota de contribuição dos servidores ativos, inativos e pensionistas.</t>
  </si>
  <si>
    <t>A lei nº 4982 de 20/05/2010- Reestrutura e reorganiza o RPPS aumentando o grupo de segurados e prevendo os benefícios previdenciários e alíquotas de contribuição dos TODOS OS SERVIDORES MUNICIPAIS EFETIVOS E EFETIVADOS PELA LEI Nº 4967/2010, pois o art. 325 da mesma estende a todos servidores e funcionários públicos já em exercício e aos que venham a ser contratados e transforma os atuais os empregos públicos em cargos públicos.silvio.castro em 07/06/2010: O art. 97 da Lei 4982/2010, estabelece o mês seguinte ao da noventena com o ínicio de vigência.</t>
  </si>
  <si>
    <t>Complem/Retif: Alíquota normal do ente: 9,49% (8,49% NORMAL + 1% TAXA DE ADMINISTRAÇÃO). SUPLEMENTARES: 2012(6,01%), 2013(7,01%), 2014(8,01), 2015(9,00), 2016(10%), 2017(11%), restando observar que em 2012 a suplementar só consta como OBSERVAÇÃO. Vigência (a partir de 07/01/2012 (art. 3°).</t>
  </si>
  <si>
    <t>COMPLEMENTANDO: FIXOU CUSTEIO SUPLEMENTAR/PERÍODO: DE: 2012 A 2030 EM DIANTE:  (2011 – 5,01%),  (2012  - 6%),  (2013  - 7%), (2014 – 8%), ( 2015 – 9%), (2016 – 10%),  (2017 – 11%),  (2018 – 12%),  (2019 – 12,99%),  (2020 – 13,99%),  as demais constam na norma. (art. 3°).</t>
  </si>
  <si>
    <t>ANÁLISE:	COMPLEMENTANDO: SUPLEMENTARES/PERÍODO: DE: 2010 A 2043:  (2010  - 2%),  (2011  - 3%), (2012 – 4%),(2013 – 5%),(2014 A 2043 – 5,20%). / A LC nº 49/2010, publicada em 17/08/2010, acresceu o §8º ao art. 91 da LC 20/2005, para o período de 2010 a 2043, incidente sobre o total da folha de remuneração dos servidores ativos. O art. 3º da LC nº 49/2010 prevê que a lei produz efeitos a partir do primeiro dia do mês seguinte aos noventa dias posteriores, `Pa quela publicação, sendo mantidos, até essa data, as alíquotas anteriores.</t>
  </si>
  <si>
    <t>Corrigida a vigência.</t>
  </si>
  <si>
    <t>A Lei n° 5.112/2017, de 07/12/2017, publicada em 09/12/2017- Vigência-ART. 9º - 01/01/2018. ESTABELECE CUSTEIO: (ENTE – 23,59%), SUPLEMENTAR/período: 2016 a 2047, sendo 2018 a 2046 (2018 - 6,29%), (2019 - 7%), (2020 - 8%), (2021 - 9%), (2022 - 10%), (2023 - 11%), (2024 - 12%), (2025 A 2046 – 13,11%), demais constam na Tabela - Anexo II.</t>
  </si>
  <si>
    <t>A Lei nº 2.289/2018 de 22.06.2018, púb.vig. em 29.06.2018 fixa alíquota patronal em 16,22 %, para os segurados em 11 % e em 2 % para desp. Adm. (vide: 1º). Ademais, estabelece alíquota suplementar para equacionamento do déficit atuarial no período de 2018 a 2041, sendo: 2018 = 5 %, 2019 = 7 %, 2020 = 9 %, 2021 = 11 %, 2022 = 13 % (vide: art. 3º).  A contribuição suplementar somente será exigida a partir de 01.07.2018 (vide: art. 7º).</t>
  </si>
  <si>
    <t>A LEI Nº 1713/2017-DE: 09/08/2017 – PUBLICADA:09/08/2017/ VIGÊNCIA: 01/08/2017 – art. 8º - ESTABELECE CUSTEIO-SENDO: (ATIVOS/INATIVOS/PENSIONISTAS – 11%), (ENTE – 17,99%), SUPLEMENTARES/PERÍODO: DE 2017 A 2051-SENDO: 92017 – 2%), (2018 – 3,15%) (2019 – 4,30%), (2020 – 5,45%), as demais constam na tabela art. 2º da norma.  O ART. 6º AUTORIZA QUE O PLANO DE AMORTIZAÇÃO PODERÁ SER ALTERADO POR DECRETO DO PODER EXECUTIVO.</t>
  </si>
  <si>
    <t>A LEI Nº 1713/2017-DE: 09/08/2017 – PUBLICADA:09/08/2017/ VIGÊNCIA: 01/08/2017 – art. 8º - ESTABELECE CUSTEIO-SENDO: (ATIVOS/INATIVOS/PENSIONISTAS – 11%), (ENTE – 17,99%), SUPLEMENTARES/PERÍODO: DE 2017 A 2051-SENDO: 2017 – 2%), (2018 – 3,15%) (2019 – 4,30%), (2020 – 5,45%), as demais constam na tabela art. 2º da norma.  O ART. 6º AUTORIZA QUE O PLANO DE AMORTIZAÇÃO PODERÁ SER ALTERADO POR DECRETO DO PODER EXECUTIVO.</t>
  </si>
  <si>
    <t>A LEI Nº 2980/2018-DE: 06/03/2018– -PUBL. 06/03/2018 – VIGÊNCIA: 05/06/2018- conf. art. 4º– NOVENTENA A PARTIR DA PUBL.  Altera Plano de Custeio estabelecido pela Lei n°2034/2007. Estabelecendo a contribuição mensal compulsória dos servidores ativos sobre a respectiva remuneração, (IGUAL OU INFERIOR AO LIMITE MÁXIMO ESTABELECIDO PARA OS BENEFÍCIOS DO RGPS, inclusive sobre o abono anual, no percentual de 11% e 14% - sobre a parcela que exceder esse limite).</t>
  </si>
  <si>
    <t>Reanalisando: A LEI Nº 2.992/2018-PUBLICAÇÃO: 16/04/2018 - VIGÊNCIA-art. 3º-APÓS 90 DIAS DA PUBLICAÇÃO: 16/07/2018 –ALTERA O inciso ll - art. 77-Lei 2.034/2007. ESTABELECE CUSTEIO-Art. 1º: (ENTE – 20%) (2% de taxa de adm-art. 77-Lei nº 2034/2017-exerc. financ. anterior).</t>
  </si>
  <si>
    <t>A LEI Nº 2.994/2018 - PUBLICAÇÃO: 16/04/2018 - VIGÊNCIA-art. 3º-DATA DA PUBLICAÇÃO: 16/04/2018 – ALTERA A REDAÇÃO DOS ARTIGOS 1 , 2  E 10 DA LEI N. 2.479,20012-ESTABELECE AMORTIZAÇÃO-Art. 1º E ANEXO: Déficit Técnico total de R$ 39.441.813,46/SUPLEMENTARES/PERÍODO: DE: 2018 A 2052: (2018 – 1%),   (2019 – 3%), (2020 – 5%),  (2021 – 7%),   (2022 – 9%), demais constam no Anexo da Norma.</t>
  </si>
  <si>
    <t>ANÁLISE ATUAL (ANNE em 29/08/05): Incidente sobre a base de cálculo das contribuições, como também sobre a gratificação natalina. Observar ainda que há previsão expressa de este percentuais serão exigíveis após decorridos noventa dias da data de publicação da lei, sem manter as alíquotas anteriores.</t>
  </si>
  <si>
    <t>ANÁLISE ATUAL (ANNE em 29/08/05): Incidente sobre a parcela dos proventos de aposentadoria e pensões e sobre a gratificação natalina, que supere o limite máximo estabelecido para os benefícios do RGPS de que trata o art. 201 da CF. Observar ainda que há previsão expressa de este percentuais serão exigíveis após decorridos noventa dias da data de publicação da lei, sem manter as alíquotas anteriores.</t>
  </si>
  <si>
    <t>A Lei nº 1144/2016 de 18/10/16 – PUBLICAÇÃO: 18/10/2016 – VIGÊNCIA/EFEITOS (Art 5º): retroativo a 01/10/2016. Estabelece alíquota (Art.1º/2º): ENTE NORMAL: 17,58%, incluído 2% de tx. adm. SUPLEMENTAR para o período de 2016 a 2048, sendo: (2016 - 1,30%), (2017 - 1,40%), (2018 – 1,50%), (2019 – 1,60%), (2020 – 2,60%) e as demais conforme tabela (Art. 2º).Poderá alterar alíquotas por meio de Decreto(Art. 4º).</t>
  </si>
  <si>
    <t>A Lei Complementar nº 4495/2018 de 17/4/18 PUBLICAÇÃO/VIGÊNCIA: 17/4/2018(Art.3º). Estabelece alíquota (Art.2º): ENTE NORMAL: 22%. SEGURADOS: 11%. SUPLEMENTAR para o período de 2018 a 2050, sendo: (2018 - 4%), (2019 - 8%), (2020 – 12%), (2021 – 16%), (2022 – 20%) e as demais conforme tabela (Art. 2º).</t>
  </si>
  <si>
    <t>A Lei n°1.757/2016, publicado em 12/08/2016, estabeleceu APORTES ANUAIS período de 2016 a 2035. Em 2016, o aporte total será de R$ 676.778,75 em 12 parcelas mensais, conforme anexos I e II. A Lei não informa o vencimento das parcelas, o valor, o  índice de  correção e  taxa de juros a serem utilizados em caso de atraso. Vigência na data de publicação, com  efeitos a partir de 01/01/2016 (art. 5º).</t>
  </si>
  <si>
    <t>o ART. 1º da Lei nº 665, de 2005, alterou o art. 3º da Lei nº 209, de 1996.</t>
  </si>
  <si>
    <t>A Lei nº 1.172/2015, de 05 de agosto de 2015, publicada na mesma data, altera a alíquota normal do ente para 15,57%. Previu aporte anual no período de 2015 a 2049, todos no valor de R$437.446,66. A lei não especifica o índice de atualização da inflação, apenas prevê juros equivalente a 6% ao ano. A exigência da alíquota normal e aporte de 2015 foi determinada para 01/01/2016, conforme art. 3º.</t>
  </si>
  <si>
    <t>APORTE: A LC n° 404/2017, de 14/02/2017, publicada em 15/02/2017, estabelece Aporte financeiro para o período de 2017 a 2048, conforme Anexo da referida Lei – Valores anuais por Entidade/Órgãos: PREFEITURA/UNITAÚ/CÂMARA/IPMT. O art. 2º estabelece que ficarão mantidos os demais dispositivos da LC nº 355/2014. Vigência na data da publicação (art. 4º). A retroação mencionada no art. 1º fica impossibilitada, com base na Nota Conjunta CGNAL/CGACI nº 01/2015, por tratar-se de redução dos valores do aporte.</t>
  </si>
  <si>
    <t>Tremembé - SP</t>
  </si>
  <si>
    <t>Além de autorizado pela Lei nº 3050, de 2005 a antecipação do 13º salário para o mês do Aniversário, o disposto no § 1º do art. 2º da Lei nº 3.120, de 2005, prevê contribuição sobre o 13º salário, o auxílio-doença e salário maternidade.</t>
  </si>
  <si>
    <t>Como a lei 3.120/05 foi considerada como de criação do regime próprio aplica-se o princípio da anterioridade nonagesimal.</t>
  </si>
  <si>
    <t>O ente contribuirá com o dobro da contribuição paga dos ativos, inativos e pensionistas.</t>
  </si>
  <si>
    <t>Isabella - 27/01/2006 - Lei nº 132/2005 - majoração de alíquota dos servidores ativos, portanto aplica-se o prazo nonagesimal.</t>
  </si>
  <si>
    <t>O Decreto nº 943/2018-PUBLICAÇÃO: 09/03/2018 – VIGENCIA – ART. 2º: 09/03/2018-ESTABELECE CUSTEIO: (ENTE - 22%-incluídos 2% - taxa de adm.), SUPLEMENTAR/PERÍODO: 2018 a 2047: (2018 - 10%), (2019 – 11,60%), (2020 - 14%), (2021 - 17%),  (2022 - 20%),  demais constam na norma.  LEGISLAÇÃO QUE AUTORIZA ESTABELECER CUSTEIO DO ENTE POR ATO DO PODER EXECUTIVO: Lei nº 349/2013-art. 1º.</t>
  </si>
  <si>
    <t>A Lei nº 1452/2012 dispõe sobre a contribuição mensal obrigatória, deduzida em folha de pagtº dos servidores civis ativos, no percentual de 11% .</t>
  </si>
  <si>
    <t>A Lei nº 1452/2012 dispõe sobre a contribuição mensal obrigatória, deduzida em folha de pagtº dos servidores civis aposentados e pensionistas, no percentual de 11% .</t>
  </si>
  <si>
    <t>REANALISANDO: O art. 1º da Lei Complementar nº 1.452/2013, publicada em 07/01/2013, modifica o percentual da alíquota normal do ente para 14,54% (já incluso 2% da taxa de administração) e prevê suplementares para o período de 2013 a 2043, sendo: 4,46% (2013), 7,76% (2014), 11,06% (2015), 14,36% (2016), 17,66% (2017), 20,96% (2018), e demais conforme tabela do art. 1º. Vigência (art. 2º).</t>
  </si>
  <si>
    <t>A Lei 2650/05, ALTEROU o percentual  das alíquotas de contribuição dos ativos, inativos e pensionistas.</t>
  </si>
  <si>
    <t>A lei nº 3409/2011 para vigir em 26/08/2011 prevê alíquotas para amortização do déficit atuarial  de: 0,25% para  jan /2012 a dez 2013,0,50% jan/2014 a dez 2015,0,75% de jan/2016 a dez 2017, 1,00% de jan 2018 a dez 2019,1,58% de jan 2020 a dez de 2042.</t>
  </si>
  <si>
    <t>A Lei nº 4033/2017, de 10/11/17 – PUBLICAÇÃO: 14/11/17 - VIGÊNCIA/EFEITOS: (Art. 2º) a partir de 1/1/2018. Estabelece custeio (Art. 1º): SUPLEMENTAR para o período de 2018 a 2042, sendo: (2018 - 1 %), (2019 – 1,76 %), (2020 – 2,52 %), (2021 – 3,28 %), (2022 – 4,04 %).</t>
  </si>
  <si>
    <t>O Decreto nº 018/2017, de: 02/02/2017 -PUBLICADO: 03/02/2017-VIGÊNCIA/EFEITOS: 01/02/2017 (art. 4° prevê que o Decreto entra em vigor na data da sua publicação, retroagindo seus efeitos a 01 de janeiro de 2017, entretanto, não foi possivel, tendo em vista que não retroage, conf. NOTA CONJUNTA CGNAL/CGACI 01/2015 (A norma diminui o valor de contribuição do Ente) )  Estabelece PLANO DE CUSTEIO ENTE NORMAL DE 14,83, já incluída a taxa de administração de 2% e  SUPLEMENTAR de 2017 a 2047, sendo: (2017 - 7,00%),  (2018 -7,00% ),  (2019 – 10,00%), (2020 – 15,00%), (2021 - 20,00%),  e demais encontram-se na tabela do Art. 1°. Decreto autorizado pelo art. 3° da Lei nº 3418/2013.</t>
  </si>
  <si>
    <t>A Lei nº 1.1010/2010, publicada em 21/09/2010, com efeitos em relação as alíquotas a partir de 90 dias da data de publicação, manteve percentual de 11%, incidentes sobre a sua remunração de contribuição.</t>
  </si>
  <si>
    <t>A Lei nº 1.1010/2010, publicada em 21/09/2010, com efeitos em relação as alíquotas a partir de 90 dias da data de publicação (20/12/2010), manteve percentual de 11%, incidentes sobre a parcela dos proventos que supere o limite máximo estabelecido para os benefícios do RGPS.</t>
  </si>
  <si>
    <t>A Lei nº 1.1010/2010, publicada em 21/09/2010, com efeitos em relação as alíquotas a partir de 90 dias da data de publicação (20/12/2010), manteve percentual de 11%, incidentes sobre a parcela das pensões que supere o limite máximo estabelecido para os benefícios do RGPS.</t>
  </si>
  <si>
    <t>DECRETO Nº 1.447/2018 – DE: 02/01/2018- Publicada: 02/01/2018 – Vigência-art. 3º: 01/01/2018 - FUNDAMENTO: pela Lei nº 978/2009 – Estabelece CUSTEIO: (NORMAL – 12% - incluído a taxa de adm. 2%), Suplementares/Período:  2018 A 2046: (2018 A 2021 – 10%), (2022 A 2042 – 30,58%).</t>
  </si>
  <si>
    <t>O art. 2º da Lei Complementar nº 004/2013, publicada em 18/06/2013, manteve o percentual de 11% da alíquota anteriormente vigente.</t>
  </si>
  <si>
    <t>LC nº 008/2016-publ./ VIGÊNCIA: 04/10/2016-ver art. 5º/Estabelece alíquotas- conf. arts. 1º/3º: (ATIVOS – 11%), (ENTE NORMAL: 20%- incluído 2% - Despesas Adm), sit/SUPLEMENTAR/PERÍODO: 2016 A 2051 - sendo: (2016 A 2020 – 2%), as demais constam no referido dispositivo.</t>
  </si>
  <si>
    <t>RETIFICANDO: onde se lê:  autorizado pela Lei nº 2.717/2010 , leia-se:  autorizado pela Lei nº  2.717/2007</t>
  </si>
  <si>
    <t>a Lei nº 2023/2009, de 18/09/2009, em seu artigo 1º altera a Lei 1.703/2002, alterando o artigo 17-A fixando a alíquota dos Ativos em 11%. O artigo 17-B fixa as alíquotas dos aposentados e pensionistas em 11%. O artigo 17-D cria o Fundo Previdenciário Capitalizado e o Artigo 17-E cria o Fundo Previdenciário Financeiro, com data de corte em 01/01/2004.</t>
  </si>
  <si>
    <t>a Lei nº 2023/2009, de 18/09/2009, em seu artigo 1º altera a Lei 1.703/2002, alterando o artigo 17-A fixando a alíquota dos Ativos em 11%. O artigo 17-B fixa as alíquotas dos aposentados e pensionistas em 11%. O artigo 17-D cria o Fundo Previdenciário Capitalizado e o Artigo 17-E cria o Fundo Previdenciário Financeiro, com data de corte em 01/01/2004. A Lei 2.049/2010 em seu artigo 1º altera o artigo 17-C da Lei 1.703/2002 fixando no Inciso I - Alíquota de 15,56% para o Fundo financeiro e no Inciso II - a alíquota de 15,76% para o Fundo capitalizado, referentes à contribuição do ente.</t>
  </si>
  <si>
    <t>Arigo 1•, que altera a redação do artigo 17 da lei 1.703/2002. A alíquota entrará em vigor no primeiro dia do mês seguinte aos noventa dias de sua publicação.</t>
  </si>
  <si>
    <t>A Lei nº 2049/2010, publicada em 22/06/2010, prevê uma alíquota normal para o ente federativo de 15,76% para o Fundo Previdenciário Capitalizado e 15,56% para o Fundo Previdenciário Financeiro, incidentes sobre a totalidade da remuneração de contribuição dos segurados em atividade, vinculados ao respectivo fundo.</t>
  </si>
  <si>
    <t>A Lei 1830/2005, publicada em 01/07/2005, em seu artigo 96 fixa a alíquota do Ativo em 11%. O artigo 97 fixa as alíquotas dos aposentados e pensionistas em 11%. O artigo 99  e 100 criam o Fundo Previdenciário e o Fundo financeiro, respectivamente, segregando a massa, com data de corte em 01/07/2005. A Lei 1923/2007 em seu artigo 1º altera redação do artigo 98 da Lei 1.830/2005 fixando, para o ente as alíquotas de 19% para o ano de 2013, 20% para o ano de 2014, 21% para o ano de 2015 e 22% para o ano de 2016 em diante.</t>
  </si>
  <si>
    <t>Incidente sobre a totalidade da remuneração de contribuição do servidores ativos, inativos e pensionistas.</t>
  </si>
  <si>
    <t>possui contribuição sobre o 13º, o salário-maternidade e auxílio-doença.</t>
  </si>
  <si>
    <t>possui contribuição sobre o 13º, segundo o § 1º do art. 14 da Lei nº 576, de 2006.</t>
  </si>
  <si>
    <t>possui contribuição sobre o 13º, o salário-maternidade e auxílio-doença, segundo o disposto no art. 14, § 1º da Lei nº 576, de 2006..</t>
  </si>
  <si>
    <t>REANALISANDO:  A Lei nº 168/2018 pub. em 15.09.2018 e efeitos em 01.01.2019 (art.3º)  fixa alíquota normal em 14,91 %. Incluídos 2 % para taxa de administração. Ademais, fixa alíquotas suplementares para o período de 2019 a 2052, sendo:  2019 = 3,34 %, 2020 = 4,19 %, 2021 = 5,19 % e 2022 = 26,19. As demais constam de anexo à norma. Ente foi autorizado a alterar as alíquotas por decreto (vide art. 3º da lei supra).</t>
  </si>
  <si>
    <t>A Lei n° 189/2011, sancionada em 04/02/2011(data de publicação)  criou o RPPS, instituindo o percentual da alíquota do ente para 11%, a partir de 05/05/2011. O art. 89 da supracitada lei, prevê a anterioridade nonagesimal.</t>
  </si>
  <si>
    <t>A Lei n° 189/2011, sancionada em 04/02/2011(data de publicação)  criou o RPPS, instituindo o percentual da alíquota dos segurados para 11%, a partir de 05/05/2011. O art. 89 da supracitada lei, prevê a anterioridade nonagesimal.</t>
  </si>
  <si>
    <t>O art. 7º da Lei nº 1146/2013, publicada em 09/12/2013, mantém o percentual de 11,00%, da alíquota anteriormente vigente, a partir de 09/12/2013.</t>
  </si>
  <si>
    <t>A Lei nº 1.236/2018 pub./vig. em 30/11/2017 (art. 4º) efeitos a partir de 01/03/2018 (após decorridos noventa dias art.  3º, § 1º) fixa a alíquota patronal em 14,82 %, bem como estabelece alíquotas suplementares para equacionamento do déficit atuarial para o período de 2017 a 2041 (art. 2º), sendo: (2018 = R$ 3,97%), (2019 = R$ 4,17%), (2020 – 5,17%), (2021 = 6,17%) e (2022 = 7,17%. As demais constam em tabela (art. 2º). Ente autorizado a alterar custeio por decreto (art. 3º, §1º).</t>
  </si>
  <si>
    <t>LC n° 28/2018 – PUBLICAÇÃO: 06/09/2018 - ALTERA o art. 95º- da LC Nº 27/2018- PUBLICADA: 08/08/2018-RPPS CRIADO EM 01/10/2018. CUSTEIO-arts. 48º-LC Nº 27/2018: (ATIVOS/INATIVOS/PENSIONISTAS – 11%), (ENTE TOTAL -  13,70% - sendo: NORMAL – 13,41% e ESPECIAL 0,29%). EFEITOS ALIQUOTAS:   Para o ENTE: 01/10/2018, Para SEGURADOS: 31/12/2018 - noventena prevista no § 6º ART. 195º - C.F: 07/11/2018-PORÉM o Art. 90º - prevê que durante a noventena os segurados contribuirão com os mesmos percentuais do RGPS: (SERVIDORES/durante a noventena: Salário de Contribuição (R$)/ Alíquota:  Até R$ 1.693,72 -  8%, De R$ 1.693,73 a R$ 2.822,90 - 9%, De R$ 2.822,91 até R$ 5.645,80 11%).</t>
  </si>
  <si>
    <t>A Lei n° 1611/2018, de 14/8/2018 – PUBLICAÇÃO: 14/8/18 - EFEITOS/VIGÊNCIA: 1/12/2018 (Art. 1º §1º). Estabelece alíquotas (Art. 1º) ENTE NORMAL: 17,03%, já incluído 2% de tx. administração  - SEGURADOS: 11%  - SUPLEMENTAR: no período de 2018 a 2044, sendo: (2018 – 8,45%), (2019 – 8,55%), (2020 – 8,65%), (2021 – 8,85%), (2022 – 9,40%). Poderá alterar alíquotas por meio de Decreto(Art. 2º § único).</t>
  </si>
  <si>
    <t>A Lei nº 1089/2008 recria o RPPS no município extinto pela lei nº 1078/2008 que vincula os servidores ao RGPS criando a condição de criação do RPPS para 01/01/2009, entretanto antes dessa data o município sancionou a Lei nº 1089/2008 recriando o regime em 16/12/2008. Portanto o início da cobrança das alíquotas será em 16/03/2009 pelo princípio da não surpresa.</t>
  </si>
  <si>
    <t>A Lei nº 1393/2018, de 10/7/18 – PUBLICAÇÃO: 10/7/2018 – VIGÊNCIA/EFEITOS (Art 3º § 1º): 1/11/2018. Estabelece alíquota (Art.1º/2º): ENTE NORMAL: 15,42%, já incluído 2% de taxa de adm. - SUPLEMENTAR para o período de 2018 a 2046, sendo: (2018 - 2%), (2019 – 2,50%), (2020 – 3%), (2021 – 4%), (2022 – 5%) e as demais conforme tabela (Art. 2º). Poderá alterar alíquotas por meio de Decreto (Art. 3º).</t>
  </si>
  <si>
    <t>Foi mantida a alíquota anterior, pois o art. 89 da Lei 376/2011, prevê a noventa, conforme § 6º do art. 195 da Constituição Federal/1988.</t>
  </si>
  <si>
    <t>LEI N° 538/2018- PUBLICAÇÃO: 26/06/20187 – VIGÊNCIA-§ 1º-art. 3º: 01/10/2018-  Estabelece: ALTERA A LEI Nº 354/2010 – CUSTEIO: (ENTE  - 13,98% -  incluída 2% de taxa adm.), SUPLEMENTAR/período de 2018 A 2045, sendo: (2018 – 3,35%), (2019 – 4,35%), (2020 – 5,35%), (2021– 6,35%), (2022– 7,35%), (2023– 8,35%), demais conf. tabela-Art. 2º. ART. 3º: O Plano de amortização poderá ser alterado ATRAVÉS DE POR LEI.</t>
  </si>
  <si>
    <t>66104408320 em 24/03/2017: A Lei nº 432/2017, publicada em 21/03/2017, estabelece alíquota para os SEGURADOS em 11,00% (art. 48, I, II e III). Estabelece alíquota NORMAL do ENTE em 12,76% (art. 48, IV) e alíquota SUPLEMENTAR do ENTE em 1,00% (art. 48, IV). Vigência em 21/03/2017.</t>
  </si>
  <si>
    <t>A Lei nº 432/2017, publicada em 21/03/2017, estabelece alíquota para os SEGURADOS em 11,00% (art. 48, I, II e III). Estabelece alíquota NORMAL do ENTE em 12,76% (art. 48, IV) e alíquota SUPLEMENTAR do ENTE em 1,00% (art. 48, IV). Vigência em 21/03/2017.</t>
  </si>
  <si>
    <t>A Lei nº 833/2013, publicada em 09/09/2013, reformula o RPPS, mantendo o percentual de 11% da alíquota anteriormente vigente.</t>
  </si>
  <si>
    <t>REANALISANDO, A Lei nº 833/2013, publicada em 09/09/2013, VIGÊNCIA: 8/12/2013(Art. 74). Reformula o RPPS, estabelece o percentual do ENTE TOTAL: 22%, sendo: (ENTE NORMAL : 14,18% + 7,82% - SUPLEMENTAR), no ENTE TOTAL está somado o percentual destinado ao custeio da tx. de adm. de 2% e a alíquota suplementar(Art. 78, § 3º). Estabeleceu alíquotas SUPLEMENTARES conf. a seguir: (1º ao 5º ano – 2013 a 2017: 7,82%), (6º ao 10º ano – 2018 a 2022: 10,82%).</t>
  </si>
  <si>
    <t>Governo do Estado do Tocantins - TO</t>
  </si>
  <si>
    <t>Joseana.wogel: O art. 48 da Lei Municipal nº 638/2016, publicada em 30/06/2016, prevê o percentual da alíquota normal e suplementar do ente, estabelecendo a alíquota total de 13,55%, sendo: 13,05% de alíquota normal e 0,50% de alíquota suplementar, a partir de 30/06/2016 (art. 96). A alíquota dos segurados ativos, aposentados e pensionistas será de 11%, a partir de 29/09/2016 (noventena - art.90).</t>
  </si>
  <si>
    <t>A LC nº 20/2018, de 25/5/2018 – PUBLICAÇÃO: 25/5/2018 EFEITOS/VIGÊNCIA APENAS PARA O ENTE: 1/9/2018(Art. 3º). Estabelece custeio (Art.2/Tabela): ENTE NORMAL 14,28%, já incluído 2% de tx. adm. SUPLEMENTAR, no período de: 2018 a 2051: (2018 – 0,80%), (2019 – 1,10%), (2020 – 1,60%), (2021 – 2,60%), (2022 – 3,60%) as demais constam na norma (tabela).</t>
  </si>
  <si>
    <t>A Lei nº 387/2014, de 10/10/2014, publicada em 10/10/2014, altera o percentual de alíquota NORMAL do ENTE para 11%  (art. 1º). Altera o percentual de alíquotas SUPLEMENTARES para o período de 2014 a 2048 (5,26%), conforme tabela. Vigência em 10/10/2014, com efeitos a partir de 09/01/2015 (§ 1º, art. 3º).</t>
  </si>
  <si>
    <t>Incidente sobre a parcela dos proventos que superar o limite máximo do RGPS. No caso de portador de doença incapacitante, assim definda em lei, sobre a parcela dos proventos que superar o dobro do limite máximo do RGPS.</t>
  </si>
  <si>
    <t>A Lei nº 4.66/2018, púb. em 18.06.2018, EFEITOS/VIGÊNCIA  a partir de 01/10/2018 (art. 3º), estabelece alíquota de 16,95 % para o Ente, já incluída a taxa de adm. de 2% (art. 1º). Outrossim, fixa a alíquota para equacionamento do déficit atuarial para ao período de 2018 a 2045, sendo: 2018 =  4,33%, 2019 =  5,13 %, 2020 = 6,13 %, 2021 = 7,13 %, 2022 = 8,13 %, demais constam no anexo à norma (art. 2º).</t>
  </si>
  <si>
    <t>A Lei n° 646/2018, de 27/8/2018 – PUBLICAÇÃO: 27/8/18 - EFEITOS/VIGÊNCIA: 1/12/2018 (Art. 3º §1º e §2º). Estabelece alíquotas (Arts. 1º/2°) ENTE NORMAL: 11,08%, incluído 2% de taxa administrativa.  - SUPLEMENTAR: no período de 2018 a 2051, sendo: (2018 – 5,04%), (2019 – 5,19%), (2020 – 5,34%), (2021 – 5,49%), (2022 – 6,49%). Poderá alterar alíquotas por meio de Decreto(Art. 3º).</t>
  </si>
  <si>
    <t>Calculado sobre os proventos de contribuição.</t>
  </si>
  <si>
    <t>A Lei n° 201/2014, publicada em 30/04/2016, alterou o percentual da alíquota NORMAL do ENTE para 15,50% (sendo 13% normal e 2,50% custo suplementar). A taxa de administração será de 2% (art. 4º). Fixou alíquotas suplementares para 35 anos, sendo 2014 (2,50%), 2015 (3,50%), 2016 (4,50%), 2017 (5,50%), 2018 (8,50%) e demais constantes da tabela do art. 5º. Vigência em 90 dias após a publicação, em 30/07/2014(art. 6º).</t>
  </si>
  <si>
    <t>A Lei n° 301/2018, de 16/10/2018 – PUBLICAÇÃO: 16/10/2018 – EFEITOS/VIGÊNCIA: (Art. 3º §1º): 1/2/2019.  Estabelece alíquotas (Art. 1º/2º/tabela) ENTE NORMAL: 13,97%, já incluída a tx. adm de 2% -  SUPLEMENTAR, para o período de 2019 a 2048, sendo: (2019 – 2,81%), (2020 – 3,31%), (2021– 4,31%), (2022 – 5,31%), (2023 – 6,31%)  e demais períodos conforme tabela.</t>
  </si>
  <si>
    <t>O art. 1° da Lei n° 2.265/2016, publ. 21/10/2016, alterou o art. 82 da Lei n° 1414/2005, modificando o percentual da alíquota do ente (NORMAL - 13,70%)-VIGÊNCIA: 21/10/2016 (art. 2°).</t>
  </si>
  <si>
    <t>incidente sobre a parcela dos proventos de aposentadorias e pensões que supere o limite máximo estabelecido para os benefícios do RGPS.</t>
  </si>
  <si>
    <t>LEI Nº 1.990/2018-Publicada: 21/08/2018 - VIGÊNCIA-art. 3º-: 01/12/2018 – ALTERA A LEI Nº 1.577/2009 - ESTABELECE CUSTEIO: (NORMAL -  15,88%, incluso 2% de taxa  adm.), SUPLEMENTAR/PERÍODO: 2018 a 2048, sendo: (2018 - 0,70%),  (2019 - 1%), (2020 - 1,50%), (2021 - 2,50%), (2022 - 3,50%),(2023 - 4,50%), demais conf. Tabela-art. 2º. FUNDAMENTO PARA DECRETO (art. 3º - LEI Nº 1.990/2018).</t>
  </si>
  <si>
    <t>A Lei n° 860/2016, publicado em 15/08/2016, alterou a alíquota do ENTE para 11,56%, incluído a taxa de administrativa de 2%. Fixou novos percentuais de alíquota suplementares para o período de 2016 a 2045, sendo: 2016 (4,15%), 2017 (4,55%), 2018 (4,95%), 2019 (5,95%),2020 (6,95%) e demais constantes presentes no art. 2º. Vigência após decorrido 90 dias da publicação, em  14/11/2016 (art.2º§ 1º).</t>
  </si>
  <si>
    <t>A Lei nº 2.112/2013, publicada em 24/10/2013, criou o RPPS, fixando alíquota de contribuição dos segurados em 11%. O art.93 dispõe sobre a aplicação da noventena.</t>
  </si>
  <si>
    <t>LEI Nº 2.411/2018-DE: 03/07/2018 – PUBLICAÇÃO: 03/07/2018 - VIGÊNCIA/EFEITOS: (Art. 2º) a partir de 03/07/2018 - Altera o art. 47-Inc. IV - Lei nº 2.373/2017 - Estabelece custeio (Art. 1º): (NORMAL – 11,67% - já incluso 2% de taxa de adm.).</t>
  </si>
  <si>
    <t>A Lei nº 2373/2017, de 10/11/17 – PUBLICAÇÃO: 10/11/17 - (Art. 7º). VIGÊNCIA/EFEITOS: (Art. 5º) a partir de 1/3/2018. Estabelece custeio (Art. 1º/2º) NORMAL do ENTE: 11 %, já incluídos 2% de tx. adm. SUPLEMENTAR para o período de 2017 a 2047, sendo: (2017 – 5,44 %), (2018 – 5,89 %), (2019 – 5,94 %), (2020 – 6,94 %), (2021 – 7,94 %).</t>
  </si>
  <si>
    <t>LEI N° 367/2018- PUBLICAÇÃO: 01/08/2018 VIGÊNCIA: art. 92º : 01/08/2018 – Institui RPPS. CUSTEIO: (ENTE NORMAL e SUPLEMENTAR = 11% e 1,50% - A partir de 01/08/2018), (SEGURADOS – 11% - § 6ºart. 195º- C.F - A partir de 31/10/2018). OBS: Não foi registrado o CUSTEIO previsto no art. 89º (durante a vigência da noventena, os servidores contribuição com base nas alíquotas estabelecidas para o RGPS), visto que no art. 2º-A e § Único da Portaria 402/2008, alterada pela Portaria nº 21, de 14/01/2014, não há essa previsão).</t>
  </si>
  <si>
    <t>A Lei nº 377/2018, de 1/3/2018 – PUBLICAÇÃO: 1/3/2018 - EFEITOS/VIGÊNCIA PARA OS SEGURADOS: 31/5/2018 (Art. 95), conf. noventena constitucional. Cria RPPS e estabelece custeio (Art. 48): NORMAL do ENTE: 11,64%, já incluído 2% de tx. adm(Art. 67 §1º) - SEGURADOS: 11% - SUPLEMENTAR: 1,76%.</t>
  </si>
  <si>
    <t>Ampliação Base Aposentados e Pensionista?</t>
  </si>
  <si>
    <t>Progressivas?</t>
  </si>
  <si>
    <t>1 SM</t>
  </si>
  <si>
    <t>Lei Complementar nº 654/2020 http://app1.sefaz.mt.gov.br/Sistema/legislacao/LeiComplEstadual.nsf/9733a1d3f5bb1ab384256710004d4754/3c6d07fab68ebadc0425851400511437?OpenDocument</t>
  </si>
  <si>
    <t>LC 423, de 23/12/2019</t>
  </si>
  <si>
    <t>CADPREV</t>
  </si>
  <si>
    <t>MP 19 DE 28 de julho de 2020</t>
  </si>
  <si>
    <t>SUPLEMENTAR SERVIDOR?</t>
  </si>
  <si>
    <t>Emenda Constitucional Nº 77 DE 23/12/2019</t>
  </si>
  <si>
    <t>art. 84, IV, LC 39/2002 pela qual se aplica a mesma contribuição do segurado</t>
  </si>
  <si>
    <t>Há Autorização na EC</t>
  </si>
  <si>
    <t>EC nº 49, de 2020; LC nº 1.354, de 2020</t>
  </si>
  <si>
    <t>EC nº 50, de 2019; LC nº 338, de 2019.</t>
  </si>
  <si>
    <t>EC nº 46, de 2020</t>
  </si>
  <si>
    <t>EC nº 92, de 2020.</t>
  </si>
  <si>
    <t>Alíquota servidor  igual ou acima de 14% ou progressiva?</t>
  </si>
  <si>
    <t>Levantamento Preliminar da SRPPS com base na legislação encaminhada pelos entes federativos - sujeito à atualizações e correções</t>
  </si>
  <si>
    <t>Levantamento preliminar com base na legislação encaminhada à SRPPS sujeito à atualizações e correções
*1: À exceção de Estados e Capitais: considerada somente legislação registrada GESCON</t>
  </si>
  <si>
    <t xml:space="preserve"> Nº de entes cujas regras de benefícios (elegibilidade e cálculo) foram alteradas após EC 103/2019 (Reforma ampla com EC ou Emenda à Lei Orgânica)</t>
  </si>
  <si>
    <t>QUANTIDADE DE RPPS</t>
  </si>
  <si>
    <t>Curitiba -PR</t>
  </si>
  <si>
    <t>95.684.544/0001-26</t>
  </si>
  <si>
    <t>76.417.005/0001-86</t>
  </si>
  <si>
    <t>25.212.242/0001-70</t>
  </si>
  <si>
    <t>07.993.439/0001-01</t>
  </si>
  <si>
    <t>Alterações nas regras de benefícios (reforma ampla com EC ou Emenda à Lei Orgânica) após EC 103/2019</t>
  </si>
  <si>
    <t>Alíquotas de contribuição dos segurados do RPPS iguais ou superiores a 14% ou progressivas</t>
  </si>
  <si>
    <t>Alteração em algumas regras sem Emenda à Lei Orgânica ou EC</t>
  </si>
  <si>
    <t>Reforma ampla / alterações com Emenda à Lei Orgânica ou EC*</t>
  </si>
  <si>
    <t>Alíquota</t>
  </si>
  <si>
    <t>Dados preliminares do CADPREV com alguns ajustes de aparentes inconsistências. Para os Estados foram consideradas informações de leis e EC publicadas nos respectivos DOU que ainda não foram enviadas por meio do GESCON</t>
  </si>
  <si>
    <t>Brumado - BA</t>
  </si>
  <si>
    <t>Cocal de Telha - PI</t>
  </si>
  <si>
    <t>15.389.588/0001-94</t>
  </si>
  <si>
    <t>01.612.574/0001-83</t>
  </si>
  <si>
    <t>14.105.704/0001-33</t>
  </si>
  <si>
    <t>ARAGUAINHA - MT</t>
  </si>
  <si>
    <t>ARRAIAL DO CABO - RJ</t>
  </si>
  <si>
    <t>CACHOEIRA DO ARARI - PA</t>
  </si>
  <si>
    <t>CAMPO FORMOSO - BA</t>
  </si>
  <si>
    <t>JURAMENTO - MG</t>
  </si>
  <si>
    <t>OROCÓ - PE</t>
  </si>
  <si>
    <t>SALVATERRA - PA</t>
  </si>
  <si>
    <t>04.888.517/0001-10</t>
  </si>
  <si>
    <t>08.086.662/0001-38</t>
  </si>
  <si>
    <t>08.086.662/0001-39</t>
  </si>
  <si>
    <t>08.086.662/0001-40</t>
  </si>
  <si>
    <t>08.086.662/0001-41</t>
  </si>
  <si>
    <t>São Gabriel do Oeste - MS</t>
  </si>
  <si>
    <t xml:space="preserve">Dados preliminares conforme legislação encaminhada pelo GESCON. </t>
  </si>
  <si>
    <t>Dados preliminares conforme legislações encaminhadas pelo GESCON. Para os Estados foi considerada legislação publicada nos respectivos DOU que ainda não foram enviadas por meio do GESCON</t>
  </si>
  <si>
    <r>
      <t xml:space="preserve">Apresentou lei de adequação rol de benefícios/ transferência de auxílios do RPPS para o ente </t>
    </r>
    <r>
      <rPr>
        <b/>
        <sz val="11"/>
        <color rgb="FFFF0000"/>
        <rFont val="Calibri"/>
        <family val="2"/>
      </rPr>
      <t>(caso o rol contemplasse auxílios e salário maternidade)</t>
    </r>
  </si>
  <si>
    <t>Nº de entes que apresentaram lei de adequação do rol dos benefícios do RPPS (caso o rol contemplasse auxílios e salário maternidade)</t>
  </si>
  <si>
    <t>Regras de benefícios alteradas após EC 103/2019 (Reforma ampla, com EC ou emenda à lei orgânica)</t>
  </si>
  <si>
    <t>Lei de adequação rol de benefícios de auxílios do RPPS (caso o rol contemplasse, antes da EC nº 103/2019, auxílios e salário maternidade)</t>
  </si>
  <si>
    <t xml:space="preserve">LC nº 52, de 2019.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</si>
</sst>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00000000\-00"/>
  </numFmts>
  <fonts count="21" x14ac:knownFonts="1">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11"/>
      <color rgb="FF000000"/>
      <name val="Calibri"/>
      <family val="2"/>
      <charset val="1"/>
    </font>
    <font>
      <b/>
      <sz val="11"/>
      <color rgb="FFFFFFFF"/>
      <name val="Calibri"/>
      <family val="2"/>
      <charset val="1"/>
    </font>
    <font>
      <b/>
      <sz val="11"/>
      <color theme="0"/>
      <name val="Calibri"/>
      <family val="2"/>
      <charset val="1"/>
    </font>
    <font>
      <sz val="11"/>
      <color rgb="FF006100"/>
      <name val="Calibri"/>
      <family val="2"/>
      <charset val="1"/>
    </font>
    <font>
      <sz val="11"/>
      <color rgb="FFFF0000"/>
      <name val="Calibri"/>
      <family val="2"/>
      <charset val="1"/>
    </font>
    <font>
      <sz val="11"/>
      <color rgb="FF000000"/>
      <name val="Calibri"/>
      <family val="2"/>
    </font>
    <font>
      <sz val="9"/>
      <color rgb="FF34495E"/>
      <name val="Arial"/>
      <family val="2"/>
      <charset val="1"/>
    </font>
    <font>
      <sz val="11"/>
      <color rgb="FFFF5050"/>
      <name val="Calibri"/>
      <family val="2"/>
      <charset val="1"/>
    </font>
    <font>
      <sz val="11"/>
      <color rgb="FFE46C0A"/>
      <name val="Calibri"/>
      <family val="2"/>
      <charset val="1"/>
    </font>
    <font>
      <sz val="12"/>
      <color rgb="FF000000"/>
      <name val="Times New Roman"/>
      <family val="1"/>
      <charset val="1"/>
    </font>
    <font>
      <b/>
      <vertAlign val="superscript"/>
      <sz val="11"/>
      <color theme="0"/>
      <name val="Calibri"/>
      <family val="2"/>
      <charset val="1"/>
      <scheme val="minor"/>
    </font>
    <font>
      <b/>
      <sz val="11"/>
      <color rgb="FF000000"/>
      <name val="Calibri"/>
      <family val="2"/>
    </font>
    <font>
      <sz val="11"/>
      <color rgb="FF0070C0"/>
      <name val="Calibri"/>
      <family val="2"/>
      <scheme val="minor"/>
    </font>
    <font>
      <b/>
      <sz val="12"/>
      <color rgb="FF0070C0"/>
      <name val="Calibri"/>
      <family val="2"/>
      <scheme val="minor"/>
    </font>
    <font>
      <b/>
      <sz val="11"/>
      <color rgb="FF002060"/>
      <name val="Calibri"/>
      <family val="2"/>
      <scheme val="minor"/>
    </font>
    <font>
      <sz val="11"/>
      <color rgb="FFFF0000"/>
      <name val="Calibri"/>
      <family val="2"/>
      <scheme val="minor"/>
    </font>
    <font>
      <b/>
      <sz val="11"/>
      <color rgb="FFFF0000"/>
      <name val="Calibri"/>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17375E"/>
        <bgColor rgb="FF34495E"/>
      </patternFill>
    </fill>
    <fill>
      <patternFill patternType="solid">
        <fgColor rgb="FFC6EFCE"/>
        <bgColor rgb="FFCCFFFF"/>
      </patternFill>
    </fill>
    <fill>
      <patternFill patternType="solid">
        <fgColor rgb="FFFFFFFF"/>
        <bgColor rgb="FFFFFFCC"/>
      </patternFill>
    </fill>
    <fill>
      <patternFill patternType="solid">
        <fgColor theme="6" tint="0.59999389629810485"/>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thin">
        <color theme="0" tint="-4.9989318521683403E-2"/>
      </right>
      <top style="medium">
        <color indexed="64"/>
      </top>
      <bottom/>
      <diagonal/>
    </border>
    <border>
      <left style="medium">
        <color theme="0"/>
      </left>
      <right style="thin">
        <color theme="0" tint="-4.9989318521683403E-2"/>
      </right>
      <top/>
      <bottom style="thin">
        <color theme="0" tint="-4.9989318521683403E-2"/>
      </bottom>
      <diagonal/>
    </border>
    <border>
      <left style="medium">
        <color theme="0"/>
      </left>
      <right style="medium">
        <color theme="0"/>
      </right>
      <top style="medium">
        <color theme="0"/>
      </top>
      <bottom style="thin">
        <color theme="0" tint="-4.9989318521683403E-2"/>
      </bottom>
      <diagonal/>
    </border>
    <border>
      <left style="thin">
        <color auto="1"/>
      </left>
      <right style="medium">
        <color indexed="64"/>
      </right>
      <top style="thin">
        <color theme="0" tint="-4.9989318521683403E-2"/>
      </top>
      <bottom style="thin">
        <color auto="1"/>
      </bottom>
      <diagonal/>
    </border>
    <border>
      <left style="medium">
        <color theme="0"/>
      </left>
      <right/>
      <top style="medium">
        <color theme="0"/>
      </top>
      <bottom/>
      <diagonal/>
    </border>
    <border>
      <left style="thin">
        <color indexed="64"/>
      </left>
      <right style="thin">
        <color indexed="64"/>
      </right>
      <top style="thin">
        <color theme="0" tint="-4.9989318521683403E-2"/>
      </top>
      <bottom style="thin">
        <color indexed="64"/>
      </bottom>
      <diagonal/>
    </border>
    <border>
      <left style="medium">
        <color theme="0"/>
      </left>
      <right style="medium">
        <color theme="0"/>
      </right>
      <top/>
      <bottom style="thin">
        <color theme="0" tint="-4.9989318521683403E-2"/>
      </bottom>
      <diagonal/>
    </border>
    <border>
      <left style="medium">
        <color theme="0"/>
      </left>
      <right style="medium">
        <color theme="0"/>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theme="0"/>
      </bottom>
      <diagonal/>
    </border>
  </borders>
  <cellStyleXfs count="6">
    <xf numFmtId="0" fontId="0" fillId="0" borderId="0"/>
    <xf numFmtId="0" fontId="3" fillId="0" borderId="0"/>
    <xf numFmtId="0" fontId="4" fillId="0" borderId="0"/>
    <xf numFmtId="0" fontId="7" fillId="8" borderId="0" applyBorder="0" applyProtection="0"/>
    <xf numFmtId="0" fontId="4" fillId="0" borderId="0"/>
    <xf numFmtId="0" fontId="7" fillId="8" borderId="0" applyBorder="0" applyProtection="0"/>
  </cellStyleXfs>
  <cellXfs count="180">
    <xf numFmtId="0" fontId="0" fillId="0" borderId="0" xfId="0"/>
    <xf numFmtId="0" fontId="0" fillId="2" borderId="0" xfId="0" applyFill="1"/>
    <xf numFmtId="0" fontId="0" fillId="2" borderId="0" xfId="0" applyFill="1" applyAlignment="1"/>
    <xf numFmtId="0" fontId="0" fillId="2" borderId="1" xfId="0" applyFill="1" applyBorder="1"/>
    <xf numFmtId="0" fontId="0" fillId="2" borderId="1" xfId="0" applyFill="1" applyBorder="1" applyAlignment="1"/>
    <xf numFmtId="0" fontId="0" fillId="2" borderId="1" xfId="0" applyNumberFormat="1" applyFill="1" applyBorder="1"/>
    <xf numFmtId="0" fontId="1" fillId="0" borderId="13" xfId="0" applyFont="1" applyBorder="1" applyAlignment="1">
      <alignment horizontal="center"/>
    </xf>
    <xf numFmtId="0" fontId="1" fillId="0" borderId="14" xfId="0" applyFont="1" applyBorder="1" applyAlignment="1">
      <alignment horizontal="center"/>
    </xf>
    <xf numFmtId="0" fontId="0" fillId="3" borderId="15" xfId="0" applyFill="1" applyBorder="1"/>
    <xf numFmtId="0" fontId="1" fillId="0" borderId="16" xfId="0" applyFont="1" applyBorder="1" applyAlignment="1">
      <alignment horizontal="center"/>
    </xf>
    <xf numFmtId="0" fontId="0" fillId="2" borderId="1" xfId="0" applyFill="1" applyBorder="1" applyAlignment="1">
      <alignment wrapText="1"/>
    </xf>
    <xf numFmtId="16" fontId="0" fillId="0" borderId="0" xfId="0" applyNumberFormat="1"/>
    <xf numFmtId="3" fontId="0" fillId="2" borderId="1" xfId="0" applyNumberFormat="1" applyFill="1" applyBorder="1"/>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center" vertical="center" wrapText="1"/>
    </xf>
    <xf numFmtId="0" fontId="0" fillId="0" borderId="0" xfId="0" applyAlignment="1">
      <alignment horizontal="center" vertical="center" wrapText="1"/>
    </xf>
    <xf numFmtId="0" fontId="3" fillId="0" borderId="0" xfId="1" applyFill="1" applyBorder="1" applyAlignment="1">
      <alignment horizontal="center" vertical="center" wrapText="1"/>
    </xf>
    <xf numFmtId="0" fontId="3" fillId="0" borderId="0" xfId="1" applyFill="1" applyBorder="1"/>
    <xf numFmtId="0" fontId="3" fillId="0" borderId="0" xfId="1" applyFill="1" applyBorder="1" applyAlignment="1">
      <alignment vertical="center"/>
    </xf>
    <xf numFmtId="0" fontId="3" fillId="0" borderId="0" xfId="1" applyFill="1" applyBorder="1" applyAlignment="1">
      <alignment horizontal="center" vertical="center"/>
    </xf>
    <xf numFmtId="0" fontId="0" fillId="0" borderId="0" xfId="0" applyFill="1"/>
    <xf numFmtId="0" fontId="0" fillId="0" borderId="0" xfId="0" applyFont="1" applyFill="1" applyAlignment="1">
      <alignment horizontal="center"/>
    </xf>
    <xf numFmtId="0" fontId="0" fillId="0" borderId="1" xfId="0" applyBorder="1" applyAlignment="1">
      <alignment horizontal="left"/>
    </xf>
    <xf numFmtId="3" fontId="0" fillId="0" borderId="1" xfId="0" applyNumberFormat="1" applyBorder="1"/>
    <xf numFmtId="0" fontId="0" fillId="0" borderId="1" xfId="0" applyFill="1" applyBorder="1" applyAlignment="1">
      <alignment horizontal="right" vertical="center"/>
    </xf>
    <xf numFmtId="0" fontId="2" fillId="5" borderId="1" xfId="0" applyFont="1" applyFill="1" applyBorder="1" applyAlignment="1">
      <alignment horizontal="center"/>
    </xf>
    <xf numFmtId="0" fontId="2" fillId="5" borderId="1" xfId="0" applyFont="1" applyFill="1" applyBorder="1" applyAlignment="1">
      <alignment horizontal="right" vertical="center"/>
    </xf>
    <xf numFmtId="0" fontId="2" fillId="6" borderId="1" xfId="0" applyFont="1" applyFill="1" applyBorder="1" applyAlignment="1">
      <alignment horizontal="center" vertical="center"/>
    </xf>
    <xf numFmtId="0" fontId="2" fillId="6" borderId="17" xfId="0" applyFont="1" applyFill="1" applyBorder="1" applyAlignment="1">
      <alignment horizontal="center" vertical="center"/>
    </xf>
    <xf numFmtId="0" fontId="0" fillId="0" borderId="17" xfId="0" applyFill="1" applyBorder="1" applyAlignment="1">
      <alignment horizontal="right" vertical="center"/>
    </xf>
    <xf numFmtId="0" fontId="1" fillId="0" borderId="17" xfId="0" applyFont="1" applyFill="1" applyBorder="1" applyAlignment="1">
      <alignment horizontal="right" vertical="center"/>
    </xf>
    <xf numFmtId="0" fontId="4" fillId="0" borderId="0" xfId="2"/>
    <xf numFmtId="0" fontId="4" fillId="0" borderId="25" xfId="2" applyBorder="1"/>
    <xf numFmtId="0" fontId="7" fillId="8" borderId="17" xfId="3" applyFont="1" applyBorder="1" applyAlignment="1" applyProtection="1">
      <alignment horizontal="center" vertical="center"/>
    </xf>
    <xf numFmtId="0" fontId="4" fillId="0" borderId="17" xfId="2" applyFont="1" applyBorder="1"/>
    <xf numFmtId="0" fontId="4" fillId="0" borderId="1" xfId="2" applyFont="1" applyBorder="1"/>
    <xf numFmtId="0" fontId="4" fillId="0" borderId="13" xfId="2" applyBorder="1" applyAlignment="1">
      <alignment horizontal="center" vertical="center"/>
    </xf>
    <xf numFmtId="0" fontId="4" fillId="0" borderId="26" xfId="2" applyFont="1" applyBorder="1"/>
    <xf numFmtId="0" fontId="7" fillId="8" borderId="1" xfId="3" applyFont="1" applyBorder="1" applyAlignment="1" applyProtection="1">
      <alignment horizontal="center" vertical="center"/>
    </xf>
    <xf numFmtId="0" fontId="4" fillId="0" borderId="27" xfId="2" applyFont="1" applyBorder="1"/>
    <xf numFmtId="0" fontId="4" fillId="0" borderId="14" xfId="2" applyBorder="1" applyAlignment="1">
      <alignment horizontal="center" vertical="center"/>
    </xf>
    <xf numFmtId="0" fontId="4" fillId="0" borderId="1" xfId="2" applyBorder="1"/>
    <xf numFmtId="0" fontId="4" fillId="0" borderId="27" xfId="2" applyBorder="1"/>
    <xf numFmtId="0" fontId="4" fillId="0" borderId="26" xfId="2" applyBorder="1"/>
    <xf numFmtId="0" fontId="8" fillId="0" borderId="14" xfId="2" applyFont="1" applyBorder="1" applyAlignment="1">
      <alignment horizontal="center" vertical="center"/>
    </xf>
    <xf numFmtId="0" fontId="4" fillId="0" borderId="1" xfId="2" applyFont="1" applyBorder="1" applyAlignment="1">
      <alignment horizontal="center" vertical="center"/>
    </xf>
    <xf numFmtId="0" fontId="9" fillId="0" borderId="27" xfId="2" applyFont="1" applyBorder="1"/>
    <xf numFmtId="0" fontId="0" fillId="0" borderId="1" xfId="4" applyFont="1" applyBorder="1"/>
    <xf numFmtId="0" fontId="0" fillId="0" borderId="27" xfId="4" applyFont="1" applyBorder="1" applyAlignment="1">
      <alignment wrapText="1"/>
    </xf>
    <xf numFmtId="0" fontId="10" fillId="0" borderId="27" xfId="2" applyFont="1" applyBorder="1" applyAlignment="1">
      <alignment horizontal="center" vertical="center" wrapText="1"/>
    </xf>
    <xf numFmtId="0" fontId="4" fillId="0" borderId="27" xfId="2" applyBorder="1" applyAlignment="1">
      <alignment wrapText="1"/>
    </xf>
    <xf numFmtId="0" fontId="4" fillId="0" borderId="14" xfId="2" applyFont="1" applyFill="1" applyBorder="1" applyAlignment="1">
      <alignment horizontal="center" vertical="center"/>
    </xf>
    <xf numFmtId="0" fontId="4" fillId="0" borderId="14" xfId="2" applyFont="1" applyBorder="1" applyAlignment="1">
      <alignment horizontal="center" vertical="center"/>
    </xf>
    <xf numFmtId="0" fontId="4" fillId="0" borderId="14" xfId="2" applyFill="1" applyBorder="1" applyAlignment="1">
      <alignment horizontal="center" vertical="center"/>
    </xf>
    <xf numFmtId="0" fontId="10" fillId="9" borderId="1" xfId="2" applyFont="1" applyFill="1" applyBorder="1" applyAlignment="1">
      <alignment horizontal="center" vertical="center" wrapText="1"/>
    </xf>
    <xf numFmtId="0" fontId="10" fillId="9" borderId="27" xfId="2" applyFont="1" applyFill="1" applyBorder="1" applyAlignment="1">
      <alignment horizontal="center" vertical="center" wrapText="1"/>
    </xf>
    <xf numFmtId="0" fontId="4" fillId="0" borderId="1" xfId="2" applyFont="1" applyBorder="1" applyAlignment="1">
      <alignment wrapText="1"/>
    </xf>
    <xf numFmtId="0" fontId="0" fillId="0" borderId="27" xfId="4" applyFont="1" applyBorder="1"/>
    <xf numFmtId="0" fontId="11" fillId="0" borderId="14" xfId="2" applyFont="1" applyBorder="1" applyAlignment="1">
      <alignment horizontal="center" vertical="center"/>
    </xf>
    <xf numFmtId="0" fontId="7" fillId="8" borderId="17" xfId="5" applyFont="1" applyBorder="1" applyAlignment="1" applyProtection="1">
      <alignment horizontal="center" vertical="center"/>
    </xf>
    <xf numFmtId="0" fontId="8" fillId="8" borderId="17" xfId="3" applyFont="1" applyBorder="1" applyAlignment="1" applyProtection="1">
      <alignment horizontal="center" vertical="center"/>
    </xf>
    <xf numFmtId="0" fontId="8" fillId="0" borderId="1" xfId="2" applyFont="1" applyBorder="1"/>
    <xf numFmtId="0" fontId="8" fillId="0" borderId="27" xfId="2" applyFont="1" applyBorder="1"/>
    <xf numFmtId="0" fontId="8" fillId="0" borderId="14" xfId="2" applyFont="1" applyFill="1" applyBorder="1" applyAlignment="1">
      <alignment horizontal="center" vertical="center"/>
    </xf>
    <xf numFmtId="0" fontId="0" fillId="0" borderId="1" xfId="4" applyFont="1" applyBorder="1" applyAlignment="1">
      <alignment wrapText="1"/>
    </xf>
    <xf numFmtId="0" fontId="0" fillId="0" borderId="14" xfId="4" applyFont="1" applyBorder="1" applyAlignment="1">
      <alignment horizontal="center" vertical="center"/>
    </xf>
    <xf numFmtId="0" fontId="4" fillId="0" borderId="1" xfId="2" applyBorder="1" applyAlignment="1">
      <alignment wrapText="1"/>
    </xf>
    <xf numFmtId="164" fontId="4" fillId="0" borderId="27" xfId="2" applyNumberFormat="1" applyFont="1" applyBorder="1"/>
    <xf numFmtId="164" fontId="4" fillId="0" borderId="27" xfId="2" applyNumberFormat="1" applyBorder="1"/>
    <xf numFmtId="0" fontId="4" fillId="0" borderId="0" xfId="2" applyBorder="1"/>
    <xf numFmtId="0" fontId="12" fillId="0" borderId="14" xfId="2" applyFont="1" applyBorder="1" applyAlignment="1">
      <alignment horizontal="center" vertical="center"/>
    </xf>
    <xf numFmtId="0" fontId="4" fillId="0" borderId="27" xfId="2" applyFont="1" applyBorder="1" applyAlignment="1">
      <alignment wrapText="1"/>
    </xf>
    <xf numFmtId="0" fontId="13" fillId="0" borderId="0" xfId="2" applyFont="1" applyAlignment="1">
      <alignment horizontal="justify"/>
    </xf>
    <xf numFmtId="0" fontId="4" fillId="0" borderId="0" xfId="2" applyAlignment="1">
      <alignment horizontal="justify"/>
    </xf>
    <xf numFmtId="0" fontId="4" fillId="0" borderId="0" xfId="2" applyAlignment="1">
      <alignment horizontal="center" vertical="center"/>
    </xf>
    <xf numFmtId="164" fontId="4" fillId="0" borderId="0" xfId="2" applyNumberFormat="1"/>
    <xf numFmtId="0" fontId="5" fillId="7" borderId="22" xfId="2" applyFont="1" applyFill="1" applyBorder="1" applyAlignment="1">
      <alignment horizontal="center" vertical="center" wrapText="1"/>
    </xf>
    <xf numFmtId="164" fontId="5" fillId="7" borderId="34" xfId="2" applyNumberFormat="1" applyFont="1" applyFill="1" applyBorder="1" applyAlignment="1">
      <alignment vertical="center" wrapText="1"/>
    </xf>
    <xf numFmtId="0" fontId="4" fillId="0" borderId="33" xfId="2" applyFont="1" applyBorder="1"/>
    <xf numFmtId="0" fontId="5" fillId="7" borderId="32" xfId="2" applyFont="1" applyFill="1" applyBorder="1" applyAlignment="1">
      <alignment vertical="center"/>
    </xf>
    <xf numFmtId="0" fontId="4" fillId="0" borderId="1" xfId="2" applyFont="1" applyBorder="1" applyAlignment="1">
      <alignment horizontal="center" vertical="center" wrapText="1"/>
    </xf>
    <xf numFmtId="0" fontId="4" fillId="0" borderId="1" xfId="2" applyFont="1" applyBorder="1" applyAlignment="1">
      <alignment horizontal="center"/>
    </xf>
    <xf numFmtId="3" fontId="3" fillId="0" borderId="0" xfId="1" applyNumberFormat="1" applyFill="1" applyBorder="1" applyAlignment="1">
      <alignment horizontal="center" vertical="center"/>
    </xf>
    <xf numFmtId="0" fontId="15" fillId="3" borderId="0" xfId="2" applyFont="1" applyFill="1"/>
    <xf numFmtId="14" fontId="15" fillId="3" borderId="0" xfId="2" applyNumberFormat="1" applyFont="1" applyFill="1" applyAlignment="1">
      <alignment horizontal="center" vertical="center"/>
    </xf>
    <xf numFmtId="0" fontId="0" fillId="0" borderId="0" xfId="0" applyAlignment="1">
      <alignment wrapText="1"/>
    </xf>
    <xf numFmtId="0" fontId="4" fillId="0" borderId="1" xfId="2" applyFont="1" applyBorder="1" applyAlignment="1">
      <alignment horizontal="left" vertical="center" wrapText="1"/>
    </xf>
    <xf numFmtId="0" fontId="5" fillId="7" borderId="22" xfId="2" applyFont="1" applyFill="1" applyBorder="1" applyAlignment="1">
      <alignment horizontal="center" vertical="center" wrapText="1"/>
    </xf>
    <xf numFmtId="0" fontId="4" fillId="0" borderId="0" xfId="2" applyAlignment="1">
      <alignment horizontal="center"/>
    </xf>
    <xf numFmtId="0" fontId="5" fillId="7" borderId="0" xfId="2" applyFont="1" applyFill="1" applyBorder="1" applyAlignment="1">
      <alignment horizontal="center" wrapText="1"/>
    </xf>
    <xf numFmtId="0" fontId="4" fillId="0" borderId="35" xfId="2" applyFont="1" applyBorder="1" applyAlignment="1">
      <alignment horizontal="center"/>
    </xf>
    <xf numFmtId="0" fontId="4" fillId="0" borderId="1" xfId="2" applyBorder="1" applyAlignment="1">
      <alignment horizontal="center"/>
    </xf>
    <xf numFmtId="0" fontId="8" fillId="0" borderId="1" xfId="2" applyFont="1" applyBorder="1" applyAlignment="1">
      <alignment horizontal="center"/>
    </xf>
    <xf numFmtId="0" fontId="0" fillId="0" borderId="1" xfId="4" applyFont="1" applyBorder="1" applyAlignment="1">
      <alignment horizontal="center"/>
    </xf>
    <xf numFmtId="0" fontId="5" fillId="7" borderId="32" xfId="2" applyFont="1" applyFill="1" applyBorder="1" applyAlignment="1">
      <alignment horizontal="center"/>
    </xf>
    <xf numFmtId="0" fontId="4" fillId="0" borderId="17" xfId="2" applyFont="1" applyBorder="1" applyAlignment="1">
      <alignment horizontal="center"/>
    </xf>
    <xf numFmtId="0" fontId="0" fillId="0" borderId="1" xfId="0" applyBorder="1"/>
    <xf numFmtId="0" fontId="5" fillId="7" borderId="22" xfId="2" applyFont="1" applyFill="1" applyBorder="1" applyAlignment="1">
      <alignment horizontal="center" vertical="top" wrapText="1"/>
    </xf>
    <xf numFmtId="0" fontId="5" fillId="7" borderId="22" xfId="2" applyFont="1" applyFill="1" applyBorder="1" applyAlignment="1">
      <alignment horizontal="center" vertical="center" wrapText="1"/>
    </xf>
    <xf numFmtId="0" fontId="5" fillId="7" borderId="37" xfId="2" applyFont="1" applyFill="1" applyBorder="1" applyAlignment="1">
      <alignment horizontal="center" vertical="center" wrapText="1"/>
    </xf>
    <xf numFmtId="0" fontId="5" fillId="7" borderId="32" xfId="2" applyFont="1" applyFill="1" applyBorder="1" applyAlignment="1">
      <alignment vertical="center" wrapText="1"/>
    </xf>
    <xf numFmtId="0" fontId="5" fillId="7" borderId="22" xfId="2" applyFont="1" applyFill="1" applyBorder="1" applyAlignment="1">
      <alignment horizontal="center" vertical="center" wrapText="1"/>
    </xf>
    <xf numFmtId="0" fontId="0" fillId="0" borderId="0" xfId="0" applyAlignment="1">
      <alignment horizontal="center"/>
    </xf>
    <xf numFmtId="0" fontId="17" fillId="0" borderId="0" xfId="0" applyFont="1" applyFill="1"/>
    <xf numFmtId="0" fontId="0" fillId="0" borderId="38" xfId="0" applyBorder="1" applyAlignment="1">
      <alignment horizontal="left"/>
    </xf>
    <xf numFmtId="3" fontId="0" fillId="0" borderId="38" xfId="0" applyNumberFormat="1" applyBorder="1"/>
    <xf numFmtId="0" fontId="0" fillId="0" borderId="38" xfId="0" applyBorder="1"/>
    <xf numFmtId="0" fontId="18" fillId="10" borderId="39" xfId="0" applyFont="1" applyFill="1" applyBorder="1" applyAlignment="1">
      <alignment horizontal="left"/>
    </xf>
    <xf numFmtId="3" fontId="18" fillId="10" borderId="15" xfId="0" applyNumberFormat="1" applyFont="1" applyFill="1" applyBorder="1"/>
    <xf numFmtId="0" fontId="18" fillId="10" borderId="40" xfId="0" applyFont="1" applyFill="1" applyBorder="1"/>
    <xf numFmtId="14" fontId="0" fillId="0" borderId="1" xfId="0" applyNumberFormat="1" applyBorder="1"/>
    <xf numFmtId="0" fontId="0" fillId="0" borderId="41" xfId="0" applyBorder="1"/>
    <xf numFmtId="0" fontId="0" fillId="0" borderId="42" xfId="0" applyBorder="1"/>
    <xf numFmtId="14" fontId="0" fillId="0" borderId="42" xfId="0" applyNumberFormat="1" applyBorder="1"/>
    <xf numFmtId="0" fontId="0" fillId="0" borderId="43" xfId="0" applyBorder="1"/>
    <xf numFmtId="0" fontId="0" fillId="0" borderId="26" xfId="0" applyBorder="1"/>
    <xf numFmtId="0" fontId="0" fillId="0" borderId="44" xfId="0" applyBorder="1"/>
    <xf numFmtId="0" fontId="0" fillId="0" borderId="19" xfId="0" applyBorder="1"/>
    <xf numFmtId="0" fontId="0" fillId="0" borderId="20" xfId="0" applyBorder="1"/>
    <xf numFmtId="14" fontId="0" fillId="0" borderId="20" xfId="0" applyNumberFormat="1" applyBorder="1"/>
    <xf numFmtId="0" fontId="0" fillId="0" borderId="45" xfId="0" applyBorder="1"/>
    <xf numFmtId="0" fontId="0" fillId="0" borderId="1" xfId="0" applyBorder="1" applyAlignment="1">
      <alignment horizontal="center"/>
    </xf>
    <xf numFmtId="2" fontId="0" fillId="0" borderId="1" xfId="0" applyNumberFormat="1" applyBorder="1" applyAlignment="1">
      <alignment horizontal="center"/>
    </xf>
    <xf numFmtId="0" fontId="0" fillId="0" borderId="1" xfId="0" applyBorder="1" applyAlignment="1">
      <alignment wrapText="1"/>
    </xf>
    <xf numFmtId="0" fontId="0" fillId="0" borderId="1" xfId="0" applyFill="1" applyBorder="1" applyAlignment="1">
      <alignment wrapText="1"/>
    </xf>
    <xf numFmtId="14" fontId="0" fillId="0" borderId="1" xfId="0" applyNumberFormat="1" applyBorder="1" applyAlignment="1">
      <alignment vertical="center" wrapText="1"/>
    </xf>
    <xf numFmtId="165" fontId="0" fillId="0" borderId="41" xfId="0" applyNumberFormat="1" applyBorder="1"/>
    <xf numFmtId="0" fontId="0" fillId="0" borderId="42" xfId="0" applyBorder="1" applyAlignment="1">
      <alignment horizontal="center"/>
    </xf>
    <xf numFmtId="165" fontId="0" fillId="0" borderId="26" xfId="0" applyNumberFormat="1" applyBorder="1"/>
    <xf numFmtId="0" fontId="0" fillId="0" borderId="44" xfId="0" applyBorder="1" applyAlignment="1">
      <alignment horizontal="center"/>
    </xf>
    <xf numFmtId="0" fontId="0" fillId="0" borderId="44" xfId="0" applyBorder="1" applyAlignment="1">
      <alignment horizontal="center" vertical="center"/>
    </xf>
    <xf numFmtId="2" fontId="0" fillId="0" borderId="42" xfId="0" applyNumberFormat="1" applyBorder="1" applyAlignment="1">
      <alignment horizontal="center"/>
    </xf>
    <xf numFmtId="0" fontId="19" fillId="0" borderId="0" xfId="0" applyFont="1"/>
    <xf numFmtId="0" fontId="4" fillId="0" borderId="35" xfId="2" applyFont="1" applyFill="1" applyBorder="1" applyAlignment="1">
      <alignment vertical="center" wrapText="1"/>
    </xf>
    <xf numFmtId="0" fontId="4" fillId="0" borderId="1" xfId="2" applyFont="1" applyFill="1" applyBorder="1" applyAlignment="1">
      <alignment vertical="center" wrapText="1"/>
    </xf>
    <xf numFmtId="0" fontId="4" fillId="0" borderId="1" xfId="2" applyFill="1" applyBorder="1" applyAlignment="1">
      <alignment vertical="center" wrapText="1"/>
    </xf>
    <xf numFmtId="0" fontId="9" fillId="0" borderId="1" xfId="2" applyFont="1" applyFill="1" applyBorder="1" applyAlignment="1">
      <alignment vertical="center" wrapText="1"/>
    </xf>
    <xf numFmtId="0" fontId="4" fillId="0" borderId="1" xfId="2" applyFont="1" applyFill="1" applyBorder="1"/>
    <xf numFmtId="0" fontId="9" fillId="0" borderId="1" xfId="2" applyFont="1" applyFill="1" applyBorder="1"/>
    <xf numFmtId="0" fontId="8" fillId="0" borderId="1" xfId="2" applyFont="1" applyFill="1" applyBorder="1" applyAlignment="1">
      <alignment vertical="center" wrapText="1"/>
    </xf>
    <xf numFmtId="0" fontId="8" fillId="0" borderId="0" xfId="2" applyFont="1" applyAlignment="1">
      <alignment horizontal="left"/>
    </xf>
    <xf numFmtId="0" fontId="16" fillId="0" borderId="4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5" fillId="7" borderId="22" xfId="2" applyFont="1" applyFill="1" applyBorder="1" applyAlignment="1">
      <alignment horizontal="center" vertical="center" wrapText="1"/>
    </xf>
    <xf numFmtId="0" fontId="5" fillId="7" borderId="37" xfId="2" applyFont="1" applyFill="1" applyBorder="1" applyAlignment="1">
      <alignment horizontal="center" vertical="center" wrapText="1"/>
    </xf>
    <xf numFmtId="0" fontId="6" fillId="7" borderId="24" xfId="2" applyFont="1" applyFill="1" applyBorder="1" applyAlignment="1">
      <alignment horizontal="center" vertical="center" wrapText="1"/>
    </xf>
    <xf numFmtId="0" fontId="6" fillId="7" borderId="28" xfId="2" applyFont="1" applyFill="1" applyBorder="1" applyAlignment="1">
      <alignment horizontal="center" vertical="center" wrapText="1"/>
    </xf>
    <xf numFmtId="0" fontId="5" fillId="7" borderId="36" xfId="2" applyFont="1" applyFill="1" applyBorder="1" applyAlignment="1">
      <alignment horizontal="center" vertical="center" wrapText="1"/>
    </xf>
    <xf numFmtId="0" fontId="5" fillId="7" borderId="23" xfId="2" applyFont="1" applyFill="1" applyBorder="1" applyAlignment="1">
      <alignment horizontal="center" vertical="center"/>
    </xf>
    <xf numFmtId="164" fontId="5" fillId="7" borderId="24" xfId="2" applyNumberFormat="1" applyFont="1" applyFill="1" applyBorder="1" applyAlignment="1">
      <alignment horizontal="center" vertical="center"/>
    </xf>
    <xf numFmtId="0" fontId="6" fillId="7" borderId="30" xfId="2" applyFont="1" applyFill="1" applyBorder="1" applyAlignment="1">
      <alignment horizontal="center" vertical="center" wrapText="1"/>
    </xf>
    <xf numFmtId="0" fontId="6" fillId="7" borderId="31" xfId="2" applyFont="1" applyFill="1" applyBorder="1" applyAlignment="1">
      <alignment horizontal="center" vertical="center" wrapText="1"/>
    </xf>
    <xf numFmtId="0" fontId="5" fillId="7" borderId="24" xfId="2" applyFont="1" applyFill="1" applyBorder="1" applyAlignment="1">
      <alignment horizontal="center" vertical="center" wrapText="1"/>
    </xf>
    <xf numFmtId="0" fontId="5" fillId="7" borderId="29" xfId="2" applyFont="1" applyFill="1" applyBorder="1" applyAlignment="1">
      <alignment horizontal="center" vertical="center" wrapText="1"/>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5" xfId="0" applyFill="1" applyBorder="1" applyAlignment="1">
      <alignment horizontal="center" wrapText="1"/>
    </xf>
    <xf numFmtId="0" fontId="0" fillId="2" borderId="7" xfId="0" applyFill="1" applyBorder="1" applyAlignment="1">
      <alignment horizontal="center" wrapText="1"/>
    </xf>
    <xf numFmtId="0" fontId="0" fillId="2" borderId="8" xfId="0" applyFill="1" applyBorder="1" applyAlignment="1">
      <alignment horizontal="center" wrapText="1"/>
    </xf>
    <xf numFmtId="0" fontId="0" fillId="2" borderId="10" xfId="0" applyFill="1" applyBorder="1" applyAlignment="1">
      <alignment horizontal="center" wrapText="1"/>
    </xf>
    <xf numFmtId="0" fontId="0" fillId="2" borderId="5"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2" xfId="0" applyFill="1" applyBorder="1" applyAlignment="1">
      <alignment horizontal="center" wrapText="1"/>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6" xfId="0" applyFill="1" applyBorder="1" applyAlignment="1">
      <alignment horizontal="center" wrapText="1"/>
    </xf>
    <xf numFmtId="0" fontId="0" fillId="2" borderId="9" xfId="0" applyFill="1" applyBorder="1" applyAlignment="1">
      <alignment horizontal="center" wrapText="1"/>
    </xf>
    <xf numFmtId="0" fontId="0" fillId="2" borderId="6" xfId="0" applyFill="1" applyBorder="1" applyAlignment="1">
      <alignment horizontal="center" vertical="center" wrapText="1"/>
    </xf>
    <xf numFmtId="0" fontId="0" fillId="2" borderId="9" xfId="0"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cellXfs>
  <cellStyles count="6">
    <cellStyle name="Excel Built-in Good" xfId="3"/>
    <cellStyle name="Excel Built-in Good 1" xfId="5"/>
    <cellStyle name="Normal" xfId="0" builtinId="0"/>
    <cellStyle name="Normal 2" xfId="1"/>
    <cellStyle name="Normal 2 2" xfId="4"/>
    <cellStyle name="Normal 3" xfId="2"/>
  </cellStyles>
  <dxfs count="73">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ont>
        <b/>
        <i val="0"/>
        <color rgb="FF0070C0"/>
      </font>
    </dxf>
    <dxf>
      <font>
        <b/>
        <i val="0"/>
        <color rgb="FF0070C0"/>
      </font>
      <fill>
        <gradientFill type="path" left="0.5" right="0.5" top="0.5" bottom="0.5">
          <stop position="0">
            <color theme="0"/>
          </stop>
          <stop position="1">
            <color theme="0" tint="-0.25098422193060094"/>
          </stop>
        </gradientFill>
      </fill>
    </dxf>
    <dxf>
      <font>
        <b/>
        <i val="0"/>
        <color theme="9" tint="-0.24994659260841701"/>
      </font>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rgb="FF0070C0"/>
      </font>
    </dxf>
    <dxf>
      <font>
        <b/>
        <i val="0"/>
        <color rgb="FF0070C0"/>
      </font>
      <fill>
        <gradientFill type="path" left="0.5" right="0.5" top="0.5" bottom="0.5">
          <stop position="0">
            <color theme="0"/>
          </stop>
          <stop position="1">
            <color theme="0" tint="-0.25098422193060094"/>
          </stop>
        </gradientFill>
      </fill>
    </dxf>
    <dxf>
      <font>
        <b/>
        <i val="0"/>
        <color theme="9" tint="-0.24994659260841701"/>
      </font>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
      <font>
        <b/>
        <i val="0"/>
        <color theme="8" tint="-0.499984740745262"/>
      </font>
    </dxf>
    <dxf>
      <font>
        <b/>
        <i val="0"/>
        <color theme="9" tint="-0.24994659260841701"/>
      </font>
    </dxf>
    <dxf>
      <font>
        <strike val="0"/>
        <u val="none"/>
      </font>
      <numFmt numFmtId="0" formatCode="General"/>
      <fill>
        <gradientFill type="path" left="0.5" right="0.5" top="0.5" bottom="0.5">
          <stop position="0">
            <color theme="0"/>
          </stop>
          <stop position="1">
            <color theme="0" tint="-0.25098422193060094"/>
          </stop>
        </gradientFill>
      </fill>
    </dxf>
    <dxf>
      <font>
        <b/>
        <i val="0"/>
        <color rgb="FF0070C0"/>
      </font>
      <fill>
        <gradientFill type="path" left="0.5" right="0.5" top="0.5" bottom="0.5">
          <stop position="0">
            <color theme="0"/>
          </stop>
          <stop position="1">
            <color theme="0" tint="-0.25098422193060094"/>
          </stop>
        </gradient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RPPS que adequaram Benefícios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manualLayout>
          <c:layoutTarget val="inner"/>
          <c:xMode val="edge"/>
          <c:yMode val="edge"/>
          <c:x val="1.57068056352061E-2"/>
          <c:y val="0.13670319484502844"/>
          <c:w val="0.96544502760254658"/>
          <c:h val="0.70396518259369312"/>
        </c:manualLayout>
      </c:layout>
      <c:barChart>
        <c:barDir val="col"/>
        <c:grouping val="clustered"/>
        <c:varyColors val="0"/>
        <c:ser>
          <c:idx val="0"/>
          <c:order val="0"/>
          <c:tx>
            <c:strRef>
              <c:f>'Informações Consolidadas'!$G$2:$G$3</c:f>
              <c:strCache>
                <c:ptCount val="2"/>
                <c:pt idx="0">
                  <c:v>Plano de Benefícios1</c:v>
                </c:pt>
                <c:pt idx="1">
                  <c:v> Nº de entes cujas regras de benefícios (elegibilidade e cálculo) foram alteradas após EC 103/2019 (Reforma ampla com EC ou Emenda à Lei Orgânica)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'Informações Consolidadas'!$A$4:$A$30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'Informações Consolidadas'!$G$4:$G$30</c:f>
              <c:numCache>
                <c:formatCode>General</c:formatCode>
                <c:ptCount val="27"/>
                <c:pt idx="0">
                  <c:v>1</c:v>
                </c:pt>
                <c:pt idx="1">
                  <c:v>2</c:v>
                </c:pt>
                <c:pt idx="2">
                  <c:v>0</c:v>
                </c:pt>
                <c:pt idx="3">
                  <c:v>0</c:v>
                </c:pt>
                <c:pt idx="4">
                  <c:v>2</c:v>
                </c:pt>
                <c:pt idx="5">
                  <c:v>2</c:v>
                </c:pt>
                <c:pt idx="6">
                  <c:v>0</c:v>
                </c:pt>
                <c:pt idx="7">
                  <c:v>2</c:v>
                </c:pt>
                <c:pt idx="8">
                  <c:v>1</c:v>
                </c:pt>
                <c:pt idx="9">
                  <c:v>0</c:v>
                </c:pt>
                <c:pt idx="10">
                  <c:v>1</c:v>
                </c:pt>
                <c:pt idx="11">
                  <c:v>1</c:v>
                </c:pt>
                <c:pt idx="12">
                  <c:v>0</c:v>
                </c:pt>
                <c:pt idx="13">
                  <c:v>1</c:v>
                </c:pt>
                <c:pt idx="14">
                  <c:v>4</c:v>
                </c:pt>
                <c:pt idx="15">
                  <c:v>1</c:v>
                </c:pt>
                <c:pt idx="16">
                  <c:v>1</c:v>
                </c:pt>
                <c:pt idx="17">
                  <c:v>1</c:v>
                </c:pt>
                <c:pt idx="18">
                  <c:v>0</c:v>
                </c:pt>
                <c:pt idx="19">
                  <c:v>0</c:v>
                </c:pt>
                <c:pt idx="20">
                  <c:v>1</c:v>
                </c:pt>
                <c:pt idx="21">
                  <c:v>0</c:v>
                </c:pt>
                <c:pt idx="22">
                  <c:v>0</c:v>
                </c:pt>
                <c:pt idx="23">
                  <c:v>0</c:v>
                </c:pt>
                <c:pt idx="24">
                  <c:v>2</c:v>
                </c:pt>
                <c:pt idx="25">
                  <c:v>1</c:v>
                </c:pt>
                <c:pt idx="26">
                  <c:v>0</c:v>
                </c:pt>
              </c:numCache>
            </c:numRef>
          </c:val>
          <c:extLst xmlns:c16r2="http://schemas.microsoft.com/office/drawing/2015/06/chart">
            <c:ext xmlns:c16="http://schemas.microsoft.com/office/drawing/2014/chart" uri="{C3380CC4-5D6E-409C-BE32-E72D297353CC}">
              <c16:uniqueId val="{00000000-7626-42AC-92DF-EE47F8C34E18}"/>
            </c:ext>
          </c:extLst>
        </c:ser>
        <c:ser>
          <c:idx val="1"/>
          <c:order val="1"/>
          <c:tx>
            <c:strRef>
              <c:f>'Informações Consolidadas'!$H$2:$H$3</c:f>
              <c:strCache>
                <c:ptCount val="2"/>
                <c:pt idx="0">
                  <c:v>Plano de Benefícios1</c:v>
                </c:pt>
                <c:pt idx="1">
                  <c:v>Nº de entes que apresentaram lei de adequação do rol dos benefícios do RPPS (caso o rol contemplasse auxílios e salário maternidade)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'Informações Consolidadas'!$A$4:$A$30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'Informações Consolidadas'!$H$4:$H$30</c:f>
              <c:numCache>
                <c:formatCode>General</c:formatCode>
                <c:ptCount val="27"/>
                <c:pt idx="0">
                  <c:v>2</c:v>
                </c:pt>
                <c:pt idx="1">
                  <c:v>6</c:v>
                </c:pt>
                <c:pt idx="2">
                  <c:v>0</c:v>
                </c:pt>
                <c:pt idx="3">
                  <c:v>0</c:v>
                </c:pt>
                <c:pt idx="4">
                  <c:v>6</c:v>
                </c:pt>
                <c:pt idx="5">
                  <c:v>9</c:v>
                </c:pt>
                <c:pt idx="6">
                  <c:v>0</c:v>
                </c:pt>
                <c:pt idx="7">
                  <c:v>8</c:v>
                </c:pt>
                <c:pt idx="8">
                  <c:v>24</c:v>
                </c:pt>
                <c:pt idx="9">
                  <c:v>2</c:v>
                </c:pt>
                <c:pt idx="10">
                  <c:v>29</c:v>
                </c:pt>
                <c:pt idx="11">
                  <c:v>6</c:v>
                </c:pt>
                <c:pt idx="12">
                  <c:v>37</c:v>
                </c:pt>
                <c:pt idx="13">
                  <c:v>2</c:v>
                </c:pt>
                <c:pt idx="14">
                  <c:v>7</c:v>
                </c:pt>
                <c:pt idx="15">
                  <c:v>26</c:v>
                </c:pt>
                <c:pt idx="16">
                  <c:v>13</c:v>
                </c:pt>
                <c:pt idx="17">
                  <c:v>27</c:v>
                </c:pt>
                <c:pt idx="18">
                  <c:v>5</c:v>
                </c:pt>
                <c:pt idx="19">
                  <c:v>4</c:v>
                </c:pt>
                <c:pt idx="20">
                  <c:v>97</c:v>
                </c:pt>
                <c:pt idx="21">
                  <c:v>4</c:v>
                </c:pt>
                <c:pt idx="22">
                  <c:v>1</c:v>
                </c:pt>
                <c:pt idx="23">
                  <c:v>16</c:v>
                </c:pt>
                <c:pt idx="24">
                  <c:v>29</c:v>
                </c:pt>
                <c:pt idx="25">
                  <c:v>1</c:v>
                </c:pt>
                <c:pt idx="26">
                  <c:v>0</c:v>
                </c:pt>
              </c:numCache>
            </c:numRef>
          </c:val>
          <c:extLst xmlns:c16r2="http://schemas.microsoft.com/office/drawing/2015/06/chart">
            <c:ext xmlns:c16="http://schemas.microsoft.com/office/drawing/2014/chart" uri="{C3380CC4-5D6E-409C-BE32-E72D297353CC}">
              <c16:uniqueId val="{00000001-7626-42AC-92DF-EE47F8C34E18}"/>
            </c:ext>
          </c:extLst>
        </c:ser>
        <c:dLbls>
          <c:dLblPos val="inEnd"/>
          <c:showLegendKey val="0"/>
          <c:showVal val="1"/>
          <c:showCatName val="0"/>
          <c:showSerName val="0"/>
          <c:showPercent val="0"/>
          <c:showBubbleSize val="0"/>
        </c:dLbls>
        <c:gapWidth val="100"/>
        <c:overlap val="-24"/>
        <c:axId val="66208112"/>
        <c:axId val="66208672"/>
      </c:barChart>
      <c:catAx>
        <c:axId val="66208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66208672"/>
        <c:crosses val="autoZero"/>
        <c:auto val="1"/>
        <c:lblAlgn val="ctr"/>
        <c:lblOffset val="100"/>
        <c:noMultiLvlLbl val="0"/>
      </c:catAx>
      <c:valAx>
        <c:axId val="66208672"/>
        <c:scaling>
          <c:orientation val="minMax"/>
        </c:scaling>
        <c:delete val="1"/>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crossAx val="66208112"/>
        <c:crosses val="autoZero"/>
        <c:crossBetween val="between"/>
      </c:valAx>
      <c:spPr>
        <a:noFill/>
        <a:ln>
          <a:noFill/>
        </a:ln>
        <a:effectLst/>
      </c:spPr>
    </c:plotArea>
    <c:legend>
      <c:legendPos val="b"/>
      <c:layout>
        <c:manualLayout>
          <c:xMode val="edge"/>
          <c:yMode val="edge"/>
          <c:x val="5.9666473894153076E-2"/>
          <c:y val="0.14149758633008896"/>
          <c:w val="0.48594012189154323"/>
          <c:h val="0.24985677003912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col"/>
        <c:grouping val="clustered"/>
        <c:varyColors val="0"/>
        <c:ser>
          <c:idx val="0"/>
          <c:order val="0"/>
          <c:tx>
            <c:strRef>
              <c:f>'Informações Consolidadas'!$F$2</c:f>
              <c:strCache>
                <c:ptCount val="1"/>
                <c:pt idx="0">
                  <c:v>Plano de Custeio</c:v>
                </c:pt>
              </c:strCache>
            </c:strRef>
          </c:tx>
          <c:spPr>
            <a:solidFill>
              <a:srgbClr val="92D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'Informações Consolidadas'!$A$3:$A$30</c:f>
              <c:strCache>
                <c:ptCount val="28"/>
                <c:pt idx="1">
                  <c:v>AC</c:v>
                </c:pt>
                <c:pt idx="2">
                  <c:v>AL</c:v>
                </c:pt>
                <c:pt idx="3">
                  <c:v>AP</c:v>
                </c:pt>
                <c:pt idx="4">
                  <c:v>AM</c:v>
                </c:pt>
                <c:pt idx="5">
                  <c:v>BA</c:v>
                </c:pt>
                <c:pt idx="6">
                  <c:v>CE</c:v>
                </c:pt>
                <c:pt idx="7">
                  <c:v>DF</c:v>
                </c:pt>
                <c:pt idx="8">
                  <c:v>ES</c:v>
                </c:pt>
                <c:pt idx="9">
                  <c:v>GO</c:v>
                </c:pt>
                <c:pt idx="10">
                  <c:v>MA</c:v>
                </c:pt>
                <c:pt idx="11">
                  <c:v>MT</c:v>
                </c:pt>
                <c:pt idx="12">
                  <c:v>MS</c:v>
                </c:pt>
                <c:pt idx="13">
                  <c:v>MG</c:v>
                </c:pt>
                <c:pt idx="14">
                  <c:v>PA</c:v>
                </c:pt>
                <c:pt idx="15">
                  <c:v>PB</c:v>
                </c:pt>
                <c:pt idx="16">
                  <c:v>PR</c:v>
                </c:pt>
                <c:pt idx="17">
                  <c:v>PE</c:v>
                </c:pt>
                <c:pt idx="18">
                  <c:v>PI</c:v>
                </c:pt>
                <c:pt idx="19">
                  <c:v>RJ</c:v>
                </c:pt>
                <c:pt idx="20">
                  <c:v>RN</c:v>
                </c:pt>
                <c:pt idx="21">
                  <c:v>RS</c:v>
                </c:pt>
                <c:pt idx="22">
                  <c:v>RO</c:v>
                </c:pt>
                <c:pt idx="23">
                  <c:v>RR</c:v>
                </c:pt>
                <c:pt idx="24">
                  <c:v>SC</c:v>
                </c:pt>
                <c:pt idx="25">
                  <c:v>SP</c:v>
                </c:pt>
                <c:pt idx="26">
                  <c:v>SE</c:v>
                </c:pt>
                <c:pt idx="27">
                  <c:v>TO</c:v>
                </c:pt>
              </c:strCache>
            </c:strRef>
          </c:cat>
          <c:val>
            <c:numRef>
              <c:f>'Informações Consolidadas'!$F$3:$F$30</c:f>
              <c:numCache>
                <c:formatCode>General</c:formatCode>
                <c:ptCount val="28"/>
                <c:pt idx="0">
                  <c:v>0</c:v>
                </c:pt>
                <c:pt idx="1">
                  <c:v>2</c:v>
                </c:pt>
                <c:pt idx="2">
                  <c:v>9</c:v>
                </c:pt>
                <c:pt idx="3">
                  <c:v>0</c:v>
                </c:pt>
                <c:pt idx="4">
                  <c:v>1</c:v>
                </c:pt>
                <c:pt idx="5">
                  <c:v>8</c:v>
                </c:pt>
                <c:pt idx="6">
                  <c:v>8</c:v>
                </c:pt>
                <c:pt idx="7">
                  <c:v>1</c:v>
                </c:pt>
                <c:pt idx="8">
                  <c:v>14</c:v>
                </c:pt>
                <c:pt idx="9">
                  <c:v>32</c:v>
                </c:pt>
                <c:pt idx="10">
                  <c:v>2</c:v>
                </c:pt>
                <c:pt idx="11">
                  <c:v>48</c:v>
                </c:pt>
                <c:pt idx="12">
                  <c:v>7</c:v>
                </c:pt>
                <c:pt idx="13">
                  <c:v>38</c:v>
                </c:pt>
                <c:pt idx="14">
                  <c:v>2</c:v>
                </c:pt>
                <c:pt idx="15">
                  <c:v>10</c:v>
                </c:pt>
                <c:pt idx="16">
                  <c:v>39</c:v>
                </c:pt>
                <c:pt idx="17">
                  <c:v>22</c:v>
                </c:pt>
                <c:pt idx="18">
                  <c:v>14</c:v>
                </c:pt>
                <c:pt idx="19">
                  <c:v>12</c:v>
                </c:pt>
                <c:pt idx="20">
                  <c:v>5</c:v>
                </c:pt>
                <c:pt idx="21">
                  <c:v>156</c:v>
                </c:pt>
                <c:pt idx="22">
                  <c:v>12</c:v>
                </c:pt>
                <c:pt idx="23">
                  <c:v>0</c:v>
                </c:pt>
                <c:pt idx="24">
                  <c:v>32</c:v>
                </c:pt>
                <c:pt idx="25">
                  <c:v>58</c:v>
                </c:pt>
                <c:pt idx="26">
                  <c:v>1</c:v>
                </c:pt>
                <c:pt idx="27">
                  <c:v>1</c:v>
                </c:pt>
              </c:numCache>
            </c:numRef>
          </c:val>
          <c:extLst xmlns:c16r2="http://schemas.microsoft.com/office/drawing/2015/06/chart">
            <c:ext xmlns:c16="http://schemas.microsoft.com/office/drawing/2014/chart" uri="{C3380CC4-5D6E-409C-BE32-E72D297353CC}">
              <c16:uniqueId val="{00000000-CFBF-4066-BBE7-B07150B3AB79}"/>
            </c:ext>
          </c:extLst>
        </c:ser>
        <c:dLbls>
          <c:dLblPos val="inEnd"/>
          <c:showLegendKey val="0"/>
          <c:showVal val="1"/>
          <c:showCatName val="0"/>
          <c:showSerName val="0"/>
          <c:showPercent val="0"/>
          <c:showBubbleSize val="0"/>
        </c:dLbls>
        <c:gapWidth val="100"/>
        <c:overlap val="-24"/>
        <c:axId val="66211472"/>
        <c:axId val="66212032"/>
      </c:barChart>
      <c:catAx>
        <c:axId val="66211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66212032"/>
        <c:crosses val="autoZero"/>
        <c:auto val="1"/>
        <c:lblAlgn val="ctr"/>
        <c:lblOffset val="100"/>
        <c:noMultiLvlLbl val="0"/>
      </c:catAx>
      <c:valAx>
        <c:axId val="66212032"/>
        <c:scaling>
          <c:orientation val="minMax"/>
        </c:scaling>
        <c:delete val="1"/>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crossAx val="6621147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13</xdr:col>
      <xdr:colOff>581025</xdr:colOff>
      <xdr:row>19</xdr:row>
      <xdr:rowOff>52916</xdr:rowOff>
    </xdr:to>
    <xdr:graphicFrame macro="">
      <xdr:nvGraphicFramePr>
        <xdr:cNvPr id="2" name="Gráfico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19</xdr:row>
      <xdr:rowOff>171450</xdr:rowOff>
    </xdr:from>
    <xdr:to>
      <xdr:col>13</xdr:col>
      <xdr:colOff>600075</xdr:colOff>
      <xdr:row>34</xdr:row>
      <xdr:rowOff>57150</xdr:rowOff>
    </xdr:to>
    <xdr:graphicFrame macro="">
      <xdr:nvGraphicFramePr>
        <xdr:cNvPr id="3" name="Gráfico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20up%20trabalho\AEPS_2018%20-%20CONCLU&#205;DO\1.%20ESTADOS%20E%20MUNIC&#205;PIOS\AEPS%202018%20-%20ESTADOS%20E%20MUNIC&#205;PIOS%20-%20CIVIL%20-%20N&#218;MERO%20DE%20SEGUR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XPLICATIVA"/>
      <sheetName val="Segurados Civis"/>
      <sheetName val="Planilha1"/>
    </sheetNames>
    <sheetDataSet>
      <sheetData sheetId="0"/>
      <sheetData sheetId="1">
        <row r="5">
          <cell r="A5" t="str">
            <v>ABADIA DE GOIÁS - GO</v>
          </cell>
          <cell r="B5" t="str">
            <v>GO</v>
          </cell>
          <cell r="C5">
            <v>7</v>
          </cell>
          <cell r="D5" t="str">
            <v>CO</v>
          </cell>
          <cell r="E5" t="str">
            <v>DRAA2019</v>
          </cell>
          <cell r="F5">
            <v>366</v>
          </cell>
          <cell r="G5">
            <v>34</v>
          </cell>
          <cell r="H5">
            <v>4</v>
          </cell>
        </row>
        <row r="6">
          <cell r="A6" t="str">
            <v>ABADIÂNIA - GO</v>
          </cell>
          <cell r="B6" t="str">
            <v>GO</v>
          </cell>
          <cell r="C6">
            <v>7</v>
          </cell>
          <cell r="D6" t="str">
            <v>CO</v>
          </cell>
          <cell r="E6" t="str">
            <v>DIPR12/2018</v>
          </cell>
          <cell r="F6">
            <v>392</v>
          </cell>
          <cell r="G6">
            <v>81</v>
          </cell>
          <cell r="H6">
            <v>20</v>
          </cell>
        </row>
        <row r="7">
          <cell r="A7" t="str">
            <v>ABAETETUBA - PA</v>
          </cell>
          <cell r="B7" t="str">
            <v>PA</v>
          </cell>
          <cell r="C7">
            <v>4</v>
          </cell>
          <cell r="D7" t="str">
            <v>N</v>
          </cell>
          <cell r="E7" t="str">
            <v>DRAA2018</v>
          </cell>
          <cell r="F7">
            <v>4261</v>
          </cell>
          <cell r="G7">
            <v>357</v>
          </cell>
          <cell r="H7">
            <v>138</v>
          </cell>
        </row>
        <row r="8">
          <cell r="A8" t="str">
            <v>ABREULÂNDIA - TO</v>
          </cell>
          <cell r="B8" t="str">
            <v>TO</v>
          </cell>
          <cell r="C8">
            <v>7</v>
          </cell>
          <cell r="D8" t="str">
            <v>N</v>
          </cell>
          <cell r="E8" t="str">
            <v>DRAA2019</v>
          </cell>
          <cell r="F8">
            <v>98</v>
          </cell>
          <cell r="G8">
            <v>16</v>
          </cell>
          <cell r="H8">
            <v>1</v>
          </cell>
        </row>
        <row r="9">
          <cell r="A9" t="str">
            <v>AÇAILÂNDIA - MA</v>
          </cell>
          <cell r="B9" t="str">
            <v>MA</v>
          </cell>
          <cell r="C9">
            <v>4</v>
          </cell>
          <cell r="D9" t="str">
            <v>NE</v>
          </cell>
          <cell r="E9" t="str">
            <v>DIPR12/2018</v>
          </cell>
          <cell r="F9">
            <v>3152</v>
          </cell>
          <cell r="G9">
            <v>241</v>
          </cell>
          <cell r="H9">
            <v>22</v>
          </cell>
        </row>
        <row r="10">
          <cell r="A10" t="str">
            <v>ACARAPÉ - CE</v>
          </cell>
          <cell r="B10" t="str">
            <v>CE</v>
          </cell>
          <cell r="C10">
            <v>7</v>
          </cell>
          <cell r="D10" t="str">
            <v>NE</v>
          </cell>
          <cell r="E10" t="str">
            <v>DIPR12/2018</v>
          </cell>
          <cell r="F10">
            <v>405</v>
          </cell>
          <cell r="G10">
            <v>82</v>
          </cell>
          <cell r="H10">
            <v>7</v>
          </cell>
        </row>
        <row r="11">
          <cell r="A11" t="str">
            <v>ACOPIARA - CE</v>
          </cell>
          <cell r="B11" t="str">
            <v>CE</v>
          </cell>
          <cell r="C11">
            <v>5</v>
          </cell>
          <cell r="D11" t="str">
            <v>NE</v>
          </cell>
          <cell r="E11" t="str">
            <v>DIPR10/2018</v>
          </cell>
          <cell r="F11">
            <v>1174</v>
          </cell>
          <cell r="G11">
            <v>166</v>
          </cell>
          <cell r="H11">
            <v>21</v>
          </cell>
        </row>
        <row r="12">
          <cell r="A12" t="str">
            <v>ACORIZAL - MT</v>
          </cell>
          <cell r="B12" t="str">
            <v>MT</v>
          </cell>
          <cell r="C12">
            <v>7</v>
          </cell>
          <cell r="D12" t="str">
            <v>CO</v>
          </cell>
          <cell r="E12" t="str">
            <v>DRAA2019</v>
          </cell>
          <cell r="F12">
            <v>104</v>
          </cell>
          <cell r="G12">
            <v>11</v>
          </cell>
          <cell r="H12">
            <v>4</v>
          </cell>
        </row>
        <row r="13">
          <cell r="A13" t="str">
            <v>ACREÚNA - GO</v>
          </cell>
          <cell r="B13" t="str">
            <v>GO</v>
          </cell>
          <cell r="C13">
            <v>6</v>
          </cell>
          <cell r="D13" t="str">
            <v>CO</v>
          </cell>
          <cell r="E13" t="str">
            <v>DRAA2019</v>
          </cell>
          <cell r="F13">
            <v>698</v>
          </cell>
          <cell r="G13">
            <v>167</v>
          </cell>
          <cell r="H13">
            <v>68</v>
          </cell>
        </row>
        <row r="14">
          <cell r="A14" t="str">
            <v>ADRIANÓPOLIS - PR</v>
          </cell>
          <cell r="B14" t="str">
            <v>PR</v>
          </cell>
          <cell r="C14">
            <v>7</v>
          </cell>
          <cell r="D14" t="str">
            <v>S</v>
          </cell>
          <cell r="E14" t="str">
            <v>DRAA2019</v>
          </cell>
          <cell r="F14">
            <v>201</v>
          </cell>
          <cell r="G14">
            <v>82</v>
          </cell>
          <cell r="H14">
            <v>36</v>
          </cell>
        </row>
        <row r="15">
          <cell r="A15" t="str">
            <v>AFOGADOS DA INGAZEIRA - PE</v>
          </cell>
          <cell r="B15" t="str">
            <v>PE</v>
          </cell>
          <cell r="C15">
            <v>5</v>
          </cell>
          <cell r="D15" t="str">
            <v>NE</v>
          </cell>
          <cell r="E15" t="str">
            <v>DRAA2019</v>
          </cell>
          <cell r="F15">
            <v>657</v>
          </cell>
          <cell r="G15">
            <v>392</v>
          </cell>
          <cell r="H15">
            <v>33</v>
          </cell>
        </row>
        <row r="16">
          <cell r="A16" t="str">
            <v>AFRÂNIO - PE</v>
          </cell>
          <cell r="B16" t="str">
            <v>PE</v>
          </cell>
          <cell r="C16">
            <v>6</v>
          </cell>
          <cell r="D16" t="str">
            <v>NE</v>
          </cell>
          <cell r="E16" t="str">
            <v>DRAA2019</v>
          </cell>
          <cell r="F16">
            <v>420</v>
          </cell>
          <cell r="G16">
            <v>67</v>
          </cell>
          <cell r="H16">
            <v>12</v>
          </cell>
        </row>
        <row r="17">
          <cell r="A17" t="str">
            <v>AFUÁ - PA</v>
          </cell>
          <cell r="B17" t="str">
            <v>PA</v>
          </cell>
          <cell r="C17">
            <v>8</v>
          </cell>
          <cell r="D17" t="str">
            <v>N</v>
          </cell>
          <cell r="E17" t="str">
            <v/>
          </cell>
          <cell r="F17" t="str">
            <v/>
          </cell>
          <cell r="G17" t="str">
            <v/>
          </cell>
          <cell r="H17" t="str">
            <v/>
          </cell>
        </row>
        <row r="18">
          <cell r="A18" t="str">
            <v>AGRESTINA - PE</v>
          </cell>
          <cell r="B18" t="str">
            <v>PE</v>
          </cell>
          <cell r="C18">
            <v>6</v>
          </cell>
          <cell r="D18" t="str">
            <v>NE</v>
          </cell>
          <cell r="E18" t="str">
            <v>DRAA2019</v>
          </cell>
          <cell r="F18">
            <v>462</v>
          </cell>
          <cell r="G18">
            <v>116</v>
          </cell>
          <cell r="H18">
            <v>0</v>
          </cell>
        </row>
        <row r="19">
          <cell r="A19" t="str">
            <v>AGRICOLÂNDIA - PI</v>
          </cell>
          <cell r="B19" t="str">
            <v>PI</v>
          </cell>
          <cell r="C19">
            <v>7</v>
          </cell>
          <cell r="D19" t="str">
            <v>NE</v>
          </cell>
          <cell r="E19" t="str">
            <v>DRAA2019</v>
          </cell>
          <cell r="F19">
            <v>109</v>
          </cell>
          <cell r="G19">
            <v>25</v>
          </cell>
          <cell r="H19">
            <v>1</v>
          </cell>
        </row>
        <row r="20">
          <cell r="A20" t="str">
            <v>ÁGUA BOA - MT</v>
          </cell>
          <cell r="B20" t="str">
            <v>MT</v>
          </cell>
          <cell r="C20">
            <v>6</v>
          </cell>
          <cell r="D20" t="str">
            <v>CO</v>
          </cell>
          <cell r="E20" t="str">
            <v>DRAA2019</v>
          </cell>
          <cell r="F20">
            <v>495</v>
          </cell>
          <cell r="G20">
            <v>61</v>
          </cell>
          <cell r="H20">
            <v>21</v>
          </cell>
        </row>
        <row r="21">
          <cell r="A21" t="str">
            <v>ÁGUA BRANCA - PB</v>
          </cell>
          <cell r="B21" t="str">
            <v>PB</v>
          </cell>
          <cell r="C21">
            <v>7</v>
          </cell>
          <cell r="D21" t="str">
            <v>NE</v>
          </cell>
          <cell r="E21" t="str">
            <v>DIPR12/2018</v>
          </cell>
          <cell r="F21">
            <v>345</v>
          </cell>
          <cell r="G21">
            <v>82</v>
          </cell>
          <cell r="H21">
            <v>15</v>
          </cell>
        </row>
        <row r="22">
          <cell r="A22" t="str">
            <v>ÁGUA BRANCA - PI</v>
          </cell>
          <cell r="B22" t="str">
            <v>PI</v>
          </cell>
          <cell r="C22">
            <v>7</v>
          </cell>
          <cell r="D22" t="str">
            <v>NE</v>
          </cell>
          <cell r="E22" t="str">
            <v>DIPR12/2018</v>
          </cell>
          <cell r="F22">
            <v>185</v>
          </cell>
          <cell r="G22">
            <v>56</v>
          </cell>
          <cell r="H22">
            <v>5</v>
          </cell>
        </row>
        <row r="23">
          <cell r="A23" t="str">
            <v>ÁGUA CLARA - MS</v>
          </cell>
          <cell r="B23" t="str">
            <v>MS</v>
          </cell>
          <cell r="C23">
            <v>6</v>
          </cell>
          <cell r="D23" t="str">
            <v>CO</v>
          </cell>
          <cell r="E23" t="str">
            <v>DIPR12/2018</v>
          </cell>
          <cell r="F23">
            <v>389</v>
          </cell>
          <cell r="G23">
            <v>4</v>
          </cell>
          <cell r="H23">
            <v>0</v>
          </cell>
        </row>
        <row r="24">
          <cell r="A24" t="str">
            <v>ÁGUA FRIA DE GOIÁS - GO</v>
          </cell>
          <cell r="B24" t="str">
            <v>GO</v>
          </cell>
          <cell r="C24">
            <v>7</v>
          </cell>
          <cell r="D24" t="str">
            <v>CO</v>
          </cell>
          <cell r="E24" t="str">
            <v>DRAA2019</v>
          </cell>
          <cell r="F24">
            <v>159</v>
          </cell>
          <cell r="G24">
            <v>27</v>
          </cell>
          <cell r="H24">
            <v>18</v>
          </cell>
        </row>
        <row r="25">
          <cell r="A25" t="str">
            <v>ÁGUA PRETA - PE</v>
          </cell>
          <cell r="B25" t="str">
            <v>PE</v>
          </cell>
          <cell r="C25">
            <v>6</v>
          </cell>
          <cell r="D25" t="str">
            <v>NE</v>
          </cell>
          <cell r="E25" t="str">
            <v>DIPR12/2018</v>
          </cell>
          <cell r="F25">
            <v>706</v>
          </cell>
          <cell r="G25">
            <v>223</v>
          </cell>
          <cell r="H25">
            <v>72</v>
          </cell>
        </row>
        <row r="26">
          <cell r="A26" t="str">
            <v>ÁGUA SANTA - RS</v>
          </cell>
          <cell r="B26" t="str">
            <v>RS</v>
          </cell>
          <cell r="C26">
            <v>7</v>
          </cell>
          <cell r="D26" t="str">
            <v>S</v>
          </cell>
          <cell r="E26" t="str">
            <v>DRAA2019</v>
          </cell>
          <cell r="F26">
            <v>155</v>
          </cell>
          <cell r="G26">
            <v>29</v>
          </cell>
          <cell r="H26">
            <v>5</v>
          </cell>
        </row>
        <row r="27">
          <cell r="A27" t="str">
            <v>ÁGUAS BELAS - PE</v>
          </cell>
          <cell r="B27" t="str">
            <v>PE</v>
          </cell>
          <cell r="C27">
            <v>5</v>
          </cell>
          <cell r="D27" t="str">
            <v>NE</v>
          </cell>
          <cell r="E27" t="str">
            <v>DIPR12/2018</v>
          </cell>
          <cell r="F27">
            <v>876</v>
          </cell>
          <cell r="G27">
            <v>309</v>
          </cell>
          <cell r="H27">
            <v>68</v>
          </cell>
        </row>
        <row r="28">
          <cell r="A28" t="str">
            <v>ÁGUAS DA PRATA - SP</v>
          </cell>
          <cell r="B28" t="str">
            <v>SP</v>
          </cell>
          <cell r="C28">
            <v>7</v>
          </cell>
          <cell r="D28" t="str">
            <v>SE</v>
          </cell>
          <cell r="E28" t="str">
            <v>DIPR08/2018</v>
          </cell>
          <cell r="F28">
            <v>239</v>
          </cell>
          <cell r="G28">
            <v>94</v>
          </cell>
          <cell r="H28">
            <v>38</v>
          </cell>
        </row>
        <row r="29">
          <cell r="A29" t="str">
            <v>ÁGUAS FORMOSAS - MG</v>
          </cell>
          <cell r="B29" t="str">
            <v>MG</v>
          </cell>
          <cell r="C29">
            <v>6</v>
          </cell>
          <cell r="D29" t="str">
            <v>SE</v>
          </cell>
          <cell r="E29" t="str">
            <v>DRAA2019</v>
          </cell>
          <cell r="F29">
            <v>402</v>
          </cell>
          <cell r="G29">
            <v>62</v>
          </cell>
          <cell r="H29">
            <v>18</v>
          </cell>
        </row>
        <row r="30">
          <cell r="A30" t="str">
            <v>ÁGUAS LINDAS DE GOIÁS - GO</v>
          </cell>
          <cell r="B30" t="str">
            <v>GO</v>
          </cell>
          <cell r="C30">
            <v>4</v>
          </cell>
          <cell r="D30" t="str">
            <v>CO</v>
          </cell>
          <cell r="E30" t="str">
            <v>DRAA2019</v>
          </cell>
          <cell r="F30">
            <v>2660</v>
          </cell>
          <cell r="G30">
            <v>156</v>
          </cell>
          <cell r="H30">
            <v>55</v>
          </cell>
        </row>
        <row r="31">
          <cell r="A31" t="str">
            <v>ÁGUAS MORNAS - SC</v>
          </cell>
          <cell r="B31" t="str">
            <v>SC</v>
          </cell>
          <cell r="C31">
            <v>7</v>
          </cell>
          <cell r="D31" t="str">
            <v>S</v>
          </cell>
          <cell r="E31" t="str">
            <v>DRAA2019</v>
          </cell>
          <cell r="F31">
            <v>129</v>
          </cell>
          <cell r="G31">
            <v>46</v>
          </cell>
          <cell r="H31">
            <v>17</v>
          </cell>
        </row>
        <row r="32">
          <cell r="A32" t="str">
            <v>AGUDO - RS</v>
          </cell>
          <cell r="B32" t="str">
            <v>RS</v>
          </cell>
          <cell r="C32">
            <v>6</v>
          </cell>
          <cell r="D32" t="str">
            <v>S</v>
          </cell>
          <cell r="E32" t="str">
            <v>DRAA2019</v>
          </cell>
          <cell r="F32">
            <v>396</v>
          </cell>
          <cell r="G32">
            <v>165</v>
          </cell>
          <cell r="H32">
            <v>37</v>
          </cell>
        </row>
        <row r="33">
          <cell r="A33" t="str">
            <v>ÁGUIA BRANCA - ES</v>
          </cell>
          <cell r="B33" t="str">
            <v>ES</v>
          </cell>
          <cell r="C33">
            <v>7</v>
          </cell>
          <cell r="D33" t="str">
            <v>SE</v>
          </cell>
          <cell r="E33" t="str">
            <v>DRAA2019</v>
          </cell>
          <cell r="F33">
            <v>229</v>
          </cell>
          <cell r="G33">
            <v>53</v>
          </cell>
          <cell r="H33">
            <v>14</v>
          </cell>
        </row>
        <row r="34">
          <cell r="A34" t="str">
            <v>AIUABA - CE</v>
          </cell>
          <cell r="B34" t="str">
            <v>CE</v>
          </cell>
          <cell r="C34">
            <v>8</v>
          </cell>
          <cell r="D34" t="str">
            <v>NE</v>
          </cell>
          <cell r="E34" t="str">
            <v>DIPR12/2018</v>
          </cell>
          <cell r="F34">
            <v>331</v>
          </cell>
          <cell r="G34">
            <v>0</v>
          </cell>
          <cell r="H34">
            <v>0</v>
          </cell>
        </row>
        <row r="35">
          <cell r="A35" t="str">
            <v>AJURICABA - RS</v>
          </cell>
          <cell r="B35" t="str">
            <v>RS</v>
          </cell>
          <cell r="C35">
            <v>7</v>
          </cell>
          <cell r="D35" t="str">
            <v>S</v>
          </cell>
          <cell r="E35" t="str">
            <v>DRAA2019</v>
          </cell>
          <cell r="F35">
            <v>236</v>
          </cell>
          <cell r="G35">
            <v>51</v>
          </cell>
          <cell r="H35">
            <v>13</v>
          </cell>
        </row>
        <row r="36">
          <cell r="A36" t="str">
            <v>ALAGOA - MG</v>
          </cell>
          <cell r="B36" t="str">
            <v>MG</v>
          </cell>
          <cell r="C36">
            <v>7</v>
          </cell>
          <cell r="D36" t="str">
            <v>SE</v>
          </cell>
          <cell r="E36" t="str">
            <v>DIPR12/2018</v>
          </cell>
          <cell r="F36">
            <v>144</v>
          </cell>
          <cell r="G36">
            <v>0</v>
          </cell>
          <cell r="H36">
            <v>0</v>
          </cell>
        </row>
        <row r="37">
          <cell r="A37" t="str">
            <v>ALAGOA NOVA - PB</v>
          </cell>
          <cell r="B37" t="str">
            <v>PB</v>
          </cell>
          <cell r="C37">
            <v>6</v>
          </cell>
          <cell r="D37" t="str">
            <v>NE</v>
          </cell>
          <cell r="E37" t="str">
            <v>DRAA2016</v>
          </cell>
          <cell r="F37">
            <v>518</v>
          </cell>
          <cell r="G37">
            <v>304</v>
          </cell>
          <cell r="H37">
            <v>42</v>
          </cell>
        </row>
        <row r="38">
          <cell r="A38" t="str">
            <v>ALAGOINHA - PB</v>
          </cell>
          <cell r="B38" t="str">
            <v>PB</v>
          </cell>
          <cell r="C38">
            <v>6</v>
          </cell>
          <cell r="D38" t="str">
            <v>NE</v>
          </cell>
          <cell r="E38" t="str">
            <v>DRAA2019</v>
          </cell>
          <cell r="F38">
            <v>368</v>
          </cell>
          <cell r="G38">
            <v>125</v>
          </cell>
          <cell r="H38">
            <v>24</v>
          </cell>
        </row>
        <row r="39">
          <cell r="A39" t="str">
            <v>ALAGOINHA - PE</v>
          </cell>
          <cell r="B39" t="str">
            <v>PE</v>
          </cell>
          <cell r="C39">
            <v>7</v>
          </cell>
          <cell r="D39" t="str">
            <v>NE</v>
          </cell>
          <cell r="E39" t="str">
            <v>DRAA2019</v>
          </cell>
          <cell r="F39">
            <v>258</v>
          </cell>
          <cell r="G39">
            <v>119</v>
          </cell>
          <cell r="H39">
            <v>19</v>
          </cell>
        </row>
        <row r="40">
          <cell r="A40" t="str">
            <v>ALCÂNTARA - MA</v>
          </cell>
          <cell r="B40" t="str">
            <v>MA</v>
          </cell>
          <cell r="C40">
            <v>8</v>
          </cell>
          <cell r="D40" t="str">
            <v>NE</v>
          </cell>
          <cell r="E40" t="str">
            <v/>
          </cell>
          <cell r="F40" t="str">
            <v/>
          </cell>
          <cell r="G40" t="str">
            <v/>
          </cell>
          <cell r="H40" t="str">
            <v/>
          </cell>
        </row>
        <row r="41">
          <cell r="A41" t="str">
            <v>ALDEIAS ALTAS - MA</v>
          </cell>
          <cell r="B41" t="str">
            <v>MA</v>
          </cell>
          <cell r="C41">
            <v>6</v>
          </cell>
          <cell r="D41" t="str">
            <v>NE</v>
          </cell>
          <cell r="E41" t="str">
            <v>DIPR12/2018</v>
          </cell>
          <cell r="F41">
            <v>654</v>
          </cell>
          <cell r="G41">
            <v>80</v>
          </cell>
          <cell r="H41">
            <v>16</v>
          </cell>
        </row>
        <row r="42">
          <cell r="A42" t="str">
            <v>ALECRIM - RS</v>
          </cell>
          <cell r="B42" t="str">
            <v>RS</v>
          </cell>
          <cell r="C42">
            <v>7</v>
          </cell>
          <cell r="D42" t="str">
            <v>S</v>
          </cell>
          <cell r="E42" t="str">
            <v>DRAA2019</v>
          </cell>
          <cell r="F42">
            <v>148</v>
          </cell>
          <cell r="G42">
            <v>80</v>
          </cell>
          <cell r="H42">
            <v>12</v>
          </cell>
        </row>
        <row r="43">
          <cell r="A43" t="str">
            <v>ALEGRE - ES</v>
          </cell>
          <cell r="B43" t="str">
            <v>ES</v>
          </cell>
          <cell r="C43">
            <v>5</v>
          </cell>
          <cell r="D43" t="str">
            <v>SE</v>
          </cell>
          <cell r="E43" t="str">
            <v>DRAA2019</v>
          </cell>
          <cell r="F43">
            <v>640</v>
          </cell>
          <cell r="G43">
            <v>340</v>
          </cell>
          <cell r="H43">
            <v>99</v>
          </cell>
        </row>
        <row r="44">
          <cell r="A44" t="str">
            <v>ALEGRETE - RS</v>
          </cell>
          <cell r="B44" t="str">
            <v>RS</v>
          </cell>
          <cell r="C44">
            <v>4</v>
          </cell>
          <cell r="D44" t="str">
            <v>S</v>
          </cell>
          <cell r="E44" t="str">
            <v>DRAA2019</v>
          </cell>
          <cell r="F44">
            <v>2032</v>
          </cell>
          <cell r="G44">
            <v>767</v>
          </cell>
          <cell r="H44">
            <v>183</v>
          </cell>
        </row>
        <row r="45">
          <cell r="A45" t="str">
            <v>ALEGRETE DO PIAUÍ - PI</v>
          </cell>
          <cell r="B45" t="str">
            <v>PI</v>
          </cell>
          <cell r="C45">
            <v>7</v>
          </cell>
          <cell r="D45" t="str">
            <v>NE</v>
          </cell>
          <cell r="E45" t="str">
            <v>DIPR12/2018</v>
          </cell>
          <cell r="F45">
            <v>109</v>
          </cell>
          <cell r="G45">
            <v>23</v>
          </cell>
          <cell r="H45">
            <v>2</v>
          </cell>
        </row>
        <row r="46">
          <cell r="A46" t="str">
            <v>ALEGRIA - RS</v>
          </cell>
          <cell r="B46" t="str">
            <v>RS</v>
          </cell>
          <cell r="C46">
            <v>7</v>
          </cell>
          <cell r="D46" t="str">
            <v>S</v>
          </cell>
          <cell r="E46" t="str">
            <v>DIPR12/2018</v>
          </cell>
          <cell r="F46">
            <v>155</v>
          </cell>
          <cell r="G46">
            <v>43</v>
          </cell>
          <cell r="H46">
            <v>7</v>
          </cell>
        </row>
        <row r="47">
          <cell r="A47" t="str">
            <v>ALÉM PARAÍBA - MG</v>
          </cell>
          <cell r="B47" t="str">
            <v>MG</v>
          </cell>
          <cell r="C47">
            <v>5</v>
          </cell>
          <cell r="D47" t="str">
            <v>SE</v>
          </cell>
          <cell r="E47" t="str">
            <v>DRAA2019</v>
          </cell>
          <cell r="F47">
            <v>843</v>
          </cell>
          <cell r="G47">
            <v>231</v>
          </cell>
          <cell r="H47">
            <v>55</v>
          </cell>
        </row>
        <row r="48">
          <cell r="A48" t="str">
            <v>ALEXANDRIA - RN</v>
          </cell>
          <cell r="B48" t="str">
            <v>RN</v>
          </cell>
          <cell r="C48">
            <v>6</v>
          </cell>
          <cell r="D48" t="str">
            <v>NE</v>
          </cell>
          <cell r="E48" t="str">
            <v>DRAA2015</v>
          </cell>
          <cell r="F48">
            <v>316</v>
          </cell>
          <cell r="G48">
            <v>204</v>
          </cell>
          <cell r="H48">
            <v>36</v>
          </cell>
        </row>
        <row r="49">
          <cell r="A49" t="str">
            <v>ALEXÂNIA - GO</v>
          </cell>
          <cell r="B49" t="str">
            <v>GO</v>
          </cell>
          <cell r="C49">
            <v>6</v>
          </cell>
          <cell r="D49" t="str">
            <v>CO</v>
          </cell>
          <cell r="E49" t="str">
            <v>DIPR12/2018</v>
          </cell>
          <cell r="F49">
            <v>707</v>
          </cell>
          <cell r="G49">
            <v>0</v>
          </cell>
          <cell r="H49">
            <v>0</v>
          </cell>
        </row>
        <row r="50">
          <cell r="A50" t="str">
            <v>ALGODÃO DE JANDAÍRA - PB</v>
          </cell>
          <cell r="B50" t="str">
            <v>PB</v>
          </cell>
          <cell r="C50">
            <v>7</v>
          </cell>
          <cell r="D50" t="str">
            <v>NE</v>
          </cell>
          <cell r="E50" t="str">
            <v>DRAA2016</v>
          </cell>
          <cell r="F50">
            <v>518</v>
          </cell>
          <cell r="G50">
            <v>304</v>
          </cell>
          <cell r="H50">
            <v>42</v>
          </cell>
        </row>
        <row r="51">
          <cell r="A51" t="str">
            <v>ALHANDRA - PB</v>
          </cell>
          <cell r="B51" t="str">
            <v>PB</v>
          </cell>
          <cell r="C51">
            <v>6</v>
          </cell>
          <cell r="D51" t="str">
            <v>NE</v>
          </cell>
          <cell r="E51" t="str">
            <v>DIPR12/2018</v>
          </cell>
          <cell r="F51">
            <v>803</v>
          </cell>
          <cell r="G51">
            <v>185</v>
          </cell>
          <cell r="H51">
            <v>41</v>
          </cell>
        </row>
        <row r="52">
          <cell r="A52" t="str">
            <v>ALIANÇA - PE</v>
          </cell>
          <cell r="B52" t="str">
            <v>PE</v>
          </cell>
          <cell r="C52">
            <v>5</v>
          </cell>
          <cell r="D52" t="str">
            <v>NE</v>
          </cell>
          <cell r="E52" t="str">
            <v>DRAA2019</v>
          </cell>
          <cell r="F52">
            <v>769</v>
          </cell>
          <cell r="G52">
            <v>0</v>
          </cell>
          <cell r="H52">
            <v>0</v>
          </cell>
        </row>
        <row r="53">
          <cell r="A53" t="str">
            <v>ALMIRANTE TAMANDARÉ - PR</v>
          </cell>
          <cell r="B53" t="str">
            <v>PR</v>
          </cell>
          <cell r="C53">
            <v>5</v>
          </cell>
          <cell r="D53" t="str">
            <v>S</v>
          </cell>
          <cell r="E53" t="str">
            <v>DRAA2019</v>
          </cell>
          <cell r="F53">
            <v>1410</v>
          </cell>
          <cell r="G53">
            <v>512</v>
          </cell>
          <cell r="H53">
            <v>116</v>
          </cell>
        </row>
        <row r="54">
          <cell r="A54" t="str">
            <v>ALOÂNDIA - GO</v>
          </cell>
          <cell r="B54" t="str">
            <v>GO</v>
          </cell>
          <cell r="C54">
            <v>7</v>
          </cell>
          <cell r="D54" t="str">
            <v>CO</v>
          </cell>
          <cell r="E54" t="str">
            <v>DIPR10/2018</v>
          </cell>
          <cell r="F54">
            <v>144</v>
          </cell>
          <cell r="G54">
            <v>0</v>
          </cell>
          <cell r="H54">
            <v>0</v>
          </cell>
        </row>
        <row r="55">
          <cell r="A55" t="str">
            <v>ALPERCATA - MG</v>
          </cell>
          <cell r="B55" t="str">
            <v>MG</v>
          </cell>
          <cell r="C55">
            <v>7</v>
          </cell>
          <cell r="D55" t="str">
            <v>SE</v>
          </cell>
          <cell r="E55" t="str">
            <v>DRAA2018</v>
          </cell>
          <cell r="F55">
            <v>213</v>
          </cell>
          <cell r="G55">
            <v>34</v>
          </cell>
          <cell r="H55">
            <v>0</v>
          </cell>
        </row>
        <row r="56">
          <cell r="A56" t="str">
            <v>ALPESTRE - RS</v>
          </cell>
          <cell r="B56" t="str">
            <v>RS</v>
          </cell>
          <cell r="C56">
            <v>7</v>
          </cell>
          <cell r="D56" t="str">
            <v>S</v>
          </cell>
          <cell r="E56" t="str">
            <v>DIPR12/2018</v>
          </cell>
          <cell r="F56">
            <v>232</v>
          </cell>
          <cell r="G56">
            <v>1</v>
          </cell>
          <cell r="H56">
            <v>0</v>
          </cell>
        </row>
        <row r="57">
          <cell r="A57" t="str">
            <v>ALTA FLORESTA - MT</v>
          </cell>
          <cell r="B57" t="str">
            <v>MT</v>
          </cell>
          <cell r="C57">
            <v>5</v>
          </cell>
          <cell r="D57" t="str">
            <v>CO</v>
          </cell>
          <cell r="E57" t="str">
            <v>DRAA2019</v>
          </cell>
          <cell r="F57">
            <v>1037</v>
          </cell>
          <cell r="G57">
            <v>134</v>
          </cell>
          <cell r="H57">
            <v>55</v>
          </cell>
        </row>
        <row r="58">
          <cell r="A58" t="str">
            <v>ALTAMIRA - PA</v>
          </cell>
          <cell r="B58" t="str">
            <v>PA</v>
          </cell>
          <cell r="C58">
            <v>5</v>
          </cell>
          <cell r="D58" t="str">
            <v>N</v>
          </cell>
          <cell r="E58" t="str">
            <v>DRAA2016</v>
          </cell>
          <cell r="F58">
            <v>1758</v>
          </cell>
          <cell r="G58">
            <v>238</v>
          </cell>
          <cell r="H58">
            <v>0</v>
          </cell>
        </row>
        <row r="59">
          <cell r="A59" t="str">
            <v>ALTAMIRA DO PARANÁ - PR</v>
          </cell>
          <cell r="B59" t="str">
            <v>PR</v>
          </cell>
          <cell r="C59">
            <v>7</v>
          </cell>
          <cell r="D59" t="str">
            <v>S</v>
          </cell>
          <cell r="E59" t="str">
            <v>DIPR12/2018</v>
          </cell>
          <cell r="F59">
            <v>217</v>
          </cell>
          <cell r="G59">
            <v>59</v>
          </cell>
          <cell r="H59">
            <v>28</v>
          </cell>
        </row>
        <row r="60">
          <cell r="A60" t="str">
            <v>ALTINHO - PE</v>
          </cell>
          <cell r="B60" t="str">
            <v>PE</v>
          </cell>
          <cell r="C60">
            <v>6</v>
          </cell>
          <cell r="D60" t="str">
            <v>NE</v>
          </cell>
          <cell r="E60" t="str">
            <v>DRAA2019</v>
          </cell>
          <cell r="F60">
            <v>372</v>
          </cell>
          <cell r="G60">
            <v>241</v>
          </cell>
          <cell r="H60">
            <v>29</v>
          </cell>
        </row>
        <row r="61">
          <cell r="A61" t="str">
            <v>ALTINÓPOLIS - SP</v>
          </cell>
          <cell r="B61" t="str">
            <v>SP</v>
          </cell>
          <cell r="C61">
            <v>6</v>
          </cell>
          <cell r="D61" t="str">
            <v>SE</v>
          </cell>
          <cell r="E61" t="str">
            <v>DIPR12/2018</v>
          </cell>
          <cell r="F61">
            <v>645</v>
          </cell>
          <cell r="G61">
            <v>117</v>
          </cell>
          <cell r="H61">
            <v>28</v>
          </cell>
        </row>
        <row r="62">
          <cell r="A62" t="str">
            <v>ALTO ALEGRE - RS</v>
          </cell>
          <cell r="B62" t="str">
            <v>RS</v>
          </cell>
          <cell r="C62">
            <v>7</v>
          </cell>
          <cell r="D62" t="str">
            <v>S</v>
          </cell>
          <cell r="E62" t="str">
            <v>DRAA2019</v>
          </cell>
          <cell r="F62">
            <v>97</v>
          </cell>
          <cell r="G62">
            <v>12</v>
          </cell>
          <cell r="H62">
            <v>3</v>
          </cell>
        </row>
        <row r="63">
          <cell r="A63" t="str">
            <v>ALTO ALEGRE DO PINDARÉ - MA</v>
          </cell>
          <cell r="B63" t="str">
            <v>MA</v>
          </cell>
          <cell r="C63">
            <v>8</v>
          </cell>
          <cell r="D63" t="str">
            <v>NE</v>
          </cell>
          <cell r="E63" t="str">
            <v/>
          </cell>
          <cell r="F63" t="str">
            <v/>
          </cell>
          <cell r="G63" t="str">
            <v/>
          </cell>
          <cell r="H63" t="str">
            <v/>
          </cell>
        </row>
        <row r="64">
          <cell r="A64" t="str">
            <v>ALTO ARAGUAIA - MT</v>
          </cell>
          <cell r="B64" t="str">
            <v>MT</v>
          </cell>
          <cell r="C64">
            <v>6</v>
          </cell>
          <cell r="D64" t="str">
            <v>CO</v>
          </cell>
          <cell r="E64" t="str">
            <v>DRAA2019</v>
          </cell>
          <cell r="F64">
            <v>675</v>
          </cell>
          <cell r="G64">
            <v>108</v>
          </cell>
          <cell r="H64">
            <v>31</v>
          </cell>
        </row>
        <row r="65">
          <cell r="A65" t="str">
            <v>ALTO FELIZ - RS</v>
          </cell>
          <cell r="B65" t="str">
            <v>RS</v>
          </cell>
          <cell r="C65">
            <v>7</v>
          </cell>
          <cell r="D65" t="str">
            <v>S</v>
          </cell>
          <cell r="E65" t="str">
            <v>DRAA2019</v>
          </cell>
          <cell r="F65">
            <v>132</v>
          </cell>
          <cell r="G65">
            <v>20</v>
          </cell>
          <cell r="H65">
            <v>3</v>
          </cell>
        </row>
        <row r="66">
          <cell r="A66" t="str">
            <v>ALTO PARAÍSO DE GOIÁS - GO</v>
          </cell>
          <cell r="B66" t="str">
            <v>GO</v>
          </cell>
          <cell r="C66">
            <v>7</v>
          </cell>
          <cell r="D66" t="str">
            <v>CO</v>
          </cell>
          <cell r="E66" t="str">
            <v>DIPR12/2018</v>
          </cell>
          <cell r="F66">
            <v>257</v>
          </cell>
          <cell r="G66">
            <v>71</v>
          </cell>
          <cell r="H66">
            <v>19</v>
          </cell>
        </row>
        <row r="67">
          <cell r="A67" t="str">
            <v>ALTO PARANÁ - PR</v>
          </cell>
          <cell r="B67" t="str">
            <v>PR</v>
          </cell>
          <cell r="C67">
            <v>6</v>
          </cell>
          <cell r="D67" t="str">
            <v>S</v>
          </cell>
          <cell r="E67" t="str">
            <v>DIPR12/2018</v>
          </cell>
          <cell r="F67">
            <v>380</v>
          </cell>
          <cell r="G67">
            <v>128</v>
          </cell>
          <cell r="H67">
            <v>31</v>
          </cell>
        </row>
        <row r="68">
          <cell r="A68" t="str">
            <v>ALTÔNIA - PR</v>
          </cell>
          <cell r="B68" t="str">
            <v>PR</v>
          </cell>
          <cell r="C68">
            <v>6</v>
          </cell>
          <cell r="D68" t="str">
            <v>S</v>
          </cell>
          <cell r="E68" t="str">
            <v>DRAA2018</v>
          </cell>
          <cell r="F68">
            <v>481</v>
          </cell>
          <cell r="G68">
            <v>200</v>
          </cell>
          <cell r="H68">
            <v>60</v>
          </cell>
        </row>
        <row r="69">
          <cell r="A69" t="str">
            <v>ALTOS - PI</v>
          </cell>
          <cell r="B69" t="str">
            <v>PI</v>
          </cell>
          <cell r="C69">
            <v>5</v>
          </cell>
          <cell r="D69" t="str">
            <v>NE</v>
          </cell>
          <cell r="E69" t="str">
            <v>DIPR06/2018</v>
          </cell>
          <cell r="F69">
            <v>930</v>
          </cell>
          <cell r="G69">
            <v>176</v>
          </cell>
          <cell r="H69">
            <v>18</v>
          </cell>
        </row>
        <row r="70">
          <cell r="A70" t="str">
            <v>ÁLVARO DE CARVALHO - SP</v>
          </cell>
          <cell r="B70" t="str">
            <v>SP</v>
          </cell>
          <cell r="C70">
            <v>7</v>
          </cell>
          <cell r="D70" t="str">
            <v>SE</v>
          </cell>
          <cell r="E70" t="str">
            <v>DIPR04/2018</v>
          </cell>
          <cell r="F70">
            <v>181</v>
          </cell>
          <cell r="G70">
            <v>38</v>
          </cell>
          <cell r="H70">
            <v>14</v>
          </cell>
        </row>
        <row r="71">
          <cell r="A71" t="str">
            <v>ALVINÓPOLIS - MG</v>
          </cell>
          <cell r="B71" t="str">
            <v>MG</v>
          </cell>
          <cell r="C71">
            <v>7</v>
          </cell>
          <cell r="D71" t="str">
            <v>SE</v>
          </cell>
          <cell r="E71" t="str">
            <v>DRAA2019</v>
          </cell>
          <cell r="F71">
            <v>349</v>
          </cell>
          <cell r="G71">
            <v>134</v>
          </cell>
          <cell r="H71">
            <v>16</v>
          </cell>
        </row>
        <row r="72">
          <cell r="A72" t="str">
            <v>ALVORADA - RS</v>
          </cell>
          <cell r="B72" t="str">
            <v>RS</v>
          </cell>
          <cell r="C72">
            <v>4</v>
          </cell>
          <cell r="D72" t="str">
            <v>S</v>
          </cell>
          <cell r="E72" t="str">
            <v>DIPR12/2018</v>
          </cell>
          <cell r="F72">
            <v>2789</v>
          </cell>
          <cell r="G72">
            <v>575</v>
          </cell>
          <cell r="H72">
            <v>98</v>
          </cell>
        </row>
        <row r="73">
          <cell r="A73" t="str">
            <v>ALVORADA DO NORTE - GO</v>
          </cell>
          <cell r="B73" t="str">
            <v>GO</v>
          </cell>
          <cell r="C73">
            <v>7</v>
          </cell>
          <cell r="D73" t="str">
            <v>CO</v>
          </cell>
          <cell r="E73" t="str">
            <v>DRAA2019</v>
          </cell>
          <cell r="F73">
            <v>364</v>
          </cell>
          <cell r="G73">
            <v>71</v>
          </cell>
          <cell r="H73">
            <v>11</v>
          </cell>
        </row>
        <row r="74">
          <cell r="A74" t="str">
            <v>ALVORADA D'OESTE - RO</v>
          </cell>
          <cell r="B74" t="str">
            <v>RO</v>
          </cell>
          <cell r="C74">
            <v>6</v>
          </cell>
          <cell r="D74" t="str">
            <v>N</v>
          </cell>
          <cell r="E74" t="str">
            <v>DRAA2019</v>
          </cell>
          <cell r="F74">
            <v>581</v>
          </cell>
          <cell r="G74">
            <v>37</v>
          </cell>
          <cell r="H74">
            <v>19</v>
          </cell>
        </row>
        <row r="75">
          <cell r="A75" t="str">
            <v>AMAMBAÍ - MS</v>
          </cell>
          <cell r="B75" t="str">
            <v>MS</v>
          </cell>
          <cell r="C75">
            <v>5</v>
          </cell>
          <cell r="D75" t="str">
            <v>CO</v>
          </cell>
          <cell r="E75" t="str">
            <v>DRAA2019</v>
          </cell>
          <cell r="F75">
            <v>1002</v>
          </cell>
          <cell r="G75">
            <v>241</v>
          </cell>
          <cell r="H75">
            <v>71</v>
          </cell>
        </row>
        <row r="76">
          <cell r="A76" t="str">
            <v>AMAPORÃ - PR</v>
          </cell>
          <cell r="B76" t="str">
            <v>PR</v>
          </cell>
          <cell r="C76">
            <v>7</v>
          </cell>
          <cell r="D76" t="str">
            <v>S</v>
          </cell>
          <cell r="E76" t="str">
            <v>DIPR12/2018</v>
          </cell>
          <cell r="F76">
            <v>284</v>
          </cell>
          <cell r="G76">
            <v>60</v>
          </cell>
          <cell r="H76">
            <v>6</v>
          </cell>
        </row>
        <row r="77">
          <cell r="A77" t="str">
            <v>AMARAJI - PE</v>
          </cell>
          <cell r="B77" t="str">
            <v>PE</v>
          </cell>
          <cell r="C77">
            <v>5</v>
          </cell>
          <cell r="D77" t="str">
            <v>NE</v>
          </cell>
          <cell r="E77" t="str">
            <v>DIPR12/2018</v>
          </cell>
          <cell r="F77">
            <v>1479</v>
          </cell>
          <cell r="G77">
            <v>0</v>
          </cell>
          <cell r="H77">
            <v>0</v>
          </cell>
        </row>
        <row r="78">
          <cell r="A78" t="str">
            <v>AMARANTE DO MARANHÃO - MA</v>
          </cell>
          <cell r="B78" t="str">
            <v>MA</v>
          </cell>
          <cell r="C78">
            <v>8</v>
          </cell>
          <cell r="D78" t="str">
            <v>NE</v>
          </cell>
          <cell r="E78" t="str">
            <v/>
          </cell>
          <cell r="F78" t="str">
            <v/>
          </cell>
          <cell r="G78" t="str">
            <v/>
          </cell>
          <cell r="H78" t="str">
            <v/>
          </cell>
        </row>
        <row r="79">
          <cell r="A79" t="str">
            <v>AMERICANA - SP</v>
          </cell>
          <cell r="B79" t="str">
            <v>SP</v>
          </cell>
          <cell r="C79">
            <v>4</v>
          </cell>
          <cell r="D79" t="str">
            <v>SE</v>
          </cell>
          <cell r="E79" t="str">
            <v>DRAA2019</v>
          </cell>
          <cell r="F79">
            <v>1080</v>
          </cell>
          <cell r="G79">
            <v>128</v>
          </cell>
          <cell r="H79">
            <v>33</v>
          </cell>
        </row>
        <row r="80">
          <cell r="A80" t="str">
            <v>AMETISTA DO SUL - RS</v>
          </cell>
          <cell r="B80" t="str">
            <v>RS</v>
          </cell>
          <cell r="C80">
            <v>7</v>
          </cell>
          <cell r="D80" t="str">
            <v>S</v>
          </cell>
          <cell r="E80" t="str">
            <v>DRAA2019</v>
          </cell>
          <cell r="F80">
            <v>212</v>
          </cell>
          <cell r="G80">
            <v>21</v>
          </cell>
          <cell r="H80">
            <v>14</v>
          </cell>
        </row>
        <row r="81">
          <cell r="A81" t="str">
            <v>AMONTADA - CE</v>
          </cell>
          <cell r="B81" t="str">
            <v>CE</v>
          </cell>
          <cell r="C81">
            <v>5</v>
          </cell>
          <cell r="D81" t="str">
            <v>NE</v>
          </cell>
          <cell r="E81" t="str">
            <v>DIPR12/2018</v>
          </cell>
          <cell r="F81">
            <v>1488</v>
          </cell>
          <cell r="G81">
            <v>202</v>
          </cell>
          <cell r="H81">
            <v>59</v>
          </cell>
        </row>
        <row r="82">
          <cell r="A82" t="str">
            <v>AMPÉRE - PR</v>
          </cell>
          <cell r="B82" t="str">
            <v>PR</v>
          </cell>
          <cell r="C82">
            <v>6</v>
          </cell>
          <cell r="D82" t="str">
            <v>S</v>
          </cell>
          <cell r="E82" t="str">
            <v>DRAA2019</v>
          </cell>
          <cell r="F82">
            <v>544</v>
          </cell>
          <cell r="G82">
            <v>20</v>
          </cell>
          <cell r="H82">
            <v>12</v>
          </cell>
        </row>
        <row r="83">
          <cell r="A83" t="str">
            <v>ANAJATUBA - MA</v>
          </cell>
          <cell r="B83" t="str">
            <v>MA</v>
          </cell>
          <cell r="C83">
            <v>8</v>
          </cell>
          <cell r="D83" t="str">
            <v>NE</v>
          </cell>
          <cell r="E83" t="str">
            <v/>
          </cell>
          <cell r="F83" t="str">
            <v/>
          </cell>
          <cell r="G83" t="str">
            <v/>
          </cell>
          <cell r="H83" t="str">
            <v/>
          </cell>
        </row>
        <row r="84">
          <cell r="A84" t="str">
            <v>ANANINDEUA - PA</v>
          </cell>
          <cell r="B84" t="str">
            <v>PA</v>
          </cell>
          <cell r="C84">
            <v>3</v>
          </cell>
          <cell r="D84" t="str">
            <v>N</v>
          </cell>
          <cell r="E84" t="str">
            <v>DRAA2019</v>
          </cell>
          <cell r="F84">
            <v>3372</v>
          </cell>
          <cell r="G84">
            <v>791</v>
          </cell>
          <cell r="H84">
            <v>109</v>
          </cell>
        </row>
        <row r="85">
          <cell r="A85" t="str">
            <v>ANÁPOLIS - GO</v>
          </cell>
          <cell r="B85" t="str">
            <v>GO</v>
          </cell>
          <cell r="C85">
            <v>3</v>
          </cell>
          <cell r="D85" t="str">
            <v>CO</v>
          </cell>
          <cell r="E85" t="str">
            <v>DRAA2019</v>
          </cell>
          <cell r="F85">
            <v>7150</v>
          </cell>
          <cell r="G85">
            <v>2272</v>
          </cell>
          <cell r="H85">
            <v>596</v>
          </cell>
        </row>
        <row r="86">
          <cell r="A86" t="str">
            <v>ANAPURUS - MA</v>
          </cell>
          <cell r="B86" t="str">
            <v>MA</v>
          </cell>
          <cell r="C86">
            <v>8</v>
          </cell>
          <cell r="D86" t="str">
            <v>NE</v>
          </cell>
          <cell r="E86" t="str">
            <v>DIPR12/2018</v>
          </cell>
          <cell r="F86">
            <v>603</v>
          </cell>
          <cell r="G86">
            <v>36</v>
          </cell>
          <cell r="H86">
            <v>0</v>
          </cell>
        </row>
        <row r="87">
          <cell r="A87" t="str">
            <v>ANCHIETA - ES</v>
          </cell>
          <cell r="B87" t="str">
            <v>ES</v>
          </cell>
          <cell r="C87">
            <v>5</v>
          </cell>
          <cell r="D87" t="str">
            <v>SE</v>
          </cell>
          <cell r="E87" t="str">
            <v>DRAA2019</v>
          </cell>
          <cell r="F87">
            <v>1510</v>
          </cell>
          <cell r="G87">
            <v>277</v>
          </cell>
          <cell r="H87">
            <v>57</v>
          </cell>
        </row>
        <row r="88">
          <cell r="A88" t="str">
            <v>ANDIRÁ - PR</v>
          </cell>
          <cell r="B88" t="str">
            <v>PR</v>
          </cell>
          <cell r="C88">
            <v>6</v>
          </cell>
          <cell r="D88" t="str">
            <v>S</v>
          </cell>
          <cell r="E88" t="str">
            <v>DIPR12/2018</v>
          </cell>
          <cell r="F88">
            <v>727</v>
          </cell>
          <cell r="G88">
            <v>3</v>
          </cell>
          <cell r="H88">
            <v>3</v>
          </cell>
        </row>
        <row r="89">
          <cell r="A89" t="str">
            <v>ANDRADAS - MG</v>
          </cell>
          <cell r="B89" t="str">
            <v>MG</v>
          </cell>
          <cell r="C89">
            <v>5</v>
          </cell>
          <cell r="D89" t="str">
            <v>SE</v>
          </cell>
          <cell r="E89" t="str">
            <v>DRAA2019</v>
          </cell>
          <cell r="F89">
            <v>928</v>
          </cell>
          <cell r="G89">
            <v>260</v>
          </cell>
          <cell r="H89">
            <v>84</v>
          </cell>
        </row>
        <row r="90">
          <cell r="A90" t="str">
            <v>ANGÉLICA - MS</v>
          </cell>
          <cell r="B90" t="str">
            <v>MS</v>
          </cell>
          <cell r="C90">
            <v>7</v>
          </cell>
          <cell r="D90" t="str">
            <v>CO</v>
          </cell>
          <cell r="E90" t="str">
            <v>DRAA2019</v>
          </cell>
          <cell r="F90">
            <v>385</v>
          </cell>
          <cell r="G90">
            <v>47</v>
          </cell>
          <cell r="H90">
            <v>12</v>
          </cell>
        </row>
        <row r="91">
          <cell r="A91" t="str">
            <v>ANGELIM - PE</v>
          </cell>
          <cell r="B91" t="str">
            <v>PE</v>
          </cell>
          <cell r="C91">
            <v>7</v>
          </cell>
          <cell r="D91" t="str">
            <v>NE</v>
          </cell>
          <cell r="E91" t="str">
            <v>DRAA2019</v>
          </cell>
          <cell r="F91">
            <v>199</v>
          </cell>
          <cell r="G91">
            <v>121</v>
          </cell>
          <cell r="H91">
            <v>17</v>
          </cell>
        </row>
        <row r="92">
          <cell r="A92" t="str">
            <v>ANGELINA - SC</v>
          </cell>
          <cell r="B92" t="str">
            <v>SC</v>
          </cell>
          <cell r="C92">
            <v>7</v>
          </cell>
          <cell r="D92" t="str">
            <v>S</v>
          </cell>
          <cell r="E92" t="str">
            <v>DRAA2019</v>
          </cell>
          <cell r="F92">
            <v>199</v>
          </cell>
          <cell r="G92">
            <v>45</v>
          </cell>
          <cell r="H92">
            <v>11</v>
          </cell>
        </row>
        <row r="93">
          <cell r="A93" t="str">
            <v>ANGICAL DO PIAUÍ - PI</v>
          </cell>
          <cell r="B93" t="str">
            <v>PI</v>
          </cell>
          <cell r="C93">
            <v>7</v>
          </cell>
          <cell r="D93" t="str">
            <v>NE</v>
          </cell>
          <cell r="E93" t="str">
            <v>DIPR12/2018</v>
          </cell>
          <cell r="F93">
            <v>175</v>
          </cell>
          <cell r="G93">
            <v>59</v>
          </cell>
          <cell r="H93">
            <v>5</v>
          </cell>
        </row>
        <row r="94">
          <cell r="A94" t="str">
            <v>ANGRA DOS REIS - RJ</v>
          </cell>
          <cell r="B94" t="str">
            <v>RJ</v>
          </cell>
          <cell r="C94">
            <v>3</v>
          </cell>
          <cell r="D94" t="str">
            <v>SE</v>
          </cell>
          <cell r="E94" t="str">
            <v>DIPR12/2018</v>
          </cell>
          <cell r="F94">
            <v>5881</v>
          </cell>
          <cell r="G94">
            <v>1258</v>
          </cell>
          <cell r="H94">
            <v>283</v>
          </cell>
        </row>
        <row r="95">
          <cell r="A95" t="str">
            <v>ÂNGULO - PR</v>
          </cell>
          <cell r="B95" t="str">
            <v>PR</v>
          </cell>
          <cell r="C95">
            <v>7</v>
          </cell>
          <cell r="D95" t="str">
            <v>S</v>
          </cell>
          <cell r="E95" t="str">
            <v>DRAA2019</v>
          </cell>
          <cell r="F95">
            <v>216</v>
          </cell>
          <cell r="G95">
            <v>32</v>
          </cell>
          <cell r="H95">
            <v>13</v>
          </cell>
        </row>
        <row r="96">
          <cell r="A96" t="str">
            <v>ANHANGUERA - GO</v>
          </cell>
          <cell r="B96" t="str">
            <v>GO</v>
          </cell>
          <cell r="C96">
            <v>7</v>
          </cell>
          <cell r="D96" t="str">
            <v>CO</v>
          </cell>
          <cell r="E96" t="str">
            <v>DRAA2019</v>
          </cell>
          <cell r="F96">
            <v>79</v>
          </cell>
          <cell r="G96">
            <v>52</v>
          </cell>
          <cell r="H96">
            <v>13</v>
          </cell>
        </row>
        <row r="97">
          <cell r="A97" t="str">
            <v>ANICUNS - GO</v>
          </cell>
          <cell r="B97" t="str">
            <v>GO</v>
          </cell>
          <cell r="C97">
            <v>6</v>
          </cell>
          <cell r="D97" t="str">
            <v>CO</v>
          </cell>
          <cell r="E97" t="str">
            <v>DIPR02/2018</v>
          </cell>
          <cell r="F97">
            <v>450</v>
          </cell>
          <cell r="G97">
            <v>7</v>
          </cell>
          <cell r="H97">
            <v>0</v>
          </cell>
        </row>
        <row r="98">
          <cell r="A98" t="str">
            <v>ANITÁPOLIS - SC</v>
          </cell>
          <cell r="B98" t="str">
            <v>SC</v>
          </cell>
          <cell r="C98">
            <v>7</v>
          </cell>
          <cell r="D98" t="str">
            <v>S</v>
          </cell>
          <cell r="E98" t="str">
            <v>DRAA2019</v>
          </cell>
          <cell r="F98">
            <v>115</v>
          </cell>
          <cell r="G98">
            <v>47</v>
          </cell>
          <cell r="H98">
            <v>14</v>
          </cell>
        </row>
        <row r="99">
          <cell r="A99" t="str">
            <v>ANTA GORDA - RS</v>
          </cell>
          <cell r="B99" t="str">
            <v>RS</v>
          </cell>
          <cell r="C99">
            <v>7</v>
          </cell>
          <cell r="D99" t="str">
            <v>S</v>
          </cell>
          <cell r="E99" t="str">
            <v>DRAA2019</v>
          </cell>
          <cell r="F99">
            <v>141</v>
          </cell>
          <cell r="G99">
            <v>50</v>
          </cell>
          <cell r="H99">
            <v>12</v>
          </cell>
        </row>
        <row r="100">
          <cell r="A100" t="str">
            <v>ANTÔNIO ALMEIDA - PI</v>
          </cell>
          <cell r="B100" t="str">
            <v>PI</v>
          </cell>
          <cell r="C100">
            <v>7</v>
          </cell>
          <cell r="D100" t="str">
            <v>NE</v>
          </cell>
          <cell r="E100" t="str">
            <v>DRAA2019</v>
          </cell>
          <cell r="F100">
            <v>155</v>
          </cell>
          <cell r="G100">
            <v>38</v>
          </cell>
          <cell r="H100">
            <v>15</v>
          </cell>
        </row>
        <row r="101">
          <cell r="A101" t="str">
            <v>ANTÔNIO CARLOS - SC</v>
          </cell>
          <cell r="B101" t="str">
            <v>SC</v>
          </cell>
          <cell r="C101">
            <v>7</v>
          </cell>
          <cell r="D101" t="str">
            <v>S</v>
          </cell>
          <cell r="E101" t="str">
            <v>DRAA2019</v>
          </cell>
          <cell r="F101">
            <v>286</v>
          </cell>
          <cell r="G101">
            <v>69</v>
          </cell>
          <cell r="H101">
            <v>15</v>
          </cell>
        </row>
        <row r="102">
          <cell r="A102" t="str">
            <v>ANTÔNIO GONÇALVES - BA</v>
          </cell>
          <cell r="B102" t="str">
            <v>BA</v>
          </cell>
          <cell r="C102">
            <v>8</v>
          </cell>
          <cell r="D102" t="str">
            <v>NE</v>
          </cell>
          <cell r="E102" t="str">
            <v/>
          </cell>
          <cell r="F102" t="str">
            <v/>
          </cell>
          <cell r="G102" t="str">
            <v/>
          </cell>
          <cell r="H102" t="str">
            <v/>
          </cell>
        </row>
        <row r="103">
          <cell r="A103" t="str">
            <v>ANTÔNIO JOÃO - MS</v>
          </cell>
          <cell r="B103" t="str">
            <v>MS</v>
          </cell>
          <cell r="C103">
            <v>7</v>
          </cell>
          <cell r="D103" t="str">
            <v>CO</v>
          </cell>
          <cell r="E103" t="str">
            <v>DRAA2019</v>
          </cell>
          <cell r="F103">
            <v>243</v>
          </cell>
          <cell r="G103">
            <v>67</v>
          </cell>
          <cell r="H103">
            <v>30</v>
          </cell>
        </row>
        <row r="104">
          <cell r="A104" t="str">
            <v>ANTÔNIO PRADO - RS</v>
          </cell>
          <cell r="B104" t="str">
            <v>RS</v>
          </cell>
          <cell r="C104">
            <v>7</v>
          </cell>
          <cell r="D104" t="str">
            <v>S</v>
          </cell>
          <cell r="E104" t="str">
            <v>DRAA2019</v>
          </cell>
          <cell r="F104">
            <v>322</v>
          </cell>
          <cell r="G104">
            <v>83</v>
          </cell>
          <cell r="H104">
            <v>26</v>
          </cell>
        </row>
        <row r="105">
          <cell r="A105" t="str">
            <v>APARECIDA DE GOIÂNIA - GO</v>
          </cell>
          <cell r="B105" t="str">
            <v>GO</v>
          </cell>
          <cell r="C105">
            <v>3</v>
          </cell>
          <cell r="D105" t="str">
            <v>CO</v>
          </cell>
          <cell r="E105" t="str">
            <v>DIPR12/2018</v>
          </cell>
          <cell r="F105">
            <v>6744</v>
          </cell>
          <cell r="G105">
            <v>613</v>
          </cell>
          <cell r="H105">
            <v>176</v>
          </cell>
        </row>
        <row r="106">
          <cell r="A106" t="str">
            <v>APARECIDA DO RIO DOCE - GO</v>
          </cell>
          <cell r="B106" t="str">
            <v>GO</v>
          </cell>
          <cell r="C106">
            <v>7</v>
          </cell>
          <cell r="D106" t="str">
            <v>CO</v>
          </cell>
          <cell r="E106" t="str">
            <v>DRAA2019</v>
          </cell>
          <cell r="F106">
            <v>182</v>
          </cell>
          <cell r="G106">
            <v>55</v>
          </cell>
          <cell r="H106">
            <v>7</v>
          </cell>
        </row>
        <row r="107">
          <cell r="A107" t="str">
            <v>APARECIDA DO TABOADO - MS</v>
          </cell>
          <cell r="B107" t="str">
            <v>MS</v>
          </cell>
          <cell r="C107">
            <v>6</v>
          </cell>
          <cell r="D107" t="str">
            <v>CO</v>
          </cell>
          <cell r="E107" t="str">
            <v>DIPR12/2018</v>
          </cell>
          <cell r="F107">
            <v>730</v>
          </cell>
          <cell r="G107">
            <v>19</v>
          </cell>
          <cell r="H107">
            <v>3</v>
          </cell>
        </row>
        <row r="108">
          <cell r="A108" t="str">
            <v>APARECIDA D'OESTE - SP</v>
          </cell>
          <cell r="B108" t="str">
            <v>SP</v>
          </cell>
          <cell r="C108">
            <v>7</v>
          </cell>
          <cell r="D108" t="str">
            <v>SE</v>
          </cell>
          <cell r="E108" t="str">
            <v>DIPR12/2018</v>
          </cell>
          <cell r="F108">
            <v>195</v>
          </cell>
          <cell r="G108">
            <v>46</v>
          </cell>
          <cell r="H108">
            <v>19</v>
          </cell>
        </row>
        <row r="109">
          <cell r="A109" t="str">
            <v>APERIBÉ - RJ</v>
          </cell>
          <cell r="B109" t="str">
            <v>RJ</v>
          </cell>
          <cell r="C109">
            <v>6</v>
          </cell>
          <cell r="D109" t="str">
            <v>SE</v>
          </cell>
          <cell r="E109" t="str">
            <v>DIPR12/2018</v>
          </cell>
          <cell r="F109">
            <v>610</v>
          </cell>
          <cell r="G109">
            <v>0</v>
          </cell>
          <cell r="H109">
            <v>0</v>
          </cell>
        </row>
        <row r="110">
          <cell r="A110" t="str">
            <v>APIACÁS - MT</v>
          </cell>
          <cell r="B110" t="str">
            <v>MT</v>
          </cell>
          <cell r="C110">
            <v>7</v>
          </cell>
          <cell r="D110" t="str">
            <v>CO</v>
          </cell>
          <cell r="E110" t="str">
            <v>DRAA2019</v>
          </cell>
          <cell r="F110">
            <v>228</v>
          </cell>
          <cell r="G110">
            <v>31</v>
          </cell>
          <cell r="H110">
            <v>3</v>
          </cell>
        </row>
        <row r="111">
          <cell r="A111" t="str">
            <v>AQUIDAUANA - MS</v>
          </cell>
          <cell r="B111" t="str">
            <v>MS</v>
          </cell>
          <cell r="C111">
            <v>5</v>
          </cell>
          <cell r="D111" t="str">
            <v>CO</v>
          </cell>
          <cell r="E111" t="str">
            <v>DIPR12/2018</v>
          </cell>
          <cell r="F111">
            <v>1369</v>
          </cell>
          <cell r="G111">
            <v>199</v>
          </cell>
          <cell r="H111">
            <v>97</v>
          </cell>
        </row>
        <row r="112">
          <cell r="A112" t="str">
            <v>ARACAJU - SE</v>
          </cell>
          <cell r="B112" t="str">
            <v>SE</v>
          </cell>
          <cell r="C112">
            <v>2</v>
          </cell>
          <cell r="D112" t="str">
            <v>NE</v>
          </cell>
          <cell r="E112" t="str">
            <v>DIPR12/2018</v>
          </cell>
          <cell r="F112">
            <v>6686</v>
          </cell>
          <cell r="G112">
            <v>4214</v>
          </cell>
          <cell r="H112">
            <v>764</v>
          </cell>
        </row>
        <row r="113">
          <cell r="A113" t="str">
            <v>ARAÇARIGUAMA - SP</v>
          </cell>
          <cell r="B113" t="str">
            <v>SP</v>
          </cell>
          <cell r="C113">
            <v>6</v>
          </cell>
          <cell r="D113" t="str">
            <v>SE</v>
          </cell>
          <cell r="E113" t="str">
            <v>DIPR12/2018</v>
          </cell>
          <cell r="F113">
            <v>593</v>
          </cell>
          <cell r="G113">
            <v>75</v>
          </cell>
          <cell r="H113">
            <v>19</v>
          </cell>
        </row>
        <row r="114">
          <cell r="A114" t="str">
            <v>ARACATI - CE</v>
          </cell>
          <cell r="B114" t="str">
            <v>CE</v>
          </cell>
          <cell r="C114">
            <v>5</v>
          </cell>
          <cell r="D114" t="str">
            <v>NE</v>
          </cell>
          <cell r="E114" t="str">
            <v>DIPR12/2018</v>
          </cell>
          <cell r="F114">
            <v>912</v>
          </cell>
          <cell r="G114">
            <v>434</v>
          </cell>
          <cell r="H114">
            <v>100</v>
          </cell>
        </row>
        <row r="115">
          <cell r="A115" t="str">
            <v>ARACOIABA - CE</v>
          </cell>
          <cell r="B115" t="str">
            <v>CE</v>
          </cell>
          <cell r="C115">
            <v>5</v>
          </cell>
          <cell r="D115" t="str">
            <v>NE</v>
          </cell>
          <cell r="E115" t="str">
            <v>DIPR12/2018</v>
          </cell>
          <cell r="F115">
            <v>916</v>
          </cell>
          <cell r="G115">
            <v>242</v>
          </cell>
          <cell r="H115">
            <v>25</v>
          </cell>
        </row>
        <row r="116">
          <cell r="A116" t="str">
            <v>ARAÇOIABA - PE</v>
          </cell>
          <cell r="B116" t="str">
            <v>PE</v>
          </cell>
          <cell r="C116">
            <v>6</v>
          </cell>
          <cell r="D116" t="str">
            <v>NE</v>
          </cell>
          <cell r="E116" t="str">
            <v>DRAA2019</v>
          </cell>
          <cell r="F116">
            <v>389</v>
          </cell>
          <cell r="G116">
            <v>41</v>
          </cell>
          <cell r="H116">
            <v>10</v>
          </cell>
        </row>
        <row r="117">
          <cell r="A117" t="str">
            <v>ARACRUZ - ES</v>
          </cell>
          <cell r="B117" t="str">
            <v>ES</v>
          </cell>
          <cell r="C117">
            <v>4</v>
          </cell>
          <cell r="D117" t="str">
            <v>SE</v>
          </cell>
          <cell r="E117" t="str">
            <v>DRAA2019</v>
          </cell>
          <cell r="F117">
            <v>2452</v>
          </cell>
          <cell r="G117">
            <v>1084</v>
          </cell>
          <cell r="H117">
            <v>247</v>
          </cell>
        </row>
        <row r="118">
          <cell r="A118" t="str">
            <v>ARAÇU - GO</v>
          </cell>
          <cell r="B118" t="str">
            <v>GO</v>
          </cell>
          <cell r="C118">
            <v>7</v>
          </cell>
          <cell r="D118" t="str">
            <v>CO</v>
          </cell>
          <cell r="E118" t="str">
            <v>DRAA2019</v>
          </cell>
          <cell r="F118">
            <v>107</v>
          </cell>
          <cell r="G118">
            <v>36</v>
          </cell>
          <cell r="H118">
            <v>14</v>
          </cell>
        </row>
        <row r="119">
          <cell r="A119" t="str">
            <v>ARAGOIÂNIA - GO</v>
          </cell>
          <cell r="B119" t="str">
            <v>GO</v>
          </cell>
          <cell r="C119">
            <v>7</v>
          </cell>
          <cell r="D119" t="str">
            <v>CO</v>
          </cell>
          <cell r="E119" t="str">
            <v>DRAA2019</v>
          </cell>
          <cell r="F119">
            <v>263</v>
          </cell>
          <cell r="G119">
            <v>55</v>
          </cell>
          <cell r="H119">
            <v>9</v>
          </cell>
        </row>
        <row r="120">
          <cell r="A120" t="str">
            <v>ARAGUACEMA - TO</v>
          </cell>
          <cell r="B120" t="str">
            <v>TO</v>
          </cell>
          <cell r="C120">
            <v>7</v>
          </cell>
          <cell r="D120" t="str">
            <v>N</v>
          </cell>
          <cell r="E120" t="str">
            <v>DRAA2019</v>
          </cell>
          <cell r="F120">
            <v>258</v>
          </cell>
          <cell r="G120">
            <v>10</v>
          </cell>
          <cell r="H120">
            <v>6</v>
          </cell>
        </row>
        <row r="121">
          <cell r="A121" t="str">
            <v>ARAGUAIANA - MT</v>
          </cell>
          <cell r="B121" t="str">
            <v>MT</v>
          </cell>
          <cell r="C121">
            <v>7</v>
          </cell>
          <cell r="D121" t="str">
            <v>CO</v>
          </cell>
          <cell r="E121" t="str">
            <v>DRAA2019</v>
          </cell>
          <cell r="F121">
            <v>203</v>
          </cell>
          <cell r="G121">
            <v>13</v>
          </cell>
          <cell r="H121">
            <v>2</v>
          </cell>
        </row>
        <row r="122">
          <cell r="A122" t="str">
            <v>ARAGUAÍNA - TO</v>
          </cell>
          <cell r="B122" t="str">
            <v>TO</v>
          </cell>
          <cell r="C122">
            <v>4</v>
          </cell>
          <cell r="D122" t="str">
            <v>N</v>
          </cell>
          <cell r="E122" t="str">
            <v>DRAA2019</v>
          </cell>
          <cell r="F122">
            <v>2405</v>
          </cell>
          <cell r="G122">
            <v>357</v>
          </cell>
          <cell r="H122">
            <v>65</v>
          </cell>
        </row>
        <row r="123">
          <cell r="A123" t="str">
            <v>ARAGUAINHA - MT</v>
          </cell>
          <cell r="B123" t="str">
            <v>MT</v>
          </cell>
          <cell r="C123">
            <v>8</v>
          </cell>
          <cell r="D123" t="str">
            <v>CO</v>
          </cell>
          <cell r="E123" t="str">
            <v>DRAA2019</v>
          </cell>
          <cell r="F123">
            <v>158</v>
          </cell>
          <cell r="G123">
            <v>38</v>
          </cell>
          <cell r="H123">
            <v>9</v>
          </cell>
        </row>
        <row r="124">
          <cell r="A124" t="str">
            <v>ARAGUATINS - TO</v>
          </cell>
          <cell r="B124" t="str">
            <v>TO</v>
          </cell>
          <cell r="C124">
            <v>6</v>
          </cell>
          <cell r="D124" t="str">
            <v>N</v>
          </cell>
          <cell r="E124" t="str">
            <v>DRAA2019</v>
          </cell>
          <cell r="F124">
            <v>750</v>
          </cell>
          <cell r="G124">
            <v>51</v>
          </cell>
          <cell r="H124">
            <v>17</v>
          </cell>
        </row>
        <row r="125">
          <cell r="A125" t="str">
            <v>ARAL MOREIRA - MS</v>
          </cell>
          <cell r="B125" t="str">
            <v>MS</v>
          </cell>
          <cell r="C125">
            <v>7</v>
          </cell>
          <cell r="D125" t="str">
            <v>CO</v>
          </cell>
          <cell r="E125" t="str">
            <v>DRAA2019</v>
          </cell>
          <cell r="F125">
            <v>316</v>
          </cell>
          <cell r="G125">
            <v>45</v>
          </cell>
          <cell r="H125">
            <v>19</v>
          </cell>
        </row>
        <row r="126">
          <cell r="A126" t="str">
            <v>ARANDU - SP</v>
          </cell>
          <cell r="B126" t="str">
            <v>SP</v>
          </cell>
          <cell r="C126">
            <v>7</v>
          </cell>
          <cell r="D126" t="str">
            <v>SE</v>
          </cell>
          <cell r="E126" t="str">
            <v>DRAA2019</v>
          </cell>
          <cell r="F126">
            <v>368</v>
          </cell>
          <cell r="G126">
            <v>75</v>
          </cell>
          <cell r="H126">
            <v>12</v>
          </cell>
        </row>
        <row r="127">
          <cell r="A127" t="str">
            <v>ARAPIRACA - AL</v>
          </cell>
          <cell r="B127" t="str">
            <v>AL</v>
          </cell>
          <cell r="C127">
            <v>3</v>
          </cell>
          <cell r="D127" t="str">
            <v>NE</v>
          </cell>
          <cell r="E127" t="str">
            <v>DRAA2019</v>
          </cell>
          <cell r="F127">
            <v>4611</v>
          </cell>
          <cell r="G127">
            <v>1833</v>
          </cell>
          <cell r="H127">
            <v>469</v>
          </cell>
        </row>
        <row r="128">
          <cell r="A128" t="str">
            <v>ARAPONGA - MG</v>
          </cell>
          <cell r="B128" t="str">
            <v>MG</v>
          </cell>
          <cell r="C128">
            <v>7</v>
          </cell>
          <cell r="D128" t="str">
            <v>SE</v>
          </cell>
          <cell r="E128" t="str">
            <v>DIPR12/2018</v>
          </cell>
          <cell r="F128">
            <v>123</v>
          </cell>
          <cell r="G128">
            <v>0</v>
          </cell>
          <cell r="H128">
            <v>0</v>
          </cell>
        </row>
        <row r="129">
          <cell r="A129" t="str">
            <v>ARAPONGAS - PR</v>
          </cell>
          <cell r="B129" t="str">
            <v>PR</v>
          </cell>
          <cell r="C129">
            <v>4</v>
          </cell>
          <cell r="D129" t="str">
            <v>S</v>
          </cell>
          <cell r="E129" t="str">
            <v>DRAA2019</v>
          </cell>
          <cell r="F129">
            <v>2599</v>
          </cell>
          <cell r="G129">
            <v>804</v>
          </cell>
          <cell r="H129">
            <v>206</v>
          </cell>
        </row>
        <row r="130">
          <cell r="A130" t="str">
            <v>ARAPORÃ - MG</v>
          </cell>
          <cell r="B130" t="str">
            <v>MG</v>
          </cell>
          <cell r="C130">
            <v>6</v>
          </cell>
          <cell r="D130" t="str">
            <v>SE</v>
          </cell>
          <cell r="E130" t="str">
            <v>DIPR12/2018</v>
          </cell>
          <cell r="F130">
            <v>463</v>
          </cell>
          <cell r="G130">
            <v>0</v>
          </cell>
          <cell r="H130">
            <v>0</v>
          </cell>
        </row>
        <row r="131">
          <cell r="A131" t="str">
            <v>ARAPOTI - PR</v>
          </cell>
          <cell r="B131" t="str">
            <v>PR</v>
          </cell>
          <cell r="C131">
            <v>6</v>
          </cell>
          <cell r="D131" t="str">
            <v>S</v>
          </cell>
          <cell r="E131" t="str">
            <v>DIPR12/2018</v>
          </cell>
          <cell r="F131">
            <v>705</v>
          </cell>
          <cell r="G131">
            <v>269</v>
          </cell>
          <cell r="H131">
            <v>58</v>
          </cell>
        </row>
        <row r="132">
          <cell r="A132" t="str">
            <v>ARAPUTANGA - MT</v>
          </cell>
          <cell r="B132" t="str">
            <v>MT</v>
          </cell>
          <cell r="C132">
            <v>7</v>
          </cell>
          <cell r="D132" t="str">
            <v>CO</v>
          </cell>
          <cell r="E132" t="str">
            <v>DRAA2019</v>
          </cell>
          <cell r="F132">
            <v>371</v>
          </cell>
          <cell r="G132">
            <v>58</v>
          </cell>
          <cell r="H132">
            <v>21</v>
          </cell>
        </row>
        <row r="133">
          <cell r="A133" t="str">
            <v>ARAQUARI - SC</v>
          </cell>
          <cell r="B133" t="str">
            <v>SC</v>
          </cell>
          <cell r="C133">
            <v>6</v>
          </cell>
          <cell r="D133" t="str">
            <v>S</v>
          </cell>
          <cell r="E133" t="str">
            <v>DRAA2019</v>
          </cell>
          <cell r="F133">
            <v>765</v>
          </cell>
          <cell r="G133">
            <v>89</v>
          </cell>
          <cell r="H133">
            <v>27</v>
          </cell>
        </row>
        <row r="134">
          <cell r="A134" t="str">
            <v>ARARA - PB</v>
          </cell>
          <cell r="B134" t="str">
            <v>PB</v>
          </cell>
          <cell r="C134">
            <v>8</v>
          </cell>
          <cell r="D134" t="str">
            <v>NE</v>
          </cell>
          <cell r="E134" t="str">
            <v>DRAA2017</v>
          </cell>
          <cell r="F134">
            <v>380</v>
          </cell>
          <cell r="G134">
            <v>121</v>
          </cell>
          <cell r="H134">
            <v>24</v>
          </cell>
        </row>
        <row r="135">
          <cell r="A135" t="str">
            <v>ARARAS - SP</v>
          </cell>
          <cell r="B135" t="str">
            <v>SP</v>
          </cell>
          <cell r="C135">
            <v>3</v>
          </cell>
          <cell r="D135" t="str">
            <v>SE</v>
          </cell>
          <cell r="E135" t="str">
            <v>DIPR12/2018</v>
          </cell>
          <cell r="F135">
            <v>4102</v>
          </cell>
          <cell r="G135">
            <v>1119</v>
          </cell>
          <cell r="H135">
            <v>354</v>
          </cell>
        </row>
        <row r="136">
          <cell r="A136" t="str">
            <v>ARARIPE - CE</v>
          </cell>
          <cell r="B136" t="str">
            <v>CE</v>
          </cell>
          <cell r="C136">
            <v>5</v>
          </cell>
          <cell r="D136" t="str">
            <v>NE</v>
          </cell>
          <cell r="E136" t="str">
            <v>DRAA2019</v>
          </cell>
          <cell r="F136">
            <v>753</v>
          </cell>
          <cell r="G136">
            <v>117</v>
          </cell>
          <cell r="H136">
            <v>16</v>
          </cell>
        </row>
        <row r="137">
          <cell r="A137" t="str">
            <v>ARARIPINA - PE</v>
          </cell>
          <cell r="B137" t="str">
            <v>PE</v>
          </cell>
          <cell r="C137">
            <v>8</v>
          </cell>
          <cell r="D137" t="str">
            <v>NE</v>
          </cell>
          <cell r="E137" t="str">
            <v>DIPR12/2018</v>
          </cell>
          <cell r="F137">
            <v>1764</v>
          </cell>
          <cell r="G137">
            <v>495</v>
          </cell>
          <cell r="H137">
            <v>109</v>
          </cell>
        </row>
        <row r="138">
          <cell r="A138" t="str">
            <v>ARARUAMA - RJ</v>
          </cell>
          <cell r="B138" t="str">
            <v>RJ</v>
          </cell>
          <cell r="C138">
            <v>4</v>
          </cell>
          <cell r="D138" t="str">
            <v>SE</v>
          </cell>
          <cell r="E138" t="str">
            <v>DIPR12/2018</v>
          </cell>
          <cell r="F138">
            <v>3006</v>
          </cell>
          <cell r="G138">
            <v>903</v>
          </cell>
          <cell r="H138">
            <v>251</v>
          </cell>
        </row>
        <row r="139">
          <cell r="A139" t="str">
            <v>ARATIBA - RS</v>
          </cell>
          <cell r="B139" t="str">
            <v>RS</v>
          </cell>
          <cell r="C139">
            <v>7</v>
          </cell>
          <cell r="D139" t="str">
            <v>S</v>
          </cell>
          <cell r="E139" t="str">
            <v>DRAA2019</v>
          </cell>
          <cell r="F139">
            <v>240</v>
          </cell>
          <cell r="G139">
            <v>40</v>
          </cell>
          <cell r="H139">
            <v>5</v>
          </cell>
        </row>
        <row r="140">
          <cell r="A140" t="str">
            <v>ARAUCÁRIA - PR</v>
          </cell>
          <cell r="B140" t="str">
            <v>PR</v>
          </cell>
          <cell r="C140">
            <v>3</v>
          </cell>
          <cell r="D140" t="str">
            <v>S</v>
          </cell>
          <cell r="E140" t="str">
            <v>DRAA2019</v>
          </cell>
          <cell r="F140">
            <v>4579</v>
          </cell>
          <cell r="G140">
            <v>1263</v>
          </cell>
          <cell r="H140">
            <v>207</v>
          </cell>
        </row>
        <row r="141">
          <cell r="A141" t="str">
            <v>ARAXÁ - MG</v>
          </cell>
          <cell r="B141" t="str">
            <v>MG</v>
          </cell>
          <cell r="C141">
            <v>4</v>
          </cell>
          <cell r="D141" t="str">
            <v>SE</v>
          </cell>
          <cell r="E141" t="str">
            <v>DRAA2019</v>
          </cell>
          <cell r="F141">
            <v>2233</v>
          </cell>
          <cell r="G141">
            <v>720</v>
          </cell>
          <cell r="H141">
            <v>181</v>
          </cell>
        </row>
        <row r="142">
          <cell r="A142" t="str">
            <v>ARCEBURGO - MG</v>
          </cell>
          <cell r="B142" t="str">
            <v>MG</v>
          </cell>
          <cell r="C142">
            <v>7</v>
          </cell>
          <cell r="D142" t="str">
            <v>SE</v>
          </cell>
          <cell r="E142" t="str">
            <v>DRAA2019</v>
          </cell>
          <cell r="F142">
            <v>319</v>
          </cell>
          <cell r="G142">
            <v>68</v>
          </cell>
          <cell r="H142">
            <v>14</v>
          </cell>
        </row>
        <row r="143">
          <cell r="A143" t="str">
            <v>ARCOVERDE - PE</v>
          </cell>
          <cell r="B143" t="str">
            <v>PE</v>
          </cell>
          <cell r="C143">
            <v>5</v>
          </cell>
          <cell r="D143" t="str">
            <v>NE</v>
          </cell>
          <cell r="E143" t="str">
            <v>DRAA2019</v>
          </cell>
          <cell r="F143">
            <v>1180</v>
          </cell>
          <cell r="G143">
            <v>576</v>
          </cell>
          <cell r="H143">
            <v>175</v>
          </cell>
        </row>
        <row r="144">
          <cell r="A144" t="str">
            <v>AREAL - RJ</v>
          </cell>
          <cell r="B144" t="str">
            <v>RJ</v>
          </cell>
          <cell r="C144">
            <v>6</v>
          </cell>
          <cell r="D144" t="str">
            <v>SE</v>
          </cell>
          <cell r="E144" t="str">
            <v>DRAA2019</v>
          </cell>
          <cell r="F144">
            <v>569</v>
          </cell>
          <cell r="G144">
            <v>153</v>
          </cell>
          <cell r="H144">
            <v>33</v>
          </cell>
        </row>
        <row r="145">
          <cell r="A145" t="str">
            <v>ARIPUANÃ - MT</v>
          </cell>
          <cell r="B145" t="str">
            <v>MT</v>
          </cell>
          <cell r="C145">
            <v>6</v>
          </cell>
          <cell r="D145" t="str">
            <v>CO</v>
          </cell>
          <cell r="E145" t="str">
            <v>DRAA2019</v>
          </cell>
          <cell r="F145">
            <v>577</v>
          </cell>
          <cell r="G145">
            <v>56</v>
          </cell>
          <cell r="H145">
            <v>10</v>
          </cell>
        </row>
        <row r="146">
          <cell r="A146" t="str">
            <v>ARIQUEMES - RO</v>
          </cell>
          <cell r="B146" t="str">
            <v>RO</v>
          </cell>
          <cell r="C146">
            <v>4</v>
          </cell>
          <cell r="D146" t="str">
            <v>N</v>
          </cell>
          <cell r="E146" t="str">
            <v>DRAA2019</v>
          </cell>
          <cell r="F146">
            <v>2227</v>
          </cell>
          <cell r="G146">
            <v>169</v>
          </cell>
          <cell r="H146">
            <v>92</v>
          </cell>
        </row>
        <row r="147">
          <cell r="A147" t="str">
            <v>ARMAÇÃO DOS BÚZIOS - RJ</v>
          </cell>
          <cell r="B147" t="str">
            <v>RJ</v>
          </cell>
          <cell r="C147">
            <v>5</v>
          </cell>
          <cell r="D147" t="str">
            <v>SE</v>
          </cell>
          <cell r="E147" t="str">
            <v>DIPR12/2018</v>
          </cell>
          <cell r="F147">
            <v>1818</v>
          </cell>
          <cell r="G147">
            <v>64</v>
          </cell>
          <cell r="H147">
            <v>19</v>
          </cell>
        </row>
        <row r="148">
          <cell r="A148" t="str">
            <v>AROAZES - PI</v>
          </cell>
          <cell r="B148" t="str">
            <v>PI</v>
          </cell>
          <cell r="C148">
            <v>7</v>
          </cell>
          <cell r="D148" t="str">
            <v>NE</v>
          </cell>
          <cell r="E148" t="str">
            <v>DIPR12/2018</v>
          </cell>
          <cell r="F148">
            <v>174</v>
          </cell>
          <cell r="G148">
            <v>38</v>
          </cell>
          <cell r="H148">
            <v>0</v>
          </cell>
        </row>
        <row r="149">
          <cell r="A149" t="str">
            <v>ARRAIAL DO CABO - RJ</v>
          </cell>
          <cell r="B149" t="str">
            <v>RJ</v>
          </cell>
          <cell r="C149">
            <v>5</v>
          </cell>
          <cell r="D149" t="str">
            <v>SE</v>
          </cell>
          <cell r="E149" t="str">
            <v>DRAA2019</v>
          </cell>
          <cell r="F149">
            <v>991</v>
          </cell>
          <cell r="G149">
            <v>305</v>
          </cell>
          <cell r="H149">
            <v>31</v>
          </cell>
        </row>
        <row r="150">
          <cell r="A150" t="str">
            <v>ARRAIAS - TO</v>
          </cell>
          <cell r="B150" t="str">
            <v>TO</v>
          </cell>
          <cell r="C150">
            <v>8</v>
          </cell>
          <cell r="D150" t="str">
            <v>N</v>
          </cell>
          <cell r="E150" t="str">
            <v>DIPR12/2018</v>
          </cell>
          <cell r="F150">
            <v>276</v>
          </cell>
          <cell r="G150">
            <v>0</v>
          </cell>
          <cell r="H150">
            <v>0</v>
          </cell>
        </row>
        <row r="151">
          <cell r="A151" t="str">
            <v>ARROIO DO MEIO - RS</v>
          </cell>
          <cell r="B151" t="str">
            <v>RS</v>
          </cell>
          <cell r="C151">
            <v>6</v>
          </cell>
          <cell r="D151" t="str">
            <v>S</v>
          </cell>
          <cell r="E151" t="str">
            <v>DRAA2019</v>
          </cell>
          <cell r="F151">
            <v>41</v>
          </cell>
          <cell r="G151">
            <v>70</v>
          </cell>
          <cell r="H151">
            <v>1</v>
          </cell>
        </row>
        <row r="152">
          <cell r="A152" t="str">
            <v>ARROIO DO SAL - RS</v>
          </cell>
          <cell r="B152" t="str">
            <v>RS</v>
          </cell>
          <cell r="C152">
            <v>7</v>
          </cell>
          <cell r="D152" t="str">
            <v>S</v>
          </cell>
          <cell r="E152" t="str">
            <v>DRAA2019</v>
          </cell>
          <cell r="F152">
            <v>386</v>
          </cell>
          <cell r="G152">
            <v>64</v>
          </cell>
          <cell r="H152">
            <v>15</v>
          </cell>
        </row>
        <row r="153">
          <cell r="A153" t="str">
            <v>ARROIO DOS RATOS - RS</v>
          </cell>
          <cell r="B153" t="str">
            <v>RS</v>
          </cell>
          <cell r="C153">
            <v>6</v>
          </cell>
          <cell r="D153" t="str">
            <v>S</v>
          </cell>
          <cell r="E153" t="str">
            <v>DRAA2019</v>
          </cell>
          <cell r="F153">
            <v>352</v>
          </cell>
          <cell r="G153">
            <v>145</v>
          </cell>
          <cell r="H153">
            <v>35</v>
          </cell>
        </row>
        <row r="154">
          <cell r="A154" t="str">
            <v>ARROIO GRANDE - RS</v>
          </cell>
          <cell r="B154" t="str">
            <v>RS</v>
          </cell>
          <cell r="C154">
            <v>6</v>
          </cell>
          <cell r="D154" t="str">
            <v>S</v>
          </cell>
          <cell r="E154" t="str">
            <v>DRAA2019</v>
          </cell>
          <cell r="F154">
            <v>383</v>
          </cell>
          <cell r="G154">
            <v>55</v>
          </cell>
          <cell r="H154">
            <v>11</v>
          </cell>
        </row>
        <row r="155">
          <cell r="A155" t="str">
            <v>ARROIO TRINTA - SC</v>
          </cell>
          <cell r="B155" t="str">
            <v>SC</v>
          </cell>
          <cell r="C155">
            <v>7</v>
          </cell>
          <cell r="D155" t="str">
            <v>S</v>
          </cell>
          <cell r="E155" t="str">
            <v>DRAA2019</v>
          </cell>
          <cell r="F155">
            <v>127</v>
          </cell>
          <cell r="G155">
            <v>28</v>
          </cell>
          <cell r="H155">
            <v>9</v>
          </cell>
        </row>
        <row r="156">
          <cell r="A156" t="str">
            <v>ARTUR NOGUEIRA - SP</v>
          </cell>
          <cell r="B156" t="str">
            <v>SP</v>
          </cell>
          <cell r="C156">
            <v>5</v>
          </cell>
          <cell r="D156" t="str">
            <v>SE</v>
          </cell>
          <cell r="E156" t="str">
            <v>DIPR12/2018</v>
          </cell>
          <cell r="F156">
            <v>1328</v>
          </cell>
          <cell r="G156">
            <v>14</v>
          </cell>
          <cell r="H156">
            <v>0</v>
          </cell>
        </row>
        <row r="157">
          <cell r="A157" t="str">
            <v>ARUANÃ - GO</v>
          </cell>
          <cell r="B157" t="str">
            <v>GO</v>
          </cell>
          <cell r="C157">
            <v>7</v>
          </cell>
          <cell r="D157" t="str">
            <v>CO</v>
          </cell>
          <cell r="E157" t="str">
            <v>DRAA2019</v>
          </cell>
          <cell r="F157">
            <v>140</v>
          </cell>
          <cell r="G157">
            <v>55</v>
          </cell>
          <cell r="H157">
            <v>15</v>
          </cell>
        </row>
        <row r="158">
          <cell r="A158" t="str">
            <v>ARVOREZINHA - RS</v>
          </cell>
          <cell r="B158" t="str">
            <v>RS</v>
          </cell>
          <cell r="C158">
            <v>7</v>
          </cell>
          <cell r="D158" t="str">
            <v>S</v>
          </cell>
          <cell r="E158" t="str">
            <v>DRAA2019</v>
          </cell>
          <cell r="F158">
            <v>127</v>
          </cell>
          <cell r="G158">
            <v>52</v>
          </cell>
          <cell r="H158">
            <v>4</v>
          </cell>
        </row>
        <row r="159">
          <cell r="A159" t="str">
            <v>ASPÁSIA - SP</v>
          </cell>
          <cell r="B159" t="str">
            <v>SP</v>
          </cell>
          <cell r="C159">
            <v>7</v>
          </cell>
          <cell r="D159" t="str">
            <v>SE</v>
          </cell>
          <cell r="E159" t="str">
            <v>DIPR12/2018</v>
          </cell>
          <cell r="F159">
            <v>161</v>
          </cell>
          <cell r="G159">
            <v>33</v>
          </cell>
          <cell r="H159">
            <v>14</v>
          </cell>
        </row>
        <row r="160">
          <cell r="A160" t="str">
            <v>ASSIS - SP</v>
          </cell>
          <cell r="B160" t="str">
            <v>SP</v>
          </cell>
          <cell r="C160">
            <v>4</v>
          </cell>
          <cell r="D160" t="str">
            <v>SE</v>
          </cell>
          <cell r="E160" t="str">
            <v>DRAA2019</v>
          </cell>
          <cell r="F160">
            <v>1999</v>
          </cell>
          <cell r="G160">
            <v>713</v>
          </cell>
          <cell r="H160">
            <v>226</v>
          </cell>
        </row>
        <row r="161">
          <cell r="A161" t="str">
            <v>ASTORGA - PR</v>
          </cell>
          <cell r="B161" t="str">
            <v>PR</v>
          </cell>
          <cell r="C161">
            <v>6</v>
          </cell>
          <cell r="D161" t="str">
            <v>S</v>
          </cell>
          <cell r="E161" t="str">
            <v>DRAA2019</v>
          </cell>
          <cell r="F161">
            <v>751</v>
          </cell>
          <cell r="G161">
            <v>151</v>
          </cell>
          <cell r="H161">
            <v>28</v>
          </cell>
        </row>
        <row r="162">
          <cell r="A162" t="str">
            <v>ATALAIA - AL</v>
          </cell>
          <cell r="B162" t="str">
            <v>AL</v>
          </cell>
          <cell r="C162">
            <v>5</v>
          </cell>
          <cell r="D162" t="str">
            <v>NE</v>
          </cell>
          <cell r="E162" t="str">
            <v>DIPR12/2018</v>
          </cell>
          <cell r="F162">
            <v>1474</v>
          </cell>
          <cell r="G162">
            <v>472</v>
          </cell>
          <cell r="H162">
            <v>118</v>
          </cell>
        </row>
        <row r="163">
          <cell r="A163" t="str">
            <v>ATALAIA - PR</v>
          </cell>
          <cell r="B163" t="str">
            <v>PR</v>
          </cell>
          <cell r="C163">
            <v>7</v>
          </cell>
          <cell r="D163" t="str">
            <v>S</v>
          </cell>
          <cell r="E163" t="str">
            <v>DRAA2019</v>
          </cell>
          <cell r="F163">
            <v>186</v>
          </cell>
          <cell r="G163">
            <v>78</v>
          </cell>
          <cell r="H163">
            <v>9</v>
          </cell>
        </row>
        <row r="164">
          <cell r="A164" t="str">
            <v>AURILÂNDIA - GO</v>
          </cell>
          <cell r="B164" t="str">
            <v>GO</v>
          </cell>
          <cell r="C164">
            <v>7</v>
          </cell>
          <cell r="D164" t="str">
            <v>CO</v>
          </cell>
          <cell r="E164" t="str">
            <v>DRAA2019</v>
          </cell>
          <cell r="F164">
            <v>147</v>
          </cell>
          <cell r="G164">
            <v>76</v>
          </cell>
          <cell r="H164">
            <v>9</v>
          </cell>
        </row>
        <row r="165">
          <cell r="A165" t="str">
            <v>AVARÉ - SP</v>
          </cell>
          <cell r="B165" t="str">
            <v>SP</v>
          </cell>
          <cell r="C165">
            <v>4</v>
          </cell>
          <cell r="D165" t="str">
            <v>SE</v>
          </cell>
          <cell r="E165" t="str">
            <v>DRAA2017</v>
          </cell>
          <cell r="F165">
            <v>2617</v>
          </cell>
          <cell r="G165">
            <v>288</v>
          </cell>
          <cell r="H165">
            <v>80</v>
          </cell>
        </row>
        <row r="166">
          <cell r="A166" t="str">
            <v>BADY BASSITT - SP</v>
          </cell>
          <cell r="B166" t="str">
            <v>SP</v>
          </cell>
          <cell r="C166">
            <v>6</v>
          </cell>
          <cell r="D166" t="str">
            <v>SE</v>
          </cell>
          <cell r="E166" t="str">
            <v>DRAA2017</v>
          </cell>
          <cell r="F166">
            <v>525</v>
          </cell>
          <cell r="G166">
            <v>70</v>
          </cell>
          <cell r="H166">
            <v>17</v>
          </cell>
        </row>
        <row r="167">
          <cell r="A167" t="str">
            <v>BAEPENDI - MG</v>
          </cell>
          <cell r="B167" t="str">
            <v>MG</v>
          </cell>
          <cell r="C167">
            <v>6</v>
          </cell>
          <cell r="D167" t="str">
            <v>SE</v>
          </cell>
          <cell r="E167" t="str">
            <v>DIPR12/2018</v>
          </cell>
          <cell r="F167">
            <v>502</v>
          </cell>
          <cell r="G167">
            <v>109</v>
          </cell>
          <cell r="H167">
            <v>16</v>
          </cell>
        </row>
        <row r="168">
          <cell r="A168" t="str">
            <v>BAGÉ - RS</v>
          </cell>
          <cell r="B168" t="str">
            <v>RS</v>
          </cell>
          <cell r="C168">
            <v>4</v>
          </cell>
          <cell r="D168" t="str">
            <v>S</v>
          </cell>
          <cell r="E168" t="str">
            <v>DIPR12/2018</v>
          </cell>
          <cell r="F168">
            <v>2788</v>
          </cell>
          <cell r="G168">
            <v>1124</v>
          </cell>
          <cell r="H168">
            <v>221</v>
          </cell>
        </row>
        <row r="169">
          <cell r="A169" t="str">
            <v>BAIÃO - PA</v>
          </cell>
          <cell r="B169" t="str">
            <v>PA</v>
          </cell>
          <cell r="C169">
            <v>5</v>
          </cell>
          <cell r="D169" t="str">
            <v>N</v>
          </cell>
          <cell r="E169" t="str">
            <v>DRAA2019</v>
          </cell>
          <cell r="F169">
            <v>1248</v>
          </cell>
          <cell r="G169">
            <v>197</v>
          </cell>
          <cell r="H169">
            <v>61</v>
          </cell>
        </row>
        <row r="170">
          <cell r="A170" t="str">
            <v>BALIZA - GO</v>
          </cell>
          <cell r="B170" t="str">
            <v>GO</v>
          </cell>
          <cell r="C170">
            <v>7</v>
          </cell>
          <cell r="D170" t="str">
            <v>CO</v>
          </cell>
          <cell r="E170" t="str">
            <v>DRAA2019</v>
          </cell>
          <cell r="F170">
            <v>107</v>
          </cell>
          <cell r="G170">
            <v>22</v>
          </cell>
          <cell r="H170">
            <v>8</v>
          </cell>
        </row>
        <row r="171">
          <cell r="A171" t="str">
            <v>BALNEÁRIO BARRA DO SUL - SC</v>
          </cell>
          <cell r="B171" t="str">
            <v>SC</v>
          </cell>
          <cell r="C171">
            <v>7</v>
          </cell>
          <cell r="D171" t="str">
            <v>S</v>
          </cell>
          <cell r="E171" t="str">
            <v>DRAA2019</v>
          </cell>
          <cell r="F171">
            <v>146</v>
          </cell>
          <cell r="G171">
            <v>23</v>
          </cell>
          <cell r="H171">
            <v>21</v>
          </cell>
        </row>
        <row r="172">
          <cell r="A172" t="str">
            <v>BALNEÁRIO CAMBORIÚ - SC</v>
          </cell>
          <cell r="B172" t="str">
            <v>SC</v>
          </cell>
          <cell r="C172">
            <v>4</v>
          </cell>
          <cell r="D172" t="str">
            <v>S</v>
          </cell>
          <cell r="E172" t="str">
            <v>DRAA2019</v>
          </cell>
          <cell r="F172">
            <v>3386</v>
          </cell>
          <cell r="G172">
            <v>661</v>
          </cell>
          <cell r="H172">
            <v>174</v>
          </cell>
        </row>
        <row r="173">
          <cell r="A173" t="str">
            <v>BALNEÁRIO PIÇARRAS - SC</v>
          </cell>
          <cell r="B173" t="str">
            <v>SC</v>
          </cell>
          <cell r="C173">
            <v>7</v>
          </cell>
          <cell r="D173" t="str">
            <v>S</v>
          </cell>
          <cell r="E173" t="str">
            <v>DRAA2019</v>
          </cell>
          <cell r="F173">
            <v>367</v>
          </cell>
          <cell r="G173">
            <v>105</v>
          </cell>
          <cell r="H173">
            <v>30</v>
          </cell>
        </row>
        <row r="174">
          <cell r="A174" t="str">
            <v>BALNEÁRIO PINHAL - RS</v>
          </cell>
          <cell r="B174" t="str">
            <v>RS</v>
          </cell>
          <cell r="C174">
            <v>6</v>
          </cell>
          <cell r="D174" t="str">
            <v>S</v>
          </cell>
          <cell r="E174" t="str">
            <v>DIPR12/2018</v>
          </cell>
          <cell r="F174">
            <v>562</v>
          </cell>
          <cell r="G174">
            <v>41</v>
          </cell>
          <cell r="H174">
            <v>17</v>
          </cell>
        </row>
        <row r="175">
          <cell r="A175" t="str">
            <v>BAMBUÍ - MG</v>
          </cell>
          <cell r="B175" t="str">
            <v>MG</v>
          </cell>
          <cell r="C175">
            <v>6</v>
          </cell>
          <cell r="D175" t="str">
            <v>SE</v>
          </cell>
          <cell r="E175" t="str">
            <v>DRAA2019</v>
          </cell>
          <cell r="F175">
            <v>195</v>
          </cell>
          <cell r="G175">
            <v>208</v>
          </cell>
          <cell r="H175">
            <v>35</v>
          </cell>
        </row>
        <row r="176">
          <cell r="A176" t="str">
            <v>BANANEIRAS - PB</v>
          </cell>
          <cell r="B176" t="str">
            <v>PB</v>
          </cell>
          <cell r="C176">
            <v>8</v>
          </cell>
          <cell r="D176" t="str">
            <v>NE</v>
          </cell>
          <cell r="E176" t="str">
            <v>DIPR12/2018</v>
          </cell>
          <cell r="F176">
            <v>740</v>
          </cell>
          <cell r="G176">
            <v>176</v>
          </cell>
          <cell r="H176">
            <v>0</v>
          </cell>
        </row>
        <row r="177">
          <cell r="A177" t="str">
            <v>BANDEIRA - MG</v>
          </cell>
          <cell r="B177" t="str">
            <v>MG</v>
          </cell>
          <cell r="C177">
            <v>7</v>
          </cell>
          <cell r="D177" t="str">
            <v>SE</v>
          </cell>
          <cell r="E177" t="str">
            <v>DRAA2017</v>
          </cell>
          <cell r="F177">
            <v>207</v>
          </cell>
          <cell r="G177">
            <v>42</v>
          </cell>
          <cell r="H177">
            <v>3</v>
          </cell>
        </row>
        <row r="178">
          <cell r="A178" t="str">
            <v>BARÃO - RS</v>
          </cell>
          <cell r="B178" t="str">
            <v>RS</v>
          </cell>
          <cell r="C178">
            <v>8</v>
          </cell>
          <cell r="D178" t="str">
            <v>S</v>
          </cell>
          <cell r="E178" t="str">
            <v>DRAA2019</v>
          </cell>
          <cell r="F178">
            <v>145</v>
          </cell>
          <cell r="G178">
            <v>37</v>
          </cell>
          <cell r="H178">
            <v>6</v>
          </cell>
        </row>
        <row r="179">
          <cell r="A179" t="str">
            <v>BARÃO DE MELGAÇO - MT</v>
          </cell>
          <cell r="B179" t="str">
            <v>MT</v>
          </cell>
          <cell r="C179">
            <v>7</v>
          </cell>
          <cell r="D179" t="str">
            <v>CO</v>
          </cell>
          <cell r="E179" t="str">
            <v>DRAA2019</v>
          </cell>
          <cell r="F179">
            <v>187</v>
          </cell>
          <cell r="G179">
            <v>22</v>
          </cell>
          <cell r="H179">
            <v>13</v>
          </cell>
        </row>
        <row r="180">
          <cell r="A180" t="str">
            <v>BARÃO DO TRIUNFO - RS</v>
          </cell>
          <cell r="B180" t="str">
            <v>RS</v>
          </cell>
          <cell r="C180">
            <v>7</v>
          </cell>
          <cell r="D180" t="str">
            <v>S</v>
          </cell>
          <cell r="E180" t="str">
            <v>DRAA2019</v>
          </cell>
          <cell r="F180">
            <v>227</v>
          </cell>
          <cell r="G180">
            <v>9</v>
          </cell>
          <cell r="H180">
            <v>5</v>
          </cell>
        </row>
        <row r="181">
          <cell r="A181" t="str">
            <v>BARBACENA - MG</v>
          </cell>
          <cell r="B181" t="str">
            <v>MG</v>
          </cell>
          <cell r="C181">
            <v>4</v>
          </cell>
          <cell r="D181" t="str">
            <v>SE</v>
          </cell>
          <cell r="E181" t="str">
            <v>DIPR12/2018</v>
          </cell>
          <cell r="F181">
            <v>1814</v>
          </cell>
          <cell r="G181">
            <v>986</v>
          </cell>
          <cell r="H181">
            <v>325</v>
          </cell>
        </row>
        <row r="182">
          <cell r="A182" t="str">
            <v>BARCELOS - AM</v>
          </cell>
          <cell r="B182" t="str">
            <v>AM</v>
          </cell>
          <cell r="C182">
            <v>8</v>
          </cell>
          <cell r="D182" t="str">
            <v>N</v>
          </cell>
          <cell r="E182" t="str">
            <v/>
          </cell>
          <cell r="F182" t="str">
            <v/>
          </cell>
          <cell r="G182" t="str">
            <v/>
          </cell>
          <cell r="H182" t="str">
            <v/>
          </cell>
        </row>
        <row r="183">
          <cell r="A183" t="str">
            <v>BARRA DE GUABIRABA - PE</v>
          </cell>
          <cell r="B183" t="str">
            <v>PE</v>
          </cell>
          <cell r="C183">
            <v>6</v>
          </cell>
          <cell r="D183" t="str">
            <v>NE</v>
          </cell>
          <cell r="E183" t="str">
            <v>DRAA2019</v>
          </cell>
          <cell r="F183">
            <v>385</v>
          </cell>
          <cell r="G183">
            <v>145</v>
          </cell>
          <cell r="H183">
            <v>44</v>
          </cell>
        </row>
        <row r="184">
          <cell r="A184" t="str">
            <v>BARRA DE SANTA ROSA - PB</v>
          </cell>
          <cell r="B184" t="str">
            <v>PB</v>
          </cell>
          <cell r="C184">
            <v>8</v>
          </cell>
          <cell r="D184" t="str">
            <v>NE</v>
          </cell>
          <cell r="E184" t="str">
            <v>DIPR06/2018</v>
          </cell>
          <cell r="F184">
            <v>501</v>
          </cell>
          <cell r="G184">
            <v>1</v>
          </cell>
          <cell r="H184">
            <v>0</v>
          </cell>
        </row>
        <row r="185">
          <cell r="A185" t="str">
            <v>BARRA DE SANTO ANTÔNIO - AL</v>
          </cell>
          <cell r="B185" t="str">
            <v>AL</v>
          </cell>
          <cell r="C185">
            <v>8</v>
          </cell>
          <cell r="D185" t="str">
            <v>NE</v>
          </cell>
          <cell r="E185" t="str">
            <v/>
          </cell>
          <cell r="F185" t="str">
            <v/>
          </cell>
          <cell r="G185" t="str">
            <v/>
          </cell>
          <cell r="H185" t="str">
            <v/>
          </cell>
        </row>
        <row r="186">
          <cell r="A186" t="str">
            <v>BARRA DE SÃO FRANCISCO - ES</v>
          </cell>
          <cell r="B186" t="str">
            <v>ES</v>
          </cell>
          <cell r="C186">
            <v>8</v>
          </cell>
          <cell r="D186" t="str">
            <v>SE</v>
          </cell>
          <cell r="E186" t="str">
            <v>DRAA2018</v>
          </cell>
          <cell r="F186">
            <v>697</v>
          </cell>
          <cell r="G186">
            <v>238</v>
          </cell>
          <cell r="H186">
            <v>91</v>
          </cell>
        </row>
        <row r="187">
          <cell r="A187" t="str">
            <v>BARRA DO BUGRES - MT</v>
          </cell>
          <cell r="B187" t="str">
            <v>MT</v>
          </cell>
          <cell r="C187">
            <v>6</v>
          </cell>
          <cell r="D187" t="str">
            <v>CO</v>
          </cell>
          <cell r="E187" t="str">
            <v>DRAA2019</v>
          </cell>
          <cell r="F187">
            <v>562</v>
          </cell>
          <cell r="G187">
            <v>108</v>
          </cell>
          <cell r="H187">
            <v>39</v>
          </cell>
        </row>
        <row r="188">
          <cell r="A188" t="str">
            <v>BARRA DO GARÇAS - MT</v>
          </cell>
          <cell r="B188" t="str">
            <v>MT</v>
          </cell>
          <cell r="C188">
            <v>5</v>
          </cell>
          <cell r="D188" t="str">
            <v>CO</v>
          </cell>
          <cell r="E188" t="str">
            <v>DRAA2019</v>
          </cell>
          <cell r="F188">
            <v>1567</v>
          </cell>
          <cell r="G188">
            <v>330</v>
          </cell>
          <cell r="H188">
            <v>108</v>
          </cell>
        </row>
        <row r="189">
          <cell r="A189" t="str">
            <v>BARRA DO GUARITA - RS</v>
          </cell>
          <cell r="B189" t="str">
            <v>RS</v>
          </cell>
          <cell r="C189">
            <v>7</v>
          </cell>
          <cell r="D189" t="str">
            <v>S</v>
          </cell>
          <cell r="E189" t="str">
            <v>DRAA2019</v>
          </cell>
          <cell r="F189">
            <v>126</v>
          </cell>
          <cell r="G189">
            <v>11</v>
          </cell>
          <cell r="H189">
            <v>7</v>
          </cell>
        </row>
        <row r="190">
          <cell r="A190" t="str">
            <v>BARRA DO PIRAÍ - RJ</v>
          </cell>
          <cell r="B190" t="str">
            <v>RJ</v>
          </cell>
          <cell r="C190">
            <v>4</v>
          </cell>
          <cell r="D190" t="str">
            <v>SE</v>
          </cell>
          <cell r="E190" t="str">
            <v>DIPR12/2018</v>
          </cell>
          <cell r="F190">
            <v>2433</v>
          </cell>
          <cell r="G190">
            <v>700</v>
          </cell>
          <cell r="H190">
            <v>155</v>
          </cell>
        </row>
        <row r="191">
          <cell r="A191" t="str">
            <v>BARRA DO RIBEIRO - RS</v>
          </cell>
          <cell r="B191" t="str">
            <v>RS</v>
          </cell>
          <cell r="C191">
            <v>8</v>
          </cell>
          <cell r="D191" t="str">
            <v>S</v>
          </cell>
          <cell r="E191" t="str">
            <v>DRAA2018</v>
          </cell>
          <cell r="F191">
            <v>226</v>
          </cell>
          <cell r="G191">
            <v>85</v>
          </cell>
          <cell r="H191">
            <v>30</v>
          </cell>
        </row>
        <row r="192">
          <cell r="A192" t="str">
            <v>BARRA DO RIO AZUL - RS</v>
          </cell>
          <cell r="B192" t="str">
            <v>RS</v>
          </cell>
          <cell r="C192">
            <v>7</v>
          </cell>
          <cell r="D192" t="str">
            <v>S</v>
          </cell>
          <cell r="E192" t="str">
            <v>DRAA2019</v>
          </cell>
          <cell r="F192">
            <v>69</v>
          </cell>
          <cell r="G192">
            <v>14</v>
          </cell>
          <cell r="H192">
            <v>2</v>
          </cell>
        </row>
        <row r="193">
          <cell r="A193" t="str">
            <v>BARRA FUNDA - RS</v>
          </cell>
          <cell r="B193" t="str">
            <v>RS</v>
          </cell>
          <cell r="C193">
            <v>7</v>
          </cell>
          <cell r="D193" t="str">
            <v>S</v>
          </cell>
          <cell r="E193" t="str">
            <v>DRAA2019</v>
          </cell>
          <cell r="F193">
            <v>120</v>
          </cell>
          <cell r="G193">
            <v>14</v>
          </cell>
          <cell r="H193">
            <v>12</v>
          </cell>
        </row>
        <row r="194">
          <cell r="A194" t="str">
            <v>BARRA MANSA - RJ</v>
          </cell>
          <cell r="B194" t="str">
            <v>RJ</v>
          </cell>
          <cell r="C194">
            <v>3</v>
          </cell>
          <cell r="D194" t="str">
            <v>SE</v>
          </cell>
          <cell r="E194" t="str">
            <v>DIPR12/2018</v>
          </cell>
          <cell r="F194">
            <v>3414</v>
          </cell>
          <cell r="G194">
            <v>0</v>
          </cell>
          <cell r="H194">
            <v>0</v>
          </cell>
        </row>
        <row r="195">
          <cell r="A195" t="str">
            <v>BARRA VELHA - SC</v>
          </cell>
          <cell r="B195" t="str">
            <v>SC</v>
          </cell>
          <cell r="C195">
            <v>5</v>
          </cell>
          <cell r="D195" t="str">
            <v>S</v>
          </cell>
          <cell r="E195" t="str">
            <v>DRAA2019</v>
          </cell>
          <cell r="F195">
            <v>659</v>
          </cell>
          <cell r="G195">
            <v>105</v>
          </cell>
          <cell r="H195">
            <v>30</v>
          </cell>
        </row>
        <row r="196">
          <cell r="A196" t="str">
            <v>BARRACÃO - PR</v>
          </cell>
          <cell r="B196" t="str">
            <v>PR</v>
          </cell>
          <cell r="C196">
            <v>7</v>
          </cell>
          <cell r="D196" t="str">
            <v>S</v>
          </cell>
          <cell r="E196" t="str">
            <v>DRAA2019</v>
          </cell>
          <cell r="F196">
            <v>286</v>
          </cell>
          <cell r="G196">
            <v>83</v>
          </cell>
          <cell r="H196">
            <v>15</v>
          </cell>
        </row>
        <row r="197">
          <cell r="A197" t="str">
            <v>BARREIRAS DO PIAUÍ - PI</v>
          </cell>
          <cell r="B197" t="str">
            <v>PI</v>
          </cell>
          <cell r="C197">
            <v>8</v>
          </cell>
          <cell r="D197" t="str">
            <v>NE</v>
          </cell>
          <cell r="E197" t="str">
            <v/>
          </cell>
          <cell r="F197" t="str">
            <v/>
          </cell>
          <cell r="G197" t="str">
            <v/>
          </cell>
          <cell r="H197" t="str">
            <v/>
          </cell>
        </row>
        <row r="198">
          <cell r="A198" t="str">
            <v>BARREIRINHA - AM</v>
          </cell>
          <cell r="B198" t="str">
            <v>AM</v>
          </cell>
          <cell r="C198">
            <v>8</v>
          </cell>
          <cell r="D198" t="str">
            <v>N</v>
          </cell>
          <cell r="E198" t="str">
            <v>DIPR12/2018</v>
          </cell>
          <cell r="F198">
            <v>464</v>
          </cell>
          <cell r="G198">
            <v>0</v>
          </cell>
          <cell r="H198">
            <v>0</v>
          </cell>
        </row>
        <row r="199">
          <cell r="A199" t="str">
            <v>BARREIRINHAS - MA</v>
          </cell>
          <cell r="B199" t="str">
            <v>MA</v>
          </cell>
          <cell r="C199">
            <v>5</v>
          </cell>
          <cell r="D199" t="str">
            <v>NE</v>
          </cell>
          <cell r="E199" t="str">
            <v>DIPR10/2018</v>
          </cell>
          <cell r="F199">
            <v>1585</v>
          </cell>
          <cell r="G199">
            <v>150</v>
          </cell>
          <cell r="H199">
            <v>10</v>
          </cell>
        </row>
        <row r="200">
          <cell r="A200" t="str">
            <v>BARREIROS - PE</v>
          </cell>
          <cell r="B200" t="str">
            <v>PE</v>
          </cell>
          <cell r="C200">
            <v>6</v>
          </cell>
          <cell r="D200" t="str">
            <v>NE</v>
          </cell>
          <cell r="E200" t="str">
            <v>DRAA2019</v>
          </cell>
          <cell r="F200">
            <v>938</v>
          </cell>
          <cell r="G200">
            <v>0</v>
          </cell>
          <cell r="H200">
            <v>2</v>
          </cell>
        </row>
        <row r="201">
          <cell r="A201" t="str">
            <v>BARRETOS - SP</v>
          </cell>
          <cell r="B201" t="str">
            <v>SP</v>
          </cell>
          <cell r="C201">
            <v>4</v>
          </cell>
          <cell r="D201" t="str">
            <v>SE</v>
          </cell>
          <cell r="E201" t="str">
            <v>DRAA2018</v>
          </cell>
          <cell r="F201">
            <v>2436</v>
          </cell>
          <cell r="G201">
            <v>980</v>
          </cell>
          <cell r="H201">
            <v>297</v>
          </cell>
        </row>
        <row r="202">
          <cell r="A202" t="str">
            <v>BARRO ALTO - GO</v>
          </cell>
          <cell r="B202" t="str">
            <v>GO</v>
          </cell>
          <cell r="C202">
            <v>6</v>
          </cell>
          <cell r="D202" t="str">
            <v>CO</v>
          </cell>
          <cell r="E202" t="str">
            <v>DRAA2019</v>
          </cell>
          <cell r="F202">
            <v>671</v>
          </cell>
          <cell r="G202">
            <v>133</v>
          </cell>
          <cell r="H202">
            <v>26</v>
          </cell>
        </row>
        <row r="203">
          <cell r="A203" t="str">
            <v>BARRO DURO - PI</v>
          </cell>
          <cell r="B203" t="str">
            <v>PI</v>
          </cell>
          <cell r="C203">
            <v>8</v>
          </cell>
          <cell r="D203" t="str">
            <v>NE</v>
          </cell>
          <cell r="E203" t="str">
            <v>DIPR06/2018</v>
          </cell>
          <cell r="F203">
            <v>191</v>
          </cell>
          <cell r="G203">
            <v>34</v>
          </cell>
          <cell r="H203">
            <v>7</v>
          </cell>
        </row>
        <row r="204">
          <cell r="A204" t="str">
            <v>BARROS CASSAL - RS</v>
          </cell>
          <cell r="B204" t="str">
            <v>RS</v>
          </cell>
          <cell r="C204">
            <v>7</v>
          </cell>
          <cell r="D204" t="str">
            <v>S</v>
          </cell>
          <cell r="E204" t="str">
            <v>DRAA2019</v>
          </cell>
          <cell r="F204">
            <v>283</v>
          </cell>
          <cell r="G204">
            <v>95</v>
          </cell>
          <cell r="H204">
            <v>20</v>
          </cell>
        </row>
        <row r="205">
          <cell r="A205" t="str">
            <v>BARUERI - SP</v>
          </cell>
          <cell r="B205" t="str">
            <v>SP</v>
          </cell>
          <cell r="C205">
            <v>3</v>
          </cell>
          <cell r="D205" t="str">
            <v>SE</v>
          </cell>
          <cell r="E205" t="str">
            <v>DRAA2019</v>
          </cell>
          <cell r="F205">
            <v>11435</v>
          </cell>
          <cell r="G205">
            <v>1009</v>
          </cell>
          <cell r="H205">
            <v>155</v>
          </cell>
        </row>
        <row r="206">
          <cell r="A206" t="str">
            <v>BATALHA - AL</v>
          </cell>
          <cell r="B206" t="str">
            <v>AL</v>
          </cell>
          <cell r="C206">
            <v>8</v>
          </cell>
          <cell r="D206" t="str">
            <v>NE</v>
          </cell>
          <cell r="E206" t="str">
            <v/>
          </cell>
          <cell r="F206" t="str">
            <v/>
          </cell>
          <cell r="G206" t="str">
            <v/>
          </cell>
          <cell r="H206" t="str">
            <v/>
          </cell>
        </row>
        <row r="207">
          <cell r="A207" t="str">
            <v>BATURITÉ - CE</v>
          </cell>
          <cell r="B207" t="str">
            <v>CE</v>
          </cell>
          <cell r="C207">
            <v>8</v>
          </cell>
          <cell r="D207" t="str">
            <v>NE</v>
          </cell>
          <cell r="E207" t="str">
            <v>DRAA2019</v>
          </cell>
          <cell r="F207">
            <v>1030</v>
          </cell>
          <cell r="G207">
            <v>0</v>
          </cell>
          <cell r="H207">
            <v>0</v>
          </cell>
        </row>
        <row r="208">
          <cell r="A208" t="str">
            <v>BAURU - SP</v>
          </cell>
          <cell r="B208" t="str">
            <v>SP</v>
          </cell>
          <cell r="C208">
            <v>3</v>
          </cell>
          <cell r="D208" t="str">
            <v>SE</v>
          </cell>
          <cell r="E208" t="str">
            <v>DRAA2019</v>
          </cell>
          <cell r="F208">
            <v>6864</v>
          </cell>
          <cell r="G208">
            <v>2739</v>
          </cell>
          <cell r="H208">
            <v>783</v>
          </cell>
        </row>
        <row r="209">
          <cell r="A209" t="str">
            <v>BAYEUX - PB</v>
          </cell>
          <cell r="B209" t="str">
            <v>PB</v>
          </cell>
          <cell r="C209">
            <v>8</v>
          </cell>
          <cell r="D209" t="str">
            <v>NE</v>
          </cell>
          <cell r="E209" t="str">
            <v>DRAA2018</v>
          </cell>
          <cell r="F209">
            <v>1540</v>
          </cell>
          <cell r="G209">
            <v>638</v>
          </cell>
          <cell r="H209">
            <v>117</v>
          </cell>
        </row>
        <row r="210">
          <cell r="A210" t="str">
            <v>BEBEDOURO - SP</v>
          </cell>
          <cell r="B210" t="str">
            <v>SP</v>
          </cell>
          <cell r="C210">
            <v>8</v>
          </cell>
          <cell r="D210" t="str">
            <v>SE</v>
          </cell>
          <cell r="E210" t="str">
            <v>DRAA2017</v>
          </cell>
          <cell r="F210">
            <v>1943</v>
          </cell>
          <cell r="G210">
            <v>581</v>
          </cell>
          <cell r="H210">
            <v>213</v>
          </cell>
        </row>
        <row r="211">
          <cell r="A211" t="str">
            <v>BEBERIBE - CE</v>
          </cell>
          <cell r="B211" t="str">
            <v>CE</v>
          </cell>
          <cell r="C211">
            <v>5</v>
          </cell>
          <cell r="D211" t="str">
            <v>NE</v>
          </cell>
          <cell r="E211" t="str">
            <v>DIPR12/2018</v>
          </cell>
          <cell r="F211">
            <v>1487</v>
          </cell>
          <cell r="G211">
            <v>353</v>
          </cell>
          <cell r="H211">
            <v>43</v>
          </cell>
        </row>
        <row r="212">
          <cell r="A212" t="str">
            <v>BELA VISTA DE GOIÁS - GO</v>
          </cell>
          <cell r="B212" t="str">
            <v>GO</v>
          </cell>
          <cell r="C212">
            <v>6</v>
          </cell>
          <cell r="D212" t="str">
            <v>CO</v>
          </cell>
          <cell r="E212" t="str">
            <v>DRAA2019</v>
          </cell>
          <cell r="F212">
            <v>837</v>
          </cell>
          <cell r="G212">
            <v>183</v>
          </cell>
          <cell r="H212">
            <v>22</v>
          </cell>
        </row>
        <row r="213">
          <cell r="A213" t="str">
            <v>BELA VISTA DO PARAÍSO - PR</v>
          </cell>
          <cell r="B213" t="str">
            <v>PR</v>
          </cell>
          <cell r="C213">
            <v>6</v>
          </cell>
          <cell r="D213" t="str">
            <v>S</v>
          </cell>
          <cell r="E213" t="str">
            <v>DRAA2019</v>
          </cell>
          <cell r="F213">
            <v>367</v>
          </cell>
          <cell r="G213">
            <v>137</v>
          </cell>
          <cell r="H213">
            <v>36</v>
          </cell>
        </row>
        <row r="214">
          <cell r="A214" t="str">
            <v>BELÉM - AL</v>
          </cell>
          <cell r="B214" t="str">
            <v>AL</v>
          </cell>
          <cell r="C214">
            <v>8</v>
          </cell>
          <cell r="D214" t="str">
            <v>NE</v>
          </cell>
          <cell r="E214" t="str">
            <v/>
          </cell>
          <cell r="F214" t="str">
            <v/>
          </cell>
          <cell r="G214" t="str">
            <v/>
          </cell>
          <cell r="H214" t="str">
            <v/>
          </cell>
        </row>
        <row r="215">
          <cell r="A215" t="str">
            <v>BELÉM - PA</v>
          </cell>
          <cell r="B215" t="str">
            <v>PA</v>
          </cell>
          <cell r="C215">
            <v>2</v>
          </cell>
          <cell r="D215" t="str">
            <v>N</v>
          </cell>
          <cell r="E215" t="str">
            <v>DIPR04/2018</v>
          </cell>
          <cell r="F215">
            <v>15539</v>
          </cell>
          <cell r="G215">
            <v>3218</v>
          </cell>
          <cell r="H215">
            <v>1657</v>
          </cell>
        </row>
        <row r="216">
          <cell r="A216" t="str">
            <v>BELÉM - PB</v>
          </cell>
          <cell r="B216" t="str">
            <v>PB</v>
          </cell>
          <cell r="C216">
            <v>7</v>
          </cell>
          <cell r="D216" t="str">
            <v>NE</v>
          </cell>
          <cell r="E216" t="str">
            <v>DRAA2019</v>
          </cell>
          <cell r="F216">
            <v>338</v>
          </cell>
          <cell r="G216">
            <v>118</v>
          </cell>
          <cell r="H216">
            <v>16</v>
          </cell>
        </row>
        <row r="217">
          <cell r="A217" t="str">
            <v>BELÉM DE SÃO FRANCISCO - PE</v>
          </cell>
          <cell r="B217" t="str">
            <v>PE</v>
          </cell>
          <cell r="C217">
            <v>6</v>
          </cell>
          <cell r="D217" t="str">
            <v>NE</v>
          </cell>
          <cell r="E217" t="str">
            <v>DRAA2018</v>
          </cell>
          <cell r="F217">
            <v>672</v>
          </cell>
          <cell r="G217">
            <v>246</v>
          </cell>
          <cell r="H217">
            <v>50</v>
          </cell>
        </row>
        <row r="218">
          <cell r="A218" t="str">
            <v>BELÉM DO BREJO DO CRUZ - PB</v>
          </cell>
          <cell r="B218" t="str">
            <v>PB</v>
          </cell>
          <cell r="C218">
            <v>8</v>
          </cell>
          <cell r="D218" t="str">
            <v>NE</v>
          </cell>
          <cell r="E218" t="str">
            <v>DIPR12/2018</v>
          </cell>
          <cell r="F218">
            <v>221</v>
          </cell>
          <cell r="G218">
            <v>74</v>
          </cell>
          <cell r="H218">
            <v>19</v>
          </cell>
        </row>
        <row r="219">
          <cell r="A219" t="str">
            <v>BELFORD ROXO - RJ</v>
          </cell>
          <cell r="B219" t="str">
            <v>RJ</v>
          </cell>
          <cell r="C219">
            <v>3</v>
          </cell>
          <cell r="D219" t="str">
            <v>SE</v>
          </cell>
          <cell r="E219" t="str">
            <v>DIPR06/2018</v>
          </cell>
          <cell r="F219">
            <v>5572</v>
          </cell>
          <cell r="G219">
            <v>779</v>
          </cell>
          <cell r="H219">
            <v>276</v>
          </cell>
        </row>
        <row r="220">
          <cell r="A220" t="str">
            <v>BELMIRO BRAGA - MG</v>
          </cell>
          <cell r="B220" t="str">
            <v>MG</v>
          </cell>
          <cell r="C220">
            <v>8</v>
          </cell>
          <cell r="D220" t="str">
            <v>SE</v>
          </cell>
          <cell r="E220" t="str">
            <v>DIPR10/2018</v>
          </cell>
          <cell r="F220">
            <v>100</v>
          </cell>
          <cell r="G220">
            <v>56</v>
          </cell>
          <cell r="H220">
            <v>13</v>
          </cell>
        </row>
        <row r="221">
          <cell r="A221" t="str">
            <v>BELO HORIZONTE - MG</v>
          </cell>
          <cell r="B221" t="str">
            <v>MG</v>
          </cell>
          <cell r="C221">
            <v>2</v>
          </cell>
          <cell r="D221" t="str">
            <v>SE</v>
          </cell>
          <cell r="E221" t="str">
            <v>DRAA2019</v>
          </cell>
          <cell r="F221">
            <v>33435</v>
          </cell>
          <cell r="G221">
            <v>15050</v>
          </cell>
          <cell r="H221">
            <v>3072</v>
          </cell>
        </row>
        <row r="222">
          <cell r="A222" t="str">
            <v>BELO JARDIM - PE</v>
          </cell>
          <cell r="B222" t="str">
            <v>PE</v>
          </cell>
          <cell r="C222">
            <v>5</v>
          </cell>
          <cell r="D222" t="str">
            <v>NE</v>
          </cell>
          <cell r="E222" t="str">
            <v>DRAA2018</v>
          </cell>
          <cell r="F222">
            <v>876</v>
          </cell>
          <cell r="G222">
            <v>0</v>
          </cell>
          <cell r="H222">
            <v>0</v>
          </cell>
        </row>
        <row r="223">
          <cell r="A223" t="str">
            <v>BELO MONTE - AL</v>
          </cell>
          <cell r="B223" t="str">
            <v>AL</v>
          </cell>
          <cell r="C223">
            <v>7</v>
          </cell>
          <cell r="D223" t="str">
            <v>NE</v>
          </cell>
          <cell r="E223" t="str">
            <v>DRAA2019</v>
          </cell>
          <cell r="F223">
            <v>225</v>
          </cell>
          <cell r="G223">
            <v>0</v>
          </cell>
          <cell r="H223">
            <v>0</v>
          </cell>
        </row>
        <row r="224">
          <cell r="A224" t="str">
            <v>BENJAMIN CONSTANT - AM</v>
          </cell>
          <cell r="B224" t="str">
            <v>AM</v>
          </cell>
          <cell r="C224">
            <v>8</v>
          </cell>
          <cell r="D224" t="str">
            <v>N</v>
          </cell>
          <cell r="E224" t="str">
            <v>DIPR12/2018</v>
          </cell>
          <cell r="F224">
            <v>1356</v>
          </cell>
          <cell r="G224">
            <v>0</v>
          </cell>
          <cell r="H224">
            <v>0</v>
          </cell>
        </row>
        <row r="225">
          <cell r="A225" t="str">
            <v>BENTO GONÇALVES - RS</v>
          </cell>
          <cell r="B225" t="str">
            <v>RS</v>
          </cell>
          <cell r="C225">
            <v>4</v>
          </cell>
          <cell r="D225" t="str">
            <v>S</v>
          </cell>
          <cell r="E225" t="str">
            <v>DRAA2019</v>
          </cell>
          <cell r="F225">
            <v>1936</v>
          </cell>
          <cell r="G225">
            <v>1191</v>
          </cell>
          <cell r="H225">
            <v>135</v>
          </cell>
        </row>
        <row r="226">
          <cell r="A226" t="str">
            <v>BERIZAL - MG</v>
          </cell>
          <cell r="B226" t="str">
            <v>MG</v>
          </cell>
          <cell r="C226">
            <v>7</v>
          </cell>
          <cell r="D226" t="str">
            <v>SE</v>
          </cell>
          <cell r="E226" t="str">
            <v>DRAA2018</v>
          </cell>
          <cell r="F226">
            <v>201</v>
          </cell>
          <cell r="G226">
            <v>26</v>
          </cell>
          <cell r="H226">
            <v>10</v>
          </cell>
        </row>
        <row r="227">
          <cell r="A227" t="str">
            <v>BERTIOGA - SP</v>
          </cell>
          <cell r="B227" t="str">
            <v>SP</v>
          </cell>
          <cell r="C227">
            <v>5</v>
          </cell>
          <cell r="D227" t="str">
            <v>SE</v>
          </cell>
          <cell r="E227" t="str">
            <v>DRAA2019</v>
          </cell>
          <cell r="F227">
            <v>1490</v>
          </cell>
          <cell r="G227">
            <v>247</v>
          </cell>
          <cell r="H227">
            <v>63</v>
          </cell>
        </row>
        <row r="228">
          <cell r="A228" t="str">
            <v>BERTOLÍNIA - PI</v>
          </cell>
          <cell r="B228" t="str">
            <v>PI</v>
          </cell>
          <cell r="C228">
            <v>7</v>
          </cell>
          <cell r="D228" t="str">
            <v>NE</v>
          </cell>
          <cell r="E228" t="str">
            <v>DIPR10/2018</v>
          </cell>
          <cell r="F228">
            <v>212</v>
          </cell>
          <cell r="G228">
            <v>10</v>
          </cell>
          <cell r="H228">
            <v>2</v>
          </cell>
        </row>
        <row r="229">
          <cell r="A229" t="str">
            <v>BERURI - AM</v>
          </cell>
          <cell r="B229" t="str">
            <v>AM</v>
          </cell>
          <cell r="C229">
            <v>6</v>
          </cell>
          <cell r="D229" t="str">
            <v>N</v>
          </cell>
          <cell r="E229" t="str">
            <v>DIPR10/2018</v>
          </cell>
          <cell r="F229">
            <v>551</v>
          </cell>
          <cell r="G229">
            <v>0</v>
          </cell>
          <cell r="H229">
            <v>0</v>
          </cell>
        </row>
        <row r="230">
          <cell r="A230" t="str">
            <v>BETÂNIA - PE</v>
          </cell>
          <cell r="B230" t="str">
            <v>PE</v>
          </cell>
          <cell r="C230">
            <v>6</v>
          </cell>
          <cell r="D230" t="str">
            <v>NE</v>
          </cell>
          <cell r="E230" t="str">
            <v>DRAA2019</v>
          </cell>
          <cell r="F230">
            <v>383</v>
          </cell>
          <cell r="G230">
            <v>118</v>
          </cell>
          <cell r="H230">
            <v>118</v>
          </cell>
        </row>
        <row r="231">
          <cell r="A231" t="str">
            <v>BETIM - MG</v>
          </cell>
          <cell r="B231" t="str">
            <v>MG</v>
          </cell>
          <cell r="C231">
            <v>3</v>
          </cell>
          <cell r="D231" t="str">
            <v>SE</v>
          </cell>
          <cell r="E231" t="str">
            <v>DIPR12/2018</v>
          </cell>
          <cell r="F231">
            <v>9501</v>
          </cell>
          <cell r="G231">
            <v>2908</v>
          </cell>
          <cell r="H231">
            <v>616</v>
          </cell>
        </row>
        <row r="232">
          <cell r="A232" t="str">
            <v>BEZERROS - PE</v>
          </cell>
          <cell r="B232" t="str">
            <v>PE</v>
          </cell>
          <cell r="C232">
            <v>5</v>
          </cell>
          <cell r="D232" t="str">
            <v>NE</v>
          </cell>
          <cell r="E232" t="str">
            <v>DIPR02/2018</v>
          </cell>
          <cell r="F232">
            <v>1280</v>
          </cell>
          <cell r="G232">
            <v>0</v>
          </cell>
          <cell r="H232">
            <v>0</v>
          </cell>
        </row>
        <row r="233">
          <cell r="A233" t="str">
            <v>BIGUAÇU - SC</v>
          </cell>
          <cell r="B233" t="str">
            <v>SC</v>
          </cell>
          <cell r="C233">
            <v>5</v>
          </cell>
          <cell r="D233" t="str">
            <v>S</v>
          </cell>
          <cell r="E233" t="str">
            <v>DRAA2019</v>
          </cell>
          <cell r="F233">
            <v>1187</v>
          </cell>
          <cell r="G233">
            <v>195</v>
          </cell>
          <cell r="H233">
            <v>51</v>
          </cell>
        </row>
        <row r="234">
          <cell r="A234" t="str">
            <v>BILAC - SP</v>
          </cell>
          <cell r="B234" t="str">
            <v>SP</v>
          </cell>
          <cell r="C234">
            <v>7</v>
          </cell>
          <cell r="D234" t="str">
            <v>SE</v>
          </cell>
          <cell r="E234" t="str">
            <v>DRAA2019</v>
          </cell>
          <cell r="F234">
            <v>233</v>
          </cell>
          <cell r="G234">
            <v>98</v>
          </cell>
          <cell r="H234">
            <v>27</v>
          </cell>
        </row>
        <row r="235">
          <cell r="A235" t="str">
            <v>BIQUINHAS - MG</v>
          </cell>
          <cell r="B235" t="str">
            <v>MG</v>
          </cell>
          <cell r="C235">
            <v>7</v>
          </cell>
          <cell r="D235" t="str">
            <v>SE</v>
          </cell>
          <cell r="E235" t="str">
            <v>DRAA2017</v>
          </cell>
          <cell r="F235">
            <v>155</v>
          </cell>
          <cell r="G235">
            <v>38</v>
          </cell>
          <cell r="H235">
            <v>8</v>
          </cell>
        </row>
        <row r="236">
          <cell r="A236" t="str">
            <v>BIRIGUI - SP</v>
          </cell>
          <cell r="B236" t="str">
            <v>SP</v>
          </cell>
          <cell r="C236">
            <v>4</v>
          </cell>
          <cell r="D236" t="str">
            <v>SE</v>
          </cell>
          <cell r="E236" t="str">
            <v>DRAA2019</v>
          </cell>
          <cell r="F236">
            <v>2688</v>
          </cell>
          <cell r="G236">
            <v>1103</v>
          </cell>
          <cell r="H236">
            <v>312</v>
          </cell>
        </row>
        <row r="237">
          <cell r="A237" t="str">
            <v>BIRITIBA-MIRIM - SP</v>
          </cell>
          <cell r="B237" t="str">
            <v>SP</v>
          </cell>
          <cell r="C237">
            <v>6</v>
          </cell>
          <cell r="D237" t="str">
            <v>SE</v>
          </cell>
          <cell r="E237" t="str">
            <v>DRAA2019</v>
          </cell>
          <cell r="F237">
            <v>711</v>
          </cell>
          <cell r="G237">
            <v>132</v>
          </cell>
          <cell r="H237">
            <v>27</v>
          </cell>
        </row>
        <row r="238">
          <cell r="A238" t="str">
            <v>BLUMENAU - SC</v>
          </cell>
          <cell r="B238" t="str">
            <v>SC</v>
          </cell>
          <cell r="C238">
            <v>3</v>
          </cell>
          <cell r="D238" t="str">
            <v>S</v>
          </cell>
          <cell r="E238" t="str">
            <v>DRAA2019</v>
          </cell>
          <cell r="F238">
            <v>7266</v>
          </cell>
          <cell r="G238">
            <v>2462</v>
          </cell>
          <cell r="H238">
            <v>443</v>
          </cell>
        </row>
        <row r="239">
          <cell r="A239" t="str">
            <v>BOA ESPERANÇA - ES</v>
          </cell>
          <cell r="B239" t="str">
            <v>ES</v>
          </cell>
          <cell r="C239">
            <v>6</v>
          </cell>
          <cell r="D239" t="str">
            <v>SE</v>
          </cell>
          <cell r="E239" t="str">
            <v>DRAA2019</v>
          </cell>
          <cell r="F239">
            <v>456</v>
          </cell>
          <cell r="G239">
            <v>117</v>
          </cell>
          <cell r="H239">
            <v>34</v>
          </cell>
        </row>
        <row r="240">
          <cell r="A240" t="str">
            <v>BOA ESPERANÇA - MG</v>
          </cell>
          <cell r="B240" t="str">
            <v>MG</v>
          </cell>
          <cell r="C240">
            <v>5</v>
          </cell>
          <cell r="D240" t="str">
            <v>SE</v>
          </cell>
          <cell r="E240" t="str">
            <v>DIPR12/2018</v>
          </cell>
          <cell r="F240">
            <v>866</v>
          </cell>
          <cell r="G240">
            <v>12</v>
          </cell>
          <cell r="H240">
            <v>5</v>
          </cell>
        </row>
        <row r="241">
          <cell r="A241" t="str">
            <v>BOA ESPERANÇA - PR</v>
          </cell>
          <cell r="B241" t="str">
            <v>PR</v>
          </cell>
          <cell r="C241">
            <v>7</v>
          </cell>
          <cell r="D241" t="str">
            <v>S</v>
          </cell>
          <cell r="E241" t="str">
            <v>DRAA2019</v>
          </cell>
          <cell r="F241">
            <v>214</v>
          </cell>
          <cell r="G241">
            <v>64</v>
          </cell>
          <cell r="H241">
            <v>21</v>
          </cell>
        </row>
        <row r="242">
          <cell r="A242" t="str">
            <v>BOA SAÚDE (ANTIGO JANUÁRIO CICCO) - RN</v>
          </cell>
          <cell r="B242" t="str">
            <v>RN</v>
          </cell>
          <cell r="C242">
            <v>7</v>
          </cell>
          <cell r="D242" t="str">
            <v>NE</v>
          </cell>
          <cell r="E242" t="str">
            <v>DIPR10/2018</v>
          </cell>
          <cell r="F242">
            <v>238</v>
          </cell>
          <cell r="G242">
            <v>0</v>
          </cell>
          <cell r="H242">
            <v>1</v>
          </cell>
        </row>
        <row r="243">
          <cell r="A243" t="str">
            <v>BOA VENTURA DE SÃO ROQUE - PR</v>
          </cell>
          <cell r="B243" t="str">
            <v>PR</v>
          </cell>
          <cell r="C243">
            <v>7</v>
          </cell>
          <cell r="D243" t="str">
            <v>S</v>
          </cell>
          <cell r="E243" t="str">
            <v>DRAA2019</v>
          </cell>
          <cell r="F243">
            <v>228</v>
          </cell>
          <cell r="G243">
            <v>30</v>
          </cell>
          <cell r="H243">
            <v>12</v>
          </cell>
        </row>
        <row r="244">
          <cell r="A244" t="str">
            <v>BOA VIAGEM - CE</v>
          </cell>
          <cell r="B244" t="str">
            <v>CE</v>
          </cell>
          <cell r="C244">
            <v>8</v>
          </cell>
          <cell r="D244" t="str">
            <v>NE</v>
          </cell>
          <cell r="E244" t="str">
            <v>DIPR12/2018</v>
          </cell>
          <cell r="F244">
            <v>1679</v>
          </cell>
          <cell r="G244">
            <v>670</v>
          </cell>
          <cell r="H244">
            <v>79</v>
          </cell>
        </row>
        <row r="245">
          <cell r="A245" t="str">
            <v>BOA VISTA - PB</v>
          </cell>
          <cell r="B245" t="str">
            <v>PB</v>
          </cell>
          <cell r="C245">
            <v>7</v>
          </cell>
          <cell r="D245" t="str">
            <v>NE</v>
          </cell>
          <cell r="E245" t="str">
            <v>DRAA2018</v>
          </cell>
          <cell r="F245">
            <v>350</v>
          </cell>
          <cell r="G245">
            <v>8</v>
          </cell>
          <cell r="H245">
            <v>5</v>
          </cell>
        </row>
        <row r="246">
          <cell r="A246" t="str">
            <v>BOA VISTA - RR</v>
          </cell>
          <cell r="B246" t="str">
            <v>RR</v>
          </cell>
          <cell r="C246">
            <v>2</v>
          </cell>
          <cell r="D246" t="str">
            <v>N</v>
          </cell>
          <cell r="E246" t="str">
            <v>DRAA2019</v>
          </cell>
          <cell r="F246">
            <v>5865</v>
          </cell>
          <cell r="G246">
            <v>300</v>
          </cell>
          <cell r="H246">
            <v>224</v>
          </cell>
        </row>
        <row r="247">
          <cell r="A247" t="str">
            <v>BOA VISTA DAS MISSÕES - RS</v>
          </cell>
          <cell r="B247" t="str">
            <v>RS</v>
          </cell>
          <cell r="C247">
            <v>7</v>
          </cell>
          <cell r="D247" t="str">
            <v>S</v>
          </cell>
          <cell r="E247" t="str">
            <v>DRAA2019</v>
          </cell>
          <cell r="F247">
            <v>162</v>
          </cell>
          <cell r="G247">
            <v>11</v>
          </cell>
          <cell r="H247">
            <v>6</v>
          </cell>
        </row>
        <row r="248">
          <cell r="A248" t="str">
            <v>BOA VISTA DO BURICÁ - RS</v>
          </cell>
          <cell r="B248" t="str">
            <v>RS</v>
          </cell>
          <cell r="C248">
            <v>7</v>
          </cell>
          <cell r="D248" t="str">
            <v>S</v>
          </cell>
          <cell r="E248" t="str">
            <v>DRAA2019</v>
          </cell>
          <cell r="F248">
            <v>217</v>
          </cell>
          <cell r="G248">
            <v>64</v>
          </cell>
          <cell r="H248">
            <v>17</v>
          </cell>
        </row>
        <row r="249">
          <cell r="A249" t="str">
            <v>BOA VISTA DO SUL - RS</v>
          </cell>
          <cell r="B249" t="str">
            <v>RS</v>
          </cell>
          <cell r="C249">
            <v>7</v>
          </cell>
          <cell r="D249" t="str">
            <v>S</v>
          </cell>
          <cell r="E249" t="str">
            <v>DRAA2019</v>
          </cell>
          <cell r="F249">
            <v>85</v>
          </cell>
          <cell r="G249">
            <v>19</v>
          </cell>
          <cell r="H249">
            <v>7</v>
          </cell>
        </row>
        <row r="250">
          <cell r="A250" t="str">
            <v>BOCA DA MATA - AL</v>
          </cell>
          <cell r="B250" t="str">
            <v>AL</v>
          </cell>
          <cell r="C250">
            <v>8</v>
          </cell>
          <cell r="D250" t="str">
            <v>NE</v>
          </cell>
          <cell r="E250" t="str">
            <v>DIPR08/2018</v>
          </cell>
          <cell r="F250">
            <v>894</v>
          </cell>
          <cell r="G250">
            <v>132</v>
          </cell>
          <cell r="H250">
            <v>23</v>
          </cell>
        </row>
        <row r="251">
          <cell r="A251" t="str">
            <v>BOCAIÚVA - MG</v>
          </cell>
          <cell r="B251" t="str">
            <v>MG</v>
          </cell>
          <cell r="C251">
            <v>5</v>
          </cell>
          <cell r="D251" t="str">
            <v>SE</v>
          </cell>
          <cell r="E251" t="str">
            <v>DRAA2019</v>
          </cell>
          <cell r="F251">
            <v>1135</v>
          </cell>
          <cell r="G251">
            <v>221</v>
          </cell>
          <cell r="H251">
            <v>39</v>
          </cell>
        </row>
        <row r="252">
          <cell r="A252" t="str">
            <v>BODOCÓ - PE</v>
          </cell>
          <cell r="B252" t="str">
            <v>PE</v>
          </cell>
          <cell r="C252">
            <v>5</v>
          </cell>
          <cell r="D252" t="str">
            <v>NE</v>
          </cell>
          <cell r="E252" t="str">
            <v>DRAA2019</v>
          </cell>
          <cell r="F252">
            <v>971</v>
          </cell>
          <cell r="G252">
            <v>367</v>
          </cell>
          <cell r="H252">
            <v>67</v>
          </cell>
        </row>
        <row r="253">
          <cell r="A253" t="str">
            <v>BODOQUENA - MS</v>
          </cell>
          <cell r="B253" t="str">
            <v>MS</v>
          </cell>
          <cell r="C253">
            <v>6</v>
          </cell>
          <cell r="D253" t="str">
            <v>CO</v>
          </cell>
          <cell r="E253" t="str">
            <v>DRAA2019</v>
          </cell>
          <cell r="F253">
            <v>463</v>
          </cell>
          <cell r="G253">
            <v>61</v>
          </cell>
          <cell r="H253">
            <v>24</v>
          </cell>
        </row>
        <row r="254">
          <cell r="A254" t="str">
            <v>BOM CONSELHO - PE</v>
          </cell>
          <cell r="B254" t="str">
            <v>PE</v>
          </cell>
          <cell r="C254">
            <v>5</v>
          </cell>
          <cell r="D254" t="str">
            <v>NE</v>
          </cell>
          <cell r="E254" t="str">
            <v>DRAA2019</v>
          </cell>
          <cell r="F254">
            <v>800</v>
          </cell>
          <cell r="G254">
            <v>332</v>
          </cell>
          <cell r="H254">
            <v>70</v>
          </cell>
        </row>
        <row r="255">
          <cell r="A255" t="str">
            <v>BOM DESPACHO - MG</v>
          </cell>
          <cell r="B255" t="str">
            <v>MG</v>
          </cell>
          <cell r="C255">
            <v>5</v>
          </cell>
          <cell r="D255" t="str">
            <v>SE</v>
          </cell>
          <cell r="E255" t="str">
            <v>DRAA2019</v>
          </cell>
          <cell r="F255">
            <v>883</v>
          </cell>
          <cell r="G255">
            <v>370</v>
          </cell>
          <cell r="H255">
            <v>92</v>
          </cell>
        </row>
        <row r="256">
          <cell r="A256" t="str">
            <v>BOM JARDIM - MA</v>
          </cell>
          <cell r="B256" t="str">
            <v>MA</v>
          </cell>
          <cell r="C256">
            <v>8</v>
          </cell>
          <cell r="D256" t="str">
            <v>NE</v>
          </cell>
          <cell r="E256" t="str">
            <v/>
          </cell>
          <cell r="F256" t="str">
            <v/>
          </cell>
          <cell r="G256" t="str">
            <v/>
          </cell>
          <cell r="H256" t="str">
            <v/>
          </cell>
        </row>
        <row r="257">
          <cell r="A257" t="str">
            <v>BOM JARDIM - PE</v>
          </cell>
          <cell r="B257" t="str">
            <v>PE</v>
          </cell>
          <cell r="C257">
            <v>6</v>
          </cell>
          <cell r="D257" t="str">
            <v>NE</v>
          </cell>
          <cell r="E257" t="str">
            <v>DRAA2019</v>
          </cell>
          <cell r="F257">
            <v>690</v>
          </cell>
          <cell r="G257">
            <v>281</v>
          </cell>
          <cell r="H257">
            <v>49</v>
          </cell>
        </row>
        <row r="258">
          <cell r="A258" t="str">
            <v>BOM JARDIM - RJ</v>
          </cell>
          <cell r="B258" t="str">
            <v>RJ</v>
          </cell>
          <cell r="C258">
            <v>6</v>
          </cell>
          <cell r="D258" t="str">
            <v>SE</v>
          </cell>
          <cell r="E258" t="str">
            <v>DRAA2019</v>
          </cell>
          <cell r="F258">
            <v>740</v>
          </cell>
          <cell r="G258">
            <v>265</v>
          </cell>
          <cell r="H258">
            <v>84</v>
          </cell>
        </row>
        <row r="259">
          <cell r="A259" t="str">
            <v>BOM JARDIM DE GOIÁS - GO</v>
          </cell>
          <cell r="B259" t="str">
            <v>GO</v>
          </cell>
          <cell r="C259">
            <v>7</v>
          </cell>
          <cell r="D259" t="str">
            <v>CO</v>
          </cell>
          <cell r="E259" t="str">
            <v>DRAA2019</v>
          </cell>
          <cell r="F259">
            <v>330</v>
          </cell>
          <cell r="G259">
            <v>61</v>
          </cell>
          <cell r="H259">
            <v>11</v>
          </cell>
        </row>
        <row r="260">
          <cell r="A260" t="str">
            <v>BOM JESUS - PB</v>
          </cell>
          <cell r="B260" t="str">
            <v>PB</v>
          </cell>
          <cell r="C260">
            <v>7</v>
          </cell>
          <cell r="D260" t="str">
            <v>NE</v>
          </cell>
          <cell r="E260" t="str">
            <v>DIPR10/2018</v>
          </cell>
          <cell r="F260">
            <v>116</v>
          </cell>
          <cell r="G260">
            <v>93</v>
          </cell>
          <cell r="H260">
            <v>9</v>
          </cell>
        </row>
        <row r="261">
          <cell r="A261" t="str">
            <v>BOM JESUS - PI</v>
          </cell>
          <cell r="B261" t="str">
            <v>PI</v>
          </cell>
          <cell r="C261">
            <v>6</v>
          </cell>
          <cell r="D261" t="str">
            <v>NE</v>
          </cell>
          <cell r="E261" t="str">
            <v>DRAA2019</v>
          </cell>
          <cell r="F261">
            <v>588</v>
          </cell>
          <cell r="G261">
            <v>38</v>
          </cell>
          <cell r="H261">
            <v>16</v>
          </cell>
        </row>
        <row r="262">
          <cell r="A262" t="str">
            <v>BOM JESUS - RN</v>
          </cell>
          <cell r="B262" t="str">
            <v>RN</v>
          </cell>
          <cell r="C262">
            <v>7</v>
          </cell>
          <cell r="D262" t="str">
            <v>NE</v>
          </cell>
          <cell r="E262" t="str">
            <v>DIPR12/2018</v>
          </cell>
          <cell r="F262">
            <v>180</v>
          </cell>
          <cell r="G262">
            <v>0</v>
          </cell>
          <cell r="H262">
            <v>1</v>
          </cell>
        </row>
        <row r="263">
          <cell r="A263" t="str">
            <v>BOM JESUS DA PENHA - MG</v>
          </cell>
          <cell r="B263" t="str">
            <v>MG</v>
          </cell>
          <cell r="C263">
            <v>7</v>
          </cell>
          <cell r="D263" t="str">
            <v>SE</v>
          </cell>
          <cell r="E263" t="str">
            <v>DRAA2019</v>
          </cell>
          <cell r="F263">
            <v>194</v>
          </cell>
          <cell r="G263">
            <v>68</v>
          </cell>
          <cell r="H263">
            <v>3</v>
          </cell>
        </row>
        <row r="264">
          <cell r="A264" t="str">
            <v>BOM JESUS DAS SELVAS - MA</v>
          </cell>
          <cell r="B264" t="str">
            <v>MA</v>
          </cell>
          <cell r="C264">
            <v>5</v>
          </cell>
          <cell r="D264" t="str">
            <v>NE</v>
          </cell>
          <cell r="E264" t="str">
            <v>DIPR08/2018</v>
          </cell>
          <cell r="F264">
            <v>959</v>
          </cell>
          <cell r="G264">
            <v>22</v>
          </cell>
          <cell r="H264">
            <v>16</v>
          </cell>
        </row>
        <row r="265">
          <cell r="A265" t="str">
            <v>BOM JESUS DE GOIÁS - GO</v>
          </cell>
          <cell r="B265" t="str">
            <v>GO</v>
          </cell>
          <cell r="C265">
            <v>6</v>
          </cell>
          <cell r="D265" t="str">
            <v>CO</v>
          </cell>
          <cell r="E265" t="str">
            <v>DIPR12/2018</v>
          </cell>
          <cell r="F265">
            <v>587</v>
          </cell>
          <cell r="G265">
            <v>213</v>
          </cell>
          <cell r="H265">
            <v>49</v>
          </cell>
        </row>
        <row r="266">
          <cell r="A266" t="str">
            <v>BOM JESUS DOS PERDÕES - SP</v>
          </cell>
          <cell r="B266" t="str">
            <v>SP</v>
          </cell>
          <cell r="C266">
            <v>6</v>
          </cell>
          <cell r="D266" t="str">
            <v>SE</v>
          </cell>
          <cell r="E266" t="str">
            <v>DRAA2019</v>
          </cell>
          <cell r="F266">
            <v>645</v>
          </cell>
          <cell r="G266">
            <v>146</v>
          </cell>
          <cell r="H266">
            <v>32</v>
          </cell>
        </row>
        <row r="267">
          <cell r="A267" t="str">
            <v>BOM PRINCÍPIO - RS</v>
          </cell>
          <cell r="B267" t="str">
            <v>RS</v>
          </cell>
          <cell r="C267">
            <v>7</v>
          </cell>
          <cell r="D267" t="str">
            <v>S</v>
          </cell>
          <cell r="E267" t="str">
            <v>DRAA2019</v>
          </cell>
          <cell r="F267">
            <v>333</v>
          </cell>
          <cell r="G267">
            <v>91</v>
          </cell>
          <cell r="H267">
            <v>13</v>
          </cell>
        </row>
        <row r="268">
          <cell r="A268" t="str">
            <v>BOM PRINCÍPIO DO PIAUÍ - PI</v>
          </cell>
          <cell r="B268" t="str">
            <v>PI</v>
          </cell>
          <cell r="C268">
            <v>7</v>
          </cell>
          <cell r="D268" t="str">
            <v>NE</v>
          </cell>
          <cell r="E268" t="str">
            <v>DIPR12/2018</v>
          </cell>
          <cell r="F268">
            <v>364</v>
          </cell>
          <cell r="G268">
            <v>30</v>
          </cell>
          <cell r="H268">
            <v>1</v>
          </cell>
        </row>
        <row r="269">
          <cell r="A269" t="str">
            <v>BOM SUCESSO - MG</v>
          </cell>
          <cell r="B269" t="str">
            <v>MG</v>
          </cell>
          <cell r="C269">
            <v>6</v>
          </cell>
          <cell r="D269" t="str">
            <v>SE</v>
          </cell>
          <cell r="E269" t="str">
            <v>DIPR12/2018</v>
          </cell>
          <cell r="F269">
            <v>387</v>
          </cell>
          <cell r="G269">
            <v>178</v>
          </cell>
          <cell r="H269">
            <v>49</v>
          </cell>
        </row>
        <row r="270">
          <cell r="A270" t="str">
            <v>BOM SUCESSO - PR</v>
          </cell>
          <cell r="B270" t="str">
            <v>PR</v>
          </cell>
          <cell r="C270">
            <v>7</v>
          </cell>
          <cell r="D270" t="str">
            <v>S</v>
          </cell>
          <cell r="E270" t="str">
            <v>DIPR12/2018</v>
          </cell>
          <cell r="F270">
            <v>280</v>
          </cell>
          <cell r="G270">
            <v>81</v>
          </cell>
          <cell r="H270">
            <v>41</v>
          </cell>
        </row>
        <row r="271">
          <cell r="A271" t="str">
            <v>BONFINÓPOLIS - GO</v>
          </cell>
          <cell r="B271" t="str">
            <v>GO</v>
          </cell>
          <cell r="C271">
            <v>7</v>
          </cell>
          <cell r="D271" t="str">
            <v>CO</v>
          </cell>
          <cell r="E271" t="str">
            <v>DRAA2019</v>
          </cell>
          <cell r="F271">
            <v>247</v>
          </cell>
          <cell r="G271">
            <v>48</v>
          </cell>
          <cell r="H271">
            <v>23</v>
          </cell>
        </row>
        <row r="272">
          <cell r="A272" t="str">
            <v>BONITO - BA</v>
          </cell>
          <cell r="B272" t="str">
            <v>BA</v>
          </cell>
          <cell r="C272">
            <v>6</v>
          </cell>
          <cell r="D272" t="str">
            <v>NE</v>
          </cell>
          <cell r="E272" t="str">
            <v>DRAA2019</v>
          </cell>
          <cell r="F272">
            <v>454</v>
          </cell>
          <cell r="G272">
            <v>61</v>
          </cell>
          <cell r="H272">
            <v>13</v>
          </cell>
        </row>
        <row r="273">
          <cell r="A273" t="str">
            <v>BONITO - MS</v>
          </cell>
          <cell r="B273" t="str">
            <v>MS</v>
          </cell>
          <cell r="C273">
            <v>6</v>
          </cell>
          <cell r="D273" t="str">
            <v>CO</v>
          </cell>
          <cell r="E273" t="str">
            <v>DRAA2019</v>
          </cell>
          <cell r="F273">
            <v>611</v>
          </cell>
          <cell r="G273">
            <v>182</v>
          </cell>
          <cell r="H273">
            <v>36</v>
          </cell>
        </row>
        <row r="274">
          <cell r="A274" t="str">
            <v>BONITO - PE</v>
          </cell>
          <cell r="B274" t="str">
            <v>PE</v>
          </cell>
          <cell r="C274">
            <v>5</v>
          </cell>
          <cell r="D274" t="str">
            <v>NE</v>
          </cell>
          <cell r="E274" t="str">
            <v>DRAA2018</v>
          </cell>
          <cell r="F274">
            <v>752</v>
          </cell>
          <cell r="G274">
            <v>352</v>
          </cell>
          <cell r="H274">
            <v>65</v>
          </cell>
        </row>
        <row r="275">
          <cell r="A275" t="str">
            <v>BONITO DE SANTA FÉ - PB</v>
          </cell>
          <cell r="B275" t="str">
            <v>PB</v>
          </cell>
          <cell r="C275">
            <v>8</v>
          </cell>
          <cell r="D275" t="str">
            <v>NE</v>
          </cell>
          <cell r="E275" t="str">
            <v>DIPR12/2018</v>
          </cell>
          <cell r="F275">
            <v>343</v>
          </cell>
          <cell r="G275">
            <v>188</v>
          </cell>
          <cell r="H275">
            <v>24</v>
          </cell>
        </row>
        <row r="276">
          <cell r="A276" t="str">
            <v>BONÓPOLIS - GO</v>
          </cell>
          <cell r="B276" t="str">
            <v>GO</v>
          </cell>
          <cell r="C276">
            <v>7</v>
          </cell>
          <cell r="D276" t="str">
            <v>CO</v>
          </cell>
          <cell r="E276" t="str">
            <v>DRAA2019</v>
          </cell>
          <cell r="F276">
            <v>178</v>
          </cell>
          <cell r="G276">
            <v>26</v>
          </cell>
          <cell r="H276">
            <v>4</v>
          </cell>
        </row>
        <row r="277">
          <cell r="A277" t="str">
            <v>BOQUEIRÃO DO LEÃO - RS</v>
          </cell>
          <cell r="B277" t="str">
            <v>RS</v>
          </cell>
          <cell r="C277">
            <v>7</v>
          </cell>
          <cell r="D277" t="str">
            <v>S</v>
          </cell>
          <cell r="E277" t="str">
            <v>DRAA2019</v>
          </cell>
          <cell r="F277">
            <v>165</v>
          </cell>
          <cell r="G277">
            <v>55</v>
          </cell>
          <cell r="H277">
            <v>12</v>
          </cell>
        </row>
        <row r="278">
          <cell r="A278" t="str">
            <v>BOQUEIRÃO DO PIAUÍ - PI</v>
          </cell>
          <cell r="B278" t="str">
            <v>PI</v>
          </cell>
          <cell r="C278">
            <v>7</v>
          </cell>
          <cell r="D278" t="str">
            <v>NE</v>
          </cell>
          <cell r="E278" t="str">
            <v>DRAA2019</v>
          </cell>
          <cell r="F278">
            <v>208</v>
          </cell>
          <cell r="G278">
            <v>19</v>
          </cell>
          <cell r="H278">
            <v>0</v>
          </cell>
        </row>
        <row r="279">
          <cell r="A279" t="str">
            <v>BORBA - AM</v>
          </cell>
          <cell r="B279" t="str">
            <v>AM</v>
          </cell>
          <cell r="C279">
            <v>8</v>
          </cell>
          <cell r="D279" t="str">
            <v>N</v>
          </cell>
          <cell r="E279" t="str">
            <v>DIPR12/2018</v>
          </cell>
          <cell r="F279">
            <v>1198</v>
          </cell>
          <cell r="G279">
            <v>0</v>
          </cell>
          <cell r="H279">
            <v>2</v>
          </cell>
        </row>
        <row r="280">
          <cell r="A280" t="str">
            <v>BOSSOROCA - RS</v>
          </cell>
          <cell r="B280" t="str">
            <v>RS</v>
          </cell>
          <cell r="C280">
            <v>7</v>
          </cell>
          <cell r="D280" t="str">
            <v>S</v>
          </cell>
          <cell r="E280" t="str">
            <v>DRAA2019</v>
          </cell>
          <cell r="F280">
            <v>275</v>
          </cell>
          <cell r="G280">
            <v>103</v>
          </cell>
          <cell r="H280">
            <v>21</v>
          </cell>
        </row>
        <row r="281">
          <cell r="A281" t="str">
            <v>BOTUCATU - SP</v>
          </cell>
          <cell r="B281" t="str">
            <v>SP</v>
          </cell>
          <cell r="C281">
            <v>4</v>
          </cell>
          <cell r="D281" t="str">
            <v>SE</v>
          </cell>
          <cell r="E281" t="str">
            <v>DRAA2019</v>
          </cell>
          <cell r="F281">
            <v>2400</v>
          </cell>
          <cell r="G281">
            <v>253</v>
          </cell>
          <cell r="H281">
            <v>24</v>
          </cell>
        </row>
        <row r="282">
          <cell r="A282" t="str">
            <v>BRANQUINHA - AL</v>
          </cell>
          <cell r="B282" t="str">
            <v>AL</v>
          </cell>
          <cell r="C282">
            <v>8</v>
          </cell>
          <cell r="D282" t="str">
            <v>NE</v>
          </cell>
          <cell r="E282" t="str">
            <v>DIPR12/2018</v>
          </cell>
          <cell r="F282">
            <v>421</v>
          </cell>
          <cell r="G282">
            <v>0</v>
          </cell>
          <cell r="H282">
            <v>0</v>
          </cell>
        </row>
        <row r="283">
          <cell r="A283" t="str">
            <v>BRASILEIRA - PI</v>
          </cell>
          <cell r="B283" t="str">
            <v>PI</v>
          </cell>
          <cell r="C283">
            <v>8</v>
          </cell>
          <cell r="D283" t="str">
            <v>NE</v>
          </cell>
          <cell r="E283" t="str">
            <v>DIPR12/2018</v>
          </cell>
          <cell r="F283">
            <v>229</v>
          </cell>
          <cell r="G283">
            <v>4</v>
          </cell>
          <cell r="H283">
            <v>1</v>
          </cell>
        </row>
        <row r="284">
          <cell r="A284" t="str">
            <v>BRASÍLIA DE MINAS - MG</v>
          </cell>
          <cell r="B284" t="str">
            <v>MG</v>
          </cell>
          <cell r="C284">
            <v>6</v>
          </cell>
          <cell r="D284" t="str">
            <v>SE</v>
          </cell>
          <cell r="E284" t="str">
            <v>DRAA2019</v>
          </cell>
          <cell r="F284">
            <v>1063</v>
          </cell>
          <cell r="G284">
            <v>49</v>
          </cell>
          <cell r="H284">
            <v>15</v>
          </cell>
        </row>
        <row r="285">
          <cell r="A285" t="str">
            <v>BRASÓPOLIS - MG</v>
          </cell>
          <cell r="B285" t="str">
            <v>MG</v>
          </cell>
          <cell r="C285">
            <v>7</v>
          </cell>
          <cell r="D285" t="str">
            <v>SE</v>
          </cell>
          <cell r="E285" t="str">
            <v>DRAA2019</v>
          </cell>
          <cell r="F285">
            <v>363</v>
          </cell>
          <cell r="G285">
            <v>51</v>
          </cell>
          <cell r="H285">
            <v>11</v>
          </cell>
        </row>
        <row r="286">
          <cell r="A286" t="str">
            <v>BREJÃO - PE</v>
          </cell>
          <cell r="B286" t="str">
            <v>PE</v>
          </cell>
          <cell r="C286">
            <v>7</v>
          </cell>
          <cell r="D286" t="str">
            <v>NE</v>
          </cell>
          <cell r="E286" t="str">
            <v>DIPR12/2018</v>
          </cell>
          <cell r="F286">
            <v>329</v>
          </cell>
          <cell r="G286">
            <v>130</v>
          </cell>
          <cell r="H286">
            <v>25</v>
          </cell>
        </row>
        <row r="287">
          <cell r="A287" t="str">
            <v>BREJINHO - PE</v>
          </cell>
          <cell r="B287" t="str">
            <v>PE</v>
          </cell>
          <cell r="C287">
            <v>7</v>
          </cell>
          <cell r="D287" t="str">
            <v>NE</v>
          </cell>
          <cell r="E287" t="str">
            <v>DRAA2019</v>
          </cell>
          <cell r="F287">
            <v>218</v>
          </cell>
          <cell r="G287">
            <v>66</v>
          </cell>
          <cell r="H287">
            <v>10</v>
          </cell>
        </row>
        <row r="288">
          <cell r="A288" t="str">
            <v>BREJO DA MADRE DE DEUS - PE</v>
          </cell>
          <cell r="B288" t="str">
            <v>PE</v>
          </cell>
          <cell r="C288">
            <v>5</v>
          </cell>
          <cell r="D288" t="str">
            <v>NE</v>
          </cell>
          <cell r="E288" t="str">
            <v>DRAA2019</v>
          </cell>
          <cell r="F288">
            <v>1268</v>
          </cell>
          <cell r="G288">
            <v>257</v>
          </cell>
          <cell r="H288">
            <v>38</v>
          </cell>
        </row>
        <row r="289">
          <cell r="A289" t="str">
            <v>BREJO DO CRUZ - PB</v>
          </cell>
          <cell r="B289" t="str">
            <v>PB</v>
          </cell>
          <cell r="C289">
            <v>6</v>
          </cell>
          <cell r="D289" t="str">
            <v>NE</v>
          </cell>
          <cell r="E289" t="str">
            <v>DRAA2019</v>
          </cell>
          <cell r="F289">
            <v>442</v>
          </cell>
          <cell r="G289">
            <v>128</v>
          </cell>
          <cell r="H289">
            <v>16</v>
          </cell>
        </row>
        <row r="290">
          <cell r="A290" t="str">
            <v>BREVES - PA</v>
          </cell>
          <cell r="B290" t="str">
            <v>PA</v>
          </cell>
          <cell r="C290">
            <v>4</v>
          </cell>
          <cell r="D290" t="str">
            <v>N</v>
          </cell>
          <cell r="E290" t="str">
            <v>DRAA2015</v>
          </cell>
          <cell r="F290">
            <v>2973</v>
          </cell>
          <cell r="G290">
            <v>88</v>
          </cell>
          <cell r="H290">
            <v>41</v>
          </cell>
        </row>
        <row r="291">
          <cell r="A291" t="str">
            <v>BROCHIER - RS</v>
          </cell>
          <cell r="B291" t="str">
            <v>RS</v>
          </cell>
          <cell r="C291">
            <v>7</v>
          </cell>
          <cell r="D291" t="str">
            <v>S</v>
          </cell>
          <cell r="E291" t="str">
            <v>DRAA2019</v>
          </cell>
          <cell r="F291">
            <v>108</v>
          </cell>
          <cell r="G291">
            <v>39</v>
          </cell>
          <cell r="H291">
            <v>9</v>
          </cell>
        </row>
        <row r="292">
          <cell r="A292" t="str">
            <v>BRODOWSKI - SP</v>
          </cell>
          <cell r="B292" t="str">
            <v>SP</v>
          </cell>
          <cell r="C292">
            <v>6</v>
          </cell>
          <cell r="D292" t="str">
            <v>SE</v>
          </cell>
          <cell r="E292" t="str">
            <v>DIPR12/2018</v>
          </cell>
          <cell r="F292">
            <v>729</v>
          </cell>
          <cell r="G292">
            <v>92</v>
          </cell>
          <cell r="H292">
            <v>36</v>
          </cell>
        </row>
        <row r="293">
          <cell r="A293" t="str">
            <v>BRUSQUE - SC</v>
          </cell>
          <cell r="B293" t="str">
            <v>SC</v>
          </cell>
          <cell r="C293">
            <v>4</v>
          </cell>
          <cell r="D293" t="str">
            <v>S</v>
          </cell>
          <cell r="E293" t="str">
            <v>DIPR12/2018</v>
          </cell>
          <cell r="F293">
            <v>2067</v>
          </cell>
          <cell r="G293">
            <v>289</v>
          </cell>
          <cell r="H293">
            <v>80</v>
          </cell>
        </row>
        <row r="294">
          <cell r="A294" t="str">
            <v>BUENOS AIRES - PE</v>
          </cell>
          <cell r="B294" t="str">
            <v>PE</v>
          </cell>
          <cell r="C294">
            <v>7</v>
          </cell>
          <cell r="D294" t="str">
            <v>NE</v>
          </cell>
          <cell r="E294" t="str">
            <v>DRAA2019</v>
          </cell>
          <cell r="F294">
            <v>343</v>
          </cell>
          <cell r="G294">
            <v>122</v>
          </cell>
          <cell r="H294">
            <v>28</v>
          </cell>
        </row>
        <row r="295">
          <cell r="A295" t="str">
            <v>BUÍQUE - PE</v>
          </cell>
          <cell r="B295" t="str">
            <v>PE</v>
          </cell>
          <cell r="C295">
            <v>5</v>
          </cell>
          <cell r="D295" t="str">
            <v>NE</v>
          </cell>
          <cell r="E295" t="str">
            <v>DRAA2019</v>
          </cell>
          <cell r="F295">
            <v>1187</v>
          </cell>
          <cell r="G295">
            <v>434</v>
          </cell>
          <cell r="H295">
            <v>105</v>
          </cell>
        </row>
        <row r="296">
          <cell r="A296" t="str">
            <v>BURI - SP</v>
          </cell>
          <cell r="B296" t="str">
            <v>SP</v>
          </cell>
          <cell r="C296">
            <v>6</v>
          </cell>
          <cell r="D296" t="str">
            <v>SE</v>
          </cell>
          <cell r="E296" t="str">
            <v>DRAA2019</v>
          </cell>
          <cell r="F296">
            <v>792</v>
          </cell>
          <cell r="G296">
            <v>92</v>
          </cell>
          <cell r="H296">
            <v>34</v>
          </cell>
        </row>
        <row r="297">
          <cell r="A297" t="str">
            <v>BURITAMA - SP</v>
          </cell>
          <cell r="B297" t="str">
            <v>SP</v>
          </cell>
          <cell r="C297">
            <v>6</v>
          </cell>
          <cell r="D297" t="str">
            <v>SE</v>
          </cell>
          <cell r="E297" t="str">
            <v>DRAA2019</v>
          </cell>
          <cell r="F297">
            <v>649</v>
          </cell>
          <cell r="G297">
            <v>133</v>
          </cell>
          <cell r="H297">
            <v>48</v>
          </cell>
        </row>
        <row r="298">
          <cell r="A298" t="str">
            <v>BURITI ALEGRE - GO</v>
          </cell>
          <cell r="B298" t="str">
            <v>GO</v>
          </cell>
          <cell r="C298">
            <v>7</v>
          </cell>
          <cell r="D298" t="str">
            <v>CO</v>
          </cell>
          <cell r="E298" t="str">
            <v>DRAA2018</v>
          </cell>
          <cell r="F298">
            <v>328</v>
          </cell>
          <cell r="G298">
            <v>69</v>
          </cell>
          <cell r="H298">
            <v>26</v>
          </cell>
        </row>
        <row r="299">
          <cell r="A299" t="str">
            <v>BURITI DE GOIÁS - GO</v>
          </cell>
          <cell r="B299" t="str">
            <v>GO</v>
          </cell>
          <cell r="C299">
            <v>7</v>
          </cell>
          <cell r="D299" t="str">
            <v>CO</v>
          </cell>
          <cell r="E299" t="str">
            <v>DRAA2019</v>
          </cell>
          <cell r="F299">
            <v>116</v>
          </cell>
          <cell r="G299">
            <v>19</v>
          </cell>
          <cell r="H299">
            <v>10</v>
          </cell>
        </row>
        <row r="300">
          <cell r="A300" t="str">
            <v>BURITI DOS LOPES - PI</v>
          </cell>
          <cell r="B300" t="str">
            <v>PI</v>
          </cell>
          <cell r="C300">
            <v>6</v>
          </cell>
          <cell r="D300" t="str">
            <v>NE</v>
          </cell>
          <cell r="E300" t="str">
            <v>DRAA2019</v>
          </cell>
          <cell r="F300">
            <v>520</v>
          </cell>
          <cell r="G300">
            <v>61</v>
          </cell>
          <cell r="H300">
            <v>6</v>
          </cell>
        </row>
        <row r="301">
          <cell r="A301" t="str">
            <v>BURITICUPU - MA</v>
          </cell>
          <cell r="B301" t="str">
            <v>MA</v>
          </cell>
          <cell r="C301">
            <v>5</v>
          </cell>
          <cell r="D301" t="str">
            <v>NE</v>
          </cell>
          <cell r="E301" t="str">
            <v>DIPR12/2018</v>
          </cell>
          <cell r="F301">
            <v>1562</v>
          </cell>
          <cell r="G301">
            <v>82</v>
          </cell>
          <cell r="H301">
            <v>28</v>
          </cell>
        </row>
        <row r="302">
          <cell r="A302" t="str">
            <v>BURITINÓPOLIS - GO</v>
          </cell>
          <cell r="B302" t="str">
            <v>GO</v>
          </cell>
          <cell r="C302">
            <v>7</v>
          </cell>
          <cell r="D302" t="str">
            <v>CO</v>
          </cell>
          <cell r="E302" t="str">
            <v>DRAA2019</v>
          </cell>
          <cell r="F302">
            <v>180</v>
          </cell>
          <cell r="G302">
            <v>24</v>
          </cell>
          <cell r="H302">
            <v>1</v>
          </cell>
        </row>
        <row r="303">
          <cell r="A303" t="str">
            <v>BURITIS - MG</v>
          </cell>
          <cell r="B303" t="str">
            <v>MG</v>
          </cell>
          <cell r="C303">
            <v>6</v>
          </cell>
          <cell r="D303" t="str">
            <v>SE</v>
          </cell>
          <cell r="E303" t="str">
            <v>DIPR12/2018</v>
          </cell>
          <cell r="F303">
            <v>644</v>
          </cell>
          <cell r="G303">
            <v>40</v>
          </cell>
          <cell r="H303">
            <v>8</v>
          </cell>
        </row>
        <row r="304">
          <cell r="A304" t="str">
            <v>BURITIS - RO</v>
          </cell>
          <cell r="B304" t="str">
            <v>RO</v>
          </cell>
          <cell r="C304">
            <v>6</v>
          </cell>
          <cell r="D304" t="str">
            <v>N</v>
          </cell>
          <cell r="E304" t="str">
            <v>DRAA2019</v>
          </cell>
          <cell r="F304">
            <v>767</v>
          </cell>
          <cell r="G304">
            <v>42</v>
          </cell>
          <cell r="H304">
            <v>19</v>
          </cell>
        </row>
        <row r="305">
          <cell r="A305" t="str">
            <v>BURITIZEIRO - MG</v>
          </cell>
          <cell r="B305" t="str">
            <v>MG</v>
          </cell>
          <cell r="C305">
            <v>6</v>
          </cell>
          <cell r="D305" t="str">
            <v>SE</v>
          </cell>
          <cell r="E305" t="str">
            <v>DRAA2017</v>
          </cell>
          <cell r="F305">
            <v>664</v>
          </cell>
          <cell r="G305">
            <v>140</v>
          </cell>
          <cell r="H305">
            <v>39</v>
          </cell>
        </row>
        <row r="306">
          <cell r="A306" t="str">
            <v>CAAPIRANGA - AM</v>
          </cell>
          <cell r="B306" t="str">
            <v>AM</v>
          </cell>
          <cell r="C306">
            <v>8</v>
          </cell>
          <cell r="D306" t="str">
            <v>N</v>
          </cell>
          <cell r="E306" t="str">
            <v/>
          </cell>
          <cell r="F306" t="str">
            <v/>
          </cell>
          <cell r="G306" t="str">
            <v/>
          </cell>
          <cell r="H306" t="str">
            <v/>
          </cell>
        </row>
        <row r="307">
          <cell r="A307" t="str">
            <v>CAAPORÃ - PB</v>
          </cell>
          <cell r="B307" t="str">
            <v>PB</v>
          </cell>
          <cell r="C307">
            <v>5</v>
          </cell>
          <cell r="D307" t="str">
            <v>NE</v>
          </cell>
          <cell r="E307" t="str">
            <v>DIPR12/2018</v>
          </cell>
          <cell r="F307">
            <v>1097</v>
          </cell>
          <cell r="G307">
            <v>297</v>
          </cell>
          <cell r="H307">
            <v>84</v>
          </cell>
        </row>
        <row r="308">
          <cell r="A308" t="str">
            <v>CAARAPÓ - MS</v>
          </cell>
          <cell r="B308" t="str">
            <v>MS</v>
          </cell>
          <cell r="C308">
            <v>6</v>
          </cell>
          <cell r="D308" t="str">
            <v>CO</v>
          </cell>
          <cell r="E308" t="str">
            <v>DRAA2019</v>
          </cell>
          <cell r="F308">
            <v>943</v>
          </cell>
          <cell r="G308">
            <v>97</v>
          </cell>
          <cell r="H308">
            <v>44</v>
          </cell>
        </row>
        <row r="309">
          <cell r="A309" t="str">
            <v>CABECEIRA GRANDE - MG</v>
          </cell>
          <cell r="B309" t="str">
            <v>MG</v>
          </cell>
          <cell r="C309">
            <v>7</v>
          </cell>
          <cell r="D309" t="str">
            <v>SE</v>
          </cell>
          <cell r="E309" t="str">
            <v>DRAA2019</v>
          </cell>
          <cell r="F309">
            <v>346</v>
          </cell>
          <cell r="G309">
            <v>36</v>
          </cell>
          <cell r="H309">
            <v>17</v>
          </cell>
        </row>
        <row r="310">
          <cell r="A310" t="str">
            <v>CABEDELO - PB</v>
          </cell>
          <cell r="B310" t="str">
            <v>PB</v>
          </cell>
          <cell r="C310">
            <v>4</v>
          </cell>
          <cell r="D310" t="str">
            <v>NE</v>
          </cell>
          <cell r="E310" t="str">
            <v>DRAA2019</v>
          </cell>
          <cell r="F310">
            <v>2021</v>
          </cell>
          <cell r="G310">
            <v>385</v>
          </cell>
          <cell r="H310">
            <v>66</v>
          </cell>
        </row>
        <row r="311">
          <cell r="A311" t="str">
            <v>CABO DE SANTO AGOSTINHO - PE</v>
          </cell>
          <cell r="B311" t="str">
            <v>PE</v>
          </cell>
          <cell r="C311">
            <v>4</v>
          </cell>
          <cell r="D311" t="str">
            <v>NE</v>
          </cell>
          <cell r="E311" t="str">
            <v>DRAA2019</v>
          </cell>
          <cell r="F311">
            <v>3503</v>
          </cell>
          <cell r="G311">
            <v>1387</v>
          </cell>
          <cell r="H311">
            <v>272</v>
          </cell>
        </row>
        <row r="312">
          <cell r="A312" t="str">
            <v>CABO FRIO - RJ</v>
          </cell>
          <cell r="B312" t="str">
            <v>RJ</v>
          </cell>
          <cell r="C312">
            <v>8</v>
          </cell>
          <cell r="D312" t="str">
            <v>SE</v>
          </cell>
          <cell r="E312" t="str">
            <v>DRAA2015</v>
          </cell>
          <cell r="F312">
            <v>5515</v>
          </cell>
          <cell r="G312">
            <v>796</v>
          </cell>
          <cell r="H312">
            <v>207</v>
          </cell>
        </row>
        <row r="313">
          <cell r="A313" t="str">
            <v>CABROBÓ - PE</v>
          </cell>
          <cell r="B313" t="str">
            <v>PE</v>
          </cell>
          <cell r="C313">
            <v>5</v>
          </cell>
          <cell r="D313" t="str">
            <v>NE</v>
          </cell>
          <cell r="E313" t="str">
            <v>DRAA2019</v>
          </cell>
          <cell r="F313">
            <v>929</v>
          </cell>
          <cell r="G313">
            <v>287</v>
          </cell>
          <cell r="H313">
            <v>48</v>
          </cell>
        </row>
        <row r="314">
          <cell r="A314" t="str">
            <v>CAÇADOR - SC</v>
          </cell>
          <cell r="B314" t="str">
            <v>SC</v>
          </cell>
          <cell r="C314">
            <v>5</v>
          </cell>
          <cell r="D314" t="str">
            <v>S</v>
          </cell>
          <cell r="E314" t="str">
            <v>DRAA2019</v>
          </cell>
          <cell r="F314">
            <v>1165</v>
          </cell>
          <cell r="G314">
            <v>416</v>
          </cell>
          <cell r="H314">
            <v>114</v>
          </cell>
        </row>
        <row r="315">
          <cell r="A315" t="str">
            <v>CAÇAPAVA DO SUL - RS</v>
          </cell>
          <cell r="B315" t="str">
            <v>RS</v>
          </cell>
          <cell r="C315">
            <v>5</v>
          </cell>
          <cell r="D315" t="str">
            <v>S</v>
          </cell>
          <cell r="E315" t="str">
            <v>DRAA2019</v>
          </cell>
          <cell r="F315">
            <v>992</v>
          </cell>
          <cell r="G315">
            <v>398</v>
          </cell>
          <cell r="H315">
            <v>83</v>
          </cell>
        </row>
        <row r="316">
          <cell r="A316" t="str">
            <v>CACAULÂNDIA - RO</v>
          </cell>
          <cell r="B316" t="str">
            <v>RO</v>
          </cell>
          <cell r="C316">
            <v>7</v>
          </cell>
          <cell r="D316" t="str">
            <v>N</v>
          </cell>
          <cell r="E316" t="str">
            <v>DRAA2019</v>
          </cell>
          <cell r="F316">
            <v>259</v>
          </cell>
          <cell r="G316">
            <v>11</v>
          </cell>
          <cell r="H316">
            <v>4</v>
          </cell>
        </row>
        <row r="317">
          <cell r="A317" t="str">
            <v>CACEQUI - RS</v>
          </cell>
          <cell r="B317" t="str">
            <v>RS</v>
          </cell>
          <cell r="C317">
            <v>7</v>
          </cell>
          <cell r="D317" t="str">
            <v>S</v>
          </cell>
          <cell r="E317" t="str">
            <v>DIPR12/2018</v>
          </cell>
          <cell r="F317">
            <v>394</v>
          </cell>
          <cell r="G317">
            <v>79</v>
          </cell>
          <cell r="H317">
            <v>33</v>
          </cell>
        </row>
        <row r="318">
          <cell r="A318" t="str">
            <v>CÁCERES - MT</v>
          </cell>
          <cell r="B318" t="str">
            <v>MT</v>
          </cell>
          <cell r="C318">
            <v>5</v>
          </cell>
          <cell r="D318" t="str">
            <v>CO</v>
          </cell>
          <cell r="E318" t="str">
            <v>DRAA2019</v>
          </cell>
          <cell r="F318">
            <v>1636</v>
          </cell>
          <cell r="G318">
            <v>258</v>
          </cell>
          <cell r="H318">
            <v>58</v>
          </cell>
        </row>
        <row r="319">
          <cell r="A319" t="str">
            <v>CACHOEIRA DE GOIÁS - GO</v>
          </cell>
          <cell r="B319" t="str">
            <v>GO</v>
          </cell>
          <cell r="C319">
            <v>7</v>
          </cell>
          <cell r="D319" t="str">
            <v>CO</v>
          </cell>
          <cell r="E319" t="str">
            <v>DRAA2019</v>
          </cell>
          <cell r="F319">
            <v>118</v>
          </cell>
          <cell r="G319">
            <v>8</v>
          </cell>
          <cell r="H319">
            <v>12</v>
          </cell>
        </row>
        <row r="320">
          <cell r="A320" t="str">
            <v>CACHOEIRA DO ARARI - PA</v>
          </cell>
          <cell r="B320" t="str">
            <v>PA</v>
          </cell>
          <cell r="C320">
            <v>8</v>
          </cell>
          <cell r="D320" t="str">
            <v>N</v>
          </cell>
          <cell r="E320" t="str">
            <v>DRAA2017</v>
          </cell>
          <cell r="F320">
            <v>633</v>
          </cell>
          <cell r="G320">
            <v>125</v>
          </cell>
          <cell r="H320">
            <v>46</v>
          </cell>
        </row>
        <row r="321">
          <cell r="A321" t="str">
            <v>CACHOEIRA DO PIRIÁ - PA</v>
          </cell>
          <cell r="B321" t="str">
            <v>PA</v>
          </cell>
          <cell r="C321">
            <v>8</v>
          </cell>
          <cell r="D321" t="str">
            <v>N</v>
          </cell>
          <cell r="E321" t="str">
            <v>DRAA2018</v>
          </cell>
          <cell r="F321">
            <v>658</v>
          </cell>
          <cell r="G321">
            <v>1</v>
          </cell>
          <cell r="H321">
            <v>5</v>
          </cell>
        </row>
        <row r="322">
          <cell r="A322" t="str">
            <v>CACHOEIRA DO SUL - RS</v>
          </cell>
          <cell r="B322" t="str">
            <v>RS</v>
          </cell>
          <cell r="C322">
            <v>4</v>
          </cell>
          <cell r="D322" t="str">
            <v>S</v>
          </cell>
          <cell r="E322" t="str">
            <v>DRAA2019</v>
          </cell>
          <cell r="F322">
            <v>1970</v>
          </cell>
          <cell r="G322">
            <v>746</v>
          </cell>
          <cell r="H322">
            <v>133</v>
          </cell>
        </row>
        <row r="323">
          <cell r="A323" t="str">
            <v>CACHOEIRA DOS ÍNDIOS - PB</v>
          </cell>
          <cell r="B323" t="str">
            <v>PB</v>
          </cell>
          <cell r="C323">
            <v>8</v>
          </cell>
          <cell r="D323" t="str">
            <v>NE</v>
          </cell>
          <cell r="E323" t="str">
            <v/>
          </cell>
          <cell r="F323" t="str">
            <v/>
          </cell>
          <cell r="G323" t="str">
            <v/>
          </cell>
          <cell r="H323" t="str">
            <v/>
          </cell>
        </row>
        <row r="324">
          <cell r="A324" t="str">
            <v>CACHOEIRA DOURADA - GO</v>
          </cell>
          <cell r="B324" t="str">
            <v>GO</v>
          </cell>
          <cell r="C324">
            <v>6</v>
          </cell>
          <cell r="D324" t="str">
            <v>CO</v>
          </cell>
          <cell r="E324" t="str">
            <v>DIPR12/2018</v>
          </cell>
          <cell r="F324">
            <v>414</v>
          </cell>
          <cell r="G324">
            <v>28</v>
          </cell>
          <cell r="H324">
            <v>28</v>
          </cell>
        </row>
        <row r="325">
          <cell r="A325" t="str">
            <v>CACHOEIRA DOURADA - MG</v>
          </cell>
          <cell r="B325" t="str">
            <v>MG</v>
          </cell>
          <cell r="C325">
            <v>7</v>
          </cell>
          <cell r="D325" t="str">
            <v>SE</v>
          </cell>
          <cell r="E325" t="str">
            <v>DRAA2019</v>
          </cell>
          <cell r="F325">
            <v>316</v>
          </cell>
          <cell r="G325">
            <v>114</v>
          </cell>
          <cell r="H325">
            <v>23</v>
          </cell>
        </row>
        <row r="326">
          <cell r="A326" t="str">
            <v>CACHOEIRAS DE MACACU - RJ</v>
          </cell>
          <cell r="B326" t="str">
            <v>RJ</v>
          </cell>
          <cell r="C326">
            <v>8</v>
          </cell>
          <cell r="D326" t="str">
            <v>SE</v>
          </cell>
          <cell r="E326" t="str">
            <v>DIPR12/2018</v>
          </cell>
          <cell r="F326">
            <v>1268</v>
          </cell>
          <cell r="G326">
            <v>514</v>
          </cell>
          <cell r="H326">
            <v>147</v>
          </cell>
        </row>
        <row r="327">
          <cell r="A327" t="str">
            <v>CACHOEIRINHA - PE</v>
          </cell>
          <cell r="B327" t="str">
            <v>PE</v>
          </cell>
          <cell r="C327">
            <v>6</v>
          </cell>
          <cell r="D327" t="str">
            <v>NE</v>
          </cell>
          <cell r="E327" t="str">
            <v>DRAA2019</v>
          </cell>
          <cell r="F327">
            <v>498</v>
          </cell>
          <cell r="G327">
            <v>77</v>
          </cell>
          <cell r="H327">
            <v>13</v>
          </cell>
        </row>
        <row r="328">
          <cell r="A328" t="str">
            <v>CACHOEIRINHA - RS</v>
          </cell>
          <cell r="B328" t="str">
            <v>RS</v>
          </cell>
          <cell r="C328">
            <v>4</v>
          </cell>
          <cell r="D328" t="str">
            <v>S</v>
          </cell>
          <cell r="E328" t="str">
            <v>DIPR12/2018</v>
          </cell>
          <cell r="F328">
            <v>3006</v>
          </cell>
          <cell r="G328">
            <v>741</v>
          </cell>
          <cell r="H328">
            <v>0</v>
          </cell>
        </row>
        <row r="329">
          <cell r="A329" t="str">
            <v>CACHOEIRO DE ITAPEMIRIM - ES</v>
          </cell>
          <cell r="B329" t="str">
            <v>ES</v>
          </cell>
          <cell r="C329">
            <v>4</v>
          </cell>
          <cell r="D329" t="str">
            <v>SE</v>
          </cell>
          <cell r="E329" t="str">
            <v>DRAA2019</v>
          </cell>
          <cell r="F329">
            <v>3026</v>
          </cell>
          <cell r="G329">
            <v>475</v>
          </cell>
          <cell r="H329">
            <v>204</v>
          </cell>
        </row>
        <row r="330">
          <cell r="A330" t="str">
            <v>CACIMBAS - PB</v>
          </cell>
          <cell r="B330" t="str">
            <v>PB</v>
          </cell>
          <cell r="C330">
            <v>7</v>
          </cell>
          <cell r="D330" t="str">
            <v>NE</v>
          </cell>
          <cell r="E330" t="str">
            <v>DRAA2019</v>
          </cell>
          <cell r="F330">
            <v>344</v>
          </cell>
          <cell r="G330">
            <v>22</v>
          </cell>
          <cell r="H330">
            <v>12</v>
          </cell>
        </row>
        <row r="331">
          <cell r="A331" t="str">
            <v>CACIMBINHAS - AL</v>
          </cell>
          <cell r="B331" t="str">
            <v>AL</v>
          </cell>
          <cell r="C331">
            <v>7</v>
          </cell>
          <cell r="D331" t="str">
            <v>NE</v>
          </cell>
          <cell r="E331" t="str">
            <v>DRAA2016</v>
          </cell>
          <cell r="F331">
            <v>285</v>
          </cell>
          <cell r="G331">
            <v>58</v>
          </cell>
          <cell r="H331">
            <v>1</v>
          </cell>
        </row>
        <row r="332">
          <cell r="A332" t="str">
            <v>CACIQUE DOBLE - RS</v>
          </cell>
          <cell r="B332" t="str">
            <v>RS</v>
          </cell>
          <cell r="C332">
            <v>7</v>
          </cell>
          <cell r="D332" t="str">
            <v>S</v>
          </cell>
          <cell r="E332" t="str">
            <v>DRAA2019</v>
          </cell>
          <cell r="F332">
            <v>162</v>
          </cell>
          <cell r="G332">
            <v>42</v>
          </cell>
          <cell r="H332">
            <v>13</v>
          </cell>
        </row>
        <row r="333">
          <cell r="A333" t="str">
            <v>CAÇU - GO</v>
          </cell>
          <cell r="B333" t="str">
            <v>GO</v>
          </cell>
          <cell r="C333">
            <v>6</v>
          </cell>
          <cell r="D333" t="str">
            <v>CO</v>
          </cell>
          <cell r="E333" t="str">
            <v>DIPR12/2018</v>
          </cell>
          <cell r="F333">
            <v>525</v>
          </cell>
          <cell r="G333">
            <v>160</v>
          </cell>
          <cell r="H333">
            <v>0</v>
          </cell>
        </row>
        <row r="334">
          <cell r="A334" t="str">
            <v>CAETÉS - PE</v>
          </cell>
          <cell r="B334" t="str">
            <v>PE</v>
          </cell>
          <cell r="C334">
            <v>6</v>
          </cell>
          <cell r="D334" t="str">
            <v>NE</v>
          </cell>
          <cell r="E334" t="str">
            <v>DRAA2019</v>
          </cell>
          <cell r="F334">
            <v>340</v>
          </cell>
          <cell r="G334">
            <v>209</v>
          </cell>
          <cell r="H334">
            <v>25</v>
          </cell>
        </row>
        <row r="335">
          <cell r="A335" t="str">
            <v>CAFEARA - PR</v>
          </cell>
          <cell r="B335" t="str">
            <v>PR</v>
          </cell>
          <cell r="C335">
            <v>7</v>
          </cell>
          <cell r="D335" t="str">
            <v>S</v>
          </cell>
          <cell r="E335" t="str">
            <v>DRAA2019</v>
          </cell>
          <cell r="F335">
            <v>164</v>
          </cell>
          <cell r="G335">
            <v>62</v>
          </cell>
          <cell r="H335">
            <v>12</v>
          </cell>
        </row>
        <row r="336">
          <cell r="A336" t="str">
            <v>CAFELÂNDIA - PR</v>
          </cell>
          <cell r="B336" t="str">
            <v>PR</v>
          </cell>
          <cell r="C336">
            <v>6</v>
          </cell>
          <cell r="D336" t="str">
            <v>S</v>
          </cell>
          <cell r="E336" t="str">
            <v>DRAA2019</v>
          </cell>
          <cell r="F336">
            <v>599</v>
          </cell>
          <cell r="G336">
            <v>131</v>
          </cell>
          <cell r="H336">
            <v>38</v>
          </cell>
        </row>
        <row r="337">
          <cell r="A337" t="str">
            <v>CAIANA - MG</v>
          </cell>
          <cell r="B337" t="str">
            <v>MG</v>
          </cell>
          <cell r="C337">
            <v>7</v>
          </cell>
          <cell r="D337" t="str">
            <v>SE</v>
          </cell>
          <cell r="E337" t="str">
            <v>DRAA2019</v>
          </cell>
          <cell r="F337">
            <v>197</v>
          </cell>
          <cell r="G337">
            <v>58</v>
          </cell>
          <cell r="H337">
            <v>10</v>
          </cell>
        </row>
        <row r="338">
          <cell r="A338" t="str">
            <v>CAIBATÉ - RS</v>
          </cell>
          <cell r="B338" t="str">
            <v>RS</v>
          </cell>
          <cell r="C338">
            <v>7</v>
          </cell>
          <cell r="D338" t="str">
            <v>S</v>
          </cell>
          <cell r="E338" t="str">
            <v>DRAA2019</v>
          </cell>
          <cell r="F338">
            <v>188</v>
          </cell>
          <cell r="G338">
            <v>84</v>
          </cell>
          <cell r="H338">
            <v>16</v>
          </cell>
        </row>
        <row r="339">
          <cell r="A339" t="str">
            <v>CAIÇARA - RS</v>
          </cell>
          <cell r="B339" t="str">
            <v>RS</v>
          </cell>
          <cell r="C339">
            <v>7</v>
          </cell>
          <cell r="D339" t="str">
            <v>S</v>
          </cell>
          <cell r="E339" t="str">
            <v>DIPR12/2018</v>
          </cell>
          <cell r="F339">
            <v>167</v>
          </cell>
          <cell r="G339">
            <v>35</v>
          </cell>
          <cell r="H339">
            <v>10</v>
          </cell>
        </row>
        <row r="340">
          <cell r="A340" t="str">
            <v>CAIEIRAS - SP</v>
          </cell>
          <cell r="B340" t="str">
            <v>SP</v>
          </cell>
          <cell r="C340">
            <v>5</v>
          </cell>
          <cell r="D340" t="str">
            <v>SE</v>
          </cell>
          <cell r="E340" t="str">
            <v>DRAA2019</v>
          </cell>
          <cell r="F340">
            <v>1408</v>
          </cell>
          <cell r="G340">
            <v>94</v>
          </cell>
          <cell r="H340">
            <v>39</v>
          </cell>
        </row>
        <row r="341">
          <cell r="A341" t="str">
            <v>CAIUÁ - SP</v>
          </cell>
          <cell r="B341" t="str">
            <v>SP</v>
          </cell>
          <cell r="C341">
            <v>7</v>
          </cell>
          <cell r="D341" t="str">
            <v>SE</v>
          </cell>
          <cell r="E341" t="str">
            <v>DIPR12/2018</v>
          </cell>
          <cell r="F341">
            <v>271</v>
          </cell>
          <cell r="G341">
            <v>7</v>
          </cell>
          <cell r="H341">
            <v>0</v>
          </cell>
        </row>
        <row r="342">
          <cell r="A342" t="str">
            <v>CAJAMAR - SP</v>
          </cell>
          <cell r="B342" t="str">
            <v>SP</v>
          </cell>
          <cell r="C342">
            <v>4</v>
          </cell>
          <cell r="D342" t="str">
            <v>SE</v>
          </cell>
          <cell r="E342" t="str">
            <v>DRAA2019</v>
          </cell>
          <cell r="F342">
            <v>2408</v>
          </cell>
          <cell r="G342">
            <v>297</v>
          </cell>
          <cell r="H342">
            <v>116</v>
          </cell>
        </row>
        <row r="343">
          <cell r="A343" t="str">
            <v>CAJARI - MA</v>
          </cell>
          <cell r="B343" t="str">
            <v>MA</v>
          </cell>
          <cell r="C343">
            <v>6</v>
          </cell>
          <cell r="D343" t="str">
            <v>NE</v>
          </cell>
          <cell r="E343" t="str">
            <v>DRAA2019</v>
          </cell>
          <cell r="F343">
            <v>711</v>
          </cell>
          <cell r="G343">
            <v>0</v>
          </cell>
          <cell r="H343">
            <v>0</v>
          </cell>
        </row>
        <row r="344">
          <cell r="A344" t="str">
            <v>CAJAZEIRAS - PB</v>
          </cell>
          <cell r="B344" t="str">
            <v>PB</v>
          </cell>
          <cell r="C344">
            <v>8</v>
          </cell>
          <cell r="D344" t="str">
            <v>NE</v>
          </cell>
          <cell r="E344" t="str">
            <v>DRAA2019</v>
          </cell>
          <cell r="F344">
            <v>1361</v>
          </cell>
          <cell r="G344">
            <v>482</v>
          </cell>
          <cell r="H344">
            <v>78</v>
          </cell>
        </row>
        <row r="345">
          <cell r="A345" t="str">
            <v>CAJAZEIRAS DO PIAUÍ - PI</v>
          </cell>
          <cell r="B345" t="str">
            <v>PI</v>
          </cell>
          <cell r="C345">
            <v>7</v>
          </cell>
          <cell r="D345" t="str">
            <v>NE</v>
          </cell>
          <cell r="E345" t="str">
            <v>DIPR12/2018</v>
          </cell>
          <cell r="F345">
            <v>138</v>
          </cell>
          <cell r="G345">
            <v>7</v>
          </cell>
          <cell r="H345">
            <v>3</v>
          </cell>
        </row>
        <row r="346">
          <cell r="A346" t="str">
            <v>CAJUEIRO - AL</v>
          </cell>
          <cell r="B346" t="str">
            <v>AL</v>
          </cell>
          <cell r="C346">
            <v>8</v>
          </cell>
          <cell r="D346" t="str">
            <v>NE</v>
          </cell>
          <cell r="E346" t="str">
            <v/>
          </cell>
          <cell r="F346" t="str">
            <v/>
          </cell>
          <cell r="G346" t="str">
            <v/>
          </cell>
          <cell r="H346" t="str">
            <v/>
          </cell>
        </row>
        <row r="347">
          <cell r="A347" t="str">
            <v>CAJUEIRO DA PRAIA - PI</v>
          </cell>
          <cell r="B347" t="str">
            <v>PI</v>
          </cell>
          <cell r="C347">
            <v>7</v>
          </cell>
          <cell r="D347" t="str">
            <v>NE</v>
          </cell>
          <cell r="E347" t="str">
            <v>DIPR12/2018</v>
          </cell>
          <cell r="F347">
            <v>253</v>
          </cell>
          <cell r="G347">
            <v>25</v>
          </cell>
          <cell r="H347">
            <v>1</v>
          </cell>
        </row>
        <row r="348">
          <cell r="A348" t="str">
            <v>CALÇADO - PE</v>
          </cell>
          <cell r="B348" t="str">
            <v>PE</v>
          </cell>
          <cell r="C348">
            <v>7</v>
          </cell>
          <cell r="D348" t="str">
            <v>NE</v>
          </cell>
          <cell r="E348" t="str">
            <v>DRAA2019</v>
          </cell>
          <cell r="F348">
            <v>265</v>
          </cell>
          <cell r="G348">
            <v>146</v>
          </cell>
          <cell r="H348">
            <v>13</v>
          </cell>
        </row>
        <row r="349">
          <cell r="A349" t="str">
            <v>CALDAS BRANDÃO - PB</v>
          </cell>
          <cell r="B349" t="str">
            <v>PB</v>
          </cell>
          <cell r="C349">
            <v>8</v>
          </cell>
          <cell r="D349" t="str">
            <v>NE</v>
          </cell>
          <cell r="E349" t="str">
            <v>DIPR10/2018</v>
          </cell>
          <cell r="F349">
            <v>248</v>
          </cell>
          <cell r="G349">
            <v>62</v>
          </cell>
          <cell r="H349">
            <v>4</v>
          </cell>
        </row>
        <row r="350">
          <cell r="A350" t="str">
            <v>CALDAS NOVAS - GO</v>
          </cell>
          <cell r="B350" t="str">
            <v>GO</v>
          </cell>
          <cell r="C350">
            <v>5</v>
          </cell>
          <cell r="D350" t="str">
            <v>CO</v>
          </cell>
          <cell r="E350" t="str">
            <v>DIPR04/2018</v>
          </cell>
          <cell r="F350">
            <v>2394</v>
          </cell>
          <cell r="G350">
            <v>0</v>
          </cell>
          <cell r="H350">
            <v>0</v>
          </cell>
        </row>
        <row r="351">
          <cell r="A351" t="str">
            <v>CALDEIRÃO GRANDE - BA</v>
          </cell>
          <cell r="B351" t="str">
            <v>BA</v>
          </cell>
          <cell r="C351">
            <v>7</v>
          </cell>
          <cell r="D351" t="str">
            <v>NE</v>
          </cell>
          <cell r="E351" t="str">
            <v>DRAA2017</v>
          </cell>
          <cell r="F351">
            <v>403</v>
          </cell>
          <cell r="G351">
            <v>68</v>
          </cell>
          <cell r="H351">
            <v>17</v>
          </cell>
        </row>
        <row r="352">
          <cell r="A352" t="str">
            <v>CALUMBI - PE</v>
          </cell>
          <cell r="B352" t="str">
            <v>PE</v>
          </cell>
          <cell r="C352">
            <v>7</v>
          </cell>
          <cell r="D352" t="str">
            <v>NE</v>
          </cell>
          <cell r="E352" t="str">
            <v>DIPR12/2018</v>
          </cell>
          <cell r="F352">
            <v>265</v>
          </cell>
          <cell r="G352">
            <v>122</v>
          </cell>
          <cell r="H352">
            <v>24</v>
          </cell>
        </row>
        <row r="353">
          <cell r="A353" t="str">
            <v>CAMAÇARI - BA</v>
          </cell>
          <cell r="B353" t="str">
            <v>BA</v>
          </cell>
          <cell r="C353">
            <v>3</v>
          </cell>
          <cell r="D353" t="str">
            <v>NE</v>
          </cell>
          <cell r="E353" t="str">
            <v>DRAA2019</v>
          </cell>
          <cell r="F353">
            <v>6640</v>
          </cell>
          <cell r="G353">
            <v>1846</v>
          </cell>
          <cell r="H353">
            <v>274</v>
          </cell>
        </row>
        <row r="354">
          <cell r="A354" t="str">
            <v>CAMAPUÃ - MS</v>
          </cell>
          <cell r="B354" t="str">
            <v>MS</v>
          </cell>
          <cell r="C354">
            <v>6</v>
          </cell>
          <cell r="D354" t="str">
            <v>CO</v>
          </cell>
          <cell r="E354" t="str">
            <v>DRAA2019</v>
          </cell>
          <cell r="F354">
            <v>487</v>
          </cell>
          <cell r="G354">
            <v>85</v>
          </cell>
          <cell r="H354">
            <v>27</v>
          </cell>
        </row>
        <row r="355">
          <cell r="A355" t="str">
            <v>CAMAQUÃ - RS</v>
          </cell>
          <cell r="B355" t="str">
            <v>RS</v>
          </cell>
          <cell r="C355">
            <v>4</v>
          </cell>
          <cell r="D355" t="str">
            <v>S</v>
          </cell>
          <cell r="E355" t="str">
            <v>DRAA2019</v>
          </cell>
          <cell r="F355">
            <v>1648</v>
          </cell>
          <cell r="G355">
            <v>614</v>
          </cell>
          <cell r="H355">
            <v>0</v>
          </cell>
        </row>
        <row r="356">
          <cell r="A356" t="str">
            <v>CAMARAGIBE - PE</v>
          </cell>
          <cell r="B356" t="str">
            <v>PE</v>
          </cell>
          <cell r="C356">
            <v>4</v>
          </cell>
          <cell r="D356" t="str">
            <v>NE</v>
          </cell>
          <cell r="E356" t="str">
            <v>DRAA2019</v>
          </cell>
          <cell r="F356">
            <v>1724</v>
          </cell>
          <cell r="G356">
            <v>342</v>
          </cell>
          <cell r="H356">
            <v>73</v>
          </cell>
        </row>
        <row r="357">
          <cell r="A357" t="str">
            <v>CAMBARÁ - PR</v>
          </cell>
          <cell r="B357" t="str">
            <v>PR</v>
          </cell>
          <cell r="C357">
            <v>6</v>
          </cell>
          <cell r="D357" t="str">
            <v>S</v>
          </cell>
          <cell r="E357" t="str">
            <v>DIPR12/2018</v>
          </cell>
          <cell r="F357">
            <v>659</v>
          </cell>
          <cell r="G357">
            <v>136</v>
          </cell>
          <cell r="H357">
            <v>0</v>
          </cell>
        </row>
        <row r="358">
          <cell r="A358" t="str">
            <v>CAMBARÁ DO SUL - RS</v>
          </cell>
          <cell r="B358" t="str">
            <v>RS</v>
          </cell>
          <cell r="C358">
            <v>7</v>
          </cell>
          <cell r="D358" t="str">
            <v>S</v>
          </cell>
          <cell r="E358" t="str">
            <v>DRAA2019</v>
          </cell>
          <cell r="F358">
            <v>228</v>
          </cell>
          <cell r="G358">
            <v>39</v>
          </cell>
          <cell r="H358">
            <v>9</v>
          </cell>
        </row>
        <row r="359">
          <cell r="A359" t="str">
            <v>CAMBÉ - PR</v>
          </cell>
          <cell r="B359" t="str">
            <v>PR</v>
          </cell>
          <cell r="C359">
            <v>4</v>
          </cell>
          <cell r="D359" t="str">
            <v>S</v>
          </cell>
          <cell r="E359" t="str">
            <v>DRAA2019</v>
          </cell>
          <cell r="F359">
            <v>2696</v>
          </cell>
          <cell r="G359">
            <v>712</v>
          </cell>
          <cell r="H359">
            <v>179</v>
          </cell>
        </row>
        <row r="360">
          <cell r="A360" t="str">
            <v>CAMBORIÚ - SC</v>
          </cell>
          <cell r="B360" t="str">
            <v>SC</v>
          </cell>
          <cell r="C360">
            <v>5</v>
          </cell>
          <cell r="D360" t="str">
            <v>S</v>
          </cell>
          <cell r="E360" t="str">
            <v>DRAA2019</v>
          </cell>
          <cell r="F360">
            <v>1394</v>
          </cell>
          <cell r="G360">
            <v>182</v>
          </cell>
          <cell r="H360">
            <v>39</v>
          </cell>
        </row>
        <row r="361">
          <cell r="A361" t="str">
            <v>CAMBUCI - RJ</v>
          </cell>
          <cell r="B361" t="str">
            <v>RJ</v>
          </cell>
          <cell r="C361">
            <v>6</v>
          </cell>
          <cell r="D361" t="str">
            <v>SE</v>
          </cell>
          <cell r="E361" t="str">
            <v>DRAA2019</v>
          </cell>
          <cell r="F361">
            <v>737</v>
          </cell>
          <cell r="G361">
            <v>235</v>
          </cell>
          <cell r="H361">
            <v>86</v>
          </cell>
        </row>
        <row r="362">
          <cell r="A362" t="str">
            <v>CAMBUÍ - MG</v>
          </cell>
          <cell r="B362" t="str">
            <v>MG</v>
          </cell>
          <cell r="C362">
            <v>6</v>
          </cell>
          <cell r="D362" t="str">
            <v>SE</v>
          </cell>
          <cell r="E362" t="str">
            <v>DIPR12/2018</v>
          </cell>
          <cell r="F362">
            <v>674</v>
          </cell>
          <cell r="G362">
            <v>214</v>
          </cell>
          <cell r="H362">
            <v>56</v>
          </cell>
        </row>
        <row r="363">
          <cell r="A363" t="str">
            <v>CAMPANÁRIO - MG</v>
          </cell>
          <cell r="B363" t="str">
            <v>MG</v>
          </cell>
          <cell r="C363">
            <v>7</v>
          </cell>
          <cell r="D363" t="str">
            <v>SE</v>
          </cell>
          <cell r="E363" t="str">
            <v>DRAA2018</v>
          </cell>
          <cell r="F363">
            <v>208</v>
          </cell>
          <cell r="G363">
            <v>37</v>
          </cell>
          <cell r="H363">
            <v>10</v>
          </cell>
        </row>
        <row r="364">
          <cell r="A364" t="str">
            <v>CAMPANHA - MG</v>
          </cell>
          <cell r="B364" t="str">
            <v>MG</v>
          </cell>
          <cell r="C364">
            <v>6</v>
          </cell>
          <cell r="D364" t="str">
            <v>SE</v>
          </cell>
          <cell r="E364" t="str">
            <v>DRAA2019</v>
          </cell>
          <cell r="F364">
            <v>324</v>
          </cell>
          <cell r="G364">
            <v>138</v>
          </cell>
          <cell r="H364">
            <v>23</v>
          </cell>
        </row>
        <row r="365">
          <cell r="A365" t="str">
            <v>CAMPESTRE - AL</v>
          </cell>
          <cell r="B365" t="str">
            <v>AL</v>
          </cell>
          <cell r="C365">
            <v>7</v>
          </cell>
          <cell r="D365" t="str">
            <v>NE</v>
          </cell>
          <cell r="E365" t="str">
            <v>DIPR08/2018</v>
          </cell>
          <cell r="F365">
            <v>311</v>
          </cell>
          <cell r="G365">
            <v>0</v>
          </cell>
          <cell r="H365">
            <v>1</v>
          </cell>
        </row>
        <row r="366">
          <cell r="A366" t="str">
            <v>CAMPINA DAS MISSÕES - RS</v>
          </cell>
          <cell r="B366" t="str">
            <v>RS</v>
          </cell>
          <cell r="C366">
            <v>7</v>
          </cell>
          <cell r="D366" t="str">
            <v>S</v>
          </cell>
          <cell r="E366" t="str">
            <v>DRAA2019</v>
          </cell>
          <cell r="F366">
            <v>174</v>
          </cell>
          <cell r="G366">
            <v>68</v>
          </cell>
          <cell r="H366">
            <v>24</v>
          </cell>
        </row>
        <row r="367">
          <cell r="A367" t="str">
            <v>CAMPINA DO SIMÃO - PR</v>
          </cell>
          <cell r="B367" t="str">
            <v>PR</v>
          </cell>
          <cell r="C367">
            <v>7</v>
          </cell>
          <cell r="D367" t="str">
            <v>S</v>
          </cell>
          <cell r="E367" t="str">
            <v>DRAA2019</v>
          </cell>
          <cell r="F367">
            <v>187</v>
          </cell>
          <cell r="G367">
            <v>25</v>
          </cell>
          <cell r="H367">
            <v>3</v>
          </cell>
        </row>
        <row r="368">
          <cell r="A368" t="str">
            <v>CAMPINA GRANDE - PB</v>
          </cell>
          <cell r="B368" t="str">
            <v>PB</v>
          </cell>
          <cell r="C368">
            <v>3</v>
          </cell>
          <cell r="D368" t="str">
            <v>NE</v>
          </cell>
          <cell r="E368" t="str">
            <v>DRAA2019</v>
          </cell>
          <cell r="F368">
            <v>7703</v>
          </cell>
          <cell r="G368">
            <v>2915</v>
          </cell>
          <cell r="H368">
            <v>750</v>
          </cell>
        </row>
        <row r="369">
          <cell r="A369" t="str">
            <v>CAMPINA GRANDE DO SUL - PR</v>
          </cell>
          <cell r="B369" t="str">
            <v>PR</v>
          </cell>
          <cell r="C369">
            <v>5</v>
          </cell>
          <cell r="D369" t="str">
            <v>S</v>
          </cell>
          <cell r="E369" t="str">
            <v>DRAA2019</v>
          </cell>
          <cell r="F369">
            <v>1116</v>
          </cell>
          <cell r="G369">
            <v>206</v>
          </cell>
          <cell r="H369">
            <v>41</v>
          </cell>
        </row>
        <row r="370">
          <cell r="A370" t="str">
            <v>CAMPINÁPOLIS - MT</v>
          </cell>
          <cell r="B370" t="str">
            <v>MT</v>
          </cell>
          <cell r="C370">
            <v>7</v>
          </cell>
          <cell r="D370" t="str">
            <v>CO</v>
          </cell>
          <cell r="E370" t="str">
            <v>DRAA2019</v>
          </cell>
          <cell r="F370">
            <v>352</v>
          </cell>
          <cell r="G370">
            <v>57</v>
          </cell>
          <cell r="H370">
            <v>12</v>
          </cell>
        </row>
        <row r="371">
          <cell r="A371" t="str">
            <v>CAMPINAS - SP</v>
          </cell>
          <cell r="B371" t="str">
            <v>SP</v>
          </cell>
          <cell r="C371">
            <v>3</v>
          </cell>
          <cell r="D371" t="str">
            <v>SE</v>
          </cell>
          <cell r="E371" t="str">
            <v>DRAA2019</v>
          </cell>
          <cell r="F371">
            <v>14693</v>
          </cell>
          <cell r="G371">
            <v>7910</v>
          </cell>
          <cell r="H371">
            <v>2067</v>
          </cell>
        </row>
        <row r="372">
          <cell r="A372" t="str">
            <v>CAMPINORTE - GO</v>
          </cell>
          <cell r="B372" t="str">
            <v>GO</v>
          </cell>
          <cell r="C372">
            <v>6</v>
          </cell>
          <cell r="D372" t="str">
            <v>CO</v>
          </cell>
          <cell r="E372" t="str">
            <v>DRAA2019</v>
          </cell>
          <cell r="F372">
            <v>340</v>
          </cell>
          <cell r="G372">
            <v>82</v>
          </cell>
          <cell r="H372">
            <v>8</v>
          </cell>
        </row>
        <row r="373">
          <cell r="A373" t="str">
            <v>CAMPO ALEGRE - AL</v>
          </cell>
          <cell r="B373" t="str">
            <v>AL</v>
          </cell>
          <cell r="C373">
            <v>8</v>
          </cell>
          <cell r="D373" t="str">
            <v>NE</v>
          </cell>
          <cell r="E373" t="str">
            <v/>
          </cell>
          <cell r="F373" t="str">
            <v/>
          </cell>
          <cell r="G373" t="str">
            <v/>
          </cell>
          <cell r="H373" t="str">
            <v/>
          </cell>
        </row>
        <row r="374">
          <cell r="A374" t="str">
            <v>CAMPO ALEGRE - SC</v>
          </cell>
          <cell r="B374" t="str">
            <v>SC</v>
          </cell>
          <cell r="C374">
            <v>7</v>
          </cell>
          <cell r="D374" t="str">
            <v>S</v>
          </cell>
          <cell r="E374" t="str">
            <v>DRAA2019</v>
          </cell>
          <cell r="F374">
            <v>381</v>
          </cell>
          <cell r="G374">
            <v>103</v>
          </cell>
          <cell r="H374">
            <v>21</v>
          </cell>
        </row>
        <row r="375">
          <cell r="A375" t="str">
            <v>CAMPO ALEGRE DE GOIÁS - GO</v>
          </cell>
          <cell r="B375" t="str">
            <v>GO</v>
          </cell>
          <cell r="C375">
            <v>7</v>
          </cell>
          <cell r="D375" t="str">
            <v>CO</v>
          </cell>
          <cell r="E375" t="str">
            <v>DRAA2019</v>
          </cell>
          <cell r="F375">
            <v>323</v>
          </cell>
          <cell r="G375">
            <v>66</v>
          </cell>
          <cell r="H375">
            <v>20</v>
          </cell>
        </row>
        <row r="376">
          <cell r="A376" t="str">
            <v>CAMPO BOM - RS</v>
          </cell>
          <cell r="B376" t="str">
            <v>RS</v>
          </cell>
          <cell r="C376">
            <v>4</v>
          </cell>
          <cell r="D376" t="str">
            <v>S</v>
          </cell>
          <cell r="E376" t="str">
            <v>DRAA2019</v>
          </cell>
          <cell r="F376">
            <v>1898</v>
          </cell>
          <cell r="G376">
            <v>580</v>
          </cell>
          <cell r="H376">
            <v>108</v>
          </cell>
        </row>
        <row r="377">
          <cell r="A377" t="str">
            <v>CAMPO BONITO - PR</v>
          </cell>
          <cell r="B377" t="str">
            <v>PR</v>
          </cell>
          <cell r="C377">
            <v>7</v>
          </cell>
          <cell r="D377" t="str">
            <v>S</v>
          </cell>
          <cell r="E377" t="str">
            <v>DRAA2019</v>
          </cell>
          <cell r="F377">
            <v>214</v>
          </cell>
          <cell r="G377">
            <v>51</v>
          </cell>
          <cell r="H377">
            <v>15</v>
          </cell>
        </row>
        <row r="378">
          <cell r="A378" t="str">
            <v>CAMPO DO TENENTE - PR</v>
          </cell>
          <cell r="B378" t="str">
            <v>PR</v>
          </cell>
          <cell r="C378">
            <v>7</v>
          </cell>
          <cell r="D378" t="str">
            <v>S</v>
          </cell>
          <cell r="E378" t="str">
            <v>DRAA2019</v>
          </cell>
          <cell r="F378">
            <v>247</v>
          </cell>
          <cell r="G378">
            <v>53</v>
          </cell>
          <cell r="H378">
            <v>12</v>
          </cell>
        </row>
        <row r="379">
          <cell r="A379" t="str">
            <v>CAMPO FORMOSO - BA</v>
          </cell>
          <cell r="B379" t="str">
            <v>BA</v>
          </cell>
          <cell r="C379">
            <v>5</v>
          </cell>
          <cell r="D379" t="str">
            <v>NE</v>
          </cell>
          <cell r="E379" t="str">
            <v>DRAA2018</v>
          </cell>
          <cell r="F379">
            <v>1629</v>
          </cell>
          <cell r="G379">
            <v>228</v>
          </cell>
          <cell r="H379">
            <v>32</v>
          </cell>
        </row>
        <row r="380">
          <cell r="A380" t="str">
            <v>CAMPO GRANDE - MS</v>
          </cell>
          <cell r="B380" t="str">
            <v>MS</v>
          </cell>
          <cell r="C380">
            <v>2</v>
          </cell>
          <cell r="D380" t="str">
            <v>CO</v>
          </cell>
          <cell r="E380" t="str">
            <v>DIPR12/2018</v>
          </cell>
          <cell r="F380">
            <v>17750</v>
          </cell>
          <cell r="G380">
            <v>4894</v>
          </cell>
          <cell r="H380">
            <v>802</v>
          </cell>
        </row>
        <row r="381">
          <cell r="A381" t="str">
            <v>CAMPO LARGO - PR</v>
          </cell>
          <cell r="B381" t="str">
            <v>PR</v>
          </cell>
          <cell r="C381">
            <v>4</v>
          </cell>
          <cell r="D381" t="str">
            <v>S</v>
          </cell>
          <cell r="E381" t="str">
            <v>DRAA2019</v>
          </cell>
          <cell r="F381">
            <v>2504</v>
          </cell>
          <cell r="G381">
            <v>722</v>
          </cell>
          <cell r="H381">
            <v>157</v>
          </cell>
        </row>
        <row r="382">
          <cell r="A382" t="str">
            <v>CAMPO MAIOR - PI</v>
          </cell>
          <cell r="B382" t="str">
            <v>PI</v>
          </cell>
          <cell r="C382">
            <v>5</v>
          </cell>
          <cell r="D382" t="str">
            <v>NE</v>
          </cell>
          <cell r="E382" t="str">
            <v>DRAA2019</v>
          </cell>
          <cell r="F382">
            <v>925</v>
          </cell>
          <cell r="G382">
            <v>0</v>
          </cell>
          <cell r="H382">
            <v>0</v>
          </cell>
        </row>
        <row r="383">
          <cell r="A383" t="str">
            <v>CAMPO MOURÃO - PR</v>
          </cell>
          <cell r="B383" t="str">
            <v>PR</v>
          </cell>
          <cell r="C383">
            <v>4</v>
          </cell>
          <cell r="D383" t="str">
            <v>S</v>
          </cell>
          <cell r="E383" t="str">
            <v>DRAA2019</v>
          </cell>
          <cell r="F383">
            <v>2281</v>
          </cell>
          <cell r="G383">
            <v>603</v>
          </cell>
          <cell r="H383">
            <v>152</v>
          </cell>
        </row>
        <row r="384">
          <cell r="A384" t="str">
            <v>CAMPO NOVO DE RONDÔNIA - RO</v>
          </cell>
          <cell r="B384" t="str">
            <v>RO</v>
          </cell>
          <cell r="C384">
            <v>6</v>
          </cell>
          <cell r="D384" t="str">
            <v>N</v>
          </cell>
          <cell r="E384" t="str">
            <v>DRAA2019</v>
          </cell>
          <cell r="F384">
            <v>555</v>
          </cell>
          <cell r="G384">
            <v>43</v>
          </cell>
          <cell r="H384">
            <v>18</v>
          </cell>
        </row>
        <row r="385">
          <cell r="A385" t="str">
            <v>CAMPO NOVO DO PARECIS - MT</v>
          </cell>
          <cell r="B385" t="str">
            <v>MT</v>
          </cell>
          <cell r="C385">
            <v>6</v>
          </cell>
          <cell r="D385" t="str">
            <v>CO</v>
          </cell>
          <cell r="E385" t="str">
            <v>DRAA2019</v>
          </cell>
          <cell r="F385">
            <v>646</v>
          </cell>
          <cell r="G385">
            <v>101</v>
          </cell>
          <cell r="H385">
            <v>36</v>
          </cell>
        </row>
        <row r="386">
          <cell r="A386" t="str">
            <v>CAMPO REDONDO - RN</v>
          </cell>
          <cell r="B386" t="str">
            <v>RN</v>
          </cell>
          <cell r="C386">
            <v>7</v>
          </cell>
          <cell r="D386" t="str">
            <v>NE</v>
          </cell>
          <cell r="E386" t="str">
            <v>DRAA2019</v>
          </cell>
          <cell r="F386">
            <v>359</v>
          </cell>
          <cell r="G386">
            <v>34</v>
          </cell>
          <cell r="H386">
            <v>3</v>
          </cell>
        </row>
        <row r="387">
          <cell r="A387" t="str">
            <v>CAMPO VERDE - MT</v>
          </cell>
          <cell r="B387" t="str">
            <v>MT</v>
          </cell>
          <cell r="C387">
            <v>6</v>
          </cell>
          <cell r="D387" t="str">
            <v>CO</v>
          </cell>
          <cell r="E387" t="str">
            <v>DRAA2019</v>
          </cell>
          <cell r="F387">
            <v>735</v>
          </cell>
          <cell r="G387">
            <v>79</v>
          </cell>
          <cell r="H387">
            <v>27</v>
          </cell>
        </row>
        <row r="388">
          <cell r="A388" t="str">
            <v>CAMPOS ALTOS - MG</v>
          </cell>
          <cell r="B388" t="str">
            <v>MG</v>
          </cell>
          <cell r="C388">
            <v>6</v>
          </cell>
          <cell r="D388" t="str">
            <v>SE</v>
          </cell>
          <cell r="E388" t="str">
            <v>DIPR12/2018</v>
          </cell>
          <cell r="F388">
            <v>441</v>
          </cell>
          <cell r="G388">
            <v>99</v>
          </cell>
          <cell r="H388">
            <v>26</v>
          </cell>
        </row>
        <row r="389">
          <cell r="A389" t="str">
            <v>CAMPOS BELOS - GO</v>
          </cell>
          <cell r="B389" t="str">
            <v>GO</v>
          </cell>
          <cell r="C389">
            <v>6</v>
          </cell>
          <cell r="D389" t="str">
            <v>CO</v>
          </cell>
          <cell r="E389" t="str">
            <v>DRAA2019</v>
          </cell>
          <cell r="F389">
            <v>695</v>
          </cell>
          <cell r="G389">
            <v>134</v>
          </cell>
          <cell r="H389">
            <v>24</v>
          </cell>
        </row>
        <row r="390">
          <cell r="A390" t="str">
            <v>CAMPOS BORGES - RS</v>
          </cell>
          <cell r="B390" t="str">
            <v>RS</v>
          </cell>
          <cell r="C390">
            <v>7</v>
          </cell>
          <cell r="D390" t="str">
            <v>S</v>
          </cell>
          <cell r="E390" t="str">
            <v>DIPR10/2018</v>
          </cell>
          <cell r="F390">
            <v>113</v>
          </cell>
          <cell r="G390">
            <v>44</v>
          </cell>
          <cell r="H390">
            <v>13</v>
          </cell>
        </row>
        <row r="391">
          <cell r="A391" t="str">
            <v>CAMPOS DOS GOYTACAZES - RJ</v>
          </cell>
          <cell r="B391" t="str">
            <v>RJ</v>
          </cell>
          <cell r="C391">
            <v>3</v>
          </cell>
          <cell r="D391" t="str">
            <v>SE</v>
          </cell>
          <cell r="E391" t="str">
            <v>DIPR12/2018</v>
          </cell>
          <cell r="F391">
            <v>13262</v>
          </cell>
          <cell r="G391">
            <v>4288</v>
          </cell>
          <cell r="H391">
            <v>31</v>
          </cell>
        </row>
        <row r="392">
          <cell r="A392" t="str">
            <v>CAMPOS GERAIS - MG</v>
          </cell>
          <cell r="B392" t="str">
            <v>MG</v>
          </cell>
          <cell r="C392">
            <v>5</v>
          </cell>
          <cell r="D392" t="str">
            <v>SE</v>
          </cell>
          <cell r="E392" t="str">
            <v>DIPR02/2018</v>
          </cell>
          <cell r="F392">
            <v>844</v>
          </cell>
          <cell r="G392">
            <v>252</v>
          </cell>
          <cell r="H392">
            <v>72</v>
          </cell>
        </row>
        <row r="393">
          <cell r="A393" t="str">
            <v>CAMPOS VERDES - GO</v>
          </cell>
          <cell r="B393" t="str">
            <v>GO</v>
          </cell>
          <cell r="C393">
            <v>7</v>
          </cell>
          <cell r="D393" t="str">
            <v>CO</v>
          </cell>
          <cell r="E393" t="str">
            <v>DIPR06/2018</v>
          </cell>
          <cell r="F393">
            <v>199</v>
          </cell>
          <cell r="G393">
            <v>0</v>
          </cell>
          <cell r="H393">
            <v>0</v>
          </cell>
        </row>
        <row r="394">
          <cell r="A394" t="str">
            <v>CAMUTANGA - PE</v>
          </cell>
          <cell r="B394" t="str">
            <v>PE</v>
          </cell>
          <cell r="C394">
            <v>8</v>
          </cell>
          <cell r="D394" t="str">
            <v>NE</v>
          </cell>
          <cell r="E394" t="str">
            <v>DRAA2019</v>
          </cell>
          <cell r="F394">
            <v>331</v>
          </cell>
          <cell r="G394">
            <v>0</v>
          </cell>
          <cell r="H394">
            <v>0</v>
          </cell>
        </row>
        <row r="395">
          <cell r="A395" t="str">
            <v>CANAPI - AL</v>
          </cell>
          <cell r="B395" t="str">
            <v>AL</v>
          </cell>
          <cell r="C395">
            <v>8</v>
          </cell>
          <cell r="D395" t="str">
            <v>NE</v>
          </cell>
          <cell r="E395" t="str">
            <v/>
          </cell>
          <cell r="F395" t="str">
            <v/>
          </cell>
          <cell r="G395" t="str">
            <v/>
          </cell>
          <cell r="H395" t="str">
            <v/>
          </cell>
        </row>
        <row r="396">
          <cell r="A396" t="str">
            <v>CANARANA - MT</v>
          </cell>
          <cell r="B396" t="str">
            <v>MT</v>
          </cell>
          <cell r="C396">
            <v>6</v>
          </cell>
          <cell r="D396" t="str">
            <v>CO</v>
          </cell>
          <cell r="E396" t="str">
            <v>DRAA2019</v>
          </cell>
          <cell r="F396">
            <v>520</v>
          </cell>
          <cell r="G396">
            <v>86</v>
          </cell>
          <cell r="H396">
            <v>28</v>
          </cell>
        </row>
        <row r="397">
          <cell r="A397" t="str">
            <v>CANDEIAS - MG</v>
          </cell>
          <cell r="B397" t="str">
            <v>MG</v>
          </cell>
          <cell r="C397">
            <v>7</v>
          </cell>
          <cell r="D397" t="str">
            <v>SE</v>
          </cell>
          <cell r="E397" t="str">
            <v>DRAA2019</v>
          </cell>
          <cell r="F397">
            <v>385</v>
          </cell>
          <cell r="G397">
            <v>161</v>
          </cell>
          <cell r="H397">
            <v>20</v>
          </cell>
        </row>
        <row r="398">
          <cell r="A398" t="str">
            <v>CANDELÁRIA - RS</v>
          </cell>
          <cell r="B398" t="str">
            <v>RS</v>
          </cell>
          <cell r="C398">
            <v>6</v>
          </cell>
          <cell r="D398" t="str">
            <v>S</v>
          </cell>
          <cell r="E398" t="str">
            <v>DRAA2019</v>
          </cell>
          <cell r="F398">
            <v>432</v>
          </cell>
          <cell r="G398">
            <v>195</v>
          </cell>
          <cell r="H398">
            <v>36</v>
          </cell>
        </row>
        <row r="399">
          <cell r="A399" t="str">
            <v>CÂNDIDO GODÓI - RS</v>
          </cell>
          <cell r="B399" t="str">
            <v>RS</v>
          </cell>
          <cell r="C399">
            <v>7</v>
          </cell>
          <cell r="D399" t="str">
            <v>S</v>
          </cell>
          <cell r="E399" t="str">
            <v>DRAA2019</v>
          </cell>
          <cell r="F399">
            <v>197</v>
          </cell>
          <cell r="G399">
            <v>58</v>
          </cell>
          <cell r="H399">
            <v>16</v>
          </cell>
        </row>
        <row r="400">
          <cell r="A400" t="str">
            <v>CÂNDIDO MOTA - SP</v>
          </cell>
          <cell r="B400" t="str">
            <v>SP</v>
          </cell>
          <cell r="C400">
            <v>5</v>
          </cell>
          <cell r="D400" t="str">
            <v>SE</v>
          </cell>
          <cell r="E400" t="str">
            <v>DRAA2019</v>
          </cell>
          <cell r="F400">
            <v>764</v>
          </cell>
          <cell r="G400">
            <v>268</v>
          </cell>
          <cell r="H400">
            <v>70</v>
          </cell>
        </row>
        <row r="401">
          <cell r="A401" t="str">
            <v>CÂNDIDO RODRIGUES - SP</v>
          </cell>
          <cell r="B401" t="str">
            <v>SP</v>
          </cell>
          <cell r="C401">
            <v>7</v>
          </cell>
          <cell r="D401" t="str">
            <v>SE</v>
          </cell>
          <cell r="E401" t="str">
            <v>DIPR12/2018</v>
          </cell>
          <cell r="F401">
            <v>176</v>
          </cell>
          <cell r="G401">
            <v>0</v>
          </cell>
          <cell r="H401">
            <v>0</v>
          </cell>
        </row>
        <row r="402">
          <cell r="A402" t="str">
            <v>CANDIOTA - RS</v>
          </cell>
          <cell r="B402" t="str">
            <v>RS</v>
          </cell>
          <cell r="C402">
            <v>7</v>
          </cell>
          <cell r="D402" t="str">
            <v>S</v>
          </cell>
          <cell r="E402" t="str">
            <v>DIPR12/2018</v>
          </cell>
          <cell r="F402">
            <v>336</v>
          </cell>
          <cell r="G402">
            <v>0</v>
          </cell>
          <cell r="H402">
            <v>0</v>
          </cell>
        </row>
        <row r="403">
          <cell r="A403" t="str">
            <v>CANGUÇU - RS</v>
          </cell>
          <cell r="B403" t="str">
            <v>RS</v>
          </cell>
          <cell r="C403">
            <v>5</v>
          </cell>
          <cell r="D403" t="str">
            <v>S</v>
          </cell>
          <cell r="E403" t="str">
            <v>DIPR12/2018</v>
          </cell>
          <cell r="F403">
            <v>1147</v>
          </cell>
          <cell r="G403">
            <v>251</v>
          </cell>
          <cell r="H403">
            <v>0</v>
          </cell>
        </row>
        <row r="404">
          <cell r="A404" t="str">
            <v>CANHOTINHO - PE</v>
          </cell>
          <cell r="B404" t="str">
            <v>PE</v>
          </cell>
          <cell r="C404">
            <v>6</v>
          </cell>
          <cell r="D404" t="str">
            <v>NE</v>
          </cell>
          <cell r="E404" t="str">
            <v>DRAA2019</v>
          </cell>
          <cell r="F404">
            <v>544</v>
          </cell>
          <cell r="G404">
            <v>299</v>
          </cell>
          <cell r="H404">
            <v>26</v>
          </cell>
        </row>
        <row r="405">
          <cell r="A405" t="str">
            <v>CANINDÉ - CE</v>
          </cell>
          <cell r="B405" t="str">
            <v>CE</v>
          </cell>
          <cell r="C405">
            <v>8</v>
          </cell>
          <cell r="D405" t="str">
            <v>NE</v>
          </cell>
          <cell r="E405" t="str">
            <v>DIPR12/2018</v>
          </cell>
          <cell r="F405">
            <v>2029</v>
          </cell>
          <cell r="G405">
            <v>437</v>
          </cell>
          <cell r="H405">
            <v>81</v>
          </cell>
        </row>
        <row r="406">
          <cell r="A406" t="str">
            <v>CANOAS - RS</v>
          </cell>
          <cell r="B406" t="str">
            <v>RS</v>
          </cell>
          <cell r="C406">
            <v>3</v>
          </cell>
          <cell r="D406" t="str">
            <v>S</v>
          </cell>
          <cell r="E406" t="str">
            <v>DRAA2019</v>
          </cell>
          <cell r="F406">
            <v>3834</v>
          </cell>
          <cell r="G406">
            <v>2382</v>
          </cell>
          <cell r="H406">
            <v>516</v>
          </cell>
        </row>
        <row r="407">
          <cell r="A407" t="str">
            <v>CANOINHAS - SC</v>
          </cell>
          <cell r="B407" t="str">
            <v>SC</v>
          </cell>
          <cell r="C407">
            <v>5</v>
          </cell>
          <cell r="D407" t="str">
            <v>S</v>
          </cell>
          <cell r="E407" t="str">
            <v>DRAA2019</v>
          </cell>
          <cell r="F407">
            <v>1094</v>
          </cell>
          <cell r="G407">
            <v>56</v>
          </cell>
          <cell r="H407">
            <v>2</v>
          </cell>
        </row>
        <row r="408">
          <cell r="A408" t="str">
            <v>CANTAGALO - MG</v>
          </cell>
          <cell r="B408" t="str">
            <v>MG</v>
          </cell>
          <cell r="C408">
            <v>7</v>
          </cell>
          <cell r="D408" t="str">
            <v>SE</v>
          </cell>
          <cell r="E408" t="str">
            <v>DRAA2018</v>
          </cell>
          <cell r="F408">
            <v>236</v>
          </cell>
          <cell r="G408">
            <v>27</v>
          </cell>
          <cell r="H408">
            <v>9</v>
          </cell>
        </row>
        <row r="409">
          <cell r="A409" t="str">
            <v>CANTAGALO - PR</v>
          </cell>
          <cell r="B409" t="str">
            <v>PR</v>
          </cell>
          <cell r="C409">
            <v>6</v>
          </cell>
          <cell r="D409" t="str">
            <v>S</v>
          </cell>
          <cell r="E409" t="str">
            <v>DIPR12/2018</v>
          </cell>
          <cell r="F409">
            <v>410</v>
          </cell>
          <cell r="G409">
            <v>0</v>
          </cell>
          <cell r="H409">
            <v>0</v>
          </cell>
        </row>
        <row r="410">
          <cell r="A410" t="str">
            <v>CANTAGALO - RJ</v>
          </cell>
          <cell r="B410" t="str">
            <v>RJ</v>
          </cell>
          <cell r="C410">
            <v>5</v>
          </cell>
          <cell r="D410" t="str">
            <v>SE</v>
          </cell>
          <cell r="E410" t="str">
            <v>DRAA2019</v>
          </cell>
          <cell r="F410">
            <v>853</v>
          </cell>
          <cell r="G410">
            <v>1</v>
          </cell>
          <cell r="H410">
            <v>0</v>
          </cell>
        </row>
        <row r="411">
          <cell r="A411" t="str">
            <v>CANTANHEDE - MA</v>
          </cell>
          <cell r="B411" t="str">
            <v>MA</v>
          </cell>
          <cell r="C411">
            <v>8</v>
          </cell>
          <cell r="D411" t="str">
            <v>NE</v>
          </cell>
          <cell r="E411" t="str">
            <v>DIPR06/2018</v>
          </cell>
          <cell r="F411">
            <v>576</v>
          </cell>
          <cell r="G411">
            <v>70</v>
          </cell>
          <cell r="H411">
            <v>22</v>
          </cell>
        </row>
        <row r="412">
          <cell r="A412" t="str">
            <v>CANUTAMA - AM</v>
          </cell>
          <cell r="B412" t="str">
            <v>AM</v>
          </cell>
          <cell r="C412">
            <v>8</v>
          </cell>
          <cell r="D412" t="str">
            <v>N</v>
          </cell>
          <cell r="E412" t="str">
            <v/>
          </cell>
          <cell r="F412" t="str">
            <v/>
          </cell>
          <cell r="G412" t="str">
            <v/>
          </cell>
          <cell r="H412" t="str">
            <v/>
          </cell>
        </row>
        <row r="413">
          <cell r="A413" t="str">
            <v>CAPANEMA - PA</v>
          </cell>
          <cell r="B413" t="str">
            <v>PA</v>
          </cell>
          <cell r="C413">
            <v>8</v>
          </cell>
          <cell r="D413" t="str">
            <v>N</v>
          </cell>
          <cell r="E413" t="str">
            <v/>
          </cell>
          <cell r="F413" t="str">
            <v/>
          </cell>
          <cell r="G413" t="str">
            <v/>
          </cell>
          <cell r="H413" t="str">
            <v/>
          </cell>
        </row>
        <row r="414">
          <cell r="A414" t="str">
            <v>CAPÃO BONITO DO SUL - RS</v>
          </cell>
          <cell r="B414" t="str">
            <v>RS</v>
          </cell>
          <cell r="C414">
            <v>8</v>
          </cell>
          <cell r="D414" t="str">
            <v>S</v>
          </cell>
          <cell r="E414" t="str">
            <v>DRAA2019</v>
          </cell>
          <cell r="F414">
            <v>99</v>
          </cell>
          <cell r="G414">
            <v>0</v>
          </cell>
          <cell r="H414">
            <v>0</v>
          </cell>
        </row>
        <row r="415">
          <cell r="A415" t="str">
            <v>CAPÃO DA CANOA - RS</v>
          </cell>
          <cell r="B415" t="str">
            <v>RS</v>
          </cell>
          <cell r="C415">
            <v>5</v>
          </cell>
          <cell r="D415" t="str">
            <v>S</v>
          </cell>
          <cell r="E415" t="str">
            <v>DRAA2019</v>
          </cell>
          <cell r="F415">
            <v>1304</v>
          </cell>
          <cell r="G415">
            <v>341</v>
          </cell>
          <cell r="H415">
            <v>32</v>
          </cell>
        </row>
        <row r="416">
          <cell r="A416" t="str">
            <v>CAPARAÓ - MG</v>
          </cell>
          <cell r="B416" t="str">
            <v>MG</v>
          </cell>
          <cell r="C416">
            <v>7</v>
          </cell>
          <cell r="D416" t="str">
            <v>SE</v>
          </cell>
          <cell r="E416" t="str">
            <v>DIPR12/2018</v>
          </cell>
          <cell r="F416">
            <v>250</v>
          </cell>
          <cell r="G416">
            <v>39</v>
          </cell>
          <cell r="H416">
            <v>3</v>
          </cell>
        </row>
        <row r="417">
          <cell r="A417" t="str">
            <v>CAPELA DE SANTANA - RS</v>
          </cell>
          <cell r="B417" t="str">
            <v>RS</v>
          </cell>
          <cell r="C417">
            <v>7</v>
          </cell>
          <cell r="D417" t="str">
            <v>S</v>
          </cell>
          <cell r="E417" t="str">
            <v>DRAA2019</v>
          </cell>
          <cell r="F417">
            <v>339</v>
          </cell>
          <cell r="G417">
            <v>47</v>
          </cell>
          <cell r="H417">
            <v>6</v>
          </cell>
        </row>
        <row r="418">
          <cell r="A418" t="str">
            <v>CAPELA DO ALTO ALEGRE - BA</v>
          </cell>
          <cell r="B418" t="str">
            <v>BA</v>
          </cell>
          <cell r="C418">
            <v>8</v>
          </cell>
          <cell r="D418" t="str">
            <v>NE</v>
          </cell>
          <cell r="E418" t="str">
            <v>DRAA2017</v>
          </cell>
          <cell r="F418">
            <v>478</v>
          </cell>
          <cell r="G418">
            <v>61</v>
          </cell>
          <cell r="H418">
            <v>10</v>
          </cell>
        </row>
        <row r="419">
          <cell r="A419" t="str">
            <v>CAPINÓPOLIS - MG</v>
          </cell>
          <cell r="B419" t="str">
            <v>MG</v>
          </cell>
          <cell r="C419">
            <v>6</v>
          </cell>
          <cell r="D419" t="str">
            <v>SE</v>
          </cell>
          <cell r="E419" t="str">
            <v>DRAA2019</v>
          </cell>
          <cell r="F419">
            <v>474</v>
          </cell>
          <cell r="G419">
            <v>221</v>
          </cell>
          <cell r="H419">
            <v>43</v>
          </cell>
        </row>
        <row r="420">
          <cell r="A420" t="str">
            <v>CAPISTRANO - CE</v>
          </cell>
          <cell r="B420" t="str">
            <v>CE</v>
          </cell>
          <cell r="C420">
            <v>6</v>
          </cell>
          <cell r="D420" t="str">
            <v>NE</v>
          </cell>
          <cell r="E420" t="str">
            <v>DRAA2019</v>
          </cell>
          <cell r="F420">
            <v>676</v>
          </cell>
          <cell r="G420">
            <v>180</v>
          </cell>
          <cell r="H420">
            <v>18</v>
          </cell>
        </row>
        <row r="421">
          <cell r="A421" t="str">
            <v>CAPITÃO DE CAMPOS - PI</v>
          </cell>
          <cell r="B421" t="str">
            <v>PI</v>
          </cell>
          <cell r="C421">
            <v>7</v>
          </cell>
          <cell r="D421" t="str">
            <v>NE</v>
          </cell>
          <cell r="E421" t="str">
            <v>DIPR10/2018</v>
          </cell>
          <cell r="F421">
            <v>374</v>
          </cell>
          <cell r="G421">
            <v>55</v>
          </cell>
          <cell r="H421">
            <v>6</v>
          </cell>
        </row>
        <row r="422">
          <cell r="A422" t="str">
            <v>CAPITÃO ENÉAS - MG</v>
          </cell>
          <cell r="B422" t="str">
            <v>MG</v>
          </cell>
          <cell r="C422">
            <v>6</v>
          </cell>
          <cell r="D422" t="str">
            <v>SE</v>
          </cell>
          <cell r="E422" t="str">
            <v>DRAA2018</v>
          </cell>
          <cell r="F422">
            <v>636</v>
          </cell>
          <cell r="G422">
            <v>70</v>
          </cell>
          <cell r="H422">
            <v>42</v>
          </cell>
        </row>
        <row r="423">
          <cell r="A423" t="str">
            <v>CAPIVARI - SP</v>
          </cell>
          <cell r="B423" t="str">
            <v>SP</v>
          </cell>
          <cell r="C423">
            <v>5</v>
          </cell>
          <cell r="D423" t="str">
            <v>SE</v>
          </cell>
          <cell r="E423" t="str">
            <v>DRAA2019</v>
          </cell>
          <cell r="F423">
            <v>1874</v>
          </cell>
          <cell r="G423">
            <v>297</v>
          </cell>
          <cell r="H423">
            <v>114</v>
          </cell>
        </row>
        <row r="424">
          <cell r="A424" t="str">
            <v>CAPOEIRAS - PE</v>
          </cell>
          <cell r="B424" t="str">
            <v>PE</v>
          </cell>
          <cell r="C424">
            <v>6</v>
          </cell>
          <cell r="D424" t="str">
            <v>NE</v>
          </cell>
          <cell r="E424" t="str">
            <v>DRAA2019</v>
          </cell>
          <cell r="F424">
            <v>538</v>
          </cell>
          <cell r="G424">
            <v>248</v>
          </cell>
          <cell r="H424">
            <v>47</v>
          </cell>
        </row>
        <row r="425">
          <cell r="A425" t="str">
            <v>CAPUTIRA - MG</v>
          </cell>
          <cell r="B425" t="str">
            <v>MG</v>
          </cell>
          <cell r="C425">
            <v>7</v>
          </cell>
          <cell r="D425" t="str">
            <v>SE</v>
          </cell>
          <cell r="E425" t="str">
            <v>DRAA2017</v>
          </cell>
          <cell r="F425">
            <v>225</v>
          </cell>
          <cell r="G425">
            <v>56</v>
          </cell>
          <cell r="H425">
            <v>7</v>
          </cell>
        </row>
        <row r="426">
          <cell r="A426" t="str">
            <v>CARAÁ - RS</v>
          </cell>
          <cell r="B426" t="str">
            <v>RS</v>
          </cell>
          <cell r="C426">
            <v>7</v>
          </cell>
          <cell r="D426" t="str">
            <v>S</v>
          </cell>
          <cell r="E426" t="str">
            <v>DIPR12/2018</v>
          </cell>
          <cell r="F426">
            <v>202</v>
          </cell>
          <cell r="G426">
            <v>34</v>
          </cell>
          <cell r="H426">
            <v>3</v>
          </cell>
        </row>
        <row r="427">
          <cell r="A427" t="str">
            <v>CARAGUATATUBA - SP</v>
          </cell>
          <cell r="B427" t="str">
            <v>SP</v>
          </cell>
          <cell r="C427">
            <v>4</v>
          </cell>
          <cell r="D427" t="str">
            <v>SE</v>
          </cell>
          <cell r="E427" t="str">
            <v>DRAA2019</v>
          </cell>
          <cell r="F427">
            <v>3947</v>
          </cell>
          <cell r="G427">
            <v>347</v>
          </cell>
          <cell r="H427">
            <v>128</v>
          </cell>
        </row>
        <row r="428">
          <cell r="A428" t="str">
            <v>CARAÍBAS - BA</v>
          </cell>
          <cell r="B428" t="str">
            <v>BA</v>
          </cell>
          <cell r="C428">
            <v>7</v>
          </cell>
          <cell r="D428" t="str">
            <v>NE</v>
          </cell>
          <cell r="E428" t="str">
            <v>DRAA2019</v>
          </cell>
          <cell r="F428">
            <v>113</v>
          </cell>
          <cell r="G428">
            <v>19</v>
          </cell>
          <cell r="H428">
            <v>5</v>
          </cell>
        </row>
        <row r="429">
          <cell r="A429" t="str">
            <v>CARANDAÍ - MG</v>
          </cell>
          <cell r="B429" t="str">
            <v>MG</v>
          </cell>
          <cell r="C429">
            <v>6</v>
          </cell>
          <cell r="D429" t="str">
            <v>SE</v>
          </cell>
          <cell r="E429" t="str">
            <v>DRAA2019</v>
          </cell>
          <cell r="F429">
            <v>767</v>
          </cell>
          <cell r="G429">
            <v>218</v>
          </cell>
          <cell r="H429">
            <v>97</v>
          </cell>
        </row>
        <row r="430">
          <cell r="A430" t="str">
            <v>CARANGOLA - MG</v>
          </cell>
          <cell r="B430" t="str">
            <v>MG</v>
          </cell>
          <cell r="C430">
            <v>5</v>
          </cell>
          <cell r="D430" t="str">
            <v>SE</v>
          </cell>
          <cell r="E430" t="str">
            <v>DRAA2019</v>
          </cell>
          <cell r="F430">
            <v>589</v>
          </cell>
          <cell r="G430">
            <v>298</v>
          </cell>
          <cell r="H430">
            <v>81</v>
          </cell>
        </row>
        <row r="431">
          <cell r="A431" t="str">
            <v>CARAPEBUS - RJ</v>
          </cell>
          <cell r="B431" t="str">
            <v>RJ</v>
          </cell>
          <cell r="C431">
            <v>8</v>
          </cell>
          <cell r="D431" t="str">
            <v>SE</v>
          </cell>
          <cell r="E431" t="str">
            <v>DRAA2019</v>
          </cell>
          <cell r="F431">
            <v>944</v>
          </cell>
          <cell r="G431">
            <v>5</v>
          </cell>
          <cell r="H431">
            <v>0</v>
          </cell>
        </row>
        <row r="432">
          <cell r="A432" t="str">
            <v>CARAUARI - AM</v>
          </cell>
          <cell r="B432" t="str">
            <v>AM</v>
          </cell>
          <cell r="C432">
            <v>8</v>
          </cell>
          <cell r="D432" t="str">
            <v>N</v>
          </cell>
          <cell r="E432" t="str">
            <v/>
          </cell>
          <cell r="F432" t="str">
            <v/>
          </cell>
          <cell r="G432" t="str">
            <v/>
          </cell>
          <cell r="H432" t="str">
            <v/>
          </cell>
        </row>
        <row r="433">
          <cell r="A433" t="str">
            <v>CARAZINHO - RS</v>
          </cell>
          <cell r="B433" t="str">
            <v>RS</v>
          </cell>
          <cell r="C433">
            <v>5</v>
          </cell>
          <cell r="D433" t="str">
            <v>S</v>
          </cell>
          <cell r="E433" t="str">
            <v>DRAA2019</v>
          </cell>
          <cell r="F433">
            <v>1210</v>
          </cell>
          <cell r="G433">
            <v>641</v>
          </cell>
          <cell r="H433">
            <v>119</v>
          </cell>
        </row>
        <row r="434">
          <cell r="A434" t="str">
            <v>CARBONITA - MG</v>
          </cell>
          <cell r="B434" t="str">
            <v>MG</v>
          </cell>
          <cell r="C434">
            <v>7</v>
          </cell>
          <cell r="D434" t="str">
            <v>SE</v>
          </cell>
          <cell r="E434" t="str">
            <v>DRAA2019</v>
          </cell>
          <cell r="F434">
            <v>207</v>
          </cell>
          <cell r="G434">
            <v>75</v>
          </cell>
          <cell r="H434">
            <v>23</v>
          </cell>
        </row>
        <row r="435">
          <cell r="A435" t="str">
            <v>CARDOSO - SP</v>
          </cell>
          <cell r="B435" t="str">
            <v>SP</v>
          </cell>
          <cell r="C435">
            <v>6</v>
          </cell>
          <cell r="D435" t="str">
            <v>SE</v>
          </cell>
          <cell r="E435" t="str">
            <v>DRAA2019</v>
          </cell>
          <cell r="F435">
            <v>410</v>
          </cell>
          <cell r="G435">
            <v>96</v>
          </cell>
          <cell r="H435">
            <v>32</v>
          </cell>
        </row>
        <row r="436">
          <cell r="A436" t="str">
            <v>CARDOSO MOREIRA - RJ</v>
          </cell>
          <cell r="B436" t="str">
            <v>RJ</v>
          </cell>
          <cell r="C436">
            <v>6</v>
          </cell>
          <cell r="D436" t="str">
            <v>SE</v>
          </cell>
          <cell r="E436" t="str">
            <v>DRAA2019</v>
          </cell>
          <cell r="F436">
            <v>757</v>
          </cell>
          <cell r="G436">
            <v>122</v>
          </cell>
          <cell r="H436">
            <v>49</v>
          </cell>
        </row>
        <row r="437">
          <cell r="A437" t="str">
            <v>CARIACICA - ES</v>
          </cell>
          <cell r="B437" t="str">
            <v>ES</v>
          </cell>
          <cell r="C437">
            <v>3</v>
          </cell>
          <cell r="D437" t="str">
            <v>SE</v>
          </cell>
          <cell r="E437" t="str">
            <v>DRAA2019</v>
          </cell>
          <cell r="F437">
            <v>3559</v>
          </cell>
          <cell r="G437">
            <v>1025</v>
          </cell>
          <cell r="H437">
            <v>172</v>
          </cell>
        </row>
        <row r="438">
          <cell r="A438" t="str">
            <v>CARIDADE - CE</v>
          </cell>
          <cell r="B438" t="str">
            <v>CE</v>
          </cell>
          <cell r="C438">
            <v>8</v>
          </cell>
          <cell r="D438" t="str">
            <v>NE</v>
          </cell>
          <cell r="E438" t="str">
            <v>DIPR12/2018</v>
          </cell>
          <cell r="F438">
            <v>549</v>
          </cell>
          <cell r="G438">
            <v>0</v>
          </cell>
          <cell r="H438">
            <v>0</v>
          </cell>
        </row>
        <row r="439">
          <cell r="A439" t="str">
            <v>CARIRIAÇU - CE</v>
          </cell>
          <cell r="B439" t="str">
            <v>CE</v>
          </cell>
          <cell r="C439">
            <v>5</v>
          </cell>
          <cell r="D439" t="str">
            <v>NE</v>
          </cell>
          <cell r="E439" t="str">
            <v>DIPR12/2018</v>
          </cell>
          <cell r="F439">
            <v>1200</v>
          </cell>
          <cell r="G439">
            <v>77</v>
          </cell>
          <cell r="H439">
            <v>7</v>
          </cell>
        </row>
        <row r="440">
          <cell r="A440" t="str">
            <v>CARLINDA - MT</v>
          </cell>
          <cell r="B440" t="str">
            <v>MT</v>
          </cell>
          <cell r="C440">
            <v>7</v>
          </cell>
          <cell r="D440" t="str">
            <v>CO</v>
          </cell>
          <cell r="E440" t="str">
            <v>DRAA2019</v>
          </cell>
          <cell r="F440">
            <v>287</v>
          </cell>
          <cell r="G440">
            <v>41</v>
          </cell>
          <cell r="H440">
            <v>11</v>
          </cell>
        </row>
        <row r="441">
          <cell r="A441" t="str">
            <v>CARLOS BARBOSA - RS</v>
          </cell>
          <cell r="B441" t="str">
            <v>RS</v>
          </cell>
          <cell r="C441">
            <v>6</v>
          </cell>
          <cell r="D441" t="str">
            <v>S</v>
          </cell>
          <cell r="E441" t="str">
            <v>DRAA2019</v>
          </cell>
          <cell r="F441">
            <v>395</v>
          </cell>
          <cell r="G441">
            <v>165</v>
          </cell>
          <cell r="H441">
            <v>25</v>
          </cell>
        </row>
        <row r="442">
          <cell r="A442" t="str">
            <v>CARLOS CHAGAS - MG</v>
          </cell>
          <cell r="B442" t="str">
            <v>MG</v>
          </cell>
          <cell r="C442">
            <v>6</v>
          </cell>
          <cell r="D442" t="str">
            <v>SE</v>
          </cell>
          <cell r="E442" t="str">
            <v>DIPR10/2018</v>
          </cell>
          <cell r="F442">
            <v>379</v>
          </cell>
          <cell r="G442">
            <v>196</v>
          </cell>
          <cell r="H442">
            <v>43</v>
          </cell>
        </row>
        <row r="443">
          <cell r="A443" t="str">
            <v>CARMÉSIA - MG</v>
          </cell>
          <cell r="B443" t="str">
            <v>MG</v>
          </cell>
          <cell r="C443">
            <v>7</v>
          </cell>
          <cell r="D443" t="str">
            <v>SE</v>
          </cell>
          <cell r="E443" t="str">
            <v>DIPR08/2018</v>
          </cell>
          <cell r="F443">
            <v>158</v>
          </cell>
          <cell r="G443">
            <v>1</v>
          </cell>
          <cell r="H443">
            <v>0</v>
          </cell>
        </row>
        <row r="444">
          <cell r="A444" t="str">
            <v>CARMO - RJ</v>
          </cell>
          <cell r="B444" t="str">
            <v>RJ</v>
          </cell>
          <cell r="C444">
            <v>5</v>
          </cell>
          <cell r="D444" t="str">
            <v>SE</v>
          </cell>
          <cell r="E444" t="str">
            <v>DRAA2019</v>
          </cell>
          <cell r="F444">
            <v>549</v>
          </cell>
          <cell r="G444">
            <v>270</v>
          </cell>
          <cell r="H444">
            <v>14</v>
          </cell>
        </row>
        <row r="445">
          <cell r="A445" t="str">
            <v>CARMO DO CAJURU - MG</v>
          </cell>
          <cell r="B445" t="str">
            <v>MG</v>
          </cell>
          <cell r="C445">
            <v>6</v>
          </cell>
          <cell r="D445" t="str">
            <v>SE</v>
          </cell>
          <cell r="E445" t="str">
            <v>DRAA2019</v>
          </cell>
          <cell r="F445">
            <v>413</v>
          </cell>
          <cell r="G445">
            <v>112</v>
          </cell>
          <cell r="H445">
            <v>4</v>
          </cell>
        </row>
        <row r="446">
          <cell r="A446" t="str">
            <v>CARMO DO PARANAÍBA - MG</v>
          </cell>
          <cell r="B446" t="str">
            <v>MG</v>
          </cell>
          <cell r="C446">
            <v>5</v>
          </cell>
          <cell r="D446" t="str">
            <v>SE</v>
          </cell>
          <cell r="E446" t="str">
            <v>DIPR12/2018</v>
          </cell>
          <cell r="F446">
            <v>1001</v>
          </cell>
          <cell r="G446">
            <v>282</v>
          </cell>
          <cell r="H446">
            <v>71</v>
          </cell>
        </row>
        <row r="447">
          <cell r="A447" t="str">
            <v>CARMO DO RIO VERDE - GO</v>
          </cell>
          <cell r="B447" t="str">
            <v>GO</v>
          </cell>
          <cell r="C447">
            <v>7</v>
          </cell>
          <cell r="D447" t="str">
            <v>CO</v>
          </cell>
          <cell r="E447" t="str">
            <v>DRAA2019</v>
          </cell>
          <cell r="F447">
            <v>324</v>
          </cell>
          <cell r="G447">
            <v>106</v>
          </cell>
          <cell r="H447">
            <v>34</v>
          </cell>
        </row>
        <row r="448">
          <cell r="A448" t="str">
            <v>CARNAUBEIRA DA PENHA - PE</v>
          </cell>
          <cell r="B448" t="str">
            <v>PE</v>
          </cell>
          <cell r="C448">
            <v>7</v>
          </cell>
          <cell r="D448" t="str">
            <v>NE</v>
          </cell>
          <cell r="E448" t="str">
            <v>DRAA2019</v>
          </cell>
          <cell r="F448">
            <v>306</v>
          </cell>
          <cell r="G448">
            <v>87</v>
          </cell>
          <cell r="H448">
            <v>11</v>
          </cell>
        </row>
        <row r="449">
          <cell r="A449" t="str">
            <v>CARNEIROS - AL</v>
          </cell>
          <cell r="B449" t="str">
            <v>AL</v>
          </cell>
          <cell r="C449">
            <v>8</v>
          </cell>
          <cell r="D449" t="str">
            <v>NE</v>
          </cell>
          <cell r="E449" t="str">
            <v/>
          </cell>
          <cell r="F449" t="str">
            <v/>
          </cell>
          <cell r="G449" t="str">
            <v/>
          </cell>
          <cell r="H449" t="str">
            <v/>
          </cell>
        </row>
        <row r="450">
          <cell r="A450" t="str">
            <v>CAROLINA - MA</v>
          </cell>
          <cell r="B450" t="str">
            <v>MA</v>
          </cell>
          <cell r="C450">
            <v>6</v>
          </cell>
          <cell r="D450" t="str">
            <v>NE</v>
          </cell>
          <cell r="E450" t="str">
            <v>DIPR12/2018</v>
          </cell>
          <cell r="F450">
            <v>660</v>
          </cell>
          <cell r="G450">
            <v>0</v>
          </cell>
          <cell r="H450">
            <v>0</v>
          </cell>
        </row>
        <row r="451">
          <cell r="A451" t="str">
            <v>CARPINA - PE</v>
          </cell>
          <cell r="B451" t="str">
            <v>PE</v>
          </cell>
          <cell r="C451">
            <v>5</v>
          </cell>
          <cell r="D451" t="str">
            <v>NE</v>
          </cell>
          <cell r="E451" t="str">
            <v>DRAA2019</v>
          </cell>
          <cell r="F451">
            <v>1183</v>
          </cell>
          <cell r="G451">
            <v>455</v>
          </cell>
          <cell r="H451">
            <v>126</v>
          </cell>
        </row>
        <row r="452">
          <cell r="A452" t="str">
            <v>CARUARU - PE</v>
          </cell>
          <cell r="B452" t="str">
            <v>PE</v>
          </cell>
          <cell r="C452">
            <v>3</v>
          </cell>
          <cell r="D452" t="str">
            <v>NE</v>
          </cell>
          <cell r="E452" t="str">
            <v>DRAA2019</v>
          </cell>
          <cell r="F452">
            <v>2927</v>
          </cell>
          <cell r="G452">
            <v>1461</v>
          </cell>
          <cell r="H452">
            <v>368</v>
          </cell>
        </row>
        <row r="453">
          <cell r="A453" t="str">
            <v>CARVALHÓPOLIS - MG</v>
          </cell>
          <cell r="B453" t="str">
            <v>MG</v>
          </cell>
          <cell r="C453">
            <v>7</v>
          </cell>
          <cell r="D453" t="str">
            <v>SE</v>
          </cell>
          <cell r="E453" t="str">
            <v>DRAA2019</v>
          </cell>
          <cell r="F453">
            <v>143</v>
          </cell>
          <cell r="G453">
            <v>49</v>
          </cell>
          <cell r="H453">
            <v>5</v>
          </cell>
        </row>
        <row r="454">
          <cell r="A454" t="str">
            <v>CASCAVEL - CE</v>
          </cell>
          <cell r="B454" t="str">
            <v>CE</v>
          </cell>
          <cell r="C454">
            <v>5</v>
          </cell>
          <cell r="D454" t="str">
            <v>NE</v>
          </cell>
          <cell r="E454" t="str">
            <v>DRAA2019</v>
          </cell>
          <cell r="F454">
            <v>1142</v>
          </cell>
          <cell r="G454">
            <v>232</v>
          </cell>
          <cell r="H454">
            <v>47</v>
          </cell>
        </row>
        <row r="455">
          <cell r="A455" t="str">
            <v>CASCAVEL - PR</v>
          </cell>
          <cell r="B455" t="str">
            <v>PR</v>
          </cell>
          <cell r="C455">
            <v>3</v>
          </cell>
          <cell r="D455" t="str">
            <v>S</v>
          </cell>
          <cell r="E455" t="str">
            <v>DRAA2019</v>
          </cell>
          <cell r="F455">
            <v>8384</v>
          </cell>
          <cell r="G455">
            <v>2055</v>
          </cell>
          <cell r="H455">
            <v>404</v>
          </cell>
        </row>
        <row r="456">
          <cell r="A456" t="str">
            <v>CASEIROS - RS</v>
          </cell>
          <cell r="B456" t="str">
            <v>RS</v>
          </cell>
          <cell r="C456">
            <v>7</v>
          </cell>
          <cell r="D456" t="str">
            <v>S</v>
          </cell>
          <cell r="E456" t="str">
            <v>DRAA2019</v>
          </cell>
          <cell r="F456">
            <v>122</v>
          </cell>
          <cell r="G456">
            <v>21</v>
          </cell>
          <cell r="H456">
            <v>4</v>
          </cell>
        </row>
        <row r="457">
          <cell r="A457" t="str">
            <v>CASIMIRO DE ABREU - RJ</v>
          </cell>
          <cell r="B457" t="str">
            <v>RJ</v>
          </cell>
          <cell r="C457">
            <v>5</v>
          </cell>
          <cell r="D457" t="str">
            <v>SE</v>
          </cell>
          <cell r="E457" t="str">
            <v>DRAA2019</v>
          </cell>
          <cell r="F457">
            <v>1844</v>
          </cell>
          <cell r="G457">
            <v>351</v>
          </cell>
          <cell r="H457">
            <v>89</v>
          </cell>
        </row>
        <row r="458">
          <cell r="A458" t="str">
            <v>CASINHAS - PE</v>
          </cell>
          <cell r="B458" t="str">
            <v>PE</v>
          </cell>
          <cell r="C458">
            <v>6</v>
          </cell>
          <cell r="D458" t="str">
            <v>NE</v>
          </cell>
          <cell r="E458" t="str">
            <v>DRAA2019</v>
          </cell>
          <cell r="F458">
            <v>473</v>
          </cell>
          <cell r="G458">
            <v>114</v>
          </cell>
          <cell r="H458">
            <v>12</v>
          </cell>
        </row>
        <row r="459">
          <cell r="A459" t="str">
            <v>CASSILÂNDIA - MS</v>
          </cell>
          <cell r="B459" t="str">
            <v>MS</v>
          </cell>
          <cell r="C459">
            <v>6</v>
          </cell>
          <cell r="D459" t="str">
            <v>CO</v>
          </cell>
          <cell r="E459" t="str">
            <v>DIPR12/2018</v>
          </cell>
          <cell r="F459">
            <v>585</v>
          </cell>
          <cell r="G459">
            <v>37</v>
          </cell>
          <cell r="H459">
            <v>0</v>
          </cell>
        </row>
        <row r="460">
          <cell r="A460" t="str">
            <v>CASTANHAL - PA</v>
          </cell>
          <cell r="B460" t="str">
            <v>PA</v>
          </cell>
          <cell r="C460">
            <v>4</v>
          </cell>
          <cell r="D460" t="str">
            <v>N</v>
          </cell>
          <cell r="E460" t="str">
            <v>DRAA2019</v>
          </cell>
          <cell r="F460">
            <v>4023</v>
          </cell>
          <cell r="G460">
            <v>613</v>
          </cell>
          <cell r="H460">
            <v>123</v>
          </cell>
        </row>
        <row r="461">
          <cell r="A461" t="str">
            <v>CASTANHEIRA - MT</v>
          </cell>
          <cell r="B461" t="str">
            <v>MT</v>
          </cell>
          <cell r="C461">
            <v>7</v>
          </cell>
          <cell r="D461" t="str">
            <v>CO</v>
          </cell>
          <cell r="E461" t="str">
            <v>DRAA2019</v>
          </cell>
          <cell r="F461">
            <v>163</v>
          </cell>
          <cell r="G461">
            <v>33</v>
          </cell>
          <cell r="H461">
            <v>5</v>
          </cell>
        </row>
        <row r="462">
          <cell r="A462" t="str">
            <v>CASTANHEIRAS - RO</v>
          </cell>
          <cell r="B462" t="str">
            <v>RO</v>
          </cell>
          <cell r="C462">
            <v>7</v>
          </cell>
          <cell r="D462" t="str">
            <v>N</v>
          </cell>
          <cell r="E462" t="str">
            <v>DRAA2019</v>
          </cell>
          <cell r="F462">
            <v>146</v>
          </cell>
          <cell r="G462">
            <v>19</v>
          </cell>
          <cell r="H462">
            <v>11</v>
          </cell>
        </row>
        <row r="463">
          <cell r="A463" t="str">
            <v>CASTELÂNDIA - GO</v>
          </cell>
          <cell r="B463" t="str">
            <v>GO</v>
          </cell>
          <cell r="C463">
            <v>8</v>
          </cell>
          <cell r="D463" t="str">
            <v>CO</v>
          </cell>
          <cell r="E463" t="str">
            <v>DIPR04/2018</v>
          </cell>
          <cell r="F463">
            <v>203</v>
          </cell>
          <cell r="G463">
            <v>0</v>
          </cell>
          <cell r="H463">
            <v>0</v>
          </cell>
        </row>
        <row r="464">
          <cell r="A464" t="str">
            <v>CASTELO DO PIAUÍ - PI</v>
          </cell>
          <cell r="B464" t="str">
            <v>PI</v>
          </cell>
          <cell r="C464">
            <v>8</v>
          </cell>
          <cell r="D464" t="str">
            <v>NE</v>
          </cell>
          <cell r="E464" t="str">
            <v>DIPR12/2018</v>
          </cell>
          <cell r="F464">
            <v>572</v>
          </cell>
          <cell r="G464">
            <v>1</v>
          </cell>
          <cell r="H464">
            <v>0</v>
          </cell>
        </row>
        <row r="465">
          <cell r="A465" t="str">
            <v>CATALÃO - GO</v>
          </cell>
          <cell r="B465" t="str">
            <v>GO</v>
          </cell>
          <cell r="C465">
            <v>5</v>
          </cell>
          <cell r="D465" t="str">
            <v>CO</v>
          </cell>
          <cell r="E465" t="str">
            <v>DIPR12/2018</v>
          </cell>
          <cell r="F465">
            <v>1444</v>
          </cell>
          <cell r="G465">
            <v>467</v>
          </cell>
          <cell r="H465">
            <v>149</v>
          </cell>
        </row>
        <row r="466">
          <cell r="A466" t="str">
            <v>CATANDUVA - SP</v>
          </cell>
          <cell r="B466" t="str">
            <v>SP</v>
          </cell>
          <cell r="C466">
            <v>4</v>
          </cell>
          <cell r="D466" t="str">
            <v>SE</v>
          </cell>
          <cell r="E466" t="str">
            <v>DIPR12/2018</v>
          </cell>
          <cell r="F466">
            <v>2365</v>
          </cell>
          <cell r="G466">
            <v>676</v>
          </cell>
          <cell r="H466">
            <v>153</v>
          </cell>
        </row>
        <row r="467">
          <cell r="A467" t="str">
            <v>CATANDUVAS - PR</v>
          </cell>
          <cell r="B467" t="str">
            <v>PR</v>
          </cell>
          <cell r="C467">
            <v>7</v>
          </cell>
          <cell r="D467" t="str">
            <v>S</v>
          </cell>
          <cell r="E467" t="str">
            <v>DIPR12/2018</v>
          </cell>
          <cell r="F467">
            <v>387</v>
          </cell>
          <cell r="G467">
            <v>0</v>
          </cell>
          <cell r="H467">
            <v>0</v>
          </cell>
        </row>
        <row r="468">
          <cell r="A468" t="str">
            <v>CAUCAIA - CE</v>
          </cell>
          <cell r="B468" t="str">
            <v>CE</v>
          </cell>
          <cell r="C468">
            <v>3</v>
          </cell>
          <cell r="D468" t="str">
            <v>NE</v>
          </cell>
          <cell r="E468" t="str">
            <v>DIPR12/2018</v>
          </cell>
          <cell r="F468">
            <v>4467</v>
          </cell>
          <cell r="G468">
            <v>0</v>
          </cell>
          <cell r="H468">
            <v>0</v>
          </cell>
        </row>
        <row r="469">
          <cell r="A469" t="str">
            <v>CAXAMBU - MG</v>
          </cell>
          <cell r="B469" t="str">
            <v>MG</v>
          </cell>
          <cell r="C469">
            <v>6</v>
          </cell>
          <cell r="D469" t="str">
            <v>SE</v>
          </cell>
          <cell r="E469" t="str">
            <v>DRAA2019</v>
          </cell>
          <cell r="F469">
            <v>501</v>
          </cell>
          <cell r="G469">
            <v>197</v>
          </cell>
          <cell r="H469">
            <v>66</v>
          </cell>
        </row>
        <row r="470">
          <cell r="A470" t="str">
            <v>CAXIAS - MA</v>
          </cell>
          <cell r="B470" t="str">
            <v>MA</v>
          </cell>
          <cell r="C470">
            <v>8</v>
          </cell>
          <cell r="D470" t="str">
            <v>NE</v>
          </cell>
          <cell r="E470" t="str">
            <v>DIPR12/2018</v>
          </cell>
          <cell r="F470">
            <v>2866</v>
          </cell>
          <cell r="G470">
            <v>0</v>
          </cell>
          <cell r="H470">
            <v>0</v>
          </cell>
        </row>
        <row r="471">
          <cell r="A471" t="str">
            <v>CAXIAS DO SUL - RS</v>
          </cell>
          <cell r="B471" t="str">
            <v>RS</v>
          </cell>
          <cell r="C471">
            <v>3</v>
          </cell>
          <cell r="D471" t="str">
            <v>S</v>
          </cell>
          <cell r="E471" t="str">
            <v>DRAA2019</v>
          </cell>
          <cell r="F471">
            <v>7085</v>
          </cell>
          <cell r="G471">
            <v>3401</v>
          </cell>
          <cell r="H471">
            <v>676</v>
          </cell>
        </row>
        <row r="472">
          <cell r="A472" t="str">
            <v>CAXINGÓ - PI</v>
          </cell>
          <cell r="B472" t="str">
            <v>PI</v>
          </cell>
          <cell r="C472">
            <v>7</v>
          </cell>
          <cell r="D472" t="str">
            <v>NE</v>
          </cell>
          <cell r="E472" t="str">
            <v>DIPR12/2018</v>
          </cell>
          <cell r="F472">
            <v>231</v>
          </cell>
          <cell r="G472">
            <v>30</v>
          </cell>
          <cell r="H472">
            <v>1</v>
          </cell>
        </row>
        <row r="473">
          <cell r="A473" t="str">
            <v>CEARÁ-MIRIM - RN</v>
          </cell>
          <cell r="B473" t="str">
            <v>RN</v>
          </cell>
          <cell r="C473">
            <v>5</v>
          </cell>
          <cell r="D473" t="str">
            <v>NE</v>
          </cell>
          <cell r="E473" t="str">
            <v>DRAA2019</v>
          </cell>
          <cell r="F473">
            <v>1836</v>
          </cell>
          <cell r="G473">
            <v>153</v>
          </cell>
          <cell r="H473">
            <v>16</v>
          </cell>
        </row>
        <row r="474">
          <cell r="A474" t="str">
            <v>CEDRO - PE</v>
          </cell>
          <cell r="B474" t="str">
            <v>PE</v>
          </cell>
          <cell r="C474">
            <v>6</v>
          </cell>
          <cell r="D474" t="str">
            <v>NE</v>
          </cell>
          <cell r="E474" t="str">
            <v>DRAA2019</v>
          </cell>
          <cell r="F474">
            <v>479</v>
          </cell>
          <cell r="G474">
            <v>184</v>
          </cell>
          <cell r="H474">
            <v>28</v>
          </cell>
        </row>
        <row r="475">
          <cell r="A475" t="str">
            <v>CERES - GO</v>
          </cell>
          <cell r="B475" t="str">
            <v>GO</v>
          </cell>
          <cell r="C475">
            <v>6</v>
          </cell>
          <cell r="D475" t="str">
            <v>CO</v>
          </cell>
          <cell r="E475" t="str">
            <v>DIPR12/2018</v>
          </cell>
          <cell r="F475">
            <v>458</v>
          </cell>
          <cell r="G475">
            <v>156</v>
          </cell>
          <cell r="H475">
            <v>36</v>
          </cell>
        </row>
        <row r="476">
          <cell r="A476" t="str">
            <v>CERQUEIRA CÉSAR - SP</v>
          </cell>
          <cell r="B476" t="str">
            <v>SP</v>
          </cell>
          <cell r="C476">
            <v>6</v>
          </cell>
          <cell r="D476" t="str">
            <v>SE</v>
          </cell>
          <cell r="E476" t="str">
            <v>DRAA2019</v>
          </cell>
          <cell r="F476">
            <v>669</v>
          </cell>
          <cell r="G476">
            <v>135</v>
          </cell>
          <cell r="H476">
            <v>57</v>
          </cell>
        </row>
        <row r="477">
          <cell r="A477" t="str">
            <v>CERQUILHO - SP</v>
          </cell>
          <cell r="B477" t="str">
            <v>SP</v>
          </cell>
          <cell r="C477">
            <v>5</v>
          </cell>
          <cell r="D477" t="str">
            <v>SE</v>
          </cell>
          <cell r="E477" t="str">
            <v>DRAA2019</v>
          </cell>
          <cell r="F477">
            <v>1054</v>
          </cell>
          <cell r="G477">
            <v>267</v>
          </cell>
          <cell r="H477">
            <v>65</v>
          </cell>
        </row>
        <row r="478">
          <cell r="A478" t="str">
            <v>CERRITO - RS</v>
          </cell>
          <cell r="B478" t="str">
            <v>RS</v>
          </cell>
          <cell r="C478">
            <v>7</v>
          </cell>
          <cell r="D478" t="str">
            <v>S</v>
          </cell>
          <cell r="E478" t="str">
            <v>DRAA2019</v>
          </cell>
          <cell r="F478">
            <v>184</v>
          </cell>
          <cell r="G478">
            <v>54</v>
          </cell>
          <cell r="H478">
            <v>8</v>
          </cell>
        </row>
        <row r="479">
          <cell r="A479" t="str">
            <v>CERRO AZUL - PR</v>
          </cell>
          <cell r="B479" t="str">
            <v>PR</v>
          </cell>
          <cell r="C479">
            <v>6</v>
          </cell>
          <cell r="D479" t="str">
            <v>S</v>
          </cell>
          <cell r="E479" t="str">
            <v>DIPR12/2018</v>
          </cell>
          <cell r="F479">
            <v>747</v>
          </cell>
          <cell r="G479">
            <v>113</v>
          </cell>
          <cell r="H479">
            <v>43</v>
          </cell>
        </row>
        <row r="480">
          <cell r="A480" t="str">
            <v>CERRO BRANCO - RS</v>
          </cell>
          <cell r="B480" t="str">
            <v>RS</v>
          </cell>
          <cell r="C480">
            <v>7</v>
          </cell>
          <cell r="D480" t="str">
            <v>S</v>
          </cell>
          <cell r="E480" t="str">
            <v>DRAA2019</v>
          </cell>
          <cell r="F480">
            <v>191</v>
          </cell>
          <cell r="G480">
            <v>58</v>
          </cell>
          <cell r="H480">
            <v>9</v>
          </cell>
        </row>
        <row r="481">
          <cell r="A481" t="str">
            <v>CERRO GRANDE - RS</v>
          </cell>
          <cell r="B481" t="str">
            <v>RS</v>
          </cell>
          <cell r="C481">
            <v>7</v>
          </cell>
          <cell r="D481" t="str">
            <v>S</v>
          </cell>
          <cell r="E481" t="str">
            <v>DRAA2019</v>
          </cell>
          <cell r="F481">
            <v>110</v>
          </cell>
          <cell r="G481">
            <v>13</v>
          </cell>
          <cell r="H481">
            <v>4</v>
          </cell>
        </row>
        <row r="482">
          <cell r="A482" t="str">
            <v>CERRO GRANDE DO SUL - RS</v>
          </cell>
          <cell r="B482" t="str">
            <v>RS</v>
          </cell>
          <cell r="C482">
            <v>7</v>
          </cell>
          <cell r="D482" t="str">
            <v>S</v>
          </cell>
          <cell r="E482" t="str">
            <v>DRAA2019</v>
          </cell>
          <cell r="F482">
            <v>324</v>
          </cell>
          <cell r="G482">
            <v>39</v>
          </cell>
          <cell r="H482">
            <v>14</v>
          </cell>
        </row>
        <row r="483">
          <cell r="A483" t="str">
            <v>CERRO LARGO - RS</v>
          </cell>
          <cell r="B483" t="str">
            <v>RS</v>
          </cell>
          <cell r="C483">
            <v>6</v>
          </cell>
          <cell r="D483" t="str">
            <v>S</v>
          </cell>
          <cell r="E483" t="str">
            <v>DRAA2019</v>
          </cell>
          <cell r="F483">
            <v>364</v>
          </cell>
          <cell r="G483">
            <v>151</v>
          </cell>
          <cell r="H483">
            <v>44</v>
          </cell>
        </row>
        <row r="484">
          <cell r="A484" t="str">
            <v>CEZARINA - GO</v>
          </cell>
          <cell r="B484" t="str">
            <v>GO</v>
          </cell>
          <cell r="C484">
            <v>6</v>
          </cell>
          <cell r="D484" t="str">
            <v>CO</v>
          </cell>
          <cell r="E484" t="str">
            <v>DIPR08/2018</v>
          </cell>
          <cell r="F484">
            <v>601</v>
          </cell>
          <cell r="G484">
            <v>111</v>
          </cell>
          <cell r="H484">
            <v>111</v>
          </cell>
        </row>
        <row r="485">
          <cell r="A485" t="str">
            <v>CHÃ GRANDE - PE</v>
          </cell>
          <cell r="B485" t="str">
            <v>PE</v>
          </cell>
          <cell r="C485">
            <v>6</v>
          </cell>
          <cell r="D485" t="str">
            <v>NE</v>
          </cell>
          <cell r="E485" t="str">
            <v>DRAA2019</v>
          </cell>
          <cell r="F485">
            <v>667</v>
          </cell>
          <cell r="G485">
            <v>164</v>
          </cell>
          <cell r="H485">
            <v>48</v>
          </cell>
        </row>
        <row r="486">
          <cell r="A486" t="str">
            <v>CHÃ PRETA - AL</v>
          </cell>
          <cell r="B486" t="str">
            <v>AL</v>
          </cell>
          <cell r="C486">
            <v>8</v>
          </cell>
          <cell r="D486" t="str">
            <v>NE</v>
          </cell>
          <cell r="E486" t="str">
            <v/>
          </cell>
          <cell r="F486" t="str">
            <v/>
          </cell>
          <cell r="G486" t="str">
            <v/>
          </cell>
          <cell r="H486" t="str">
            <v/>
          </cell>
        </row>
        <row r="487">
          <cell r="A487" t="str">
            <v>CHAPADA - RS</v>
          </cell>
          <cell r="B487" t="str">
            <v>RS</v>
          </cell>
          <cell r="C487">
            <v>7</v>
          </cell>
          <cell r="D487" t="str">
            <v>S</v>
          </cell>
          <cell r="E487" t="str">
            <v>DRAA2019</v>
          </cell>
          <cell r="F487">
            <v>282</v>
          </cell>
          <cell r="G487">
            <v>102</v>
          </cell>
          <cell r="H487">
            <v>8</v>
          </cell>
        </row>
        <row r="488">
          <cell r="A488" t="str">
            <v>CHAPADA DOS GUIMARÃES - MT</v>
          </cell>
          <cell r="B488" t="str">
            <v>MT</v>
          </cell>
          <cell r="C488">
            <v>6</v>
          </cell>
          <cell r="D488" t="str">
            <v>CO</v>
          </cell>
          <cell r="E488" t="str">
            <v>DRAA2019</v>
          </cell>
          <cell r="F488">
            <v>431</v>
          </cell>
          <cell r="G488">
            <v>81</v>
          </cell>
          <cell r="H488">
            <v>33</v>
          </cell>
        </row>
        <row r="489">
          <cell r="A489" t="str">
            <v>CHAPADA GAÚCHA - MG</v>
          </cell>
          <cell r="B489" t="str">
            <v>MG</v>
          </cell>
          <cell r="C489">
            <v>7</v>
          </cell>
          <cell r="D489" t="str">
            <v>SE</v>
          </cell>
          <cell r="E489" t="str">
            <v>DRAA2019</v>
          </cell>
          <cell r="F489">
            <v>278</v>
          </cell>
          <cell r="G489">
            <v>11</v>
          </cell>
          <cell r="H489">
            <v>2</v>
          </cell>
        </row>
        <row r="490">
          <cell r="A490" t="str">
            <v>CHAPADÃO DO CÉU - GO</v>
          </cell>
          <cell r="B490" t="str">
            <v>GO</v>
          </cell>
          <cell r="C490">
            <v>7</v>
          </cell>
          <cell r="D490" t="str">
            <v>CO</v>
          </cell>
          <cell r="E490" t="str">
            <v>DIPR12/2018</v>
          </cell>
          <cell r="F490">
            <v>351</v>
          </cell>
          <cell r="G490">
            <v>31</v>
          </cell>
          <cell r="H490">
            <v>13</v>
          </cell>
        </row>
        <row r="491">
          <cell r="A491" t="str">
            <v>CHAPADÃO DO SUL - MS</v>
          </cell>
          <cell r="B491" t="str">
            <v>MS</v>
          </cell>
          <cell r="C491">
            <v>6</v>
          </cell>
          <cell r="D491" t="str">
            <v>CO</v>
          </cell>
          <cell r="E491" t="str">
            <v>DRAA2019</v>
          </cell>
          <cell r="F491">
            <v>814</v>
          </cell>
          <cell r="G491">
            <v>113</v>
          </cell>
          <cell r="H491">
            <v>25</v>
          </cell>
        </row>
        <row r="492">
          <cell r="A492" t="str">
            <v>CHAPADINHA - MA</v>
          </cell>
          <cell r="B492" t="str">
            <v>MA</v>
          </cell>
          <cell r="C492">
            <v>8</v>
          </cell>
          <cell r="D492" t="str">
            <v>NE</v>
          </cell>
          <cell r="E492" t="str">
            <v>DIPR12/2018</v>
          </cell>
          <cell r="F492">
            <v>2203</v>
          </cell>
          <cell r="G492">
            <v>514</v>
          </cell>
          <cell r="H492">
            <v>0</v>
          </cell>
        </row>
        <row r="493">
          <cell r="A493" t="str">
            <v>CHAPECÓ - SC</v>
          </cell>
          <cell r="B493" t="str">
            <v>SC</v>
          </cell>
          <cell r="C493">
            <v>4</v>
          </cell>
          <cell r="D493" t="str">
            <v>S</v>
          </cell>
          <cell r="E493" t="str">
            <v>DRAA2019</v>
          </cell>
          <cell r="F493">
            <v>3073</v>
          </cell>
          <cell r="G493">
            <v>904</v>
          </cell>
          <cell r="H493">
            <v>190</v>
          </cell>
        </row>
        <row r="494">
          <cell r="A494" t="str">
            <v>CHARQUEADAS - RS</v>
          </cell>
          <cell r="B494" t="str">
            <v>RS</v>
          </cell>
          <cell r="C494">
            <v>5</v>
          </cell>
          <cell r="D494" t="str">
            <v>S</v>
          </cell>
          <cell r="E494" t="str">
            <v>DRAA2019</v>
          </cell>
          <cell r="F494">
            <v>745</v>
          </cell>
          <cell r="G494">
            <v>304</v>
          </cell>
          <cell r="H494">
            <v>48</v>
          </cell>
        </row>
        <row r="495">
          <cell r="A495" t="str">
            <v>CHOPINZINHO - PR</v>
          </cell>
          <cell r="B495" t="str">
            <v>PR</v>
          </cell>
          <cell r="C495">
            <v>6</v>
          </cell>
          <cell r="D495" t="str">
            <v>S</v>
          </cell>
          <cell r="E495" t="str">
            <v>DRAA2019</v>
          </cell>
          <cell r="F495">
            <v>601</v>
          </cell>
          <cell r="G495">
            <v>20</v>
          </cell>
          <cell r="H495">
            <v>4</v>
          </cell>
        </row>
        <row r="496">
          <cell r="A496" t="str">
            <v>CHORÓ - CE</v>
          </cell>
          <cell r="B496" t="str">
            <v>CE</v>
          </cell>
          <cell r="C496">
            <v>6</v>
          </cell>
          <cell r="D496" t="str">
            <v>NE</v>
          </cell>
          <cell r="E496" t="str">
            <v>DRAA2017</v>
          </cell>
          <cell r="F496">
            <v>472</v>
          </cell>
          <cell r="G496">
            <v>101</v>
          </cell>
          <cell r="H496">
            <v>0</v>
          </cell>
        </row>
        <row r="497">
          <cell r="A497" t="str">
            <v>CHOROZINHO - CE</v>
          </cell>
          <cell r="B497" t="str">
            <v>CE</v>
          </cell>
          <cell r="C497">
            <v>6</v>
          </cell>
          <cell r="D497" t="str">
            <v>NE</v>
          </cell>
          <cell r="E497" t="str">
            <v>DIPR12/2018</v>
          </cell>
          <cell r="F497">
            <v>449</v>
          </cell>
          <cell r="G497">
            <v>98</v>
          </cell>
          <cell r="H497">
            <v>17</v>
          </cell>
        </row>
        <row r="498">
          <cell r="A498" t="str">
            <v>CIANORTE - PR</v>
          </cell>
          <cell r="B498" t="str">
            <v>PR</v>
          </cell>
          <cell r="C498">
            <v>4</v>
          </cell>
          <cell r="D498" t="str">
            <v>S</v>
          </cell>
          <cell r="E498" t="str">
            <v>DRAA2019</v>
          </cell>
          <cell r="F498">
            <v>1847</v>
          </cell>
          <cell r="G498">
            <v>505</v>
          </cell>
          <cell r="H498">
            <v>147</v>
          </cell>
        </row>
        <row r="499">
          <cell r="A499" t="str">
            <v>CIDADE OCIDENTAL - GO</v>
          </cell>
          <cell r="B499" t="str">
            <v>GO</v>
          </cell>
          <cell r="C499">
            <v>5</v>
          </cell>
          <cell r="D499" t="str">
            <v>CO</v>
          </cell>
          <cell r="E499" t="str">
            <v>DRAA2019</v>
          </cell>
          <cell r="F499">
            <v>1165</v>
          </cell>
          <cell r="G499">
            <v>195</v>
          </cell>
          <cell r="H499">
            <v>34</v>
          </cell>
        </row>
        <row r="500">
          <cell r="A500" t="str">
            <v>CIDREIRA - RS</v>
          </cell>
          <cell r="B500" t="str">
            <v>RS</v>
          </cell>
          <cell r="C500">
            <v>6</v>
          </cell>
          <cell r="D500" t="str">
            <v>S</v>
          </cell>
          <cell r="E500" t="str">
            <v>DIPR12/2018</v>
          </cell>
          <cell r="F500">
            <v>629</v>
          </cell>
          <cell r="G500">
            <v>78</v>
          </cell>
          <cell r="H500">
            <v>25</v>
          </cell>
        </row>
        <row r="501">
          <cell r="A501" t="str">
            <v>CIRÍACO - RS</v>
          </cell>
          <cell r="B501" t="str">
            <v>RS</v>
          </cell>
          <cell r="C501">
            <v>7</v>
          </cell>
          <cell r="D501" t="str">
            <v>S</v>
          </cell>
          <cell r="E501" t="str">
            <v>DRAA2019</v>
          </cell>
          <cell r="F501">
            <v>118</v>
          </cell>
          <cell r="G501">
            <v>29</v>
          </cell>
          <cell r="H501">
            <v>8</v>
          </cell>
        </row>
        <row r="502">
          <cell r="A502" t="str">
            <v>CLÁUDIA - MT</v>
          </cell>
          <cell r="B502" t="str">
            <v>MT</v>
          </cell>
          <cell r="C502">
            <v>7</v>
          </cell>
          <cell r="D502" t="str">
            <v>CO</v>
          </cell>
          <cell r="E502" t="str">
            <v>DRAA2019</v>
          </cell>
          <cell r="F502">
            <v>287</v>
          </cell>
          <cell r="G502">
            <v>32</v>
          </cell>
          <cell r="H502">
            <v>10</v>
          </cell>
        </row>
        <row r="503">
          <cell r="A503" t="str">
            <v>COARI - AM</v>
          </cell>
          <cell r="B503" t="str">
            <v>AM</v>
          </cell>
          <cell r="C503">
            <v>8</v>
          </cell>
          <cell r="D503" t="str">
            <v>N</v>
          </cell>
          <cell r="E503" t="str">
            <v>DIPR12/2018</v>
          </cell>
          <cell r="F503">
            <v>2570</v>
          </cell>
          <cell r="G503">
            <v>218</v>
          </cell>
          <cell r="H503">
            <v>199</v>
          </cell>
        </row>
        <row r="504">
          <cell r="A504" t="str">
            <v>COCALINHO - MT</v>
          </cell>
          <cell r="B504" t="str">
            <v>MT</v>
          </cell>
          <cell r="C504">
            <v>7</v>
          </cell>
          <cell r="D504" t="str">
            <v>CO</v>
          </cell>
          <cell r="E504" t="str">
            <v>DRAA2019</v>
          </cell>
          <cell r="F504">
            <v>288</v>
          </cell>
          <cell r="G504">
            <v>60</v>
          </cell>
          <cell r="H504">
            <v>27</v>
          </cell>
        </row>
        <row r="505">
          <cell r="A505" t="str">
            <v>COELHO NETO - MA</v>
          </cell>
          <cell r="B505" t="str">
            <v>MA</v>
          </cell>
          <cell r="C505">
            <v>5</v>
          </cell>
          <cell r="D505" t="str">
            <v>NE</v>
          </cell>
          <cell r="E505" t="str">
            <v>DRAA2019</v>
          </cell>
          <cell r="F505">
            <v>1120</v>
          </cell>
          <cell r="G505">
            <v>152</v>
          </cell>
          <cell r="H505">
            <v>33</v>
          </cell>
        </row>
        <row r="506">
          <cell r="A506" t="str">
            <v>COIMBRA - MG</v>
          </cell>
          <cell r="B506" t="str">
            <v>MG</v>
          </cell>
          <cell r="C506">
            <v>7</v>
          </cell>
          <cell r="D506" t="str">
            <v>SE</v>
          </cell>
          <cell r="E506" t="str">
            <v>DIPR12/2018</v>
          </cell>
          <cell r="F506">
            <v>145</v>
          </cell>
          <cell r="G506">
            <v>1</v>
          </cell>
          <cell r="H506">
            <v>0</v>
          </cell>
        </row>
        <row r="507">
          <cell r="A507" t="str">
            <v>COITÉ DO NÓIA - AL</v>
          </cell>
          <cell r="B507" t="str">
            <v>AL</v>
          </cell>
          <cell r="C507">
            <v>6</v>
          </cell>
          <cell r="D507" t="str">
            <v>NE</v>
          </cell>
          <cell r="E507" t="str">
            <v>DRAA2015</v>
          </cell>
          <cell r="F507">
            <v>437</v>
          </cell>
          <cell r="G507">
            <v>98</v>
          </cell>
          <cell r="H507">
            <v>17</v>
          </cell>
        </row>
        <row r="508">
          <cell r="A508" t="str">
            <v>COLÍDER - MT</v>
          </cell>
          <cell r="B508" t="str">
            <v>MT</v>
          </cell>
          <cell r="C508">
            <v>6</v>
          </cell>
          <cell r="D508" t="str">
            <v>CO</v>
          </cell>
          <cell r="E508" t="str">
            <v>DRAA2019</v>
          </cell>
          <cell r="F508">
            <v>604</v>
          </cell>
          <cell r="G508">
            <v>114</v>
          </cell>
          <cell r="H508">
            <v>24</v>
          </cell>
        </row>
        <row r="509">
          <cell r="A509" t="str">
            <v>COLINAS DO TOCANTINS - TO</v>
          </cell>
          <cell r="B509" t="str">
            <v>TO</v>
          </cell>
          <cell r="C509">
            <v>6</v>
          </cell>
          <cell r="D509" t="str">
            <v>N</v>
          </cell>
          <cell r="E509" t="str">
            <v>DRAA2019</v>
          </cell>
          <cell r="F509">
            <v>679</v>
          </cell>
          <cell r="G509">
            <v>128</v>
          </cell>
          <cell r="H509">
            <v>27</v>
          </cell>
        </row>
        <row r="510">
          <cell r="A510" t="str">
            <v>COLNIZA - MT</v>
          </cell>
          <cell r="B510" t="str">
            <v>MT</v>
          </cell>
          <cell r="C510">
            <v>6</v>
          </cell>
          <cell r="D510" t="str">
            <v>CO</v>
          </cell>
          <cell r="E510" t="str">
            <v>DRAA2019</v>
          </cell>
          <cell r="F510">
            <v>675</v>
          </cell>
          <cell r="G510">
            <v>16</v>
          </cell>
          <cell r="H510">
            <v>14</v>
          </cell>
        </row>
        <row r="511">
          <cell r="A511" t="str">
            <v>COLOMBO - PR</v>
          </cell>
          <cell r="B511" t="str">
            <v>PR</v>
          </cell>
          <cell r="C511">
            <v>3</v>
          </cell>
          <cell r="D511" t="str">
            <v>S</v>
          </cell>
          <cell r="E511" t="str">
            <v>DRAA2019</v>
          </cell>
          <cell r="F511">
            <v>4113</v>
          </cell>
          <cell r="G511">
            <v>1146</v>
          </cell>
          <cell r="H511">
            <v>211</v>
          </cell>
        </row>
        <row r="512">
          <cell r="A512" t="str">
            <v>COLÔNIA DO GURGUÉIA - PI</v>
          </cell>
          <cell r="B512" t="str">
            <v>PI</v>
          </cell>
          <cell r="C512">
            <v>7</v>
          </cell>
          <cell r="D512" t="str">
            <v>NE</v>
          </cell>
          <cell r="E512" t="str">
            <v>DRAA2019</v>
          </cell>
          <cell r="F512">
            <v>193</v>
          </cell>
          <cell r="G512">
            <v>20</v>
          </cell>
          <cell r="H512">
            <v>3</v>
          </cell>
        </row>
        <row r="513">
          <cell r="A513" t="str">
            <v>COLÔNIA LEOPOLDINA - AL</v>
          </cell>
          <cell r="B513" t="str">
            <v>AL</v>
          </cell>
          <cell r="C513">
            <v>6</v>
          </cell>
          <cell r="D513" t="str">
            <v>NE</v>
          </cell>
          <cell r="E513" t="str">
            <v>DIPR12/2018</v>
          </cell>
          <cell r="F513">
            <v>594</v>
          </cell>
          <cell r="G513">
            <v>218</v>
          </cell>
          <cell r="H513">
            <v>73</v>
          </cell>
        </row>
        <row r="514">
          <cell r="A514" t="str">
            <v>COLORADO - PR</v>
          </cell>
          <cell r="B514" t="str">
            <v>PR</v>
          </cell>
          <cell r="C514">
            <v>6</v>
          </cell>
          <cell r="D514" t="str">
            <v>S</v>
          </cell>
          <cell r="E514" t="str">
            <v>DIPR10/2018</v>
          </cell>
          <cell r="F514">
            <v>481</v>
          </cell>
          <cell r="G514">
            <v>277</v>
          </cell>
          <cell r="H514">
            <v>79</v>
          </cell>
        </row>
        <row r="515">
          <cell r="A515" t="str">
            <v>COLORADO - RS</v>
          </cell>
          <cell r="B515" t="str">
            <v>RS</v>
          </cell>
          <cell r="C515">
            <v>7</v>
          </cell>
          <cell r="D515" t="str">
            <v>S</v>
          </cell>
          <cell r="E515" t="str">
            <v>DRAA2019</v>
          </cell>
          <cell r="F515">
            <v>179</v>
          </cell>
          <cell r="G515">
            <v>61</v>
          </cell>
          <cell r="H515">
            <v>27</v>
          </cell>
        </row>
        <row r="516">
          <cell r="A516" t="str">
            <v>COMENDADOR GOMES - MG</v>
          </cell>
          <cell r="B516" t="str">
            <v>MG</v>
          </cell>
          <cell r="C516">
            <v>7</v>
          </cell>
          <cell r="D516" t="str">
            <v>SE</v>
          </cell>
          <cell r="E516" t="str">
            <v>DRAA2019</v>
          </cell>
          <cell r="F516">
            <v>143</v>
          </cell>
          <cell r="G516">
            <v>31</v>
          </cell>
          <cell r="H516">
            <v>11</v>
          </cell>
        </row>
        <row r="517">
          <cell r="A517" t="str">
            <v>COMENDADOR LEVY GASPARIAN - RJ</v>
          </cell>
          <cell r="B517" t="str">
            <v>RJ</v>
          </cell>
          <cell r="C517">
            <v>6</v>
          </cell>
          <cell r="D517" t="str">
            <v>SE</v>
          </cell>
          <cell r="E517" t="str">
            <v>DIPR12/2018</v>
          </cell>
          <cell r="F517">
            <v>571</v>
          </cell>
          <cell r="G517">
            <v>30</v>
          </cell>
          <cell r="H517">
            <v>5</v>
          </cell>
        </row>
        <row r="518">
          <cell r="A518" t="str">
            <v>COMODORO - MT</v>
          </cell>
          <cell r="B518" t="str">
            <v>MT</v>
          </cell>
          <cell r="C518">
            <v>6</v>
          </cell>
          <cell r="D518" t="str">
            <v>CO</v>
          </cell>
          <cell r="E518" t="str">
            <v>DRAA2019</v>
          </cell>
          <cell r="F518">
            <v>610</v>
          </cell>
          <cell r="G518">
            <v>88</v>
          </cell>
          <cell r="H518">
            <v>25</v>
          </cell>
        </row>
        <row r="519">
          <cell r="A519" t="str">
            <v>CONCEIÇÃO DA BARRA - ES</v>
          </cell>
          <cell r="B519" t="str">
            <v>ES</v>
          </cell>
          <cell r="C519">
            <v>5</v>
          </cell>
          <cell r="D519" t="str">
            <v>SE</v>
          </cell>
          <cell r="E519" t="str">
            <v>DIPR12/2018</v>
          </cell>
          <cell r="F519">
            <v>1607</v>
          </cell>
          <cell r="G519">
            <v>261</v>
          </cell>
          <cell r="H519">
            <v>55</v>
          </cell>
        </row>
        <row r="520">
          <cell r="A520" t="str">
            <v>CONCEIÇÃO DAS ALAGOAS - MG</v>
          </cell>
          <cell r="B520" t="str">
            <v>MG</v>
          </cell>
          <cell r="C520">
            <v>6</v>
          </cell>
          <cell r="D520" t="str">
            <v>SE</v>
          </cell>
          <cell r="E520" t="str">
            <v>DRAA2019</v>
          </cell>
          <cell r="F520">
            <v>624</v>
          </cell>
          <cell r="G520">
            <v>184</v>
          </cell>
          <cell r="H520">
            <v>65</v>
          </cell>
        </row>
        <row r="521">
          <cell r="A521" t="str">
            <v>CONCEIÇÃO DE MACABU - RJ</v>
          </cell>
          <cell r="B521" t="str">
            <v>RJ</v>
          </cell>
          <cell r="C521">
            <v>5</v>
          </cell>
          <cell r="D521" t="str">
            <v>SE</v>
          </cell>
          <cell r="E521" t="str">
            <v>DRAA2019</v>
          </cell>
          <cell r="F521">
            <v>1140</v>
          </cell>
          <cell r="G521">
            <v>278</v>
          </cell>
          <cell r="H521">
            <v>58</v>
          </cell>
        </row>
        <row r="522">
          <cell r="A522" t="str">
            <v>CONCEIÇÃO DO PARÁ - MG</v>
          </cell>
          <cell r="B522" t="str">
            <v>MG</v>
          </cell>
          <cell r="C522">
            <v>7</v>
          </cell>
          <cell r="D522" t="str">
            <v>SE</v>
          </cell>
          <cell r="E522" t="str">
            <v>DIPR12/2018</v>
          </cell>
          <cell r="F522">
            <v>175</v>
          </cell>
          <cell r="G522">
            <v>20</v>
          </cell>
          <cell r="H522">
            <v>15</v>
          </cell>
        </row>
        <row r="523">
          <cell r="A523" t="str">
            <v>CONCHAL - SP</v>
          </cell>
          <cell r="B523" t="str">
            <v>SP</v>
          </cell>
          <cell r="C523">
            <v>5</v>
          </cell>
          <cell r="D523" t="str">
            <v>SE</v>
          </cell>
          <cell r="E523" t="str">
            <v>DRAA2019</v>
          </cell>
          <cell r="F523">
            <v>954</v>
          </cell>
          <cell r="G523">
            <v>146</v>
          </cell>
          <cell r="H523">
            <v>55</v>
          </cell>
        </row>
        <row r="524">
          <cell r="A524" t="str">
            <v>CONCÓRDIA - SC</v>
          </cell>
          <cell r="B524" t="str">
            <v>SC</v>
          </cell>
          <cell r="C524">
            <v>5</v>
          </cell>
          <cell r="D524" t="str">
            <v>S</v>
          </cell>
          <cell r="E524" t="str">
            <v>DRAA2019</v>
          </cell>
          <cell r="F524">
            <v>1625</v>
          </cell>
          <cell r="G524">
            <v>320</v>
          </cell>
          <cell r="H524">
            <v>81</v>
          </cell>
        </row>
        <row r="525">
          <cell r="A525" t="str">
            <v>CONDADO - PE</v>
          </cell>
          <cell r="B525" t="str">
            <v>PE</v>
          </cell>
          <cell r="C525">
            <v>6</v>
          </cell>
          <cell r="D525" t="str">
            <v>NE</v>
          </cell>
          <cell r="E525" t="str">
            <v>DRAA2019</v>
          </cell>
          <cell r="F525">
            <v>512</v>
          </cell>
          <cell r="G525">
            <v>162</v>
          </cell>
          <cell r="H525">
            <v>25</v>
          </cell>
        </row>
        <row r="526">
          <cell r="A526" t="str">
            <v>CONDE - PB</v>
          </cell>
          <cell r="B526" t="str">
            <v>PB</v>
          </cell>
          <cell r="C526">
            <v>6</v>
          </cell>
          <cell r="D526" t="str">
            <v>NE</v>
          </cell>
          <cell r="E526" t="str">
            <v>DRAA2019</v>
          </cell>
          <cell r="F526">
            <v>601</v>
          </cell>
          <cell r="G526">
            <v>159</v>
          </cell>
          <cell r="H526">
            <v>33</v>
          </cell>
        </row>
        <row r="527">
          <cell r="A527" t="str">
            <v>CONDOR - RS</v>
          </cell>
          <cell r="B527" t="str">
            <v>RS</v>
          </cell>
          <cell r="C527">
            <v>7</v>
          </cell>
          <cell r="D527" t="str">
            <v>S</v>
          </cell>
          <cell r="E527" t="str">
            <v>DRAA2019</v>
          </cell>
          <cell r="F527">
            <v>235</v>
          </cell>
          <cell r="G527">
            <v>58</v>
          </cell>
          <cell r="H527">
            <v>25</v>
          </cell>
        </row>
        <row r="528">
          <cell r="A528" t="str">
            <v>CONFRESA - MT</v>
          </cell>
          <cell r="B528" t="str">
            <v>MT</v>
          </cell>
          <cell r="C528">
            <v>6</v>
          </cell>
          <cell r="D528" t="str">
            <v>CO</v>
          </cell>
          <cell r="E528" t="str">
            <v>DRAA2019</v>
          </cell>
          <cell r="F528">
            <v>701</v>
          </cell>
          <cell r="G528">
            <v>15</v>
          </cell>
          <cell r="H528">
            <v>13</v>
          </cell>
        </row>
        <row r="529">
          <cell r="A529" t="str">
            <v>CONGONHAS - MG</v>
          </cell>
          <cell r="B529" t="str">
            <v>MG</v>
          </cell>
          <cell r="C529">
            <v>4</v>
          </cell>
          <cell r="D529" t="str">
            <v>SE</v>
          </cell>
          <cell r="E529" t="str">
            <v>DRAA2019</v>
          </cell>
          <cell r="F529">
            <v>1904</v>
          </cell>
          <cell r="G529">
            <v>372</v>
          </cell>
          <cell r="H529">
            <v>42</v>
          </cell>
        </row>
        <row r="530">
          <cell r="A530" t="str">
            <v>CONGONHINHAS - PR</v>
          </cell>
          <cell r="B530" t="str">
            <v>PR</v>
          </cell>
          <cell r="C530">
            <v>7</v>
          </cell>
          <cell r="D530" t="str">
            <v>S</v>
          </cell>
          <cell r="E530" t="str">
            <v>DIPR12/2018</v>
          </cell>
          <cell r="F530">
            <v>278</v>
          </cell>
          <cell r="G530">
            <v>85</v>
          </cell>
          <cell r="H530">
            <v>21</v>
          </cell>
        </row>
        <row r="531">
          <cell r="A531" t="str">
            <v>CONQUISTA D'OESTE - MT</v>
          </cell>
          <cell r="B531" t="str">
            <v>MT</v>
          </cell>
          <cell r="C531">
            <v>7</v>
          </cell>
          <cell r="D531" t="str">
            <v>CO</v>
          </cell>
          <cell r="E531" t="str">
            <v>DRAA2019</v>
          </cell>
          <cell r="F531">
            <v>186</v>
          </cell>
          <cell r="G531">
            <v>14</v>
          </cell>
          <cell r="H531">
            <v>5</v>
          </cell>
        </row>
        <row r="532">
          <cell r="A532" t="str">
            <v>CONSTANTINA - RS</v>
          </cell>
          <cell r="B532" t="str">
            <v>RS</v>
          </cell>
          <cell r="C532">
            <v>7</v>
          </cell>
          <cell r="D532" t="str">
            <v>S</v>
          </cell>
          <cell r="E532" t="str">
            <v>DRAA2019</v>
          </cell>
          <cell r="F532">
            <v>184</v>
          </cell>
          <cell r="G532">
            <v>89</v>
          </cell>
          <cell r="H532">
            <v>24</v>
          </cell>
        </row>
        <row r="533">
          <cell r="A533" t="str">
            <v>CONTAGEM - MG</v>
          </cell>
          <cell r="B533" t="str">
            <v>MG</v>
          </cell>
          <cell r="C533">
            <v>3</v>
          </cell>
          <cell r="D533" t="str">
            <v>SE</v>
          </cell>
          <cell r="E533" t="str">
            <v>DIPR12/2018</v>
          </cell>
          <cell r="F533">
            <v>9046</v>
          </cell>
          <cell r="G533">
            <v>4233</v>
          </cell>
          <cell r="H533">
            <v>399</v>
          </cell>
        </row>
        <row r="534">
          <cell r="A534" t="str">
            <v>CONTENDA - PR</v>
          </cell>
          <cell r="B534" t="str">
            <v>PR</v>
          </cell>
          <cell r="C534">
            <v>6</v>
          </cell>
          <cell r="D534" t="str">
            <v>S</v>
          </cell>
          <cell r="E534" t="str">
            <v>DRAA2019</v>
          </cell>
          <cell r="F534">
            <v>411</v>
          </cell>
          <cell r="G534">
            <v>110</v>
          </cell>
          <cell r="H534">
            <v>42</v>
          </cell>
        </row>
        <row r="535">
          <cell r="A535" t="str">
            <v>COQUEIRO SECO - AL</v>
          </cell>
          <cell r="B535" t="str">
            <v>AL</v>
          </cell>
          <cell r="C535">
            <v>8</v>
          </cell>
          <cell r="D535" t="str">
            <v>NE</v>
          </cell>
          <cell r="E535" t="str">
            <v/>
          </cell>
          <cell r="F535" t="str">
            <v/>
          </cell>
          <cell r="G535" t="str">
            <v/>
          </cell>
          <cell r="H535" t="str">
            <v/>
          </cell>
        </row>
        <row r="536">
          <cell r="A536" t="str">
            <v>COQUEIROS DO SUL - RS</v>
          </cell>
          <cell r="B536" t="str">
            <v>RS</v>
          </cell>
          <cell r="C536">
            <v>7</v>
          </cell>
          <cell r="D536" t="str">
            <v>S</v>
          </cell>
          <cell r="E536" t="str">
            <v>DIPR12/2018</v>
          </cell>
          <cell r="F536">
            <v>117</v>
          </cell>
          <cell r="G536">
            <v>11</v>
          </cell>
          <cell r="H536">
            <v>9</v>
          </cell>
        </row>
        <row r="537">
          <cell r="A537" t="str">
            <v>CORAÇÃO DE JESUS - MG</v>
          </cell>
          <cell r="B537" t="str">
            <v>MG</v>
          </cell>
          <cell r="C537">
            <v>6</v>
          </cell>
          <cell r="D537" t="str">
            <v>SE</v>
          </cell>
          <cell r="E537" t="str">
            <v>DRAA2016</v>
          </cell>
          <cell r="F537">
            <v>227</v>
          </cell>
          <cell r="G537">
            <v>106</v>
          </cell>
          <cell r="H537">
            <v>39</v>
          </cell>
        </row>
        <row r="538">
          <cell r="A538" t="str">
            <v>CORAÇÃO DE MARIA - BA</v>
          </cell>
          <cell r="B538" t="str">
            <v>BA</v>
          </cell>
          <cell r="C538">
            <v>8</v>
          </cell>
          <cell r="D538" t="str">
            <v>NE</v>
          </cell>
          <cell r="E538" t="str">
            <v>DIPR04/2018</v>
          </cell>
          <cell r="F538">
            <v>715</v>
          </cell>
          <cell r="G538">
            <v>157</v>
          </cell>
          <cell r="H538">
            <v>38</v>
          </cell>
        </row>
        <row r="539">
          <cell r="A539" t="str">
            <v>CORBÉLIA - PR</v>
          </cell>
          <cell r="B539" t="str">
            <v>PR</v>
          </cell>
          <cell r="C539">
            <v>6</v>
          </cell>
          <cell r="D539" t="str">
            <v>S</v>
          </cell>
          <cell r="E539" t="str">
            <v>DRAA2019</v>
          </cell>
          <cell r="F539">
            <v>568</v>
          </cell>
          <cell r="G539">
            <v>230</v>
          </cell>
          <cell r="H539">
            <v>38</v>
          </cell>
        </row>
        <row r="540">
          <cell r="A540" t="str">
            <v>CORDEIRO - RJ</v>
          </cell>
          <cell r="B540" t="str">
            <v>RJ</v>
          </cell>
          <cell r="C540">
            <v>6</v>
          </cell>
          <cell r="D540" t="str">
            <v>SE</v>
          </cell>
          <cell r="E540" t="str">
            <v>DRAA2019</v>
          </cell>
          <cell r="F540">
            <v>666</v>
          </cell>
          <cell r="G540">
            <v>206</v>
          </cell>
          <cell r="H540">
            <v>79</v>
          </cell>
        </row>
        <row r="541">
          <cell r="A541" t="str">
            <v>COROACI - MG</v>
          </cell>
          <cell r="B541" t="str">
            <v>MG</v>
          </cell>
          <cell r="C541">
            <v>8</v>
          </cell>
          <cell r="D541" t="str">
            <v>SE</v>
          </cell>
          <cell r="E541" t="str">
            <v/>
          </cell>
          <cell r="F541" t="str">
            <v/>
          </cell>
          <cell r="G541" t="str">
            <v/>
          </cell>
          <cell r="H541" t="str">
            <v/>
          </cell>
        </row>
        <row r="542">
          <cell r="A542" t="str">
            <v>COROATÁ - MA</v>
          </cell>
          <cell r="B542" t="str">
            <v>MA</v>
          </cell>
          <cell r="C542">
            <v>8</v>
          </cell>
          <cell r="D542" t="str">
            <v>NE</v>
          </cell>
          <cell r="E542" t="str">
            <v>DIPR06/2018</v>
          </cell>
          <cell r="F542">
            <v>630</v>
          </cell>
          <cell r="G542">
            <v>220</v>
          </cell>
          <cell r="H542">
            <v>79</v>
          </cell>
        </row>
        <row r="543">
          <cell r="A543" t="str">
            <v>COROMANDEL - MG</v>
          </cell>
          <cell r="B543" t="str">
            <v>MG</v>
          </cell>
          <cell r="C543">
            <v>6</v>
          </cell>
          <cell r="D543" t="str">
            <v>SE</v>
          </cell>
          <cell r="E543" t="str">
            <v>DRAA2019</v>
          </cell>
          <cell r="F543">
            <v>502</v>
          </cell>
          <cell r="G543">
            <v>205</v>
          </cell>
          <cell r="H543">
            <v>38</v>
          </cell>
        </row>
        <row r="544">
          <cell r="A544" t="str">
            <v>CORONEL BARROS - RS</v>
          </cell>
          <cell r="B544" t="str">
            <v>RS</v>
          </cell>
          <cell r="C544">
            <v>7</v>
          </cell>
          <cell r="D544" t="str">
            <v>S</v>
          </cell>
          <cell r="E544" t="str">
            <v>DRAA2019</v>
          </cell>
          <cell r="F544">
            <v>117</v>
          </cell>
          <cell r="G544">
            <v>12</v>
          </cell>
          <cell r="H544">
            <v>5</v>
          </cell>
        </row>
        <row r="545">
          <cell r="A545" t="str">
            <v>CORONEL BICACO - RS</v>
          </cell>
          <cell r="B545" t="str">
            <v>RS</v>
          </cell>
          <cell r="C545">
            <v>7</v>
          </cell>
          <cell r="D545" t="str">
            <v>S</v>
          </cell>
          <cell r="E545" t="str">
            <v>DRAA2019</v>
          </cell>
          <cell r="F545">
            <v>303</v>
          </cell>
          <cell r="G545">
            <v>78</v>
          </cell>
          <cell r="H545">
            <v>33</v>
          </cell>
        </row>
        <row r="546">
          <cell r="A546" t="str">
            <v>CORONEL FABRICIANO - MG</v>
          </cell>
          <cell r="B546" t="str">
            <v>MG</v>
          </cell>
          <cell r="C546">
            <v>4</v>
          </cell>
          <cell r="D546" t="str">
            <v>SE</v>
          </cell>
          <cell r="E546" t="str">
            <v>DIPR12/2018</v>
          </cell>
          <cell r="F546">
            <v>1691</v>
          </cell>
          <cell r="G546">
            <v>14</v>
          </cell>
          <cell r="H546">
            <v>0</v>
          </cell>
        </row>
        <row r="547">
          <cell r="A547" t="str">
            <v>CORONEL JOÃO PESSOA - RN</v>
          </cell>
          <cell r="B547" t="str">
            <v>RN</v>
          </cell>
          <cell r="C547">
            <v>7</v>
          </cell>
          <cell r="D547" t="str">
            <v>NE</v>
          </cell>
          <cell r="E547" t="str">
            <v>DIPR12/2018</v>
          </cell>
          <cell r="F547">
            <v>171</v>
          </cell>
          <cell r="G547">
            <v>51</v>
          </cell>
          <cell r="H547">
            <v>7</v>
          </cell>
        </row>
        <row r="548">
          <cell r="A548" t="str">
            <v>CORONEL MACEDO - SP</v>
          </cell>
          <cell r="B548" t="str">
            <v>SP</v>
          </cell>
          <cell r="C548">
            <v>7</v>
          </cell>
          <cell r="D548" t="str">
            <v>SE</v>
          </cell>
          <cell r="E548" t="str">
            <v>DRAA2019</v>
          </cell>
          <cell r="F548">
            <v>273</v>
          </cell>
          <cell r="G548">
            <v>59</v>
          </cell>
          <cell r="H548">
            <v>29</v>
          </cell>
        </row>
        <row r="549">
          <cell r="A549" t="str">
            <v>CORONEL PILAR - RS</v>
          </cell>
          <cell r="B549" t="str">
            <v>RS</v>
          </cell>
          <cell r="C549">
            <v>7</v>
          </cell>
          <cell r="D549" t="str">
            <v>S</v>
          </cell>
          <cell r="E549" t="str">
            <v>DRAA2019</v>
          </cell>
          <cell r="F549">
            <v>60</v>
          </cell>
          <cell r="G549">
            <v>10</v>
          </cell>
          <cell r="H549">
            <v>1</v>
          </cell>
        </row>
        <row r="550">
          <cell r="A550" t="str">
            <v>CORONEL SAPUCAIA - MS</v>
          </cell>
          <cell r="B550" t="str">
            <v>MS</v>
          </cell>
          <cell r="C550">
            <v>7</v>
          </cell>
          <cell r="D550" t="str">
            <v>CO</v>
          </cell>
          <cell r="E550" t="str">
            <v>DRAA2019</v>
          </cell>
          <cell r="F550">
            <v>454</v>
          </cell>
          <cell r="G550">
            <v>36</v>
          </cell>
          <cell r="H550">
            <v>0</v>
          </cell>
        </row>
        <row r="551">
          <cell r="A551" t="str">
            <v>CÓRREGO DANTA - MG</v>
          </cell>
          <cell r="B551" t="str">
            <v>MG</v>
          </cell>
          <cell r="C551">
            <v>7</v>
          </cell>
          <cell r="D551" t="str">
            <v>SE</v>
          </cell>
          <cell r="E551" t="str">
            <v>DRAA2019</v>
          </cell>
          <cell r="F551">
            <v>180</v>
          </cell>
          <cell r="G551">
            <v>73</v>
          </cell>
          <cell r="H551">
            <v>22</v>
          </cell>
        </row>
        <row r="552">
          <cell r="A552" t="str">
            <v>CÓRREGO DO OURO - GO</v>
          </cell>
          <cell r="B552" t="str">
            <v>GO</v>
          </cell>
          <cell r="C552">
            <v>7</v>
          </cell>
          <cell r="D552" t="str">
            <v>CO</v>
          </cell>
          <cell r="E552" t="str">
            <v>DRAA2019</v>
          </cell>
          <cell r="F552">
            <v>144</v>
          </cell>
          <cell r="G552">
            <v>29</v>
          </cell>
          <cell r="H552">
            <v>8</v>
          </cell>
        </row>
        <row r="553">
          <cell r="A553" t="str">
            <v>CORRENTE - PI</v>
          </cell>
          <cell r="B553" t="str">
            <v>PI</v>
          </cell>
          <cell r="C553">
            <v>6</v>
          </cell>
          <cell r="D553" t="str">
            <v>NE</v>
          </cell>
          <cell r="E553" t="str">
            <v>DRAA2019</v>
          </cell>
          <cell r="F553">
            <v>653</v>
          </cell>
          <cell r="G553">
            <v>88</v>
          </cell>
          <cell r="H553">
            <v>7</v>
          </cell>
        </row>
        <row r="554">
          <cell r="A554" t="str">
            <v>CORRENTES - PE</v>
          </cell>
          <cell r="B554" t="str">
            <v>PE</v>
          </cell>
          <cell r="C554">
            <v>6</v>
          </cell>
          <cell r="D554" t="str">
            <v>NE</v>
          </cell>
          <cell r="E554" t="str">
            <v>DIPR12/2018</v>
          </cell>
          <cell r="F554">
            <v>495</v>
          </cell>
          <cell r="G554">
            <v>173</v>
          </cell>
          <cell r="H554">
            <v>26</v>
          </cell>
        </row>
        <row r="555">
          <cell r="A555" t="str">
            <v>CORRENTINA - BA</v>
          </cell>
          <cell r="B555" t="str">
            <v>BA</v>
          </cell>
          <cell r="C555">
            <v>5</v>
          </cell>
          <cell r="D555" t="str">
            <v>NE</v>
          </cell>
          <cell r="E555" t="str">
            <v>DRAA2019</v>
          </cell>
          <cell r="F555">
            <v>1585</v>
          </cell>
          <cell r="G555">
            <v>284</v>
          </cell>
          <cell r="H555">
            <v>62</v>
          </cell>
        </row>
        <row r="556">
          <cell r="A556" t="str">
            <v>CORTÊS - PE</v>
          </cell>
          <cell r="B556" t="str">
            <v>PE</v>
          </cell>
          <cell r="C556">
            <v>6</v>
          </cell>
          <cell r="D556" t="str">
            <v>NE</v>
          </cell>
          <cell r="E556" t="str">
            <v>DIPR12/2018</v>
          </cell>
          <cell r="F556">
            <v>429</v>
          </cell>
          <cell r="G556">
            <v>5</v>
          </cell>
          <cell r="H556">
            <v>0</v>
          </cell>
        </row>
        <row r="557">
          <cell r="A557" t="str">
            <v>CORUMBÁ - MS</v>
          </cell>
          <cell r="B557" t="str">
            <v>MS</v>
          </cell>
          <cell r="C557">
            <v>4</v>
          </cell>
          <cell r="D557" t="str">
            <v>CO</v>
          </cell>
          <cell r="E557" t="str">
            <v>DIPR12/2018</v>
          </cell>
          <cell r="F557">
            <v>2824</v>
          </cell>
          <cell r="G557">
            <v>56</v>
          </cell>
          <cell r="H557">
            <v>8</v>
          </cell>
        </row>
        <row r="558">
          <cell r="A558" t="str">
            <v>CORUMBAÍBA - GO</v>
          </cell>
          <cell r="B558" t="str">
            <v>GO</v>
          </cell>
          <cell r="C558">
            <v>6</v>
          </cell>
          <cell r="D558" t="str">
            <v>CO</v>
          </cell>
          <cell r="E558" t="str">
            <v>DRAA2019</v>
          </cell>
          <cell r="F558">
            <v>603</v>
          </cell>
          <cell r="G558">
            <v>110</v>
          </cell>
          <cell r="H558">
            <v>37</v>
          </cell>
        </row>
        <row r="559">
          <cell r="A559" t="str">
            <v>CORURIPE - AL</v>
          </cell>
          <cell r="B559" t="str">
            <v>AL</v>
          </cell>
          <cell r="C559">
            <v>5</v>
          </cell>
          <cell r="D559" t="str">
            <v>NE</v>
          </cell>
          <cell r="E559" t="str">
            <v>DIPR12/2018</v>
          </cell>
          <cell r="F559">
            <v>1280</v>
          </cell>
          <cell r="G559">
            <v>0</v>
          </cell>
          <cell r="H559">
            <v>0</v>
          </cell>
        </row>
        <row r="560">
          <cell r="A560" t="str">
            <v>COSTA RICA - MS</v>
          </cell>
          <cell r="B560" t="str">
            <v>MS</v>
          </cell>
          <cell r="C560">
            <v>6</v>
          </cell>
          <cell r="D560" t="str">
            <v>CO</v>
          </cell>
          <cell r="E560" t="str">
            <v>DRAA2019</v>
          </cell>
          <cell r="F560">
            <v>455</v>
          </cell>
          <cell r="G560">
            <v>88</v>
          </cell>
          <cell r="H560">
            <v>15</v>
          </cell>
        </row>
        <row r="561">
          <cell r="A561" t="str">
            <v>COTIA - SP</v>
          </cell>
          <cell r="B561" t="str">
            <v>SP</v>
          </cell>
          <cell r="C561">
            <v>4</v>
          </cell>
          <cell r="D561" t="str">
            <v>SE</v>
          </cell>
          <cell r="E561" t="str">
            <v>DIPR12/2018</v>
          </cell>
          <cell r="F561">
            <v>4417</v>
          </cell>
          <cell r="G561">
            <v>374</v>
          </cell>
          <cell r="H561">
            <v>94</v>
          </cell>
        </row>
        <row r="562">
          <cell r="A562" t="str">
            <v>COTRIGUAÇU - MT</v>
          </cell>
          <cell r="B562" t="str">
            <v>MT</v>
          </cell>
          <cell r="C562">
            <v>7</v>
          </cell>
          <cell r="D562" t="str">
            <v>CO</v>
          </cell>
          <cell r="E562" t="str">
            <v>DRAA2019</v>
          </cell>
          <cell r="F562">
            <v>324</v>
          </cell>
          <cell r="G562">
            <v>23</v>
          </cell>
          <cell r="H562">
            <v>6</v>
          </cell>
        </row>
        <row r="563">
          <cell r="A563" t="str">
            <v>COXIM - MS</v>
          </cell>
          <cell r="B563" t="str">
            <v>MS</v>
          </cell>
          <cell r="C563">
            <v>6</v>
          </cell>
          <cell r="D563" t="str">
            <v>CO</v>
          </cell>
          <cell r="E563" t="str">
            <v>DRAA2019</v>
          </cell>
          <cell r="F563">
            <v>993</v>
          </cell>
          <cell r="G563">
            <v>164</v>
          </cell>
          <cell r="H563">
            <v>45</v>
          </cell>
        </row>
        <row r="564">
          <cell r="A564" t="str">
            <v>CRAÍBAS - AL</v>
          </cell>
          <cell r="B564" t="str">
            <v>AL</v>
          </cell>
          <cell r="C564">
            <v>6</v>
          </cell>
          <cell r="D564" t="str">
            <v>NE</v>
          </cell>
          <cell r="E564" t="str">
            <v>DRAA2019</v>
          </cell>
          <cell r="F564">
            <v>669</v>
          </cell>
          <cell r="G564">
            <v>150</v>
          </cell>
          <cell r="H564">
            <v>19</v>
          </cell>
        </row>
        <row r="565">
          <cell r="A565" t="str">
            <v>CRATO - CE</v>
          </cell>
          <cell r="B565" t="str">
            <v>CE</v>
          </cell>
          <cell r="C565">
            <v>4</v>
          </cell>
          <cell r="D565" t="str">
            <v>NE</v>
          </cell>
          <cell r="E565" t="str">
            <v>DRAA2019</v>
          </cell>
          <cell r="F565">
            <v>2315</v>
          </cell>
          <cell r="G565">
            <v>384</v>
          </cell>
          <cell r="H565">
            <v>45</v>
          </cell>
        </row>
        <row r="566">
          <cell r="A566" t="str">
            <v>CRAVINHOS - SP</v>
          </cell>
          <cell r="B566" t="str">
            <v>SP</v>
          </cell>
          <cell r="C566">
            <v>5</v>
          </cell>
          <cell r="D566" t="str">
            <v>SE</v>
          </cell>
          <cell r="E566" t="str">
            <v>DRAA2019</v>
          </cell>
          <cell r="F566">
            <v>832</v>
          </cell>
          <cell r="G566">
            <v>225</v>
          </cell>
          <cell r="H566">
            <v>67</v>
          </cell>
        </row>
        <row r="567">
          <cell r="A567" t="str">
            <v>CRICIÚMA - SC</v>
          </cell>
          <cell r="B567" t="str">
            <v>SC</v>
          </cell>
          <cell r="C567">
            <v>4</v>
          </cell>
          <cell r="D567" t="str">
            <v>S</v>
          </cell>
          <cell r="E567" t="str">
            <v>DRAA2019</v>
          </cell>
          <cell r="F567">
            <v>2350</v>
          </cell>
          <cell r="G567">
            <v>580</v>
          </cell>
          <cell r="H567">
            <v>55</v>
          </cell>
        </row>
        <row r="568">
          <cell r="A568" t="str">
            <v>CRISTAL - RS</v>
          </cell>
          <cell r="B568" t="str">
            <v>RS</v>
          </cell>
          <cell r="C568">
            <v>7</v>
          </cell>
          <cell r="D568" t="str">
            <v>S</v>
          </cell>
          <cell r="E568" t="str">
            <v>DRAA2019</v>
          </cell>
          <cell r="F568">
            <v>185</v>
          </cell>
          <cell r="G568">
            <v>72</v>
          </cell>
          <cell r="H568">
            <v>24</v>
          </cell>
        </row>
        <row r="569">
          <cell r="A569" t="str">
            <v>CRISTALÂNDIA DO PIAUÍ - PI</v>
          </cell>
          <cell r="B569" t="str">
            <v>PI</v>
          </cell>
          <cell r="C569">
            <v>7</v>
          </cell>
          <cell r="D569" t="str">
            <v>NE</v>
          </cell>
          <cell r="E569" t="str">
            <v>DIPR12/2018</v>
          </cell>
          <cell r="F569">
            <v>280</v>
          </cell>
          <cell r="G569">
            <v>9</v>
          </cell>
          <cell r="H569">
            <v>0</v>
          </cell>
        </row>
        <row r="570">
          <cell r="A570" t="str">
            <v>CRISTALINA - GO</v>
          </cell>
          <cell r="B570" t="str">
            <v>GO</v>
          </cell>
          <cell r="C570">
            <v>5</v>
          </cell>
          <cell r="D570" t="str">
            <v>CO</v>
          </cell>
          <cell r="E570" t="str">
            <v>DRAA2019</v>
          </cell>
          <cell r="F570">
            <v>1242</v>
          </cell>
          <cell r="G570">
            <v>296</v>
          </cell>
          <cell r="H570">
            <v>67</v>
          </cell>
        </row>
        <row r="571">
          <cell r="A571" t="str">
            <v>CRISTIANÓPOLIS - GO</v>
          </cell>
          <cell r="B571" t="str">
            <v>GO</v>
          </cell>
          <cell r="C571">
            <v>7</v>
          </cell>
          <cell r="D571" t="str">
            <v>CO</v>
          </cell>
          <cell r="E571" t="str">
            <v>DRAA2019</v>
          </cell>
          <cell r="F571">
            <v>161</v>
          </cell>
          <cell r="G571">
            <v>34</v>
          </cell>
          <cell r="H571">
            <v>10</v>
          </cell>
        </row>
        <row r="572">
          <cell r="A572" t="str">
            <v>CRIXÁS - GO</v>
          </cell>
          <cell r="B572" t="str">
            <v>GO</v>
          </cell>
          <cell r="C572">
            <v>6</v>
          </cell>
          <cell r="D572" t="str">
            <v>CO</v>
          </cell>
          <cell r="E572" t="str">
            <v>DRAA2019</v>
          </cell>
          <cell r="F572">
            <v>506</v>
          </cell>
          <cell r="G572">
            <v>164</v>
          </cell>
          <cell r="H572">
            <v>35</v>
          </cell>
        </row>
        <row r="573">
          <cell r="A573" t="str">
            <v>CRUZ - CE</v>
          </cell>
          <cell r="B573" t="str">
            <v>CE</v>
          </cell>
          <cell r="C573">
            <v>6</v>
          </cell>
          <cell r="D573" t="str">
            <v>NE</v>
          </cell>
          <cell r="E573" t="str">
            <v>DRAA2019</v>
          </cell>
          <cell r="F573">
            <v>754</v>
          </cell>
          <cell r="G573">
            <v>89</v>
          </cell>
          <cell r="H573">
            <v>14</v>
          </cell>
        </row>
        <row r="574">
          <cell r="A574" t="str">
            <v>CRUZEIRO DA FORTALEZA - MG</v>
          </cell>
          <cell r="B574" t="str">
            <v>MG</v>
          </cell>
          <cell r="C574">
            <v>7</v>
          </cell>
          <cell r="D574" t="str">
            <v>SE</v>
          </cell>
          <cell r="E574" t="str">
            <v>DIPR12/2018</v>
          </cell>
          <cell r="F574">
            <v>211</v>
          </cell>
          <cell r="G574">
            <v>57</v>
          </cell>
          <cell r="H574">
            <v>17</v>
          </cell>
        </row>
        <row r="575">
          <cell r="A575" t="str">
            <v>CRUZEIRO DO OESTE - PR</v>
          </cell>
          <cell r="B575" t="str">
            <v>PR</v>
          </cell>
          <cell r="C575">
            <v>6</v>
          </cell>
          <cell r="D575" t="str">
            <v>S</v>
          </cell>
          <cell r="E575" t="str">
            <v>DRAA2019</v>
          </cell>
          <cell r="F575">
            <v>578</v>
          </cell>
          <cell r="G575">
            <v>218</v>
          </cell>
          <cell r="H575">
            <v>61</v>
          </cell>
        </row>
        <row r="576">
          <cell r="A576" t="str">
            <v>CRUZEIRO DO SUL - PR</v>
          </cell>
          <cell r="B576" t="str">
            <v>PR</v>
          </cell>
          <cell r="C576">
            <v>7</v>
          </cell>
          <cell r="D576" t="str">
            <v>S</v>
          </cell>
          <cell r="E576" t="str">
            <v>DRAA2019</v>
          </cell>
          <cell r="F576">
            <v>231</v>
          </cell>
          <cell r="G576">
            <v>63</v>
          </cell>
          <cell r="H576">
            <v>17</v>
          </cell>
        </row>
        <row r="577">
          <cell r="A577" t="str">
            <v>CRUZETA - RN</v>
          </cell>
          <cell r="B577" t="str">
            <v>RN</v>
          </cell>
          <cell r="C577">
            <v>8</v>
          </cell>
          <cell r="D577" t="str">
            <v>NE</v>
          </cell>
          <cell r="E577" t="str">
            <v>DIPR10/2018</v>
          </cell>
          <cell r="F577">
            <v>325</v>
          </cell>
          <cell r="G577">
            <v>0</v>
          </cell>
          <cell r="H577">
            <v>0</v>
          </cell>
        </row>
        <row r="578">
          <cell r="A578" t="str">
            <v>CUBATÃO - SP</v>
          </cell>
          <cell r="B578" t="str">
            <v>SP</v>
          </cell>
          <cell r="C578">
            <v>3</v>
          </cell>
          <cell r="D578" t="str">
            <v>SE</v>
          </cell>
          <cell r="E578" t="str">
            <v>DIPR12/2018</v>
          </cell>
          <cell r="F578">
            <v>3793</v>
          </cell>
          <cell r="G578">
            <v>2149</v>
          </cell>
          <cell r="H578">
            <v>617</v>
          </cell>
        </row>
        <row r="579">
          <cell r="A579" t="str">
            <v>CUIABÁ - MT</v>
          </cell>
          <cell r="B579" t="str">
            <v>MT</v>
          </cell>
          <cell r="C579">
            <v>2</v>
          </cell>
          <cell r="D579" t="str">
            <v>CO</v>
          </cell>
          <cell r="E579" t="str">
            <v>DIPR12/2018</v>
          </cell>
          <cell r="F579">
            <v>9708</v>
          </cell>
          <cell r="G579">
            <v>3207</v>
          </cell>
          <cell r="H579">
            <v>720</v>
          </cell>
        </row>
        <row r="580">
          <cell r="A580" t="str">
            <v>CUITÉ - PB</v>
          </cell>
          <cell r="B580" t="str">
            <v>PB</v>
          </cell>
          <cell r="C580">
            <v>6</v>
          </cell>
          <cell r="D580" t="str">
            <v>NE</v>
          </cell>
          <cell r="E580" t="str">
            <v>DRAA2018</v>
          </cell>
          <cell r="F580">
            <v>621</v>
          </cell>
          <cell r="G580">
            <v>221</v>
          </cell>
          <cell r="H580">
            <v>44</v>
          </cell>
        </row>
        <row r="581">
          <cell r="A581" t="str">
            <v>CUITEGI - PB</v>
          </cell>
          <cell r="B581" t="str">
            <v>PB</v>
          </cell>
          <cell r="C581">
            <v>8</v>
          </cell>
          <cell r="D581" t="str">
            <v>NE</v>
          </cell>
          <cell r="E581" t="str">
            <v>DRAA2016</v>
          </cell>
          <cell r="F581">
            <v>209</v>
          </cell>
          <cell r="G581">
            <v>76</v>
          </cell>
          <cell r="H581">
            <v>15</v>
          </cell>
        </row>
        <row r="582">
          <cell r="A582" t="str">
            <v>CUJUBIM - RO</v>
          </cell>
          <cell r="B582" t="str">
            <v>RO</v>
          </cell>
          <cell r="C582">
            <v>7</v>
          </cell>
          <cell r="D582" t="str">
            <v>N</v>
          </cell>
          <cell r="E582" t="str">
            <v>DRAA2019</v>
          </cell>
          <cell r="F582">
            <v>358</v>
          </cell>
          <cell r="G582">
            <v>24</v>
          </cell>
          <cell r="H582">
            <v>15</v>
          </cell>
        </row>
        <row r="583">
          <cell r="A583" t="str">
            <v>CUMARI - GO</v>
          </cell>
          <cell r="B583" t="str">
            <v>GO</v>
          </cell>
          <cell r="C583">
            <v>7</v>
          </cell>
          <cell r="D583" t="str">
            <v>CO</v>
          </cell>
          <cell r="E583" t="str">
            <v>DRAA2019</v>
          </cell>
          <cell r="F583">
            <v>107</v>
          </cell>
          <cell r="G583">
            <v>64</v>
          </cell>
          <cell r="H583">
            <v>17</v>
          </cell>
        </row>
        <row r="584">
          <cell r="A584" t="str">
            <v>CUMARU - PE</v>
          </cell>
          <cell r="B584" t="str">
            <v>PE</v>
          </cell>
          <cell r="C584">
            <v>6</v>
          </cell>
          <cell r="D584" t="str">
            <v>NE</v>
          </cell>
          <cell r="E584" t="str">
            <v>DRAA2019</v>
          </cell>
          <cell r="F584">
            <v>388</v>
          </cell>
          <cell r="G584">
            <v>236</v>
          </cell>
          <cell r="H584">
            <v>34</v>
          </cell>
        </row>
        <row r="585">
          <cell r="A585" t="str">
            <v>CURITIBA - PR</v>
          </cell>
          <cell r="B585" t="str">
            <v>PR</v>
          </cell>
          <cell r="C585">
            <v>2</v>
          </cell>
          <cell r="D585" t="str">
            <v>S</v>
          </cell>
          <cell r="E585" t="str">
            <v>DRAA2019</v>
          </cell>
          <cell r="F585">
            <v>29595</v>
          </cell>
          <cell r="G585">
            <v>13700</v>
          </cell>
          <cell r="H585">
            <v>2455</v>
          </cell>
        </row>
        <row r="586">
          <cell r="A586" t="str">
            <v>CURITIBANOS - SC</v>
          </cell>
          <cell r="B586" t="str">
            <v>SC</v>
          </cell>
          <cell r="C586">
            <v>5</v>
          </cell>
          <cell r="D586" t="str">
            <v>S</v>
          </cell>
          <cell r="E586" t="str">
            <v>DRAA2019</v>
          </cell>
          <cell r="F586">
            <v>739</v>
          </cell>
          <cell r="G586">
            <v>338</v>
          </cell>
          <cell r="H586">
            <v>112</v>
          </cell>
        </row>
        <row r="587">
          <cell r="A587" t="str">
            <v>CURIÚVA - PR</v>
          </cell>
          <cell r="B587" t="str">
            <v>PR</v>
          </cell>
          <cell r="C587">
            <v>6</v>
          </cell>
          <cell r="D587" t="str">
            <v>S</v>
          </cell>
          <cell r="E587" t="str">
            <v>DIPR12/2018</v>
          </cell>
          <cell r="F587">
            <v>423</v>
          </cell>
          <cell r="G587">
            <v>1</v>
          </cell>
          <cell r="H587">
            <v>1</v>
          </cell>
        </row>
        <row r="588">
          <cell r="A588" t="str">
            <v>CURRALINHO - PA</v>
          </cell>
          <cell r="B588" t="str">
            <v>PA</v>
          </cell>
          <cell r="C588">
            <v>8</v>
          </cell>
          <cell r="D588" t="str">
            <v>N</v>
          </cell>
          <cell r="E588" t="str">
            <v/>
          </cell>
          <cell r="F588" t="str">
            <v/>
          </cell>
          <cell r="G588" t="str">
            <v/>
          </cell>
          <cell r="H588" t="str">
            <v/>
          </cell>
        </row>
        <row r="589">
          <cell r="A589" t="str">
            <v>CURRALINHOS - PI</v>
          </cell>
          <cell r="B589" t="str">
            <v>PI</v>
          </cell>
          <cell r="C589">
            <v>7</v>
          </cell>
          <cell r="D589" t="str">
            <v>NE</v>
          </cell>
          <cell r="E589" t="str">
            <v>DRAA2018</v>
          </cell>
          <cell r="F589">
            <v>103</v>
          </cell>
          <cell r="G589">
            <v>14</v>
          </cell>
          <cell r="H589">
            <v>1</v>
          </cell>
        </row>
        <row r="590">
          <cell r="A590" t="str">
            <v>CURVELÂNDIA - MT</v>
          </cell>
          <cell r="B590" t="str">
            <v>MT</v>
          </cell>
          <cell r="C590">
            <v>7</v>
          </cell>
          <cell r="D590" t="str">
            <v>CO</v>
          </cell>
          <cell r="E590" t="str">
            <v>DRAA2019</v>
          </cell>
          <cell r="F590">
            <v>133</v>
          </cell>
          <cell r="G590">
            <v>7</v>
          </cell>
          <cell r="H590">
            <v>2</v>
          </cell>
        </row>
        <row r="591">
          <cell r="A591" t="str">
            <v>CUSTÓDIA - PE</v>
          </cell>
          <cell r="B591" t="str">
            <v>PE</v>
          </cell>
          <cell r="C591">
            <v>5</v>
          </cell>
          <cell r="D591" t="str">
            <v>NE</v>
          </cell>
          <cell r="E591" t="str">
            <v>DRAA2019</v>
          </cell>
          <cell r="F591">
            <v>726</v>
          </cell>
          <cell r="G591">
            <v>362</v>
          </cell>
          <cell r="H591">
            <v>55</v>
          </cell>
        </row>
        <row r="592">
          <cell r="A592" t="str">
            <v>DAMIANÓPOLIS - GO</v>
          </cell>
          <cell r="B592" t="str">
            <v>GO</v>
          </cell>
          <cell r="C592">
            <v>7</v>
          </cell>
          <cell r="D592" t="str">
            <v>CO</v>
          </cell>
          <cell r="E592" t="str">
            <v>DIPR12/2018</v>
          </cell>
          <cell r="F592">
            <v>189</v>
          </cell>
          <cell r="G592">
            <v>42</v>
          </cell>
          <cell r="H592">
            <v>6</v>
          </cell>
        </row>
        <row r="593">
          <cell r="A593" t="str">
            <v>DAVINÓPOLIS - GO</v>
          </cell>
          <cell r="B593" t="str">
            <v>GO</v>
          </cell>
          <cell r="C593">
            <v>7</v>
          </cell>
          <cell r="D593" t="str">
            <v>CO</v>
          </cell>
          <cell r="E593" t="str">
            <v>DRAA2019</v>
          </cell>
          <cell r="F593">
            <v>90</v>
          </cell>
          <cell r="G593">
            <v>23</v>
          </cell>
          <cell r="H593">
            <v>6</v>
          </cell>
        </row>
        <row r="594">
          <cell r="A594" t="str">
            <v>DEMERVAL LOBÃO - PI</v>
          </cell>
          <cell r="B594" t="str">
            <v>PI</v>
          </cell>
          <cell r="C594">
            <v>7</v>
          </cell>
          <cell r="D594" t="str">
            <v>NE</v>
          </cell>
          <cell r="E594" t="str">
            <v>DRAA2019</v>
          </cell>
          <cell r="F594">
            <v>276</v>
          </cell>
          <cell r="G594">
            <v>23</v>
          </cell>
          <cell r="H594">
            <v>2</v>
          </cell>
        </row>
        <row r="595">
          <cell r="A595" t="str">
            <v>DESCOBERTO - MG</v>
          </cell>
          <cell r="B595" t="str">
            <v>MG</v>
          </cell>
          <cell r="C595">
            <v>7</v>
          </cell>
          <cell r="D595" t="str">
            <v>SE</v>
          </cell>
          <cell r="E595" t="str">
            <v>DIPR06/2018</v>
          </cell>
          <cell r="F595">
            <v>185</v>
          </cell>
          <cell r="G595">
            <v>64</v>
          </cell>
          <cell r="H595">
            <v>17</v>
          </cell>
        </row>
        <row r="596">
          <cell r="A596" t="str">
            <v>DESTERRO - PB</v>
          </cell>
          <cell r="B596" t="str">
            <v>PB</v>
          </cell>
          <cell r="C596">
            <v>7</v>
          </cell>
          <cell r="D596" t="str">
            <v>NE</v>
          </cell>
          <cell r="E596" t="str">
            <v>DIPR02/2018</v>
          </cell>
          <cell r="F596">
            <v>230</v>
          </cell>
          <cell r="G596">
            <v>53</v>
          </cell>
          <cell r="H596">
            <v>18</v>
          </cell>
        </row>
        <row r="597">
          <cell r="A597" t="str">
            <v>DEZESSEIS DE NOVEMBRO - RS</v>
          </cell>
          <cell r="B597" t="str">
            <v>RS</v>
          </cell>
          <cell r="C597">
            <v>7</v>
          </cell>
          <cell r="D597" t="str">
            <v>S</v>
          </cell>
          <cell r="E597" t="str">
            <v>DRAA2019</v>
          </cell>
          <cell r="F597">
            <v>104</v>
          </cell>
          <cell r="G597">
            <v>31</v>
          </cell>
          <cell r="H597">
            <v>5</v>
          </cell>
        </row>
        <row r="598">
          <cell r="A598" t="str">
            <v>DIADEMA - SP</v>
          </cell>
          <cell r="B598" t="str">
            <v>SP</v>
          </cell>
          <cell r="C598">
            <v>3</v>
          </cell>
          <cell r="D598" t="str">
            <v>SE</v>
          </cell>
          <cell r="E598" t="str">
            <v>DRAA2019</v>
          </cell>
          <cell r="F598">
            <v>6371</v>
          </cell>
          <cell r="G598">
            <v>2268</v>
          </cell>
          <cell r="H598">
            <v>228</v>
          </cell>
        </row>
        <row r="599">
          <cell r="A599" t="str">
            <v>DIAMANTE - PB</v>
          </cell>
          <cell r="B599" t="str">
            <v>PB</v>
          </cell>
          <cell r="C599">
            <v>7</v>
          </cell>
          <cell r="D599" t="str">
            <v>NE</v>
          </cell>
          <cell r="E599" t="str">
            <v>DIPR06/2018</v>
          </cell>
          <cell r="F599">
            <v>181</v>
          </cell>
          <cell r="G599">
            <v>0</v>
          </cell>
          <cell r="H599">
            <v>0</v>
          </cell>
        </row>
        <row r="600">
          <cell r="A600" t="str">
            <v>DIAMANTE DO NORTE - PR</v>
          </cell>
          <cell r="B600" t="str">
            <v>PR</v>
          </cell>
          <cell r="C600">
            <v>7</v>
          </cell>
          <cell r="D600" t="str">
            <v>S</v>
          </cell>
          <cell r="E600" t="str">
            <v>DIPR12/2018</v>
          </cell>
          <cell r="F600">
            <v>231</v>
          </cell>
          <cell r="G600">
            <v>141</v>
          </cell>
          <cell r="H600">
            <v>14</v>
          </cell>
        </row>
        <row r="601">
          <cell r="A601" t="str">
            <v>DIAMANTINA - MG</v>
          </cell>
          <cell r="B601" t="str">
            <v>MG</v>
          </cell>
          <cell r="C601">
            <v>5</v>
          </cell>
          <cell r="D601" t="str">
            <v>SE</v>
          </cell>
          <cell r="E601" t="str">
            <v>DRAA2019</v>
          </cell>
          <cell r="F601">
            <v>1004</v>
          </cell>
          <cell r="G601">
            <v>220</v>
          </cell>
          <cell r="H601">
            <v>38</v>
          </cell>
        </row>
        <row r="602">
          <cell r="A602" t="str">
            <v>DIANÓPOLIS - TO</v>
          </cell>
          <cell r="B602" t="str">
            <v>TO</v>
          </cell>
          <cell r="C602">
            <v>6</v>
          </cell>
          <cell r="D602" t="str">
            <v>N</v>
          </cell>
          <cell r="E602" t="str">
            <v>DRAA2019</v>
          </cell>
          <cell r="F602">
            <v>582</v>
          </cell>
          <cell r="G602">
            <v>32</v>
          </cell>
          <cell r="H602">
            <v>9</v>
          </cell>
        </row>
        <row r="603">
          <cell r="A603" t="str">
            <v>DILERMANDO DE AGUIAR - RS</v>
          </cell>
          <cell r="B603" t="str">
            <v>RS</v>
          </cell>
          <cell r="C603">
            <v>7</v>
          </cell>
          <cell r="D603" t="str">
            <v>S</v>
          </cell>
          <cell r="E603" t="str">
            <v>DRAA2019</v>
          </cell>
          <cell r="F603">
            <v>140</v>
          </cell>
          <cell r="G603">
            <v>10</v>
          </cell>
          <cell r="H603">
            <v>3</v>
          </cell>
        </row>
        <row r="604">
          <cell r="A604" t="str">
            <v>DIRCE REIS - SP</v>
          </cell>
          <cell r="B604" t="str">
            <v>SP</v>
          </cell>
          <cell r="C604">
            <v>7</v>
          </cell>
          <cell r="D604" t="str">
            <v>SE</v>
          </cell>
          <cell r="E604" t="str">
            <v>DIPR12/2018</v>
          </cell>
          <cell r="F604">
            <v>132</v>
          </cell>
          <cell r="G604">
            <v>0</v>
          </cell>
          <cell r="H604">
            <v>0</v>
          </cell>
        </row>
        <row r="605">
          <cell r="A605" t="str">
            <v>DIVINO - MG</v>
          </cell>
          <cell r="B605" t="str">
            <v>MG</v>
          </cell>
          <cell r="C605">
            <v>6</v>
          </cell>
          <cell r="D605" t="str">
            <v>SE</v>
          </cell>
          <cell r="E605" t="str">
            <v>DIPR12/2018</v>
          </cell>
          <cell r="F605">
            <v>285</v>
          </cell>
          <cell r="G605">
            <v>2</v>
          </cell>
          <cell r="H605">
            <v>0</v>
          </cell>
        </row>
        <row r="606">
          <cell r="A606" t="str">
            <v>DIVINOLÂNDIA - SP</v>
          </cell>
          <cell r="B606" t="str">
            <v>SP</v>
          </cell>
          <cell r="C606">
            <v>7</v>
          </cell>
          <cell r="D606" t="str">
            <v>SE</v>
          </cell>
          <cell r="E606" t="str">
            <v>DRAA2019</v>
          </cell>
          <cell r="F606">
            <v>361</v>
          </cell>
          <cell r="G606">
            <v>104</v>
          </cell>
          <cell r="H606">
            <v>22</v>
          </cell>
        </row>
        <row r="607">
          <cell r="A607" t="str">
            <v>DIVINÓPOLIS - MG</v>
          </cell>
          <cell r="B607" t="str">
            <v>MG</v>
          </cell>
          <cell r="C607">
            <v>4</v>
          </cell>
          <cell r="D607" t="str">
            <v>SE</v>
          </cell>
          <cell r="E607" t="str">
            <v>DRAA2019</v>
          </cell>
          <cell r="F607">
            <v>3362</v>
          </cell>
          <cell r="G607">
            <v>1200</v>
          </cell>
          <cell r="H607">
            <v>124</v>
          </cell>
        </row>
        <row r="608">
          <cell r="A608" t="str">
            <v>DOIS IRMÃOS - RS</v>
          </cell>
          <cell r="B608" t="str">
            <v>RS</v>
          </cell>
          <cell r="C608">
            <v>6</v>
          </cell>
          <cell r="D608" t="str">
            <v>S</v>
          </cell>
          <cell r="E608" t="str">
            <v>DIPR12/2018</v>
          </cell>
          <cell r="F608">
            <v>720</v>
          </cell>
          <cell r="G608">
            <v>182</v>
          </cell>
          <cell r="H608">
            <v>22</v>
          </cell>
        </row>
        <row r="609">
          <cell r="A609" t="str">
            <v>DOIS IRMÃOS DO BURITI - MS</v>
          </cell>
          <cell r="B609" t="str">
            <v>MS</v>
          </cell>
          <cell r="C609">
            <v>7</v>
          </cell>
          <cell r="D609" t="str">
            <v>CO</v>
          </cell>
          <cell r="E609" t="str">
            <v>DRAA2019</v>
          </cell>
          <cell r="F609">
            <v>405</v>
          </cell>
          <cell r="G609">
            <v>34</v>
          </cell>
          <cell r="H609">
            <v>10</v>
          </cell>
        </row>
        <row r="610">
          <cell r="A610" t="str">
            <v>DOIS IRMÃOS DO TOCANTINS - TO</v>
          </cell>
          <cell r="B610" t="str">
            <v>TO</v>
          </cell>
          <cell r="C610">
            <v>7</v>
          </cell>
          <cell r="D610" t="str">
            <v>N</v>
          </cell>
          <cell r="E610" t="str">
            <v>DRAA2019</v>
          </cell>
          <cell r="F610">
            <v>125</v>
          </cell>
          <cell r="G610">
            <v>18</v>
          </cell>
          <cell r="H610">
            <v>1</v>
          </cell>
        </row>
        <row r="611">
          <cell r="A611" t="str">
            <v>DOIS LAJEADOS - RS</v>
          </cell>
          <cell r="B611" t="str">
            <v>RS</v>
          </cell>
          <cell r="C611">
            <v>6</v>
          </cell>
          <cell r="D611" t="str">
            <v>S</v>
          </cell>
          <cell r="E611" t="str">
            <v>DRAA2019</v>
          </cell>
          <cell r="F611">
            <v>95</v>
          </cell>
          <cell r="G611">
            <v>22</v>
          </cell>
          <cell r="H611">
            <v>5</v>
          </cell>
        </row>
        <row r="612">
          <cell r="A612" t="str">
            <v>DOM ELISEU - PA</v>
          </cell>
          <cell r="B612" t="str">
            <v>PA</v>
          </cell>
          <cell r="C612">
            <v>8</v>
          </cell>
          <cell r="D612" t="str">
            <v>N</v>
          </cell>
          <cell r="E612" t="str">
            <v/>
          </cell>
          <cell r="F612" t="str">
            <v/>
          </cell>
          <cell r="G612" t="str">
            <v/>
          </cell>
          <cell r="H612" t="str">
            <v/>
          </cell>
        </row>
        <row r="613">
          <cell r="A613" t="str">
            <v>DOM PEDRITO - RS</v>
          </cell>
          <cell r="B613" t="str">
            <v>RS</v>
          </cell>
          <cell r="C613">
            <v>5</v>
          </cell>
          <cell r="D613" t="str">
            <v>S</v>
          </cell>
          <cell r="E613" t="str">
            <v>DRAA2019</v>
          </cell>
          <cell r="F613">
            <v>1173</v>
          </cell>
          <cell r="G613">
            <v>432</v>
          </cell>
          <cell r="H613">
            <v>97</v>
          </cell>
        </row>
        <row r="614">
          <cell r="A614" t="str">
            <v>DOM PEDRO DE ALCÂNTARA - RS</v>
          </cell>
          <cell r="B614" t="str">
            <v>RS</v>
          </cell>
          <cell r="C614">
            <v>7</v>
          </cell>
          <cell r="D614" t="str">
            <v>S</v>
          </cell>
          <cell r="E614" t="str">
            <v>DRAA2019</v>
          </cell>
          <cell r="F614">
            <v>111</v>
          </cell>
          <cell r="G614">
            <v>11</v>
          </cell>
          <cell r="H614">
            <v>3</v>
          </cell>
        </row>
        <row r="615">
          <cell r="A615" t="str">
            <v>DOMINGOS MARTINS - ES</v>
          </cell>
          <cell r="B615" t="str">
            <v>ES</v>
          </cell>
          <cell r="C615">
            <v>6</v>
          </cell>
          <cell r="D615" t="str">
            <v>SE</v>
          </cell>
          <cell r="E615" t="str">
            <v>DRAA2019</v>
          </cell>
          <cell r="F615">
            <v>673</v>
          </cell>
          <cell r="G615">
            <v>134</v>
          </cell>
          <cell r="H615">
            <v>35</v>
          </cell>
        </row>
        <row r="616">
          <cell r="A616" t="str">
            <v>DONA FRANCISCA - RS</v>
          </cell>
          <cell r="B616" t="str">
            <v>RS</v>
          </cell>
          <cell r="C616">
            <v>7</v>
          </cell>
          <cell r="D616" t="str">
            <v>S</v>
          </cell>
          <cell r="E616" t="str">
            <v>DRAA2019</v>
          </cell>
          <cell r="F616">
            <v>84</v>
          </cell>
          <cell r="G616">
            <v>55</v>
          </cell>
          <cell r="H616">
            <v>13</v>
          </cell>
        </row>
        <row r="617">
          <cell r="A617" t="str">
            <v>DONA INÊS - PB</v>
          </cell>
          <cell r="B617" t="str">
            <v>PB</v>
          </cell>
          <cell r="C617">
            <v>8</v>
          </cell>
          <cell r="D617" t="str">
            <v>NE</v>
          </cell>
          <cell r="E617" t="str">
            <v>DRAA2017</v>
          </cell>
          <cell r="F617">
            <v>359</v>
          </cell>
          <cell r="G617">
            <v>86</v>
          </cell>
          <cell r="H617">
            <v>12</v>
          </cell>
        </row>
        <row r="618">
          <cell r="A618" t="str">
            <v>DORES DO INDAIÁ - MG</v>
          </cell>
          <cell r="B618" t="str">
            <v>MG</v>
          </cell>
          <cell r="C618">
            <v>6</v>
          </cell>
          <cell r="D618" t="str">
            <v>SE</v>
          </cell>
          <cell r="E618" t="str">
            <v>DRAA2019</v>
          </cell>
          <cell r="F618">
            <v>310</v>
          </cell>
          <cell r="G618">
            <v>157</v>
          </cell>
          <cell r="H618">
            <v>29</v>
          </cell>
        </row>
        <row r="619">
          <cell r="A619" t="str">
            <v>DORES DO RIO PRETO - ES</v>
          </cell>
          <cell r="B619" t="str">
            <v>ES</v>
          </cell>
          <cell r="C619">
            <v>7</v>
          </cell>
          <cell r="D619" t="str">
            <v>SE</v>
          </cell>
          <cell r="E619" t="str">
            <v>DRAA2019</v>
          </cell>
          <cell r="F619">
            <v>209</v>
          </cell>
          <cell r="G619">
            <v>51</v>
          </cell>
          <cell r="H619">
            <v>20</v>
          </cell>
        </row>
        <row r="620">
          <cell r="A620" t="str">
            <v>DORMENTES - PE</v>
          </cell>
          <cell r="B620" t="str">
            <v>PE</v>
          </cell>
          <cell r="C620">
            <v>6</v>
          </cell>
          <cell r="D620" t="str">
            <v>NE</v>
          </cell>
          <cell r="E620" t="str">
            <v>DRAA2019</v>
          </cell>
          <cell r="F620">
            <v>505</v>
          </cell>
          <cell r="G620">
            <v>82</v>
          </cell>
          <cell r="H620">
            <v>9</v>
          </cell>
        </row>
        <row r="621">
          <cell r="A621" t="str">
            <v>DOURADINA - MS</v>
          </cell>
          <cell r="B621" t="str">
            <v>MS</v>
          </cell>
          <cell r="C621">
            <v>7</v>
          </cell>
          <cell r="D621" t="str">
            <v>CO</v>
          </cell>
          <cell r="E621" t="str">
            <v>DRAA2019</v>
          </cell>
          <cell r="F621">
            <v>244</v>
          </cell>
          <cell r="G621">
            <v>77</v>
          </cell>
          <cell r="H621">
            <v>20</v>
          </cell>
        </row>
        <row r="622">
          <cell r="A622" t="str">
            <v>DOURADOS - MS</v>
          </cell>
          <cell r="B622" t="str">
            <v>MS</v>
          </cell>
          <cell r="C622">
            <v>3</v>
          </cell>
          <cell r="D622" t="str">
            <v>CO</v>
          </cell>
          <cell r="E622" t="str">
            <v>DRAA2019</v>
          </cell>
          <cell r="F622">
            <v>5074</v>
          </cell>
          <cell r="G622">
            <v>728</v>
          </cell>
          <cell r="H622">
            <v>103</v>
          </cell>
        </row>
        <row r="623">
          <cell r="A623" t="str">
            <v>DOUTOR MAURÍCIO CARDOSO - RS</v>
          </cell>
          <cell r="B623" t="str">
            <v>RS</v>
          </cell>
          <cell r="C623">
            <v>7</v>
          </cell>
          <cell r="D623" t="str">
            <v>S</v>
          </cell>
          <cell r="E623" t="str">
            <v>DRAA2019</v>
          </cell>
          <cell r="F623">
            <v>198</v>
          </cell>
          <cell r="G623">
            <v>42</v>
          </cell>
          <cell r="H623">
            <v>20</v>
          </cell>
        </row>
        <row r="624">
          <cell r="A624" t="str">
            <v>DOUTOR SEVERIANO - RN</v>
          </cell>
          <cell r="B624" t="str">
            <v>RN</v>
          </cell>
          <cell r="C624">
            <v>7</v>
          </cell>
          <cell r="D624" t="str">
            <v>NE</v>
          </cell>
          <cell r="E624" t="str">
            <v>DRAA2019</v>
          </cell>
          <cell r="F624">
            <v>291</v>
          </cell>
          <cell r="G624">
            <v>45</v>
          </cell>
          <cell r="H624">
            <v>1</v>
          </cell>
        </row>
        <row r="625">
          <cell r="A625" t="str">
            <v>DOUTOR ULYSSES - PR</v>
          </cell>
          <cell r="B625" t="str">
            <v>PR</v>
          </cell>
          <cell r="C625">
            <v>7</v>
          </cell>
          <cell r="D625" t="str">
            <v>S</v>
          </cell>
          <cell r="E625" t="str">
            <v>DIPR06/2018</v>
          </cell>
          <cell r="F625">
            <v>256</v>
          </cell>
          <cell r="G625">
            <v>30</v>
          </cell>
          <cell r="H625">
            <v>13</v>
          </cell>
        </row>
        <row r="626">
          <cell r="A626" t="str">
            <v>DOVERLÂNDIA - GO</v>
          </cell>
          <cell r="B626" t="str">
            <v>GO</v>
          </cell>
          <cell r="C626">
            <v>7</v>
          </cell>
          <cell r="D626" t="str">
            <v>CO</v>
          </cell>
          <cell r="E626" t="str">
            <v>DIPR12/2018</v>
          </cell>
          <cell r="F626">
            <v>222</v>
          </cell>
          <cell r="G626">
            <v>78</v>
          </cell>
          <cell r="H626">
            <v>10</v>
          </cell>
        </row>
        <row r="627">
          <cell r="A627" t="str">
            <v>DUAS BARRAS - RJ</v>
          </cell>
          <cell r="B627" t="str">
            <v>RJ</v>
          </cell>
          <cell r="C627">
            <v>6</v>
          </cell>
          <cell r="D627" t="str">
            <v>SE</v>
          </cell>
          <cell r="E627" t="str">
            <v>DRAA2019</v>
          </cell>
          <cell r="F627">
            <v>555</v>
          </cell>
          <cell r="G627">
            <v>159</v>
          </cell>
          <cell r="H627">
            <v>41</v>
          </cell>
        </row>
        <row r="628">
          <cell r="A628" t="str">
            <v>DUQUE BACELAR - MA</v>
          </cell>
          <cell r="B628" t="str">
            <v>MA</v>
          </cell>
          <cell r="C628">
            <v>7</v>
          </cell>
          <cell r="D628" t="str">
            <v>NE</v>
          </cell>
          <cell r="E628" t="str">
            <v>DIPR12/2018</v>
          </cell>
          <cell r="F628">
            <v>314</v>
          </cell>
          <cell r="G628">
            <v>27</v>
          </cell>
          <cell r="H628">
            <v>6</v>
          </cell>
        </row>
        <row r="629">
          <cell r="A629" t="str">
            <v>DUQUE DE CAXIAS - RJ</v>
          </cell>
          <cell r="B629" t="str">
            <v>RJ</v>
          </cell>
          <cell r="C629">
            <v>3</v>
          </cell>
          <cell r="D629" t="str">
            <v>SE</v>
          </cell>
          <cell r="E629" t="str">
            <v>DIPR12/2018</v>
          </cell>
          <cell r="F629">
            <v>9827</v>
          </cell>
          <cell r="G629">
            <v>3556</v>
          </cell>
          <cell r="H629">
            <v>1287</v>
          </cell>
        </row>
        <row r="630">
          <cell r="A630" t="str">
            <v>EDEALINA - GO</v>
          </cell>
          <cell r="B630" t="str">
            <v>GO</v>
          </cell>
          <cell r="C630">
            <v>7</v>
          </cell>
          <cell r="D630" t="str">
            <v>CO</v>
          </cell>
          <cell r="E630" t="str">
            <v>DIPR12/2018</v>
          </cell>
          <cell r="F630">
            <v>294</v>
          </cell>
          <cell r="G630">
            <v>0</v>
          </cell>
          <cell r="H630">
            <v>0</v>
          </cell>
        </row>
        <row r="631">
          <cell r="A631" t="str">
            <v>EDÉIA - GO</v>
          </cell>
          <cell r="B631" t="str">
            <v>GO</v>
          </cell>
          <cell r="C631">
            <v>7</v>
          </cell>
          <cell r="D631" t="str">
            <v>CO</v>
          </cell>
          <cell r="E631" t="str">
            <v>DIPR10/2018</v>
          </cell>
          <cell r="F631">
            <v>365</v>
          </cell>
          <cell r="G631">
            <v>18</v>
          </cell>
          <cell r="H631">
            <v>0</v>
          </cell>
        </row>
        <row r="632">
          <cell r="A632" t="str">
            <v>ELDORADO - MS</v>
          </cell>
          <cell r="B632" t="str">
            <v>MS</v>
          </cell>
          <cell r="C632">
            <v>7</v>
          </cell>
          <cell r="D632" t="str">
            <v>CO</v>
          </cell>
          <cell r="E632" t="str">
            <v>DRAA2019</v>
          </cell>
          <cell r="F632">
            <v>229</v>
          </cell>
          <cell r="G632">
            <v>36</v>
          </cell>
          <cell r="H632">
            <v>1</v>
          </cell>
        </row>
        <row r="633">
          <cell r="A633" t="str">
            <v>ELISEU MARTINS - PI</v>
          </cell>
          <cell r="B633" t="str">
            <v>PI</v>
          </cell>
          <cell r="C633">
            <v>7</v>
          </cell>
          <cell r="D633" t="str">
            <v>NE</v>
          </cell>
          <cell r="E633" t="str">
            <v>DIPR12/2018</v>
          </cell>
          <cell r="F633">
            <v>170</v>
          </cell>
          <cell r="G633">
            <v>15</v>
          </cell>
          <cell r="H633">
            <v>0</v>
          </cell>
        </row>
        <row r="634">
          <cell r="A634" t="str">
            <v>EMBU DAS ARTES - SP</v>
          </cell>
          <cell r="B634" t="str">
            <v>SP</v>
          </cell>
          <cell r="C634">
            <v>4</v>
          </cell>
          <cell r="D634" t="str">
            <v>SE</v>
          </cell>
          <cell r="E634" t="str">
            <v>DIPR12/2018</v>
          </cell>
          <cell r="F634">
            <v>4045</v>
          </cell>
          <cell r="G634">
            <v>359</v>
          </cell>
          <cell r="H634">
            <v>82</v>
          </cell>
        </row>
        <row r="635">
          <cell r="A635" t="str">
            <v>ENCANTADO - RS</v>
          </cell>
          <cell r="B635" t="str">
            <v>RS</v>
          </cell>
          <cell r="C635">
            <v>6</v>
          </cell>
          <cell r="D635" t="str">
            <v>S</v>
          </cell>
          <cell r="E635" t="str">
            <v>DRAA2019</v>
          </cell>
          <cell r="F635">
            <v>292</v>
          </cell>
          <cell r="G635">
            <v>84</v>
          </cell>
          <cell r="H635">
            <v>16</v>
          </cell>
        </row>
        <row r="636">
          <cell r="A636" t="str">
            <v>ENCRUZILHADA DO SUL - RS</v>
          </cell>
          <cell r="B636" t="str">
            <v>RS</v>
          </cell>
          <cell r="C636">
            <v>6</v>
          </cell>
          <cell r="D636" t="str">
            <v>S</v>
          </cell>
          <cell r="E636" t="str">
            <v>DRAA2019</v>
          </cell>
          <cell r="F636">
            <v>638</v>
          </cell>
          <cell r="G636">
            <v>178</v>
          </cell>
          <cell r="H636">
            <v>34</v>
          </cell>
        </row>
        <row r="637">
          <cell r="A637" t="str">
            <v>ENGENHEIRO CALDAS - MG</v>
          </cell>
          <cell r="B637" t="str">
            <v>MG</v>
          </cell>
          <cell r="C637">
            <v>7</v>
          </cell>
          <cell r="D637" t="str">
            <v>SE</v>
          </cell>
          <cell r="E637" t="str">
            <v>DRAA2019</v>
          </cell>
          <cell r="F637">
            <v>263</v>
          </cell>
          <cell r="G637">
            <v>57</v>
          </cell>
          <cell r="H637">
            <v>10</v>
          </cell>
        </row>
        <row r="638">
          <cell r="A638" t="str">
            <v>ENGENHEIRO COELHO - SP</v>
          </cell>
          <cell r="B638" t="str">
            <v>SP</v>
          </cell>
          <cell r="C638">
            <v>6</v>
          </cell>
          <cell r="D638" t="str">
            <v>SE</v>
          </cell>
          <cell r="E638" t="str">
            <v>DIPR12/2018</v>
          </cell>
          <cell r="F638">
            <v>828</v>
          </cell>
          <cell r="G638">
            <v>42</v>
          </cell>
          <cell r="H638">
            <v>13</v>
          </cell>
        </row>
        <row r="639">
          <cell r="A639" t="str">
            <v>ENGENHO VELHO - RS</v>
          </cell>
          <cell r="B639" t="str">
            <v>RS</v>
          </cell>
          <cell r="C639">
            <v>7</v>
          </cell>
          <cell r="D639" t="str">
            <v>S</v>
          </cell>
          <cell r="E639" t="str">
            <v>DRAA2019</v>
          </cell>
          <cell r="F639">
            <v>93</v>
          </cell>
          <cell r="G639">
            <v>12</v>
          </cell>
          <cell r="H639">
            <v>5</v>
          </cell>
        </row>
        <row r="640">
          <cell r="A640" t="str">
            <v>ENTRE-IJUÍS - RS</v>
          </cell>
          <cell r="B640" t="str">
            <v>RS</v>
          </cell>
          <cell r="C640">
            <v>7</v>
          </cell>
          <cell r="D640" t="str">
            <v>S</v>
          </cell>
          <cell r="E640" t="str">
            <v>DRAA2019</v>
          </cell>
          <cell r="F640">
            <v>233</v>
          </cell>
          <cell r="G640">
            <v>120</v>
          </cell>
          <cell r="H640">
            <v>17</v>
          </cell>
        </row>
        <row r="641">
          <cell r="A641" t="str">
            <v>ENVIRA - AM</v>
          </cell>
          <cell r="B641" t="str">
            <v>AM</v>
          </cell>
          <cell r="C641">
            <v>8</v>
          </cell>
          <cell r="D641" t="str">
            <v>N</v>
          </cell>
          <cell r="E641" t="str">
            <v>DIPR12/2018</v>
          </cell>
          <cell r="F641">
            <v>489</v>
          </cell>
          <cell r="G641">
            <v>0</v>
          </cell>
          <cell r="H641">
            <v>0</v>
          </cell>
        </row>
        <row r="642">
          <cell r="A642" t="str">
            <v>EREBANGO - RS</v>
          </cell>
          <cell r="B642" t="str">
            <v>RS</v>
          </cell>
          <cell r="C642">
            <v>7</v>
          </cell>
          <cell r="D642" t="str">
            <v>S</v>
          </cell>
          <cell r="E642" t="str">
            <v>DIPR08/2018</v>
          </cell>
          <cell r="F642">
            <v>128</v>
          </cell>
          <cell r="G642">
            <v>1</v>
          </cell>
          <cell r="H642">
            <v>0</v>
          </cell>
        </row>
        <row r="643">
          <cell r="A643" t="str">
            <v>ERECHIM - RS</v>
          </cell>
          <cell r="B643" t="str">
            <v>RS</v>
          </cell>
          <cell r="C643">
            <v>5</v>
          </cell>
          <cell r="D643" t="str">
            <v>S</v>
          </cell>
          <cell r="E643" t="str">
            <v>DRAA2019</v>
          </cell>
          <cell r="F643">
            <v>2221</v>
          </cell>
          <cell r="G643">
            <v>106</v>
          </cell>
          <cell r="H643">
            <v>5</v>
          </cell>
        </row>
        <row r="644">
          <cell r="A644" t="str">
            <v>ERNESTINA - RS</v>
          </cell>
          <cell r="B644" t="str">
            <v>RS</v>
          </cell>
          <cell r="C644">
            <v>7</v>
          </cell>
          <cell r="D644" t="str">
            <v>S</v>
          </cell>
          <cell r="E644" t="str">
            <v>DRAA2019</v>
          </cell>
          <cell r="F644">
            <v>148</v>
          </cell>
          <cell r="G644">
            <v>45</v>
          </cell>
          <cell r="H644">
            <v>5</v>
          </cell>
        </row>
        <row r="645">
          <cell r="A645" t="str">
            <v>ESCADA - PE</v>
          </cell>
          <cell r="B645" t="str">
            <v>PE</v>
          </cell>
          <cell r="C645">
            <v>5</v>
          </cell>
          <cell r="D645" t="str">
            <v>NE</v>
          </cell>
          <cell r="E645" t="str">
            <v>DRAA2019</v>
          </cell>
          <cell r="F645">
            <v>986</v>
          </cell>
          <cell r="G645">
            <v>551</v>
          </cell>
          <cell r="H645">
            <v>137</v>
          </cell>
        </row>
        <row r="646">
          <cell r="A646" t="str">
            <v>ESPERA FELIZ - MG</v>
          </cell>
          <cell r="B646" t="str">
            <v>MG</v>
          </cell>
          <cell r="C646">
            <v>6</v>
          </cell>
          <cell r="D646" t="str">
            <v>SE</v>
          </cell>
          <cell r="E646" t="str">
            <v>DIPR12/2018</v>
          </cell>
          <cell r="F646">
            <v>566</v>
          </cell>
          <cell r="G646">
            <v>156</v>
          </cell>
          <cell r="H646">
            <v>50</v>
          </cell>
        </row>
        <row r="647">
          <cell r="A647" t="str">
            <v>ESPERANÇA - PB</v>
          </cell>
          <cell r="B647" t="str">
            <v>PB</v>
          </cell>
          <cell r="C647">
            <v>5</v>
          </cell>
          <cell r="D647" t="str">
            <v>NE</v>
          </cell>
          <cell r="E647" t="str">
            <v>DIPR02/2018</v>
          </cell>
          <cell r="F647">
            <v>650</v>
          </cell>
          <cell r="G647">
            <v>404</v>
          </cell>
          <cell r="H647">
            <v>78</v>
          </cell>
        </row>
        <row r="648">
          <cell r="A648" t="str">
            <v>ESPERANÇA NOVA - PR</v>
          </cell>
          <cell r="B648" t="str">
            <v>PR</v>
          </cell>
          <cell r="C648">
            <v>7</v>
          </cell>
          <cell r="D648" t="str">
            <v>S</v>
          </cell>
          <cell r="E648" t="str">
            <v>DIPR12/2018</v>
          </cell>
          <cell r="F648">
            <v>150</v>
          </cell>
          <cell r="G648">
            <v>13</v>
          </cell>
          <cell r="H648">
            <v>7</v>
          </cell>
        </row>
        <row r="649">
          <cell r="A649" t="str">
            <v>ESPERANTINA - PI</v>
          </cell>
          <cell r="B649" t="str">
            <v>PI</v>
          </cell>
          <cell r="C649">
            <v>5</v>
          </cell>
          <cell r="D649" t="str">
            <v>NE</v>
          </cell>
          <cell r="E649" t="str">
            <v>DIPR10/2018</v>
          </cell>
          <cell r="F649">
            <v>1125</v>
          </cell>
          <cell r="G649">
            <v>146</v>
          </cell>
          <cell r="H649">
            <v>26</v>
          </cell>
        </row>
        <row r="650">
          <cell r="A650" t="str">
            <v>ESPIGÃO DO OESTE - RO</v>
          </cell>
          <cell r="B650" t="str">
            <v>RO</v>
          </cell>
          <cell r="C650">
            <v>6</v>
          </cell>
          <cell r="D650" t="str">
            <v>N</v>
          </cell>
          <cell r="E650" t="str">
            <v>DRAA2019</v>
          </cell>
          <cell r="F650">
            <v>773</v>
          </cell>
          <cell r="G650">
            <v>60</v>
          </cell>
          <cell r="H650">
            <v>21</v>
          </cell>
        </row>
        <row r="651">
          <cell r="A651" t="str">
            <v>ESPINOSA - MG</v>
          </cell>
          <cell r="B651" t="str">
            <v>MG</v>
          </cell>
          <cell r="C651">
            <v>6</v>
          </cell>
          <cell r="D651" t="str">
            <v>SE</v>
          </cell>
          <cell r="E651" t="str">
            <v>DRAA2019</v>
          </cell>
          <cell r="F651">
            <v>680</v>
          </cell>
          <cell r="G651">
            <v>174</v>
          </cell>
          <cell r="H651">
            <v>52</v>
          </cell>
        </row>
        <row r="652">
          <cell r="A652" t="str">
            <v>ESPUMOSO - RS</v>
          </cell>
          <cell r="B652" t="str">
            <v>RS</v>
          </cell>
          <cell r="C652">
            <v>6</v>
          </cell>
          <cell r="D652" t="str">
            <v>S</v>
          </cell>
          <cell r="E652" t="str">
            <v>DRAA2019</v>
          </cell>
          <cell r="F652">
            <v>359</v>
          </cell>
          <cell r="G652">
            <v>159</v>
          </cell>
          <cell r="H652">
            <v>23</v>
          </cell>
        </row>
        <row r="653">
          <cell r="A653" t="str">
            <v>ESTAÇÃO - RS</v>
          </cell>
          <cell r="B653" t="str">
            <v>RS</v>
          </cell>
          <cell r="C653">
            <v>7</v>
          </cell>
          <cell r="D653" t="str">
            <v>S</v>
          </cell>
          <cell r="E653" t="str">
            <v>DRAA2019</v>
          </cell>
          <cell r="F653">
            <v>163</v>
          </cell>
          <cell r="G653">
            <v>33</v>
          </cell>
          <cell r="H653">
            <v>11</v>
          </cell>
        </row>
        <row r="654">
          <cell r="A654" t="str">
            <v>ESTÂNCIA VELHA - RS</v>
          </cell>
          <cell r="B654" t="str">
            <v>RS</v>
          </cell>
          <cell r="C654">
            <v>5</v>
          </cell>
          <cell r="D654" t="str">
            <v>S</v>
          </cell>
          <cell r="E654" t="str">
            <v>DRAA2019</v>
          </cell>
          <cell r="F654">
            <v>996</v>
          </cell>
          <cell r="G654">
            <v>341</v>
          </cell>
          <cell r="H654">
            <v>63</v>
          </cell>
        </row>
        <row r="655">
          <cell r="A655" t="str">
            <v>ESTEIO - RS</v>
          </cell>
          <cell r="B655" t="str">
            <v>RS</v>
          </cell>
          <cell r="C655">
            <v>5</v>
          </cell>
          <cell r="D655" t="str">
            <v>S</v>
          </cell>
          <cell r="E655" t="str">
            <v>DIPR12/2018</v>
          </cell>
          <cell r="F655">
            <v>1976</v>
          </cell>
          <cell r="G655">
            <v>0</v>
          </cell>
          <cell r="H655">
            <v>0</v>
          </cell>
        </row>
        <row r="656">
          <cell r="A656" t="str">
            <v>ESTRELA - RS</v>
          </cell>
          <cell r="B656" t="str">
            <v>RS</v>
          </cell>
          <cell r="C656">
            <v>6</v>
          </cell>
          <cell r="D656" t="str">
            <v>S</v>
          </cell>
          <cell r="E656" t="str">
            <v>DRAA2019</v>
          </cell>
          <cell r="F656">
            <v>584</v>
          </cell>
          <cell r="G656">
            <v>191</v>
          </cell>
          <cell r="H656">
            <v>50</v>
          </cell>
        </row>
        <row r="657">
          <cell r="A657" t="str">
            <v>ESTRELA DO INDAIÁ - MG</v>
          </cell>
          <cell r="B657" t="str">
            <v>MG</v>
          </cell>
          <cell r="C657">
            <v>7</v>
          </cell>
          <cell r="D657" t="str">
            <v>SE</v>
          </cell>
          <cell r="E657" t="str">
            <v>DRAA2019</v>
          </cell>
          <cell r="F657">
            <v>149</v>
          </cell>
          <cell r="G657">
            <v>76</v>
          </cell>
          <cell r="H657">
            <v>23</v>
          </cell>
        </row>
        <row r="658">
          <cell r="A658" t="str">
            <v>ESTRELA D'OESTE - SP</v>
          </cell>
          <cell r="B658" t="str">
            <v>SP</v>
          </cell>
          <cell r="C658">
            <v>7</v>
          </cell>
          <cell r="D658" t="str">
            <v>SE</v>
          </cell>
          <cell r="E658" t="str">
            <v>DIPR12/2018</v>
          </cell>
          <cell r="F658">
            <v>283</v>
          </cell>
          <cell r="G658">
            <v>86</v>
          </cell>
          <cell r="H658">
            <v>24</v>
          </cell>
        </row>
        <row r="659">
          <cell r="A659" t="str">
            <v>ESTRELA VELHA - RS</v>
          </cell>
          <cell r="B659" t="str">
            <v>RS</v>
          </cell>
          <cell r="C659">
            <v>7</v>
          </cell>
          <cell r="D659" t="str">
            <v>S</v>
          </cell>
          <cell r="E659" t="str">
            <v>DRAA2019</v>
          </cell>
          <cell r="F659">
            <v>178</v>
          </cell>
          <cell r="G659">
            <v>24</v>
          </cell>
          <cell r="H659">
            <v>5</v>
          </cell>
        </row>
        <row r="660">
          <cell r="A660" t="str">
            <v>EUGÊNIO DE CASTRO - RS</v>
          </cell>
          <cell r="B660" t="str">
            <v>RS</v>
          </cell>
          <cell r="C660">
            <v>7</v>
          </cell>
          <cell r="D660" t="str">
            <v>S</v>
          </cell>
          <cell r="E660" t="str">
            <v>DIPR12/2018</v>
          </cell>
          <cell r="F660">
            <v>121</v>
          </cell>
          <cell r="G660">
            <v>29</v>
          </cell>
          <cell r="H660">
            <v>5</v>
          </cell>
        </row>
        <row r="661">
          <cell r="A661" t="str">
            <v>EUSÉBIO - CE</v>
          </cell>
          <cell r="B661" t="str">
            <v>CE</v>
          </cell>
          <cell r="C661">
            <v>5</v>
          </cell>
          <cell r="D661" t="str">
            <v>NE</v>
          </cell>
          <cell r="E661" t="str">
            <v>DIPR12/2018</v>
          </cell>
          <cell r="F661">
            <v>1315</v>
          </cell>
          <cell r="G661">
            <v>177</v>
          </cell>
          <cell r="H661">
            <v>56</v>
          </cell>
        </row>
        <row r="662">
          <cell r="A662" t="str">
            <v>EXTREMA - MG</v>
          </cell>
          <cell r="B662" t="str">
            <v>MG</v>
          </cell>
          <cell r="C662">
            <v>6</v>
          </cell>
          <cell r="D662" t="str">
            <v>SE</v>
          </cell>
          <cell r="E662" t="str">
            <v>DIPR12/2018</v>
          </cell>
          <cell r="F662">
            <v>808</v>
          </cell>
          <cell r="G662">
            <v>178</v>
          </cell>
          <cell r="H662">
            <v>42</v>
          </cell>
        </row>
        <row r="663">
          <cell r="A663" t="str">
            <v>EXTREMOZ - RN</v>
          </cell>
          <cell r="B663" t="str">
            <v>RN</v>
          </cell>
          <cell r="C663">
            <v>8</v>
          </cell>
          <cell r="D663" t="str">
            <v>NE</v>
          </cell>
          <cell r="E663" t="str">
            <v>DIPR12/2018</v>
          </cell>
          <cell r="F663">
            <v>876</v>
          </cell>
          <cell r="G663">
            <v>0</v>
          </cell>
          <cell r="H663">
            <v>0</v>
          </cell>
        </row>
        <row r="664">
          <cell r="A664" t="str">
            <v>EXU - PE</v>
          </cell>
          <cell r="B664" t="str">
            <v>PE</v>
          </cell>
          <cell r="C664">
            <v>5</v>
          </cell>
          <cell r="D664" t="str">
            <v>NE</v>
          </cell>
          <cell r="E664" t="str">
            <v>DRAA2019</v>
          </cell>
          <cell r="F664">
            <v>1126</v>
          </cell>
          <cell r="G664">
            <v>380</v>
          </cell>
          <cell r="H664">
            <v>74</v>
          </cell>
        </row>
        <row r="665">
          <cell r="A665" t="str">
            <v>FAGUNDES VARELA - RS</v>
          </cell>
          <cell r="B665" t="str">
            <v>RS</v>
          </cell>
          <cell r="C665">
            <v>7</v>
          </cell>
          <cell r="D665" t="str">
            <v>S</v>
          </cell>
          <cell r="E665" t="str">
            <v>DRAA2019</v>
          </cell>
          <cell r="F665">
            <v>118</v>
          </cell>
          <cell r="G665">
            <v>39</v>
          </cell>
          <cell r="H665">
            <v>14</v>
          </cell>
        </row>
        <row r="666">
          <cell r="A666" t="str">
            <v>FAINA - GO</v>
          </cell>
          <cell r="B666" t="str">
            <v>GO</v>
          </cell>
          <cell r="C666">
            <v>7</v>
          </cell>
          <cell r="D666" t="str">
            <v>CO</v>
          </cell>
          <cell r="E666" t="str">
            <v>DRAA2019</v>
          </cell>
          <cell r="F666">
            <v>289</v>
          </cell>
          <cell r="G666">
            <v>109</v>
          </cell>
          <cell r="H666">
            <v>23</v>
          </cell>
        </row>
        <row r="667">
          <cell r="A667" t="str">
            <v>FARROUPILHA - RS</v>
          </cell>
          <cell r="B667" t="str">
            <v>RS</v>
          </cell>
          <cell r="C667">
            <v>5</v>
          </cell>
          <cell r="D667" t="str">
            <v>S</v>
          </cell>
          <cell r="E667" t="str">
            <v>DRAA2019</v>
          </cell>
          <cell r="F667">
            <v>967</v>
          </cell>
          <cell r="G667">
            <v>353</v>
          </cell>
          <cell r="H667">
            <v>76</v>
          </cell>
        </row>
        <row r="668">
          <cell r="A668" t="str">
            <v>FÁTIMA - TO</v>
          </cell>
          <cell r="B668" t="str">
            <v>TO</v>
          </cell>
          <cell r="C668">
            <v>7</v>
          </cell>
          <cell r="D668" t="str">
            <v>N</v>
          </cell>
          <cell r="E668" t="str">
            <v>DRAA2019</v>
          </cell>
          <cell r="F668">
            <v>159</v>
          </cell>
          <cell r="G668">
            <v>12</v>
          </cell>
          <cell r="H668">
            <v>0</v>
          </cell>
        </row>
        <row r="669">
          <cell r="A669" t="str">
            <v>FÁTIMA DO SUL - MS</v>
          </cell>
          <cell r="B669" t="str">
            <v>MS</v>
          </cell>
          <cell r="C669">
            <v>6</v>
          </cell>
          <cell r="D669" t="str">
            <v>CO</v>
          </cell>
          <cell r="E669" t="str">
            <v>DRAA2019</v>
          </cell>
          <cell r="F669">
            <v>617</v>
          </cell>
          <cell r="G669">
            <v>122</v>
          </cell>
          <cell r="H669">
            <v>41</v>
          </cell>
        </row>
        <row r="670">
          <cell r="A670" t="str">
            <v>FAXINAL DO SOTURNO - RS</v>
          </cell>
          <cell r="B670" t="str">
            <v>RS</v>
          </cell>
          <cell r="C670">
            <v>7</v>
          </cell>
          <cell r="D670" t="str">
            <v>S</v>
          </cell>
          <cell r="E670" t="str">
            <v>DRAA2019</v>
          </cell>
          <cell r="F670">
            <v>177</v>
          </cell>
          <cell r="G670">
            <v>63</v>
          </cell>
          <cell r="H670">
            <v>14</v>
          </cell>
        </row>
        <row r="671">
          <cell r="A671" t="str">
            <v>FAZENDA NOVA - GO</v>
          </cell>
          <cell r="B671" t="str">
            <v>GO</v>
          </cell>
          <cell r="C671">
            <v>7</v>
          </cell>
          <cell r="D671" t="str">
            <v>CO</v>
          </cell>
          <cell r="E671" t="str">
            <v>DIPR12/2018</v>
          </cell>
          <cell r="F671">
            <v>114</v>
          </cell>
          <cell r="G671">
            <v>66</v>
          </cell>
          <cell r="H671">
            <v>10</v>
          </cell>
        </row>
        <row r="672">
          <cell r="A672" t="str">
            <v>FAZENDA RIO GRANDE - PR</v>
          </cell>
          <cell r="B672" t="str">
            <v>PR</v>
          </cell>
          <cell r="C672">
            <v>4</v>
          </cell>
          <cell r="D672" t="str">
            <v>S</v>
          </cell>
          <cell r="E672" t="str">
            <v>DRAA2019</v>
          </cell>
          <cell r="F672">
            <v>2591</v>
          </cell>
          <cell r="G672">
            <v>146</v>
          </cell>
          <cell r="H672">
            <v>68</v>
          </cell>
        </row>
        <row r="673">
          <cell r="A673" t="str">
            <v>FAZENDA VILANOVA - RS</v>
          </cell>
          <cell r="B673" t="str">
            <v>RS</v>
          </cell>
          <cell r="C673">
            <v>7</v>
          </cell>
          <cell r="D673" t="str">
            <v>S</v>
          </cell>
          <cell r="E673" t="str">
            <v>DRAA2019</v>
          </cell>
          <cell r="F673">
            <v>127</v>
          </cell>
          <cell r="G673">
            <v>1</v>
          </cell>
          <cell r="H673">
            <v>0</v>
          </cell>
        </row>
        <row r="674">
          <cell r="A674" t="str">
            <v>FEIRA DE SANTANA - BA</v>
          </cell>
          <cell r="B674" t="str">
            <v>BA</v>
          </cell>
          <cell r="C674">
            <v>3</v>
          </cell>
          <cell r="D674" t="str">
            <v>NE</v>
          </cell>
          <cell r="E674" t="str">
            <v>DIPR12/2018</v>
          </cell>
          <cell r="F674">
            <v>4273</v>
          </cell>
          <cell r="G674">
            <v>2725</v>
          </cell>
          <cell r="H674">
            <v>474</v>
          </cell>
        </row>
        <row r="675">
          <cell r="A675" t="str">
            <v>FEIRA NOVA - PE</v>
          </cell>
          <cell r="B675" t="str">
            <v>PE</v>
          </cell>
          <cell r="C675">
            <v>6</v>
          </cell>
          <cell r="D675" t="str">
            <v>NE</v>
          </cell>
          <cell r="E675" t="str">
            <v>DRAA2019</v>
          </cell>
          <cell r="F675">
            <v>450</v>
          </cell>
          <cell r="G675">
            <v>110</v>
          </cell>
          <cell r="H675">
            <v>0</v>
          </cell>
        </row>
        <row r="676">
          <cell r="A676" t="str">
            <v>FELISBURGO - MG</v>
          </cell>
          <cell r="B676" t="str">
            <v>MG</v>
          </cell>
          <cell r="C676">
            <v>8</v>
          </cell>
          <cell r="D676" t="str">
            <v>SE</v>
          </cell>
          <cell r="E676" t="str">
            <v/>
          </cell>
          <cell r="F676" t="str">
            <v/>
          </cell>
          <cell r="G676" t="str">
            <v/>
          </cell>
          <cell r="H676" t="str">
            <v/>
          </cell>
        </row>
        <row r="677">
          <cell r="A677" t="str">
            <v>FELIXLÂNDIA - MG</v>
          </cell>
          <cell r="B677" t="str">
            <v>MG</v>
          </cell>
          <cell r="C677">
            <v>7</v>
          </cell>
          <cell r="D677" t="str">
            <v>SE</v>
          </cell>
          <cell r="E677" t="str">
            <v>DRAA2019</v>
          </cell>
          <cell r="F677">
            <v>317</v>
          </cell>
          <cell r="G677">
            <v>90</v>
          </cell>
          <cell r="H677">
            <v>20</v>
          </cell>
        </row>
        <row r="678">
          <cell r="A678" t="str">
            <v>FELIZ - RS</v>
          </cell>
          <cell r="B678" t="str">
            <v>RS</v>
          </cell>
          <cell r="C678">
            <v>6</v>
          </cell>
          <cell r="D678" t="str">
            <v>S</v>
          </cell>
          <cell r="E678" t="str">
            <v>DRAA2019</v>
          </cell>
          <cell r="F678">
            <v>357</v>
          </cell>
          <cell r="G678">
            <v>142</v>
          </cell>
          <cell r="H678">
            <v>32</v>
          </cell>
        </row>
        <row r="679">
          <cell r="A679" t="str">
            <v>FELIZ NATAL - MT</v>
          </cell>
          <cell r="B679" t="str">
            <v>MT</v>
          </cell>
          <cell r="C679">
            <v>7</v>
          </cell>
          <cell r="D679" t="str">
            <v>CO</v>
          </cell>
          <cell r="E679" t="str">
            <v>DRAA2019</v>
          </cell>
          <cell r="F679">
            <v>389</v>
          </cell>
          <cell r="G679">
            <v>38</v>
          </cell>
          <cell r="H679">
            <v>6</v>
          </cell>
        </row>
        <row r="680">
          <cell r="A680" t="str">
            <v>FERNANDES PINHEIRO - PR</v>
          </cell>
          <cell r="B680" t="str">
            <v>PR</v>
          </cell>
          <cell r="C680">
            <v>7</v>
          </cell>
          <cell r="D680" t="str">
            <v>S</v>
          </cell>
          <cell r="E680" t="str">
            <v>DIPR12/2018</v>
          </cell>
          <cell r="F680">
            <v>255</v>
          </cell>
          <cell r="G680">
            <v>0</v>
          </cell>
          <cell r="H680">
            <v>0</v>
          </cell>
        </row>
        <row r="681">
          <cell r="A681" t="str">
            <v>FERNANDÓPOLIS - SP</v>
          </cell>
          <cell r="B681" t="str">
            <v>SP</v>
          </cell>
          <cell r="C681">
            <v>5</v>
          </cell>
          <cell r="D681" t="str">
            <v>SE</v>
          </cell>
          <cell r="E681" t="str">
            <v>DRAA2019</v>
          </cell>
          <cell r="F681">
            <v>1499</v>
          </cell>
          <cell r="G681">
            <v>415</v>
          </cell>
          <cell r="H681">
            <v>137</v>
          </cell>
        </row>
        <row r="682">
          <cell r="A682" t="str">
            <v>FERNÃO - SP</v>
          </cell>
          <cell r="B682" t="str">
            <v>SP</v>
          </cell>
          <cell r="C682">
            <v>7</v>
          </cell>
          <cell r="D682" t="str">
            <v>SE</v>
          </cell>
          <cell r="E682" t="str">
            <v>DRAA2019</v>
          </cell>
          <cell r="F682">
            <v>159</v>
          </cell>
          <cell r="G682">
            <v>19</v>
          </cell>
          <cell r="H682">
            <v>4</v>
          </cell>
        </row>
        <row r="683">
          <cell r="A683" t="str">
            <v>FERREIROS - PE</v>
          </cell>
          <cell r="B683" t="str">
            <v>PE</v>
          </cell>
          <cell r="C683">
            <v>8</v>
          </cell>
          <cell r="D683" t="str">
            <v>NE</v>
          </cell>
          <cell r="E683" t="str">
            <v>DIPR12/2018</v>
          </cell>
          <cell r="F683">
            <v>321</v>
          </cell>
          <cell r="G683">
            <v>146</v>
          </cell>
          <cell r="H683">
            <v>18</v>
          </cell>
        </row>
        <row r="684">
          <cell r="A684" t="str">
            <v>FIGUEIRÓPOLIS - TO</v>
          </cell>
          <cell r="B684" t="str">
            <v>TO</v>
          </cell>
          <cell r="C684">
            <v>8</v>
          </cell>
          <cell r="D684" t="str">
            <v>N</v>
          </cell>
          <cell r="E684" t="str">
            <v>DRAA2019</v>
          </cell>
          <cell r="F684">
            <v>152</v>
          </cell>
          <cell r="G684">
            <v>1</v>
          </cell>
          <cell r="H684">
            <v>1</v>
          </cell>
        </row>
        <row r="685">
          <cell r="A685" t="str">
            <v>FIGUEIRÓPOLIS D'OESTE - MT</v>
          </cell>
          <cell r="B685" t="str">
            <v>MT</v>
          </cell>
          <cell r="C685">
            <v>8</v>
          </cell>
          <cell r="D685" t="str">
            <v>CO</v>
          </cell>
          <cell r="E685" t="str">
            <v>DRAA2019</v>
          </cell>
          <cell r="F685">
            <v>146</v>
          </cell>
          <cell r="G685">
            <v>0</v>
          </cell>
          <cell r="H685">
            <v>0</v>
          </cell>
        </row>
        <row r="686">
          <cell r="A686" t="str">
            <v>FILADÉLFIA - BA</v>
          </cell>
          <cell r="B686" t="str">
            <v>BA</v>
          </cell>
          <cell r="C686">
            <v>6</v>
          </cell>
          <cell r="D686" t="str">
            <v>NE</v>
          </cell>
          <cell r="E686" t="str">
            <v>DIPR12/2018</v>
          </cell>
          <cell r="F686">
            <v>632</v>
          </cell>
          <cell r="G686">
            <v>0</v>
          </cell>
          <cell r="H686">
            <v>0</v>
          </cell>
        </row>
        <row r="687">
          <cell r="A687" t="str">
            <v>FIRMINÓPOLIS - GO</v>
          </cell>
          <cell r="B687" t="str">
            <v>GO</v>
          </cell>
          <cell r="C687">
            <v>7</v>
          </cell>
          <cell r="D687" t="str">
            <v>CO</v>
          </cell>
          <cell r="E687" t="str">
            <v>DRAA2019</v>
          </cell>
          <cell r="F687">
            <v>236</v>
          </cell>
          <cell r="G687">
            <v>72</v>
          </cell>
          <cell r="H687">
            <v>28</v>
          </cell>
        </row>
        <row r="688">
          <cell r="A688" t="str">
            <v>FLEXEIRAS - AL</v>
          </cell>
          <cell r="B688" t="str">
            <v>AL</v>
          </cell>
          <cell r="C688">
            <v>8</v>
          </cell>
          <cell r="D688" t="str">
            <v>NE</v>
          </cell>
          <cell r="E688" t="str">
            <v/>
          </cell>
          <cell r="F688" t="str">
            <v/>
          </cell>
          <cell r="G688" t="str">
            <v/>
          </cell>
          <cell r="H688" t="str">
            <v/>
          </cell>
        </row>
        <row r="689">
          <cell r="A689" t="str">
            <v>FLOR DA SERRA DO SUL - PR</v>
          </cell>
          <cell r="B689" t="str">
            <v>PR</v>
          </cell>
          <cell r="C689">
            <v>7</v>
          </cell>
          <cell r="D689" t="str">
            <v>S</v>
          </cell>
          <cell r="E689" t="str">
            <v>DRAA2019</v>
          </cell>
          <cell r="F689">
            <v>233</v>
          </cell>
          <cell r="G689">
            <v>27</v>
          </cell>
          <cell r="H689">
            <v>6</v>
          </cell>
        </row>
        <row r="690">
          <cell r="A690" t="str">
            <v>FLOREAL - SP</v>
          </cell>
          <cell r="B690" t="str">
            <v>SP</v>
          </cell>
          <cell r="C690">
            <v>7</v>
          </cell>
          <cell r="D690" t="str">
            <v>SE</v>
          </cell>
          <cell r="E690" t="str">
            <v>DRAA2019</v>
          </cell>
          <cell r="F690">
            <v>181</v>
          </cell>
          <cell r="G690">
            <v>64</v>
          </cell>
          <cell r="H690">
            <v>17</v>
          </cell>
        </row>
        <row r="691">
          <cell r="A691" t="str">
            <v>FLORES - PE</v>
          </cell>
          <cell r="B691" t="str">
            <v>PE</v>
          </cell>
          <cell r="C691">
            <v>6</v>
          </cell>
          <cell r="D691" t="str">
            <v>NE</v>
          </cell>
          <cell r="E691" t="str">
            <v>DRAA2019</v>
          </cell>
          <cell r="F691">
            <v>351</v>
          </cell>
          <cell r="G691">
            <v>196</v>
          </cell>
          <cell r="H691">
            <v>36</v>
          </cell>
        </row>
        <row r="692">
          <cell r="A692" t="str">
            <v>FLORES DA CUNHA - RS</v>
          </cell>
          <cell r="B692" t="str">
            <v>RS</v>
          </cell>
          <cell r="C692">
            <v>6</v>
          </cell>
          <cell r="D692" t="str">
            <v>S</v>
          </cell>
          <cell r="E692" t="str">
            <v>DRAA2019</v>
          </cell>
          <cell r="F692">
            <v>540</v>
          </cell>
          <cell r="G692">
            <v>210</v>
          </cell>
          <cell r="H692">
            <v>22</v>
          </cell>
        </row>
        <row r="693">
          <cell r="A693" t="str">
            <v>FLORESTA - PE</v>
          </cell>
          <cell r="B693" t="str">
            <v>PE</v>
          </cell>
          <cell r="C693">
            <v>5</v>
          </cell>
          <cell r="D693" t="str">
            <v>NE</v>
          </cell>
          <cell r="E693" t="str">
            <v>DRAA2019</v>
          </cell>
          <cell r="F693">
            <v>922</v>
          </cell>
          <cell r="G693">
            <v>220</v>
          </cell>
          <cell r="H693">
            <v>34</v>
          </cell>
        </row>
        <row r="694">
          <cell r="A694" t="str">
            <v>FLORESTA - PR</v>
          </cell>
          <cell r="B694" t="str">
            <v>PR</v>
          </cell>
          <cell r="C694">
            <v>7</v>
          </cell>
          <cell r="D694" t="str">
            <v>S</v>
          </cell>
          <cell r="E694" t="str">
            <v>DRAA2019</v>
          </cell>
          <cell r="F694">
            <v>340</v>
          </cell>
          <cell r="G694">
            <v>80</v>
          </cell>
          <cell r="H694">
            <v>17</v>
          </cell>
        </row>
        <row r="695">
          <cell r="A695" t="str">
            <v>FLORESTAL - MG</v>
          </cell>
          <cell r="B695" t="str">
            <v>MG</v>
          </cell>
          <cell r="C695">
            <v>7</v>
          </cell>
          <cell r="D695" t="str">
            <v>SE</v>
          </cell>
          <cell r="E695" t="str">
            <v>DRAA2018</v>
          </cell>
          <cell r="F695">
            <v>220</v>
          </cell>
          <cell r="G695">
            <v>80</v>
          </cell>
          <cell r="H695">
            <v>16</v>
          </cell>
        </row>
        <row r="696">
          <cell r="A696" t="str">
            <v>FLORIANO - PI</v>
          </cell>
          <cell r="B696" t="str">
            <v>PI</v>
          </cell>
          <cell r="C696">
            <v>5</v>
          </cell>
          <cell r="D696" t="str">
            <v>NE</v>
          </cell>
          <cell r="E696" t="str">
            <v>DRAA2019</v>
          </cell>
          <cell r="F696">
            <v>1430</v>
          </cell>
          <cell r="G696">
            <v>111</v>
          </cell>
          <cell r="H696">
            <v>23</v>
          </cell>
        </row>
        <row r="697">
          <cell r="A697" t="str">
            <v>FLORIANO PEIXOTO - RS</v>
          </cell>
          <cell r="B697" t="str">
            <v>RS</v>
          </cell>
          <cell r="C697">
            <v>7</v>
          </cell>
          <cell r="D697" t="str">
            <v>S</v>
          </cell>
          <cell r="E697" t="str">
            <v>DRAA2019</v>
          </cell>
          <cell r="F697">
            <v>123</v>
          </cell>
          <cell r="G697">
            <v>8</v>
          </cell>
          <cell r="H697">
            <v>2</v>
          </cell>
        </row>
        <row r="698">
          <cell r="A698" t="str">
            <v>FLORIANÓPOLIS - SC</v>
          </cell>
          <cell r="B698" t="str">
            <v>SC</v>
          </cell>
          <cell r="C698">
            <v>2</v>
          </cell>
          <cell r="D698" t="str">
            <v>S</v>
          </cell>
          <cell r="E698" t="str">
            <v>DRAA2019</v>
          </cell>
          <cell r="F698">
            <v>7028</v>
          </cell>
          <cell r="G698">
            <v>2607</v>
          </cell>
          <cell r="H698">
            <v>419</v>
          </cell>
        </row>
        <row r="699">
          <cell r="A699" t="str">
            <v>FLÓRIDA - PR</v>
          </cell>
          <cell r="B699" t="str">
            <v>PR</v>
          </cell>
          <cell r="C699">
            <v>7</v>
          </cell>
          <cell r="D699" t="str">
            <v>S</v>
          </cell>
          <cell r="E699" t="str">
            <v>DIPR10/2018</v>
          </cell>
          <cell r="F699">
            <v>142</v>
          </cell>
          <cell r="G699">
            <v>56</v>
          </cell>
          <cell r="H699">
            <v>9</v>
          </cell>
        </row>
        <row r="700">
          <cell r="A700" t="str">
            <v>FONTE BOA - AM</v>
          </cell>
          <cell r="B700" t="str">
            <v>AM</v>
          </cell>
          <cell r="C700">
            <v>8</v>
          </cell>
          <cell r="D700" t="str">
            <v>N</v>
          </cell>
          <cell r="E700" t="str">
            <v/>
          </cell>
          <cell r="F700" t="str">
            <v/>
          </cell>
          <cell r="G700" t="str">
            <v/>
          </cell>
          <cell r="H700" t="str">
            <v/>
          </cell>
        </row>
        <row r="701">
          <cell r="A701" t="str">
            <v>FORMIGA - MG</v>
          </cell>
          <cell r="B701" t="str">
            <v>MG</v>
          </cell>
          <cell r="C701">
            <v>5</v>
          </cell>
          <cell r="D701" t="str">
            <v>SE</v>
          </cell>
          <cell r="E701" t="str">
            <v>DIPR12/2018</v>
          </cell>
          <cell r="F701">
            <v>1486</v>
          </cell>
          <cell r="G701">
            <v>362</v>
          </cell>
          <cell r="H701">
            <v>54</v>
          </cell>
        </row>
        <row r="702">
          <cell r="A702" t="str">
            <v>FORMIGUEIRO - RS</v>
          </cell>
          <cell r="B702" t="str">
            <v>RS</v>
          </cell>
          <cell r="C702">
            <v>7</v>
          </cell>
          <cell r="D702" t="str">
            <v>S</v>
          </cell>
          <cell r="E702" t="str">
            <v>DRAA2019</v>
          </cell>
          <cell r="F702">
            <v>213</v>
          </cell>
          <cell r="G702">
            <v>83</v>
          </cell>
          <cell r="H702">
            <v>16</v>
          </cell>
        </row>
        <row r="703">
          <cell r="A703" t="str">
            <v>FORMOSA - GO</v>
          </cell>
          <cell r="B703" t="str">
            <v>GO</v>
          </cell>
          <cell r="C703">
            <v>4</v>
          </cell>
          <cell r="D703" t="str">
            <v>CO</v>
          </cell>
          <cell r="E703" t="str">
            <v>DIPR10/2018</v>
          </cell>
          <cell r="F703">
            <v>2544</v>
          </cell>
          <cell r="G703">
            <v>418</v>
          </cell>
          <cell r="H703">
            <v>152</v>
          </cell>
        </row>
        <row r="704">
          <cell r="A704" t="str">
            <v>FORMOSA DA SERRA NEGRA - MA</v>
          </cell>
          <cell r="B704" t="str">
            <v>MA</v>
          </cell>
          <cell r="C704">
            <v>8</v>
          </cell>
          <cell r="D704" t="str">
            <v>NE</v>
          </cell>
          <cell r="E704" t="str">
            <v/>
          </cell>
          <cell r="F704" t="str">
            <v/>
          </cell>
          <cell r="G704" t="str">
            <v/>
          </cell>
          <cell r="H704" t="str">
            <v/>
          </cell>
        </row>
        <row r="705">
          <cell r="A705" t="str">
            <v>FORMOSO - GO</v>
          </cell>
          <cell r="B705" t="str">
            <v>GO</v>
          </cell>
          <cell r="C705">
            <v>7</v>
          </cell>
          <cell r="D705" t="str">
            <v>CO</v>
          </cell>
          <cell r="E705" t="str">
            <v>DRAA2019</v>
          </cell>
          <cell r="F705">
            <v>138</v>
          </cell>
          <cell r="G705">
            <v>53</v>
          </cell>
          <cell r="H705">
            <v>10</v>
          </cell>
        </row>
        <row r="706">
          <cell r="A706" t="str">
            <v>FORMOSO DO ARAGUAIA - TO</v>
          </cell>
          <cell r="B706" t="str">
            <v>TO</v>
          </cell>
          <cell r="C706">
            <v>6</v>
          </cell>
          <cell r="D706" t="str">
            <v>N</v>
          </cell>
          <cell r="E706" t="str">
            <v>DIPR04/2018</v>
          </cell>
          <cell r="F706">
            <v>531</v>
          </cell>
          <cell r="G706">
            <v>0</v>
          </cell>
          <cell r="H706">
            <v>0</v>
          </cell>
        </row>
        <row r="707">
          <cell r="A707" t="str">
            <v>FORQUILHINHA - SC</v>
          </cell>
          <cell r="B707" t="str">
            <v>SC</v>
          </cell>
          <cell r="C707">
            <v>6</v>
          </cell>
          <cell r="D707" t="str">
            <v>S</v>
          </cell>
          <cell r="E707" t="str">
            <v>DRAA2019</v>
          </cell>
          <cell r="F707">
            <v>609</v>
          </cell>
          <cell r="G707">
            <v>38</v>
          </cell>
          <cell r="H707">
            <v>6</v>
          </cell>
        </row>
        <row r="708">
          <cell r="A708" t="str">
            <v>FORTALEZA - CE</v>
          </cell>
          <cell r="B708" t="str">
            <v>CE</v>
          </cell>
          <cell r="C708">
            <v>2</v>
          </cell>
          <cell r="D708" t="str">
            <v>NE</v>
          </cell>
          <cell r="E708" t="str">
            <v>DIPR12/2018</v>
          </cell>
          <cell r="F708">
            <v>27504</v>
          </cell>
          <cell r="G708">
            <v>13184</v>
          </cell>
          <cell r="H708">
            <v>3197</v>
          </cell>
        </row>
        <row r="709">
          <cell r="A709" t="str">
            <v>FORTALEZA DE MINAS - MG</v>
          </cell>
          <cell r="B709" t="str">
            <v>MG</v>
          </cell>
          <cell r="C709">
            <v>7</v>
          </cell>
          <cell r="D709" t="str">
            <v>SE</v>
          </cell>
          <cell r="E709" t="str">
            <v>DRAA2019</v>
          </cell>
          <cell r="F709">
            <v>215</v>
          </cell>
          <cell r="G709">
            <v>51</v>
          </cell>
          <cell r="H709">
            <v>6</v>
          </cell>
        </row>
        <row r="710">
          <cell r="A710" t="str">
            <v>FORTALEZA DOS VALOS - RS</v>
          </cell>
          <cell r="B710" t="str">
            <v>RS</v>
          </cell>
          <cell r="C710">
            <v>7</v>
          </cell>
          <cell r="D710" t="str">
            <v>S</v>
          </cell>
          <cell r="E710" t="str">
            <v>DIPR12/2018</v>
          </cell>
          <cell r="F710">
            <v>198</v>
          </cell>
          <cell r="G710">
            <v>50</v>
          </cell>
          <cell r="H710">
            <v>0</v>
          </cell>
        </row>
        <row r="711">
          <cell r="A711" t="str">
            <v>FORTIM - CE</v>
          </cell>
          <cell r="B711" t="str">
            <v>CE</v>
          </cell>
          <cell r="C711">
            <v>6</v>
          </cell>
          <cell r="D711" t="str">
            <v>NE</v>
          </cell>
          <cell r="E711" t="str">
            <v>DIPR12/2018</v>
          </cell>
          <cell r="F711">
            <v>342</v>
          </cell>
          <cell r="G711">
            <v>44</v>
          </cell>
          <cell r="H711">
            <v>8</v>
          </cell>
        </row>
        <row r="712">
          <cell r="A712" t="str">
            <v>FOZ DO IGUAÇU - PR</v>
          </cell>
          <cell r="B712" t="str">
            <v>PR</v>
          </cell>
          <cell r="C712">
            <v>3</v>
          </cell>
          <cell r="D712" t="str">
            <v>S</v>
          </cell>
          <cell r="E712" t="str">
            <v>DRAA2019</v>
          </cell>
          <cell r="F712">
            <v>5214</v>
          </cell>
          <cell r="G712">
            <v>1790</v>
          </cell>
          <cell r="H712">
            <v>348</v>
          </cell>
        </row>
        <row r="713">
          <cell r="A713" t="str">
            <v>FOZ DO JORDÃO - PR</v>
          </cell>
          <cell r="B713" t="str">
            <v>PR</v>
          </cell>
          <cell r="C713">
            <v>7</v>
          </cell>
          <cell r="D713" t="str">
            <v>S</v>
          </cell>
          <cell r="E713" t="str">
            <v>DRAA2019</v>
          </cell>
          <cell r="F713">
            <v>263</v>
          </cell>
          <cell r="G713">
            <v>30</v>
          </cell>
          <cell r="H713">
            <v>8</v>
          </cell>
        </row>
        <row r="714">
          <cell r="A714" t="str">
            <v>FRANCISCO BELTRÃO - PR</v>
          </cell>
          <cell r="B714" t="str">
            <v>PR</v>
          </cell>
          <cell r="C714">
            <v>4</v>
          </cell>
          <cell r="D714" t="str">
            <v>S</v>
          </cell>
          <cell r="E714" t="str">
            <v>DIPR12/2018</v>
          </cell>
          <cell r="F714">
            <v>2070</v>
          </cell>
          <cell r="G714">
            <v>23</v>
          </cell>
          <cell r="H714">
            <v>4</v>
          </cell>
        </row>
        <row r="715">
          <cell r="A715" t="str">
            <v>FRANCISCO MORATO - SP</v>
          </cell>
          <cell r="B715" t="str">
            <v>SP</v>
          </cell>
          <cell r="C715">
            <v>4</v>
          </cell>
          <cell r="D715" t="str">
            <v>SE</v>
          </cell>
          <cell r="E715" t="str">
            <v>DIPR12/2018</v>
          </cell>
          <cell r="F715">
            <v>1622</v>
          </cell>
          <cell r="G715">
            <v>433</v>
          </cell>
          <cell r="H715">
            <v>150</v>
          </cell>
        </row>
        <row r="716">
          <cell r="A716" t="str">
            <v>FRANCISCO SÁ - MG</v>
          </cell>
          <cell r="B716" t="str">
            <v>MG</v>
          </cell>
          <cell r="C716">
            <v>6</v>
          </cell>
          <cell r="D716" t="str">
            <v>SE</v>
          </cell>
          <cell r="E716" t="str">
            <v>DIPR10/2018</v>
          </cell>
          <cell r="F716">
            <v>735</v>
          </cell>
          <cell r="G716">
            <v>89</v>
          </cell>
          <cell r="H716">
            <v>8</v>
          </cell>
        </row>
        <row r="717">
          <cell r="A717" t="str">
            <v>FRANCISCO SANTOS - PI</v>
          </cell>
          <cell r="B717" t="str">
            <v>PI</v>
          </cell>
          <cell r="C717">
            <v>7</v>
          </cell>
          <cell r="D717" t="str">
            <v>NE</v>
          </cell>
          <cell r="E717" t="str">
            <v>DRAA2019</v>
          </cell>
          <cell r="F717">
            <v>248</v>
          </cell>
          <cell r="G717">
            <v>35</v>
          </cell>
          <cell r="H717">
            <v>2</v>
          </cell>
        </row>
        <row r="718">
          <cell r="A718" t="str">
            <v>FRANCO DA ROCHA - SP</v>
          </cell>
          <cell r="B718" t="str">
            <v>SP</v>
          </cell>
          <cell r="C718">
            <v>4</v>
          </cell>
          <cell r="D718" t="str">
            <v>SE</v>
          </cell>
          <cell r="E718" t="str">
            <v>DRAA2019</v>
          </cell>
          <cell r="F718">
            <v>2080</v>
          </cell>
          <cell r="G718">
            <v>351</v>
          </cell>
          <cell r="H718">
            <v>123</v>
          </cell>
        </row>
        <row r="719">
          <cell r="A719" t="str">
            <v>FREDERICO WESTPHALEN - RS</v>
          </cell>
          <cell r="B719" t="str">
            <v>RS</v>
          </cell>
          <cell r="C719">
            <v>6</v>
          </cell>
          <cell r="D719" t="str">
            <v>S</v>
          </cell>
          <cell r="E719" t="str">
            <v>DIPR12/2018</v>
          </cell>
          <cell r="F719">
            <v>723</v>
          </cell>
          <cell r="G719">
            <v>116</v>
          </cell>
          <cell r="H719">
            <v>44</v>
          </cell>
        </row>
        <row r="720">
          <cell r="A720" t="str">
            <v>FREI MARTINHO - PB</v>
          </cell>
          <cell r="B720" t="str">
            <v>PB</v>
          </cell>
          <cell r="C720">
            <v>7</v>
          </cell>
          <cell r="D720" t="str">
            <v>NE</v>
          </cell>
          <cell r="E720" t="str">
            <v>DRAA2015</v>
          </cell>
          <cell r="F720">
            <v>176</v>
          </cell>
          <cell r="G720">
            <v>36</v>
          </cell>
          <cell r="H720">
            <v>6</v>
          </cell>
        </row>
        <row r="721">
          <cell r="A721" t="str">
            <v>FRONTEIRA DOS VALES - MG</v>
          </cell>
          <cell r="B721" t="str">
            <v>MG</v>
          </cell>
          <cell r="C721">
            <v>8</v>
          </cell>
          <cell r="D721" t="str">
            <v>SE</v>
          </cell>
          <cell r="E721" t="str">
            <v/>
          </cell>
          <cell r="F721" t="str">
            <v/>
          </cell>
          <cell r="G721" t="str">
            <v/>
          </cell>
          <cell r="H721" t="str">
            <v/>
          </cell>
        </row>
        <row r="722">
          <cell r="A722" t="str">
            <v>FRONTEIRAS - PI</v>
          </cell>
          <cell r="B722" t="str">
            <v>PI</v>
          </cell>
          <cell r="C722">
            <v>8</v>
          </cell>
          <cell r="D722" t="str">
            <v>NE</v>
          </cell>
          <cell r="E722" t="str">
            <v/>
          </cell>
          <cell r="F722" t="str">
            <v/>
          </cell>
          <cell r="G722" t="str">
            <v/>
          </cell>
          <cell r="H722" t="str">
            <v/>
          </cell>
        </row>
        <row r="723">
          <cell r="A723" t="str">
            <v>FUNDÃO - ES</v>
          </cell>
          <cell r="B723" t="str">
            <v>ES</v>
          </cell>
          <cell r="C723">
            <v>7</v>
          </cell>
          <cell r="D723" t="str">
            <v>SE</v>
          </cell>
          <cell r="E723" t="str">
            <v>DRAA2019</v>
          </cell>
          <cell r="F723">
            <v>392</v>
          </cell>
          <cell r="G723">
            <v>84</v>
          </cell>
          <cell r="H723">
            <v>13</v>
          </cell>
        </row>
        <row r="724">
          <cell r="A724" t="str">
            <v>GAMELEIRA DE GOIÁS - GO</v>
          </cell>
          <cell r="B724" t="str">
            <v>GO</v>
          </cell>
          <cell r="C724">
            <v>7</v>
          </cell>
          <cell r="D724" t="str">
            <v>CO</v>
          </cell>
          <cell r="E724" t="str">
            <v>DIPR08/2018</v>
          </cell>
          <cell r="F724">
            <v>146</v>
          </cell>
          <cell r="G724">
            <v>0</v>
          </cell>
          <cell r="H724">
            <v>0</v>
          </cell>
        </row>
        <row r="725">
          <cell r="A725" t="str">
            <v>GARANHUNS - PE</v>
          </cell>
          <cell r="B725" t="str">
            <v>PE</v>
          </cell>
          <cell r="C725">
            <v>4</v>
          </cell>
          <cell r="D725" t="str">
            <v>NE</v>
          </cell>
          <cell r="E725" t="str">
            <v>DRAA2019</v>
          </cell>
          <cell r="F725">
            <v>2135</v>
          </cell>
          <cell r="G725">
            <v>759</v>
          </cell>
          <cell r="H725">
            <v>169</v>
          </cell>
        </row>
        <row r="726">
          <cell r="A726" t="str">
            <v>GARÇA - SP</v>
          </cell>
          <cell r="B726" t="str">
            <v>SP</v>
          </cell>
          <cell r="C726">
            <v>5</v>
          </cell>
          <cell r="D726" t="str">
            <v>SE</v>
          </cell>
          <cell r="E726" t="str">
            <v>DRAA2019</v>
          </cell>
          <cell r="F726">
            <v>1266</v>
          </cell>
          <cell r="G726">
            <v>424</v>
          </cell>
          <cell r="H726">
            <v>127</v>
          </cell>
        </row>
        <row r="727">
          <cell r="A727" t="str">
            <v>GARIBALDI - RS</v>
          </cell>
          <cell r="B727" t="str">
            <v>RS</v>
          </cell>
          <cell r="C727">
            <v>6</v>
          </cell>
          <cell r="D727" t="str">
            <v>S</v>
          </cell>
          <cell r="E727" t="str">
            <v>DRAA2019</v>
          </cell>
          <cell r="F727">
            <v>478</v>
          </cell>
          <cell r="G727">
            <v>381</v>
          </cell>
          <cell r="H727">
            <v>75</v>
          </cell>
        </row>
        <row r="728">
          <cell r="A728" t="str">
            <v>GAROPABA - SC</v>
          </cell>
          <cell r="B728" t="str">
            <v>SC</v>
          </cell>
          <cell r="C728">
            <v>6</v>
          </cell>
          <cell r="D728" t="str">
            <v>S</v>
          </cell>
          <cell r="E728" t="str">
            <v>DRAA2019</v>
          </cell>
          <cell r="F728">
            <v>468</v>
          </cell>
          <cell r="G728">
            <v>64</v>
          </cell>
          <cell r="H728">
            <v>10</v>
          </cell>
        </row>
        <row r="729">
          <cell r="A729" t="str">
            <v>GARRUCHOS - RS</v>
          </cell>
          <cell r="B729" t="str">
            <v>RS</v>
          </cell>
          <cell r="C729">
            <v>7</v>
          </cell>
          <cell r="D729" t="str">
            <v>S</v>
          </cell>
          <cell r="E729" t="str">
            <v>DRAA2019</v>
          </cell>
          <cell r="F729">
            <v>140</v>
          </cell>
          <cell r="G729">
            <v>14</v>
          </cell>
          <cell r="H729">
            <v>6</v>
          </cell>
        </row>
        <row r="730">
          <cell r="A730" t="str">
            <v>GASTÃO VIDIGAL - SP</v>
          </cell>
          <cell r="B730" t="str">
            <v>SP</v>
          </cell>
          <cell r="C730">
            <v>7</v>
          </cell>
          <cell r="D730" t="str">
            <v>SE</v>
          </cell>
          <cell r="E730" t="str">
            <v>DRAA2019</v>
          </cell>
          <cell r="F730">
            <v>165</v>
          </cell>
          <cell r="G730">
            <v>59</v>
          </cell>
          <cell r="H730">
            <v>17</v>
          </cell>
        </row>
        <row r="731">
          <cell r="A731" t="str">
            <v>GAÚCHA DO NORTE - MT</v>
          </cell>
          <cell r="B731" t="str">
            <v>MT</v>
          </cell>
          <cell r="C731">
            <v>7</v>
          </cell>
          <cell r="D731" t="str">
            <v>CO</v>
          </cell>
          <cell r="E731" t="str">
            <v>DRAA2019</v>
          </cell>
          <cell r="F731">
            <v>153</v>
          </cell>
          <cell r="G731">
            <v>11</v>
          </cell>
          <cell r="H731">
            <v>1</v>
          </cell>
        </row>
        <row r="732">
          <cell r="A732" t="str">
            <v>GENERAL CARNEIRO - MT</v>
          </cell>
          <cell r="B732" t="str">
            <v>MT</v>
          </cell>
          <cell r="C732">
            <v>7</v>
          </cell>
          <cell r="D732" t="str">
            <v>CO</v>
          </cell>
          <cell r="E732" t="str">
            <v>DRAA2019</v>
          </cell>
          <cell r="F732">
            <v>128</v>
          </cell>
          <cell r="G732">
            <v>27</v>
          </cell>
          <cell r="H732">
            <v>16</v>
          </cell>
        </row>
        <row r="733">
          <cell r="A733" t="str">
            <v>GENERAL SALGADO - SP</v>
          </cell>
          <cell r="B733" t="str">
            <v>SP</v>
          </cell>
          <cell r="C733">
            <v>7</v>
          </cell>
          <cell r="D733" t="str">
            <v>SE</v>
          </cell>
          <cell r="E733" t="str">
            <v>DRAA2019</v>
          </cell>
          <cell r="F733">
            <v>345</v>
          </cell>
          <cell r="G733">
            <v>120</v>
          </cell>
          <cell r="H733">
            <v>59</v>
          </cell>
        </row>
        <row r="734">
          <cell r="A734" t="str">
            <v>GENERAL SAMPAIO - CE</v>
          </cell>
          <cell r="B734" t="str">
            <v>CE</v>
          </cell>
          <cell r="C734">
            <v>7</v>
          </cell>
          <cell r="D734" t="str">
            <v>NE</v>
          </cell>
          <cell r="E734" t="str">
            <v>DIPR12/2018</v>
          </cell>
          <cell r="F734">
            <v>357</v>
          </cell>
          <cell r="G734">
            <v>95</v>
          </cell>
          <cell r="H734">
            <v>12</v>
          </cell>
        </row>
        <row r="735">
          <cell r="A735" t="str">
            <v>GETÚLIO VARGAS - RS</v>
          </cell>
          <cell r="B735" t="str">
            <v>RS</v>
          </cell>
          <cell r="C735">
            <v>7</v>
          </cell>
          <cell r="D735" t="str">
            <v>S</v>
          </cell>
          <cell r="E735" t="str">
            <v>DRAA2019</v>
          </cell>
          <cell r="F735">
            <v>380</v>
          </cell>
          <cell r="G735">
            <v>96</v>
          </cell>
          <cell r="H735">
            <v>11</v>
          </cell>
        </row>
        <row r="736">
          <cell r="A736" t="str">
            <v>GIRAU DO PONCIANO - AL</v>
          </cell>
          <cell r="B736" t="str">
            <v>AL</v>
          </cell>
          <cell r="C736">
            <v>8</v>
          </cell>
          <cell r="D736" t="str">
            <v>NE</v>
          </cell>
          <cell r="E736" t="str">
            <v/>
          </cell>
          <cell r="F736" t="str">
            <v/>
          </cell>
          <cell r="G736" t="str">
            <v/>
          </cell>
          <cell r="H736" t="str">
            <v/>
          </cell>
        </row>
        <row r="737">
          <cell r="A737" t="str">
            <v>GIRUÁ - RS</v>
          </cell>
          <cell r="B737" t="str">
            <v>RS</v>
          </cell>
          <cell r="C737">
            <v>6</v>
          </cell>
          <cell r="D737" t="str">
            <v>S</v>
          </cell>
          <cell r="E737" t="str">
            <v>DIPR12/2018</v>
          </cell>
          <cell r="F737">
            <v>470</v>
          </cell>
          <cell r="G737">
            <v>203</v>
          </cell>
          <cell r="H737">
            <v>56</v>
          </cell>
        </row>
        <row r="738">
          <cell r="A738" t="str">
            <v>GLÓRIA D'OESTE - MT</v>
          </cell>
          <cell r="B738" t="str">
            <v>MT</v>
          </cell>
          <cell r="C738">
            <v>7</v>
          </cell>
          <cell r="D738" t="str">
            <v>CO</v>
          </cell>
          <cell r="E738" t="str">
            <v>DRAA2019</v>
          </cell>
          <cell r="F738">
            <v>147</v>
          </cell>
          <cell r="G738">
            <v>4</v>
          </cell>
          <cell r="H738">
            <v>1</v>
          </cell>
        </row>
        <row r="739">
          <cell r="A739" t="str">
            <v>GODOY MOREIRA - PR</v>
          </cell>
          <cell r="B739" t="str">
            <v>PR</v>
          </cell>
          <cell r="C739">
            <v>7</v>
          </cell>
          <cell r="D739" t="str">
            <v>S</v>
          </cell>
          <cell r="E739" t="str">
            <v>DRAA2019</v>
          </cell>
          <cell r="F739">
            <v>206</v>
          </cell>
          <cell r="G739">
            <v>32</v>
          </cell>
          <cell r="H739">
            <v>16</v>
          </cell>
        </row>
        <row r="740">
          <cell r="A740" t="str">
            <v>GOIANA - PE</v>
          </cell>
          <cell r="B740" t="str">
            <v>PE</v>
          </cell>
          <cell r="C740">
            <v>4</v>
          </cell>
          <cell r="D740" t="str">
            <v>NE</v>
          </cell>
          <cell r="E740" t="str">
            <v>DRAA2019</v>
          </cell>
          <cell r="F740">
            <v>1674</v>
          </cell>
          <cell r="G740">
            <v>785</v>
          </cell>
          <cell r="H740">
            <v>165</v>
          </cell>
        </row>
        <row r="741">
          <cell r="A741" t="str">
            <v>GOIANDIRA - GO</v>
          </cell>
          <cell r="B741" t="str">
            <v>GO</v>
          </cell>
          <cell r="C741">
            <v>7</v>
          </cell>
          <cell r="D741" t="str">
            <v>CO</v>
          </cell>
          <cell r="E741" t="str">
            <v>DRAA2019</v>
          </cell>
          <cell r="F741">
            <v>94</v>
          </cell>
          <cell r="G741">
            <v>60</v>
          </cell>
          <cell r="H741">
            <v>10</v>
          </cell>
        </row>
        <row r="742">
          <cell r="A742" t="str">
            <v>GOIANÉSIA - GO</v>
          </cell>
          <cell r="B742" t="str">
            <v>GO</v>
          </cell>
          <cell r="C742">
            <v>5</v>
          </cell>
          <cell r="D742" t="str">
            <v>CO</v>
          </cell>
          <cell r="E742" t="str">
            <v>DIPR12/2018</v>
          </cell>
          <cell r="F742">
            <v>1390</v>
          </cell>
          <cell r="G742">
            <v>499</v>
          </cell>
          <cell r="H742">
            <v>137</v>
          </cell>
        </row>
        <row r="743">
          <cell r="A743" t="str">
            <v>GOIÂNIA - GO</v>
          </cell>
          <cell r="B743" t="str">
            <v>GO</v>
          </cell>
          <cell r="C743">
            <v>2</v>
          </cell>
          <cell r="D743" t="str">
            <v>CO</v>
          </cell>
          <cell r="E743" t="str">
            <v>DIPR12/2018</v>
          </cell>
          <cell r="F743">
            <v>30351</v>
          </cell>
          <cell r="G743">
            <v>6922</v>
          </cell>
          <cell r="H743">
            <v>1321</v>
          </cell>
        </row>
        <row r="744">
          <cell r="A744" t="str">
            <v>GOIANINHA - RN</v>
          </cell>
          <cell r="B744" t="str">
            <v>RN</v>
          </cell>
          <cell r="C744">
            <v>6</v>
          </cell>
          <cell r="D744" t="str">
            <v>NE</v>
          </cell>
          <cell r="E744" t="str">
            <v>DIPR12/2018</v>
          </cell>
          <cell r="F744">
            <v>816</v>
          </cell>
          <cell r="G744">
            <v>63</v>
          </cell>
          <cell r="H744">
            <v>8</v>
          </cell>
        </row>
        <row r="745">
          <cell r="A745" t="str">
            <v>GOIANIRA - GO</v>
          </cell>
          <cell r="B745" t="str">
            <v>GO</v>
          </cell>
          <cell r="C745">
            <v>6</v>
          </cell>
          <cell r="D745" t="str">
            <v>CO</v>
          </cell>
          <cell r="E745" t="str">
            <v>DRAA2019</v>
          </cell>
          <cell r="F745">
            <v>840</v>
          </cell>
          <cell r="G745">
            <v>169</v>
          </cell>
          <cell r="H745">
            <v>26</v>
          </cell>
        </row>
        <row r="746">
          <cell r="A746" t="str">
            <v>GOIANORTE - TO</v>
          </cell>
          <cell r="B746" t="str">
            <v>TO</v>
          </cell>
          <cell r="C746">
            <v>8</v>
          </cell>
          <cell r="D746" t="str">
            <v>N</v>
          </cell>
          <cell r="E746" t="str">
            <v>DIPR10/2018</v>
          </cell>
          <cell r="F746">
            <v>149</v>
          </cell>
          <cell r="G746">
            <v>0</v>
          </cell>
          <cell r="H746">
            <v>0</v>
          </cell>
        </row>
        <row r="747">
          <cell r="A747" t="str">
            <v>GOIATUBA - GO</v>
          </cell>
          <cell r="B747" t="str">
            <v>GO</v>
          </cell>
          <cell r="C747">
            <v>5</v>
          </cell>
          <cell r="D747" t="str">
            <v>CO</v>
          </cell>
          <cell r="E747" t="str">
            <v>DRAA2018</v>
          </cell>
          <cell r="F747">
            <v>1236</v>
          </cell>
          <cell r="G747">
            <v>338</v>
          </cell>
          <cell r="H747">
            <v>145</v>
          </cell>
        </row>
        <row r="748">
          <cell r="A748" t="str">
            <v>GONÇALVES - MG</v>
          </cell>
          <cell r="B748" t="str">
            <v>MG</v>
          </cell>
          <cell r="C748">
            <v>7</v>
          </cell>
          <cell r="D748" t="str">
            <v>SE</v>
          </cell>
          <cell r="E748" t="str">
            <v>DIPR12/2018</v>
          </cell>
          <cell r="F748">
            <v>156</v>
          </cell>
          <cell r="G748">
            <v>13</v>
          </cell>
          <cell r="H748">
            <v>3</v>
          </cell>
        </row>
        <row r="749">
          <cell r="A749" t="str">
            <v>GOUVELÂNDIA - GO</v>
          </cell>
          <cell r="B749" t="str">
            <v>GO</v>
          </cell>
          <cell r="C749">
            <v>7</v>
          </cell>
          <cell r="D749" t="str">
            <v>CO</v>
          </cell>
          <cell r="E749" t="str">
            <v>DRAA2019</v>
          </cell>
          <cell r="F749">
            <v>220</v>
          </cell>
          <cell r="G749">
            <v>64</v>
          </cell>
          <cell r="H749">
            <v>11</v>
          </cell>
        </row>
        <row r="750">
          <cell r="A750" t="str">
            <v>GOVERNADOR JORGE TEIXEIRA - RO</v>
          </cell>
          <cell r="B750" t="str">
            <v>RO</v>
          </cell>
          <cell r="C750">
            <v>7</v>
          </cell>
          <cell r="D750" t="str">
            <v>N</v>
          </cell>
          <cell r="E750" t="str">
            <v>DIPR12/2018</v>
          </cell>
          <cell r="F750">
            <v>350</v>
          </cell>
          <cell r="G750">
            <v>26</v>
          </cell>
          <cell r="H750">
            <v>2</v>
          </cell>
        </row>
        <row r="751">
          <cell r="A751" t="str">
            <v>GOVERNADOR VALADARES - MG</v>
          </cell>
          <cell r="B751" t="str">
            <v>MG</v>
          </cell>
          <cell r="C751">
            <v>3</v>
          </cell>
          <cell r="D751" t="str">
            <v>SE</v>
          </cell>
          <cell r="E751" t="str">
            <v>DIPR12/2018</v>
          </cell>
          <cell r="F751">
            <v>4345</v>
          </cell>
          <cell r="G751">
            <v>1951</v>
          </cell>
          <cell r="H751">
            <v>414</v>
          </cell>
        </row>
        <row r="752">
          <cell r="A752" t="str">
            <v>GOVERNO DO ESTADO DO ACRE - AC</v>
          </cell>
          <cell r="B752" t="str">
            <v>AC</v>
          </cell>
          <cell r="C752">
            <v>1</v>
          </cell>
          <cell r="D752" t="str">
            <v>N</v>
          </cell>
          <cell r="E752" t="str">
            <v>DRAA2019</v>
          </cell>
          <cell r="F752">
            <v>21905</v>
          </cell>
          <cell r="G752">
            <v>10977</v>
          </cell>
          <cell r="H752">
            <v>2423</v>
          </cell>
        </row>
        <row r="753">
          <cell r="A753" t="str">
            <v>GOVERNO DO ESTADO DE ALAGOAS - AL</v>
          </cell>
          <cell r="B753" t="str">
            <v>AL</v>
          </cell>
          <cell r="C753">
            <v>1</v>
          </cell>
          <cell r="D753" t="str">
            <v>NE</v>
          </cell>
          <cell r="E753" t="str">
            <v>DRAA2019</v>
          </cell>
          <cell r="F753">
            <v>27622</v>
          </cell>
          <cell r="G753">
            <v>19864</v>
          </cell>
          <cell r="H753">
            <v>4713</v>
          </cell>
        </row>
        <row r="754">
          <cell r="A754" t="str">
            <v>GOVERNO DO ESTADO DO AMAZONAS - AM</v>
          </cell>
          <cell r="B754" t="str">
            <v>AM</v>
          </cell>
          <cell r="C754">
            <v>1</v>
          </cell>
          <cell r="D754" t="str">
            <v>N</v>
          </cell>
          <cell r="E754" t="str">
            <v>DRAA2019</v>
          </cell>
          <cell r="F754">
            <v>46514</v>
          </cell>
          <cell r="G754">
            <v>24758</v>
          </cell>
          <cell r="H754">
            <v>5852</v>
          </cell>
        </row>
        <row r="755">
          <cell r="A755" t="str">
            <v>GOVERNO DO ESTADO DO AMAPÁ - AP</v>
          </cell>
          <cell r="B755" t="str">
            <v>AP</v>
          </cell>
          <cell r="C755">
            <v>1</v>
          </cell>
          <cell r="D755" t="str">
            <v>N</v>
          </cell>
          <cell r="E755" t="str">
            <v>DIPR12/2018</v>
          </cell>
          <cell r="F755">
            <v>23719</v>
          </cell>
          <cell r="G755">
            <v>511</v>
          </cell>
          <cell r="H755">
            <v>757</v>
          </cell>
        </row>
        <row r="756">
          <cell r="A756" t="str">
            <v>GOVERNO DO ESTADO DA BAHIA - BA</v>
          </cell>
          <cell r="B756" t="str">
            <v>BA</v>
          </cell>
          <cell r="C756">
            <v>1</v>
          </cell>
          <cell r="D756" t="str">
            <v>NE</v>
          </cell>
          <cell r="E756" t="str">
            <v>DIPR12/2018</v>
          </cell>
          <cell r="F756">
            <v>93877</v>
          </cell>
          <cell r="G756">
            <v>93356</v>
          </cell>
          <cell r="H756">
            <v>15310</v>
          </cell>
        </row>
        <row r="757">
          <cell r="A757" t="str">
            <v>GOVERNO DO ESTADO DO CEARÁ - CE</v>
          </cell>
          <cell r="B757" t="str">
            <v>CE</v>
          </cell>
          <cell r="C757">
            <v>1</v>
          </cell>
          <cell r="D757" t="str">
            <v>NE</v>
          </cell>
          <cell r="E757" t="str">
            <v>DRAA2019</v>
          </cell>
          <cell r="F757">
            <v>52262</v>
          </cell>
          <cell r="G757">
            <v>45279</v>
          </cell>
          <cell r="H757">
            <v>11063</v>
          </cell>
        </row>
        <row r="758">
          <cell r="A758" t="str">
            <v>GOVERNO DO DISTRITO FEDERAL - DF</v>
          </cell>
          <cell r="B758" t="str">
            <v>DF</v>
          </cell>
          <cell r="C758">
            <v>1</v>
          </cell>
          <cell r="D758" t="str">
            <v>CO</v>
          </cell>
          <cell r="E758" t="str">
            <v>DRAA2019</v>
          </cell>
          <cell r="F758">
            <v>87364</v>
          </cell>
          <cell r="G758">
            <v>50503</v>
          </cell>
          <cell r="H758">
            <v>11730</v>
          </cell>
        </row>
        <row r="759">
          <cell r="A759" t="str">
            <v>GOVERNO DO ESTADO DO ESPÍRITO SANTO - ES</v>
          </cell>
          <cell r="B759" t="str">
            <v>ES</v>
          </cell>
          <cell r="C759">
            <v>1</v>
          </cell>
          <cell r="D759" t="str">
            <v>SE</v>
          </cell>
          <cell r="E759" t="str">
            <v>DIPR12/2018</v>
          </cell>
          <cell r="F759">
            <v>24828</v>
          </cell>
          <cell r="G759">
            <v>28554</v>
          </cell>
          <cell r="H759">
            <v>7032</v>
          </cell>
        </row>
        <row r="760">
          <cell r="A760" t="str">
            <v>GOVERNO DO ESTADO DE GOIÁS - GO</v>
          </cell>
          <cell r="B760" t="str">
            <v>GO</v>
          </cell>
          <cell r="C760">
            <v>1</v>
          </cell>
          <cell r="D760" t="str">
            <v>CO</v>
          </cell>
          <cell r="E760" t="str">
            <v>DRAA2019</v>
          </cell>
          <cell r="F760">
            <v>55485</v>
          </cell>
          <cell r="G760">
            <v>49974</v>
          </cell>
          <cell r="H760">
            <v>9343</v>
          </cell>
        </row>
        <row r="761">
          <cell r="A761" t="str">
            <v>GOVERNO DO ESTADO DO MARANHÃO - MA</v>
          </cell>
          <cell r="B761" t="str">
            <v>MA</v>
          </cell>
          <cell r="C761">
            <v>1</v>
          </cell>
          <cell r="D761" t="str">
            <v>NE</v>
          </cell>
          <cell r="E761" t="str">
            <v>DIPR12/2018</v>
          </cell>
          <cell r="F761">
            <v>51951</v>
          </cell>
          <cell r="G761">
            <v>30243</v>
          </cell>
          <cell r="H761">
            <v>8215</v>
          </cell>
        </row>
        <row r="762">
          <cell r="A762" t="str">
            <v>GOVERNO DO ESTADO DE MINAS GERAIS - MG</v>
          </cell>
          <cell r="B762" t="str">
            <v>MG</v>
          </cell>
          <cell r="C762">
            <v>1</v>
          </cell>
          <cell r="D762" t="str">
            <v>SE</v>
          </cell>
          <cell r="E762" t="str">
            <v>DIPR12/2018</v>
          </cell>
          <cell r="F762">
            <v>199656</v>
          </cell>
          <cell r="G762">
            <v>248607</v>
          </cell>
          <cell r="H762">
            <v>38081</v>
          </cell>
        </row>
        <row r="763">
          <cell r="A763" t="str">
            <v>GOVERNO DO ESTADO DO MATO GROSSO DO SUL - MS</v>
          </cell>
          <cell r="B763" t="str">
            <v>MS</v>
          </cell>
          <cell r="C763">
            <v>1</v>
          </cell>
          <cell r="D763" t="str">
            <v>CO</v>
          </cell>
          <cell r="E763" t="str">
            <v>DRAA2019</v>
          </cell>
          <cell r="F763">
            <v>32292</v>
          </cell>
          <cell r="G763">
            <v>22709</v>
          </cell>
          <cell r="H763">
            <v>4021</v>
          </cell>
        </row>
        <row r="764">
          <cell r="A764" t="str">
            <v>GOVERNO DO ESTADO DO MATO GROSSO - MT</v>
          </cell>
          <cell r="B764" t="str">
            <v>MT</v>
          </cell>
          <cell r="C764">
            <v>1</v>
          </cell>
          <cell r="D764" t="str">
            <v>CO</v>
          </cell>
          <cell r="E764" t="str">
            <v>DIPR12/2018</v>
          </cell>
          <cell r="F764">
            <v>38639</v>
          </cell>
          <cell r="G764">
            <v>24118</v>
          </cell>
          <cell r="H764">
            <v>5485</v>
          </cell>
        </row>
        <row r="765">
          <cell r="A765" t="str">
            <v>GOVERNO DO ESTADO DO PARÁ - PA</v>
          </cell>
          <cell r="B765" t="str">
            <v>PA</v>
          </cell>
          <cell r="C765">
            <v>1</v>
          </cell>
          <cell r="D765" t="str">
            <v>N</v>
          </cell>
          <cell r="E765" t="str">
            <v>DRAA2019</v>
          </cell>
          <cell r="F765">
            <v>69122</v>
          </cell>
          <cell r="G765">
            <v>29759</v>
          </cell>
          <cell r="H765">
            <v>7806</v>
          </cell>
        </row>
        <row r="766">
          <cell r="A766" t="str">
            <v>GOVERNO DO ESTADO DA PARAÍBA - PB</v>
          </cell>
          <cell r="B766" t="str">
            <v>PB</v>
          </cell>
          <cell r="C766">
            <v>1</v>
          </cell>
          <cell r="D766" t="str">
            <v>NE</v>
          </cell>
          <cell r="E766" t="str">
            <v>DRAA2019</v>
          </cell>
          <cell r="F766">
            <v>35737</v>
          </cell>
          <cell r="G766">
            <v>34914</v>
          </cell>
          <cell r="H766">
            <v>10859</v>
          </cell>
        </row>
        <row r="767">
          <cell r="A767" t="str">
            <v>GOVERNO DO ESTADO DE PERNAMBUCO - PE</v>
          </cell>
          <cell r="B767" t="str">
            <v>PE</v>
          </cell>
          <cell r="C767">
            <v>1</v>
          </cell>
          <cell r="D767" t="str">
            <v>NE</v>
          </cell>
          <cell r="E767" t="str">
            <v>DIPR12/2018</v>
          </cell>
          <cell r="F767">
            <v>81219</v>
          </cell>
          <cell r="G767">
            <v>57836</v>
          </cell>
          <cell r="H767">
            <v>19336</v>
          </cell>
        </row>
        <row r="768">
          <cell r="A768" t="str">
            <v>GOVERNO DO ESTADO DO PIAUÍ - PI</v>
          </cell>
          <cell r="B768" t="str">
            <v>PI</v>
          </cell>
          <cell r="C768">
            <v>1</v>
          </cell>
          <cell r="D768" t="str">
            <v>NE</v>
          </cell>
          <cell r="E768" t="str">
            <v>DIPR12/2018</v>
          </cell>
          <cell r="F768">
            <v>39257</v>
          </cell>
          <cell r="G768">
            <v>30096</v>
          </cell>
          <cell r="H768">
            <v>6728</v>
          </cell>
        </row>
        <row r="769">
          <cell r="A769" t="str">
            <v>GOVERNO DO ESTADO DO PARANÁ - PR</v>
          </cell>
          <cell r="B769" t="str">
            <v>PR</v>
          </cell>
          <cell r="C769">
            <v>1</v>
          </cell>
          <cell r="D769" t="str">
            <v>S</v>
          </cell>
          <cell r="E769" t="str">
            <v>DIPR10/2018</v>
          </cell>
          <cell r="F769">
            <v>147792</v>
          </cell>
          <cell r="G769">
            <v>80866</v>
          </cell>
          <cell r="H769">
            <v>52429</v>
          </cell>
        </row>
        <row r="770">
          <cell r="A770" t="str">
            <v>GOVERNO DO ESTADO DO RIO DE JANEIRO - RJ</v>
          </cell>
          <cell r="B770" t="str">
            <v>RJ</v>
          </cell>
          <cell r="C770">
            <v>1</v>
          </cell>
          <cell r="D770" t="str">
            <v>SE</v>
          </cell>
          <cell r="E770" t="str">
            <v>DRAA2019</v>
          </cell>
          <cell r="F770">
            <v>143223</v>
          </cell>
          <cell r="G770">
            <v>169925</v>
          </cell>
          <cell r="H770">
            <v>69854</v>
          </cell>
        </row>
        <row r="771">
          <cell r="A771" t="str">
            <v>GOVERNO DO ESTADO DO RIO GRANDE DO NORTE - RN</v>
          </cell>
          <cell r="B771" t="str">
            <v>RN</v>
          </cell>
          <cell r="C771">
            <v>1</v>
          </cell>
          <cell r="D771" t="str">
            <v>NE</v>
          </cell>
          <cell r="E771" t="str">
            <v>DIPR08/2018</v>
          </cell>
          <cell r="F771">
            <v>44195</v>
          </cell>
          <cell r="G771">
            <v>39462</v>
          </cell>
          <cell r="H771">
            <v>8713</v>
          </cell>
        </row>
        <row r="772">
          <cell r="A772" t="str">
            <v>GOVERNO DO ESTADO DE RONDÔNIA - RO</v>
          </cell>
          <cell r="B772" t="str">
            <v>RO</v>
          </cell>
          <cell r="C772">
            <v>1</v>
          </cell>
          <cell r="D772" t="str">
            <v>N</v>
          </cell>
          <cell r="E772" t="str">
            <v>DRAA2019</v>
          </cell>
          <cell r="F772">
            <v>37752</v>
          </cell>
          <cell r="G772">
            <v>7513</v>
          </cell>
          <cell r="H772">
            <v>2202</v>
          </cell>
        </row>
        <row r="773">
          <cell r="A773" t="str">
            <v>GOVERNO DO ESTADO DE RORAIMA - RR</v>
          </cell>
          <cell r="B773" t="str">
            <v>RR</v>
          </cell>
          <cell r="C773">
            <v>1</v>
          </cell>
          <cell r="D773" t="str">
            <v>N</v>
          </cell>
          <cell r="E773" t="str">
            <v>DRAA2017</v>
          </cell>
          <cell r="F773">
            <v>14718</v>
          </cell>
          <cell r="G773">
            <v>306</v>
          </cell>
          <cell r="H773">
            <v>360</v>
          </cell>
        </row>
        <row r="774">
          <cell r="A774" t="str">
            <v>GOVERNO DO ESTADO DO RIO GRANDE DO SUL - RS</v>
          </cell>
          <cell r="B774" t="str">
            <v>RS</v>
          </cell>
          <cell r="C774">
            <v>1</v>
          </cell>
          <cell r="D774" t="str">
            <v>S</v>
          </cell>
          <cell r="E774" t="str">
            <v>DIPR12/2018</v>
          </cell>
          <cell r="F774">
            <v>88056</v>
          </cell>
          <cell r="G774">
            <v>142426</v>
          </cell>
          <cell r="H774">
            <v>44724</v>
          </cell>
        </row>
        <row r="775">
          <cell r="A775" t="str">
            <v>GOVERNO DO ESTADO DE SANTA CATARINA - SC</v>
          </cell>
          <cell r="B775" t="str">
            <v>SC</v>
          </cell>
          <cell r="C775">
            <v>1</v>
          </cell>
          <cell r="D775" t="str">
            <v>S</v>
          </cell>
          <cell r="E775" t="str">
            <v>DRAA2019</v>
          </cell>
          <cell r="F775">
            <v>49280</v>
          </cell>
          <cell r="G775">
            <v>46341</v>
          </cell>
          <cell r="H775">
            <v>9286</v>
          </cell>
        </row>
        <row r="776">
          <cell r="A776" t="str">
            <v>GOVERNO DO ESTADO DE SERGIPE - SE</v>
          </cell>
          <cell r="B776" t="str">
            <v>SE</v>
          </cell>
          <cell r="C776">
            <v>1</v>
          </cell>
          <cell r="D776" t="str">
            <v>NE</v>
          </cell>
          <cell r="E776" t="str">
            <v>DRAA2019</v>
          </cell>
          <cell r="F776">
            <v>31155</v>
          </cell>
          <cell r="G776">
            <v>25951</v>
          </cell>
          <cell r="H776">
            <v>6794</v>
          </cell>
        </row>
        <row r="777">
          <cell r="A777" t="str">
            <v>GOVERNO DO ESTADO DE SÃO PAULO - SP</v>
          </cell>
          <cell r="B777" t="str">
            <v>SP</v>
          </cell>
          <cell r="C777">
            <v>1</v>
          </cell>
          <cell r="D777" t="str">
            <v>SE</v>
          </cell>
          <cell r="E777" t="str">
            <v>DIPR12/2018</v>
          </cell>
          <cell r="F777">
            <v>416086</v>
          </cell>
          <cell r="G777">
            <v>269520</v>
          </cell>
          <cell r="H777">
            <v>89965</v>
          </cell>
        </row>
        <row r="778">
          <cell r="A778" t="str">
            <v>GOVERNO DO ESTADO DO TOCANTINS - TO</v>
          </cell>
          <cell r="B778" t="str">
            <v>TO</v>
          </cell>
          <cell r="C778">
            <v>1</v>
          </cell>
          <cell r="D778" t="str">
            <v>N</v>
          </cell>
          <cell r="E778" t="str">
            <v>DRAA2019</v>
          </cell>
          <cell r="F778">
            <v>30526</v>
          </cell>
          <cell r="G778">
            <v>10158</v>
          </cell>
          <cell r="H778">
            <v>1535</v>
          </cell>
        </row>
        <row r="779">
          <cell r="A779" t="str">
            <v>GRAMADO DOS LOUREIROS - RS</v>
          </cell>
          <cell r="B779" t="str">
            <v>RS</v>
          </cell>
          <cell r="C779">
            <v>7</v>
          </cell>
          <cell r="D779" t="str">
            <v>S</v>
          </cell>
          <cell r="E779" t="str">
            <v>DIPR12/2018</v>
          </cell>
          <cell r="F779">
            <v>92</v>
          </cell>
          <cell r="G779">
            <v>14</v>
          </cell>
          <cell r="H779">
            <v>6</v>
          </cell>
        </row>
        <row r="780">
          <cell r="A780" t="str">
            <v>GRAMADO XAVIER - RS</v>
          </cell>
          <cell r="B780" t="str">
            <v>RS</v>
          </cell>
          <cell r="C780">
            <v>7</v>
          </cell>
          <cell r="D780" t="str">
            <v>S</v>
          </cell>
          <cell r="E780" t="str">
            <v>DRAA2019</v>
          </cell>
          <cell r="F780">
            <v>142</v>
          </cell>
          <cell r="G780">
            <v>9</v>
          </cell>
          <cell r="H780">
            <v>1</v>
          </cell>
        </row>
        <row r="781">
          <cell r="A781" t="str">
            <v>GRANITO - PE</v>
          </cell>
          <cell r="B781" t="str">
            <v>PE</v>
          </cell>
          <cell r="C781">
            <v>7</v>
          </cell>
          <cell r="D781" t="str">
            <v>NE</v>
          </cell>
          <cell r="E781" t="str">
            <v>DRAA2019</v>
          </cell>
          <cell r="F781">
            <v>285</v>
          </cell>
          <cell r="G781">
            <v>90</v>
          </cell>
          <cell r="H781">
            <v>6</v>
          </cell>
        </row>
        <row r="782">
          <cell r="A782" t="str">
            <v>GRAVATÁ - PE</v>
          </cell>
          <cell r="B782" t="str">
            <v>PE</v>
          </cell>
          <cell r="C782">
            <v>5</v>
          </cell>
          <cell r="D782" t="str">
            <v>NE</v>
          </cell>
          <cell r="E782" t="str">
            <v>DRAA2019</v>
          </cell>
          <cell r="F782">
            <v>1109</v>
          </cell>
          <cell r="G782">
            <v>362</v>
          </cell>
          <cell r="H782">
            <v>86</v>
          </cell>
        </row>
        <row r="783">
          <cell r="A783" t="str">
            <v>GRAVATAÍ - RS</v>
          </cell>
          <cell r="B783" t="str">
            <v>RS</v>
          </cell>
          <cell r="C783">
            <v>3</v>
          </cell>
          <cell r="D783" t="str">
            <v>S</v>
          </cell>
          <cell r="E783" t="str">
            <v>DRAA2019</v>
          </cell>
          <cell r="F783">
            <v>4143</v>
          </cell>
          <cell r="G783">
            <v>1454</v>
          </cell>
          <cell r="H783">
            <v>180</v>
          </cell>
        </row>
        <row r="784">
          <cell r="A784" t="str">
            <v>GUAÇUÍ - ES</v>
          </cell>
          <cell r="B784" t="str">
            <v>ES</v>
          </cell>
          <cell r="C784">
            <v>6</v>
          </cell>
          <cell r="D784" t="str">
            <v>SE</v>
          </cell>
          <cell r="E784" t="str">
            <v>DRAA2019</v>
          </cell>
          <cell r="F784">
            <v>663</v>
          </cell>
          <cell r="G784">
            <v>233</v>
          </cell>
          <cell r="H784">
            <v>110</v>
          </cell>
        </row>
        <row r="785">
          <cell r="A785" t="str">
            <v>GUAÍBA - RS</v>
          </cell>
          <cell r="B785" t="str">
            <v>RS</v>
          </cell>
          <cell r="C785">
            <v>4</v>
          </cell>
          <cell r="D785" t="str">
            <v>S</v>
          </cell>
          <cell r="E785" t="str">
            <v>DRAA2019</v>
          </cell>
          <cell r="F785">
            <v>1669</v>
          </cell>
          <cell r="G785">
            <v>771</v>
          </cell>
          <cell r="H785">
            <v>125</v>
          </cell>
        </row>
        <row r="786">
          <cell r="A786" t="str">
            <v>GUAIMBÊ - SP</v>
          </cell>
          <cell r="B786" t="str">
            <v>SP</v>
          </cell>
          <cell r="C786">
            <v>7</v>
          </cell>
          <cell r="D786" t="str">
            <v>SE</v>
          </cell>
          <cell r="E786" t="str">
            <v>DRAA2019</v>
          </cell>
          <cell r="F786">
            <v>223</v>
          </cell>
          <cell r="G786">
            <v>80</v>
          </cell>
          <cell r="H786">
            <v>28</v>
          </cell>
        </row>
        <row r="787">
          <cell r="A787" t="str">
            <v>GUAÍRA - SP</v>
          </cell>
          <cell r="B787" t="str">
            <v>SP</v>
          </cell>
          <cell r="C787">
            <v>5</v>
          </cell>
          <cell r="D787" t="str">
            <v>SE</v>
          </cell>
          <cell r="E787" t="str">
            <v>DRAA2019</v>
          </cell>
          <cell r="F787">
            <v>1269</v>
          </cell>
          <cell r="G787">
            <v>261</v>
          </cell>
          <cell r="H787">
            <v>129</v>
          </cell>
        </row>
        <row r="788">
          <cell r="A788" t="str">
            <v>GUAIRAÇÁ - PR</v>
          </cell>
          <cell r="B788" t="str">
            <v>PR</v>
          </cell>
          <cell r="C788">
            <v>7</v>
          </cell>
          <cell r="D788" t="str">
            <v>S</v>
          </cell>
          <cell r="E788" t="str">
            <v>DRAA2019</v>
          </cell>
          <cell r="F788">
            <v>256</v>
          </cell>
          <cell r="G788">
            <v>59</v>
          </cell>
          <cell r="H788">
            <v>15</v>
          </cell>
        </row>
        <row r="789">
          <cell r="A789" t="str">
            <v>GUAJARÁ-MIRIM - RO</v>
          </cell>
          <cell r="B789" t="str">
            <v>RO</v>
          </cell>
          <cell r="C789">
            <v>5</v>
          </cell>
          <cell r="D789" t="str">
            <v>N</v>
          </cell>
          <cell r="E789" t="str">
            <v>DIPR10/2018</v>
          </cell>
          <cell r="F789">
            <v>1022</v>
          </cell>
          <cell r="G789">
            <v>0</v>
          </cell>
          <cell r="H789">
            <v>0</v>
          </cell>
        </row>
        <row r="790">
          <cell r="A790" t="str">
            <v>GUAMIRANGA - PR</v>
          </cell>
          <cell r="B790" t="str">
            <v>PR</v>
          </cell>
          <cell r="C790">
            <v>7</v>
          </cell>
          <cell r="D790" t="str">
            <v>S</v>
          </cell>
          <cell r="E790" t="str">
            <v>DRAA2019</v>
          </cell>
          <cell r="F790">
            <v>287</v>
          </cell>
          <cell r="G790">
            <v>26</v>
          </cell>
          <cell r="H790">
            <v>5</v>
          </cell>
        </row>
        <row r="791">
          <cell r="A791" t="str">
            <v>GUANHÃES - MG</v>
          </cell>
          <cell r="B791" t="str">
            <v>MG</v>
          </cell>
          <cell r="C791">
            <v>6</v>
          </cell>
          <cell r="D791" t="str">
            <v>SE</v>
          </cell>
          <cell r="E791" t="str">
            <v>DRAA2019</v>
          </cell>
          <cell r="F791">
            <v>520</v>
          </cell>
          <cell r="G791">
            <v>253</v>
          </cell>
          <cell r="H791">
            <v>54</v>
          </cell>
        </row>
        <row r="792">
          <cell r="A792" t="str">
            <v>GUAPIAÇU - SP</v>
          </cell>
          <cell r="B792" t="str">
            <v>SP</v>
          </cell>
          <cell r="C792">
            <v>6</v>
          </cell>
          <cell r="D792" t="str">
            <v>SE</v>
          </cell>
          <cell r="E792" t="str">
            <v>DIPR12/2018</v>
          </cell>
          <cell r="F792">
            <v>500</v>
          </cell>
          <cell r="G792">
            <v>122</v>
          </cell>
          <cell r="H792">
            <v>0</v>
          </cell>
        </row>
        <row r="793">
          <cell r="A793" t="str">
            <v>GUAPÓ - GO</v>
          </cell>
          <cell r="B793" t="str">
            <v>GO</v>
          </cell>
          <cell r="C793">
            <v>7</v>
          </cell>
          <cell r="D793" t="str">
            <v>CO</v>
          </cell>
          <cell r="E793" t="str">
            <v>DRAA2019</v>
          </cell>
          <cell r="F793">
            <v>259</v>
          </cell>
          <cell r="G793">
            <v>99</v>
          </cell>
          <cell r="H793">
            <v>29</v>
          </cell>
        </row>
        <row r="794">
          <cell r="A794" t="str">
            <v>GUAPORÉ - RS</v>
          </cell>
          <cell r="B794" t="str">
            <v>RS</v>
          </cell>
          <cell r="C794">
            <v>6</v>
          </cell>
          <cell r="D794" t="str">
            <v>S</v>
          </cell>
          <cell r="E794" t="str">
            <v>DRAA2019</v>
          </cell>
          <cell r="F794">
            <v>715</v>
          </cell>
          <cell r="G794">
            <v>162</v>
          </cell>
          <cell r="H794">
            <v>23</v>
          </cell>
        </row>
        <row r="795">
          <cell r="A795" t="str">
            <v>GUARABIRA - PB</v>
          </cell>
          <cell r="B795" t="str">
            <v>PB</v>
          </cell>
          <cell r="C795">
            <v>5</v>
          </cell>
          <cell r="D795" t="str">
            <v>NE</v>
          </cell>
          <cell r="E795" t="str">
            <v>DIPR10/2018</v>
          </cell>
          <cell r="F795">
            <v>1339</v>
          </cell>
          <cell r="G795">
            <v>420</v>
          </cell>
          <cell r="H795">
            <v>63</v>
          </cell>
        </row>
        <row r="796">
          <cell r="A796" t="str">
            <v>GUARACI - PR</v>
          </cell>
          <cell r="B796" t="str">
            <v>PR</v>
          </cell>
          <cell r="C796">
            <v>7</v>
          </cell>
          <cell r="D796" t="str">
            <v>S</v>
          </cell>
          <cell r="E796" t="str">
            <v>DRAA2019</v>
          </cell>
          <cell r="F796">
            <v>198</v>
          </cell>
          <cell r="G796">
            <v>96</v>
          </cell>
          <cell r="H796">
            <v>27</v>
          </cell>
        </row>
        <row r="797">
          <cell r="A797" t="str">
            <v>GUARACI - SP</v>
          </cell>
          <cell r="B797" t="str">
            <v>SP</v>
          </cell>
          <cell r="C797">
            <v>6</v>
          </cell>
          <cell r="D797" t="str">
            <v>SE</v>
          </cell>
          <cell r="E797" t="str">
            <v>DRAA2019</v>
          </cell>
          <cell r="F797">
            <v>456</v>
          </cell>
          <cell r="G797">
            <v>112</v>
          </cell>
          <cell r="H797">
            <v>41</v>
          </cell>
        </row>
        <row r="798">
          <cell r="A798" t="str">
            <v>GUARACIABA - MG</v>
          </cell>
          <cell r="B798" t="str">
            <v>MG</v>
          </cell>
          <cell r="C798">
            <v>8</v>
          </cell>
          <cell r="D798" t="str">
            <v>SE</v>
          </cell>
          <cell r="E798" t="str">
            <v/>
          </cell>
          <cell r="F798" t="str">
            <v/>
          </cell>
          <cell r="G798" t="str">
            <v/>
          </cell>
          <cell r="H798" t="str">
            <v/>
          </cell>
        </row>
        <row r="799">
          <cell r="A799" t="str">
            <v>GUARAÍ - TO</v>
          </cell>
          <cell r="B799" t="str">
            <v>TO</v>
          </cell>
          <cell r="C799">
            <v>6</v>
          </cell>
          <cell r="D799" t="str">
            <v>N</v>
          </cell>
          <cell r="E799" t="str">
            <v>DRAA2019</v>
          </cell>
          <cell r="F799">
            <v>573</v>
          </cell>
          <cell r="G799">
            <v>41</v>
          </cell>
          <cell r="H799">
            <v>3</v>
          </cell>
        </row>
        <row r="800">
          <cell r="A800" t="str">
            <v>GUARAMIRANGA - CE</v>
          </cell>
          <cell r="B800" t="str">
            <v>CE</v>
          </cell>
          <cell r="C800">
            <v>7</v>
          </cell>
          <cell r="D800" t="str">
            <v>NE</v>
          </cell>
          <cell r="E800" t="str">
            <v>DRAA2019</v>
          </cell>
          <cell r="F800">
            <v>286</v>
          </cell>
          <cell r="G800">
            <v>16</v>
          </cell>
          <cell r="H800">
            <v>2</v>
          </cell>
        </row>
        <row r="801">
          <cell r="A801" t="str">
            <v>GUARANI - MG</v>
          </cell>
          <cell r="B801" t="str">
            <v>MG</v>
          </cell>
          <cell r="C801">
            <v>7</v>
          </cell>
          <cell r="D801" t="str">
            <v>SE</v>
          </cell>
          <cell r="E801" t="str">
            <v>DRAA2019</v>
          </cell>
          <cell r="F801">
            <v>121</v>
          </cell>
          <cell r="G801">
            <v>125</v>
          </cell>
          <cell r="H801">
            <v>29</v>
          </cell>
        </row>
        <row r="802">
          <cell r="A802" t="str">
            <v>GUARANI DAS MISSÕES - RS</v>
          </cell>
          <cell r="B802" t="str">
            <v>RS</v>
          </cell>
          <cell r="C802">
            <v>7</v>
          </cell>
          <cell r="D802" t="str">
            <v>S</v>
          </cell>
          <cell r="E802" t="str">
            <v>DRAA2019</v>
          </cell>
          <cell r="F802">
            <v>278</v>
          </cell>
          <cell r="G802">
            <v>133</v>
          </cell>
          <cell r="H802">
            <v>30</v>
          </cell>
        </row>
        <row r="803">
          <cell r="A803" t="str">
            <v>GUARANI DE GOIÁS - GO</v>
          </cell>
          <cell r="B803" t="str">
            <v>GO</v>
          </cell>
          <cell r="C803">
            <v>7</v>
          </cell>
          <cell r="D803" t="str">
            <v>CO</v>
          </cell>
          <cell r="E803" t="str">
            <v>DRAA2019</v>
          </cell>
          <cell r="F803">
            <v>158</v>
          </cell>
          <cell r="G803">
            <v>35</v>
          </cell>
          <cell r="H803">
            <v>11</v>
          </cell>
        </row>
        <row r="804">
          <cell r="A804" t="str">
            <v>GUARANIAÇU - PR</v>
          </cell>
          <cell r="B804" t="str">
            <v>PR</v>
          </cell>
          <cell r="C804">
            <v>6</v>
          </cell>
          <cell r="D804" t="str">
            <v>S</v>
          </cell>
          <cell r="E804" t="str">
            <v>DRAA2019</v>
          </cell>
          <cell r="F804">
            <v>495</v>
          </cell>
          <cell r="G804">
            <v>213</v>
          </cell>
          <cell r="H804">
            <v>46</v>
          </cell>
        </row>
        <row r="805">
          <cell r="A805" t="str">
            <v>GUARANTÃ DO NORTE - MT</v>
          </cell>
          <cell r="B805" t="str">
            <v>MT</v>
          </cell>
          <cell r="C805">
            <v>6</v>
          </cell>
          <cell r="D805" t="str">
            <v>CO</v>
          </cell>
          <cell r="E805" t="str">
            <v>DRAA2019</v>
          </cell>
          <cell r="F805">
            <v>695</v>
          </cell>
          <cell r="G805">
            <v>94</v>
          </cell>
          <cell r="H805">
            <v>20</v>
          </cell>
        </row>
        <row r="806">
          <cell r="A806" t="str">
            <v>GUARAPARI - ES</v>
          </cell>
          <cell r="B806" t="str">
            <v>ES</v>
          </cell>
          <cell r="C806">
            <v>4</v>
          </cell>
          <cell r="D806" t="str">
            <v>SE</v>
          </cell>
          <cell r="E806" t="str">
            <v>DRAA2019</v>
          </cell>
          <cell r="F806">
            <v>2717</v>
          </cell>
          <cell r="G806">
            <v>529</v>
          </cell>
          <cell r="H806">
            <v>111</v>
          </cell>
        </row>
        <row r="807">
          <cell r="A807" t="str">
            <v>GUARAPUAVA - PR</v>
          </cell>
          <cell r="B807" t="str">
            <v>PR</v>
          </cell>
          <cell r="C807">
            <v>4</v>
          </cell>
          <cell r="D807" t="str">
            <v>S</v>
          </cell>
          <cell r="E807" t="str">
            <v>DRAA2019</v>
          </cell>
          <cell r="F807">
            <v>4076</v>
          </cell>
          <cell r="G807">
            <v>776</v>
          </cell>
          <cell r="H807">
            <v>198</v>
          </cell>
        </row>
        <row r="808">
          <cell r="A808" t="str">
            <v>GUARATUBA - PR</v>
          </cell>
          <cell r="B808" t="str">
            <v>PR</v>
          </cell>
          <cell r="C808">
            <v>5</v>
          </cell>
          <cell r="D808" t="str">
            <v>S</v>
          </cell>
          <cell r="E808" t="str">
            <v>DRAA2019</v>
          </cell>
          <cell r="F808">
            <v>1533</v>
          </cell>
          <cell r="G808">
            <v>326</v>
          </cell>
          <cell r="H808">
            <v>96</v>
          </cell>
        </row>
        <row r="809">
          <cell r="A809" t="str">
            <v>GUARUJÁ - SP</v>
          </cell>
          <cell r="B809" t="str">
            <v>SP</v>
          </cell>
          <cell r="C809">
            <v>3</v>
          </cell>
          <cell r="D809" t="str">
            <v>SE</v>
          </cell>
          <cell r="E809" t="str">
            <v>DRAA2019</v>
          </cell>
          <cell r="F809">
            <v>5583</v>
          </cell>
          <cell r="G809">
            <v>102</v>
          </cell>
          <cell r="H809">
            <v>76</v>
          </cell>
        </row>
        <row r="810">
          <cell r="A810" t="str">
            <v>GUARULHOS - SP</v>
          </cell>
          <cell r="B810" t="str">
            <v>SP</v>
          </cell>
          <cell r="C810">
            <v>3</v>
          </cell>
          <cell r="D810" t="str">
            <v>SE</v>
          </cell>
          <cell r="E810" t="str">
            <v>DRAA2019</v>
          </cell>
          <cell r="F810">
            <v>1357</v>
          </cell>
          <cell r="G810">
            <v>1266</v>
          </cell>
          <cell r="H810">
            <v>496</v>
          </cell>
        </row>
        <row r="811">
          <cell r="A811" t="str">
            <v>GUIA LOPES DA LAGUNA - MS</v>
          </cell>
          <cell r="B811" t="str">
            <v>MS</v>
          </cell>
          <cell r="C811">
            <v>7</v>
          </cell>
          <cell r="D811" t="str">
            <v>CO</v>
          </cell>
          <cell r="E811" t="str">
            <v>DIPR12/2018</v>
          </cell>
          <cell r="F811">
            <v>248</v>
          </cell>
          <cell r="G811">
            <v>2</v>
          </cell>
          <cell r="H811">
            <v>0</v>
          </cell>
        </row>
        <row r="812">
          <cell r="A812" t="str">
            <v>GUIMARÂNIA - MG</v>
          </cell>
          <cell r="B812" t="str">
            <v>MG</v>
          </cell>
          <cell r="C812">
            <v>7</v>
          </cell>
          <cell r="D812" t="str">
            <v>SE</v>
          </cell>
          <cell r="E812" t="str">
            <v>DRAA2019</v>
          </cell>
          <cell r="F812">
            <v>303</v>
          </cell>
          <cell r="G812">
            <v>53</v>
          </cell>
          <cell r="H812">
            <v>8</v>
          </cell>
        </row>
        <row r="813">
          <cell r="A813" t="str">
            <v>GUIRATINGA - MT</v>
          </cell>
          <cell r="B813" t="str">
            <v>MT</v>
          </cell>
          <cell r="C813">
            <v>7</v>
          </cell>
          <cell r="D813" t="str">
            <v>CO</v>
          </cell>
          <cell r="E813" t="str">
            <v>DRAA2019</v>
          </cell>
          <cell r="F813">
            <v>256</v>
          </cell>
          <cell r="G813">
            <v>102</v>
          </cell>
          <cell r="H813">
            <v>25</v>
          </cell>
        </row>
        <row r="814">
          <cell r="A814" t="str">
            <v>GUIRICEMA - MG</v>
          </cell>
          <cell r="B814" t="str">
            <v>MG</v>
          </cell>
          <cell r="C814">
            <v>7</v>
          </cell>
          <cell r="D814" t="str">
            <v>SE</v>
          </cell>
          <cell r="E814" t="str">
            <v>DIPR06/2018</v>
          </cell>
          <cell r="F814">
            <v>191</v>
          </cell>
          <cell r="G814">
            <v>116</v>
          </cell>
          <cell r="H814">
            <v>25</v>
          </cell>
        </row>
        <row r="815">
          <cell r="A815" t="str">
            <v>GURINHATÃ - MG</v>
          </cell>
          <cell r="B815" t="str">
            <v>MG</v>
          </cell>
          <cell r="C815">
            <v>7</v>
          </cell>
          <cell r="D815" t="str">
            <v>SE</v>
          </cell>
          <cell r="E815" t="str">
            <v>DRAA2019</v>
          </cell>
          <cell r="F815">
            <v>210</v>
          </cell>
          <cell r="G815">
            <v>87</v>
          </cell>
          <cell r="H815">
            <v>17</v>
          </cell>
        </row>
        <row r="816">
          <cell r="A816" t="str">
            <v>GURUPI - TO</v>
          </cell>
          <cell r="B816" t="str">
            <v>TO</v>
          </cell>
          <cell r="C816">
            <v>4</v>
          </cell>
          <cell r="D816" t="str">
            <v>N</v>
          </cell>
          <cell r="E816" t="str">
            <v>DRAA2019</v>
          </cell>
          <cell r="F816">
            <v>2898</v>
          </cell>
          <cell r="G816">
            <v>446</v>
          </cell>
          <cell r="H816">
            <v>99</v>
          </cell>
        </row>
        <row r="817">
          <cell r="A817" t="str">
            <v>HARMONIA - RS</v>
          </cell>
          <cell r="B817" t="str">
            <v>RS</v>
          </cell>
          <cell r="C817">
            <v>7</v>
          </cell>
          <cell r="D817" t="str">
            <v>S</v>
          </cell>
          <cell r="E817" t="str">
            <v>DRAA2019</v>
          </cell>
          <cell r="F817">
            <v>156</v>
          </cell>
          <cell r="G817">
            <v>38</v>
          </cell>
          <cell r="H817">
            <v>4</v>
          </cell>
        </row>
        <row r="818">
          <cell r="A818" t="str">
            <v>HEITORAÍ - GO</v>
          </cell>
          <cell r="B818" t="str">
            <v>GO</v>
          </cell>
          <cell r="C818">
            <v>7</v>
          </cell>
          <cell r="D818" t="str">
            <v>CO</v>
          </cell>
          <cell r="E818" t="str">
            <v>DRAA2019</v>
          </cell>
          <cell r="F818">
            <v>131</v>
          </cell>
          <cell r="G818">
            <v>41</v>
          </cell>
          <cell r="H818">
            <v>12</v>
          </cell>
        </row>
        <row r="819">
          <cell r="A819" t="str">
            <v>HELIODORA - MG</v>
          </cell>
          <cell r="B819" t="str">
            <v>MG</v>
          </cell>
          <cell r="C819">
            <v>7</v>
          </cell>
          <cell r="D819" t="str">
            <v>SE</v>
          </cell>
          <cell r="E819" t="str">
            <v>DRAA2019</v>
          </cell>
          <cell r="F819">
            <v>162</v>
          </cell>
          <cell r="G819">
            <v>105</v>
          </cell>
          <cell r="H819">
            <v>17</v>
          </cell>
        </row>
        <row r="820">
          <cell r="A820" t="str">
            <v>HERVAL - RS</v>
          </cell>
          <cell r="B820" t="str">
            <v>RS</v>
          </cell>
          <cell r="C820">
            <v>7</v>
          </cell>
          <cell r="D820" t="str">
            <v>S</v>
          </cell>
          <cell r="E820" t="str">
            <v>DRAA2019</v>
          </cell>
          <cell r="F820">
            <v>257</v>
          </cell>
          <cell r="G820">
            <v>84</v>
          </cell>
          <cell r="H820">
            <v>20</v>
          </cell>
        </row>
        <row r="821">
          <cell r="A821" t="str">
            <v>HERVAL D'OESTE - SC</v>
          </cell>
          <cell r="B821" t="str">
            <v>SC</v>
          </cell>
          <cell r="C821">
            <v>6</v>
          </cell>
          <cell r="D821" t="str">
            <v>S</v>
          </cell>
          <cell r="E821" t="str">
            <v>DRAA2019</v>
          </cell>
          <cell r="F821">
            <v>426</v>
          </cell>
          <cell r="G821">
            <v>109</v>
          </cell>
          <cell r="H821">
            <v>35</v>
          </cell>
        </row>
        <row r="822">
          <cell r="A822" t="str">
            <v>HIDROLÂNDIA - GO</v>
          </cell>
          <cell r="B822" t="str">
            <v>GO</v>
          </cell>
          <cell r="C822">
            <v>6</v>
          </cell>
          <cell r="D822" t="str">
            <v>CO</v>
          </cell>
          <cell r="E822" t="str">
            <v>DRAA2019</v>
          </cell>
          <cell r="F822">
            <v>528</v>
          </cell>
          <cell r="G822">
            <v>105</v>
          </cell>
          <cell r="H822">
            <v>14</v>
          </cell>
        </row>
        <row r="823">
          <cell r="A823" t="str">
            <v>HOLAMBRA - SP</v>
          </cell>
          <cell r="B823" t="str">
            <v>SP</v>
          </cell>
          <cell r="C823">
            <v>6</v>
          </cell>
          <cell r="D823" t="str">
            <v>SE</v>
          </cell>
          <cell r="E823" t="str">
            <v>DRAA2019</v>
          </cell>
          <cell r="F823">
            <v>631</v>
          </cell>
          <cell r="G823">
            <v>87</v>
          </cell>
          <cell r="H823">
            <v>28</v>
          </cell>
        </row>
        <row r="824">
          <cell r="A824" t="str">
            <v>HORIZONTE - CE</v>
          </cell>
          <cell r="B824" t="str">
            <v>CE</v>
          </cell>
          <cell r="C824">
            <v>4</v>
          </cell>
          <cell r="D824" t="str">
            <v>NE</v>
          </cell>
          <cell r="E824" t="str">
            <v>DRAA2019</v>
          </cell>
          <cell r="F824">
            <v>1939</v>
          </cell>
          <cell r="G824">
            <v>226</v>
          </cell>
          <cell r="H824">
            <v>60</v>
          </cell>
        </row>
        <row r="825">
          <cell r="A825" t="str">
            <v>HORIZONTINA - RS</v>
          </cell>
          <cell r="B825" t="str">
            <v>RS</v>
          </cell>
          <cell r="C825">
            <v>6</v>
          </cell>
          <cell r="D825" t="str">
            <v>S</v>
          </cell>
          <cell r="E825" t="str">
            <v>DRAA2019</v>
          </cell>
          <cell r="F825">
            <v>590</v>
          </cell>
          <cell r="G825">
            <v>182</v>
          </cell>
          <cell r="H825">
            <v>31</v>
          </cell>
        </row>
        <row r="826">
          <cell r="A826" t="str">
            <v>HORTOLÂNDIA - SP</v>
          </cell>
          <cell r="B826" t="str">
            <v>SP</v>
          </cell>
          <cell r="C826">
            <v>4</v>
          </cell>
          <cell r="D826" t="str">
            <v>SE</v>
          </cell>
          <cell r="E826" t="str">
            <v>DRAA2019</v>
          </cell>
          <cell r="F826">
            <v>4449</v>
          </cell>
          <cell r="G826">
            <v>613</v>
          </cell>
          <cell r="H826">
            <v>131</v>
          </cell>
        </row>
        <row r="827">
          <cell r="A827" t="str">
            <v>HUGO NAPOLEÃO - PI</v>
          </cell>
          <cell r="B827" t="str">
            <v>PI</v>
          </cell>
          <cell r="C827">
            <v>7</v>
          </cell>
          <cell r="D827" t="str">
            <v>NE</v>
          </cell>
          <cell r="E827" t="str">
            <v>DRAA2019</v>
          </cell>
          <cell r="F827">
            <v>147</v>
          </cell>
          <cell r="G827">
            <v>15</v>
          </cell>
          <cell r="H827">
            <v>2</v>
          </cell>
        </row>
        <row r="828">
          <cell r="A828" t="str">
            <v>HUMAITÁ - AM</v>
          </cell>
          <cell r="B828" t="str">
            <v>AM</v>
          </cell>
          <cell r="C828">
            <v>5</v>
          </cell>
          <cell r="D828" t="str">
            <v>N</v>
          </cell>
          <cell r="E828" t="str">
            <v>DIPR12/2018</v>
          </cell>
          <cell r="F828">
            <v>809</v>
          </cell>
          <cell r="G828">
            <v>0</v>
          </cell>
          <cell r="H828">
            <v>0</v>
          </cell>
        </row>
        <row r="829">
          <cell r="A829" t="str">
            <v>HUMAITÁ - RS</v>
          </cell>
          <cell r="B829" t="str">
            <v>RS</v>
          </cell>
          <cell r="C829">
            <v>7</v>
          </cell>
          <cell r="D829" t="str">
            <v>S</v>
          </cell>
          <cell r="E829" t="str">
            <v>DRAA2019</v>
          </cell>
          <cell r="F829">
            <v>155</v>
          </cell>
          <cell r="G829">
            <v>69</v>
          </cell>
          <cell r="H829">
            <v>14</v>
          </cell>
        </row>
        <row r="830">
          <cell r="A830" t="str">
            <v>IACIARA - GO</v>
          </cell>
          <cell r="B830" t="str">
            <v>GO</v>
          </cell>
          <cell r="C830">
            <v>7</v>
          </cell>
          <cell r="D830" t="str">
            <v>CO</v>
          </cell>
          <cell r="E830" t="str">
            <v>DRAA2019</v>
          </cell>
          <cell r="F830">
            <v>362</v>
          </cell>
          <cell r="G830">
            <v>72</v>
          </cell>
          <cell r="H830">
            <v>22</v>
          </cell>
        </row>
        <row r="831">
          <cell r="A831" t="str">
            <v>IATI - PE</v>
          </cell>
          <cell r="B831" t="str">
            <v>PE</v>
          </cell>
          <cell r="C831">
            <v>6</v>
          </cell>
          <cell r="D831" t="str">
            <v>NE</v>
          </cell>
          <cell r="E831" t="str">
            <v>DIPR12/2018</v>
          </cell>
          <cell r="F831">
            <v>424</v>
          </cell>
          <cell r="G831">
            <v>159</v>
          </cell>
          <cell r="H831">
            <v>27</v>
          </cell>
        </row>
        <row r="832">
          <cell r="A832" t="str">
            <v>IBAITI - PR</v>
          </cell>
          <cell r="B832" t="str">
            <v>PR</v>
          </cell>
          <cell r="C832">
            <v>6</v>
          </cell>
          <cell r="D832" t="str">
            <v>S</v>
          </cell>
          <cell r="E832" t="str">
            <v>DRAA2019</v>
          </cell>
          <cell r="F832">
            <v>673</v>
          </cell>
          <cell r="G832">
            <v>236</v>
          </cell>
          <cell r="H832">
            <v>44</v>
          </cell>
        </row>
        <row r="833">
          <cell r="A833" t="str">
            <v>IBIAÇÁ - RS</v>
          </cell>
          <cell r="B833" t="str">
            <v>RS</v>
          </cell>
          <cell r="C833">
            <v>7</v>
          </cell>
          <cell r="D833" t="str">
            <v>S</v>
          </cell>
          <cell r="E833" t="str">
            <v>DRAA2019</v>
          </cell>
          <cell r="F833">
            <v>145</v>
          </cell>
          <cell r="G833">
            <v>51</v>
          </cell>
          <cell r="H833">
            <v>10</v>
          </cell>
        </row>
        <row r="834">
          <cell r="A834" t="str">
            <v>IBICOARA - BA</v>
          </cell>
          <cell r="B834" t="str">
            <v>BA</v>
          </cell>
          <cell r="C834">
            <v>6</v>
          </cell>
          <cell r="D834" t="str">
            <v>NE</v>
          </cell>
          <cell r="E834" t="str">
            <v>DIPR12/2018</v>
          </cell>
          <cell r="F834">
            <v>730</v>
          </cell>
          <cell r="G834">
            <v>32</v>
          </cell>
          <cell r="H834">
            <v>11</v>
          </cell>
        </row>
        <row r="835">
          <cell r="A835" t="str">
            <v>IBICUITINGA - CE</v>
          </cell>
          <cell r="B835" t="str">
            <v>CE</v>
          </cell>
          <cell r="C835">
            <v>6</v>
          </cell>
          <cell r="D835" t="str">
            <v>NE</v>
          </cell>
          <cell r="E835" t="str">
            <v>DRAA2017</v>
          </cell>
          <cell r="F835">
            <v>551</v>
          </cell>
          <cell r="G835">
            <v>4</v>
          </cell>
          <cell r="H835">
            <v>2</v>
          </cell>
        </row>
        <row r="836">
          <cell r="A836" t="str">
            <v>IBIMIRIM - PE</v>
          </cell>
          <cell r="B836" t="str">
            <v>PE</v>
          </cell>
          <cell r="C836">
            <v>6</v>
          </cell>
          <cell r="D836" t="str">
            <v>NE</v>
          </cell>
          <cell r="E836" t="str">
            <v>DRAA2019</v>
          </cell>
          <cell r="F836">
            <v>562</v>
          </cell>
          <cell r="G836">
            <v>173</v>
          </cell>
          <cell r="H836">
            <v>28</v>
          </cell>
        </row>
        <row r="837">
          <cell r="A837" t="str">
            <v>IBIPORÃ - PR</v>
          </cell>
          <cell r="B837" t="str">
            <v>PR</v>
          </cell>
          <cell r="C837">
            <v>5</v>
          </cell>
          <cell r="D837" t="str">
            <v>S</v>
          </cell>
          <cell r="E837" t="str">
            <v>DIPR12/2018</v>
          </cell>
          <cell r="F837">
            <v>1502</v>
          </cell>
          <cell r="G837">
            <v>438</v>
          </cell>
          <cell r="H837">
            <v>103</v>
          </cell>
        </row>
        <row r="838">
          <cell r="A838" t="str">
            <v>IBIRAÇU - ES</v>
          </cell>
          <cell r="B838" t="str">
            <v>ES</v>
          </cell>
          <cell r="C838">
            <v>7</v>
          </cell>
          <cell r="D838" t="str">
            <v>SE</v>
          </cell>
          <cell r="E838" t="str">
            <v>DRAA2019</v>
          </cell>
          <cell r="F838">
            <v>333</v>
          </cell>
          <cell r="G838">
            <v>134</v>
          </cell>
          <cell r="H838">
            <v>27</v>
          </cell>
        </row>
        <row r="839">
          <cell r="A839" t="str">
            <v>IBIRAIARAS - RS</v>
          </cell>
          <cell r="B839" t="str">
            <v>RS</v>
          </cell>
          <cell r="C839">
            <v>7</v>
          </cell>
          <cell r="D839" t="str">
            <v>S</v>
          </cell>
          <cell r="E839" t="str">
            <v>DRAA2019</v>
          </cell>
          <cell r="F839">
            <v>178</v>
          </cell>
          <cell r="G839">
            <v>78</v>
          </cell>
          <cell r="H839">
            <v>12</v>
          </cell>
        </row>
        <row r="840">
          <cell r="A840" t="str">
            <v>IBIRAJUBA - PE</v>
          </cell>
          <cell r="B840" t="str">
            <v>PE</v>
          </cell>
          <cell r="C840">
            <v>7</v>
          </cell>
          <cell r="D840" t="str">
            <v>NE</v>
          </cell>
          <cell r="E840" t="str">
            <v>DRAA2019</v>
          </cell>
          <cell r="F840">
            <v>179</v>
          </cell>
          <cell r="G840">
            <v>95</v>
          </cell>
          <cell r="H840">
            <v>9</v>
          </cell>
        </row>
        <row r="841">
          <cell r="A841" t="str">
            <v>IBIRAPUITÃ - RS</v>
          </cell>
          <cell r="B841" t="str">
            <v>RS</v>
          </cell>
          <cell r="C841">
            <v>7</v>
          </cell>
          <cell r="D841" t="str">
            <v>S</v>
          </cell>
          <cell r="E841" t="str">
            <v>DRAA2019</v>
          </cell>
          <cell r="F841">
            <v>137</v>
          </cell>
          <cell r="G841">
            <v>57</v>
          </cell>
          <cell r="H841">
            <v>9</v>
          </cell>
        </row>
        <row r="842">
          <cell r="A842" t="str">
            <v>IBIRITÉ - MG</v>
          </cell>
          <cell r="B842" t="str">
            <v>MG</v>
          </cell>
          <cell r="C842">
            <v>4</v>
          </cell>
          <cell r="D842" t="str">
            <v>SE</v>
          </cell>
          <cell r="E842" t="str">
            <v>DIPR12/2018</v>
          </cell>
          <cell r="F842">
            <v>3019</v>
          </cell>
          <cell r="G842">
            <v>308</v>
          </cell>
          <cell r="H842">
            <v>91</v>
          </cell>
        </row>
        <row r="843">
          <cell r="A843" t="str">
            <v>IBIRUBÁ - RS</v>
          </cell>
          <cell r="B843" t="str">
            <v>RS</v>
          </cell>
          <cell r="C843">
            <v>6</v>
          </cell>
          <cell r="D843" t="str">
            <v>S</v>
          </cell>
          <cell r="E843" t="str">
            <v>DIPR12/2018</v>
          </cell>
          <cell r="F843">
            <v>469</v>
          </cell>
          <cell r="G843">
            <v>50</v>
          </cell>
          <cell r="H843">
            <v>25</v>
          </cell>
        </row>
        <row r="844">
          <cell r="A844" t="str">
            <v>ICAPUÍ - CE</v>
          </cell>
          <cell r="B844" t="str">
            <v>CE</v>
          </cell>
          <cell r="C844">
            <v>6</v>
          </cell>
          <cell r="D844" t="str">
            <v>NE</v>
          </cell>
          <cell r="E844" t="str">
            <v>DRAA2019</v>
          </cell>
          <cell r="F844">
            <v>628</v>
          </cell>
          <cell r="G844">
            <v>135</v>
          </cell>
          <cell r="H844">
            <v>23</v>
          </cell>
        </row>
        <row r="845">
          <cell r="A845" t="str">
            <v>IÇARA - SC</v>
          </cell>
          <cell r="B845" t="str">
            <v>SC</v>
          </cell>
          <cell r="C845">
            <v>5</v>
          </cell>
          <cell r="D845" t="str">
            <v>S</v>
          </cell>
          <cell r="E845" t="str">
            <v>DRAA2019</v>
          </cell>
          <cell r="F845">
            <v>593</v>
          </cell>
          <cell r="G845">
            <v>212</v>
          </cell>
          <cell r="H845">
            <v>45</v>
          </cell>
        </row>
        <row r="846">
          <cell r="A846" t="str">
            <v>ICARAÍMA - PR</v>
          </cell>
          <cell r="B846" t="str">
            <v>PR</v>
          </cell>
          <cell r="C846">
            <v>7</v>
          </cell>
          <cell r="D846" t="str">
            <v>S</v>
          </cell>
          <cell r="E846" t="str">
            <v>DRAA2019</v>
          </cell>
          <cell r="F846">
            <v>281</v>
          </cell>
          <cell r="G846">
            <v>143</v>
          </cell>
          <cell r="H846">
            <v>29</v>
          </cell>
        </row>
        <row r="847">
          <cell r="A847" t="str">
            <v>ICONHA - ES</v>
          </cell>
          <cell r="B847" t="str">
            <v>ES</v>
          </cell>
          <cell r="C847">
            <v>7</v>
          </cell>
          <cell r="D847" t="str">
            <v>SE</v>
          </cell>
          <cell r="E847" t="str">
            <v>DRAA2019</v>
          </cell>
          <cell r="F847">
            <v>350</v>
          </cell>
          <cell r="G847">
            <v>99</v>
          </cell>
          <cell r="H847">
            <v>32</v>
          </cell>
        </row>
        <row r="848">
          <cell r="A848" t="str">
            <v>IGACI - AL</v>
          </cell>
          <cell r="B848" t="str">
            <v>AL</v>
          </cell>
          <cell r="C848">
            <v>5</v>
          </cell>
          <cell r="D848" t="str">
            <v>NE</v>
          </cell>
          <cell r="E848" t="str">
            <v>DIPR06/2018</v>
          </cell>
          <cell r="F848">
            <v>1585</v>
          </cell>
          <cell r="G848">
            <v>0</v>
          </cell>
          <cell r="H848">
            <v>0</v>
          </cell>
        </row>
        <row r="849">
          <cell r="A849" t="str">
            <v>IGARAÇU DO TIETÊ - SP</v>
          </cell>
          <cell r="B849" t="str">
            <v>SP</v>
          </cell>
          <cell r="C849">
            <v>6</v>
          </cell>
          <cell r="D849" t="str">
            <v>SE</v>
          </cell>
          <cell r="E849" t="str">
            <v>DRAA2019</v>
          </cell>
          <cell r="F849">
            <v>570</v>
          </cell>
          <cell r="G849">
            <v>125</v>
          </cell>
          <cell r="H849">
            <v>57</v>
          </cell>
        </row>
        <row r="850">
          <cell r="A850" t="str">
            <v>IGARAPAVA - SP</v>
          </cell>
          <cell r="B850" t="str">
            <v>SP</v>
          </cell>
          <cell r="C850">
            <v>6</v>
          </cell>
          <cell r="D850" t="str">
            <v>SE</v>
          </cell>
          <cell r="E850" t="str">
            <v>DIPR10/2018</v>
          </cell>
          <cell r="F850">
            <v>601</v>
          </cell>
          <cell r="G850">
            <v>0</v>
          </cell>
          <cell r="H850">
            <v>0</v>
          </cell>
        </row>
        <row r="851">
          <cell r="A851" t="str">
            <v>IGARAPÉ DO MEIO - MA</v>
          </cell>
          <cell r="B851" t="str">
            <v>MA</v>
          </cell>
          <cell r="C851">
            <v>8</v>
          </cell>
          <cell r="D851" t="str">
            <v>NE</v>
          </cell>
          <cell r="E851" t="str">
            <v/>
          </cell>
          <cell r="F851" t="str">
            <v/>
          </cell>
          <cell r="G851" t="str">
            <v/>
          </cell>
          <cell r="H851" t="str">
            <v/>
          </cell>
        </row>
        <row r="852">
          <cell r="A852" t="str">
            <v>IGARAPÉ GRANDE - MA</v>
          </cell>
          <cell r="B852" t="str">
            <v>MA</v>
          </cell>
          <cell r="C852">
            <v>8</v>
          </cell>
          <cell r="D852" t="str">
            <v>NE</v>
          </cell>
          <cell r="E852" t="str">
            <v>DIPR12/2018</v>
          </cell>
          <cell r="F852">
            <v>316</v>
          </cell>
          <cell r="G852">
            <v>82</v>
          </cell>
          <cell r="H852">
            <v>24</v>
          </cell>
        </row>
        <row r="853">
          <cell r="A853" t="str">
            <v>IGARASSU - PE</v>
          </cell>
          <cell r="B853" t="str">
            <v>PE</v>
          </cell>
          <cell r="C853">
            <v>5</v>
          </cell>
          <cell r="D853" t="str">
            <v>NE</v>
          </cell>
          <cell r="E853" t="str">
            <v>DRAA2019</v>
          </cell>
          <cell r="F853">
            <v>1145</v>
          </cell>
          <cell r="G853">
            <v>561</v>
          </cell>
          <cell r="H853">
            <v>73</v>
          </cell>
        </row>
        <row r="854">
          <cell r="A854" t="str">
            <v>IGARATINGA - MG</v>
          </cell>
          <cell r="B854" t="str">
            <v>MG</v>
          </cell>
          <cell r="C854">
            <v>7</v>
          </cell>
          <cell r="D854" t="str">
            <v>SE</v>
          </cell>
          <cell r="E854" t="str">
            <v>DIPR12/2018</v>
          </cell>
          <cell r="F854">
            <v>304</v>
          </cell>
          <cell r="G854">
            <v>51</v>
          </cell>
          <cell r="H854">
            <v>20</v>
          </cell>
        </row>
        <row r="855">
          <cell r="A855" t="str">
            <v>IGREJINHA - RS</v>
          </cell>
          <cell r="B855" t="str">
            <v>RS</v>
          </cell>
          <cell r="C855">
            <v>6</v>
          </cell>
          <cell r="D855" t="str">
            <v>S</v>
          </cell>
          <cell r="E855" t="str">
            <v>DRAA2019</v>
          </cell>
          <cell r="F855">
            <v>696</v>
          </cell>
          <cell r="G855">
            <v>235</v>
          </cell>
          <cell r="H855">
            <v>48</v>
          </cell>
        </row>
        <row r="856">
          <cell r="A856" t="str">
            <v>IGUABA GRANDE - RJ</v>
          </cell>
          <cell r="B856" t="str">
            <v>RJ</v>
          </cell>
          <cell r="C856">
            <v>8</v>
          </cell>
          <cell r="D856" t="str">
            <v>SE</v>
          </cell>
          <cell r="E856" t="str">
            <v>DIPR12/2018</v>
          </cell>
          <cell r="F856">
            <v>876</v>
          </cell>
          <cell r="G856">
            <v>0</v>
          </cell>
          <cell r="H856">
            <v>0</v>
          </cell>
        </row>
        <row r="857">
          <cell r="A857" t="str">
            <v>IGUARACI - PE</v>
          </cell>
          <cell r="B857" t="str">
            <v>PE</v>
          </cell>
          <cell r="C857">
            <v>7</v>
          </cell>
          <cell r="D857" t="str">
            <v>NE</v>
          </cell>
          <cell r="E857" t="str">
            <v>DRAA2019</v>
          </cell>
          <cell r="F857">
            <v>302</v>
          </cell>
          <cell r="G857">
            <v>184</v>
          </cell>
          <cell r="H857">
            <v>20</v>
          </cell>
        </row>
        <row r="858">
          <cell r="A858" t="str">
            <v>IGUATAMA - MG</v>
          </cell>
          <cell r="B858" t="str">
            <v>MG</v>
          </cell>
          <cell r="C858">
            <v>7</v>
          </cell>
          <cell r="D858" t="str">
            <v>SE</v>
          </cell>
          <cell r="E858" t="str">
            <v>DIPR12/2018</v>
          </cell>
          <cell r="F858">
            <v>226</v>
          </cell>
          <cell r="G858">
            <v>87</v>
          </cell>
          <cell r="H858">
            <v>1</v>
          </cell>
        </row>
        <row r="859">
          <cell r="A859" t="str">
            <v>IJUÍ - RS</v>
          </cell>
          <cell r="B859" t="str">
            <v>RS</v>
          </cell>
          <cell r="C859">
            <v>4</v>
          </cell>
          <cell r="D859" t="str">
            <v>S</v>
          </cell>
          <cell r="E859" t="str">
            <v>DRAA2019</v>
          </cell>
          <cell r="F859">
            <v>2101</v>
          </cell>
          <cell r="G859">
            <v>522</v>
          </cell>
          <cell r="H859">
            <v>143</v>
          </cell>
        </row>
        <row r="860">
          <cell r="A860" t="str">
            <v>ILHA DAS FLORES - SE</v>
          </cell>
          <cell r="B860" t="str">
            <v>SE</v>
          </cell>
          <cell r="C860">
            <v>8</v>
          </cell>
          <cell r="D860" t="str">
            <v>NE</v>
          </cell>
          <cell r="E860" t="str">
            <v/>
          </cell>
          <cell r="F860" t="str">
            <v/>
          </cell>
          <cell r="G860" t="str">
            <v/>
          </cell>
          <cell r="H860" t="str">
            <v/>
          </cell>
        </row>
        <row r="861">
          <cell r="A861" t="str">
            <v>ILHA DE ITAMARACÁ - PE</v>
          </cell>
          <cell r="B861" t="str">
            <v>PE</v>
          </cell>
          <cell r="C861">
            <v>6</v>
          </cell>
          <cell r="D861" t="str">
            <v>NE</v>
          </cell>
          <cell r="E861" t="str">
            <v>DRAA2019</v>
          </cell>
          <cell r="F861">
            <v>367</v>
          </cell>
          <cell r="G861">
            <v>121</v>
          </cell>
          <cell r="H861">
            <v>25</v>
          </cell>
        </row>
        <row r="862">
          <cell r="A862" t="str">
            <v>ILHA SOLTEIRA - SP</v>
          </cell>
          <cell r="B862" t="str">
            <v>SP</v>
          </cell>
          <cell r="C862">
            <v>5</v>
          </cell>
          <cell r="D862" t="str">
            <v>SE</v>
          </cell>
          <cell r="E862" t="str">
            <v>DRAA2019</v>
          </cell>
          <cell r="F862">
            <v>1008</v>
          </cell>
          <cell r="G862">
            <v>348</v>
          </cell>
          <cell r="H862">
            <v>72</v>
          </cell>
        </row>
        <row r="863">
          <cell r="A863" t="str">
            <v>ILHABELA - SP</v>
          </cell>
          <cell r="B863" t="str">
            <v>SP</v>
          </cell>
          <cell r="C863">
            <v>5</v>
          </cell>
          <cell r="D863" t="str">
            <v>SE</v>
          </cell>
          <cell r="E863" t="str">
            <v>DRAA2019</v>
          </cell>
          <cell r="F863">
            <v>1791</v>
          </cell>
          <cell r="G863">
            <v>179</v>
          </cell>
          <cell r="H863">
            <v>50</v>
          </cell>
        </row>
        <row r="864">
          <cell r="A864" t="str">
            <v>ILHOTA - SC</v>
          </cell>
          <cell r="B864" t="str">
            <v>SC</v>
          </cell>
          <cell r="C864">
            <v>7</v>
          </cell>
          <cell r="D864" t="str">
            <v>S</v>
          </cell>
          <cell r="E864" t="str">
            <v>DRAA2019</v>
          </cell>
          <cell r="F864">
            <v>230</v>
          </cell>
          <cell r="G864">
            <v>48</v>
          </cell>
          <cell r="H864">
            <v>11</v>
          </cell>
        </row>
        <row r="865">
          <cell r="A865" t="str">
            <v>ILÓPOLIS - RS</v>
          </cell>
          <cell r="B865" t="str">
            <v>RS</v>
          </cell>
          <cell r="C865">
            <v>7</v>
          </cell>
          <cell r="D865" t="str">
            <v>S</v>
          </cell>
          <cell r="E865" t="str">
            <v>DRAA2019</v>
          </cell>
          <cell r="F865">
            <v>107</v>
          </cell>
          <cell r="G865">
            <v>39</v>
          </cell>
          <cell r="H865">
            <v>2</v>
          </cell>
        </row>
        <row r="866">
          <cell r="A866" t="str">
            <v>IMBITUVA - PR</v>
          </cell>
          <cell r="B866" t="str">
            <v>PR</v>
          </cell>
          <cell r="C866">
            <v>6</v>
          </cell>
          <cell r="D866" t="str">
            <v>S</v>
          </cell>
          <cell r="E866" t="str">
            <v>DIPR10/2018</v>
          </cell>
          <cell r="F866">
            <v>645</v>
          </cell>
          <cell r="G866">
            <v>184</v>
          </cell>
          <cell r="H866">
            <v>36</v>
          </cell>
        </row>
        <row r="867">
          <cell r="A867" t="str">
            <v>IMIGRANTE - RS</v>
          </cell>
          <cell r="B867" t="str">
            <v>RS</v>
          </cell>
          <cell r="C867">
            <v>7</v>
          </cell>
          <cell r="D867" t="str">
            <v>S</v>
          </cell>
          <cell r="E867" t="str">
            <v>DRAA2019</v>
          </cell>
          <cell r="F867">
            <v>106</v>
          </cell>
          <cell r="G867">
            <v>6</v>
          </cell>
          <cell r="H867">
            <v>0</v>
          </cell>
        </row>
        <row r="868">
          <cell r="A868" t="str">
            <v>INÁCIO MARTINS - PR</v>
          </cell>
          <cell r="B868" t="str">
            <v>PR</v>
          </cell>
          <cell r="C868">
            <v>7</v>
          </cell>
          <cell r="D868" t="str">
            <v>S</v>
          </cell>
          <cell r="E868" t="str">
            <v>DRAA2019</v>
          </cell>
          <cell r="F868">
            <v>340</v>
          </cell>
          <cell r="G868">
            <v>100</v>
          </cell>
          <cell r="H868">
            <v>22</v>
          </cell>
        </row>
        <row r="869">
          <cell r="A869" t="str">
            <v>INACIOLÂNDIA - GO</v>
          </cell>
          <cell r="B869" t="str">
            <v>GO</v>
          </cell>
          <cell r="C869">
            <v>7</v>
          </cell>
          <cell r="D869" t="str">
            <v>CO</v>
          </cell>
          <cell r="E869" t="str">
            <v>DRAA2019</v>
          </cell>
          <cell r="F869">
            <v>250</v>
          </cell>
          <cell r="G869">
            <v>63</v>
          </cell>
          <cell r="H869">
            <v>11</v>
          </cell>
        </row>
        <row r="870">
          <cell r="A870" t="str">
            <v>INAJÁ - PE</v>
          </cell>
          <cell r="B870" t="str">
            <v>PE</v>
          </cell>
          <cell r="C870">
            <v>6</v>
          </cell>
          <cell r="D870" t="str">
            <v>NE</v>
          </cell>
          <cell r="E870" t="str">
            <v>DRAA2019</v>
          </cell>
          <cell r="F870">
            <v>588</v>
          </cell>
          <cell r="G870">
            <v>196</v>
          </cell>
          <cell r="H870">
            <v>36</v>
          </cell>
        </row>
        <row r="871">
          <cell r="A871" t="str">
            <v>INAJÁ - PR</v>
          </cell>
          <cell r="B871" t="str">
            <v>PR</v>
          </cell>
          <cell r="C871">
            <v>8</v>
          </cell>
          <cell r="D871" t="str">
            <v>S</v>
          </cell>
          <cell r="E871" t="str">
            <v>DIPR06/2018</v>
          </cell>
          <cell r="F871">
            <v>182</v>
          </cell>
          <cell r="G871">
            <v>1</v>
          </cell>
          <cell r="H871">
            <v>0</v>
          </cell>
        </row>
        <row r="872">
          <cell r="A872" t="str">
            <v>INDAIAL - SC</v>
          </cell>
          <cell r="B872" t="str">
            <v>SC</v>
          </cell>
          <cell r="C872">
            <v>5</v>
          </cell>
          <cell r="D872" t="str">
            <v>S</v>
          </cell>
          <cell r="E872" t="str">
            <v>DIPR12/2018</v>
          </cell>
          <cell r="F872">
            <v>1362</v>
          </cell>
          <cell r="G872">
            <v>410</v>
          </cell>
          <cell r="H872">
            <v>0</v>
          </cell>
        </row>
        <row r="873">
          <cell r="A873" t="str">
            <v>INDAIATUBA - SP</v>
          </cell>
          <cell r="B873" t="str">
            <v>SP</v>
          </cell>
          <cell r="C873">
            <v>3</v>
          </cell>
          <cell r="D873" t="str">
            <v>SE</v>
          </cell>
          <cell r="E873" t="str">
            <v>DRAA2019</v>
          </cell>
          <cell r="F873">
            <v>5073</v>
          </cell>
          <cell r="G873">
            <v>1068</v>
          </cell>
          <cell r="H873">
            <v>246</v>
          </cell>
        </row>
        <row r="874">
          <cell r="A874" t="str">
            <v>INDEPENDÊNCIA - RS</v>
          </cell>
          <cell r="B874" t="str">
            <v>RS</v>
          </cell>
          <cell r="C874">
            <v>7</v>
          </cell>
          <cell r="D874" t="str">
            <v>S</v>
          </cell>
          <cell r="E874" t="str">
            <v>DRAA2019</v>
          </cell>
          <cell r="F874">
            <v>244</v>
          </cell>
          <cell r="G874">
            <v>59</v>
          </cell>
          <cell r="H874">
            <v>27</v>
          </cell>
        </row>
        <row r="875">
          <cell r="A875" t="str">
            <v>INDIANÓPOLIS - PR</v>
          </cell>
          <cell r="B875" t="str">
            <v>PR</v>
          </cell>
          <cell r="C875">
            <v>7</v>
          </cell>
          <cell r="D875" t="str">
            <v>S</v>
          </cell>
          <cell r="E875" t="str">
            <v>DRAA2019</v>
          </cell>
          <cell r="F875">
            <v>279</v>
          </cell>
          <cell r="G875">
            <v>86</v>
          </cell>
          <cell r="H875">
            <v>19</v>
          </cell>
        </row>
        <row r="876">
          <cell r="A876" t="str">
            <v>INDIARA - GO</v>
          </cell>
          <cell r="B876" t="str">
            <v>GO</v>
          </cell>
          <cell r="C876">
            <v>6</v>
          </cell>
          <cell r="D876" t="str">
            <v>CO</v>
          </cell>
          <cell r="E876" t="str">
            <v>DIPR12/2018</v>
          </cell>
          <cell r="F876">
            <v>466</v>
          </cell>
          <cell r="G876">
            <v>1</v>
          </cell>
          <cell r="H876">
            <v>0</v>
          </cell>
        </row>
        <row r="877">
          <cell r="A877" t="str">
            <v>INGAZEIRA - PE</v>
          </cell>
          <cell r="B877" t="str">
            <v>PE</v>
          </cell>
          <cell r="C877">
            <v>7</v>
          </cell>
          <cell r="D877" t="str">
            <v>NE</v>
          </cell>
          <cell r="E877" t="str">
            <v>DRAA2019</v>
          </cell>
          <cell r="F877">
            <v>166</v>
          </cell>
          <cell r="G877">
            <v>84</v>
          </cell>
          <cell r="H877">
            <v>3</v>
          </cell>
        </row>
        <row r="878">
          <cell r="A878" t="str">
            <v>INHAPI - AL</v>
          </cell>
          <cell r="B878" t="str">
            <v>AL</v>
          </cell>
          <cell r="C878">
            <v>6</v>
          </cell>
          <cell r="D878" t="str">
            <v>NE</v>
          </cell>
          <cell r="E878" t="str">
            <v>DRAA2019</v>
          </cell>
          <cell r="F878">
            <v>518</v>
          </cell>
          <cell r="G878">
            <v>123</v>
          </cell>
          <cell r="H878">
            <v>15</v>
          </cell>
        </row>
        <row r="879">
          <cell r="A879" t="str">
            <v>INHAÚMA - MG</v>
          </cell>
          <cell r="B879" t="str">
            <v>MG</v>
          </cell>
          <cell r="C879">
            <v>7</v>
          </cell>
          <cell r="D879" t="str">
            <v>SE</v>
          </cell>
          <cell r="E879" t="str">
            <v>DIPR10/2018</v>
          </cell>
          <cell r="F879">
            <v>213</v>
          </cell>
          <cell r="G879">
            <v>0</v>
          </cell>
          <cell r="H879">
            <v>0</v>
          </cell>
        </row>
        <row r="880">
          <cell r="A880" t="str">
            <v>INHUMAS - GO</v>
          </cell>
          <cell r="B880" t="str">
            <v>GO</v>
          </cell>
          <cell r="C880">
            <v>5</v>
          </cell>
          <cell r="D880" t="str">
            <v>CO</v>
          </cell>
          <cell r="E880" t="str">
            <v>DIPR12/2018</v>
          </cell>
          <cell r="F880">
            <v>1150</v>
          </cell>
          <cell r="G880">
            <v>316</v>
          </cell>
          <cell r="H880">
            <v>97</v>
          </cell>
        </row>
        <row r="881">
          <cell r="A881" t="str">
            <v>INOCÊNCIA - MS</v>
          </cell>
          <cell r="B881" t="str">
            <v>MS</v>
          </cell>
          <cell r="C881">
            <v>7</v>
          </cell>
          <cell r="D881" t="str">
            <v>CO</v>
          </cell>
          <cell r="E881" t="str">
            <v>DRAA2019</v>
          </cell>
          <cell r="F881">
            <v>385</v>
          </cell>
          <cell r="G881">
            <v>70</v>
          </cell>
          <cell r="H881">
            <v>10</v>
          </cell>
        </row>
        <row r="882">
          <cell r="A882" t="str">
            <v>IPAMERI - GO</v>
          </cell>
          <cell r="B882" t="str">
            <v>GO</v>
          </cell>
          <cell r="C882">
            <v>5</v>
          </cell>
          <cell r="D882" t="str">
            <v>CO</v>
          </cell>
          <cell r="E882" t="str">
            <v>DIPR02/2018</v>
          </cell>
          <cell r="F882">
            <v>837</v>
          </cell>
          <cell r="G882">
            <v>274</v>
          </cell>
          <cell r="H882">
            <v>75</v>
          </cell>
        </row>
        <row r="883">
          <cell r="A883" t="str">
            <v>IPÊ - RS</v>
          </cell>
          <cell r="B883" t="str">
            <v>RS</v>
          </cell>
          <cell r="C883">
            <v>7</v>
          </cell>
          <cell r="D883" t="str">
            <v>S</v>
          </cell>
          <cell r="E883" t="str">
            <v>DRAA2019</v>
          </cell>
          <cell r="F883">
            <v>208</v>
          </cell>
          <cell r="G883">
            <v>62</v>
          </cell>
          <cell r="H883">
            <v>28</v>
          </cell>
        </row>
        <row r="884">
          <cell r="A884" t="str">
            <v>IPECAETÁ - BA</v>
          </cell>
          <cell r="B884" t="str">
            <v>BA</v>
          </cell>
          <cell r="C884">
            <v>8</v>
          </cell>
          <cell r="D884" t="str">
            <v>NE</v>
          </cell>
          <cell r="E884" t="str">
            <v>DRAA2018</v>
          </cell>
          <cell r="F884">
            <v>685</v>
          </cell>
          <cell r="G884">
            <v>85</v>
          </cell>
          <cell r="H884">
            <v>4</v>
          </cell>
        </row>
        <row r="885">
          <cell r="A885" t="str">
            <v>IPIAÇU - MG</v>
          </cell>
          <cell r="B885" t="str">
            <v>MG</v>
          </cell>
          <cell r="C885">
            <v>7</v>
          </cell>
          <cell r="D885" t="str">
            <v>SE</v>
          </cell>
          <cell r="E885" t="str">
            <v>DRAA2019</v>
          </cell>
          <cell r="F885">
            <v>178</v>
          </cell>
          <cell r="G885">
            <v>45</v>
          </cell>
          <cell r="H885">
            <v>25</v>
          </cell>
        </row>
        <row r="886">
          <cell r="A886" t="str">
            <v>IPIGUÁ - SP</v>
          </cell>
          <cell r="B886" t="str">
            <v>SP</v>
          </cell>
          <cell r="C886">
            <v>7</v>
          </cell>
          <cell r="D886" t="str">
            <v>SE</v>
          </cell>
          <cell r="E886" t="str">
            <v>DIPR12/2018</v>
          </cell>
          <cell r="F886">
            <v>231</v>
          </cell>
          <cell r="G886">
            <v>23</v>
          </cell>
          <cell r="H886">
            <v>13</v>
          </cell>
        </row>
        <row r="887">
          <cell r="A887" t="str">
            <v>IPIRANGA - PR</v>
          </cell>
          <cell r="B887" t="str">
            <v>PR</v>
          </cell>
          <cell r="C887">
            <v>7</v>
          </cell>
          <cell r="D887" t="str">
            <v>S</v>
          </cell>
          <cell r="E887" t="str">
            <v>DIPR12/2018</v>
          </cell>
          <cell r="F887">
            <v>394</v>
          </cell>
          <cell r="G887">
            <v>32</v>
          </cell>
          <cell r="H887">
            <v>10</v>
          </cell>
        </row>
        <row r="888">
          <cell r="A888" t="str">
            <v>IPIRANGA DO NORTE - MT</v>
          </cell>
          <cell r="B888" t="str">
            <v>MT</v>
          </cell>
          <cell r="C888">
            <v>7</v>
          </cell>
          <cell r="D888" t="str">
            <v>CO</v>
          </cell>
          <cell r="E888" t="str">
            <v>DIPR12/2018</v>
          </cell>
          <cell r="F888">
            <v>181</v>
          </cell>
          <cell r="G888">
            <v>7</v>
          </cell>
          <cell r="H888">
            <v>2</v>
          </cell>
        </row>
        <row r="889">
          <cell r="A889" t="str">
            <v>IPOJUCA - PE</v>
          </cell>
          <cell r="B889" t="str">
            <v>PE</v>
          </cell>
          <cell r="C889">
            <v>4</v>
          </cell>
          <cell r="D889" t="str">
            <v>NE</v>
          </cell>
          <cell r="E889" t="str">
            <v>DRAA2019</v>
          </cell>
          <cell r="F889">
            <v>2437</v>
          </cell>
          <cell r="G889">
            <v>507</v>
          </cell>
          <cell r="H889">
            <v>96</v>
          </cell>
        </row>
        <row r="890">
          <cell r="A890" t="str">
            <v>IPORÁ - GO</v>
          </cell>
          <cell r="B890" t="str">
            <v>GO</v>
          </cell>
          <cell r="C890">
            <v>6</v>
          </cell>
          <cell r="D890" t="str">
            <v>CO</v>
          </cell>
          <cell r="E890" t="str">
            <v>DRAA2019</v>
          </cell>
          <cell r="F890">
            <v>756</v>
          </cell>
          <cell r="G890">
            <v>283</v>
          </cell>
          <cell r="H890">
            <v>52</v>
          </cell>
        </row>
        <row r="891">
          <cell r="A891" t="str">
            <v>IPORÃ - PR</v>
          </cell>
          <cell r="B891" t="str">
            <v>PR</v>
          </cell>
          <cell r="C891">
            <v>6</v>
          </cell>
          <cell r="D891" t="str">
            <v>S</v>
          </cell>
          <cell r="E891" t="str">
            <v>DIPR12/2018</v>
          </cell>
          <cell r="F891">
            <v>424</v>
          </cell>
          <cell r="G891">
            <v>159</v>
          </cell>
          <cell r="H891">
            <v>39</v>
          </cell>
        </row>
        <row r="892">
          <cell r="A892" t="str">
            <v>IPU - CE</v>
          </cell>
          <cell r="B892" t="str">
            <v>CE</v>
          </cell>
          <cell r="C892">
            <v>5</v>
          </cell>
          <cell r="D892" t="str">
            <v>NE</v>
          </cell>
          <cell r="E892" t="str">
            <v>DIPR12/2018</v>
          </cell>
          <cell r="F892">
            <v>1538</v>
          </cell>
          <cell r="G892">
            <v>35</v>
          </cell>
          <cell r="H892">
            <v>13</v>
          </cell>
        </row>
        <row r="893">
          <cell r="A893" t="str">
            <v>IPUBI - PE</v>
          </cell>
          <cell r="B893" t="str">
            <v>PE</v>
          </cell>
          <cell r="C893">
            <v>8</v>
          </cell>
          <cell r="D893" t="str">
            <v>NE</v>
          </cell>
          <cell r="E893" t="str">
            <v>DRAA2017</v>
          </cell>
          <cell r="F893">
            <v>911</v>
          </cell>
          <cell r="G893">
            <v>212</v>
          </cell>
          <cell r="H893">
            <v>29</v>
          </cell>
        </row>
        <row r="894">
          <cell r="A894" t="str">
            <v>IPUEIRAS - CE</v>
          </cell>
          <cell r="B894" t="str">
            <v>CE</v>
          </cell>
          <cell r="C894">
            <v>5</v>
          </cell>
          <cell r="D894" t="str">
            <v>NE</v>
          </cell>
          <cell r="E894" t="str">
            <v>DRAA2019</v>
          </cell>
          <cell r="F894">
            <v>1316</v>
          </cell>
          <cell r="G894">
            <v>367</v>
          </cell>
          <cell r="H894">
            <v>63</v>
          </cell>
        </row>
        <row r="895">
          <cell r="A895" t="str">
            <v>IRAJUBA - BA</v>
          </cell>
          <cell r="B895" t="str">
            <v>BA</v>
          </cell>
          <cell r="C895">
            <v>8</v>
          </cell>
          <cell r="D895" t="str">
            <v>NE</v>
          </cell>
          <cell r="E895" t="str">
            <v>DIPR12/2018</v>
          </cell>
          <cell r="F895">
            <v>331</v>
          </cell>
          <cell r="G895">
            <v>1</v>
          </cell>
          <cell r="H895">
            <v>0</v>
          </cell>
        </row>
        <row r="896">
          <cell r="A896" t="str">
            <v>IRANDUBA - AM</v>
          </cell>
          <cell r="B896" t="str">
            <v>AM</v>
          </cell>
          <cell r="C896">
            <v>5</v>
          </cell>
          <cell r="D896" t="str">
            <v>N</v>
          </cell>
          <cell r="E896" t="str">
            <v>DIPR12/2018</v>
          </cell>
          <cell r="F896">
            <v>1924</v>
          </cell>
          <cell r="G896">
            <v>138</v>
          </cell>
          <cell r="H896">
            <v>34</v>
          </cell>
        </row>
        <row r="897">
          <cell r="A897" t="str">
            <v>IRATI - PR</v>
          </cell>
          <cell r="B897" t="str">
            <v>PR</v>
          </cell>
          <cell r="C897">
            <v>5</v>
          </cell>
          <cell r="D897" t="str">
            <v>S</v>
          </cell>
          <cell r="E897" t="str">
            <v>DIPR12/2018</v>
          </cell>
          <cell r="F897">
            <v>1114</v>
          </cell>
          <cell r="G897">
            <v>326</v>
          </cell>
          <cell r="H897">
            <v>87</v>
          </cell>
        </row>
        <row r="898">
          <cell r="A898" t="str">
            <v>IRAUÇUBA - CE</v>
          </cell>
          <cell r="B898" t="str">
            <v>CE</v>
          </cell>
          <cell r="C898">
            <v>6</v>
          </cell>
          <cell r="D898" t="str">
            <v>NE</v>
          </cell>
          <cell r="E898" t="str">
            <v>DRAA2019</v>
          </cell>
          <cell r="F898">
            <v>817</v>
          </cell>
          <cell r="G898">
            <v>24</v>
          </cell>
          <cell r="H898">
            <v>9</v>
          </cell>
        </row>
        <row r="899">
          <cell r="A899" t="str">
            <v>IRETAMA - PR</v>
          </cell>
          <cell r="B899" t="str">
            <v>PR</v>
          </cell>
          <cell r="C899">
            <v>7</v>
          </cell>
          <cell r="D899" t="str">
            <v>S</v>
          </cell>
          <cell r="E899" t="str">
            <v>DIPR12/2018</v>
          </cell>
          <cell r="F899">
            <v>461</v>
          </cell>
          <cell r="G899">
            <v>0</v>
          </cell>
          <cell r="H899">
            <v>0</v>
          </cell>
        </row>
        <row r="900">
          <cell r="A900" t="str">
            <v>ITAARA - RS</v>
          </cell>
          <cell r="B900" t="str">
            <v>RS</v>
          </cell>
          <cell r="C900">
            <v>7</v>
          </cell>
          <cell r="D900" t="str">
            <v>S</v>
          </cell>
          <cell r="E900" t="str">
            <v>DIPR12/2018</v>
          </cell>
          <cell r="F900">
            <v>117</v>
          </cell>
          <cell r="G900">
            <v>0</v>
          </cell>
          <cell r="H900">
            <v>1</v>
          </cell>
        </row>
        <row r="901">
          <cell r="A901" t="str">
            <v>ITABELA - BA</v>
          </cell>
          <cell r="B901" t="str">
            <v>BA</v>
          </cell>
          <cell r="C901">
            <v>8</v>
          </cell>
          <cell r="D901" t="str">
            <v>NE</v>
          </cell>
          <cell r="E901" t="str">
            <v>DIPR12/2018</v>
          </cell>
          <cell r="F901">
            <v>920</v>
          </cell>
          <cell r="G901">
            <v>2</v>
          </cell>
          <cell r="H901">
            <v>0</v>
          </cell>
        </row>
        <row r="902">
          <cell r="A902" t="str">
            <v>ITABERABA - BA</v>
          </cell>
          <cell r="B902" t="str">
            <v>BA</v>
          </cell>
          <cell r="C902">
            <v>5</v>
          </cell>
          <cell r="D902" t="str">
            <v>NE</v>
          </cell>
          <cell r="E902" t="str">
            <v>DRAA2015</v>
          </cell>
          <cell r="F902">
            <v>1418</v>
          </cell>
          <cell r="G902">
            <v>350</v>
          </cell>
          <cell r="H902">
            <v>92</v>
          </cell>
        </row>
        <row r="903">
          <cell r="A903" t="str">
            <v>ITABERAÍ - GO</v>
          </cell>
          <cell r="B903" t="str">
            <v>GO</v>
          </cell>
          <cell r="C903">
            <v>6</v>
          </cell>
          <cell r="D903" t="str">
            <v>CO</v>
          </cell>
          <cell r="E903" t="str">
            <v>DIPR12/2018</v>
          </cell>
          <cell r="F903">
            <v>704</v>
          </cell>
          <cell r="G903">
            <v>3</v>
          </cell>
          <cell r="H903">
            <v>0</v>
          </cell>
        </row>
        <row r="904">
          <cell r="A904" t="str">
            <v>ITABIRA - MG</v>
          </cell>
          <cell r="B904" t="str">
            <v>MG</v>
          </cell>
          <cell r="C904">
            <v>4</v>
          </cell>
          <cell r="D904" t="str">
            <v>SE</v>
          </cell>
          <cell r="E904" t="str">
            <v>DRAA2019</v>
          </cell>
          <cell r="F904">
            <v>2215</v>
          </cell>
          <cell r="G904">
            <v>536</v>
          </cell>
          <cell r="H904">
            <v>65</v>
          </cell>
        </row>
        <row r="905">
          <cell r="A905" t="str">
            <v>ITABORAÍ - RJ</v>
          </cell>
          <cell r="B905" t="str">
            <v>RJ</v>
          </cell>
          <cell r="C905">
            <v>3</v>
          </cell>
          <cell r="D905" t="str">
            <v>SE</v>
          </cell>
          <cell r="E905" t="str">
            <v>DIPR12/2018</v>
          </cell>
          <cell r="F905">
            <v>5206</v>
          </cell>
          <cell r="G905">
            <v>1343</v>
          </cell>
          <cell r="H905">
            <v>278</v>
          </cell>
        </row>
        <row r="906">
          <cell r="A906" t="str">
            <v>ITACARAMBI - MG</v>
          </cell>
          <cell r="B906" t="str">
            <v>MG</v>
          </cell>
          <cell r="C906">
            <v>6</v>
          </cell>
          <cell r="D906" t="str">
            <v>SE</v>
          </cell>
          <cell r="E906" t="str">
            <v>DIPR12/2018</v>
          </cell>
          <cell r="F906">
            <v>735</v>
          </cell>
          <cell r="G906">
            <v>167</v>
          </cell>
          <cell r="H906">
            <v>43</v>
          </cell>
        </row>
        <row r="907">
          <cell r="A907" t="str">
            <v>ITACOATIARA - AM</v>
          </cell>
          <cell r="B907" t="str">
            <v>AM</v>
          </cell>
          <cell r="C907">
            <v>4</v>
          </cell>
          <cell r="D907" t="str">
            <v>N</v>
          </cell>
          <cell r="E907" t="str">
            <v>DIPR12/2018</v>
          </cell>
          <cell r="F907">
            <v>2228</v>
          </cell>
          <cell r="G907">
            <v>5</v>
          </cell>
          <cell r="H907">
            <v>0</v>
          </cell>
        </row>
        <row r="908">
          <cell r="A908" t="str">
            <v>ITACURUBA - PE</v>
          </cell>
          <cell r="B908" t="str">
            <v>PE</v>
          </cell>
          <cell r="C908">
            <v>7</v>
          </cell>
          <cell r="D908" t="str">
            <v>NE</v>
          </cell>
          <cell r="E908" t="str">
            <v>DRAA2019</v>
          </cell>
          <cell r="F908">
            <v>265</v>
          </cell>
          <cell r="G908">
            <v>33</v>
          </cell>
          <cell r="H908">
            <v>0</v>
          </cell>
        </row>
        <row r="909">
          <cell r="A909" t="str">
            <v>ITAGUAÍ - RJ</v>
          </cell>
          <cell r="B909" t="str">
            <v>RJ</v>
          </cell>
          <cell r="C909">
            <v>3</v>
          </cell>
          <cell r="D909" t="str">
            <v>SE</v>
          </cell>
          <cell r="E909" t="str">
            <v>DIPR12/2018</v>
          </cell>
          <cell r="F909">
            <v>5219</v>
          </cell>
          <cell r="G909">
            <v>903</v>
          </cell>
          <cell r="H909">
            <v>233</v>
          </cell>
        </row>
        <row r="910">
          <cell r="A910" t="str">
            <v>ITAGUAJÉ - PR</v>
          </cell>
          <cell r="B910" t="str">
            <v>PR</v>
          </cell>
          <cell r="C910">
            <v>7</v>
          </cell>
          <cell r="D910" t="str">
            <v>S</v>
          </cell>
          <cell r="E910" t="str">
            <v>DRAA2019</v>
          </cell>
          <cell r="F910">
            <v>203</v>
          </cell>
          <cell r="G910">
            <v>57</v>
          </cell>
          <cell r="H910">
            <v>14</v>
          </cell>
        </row>
        <row r="911">
          <cell r="A911" t="str">
            <v>ITAGUARI - GO</v>
          </cell>
          <cell r="B911" t="str">
            <v>GO</v>
          </cell>
          <cell r="C911">
            <v>7</v>
          </cell>
          <cell r="D911" t="str">
            <v>CO</v>
          </cell>
          <cell r="E911" t="str">
            <v>DRAA2019</v>
          </cell>
          <cell r="F911">
            <v>150</v>
          </cell>
          <cell r="G911">
            <v>47</v>
          </cell>
          <cell r="H911">
            <v>11</v>
          </cell>
        </row>
        <row r="912">
          <cell r="A912" t="str">
            <v>ITAGUARU - GO</v>
          </cell>
          <cell r="B912" t="str">
            <v>GO</v>
          </cell>
          <cell r="C912">
            <v>7</v>
          </cell>
          <cell r="D912" t="str">
            <v>CO</v>
          </cell>
          <cell r="E912" t="str">
            <v>DRAA2019</v>
          </cell>
          <cell r="F912">
            <v>163</v>
          </cell>
          <cell r="G912">
            <v>78</v>
          </cell>
          <cell r="H912">
            <v>9</v>
          </cell>
        </row>
        <row r="913">
          <cell r="A913" t="str">
            <v>ITAÍ - SP</v>
          </cell>
          <cell r="B913" t="str">
            <v>SP</v>
          </cell>
          <cell r="C913">
            <v>6</v>
          </cell>
          <cell r="D913" t="str">
            <v>SE</v>
          </cell>
          <cell r="E913" t="str">
            <v>DRAA2019</v>
          </cell>
          <cell r="F913">
            <v>797</v>
          </cell>
          <cell r="G913">
            <v>113</v>
          </cell>
          <cell r="H913">
            <v>33</v>
          </cell>
        </row>
        <row r="914">
          <cell r="A914" t="str">
            <v>ITAÍBA - PE</v>
          </cell>
          <cell r="B914" t="str">
            <v>PE</v>
          </cell>
          <cell r="C914">
            <v>6</v>
          </cell>
          <cell r="D914" t="str">
            <v>NE</v>
          </cell>
          <cell r="E914" t="str">
            <v>DIPR12/2018</v>
          </cell>
          <cell r="F914">
            <v>718</v>
          </cell>
          <cell r="G914">
            <v>218</v>
          </cell>
          <cell r="H914">
            <v>46</v>
          </cell>
        </row>
        <row r="915">
          <cell r="A915" t="str">
            <v>ITAINÓPOLIS - PI</v>
          </cell>
          <cell r="B915" t="str">
            <v>PI</v>
          </cell>
          <cell r="C915">
            <v>7</v>
          </cell>
          <cell r="D915" t="str">
            <v>NE</v>
          </cell>
          <cell r="E915" t="str">
            <v>DIPR12/2018</v>
          </cell>
          <cell r="F915">
            <v>250</v>
          </cell>
          <cell r="G915">
            <v>49</v>
          </cell>
          <cell r="H915">
            <v>3</v>
          </cell>
        </row>
        <row r="916">
          <cell r="A916" t="str">
            <v>ITAIÓPOLIS - SC</v>
          </cell>
          <cell r="B916" t="str">
            <v>SC</v>
          </cell>
          <cell r="C916">
            <v>6</v>
          </cell>
          <cell r="D916" t="str">
            <v>S</v>
          </cell>
          <cell r="E916" t="str">
            <v>DRAA2019</v>
          </cell>
          <cell r="F916">
            <v>363</v>
          </cell>
          <cell r="G916">
            <v>137</v>
          </cell>
          <cell r="H916">
            <v>48</v>
          </cell>
        </row>
        <row r="917">
          <cell r="A917" t="str">
            <v>ITAIPAVA DO GRAJAÚ - MA</v>
          </cell>
          <cell r="B917" t="str">
            <v>MA</v>
          </cell>
          <cell r="C917">
            <v>8</v>
          </cell>
          <cell r="D917" t="str">
            <v>NE</v>
          </cell>
          <cell r="E917" t="str">
            <v/>
          </cell>
          <cell r="F917" t="str">
            <v/>
          </cell>
          <cell r="G917" t="str">
            <v/>
          </cell>
          <cell r="H917" t="str">
            <v/>
          </cell>
        </row>
        <row r="918">
          <cell r="A918" t="str">
            <v>ITAITINGA - CE</v>
          </cell>
          <cell r="B918" t="str">
            <v>CE</v>
          </cell>
          <cell r="C918">
            <v>5</v>
          </cell>
          <cell r="D918" t="str">
            <v>NE</v>
          </cell>
          <cell r="E918" t="str">
            <v>DIPR10/2018</v>
          </cell>
          <cell r="F918">
            <v>916</v>
          </cell>
          <cell r="G918">
            <v>135</v>
          </cell>
          <cell r="H918">
            <v>26</v>
          </cell>
        </row>
        <row r="919">
          <cell r="A919" t="str">
            <v>ITAJÁ - GO</v>
          </cell>
          <cell r="B919" t="str">
            <v>GO</v>
          </cell>
          <cell r="C919">
            <v>7</v>
          </cell>
          <cell r="D919" t="str">
            <v>CO</v>
          </cell>
          <cell r="E919" t="str">
            <v>DRAA2019</v>
          </cell>
          <cell r="F919">
            <v>237</v>
          </cell>
          <cell r="G919">
            <v>93</v>
          </cell>
          <cell r="H919">
            <v>14</v>
          </cell>
        </row>
        <row r="920">
          <cell r="A920" t="str">
            <v>ITAJAÍ - SC</v>
          </cell>
          <cell r="B920" t="str">
            <v>SC</v>
          </cell>
          <cell r="C920">
            <v>3</v>
          </cell>
          <cell r="D920" t="str">
            <v>S</v>
          </cell>
          <cell r="E920" t="str">
            <v>DRAA2019</v>
          </cell>
          <cell r="F920">
            <v>4869</v>
          </cell>
          <cell r="G920">
            <v>1177</v>
          </cell>
          <cell r="H920">
            <v>252</v>
          </cell>
        </row>
        <row r="921">
          <cell r="A921" t="str">
            <v>ITAJOBI - SP</v>
          </cell>
          <cell r="B921" t="str">
            <v>SP</v>
          </cell>
          <cell r="C921">
            <v>6</v>
          </cell>
          <cell r="D921" t="str">
            <v>SE</v>
          </cell>
          <cell r="E921" t="str">
            <v>DIPR10/2018</v>
          </cell>
          <cell r="F921">
            <v>576</v>
          </cell>
          <cell r="G921">
            <v>124</v>
          </cell>
          <cell r="H921">
            <v>0</v>
          </cell>
        </row>
        <row r="922">
          <cell r="A922" t="str">
            <v>ITALVA - RJ</v>
          </cell>
          <cell r="B922" t="str">
            <v>RJ</v>
          </cell>
          <cell r="C922">
            <v>6</v>
          </cell>
          <cell r="D922" t="str">
            <v>SE</v>
          </cell>
          <cell r="E922" t="str">
            <v>DRAA2019</v>
          </cell>
          <cell r="F922">
            <v>531</v>
          </cell>
          <cell r="G922">
            <v>212</v>
          </cell>
          <cell r="H922">
            <v>41</v>
          </cell>
        </row>
        <row r="923">
          <cell r="A923" t="str">
            <v>ITAMARANDIBA - MG</v>
          </cell>
          <cell r="B923" t="str">
            <v>MG</v>
          </cell>
          <cell r="C923">
            <v>5</v>
          </cell>
          <cell r="D923" t="str">
            <v>SE</v>
          </cell>
          <cell r="E923" t="str">
            <v>DRAA2019</v>
          </cell>
          <cell r="F923">
            <v>944</v>
          </cell>
          <cell r="G923">
            <v>173</v>
          </cell>
          <cell r="H923">
            <v>38</v>
          </cell>
        </row>
        <row r="924">
          <cell r="A924" t="str">
            <v>ITAMBÉ - PE</v>
          </cell>
          <cell r="B924" t="str">
            <v>PE</v>
          </cell>
          <cell r="C924">
            <v>8</v>
          </cell>
          <cell r="D924" t="str">
            <v>NE</v>
          </cell>
          <cell r="E924" t="str">
            <v>DRAA2019</v>
          </cell>
          <cell r="F924">
            <v>484</v>
          </cell>
          <cell r="G924">
            <v>241</v>
          </cell>
          <cell r="H924">
            <v>60</v>
          </cell>
        </row>
        <row r="925">
          <cell r="A925" t="str">
            <v>ITAMONTE - MG</v>
          </cell>
          <cell r="B925" t="str">
            <v>MG</v>
          </cell>
          <cell r="C925">
            <v>8</v>
          </cell>
          <cell r="D925" t="str">
            <v>SE</v>
          </cell>
          <cell r="E925" t="str">
            <v/>
          </cell>
          <cell r="F925" t="str">
            <v/>
          </cell>
          <cell r="G925" t="str">
            <v/>
          </cell>
          <cell r="H925" t="str">
            <v/>
          </cell>
        </row>
        <row r="926">
          <cell r="A926" t="str">
            <v>ITANHAÉM - SP</v>
          </cell>
          <cell r="B926" t="str">
            <v>SP</v>
          </cell>
          <cell r="C926">
            <v>4</v>
          </cell>
          <cell r="D926" t="str">
            <v>SE</v>
          </cell>
          <cell r="E926" t="str">
            <v>DRAA2019</v>
          </cell>
          <cell r="F926">
            <v>3465</v>
          </cell>
          <cell r="G926">
            <v>425</v>
          </cell>
          <cell r="H926">
            <v>100</v>
          </cell>
        </row>
        <row r="927">
          <cell r="A927" t="str">
            <v>ITAOCARA - RJ</v>
          </cell>
          <cell r="B927" t="str">
            <v>RJ</v>
          </cell>
          <cell r="C927">
            <v>6</v>
          </cell>
          <cell r="D927" t="str">
            <v>SE</v>
          </cell>
          <cell r="E927" t="str">
            <v>DIPR12/2018</v>
          </cell>
          <cell r="F927">
            <v>639</v>
          </cell>
          <cell r="G927">
            <v>0</v>
          </cell>
          <cell r="H927">
            <v>2</v>
          </cell>
        </row>
        <row r="928">
          <cell r="A928" t="str">
            <v>ITAPAGIPE - MG</v>
          </cell>
          <cell r="B928" t="str">
            <v>MG</v>
          </cell>
          <cell r="C928">
            <v>7</v>
          </cell>
          <cell r="D928" t="str">
            <v>SE</v>
          </cell>
          <cell r="E928" t="str">
            <v>DRAA2019</v>
          </cell>
          <cell r="F928">
            <v>325</v>
          </cell>
          <cell r="G928">
            <v>79</v>
          </cell>
          <cell r="H928">
            <v>23</v>
          </cell>
        </row>
        <row r="929">
          <cell r="A929" t="str">
            <v>ITAPAJÉ - CE</v>
          </cell>
          <cell r="B929" t="str">
            <v>CE</v>
          </cell>
          <cell r="C929">
            <v>5</v>
          </cell>
          <cell r="D929" t="str">
            <v>NE</v>
          </cell>
          <cell r="E929" t="str">
            <v>DIPR12/2018</v>
          </cell>
          <cell r="F929">
            <v>1228</v>
          </cell>
          <cell r="G929">
            <v>339</v>
          </cell>
          <cell r="H929">
            <v>59</v>
          </cell>
        </row>
        <row r="930">
          <cell r="A930" t="str">
            <v>ITAPECERICA DA SERRA - SP</v>
          </cell>
          <cell r="B930" t="str">
            <v>SP</v>
          </cell>
          <cell r="C930">
            <v>4</v>
          </cell>
          <cell r="D930" t="str">
            <v>SE</v>
          </cell>
          <cell r="E930" t="str">
            <v>DRAA2019</v>
          </cell>
          <cell r="F930">
            <v>2900</v>
          </cell>
          <cell r="G930">
            <v>50</v>
          </cell>
          <cell r="H930">
            <v>32</v>
          </cell>
        </row>
        <row r="931">
          <cell r="A931" t="str">
            <v>ITAPEMIRIM - ES</v>
          </cell>
          <cell r="B931" t="str">
            <v>ES</v>
          </cell>
          <cell r="C931">
            <v>5</v>
          </cell>
          <cell r="D931" t="str">
            <v>SE</v>
          </cell>
          <cell r="E931" t="str">
            <v>DIPR12/2018</v>
          </cell>
          <cell r="F931">
            <v>1378</v>
          </cell>
          <cell r="G931">
            <v>85</v>
          </cell>
          <cell r="H931">
            <v>15</v>
          </cell>
        </row>
        <row r="932">
          <cell r="A932" t="str">
            <v>ITAPERUNA - RJ</v>
          </cell>
          <cell r="B932" t="str">
            <v>RJ</v>
          </cell>
          <cell r="C932">
            <v>5</v>
          </cell>
          <cell r="D932" t="str">
            <v>SE</v>
          </cell>
          <cell r="E932" t="str">
            <v>DRAA2018</v>
          </cell>
          <cell r="F932">
            <v>944</v>
          </cell>
          <cell r="G932">
            <v>68</v>
          </cell>
          <cell r="H932">
            <v>48</v>
          </cell>
        </row>
        <row r="933">
          <cell r="A933" t="str">
            <v>ITAPETIM - PE</v>
          </cell>
          <cell r="B933" t="str">
            <v>PE</v>
          </cell>
          <cell r="C933">
            <v>7</v>
          </cell>
          <cell r="D933" t="str">
            <v>NE</v>
          </cell>
          <cell r="E933" t="str">
            <v>DRAA2019</v>
          </cell>
          <cell r="F933">
            <v>243</v>
          </cell>
          <cell r="G933">
            <v>182</v>
          </cell>
          <cell r="H933">
            <v>23</v>
          </cell>
        </row>
        <row r="934">
          <cell r="A934" t="str">
            <v>ITAPETININGA - SP</v>
          </cell>
          <cell r="B934" t="str">
            <v>SP</v>
          </cell>
          <cell r="C934">
            <v>4</v>
          </cell>
          <cell r="D934" t="str">
            <v>SE</v>
          </cell>
          <cell r="E934" t="str">
            <v>DIPR12/2018</v>
          </cell>
          <cell r="F934">
            <v>3594</v>
          </cell>
          <cell r="G934">
            <v>999</v>
          </cell>
          <cell r="H934">
            <v>248</v>
          </cell>
        </row>
        <row r="935">
          <cell r="A935" t="str">
            <v>ITAPEVA - MG</v>
          </cell>
          <cell r="B935" t="str">
            <v>MG</v>
          </cell>
          <cell r="C935">
            <v>7</v>
          </cell>
          <cell r="D935" t="str">
            <v>SE</v>
          </cell>
          <cell r="E935" t="str">
            <v>DRAA2019</v>
          </cell>
          <cell r="F935">
            <v>332</v>
          </cell>
          <cell r="G935">
            <v>73</v>
          </cell>
          <cell r="H935">
            <v>15</v>
          </cell>
        </row>
        <row r="936">
          <cell r="A936" t="str">
            <v>ITAPEVA - SP</v>
          </cell>
          <cell r="B936" t="str">
            <v>SP</v>
          </cell>
          <cell r="C936">
            <v>4</v>
          </cell>
          <cell r="D936" t="str">
            <v>SE</v>
          </cell>
          <cell r="E936" t="str">
            <v>DRAA2019</v>
          </cell>
          <cell r="F936">
            <v>3147</v>
          </cell>
          <cell r="G936">
            <v>164</v>
          </cell>
          <cell r="H936">
            <v>56</v>
          </cell>
        </row>
        <row r="937">
          <cell r="A937" t="str">
            <v>ITAPEVI - SP</v>
          </cell>
          <cell r="B937" t="str">
            <v>SP</v>
          </cell>
          <cell r="C937">
            <v>4</v>
          </cell>
          <cell r="D937" t="str">
            <v>SE</v>
          </cell>
          <cell r="E937" t="str">
            <v>DRAA2019</v>
          </cell>
          <cell r="F937">
            <v>4228</v>
          </cell>
          <cell r="G937">
            <v>693</v>
          </cell>
          <cell r="H937">
            <v>153</v>
          </cell>
        </row>
        <row r="938">
          <cell r="A938" t="str">
            <v>ITAPIPOCA - CE</v>
          </cell>
          <cell r="B938" t="str">
            <v>CE</v>
          </cell>
          <cell r="C938">
            <v>4</v>
          </cell>
          <cell r="D938" t="str">
            <v>NE</v>
          </cell>
          <cell r="E938" t="str">
            <v>DIPR12/2018</v>
          </cell>
          <cell r="F938">
            <v>3725</v>
          </cell>
          <cell r="G938">
            <v>370</v>
          </cell>
          <cell r="H938">
            <v>46</v>
          </cell>
        </row>
        <row r="939">
          <cell r="A939" t="str">
            <v>ITAPIRA - SP</v>
          </cell>
          <cell r="B939" t="str">
            <v>SP</v>
          </cell>
          <cell r="C939">
            <v>4</v>
          </cell>
          <cell r="D939" t="str">
            <v>SE</v>
          </cell>
          <cell r="E939" t="str">
            <v>DRAA2019</v>
          </cell>
          <cell r="F939">
            <v>2131</v>
          </cell>
          <cell r="G939">
            <v>613</v>
          </cell>
          <cell r="H939">
            <v>202</v>
          </cell>
        </row>
        <row r="940">
          <cell r="A940" t="str">
            <v>ITAPISSUMA - PE</v>
          </cell>
          <cell r="B940" t="str">
            <v>PE</v>
          </cell>
          <cell r="C940">
            <v>6</v>
          </cell>
          <cell r="D940" t="str">
            <v>NE</v>
          </cell>
          <cell r="E940" t="str">
            <v>DRAA2019</v>
          </cell>
          <cell r="F940">
            <v>679</v>
          </cell>
          <cell r="G940">
            <v>175</v>
          </cell>
          <cell r="H940">
            <v>92</v>
          </cell>
        </row>
        <row r="941">
          <cell r="A941" t="str">
            <v>ITAPIÚNA - CE</v>
          </cell>
          <cell r="B941" t="str">
            <v>CE</v>
          </cell>
          <cell r="C941">
            <v>8</v>
          </cell>
          <cell r="D941" t="str">
            <v>NE</v>
          </cell>
          <cell r="E941" t="str">
            <v>DRAA2017</v>
          </cell>
          <cell r="F941">
            <v>0</v>
          </cell>
          <cell r="G941">
            <v>159</v>
          </cell>
          <cell r="H941">
            <v>24</v>
          </cell>
        </row>
        <row r="942">
          <cell r="A942" t="str">
            <v>ITAPOÁ - SC</v>
          </cell>
          <cell r="B942" t="str">
            <v>SC</v>
          </cell>
          <cell r="C942">
            <v>6</v>
          </cell>
          <cell r="D942" t="str">
            <v>S</v>
          </cell>
          <cell r="E942" t="str">
            <v>DRAA2019</v>
          </cell>
          <cell r="F942">
            <v>551</v>
          </cell>
          <cell r="G942">
            <v>78</v>
          </cell>
          <cell r="H942">
            <v>21</v>
          </cell>
        </row>
        <row r="943">
          <cell r="A943" t="str">
            <v>ITAPORÃ - MS</v>
          </cell>
          <cell r="B943" t="str">
            <v>MS</v>
          </cell>
          <cell r="C943">
            <v>6</v>
          </cell>
          <cell r="D943" t="str">
            <v>CO</v>
          </cell>
          <cell r="E943" t="str">
            <v>DRAA2018</v>
          </cell>
          <cell r="F943">
            <v>617</v>
          </cell>
          <cell r="G943">
            <v>64</v>
          </cell>
          <cell r="H943">
            <v>17</v>
          </cell>
        </row>
        <row r="944">
          <cell r="A944" t="str">
            <v>ITAPURA - SP</v>
          </cell>
          <cell r="B944" t="str">
            <v>SP</v>
          </cell>
          <cell r="C944">
            <v>8</v>
          </cell>
          <cell r="D944" t="str">
            <v>SE</v>
          </cell>
          <cell r="E944" t="str">
            <v>DIPR04/2018</v>
          </cell>
          <cell r="F944">
            <v>274</v>
          </cell>
          <cell r="G944">
            <v>91</v>
          </cell>
          <cell r="H944">
            <v>26</v>
          </cell>
        </row>
        <row r="945">
          <cell r="A945" t="str">
            <v>ITAPURANGA - GO</v>
          </cell>
          <cell r="B945" t="str">
            <v>GO</v>
          </cell>
          <cell r="C945">
            <v>6</v>
          </cell>
          <cell r="D945" t="str">
            <v>CO</v>
          </cell>
          <cell r="E945" t="str">
            <v>DRAA2019</v>
          </cell>
          <cell r="F945">
            <v>627</v>
          </cell>
          <cell r="G945">
            <v>194</v>
          </cell>
          <cell r="H945">
            <v>40</v>
          </cell>
        </row>
        <row r="946">
          <cell r="A946" t="str">
            <v>ITAQUAQUECETUBA - SP</v>
          </cell>
          <cell r="B946" t="str">
            <v>SP</v>
          </cell>
          <cell r="C946">
            <v>3</v>
          </cell>
          <cell r="D946" t="str">
            <v>SE</v>
          </cell>
          <cell r="E946" t="str">
            <v>DRAA2019</v>
          </cell>
          <cell r="F946">
            <v>3978</v>
          </cell>
          <cell r="G946">
            <v>770</v>
          </cell>
          <cell r="H946">
            <v>230</v>
          </cell>
        </row>
        <row r="947">
          <cell r="A947" t="str">
            <v>ITAQUI - RS</v>
          </cell>
          <cell r="B947" t="str">
            <v>RS</v>
          </cell>
          <cell r="C947">
            <v>5</v>
          </cell>
          <cell r="D947" t="str">
            <v>S</v>
          </cell>
          <cell r="E947" t="str">
            <v>DRAA2019</v>
          </cell>
          <cell r="F947">
            <v>1109</v>
          </cell>
          <cell r="G947">
            <v>453</v>
          </cell>
          <cell r="H947">
            <v>104</v>
          </cell>
        </row>
        <row r="948">
          <cell r="A948" t="str">
            <v>ITAQUIRAÍ - MS</v>
          </cell>
          <cell r="B948" t="str">
            <v>MS</v>
          </cell>
          <cell r="C948">
            <v>6</v>
          </cell>
          <cell r="D948" t="str">
            <v>CO</v>
          </cell>
          <cell r="E948" t="str">
            <v>DRAA2019</v>
          </cell>
          <cell r="F948">
            <v>601</v>
          </cell>
          <cell r="G948">
            <v>32</v>
          </cell>
          <cell r="H948">
            <v>5</v>
          </cell>
        </row>
        <row r="949">
          <cell r="A949" t="str">
            <v>ITAQUITINGA - PE</v>
          </cell>
          <cell r="B949" t="str">
            <v>PE</v>
          </cell>
          <cell r="C949">
            <v>7</v>
          </cell>
          <cell r="D949" t="str">
            <v>NE</v>
          </cell>
          <cell r="E949" t="str">
            <v>DRAA2017</v>
          </cell>
          <cell r="F949">
            <v>263</v>
          </cell>
          <cell r="G949">
            <v>134</v>
          </cell>
          <cell r="H949">
            <v>24</v>
          </cell>
        </row>
        <row r="950">
          <cell r="A950" t="str">
            <v>ITAREMA - CE</v>
          </cell>
          <cell r="B950" t="str">
            <v>CE</v>
          </cell>
          <cell r="C950">
            <v>5</v>
          </cell>
          <cell r="D950" t="str">
            <v>NE</v>
          </cell>
          <cell r="E950" t="str">
            <v>DIPR12/2018</v>
          </cell>
          <cell r="F950">
            <v>1272</v>
          </cell>
          <cell r="G950">
            <v>146</v>
          </cell>
          <cell r="H950">
            <v>21</v>
          </cell>
        </row>
        <row r="951">
          <cell r="A951" t="str">
            <v>ITARUMÃ - GO</v>
          </cell>
          <cell r="B951" t="str">
            <v>GO</v>
          </cell>
          <cell r="C951">
            <v>7</v>
          </cell>
          <cell r="D951" t="str">
            <v>CO</v>
          </cell>
          <cell r="E951" t="str">
            <v>DRAA2019</v>
          </cell>
          <cell r="F951">
            <v>252</v>
          </cell>
          <cell r="G951">
            <v>79</v>
          </cell>
          <cell r="H951">
            <v>13</v>
          </cell>
        </row>
        <row r="952">
          <cell r="A952" t="str">
            <v>ITATIAIA - RJ</v>
          </cell>
          <cell r="B952" t="str">
            <v>RJ</v>
          </cell>
          <cell r="C952">
            <v>5</v>
          </cell>
          <cell r="D952" t="str">
            <v>SE</v>
          </cell>
          <cell r="E952" t="str">
            <v>DRAA2019</v>
          </cell>
          <cell r="F952">
            <v>1951</v>
          </cell>
          <cell r="G952">
            <v>214</v>
          </cell>
          <cell r="H952">
            <v>95</v>
          </cell>
        </row>
        <row r="953">
          <cell r="A953" t="str">
            <v>ITATIBA DO SUL - RS</v>
          </cell>
          <cell r="B953" t="str">
            <v>RS</v>
          </cell>
          <cell r="C953">
            <v>7</v>
          </cell>
          <cell r="D953" t="str">
            <v>S</v>
          </cell>
          <cell r="E953" t="str">
            <v>DRAA2019</v>
          </cell>
          <cell r="F953">
            <v>140</v>
          </cell>
          <cell r="G953">
            <v>45</v>
          </cell>
          <cell r="H953">
            <v>2</v>
          </cell>
        </row>
        <row r="954">
          <cell r="A954" t="str">
            <v>ITATINGA - SP</v>
          </cell>
          <cell r="B954" t="str">
            <v>SP</v>
          </cell>
          <cell r="C954">
            <v>6</v>
          </cell>
          <cell r="D954" t="str">
            <v>SE</v>
          </cell>
          <cell r="E954" t="str">
            <v>DRAA2019</v>
          </cell>
          <cell r="F954">
            <v>463</v>
          </cell>
          <cell r="G954">
            <v>67</v>
          </cell>
          <cell r="H954">
            <v>23</v>
          </cell>
        </row>
        <row r="955">
          <cell r="A955" t="str">
            <v>ITAÚ - RN</v>
          </cell>
          <cell r="B955" t="str">
            <v>RN</v>
          </cell>
          <cell r="C955">
            <v>7</v>
          </cell>
          <cell r="D955" t="str">
            <v>NE</v>
          </cell>
          <cell r="E955" t="str">
            <v>DRAA2019</v>
          </cell>
          <cell r="F955">
            <v>165</v>
          </cell>
          <cell r="G955">
            <v>19</v>
          </cell>
          <cell r="H955">
            <v>2</v>
          </cell>
        </row>
        <row r="956">
          <cell r="A956" t="str">
            <v>ITAÚBA - MT</v>
          </cell>
          <cell r="B956" t="str">
            <v>MT</v>
          </cell>
          <cell r="C956">
            <v>7</v>
          </cell>
          <cell r="D956" t="str">
            <v>CO</v>
          </cell>
          <cell r="E956" t="str">
            <v>DRAA2019</v>
          </cell>
          <cell r="F956">
            <v>197</v>
          </cell>
          <cell r="G956">
            <v>12</v>
          </cell>
          <cell r="H956">
            <v>5</v>
          </cell>
        </row>
        <row r="957">
          <cell r="A957" t="str">
            <v>ITAUÇU - GO</v>
          </cell>
          <cell r="B957" t="str">
            <v>GO</v>
          </cell>
          <cell r="C957">
            <v>7</v>
          </cell>
          <cell r="D957" t="str">
            <v>CO</v>
          </cell>
          <cell r="E957" t="str">
            <v>DRAA2019</v>
          </cell>
          <cell r="F957">
            <v>248</v>
          </cell>
          <cell r="G957">
            <v>119</v>
          </cell>
          <cell r="H957">
            <v>28</v>
          </cell>
        </row>
        <row r="958">
          <cell r="A958" t="str">
            <v>ITAÚNA - MG</v>
          </cell>
          <cell r="B958" t="str">
            <v>MG</v>
          </cell>
          <cell r="C958">
            <v>5</v>
          </cell>
          <cell r="D958" t="str">
            <v>SE</v>
          </cell>
          <cell r="E958" t="str">
            <v>DRAA2019</v>
          </cell>
          <cell r="F958">
            <v>1462</v>
          </cell>
          <cell r="G958">
            <v>356</v>
          </cell>
          <cell r="H958">
            <v>122</v>
          </cell>
        </row>
        <row r="959">
          <cell r="A959" t="str">
            <v>ITAÚNA DO SUL - PR</v>
          </cell>
          <cell r="B959" t="str">
            <v>PR</v>
          </cell>
          <cell r="C959">
            <v>8</v>
          </cell>
          <cell r="D959" t="str">
            <v>S</v>
          </cell>
          <cell r="E959" t="str">
            <v>DRAA2015</v>
          </cell>
          <cell r="F959">
            <v>176</v>
          </cell>
          <cell r="G959">
            <v>34</v>
          </cell>
          <cell r="H959">
            <v>2</v>
          </cell>
        </row>
        <row r="960">
          <cell r="A960" t="str">
            <v>ITIQUIRA - MT</v>
          </cell>
          <cell r="B960" t="str">
            <v>MT</v>
          </cell>
          <cell r="C960">
            <v>6</v>
          </cell>
          <cell r="D960" t="str">
            <v>CO</v>
          </cell>
          <cell r="E960" t="str">
            <v>DRAA2019</v>
          </cell>
          <cell r="F960">
            <v>598</v>
          </cell>
          <cell r="G960">
            <v>30</v>
          </cell>
          <cell r="H960">
            <v>11</v>
          </cell>
        </row>
        <row r="961">
          <cell r="A961" t="str">
            <v>ITU - SP</v>
          </cell>
          <cell r="B961" t="str">
            <v>SP</v>
          </cell>
          <cell r="C961">
            <v>4</v>
          </cell>
          <cell r="D961" t="str">
            <v>SE</v>
          </cell>
          <cell r="E961" t="str">
            <v>DIPR12/2018</v>
          </cell>
          <cell r="F961">
            <v>3870</v>
          </cell>
          <cell r="G961">
            <v>196</v>
          </cell>
          <cell r="H961">
            <v>57</v>
          </cell>
        </row>
        <row r="962">
          <cell r="A962" t="str">
            <v>ITUIUTABA - MG</v>
          </cell>
          <cell r="B962" t="str">
            <v>MG</v>
          </cell>
          <cell r="C962">
            <v>4</v>
          </cell>
          <cell r="D962" t="str">
            <v>SE</v>
          </cell>
          <cell r="E962" t="str">
            <v>DIPR12/2018</v>
          </cell>
          <cell r="F962">
            <v>1453</v>
          </cell>
          <cell r="G962">
            <v>837</v>
          </cell>
          <cell r="H962">
            <v>187</v>
          </cell>
        </row>
        <row r="963">
          <cell r="A963" t="str">
            <v>ITUMBIARA - GO</v>
          </cell>
          <cell r="B963" t="str">
            <v>GO</v>
          </cell>
          <cell r="C963">
            <v>4</v>
          </cell>
          <cell r="D963" t="str">
            <v>CO</v>
          </cell>
          <cell r="E963" t="str">
            <v>DRAA2018</v>
          </cell>
          <cell r="F963">
            <v>3434</v>
          </cell>
          <cell r="G963">
            <v>862</v>
          </cell>
          <cell r="H963">
            <v>232</v>
          </cell>
        </row>
        <row r="964">
          <cell r="A964" t="str">
            <v>ITUPEVA - SP</v>
          </cell>
          <cell r="B964" t="str">
            <v>SP</v>
          </cell>
          <cell r="C964">
            <v>8</v>
          </cell>
          <cell r="D964" t="str">
            <v>SE</v>
          </cell>
          <cell r="E964" t="str">
            <v>DRAA2019</v>
          </cell>
          <cell r="F964">
            <v>1373</v>
          </cell>
          <cell r="G964">
            <v>0</v>
          </cell>
          <cell r="H964">
            <v>0</v>
          </cell>
        </row>
        <row r="965">
          <cell r="A965" t="str">
            <v>ITUVERAVA - SP</v>
          </cell>
          <cell r="B965" t="str">
            <v>SP</v>
          </cell>
          <cell r="C965">
            <v>5</v>
          </cell>
          <cell r="D965" t="str">
            <v>SE</v>
          </cell>
          <cell r="E965" t="str">
            <v>DIPR12/2018</v>
          </cell>
          <cell r="F965">
            <v>1223</v>
          </cell>
          <cell r="G965">
            <v>329</v>
          </cell>
          <cell r="H965">
            <v>118</v>
          </cell>
        </row>
        <row r="966">
          <cell r="A966" t="str">
            <v>IVATUBA - PR</v>
          </cell>
          <cell r="B966" t="str">
            <v>PR</v>
          </cell>
          <cell r="C966">
            <v>7</v>
          </cell>
          <cell r="D966" t="str">
            <v>S</v>
          </cell>
          <cell r="E966" t="str">
            <v>DRAA2019</v>
          </cell>
          <cell r="F966">
            <v>180</v>
          </cell>
          <cell r="G966">
            <v>49</v>
          </cell>
          <cell r="H966">
            <v>9</v>
          </cell>
        </row>
        <row r="967">
          <cell r="A967" t="str">
            <v>IVINHEMA - MS</v>
          </cell>
          <cell r="B967" t="str">
            <v>MS</v>
          </cell>
          <cell r="C967">
            <v>5</v>
          </cell>
          <cell r="D967" t="str">
            <v>CO</v>
          </cell>
          <cell r="E967" t="str">
            <v>DRAA2019</v>
          </cell>
          <cell r="F967">
            <v>963</v>
          </cell>
          <cell r="G967">
            <v>148</v>
          </cell>
          <cell r="H967">
            <v>42</v>
          </cell>
        </row>
        <row r="968">
          <cell r="A968" t="str">
            <v>IVOLÂNDIA - GO</v>
          </cell>
          <cell r="B968" t="str">
            <v>GO</v>
          </cell>
          <cell r="C968">
            <v>7</v>
          </cell>
          <cell r="D968" t="str">
            <v>CO</v>
          </cell>
          <cell r="E968" t="str">
            <v>DRAA2019</v>
          </cell>
          <cell r="F968">
            <v>172</v>
          </cell>
          <cell r="G968">
            <v>33</v>
          </cell>
          <cell r="H968">
            <v>3</v>
          </cell>
        </row>
        <row r="969">
          <cell r="A969" t="str">
            <v>IVORÁ - RS</v>
          </cell>
          <cell r="B969" t="str">
            <v>RS</v>
          </cell>
          <cell r="C969">
            <v>7</v>
          </cell>
          <cell r="D969" t="str">
            <v>S</v>
          </cell>
          <cell r="E969" t="str">
            <v>DRAA2019</v>
          </cell>
          <cell r="F969">
            <v>89</v>
          </cell>
          <cell r="G969">
            <v>31</v>
          </cell>
          <cell r="H969">
            <v>1</v>
          </cell>
        </row>
        <row r="970">
          <cell r="A970" t="str">
            <v>IVOTI - RS</v>
          </cell>
          <cell r="B970" t="str">
            <v>RS</v>
          </cell>
          <cell r="C970">
            <v>6</v>
          </cell>
          <cell r="D970" t="str">
            <v>S</v>
          </cell>
          <cell r="E970" t="str">
            <v>DRAA2019</v>
          </cell>
          <cell r="F970">
            <v>661</v>
          </cell>
          <cell r="G970">
            <v>62</v>
          </cell>
          <cell r="H970">
            <v>12</v>
          </cell>
        </row>
        <row r="971">
          <cell r="A971" t="str">
            <v>JABOATÃO DOS GUARARAPES - PE</v>
          </cell>
          <cell r="B971" t="str">
            <v>PE</v>
          </cell>
          <cell r="C971">
            <v>3</v>
          </cell>
          <cell r="D971" t="str">
            <v>NE</v>
          </cell>
          <cell r="E971" t="str">
            <v>DRAA2019</v>
          </cell>
          <cell r="F971">
            <v>6878</v>
          </cell>
          <cell r="G971">
            <v>2542</v>
          </cell>
          <cell r="H971">
            <v>508</v>
          </cell>
        </row>
        <row r="972">
          <cell r="A972" t="str">
            <v>JABORANDI - SP</v>
          </cell>
          <cell r="B972" t="str">
            <v>SP</v>
          </cell>
          <cell r="C972">
            <v>7</v>
          </cell>
          <cell r="D972" t="str">
            <v>SE</v>
          </cell>
          <cell r="E972" t="str">
            <v>DRAA2019</v>
          </cell>
          <cell r="F972">
            <v>361</v>
          </cell>
          <cell r="G972">
            <v>74</v>
          </cell>
          <cell r="H972">
            <v>22</v>
          </cell>
        </row>
        <row r="973">
          <cell r="A973" t="str">
            <v>JABOTI - PR</v>
          </cell>
          <cell r="B973" t="str">
            <v>PR</v>
          </cell>
          <cell r="C973">
            <v>7</v>
          </cell>
          <cell r="D973" t="str">
            <v>S</v>
          </cell>
          <cell r="E973" t="str">
            <v>DRAA2019</v>
          </cell>
          <cell r="F973">
            <v>209</v>
          </cell>
          <cell r="G973">
            <v>63</v>
          </cell>
          <cell r="H973">
            <v>28</v>
          </cell>
        </row>
        <row r="974">
          <cell r="A974" t="str">
            <v>JABOTICABAL - SP</v>
          </cell>
          <cell r="B974" t="str">
            <v>SP</v>
          </cell>
          <cell r="C974">
            <v>4</v>
          </cell>
          <cell r="D974" t="str">
            <v>SE</v>
          </cell>
          <cell r="E974" t="str">
            <v>DRAA2019</v>
          </cell>
          <cell r="F974">
            <v>1661</v>
          </cell>
          <cell r="G974">
            <v>645</v>
          </cell>
          <cell r="H974">
            <v>247</v>
          </cell>
        </row>
        <row r="975">
          <cell r="A975" t="str">
            <v>JACARAÚ - PB</v>
          </cell>
          <cell r="B975" t="str">
            <v>PB</v>
          </cell>
          <cell r="C975">
            <v>6</v>
          </cell>
          <cell r="D975" t="str">
            <v>NE</v>
          </cell>
          <cell r="E975" t="str">
            <v>DRAA2018</v>
          </cell>
          <cell r="F975">
            <v>463</v>
          </cell>
          <cell r="G975">
            <v>90</v>
          </cell>
          <cell r="H975">
            <v>14</v>
          </cell>
        </row>
        <row r="976">
          <cell r="A976" t="str">
            <v>JACAREÍ - SP</v>
          </cell>
          <cell r="B976" t="str">
            <v>SP</v>
          </cell>
          <cell r="C976">
            <v>3</v>
          </cell>
          <cell r="D976" t="str">
            <v>SE</v>
          </cell>
          <cell r="E976" t="str">
            <v>DIPR12/2018</v>
          </cell>
          <cell r="F976">
            <v>4619</v>
          </cell>
          <cell r="G976">
            <v>1757</v>
          </cell>
          <cell r="H976">
            <v>390</v>
          </cell>
        </row>
        <row r="977">
          <cell r="A977" t="str">
            <v>JACIARA - MT</v>
          </cell>
          <cell r="B977" t="str">
            <v>MT</v>
          </cell>
          <cell r="C977">
            <v>6</v>
          </cell>
          <cell r="D977" t="str">
            <v>CO</v>
          </cell>
          <cell r="E977" t="str">
            <v>DRAA2019</v>
          </cell>
          <cell r="F977">
            <v>625</v>
          </cell>
          <cell r="G977">
            <v>121</v>
          </cell>
          <cell r="H977">
            <v>39</v>
          </cell>
        </row>
        <row r="978">
          <cell r="A978" t="str">
            <v>JACOBINA - BA</v>
          </cell>
          <cell r="B978" t="str">
            <v>BA</v>
          </cell>
          <cell r="C978">
            <v>4</v>
          </cell>
          <cell r="D978" t="str">
            <v>NE</v>
          </cell>
          <cell r="E978" t="str">
            <v>DRAA2018</v>
          </cell>
          <cell r="F978">
            <v>1929</v>
          </cell>
          <cell r="G978">
            <v>450</v>
          </cell>
          <cell r="H978">
            <v>89</v>
          </cell>
        </row>
        <row r="979">
          <cell r="A979" t="str">
            <v>JACUÍPE - AL</v>
          </cell>
          <cell r="B979" t="str">
            <v>AL</v>
          </cell>
          <cell r="C979">
            <v>8</v>
          </cell>
          <cell r="D979" t="str">
            <v>NE</v>
          </cell>
          <cell r="E979" t="str">
            <v>DIPR12/2018</v>
          </cell>
          <cell r="F979">
            <v>391</v>
          </cell>
          <cell r="G979">
            <v>0</v>
          </cell>
          <cell r="H979">
            <v>0</v>
          </cell>
        </row>
        <row r="980">
          <cell r="A980" t="str">
            <v>JACUTINGA - RS</v>
          </cell>
          <cell r="B980" t="str">
            <v>RS</v>
          </cell>
          <cell r="C980">
            <v>7</v>
          </cell>
          <cell r="D980" t="str">
            <v>S</v>
          </cell>
          <cell r="E980" t="str">
            <v>DRAA2019</v>
          </cell>
          <cell r="F980">
            <v>132</v>
          </cell>
          <cell r="G980">
            <v>30</v>
          </cell>
          <cell r="H980">
            <v>7</v>
          </cell>
        </row>
        <row r="981">
          <cell r="A981" t="str">
            <v>JAGUARÃO - RS</v>
          </cell>
          <cell r="B981" t="str">
            <v>RS</v>
          </cell>
          <cell r="C981">
            <v>6</v>
          </cell>
          <cell r="D981" t="str">
            <v>S</v>
          </cell>
          <cell r="E981" t="str">
            <v>DIPR12/2018</v>
          </cell>
          <cell r="F981">
            <v>676</v>
          </cell>
          <cell r="G981">
            <v>168</v>
          </cell>
          <cell r="H981">
            <v>22</v>
          </cell>
        </row>
        <row r="982">
          <cell r="A982" t="str">
            <v>JAGUARI - RS</v>
          </cell>
          <cell r="B982" t="str">
            <v>RS</v>
          </cell>
          <cell r="C982">
            <v>7</v>
          </cell>
          <cell r="D982" t="str">
            <v>S</v>
          </cell>
          <cell r="E982" t="str">
            <v>DRAA2019</v>
          </cell>
          <cell r="F982">
            <v>300</v>
          </cell>
          <cell r="G982">
            <v>134</v>
          </cell>
          <cell r="H982">
            <v>24</v>
          </cell>
        </row>
        <row r="983">
          <cell r="A983" t="str">
            <v>JAGUARIAÍVA - PR</v>
          </cell>
          <cell r="B983" t="str">
            <v>PR</v>
          </cell>
          <cell r="C983">
            <v>5</v>
          </cell>
          <cell r="D983" t="str">
            <v>S</v>
          </cell>
          <cell r="E983" t="str">
            <v>DRAA2019</v>
          </cell>
          <cell r="F983">
            <v>1236</v>
          </cell>
          <cell r="G983">
            <v>263</v>
          </cell>
          <cell r="H983">
            <v>94</v>
          </cell>
        </row>
        <row r="984">
          <cell r="A984" t="str">
            <v>JAGUARIÚNA - SP</v>
          </cell>
          <cell r="B984" t="str">
            <v>SP</v>
          </cell>
          <cell r="C984">
            <v>5</v>
          </cell>
          <cell r="D984" t="str">
            <v>SE</v>
          </cell>
          <cell r="E984" t="str">
            <v>DRAA2019</v>
          </cell>
          <cell r="F984">
            <v>1863</v>
          </cell>
          <cell r="G984">
            <v>20</v>
          </cell>
          <cell r="H984">
            <v>13</v>
          </cell>
        </row>
        <row r="985">
          <cell r="A985" t="str">
            <v>JAGUARUANA - CE</v>
          </cell>
          <cell r="B985" t="str">
            <v>CE</v>
          </cell>
          <cell r="C985">
            <v>5</v>
          </cell>
          <cell r="D985" t="str">
            <v>NE</v>
          </cell>
          <cell r="E985" t="str">
            <v>DRAA2017</v>
          </cell>
          <cell r="F985">
            <v>1041</v>
          </cell>
          <cell r="G985">
            <v>300</v>
          </cell>
          <cell r="H985">
            <v>62</v>
          </cell>
        </row>
        <row r="986">
          <cell r="A986" t="str">
            <v>JAICÓS - PI</v>
          </cell>
          <cell r="B986" t="str">
            <v>PI</v>
          </cell>
          <cell r="C986">
            <v>6</v>
          </cell>
          <cell r="D986" t="str">
            <v>NE</v>
          </cell>
          <cell r="E986" t="str">
            <v>DIPR12/2018</v>
          </cell>
          <cell r="F986">
            <v>341</v>
          </cell>
          <cell r="G986">
            <v>47</v>
          </cell>
          <cell r="H986">
            <v>2</v>
          </cell>
        </row>
        <row r="987">
          <cell r="A987" t="str">
            <v>JALES - SP</v>
          </cell>
          <cell r="B987" t="str">
            <v>SP</v>
          </cell>
          <cell r="C987">
            <v>5</v>
          </cell>
          <cell r="D987" t="str">
            <v>SE</v>
          </cell>
          <cell r="E987" t="str">
            <v>DRAA2019</v>
          </cell>
          <cell r="F987">
            <v>1101</v>
          </cell>
          <cell r="G987">
            <v>424</v>
          </cell>
          <cell r="H987">
            <v>130</v>
          </cell>
        </row>
        <row r="988">
          <cell r="A988" t="str">
            <v>JANAÚBA - MG</v>
          </cell>
          <cell r="B988" t="str">
            <v>MG</v>
          </cell>
          <cell r="C988">
            <v>5</v>
          </cell>
          <cell r="D988" t="str">
            <v>SE</v>
          </cell>
          <cell r="E988" t="str">
            <v>DRAA2019</v>
          </cell>
          <cell r="F988">
            <v>1409</v>
          </cell>
          <cell r="G988">
            <v>398</v>
          </cell>
          <cell r="H988">
            <v>72</v>
          </cell>
        </row>
        <row r="989">
          <cell r="A989" t="str">
            <v>JANDAIA - GO</v>
          </cell>
          <cell r="B989" t="str">
            <v>GO</v>
          </cell>
          <cell r="C989">
            <v>7</v>
          </cell>
          <cell r="D989" t="str">
            <v>CO</v>
          </cell>
          <cell r="E989" t="str">
            <v>DIPR12/2018</v>
          </cell>
          <cell r="F989">
            <v>320</v>
          </cell>
          <cell r="G989">
            <v>0</v>
          </cell>
          <cell r="H989">
            <v>0</v>
          </cell>
        </row>
        <row r="990">
          <cell r="A990" t="str">
            <v>JANDAIA DO SUL - PR</v>
          </cell>
          <cell r="B990" t="str">
            <v>PR</v>
          </cell>
          <cell r="C990">
            <v>6</v>
          </cell>
          <cell r="D990" t="str">
            <v>S</v>
          </cell>
          <cell r="E990" t="str">
            <v>DIPR12/2018</v>
          </cell>
          <cell r="F990">
            <v>509</v>
          </cell>
          <cell r="G990">
            <v>156</v>
          </cell>
          <cell r="H990">
            <v>51</v>
          </cell>
        </row>
        <row r="991">
          <cell r="A991" t="str">
            <v>JANDIRA - SP</v>
          </cell>
          <cell r="B991" t="str">
            <v>SP</v>
          </cell>
          <cell r="C991">
            <v>4</v>
          </cell>
          <cell r="D991" t="str">
            <v>SE</v>
          </cell>
          <cell r="E991" t="str">
            <v>DRAA2019</v>
          </cell>
          <cell r="F991">
            <v>2543</v>
          </cell>
          <cell r="G991">
            <v>377</v>
          </cell>
          <cell r="H991">
            <v>114</v>
          </cell>
        </row>
        <row r="992">
          <cell r="A992" t="str">
            <v>JANIÓPOLIS - PR</v>
          </cell>
          <cell r="B992" t="str">
            <v>PR</v>
          </cell>
          <cell r="C992">
            <v>7</v>
          </cell>
          <cell r="D992" t="str">
            <v>S</v>
          </cell>
          <cell r="E992" t="str">
            <v>DRAA2019</v>
          </cell>
          <cell r="F992">
            <v>206</v>
          </cell>
          <cell r="G992">
            <v>123</v>
          </cell>
          <cell r="H992">
            <v>23</v>
          </cell>
        </row>
        <row r="993">
          <cell r="A993" t="str">
            <v>JANUÁRIA - MG</v>
          </cell>
          <cell r="B993" t="str">
            <v>MG</v>
          </cell>
          <cell r="C993">
            <v>8</v>
          </cell>
          <cell r="D993" t="str">
            <v>SE</v>
          </cell>
          <cell r="E993" t="str">
            <v>DRAA2017</v>
          </cell>
          <cell r="F993">
            <v>1344</v>
          </cell>
          <cell r="G993">
            <v>108</v>
          </cell>
          <cell r="H993">
            <v>50</v>
          </cell>
        </row>
        <row r="994">
          <cell r="A994" t="str">
            <v>JAPARAÍBA - MG</v>
          </cell>
          <cell r="B994" t="str">
            <v>MG</v>
          </cell>
          <cell r="C994">
            <v>7</v>
          </cell>
          <cell r="D994" t="str">
            <v>SE</v>
          </cell>
          <cell r="E994" t="str">
            <v>DRAA2019</v>
          </cell>
          <cell r="F994">
            <v>187</v>
          </cell>
          <cell r="G994">
            <v>19</v>
          </cell>
          <cell r="H994">
            <v>2</v>
          </cell>
        </row>
        <row r="995">
          <cell r="A995" t="str">
            <v>JAPARATINGA - AL</v>
          </cell>
          <cell r="B995" t="str">
            <v>AL</v>
          </cell>
          <cell r="C995">
            <v>8</v>
          </cell>
          <cell r="D995" t="str">
            <v>NE</v>
          </cell>
          <cell r="E995" t="str">
            <v/>
          </cell>
          <cell r="F995" t="str">
            <v/>
          </cell>
          <cell r="G995" t="str">
            <v/>
          </cell>
          <cell r="H995" t="str">
            <v/>
          </cell>
        </row>
        <row r="996">
          <cell r="A996" t="str">
            <v>JAPERI - RJ</v>
          </cell>
          <cell r="B996" t="str">
            <v>RJ</v>
          </cell>
          <cell r="C996">
            <v>5</v>
          </cell>
          <cell r="D996" t="str">
            <v>SE</v>
          </cell>
          <cell r="E996" t="str">
            <v>DIPR12/2018</v>
          </cell>
          <cell r="F996">
            <v>1794</v>
          </cell>
          <cell r="G996">
            <v>195</v>
          </cell>
          <cell r="H996">
            <v>35</v>
          </cell>
        </row>
        <row r="997">
          <cell r="A997" t="str">
            <v>JAPONVAR - MG</v>
          </cell>
          <cell r="B997" t="str">
            <v>MG</v>
          </cell>
          <cell r="C997">
            <v>7</v>
          </cell>
          <cell r="D997" t="str">
            <v>SE</v>
          </cell>
          <cell r="E997" t="str">
            <v>DRAA2019</v>
          </cell>
          <cell r="F997">
            <v>327</v>
          </cell>
          <cell r="G997">
            <v>12</v>
          </cell>
          <cell r="H997">
            <v>1</v>
          </cell>
        </row>
        <row r="998">
          <cell r="A998" t="str">
            <v>JAPURÁ - PR</v>
          </cell>
          <cell r="B998" t="str">
            <v>PR</v>
          </cell>
          <cell r="C998">
            <v>7</v>
          </cell>
          <cell r="D998" t="str">
            <v>S</v>
          </cell>
          <cell r="E998" t="str">
            <v>DRAA2019</v>
          </cell>
          <cell r="F998">
            <v>275</v>
          </cell>
          <cell r="G998">
            <v>86</v>
          </cell>
          <cell r="H998">
            <v>0</v>
          </cell>
        </row>
        <row r="999">
          <cell r="A999" t="str">
            <v>JAQUIRANA - RS</v>
          </cell>
          <cell r="B999" t="str">
            <v>RS</v>
          </cell>
          <cell r="C999">
            <v>7</v>
          </cell>
          <cell r="D999" t="str">
            <v>S</v>
          </cell>
          <cell r="E999" t="str">
            <v>DRAA2019</v>
          </cell>
          <cell r="F999">
            <v>111</v>
          </cell>
          <cell r="G999">
            <v>41</v>
          </cell>
          <cell r="H999">
            <v>15</v>
          </cell>
        </row>
        <row r="1000">
          <cell r="A1000" t="str">
            <v>JARAGUÁ - GO</v>
          </cell>
          <cell r="B1000" t="str">
            <v>GO</v>
          </cell>
          <cell r="C1000">
            <v>5</v>
          </cell>
          <cell r="D1000" t="str">
            <v>CO</v>
          </cell>
          <cell r="E1000" t="str">
            <v>DRAA2019</v>
          </cell>
          <cell r="F1000">
            <v>911</v>
          </cell>
          <cell r="G1000">
            <v>302</v>
          </cell>
          <cell r="H1000">
            <v>84</v>
          </cell>
        </row>
        <row r="1001">
          <cell r="A1001" t="str">
            <v>JARAGUÁ DO SUL - SC</v>
          </cell>
          <cell r="B1001" t="str">
            <v>SC</v>
          </cell>
          <cell r="C1001">
            <v>4</v>
          </cell>
          <cell r="D1001" t="str">
            <v>S</v>
          </cell>
          <cell r="E1001" t="str">
            <v>DRAA2019</v>
          </cell>
          <cell r="F1001">
            <v>3265</v>
          </cell>
          <cell r="G1001">
            <v>858</v>
          </cell>
          <cell r="H1001">
            <v>175</v>
          </cell>
        </row>
        <row r="1002">
          <cell r="A1002" t="str">
            <v>JARAMATAIA - AL</v>
          </cell>
          <cell r="B1002" t="str">
            <v>AL</v>
          </cell>
          <cell r="C1002">
            <v>8</v>
          </cell>
          <cell r="D1002" t="str">
            <v>NE</v>
          </cell>
          <cell r="E1002" t="str">
            <v>DIPR12/2018</v>
          </cell>
          <cell r="F1002">
            <v>193</v>
          </cell>
          <cell r="G1002">
            <v>0</v>
          </cell>
          <cell r="H1002">
            <v>0</v>
          </cell>
        </row>
        <row r="1003">
          <cell r="A1003" t="str">
            <v>JARDIM - MS</v>
          </cell>
          <cell r="B1003" t="str">
            <v>MS</v>
          </cell>
          <cell r="C1003">
            <v>6</v>
          </cell>
          <cell r="D1003" t="str">
            <v>CO</v>
          </cell>
          <cell r="E1003" t="str">
            <v>DIPR12/2018</v>
          </cell>
          <cell r="F1003">
            <v>483</v>
          </cell>
          <cell r="G1003">
            <v>59</v>
          </cell>
          <cell r="H1003">
            <v>2</v>
          </cell>
        </row>
        <row r="1004">
          <cell r="A1004" t="str">
            <v>JARDIM OLINDA - PR</v>
          </cell>
          <cell r="B1004" t="str">
            <v>PR</v>
          </cell>
          <cell r="C1004">
            <v>7</v>
          </cell>
          <cell r="D1004" t="str">
            <v>S</v>
          </cell>
          <cell r="E1004" t="str">
            <v>DIPR12/2018</v>
          </cell>
          <cell r="F1004">
            <v>173</v>
          </cell>
          <cell r="G1004">
            <v>0</v>
          </cell>
          <cell r="H1004">
            <v>19</v>
          </cell>
        </row>
        <row r="1005">
          <cell r="A1005" t="str">
            <v>JARI - RS</v>
          </cell>
          <cell r="B1005" t="str">
            <v>RS</v>
          </cell>
          <cell r="C1005">
            <v>7</v>
          </cell>
          <cell r="D1005" t="str">
            <v>S</v>
          </cell>
          <cell r="E1005" t="str">
            <v>DIPR12/2018</v>
          </cell>
          <cell r="F1005">
            <v>179</v>
          </cell>
          <cell r="G1005">
            <v>0</v>
          </cell>
          <cell r="H1005">
            <v>0</v>
          </cell>
        </row>
        <row r="1006">
          <cell r="A1006" t="str">
            <v>JARU - RO</v>
          </cell>
          <cell r="B1006" t="str">
            <v>RO</v>
          </cell>
          <cell r="C1006">
            <v>5</v>
          </cell>
          <cell r="D1006" t="str">
            <v>N</v>
          </cell>
          <cell r="E1006" t="str">
            <v>DIPR12/2018</v>
          </cell>
          <cell r="F1006">
            <v>1014</v>
          </cell>
          <cell r="G1006">
            <v>159</v>
          </cell>
          <cell r="H1006">
            <v>72</v>
          </cell>
        </row>
        <row r="1007">
          <cell r="A1007" t="str">
            <v>JATAÍ - GO</v>
          </cell>
          <cell r="B1007" t="str">
            <v>GO</v>
          </cell>
          <cell r="C1007">
            <v>4</v>
          </cell>
          <cell r="D1007" t="str">
            <v>CO</v>
          </cell>
          <cell r="E1007" t="str">
            <v>DRAA2019</v>
          </cell>
          <cell r="F1007">
            <v>1834</v>
          </cell>
          <cell r="G1007">
            <v>815</v>
          </cell>
          <cell r="H1007">
            <v>171</v>
          </cell>
        </row>
        <row r="1008">
          <cell r="A1008" t="str">
            <v>JATAIZINHO - PR</v>
          </cell>
          <cell r="B1008" t="str">
            <v>PR</v>
          </cell>
          <cell r="C1008">
            <v>6</v>
          </cell>
          <cell r="D1008" t="str">
            <v>S</v>
          </cell>
          <cell r="E1008" t="str">
            <v>DIPR04/2018</v>
          </cell>
          <cell r="F1008">
            <v>458</v>
          </cell>
          <cell r="G1008">
            <v>8</v>
          </cell>
          <cell r="H1008">
            <v>0</v>
          </cell>
        </row>
        <row r="1009">
          <cell r="A1009" t="str">
            <v>JATAÚBA - PE</v>
          </cell>
          <cell r="B1009" t="str">
            <v>PE</v>
          </cell>
          <cell r="C1009">
            <v>6</v>
          </cell>
          <cell r="D1009" t="str">
            <v>NE</v>
          </cell>
          <cell r="E1009" t="str">
            <v>DIPR12/2018</v>
          </cell>
          <cell r="F1009">
            <v>390</v>
          </cell>
          <cell r="G1009">
            <v>104</v>
          </cell>
          <cell r="H1009">
            <v>30</v>
          </cell>
        </row>
        <row r="1010">
          <cell r="A1010" t="str">
            <v>JATEÍ - MS</v>
          </cell>
          <cell r="B1010" t="str">
            <v>MS</v>
          </cell>
          <cell r="C1010">
            <v>7</v>
          </cell>
          <cell r="D1010" t="str">
            <v>CO</v>
          </cell>
          <cell r="E1010" t="str">
            <v>DRAA2019</v>
          </cell>
          <cell r="F1010">
            <v>281</v>
          </cell>
          <cell r="G1010">
            <v>24</v>
          </cell>
          <cell r="H1010">
            <v>7</v>
          </cell>
        </row>
        <row r="1011">
          <cell r="A1011" t="str">
            <v>JAURU - MT</v>
          </cell>
          <cell r="B1011" t="str">
            <v>MT</v>
          </cell>
          <cell r="C1011">
            <v>7</v>
          </cell>
          <cell r="D1011" t="str">
            <v>CO</v>
          </cell>
          <cell r="E1011" t="str">
            <v>DRAA2019</v>
          </cell>
          <cell r="F1011">
            <v>254</v>
          </cell>
          <cell r="G1011">
            <v>64</v>
          </cell>
          <cell r="H1011">
            <v>23</v>
          </cell>
        </row>
        <row r="1012">
          <cell r="A1012" t="str">
            <v>JEQUERI - MG</v>
          </cell>
          <cell r="B1012" t="str">
            <v>MG</v>
          </cell>
          <cell r="C1012">
            <v>7</v>
          </cell>
          <cell r="D1012" t="str">
            <v>SE</v>
          </cell>
          <cell r="E1012" t="str">
            <v>DIPR12/2018</v>
          </cell>
          <cell r="F1012">
            <v>311</v>
          </cell>
          <cell r="G1012">
            <v>94</v>
          </cell>
          <cell r="H1012">
            <v>24</v>
          </cell>
        </row>
        <row r="1013">
          <cell r="A1013" t="str">
            <v>JEQUIÁ DA PRAIA - AL</v>
          </cell>
          <cell r="B1013" t="str">
            <v>AL</v>
          </cell>
          <cell r="C1013">
            <v>8</v>
          </cell>
          <cell r="D1013" t="str">
            <v>NE</v>
          </cell>
          <cell r="E1013" t="str">
            <v/>
          </cell>
          <cell r="F1013" t="str">
            <v/>
          </cell>
          <cell r="G1013" t="str">
            <v/>
          </cell>
          <cell r="H1013" t="str">
            <v/>
          </cell>
        </row>
        <row r="1014">
          <cell r="A1014" t="str">
            <v>JEQUIÉ - BA</v>
          </cell>
          <cell r="B1014" t="str">
            <v>BA</v>
          </cell>
          <cell r="C1014">
            <v>4</v>
          </cell>
          <cell r="D1014" t="str">
            <v>NE</v>
          </cell>
          <cell r="E1014" t="str">
            <v>DRAA2018</v>
          </cell>
          <cell r="F1014">
            <v>2224</v>
          </cell>
          <cell r="G1014">
            <v>841</v>
          </cell>
          <cell r="H1014">
            <v>0</v>
          </cell>
        </row>
        <row r="1015">
          <cell r="A1015" t="str">
            <v>JERÔNIMO MONTEIRO - ES</v>
          </cell>
          <cell r="B1015" t="str">
            <v>ES</v>
          </cell>
          <cell r="C1015">
            <v>7</v>
          </cell>
          <cell r="D1015" t="str">
            <v>SE</v>
          </cell>
          <cell r="E1015" t="str">
            <v>DIPR12/2018</v>
          </cell>
          <cell r="F1015">
            <v>330</v>
          </cell>
          <cell r="G1015">
            <v>62</v>
          </cell>
          <cell r="H1015">
            <v>25</v>
          </cell>
        </row>
        <row r="1016">
          <cell r="A1016" t="str">
            <v>JESÚPOLIS - GO</v>
          </cell>
          <cell r="B1016" t="str">
            <v>GO</v>
          </cell>
          <cell r="C1016">
            <v>7</v>
          </cell>
          <cell r="D1016" t="str">
            <v>CO</v>
          </cell>
          <cell r="E1016" t="str">
            <v>DRAA2019</v>
          </cell>
          <cell r="F1016">
            <v>127</v>
          </cell>
          <cell r="G1016">
            <v>27</v>
          </cell>
          <cell r="H1016">
            <v>7</v>
          </cell>
        </row>
        <row r="1017">
          <cell r="A1017" t="str">
            <v>JI-PARANÁ - RO</v>
          </cell>
          <cell r="B1017" t="str">
            <v>RO</v>
          </cell>
          <cell r="C1017">
            <v>4</v>
          </cell>
          <cell r="D1017" t="str">
            <v>N</v>
          </cell>
          <cell r="E1017" t="str">
            <v>DIPR12/2018</v>
          </cell>
          <cell r="F1017">
            <v>2222</v>
          </cell>
          <cell r="G1017">
            <v>292</v>
          </cell>
          <cell r="H1017">
            <v>98</v>
          </cell>
        </row>
        <row r="1018">
          <cell r="A1018" t="str">
            <v>JOAÇABA - SC</v>
          </cell>
          <cell r="B1018" t="str">
            <v>SC</v>
          </cell>
          <cell r="C1018">
            <v>5</v>
          </cell>
          <cell r="D1018" t="str">
            <v>S</v>
          </cell>
          <cell r="E1018" t="str">
            <v>DRAA2019</v>
          </cell>
          <cell r="F1018">
            <v>713</v>
          </cell>
          <cell r="G1018">
            <v>175</v>
          </cell>
          <cell r="H1018">
            <v>47</v>
          </cell>
        </row>
        <row r="1019">
          <cell r="A1019" t="str">
            <v>JOÃO ALFREDO - PE</v>
          </cell>
          <cell r="B1019" t="str">
            <v>PE</v>
          </cell>
          <cell r="C1019">
            <v>6</v>
          </cell>
          <cell r="D1019" t="str">
            <v>NE</v>
          </cell>
          <cell r="E1019" t="str">
            <v>DRAA2019</v>
          </cell>
          <cell r="F1019">
            <v>546</v>
          </cell>
          <cell r="G1019">
            <v>219</v>
          </cell>
          <cell r="H1019">
            <v>0</v>
          </cell>
        </row>
        <row r="1020">
          <cell r="A1020" t="str">
            <v>JOÃO NEIVA - ES</v>
          </cell>
          <cell r="B1020" t="str">
            <v>ES</v>
          </cell>
          <cell r="C1020">
            <v>7</v>
          </cell>
          <cell r="D1020" t="str">
            <v>SE</v>
          </cell>
          <cell r="E1020" t="str">
            <v>DRAA2019</v>
          </cell>
          <cell r="F1020">
            <v>196</v>
          </cell>
          <cell r="G1020">
            <v>158</v>
          </cell>
          <cell r="H1020">
            <v>33</v>
          </cell>
        </row>
        <row r="1021">
          <cell r="A1021" t="str">
            <v>JOÃO PESSOA - PB</v>
          </cell>
          <cell r="B1021" t="str">
            <v>PB</v>
          </cell>
          <cell r="C1021">
            <v>2</v>
          </cell>
          <cell r="D1021" t="str">
            <v>NE</v>
          </cell>
          <cell r="E1021" t="str">
            <v>DRAA2019</v>
          </cell>
          <cell r="F1021">
            <v>9714</v>
          </cell>
          <cell r="G1021">
            <v>0</v>
          </cell>
          <cell r="H1021">
            <v>0</v>
          </cell>
        </row>
        <row r="1022">
          <cell r="A1022" t="str">
            <v>JOÃO PINHEIRO - MG</v>
          </cell>
          <cell r="B1022" t="str">
            <v>MG</v>
          </cell>
          <cell r="C1022">
            <v>5</v>
          </cell>
          <cell r="D1022" t="str">
            <v>SE</v>
          </cell>
          <cell r="E1022" t="str">
            <v>DRAA2019</v>
          </cell>
          <cell r="F1022">
            <v>1072</v>
          </cell>
          <cell r="G1022">
            <v>244</v>
          </cell>
          <cell r="H1022">
            <v>87</v>
          </cell>
        </row>
        <row r="1023">
          <cell r="A1023" t="str">
            <v>JOÃO RAMALHO - SP</v>
          </cell>
          <cell r="B1023" t="str">
            <v>SP</v>
          </cell>
          <cell r="C1023">
            <v>7</v>
          </cell>
          <cell r="D1023" t="str">
            <v>SE</v>
          </cell>
          <cell r="E1023" t="str">
            <v>DRAA2019</v>
          </cell>
          <cell r="F1023">
            <v>191</v>
          </cell>
          <cell r="G1023">
            <v>36</v>
          </cell>
          <cell r="H1023">
            <v>12</v>
          </cell>
        </row>
        <row r="1024">
          <cell r="A1024" t="str">
            <v>JOAQUIM NABUCO - PE</v>
          </cell>
          <cell r="B1024" t="str">
            <v>PE</v>
          </cell>
          <cell r="C1024">
            <v>6</v>
          </cell>
          <cell r="D1024" t="str">
            <v>NE</v>
          </cell>
          <cell r="E1024" t="str">
            <v>DRAA2019</v>
          </cell>
          <cell r="F1024">
            <v>436</v>
          </cell>
          <cell r="G1024">
            <v>88</v>
          </cell>
          <cell r="H1024">
            <v>14</v>
          </cell>
        </row>
        <row r="1025">
          <cell r="A1025" t="str">
            <v>JOAQUIM PIRES - PI</v>
          </cell>
          <cell r="B1025" t="str">
            <v>PI</v>
          </cell>
          <cell r="C1025">
            <v>7</v>
          </cell>
          <cell r="D1025" t="str">
            <v>NE</v>
          </cell>
          <cell r="E1025" t="str">
            <v>DRAA2019</v>
          </cell>
          <cell r="F1025">
            <v>275</v>
          </cell>
          <cell r="G1025">
            <v>0</v>
          </cell>
          <cell r="H1025">
            <v>0</v>
          </cell>
        </row>
        <row r="1026">
          <cell r="A1026" t="str">
            <v>JÓIA - RS</v>
          </cell>
          <cell r="B1026" t="str">
            <v>RS</v>
          </cell>
          <cell r="C1026">
            <v>7</v>
          </cell>
          <cell r="D1026" t="str">
            <v>S</v>
          </cell>
          <cell r="E1026" t="str">
            <v>DRAA2019</v>
          </cell>
          <cell r="F1026">
            <v>261</v>
          </cell>
          <cell r="G1026">
            <v>92</v>
          </cell>
          <cell r="H1026">
            <v>9</v>
          </cell>
        </row>
        <row r="1027">
          <cell r="A1027" t="str">
            <v>JOINVILLE - SC</v>
          </cell>
          <cell r="B1027" t="str">
            <v>SC</v>
          </cell>
          <cell r="C1027">
            <v>3</v>
          </cell>
          <cell r="D1027" t="str">
            <v>S</v>
          </cell>
          <cell r="E1027" t="str">
            <v>DRAA2019</v>
          </cell>
          <cell r="F1027">
            <v>10450</v>
          </cell>
          <cell r="G1027">
            <v>3156</v>
          </cell>
          <cell r="H1027">
            <v>591</v>
          </cell>
        </row>
        <row r="1028">
          <cell r="A1028" t="str">
            <v>JOSÉ DE FREITAS - PI</v>
          </cell>
          <cell r="B1028" t="str">
            <v>PI</v>
          </cell>
          <cell r="C1028">
            <v>6</v>
          </cell>
          <cell r="D1028" t="str">
            <v>NE</v>
          </cell>
          <cell r="E1028" t="str">
            <v>DIPR12/2018</v>
          </cell>
          <cell r="F1028">
            <v>798</v>
          </cell>
          <cell r="G1028">
            <v>85</v>
          </cell>
          <cell r="H1028">
            <v>25</v>
          </cell>
        </row>
        <row r="1029">
          <cell r="A1029" t="str">
            <v>JOVIÂNIA - GO</v>
          </cell>
          <cell r="B1029" t="str">
            <v>GO</v>
          </cell>
          <cell r="C1029">
            <v>7</v>
          </cell>
          <cell r="D1029" t="str">
            <v>CO</v>
          </cell>
          <cell r="E1029" t="str">
            <v>DIPR12/2018</v>
          </cell>
          <cell r="F1029">
            <v>265</v>
          </cell>
          <cell r="G1029">
            <v>0</v>
          </cell>
          <cell r="H1029">
            <v>0</v>
          </cell>
        </row>
        <row r="1030">
          <cell r="A1030" t="str">
            <v>JUARA - MT</v>
          </cell>
          <cell r="B1030" t="str">
            <v>MT</v>
          </cell>
          <cell r="C1030">
            <v>6</v>
          </cell>
          <cell r="D1030" t="str">
            <v>CO</v>
          </cell>
          <cell r="E1030" t="str">
            <v>DRAA2019</v>
          </cell>
          <cell r="F1030">
            <v>917</v>
          </cell>
          <cell r="G1030">
            <v>117</v>
          </cell>
          <cell r="H1030">
            <v>21</v>
          </cell>
        </row>
        <row r="1031">
          <cell r="A1031" t="str">
            <v>JUATUBA - MG</v>
          </cell>
          <cell r="B1031" t="str">
            <v>MG</v>
          </cell>
          <cell r="C1031">
            <v>6</v>
          </cell>
          <cell r="D1031" t="str">
            <v>SE</v>
          </cell>
          <cell r="E1031" t="str">
            <v>DRAA2019</v>
          </cell>
          <cell r="F1031">
            <v>841</v>
          </cell>
          <cell r="G1031">
            <v>52</v>
          </cell>
          <cell r="H1031">
            <v>5</v>
          </cell>
        </row>
        <row r="1032">
          <cell r="A1032" t="str">
            <v>JUAZEIRINHO - PB</v>
          </cell>
          <cell r="B1032" t="str">
            <v>PB</v>
          </cell>
          <cell r="C1032">
            <v>8</v>
          </cell>
          <cell r="D1032" t="str">
            <v>NE</v>
          </cell>
          <cell r="E1032" t="str">
            <v>DRAA2019</v>
          </cell>
          <cell r="F1032">
            <v>762</v>
          </cell>
          <cell r="G1032">
            <v>117</v>
          </cell>
          <cell r="H1032">
            <v>19</v>
          </cell>
        </row>
        <row r="1033">
          <cell r="A1033" t="str">
            <v>JUAZEIRO - BA</v>
          </cell>
          <cell r="B1033" t="str">
            <v>BA</v>
          </cell>
          <cell r="C1033">
            <v>4</v>
          </cell>
          <cell r="D1033" t="str">
            <v>NE</v>
          </cell>
          <cell r="E1033" t="str">
            <v>DIPR12/2018</v>
          </cell>
          <cell r="F1033">
            <v>3228</v>
          </cell>
          <cell r="G1033">
            <v>546</v>
          </cell>
          <cell r="H1033">
            <v>62</v>
          </cell>
        </row>
        <row r="1034">
          <cell r="A1034" t="str">
            <v>JUAZEIRO DO NORTE - CE</v>
          </cell>
          <cell r="B1034" t="str">
            <v>CE</v>
          </cell>
          <cell r="C1034">
            <v>3</v>
          </cell>
          <cell r="D1034" t="str">
            <v>NE</v>
          </cell>
          <cell r="E1034" t="str">
            <v>DRAA2019</v>
          </cell>
          <cell r="F1034">
            <v>4309</v>
          </cell>
          <cell r="G1034">
            <v>956</v>
          </cell>
          <cell r="H1034">
            <v>106</v>
          </cell>
        </row>
        <row r="1035">
          <cell r="A1035" t="str">
            <v>JUAZEIRO DO PIAUÍ - PI</v>
          </cell>
          <cell r="B1035" t="str">
            <v>PI</v>
          </cell>
          <cell r="C1035">
            <v>7</v>
          </cell>
          <cell r="D1035" t="str">
            <v>NE</v>
          </cell>
          <cell r="E1035" t="str">
            <v>DIPR10/2018</v>
          </cell>
          <cell r="F1035">
            <v>181</v>
          </cell>
          <cell r="G1035">
            <v>12</v>
          </cell>
          <cell r="H1035">
            <v>0</v>
          </cell>
        </row>
        <row r="1036">
          <cell r="A1036" t="str">
            <v>JUCATI - PE</v>
          </cell>
          <cell r="B1036" t="str">
            <v>PE</v>
          </cell>
          <cell r="C1036">
            <v>7</v>
          </cell>
          <cell r="D1036" t="str">
            <v>NE</v>
          </cell>
          <cell r="E1036" t="str">
            <v>DRAA2019</v>
          </cell>
          <cell r="F1036">
            <v>207</v>
          </cell>
          <cell r="G1036">
            <v>61</v>
          </cell>
          <cell r="H1036">
            <v>15</v>
          </cell>
        </row>
        <row r="1037">
          <cell r="A1037" t="str">
            <v>JUCURUTU - RN</v>
          </cell>
          <cell r="B1037" t="str">
            <v>RN</v>
          </cell>
          <cell r="C1037">
            <v>6</v>
          </cell>
          <cell r="D1037" t="str">
            <v>NE</v>
          </cell>
          <cell r="E1037" t="str">
            <v>DRAA2019</v>
          </cell>
          <cell r="F1037">
            <v>691</v>
          </cell>
          <cell r="G1037">
            <v>43</v>
          </cell>
          <cell r="H1037">
            <v>0</v>
          </cell>
        </row>
        <row r="1038">
          <cell r="A1038" t="str">
            <v>JUÍNA - MT</v>
          </cell>
          <cell r="B1038" t="str">
            <v>MT</v>
          </cell>
          <cell r="C1038">
            <v>6</v>
          </cell>
          <cell r="D1038" t="str">
            <v>CO</v>
          </cell>
          <cell r="E1038" t="str">
            <v>DRAA2019</v>
          </cell>
          <cell r="F1038">
            <v>932</v>
          </cell>
          <cell r="G1038">
            <v>109</v>
          </cell>
          <cell r="H1038">
            <v>16</v>
          </cell>
        </row>
        <row r="1039">
          <cell r="A1039" t="str">
            <v>JUIZ DE FORA - MG</v>
          </cell>
          <cell r="B1039" t="str">
            <v>MG</v>
          </cell>
          <cell r="C1039">
            <v>3</v>
          </cell>
          <cell r="D1039" t="str">
            <v>SE</v>
          </cell>
          <cell r="E1039" t="str">
            <v>DIPR12/2018</v>
          </cell>
          <cell r="F1039">
            <v>6310</v>
          </cell>
          <cell r="G1039">
            <v>3398</v>
          </cell>
          <cell r="H1039">
            <v>723</v>
          </cell>
        </row>
        <row r="1040">
          <cell r="A1040" t="str">
            <v>JÚLIO DE CASTILHOS - RS</v>
          </cell>
          <cell r="B1040" t="str">
            <v>RS</v>
          </cell>
          <cell r="C1040">
            <v>6</v>
          </cell>
          <cell r="D1040" t="str">
            <v>S</v>
          </cell>
          <cell r="E1040" t="str">
            <v>DRAA2019</v>
          </cell>
          <cell r="F1040">
            <v>568</v>
          </cell>
          <cell r="G1040">
            <v>112</v>
          </cell>
          <cell r="H1040">
            <v>13</v>
          </cell>
        </row>
        <row r="1041">
          <cell r="A1041" t="str">
            <v>JÚLIO MESQUITA - SP</v>
          </cell>
          <cell r="B1041" t="str">
            <v>SP</v>
          </cell>
          <cell r="C1041">
            <v>7</v>
          </cell>
          <cell r="D1041" t="str">
            <v>SE</v>
          </cell>
          <cell r="E1041" t="str">
            <v>DRAA2018</v>
          </cell>
          <cell r="F1041">
            <v>282</v>
          </cell>
          <cell r="G1041">
            <v>47</v>
          </cell>
          <cell r="H1041">
            <v>23</v>
          </cell>
        </row>
        <row r="1042">
          <cell r="A1042" t="str">
            <v>JUMIRIM - SP</v>
          </cell>
          <cell r="B1042" t="str">
            <v>SP</v>
          </cell>
          <cell r="C1042">
            <v>7</v>
          </cell>
          <cell r="D1042" t="str">
            <v>SE</v>
          </cell>
          <cell r="E1042" t="str">
            <v>DRAA2019</v>
          </cell>
          <cell r="F1042">
            <v>178</v>
          </cell>
          <cell r="G1042">
            <v>24</v>
          </cell>
          <cell r="H1042">
            <v>11</v>
          </cell>
        </row>
        <row r="1043">
          <cell r="A1043" t="str">
            <v>JUNDIÁ - AL</v>
          </cell>
          <cell r="B1043" t="str">
            <v>AL</v>
          </cell>
          <cell r="C1043">
            <v>8</v>
          </cell>
          <cell r="D1043" t="str">
            <v>NE</v>
          </cell>
          <cell r="E1043" t="str">
            <v/>
          </cell>
          <cell r="F1043" t="str">
            <v/>
          </cell>
          <cell r="G1043" t="str">
            <v/>
          </cell>
          <cell r="H1043" t="str">
            <v/>
          </cell>
        </row>
        <row r="1044">
          <cell r="A1044" t="str">
            <v>JUNDIAÍ - SP</v>
          </cell>
          <cell r="B1044" t="str">
            <v>SP</v>
          </cell>
          <cell r="C1044">
            <v>3</v>
          </cell>
          <cell r="D1044" t="str">
            <v>SE</v>
          </cell>
          <cell r="E1044" t="str">
            <v>DRAA2019</v>
          </cell>
          <cell r="F1044">
            <v>7579</v>
          </cell>
          <cell r="G1044">
            <v>1921</v>
          </cell>
          <cell r="H1044">
            <v>395</v>
          </cell>
        </row>
        <row r="1045">
          <cell r="A1045" t="str">
            <v>JUNQUEIRO - AL</v>
          </cell>
          <cell r="B1045" t="str">
            <v>AL</v>
          </cell>
          <cell r="C1045">
            <v>8</v>
          </cell>
          <cell r="D1045" t="str">
            <v>NE</v>
          </cell>
          <cell r="E1045" t="str">
            <v>DIPR10/2018</v>
          </cell>
          <cell r="F1045">
            <v>713</v>
          </cell>
          <cell r="G1045">
            <v>1</v>
          </cell>
          <cell r="H1045">
            <v>0</v>
          </cell>
        </row>
        <row r="1046">
          <cell r="A1046" t="str">
            <v>JUPI - PE</v>
          </cell>
          <cell r="B1046" t="str">
            <v>PE</v>
          </cell>
          <cell r="C1046">
            <v>6</v>
          </cell>
          <cell r="D1046" t="str">
            <v>NE</v>
          </cell>
          <cell r="E1046" t="str">
            <v>DRAA2019</v>
          </cell>
          <cell r="F1046">
            <v>387</v>
          </cell>
          <cell r="G1046">
            <v>144</v>
          </cell>
          <cell r="H1046">
            <v>32</v>
          </cell>
        </row>
        <row r="1047">
          <cell r="A1047" t="str">
            <v>JURAMENTO - MG</v>
          </cell>
          <cell r="B1047" t="str">
            <v>MG</v>
          </cell>
          <cell r="C1047">
            <v>8</v>
          </cell>
          <cell r="D1047" t="str">
            <v>SE</v>
          </cell>
          <cell r="E1047" t="str">
            <v/>
          </cell>
          <cell r="F1047" t="str">
            <v/>
          </cell>
          <cell r="G1047" t="str">
            <v/>
          </cell>
          <cell r="H1047" t="str">
            <v/>
          </cell>
        </row>
        <row r="1048">
          <cell r="A1048" t="str">
            <v>JUREMA - PE</v>
          </cell>
          <cell r="B1048" t="str">
            <v>PE</v>
          </cell>
          <cell r="C1048">
            <v>7</v>
          </cell>
          <cell r="D1048" t="str">
            <v>NE</v>
          </cell>
          <cell r="E1048" t="str">
            <v>DRAA2019</v>
          </cell>
          <cell r="F1048">
            <v>264</v>
          </cell>
          <cell r="G1048">
            <v>126</v>
          </cell>
          <cell r="H1048">
            <v>42</v>
          </cell>
        </row>
        <row r="1049">
          <cell r="A1049" t="str">
            <v>JUREMA - PI</v>
          </cell>
          <cell r="B1049" t="str">
            <v>PI</v>
          </cell>
          <cell r="C1049">
            <v>7</v>
          </cell>
          <cell r="D1049" t="str">
            <v>NE</v>
          </cell>
          <cell r="E1049" t="str">
            <v>DIPR12/2018</v>
          </cell>
          <cell r="F1049">
            <v>139</v>
          </cell>
          <cell r="G1049">
            <v>22</v>
          </cell>
          <cell r="H1049">
            <v>2</v>
          </cell>
        </row>
        <row r="1050">
          <cell r="A1050" t="str">
            <v>JURU - PB</v>
          </cell>
          <cell r="B1050" t="str">
            <v>PB</v>
          </cell>
          <cell r="C1050">
            <v>7</v>
          </cell>
          <cell r="D1050" t="str">
            <v>NE</v>
          </cell>
          <cell r="E1050" t="str">
            <v>DRAA2019</v>
          </cell>
          <cell r="F1050">
            <v>345</v>
          </cell>
          <cell r="G1050">
            <v>60</v>
          </cell>
          <cell r="H1050">
            <v>7</v>
          </cell>
        </row>
        <row r="1051">
          <cell r="A1051" t="str">
            <v>JURUAIA - MG</v>
          </cell>
          <cell r="B1051" t="str">
            <v>MG</v>
          </cell>
          <cell r="C1051">
            <v>7</v>
          </cell>
          <cell r="D1051" t="str">
            <v>SE</v>
          </cell>
          <cell r="E1051" t="str">
            <v>DRAA2019</v>
          </cell>
          <cell r="F1051">
            <v>266</v>
          </cell>
          <cell r="G1051">
            <v>58</v>
          </cell>
          <cell r="H1051">
            <v>9</v>
          </cell>
        </row>
        <row r="1052">
          <cell r="A1052" t="str">
            <v>JURUENA - MT</v>
          </cell>
          <cell r="B1052" t="str">
            <v>MT</v>
          </cell>
          <cell r="C1052">
            <v>7</v>
          </cell>
          <cell r="D1052" t="str">
            <v>CO</v>
          </cell>
          <cell r="E1052" t="str">
            <v>DRAA2019</v>
          </cell>
          <cell r="F1052">
            <v>255</v>
          </cell>
          <cell r="G1052">
            <v>17</v>
          </cell>
          <cell r="H1052">
            <v>5</v>
          </cell>
        </row>
        <row r="1053">
          <cell r="A1053" t="str">
            <v>JUSSARA - GO</v>
          </cell>
          <cell r="B1053" t="str">
            <v>GO</v>
          </cell>
          <cell r="C1053">
            <v>6</v>
          </cell>
          <cell r="D1053" t="str">
            <v>CO</v>
          </cell>
          <cell r="E1053" t="str">
            <v>DIPR12/2018</v>
          </cell>
          <cell r="F1053">
            <v>567</v>
          </cell>
          <cell r="G1053">
            <v>176</v>
          </cell>
          <cell r="H1053">
            <v>48</v>
          </cell>
        </row>
        <row r="1054">
          <cell r="A1054" t="str">
            <v>JUSSARA - PR</v>
          </cell>
          <cell r="B1054" t="str">
            <v>PR</v>
          </cell>
          <cell r="C1054">
            <v>7</v>
          </cell>
          <cell r="D1054" t="str">
            <v>S</v>
          </cell>
          <cell r="E1054" t="str">
            <v>DRAA2019</v>
          </cell>
          <cell r="F1054">
            <v>251</v>
          </cell>
          <cell r="G1054">
            <v>76</v>
          </cell>
          <cell r="H1054">
            <v>13</v>
          </cell>
        </row>
        <row r="1055">
          <cell r="A1055" t="str">
            <v>LÁBREA - AM</v>
          </cell>
          <cell r="B1055" t="str">
            <v>AM</v>
          </cell>
          <cell r="C1055">
            <v>8</v>
          </cell>
          <cell r="D1055" t="str">
            <v>N</v>
          </cell>
          <cell r="E1055" t="str">
            <v/>
          </cell>
          <cell r="F1055" t="str">
            <v/>
          </cell>
          <cell r="G1055" t="str">
            <v/>
          </cell>
          <cell r="H1055" t="str">
            <v/>
          </cell>
        </row>
        <row r="1056">
          <cell r="A1056" t="str">
            <v>LADÁRIO - MS</v>
          </cell>
          <cell r="B1056" t="str">
            <v>MS</v>
          </cell>
          <cell r="C1056">
            <v>6</v>
          </cell>
          <cell r="D1056" t="str">
            <v>CO</v>
          </cell>
          <cell r="E1056" t="str">
            <v>DRAA2018</v>
          </cell>
          <cell r="F1056">
            <v>822</v>
          </cell>
          <cell r="G1056">
            <v>14</v>
          </cell>
          <cell r="H1056">
            <v>0</v>
          </cell>
        </row>
        <row r="1057">
          <cell r="A1057" t="str">
            <v>LAGES - SC</v>
          </cell>
          <cell r="B1057" t="str">
            <v>SC</v>
          </cell>
          <cell r="C1057">
            <v>4</v>
          </cell>
          <cell r="D1057" t="str">
            <v>S</v>
          </cell>
          <cell r="E1057" t="str">
            <v>DRAA2019</v>
          </cell>
          <cell r="F1057">
            <v>3148</v>
          </cell>
          <cell r="G1057">
            <v>832</v>
          </cell>
          <cell r="H1057">
            <v>268</v>
          </cell>
        </row>
        <row r="1058">
          <cell r="A1058" t="str">
            <v>LAGOA ALEGRE - PI</v>
          </cell>
          <cell r="B1058" t="str">
            <v>PI</v>
          </cell>
          <cell r="C1058">
            <v>8</v>
          </cell>
          <cell r="D1058" t="str">
            <v>NE</v>
          </cell>
          <cell r="E1058" t="str">
            <v>DIPR08/2018</v>
          </cell>
          <cell r="F1058">
            <v>282</v>
          </cell>
          <cell r="G1058">
            <v>64</v>
          </cell>
          <cell r="H1058">
            <v>7</v>
          </cell>
        </row>
        <row r="1059">
          <cell r="A1059" t="str">
            <v>LAGOA DA CANOA - AL</v>
          </cell>
          <cell r="B1059" t="str">
            <v>AL</v>
          </cell>
          <cell r="C1059">
            <v>6</v>
          </cell>
          <cell r="D1059" t="str">
            <v>NE</v>
          </cell>
          <cell r="E1059" t="str">
            <v>DIPR12/2018</v>
          </cell>
          <cell r="F1059">
            <v>604</v>
          </cell>
          <cell r="G1059">
            <v>190</v>
          </cell>
          <cell r="H1059">
            <v>0</v>
          </cell>
        </row>
        <row r="1060">
          <cell r="A1060" t="str">
            <v>LAGOA DE SÃO FRANCISCO - PI</v>
          </cell>
          <cell r="B1060" t="str">
            <v>PI</v>
          </cell>
          <cell r="C1060">
            <v>7</v>
          </cell>
          <cell r="D1060" t="str">
            <v>NE</v>
          </cell>
          <cell r="E1060" t="str">
            <v>DIPR06/2018</v>
          </cell>
          <cell r="F1060">
            <v>335</v>
          </cell>
          <cell r="G1060">
            <v>19</v>
          </cell>
          <cell r="H1060">
            <v>0</v>
          </cell>
        </row>
        <row r="1061">
          <cell r="A1061" t="str">
            <v>LAGOA DO CARRO - PE</v>
          </cell>
          <cell r="B1061" t="str">
            <v>PE</v>
          </cell>
          <cell r="C1061">
            <v>6</v>
          </cell>
          <cell r="D1061" t="str">
            <v>NE</v>
          </cell>
          <cell r="E1061" t="str">
            <v>DRAA2019</v>
          </cell>
          <cell r="F1061">
            <v>424</v>
          </cell>
          <cell r="G1061">
            <v>105</v>
          </cell>
          <cell r="H1061">
            <v>30</v>
          </cell>
        </row>
        <row r="1062">
          <cell r="A1062" t="str">
            <v>LAGOA DO OURO - PE</v>
          </cell>
          <cell r="B1062" t="str">
            <v>PE</v>
          </cell>
          <cell r="C1062">
            <v>6</v>
          </cell>
          <cell r="D1062" t="str">
            <v>NE</v>
          </cell>
          <cell r="E1062" t="str">
            <v>DIPR12/2018</v>
          </cell>
          <cell r="F1062">
            <v>415</v>
          </cell>
          <cell r="G1062">
            <v>171</v>
          </cell>
          <cell r="H1062">
            <v>33</v>
          </cell>
        </row>
        <row r="1063">
          <cell r="A1063" t="str">
            <v>LAGOA DOS TRÊS CANTOS - RS</v>
          </cell>
          <cell r="B1063" t="str">
            <v>RS</v>
          </cell>
          <cell r="C1063">
            <v>7</v>
          </cell>
          <cell r="D1063" t="str">
            <v>S</v>
          </cell>
          <cell r="E1063" t="str">
            <v>DRAA2019</v>
          </cell>
          <cell r="F1063">
            <v>119</v>
          </cell>
          <cell r="G1063">
            <v>8</v>
          </cell>
          <cell r="H1063">
            <v>5</v>
          </cell>
        </row>
        <row r="1064">
          <cell r="A1064" t="str">
            <v>LAGOA FORMOSA - MG</v>
          </cell>
          <cell r="B1064" t="str">
            <v>MG</v>
          </cell>
          <cell r="C1064">
            <v>7</v>
          </cell>
          <cell r="D1064" t="str">
            <v>SE</v>
          </cell>
          <cell r="E1064" t="str">
            <v>DRAA2019</v>
          </cell>
          <cell r="F1064">
            <v>345</v>
          </cell>
          <cell r="G1064">
            <v>148</v>
          </cell>
          <cell r="H1064">
            <v>34</v>
          </cell>
        </row>
        <row r="1065">
          <cell r="A1065" t="str">
            <v>LAGOA GRANDE - PE</v>
          </cell>
          <cell r="B1065" t="str">
            <v>PE</v>
          </cell>
          <cell r="C1065">
            <v>6</v>
          </cell>
          <cell r="D1065" t="str">
            <v>NE</v>
          </cell>
          <cell r="E1065" t="str">
            <v>DRAA2019</v>
          </cell>
          <cell r="F1065">
            <v>633</v>
          </cell>
          <cell r="G1065">
            <v>104</v>
          </cell>
          <cell r="H1065">
            <v>33</v>
          </cell>
        </row>
        <row r="1066">
          <cell r="A1066" t="str">
            <v>LAGOA SECA - PB</v>
          </cell>
          <cell r="B1066" t="str">
            <v>PB</v>
          </cell>
          <cell r="C1066">
            <v>5</v>
          </cell>
          <cell r="D1066" t="str">
            <v>NE</v>
          </cell>
          <cell r="E1066" t="str">
            <v>DRAA2019</v>
          </cell>
          <cell r="F1066">
            <v>806</v>
          </cell>
          <cell r="G1066">
            <v>250</v>
          </cell>
          <cell r="H1066">
            <v>44</v>
          </cell>
        </row>
        <row r="1067">
          <cell r="A1067" t="str">
            <v>LAGOA VERMELHA - RS</v>
          </cell>
          <cell r="B1067" t="str">
            <v>RS</v>
          </cell>
          <cell r="C1067">
            <v>6</v>
          </cell>
          <cell r="D1067" t="str">
            <v>S</v>
          </cell>
          <cell r="E1067" t="str">
            <v>DRAA2019</v>
          </cell>
          <cell r="F1067">
            <v>524</v>
          </cell>
          <cell r="G1067">
            <v>186</v>
          </cell>
          <cell r="H1067">
            <v>55</v>
          </cell>
        </row>
        <row r="1068">
          <cell r="A1068" t="str">
            <v>LAGOÃO - RS</v>
          </cell>
          <cell r="B1068" t="str">
            <v>RS</v>
          </cell>
          <cell r="C1068">
            <v>7</v>
          </cell>
          <cell r="D1068" t="str">
            <v>S</v>
          </cell>
          <cell r="E1068" t="str">
            <v>DRAA2019</v>
          </cell>
          <cell r="F1068">
            <v>227</v>
          </cell>
          <cell r="G1068">
            <v>60</v>
          </cell>
          <cell r="H1068">
            <v>12</v>
          </cell>
        </row>
        <row r="1069">
          <cell r="A1069" t="str">
            <v>LAJE DO MURIAÉ - RJ</v>
          </cell>
          <cell r="B1069" t="str">
            <v>RJ</v>
          </cell>
          <cell r="C1069">
            <v>6</v>
          </cell>
          <cell r="D1069" t="str">
            <v>SE</v>
          </cell>
          <cell r="E1069" t="str">
            <v>DIPR12/2018</v>
          </cell>
          <cell r="F1069">
            <v>548</v>
          </cell>
          <cell r="G1069">
            <v>27</v>
          </cell>
          <cell r="H1069">
            <v>4</v>
          </cell>
        </row>
        <row r="1070">
          <cell r="A1070" t="str">
            <v>LAJEADO - RS</v>
          </cell>
          <cell r="B1070" t="str">
            <v>RS</v>
          </cell>
          <cell r="C1070">
            <v>8</v>
          </cell>
          <cell r="D1070" t="str">
            <v>S</v>
          </cell>
          <cell r="E1070" t="str">
            <v>DRAA2019</v>
          </cell>
          <cell r="F1070">
            <v>1595</v>
          </cell>
          <cell r="G1070">
            <v>3</v>
          </cell>
          <cell r="H1070">
            <v>1</v>
          </cell>
        </row>
        <row r="1071">
          <cell r="A1071" t="str">
            <v>LAJEDO - PE</v>
          </cell>
          <cell r="B1071" t="str">
            <v>PE</v>
          </cell>
          <cell r="C1071">
            <v>6</v>
          </cell>
          <cell r="D1071" t="str">
            <v>NE</v>
          </cell>
          <cell r="E1071" t="str">
            <v>DIPR12/2018</v>
          </cell>
          <cell r="F1071">
            <v>960</v>
          </cell>
          <cell r="G1071">
            <v>0</v>
          </cell>
          <cell r="H1071">
            <v>0</v>
          </cell>
        </row>
        <row r="1072">
          <cell r="A1072" t="str">
            <v>LAJES - RN</v>
          </cell>
          <cell r="B1072" t="str">
            <v>RN</v>
          </cell>
          <cell r="C1072">
            <v>8</v>
          </cell>
          <cell r="D1072" t="str">
            <v>NE</v>
          </cell>
          <cell r="E1072" t="str">
            <v>DIPR10/2018</v>
          </cell>
          <cell r="F1072">
            <v>329</v>
          </cell>
          <cell r="G1072">
            <v>0</v>
          </cell>
          <cell r="H1072">
            <v>0</v>
          </cell>
        </row>
        <row r="1073">
          <cell r="A1073" t="str">
            <v>LAJES PINTADAS - RN</v>
          </cell>
          <cell r="B1073" t="str">
            <v>RN</v>
          </cell>
          <cell r="C1073">
            <v>7</v>
          </cell>
          <cell r="D1073" t="str">
            <v>NE</v>
          </cell>
          <cell r="E1073" t="str">
            <v>DRAA2019</v>
          </cell>
          <cell r="F1073">
            <v>234</v>
          </cell>
          <cell r="G1073">
            <v>37</v>
          </cell>
          <cell r="H1073">
            <v>2</v>
          </cell>
        </row>
        <row r="1074">
          <cell r="A1074" t="str">
            <v>LAMBARI - MG</v>
          </cell>
          <cell r="B1074" t="str">
            <v>MG</v>
          </cell>
          <cell r="C1074">
            <v>6</v>
          </cell>
          <cell r="D1074" t="str">
            <v>SE</v>
          </cell>
          <cell r="E1074" t="str">
            <v>DIPR12/2018</v>
          </cell>
          <cell r="F1074">
            <v>221</v>
          </cell>
          <cell r="G1074">
            <v>126</v>
          </cell>
          <cell r="H1074">
            <v>17</v>
          </cell>
        </row>
        <row r="1075">
          <cell r="A1075" t="str">
            <v>LAMBARI D'OESTE - MT</v>
          </cell>
          <cell r="B1075" t="str">
            <v>MT</v>
          </cell>
          <cell r="C1075">
            <v>7</v>
          </cell>
          <cell r="D1075" t="str">
            <v>CO</v>
          </cell>
          <cell r="E1075" t="str">
            <v>DIPR12/2018</v>
          </cell>
          <cell r="F1075">
            <v>167</v>
          </cell>
          <cell r="G1075">
            <v>19</v>
          </cell>
          <cell r="H1075">
            <v>3</v>
          </cell>
        </row>
        <row r="1076">
          <cell r="A1076" t="str">
            <v>LANDRI SALES - PI</v>
          </cell>
          <cell r="B1076" t="str">
            <v>PI</v>
          </cell>
          <cell r="C1076">
            <v>7</v>
          </cell>
          <cell r="D1076" t="str">
            <v>NE</v>
          </cell>
          <cell r="E1076" t="str">
            <v>DIPR06/2018</v>
          </cell>
          <cell r="F1076">
            <v>171</v>
          </cell>
          <cell r="G1076">
            <v>34</v>
          </cell>
          <cell r="H1076">
            <v>1</v>
          </cell>
        </row>
        <row r="1077">
          <cell r="A1077" t="str">
            <v>LAPA - PR</v>
          </cell>
          <cell r="B1077" t="str">
            <v>PR</v>
          </cell>
          <cell r="C1077">
            <v>5</v>
          </cell>
          <cell r="D1077" t="str">
            <v>S</v>
          </cell>
          <cell r="E1077" t="str">
            <v>DRAA2019</v>
          </cell>
          <cell r="F1077">
            <v>1347</v>
          </cell>
          <cell r="G1077">
            <v>384</v>
          </cell>
          <cell r="H1077">
            <v>84</v>
          </cell>
        </row>
        <row r="1078">
          <cell r="A1078" t="str">
            <v>LARANJAL - PR</v>
          </cell>
          <cell r="B1078" t="str">
            <v>PR</v>
          </cell>
          <cell r="C1078">
            <v>7</v>
          </cell>
          <cell r="D1078" t="str">
            <v>S</v>
          </cell>
          <cell r="E1078" t="str">
            <v>DRAA2019</v>
          </cell>
          <cell r="F1078">
            <v>239</v>
          </cell>
          <cell r="G1078">
            <v>26</v>
          </cell>
          <cell r="H1078">
            <v>9</v>
          </cell>
        </row>
        <row r="1079">
          <cell r="A1079" t="str">
            <v>LARANJEIRAS DO SUL - PR</v>
          </cell>
          <cell r="B1079" t="str">
            <v>PR</v>
          </cell>
          <cell r="C1079">
            <v>5</v>
          </cell>
          <cell r="D1079" t="str">
            <v>S</v>
          </cell>
          <cell r="E1079" t="str">
            <v>DRAA2019</v>
          </cell>
          <cell r="F1079">
            <v>855</v>
          </cell>
          <cell r="G1079">
            <v>241</v>
          </cell>
          <cell r="H1079">
            <v>61</v>
          </cell>
        </row>
        <row r="1080">
          <cell r="A1080" t="str">
            <v>LAVÍNIA - SP</v>
          </cell>
          <cell r="B1080" t="str">
            <v>SP</v>
          </cell>
          <cell r="C1080">
            <v>7</v>
          </cell>
          <cell r="D1080" t="str">
            <v>SE</v>
          </cell>
          <cell r="E1080" t="str">
            <v>DRAA2019</v>
          </cell>
          <cell r="F1080">
            <v>346</v>
          </cell>
          <cell r="G1080">
            <v>80</v>
          </cell>
          <cell r="H1080">
            <v>33</v>
          </cell>
        </row>
        <row r="1081">
          <cell r="A1081" t="str">
            <v>LAVRAS - MG</v>
          </cell>
          <cell r="B1081" t="str">
            <v>MG</v>
          </cell>
          <cell r="C1081">
            <v>4</v>
          </cell>
          <cell r="D1081" t="str">
            <v>SE</v>
          </cell>
          <cell r="E1081" t="str">
            <v>DIPR12/2018</v>
          </cell>
          <cell r="F1081">
            <v>1642</v>
          </cell>
          <cell r="G1081">
            <v>424</v>
          </cell>
          <cell r="H1081">
            <v>77</v>
          </cell>
        </row>
        <row r="1082">
          <cell r="A1082" t="str">
            <v>LAVRAS DO SUL - RS</v>
          </cell>
          <cell r="B1082" t="str">
            <v>RS</v>
          </cell>
          <cell r="C1082">
            <v>6</v>
          </cell>
          <cell r="D1082" t="str">
            <v>S</v>
          </cell>
          <cell r="E1082" t="str">
            <v>DRAA2019</v>
          </cell>
          <cell r="F1082">
            <v>405</v>
          </cell>
          <cell r="G1082">
            <v>111</v>
          </cell>
          <cell r="H1082">
            <v>33</v>
          </cell>
        </row>
        <row r="1083">
          <cell r="A1083" t="str">
            <v>LEANDRO FERREIRA - MG</v>
          </cell>
          <cell r="B1083" t="str">
            <v>MG</v>
          </cell>
          <cell r="C1083">
            <v>7</v>
          </cell>
          <cell r="D1083" t="str">
            <v>SE</v>
          </cell>
          <cell r="E1083" t="str">
            <v>DRAA2019</v>
          </cell>
          <cell r="F1083">
            <v>96</v>
          </cell>
          <cell r="G1083">
            <v>38</v>
          </cell>
          <cell r="H1083">
            <v>12</v>
          </cell>
        </row>
        <row r="1084">
          <cell r="A1084" t="str">
            <v>LEME - SP</v>
          </cell>
          <cell r="B1084" t="str">
            <v>SP</v>
          </cell>
          <cell r="C1084">
            <v>4</v>
          </cell>
          <cell r="D1084" t="str">
            <v>SE</v>
          </cell>
          <cell r="E1084" t="str">
            <v>DRAA2019</v>
          </cell>
          <cell r="F1084">
            <v>3045</v>
          </cell>
          <cell r="G1084">
            <v>458</v>
          </cell>
          <cell r="H1084">
            <v>105</v>
          </cell>
        </row>
        <row r="1085">
          <cell r="A1085" t="str">
            <v>LEME DO PRADO - MG</v>
          </cell>
          <cell r="B1085" t="str">
            <v>MG</v>
          </cell>
          <cell r="C1085">
            <v>7</v>
          </cell>
          <cell r="D1085" t="str">
            <v>SE</v>
          </cell>
          <cell r="E1085" t="str">
            <v>DRAA2019</v>
          </cell>
          <cell r="F1085">
            <v>226</v>
          </cell>
          <cell r="G1085">
            <v>13</v>
          </cell>
          <cell r="H1085">
            <v>0</v>
          </cell>
        </row>
        <row r="1086">
          <cell r="A1086" t="str">
            <v>LENÇÓIS PAULISTA - SP</v>
          </cell>
          <cell r="B1086" t="str">
            <v>SP</v>
          </cell>
          <cell r="C1086">
            <v>4</v>
          </cell>
          <cell r="D1086" t="str">
            <v>SE</v>
          </cell>
          <cell r="E1086" t="str">
            <v>DRAA2019</v>
          </cell>
          <cell r="F1086">
            <v>2033</v>
          </cell>
          <cell r="G1086">
            <v>369</v>
          </cell>
          <cell r="H1086">
            <v>75</v>
          </cell>
        </row>
        <row r="1087">
          <cell r="A1087" t="str">
            <v>LEOBERTO LEAL - SC</v>
          </cell>
          <cell r="B1087" t="str">
            <v>SC</v>
          </cell>
          <cell r="C1087">
            <v>7</v>
          </cell>
          <cell r="D1087" t="str">
            <v>S</v>
          </cell>
          <cell r="E1087" t="str">
            <v>DRAA2019</v>
          </cell>
          <cell r="F1087">
            <v>165</v>
          </cell>
          <cell r="G1087">
            <v>34</v>
          </cell>
          <cell r="H1087">
            <v>6</v>
          </cell>
        </row>
        <row r="1088">
          <cell r="A1088" t="str">
            <v>LEOPOLDO DE BULHÕES - GO</v>
          </cell>
          <cell r="B1088" t="str">
            <v>GO</v>
          </cell>
          <cell r="C1088">
            <v>7</v>
          </cell>
          <cell r="D1088" t="str">
            <v>CO</v>
          </cell>
          <cell r="E1088" t="str">
            <v>DRAA2019</v>
          </cell>
          <cell r="F1088">
            <v>272</v>
          </cell>
          <cell r="G1088">
            <v>75</v>
          </cell>
          <cell r="H1088">
            <v>11</v>
          </cell>
        </row>
        <row r="1089">
          <cell r="A1089" t="str">
            <v>LIBERATO SALZANO - RS</v>
          </cell>
          <cell r="B1089" t="str">
            <v>RS</v>
          </cell>
          <cell r="C1089">
            <v>7</v>
          </cell>
          <cell r="D1089" t="str">
            <v>S</v>
          </cell>
          <cell r="E1089" t="str">
            <v>DRAA2019</v>
          </cell>
          <cell r="F1089">
            <v>141</v>
          </cell>
          <cell r="G1089">
            <v>67</v>
          </cell>
          <cell r="H1089">
            <v>12</v>
          </cell>
        </row>
        <row r="1090">
          <cell r="A1090" t="str">
            <v>LIBERDADE - MG</v>
          </cell>
          <cell r="B1090" t="str">
            <v>MG</v>
          </cell>
          <cell r="C1090">
            <v>7</v>
          </cell>
          <cell r="D1090" t="str">
            <v>SE</v>
          </cell>
          <cell r="E1090" t="str">
            <v>DRAA2019</v>
          </cell>
          <cell r="F1090">
            <v>165</v>
          </cell>
          <cell r="G1090">
            <v>79</v>
          </cell>
          <cell r="H1090">
            <v>17</v>
          </cell>
        </row>
        <row r="1091">
          <cell r="A1091" t="str">
            <v>LIMEIRA - SP</v>
          </cell>
          <cell r="B1091" t="str">
            <v>SP</v>
          </cell>
          <cell r="C1091">
            <v>3</v>
          </cell>
          <cell r="D1091" t="str">
            <v>SE</v>
          </cell>
          <cell r="E1091" t="str">
            <v>DIPR12/2018</v>
          </cell>
          <cell r="F1091">
            <v>5901</v>
          </cell>
          <cell r="G1091">
            <v>1155</v>
          </cell>
          <cell r="H1091">
            <v>348</v>
          </cell>
        </row>
        <row r="1092">
          <cell r="A1092" t="str">
            <v>LIMOEIRO - PE</v>
          </cell>
          <cell r="B1092" t="str">
            <v>PE</v>
          </cell>
          <cell r="C1092">
            <v>5</v>
          </cell>
          <cell r="D1092" t="str">
            <v>NE</v>
          </cell>
          <cell r="E1092" t="str">
            <v>DIPR12/2018</v>
          </cell>
          <cell r="F1092">
            <v>1121</v>
          </cell>
          <cell r="G1092">
            <v>218</v>
          </cell>
          <cell r="H1092">
            <v>29</v>
          </cell>
        </row>
        <row r="1093">
          <cell r="A1093" t="str">
            <v>LINDOLFO COLLOR - RS</v>
          </cell>
          <cell r="B1093" t="str">
            <v>RS</v>
          </cell>
          <cell r="C1093">
            <v>7</v>
          </cell>
          <cell r="D1093" t="str">
            <v>S</v>
          </cell>
          <cell r="E1093" t="str">
            <v>DRAA2019</v>
          </cell>
          <cell r="F1093">
            <v>225</v>
          </cell>
          <cell r="G1093">
            <v>15</v>
          </cell>
          <cell r="H1093">
            <v>6</v>
          </cell>
        </row>
        <row r="1094">
          <cell r="A1094" t="str">
            <v>LINHARES - ES</v>
          </cell>
          <cell r="B1094" t="str">
            <v>ES</v>
          </cell>
          <cell r="C1094">
            <v>3</v>
          </cell>
          <cell r="D1094" t="str">
            <v>SE</v>
          </cell>
          <cell r="E1094" t="str">
            <v>DRAA2019</v>
          </cell>
          <cell r="F1094">
            <v>5184</v>
          </cell>
          <cell r="G1094">
            <v>1234</v>
          </cell>
          <cell r="H1094">
            <v>356</v>
          </cell>
        </row>
        <row r="1095">
          <cell r="A1095" t="str">
            <v>LOANDA - PR</v>
          </cell>
          <cell r="B1095" t="str">
            <v>PR</v>
          </cell>
          <cell r="C1095">
            <v>6</v>
          </cell>
          <cell r="D1095" t="str">
            <v>S</v>
          </cell>
          <cell r="E1095" t="str">
            <v>DRAA2019</v>
          </cell>
          <cell r="F1095">
            <v>586</v>
          </cell>
          <cell r="G1095">
            <v>245</v>
          </cell>
          <cell r="H1095">
            <v>41</v>
          </cell>
        </row>
        <row r="1096">
          <cell r="A1096" t="str">
            <v>LOBATO - PR</v>
          </cell>
          <cell r="B1096" t="str">
            <v>PR</v>
          </cell>
          <cell r="C1096">
            <v>7</v>
          </cell>
          <cell r="D1096" t="str">
            <v>S</v>
          </cell>
          <cell r="E1096" t="str">
            <v>DIPR12/2018</v>
          </cell>
          <cell r="F1096">
            <v>230</v>
          </cell>
          <cell r="G1096">
            <v>87</v>
          </cell>
          <cell r="H1096">
            <v>13</v>
          </cell>
        </row>
        <row r="1097">
          <cell r="A1097" t="str">
            <v>LONDRINA - PR</v>
          </cell>
          <cell r="B1097" t="str">
            <v>PR</v>
          </cell>
          <cell r="C1097">
            <v>3</v>
          </cell>
          <cell r="D1097" t="str">
            <v>S</v>
          </cell>
          <cell r="E1097" t="str">
            <v>DRAA2019</v>
          </cell>
          <cell r="F1097">
            <v>9779</v>
          </cell>
          <cell r="G1097">
            <v>3340</v>
          </cell>
          <cell r="H1097">
            <v>664</v>
          </cell>
        </row>
        <row r="1098">
          <cell r="A1098" t="str">
            <v>LOUVEIRA - SP</v>
          </cell>
          <cell r="B1098" t="str">
            <v>SP</v>
          </cell>
          <cell r="C1098">
            <v>5</v>
          </cell>
          <cell r="D1098" t="str">
            <v>SE</v>
          </cell>
          <cell r="E1098" t="str">
            <v>DRAA2019</v>
          </cell>
          <cell r="F1098">
            <v>1560</v>
          </cell>
          <cell r="G1098">
            <v>171</v>
          </cell>
          <cell r="H1098">
            <v>15</v>
          </cell>
        </row>
        <row r="1099">
          <cell r="A1099" t="str">
            <v>LUCAS DO RIO VERDE - MT</v>
          </cell>
          <cell r="B1099" t="str">
            <v>MT</v>
          </cell>
          <cell r="C1099">
            <v>5</v>
          </cell>
          <cell r="D1099" t="str">
            <v>CO</v>
          </cell>
          <cell r="E1099" t="str">
            <v>DRAA2019</v>
          </cell>
          <cell r="F1099">
            <v>1414</v>
          </cell>
          <cell r="G1099">
            <v>118</v>
          </cell>
          <cell r="H1099">
            <v>28</v>
          </cell>
        </row>
        <row r="1100">
          <cell r="A1100" t="str">
            <v>LUCENA - PB</v>
          </cell>
          <cell r="B1100" t="str">
            <v>PB</v>
          </cell>
          <cell r="C1100">
            <v>8</v>
          </cell>
          <cell r="D1100" t="str">
            <v>NE</v>
          </cell>
          <cell r="E1100" t="str">
            <v/>
          </cell>
          <cell r="F1100" t="str">
            <v/>
          </cell>
          <cell r="G1100" t="str">
            <v/>
          </cell>
          <cell r="H1100" t="str">
            <v/>
          </cell>
        </row>
        <row r="1101">
          <cell r="A1101" t="str">
            <v>LUÍS CORREIA - PI</v>
          </cell>
          <cell r="B1101" t="str">
            <v>PI</v>
          </cell>
          <cell r="C1101">
            <v>6</v>
          </cell>
          <cell r="D1101" t="str">
            <v>NE</v>
          </cell>
          <cell r="E1101" t="str">
            <v>DRAA2019</v>
          </cell>
          <cell r="F1101">
            <v>783</v>
          </cell>
          <cell r="G1101">
            <v>144</v>
          </cell>
          <cell r="H1101">
            <v>26</v>
          </cell>
        </row>
        <row r="1102">
          <cell r="A1102" t="str">
            <v>LUIZIANA - PR</v>
          </cell>
          <cell r="B1102" t="str">
            <v>PR</v>
          </cell>
          <cell r="C1102">
            <v>7</v>
          </cell>
          <cell r="D1102" t="str">
            <v>S</v>
          </cell>
          <cell r="E1102" t="str">
            <v>DRAA2019</v>
          </cell>
          <cell r="F1102">
            <v>383</v>
          </cell>
          <cell r="G1102">
            <v>49</v>
          </cell>
          <cell r="H1102">
            <v>17</v>
          </cell>
        </row>
        <row r="1103">
          <cell r="A1103" t="str">
            <v>LUZIÂNIA - GO</v>
          </cell>
          <cell r="B1103" t="str">
            <v>GO</v>
          </cell>
          <cell r="C1103">
            <v>4</v>
          </cell>
          <cell r="D1103" t="str">
            <v>CO</v>
          </cell>
          <cell r="E1103" t="str">
            <v>DIPR12/2018</v>
          </cell>
          <cell r="F1103">
            <v>3100</v>
          </cell>
          <cell r="G1103">
            <v>27</v>
          </cell>
          <cell r="H1103">
            <v>4</v>
          </cell>
        </row>
        <row r="1104">
          <cell r="A1104" t="str">
            <v>MACAÉ - RJ</v>
          </cell>
          <cell r="B1104" t="str">
            <v>RJ</v>
          </cell>
          <cell r="C1104">
            <v>3</v>
          </cell>
          <cell r="D1104" t="str">
            <v>SE</v>
          </cell>
          <cell r="E1104" t="str">
            <v>DIPR12/2018</v>
          </cell>
          <cell r="F1104">
            <v>14203</v>
          </cell>
          <cell r="G1104">
            <v>1215</v>
          </cell>
          <cell r="H1104">
            <v>370</v>
          </cell>
        </row>
        <row r="1105">
          <cell r="A1105" t="str">
            <v>MACAÍBA - RN</v>
          </cell>
          <cell r="B1105" t="str">
            <v>RN</v>
          </cell>
          <cell r="C1105">
            <v>5</v>
          </cell>
          <cell r="D1105" t="str">
            <v>NE</v>
          </cell>
          <cell r="E1105" t="str">
            <v>DRAA2019</v>
          </cell>
          <cell r="F1105">
            <v>990</v>
          </cell>
          <cell r="G1105">
            <v>259</v>
          </cell>
          <cell r="H1105">
            <v>9</v>
          </cell>
        </row>
        <row r="1106">
          <cell r="A1106" t="str">
            <v>MACAPÁ - AP</v>
          </cell>
          <cell r="B1106" t="str">
            <v>AP</v>
          </cell>
          <cell r="C1106">
            <v>2</v>
          </cell>
          <cell r="D1106" t="str">
            <v>N</v>
          </cell>
          <cell r="E1106" t="str">
            <v>DIPR04/2018</v>
          </cell>
          <cell r="F1106">
            <v>5567</v>
          </cell>
          <cell r="G1106">
            <v>565</v>
          </cell>
          <cell r="H1106">
            <v>548</v>
          </cell>
        </row>
        <row r="1107">
          <cell r="A1107" t="str">
            <v>MACAPARANA - PE</v>
          </cell>
          <cell r="B1107" t="str">
            <v>PE</v>
          </cell>
          <cell r="C1107">
            <v>6</v>
          </cell>
          <cell r="D1107" t="str">
            <v>NE</v>
          </cell>
          <cell r="E1107" t="str">
            <v>DIPR12/2018</v>
          </cell>
          <cell r="F1107">
            <v>767</v>
          </cell>
          <cell r="G1107">
            <v>0</v>
          </cell>
          <cell r="H1107">
            <v>0</v>
          </cell>
        </row>
        <row r="1108">
          <cell r="A1108" t="str">
            <v>MACATUBA - SP</v>
          </cell>
          <cell r="B1108" t="str">
            <v>SP</v>
          </cell>
          <cell r="C1108">
            <v>6</v>
          </cell>
          <cell r="D1108" t="str">
            <v>SE</v>
          </cell>
          <cell r="E1108" t="str">
            <v>DIPR12/2018</v>
          </cell>
          <cell r="F1108">
            <v>474</v>
          </cell>
          <cell r="G1108">
            <v>203</v>
          </cell>
          <cell r="H1108">
            <v>54</v>
          </cell>
        </row>
        <row r="1109">
          <cell r="A1109" t="str">
            <v>MACAU - RN</v>
          </cell>
          <cell r="B1109" t="str">
            <v>RN</v>
          </cell>
          <cell r="C1109">
            <v>8</v>
          </cell>
          <cell r="D1109" t="str">
            <v>NE</v>
          </cell>
          <cell r="E1109" t="str">
            <v>DIPR10/2018</v>
          </cell>
          <cell r="F1109">
            <v>984</v>
          </cell>
          <cell r="G1109">
            <v>440</v>
          </cell>
          <cell r="H1109">
            <v>0</v>
          </cell>
        </row>
        <row r="1110">
          <cell r="A1110" t="str">
            <v>MACAUBAL - SP</v>
          </cell>
          <cell r="B1110" t="str">
            <v>SP</v>
          </cell>
          <cell r="C1110">
            <v>7</v>
          </cell>
          <cell r="D1110" t="str">
            <v>SE</v>
          </cell>
          <cell r="E1110" t="str">
            <v>DRAA2019</v>
          </cell>
          <cell r="F1110">
            <v>237</v>
          </cell>
          <cell r="G1110">
            <v>61</v>
          </cell>
          <cell r="H1110">
            <v>18</v>
          </cell>
        </row>
        <row r="1111">
          <cell r="A1111" t="str">
            <v>MACEIÓ - AL</v>
          </cell>
          <cell r="B1111" t="str">
            <v>AL</v>
          </cell>
          <cell r="C1111">
            <v>2</v>
          </cell>
          <cell r="D1111" t="str">
            <v>NE</v>
          </cell>
          <cell r="E1111" t="str">
            <v>DIPR12/2018</v>
          </cell>
          <cell r="F1111">
            <v>12248</v>
          </cell>
          <cell r="G1111">
            <v>4509</v>
          </cell>
          <cell r="H1111">
            <v>1244</v>
          </cell>
        </row>
        <row r="1112">
          <cell r="A1112" t="str">
            <v>MACHADINHO D'OESTE - RO</v>
          </cell>
          <cell r="B1112" t="str">
            <v>RO</v>
          </cell>
          <cell r="C1112">
            <v>5</v>
          </cell>
          <cell r="D1112" t="str">
            <v>N</v>
          </cell>
          <cell r="E1112" t="str">
            <v>DRAA2019</v>
          </cell>
          <cell r="F1112">
            <v>916</v>
          </cell>
          <cell r="G1112">
            <v>106</v>
          </cell>
          <cell r="H1112">
            <v>20</v>
          </cell>
        </row>
        <row r="1113">
          <cell r="A1113" t="str">
            <v>MACHADOS - PE</v>
          </cell>
          <cell r="B1113" t="str">
            <v>PE</v>
          </cell>
          <cell r="C1113">
            <v>7</v>
          </cell>
          <cell r="D1113" t="str">
            <v>NE</v>
          </cell>
          <cell r="E1113" t="str">
            <v>DRAA2019</v>
          </cell>
          <cell r="F1113">
            <v>297</v>
          </cell>
          <cell r="G1113">
            <v>135</v>
          </cell>
          <cell r="H1113">
            <v>11</v>
          </cell>
        </row>
        <row r="1114">
          <cell r="A1114" t="str">
            <v>MACIEIRA - SC</v>
          </cell>
          <cell r="B1114" t="str">
            <v>SC</v>
          </cell>
          <cell r="C1114">
            <v>7</v>
          </cell>
          <cell r="D1114" t="str">
            <v>S</v>
          </cell>
          <cell r="E1114" t="str">
            <v>DRAA2019</v>
          </cell>
          <cell r="F1114">
            <v>87</v>
          </cell>
          <cell r="G1114">
            <v>14</v>
          </cell>
          <cell r="H1114">
            <v>5</v>
          </cell>
        </row>
        <row r="1115">
          <cell r="A1115" t="str">
            <v>MAFRA - SC</v>
          </cell>
          <cell r="B1115" t="str">
            <v>SC</v>
          </cell>
          <cell r="C1115">
            <v>5</v>
          </cell>
          <cell r="D1115" t="str">
            <v>S</v>
          </cell>
          <cell r="E1115" t="str">
            <v>DIPR12/2018</v>
          </cell>
          <cell r="F1115">
            <v>836</v>
          </cell>
          <cell r="G1115">
            <v>263</v>
          </cell>
          <cell r="H1115">
            <v>108</v>
          </cell>
        </row>
        <row r="1116">
          <cell r="A1116" t="str">
            <v>MAGDA - SP</v>
          </cell>
          <cell r="B1116" t="str">
            <v>SP</v>
          </cell>
          <cell r="C1116">
            <v>7</v>
          </cell>
          <cell r="D1116" t="str">
            <v>SE</v>
          </cell>
          <cell r="E1116" t="str">
            <v>DIPR12/2018</v>
          </cell>
          <cell r="F1116">
            <v>180</v>
          </cell>
          <cell r="G1116">
            <v>47</v>
          </cell>
          <cell r="H1116">
            <v>22</v>
          </cell>
        </row>
        <row r="1117">
          <cell r="A1117" t="str">
            <v>MAGÉ - RJ</v>
          </cell>
          <cell r="B1117" t="str">
            <v>RJ</v>
          </cell>
          <cell r="C1117">
            <v>8</v>
          </cell>
          <cell r="D1117" t="str">
            <v>SE</v>
          </cell>
          <cell r="E1117" t="str">
            <v/>
          </cell>
          <cell r="F1117" t="str">
            <v/>
          </cell>
          <cell r="G1117" t="str">
            <v/>
          </cell>
          <cell r="H1117" t="str">
            <v/>
          </cell>
        </row>
        <row r="1118">
          <cell r="A1118" t="str">
            <v>MAIRIPORÃ - SP</v>
          </cell>
          <cell r="B1118" t="str">
            <v>SP</v>
          </cell>
          <cell r="C1118">
            <v>4</v>
          </cell>
          <cell r="D1118" t="str">
            <v>SE</v>
          </cell>
          <cell r="E1118" t="str">
            <v>DRAA2019</v>
          </cell>
          <cell r="F1118">
            <v>1892</v>
          </cell>
          <cell r="G1118">
            <v>485</v>
          </cell>
          <cell r="H1118">
            <v>140</v>
          </cell>
        </row>
        <row r="1119">
          <cell r="A1119" t="str">
            <v>MAJOR IZIDORO - AL</v>
          </cell>
          <cell r="B1119" t="str">
            <v>AL</v>
          </cell>
          <cell r="C1119">
            <v>6</v>
          </cell>
          <cell r="D1119" t="str">
            <v>NE</v>
          </cell>
          <cell r="E1119" t="str">
            <v>DRAA2019</v>
          </cell>
          <cell r="F1119">
            <v>498</v>
          </cell>
          <cell r="G1119">
            <v>224</v>
          </cell>
          <cell r="H1119">
            <v>29</v>
          </cell>
        </row>
        <row r="1120">
          <cell r="A1120" t="str">
            <v>MAJOR VIEIRA - SC</v>
          </cell>
          <cell r="B1120" t="str">
            <v>SC</v>
          </cell>
          <cell r="C1120">
            <v>7</v>
          </cell>
          <cell r="D1120" t="str">
            <v>S</v>
          </cell>
          <cell r="E1120" t="str">
            <v>DRAA2019</v>
          </cell>
          <cell r="F1120">
            <v>233</v>
          </cell>
          <cell r="G1120">
            <v>37</v>
          </cell>
          <cell r="H1120">
            <v>7</v>
          </cell>
        </row>
        <row r="1121">
          <cell r="A1121" t="str">
            <v>MALACACHETA - MG</v>
          </cell>
          <cell r="B1121" t="str">
            <v>MG</v>
          </cell>
          <cell r="C1121">
            <v>6</v>
          </cell>
          <cell r="D1121" t="str">
            <v>SE</v>
          </cell>
          <cell r="E1121" t="str">
            <v>DIPR12/2018</v>
          </cell>
          <cell r="F1121">
            <v>314</v>
          </cell>
          <cell r="G1121">
            <v>121</v>
          </cell>
          <cell r="H1121">
            <v>36</v>
          </cell>
        </row>
        <row r="1122">
          <cell r="A1122" t="str">
            <v>MAMBAÍ - GO</v>
          </cell>
          <cell r="B1122" t="str">
            <v>GO</v>
          </cell>
          <cell r="C1122">
            <v>7</v>
          </cell>
          <cell r="D1122" t="str">
            <v>CO</v>
          </cell>
          <cell r="E1122" t="str">
            <v>DRAA2019</v>
          </cell>
          <cell r="F1122">
            <v>219</v>
          </cell>
          <cell r="G1122">
            <v>37</v>
          </cell>
          <cell r="H1122">
            <v>5</v>
          </cell>
        </row>
        <row r="1123">
          <cell r="A1123" t="str">
            <v>MAMPITUBA - RS</v>
          </cell>
          <cell r="B1123" t="str">
            <v>RS</v>
          </cell>
          <cell r="C1123">
            <v>7</v>
          </cell>
          <cell r="D1123" t="str">
            <v>S</v>
          </cell>
          <cell r="E1123" t="str">
            <v>DRAA2019</v>
          </cell>
          <cell r="F1123">
            <v>121</v>
          </cell>
          <cell r="G1123">
            <v>10</v>
          </cell>
          <cell r="H1123">
            <v>2</v>
          </cell>
        </row>
        <row r="1124">
          <cell r="A1124" t="str">
            <v>MANACAPURU - AM</v>
          </cell>
          <cell r="B1124" t="str">
            <v>AM</v>
          </cell>
          <cell r="C1124">
            <v>8</v>
          </cell>
          <cell r="D1124" t="str">
            <v>N</v>
          </cell>
          <cell r="E1124" t="str">
            <v/>
          </cell>
          <cell r="F1124" t="str">
            <v/>
          </cell>
          <cell r="G1124" t="str">
            <v/>
          </cell>
          <cell r="H1124" t="str">
            <v/>
          </cell>
        </row>
        <row r="1125">
          <cell r="A1125" t="str">
            <v>MANAQUIRI - AM</v>
          </cell>
          <cell r="B1125" t="str">
            <v>AM</v>
          </cell>
          <cell r="C1125">
            <v>8</v>
          </cell>
          <cell r="D1125" t="str">
            <v>N</v>
          </cell>
          <cell r="E1125" t="str">
            <v>DIPR12/2018</v>
          </cell>
          <cell r="F1125">
            <v>510</v>
          </cell>
          <cell r="G1125">
            <v>0</v>
          </cell>
          <cell r="H1125">
            <v>0</v>
          </cell>
        </row>
        <row r="1126">
          <cell r="A1126" t="str">
            <v>MANARI - PE</v>
          </cell>
          <cell r="B1126" t="str">
            <v>PE</v>
          </cell>
          <cell r="C1126">
            <v>8</v>
          </cell>
          <cell r="D1126" t="str">
            <v>NE</v>
          </cell>
          <cell r="E1126" t="str">
            <v>DRAA2018</v>
          </cell>
          <cell r="F1126">
            <v>590</v>
          </cell>
          <cell r="G1126">
            <v>92</v>
          </cell>
          <cell r="H1126">
            <v>15</v>
          </cell>
        </row>
        <row r="1127">
          <cell r="A1127" t="str">
            <v>MANAUS - AM</v>
          </cell>
          <cell r="B1127" t="str">
            <v>AM</v>
          </cell>
          <cell r="C1127">
            <v>2</v>
          </cell>
          <cell r="D1127" t="str">
            <v>N</v>
          </cell>
          <cell r="E1127" t="str">
            <v>DRAA2019</v>
          </cell>
          <cell r="F1127">
            <v>23175</v>
          </cell>
          <cell r="G1127">
            <v>5070</v>
          </cell>
          <cell r="H1127">
            <v>1169</v>
          </cell>
        </row>
        <row r="1128">
          <cell r="A1128" t="str">
            <v>MANDAGUAÇU - PR</v>
          </cell>
          <cell r="B1128" t="str">
            <v>PR</v>
          </cell>
          <cell r="C1128">
            <v>6</v>
          </cell>
          <cell r="D1128" t="str">
            <v>S</v>
          </cell>
          <cell r="E1128" t="str">
            <v>DRAA2019</v>
          </cell>
          <cell r="F1128">
            <v>784</v>
          </cell>
          <cell r="G1128">
            <v>185</v>
          </cell>
          <cell r="H1128">
            <v>33</v>
          </cell>
        </row>
        <row r="1129">
          <cell r="A1129" t="str">
            <v>MANDIRITUBA - PR</v>
          </cell>
          <cell r="B1129" t="str">
            <v>PR</v>
          </cell>
          <cell r="C1129">
            <v>6</v>
          </cell>
          <cell r="D1129" t="str">
            <v>S</v>
          </cell>
          <cell r="E1129" t="str">
            <v>DRAA2019</v>
          </cell>
          <cell r="F1129">
            <v>668</v>
          </cell>
          <cell r="G1129">
            <v>134</v>
          </cell>
          <cell r="H1129">
            <v>47</v>
          </cell>
        </row>
        <row r="1130">
          <cell r="A1130" t="str">
            <v>MANGARATIBA - RJ</v>
          </cell>
          <cell r="B1130" t="str">
            <v>RJ</v>
          </cell>
          <cell r="C1130">
            <v>4</v>
          </cell>
          <cell r="D1130" t="str">
            <v>SE</v>
          </cell>
          <cell r="E1130" t="str">
            <v>DIPR12/2018</v>
          </cell>
          <cell r="F1130">
            <v>2446</v>
          </cell>
          <cell r="G1130">
            <v>452</v>
          </cell>
          <cell r="H1130">
            <v>158</v>
          </cell>
        </row>
        <row r="1131">
          <cell r="A1131" t="str">
            <v>MANICORÉ - AM</v>
          </cell>
          <cell r="B1131" t="str">
            <v>AM</v>
          </cell>
          <cell r="C1131">
            <v>8</v>
          </cell>
          <cell r="D1131" t="str">
            <v>N</v>
          </cell>
          <cell r="E1131" t="str">
            <v>DRAA2018</v>
          </cell>
          <cell r="F1131">
            <v>784</v>
          </cell>
          <cell r="G1131">
            <v>128</v>
          </cell>
          <cell r="H1131">
            <v>55</v>
          </cell>
        </row>
        <row r="1132">
          <cell r="A1132" t="str">
            <v>MANTENA - MG</v>
          </cell>
          <cell r="B1132" t="str">
            <v>MG</v>
          </cell>
          <cell r="C1132">
            <v>6</v>
          </cell>
          <cell r="D1132" t="str">
            <v>SE</v>
          </cell>
          <cell r="E1132" t="str">
            <v>DRAA2019</v>
          </cell>
          <cell r="F1132">
            <v>655</v>
          </cell>
          <cell r="G1132">
            <v>202</v>
          </cell>
          <cell r="H1132">
            <v>61</v>
          </cell>
        </row>
        <row r="1133">
          <cell r="A1133" t="str">
            <v>MANTENÓPOLIS - ES</v>
          </cell>
          <cell r="B1133" t="str">
            <v>ES</v>
          </cell>
          <cell r="C1133">
            <v>6</v>
          </cell>
          <cell r="D1133" t="str">
            <v>SE</v>
          </cell>
          <cell r="E1133" t="str">
            <v>DRAA2019</v>
          </cell>
          <cell r="F1133">
            <v>429</v>
          </cell>
          <cell r="G1133">
            <v>130</v>
          </cell>
          <cell r="H1133">
            <v>43</v>
          </cell>
        </row>
        <row r="1134">
          <cell r="A1134" t="str">
            <v>MAQUINÉ - RS</v>
          </cell>
          <cell r="B1134" t="str">
            <v>RS</v>
          </cell>
          <cell r="C1134">
            <v>7</v>
          </cell>
          <cell r="D1134" t="str">
            <v>S</v>
          </cell>
          <cell r="E1134" t="str">
            <v>DRAA2019</v>
          </cell>
          <cell r="F1134">
            <v>215</v>
          </cell>
          <cell r="G1134">
            <v>70</v>
          </cell>
          <cell r="H1134">
            <v>10</v>
          </cell>
        </row>
        <row r="1135">
          <cell r="A1135" t="str">
            <v>MAR VERMELHO - AL</v>
          </cell>
          <cell r="B1135" t="str">
            <v>AL</v>
          </cell>
          <cell r="C1135">
            <v>7</v>
          </cell>
          <cell r="D1135" t="str">
            <v>NE</v>
          </cell>
          <cell r="E1135" t="str">
            <v>DIPR12/2018</v>
          </cell>
          <cell r="F1135">
            <v>231</v>
          </cell>
          <cell r="G1135">
            <v>0</v>
          </cell>
          <cell r="H1135">
            <v>0</v>
          </cell>
        </row>
        <row r="1136">
          <cell r="A1136" t="str">
            <v>MARAÃ - AM</v>
          </cell>
          <cell r="B1136" t="str">
            <v>AM</v>
          </cell>
          <cell r="C1136">
            <v>8</v>
          </cell>
          <cell r="D1136" t="str">
            <v>N</v>
          </cell>
          <cell r="E1136" t="str">
            <v>DIPR12/2018</v>
          </cell>
          <cell r="F1136">
            <v>216</v>
          </cell>
          <cell r="G1136">
            <v>0</v>
          </cell>
          <cell r="H1136">
            <v>0</v>
          </cell>
        </row>
        <row r="1137">
          <cell r="A1137" t="str">
            <v>MARABÁ - PA</v>
          </cell>
          <cell r="B1137" t="str">
            <v>PA</v>
          </cell>
          <cell r="C1137">
            <v>3</v>
          </cell>
          <cell r="D1137" t="str">
            <v>N</v>
          </cell>
          <cell r="E1137" t="str">
            <v>DRAA2019</v>
          </cell>
          <cell r="F1137">
            <v>6918</v>
          </cell>
          <cell r="G1137">
            <v>608</v>
          </cell>
          <cell r="H1137">
            <v>217</v>
          </cell>
        </row>
        <row r="1138">
          <cell r="A1138" t="str">
            <v>MARACAJÁ - SC</v>
          </cell>
          <cell r="B1138" t="str">
            <v>SC</v>
          </cell>
          <cell r="C1138">
            <v>7</v>
          </cell>
          <cell r="D1138" t="str">
            <v>S</v>
          </cell>
          <cell r="E1138" t="str">
            <v>DRAA2019</v>
          </cell>
          <cell r="F1138">
            <v>191</v>
          </cell>
          <cell r="G1138">
            <v>25</v>
          </cell>
          <cell r="H1138">
            <v>10</v>
          </cell>
        </row>
        <row r="1139">
          <cell r="A1139" t="str">
            <v>MARACAJU - MS</v>
          </cell>
          <cell r="B1139" t="str">
            <v>MS</v>
          </cell>
          <cell r="C1139">
            <v>5</v>
          </cell>
          <cell r="D1139" t="str">
            <v>CO</v>
          </cell>
          <cell r="E1139" t="str">
            <v>DRAA2019</v>
          </cell>
          <cell r="F1139">
            <v>983</v>
          </cell>
          <cell r="G1139">
            <v>226</v>
          </cell>
          <cell r="H1139">
            <v>40</v>
          </cell>
        </row>
        <row r="1140">
          <cell r="A1140" t="str">
            <v>MARACANAÚ - CE</v>
          </cell>
          <cell r="B1140" t="str">
            <v>CE</v>
          </cell>
          <cell r="C1140">
            <v>4</v>
          </cell>
          <cell r="D1140" t="str">
            <v>NE</v>
          </cell>
          <cell r="E1140" t="str">
            <v>DIPR08/2018</v>
          </cell>
          <cell r="F1140">
            <v>4008</v>
          </cell>
          <cell r="G1140">
            <v>301</v>
          </cell>
          <cell r="H1140">
            <v>71</v>
          </cell>
        </row>
        <row r="1141">
          <cell r="A1141" t="str">
            <v>MARAGOGI - AL</v>
          </cell>
          <cell r="B1141" t="str">
            <v>AL</v>
          </cell>
          <cell r="C1141">
            <v>6</v>
          </cell>
          <cell r="D1141" t="str">
            <v>NE</v>
          </cell>
          <cell r="E1141" t="str">
            <v>DIPR12/2018</v>
          </cell>
          <cell r="F1141">
            <v>765</v>
          </cell>
          <cell r="G1141">
            <v>55</v>
          </cell>
          <cell r="H1141">
            <v>56</v>
          </cell>
        </row>
        <row r="1142">
          <cell r="A1142" t="str">
            <v>MARANGUAPE - CE</v>
          </cell>
          <cell r="B1142" t="str">
            <v>CE</v>
          </cell>
          <cell r="C1142">
            <v>4</v>
          </cell>
          <cell r="D1142" t="str">
            <v>NE</v>
          </cell>
          <cell r="E1142" t="str">
            <v>DRAA2019</v>
          </cell>
          <cell r="F1142">
            <v>2212</v>
          </cell>
          <cell r="G1142">
            <v>1485</v>
          </cell>
          <cell r="H1142">
            <v>105</v>
          </cell>
        </row>
        <row r="1143">
          <cell r="A1143" t="str">
            <v>MARATÁ - RS</v>
          </cell>
          <cell r="B1143" t="str">
            <v>RS</v>
          </cell>
          <cell r="C1143">
            <v>7</v>
          </cell>
          <cell r="D1143" t="str">
            <v>S</v>
          </cell>
          <cell r="E1143" t="str">
            <v>DRAA2019</v>
          </cell>
          <cell r="F1143">
            <v>132</v>
          </cell>
          <cell r="G1143">
            <v>10</v>
          </cell>
          <cell r="H1143">
            <v>3</v>
          </cell>
        </row>
        <row r="1144">
          <cell r="A1144" t="str">
            <v>MARAVILHA - AL</v>
          </cell>
          <cell r="B1144" t="str">
            <v>AL</v>
          </cell>
          <cell r="C1144">
            <v>8</v>
          </cell>
          <cell r="D1144" t="str">
            <v>NE</v>
          </cell>
          <cell r="E1144" t="str">
            <v>DIPR10/2018</v>
          </cell>
          <cell r="F1144">
            <v>260</v>
          </cell>
          <cell r="G1144">
            <v>0</v>
          </cell>
          <cell r="H1144">
            <v>0</v>
          </cell>
        </row>
        <row r="1145">
          <cell r="A1145" t="str">
            <v>MARCELÂNDIA - MT</v>
          </cell>
          <cell r="B1145" t="str">
            <v>MT</v>
          </cell>
          <cell r="C1145">
            <v>6</v>
          </cell>
          <cell r="D1145" t="str">
            <v>CO</v>
          </cell>
          <cell r="E1145" t="str">
            <v>DRAA2019</v>
          </cell>
          <cell r="F1145">
            <v>433</v>
          </cell>
          <cell r="G1145">
            <v>68</v>
          </cell>
          <cell r="H1145">
            <v>19</v>
          </cell>
        </row>
        <row r="1146">
          <cell r="A1146" t="str">
            <v>MARCIONÍLIO SOUZA - BA</v>
          </cell>
          <cell r="B1146" t="str">
            <v>BA</v>
          </cell>
          <cell r="C1146">
            <v>8</v>
          </cell>
          <cell r="D1146" t="str">
            <v>NE</v>
          </cell>
          <cell r="E1146" t="str">
            <v>DIPR10/2018</v>
          </cell>
          <cell r="F1146">
            <v>5</v>
          </cell>
          <cell r="G1146">
            <v>0</v>
          </cell>
          <cell r="H1146">
            <v>0</v>
          </cell>
        </row>
        <row r="1147">
          <cell r="A1147" t="str">
            <v>MARECHAL DEODORO - AL</v>
          </cell>
          <cell r="B1147" t="str">
            <v>AL</v>
          </cell>
          <cell r="C1147">
            <v>5</v>
          </cell>
          <cell r="D1147" t="str">
            <v>NE</v>
          </cell>
          <cell r="E1147" t="str">
            <v>DIPR12/2018</v>
          </cell>
          <cell r="F1147">
            <v>1485</v>
          </cell>
          <cell r="G1147">
            <v>0</v>
          </cell>
          <cell r="H1147">
            <v>0</v>
          </cell>
        </row>
        <row r="1148">
          <cell r="A1148" t="str">
            <v>MARI - PB</v>
          </cell>
          <cell r="B1148" t="str">
            <v>PB</v>
          </cell>
          <cell r="C1148">
            <v>6</v>
          </cell>
          <cell r="D1148" t="str">
            <v>NE</v>
          </cell>
          <cell r="E1148" t="str">
            <v>DRAA2019</v>
          </cell>
          <cell r="F1148">
            <v>661</v>
          </cell>
          <cell r="G1148">
            <v>0</v>
          </cell>
          <cell r="H1148">
            <v>11</v>
          </cell>
        </row>
        <row r="1149">
          <cell r="A1149" t="str">
            <v>MARIA HELENA - PR</v>
          </cell>
          <cell r="B1149" t="str">
            <v>PR</v>
          </cell>
          <cell r="C1149">
            <v>7</v>
          </cell>
          <cell r="D1149" t="str">
            <v>S</v>
          </cell>
          <cell r="E1149" t="str">
            <v>DRAA2019</v>
          </cell>
          <cell r="F1149">
            <v>215</v>
          </cell>
          <cell r="G1149">
            <v>112</v>
          </cell>
          <cell r="H1149">
            <v>24</v>
          </cell>
        </row>
        <row r="1150">
          <cell r="A1150" t="str">
            <v>MARIALVA - PR</v>
          </cell>
          <cell r="B1150" t="str">
            <v>PR</v>
          </cell>
          <cell r="C1150">
            <v>5</v>
          </cell>
          <cell r="D1150" t="str">
            <v>S</v>
          </cell>
          <cell r="E1150" t="str">
            <v>DRAA2019</v>
          </cell>
          <cell r="F1150">
            <v>1045</v>
          </cell>
          <cell r="G1150">
            <v>343</v>
          </cell>
          <cell r="H1150">
            <v>71</v>
          </cell>
        </row>
        <row r="1151">
          <cell r="A1151" t="str">
            <v>MARIANA - MG</v>
          </cell>
          <cell r="B1151" t="str">
            <v>MG</v>
          </cell>
          <cell r="C1151">
            <v>4</v>
          </cell>
          <cell r="D1151" t="str">
            <v>SE</v>
          </cell>
          <cell r="E1151" t="str">
            <v>DIPR12/2018</v>
          </cell>
          <cell r="F1151">
            <v>2047</v>
          </cell>
          <cell r="G1151">
            <v>213</v>
          </cell>
          <cell r="H1151">
            <v>31</v>
          </cell>
        </row>
        <row r="1152">
          <cell r="A1152" t="str">
            <v>MARIANA PIMENTEL - RS</v>
          </cell>
          <cell r="B1152" t="str">
            <v>RS</v>
          </cell>
          <cell r="C1152">
            <v>7</v>
          </cell>
          <cell r="D1152" t="str">
            <v>S</v>
          </cell>
          <cell r="E1152" t="str">
            <v>DIPR06/2018</v>
          </cell>
          <cell r="F1152">
            <v>152</v>
          </cell>
          <cell r="G1152">
            <v>0</v>
          </cell>
          <cell r="H1152">
            <v>0</v>
          </cell>
        </row>
        <row r="1153">
          <cell r="A1153" t="str">
            <v>MARIANÓPOLIS DO TOCANTINS - TO</v>
          </cell>
          <cell r="B1153" t="str">
            <v>TO</v>
          </cell>
          <cell r="C1153">
            <v>7</v>
          </cell>
          <cell r="D1153" t="str">
            <v>N</v>
          </cell>
          <cell r="E1153" t="str">
            <v>DIPR12/2018</v>
          </cell>
          <cell r="F1153">
            <v>243</v>
          </cell>
          <cell r="G1153">
            <v>0</v>
          </cell>
          <cell r="H1153">
            <v>0</v>
          </cell>
        </row>
        <row r="1154">
          <cell r="A1154" t="str">
            <v>MARIBONDO - AL</v>
          </cell>
          <cell r="B1154" t="str">
            <v>AL</v>
          </cell>
          <cell r="C1154">
            <v>8</v>
          </cell>
          <cell r="D1154" t="str">
            <v>NE</v>
          </cell>
          <cell r="E1154" t="str">
            <v>DIPR06/2018</v>
          </cell>
          <cell r="F1154">
            <v>540</v>
          </cell>
          <cell r="G1154">
            <v>0</v>
          </cell>
          <cell r="H1154">
            <v>0</v>
          </cell>
        </row>
        <row r="1155">
          <cell r="A1155" t="str">
            <v>MARICÁ - RJ</v>
          </cell>
          <cell r="B1155" t="str">
            <v>RJ</v>
          </cell>
          <cell r="C1155">
            <v>4</v>
          </cell>
          <cell r="D1155" t="str">
            <v>SE</v>
          </cell>
          <cell r="E1155" t="str">
            <v>DRAA2019</v>
          </cell>
          <cell r="F1155">
            <v>2449</v>
          </cell>
          <cell r="G1155">
            <v>643</v>
          </cell>
          <cell r="H1155">
            <v>110</v>
          </cell>
        </row>
        <row r="1156">
          <cell r="A1156" t="str">
            <v>MARILENA - PR</v>
          </cell>
          <cell r="B1156" t="str">
            <v>PR</v>
          </cell>
          <cell r="C1156">
            <v>7</v>
          </cell>
          <cell r="D1156" t="str">
            <v>S</v>
          </cell>
          <cell r="E1156" t="str">
            <v>DIPR12/2018</v>
          </cell>
          <cell r="F1156">
            <v>303</v>
          </cell>
          <cell r="G1156">
            <v>92</v>
          </cell>
          <cell r="H1156">
            <v>28</v>
          </cell>
        </row>
        <row r="1157">
          <cell r="A1157" t="str">
            <v>MARÍLIA - SP</v>
          </cell>
          <cell r="B1157" t="str">
            <v>SP</v>
          </cell>
          <cell r="C1157">
            <v>3</v>
          </cell>
          <cell r="D1157" t="str">
            <v>SE</v>
          </cell>
          <cell r="E1157" t="str">
            <v>DRAA2019</v>
          </cell>
          <cell r="F1157">
            <v>5306</v>
          </cell>
          <cell r="G1157">
            <v>1523</v>
          </cell>
          <cell r="H1157">
            <v>153</v>
          </cell>
        </row>
        <row r="1158">
          <cell r="A1158" t="str">
            <v>MARILUZ - PR</v>
          </cell>
          <cell r="B1158" t="str">
            <v>PR</v>
          </cell>
          <cell r="C1158">
            <v>7</v>
          </cell>
          <cell r="D1158" t="str">
            <v>S</v>
          </cell>
          <cell r="E1158" t="str">
            <v>DIPR12/2018</v>
          </cell>
          <cell r="F1158">
            <v>312</v>
          </cell>
          <cell r="G1158">
            <v>142</v>
          </cell>
          <cell r="H1158">
            <v>37</v>
          </cell>
        </row>
        <row r="1159">
          <cell r="A1159" t="str">
            <v>MARINGÁ - PR</v>
          </cell>
          <cell r="B1159" t="str">
            <v>PR</v>
          </cell>
          <cell r="C1159">
            <v>3</v>
          </cell>
          <cell r="D1159" t="str">
            <v>S</v>
          </cell>
          <cell r="E1159" t="str">
            <v>DRAA2019</v>
          </cell>
          <cell r="F1159">
            <v>11345</v>
          </cell>
          <cell r="G1159">
            <v>2471</v>
          </cell>
          <cell r="H1159">
            <v>596</v>
          </cell>
        </row>
        <row r="1160">
          <cell r="A1160" t="str">
            <v>MARINÓPOLIS - SP</v>
          </cell>
          <cell r="B1160" t="str">
            <v>SP</v>
          </cell>
          <cell r="C1160">
            <v>7</v>
          </cell>
          <cell r="D1160" t="str">
            <v>SE</v>
          </cell>
          <cell r="E1160" t="str">
            <v>DRAA2019</v>
          </cell>
          <cell r="F1160">
            <v>159</v>
          </cell>
          <cell r="G1160">
            <v>38</v>
          </cell>
          <cell r="H1160">
            <v>14</v>
          </cell>
        </row>
        <row r="1161">
          <cell r="A1161" t="str">
            <v>MARIÓPOLIS - PR</v>
          </cell>
          <cell r="B1161" t="str">
            <v>PR</v>
          </cell>
          <cell r="C1161">
            <v>7</v>
          </cell>
          <cell r="D1161" t="str">
            <v>S</v>
          </cell>
          <cell r="E1161" t="str">
            <v>DRAA2019</v>
          </cell>
          <cell r="F1161">
            <v>212</v>
          </cell>
          <cell r="G1161">
            <v>74</v>
          </cell>
          <cell r="H1161">
            <v>13</v>
          </cell>
        </row>
        <row r="1162">
          <cell r="A1162" t="str">
            <v>MARIZÓPOLIS - PB</v>
          </cell>
          <cell r="B1162" t="str">
            <v>PB</v>
          </cell>
          <cell r="C1162">
            <v>8</v>
          </cell>
          <cell r="D1162" t="str">
            <v>NE</v>
          </cell>
          <cell r="E1162" t="str">
            <v/>
          </cell>
          <cell r="F1162" t="str">
            <v/>
          </cell>
          <cell r="G1162" t="str">
            <v/>
          </cell>
          <cell r="H1162" t="str">
            <v/>
          </cell>
        </row>
        <row r="1163">
          <cell r="A1163" t="str">
            <v>MARQUINHO - PR</v>
          </cell>
          <cell r="B1163" t="str">
            <v>PR</v>
          </cell>
          <cell r="C1163">
            <v>7</v>
          </cell>
          <cell r="D1163" t="str">
            <v>S</v>
          </cell>
          <cell r="E1163" t="str">
            <v>DIPR12/2018</v>
          </cell>
          <cell r="F1163">
            <v>185</v>
          </cell>
          <cell r="G1163">
            <v>46</v>
          </cell>
          <cell r="H1163">
            <v>3</v>
          </cell>
        </row>
        <row r="1164">
          <cell r="A1164" t="str">
            <v>MATA - RS</v>
          </cell>
          <cell r="B1164" t="str">
            <v>RS</v>
          </cell>
          <cell r="C1164">
            <v>7</v>
          </cell>
          <cell r="D1164" t="str">
            <v>S</v>
          </cell>
          <cell r="E1164" t="str">
            <v>DRAA2019</v>
          </cell>
          <cell r="F1164">
            <v>178</v>
          </cell>
          <cell r="G1164">
            <v>46</v>
          </cell>
          <cell r="H1164">
            <v>6</v>
          </cell>
        </row>
        <row r="1165">
          <cell r="A1165" t="str">
            <v>MATA GRANDE - AL</v>
          </cell>
          <cell r="B1165" t="str">
            <v>AL</v>
          </cell>
          <cell r="C1165">
            <v>8</v>
          </cell>
          <cell r="D1165" t="str">
            <v>NE</v>
          </cell>
          <cell r="E1165" t="str">
            <v/>
          </cell>
          <cell r="F1165" t="str">
            <v/>
          </cell>
          <cell r="G1165" t="str">
            <v/>
          </cell>
          <cell r="H1165" t="str">
            <v/>
          </cell>
        </row>
        <row r="1166">
          <cell r="A1166" t="str">
            <v>MATA ROMA - MA</v>
          </cell>
          <cell r="B1166" t="str">
            <v>MA</v>
          </cell>
          <cell r="C1166">
            <v>8</v>
          </cell>
          <cell r="D1166" t="str">
            <v>NE</v>
          </cell>
          <cell r="E1166" t="str">
            <v/>
          </cell>
          <cell r="F1166" t="str">
            <v/>
          </cell>
          <cell r="G1166" t="str">
            <v/>
          </cell>
          <cell r="H1166" t="str">
            <v/>
          </cell>
        </row>
        <row r="1167">
          <cell r="A1167" t="str">
            <v>MATELÂNDIA - PR</v>
          </cell>
          <cell r="B1167" t="str">
            <v>PR</v>
          </cell>
          <cell r="C1167">
            <v>6</v>
          </cell>
          <cell r="D1167" t="str">
            <v>S</v>
          </cell>
          <cell r="E1167" t="str">
            <v>DRAA2019</v>
          </cell>
          <cell r="F1167">
            <v>569</v>
          </cell>
          <cell r="G1167">
            <v>178</v>
          </cell>
          <cell r="H1167">
            <v>42</v>
          </cell>
        </row>
        <row r="1168">
          <cell r="A1168" t="str">
            <v>MATINHOS - PR</v>
          </cell>
          <cell r="B1168" t="str">
            <v>PR</v>
          </cell>
          <cell r="C1168">
            <v>5</v>
          </cell>
          <cell r="D1168" t="str">
            <v>S</v>
          </cell>
          <cell r="E1168" t="str">
            <v>DRAA2019</v>
          </cell>
          <cell r="F1168">
            <v>1360</v>
          </cell>
          <cell r="G1168">
            <v>278</v>
          </cell>
          <cell r="H1168">
            <v>84</v>
          </cell>
        </row>
        <row r="1169">
          <cell r="A1169" t="str">
            <v>MATO LEITÃO - RS</v>
          </cell>
          <cell r="B1169" t="str">
            <v>RS</v>
          </cell>
          <cell r="C1169">
            <v>7</v>
          </cell>
          <cell r="D1169" t="str">
            <v>S</v>
          </cell>
          <cell r="E1169" t="str">
            <v>DRAA2019</v>
          </cell>
          <cell r="F1169">
            <v>185</v>
          </cell>
          <cell r="G1169">
            <v>13</v>
          </cell>
          <cell r="H1169">
            <v>4</v>
          </cell>
        </row>
        <row r="1170">
          <cell r="A1170" t="str">
            <v>MATRINCHÃ - GO</v>
          </cell>
          <cell r="B1170" t="str">
            <v>GO</v>
          </cell>
          <cell r="C1170">
            <v>7</v>
          </cell>
          <cell r="D1170" t="str">
            <v>CO</v>
          </cell>
          <cell r="E1170" t="str">
            <v>DIPR12/2018</v>
          </cell>
          <cell r="F1170">
            <v>143</v>
          </cell>
          <cell r="G1170">
            <v>55</v>
          </cell>
          <cell r="H1170">
            <v>8</v>
          </cell>
        </row>
        <row r="1171">
          <cell r="A1171" t="str">
            <v>MATRIZ DE CAMARAGIBE - AL</v>
          </cell>
          <cell r="B1171" t="str">
            <v>AL</v>
          </cell>
          <cell r="C1171">
            <v>5</v>
          </cell>
          <cell r="D1171" t="str">
            <v>NE</v>
          </cell>
          <cell r="E1171" t="str">
            <v>DIPR12/2018</v>
          </cell>
          <cell r="F1171">
            <v>855</v>
          </cell>
          <cell r="G1171">
            <v>0</v>
          </cell>
          <cell r="H1171">
            <v>0</v>
          </cell>
        </row>
        <row r="1172">
          <cell r="A1172" t="str">
            <v>MATUPÁ - MT</v>
          </cell>
          <cell r="B1172" t="str">
            <v>MT</v>
          </cell>
          <cell r="C1172">
            <v>6</v>
          </cell>
          <cell r="D1172" t="str">
            <v>CO</v>
          </cell>
          <cell r="E1172" t="str">
            <v>DRAA2019</v>
          </cell>
          <cell r="F1172">
            <v>471</v>
          </cell>
          <cell r="G1172">
            <v>43</v>
          </cell>
          <cell r="H1172">
            <v>18</v>
          </cell>
        </row>
        <row r="1173">
          <cell r="A1173" t="str">
            <v>MAUÉS - AM</v>
          </cell>
          <cell r="B1173" t="str">
            <v>AM</v>
          </cell>
          <cell r="C1173">
            <v>5</v>
          </cell>
          <cell r="D1173" t="str">
            <v>N</v>
          </cell>
          <cell r="E1173" t="str">
            <v>DIPR12/2018</v>
          </cell>
          <cell r="F1173">
            <v>1210</v>
          </cell>
          <cell r="G1173">
            <v>0</v>
          </cell>
          <cell r="H1173">
            <v>0</v>
          </cell>
        </row>
        <row r="1174">
          <cell r="A1174" t="str">
            <v>MAURILÂNDIA - GO</v>
          </cell>
          <cell r="B1174" t="str">
            <v>GO</v>
          </cell>
          <cell r="C1174">
            <v>7</v>
          </cell>
          <cell r="D1174" t="str">
            <v>CO</v>
          </cell>
          <cell r="E1174" t="str">
            <v>DRAA2019</v>
          </cell>
          <cell r="F1174">
            <v>162</v>
          </cell>
          <cell r="G1174">
            <v>70</v>
          </cell>
          <cell r="H1174">
            <v>17</v>
          </cell>
        </row>
        <row r="1175">
          <cell r="A1175" t="str">
            <v>MAZAGÃO - AP</v>
          </cell>
          <cell r="B1175" t="str">
            <v>AP</v>
          </cell>
          <cell r="C1175">
            <v>8</v>
          </cell>
          <cell r="D1175" t="str">
            <v>N</v>
          </cell>
          <cell r="E1175" t="str">
            <v/>
          </cell>
          <cell r="F1175" t="str">
            <v/>
          </cell>
          <cell r="G1175" t="str">
            <v/>
          </cell>
          <cell r="H1175" t="str">
            <v/>
          </cell>
        </row>
        <row r="1176">
          <cell r="A1176" t="str">
            <v>MEDIANEIRA - PR</v>
          </cell>
          <cell r="B1176" t="str">
            <v>PR</v>
          </cell>
          <cell r="C1176">
            <v>5</v>
          </cell>
          <cell r="D1176" t="str">
            <v>S</v>
          </cell>
          <cell r="E1176" t="str">
            <v>DIPR12/2018</v>
          </cell>
          <cell r="F1176">
            <v>1094</v>
          </cell>
          <cell r="G1176">
            <v>119</v>
          </cell>
          <cell r="H1176">
            <v>3</v>
          </cell>
        </row>
        <row r="1177">
          <cell r="A1177" t="str">
            <v>MENDES - RJ</v>
          </cell>
          <cell r="B1177" t="str">
            <v>RJ</v>
          </cell>
          <cell r="C1177">
            <v>6</v>
          </cell>
          <cell r="D1177" t="str">
            <v>SE</v>
          </cell>
          <cell r="E1177" t="str">
            <v>DIPR08/2018</v>
          </cell>
          <cell r="F1177">
            <v>765</v>
          </cell>
          <cell r="G1177">
            <v>54</v>
          </cell>
          <cell r="H1177">
            <v>13</v>
          </cell>
        </row>
        <row r="1178">
          <cell r="A1178" t="str">
            <v>MERCÊS - MG</v>
          </cell>
          <cell r="B1178" t="str">
            <v>MG</v>
          </cell>
          <cell r="C1178">
            <v>7</v>
          </cell>
          <cell r="D1178" t="str">
            <v>SE</v>
          </cell>
          <cell r="E1178" t="str">
            <v>DRAA2019</v>
          </cell>
          <cell r="F1178">
            <v>259</v>
          </cell>
          <cell r="G1178">
            <v>93</v>
          </cell>
          <cell r="H1178">
            <v>19</v>
          </cell>
        </row>
        <row r="1179">
          <cell r="A1179" t="str">
            <v>MERIDIANO - SP</v>
          </cell>
          <cell r="B1179" t="str">
            <v>SP</v>
          </cell>
          <cell r="C1179">
            <v>7</v>
          </cell>
          <cell r="D1179" t="str">
            <v>SE</v>
          </cell>
          <cell r="E1179" t="str">
            <v>DRAA2019</v>
          </cell>
          <cell r="F1179">
            <v>170</v>
          </cell>
          <cell r="G1179">
            <v>47</v>
          </cell>
          <cell r="H1179">
            <v>25</v>
          </cell>
        </row>
        <row r="1180">
          <cell r="A1180" t="str">
            <v>MESÓPOLIS - SP</v>
          </cell>
          <cell r="B1180" t="str">
            <v>SP</v>
          </cell>
          <cell r="C1180">
            <v>7</v>
          </cell>
          <cell r="D1180" t="str">
            <v>SE</v>
          </cell>
          <cell r="E1180" t="str">
            <v>DIPR12/2018</v>
          </cell>
          <cell r="F1180">
            <v>183</v>
          </cell>
          <cell r="G1180">
            <v>2</v>
          </cell>
          <cell r="H1180">
            <v>3</v>
          </cell>
        </row>
        <row r="1181">
          <cell r="A1181" t="str">
            <v>MESQUITA - RJ</v>
          </cell>
          <cell r="B1181" t="str">
            <v>RJ</v>
          </cell>
          <cell r="C1181">
            <v>4</v>
          </cell>
          <cell r="D1181" t="str">
            <v>SE</v>
          </cell>
          <cell r="E1181" t="str">
            <v>DIPR06/2018</v>
          </cell>
          <cell r="F1181">
            <v>2294</v>
          </cell>
          <cell r="G1181">
            <v>65</v>
          </cell>
          <cell r="H1181">
            <v>38</v>
          </cell>
        </row>
        <row r="1182">
          <cell r="A1182" t="str">
            <v>MESSIAS - AL</v>
          </cell>
          <cell r="B1182" t="str">
            <v>AL</v>
          </cell>
          <cell r="C1182">
            <v>6</v>
          </cell>
          <cell r="D1182" t="str">
            <v>NE</v>
          </cell>
          <cell r="E1182" t="str">
            <v>DRAA2019</v>
          </cell>
          <cell r="F1182">
            <v>589</v>
          </cell>
          <cell r="G1182">
            <v>59</v>
          </cell>
          <cell r="H1182">
            <v>17</v>
          </cell>
        </row>
        <row r="1183">
          <cell r="A1183" t="str">
            <v>MESSIAS TARGINO - RN</v>
          </cell>
          <cell r="B1183" t="str">
            <v>RN</v>
          </cell>
          <cell r="C1183">
            <v>7</v>
          </cell>
          <cell r="D1183" t="str">
            <v>NE</v>
          </cell>
          <cell r="E1183" t="str">
            <v>DIPR12/2018</v>
          </cell>
          <cell r="F1183">
            <v>142</v>
          </cell>
          <cell r="G1183">
            <v>22</v>
          </cell>
          <cell r="H1183">
            <v>1</v>
          </cell>
        </row>
        <row r="1184">
          <cell r="A1184" t="str">
            <v>MIGUEL PEREIRA - RJ</v>
          </cell>
          <cell r="B1184" t="str">
            <v>RJ</v>
          </cell>
          <cell r="C1184">
            <v>5</v>
          </cell>
          <cell r="D1184" t="str">
            <v>SE</v>
          </cell>
          <cell r="E1184" t="str">
            <v>DRAA2019</v>
          </cell>
          <cell r="F1184">
            <v>1144</v>
          </cell>
          <cell r="G1184">
            <v>223</v>
          </cell>
          <cell r="H1184">
            <v>67</v>
          </cell>
        </row>
        <row r="1185">
          <cell r="A1185" t="str">
            <v>MIGUELÓPOLIS - SP</v>
          </cell>
          <cell r="B1185" t="str">
            <v>SP</v>
          </cell>
          <cell r="C1185">
            <v>5</v>
          </cell>
          <cell r="D1185" t="str">
            <v>SE</v>
          </cell>
          <cell r="E1185" t="str">
            <v>DIPR12/2018</v>
          </cell>
          <cell r="F1185">
            <v>778</v>
          </cell>
          <cell r="G1185">
            <v>269</v>
          </cell>
          <cell r="H1185">
            <v>102</v>
          </cell>
        </row>
        <row r="1186">
          <cell r="A1186" t="str">
            <v>MILAGRES - CE</v>
          </cell>
          <cell r="B1186" t="str">
            <v>CE</v>
          </cell>
          <cell r="C1186">
            <v>6</v>
          </cell>
          <cell r="D1186" t="str">
            <v>NE</v>
          </cell>
          <cell r="E1186" t="str">
            <v>DRAA2019</v>
          </cell>
          <cell r="F1186">
            <v>744</v>
          </cell>
          <cell r="G1186">
            <v>13</v>
          </cell>
          <cell r="H1186">
            <v>4</v>
          </cell>
        </row>
        <row r="1187">
          <cell r="A1187" t="str">
            <v>MIMOSO DO SUL - ES</v>
          </cell>
          <cell r="B1187" t="str">
            <v>ES</v>
          </cell>
          <cell r="C1187">
            <v>6</v>
          </cell>
          <cell r="D1187" t="str">
            <v>SE</v>
          </cell>
          <cell r="E1187" t="str">
            <v>DRAA2017</v>
          </cell>
          <cell r="F1187">
            <v>325</v>
          </cell>
          <cell r="G1187">
            <v>202</v>
          </cell>
          <cell r="H1187">
            <v>0</v>
          </cell>
        </row>
        <row r="1188">
          <cell r="A1188" t="str">
            <v>MINAÇU - GO</v>
          </cell>
          <cell r="B1188" t="str">
            <v>GO</v>
          </cell>
          <cell r="C1188">
            <v>5</v>
          </cell>
          <cell r="D1188" t="str">
            <v>CO</v>
          </cell>
          <cell r="E1188" t="str">
            <v>DIPR12/2018</v>
          </cell>
          <cell r="F1188">
            <v>742</v>
          </cell>
          <cell r="G1188">
            <v>299</v>
          </cell>
          <cell r="H1188">
            <v>46</v>
          </cell>
        </row>
        <row r="1189">
          <cell r="A1189" t="str">
            <v>MINADOR DO NEGRÃO - AL</v>
          </cell>
          <cell r="B1189" t="str">
            <v>AL</v>
          </cell>
          <cell r="C1189">
            <v>8</v>
          </cell>
          <cell r="D1189" t="str">
            <v>NE</v>
          </cell>
          <cell r="E1189" t="str">
            <v/>
          </cell>
          <cell r="F1189" t="str">
            <v/>
          </cell>
          <cell r="G1189" t="str">
            <v/>
          </cell>
          <cell r="H1189" t="str">
            <v/>
          </cell>
        </row>
        <row r="1190">
          <cell r="A1190" t="str">
            <v>MINDURI - MG</v>
          </cell>
          <cell r="B1190" t="str">
            <v>MG</v>
          </cell>
          <cell r="C1190">
            <v>7</v>
          </cell>
          <cell r="D1190" t="str">
            <v>SE</v>
          </cell>
          <cell r="E1190" t="str">
            <v>DRAA2019</v>
          </cell>
          <cell r="F1190">
            <v>161</v>
          </cell>
          <cell r="G1190">
            <v>49</v>
          </cell>
          <cell r="H1190">
            <v>15</v>
          </cell>
        </row>
        <row r="1191">
          <cell r="A1191" t="str">
            <v>MINEIROS - GO</v>
          </cell>
          <cell r="B1191" t="str">
            <v>GO</v>
          </cell>
          <cell r="C1191">
            <v>5</v>
          </cell>
          <cell r="D1191" t="str">
            <v>CO</v>
          </cell>
          <cell r="E1191" t="str">
            <v>DRAA2019</v>
          </cell>
          <cell r="F1191">
            <v>1790</v>
          </cell>
          <cell r="G1191">
            <v>315</v>
          </cell>
          <cell r="H1191">
            <v>53</v>
          </cell>
        </row>
        <row r="1192">
          <cell r="A1192" t="str">
            <v>MIRA ESTRELA - SP</v>
          </cell>
          <cell r="B1192" t="str">
            <v>SP</v>
          </cell>
          <cell r="C1192">
            <v>7</v>
          </cell>
          <cell r="D1192" t="str">
            <v>SE</v>
          </cell>
          <cell r="E1192" t="str">
            <v>DRAA2019</v>
          </cell>
          <cell r="F1192">
            <v>206</v>
          </cell>
          <cell r="G1192">
            <v>30</v>
          </cell>
          <cell r="H1192">
            <v>13</v>
          </cell>
        </row>
        <row r="1193">
          <cell r="A1193" t="str">
            <v>MIRACEMA - RJ</v>
          </cell>
          <cell r="B1193" t="str">
            <v>RJ</v>
          </cell>
          <cell r="C1193">
            <v>5</v>
          </cell>
          <cell r="D1193" t="str">
            <v>SE</v>
          </cell>
          <cell r="E1193" t="str">
            <v>DIPR12/2018</v>
          </cell>
          <cell r="F1193">
            <v>1396</v>
          </cell>
          <cell r="G1193">
            <v>345</v>
          </cell>
          <cell r="H1193">
            <v>82</v>
          </cell>
        </row>
        <row r="1194">
          <cell r="A1194" t="str">
            <v>MIRAÍ - MG</v>
          </cell>
          <cell r="B1194" t="str">
            <v>MG</v>
          </cell>
          <cell r="C1194">
            <v>7</v>
          </cell>
          <cell r="D1194" t="str">
            <v>SE</v>
          </cell>
          <cell r="E1194" t="str">
            <v>DIPR12/2018</v>
          </cell>
          <cell r="F1194">
            <v>346</v>
          </cell>
          <cell r="G1194">
            <v>0</v>
          </cell>
          <cell r="H1194">
            <v>0</v>
          </cell>
        </row>
        <row r="1195">
          <cell r="A1195" t="str">
            <v>MIRANDIBA - PE</v>
          </cell>
          <cell r="B1195" t="str">
            <v>PE</v>
          </cell>
          <cell r="C1195">
            <v>6</v>
          </cell>
          <cell r="D1195" t="str">
            <v>NE</v>
          </cell>
          <cell r="E1195" t="str">
            <v>DRAA2016</v>
          </cell>
          <cell r="F1195">
            <v>429</v>
          </cell>
          <cell r="G1195">
            <v>145</v>
          </cell>
          <cell r="H1195">
            <v>42</v>
          </cell>
        </row>
        <row r="1196">
          <cell r="A1196" t="str">
            <v>MIRANDÓPOLIS - SP</v>
          </cell>
          <cell r="B1196" t="str">
            <v>SP</v>
          </cell>
          <cell r="C1196">
            <v>6</v>
          </cell>
          <cell r="D1196" t="str">
            <v>SE</v>
          </cell>
          <cell r="E1196" t="str">
            <v>DRAA2019</v>
          </cell>
          <cell r="F1196">
            <v>628</v>
          </cell>
          <cell r="G1196">
            <v>0</v>
          </cell>
          <cell r="H1196">
            <v>0</v>
          </cell>
        </row>
        <row r="1197">
          <cell r="A1197" t="str">
            <v>MIRANORTE - TO</v>
          </cell>
          <cell r="B1197" t="str">
            <v>TO</v>
          </cell>
          <cell r="C1197">
            <v>7</v>
          </cell>
          <cell r="D1197" t="str">
            <v>N</v>
          </cell>
          <cell r="E1197" t="str">
            <v>DRAA2019</v>
          </cell>
          <cell r="F1197">
            <v>384</v>
          </cell>
          <cell r="G1197">
            <v>50</v>
          </cell>
          <cell r="H1197">
            <v>10</v>
          </cell>
        </row>
        <row r="1198">
          <cell r="A1198" t="str">
            <v>MIRANTE DA SERRA - RO</v>
          </cell>
          <cell r="B1198" t="str">
            <v>RO</v>
          </cell>
          <cell r="C1198">
            <v>7</v>
          </cell>
          <cell r="D1198" t="str">
            <v>N</v>
          </cell>
          <cell r="E1198" t="str">
            <v>DIPR12/2018</v>
          </cell>
          <cell r="F1198">
            <v>363</v>
          </cell>
          <cell r="G1198">
            <v>49</v>
          </cell>
          <cell r="H1198">
            <v>10</v>
          </cell>
        </row>
        <row r="1199">
          <cell r="A1199" t="str">
            <v>MIRASSOL D'OESTE - MT</v>
          </cell>
          <cell r="B1199" t="str">
            <v>MT</v>
          </cell>
          <cell r="C1199">
            <v>6</v>
          </cell>
          <cell r="D1199" t="str">
            <v>CO</v>
          </cell>
          <cell r="E1199" t="str">
            <v>DRAA2019</v>
          </cell>
          <cell r="F1199">
            <v>463</v>
          </cell>
          <cell r="G1199">
            <v>38</v>
          </cell>
          <cell r="H1199">
            <v>1</v>
          </cell>
        </row>
        <row r="1200">
          <cell r="A1200" t="str">
            <v>MOGI DAS CRUZES - SP</v>
          </cell>
          <cell r="B1200" t="str">
            <v>SP</v>
          </cell>
          <cell r="C1200">
            <v>3</v>
          </cell>
          <cell r="D1200" t="str">
            <v>SE</v>
          </cell>
          <cell r="E1200" t="str">
            <v>DRAA2019</v>
          </cell>
          <cell r="F1200">
            <v>4401</v>
          </cell>
          <cell r="G1200">
            <v>1238</v>
          </cell>
          <cell r="H1200">
            <v>346</v>
          </cell>
        </row>
        <row r="1201">
          <cell r="A1201" t="str">
            <v>MONÇÃO - MA</v>
          </cell>
          <cell r="B1201" t="str">
            <v>MA</v>
          </cell>
          <cell r="C1201">
            <v>6</v>
          </cell>
          <cell r="D1201" t="str">
            <v>NE</v>
          </cell>
          <cell r="E1201" t="str">
            <v>DIPR12/2018</v>
          </cell>
          <cell r="F1201">
            <v>2211</v>
          </cell>
          <cell r="G1201">
            <v>0</v>
          </cell>
          <cell r="H1201">
            <v>0</v>
          </cell>
        </row>
        <row r="1202">
          <cell r="A1202" t="str">
            <v>MONÇÕES - SP</v>
          </cell>
          <cell r="B1202" t="str">
            <v>SP</v>
          </cell>
          <cell r="C1202">
            <v>7</v>
          </cell>
          <cell r="D1202" t="str">
            <v>SE</v>
          </cell>
          <cell r="E1202" t="str">
            <v>DRAA2019</v>
          </cell>
          <cell r="F1202">
            <v>189</v>
          </cell>
          <cell r="G1202">
            <v>49</v>
          </cell>
          <cell r="H1202">
            <v>19</v>
          </cell>
        </row>
        <row r="1203">
          <cell r="A1203" t="str">
            <v>MONTADAS - PB</v>
          </cell>
          <cell r="B1203" t="str">
            <v>PB</v>
          </cell>
          <cell r="C1203">
            <v>8</v>
          </cell>
          <cell r="D1203" t="str">
            <v>NE</v>
          </cell>
          <cell r="E1203" t="str">
            <v/>
          </cell>
          <cell r="F1203" t="str">
            <v/>
          </cell>
          <cell r="G1203" t="str">
            <v/>
          </cell>
          <cell r="H1203" t="str">
            <v/>
          </cell>
        </row>
        <row r="1204">
          <cell r="A1204" t="str">
            <v>MONTE ALEGRE - PA</v>
          </cell>
          <cell r="B1204" t="str">
            <v>PA</v>
          </cell>
          <cell r="C1204">
            <v>4</v>
          </cell>
          <cell r="D1204" t="str">
            <v>N</v>
          </cell>
          <cell r="E1204" t="str">
            <v>DIPR12/2018</v>
          </cell>
          <cell r="F1204">
            <v>2102</v>
          </cell>
          <cell r="G1204">
            <v>375</v>
          </cell>
          <cell r="H1204">
            <v>50</v>
          </cell>
        </row>
        <row r="1205">
          <cell r="A1205" t="str">
            <v>MONTE ALEGRE - RN</v>
          </cell>
          <cell r="B1205" t="str">
            <v>RN</v>
          </cell>
          <cell r="C1205">
            <v>6</v>
          </cell>
          <cell r="D1205" t="str">
            <v>NE</v>
          </cell>
          <cell r="E1205" t="str">
            <v>DRAA2019</v>
          </cell>
          <cell r="F1205">
            <v>459</v>
          </cell>
          <cell r="G1205">
            <v>48</v>
          </cell>
          <cell r="H1205">
            <v>4</v>
          </cell>
        </row>
        <row r="1206">
          <cell r="A1206" t="str">
            <v>MONTE ALEGRE DE MINAS - MG</v>
          </cell>
          <cell r="B1206" t="str">
            <v>MG</v>
          </cell>
          <cell r="C1206">
            <v>6</v>
          </cell>
          <cell r="D1206" t="str">
            <v>SE</v>
          </cell>
          <cell r="E1206" t="str">
            <v>DRAA2019</v>
          </cell>
          <cell r="F1206">
            <v>488</v>
          </cell>
          <cell r="G1206">
            <v>174</v>
          </cell>
          <cell r="H1206">
            <v>40</v>
          </cell>
        </row>
        <row r="1207">
          <cell r="A1207" t="str">
            <v>MONTE BELO - MG</v>
          </cell>
          <cell r="B1207" t="str">
            <v>MG</v>
          </cell>
          <cell r="C1207">
            <v>7</v>
          </cell>
          <cell r="D1207" t="str">
            <v>SE</v>
          </cell>
          <cell r="E1207" t="str">
            <v>DIPR12/2018</v>
          </cell>
          <cell r="F1207">
            <v>346</v>
          </cell>
          <cell r="G1207">
            <v>0</v>
          </cell>
          <cell r="H1207">
            <v>0</v>
          </cell>
        </row>
        <row r="1208">
          <cell r="A1208" t="str">
            <v>MONTE CASTELO - SP</v>
          </cell>
          <cell r="B1208" t="str">
            <v>SP</v>
          </cell>
          <cell r="C1208">
            <v>7</v>
          </cell>
          <cell r="D1208" t="str">
            <v>SE</v>
          </cell>
          <cell r="E1208" t="str">
            <v>DIPR12/2018</v>
          </cell>
          <cell r="F1208">
            <v>212</v>
          </cell>
          <cell r="G1208">
            <v>2</v>
          </cell>
          <cell r="H1208">
            <v>0</v>
          </cell>
        </row>
        <row r="1209">
          <cell r="A1209" t="str">
            <v>MONTE DO CARMO - TO</v>
          </cell>
          <cell r="B1209" t="str">
            <v>TO</v>
          </cell>
          <cell r="C1209">
            <v>7</v>
          </cell>
          <cell r="D1209" t="str">
            <v>N</v>
          </cell>
          <cell r="E1209" t="str">
            <v>DRAA2019</v>
          </cell>
          <cell r="F1209">
            <v>244</v>
          </cell>
          <cell r="G1209">
            <v>19</v>
          </cell>
          <cell r="H1209">
            <v>1</v>
          </cell>
        </row>
        <row r="1210">
          <cell r="A1210" t="str">
            <v>MONTE MOR - SP</v>
          </cell>
          <cell r="B1210" t="str">
            <v>SP</v>
          </cell>
          <cell r="C1210">
            <v>5</v>
          </cell>
          <cell r="D1210" t="str">
            <v>SE</v>
          </cell>
          <cell r="E1210" t="str">
            <v>DIPR12/2018</v>
          </cell>
          <cell r="F1210">
            <v>1619</v>
          </cell>
          <cell r="G1210">
            <v>231</v>
          </cell>
          <cell r="H1210">
            <v>118</v>
          </cell>
        </row>
        <row r="1211">
          <cell r="A1211" t="str">
            <v>MONTE NEGRO - RO</v>
          </cell>
          <cell r="B1211" t="str">
            <v>RO</v>
          </cell>
          <cell r="C1211">
            <v>7</v>
          </cell>
          <cell r="D1211" t="str">
            <v>N</v>
          </cell>
          <cell r="E1211" t="str">
            <v>DRAA2019</v>
          </cell>
          <cell r="F1211">
            <v>323</v>
          </cell>
          <cell r="G1211">
            <v>45</v>
          </cell>
          <cell r="H1211">
            <v>12</v>
          </cell>
        </row>
        <row r="1212">
          <cell r="A1212" t="str">
            <v>MONTE SANTO DO TOCANTINS - TO</v>
          </cell>
          <cell r="B1212" t="str">
            <v>TO</v>
          </cell>
          <cell r="C1212">
            <v>8</v>
          </cell>
          <cell r="D1212" t="str">
            <v>N</v>
          </cell>
          <cell r="E1212" t="str">
            <v/>
          </cell>
          <cell r="F1212" t="str">
            <v/>
          </cell>
          <cell r="G1212" t="str">
            <v/>
          </cell>
          <cell r="H1212" t="str">
            <v/>
          </cell>
        </row>
        <row r="1213">
          <cell r="A1213" t="str">
            <v>MONTEIRÓPOLIS - AL</v>
          </cell>
          <cell r="B1213" t="str">
            <v>AL</v>
          </cell>
          <cell r="C1213">
            <v>8</v>
          </cell>
          <cell r="D1213" t="str">
            <v>NE</v>
          </cell>
          <cell r="E1213" t="str">
            <v/>
          </cell>
          <cell r="F1213" t="str">
            <v/>
          </cell>
          <cell r="G1213" t="str">
            <v/>
          </cell>
          <cell r="H1213" t="str">
            <v/>
          </cell>
        </row>
        <row r="1214">
          <cell r="A1214" t="str">
            <v>MONTENEGRO - RS</v>
          </cell>
          <cell r="B1214" t="str">
            <v>RS</v>
          </cell>
          <cell r="C1214">
            <v>5</v>
          </cell>
          <cell r="D1214" t="str">
            <v>S</v>
          </cell>
          <cell r="E1214" t="str">
            <v>DRAA2019</v>
          </cell>
          <cell r="F1214">
            <v>1326</v>
          </cell>
          <cell r="G1214">
            <v>422</v>
          </cell>
          <cell r="H1214">
            <v>80</v>
          </cell>
        </row>
        <row r="1215">
          <cell r="A1215" t="str">
            <v>MONTES CLAROS - MG</v>
          </cell>
          <cell r="B1215" t="str">
            <v>MG</v>
          </cell>
          <cell r="C1215">
            <v>3</v>
          </cell>
          <cell r="D1215" t="str">
            <v>SE</v>
          </cell>
          <cell r="E1215" t="str">
            <v>DIPR06/2018</v>
          </cell>
          <cell r="F1215">
            <v>4747</v>
          </cell>
          <cell r="G1215">
            <v>1801</v>
          </cell>
          <cell r="H1215">
            <v>447</v>
          </cell>
        </row>
        <row r="1216">
          <cell r="A1216" t="str">
            <v>MONTES CLAROS DE GOIÁS - GO</v>
          </cell>
          <cell r="B1216" t="str">
            <v>GO</v>
          </cell>
          <cell r="C1216">
            <v>7</v>
          </cell>
          <cell r="D1216" t="str">
            <v>CO</v>
          </cell>
          <cell r="E1216" t="str">
            <v>DRAA2018</v>
          </cell>
          <cell r="F1216">
            <v>285</v>
          </cell>
          <cell r="G1216">
            <v>122</v>
          </cell>
          <cell r="H1216">
            <v>21</v>
          </cell>
        </row>
        <row r="1217">
          <cell r="A1217" t="str">
            <v>MONTIVIDIU - GO</v>
          </cell>
          <cell r="B1217" t="str">
            <v>GO</v>
          </cell>
          <cell r="C1217">
            <v>7</v>
          </cell>
          <cell r="D1217" t="str">
            <v>CO</v>
          </cell>
          <cell r="E1217" t="str">
            <v>DRAA2019</v>
          </cell>
          <cell r="F1217">
            <v>299</v>
          </cell>
          <cell r="G1217">
            <v>92</v>
          </cell>
          <cell r="H1217">
            <v>19</v>
          </cell>
        </row>
        <row r="1218">
          <cell r="A1218" t="str">
            <v>MORADA NOVA - CE</v>
          </cell>
          <cell r="B1218" t="str">
            <v>CE</v>
          </cell>
          <cell r="C1218">
            <v>4</v>
          </cell>
          <cell r="D1218" t="str">
            <v>NE</v>
          </cell>
          <cell r="E1218" t="str">
            <v>DRAA2019</v>
          </cell>
          <cell r="F1218">
            <v>2018</v>
          </cell>
          <cell r="G1218">
            <v>551</v>
          </cell>
          <cell r="H1218">
            <v>73</v>
          </cell>
        </row>
        <row r="1219">
          <cell r="A1219" t="str">
            <v>MORADA NOVA DE MINAS - MG</v>
          </cell>
          <cell r="B1219" t="str">
            <v>MG</v>
          </cell>
          <cell r="C1219">
            <v>6</v>
          </cell>
          <cell r="D1219" t="str">
            <v>SE</v>
          </cell>
          <cell r="E1219" t="str">
            <v>DIPR12/2018</v>
          </cell>
          <cell r="F1219">
            <v>414</v>
          </cell>
          <cell r="G1219">
            <v>132</v>
          </cell>
          <cell r="H1219">
            <v>26</v>
          </cell>
        </row>
        <row r="1220">
          <cell r="A1220" t="str">
            <v>MOREILÂNDIA - PE</v>
          </cell>
          <cell r="B1220" t="str">
            <v>PE</v>
          </cell>
          <cell r="C1220">
            <v>6</v>
          </cell>
          <cell r="D1220" t="str">
            <v>NE</v>
          </cell>
          <cell r="E1220" t="str">
            <v>DRAA2018</v>
          </cell>
          <cell r="F1220">
            <v>516</v>
          </cell>
          <cell r="G1220">
            <v>223</v>
          </cell>
          <cell r="H1220">
            <v>20</v>
          </cell>
        </row>
        <row r="1221">
          <cell r="A1221" t="str">
            <v>MOREIRA SALES - PR</v>
          </cell>
          <cell r="B1221" t="str">
            <v>PR</v>
          </cell>
          <cell r="C1221">
            <v>6</v>
          </cell>
          <cell r="D1221" t="str">
            <v>S</v>
          </cell>
          <cell r="E1221" t="str">
            <v>DRAA2019</v>
          </cell>
          <cell r="F1221">
            <v>465</v>
          </cell>
          <cell r="G1221">
            <v>131</v>
          </cell>
          <cell r="H1221">
            <v>23</v>
          </cell>
        </row>
        <row r="1222">
          <cell r="A1222" t="str">
            <v>MORENO - PE</v>
          </cell>
          <cell r="B1222" t="str">
            <v>PE</v>
          </cell>
          <cell r="C1222">
            <v>5</v>
          </cell>
          <cell r="D1222" t="str">
            <v>NE</v>
          </cell>
          <cell r="E1222" t="str">
            <v>DRAA2019</v>
          </cell>
          <cell r="F1222">
            <v>848</v>
          </cell>
          <cell r="G1222">
            <v>482</v>
          </cell>
          <cell r="H1222">
            <v>79</v>
          </cell>
        </row>
        <row r="1223">
          <cell r="A1223" t="str">
            <v>MORMAÇO - RS</v>
          </cell>
          <cell r="B1223" t="str">
            <v>RS</v>
          </cell>
          <cell r="C1223">
            <v>7</v>
          </cell>
          <cell r="D1223" t="str">
            <v>S</v>
          </cell>
          <cell r="E1223" t="str">
            <v>DRAA2019</v>
          </cell>
          <cell r="F1223">
            <v>148</v>
          </cell>
          <cell r="G1223">
            <v>18</v>
          </cell>
          <cell r="H1223">
            <v>2</v>
          </cell>
        </row>
        <row r="1224">
          <cell r="A1224" t="str">
            <v>MORRINHOS - GO</v>
          </cell>
          <cell r="B1224" t="str">
            <v>GO</v>
          </cell>
          <cell r="C1224">
            <v>5</v>
          </cell>
          <cell r="D1224" t="str">
            <v>CO</v>
          </cell>
          <cell r="E1224" t="str">
            <v>DRAA2019</v>
          </cell>
          <cell r="F1224">
            <v>1120</v>
          </cell>
          <cell r="G1224">
            <v>389</v>
          </cell>
          <cell r="H1224">
            <v>81</v>
          </cell>
        </row>
        <row r="1225">
          <cell r="A1225" t="str">
            <v>MORRINHOS DO SUL - RS</v>
          </cell>
          <cell r="B1225" t="str">
            <v>RS</v>
          </cell>
          <cell r="C1225">
            <v>7</v>
          </cell>
          <cell r="D1225" t="str">
            <v>S</v>
          </cell>
          <cell r="E1225" t="str">
            <v>DRAA2019</v>
          </cell>
          <cell r="F1225">
            <v>85</v>
          </cell>
          <cell r="G1225">
            <v>29</v>
          </cell>
          <cell r="H1225">
            <v>6</v>
          </cell>
        </row>
        <row r="1226">
          <cell r="A1226" t="str">
            <v>MORRO AGUDO - SP</v>
          </cell>
          <cell r="B1226" t="str">
            <v>SP</v>
          </cell>
          <cell r="C1226">
            <v>5</v>
          </cell>
          <cell r="D1226" t="str">
            <v>SE</v>
          </cell>
          <cell r="E1226" t="str">
            <v>DIPR12/2018</v>
          </cell>
          <cell r="F1226">
            <v>986</v>
          </cell>
          <cell r="G1226">
            <v>292</v>
          </cell>
          <cell r="H1226">
            <v>84</v>
          </cell>
        </row>
        <row r="1227">
          <cell r="A1227" t="str">
            <v>MORRO AGUDO DE GOIÁS - GO</v>
          </cell>
          <cell r="B1227" t="str">
            <v>GO</v>
          </cell>
          <cell r="C1227">
            <v>7</v>
          </cell>
          <cell r="D1227" t="str">
            <v>CO</v>
          </cell>
          <cell r="E1227" t="str">
            <v>DRAA2019</v>
          </cell>
          <cell r="F1227">
            <v>150</v>
          </cell>
          <cell r="G1227">
            <v>27</v>
          </cell>
          <cell r="H1227">
            <v>10</v>
          </cell>
        </row>
        <row r="1228">
          <cell r="A1228" t="str">
            <v>MORRO DO CHAPÉU - BA</v>
          </cell>
          <cell r="B1228" t="str">
            <v>BA</v>
          </cell>
          <cell r="C1228">
            <v>6</v>
          </cell>
          <cell r="D1228" t="str">
            <v>NE</v>
          </cell>
          <cell r="E1228" t="str">
            <v>DIPR10/2018</v>
          </cell>
          <cell r="F1228">
            <v>88</v>
          </cell>
          <cell r="G1228">
            <v>0</v>
          </cell>
          <cell r="H1228">
            <v>0</v>
          </cell>
        </row>
        <row r="1229">
          <cell r="A1229" t="str">
            <v>MORRO REUTER - RS</v>
          </cell>
          <cell r="B1229" t="str">
            <v>RS</v>
          </cell>
          <cell r="C1229">
            <v>7</v>
          </cell>
          <cell r="D1229" t="str">
            <v>S</v>
          </cell>
          <cell r="E1229" t="str">
            <v>DIPR12/2018</v>
          </cell>
          <cell r="F1229">
            <v>192</v>
          </cell>
          <cell r="G1229">
            <v>0</v>
          </cell>
          <cell r="H1229">
            <v>0</v>
          </cell>
        </row>
        <row r="1230">
          <cell r="A1230" t="str">
            <v>MOSSÂMEDES - GO</v>
          </cell>
          <cell r="B1230" t="str">
            <v>GO</v>
          </cell>
          <cell r="C1230">
            <v>7</v>
          </cell>
          <cell r="D1230" t="str">
            <v>CO</v>
          </cell>
          <cell r="E1230" t="str">
            <v>DIPR12/2018</v>
          </cell>
          <cell r="F1230">
            <v>150</v>
          </cell>
          <cell r="G1230">
            <v>0</v>
          </cell>
          <cell r="H1230">
            <v>0</v>
          </cell>
        </row>
        <row r="1231">
          <cell r="A1231" t="str">
            <v>MOSSORÓ - RN</v>
          </cell>
          <cell r="B1231" t="str">
            <v>RN</v>
          </cell>
          <cell r="C1231">
            <v>4</v>
          </cell>
          <cell r="D1231" t="str">
            <v>NE</v>
          </cell>
          <cell r="E1231" t="str">
            <v>DRAA2019</v>
          </cell>
          <cell r="F1231">
            <v>3985</v>
          </cell>
          <cell r="G1231">
            <v>624</v>
          </cell>
          <cell r="H1231">
            <v>47</v>
          </cell>
        </row>
        <row r="1232">
          <cell r="A1232" t="str">
            <v>MOSTARDAS - RS</v>
          </cell>
          <cell r="B1232" t="str">
            <v>RS</v>
          </cell>
          <cell r="C1232">
            <v>6</v>
          </cell>
          <cell r="D1232" t="str">
            <v>S</v>
          </cell>
          <cell r="E1232" t="str">
            <v>DRAA2019</v>
          </cell>
          <cell r="F1232">
            <v>407</v>
          </cell>
          <cell r="G1232">
            <v>149</v>
          </cell>
          <cell r="H1232">
            <v>14</v>
          </cell>
        </row>
        <row r="1233">
          <cell r="A1233" t="str">
            <v>MOZARLÂNDIA - GO</v>
          </cell>
          <cell r="B1233" t="str">
            <v>GO</v>
          </cell>
          <cell r="C1233">
            <v>7</v>
          </cell>
          <cell r="D1233" t="str">
            <v>CO</v>
          </cell>
          <cell r="E1233" t="str">
            <v>DIPR12/2018</v>
          </cell>
          <cell r="F1233">
            <v>306</v>
          </cell>
          <cell r="G1233">
            <v>122</v>
          </cell>
          <cell r="H1233">
            <v>19</v>
          </cell>
        </row>
        <row r="1234">
          <cell r="A1234" t="str">
            <v>MUANÁ - PA</v>
          </cell>
          <cell r="B1234" t="str">
            <v>PA</v>
          </cell>
          <cell r="C1234">
            <v>8</v>
          </cell>
          <cell r="D1234" t="str">
            <v>N</v>
          </cell>
          <cell r="E1234" t="str">
            <v>DIPR12/2018</v>
          </cell>
          <cell r="F1234">
            <v>902</v>
          </cell>
          <cell r="G1234">
            <v>12</v>
          </cell>
          <cell r="H1234">
            <v>0</v>
          </cell>
        </row>
        <row r="1235">
          <cell r="A1235" t="str">
            <v>MUITOS CAPÕES - RS</v>
          </cell>
          <cell r="B1235" t="str">
            <v>RS</v>
          </cell>
          <cell r="C1235">
            <v>7</v>
          </cell>
          <cell r="D1235" t="str">
            <v>S</v>
          </cell>
          <cell r="E1235" t="str">
            <v>DRAA2019</v>
          </cell>
          <cell r="F1235">
            <v>177</v>
          </cell>
          <cell r="G1235">
            <v>9</v>
          </cell>
          <cell r="H1235">
            <v>2</v>
          </cell>
        </row>
        <row r="1236">
          <cell r="A1236" t="str">
            <v>MUNDO NOVO - MS</v>
          </cell>
          <cell r="B1236" t="str">
            <v>MS</v>
          </cell>
          <cell r="C1236">
            <v>6</v>
          </cell>
          <cell r="D1236" t="str">
            <v>CO</v>
          </cell>
          <cell r="E1236" t="str">
            <v>DRAA2019</v>
          </cell>
          <cell r="F1236">
            <v>440</v>
          </cell>
          <cell r="G1236">
            <v>116</v>
          </cell>
          <cell r="H1236">
            <v>45</v>
          </cell>
        </row>
        <row r="1237">
          <cell r="A1237" t="str">
            <v>MUNHOZ DE MELO - PR</v>
          </cell>
          <cell r="B1237" t="str">
            <v>PR</v>
          </cell>
          <cell r="C1237">
            <v>7</v>
          </cell>
          <cell r="D1237" t="str">
            <v>S</v>
          </cell>
          <cell r="E1237" t="str">
            <v>DRAA2019</v>
          </cell>
          <cell r="F1237">
            <v>231</v>
          </cell>
          <cell r="G1237">
            <v>63</v>
          </cell>
          <cell r="H1237">
            <v>12</v>
          </cell>
        </row>
        <row r="1238">
          <cell r="A1238" t="str">
            <v>MURIAÉ - MG</v>
          </cell>
          <cell r="B1238" t="str">
            <v>MG</v>
          </cell>
          <cell r="C1238">
            <v>4</v>
          </cell>
          <cell r="D1238" t="str">
            <v>SE</v>
          </cell>
          <cell r="E1238" t="str">
            <v>DRAA2019</v>
          </cell>
          <cell r="F1238">
            <v>1834</v>
          </cell>
          <cell r="G1238">
            <v>586</v>
          </cell>
          <cell r="H1238">
            <v>95</v>
          </cell>
        </row>
        <row r="1239">
          <cell r="A1239" t="str">
            <v>MURICI - AL</v>
          </cell>
          <cell r="B1239" t="str">
            <v>AL</v>
          </cell>
          <cell r="C1239">
            <v>5</v>
          </cell>
          <cell r="D1239" t="str">
            <v>NE</v>
          </cell>
          <cell r="E1239" t="str">
            <v>DRAA2019</v>
          </cell>
          <cell r="F1239">
            <v>674</v>
          </cell>
          <cell r="G1239">
            <v>285</v>
          </cell>
          <cell r="H1239">
            <v>78</v>
          </cell>
        </row>
        <row r="1240">
          <cell r="A1240" t="str">
            <v>MURICI DOS PORTELAS - PI</v>
          </cell>
          <cell r="B1240" t="str">
            <v>PI</v>
          </cell>
          <cell r="C1240">
            <v>7</v>
          </cell>
          <cell r="D1240" t="str">
            <v>NE</v>
          </cell>
          <cell r="E1240" t="str">
            <v>DRAA2019</v>
          </cell>
          <cell r="F1240">
            <v>366</v>
          </cell>
          <cell r="G1240">
            <v>15</v>
          </cell>
          <cell r="H1240">
            <v>1</v>
          </cell>
        </row>
        <row r="1241">
          <cell r="A1241" t="str">
            <v>MUTUNÓPOLIS - GO</v>
          </cell>
          <cell r="B1241" t="str">
            <v>GO</v>
          </cell>
          <cell r="C1241">
            <v>7</v>
          </cell>
          <cell r="D1241" t="str">
            <v>CO</v>
          </cell>
          <cell r="E1241" t="str">
            <v>DRAA2016</v>
          </cell>
          <cell r="F1241">
            <v>178</v>
          </cell>
          <cell r="G1241">
            <v>61</v>
          </cell>
          <cell r="H1241">
            <v>10</v>
          </cell>
        </row>
        <row r="1242">
          <cell r="A1242" t="str">
            <v>MUZAMBINHO - MG</v>
          </cell>
          <cell r="B1242" t="str">
            <v>MG</v>
          </cell>
          <cell r="C1242">
            <v>6</v>
          </cell>
          <cell r="D1242" t="str">
            <v>SE</v>
          </cell>
          <cell r="E1242" t="str">
            <v>DIPR12/2018</v>
          </cell>
          <cell r="F1242">
            <v>512</v>
          </cell>
          <cell r="G1242">
            <v>0</v>
          </cell>
          <cell r="H1242">
            <v>0</v>
          </cell>
        </row>
        <row r="1243">
          <cell r="A1243" t="str">
            <v>NANUQUE - MG</v>
          </cell>
          <cell r="B1243" t="str">
            <v>MG</v>
          </cell>
          <cell r="C1243">
            <v>5</v>
          </cell>
          <cell r="D1243" t="str">
            <v>SE</v>
          </cell>
          <cell r="E1243" t="str">
            <v>DRAA2019</v>
          </cell>
          <cell r="F1243">
            <v>878</v>
          </cell>
          <cell r="G1243">
            <v>376</v>
          </cell>
          <cell r="H1243">
            <v>116</v>
          </cell>
        </row>
        <row r="1244">
          <cell r="A1244" t="str">
            <v>NÃO-ME-TOQUE - RS</v>
          </cell>
          <cell r="B1244" t="str">
            <v>RS</v>
          </cell>
          <cell r="C1244">
            <v>6</v>
          </cell>
          <cell r="D1244" t="str">
            <v>S</v>
          </cell>
          <cell r="E1244" t="str">
            <v>DRAA2019</v>
          </cell>
          <cell r="F1244">
            <v>438</v>
          </cell>
          <cell r="G1244">
            <v>216</v>
          </cell>
          <cell r="H1244">
            <v>51</v>
          </cell>
        </row>
        <row r="1245">
          <cell r="A1245" t="str">
            <v>NATAL - RN</v>
          </cell>
          <cell r="B1245" t="str">
            <v>RN</v>
          </cell>
          <cell r="C1245">
            <v>2</v>
          </cell>
          <cell r="D1245" t="str">
            <v>NE</v>
          </cell>
          <cell r="E1245" t="str">
            <v>DRAA2018</v>
          </cell>
          <cell r="F1245">
            <v>11479</v>
          </cell>
          <cell r="G1245">
            <v>3857</v>
          </cell>
          <cell r="H1245">
            <v>1052</v>
          </cell>
        </row>
        <row r="1246">
          <cell r="A1246" t="str">
            <v>NATIVIDADE - RJ</v>
          </cell>
          <cell r="B1246" t="str">
            <v>RJ</v>
          </cell>
          <cell r="C1246">
            <v>5</v>
          </cell>
          <cell r="D1246" t="str">
            <v>SE</v>
          </cell>
          <cell r="E1246" t="str">
            <v>DRAA2019</v>
          </cell>
          <cell r="F1246">
            <v>717</v>
          </cell>
          <cell r="G1246">
            <v>345</v>
          </cell>
          <cell r="H1246">
            <v>68</v>
          </cell>
        </row>
        <row r="1247">
          <cell r="A1247" t="str">
            <v>NAVEGANTES - SC</v>
          </cell>
          <cell r="B1247" t="str">
            <v>SC</v>
          </cell>
          <cell r="C1247">
            <v>4</v>
          </cell>
          <cell r="D1247" t="str">
            <v>S</v>
          </cell>
          <cell r="E1247" t="str">
            <v>DRAA2019</v>
          </cell>
          <cell r="F1247">
            <v>2510</v>
          </cell>
          <cell r="G1247">
            <v>196</v>
          </cell>
          <cell r="H1247">
            <v>70</v>
          </cell>
        </row>
        <row r="1248">
          <cell r="A1248" t="str">
            <v>NAVIRAÍ - MS</v>
          </cell>
          <cell r="B1248" t="str">
            <v>MS</v>
          </cell>
          <cell r="C1248">
            <v>5</v>
          </cell>
          <cell r="D1248" t="str">
            <v>CO</v>
          </cell>
          <cell r="E1248" t="str">
            <v>DRAA2019</v>
          </cell>
          <cell r="F1248">
            <v>1841</v>
          </cell>
          <cell r="G1248">
            <v>206</v>
          </cell>
          <cell r="H1248">
            <v>99</v>
          </cell>
        </row>
        <row r="1249">
          <cell r="A1249" t="str">
            <v>NAZAREZINHO - PB</v>
          </cell>
          <cell r="B1249" t="str">
            <v>PB</v>
          </cell>
          <cell r="C1249">
            <v>7</v>
          </cell>
          <cell r="D1249" t="str">
            <v>NE</v>
          </cell>
          <cell r="E1249" t="str">
            <v>DRAA2019</v>
          </cell>
          <cell r="F1249">
            <v>266</v>
          </cell>
          <cell r="G1249">
            <v>159</v>
          </cell>
          <cell r="H1249">
            <v>22</v>
          </cell>
        </row>
        <row r="1250">
          <cell r="A1250" t="str">
            <v>NAZÁRIO - GO</v>
          </cell>
          <cell r="B1250" t="str">
            <v>GO</v>
          </cell>
          <cell r="C1250">
            <v>7</v>
          </cell>
          <cell r="D1250" t="str">
            <v>CO</v>
          </cell>
          <cell r="E1250" t="str">
            <v>DRAA2018</v>
          </cell>
          <cell r="F1250">
            <v>187</v>
          </cell>
          <cell r="G1250">
            <v>68</v>
          </cell>
          <cell r="H1250">
            <v>15</v>
          </cell>
        </row>
        <row r="1251">
          <cell r="A1251" t="str">
            <v>NERÓPOLIS - GO</v>
          </cell>
          <cell r="B1251" t="str">
            <v>GO</v>
          </cell>
          <cell r="C1251">
            <v>6</v>
          </cell>
          <cell r="D1251" t="str">
            <v>CO</v>
          </cell>
          <cell r="E1251" t="str">
            <v>DIPR12/2018</v>
          </cell>
          <cell r="F1251">
            <v>750</v>
          </cell>
          <cell r="G1251">
            <v>185</v>
          </cell>
          <cell r="H1251">
            <v>51</v>
          </cell>
        </row>
        <row r="1252">
          <cell r="A1252" t="str">
            <v>NEVES PAULISTA - SP</v>
          </cell>
          <cell r="B1252" t="str">
            <v>SP</v>
          </cell>
          <cell r="C1252">
            <v>7</v>
          </cell>
          <cell r="D1252" t="str">
            <v>SE</v>
          </cell>
          <cell r="E1252" t="str">
            <v>DRAA2019</v>
          </cell>
          <cell r="F1252">
            <v>190</v>
          </cell>
          <cell r="G1252">
            <v>84</v>
          </cell>
          <cell r="H1252">
            <v>15</v>
          </cell>
        </row>
        <row r="1253">
          <cell r="A1253" t="str">
            <v>NHAMUNDÁ - AM</v>
          </cell>
          <cell r="B1253" t="str">
            <v>AM</v>
          </cell>
          <cell r="C1253">
            <v>8</v>
          </cell>
          <cell r="D1253" t="str">
            <v>N</v>
          </cell>
          <cell r="E1253" t="str">
            <v/>
          </cell>
          <cell r="F1253" t="str">
            <v/>
          </cell>
          <cell r="G1253" t="str">
            <v/>
          </cell>
          <cell r="H1253" t="str">
            <v/>
          </cell>
        </row>
        <row r="1254">
          <cell r="A1254" t="str">
            <v>NILÓPOLIS - RJ</v>
          </cell>
          <cell r="B1254" t="str">
            <v>RJ</v>
          </cell>
          <cell r="C1254">
            <v>4</v>
          </cell>
          <cell r="D1254" t="str">
            <v>SE</v>
          </cell>
          <cell r="E1254" t="str">
            <v>DRAA2019</v>
          </cell>
          <cell r="F1254">
            <v>2031</v>
          </cell>
          <cell r="G1254">
            <v>1257</v>
          </cell>
          <cell r="H1254">
            <v>253</v>
          </cell>
        </row>
        <row r="1255">
          <cell r="A1255" t="str">
            <v>NIQUELÂNDIA - GO</v>
          </cell>
          <cell r="B1255" t="str">
            <v>GO</v>
          </cell>
          <cell r="C1255">
            <v>8</v>
          </cell>
          <cell r="D1255" t="str">
            <v>CO</v>
          </cell>
          <cell r="E1255" t="str">
            <v/>
          </cell>
          <cell r="F1255" t="str">
            <v/>
          </cell>
          <cell r="G1255" t="str">
            <v/>
          </cell>
          <cell r="H1255" t="str">
            <v/>
          </cell>
        </row>
        <row r="1256">
          <cell r="A1256" t="str">
            <v>NITERÓI - RJ</v>
          </cell>
          <cell r="B1256" t="str">
            <v>RJ</v>
          </cell>
          <cell r="C1256">
            <v>3</v>
          </cell>
          <cell r="D1256" t="str">
            <v>SE</v>
          </cell>
          <cell r="E1256" t="str">
            <v>DRAA2019</v>
          </cell>
          <cell r="F1256">
            <v>7920</v>
          </cell>
          <cell r="G1256">
            <v>3970</v>
          </cell>
          <cell r="H1256">
            <v>2396</v>
          </cell>
        </row>
        <row r="1257">
          <cell r="A1257" t="str">
            <v>NOBRES - MT</v>
          </cell>
          <cell r="B1257" t="str">
            <v>MT</v>
          </cell>
          <cell r="C1257">
            <v>7</v>
          </cell>
          <cell r="D1257" t="str">
            <v>CO</v>
          </cell>
          <cell r="E1257" t="str">
            <v>DIPR12/2018</v>
          </cell>
          <cell r="F1257">
            <v>356</v>
          </cell>
          <cell r="G1257">
            <v>69</v>
          </cell>
          <cell r="H1257">
            <v>23</v>
          </cell>
        </row>
        <row r="1258">
          <cell r="A1258" t="str">
            <v>NONOAI - RS</v>
          </cell>
          <cell r="B1258" t="str">
            <v>RS</v>
          </cell>
          <cell r="C1258">
            <v>7</v>
          </cell>
          <cell r="D1258" t="str">
            <v>S</v>
          </cell>
          <cell r="E1258" t="str">
            <v>DIPR12/2018</v>
          </cell>
          <cell r="F1258">
            <v>336</v>
          </cell>
          <cell r="G1258">
            <v>140</v>
          </cell>
          <cell r="H1258">
            <v>23</v>
          </cell>
        </row>
        <row r="1259">
          <cell r="A1259" t="str">
            <v>NORTELÂNDIA - MT</v>
          </cell>
          <cell r="B1259" t="str">
            <v>MT</v>
          </cell>
          <cell r="C1259">
            <v>7</v>
          </cell>
          <cell r="D1259" t="str">
            <v>CO</v>
          </cell>
          <cell r="E1259" t="str">
            <v>DRAA2019</v>
          </cell>
          <cell r="F1259">
            <v>153</v>
          </cell>
          <cell r="G1259">
            <v>27</v>
          </cell>
          <cell r="H1259">
            <v>10</v>
          </cell>
        </row>
        <row r="1260">
          <cell r="A1260" t="str">
            <v>NOSSA SENHORA DO LIVRAMENTO - MT</v>
          </cell>
          <cell r="B1260" t="str">
            <v>MT</v>
          </cell>
          <cell r="C1260">
            <v>7</v>
          </cell>
          <cell r="D1260" t="str">
            <v>CO</v>
          </cell>
          <cell r="E1260" t="str">
            <v>DRAA2019</v>
          </cell>
          <cell r="F1260">
            <v>337</v>
          </cell>
          <cell r="G1260">
            <v>33</v>
          </cell>
          <cell r="H1260">
            <v>12</v>
          </cell>
        </row>
        <row r="1261">
          <cell r="A1261" t="str">
            <v>NOVA ALVORADA DO SUL - MS</v>
          </cell>
          <cell r="B1261" t="str">
            <v>MS</v>
          </cell>
          <cell r="C1261">
            <v>6</v>
          </cell>
          <cell r="D1261" t="str">
            <v>CO</v>
          </cell>
          <cell r="E1261" t="str">
            <v>DRAA2019</v>
          </cell>
          <cell r="F1261">
            <v>856</v>
          </cell>
          <cell r="G1261">
            <v>18</v>
          </cell>
          <cell r="H1261">
            <v>7</v>
          </cell>
        </row>
        <row r="1262">
          <cell r="A1262" t="str">
            <v>NOVA ANDRADINA - MS</v>
          </cell>
          <cell r="B1262" t="str">
            <v>MS</v>
          </cell>
          <cell r="C1262">
            <v>5</v>
          </cell>
          <cell r="D1262" t="str">
            <v>CO</v>
          </cell>
          <cell r="E1262" t="str">
            <v>DRAA2019</v>
          </cell>
          <cell r="F1262">
            <v>1351</v>
          </cell>
          <cell r="G1262">
            <v>124</v>
          </cell>
          <cell r="H1262">
            <v>16</v>
          </cell>
        </row>
        <row r="1263">
          <cell r="A1263" t="str">
            <v>NOVA ARAÇÁ - RS</v>
          </cell>
          <cell r="B1263" t="str">
            <v>RS</v>
          </cell>
          <cell r="C1263">
            <v>7</v>
          </cell>
          <cell r="D1263" t="str">
            <v>S</v>
          </cell>
          <cell r="E1263" t="str">
            <v>DRAA2019</v>
          </cell>
          <cell r="F1263">
            <v>119</v>
          </cell>
          <cell r="G1263">
            <v>19</v>
          </cell>
          <cell r="H1263">
            <v>7</v>
          </cell>
        </row>
        <row r="1264">
          <cell r="A1264" t="str">
            <v>NOVA AURORA - PR</v>
          </cell>
          <cell r="B1264" t="str">
            <v>PR</v>
          </cell>
          <cell r="C1264">
            <v>6</v>
          </cell>
          <cell r="D1264" t="str">
            <v>S</v>
          </cell>
          <cell r="E1264" t="str">
            <v>DRAA2019</v>
          </cell>
          <cell r="F1264">
            <v>493</v>
          </cell>
          <cell r="G1264">
            <v>166</v>
          </cell>
          <cell r="H1264">
            <v>29</v>
          </cell>
        </row>
        <row r="1265">
          <cell r="A1265" t="str">
            <v>NOVA BASSANO - RS</v>
          </cell>
          <cell r="B1265" t="str">
            <v>RS</v>
          </cell>
          <cell r="C1265">
            <v>7</v>
          </cell>
          <cell r="D1265" t="str">
            <v>S</v>
          </cell>
          <cell r="E1265" t="str">
            <v>DIPR12/2018</v>
          </cell>
          <cell r="F1265">
            <v>269</v>
          </cell>
          <cell r="G1265">
            <v>111</v>
          </cell>
          <cell r="H1265">
            <v>14</v>
          </cell>
        </row>
        <row r="1266">
          <cell r="A1266" t="str">
            <v>NOVA BOA VISTA - RS</v>
          </cell>
          <cell r="B1266" t="str">
            <v>RS</v>
          </cell>
          <cell r="C1266">
            <v>7</v>
          </cell>
          <cell r="D1266" t="str">
            <v>S</v>
          </cell>
          <cell r="E1266" t="str">
            <v>DRAA2019</v>
          </cell>
          <cell r="F1266">
            <v>97</v>
          </cell>
          <cell r="G1266">
            <v>19</v>
          </cell>
          <cell r="H1266">
            <v>2</v>
          </cell>
        </row>
        <row r="1267">
          <cell r="A1267" t="str">
            <v>NOVA BRASILÂNDIA - MT</v>
          </cell>
          <cell r="B1267" t="str">
            <v>MT</v>
          </cell>
          <cell r="C1267">
            <v>7</v>
          </cell>
          <cell r="D1267" t="str">
            <v>CO</v>
          </cell>
          <cell r="E1267" t="str">
            <v>DRAA2019</v>
          </cell>
          <cell r="F1267">
            <v>179</v>
          </cell>
          <cell r="G1267">
            <v>47</v>
          </cell>
          <cell r="H1267">
            <v>8</v>
          </cell>
        </row>
        <row r="1268">
          <cell r="A1268" t="str">
            <v>NOVA BRASILÂNDIA D'OESTE - RO</v>
          </cell>
          <cell r="B1268" t="str">
            <v>RO</v>
          </cell>
          <cell r="C1268">
            <v>6</v>
          </cell>
          <cell r="D1268" t="str">
            <v>N</v>
          </cell>
          <cell r="E1268" t="str">
            <v>DIPR12/2018</v>
          </cell>
          <cell r="F1268">
            <v>535</v>
          </cell>
          <cell r="G1268">
            <v>0</v>
          </cell>
          <cell r="H1268">
            <v>0</v>
          </cell>
        </row>
        <row r="1269">
          <cell r="A1269" t="str">
            <v>NOVA BRÉSCIA - RS</v>
          </cell>
          <cell r="B1269" t="str">
            <v>RS</v>
          </cell>
          <cell r="C1269">
            <v>7</v>
          </cell>
          <cell r="D1269" t="str">
            <v>S</v>
          </cell>
          <cell r="E1269" t="str">
            <v>DRAA2019</v>
          </cell>
          <cell r="F1269">
            <v>92</v>
          </cell>
          <cell r="G1269">
            <v>53</v>
          </cell>
          <cell r="H1269">
            <v>8</v>
          </cell>
        </row>
        <row r="1270">
          <cell r="A1270" t="str">
            <v>NOVA CANAÃ DO NORTE - MT</v>
          </cell>
          <cell r="B1270" t="str">
            <v>MT</v>
          </cell>
          <cell r="C1270">
            <v>7</v>
          </cell>
          <cell r="D1270" t="str">
            <v>CO</v>
          </cell>
          <cell r="E1270" t="str">
            <v>DRAA2019</v>
          </cell>
          <cell r="F1270">
            <v>408</v>
          </cell>
          <cell r="G1270">
            <v>51</v>
          </cell>
          <cell r="H1270">
            <v>11</v>
          </cell>
        </row>
        <row r="1271">
          <cell r="A1271" t="str">
            <v>NOVA CANAÃ PAULISTA - SP</v>
          </cell>
          <cell r="B1271" t="str">
            <v>SP</v>
          </cell>
          <cell r="C1271">
            <v>7</v>
          </cell>
          <cell r="D1271" t="str">
            <v>SE</v>
          </cell>
          <cell r="E1271" t="str">
            <v>DRAA2019</v>
          </cell>
          <cell r="F1271">
            <v>156</v>
          </cell>
          <cell r="G1271">
            <v>25</v>
          </cell>
          <cell r="H1271">
            <v>10</v>
          </cell>
        </row>
        <row r="1272">
          <cell r="A1272" t="str">
            <v>NOVA CANDELÁRIA - RS</v>
          </cell>
          <cell r="B1272" t="str">
            <v>RS</v>
          </cell>
          <cell r="C1272">
            <v>7</v>
          </cell>
          <cell r="D1272" t="str">
            <v>S</v>
          </cell>
          <cell r="E1272" t="str">
            <v>DRAA2019</v>
          </cell>
          <cell r="F1272">
            <v>148</v>
          </cell>
          <cell r="G1272">
            <v>9</v>
          </cell>
          <cell r="H1272">
            <v>2</v>
          </cell>
        </row>
        <row r="1273">
          <cell r="A1273" t="str">
            <v>NOVA CANTU - PR</v>
          </cell>
          <cell r="B1273" t="str">
            <v>PR</v>
          </cell>
          <cell r="C1273">
            <v>7</v>
          </cell>
          <cell r="D1273" t="str">
            <v>S</v>
          </cell>
          <cell r="E1273" t="str">
            <v>DRAA2019</v>
          </cell>
          <cell r="F1273">
            <v>251</v>
          </cell>
          <cell r="G1273">
            <v>48</v>
          </cell>
          <cell r="H1273">
            <v>5</v>
          </cell>
        </row>
        <row r="1274">
          <cell r="A1274" t="str">
            <v>NOVA CASTILHO - SP</v>
          </cell>
          <cell r="B1274" t="str">
            <v>SP</v>
          </cell>
          <cell r="C1274">
            <v>7</v>
          </cell>
          <cell r="D1274" t="str">
            <v>SE</v>
          </cell>
          <cell r="E1274" t="str">
            <v>DRAA2019</v>
          </cell>
          <cell r="F1274">
            <v>128</v>
          </cell>
          <cell r="G1274">
            <v>13</v>
          </cell>
          <cell r="H1274">
            <v>1</v>
          </cell>
        </row>
        <row r="1275">
          <cell r="A1275" t="str">
            <v>NOVA CRIXÁS - GO</v>
          </cell>
          <cell r="B1275" t="str">
            <v>GO</v>
          </cell>
          <cell r="C1275">
            <v>6</v>
          </cell>
          <cell r="D1275" t="str">
            <v>CO</v>
          </cell>
          <cell r="E1275" t="str">
            <v>DIPR12/2018</v>
          </cell>
          <cell r="F1275">
            <v>384</v>
          </cell>
          <cell r="G1275">
            <v>0</v>
          </cell>
          <cell r="H1275">
            <v>0</v>
          </cell>
        </row>
        <row r="1276">
          <cell r="A1276" t="str">
            <v>NOVA ESPERANÇA - PR</v>
          </cell>
          <cell r="B1276" t="str">
            <v>PR</v>
          </cell>
          <cell r="C1276">
            <v>5</v>
          </cell>
          <cell r="D1276" t="str">
            <v>S</v>
          </cell>
          <cell r="E1276" t="str">
            <v>DRAA2019</v>
          </cell>
          <cell r="F1276">
            <v>794</v>
          </cell>
          <cell r="G1276">
            <v>247</v>
          </cell>
          <cell r="H1276">
            <v>51</v>
          </cell>
        </row>
        <row r="1277">
          <cell r="A1277" t="str">
            <v>NOVA ESPERANÇA DO SUL - RS</v>
          </cell>
          <cell r="B1277" t="str">
            <v>RS</v>
          </cell>
          <cell r="C1277">
            <v>7</v>
          </cell>
          <cell r="D1277" t="str">
            <v>S</v>
          </cell>
          <cell r="E1277" t="str">
            <v>DRAA2019</v>
          </cell>
          <cell r="F1277">
            <v>160</v>
          </cell>
          <cell r="G1277">
            <v>18</v>
          </cell>
          <cell r="H1277">
            <v>6</v>
          </cell>
        </row>
        <row r="1278">
          <cell r="A1278" t="str">
            <v>NOVA FRIBURGO - RJ</v>
          </cell>
          <cell r="B1278" t="str">
            <v>RJ</v>
          </cell>
          <cell r="C1278">
            <v>4</v>
          </cell>
          <cell r="D1278" t="str">
            <v>SE</v>
          </cell>
          <cell r="E1278" t="str">
            <v>DIPR12/2018</v>
          </cell>
          <cell r="F1278">
            <v>515</v>
          </cell>
          <cell r="G1278">
            <v>255</v>
          </cell>
          <cell r="H1278">
            <v>109</v>
          </cell>
        </row>
        <row r="1279">
          <cell r="A1279" t="str">
            <v>NOVA GUATAPORANGA - SP</v>
          </cell>
          <cell r="B1279" t="str">
            <v>SP</v>
          </cell>
          <cell r="C1279">
            <v>7</v>
          </cell>
          <cell r="D1279" t="str">
            <v>SE</v>
          </cell>
          <cell r="E1279" t="str">
            <v>DIPR12/2018</v>
          </cell>
          <cell r="F1279">
            <v>201</v>
          </cell>
          <cell r="G1279">
            <v>0</v>
          </cell>
          <cell r="H1279">
            <v>0</v>
          </cell>
        </row>
        <row r="1280">
          <cell r="A1280" t="str">
            <v>NOVA HARTZ - RS</v>
          </cell>
          <cell r="B1280" t="str">
            <v>RS</v>
          </cell>
          <cell r="C1280">
            <v>5</v>
          </cell>
          <cell r="D1280" t="str">
            <v>S</v>
          </cell>
          <cell r="E1280" t="str">
            <v>DRAA2019</v>
          </cell>
          <cell r="F1280">
            <v>529</v>
          </cell>
          <cell r="G1280">
            <v>42</v>
          </cell>
          <cell r="H1280">
            <v>13</v>
          </cell>
        </row>
        <row r="1281">
          <cell r="A1281" t="str">
            <v>NOVA IGUAÇU - RJ</v>
          </cell>
          <cell r="B1281" t="str">
            <v>RJ</v>
          </cell>
          <cell r="C1281">
            <v>3</v>
          </cell>
          <cell r="D1281" t="str">
            <v>SE</v>
          </cell>
          <cell r="E1281" t="str">
            <v>DRAA2019</v>
          </cell>
          <cell r="F1281">
            <v>8486</v>
          </cell>
          <cell r="G1281">
            <v>3340</v>
          </cell>
          <cell r="H1281">
            <v>875</v>
          </cell>
        </row>
        <row r="1282">
          <cell r="A1282" t="str">
            <v>NOVA LACERDA - MT</v>
          </cell>
          <cell r="B1282" t="str">
            <v>MT</v>
          </cell>
          <cell r="C1282">
            <v>7</v>
          </cell>
          <cell r="D1282" t="str">
            <v>CO</v>
          </cell>
          <cell r="E1282" t="str">
            <v>DRAA2019</v>
          </cell>
          <cell r="F1282">
            <v>262</v>
          </cell>
          <cell r="G1282">
            <v>7</v>
          </cell>
          <cell r="H1282">
            <v>1</v>
          </cell>
        </row>
        <row r="1283">
          <cell r="A1283" t="str">
            <v>NOVA LONDRINA - PR</v>
          </cell>
          <cell r="B1283" t="str">
            <v>PR</v>
          </cell>
          <cell r="C1283">
            <v>7</v>
          </cell>
          <cell r="D1283" t="str">
            <v>S</v>
          </cell>
          <cell r="E1283" t="str">
            <v>DRAA2019</v>
          </cell>
          <cell r="F1283">
            <v>353</v>
          </cell>
          <cell r="G1283">
            <v>140</v>
          </cell>
          <cell r="H1283">
            <v>36</v>
          </cell>
        </row>
        <row r="1284">
          <cell r="A1284" t="str">
            <v>NOVA LUZITÂNIA - SP</v>
          </cell>
          <cell r="B1284" t="str">
            <v>SP</v>
          </cell>
          <cell r="C1284">
            <v>7</v>
          </cell>
          <cell r="D1284" t="str">
            <v>SE</v>
          </cell>
          <cell r="E1284" t="str">
            <v>DRAA2019</v>
          </cell>
          <cell r="F1284">
            <v>168</v>
          </cell>
          <cell r="G1284">
            <v>48</v>
          </cell>
          <cell r="H1284">
            <v>15</v>
          </cell>
        </row>
        <row r="1285">
          <cell r="A1285" t="str">
            <v>NOVA MAMORÉ - RO</v>
          </cell>
          <cell r="B1285" t="str">
            <v>RO</v>
          </cell>
          <cell r="C1285">
            <v>6</v>
          </cell>
          <cell r="D1285" t="str">
            <v>N</v>
          </cell>
          <cell r="E1285" t="str">
            <v>DRAA2019</v>
          </cell>
          <cell r="F1285">
            <v>900</v>
          </cell>
          <cell r="G1285">
            <v>37</v>
          </cell>
          <cell r="H1285">
            <v>23</v>
          </cell>
        </row>
        <row r="1286">
          <cell r="A1286" t="str">
            <v>NOVA MARILÂNDIA - MT</v>
          </cell>
          <cell r="B1286" t="str">
            <v>MT</v>
          </cell>
          <cell r="C1286">
            <v>7</v>
          </cell>
          <cell r="D1286" t="str">
            <v>CO</v>
          </cell>
          <cell r="E1286" t="str">
            <v>DRAA2019</v>
          </cell>
          <cell r="F1286">
            <v>115</v>
          </cell>
          <cell r="G1286">
            <v>11</v>
          </cell>
          <cell r="H1286">
            <v>5</v>
          </cell>
        </row>
        <row r="1287">
          <cell r="A1287" t="str">
            <v>NOVA MONTE VERDE - MT</v>
          </cell>
          <cell r="B1287" t="str">
            <v>MT</v>
          </cell>
          <cell r="C1287">
            <v>7</v>
          </cell>
          <cell r="D1287" t="str">
            <v>CO</v>
          </cell>
          <cell r="E1287" t="str">
            <v>DRAA2019</v>
          </cell>
          <cell r="F1287">
            <v>252</v>
          </cell>
          <cell r="G1287">
            <v>21</v>
          </cell>
          <cell r="H1287">
            <v>3</v>
          </cell>
        </row>
        <row r="1288">
          <cell r="A1288" t="str">
            <v>NOVA MUTUM - MT</v>
          </cell>
          <cell r="B1288" t="str">
            <v>MT</v>
          </cell>
          <cell r="C1288">
            <v>5</v>
          </cell>
          <cell r="D1288" t="str">
            <v>CO</v>
          </cell>
          <cell r="E1288" t="str">
            <v>DRAA2019</v>
          </cell>
          <cell r="F1288">
            <v>1269</v>
          </cell>
          <cell r="G1288">
            <v>21</v>
          </cell>
          <cell r="H1288">
            <v>3</v>
          </cell>
        </row>
        <row r="1289">
          <cell r="A1289" t="str">
            <v>NOVA NAZARÉ - MT</v>
          </cell>
          <cell r="B1289" t="str">
            <v>MT</v>
          </cell>
          <cell r="C1289">
            <v>7</v>
          </cell>
          <cell r="D1289" t="str">
            <v>CO</v>
          </cell>
          <cell r="E1289" t="str">
            <v>DRAA2019</v>
          </cell>
          <cell r="F1289">
            <v>181</v>
          </cell>
          <cell r="G1289">
            <v>13</v>
          </cell>
          <cell r="H1289">
            <v>7</v>
          </cell>
        </row>
        <row r="1290">
          <cell r="A1290" t="str">
            <v>NOVA OLÍMPIA - MT</v>
          </cell>
          <cell r="B1290" t="str">
            <v>MT</v>
          </cell>
          <cell r="C1290">
            <v>6</v>
          </cell>
          <cell r="D1290" t="str">
            <v>CO</v>
          </cell>
          <cell r="E1290" t="str">
            <v>DRAA2019</v>
          </cell>
          <cell r="F1290">
            <v>443</v>
          </cell>
          <cell r="G1290">
            <v>68</v>
          </cell>
          <cell r="H1290">
            <v>30</v>
          </cell>
        </row>
        <row r="1291">
          <cell r="A1291" t="str">
            <v>NOVA OLÍMPIA - PR</v>
          </cell>
          <cell r="B1291" t="str">
            <v>PR</v>
          </cell>
          <cell r="C1291">
            <v>7</v>
          </cell>
          <cell r="D1291" t="str">
            <v>S</v>
          </cell>
          <cell r="E1291" t="str">
            <v>DRAA2019</v>
          </cell>
          <cell r="F1291">
            <v>248</v>
          </cell>
          <cell r="G1291">
            <v>71</v>
          </cell>
          <cell r="H1291">
            <v>19</v>
          </cell>
        </row>
        <row r="1292">
          <cell r="A1292" t="str">
            <v>NOVA OLINDA - CE</v>
          </cell>
          <cell r="B1292" t="str">
            <v>CE</v>
          </cell>
          <cell r="C1292">
            <v>6</v>
          </cell>
          <cell r="D1292" t="str">
            <v>NE</v>
          </cell>
          <cell r="E1292" t="str">
            <v>DIPR12/2018</v>
          </cell>
          <cell r="F1292">
            <v>553</v>
          </cell>
          <cell r="G1292">
            <v>80</v>
          </cell>
          <cell r="H1292">
            <v>12</v>
          </cell>
        </row>
        <row r="1293">
          <cell r="A1293" t="str">
            <v>NOVA PÁDUA - RS</v>
          </cell>
          <cell r="B1293" t="str">
            <v>RS</v>
          </cell>
          <cell r="C1293">
            <v>7</v>
          </cell>
          <cell r="D1293" t="str">
            <v>S</v>
          </cell>
          <cell r="E1293" t="str">
            <v>DRAA2019</v>
          </cell>
          <cell r="F1293">
            <v>77</v>
          </cell>
          <cell r="G1293">
            <v>16</v>
          </cell>
          <cell r="H1293">
            <v>2</v>
          </cell>
        </row>
        <row r="1294">
          <cell r="A1294" t="str">
            <v>NOVA PALMA - RS</v>
          </cell>
          <cell r="B1294" t="str">
            <v>RS</v>
          </cell>
          <cell r="C1294">
            <v>7</v>
          </cell>
          <cell r="D1294" t="str">
            <v>S</v>
          </cell>
          <cell r="E1294" t="str">
            <v>DRAA2019</v>
          </cell>
          <cell r="F1294">
            <v>189</v>
          </cell>
          <cell r="G1294">
            <v>57</v>
          </cell>
          <cell r="H1294">
            <v>7</v>
          </cell>
        </row>
        <row r="1295">
          <cell r="A1295" t="str">
            <v>NOVA PALMEIRA - PB</v>
          </cell>
          <cell r="B1295" t="str">
            <v>PB</v>
          </cell>
          <cell r="C1295">
            <v>8</v>
          </cell>
          <cell r="D1295" t="str">
            <v>NE</v>
          </cell>
          <cell r="E1295" t="str">
            <v>DRAA2017</v>
          </cell>
          <cell r="F1295">
            <v>270</v>
          </cell>
          <cell r="G1295">
            <v>92</v>
          </cell>
          <cell r="H1295">
            <v>16</v>
          </cell>
        </row>
        <row r="1296">
          <cell r="A1296" t="str">
            <v>NOVA PONTE - MG</v>
          </cell>
          <cell r="B1296" t="str">
            <v>MG</v>
          </cell>
          <cell r="C1296">
            <v>6</v>
          </cell>
          <cell r="D1296" t="str">
            <v>SE</v>
          </cell>
          <cell r="E1296" t="str">
            <v>DIPR12/2018</v>
          </cell>
          <cell r="F1296">
            <v>421</v>
          </cell>
          <cell r="G1296">
            <v>113</v>
          </cell>
          <cell r="H1296">
            <v>34</v>
          </cell>
        </row>
        <row r="1297">
          <cell r="A1297" t="str">
            <v>NOVA PRATA - RS</v>
          </cell>
          <cell r="B1297" t="str">
            <v>RS</v>
          </cell>
          <cell r="C1297">
            <v>6</v>
          </cell>
          <cell r="D1297" t="str">
            <v>S</v>
          </cell>
          <cell r="E1297" t="str">
            <v>DRAA2019</v>
          </cell>
          <cell r="F1297">
            <v>645</v>
          </cell>
          <cell r="G1297">
            <v>202</v>
          </cell>
          <cell r="H1297">
            <v>33</v>
          </cell>
        </row>
        <row r="1298">
          <cell r="A1298" t="str">
            <v>NOVA PRATA DO IGUAÇU - PR</v>
          </cell>
          <cell r="B1298" t="str">
            <v>PR</v>
          </cell>
          <cell r="C1298">
            <v>7</v>
          </cell>
          <cell r="D1298" t="str">
            <v>S</v>
          </cell>
          <cell r="E1298" t="str">
            <v>DRAA2019</v>
          </cell>
          <cell r="F1298">
            <v>410</v>
          </cell>
          <cell r="G1298">
            <v>38</v>
          </cell>
          <cell r="H1298">
            <v>3</v>
          </cell>
        </row>
        <row r="1299">
          <cell r="A1299" t="str">
            <v>NOVA RESENDE - MG</v>
          </cell>
          <cell r="B1299" t="str">
            <v>MG</v>
          </cell>
          <cell r="C1299">
            <v>6</v>
          </cell>
          <cell r="D1299" t="str">
            <v>SE</v>
          </cell>
          <cell r="E1299" t="str">
            <v>DRAA2019</v>
          </cell>
          <cell r="F1299">
            <v>371</v>
          </cell>
          <cell r="G1299">
            <v>122</v>
          </cell>
          <cell r="H1299">
            <v>17</v>
          </cell>
        </row>
        <row r="1300">
          <cell r="A1300" t="str">
            <v>NOVA ROMA - GO</v>
          </cell>
          <cell r="B1300" t="str">
            <v>GO</v>
          </cell>
          <cell r="C1300">
            <v>7</v>
          </cell>
          <cell r="D1300" t="str">
            <v>CO</v>
          </cell>
          <cell r="E1300" t="str">
            <v>DRAA2019</v>
          </cell>
          <cell r="F1300">
            <v>175</v>
          </cell>
          <cell r="G1300">
            <v>50</v>
          </cell>
          <cell r="H1300">
            <v>3</v>
          </cell>
        </row>
        <row r="1301">
          <cell r="A1301" t="str">
            <v>NOVA ROMA DO SUL - RS</v>
          </cell>
          <cell r="B1301" t="str">
            <v>RS</v>
          </cell>
          <cell r="C1301">
            <v>7</v>
          </cell>
          <cell r="D1301" t="str">
            <v>S</v>
          </cell>
          <cell r="E1301" t="str">
            <v>DRAA2019</v>
          </cell>
          <cell r="F1301">
            <v>112</v>
          </cell>
          <cell r="G1301">
            <v>35</v>
          </cell>
          <cell r="H1301">
            <v>12</v>
          </cell>
        </row>
        <row r="1302">
          <cell r="A1302" t="str">
            <v>NOVA SANTA HELENA - MT</v>
          </cell>
          <cell r="B1302" t="str">
            <v>MT</v>
          </cell>
          <cell r="C1302">
            <v>7</v>
          </cell>
          <cell r="D1302" t="str">
            <v>CO</v>
          </cell>
          <cell r="E1302" t="str">
            <v>DRAA2019</v>
          </cell>
          <cell r="F1302">
            <v>168</v>
          </cell>
          <cell r="G1302">
            <v>12</v>
          </cell>
          <cell r="H1302">
            <v>5</v>
          </cell>
        </row>
        <row r="1303">
          <cell r="A1303" t="str">
            <v>NOVA SANTA RITA - RS</v>
          </cell>
          <cell r="B1303" t="str">
            <v>RS</v>
          </cell>
          <cell r="C1303">
            <v>6</v>
          </cell>
          <cell r="D1303" t="str">
            <v>S</v>
          </cell>
          <cell r="E1303" t="str">
            <v>DRAA2019</v>
          </cell>
          <cell r="F1303">
            <v>812</v>
          </cell>
          <cell r="G1303">
            <v>139</v>
          </cell>
          <cell r="H1303">
            <v>38</v>
          </cell>
        </row>
        <row r="1304">
          <cell r="A1304" t="str">
            <v>NOVA SERRANA - MG</v>
          </cell>
          <cell r="B1304" t="str">
            <v>MG</v>
          </cell>
          <cell r="C1304">
            <v>5</v>
          </cell>
          <cell r="D1304" t="str">
            <v>SE</v>
          </cell>
          <cell r="E1304" t="str">
            <v>DRAA2019</v>
          </cell>
          <cell r="F1304">
            <v>1202</v>
          </cell>
          <cell r="G1304">
            <v>314</v>
          </cell>
          <cell r="H1304">
            <v>70</v>
          </cell>
        </row>
        <row r="1305">
          <cell r="A1305" t="str">
            <v>NOVA TRENTO - SC</v>
          </cell>
          <cell r="B1305" t="str">
            <v>SC</v>
          </cell>
          <cell r="C1305">
            <v>7</v>
          </cell>
          <cell r="D1305" t="str">
            <v>S</v>
          </cell>
          <cell r="E1305" t="str">
            <v>DRAA2019</v>
          </cell>
          <cell r="F1305">
            <v>334</v>
          </cell>
          <cell r="G1305">
            <v>89</v>
          </cell>
          <cell r="H1305">
            <v>20</v>
          </cell>
        </row>
        <row r="1306">
          <cell r="A1306" t="str">
            <v>NOVA UBIRATÃ - MT</v>
          </cell>
          <cell r="B1306" t="str">
            <v>MT</v>
          </cell>
          <cell r="C1306">
            <v>7</v>
          </cell>
          <cell r="D1306" t="str">
            <v>CO</v>
          </cell>
          <cell r="E1306" t="str">
            <v>DRAA2019</v>
          </cell>
          <cell r="F1306">
            <v>294</v>
          </cell>
          <cell r="G1306">
            <v>48</v>
          </cell>
          <cell r="H1306">
            <v>26</v>
          </cell>
        </row>
        <row r="1307">
          <cell r="A1307" t="str">
            <v>NOVA UNIÃO - RO</v>
          </cell>
          <cell r="B1307" t="str">
            <v>RO</v>
          </cell>
          <cell r="C1307">
            <v>7</v>
          </cell>
          <cell r="D1307" t="str">
            <v>N</v>
          </cell>
          <cell r="E1307" t="str">
            <v>DRAA2019</v>
          </cell>
          <cell r="F1307">
            <v>290</v>
          </cell>
          <cell r="G1307">
            <v>16</v>
          </cell>
          <cell r="H1307">
            <v>11</v>
          </cell>
        </row>
        <row r="1308">
          <cell r="A1308" t="str">
            <v>NOVA VENEZA - GO</v>
          </cell>
          <cell r="B1308" t="str">
            <v>GO</v>
          </cell>
          <cell r="C1308">
            <v>7</v>
          </cell>
          <cell r="D1308" t="str">
            <v>CO</v>
          </cell>
          <cell r="E1308" t="str">
            <v>DIPR12/2018</v>
          </cell>
          <cell r="F1308">
            <v>177</v>
          </cell>
          <cell r="G1308">
            <v>4</v>
          </cell>
          <cell r="H1308">
            <v>0</v>
          </cell>
        </row>
        <row r="1309">
          <cell r="A1309" t="str">
            <v>NOVA XAVANTINA - MT</v>
          </cell>
          <cell r="B1309" t="str">
            <v>MT</v>
          </cell>
          <cell r="C1309">
            <v>6</v>
          </cell>
          <cell r="D1309" t="str">
            <v>CO</v>
          </cell>
          <cell r="E1309" t="str">
            <v>DRAA2019</v>
          </cell>
          <cell r="F1309">
            <v>523</v>
          </cell>
          <cell r="G1309">
            <v>104</v>
          </cell>
          <cell r="H1309">
            <v>35</v>
          </cell>
        </row>
        <row r="1310">
          <cell r="A1310" t="str">
            <v>NOVO BARREIRO - RS</v>
          </cell>
          <cell r="B1310" t="str">
            <v>RS</v>
          </cell>
          <cell r="C1310">
            <v>7</v>
          </cell>
          <cell r="D1310" t="str">
            <v>S</v>
          </cell>
          <cell r="E1310" t="str">
            <v>DIPR12/2018</v>
          </cell>
          <cell r="F1310">
            <v>217</v>
          </cell>
          <cell r="G1310">
            <v>21</v>
          </cell>
          <cell r="H1310">
            <v>5</v>
          </cell>
        </row>
        <row r="1311">
          <cell r="A1311" t="str">
            <v>NOVO BRASIL - GO</v>
          </cell>
          <cell r="B1311" t="str">
            <v>GO</v>
          </cell>
          <cell r="C1311">
            <v>7</v>
          </cell>
          <cell r="D1311" t="str">
            <v>CO</v>
          </cell>
          <cell r="E1311" t="str">
            <v>DRAA2019</v>
          </cell>
          <cell r="F1311">
            <v>105</v>
          </cell>
          <cell r="G1311">
            <v>65</v>
          </cell>
          <cell r="H1311">
            <v>10</v>
          </cell>
        </row>
        <row r="1312">
          <cell r="A1312" t="str">
            <v>NOVO GAMA - GO</v>
          </cell>
          <cell r="B1312" t="str">
            <v>GO</v>
          </cell>
          <cell r="C1312">
            <v>5</v>
          </cell>
          <cell r="D1312" t="str">
            <v>CO</v>
          </cell>
          <cell r="E1312" t="str">
            <v>DRAA2018</v>
          </cell>
          <cell r="F1312">
            <v>1206</v>
          </cell>
          <cell r="G1312">
            <v>123</v>
          </cell>
          <cell r="H1312">
            <v>51</v>
          </cell>
        </row>
        <row r="1313">
          <cell r="A1313" t="str">
            <v>NOVO HAMBURGO - RS</v>
          </cell>
          <cell r="B1313" t="str">
            <v>RS</v>
          </cell>
          <cell r="C1313">
            <v>4</v>
          </cell>
          <cell r="D1313" t="str">
            <v>S</v>
          </cell>
          <cell r="E1313" t="str">
            <v>DRAA2019</v>
          </cell>
          <cell r="F1313">
            <v>3380</v>
          </cell>
          <cell r="G1313">
            <v>1763</v>
          </cell>
          <cell r="H1313">
            <v>238</v>
          </cell>
        </row>
        <row r="1314">
          <cell r="A1314" t="str">
            <v>NOVO HORIZONTE - SC</v>
          </cell>
          <cell r="B1314" t="str">
            <v>SC</v>
          </cell>
          <cell r="C1314">
            <v>7</v>
          </cell>
          <cell r="D1314" t="str">
            <v>S</v>
          </cell>
          <cell r="E1314" t="str">
            <v>DRAA2019</v>
          </cell>
          <cell r="F1314">
            <v>63</v>
          </cell>
          <cell r="G1314">
            <v>9</v>
          </cell>
          <cell r="H1314">
            <v>3</v>
          </cell>
        </row>
        <row r="1315">
          <cell r="A1315" t="str">
            <v>NOVO HORIZONTE DO NORTE - MT</v>
          </cell>
          <cell r="B1315" t="str">
            <v>MT</v>
          </cell>
          <cell r="C1315">
            <v>7</v>
          </cell>
          <cell r="D1315" t="str">
            <v>CO</v>
          </cell>
          <cell r="E1315" t="str">
            <v>DRAA2019</v>
          </cell>
          <cell r="F1315">
            <v>170</v>
          </cell>
          <cell r="G1315">
            <v>27</v>
          </cell>
          <cell r="H1315">
            <v>9</v>
          </cell>
        </row>
        <row r="1316">
          <cell r="A1316" t="str">
            <v>NOVO HORIZONTE DO OESTE - RO</v>
          </cell>
          <cell r="B1316" t="str">
            <v>RO</v>
          </cell>
          <cell r="C1316">
            <v>7</v>
          </cell>
          <cell r="D1316" t="str">
            <v>N</v>
          </cell>
          <cell r="E1316" t="str">
            <v>DRAA2019</v>
          </cell>
          <cell r="F1316">
            <v>346</v>
          </cell>
          <cell r="G1316">
            <v>22</v>
          </cell>
          <cell r="H1316">
            <v>0</v>
          </cell>
        </row>
        <row r="1317">
          <cell r="A1317" t="str">
            <v>NOVO ITACOLOMI - PR</v>
          </cell>
          <cell r="B1317" t="str">
            <v>PR</v>
          </cell>
          <cell r="C1317">
            <v>7</v>
          </cell>
          <cell r="D1317" t="str">
            <v>S</v>
          </cell>
          <cell r="E1317" t="str">
            <v>DRAA2019</v>
          </cell>
          <cell r="F1317">
            <v>162</v>
          </cell>
          <cell r="G1317">
            <v>16</v>
          </cell>
          <cell r="H1317">
            <v>5</v>
          </cell>
        </row>
        <row r="1318">
          <cell r="A1318" t="str">
            <v>NOVO LINO - AL</v>
          </cell>
          <cell r="B1318" t="str">
            <v>AL</v>
          </cell>
          <cell r="C1318">
            <v>6</v>
          </cell>
          <cell r="D1318" t="str">
            <v>NE</v>
          </cell>
          <cell r="E1318" t="str">
            <v>DRAA2016</v>
          </cell>
          <cell r="F1318">
            <v>553</v>
          </cell>
          <cell r="G1318">
            <v>93</v>
          </cell>
          <cell r="H1318">
            <v>31</v>
          </cell>
        </row>
        <row r="1319">
          <cell r="A1319" t="str">
            <v>NOVO MACHADO - RS</v>
          </cell>
          <cell r="B1319" t="str">
            <v>RS</v>
          </cell>
          <cell r="C1319">
            <v>7</v>
          </cell>
          <cell r="D1319" t="str">
            <v>S</v>
          </cell>
          <cell r="E1319" t="str">
            <v>DRAA2019</v>
          </cell>
          <cell r="F1319">
            <v>128</v>
          </cell>
          <cell r="G1319">
            <v>16</v>
          </cell>
          <cell r="H1319">
            <v>5</v>
          </cell>
        </row>
        <row r="1320">
          <cell r="A1320" t="str">
            <v>NOVO MUNDO - MT</v>
          </cell>
          <cell r="B1320" t="str">
            <v>MT</v>
          </cell>
          <cell r="C1320">
            <v>7</v>
          </cell>
          <cell r="D1320" t="str">
            <v>CO</v>
          </cell>
          <cell r="E1320" t="str">
            <v>DRAA2019</v>
          </cell>
          <cell r="F1320">
            <v>194</v>
          </cell>
          <cell r="G1320">
            <v>23</v>
          </cell>
          <cell r="H1320">
            <v>6</v>
          </cell>
        </row>
        <row r="1321">
          <cell r="A1321" t="str">
            <v>NOVO ORIENTE DO PIAUÍ - PI</v>
          </cell>
          <cell r="B1321" t="str">
            <v>PI</v>
          </cell>
          <cell r="C1321">
            <v>7</v>
          </cell>
          <cell r="D1321" t="str">
            <v>NE</v>
          </cell>
          <cell r="E1321" t="str">
            <v>DIPR08/2018</v>
          </cell>
          <cell r="F1321">
            <v>241</v>
          </cell>
          <cell r="G1321">
            <v>16</v>
          </cell>
          <cell r="H1321">
            <v>6</v>
          </cell>
        </row>
        <row r="1322">
          <cell r="A1322" t="str">
            <v>NOVO PLANALTO - GO</v>
          </cell>
          <cell r="B1322" t="str">
            <v>GO</v>
          </cell>
          <cell r="C1322">
            <v>7</v>
          </cell>
          <cell r="D1322" t="str">
            <v>CO</v>
          </cell>
          <cell r="E1322" t="str">
            <v>DRAA2019</v>
          </cell>
          <cell r="F1322">
            <v>251</v>
          </cell>
          <cell r="G1322">
            <v>47</v>
          </cell>
          <cell r="H1322">
            <v>11</v>
          </cell>
        </row>
        <row r="1323">
          <cell r="A1323" t="str">
            <v>NOVO TIRADENTES - RS</v>
          </cell>
          <cell r="B1323" t="str">
            <v>RS</v>
          </cell>
          <cell r="C1323">
            <v>7</v>
          </cell>
          <cell r="D1323" t="str">
            <v>S</v>
          </cell>
          <cell r="E1323" t="str">
            <v>DRAA2019</v>
          </cell>
          <cell r="F1323">
            <v>133</v>
          </cell>
          <cell r="G1323">
            <v>14</v>
          </cell>
          <cell r="H1323">
            <v>8</v>
          </cell>
        </row>
        <row r="1324">
          <cell r="A1324" t="str">
            <v>OCARA - CE</v>
          </cell>
          <cell r="B1324" t="str">
            <v>CE</v>
          </cell>
          <cell r="C1324">
            <v>6</v>
          </cell>
          <cell r="D1324" t="str">
            <v>NE</v>
          </cell>
          <cell r="E1324" t="str">
            <v>DRAA2019</v>
          </cell>
          <cell r="F1324">
            <v>737</v>
          </cell>
          <cell r="G1324">
            <v>85</v>
          </cell>
          <cell r="H1324">
            <v>20</v>
          </cell>
        </row>
        <row r="1325">
          <cell r="A1325" t="str">
            <v>OEIRAS DO PARÁ - PA</v>
          </cell>
          <cell r="B1325" t="str">
            <v>PA</v>
          </cell>
          <cell r="C1325">
            <v>5</v>
          </cell>
          <cell r="D1325" t="str">
            <v>N</v>
          </cell>
          <cell r="E1325" t="str">
            <v>DRAA2019</v>
          </cell>
          <cell r="F1325">
            <v>953</v>
          </cell>
          <cell r="G1325">
            <v>134</v>
          </cell>
          <cell r="H1325">
            <v>0</v>
          </cell>
        </row>
        <row r="1326">
          <cell r="A1326" t="str">
            <v>OLARIA - MG</v>
          </cell>
          <cell r="B1326" t="str">
            <v>MG</v>
          </cell>
          <cell r="C1326">
            <v>7</v>
          </cell>
          <cell r="D1326" t="str">
            <v>SE</v>
          </cell>
          <cell r="E1326" t="str">
            <v>DRAA2019</v>
          </cell>
          <cell r="F1326">
            <v>121</v>
          </cell>
          <cell r="G1326">
            <v>48</v>
          </cell>
          <cell r="H1326">
            <v>10</v>
          </cell>
        </row>
        <row r="1327">
          <cell r="A1327" t="str">
            <v>OLHO D'ÁGUA DAS FLORES - AL</v>
          </cell>
          <cell r="B1327" t="str">
            <v>AL</v>
          </cell>
          <cell r="C1327">
            <v>6</v>
          </cell>
          <cell r="D1327" t="str">
            <v>NE</v>
          </cell>
          <cell r="E1327" t="str">
            <v>DRAA2019</v>
          </cell>
          <cell r="F1327">
            <v>711</v>
          </cell>
          <cell r="G1327">
            <v>148</v>
          </cell>
          <cell r="H1327">
            <v>12</v>
          </cell>
        </row>
        <row r="1328">
          <cell r="A1328" t="str">
            <v>OLHO D'ÁGUA DO BORGES - RN</v>
          </cell>
          <cell r="B1328" t="str">
            <v>RN</v>
          </cell>
          <cell r="C1328">
            <v>7</v>
          </cell>
          <cell r="D1328" t="str">
            <v>NE</v>
          </cell>
          <cell r="E1328" t="str">
            <v>DRAA2019</v>
          </cell>
          <cell r="F1328">
            <v>106</v>
          </cell>
          <cell r="G1328">
            <v>22</v>
          </cell>
          <cell r="H1328">
            <v>4</v>
          </cell>
        </row>
        <row r="1329">
          <cell r="A1329" t="str">
            <v>OLÍMPIA - SP</v>
          </cell>
          <cell r="B1329" t="str">
            <v>SP</v>
          </cell>
          <cell r="C1329">
            <v>5</v>
          </cell>
          <cell r="D1329" t="str">
            <v>SE</v>
          </cell>
          <cell r="E1329" t="str">
            <v>DRAA2019</v>
          </cell>
          <cell r="F1329">
            <v>1287</v>
          </cell>
          <cell r="G1329">
            <v>362</v>
          </cell>
          <cell r="H1329">
            <v>102</v>
          </cell>
        </row>
        <row r="1330">
          <cell r="A1330" t="str">
            <v>OLÍMPIO NORONHA - MG</v>
          </cell>
          <cell r="B1330" t="str">
            <v>MG</v>
          </cell>
          <cell r="C1330">
            <v>7</v>
          </cell>
          <cell r="D1330" t="str">
            <v>SE</v>
          </cell>
          <cell r="E1330" t="str">
            <v>DIPR12/2018</v>
          </cell>
          <cell r="F1330">
            <v>121</v>
          </cell>
          <cell r="G1330">
            <v>35</v>
          </cell>
          <cell r="H1330">
            <v>12</v>
          </cell>
        </row>
        <row r="1331">
          <cell r="A1331" t="str">
            <v>OLINDA - PE</v>
          </cell>
          <cell r="B1331" t="str">
            <v>PE</v>
          </cell>
          <cell r="C1331">
            <v>3</v>
          </cell>
          <cell r="D1331" t="str">
            <v>NE</v>
          </cell>
          <cell r="E1331" t="str">
            <v>DIPR12/2018</v>
          </cell>
          <cell r="F1331">
            <v>3136</v>
          </cell>
          <cell r="G1331">
            <v>213</v>
          </cell>
          <cell r="H1331">
            <v>11</v>
          </cell>
        </row>
        <row r="1332">
          <cell r="A1332" t="str">
            <v>OLIVEIRA - MG</v>
          </cell>
          <cell r="B1332" t="str">
            <v>MG</v>
          </cell>
          <cell r="C1332">
            <v>5</v>
          </cell>
          <cell r="D1332" t="str">
            <v>SE</v>
          </cell>
          <cell r="E1332" t="str">
            <v>DIPR12/2018</v>
          </cell>
          <cell r="F1332">
            <v>989</v>
          </cell>
          <cell r="G1332">
            <v>362</v>
          </cell>
          <cell r="H1332">
            <v>73</v>
          </cell>
        </row>
        <row r="1333">
          <cell r="A1333" t="str">
            <v>OLIVEIRA DE FÁTIMA - TO</v>
          </cell>
          <cell r="B1333" t="str">
            <v>TO</v>
          </cell>
          <cell r="C1333">
            <v>7</v>
          </cell>
          <cell r="D1333" t="str">
            <v>N</v>
          </cell>
          <cell r="E1333" t="str">
            <v>DRAA2019</v>
          </cell>
          <cell r="F1333">
            <v>106</v>
          </cell>
          <cell r="G1333">
            <v>6</v>
          </cell>
          <cell r="H1333">
            <v>3</v>
          </cell>
        </row>
        <row r="1334">
          <cell r="A1334" t="str">
            <v>OLIVENÇA - AL</v>
          </cell>
          <cell r="B1334" t="str">
            <v>AL</v>
          </cell>
          <cell r="C1334">
            <v>7</v>
          </cell>
          <cell r="D1334" t="str">
            <v>NE</v>
          </cell>
          <cell r="E1334" t="str">
            <v>DIPR12/2018</v>
          </cell>
          <cell r="F1334">
            <v>424</v>
          </cell>
          <cell r="G1334">
            <v>0</v>
          </cell>
          <cell r="H1334">
            <v>0</v>
          </cell>
        </row>
        <row r="1335">
          <cell r="A1335" t="str">
            <v>ONÇA DE PITANGUI - MG</v>
          </cell>
          <cell r="B1335" t="str">
            <v>MG</v>
          </cell>
          <cell r="C1335">
            <v>7</v>
          </cell>
          <cell r="D1335" t="str">
            <v>SE</v>
          </cell>
          <cell r="E1335" t="str">
            <v>DRAA2019</v>
          </cell>
          <cell r="F1335">
            <v>127</v>
          </cell>
          <cell r="G1335">
            <v>33</v>
          </cell>
          <cell r="H1335">
            <v>9</v>
          </cell>
        </row>
        <row r="1336">
          <cell r="A1336" t="str">
            <v>ONDA VERDE - SP</v>
          </cell>
          <cell r="B1336" t="str">
            <v>SP</v>
          </cell>
          <cell r="C1336">
            <v>7</v>
          </cell>
          <cell r="D1336" t="str">
            <v>SE</v>
          </cell>
          <cell r="E1336" t="str">
            <v>DRAA2019</v>
          </cell>
          <cell r="F1336">
            <v>244</v>
          </cell>
          <cell r="G1336">
            <v>28</v>
          </cell>
          <cell r="H1336">
            <v>10</v>
          </cell>
        </row>
        <row r="1337">
          <cell r="A1337" t="str">
            <v>ORINDIÚVA - SP</v>
          </cell>
          <cell r="B1337" t="str">
            <v>SP</v>
          </cell>
          <cell r="C1337">
            <v>7</v>
          </cell>
          <cell r="D1337" t="str">
            <v>SE</v>
          </cell>
          <cell r="E1337" t="str">
            <v>DRAA2019</v>
          </cell>
          <cell r="F1337">
            <v>312</v>
          </cell>
          <cell r="G1337">
            <v>41</v>
          </cell>
          <cell r="H1337">
            <v>12</v>
          </cell>
        </row>
        <row r="1338">
          <cell r="A1338" t="str">
            <v>ORIZONA - GO</v>
          </cell>
          <cell r="B1338" t="str">
            <v>GO</v>
          </cell>
          <cell r="C1338">
            <v>6</v>
          </cell>
          <cell r="D1338" t="str">
            <v>CO</v>
          </cell>
          <cell r="E1338" t="str">
            <v>DRAA2019</v>
          </cell>
          <cell r="F1338">
            <v>391</v>
          </cell>
          <cell r="G1338">
            <v>188</v>
          </cell>
          <cell r="H1338">
            <v>31</v>
          </cell>
        </row>
        <row r="1339">
          <cell r="A1339" t="str">
            <v>ORLÂNDIA - SP</v>
          </cell>
          <cell r="B1339" t="str">
            <v>SP</v>
          </cell>
          <cell r="C1339">
            <v>5</v>
          </cell>
          <cell r="D1339" t="str">
            <v>SE</v>
          </cell>
          <cell r="E1339" t="str">
            <v>DRAA2019</v>
          </cell>
          <cell r="F1339">
            <v>1148</v>
          </cell>
          <cell r="G1339">
            <v>198</v>
          </cell>
          <cell r="H1339">
            <v>56</v>
          </cell>
        </row>
        <row r="1340">
          <cell r="A1340" t="str">
            <v>OROBÓ - PE</v>
          </cell>
          <cell r="B1340" t="str">
            <v>PE</v>
          </cell>
          <cell r="C1340">
            <v>6</v>
          </cell>
          <cell r="D1340" t="str">
            <v>NE</v>
          </cell>
          <cell r="E1340" t="str">
            <v>DIPR12/2018</v>
          </cell>
          <cell r="F1340">
            <v>594</v>
          </cell>
          <cell r="G1340">
            <v>196</v>
          </cell>
          <cell r="H1340">
            <v>66</v>
          </cell>
        </row>
        <row r="1341">
          <cell r="A1341" t="str">
            <v>OROCÓ - PE</v>
          </cell>
          <cell r="B1341" t="str">
            <v>PE</v>
          </cell>
          <cell r="C1341">
            <v>6</v>
          </cell>
          <cell r="D1341" t="str">
            <v>NE</v>
          </cell>
          <cell r="E1341" t="str">
            <v>DRAA2019</v>
          </cell>
          <cell r="F1341">
            <v>432</v>
          </cell>
          <cell r="G1341">
            <v>117</v>
          </cell>
          <cell r="H1341">
            <v>23</v>
          </cell>
        </row>
        <row r="1342">
          <cell r="A1342" t="str">
            <v>OSASCO - SP</v>
          </cell>
          <cell r="B1342" t="str">
            <v>SP</v>
          </cell>
          <cell r="C1342">
            <v>3</v>
          </cell>
          <cell r="D1342" t="str">
            <v>SE</v>
          </cell>
          <cell r="E1342" t="str">
            <v>DRAA2019</v>
          </cell>
          <cell r="F1342">
            <v>13431</v>
          </cell>
          <cell r="G1342">
            <v>3723</v>
          </cell>
          <cell r="H1342">
            <v>1044</v>
          </cell>
        </row>
        <row r="1343">
          <cell r="A1343" t="str">
            <v>OSÓRIO - RS</v>
          </cell>
          <cell r="B1343" t="str">
            <v>RS</v>
          </cell>
          <cell r="C1343">
            <v>5</v>
          </cell>
          <cell r="D1343" t="str">
            <v>S</v>
          </cell>
          <cell r="E1343" t="str">
            <v>DIPR12/2018</v>
          </cell>
          <cell r="F1343">
            <v>1201</v>
          </cell>
          <cell r="G1343">
            <v>424</v>
          </cell>
          <cell r="H1343">
            <v>99</v>
          </cell>
        </row>
        <row r="1344">
          <cell r="A1344" t="str">
            <v>OTACÍLIO COSTA - SC</v>
          </cell>
          <cell r="B1344" t="str">
            <v>SC</v>
          </cell>
          <cell r="C1344">
            <v>6</v>
          </cell>
          <cell r="D1344" t="str">
            <v>S</v>
          </cell>
          <cell r="E1344" t="str">
            <v>DRAA2019</v>
          </cell>
          <cell r="F1344">
            <v>534</v>
          </cell>
          <cell r="G1344">
            <v>147</v>
          </cell>
          <cell r="H1344">
            <v>43</v>
          </cell>
        </row>
        <row r="1345">
          <cell r="A1345" t="str">
            <v>OURICURI - PE</v>
          </cell>
          <cell r="B1345" t="str">
            <v>PE</v>
          </cell>
          <cell r="C1345">
            <v>5</v>
          </cell>
          <cell r="D1345" t="str">
            <v>NE</v>
          </cell>
          <cell r="E1345" t="str">
            <v>DRAA2019</v>
          </cell>
          <cell r="F1345">
            <v>1378</v>
          </cell>
          <cell r="G1345">
            <v>325</v>
          </cell>
          <cell r="H1345">
            <v>56</v>
          </cell>
        </row>
        <row r="1346">
          <cell r="A1346" t="str">
            <v>OURINHOS - SP</v>
          </cell>
          <cell r="B1346" t="str">
            <v>SP</v>
          </cell>
          <cell r="C1346">
            <v>4</v>
          </cell>
          <cell r="D1346" t="str">
            <v>SE</v>
          </cell>
          <cell r="E1346" t="str">
            <v>DRAA2019</v>
          </cell>
          <cell r="F1346">
            <v>2908</v>
          </cell>
          <cell r="G1346">
            <v>819</v>
          </cell>
          <cell r="H1346">
            <v>304</v>
          </cell>
        </row>
        <row r="1347">
          <cell r="A1347" t="str">
            <v>OURIZONA - PR</v>
          </cell>
          <cell r="B1347" t="str">
            <v>PR</v>
          </cell>
          <cell r="C1347">
            <v>7</v>
          </cell>
          <cell r="D1347" t="str">
            <v>S</v>
          </cell>
          <cell r="E1347" t="str">
            <v>DRAA2019</v>
          </cell>
          <cell r="F1347">
            <v>149</v>
          </cell>
          <cell r="G1347">
            <v>77</v>
          </cell>
          <cell r="H1347">
            <v>13</v>
          </cell>
        </row>
        <row r="1348">
          <cell r="A1348" t="str">
            <v>OURO BRANCO - AL</v>
          </cell>
          <cell r="B1348" t="str">
            <v>AL</v>
          </cell>
          <cell r="C1348">
            <v>7</v>
          </cell>
          <cell r="D1348" t="str">
            <v>NE</v>
          </cell>
          <cell r="E1348" t="str">
            <v>DRAA2016</v>
          </cell>
          <cell r="F1348">
            <v>336</v>
          </cell>
          <cell r="G1348">
            <v>52</v>
          </cell>
          <cell r="H1348">
            <v>3</v>
          </cell>
        </row>
        <row r="1349">
          <cell r="A1349" t="str">
            <v>OURO BRANCO - RN</v>
          </cell>
          <cell r="B1349" t="str">
            <v>RN</v>
          </cell>
          <cell r="C1349">
            <v>7</v>
          </cell>
          <cell r="D1349" t="str">
            <v>NE</v>
          </cell>
          <cell r="E1349" t="str">
            <v>DIPR12/2018</v>
          </cell>
          <cell r="F1349">
            <v>224</v>
          </cell>
          <cell r="G1349">
            <v>0</v>
          </cell>
          <cell r="H1349">
            <v>0</v>
          </cell>
        </row>
        <row r="1350">
          <cell r="A1350" t="str">
            <v>OURO PRETO DO OESTE - RO</v>
          </cell>
          <cell r="B1350" t="str">
            <v>RO</v>
          </cell>
          <cell r="C1350">
            <v>5</v>
          </cell>
          <cell r="D1350" t="str">
            <v>N</v>
          </cell>
          <cell r="E1350" t="str">
            <v>DRAA2019</v>
          </cell>
          <cell r="F1350">
            <v>1133</v>
          </cell>
          <cell r="G1350">
            <v>191</v>
          </cell>
          <cell r="H1350">
            <v>54</v>
          </cell>
        </row>
        <row r="1351">
          <cell r="A1351" t="str">
            <v>OURO VERDE DE GOIÁS - GO</v>
          </cell>
          <cell r="B1351" t="str">
            <v>GO</v>
          </cell>
          <cell r="C1351">
            <v>7</v>
          </cell>
          <cell r="D1351" t="str">
            <v>CO</v>
          </cell>
          <cell r="E1351" t="str">
            <v>DRAA2019</v>
          </cell>
          <cell r="F1351">
            <v>219</v>
          </cell>
          <cell r="G1351">
            <v>60</v>
          </cell>
          <cell r="H1351">
            <v>20</v>
          </cell>
        </row>
        <row r="1352">
          <cell r="A1352" t="str">
            <v>OUROESTE - SP</v>
          </cell>
          <cell r="B1352" t="str">
            <v>SP</v>
          </cell>
          <cell r="C1352">
            <v>6</v>
          </cell>
          <cell r="D1352" t="str">
            <v>SE</v>
          </cell>
          <cell r="E1352" t="str">
            <v>DIPR12/2018</v>
          </cell>
          <cell r="F1352">
            <v>618</v>
          </cell>
          <cell r="G1352">
            <v>83</v>
          </cell>
          <cell r="H1352">
            <v>38</v>
          </cell>
        </row>
        <row r="1353">
          <cell r="A1353" t="str">
            <v>OUROLÂNDIA - BA</v>
          </cell>
          <cell r="B1353" t="str">
            <v>BA</v>
          </cell>
          <cell r="C1353">
            <v>6</v>
          </cell>
          <cell r="D1353" t="str">
            <v>NE</v>
          </cell>
          <cell r="E1353" t="str">
            <v>DRAA2017</v>
          </cell>
          <cell r="F1353">
            <v>547</v>
          </cell>
          <cell r="G1353">
            <v>61</v>
          </cell>
          <cell r="H1353">
            <v>16</v>
          </cell>
        </row>
        <row r="1354">
          <cell r="A1354" t="str">
            <v>OUVIDOR - GO</v>
          </cell>
          <cell r="B1354" t="str">
            <v>GO</v>
          </cell>
          <cell r="C1354">
            <v>7</v>
          </cell>
          <cell r="D1354" t="str">
            <v>CO</v>
          </cell>
          <cell r="E1354" t="str">
            <v>DIPR12/2018</v>
          </cell>
          <cell r="F1354">
            <v>128</v>
          </cell>
          <cell r="G1354">
            <v>4</v>
          </cell>
          <cell r="H1354">
            <v>0</v>
          </cell>
        </row>
        <row r="1355">
          <cell r="A1355" t="str">
            <v>PACAJUS - CE</v>
          </cell>
          <cell r="B1355" t="str">
            <v>CE</v>
          </cell>
          <cell r="C1355">
            <v>5</v>
          </cell>
          <cell r="D1355" t="str">
            <v>NE</v>
          </cell>
          <cell r="E1355" t="str">
            <v>DIPR12/2018</v>
          </cell>
          <cell r="F1355">
            <v>1487</v>
          </cell>
          <cell r="G1355">
            <v>257</v>
          </cell>
          <cell r="H1355">
            <v>53</v>
          </cell>
        </row>
        <row r="1356">
          <cell r="A1356" t="str">
            <v>PACATUBA - CE</v>
          </cell>
          <cell r="B1356" t="str">
            <v>CE</v>
          </cell>
          <cell r="C1356">
            <v>5</v>
          </cell>
          <cell r="D1356" t="str">
            <v>NE</v>
          </cell>
          <cell r="E1356" t="str">
            <v>DRAA2018</v>
          </cell>
          <cell r="F1356">
            <v>1798</v>
          </cell>
          <cell r="G1356">
            <v>182</v>
          </cell>
          <cell r="H1356">
            <v>65</v>
          </cell>
        </row>
        <row r="1357">
          <cell r="A1357" t="str">
            <v>PAÇO DO LUMIAR - MA</v>
          </cell>
          <cell r="B1357" t="str">
            <v>MA</v>
          </cell>
          <cell r="C1357">
            <v>4</v>
          </cell>
          <cell r="D1357" t="str">
            <v>NE</v>
          </cell>
          <cell r="E1357" t="str">
            <v>DRAA2017</v>
          </cell>
          <cell r="F1357">
            <v>1692</v>
          </cell>
          <cell r="G1357">
            <v>225</v>
          </cell>
          <cell r="H1357">
            <v>23</v>
          </cell>
        </row>
        <row r="1358">
          <cell r="A1358" t="str">
            <v>PACOTI - CE</v>
          </cell>
          <cell r="B1358" t="str">
            <v>CE</v>
          </cell>
          <cell r="C1358">
            <v>6</v>
          </cell>
          <cell r="D1358" t="str">
            <v>NE</v>
          </cell>
          <cell r="E1358" t="str">
            <v>DRAA2019</v>
          </cell>
          <cell r="F1358">
            <v>360</v>
          </cell>
          <cell r="G1358">
            <v>91</v>
          </cell>
          <cell r="H1358">
            <v>21</v>
          </cell>
        </row>
        <row r="1359">
          <cell r="A1359" t="str">
            <v>PADRE BERNARDO - GO</v>
          </cell>
          <cell r="B1359" t="str">
            <v>GO</v>
          </cell>
          <cell r="C1359">
            <v>6</v>
          </cell>
          <cell r="D1359" t="str">
            <v>CO</v>
          </cell>
          <cell r="E1359" t="str">
            <v>DRAA2019</v>
          </cell>
          <cell r="F1359">
            <v>850</v>
          </cell>
          <cell r="G1359">
            <v>64</v>
          </cell>
          <cell r="H1359">
            <v>12</v>
          </cell>
        </row>
        <row r="1360">
          <cell r="A1360" t="str">
            <v>PADRE MARCOS - PI</v>
          </cell>
          <cell r="B1360" t="str">
            <v>PI</v>
          </cell>
          <cell r="C1360">
            <v>7</v>
          </cell>
          <cell r="D1360" t="str">
            <v>NE</v>
          </cell>
          <cell r="E1360" t="str">
            <v>DIPR12/2018</v>
          </cell>
          <cell r="F1360">
            <v>197</v>
          </cell>
          <cell r="G1360">
            <v>6</v>
          </cell>
          <cell r="H1360">
            <v>0</v>
          </cell>
        </row>
        <row r="1361">
          <cell r="A1361" t="str">
            <v>PADRE PARAÍSO - MG</v>
          </cell>
          <cell r="B1361" t="str">
            <v>MG</v>
          </cell>
          <cell r="C1361">
            <v>6</v>
          </cell>
          <cell r="D1361" t="str">
            <v>SE</v>
          </cell>
          <cell r="E1361" t="str">
            <v>DIPR08/2018</v>
          </cell>
          <cell r="F1361">
            <v>359</v>
          </cell>
          <cell r="G1361">
            <v>80</v>
          </cell>
          <cell r="H1361">
            <v>26</v>
          </cell>
        </row>
        <row r="1362">
          <cell r="A1362" t="str">
            <v>PAINEIRAS - MG</v>
          </cell>
          <cell r="B1362" t="str">
            <v>MG</v>
          </cell>
          <cell r="C1362">
            <v>7</v>
          </cell>
          <cell r="D1362" t="str">
            <v>SE</v>
          </cell>
          <cell r="E1362" t="str">
            <v>DRAA2017</v>
          </cell>
          <cell r="F1362">
            <v>208</v>
          </cell>
          <cell r="G1362">
            <v>64</v>
          </cell>
          <cell r="H1362">
            <v>12</v>
          </cell>
        </row>
        <row r="1363">
          <cell r="A1363" t="str">
            <v>PALESTINA - AL</v>
          </cell>
          <cell r="B1363" t="str">
            <v>AL</v>
          </cell>
          <cell r="C1363">
            <v>8</v>
          </cell>
          <cell r="D1363" t="str">
            <v>NE</v>
          </cell>
          <cell r="E1363" t="str">
            <v/>
          </cell>
          <cell r="F1363" t="str">
            <v/>
          </cell>
          <cell r="G1363" t="str">
            <v/>
          </cell>
          <cell r="H1363" t="str">
            <v/>
          </cell>
        </row>
        <row r="1364">
          <cell r="A1364" t="str">
            <v>PALHANO - CE</v>
          </cell>
          <cell r="B1364" t="str">
            <v>CE</v>
          </cell>
          <cell r="C1364">
            <v>8</v>
          </cell>
          <cell r="D1364" t="str">
            <v>NE</v>
          </cell>
          <cell r="E1364" t="str">
            <v/>
          </cell>
          <cell r="F1364" t="str">
            <v/>
          </cell>
          <cell r="G1364" t="str">
            <v/>
          </cell>
          <cell r="H1364" t="str">
            <v/>
          </cell>
        </row>
        <row r="1365">
          <cell r="A1365" t="str">
            <v>PALHOÇA - SC</v>
          </cell>
          <cell r="B1365" t="str">
            <v>SC</v>
          </cell>
          <cell r="C1365">
            <v>4</v>
          </cell>
          <cell r="D1365" t="str">
            <v>S</v>
          </cell>
          <cell r="E1365" t="str">
            <v>DRAA2019</v>
          </cell>
          <cell r="F1365">
            <v>2840</v>
          </cell>
          <cell r="G1365">
            <v>464</v>
          </cell>
          <cell r="H1365">
            <v>12</v>
          </cell>
        </row>
        <row r="1366">
          <cell r="A1366" t="str">
            <v>PALMÁCIA - CE</v>
          </cell>
          <cell r="B1366" t="str">
            <v>CE</v>
          </cell>
          <cell r="C1366">
            <v>8</v>
          </cell>
          <cell r="D1366" t="str">
            <v>NE</v>
          </cell>
          <cell r="E1366" t="str">
            <v>DIPR12/2018</v>
          </cell>
          <cell r="F1366">
            <v>426</v>
          </cell>
          <cell r="G1366">
            <v>93</v>
          </cell>
          <cell r="H1366">
            <v>7</v>
          </cell>
        </row>
        <row r="1367">
          <cell r="A1367" t="str">
            <v>PALMARES - PE</v>
          </cell>
          <cell r="B1367" t="str">
            <v>PE</v>
          </cell>
          <cell r="C1367">
            <v>5</v>
          </cell>
          <cell r="D1367" t="str">
            <v>NE</v>
          </cell>
          <cell r="E1367" t="str">
            <v>DRAA2018</v>
          </cell>
          <cell r="F1367">
            <v>1107</v>
          </cell>
          <cell r="G1367">
            <v>384</v>
          </cell>
          <cell r="H1367">
            <v>116</v>
          </cell>
        </row>
        <row r="1368">
          <cell r="A1368" t="str">
            <v>PALMARES DO SUL - RS</v>
          </cell>
          <cell r="B1368" t="str">
            <v>RS</v>
          </cell>
          <cell r="C1368">
            <v>7</v>
          </cell>
          <cell r="D1368" t="str">
            <v>S</v>
          </cell>
          <cell r="E1368" t="str">
            <v>DRAA2019</v>
          </cell>
          <cell r="F1368">
            <v>134</v>
          </cell>
          <cell r="G1368">
            <v>151</v>
          </cell>
          <cell r="H1368">
            <v>10</v>
          </cell>
        </row>
        <row r="1369">
          <cell r="A1369" t="str">
            <v>PALMAS - TO</v>
          </cell>
          <cell r="B1369" t="str">
            <v>TO</v>
          </cell>
          <cell r="C1369">
            <v>2</v>
          </cell>
          <cell r="D1369" t="str">
            <v>N</v>
          </cell>
          <cell r="E1369" t="str">
            <v>DIPR12/2018</v>
          </cell>
          <cell r="F1369">
            <v>7543</v>
          </cell>
          <cell r="G1369">
            <v>596</v>
          </cell>
          <cell r="H1369">
            <v>186</v>
          </cell>
        </row>
        <row r="1370">
          <cell r="A1370" t="str">
            <v>PALMEIRA - PR</v>
          </cell>
          <cell r="B1370" t="str">
            <v>PR</v>
          </cell>
          <cell r="C1370">
            <v>5</v>
          </cell>
          <cell r="D1370" t="str">
            <v>S</v>
          </cell>
          <cell r="E1370" t="str">
            <v>DRAA2019</v>
          </cell>
          <cell r="F1370">
            <v>778</v>
          </cell>
          <cell r="G1370">
            <v>300</v>
          </cell>
          <cell r="H1370">
            <v>61</v>
          </cell>
        </row>
        <row r="1371">
          <cell r="A1371" t="str">
            <v>PALMEIRA DAS MISSÕES - RS</v>
          </cell>
          <cell r="B1371" t="str">
            <v>RS</v>
          </cell>
          <cell r="C1371">
            <v>6</v>
          </cell>
          <cell r="D1371" t="str">
            <v>S</v>
          </cell>
          <cell r="E1371" t="str">
            <v>DIPR12/2018</v>
          </cell>
          <cell r="F1371">
            <v>782</v>
          </cell>
          <cell r="G1371">
            <v>164</v>
          </cell>
          <cell r="H1371">
            <v>51</v>
          </cell>
        </row>
        <row r="1372">
          <cell r="A1372" t="str">
            <v>PALMEIRA D'OESTE - SP</v>
          </cell>
          <cell r="B1372" t="str">
            <v>SP</v>
          </cell>
          <cell r="C1372">
            <v>7</v>
          </cell>
          <cell r="D1372" t="str">
            <v>SE</v>
          </cell>
          <cell r="E1372" t="str">
            <v>DIPR12/2018</v>
          </cell>
          <cell r="F1372">
            <v>241</v>
          </cell>
          <cell r="G1372">
            <v>115</v>
          </cell>
          <cell r="H1372">
            <v>32</v>
          </cell>
        </row>
        <row r="1373">
          <cell r="A1373" t="str">
            <v>PALMEIRA DOS ÍNDIOS - AL</v>
          </cell>
          <cell r="B1373" t="str">
            <v>AL</v>
          </cell>
          <cell r="C1373">
            <v>8</v>
          </cell>
          <cell r="D1373" t="str">
            <v>NE</v>
          </cell>
          <cell r="E1373" t="str">
            <v>DIPR12/2018</v>
          </cell>
          <cell r="F1373">
            <v>1725</v>
          </cell>
          <cell r="G1373">
            <v>0</v>
          </cell>
          <cell r="H1373">
            <v>0</v>
          </cell>
        </row>
        <row r="1374">
          <cell r="A1374" t="str">
            <v>PALMEIRAS DE GOIÁS - GO</v>
          </cell>
          <cell r="B1374" t="str">
            <v>GO</v>
          </cell>
          <cell r="C1374">
            <v>6</v>
          </cell>
          <cell r="D1374" t="str">
            <v>CO</v>
          </cell>
          <cell r="E1374" t="str">
            <v>DRAA2019</v>
          </cell>
          <cell r="F1374">
            <v>570</v>
          </cell>
          <cell r="G1374">
            <v>197</v>
          </cell>
          <cell r="H1374">
            <v>35</v>
          </cell>
        </row>
        <row r="1375">
          <cell r="A1375" t="str">
            <v>PALMEIRINA - PE</v>
          </cell>
          <cell r="B1375" t="str">
            <v>PE</v>
          </cell>
          <cell r="C1375">
            <v>6</v>
          </cell>
          <cell r="D1375" t="str">
            <v>NE</v>
          </cell>
          <cell r="E1375" t="str">
            <v>DIPR12/2018</v>
          </cell>
          <cell r="F1375">
            <v>251</v>
          </cell>
          <cell r="G1375">
            <v>260</v>
          </cell>
          <cell r="H1375">
            <v>27</v>
          </cell>
        </row>
        <row r="1376">
          <cell r="A1376" t="str">
            <v>PALMEIRÓPOLIS - TO</v>
          </cell>
          <cell r="B1376" t="str">
            <v>TO</v>
          </cell>
          <cell r="C1376">
            <v>8</v>
          </cell>
          <cell r="D1376" t="str">
            <v>N</v>
          </cell>
          <cell r="E1376" t="str">
            <v/>
          </cell>
          <cell r="F1376" t="str">
            <v/>
          </cell>
          <cell r="G1376" t="str">
            <v/>
          </cell>
          <cell r="H1376" t="str">
            <v/>
          </cell>
        </row>
        <row r="1377">
          <cell r="A1377" t="str">
            <v>PALMINÓPOLIS - GO</v>
          </cell>
          <cell r="B1377" t="str">
            <v>GO</v>
          </cell>
          <cell r="C1377">
            <v>7</v>
          </cell>
          <cell r="D1377" t="str">
            <v>CO</v>
          </cell>
          <cell r="E1377" t="str">
            <v>DRAA2019</v>
          </cell>
          <cell r="F1377">
            <v>194</v>
          </cell>
          <cell r="G1377">
            <v>62</v>
          </cell>
          <cell r="H1377">
            <v>20</v>
          </cell>
        </row>
        <row r="1378">
          <cell r="A1378" t="str">
            <v>PALMITAL - PR</v>
          </cell>
          <cell r="B1378" t="str">
            <v>PR</v>
          </cell>
          <cell r="C1378">
            <v>6</v>
          </cell>
          <cell r="D1378" t="str">
            <v>S</v>
          </cell>
          <cell r="E1378" t="str">
            <v>DIPR12/2018</v>
          </cell>
          <cell r="F1378">
            <v>491</v>
          </cell>
          <cell r="G1378">
            <v>136</v>
          </cell>
          <cell r="H1378">
            <v>37</v>
          </cell>
        </row>
        <row r="1379">
          <cell r="A1379" t="str">
            <v>PALOTINA - PR</v>
          </cell>
          <cell r="B1379" t="str">
            <v>PR</v>
          </cell>
          <cell r="C1379">
            <v>5</v>
          </cell>
          <cell r="D1379" t="str">
            <v>S</v>
          </cell>
          <cell r="E1379" t="str">
            <v>DIPR10/2018</v>
          </cell>
          <cell r="F1379">
            <v>798</v>
          </cell>
          <cell r="G1379">
            <v>295</v>
          </cell>
          <cell r="H1379">
            <v>51</v>
          </cell>
        </row>
        <row r="1380">
          <cell r="A1380" t="str">
            <v>PANAMBI - RS</v>
          </cell>
          <cell r="B1380" t="str">
            <v>RS</v>
          </cell>
          <cell r="C1380">
            <v>5</v>
          </cell>
          <cell r="D1380" t="str">
            <v>S</v>
          </cell>
          <cell r="E1380" t="str">
            <v>DRAA2019</v>
          </cell>
          <cell r="F1380">
            <v>1504</v>
          </cell>
          <cell r="G1380">
            <v>149</v>
          </cell>
          <cell r="H1380">
            <v>52</v>
          </cell>
        </row>
        <row r="1381">
          <cell r="A1381" t="str">
            <v>PANELAS - PE</v>
          </cell>
          <cell r="B1381" t="str">
            <v>PE</v>
          </cell>
          <cell r="C1381">
            <v>6</v>
          </cell>
          <cell r="D1381" t="str">
            <v>NE</v>
          </cell>
          <cell r="E1381" t="str">
            <v>DRAA2019</v>
          </cell>
          <cell r="F1381">
            <v>705</v>
          </cell>
          <cell r="G1381">
            <v>12</v>
          </cell>
          <cell r="H1381">
            <v>12</v>
          </cell>
        </row>
        <row r="1382">
          <cell r="A1382" t="str">
            <v>PANTANO GRANDE - RS</v>
          </cell>
          <cell r="B1382" t="str">
            <v>RS</v>
          </cell>
          <cell r="C1382">
            <v>7</v>
          </cell>
          <cell r="D1382" t="str">
            <v>S</v>
          </cell>
          <cell r="E1382" t="str">
            <v>DRAA2019</v>
          </cell>
          <cell r="F1382">
            <v>309</v>
          </cell>
          <cell r="G1382">
            <v>86</v>
          </cell>
          <cell r="H1382">
            <v>23</v>
          </cell>
        </row>
        <row r="1383">
          <cell r="A1383" t="str">
            <v>PÃO DE AÇÚCAR - AL</v>
          </cell>
          <cell r="B1383" t="str">
            <v>AL</v>
          </cell>
          <cell r="C1383">
            <v>6</v>
          </cell>
          <cell r="D1383" t="str">
            <v>NE</v>
          </cell>
          <cell r="E1383" t="str">
            <v>DRAA2019</v>
          </cell>
          <cell r="F1383">
            <v>629</v>
          </cell>
          <cell r="G1383">
            <v>256</v>
          </cell>
          <cell r="H1383">
            <v>65</v>
          </cell>
        </row>
        <row r="1384">
          <cell r="A1384" t="str">
            <v>PAPANDUVA - SC</v>
          </cell>
          <cell r="B1384" t="str">
            <v>SC</v>
          </cell>
          <cell r="C1384">
            <v>6</v>
          </cell>
          <cell r="D1384" t="str">
            <v>S</v>
          </cell>
          <cell r="E1384" t="str">
            <v>DRAA2019</v>
          </cell>
          <cell r="F1384">
            <v>398</v>
          </cell>
          <cell r="G1384">
            <v>64</v>
          </cell>
          <cell r="H1384">
            <v>14</v>
          </cell>
        </row>
        <row r="1385">
          <cell r="A1385" t="str">
            <v>PARÁ DE MINAS - MG</v>
          </cell>
          <cell r="B1385" t="str">
            <v>MG</v>
          </cell>
          <cell r="C1385">
            <v>5</v>
          </cell>
          <cell r="D1385" t="str">
            <v>SE</v>
          </cell>
          <cell r="E1385" t="str">
            <v>DRAA2019</v>
          </cell>
          <cell r="F1385">
            <v>1258</v>
          </cell>
          <cell r="G1385">
            <v>463</v>
          </cell>
          <cell r="H1385">
            <v>81</v>
          </cell>
        </row>
        <row r="1386">
          <cell r="A1386" t="str">
            <v>PARACATU - MG</v>
          </cell>
          <cell r="B1386" t="str">
            <v>MG</v>
          </cell>
          <cell r="C1386">
            <v>4</v>
          </cell>
          <cell r="D1386" t="str">
            <v>SE</v>
          </cell>
          <cell r="E1386" t="str">
            <v>DIPR12/2018</v>
          </cell>
          <cell r="F1386">
            <v>2046</v>
          </cell>
          <cell r="G1386">
            <v>555</v>
          </cell>
          <cell r="H1386">
            <v>182</v>
          </cell>
        </row>
        <row r="1387">
          <cell r="A1387" t="str">
            <v>PARAGOMINAS - PA</v>
          </cell>
          <cell r="B1387" t="str">
            <v>PA</v>
          </cell>
          <cell r="C1387">
            <v>4</v>
          </cell>
          <cell r="D1387" t="str">
            <v>N</v>
          </cell>
          <cell r="E1387" t="str">
            <v>DRAA2019</v>
          </cell>
          <cell r="F1387">
            <v>2479</v>
          </cell>
          <cell r="G1387">
            <v>291</v>
          </cell>
          <cell r="H1387">
            <v>85</v>
          </cell>
        </row>
        <row r="1388">
          <cell r="A1388" t="str">
            <v>PARAGUAÇU - MG</v>
          </cell>
          <cell r="B1388" t="str">
            <v>MG</v>
          </cell>
          <cell r="C1388">
            <v>6</v>
          </cell>
          <cell r="D1388" t="str">
            <v>SE</v>
          </cell>
          <cell r="E1388" t="str">
            <v>DIPR12/2018</v>
          </cell>
          <cell r="F1388">
            <v>445</v>
          </cell>
          <cell r="G1388">
            <v>160</v>
          </cell>
          <cell r="H1388">
            <v>52</v>
          </cell>
        </row>
        <row r="1389">
          <cell r="A1389" t="str">
            <v>PARAGUAÇU PAULISTA - SP</v>
          </cell>
          <cell r="B1389" t="str">
            <v>SP</v>
          </cell>
          <cell r="C1389">
            <v>5</v>
          </cell>
          <cell r="D1389" t="str">
            <v>SE</v>
          </cell>
          <cell r="E1389" t="str">
            <v>DRAA2019</v>
          </cell>
          <cell r="F1389">
            <v>1404</v>
          </cell>
          <cell r="G1389">
            <v>230</v>
          </cell>
          <cell r="H1389">
            <v>70</v>
          </cell>
        </row>
        <row r="1390">
          <cell r="A1390" t="str">
            <v>PARAÍ - RS</v>
          </cell>
          <cell r="B1390" t="str">
            <v>RS</v>
          </cell>
          <cell r="C1390">
            <v>7</v>
          </cell>
          <cell r="D1390" t="str">
            <v>S</v>
          </cell>
          <cell r="E1390" t="str">
            <v>DRAA2019</v>
          </cell>
          <cell r="F1390">
            <v>196</v>
          </cell>
          <cell r="G1390">
            <v>35</v>
          </cell>
          <cell r="H1390">
            <v>11</v>
          </cell>
        </row>
        <row r="1391">
          <cell r="A1391" t="str">
            <v>PARAÍBA DO SUL - RJ</v>
          </cell>
          <cell r="B1391" t="str">
            <v>RJ</v>
          </cell>
          <cell r="C1391">
            <v>5</v>
          </cell>
          <cell r="D1391" t="str">
            <v>SE</v>
          </cell>
          <cell r="E1391" t="str">
            <v>DIPR12/2018</v>
          </cell>
          <cell r="F1391">
            <v>1097</v>
          </cell>
          <cell r="G1391">
            <v>342</v>
          </cell>
          <cell r="H1391">
            <v>75</v>
          </cell>
        </row>
        <row r="1392">
          <cell r="A1392" t="str">
            <v>PARAIBUNA - SP</v>
          </cell>
          <cell r="B1392" t="str">
            <v>SP</v>
          </cell>
          <cell r="C1392">
            <v>6</v>
          </cell>
          <cell r="D1392" t="str">
            <v>SE</v>
          </cell>
          <cell r="E1392" t="str">
            <v>DRAA2019</v>
          </cell>
          <cell r="F1392">
            <v>739</v>
          </cell>
          <cell r="G1392">
            <v>140</v>
          </cell>
          <cell r="H1392">
            <v>84</v>
          </cell>
        </row>
        <row r="1393">
          <cell r="A1393" t="str">
            <v>PARAIPABA - CE</v>
          </cell>
          <cell r="B1393" t="str">
            <v>CE</v>
          </cell>
          <cell r="C1393">
            <v>5</v>
          </cell>
          <cell r="D1393" t="str">
            <v>NE</v>
          </cell>
          <cell r="E1393" t="str">
            <v>DIPR12/2018</v>
          </cell>
          <cell r="F1393">
            <v>981</v>
          </cell>
          <cell r="G1393">
            <v>67</v>
          </cell>
          <cell r="H1393">
            <v>7</v>
          </cell>
        </row>
        <row r="1394">
          <cell r="A1394" t="str">
            <v>PARAÍSO - SP</v>
          </cell>
          <cell r="B1394" t="str">
            <v>SP</v>
          </cell>
          <cell r="C1394">
            <v>7</v>
          </cell>
          <cell r="D1394" t="str">
            <v>SE</v>
          </cell>
          <cell r="E1394" t="str">
            <v>DRAA2019</v>
          </cell>
          <cell r="F1394">
            <v>263</v>
          </cell>
          <cell r="G1394">
            <v>70</v>
          </cell>
          <cell r="H1394">
            <v>15</v>
          </cell>
        </row>
        <row r="1395">
          <cell r="A1395" t="str">
            <v>PARAÍSO DO SUL - RS</v>
          </cell>
          <cell r="B1395" t="str">
            <v>RS</v>
          </cell>
          <cell r="C1395">
            <v>7</v>
          </cell>
          <cell r="D1395" t="str">
            <v>S</v>
          </cell>
          <cell r="E1395" t="str">
            <v>DRAA2019</v>
          </cell>
          <cell r="F1395">
            <v>203</v>
          </cell>
          <cell r="G1395">
            <v>49</v>
          </cell>
          <cell r="H1395">
            <v>6</v>
          </cell>
        </row>
        <row r="1396">
          <cell r="A1396" t="str">
            <v>PARAÍSO DO TOCANTINS - TO</v>
          </cell>
          <cell r="B1396" t="str">
            <v>TO</v>
          </cell>
          <cell r="C1396">
            <v>5</v>
          </cell>
          <cell r="D1396" t="str">
            <v>N</v>
          </cell>
          <cell r="E1396" t="str">
            <v>DRAA2019</v>
          </cell>
          <cell r="F1396">
            <v>782</v>
          </cell>
          <cell r="G1396">
            <v>82</v>
          </cell>
          <cell r="H1396">
            <v>17</v>
          </cell>
        </row>
        <row r="1397">
          <cell r="A1397" t="str">
            <v>PARANACITY - PR</v>
          </cell>
          <cell r="B1397" t="str">
            <v>PR</v>
          </cell>
          <cell r="C1397">
            <v>6</v>
          </cell>
          <cell r="D1397" t="str">
            <v>S</v>
          </cell>
          <cell r="E1397" t="str">
            <v>DIPR12/2018</v>
          </cell>
          <cell r="F1397">
            <v>385</v>
          </cell>
          <cell r="G1397">
            <v>5</v>
          </cell>
          <cell r="H1397">
            <v>0</v>
          </cell>
        </row>
        <row r="1398">
          <cell r="A1398" t="str">
            <v>PARANAGUÁ - PR</v>
          </cell>
          <cell r="B1398" t="str">
            <v>PR</v>
          </cell>
          <cell r="C1398">
            <v>4</v>
          </cell>
          <cell r="D1398" t="str">
            <v>S</v>
          </cell>
          <cell r="E1398" t="str">
            <v>DRAA2019</v>
          </cell>
          <cell r="F1398">
            <v>4202</v>
          </cell>
          <cell r="G1398">
            <v>548</v>
          </cell>
          <cell r="H1398">
            <v>176</v>
          </cell>
        </row>
        <row r="1399">
          <cell r="A1399" t="str">
            <v>PARANAÍBA - MS</v>
          </cell>
          <cell r="B1399" t="str">
            <v>MS</v>
          </cell>
          <cell r="C1399">
            <v>5</v>
          </cell>
          <cell r="D1399" t="str">
            <v>CO</v>
          </cell>
          <cell r="E1399" t="str">
            <v>DRAA2019</v>
          </cell>
          <cell r="F1399">
            <v>1035</v>
          </cell>
          <cell r="G1399">
            <v>339</v>
          </cell>
          <cell r="H1399">
            <v>75</v>
          </cell>
        </row>
        <row r="1400">
          <cell r="A1400" t="str">
            <v>PARANAIGUARA - GO</v>
          </cell>
          <cell r="B1400" t="str">
            <v>GO</v>
          </cell>
          <cell r="C1400">
            <v>7</v>
          </cell>
          <cell r="D1400" t="str">
            <v>CO</v>
          </cell>
          <cell r="E1400" t="str">
            <v>DIPR12/2018</v>
          </cell>
          <cell r="F1400">
            <v>250</v>
          </cell>
          <cell r="G1400">
            <v>93</v>
          </cell>
          <cell r="H1400">
            <v>29</v>
          </cell>
        </row>
        <row r="1401">
          <cell r="A1401" t="str">
            <v>PARANAÍTA - MT</v>
          </cell>
          <cell r="B1401" t="str">
            <v>MT</v>
          </cell>
          <cell r="C1401">
            <v>7</v>
          </cell>
          <cell r="D1401" t="str">
            <v>CO</v>
          </cell>
          <cell r="E1401" t="str">
            <v>DRAA2019</v>
          </cell>
          <cell r="F1401">
            <v>417</v>
          </cell>
          <cell r="G1401">
            <v>53</v>
          </cell>
          <cell r="H1401">
            <v>7</v>
          </cell>
        </row>
        <row r="1402">
          <cell r="A1402" t="str">
            <v>PARANAPANEMA - SP</v>
          </cell>
          <cell r="B1402" t="str">
            <v>SP</v>
          </cell>
          <cell r="C1402">
            <v>5</v>
          </cell>
          <cell r="D1402" t="str">
            <v>SE</v>
          </cell>
          <cell r="E1402" t="str">
            <v>DRAA2019</v>
          </cell>
          <cell r="F1402">
            <v>828</v>
          </cell>
          <cell r="G1402">
            <v>169</v>
          </cell>
          <cell r="H1402">
            <v>59</v>
          </cell>
        </row>
        <row r="1403">
          <cell r="A1403" t="str">
            <v>PARANAPOEMA - PR</v>
          </cell>
          <cell r="B1403" t="str">
            <v>PR</v>
          </cell>
          <cell r="C1403">
            <v>7</v>
          </cell>
          <cell r="D1403" t="str">
            <v>S</v>
          </cell>
          <cell r="E1403" t="str">
            <v>DRAA2019</v>
          </cell>
          <cell r="F1403">
            <v>163</v>
          </cell>
          <cell r="G1403">
            <v>43</v>
          </cell>
          <cell r="H1403">
            <v>17</v>
          </cell>
        </row>
        <row r="1404">
          <cell r="A1404" t="str">
            <v>PARANAPUÃ - SP</v>
          </cell>
          <cell r="B1404" t="str">
            <v>SP</v>
          </cell>
          <cell r="C1404">
            <v>7</v>
          </cell>
          <cell r="D1404" t="str">
            <v>SE</v>
          </cell>
          <cell r="E1404" t="str">
            <v>DIPR12/2018</v>
          </cell>
          <cell r="F1404">
            <v>173</v>
          </cell>
          <cell r="G1404">
            <v>0</v>
          </cell>
          <cell r="H1404">
            <v>0</v>
          </cell>
        </row>
        <row r="1405">
          <cell r="A1405" t="str">
            <v>PARANATAMA - PE</v>
          </cell>
          <cell r="B1405" t="str">
            <v>PE</v>
          </cell>
          <cell r="C1405">
            <v>6</v>
          </cell>
          <cell r="D1405" t="str">
            <v>NE</v>
          </cell>
          <cell r="E1405" t="str">
            <v>DIPR12/2018</v>
          </cell>
          <cell r="F1405">
            <v>389</v>
          </cell>
          <cell r="G1405">
            <v>133</v>
          </cell>
          <cell r="H1405">
            <v>26</v>
          </cell>
        </row>
        <row r="1406">
          <cell r="A1406" t="str">
            <v>PARANATINGA - MT</v>
          </cell>
          <cell r="B1406" t="str">
            <v>MT</v>
          </cell>
          <cell r="C1406">
            <v>6</v>
          </cell>
          <cell r="D1406" t="str">
            <v>CO</v>
          </cell>
          <cell r="E1406" t="str">
            <v>DRAA2019</v>
          </cell>
          <cell r="F1406">
            <v>600</v>
          </cell>
          <cell r="G1406">
            <v>38</v>
          </cell>
          <cell r="H1406">
            <v>22</v>
          </cell>
        </row>
        <row r="1407">
          <cell r="A1407" t="str">
            <v>PARANAVAÍ - PR</v>
          </cell>
          <cell r="B1407" t="str">
            <v>PR</v>
          </cell>
          <cell r="C1407">
            <v>4</v>
          </cell>
          <cell r="D1407" t="str">
            <v>S</v>
          </cell>
          <cell r="E1407" t="str">
            <v>DRAA2019</v>
          </cell>
          <cell r="F1407">
            <v>2083</v>
          </cell>
          <cell r="G1407">
            <v>445</v>
          </cell>
          <cell r="H1407">
            <v>102</v>
          </cell>
        </row>
        <row r="1408">
          <cell r="A1408" t="str">
            <v>PARANHOS - MS</v>
          </cell>
          <cell r="B1408" t="str">
            <v>MS</v>
          </cell>
          <cell r="C1408">
            <v>6</v>
          </cell>
          <cell r="D1408" t="str">
            <v>CO</v>
          </cell>
          <cell r="E1408" t="str">
            <v>DRAA2019</v>
          </cell>
          <cell r="F1408">
            <v>510</v>
          </cell>
          <cell r="G1408">
            <v>45</v>
          </cell>
          <cell r="H1408">
            <v>5</v>
          </cell>
        </row>
        <row r="1409">
          <cell r="A1409" t="str">
            <v>PARAOPEBA - MG</v>
          </cell>
          <cell r="B1409" t="str">
            <v>MG</v>
          </cell>
          <cell r="C1409">
            <v>6</v>
          </cell>
          <cell r="D1409" t="str">
            <v>SE</v>
          </cell>
          <cell r="E1409" t="str">
            <v>DRAA2019</v>
          </cell>
          <cell r="F1409">
            <v>545</v>
          </cell>
          <cell r="G1409">
            <v>191</v>
          </cell>
          <cell r="H1409">
            <v>39</v>
          </cell>
        </row>
        <row r="1410">
          <cell r="A1410" t="str">
            <v>PARAÚNA - GO</v>
          </cell>
          <cell r="B1410" t="str">
            <v>GO</v>
          </cell>
          <cell r="C1410">
            <v>7</v>
          </cell>
          <cell r="D1410" t="str">
            <v>CO</v>
          </cell>
          <cell r="E1410" t="str">
            <v>DRAA2019</v>
          </cell>
          <cell r="F1410">
            <v>299</v>
          </cell>
          <cell r="G1410">
            <v>135</v>
          </cell>
          <cell r="H1410">
            <v>31</v>
          </cell>
        </row>
        <row r="1411">
          <cell r="A1411" t="str">
            <v>PARECI NOVO - RS</v>
          </cell>
          <cell r="B1411" t="str">
            <v>RS</v>
          </cell>
          <cell r="C1411">
            <v>7</v>
          </cell>
          <cell r="D1411" t="str">
            <v>S</v>
          </cell>
          <cell r="E1411" t="str">
            <v>DRAA2019</v>
          </cell>
          <cell r="F1411">
            <v>171</v>
          </cell>
          <cell r="G1411">
            <v>15</v>
          </cell>
          <cell r="H1411">
            <v>9</v>
          </cell>
        </row>
        <row r="1412">
          <cell r="A1412" t="str">
            <v>PARISI - SP</v>
          </cell>
          <cell r="B1412" t="str">
            <v>SP</v>
          </cell>
          <cell r="C1412">
            <v>7</v>
          </cell>
          <cell r="D1412" t="str">
            <v>SE</v>
          </cell>
          <cell r="E1412" t="str">
            <v>DRAA2019</v>
          </cell>
          <cell r="F1412">
            <v>162</v>
          </cell>
          <cell r="G1412">
            <v>35</v>
          </cell>
          <cell r="H1412">
            <v>14</v>
          </cell>
        </row>
        <row r="1413">
          <cell r="A1413" t="str">
            <v>PARNAÍBA - PI</v>
          </cell>
          <cell r="B1413" t="str">
            <v>PI</v>
          </cell>
          <cell r="C1413">
            <v>4</v>
          </cell>
          <cell r="D1413" t="str">
            <v>NE</v>
          </cell>
          <cell r="E1413" t="str">
            <v>DIPR12/2018</v>
          </cell>
          <cell r="F1413">
            <v>2155</v>
          </cell>
          <cell r="G1413">
            <v>987</v>
          </cell>
          <cell r="H1413">
            <v>186</v>
          </cell>
        </row>
        <row r="1414">
          <cell r="A1414" t="str">
            <v>PARNAMIRIM - PE</v>
          </cell>
          <cell r="B1414" t="str">
            <v>PE</v>
          </cell>
          <cell r="C1414">
            <v>6</v>
          </cell>
          <cell r="D1414" t="str">
            <v>NE</v>
          </cell>
          <cell r="E1414" t="str">
            <v>DRAA2018</v>
          </cell>
          <cell r="F1414">
            <v>543</v>
          </cell>
          <cell r="G1414">
            <v>212</v>
          </cell>
          <cell r="H1414">
            <v>37</v>
          </cell>
        </row>
        <row r="1415">
          <cell r="A1415" t="str">
            <v>PARNARAMA - MA</v>
          </cell>
          <cell r="B1415" t="str">
            <v>MA</v>
          </cell>
          <cell r="C1415">
            <v>8</v>
          </cell>
          <cell r="D1415" t="str">
            <v>NE</v>
          </cell>
          <cell r="E1415" t="str">
            <v/>
          </cell>
          <cell r="F1415" t="str">
            <v/>
          </cell>
          <cell r="G1415" t="str">
            <v/>
          </cell>
          <cell r="H1415" t="str">
            <v/>
          </cell>
        </row>
        <row r="1416">
          <cell r="A1416" t="str">
            <v>PAROBÉ - RS</v>
          </cell>
          <cell r="B1416" t="str">
            <v>RS</v>
          </cell>
          <cell r="C1416">
            <v>5</v>
          </cell>
          <cell r="D1416" t="str">
            <v>S</v>
          </cell>
          <cell r="E1416" t="str">
            <v>DIPR12/2018</v>
          </cell>
          <cell r="F1416">
            <v>1158</v>
          </cell>
          <cell r="G1416">
            <v>412</v>
          </cell>
          <cell r="H1416">
            <v>86</v>
          </cell>
        </row>
        <row r="1417">
          <cell r="A1417" t="str">
            <v>PASSA E FICA - RN</v>
          </cell>
          <cell r="B1417" t="str">
            <v>RN</v>
          </cell>
          <cell r="C1417">
            <v>7</v>
          </cell>
          <cell r="D1417" t="str">
            <v>NE</v>
          </cell>
          <cell r="E1417" t="str">
            <v>DIPR12/2018</v>
          </cell>
          <cell r="F1417">
            <v>370</v>
          </cell>
          <cell r="G1417">
            <v>38</v>
          </cell>
          <cell r="H1417">
            <v>3</v>
          </cell>
        </row>
        <row r="1418">
          <cell r="A1418" t="str">
            <v>PASSA QUATRO - MG</v>
          </cell>
          <cell r="B1418" t="str">
            <v>MG</v>
          </cell>
          <cell r="C1418">
            <v>7</v>
          </cell>
          <cell r="D1418" t="str">
            <v>SE</v>
          </cell>
          <cell r="E1418" t="str">
            <v>DRAA2019</v>
          </cell>
          <cell r="F1418">
            <v>335</v>
          </cell>
          <cell r="G1418">
            <v>133</v>
          </cell>
          <cell r="H1418">
            <v>41</v>
          </cell>
        </row>
        <row r="1419">
          <cell r="A1419" t="str">
            <v>PASSA SETE - RS</v>
          </cell>
          <cell r="B1419" t="str">
            <v>RS</v>
          </cell>
          <cell r="C1419">
            <v>7</v>
          </cell>
          <cell r="D1419" t="str">
            <v>S</v>
          </cell>
          <cell r="E1419" t="str">
            <v>DRAA2019</v>
          </cell>
          <cell r="F1419">
            <v>106</v>
          </cell>
          <cell r="G1419">
            <v>19</v>
          </cell>
          <cell r="H1419">
            <v>3</v>
          </cell>
        </row>
        <row r="1420">
          <cell r="A1420" t="str">
            <v>PASSA TEMPO - MG</v>
          </cell>
          <cell r="B1420" t="str">
            <v>MG</v>
          </cell>
          <cell r="C1420">
            <v>7</v>
          </cell>
          <cell r="D1420" t="str">
            <v>SE</v>
          </cell>
          <cell r="E1420" t="str">
            <v>DRAA2019</v>
          </cell>
          <cell r="F1420">
            <v>174</v>
          </cell>
          <cell r="G1420">
            <v>109</v>
          </cell>
          <cell r="H1420">
            <v>20</v>
          </cell>
        </row>
        <row r="1421">
          <cell r="A1421" t="str">
            <v>PASSAGEM FRANCA DO PIAUÍ - PI</v>
          </cell>
          <cell r="B1421" t="str">
            <v>PI</v>
          </cell>
          <cell r="C1421">
            <v>8</v>
          </cell>
          <cell r="D1421" t="str">
            <v>NE</v>
          </cell>
          <cell r="E1421" t="str">
            <v>DIPR12/2018</v>
          </cell>
          <cell r="F1421">
            <v>154</v>
          </cell>
          <cell r="G1421">
            <v>13</v>
          </cell>
          <cell r="H1421">
            <v>1</v>
          </cell>
        </row>
        <row r="1422">
          <cell r="A1422" t="str">
            <v>PASSIRA - PE</v>
          </cell>
          <cell r="B1422" t="str">
            <v>PE</v>
          </cell>
          <cell r="C1422">
            <v>6</v>
          </cell>
          <cell r="D1422" t="str">
            <v>NE</v>
          </cell>
          <cell r="E1422" t="str">
            <v>DIPR12/2018</v>
          </cell>
          <cell r="F1422">
            <v>655</v>
          </cell>
          <cell r="G1422">
            <v>307</v>
          </cell>
          <cell r="H1422">
            <v>49</v>
          </cell>
        </row>
        <row r="1423">
          <cell r="A1423" t="str">
            <v>PASSO DE CAMARAGIBE - AL</v>
          </cell>
          <cell r="B1423" t="str">
            <v>AL</v>
          </cell>
          <cell r="C1423">
            <v>6</v>
          </cell>
          <cell r="D1423" t="str">
            <v>NE</v>
          </cell>
          <cell r="E1423" t="str">
            <v>DRAA2018</v>
          </cell>
          <cell r="F1423">
            <v>695</v>
          </cell>
          <cell r="G1423">
            <v>181</v>
          </cell>
          <cell r="H1423">
            <v>41</v>
          </cell>
        </row>
        <row r="1424">
          <cell r="A1424" t="str">
            <v>PASSO DO SOBRADO - RS</v>
          </cell>
          <cell r="B1424" t="str">
            <v>RS</v>
          </cell>
          <cell r="C1424">
            <v>7</v>
          </cell>
          <cell r="D1424" t="str">
            <v>S</v>
          </cell>
          <cell r="E1424" t="str">
            <v>DRAA2019</v>
          </cell>
          <cell r="F1424">
            <v>175</v>
          </cell>
          <cell r="G1424">
            <v>21</v>
          </cell>
          <cell r="H1424">
            <v>9</v>
          </cell>
        </row>
        <row r="1425">
          <cell r="A1425" t="str">
            <v>PASSO FUNDO - RS</v>
          </cell>
          <cell r="B1425" t="str">
            <v>RS</v>
          </cell>
          <cell r="C1425">
            <v>4</v>
          </cell>
          <cell r="D1425" t="str">
            <v>S</v>
          </cell>
          <cell r="E1425" t="str">
            <v>DRAA2019</v>
          </cell>
          <cell r="F1425">
            <v>2413</v>
          </cell>
          <cell r="G1425">
            <v>986</v>
          </cell>
          <cell r="H1425">
            <v>148</v>
          </cell>
        </row>
        <row r="1426">
          <cell r="A1426" t="str">
            <v>PATIS - MG</v>
          </cell>
          <cell r="B1426" t="str">
            <v>MG</v>
          </cell>
          <cell r="C1426">
            <v>7</v>
          </cell>
          <cell r="D1426" t="str">
            <v>SE</v>
          </cell>
          <cell r="E1426" t="str">
            <v>DIPR12/2018</v>
          </cell>
          <cell r="F1426">
            <v>265</v>
          </cell>
          <cell r="G1426">
            <v>66</v>
          </cell>
          <cell r="H1426">
            <v>9</v>
          </cell>
        </row>
        <row r="1427">
          <cell r="A1427" t="str">
            <v>PATO BRANCO - PR</v>
          </cell>
          <cell r="B1427" t="str">
            <v>PR</v>
          </cell>
          <cell r="C1427">
            <v>8</v>
          </cell>
          <cell r="D1427" t="str">
            <v>S</v>
          </cell>
          <cell r="E1427" t="str">
            <v>DRAA2019</v>
          </cell>
          <cell r="F1427">
            <v>1858</v>
          </cell>
          <cell r="G1427">
            <v>45</v>
          </cell>
          <cell r="H1427">
            <v>17</v>
          </cell>
        </row>
        <row r="1428">
          <cell r="A1428" t="str">
            <v>PATOS - PB</v>
          </cell>
          <cell r="B1428" t="str">
            <v>PB</v>
          </cell>
          <cell r="C1428">
            <v>8</v>
          </cell>
          <cell r="D1428" t="str">
            <v>NE</v>
          </cell>
          <cell r="E1428" t="str">
            <v>DIPR12/2018</v>
          </cell>
          <cell r="F1428">
            <v>2254</v>
          </cell>
          <cell r="G1428">
            <v>666</v>
          </cell>
          <cell r="H1428">
            <v>137</v>
          </cell>
        </row>
        <row r="1429">
          <cell r="A1429" t="str">
            <v>PATOS DE MINAS - MG</v>
          </cell>
          <cell r="B1429" t="str">
            <v>MG</v>
          </cell>
          <cell r="C1429">
            <v>4</v>
          </cell>
          <cell r="D1429" t="str">
            <v>SE</v>
          </cell>
          <cell r="E1429" t="str">
            <v>DRAA2019</v>
          </cell>
          <cell r="F1429">
            <v>2333</v>
          </cell>
          <cell r="G1429">
            <v>844</v>
          </cell>
          <cell r="H1429">
            <v>209</v>
          </cell>
        </row>
        <row r="1430">
          <cell r="A1430" t="str">
            <v>PATROCÍNIO - MG</v>
          </cell>
          <cell r="B1430" t="str">
            <v>MG</v>
          </cell>
          <cell r="C1430">
            <v>4</v>
          </cell>
          <cell r="D1430" t="str">
            <v>SE</v>
          </cell>
          <cell r="E1430" t="str">
            <v>DIPR12/2018</v>
          </cell>
          <cell r="F1430">
            <v>1861</v>
          </cell>
          <cell r="G1430">
            <v>209</v>
          </cell>
          <cell r="H1430">
            <v>130</v>
          </cell>
        </row>
        <row r="1431">
          <cell r="A1431" t="str">
            <v>PATU - RN</v>
          </cell>
          <cell r="B1431" t="str">
            <v>RN</v>
          </cell>
          <cell r="C1431">
            <v>7</v>
          </cell>
          <cell r="D1431" t="str">
            <v>NE</v>
          </cell>
          <cell r="E1431" t="str">
            <v>DRAA2019</v>
          </cell>
          <cell r="F1431">
            <v>248</v>
          </cell>
          <cell r="G1431">
            <v>47</v>
          </cell>
          <cell r="H1431">
            <v>3</v>
          </cell>
        </row>
        <row r="1432">
          <cell r="A1432" t="str">
            <v>PATY DO ALFERES - RJ</v>
          </cell>
          <cell r="B1432" t="str">
            <v>RJ</v>
          </cell>
          <cell r="C1432">
            <v>5</v>
          </cell>
          <cell r="D1432" t="str">
            <v>SE</v>
          </cell>
          <cell r="E1432" t="str">
            <v>DRAA2019</v>
          </cell>
          <cell r="F1432">
            <v>1005</v>
          </cell>
          <cell r="G1432">
            <v>208</v>
          </cell>
          <cell r="H1432">
            <v>56</v>
          </cell>
        </row>
        <row r="1433">
          <cell r="A1433" t="str">
            <v>PAULÍNIA - SP</v>
          </cell>
          <cell r="B1433" t="str">
            <v>SP</v>
          </cell>
          <cell r="C1433">
            <v>4</v>
          </cell>
          <cell r="D1433" t="str">
            <v>SE</v>
          </cell>
          <cell r="E1433" t="str">
            <v>DIPR12/2018</v>
          </cell>
          <cell r="F1433">
            <v>4479</v>
          </cell>
          <cell r="G1433">
            <v>1036</v>
          </cell>
          <cell r="H1433">
            <v>1</v>
          </cell>
        </row>
        <row r="1434">
          <cell r="A1434" t="str">
            <v>PAULISTA - PB</v>
          </cell>
          <cell r="B1434" t="str">
            <v>PB</v>
          </cell>
          <cell r="C1434">
            <v>7</v>
          </cell>
          <cell r="D1434" t="str">
            <v>NE</v>
          </cell>
          <cell r="E1434" t="str">
            <v>DRAA2019</v>
          </cell>
          <cell r="F1434">
            <v>414</v>
          </cell>
          <cell r="G1434">
            <v>94</v>
          </cell>
          <cell r="H1434">
            <v>17</v>
          </cell>
        </row>
        <row r="1435">
          <cell r="A1435" t="str">
            <v>PAULISTA - PE</v>
          </cell>
          <cell r="B1435" t="str">
            <v>PE</v>
          </cell>
          <cell r="C1435">
            <v>3</v>
          </cell>
          <cell r="D1435" t="str">
            <v>NE</v>
          </cell>
          <cell r="E1435" t="str">
            <v>DRAA2019</v>
          </cell>
          <cell r="F1435">
            <v>2968</v>
          </cell>
          <cell r="G1435">
            <v>1425</v>
          </cell>
          <cell r="H1435">
            <v>361</v>
          </cell>
        </row>
        <row r="1436">
          <cell r="A1436" t="str">
            <v>PAULISTANA - PI</v>
          </cell>
          <cell r="B1436" t="str">
            <v>PI</v>
          </cell>
          <cell r="C1436">
            <v>6</v>
          </cell>
          <cell r="D1436" t="str">
            <v>NE</v>
          </cell>
          <cell r="E1436" t="str">
            <v>DRAA2019</v>
          </cell>
          <cell r="F1436">
            <v>653</v>
          </cell>
          <cell r="G1436">
            <v>86</v>
          </cell>
          <cell r="H1436">
            <v>14</v>
          </cell>
        </row>
        <row r="1437">
          <cell r="A1437" t="str">
            <v>PAULISTAS - MG</v>
          </cell>
          <cell r="B1437" t="str">
            <v>MG</v>
          </cell>
          <cell r="C1437">
            <v>8</v>
          </cell>
          <cell r="D1437" t="str">
            <v>SE</v>
          </cell>
          <cell r="E1437" t="str">
            <v/>
          </cell>
          <cell r="F1437" t="str">
            <v/>
          </cell>
          <cell r="G1437" t="str">
            <v/>
          </cell>
          <cell r="H1437" t="str">
            <v/>
          </cell>
        </row>
        <row r="1438">
          <cell r="A1438" t="str">
            <v>PAULO DE FARIA - SP</v>
          </cell>
          <cell r="B1438" t="str">
            <v>SP</v>
          </cell>
          <cell r="C1438">
            <v>7</v>
          </cell>
          <cell r="D1438" t="str">
            <v>SE</v>
          </cell>
          <cell r="E1438" t="str">
            <v>DRAA2019</v>
          </cell>
          <cell r="F1438">
            <v>375</v>
          </cell>
          <cell r="G1438">
            <v>0</v>
          </cell>
          <cell r="H1438">
            <v>0</v>
          </cell>
        </row>
        <row r="1439">
          <cell r="A1439" t="str">
            <v>PAULO JACINTO - AL</v>
          </cell>
          <cell r="B1439" t="str">
            <v>AL</v>
          </cell>
          <cell r="C1439">
            <v>8</v>
          </cell>
          <cell r="D1439" t="str">
            <v>NE</v>
          </cell>
          <cell r="E1439" t="str">
            <v/>
          </cell>
          <cell r="F1439" t="str">
            <v/>
          </cell>
          <cell r="G1439" t="str">
            <v/>
          </cell>
          <cell r="H1439" t="str">
            <v/>
          </cell>
        </row>
        <row r="1440">
          <cell r="A1440" t="str">
            <v>PAVERAMA - RS</v>
          </cell>
          <cell r="B1440" t="str">
            <v>RS</v>
          </cell>
          <cell r="C1440">
            <v>7</v>
          </cell>
          <cell r="D1440" t="str">
            <v>S</v>
          </cell>
          <cell r="E1440" t="str">
            <v>DRAA2019</v>
          </cell>
          <cell r="F1440">
            <v>178</v>
          </cell>
          <cell r="G1440">
            <v>63</v>
          </cell>
          <cell r="H1440">
            <v>4</v>
          </cell>
        </row>
        <row r="1441">
          <cell r="A1441" t="str">
            <v>PEABIRU - PR</v>
          </cell>
          <cell r="B1441" t="str">
            <v>PR</v>
          </cell>
          <cell r="C1441">
            <v>7</v>
          </cell>
          <cell r="D1441" t="str">
            <v>S</v>
          </cell>
          <cell r="E1441" t="str">
            <v>DIPR12/2018</v>
          </cell>
          <cell r="F1441">
            <v>287</v>
          </cell>
          <cell r="G1441">
            <v>54</v>
          </cell>
          <cell r="H1441">
            <v>14</v>
          </cell>
        </row>
        <row r="1442">
          <cell r="A1442" t="str">
            <v>PEDRA - PE</v>
          </cell>
          <cell r="B1442" t="str">
            <v>PE</v>
          </cell>
          <cell r="C1442">
            <v>8</v>
          </cell>
          <cell r="D1442" t="str">
            <v>NE</v>
          </cell>
          <cell r="E1442" t="str">
            <v>DRAA2019</v>
          </cell>
          <cell r="F1442">
            <v>221</v>
          </cell>
          <cell r="G1442">
            <v>277</v>
          </cell>
          <cell r="H1442">
            <v>54</v>
          </cell>
        </row>
        <row r="1443">
          <cell r="A1443" t="str">
            <v>PEDRA LAVRADA - PB</v>
          </cell>
          <cell r="B1443" t="str">
            <v>PB</v>
          </cell>
          <cell r="C1443">
            <v>8</v>
          </cell>
          <cell r="D1443" t="str">
            <v>NE</v>
          </cell>
          <cell r="E1443" t="str">
            <v/>
          </cell>
          <cell r="F1443" t="str">
            <v/>
          </cell>
          <cell r="G1443" t="str">
            <v/>
          </cell>
          <cell r="H1443" t="str">
            <v/>
          </cell>
        </row>
        <row r="1444">
          <cell r="A1444" t="str">
            <v>PEDRAS ALTAS - RS</v>
          </cell>
          <cell r="B1444" t="str">
            <v>RS</v>
          </cell>
          <cell r="C1444">
            <v>7</v>
          </cell>
          <cell r="D1444" t="str">
            <v>S</v>
          </cell>
          <cell r="E1444" t="str">
            <v>DRAA2019</v>
          </cell>
          <cell r="F1444">
            <v>215</v>
          </cell>
          <cell r="G1444">
            <v>9</v>
          </cell>
          <cell r="H1444">
            <v>6</v>
          </cell>
        </row>
        <row r="1445">
          <cell r="A1445" t="str">
            <v>PEDRAS DE FOGO - PB</v>
          </cell>
          <cell r="B1445" t="str">
            <v>PB</v>
          </cell>
          <cell r="C1445">
            <v>6</v>
          </cell>
          <cell r="D1445" t="str">
            <v>NE</v>
          </cell>
          <cell r="E1445" t="str">
            <v>DRAA2019</v>
          </cell>
          <cell r="F1445">
            <v>720</v>
          </cell>
          <cell r="G1445">
            <v>217</v>
          </cell>
          <cell r="H1445">
            <v>59</v>
          </cell>
        </row>
        <row r="1446">
          <cell r="A1446" t="str">
            <v>PEDRAS DE MARIA DA CRUZ - MG</v>
          </cell>
          <cell r="B1446" t="str">
            <v>MG</v>
          </cell>
          <cell r="C1446">
            <v>7</v>
          </cell>
          <cell r="D1446" t="str">
            <v>SE</v>
          </cell>
          <cell r="E1446" t="str">
            <v>DRAA2019</v>
          </cell>
          <cell r="F1446">
            <v>309</v>
          </cell>
          <cell r="G1446">
            <v>15</v>
          </cell>
          <cell r="H1446">
            <v>2</v>
          </cell>
        </row>
        <row r="1447">
          <cell r="A1447" t="str">
            <v>PEDREIRAS - MA</v>
          </cell>
          <cell r="B1447" t="str">
            <v>MA</v>
          </cell>
          <cell r="C1447">
            <v>8</v>
          </cell>
          <cell r="D1447" t="str">
            <v>NE</v>
          </cell>
          <cell r="E1447" t="str">
            <v>DIPR12/2018</v>
          </cell>
          <cell r="F1447">
            <v>1145</v>
          </cell>
          <cell r="G1447">
            <v>3</v>
          </cell>
          <cell r="H1447">
            <v>0</v>
          </cell>
        </row>
        <row r="1448">
          <cell r="A1448" t="str">
            <v>PEDRINÓPOLIS - MG</v>
          </cell>
          <cell r="B1448" t="str">
            <v>MG</v>
          </cell>
          <cell r="C1448">
            <v>7</v>
          </cell>
          <cell r="D1448" t="str">
            <v>SE</v>
          </cell>
          <cell r="E1448" t="str">
            <v>DIPR06/2018</v>
          </cell>
          <cell r="F1448">
            <v>203</v>
          </cell>
          <cell r="G1448">
            <v>48</v>
          </cell>
          <cell r="H1448">
            <v>11</v>
          </cell>
        </row>
        <row r="1449">
          <cell r="A1449" t="str">
            <v>PEDRO CANÁRIO - ES</v>
          </cell>
          <cell r="B1449" t="str">
            <v>ES</v>
          </cell>
          <cell r="C1449">
            <v>6</v>
          </cell>
          <cell r="D1449" t="str">
            <v>SE</v>
          </cell>
          <cell r="E1449" t="str">
            <v>DRAA2019</v>
          </cell>
          <cell r="F1449">
            <v>478</v>
          </cell>
          <cell r="G1449">
            <v>84</v>
          </cell>
          <cell r="H1449">
            <v>27</v>
          </cell>
        </row>
        <row r="1450">
          <cell r="A1450" t="str">
            <v>PEDRO II - PI</v>
          </cell>
          <cell r="B1450" t="str">
            <v>PI</v>
          </cell>
          <cell r="C1450">
            <v>8</v>
          </cell>
          <cell r="D1450" t="str">
            <v>NE</v>
          </cell>
          <cell r="E1450" t="str">
            <v>DIPR08/2018</v>
          </cell>
          <cell r="F1450">
            <v>1030</v>
          </cell>
          <cell r="G1450">
            <v>153</v>
          </cell>
          <cell r="H1450">
            <v>17</v>
          </cell>
        </row>
        <row r="1451">
          <cell r="A1451" t="str">
            <v>PEIXOTO DE AZEVEDO - MT</v>
          </cell>
          <cell r="B1451" t="str">
            <v>MT</v>
          </cell>
          <cell r="C1451">
            <v>6</v>
          </cell>
          <cell r="D1451" t="str">
            <v>CO</v>
          </cell>
          <cell r="E1451" t="str">
            <v>DRAA2019</v>
          </cell>
          <cell r="F1451">
            <v>828</v>
          </cell>
          <cell r="G1451">
            <v>80</v>
          </cell>
          <cell r="H1451">
            <v>26</v>
          </cell>
        </row>
        <row r="1452">
          <cell r="A1452" t="str">
            <v>PEJUÇARA - RS</v>
          </cell>
          <cell r="B1452" t="str">
            <v>RS</v>
          </cell>
          <cell r="C1452">
            <v>7</v>
          </cell>
          <cell r="D1452" t="str">
            <v>S</v>
          </cell>
          <cell r="E1452" t="str">
            <v>DIPR12/2018</v>
          </cell>
          <cell r="F1452">
            <v>201</v>
          </cell>
          <cell r="G1452">
            <v>61</v>
          </cell>
          <cell r="H1452">
            <v>21</v>
          </cell>
        </row>
        <row r="1453">
          <cell r="A1453" t="str">
            <v>PELOTAS - RS</v>
          </cell>
          <cell r="B1453" t="str">
            <v>RS</v>
          </cell>
          <cell r="C1453">
            <v>3</v>
          </cell>
          <cell r="D1453" t="str">
            <v>S</v>
          </cell>
          <cell r="E1453" t="str">
            <v>DIPR12/2018</v>
          </cell>
          <cell r="F1453">
            <v>6808</v>
          </cell>
          <cell r="G1453">
            <v>1874</v>
          </cell>
          <cell r="H1453">
            <v>506</v>
          </cell>
        </row>
        <row r="1454">
          <cell r="A1454" t="str">
            <v>PENEDO - AL</v>
          </cell>
          <cell r="B1454" t="str">
            <v>AL</v>
          </cell>
          <cell r="C1454">
            <v>8</v>
          </cell>
          <cell r="D1454" t="str">
            <v>NE</v>
          </cell>
          <cell r="E1454" t="str">
            <v/>
          </cell>
          <cell r="F1454" t="str">
            <v/>
          </cell>
          <cell r="G1454" t="str">
            <v/>
          </cell>
          <cell r="H1454" t="str">
            <v/>
          </cell>
        </row>
        <row r="1455">
          <cell r="A1455" t="str">
            <v>PEQUI - MG</v>
          </cell>
          <cell r="B1455" t="str">
            <v>MG</v>
          </cell>
          <cell r="C1455">
            <v>7</v>
          </cell>
          <cell r="D1455" t="str">
            <v>SE</v>
          </cell>
          <cell r="E1455" t="str">
            <v>DIPR12/2018</v>
          </cell>
          <cell r="F1455">
            <v>131</v>
          </cell>
          <cell r="G1455">
            <v>22</v>
          </cell>
          <cell r="H1455">
            <v>4</v>
          </cell>
        </row>
        <row r="1456">
          <cell r="A1456" t="str">
            <v>PERDIGÃO - MG</v>
          </cell>
          <cell r="B1456" t="str">
            <v>MG</v>
          </cell>
          <cell r="C1456">
            <v>7</v>
          </cell>
          <cell r="D1456" t="str">
            <v>SE</v>
          </cell>
          <cell r="E1456" t="str">
            <v>DRAA2019</v>
          </cell>
          <cell r="F1456">
            <v>352</v>
          </cell>
          <cell r="G1456">
            <v>60</v>
          </cell>
          <cell r="H1456">
            <v>11</v>
          </cell>
        </row>
        <row r="1457">
          <cell r="A1457" t="str">
            <v>PERDIZES - MG</v>
          </cell>
          <cell r="B1457" t="str">
            <v>MG</v>
          </cell>
          <cell r="C1457">
            <v>6</v>
          </cell>
          <cell r="D1457" t="str">
            <v>SE</v>
          </cell>
          <cell r="E1457" t="str">
            <v>DRAA2019</v>
          </cell>
          <cell r="F1457">
            <v>727</v>
          </cell>
          <cell r="G1457">
            <v>122</v>
          </cell>
          <cell r="H1457">
            <v>36</v>
          </cell>
        </row>
        <row r="1458">
          <cell r="A1458" t="str">
            <v>PERDÕES - MG</v>
          </cell>
          <cell r="B1458" t="str">
            <v>MG</v>
          </cell>
          <cell r="C1458">
            <v>5</v>
          </cell>
          <cell r="D1458" t="str">
            <v>SE</v>
          </cell>
          <cell r="E1458" t="str">
            <v>DRAA2019</v>
          </cell>
          <cell r="F1458">
            <v>531</v>
          </cell>
          <cell r="G1458">
            <v>147</v>
          </cell>
          <cell r="H1458">
            <v>39</v>
          </cell>
        </row>
        <row r="1459">
          <cell r="A1459" t="str">
            <v>PEROBAL - PR</v>
          </cell>
          <cell r="B1459" t="str">
            <v>PR</v>
          </cell>
          <cell r="C1459">
            <v>7</v>
          </cell>
          <cell r="D1459" t="str">
            <v>S</v>
          </cell>
          <cell r="E1459" t="str">
            <v>DRAA2019</v>
          </cell>
          <cell r="F1459">
            <v>215</v>
          </cell>
          <cell r="G1459">
            <v>15</v>
          </cell>
          <cell r="H1459">
            <v>10</v>
          </cell>
        </row>
        <row r="1460">
          <cell r="A1460" t="str">
            <v>PÉROLA - PR</v>
          </cell>
          <cell r="B1460" t="str">
            <v>PR</v>
          </cell>
          <cell r="C1460">
            <v>7</v>
          </cell>
          <cell r="D1460" t="str">
            <v>S</v>
          </cell>
          <cell r="E1460" t="str">
            <v>DRAA2019</v>
          </cell>
          <cell r="F1460">
            <v>1024</v>
          </cell>
          <cell r="G1460">
            <v>138</v>
          </cell>
          <cell r="H1460">
            <v>26</v>
          </cell>
        </row>
        <row r="1461">
          <cell r="A1461" t="str">
            <v>PERUÍBE - SP</v>
          </cell>
          <cell r="B1461" t="str">
            <v>SP</v>
          </cell>
          <cell r="C1461">
            <v>5</v>
          </cell>
          <cell r="D1461" t="str">
            <v>SE</v>
          </cell>
          <cell r="E1461" t="str">
            <v>DIPR12/2018</v>
          </cell>
          <cell r="F1461">
            <v>1586</v>
          </cell>
          <cell r="G1461">
            <v>241</v>
          </cell>
          <cell r="H1461">
            <v>80</v>
          </cell>
        </row>
        <row r="1462">
          <cell r="A1462" t="str">
            <v>PESQUEIRA - PE</v>
          </cell>
          <cell r="B1462" t="str">
            <v>PE</v>
          </cell>
          <cell r="C1462">
            <v>5</v>
          </cell>
          <cell r="D1462" t="str">
            <v>NE</v>
          </cell>
          <cell r="E1462" t="str">
            <v>DRAA2017</v>
          </cell>
          <cell r="F1462">
            <v>1120</v>
          </cell>
          <cell r="G1462">
            <v>166</v>
          </cell>
          <cell r="H1462">
            <v>73</v>
          </cell>
        </row>
        <row r="1463">
          <cell r="A1463" t="str">
            <v>PETROLINA - PE</v>
          </cell>
          <cell r="B1463" t="str">
            <v>PE</v>
          </cell>
          <cell r="C1463">
            <v>3</v>
          </cell>
          <cell r="D1463" t="str">
            <v>NE</v>
          </cell>
          <cell r="E1463" t="str">
            <v>DRAA2019</v>
          </cell>
          <cell r="F1463">
            <v>3635</v>
          </cell>
          <cell r="G1463">
            <v>1016</v>
          </cell>
          <cell r="H1463">
            <v>279</v>
          </cell>
        </row>
        <row r="1464">
          <cell r="A1464" t="str">
            <v>PETROLINA DE GOIÁS - GO</v>
          </cell>
          <cell r="B1464" t="str">
            <v>GO</v>
          </cell>
          <cell r="C1464">
            <v>7</v>
          </cell>
          <cell r="D1464" t="str">
            <v>CO</v>
          </cell>
          <cell r="E1464" t="str">
            <v>DIPR12/2018</v>
          </cell>
          <cell r="F1464">
            <v>254</v>
          </cell>
          <cell r="G1464">
            <v>0</v>
          </cell>
          <cell r="H1464">
            <v>0</v>
          </cell>
        </row>
        <row r="1465">
          <cell r="A1465" t="str">
            <v>PETRÓPOLIS - RJ</v>
          </cell>
          <cell r="B1465" t="str">
            <v>RJ</v>
          </cell>
          <cell r="C1465">
            <v>3</v>
          </cell>
          <cell r="D1465" t="str">
            <v>SE</v>
          </cell>
          <cell r="E1465" t="str">
            <v>DRAA2019</v>
          </cell>
          <cell r="F1465">
            <v>6148</v>
          </cell>
          <cell r="G1465">
            <v>352</v>
          </cell>
          <cell r="H1465">
            <v>0</v>
          </cell>
        </row>
        <row r="1466">
          <cell r="A1466" t="str">
            <v>PIAU - MG</v>
          </cell>
          <cell r="B1466" t="str">
            <v>MG</v>
          </cell>
          <cell r="C1466">
            <v>8</v>
          </cell>
          <cell r="D1466" t="str">
            <v>SE</v>
          </cell>
          <cell r="E1466" t="str">
            <v>DRAA2016</v>
          </cell>
          <cell r="F1466">
            <v>127</v>
          </cell>
          <cell r="G1466">
            <v>32</v>
          </cell>
          <cell r="H1466">
            <v>9</v>
          </cell>
        </row>
        <row r="1467">
          <cell r="A1467" t="str">
            <v>PICOS - PI</v>
          </cell>
          <cell r="B1467" t="str">
            <v>PI</v>
          </cell>
          <cell r="C1467">
            <v>4</v>
          </cell>
          <cell r="D1467" t="str">
            <v>NE</v>
          </cell>
          <cell r="E1467" t="str">
            <v>DRAA2019</v>
          </cell>
          <cell r="F1467">
            <v>1966</v>
          </cell>
          <cell r="G1467">
            <v>1</v>
          </cell>
          <cell r="H1467">
            <v>1</v>
          </cell>
        </row>
        <row r="1468">
          <cell r="A1468" t="str">
            <v>PICUÍ - PB</v>
          </cell>
          <cell r="B1468" t="str">
            <v>PB</v>
          </cell>
          <cell r="C1468">
            <v>6</v>
          </cell>
          <cell r="D1468" t="str">
            <v>NE</v>
          </cell>
          <cell r="E1468" t="str">
            <v>DIPR12/2018</v>
          </cell>
          <cell r="F1468">
            <v>778</v>
          </cell>
          <cell r="G1468">
            <v>226</v>
          </cell>
          <cell r="H1468">
            <v>31</v>
          </cell>
        </row>
        <row r="1469">
          <cell r="A1469" t="str">
            <v>PIÊN - PR</v>
          </cell>
          <cell r="B1469" t="str">
            <v>PR</v>
          </cell>
          <cell r="C1469">
            <v>7</v>
          </cell>
          <cell r="D1469" t="str">
            <v>S</v>
          </cell>
          <cell r="E1469" t="str">
            <v>DRAA2019</v>
          </cell>
          <cell r="F1469">
            <v>351</v>
          </cell>
          <cell r="G1469">
            <v>51</v>
          </cell>
          <cell r="H1469">
            <v>11</v>
          </cell>
        </row>
        <row r="1470">
          <cell r="A1470" t="str">
            <v>PILAR - AL</v>
          </cell>
          <cell r="B1470" t="str">
            <v>AL</v>
          </cell>
          <cell r="C1470">
            <v>8</v>
          </cell>
          <cell r="D1470" t="str">
            <v>NE</v>
          </cell>
          <cell r="E1470" t="str">
            <v>DIPR10/2018</v>
          </cell>
          <cell r="F1470">
            <v>1630</v>
          </cell>
          <cell r="G1470">
            <v>232</v>
          </cell>
          <cell r="H1470">
            <v>48</v>
          </cell>
        </row>
        <row r="1471">
          <cell r="A1471" t="str">
            <v>PILÕES - PB</v>
          </cell>
          <cell r="B1471" t="str">
            <v>PB</v>
          </cell>
          <cell r="C1471">
            <v>7</v>
          </cell>
          <cell r="D1471" t="str">
            <v>NE</v>
          </cell>
          <cell r="E1471" t="str">
            <v>DRAA2019</v>
          </cell>
          <cell r="F1471">
            <v>242</v>
          </cell>
          <cell r="G1471">
            <v>97</v>
          </cell>
          <cell r="H1471">
            <v>19</v>
          </cell>
        </row>
        <row r="1472">
          <cell r="A1472" t="str">
            <v>PILÕEZINHOS - PB</v>
          </cell>
          <cell r="B1472" t="str">
            <v>PB</v>
          </cell>
          <cell r="C1472">
            <v>8</v>
          </cell>
          <cell r="D1472" t="str">
            <v>NE</v>
          </cell>
          <cell r="E1472" t="str">
            <v>DIPR10/2018</v>
          </cell>
          <cell r="F1472">
            <v>130</v>
          </cell>
          <cell r="G1472">
            <v>120</v>
          </cell>
          <cell r="H1472">
            <v>12</v>
          </cell>
        </row>
        <row r="1473">
          <cell r="A1473" t="str">
            <v>PIMENTEIRAS - PI</v>
          </cell>
          <cell r="B1473" t="str">
            <v>PI</v>
          </cell>
          <cell r="C1473">
            <v>7</v>
          </cell>
          <cell r="D1473" t="str">
            <v>NE</v>
          </cell>
          <cell r="E1473" t="str">
            <v>DRAA2019</v>
          </cell>
          <cell r="F1473">
            <v>280</v>
          </cell>
          <cell r="G1473">
            <v>23</v>
          </cell>
          <cell r="H1473">
            <v>6</v>
          </cell>
        </row>
        <row r="1474">
          <cell r="A1474" t="str">
            <v>PINDARÉ-MIRIM - MA</v>
          </cell>
          <cell r="B1474" t="str">
            <v>MA</v>
          </cell>
          <cell r="C1474">
            <v>5</v>
          </cell>
          <cell r="D1474" t="str">
            <v>NE</v>
          </cell>
          <cell r="E1474" t="str">
            <v>DRAA2018</v>
          </cell>
          <cell r="F1474">
            <v>1276</v>
          </cell>
          <cell r="G1474">
            <v>103</v>
          </cell>
          <cell r="H1474">
            <v>17</v>
          </cell>
        </row>
        <row r="1475">
          <cell r="A1475" t="str">
            <v>PINDOBA - AL</v>
          </cell>
          <cell r="B1475" t="str">
            <v>AL</v>
          </cell>
          <cell r="C1475">
            <v>8</v>
          </cell>
          <cell r="D1475" t="str">
            <v>NE</v>
          </cell>
          <cell r="E1475" t="str">
            <v>DIPR12/2018</v>
          </cell>
          <cell r="F1475">
            <v>196</v>
          </cell>
          <cell r="G1475">
            <v>0</v>
          </cell>
          <cell r="H1475">
            <v>0</v>
          </cell>
        </row>
        <row r="1476">
          <cell r="A1476" t="str">
            <v>PINHAIS - PR</v>
          </cell>
          <cell r="B1476" t="str">
            <v>PR</v>
          </cell>
          <cell r="C1476">
            <v>4</v>
          </cell>
          <cell r="D1476" t="str">
            <v>S</v>
          </cell>
          <cell r="E1476" t="str">
            <v>DRAA2019</v>
          </cell>
          <cell r="F1476">
            <v>2459</v>
          </cell>
          <cell r="G1476">
            <v>422</v>
          </cell>
          <cell r="H1476">
            <v>78</v>
          </cell>
        </row>
        <row r="1477">
          <cell r="A1477" t="str">
            <v>PINHAL - RS</v>
          </cell>
          <cell r="B1477" t="str">
            <v>RS</v>
          </cell>
          <cell r="C1477">
            <v>7</v>
          </cell>
          <cell r="D1477" t="str">
            <v>S</v>
          </cell>
          <cell r="E1477" t="str">
            <v>DRAA2019</v>
          </cell>
          <cell r="F1477">
            <v>97</v>
          </cell>
          <cell r="G1477">
            <v>19</v>
          </cell>
          <cell r="H1477">
            <v>4</v>
          </cell>
        </row>
        <row r="1478">
          <cell r="A1478" t="str">
            <v>PINHAL GRANDE - RS</v>
          </cell>
          <cell r="B1478" t="str">
            <v>RS</v>
          </cell>
          <cell r="C1478">
            <v>7</v>
          </cell>
          <cell r="D1478" t="str">
            <v>S</v>
          </cell>
          <cell r="E1478" t="str">
            <v>DRAA2019</v>
          </cell>
          <cell r="F1478">
            <v>197</v>
          </cell>
          <cell r="G1478">
            <v>38</v>
          </cell>
          <cell r="H1478">
            <v>11</v>
          </cell>
        </row>
        <row r="1479">
          <cell r="A1479" t="str">
            <v>PINHÃO - PR</v>
          </cell>
          <cell r="B1479" t="str">
            <v>PR</v>
          </cell>
          <cell r="C1479">
            <v>5</v>
          </cell>
          <cell r="D1479" t="str">
            <v>S</v>
          </cell>
          <cell r="E1479" t="str">
            <v>DRAA2019</v>
          </cell>
          <cell r="F1479">
            <v>903</v>
          </cell>
          <cell r="G1479">
            <v>266</v>
          </cell>
          <cell r="H1479">
            <v>75</v>
          </cell>
        </row>
        <row r="1480">
          <cell r="A1480" t="str">
            <v>PINHEIRAL - RJ</v>
          </cell>
          <cell r="B1480" t="str">
            <v>RJ</v>
          </cell>
          <cell r="C1480">
            <v>5</v>
          </cell>
          <cell r="D1480" t="str">
            <v>SE</v>
          </cell>
          <cell r="E1480" t="str">
            <v>DRAA2019</v>
          </cell>
          <cell r="F1480">
            <v>1273</v>
          </cell>
          <cell r="G1480">
            <v>127</v>
          </cell>
          <cell r="H1480">
            <v>19</v>
          </cell>
        </row>
        <row r="1481">
          <cell r="A1481" t="str">
            <v>PINHEIRO MACHADO - RS</v>
          </cell>
          <cell r="B1481" t="str">
            <v>RS</v>
          </cell>
          <cell r="C1481">
            <v>8</v>
          </cell>
          <cell r="D1481" t="str">
            <v>S</v>
          </cell>
          <cell r="E1481" t="str">
            <v/>
          </cell>
          <cell r="F1481" t="str">
            <v/>
          </cell>
          <cell r="G1481" t="str">
            <v/>
          </cell>
          <cell r="H1481" t="str">
            <v/>
          </cell>
        </row>
        <row r="1482">
          <cell r="A1482" t="str">
            <v>PINHEIRO PRETO - SC</v>
          </cell>
          <cell r="B1482" t="str">
            <v>SC</v>
          </cell>
          <cell r="C1482">
            <v>7</v>
          </cell>
          <cell r="D1482" t="str">
            <v>S</v>
          </cell>
          <cell r="E1482" t="str">
            <v>DRAA2019</v>
          </cell>
          <cell r="F1482">
            <v>99</v>
          </cell>
          <cell r="G1482">
            <v>33</v>
          </cell>
          <cell r="H1482">
            <v>7</v>
          </cell>
        </row>
        <row r="1483">
          <cell r="A1483" t="str">
            <v>PINTÓPOLIS - MG</v>
          </cell>
          <cell r="B1483" t="str">
            <v>MG</v>
          </cell>
          <cell r="C1483">
            <v>7</v>
          </cell>
          <cell r="D1483" t="str">
            <v>SE</v>
          </cell>
          <cell r="E1483" t="str">
            <v>DIPR12/2018</v>
          </cell>
          <cell r="F1483">
            <v>299</v>
          </cell>
          <cell r="G1483">
            <v>20</v>
          </cell>
          <cell r="H1483">
            <v>5</v>
          </cell>
        </row>
        <row r="1484">
          <cell r="A1484" t="str">
            <v>PIO XII - MA</v>
          </cell>
          <cell r="B1484" t="str">
            <v>MA</v>
          </cell>
          <cell r="C1484">
            <v>8</v>
          </cell>
          <cell r="D1484" t="str">
            <v>NE</v>
          </cell>
          <cell r="E1484" t="str">
            <v/>
          </cell>
          <cell r="F1484" t="str">
            <v/>
          </cell>
          <cell r="G1484" t="str">
            <v/>
          </cell>
          <cell r="H1484" t="str">
            <v/>
          </cell>
        </row>
        <row r="1485">
          <cell r="A1485" t="str">
            <v>PIRACAIA - SP</v>
          </cell>
          <cell r="B1485" t="str">
            <v>SP</v>
          </cell>
          <cell r="C1485">
            <v>5</v>
          </cell>
          <cell r="D1485" t="str">
            <v>SE</v>
          </cell>
          <cell r="E1485" t="str">
            <v>DRAA2019</v>
          </cell>
          <cell r="F1485">
            <v>674</v>
          </cell>
          <cell r="G1485">
            <v>129</v>
          </cell>
          <cell r="H1485">
            <v>31</v>
          </cell>
        </row>
        <row r="1486">
          <cell r="A1486" t="str">
            <v>PIRACANJUBA - GO</v>
          </cell>
          <cell r="B1486" t="str">
            <v>GO</v>
          </cell>
          <cell r="C1486">
            <v>5</v>
          </cell>
          <cell r="D1486" t="str">
            <v>CO</v>
          </cell>
          <cell r="E1486" t="str">
            <v>DIPR04/2018</v>
          </cell>
          <cell r="F1486">
            <v>800</v>
          </cell>
          <cell r="G1486">
            <v>317</v>
          </cell>
          <cell r="H1486">
            <v>72</v>
          </cell>
        </row>
        <row r="1487">
          <cell r="A1487" t="str">
            <v>PIRACEMA - MG</v>
          </cell>
          <cell r="B1487" t="str">
            <v>MG</v>
          </cell>
          <cell r="C1487">
            <v>7</v>
          </cell>
          <cell r="D1487" t="str">
            <v>SE</v>
          </cell>
          <cell r="E1487" t="str">
            <v>DIPR12/2018</v>
          </cell>
          <cell r="F1487">
            <v>134</v>
          </cell>
          <cell r="G1487">
            <v>77</v>
          </cell>
          <cell r="H1487">
            <v>16</v>
          </cell>
        </row>
        <row r="1488">
          <cell r="A1488" t="str">
            <v>PIRACICABA - SP</v>
          </cell>
          <cell r="B1488" t="str">
            <v>SP</v>
          </cell>
          <cell r="C1488">
            <v>3</v>
          </cell>
          <cell r="D1488" t="str">
            <v>SE</v>
          </cell>
          <cell r="E1488" t="str">
            <v>DRAA2019</v>
          </cell>
          <cell r="F1488">
            <v>2726</v>
          </cell>
          <cell r="G1488">
            <v>1777</v>
          </cell>
          <cell r="H1488">
            <v>561</v>
          </cell>
        </row>
        <row r="1489">
          <cell r="A1489" t="str">
            <v>PIRAÍ - RJ</v>
          </cell>
          <cell r="B1489" t="str">
            <v>RJ</v>
          </cell>
          <cell r="C1489">
            <v>4</v>
          </cell>
          <cell r="D1489" t="str">
            <v>SE</v>
          </cell>
          <cell r="E1489" t="str">
            <v>DRAA2019</v>
          </cell>
          <cell r="F1489">
            <v>1857</v>
          </cell>
          <cell r="G1489">
            <v>441</v>
          </cell>
          <cell r="H1489">
            <v>153</v>
          </cell>
        </row>
        <row r="1490">
          <cell r="A1490" t="str">
            <v>PIRAÍ DO SUL - PR</v>
          </cell>
          <cell r="B1490" t="str">
            <v>PR</v>
          </cell>
          <cell r="C1490">
            <v>6</v>
          </cell>
          <cell r="D1490" t="str">
            <v>S</v>
          </cell>
          <cell r="E1490" t="str">
            <v>DIPR12/2018</v>
          </cell>
          <cell r="F1490">
            <v>8</v>
          </cell>
          <cell r="G1490">
            <v>22</v>
          </cell>
          <cell r="H1490">
            <v>13</v>
          </cell>
        </row>
        <row r="1491">
          <cell r="A1491" t="str">
            <v>PIRAJUBA - MG</v>
          </cell>
          <cell r="B1491" t="str">
            <v>MG</v>
          </cell>
          <cell r="C1491">
            <v>7</v>
          </cell>
          <cell r="D1491" t="str">
            <v>SE</v>
          </cell>
          <cell r="E1491" t="str">
            <v>DIPR12/2018</v>
          </cell>
          <cell r="F1491">
            <v>239</v>
          </cell>
          <cell r="G1491">
            <v>47</v>
          </cell>
          <cell r="H1491">
            <v>9</v>
          </cell>
        </row>
        <row r="1492">
          <cell r="A1492" t="str">
            <v>PIRANGA - MG</v>
          </cell>
          <cell r="B1492" t="str">
            <v>MG</v>
          </cell>
          <cell r="C1492">
            <v>7</v>
          </cell>
          <cell r="D1492" t="str">
            <v>SE</v>
          </cell>
          <cell r="E1492" t="str">
            <v>DRAA2017</v>
          </cell>
          <cell r="F1492">
            <v>319</v>
          </cell>
          <cell r="G1492">
            <v>54</v>
          </cell>
          <cell r="H1492">
            <v>13</v>
          </cell>
        </row>
        <row r="1493">
          <cell r="A1493" t="str">
            <v>PIRANHAS - AL</v>
          </cell>
          <cell r="B1493" t="str">
            <v>AL</v>
          </cell>
          <cell r="C1493">
            <v>6</v>
          </cell>
          <cell r="D1493" t="str">
            <v>NE</v>
          </cell>
          <cell r="E1493" t="str">
            <v>DRAA2019</v>
          </cell>
          <cell r="F1493">
            <v>850</v>
          </cell>
          <cell r="G1493">
            <v>47</v>
          </cell>
          <cell r="H1493">
            <v>17</v>
          </cell>
        </row>
        <row r="1494">
          <cell r="A1494" t="str">
            <v>PIRANHAS - GO</v>
          </cell>
          <cell r="B1494" t="str">
            <v>GO</v>
          </cell>
          <cell r="C1494">
            <v>7</v>
          </cell>
          <cell r="D1494" t="str">
            <v>CO</v>
          </cell>
          <cell r="E1494" t="str">
            <v>DRAA2019</v>
          </cell>
          <cell r="F1494">
            <v>308</v>
          </cell>
          <cell r="G1494">
            <v>125</v>
          </cell>
          <cell r="H1494">
            <v>27</v>
          </cell>
        </row>
        <row r="1495">
          <cell r="A1495" t="str">
            <v>PIRAPÓ - RS</v>
          </cell>
          <cell r="B1495" t="str">
            <v>RS</v>
          </cell>
          <cell r="C1495">
            <v>7</v>
          </cell>
          <cell r="D1495" t="str">
            <v>S</v>
          </cell>
          <cell r="E1495" t="str">
            <v>DRAA2019</v>
          </cell>
          <cell r="F1495">
            <v>166</v>
          </cell>
          <cell r="G1495">
            <v>33</v>
          </cell>
          <cell r="H1495">
            <v>11</v>
          </cell>
        </row>
        <row r="1496">
          <cell r="A1496" t="str">
            <v>PIRAPORA - MG</v>
          </cell>
          <cell r="B1496" t="str">
            <v>MG</v>
          </cell>
          <cell r="C1496">
            <v>4</v>
          </cell>
          <cell r="D1496" t="str">
            <v>SE</v>
          </cell>
          <cell r="E1496" t="str">
            <v>DRAA2019</v>
          </cell>
          <cell r="F1496">
            <v>1759</v>
          </cell>
          <cell r="G1496">
            <v>473</v>
          </cell>
          <cell r="H1496">
            <v>109</v>
          </cell>
        </row>
        <row r="1497">
          <cell r="A1497" t="str">
            <v>PIRAPORA DO BOM JESUS - SP</v>
          </cell>
          <cell r="B1497" t="str">
            <v>SP</v>
          </cell>
          <cell r="C1497">
            <v>6</v>
          </cell>
          <cell r="D1497" t="str">
            <v>SE</v>
          </cell>
          <cell r="E1497" t="str">
            <v>DRAA2019</v>
          </cell>
          <cell r="F1497">
            <v>633</v>
          </cell>
          <cell r="G1497">
            <v>97</v>
          </cell>
          <cell r="H1497">
            <v>50</v>
          </cell>
        </row>
        <row r="1498">
          <cell r="A1498" t="str">
            <v>PIRAQUARA - PR</v>
          </cell>
          <cell r="B1498" t="str">
            <v>PR</v>
          </cell>
          <cell r="C1498">
            <v>4</v>
          </cell>
          <cell r="D1498" t="str">
            <v>S</v>
          </cell>
          <cell r="E1498" t="str">
            <v>DRAA2019</v>
          </cell>
          <cell r="F1498">
            <v>2601</v>
          </cell>
          <cell r="G1498">
            <v>193</v>
          </cell>
          <cell r="H1498">
            <v>50</v>
          </cell>
        </row>
        <row r="1499">
          <cell r="A1499" t="str">
            <v>PIRATINI - RS</v>
          </cell>
          <cell r="B1499" t="str">
            <v>RS</v>
          </cell>
          <cell r="C1499">
            <v>6</v>
          </cell>
          <cell r="D1499" t="str">
            <v>S</v>
          </cell>
          <cell r="E1499" t="str">
            <v>DRAA2019</v>
          </cell>
          <cell r="F1499">
            <v>624</v>
          </cell>
          <cell r="G1499">
            <v>125</v>
          </cell>
          <cell r="H1499">
            <v>19</v>
          </cell>
        </row>
        <row r="1500">
          <cell r="A1500" t="str">
            <v>PIRATININGA - SP</v>
          </cell>
          <cell r="B1500" t="str">
            <v>SP</v>
          </cell>
          <cell r="C1500">
            <v>7</v>
          </cell>
          <cell r="D1500" t="str">
            <v>SE</v>
          </cell>
          <cell r="E1500" t="str">
            <v>DRAA2019</v>
          </cell>
          <cell r="F1500">
            <v>321</v>
          </cell>
          <cell r="G1500">
            <v>89</v>
          </cell>
          <cell r="H1500">
            <v>46</v>
          </cell>
        </row>
        <row r="1501">
          <cell r="A1501" t="str">
            <v>PIRES DO RIO - GO</v>
          </cell>
          <cell r="B1501" t="str">
            <v>GO</v>
          </cell>
          <cell r="C1501">
            <v>6</v>
          </cell>
          <cell r="D1501" t="str">
            <v>CO</v>
          </cell>
          <cell r="E1501" t="str">
            <v>DIPR12/2018</v>
          </cell>
          <cell r="F1501">
            <v>718</v>
          </cell>
          <cell r="G1501">
            <v>0</v>
          </cell>
          <cell r="H1501">
            <v>0</v>
          </cell>
        </row>
        <row r="1502">
          <cell r="A1502" t="str">
            <v>PIRIPIRI - PI</v>
          </cell>
          <cell r="B1502" t="str">
            <v>PI</v>
          </cell>
          <cell r="C1502">
            <v>5</v>
          </cell>
          <cell r="D1502" t="str">
            <v>NE</v>
          </cell>
          <cell r="E1502" t="str">
            <v>DIPR08/2018</v>
          </cell>
          <cell r="F1502">
            <v>1831</v>
          </cell>
          <cell r="G1502">
            <v>155</v>
          </cell>
          <cell r="H1502">
            <v>13</v>
          </cell>
        </row>
        <row r="1503">
          <cell r="A1503" t="str">
            <v>PIRPIRITUBA - PB</v>
          </cell>
          <cell r="B1503" t="str">
            <v>PB</v>
          </cell>
          <cell r="C1503">
            <v>7</v>
          </cell>
          <cell r="D1503" t="str">
            <v>NE</v>
          </cell>
          <cell r="E1503" t="str">
            <v>DRAA2019</v>
          </cell>
          <cell r="F1503">
            <v>302</v>
          </cell>
          <cell r="G1503">
            <v>31</v>
          </cell>
          <cell r="H1503">
            <v>4</v>
          </cell>
        </row>
        <row r="1504">
          <cell r="A1504" t="str">
            <v>PITANGA - PR</v>
          </cell>
          <cell r="B1504" t="str">
            <v>PR</v>
          </cell>
          <cell r="C1504">
            <v>5</v>
          </cell>
          <cell r="D1504" t="str">
            <v>S</v>
          </cell>
          <cell r="E1504" t="str">
            <v>DRAA2019</v>
          </cell>
          <cell r="F1504">
            <v>724</v>
          </cell>
          <cell r="G1504">
            <v>303</v>
          </cell>
          <cell r="H1504">
            <v>72</v>
          </cell>
        </row>
        <row r="1505">
          <cell r="A1505" t="str">
            <v>PITANGUEIRAS - PR</v>
          </cell>
          <cell r="B1505" t="str">
            <v>PR</v>
          </cell>
          <cell r="C1505">
            <v>7</v>
          </cell>
          <cell r="D1505" t="str">
            <v>S</v>
          </cell>
          <cell r="E1505" t="str">
            <v>DIPR12/2018</v>
          </cell>
          <cell r="F1505">
            <v>194</v>
          </cell>
          <cell r="G1505">
            <v>29</v>
          </cell>
          <cell r="H1505">
            <v>12</v>
          </cell>
        </row>
        <row r="1506">
          <cell r="A1506" t="str">
            <v>PITANGUEIRAS - SP</v>
          </cell>
          <cell r="B1506" t="str">
            <v>SP</v>
          </cell>
          <cell r="C1506">
            <v>5</v>
          </cell>
          <cell r="D1506" t="str">
            <v>SE</v>
          </cell>
          <cell r="E1506" t="str">
            <v>DRAA2019</v>
          </cell>
          <cell r="F1506">
            <v>900</v>
          </cell>
          <cell r="G1506">
            <v>207</v>
          </cell>
          <cell r="H1506">
            <v>54</v>
          </cell>
        </row>
        <row r="1507">
          <cell r="A1507" t="str">
            <v>PITANGUI - MG</v>
          </cell>
          <cell r="B1507" t="str">
            <v>MG</v>
          </cell>
          <cell r="C1507">
            <v>6</v>
          </cell>
          <cell r="D1507" t="str">
            <v>SE</v>
          </cell>
          <cell r="E1507" t="str">
            <v>DRAA2019</v>
          </cell>
          <cell r="F1507">
            <v>305</v>
          </cell>
          <cell r="G1507">
            <v>150</v>
          </cell>
          <cell r="H1507">
            <v>38</v>
          </cell>
        </row>
        <row r="1508">
          <cell r="A1508" t="str">
            <v>PIUM - TO</v>
          </cell>
          <cell r="B1508" t="str">
            <v>TO</v>
          </cell>
          <cell r="C1508">
            <v>7</v>
          </cell>
          <cell r="D1508" t="str">
            <v>N</v>
          </cell>
          <cell r="E1508" t="str">
            <v>DIPR12/2018</v>
          </cell>
          <cell r="F1508">
            <v>184</v>
          </cell>
          <cell r="G1508">
            <v>0</v>
          </cell>
          <cell r="H1508">
            <v>0</v>
          </cell>
        </row>
        <row r="1509">
          <cell r="A1509" t="str">
            <v>PLANALTINA - GO</v>
          </cell>
          <cell r="B1509" t="str">
            <v>GO</v>
          </cell>
          <cell r="C1509">
            <v>8</v>
          </cell>
          <cell r="D1509" t="str">
            <v>CO</v>
          </cell>
          <cell r="E1509" t="str">
            <v>DRAA2016</v>
          </cell>
          <cell r="F1509">
            <v>2648</v>
          </cell>
          <cell r="G1509">
            <v>187</v>
          </cell>
          <cell r="H1509">
            <v>96</v>
          </cell>
        </row>
        <row r="1510">
          <cell r="A1510" t="str">
            <v>PLANALTO - PR</v>
          </cell>
          <cell r="B1510" t="str">
            <v>PR</v>
          </cell>
          <cell r="C1510">
            <v>6</v>
          </cell>
          <cell r="D1510" t="str">
            <v>S</v>
          </cell>
          <cell r="E1510" t="str">
            <v>DRAA2019</v>
          </cell>
          <cell r="F1510">
            <v>385</v>
          </cell>
          <cell r="G1510">
            <v>124</v>
          </cell>
          <cell r="H1510">
            <v>29</v>
          </cell>
        </row>
        <row r="1511">
          <cell r="A1511" t="str">
            <v>PLANALTO DA SERRA - MT</v>
          </cell>
          <cell r="B1511" t="str">
            <v>MT</v>
          </cell>
          <cell r="C1511">
            <v>7</v>
          </cell>
          <cell r="D1511" t="str">
            <v>CO</v>
          </cell>
          <cell r="E1511" t="str">
            <v>DRAA2019</v>
          </cell>
          <cell r="F1511">
            <v>146</v>
          </cell>
          <cell r="G1511">
            <v>22</v>
          </cell>
          <cell r="H1511">
            <v>5</v>
          </cell>
        </row>
        <row r="1512">
          <cell r="A1512" t="str">
            <v>POÇO DANTAS - PB</v>
          </cell>
          <cell r="B1512" t="str">
            <v>PB</v>
          </cell>
          <cell r="C1512">
            <v>7</v>
          </cell>
          <cell r="D1512" t="str">
            <v>NE</v>
          </cell>
          <cell r="E1512" t="str">
            <v>DRAA2017</v>
          </cell>
          <cell r="F1512">
            <v>231</v>
          </cell>
          <cell r="G1512">
            <v>17</v>
          </cell>
          <cell r="H1512">
            <v>7</v>
          </cell>
        </row>
        <row r="1513">
          <cell r="A1513" t="str">
            <v>POÇO DAS TRINCHEIRAS - AL</v>
          </cell>
          <cell r="B1513" t="str">
            <v>AL</v>
          </cell>
          <cell r="C1513">
            <v>6</v>
          </cell>
          <cell r="D1513" t="str">
            <v>NE</v>
          </cell>
          <cell r="E1513" t="str">
            <v>DRAA2017</v>
          </cell>
          <cell r="F1513">
            <v>550</v>
          </cell>
          <cell r="G1513">
            <v>57</v>
          </cell>
          <cell r="H1513">
            <v>3</v>
          </cell>
        </row>
        <row r="1514">
          <cell r="A1514" t="str">
            <v>POÇO DE JOSÉ DE MOURA - PB</v>
          </cell>
          <cell r="B1514" t="str">
            <v>PB</v>
          </cell>
          <cell r="C1514">
            <v>7</v>
          </cell>
          <cell r="D1514" t="str">
            <v>NE</v>
          </cell>
          <cell r="E1514" t="str">
            <v>DRAA2019</v>
          </cell>
          <cell r="F1514">
            <v>275</v>
          </cell>
          <cell r="G1514">
            <v>13</v>
          </cell>
          <cell r="H1514">
            <v>3</v>
          </cell>
        </row>
        <row r="1515">
          <cell r="A1515" t="str">
            <v>POÇO FUNDO - MG</v>
          </cell>
          <cell r="B1515" t="str">
            <v>MG</v>
          </cell>
          <cell r="C1515">
            <v>7</v>
          </cell>
          <cell r="D1515" t="str">
            <v>SE</v>
          </cell>
          <cell r="E1515" t="str">
            <v>DIPR12/2018</v>
          </cell>
          <cell r="F1515">
            <v>329</v>
          </cell>
          <cell r="G1515">
            <v>1</v>
          </cell>
          <cell r="H1515">
            <v>1</v>
          </cell>
        </row>
        <row r="1516">
          <cell r="A1516" t="str">
            <v>POMBOS - PE</v>
          </cell>
          <cell r="B1516" t="str">
            <v>PE</v>
          </cell>
          <cell r="C1516">
            <v>6</v>
          </cell>
          <cell r="D1516" t="str">
            <v>NE</v>
          </cell>
          <cell r="E1516" t="str">
            <v>DRAA2019</v>
          </cell>
          <cell r="F1516">
            <v>598</v>
          </cell>
          <cell r="G1516">
            <v>140</v>
          </cell>
          <cell r="H1516">
            <v>45</v>
          </cell>
        </row>
        <row r="1517">
          <cell r="A1517" t="str">
            <v>POMERODE - SC</v>
          </cell>
          <cell r="B1517" t="str">
            <v>SC</v>
          </cell>
          <cell r="C1517">
            <v>6</v>
          </cell>
          <cell r="D1517" t="str">
            <v>S</v>
          </cell>
          <cell r="E1517" t="str">
            <v>DRAA2019</v>
          </cell>
          <cell r="F1517">
            <v>763</v>
          </cell>
          <cell r="G1517">
            <v>113</v>
          </cell>
          <cell r="H1517">
            <v>46</v>
          </cell>
        </row>
        <row r="1518">
          <cell r="A1518" t="str">
            <v>POMPÉU - MG</v>
          </cell>
          <cell r="B1518" t="str">
            <v>MG</v>
          </cell>
          <cell r="C1518">
            <v>5</v>
          </cell>
          <cell r="D1518" t="str">
            <v>SE</v>
          </cell>
          <cell r="E1518" t="str">
            <v>DIPR12/2018</v>
          </cell>
          <cell r="F1518">
            <v>1000</v>
          </cell>
          <cell r="G1518">
            <v>281</v>
          </cell>
          <cell r="H1518">
            <v>51</v>
          </cell>
        </row>
        <row r="1519">
          <cell r="A1519" t="str">
            <v>PONTA PORÃ - MS</v>
          </cell>
          <cell r="B1519" t="str">
            <v>MS</v>
          </cell>
          <cell r="C1519">
            <v>4</v>
          </cell>
          <cell r="D1519" t="str">
            <v>CO</v>
          </cell>
          <cell r="E1519" t="str">
            <v>DRAA2019</v>
          </cell>
          <cell r="F1519">
            <v>2088</v>
          </cell>
          <cell r="G1519">
            <v>411</v>
          </cell>
          <cell r="H1519">
            <v>79</v>
          </cell>
        </row>
        <row r="1520">
          <cell r="A1520" t="str">
            <v>PONTAL DO ARAGUAIA - MT</v>
          </cell>
          <cell r="B1520" t="str">
            <v>MT</v>
          </cell>
          <cell r="C1520">
            <v>7</v>
          </cell>
          <cell r="D1520" t="str">
            <v>CO</v>
          </cell>
          <cell r="E1520" t="str">
            <v>DRAA2019</v>
          </cell>
          <cell r="F1520">
            <v>201</v>
          </cell>
          <cell r="G1520">
            <v>18</v>
          </cell>
          <cell r="H1520">
            <v>6</v>
          </cell>
        </row>
        <row r="1521">
          <cell r="A1521" t="str">
            <v>PONTALINDA - SP</v>
          </cell>
          <cell r="B1521" t="str">
            <v>SP</v>
          </cell>
          <cell r="C1521">
            <v>7</v>
          </cell>
          <cell r="D1521" t="str">
            <v>SE</v>
          </cell>
          <cell r="E1521" t="str">
            <v>DIPR10/2018</v>
          </cell>
          <cell r="F1521">
            <v>231</v>
          </cell>
          <cell r="G1521">
            <v>0</v>
          </cell>
          <cell r="H1521">
            <v>0</v>
          </cell>
        </row>
        <row r="1522">
          <cell r="A1522" t="str">
            <v>PONTÃO - RS</v>
          </cell>
          <cell r="B1522" t="str">
            <v>RS</v>
          </cell>
          <cell r="C1522">
            <v>7</v>
          </cell>
          <cell r="D1522" t="str">
            <v>S</v>
          </cell>
          <cell r="E1522" t="str">
            <v>DRAA2019</v>
          </cell>
          <cell r="F1522">
            <v>188</v>
          </cell>
          <cell r="G1522">
            <v>19</v>
          </cell>
          <cell r="H1522">
            <v>11</v>
          </cell>
        </row>
        <row r="1523">
          <cell r="A1523" t="str">
            <v>PONTE ALTA DO TOCANTINS - TO</v>
          </cell>
          <cell r="B1523" t="str">
            <v>TO</v>
          </cell>
          <cell r="C1523">
            <v>7</v>
          </cell>
          <cell r="D1523" t="str">
            <v>N</v>
          </cell>
          <cell r="E1523" t="str">
            <v>DIPR12/2018</v>
          </cell>
          <cell r="F1523">
            <v>253</v>
          </cell>
          <cell r="G1523">
            <v>0</v>
          </cell>
          <cell r="H1523">
            <v>0</v>
          </cell>
        </row>
        <row r="1524">
          <cell r="A1524" t="str">
            <v>PONTE BRANCA - MT</v>
          </cell>
          <cell r="B1524" t="str">
            <v>MT</v>
          </cell>
          <cell r="C1524">
            <v>7</v>
          </cell>
          <cell r="D1524" t="str">
            <v>CO</v>
          </cell>
          <cell r="E1524" t="str">
            <v>DRAA2019</v>
          </cell>
          <cell r="F1524">
            <v>122</v>
          </cell>
          <cell r="G1524">
            <v>17</v>
          </cell>
          <cell r="H1524">
            <v>10</v>
          </cell>
        </row>
        <row r="1525">
          <cell r="A1525" t="str">
            <v>PONTES E LACERDA - MT</v>
          </cell>
          <cell r="B1525" t="str">
            <v>MT</v>
          </cell>
          <cell r="C1525">
            <v>5</v>
          </cell>
          <cell r="D1525" t="str">
            <v>CO</v>
          </cell>
          <cell r="E1525" t="str">
            <v>DRAA2019</v>
          </cell>
          <cell r="F1525">
            <v>801</v>
          </cell>
          <cell r="G1525">
            <v>110</v>
          </cell>
          <cell r="H1525">
            <v>26</v>
          </cell>
        </row>
        <row r="1526">
          <cell r="A1526" t="str">
            <v>PONTES GESTAL - SP</v>
          </cell>
          <cell r="B1526" t="str">
            <v>SP</v>
          </cell>
          <cell r="C1526">
            <v>7</v>
          </cell>
          <cell r="D1526" t="str">
            <v>SE</v>
          </cell>
          <cell r="E1526" t="str">
            <v>DIPR08/2018</v>
          </cell>
          <cell r="F1526">
            <v>133</v>
          </cell>
          <cell r="G1526">
            <v>0</v>
          </cell>
          <cell r="H1526">
            <v>0</v>
          </cell>
        </row>
        <row r="1527">
          <cell r="A1527" t="str">
            <v>PONTO NOVO - BA</v>
          </cell>
          <cell r="B1527" t="str">
            <v>BA</v>
          </cell>
          <cell r="C1527">
            <v>8</v>
          </cell>
          <cell r="D1527" t="str">
            <v>NE</v>
          </cell>
          <cell r="E1527" t="str">
            <v>DRAA2019</v>
          </cell>
          <cell r="F1527">
            <v>660</v>
          </cell>
          <cell r="G1527">
            <v>49</v>
          </cell>
          <cell r="H1527">
            <v>13</v>
          </cell>
        </row>
        <row r="1528">
          <cell r="A1528" t="str">
            <v>POPULINA - SP</v>
          </cell>
          <cell r="B1528" t="str">
            <v>SP</v>
          </cell>
          <cell r="C1528">
            <v>8</v>
          </cell>
          <cell r="D1528" t="str">
            <v>SE</v>
          </cell>
          <cell r="E1528" t="str">
            <v>DIPR12/2018</v>
          </cell>
          <cell r="F1528">
            <v>206</v>
          </cell>
          <cell r="G1528">
            <v>0</v>
          </cell>
          <cell r="H1528">
            <v>0</v>
          </cell>
        </row>
        <row r="1529">
          <cell r="A1529" t="str">
            <v>PORANGATU - GO</v>
          </cell>
          <cell r="B1529" t="str">
            <v>GO</v>
          </cell>
          <cell r="C1529">
            <v>5</v>
          </cell>
          <cell r="D1529" t="str">
            <v>CO</v>
          </cell>
          <cell r="E1529" t="str">
            <v>DIPR12/2018</v>
          </cell>
          <cell r="F1529">
            <v>811</v>
          </cell>
          <cell r="G1529">
            <v>37</v>
          </cell>
          <cell r="H1529">
            <v>0</v>
          </cell>
        </row>
        <row r="1530">
          <cell r="A1530" t="str">
            <v>PORCIÚNCULA - RJ</v>
          </cell>
          <cell r="B1530" t="str">
            <v>RJ</v>
          </cell>
          <cell r="C1530">
            <v>6</v>
          </cell>
          <cell r="D1530" t="str">
            <v>SE</v>
          </cell>
          <cell r="E1530" t="str">
            <v>DIPR12/2018</v>
          </cell>
          <cell r="F1530">
            <v>734</v>
          </cell>
          <cell r="G1530">
            <v>244</v>
          </cell>
          <cell r="H1530">
            <v>42</v>
          </cell>
        </row>
        <row r="1531">
          <cell r="A1531" t="str">
            <v>PORTALEGRE - RN</v>
          </cell>
          <cell r="B1531" t="str">
            <v>RN</v>
          </cell>
          <cell r="C1531">
            <v>7</v>
          </cell>
          <cell r="D1531" t="str">
            <v>NE</v>
          </cell>
          <cell r="E1531" t="str">
            <v>DIPR12/2018</v>
          </cell>
          <cell r="F1531">
            <v>3</v>
          </cell>
          <cell r="G1531">
            <v>56</v>
          </cell>
          <cell r="H1531">
            <v>0</v>
          </cell>
        </row>
        <row r="1532">
          <cell r="A1532" t="str">
            <v>PORTÃO - RS</v>
          </cell>
          <cell r="B1532" t="str">
            <v>RS</v>
          </cell>
          <cell r="C1532">
            <v>6</v>
          </cell>
          <cell r="D1532" t="str">
            <v>S</v>
          </cell>
          <cell r="E1532" t="str">
            <v>DRAA2019</v>
          </cell>
          <cell r="F1532">
            <v>690</v>
          </cell>
          <cell r="G1532">
            <v>195</v>
          </cell>
          <cell r="H1532">
            <v>29</v>
          </cell>
        </row>
        <row r="1533">
          <cell r="A1533" t="str">
            <v>PORTEIRÃO - GO</v>
          </cell>
          <cell r="B1533" t="str">
            <v>GO</v>
          </cell>
          <cell r="C1533">
            <v>7</v>
          </cell>
          <cell r="D1533" t="str">
            <v>CO</v>
          </cell>
          <cell r="E1533" t="str">
            <v>DRAA2019</v>
          </cell>
          <cell r="F1533">
            <v>185</v>
          </cell>
          <cell r="G1533">
            <v>38</v>
          </cell>
          <cell r="H1533">
            <v>7</v>
          </cell>
        </row>
        <row r="1534">
          <cell r="A1534" t="str">
            <v>PORTEL - PA</v>
          </cell>
          <cell r="B1534" t="str">
            <v>PA</v>
          </cell>
          <cell r="C1534">
            <v>5</v>
          </cell>
          <cell r="D1534" t="str">
            <v>N</v>
          </cell>
          <cell r="E1534" t="str">
            <v>DRAA2015</v>
          </cell>
          <cell r="F1534">
            <v>1592</v>
          </cell>
          <cell r="G1534">
            <v>23</v>
          </cell>
          <cell r="H1534">
            <v>13</v>
          </cell>
        </row>
        <row r="1535">
          <cell r="A1535" t="str">
            <v>PORTO ALEGRE - RS</v>
          </cell>
          <cell r="B1535" t="str">
            <v>RS</v>
          </cell>
          <cell r="C1535">
            <v>2</v>
          </cell>
          <cell r="D1535" t="str">
            <v>S</v>
          </cell>
          <cell r="E1535" t="str">
            <v>DRAA2019</v>
          </cell>
          <cell r="F1535">
            <v>14295</v>
          </cell>
          <cell r="G1535">
            <v>11241</v>
          </cell>
          <cell r="H1535">
            <v>4596</v>
          </cell>
        </row>
        <row r="1536">
          <cell r="A1536" t="str">
            <v>PORTO BARREIRO - PR</v>
          </cell>
          <cell r="B1536" t="str">
            <v>PR</v>
          </cell>
          <cell r="C1536">
            <v>7</v>
          </cell>
          <cell r="D1536" t="str">
            <v>S</v>
          </cell>
          <cell r="E1536" t="str">
            <v>DRAA2019</v>
          </cell>
          <cell r="F1536">
            <v>209</v>
          </cell>
          <cell r="G1536">
            <v>0</v>
          </cell>
          <cell r="H1536">
            <v>0</v>
          </cell>
        </row>
        <row r="1537">
          <cell r="A1537" t="str">
            <v>PORTO BELO - SC</v>
          </cell>
          <cell r="B1537" t="str">
            <v>SC</v>
          </cell>
          <cell r="C1537">
            <v>6</v>
          </cell>
          <cell r="D1537" t="str">
            <v>S</v>
          </cell>
          <cell r="E1537" t="str">
            <v>DRAA2019</v>
          </cell>
          <cell r="F1537">
            <v>450</v>
          </cell>
          <cell r="G1537">
            <v>104</v>
          </cell>
          <cell r="H1537">
            <v>32</v>
          </cell>
        </row>
        <row r="1538">
          <cell r="A1538" t="str">
            <v>PORTO CALVO - AL</v>
          </cell>
          <cell r="B1538" t="str">
            <v>AL</v>
          </cell>
          <cell r="C1538">
            <v>6</v>
          </cell>
          <cell r="D1538" t="str">
            <v>NE</v>
          </cell>
          <cell r="E1538" t="str">
            <v>DIPR12/2018</v>
          </cell>
          <cell r="F1538">
            <v>480</v>
          </cell>
          <cell r="G1538">
            <v>223</v>
          </cell>
          <cell r="H1538">
            <v>39</v>
          </cell>
        </row>
        <row r="1539">
          <cell r="A1539" t="str">
            <v>PORTO DE PEDRAS - AL</v>
          </cell>
          <cell r="B1539" t="str">
            <v>AL</v>
          </cell>
          <cell r="C1539">
            <v>8</v>
          </cell>
          <cell r="D1539" t="str">
            <v>NE</v>
          </cell>
          <cell r="E1539" t="str">
            <v>DIPR08/2018</v>
          </cell>
          <cell r="F1539">
            <v>431</v>
          </cell>
          <cell r="G1539">
            <v>0</v>
          </cell>
          <cell r="H1539">
            <v>0</v>
          </cell>
        </row>
        <row r="1540">
          <cell r="A1540" t="str">
            <v>PORTO ESPERIDIÃO - MT</v>
          </cell>
          <cell r="B1540" t="str">
            <v>MT</v>
          </cell>
          <cell r="C1540">
            <v>7</v>
          </cell>
          <cell r="D1540" t="str">
            <v>CO</v>
          </cell>
          <cell r="E1540" t="str">
            <v>DRAA2019</v>
          </cell>
          <cell r="F1540">
            <v>273</v>
          </cell>
          <cell r="G1540">
            <v>41</v>
          </cell>
          <cell r="H1540">
            <v>19</v>
          </cell>
        </row>
        <row r="1541">
          <cell r="A1541" t="str">
            <v>PORTO ESTRELA - MT</v>
          </cell>
          <cell r="B1541" t="str">
            <v>MT</v>
          </cell>
          <cell r="C1541">
            <v>7</v>
          </cell>
          <cell r="D1541" t="str">
            <v>CO</v>
          </cell>
          <cell r="E1541" t="str">
            <v>DRAA2019</v>
          </cell>
          <cell r="F1541">
            <v>210</v>
          </cell>
          <cell r="G1541">
            <v>9</v>
          </cell>
          <cell r="H1541">
            <v>6</v>
          </cell>
        </row>
        <row r="1542">
          <cell r="A1542" t="str">
            <v>PORTO FELIZ - SP</v>
          </cell>
          <cell r="B1542" t="str">
            <v>SP</v>
          </cell>
          <cell r="C1542">
            <v>5</v>
          </cell>
          <cell r="D1542" t="str">
            <v>SE</v>
          </cell>
          <cell r="E1542" t="str">
            <v>DRAA2019</v>
          </cell>
          <cell r="F1542">
            <v>1725</v>
          </cell>
          <cell r="G1542">
            <v>345</v>
          </cell>
          <cell r="H1542">
            <v>110</v>
          </cell>
        </row>
        <row r="1543">
          <cell r="A1543" t="str">
            <v>PORTO FERREIRA - SP</v>
          </cell>
          <cell r="B1543" t="str">
            <v>SP</v>
          </cell>
          <cell r="C1543">
            <v>5</v>
          </cell>
          <cell r="D1543" t="str">
            <v>SE</v>
          </cell>
          <cell r="E1543" t="str">
            <v>DRAA2019</v>
          </cell>
          <cell r="F1543">
            <v>1393</v>
          </cell>
          <cell r="G1543">
            <v>414</v>
          </cell>
          <cell r="H1543">
            <v>81</v>
          </cell>
        </row>
        <row r="1544">
          <cell r="A1544" t="str">
            <v>PORTO FRANCO - MA</v>
          </cell>
          <cell r="B1544" t="str">
            <v>MA</v>
          </cell>
          <cell r="C1544">
            <v>6</v>
          </cell>
          <cell r="D1544" t="str">
            <v>NE</v>
          </cell>
          <cell r="E1544" t="str">
            <v>DRAA2016</v>
          </cell>
          <cell r="F1544">
            <v>964</v>
          </cell>
          <cell r="G1544">
            <v>17</v>
          </cell>
          <cell r="H1544">
            <v>7</v>
          </cell>
        </row>
        <row r="1545">
          <cell r="A1545" t="str">
            <v>PORTO LUCENA - RS</v>
          </cell>
          <cell r="B1545" t="str">
            <v>RS</v>
          </cell>
          <cell r="C1545">
            <v>7</v>
          </cell>
          <cell r="D1545" t="str">
            <v>S</v>
          </cell>
          <cell r="E1545" t="str">
            <v>DRAA2019</v>
          </cell>
          <cell r="F1545">
            <v>151</v>
          </cell>
          <cell r="G1545">
            <v>52</v>
          </cell>
          <cell r="H1545">
            <v>22</v>
          </cell>
        </row>
        <row r="1546">
          <cell r="A1546" t="str">
            <v>PORTO MAUÁ - RS</v>
          </cell>
          <cell r="B1546" t="str">
            <v>RS</v>
          </cell>
          <cell r="C1546">
            <v>7</v>
          </cell>
          <cell r="D1546" t="str">
            <v>S</v>
          </cell>
          <cell r="E1546" t="str">
            <v>DRAA2019</v>
          </cell>
          <cell r="F1546">
            <v>94</v>
          </cell>
          <cell r="G1546">
            <v>10</v>
          </cell>
          <cell r="H1546">
            <v>5</v>
          </cell>
        </row>
        <row r="1547">
          <cell r="A1547" t="str">
            <v>PORTO MURTINHO - MS</v>
          </cell>
          <cell r="B1547" t="str">
            <v>MS</v>
          </cell>
          <cell r="C1547">
            <v>6</v>
          </cell>
          <cell r="D1547" t="str">
            <v>CO</v>
          </cell>
          <cell r="E1547" t="str">
            <v>DRAA2019</v>
          </cell>
          <cell r="F1547">
            <v>539</v>
          </cell>
          <cell r="G1547">
            <v>97</v>
          </cell>
          <cell r="H1547">
            <v>33</v>
          </cell>
        </row>
        <row r="1548">
          <cell r="A1548" t="str">
            <v>PORTO NACIONAL - TO</v>
          </cell>
          <cell r="B1548" t="str">
            <v>TO</v>
          </cell>
          <cell r="C1548">
            <v>5</v>
          </cell>
          <cell r="D1548" t="str">
            <v>N</v>
          </cell>
          <cell r="E1548" t="str">
            <v>DRAA2019</v>
          </cell>
          <cell r="F1548">
            <v>1305</v>
          </cell>
          <cell r="G1548">
            <v>77</v>
          </cell>
          <cell r="H1548">
            <v>17</v>
          </cell>
        </row>
        <row r="1549">
          <cell r="A1549" t="str">
            <v>PORTO RICO - PR</v>
          </cell>
          <cell r="B1549" t="str">
            <v>PR</v>
          </cell>
          <cell r="C1549">
            <v>7</v>
          </cell>
          <cell r="D1549" t="str">
            <v>S</v>
          </cell>
          <cell r="E1549" t="str">
            <v>DRAA2018</v>
          </cell>
          <cell r="F1549">
            <v>195</v>
          </cell>
          <cell r="G1549">
            <v>50</v>
          </cell>
          <cell r="H1549">
            <v>9</v>
          </cell>
        </row>
        <row r="1550">
          <cell r="A1550" t="str">
            <v>PORTO UNIÃO - SC</v>
          </cell>
          <cell r="B1550" t="str">
            <v>SC</v>
          </cell>
          <cell r="C1550">
            <v>6</v>
          </cell>
          <cell r="D1550" t="str">
            <v>S</v>
          </cell>
          <cell r="E1550" t="str">
            <v>DRAA2019</v>
          </cell>
          <cell r="F1550">
            <v>549</v>
          </cell>
          <cell r="G1550">
            <v>112</v>
          </cell>
          <cell r="H1550">
            <v>38</v>
          </cell>
        </row>
        <row r="1551">
          <cell r="A1551" t="str">
            <v>PORTO VELHO - RO</v>
          </cell>
          <cell r="B1551" t="str">
            <v>RO</v>
          </cell>
          <cell r="C1551">
            <v>2</v>
          </cell>
          <cell r="D1551" t="str">
            <v>N</v>
          </cell>
          <cell r="E1551" t="str">
            <v>DIPR12/2018</v>
          </cell>
          <cell r="F1551">
            <v>11537</v>
          </cell>
          <cell r="G1551">
            <v>1506</v>
          </cell>
          <cell r="H1551">
            <v>589</v>
          </cell>
        </row>
        <row r="1552">
          <cell r="A1552" t="str">
            <v>PORTO VERA CRUZ - RS</v>
          </cell>
          <cell r="B1552" t="str">
            <v>RS</v>
          </cell>
          <cell r="C1552">
            <v>7</v>
          </cell>
          <cell r="D1552" t="str">
            <v>S</v>
          </cell>
          <cell r="E1552" t="str">
            <v>DRAA2019</v>
          </cell>
          <cell r="F1552">
            <v>94</v>
          </cell>
          <cell r="G1552">
            <v>11</v>
          </cell>
          <cell r="H1552">
            <v>12</v>
          </cell>
        </row>
        <row r="1553">
          <cell r="A1553" t="str">
            <v>PORTO XAVIER - RS</v>
          </cell>
          <cell r="B1553" t="str">
            <v>RS</v>
          </cell>
          <cell r="C1553">
            <v>7</v>
          </cell>
          <cell r="D1553" t="str">
            <v>S</v>
          </cell>
          <cell r="E1553" t="str">
            <v>DRAA2019</v>
          </cell>
          <cell r="F1553">
            <v>270</v>
          </cell>
          <cell r="G1553">
            <v>101</v>
          </cell>
          <cell r="H1553">
            <v>22</v>
          </cell>
        </row>
        <row r="1554">
          <cell r="A1554" t="str">
            <v>POSSE - GO</v>
          </cell>
          <cell r="B1554" t="str">
            <v>GO</v>
          </cell>
          <cell r="C1554">
            <v>6</v>
          </cell>
          <cell r="D1554" t="str">
            <v>CO</v>
          </cell>
          <cell r="E1554" t="str">
            <v>DIPR12/2018</v>
          </cell>
          <cell r="F1554">
            <v>649</v>
          </cell>
          <cell r="G1554">
            <v>260</v>
          </cell>
          <cell r="H1554">
            <v>46</v>
          </cell>
        </row>
        <row r="1555">
          <cell r="A1555" t="str">
            <v>POTIRENDABA - SP</v>
          </cell>
          <cell r="B1555" t="str">
            <v>SP</v>
          </cell>
          <cell r="C1555">
            <v>6</v>
          </cell>
          <cell r="D1555" t="str">
            <v>SE</v>
          </cell>
          <cell r="E1555" t="str">
            <v>DIPR12/2018</v>
          </cell>
          <cell r="F1555">
            <v>451</v>
          </cell>
          <cell r="G1555">
            <v>121</v>
          </cell>
          <cell r="H1555">
            <v>35</v>
          </cell>
        </row>
        <row r="1556">
          <cell r="A1556" t="str">
            <v>POTIRETAMA - CE</v>
          </cell>
          <cell r="B1556" t="str">
            <v>CE</v>
          </cell>
          <cell r="C1556">
            <v>8</v>
          </cell>
          <cell r="D1556" t="str">
            <v>NE</v>
          </cell>
          <cell r="E1556" t="str">
            <v>DRAA2018</v>
          </cell>
          <cell r="F1556">
            <v>286</v>
          </cell>
          <cell r="G1556">
            <v>0</v>
          </cell>
          <cell r="H1556">
            <v>1</v>
          </cell>
        </row>
        <row r="1557">
          <cell r="A1557" t="str">
            <v>POUSO ALEGRE - MG</v>
          </cell>
          <cell r="B1557" t="str">
            <v>MG</v>
          </cell>
          <cell r="C1557">
            <v>4</v>
          </cell>
          <cell r="D1557" t="str">
            <v>SE</v>
          </cell>
          <cell r="E1557" t="str">
            <v>DIPR12/2018</v>
          </cell>
          <cell r="F1557">
            <v>3224</v>
          </cell>
          <cell r="G1557">
            <v>1043</v>
          </cell>
          <cell r="H1557">
            <v>259</v>
          </cell>
        </row>
        <row r="1558">
          <cell r="A1558" t="str">
            <v>POXORÉO - MT</v>
          </cell>
          <cell r="B1558" t="str">
            <v>MT</v>
          </cell>
          <cell r="C1558">
            <v>6</v>
          </cell>
          <cell r="D1558" t="str">
            <v>CO</v>
          </cell>
          <cell r="E1558" t="str">
            <v>DIPR12/2018</v>
          </cell>
          <cell r="F1558">
            <v>317</v>
          </cell>
          <cell r="G1558">
            <v>0</v>
          </cell>
          <cell r="H1558">
            <v>0</v>
          </cell>
        </row>
        <row r="1559">
          <cell r="A1559" t="str">
            <v>PRAIA GRANDE - SP</v>
          </cell>
          <cell r="B1559" t="str">
            <v>SP</v>
          </cell>
          <cell r="C1559">
            <v>3</v>
          </cell>
          <cell r="D1559" t="str">
            <v>SE</v>
          </cell>
          <cell r="E1559" t="str">
            <v>DRAA2019</v>
          </cell>
          <cell r="F1559">
            <v>11149</v>
          </cell>
          <cell r="G1559">
            <v>1358</v>
          </cell>
          <cell r="H1559">
            <v>432</v>
          </cell>
        </row>
        <row r="1560">
          <cell r="A1560" t="str">
            <v>PRATINHA - MG</v>
          </cell>
          <cell r="B1560" t="str">
            <v>MG</v>
          </cell>
          <cell r="C1560">
            <v>7</v>
          </cell>
          <cell r="D1560" t="str">
            <v>SE</v>
          </cell>
          <cell r="E1560" t="str">
            <v>DRAA2019</v>
          </cell>
          <cell r="F1560">
            <v>137</v>
          </cell>
          <cell r="G1560">
            <v>57</v>
          </cell>
          <cell r="H1560">
            <v>17</v>
          </cell>
        </row>
        <row r="1561">
          <cell r="A1561" t="str">
            <v>PRESIDENTE FIGUEIREDO - AM</v>
          </cell>
          <cell r="B1561" t="str">
            <v>AM</v>
          </cell>
          <cell r="C1561">
            <v>5</v>
          </cell>
          <cell r="D1561" t="str">
            <v>N</v>
          </cell>
          <cell r="E1561" t="str">
            <v>DIPR12/2018</v>
          </cell>
          <cell r="F1561">
            <v>1578</v>
          </cell>
          <cell r="G1561">
            <v>0</v>
          </cell>
          <cell r="H1561">
            <v>0</v>
          </cell>
        </row>
        <row r="1562">
          <cell r="A1562" t="str">
            <v>PRESIDENTE LUCENA - RS</v>
          </cell>
          <cell r="B1562" t="str">
            <v>RS</v>
          </cell>
          <cell r="C1562">
            <v>7</v>
          </cell>
          <cell r="D1562" t="str">
            <v>S</v>
          </cell>
          <cell r="E1562" t="str">
            <v>DRAA2019</v>
          </cell>
          <cell r="F1562">
            <v>114</v>
          </cell>
          <cell r="G1562">
            <v>8</v>
          </cell>
          <cell r="H1562">
            <v>0</v>
          </cell>
        </row>
        <row r="1563">
          <cell r="A1563" t="str">
            <v>PRESIDENTE OLEGÁRIO - MG</v>
          </cell>
          <cell r="B1563" t="str">
            <v>MG</v>
          </cell>
          <cell r="C1563">
            <v>6</v>
          </cell>
          <cell r="D1563" t="str">
            <v>SE</v>
          </cell>
          <cell r="E1563" t="str">
            <v>DIPR12/2018</v>
          </cell>
          <cell r="F1563">
            <v>523</v>
          </cell>
          <cell r="G1563">
            <v>209</v>
          </cell>
          <cell r="H1563">
            <v>36</v>
          </cell>
        </row>
        <row r="1564">
          <cell r="A1564" t="str">
            <v>PRESIDENTE PRUDENTE - SP</v>
          </cell>
          <cell r="B1564" t="str">
            <v>SP</v>
          </cell>
          <cell r="C1564">
            <v>3</v>
          </cell>
          <cell r="D1564" t="str">
            <v>SE</v>
          </cell>
          <cell r="E1564" t="str">
            <v>DRAA2019</v>
          </cell>
          <cell r="F1564">
            <v>3913</v>
          </cell>
          <cell r="G1564">
            <v>1200</v>
          </cell>
          <cell r="H1564">
            <v>411</v>
          </cell>
        </row>
        <row r="1565">
          <cell r="A1565" t="str">
            <v>PRESIDENTE SARNEY - MA</v>
          </cell>
          <cell r="B1565" t="str">
            <v>MA</v>
          </cell>
          <cell r="C1565">
            <v>8</v>
          </cell>
          <cell r="D1565" t="str">
            <v>NE</v>
          </cell>
          <cell r="E1565" t="str">
            <v/>
          </cell>
          <cell r="F1565" t="str">
            <v/>
          </cell>
          <cell r="G1565" t="str">
            <v/>
          </cell>
          <cell r="H1565" t="str">
            <v/>
          </cell>
        </row>
        <row r="1566">
          <cell r="A1566" t="str">
            <v>PRESIDENTE VARGAS - MA</v>
          </cell>
          <cell r="B1566" t="str">
            <v>MA</v>
          </cell>
          <cell r="C1566">
            <v>8</v>
          </cell>
          <cell r="D1566" t="str">
            <v>NE</v>
          </cell>
          <cell r="E1566" t="str">
            <v>DIPR02/2018</v>
          </cell>
          <cell r="F1566">
            <v>471</v>
          </cell>
          <cell r="G1566">
            <v>37</v>
          </cell>
          <cell r="H1566">
            <v>8</v>
          </cell>
        </row>
        <row r="1567">
          <cell r="A1567" t="str">
            <v>PRESIDENTE VENCESLAU - SP</v>
          </cell>
          <cell r="B1567" t="str">
            <v>SP</v>
          </cell>
          <cell r="C1567">
            <v>5</v>
          </cell>
          <cell r="D1567" t="str">
            <v>SE</v>
          </cell>
          <cell r="E1567" t="str">
            <v>DIPR12/2018</v>
          </cell>
          <cell r="F1567">
            <v>988</v>
          </cell>
          <cell r="G1567">
            <v>455</v>
          </cell>
          <cell r="H1567">
            <v>138</v>
          </cell>
        </row>
        <row r="1568">
          <cell r="A1568" t="str">
            <v>PRIMAVERA DO LESTE - MT</v>
          </cell>
          <cell r="B1568" t="str">
            <v>MT</v>
          </cell>
          <cell r="C1568">
            <v>5</v>
          </cell>
          <cell r="D1568" t="str">
            <v>CO</v>
          </cell>
          <cell r="E1568" t="str">
            <v>DRAA2019</v>
          </cell>
          <cell r="F1568">
            <v>1737</v>
          </cell>
          <cell r="G1568">
            <v>134</v>
          </cell>
          <cell r="H1568">
            <v>39</v>
          </cell>
        </row>
        <row r="1569">
          <cell r="A1569" t="str">
            <v>PRINCESA ISABEL - PB</v>
          </cell>
          <cell r="B1569" t="str">
            <v>PB</v>
          </cell>
          <cell r="C1569">
            <v>6</v>
          </cell>
          <cell r="D1569" t="str">
            <v>NE</v>
          </cell>
          <cell r="E1569" t="str">
            <v>DRAA2019</v>
          </cell>
          <cell r="F1569">
            <v>623</v>
          </cell>
          <cell r="G1569">
            <v>146</v>
          </cell>
          <cell r="H1569">
            <v>46</v>
          </cell>
        </row>
        <row r="1570">
          <cell r="A1570" t="str">
            <v>PRUDENTÓPOLIS - PR</v>
          </cell>
          <cell r="B1570" t="str">
            <v>PR</v>
          </cell>
          <cell r="C1570">
            <v>5</v>
          </cell>
          <cell r="D1570" t="str">
            <v>S</v>
          </cell>
          <cell r="E1570" t="str">
            <v>DRAA2019</v>
          </cell>
          <cell r="F1570">
            <v>1073</v>
          </cell>
          <cell r="G1570">
            <v>211</v>
          </cell>
          <cell r="H1570">
            <v>57</v>
          </cell>
        </row>
        <row r="1571">
          <cell r="A1571" t="str">
            <v>PUTINGA - RS</v>
          </cell>
          <cell r="B1571" t="str">
            <v>RS</v>
          </cell>
          <cell r="C1571">
            <v>7</v>
          </cell>
          <cell r="D1571" t="str">
            <v>S</v>
          </cell>
          <cell r="E1571" t="str">
            <v>DRAA2019</v>
          </cell>
          <cell r="F1571">
            <v>118</v>
          </cell>
          <cell r="G1571">
            <v>67</v>
          </cell>
          <cell r="H1571">
            <v>8</v>
          </cell>
        </row>
        <row r="1572">
          <cell r="A1572" t="str">
            <v>QUARTEL GERAL - MG</v>
          </cell>
          <cell r="B1572" t="str">
            <v>MG</v>
          </cell>
          <cell r="C1572">
            <v>7</v>
          </cell>
          <cell r="D1572" t="str">
            <v>SE</v>
          </cell>
          <cell r="E1572" t="str">
            <v>DIPR12/2018</v>
          </cell>
          <cell r="F1572">
            <v>137</v>
          </cell>
          <cell r="G1572">
            <v>33</v>
          </cell>
          <cell r="H1572">
            <v>5</v>
          </cell>
        </row>
        <row r="1573">
          <cell r="A1573" t="str">
            <v>QUATÁ - SP</v>
          </cell>
          <cell r="B1573" t="str">
            <v>SP</v>
          </cell>
          <cell r="C1573">
            <v>6</v>
          </cell>
          <cell r="D1573" t="str">
            <v>SE</v>
          </cell>
          <cell r="E1573" t="str">
            <v>DRAA2019</v>
          </cell>
          <cell r="F1573">
            <v>548</v>
          </cell>
          <cell r="G1573">
            <v>102</v>
          </cell>
          <cell r="H1573">
            <v>38</v>
          </cell>
        </row>
        <row r="1574">
          <cell r="A1574" t="str">
            <v>QUATIS - RJ</v>
          </cell>
          <cell r="B1574" t="str">
            <v>RJ</v>
          </cell>
          <cell r="C1574">
            <v>6</v>
          </cell>
          <cell r="D1574" t="str">
            <v>SE</v>
          </cell>
          <cell r="E1574" t="str">
            <v>DRAA2019</v>
          </cell>
          <cell r="F1574">
            <v>902</v>
          </cell>
          <cell r="G1574">
            <v>101</v>
          </cell>
          <cell r="H1574">
            <v>27</v>
          </cell>
        </row>
        <row r="1575">
          <cell r="A1575" t="str">
            <v>QUATRO BARRAS - PR</v>
          </cell>
          <cell r="B1575" t="str">
            <v>PR</v>
          </cell>
          <cell r="C1575">
            <v>6</v>
          </cell>
          <cell r="D1575" t="str">
            <v>S</v>
          </cell>
          <cell r="E1575" t="str">
            <v>DRAA2019</v>
          </cell>
          <cell r="F1575">
            <v>865</v>
          </cell>
          <cell r="G1575">
            <v>140</v>
          </cell>
          <cell r="H1575">
            <v>48</v>
          </cell>
        </row>
        <row r="1576">
          <cell r="A1576" t="str">
            <v>QUEBRANGULO - AL</v>
          </cell>
          <cell r="B1576" t="str">
            <v>AL</v>
          </cell>
          <cell r="C1576">
            <v>6</v>
          </cell>
          <cell r="D1576" t="str">
            <v>NE</v>
          </cell>
          <cell r="E1576" t="str">
            <v>DRAA2018</v>
          </cell>
          <cell r="F1576">
            <v>524</v>
          </cell>
          <cell r="G1576">
            <v>174</v>
          </cell>
          <cell r="H1576">
            <v>45</v>
          </cell>
        </row>
        <row r="1577">
          <cell r="A1577" t="str">
            <v>QUEIMADAS - PB</v>
          </cell>
          <cell r="B1577" t="str">
            <v>PB</v>
          </cell>
          <cell r="C1577">
            <v>5</v>
          </cell>
          <cell r="D1577" t="str">
            <v>NE</v>
          </cell>
          <cell r="E1577" t="str">
            <v>DRAA2019</v>
          </cell>
          <cell r="F1577">
            <v>891</v>
          </cell>
          <cell r="G1577">
            <v>536</v>
          </cell>
          <cell r="H1577">
            <v>75</v>
          </cell>
        </row>
        <row r="1578">
          <cell r="A1578" t="str">
            <v>QUEIMADOS - RJ</v>
          </cell>
          <cell r="B1578" t="str">
            <v>RJ</v>
          </cell>
          <cell r="C1578">
            <v>4</v>
          </cell>
          <cell r="D1578" t="str">
            <v>SE</v>
          </cell>
          <cell r="E1578" t="str">
            <v>DRAA2019</v>
          </cell>
          <cell r="F1578">
            <v>2173</v>
          </cell>
          <cell r="G1578">
            <v>364</v>
          </cell>
          <cell r="H1578">
            <v>94</v>
          </cell>
        </row>
        <row r="1579">
          <cell r="A1579" t="str">
            <v>QUERÊNCIA - MT</v>
          </cell>
          <cell r="B1579" t="str">
            <v>MT</v>
          </cell>
          <cell r="C1579">
            <v>6</v>
          </cell>
          <cell r="D1579" t="str">
            <v>CO</v>
          </cell>
          <cell r="E1579" t="str">
            <v>DRAA2019</v>
          </cell>
          <cell r="F1579">
            <v>380</v>
          </cell>
          <cell r="G1579">
            <v>20</v>
          </cell>
          <cell r="H1579">
            <v>12</v>
          </cell>
        </row>
        <row r="1580">
          <cell r="A1580" t="str">
            <v>QUERÊNCIA DO NORTE - PR</v>
          </cell>
          <cell r="B1580" t="str">
            <v>PR</v>
          </cell>
          <cell r="C1580">
            <v>6</v>
          </cell>
          <cell r="D1580" t="str">
            <v>S</v>
          </cell>
          <cell r="E1580" t="str">
            <v>DRAA2018</v>
          </cell>
          <cell r="F1580">
            <v>370</v>
          </cell>
          <cell r="G1580">
            <v>106</v>
          </cell>
          <cell r="H1580">
            <v>27</v>
          </cell>
        </row>
        <row r="1581">
          <cell r="A1581" t="str">
            <v>QUEVEDOS - RS</v>
          </cell>
          <cell r="B1581" t="str">
            <v>RS</v>
          </cell>
          <cell r="C1581">
            <v>7</v>
          </cell>
          <cell r="D1581" t="str">
            <v>S</v>
          </cell>
          <cell r="E1581" t="str">
            <v>DIPR12/2018</v>
          </cell>
          <cell r="F1581">
            <v>151</v>
          </cell>
          <cell r="G1581">
            <v>27</v>
          </cell>
          <cell r="H1581">
            <v>9</v>
          </cell>
        </row>
        <row r="1582">
          <cell r="A1582" t="str">
            <v>QUINZE DE NOVEMBRO - RS</v>
          </cell>
          <cell r="B1582" t="str">
            <v>RS</v>
          </cell>
          <cell r="C1582">
            <v>7</v>
          </cell>
          <cell r="D1582" t="str">
            <v>S</v>
          </cell>
          <cell r="E1582" t="str">
            <v>DRAA2019</v>
          </cell>
          <cell r="F1582">
            <v>158</v>
          </cell>
          <cell r="G1582">
            <v>23</v>
          </cell>
          <cell r="H1582">
            <v>9</v>
          </cell>
        </row>
        <row r="1583">
          <cell r="A1583" t="str">
            <v>QUIPAPÁ - PE</v>
          </cell>
          <cell r="B1583" t="str">
            <v>PE</v>
          </cell>
          <cell r="C1583">
            <v>8</v>
          </cell>
          <cell r="D1583" t="str">
            <v>NE</v>
          </cell>
          <cell r="E1583" t="str">
            <v>DRAA2019</v>
          </cell>
          <cell r="F1583">
            <v>624</v>
          </cell>
          <cell r="G1583">
            <v>238</v>
          </cell>
          <cell r="H1583">
            <v>32</v>
          </cell>
        </row>
        <row r="1584">
          <cell r="A1584" t="str">
            <v>QUIRINÓPOLIS - GO</v>
          </cell>
          <cell r="B1584" t="str">
            <v>GO</v>
          </cell>
          <cell r="C1584">
            <v>5</v>
          </cell>
          <cell r="D1584" t="str">
            <v>CO</v>
          </cell>
          <cell r="E1584" t="str">
            <v>DIPR10/2018</v>
          </cell>
          <cell r="F1584">
            <v>1319</v>
          </cell>
          <cell r="G1584">
            <v>19</v>
          </cell>
          <cell r="H1584">
            <v>17</v>
          </cell>
        </row>
        <row r="1585">
          <cell r="A1585" t="str">
            <v>QUITANDINHA - PR</v>
          </cell>
          <cell r="B1585" t="str">
            <v>PR</v>
          </cell>
          <cell r="C1585">
            <v>6</v>
          </cell>
          <cell r="D1585" t="str">
            <v>S</v>
          </cell>
          <cell r="E1585" t="str">
            <v>DRAA2019</v>
          </cell>
          <cell r="F1585">
            <v>520</v>
          </cell>
          <cell r="G1585">
            <v>59</v>
          </cell>
          <cell r="H1585">
            <v>20</v>
          </cell>
        </row>
        <row r="1586">
          <cell r="A1586" t="str">
            <v>QUITERIANÓPOLIS - CE</v>
          </cell>
          <cell r="B1586" t="str">
            <v>CE</v>
          </cell>
          <cell r="C1586">
            <v>8</v>
          </cell>
          <cell r="D1586" t="str">
            <v>NE</v>
          </cell>
          <cell r="E1586" t="str">
            <v>DIPR08/2018</v>
          </cell>
          <cell r="F1586">
            <v>5</v>
          </cell>
          <cell r="G1586">
            <v>234</v>
          </cell>
          <cell r="H1586">
            <v>24</v>
          </cell>
        </row>
        <row r="1587">
          <cell r="A1587" t="str">
            <v>QUIXABA - PE</v>
          </cell>
          <cell r="B1587" t="str">
            <v>PE</v>
          </cell>
          <cell r="C1587">
            <v>7</v>
          </cell>
          <cell r="D1587" t="str">
            <v>NE</v>
          </cell>
          <cell r="E1587" t="str">
            <v>DRAA2019</v>
          </cell>
          <cell r="F1587">
            <v>100</v>
          </cell>
          <cell r="G1587">
            <v>78</v>
          </cell>
          <cell r="H1587">
            <v>16</v>
          </cell>
        </row>
        <row r="1588">
          <cell r="A1588" t="str">
            <v>QUIXABEIRA - BA</v>
          </cell>
          <cell r="B1588" t="str">
            <v>BA</v>
          </cell>
          <cell r="C1588">
            <v>7</v>
          </cell>
          <cell r="D1588" t="str">
            <v>NE</v>
          </cell>
          <cell r="E1588" t="str">
            <v>DIPR12/2018</v>
          </cell>
          <cell r="F1588">
            <v>417</v>
          </cell>
          <cell r="G1588">
            <v>75</v>
          </cell>
          <cell r="H1588">
            <v>17</v>
          </cell>
        </row>
        <row r="1589">
          <cell r="A1589" t="str">
            <v>QUIXADÁ - CE</v>
          </cell>
          <cell r="B1589" t="str">
            <v>CE</v>
          </cell>
          <cell r="C1589">
            <v>8</v>
          </cell>
          <cell r="D1589" t="str">
            <v>NE</v>
          </cell>
          <cell r="E1589" t="str">
            <v/>
          </cell>
          <cell r="F1589" t="str">
            <v/>
          </cell>
          <cell r="G1589" t="str">
            <v/>
          </cell>
          <cell r="H1589" t="str">
            <v/>
          </cell>
        </row>
        <row r="1590">
          <cell r="A1590" t="str">
            <v>QUIXERAMOBIM - CE</v>
          </cell>
          <cell r="B1590" t="str">
            <v>CE</v>
          </cell>
          <cell r="C1590">
            <v>8</v>
          </cell>
          <cell r="D1590" t="str">
            <v>NE</v>
          </cell>
          <cell r="E1590" t="str">
            <v>DRAA2017</v>
          </cell>
          <cell r="F1590">
            <v>1657</v>
          </cell>
          <cell r="G1590">
            <v>501</v>
          </cell>
          <cell r="H1590">
            <v>78</v>
          </cell>
        </row>
        <row r="1591">
          <cell r="A1591" t="str">
            <v>RAFARD - SP</v>
          </cell>
          <cell r="B1591" t="str">
            <v>SP</v>
          </cell>
          <cell r="C1591">
            <v>7</v>
          </cell>
          <cell r="D1591" t="str">
            <v>SE</v>
          </cell>
          <cell r="E1591" t="str">
            <v>DRAA2019</v>
          </cell>
          <cell r="F1591">
            <v>226</v>
          </cell>
          <cell r="G1591">
            <v>101</v>
          </cell>
          <cell r="H1591">
            <v>29</v>
          </cell>
        </row>
        <row r="1592">
          <cell r="A1592" t="str">
            <v>RANCHO ALEGRE D'OESTE - PR</v>
          </cell>
          <cell r="B1592" t="str">
            <v>PR</v>
          </cell>
          <cell r="C1592">
            <v>7</v>
          </cell>
          <cell r="D1592" t="str">
            <v>S</v>
          </cell>
          <cell r="E1592" t="str">
            <v>DRAA2019</v>
          </cell>
          <cell r="F1592">
            <v>162</v>
          </cell>
          <cell r="G1592">
            <v>28</v>
          </cell>
          <cell r="H1592">
            <v>14</v>
          </cell>
        </row>
        <row r="1593">
          <cell r="A1593" t="str">
            <v>RANCHO QUEIMADO - SC</v>
          </cell>
          <cell r="B1593" t="str">
            <v>SC</v>
          </cell>
          <cell r="C1593">
            <v>7</v>
          </cell>
          <cell r="D1593" t="str">
            <v>S</v>
          </cell>
          <cell r="E1593" t="str">
            <v>DRAA2019</v>
          </cell>
          <cell r="F1593">
            <v>114</v>
          </cell>
          <cell r="G1593">
            <v>34</v>
          </cell>
          <cell r="H1593">
            <v>8</v>
          </cell>
        </row>
        <row r="1594">
          <cell r="A1594" t="str">
            <v>RECIFE - PE</v>
          </cell>
          <cell r="B1594" t="str">
            <v>PE</v>
          </cell>
          <cell r="C1594">
            <v>2</v>
          </cell>
          <cell r="D1594" t="str">
            <v>NE</v>
          </cell>
          <cell r="E1594" t="str">
            <v>DRAA2019</v>
          </cell>
          <cell r="F1594">
            <v>19654</v>
          </cell>
          <cell r="G1594">
            <v>6889</v>
          </cell>
          <cell r="H1594">
            <v>2304</v>
          </cell>
        </row>
        <row r="1595">
          <cell r="A1595" t="str">
            <v>REDENÇÃO - CE</v>
          </cell>
          <cell r="B1595" t="str">
            <v>CE</v>
          </cell>
          <cell r="C1595">
            <v>6</v>
          </cell>
          <cell r="D1595" t="str">
            <v>NE</v>
          </cell>
          <cell r="E1595" t="str">
            <v>DIPR12/2018</v>
          </cell>
          <cell r="F1595">
            <v>657</v>
          </cell>
          <cell r="G1595">
            <v>0</v>
          </cell>
          <cell r="H1595">
            <v>0</v>
          </cell>
        </row>
        <row r="1596">
          <cell r="A1596" t="str">
            <v>REDENÇÃO - PA</v>
          </cell>
          <cell r="B1596" t="str">
            <v>PA</v>
          </cell>
          <cell r="C1596">
            <v>5</v>
          </cell>
          <cell r="D1596" t="str">
            <v>N</v>
          </cell>
          <cell r="E1596" t="str">
            <v>DRAA2019</v>
          </cell>
          <cell r="F1596">
            <v>1316</v>
          </cell>
          <cell r="G1596">
            <v>225</v>
          </cell>
          <cell r="H1596">
            <v>56</v>
          </cell>
        </row>
        <row r="1597">
          <cell r="A1597" t="str">
            <v>REDENÇÃO DO GURGUÉIA - PI</v>
          </cell>
          <cell r="B1597" t="str">
            <v>PI</v>
          </cell>
          <cell r="C1597">
            <v>7</v>
          </cell>
          <cell r="D1597" t="str">
            <v>NE</v>
          </cell>
          <cell r="E1597" t="str">
            <v>DIPR12/2018</v>
          </cell>
          <cell r="F1597">
            <v>300</v>
          </cell>
          <cell r="G1597">
            <v>21</v>
          </cell>
          <cell r="H1597">
            <v>0</v>
          </cell>
        </row>
        <row r="1598">
          <cell r="A1598" t="str">
            <v>REDENTORA - RS</v>
          </cell>
          <cell r="B1598" t="str">
            <v>RS</v>
          </cell>
          <cell r="C1598">
            <v>7</v>
          </cell>
          <cell r="D1598" t="str">
            <v>S</v>
          </cell>
          <cell r="E1598" t="str">
            <v>DRAA2019</v>
          </cell>
          <cell r="F1598">
            <v>260</v>
          </cell>
          <cell r="G1598">
            <v>54</v>
          </cell>
          <cell r="H1598">
            <v>9</v>
          </cell>
        </row>
        <row r="1599">
          <cell r="A1599" t="str">
            <v>REGENERAÇÃO - PI</v>
          </cell>
          <cell r="B1599" t="str">
            <v>PI</v>
          </cell>
          <cell r="C1599">
            <v>6</v>
          </cell>
          <cell r="D1599" t="str">
            <v>NE</v>
          </cell>
          <cell r="E1599" t="str">
            <v>DIPR06/2018</v>
          </cell>
          <cell r="F1599">
            <v>394</v>
          </cell>
          <cell r="G1599">
            <v>96</v>
          </cell>
          <cell r="H1599">
            <v>15</v>
          </cell>
        </row>
        <row r="1600">
          <cell r="A1600" t="str">
            <v>REGISTRO - SP</v>
          </cell>
          <cell r="B1600" t="str">
            <v>SP</v>
          </cell>
          <cell r="C1600">
            <v>5</v>
          </cell>
          <cell r="D1600" t="str">
            <v>SE</v>
          </cell>
          <cell r="E1600" t="str">
            <v>DRAA2019</v>
          </cell>
          <cell r="F1600">
            <v>1696</v>
          </cell>
          <cell r="G1600">
            <v>264</v>
          </cell>
          <cell r="H1600">
            <v>53</v>
          </cell>
        </row>
        <row r="1601">
          <cell r="A1601" t="str">
            <v>REMÍGIO - PB</v>
          </cell>
          <cell r="B1601" t="str">
            <v>PB</v>
          </cell>
          <cell r="C1601">
            <v>6</v>
          </cell>
          <cell r="D1601" t="str">
            <v>NE</v>
          </cell>
          <cell r="E1601" t="str">
            <v>DRAA2017</v>
          </cell>
          <cell r="F1601">
            <v>524</v>
          </cell>
          <cell r="G1601">
            <v>148</v>
          </cell>
          <cell r="H1601">
            <v>26</v>
          </cell>
        </row>
        <row r="1602">
          <cell r="A1602" t="str">
            <v>RENASCENÇA - PR</v>
          </cell>
          <cell r="B1602" t="str">
            <v>PR</v>
          </cell>
          <cell r="C1602">
            <v>7</v>
          </cell>
          <cell r="D1602" t="str">
            <v>S</v>
          </cell>
          <cell r="E1602" t="str">
            <v>DRAA2019</v>
          </cell>
          <cell r="F1602">
            <v>174</v>
          </cell>
          <cell r="G1602">
            <v>62</v>
          </cell>
          <cell r="H1602">
            <v>9</v>
          </cell>
        </row>
        <row r="1603">
          <cell r="A1603" t="str">
            <v>RESENDE - RJ</v>
          </cell>
          <cell r="B1603" t="str">
            <v>RJ</v>
          </cell>
          <cell r="C1603">
            <v>3</v>
          </cell>
          <cell r="D1603" t="str">
            <v>SE</v>
          </cell>
          <cell r="E1603" t="str">
            <v>DRAA2019</v>
          </cell>
          <cell r="F1603">
            <v>4500</v>
          </cell>
          <cell r="G1603">
            <v>1003</v>
          </cell>
          <cell r="H1603">
            <v>141</v>
          </cell>
        </row>
        <row r="1604">
          <cell r="A1604" t="str">
            <v>RESENDE COSTA - MG</v>
          </cell>
          <cell r="B1604" t="str">
            <v>MG</v>
          </cell>
          <cell r="C1604">
            <v>7</v>
          </cell>
          <cell r="D1604" t="str">
            <v>SE</v>
          </cell>
          <cell r="E1604" t="str">
            <v>DRAA2019</v>
          </cell>
          <cell r="F1604">
            <v>322</v>
          </cell>
          <cell r="G1604">
            <v>24</v>
          </cell>
          <cell r="H1604">
            <v>4</v>
          </cell>
        </row>
        <row r="1605">
          <cell r="A1605" t="str">
            <v>RESERVA - PR</v>
          </cell>
          <cell r="B1605" t="str">
            <v>PR</v>
          </cell>
          <cell r="C1605">
            <v>6</v>
          </cell>
          <cell r="D1605" t="str">
            <v>S</v>
          </cell>
          <cell r="E1605" t="str">
            <v>DIPR12/2018</v>
          </cell>
          <cell r="F1605">
            <v>800</v>
          </cell>
          <cell r="G1605">
            <v>179</v>
          </cell>
          <cell r="H1605">
            <v>32</v>
          </cell>
        </row>
        <row r="1606">
          <cell r="A1606" t="str">
            <v>RESERVA DO CABAÇAL - MT</v>
          </cell>
          <cell r="B1606" t="str">
            <v>MT</v>
          </cell>
          <cell r="C1606">
            <v>7</v>
          </cell>
          <cell r="D1606" t="str">
            <v>CO</v>
          </cell>
          <cell r="E1606" t="str">
            <v>DRAA2019</v>
          </cell>
          <cell r="F1606">
            <v>170</v>
          </cell>
          <cell r="G1606">
            <v>11</v>
          </cell>
          <cell r="H1606">
            <v>5</v>
          </cell>
        </row>
        <row r="1607">
          <cell r="A1607" t="str">
            <v>RESERVA DO IGUAÇU - PR</v>
          </cell>
          <cell r="B1607" t="str">
            <v>PR</v>
          </cell>
          <cell r="C1607">
            <v>7</v>
          </cell>
          <cell r="D1607" t="str">
            <v>S</v>
          </cell>
          <cell r="E1607" t="str">
            <v>DRAA2018</v>
          </cell>
          <cell r="F1607">
            <v>398</v>
          </cell>
          <cell r="G1607">
            <v>49</v>
          </cell>
          <cell r="H1607">
            <v>24</v>
          </cell>
        </row>
        <row r="1608">
          <cell r="A1608" t="str">
            <v>RESTINGA SECA - RS</v>
          </cell>
          <cell r="B1608" t="str">
            <v>RS</v>
          </cell>
          <cell r="C1608">
            <v>7</v>
          </cell>
          <cell r="D1608" t="str">
            <v>S</v>
          </cell>
          <cell r="E1608" t="str">
            <v>DRAA2019</v>
          </cell>
          <cell r="F1608">
            <v>345</v>
          </cell>
          <cell r="G1608">
            <v>76</v>
          </cell>
          <cell r="H1608">
            <v>13</v>
          </cell>
        </row>
        <row r="1609">
          <cell r="A1609" t="str">
            <v>RIACHÃO - PB</v>
          </cell>
          <cell r="B1609" t="str">
            <v>PB</v>
          </cell>
          <cell r="C1609">
            <v>8</v>
          </cell>
          <cell r="D1609" t="str">
            <v>NE</v>
          </cell>
          <cell r="E1609" t="str">
            <v>DIPR12/2018</v>
          </cell>
          <cell r="F1609">
            <v>214</v>
          </cell>
          <cell r="G1609">
            <v>27</v>
          </cell>
          <cell r="H1609">
            <v>2</v>
          </cell>
        </row>
        <row r="1610">
          <cell r="A1610" t="str">
            <v>RIACHINHO - MG</v>
          </cell>
          <cell r="B1610" t="str">
            <v>MG</v>
          </cell>
          <cell r="C1610">
            <v>7</v>
          </cell>
          <cell r="D1610" t="str">
            <v>SE</v>
          </cell>
          <cell r="E1610" t="str">
            <v>DRAA2019</v>
          </cell>
          <cell r="F1610">
            <v>244</v>
          </cell>
          <cell r="G1610">
            <v>46</v>
          </cell>
          <cell r="H1610">
            <v>5</v>
          </cell>
        </row>
        <row r="1611">
          <cell r="A1611" t="str">
            <v>RIACHO DAS ALMAS - PE</v>
          </cell>
          <cell r="B1611" t="str">
            <v>PE</v>
          </cell>
          <cell r="C1611">
            <v>6</v>
          </cell>
          <cell r="D1611" t="str">
            <v>NE</v>
          </cell>
          <cell r="E1611" t="str">
            <v>DRAA2019</v>
          </cell>
          <cell r="F1611">
            <v>352</v>
          </cell>
          <cell r="G1611">
            <v>144</v>
          </cell>
          <cell r="H1611">
            <v>85</v>
          </cell>
        </row>
        <row r="1612">
          <cell r="A1612" t="str">
            <v>RIACHUELO - RN</v>
          </cell>
          <cell r="B1612" t="str">
            <v>RN</v>
          </cell>
          <cell r="C1612">
            <v>7</v>
          </cell>
          <cell r="D1612" t="str">
            <v>NE</v>
          </cell>
          <cell r="E1612" t="str">
            <v>DRAA2019</v>
          </cell>
          <cell r="F1612">
            <v>244</v>
          </cell>
          <cell r="G1612">
            <v>62</v>
          </cell>
          <cell r="H1612">
            <v>4</v>
          </cell>
        </row>
        <row r="1613">
          <cell r="A1613" t="str">
            <v>RIBEIRÃO - PE</v>
          </cell>
          <cell r="B1613" t="str">
            <v>PE</v>
          </cell>
          <cell r="C1613">
            <v>5</v>
          </cell>
          <cell r="D1613" t="str">
            <v>NE</v>
          </cell>
          <cell r="E1613" t="str">
            <v>DRAA2019</v>
          </cell>
          <cell r="F1613">
            <v>910</v>
          </cell>
          <cell r="G1613">
            <v>300</v>
          </cell>
          <cell r="H1613">
            <v>114</v>
          </cell>
        </row>
        <row r="1614">
          <cell r="A1614" t="str">
            <v>RIBEIRÃO CASCALHEIRA - MT</v>
          </cell>
          <cell r="B1614" t="str">
            <v>MT</v>
          </cell>
          <cell r="C1614">
            <v>7</v>
          </cell>
          <cell r="D1614" t="str">
            <v>CO</v>
          </cell>
          <cell r="E1614" t="str">
            <v>DIPR04/2018</v>
          </cell>
          <cell r="F1614">
            <v>211</v>
          </cell>
          <cell r="G1614">
            <v>0</v>
          </cell>
          <cell r="H1614">
            <v>0</v>
          </cell>
        </row>
        <row r="1615">
          <cell r="A1615" t="str">
            <v>RIBEIRÃO DO LARGO - BA</v>
          </cell>
          <cell r="B1615" t="str">
            <v>BA</v>
          </cell>
          <cell r="C1615">
            <v>8</v>
          </cell>
          <cell r="D1615" t="str">
            <v>NE</v>
          </cell>
          <cell r="E1615" t="str">
            <v>DIPR12/2018</v>
          </cell>
          <cell r="F1615">
            <v>17</v>
          </cell>
          <cell r="G1615">
            <v>0</v>
          </cell>
          <cell r="H1615">
            <v>0</v>
          </cell>
        </row>
        <row r="1616">
          <cell r="A1616" t="str">
            <v>RIBEIRÃO DOS ÍNDIOS - SP</v>
          </cell>
          <cell r="B1616" t="str">
            <v>SP</v>
          </cell>
          <cell r="C1616">
            <v>7</v>
          </cell>
          <cell r="D1616" t="str">
            <v>SE</v>
          </cell>
          <cell r="E1616" t="str">
            <v>DIPR12/2018</v>
          </cell>
          <cell r="F1616">
            <v>192</v>
          </cell>
          <cell r="G1616">
            <v>21</v>
          </cell>
          <cell r="H1616">
            <v>6</v>
          </cell>
        </row>
        <row r="1617">
          <cell r="A1617" t="str">
            <v>RIBEIRÃO GRANDE - SP</v>
          </cell>
          <cell r="B1617" t="str">
            <v>SP</v>
          </cell>
          <cell r="C1617">
            <v>7</v>
          </cell>
          <cell r="D1617" t="str">
            <v>SE</v>
          </cell>
          <cell r="E1617" t="str">
            <v>DIPR12/2018</v>
          </cell>
          <cell r="F1617">
            <v>274</v>
          </cell>
          <cell r="G1617">
            <v>0</v>
          </cell>
          <cell r="H1617">
            <v>1</v>
          </cell>
        </row>
        <row r="1618">
          <cell r="A1618" t="str">
            <v>RIBEIRÃO PIRES - SP</v>
          </cell>
          <cell r="B1618" t="str">
            <v>SP</v>
          </cell>
          <cell r="C1618">
            <v>4</v>
          </cell>
          <cell r="D1618" t="str">
            <v>SE</v>
          </cell>
          <cell r="E1618" t="str">
            <v>DRAA2019</v>
          </cell>
          <cell r="F1618">
            <v>2902</v>
          </cell>
          <cell r="G1618">
            <v>423</v>
          </cell>
          <cell r="H1618">
            <v>115</v>
          </cell>
        </row>
        <row r="1619">
          <cell r="A1619" t="str">
            <v>RIBEIRÃO PRETO - SP</v>
          </cell>
          <cell r="B1619" t="str">
            <v>SP</v>
          </cell>
          <cell r="C1619">
            <v>3</v>
          </cell>
          <cell r="D1619" t="str">
            <v>SE</v>
          </cell>
          <cell r="E1619" t="str">
            <v>DRAA2019</v>
          </cell>
          <cell r="F1619">
            <v>8978</v>
          </cell>
          <cell r="G1619">
            <v>4490</v>
          </cell>
          <cell r="H1619">
            <v>1340</v>
          </cell>
        </row>
        <row r="1620">
          <cell r="A1620" t="str">
            <v>RIBEIRÃOZINHO - MT</v>
          </cell>
          <cell r="B1620" t="str">
            <v>MT</v>
          </cell>
          <cell r="C1620">
            <v>7</v>
          </cell>
          <cell r="D1620" t="str">
            <v>CO</v>
          </cell>
          <cell r="E1620" t="str">
            <v>DIPR12/2018</v>
          </cell>
          <cell r="F1620">
            <v>171</v>
          </cell>
          <cell r="G1620">
            <v>12</v>
          </cell>
          <cell r="H1620">
            <v>2</v>
          </cell>
        </row>
        <row r="1621">
          <cell r="A1621" t="str">
            <v>RIO ACIMA - MG</v>
          </cell>
          <cell r="B1621" t="str">
            <v>MG</v>
          </cell>
          <cell r="C1621">
            <v>6</v>
          </cell>
          <cell r="D1621" t="str">
            <v>SE</v>
          </cell>
          <cell r="E1621" t="str">
            <v>DIPR12/2018</v>
          </cell>
          <cell r="F1621">
            <v>481</v>
          </cell>
          <cell r="G1621">
            <v>2</v>
          </cell>
          <cell r="H1621">
            <v>0</v>
          </cell>
        </row>
        <row r="1622">
          <cell r="A1622" t="str">
            <v>RIO AZUL - PR</v>
          </cell>
          <cell r="B1622" t="str">
            <v>PR</v>
          </cell>
          <cell r="C1622">
            <v>6</v>
          </cell>
          <cell r="D1622" t="str">
            <v>S</v>
          </cell>
          <cell r="E1622" t="str">
            <v>DRAA2019</v>
          </cell>
          <cell r="F1622">
            <v>426</v>
          </cell>
          <cell r="G1622">
            <v>128</v>
          </cell>
          <cell r="H1622">
            <v>28</v>
          </cell>
        </row>
        <row r="1623">
          <cell r="A1623" t="str">
            <v>RIO BANANAL - ES</v>
          </cell>
          <cell r="B1623" t="str">
            <v>ES</v>
          </cell>
          <cell r="C1623">
            <v>6</v>
          </cell>
          <cell r="D1623" t="str">
            <v>SE</v>
          </cell>
          <cell r="E1623" t="str">
            <v>DRAA2019</v>
          </cell>
          <cell r="F1623">
            <v>643</v>
          </cell>
          <cell r="G1623">
            <v>84</v>
          </cell>
          <cell r="H1623">
            <v>16</v>
          </cell>
        </row>
        <row r="1624">
          <cell r="A1624" t="str">
            <v>RIO BONITO - RJ</v>
          </cell>
          <cell r="B1624" t="str">
            <v>RJ</v>
          </cell>
          <cell r="C1624">
            <v>8</v>
          </cell>
          <cell r="D1624" t="str">
            <v>SE</v>
          </cell>
          <cell r="E1624" t="str">
            <v/>
          </cell>
          <cell r="F1624" t="str">
            <v/>
          </cell>
          <cell r="G1624" t="str">
            <v/>
          </cell>
          <cell r="H1624" t="str">
            <v/>
          </cell>
        </row>
        <row r="1625">
          <cell r="A1625" t="str">
            <v>RIO BONITO DO IGUAÇU - PR</v>
          </cell>
          <cell r="B1625" t="str">
            <v>PR</v>
          </cell>
          <cell r="C1625">
            <v>7</v>
          </cell>
          <cell r="D1625" t="str">
            <v>S</v>
          </cell>
          <cell r="E1625" t="str">
            <v>DIPR12/2018</v>
          </cell>
          <cell r="F1625">
            <v>471</v>
          </cell>
          <cell r="G1625">
            <v>32</v>
          </cell>
          <cell r="H1625">
            <v>21</v>
          </cell>
        </row>
        <row r="1626">
          <cell r="A1626" t="str">
            <v>RIO BRANCO - AC</v>
          </cell>
          <cell r="B1626" t="str">
            <v>AC</v>
          </cell>
          <cell r="C1626">
            <v>2</v>
          </cell>
          <cell r="D1626" t="str">
            <v>N</v>
          </cell>
          <cell r="E1626" t="str">
            <v>DRAA2019</v>
          </cell>
          <cell r="F1626">
            <v>5277</v>
          </cell>
          <cell r="G1626">
            <v>640</v>
          </cell>
          <cell r="H1626">
            <v>84</v>
          </cell>
        </row>
        <row r="1627">
          <cell r="A1627" t="str">
            <v>RIO BRANCO - MT</v>
          </cell>
          <cell r="B1627" t="str">
            <v>MT</v>
          </cell>
          <cell r="C1627">
            <v>7</v>
          </cell>
          <cell r="D1627" t="str">
            <v>CO</v>
          </cell>
          <cell r="E1627" t="str">
            <v>DRAA2019</v>
          </cell>
          <cell r="F1627">
            <v>177</v>
          </cell>
          <cell r="G1627">
            <v>47</v>
          </cell>
          <cell r="H1627">
            <v>11</v>
          </cell>
        </row>
        <row r="1628">
          <cell r="A1628" t="str">
            <v>RIO BRANCO DO IVAÍ - PR</v>
          </cell>
          <cell r="B1628" t="str">
            <v>PR</v>
          </cell>
          <cell r="C1628">
            <v>7</v>
          </cell>
          <cell r="D1628" t="str">
            <v>S</v>
          </cell>
          <cell r="E1628" t="str">
            <v>DIPR12/2018</v>
          </cell>
          <cell r="F1628">
            <v>206</v>
          </cell>
          <cell r="G1628">
            <v>35</v>
          </cell>
          <cell r="H1628">
            <v>11</v>
          </cell>
        </row>
        <row r="1629">
          <cell r="A1629" t="str">
            <v>RIO BRILHANTE - MS</v>
          </cell>
          <cell r="B1629" t="str">
            <v>MS</v>
          </cell>
          <cell r="C1629">
            <v>5</v>
          </cell>
          <cell r="D1629" t="str">
            <v>CO</v>
          </cell>
          <cell r="E1629" t="str">
            <v>DRAA2019</v>
          </cell>
          <cell r="F1629">
            <v>1161</v>
          </cell>
          <cell r="G1629">
            <v>164</v>
          </cell>
          <cell r="H1629">
            <v>17</v>
          </cell>
        </row>
        <row r="1630">
          <cell r="A1630" t="str">
            <v>RIO CLARO - RJ</v>
          </cell>
          <cell r="B1630" t="str">
            <v>RJ</v>
          </cell>
          <cell r="C1630">
            <v>5</v>
          </cell>
          <cell r="D1630" t="str">
            <v>SE</v>
          </cell>
          <cell r="E1630" t="str">
            <v>DRAA2019</v>
          </cell>
          <cell r="F1630">
            <v>956</v>
          </cell>
          <cell r="G1630">
            <v>210</v>
          </cell>
          <cell r="H1630">
            <v>55</v>
          </cell>
        </row>
        <row r="1631">
          <cell r="A1631" t="str">
            <v>RIO CLARO - SP</v>
          </cell>
          <cell r="B1631" t="str">
            <v>SP</v>
          </cell>
          <cell r="C1631">
            <v>3</v>
          </cell>
          <cell r="D1631" t="str">
            <v>SE</v>
          </cell>
          <cell r="E1631" t="str">
            <v>DIPR02/2018</v>
          </cell>
          <cell r="F1631">
            <v>6177</v>
          </cell>
          <cell r="G1631">
            <v>252</v>
          </cell>
          <cell r="H1631">
            <v>36</v>
          </cell>
        </row>
        <row r="1632">
          <cell r="A1632" t="str">
            <v>RIO DAS ANTAS - SC</v>
          </cell>
          <cell r="B1632" t="str">
            <v>SC</v>
          </cell>
          <cell r="C1632">
            <v>7</v>
          </cell>
          <cell r="D1632" t="str">
            <v>S</v>
          </cell>
          <cell r="E1632" t="str">
            <v>DRAA2019</v>
          </cell>
          <cell r="F1632">
            <v>114</v>
          </cell>
          <cell r="G1632">
            <v>48</v>
          </cell>
          <cell r="H1632">
            <v>12</v>
          </cell>
        </row>
        <row r="1633">
          <cell r="A1633" t="str">
            <v>RIO DAS OSTRAS - RJ</v>
          </cell>
          <cell r="B1633" t="str">
            <v>RJ</v>
          </cell>
          <cell r="C1633">
            <v>4</v>
          </cell>
          <cell r="D1633" t="str">
            <v>SE</v>
          </cell>
          <cell r="E1633" t="str">
            <v>DRAA2019</v>
          </cell>
          <cell r="F1633">
            <v>4191</v>
          </cell>
          <cell r="G1633">
            <v>465</v>
          </cell>
          <cell r="H1633">
            <v>149</v>
          </cell>
        </row>
        <row r="1634">
          <cell r="A1634" t="str">
            <v>RIO DE JANEIRO - RJ</v>
          </cell>
          <cell r="B1634" t="str">
            <v>RJ</v>
          </cell>
          <cell r="C1634">
            <v>2</v>
          </cell>
          <cell r="D1634" t="str">
            <v>SE</v>
          </cell>
          <cell r="E1634" t="str">
            <v>DRAA2019</v>
          </cell>
          <cell r="F1634">
            <v>90011</v>
          </cell>
          <cell r="G1634">
            <v>70463</v>
          </cell>
          <cell r="H1634">
            <v>16333</v>
          </cell>
        </row>
        <row r="1635">
          <cell r="A1635" t="str">
            <v>RIO DO CAMPO - SC</v>
          </cell>
          <cell r="B1635" t="str">
            <v>SC</v>
          </cell>
          <cell r="C1635">
            <v>7</v>
          </cell>
          <cell r="D1635" t="str">
            <v>S</v>
          </cell>
          <cell r="E1635" t="str">
            <v>DRAA2019</v>
          </cell>
          <cell r="F1635">
            <v>141</v>
          </cell>
          <cell r="G1635">
            <v>50</v>
          </cell>
          <cell r="H1635">
            <v>31</v>
          </cell>
        </row>
        <row r="1636">
          <cell r="A1636" t="str">
            <v>RIO DO SUL - SC</v>
          </cell>
          <cell r="B1636" t="str">
            <v>SC</v>
          </cell>
          <cell r="C1636">
            <v>5</v>
          </cell>
          <cell r="D1636" t="str">
            <v>S</v>
          </cell>
          <cell r="E1636" t="str">
            <v>DRAA2019</v>
          </cell>
          <cell r="F1636">
            <v>1424</v>
          </cell>
          <cell r="G1636">
            <v>316</v>
          </cell>
          <cell r="H1636">
            <v>114</v>
          </cell>
        </row>
        <row r="1637">
          <cell r="A1637" t="str">
            <v>RIO DOS ÍNDIOS - RS</v>
          </cell>
          <cell r="B1637" t="str">
            <v>RS</v>
          </cell>
          <cell r="C1637">
            <v>7</v>
          </cell>
          <cell r="D1637" t="str">
            <v>S</v>
          </cell>
          <cell r="E1637" t="str">
            <v>DRAA2019</v>
          </cell>
          <cell r="F1637">
            <v>142</v>
          </cell>
          <cell r="G1637">
            <v>44</v>
          </cell>
          <cell r="H1637">
            <v>3</v>
          </cell>
        </row>
        <row r="1638">
          <cell r="A1638" t="str">
            <v>RIO GRANDE - RS</v>
          </cell>
          <cell r="B1638" t="str">
            <v>RS</v>
          </cell>
          <cell r="C1638">
            <v>4</v>
          </cell>
          <cell r="D1638" t="str">
            <v>S</v>
          </cell>
          <cell r="E1638" t="str">
            <v>DRAA2019</v>
          </cell>
          <cell r="F1638">
            <v>3976</v>
          </cell>
          <cell r="G1638">
            <v>776</v>
          </cell>
          <cell r="H1638">
            <v>269</v>
          </cell>
        </row>
        <row r="1639">
          <cell r="A1639" t="str">
            <v>RIO GRANDE DA SERRA - SP</v>
          </cell>
          <cell r="B1639" t="str">
            <v>SP</v>
          </cell>
          <cell r="C1639">
            <v>5</v>
          </cell>
          <cell r="D1639" t="str">
            <v>SE</v>
          </cell>
          <cell r="E1639" t="str">
            <v>DRAA2019</v>
          </cell>
          <cell r="F1639">
            <v>665</v>
          </cell>
          <cell r="G1639">
            <v>98</v>
          </cell>
          <cell r="H1639">
            <v>46</v>
          </cell>
        </row>
        <row r="1640">
          <cell r="A1640" t="str">
            <v>RIO NEGRINHO - SC</v>
          </cell>
          <cell r="B1640" t="str">
            <v>SC</v>
          </cell>
          <cell r="C1640">
            <v>5</v>
          </cell>
          <cell r="D1640" t="str">
            <v>S</v>
          </cell>
          <cell r="E1640" t="str">
            <v>DRAA2019</v>
          </cell>
          <cell r="F1640">
            <v>1108</v>
          </cell>
          <cell r="G1640">
            <v>242</v>
          </cell>
          <cell r="H1640">
            <v>58</v>
          </cell>
        </row>
        <row r="1641">
          <cell r="A1641" t="str">
            <v>RIO NEGRO - PR</v>
          </cell>
          <cell r="B1641" t="str">
            <v>PR</v>
          </cell>
          <cell r="C1641">
            <v>6</v>
          </cell>
          <cell r="D1641" t="str">
            <v>S</v>
          </cell>
          <cell r="E1641" t="str">
            <v>DRAA2019</v>
          </cell>
          <cell r="F1641">
            <v>806</v>
          </cell>
          <cell r="G1641">
            <v>233</v>
          </cell>
          <cell r="H1641">
            <v>62</v>
          </cell>
        </row>
        <row r="1642">
          <cell r="A1642" t="str">
            <v>RIO NOVO DO SUL - ES</v>
          </cell>
          <cell r="B1642" t="str">
            <v>ES</v>
          </cell>
          <cell r="C1642">
            <v>6</v>
          </cell>
          <cell r="D1642" t="str">
            <v>SE</v>
          </cell>
          <cell r="E1642" t="str">
            <v>DRAA2019</v>
          </cell>
          <cell r="F1642">
            <v>542</v>
          </cell>
          <cell r="G1642">
            <v>129</v>
          </cell>
          <cell r="H1642">
            <v>34</v>
          </cell>
        </row>
        <row r="1643">
          <cell r="A1643" t="str">
            <v>RIO PARANAÍBA - MG</v>
          </cell>
          <cell r="B1643" t="str">
            <v>MG</v>
          </cell>
          <cell r="C1643">
            <v>6</v>
          </cell>
          <cell r="D1643" t="str">
            <v>SE</v>
          </cell>
          <cell r="E1643" t="str">
            <v>DIPR12/2018</v>
          </cell>
          <cell r="F1643">
            <v>472</v>
          </cell>
          <cell r="G1643">
            <v>157</v>
          </cell>
          <cell r="H1643">
            <v>34</v>
          </cell>
        </row>
        <row r="1644">
          <cell r="A1644" t="str">
            <v>RIO PRETO DA EVA - AM</v>
          </cell>
          <cell r="B1644" t="str">
            <v>AM</v>
          </cell>
          <cell r="C1644">
            <v>8</v>
          </cell>
          <cell r="D1644" t="str">
            <v>N</v>
          </cell>
          <cell r="E1644" t="str">
            <v>DIPR04/2018</v>
          </cell>
          <cell r="F1644">
            <v>755</v>
          </cell>
          <cell r="G1644">
            <v>0</v>
          </cell>
          <cell r="H1644">
            <v>0</v>
          </cell>
        </row>
        <row r="1645">
          <cell r="A1645" t="str">
            <v>RIO QUENTE - GO</v>
          </cell>
          <cell r="B1645" t="str">
            <v>GO</v>
          </cell>
          <cell r="C1645">
            <v>7</v>
          </cell>
          <cell r="D1645" t="str">
            <v>CO</v>
          </cell>
          <cell r="E1645" t="str">
            <v>DRAA2019</v>
          </cell>
          <cell r="F1645">
            <v>434</v>
          </cell>
          <cell r="G1645">
            <v>50</v>
          </cell>
          <cell r="H1645">
            <v>8</v>
          </cell>
        </row>
        <row r="1646">
          <cell r="A1646" t="str">
            <v>RIO VERDE - GO</v>
          </cell>
          <cell r="B1646" t="str">
            <v>GO</v>
          </cell>
          <cell r="C1646">
            <v>3</v>
          </cell>
          <cell r="D1646" t="str">
            <v>CO</v>
          </cell>
          <cell r="E1646" t="str">
            <v>DRAA2019</v>
          </cell>
          <cell r="F1646">
            <v>3837</v>
          </cell>
          <cell r="G1646">
            <v>431</v>
          </cell>
          <cell r="H1646">
            <v>260</v>
          </cell>
        </row>
        <row r="1647">
          <cell r="A1647" t="str">
            <v>RIO VERDE DE MATO GROSSO - MS</v>
          </cell>
          <cell r="B1647" t="str">
            <v>MS</v>
          </cell>
          <cell r="C1647">
            <v>6</v>
          </cell>
          <cell r="D1647" t="str">
            <v>CO</v>
          </cell>
          <cell r="E1647" t="str">
            <v>DRAA2019</v>
          </cell>
          <cell r="F1647">
            <v>636</v>
          </cell>
          <cell r="G1647">
            <v>79</v>
          </cell>
          <cell r="H1647">
            <v>13</v>
          </cell>
        </row>
        <row r="1648">
          <cell r="A1648" t="str">
            <v>RIOZINHO - RS</v>
          </cell>
          <cell r="B1648" t="str">
            <v>RS</v>
          </cell>
          <cell r="C1648">
            <v>7</v>
          </cell>
          <cell r="D1648" t="str">
            <v>S</v>
          </cell>
          <cell r="E1648" t="str">
            <v>DRAA2019</v>
          </cell>
          <cell r="F1648">
            <v>137</v>
          </cell>
          <cell r="G1648">
            <v>29</v>
          </cell>
          <cell r="H1648">
            <v>11</v>
          </cell>
        </row>
        <row r="1649">
          <cell r="A1649" t="str">
            <v>ROCA SALES - RS</v>
          </cell>
          <cell r="B1649" t="str">
            <v>RS</v>
          </cell>
          <cell r="C1649">
            <v>7</v>
          </cell>
          <cell r="D1649" t="str">
            <v>S</v>
          </cell>
          <cell r="E1649" t="str">
            <v>DRAA2019</v>
          </cell>
          <cell r="F1649">
            <v>200</v>
          </cell>
          <cell r="G1649">
            <v>37</v>
          </cell>
          <cell r="H1649">
            <v>10</v>
          </cell>
        </row>
        <row r="1650">
          <cell r="A1650" t="str">
            <v>ROCHEDO - MS</v>
          </cell>
          <cell r="B1650" t="str">
            <v>MS</v>
          </cell>
          <cell r="C1650">
            <v>7</v>
          </cell>
          <cell r="D1650" t="str">
            <v>CO</v>
          </cell>
          <cell r="E1650" t="str">
            <v>DRAA2019</v>
          </cell>
          <cell r="F1650">
            <v>239</v>
          </cell>
          <cell r="G1650">
            <v>39</v>
          </cell>
          <cell r="H1650">
            <v>14</v>
          </cell>
        </row>
        <row r="1651">
          <cell r="A1651" t="str">
            <v>ROCHEDO DE MINAS - MG</v>
          </cell>
          <cell r="B1651" t="str">
            <v>MG</v>
          </cell>
          <cell r="C1651">
            <v>7</v>
          </cell>
          <cell r="D1651" t="str">
            <v>SE</v>
          </cell>
          <cell r="E1651" t="str">
            <v>DRAA2018</v>
          </cell>
          <cell r="F1651">
            <v>109</v>
          </cell>
          <cell r="G1651">
            <v>35</v>
          </cell>
          <cell r="H1651">
            <v>12</v>
          </cell>
        </row>
        <row r="1652">
          <cell r="A1652" t="str">
            <v>RODOLFO FERNANDES - RN</v>
          </cell>
          <cell r="B1652" t="str">
            <v>RN</v>
          </cell>
          <cell r="C1652">
            <v>7</v>
          </cell>
          <cell r="D1652" t="str">
            <v>NE</v>
          </cell>
          <cell r="E1652" t="str">
            <v>DIPR10/2018</v>
          </cell>
          <cell r="F1652">
            <v>174</v>
          </cell>
          <cell r="G1652">
            <v>47</v>
          </cell>
          <cell r="H1652">
            <v>1</v>
          </cell>
        </row>
        <row r="1653">
          <cell r="A1653" t="str">
            <v>ROLADOR - RS</v>
          </cell>
          <cell r="B1653" t="str">
            <v>RS</v>
          </cell>
          <cell r="C1653">
            <v>7</v>
          </cell>
          <cell r="D1653" t="str">
            <v>S</v>
          </cell>
          <cell r="E1653" t="str">
            <v>DRAA2019</v>
          </cell>
          <cell r="F1653">
            <v>137</v>
          </cell>
          <cell r="G1653">
            <v>9</v>
          </cell>
          <cell r="H1653">
            <v>2</v>
          </cell>
        </row>
        <row r="1654">
          <cell r="A1654" t="str">
            <v>ROLÂNDIA - PR</v>
          </cell>
          <cell r="B1654" t="str">
            <v>PR</v>
          </cell>
          <cell r="C1654">
            <v>5</v>
          </cell>
          <cell r="D1654" t="str">
            <v>S</v>
          </cell>
          <cell r="E1654" t="str">
            <v>DRAA2019</v>
          </cell>
          <cell r="F1654">
            <v>1506</v>
          </cell>
          <cell r="G1654">
            <v>207</v>
          </cell>
          <cell r="H1654">
            <v>25</v>
          </cell>
        </row>
        <row r="1655">
          <cell r="A1655" t="str">
            <v>ROLIM DE MOURA - RO</v>
          </cell>
          <cell r="B1655" t="str">
            <v>RO</v>
          </cell>
          <cell r="C1655">
            <v>5</v>
          </cell>
          <cell r="D1655" t="str">
            <v>N</v>
          </cell>
          <cell r="E1655" t="str">
            <v>DRAA2019</v>
          </cell>
          <cell r="F1655">
            <v>1264</v>
          </cell>
          <cell r="G1655">
            <v>146</v>
          </cell>
          <cell r="H1655">
            <v>62</v>
          </cell>
        </row>
        <row r="1656">
          <cell r="A1656" t="str">
            <v>RONCADOR - PR</v>
          </cell>
          <cell r="B1656" t="str">
            <v>PR</v>
          </cell>
          <cell r="C1656">
            <v>6</v>
          </cell>
          <cell r="D1656" t="str">
            <v>S</v>
          </cell>
          <cell r="E1656" t="str">
            <v>DRAA2019</v>
          </cell>
          <cell r="F1656">
            <v>427</v>
          </cell>
          <cell r="G1656">
            <v>101</v>
          </cell>
          <cell r="H1656">
            <v>16</v>
          </cell>
        </row>
        <row r="1657">
          <cell r="A1657" t="str">
            <v>RONDA ALTA - RS</v>
          </cell>
          <cell r="B1657" t="str">
            <v>RS</v>
          </cell>
          <cell r="C1657">
            <v>7</v>
          </cell>
          <cell r="D1657" t="str">
            <v>S</v>
          </cell>
          <cell r="E1657" t="str">
            <v>DRAA2019</v>
          </cell>
          <cell r="F1657">
            <v>229</v>
          </cell>
          <cell r="G1657">
            <v>38</v>
          </cell>
          <cell r="H1657">
            <v>15</v>
          </cell>
        </row>
        <row r="1658">
          <cell r="A1658" t="str">
            <v>RONDINHA - RS</v>
          </cell>
          <cell r="B1658" t="str">
            <v>RS</v>
          </cell>
          <cell r="C1658">
            <v>7</v>
          </cell>
          <cell r="D1658" t="str">
            <v>S</v>
          </cell>
          <cell r="E1658" t="str">
            <v>DIPR12/2018</v>
          </cell>
          <cell r="F1658">
            <v>106</v>
          </cell>
          <cell r="G1658">
            <v>27</v>
          </cell>
          <cell r="H1658">
            <v>2</v>
          </cell>
        </row>
        <row r="1659">
          <cell r="A1659" t="str">
            <v>RONDONÓPOLIS - MT</v>
          </cell>
          <cell r="B1659" t="str">
            <v>MT</v>
          </cell>
          <cell r="C1659">
            <v>4</v>
          </cell>
          <cell r="D1659" t="str">
            <v>CO</v>
          </cell>
          <cell r="E1659" t="str">
            <v>DRAA2018</v>
          </cell>
          <cell r="F1659">
            <v>2320</v>
          </cell>
          <cell r="G1659">
            <v>481</v>
          </cell>
          <cell r="H1659">
            <v>173</v>
          </cell>
        </row>
        <row r="1660">
          <cell r="A1660" t="str">
            <v>ROQUE GONZALES - RS</v>
          </cell>
          <cell r="B1660" t="str">
            <v>RS</v>
          </cell>
          <cell r="C1660">
            <v>7</v>
          </cell>
          <cell r="D1660" t="str">
            <v>S</v>
          </cell>
          <cell r="E1660" t="str">
            <v>DRAA2019</v>
          </cell>
          <cell r="F1660">
            <v>179</v>
          </cell>
          <cell r="G1660">
            <v>87</v>
          </cell>
          <cell r="H1660">
            <v>16</v>
          </cell>
        </row>
        <row r="1661">
          <cell r="A1661" t="str">
            <v>ROSÁRIO DA LIMEIRA - MG</v>
          </cell>
          <cell r="B1661" t="str">
            <v>MG</v>
          </cell>
          <cell r="C1661">
            <v>7</v>
          </cell>
          <cell r="D1661" t="str">
            <v>SE</v>
          </cell>
          <cell r="E1661" t="str">
            <v>DIPR12/2018</v>
          </cell>
          <cell r="F1661">
            <v>106</v>
          </cell>
          <cell r="G1661">
            <v>22</v>
          </cell>
          <cell r="H1661">
            <v>0</v>
          </cell>
        </row>
        <row r="1662">
          <cell r="A1662" t="str">
            <v>ROSÁRIO DO SUL - RS</v>
          </cell>
          <cell r="B1662" t="str">
            <v>RS</v>
          </cell>
          <cell r="C1662">
            <v>5</v>
          </cell>
          <cell r="D1662" t="str">
            <v>S</v>
          </cell>
          <cell r="E1662" t="str">
            <v>DIPR12/2018</v>
          </cell>
          <cell r="F1662">
            <v>780</v>
          </cell>
          <cell r="G1662">
            <v>395</v>
          </cell>
          <cell r="H1662">
            <v>85</v>
          </cell>
        </row>
        <row r="1663">
          <cell r="A1663" t="str">
            <v>ROSÁRIO OESTE - MT</v>
          </cell>
          <cell r="B1663" t="str">
            <v>MT</v>
          </cell>
          <cell r="C1663">
            <v>6</v>
          </cell>
          <cell r="D1663" t="str">
            <v>CO</v>
          </cell>
          <cell r="E1663" t="str">
            <v>DRAA2019</v>
          </cell>
          <cell r="F1663">
            <v>355</v>
          </cell>
          <cell r="G1663">
            <v>75</v>
          </cell>
          <cell r="H1663">
            <v>21</v>
          </cell>
        </row>
        <row r="1664">
          <cell r="A1664" t="str">
            <v>RUBIATABA - GO</v>
          </cell>
          <cell r="B1664" t="str">
            <v>GO</v>
          </cell>
          <cell r="C1664">
            <v>6</v>
          </cell>
          <cell r="D1664" t="str">
            <v>CO</v>
          </cell>
          <cell r="E1664" t="str">
            <v>DRAA2019</v>
          </cell>
          <cell r="F1664">
            <v>629</v>
          </cell>
          <cell r="G1664">
            <v>224</v>
          </cell>
          <cell r="H1664">
            <v>47</v>
          </cell>
        </row>
        <row r="1665">
          <cell r="A1665" t="str">
            <v>RUBINÉIA - SP</v>
          </cell>
          <cell r="B1665" t="str">
            <v>SP</v>
          </cell>
          <cell r="C1665">
            <v>7</v>
          </cell>
          <cell r="D1665" t="str">
            <v>SE</v>
          </cell>
          <cell r="E1665" t="str">
            <v>DRAA2019</v>
          </cell>
          <cell r="F1665">
            <v>238</v>
          </cell>
          <cell r="G1665">
            <v>54</v>
          </cell>
          <cell r="H1665">
            <v>17</v>
          </cell>
        </row>
        <row r="1666">
          <cell r="A1666" t="str">
            <v>RURÓPOLIS - PA</v>
          </cell>
          <cell r="B1666" t="str">
            <v>PA</v>
          </cell>
          <cell r="C1666">
            <v>8</v>
          </cell>
          <cell r="D1666" t="str">
            <v>N</v>
          </cell>
          <cell r="E1666" t="str">
            <v/>
          </cell>
          <cell r="F1666" t="str">
            <v/>
          </cell>
          <cell r="G1666" t="str">
            <v/>
          </cell>
          <cell r="H1666" t="str">
            <v/>
          </cell>
        </row>
        <row r="1667">
          <cell r="A1667" t="str">
            <v>RUSSAS - CE</v>
          </cell>
          <cell r="B1667" t="str">
            <v>CE</v>
          </cell>
          <cell r="C1667">
            <v>8</v>
          </cell>
          <cell r="D1667" t="str">
            <v>NE</v>
          </cell>
          <cell r="E1667" t="str">
            <v/>
          </cell>
          <cell r="F1667" t="str">
            <v/>
          </cell>
          <cell r="G1667" t="str">
            <v/>
          </cell>
          <cell r="H1667" t="str">
            <v/>
          </cell>
        </row>
        <row r="1668">
          <cell r="A1668" t="str">
            <v>SABARÁ - MG</v>
          </cell>
          <cell r="B1668" t="str">
            <v>MG</v>
          </cell>
          <cell r="C1668">
            <v>4</v>
          </cell>
          <cell r="D1668" t="str">
            <v>SE</v>
          </cell>
          <cell r="E1668" t="str">
            <v>DRAA2019</v>
          </cell>
          <cell r="F1668">
            <v>2367</v>
          </cell>
          <cell r="G1668">
            <v>461</v>
          </cell>
          <cell r="H1668">
            <v>103</v>
          </cell>
        </row>
        <row r="1669">
          <cell r="A1669" t="str">
            <v>SABINÓPOLIS - MG</v>
          </cell>
          <cell r="B1669" t="str">
            <v>MG</v>
          </cell>
          <cell r="C1669">
            <v>6</v>
          </cell>
          <cell r="D1669" t="str">
            <v>SE</v>
          </cell>
          <cell r="E1669" t="str">
            <v>DRAA2019</v>
          </cell>
          <cell r="F1669">
            <v>373</v>
          </cell>
          <cell r="G1669">
            <v>146</v>
          </cell>
          <cell r="H1669">
            <v>33</v>
          </cell>
        </row>
        <row r="1670">
          <cell r="A1670" t="str">
            <v>SAGRADA FAMÍLIA - RS</v>
          </cell>
          <cell r="B1670" t="str">
            <v>RS</v>
          </cell>
          <cell r="C1670">
            <v>7</v>
          </cell>
          <cell r="D1670" t="str">
            <v>S</v>
          </cell>
          <cell r="E1670" t="str">
            <v>DRAA2019</v>
          </cell>
          <cell r="F1670">
            <v>119</v>
          </cell>
          <cell r="G1670">
            <v>10</v>
          </cell>
          <cell r="H1670">
            <v>6</v>
          </cell>
        </row>
        <row r="1671">
          <cell r="A1671" t="str">
            <v>SALDANHA MARINHO - RS</v>
          </cell>
          <cell r="B1671" t="str">
            <v>RS</v>
          </cell>
          <cell r="C1671">
            <v>7</v>
          </cell>
          <cell r="D1671" t="str">
            <v>S</v>
          </cell>
          <cell r="E1671" t="str">
            <v>DRAA2019</v>
          </cell>
          <cell r="F1671">
            <v>115</v>
          </cell>
          <cell r="G1671">
            <v>54</v>
          </cell>
          <cell r="H1671">
            <v>10</v>
          </cell>
        </row>
        <row r="1672">
          <cell r="A1672" t="str">
            <v>SALES - SP</v>
          </cell>
          <cell r="B1672" t="str">
            <v>SP</v>
          </cell>
          <cell r="C1672">
            <v>7</v>
          </cell>
          <cell r="D1672" t="str">
            <v>SE</v>
          </cell>
          <cell r="E1672" t="str">
            <v>DRAA2019</v>
          </cell>
          <cell r="F1672">
            <v>305</v>
          </cell>
          <cell r="G1672">
            <v>75</v>
          </cell>
          <cell r="H1672">
            <v>21</v>
          </cell>
        </row>
        <row r="1673">
          <cell r="A1673" t="str">
            <v>SALES OLIVEIRA - SP</v>
          </cell>
          <cell r="B1673" t="str">
            <v>SP</v>
          </cell>
          <cell r="C1673">
            <v>7</v>
          </cell>
          <cell r="D1673" t="str">
            <v>SE</v>
          </cell>
          <cell r="E1673" t="str">
            <v>DRAA2019</v>
          </cell>
          <cell r="F1673">
            <v>335</v>
          </cell>
          <cell r="G1673">
            <v>97</v>
          </cell>
          <cell r="H1673">
            <v>13</v>
          </cell>
        </row>
        <row r="1674">
          <cell r="A1674" t="str">
            <v>SALETE - SC</v>
          </cell>
          <cell r="B1674" t="str">
            <v>SC</v>
          </cell>
          <cell r="C1674">
            <v>7</v>
          </cell>
          <cell r="D1674" t="str">
            <v>S</v>
          </cell>
          <cell r="E1674" t="str">
            <v>DRAA2019</v>
          </cell>
          <cell r="F1674">
            <v>135</v>
          </cell>
          <cell r="G1674">
            <v>41</v>
          </cell>
          <cell r="H1674">
            <v>11</v>
          </cell>
        </row>
        <row r="1675">
          <cell r="A1675" t="str">
            <v>SALGADINHO - PE</v>
          </cell>
          <cell r="B1675" t="str">
            <v>PE</v>
          </cell>
          <cell r="C1675">
            <v>7</v>
          </cell>
          <cell r="D1675" t="str">
            <v>NE</v>
          </cell>
          <cell r="E1675" t="str">
            <v>DIPR12/2018</v>
          </cell>
          <cell r="F1675">
            <v>178</v>
          </cell>
          <cell r="G1675">
            <v>66</v>
          </cell>
          <cell r="H1675">
            <v>13</v>
          </cell>
        </row>
        <row r="1676">
          <cell r="A1676" t="str">
            <v>SALGUEIRO - PE</v>
          </cell>
          <cell r="B1676" t="str">
            <v>PE</v>
          </cell>
          <cell r="C1676">
            <v>5</v>
          </cell>
          <cell r="D1676" t="str">
            <v>NE</v>
          </cell>
          <cell r="E1676" t="str">
            <v>DRAA2019</v>
          </cell>
          <cell r="F1676">
            <v>1190</v>
          </cell>
          <cell r="G1676">
            <v>383</v>
          </cell>
          <cell r="H1676">
            <v>80</v>
          </cell>
        </row>
        <row r="1677">
          <cell r="A1677" t="str">
            <v>SALOÁ - PE</v>
          </cell>
          <cell r="B1677" t="str">
            <v>PE</v>
          </cell>
          <cell r="C1677">
            <v>7</v>
          </cell>
          <cell r="D1677" t="str">
            <v>NE</v>
          </cell>
          <cell r="E1677" t="str">
            <v>DRAA2019</v>
          </cell>
          <cell r="F1677">
            <v>318</v>
          </cell>
          <cell r="G1677">
            <v>166</v>
          </cell>
          <cell r="H1677">
            <v>18</v>
          </cell>
        </row>
        <row r="1678">
          <cell r="A1678" t="str">
            <v>SALTO DE PIRAPORA - SP</v>
          </cell>
          <cell r="B1678" t="str">
            <v>SP</v>
          </cell>
          <cell r="C1678">
            <v>5</v>
          </cell>
          <cell r="D1678" t="str">
            <v>SE</v>
          </cell>
          <cell r="E1678" t="str">
            <v>DRAA2019</v>
          </cell>
          <cell r="F1678">
            <v>1034</v>
          </cell>
          <cell r="G1678">
            <v>274</v>
          </cell>
          <cell r="H1678">
            <v>77</v>
          </cell>
        </row>
        <row r="1679">
          <cell r="A1679" t="str">
            <v>SALTO DO JACUÍ - RS</v>
          </cell>
          <cell r="B1679" t="str">
            <v>RS</v>
          </cell>
          <cell r="C1679">
            <v>7</v>
          </cell>
          <cell r="D1679" t="str">
            <v>S</v>
          </cell>
          <cell r="E1679" t="str">
            <v>DRAA2019</v>
          </cell>
          <cell r="F1679">
            <v>339</v>
          </cell>
          <cell r="G1679">
            <v>115</v>
          </cell>
          <cell r="H1679">
            <v>35</v>
          </cell>
        </row>
        <row r="1680">
          <cell r="A1680" t="str">
            <v>SALTO VELOSO - SC</v>
          </cell>
          <cell r="B1680" t="str">
            <v>SC</v>
          </cell>
          <cell r="C1680">
            <v>7</v>
          </cell>
          <cell r="D1680" t="str">
            <v>S</v>
          </cell>
          <cell r="E1680" t="str">
            <v>DRAA2019</v>
          </cell>
          <cell r="F1680">
            <v>152</v>
          </cell>
          <cell r="G1680">
            <v>44</v>
          </cell>
          <cell r="H1680">
            <v>5</v>
          </cell>
        </row>
        <row r="1681">
          <cell r="A1681" t="str">
            <v>SALVADOR - BA</v>
          </cell>
          <cell r="B1681" t="str">
            <v>BA</v>
          </cell>
          <cell r="C1681">
            <v>2</v>
          </cell>
          <cell r="D1681" t="str">
            <v>NE</v>
          </cell>
          <cell r="E1681" t="str">
            <v>DRAA2019</v>
          </cell>
          <cell r="F1681">
            <v>21674</v>
          </cell>
          <cell r="G1681">
            <v>7318</v>
          </cell>
          <cell r="H1681">
            <v>3444</v>
          </cell>
        </row>
        <row r="1682">
          <cell r="A1682" t="str">
            <v>SALVADOR DAS MISSÕES - RS</v>
          </cell>
          <cell r="B1682" t="str">
            <v>RS</v>
          </cell>
          <cell r="C1682">
            <v>7</v>
          </cell>
          <cell r="D1682" t="str">
            <v>S</v>
          </cell>
          <cell r="E1682" t="str">
            <v>DRAA2019</v>
          </cell>
          <cell r="F1682">
            <v>126</v>
          </cell>
          <cell r="G1682">
            <v>24</v>
          </cell>
          <cell r="H1682">
            <v>8</v>
          </cell>
        </row>
        <row r="1683">
          <cell r="A1683" t="str">
            <v>SALVADOR DO SUL - RS</v>
          </cell>
          <cell r="B1683" t="str">
            <v>RS</v>
          </cell>
          <cell r="C1683">
            <v>7</v>
          </cell>
          <cell r="D1683" t="str">
            <v>S</v>
          </cell>
          <cell r="E1683" t="str">
            <v>DRAA2019</v>
          </cell>
          <cell r="F1683">
            <v>259</v>
          </cell>
          <cell r="G1683">
            <v>51</v>
          </cell>
          <cell r="H1683">
            <v>29</v>
          </cell>
        </row>
        <row r="1684">
          <cell r="A1684" t="str">
            <v>SALVATERRA - PA</v>
          </cell>
          <cell r="B1684" t="str">
            <v>PA</v>
          </cell>
          <cell r="C1684">
            <v>8</v>
          </cell>
          <cell r="D1684" t="str">
            <v>N</v>
          </cell>
          <cell r="E1684" t="str">
            <v/>
          </cell>
          <cell r="F1684" t="str">
            <v/>
          </cell>
          <cell r="G1684" t="str">
            <v/>
          </cell>
          <cell r="H1684" t="str">
            <v/>
          </cell>
        </row>
        <row r="1685">
          <cell r="A1685" t="str">
            <v>SANANDUVA - RS</v>
          </cell>
          <cell r="B1685" t="str">
            <v>RS</v>
          </cell>
          <cell r="C1685">
            <v>6</v>
          </cell>
          <cell r="D1685" t="str">
            <v>S</v>
          </cell>
          <cell r="E1685" t="str">
            <v>DRAA2019</v>
          </cell>
          <cell r="F1685">
            <v>406</v>
          </cell>
          <cell r="G1685">
            <v>110</v>
          </cell>
          <cell r="H1685">
            <v>10</v>
          </cell>
        </row>
        <row r="1686">
          <cell r="A1686" t="str">
            <v>SANCLERLÂNDIA - GO</v>
          </cell>
          <cell r="B1686" t="str">
            <v>GO</v>
          </cell>
          <cell r="C1686">
            <v>7</v>
          </cell>
          <cell r="D1686" t="str">
            <v>CO</v>
          </cell>
          <cell r="E1686" t="str">
            <v>DIPR12/2018</v>
          </cell>
          <cell r="F1686">
            <v>236</v>
          </cell>
          <cell r="G1686">
            <v>0</v>
          </cell>
          <cell r="H1686">
            <v>0</v>
          </cell>
        </row>
        <row r="1687">
          <cell r="A1687" t="str">
            <v>SANTA ALBERTINA - SP</v>
          </cell>
          <cell r="B1687" t="str">
            <v>SP</v>
          </cell>
          <cell r="C1687">
            <v>7</v>
          </cell>
          <cell r="D1687" t="str">
            <v>SE</v>
          </cell>
          <cell r="E1687" t="str">
            <v>DRAA2019</v>
          </cell>
          <cell r="F1687">
            <v>296</v>
          </cell>
          <cell r="G1687">
            <v>61</v>
          </cell>
          <cell r="H1687">
            <v>24</v>
          </cell>
        </row>
        <row r="1688">
          <cell r="A1688" t="str">
            <v>SANTA BÁRBARA DE GOIÁS - GO</v>
          </cell>
          <cell r="B1688" t="str">
            <v>GO</v>
          </cell>
          <cell r="C1688">
            <v>8</v>
          </cell>
          <cell r="D1688" t="str">
            <v>CO</v>
          </cell>
          <cell r="E1688" t="str">
            <v/>
          </cell>
          <cell r="F1688" t="str">
            <v/>
          </cell>
          <cell r="G1688" t="str">
            <v/>
          </cell>
          <cell r="H1688" t="str">
            <v/>
          </cell>
        </row>
        <row r="1689">
          <cell r="A1689" t="str">
            <v>SANTA BÁRBARA DO SUL - RS</v>
          </cell>
          <cell r="B1689" t="str">
            <v>RS</v>
          </cell>
          <cell r="C1689">
            <v>7</v>
          </cell>
          <cell r="D1689" t="str">
            <v>S</v>
          </cell>
          <cell r="E1689" t="str">
            <v>DRAA2019</v>
          </cell>
          <cell r="F1689">
            <v>364</v>
          </cell>
          <cell r="G1689">
            <v>116</v>
          </cell>
          <cell r="H1689">
            <v>31</v>
          </cell>
        </row>
        <row r="1690">
          <cell r="A1690" t="str">
            <v>SANTA CRUZ - PB</v>
          </cell>
          <cell r="B1690" t="str">
            <v>PB</v>
          </cell>
          <cell r="C1690">
            <v>7</v>
          </cell>
          <cell r="D1690" t="str">
            <v>NE</v>
          </cell>
          <cell r="E1690" t="str">
            <v>DRAA2019</v>
          </cell>
          <cell r="F1690">
            <v>226</v>
          </cell>
          <cell r="G1690">
            <v>109</v>
          </cell>
          <cell r="H1690">
            <v>32</v>
          </cell>
        </row>
        <row r="1691">
          <cell r="A1691" t="str">
            <v>SANTA CRUZ - PE</v>
          </cell>
          <cell r="B1691" t="str">
            <v>PE</v>
          </cell>
          <cell r="C1691">
            <v>6</v>
          </cell>
          <cell r="D1691" t="str">
            <v>NE</v>
          </cell>
          <cell r="E1691" t="str">
            <v>DRAA2019</v>
          </cell>
          <cell r="F1691">
            <v>457</v>
          </cell>
          <cell r="G1691">
            <v>61</v>
          </cell>
          <cell r="H1691">
            <v>22</v>
          </cell>
        </row>
        <row r="1692">
          <cell r="A1692" t="str">
            <v>SANTA CRUZ DA BAIXA VERDE - PE</v>
          </cell>
          <cell r="B1692" t="str">
            <v>PE</v>
          </cell>
          <cell r="C1692">
            <v>7</v>
          </cell>
          <cell r="D1692" t="str">
            <v>NE</v>
          </cell>
          <cell r="E1692" t="str">
            <v>DRAA2019</v>
          </cell>
          <cell r="F1692">
            <v>322</v>
          </cell>
          <cell r="G1692">
            <v>110</v>
          </cell>
          <cell r="H1692">
            <v>17</v>
          </cell>
        </row>
        <row r="1693">
          <cell r="A1693" t="str">
            <v>SANTA CRUZ DE GOIÁS - GO</v>
          </cell>
          <cell r="B1693" t="str">
            <v>GO</v>
          </cell>
          <cell r="C1693">
            <v>8</v>
          </cell>
          <cell r="D1693" t="str">
            <v>CO</v>
          </cell>
          <cell r="E1693" t="str">
            <v>DIPR12/2018</v>
          </cell>
          <cell r="F1693">
            <v>143</v>
          </cell>
          <cell r="G1693">
            <v>0</v>
          </cell>
          <cell r="H1693">
            <v>0</v>
          </cell>
        </row>
        <row r="1694">
          <cell r="A1694" t="str">
            <v>SANTA CRUZ DO ARARI - PA</v>
          </cell>
          <cell r="B1694" t="str">
            <v>PA</v>
          </cell>
          <cell r="C1694">
            <v>8</v>
          </cell>
          <cell r="D1694" t="str">
            <v>N</v>
          </cell>
          <cell r="E1694" t="str">
            <v/>
          </cell>
          <cell r="F1694" t="str">
            <v/>
          </cell>
          <cell r="G1694" t="str">
            <v/>
          </cell>
          <cell r="H1694" t="str">
            <v/>
          </cell>
        </row>
        <row r="1695">
          <cell r="A1695" t="str">
            <v>SANTA CRUZ DO CAPIBARIBE - PE</v>
          </cell>
          <cell r="B1695" t="str">
            <v>PE</v>
          </cell>
          <cell r="C1695">
            <v>5</v>
          </cell>
          <cell r="D1695" t="str">
            <v>NE</v>
          </cell>
          <cell r="E1695" t="str">
            <v>DRAA2019</v>
          </cell>
          <cell r="F1695">
            <v>1342</v>
          </cell>
          <cell r="G1695">
            <v>72</v>
          </cell>
          <cell r="H1695">
            <v>6</v>
          </cell>
        </row>
        <row r="1696">
          <cell r="A1696" t="str">
            <v>SANTA FÉ - PR</v>
          </cell>
          <cell r="B1696" t="str">
            <v>PR</v>
          </cell>
          <cell r="C1696">
            <v>7</v>
          </cell>
          <cell r="D1696" t="str">
            <v>S</v>
          </cell>
          <cell r="E1696" t="str">
            <v>DIPR12/2018</v>
          </cell>
          <cell r="F1696">
            <v>301</v>
          </cell>
          <cell r="G1696">
            <v>105</v>
          </cell>
          <cell r="H1696">
            <v>19</v>
          </cell>
        </row>
        <row r="1697">
          <cell r="A1697" t="str">
            <v>SANTA FÉ DE GOIÁS - GO</v>
          </cell>
          <cell r="B1697" t="str">
            <v>GO</v>
          </cell>
          <cell r="C1697">
            <v>7</v>
          </cell>
          <cell r="D1697" t="str">
            <v>CO</v>
          </cell>
          <cell r="E1697" t="str">
            <v>DIPR12/2018</v>
          </cell>
          <cell r="F1697">
            <v>179</v>
          </cell>
          <cell r="G1697">
            <v>0</v>
          </cell>
          <cell r="H1697">
            <v>0</v>
          </cell>
        </row>
        <row r="1698">
          <cell r="A1698" t="str">
            <v>SANTA FÉ DO SUL - SP</v>
          </cell>
          <cell r="B1698" t="str">
            <v>SP</v>
          </cell>
          <cell r="C1698">
            <v>5</v>
          </cell>
          <cell r="D1698" t="str">
            <v>SE</v>
          </cell>
          <cell r="E1698" t="str">
            <v>DRAA2019</v>
          </cell>
          <cell r="F1698">
            <v>1639</v>
          </cell>
          <cell r="G1698">
            <v>286</v>
          </cell>
          <cell r="H1698">
            <v>99</v>
          </cell>
        </row>
        <row r="1699">
          <cell r="A1699" t="str">
            <v>SANTA FILOMENA - PE</v>
          </cell>
          <cell r="B1699" t="str">
            <v>PE</v>
          </cell>
          <cell r="C1699">
            <v>7</v>
          </cell>
          <cell r="D1699" t="str">
            <v>NE</v>
          </cell>
          <cell r="E1699" t="str">
            <v>DRAA2019</v>
          </cell>
          <cell r="F1699">
            <v>235</v>
          </cell>
          <cell r="G1699">
            <v>48</v>
          </cell>
          <cell r="H1699">
            <v>7</v>
          </cell>
        </row>
        <row r="1700">
          <cell r="A1700" t="str">
            <v>SANTA HELENA - PB</v>
          </cell>
          <cell r="B1700" t="str">
            <v>PB</v>
          </cell>
          <cell r="C1700">
            <v>7</v>
          </cell>
          <cell r="D1700" t="str">
            <v>NE</v>
          </cell>
          <cell r="E1700" t="str">
            <v>DRAA2016</v>
          </cell>
          <cell r="F1700">
            <v>213</v>
          </cell>
          <cell r="G1700">
            <v>57</v>
          </cell>
          <cell r="H1700">
            <v>7</v>
          </cell>
        </row>
        <row r="1701">
          <cell r="A1701" t="str">
            <v>SANTA HELENA DE GOIÁS - GO</v>
          </cell>
          <cell r="B1701" t="str">
            <v>GO</v>
          </cell>
          <cell r="C1701">
            <v>6</v>
          </cell>
          <cell r="D1701" t="str">
            <v>CO</v>
          </cell>
          <cell r="E1701" t="str">
            <v>DRAA2019</v>
          </cell>
          <cell r="F1701">
            <v>848</v>
          </cell>
          <cell r="G1701">
            <v>169</v>
          </cell>
          <cell r="H1701">
            <v>12</v>
          </cell>
        </row>
        <row r="1702">
          <cell r="A1702" t="str">
            <v>SANTA ISABEL - GO</v>
          </cell>
          <cell r="B1702" t="str">
            <v>GO</v>
          </cell>
          <cell r="C1702">
            <v>7</v>
          </cell>
          <cell r="D1702" t="str">
            <v>CO</v>
          </cell>
          <cell r="E1702" t="str">
            <v>DRAA2019</v>
          </cell>
          <cell r="F1702">
            <v>181</v>
          </cell>
          <cell r="G1702">
            <v>65</v>
          </cell>
          <cell r="H1702">
            <v>11</v>
          </cell>
        </row>
        <row r="1703">
          <cell r="A1703" t="str">
            <v>SANTA IZABEL DO OESTE - PR</v>
          </cell>
          <cell r="B1703" t="str">
            <v>PR</v>
          </cell>
          <cell r="C1703">
            <v>7</v>
          </cell>
          <cell r="D1703" t="str">
            <v>S</v>
          </cell>
          <cell r="E1703" t="str">
            <v>DIPR12/2018</v>
          </cell>
          <cell r="F1703">
            <v>389</v>
          </cell>
          <cell r="G1703">
            <v>26</v>
          </cell>
          <cell r="H1703">
            <v>0</v>
          </cell>
        </row>
        <row r="1704">
          <cell r="A1704" t="str">
            <v>SANTA JULIANA - MG</v>
          </cell>
          <cell r="B1704" t="str">
            <v>MG</v>
          </cell>
          <cell r="C1704">
            <v>7</v>
          </cell>
          <cell r="D1704" t="str">
            <v>SE</v>
          </cell>
          <cell r="E1704" t="str">
            <v>DRAA2019</v>
          </cell>
          <cell r="F1704">
            <v>339</v>
          </cell>
          <cell r="G1704">
            <v>73</v>
          </cell>
          <cell r="H1704">
            <v>22</v>
          </cell>
        </row>
        <row r="1705">
          <cell r="A1705" t="str">
            <v>SANTA LEOPOLDINA - ES</v>
          </cell>
          <cell r="B1705" t="str">
            <v>ES</v>
          </cell>
          <cell r="C1705">
            <v>7</v>
          </cell>
          <cell r="D1705" t="str">
            <v>SE</v>
          </cell>
          <cell r="E1705" t="str">
            <v>DRAA2019</v>
          </cell>
          <cell r="F1705">
            <v>382</v>
          </cell>
          <cell r="G1705">
            <v>83</v>
          </cell>
          <cell r="H1705">
            <v>0</v>
          </cell>
        </row>
        <row r="1706">
          <cell r="A1706" t="str">
            <v>SANTA LUZIA - MA</v>
          </cell>
          <cell r="B1706" t="str">
            <v>MA</v>
          </cell>
          <cell r="C1706">
            <v>4</v>
          </cell>
          <cell r="D1706" t="str">
            <v>NE</v>
          </cell>
          <cell r="E1706" t="str">
            <v>DRAA2015</v>
          </cell>
          <cell r="F1706">
            <v>2546</v>
          </cell>
          <cell r="G1706">
            <v>22</v>
          </cell>
          <cell r="H1706">
            <v>33</v>
          </cell>
        </row>
        <row r="1707">
          <cell r="A1707" t="str">
            <v>SANTA LUZIA - MG</v>
          </cell>
          <cell r="B1707" t="str">
            <v>MG</v>
          </cell>
          <cell r="C1707">
            <v>4</v>
          </cell>
          <cell r="D1707" t="str">
            <v>SE</v>
          </cell>
          <cell r="E1707" t="str">
            <v>DIPR12/2018</v>
          </cell>
          <cell r="F1707">
            <v>902</v>
          </cell>
          <cell r="G1707">
            <v>355</v>
          </cell>
          <cell r="H1707">
            <v>53</v>
          </cell>
        </row>
        <row r="1708">
          <cell r="A1708" t="str">
            <v>SANTA LUZIA - PB</v>
          </cell>
          <cell r="B1708" t="str">
            <v>PB</v>
          </cell>
          <cell r="C1708">
            <v>8</v>
          </cell>
          <cell r="D1708" t="str">
            <v>NE</v>
          </cell>
          <cell r="E1708" t="str">
            <v/>
          </cell>
          <cell r="F1708" t="str">
            <v/>
          </cell>
          <cell r="G1708" t="str">
            <v/>
          </cell>
          <cell r="H1708" t="str">
            <v/>
          </cell>
        </row>
        <row r="1709">
          <cell r="A1709" t="str">
            <v>SANTA LUZIA DO NORTE - AL</v>
          </cell>
          <cell r="B1709" t="str">
            <v>AL</v>
          </cell>
          <cell r="C1709">
            <v>7</v>
          </cell>
          <cell r="D1709" t="str">
            <v>NE</v>
          </cell>
          <cell r="E1709" t="str">
            <v>DIPR12/2018</v>
          </cell>
          <cell r="F1709">
            <v>277</v>
          </cell>
          <cell r="G1709">
            <v>0</v>
          </cell>
          <cell r="H1709">
            <v>0</v>
          </cell>
        </row>
        <row r="1710">
          <cell r="A1710" t="str">
            <v>SANTA LUZIA DO PARUÁ - MA</v>
          </cell>
          <cell r="B1710" t="str">
            <v>MA</v>
          </cell>
          <cell r="C1710">
            <v>8</v>
          </cell>
          <cell r="D1710" t="str">
            <v>NE</v>
          </cell>
          <cell r="E1710" t="str">
            <v>DRAA2017</v>
          </cell>
          <cell r="F1710">
            <v>880</v>
          </cell>
          <cell r="G1710">
            <v>51</v>
          </cell>
          <cell r="H1710">
            <v>13</v>
          </cell>
        </row>
        <row r="1711">
          <cell r="A1711" t="str">
            <v>SANTA MARIA - RS</v>
          </cell>
          <cell r="B1711" t="str">
            <v>RS</v>
          </cell>
          <cell r="C1711">
            <v>4</v>
          </cell>
          <cell r="D1711" t="str">
            <v>S</v>
          </cell>
          <cell r="E1711" t="str">
            <v>DRAA2019</v>
          </cell>
          <cell r="F1711">
            <v>3246</v>
          </cell>
          <cell r="G1711">
            <v>1612</v>
          </cell>
          <cell r="H1711">
            <v>397</v>
          </cell>
        </row>
        <row r="1712">
          <cell r="A1712" t="str">
            <v>SANTA MARIA DA BOA VISTA - PE</v>
          </cell>
          <cell r="B1712" t="str">
            <v>PE</v>
          </cell>
          <cell r="C1712">
            <v>5</v>
          </cell>
          <cell r="D1712" t="str">
            <v>NE</v>
          </cell>
          <cell r="E1712" t="str">
            <v>DRAA2019</v>
          </cell>
          <cell r="F1712">
            <v>1137</v>
          </cell>
          <cell r="G1712">
            <v>251</v>
          </cell>
          <cell r="H1712">
            <v>64</v>
          </cell>
        </row>
        <row r="1713">
          <cell r="A1713" t="str">
            <v>SANTA MARIA DA VITÓRIA - BA</v>
          </cell>
          <cell r="B1713" t="str">
            <v>BA</v>
          </cell>
          <cell r="C1713">
            <v>5</v>
          </cell>
          <cell r="D1713" t="str">
            <v>NE</v>
          </cell>
          <cell r="E1713" t="str">
            <v>DRAA2019</v>
          </cell>
          <cell r="F1713">
            <v>1281</v>
          </cell>
          <cell r="G1713">
            <v>206</v>
          </cell>
          <cell r="H1713">
            <v>44</v>
          </cell>
        </row>
        <row r="1714">
          <cell r="A1714" t="str">
            <v>SANTA MARIA DE JETIBÁ - ES</v>
          </cell>
          <cell r="B1714" t="str">
            <v>ES</v>
          </cell>
          <cell r="C1714">
            <v>5</v>
          </cell>
          <cell r="D1714" t="str">
            <v>SE</v>
          </cell>
          <cell r="E1714" t="str">
            <v>DRAA2019</v>
          </cell>
          <cell r="F1714">
            <v>1068</v>
          </cell>
          <cell r="G1714">
            <v>141</v>
          </cell>
          <cell r="H1714">
            <v>35</v>
          </cell>
        </row>
        <row r="1715">
          <cell r="A1715" t="str">
            <v>SANTA MARIA DO HERVAL - RS</v>
          </cell>
          <cell r="B1715" t="str">
            <v>RS</v>
          </cell>
          <cell r="C1715">
            <v>7</v>
          </cell>
          <cell r="D1715" t="str">
            <v>S</v>
          </cell>
          <cell r="E1715" t="str">
            <v>DIPR12/2018</v>
          </cell>
          <cell r="F1715">
            <v>179</v>
          </cell>
          <cell r="G1715">
            <v>0</v>
          </cell>
          <cell r="H1715">
            <v>11</v>
          </cell>
        </row>
        <row r="1716">
          <cell r="A1716" t="str">
            <v>SANTA MÔNICA - PR</v>
          </cell>
          <cell r="B1716" t="str">
            <v>PR</v>
          </cell>
          <cell r="C1716">
            <v>7</v>
          </cell>
          <cell r="D1716" t="str">
            <v>S</v>
          </cell>
          <cell r="E1716" t="str">
            <v>DRAA2019</v>
          </cell>
          <cell r="F1716">
            <v>221</v>
          </cell>
          <cell r="G1716">
            <v>14</v>
          </cell>
          <cell r="H1716">
            <v>0</v>
          </cell>
        </row>
        <row r="1717">
          <cell r="A1717" t="str">
            <v>SANTA QUITÉRIA - CE</v>
          </cell>
          <cell r="B1717" t="str">
            <v>CE</v>
          </cell>
          <cell r="C1717">
            <v>8</v>
          </cell>
          <cell r="D1717" t="str">
            <v>NE</v>
          </cell>
          <cell r="E1717" t="str">
            <v/>
          </cell>
          <cell r="F1717" t="str">
            <v/>
          </cell>
          <cell r="G1717" t="str">
            <v/>
          </cell>
          <cell r="H1717" t="str">
            <v/>
          </cell>
        </row>
        <row r="1718">
          <cell r="A1718" t="str">
            <v>SANTA RITA - PB</v>
          </cell>
          <cell r="B1718" t="str">
            <v>PB</v>
          </cell>
          <cell r="C1718">
            <v>4</v>
          </cell>
          <cell r="D1718" t="str">
            <v>NE</v>
          </cell>
          <cell r="E1718" t="str">
            <v>DRAA2018</v>
          </cell>
          <cell r="F1718">
            <v>3090</v>
          </cell>
          <cell r="G1718">
            <v>0</v>
          </cell>
          <cell r="H1718">
            <v>0</v>
          </cell>
        </row>
        <row r="1719">
          <cell r="A1719" t="str">
            <v>SANTA RITA DO PASSA QUATRO - SP</v>
          </cell>
          <cell r="B1719" t="str">
            <v>SP</v>
          </cell>
          <cell r="C1719">
            <v>6</v>
          </cell>
          <cell r="D1719" t="str">
            <v>SE</v>
          </cell>
          <cell r="E1719" t="str">
            <v>DRAA2019</v>
          </cell>
          <cell r="F1719">
            <v>694</v>
          </cell>
          <cell r="G1719">
            <v>172</v>
          </cell>
          <cell r="H1719">
            <v>41</v>
          </cell>
        </row>
        <row r="1720">
          <cell r="A1720" t="str">
            <v>SANTA RITA DO TOCANTINS - TO</v>
          </cell>
          <cell r="B1720" t="str">
            <v>TO</v>
          </cell>
          <cell r="C1720">
            <v>8</v>
          </cell>
          <cell r="D1720" t="str">
            <v>N</v>
          </cell>
          <cell r="E1720" t="str">
            <v>DRAA2019</v>
          </cell>
          <cell r="F1720">
            <v>136</v>
          </cell>
          <cell r="G1720">
            <v>0</v>
          </cell>
          <cell r="H1720">
            <v>0</v>
          </cell>
        </row>
        <row r="1721">
          <cell r="A1721" t="str">
            <v>SANTA RITA DO TRIVELATO - MT</v>
          </cell>
          <cell r="B1721" t="str">
            <v>MT</v>
          </cell>
          <cell r="C1721">
            <v>7</v>
          </cell>
          <cell r="D1721" t="str">
            <v>CO</v>
          </cell>
          <cell r="E1721" t="str">
            <v>DRAA2019</v>
          </cell>
          <cell r="F1721">
            <v>109</v>
          </cell>
          <cell r="G1721">
            <v>9</v>
          </cell>
          <cell r="H1721">
            <v>5</v>
          </cell>
        </row>
        <row r="1722">
          <cell r="A1722" t="str">
            <v>SANTA RITA D'OESTE - SP</v>
          </cell>
          <cell r="B1722" t="str">
            <v>SP</v>
          </cell>
          <cell r="C1722">
            <v>7</v>
          </cell>
          <cell r="D1722" t="str">
            <v>SE</v>
          </cell>
          <cell r="E1722" t="str">
            <v>DRAA2019</v>
          </cell>
          <cell r="F1722">
            <v>195</v>
          </cell>
          <cell r="G1722">
            <v>41</v>
          </cell>
          <cell r="H1722">
            <v>17</v>
          </cell>
        </row>
        <row r="1723">
          <cell r="A1723" t="str">
            <v>SANTA ROSA - RS</v>
          </cell>
          <cell r="B1723" t="str">
            <v>RS</v>
          </cell>
          <cell r="C1723">
            <v>4</v>
          </cell>
          <cell r="D1723" t="str">
            <v>S</v>
          </cell>
          <cell r="E1723" t="str">
            <v>DIPR12/2018</v>
          </cell>
          <cell r="F1723">
            <v>1714</v>
          </cell>
          <cell r="G1723">
            <v>465</v>
          </cell>
          <cell r="H1723">
            <v>133</v>
          </cell>
        </row>
        <row r="1724">
          <cell r="A1724" t="str">
            <v>SANTA ROSA DE GOIÁS - GO</v>
          </cell>
          <cell r="B1724" t="str">
            <v>GO</v>
          </cell>
          <cell r="C1724">
            <v>7</v>
          </cell>
          <cell r="D1724" t="str">
            <v>CO</v>
          </cell>
          <cell r="E1724" t="str">
            <v>DIPR12/2018</v>
          </cell>
          <cell r="F1724">
            <v>127</v>
          </cell>
          <cell r="G1724">
            <v>55</v>
          </cell>
          <cell r="H1724">
            <v>16</v>
          </cell>
        </row>
        <row r="1725">
          <cell r="A1725" t="str">
            <v>SANTA SALETE - SP</v>
          </cell>
          <cell r="B1725" t="str">
            <v>SP</v>
          </cell>
          <cell r="C1725">
            <v>7</v>
          </cell>
          <cell r="D1725" t="str">
            <v>SE</v>
          </cell>
          <cell r="E1725" t="str">
            <v>DIPR12/2018</v>
          </cell>
          <cell r="F1725">
            <v>126</v>
          </cell>
          <cell r="G1725">
            <v>24</v>
          </cell>
          <cell r="H1725">
            <v>7</v>
          </cell>
        </row>
        <row r="1726">
          <cell r="A1726" t="str">
            <v>SANTA TEREZINHA - MT</v>
          </cell>
          <cell r="B1726" t="str">
            <v>MT</v>
          </cell>
          <cell r="C1726">
            <v>7</v>
          </cell>
          <cell r="D1726" t="str">
            <v>CO</v>
          </cell>
          <cell r="E1726" t="str">
            <v>DRAA2019</v>
          </cell>
          <cell r="F1726">
            <v>292</v>
          </cell>
          <cell r="G1726">
            <v>26</v>
          </cell>
          <cell r="H1726">
            <v>9</v>
          </cell>
        </row>
        <row r="1727">
          <cell r="A1727" t="str">
            <v>SANTA TEREZINHA - PE</v>
          </cell>
          <cell r="B1727" t="str">
            <v>PE</v>
          </cell>
          <cell r="C1727">
            <v>6</v>
          </cell>
          <cell r="D1727" t="str">
            <v>NE</v>
          </cell>
          <cell r="E1727" t="str">
            <v>DIPR12/2018</v>
          </cell>
          <cell r="F1727">
            <v>430</v>
          </cell>
          <cell r="G1727">
            <v>174</v>
          </cell>
          <cell r="H1727">
            <v>0</v>
          </cell>
        </row>
        <row r="1728">
          <cell r="A1728" t="str">
            <v>SANTA TEREZINHA DE GOIÁS - GO</v>
          </cell>
          <cell r="B1728" t="str">
            <v>GO</v>
          </cell>
          <cell r="C1728">
            <v>7</v>
          </cell>
          <cell r="D1728" t="str">
            <v>CO</v>
          </cell>
          <cell r="E1728" t="str">
            <v>DRAA2019</v>
          </cell>
          <cell r="F1728">
            <v>327</v>
          </cell>
          <cell r="G1728">
            <v>117</v>
          </cell>
          <cell r="H1728">
            <v>24</v>
          </cell>
        </row>
        <row r="1729">
          <cell r="A1729" t="str">
            <v>SANTA VITÓRIA - MG</v>
          </cell>
          <cell r="B1729" t="str">
            <v>MG</v>
          </cell>
          <cell r="C1729">
            <v>6</v>
          </cell>
          <cell r="D1729" t="str">
            <v>SE</v>
          </cell>
          <cell r="E1729" t="str">
            <v>DRAA2019</v>
          </cell>
          <cell r="F1729">
            <v>512</v>
          </cell>
          <cell r="G1729">
            <v>265</v>
          </cell>
          <cell r="H1729">
            <v>69</v>
          </cell>
        </row>
        <row r="1730">
          <cell r="A1730" t="str">
            <v>SANTA VITÓRIA DO PALMAR - RS</v>
          </cell>
          <cell r="B1730" t="str">
            <v>RS</v>
          </cell>
          <cell r="C1730">
            <v>5</v>
          </cell>
          <cell r="D1730" t="str">
            <v>S</v>
          </cell>
          <cell r="E1730" t="str">
            <v>DIPR12/2018</v>
          </cell>
          <cell r="F1730">
            <v>1101</v>
          </cell>
          <cell r="G1730">
            <v>286</v>
          </cell>
          <cell r="H1730">
            <v>89</v>
          </cell>
        </row>
        <row r="1731">
          <cell r="A1731" t="str">
            <v>SANTANA - AP</v>
          </cell>
          <cell r="B1731" t="str">
            <v>AP</v>
          </cell>
          <cell r="C1731">
            <v>8</v>
          </cell>
          <cell r="D1731" t="str">
            <v>N</v>
          </cell>
          <cell r="E1731" t="str">
            <v>DRAA2015</v>
          </cell>
          <cell r="F1731">
            <v>1716</v>
          </cell>
          <cell r="G1731">
            <v>74</v>
          </cell>
          <cell r="H1731">
            <v>89</v>
          </cell>
        </row>
        <row r="1732">
          <cell r="A1732" t="str">
            <v>SANTANA DA BOA VISTA - RS</v>
          </cell>
          <cell r="B1732" t="str">
            <v>RS</v>
          </cell>
          <cell r="C1732">
            <v>7</v>
          </cell>
          <cell r="D1732" t="str">
            <v>S</v>
          </cell>
          <cell r="E1732" t="str">
            <v>DRAA2019</v>
          </cell>
          <cell r="F1732">
            <v>317</v>
          </cell>
          <cell r="G1732">
            <v>86</v>
          </cell>
          <cell r="H1732">
            <v>13</v>
          </cell>
        </row>
        <row r="1733">
          <cell r="A1733" t="str">
            <v>SANTANA DE PARNAÍBA - SP</v>
          </cell>
          <cell r="B1733" t="str">
            <v>SP</v>
          </cell>
          <cell r="C1733">
            <v>3</v>
          </cell>
          <cell r="D1733" t="str">
            <v>SE</v>
          </cell>
          <cell r="E1733" t="str">
            <v>DRAA2019</v>
          </cell>
          <cell r="F1733">
            <v>7093</v>
          </cell>
          <cell r="G1733">
            <v>334</v>
          </cell>
          <cell r="H1733">
            <v>128</v>
          </cell>
        </row>
        <row r="1734">
          <cell r="A1734" t="str">
            <v>SANTANA DO ARAGUAIA - PA</v>
          </cell>
          <cell r="B1734" t="str">
            <v>PA</v>
          </cell>
          <cell r="C1734">
            <v>5</v>
          </cell>
          <cell r="D1734" t="str">
            <v>N</v>
          </cell>
          <cell r="E1734" t="str">
            <v>DIPR12/2018</v>
          </cell>
          <cell r="F1734">
            <v>1003</v>
          </cell>
          <cell r="G1734">
            <v>0</v>
          </cell>
          <cell r="H1734">
            <v>0</v>
          </cell>
        </row>
        <row r="1735">
          <cell r="A1735" t="str">
            <v>SANTANA DO CARIRI - CE</v>
          </cell>
          <cell r="B1735" t="str">
            <v>CE</v>
          </cell>
          <cell r="C1735">
            <v>6</v>
          </cell>
          <cell r="D1735" t="str">
            <v>NE</v>
          </cell>
          <cell r="E1735" t="str">
            <v>DIPR12/2018</v>
          </cell>
          <cell r="F1735">
            <v>830</v>
          </cell>
          <cell r="G1735">
            <v>54</v>
          </cell>
          <cell r="H1735">
            <v>3</v>
          </cell>
        </row>
        <row r="1736">
          <cell r="A1736" t="str">
            <v>SANTANA DO ITARARÉ - PR</v>
          </cell>
          <cell r="B1736" t="str">
            <v>PR</v>
          </cell>
          <cell r="C1736">
            <v>7</v>
          </cell>
          <cell r="D1736" t="str">
            <v>S</v>
          </cell>
          <cell r="E1736" t="str">
            <v>DRAA2019</v>
          </cell>
          <cell r="F1736">
            <v>280</v>
          </cell>
          <cell r="G1736">
            <v>13</v>
          </cell>
          <cell r="H1736">
            <v>2</v>
          </cell>
        </row>
        <row r="1737">
          <cell r="A1737" t="str">
            <v>SANTANA DO LIVRAMENTO - RS</v>
          </cell>
          <cell r="B1737" t="str">
            <v>RS</v>
          </cell>
          <cell r="C1737">
            <v>4</v>
          </cell>
          <cell r="D1737" t="str">
            <v>S</v>
          </cell>
          <cell r="E1737" t="str">
            <v>DRAA2019</v>
          </cell>
          <cell r="F1737">
            <v>1367</v>
          </cell>
          <cell r="G1737">
            <v>640</v>
          </cell>
          <cell r="H1737">
            <v>295</v>
          </cell>
        </row>
        <row r="1738">
          <cell r="A1738" t="str">
            <v>SANTANA DO MARANHÃO - MA</v>
          </cell>
          <cell r="B1738" t="str">
            <v>MA</v>
          </cell>
          <cell r="C1738">
            <v>8</v>
          </cell>
          <cell r="D1738" t="str">
            <v>NE</v>
          </cell>
          <cell r="E1738" t="str">
            <v/>
          </cell>
          <cell r="F1738" t="str">
            <v/>
          </cell>
          <cell r="G1738" t="str">
            <v/>
          </cell>
          <cell r="H1738" t="str">
            <v/>
          </cell>
        </row>
        <row r="1739">
          <cell r="A1739" t="str">
            <v>SANTANA DO MUNDAÚ - AL</v>
          </cell>
          <cell r="B1739" t="str">
            <v>AL</v>
          </cell>
          <cell r="C1739">
            <v>8</v>
          </cell>
          <cell r="D1739" t="str">
            <v>NE</v>
          </cell>
          <cell r="E1739" t="str">
            <v>DIPR06/2018</v>
          </cell>
          <cell r="F1739">
            <v>508</v>
          </cell>
          <cell r="G1739">
            <v>0</v>
          </cell>
          <cell r="H1739">
            <v>0</v>
          </cell>
        </row>
        <row r="1740">
          <cell r="A1740" t="str">
            <v>SANTIAGO - RS</v>
          </cell>
          <cell r="B1740" t="str">
            <v>RS</v>
          </cell>
          <cell r="C1740">
            <v>5</v>
          </cell>
          <cell r="D1740" t="str">
            <v>S</v>
          </cell>
          <cell r="E1740" t="str">
            <v>DRAA2019</v>
          </cell>
          <cell r="F1740">
            <v>1078</v>
          </cell>
          <cell r="G1740">
            <v>360</v>
          </cell>
          <cell r="H1740">
            <v>78</v>
          </cell>
        </row>
        <row r="1741">
          <cell r="A1741" t="str">
            <v>SANTO AFONSO - MT</v>
          </cell>
          <cell r="B1741" t="str">
            <v>MT</v>
          </cell>
          <cell r="C1741">
            <v>7</v>
          </cell>
          <cell r="D1741" t="str">
            <v>CO</v>
          </cell>
          <cell r="E1741" t="str">
            <v>DRAA2019</v>
          </cell>
          <cell r="F1741">
            <v>164</v>
          </cell>
          <cell r="G1741">
            <v>11</v>
          </cell>
          <cell r="H1741">
            <v>10</v>
          </cell>
        </row>
        <row r="1742">
          <cell r="A1742" t="str">
            <v>SANTO AMARO DA IMPERATRIZ - SC</v>
          </cell>
          <cell r="B1742" t="str">
            <v>SC</v>
          </cell>
          <cell r="C1742">
            <v>6</v>
          </cell>
          <cell r="D1742" t="str">
            <v>S</v>
          </cell>
          <cell r="E1742" t="str">
            <v>DRAA2019</v>
          </cell>
          <cell r="F1742">
            <v>582</v>
          </cell>
          <cell r="G1742">
            <v>147</v>
          </cell>
          <cell r="H1742">
            <v>30</v>
          </cell>
        </row>
        <row r="1743">
          <cell r="A1743" t="str">
            <v>SANTO ANDRÉ - SP</v>
          </cell>
          <cell r="B1743" t="str">
            <v>SP</v>
          </cell>
          <cell r="C1743">
            <v>3</v>
          </cell>
          <cell r="D1743" t="str">
            <v>SE</v>
          </cell>
          <cell r="E1743" t="str">
            <v>DRAA2019</v>
          </cell>
          <cell r="F1743">
            <v>9710</v>
          </cell>
          <cell r="G1743">
            <v>3883</v>
          </cell>
          <cell r="H1743">
            <v>1439</v>
          </cell>
        </row>
        <row r="1744">
          <cell r="A1744" t="str">
            <v>SANTO ÂNGELO - RS</v>
          </cell>
          <cell r="B1744" t="str">
            <v>RS</v>
          </cell>
          <cell r="C1744">
            <v>4</v>
          </cell>
          <cell r="D1744" t="str">
            <v>S</v>
          </cell>
          <cell r="E1744" t="str">
            <v>DRAA2019</v>
          </cell>
          <cell r="F1744">
            <v>1153</v>
          </cell>
          <cell r="G1744">
            <v>637</v>
          </cell>
          <cell r="H1744">
            <v>191</v>
          </cell>
        </row>
        <row r="1745">
          <cell r="A1745" t="str">
            <v>SANTO ANTÔNIO DA BARRA - GO</v>
          </cell>
          <cell r="B1745" t="str">
            <v>GO</v>
          </cell>
          <cell r="C1745">
            <v>7</v>
          </cell>
          <cell r="D1745" t="str">
            <v>CO</v>
          </cell>
          <cell r="E1745" t="str">
            <v>DRAA2019</v>
          </cell>
          <cell r="F1745">
            <v>150</v>
          </cell>
          <cell r="G1745">
            <v>44</v>
          </cell>
          <cell r="H1745">
            <v>3</v>
          </cell>
        </row>
        <row r="1746">
          <cell r="A1746" t="str">
            <v>SANTO ANTÔNIO DA PATRULHA - RS</v>
          </cell>
          <cell r="B1746" t="str">
            <v>RS</v>
          </cell>
          <cell r="C1746">
            <v>5</v>
          </cell>
          <cell r="D1746" t="str">
            <v>S</v>
          </cell>
          <cell r="E1746" t="str">
            <v>DRAA2019</v>
          </cell>
          <cell r="F1746">
            <v>885</v>
          </cell>
          <cell r="G1746">
            <v>315</v>
          </cell>
          <cell r="H1746">
            <v>52</v>
          </cell>
        </row>
        <row r="1747">
          <cell r="A1747" t="str">
            <v>SANTO ANTÔNIO DAS MISSÕES - RS</v>
          </cell>
          <cell r="B1747" t="str">
            <v>RS</v>
          </cell>
          <cell r="C1747">
            <v>7</v>
          </cell>
          <cell r="D1747" t="str">
            <v>S</v>
          </cell>
          <cell r="E1747" t="str">
            <v>DRAA2019</v>
          </cell>
          <cell r="F1747">
            <v>274</v>
          </cell>
          <cell r="G1747">
            <v>180</v>
          </cell>
          <cell r="H1747">
            <v>29</v>
          </cell>
        </row>
        <row r="1748">
          <cell r="A1748" t="str">
            <v>SANTO ANTÔNIO DE GOIÁS - GO</v>
          </cell>
          <cell r="B1748" t="str">
            <v>GO</v>
          </cell>
          <cell r="C1748">
            <v>7</v>
          </cell>
          <cell r="D1748" t="str">
            <v>CO</v>
          </cell>
          <cell r="E1748" t="str">
            <v>DRAA2019</v>
          </cell>
          <cell r="F1748">
            <v>199</v>
          </cell>
          <cell r="G1748">
            <v>44</v>
          </cell>
          <cell r="H1748">
            <v>7</v>
          </cell>
        </row>
        <row r="1749">
          <cell r="A1749" t="str">
            <v>SANTO ANTÔNIO DE PÁDUA - RJ</v>
          </cell>
          <cell r="B1749" t="str">
            <v>RJ</v>
          </cell>
          <cell r="C1749">
            <v>5</v>
          </cell>
          <cell r="D1749" t="str">
            <v>SE</v>
          </cell>
          <cell r="E1749" t="str">
            <v>DRAA2019</v>
          </cell>
          <cell r="F1749">
            <v>1544</v>
          </cell>
          <cell r="G1749">
            <v>158</v>
          </cell>
          <cell r="H1749">
            <v>66</v>
          </cell>
        </row>
        <row r="1750">
          <cell r="A1750" t="str">
            <v>SANTO ANTÔNIO DE POSSE - SP</v>
          </cell>
          <cell r="B1750" t="str">
            <v>SP</v>
          </cell>
          <cell r="C1750">
            <v>6</v>
          </cell>
          <cell r="D1750" t="str">
            <v>SE</v>
          </cell>
          <cell r="E1750" t="str">
            <v>DRAA2019</v>
          </cell>
          <cell r="F1750">
            <v>802</v>
          </cell>
          <cell r="G1750">
            <v>182</v>
          </cell>
          <cell r="H1750">
            <v>57</v>
          </cell>
        </row>
        <row r="1751">
          <cell r="A1751" t="str">
            <v>SANTO ANTÔNIO DO DESCOBERTO - GO</v>
          </cell>
          <cell r="B1751" t="str">
            <v>GO</v>
          </cell>
          <cell r="C1751">
            <v>5</v>
          </cell>
          <cell r="D1751" t="str">
            <v>CO</v>
          </cell>
          <cell r="E1751" t="str">
            <v>DRAA2018</v>
          </cell>
          <cell r="F1751">
            <v>1676</v>
          </cell>
          <cell r="G1751">
            <v>147</v>
          </cell>
          <cell r="H1751">
            <v>42</v>
          </cell>
        </row>
        <row r="1752">
          <cell r="A1752" t="str">
            <v>SANTO ANTÔNIO DO LESTE - MT</v>
          </cell>
          <cell r="B1752" t="str">
            <v>MT</v>
          </cell>
          <cell r="C1752">
            <v>7</v>
          </cell>
          <cell r="D1752" t="str">
            <v>CO</v>
          </cell>
          <cell r="E1752" t="str">
            <v>DRAA2019</v>
          </cell>
          <cell r="F1752">
            <v>195</v>
          </cell>
          <cell r="G1752">
            <v>16</v>
          </cell>
          <cell r="H1752">
            <v>2</v>
          </cell>
        </row>
        <row r="1753">
          <cell r="A1753" t="str">
            <v>SANTO ANTÔNIO DO LEVERGER - MT</v>
          </cell>
          <cell r="B1753" t="str">
            <v>MT</v>
          </cell>
          <cell r="C1753">
            <v>6</v>
          </cell>
          <cell r="D1753" t="str">
            <v>CO</v>
          </cell>
          <cell r="E1753" t="str">
            <v>DRAA2019</v>
          </cell>
          <cell r="F1753">
            <v>383</v>
          </cell>
          <cell r="G1753">
            <v>62</v>
          </cell>
          <cell r="H1753">
            <v>23</v>
          </cell>
        </row>
        <row r="1754">
          <cell r="A1754" t="str">
            <v>SANTO ANTÔNIO DO MONTE - MG</v>
          </cell>
          <cell r="B1754" t="str">
            <v>MG</v>
          </cell>
          <cell r="C1754">
            <v>6</v>
          </cell>
          <cell r="D1754" t="str">
            <v>SE</v>
          </cell>
          <cell r="E1754" t="str">
            <v>DIPR12/2018</v>
          </cell>
          <cell r="F1754">
            <v>648</v>
          </cell>
          <cell r="G1754">
            <v>230</v>
          </cell>
          <cell r="H1754">
            <v>40</v>
          </cell>
        </row>
        <row r="1755">
          <cell r="A1755" t="str">
            <v>SANTO ANTÔNIO DO PLANALTO - RS</v>
          </cell>
          <cell r="B1755" t="str">
            <v>RS</v>
          </cell>
          <cell r="C1755">
            <v>7</v>
          </cell>
          <cell r="D1755" t="str">
            <v>S</v>
          </cell>
          <cell r="E1755" t="str">
            <v>DRAA2019</v>
          </cell>
          <cell r="F1755">
            <v>112</v>
          </cell>
          <cell r="G1755">
            <v>19</v>
          </cell>
          <cell r="H1755">
            <v>7</v>
          </cell>
        </row>
        <row r="1756">
          <cell r="A1756" t="str">
            <v>SANTO ANTÔNIO DO TAUÁ - PA</v>
          </cell>
          <cell r="B1756" t="str">
            <v>PA</v>
          </cell>
          <cell r="C1756">
            <v>8</v>
          </cell>
          <cell r="D1756" t="str">
            <v>N</v>
          </cell>
          <cell r="E1756" t="str">
            <v/>
          </cell>
          <cell r="F1756" t="str">
            <v/>
          </cell>
          <cell r="G1756" t="str">
            <v/>
          </cell>
          <cell r="H1756" t="str">
            <v/>
          </cell>
        </row>
        <row r="1757">
          <cell r="A1757" t="str">
            <v>SANTO ANTÔNIO DOS MILAGRES - PI</v>
          </cell>
          <cell r="B1757" t="str">
            <v>PI</v>
          </cell>
          <cell r="C1757">
            <v>7</v>
          </cell>
          <cell r="D1757" t="str">
            <v>NE</v>
          </cell>
          <cell r="E1757" t="str">
            <v>DIPR10/2018</v>
          </cell>
          <cell r="F1757">
            <v>55</v>
          </cell>
          <cell r="G1757">
            <v>3</v>
          </cell>
          <cell r="H1757">
            <v>0</v>
          </cell>
        </row>
        <row r="1758">
          <cell r="A1758" t="str">
            <v>SANTO AUGUSTO - RS</v>
          </cell>
          <cell r="B1758" t="str">
            <v>RS</v>
          </cell>
          <cell r="C1758">
            <v>6</v>
          </cell>
          <cell r="D1758" t="str">
            <v>S</v>
          </cell>
          <cell r="E1758" t="str">
            <v>DRAA2019</v>
          </cell>
          <cell r="F1758">
            <v>436</v>
          </cell>
          <cell r="G1758">
            <v>127</v>
          </cell>
          <cell r="H1758">
            <v>18</v>
          </cell>
        </row>
        <row r="1759">
          <cell r="A1759" t="str">
            <v>SANTO CRISTO - RS</v>
          </cell>
          <cell r="B1759" t="str">
            <v>RS</v>
          </cell>
          <cell r="C1759">
            <v>6</v>
          </cell>
          <cell r="D1759" t="str">
            <v>S</v>
          </cell>
          <cell r="E1759" t="str">
            <v>DRAA2019</v>
          </cell>
          <cell r="F1759">
            <v>401</v>
          </cell>
          <cell r="G1759">
            <v>133</v>
          </cell>
          <cell r="H1759">
            <v>42</v>
          </cell>
        </row>
        <row r="1760">
          <cell r="A1760" t="str">
            <v>SANTOS - SP</v>
          </cell>
          <cell r="B1760" t="str">
            <v>SP</v>
          </cell>
          <cell r="C1760">
            <v>3</v>
          </cell>
          <cell r="D1760" t="str">
            <v>SE</v>
          </cell>
          <cell r="E1760" t="str">
            <v>DRAA2019</v>
          </cell>
          <cell r="F1760">
            <v>11719</v>
          </cell>
          <cell r="G1760">
            <v>4383</v>
          </cell>
          <cell r="H1760">
            <v>1673</v>
          </cell>
        </row>
        <row r="1761">
          <cell r="A1761" t="str">
            <v>SÃO BENEDITO DO SUL - PE</v>
          </cell>
          <cell r="B1761" t="str">
            <v>PE</v>
          </cell>
          <cell r="C1761">
            <v>6</v>
          </cell>
          <cell r="D1761" t="str">
            <v>NE</v>
          </cell>
          <cell r="E1761" t="str">
            <v>DRAA2019</v>
          </cell>
          <cell r="F1761">
            <v>450</v>
          </cell>
          <cell r="G1761">
            <v>96</v>
          </cell>
          <cell r="H1761">
            <v>23</v>
          </cell>
        </row>
        <row r="1762">
          <cell r="A1762" t="str">
            <v>SÃO BENTO - PB</v>
          </cell>
          <cell r="B1762" t="str">
            <v>PB</v>
          </cell>
          <cell r="C1762">
            <v>8</v>
          </cell>
          <cell r="D1762" t="str">
            <v>NE</v>
          </cell>
          <cell r="E1762" t="str">
            <v>DRAA2019</v>
          </cell>
          <cell r="F1762">
            <v>878</v>
          </cell>
          <cell r="G1762">
            <v>187</v>
          </cell>
          <cell r="H1762">
            <v>34</v>
          </cell>
        </row>
        <row r="1763">
          <cell r="A1763" t="str">
            <v>SÃO BENTO DO SUL - SC</v>
          </cell>
          <cell r="B1763" t="str">
            <v>SC</v>
          </cell>
          <cell r="C1763">
            <v>4</v>
          </cell>
          <cell r="D1763" t="str">
            <v>S</v>
          </cell>
          <cell r="E1763" t="str">
            <v>DRAA2019</v>
          </cell>
          <cell r="F1763">
            <v>2130</v>
          </cell>
          <cell r="G1763">
            <v>584</v>
          </cell>
          <cell r="H1763">
            <v>172</v>
          </cell>
        </row>
        <row r="1764">
          <cell r="A1764" t="str">
            <v>SÃO BENTO DO UNA - PE</v>
          </cell>
          <cell r="B1764" t="str">
            <v>PE</v>
          </cell>
          <cell r="C1764">
            <v>5</v>
          </cell>
          <cell r="D1764" t="str">
            <v>NE</v>
          </cell>
          <cell r="E1764" t="str">
            <v>DIPR12/2018</v>
          </cell>
          <cell r="F1764">
            <v>968</v>
          </cell>
          <cell r="G1764">
            <v>0</v>
          </cell>
          <cell r="H1764">
            <v>0</v>
          </cell>
        </row>
        <row r="1765">
          <cell r="A1765" t="str">
            <v>SÃO BERNARDO DO CAMPO - SP</v>
          </cell>
          <cell r="B1765" t="str">
            <v>SP</v>
          </cell>
          <cell r="C1765">
            <v>3</v>
          </cell>
          <cell r="D1765" t="str">
            <v>SE</v>
          </cell>
          <cell r="E1765" t="str">
            <v>DRAA2019</v>
          </cell>
          <cell r="F1765">
            <v>11641</v>
          </cell>
          <cell r="G1765">
            <v>6943</v>
          </cell>
          <cell r="H1765">
            <v>1615</v>
          </cell>
        </row>
        <row r="1766">
          <cell r="A1766" t="str">
            <v>SÃO BORJA - RS</v>
          </cell>
          <cell r="B1766" t="str">
            <v>RS</v>
          </cell>
          <cell r="C1766">
            <v>5</v>
          </cell>
          <cell r="D1766" t="str">
            <v>S</v>
          </cell>
          <cell r="E1766" t="str">
            <v>DRAA2019</v>
          </cell>
          <cell r="F1766">
            <v>1025</v>
          </cell>
          <cell r="G1766">
            <v>356</v>
          </cell>
          <cell r="H1766">
            <v>52</v>
          </cell>
        </row>
        <row r="1767">
          <cell r="A1767" t="str">
            <v>SÃO BRAZ DO PIAUÍ - PI</v>
          </cell>
          <cell r="B1767" t="str">
            <v>PI</v>
          </cell>
          <cell r="C1767">
            <v>8</v>
          </cell>
          <cell r="D1767" t="str">
            <v>NE</v>
          </cell>
          <cell r="E1767" t="str">
            <v>DIPR12/2018</v>
          </cell>
          <cell r="F1767">
            <v>156</v>
          </cell>
          <cell r="G1767">
            <v>0</v>
          </cell>
          <cell r="H1767">
            <v>0</v>
          </cell>
        </row>
        <row r="1768">
          <cell r="A1768" t="str">
            <v>SÃO CRISTOVÃO DO SUL - SC</v>
          </cell>
          <cell r="B1768" t="str">
            <v>SC</v>
          </cell>
          <cell r="C1768">
            <v>7</v>
          </cell>
          <cell r="D1768" t="str">
            <v>S</v>
          </cell>
          <cell r="E1768" t="str">
            <v>DRAA2019</v>
          </cell>
          <cell r="F1768">
            <v>184</v>
          </cell>
          <cell r="G1768">
            <v>22</v>
          </cell>
          <cell r="H1768">
            <v>10</v>
          </cell>
        </row>
        <row r="1769">
          <cell r="A1769" t="str">
            <v>SÃO DOMINGOS - GO</v>
          </cell>
          <cell r="B1769" t="str">
            <v>GO</v>
          </cell>
          <cell r="C1769">
            <v>6</v>
          </cell>
          <cell r="D1769" t="str">
            <v>CO</v>
          </cell>
          <cell r="E1769" t="str">
            <v>DIPR10/2018</v>
          </cell>
          <cell r="F1769">
            <v>293</v>
          </cell>
          <cell r="G1769">
            <v>0</v>
          </cell>
          <cell r="H1769">
            <v>0</v>
          </cell>
        </row>
        <row r="1770">
          <cell r="A1770" t="str">
            <v>SÃO FÉLIX DO ARAGUAIA - MT</v>
          </cell>
          <cell r="B1770" t="str">
            <v>MT</v>
          </cell>
          <cell r="C1770">
            <v>7</v>
          </cell>
          <cell r="D1770" t="str">
            <v>CO</v>
          </cell>
          <cell r="E1770" t="str">
            <v>DRAA2019</v>
          </cell>
          <cell r="F1770">
            <v>333</v>
          </cell>
          <cell r="G1770">
            <v>45</v>
          </cell>
          <cell r="H1770">
            <v>11</v>
          </cell>
        </row>
        <row r="1771">
          <cell r="A1771" t="str">
            <v>SÃO FÉLIX DO CORIBE - BA</v>
          </cell>
          <cell r="B1771" t="str">
            <v>BA</v>
          </cell>
          <cell r="C1771">
            <v>6</v>
          </cell>
          <cell r="D1771" t="str">
            <v>NE</v>
          </cell>
          <cell r="E1771" t="str">
            <v>DRAA2018</v>
          </cell>
          <cell r="F1771">
            <v>487</v>
          </cell>
          <cell r="G1771">
            <v>35</v>
          </cell>
          <cell r="H1771">
            <v>9</v>
          </cell>
        </row>
        <row r="1772">
          <cell r="A1772" t="str">
            <v>SÃO FIDÉLIS - RJ</v>
          </cell>
          <cell r="B1772" t="str">
            <v>RJ</v>
          </cell>
          <cell r="C1772">
            <v>5</v>
          </cell>
          <cell r="D1772" t="str">
            <v>SE</v>
          </cell>
          <cell r="E1772" t="str">
            <v>DIPR12/2018</v>
          </cell>
          <cell r="F1772">
            <v>1346</v>
          </cell>
          <cell r="G1772">
            <v>390</v>
          </cell>
          <cell r="H1772">
            <v>133</v>
          </cell>
        </row>
        <row r="1773">
          <cell r="A1773" t="str">
            <v>SÃO FRANCISCO - MG</v>
          </cell>
          <cell r="B1773" t="str">
            <v>MG</v>
          </cell>
          <cell r="C1773">
            <v>5</v>
          </cell>
          <cell r="D1773" t="str">
            <v>SE</v>
          </cell>
          <cell r="E1773" t="str">
            <v>DIPR12/2018</v>
          </cell>
          <cell r="F1773">
            <v>1210</v>
          </cell>
          <cell r="G1773">
            <v>244</v>
          </cell>
          <cell r="H1773">
            <v>83</v>
          </cell>
        </row>
        <row r="1774">
          <cell r="A1774" t="str">
            <v>SÃO FRANCISCO - SP</v>
          </cell>
          <cell r="B1774" t="str">
            <v>SP</v>
          </cell>
          <cell r="C1774">
            <v>7</v>
          </cell>
          <cell r="D1774" t="str">
            <v>SE</v>
          </cell>
          <cell r="E1774" t="str">
            <v>DIPR10/2018</v>
          </cell>
          <cell r="F1774">
            <v>161</v>
          </cell>
          <cell r="G1774">
            <v>2</v>
          </cell>
          <cell r="H1774">
            <v>0</v>
          </cell>
        </row>
        <row r="1775">
          <cell r="A1775" t="str">
            <v>SÃO FRANCISCO DE ASSIS - RS</v>
          </cell>
          <cell r="B1775" t="str">
            <v>RS</v>
          </cell>
          <cell r="C1775">
            <v>6</v>
          </cell>
          <cell r="D1775" t="str">
            <v>S</v>
          </cell>
          <cell r="E1775" t="str">
            <v>DRAA2019</v>
          </cell>
          <cell r="F1775">
            <v>538</v>
          </cell>
          <cell r="G1775">
            <v>165</v>
          </cell>
          <cell r="H1775">
            <v>16</v>
          </cell>
        </row>
        <row r="1776">
          <cell r="A1776" t="str">
            <v>SÃO FRANCISCO DE PAULA - RS</v>
          </cell>
          <cell r="B1776" t="str">
            <v>RS</v>
          </cell>
          <cell r="C1776">
            <v>6</v>
          </cell>
          <cell r="D1776" t="str">
            <v>S</v>
          </cell>
          <cell r="E1776" t="str">
            <v>DRAA2019</v>
          </cell>
          <cell r="F1776">
            <v>323</v>
          </cell>
          <cell r="G1776">
            <v>34</v>
          </cell>
          <cell r="H1776">
            <v>9</v>
          </cell>
        </row>
        <row r="1777">
          <cell r="A1777" t="str">
            <v>SÃO FRANCISCO DO CONDE - BA</v>
          </cell>
          <cell r="B1777" t="str">
            <v>BA</v>
          </cell>
          <cell r="C1777">
            <v>4</v>
          </cell>
          <cell r="D1777" t="str">
            <v>NE</v>
          </cell>
          <cell r="E1777" t="str">
            <v>DIPR12/2018</v>
          </cell>
          <cell r="F1777">
            <v>1940</v>
          </cell>
          <cell r="G1777">
            <v>72</v>
          </cell>
          <cell r="H1777">
            <v>3</v>
          </cell>
        </row>
        <row r="1778">
          <cell r="A1778" t="str">
            <v>SÃO FRANCISCO DO GLÓRIA - MG</v>
          </cell>
          <cell r="B1778" t="str">
            <v>MG</v>
          </cell>
          <cell r="C1778">
            <v>7</v>
          </cell>
          <cell r="D1778" t="str">
            <v>SE</v>
          </cell>
          <cell r="E1778" t="str">
            <v>DIPR08/2018</v>
          </cell>
          <cell r="F1778">
            <v>155</v>
          </cell>
          <cell r="G1778">
            <v>37</v>
          </cell>
          <cell r="H1778">
            <v>14</v>
          </cell>
        </row>
        <row r="1779">
          <cell r="A1779" t="str">
            <v>SÃO FRANCISCO DO GUAPORÉ - RO</v>
          </cell>
          <cell r="B1779" t="str">
            <v>RO</v>
          </cell>
          <cell r="C1779">
            <v>7</v>
          </cell>
          <cell r="D1779" t="str">
            <v>N</v>
          </cell>
          <cell r="E1779" t="str">
            <v>DRAA2019</v>
          </cell>
          <cell r="F1779">
            <v>442</v>
          </cell>
          <cell r="G1779">
            <v>36</v>
          </cell>
          <cell r="H1779">
            <v>5</v>
          </cell>
        </row>
        <row r="1780">
          <cell r="A1780" t="str">
            <v>SÃO FRANCISCO DO PIAUÍ - PI</v>
          </cell>
          <cell r="B1780" t="str">
            <v>PI</v>
          </cell>
          <cell r="C1780">
            <v>7</v>
          </cell>
          <cell r="D1780" t="str">
            <v>NE</v>
          </cell>
          <cell r="E1780" t="str">
            <v>DIPR12/2018</v>
          </cell>
          <cell r="F1780">
            <v>220</v>
          </cell>
          <cell r="G1780">
            <v>18</v>
          </cell>
          <cell r="H1780">
            <v>0</v>
          </cell>
        </row>
        <row r="1781">
          <cell r="A1781" t="str">
            <v>SÃO FRANCISCO DO SUL - SC</v>
          </cell>
          <cell r="B1781" t="str">
            <v>SC</v>
          </cell>
          <cell r="C1781">
            <v>5</v>
          </cell>
          <cell r="D1781" t="str">
            <v>S</v>
          </cell>
          <cell r="E1781" t="str">
            <v>DRAA2019</v>
          </cell>
          <cell r="F1781">
            <v>1397</v>
          </cell>
          <cell r="G1781">
            <v>55</v>
          </cell>
          <cell r="H1781">
            <v>6</v>
          </cell>
        </row>
        <row r="1782">
          <cell r="A1782" t="str">
            <v>SÃO GABRIEL - RS</v>
          </cell>
          <cell r="B1782" t="str">
            <v>RS</v>
          </cell>
          <cell r="C1782">
            <v>5</v>
          </cell>
          <cell r="D1782" t="str">
            <v>S</v>
          </cell>
          <cell r="E1782" t="str">
            <v>DRAA2019</v>
          </cell>
          <cell r="F1782">
            <v>1087</v>
          </cell>
          <cell r="G1782">
            <v>253</v>
          </cell>
          <cell r="H1782">
            <v>33</v>
          </cell>
        </row>
        <row r="1783">
          <cell r="A1783" t="str">
            <v>SÃO GABRIEL DA PALHA - ES</v>
          </cell>
          <cell r="B1783" t="str">
            <v>ES</v>
          </cell>
          <cell r="C1783">
            <v>6</v>
          </cell>
          <cell r="D1783" t="str">
            <v>SE</v>
          </cell>
          <cell r="E1783" t="str">
            <v>DRAA2019</v>
          </cell>
          <cell r="F1783">
            <v>636</v>
          </cell>
          <cell r="G1783">
            <v>250</v>
          </cell>
          <cell r="H1783">
            <v>63</v>
          </cell>
        </row>
        <row r="1784">
          <cell r="A1784" t="str">
            <v>SÃO GONÇALO - RJ</v>
          </cell>
          <cell r="B1784" t="str">
            <v>RJ</v>
          </cell>
          <cell r="C1784">
            <v>3</v>
          </cell>
          <cell r="D1784" t="str">
            <v>SE</v>
          </cell>
          <cell r="E1784" t="str">
            <v>DRAA2019</v>
          </cell>
          <cell r="F1784">
            <v>7069</v>
          </cell>
          <cell r="G1784">
            <v>2743</v>
          </cell>
          <cell r="H1784">
            <v>739</v>
          </cell>
        </row>
        <row r="1785">
          <cell r="A1785" t="str">
            <v>SÃO GONÇALO DO AMARANTE - CE</v>
          </cell>
          <cell r="B1785" t="str">
            <v>CE</v>
          </cell>
          <cell r="C1785">
            <v>5</v>
          </cell>
          <cell r="D1785" t="str">
            <v>NE</v>
          </cell>
          <cell r="E1785" t="str">
            <v>DRAA2019</v>
          </cell>
          <cell r="F1785">
            <v>1760</v>
          </cell>
          <cell r="G1785">
            <v>164</v>
          </cell>
          <cell r="H1785">
            <v>51</v>
          </cell>
        </row>
        <row r="1786">
          <cell r="A1786" t="str">
            <v>SÃO GONÇALO DO AMARANTE - RN</v>
          </cell>
          <cell r="B1786" t="str">
            <v>RN</v>
          </cell>
          <cell r="C1786">
            <v>4</v>
          </cell>
          <cell r="D1786" t="str">
            <v>NE</v>
          </cell>
          <cell r="E1786" t="str">
            <v>DRAA2019</v>
          </cell>
          <cell r="F1786">
            <v>1884</v>
          </cell>
          <cell r="G1786">
            <v>279</v>
          </cell>
          <cell r="H1786">
            <v>51</v>
          </cell>
        </row>
        <row r="1787">
          <cell r="A1787" t="str">
            <v>SÃO GONÇALO DO PIAUÍ - PI</v>
          </cell>
          <cell r="B1787" t="str">
            <v>PI</v>
          </cell>
          <cell r="C1787">
            <v>7</v>
          </cell>
          <cell r="D1787" t="str">
            <v>NE</v>
          </cell>
          <cell r="E1787" t="str">
            <v>DIPR12/2018</v>
          </cell>
          <cell r="F1787">
            <v>147</v>
          </cell>
          <cell r="G1787">
            <v>37</v>
          </cell>
          <cell r="H1787">
            <v>1</v>
          </cell>
        </row>
        <row r="1788">
          <cell r="A1788" t="str">
            <v>SÃO JERÔNIMO - RS</v>
          </cell>
          <cell r="B1788" t="str">
            <v>RS</v>
          </cell>
          <cell r="C1788">
            <v>6</v>
          </cell>
          <cell r="D1788" t="str">
            <v>S</v>
          </cell>
          <cell r="E1788" t="str">
            <v>DRAA2019</v>
          </cell>
          <cell r="F1788">
            <v>493</v>
          </cell>
          <cell r="G1788">
            <v>72</v>
          </cell>
          <cell r="H1788">
            <v>22</v>
          </cell>
        </row>
        <row r="1789">
          <cell r="A1789" t="str">
            <v>SÃO JOÃO - PE</v>
          </cell>
          <cell r="B1789" t="str">
            <v>PE</v>
          </cell>
          <cell r="C1789">
            <v>6</v>
          </cell>
          <cell r="D1789" t="str">
            <v>NE</v>
          </cell>
          <cell r="E1789" t="str">
            <v>DIPR12/2018</v>
          </cell>
          <cell r="F1789">
            <v>615</v>
          </cell>
          <cell r="G1789">
            <v>189</v>
          </cell>
          <cell r="H1789">
            <v>42</v>
          </cell>
        </row>
        <row r="1790">
          <cell r="A1790" t="str">
            <v>SÃO JOÃO BATISTA - SC</v>
          </cell>
          <cell r="B1790" t="str">
            <v>SC</v>
          </cell>
          <cell r="C1790">
            <v>6</v>
          </cell>
          <cell r="D1790" t="str">
            <v>S</v>
          </cell>
          <cell r="E1790" t="str">
            <v>DRAA2019</v>
          </cell>
          <cell r="F1790">
            <v>740</v>
          </cell>
          <cell r="G1790">
            <v>149</v>
          </cell>
          <cell r="H1790">
            <v>27</v>
          </cell>
        </row>
        <row r="1791">
          <cell r="A1791" t="str">
            <v>SÃO JOÃO DA BARRA - RJ</v>
          </cell>
          <cell r="B1791" t="str">
            <v>RJ</v>
          </cell>
          <cell r="C1791">
            <v>4</v>
          </cell>
          <cell r="D1791" t="str">
            <v>SE</v>
          </cell>
          <cell r="E1791" t="str">
            <v>DRAA2019</v>
          </cell>
          <cell r="F1791">
            <v>2558</v>
          </cell>
          <cell r="G1791">
            <v>40</v>
          </cell>
          <cell r="H1791">
            <v>16</v>
          </cell>
        </row>
        <row r="1792">
          <cell r="A1792" t="str">
            <v>SÃO JOÃO DA BOA VISTA - SP</v>
          </cell>
          <cell r="B1792" t="str">
            <v>SP</v>
          </cell>
          <cell r="C1792">
            <v>4</v>
          </cell>
          <cell r="D1792" t="str">
            <v>SE</v>
          </cell>
          <cell r="E1792" t="str">
            <v>DRAA2019</v>
          </cell>
          <cell r="F1792">
            <v>1843</v>
          </cell>
          <cell r="G1792">
            <v>793</v>
          </cell>
          <cell r="H1792">
            <v>193</v>
          </cell>
        </row>
        <row r="1793">
          <cell r="A1793" t="str">
            <v>SÃO JOÃO DA LAGOA - MG</v>
          </cell>
          <cell r="B1793" t="str">
            <v>MG</v>
          </cell>
          <cell r="C1793">
            <v>7</v>
          </cell>
          <cell r="D1793" t="str">
            <v>SE</v>
          </cell>
          <cell r="E1793" t="str">
            <v>DRAA2019</v>
          </cell>
          <cell r="F1793">
            <v>216</v>
          </cell>
          <cell r="G1793">
            <v>8</v>
          </cell>
          <cell r="H1793">
            <v>2</v>
          </cell>
        </row>
        <row r="1794">
          <cell r="A1794" t="str">
            <v>SÃO JOÃO DA PONTE - MG</v>
          </cell>
          <cell r="B1794" t="str">
            <v>MG</v>
          </cell>
          <cell r="C1794">
            <v>6</v>
          </cell>
          <cell r="D1794" t="str">
            <v>SE</v>
          </cell>
          <cell r="E1794" t="str">
            <v>DRAA2017</v>
          </cell>
          <cell r="F1794">
            <v>306</v>
          </cell>
          <cell r="G1794">
            <v>73</v>
          </cell>
          <cell r="H1794">
            <v>4</v>
          </cell>
        </row>
        <row r="1795">
          <cell r="A1795" t="str">
            <v>SÃO JOÃO DA URTIGA - RS</v>
          </cell>
          <cell r="B1795" t="str">
            <v>RS</v>
          </cell>
          <cell r="C1795">
            <v>7</v>
          </cell>
          <cell r="D1795" t="str">
            <v>S</v>
          </cell>
          <cell r="E1795" t="str">
            <v>DRAA2019</v>
          </cell>
          <cell r="F1795">
            <v>142</v>
          </cell>
          <cell r="G1795">
            <v>36</v>
          </cell>
          <cell r="H1795">
            <v>6</v>
          </cell>
        </row>
        <row r="1796">
          <cell r="A1796" t="str">
            <v>SÃO JOÃO D'ALIANÇA - GO</v>
          </cell>
          <cell r="B1796" t="str">
            <v>GO</v>
          </cell>
          <cell r="C1796">
            <v>7</v>
          </cell>
          <cell r="D1796" t="str">
            <v>CO</v>
          </cell>
          <cell r="E1796" t="str">
            <v>DIPR12/2018</v>
          </cell>
          <cell r="F1796">
            <v>328</v>
          </cell>
          <cell r="G1796">
            <v>63</v>
          </cell>
          <cell r="H1796">
            <v>11</v>
          </cell>
        </row>
        <row r="1797">
          <cell r="A1797" t="str">
            <v>SÃO JOÃO DAS DUAS PONTES - SP</v>
          </cell>
          <cell r="B1797" t="str">
            <v>SP</v>
          </cell>
          <cell r="C1797">
            <v>7</v>
          </cell>
          <cell r="D1797" t="str">
            <v>SE</v>
          </cell>
          <cell r="E1797" t="str">
            <v>DRAA2019</v>
          </cell>
          <cell r="F1797">
            <v>160</v>
          </cell>
          <cell r="G1797">
            <v>42</v>
          </cell>
          <cell r="H1797">
            <v>12</v>
          </cell>
        </row>
        <row r="1798">
          <cell r="A1798" t="str">
            <v>SÃO JOÃO DAS MISSÕES - MG</v>
          </cell>
          <cell r="B1798" t="str">
            <v>MG</v>
          </cell>
          <cell r="C1798">
            <v>8</v>
          </cell>
          <cell r="D1798" t="str">
            <v>SE</v>
          </cell>
          <cell r="E1798" t="str">
            <v>DRAA2018</v>
          </cell>
          <cell r="F1798">
            <v>308</v>
          </cell>
          <cell r="G1798">
            <v>14</v>
          </cell>
          <cell r="H1798">
            <v>5</v>
          </cell>
        </row>
        <row r="1799">
          <cell r="A1799" t="str">
            <v>SÃO JOÃO DE IRACEMA - SP</v>
          </cell>
          <cell r="B1799" t="str">
            <v>SP</v>
          </cell>
          <cell r="C1799">
            <v>7</v>
          </cell>
          <cell r="D1799" t="str">
            <v>SE</v>
          </cell>
          <cell r="E1799" t="str">
            <v>DIPR12/2018</v>
          </cell>
          <cell r="F1799">
            <v>171</v>
          </cell>
          <cell r="G1799">
            <v>0</v>
          </cell>
          <cell r="H1799">
            <v>0</v>
          </cell>
        </row>
        <row r="1800">
          <cell r="A1800" t="str">
            <v>SÃO JOÃO DE MERITI - RJ</v>
          </cell>
          <cell r="B1800" t="str">
            <v>RJ</v>
          </cell>
          <cell r="C1800">
            <v>3</v>
          </cell>
          <cell r="D1800" t="str">
            <v>SE</v>
          </cell>
          <cell r="E1800" t="str">
            <v>DIPR12/2018</v>
          </cell>
          <cell r="F1800">
            <v>3367</v>
          </cell>
          <cell r="G1800">
            <v>1223</v>
          </cell>
          <cell r="H1800">
            <v>727</v>
          </cell>
        </row>
        <row r="1801">
          <cell r="A1801" t="str">
            <v>SÃO JOÃO DEL REI - MG</v>
          </cell>
          <cell r="B1801" t="str">
            <v>MG</v>
          </cell>
          <cell r="C1801">
            <v>4</v>
          </cell>
          <cell r="D1801" t="str">
            <v>SE</v>
          </cell>
          <cell r="E1801" t="str">
            <v>DRAA2019</v>
          </cell>
          <cell r="F1801">
            <v>1404</v>
          </cell>
          <cell r="G1801">
            <v>589</v>
          </cell>
          <cell r="H1801">
            <v>233</v>
          </cell>
        </row>
        <row r="1802">
          <cell r="A1802" t="str">
            <v>SÃO JOÃO DO MANHUAÇU - MG</v>
          </cell>
          <cell r="B1802" t="str">
            <v>MG</v>
          </cell>
          <cell r="C1802">
            <v>7</v>
          </cell>
          <cell r="D1802" t="str">
            <v>SE</v>
          </cell>
          <cell r="E1802" t="str">
            <v>DIPR12/2018</v>
          </cell>
          <cell r="F1802">
            <v>303</v>
          </cell>
          <cell r="G1802">
            <v>37</v>
          </cell>
          <cell r="H1802">
            <v>9</v>
          </cell>
        </row>
        <row r="1803">
          <cell r="A1803" t="str">
            <v>SÃO JOÃO DO PIAUÍ - PI</v>
          </cell>
          <cell r="B1803" t="str">
            <v>PI</v>
          </cell>
          <cell r="C1803">
            <v>6</v>
          </cell>
          <cell r="D1803" t="str">
            <v>NE</v>
          </cell>
          <cell r="E1803" t="str">
            <v>DIPR12/2018</v>
          </cell>
          <cell r="F1803">
            <v>418</v>
          </cell>
          <cell r="G1803">
            <v>67</v>
          </cell>
          <cell r="H1803">
            <v>5</v>
          </cell>
        </row>
        <row r="1804">
          <cell r="A1804" t="str">
            <v>SÃO JORGE DO PATROCÍNIO - PR</v>
          </cell>
          <cell r="B1804" t="str">
            <v>PR</v>
          </cell>
          <cell r="C1804">
            <v>7</v>
          </cell>
          <cell r="D1804" t="str">
            <v>S</v>
          </cell>
          <cell r="E1804" t="str">
            <v>DRAA2019</v>
          </cell>
          <cell r="F1804">
            <v>323</v>
          </cell>
          <cell r="G1804">
            <v>51</v>
          </cell>
          <cell r="H1804">
            <v>22</v>
          </cell>
        </row>
        <row r="1805">
          <cell r="A1805" t="str">
            <v>SÃO JOSÉ - SC</v>
          </cell>
          <cell r="B1805" t="str">
            <v>SC</v>
          </cell>
          <cell r="C1805">
            <v>4</v>
          </cell>
          <cell r="D1805" t="str">
            <v>S</v>
          </cell>
          <cell r="E1805" t="str">
            <v>DRAA2019</v>
          </cell>
          <cell r="F1805">
            <v>3223</v>
          </cell>
          <cell r="G1805">
            <v>546</v>
          </cell>
          <cell r="H1805">
            <v>98</v>
          </cell>
        </row>
        <row r="1806">
          <cell r="A1806" t="str">
            <v>SÃO JOSÉ DA COROA GRANDE - PE</v>
          </cell>
          <cell r="B1806" t="str">
            <v>PE</v>
          </cell>
          <cell r="C1806">
            <v>6</v>
          </cell>
          <cell r="D1806" t="str">
            <v>NE</v>
          </cell>
          <cell r="E1806" t="str">
            <v>DRAA2019</v>
          </cell>
          <cell r="F1806">
            <v>390</v>
          </cell>
          <cell r="G1806">
            <v>114</v>
          </cell>
          <cell r="H1806">
            <v>19</v>
          </cell>
        </row>
        <row r="1807">
          <cell r="A1807" t="str">
            <v>SÃO JOSÉ DA LAGOA TAPADA - PB</v>
          </cell>
          <cell r="B1807" t="str">
            <v>PB</v>
          </cell>
          <cell r="C1807">
            <v>7</v>
          </cell>
          <cell r="D1807" t="str">
            <v>NE</v>
          </cell>
          <cell r="E1807" t="str">
            <v>DIPR10/2018</v>
          </cell>
          <cell r="F1807">
            <v>261</v>
          </cell>
          <cell r="G1807">
            <v>105</v>
          </cell>
          <cell r="H1807">
            <v>15</v>
          </cell>
        </row>
        <row r="1808">
          <cell r="A1808" t="str">
            <v>SÃO JOSÉ DA LAJE - AL</v>
          </cell>
          <cell r="B1808" t="str">
            <v>AL</v>
          </cell>
          <cell r="C1808">
            <v>6</v>
          </cell>
          <cell r="D1808" t="str">
            <v>NE</v>
          </cell>
          <cell r="E1808" t="str">
            <v>DIPR12/2018</v>
          </cell>
          <cell r="F1808">
            <v>617</v>
          </cell>
          <cell r="G1808">
            <v>0</v>
          </cell>
          <cell r="H1808">
            <v>0</v>
          </cell>
        </row>
        <row r="1809">
          <cell r="A1809" t="str">
            <v>SÃO JOSÉ DA TAPERA - AL</v>
          </cell>
          <cell r="B1809" t="str">
            <v>AL</v>
          </cell>
          <cell r="C1809">
            <v>8</v>
          </cell>
          <cell r="D1809" t="str">
            <v>NE</v>
          </cell>
          <cell r="E1809" t="str">
            <v>DRAA2015</v>
          </cell>
          <cell r="F1809">
            <v>1424</v>
          </cell>
          <cell r="G1809">
            <v>206</v>
          </cell>
          <cell r="H1809">
            <v>70</v>
          </cell>
        </row>
        <row r="1810">
          <cell r="A1810" t="str">
            <v>SÃO JOSÉ DE RIBAMAR - MA</v>
          </cell>
          <cell r="B1810" t="str">
            <v>MA</v>
          </cell>
          <cell r="C1810">
            <v>4</v>
          </cell>
          <cell r="D1810" t="str">
            <v>NE</v>
          </cell>
          <cell r="E1810" t="str">
            <v>DIPR12/2018</v>
          </cell>
          <cell r="F1810">
            <v>2096</v>
          </cell>
          <cell r="G1810">
            <v>76</v>
          </cell>
          <cell r="H1810">
            <v>12</v>
          </cell>
        </row>
        <row r="1811">
          <cell r="A1811" t="str">
            <v>SÃO JOSÉ DE UBÁ - RJ</v>
          </cell>
          <cell r="B1811" t="str">
            <v>RJ</v>
          </cell>
          <cell r="C1811">
            <v>6</v>
          </cell>
          <cell r="D1811" t="str">
            <v>SE</v>
          </cell>
          <cell r="E1811" t="str">
            <v>DRAA2019</v>
          </cell>
          <cell r="F1811">
            <v>533</v>
          </cell>
          <cell r="G1811">
            <v>31</v>
          </cell>
          <cell r="H1811">
            <v>18</v>
          </cell>
        </row>
        <row r="1812">
          <cell r="A1812" t="str">
            <v>SÃO JOSÉ DO BELMONTE - PE</v>
          </cell>
          <cell r="B1812" t="str">
            <v>PE</v>
          </cell>
          <cell r="C1812">
            <v>5</v>
          </cell>
          <cell r="D1812" t="str">
            <v>NE</v>
          </cell>
          <cell r="E1812" t="str">
            <v>DRAA2019</v>
          </cell>
          <cell r="F1812">
            <v>924</v>
          </cell>
          <cell r="G1812">
            <v>305</v>
          </cell>
          <cell r="H1812">
            <v>43</v>
          </cell>
        </row>
        <row r="1813">
          <cell r="A1813" t="str">
            <v>SÃO JOSÉ DO CALÇADO - ES</v>
          </cell>
          <cell r="B1813" t="str">
            <v>ES</v>
          </cell>
          <cell r="C1813">
            <v>6</v>
          </cell>
          <cell r="D1813" t="str">
            <v>SE</v>
          </cell>
          <cell r="E1813" t="str">
            <v>DRAA2019</v>
          </cell>
          <cell r="F1813">
            <v>320</v>
          </cell>
          <cell r="G1813">
            <v>185</v>
          </cell>
          <cell r="H1813">
            <v>43</v>
          </cell>
        </row>
        <row r="1814">
          <cell r="A1814" t="str">
            <v>SÃO JOSÉ DO EGITO - PE</v>
          </cell>
          <cell r="B1814" t="str">
            <v>PE</v>
          </cell>
          <cell r="C1814">
            <v>6</v>
          </cell>
          <cell r="D1814" t="str">
            <v>NE</v>
          </cell>
          <cell r="E1814" t="str">
            <v>DRAA2019</v>
          </cell>
          <cell r="F1814">
            <v>566</v>
          </cell>
          <cell r="G1814">
            <v>226</v>
          </cell>
          <cell r="H1814">
            <v>43</v>
          </cell>
        </row>
        <row r="1815">
          <cell r="A1815" t="str">
            <v>SÃO JOSÉ DO HERVAL - RS</v>
          </cell>
          <cell r="B1815" t="str">
            <v>RS</v>
          </cell>
          <cell r="C1815">
            <v>7</v>
          </cell>
          <cell r="D1815" t="str">
            <v>S</v>
          </cell>
          <cell r="E1815" t="str">
            <v>DRAA2019</v>
          </cell>
          <cell r="F1815">
            <v>108</v>
          </cell>
          <cell r="G1815">
            <v>26</v>
          </cell>
          <cell r="H1815">
            <v>8</v>
          </cell>
        </row>
        <row r="1816">
          <cell r="A1816" t="str">
            <v>SÃO JOSÉ DO HORTÊNCIO - RS</v>
          </cell>
          <cell r="B1816" t="str">
            <v>RS</v>
          </cell>
          <cell r="C1816">
            <v>7</v>
          </cell>
          <cell r="D1816" t="str">
            <v>S</v>
          </cell>
          <cell r="E1816" t="str">
            <v>DRAA2019</v>
          </cell>
          <cell r="F1816">
            <v>131</v>
          </cell>
          <cell r="G1816">
            <v>12</v>
          </cell>
          <cell r="H1816">
            <v>0</v>
          </cell>
        </row>
        <row r="1817">
          <cell r="A1817" t="str">
            <v>SÃO JOSÉ DO INHACORÁ - RS</v>
          </cell>
          <cell r="B1817" t="str">
            <v>RS</v>
          </cell>
          <cell r="C1817">
            <v>7</v>
          </cell>
          <cell r="D1817" t="str">
            <v>S</v>
          </cell>
          <cell r="E1817" t="str">
            <v>DRAA2019</v>
          </cell>
          <cell r="F1817">
            <v>136</v>
          </cell>
          <cell r="G1817">
            <v>15</v>
          </cell>
          <cell r="H1817">
            <v>5</v>
          </cell>
        </row>
        <row r="1818">
          <cell r="A1818" t="str">
            <v>SÃO JOSÉ DO JACUÍPE - BA</v>
          </cell>
          <cell r="B1818" t="str">
            <v>BA</v>
          </cell>
          <cell r="C1818">
            <v>7</v>
          </cell>
          <cell r="D1818" t="str">
            <v>NE</v>
          </cell>
          <cell r="E1818" t="str">
            <v>DRAA2018</v>
          </cell>
          <cell r="F1818">
            <v>407</v>
          </cell>
          <cell r="G1818">
            <v>77</v>
          </cell>
          <cell r="H1818">
            <v>13</v>
          </cell>
        </row>
        <row r="1819">
          <cell r="A1819" t="str">
            <v>SÃO JOSÉ DO JACURI - MG</v>
          </cell>
          <cell r="B1819" t="str">
            <v>MG</v>
          </cell>
          <cell r="C1819">
            <v>7</v>
          </cell>
          <cell r="D1819" t="str">
            <v>SE</v>
          </cell>
          <cell r="E1819" t="str">
            <v>DRAA2019</v>
          </cell>
          <cell r="F1819">
            <v>170</v>
          </cell>
          <cell r="G1819">
            <v>33</v>
          </cell>
          <cell r="H1819">
            <v>0</v>
          </cell>
        </row>
        <row r="1820">
          <cell r="A1820" t="str">
            <v>SÃO JOSÉ DO POVO - MT</v>
          </cell>
          <cell r="B1820" t="str">
            <v>MT</v>
          </cell>
          <cell r="C1820">
            <v>7</v>
          </cell>
          <cell r="D1820" t="str">
            <v>CO</v>
          </cell>
          <cell r="E1820" t="str">
            <v>DRAA2019</v>
          </cell>
          <cell r="F1820">
            <v>165</v>
          </cell>
          <cell r="G1820">
            <v>39</v>
          </cell>
          <cell r="H1820">
            <v>11</v>
          </cell>
        </row>
        <row r="1821">
          <cell r="A1821" t="str">
            <v>SÃO JOSÉ DO RIO CLARO - MT</v>
          </cell>
          <cell r="B1821" t="str">
            <v>MT</v>
          </cell>
          <cell r="C1821">
            <v>6</v>
          </cell>
          <cell r="D1821" t="str">
            <v>CO</v>
          </cell>
          <cell r="E1821" t="str">
            <v>DRAA2019</v>
          </cell>
          <cell r="F1821">
            <v>518</v>
          </cell>
          <cell r="G1821">
            <v>64</v>
          </cell>
          <cell r="H1821">
            <v>25</v>
          </cell>
        </row>
        <row r="1822">
          <cell r="A1822" t="str">
            <v>SÃO JOSÉ DO RIO PARDO - SP</v>
          </cell>
          <cell r="B1822" t="str">
            <v>SP</v>
          </cell>
          <cell r="C1822">
            <v>5</v>
          </cell>
          <cell r="D1822" t="str">
            <v>SE</v>
          </cell>
          <cell r="E1822" t="str">
            <v>DRAA2019</v>
          </cell>
          <cell r="F1822">
            <v>1423</v>
          </cell>
          <cell r="G1822">
            <v>535</v>
          </cell>
          <cell r="H1822">
            <v>128</v>
          </cell>
        </row>
        <row r="1823">
          <cell r="A1823" t="str">
            <v>SÃO JOSÉ DO RIO PRETO - SP</v>
          </cell>
          <cell r="B1823" t="str">
            <v>SP</v>
          </cell>
          <cell r="C1823">
            <v>3</v>
          </cell>
          <cell r="D1823" t="str">
            <v>SE</v>
          </cell>
          <cell r="E1823" t="str">
            <v>DRAA2019</v>
          </cell>
          <cell r="F1823">
            <v>4769</v>
          </cell>
          <cell r="G1823">
            <v>1226</v>
          </cell>
          <cell r="H1823">
            <v>227</v>
          </cell>
        </row>
        <row r="1824">
          <cell r="A1824" t="str">
            <v>SÃO JOSÉ DO SERIDÓ - RN</v>
          </cell>
          <cell r="B1824" t="str">
            <v>RN</v>
          </cell>
          <cell r="C1824">
            <v>7</v>
          </cell>
          <cell r="D1824" t="str">
            <v>NE</v>
          </cell>
          <cell r="E1824" t="str">
            <v>DIPR12/2018</v>
          </cell>
          <cell r="F1824">
            <v>196</v>
          </cell>
          <cell r="G1824">
            <v>0</v>
          </cell>
          <cell r="H1824">
            <v>0</v>
          </cell>
        </row>
        <row r="1825">
          <cell r="A1825" t="str">
            <v>SÃO JOSÉ DOS AUSENTES - RS</v>
          </cell>
          <cell r="B1825" t="str">
            <v>RS</v>
          </cell>
          <cell r="C1825">
            <v>7</v>
          </cell>
          <cell r="D1825" t="str">
            <v>S</v>
          </cell>
          <cell r="E1825" t="str">
            <v>DRAA2019</v>
          </cell>
          <cell r="F1825">
            <v>141</v>
          </cell>
          <cell r="G1825">
            <v>28</v>
          </cell>
          <cell r="H1825">
            <v>11</v>
          </cell>
        </row>
        <row r="1826">
          <cell r="A1826" t="str">
            <v>SÃO JOSÉ DOS CAMPOS - SP</v>
          </cell>
          <cell r="B1826" t="str">
            <v>SP</v>
          </cell>
          <cell r="C1826">
            <v>3</v>
          </cell>
          <cell r="D1826" t="str">
            <v>SE</v>
          </cell>
          <cell r="E1826" t="str">
            <v>DRAA2019</v>
          </cell>
          <cell r="F1826">
            <v>7200</v>
          </cell>
          <cell r="G1826">
            <v>4688</v>
          </cell>
          <cell r="H1826">
            <v>883</v>
          </cell>
        </row>
        <row r="1827">
          <cell r="A1827" t="str">
            <v>SÃO JOSÉ DOS PINHAIS - PR</v>
          </cell>
          <cell r="B1827" t="str">
            <v>PR</v>
          </cell>
          <cell r="C1827">
            <v>3</v>
          </cell>
          <cell r="D1827" t="str">
            <v>S</v>
          </cell>
          <cell r="E1827" t="str">
            <v>DRAA2019</v>
          </cell>
          <cell r="F1827">
            <v>6539</v>
          </cell>
          <cell r="G1827">
            <v>1529</v>
          </cell>
          <cell r="H1827">
            <v>235</v>
          </cell>
        </row>
        <row r="1828">
          <cell r="A1828" t="str">
            <v>SÃO JOSÉ DOS QUATRO MARCOS - MT</v>
          </cell>
          <cell r="B1828" t="str">
            <v>MT</v>
          </cell>
          <cell r="C1828">
            <v>6</v>
          </cell>
          <cell r="D1828" t="str">
            <v>CO</v>
          </cell>
          <cell r="E1828" t="str">
            <v>DIPR12/2018</v>
          </cell>
          <cell r="F1828">
            <v>391</v>
          </cell>
          <cell r="G1828">
            <v>0</v>
          </cell>
          <cell r="H1828">
            <v>0</v>
          </cell>
        </row>
        <row r="1829">
          <cell r="A1829" t="str">
            <v>SÃO JOSÉ DOS RAMOS - PB</v>
          </cell>
          <cell r="B1829" t="str">
            <v>PB</v>
          </cell>
          <cell r="C1829">
            <v>7</v>
          </cell>
          <cell r="D1829" t="str">
            <v>NE</v>
          </cell>
          <cell r="E1829" t="str">
            <v>DIPR12/2018</v>
          </cell>
          <cell r="F1829">
            <v>198</v>
          </cell>
          <cell r="G1829">
            <v>32</v>
          </cell>
          <cell r="H1829">
            <v>16</v>
          </cell>
        </row>
        <row r="1830">
          <cell r="A1830" t="str">
            <v>SÃO JULIÃO - PI</v>
          </cell>
          <cell r="B1830" t="str">
            <v>PI</v>
          </cell>
          <cell r="C1830">
            <v>7</v>
          </cell>
          <cell r="D1830" t="str">
            <v>NE</v>
          </cell>
          <cell r="E1830" t="str">
            <v>DRAA2015</v>
          </cell>
          <cell r="F1830">
            <v>217</v>
          </cell>
          <cell r="G1830">
            <v>29</v>
          </cell>
          <cell r="H1830">
            <v>8</v>
          </cell>
        </row>
        <row r="1831">
          <cell r="A1831" t="str">
            <v>SÃO LEOPOLDO - RS</v>
          </cell>
          <cell r="B1831" t="str">
            <v>RS</v>
          </cell>
          <cell r="C1831">
            <v>3</v>
          </cell>
          <cell r="D1831" t="str">
            <v>S</v>
          </cell>
          <cell r="E1831" t="str">
            <v>DRAA2019</v>
          </cell>
          <cell r="F1831">
            <v>4383</v>
          </cell>
          <cell r="G1831">
            <v>1177</v>
          </cell>
          <cell r="H1831">
            <v>256</v>
          </cell>
        </row>
        <row r="1832">
          <cell r="A1832" t="str">
            <v>SÃO LOURENÇO DA MATA - PE</v>
          </cell>
          <cell r="B1832" t="str">
            <v>PE</v>
          </cell>
          <cell r="C1832">
            <v>5</v>
          </cell>
          <cell r="D1832" t="str">
            <v>NE</v>
          </cell>
          <cell r="E1832" t="str">
            <v>DRAA2019</v>
          </cell>
          <cell r="F1832">
            <v>777</v>
          </cell>
          <cell r="G1832">
            <v>578</v>
          </cell>
          <cell r="H1832">
            <v>112</v>
          </cell>
        </row>
        <row r="1833">
          <cell r="A1833" t="str">
            <v>SÃO LOURENÇO DO SUL - RS</v>
          </cell>
          <cell r="B1833" t="str">
            <v>RS</v>
          </cell>
          <cell r="C1833">
            <v>5</v>
          </cell>
          <cell r="D1833" t="str">
            <v>S</v>
          </cell>
          <cell r="E1833" t="str">
            <v>DIPR12/2018</v>
          </cell>
          <cell r="F1833">
            <v>1157</v>
          </cell>
          <cell r="G1833">
            <v>374</v>
          </cell>
          <cell r="H1833">
            <v>76</v>
          </cell>
        </row>
        <row r="1834">
          <cell r="A1834" t="str">
            <v>SÃO LUÍS - MA</v>
          </cell>
          <cell r="B1834" t="str">
            <v>MA</v>
          </cell>
          <cell r="C1834">
            <v>2</v>
          </cell>
          <cell r="D1834" t="str">
            <v>NE</v>
          </cell>
          <cell r="E1834" t="str">
            <v>DIPR12/2018</v>
          </cell>
          <cell r="F1834">
            <v>12804</v>
          </cell>
          <cell r="G1834">
            <v>5567</v>
          </cell>
          <cell r="H1834">
            <v>1686</v>
          </cell>
        </row>
        <row r="1835">
          <cell r="A1835" t="str">
            <v>SÃO LUÍS DE MONTES BELOS - GO</v>
          </cell>
          <cell r="B1835" t="str">
            <v>GO</v>
          </cell>
          <cell r="C1835">
            <v>5</v>
          </cell>
          <cell r="D1835" t="str">
            <v>CO</v>
          </cell>
          <cell r="E1835" t="str">
            <v>DIPR12/2018</v>
          </cell>
          <cell r="F1835">
            <v>806</v>
          </cell>
          <cell r="G1835">
            <v>35</v>
          </cell>
          <cell r="H1835">
            <v>0</v>
          </cell>
        </row>
        <row r="1836">
          <cell r="A1836" t="str">
            <v>SÃO LUÍS DO CURU - CE</v>
          </cell>
          <cell r="B1836" t="str">
            <v>CE</v>
          </cell>
          <cell r="C1836">
            <v>8</v>
          </cell>
          <cell r="D1836" t="str">
            <v>NE</v>
          </cell>
          <cell r="E1836" t="str">
            <v>DIPR12/2018</v>
          </cell>
          <cell r="F1836">
            <v>284</v>
          </cell>
          <cell r="G1836">
            <v>0</v>
          </cell>
          <cell r="H1836">
            <v>0</v>
          </cell>
        </row>
        <row r="1837">
          <cell r="A1837" t="str">
            <v>SÃO LUÍS GONZAGA DO MARANHÃO - MA</v>
          </cell>
          <cell r="B1837" t="str">
            <v>MA</v>
          </cell>
          <cell r="C1837">
            <v>8</v>
          </cell>
          <cell r="D1837" t="str">
            <v>NE</v>
          </cell>
          <cell r="E1837" t="str">
            <v/>
          </cell>
          <cell r="F1837" t="str">
            <v/>
          </cell>
          <cell r="G1837" t="str">
            <v/>
          </cell>
          <cell r="H1837" t="str">
            <v/>
          </cell>
        </row>
        <row r="1838">
          <cell r="A1838" t="str">
            <v>SÃO LUIZ DO NORTE - GO</v>
          </cell>
          <cell r="B1838" t="str">
            <v>GO</v>
          </cell>
          <cell r="C1838">
            <v>7</v>
          </cell>
          <cell r="D1838" t="str">
            <v>CO</v>
          </cell>
          <cell r="E1838" t="str">
            <v>DRAA2019</v>
          </cell>
          <cell r="F1838">
            <v>183</v>
          </cell>
          <cell r="G1838">
            <v>46</v>
          </cell>
          <cell r="H1838">
            <v>6</v>
          </cell>
        </row>
        <row r="1839">
          <cell r="A1839" t="str">
            <v>SÃO LUIZ DO QUITUNDE - AL</v>
          </cell>
          <cell r="B1839" t="str">
            <v>AL</v>
          </cell>
          <cell r="C1839">
            <v>8</v>
          </cell>
          <cell r="D1839" t="str">
            <v>NE</v>
          </cell>
          <cell r="E1839" t="str">
            <v>DIPR12/2018</v>
          </cell>
          <cell r="F1839">
            <v>1147</v>
          </cell>
          <cell r="G1839">
            <v>341</v>
          </cell>
          <cell r="H1839">
            <v>92</v>
          </cell>
        </row>
        <row r="1840">
          <cell r="A1840" t="str">
            <v>SÃO LUIZ GONZAGA - RS</v>
          </cell>
          <cell r="B1840" t="str">
            <v>RS</v>
          </cell>
          <cell r="C1840">
            <v>5</v>
          </cell>
          <cell r="D1840" t="str">
            <v>S</v>
          </cell>
          <cell r="E1840" t="str">
            <v>DIPR12/2018</v>
          </cell>
          <cell r="F1840">
            <v>926</v>
          </cell>
          <cell r="G1840">
            <v>13</v>
          </cell>
          <cell r="H1840">
            <v>0</v>
          </cell>
        </row>
        <row r="1841">
          <cell r="A1841" t="str">
            <v>SÃO MANUEL - SP</v>
          </cell>
          <cell r="B1841" t="str">
            <v>SP</v>
          </cell>
          <cell r="C1841">
            <v>5</v>
          </cell>
          <cell r="D1841" t="str">
            <v>SE</v>
          </cell>
          <cell r="E1841" t="str">
            <v>DRAA2019</v>
          </cell>
          <cell r="F1841">
            <v>903</v>
          </cell>
          <cell r="G1841">
            <v>293</v>
          </cell>
          <cell r="H1841">
            <v>96</v>
          </cell>
        </row>
        <row r="1842">
          <cell r="A1842" t="str">
            <v>SÃO MARCOS - RS</v>
          </cell>
          <cell r="B1842" t="str">
            <v>RS</v>
          </cell>
          <cell r="C1842">
            <v>6</v>
          </cell>
          <cell r="D1842" t="str">
            <v>S</v>
          </cell>
          <cell r="E1842" t="str">
            <v>DRAA2019</v>
          </cell>
          <cell r="F1842">
            <v>562</v>
          </cell>
          <cell r="G1842">
            <v>159</v>
          </cell>
          <cell r="H1842">
            <v>45</v>
          </cell>
        </row>
        <row r="1843">
          <cell r="A1843" t="str">
            <v>SÃO MARTINHO - RS</v>
          </cell>
          <cell r="B1843" t="str">
            <v>RS</v>
          </cell>
          <cell r="C1843">
            <v>7</v>
          </cell>
          <cell r="D1843" t="str">
            <v>S</v>
          </cell>
          <cell r="E1843" t="str">
            <v>DRAA2019</v>
          </cell>
          <cell r="F1843">
            <v>247</v>
          </cell>
          <cell r="G1843">
            <v>83</v>
          </cell>
          <cell r="H1843">
            <v>28</v>
          </cell>
        </row>
        <row r="1844">
          <cell r="A1844" t="str">
            <v>SÃO MATEUS DO MARANHÃO - MA</v>
          </cell>
          <cell r="B1844" t="str">
            <v>MA</v>
          </cell>
          <cell r="C1844">
            <v>5</v>
          </cell>
          <cell r="D1844" t="str">
            <v>NE</v>
          </cell>
          <cell r="E1844" t="str">
            <v>DIPR12/2018</v>
          </cell>
          <cell r="F1844">
            <v>965</v>
          </cell>
          <cell r="G1844">
            <v>0</v>
          </cell>
          <cell r="H1844">
            <v>0</v>
          </cell>
        </row>
        <row r="1845">
          <cell r="A1845" t="str">
            <v>SÃO MATEUS DO SUL - PR</v>
          </cell>
          <cell r="B1845" t="str">
            <v>PR</v>
          </cell>
          <cell r="C1845">
            <v>5</v>
          </cell>
          <cell r="D1845" t="str">
            <v>S</v>
          </cell>
          <cell r="E1845" t="str">
            <v>DIPR12/2018</v>
          </cell>
          <cell r="F1845">
            <v>776</v>
          </cell>
          <cell r="G1845">
            <v>10</v>
          </cell>
          <cell r="H1845">
            <v>0</v>
          </cell>
        </row>
        <row r="1846">
          <cell r="A1846" t="str">
            <v>SÃO MIGUEL - RN</v>
          </cell>
          <cell r="B1846" t="str">
            <v>RN</v>
          </cell>
          <cell r="C1846">
            <v>6</v>
          </cell>
          <cell r="D1846" t="str">
            <v>NE</v>
          </cell>
          <cell r="E1846" t="str">
            <v>DIPR12/2018</v>
          </cell>
          <cell r="F1846">
            <v>579</v>
          </cell>
          <cell r="G1846">
            <v>0</v>
          </cell>
          <cell r="H1846">
            <v>0</v>
          </cell>
        </row>
        <row r="1847">
          <cell r="A1847" t="str">
            <v>SÃO MIGUEL DAS MISSÕES - RS</v>
          </cell>
          <cell r="B1847" t="str">
            <v>RS</v>
          </cell>
          <cell r="C1847">
            <v>7</v>
          </cell>
          <cell r="D1847" t="str">
            <v>S</v>
          </cell>
          <cell r="E1847" t="str">
            <v>DRAA2019</v>
          </cell>
          <cell r="F1847">
            <v>277</v>
          </cell>
          <cell r="G1847">
            <v>74</v>
          </cell>
          <cell r="H1847">
            <v>17</v>
          </cell>
        </row>
        <row r="1848">
          <cell r="A1848" t="str">
            <v>SÃO MIGUEL DO ARAGUAIA - GO</v>
          </cell>
          <cell r="B1848" t="str">
            <v>GO</v>
          </cell>
          <cell r="C1848">
            <v>6</v>
          </cell>
          <cell r="D1848" t="str">
            <v>CO</v>
          </cell>
          <cell r="E1848" t="str">
            <v>DIPR12/2018</v>
          </cell>
          <cell r="F1848">
            <v>516</v>
          </cell>
          <cell r="G1848">
            <v>237</v>
          </cell>
          <cell r="H1848">
            <v>47</v>
          </cell>
        </row>
        <row r="1849">
          <cell r="A1849" t="str">
            <v>SÃO MIGUEL DO GUAPORÉ - RO</v>
          </cell>
          <cell r="B1849" t="str">
            <v>RO</v>
          </cell>
          <cell r="C1849">
            <v>6</v>
          </cell>
          <cell r="D1849" t="str">
            <v>N</v>
          </cell>
          <cell r="E1849" t="str">
            <v>DRAA2019</v>
          </cell>
          <cell r="F1849">
            <v>819</v>
          </cell>
          <cell r="G1849">
            <v>32</v>
          </cell>
          <cell r="H1849">
            <v>12</v>
          </cell>
        </row>
        <row r="1850">
          <cell r="A1850" t="str">
            <v>SÃO MIGUEL DO PASSA QUATRO - GO</v>
          </cell>
          <cell r="B1850" t="str">
            <v>GO</v>
          </cell>
          <cell r="C1850">
            <v>7</v>
          </cell>
          <cell r="D1850" t="str">
            <v>CO</v>
          </cell>
          <cell r="E1850" t="str">
            <v>DIPR10/2018</v>
          </cell>
          <cell r="F1850">
            <v>218</v>
          </cell>
          <cell r="G1850">
            <v>39</v>
          </cell>
          <cell r="H1850">
            <v>3</v>
          </cell>
        </row>
        <row r="1851">
          <cell r="A1851" t="str">
            <v>SÃO MIGUEL DOS MILAGRES - AL</v>
          </cell>
          <cell r="B1851" t="str">
            <v>AL</v>
          </cell>
          <cell r="C1851">
            <v>7</v>
          </cell>
          <cell r="D1851" t="str">
            <v>NE</v>
          </cell>
          <cell r="E1851" t="str">
            <v>DRAA2018</v>
          </cell>
          <cell r="F1851">
            <v>445</v>
          </cell>
          <cell r="G1851">
            <v>7</v>
          </cell>
          <cell r="H1851">
            <v>1</v>
          </cell>
        </row>
        <row r="1852">
          <cell r="A1852" t="str">
            <v>SÃO NICOLAU - RS</v>
          </cell>
          <cell r="B1852" t="str">
            <v>RS</v>
          </cell>
          <cell r="C1852">
            <v>7</v>
          </cell>
          <cell r="D1852" t="str">
            <v>S</v>
          </cell>
          <cell r="E1852" t="str">
            <v>DRAA2019</v>
          </cell>
          <cell r="F1852">
            <v>108</v>
          </cell>
          <cell r="G1852">
            <v>80</v>
          </cell>
          <cell r="H1852">
            <v>10</v>
          </cell>
        </row>
        <row r="1853">
          <cell r="A1853" t="str">
            <v>SÃO PATRÍCIO - GO</v>
          </cell>
          <cell r="B1853" t="str">
            <v>GO</v>
          </cell>
          <cell r="C1853">
            <v>7</v>
          </cell>
          <cell r="D1853" t="str">
            <v>CO</v>
          </cell>
          <cell r="E1853" t="str">
            <v>DRAA2019</v>
          </cell>
          <cell r="F1853">
            <v>146</v>
          </cell>
          <cell r="G1853">
            <v>21</v>
          </cell>
          <cell r="H1853">
            <v>1</v>
          </cell>
        </row>
        <row r="1854">
          <cell r="A1854" t="str">
            <v>SÃO PAULO - SP</v>
          </cell>
          <cell r="B1854" t="str">
            <v>SP</v>
          </cell>
          <cell r="C1854">
            <v>2</v>
          </cell>
          <cell r="D1854" t="str">
            <v>SE</v>
          </cell>
          <cell r="E1854" t="str">
            <v>DIPR12/2018</v>
          </cell>
          <cell r="F1854">
            <v>128830</v>
          </cell>
          <cell r="G1854">
            <v>87574</v>
          </cell>
          <cell r="H1854">
            <v>23220</v>
          </cell>
        </row>
        <row r="1855">
          <cell r="A1855" t="str">
            <v>SÃO PAULO DAS MISSÕES - RS</v>
          </cell>
          <cell r="B1855" t="str">
            <v>RS</v>
          </cell>
          <cell r="C1855">
            <v>7</v>
          </cell>
          <cell r="D1855" t="str">
            <v>S</v>
          </cell>
          <cell r="E1855" t="str">
            <v>DRAA2019</v>
          </cell>
          <cell r="F1855">
            <v>224</v>
          </cell>
          <cell r="G1855">
            <v>119</v>
          </cell>
          <cell r="H1855">
            <v>14</v>
          </cell>
        </row>
        <row r="1856">
          <cell r="A1856" t="str">
            <v>SÃO PAULO DO POTENGI - RN</v>
          </cell>
          <cell r="B1856" t="str">
            <v>RN</v>
          </cell>
          <cell r="C1856">
            <v>7</v>
          </cell>
          <cell r="D1856" t="str">
            <v>NE</v>
          </cell>
          <cell r="E1856" t="str">
            <v>DRAA2019</v>
          </cell>
          <cell r="F1856">
            <v>352</v>
          </cell>
          <cell r="G1856">
            <v>50</v>
          </cell>
          <cell r="H1856">
            <v>3</v>
          </cell>
        </row>
        <row r="1857">
          <cell r="A1857" t="str">
            <v>SÃO PEDRO DA ALDEIA - RJ</v>
          </cell>
          <cell r="B1857" t="str">
            <v>RJ</v>
          </cell>
          <cell r="C1857">
            <v>4</v>
          </cell>
          <cell r="D1857" t="str">
            <v>SE</v>
          </cell>
          <cell r="E1857" t="str">
            <v>DRAA2019</v>
          </cell>
          <cell r="F1857">
            <v>2662</v>
          </cell>
          <cell r="G1857">
            <v>695</v>
          </cell>
          <cell r="H1857">
            <v>173</v>
          </cell>
        </row>
        <row r="1858">
          <cell r="A1858" t="str">
            <v>SÃO PEDRO DA SERRA - RS</v>
          </cell>
          <cell r="B1858" t="str">
            <v>RS</v>
          </cell>
          <cell r="C1858">
            <v>7</v>
          </cell>
          <cell r="D1858" t="str">
            <v>S</v>
          </cell>
          <cell r="E1858" t="str">
            <v>DRAA2019</v>
          </cell>
          <cell r="F1858">
            <v>147</v>
          </cell>
          <cell r="G1858">
            <v>18</v>
          </cell>
          <cell r="H1858">
            <v>4</v>
          </cell>
        </row>
        <row r="1859">
          <cell r="A1859" t="str">
            <v>SÃO PEDRO DE ALCÂNTARA - SC</v>
          </cell>
          <cell r="B1859" t="str">
            <v>SC</v>
          </cell>
          <cell r="C1859">
            <v>7</v>
          </cell>
          <cell r="D1859" t="str">
            <v>S</v>
          </cell>
          <cell r="E1859" t="str">
            <v>DRAA2019</v>
          </cell>
          <cell r="F1859">
            <v>118</v>
          </cell>
          <cell r="G1859">
            <v>24</v>
          </cell>
          <cell r="H1859">
            <v>5</v>
          </cell>
        </row>
        <row r="1860">
          <cell r="A1860" t="str">
            <v>SÃO PEDRO DO BUTIÁ - RS</v>
          </cell>
          <cell r="B1860" t="str">
            <v>RS</v>
          </cell>
          <cell r="C1860">
            <v>7</v>
          </cell>
          <cell r="D1860" t="str">
            <v>S</v>
          </cell>
          <cell r="E1860" t="str">
            <v>DIPR12/2018</v>
          </cell>
          <cell r="F1860">
            <v>127</v>
          </cell>
          <cell r="G1860">
            <v>19</v>
          </cell>
          <cell r="H1860">
            <v>3</v>
          </cell>
        </row>
        <row r="1861">
          <cell r="A1861" t="str">
            <v>SÃO PEDRO DO PARANÁ - PR</v>
          </cell>
          <cell r="B1861" t="str">
            <v>PR</v>
          </cell>
          <cell r="C1861">
            <v>7</v>
          </cell>
          <cell r="D1861" t="str">
            <v>S</v>
          </cell>
          <cell r="E1861" t="str">
            <v>DIPR12/2018</v>
          </cell>
          <cell r="F1861">
            <v>176</v>
          </cell>
          <cell r="G1861">
            <v>1</v>
          </cell>
          <cell r="H1861">
            <v>0</v>
          </cell>
        </row>
        <row r="1862">
          <cell r="A1862" t="str">
            <v>SÃO PEDRO DO SUL - RS</v>
          </cell>
          <cell r="B1862" t="str">
            <v>RS</v>
          </cell>
          <cell r="C1862">
            <v>6</v>
          </cell>
          <cell r="D1862" t="str">
            <v>S</v>
          </cell>
          <cell r="E1862" t="str">
            <v>DRAA2019</v>
          </cell>
          <cell r="F1862">
            <v>500</v>
          </cell>
          <cell r="G1862">
            <v>4859</v>
          </cell>
          <cell r="H1862">
            <v>36</v>
          </cell>
        </row>
        <row r="1863">
          <cell r="A1863" t="str">
            <v>SÃO PEDRO DOS CRENTES - MA</v>
          </cell>
          <cell r="B1863" t="str">
            <v>MA</v>
          </cell>
          <cell r="C1863">
            <v>8</v>
          </cell>
          <cell r="D1863" t="str">
            <v>NE</v>
          </cell>
          <cell r="E1863" t="str">
            <v>DIPR12/2018</v>
          </cell>
          <cell r="F1863">
            <v>187</v>
          </cell>
          <cell r="G1863">
            <v>0</v>
          </cell>
          <cell r="H1863">
            <v>0</v>
          </cell>
        </row>
        <row r="1864">
          <cell r="A1864" t="str">
            <v>SÃO ROMÃO - MG</v>
          </cell>
          <cell r="B1864" t="str">
            <v>MG</v>
          </cell>
          <cell r="C1864">
            <v>8</v>
          </cell>
          <cell r="D1864" t="str">
            <v>SE</v>
          </cell>
          <cell r="E1864" t="str">
            <v/>
          </cell>
          <cell r="F1864" t="str">
            <v/>
          </cell>
          <cell r="G1864" t="str">
            <v/>
          </cell>
          <cell r="H1864" t="str">
            <v/>
          </cell>
        </row>
        <row r="1865">
          <cell r="A1865" t="str">
            <v>SÃO ROQUE - SP</v>
          </cell>
          <cell r="B1865" t="str">
            <v>SP</v>
          </cell>
          <cell r="C1865">
            <v>4</v>
          </cell>
          <cell r="D1865" t="str">
            <v>SE</v>
          </cell>
          <cell r="E1865" t="str">
            <v>DRAA2019</v>
          </cell>
          <cell r="F1865">
            <v>2155</v>
          </cell>
          <cell r="G1865">
            <v>335</v>
          </cell>
          <cell r="H1865">
            <v>69</v>
          </cell>
        </row>
        <row r="1866">
          <cell r="A1866" t="str">
            <v>SÃO SEBASTIÃO - AL</v>
          </cell>
          <cell r="B1866" t="str">
            <v>AL</v>
          </cell>
          <cell r="C1866">
            <v>8</v>
          </cell>
          <cell r="D1866" t="str">
            <v>NE</v>
          </cell>
          <cell r="E1866" t="str">
            <v/>
          </cell>
          <cell r="F1866" t="str">
            <v/>
          </cell>
          <cell r="G1866" t="str">
            <v/>
          </cell>
          <cell r="H1866" t="str">
            <v/>
          </cell>
        </row>
        <row r="1867">
          <cell r="A1867" t="str">
            <v>SÃO SEBASTIÃO - SP</v>
          </cell>
          <cell r="B1867" t="str">
            <v>SP</v>
          </cell>
          <cell r="C1867">
            <v>4</v>
          </cell>
          <cell r="D1867" t="str">
            <v>SE</v>
          </cell>
          <cell r="E1867" t="str">
            <v>DIPR12/2018</v>
          </cell>
          <cell r="F1867">
            <v>2809</v>
          </cell>
          <cell r="G1867">
            <v>260</v>
          </cell>
          <cell r="H1867">
            <v>13</v>
          </cell>
        </row>
        <row r="1868">
          <cell r="A1868" t="str">
            <v>SÃO SEBASTIÃO DA BOA VISTA - PA</v>
          </cell>
          <cell r="B1868" t="str">
            <v>PA</v>
          </cell>
          <cell r="C1868">
            <v>8</v>
          </cell>
          <cell r="D1868" t="str">
            <v>N</v>
          </cell>
          <cell r="E1868" t="str">
            <v/>
          </cell>
          <cell r="F1868" t="str">
            <v/>
          </cell>
          <cell r="G1868" t="str">
            <v/>
          </cell>
          <cell r="H1868" t="str">
            <v/>
          </cell>
        </row>
        <row r="1869">
          <cell r="A1869" t="str">
            <v>SÃO SEBASTIÃO DE LAGOA DE ROÇA - PB</v>
          </cell>
          <cell r="B1869" t="str">
            <v>PB</v>
          </cell>
          <cell r="C1869">
            <v>8</v>
          </cell>
          <cell r="D1869" t="str">
            <v>NE</v>
          </cell>
          <cell r="E1869" t="str">
            <v>DRAA2018</v>
          </cell>
          <cell r="F1869">
            <v>402</v>
          </cell>
          <cell r="G1869">
            <v>166</v>
          </cell>
          <cell r="H1869">
            <v>17</v>
          </cell>
        </row>
        <row r="1870">
          <cell r="A1870" t="str">
            <v>SÃO SEBASTIÃO DO ALTO - RJ</v>
          </cell>
          <cell r="B1870" t="str">
            <v>RJ</v>
          </cell>
          <cell r="C1870">
            <v>6</v>
          </cell>
          <cell r="D1870" t="str">
            <v>SE</v>
          </cell>
          <cell r="E1870" t="str">
            <v>DRAA2019</v>
          </cell>
          <cell r="F1870">
            <v>623</v>
          </cell>
          <cell r="G1870">
            <v>138</v>
          </cell>
          <cell r="H1870">
            <v>63</v>
          </cell>
        </row>
        <row r="1871">
          <cell r="A1871" t="str">
            <v>SÃO SEBASTIÃO DO CAÍ - RS</v>
          </cell>
          <cell r="B1871" t="str">
            <v>RS</v>
          </cell>
          <cell r="C1871">
            <v>6</v>
          </cell>
          <cell r="D1871" t="str">
            <v>S</v>
          </cell>
          <cell r="E1871" t="str">
            <v>DRAA2019</v>
          </cell>
          <cell r="F1871">
            <v>587</v>
          </cell>
          <cell r="G1871">
            <v>129</v>
          </cell>
          <cell r="H1871">
            <v>28</v>
          </cell>
        </row>
        <row r="1872">
          <cell r="A1872" t="str">
            <v>SÃO SEBASTIÃO DO OESTE - MG</v>
          </cell>
          <cell r="B1872" t="str">
            <v>MG</v>
          </cell>
          <cell r="C1872">
            <v>7</v>
          </cell>
          <cell r="D1872" t="str">
            <v>SE</v>
          </cell>
          <cell r="E1872" t="str">
            <v>DRAA2019</v>
          </cell>
          <cell r="F1872">
            <v>167</v>
          </cell>
          <cell r="G1872">
            <v>71</v>
          </cell>
          <cell r="H1872">
            <v>8</v>
          </cell>
        </row>
        <row r="1873">
          <cell r="A1873" t="str">
            <v>SÃO SEBASTIÃO DO PARAÍSO - MG</v>
          </cell>
          <cell r="B1873" t="str">
            <v>MG</v>
          </cell>
          <cell r="C1873">
            <v>5</v>
          </cell>
          <cell r="D1873" t="str">
            <v>SE</v>
          </cell>
          <cell r="E1873" t="str">
            <v>DIPR12/2018</v>
          </cell>
          <cell r="F1873">
            <v>1352</v>
          </cell>
          <cell r="G1873">
            <v>378</v>
          </cell>
          <cell r="H1873">
            <v>114</v>
          </cell>
        </row>
        <row r="1874">
          <cell r="A1874" t="str">
            <v>SÃO SEPÉ - RS</v>
          </cell>
          <cell r="B1874" t="str">
            <v>RS</v>
          </cell>
          <cell r="C1874">
            <v>5</v>
          </cell>
          <cell r="D1874" t="str">
            <v>S</v>
          </cell>
          <cell r="E1874" t="str">
            <v>DIPR12/2018</v>
          </cell>
          <cell r="F1874">
            <v>1071</v>
          </cell>
          <cell r="G1874">
            <v>0</v>
          </cell>
          <cell r="H1874">
            <v>0</v>
          </cell>
        </row>
        <row r="1875">
          <cell r="A1875" t="str">
            <v>SÃO TOMÉ - PR</v>
          </cell>
          <cell r="B1875" t="str">
            <v>PR</v>
          </cell>
          <cell r="C1875">
            <v>7</v>
          </cell>
          <cell r="D1875" t="str">
            <v>S</v>
          </cell>
          <cell r="E1875" t="str">
            <v>DIPR12/2018</v>
          </cell>
          <cell r="F1875">
            <v>255</v>
          </cell>
          <cell r="G1875">
            <v>82</v>
          </cell>
          <cell r="H1875">
            <v>0</v>
          </cell>
        </row>
        <row r="1876">
          <cell r="A1876" t="str">
            <v>SÃO TOMÉ - RN</v>
          </cell>
          <cell r="B1876" t="str">
            <v>RN</v>
          </cell>
          <cell r="C1876">
            <v>7</v>
          </cell>
          <cell r="D1876" t="str">
            <v>NE</v>
          </cell>
          <cell r="E1876" t="str">
            <v>DRAA2019</v>
          </cell>
          <cell r="F1876">
            <v>354</v>
          </cell>
          <cell r="G1876">
            <v>55</v>
          </cell>
          <cell r="H1876">
            <v>8</v>
          </cell>
        </row>
        <row r="1877">
          <cell r="A1877" t="str">
            <v>SÃO VALENTIM DO SUL - RS</v>
          </cell>
          <cell r="B1877" t="str">
            <v>RS</v>
          </cell>
          <cell r="C1877">
            <v>7</v>
          </cell>
          <cell r="D1877" t="str">
            <v>S</v>
          </cell>
          <cell r="E1877" t="str">
            <v>DRAA2019</v>
          </cell>
          <cell r="F1877">
            <v>56</v>
          </cell>
          <cell r="G1877">
            <v>15</v>
          </cell>
          <cell r="H1877">
            <v>3</v>
          </cell>
        </row>
        <row r="1878">
          <cell r="A1878" t="str">
            <v>SÃO VALÉRIO DO SUL - RS</v>
          </cell>
          <cell r="B1878" t="str">
            <v>RS</v>
          </cell>
          <cell r="C1878">
            <v>7</v>
          </cell>
          <cell r="D1878" t="str">
            <v>S</v>
          </cell>
          <cell r="E1878" t="str">
            <v>DRAA2019</v>
          </cell>
          <cell r="F1878">
            <v>149</v>
          </cell>
          <cell r="G1878">
            <v>13</v>
          </cell>
          <cell r="H1878">
            <v>6</v>
          </cell>
        </row>
        <row r="1879">
          <cell r="A1879" t="str">
            <v>SÃO VENDELINO - RS</v>
          </cell>
          <cell r="B1879" t="str">
            <v>RS</v>
          </cell>
          <cell r="C1879">
            <v>7</v>
          </cell>
          <cell r="D1879" t="str">
            <v>S</v>
          </cell>
          <cell r="E1879" t="str">
            <v>DIPR12/2018</v>
          </cell>
          <cell r="F1879">
            <v>94</v>
          </cell>
          <cell r="G1879">
            <v>18</v>
          </cell>
          <cell r="H1879">
            <v>4</v>
          </cell>
        </row>
        <row r="1880">
          <cell r="A1880" t="str">
            <v>SÃO VICENTE - RN</v>
          </cell>
          <cell r="B1880" t="str">
            <v>RN</v>
          </cell>
          <cell r="C1880">
            <v>7</v>
          </cell>
          <cell r="D1880" t="str">
            <v>NE</v>
          </cell>
          <cell r="E1880" t="str">
            <v>DRAA2019</v>
          </cell>
          <cell r="F1880">
            <v>282</v>
          </cell>
          <cell r="G1880">
            <v>48</v>
          </cell>
          <cell r="H1880">
            <v>2</v>
          </cell>
        </row>
        <row r="1881">
          <cell r="A1881" t="str">
            <v>SÃO VICENTE - SP</v>
          </cell>
          <cell r="B1881" t="str">
            <v>SP</v>
          </cell>
          <cell r="C1881">
            <v>3</v>
          </cell>
          <cell r="D1881" t="str">
            <v>SE</v>
          </cell>
          <cell r="E1881" t="str">
            <v>DRAA2019</v>
          </cell>
          <cell r="F1881">
            <v>5521</v>
          </cell>
          <cell r="G1881">
            <v>1911</v>
          </cell>
          <cell r="H1881">
            <v>545</v>
          </cell>
        </row>
        <row r="1882">
          <cell r="A1882" t="str">
            <v>SÃO VICENTE DO SUL - RS</v>
          </cell>
          <cell r="B1882" t="str">
            <v>RS</v>
          </cell>
          <cell r="C1882">
            <v>7</v>
          </cell>
          <cell r="D1882" t="str">
            <v>S</v>
          </cell>
          <cell r="E1882" t="str">
            <v>DRAA2019</v>
          </cell>
          <cell r="F1882">
            <v>259</v>
          </cell>
          <cell r="G1882">
            <v>66</v>
          </cell>
          <cell r="H1882">
            <v>17</v>
          </cell>
        </row>
        <row r="1883">
          <cell r="A1883" t="str">
            <v>SÃO VICENTE FERRER - PE</v>
          </cell>
          <cell r="B1883" t="str">
            <v>PE</v>
          </cell>
          <cell r="C1883">
            <v>6</v>
          </cell>
          <cell r="D1883" t="str">
            <v>NE</v>
          </cell>
          <cell r="E1883" t="str">
            <v>DRAA2019</v>
          </cell>
          <cell r="F1883">
            <v>509</v>
          </cell>
          <cell r="G1883">
            <v>167</v>
          </cell>
          <cell r="H1883">
            <v>41</v>
          </cell>
        </row>
        <row r="1884">
          <cell r="A1884" t="str">
            <v>SAPÉ - PB</v>
          </cell>
          <cell r="B1884" t="str">
            <v>PB</v>
          </cell>
          <cell r="C1884">
            <v>5</v>
          </cell>
          <cell r="D1884" t="str">
            <v>NE</v>
          </cell>
          <cell r="E1884" t="str">
            <v>DIPR12/2018</v>
          </cell>
          <cell r="F1884">
            <v>1062</v>
          </cell>
          <cell r="G1884">
            <v>1</v>
          </cell>
          <cell r="H1884">
            <v>0</v>
          </cell>
        </row>
        <row r="1885">
          <cell r="A1885" t="str">
            <v>SAPEAÇU - BA</v>
          </cell>
          <cell r="B1885" t="str">
            <v>BA</v>
          </cell>
          <cell r="C1885">
            <v>6</v>
          </cell>
          <cell r="D1885" t="str">
            <v>NE</v>
          </cell>
          <cell r="E1885" t="str">
            <v>DRAA2019</v>
          </cell>
          <cell r="F1885">
            <v>495</v>
          </cell>
          <cell r="G1885">
            <v>144</v>
          </cell>
          <cell r="H1885">
            <v>32</v>
          </cell>
        </row>
        <row r="1886">
          <cell r="A1886" t="str">
            <v>SAPIRANGA - RS</v>
          </cell>
          <cell r="B1886" t="str">
            <v>RS</v>
          </cell>
          <cell r="C1886">
            <v>4</v>
          </cell>
          <cell r="D1886" t="str">
            <v>S</v>
          </cell>
          <cell r="E1886" t="str">
            <v>DRAA2019</v>
          </cell>
          <cell r="F1886">
            <v>2130</v>
          </cell>
          <cell r="G1886">
            <v>305</v>
          </cell>
          <cell r="H1886">
            <v>60</v>
          </cell>
        </row>
        <row r="1887">
          <cell r="A1887" t="str">
            <v>SAPUCAIA - RJ</v>
          </cell>
          <cell r="B1887" t="str">
            <v>RJ</v>
          </cell>
          <cell r="C1887">
            <v>5</v>
          </cell>
          <cell r="D1887" t="str">
            <v>SE</v>
          </cell>
          <cell r="E1887" t="str">
            <v>DRAA2019</v>
          </cell>
          <cell r="F1887">
            <v>842</v>
          </cell>
          <cell r="G1887">
            <v>273</v>
          </cell>
          <cell r="H1887">
            <v>81</v>
          </cell>
        </row>
        <row r="1888">
          <cell r="A1888" t="str">
            <v>SAPUCAIA DO SUL - RS</v>
          </cell>
          <cell r="B1888" t="str">
            <v>RS</v>
          </cell>
          <cell r="C1888">
            <v>8</v>
          </cell>
          <cell r="D1888" t="str">
            <v>S</v>
          </cell>
          <cell r="E1888" t="str">
            <v>DIPR12/2018</v>
          </cell>
          <cell r="F1888">
            <v>2291</v>
          </cell>
          <cell r="G1888">
            <v>360</v>
          </cell>
          <cell r="H1888">
            <v>73</v>
          </cell>
        </row>
        <row r="1889">
          <cell r="A1889" t="str">
            <v>SAQUAREMA - RJ</v>
          </cell>
          <cell r="B1889" t="str">
            <v>RJ</v>
          </cell>
          <cell r="C1889">
            <v>4</v>
          </cell>
          <cell r="D1889" t="str">
            <v>SE</v>
          </cell>
          <cell r="E1889" t="str">
            <v>DIPR12/2018</v>
          </cell>
          <cell r="F1889">
            <v>2725</v>
          </cell>
          <cell r="G1889">
            <v>4</v>
          </cell>
          <cell r="H1889">
            <v>0</v>
          </cell>
        </row>
        <row r="1890">
          <cell r="A1890" t="str">
            <v>SARANDI - PR</v>
          </cell>
          <cell r="B1890" t="str">
            <v>PR</v>
          </cell>
          <cell r="C1890">
            <v>4</v>
          </cell>
          <cell r="D1890" t="str">
            <v>S</v>
          </cell>
          <cell r="E1890" t="str">
            <v>DRAA2019</v>
          </cell>
          <cell r="F1890">
            <v>2336</v>
          </cell>
          <cell r="G1890">
            <v>567</v>
          </cell>
          <cell r="H1890">
            <v>112</v>
          </cell>
        </row>
        <row r="1891">
          <cell r="A1891" t="str">
            <v>SARANDI - RS</v>
          </cell>
          <cell r="B1891" t="str">
            <v>RS</v>
          </cell>
          <cell r="C1891">
            <v>6</v>
          </cell>
          <cell r="D1891" t="str">
            <v>S</v>
          </cell>
          <cell r="E1891" t="str">
            <v>DRAA2019</v>
          </cell>
          <cell r="F1891">
            <v>331</v>
          </cell>
          <cell r="G1891">
            <v>169</v>
          </cell>
          <cell r="H1891">
            <v>45</v>
          </cell>
        </row>
        <row r="1892">
          <cell r="A1892" t="str">
            <v>SARZEDO - MG</v>
          </cell>
          <cell r="B1892" t="str">
            <v>MG</v>
          </cell>
          <cell r="C1892">
            <v>6</v>
          </cell>
          <cell r="D1892" t="str">
            <v>SE</v>
          </cell>
          <cell r="E1892" t="str">
            <v>DRAA2019</v>
          </cell>
          <cell r="F1892">
            <v>978</v>
          </cell>
          <cell r="G1892">
            <v>69</v>
          </cell>
          <cell r="H1892">
            <v>29</v>
          </cell>
        </row>
        <row r="1893">
          <cell r="A1893" t="str">
            <v>SEBASTIANÓPOLIS DO SUL - SP</v>
          </cell>
          <cell r="B1893" t="str">
            <v>SP</v>
          </cell>
          <cell r="C1893">
            <v>7</v>
          </cell>
          <cell r="D1893" t="str">
            <v>SE</v>
          </cell>
          <cell r="E1893" t="str">
            <v>DRAA2019</v>
          </cell>
          <cell r="F1893">
            <v>245</v>
          </cell>
          <cell r="G1893">
            <v>23</v>
          </cell>
          <cell r="H1893">
            <v>2</v>
          </cell>
        </row>
        <row r="1894">
          <cell r="A1894" t="str">
            <v>SEBASTIÃO BARROS - PI</v>
          </cell>
          <cell r="B1894" t="str">
            <v>PI</v>
          </cell>
          <cell r="C1894">
            <v>7</v>
          </cell>
          <cell r="D1894" t="str">
            <v>NE</v>
          </cell>
          <cell r="E1894" t="str">
            <v>DRAA2018</v>
          </cell>
          <cell r="F1894">
            <v>222</v>
          </cell>
          <cell r="G1894">
            <v>9</v>
          </cell>
          <cell r="H1894">
            <v>1</v>
          </cell>
        </row>
        <row r="1895">
          <cell r="A1895" t="str">
            <v>SEBERI - RS</v>
          </cell>
          <cell r="B1895" t="str">
            <v>RS</v>
          </cell>
          <cell r="C1895">
            <v>7</v>
          </cell>
          <cell r="D1895" t="str">
            <v>S</v>
          </cell>
          <cell r="E1895" t="str">
            <v>DRAA2019</v>
          </cell>
          <cell r="F1895">
            <v>260</v>
          </cell>
          <cell r="G1895">
            <v>86</v>
          </cell>
          <cell r="H1895">
            <v>18</v>
          </cell>
        </row>
        <row r="1896">
          <cell r="A1896" t="str">
            <v>SEDE NOVA - RS</v>
          </cell>
          <cell r="B1896" t="str">
            <v>RS</v>
          </cell>
          <cell r="C1896">
            <v>7</v>
          </cell>
          <cell r="D1896" t="str">
            <v>S</v>
          </cell>
          <cell r="E1896" t="str">
            <v>DRAA2019</v>
          </cell>
          <cell r="F1896">
            <v>101</v>
          </cell>
          <cell r="G1896">
            <v>29</v>
          </cell>
          <cell r="H1896">
            <v>9</v>
          </cell>
        </row>
        <row r="1897">
          <cell r="A1897" t="str">
            <v>SEGREDO - RS</v>
          </cell>
          <cell r="B1897" t="str">
            <v>RS</v>
          </cell>
          <cell r="C1897">
            <v>7</v>
          </cell>
          <cell r="D1897" t="str">
            <v>S</v>
          </cell>
          <cell r="E1897" t="str">
            <v>DRAA2019</v>
          </cell>
          <cell r="F1897">
            <v>163</v>
          </cell>
          <cell r="G1897">
            <v>43</v>
          </cell>
          <cell r="H1897">
            <v>8</v>
          </cell>
        </row>
        <row r="1898">
          <cell r="A1898" t="str">
            <v>SELBACH - RS</v>
          </cell>
          <cell r="B1898" t="str">
            <v>RS</v>
          </cell>
          <cell r="C1898">
            <v>7</v>
          </cell>
          <cell r="D1898" t="str">
            <v>S</v>
          </cell>
          <cell r="E1898" t="str">
            <v>DRAA2019</v>
          </cell>
          <cell r="F1898">
            <v>233</v>
          </cell>
          <cell r="G1898">
            <v>47</v>
          </cell>
          <cell r="H1898">
            <v>14</v>
          </cell>
        </row>
        <row r="1899">
          <cell r="A1899" t="str">
            <v>SENADOR CANEDO - GO</v>
          </cell>
          <cell r="B1899" t="str">
            <v>GO</v>
          </cell>
          <cell r="C1899">
            <v>4</v>
          </cell>
          <cell r="D1899" t="str">
            <v>CO</v>
          </cell>
          <cell r="E1899" t="str">
            <v>DIPR12/2018</v>
          </cell>
          <cell r="F1899">
            <v>3449</v>
          </cell>
          <cell r="G1899">
            <v>275</v>
          </cell>
          <cell r="H1899">
            <v>94</v>
          </cell>
        </row>
        <row r="1900">
          <cell r="A1900" t="str">
            <v>SENADOR ELÓI DE SOUZA - RN</v>
          </cell>
          <cell r="B1900" t="str">
            <v>RN</v>
          </cell>
          <cell r="C1900">
            <v>7</v>
          </cell>
          <cell r="D1900" t="str">
            <v>NE</v>
          </cell>
          <cell r="E1900" t="str">
            <v>DRAA2018</v>
          </cell>
          <cell r="F1900">
            <v>205</v>
          </cell>
          <cell r="G1900">
            <v>23</v>
          </cell>
          <cell r="H1900">
            <v>0</v>
          </cell>
        </row>
        <row r="1901">
          <cell r="A1901" t="str">
            <v>SENADOR RUI PALMEIRA - AL</v>
          </cell>
          <cell r="B1901" t="str">
            <v>AL</v>
          </cell>
          <cell r="C1901">
            <v>8</v>
          </cell>
          <cell r="D1901" t="str">
            <v>NE</v>
          </cell>
          <cell r="E1901" t="str">
            <v/>
          </cell>
          <cell r="F1901" t="str">
            <v/>
          </cell>
          <cell r="G1901" t="str">
            <v/>
          </cell>
          <cell r="H1901" t="str">
            <v/>
          </cell>
        </row>
        <row r="1902">
          <cell r="A1902" t="str">
            <v>SENHORA DO PORTO - MG</v>
          </cell>
          <cell r="B1902" t="str">
            <v>MG</v>
          </cell>
          <cell r="C1902">
            <v>7</v>
          </cell>
          <cell r="D1902" t="str">
            <v>SE</v>
          </cell>
          <cell r="E1902" t="str">
            <v>DRAA2019</v>
          </cell>
          <cell r="F1902">
            <v>112</v>
          </cell>
          <cell r="G1902">
            <v>37</v>
          </cell>
          <cell r="H1902">
            <v>4</v>
          </cell>
        </row>
        <row r="1903">
          <cell r="A1903" t="str">
            <v>SERAFINA CORRÊA - RS</v>
          </cell>
          <cell r="B1903" t="str">
            <v>RS</v>
          </cell>
          <cell r="C1903">
            <v>6</v>
          </cell>
          <cell r="D1903" t="str">
            <v>S</v>
          </cell>
          <cell r="E1903" t="str">
            <v>DRAA2019</v>
          </cell>
          <cell r="F1903">
            <v>459</v>
          </cell>
          <cell r="G1903">
            <v>71</v>
          </cell>
          <cell r="H1903">
            <v>21</v>
          </cell>
        </row>
        <row r="1904">
          <cell r="A1904" t="str">
            <v>SERINGUEIRAS - RO</v>
          </cell>
          <cell r="B1904" t="str">
            <v>RO</v>
          </cell>
          <cell r="C1904">
            <v>6</v>
          </cell>
          <cell r="D1904" t="str">
            <v>N</v>
          </cell>
          <cell r="E1904" t="str">
            <v>DRAA2019</v>
          </cell>
          <cell r="F1904">
            <v>516</v>
          </cell>
          <cell r="G1904">
            <v>24</v>
          </cell>
          <cell r="H1904">
            <v>6</v>
          </cell>
        </row>
        <row r="1905">
          <cell r="A1905" t="str">
            <v>SÉRIO - RS</v>
          </cell>
          <cell r="B1905" t="str">
            <v>RS</v>
          </cell>
          <cell r="C1905">
            <v>7</v>
          </cell>
          <cell r="D1905" t="str">
            <v>S</v>
          </cell>
          <cell r="E1905" t="str">
            <v>DRAA2019</v>
          </cell>
          <cell r="F1905">
            <v>77</v>
          </cell>
          <cell r="G1905">
            <v>6</v>
          </cell>
          <cell r="H1905">
            <v>0</v>
          </cell>
        </row>
        <row r="1906">
          <cell r="A1906" t="str">
            <v>SEROPÉDICA - RJ</v>
          </cell>
          <cell r="B1906" t="str">
            <v>RJ</v>
          </cell>
          <cell r="C1906">
            <v>8</v>
          </cell>
          <cell r="D1906" t="str">
            <v>SE</v>
          </cell>
          <cell r="E1906" t="str">
            <v>DIPR12/2018</v>
          </cell>
          <cell r="F1906">
            <v>2162</v>
          </cell>
          <cell r="G1906">
            <v>249</v>
          </cell>
          <cell r="H1906">
            <v>58</v>
          </cell>
        </row>
        <row r="1907">
          <cell r="A1907" t="str">
            <v>SERRA - ES</v>
          </cell>
          <cell r="B1907" t="str">
            <v>ES</v>
          </cell>
          <cell r="C1907">
            <v>3</v>
          </cell>
          <cell r="D1907" t="str">
            <v>SE</v>
          </cell>
          <cell r="E1907" t="str">
            <v>DIPR12/2018</v>
          </cell>
          <cell r="F1907">
            <v>6086</v>
          </cell>
          <cell r="G1907">
            <v>2509</v>
          </cell>
          <cell r="H1907">
            <v>419</v>
          </cell>
        </row>
        <row r="1908">
          <cell r="A1908" t="str">
            <v>SERRA BRANCA - PB</v>
          </cell>
          <cell r="B1908" t="str">
            <v>PB</v>
          </cell>
          <cell r="C1908">
            <v>6</v>
          </cell>
          <cell r="D1908" t="str">
            <v>NE</v>
          </cell>
          <cell r="E1908" t="str">
            <v>DRAA2019</v>
          </cell>
          <cell r="F1908">
            <v>376</v>
          </cell>
          <cell r="G1908">
            <v>238</v>
          </cell>
          <cell r="H1908">
            <v>25</v>
          </cell>
        </row>
        <row r="1909">
          <cell r="A1909" t="str">
            <v>SERRA CAIADA (ANTIGO PRESIDENTE JUSCELINO) - RN</v>
          </cell>
          <cell r="B1909" t="str">
            <v>RN</v>
          </cell>
          <cell r="C1909">
            <v>7</v>
          </cell>
          <cell r="D1909" t="str">
            <v>NE</v>
          </cell>
          <cell r="E1909" t="str">
            <v>DRAA2019</v>
          </cell>
          <cell r="F1909">
            <v>273</v>
          </cell>
          <cell r="G1909">
            <v>42</v>
          </cell>
          <cell r="H1909">
            <v>0</v>
          </cell>
        </row>
        <row r="1910">
          <cell r="A1910" t="str">
            <v>SERRA DA SAUDADE - MG</v>
          </cell>
          <cell r="B1910" t="str">
            <v>MG</v>
          </cell>
          <cell r="C1910">
            <v>7</v>
          </cell>
          <cell r="D1910" t="str">
            <v>SE</v>
          </cell>
          <cell r="E1910" t="str">
            <v>DRAA2019</v>
          </cell>
          <cell r="F1910">
            <v>60</v>
          </cell>
          <cell r="G1910">
            <v>17</v>
          </cell>
          <cell r="H1910">
            <v>15</v>
          </cell>
        </row>
        <row r="1911">
          <cell r="A1911" t="str">
            <v>SERRA DO RAMALHO - BA</v>
          </cell>
          <cell r="B1911" t="str">
            <v>BA</v>
          </cell>
          <cell r="C1911">
            <v>5</v>
          </cell>
          <cell r="D1911" t="str">
            <v>NE</v>
          </cell>
          <cell r="E1911" t="str">
            <v>DIPR12/2018</v>
          </cell>
          <cell r="F1911">
            <v>1331</v>
          </cell>
          <cell r="G1911">
            <v>0</v>
          </cell>
          <cell r="H1911">
            <v>0</v>
          </cell>
        </row>
        <row r="1912">
          <cell r="A1912" t="str">
            <v>SERRA DO SALITRE - MG</v>
          </cell>
          <cell r="B1912" t="str">
            <v>MG</v>
          </cell>
          <cell r="C1912">
            <v>6</v>
          </cell>
          <cell r="D1912" t="str">
            <v>SE</v>
          </cell>
          <cell r="E1912" t="str">
            <v>DRAA2019</v>
          </cell>
          <cell r="F1912">
            <v>417</v>
          </cell>
          <cell r="G1912">
            <v>108</v>
          </cell>
          <cell r="H1912">
            <v>43</v>
          </cell>
        </row>
        <row r="1913">
          <cell r="A1913" t="str">
            <v>SERRA DOURADA - BA</v>
          </cell>
          <cell r="B1913" t="str">
            <v>BA</v>
          </cell>
          <cell r="C1913">
            <v>6</v>
          </cell>
          <cell r="D1913" t="str">
            <v>NE</v>
          </cell>
          <cell r="E1913" t="str">
            <v>DIPR10/2018</v>
          </cell>
          <cell r="F1913">
            <v>770</v>
          </cell>
          <cell r="G1913">
            <v>0</v>
          </cell>
          <cell r="H1913">
            <v>0</v>
          </cell>
        </row>
        <row r="1914">
          <cell r="A1914" t="str">
            <v>SERRA NEGRA - SP</v>
          </cell>
          <cell r="B1914" t="str">
            <v>SP</v>
          </cell>
          <cell r="C1914">
            <v>6</v>
          </cell>
          <cell r="D1914" t="str">
            <v>SE</v>
          </cell>
          <cell r="E1914" t="str">
            <v>DRAA2019</v>
          </cell>
          <cell r="F1914">
            <v>50</v>
          </cell>
          <cell r="G1914">
            <v>103</v>
          </cell>
          <cell r="H1914">
            <v>28</v>
          </cell>
        </row>
        <row r="1915">
          <cell r="A1915" t="str">
            <v>SERRA TALHADA - PE</v>
          </cell>
          <cell r="B1915" t="str">
            <v>PE</v>
          </cell>
          <cell r="C1915">
            <v>4</v>
          </cell>
          <cell r="D1915" t="str">
            <v>NE</v>
          </cell>
          <cell r="E1915" t="str">
            <v>DIPR12/2018</v>
          </cell>
          <cell r="F1915">
            <v>1758</v>
          </cell>
          <cell r="G1915">
            <v>817</v>
          </cell>
          <cell r="H1915">
            <v>139</v>
          </cell>
        </row>
        <row r="1916">
          <cell r="A1916" t="str">
            <v>SERRANA - SP</v>
          </cell>
          <cell r="B1916" t="str">
            <v>SP</v>
          </cell>
          <cell r="C1916">
            <v>5</v>
          </cell>
          <cell r="D1916" t="str">
            <v>SE</v>
          </cell>
          <cell r="E1916" t="str">
            <v>DRAA2019</v>
          </cell>
          <cell r="F1916">
            <v>1068</v>
          </cell>
          <cell r="G1916">
            <v>206</v>
          </cell>
          <cell r="H1916">
            <v>63</v>
          </cell>
        </row>
        <row r="1917">
          <cell r="A1917" t="str">
            <v>SERRANÓPOLIS - GO</v>
          </cell>
          <cell r="B1917" t="str">
            <v>GO</v>
          </cell>
          <cell r="C1917">
            <v>7</v>
          </cell>
          <cell r="D1917" t="str">
            <v>CO</v>
          </cell>
          <cell r="E1917" t="str">
            <v>DIPR12/2018</v>
          </cell>
          <cell r="F1917">
            <v>180</v>
          </cell>
          <cell r="G1917">
            <v>25</v>
          </cell>
          <cell r="H1917">
            <v>0</v>
          </cell>
        </row>
        <row r="1918">
          <cell r="A1918" t="str">
            <v>SERRANOS - MG</v>
          </cell>
          <cell r="B1918" t="str">
            <v>MG</v>
          </cell>
          <cell r="C1918">
            <v>7</v>
          </cell>
          <cell r="D1918" t="str">
            <v>SE</v>
          </cell>
          <cell r="E1918" t="str">
            <v>DIPR12/2018</v>
          </cell>
          <cell r="F1918">
            <v>94</v>
          </cell>
          <cell r="G1918">
            <v>35</v>
          </cell>
          <cell r="H1918">
            <v>22</v>
          </cell>
        </row>
        <row r="1919">
          <cell r="A1919" t="str">
            <v>SERRITA - PE</v>
          </cell>
          <cell r="B1919" t="str">
            <v>PE</v>
          </cell>
          <cell r="C1919">
            <v>6</v>
          </cell>
          <cell r="D1919" t="str">
            <v>NE</v>
          </cell>
          <cell r="E1919" t="str">
            <v>DIPR12/2018</v>
          </cell>
          <cell r="F1919">
            <v>686</v>
          </cell>
          <cell r="G1919">
            <v>153</v>
          </cell>
          <cell r="H1919">
            <v>16</v>
          </cell>
        </row>
        <row r="1920">
          <cell r="A1920" t="str">
            <v>SERTÂNIA - PE</v>
          </cell>
          <cell r="B1920" t="str">
            <v>PE</v>
          </cell>
          <cell r="C1920">
            <v>6</v>
          </cell>
          <cell r="D1920" t="str">
            <v>NE</v>
          </cell>
          <cell r="E1920" t="str">
            <v>DRAA2019</v>
          </cell>
          <cell r="F1920">
            <v>735</v>
          </cell>
          <cell r="G1920">
            <v>399</v>
          </cell>
          <cell r="H1920">
            <v>54</v>
          </cell>
        </row>
        <row r="1921">
          <cell r="A1921" t="str">
            <v>SERTÃO SANTANA - RS</v>
          </cell>
          <cell r="B1921" t="str">
            <v>RS</v>
          </cell>
          <cell r="C1921">
            <v>7</v>
          </cell>
          <cell r="D1921" t="str">
            <v>S</v>
          </cell>
          <cell r="E1921" t="str">
            <v>DRAA2019</v>
          </cell>
          <cell r="F1921">
            <v>193</v>
          </cell>
          <cell r="G1921">
            <v>31</v>
          </cell>
          <cell r="H1921">
            <v>5</v>
          </cell>
        </row>
        <row r="1922">
          <cell r="A1922" t="str">
            <v>SERTÃOZINHO - PB</v>
          </cell>
          <cell r="B1922" t="str">
            <v>PB</v>
          </cell>
          <cell r="C1922">
            <v>7</v>
          </cell>
          <cell r="D1922" t="str">
            <v>NE</v>
          </cell>
          <cell r="E1922" t="str">
            <v>DIPR12/2018</v>
          </cell>
          <cell r="F1922">
            <v>237</v>
          </cell>
          <cell r="G1922">
            <v>22</v>
          </cell>
          <cell r="H1922">
            <v>9</v>
          </cell>
        </row>
        <row r="1923">
          <cell r="A1923" t="str">
            <v>SERTÃOZINHO - SP</v>
          </cell>
          <cell r="B1923" t="str">
            <v>SP</v>
          </cell>
          <cell r="C1923">
            <v>4</v>
          </cell>
          <cell r="D1923" t="str">
            <v>SE</v>
          </cell>
          <cell r="E1923" t="str">
            <v>DRAA2019</v>
          </cell>
          <cell r="F1923">
            <v>1931</v>
          </cell>
          <cell r="G1923">
            <v>588</v>
          </cell>
          <cell r="H1923">
            <v>122</v>
          </cell>
        </row>
        <row r="1924">
          <cell r="A1924" t="str">
            <v>SETE DE SETEMBRO - RS</v>
          </cell>
          <cell r="B1924" t="str">
            <v>RS</v>
          </cell>
          <cell r="C1924">
            <v>7</v>
          </cell>
          <cell r="D1924" t="str">
            <v>S</v>
          </cell>
          <cell r="E1924" t="str">
            <v>DRAA2019</v>
          </cell>
          <cell r="F1924">
            <v>114</v>
          </cell>
          <cell r="G1924">
            <v>19</v>
          </cell>
          <cell r="H1924">
            <v>2</v>
          </cell>
        </row>
        <row r="1925">
          <cell r="A1925" t="str">
            <v>SETE QUEDAS - MS</v>
          </cell>
          <cell r="B1925" t="str">
            <v>MS</v>
          </cell>
          <cell r="C1925">
            <v>7</v>
          </cell>
          <cell r="D1925" t="str">
            <v>CO</v>
          </cell>
          <cell r="E1925" t="str">
            <v>DRAA2019</v>
          </cell>
          <cell r="F1925">
            <v>288</v>
          </cell>
          <cell r="G1925">
            <v>50</v>
          </cell>
          <cell r="H1925">
            <v>16</v>
          </cell>
        </row>
        <row r="1926">
          <cell r="A1926" t="str">
            <v>SEVERÍNIA - SP</v>
          </cell>
          <cell r="B1926" t="str">
            <v>SP</v>
          </cell>
          <cell r="C1926">
            <v>6</v>
          </cell>
          <cell r="D1926" t="str">
            <v>SE</v>
          </cell>
          <cell r="E1926" t="str">
            <v>DRAA2019</v>
          </cell>
          <cell r="F1926">
            <v>520</v>
          </cell>
          <cell r="G1926">
            <v>122</v>
          </cell>
          <cell r="H1926">
            <v>56</v>
          </cell>
        </row>
        <row r="1927">
          <cell r="A1927" t="str">
            <v>SIDROLÂNDIA - MS</v>
          </cell>
          <cell r="B1927" t="str">
            <v>MS</v>
          </cell>
          <cell r="C1927">
            <v>5</v>
          </cell>
          <cell r="D1927" t="str">
            <v>CO</v>
          </cell>
          <cell r="E1927" t="str">
            <v>DIPR12/2018</v>
          </cell>
          <cell r="F1927">
            <v>308</v>
          </cell>
          <cell r="G1927">
            <v>222</v>
          </cell>
          <cell r="H1927">
            <v>61</v>
          </cell>
        </row>
        <row r="1928">
          <cell r="A1928" t="str">
            <v>SIGEFREDO PACHECO - PI</v>
          </cell>
          <cell r="B1928" t="str">
            <v>PI</v>
          </cell>
          <cell r="C1928">
            <v>7</v>
          </cell>
          <cell r="D1928" t="str">
            <v>NE</v>
          </cell>
          <cell r="E1928" t="str">
            <v>DIPR12/2018</v>
          </cell>
          <cell r="F1928">
            <v>314</v>
          </cell>
          <cell r="G1928">
            <v>9</v>
          </cell>
          <cell r="H1928">
            <v>2</v>
          </cell>
        </row>
        <row r="1929">
          <cell r="A1929" t="str">
            <v>SILVA JARDIM - RJ</v>
          </cell>
          <cell r="B1929" t="str">
            <v>RJ</v>
          </cell>
          <cell r="C1929">
            <v>5</v>
          </cell>
          <cell r="D1929" t="str">
            <v>SE</v>
          </cell>
          <cell r="E1929" t="str">
            <v>DIPR12/2018</v>
          </cell>
          <cell r="F1929">
            <v>1168</v>
          </cell>
          <cell r="G1929">
            <v>331</v>
          </cell>
          <cell r="H1929">
            <v>92</v>
          </cell>
        </row>
        <row r="1930">
          <cell r="A1930" t="str">
            <v>SILVÂNIA - GO</v>
          </cell>
          <cell r="B1930" t="str">
            <v>GO</v>
          </cell>
          <cell r="C1930">
            <v>6</v>
          </cell>
          <cell r="D1930" t="str">
            <v>CO</v>
          </cell>
          <cell r="E1930" t="str">
            <v>DRAA2019</v>
          </cell>
          <cell r="F1930">
            <v>609</v>
          </cell>
          <cell r="G1930">
            <v>117</v>
          </cell>
          <cell r="H1930">
            <v>35</v>
          </cell>
        </row>
        <row r="1931">
          <cell r="A1931" t="str">
            <v>SILVANÓPOLIS - TO</v>
          </cell>
          <cell r="B1931" t="str">
            <v>TO</v>
          </cell>
          <cell r="C1931">
            <v>8</v>
          </cell>
          <cell r="D1931" t="str">
            <v>N</v>
          </cell>
          <cell r="E1931" t="str">
            <v>DIPR12/2018</v>
          </cell>
          <cell r="F1931">
            <v>234</v>
          </cell>
          <cell r="G1931">
            <v>0</v>
          </cell>
          <cell r="H1931">
            <v>0</v>
          </cell>
        </row>
        <row r="1932">
          <cell r="A1932" t="str">
            <v>SILVEIRA MARTINS - RS</v>
          </cell>
          <cell r="B1932" t="str">
            <v>RS</v>
          </cell>
          <cell r="C1932">
            <v>7</v>
          </cell>
          <cell r="D1932" t="str">
            <v>S</v>
          </cell>
          <cell r="E1932" t="str">
            <v>DRAA2019</v>
          </cell>
          <cell r="F1932">
            <v>87</v>
          </cell>
          <cell r="G1932">
            <v>22</v>
          </cell>
          <cell r="H1932">
            <v>8</v>
          </cell>
        </row>
        <row r="1933">
          <cell r="A1933" t="str">
            <v>SIMOLÂNDIA - GO</v>
          </cell>
          <cell r="B1933" t="str">
            <v>GO</v>
          </cell>
          <cell r="C1933">
            <v>7</v>
          </cell>
          <cell r="D1933" t="str">
            <v>CO</v>
          </cell>
          <cell r="E1933" t="str">
            <v>DRAA2019</v>
          </cell>
          <cell r="F1933">
            <v>188</v>
          </cell>
          <cell r="G1933">
            <v>44</v>
          </cell>
          <cell r="H1933">
            <v>11</v>
          </cell>
        </row>
        <row r="1934">
          <cell r="A1934" t="str">
            <v>SINOP - MT</v>
          </cell>
          <cell r="B1934" t="str">
            <v>MT</v>
          </cell>
          <cell r="C1934">
            <v>4</v>
          </cell>
          <cell r="D1934" t="str">
            <v>CO</v>
          </cell>
          <cell r="E1934" t="str">
            <v>DRAA2019</v>
          </cell>
          <cell r="F1934">
            <v>2876</v>
          </cell>
          <cell r="G1934">
            <v>373</v>
          </cell>
          <cell r="H1934">
            <v>96</v>
          </cell>
        </row>
        <row r="1935">
          <cell r="A1935" t="str">
            <v>SIQUEIRA CAMPOS - PR</v>
          </cell>
          <cell r="B1935" t="str">
            <v>PR</v>
          </cell>
          <cell r="C1935">
            <v>6</v>
          </cell>
          <cell r="D1935" t="str">
            <v>S</v>
          </cell>
          <cell r="E1935" t="str">
            <v>DRAA2019</v>
          </cell>
          <cell r="F1935">
            <v>549</v>
          </cell>
          <cell r="G1935">
            <v>158</v>
          </cell>
          <cell r="H1935">
            <v>69</v>
          </cell>
        </row>
        <row r="1936">
          <cell r="A1936" t="str">
            <v>SÍTIO D'ABADIA - GO</v>
          </cell>
          <cell r="B1936" t="str">
            <v>GO</v>
          </cell>
          <cell r="C1936">
            <v>7</v>
          </cell>
          <cell r="D1936" t="str">
            <v>CO</v>
          </cell>
          <cell r="E1936" t="str">
            <v>DRAA2019</v>
          </cell>
          <cell r="F1936">
            <v>123</v>
          </cell>
          <cell r="G1936">
            <v>30</v>
          </cell>
          <cell r="H1936">
            <v>5</v>
          </cell>
        </row>
        <row r="1937">
          <cell r="A1937" t="str">
            <v>SOBRADINHO - RS</v>
          </cell>
          <cell r="B1937" t="str">
            <v>RS</v>
          </cell>
          <cell r="C1937">
            <v>6</v>
          </cell>
          <cell r="D1937" t="str">
            <v>S</v>
          </cell>
          <cell r="E1937" t="str">
            <v>DRAA2019</v>
          </cell>
          <cell r="F1937">
            <v>412</v>
          </cell>
          <cell r="G1937">
            <v>98</v>
          </cell>
          <cell r="H1937">
            <v>29</v>
          </cell>
        </row>
        <row r="1938">
          <cell r="A1938" t="str">
            <v>SOBRÁLIA - MG</v>
          </cell>
          <cell r="B1938" t="str">
            <v>MG</v>
          </cell>
          <cell r="C1938">
            <v>8</v>
          </cell>
          <cell r="D1938" t="str">
            <v>SE</v>
          </cell>
          <cell r="E1938" t="str">
            <v/>
          </cell>
          <cell r="F1938" t="str">
            <v/>
          </cell>
          <cell r="G1938" t="str">
            <v/>
          </cell>
          <cell r="H1938" t="str">
            <v/>
          </cell>
        </row>
        <row r="1939">
          <cell r="A1939" t="str">
            <v>SOLEDADE - PB</v>
          </cell>
          <cell r="B1939" t="str">
            <v>PB</v>
          </cell>
          <cell r="C1939">
            <v>6</v>
          </cell>
          <cell r="D1939" t="str">
            <v>NE</v>
          </cell>
          <cell r="E1939" t="str">
            <v>DRAA2019</v>
          </cell>
          <cell r="F1939">
            <v>543</v>
          </cell>
          <cell r="G1939">
            <v>121</v>
          </cell>
          <cell r="H1939">
            <v>9</v>
          </cell>
        </row>
        <row r="1940">
          <cell r="A1940" t="str">
            <v>SOLEDADE - RS</v>
          </cell>
          <cell r="B1940" t="str">
            <v>RS</v>
          </cell>
          <cell r="C1940">
            <v>6</v>
          </cell>
          <cell r="D1940" t="str">
            <v>S</v>
          </cell>
          <cell r="E1940" t="str">
            <v>DRAA2019</v>
          </cell>
          <cell r="F1940">
            <v>566</v>
          </cell>
          <cell r="G1940">
            <v>278</v>
          </cell>
          <cell r="H1940">
            <v>69</v>
          </cell>
        </row>
        <row r="1941">
          <cell r="A1941" t="str">
            <v>SOLIDÃO - PE</v>
          </cell>
          <cell r="B1941" t="str">
            <v>PE</v>
          </cell>
          <cell r="C1941">
            <v>7</v>
          </cell>
          <cell r="D1941" t="str">
            <v>NE</v>
          </cell>
          <cell r="E1941" t="str">
            <v>DRAA2019</v>
          </cell>
          <cell r="F1941">
            <v>245</v>
          </cell>
          <cell r="G1941">
            <v>163</v>
          </cell>
          <cell r="H1941">
            <v>26</v>
          </cell>
        </row>
        <row r="1942">
          <cell r="A1942" t="str">
            <v>SOLONÓPOLE - CE</v>
          </cell>
          <cell r="B1942" t="str">
            <v>CE</v>
          </cell>
          <cell r="C1942">
            <v>8</v>
          </cell>
          <cell r="D1942" t="str">
            <v>NE</v>
          </cell>
          <cell r="E1942" t="str">
            <v>DRAA2019</v>
          </cell>
          <cell r="F1942">
            <v>732</v>
          </cell>
          <cell r="G1942">
            <v>77</v>
          </cell>
          <cell r="H1942">
            <v>2</v>
          </cell>
        </row>
        <row r="1943">
          <cell r="A1943" t="str">
            <v>SONORA - MS</v>
          </cell>
          <cell r="B1943" t="str">
            <v>MS</v>
          </cell>
          <cell r="C1943">
            <v>7</v>
          </cell>
          <cell r="D1943" t="str">
            <v>CO</v>
          </cell>
          <cell r="E1943" t="str">
            <v>DIPR12/2018</v>
          </cell>
          <cell r="F1943">
            <v>380</v>
          </cell>
          <cell r="G1943">
            <v>52</v>
          </cell>
          <cell r="H1943">
            <v>15</v>
          </cell>
        </row>
        <row r="1944">
          <cell r="A1944" t="str">
            <v>SOROCABA - SP</v>
          </cell>
          <cell r="B1944" t="str">
            <v>SP</v>
          </cell>
          <cell r="C1944">
            <v>3</v>
          </cell>
          <cell r="D1944" t="str">
            <v>SE</v>
          </cell>
          <cell r="E1944" t="str">
            <v>DRAA2019</v>
          </cell>
          <cell r="F1944">
            <v>10151</v>
          </cell>
          <cell r="G1944">
            <v>3279</v>
          </cell>
          <cell r="H1944">
            <v>695</v>
          </cell>
        </row>
        <row r="1945">
          <cell r="A1945" t="str">
            <v>SORRISO - MT</v>
          </cell>
          <cell r="B1945" t="str">
            <v>MT</v>
          </cell>
          <cell r="C1945">
            <v>5</v>
          </cell>
          <cell r="D1945" t="str">
            <v>CO</v>
          </cell>
          <cell r="E1945" t="str">
            <v>DRAA2019</v>
          </cell>
          <cell r="F1945">
            <v>1425</v>
          </cell>
          <cell r="G1945">
            <v>147</v>
          </cell>
          <cell r="H1945">
            <v>34</v>
          </cell>
        </row>
        <row r="1946">
          <cell r="A1946" t="str">
            <v>SOURE - PA</v>
          </cell>
          <cell r="B1946" t="str">
            <v>PA</v>
          </cell>
          <cell r="C1946">
            <v>8</v>
          </cell>
          <cell r="D1946" t="str">
            <v>N</v>
          </cell>
          <cell r="E1946" t="str">
            <v>DRAA2017</v>
          </cell>
          <cell r="F1946">
            <v>508</v>
          </cell>
          <cell r="G1946">
            <v>74</v>
          </cell>
          <cell r="H1946">
            <v>38</v>
          </cell>
        </row>
        <row r="1947">
          <cell r="A1947" t="str">
            <v>SUMARÉ - SP</v>
          </cell>
          <cell r="B1947" t="str">
            <v>SP</v>
          </cell>
          <cell r="C1947">
            <v>4</v>
          </cell>
          <cell r="D1947" t="str">
            <v>SE</v>
          </cell>
          <cell r="E1947" t="str">
            <v>DIPR12/2018</v>
          </cell>
          <cell r="F1947">
            <v>3443</v>
          </cell>
          <cell r="G1947">
            <v>164</v>
          </cell>
          <cell r="H1947">
            <v>50</v>
          </cell>
        </row>
        <row r="1948">
          <cell r="A1948" t="str">
            <v>SUMÉ - PB</v>
          </cell>
          <cell r="B1948" t="str">
            <v>PB</v>
          </cell>
          <cell r="C1948">
            <v>6</v>
          </cell>
          <cell r="D1948" t="str">
            <v>NE</v>
          </cell>
          <cell r="E1948" t="str">
            <v>DRAA2019</v>
          </cell>
          <cell r="F1948">
            <v>443</v>
          </cell>
          <cell r="G1948">
            <v>172</v>
          </cell>
          <cell r="H1948">
            <v>42</v>
          </cell>
        </row>
        <row r="1949">
          <cell r="A1949" t="str">
            <v>SUMIDOURO - RJ</v>
          </cell>
          <cell r="B1949" t="str">
            <v>RJ</v>
          </cell>
          <cell r="C1949">
            <v>6</v>
          </cell>
          <cell r="D1949" t="str">
            <v>SE</v>
          </cell>
          <cell r="E1949" t="str">
            <v>DRAA2019</v>
          </cell>
          <cell r="F1949">
            <v>612</v>
          </cell>
          <cell r="G1949">
            <v>62</v>
          </cell>
          <cell r="H1949">
            <v>50</v>
          </cell>
        </row>
        <row r="1950">
          <cell r="A1950" t="str">
            <v>SUZANÁPOLIS - SP</v>
          </cell>
          <cell r="B1950" t="str">
            <v>SP</v>
          </cell>
          <cell r="C1950">
            <v>7</v>
          </cell>
          <cell r="D1950" t="str">
            <v>SE</v>
          </cell>
          <cell r="E1950" t="str">
            <v>DIPR12/2018</v>
          </cell>
          <cell r="F1950">
            <v>265</v>
          </cell>
          <cell r="G1950">
            <v>21</v>
          </cell>
          <cell r="H1950">
            <v>6</v>
          </cell>
        </row>
        <row r="1951">
          <cell r="A1951" t="str">
            <v>SUZANO - SP</v>
          </cell>
          <cell r="B1951" t="str">
            <v>SP</v>
          </cell>
          <cell r="C1951">
            <v>4</v>
          </cell>
          <cell r="D1951" t="str">
            <v>SE</v>
          </cell>
          <cell r="E1951" t="str">
            <v>DRAA2019</v>
          </cell>
          <cell r="F1951">
            <v>4319</v>
          </cell>
          <cell r="G1951">
            <v>171</v>
          </cell>
          <cell r="H1951">
            <v>99</v>
          </cell>
        </row>
        <row r="1952">
          <cell r="A1952" t="str">
            <v>TABAPORÃ - MT</v>
          </cell>
          <cell r="B1952" t="str">
            <v>MT</v>
          </cell>
          <cell r="C1952">
            <v>7</v>
          </cell>
          <cell r="D1952" t="str">
            <v>CO</v>
          </cell>
          <cell r="E1952" t="str">
            <v>DRAA2019</v>
          </cell>
          <cell r="F1952">
            <v>286</v>
          </cell>
          <cell r="G1952">
            <v>40</v>
          </cell>
          <cell r="H1952">
            <v>5</v>
          </cell>
        </row>
        <row r="1953">
          <cell r="A1953" t="str">
            <v>TABATINGA - AM</v>
          </cell>
          <cell r="B1953" t="str">
            <v>AM</v>
          </cell>
          <cell r="C1953">
            <v>8</v>
          </cell>
          <cell r="D1953" t="str">
            <v>N</v>
          </cell>
          <cell r="E1953" t="str">
            <v>DRAA2018</v>
          </cell>
          <cell r="F1953">
            <v>1251</v>
          </cell>
          <cell r="G1953">
            <v>64</v>
          </cell>
          <cell r="H1953">
            <v>65</v>
          </cell>
        </row>
        <row r="1954">
          <cell r="A1954" t="str">
            <v>TABOÃO DA SERRA - SP</v>
          </cell>
          <cell r="B1954" t="str">
            <v>SP</v>
          </cell>
          <cell r="C1954">
            <v>3</v>
          </cell>
          <cell r="D1954" t="str">
            <v>SE</v>
          </cell>
          <cell r="E1954" t="str">
            <v>DRAA2019</v>
          </cell>
          <cell r="F1954">
            <v>5599</v>
          </cell>
          <cell r="G1954">
            <v>1242</v>
          </cell>
          <cell r="H1954">
            <v>245</v>
          </cell>
        </row>
        <row r="1955">
          <cell r="A1955" t="str">
            <v>TACURU - MS</v>
          </cell>
          <cell r="B1955" t="str">
            <v>MS</v>
          </cell>
          <cell r="C1955">
            <v>7</v>
          </cell>
          <cell r="D1955" t="str">
            <v>CO</v>
          </cell>
          <cell r="E1955" t="str">
            <v>DRAA2019</v>
          </cell>
          <cell r="F1955">
            <v>330</v>
          </cell>
          <cell r="G1955">
            <v>33</v>
          </cell>
          <cell r="H1955">
            <v>15</v>
          </cell>
        </row>
        <row r="1956">
          <cell r="A1956" t="str">
            <v>TAGUATINGA - TO</v>
          </cell>
          <cell r="B1956" t="str">
            <v>TO</v>
          </cell>
          <cell r="C1956">
            <v>6</v>
          </cell>
          <cell r="D1956" t="str">
            <v>N</v>
          </cell>
          <cell r="E1956" t="str">
            <v>DRAA2019</v>
          </cell>
          <cell r="F1956">
            <v>521</v>
          </cell>
          <cell r="G1956">
            <v>11</v>
          </cell>
          <cell r="H1956">
            <v>9</v>
          </cell>
        </row>
        <row r="1957">
          <cell r="A1957" t="str">
            <v>TAIAÇU - SP</v>
          </cell>
          <cell r="B1957" t="str">
            <v>SP</v>
          </cell>
          <cell r="C1957">
            <v>7</v>
          </cell>
          <cell r="D1957" t="str">
            <v>SE</v>
          </cell>
          <cell r="E1957" t="str">
            <v>DIPR12/2018</v>
          </cell>
          <cell r="F1957">
            <v>195</v>
          </cell>
          <cell r="G1957">
            <v>0</v>
          </cell>
          <cell r="H1957">
            <v>0</v>
          </cell>
        </row>
        <row r="1958">
          <cell r="A1958" t="str">
            <v>TAIÓ - SC</v>
          </cell>
          <cell r="B1958" t="str">
            <v>SC</v>
          </cell>
          <cell r="C1958">
            <v>6</v>
          </cell>
          <cell r="D1958" t="str">
            <v>S</v>
          </cell>
          <cell r="E1958" t="str">
            <v>DRAA2019</v>
          </cell>
          <cell r="F1958">
            <v>421</v>
          </cell>
          <cell r="G1958">
            <v>115</v>
          </cell>
          <cell r="H1958">
            <v>0</v>
          </cell>
        </row>
        <row r="1959">
          <cell r="A1959" t="str">
            <v>TAMBAÚ - SP</v>
          </cell>
          <cell r="B1959" t="str">
            <v>SP</v>
          </cell>
          <cell r="C1959">
            <v>6</v>
          </cell>
          <cell r="D1959" t="str">
            <v>SE</v>
          </cell>
          <cell r="E1959" t="str">
            <v>DRAA2019</v>
          </cell>
          <cell r="F1959">
            <v>599</v>
          </cell>
          <cell r="G1959">
            <v>151</v>
          </cell>
          <cell r="H1959">
            <v>48</v>
          </cell>
        </row>
        <row r="1960">
          <cell r="A1960" t="str">
            <v>TAMBOARA - PR</v>
          </cell>
          <cell r="B1960" t="str">
            <v>PR</v>
          </cell>
          <cell r="C1960">
            <v>7</v>
          </cell>
          <cell r="D1960" t="str">
            <v>S</v>
          </cell>
          <cell r="E1960" t="str">
            <v>DIPR12/2018</v>
          </cell>
          <cell r="F1960">
            <v>172</v>
          </cell>
          <cell r="G1960">
            <v>64</v>
          </cell>
          <cell r="H1960">
            <v>17</v>
          </cell>
        </row>
        <row r="1961">
          <cell r="A1961" t="str">
            <v>TANGARÁ - RN</v>
          </cell>
          <cell r="B1961" t="str">
            <v>RN</v>
          </cell>
          <cell r="C1961">
            <v>7</v>
          </cell>
          <cell r="D1961" t="str">
            <v>NE</v>
          </cell>
          <cell r="E1961" t="str">
            <v>DIPR12/2018</v>
          </cell>
          <cell r="F1961">
            <v>432</v>
          </cell>
          <cell r="G1961">
            <v>0</v>
          </cell>
          <cell r="H1961">
            <v>0</v>
          </cell>
        </row>
        <row r="1962">
          <cell r="A1962" t="str">
            <v>TANGARÁ DA SERRA - MT</v>
          </cell>
          <cell r="B1962" t="str">
            <v>MT</v>
          </cell>
          <cell r="C1962">
            <v>5</v>
          </cell>
          <cell r="D1962" t="str">
            <v>CO</v>
          </cell>
          <cell r="E1962" t="str">
            <v>DRAA2019</v>
          </cell>
          <cell r="F1962">
            <v>1428</v>
          </cell>
          <cell r="G1962">
            <v>146</v>
          </cell>
          <cell r="H1962">
            <v>30</v>
          </cell>
        </row>
        <row r="1963">
          <cell r="A1963" t="str">
            <v>TANQUE D'ARCA - AL</v>
          </cell>
          <cell r="B1963" t="str">
            <v>AL</v>
          </cell>
          <cell r="C1963">
            <v>8</v>
          </cell>
          <cell r="D1963" t="str">
            <v>NE</v>
          </cell>
          <cell r="E1963" t="str">
            <v>DIPR12/2018</v>
          </cell>
          <cell r="F1963">
            <v>249</v>
          </cell>
          <cell r="G1963">
            <v>76</v>
          </cell>
          <cell r="H1963">
            <v>10</v>
          </cell>
        </row>
        <row r="1964">
          <cell r="A1964" t="str">
            <v>TAPEJARA - PR</v>
          </cell>
          <cell r="B1964" t="str">
            <v>PR</v>
          </cell>
          <cell r="C1964">
            <v>6</v>
          </cell>
          <cell r="D1964" t="str">
            <v>S</v>
          </cell>
          <cell r="E1964" t="str">
            <v>DRAA2019</v>
          </cell>
          <cell r="F1964">
            <v>515</v>
          </cell>
          <cell r="G1964">
            <v>107</v>
          </cell>
          <cell r="H1964">
            <v>22</v>
          </cell>
        </row>
        <row r="1965">
          <cell r="A1965" t="str">
            <v>TAPEJARA - RS</v>
          </cell>
          <cell r="B1965" t="str">
            <v>RS</v>
          </cell>
          <cell r="C1965">
            <v>6</v>
          </cell>
          <cell r="D1965" t="str">
            <v>S</v>
          </cell>
          <cell r="E1965" t="str">
            <v>DRAA2019</v>
          </cell>
          <cell r="F1965">
            <v>406</v>
          </cell>
          <cell r="G1965">
            <v>125</v>
          </cell>
          <cell r="H1965">
            <v>37</v>
          </cell>
        </row>
        <row r="1966">
          <cell r="A1966" t="str">
            <v>TAPERA - RS</v>
          </cell>
          <cell r="B1966" t="str">
            <v>RS</v>
          </cell>
          <cell r="C1966">
            <v>7</v>
          </cell>
          <cell r="D1966" t="str">
            <v>S</v>
          </cell>
          <cell r="E1966" t="str">
            <v>DIPR12/2018</v>
          </cell>
          <cell r="F1966">
            <v>311</v>
          </cell>
          <cell r="G1966">
            <v>82</v>
          </cell>
          <cell r="H1966">
            <v>19</v>
          </cell>
        </row>
        <row r="1967">
          <cell r="A1967" t="str">
            <v>TAPEROÁ - PB</v>
          </cell>
          <cell r="B1967" t="str">
            <v>PB</v>
          </cell>
          <cell r="C1967">
            <v>6</v>
          </cell>
          <cell r="D1967" t="str">
            <v>NE</v>
          </cell>
          <cell r="E1967" t="str">
            <v>DRAA2019</v>
          </cell>
          <cell r="F1967">
            <v>446</v>
          </cell>
          <cell r="G1967">
            <v>87</v>
          </cell>
          <cell r="H1967">
            <v>4</v>
          </cell>
        </row>
        <row r="1968">
          <cell r="A1968" t="str">
            <v>TAPES - RS</v>
          </cell>
          <cell r="B1968" t="str">
            <v>RS</v>
          </cell>
          <cell r="C1968">
            <v>6</v>
          </cell>
          <cell r="D1968" t="str">
            <v>S</v>
          </cell>
          <cell r="E1968" t="str">
            <v>DRAA2019</v>
          </cell>
          <cell r="F1968">
            <v>414</v>
          </cell>
          <cell r="G1968">
            <v>166</v>
          </cell>
          <cell r="H1968">
            <v>46</v>
          </cell>
        </row>
        <row r="1969">
          <cell r="A1969" t="str">
            <v>TAPIRA - PR</v>
          </cell>
          <cell r="B1969" t="str">
            <v>PR</v>
          </cell>
          <cell r="C1969">
            <v>7</v>
          </cell>
          <cell r="D1969" t="str">
            <v>S</v>
          </cell>
          <cell r="E1969" t="str">
            <v>DRAA2019</v>
          </cell>
          <cell r="F1969">
            <v>244</v>
          </cell>
          <cell r="G1969">
            <v>79</v>
          </cell>
          <cell r="H1969">
            <v>13</v>
          </cell>
        </row>
        <row r="1970">
          <cell r="A1970" t="str">
            <v>TAPIRAMUTÁ - BA</v>
          </cell>
          <cell r="B1970" t="str">
            <v>BA</v>
          </cell>
          <cell r="C1970">
            <v>6</v>
          </cell>
          <cell r="D1970" t="str">
            <v>NE</v>
          </cell>
          <cell r="E1970" t="str">
            <v>DRAA2019</v>
          </cell>
          <cell r="F1970">
            <v>490</v>
          </cell>
          <cell r="G1970">
            <v>24</v>
          </cell>
          <cell r="H1970">
            <v>19</v>
          </cell>
        </row>
        <row r="1971">
          <cell r="A1971" t="str">
            <v>TAPIRATIBA - SP</v>
          </cell>
          <cell r="B1971" t="str">
            <v>SP</v>
          </cell>
          <cell r="C1971">
            <v>7</v>
          </cell>
          <cell r="D1971" t="str">
            <v>SE</v>
          </cell>
          <cell r="E1971" t="str">
            <v>DIPR12/2018</v>
          </cell>
          <cell r="F1971">
            <v>339</v>
          </cell>
          <cell r="G1971">
            <v>81</v>
          </cell>
          <cell r="H1971">
            <v>24</v>
          </cell>
        </row>
        <row r="1972">
          <cell r="A1972" t="str">
            <v>TAPURAH - MT</v>
          </cell>
          <cell r="B1972" t="str">
            <v>MT</v>
          </cell>
          <cell r="C1972">
            <v>7</v>
          </cell>
          <cell r="D1972" t="str">
            <v>CO</v>
          </cell>
          <cell r="E1972" t="str">
            <v>DRAA2019</v>
          </cell>
          <cell r="F1972">
            <v>350</v>
          </cell>
          <cell r="G1972">
            <v>32</v>
          </cell>
          <cell r="H1972">
            <v>6</v>
          </cell>
        </row>
        <row r="1973">
          <cell r="A1973" t="str">
            <v>TAQUARA - RS</v>
          </cell>
          <cell r="B1973" t="str">
            <v>RS</v>
          </cell>
          <cell r="C1973">
            <v>5</v>
          </cell>
          <cell r="D1973" t="str">
            <v>S</v>
          </cell>
          <cell r="E1973" t="str">
            <v>DRAA2019</v>
          </cell>
          <cell r="F1973">
            <v>914</v>
          </cell>
          <cell r="G1973">
            <v>365</v>
          </cell>
          <cell r="H1973">
            <v>111</v>
          </cell>
        </row>
        <row r="1974">
          <cell r="A1974" t="str">
            <v>TAQUARAL DE GOIÁS - GO</v>
          </cell>
          <cell r="B1974" t="str">
            <v>GO</v>
          </cell>
          <cell r="C1974">
            <v>7</v>
          </cell>
          <cell r="D1974" t="str">
            <v>CO</v>
          </cell>
          <cell r="E1974" t="str">
            <v>DIPR12/2018</v>
          </cell>
          <cell r="F1974">
            <v>144</v>
          </cell>
          <cell r="G1974">
            <v>0</v>
          </cell>
          <cell r="H1974">
            <v>0</v>
          </cell>
        </row>
        <row r="1975">
          <cell r="A1975" t="str">
            <v>TAQUARANA - AL</v>
          </cell>
          <cell r="B1975" t="str">
            <v>AL</v>
          </cell>
          <cell r="C1975">
            <v>6</v>
          </cell>
          <cell r="D1975" t="str">
            <v>NE</v>
          </cell>
          <cell r="E1975" t="str">
            <v>DRAA2017</v>
          </cell>
          <cell r="F1975">
            <v>681</v>
          </cell>
          <cell r="G1975">
            <v>184</v>
          </cell>
          <cell r="H1975">
            <v>31</v>
          </cell>
        </row>
        <row r="1976">
          <cell r="A1976" t="str">
            <v>TAQUARITINGA - SP</v>
          </cell>
          <cell r="B1976" t="str">
            <v>SP</v>
          </cell>
          <cell r="C1976">
            <v>4</v>
          </cell>
          <cell r="D1976" t="str">
            <v>SE</v>
          </cell>
          <cell r="E1976" t="str">
            <v>DRAA2019</v>
          </cell>
          <cell r="F1976">
            <v>1631</v>
          </cell>
          <cell r="G1976">
            <v>546</v>
          </cell>
          <cell r="H1976">
            <v>178</v>
          </cell>
        </row>
        <row r="1977">
          <cell r="A1977" t="str">
            <v>TAQUARITUBA - SP</v>
          </cell>
          <cell r="B1977" t="str">
            <v>SP</v>
          </cell>
          <cell r="C1977">
            <v>6</v>
          </cell>
          <cell r="D1977" t="str">
            <v>SE</v>
          </cell>
          <cell r="E1977" t="str">
            <v>DIPR12/2018</v>
          </cell>
          <cell r="F1977">
            <v>775</v>
          </cell>
          <cell r="G1977">
            <v>177</v>
          </cell>
          <cell r="H1977">
            <v>54</v>
          </cell>
        </row>
        <row r="1978">
          <cell r="A1978" t="str">
            <v>TARUMÃ - SP</v>
          </cell>
          <cell r="B1978" t="str">
            <v>SP</v>
          </cell>
          <cell r="C1978">
            <v>6</v>
          </cell>
          <cell r="D1978" t="str">
            <v>SE</v>
          </cell>
          <cell r="E1978" t="str">
            <v>DRAA2019</v>
          </cell>
          <cell r="F1978">
            <v>612</v>
          </cell>
          <cell r="G1978">
            <v>86</v>
          </cell>
          <cell r="H1978">
            <v>25</v>
          </cell>
        </row>
        <row r="1979">
          <cell r="A1979" t="str">
            <v>TATUÍ - SP</v>
          </cell>
          <cell r="B1979" t="str">
            <v>SP</v>
          </cell>
          <cell r="C1979">
            <v>4</v>
          </cell>
          <cell r="D1979" t="str">
            <v>SE</v>
          </cell>
          <cell r="E1979" t="str">
            <v>DRAA2019</v>
          </cell>
          <cell r="F1979">
            <v>3539</v>
          </cell>
          <cell r="G1979">
            <v>255</v>
          </cell>
          <cell r="H1979">
            <v>89</v>
          </cell>
        </row>
        <row r="1980">
          <cell r="A1980" t="str">
            <v>TAUÁ - CE</v>
          </cell>
          <cell r="B1980" t="str">
            <v>CE</v>
          </cell>
          <cell r="C1980">
            <v>5</v>
          </cell>
          <cell r="D1980" t="str">
            <v>NE</v>
          </cell>
          <cell r="E1980" t="str">
            <v>DIPR12/2018</v>
          </cell>
          <cell r="F1980">
            <v>1327</v>
          </cell>
          <cell r="G1980">
            <v>425</v>
          </cell>
          <cell r="H1980">
            <v>59</v>
          </cell>
        </row>
        <row r="1981">
          <cell r="A1981" t="str">
            <v>TAUBATÉ - SP</v>
          </cell>
          <cell r="B1981" t="str">
            <v>SP</v>
          </cell>
          <cell r="C1981">
            <v>3</v>
          </cell>
          <cell r="D1981" t="str">
            <v>SE</v>
          </cell>
          <cell r="E1981" t="str">
            <v>DRAA2019</v>
          </cell>
          <cell r="F1981">
            <v>6417</v>
          </cell>
          <cell r="G1981">
            <v>1875</v>
          </cell>
          <cell r="H1981">
            <v>628</v>
          </cell>
        </row>
        <row r="1982">
          <cell r="A1982" t="str">
            <v>TEIXEIRA SOARES - PR</v>
          </cell>
          <cell r="B1982" t="str">
            <v>PR</v>
          </cell>
          <cell r="C1982">
            <v>7</v>
          </cell>
          <cell r="D1982" t="str">
            <v>S</v>
          </cell>
          <cell r="E1982" t="str">
            <v>DRAA2019</v>
          </cell>
          <cell r="F1982">
            <v>348</v>
          </cell>
          <cell r="G1982">
            <v>119</v>
          </cell>
          <cell r="H1982">
            <v>23</v>
          </cell>
        </row>
        <row r="1983">
          <cell r="A1983" t="str">
            <v>TEJUÇUOCA - CE</v>
          </cell>
          <cell r="B1983" t="str">
            <v>CE</v>
          </cell>
          <cell r="C1983">
            <v>6</v>
          </cell>
          <cell r="D1983" t="str">
            <v>NE</v>
          </cell>
          <cell r="E1983" t="str">
            <v>DRAA2016</v>
          </cell>
          <cell r="F1983">
            <v>812</v>
          </cell>
          <cell r="G1983">
            <v>12</v>
          </cell>
          <cell r="H1983">
            <v>5</v>
          </cell>
        </row>
        <row r="1984">
          <cell r="A1984" t="str">
            <v>TELÊMACO BORBA - PR</v>
          </cell>
          <cell r="B1984" t="str">
            <v>PR</v>
          </cell>
          <cell r="C1984">
            <v>4</v>
          </cell>
          <cell r="D1984" t="str">
            <v>S</v>
          </cell>
          <cell r="E1984" t="str">
            <v>DRAA2019</v>
          </cell>
          <cell r="F1984">
            <v>1978</v>
          </cell>
          <cell r="G1984">
            <v>553</v>
          </cell>
          <cell r="H1984">
            <v>156</v>
          </cell>
        </row>
        <row r="1985">
          <cell r="A1985" t="str">
            <v>TENENTE ANANIAS - RN</v>
          </cell>
          <cell r="B1985" t="str">
            <v>RN</v>
          </cell>
          <cell r="C1985">
            <v>8</v>
          </cell>
          <cell r="D1985" t="str">
            <v>NE</v>
          </cell>
          <cell r="E1985" t="str">
            <v>DRAA2017</v>
          </cell>
          <cell r="F1985">
            <v>149</v>
          </cell>
          <cell r="G1985">
            <v>0</v>
          </cell>
          <cell r="H1985">
            <v>0</v>
          </cell>
        </row>
        <row r="1986">
          <cell r="A1986" t="str">
            <v>TENENTE PORTELA - RS</v>
          </cell>
          <cell r="B1986" t="str">
            <v>RS</v>
          </cell>
          <cell r="C1986">
            <v>7</v>
          </cell>
          <cell r="D1986" t="str">
            <v>S</v>
          </cell>
          <cell r="E1986" t="str">
            <v>DRAA2019</v>
          </cell>
          <cell r="F1986">
            <v>299</v>
          </cell>
          <cell r="G1986">
            <v>111</v>
          </cell>
          <cell r="H1986">
            <v>29</v>
          </cell>
        </row>
        <row r="1987">
          <cell r="A1987" t="str">
            <v>TEÓFILO OTONI - MG</v>
          </cell>
          <cell r="B1987" t="str">
            <v>MG</v>
          </cell>
          <cell r="C1987">
            <v>4</v>
          </cell>
          <cell r="D1987" t="str">
            <v>SE</v>
          </cell>
          <cell r="E1987" t="str">
            <v>DIPR12/2018</v>
          </cell>
          <cell r="F1987">
            <v>1760</v>
          </cell>
          <cell r="G1987">
            <v>729</v>
          </cell>
          <cell r="H1987">
            <v>176</v>
          </cell>
        </row>
        <row r="1988">
          <cell r="A1988" t="str">
            <v>TEOTÔNIO VILELA - AL</v>
          </cell>
          <cell r="B1988" t="str">
            <v>AL</v>
          </cell>
          <cell r="C1988">
            <v>8</v>
          </cell>
          <cell r="D1988" t="str">
            <v>NE</v>
          </cell>
          <cell r="E1988" t="str">
            <v>DRAA2017</v>
          </cell>
          <cell r="F1988">
            <v>864</v>
          </cell>
          <cell r="G1988">
            <v>144</v>
          </cell>
          <cell r="H1988">
            <v>48</v>
          </cell>
        </row>
        <row r="1989">
          <cell r="A1989" t="str">
            <v>TERENOS - MS</v>
          </cell>
          <cell r="B1989" t="str">
            <v>MS</v>
          </cell>
          <cell r="C1989">
            <v>6</v>
          </cell>
          <cell r="D1989" t="str">
            <v>CO</v>
          </cell>
          <cell r="E1989" t="str">
            <v>DRAA2019</v>
          </cell>
          <cell r="F1989">
            <v>591</v>
          </cell>
          <cell r="G1989">
            <v>69</v>
          </cell>
          <cell r="H1989">
            <v>18</v>
          </cell>
        </row>
        <row r="1990">
          <cell r="A1990" t="str">
            <v>TERESINA - PI</v>
          </cell>
          <cell r="B1990" t="str">
            <v>PI</v>
          </cell>
          <cell r="C1990">
            <v>2</v>
          </cell>
          <cell r="D1990" t="str">
            <v>NE</v>
          </cell>
          <cell r="E1990" t="str">
            <v>DIPR12/2018</v>
          </cell>
          <cell r="F1990">
            <v>15389</v>
          </cell>
          <cell r="G1990">
            <v>4248</v>
          </cell>
          <cell r="H1990">
            <v>1140</v>
          </cell>
        </row>
        <row r="1991">
          <cell r="A1991" t="str">
            <v>TERESÓPOLIS - RJ</v>
          </cell>
          <cell r="B1991" t="str">
            <v>RJ</v>
          </cell>
          <cell r="C1991">
            <v>3</v>
          </cell>
          <cell r="D1991" t="str">
            <v>SE</v>
          </cell>
          <cell r="E1991" t="str">
            <v>DIPR12/2018</v>
          </cell>
          <cell r="F1991">
            <v>3541</v>
          </cell>
          <cell r="G1991">
            <v>1675</v>
          </cell>
          <cell r="H1991">
            <v>369</v>
          </cell>
        </row>
        <row r="1992">
          <cell r="A1992" t="str">
            <v>TEREZINHA - PE</v>
          </cell>
          <cell r="B1992" t="str">
            <v>PE</v>
          </cell>
          <cell r="C1992">
            <v>7</v>
          </cell>
          <cell r="D1992" t="str">
            <v>NE</v>
          </cell>
          <cell r="E1992" t="str">
            <v>DIPR12/2018</v>
          </cell>
          <cell r="F1992">
            <v>509</v>
          </cell>
          <cell r="G1992">
            <v>69</v>
          </cell>
          <cell r="H1992">
            <v>10</v>
          </cell>
        </row>
        <row r="1993">
          <cell r="A1993" t="str">
            <v>TERRA BOA - PR</v>
          </cell>
          <cell r="B1993" t="str">
            <v>PR</v>
          </cell>
          <cell r="C1993">
            <v>6</v>
          </cell>
          <cell r="D1993" t="str">
            <v>S</v>
          </cell>
          <cell r="E1993" t="str">
            <v>DRAA2019</v>
          </cell>
          <cell r="F1993">
            <v>515</v>
          </cell>
          <cell r="G1993">
            <v>145</v>
          </cell>
          <cell r="H1993">
            <v>27</v>
          </cell>
        </row>
        <row r="1994">
          <cell r="A1994" t="str">
            <v>TERRA DE AREIA - RS</v>
          </cell>
          <cell r="B1994" t="str">
            <v>RS</v>
          </cell>
          <cell r="C1994">
            <v>7</v>
          </cell>
          <cell r="D1994" t="str">
            <v>S</v>
          </cell>
          <cell r="E1994" t="str">
            <v>DRAA2019</v>
          </cell>
          <cell r="F1994">
            <v>368</v>
          </cell>
          <cell r="G1994">
            <v>89</v>
          </cell>
          <cell r="H1994">
            <v>25</v>
          </cell>
        </row>
        <row r="1995">
          <cell r="A1995" t="str">
            <v>TERRA NOVA - PE</v>
          </cell>
          <cell r="B1995" t="str">
            <v>PE</v>
          </cell>
          <cell r="C1995">
            <v>6</v>
          </cell>
          <cell r="D1995" t="str">
            <v>NE</v>
          </cell>
          <cell r="E1995" t="str">
            <v>DRAA2019</v>
          </cell>
          <cell r="F1995">
            <v>424</v>
          </cell>
          <cell r="G1995">
            <v>143</v>
          </cell>
          <cell r="H1995">
            <v>10</v>
          </cell>
        </row>
        <row r="1996">
          <cell r="A1996" t="str">
            <v>TERRA NOVA DO NORTE - MT</v>
          </cell>
          <cell r="B1996" t="str">
            <v>MT</v>
          </cell>
          <cell r="C1996">
            <v>7</v>
          </cell>
          <cell r="D1996" t="str">
            <v>CO</v>
          </cell>
          <cell r="E1996" t="str">
            <v>DRAA2019</v>
          </cell>
          <cell r="F1996">
            <v>303</v>
          </cell>
          <cell r="G1996">
            <v>69</v>
          </cell>
          <cell r="H1996">
            <v>8</v>
          </cell>
        </row>
        <row r="1997">
          <cell r="A1997" t="str">
            <v>TERRA RICA - PR</v>
          </cell>
          <cell r="B1997" t="str">
            <v>PR</v>
          </cell>
          <cell r="C1997">
            <v>6</v>
          </cell>
          <cell r="D1997" t="str">
            <v>S</v>
          </cell>
          <cell r="E1997" t="str">
            <v>DIPR12/2018</v>
          </cell>
          <cell r="F1997">
            <v>629</v>
          </cell>
          <cell r="G1997">
            <v>172</v>
          </cell>
          <cell r="H1997">
            <v>29</v>
          </cell>
        </row>
        <row r="1998">
          <cell r="A1998" t="str">
            <v>TERRA ROXA - PR</v>
          </cell>
          <cell r="B1998" t="str">
            <v>PR</v>
          </cell>
          <cell r="C1998">
            <v>6</v>
          </cell>
          <cell r="D1998" t="str">
            <v>S</v>
          </cell>
          <cell r="E1998" t="str">
            <v>DRAA2019</v>
          </cell>
          <cell r="F1998">
            <v>983</v>
          </cell>
          <cell r="G1998">
            <v>305</v>
          </cell>
          <cell r="H1998">
            <v>58</v>
          </cell>
        </row>
        <row r="1999">
          <cell r="A1999" t="str">
            <v>TERRA ROXA - SP</v>
          </cell>
          <cell r="B1999" t="str">
            <v>SP</v>
          </cell>
          <cell r="C1999">
            <v>7</v>
          </cell>
          <cell r="D1999" t="str">
            <v>SE</v>
          </cell>
          <cell r="E1999" t="str">
            <v>DIPR12/2018</v>
          </cell>
          <cell r="F1999">
            <v>391</v>
          </cell>
          <cell r="G1999">
            <v>0</v>
          </cell>
          <cell r="H1999">
            <v>0</v>
          </cell>
        </row>
        <row r="2000">
          <cell r="A2000" t="str">
            <v>TEUTÔNIA - RS</v>
          </cell>
          <cell r="B2000" t="str">
            <v>RS</v>
          </cell>
          <cell r="C2000">
            <v>6</v>
          </cell>
          <cell r="D2000" t="str">
            <v>S</v>
          </cell>
          <cell r="E2000" t="str">
            <v>DRAA2019</v>
          </cell>
          <cell r="F2000">
            <v>613</v>
          </cell>
          <cell r="G2000">
            <v>27</v>
          </cell>
          <cell r="H2000">
            <v>1</v>
          </cell>
        </row>
        <row r="2001">
          <cell r="A2001" t="str">
            <v>THEOBROMA - RO</v>
          </cell>
          <cell r="B2001" t="str">
            <v>RO</v>
          </cell>
          <cell r="C2001">
            <v>7</v>
          </cell>
          <cell r="D2001" t="str">
            <v>N</v>
          </cell>
          <cell r="E2001" t="str">
            <v>DRAA2019</v>
          </cell>
          <cell r="F2001">
            <v>373</v>
          </cell>
          <cell r="G2001">
            <v>18</v>
          </cell>
          <cell r="H2001">
            <v>13</v>
          </cell>
        </row>
        <row r="2002">
          <cell r="A2002" t="str">
            <v>TIBAGI - PR</v>
          </cell>
          <cell r="B2002" t="str">
            <v>PR</v>
          </cell>
          <cell r="C2002">
            <v>6</v>
          </cell>
          <cell r="D2002" t="str">
            <v>S</v>
          </cell>
          <cell r="E2002" t="str">
            <v>DRAA2019</v>
          </cell>
          <cell r="F2002">
            <v>564</v>
          </cell>
          <cell r="G2002">
            <v>153</v>
          </cell>
          <cell r="H2002">
            <v>63</v>
          </cell>
        </row>
        <row r="2003">
          <cell r="A2003" t="str">
            <v>TIJUCAS - SC</v>
          </cell>
          <cell r="B2003" t="str">
            <v>SC</v>
          </cell>
          <cell r="C2003">
            <v>6</v>
          </cell>
          <cell r="D2003" t="str">
            <v>S</v>
          </cell>
          <cell r="E2003" t="str">
            <v>DRAA2019</v>
          </cell>
          <cell r="F2003">
            <v>624</v>
          </cell>
          <cell r="G2003">
            <v>134</v>
          </cell>
          <cell r="H2003">
            <v>28</v>
          </cell>
        </row>
        <row r="2004">
          <cell r="A2004" t="str">
            <v>TIJUCAS DO SUL - PR</v>
          </cell>
          <cell r="B2004" t="str">
            <v>PR</v>
          </cell>
          <cell r="C2004">
            <v>6</v>
          </cell>
          <cell r="D2004" t="str">
            <v>S</v>
          </cell>
          <cell r="E2004" t="str">
            <v>DRAA2019</v>
          </cell>
          <cell r="F2004">
            <v>673</v>
          </cell>
          <cell r="G2004">
            <v>30</v>
          </cell>
          <cell r="H2004">
            <v>5</v>
          </cell>
        </row>
        <row r="2005">
          <cell r="A2005" t="str">
            <v>TIMBAÚBA - PE</v>
          </cell>
          <cell r="B2005" t="str">
            <v>PE</v>
          </cell>
          <cell r="C2005">
            <v>5</v>
          </cell>
          <cell r="D2005" t="str">
            <v>NE</v>
          </cell>
          <cell r="E2005" t="str">
            <v>DRAA2019</v>
          </cell>
          <cell r="F2005">
            <v>918</v>
          </cell>
          <cell r="G2005">
            <v>366</v>
          </cell>
          <cell r="H2005">
            <v>104</v>
          </cell>
        </row>
        <row r="2006">
          <cell r="A2006" t="str">
            <v>TIMBIRAS - MA</v>
          </cell>
          <cell r="B2006" t="str">
            <v>MA</v>
          </cell>
          <cell r="C2006">
            <v>5</v>
          </cell>
          <cell r="D2006" t="str">
            <v>NE</v>
          </cell>
          <cell r="E2006" t="str">
            <v>DIPR12/2018</v>
          </cell>
          <cell r="F2006">
            <v>773</v>
          </cell>
          <cell r="G2006">
            <v>192</v>
          </cell>
          <cell r="H2006">
            <v>34</v>
          </cell>
        </row>
        <row r="2007">
          <cell r="A2007" t="str">
            <v>TIMBÓ - SC</v>
          </cell>
          <cell r="B2007" t="str">
            <v>SC</v>
          </cell>
          <cell r="C2007">
            <v>5</v>
          </cell>
          <cell r="D2007" t="str">
            <v>S</v>
          </cell>
          <cell r="E2007" t="str">
            <v>DRAA2019</v>
          </cell>
          <cell r="F2007">
            <v>743</v>
          </cell>
          <cell r="G2007">
            <v>318</v>
          </cell>
          <cell r="H2007">
            <v>52</v>
          </cell>
        </row>
        <row r="2008">
          <cell r="A2008" t="str">
            <v>TIMBÓ GRANDE - SC</v>
          </cell>
          <cell r="B2008" t="str">
            <v>SC</v>
          </cell>
          <cell r="C2008">
            <v>7</v>
          </cell>
          <cell r="D2008" t="str">
            <v>S</v>
          </cell>
          <cell r="E2008" t="str">
            <v>DRAA2019</v>
          </cell>
          <cell r="F2008">
            <v>218</v>
          </cell>
          <cell r="G2008">
            <v>42</v>
          </cell>
          <cell r="H2008">
            <v>18</v>
          </cell>
        </row>
        <row r="2009">
          <cell r="A2009" t="str">
            <v>TIMON - MA</v>
          </cell>
          <cell r="B2009" t="str">
            <v>MA</v>
          </cell>
          <cell r="C2009">
            <v>4</v>
          </cell>
          <cell r="D2009" t="str">
            <v>NE</v>
          </cell>
          <cell r="E2009" t="str">
            <v>DRAA2018</v>
          </cell>
          <cell r="F2009">
            <v>2141</v>
          </cell>
          <cell r="G2009">
            <v>662</v>
          </cell>
          <cell r="H2009">
            <v>127</v>
          </cell>
        </row>
        <row r="2010">
          <cell r="A2010" t="str">
            <v>TOCANTINS - MG</v>
          </cell>
          <cell r="B2010" t="str">
            <v>MG</v>
          </cell>
          <cell r="C2010">
            <v>6</v>
          </cell>
          <cell r="D2010" t="str">
            <v>SE</v>
          </cell>
          <cell r="E2010" t="str">
            <v>DIPR12/2018</v>
          </cell>
          <cell r="F2010">
            <v>349</v>
          </cell>
          <cell r="G2010">
            <v>133</v>
          </cell>
          <cell r="H2010">
            <v>44</v>
          </cell>
        </row>
        <row r="2011">
          <cell r="A2011" t="str">
            <v>TOLEDO - PR</v>
          </cell>
          <cell r="B2011" t="str">
            <v>PR</v>
          </cell>
          <cell r="C2011">
            <v>4</v>
          </cell>
          <cell r="D2011" t="str">
            <v>S</v>
          </cell>
          <cell r="E2011" t="str">
            <v>DRAA2019</v>
          </cell>
          <cell r="F2011">
            <v>3264</v>
          </cell>
          <cell r="G2011">
            <v>943</v>
          </cell>
          <cell r="H2011">
            <v>116</v>
          </cell>
        </row>
        <row r="2012">
          <cell r="A2012" t="str">
            <v>TOMAR DO GERU - SE</v>
          </cell>
          <cell r="B2012" t="str">
            <v>SE</v>
          </cell>
          <cell r="C2012">
            <v>8</v>
          </cell>
          <cell r="D2012" t="str">
            <v>NE</v>
          </cell>
          <cell r="E2012" t="str">
            <v/>
          </cell>
          <cell r="F2012" t="str">
            <v/>
          </cell>
          <cell r="G2012" t="str">
            <v/>
          </cell>
          <cell r="H2012" t="str">
            <v/>
          </cell>
        </row>
        <row r="2013">
          <cell r="A2013" t="str">
            <v>TORIXORÉU - MT</v>
          </cell>
          <cell r="B2013" t="str">
            <v>MT</v>
          </cell>
          <cell r="C2013">
            <v>8</v>
          </cell>
          <cell r="D2013" t="str">
            <v>CO</v>
          </cell>
          <cell r="E2013" t="str">
            <v>DIPR02/2018</v>
          </cell>
          <cell r="F2013">
            <v>141</v>
          </cell>
          <cell r="G2013">
            <v>0</v>
          </cell>
          <cell r="H2013">
            <v>0</v>
          </cell>
        </row>
        <row r="2014">
          <cell r="A2014" t="str">
            <v>TOROPI - RS</v>
          </cell>
          <cell r="B2014" t="str">
            <v>RS</v>
          </cell>
          <cell r="C2014">
            <v>7</v>
          </cell>
          <cell r="D2014" t="str">
            <v>S</v>
          </cell>
          <cell r="E2014" t="str">
            <v>DRAA2019</v>
          </cell>
          <cell r="F2014">
            <v>141</v>
          </cell>
          <cell r="G2014">
            <v>14</v>
          </cell>
          <cell r="H2014">
            <v>1</v>
          </cell>
        </row>
        <row r="2015">
          <cell r="A2015" t="str">
            <v>TORRES - RS</v>
          </cell>
          <cell r="B2015" t="str">
            <v>RS</v>
          </cell>
          <cell r="C2015">
            <v>5</v>
          </cell>
          <cell r="D2015" t="str">
            <v>S</v>
          </cell>
          <cell r="E2015" t="str">
            <v>DRAA2019</v>
          </cell>
          <cell r="F2015">
            <v>842</v>
          </cell>
          <cell r="G2015">
            <v>258</v>
          </cell>
          <cell r="H2015">
            <v>48</v>
          </cell>
        </row>
        <row r="2016">
          <cell r="A2016" t="str">
            <v>TRACUNHAÉM - PE</v>
          </cell>
          <cell r="B2016" t="str">
            <v>PE</v>
          </cell>
          <cell r="C2016">
            <v>8</v>
          </cell>
          <cell r="D2016" t="str">
            <v>NE</v>
          </cell>
          <cell r="E2016" t="str">
            <v>DRAA2019</v>
          </cell>
          <cell r="F2016">
            <v>330</v>
          </cell>
          <cell r="G2016">
            <v>124</v>
          </cell>
          <cell r="H2016">
            <v>21</v>
          </cell>
        </row>
        <row r="2017">
          <cell r="A2017" t="str">
            <v>TRAJANO DE MORAES - RJ</v>
          </cell>
          <cell r="B2017" t="str">
            <v>RJ</v>
          </cell>
          <cell r="C2017">
            <v>5</v>
          </cell>
          <cell r="D2017" t="str">
            <v>SE</v>
          </cell>
          <cell r="E2017" t="str">
            <v>DRAA2019</v>
          </cell>
          <cell r="F2017">
            <v>878</v>
          </cell>
          <cell r="G2017">
            <v>292</v>
          </cell>
          <cell r="H2017">
            <v>96</v>
          </cell>
        </row>
        <row r="2018">
          <cell r="A2018" t="str">
            <v>TRAMANDAÍ - RS</v>
          </cell>
          <cell r="B2018" t="str">
            <v>RS</v>
          </cell>
          <cell r="C2018">
            <v>5</v>
          </cell>
          <cell r="D2018" t="str">
            <v>S</v>
          </cell>
          <cell r="E2018" t="str">
            <v>DRAA2015</v>
          </cell>
          <cell r="F2018">
            <v>1112</v>
          </cell>
          <cell r="G2018">
            <v>281</v>
          </cell>
          <cell r="H2018">
            <v>74</v>
          </cell>
        </row>
        <row r="2019">
          <cell r="A2019" t="str">
            <v>TRÊS ARROIOS - RS</v>
          </cell>
          <cell r="B2019" t="str">
            <v>RS</v>
          </cell>
          <cell r="C2019">
            <v>7</v>
          </cell>
          <cell r="D2019" t="str">
            <v>S</v>
          </cell>
          <cell r="E2019" t="str">
            <v>DRAA2019</v>
          </cell>
          <cell r="F2019">
            <v>98</v>
          </cell>
          <cell r="G2019">
            <v>34</v>
          </cell>
          <cell r="H2019">
            <v>3</v>
          </cell>
        </row>
        <row r="2020">
          <cell r="A2020" t="str">
            <v>TRÊS CORAÇÕES - MG</v>
          </cell>
          <cell r="B2020" t="str">
            <v>MG</v>
          </cell>
          <cell r="C2020">
            <v>5</v>
          </cell>
          <cell r="D2020" t="str">
            <v>SE</v>
          </cell>
          <cell r="E2020" t="str">
            <v>DIPR12/2018</v>
          </cell>
          <cell r="F2020">
            <v>1245</v>
          </cell>
          <cell r="G2020">
            <v>39</v>
          </cell>
          <cell r="H2020">
            <v>6</v>
          </cell>
        </row>
        <row r="2021">
          <cell r="A2021" t="str">
            <v>TRÊS COROAS - RS</v>
          </cell>
          <cell r="B2021" t="str">
            <v>RS</v>
          </cell>
          <cell r="C2021">
            <v>6</v>
          </cell>
          <cell r="D2021" t="str">
            <v>S</v>
          </cell>
          <cell r="E2021" t="str">
            <v>DIPR12/2018</v>
          </cell>
          <cell r="F2021">
            <v>0</v>
          </cell>
          <cell r="G2021">
            <v>115</v>
          </cell>
          <cell r="H2021">
            <v>40</v>
          </cell>
        </row>
        <row r="2022">
          <cell r="A2022" t="str">
            <v>TRÊS DE MAIO - RS</v>
          </cell>
          <cell r="B2022" t="str">
            <v>RS</v>
          </cell>
          <cell r="C2022">
            <v>6</v>
          </cell>
          <cell r="D2022" t="str">
            <v>S</v>
          </cell>
          <cell r="E2022" t="str">
            <v>DRAA2019</v>
          </cell>
          <cell r="F2022">
            <v>488</v>
          </cell>
          <cell r="G2022">
            <v>203</v>
          </cell>
          <cell r="H2022">
            <v>47</v>
          </cell>
        </row>
        <row r="2023">
          <cell r="A2023" t="str">
            <v>TRÊS FORQUILHAS - RS</v>
          </cell>
          <cell r="B2023" t="str">
            <v>RS</v>
          </cell>
          <cell r="C2023">
            <v>7</v>
          </cell>
          <cell r="D2023" t="str">
            <v>S</v>
          </cell>
          <cell r="E2023" t="str">
            <v>DIPR12/2018</v>
          </cell>
          <cell r="F2023">
            <v>165</v>
          </cell>
          <cell r="G2023">
            <v>31</v>
          </cell>
          <cell r="H2023">
            <v>10</v>
          </cell>
        </row>
        <row r="2024">
          <cell r="A2024" t="str">
            <v>TRÊS LAGOAS - MS</v>
          </cell>
          <cell r="B2024" t="str">
            <v>MS</v>
          </cell>
          <cell r="C2024">
            <v>4</v>
          </cell>
          <cell r="D2024" t="str">
            <v>CO</v>
          </cell>
          <cell r="E2024" t="str">
            <v>DRAA2019</v>
          </cell>
          <cell r="F2024">
            <v>2205</v>
          </cell>
          <cell r="G2024">
            <v>248</v>
          </cell>
          <cell r="H2024">
            <v>18</v>
          </cell>
        </row>
        <row r="2025">
          <cell r="A2025" t="str">
            <v>TRÊS MARIAS - MG</v>
          </cell>
          <cell r="B2025" t="str">
            <v>MG</v>
          </cell>
          <cell r="C2025">
            <v>5</v>
          </cell>
          <cell r="D2025" t="str">
            <v>SE</v>
          </cell>
          <cell r="E2025" t="str">
            <v>DIPR10/2018</v>
          </cell>
          <cell r="F2025">
            <v>884</v>
          </cell>
          <cell r="G2025">
            <v>250</v>
          </cell>
          <cell r="H2025">
            <v>63</v>
          </cell>
        </row>
        <row r="2026">
          <cell r="A2026" t="str">
            <v>TRÊS PALMEIRAS - RS</v>
          </cell>
          <cell r="B2026" t="str">
            <v>RS</v>
          </cell>
          <cell r="C2026">
            <v>7</v>
          </cell>
          <cell r="D2026" t="str">
            <v>S</v>
          </cell>
          <cell r="E2026" t="str">
            <v>DRAA2019</v>
          </cell>
          <cell r="F2026">
            <v>98</v>
          </cell>
          <cell r="G2026">
            <v>40</v>
          </cell>
          <cell r="H2026">
            <v>4</v>
          </cell>
        </row>
        <row r="2027">
          <cell r="A2027" t="str">
            <v>TRÊS PASSOS - RS</v>
          </cell>
          <cell r="B2027" t="str">
            <v>RS</v>
          </cell>
          <cell r="C2027">
            <v>6</v>
          </cell>
          <cell r="D2027" t="str">
            <v>S</v>
          </cell>
          <cell r="E2027" t="str">
            <v>DRAA2019</v>
          </cell>
          <cell r="F2027">
            <v>493</v>
          </cell>
          <cell r="G2027">
            <v>169</v>
          </cell>
          <cell r="H2027">
            <v>59</v>
          </cell>
        </row>
        <row r="2028">
          <cell r="A2028" t="str">
            <v>TRÊS PONTAS - MG</v>
          </cell>
          <cell r="B2028" t="str">
            <v>MG</v>
          </cell>
          <cell r="C2028">
            <v>5</v>
          </cell>
          <cell r="D2028" t="str">
            <v>SE</v>
          </cell>
          <cell r="E2028" t="str">
            <v>DRAA2019</v>
          </cell>
          <cell r="F2028">
            <v>1227</v>
          </cell>
          <cell r="G2028">
            <v>297</v>
          </cell>
          <cell r="H2028">
            <v>83</v>
          </cell>
        </row>
        <row r="2029">
          <cell r="A2029" t="str">
            <v>TRÊS RANCHOS - GO</v>
          </cell>
          <cell r="B2029" t="str">
            <v>GO</v>
          </cell>
          <cell r="C2029">
            <v>7</v>
          </cell>
          <cell r="D2029" t="str">
            <v>CO</v>
          </cell>
          <cell r="E2029" t="str">
            <v>DRAA2019</v>
          </cell>
          <cell r="F2029">
            <v>169</v>
          </cell>
          <cell r="G2029">
            <v>43</v>
          </cell>
          <cell r="H2029">
            <v>6</v>
          </cell>
        </row>
        <row r="2030">
          <cell r="A2030" t="str">
            <v>TRINDADE - GO</v>
          </cell>
          <cell r="B2030" t="str">
            <v>GO</v>
          </cell>
          <cell r="C2030">
            <v>4</v>
          </cell>
          <cell r="D2030" t="str">
            <v>CO</v>
          </cell>
          <cell r="E2030" t="str">
            <v>DIPR10/2018</v>
          </cell>
          <cell r="F2030">
            <v>1459</v>
          </cell>
          <cell r="G2030">
            <v>382</v>
          </cell>
          <cell r="H2030">
            <v>87</v>
          </cell>
        </row>
        <row r="2031">
          <cell r="A2031" t="str">
            <v>TRINDADE - PE</v>
          </cell>
          <cell r="B2031" t="str">
            <v>PE</v>
          </cell>
          <cell r="C2031">
            <v>6</v>
          </cell>
          <cell r="D2031" t="str">
            <v>NE</v>
          </cell>
          <cell r="E2031" t="str">
            <v>DRAA2019</v>
          </cell>
          <cell r="F2031">
            <v>710</v>
          </cell>
          <cell r="G2031">
            <v>226</v>
          </cell>
          <cell r="H2031">
            <v>37</v>
          </cell>
        </row>
        <row r="2032">
          <cell r="A2032" t="str">
            <v>TRINDADE DO SUL - RS</v>
          </cell>
          <cell r="B2032" t="str">
            <v>RS</v>
          </cell>
          <cell r="C2032">
            <v>7</v>
          </cell>
          <cell r="D2032" t="str">
            <v>S</v>
          </cell>
          <cell r="E2032" t="str">
            <v>DRAA2019</v>
          </cell>
          <cell r="F2032">
            <v>227</v>
          </cell>
          <cell r="G2032">
            <v>56</v>
          </cell>
          <cell r="H2032">
            <v>9</v>
          </cell>
        </row>
        <row r="2033">
          <cell r="A2033" t="str">
            <v>TRIUNFO - PE</v>
          </cell>
          <cell r="B2033" t="str">
            <v>PE</v>
          </cell>
          <cell r="C2033">
            <v>6</v>
          </cell>
          <cell r="D2033" t="str">
            <v>NE</v>
          </cell>
          <cell r="E2033" t="str">
            <v>DRAA2019</v>
          </cell>
          <cell r="F2033">
            <v>449</v>
          </cell>
          <cell r="G2033">
            <v>203</v>
          </cell>
          <cell r="H2033">
            <v>33</v>
          </cell>
        </row>
        <row r="2034">
          <cell r="A2034" t="str">
            <v>TRIUNFO - RS</v>
          </cell>
          <cell r="B2034" t="str">
            <v>RS</v>
          </cell>
          <cell r="C2034">
            <v>5</v>
          </cell>
          <cell r="D2034" t="str">
            <v>S</v>
          </cell>
          <cell r="E2034" t="str">
            <v>DRAA2019</v>
          </cell>
          <cell r="F2034">
            <v>942</v>
          </cell>
          <cell r="G2034">
            <v>194</v>
          </cell>
          <cell r="H2034">
            <v>35</v>
          </cell>
        </row>
        <row r="2035">
          <cell r="A2035" t="str">
            <v>TRIZIDELA DO VALE - MA</v>
          </cell>
          <cell r="B2035" t="str">
            <v>MA</v>
          </cell>
          <cell r="C2035">
            <v>8</v>
          </cell>
          <cell r="D2035" t="str">
            <v>NE</v>
          </cell>
          <cell r="E2035" t="str">
            <v/>
          </cell>
          <cell r="F2035" t="str">
            <v/>
          </cell>
          <cell r="G2035" t="str">
            <v/>
          </cell>
          <cell r="H2035" t="str">
            <v/>
          </cell>
        </row>
        <row r="2036">
          <cell r="A2036" t="str">
            <v>TUCUMÃ - PA</v>
          </cell>
          <cell r="B2036" t="str">
            <v>PA</v>
          </cell>
          <cell r="C2036">
            <v>6</v>
          </cell>
          <cell r="D2036" t="str">
            <v>N</v>
          </cell>
          <cell r="E2036" t="str">
            <v>DRAA2019</v>
          </cell>
          <cell r="F2036">
            <v>483</v>
          </cell>
          <cell r="G2036">
            <v>84</v>
          </cell>
          <cell r="H2036">
            <v>17</v>
          </cell>
        </row>
        <row r="2037">
          <cell r="A2037" t="str">
            <v>TUCUNDUVA - RS</v>
          </cell>
          <cell r="B2037" t="str">
            <v>RS</v>
          </cell>
          <cell r="C2037">
            <v>7</v>
          </cell>
          <cell r="D2037" t="str">
            <v>S</v>
          </cell>
          <cell r="E2037" t="str">
            <v>DRAA2019</v>
          </cell>
          <cell r="F2037">
            <v>171</v>
          </cell>
          <cell r="G2037">
            <v>78</v>
          </cell>
          <cell r="H2037">
            <v>13</v>
          </cell>
        </row>
        <row r="2038">
          <cell r="A2038" t="str">
            <v>TUCURUÍ - PA</v>
          </cell>
          <cell r="B2038" t="str">
            <v>PA</v>
          </cell>
          <cell r="C2038">
            <v>8</v>
          </cell>
          <cell r="D2038" t="str">
            <v>N</v>
          </cell>
          <cell r="E2038" t="str">
            <v>DRAA2018</v>
          </cell>
          <cell r="F2038">
            <v>3195</v>
          </cell>
          <cell r="G2038">
            <v>178</v>
          </cell>
          <cell r="H2038">
            <v>27</v>
          </cell>
        </row>
        <row r="2039">
          <cell r="A2039" t="str">
            <v>TUNAS - RS</v>
          </cell>
          <cell r="B2039" t="str">
            <v>RS</v>
          </cell>
          <cell r="C2039">
            <v>7</v>
          </cell>
          <cell r="D2039" t="str">
            <v>S</v>
          </cell>
          <cell r="E2039" t="str">
            <v>DIPR06/2018</v>
          </cell>
          <cell r="F2039">
            <v>168</v>
          </cell>
          <cell r="G2039">
            <v>45</v>
          </cell>
          <cell r="H2039">
            <v>8</v>
          </cell>
        </row>
        <row r="2040">
          <cell r="A2040" t="str">
            <v>TUNAS DO PARANÁ - PR</v>
          </cell>
          <cell r="B2040" t="str">
            <v>PR</v>
          </cell>
          <cell r="C2040">
            <v>6</v>
          </cell>
          <cell r="D2040" t="str">
            <v>S</v>
          </cell>
          <cell r="E2040" t="str">
            <v>DRAA2019</v>
          </cell>
          <cell r="F2040">
            <v>224</v>
          </cell>
          <cell r="G2040">
            <v>31</v>
          </cell>
          <cell r="H2040">
            <v>13</v>
          </cell>
        </row>
        <row r="2041">
          <cell r="A2041" t="str">
            <v>TUPANATINGA - PE</v>
          </cell>
          <cell r="B2041" t="str">
            <v>PE</v>
          </cell>
          <cell r="C2041">
            <v>6</v>
          </cell>
          <cell r="D2041" t="str">
            <v>NE</v>
          </cell>
          <cell r="E2041" t="str">
            <v>DRAA2019</v>
          </cell>
          <cell r="F2041">
            <v>471</v>
          </cell>
          <cell r="G2041">
            <v>184</v>
          </cell>
          <cell r="H2041">
            <v>34</v>
          </cell>
        </row>
        <row r="2042">
          <cell r="A2042" t="str">
            <v>TUPANCIRETÃ - RS</v>
          </cell>
          <cell r="B2042" t="str">
            <v>RS</v>
          </cell>
          <cell r="C2042">
            <v>6</v>
          </cell>
          <cell r="D2042" t="str">
            <v>S</v>
          </cell>
          <cell r="E2042" t="str">
            <v>DRAA2019</v>
          </cell>
          <cell r="F2042">
            <v>586</v>
          </cell>
          <cell r="G2042">
            <v>147</v>
          </cell>
          <cell r="H2042">
            <v>47</v>
          </cell>
        </row>
        <row r="2043">
          <cell r="A2043" t="str">
            <v>TUPANDI - RS</v>
          </cell>
          <cell r="B2043" t="str">
            <v>RS</v>
          </cell>
          <cell r="C2043">
            <v>7</v>
          </cell>
          <cell r="D2043" t="str">
            <v>S</v>
          </cell>
          <cell r="E2043" t="str">
            <v>DRAA2019</v>
          </cell>
          <cell r="F2043">
            <v>166</v>
          </cell>
          <cell r="G2043">
            <v>23</v>
          </cell>
          <cell r="H2043">
            <v>3</v>
          </cell>
        </row>
        <row r="2044">
          <cell r="A2044" t="str">
            <v>TUPARENDI - RS</v>
          </cell>
          <cell r="B2044" t="str">
            <v>RS</v>
          </cell>
          <cell r="C2044">
            <v>7</v>
          </cell>
          <cell r="D2044" t="str">
            <v>S</v>
          </cell>
          <cell r="E2044" t="str">
            <v>DIPR12/2018</v>
          </cell>
          <cell r="F2044">
            <v>156</v>
          </cell>
          <cell r="G2044">
            <v>0</v>
          </cell>
          <cell r="H2044">
            <v>0</v>
          </cell>
        </row>
        <row r="2045">
          <cell r="A2045" t="str">
            <v>TUPARETAMA - PE</v>
          </cell>
          <cell r="B2045" t="str">
            <v>PE</v>
          </cell>
          <cell r="C2045">
            <v>7</v>
          </cell>
          <cell r="D2045" t="str">
            <v>NE</v>
          </cell>
          <cell r="E2045" t="str">
            <v>DRAA2019</v>
          </cell>
          <cell r="F2045">
            <v>221</v>
          </cell>
          <cell r="G2045">
            <v>114</v>
          </cell>
          <cell r="H2045">
            <v>11</v>
          </cell>
        </row>
        <row r="2046">
          <cell r="A2046" t="str">
            <v>TURIÚBA - SP</v>
          </cell>
          <cell r="B2046" t="str">
            <v>SP</v>
          </cell>
          <cell r="C2046">
            <v>7</v>
          </cell>
          <cell r="D2046" t="str">
            <v>SE</v>
          </cell>
          <cell r="E2046" t="str">
            <v>DRAA2019</v>
          </cell>
          <cell r="F2046">
            <v>164</v>
          </cell>
          <cell r="G2046">
            <v>74</v>
          </cell>
          <cell r="H2046">
            <v>14</v>
          </cell>
        </row>
        <row r="2047">
          <cell r="A2047" t="str">
            <v>TURMALINA - MG</v>
          </cell>
          <cell r="B2047" t="str">
            <v>MG</v>
          </cell>
          <cell r="C2047">
            <v>6</v>
          </cell>
          <cell r="D2047" t="str">
            <v>SE</v>
          </cell>
          <cell r="E2047" t="str">
            <v>DIPR12/2018</v>
          </cell>
          <cell r="F2047">
            <v>411</v>
          </cell>
          <cell r="G2047">
            <v>87</v>
          </cell>
          <cell r="H2047">
            <v>11</v>
          </cell>
        </row>
        <row r="2048">
          <cell r="A2048" t="str">
            <v>TURMALINA - SP</v>
          </cell>
          <cell r="B2048" t="str">
            <v>SP</v>
          </cell>
          <cell r="C2048">
            <v>7</v>
          </cell>
          <cell r="D2048" t="str">
            <v>SE</v>
          </cell>
          <cell r="E2048" t="str">
            <v>DRAA2019</v>
          </cell>
          <cell r="F2048">
            <v>161</v>
          </cell>
          <cell r="G2048">
            <v>69</v>
          </cell>
          <cell r="H2048">
            <v>21</v>
          </cell>
        </row>
        <row r="2049">
          <cell r="A2049" t="str">
            <v>TURVELÂNDIA - GO</v>
          </cell>
          <cell r="B2049" t="str">
            <v>GO</v>
          </cell>
          <cell r="C2049">
            <v>8</v>
          </cell>
          <cell r="D2049" t="str">
            <v>CO</v>
          </cell>
          <cell r="E2049" t="str">
            <v>DRAA2015</v>
          </cell>
          <cell r="F2049">
            <v>276</v>
          </cell>
          <cell r="G2049">
            <v>28</v>
          </cell>
          <cell r="H2049">
            <v>11</v>
          </cell>
        </row>
        <row r="2050">
          <cell r="A2050" t="str">
            <v>TURVO - PR</v>
          </cell>
          <cell r="B2050" t="str">
            <v>PR</v>
          </cell>
          <cell r="C2050">
            <v>6</v>
          </cell>
          <cell r="D2050" t="str">
            <v>S</v>
          </cell>
          <cell r="E2050" t="str">
            <v>DRAA2019</v>
          </cell>
          <cell r="F2050">
            <v>431</v>
          </cell>
          <cell r="G2050">
            <v>93</v>
          </cell>
          <cell r="H2050">
            <v>25</v>
          </cell>
        </row>
        <row r="2051">
          <cell r="A2051" t="str">
            <v>UBÁ - MG</v>
          </cell>
          <cell r="B2051" t="str">
            <v>MG</v>
          </cell>
          <cell r="C2051">
            <v>5</v>
          </cell>
          <cell r="D2051" t="str">
            <v>SE</v>
          </cell>
          <cell r="E2051" t="str">
            <v>DIPR12/2018</v>
          </cell>
          <cell r="F2051">
            <v>994</v>
          </cell>
          <cell r="G2051">
            <v>0</v>
          </cell>
          <cell r="H2051">
            <v>0</v>
          </cell>
        </row>
        <row r="2052">
          <cell r="A2052" t="str">
            <v>UBATUBA - SP</v>
          </cell>
          <cell r="B2052" t="str">
            <v>SP</v>
          </cell>
          <cell r="C2052">
            <v>4</v>
          </cell>
          <cell r="D2052" t="str">
            <v>SE</v>
          </cell>
          <cell r="E2052" t="str">
            <v>DRAA2019</v>
          </cell>
          <cell r="F2052">
            <v>2066</v>
          </cell>
          <cell r="G2052">
            <v>556</v>
          </cell>
          <cell r="H2052">
            <v>144</v>
          </cell>
        </row>
        <row r="2053">
          <cell r="A2053" t="str">
            <v>UBERABA - MG</v>
          </cell>
          <cell r="B2053" t="str">
            <v>MG</v>
          </cell>
          <cell r="C2053">
            <v>3</v>
          </cell>
          <cell r="D2053" t="str">
            <v>SE</v>
          </cell>
          <cell r="E2053" t="str">
            <v>DRAA2019</v>
          </cell>
          <cell r="F2053">
            <v>7146</v>
          </cell>
          <cell r="G2053">
            <v>1508</v>
          </cell>
          <cell r="H2053">
            <v>307</v>
          </cell>
        </row>
        <row r="2054">
          <cell r="A2054" t="str">
            <v>UBERLÂNDIA - MG</v>
          </cell>
          <cell r="B2054" t="str">
            <v>MG</v>
          </cell>
          <cell r="C2054">
            <v>3</v>
          </cell>
          <cell r="D2054" t="str">
            <v>SE</v>
          </cell>
          <cell r="E2054" t="str">
            <v>DRAA2019</v>
          </cell>
          <cell r="F2054">
            <v>11461</v>
          </cell>
          <cell r="G2054">
            <v>3719</v>
          </cell>
          <cell r="H2054">
            <v>756</v>
          </cell>
        </row>
        <row r="2055">
          <cell r="A2055" t="str">
            <v>UBIRETAMA - RS</v>
          </cell>
          <cell r="B2055" t="str">
            <v>RS</v>
          </cell>
          <cell r="C2055">
            <v>7</v>
          </cell>
          <cell r="D2055" t="str">
            <v>S</v>
          </cell>
          <cell r="E2055" t="str">
            <v>DIPR12/2018</v>
          </cell>
          <cell r="F2055">
            <v>105</v>
          </cell>
          <cell r="G2055">
            <v>0</v>
          </cell>
          <cell r="H2055">
            <v>0</v>
          </cell>
        </row>
        <row r="2056">
          <cell r="A2056" t="str">
            <v>UCHOA - SP</v>
          </cell>
          <cell r="B2056" t="str">
            <v>SP</v>
          </cell>
          <cell r="C2056">
            <v>6</v>
          </cell>
          <cell r="D2056" t="str">
            <v>SE</v>
          </cell>
          <cell r="E2056" t="str">
            <v>DIPR12/2018</v>
          </cell>
          <cell r="F2056">
            <v>516</v>
          </cell>
          <cell r="G2056">
            <v>129</v>
          </cell>
          <cell r="H2056">
            <v>30</v>
          </cell>
        </row>
        <row r="2057">
          <cell r="A2057" t="str">
            <v>UIRAPURU - GO</v>
          </cell>
          <cell r="B2057" t="str">
            <v>GO</v>
          </cell>
          <cell r="C2057">
            <v>7</v>
          </cell>
          <cell r="D2057" t="str">
            <v>CO</v>
          </cell>
          <cell r="E2057" t="str">
            <v>DRAA2019</v>
          </cell>
          <cell r="F2057">
            <v>148</v>
          </cell>
          <cell r="G2057">
            <v>55</v>
          </cell>
          <cell r="H2057">
            <v>9</v>
          </cell>
        </row>
        <row r="2058">
          <cell r="A2058" t="str">
            <v>UMBURANAS - BA</v>
          </cell>
          <cell r="B2058" t="str">
            <v>BA</v>
          </cell>
          <cell r="C2058">
            <v>6</v>
          </cell>
          <cell r="D2058" t="str">
            <v>NE</v>
          </cell>
          <cell r="E2058" t="str">
            <v>DRAA2017</v>
          </cell>
          <cell r="F2058">
            <v>683</v>
          </cell>
          <cell r="G2058">
            <v>12</v>
          </cell>
          <cell r="H2058">
            <v>6</v>
          </cell>
        </row>
        <row r="2059">
          <cell r="A2059" t="str">
            <v>UMUARAMA - PR</v>
          </cell>
          <cell r="B2059" t="str">
            <v>PR</v>
          </cell>
          <cell r="C2059">
            <v>4</v>
          </cell>
          <cell r="D2059" t="str">
            <v>S</v>
          </cell>
          <cell r="E2059" t="str">
            <v>DRAA2019</v>
          </cell>
          <cell r="F2059">
            <v>1756</v>
          </cell>
          <cell r="G2059">
            <v>543</v>
          </cell>
          <cell r="H2059">
            <v>152</v>
          </cell>
        </row>
        <row r="2060">
          <cell r="A2060" t="str">
            <v>UNAÍ - MG</v>
          </cell>
          <cell r="B2060" t="str">
            <v>MG</v>
          </cell>
          <cell r="C2060">
            <v>4</v>
          </cell>
          <cell r="D2060" t="str">
            <v>SE</v>
          </cell>
          <cell r="E2060" t="str">
            <v>DRAA2019</v>
          </cell>
          <cell r="F2060">
            <v>1878</v>
          </cell>
          <cell r="G2060">
            <v>498</v>
          </cell>
          <cell r="H2060">
            <v>144</v>
          </cell>
        </row>
        <row r="2061">
          <cell r="A2061" t="str">
            <v>UNIÃO - PI</v>
          </cell>
          <cell r="B2061" t="str">
            <v>PI</v>
          </cell>
          <cell r="C2061">
            <v>8</v>
          </cell>
          <cell r="D2061" t="str">
            <v>NE</v>
          </cell>
          <cell r="E2061" t="str">
            <v>DIPR12/2018</v>
          </cell>
          <cell r="F2061">
            <v>1018</v>
          </cell>
          <cell r="G2061">
            <v>335</v>
          </cell>
          <cell r="H2061">
            <v>70</v>
          </cell>
        </row>
        <row r="2062">
          <cell r="A2062" t="str">
            <v>UNIÃO DA VITÓRIA - PR</v>
          </cell>
          <cell r="B2062" t="str">
            <v>PR</v>
          </cell>
          <cell r="C2062">
            <v>5</v>
          </cell>
          <cell r="D2062" t="str">
            <v>S</v>
          </cell>
          <cell r="E2062" t="str">
            <v>DIPR12/2018</v>
          </cell>
          <cell r="F2062">
            <v>1394</v>
          </cell>
          <cell r="G2062">
            <v>506</v>
          </cell>
          <cell r="H2062">
            <v>84</v>
          </cell>
        </row>
        <row r="2063">
          <cell r="A2063" t="str">
            <v>UNIÃO PAULISTA - SP</v>
          </cell>
          <cell r="B2063" t="str">
            <v>SP</v>
          </cell>
          <cell r="C2063">
            <v>7</v>
          </cell>
          <cell r="D2063" t="str">
            <v>SE</v>
          </cell>
          <cell r="E2063" t="str">
            <v>DIPR06/2018</v>
          </cell>
          <cell r="F2063">
            <v>131</v>
          </cell>
          <cell r="G2063">
            <v>28</v>
          </cell>
          <cell r="H2063">
            <v>8</v>
          </cell>
        </row>
        <row r="2064">
          <cell r="A2064" t="str">
            <v>UNIFLOR - PR</v>
          </cell>
          <cell r="B2064" t="str">
            <v>PR</v>
          </cell>
          <cell r="C2064">
            <v>7</v>
          </cell>
          <cell r="D2064" t="str">
            <v>S</v>
          </cell>
          <cell r="E2064" t="str">
            <v>DIPR10/2018</v>
          </cell>
          <cell r="F2064">
            <v>191</v>
          </cell>
          <cell r="G2064">
            <v>45</v>
          </cell>
          <cell r="H2064">
            <v>17</v>
          </cell>
        </row>
        <row r="2065">
          <cell r="A2065" t="str">
            <v>URÂNIA - SP</v>
          </cell>
          <cell r="B2065" t="str">
            <v>SP</v>
          </cell>
          <cell r="C2065">
            <v>7</v>
          </cell>
          <cell r="D2065" t="str">
            <v>SE</v>
          </cell>
          <cell r="E2065" t="str">
            <v>DIPR12/2018</v>
          </cell>
          <cell r="F2065">
            <v>239</v>
          </cell>
          <cell r="G2065">
            <v>105</v>
          </cell>
          <cell r="H2065">
            <v>29</v>
          </cell>
        </row>
        <row r="2066">
          <cell r="A2066" t="str">
            <v>URUAÇU - GO</v>
          </cell>
          <cell r="B2066" t="str">
            <v>GO</v>
          </cell>
          <cell r="C2066">
            <v>5</v>
          </cell>
          <cell r="D2066" t="str">
            <v>CO</v>
          </cell>
          <cell r="E2066" t="str">
            <v>DRAA2018</v>
          </cell>
          <cell r="F2066">
            <v>1043</v>
          </cell>
          <cell r="G2066">
            <v>138</v>
          </cell>
          <cell r="H2066">
            <v>37</v>
          </cell>
        </row>
        <row r="2067">
          <cell r="A2067" t="str">
            <v>URUANA - GO</v>
          </cell>
          <cell r="B2067" t="str">
            <v>GO</v>
          </cell>
          <cell r="C2067">
            <v>6</v>
          </cell>
          <cell r="D2067" t="str">
            <v>CO</v>
          </cell>
          <cell r="E2067" t="str">
            <v>DIPR04/2018</v>
          </cell>
          <cell r="F2067">
            <v>434</v>
          </cell>
          <cell r="G2067">
            <v>1</v>
          </cell>
          <cell r="H2067">
            <v>0</v>
          </cell>
        </row>
        <row r="2068">
          <cell r="A2068" t="str">
            <v>URUCARÁ - AM</v>
          </cell>
          <cell r="B2068" t="str">
            <v>AM</v>
          </cell>
          <cell r="C2068">
            <v>6</v>
          </cell>
          <cell r="D2068" t="str">
            <v>N</v>
          </cell>
          <cell r="E2068" t="str">
            <v>DIPR10/2018</v>
          </cell>
          <cell r="F2068">
            <v>452</v>
          </cell>
          <cell r="G2068">
            <v>0</v>
          </cell>
          <cell r="H2068">
            <v>0</v>
          </cell>
        </row>
        <row r="2069">
          <cell r="A2069" t="str">
            <v>URUCUIA - MG</v>
          </cell>
          <cell r="B2069" t="str">
            <v>MG</v>
          </cell>
          <cell r="C2069">
            <v>6</v>
          </cell>
          <cell r="D2069" t="str">
            <v>SE</v>
          </cell>
          <cell r="E2069" t="str">
            <v>DIPR12/2018</v>
          </cell>
          <cell r="F2069">
            <v>475</v>
          </cell>
          <cell r="G2069">
            <v>35</v>
          </cell>
          <cell r="H2069">
            <v>23</v>
          </cell>
        </row>
        <row r="2070">
          <cell r="A2070" t="str">
            <v>URUGUAIANA - RS</v>
          </cell>
          <cell r="B2070" t="str">
            <v>RS</v>
          </cell>
          <cell r="C2070">
            <v>8</v>
          </cell>
          <cell r="D2070" t="str">
            <v>S</v>
          </cell>
          <cell r="E2070" t="str">
            <v>DIPR06/2018</v>
          </cell>
          <cell r="F2070">
            <v>2091</v>
          </cell>
          <cell r="G2070">
            <v>1</v>
          </cell>
          <cell r="H2070">
            <v>0</v>
          </cell>
        </row>
        <row r="2071">
          <cell r="A2071" t="str">
            <v>URUTAÍ - GO</v>
          </cell>
          <cell r="B2071" t="str">
            <v>GO</v>
          </cell>
          <cell r="C2071">
            <v>7</v>
          </cell>
          <cell r="D2071" t="str">
            <v>CO</v>
          </cell>
          <cell r="E2071" t="str">
            <v>DIPR12/2018</v>
          </cell>
          <cell r="F2071">
            <v>254</v>
          </cell>
          <cell r="G2071">
            <v>52</v>
          </cell>
          <cell r="H2071">
            <v>14</v>
          </cell>
        </row>
        <row r="2072">
          <cell r="A2072" t="str">
            <v>VALE DE SÃO DOMINGOS - MT</v>
          </cell>
          <cell r="B2072" t="str">
            <v>MT</v>
          </cell>
          <cell r="C2072">
            <v>7</v>
          </cell>
          <cell r="D2072" t="str">
            <v>CO</v>
          </cell>
          <cell r="E2072" t="str">
            <v>DRAA2019</v>
          </cell>
          <cell r="F2072">
            <v>159</v>
          </cell>
          <cell r="G2072">
            <v>12</v>
          </cell>
          <cell r="H2072">
            <v>1</v>
          </cell>
        </row>
        <row r="2073">
          <cell r="A2073" t="str">
            <v>VALE DO ANARI - RO</v>
          </cell>
          <cell r="B2073" t="str">
            <v>RO</v>
          </cell>
          <cell r="C2073">
            <v>7</v>
          </cell>
          <cell r="D2073" t="str">
            <v>N</v>
          </cell>
          <cell r="E2073" t="str">
            <v>DRAA2019</v>
          </cell>
          <cell r="F2073">
            <v>324</v>
          </cell>
          <cell r="G2073">
            <v>21</v>
          </cell>
          <cell r="H2073">
            <v>2</v>
          </cell>
        </row>
        <row r="2074">
          <cell r="A2074" t="str">
            <v>VALE DO PARAÍSO - RO</v>
          </cell>
          <cell r="B2074" t="str">
            <v>RO</v>
          </cell>
          <cell r="C2074">
            <v>7</v>
          </cell>
          <cell r="D2074" t="str">
            <v>N</v>
          </cell>
          <cell r="E2074" t="str">
            <v>DRAA2019</v>
          </cell>
          <cell r="F2074">
            <v>341</v>
          </cell>
          <cell r="G2074">
            <v>33</v>
          </cell>
          <cell r="H2074">
            <v>6</v>
          </cell>
        </row>
        <row r="2075">
          <cell r="A2075" t="str">
            <v>VALE DO SOL - RS</v>
          </cell>
          <cell r="B2075" t="str">
            <v>RS</v>
          </cell>
          <cell r="C2075">
            <v>7</v>
          </cell>
          <cell r="D2075" t="str">
            <v>S</v>
          </cell>
          <cell r="E2075" t="str">
            <v>DRAA2019</v>
          </cell>
          <cell r="F2075">
            <v>232</v>
          </cell>
          <cell r="G2075">
            <v>41</v>
          </cell>
          <cell r="H2075">
            <v>6</v>
          </cell>
        </row>
        <row r="2076">
          <cell r="A2076" t="str">
            <v>VALE REAL - RS</v>
          </cell>
          <cell r="B2076" t="str">
            <v>RS</v>
          </cell>
          <cell r="C2076">
            <v>7</v>
          </cell>
          <cell r="D2076" t="str">
            <v>S</v>
          </cell>
          <cell r="E2076" t="str">
            <v>DRAA2019</v>
          </cell>
          <cell r="F2076">
            <v>197</v>
          </cell>
          <cell r="G2076">
            <v>34</v>
          </cell>
          <cell r="H2076">
            <v>5</v>
          </cell>
        </row>
        <row r="2077">
          <cell r="A2077" t="str">
            <v>VALE VERDE - RS</v>
          </cell>
          <cell r="B2077" t="str">
            <v>RS</v>
          </cell>
          <cell r="C2077">
            <v>7</v>
          </cell>
          <cell r="D2077" t="str">
            <v>S</v>
          </cell>
          <cell r="E2077" t="str">
            <v>DRAA2019</v>
          </cell>
          <cell r="F2077">
            <v>141</v>
          </cell>
          <cell r="G2077">
            <v>18</v>
          </cell>
          <cell r="H2077">
            <v>3</v>
          </cell>
        </row>
        <row r="2078">
          <cell r="A2078" t="str">
            <v>VALENÇA - RJ</v>
          </cell>
          <cell r="B2078" t="str">
            <v>RJ</v>
          </cell>
          <cell r="C2078">
            <v>4</v>
          </cell>
          <cell r="D2078" t="str">
            <v>SE</v>
          </cell>
          <cell r="E2078" t="str">
            <v>DRAA2019</v>
          </cell>
          <cell r="F2078">
            <v>2142</v>
          </cell>
          <cell r="G2078">
            <v>376</v>
          </cell>
          <cell r="H2078">
            <v>48</v>
          </cell>
        </row>
        <row r="2079">
          <cell r="A2079" t="str">
            <v>VALENÇA DO PIAUÍ - PI</v>
          </cell>
          <cell r="B2079" t="str">
            <v>PI</v>
          </cell>
          <cell r="C2079">
            <v>6</v>
          </cell>
          <cell r="D2079" t="str">
            <v>NE</v>
          </cell>
          <cell r="E2079" t="str">
            <v>DIPR12/2018</v>
          </cell>
          <cell r="F2079">
            <v>547</v>
          </cell>
          <cell r="G2079">
            <v>18</v>
          </cell>
          <cell r="H2079">
            <v>2</v>
          </cell>
        </row>
        <row r="2080">
          <cell r="A2080" t="str">
            <v>VALENTIM GENTIL - SP</v>
          </cell>
          <cell r="B2080" t="str">
            <v>SP</v>
          </cell>
          <cell r="C2080">
            <v>7</v>
          </cell>
          <cell r="D2080" t="str">
            <v>SE</v>
          </cell>
          <cell r="E2080" t="str">
            <v>DRAA2019</v>
          </cell>
          <cell r="F2080">
            <v>361</v>
          </cell>
          <cell r="G2080">
            <v>56</v>
          </cell>
          <cell r="H2080">
            <v>14</v>
          </cell>
        </row>
        <row r="2081">
          <cell r="A2081" t="str">
            <v>VALINHOS - SP</v>
          </cell>
          <cell r="B2081" t="str">
            <v>SP</v>
          </cell>
          <cell r="C2081">
            <v>4</v>
          </cell>
          <cell r="D2081" t="str">
            <v>SE</v>
          </cell>
          <cell r="E2081" t="str">
            <v>DRAA2019</v>
          </cell>
          <cell r="F2081">
            <v>2675</v>
          </cell>
          <cell r="G2081">
            <v>625</v>
          </cell>
          <cell r="H2081">
            <v>130</v>
          </cell>
        </row>
        <row r="2082">
          <cell r="A2082" t="str">
            <v>VALPARAÍSO DE GOIÁS - GO</v>
          </cell>
          <cell r="B2082" t="str">
            <v>GO</v>
          </cell>
          <cell r="C2082">
            <v>4</v>
          </cell>
          <cell r="D2082" t="str">
            <v>CO</v>
          </cell>
          <cell r="E2082" t="str">
            <v>DRAA2019</v>
          </cell>
          <cell r="F2082">
            <v>2816</v>
          </cell>
          <cell r="G2082">
            <v>273</v>
          </cell>
          <cell r="H2082">
            <v>66</v>
          </cell>
        </row>
        <row r="2083">
          <cell r="A2083" t="str">
            <v>VARGEM ALTA - ES</v>
          </cell>
          <cell r="B2083" t="str">
            <v>ES</v>
          </cell>
          <cell r="C2083">
            <v>6</v>
          </cell>
          <cell r="D2083" t="str">
            <v>SE</v>
          </cell>
          <cell r="E2083" t="str">
            <v>DRAA2019</v>
          </cell>
          <cell r="F2083">
            <v>517</v>
          </cell>
          <cell r="G2083">
            <v>106</v>
          </cell>
          <cell r="H2083">
            <v>24</v>
          </cell>
        </row>
        <row r="2084">
          <cell r="A2084" t="str">
            <v>VARGEM GRANDE - MA</v>
          </cell>
          <cell r="B2084" t="str">
            <v>MA</v>
          </cell>
          <cell r="C2084">
            <v>5</v>
          </cell>
          <cell r="D2084" t="str">
            <v>NE</v>
          </cell>
          <cell r="E2084" t="str">
            <v>DRAA2016</v>
          </cell>
          <cell r="F2084">
            <v>1846</v>
          </cell>
          <cell r="G2084">
            <v>260</v>
          </cell>
          <cell r="H2084">
            <v>51</v>
          </cell>
        </row>
        <row r="2085">
          <cell r="A2085" t="str">
            <v>VARGEM GRANDE DO SUL - SP</v>
          </cell>
          <cell r="B2085" t="str">
            <v>SP</v>
          </cell>
          <cell r="C2085">
            <v>5</v>
          </cell>
          <cell r="D2085" t="str">
            <v>SE</v>
          </cell>
          <cell r="E2085" t="str">
            <v>DIPR12/2018</v>
          </cell>
          <cell r="F2085">
            <v>1013</v>
          </cell>
          <cell r="G2085">
            <v>290</v>
          </cell>
          <cell r="H2085">
            <v>0</v>
          </cell>
        </row>
        <row r="2086">
          <cell r="A2086" t="str">
            <v>VARGINHA - MG</v>
          </cell>
          <cell r="B2086" t="str">
            <v>MG</v>
          </cell>
          <cell r="C2086">
            <v>4</v>
          </cell>
          <cell r="D2086" t="str">
            <v>SE</v>
          </cell>
          <cell r="E2086" t="str">
            <v>DRAA2019</v>
          </cell>
          <cell r="F2086">
            <v>2784</v>
          </cell>
          <cell r="G2086">
            <v>1082</v>
          </cell>
          <cell r="H2086">
            <v>203</v>
          </cell>
        </row>
        <row r="2087">
          <cell r="A2087" t="str">
            <v>VARJÃO - GO</v>
          </cell>
          <cell r="B2087" t="str">
            <v>GO</v>
          </cell>
          <cell r="C2087">
            <v>7</v>
          </cell>
          <cell r="D2087" t="str">
            <v>CO</v>
          </cell>
          <cell r="E2087" t="str">
            <v>DRAA2019</v>
          </cell>
          <cell r="F2087">
            <v>102</v>
          </cell>
          <cell r="G2087">
            <v>46</v>
          </cell>
          <cell r="H2087">
            <v>12</v>
          </cell>
        </row>
        <row r="2088">
          <cell r="A2088" t="str">
            <v>VARJÃO DE MINAS - MG</v>
          </cell>
          <cell r="B2088" t="str">
            <v>MG</v>
          </cell>
          <cell r="C2088">
            <v>7</v>
          </cell>
          <cell r="D2088" t="str">
            <v>SE</v>
          </cell>
          <cell r="E2088" t="str">
            <v>DIPR12/2018</v>
          </cell>
          <cell r="F2088">
            <v>253</v>
          </cell>
          <cell r="G2088">
            <v>30</v>
          </cell>
          <cell r="H2088">
            <v>6</v>
          </cell>
        </row>
        <row r="2089">
          <cell r="A2089" t="str">
            <v>VARRE-SAI - RJ</v>
          </cell>
          <cell r="B2089" t="str">
            <v>RJ</v>
          </cell>
          <cell r="C2089">
            <v>6</v>
          </cell>
          <cell r="D2089" t="str">
            <v>SE</v>
          </cell>
          <cell r="E2089" t="str">
            <v>DRAA2019</v>
          </cell>
          <cell r="F2089">
            <v>588</v>
          </cell>
          <cell r="G2089">
            <v>183</v>
          </cell>
          <cell r="H2089">
            <v>38</v>
          </cell>
        </row>
        <row r="2090">
          <cell r="A2090" t="str">
            <v>VÁRZEA DA PALMA - MG</v>
          </cell>
          <cell r="B2090" t="str">
            <v>MG</v>
          </cell>
          <cell r="C2090">
            <v>5</v>
          </cell>
          <cell r="D2090" t="str">
            <v>SE</v>
          </cell>
          <cell r="E2090" t="str">
            <v>DRAA2019</v>
          </cell>
          <cell r="F2090">
            <v>860</v>
          </cell>
          <cell r="G2090">
            <v>175</v>
          </cell>
          <cell r="H2090">
            <v>35</v>
          </cell>
        </row>
        <row r="2091">
          <cell r="A2091" t="str">
            <v>VÁRZEA GRANDE - MT</v>
          </cell>
          <cell r="B2091" t="str">
            <v>MT</v>
          </cell>
          <cell r="C2091">
            <v>4</v>
          </cell>
          <cell r="D2091" t="str">
            <v>CO</v>
          </cell>
          <cell r="E2091" t="str">
            <v>DRAA2019</v>
          </cell>
          <cell r="F2091">
            <v>3794</v>
          </cell>
          <cell r="G2091">
            <v>721</v>
          </cell>
          <cell r="H2091">
            <v>192</v>
          </cell>
        </row>
        <row r="2092">
          <cell r="A2092" t="str">
            <v>VÁRZEA NOVA - BA</v>
          </cell>
          <cell r="B2092" t="str">
            <v>BA</v>
          </cell>
          <cell r="C2092">
            <v>6</v>
          </cell>
          <cell r="D2092" t="str">
            <v>NE</v>
          </cell>
          <cell r="E2092" t="str">
            <v>DRAA2019</v>
          </cell>
          <cell r="F2092">
            <v>491</v>
          </cell>
          <cell r="G2092">
            <v>71</v>
          </cell>
          <cell r="H2092">
            <v>19</v>
          </cell>
        </row>
        <row r="2093">
          <cell r="A2093" t="str">
            <v>VÁRZEA PAULISTA - SP</v>
          </cell>
          <cell r="B2093" t="str">
            <v>SP</v>
          </cell>
          <cell r="C2093">
            <v>4</v>
          </cell>
          <cell r="D2093" t="str">
            <v>SE</v>
          </cell>
          <cell r="E2093" t="str">
            <v>DRAA2019</v>
          </cell>
          <cell r="F2093">
            <v>1612</v>
          </cell>
          <cell r="G2093">
            <v>405</v>
          </cell>
          <cell r="H2093">
            <v>95</v>
          </cell>
        </row>
        <row r="2094">
          <cell r="A2094" t="str">
            <v>VASSOURAS - RJ</v>
          </cell>
          <cell r="B2094" t="str">
            <v>RJ</v>
          </cell>
          <cell r="C2094">
            <v>5</v>
          </cell>
          <cell r="D2094" t="str">
            <v>SE</v>
          </cell>
          <cell r="E2094" t="str">
            <v>DRAA2019</v>
          </cell>
          <cell r="F2094">
            <v>1545</v>
          </cell>
          <cell r="G2094">
            <v>252</v>
          </cell>
          <cell r="H2094">
            <v>48</v>
          </cell>
        </row>
        <row r="2095">
          <cell r="A2095" t="str">
            <v>VENÂNCIO AIRES - RS</v>
          </cell>
          <cell r="B2095" t="str">
            <v>RS</v>
          </cell>
          <cell r="C2095">
            <v>5</v>
          </cell>
          <cell r="D2095" t="str">
            <v>S</v>
          </cell>
          <cell r="E2095" t="str">
            <v>DRAA2019</v>
          </cell>
          <cell r="F2095">
            <v>1214</v>
          </cell>
          <cell r="G2095">
            <v>342</v>
          </cell>
          <cell r="H2095">
            <v>65</v>
          </cell>
        </row>
        <row r="2096">
          <cell r="A2096" t="str">
            <v>VENTUROSA - PE</v>
          </cell>
          <cell r="B2096" t="str">
            <v>PE</v>
          </cell>
          <cell r="C2096">
            <v>6</v>
          </cell>
          <cell r="D2096" t="str">
            <v>NE</v>
          </cell>
          <cell r="E2096" t="str">
            <v>DRAA2019</v>
          </cell>
          <cell r="F2096">
            <v>417</v>
          </cell>
          <cell r="G2096">
            <v>223</v>
          </cell>
          <cell r="H2096">
            <v>25</v>
          </cell>
        </row>
        <row r="2097">
          <cell r="A2097" t="str">
            <v>VERA - MT</v>
          </cell>
          <cell r="B2097" t="str">
            <v>MT</v>
          </cell>
          <cell r="C2097">
            <v>7</v>
          </cell>
          <cell r="D2097" t="str">
            <v>CO</v>
          </cell>
          <cell r="E2097" t="str">
            <v>DRAA2019</v>
          </cell>
          <cell r="F2097">
            <v>310</v>
          </cell>
          <cell r="G2097">
            <v>49</v>
          </cell>
          <cell r="H2097">
            <v>24</v>
          </cell>
        </row>
        <row r="2098">
          <cell r="A2098" t="str">
            <v>VERA CRUZ - RN</v>
          </cell>
          <cell r="B2098" t="str">
            <v>RN</v>
          </cell>
          <cell r="C2098">
            <v>7</v>
          </cell>
          <cell r="D2098" t="str">
            <v>NE</v>
          </cell>
          <cell r="E2098" t="str">
            <v>DRAA2019</v>
          </cell>
          <cell r="F2098">
            <v>256</v>
          </cell>
          <cell r="G2098">
            <v>31</v>
          </cell>
          <cell r="H2098">
            <v>2</v>
          </cell>
        </row>
        <row r="2099">
          <cell r="A2099" t="str">
            <v>VERA CRUZ - RS</v>
          </cell>
          <cell r="B2099" t="str">
            <v>RS</v>
          </cell>
          <cell r="C2099">
            <v>6</v>
          </cell>
          <cell r="D2099" t="str">
            <v>S</v>
          </cell>
          <cell r="E2099" t="str">
            <v>DRAA2019</v>
          </cell>
          <cell r="F2099">
            <v>663</v>
          </cell>
          <cell r="G2099">
            <v>121</v>
          </cell>
          <cell r="H2099">
            <v>0</v>
          </cell>
        </row>
        <row r="2100">
          <cell r="A2100" t="str">
            <v>VERA MENDES - PI</v>
          </cell>
          <cell r="B2100" t="str">
            <v>PI</v>
          </cell>
          <cell r="C2100">
            <v>7</v>
          </cell>
          <cell r="D2100" t="str">
            <v>NE</v>
          </cell>
          <cell r="E2100" t="str">
            <v>DIPR12/2018</v>
          </cell>
          <cell r="F2100">
            <v>97</v>
          </cell>
          <cell r="G2100">
            <v>27</v>
          </cell>
          <cell r="H2100">
            <v>1</v>
          </cell>
        </row>
        <row r="2101">
          <cell r="A2101" t="str">
            <v>VERANÓPOLIS - RS</v>
          </cell>
          <cell r="B2101" t="str">
            <v>RS</v>
          </cell>
          <cell r="C2101">
            <v>6</v>
          </cell>
          <cell r="D2101" t="str">
            <v>S</v>
          </cell>
          <cell r="E2101" t="str">
            <v>DRAA2019</v>
          </cell>
          <cell r="F2101">
            <v>529</v>
          </cell>
          <cell r="G2101">
            <v>240</v>
          </cell>
          <cell r="H2101">
            <v>35</v>
          </cell>
        </row>
        <row r="2102">
          <cell r="A2102" t="str">
            <v>VERDEJANTE - PE</v>
          </cell>
          <cell r="B2102" t="str">
            <v>PE</v>
          </cell>
          <cell r="C2102">
            <v>7</v>
          </cell>
          <cell r="D2102" t="str">
            <v>NE</v>
          </cell>
          <cell r="E2102" t="str">
            <v>DRAA2019</v>
          </cell>
          <cell r="F2102">
            <v>250</v>
          </cell>
          <cell r="G2102">
            <v>161</v>
          </cell>
          <cell r="H2102">
            <v>19</v>
          </cell>
        </row>
        <row r="2103">
          <cell r="A2103" t="str">
            <v>VEREDINHA - MG</v>
          </cell>
          <cell r="B2103" t="str">
            <v>MG</v>
          </cell>
          <cell r="C2103">
            <v>7</v>
          </cell>
          <cell r="D2103" t="str">
            <v>SE</v>
          </cell>
          <cell r="E2103" t="str">
            <v>DIPR10/2018</v>
          </cell>
          <cell r="F2103">
            <v>197</v>
          </cell>
          <cell r="G2103">
            <v>0</v>
          </cell>
          <cell r="H2103">
            <v>0</v>
          </cell>
        </row>
        <row r="2104">
          <cell r="A2104" t="str">
            <v>VERTENTE DO LÉRIO - PE</v>
          </cell>
          <cell r="B2104" t="str">
            <v>PE</v>
          </cell>
          <cell r="C2104">
            <v>7</v>
          </cell>
          <cell r="D2104" t="str">
            <v>NE</v>
          </cell>
          <cell r="E2104" t="str">
            <v>DRAA2019</v>
          </cell>
          <cell r="F2104">
            <v>287</v>
          </cell>
          <cell r="G2104">
            <v>65</v>
          </cell>
          <cell r="H2104">
            <v>16</v>
          </cell>
        </row>
        <row r="2105">
          <cell r="A2105" t="str">
            <v>VESPASIANO - MG</v>
          </cell>
          <cell r="B2105" t="str">
            <v>MG</v>
          </cell>
          <cell r="C2105">
            <v>4</v>
          </cell>
          <cell r="D2105" t="str">
            <v>SE</v>
          </cell>
          <cell r="E2105" t="str">
            <v>DRAA2019</v>
          </cell>
          <cell r="F2105">
            <v>1367</v>
          </cell>
          <cell r="G2105">
            <v>464</v>
          </cell>
          <cell r="H2105">
            <v>77</v>
          </cell>
        </row>
        <row r="2106">
          <cell r="A2106" t="str">
            <v>VIADUTOS - RS</v>
          </cell>
          <cell r="B2106" t="str">
            <v>RS</v>
          </cell>
          <cell r="C2106">
            <v>7</v>
          </cell>
          <cell r="D2106" t="str">
            <v>S</v>
          </cell>
          <cell r="E2106" t="str">
            <v>DRAA2019</v>
          </cell>
          <cell r="F2106">
            <v>154</v>
          </cell>
          <cell r="G2106">
            <v>30</v>
          </cell>
          <cell r="H2106">
            <v>4</v>
          </cell>
        </row>
        <row r="2107">
          <cell r="A2107" t="str">
            <v>VIAMÃO - RS</v>
          </cell>
          <cell r="B2107" t="str">
            <v>RS</v>
          </cell>
          <cell r="C2107">
            <v>4</v>
          </cell>
          <cell r="D2107" t="str">
            <v>S</v>
          </cell>
          <cell r="E2107" t="str">
            <v>DRAA2019</v>
          </cell>
          <cell r="F2107">
            <v>2767</v>
          </cell>
          <cell r="G2107">
            <v>965</v>
          </cell>
          <cell r="H2107">
            <v>224</v>
          </cell>
        </row>
        <row r="2108">
          <cell r="A2108" t="str">
            <v>VIANA - ES</v>
          </cell>
          <cell r="B2108" t="str">
            <v>ES</v>
          </cell>
          <cell r="C2108">
            <v>5</v>
          </cell>
          <cell r="D2108" t="str">
            <v>SE</v>
          </cell>
          <cell r="E2108" t="str">
            <v>DRAA2019</v>
          </cell>
          <cell r="F2108">
            <v>836</v>
          </cell>
          <cell r="G2108">
            <v>642</v>
          </cell>
          <cell r="H2108">
            <v>72</v>
          </cell>
        </row>
        <row r="2109">
          <cell r="A2109" t="str">
            <v>VIANÓPOLIS - GO</v>
          </cell>
          <cell r="B2109" t="str">
            <v>GO</v>
          </cell>
          <cell r="C2109">
            <v>6</v>
          </cell>
          <cell r="D2109" t="str">
            <v>CO</v>
          </cell>
          <cell r="E2109" t="str">
            <v>DRAA2018</v>
          </cell>
          <cell r="F2109">
            <v>462</v>
          </cell>
          <cell r="G2109">
            <v>113</v>
          </cell>
          <cell r="H2109">
            <v>31</v>
          </cell>
        </row>
        <row r="2110">
          <cell r="A2110" t="str">
            <v>VICÊNCIA - PE</v>
          </cell>
          <cell r="B2110" t="str">
            <v>PE</v>
          </cell>
          <cell r="C2110">
            <v>5</v>
          </cell>
          <cell r="D2110" t="str">
            <v>NE</v>
          </cell>
          <cell r="E2110" t="str">
            <v>DIPR12/2018</v>
          </cell>
          <cell r="F2110">
            <v>878</v>
          </cell>
          <cell r="G2110">
            <v>368</v>
          </cell>
          <cell r="H2110">
            <v>36</v>
          </cell>
        </row>
        <row r="2111">
          <cell r="A2111" t="str">
            <v>VICENTINA - MS</v>
          </cell>
          <cell r="B2111" t="str">
            <v>MS</v>
          </cell>
          <cell r="C2111">
            <v>6</v>
          </cell>
          <cell r="D2111" t="str">
            <v>CO</v>
          </cell>
          <cell r="E2111" t="str">
            <v>DIPR12/2018</v>
          </cell>
          <cell r="F2111">
            <v>211</v>
          </cell>
          <cell r="G2111">
            <v>1</v>
          </cell>
          <cell r="H2111">
            <v>0</v>
          </cell>
        </row>
        <row r="2112">
          <cell r="A2112" t="str">
            <v>VICENTINÓPOLIS - GO</v>
          </cell>
          <cell r="B2112" t="str">
            <v>GO</v>
          </cell>
          <cell r="C2112">
            <v>7</v>
          </cell>
          <cell r="D2112" t="str">
            <v>CO</v>
          </cell>
          <cell r="E2112" t="str">
            <v>DIPR12/2018</v>
          </cell>
          <cell r="F2112">
            <v>289</v>
          </cell>
          <cell r="G2112">
            <v>107</v>
          </cell>
          <cell r="H2112">
            <v>22</v>
          </cell>
        </row>
        <row r="2113">
          <cell r="A2113" t="str">
            <v>VIÇOSA - AL</v>
          </cell>
          <cell r="B2113" t="str">
            <v>AL</v>
          </cell>
          <cell r="C2113">
            <v>8</v>
          </cell>
          <cell r="D2113" t="str">
            <v>NE</v>
          </cell>
          <cell r="E2113" t="str">
            <v/>
          </cell>
          <cell r="F2113" t="str">
            <v/>
          </cell>
          <cell r="G2113" t="str">
            <v/>
          </cell>
          <cell r="H2113" t="str">
            <v/>
          </cell>
        </row>
        <row r="2114">
          <cell r="A2114" t="str">
            <v>VIÇOSA - MG</v>
          </cell>
          <cell r="B2114" t="str">
            <v>MG</v>
          </cell>
          <cell r="C2114">
            <v>5</v>
          </cell>
          <cell r="D2114" t="str">
            <v>SE</v>
          </cell>
          <cell r="E2114" t="str">
            <v>DIPR12/2018</v>
          </cell>
          <cell r="F2114">
            <v>1185</v>
          </cell>
          <cell r="G2114">
            <v>455</v>
          </cell>
          <cell r="H2114">
            <v>127</v>
          </cell>
        </row>
        <row r="2115">
          <cell r="A2115" t="str">
            <v>VIÇOSA DO CEARÁ - CE</v>
          </cell>
          <cell r="B2115" t="str">
            <v>CE</v>
          </cell>
          <cell r="C2115">
            <v>5</v>
          </cell>
          <cell r="D2115" t="str">
            <v>NE</v>
          </cell>
          <cell r="E2115" t="str">
            <v>DRAA2019</v>
          </cell>
          <cell r="F2115">
            <v>1785</v>
          </cell>
          <cell r="G2115">
            <v>128</v>
          </cell>
          <cell r="H2115">
            <v>23</v>
          </cell>
        </row>
        <row r="2116">
          <cell r="A2116" t="str">
            <v>VICTOR GRAEFF - RS</v>
          </cell>
          <cell r="B2116" t="str">
            <v>RS</v>
          </cell>
          <cell r="C2116">
            <v>7</v>
          </cell>
          <cell r="D2116" t="str">
            <v>S</v>
          </cell>
          <cell r="E2116" t="str">
            <v>DRAA2019</v>
          </cell>
          <cell r="F2116">
            <v>168</v>
          </cell>
          <cell r="G2116">
            <v>53</v>
          </cell>
          <cell r="H2116">
            <v>14</v>
          </cell>
        </row>
        <row r="2117">
          <cell r="A2117" t="str">
            <v>VIDEIRA - SC</v>
          </cell>
          <cell r="B2117" t="str">
            <v>SC</v>
          </cell>
          <cell r="C2117">
            <v>5</v>
          </cell>
          <cell r="D2117" t="str">
            <v>S</v>
          </cell>
          <cell r="E2117" t="str">
            <v>DRAA2019</v>
          </cell>
          <cell r="F2117">
            <v>1164</v>
          </cell>
          <cell r="G2117">
            <v>418</v>
          </cell>
          <cell r="H2117">
            <v>79</v>
          </cell>
        </row>
        <row r="2118">
          <cell r="A2118" t="str">
            <v>VILA BELA DA SANTÍSSIMA TRINDADE - MT</v>
          </cell>
          <cell r="B2118" t="str">
            <v>MT</v>
          </cell>
          <cell r="C2118">
            <v>6</v>
          </cell>
          <cell r="D2118" t="str">
            <v>CO</v>
          </cell>
          <cell r="E2118" t="str">
            <v>DRAA2019</v>
          </cell>
          <cell r="F2118">
            <v>589</v>
          </cell>
          <cell r="G2118">
            <v>56</v>
          </cell>
          <cell r="H2118">
            <v>18</v>
          </cell>
        </row>
        <row r="2119">
          <cell r="A2119" t="str">
            <v>VILA BOA - GO</v>
          </cell>
          <cell r="B2119" t="str">
            <v>GO</v>
          </cell>
          <cell r="C2119">
            <v>7</v>
          </cell>
          <cell r="D2119" t="str">
            <v>CO</v>
          </cell>
          <cell r="E2119" t="str">
            <v>DRAA2019</v>
          </cell>
          <cell r="F2119">
            <v>260</v>
          </cell>
          <cell r="G2119">
            <v>41</v>
          </cell>
          <cell r="H2119">
            <v>12</v>
          </cell>
        </row>
        <row r="2120">
          <cell r="A2120" t="str">
            <v>VILA FLORES - RS</v>
          </cell>
          <cell r="B2120" t="str">
            <v>RS</v>
          </cell>
          <cell r="C2120">
            <v>7</v>
          </cell>
          <cell r="D2120" t="str">
            <v>S</v>
          </cell>
          <cell r="E2120" t="str">
            <v>DRAA2019</v>
          </cell>
          <cell r="F2120">
            <v>132</v>
          </cell>
          <cell r="G2120">
            <v>23</v>
          </cell>
          <cell r="H2120">
            <v>4</v>
          </cell>
        </row>
        <row r="2121">
          <cell r="A2121" t="str">
            <v>VILA LÂNGARO - RS</v>
          </cell>
          <cell r="B2121" t="str">
            <v>RS</v>
          </cell>
          <cell r="C2121">
            <v>7</v>
          </cell>
          <cell r="D2121" t="str">
            <v>S</v>
          </cell>
          <cell r="E2121" t="str">
            <v>DRAA2019</v>
          </cell>
          <cell r="F2121">
            <v>102</v>
          </cell>
          <cell r="G2121">
            <v>12</v>
          </cell>
          <cell r="H2121">
            <v>2</v>
          </cell>
        </row>
        <row r="2122">
          <cell r="A2122" t="str">
            <v>VILA MARIA - RS</v>
          </cell>
          <cell r="B2122" t="str">
            <v>RS</v>
          </cell>
          <cell r="C2122">
            <v>7</v>
          </cell>
          <cell r="D2122" t="str">
            <v>S</v>
          </cell>
          <cell r="E2122" t="str">
            <v>DRAA2019</v>
          </cell>
          <cell r="F2122">
            <v>159</v>
          </cell>
          <cell r="G2122">
            <v>31</v>
          </cell>
          <cell r="H2122">
            <v>6</v>
          </cell>
        </row>
        <row r="2123">
          <cell r="A2123" t="str">
            <v>VILA NOVA DO PIAUÍ - PI</v>
          </cell>
          <cell r="B2123" t="str">
            <v>PI</v>
          </cell>
          <cell r="C2123">
            <v>7</v>
          </cell>
          <cell r="D2123" t="str">
            <v>NE</v>
          </cell>
          <cell r="E2123" t="str">
            <v>DRAA2019</v>
          </cell>
          <cell r="F2123">
            <v>107</v>
          </cell>
          <cell r="G2123">
            <v>7</v>
          </cell>
          <cell r="H2123">
            <v>2</v>
          </cell>
        </row>
        <row r="2124">
          <cell r="A2124" t="str">
            <v>VILA NOVA DO SUL - RS</v>
          </cell>
          <cell r="B2124" t="str">
            <v>RS</v>
          </cell>
          <cell r="C2124">
            <v>7</v>
          </cell>
          <cell r="D2124" t="str">
            <v>S</v>
          </cell>
          <cell r="E2124" t="str">
            <v>DRAA2019</v>
          </cell>
          <cell r="F2124">
            <v>174</v>
          </cell>
          <cell r="G2124">
            <v>22</v>
          </cell>
          <cell r="H2124">
            <v>1</v>
          </cell>
        </row>
        <row r="2125">
          <cell r="A2125" t="str">
            <v>VILA RICA - MT</v>
          </cell>
          <cell r="B2125" t="str">
            <v>MT</v>
          </cell>
          <cell r="C2125">
            <v>6</v>
          </cell>
          <cell r="D2125" t="str">
            <v>CO</v>
          </cell>
          <cell r="E2125" t="str">
            <v>DRAA2019</v>
          </cell>
          <cell r="F2125">
            <v>428</v>
          </cell>
          <cell r="G2125">
            <v>88</v>
          </cell>
          <cell r="H2125">
            <v>21</v>
          </cell>
        </row>
        <row r="2126">
          <cell r="A2126" t="str">
            <v>VILA VELHA - ES</v>
          </cell>
          <cell r="B2126" t="str">
            <v>ES</v>
          </cell>
          <cell r="C2126">
            <v>3</v>
          </cell>
          <cell r="D2126" t="str">
            <v>SE</v>
          </cell>
          <cell r="E2126" t="str">
            <v>DIPR10/2018</v>
          </cell>
          <cell r="F2126">
            <v>4702</v>
          </cell>
          <cell r="G2126">
            <v>1812</v>
          </cell>
          <cell r="H2126">
            <v>471</v>
          </cell>
        </row>
        <row r="2127">
          <cell r="A2127" t="str">
            <v>VILHENA - RO</v>
          </cell>
          <cell r="B2127" t="str">
            <v>RO</v>
          </cell>
          <cell r="C2127">
            <v>5</v>
          </cell>
          <cell r="D2127" t="str">
            <v>N</v>
          </cell>
          <cell r="E2127" t="str">
            <v>DRAA2019</v>
          </cell>
          <cell r="F2127">
            <v>1938</v>
          </cell>
          <cell r="G2127">
            <v>186</v>
          </cell>
          <cell r="H2127">
            <v>59</v>
          </cell>
        </row>
        <row r="2128">
          <cell r="A2128" t="str">
            <v>VIRADOURO - SP</v>
          </cell>
          <cell r="B2128" t="str">
            <v>SP</v>
          </cell>
          <cell r="C2128">
            <v>6</v>
          </cell>
          <cell r="D2128" t="str">
            <v>SE</v>
          </cell>
          <cell r="E2128" t="str">
            <v>DRAA2019</v>
          </cell>
          <cell r="F2128">
            <v>647</v>
          </cell>
          <cell r="G2128">
            <v>90</v>
          </cell>
          <cell r="H2128">
            <v>30</v>
          </cell>
        </row>
        <row r="2129">
          <cell r="A2129" t="str">
            <v>VIRGINÓPOLIS - MG</v>
          </cell>
          <cell r="B2129" t="str">
            <v>MG</v>
          </cell>
          <cell r="C2129">
            <v>7</v>
          </cell>
          <cell r="D2129" t="str">
            <v>SE</v>
          </cell>
          <cell r="E2129" t="str">
            <v>DIPR12/2018</v>
          </cell>
          <cell r="F2129">
            <v>144</v>
          </cell>
          <cell r="G2129">
            <v>96</v>
          </cell>
          <cell r="H2129">
            <v>7</v>
          </cell>
        </row>
        <row r="2130">
          <cell r="A2130" t="str">
            <v>VISCONDE DO RIO BRANCO - MG</v>
          </cell>
          <cell r="B2130" t="str">
            <v>MG</v>
          </cell>
          <cell r="C2130">
            <v>5</v>
          </cell>
          <cell r="D2130" t="str">
            <v>SE</v>
          </cell>
          <cell r="E2130" t="str">
            <v>DIPR02/2018</v>
          </cell>
          <cell r="F2130">
            <v>1053</v>
          </cell>
          <cell r="G2130">
            <v>286</v>
          </cell>
          <cell r="H2130">
            <v>86</v>
          </cell>
        </row>
        <row r="2131">
          <cell r="A2131" t="str">
            <v>VISTA GAÚCHA - RS</v>
          </cell>
          <cell r="B2131" t="str">
            <v>RS</v>
          </cell>
          <cell r="C2131">
            <v>7</v>
          </cell>
          <cell r="D2131" t="str">
            <v>S</v>
          </cell>
          <cell r="E2131" t="str">
            <v>DRAA2019</v>
          </cell>
          <cell r="F2131">
            <v>123</v>
          </cell>
          <cell r="G2131">
            <v>7</v>
          </cell>
          <cell r="H2131">
            <v>0</v>
          </cell>
        </row>
        <row r="2132">
          <cell r="A2132" t="str">
            <v>VITÓRIA - ES</v>
          </cell>
          <cell r="B2132" t="str">
            <v>ES</v>
          </cell>
          <cell r="C2132">
            <v>2</v>
          </cell>
          <cell r="D2132" t="str">
            <v>SE</v>
          </cell>
          <cell r="E2132" t="str">
            <v>DRAA2019</v>
          </cell>
          <cell r="F2132">
            <v>8815</v>
          </cell>
          <cell r="G2132">
            <v>4293</v>
          </cell>
          <cell r="H2132">
            <v>987</v>
          </cell>
        </row>
        <row r="2133">
          <cell r="A2133" t="str">
            <v>VITÓRIA DAS MISSÕES - RS</v>
          </cell>
          <cell r="B2133" t="str">
            <v>RS</v>
          </cell>
          <cell r="C2133">
            <v>7</v>
          </cell>
          <cell r="D2133" t="str">
            <v>S</v>
          </cell>
          <cell r="E2133" t="str">
            <v>DRAA2019</v>
          </cell>
          <cell r="F2133">
            <v>130</v>
          </cell>
          <cell r="G2133">
            <v>19</v>
          </cell>
          <cell r="H2133">
            <v>7</v>
          </cell>
        </row>
        <row r="2134">
          <cell r="A2134" t="str">
            <v>VITÓRIA DE SANTO ANTÃO - PE</v>
          </cell>
          <cell r="B2134" t="str">
            <v>PE</v>
          </cell>
          <cell r="C2134">
            <v>4</v>
          </cell>
          <cell r="D2134" t="str">
            <v>NE</v>
          </cell>
          <cell r="E2134" t="str">
            <v>DIPR12/2018</v>
          </cell>
          <cell r="F2134">
            <v>2141</v>
          </cell>
          <cell r="G2134">
            <v>0</v>
          </cell>
          <cell r="H2134">
            <v>0</v>
          </cell>
        </row>
        <row r="2135">
          <cell r="A2135" t="str">
            <v>VITÓRIA DO MEARIM - MA</v>
          </cell>
          <cell r="B2135" t="str">
            <v>MA</v>
          </cell>
          <cell r="C2135">
            <v>8</v>
          </cell>
          <cell r="D2135" t="str">
            <v>NE</v>
          </cell>
          <cell r="E2135" t="str">
            <v/>
          </cell>
          <cell r="F2135" t="str">
            <v/>
          </cell>
          <cell r="G2135" t="str">
            <v/>
          </cell>
          <cell r="H2135" t="str">
            <v/>
          </cell>
        </row>
        <row r="2136">
          <cell r="A2136" t="str">
            <v>VOLTA REDONDA - RJ</v>
          </cell>
          <cell r="B2136" t="str">
            <v>RJ</v>
          </cell>
          <cell r="C2136">
            <v>3</v>
          </cell>
          <cell r="D2136" t="str">
            <v>SE</v>
          </cell>
          <cell r="E2136" t="str">
            <v>DRAA2018</v>
          </cell>
          <cell r="F2136">
            <v>2978</v>
          </cell>
          <cell r="G2136">
            <v>2741</v>
          </cell>
          <cell r="H2136">
            <v>596</v>
          </cell>
        </row>
        <row r="2137">
          <cell r="A2137" t="str">
            <v>VOTORANTIM - SP</v>
          </cell>
          <cell r="B2137" t="str">
            <v>SP</v>
          </cell>
          <cell r="C2137">
            <v>4</v>
          </cell>
          <cell r="D2137" t="str">
            <v>SE</v>
          </cell>
          <cell r="E2137" t="str">
            <v>DIPR12/2018</v>
          </cell>
          <cell r="F2137">
            <v>2311</v>
          </cell>
          <cell r="G2137">
            <v>153</v>
          </cell>
          <cell r="H2137">
            <v>12</v>
          </cell>
        </row>
        <row r="2138">
          <cell r="A2138" t="str">
            <v>VOTUPORANGA - SP</v>
          </cell>
          <cell r="B2138" t="str">
            <v>SP</v>
          </cell>
          <cell r="C2138">
            <v>5</v>
          </cell>
          <cell r="D2138" t="str">
            <v>SE</v>
          </cell>
          <cell r="E2138" t="str">
            <v>DRAA2019</v>
          </cell>
          <cell r="F2138">
            <v>2082</v>
          </cell>
          <cell r="G2138">
            <v>122</v>
          </cell>
          <cell r="H2138">
            <v>12</v>
          </cell>
        </row>
        <row r="2139">
          <cell r="A2139" t="str">
            <v>WENCESLAU BRAZ - PR</v>
          </cell>
          <cell r="B2139" t="str">
            <v>PR</v>
          </cell>
          <cell r="C2139">
            <v>6</v>
          </cell>
          <cell r="D2139" t="str">
            <v>S</v>
          </cell>
          <cell r="E2139" t="str">
            <v>DRAA2019</v>
          </cell>
          <cell r="F2139">
            <v>441</v>
          </cell>
          <cell r="G2139">
            <v>156</v>
          </cell>
          <cell r="H2139">
            <v>47</v>
          </cell>
        </row>
        <row r="2140">
          <cell r="A2140" t="str">
            <v>XAMBRÊ - PR</v>
          </cell>
          <cell r="B2140" t="str">
            <v>PR</v>
          </cell>
          <cell r="C2140">
            <v>7</v>
          </cell>
          <cell r="D2140" t="str">
            <v>S</v>
          </cell>
          <cell r="E2140" t="str">
            <v>DRAA2019</v>
          </cell>
          <cell r="F2140">
            <v>207</v>
          </cell>
          <cell r="G2140">
            <v>104</v>
          </cell>
          <cell r="H2140">
            <v>29</v>
          </cell>
        </row>
        <row r="2141">
          <cell r="A2141" t="str">
            <v>XANGRI-LÁ - RS</v>
          </cell>
          <cell r="B2141" t="str">
            <v>RS</v>
          </cell>
          <cell r="C2141">
            <v>6</v>
          </cell>
          <cell r="D2141" t="str">
            <v>S</v>
          </cell>
          <cell r="E2141" t="str">
            <v>DRAA2019</v>
          </cell>
          <cell r="F2141">
            <v>816</v>
          </cell>
          <cell r="G2141">
            <v>62</v>
          </cell>
          <cell r="H2141">
            <v>3</v>
          </cell>
        </row>
        <row r="2142">
          <cell r="A2142" t="str">
            <v>ZACARIAS - SP</v>
          </cell>
          <cell r="B2142" t="str">
            <v>SP</v>
          </cell>
          <cell r="C2142">
            <v>7</v>
          </cell>
          <cell r="D2142" t="str">
            <v>SE</v>
          </cell>
          <cell r="E2142" t="str">
            <v>DIPR12/2018</v>
          </cell>
          <cell r="F2142">
            <v>247</v>
          </cell>
          <cell r="G2142">
            <v>40</v>
          </cell>
          <cell r="H2142">
            <v>10</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31"/>
  <sheetViews>
    <sheetView zoomScale="90" zoomScaleNormal="90" workbookViewId="0">
      <pane xSplit="1" ySplit="3" topLeftCell="B4" activePane="bottomRight" state="frozen"/>
      <selection pane="topRight" activeCell="C1" sqref="C1"/>
      <selection pane="bottomLeft" activeCell="A3" sqref="A3"/>
      <selection pane="bottomRight" activeCell="H8" sqref="H8"/>
    </sheetView>
  </sheetViews>
  <sheetFormatPr defaultColWidth="9.140625" defaultRowHeight="15" x14ac:dyDescent="0.25"/>
  <cols>
    <col min="1" max="1" width="8.7109375" style="23" customWidth="1"/>
    <col min="2" max="2" width="12.28515625" style="22" customWidth="1"/>
    <col min="3" max="4" width="8.7109375" style="22" hidden="1" customWidth="1"/>
    <col min="5" max="5" width="8.7109375" style="22" customWidth="1"/>
    <col min="6" max="8" width="22.85546875" style="22" customWidth="1"/>
    <col min="9" max="9" width="18.7109375" style="22" customWidth="1"/>
    <col min="10" max="10" width="9.140625" style="22"/>
    <col min="11" max="12" width="15.7109375" style="22" customWidth="1"/>
    <col min="13" max="16" width="15.7109375" style="22" hidden="1" customWidth="1"/>
    <col min="17" max="17" width="15.7109375" style="22" customWidth="1"/>
    <col min="18" max="18" width="16.7109375" style="22" customWidth="1"/>
    <col min="19" max="19" width="21.28515625" style="22" customWidth="1"/>
    <col min="20" max="20" width="15.7109375" style="22" customWidth="1"/>
    <col min="21" max="16384" width="9.140625" style="22"/>
  </cols>
  <sheetData>
    <row r="1" spans="1:20" ht="16.5" thickBot="1" x14ac:dyDescent="0.3">
      <c r="B1" s="105" t="s">
        <v>17054</v>
      </c>
    </row>
    <row r="2" spans="1:20" ht="38.25" customHeight="1" thickBot="1" x14ac:dyDescent="0.3">
      <c r="A2" s="146" t="s">
        <v>26</v>
      </c>
      <c r="B2" s="146" t="s">
        <v>10970</v>
      </c>
      <c r="C2" s="144" t="s">
        <v>4</v>
      </c>
      <c r="D2" s="144" t="s">
        <v>10967</v>
      </c>
      <c r="E2" s="146" t="s">
        <v>10969</v>
      </c>
      <c r="F2" s="78" t="s">
        <v>10966</v>
      </c>
      <c r="G2" s="148" t="s">
        <v>13519</v>
      </c>
      <c r="H2" s="149"/>
      <c r="I2" s="146" t="s">
        <v>10971</v>
      </c>
      <c r="K2" s="143" t="s">
        <v>17055</v>
      </c>
      <c r="L2" s="143"/>
      <c r="M2" s="143"/>
      <c r="N2" s="143"/>
      <c r="O2" s="143"/>
      <c r="P2" s="143"/>
      <c r="Q2" s="143"/>
      <c r="R2" s="143"/>
      <c r="S2" s="143"/>
      <c r="T2" s="143"/>
    </row>
    <row r="3" spans="1:20" ht="129.94999999999999" customHeight="1" thickBot="1" x14ac:dyDescent="0.3">
      <c r="A3" s="147"/>
      <c r="B3" s="147"/>
      <c r="C3" s="145"/>
      <c r="D3" s="145"/>
      <c r="E3" s="147"/>
      <c r="F3" s="78" t="s">
        <v>13521</v>
      </c>
      <c r="G3" s="78" t="s">
        <v>17056</v>
      </c>
      <c r="H3" s="78" t="s">
        <v>17090</v>
      </c>
      <c r="I3" s="147"/>
      <c r="K3" s="89"/>
      <c r="L3" s="89" t="s">
        <v>17057</v>
      </c>
      <c r="M3" s="89" t="s">
        <v>13656</v>
      </c>
      <c r="N3" s="89" t="s">
        <v>10964</v>
      </c>
      <c r="O3" s="89" t="s">
        <v>10968</v>
      </c>
      <c r="P3" s="89" t="s">
        <v>13657</v>
      </c>
      <c r="Q3" s="99" t="s">
        <v>17064</v>
      </c>
      <c r="R3" s="99" t="s">
        <v>17091</v>
      </c>
      <c r="S3" s="99" t="s">
        <v>17092</v>
      </c>
      <c r="T3" s="99" t="s">
        <v>13520</v>
      </c>
    </row>
    <row r="4" spans="1:20" ht="15.75" x14ac:dyDescent="0.25">
      <c r="A4" s="30" t="s">
        <v>0</v>
      </c>
      <c r="B4" s="31">
        <f>SUMPRODUCT(('Informações por ente '!$B$2:$B$5590='Informações Consolidadas'!A4)*('Informações por ente '!$H$2:$H$5590="RPPS"))</f>
        <v>2</v>
      </c>
      <c r="C4" s="31">
        <f>SUMPRODUCT(('Informações por ente '!$B$2:$B$5590='Informações Consolidadas'!A4)*('Informações por ente '!$H$2:$H$5590="RGPS"))</f>
        <v>21</v>
      </c>
      <c r="D4" s="31">
        <f>SUMPRODUCT(('Informações por ente '!$B$2:$B$5590='Informações Consolidadas'!A4)*('Informações por ente '!$H$2:$H$5590="RPPS em extincao"))</f>
        <v>0</v>
      </c>
      <c r="E4" s="31">
        <f>SUM(B4:D4)</f>
        <v>23</v>
      </c>
      <c r="F4" s="32">
        <f>SUMPRODUCT(('Informações por ente '!$B$2:$B$5590='Informações Consolidadas'!A4)*('Informações por ente '!$I$2:$I$5590="SIM"))</f>
        <v>2</v>
      </c>
      <c r="G4" s="32">
        <f>SUMPRODUCT(('Informações por ente '!$B$2:$B$5590='Informações Consolidadas'!A4)*('Informações por ente '!$J$2:$J$5590="SIM"))</f>
        <v>1</v>
      </c>
      <c r="H4" s="32">
        <f>SUMPRODUCT(('Informações por ente '!$B$2:$B$5590='Informações Consolidadas'!A4)*('Informações por ente '!$K$2:$K$5590="sim"))</f>
        <v>2</v>
      </c>
      <c r="I4" s="32">
        <f>SUMPRODUCT(('Informações por ente '!$B$2:$B$5590='Informações Consolidadas'!A4)*('Informações por ente '!$L$2:$L$5590="sim"))</f>
        <v>0</v>
      </c>
      <c r="K4" s="24" t="s">
        <v>10960</v>
      </c>
      <c r="L4" s="25">
        <f>SUMPRODUCT(('Informações por ente '!$C$2:$C$5590=K4)*('Informações por ente '!$H$2:$H$5590="RPPS"))</f>
        <v>26</v>
      </c>
      <c r="M4" s="25">
        <f>SUMIF('Informações por ente '!$C$2:$C$5590,'Informações Consolidadas'!K4,'Informações por ente '!$D$2:$D$5590)</f>
        <v>581473</v>
      </c>
      <c r="N4" s="25">
        <f>SUMIF('Informações por ente '!$C$2:$C$5590,'Informações Consolidadas'!K4,'Informações por ente '!$E$2:$E$5590)</f>
        <v>281632</v>
      </c>
      <c r="O4" s="25">
        <f>SUMIF('Informações por ente '!$C$2:$C$5590,'Informações Consolidadas'!K4,'Informações por ente '!$F$2:$F$5590)</f>
        <v>73213</v>
      </c>
      <c r="P4" s="25">
        <f>SUM(M4:O4)</f>
        <v>936318</v>
      </c>
      <c r="Q4" s="25">
        <f>SUMPRODUCT(('Informações por ente '!$C$2:$C$5590=K4)*('Informações por ente '!$I$2:$I$5590="SIM"))</f>
        <v>5</v>
      </c>
      <c r="R4" s="25">
        <f>SUMPRODUCT(('Informações por ente '!$C$2:$C$5590=K4)*('Informações por ente '!$J$2:$J$5590="SIM"))</f>
        <v>1</v>
      </c>
      <c r="S4" s="25">
        <f>SUMPRODUCT(('Informações por ente '!$C$2:$C$5590=K4)*('Informações por ente '!$K$2:$K$5590="SIM"))</f>
        <v>3</v>
      </c>
      <c r="T4" s="98">
        <f>SUMPRODUCT(('Informações por ente '!$C$2:$C$5590=K4)*('Informações por ente '!$L$2:$L$5590="SIM"))</f>
        <v>3</v>
      </c>
    </row>
    <row r="5" spans="1:20" ht="15.75" x14ac:dyDescent="0.25">
      <c r="A5" s="29" t="s">
        <v>29</v>
      </c>
      <c r="B5" s="26">
        <f>SUMPRODUCT(('Informações por ente '!$B$2:$B$5590='Informações Consolidadas'!A5)*('Informações por ente '!$H$2:$H$5590="RPPS"))</f>
        <v>74</v>
      </c>
      <c r="C5" s="26">
        <f>SUMPRODUCT(('Informações por ente '!$B$2:$B$5590='Informações Consolidadas'!A5)*('Informações por ente '!$H$2:$H$5590="RGPS"))</f>
        <v>29</v>
      </c>
      <c r="D5" s="26">
        <f>SUMPRODUCT(('Informações por ente '!$B$2:$B$5590='Informações Consolidadas'!A5)*('Informações por ente '!$H$2:$H$5590="RPPS em extincao"))</f>
        <v>0</v>
      </c>
      <c r="E5" s="26">
        <f t="shared" ref="E5:E30" si="0">SUM(B5:D5)</f>
        <v>103</v>
      </c>
      <c r="F5" s="32">
        <f>SUMPRODUCT(('Informações por ente '!$B$2:$B$5590='Informações Consolidadas'!A5)*('Informações por ente '!$I$2:$I$5590="SIM"))</f>
        <v>9</v>
      </c>
      <c r="G5" s="32">
        <f>SUMPRODUCT(('Informações por ente '!$B$2:$B$5590='Informações Consolidadas'!A5)*('Informações por ente '!$J$2:$J$5590="SIM"))</f>
        <v>2</v>
      </c>
      <c r="H5" s="32">
        <f>SUMPRODUCT(('Informações por ente '!$B$2:$B$5590='Informações Consolidadas'!A5)*('Informações por ente '!$K$2:$K$5590="sim"))</f>
        <v>6</v>
      </c>
      <c r="I5" s="32">
        <f>SUMPRODUCT(('Informações por ente '!$B$2:$B$5590='Informações Consolidadas'!A5)*('Informações por ente '!$L$2:$L$5590="sim"))</f>
        <v>2</v>
      </c>
      <c r="K5" s="24" t="s">
        <v>10961</v>
      </c>
      <c r="L5" s="25">
        <f>SUMPRODUCT(('Informações por ente '!$C$2:$C$5590=K5)*('Informações por ente '!$H$2:$H$5590="RPPS"))</f>
        <v>27</v>
      </c>
      <c r="M5" s="25">
        <f>SUMIF('Informações por ente '!$C$2:$C$5590,'Informações Consolidadas'!K5,'Informações por ente '!$D$2:$D$5590)</f>
        <v>1984232</v>
      </c>
      <c r="N5" s="25">
        <f>SUMIF('Informações por ente '!$C$2:$C$5590,'Informações Consolidadas'!K5,'Informações por ente '!$E$2:$E$5590)</f>
        <v>1594526</v>
      </c>
      <c r="O5" s="25">
        <f>SUMIF('Informações por ente '!$C$2:$C$5590,'Informações Consolidadas'!K5,'Informações por ente '!$F$2:$F$5590)</f>
        <v>454616</v>
      </c>
      <c r="P5" s="25">
        <f>SUM(M5:O5)</f>
        <v>4033374</v>
      </c>
      <c r="Q5" s="25">
        <f>SUMPRODUCT(('Informações por ente '!$C$2:$C$5590=K5)*('Informações por ente '!$I$2:$I$5590="SIM"))</f>
        <v>22</v>
      </c>
      <c r="R5" s="25">
        <f>SUMPRODUCT(('Informações por ente '!$C$2:$C$5590=K5)*('Informações por ente '!$J$2:$J$5590="SIM"))</f>
        <v>15</v>
      </c>
      <c r="S5" s="25">
        <f>SUMPRODUCT(('Informações por ente '!$C$2:$C$5590=K5)*('Informações por ente '!$K$2:$K$5590="SIM"))</f>
        <v>17</v>
      </c>
      <c r="T5" s="98">
        <f>SUMPRODUCT(('Informações por ente '!$C$2:$C$5590=K5)*('Informações por ente '!$L$2:$L$5590="SIM"))</f>
        <v>0</v>
      </c>
    </row>
    <row r="6" spans="1:20" ht="16.5" thickBot="1" x14ac:dyDescent="0.3">
      <c r="A6" s="29" t="s">
        <v>197</v>
      </c>
      <c r="B6" s="26">
        <f>SUMPRODUCT(('Informações por ente '!$B$2:$B$5590='Informações Consolidadas'!A6)*('Informações por ente '!$H$2:$H$5590="RPPS"))</f>
        <v>4</v>
      </c>
      <c r="C6" s="26">
        <f>SUMPRODUCT(('Informações por ente '!$B$2:$B$5590='Informações Consolidadas'!A6)*('Informações por ente '!$H$2:$H$5590="RGPS"))</f>
        <v>13</v>
      </c>
      <c r="D6" s="26">
        <f>SUMPRODUCT(('Informações por ente '!$B$2:$B$5590='Informações Consolidadas'!A6)*('Informações por ente '!$H$2:$H$5590="RPPS em extincao"))</f>
        <v>0</v>
      </c>
      <c r="E6" s="26">
        <f t="shared" si="0"/>
        <v>17</v>
      </c>
      <c r="F6" s="32">
        <f>SUMPRODUCT(('Informações por ente '!$B$2:$B$5590='Informações Consolidadas'!A6)*('Informações por ente '!$I$2:$I$5590="SIM"))</f>
        <v>0</v>
      </c>
      <c r="G6" s="32">
        <f>SUMPRODUCT(('Informações por ente '!$B$2:$B$5590='Informações Consolidadas'!A6)*('Informações por ente '!$J$2:$J$5590="SIM"))</f>
        <v>0</v>
      </c>
      <c r="H6" s="32">
        <f>SUMPRODUCT(('Informações por ente '!$B$2:$B$5590='Informações Consolidadas'!A6)*('Informações por ente '!$K$2:$K$5590="sim"))</f>
        <v>0</v>
      </c>
      <c r="I6" s="32">
        <f>SUMPRODUCT(('Informações por ente '!$B$2:$B$5590='Informações Consolidadas'!A6)*('Informações por ente '!$L$2:$L$5590="sim"))</f>
        <v>0</v>
      </c>
      <c r="K6" s="106" t="s">
        <v>10958</v>
      </c>
      <c r="L6" s="107">
        <f>SUMPRODUCT(('Informações por ente '!$C$2:$C$5590=K6)*('Informações por ente '!$H$2:$H$5590="RPPS"))</f>
        <v>2092</v>
      </c>
      <c r="M6" s="107">
        <f>SUMIF('Informações por ente '!$C$2:$C$5590,'Informações Consolidadas'!K6,'Informações por ente '!$D$2:$D$5590)</f>
        <v>1938268</v>
      </c>
      <c r="N6" s="107">
        <f>SUMIF('Informações por ente '!$C$2:$C$5590,'Informações Consolidadas'!K6,'Informações por ente '!$E$2:$E$5590)</f>
        <v>462750</v>
      </c>
      <c r="O6" s="107">
        <f>SUMIF('Informações por ente '!$C$2:$C$5590,'Informações Consolidadas'!K6,'Informações por ente '!$F$2:$F$5590)</f>
        <v>107270</v>
      </c>
      <c r="P6" s="107">
        <f>SUM(M6:O6)</f>
        <v>2508288</v>
      </c>
      <c r="Q6" s="107">
        <f>SUMPRODUCT(('Informações por ente '!$C$2:$C$5590=K6)*('Informações por ente '!$I$2:$I$5590="SIM"))</f>
        <v>506</v>
      </c>
      <c r="R6" s="107">
        <f>SUMPRODUCT(('Informações por ente '!$C$2:$C$5590=K6)*('Informações por ente '!$J$2:$J$5590="SIM"))</f>
        <v>8</v>
      </c>
      <c r="S6" s="107">
        <f>SUMPRODUCT(('Informações por ente '!$C$2:$C$5590=K6)*('Informações por ente '!$K$2:$K$5590="SIM"))</f>
        <v>340</v>
      </c>
      <c r="T6" s="108">
        <f>SUMPRODUCT(('Informações por ente '!$C$2:$C$5590=K6)*('Informações por ente '!$L$2:$L$5590="SIM"))</f>
        <v>101</v>
      </c>
    </row>
    <row r="7" spans="1:20" ht="16.5" thickBot="1" x14ac:dyDescent="0.3">
      <c r="A7" s="29" t="s">
        <v>133</v>
      </c>
      <c r="B7" s="26">
        <f>SUMPRODUCT(('Informações por ente '!$B$2:$B$5590='Informações Consolidadas'!A7)*('Informações por ente '!$H$2:$H$5590="RPPS"))</f>
        <v>27</v>
      </c>
      <c r="C7" s="26">
        <f>SUMPRODUCT(('Informações por ente '!$B$2:$B$5590='Informações Consolidadas'!A7)*('Informações por ente '!$H$2:$H$5590="RGPS"))</f>
        <v>36</v>
      </c>
      <c r="D7" s="26">
        <f>SUMPRODUCT(('Informações por ente '!$B$2:$B$5590='Informações Consolidadas'!A7)*('Informações por ente '!$H$2:$H$5590="RPPS em extincao"))</f>
        <v>0</v>
      </c>
      <c r="E7" s="26">
        <f t="shared" si="0"/>
        <v>63</v>
      </c>
      <c r="F7" s="32">
        <f>SUMPRODUCT(('Informações por ente '!$B$2:$B$5590='Informações Consolidadas'!A7)*('Informações por ente '!$I$2:$I$5590="SIM"))</f>
        <v>1</v>
      </c>
      <c r="G7" s="32">
        <f>SUMPRODUCT(('Informações por ente '!$B$2:$B$5590='Informações Consolidadas'!A7)*('Informações por ente '!$J$2:$J$5590="SIM"))</f>
        <v>0</v>
      </c>
      <c r="H7" s="32">
        <f>SUMPRODUCT(('Informações por ente '!$B$2:$B$5590='Informações Consolidadas'!A7)*('Informações por ente '!$K$2:$K$5590="sim"))</f>
        <v>0</v>
      </c>
      <c r="I7" s="32">
        <f>SUMPRODUCT(('Informações por ente '!$B$2:$B$5590='Informações Consolidadas'!A7)*('Informações por ente '!$L$2:$L$5590="sim"))</f>
        <v>0</v>
      </c>
      <c r="K7" s="109" t="s">
        <v>10962</v>
      </c>
      <c r="L7" s="110">
        <f t="shared" ref="L7:S7" si="1">SUM(L4:L6)</f>
        <v>2145</v>
      </c>
      <c r="M7" s="110">
        <f t="shared" si="1"/>
        <v>4503973</v>
      </c>
      <c r="N7" s="110">
        <f t="shared" si="1"/>
        <v>2338908</v>
      </c>
      <c r="O7" s="110">
        <f t="shared" si="1"/>
        <v>635099</v>
      </c>
      <c r="P7" s="110">
        <f t="shared" si="1"/>
        <v>7477980</v>
      </c>
      <c r="Q7" s="110">
        <f t="shared" si="1"/>
        <v>533</v>
      </c>
      <c r="R7" s="110">
        <f t="shared" si="1"/>
        <v>24</v>
      </c>
      <c r="S7" s="110">
        <f t="shared" si="1"/>
        <v>360</v>
      </c>
      <c r="T7" s="111">
        <f>SUM(T4:T6)</f>
        <v>104</v>
      </c>
    </row>
    <row r="8" spans="1:20" ht="15.75" x14ac:dyDescent="0.25">
      <c r="A8" s="29" t="s">
        <v>215</v>
      </c>
      <c r="B8" s="26">
        <f>SUMPRODUCT(('Informações por ente '!$B$2:$B$5590='Informações Consolidadas'!A8)*('Informações por ente '!$H$2:$H$5590="RPPS"))</f>
        <v>38</v>
      </c>
      <c r="C8" s="26">
        <f>SUMPRODUCT(('Informações por ente '!$B$2:$B$5590='Informações Consolidadas'!A8)*('Informações por ente '!$H$2:$H$5590="RGPS"))</f>
        <v>378</v>
      </c>
      <c r="D8" s="26">
        <f>SUMPRODUCT(('Informações por ente '!$B$2:$B$5590='Informações Consolidadas'!A8)*('Informações por ente '!$H$2:$H$5590="RPPS em extincao"))</f>
        <v>2</v>
      </c>
      <c r="E8" s="26">
        <f t="shared" si="0"/>
        <v>418</v>
      </c>
      <c r="F8" s="32">
        <f>SUMPRODUCT(('Informações por ente '!$B$2:$B$5590='Informações Consolidadas'!A8)*('Informações por ente '!$I$2:$I$5590="SIM"))</f>
        <v>8</v>
      </c>
      <c r="G8" s="32">
        <f>SUMPRODUCT(('Informações por ente '!$B$2:$B$5590='Informações Consolidadas'!A8)*('Informações por ente '!$J$2:$J$5590="SIM"))</f>
        <v>2</v>
      </c>
      <c r="H8" s="32">
        <f>SUMPRODUCT(('Informações por ente '!$B$2:$B$5590='Informações Consolidadas'!A8)*('Informações por ente '!$K$2:$K$5590="sim"))</f>
        <v>6</v>
      </c>
      <c r="I8" s="32">
        <f>SUMPRODUCT(('Informações por ente '!$B$2:$B$5590='Informações Consolidadas'!A8)*('Informações por ente '!$L$2:$L$5590="sim"))</f>
        <v>2</v>
      </c>
      <c r="K8"/>
      <c r="L8"/>
      <c r="M8"/>
      <c r="N8"/>
      <c r="O8"/>
      <c r="P8"/>
      <c r="Q8"/>
      <c r="R8"/>
      <c r="S8"/>
      <c r="T8"/>
    </row>
    <row r="9" spans="1:20" ht="15.75" x14ac:dyDescent="0.25">
      <c r="A9" s="29" t="s">
        <v>634</v>
      </c>
      <c r="B9" s="26">
        <f>SUMPRODUCT(('Informações por ente '!$B$2:$B$5590='Informações Consolidadas'!A9)*('Informações por ente '!$H$2:$H$5590="RPPS"))</f>
        <v>65</v>
      </c>
      <c r="C9" s="26">
        <f>SUMPRODUCT(('Informações por ente '!$B$2:$B$5590='Informações Consolidadas'!A9)*('Informações por ente '!$H$2:$H$5590="RGPS"))</f>
        <v>118</v>
      </c>
      <c r="D9" s="26">
        <f>SUMPRODUCT(('Informações por ente '!$B$2:$B$5590='Informações Consolidadas'!A9)*('Informações por ente '!$H$2:$H$5590="RPPS em extincao"))</f>
        <v>2</v>
      </c>
      <c r="E9" s="26">
        <f t="shared" si="0"/>
        <v>185</v>
      </c>
      <c r="F9" s="32">
        <f>SUMPRODUCT(('Informações por ente '!$B$2:$B$5590='Informações Consolidadas'!A9)*('Informações por ente '!$I$2:$I$5590="SIM"))</f>
        <v>8</v>
      </c>
      <c r="G9" s="32">
        <f>SUMPRODUCT(('Informações por ente '!$B$2:$B$5590='Informações Consolidadas'!A9)*('Informações por ente '!$J$2:$J$5590="SIM"))</f>
        <v>2</v>
      </c>
      <c r="H9" s="32">
        <f>SUMPRODUCT(('Informações por ente '!$B$2:$B$5590='Informações Consolidadas'!A9)*('Informações por ente '!$K$2:$K$5590="sim"))</f>
        <v>9</v>
      </c>
      <c r="I9" s="32">
        <f>SUMPRODUCT(('Informações por ente '!$B$2:$B$5590='Informações Consolidadas'!A9)*('Informações por ente '!$L$2:$L$5590="sim"))</f>
        <v>6</v>
      </c>
      <c r="K9"/>
      <c r="L9"/>
      <c r="M9"/>
    </row>
    <row r="10" spans="1:20" ht="15.75" x14ac:dyDescent="0.25">
      <c r="A10" s="29" t="s">
        <v>819</v>
      </c>
      <c r="B10" s="26">
        <f>SUMPRODUCT(('Informações por ente '!$B$2:$B$5590='Informações Consolidadas'!A10)*('Informações por ente '!$H$2:$H$5590="RPPS"))</f>
        <v>1</v>
      </c>
      <c r="C10" s="26">
        <f>SUMPRODUCT(('Informações por ente '!$B$2:$B$5590='Informações Consolidadas'!A10)*('Informações por ente '!$H$2:$H$5590="RGPS"))</f>
        <v>0</v>
      </c>
      <c r="D10" s="26">
        <f>SUMPRODUCT(('Informações por ente '!$B$2:$B$5590='Informações Consolidadas'!A10)*('Informações por ente '!$H$2:$H$5590="RPPS em extincao"))</f>
        <v>0</v>
      </c>
      <c r="E10" s="26">
        <f t="shared" si="0"/>
        <v>1</v>
      </c>
      <c r="F10" s="32">
        <f>SUMPRODUCT(('Informações por ente '!$B$2:$B$5590='Informações Consolidadas'!A10)*('Informações por ente '!$I$2:$I$5590="SIM"))</f>
        <v>1</v>
      </c>
      <c r="G10" s="32">
        <f>SUMPRODUCT(('Informações por ente '!$B$2:$B$5590='Informações Consolidadas'!A10)*('Informações por ente '!$J$2:$J$5590="SIM"))</f>
        <v>0</v>
      </c>
      <c r="H10" s="32">
        <f>SUMPRODUCT(('Informações por ente '!$B$2:$B$5590='Informações Consolidadas'!A10)*('Informações por ente '!$K$2:$K$5590="sim"))</f>
        <v>0</v>
      </c>
      <c r="I10" s="32">
        <f>SUMPRODUCT(('Informações por ente '!$B$2:$B$5590='Informações Consolidadas'!A10)*('Informações por ente '!$L$2:$L$5590="sim"))</f>
        <v>0</v>
      </c>
    </row>
    <row r="11" spans="1:20" ht="15.75" x14ac:dyDescent="0.25">
      <c r="A11" s="29" t="s">
        <v>821</v>
      </c>
      <c r="B11" s="26">
        <f>SUMPRODUCT(('Informações por ente '!$B$2:$B$5590='Informações Consolidadas'!A11)*('Informações por ente '!$H$2:$H$5590="RPPS"))</f>
        <v>35</v>
      </c>
      <c r="C11" s="26">
        <f>SUMPRODUCT(('Informações por ente '!$B$2:$B$5590='Informações Consolidadas'!A11)*('Informações por ente '!$H$2:$H$5590="RGPS"))</f>
        <v>44</v>
      </c>
      <c r="D11" s="26">
        <f>SUMPRODUCT(('Informações por ente '!$B$2:$B$5590='Informações Consolidadas'!A11)*('Informações por ente '!$H$2:$H$5590="RPPS em extincao"))</f>
        <v>0</v>
      </c>
      <c r="E11" s="26">
        <f t="shared" si="0"/>
        <v>79</v>
      </c>
      <c r="F11" s="32">
        <f>SUMPRODUCT(('Informações por ente '!$B$2:$B$5590='Informações Consolidadas'!A11)*('Informações por ente '!$I$2:$I$5590="SIM"))</f>
        <v>14</v>
      </c>
      <c r="G11" s="32">
        <f>SUMPRODUCT(('Informações por ente '!$B$2:$B$5590='Informações Consolidadas'!A11)*('Informações por ente '!$J$2:$J$5590="SIM"))</f>
        <v>2</v>
      </c>
      <c r="H11" s="32">
        <f>SUMPRODUCT(('Informações por ente '!$B$2:$B$5590='Informações Consolidadas'!A11)*('Informações por ente '!$K$2:$K$5590="sim"))</f>
        <v>8</v>
      </c>
      <c r="I11" s="32">
        <f>SUMPRODUCT(('Informações por ente '!$B$2:$B$5590='Informações Consolidadas'!A11)*('Informações por ente '!$L$2:$L$5590="sim"))</f>
        <v>1</v>
      </c>
    </row>
    <row r="12" spans="1:20" ht="15.75" x14ac:dyDescent="0.25">
      <c r="A12" s="29" t="s">
        <v>901</v>
      </c>
      <c r="B12" s="26">
        <f>SUMPRODUCT(('Informações por ente '!$B$2:$B$5590='Informações Consolidadas'!A12)*('Informações por ente '!$H$2:$H$5590="RPPS"))</f>
        <v>171</v>
      </c>
      <c r="C12" s="26">
        <f>SUMPRODUCT(('Informações por ente '!$B$2:$B$5590='Informações Consolidadas'!A12)*('Informações por ente '!$H$2:$H$5590="RGPS"))</f>
        <v>75</v>
      </c>
      <c r="D12" s="26">
        <f>SUMPRODUCT(('Informações por ente '!$B$2:$B$5590='Informações Consolidadas'!A12)*('Informações por ente '!$H$2:$H$5590="RPPS em extincao"))</f>
        <v>1</v>
      </c>
      <c r="E12" s="26">
        <f t="shared" si="0"/>
        <v>247</v>
      </c>
      <c r="F12" s="32">
        <f>SUMPRODUCT(('Informações por ente '!$B$2:$B$5590='Informações Consolidadas'!A12)*('Informações por ente '!$I$2:$I$5590="SIM"))</f>
        <v>32</v>
      </c>
      <c r="G12" s="32">
        <f>SUMPRODUCT(('Informações por ente '!$B$2:$B$5590='Informações Consolidadas'!A12)*('Informações por ente '!$J$2:$J$5590="SIM"))</f>
        <v>1</v>
      </c>
      <c r="H12" s="32">
        <f>SUMPRODUCT(('Informações por ente '!$B$2:$B$5590='Informações Consolidadas'!A12)*('Informações por ente '!$K$2:$K$5590="sim"))</f>
        <v>24</v>
      </c>
      <c r="I12" s="32">
        <f>SUMPRODUCT(('Informações por ente '!$B$2:$B$5590='Informações Consolidadas'!A12)*('Informações por ente '!$L$2:$L$5590="sim"))</f>
        <v>8</v>
      </c>
    </row>
    <row r="13" spans="1:20" ht="15.75" x14ac:dyDescent="0.25">
      <c r="A13" s="29" t="s">
        <v>1142</v>
      </c>
      <c r="B13" s="26">
        <f>SUMPRODUCT(('Informações por ente '!$B$2:$B$5590='Informações Consolidadas'!A13)*('Informações por ente '!$H$2:$H$5590="RPPS"))</f>
        <v>47</v>
      </c>
      <c r="C13" s="26">
        <f>SUMPRODUCT(('Informações por ente '!$B$2:$B$5590='Informações Consolidadas'!A13)*('Informações por ente '!$H$2:$H$5590="RGPS"))</f>
        <v>171</v>
      </c>
      <c r="D13" s="26">
        <f>SUMPRODUCT(('Informações por ente '!$B$2:$B$5590='Informações Consolidadas'!A13)*('Informações por ente '!$H$2:$H$5590="RPPS em extincao"))</f>
        <v>0</v>
      </c>
      <c r="E13" s="26">
        <f t="shared" si="0"/>
        <v>218</v>
      </c>
      <c r="F13" s="32">
        <f>SUMPRODUCT(('Informações por ente '!$B$2:$B$5590='Informações Consolidadas'!A13)*('Informações por ente '!$I$2:$I$5590="SIM"))</f>
        <v>2</v>
      </c>
      <c r="G13" s="32">
        <f>SUMPRODUCT(('Informações por ente '!$B$2:$B$5590='Informações Consolidadas'!A13)*('Informações por ente '!$J$2:$J$5590="SIM"))</f>
        <v>0</v>
      </c>
      <c r="H13" s="32">
        <f>SUMPRODUCT(('Informações por ente '!$B$2:$B$5590='Informações Consolidadas'!A13)*('Informações por ente '!$K$2:$K$5590="sim"))</f>
        <v>2</v>
      </c>
      <c r="I13" s="32">
        <f>SUMPRODUCT(('Informações por ente '!$B$2:$B$5590='Informações Consolidadas'!A13)*('Informações por ente '!$L$2:$L$5590="sim"))</f>
        <v>1</v>
      </c>
    </row>
    <row r="14" spans="1:20" ht="15.75" x14ac:dyDescent="0.25">
      <c r="A14" s="29" t="s">
        <v>2274</v>
      </c>
      <c r="B14" s="26">
        <f>SUMPRODUCT(('Informações por ente '!$B$2:$B$5590='Informações Consolidadas'!A14)*('Informações por ente '!$H$2:$H$5590="RPPS"))</f>
        <v>106</v>
      </c>
      <c r="C14" s="26">
        <f>SUMPRODUCT(('Informações por ente '!$B$2:$B$5590='Informações Consolidadas'!A14)*('Informações por ente '!$H$2:$H$5590="RGPS"))</f>
        <v>35</v>
      </c>
      <c r="D14" s="26">
        <f>SUMPRODUCT(('Informações por ente '!$B$2:$B$5590='Informações Consolidadas'!A14)*('Informações por ente '!$H$2:$H$5590="RPPS em extincao"))</f>
        <v>0</v>
      </c>
      <c r="E14" s="26">
        <f t="shared" si="0"/>
        <v>141</v>
      </c>
      <c r="F14" s="32">
        <f>SUMPRODUCT(('Informações por ente '!$B$2:$B$5590='Informações Consolidadas'!A14)*('Informações por ente '!$I$2:$I$5590="SIM"))</f>
        <v>48</v>
      </c>
      <c r="G14" s="32">
        <f>SUMPRODUCT(('Informações por ente '!$B$2:$B$5590='Informações Consolidadas'!A14)*('Informações por ente '!$J$2:$J$5590="SIM"))</f>
        <v>1</v>
      </c>
      <c r="H14" s="32">
        <f>SUMPRODUCT(('Informações por ente '!$B$2:$B$5590='Informações Consolidadas'!A14)*('Informações por ente '!$K$2:$K$5590="sim"))</f>
        <v>29</v>
      </c>
      <c r="I14" s="32">
        <f>SUMPRODUCT(('Informações por ente '!$B$2:$B$5590='Informações Consolidadas'!A14)*('Informações por ente '!$L$2:$L$5590="sim"))</f>
        <v>2</v>
      </c>
    </row>
    <row r="15" spans="1:20" ht="15.75" x14ac:dyDescent="0.25">
      <c r="A15" s="29" t="s">
        <v>2197</v>
      </c>
      <c r="B15" s="26">
        <f>SUMPRODUCT(('Informações por ente '!$B$2:$B$5590='Informações Consolidadas'!A15)*('Informações por ente '!$H$2:$H$5590="RPPS"))</f>
        <v>52</v>
      </c>
      <c r="C15" s="26">
        <f>SUMPRODUCT(('Informações por ente '!$B$2:$B$5590='Informações Consolidadas'!A15)*('Informações por ente '!$H$2:$H$5590="RGPS"))</f>
        <v>28</v>
      </c>
      <c r="D15" s="26">
        <f>SUMPRODUCT(('Informações por ente '!$B$2:$B$5590='Informações Consolidadas'!A15)*('Informações por ente '!$H$2:$H$5590="RPPS em extincao"))</f>
        <v>0</v>
      </c>
      <c r="E15" s="26">
        <f t="shared" si="0"/>
        <v>80</v>
      </c>
      <c r="F15" s="32">
        <f>SUMPRODUCT(('Informações por ente '!$B$2:$B$5590='Informações Consolidadas'!A15)*('Informações por ente '!$I$2:$I$5590="SIM"))</f>
        <v>7</v>
      </c>
      <c r="G15" s="32">
        <f>SUMPRODUCT(('Informações por ente '!$B$2:$B$5590='Informações Consolidadas'!A15)*('Informações por ente '!$J$2:$J$5590="SIM"))</f>
        <v>1</v>
      </c>
      <c r="H15" s="32">
        <f>SUMPRODUCT(('Informações por ente '!$B$2:$B$5590='Informações Consolidadas'!A15)*('Informações por ente '!$K$2:$K$5590="sim"))</f>
        <v>6</v>
      </c>
      <c r="I15" s="32">
        <f>SUMPRODUCT(('Informações por ente '!$B$2:$B$5590='Informações Consolidadas'!A15)*('Informações por ente '!$L$2:$L$5590="sim"))</f>
        <v>4</v>
      </c>
      <c r="K15"/>
      <c r="L15"/>
      <c r="M15"/>
    </row>
    <row r="16" spans="1:20" ht="15.75" x14ac:dyDescent="0.25">
      <c r="A16" s="29" t="s">
        <v>1356</v>
      </c>
      <c r="B16" s="26">
        <f>SUMPRODUCT(('Informações por ente '!$B$2:$B$5590='Informações Consolidadas'!A16)*('Informações por ente '!$H$2:$H$5590="RPPS"))</f>
        <v>221</v>
      </c>
      <c r="C16" s="26">
        <f>SUMPRODUCT(('Informações por ente '!$B$2:$B$5590='Informações Consolidadas'!A16)*('Informações por ente '!$H$2:$H$5590="RGPS"))</f>
        <v>627</v>
      </c>
      <c r="D16" s="26">
        <f>SUMPRODUCT(('Informações por ente '!$B$2:$B$5590='Informações Consolidadas'!A16)*('Informações por ente '!$H$2:$H$5590="RPPS em extincao"))</f>
        <v>5</v>
      </c>
      <c r="E16" s="26">
        <f t="shared" si="0"/>
        <v>853</v>
      </c>
      <c r="F16" s="32">
        <f>SUMPRODUCT(('Informações por ente '!$B$2:$B$5590='Informações Consolidadas'!A16)*('Informações por ente '!$I$2:$I$5590="SIM"))</f>
        <v>38</v>
      </c>
      <c r="G16" s="32">
        <f>SUMPRODUCT(('Informações por ente '!$B$2:$B$5590='Informações Consolidadas'!A16)*('Informações por ente '!$J$2:$J$5590="SIM"))</f>
        <v>0</v>
      </c>
      <c r="H16" s="32">
        <f>SUMPRODUCT(('Informações por ente '!$B$2:$B$5590='Informações Consolidadas'!A16)*('Informações por ente '!$K$2:$K$5590="sim"))</f>
        <v>37</v>
      </c>
      <c r="I16" s="32">
        <f>SUMPRODUCT(('Informações por ente '!$B$2:$B$5590='Informações Consolidadas'!A16)*('Informações por ente '!$L$2:$L$5590="sim"))</f>
        <v>8</v>
      </c>
      <c r="K16"/>
      <c r="L16"/>
      <c r="M16"/>
    </row>
    <row r="17" spans="1:13" ht="15.75" x14ac:dyDescent="0.25">
      <c r="A17" s="29" t="s">
        <v>2413</v>
      </c>
      <c r="B17" s="26">
        <f>SUMPRODUCT(('Informações por ente '!$B$2:$B$5590='Informações Consolidadas'!A17)*('Informações por ente '!$H$2:$H$5590="RPPS"))</f>
        <v>28</v>
      </c>
      <c r="C17" s="26">
        <f>SUMPRODUCT(('Informações por ente '!$B$2:$B$5590='Informações Consolidadas'!A17)*('Informações por ente '!$H$2:$H$5590="RGPS"))</f>
        <v>115</v>
      </c>
      <c r="D17" s="26">
        <f>SUMPRODUCT(('Informações por ente '!$B$2:$B$5590='Informações Consolidadas'!A17)*('Informações por ente '!$H$2:$H$5590="RPPS em extincao"))</f>
        <v>0</v>
      </c>
      <c r="E17" s="26">
        <f t="shared" si="0"/>
        <v>143</v>
      </c>
      <c r="F17" s="32">
        <f>SUMPRODUCT(('Informações por ente '!$B$2:$B$5590='Informações Consolidadas'!A17)*('Informações por ente '!$I$2:$I$5590="SIM"))</f>
        <v>2</v>
      </c>
      <c r="G17" s="32">
        <f>SUMPRODUCT(('Informações por ente '!$B$2:$B$5590='Informações Consolidadas'!A17)*('Informações por ente '!$J$2:$J$5590="SIM"))</f>
        <v>1</v>
      </c>
      <c r="H17" s="32">
        <f>SUMPRODUCT(('Informações por ente '!$B$2:$B$5590='Informações Consolidadas'!A17)*('Informações por ente '!$K$2:$K$5590="sim"))</f>
        <v>2</v>
      </c>
      <c r="I17" s="32">
        <f>SUMPRODUCT(('Informações por ente '!$B$2:$B$5590='Informações Consolidadas'!A17)*('Informações por ente '!$L$2:$L$5590="sim"))</f>
        <v>0</v>
      </c>
      <c r="K17"/>
      <c r="L17"/>
      <c r="M17"/>
    </row>
    <row r="18" spans="1:13" ht="15.75" x14ac:dyDescent="0.25">
      <c r="A18" s="29" t="s">
        <v>2554</v>
      </c>
      <c r="B18" s="26">
        <f>SUMPRODUCT(('Informações por ente '!$B$2:$B$5590='Informações Consolidadas'!A18)*('Informações por ente '!$H$2:$H$5590="RPPS"))</f>
        <v>71</v>
      </c>
      <c r="C18" s="26">
        <f>SUMPRODUCT(('Informações por ente '!$B$2:$B$5590='Informações Consolidadas'!A18)*('Informações por ente '!$H$2:$H$5590="RGPS"))</f>
        <v>153</v>
      </c>
      <c r="D18" s="26">
        <f>SUMPRODUCT(('Informações por ente '!$B$2:$B$5590='Informações Consolidadas'!A18)*('Informações por ente '!$H$2:$H$5590="RPPS em extincao"))</f>
        <v>0</v>
      </c>
      <c r="E18" s="26">
        <f t="shared" si="0"/>
        <v>224</v>
      </c>
      <c r="F18" s="32">
        <f>SUMPRODUCT(('Informações por ente '!$B$2:$B$5590='Informações Consolidadas'!A18)*('Informações por ente '!$I$2:$I$5590="SIM"))</f>
        <v>10</v>
      </c>
      <c r="G18" s="32">
        <f>SUMPRODUCT(('Informações por ente '!$B$2:$B$5590='Informações Consolidadas'!A18)*('Informações por ente '!$J$2:$J$5590="SIM"))</f>
        <v>4</v>
      </c>
      <c r="H18" s="32">
        <f>SUMPRODUCT(('Informações por ente '!$B$2:$B$5590='Informações Consolidadas'!A18)*('Informações por ente '!$K$2:$K$5590="sim"))</f>
        <v>7</v>
      </c>
      <c r="I18" s="32">
        <f>SUMPRODUCT(('Informações por ente '!$B$2:$B$5590='Informações Consolidadas'!A18)*('Informações por ente '!$L$2:$L$5590="sim"))</f>
        <v>0</v>
      </c>
      <c r="K18"/>
      <c r="L18"/>
      <c r="M18"/>
    </row>
    <row r="19" spans="1:13" ht="15.75" x14ac:dyDescent="0.25">
      <c r="A19" s="29" t="s">
        <v>3143</v>
      </c>
      <c r="B19" s="26">
        <f>SUMPRODUCT(('Informações por ente '!$B$2:$B$5590='Informações Consolidadas'!A19)*('Informações por ente '!$H$2:$H$5590="RPPS"))</f>
        <v>179</v>
      </c>
      <c r="C19" s="26">
        <f>SUMPRODUCT(('Informações por ente '!$B$2:$B$5590='Informações Consolidadas'!A19)*('Informações por ente '!$H$2:$H$5590="RGPS"))</f>
        <v>220</v>
      </c>
      <c r="D19" s="26">
        <f>SUMPRODUCT(('Informações por ente '!$B$2:$B$5590='Informações Consolidadas'!A19)*('Informações por ente '!$H$2:$H$5590="RPPS em extincao"))</f>
        <v>1</v>
      </c>
      <c r="E19" s="26">
        <f t="shared" si="0"/>
        <v>400</v>
      </c>
      <c r="F19" s="32">
        <f>SUMPRODUCT(('Informações por ente '!$B$2:$B$5590='Informações Consolidadas'!A19)*('Informações por ente '!$I$2:$I$5590="SIM"))</f>
        <v>39</v>
      </c>
      <c r="G19" s="32">
        <f>SUMPRODUCT(('Informações por ente '!$B$2:$B$5590='Informações Consolidadas'!A19)*('Informações por ente '!$J$2:$J$5590="SIM"))</f>
        <v>1</v>
      </c>
      <c r="H19" s="32">
        <f>SUMPRODUCT(('Informações por ente '!$B$2:$B$5590='Informações Consolidadas'!A19)*('Informações por ente '!$K$2:$K$5590="sim"))</f>
        <v>26</v>
      </c>
      <c r="I19" s="32">
        <f>SUMPRODUCT(('Informações por ente '!$B$2:$B$5590='Informações Consolidadas'!A19)*('Informações por ente '!$L$2:$L$5590="sim"))</f>
        <v>4</v>
      </c>
      <c r="K19"/>
      <c r="L19"/>
      <c r="M19"/>
    </row>
    <row r="20" spans="1:13" ht="15.75" x14ac:dyDescent="0.25">
      <c r="A20" s="29" t="s">
        <v>2758</v>
      </c>
      <c r="B20" s="26">
        <f>SUMPRODUCT(('Informações por ente '!$B$2:$B$5590='Informações Consolidadas'!A20)*('Informações por ente '!$H$2:$H$5590="RPPS"))</f>
        <v>148</v>
      </c>
      <c r="C20" s="26">
        <f>SUMPRODUCT(('Informações por ente '!$B$2:$B$5590='Informações Consolidadas'!A20)*('Informações por ente '!$H$2:$H$5590="RGPS"))</f>
        <v>36</v>
      </c>
      <c r="D20" s="26">
        <f>SUMPRODUCT(('Informações por ente '!$B$2:$B$5590='Informações Consolidadas'!A20)*('Informações por ente '!$H$2:$H$5590="RPPS em extincao"))</f>
        <v>0</v>
      </c>
      <c r="E20" s="26">
        <f t="shared" si="0"/>
        <v>184</v>
      </c>
      <c r="F20" s="32">
        <f>SUMPRODUCT(('Informações por ente '!$B$2:$B$5590='Informações Consolidadas'!A20)*('Informações por ente '!$I$2:$I$5590="SIM"))</f>
        <v>22</v>
      </c>
      <c r="G20" s="32">
        <f>SUMPRODUCT(('Informações por ente '!$B$2:$B$5590='Informações Consolidadas'!A20)*('Informações por ente '!$J$2:$J$5590="SIM"))</f>
        <v>1</v>
      </c>
      <c r="H20" s="32">
        <f>SUMPRODUCT(('Informações por ente '!$B$2:$B$5590='Informações Consolidadas'!A20)*('Informações por ente '!$K$2:$K$5590="sim"))</f>
        <v>13</v>
      </c>
      <c r="I20" s="32">
        <f>SUMPRODUCT(('Informações por ente '!$B$2:$B$5590='Informações Consolidadas'!A20)*('Informações por ente '!$L$2:$L$5590="sim"))</f>
        <v>4</v>
      </c>
      <c r="K20"/>
      <c r="L20"/>
      <c r="M20"/>
    </row>
    <row r="21" spans="1:13" ht="15.75" x14ac:dyDescent="0.25">
      <c r="A21" s="29" t="s">
        <v>2926</v>
      </c>
      <c r="B21" s="26">
        <f>SUMPRODUCT(('Informações por ente '!$B$2:$B$5590='Informações Consolidadas'!A21)*('Informações por ente '!$H$2:$H$5590="RPPS"))</f>
        <v>71</v>
      </c>
      <c r="C21" s="26">
        <f>SUMPRODUCT(('Informações por ente '!$B$2:$B$5590='Informações Consolidadas'!A21)*('Informações por ente '!$H$2:$H$5590="RGPS"))</f>
        <v>152</v>
      </c>
      <c r="D21" s="26">
        <f>SUMPRODUCT(('Informações por ente '!$B$2:$B$5590='Informações Consolidadas'!A21)*('Informações por ente '!$H$2:$H$5590="RPPS em extincao"))</f>
        <v>2</v>
      </c>
      <c r="E21" s="26">
        <f t="shared" si="0"/>
        <v>225</v>
      </c>
      <c r="F21" s="32">
        <f>SUMPRODUCT(('Informações por ente '!$B$2:$B$5590='Informações Consolidadas'!A21)*('Informações por ente '!$I$2:$I$5590="SIM"))</f>
        <v>14</v>
      </c>
      <c r="G21" s="32">
        <f>SUMPRODUCT(('Informações por ente '!$B$2:$B$5590='Informações Consolidadas'!A21)*('Informações por ente '!$J$2:$J$5590="SIM"))</f>
        <v>1</v>
      </c>
      <c r="H21" s="32">
        <f>SUMPRODUCT(('Informações por ente '!$B$2:$B$5590='Informações Consolidadas'!A21)*('Informações por ente '!$K$2:$K$5590="sim"))</f>
        <v>27</v>
      </c>
      <c r="I21" s="32">
        <f>SUMPRODUCT(('Informações por ente '!$B$2:$B$5590='Informações Consolidadas'!A21)*('Informações por ente '!$L$2:$L$5590="sim"))</f>
        <v>8</v>
      </c>
    </row>
    <row r="22" spans="1:13" ht="15.75" x14ac:dyDescent="0.25">
      <c r="A22" s="29" t="s">
        <v>3513</v>
      </c>
      <c r="B22" s="26">
        <f>SUMPRODUCT(('Informações por ente '!$B$2:$B$5590='Informações Consolidadas'!A22)*('Informações por ente '!$H$2:$H$5590="RPPS"))</f>
        <v>79</v>
      </c>
      <c r="C22" s="26">
        <f>SUMPRODUCT(('Informações por ente '!$B$2:$B$5590='Informações Consolidadas'!A22)*('Informações por ente '!$H$2:$H$5590="RGPS"))</f>
        <v>12</v>
      </c>
      <c r="D22" s="26">
        <f>SUMPRODUCT(('Informações por ente '!$B$2:$B$5590='Informações Consolidadas'!A22)*('Informações por ente '!$H$2:$H$5590="RPPS em extincao"))</f>
        <v>1</v>
      </c>
      <c r="E22" s="26">
        <f t="shared" si="0"/>
        <v>92</v>
      </c>
      <c r="F22" s="32">
        <f>SUMPRODUCT(('Informações por ente '!$B$2:$B$5590='Informações Consolidadas'!A22)*('Informações por ente '!$I$2:$I$5590="SIM"))</f>
        <v>12</v>
      </c>
      <c r="G22" s="32">
        <f>SUMPRODUCT(('Informações por ente '!$B$2:$B$5590='Informações Consolidadas'!A22)*('Informações por ente '!$J$2:$J$5590="SIM"))</f>
        <v>0</v>
      </c>
      <c r="H22" s="32">
        <f>SUMPRODUCT(('Informações por ente '!$B$2:$B$5590='Informações Consolidadas'!A22)*('Informações por ente '!$K$2:$K$5590="sim"))</f>
        <v>5</v>
      </c>
      <c r="I22" s="32">
        <f>SUMPRODUCT(('Informações por ente '!$B$2:$B$5590='Informações Consolidadas'!A22)*('Informações por ente '!$L$2:$L$5590="sim"))</f>
        <v>4</v>
      </c>
    </row>
    <row r="23" spans="1:13" ht="15.75" x14ac:dyDescent="0.25">
      <c r="A23" s="29" t="s">
        <v>3601</v>
      </c>
      <c r="B23" s="26">
        <f>SUMPRODUCT(('Informações por ente '!$B$2:$B$5590='Informações Consolidadas'!A23)*('Informações por ente '!$H$2:$H$5590="RPPS"))</f>
        <v>41</v>
      </c>
      <c r="C23" s="26">
        <f>SUMPRODUCT(('Informações por ente '!$B$2:$B$5590='Informações Consolidadas'!A23)*('Informações por ente '!$H$2:$H$5590="RGPS"))</f>
        <v>126</v>
      </c>
      <c r="D23" s="26">
        <f>SUMPRODUCT(('Informações por ente '!$B$2:$B$5590='Informações Consolidadas'!A23)*('Informações por ente '!$H$2:$H$5590="RPPS em extincao"))</f>
        <v>1</v>
      </c>
      <c r="E23" s="26">
        <f t="shared" si="0"/>
        <v>168</v>
      </c>
      <c r="F23" s="32">
        <f>SUMPRODUCT(('Informações por ente '!$B$2:$B$5590='Informações Consolidadas'!A23)*('Informações por ente '!$I$2:$I$5590="SIM"))</f>
        <v>5</v>
      </c>
      <c r="G23" s="32">
        <f>SUMPRODUCT(('Informações por ente '!$B$2:$B$5590='Informações Consolidadas'!A23)*('Informações por ente '!$J$2:$J$5590="SIM"))</f>
        <v>0</v>
      </c>
      <c r="H23" s="32">
        <f>SUMPRODUCT(('Informações por ente '!$B$2:$B$5590='Informações Consolidadas'!A23)*('Informações por ente '!$K$2:$K$5590="sim"))</f>
        <v>4</v>
      </c>
      <c r="I23" s="32">
        <f>SUMPRODUCT(('Informações por ente '!$B$2:$B$5590='Informações Consolidadas'!A23)*('Informações por ente '!$L$2:$L$5590="sim"))</f>
        <v>3</v>
      </c>
    </row>
    <row r="24" spans="1:13" ht="15.75" x14ac:dyDescent="0.25">
      <c r="A24" s="29" t="s">
        <v>3812</v>
      </c>
      <c r="B24" s="26">
        <f>SUMPRODUCT(('Informações por ente '!$B$2:$B$5590='Informações Consolidadas'!A24)*('Informações por ente '!$H$2:$H$5590="RPPS"))</f>
        <v>332</v>
      </c>
      <c r="C24" s="26">
        <f>SUMPRODUCT(('Informações por ente '!$B$2:$B$5590='Informações Consolidadas'!A24)*('Informações por ente '!$H$2:$H$5590="RGPS"))</f>
        <v>165</v>
      </c>
      <c r="D24" s="26">
        <f>SUMPRODUCT(('Informações por ente '!$B$2:$B$5590='Informações Consolidadas'!A24)*('Informações por ente '!$H$2:$H$5590="RPPS em extincao"))</f>
        <v>1</v>
      </c>
      <c r="E24" s="26">
        <f t="shared" si="0"/>
        <v>498</v>
      </c>
      <c r="F24" s="32">
        <f>SUMPRODUCT(('Informações por ente '!$B$2:$B$5590='Informações Consolidadas'!A24)*('Informações por ente '!$I$2:$I$5590="SIM"))</f>
        <v>156</v>
      </c>
      <c r="G24" s="32">
        <f>SUMPRODUCT(('Informações por ente '!$B$2:$B$5590='Informações Consolidadas'!A24)*('Informações por ente '!$J$2:$J$5590="SIM"))</f>
        <v>1</v>
      </c>
      <c r="H24" s="32">
        <f>SUMPRODUCT(('Informações por ente '!$B$2:$B$5590='Informações Consolidadas'!A24)*('Informações por ente '!$K$2:$K$5590="sim"))</f>
        <v>97</v>
      </c>
      <c r="I24" s="32">
        <f>SUMPRODUCT(('Informações por ente '!$B$2:$B$5590='Informações Consolidadas'!A24)*('Informações por ente '!$L$2:$L$5590="sim"))</f>
        <v>20</v>
      </c>
    </row>
    <row r="25" spans="1:13" ht="15.75" x14ac:dyDescent="0.25">
      <c r="A25" s="29" t="s">
        <v>3747</v>
      </c>
      <c r="B25" s="26">
        <f>SUMPRODUCT(('Informações por ente '!$B$2:$B$5590='Informações Consolidadas'!A25)*('Informações por ente '!$H$2:$H$5590="RPPS"))</f>
        <v>30</v>
      </c>
      <c r="C25" s="26">
        <f>SUMPRODUCT(('Informações por ente '!$B$2:$B$5590='Informações Consolidadas'!A25)*('Informações por ente '!$H$2:$H$5590="RGPS"))</f>
        <v>23</v>
      </c>
      <c r="D25" s="26">
        <f>SUMPRODUCT(('Informações por ente '!$B$2:$B$5590='Informações Consolidadas'!A25)*('Informações por ente '!$H$2:$H$5590="RPPS em extincao"))</f>
        <v>0</v>
      </c>
      <c r="E25" s="26">
        <f t="shared" si="0"/>
        <v>53</v>
      </c>
      <c r="F25" s="32">
        <f>SUMPRODUCT(('Informações por ente '!$B$2:$B$5590='Informações Consolidadas'!A25)*('Informações por ente '!$I$2:$I$5590="SIM"))</f>
        <v>12</v>
      </c>
      <c r="G25" s="32">
        <f>SUMPRODUCT(('Informações por ente '!$B$2:$B$5590='Informações Consolidadas'!A25)*('Informações por ente '!$J$2:$J$5590="SIM"))</f>
        <v>0</v>
      </c>
      <c r="H25" s="32">
        <f>SUMPRODUCT(('Informações por ente '!$B$2:$B$5590='Informações Consolidadas'!A25)*('Informações por ente '!$K$2:$K$5590="sim"))</f>
        <v>4</v>
      </c>
      <c r="I25" s="32">
        <f>SUMPRODUCT(('Informações por ente '!$B$2:$B$5590='Informações Consolidadas'!A25)*('Informações por ente '!$L$2:$L$5590="sim"))</f>
        <v>1</v>
      </c>
    </row>
    <row r="26" spans="1:13" ht="15.75" x14ac:dyDescent="0.25">
      <c r="A26" s="29" t="s">
        <v>3798</v>
      </c>
      <c r="B26" s="26">
        <f>SUMPRODUCT(('Informações por ente '!$B$2:$B$5590='Informações Consolidadas'!A26)*('Informações por ente '!$H$2:$H$5590="RPPS"))</f>
        <v>2</v>
      </c>
      <c r="C26" s="26">
        <f>SUMPRODUCT(('Informações por ente '!$B$2:$B$5590='Informações Consolidadas'!A26)*('Informações por ente '!$H$2:$H$5590="RGPS"))</f>
        <v>14</v>
      </c>
      <c r="D26" s="26">
        <f>SUMPRODUCT(('Informações por ente '!$B$2:$B$5590='Informações Consolidadas'!A26)*('Informações por ente '!$H$2:$H$5590="RPPS em extincao"))</f>
        <v>0</v>
      </c>
      <c r="E26" s="26">
        <f t="shared" si="0"/>
        <v>16</v>
      </c>
      <c r="F26" s="32">
        <f>SUMPRODUCT(('Informações por ente '!$B$2:$B$5590='Informações Consolidadas'!A26)*('Informações por ente '!$I$2:$I$5590="SIM"))</f>
        <v>0</v>
      </c>
      <c r="G26" s="32">
        <f>SUMPRODUCT(('Informações por ente '!$B$2:$B$5590='Informações Consolidadas'!A26)*('Informações por ente '!$J$2:$J$5590="SIM"))</f>
        <v>0</v>
      </c>
      <c r="H26" s="32">
        <f>SUMPRODUCT(('Informações por ente '!$B$2:$B$5590='Informações Consolidadas'!A26)*('Informações por ente '!$K$2:$K$5590="sim"))</f>
        <v>1</v>
      </c>
      <c r="I26" s="32">
        <f>SUMPRODUCT(('Informações por ente '!$B$2:$B$5590='Informações Consolidadas'!A26)*('Informações por ente '!$L$2:$L$5590="sim"))</f>
        <v>0</v>
      </c>
    </row>
    <row r="27" spans="1:13" ht="15.75" x14ac:dyDescent="0.25">
      <c r="A27" s="29" t="s">
        <v>4289</v>
      </c>
      <c r="B27" s="26">
        <f>SUMPRODUCT(('Informações por ente '!$B$2:$B$5590='Informações Consolidadas'!A27)*('Informações por ente '!$H$2:$H$5590="RPPS"))</f>
        <v>70</v>
      </c>
      <c r="C27" s="26">
        <f>SUMPRODUCT(('Informações por ente '!$B$2:$B$5590='Informações Consolidadas'!A27)*('Informações por ente '!$H$2:$H$5590="RGPS"))</f>
        <v>225</v>
      </c>
      <c r="D27" s="26">
        <f>SUMPRODUCT(('Informações por ente '!$B$2:$B$5590='Informações Consolidadas'!A27)*('Informações por ente '!$H$2:$H$5590="RPPS em extincao"))</f>
        <v>1</v>
      </c>
      <c r="E27" s="26">
        <f t="shared" si="0"/>
        <v>296</v>
      </c>
      <c r="F27" s="32">
        <f>SUMPRODUCT(('Informações por ente '!$B$2:$B$5590='Informações Consolidadas'!A27)*('Informações por ente '!$I$2:$I$5590="SIM"))</f>
        <v>32</v>
      </c>
      <c r="G27" s="32">
        <f>SUMPRODUCT(('Informações por ente '!$B$2:$B$5590='Informações Consolidadas'!A27)*('Informações por ente '!$J$2:$J$5590="SIM"))</f>
        <v>0</v>
      </c>
      <c r="H27" s="32">
        <f>SUMPRODUCT(('Informações por ente '!$B$2:$B$5590='Informações Consolidadas'!A27)*('Informações por ente '!$K$2:$K$5590="sim"))</f>
        <v>16</v>
      </c>
      <c r="I27" s="32">
        <f>SUMPRODUCT(('Informações por ente '!$B$2:$B$5590='Informações Consolidadas'!A27)*('Informações por ente '!$L$2:$L$5590="sim"))</f>
        <v>6</v>
      </c>
    </row>
    <row r="28" spans="1:13" ht="15.75" x14ac:dyDescent="0.25">
      <c r="A28" s="29" t="s">
        <v>4626</v>
      </c>
      <c r="B28" s="26">
        <f>SUMPRODUCT(('Informações por ente '!$B$2:$B$5590='Informações Consolidadas'!A28)*('Informações por ente '!$H$2:$H$5590="RPPS"))</f>
        <v>221</v>
      </c>
      <c r="C28" s="26">
        <f>SUMPRODUCT(('Informações por ente '!$B$2:$B$5590='Informações Consolidadas'!A28)*('Informações por ente '!$H$2:$H$5590="RGPS"))</f>
        <v>422</v>
      </c>
      <c r="D28" s="26">
        <f>SUMPRODUCT(('Informações por ente '!$B$2:$B$5590='Informações Consolidadas'!A28)*('Informações por ente '!$H$2:$H$5590="RPPS em extincao"))</f>
        <v>3</v>
      </c>
      <c r="E28" s="26">
        <f t="shared" si="0"/>
        <v>646</v>
      </c>
      <c r="F28" s="32">
        <f>SUMPRODUCT(('Informações por ente '!$B$2:$B$5590='Informações Consolidadas'!A28)*('Informações por ente '!$I$2:$I$5590="SIM"))</f>
        <v>58</v>
      </c>
      <c r="G28" s="32">
        <f>SUMPRODUCT(('Informações por ente '!$B$2:$B$5590='Informações Consolidadas'!A28)*('Informações por ente '!$J$2:$J$5590="SIM"))</f>
        <v>2</v>
      </c>
      <c r="H28" s="32">
        <f>SUMPRODUCT(('Informações por ente '!$B$2:$B$5590='Informações Consolidadas'!A28)*('Informações por ente '!$K$2:$K$5590="sim"))</f>
        <v>29</v>
      </c>
      <c r="I28" s="32">
        <f>SUMPRODUCT(('Informações por ente '!$B$2:$B$5590='Informações Consolidadas'!A28)*('Informações por ente '!$L$2:$L$5590="sim"))</f>
        <v>20</v>
      </c>
    </row>
    <row r="29" spans="1:13" ht="15.75" x14ac:dyDescent="0.25">
      <c r="A29" s="29" t="s">
        <v>4559</v>
      </c>
      <c r="B29" s="26">
        <f>SUMPRODUCT(('Informações por ente '!$B$2:$B$5590='Informações Consolidadas'!A29)*('Informações por ente '!$H$2:$H$5590="RPPS"))</f>
        <v>4</v>
      </c>
      <c r="C29" s="26">
        <f>SUMPRODUCT(('Informações por ente '!$B$2:$B$5590='Informações Consolidadas'!A29)*('Informações por ente '!$H$2:$H$5590="RGPS"))</f>
        <v>71</v>
      </c>
      <c r="D29" s="26">
        <f>SUMPRODUCT(('Informações por ente '!$B$2:$B$5590='Informações Consolidadas'!A29)*('Informações por ente '!$H$2:$H$5590="RPPS em extincao"))</f>
        <v>1</v>
      </c>
      <c r="E29" s="26">
        <f t="shared" si="0"/>
        <v>76</v>
      </c>
      <c r="F29" s="32">
        <f>SUMPRODUCT(('Informações por ente '!$B$2:$B$5590='Informações Consolidadas'!A29)*('Informações por ente '!$I$2:$I$5590="SIM"))</f>
        <v>1</v>
      </c>
      <c r="G29" s="32">
        <f>SUMPRODUCT(('Informações por ente '!$B$2:$B$5590='Informações Consolidadas'!A29)*('Informações por ente '!$J$2:$J$5590="SIM"))</f>
        <v>1</v>
      </c>
      <c r="H29" s="32">
        <f>SUMPRODUCT(('Informações por ente '!$B$2:$B$5590='Informações Consolidadas'!A29)*('Informações por ente '!$K$2:$K$5590="sim"))</f>
        <v>1</v>
      </c>
      <c r="I29" s="32">
        <f>SUMPRODUCT(('Informações por ente '!$B$2:$B$5590='Informações Consolidadas'!A29)*('Informações por ente '!$L$2:$L$5590="sim"))</f>
        <v>0</v>
      </c>
    </row>
    <row r="30" spans="1:13" ht="15.75" x14ac:dyDescent="0.25">
      <c r="A30" s="29" t="s">
        <v>5227</v>
      </c>
      <c r="B30" s="26">
        <f>SUMPRODUCT(('Informações por ente '!$B$2:$B$5590='Informações Consolidadas'!A30)*('Informações por ente '!$H$2:$H$5590="RPPS"))</f>
        <v>30</v>
      </c>
      <c r="C30" s="26">
        <f>SUMPRODUCT(('Informações por ente '!$B$2:$B$5590='Informações Consolidadas'!A30)*('Informações por ente '!$H$2:$H$5590="RGPS"))</f>
        <v>110</v>
      </c>
      <c r="D30" s="26">
        <f>SUMPRODUCT(('Informações por ente '!$B$2:$B$5590='Informações Consolidadas'!A30)*('Informações por ente '!$H$2:$H$5590="RPPS em extincao"))</f>
        <v>0</v>
      </c>
      <c r="E30" s="26">
        <f t="shared" si="0"/>
        <v>140</v>
      </c>
      <c r="F30" s="32">
        <f>SUMPRODUCT(('Informações por ente '!$B$2:$B$5590='Informações Consolidadas'!A30)*('Informações por ente '!$I$2:$I$5590="SIM"))</f>
        <v>1</v>
      </c>
      <c r="G30" s="32">
        <f>SUMPRODUCT(('Informações por ente '!$B$2:$B$5590='Informações Consolidadas'!A30)*('Informações por ente '!$J$2:$J$5590="SIM"))</f>
        <v>0</v>
      </c>
      <c r="H30" s="32">
        <f>SUMPRODUCT(('Informações por ente '!$B$2:$B$5590='Informações Consolidadas'!A30)*('Informações por ente '!$K$2:$K$5590="sim"))</f>
        <v>0</v>
      </c>
      <c r="I30" s="32">
        <f>SUMPRODUCT(('Informações por ente '!$B$2:$B$5590='Informações Consolidadas'!A30)*('Informações por ente '!$L$2:$L$5590="sim"))</f>
        <v>0</v>
      </c>
    </row>
    <row r="31" spans="1:13" x14ac:dyDescent="0.25">
      <c r="A31" s="27" t="s">
        <v>5358</v>
      </c>
      <c r="B31" s="28">
        <f t="shared" ref="B31:H31" si="2">SUM(B4:B30)</f>
        <v>2149</v>
      </c>
      <c r="C31" s="28">
        <f t="shared" si="2"/>
        <v>3419</v>
      </c>
      <c r="D31" s="28">
        <f t="shared" si="2"/>
        <v>21</v>
      </c>
      <c r="E31" s="28">
        <f t="shared" si="2"/>
        <v>5589</v>
      </c>
      <c r="F31" s="28">
        <f t="shared" si="2"/>
        <v>534</v>
      </c>
      <c r="G31" s="28">
        <f t="shared" si="2"/>
        <v>24</v>
      </c>
      <c r="H31" s="28">
        <f t="shared" si="2"/>
        <v>361</v>
      </c>
      <c r="I31" s="28">
        <f>SUM(I4:I30)</f>
        <v>104</v>
      </c>
    </row>
  </sheetData>
  <sheetProtection algorithmName="SHA-512" hashValue="YBDlrwr6WcuJC0fNaZs4LYNVsJW47LlzlACSBt3eKxFrwkiuwq2v5XKywsVD5+mxC08EDIQj9U6WjOQ7BAP/zA==" saltValue="eAIv7sgPxaWGyh2CWNMS3g==" spinCount="100000" sheet="1" objects="1" scenarios="1"/>
  <mergeCells count="8">
    <mergeCell ref="K2:T2"/>
    <mergeCell ref="C2:C3"/>
    <mergeCell ref="A2:A3"/>
    <mergeCell ref="B2:B3"/>
    <mergeCell ref="I2:I3"/>
    <mergeCell ref="D2:D3"/>
    <mergeCell ref="G2:H2"/>
    <mergeCell ref="E2:E3"/>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pane ySplit="1" topLeftCell="A2" activePane="bottomLeft" state="frozen"/>
      <selection activeCell="H38" sqref="H38"/>
      <selection pane="bottomLeft" activeCell="H38" sqref="H38"/>
    </sheetView>
  </sheetViews>
  <sheetFormatPr defaultColWidth="9.140625" defaultRowHeight="15" x14ac:dyDescent="0.25"/>
  <cols>
    <col min="1" max="1" width="5.5703125" style="1" bestFit="1" customWidth="1"/>
    <col min="2" max="2" width="39" style="1" bestFit="1" customWidth="1"/>
    <col min="3" max="11" width="15.7109375" style="1" customWidth="1"/>
    <col min="12" max="16384" width="9.14062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197</v>
      </c>
      <c r="B2" s="5" t="s">
        <v>201</v>
      </c>
      <c r="C2" s="12">
        <f>IFERROR(VLOOKUP(UPPER(CONCATENATE($B2," - ",$A2)),'[1]Segurados Civis'!$A$5:$H$2142,6,FALSE),"")</f>
        <v>23719</v>
      </c>
      <c r="D2" s="12">
        <f>IFERROR(VLOOKUP(UPPER(CONCATENATE($B2," - ",$A2)),'[1]Segurados Civis'!$A$5:$H$2142,7,FALSE),"")</f>
        <v>511</v>
      </c>
      <c r="E2" s="12">
        <f>IFERROR(VLOOKUP(UPPER(CONCATENATE($B2," - ",$A2)),'[1]Segurados Civis'!$A$5:$H$2142,8,FALSE),"")</f>
        <v>757</v>
      </c>
      <c r="F2" s="12">
        <f>IF(SUM(C2:E2)=0,"",SUM(C2:E2))</f>
        <v>24987</v>
      </c>
      <c r="G2" s="5" t="s">
        <v>2</v>
      </c>
      <c r="H2" s="3">
        <v>0</v>
      </c>
      <c r="I2" s="3">
        <v>0</v>
      </c>
      <c r="J2" s="3">
        <v>0</v>
      </c>
      <c r="K2" s="3">
        <v>0</v>
      </c>
      <c r="M2" s="160" t="s">
        <v>5354</v>
      </c>
      <c r="N2" s="174"/>
      <c r="O2" s="161"/>
    </row>
    <row r="3" spans="1:18" ht="15.75" thickBot="1" x14ac:dyDescent="0.3">
      <c r="A3" s="5" t="s">
        <v>197</v>
      </c>
      <c r="B3" s="5" t="s">
        <v>210</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18" si="0">IF(SUM(C3:E3)=0,"",SUM(C3:E3))</f>
        <v/>
      </c>
      <c r="G3" s="5" t="s">
        <v>4</v>
      </c>
      <c r="H3" s="3">
        <v>0</v>
      </c>
      <c r="I3" s="3">
        <v>0</v>
      </c>
      <c r="J3" s="3">
        <v>0</v>
      </c>
      <c r="K3" s="3">
        <v>0</v>
      </c>
      <c r="M3" s="162"/>
      <c r="N3" s="175"/>
      <c r="O3" s="163"/>
    </row>
    <row r="4" spans="1:18" ht="15.75" thickBot="1" x14ac:dyDescent="0.3">
      <c r="A4" s="5" t="s">
        <v>197</v>
      </c>
      <c r="B4" s="5" t="s">
        <v>211</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COUNTIF(H2:H18,1)</f>
        <v>0</v>
      </c>
      <c r="N4" s="158"/>
      <c r="O4" s="159"/>
    </row>
    <row r="5" spans="1:18" x14ac:dyDescent="0.25">
      <c r="A5" s="5" t="s">
        <v>197</v>
      </c>
      <c r="B5" s="5" t="s">
        <v>202</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v>0</v>
      </c>
      <c r="K5" s="3">
        <v>0</v>
      </c>
    </row>
    <row r="6" spans="1:18" ht="15.75" thickBot="1" x14ac:dyDescent="0.3">
      <c r="A6" s="5" t="s">
        <v>197</v>
      </c>
      <c r="B6" s="5" t="s">
        <v>198</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8" ht="15" customHeight="1" thickBot="1" x14ac:dyDescent="0.3">
      <c r="A7" s="5" t="s">
        <v>197</v>
      </c>
      <c r="B7" s="5" t="s">
        <v>214</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75" thickBot="1" x14ac:dyDescent="0.3">
      <c r="A8" s="5" t="s">
        <v>197</v>
      </c>
      <c r="B8" s="5" t="s">
        <v>205</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197</v>
      </c>
      <c r="B9" s="5" t="s">
        <v>208</v>
      </c>
      <c r="C9" s="12">
        <f>IFERROR(VLOOKUP(UPPER(CONCATENATE($B9," - ",$A9)),'[1]Segurados Civis'!$A$5:$H$2142,6,FALSE),"")</f>
        <v>5567</v>
      </c>
      <c r="D9" s="12">
        <f>IFERROR(VLOOKUP(UPPER(CONCATENATE($B9," - ",$A9)),'[1]Segurados Civis'!$A$5:$H$2142,7,FALSE),"")</f>
        <v>565</v>
      </c>
      <c r="E9" s="12">
        <f>IFERROR(VLOOKUP(UPPER(CONCATENATE($B9," - ",$A9)),'[1]Segurados Civis'!$A$5:$H$2142,8,FALSE),"")</f>
        <v>548</v>
      </c>
      <c r="F9" s="12">
        <f t="shared" si="0"/>
        <v>6680</v>
      </c>
      <c r="G9" s="5" t="s">
        <v>2</v>
      </c>
      <c r="H9" s="3">
        <v>0</v>
      </c>
      <c r="I9" s="3">
        <v>0</v>
      </c>
      <c r="J9" s="3">
        <v>0</v>
      </c>
      <c r="K9" s="3">
        <v>0</v>
      </c>
      <c r="M9" s="157">
        <f>COUNTIF(I2:I18,1)</f>
        <v>0</v>
      </c>
      <c r="N9" s="158"/>
      <c r="O9" s="158"/>
      <c r="P9" s="157">
        <f>COUNTIF(J2:J18,1)</f>
        <v>0</v>
      </c>
      <c r="Q9" s="158"/>
      <c r="R9" s="159"/>
    </row>
    <row r="10" spans="1:18" ht="15.75" thickBot="1" x14ac:dyDescent="0.3">
      <c r="A10" s="5" t="s">
        <v>197</v>
      </c>
      <c r="B10" s="5" t="s">
        <v>213</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2</v>
      </c>
      <c r="H10" s="3">
        <v>0</v>
      </c>
      <c r="I10" s="3">
        <v>0</v>
      </c>
      <c r="J10" s="3">
        <v>0</v>
      </c>
      <c r="K10" s="3">
        <v>0</v>
      </c>
    </row>
    <row r="11" spans="1:18" x14ac:dyDescent="0.25">
      <c r="A11" s="5" t="s">
        <v>197</v>
      </c>
      <c r="B11" s="5" t="s">
        <v>200</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v>0</v>
      </c>
      <c r="K11" s="3">
        <v>0</v>
      </c>
      <c r="M11" s="164" t="s">
        <v>5352</v>
      </c>
      <c r="N11" s="176"/>
      <c r="O11" s="165"/>
    </row>
    <row r="12" spans="1:18" ht="15.75" thickBot="1" x14ac:dyDescent="0.3">
      <c r="A12" s="5" t="s">
        <v>197</v>
      </c>
      <c r="B12" s="5" t="s">
        <v>209</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197</v>
      </c>
      <c r="B13" s="5" t="s">
        <v>212</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COUNTIF(K2:K18,1)</f>
        <v>0</v>
      </c>
      <c r="N13" s="158"/>
      <c r="O13" s="159"/>
    </row>
    <row r="14" spans="1:18" x14ac:dyDescent="0.25">
      <c r="A14" s="5" t="s">
        <v>197</v>
      </c>
      <c r="B14" s="5" t="s">
        <v>207</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v>0</v>
      </c>
      <c r="K14" s="3">
        <v>0</v>
      </c>
    </row>
    <row r="15" spans="1:18" x14ac:dyDescent="0.25">
      <c r="A15" s="5" t="s">
        <v>197</v>
      </c>
      <c r="B15" s="5" t="s">
        <v>204</v>
      </c>
      <c r="C15" s="12">
        <f>IFERROR(VLOOKUP(UPPER(CONCATENATE($B15," - ",$A15)),'[1]Segurados Civis'!$A$5:$H$2142,6,FALSE),"")</f>
        <v>1716</v>
      </c>
      <c r="D15" s="12">
        <f>IFERROR(VLOOKUP(UPPER(CONCATENATE($B15," - ",$A15)),'[1]Segurados Civis'!$A$5:$H$2142,7,FALSE),"")</f>
        <v>74</v>
      </c>
      <c r="E15" s="12">
        <f>IFERROR(VLOOKUP(UPPER(CONCATENATE($B15," - ",$A15)),'[1]Segurados Civis'!$A$5:$H$2142,8,FALSE),"")</f>
        <v>89</v>
      </c>
      <c r="F15" s="12">
        <f t="shared" si="0"/>
        <v>1879</v>
      </c>
      <c r="G15" s="5" t="s">
        <v>2</v>
      </c>
      <c r="H15" s="3">
        <v>0</v>
      </c>
      <c r="I15" s="3">
        <v>0</v>
      </c>
      <c r="J15" s="3">
        <v>0</v>
      </c>
      <c r="K15" s="3">
        <v>0</v>
      </c>
    </row>
    <row r="16" spans="1:18" x14ac:dyDescent="0.25">
      <c r="A16" s="5" t="s">
        <v>197</v>
      </c>
      <c r="B16" s="5" t="s">
        <v>206</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197</v>
      </c>
      <c r="B17" s="5" t="s">
        <v>203</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197</v>
      </c>
      <c r="B18" s="5" t="s">
        <v>199</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sheetData>
  <autoFilter ref="A1:K1"/>
  <sortState ref="B2:C21">
    <sortCondition ref="B2"/>
  </sortState>
  <mergeCells count="9">
    <mergeCell ref="M2:O3"/>
    <mergeCell ref="M4:O4"/>
    <mergeCell ref="M9:O9"/>
    <mergeCell ref="M11:O12"/>
    <mergeCell ref="M13:O13"/>
    <mergeCell ref="M7:R7"/>
    <mergeCell ref="M8:O8"/>
    <mergeCell ref="P8:R8"/>
    <mergeCell ref="P9:R9"/>
  </mergeCells>
  <conditionalFormatting sqref="H2:K61">
    <cfRule type="containsText" dxfId="32"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0"/>
  <sheetViews>
    <sheetView workbookViewId="0">
      <pane ySplit="1" topLeftCell="A2" activePane="bottomLeft" state="frozen"/>
      <selection activeCell="H38" sqref="H38"/>
      <selection pane="bottomLeft" activeCell="H38" sqref="H38"/>
    </sheetView>
  </sheetViews>
  <sheetFormatPr defaultColWidth="5.28515625" defaultRowHeight="15" x14ac:dyDescent="0.25"/>
  <cols>
    <col min="1" max="1" width="5.5703125" style="1" bestFit="1" customWidth="1"/>
    <col min="2" max="2" width="44.42578125" style="1" bestFit="1" customWidth="1"/>
    <col min="3" max="11" width="15.7109375" style="1" customWidth="1"/>
    <col min="12" max="16384" width="5.28515625" style="1"/>
  </cols>
  <sheetData>
    <row r="1" spans="1:18" s="2" customFormat="1" ht="31.5" customHeight="1" thickBot="1" x14ac:dyDescent="0.3">
      <c r="A1" s="3" t="s">
        <v>26</v>
      </c>
      <c r="B1" s="3" t="s">
        <v>28</v>
      </c>
      <c r="C1" s="14" t="s">
        <v>5366</v>
      </c>
      <c r="D1" s="14" t="s">
        <v>5365</v>
      </c>
      <c r="E1" s="14" t="s">
        <v>5367</v>
      </c>
      <c r="F1" s="14" t="s">
        <v>5368</v>
      </c>
      <c r="G1" s="10" t="s">
        <v>27</v>
      </c>
      <c r="H1" s="10" t="s">
        <v>5359</v>
      </c>
      <c r="I1" s="10" t="s">
        <v>5360</v>
      </c>
      <c r="J1" s="10" t="s">
        <v>5361</v>
      </c>
      <c r="K1" s="10" t="s">
        <v>5352</v>
      </c>
    </row>
    <row r="2" spans="1:18" x14ac:dyDescent="0.25">
      <c r="A2" s="5" t="s">
        <v>215</v>
      </c>
      <c r="B2" s="5" t="s">
        <v>444</v>
      </c>
      <c r="C2" s="12">
        <f>IFERROR(VLOOKUP(UPPER(CONCATENATE($B2," - ",$A2)),'[1]Segurados Civis'!$A$5:$H$2142,6,FALSE),"")</f>
        <v>93877</v>
      </c>
      <c r="D2" s="12">
        <f>IFERROR(VLOOKUP(UPPER(CONCATENATE($B2," - ",$A2)),'[1]Segurados Civis'!$A$5:$H$2142,7,FALSE),"")</f>
        <v>93356</v>
      </c>
      <c r="E2" s="12">
        <f>IFERROR(VLOOKUP(UPPER(CONCATENATE($B2," - ",$A2)),'[1]Segurados Civis'!$A$5:$H$2142,8,FALSE),"")</f>
        <v>15310</v>
      </c>
      <c r="F2" s="12">
        <f>IF(SUM(C2:E2)=0,"",SUM(C2:E2))</f>
        <v>202543</v>
      </c>
      <c r="G2" s="5" t="s">
        <v>2</v>
      </c>
      <c r="H2" s="3">
        <v>1</v>
      </c>
      <c r="I2" s="3">
        <v>1</v>
      </c>
      <c r="J2" s="3">
        <v>1</v>
      </c>
      <c r="K2" s="3">
        <v>0</v>
      </c>
      <c r="M2" s="160" t="s">
        <v>5354</v>
      </c>
      <c r="N2" s="174"/>
      <c r="O2" s="161"/>
    </row>
    <row r="3" spans="1:18" ht="15.75" thickBot="1" x14ac:dyDescent="0.3">
      <c r="A3" s="5" t="s">
        <v>215</v>
      </c>
      <c r="B3" s="5" t="s">
        <v>609</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215</v>
      </c>
      <c r="B4" s="5" t="s">
        <v>284</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COUNTIF(H2:H420,1)</f>
        <v>5</v>
      </c>
      <c r="N4" s="158"/>
      <c r="O4" s="159"/>
    </row>
    <row r="5" spans="1:18" x14ac:dyDescent="0.25">
      <c r="A5" s="5" t="s">
        <v>215</v>
      </c>
      <c r="B5" s="5" t="s">
        <v>495</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v>0</v>
      </c>
      <c r="K5" s="3">
        <v>0</v>
      </c>
    </row>
    <row r="6" spans="1:18" ht="15.75" thickBot="1" x14ac:dyDescent="0.3">
      <c r="A6" s="5" t="s">
        <v>215</v>
      </c>
      <c r="B6" s="5" t="s">
        <v>446</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8" ht="15" customHeight="1" thickBot="1" x14ac:dyDescent="0.3">
      <c r="A7" s="5" t="s">
        <v>215</v>
      </c>
      <c r="B7" s="5" t="s">
        <v>285</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75" thickBot="1" x14ac:dyDescent="0.3">
      <c r="A8" s="5" t="s">
        <v>215</v>
      </c>
      <c r="B8" s="5" t="s">
        <v>216</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215</v>
      </c>
      <c r="B9" s="5" t="s">
        <v>242</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v>0</v>
      </c>
      <c r="K9" s="3">
        <v>0</v>
      </c>
      <c r="M9" s="157">
        <f>COUNTIF(I2:I420,1)</f>
        <v>4</v>
      </c>
      <c r="N9" s="158"/>
      <c r="O9" s="159"/>
      <c r="P9" s="157">
        <f>COUNTIF(J2:J420,1)</f>
        <v>5</v>
      </c>
      <c r="Q9" s="158"/>
      <c r="R9" s="159"/>
    </row>
    <row r="10" spans="1:18" ht="15.75" thickBot="1" x14ac:dyDescent="0.3">
      <c r="A10" s="5" t="s">
        <v>215</v>
      </c>
      <c r="B10" s="5" t="s">
        <v>512</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215</v>
      </c>
      <c r="B11" s="5" t="s">
        <v>542</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v>0</v>
      </c>
      <c r="K11" s="3">
        <v>0</v>
      </c>
      <c r="M11" s="164" t="s">
        <v>5352</v>
      </c>
      <c r="N11" s="176"/>
      <c r="O11" s="165"/>
    </row>
    <row r="12" spans="1:18" ht="15.75" thickBot="1" x14ac:dyDescent="0.3">
      <c r="A12" s="5" t="s">
        <v>215</v>
      </c>
      <c r="B12" s="5" t="s">
        <v>235</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215</v>
      </c>
      <c r="B13" s="5" t="s">
        <v>435</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COUNTIF(K2:K420,1)</f>
        <v>1</v>
      </c>
      <c r="N13" s="158"/>
      <c r="O13" s="159"/>
    </row>
    <row r="14" spans="1:18" x14ac:dyDescent="0.25">
      <c r="A14" s="5" t="s">
        <v>215</v>
      </c>
      <c r="B14" s="5" t="s">
        <v>349</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v>0</v>
      </c>
      <c r="K14" s="3">
        <v>0</v>
      </c>
    </row>
    <row r="15" spans="1:18" x14ac:dyDescent="0.25">
      <c r="A15" s="5" t="s">
        <v>215</v>
      </c>
      <c r="B15" s="5" t="s">
        <v>447</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215</v>
      </c>
      <c r="B16" s="5" t="s">
        <v>610</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215</v>
      </c>
      <c r="B17" s="5" t="s">
        <v>402</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215</v>
      </c>
      <c r="B18" s="5" t="s">
        <v>496</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row r="19" spans="1:11" x14ac:dyDescent="0.25">
      <c r="A19" s="5" t="s">
        <v>215</v>
      </c>
      <c r="B19" s="5" t="s">
        <v>286</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v>0</v>
      </c>
      <c r="K19" s="3">
        <v>0</v>
      </c>
    </row>
    <row r="20" spans="1:11" x14ac:dyDescent="0.25">
      <c r="A20" s="5" t="s">
        <v>215</v>
      </c>
      <c r="B20" s="5" t="s">
        <v>373</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215</v>
      </c>
      <c r="B21" s="5" t="s">
        <v>543</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215</v>
      </c>
      <c r="B22" s="5" t="s">
        <v>633</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2</v>
      </c>
      <c r="H22" s="3">
        <v>0</v>
      </c>
      <c r="I22" s="3">
        <v>0</v>
      </c>
      <c r="J22" s="3">
        <v>0</v>
      </c>
      <c r="K22" s="3">
        <v>0</v>
      </c>
    </row>
    <row r="23" spans="1:11" x14ac:dyDescent="0.25">
      <c r="A23" s="5" t="s">
        <v>215</v>
      </c>
      <c r="B23" s="5" t="s">
        <v>374</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215</v>
      </c>
      <c r="B24" s="5" t="s">
        <v>576</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215</v>
      </c>
      <c r="B25" s="5" t="s">
        <v>544</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v>0</v>
      </c>
      <c r="K25" s="3">
        <v>0</v>
      </c>
    </row>
    <row r="26" spans="1:11" x14ac:dyDescent="0.25">
      <c r="A26" s="5" t="s">
        <v>215</v>
      </c>
      <c r="B26" s="5" t="s">
        <v>230</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215</v>
      </c>
      <c r="B27" s="5" t="s">
        <v>566</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215</v>
      </c>
      <c r="B28" s="5" t="s">
        <v>384</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215</v>
      </c>
      <c r="B29" s="5" t="s">
        <v>243</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215</v>
      </c>
      <c r="B30" s="5" t="s">
        <v>448</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v>0</v>
      </c>
      <c r="K30" s="3">
        <v>0</v>
      </c>
    </row>
    <row r="31" spans="1:11" x14ac:dyDescent="0.25">
      <c r="A31" s="5" t="s">
        <v>215</v>
      </c>
      <c r="B31" s="5" t="s">
        <v>375</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215</v>
      </c>
      <c r="B32" s="5" t="s">
        <v>415</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215</v>
      </c>
      <c r="B33" s="5" t="s">
        <v>449</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v>0</v>
      </c>
      <c r="K33" s="3">
        <v>0</v>
      </c>
    </row>
    <row r="34" spans="1:11" x14ac:dyDescent="0.25">
      <c r="A34" s="5" t="s">
        <v>215</v>
      </c>
      <c r="B34" s="5" t="s">
        <v>433</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215</v>
      </c>
      <c r="B35" s="5" t="s">
        <v>491</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v>0</v>
      </c>
      <c r="K35" s="3">
        <v>0</v>
      </c>
    </row>
    <row r="36" spans="1:11" x14ac:dyDescent="0.25">
      <c r="A36" s="5" t="s">
        <v>215</v>
      </c>
      <c r="B36" s="5" t="s">
        <v>475</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215</v>
      </c>
      <c r="B37" s="5" t="s">
        <v>360</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v>0</v>
      </c>
      <c r="K37" s="3">
        <v>0</v>
      </c>
    </row>
    <row r="38" spans="1:11" x14ac:dyDescent="0.25">
      <c r="A38" s="5" t="s">
        <v>215</v>
      </c>
      <c r="B38" s="5" t="s">
        <v>611</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215</v>
      </c>
      <c r="B39" s="5" t="s">
        <v>262</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v>0</v>
      </c>
      <c r="K39" s="3">
        <v>0</v>
      </c>
    </row>
    <row r="40" spans="1:11" x14ac:dyDescent="0.25">
      <c r="A40" s="5" t="s">
        <v>215</v>
      </c>
      <c r="B40" s="5" t="s">
        <v>476</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215</v>
      </c>
      <c r="B41" s="5" t="s">
        <v>497</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215</v>
      </c>
      <c r="B42" s="5" t="s">
        <v>545</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215</v>
      </c>
      <c r="B43" s="5" t="s">
        <v>287</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v>0</v>
      </c>
      <c r="K43" s="3">
        <v>0</v>
      </c>
    </row>
    <row r="44" spans="1:11" x14ac:dyDescent="0.25">
      <c r="A44" s="5" t="s">
        <v>215</v>
      </c>
      <c r="B44" s="5" t="s">
        <v>288</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215</v>
      </c>
      <c r="B45" s="5" t="s">
        <v>450</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215</v>
      </c>
      <c r="B46" s="5" t="s">
        <v>477</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215</v>
      </c>
      <c r="B47" s="5" t="s">
        <v>263</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215</v>
      </c>
      <c r="B48" s="5" t="s">
        <v>557</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215</v>
      </c>
      <c r="B49" s="5" t="s">
        <v>513</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215</v>
      </c>
      <c r="B50" s="5" t="s">
        <v>579</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v>0</v>
      </c>
      <c r="K50" s="3">
        <v>0</v>
      </c>
    </row>
    <row r="51" spans="1:11" x14ac:dyDescent="0.25">
      <c r="A51" s="5" t="s">
        <v>215</v>
      </c>
      <c r="B51" s="5" t="s">
        <v>385</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215</v>
      </c>
      <c r="B52" s="5" t="s">
        <v>624</v>
      </c>
      <c r="C52" s="12">
        <f>IFERROR(VLOOKUP(UPPER(CONCATENATE($B52," - ",$A52)),'[1]Segurados Civis'!$A$5:$H$2142,6,FALSE),"")</f>
        <v>454</v>
      </c>
      <c r="D52" s="12">
        <f>IFERROR(VLOOKUP(UPPER(CONCATENATE($B52," - ",$A52)),'[1]Segurados Civis'!$A$5:$H$2142,7,FALSE),"")</f>
        <v>61</v>
      </c>
      <c r="E52" s="12">
        <f>IFERROR(VLOOKUP(UPPER(CONCATENATE($B52," - ",$A52)),'[1]Segurados Civis'!$A$5:$H$2142,8,FALSE),"")</f>
        <v>13</v>
      </c>
      <c r="F52" s="12">
        <f t="shared" si="0"/>
        <v>528</v>
      </c>
      <c r="G52" s="5" t="s">
        <v>2</v>
      </c>
      <c r="H52" s="3">
        <v>0</v>
      </c>
      <c r="I52" s="3">
        <v>0</v>
      </c>
      <c r="J52" s="3">
        <v>0</v>
      </c>
      <c r="K52" s="3">
        <v>0</v>
      </c>
    </row>
    <row r="53" spans="1:11" x14ac:dyDescent="0.25">
      <c r="A53" s="5" t="s">
        <v>215</v>
      </c>
      <c r="B53" s="5" t="s">
        <v>354</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215</v>
      </c>
      <c r="B54" s="5" t="s">
        <v>244</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215</v>
      </c>
      <c r="B55" s="5" t="s">
        <v>338</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v>0</v>
      </c>
      <c r="K55" s="3">
        <v>0</v>
      </c>
    </row>
    <row r="56" spans="1:11" x14ac:dyDescent="0.25">
      <c r="A56" s="5" t="s">
        <v>215</v>
      </c>
      <c r="B56" s="5" t="s">
        <v>236</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215</v>
      </c>
      <c r="B57" s="5" t="s">
        <v>470</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215</v>
      </c>
      <c r="B58" s="5" t="s">
        <v>370</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v>0</v>
      </c>
      <c r="K58" s="3">
        <v>0</v>
      </c>
    </row>
    <row r="59" spans="1:11" x14ac:dyDescent="0.25">
      <c r="A59" s="5" t="s">
        <v>215</v>
      </c>
      <c r="B59" s="5" t="s">
        <v>289</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215</v>
      </c>
      <c r="B60" s="5" t="s">
        <v>217</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215</v>
      </c>
      <c r="B61" s="5" t="s">
        <v>264</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215</v>
      </c>
      <c r="B62" s="5" t="s">
        <v>593</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v>0</v>
      </c>
      <c r="K62" s="3">
        <v>0</v>
      </c>
    </row>
    <row r="63" spans="1:11" x14ac:dyDescent="0.25">
      <c r="A63" s="5" t="s">
        <v>215</v>
      </c>
      <c r="B63" s="5" t="s">
        <v>546</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215</v>
      </c>
      <c r="B64" s="5" t="s">
        <v>623</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row r="65" spans="1:11" x14ac:dyDescent="0.25">
      <c r="A65" s="3" t="s">
        <v>215</v>
      </c>
      <c r="B65" s="3" t="s">
        <v>558</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3" t="s">
        <v>4</v>
      </c>
      <c r="H65" s="3">
        <v>0</v>
      </c>
      <c r="I65" s="3">
        <v>0</v>
      </c>
      <c r="J65" s="3">
        <v>0</v>
      </c>
      <c r="K65" s="3">
        <v>0</v>
      </c>
    </row>
    <row r="66" spans="1:11" x14ac:dyDescent="0.25">
      <c r="A66" s="3" t="s">
        <v>215</v>
      </c>
      <c r="B66" s="3" t="s">
        <v>290</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3" t="s">
        <v>4</v>
      </c>
      <c r="H66" s="3">
        <v>0</v>
      </c>
      <c r="I66" s="3">
        <v>0</v>
      </c>
      <c r="J66" s="3">
        <v>0</v>
      </c>
      <c r="K66" s="3">
        <v>0</v>
      </c>
    </row>
    <row r="67" spans="1:11" x14ac:dyDescent="0.25">
      <c r="A67" s="3" t="s">
        <v>215</v>
      </c>
      <c r="B67" s="3" t="s">
        <v>403</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30" si="1">IF(SUM(C67:E67)=0,"",SUM(C67:E67))</f>
        <v/>
      </c>
      <c r="G67" s="3" t="s">
        <v>4</v>
      </c>
      <c r="H67" s="3">
        <v>0</v>
      </c>
      <c r="I67" s="3">
        <v>0</v>
      </c>
      <c r="J67" s="3">
        <v>0</v>
      </c>
      <c r="K67" s="3">
        <v>0</v>
      </c>
    </row>
    <row r="68" spans="1:11" x14ac:dyDescent="0.25">
      <c r="A68" s="3" t="s">
        <v>215</v>
      </c>
      <c r="B68" s="3" t="s">
        <v>218</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3" t="s">
        <v>4</v>
      </c>
      <c r="H68" s="3">
        <v>0</v>
      </c>
      <c r="I68" s="3">
        <v>0</v>
      </c>
      <c r="J68" s="3">
        <v>0</v>
      </c>
      <c r="K68" s="3">
        <v>0</v>
      </c>
    </row>
    <row r="69" spans="1:11" x14ac:dyDescent="0.25">
      <c r="A69" s="3" t="s">
        <v>215</v>
      </c>
      <c r="B69" s="3" t="s">
        <v>231</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3" t="s">
        <v>4</v>
      </c>
      <c r="H69" s="3">
        <v>0</v>
      </c>
      <c r="I69" s="3">
        <v>0</v>
      </c>
      <c r="J69" s="3">
        <v>0</v>
      </c>
      <c r="K69" s="3">
        <v>0</v>
      </c>
    </row>
    <row r="70" spans="1:11" x14ac:dyDescent="0.25">
      <c r="A70" s="3" t="s">
        <v>215</v>
      </c>
      <c r="B70" s="3" t="s">
        <v>547</v>
      </c>
      <c r="C70" s="12">
        <f>IFERROR(VLOOKUP(UPPER(CONCATENATE($B70," - ",$A70)),'[1]Segurados Civis'!$A$5:$H$2142,6,FALSE),"")</f>
        <v>403</v>
      </c>
      <c r="D70" s="12">
        <f>IFERROR(VLOOKUP(UPPER(CONCATENATE($B70," - ",$A70)),'[1]Segurados Civis'!$A$5:$H$2142,7,FALSE),"")</f>
        <v>68</v>
      </c>
      <c r="E70" s="12">
        <f>IFERROR(VLOOKUP(UPPER(CONCATENATE($B70," - ",$A70)),'[1]Segurados Civis'!$A$5:$H$2142,8,FALSE),"")</f>
        <v>17</v>
      </c>
      <c r="F70" s="12">
        <f t="shared" si="1"/>
        <v>488</v>
      </c>
      <c r="G70" s="3" t="s">
        <v>2</v>
      </c>
      <c r="H70" s="3">
        <v>0</v>
      </c>
      <c r="I70" s="3">
        <v>0</v>
      </c>
      <c r="J70" s="3">
        <v>0</v>
      </c>
      <c r="K70" s="3">
        <v>0</v>
      </c>
    </row>
    <row r="71" spans="1:11" x14ac:dyDescent="0.25">
      <c r="A71" s="3" t="s">
        <v>215</v>
      </c>
      <c r="B71" s="3" t="s">
        <v>594</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3" t="s">
        <v>4</v>
      </c>
      <c r="H71" s="3">
        <v>0</v>
      </c>
      <c r="I71" s="3">
        <v>0</v>
      </c>
      <c r="J71" s="3">
        <v>0</v>
      </c>
      <c r="K71" s="3">
        <v>0</v>
      </c>
    </row>
    <row r="72" spans="1:11" x14ac:dyDescent="0.25">
      <c r="A72" s="3" t="s">
        <v>215</v>
      </c>
      <c r="B72" s="3" t="s">
        <v>241</v>
      </c>
      <c r="C72" s="12">
        <f>IFERROR(VLOOKUP(UPPER(CONCATENATE($B72," - ",$A72)),'[1]Segurados Civis'!$A$5:$H$2142,6,FALSE),"")</f>
        <v>6640</v>
      </c>
      <c r="D72" s="12">
        <f>IFERROR(VLOOKUP(UPPER(CONCATENATE($B72," - ",$A72)),'[1]Segurados Civis'!$A$5:$H$2142,7,FALSE),"")</f>
        <v>1846</v>
      </c>
      <c r="E72" s="12">
        <f>IFERROR(VLOOKUP(UPPER(CONCATENATE($B72," - ",$A72)),'[1]Segurados Civis'!$A$5:$H$2142,8,FALSE),"")</f>
        <v>274</v>
      </c>
      <c r="F72" s="12">
        <f t="shared" si="1"/>
        <v>8760</v>
      </c>
      <c r="G72" s="3" t="s">
        <v>2</v>
      </c>
      <c r="H72" s="3">
        <v>0</v>
      </c>
      <c r="I72" s="3">
        <v>0</v>
      </c>
      <c r="J72" s="3">
        <v>0</v>
      </c>
      <c r="K72" s="3">
        <v>0</v>
      </c>
    </row>
    <row r="73" spans="1:11" x14ac:dyDescent="0.25">
      <c r="A73" s="3" t="s">
        <v>215</v>
      </c>
      <c r="B73" s="3" t="s">
        <v>291</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3" t="s">
        <v>4</v>
      </c>
      <c r="H73" s="3">
        <v>0</v>
      </c>
      <c r="I73" s="3">
        <v>0</v>
      </c>
      <c r="J73" s="3">
        <v>0</v>
      </c>
      <c r="K73" s="3">
        <v>0</v>
      </c>
    </row>
    <row r="74" spans="1:11" x14ac:dyDescent="0.25">
      <c r="A74" s="3" t="s">
        <v>215</v>
      </c>
      <c r="B74" s="3" t="s">
        <v>292</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3" t="s">
        <v>4</v>
      </c>
      <c r="H74" s="3">
        <v>0</v>
      </c>
      <c r="I74" s="3">
        <v>0</v>
      </c>
      <c r="J74" s="3">
        <v>0</v>
      </c>
      <c r="K74" s="3">
        <v>0</v>
      </c>
    </row>
    <row r="75" spans="1:11" x14ac:dyDescent="0.25">
      <c r="A75" s="3" t="s">
        <v>215</v>
      </c>
      <c r="B75" s="3" t="s">
        <v>628</v>
      </c>
      <c r="C75" s="12">
        <f>IFERROR(VLOOKUP(UPPER(CONCATENATE($B75," - ",$A75)),'[1]Segurados Civis'!$A$5:$H$2142,6,FALSE),"")</f>
        <v>1629</v>
      </c>
      <c r="D75" s="12">
        <f>IFERROR(VLOOKUP(UPPER(CONCATENATE($B75," - ",$A75)),'[1]Segurados Civis'!$A$5:$H$2142,7,FALSE),"")</f>
        <v>228</v>
      </c>
      <c r="E75" s="12">
        <f>IFERROR(VLOOKUP(UPPER(CONCATENATE($B75," - ",$A75)),'[1]Segurados Civis'!$A$5:$H$2142,8,FALSE),"")</f>
        <v>32</v>
      </c>
      <c r="F75" s="12">
        <f t="shared" si="1"/>
        <v>1889</v>
      </c>
      <c r="G75" s="3" t="s">
        <v>2</v>
      </c>
      <c r="H75" s="3">
        <v>0</v>
      </c>
      <c r="I75" s="3">
        <v>0</v>
      </c>
      <c r="J75" s="3">
        <v>0</v>
      </c>
      <c r="K75" s="3">
        <v>0</v>
      </c>
    </row>
    <row r="76" spans="1:11" x14ac:dyDescent="0.25">
      <c r="A76" s="3" t="s">
        <v>215</v>
      </c>
      <c r="B76" s="3" t="s">
        <v>342</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3" t="s">
        <v>4</v>
      </c>
      <c r="H76" s="3">
        <v>0</v>
      </c>
      <c r="I76" s="3">
        <v>0</v>
      </c>
      <c r="J76" s="3">
        <v>0</v>
      </c>
      <c r="K76" s="3">
        <v>0</v>
      </c>
    </row>
    <row r="77" spans="1:11" x14ac:dyDescent="0.25">
      <c r="A77" s="3" t="s">
        <v>215</v>
      </c>
      <c r="B77" s="3" t="s">
        <v>265</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3" t="s">
        <v>4</v>
      </c>
      <c r="H77" s="3">
        <v>0</v>
      </c>
      <c r="I77" s="3">
        <v>0</v>
      </c>
      <c r="J77" s="3">
        <v>0</v>
      </c>
      <c r="K77" s="3">
        <v>0</v>
      </c>
    </row>
    <row r="78" spans="1:11" x14ac:dyDescent="0.25">
      <c r="A78" s="3" t="s">
        <v>215</v>
      </c>
      <c r="B78" s="3" t="s">
        <v>514</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3" t="s">
        <v>4</v>
      </c>
      <c r="H78" s="3">
        <v>0</v>
      </c>
      <c r="I78" s="3">
        <v>0</v>
      </c>
      <c r="J78" s="3">
        <v>0</v>
      </c>
      <c r="K78" s="3">
        <v>0</v>
      </c>
    </row>
    <row r="79" spans="1:11" x14ac:dyDescent="0.25">
      <c r="A79" s="3" t="s">
        <v>215</v>
      </c>
      <c r="B79" s="3" t="s">
        <v>511</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3" t="s">
        <v>4</v>
      </c>
      <c r="H79" s="3">
        <v>0</v>
      </c>
      <c r="I79" s="3">
        <v>0</v>
      </c>
      <c r="J79" s="3">
        <v>0</v>
      </c>
      <c r="K79" s="3">
        <v>0</v>
      </c>
    </row>
    <row r="80" spans="1:11" x14ac:dyDescent="0.25">
      <c r="A80" s="3" t="s">
        <v>215</v>
      </c>
      <c r="B80" s="3" t="s">
        <v>245</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3" t="s">
        <v>4</v>
      </c>
      <c r="H80" s="3">
        <v>0</v>
      </c>
      <c r="I80" s="3">
        <v>0</v>
      </c>
      <c r="J80" s="3">
        <v>0</v>
      </c>
      <c r="K80" s="3">
        <v>0</v>
      </c>
    </row>
    <row r="81" spans="1:11" x14ac:dyDescent="0.25">
      <c r="A81" s="3" t="s">
        <v>215</v>
      </c>
      <c r="B81" s="3" t="s">
        <v>378</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3" t="s">
        <v>4</v>
      </c>
      <c r="H81" s="3">
        <v>0</v>
      </c>
      <c r="I81" s="3">
        <v>0</v>
      </c>
      <c r="J81" s="3">
        <v>0</v>
      </c>
      <c r="K81" s="3">
        <v>0</v>
      </c>
    </row>
    <row r="82" spans="1:11" x14ac:dyDescent="0.25">
      <c r="A82" s="3" t="s">
        <v>215</v>
      </c>
      <c r="B82" s="3" t="s">
        <v>595</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3" t="s">
        <v>4</v>
      </c>
      <c r="H82" s="3">
        <v>0</v>
      </c>
      <c r="I82" s="3">
        <v>0</v>
      </c>
      <c r="J82" s="3">
        <v>0</v>
      </c>
      <c r="K82" s="3">
        <v>0</v>
      </c>
    </row>
    <row r="83" spans="1:11" x14ac:dyDescent="0.25">
      <c r="A83" s="3" t="s">
        <v>215</v>
      </c>
      <c r="B83" s="3" t="s">
        <v>386</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3" t="s">
        <v>4</v>
      </c>
      <c r="H83" s="3">
        <v>0</v>
      </c>
      <c r="I83" s="3">
        <v>0</v>
      </c>
      <c r="J83" s="3">
        <v>0</v>
      </c>
      <c r="K83" s="3">
        <v>0</v>
      </c>
    </row>
    <row r="84" spans="1:11" x14ac:dyDescent="0.25">
      <c r="A84" s="3" t="s">
        <v>215</v>
      </c>
      <c r="B84" s="3" t="s">
        <v>539</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3" t="s">
        <v>4</v>
      </c>
      <c r="H84" s="3">
        <v>0</v>
      </c>
      <c r="I84" s="3">
        <v>0</v>
      </c>
      <c r="J84" s="3">
        <v>0</v>
      </c>
      <c r="K84" s="3">
        <v>0</v>
      </c>
    </row>
    <row r="85" spans="1:11" x14ac:dyDescent="0.25">
      <c r="A85" s="3" t="s">
        <v>215</v>
      </c>
      <c r="B85" s="3" t="s">
        <v>596</v>
      </c>
      <c r="C85" s="12">
        <f>IFERROR(VLOOKUP(UPPER(CONCATENATE($B85," - ",$A85)),'[1]Segurados Civis'!$A$5:$H$2142,6,FALSE),"")</f>
        <v>478</v>
      </c>
      <c r="D85" s="12">
        <f>IFERROR(VLOOKUP(UPPER(CONCATENATE($B85," - ",$A85)),'[1]Segurados Civis'!$A$5:$H$2142,7,FALSE),"")</f>
        <v>61</v>
      </c>
      <c r="E85" s="12">
        <f>IFERROR(VLOOKUP(UPPER(CONCATENATE($B85," - ",$A85)),'[1]Segurados Civis'!$A$5:$H$2142,8,FALSE),"")</f>
        <v>10</v>
      </c>
      <c r="F85" s="12">
        <f t="shared" si="1"/>
        <v>549</v>
      </c>
      <c r="G85" s="3" t="s">
        <v>2</v>
      </c>
      <c r="H85" s="3">
        <v>0</v>
      </c>
      <c r="I85" s="3">
        <v>0</v>
      </c>
      <c r="J85" s="3">
        <v>0</v>
      </c>
      <c r="K85" s="3">
        <v>0</v>
      </c>
    </row>
    <row r="86" spans="1:11" x14ac:dyDescent="0.25">
      <c r="A86" s="3" t="s">
        <v>215</v>
      </c>
      <c r="B86" s="3" t="s">
        <v>355</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3" t="s">
        <v>4</v>
      </c>
      <c r="H86" s="3">
        <v>0</v>
      </c>
      <c r="I86" s="3">
        <v>0</v>
      </c>
      <c r="J86" s="3">
        <v>0</v>
      </c>
      <c r="K86" s="3">
        <v>0</v>
      </c>
    </row>
    <row r="87" spans="1:11" x14ac:dyDescent="0.25">
      <c r="A87" s="3" t="s">
        <v>215</v>
      </c>
      <c r="B87" s="3" t="s">
        <v>568</v>
      </c>
      <c r="C87" s="12">
        <f>IFERROR(VLOOKUP(UPPER(CONCATENATE($B87," - ",$A87)),'[1]Segurados Civis'!$A$5:$H$2142,6,FALSE),"")</f>
        <v>113</v>
      </c>
      <c r="D87" s="12">
        <f>IFERROR(VLOOKUP(UPPER(CONCATENATE($B87," - ",$A87)),'[1]Segurados Civis'!$A$5:$H$2142,7,FALSE),"")</f>
        <v>19</v>
      </c>
      <c r="E87" s="12">
        <f>IFERROR(VLOOKUP(UPPER(CONCATENATE($B87," - ",$A87)),'[1]Segurados Civis'!$A$5:$H$2142,8,FALSE),"")</f>
        <v>5</v>
      </c>
      <c r="F87" s="12">
        <f t="shared" si="1"/>
        <v>137</v>
      </c>
      <c r="G87" s="3" t="s">
        <v>2</v>
      </c>
      <c r="H87" s="3">
        <v>0</v>
      </c>
      <c r="I87" s="3">
        <v>0</v>
      </c>
      <c r="J87" s="3">
        <v>0</v>
      </c>
      <c r="K87" s="3">
        <v>0</v>
      </c>
    </row>
    <row r="88" spans="1:11" x14ac:dyDescent="0.25">
      <c r="A88" s="3" t="s">
        <v>215</v>
      </c>
      <c r="B88" s="3" t="s">
        <v>548</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3" t="s">
        <v>4</v>
      </c>
      <c r="H88" s="3">
        <v>0</v>
      </c>
      <c r="I88" s="3">
        <v>0</v>
      </c>
      <c r="J88" s="3">
        <v>0</v>
      </c>
      <c r="K88" s="3">
        <v>0</v>
      </c>
    </row>
    <row r="89" spans="1:11" x14ac:dyDescent="0.25">
      <c r="A89" s="3" t="s">
        <v>215</v>
      </c>
      <c r="B89" s="3" t="s">
        <v>567</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3" t="s">
        <v>4</v>
      </c>
      <c r="H89" s="3">
        <v>0</v>
      </c>
      <c r="I89" s="3">
        <v>0</v>
      </c>
      <c r="J89" s="3">
        <v>0</v>
      </c>
      <c r="K89" s="3">
        <v>0</v>
      </c>
    </row>
    <row r="90" spans="1:11" x14ac:dyDescent="0.25">
      <c r="A90" s="3" t="s">
        <v>215</v>
      </c>
      <c r="B90" s="3" t="s">
        <v>361</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3" t="s">
        <v>4</v>
      </c>
      <c r="H90" s="3">
        <v>0</v>
      </c>
      <c r="I90" s="3">
        <v>0</v>
      </c>
      <c r="J90" s="3">
        <v>0</v>
      </c>
      <c r="K90" s="3">
        <v>0</v>
      </c>
    </row>
    <row r="91" spans="1:11" x14ac:dyDescent="0.25">
      <c r="A91" s="3" t="s">
        <v>215</v>
      </c>
      <c r="B91" s="3" t="s">
        <v>237</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3" t="s">
        <v>4</v>
      </c>
      <c r="H91" s="3">
        <v>0</v>
      </c>
      <c r="I91" s="3">
        <v>0</v>
      </c>
      <c r="J91" s="3">
        <v>0</v>
      </c>
      <c r="K91" s="3">
        <v>0</v>
      </c>
    </row>
    <row r="92" spans="1:11" x14ac:dyDescent="0.25">
      <c r="A92" s="3" t="s">
        <v>215</v>
      </c>
      <c r="B92" s="3" t="s">
        <v>526</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3" t="s">
        <v>4</v>
      </c>
      <c r="H92" s="3">
        <v>0</v>
      </c>
      <c r="I92" s="3">
        <v>0</v>
      </c>
      <c r="J92" s="3">
        <v>0</v>
      </c>
      <c r="K92" s="3">
        <v>0</v>
      </c>
    </row>
    <row r="93" spans="1:11" x14ac:dyDescent="0.25">
      <c r="A93" s="3" t="s">
        <v>215</v>
      </c>
      <c r="B93" s="3" t="s">
        <v>527</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3" t="s">
        <v>4</v>
      </c>
      <c r="H93" s="3">
        <v>0</v>
      </c>
      <c r="I93" s="3">
        <v>0</v>
      </c>
      <c r="J93" s="3">
        <v>0</v>
      </c>
      <c r="K93" s="3">
        <v>0</v>
      </c>
    </row>
    <row r="94" spans="1:11" x14ac:dyDescent="0.25">
      <c r="A94" s="3" t="s">
        <v>215</v>
      </c>
      <c r="B94" s="3" t="s">
        <v>451</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3" t="s">
        <v>4</v>
      </c>
      <c r="H94" s="3">
        <v>0</v>
      </c>
      <c r="I94" s="3">
        <v>0</v>
      </c>
      <c r="J94" s="3">
        <v>0</v>
      </c>
      <c r="K94" s="3">
        <v>0</v>
      </c>
    </row>
    <row r="95" spans="1:11" x14ac:dyDescent="0.25">
      <c r="A95" s="3" t="s">
        <v>215</v>
      </c>
      <c r="B95" s="3" t="s">
        <v>266</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3" t="s">
        <v>4</v>
      </c>
      <c r="H95" s="3">
        <v>0</v>
      </c>
      <c r="I95" s="3">
        <v>0</v>
      </c>
      <c r="J95" s="3">
        <v>0</v>
      </c>
      <c r="K95" s="3">
        <v>0</v>
      </c>
    </row>
    <row r="96" spans="1:11" x14ac:dyDescent="0.25">
      <c r="A96" s="3" t="s">
        <v>215</v>
      </c>
      <c r="B96" s="3" t="s">
        <v>293</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3" t="s">
        <v>4</v>
      </c>
      <c r="H96" s="3">
        <v>0</v>
      </c>
      <c r="I96" s="3">
        <v>0</v>
      </c>
      <c r="J96" s="3">
        <v>0</v>
      </c>
      <c r="K96" s="3">
        <v>0</v>
      </c>
    </row>
    <row r="97" spans="1:11" x14ac:dyDescent="0.25">
      <c r="A97" s="3" t="s">
        <v>215</v>
      </c>
      <c r="B97" s="3" t="s">
        <v>569</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3" t="s">
        <v>4</v>
      </c>
      <c r="H97" s="3">
        <v>0</v>
      </c>
      <c r="I97" s="3">
        <v>0</v>
      </c>
      <c r="J97" s="3">
        <v>0</v>
      </c>
      <c r="K97" s="3">
        <v>0</v>
      </c>
    </row>
    <row r="98" spans="1:11" x14ac:dyDescent="0.25">
      <c r="A98" s="3" t="s">
        <v>215</v>
      </c>
      <c r="B98" s="3" t="s">
        <v>452</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3" t="s">
        <v>4</v>
      </c>
      <c r="H98" s="3">
        <v>0</v>
      </c>
      <c r="I98" s="3">
        <v>0</v>
      </c>
      <c r="J98" s="3">
        <v>0</v>
      </c>
      <c r="K98" s="3">
        <v>0</v>
      </c>
    </row>
    <row r="99" spans="1:11" x14ac:dyDescent="0.25">
      <c r="A99" s="3" t="s">
        <v>215</v>
      </c>
      <c r="B99" s="3" t="s">
        <v>294</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3" t="s">
        <v>4</v>
      </c>
      <c r="H99" s="3">
        <v>0</v>
      </c>
      <c r="I99" s="3">
        <v>0</v>
      </c>
      <c r="J99" s="3">
        <v>0</v>
      </c>
      <c r="K99" s="3">
        <v>0</v>
      </c>
    </row>
    <row r="100" spans="1:11" x14ac:dyDescent="0.25">
      <c r="A100" s="3" t="s">
        <v>215</v>
      </c>
      <c r="B100" s="3" t="s">
        <v>295</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3" t="s">
        <v>4</v>
      </c>
      <c r="H100" s="3">
        <v>0</v>
      </c>
      <c r="I100" s="3">
        <v>0</v>
      </c>
      <c r="J100" s="3">
        <v>0</v>
      </c>
      <c r="K100" s="3">
        <v>0</v>
      </c>
    </row>
    <row r="101" spans="1:11" x14ac:dyDescent="0.25">
      <c r="A101" s="3" t="s">
        <v>215</v>
      </c>
      <c r="B101" s="3" t="s">
        <v>267</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3" t="s">
        <v>4</v>
      </c>
      <c r="H101" s="3">
        <v>0</v>
      </c>
      <c r="I101" s="3">
        <v>0</v>
      </c>
      <c r="J101" s="3">
        <v>0</v>
      </c>
      <c r="K101" s="3">
        <v>0</v>
      </c>
    </row>
    <row r="102" spans="1:11" x14ac:dyDescent="0.25">
      <c r="A102" s="3" t="s">
        <v>215</v>
      </c>
      <c r="B102" s="3" t="s">
        <v>478</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3" t="s">
        <v>4</v>
      </c>
      <c r="H102" s="3">
        <v>0</v>
      </c>
      <c r="I102" s="3">
        <v>0</v>
      </c>
      <c r="J102" s="3">
        <v>0</v>
      </c>
      <c r="K102" s="3">
        <v>0</v>
      </c>
    </row>
    <row r="103" spans="1:11" x14ac:dyDescent="0.25">
      <c r="A103" s="3" t="s">
        <v>215</v>
      </c>
      <c r="B103" s="3" t="s">
        <v>350</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3" t="s">
        <v>4</v>
      </c>
      <c r="H103" s="3">
        <v>0</v>
      </c>
      <c r="I103" s="3">
        <v>0</v>
      </c>
      <c r="J103" s="3">
        <v>0</v>
      </c>
      <c r="K103" s="3">
        <v>0</v>
      </c>
    </row>
    <row r="104" spans="1:11" x14ac:dyDescent="0.25">
      <c r="A104" s="3" t="s">
        <v>215</v>
      </c>
      <c r="B104" s="3" t="s">
        <v>515</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3" t="s">
        <v>4</v>
      </c>
      <c r="H104" s="3">
        <v>0</v>
      </c>
      <c r="I104" s="3">
        <v>0</v>
      </c>
      <c r="J104" s="3">
        <v>0</v>
      </c>
      <c r="K104" s="3">
        <v>0</v>
      </c>
    </row>
    <row r="105" spans="1:11" x14ac:dyDescent="0.25">
      <c r="A105" s="3" t="s">
        <v>215</v>
      </c>
      <c r="B105" s="3" t="s">
        <v>238</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3" t="s">
        <v>4</v>
      </c>
      <c r="H105" s="3">
        <v>0</v>
      </c>
      <c r="I105" s="3">
        <v>0</v>
      </c>
      <c r="J105" s="3">
        <v>0</v>
      </c>
      <c r="K105" s="3">
        <v>0</v>
      </c>
    </row>
    <row r="106" spans="1:11" x14ac:dyDescent="0.25">
      <c r="A106" s="3" t="s">
        <v>215</v>
      </c>
      <c r="B106" s="3" t="s">
        <v>343</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3" t="s">
        <v>4</v>
      </c>
      <c r="H106" s="3">
        <v>0</v>
      </c>
      <c r="I106" s="3">
        <v>0</v>
      </c>
      <c r="J106" s="3">
        <v>0</v>
      </c>
      <c r="K106" s="3">
        <v>0</v>
      </c>
    </row>
    <row r="107" spans="1:11" x14ac:dyDescent="0.25">
      <c r="A107" s="3" t="s">
        <v>215</v>
      </c>
      <c r="B107" s="3" t="s">
        <v>498</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3" t="s">
        <v>4</v>
      </c>
      <c r="H107" s="3">
        <v>0</v>
      </c>
      <c r="I107" s="3">
        <v>0</v>
      </c>
      <c r="J107" s="3">
        <v>0</v>
      </c>
      <c r="K107" s="3">
        <v>0</v>
      </c>
    </row>
    <row r="108" spans="1:11" x14ac:dyDescent="0.25">
      <c r="A108" s="3" t="s">
        <v>215</v>
      </c>
      <c r="B108" s="3" t="s">
        <v>296</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3" t="s">
        <v>4</v>
      </c>
      <c r="H108" s="3">
        <v>0</v>
      </c>
      <c r="I108" s="3">
        <v>0</v>
      </c>
      <c r="J108" s="3">
        <v>0</v>
      </c>
      <c r="K108" s="3">
        <v>0</v>
      </c>
    </row>
    <row r="109" spans="1:11" x14ac:dyDescent="0.25">
      <c r="A109" s="3" t="s">
        <v>215</v>
      </c>
      <c r="B109" s="3" t="s">
        <v>499</v>
      </c>
      <c r="C109" s="12">
        <f>IFERROR(VLOOKUP(UPPER(CONCATENATE($B109," - ",$A109)),'[1]Segurados Civis'!$A$5:$H$2142,6,FALSE),"")</f>
        <v>715</v>
      </c>
      <c r="D109" s="12">
        <f>IFERROR(VLOOKUP(UPPER(CONCATENATE($B109," - ",$A109)),'[1]Segurados Civis'!$A$5:$H$2142,7,FALSE),"")</f>
        <v>157</v>
      </c>
      <c r="E109" s="12">
        <f>IFERROR(VLOOKUP(UPPER(CONCATENATE($B109," - ",$A109)),'[1]Segurados Civis'!$A$5:$H$2142,8,FALSE),"")</f>
        <v>38</v>
      </c>
      <c r="F109" s="12">
        <f t="shared" si="1"/>
        <v>910</v>
      </c>
      <c r="G109" s="3" t="s">
        <v>2</v>
      </c>
      <c r="H109" s="3">
        <v>0</v>
      </c>
      <c r="I109" s="3">
        <v>0</v>
      </c>
      <c r="J109" s="3">
        <v>0</v>
      </c>
      <c r="K109" s="3">
        <v>0</v>
      </c>
    </row>
    <row r="110" spans="1:11" x14ac:dyDescent="0.25">
      <c r="A110" s="3" t="s">
        <v>215</v>
      </c>
      <c r="B110" s="3" t="s">
        <v>381</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3" t="s">
        <v>4</v>
      </c>
      <c r="H110" s="3">
        <v>0</v>
      </c>
      <c r="I110" s="3">
        <v>0</v>
      </c>
      <c r="J110" s="3">
        <v>0</v>
      </c>
      <c r="K110" s="3">
        <v>0</v>
      </c>
    </row>
    <row r="111" spans="1:11" x14ac:dyDescent="0.25">
      <c r="A111" s="3" t="s">
        <v>215</v>
      </c>
      <c r="B111" s="3" t="s">
        <v>453</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3" t="s">
        <v>4</v>
      </c>
      <c r="H111" s="3">
        <v>0</v>
      </c>
      <c r="I111" s="3">
        <v>0</v>
      </c>
      <c r="J111" s="3">
        <v>0</v>
      </c>
      <c r="K111" s="3">
        <v>0</v>
      </c>
    </row>
    <row r="112" spans="1:11" x14ac:dyDescent="0.25">
      <c r="A112" s="3" t="s">
        <v>215</v>
      </c>
      <c r="B112" s="3" t="s">
        <v>297</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3" t="s">
        <v>4</v>
      </c>
      <c r="H112" s="3">
        <v>0</v>
      </c>
      <c r="I112" s="3">
        <v>0</v>
      </c>
      <c r="J112" s="3">
        <v>0</v>
      </c>
      <c r="K112" s="3">
        <v>0</v>
      </c>
    </row>
    <row r="113" spans="1:11" x14ac:dyDescent="0.25">
      <c r="A113" s="3" t="s">
        <v>215</v>
      </c>
      <c r="B113" s="3" t="s">
        <v>629</v>
      </c>
      <c r="C113" s="12">
        <f>IFERROR(VLOOKUP(UPPER(CONCATENATE($B113," - ",$A113)),'[1]Segurados Civis'!$A$5:$H$2142,6,FALSE),"")</f>
        <v>1585</v>
      </c>
      <c r="D113" s="12">
        <f>IFERROR(VLOOKUP(UPPER(CONCATENATE($B113," - ",$A113)),'[1]Segurados Civis'!$A$5:$H$2142,7,FALSE),"")</f>
        <v>284</v>
      </c>
      <c r="E113" s="12">
        <f>IFERROR(VLOOKUP(UPPER(CONCATENATE($B113," - ",$A113)),'[1]Segurados Civis'!$A$5:$H$2142,8,FALSE),"")</f>
        <v>62</v>
      </c>
      <c r="F113" s="12">
        <f t="shared" si="1"/>
        <v>1931</v>
      </c>
      <c r="G113" s="3" t="s">
        <v>2</v>
      </c>
      <c r="H113" s="3">
        <v>0</v>
      </c>
      <c r="I113" s="3">
        <v>0</v>
      </c>
      <c r="J113" s="3">
        <v>0</v>
      </c>
      <c r="K113" s="3">
        <v>0</v>
      </c>
    </row>
    <row r="114" spans="1:11" x14ac:dyDescent="0.25">
      <c r="A114" s="3" t="s">
        <v>215</v>
      </c>
      <c r="B114" s="3" t="s">
        <v>416</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3" t="s">
        <v>4</v>
      </c>
      <c r="H114" s="3">
        <v>0</v>
      </c>
      <c r="I114" s="3">
        <v>0</v>
      </c>
      <c r="J114" s="3">
        <v>0</v>
      </c>
      <c r="K114" s="3">
        <v>0</v>
      </c>
    </row>
    <row r="115" spans="1:11" x14ac:dyDescent="0.25">
      <c r="A115" s="3" t="s">
        <v>215</v>
      </c>
      <c r="B115" s="3" t="s">
        <v>417</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3" t="s">
        <v>4</v>
      </c>
      <c r="H115" s="3">
        <v>0</v>
      </c>
      <c r="I115" s="3">
        <v>0</v>
      </c>
      <c r="J115" s="3">
        <v>0</v>
      </c>
      <c r="K115" s="3">
        <v>0</v>
      </c>
    </row>
    <row r="116" spans="1:11" x14ac:dyDescent="0.25">
      <c r="A116" s="3" t="s">
        <v>215</v>
      </c>
      <c r="B116" s="3" t="s">
        <v>516</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3" t="s">
        <v>4</v>
      </c>
      <c r="H116" s="3">
        <v>0</v>
      </c>
      <c r="I116" s="3">
        <v>0</v>
      </c>
      <c r="J116" s="3">
        <v>0</v>
      </c>
      <c r="K116" s="3">
        <v>0</v>
      </c>
    </row>
    <row r="117" spans="1:11" x14ac:dyDescent="0.25">
      <c r="A117" s="3" t="s">
        <v>215</v>
      </c>
      <c r="B117" s="3" t="s">
        <v>479</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3" t="s">
        <v>4</v>
      </c>
      <c r="H117" s="3">
        <v>0</v>
      </c>
      <c r="I117" s="3">
        <v>0</v>
      </c>
      <c r="J117" s="3">
        <v>0</v>
      </c>
      <c r="K117" s="3">
        <v>0</v>
      </c>
    </row>
    <row r="118" spans="1:11" x14ac:dyDescent="0.25">
      <c r="A118" s="3" t="s">
        <v>215</v>
      </c>
      <c r="B118" s="3" t="s">
        <v>418</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3" t="s">
        <v>4</v>
      </c>
      <c r="H118" s="3">
        <v>0</v>
      </c>
      <c r="I118" s="3">
        <v>0</v>
      </c>
      <c r="J118" s="3">
        <v>0</v>
      </c>
      <c r="K118" s="3">
        <v>0</v>
      </c>
    </row>
    <row r="119" spans="1:11" x14ac:dyDescent="0.25">
      <c r="A119" s="3" t="s">
        <v>215</v>
      </c>
      <c r="B119" s="3" t="s">
        <v>382</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3" t="s">
        <v>4</v>
      </c>
      <c r="H119" s="3">
        <v>0</v>
      </c>
      <c r="I119" s="3">
        <v>0</v>
      </c>
      <c r="J119" s="3">
        <v>0</v>
      </c>
      <c r="K119" s="3">
        <v>0</v>
      </c>
    </row>
    <row r="120" spans="1:11" x14ac:dyDescent="0.25">
      <c r="A120" s="3" t="s">
        <v>215</v>
      </c>
      <c r="B120" s="3" t="s">
        <v>580</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3" t="s">
        <v>4</v>
      </c>
      <c r="H120" s="3">
        <v>0</v>
      </c>
      <c r="I120" s="3">
        <v>0</v>
      </c>
      <c r="J120" s="3">
        <v>0</v>
      </c>
      <c r="K120" s="3">
        <v>0</v>
      </c>
    </row>
    <row r="121" spans="1:11" x14ac:dyDescent="0.25">
      <c r="A121" s="3" t="s">
        <v>215</v>
      </c>
      <c r="B121" s="3" t="s">
        <v>419</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3" t="s">
        <v>4</v>
      </c>
      <c r="H121" s="3">
        <v>0</v>
      </c>
      <c r="I121" s="3">
        <v>0</v>
      </c>
      <c r="J121" s="3">
        <v>0</v>
      </c>
      <c r="K121" s="3">
        <v>0</v>
      </c>
    </row>
    <row r="122" spans="1:11" x14ac:dyDescent="0.25">
      <c r="A122" s="3" t="s">
        <v>215</v>
      </c>
      <c r="B122" s="3" t="s">
        <v>298</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3" t="s">
        <v>4</v>
      </c>
      <c r="H122" s="3">
        <v>0</v>
      </c>
      <c r="I122" s="3">
        <v>0</v>
      </c>
      <c r="J122" s="3">
        <v>0</v>
      </c>
      <c r="K122" s="3">
        <v>0</v>
      </c>
    </row>
    <row r="123" spans="1:11" x14ac:dyDescent="0.25">
      <c r="A123" s="3" t="s">
        <v>215</v>
      </c>
      <c r="B123" s="3" t="s">
        <v>299</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3" t="s">
        <v>4</v>
      </c>
      <c r="H123" s="3">
        <v>0</v>
      </c>
      <c r="I123" s="3">
        <v>0</v>
      </c>
      <c r="J123" s="3">
        <v>0</v>
      </c>
      <c r="K123" s="3">
        <v>0</v>
      </c>
    </row>
    <row r="124" spans="1:11" x14ac:dyDescent="0.25">
      <c r="A124" s="3" t="s">
        <v>215</v>
      </c>
      <c r="B124" s="3" t="s">
        <v>581</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3" t="s">
        <v>4</v>
      </c>
      <c r="H124" s="3">
        <v>0</v>
      </c>
      <c r="I124" s="3">
        <v>0</v>
      </c>
      <c r="J124" s="3">
        <v>0</v>
      </c>
      <c r="K124" s="3">
        <v>0</v>
      </c>
    </row>
    <row r="125" spans="1:11" x14ac:dyDescent="0.25">
      <c r="A125" s="3" t="s">
        <v>215</v>
      </c>
      <c r="B125" s="3" t="s">
        <v>420</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3" t="s">
        <v>4</v>
      </c>
      <c r="H125" s="3">
        <v>0</v>
      </c>
      <c r="I125" s="3">
        <v>0</v>
      </c>
      <c r="J125" s="3">
        <v>0</v>
      </c>
      <c r="K125" s="3">
        <v>0</v>
      </c>
    </row>
    <row r="126" spans="1:11" x14ac:dyDescent="0.25">
      <c r="A126" s="3" t="s">
        <v>215</v>
      </c>
      <c r="B126" s="3" t="s">
        <v>300</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3" t="s">
        <v>4</v>
      </c>
      <c r="H126" s="3">
        <v>0</v>
      </c>
      <c r="I126" s="3">
        <v>0</v>
      </c>
      <c r="J126" s="3">
        <v>0</v>
      </c>
      <c r="K126" s="3">
        <v>0</v>
      </c>
    </row>
    <row r="127" spans="1:11" x14ac:dyDescent="0.25">
      <c r="A127" s="3" t="s">
        <v>215</v>
      </c>
      <c r="B127" s="3" t="s">
        <v>362</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3" t="s">
        <v>4</v>
      </c>
      <c r="H127" s="3">
        <v>0</v>
      </c>
      <c r="I127" s="3">
        <v>0</v>
      </c>
      <c r="J127" s="3">
        <v>0</v>
      </c>
      <c r="K127" s="3">
        <v>0</v>
      </c>
    </row>
    <row r="128" spans="1:11" x14ac:dyDescent="0.25">
      <c r="A128" s="3" t="s">
        <v>215</v>
      </c>
      <c r="B128" s="3" t="s">
        <v>301</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3" t="s">
        <v>4</v>
      </c>
      <c r="H128" s="3">
        <v>0</v>
      </c>
      <c r="I128" s="3">
        <v>0</v>
      </c>
      <c r="J128" s="3">
        <v>0</v>
      </c>
      <c r="K128" s="3">
        <v>0</v>
      </c>
    </row>
    <row r="129" spans="1:11" x14ac:dyDescent="0.25">
      <c r="A129" s="3" t="s">
        <v>215</v>
      </c>
      <c r="B129" s="3" t="s">
        <v>371</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3" t="s">
        <v>4</v>
      </c>
      <c r="H129" s="3">
        <v>0</v>
      </c>
      <c r="I129" s="3">
        <v>0</v>
      </c>
      <c r="J129" s="3">
        <v>0</v>
      </c>
      <c r="K129" s="3">
        <v>0</v>
      </c>
    </row>
    <row r="130" spans="1:11" x14ac:dyDescent="0.25">
      <c r="A130" s="3" t="s">
        <v>215</v>
      </c>
      <c r="B130" s="3" t="s">
        <v>399</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3" t="s">
        <v>4</v>
      </c>
      <c r="H130" s="3">
        <v>0</v>
      </c>
      <c r="I130" s="3">
        <v>0</v>
      </c>
      <c r="J130" s="3">
        <v>0</v>
      </c>
      <c r="K130" s="3">
        <v>0</v>
      </c>
    </row>
    <row r="131" spans="1:11" x14ac:dyDescent="0.25">
      <c r="A131" s="3" t="s">
        <v>215</v>
      </c>
      <c r="B131" s="3" t="s">
        <v>436</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3" t="s">
        <v>4</v>
      </c>
      <c r="H131" s="3">
        <v>0</v>
      </c>
      <c r="I131" s="3">
        <v>0</v>
      </c>
      <c r="J131" s="3">
        <v>0</v>
      </c>
      <c r="K131" s="3">
        <v>0</v>
      </c>
    </row>
    <row r="132" spans="1:11" x14ac:dyDescent="0.25">
      <c r="A132" s="3" t="s">
        <v>215</v>
      </c>
      <c r="B132" s="3" t="s">
        <v>302</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3" t="s">
        <v>4</v>
      </c>
      <c r="H132" s="3">
        <v>0</v>
      </c>
      <c r="I132" s="3">
        <v>0</v>
      </c>
      <c r="J132" s="3">
        <v>0</v>
      </c>
      <c r="K132" s="3">
        <v>0</v>
      </c>
    </row>
    <row r="133" spans="1:11" x14ac:dyDescent="0.25">
      <c r="A133" s="3" t="s">
        <v>215</v>
      </c>
      <c r="B133" s="3" t="s">
        <v>376</v>
      </c>
      <c r="C133" s="12">
        <f>IFERROR(VLOOKUP(UPPER(CONCATENATE($B133," - ",$A133)),'[1]Segurados Civis'!$A$5:$H$2142,6,FALSE),"")</f>
        <v>4273</v>
      </c>
      <c r="D133" s="12">
        <f>IFERROR(VLOOKUP(UPPER(CONCATENATE($B133," - ",$A133)),'[1]Segurados Civis'!$A$5:$H$2142,7,FALSE),"")</f>
        <v>2725</v>
      </c>
      <c r="E133" s="12">
        <f>IFERROR(VLOOKUP(UPPER(CONCATENATE($B133," - ",$A133)),'[1]Segurados Civis'!$A$5:$H$2142,8,FALSE),"")</f>
        <v>474</v>
      </c>
      <c r="F133" s="12">
        <f t="shared" si="2"/>
        <v>7472</v>
      </c>
      <c r="G133" s="3" t="s">
        <v>2</v>
      </c>
      <c r="H133" s="3">
        <v>0</v>
      </c>
      <c r="I133" s="3">
        <v>0</v>
      </c>
      <c r="J133" s="3">
        <v>0</v>
      </c>
      <c r="K133" s="3">
        <v>0</v>
      </c>
    </row>
    <row r="134" spans="1:11" x14ac:dyDescent="0.25">
      <c r="A134" s="3" t="s">
        <v>215</v>
      </c>
      <c r="B134" s="3" t="s">
        <v>303</v>
      </c>
      <c r="C134" s="12">
        <f>IFERROR(VLOOKUP(UPPER(CONCATENATE($B134," - ",$A134)),'[1]Segurados Civis'!$A$5:$H$2142,6,FALSE),"")</f>
        <v>632</v>
      </c>
      <c r="D134" s="12">
        <f>IFERROR(VLOOKUP(UPPER(CONCATENATE($B134," - ",$A134)),'[1]Segurados Civis'!$A$5:$H$2142,7,FALSE),"")</f>
        <v>0</v>
      </c>
      <c r="E134" s="12">
        <f>IFERROR(VLOOKUP(UPPER(CONCATENATE($B134," - ",$A134)),'[1]Segurados Civis'!$A$5:$H$2142,8,FALSE),"")</f>
        <v>0</v>
      </c>
      <c r="F134" s="12">
        <f t="shared" si="2"/>
        <v>632</v>
      </c>
      <c r="G134" s="3" t="s">
        <v>2</v>
      </c>
      <c r="H134" s="3">
        <v>0</v>
      </c>
      <c r="I134" s="3">
        <v>0</v>
      </c>
      <c r="J134" s="3">
        <v>0</v>
      </c>
      <c r="K134" s="3">
        <v>0</v>
      </c>
    </row>
    <row r="135" spans="1:11" x14ac:dyDescent="0.25">
      <c r="A135" s="3" t="s">
        <v>215</v>
      </c>
      <c r="B135" s="3" t="s">
        <v>304</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3" t="s">
        <v>4</v>
      </c>
      <c r="H135" s="3">
        <v>0</v>
      </c>
      <c r="I135" s="3">
        <v>0</v>
      </c>
      <c r="J135" s="3">
        <v>0</v>
      </c>
      <c r="K135" s="3">
        <v>0</v>
      </c>
    </row>
    <row r="136" spans="1:11" x14ac:dyDescent="0.25">
      <c r="A136" s="3" t="s">
        <v>215</v>
      </c>
      <c r="B136" s="3" t="s">
        <v>393</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3" t="s">
        <v>4</v>
      </c>
      <c r="H136" s="3">
        <v>0</v>
      </c>
      <c r="I136" s="3">
        <v>0</v>
      </c>
      <c r="J136" s="3">
        <v>0</v>
      </c>
      <c r="K136" s="3">
        <v>0</v>
      </c>
    </row>
    <row r="137" spans="1:11" x14ac:dyDescent="0.25">
      <c r="A137" s="3" t="s">
        <v>215</v>
      </c>
      <c r="B137" s="3" t="s">
        <v>268</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3" t="s">
        <v>4</v>
      </c>
      <c r="H137" s="3">
        <v>0</v>
      </c>
      <c r="I137" s="3">
        <v>0</v>
      </c>
      <c r="J137" s="3">
        <v>0</v>
      </c>
      <c r="K137" s="3">
        <v>0</v>
      </c>
    </row>
    <row r="138" spans="1:11" x14ac:dyDescent="0.25">
      <c r="A138" s="3" t="s">
        <v>215</v>
      </c>
      <c r="B138" s="3" t="s">
        <v>454</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3" t="s">
        <v>4</v>
      </c>
      <c r="H138" s="3">
        <v>0</v>
      </c>
      <c r="I138" s="3">
        <v>0</v>
      </c>
      <c r="J138" s="3">
        <v>0</v>
      </c>
      <c r="K138" s="3">
        <v>0</v>
      </c>
    </row>
    <row r="139" spans="1:11" x14ac:dyDescent="0.25">
      <c r="A139" s="3" t="s">
        <v>215</v>
      </c>
      <c r="B139" s="3" t="s">
        <v>351</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3" t="s">
        <v>4</v>
      </c>
      <c r="H139" s="3">
        <v>0</v>
      </c>
      <c r="I139" s="3">
        <v>0</v>
      </c>
      <c r="J139" s="3">
        <v>0</v>
      </c>
      <c r="K139" s="3">
        <v>0</v>
      </c>
    </row>
    <row r="140" spans="1:11" x14ac:dyDescent="0.25">
      <c r="A140" s="3" t="s">
        <v>215</v>
      </c>
      <c r="B140" s="3" t="s">
        <v>597</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3" t="s">
        <v>4</v>
      </c>
      <c r="H140" s="3">
        <v>0</v>
      </c>
      <c r="I140" s="3">
        <v>0</v>
      </c>
      <c r="J140" s="3">
        <v>0</v>
      </c>
      <c r="K140" s="3">
        <v>0</v>
      </c>
    </row>
    <row r="141" spans="1:11" x14ac:dyDescent="0.25">
      <c r="A141" s="3" t="s">
        <v>215</v>
      </c>
      <c r="B141" s="3" t="s">
        <v>598</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3" t="s">
        <v>4</v>
      </c>
      <c r="H141" s="3">
        <v>0</v>
      </c>
      <c r="I141" s="3">
        <v>0</v>
      </c>
      <c r="J141" s="3">
        <v>0</v>
      </c>
      <c r="K141" s="3">
        <v>0</v>
      </c>
    </row>
    <row r="142" spans="1:11" x14ac:dyDescent="0.25">
      <c r="A142" s="3" t="s">
        <v>215</v>
      </c>
      <c r="B142" s="3" t="s">
        <v>387</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3" t="s">
        <v>4</v>
      </c>
      <c r="H142" s="3">
        <v>0</v>
      </c>
      <c r="I142" s="3">
        <v>0</v>
      </c>
      <c r="J142" s="3">
        <v>0</v>
      </c>
      <c r="K142" s="3">
        <v>0</v>
      </c>
    </row>
    <row r="143" spans="1:11" x14ac:dyDescent="0.25">
      <c r="A143" s="3" t="s">
        <v>215</v>
      </c>
      <c r="B143" s="3" t="s">
        <v>305</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3" t="s">
        <v>4</v>
      </c>
      <c r="H143" s="3">
        <v>0</v>
      </c>
      <c r="I143" s="3">
        <v>0</v>
      </c>
      <c r="J143" s="3">
        <v>0</v>
      </c>
      <c r="K143" s="3">
        <v>0</v>
      </c>
    </row>
    <row r="144" spans="1:11" x14ac:dyDescent="0.25">
      <c r="A144" s="3" t="s">
        <v>215</v>
      </c>
      <c r="B144" s="3" t="s">
        <v>473</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3" t="s">
        <v>4</v>
      </c>
      <c r="H144" s="3">
        <v>0</v>
      </c>
      <c r="I144" s="3">
        <v>0</v>
      </c>
      <c r="J144" s="3">
        <v>0</v>
      </c>
      <c r="K144" s="3">
        <v>0</v>
      </c>
    </row>
    <row r="145" spans="1:11" x14ac:dyDescent="0.25">
      <c r="A145" s="3" t="s">
        <v>215</v>
      </c>
      <c r="B145" s="3" t="s">
        <v>394</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3" t="s">
        <v>4</v>
      </c>
      <c r="H145" s="3">
        <v>0</v>
      </c>
      <c r="I145" s="3">
        <v>0</v>
      </c>
      <c r="J145" s="3">
        <v>0</v>
      </c>
      <c r="K145" s="3">
        <v>0</v>
      </c>
    </row>
    <row r="146" spans="1:11" x14ac:dyDescent="0.25">
      <c r="A146" s="3" t="s">
        <v>215</v>
      </c>
      <c r="B146" s="3" t="s">
        <v>269</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3" t="s">
        <v>4</v>
      </c>
      <c r="H146" s="3">
        <v>0</v>
      </c>
      <c r="I146" s="3">
        <v>0</v>
      </c>
      <c r="J146" s="3">
        <v>0</v>
      </c>
      <c r="K146" s="3">
        <v>0</v>
      </c>
    </row>
    <row r="147" spans="1:11" x14ac:dyDescent="0.25">
      <c r="A147" s="3" t="s">
        <v>215</v>
      </c>
      <c r="B147" s="3" t="s">
        <v>517</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3" t="s">
        <v>4</v>
      </c>
      <c r="H147" s="3">
        <v>0</v>
      </c>
      <c r="I147" s="3">
        <v>0</v>
      </c>
      <c r="J147" s="3">
        <v>0</v>
      </c>
      <c r="K147" s="3">
        <v>0</v>
      </c>
    </row>
    <row r="148" spans="1:11" x14ac:dyDescent="0.25">
      <c r="A148" s="3" t="s">
        <v>215</v>
      </c>
      <c r="B148" s="3" t="s">
        <v>604</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3" t="s">
        <v>4</v>
      </c>
      <c r="H148" s="3">
        <v>0</v>
      </c>
      <c r="I148" s="3">
        <v>0</v>
      </c>
      <c r="J148" s="3">
        <v>0</v>
      </c>
      <c r="K148" s="3">
        <v>0</v>
      </c>
    </row>
    <row r="149" spans="1:11" x14ac:dyDescent="0.25">
      <c r="A149" s="3" t="s">
        <v>215</v>
      </c>
      <c r="B149" s="3" t="s">
        <v>306</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3" t="s">
        <v>4</v>
      </c>
      <c r="H149" s="3">
        <v>0</v>
      </c>
      <c r="I149" s="3">
        <v>0</v>
      </c>
      <c r="J149" s="3">
        <v>0</v>
      </c>
      <c r="K149" s="3">
        <v>0</v>
      </c>
    </row>
    <row r="150" spans="1:11" x14ac:dyDescent="0.25">
      <c r="A150" s="3" t="s">
        <v>215</v>
      </c>
      <c r="B150" s="3" t="s">
        <v>471</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3" t="s">
        <v>4</v>
      </c>
      <c r="H150" s="3">
        <v>0</v>
      </c>
      <c r="I150" s="3">
        <v>0</v>
      </c>
      <c r="J150" s="3">
        <v>0</v>
      </c>
      <c r="K150" s="3">
        <v>0</v>
      </c>
    </row>
    <row r="151" spans="1:11" x14ac:dyDescent="0.25">
      <c r="A151" s="3" t="s">
        <v>215</v>
      </c>
      <c r="B151" s="3" t="s">
        <v>226</v>
      </c>
      <c r="C151" s="12">
        <f>IFERROR(VLOOKUP(UPPER(CONCATENATE($B151," - ",$A151)),'[1]Segurados Civis'!$A$5:$H$2142,6,FALSE),"")</f>
        <v>730</v>
      </c>
      <c r="D151" s="12">
        <f>IFERROR(VLOOKUP(UPPER(CONCATENATE($B151," - ",$A151)),'[1]Segurados Civis'!$A$5:$H$2142,7,FALSE),"")</f>
        <v>32</v>
      </c>
      <c r="E151" s="12">
        <f>IFERROR(VLOOKUP(UPPER(CONCATENATE($B151," - ",$A151)),'[1]Segurados Civis'!$A$5:$H$2142,8,FALSE),"")</f>
        <v>11</v>
      </c>
      <c r="F151" s="12">
        <f t="shared" si="2"/>
        <v>773</v>
      </c>
      <c r="G151" s="3" t="s">
        <v>2</v>
      </c>
      <c r="H151" s="3">
        <v>0</v>
      </c>
      <c r="I151" s="3">
        <v>0</v>
      </c>
      <c r="J151" s="3">
        <v>0</v>
      </c>
      <c r="K151" s="3">
        <v>0</v>
      </c>
    </row>
    <row r="152" spans="1:11" x14ac:dyDescent="0.25">
      <c r="A152" s="3" t="s">
        <v>215</v>
      </c>
      <c r="B152" s="3" t="s">
        <v>437</v>
      </c>
      <c r="C152" s="12" t="str">
        <f>IFERROR(VLOOKUP(UPPER(CONCATENATE($B152," - ",$A152)),'[1]Segurados Civis'!$A$5:$H$2142,6,FALSE),"")</f>
        <v/>
      </c>
      <c r="D152" s="12" t="str">
        <f>IFERROR(VLOOKUP(UPPER(CONCATENATE($B152," - ",$A152)),'[1]Segurados Civis'!$A$5:$H$2142,7,FALSE),"")</f>
        <v/>
      </c>
      <c r="E152" s="12" t="str">
        <f>IFERROR(VLOOKUP(UPPER(CONCATENATE($B152," - ",$A152)),'[1]Segurados Civis'!$A$5:$H$2142,8,FALSE),"")</f>
        <v/>
      </c>
      <c r="F152" s="12" t="str">
        <f t="shared" si="2"/>
        <v/>
      </c>
      <c r="G152" s="3" t="s">
        <v>4</v>
      </c>
      <c r="H152" s="3">
        <v>0</v>
      </c>
      <c r="I152" s="3">
        <v>0</v>
      </c>
      <c r="J152" s="3">
        <v>0</v>
      </c>
      <c r="K152" s="3">
        <v>0</v>
      </c>
    </row>
    <row r="153" spans="1:11" x14ac:dyDescent="0.25">
      <c r="A153" s="3" t="s">
        <v>215</v>
      </c>
      <c r="B153" s="3" t="s">
        <v>603</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3" t="s">
        <v>4</v>
      </c>
      <c r="H153" s="3">
        <v>0</v>
      </c>
      <c r="I153" s="3">
        <v>0</v>
      </c>
      <c r="J153" s="3">
        <v>0</v>
      </c>
      <c r="K153" s="3">
        <v>0</v>
      </c>
    </row>
    <row r="154" spans="1:11" x14ac:dyDescent="0.25">
      <c r="A154" s="3" t="s">
        <v>215</v>
      </c>
      <c r="B154" s="3" t="s">
        <v>605</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3" t="s">
        <v>4</v>
      </c>
      <c r="H154" s="3">
        <v>0</v>
      </c>
      <c r="I154" s="3">
        <v>0</v>
      </c>
      <c r="J154" s="3">
        <v>0</v>
      </c>
      <c r="K154" s="3">
        <v>0</v>
      </c>
    </row>
    <row r="155" spans="1:11" x14ac:dyDescent="0.25">
      <c r="A155" s="3" t="s">
        <v>215</v>
      </c>
      <c r="B155" s="3" t="s">
        <v>246</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3" t="s">
        <v>4</v>
      </c>
      <c r="H155" s="3">
        <v>0</v>
      </c>
      <c r="I155" s="3">
        <v>0</v>
      </c>
      <c r="J155" s="3">
        <v>0</v>
      </c>
      <c r="K155" s="3">
        <v>0</v>
      </c>
    </row>
    <row r="156" spans="1:11" x14ac:dyDescent="0.25">
      <c r="A156" s="3" t="s">
        <v>215</v>
      </c>
      <c r="B156" s="3" t="s">
        <v>307</v>
      </c>
      <c r="C156" s="12" t="str">
        <f>IFERROR(VLOOKUP(UPPER(CONCATENATE($B156," - ",$A156)),'[1]Segurados Civis'!$A$5:$H$2142,6,FALSE),"")</f>
        <v/>
      </c>
      <c r="D156" s="12" t="str">
        <f>IFERROR(VLOOKUP(UPPER(CONCATENATE($B156," - ",$A156)),'[1]Segurados Civis'!$A$5:$H$2142,7,FALSE),"")</f>
        <v/>
      </c>
      <c r="E156" s="12" t="str">
        <f>IFERROR(VLOOKUP(UPPER(CONCATENATE($B156," - ",$A156)),'[1]Segurados Civis'!$A$5:$H$2142,8,FALSE),"")</f>
        <v/>
      </c>
      <c r="F156" s="12" t="str">
        <f t="shared" si="2"/>
        <v/>
      </c>
      <c r="G156" s="3" t="s">
        <v>4</v>
      </c>
      <c r="H156" s="3">
        <v>0</v>
      </c>
      <c r="I156" s="3">
        <v>0</v>
      </c>
      <c r="J156" s="3">
        <v>0</v>
      </c>
      <c r="K156" s="3">
        <v>0</v>
      </c>
    </row>
    <row r="157" spans="1:11" x14ac:dyDescent="0.25">
      <c r="A157" s="3" t="s">
        <v>215</v>
      </c>
      <c r="B157" s="3" t="s">
        <v>421</v>
      </c>
      <c r="C157" s="12" t="str">
        <f>IFERROR(VLOOKUP(UPPER(CONCATENATE($B157," - ",$A157)),'[1]Segurados Civis'!$A$5:$H$2142,6,FALSE),"")</f>
        <v/>
      </c>
      <c r="D157" s="12" t="str">
        <f>IFERROR(VLOOKUP(UPPER(CONCATENATE($B157," - ",$A157)),'[1]Segurados Civis'!$A$5:$H$2142,7,FALSE),"")</f>
        <v/>
      </c>
      <c r="E157" s="12" t="str">
        <f>IFERROR(VLOOKUP(UPPER(CONCATENATE($B157," - ",$A157)),'[1]Segurados Civis'!$A$5:$H$2142,8,FALSE),"")</f>
        <v/>
      </c>
      <c r="F157" s="12" t="str">
        <f t="shared" si="2"/>
        <v/>
      </c>
      <c r="G157" s="3" t="s">
        <v>4</v>
      </c>
      <c r="H157" s="3">
        <v>0</v>
      </c>
      <c r="I157" s="3">
        <v>0</v>
      </c>
      <c r="J157" s="3">
        <v>0</v>
      </c>
      <c r="K157" s="3">
        <v>0</v>
      </c>
    </row>
    <row r="158" spans="1:11" x14ac:dyDescent="0.25">
      <c r="A158" s="3" t="s">
        <v>215</v>
      </c>
      <c r="B158" s="3" t="s">
        <v>480</v>
      </c>
      <c r="C158" s="12" t="str">
        <f>IFERROR(VLOOKUP(UPPER(CONCATENATE($B158," - ",$A158)),'[1]Segurados Civis'!$A$5:$H$2142,6,FALSE),"")</f>
        <v/>
      </c>
      <c r="D158" s="12" t="str">
        <f>IFERROR(VLOOKUP(UPPER(CONCATENATE($B158," - ",$A158)),'[1]Segurados Civis'!$A$5:$H$2142,7,FALSE),"")</f>
        <v/>
      </c>
      <c r="E158" s="12" t="str">
        <f>IFERROR(VLOOKUP(UPPER(CONCATENATE($B158," - ",$A158)),'[1]Segurados Civis'!$A$5:$H$2142,8,FALSE),"")</f>
        <v/>
      </c>
      <c r="F158" s="12" t="str">
        <f t="shared" si="2"/>
        <v/>
      </c>
      <c r="G158" s="3" t="s">
        <v>4</v>
      </c>
      <c r="H158" s="3">
        <v>0</v>
      </c>
      <c r="I158" s="3">
        <v>0</v>
      </c>
      <c r="J158" s="3">
        <v>0</v>
      </c>
      <c r="K158" s="3">
        <v>0</v>
      </c>
    </row>
    <row r="159" spans="1:11" x14ac:dyDescent="0.25">
      <c r="A159" s="3" t="s">
        <v>215</v>
      </c>
      <c r="B159" s="3" t="s">
        <v>438</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3" t="s">
        <v>4</v>
      </c>
      <c r="H159" s="3">
        <v>0</v>
      </c>
      <c r="I159" s="3">
        <v>0</v>
      </c>
      <c r="J159" s="3">
        <v>0</v>
      </c>
      <c r="K159" s="3">
        <v>0</v>
      </c>
    </row>
    <row r="160" spans="1:11" x14ac:dyDescent="0.25">
      <c r="A160" s="3" t="s">
        <v>215</v>
      </c>
      <c r="B160" s="3" t="s">
        <v>599</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3" t="s">
        <v>4</v>
      </c>
      <c r="H160" s="3">
        <v>0</v>
      </c>
      <c r="I160" s="3">
        <v>0</v>
      </c>
      <c r="J160" s="3">
        <v>0</v>
      </c>
      <c r="K160" s="3">
        <v>0</v>
      </c>
    </row>
    <row r="161" spans="1:11" x14ac:dyDescent="0.25">
      <c r="A161" s="3" t="s">
        <v>215</v>
      </c>
      <c r="B161" s="3" t="s">
        <v>528</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3" t="s">
        <v>4</v>
      </c>
      <c r="H161" s="3">
        <v>0</v>
      </c>
      <c r="I161" s="3">
        <v>0</v>
      </c>
      <c r="J161" s="3">
        <v>0</v>
      </c>
      <c r="K161" s="3">
        <v>0</v>
      </c>
    </row>
    <row r="162" spans="1:11" x14ac:dyDescent="0.25">
      <c r="A162" s="3" t="s">
        <v>215</v>
      </c>
      <c r="B162" s="3" t="s">
        <v>518</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3" t="s">
        <v>4</v>
      </c>
      <c r="H162" s="3">
        <v>0</v>
      </c>
      <c r="I162" s="3">
        <v>0</v>
      </c>
      <c r="J162" s="3">
        <v>0</v>
      </c>
      <c r="K162" s="3">
        <v>0</v>
      </c>
    </row>
    <row r="163" spans="1:11" x14ac:dyDescent="0.25">
      <c r="A163" s="3" t="s">
        <v>215</v>
      </c>
      <c r="B163" s="3" t="s">
        <v>219</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3" t="s">
        <v>4</v>
      </c>
      <c r="H163" s="3">
        <v>0</v>
      </c>
      <c r="I163" s="3">
        <v>0</v>
      </c>
      <c r="J163" s="3">
        <v>0</v>
      </c>
      <c r="K163" s="3">
        <v>0</v>
      </c>
    </row>
    <row r="164" spans="1:11" x14ac:dyDescent="0.25">
      <c r="A164" s="3" t="s">
        <v>215</v>
      </c>
      <c r="B164" s="3" t="s">
        <v>308</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3" t="s">
        <v>4</v>
      </c>
      <c r="H164" s="3">
        <v>0</v>
      </c>
      <c r="I164" s="3">
        <v>0</v>
      </c>
      <c r="J164" s="3">
        <v>0</v>
      </c>
      <c r="K164" s="3">
        <v>0</v>
      </c>
    </row>
    <row r="165" spans="1:11" x14ac:dyDescent="0.25">
      <c r="A165" s="3" t="s">
        <v>215</v>
      </c>
      <c r="B165" s="3" t="s">
        <v>309</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3" t="s">
        <v>4</v>
      </c>
      <c r="H165" s="3">
        <v>0</v>
      </c>
      <c r="I165" s="3">
        <v>0</v>
      </c>
      <c r="J165" s="3">
        <v>0</v>
      </c>
      <c r="K165" s="3">
        <v>0</v>
      </c>
    </row>
    <row r="166" spans="1:11" x14ac:dyDescent="0.25">
      <c r="A166" s="3" t="s">
        <v>215</v>
      </c>
      <c r="B166" s="3" t="s">
        <v>564</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3" t="s">
        <v>4</v>
      </c>
      <c r="H166" s="3">
        <v>0</v>
      </c>
      <c r="I166" s="3">
        <v>0</v>
      </c>
      <c r="J166" s="3">
        <v>0</v>
      </c>
      <c r="K166" s="3">
        <v>0</v>
      </c>
    </row>
    <row r="167" spans="1:11" x14ac:dyDescent="0.25">
      <c r="A167" s="3" t="s">
        <v>215</v>
      </c>
      <c r="B167" s="3" t="s">
        <v>602</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3" t="s">
        <v>4</v>
      </c>
      <c r="H167" s="3">
        <v>0</v>
      </c>
      <c r="I167" s="3">
        <v>0</v>
      </c>
      <c r="J167" s="3">
        <v>0</v>
      </c>
      <c r="K167" s="3">
        <v>0</v>
      </c>
    </row>
    <row r="168" spans="1:11" x14ac:dyDescent="0.25">
      <c r="A168" s="3" t="s">
        <v>215</v>
      </c>
      <c r="B168" s="3" t="s">
        <v>556</v>
      </c>
      <c r="C168" s="12">
        <f>IFERROR(VLOOKUP(UPPER(CONCATENATE($B168," - ",$A168)),'[1]Segurados Civis'!$A$5:$H$2142,6,FALSE),"")</f>
        <v>685</v>
      </c>
      <c r="D168" s="12">
        <f>IFERROR(VLOOKUP(UPPER(CONCATENATE($B168," - ",$A168)),'[1]Segurados Civis'!$A$5:$H$2142,7,FALSE),"")</f>
        <v>85</v>
      </c>
      <c r="E168" s="12">
        <f>IFERROR(VLOOKUP(UPPER(CONCATENATE($B168," - ",$A168)),'[1]Segurados Civis'!$A$5:$H$2142,8,FALSE),"")</f>
        <v>4</v>
      </c>
      <c r="F168" s="12">
        <f t="shared" si="2"/>
        <v>774</v>
      </c>
      <c r="G168" s="3" t="s">
        <v>2</v>
      </c>
      <c r="H168" s="3">
        <v>0</v>
      </c>
      <c r="I168" s="3">
        <v>0</v>
      </c>
      <c r="J168" s="3">
        <v>0</v>
      </c>
      <c r="K168" s="3">
        <v>0</v>
      </c>
    </row>
    <row r="169" spans="1:11" x14ac:dyDescent="0.25">
      <c r="A169" s="3" t="s">
        <v>215</v>
      </c>
      <c r="B169" s="3" t="s">
        <v>582</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3" t="s">
        <v>4</v>
      </c>
      <c r="H169" s="3">
        <v>0</v>
      </c>
      <c r="I169" s="3">
        <v>0</v>
      </c>
      <c r="J169" s="3">
        <v>0</v>
      </c>
      <c r="K169" s="3">
        <v>0</v>
      </c>
    </row>
    <row r="170" spans="1:11" x14ac:dyDescent="0.25">
      <c r="A170" s="3" t="s">
        <v>215</v>
      </c>
      <c r="B170" s="3" t="s">
        <v>310</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3" t="s">
        <v>4</v>
      </c>
      <c r="H170" s="3">
        <v>0</v>
      </c>
      <c r="I170" s="3">
        <v>0</v>
      </c>
      <c r="J170" s="3">
        <v>0</v>
      </c>
      <c r="K170" s="3">
        <v>0</v>
      </c>
    </row>
    <row r="171" spans="1:11" x14ac:dyDescent="0.25">
      <c r="A171" s="3" t="s">
        <v>215</v>
      </c>
      <c r="B171" s="3" t="s">
        <v>270</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3" t="s">
        <v>4</v>
      </c>
      <c r="H171" s="3">
        <v>0</v>
      </c>
      <c r="I171" s="3">
        <v>0</v>
      </c>
      <c r="J171" s="3">
        <v>0</v>
      </c>
      <c r="K171" s="3">
        <v>0</v>
      </c>
    </row>
    <row r="172" spans="1:11" x14ac:dyDescent="0.25">
      <c r="A172" s="3" t="s">
        <v>215</v>
      </c>
      <c r="B172" s="3" t="s">
        <v>626</v>
      </c>
      <c r="C172" s="12">
        <f>IFERROR(VLOOKUP(UPPER(CONCATENATE($B172," - ",$A172)),'[1]Segurados Civis'!$A$5:$H$2142,6,FALSE),"")</f>
        <v>331</v>
      </c>
      <c r="D172" s="12">
        <f>IFERROR(VLOOKUP(UPPER(CONCATENATE($B172," - ",$A172)),'[1]Segurados Civis'!$A$5:$H$2142,7,FALSE),"")</f>
        <v>1</v>
      </c>
      <c r="E172" s="12">
        <f>IFERROR(VLOOKUP(UPPER(CONCATENATE($B172," - ",$A172)),'[1]Segurados Civis'!$A$5:$H$2142,8,FALSE),"")</f>
        <v>0</v>
      </c>
      <c r="F172" s="12">
        <f t="shared" si="2"/>
        <v>332</v>
      </c>
      <c r="G172" s="3" t="s">
        <v>2</v>
      </c>
      <c r="H172" s="3">
        <v>0</v>
      </c>
      <c r="I172" s="3">
        <v>0</v>
      </c>
      <c r="J172" s="3">
        <v>0</v>
      </c>
      <c r="K172" s="3">
        <v>0</v>
      </c>
    </row>
    <row r="173" spans="1:11" x14ac:dyDescent="0.25">
      <c r="A173" s="3" t="s">
        <v>215</v>
      </c>
      <c r="B173" s="3" t="s">
        <v>481</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3" t="s">
        <v>4</v>
      </c>
      <c r="H173" s="3">
        <v>0</v>
      </c>
      <c r="I173" s="3">
        <v>0</v>
      </c>
      <c r="J173" s="3">
        <v>0</v>
      </c>
      <c r="K173" s="3">
        <v>0</v>
      </c>
    </row>
    <row r="174" spans="1:11" x14ac:dyDescent="0.25">
      <c r="A174" s="3" t="s">
        <v>215</v>
      </c>
      <c r="B174" s="3" t="s">
        <v>344</v>
      </c>
      <c r="C174" s="12" t="str">
        <f>IFERROR(VLOOKUP(UPPER(CONCATENATE($B174," - ",$A174)),'[1]Segurados Civis'!$A$5:$H$2142,6,FALSE),"")</f>
        <v/>
      </c>
      <c r="D174" s="12" t="str">
        <f>IFERROR(VLOOKUP(UPPER(CONCATENATE($B174," - ",$A174)),'[1]Segurados Civis'!$A$5:$H$2142,7,FALSE),"")</f>
        <v/>
      </c>
      <c r="E174" s="12" t="str">
        <f>IFERROR(VLOOKUP(UPPER(CONCATENATE($B174," - ",$A174)),'[1]Segurados Civis'!$A$5:$H$2142,8,FALSE),"")</f>
        <v/>
      </c>
      <c r="F174" s="12" t="str">
        <f t="shared" si="2"/>
        <v/>
      </c>
      <c r="G174" s="3" t="s">
        <v>4</v>
      </c>
      <c r="H174" s="3">
        <v>0</v>
      </c>
      <c r="I174" s="3">
        <v>0</v>
      </c>
      <c r="J174" s="3">
        <v>0</v>
      </c>
      <c r="K174" s="3">
        <v>0</v>
      </c>
    </row>
    <row r="175" spans="1:11" x14ac:dyDescent="0.25">
      <c r="A175" s="3" t="s">
        <v>215</v>
      </c>
      <c r="B175" s="3" t="s">
        <v>529</v>
      </c>
      <c r="C175" s="12" t="str">
        <f>IFERROR(VLOOKUP(UPPER(CONCATENATE($B175," - ",$A175)),'[1]Segurados Civis'!$A$5:$H$2142,6,FALSE),"")</f>
        <v/>
      </c>
      <c r="D175" s="12" t="str">
        <f>IFERROR(VLOOKUP(UPPER(CONCATENATE($B175," - ",$A175)),'[1]Segurados Civis'!$A$5:$H$2142,7,FALSE),"")</f>
        <v/>
      </c>
      <c r="E175" s="12" t="str">
        <f>IFERROR(VLOOKUP(UPPER(CONCATENATE($B175," - ",$A175)),'[1]Segurados Civis'!$A$5:$H$2142,8,FALSE),"")</f>
        <v/>
      </c>
      <c r="F175" s="12" t="str">
        <f t="shared" si="2"/>
        <v/>
      </c>
      <c r="G175" s="3" t="s">
        <v>4</v>
      </c>
      <c r="H175" s="3">
        <v>0</v>
      </c>
      <c r="I175" s="3">
        <v>0</v>
      </c>
      <c r="J175" s="3">
        <v>0</v>
      </c>
      <c r="K175" s="3">
        <v>0</v>
      </c>
    </row>
    <row r="176" spans="1:11" x14ac:dyDescent="0.25">
      <c r="A176" s="3" t="s">
        <v>215</v>
      </c>
      <c r="B176" s="3" t="s">
        <v>422</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3" t="s">
        <v>4</v>
      </c>
      <c r="H176" s="3">
        <v>0</v>
      </c>
      <c r="I176" s="3">
        <v>0</v>
      </c>
      <c r="J176" s="3">
        <v>0</v>
      </c>
      <c r="K176" s="3">
        <v>0</v>
      </c>
    </row>
    <row r="177" spans="1:11" x14ac:dyDescent="0.25">
      <c r="A177" s="3" t="s">
        <v>215</v>
      </c>
      <c r="B177" s="3" t="s">
        <v>632</v>
      </c>
      <c r="C177" s="12">
        <f>IFERROR(VLOOKUP(UPPER(CONCATENATE($B177," - ",$A177)),'[1]Segurados Civis'!$A$5:$H$2142,6,FALSE),"")</f>
        <v>920</v>
      </c>
      <c r="D177" s="12">
        <f>IFERROR(VLOOKUP(UPPER(CONCATENATE($B177," - ",$A177)),'[1]Segurados Civis'!$A$5:$H$2142,7,FALSE),"")</f>
        <v>2</v>
      </c>
      <c r="E177" s="12">
        <f>IFERROR(VLOOKUP(UPPER(CONCATENATE($B177," - ",$A177)),'[1]Segurados Civis'!$A$5:$H$2142,8,FALSE),"")</f>
        <v>0</v>
      </c>
      <c r="F177" s="12">
        <f t="shared" si="2"/>
        <v>922</v>
      </c>
      <c r="G177" s="3" t="s">
        <v>2</v>
      </c>
      <c r="H177" s="3">
        <v>0</v>
      </c>
      <c r="I177" s="3">
        <v>0</v>
      </c>
      <c r="J177" s="3">
        <v>0</v>
      </c>
      <c r="K177" s="3">
        <v>0</v>
      </c>
    </row>
    <row r="178" spans="1:11" x14ac:dyDescent="0.25">
      <c r="A178" s="3" t="s">
        <v>215</v>
      </c>
      <c r="B178" s="3" t="s">
        <v>541</v>
      </c>
      <c r="C178" s="12">
        <f>IFERROR(VLOOKUP(UPPER(CONCATENATE($B178," - ",$A178)),'[1]Segurados Civis'!$A$5:$H$2142,6,FALSE),"")</f>
        <v>1418</v>
      </c>
      <c r="D178" s="12">
        <f>IFERROR(VLOOKUP(UPPER(CONCATENATE($B178," - ",$A178)),'[1]Segurados Civis'!$A$5:$H$2142,7,FALSE),"")</f>
        <v>350</v>
      </c>
      <c r="E178" s="12">
        <f>IFERROR(VLOOKUP(UPPER(CONCATENATE($B178," - ",$A178)),'[1]Segurados Civis'!$A$5:$H$2142,8,FALSE),"")</f>
        <v>92</v>
      </c>
      <c r="F178" s="12">
        <f t="shared" si="2"/>
        <v>1860</v>
      </c>
      <c r="G178" s="3" t="s">
        <v>2</v>
      </c>
      <c r="H178" s="3">
        <v>0</v>
      </c>
      <c r="I178" s="3">
        <v>0</v>
      </c>
      <c r="J178" s="3">
        <v>0</v>
      </c>
      <c r="K178" s="3">
        <v>0</v>
      </c>
    </row>
    <row r="179" spans="1:11" x14ac:dyDescent="0.25">
      <c r="A179" s="3" t="s">
        <v>215</v>
      </c>
      <c r="B179" s="3" t="s">
        <v>395</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3" t="s">
        <v>4</v>
      </c>
      <c r="H179" s="3">
        <v>0</v>
      </c>
      <c r="I179" s="3">
        <v>0</v>
      </c>
      <c r="J179" s="3">
        <v>0</v>
      </c>
      <c r="K179" s="3">
        <v>0</v>
      </c>
    </row>
    <row r="180" spans="1:11" x14ac:dyDescent="0.25">
      <c r="A180" s="3" t="s">
        <v>215</v>
      </c>
      <c r="B180" s="3" t="s">
        <v>311</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3" t="s">
        <v>4</v>
      </c>
      <c r="H180" s="3">
        <v>0</v>
      </c>
      <c r="I180" s="3">
        <v>0</v>
      </c>
      <c r="J180" s="3">
        <v>0</v>
      </c>
      <c r="K180" s="3">
        <v>0</v>
      </c>
    </row>
    <row r="181" spans="1:11" x14ac:dyDescent="0.25">
      <c r="A181" s="3" t="s">
        <v>215</v>
      </c>
      <c r="B181" s="3" t="s">
        <v>500</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3" t="s">
        <v>4</v>
      </c>
      <c r="H181" s="3">
        <v>0</v>
      </c>
      <c r="I181" s="3">
        <v>0</v>
      </c>
      <c r="J181" s="3">
        <v>0</v>
      </c>
      <c r="K181" s="3">
        <v>0</v>
      </c>
    </row>
    <row r="182" spans="1:11" x14ac:dyDescent="0.25">
      <c r="A182" s="3" t="s">
        <v>215</v>
      </c>
      <c r="B182" s="3" t="s">
        <v>356</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3" t="s">
        <v>4</v>
      </c>
      <c r="H182" s="3">
        <v>0</v>
      </c>
      <c r="I182" s="3">
        <v>0</v>
      </c>
      <c r="J182" s="3">
        <v>0</v>
      </c>
      <c r="K182" s="3">
        <v>0</v>
      </c>
    </row>
    <row r="183" spans="1:11" x14ac:dyDescent="0.25">
      <c r="A183" s="3" t="s">
        <v>215</v>
      </c>
      <c r="B183" s="3" t="s">
        <v>612</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3" t="s">
        <v>4</v>
      </c>
      <c r="H183" s="3">
        <v>0</v>
      </c>
      <c r="I183" s="3">
        <v>0</v>
      </c>
      <c r="J183" s="3">
        <v>0</v>
      </c>
      <c r="K183" s="3">
        <v>0</v>
      </c>
    </row>
    <row r="184" spans="1:11" x14ac:dyDescent="0.25">
      <c r="A184" s="3" t="s">
        <v>215</v>
      </c>
      <c r="B184" s="3" t="s">
        <v>352</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3" t="s">
        <v>4</v>
      </c>
      <c r="H184" s="3">
        <v>0</v>
      </c>
      <c r="I184" s="3">
        <v>0</v>
      </c>
      <c r="J184" s="3">
        <v>0</v>
      </c>
      <c r="K184" s="3">
        <v>0</v>
      </c>
    </row>
    <row r="185" spans="1:11" x14ac:dyDescent="0.25">
      <c r="A185" s="3" t="s">
        <v>215</v>
      </c>
      <c r="B185" s="3" t="s">
        <v>455</v>
      </c>
      <c r="C185" s="12" t="str">
        <f>IFERROR(VLOOKUP(UPPER(CONCATENATE($B185," - ",$A185)),'[1]Segurados Civis'!$A$5:$H$2142,6,FALSE),"")</f>
        <v/>
      </c>
      <c r="D185" s="12" t="str">
        <f>IFERROR(VLOOKUP(UPPER(CONCATENATE($B185," - ",$A185)),'[1]Segurados Civis'!$A$5:$H$2142,7,FALSE),"")</f>
        <v/>
      </c>
      <c r="E185" s="12" t="str">
        <f>IFERROR(VLOOKUP(UPPER(CONCATENATE($B185," - ",$A185)),'[1]Segurados Civis'!$A$5:$H$2142,8,FALSE),"")</f>
        <v/>
      </c>
      <c r="F185" s="12" t="str">
        <f t="shared" si="2"/>
        <v/>
      </c>
      <c r="G185" s="3" t="s">
        <v>4</v>
      </c>
      <c r="H185" s="3">
        <v>0</v>
      </c>
      <c r="I185" s="3">
        <v>0</v>
      </c>
      <c r="J185" s="3">
        <v>0</v>
      </c>
      <c r="K185" s="3">
        <v>0</v>
      </c>
    </row>
    <row r="186" spans="1:11" x14ac:dyDescent="0.25">
      <c r="A186" s="3" t="s">
        <v>215</v>
      </c>
      <c r="B186" s="3" t="s">
        <v>312</v>
      </c>
      <c r="C186" s="12" t="str">
        <f>IFERROR(VLOOKUP(UPPER(CONCATENATE($B186," - ",$A186)),'[1]Segurados Civis'!$A$5:$H$2142,6,FALSE),"")</f>
        <v/>
      </c>
      <c r="D186" s="12" t="str">
        <f>IFERROR(VLOOKUP(UPPER(CONCATENATE($B186," - ",$A186)),'[1]Segurados Civis'!$A$5:$H$2142,7,FALSE),"")</f>
        <v/>
      </c>
      <c r="E186" s="12" t="str">
        <f>IFERROR(VLOOKUP(UPPER(CONCATENATE($B186," - ",$A186)),'[1]Segurados Civis'!$A$5:$H$2142,8,FALSE),"")</f>
        <v/>
      </c>
      <c r="F186" s="12" t="str">
        <f t="shared" si="2"/>
        <v/>
      </c>
      <c r="G186" s="3" t="s">
        <v>4</v>
      </c>
      <c r="H186" s="3">
        <v>0</v>
      </c>
      <c r="I186" s="3">
        <v>0</v>
      </c>
      <c r="J186" s="3">
        <v>0</v>
      </c>
      <c r="K186" s="3">
        <v>0</v>
      </c>
    </row>
    <row r="187" spans="1:11" x14ac:dyDescent="0.25">
      <c r="A187" s="3" t="s">
        <v>215</v>
      </c>
      <c r="B187" s="3" t="s">
        <v>482</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3" t="s">
        <v>4</v>
      </c>
      <c r="H187" s="3">
        <v>0</v>
      </c>
      <c r="I187" s="3">
        <v>0</v>
      </c>
      <c r="J187" s="3">
        <v>0</v>
      </c>
      <c r="K187" s="3">
        <v>0</v>
      </c>
    </row>
    <row r="188" spans="1:11" x14ac:dyDescent="0.25">
      <c r="A188" s="3" t="s">
        <v>215</v>
      </c>
      <c r="B188" s="3" t="s">
        <v>613</v>
      </c>
      <c r="C188" s="12" t="str">
        <f>IFERROR(VLOOKUP(UPPER(CONCATENATE($B188," - ",$A188)),'[1]Segurados Civis'!$A$5:$H$2142,6,FALSE),"")</f>
        <v/>
      </c>
      <c r="D188" s="12" t="str">
        <f>IFERROR(VLOOKUP(UPPER(CONCATENATE($B188," - ",$A188)),'[1]Segurados Civis'!$A$5:$H$2142,7,FALSE),"")</f>
        <v/>
      </c>
      <c r="E188" s="12" t="str">
        <f>IFERROR(VLOOKUP(UPPER(CONCATENATE($B188," - ",$A188)),'[1]Segurados Civis'!$A$5:$H$2142,8,FALSE),"")</f>
        <v/>
      </c>
      <c r="F188" s="12" t="str">
        <f t="shared" si="2"/>
        <v/>
      </c>
      <c r="G188" s="3" t="s">
        <v>4</v>
      </c>
      <c r="H188" s="3">
        <v>0</v>
      </c>
      <c r="I188" s="3">
        <v>0</v>
      </c>
      <c r="J188" s="3">
        <v>0</v>
      </c>
      <c r="K188" s="3">
        <v>0</v>
      </c>
    </row>
    <row r="189" spans="1:11" x14ac:dyDescent="0.25">
      <c r="A189" s="3" t="s">
        <v>215</v>
      </c>
      <c r="B189" s="3" t="s">
        <v>501</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3" t="s">
        <v>4</v>
      </c>
      <c r="H189" s="3">
        <v>0</v>
      </c>
      <c r="I189" s="3">
        <v>0</v>
      </c>
      <c r="J189" s="3">
        <v>0</v>
      </c>
      <c r="K189" s="3">
        <v>0</v>
      </c>
    </row>
    <row r="190" spans="1:11" x14ac:dyDescent="0.25">
      <c r="A190" s="3" t="s">
        <v>215</v>
      </c>
      <c r="B190" s="3" t="s">
        <v>600</v>
      </c>
      <c r="C190" s="12" t="str">
        <f>IFERROR(VLOOKUP(UPPER(CONCATENATE($B190," - ",$A190)),'[1]Segurados Civis'!$A$5:$H$2142,6,FALSE),"")</f>
        <v/>
      </c>
      <c r="D190" s="12" t="str">
        <f>IFERROR(VLOOKUP(UPPER(CONCATENATE($B190," - ",$A190)),'[1]Segurados Civis'!$A$5:$H$2142,7,FALSE),"")</f>
        <v/>
      </c>
      <c r="E190" s="12" t="str">
        <f>IFERROR(VLOOKUP(UPPER(CONCATENATE($B190," - ",$A190)),'[1]Segurados Civis'!$A$5:$H$2142,8,FALSE),"")</f>
        <v/>
      </c>
      <c r="F190" s="12" t="str">
        <f t="shared" si="2"/>
        <v/>
      </c>
      <c r="G190" s="3" t="s">
        <v>4</v>
      </c>
      <c r="H190" s="3">
        <v>0</v>
      </c>
      <c r="I190" s="3">
        <v>0</v>
      </c>
      <c r="J190" s="3">
        <v>0</v>
      </c>
      <c r="K190" s="3">
        <v>0</v>
      </c>
    </row>
    <row r="191" spans="1:11" x14ac:dyDescent="0.25">
      <c r="A191" s="3" t="s">
        <v>215</v>
      </c>
      <c r="B191" s="3" t="s">
        <v>220</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3" t="s">
        <v>4</v>
      </c>
      <c r="H191" s="3">
        <v>0</v>
      </c>
      <c r="I191" s="3">
        <v>0</v>
      </c>
      <c r="J191" s="3">
        <v>0</v>
      </c>
      <c r="K191" s="3">
        <v>0</v>
      </c>
    </row>
    <row r="192" spans="1:11" x14ac:dyDescent="0.25">
      <c r="A192" s="3" t="s">
        <v>215</v>
      </c>
      <c r="B192" s="3" t="s">
        <v>271</v>
      </c>
      <c r="C192" s="12" t="str">
        <f>IFERROR(VLOOKUP(UPPER(CONCATENATE($B192," - ",$A192)),'[1]Segurados Civis'!$A$5:$H$2142,6,FALSE),"")</f>
        <v/>
      </c>
      <c r="D192" s="12" t="str">
        <f>IFERROR(VLOOKUP(UPPER(CONCATENATE($B192," - ",$A192)),'[1]Segurados Civis'!$A$5:$H$2142,7,FALSE),"")</f>
        <v/>
      </c>
      <c r="E192" s="12" t="str">
        <f>IFERROR(VLOOKUP(UPPER(CONCATENATE($B192," - ",$A192)),'[1]Segurados Civis'!$A$5:$H$2142,8,FALSE),"")</f>
        <v/>
      </c>
      <c r="F192" s="12" t="str">
        <f t="shared" si="2"/>
        <v/>
      </c>
      <c r="G192" s="3" t="s">
        <v>4</v>
      </c>
      <c r="H192" s="3">
        <v>0</v>
      </c>
      <c r="I192" s="3">
        <v>0</v>
      </c>
      <c r="J192" s="3">
        <v>0</v>
      </c>
      <c r="K192" s="3">
        <v>0</v>
      </c>
    </row>
    <row r="193" spans="1:11" x14ac:dyDescent="0.25">
      <c r="A193" s="3" t="s">
        <v>215</v>
      </c>
      <c r="B193" s="3" t="s">
        <v>583</v>
      </c>
      <c r="C193" s="12" t="str">
        <f>IFERROR(VLOOKUP(UPPER(CONCATENATE($B193," - ",$A193)),'[1]Segurados Civis'!$A$5:$H$2142,6,FALSE),"")</f>
        <v/>
      </c>
      <c r="D193" s="12" t="str">
        <f>IFERROR(VLOOKUP(UPPER(CONCATENATE($B193," - ",$A193)),'[1]Segurados Civis'!$A$5:$H$2142,7,FALSE),"")</f>
        <v/>
      </c>
      <c r="E193" s="12" t="str">
        <f>IFERROR(VLOOKUP(UPPER(CONCATENATE($B193," - ",$A193)),'[1]Segurados Civis'!$A$5:$H$2142,8,FALSE),"")</f>
        <v/>
      </c>
      <c r="F193" s="12" t="str">
        <f t="shared" si="2"/>
        <v/>
      </c>
      <c r="G193" s="3" t="s">
        <v>4</v>
      </c>
      <c r="H193" s="3">
        <v>0</v>
      </c>
      <c r="I193" s="3">
        <v>0</v>
      </c>
      <c r="J193" s="3">
        <v>0</v>
      </c>
      <c r="K193" s="3">
        <v>0</v>
      </c>
    </row>
    <row r="194" spans="1:11" x14ac:dyDescent="0.25">
      <c r="A194" s="3" t="s">
        <v>215</v>
      </c>
      <c r="B194" s="3" t="s">
        <v>411</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3" t="s">
        <v>4</v>
      </c>
      <c r="H194" s="3">
        <v>0</v>
      </c>
      <c r="I194" s="3">
        <v>0</v>
      </c>
      <c r="J194" s="3">
        <v>0</v>
      </c>
      <c r="K194" s="3">
        <v>0</v>
      </c>
    </row>
    <row r="195" spans="1:11" x14ac:dyDescent="0.25">
      <c r="A195" s="3" t="s">
        <v>215</v>
      </c>
      <c r="B195" s="3" t="s">
        <v>589</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58" si="3">IF(SUM(C195:E195)=0,"",SUM(C195:E195))</f>
        <v/>
      </c>
      <c r="G195" s="3" t="s">
        <v>4</v>
      </c>
      <c r="H195" s="3">
        <v>0</v>
      </c>
      <c r="I195" s="3">
        <v>0</v>
      </c>
      <c r="J195" s="3">
        <v>0</v>
      </c>
      <c r="K195" s="3">
        <v>0</v>
      </c>
    </row>
    <row r="196" spans="1:11" x14ac:dyDescent="0.25">
      <c r="A196" s="3" t="s">
        <v>215</v>
      </c>
      <c r="B196" s="3" t="s">
        <v>456</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3" t="s">
        <v>4</v>
      </c>
      <c r="H196" s="3">
        <v>0</v>
      </c>
      <c r="I196" s="3">
        <v>0</v>
      </c>
      <c r="J196" s="3">
        <v>0</v>
      </c>
      <c r="K196" s="3">
        <v>0</v>
      </c>
    </row>
    <row r="197" spans="1:11" x14ac:dyDescent="0.25">
      <c r="A197" s="3" t="s">
        <v>215</v>
      </c>
      <c r="B197" s="3" t="s">
        <v>272</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3" t="s">
        <v>4</v>
      </c>
      <c r="H197" s="3">
        <v>0</v>
      </c>
      <c r="I197" s="3">
        <v>0</v>
      </c>
      <c r="J197" s="3">
        <v>0</v>
      </c>
      <c r="K197" s="3">
        <v>0</v>
      </c>
    </row>
    <row r="198" spans="1:11" x14ac:dyDescent="0.25">
      <c r="A198" s="3" t="s">
        <v>215</v>
      </c>
      <c r="B198" s="3" t="s">
        <v>313</v>
      </c>
      <c r="C198" s="12" t="str">
        <f>IFERROR(VLOOKUP(UPPER(CONCATENATE($B198," - ",$A198)),'[1]Segurados Civis'!$A$5:$H$2142,6,FALSE),"")</f>
        <v/>
      </c>
      <c r="D198" s="12" t="str">
        <f>IFERROR(VLOOKUP(UPPER(CONCATENATE($B198," - ",$A198)),'[1]Segurados Civis'!$A$5:$H$2142,7,FALSE),"")</f>
        <v/>
      </c>
      <c r="E198" s="12" t="str">
        <f>IFERROR(VLOOKUP(UPPER(CONCATENATE($B198," - ",$A198)),'[1]Segurados Civis'!$A$5:$H$2142,8,FALSE),"")</f>
        <v/>
      </c>
      <c r="F198" s="12" t="str">
        <f t="shared" si="3"/>
        <v/>
      </c>
      <c r="G198" s="3" t="s">
        <v>4</v>
      </c>
      <c r="H198" s="3">
        <v>0</v>
      </c>
      <c r="I198" s="3">
        <v>0</v>
      </c>
      <c r="J198" s="3">
        <v>0</v>
      </c>
      <c r="K198" s="3">
        <v>0</v>
      </c>
    </row>
    <row r="199" spans="1:11" x14ac:dyDescent="0.25">
      <c r="A199" s="3" t="s">
        <v>215</v>
      </c>
      <c r="B199" s="3" t="s">
        <v>519</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3" t="s">
        <v>4</v>
      </c>
      <c r="H199" s="3">
        <v>0</v>
      </c>
      <c r="I199" s="3">
        <v>0</v>
      </c>
      <c r="J199" s="3">
        <v>0</v>
      </c>
      <c r="K199" s="3">
        <v>0</v>
      </c>
    </row>
    <row r="200" spans="1:11" x14ac:dyDescent="0.25">
      <c r="A200" s="3" t="s">
        <v>215</v>
      </c>
      <c r="B200" s="3" t="s">
        <v>227</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3" t="s">
        <v>4</v>
      </c>
      <c r="H200" s="3">
        <v>0</v>
      </c>
      <c r="I200" s="3">
        <v>0</v>
      </c>
      <c r="J200" s="3">
        <v>0</v>
      </c>
      <c r="K200" s="3">
        <v>0</v>
      </c>
    </row>
    <row r="201" spans="1:11" x14ac:dyDescent="0.25">
      <c r="A201" s="3" t="s">
        <v>215</v>
      </c>
      <c r="B201" s="3" t="s">
        <v>404</v>
      </c>
      <c r="C201" s="12" t="str">
        <f>IFERROR(VLOOKUP(UPPER(CONCATENATE($B201," - ",$A201)),'[1]Segurados Civis'!$A$5:$H$2142,6,FALSE),"")</f>
        <v/>
      </c>
      <c r="D201" s="12" t="str">
        <f>IFERROR(VLOOKUP(UPPER(CONCATENATE($B201," - ",$A201)),'[1]Segurados Civis'!$A$5:$H$2142,7,FALSE),"")</f>
        <v/>
      </c>
      <c r="E201" s="12" t="str">
        <f>IFERROR(VLOOKUP(UPPER(CONCATENATE($B201," - ",$A201)),'[1]Segurados Civis'!$A$5:$H$2142,8,FALSE),"")</f>
        <v/>
      </c>
      <c r="F201" s="12" t="str">
        <f t="shared" si="3"/>
        <v/>
      </c>
      <c r="G201" s="3" t="s">
        <v>4</v>
      </c>
      <c r="H201" s="3">
        <v>0</v>
      </c>
      <c r="I201" s="3">
        <v>0</v>
      </c>
      <c r="J201" s="3">
        <v>0</v>
      </c>
      <c r="K201" s="3">
        <v>0</v>
      </c>
    </row>
    <row r="202" spans="1:11" x14ac:dyDescent="0.25">
      <c r="A202" s="3" t="s">
        <v>215</v>
      </c>
      <c r="B202" s="3" t="s">
        <v>247</v>
      </c>
      <c r="C202" s="12" t="str">
        <f>IFERROR(VLOOKUP(UPPER(CONCATENATE($B202," - ",$A202)),'[1]Segurados Civis'!$A$5:$H$2142,6,FALSE),"")</f>
        <v/>
      </c>
      <c r="D202" s="12" t="str">
        <f>IFERROR(VLOOKUP(UPPER(CONCATENATE($B202," - ",$A202)),'[1]Segurados Civis'!$A$5:$H$2142,7,FALSE),"")</f>
        <v/>
      </c>
      <c r="E202" s="12" t="str">
        <f>IFERROR(VLOOKUP(UPPER(CONCATENATE($B202," - ",$A202)),'[1]Segurados Civis'!$A$5:$H$2142,8,FALSE),"")</f>
        <v/>
      </c>
      <c r="F202" s="12" t="str">
        <f t="shared" si="3"/>
        <v/>
      </c>
      <c r="G202" s="3" t="s">
        <v>4</v>
      </c>
      <c r="H202" s="3">
        <v>0</v>
      </c>
      <c r="I202" s="3">
        <v>0</v>
      </c>
      <c r="J202" s="3">
        <v>0</v>
      </c>
      <c r="K202" s="3">
        <v>0</v>
      </c>
    </row>
    <row r="203" spans="1:11" x14ac:dyDescent="0.25">
      <c r="A203" s="3" t="s">
        <v>215</v>
      </c>
      <c r="B203" s="3" t="s">
        <v>492</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3" t="s">
        <v>4</v>
      </c>
      <c r="H203" s="3">
        <v>0</v>
      </c>
      <c r="I203" s="3">
        <v>0</v>
      </c>
      <c r="J203" s="3">
        <v>0</v>
      </c>
      <c r="K203" s="3">
        <v>0</v>
      </c>
    </row>
    <row r="204" spans="1:11" x14ac:dyDescent="0.25">
      <c r="A204" s="3" t="s">
        <v>215</v>
      </c>
      <c r="B204" s="3" t="s">
        <v>239</v>
      </c>
      <c r="C204" s="12" t="str">
        <f>IFERROR(VLOOKUP(UPPER(CONCATENATE($B204," - ",$A204)),'[1]Segurados Civis'!$A$5:$H$2142,6,FALSE),"")</f>
        <v/>
      </c>
      <c r="D204" s="12" t="str">
        <f>IFERROR(VLOOKUP(UPPER(CONCATENATE($B204," - ",$A204)),'[1]Segurados Civis'!$A$5:$H$2142,7,FALSE),"")</f>
        <v/>
      </c>
      <c r="E204" s="12" t="str">
        <f>IFERROR(VLOOKUP(UPPER(CONCATENATE($B204," - ",$A204)),'[1]Segurados Civis'!$A$5:$H$2142,8,FALSE),"")</f>
        <v/>
      </c>
      <c r="F204" s="12" t="str">
        <f t="shared" si="3"/>
        <v/>
      </c>
      <c r="G204" s="3" t="s">
        <v>4</v>
      </c>
      <c r="H204" s="3">
        <v>0</v>
      </c>
      <c r="I204" s="3">
        <v>0</v>
      </c>
      <c r="J204" s="3">
        <v>0</v>
      </c>
      <c r="K204" s="3">
        <v>0</v>
      </c>
    </row>
    <row r="205" spans="1:11" x14ac:dyDescent="0.25">
      <c r="A205" s="3" t="s">
        <v>215</v>
      </c>
      <c r="B205" s="3" t="s">
        <v>577</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3" t="s">
        <v>4</v>
      </c>
      <c r="H205" s="3">
        <v>0</v>
      </c>
      <c r="I205" s="3">
        <v>0</v>
      </c>
      <c r="J205" s="3">
        <v>0</v>
      </c>
      <c r="K205" s="3">
        <v>0</v>
      </c>
    </row>
    <row r="206" spans="1:11" x14ac:dyDescent="0.25">
      <c r="A206" s="3" t="s">
        <v>215</v>
      </c>
      <c r="B206" s="3" t="s">
        <v>530</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3" t="s">
        <v>4</v>
      </c>
      <c r="H206" s="3">
        <v>0</v>
      </c>
      <c r="I206" s="3">
        <v>0</v>
      </c>
      <c r="J206" s="3">
        <v>0</v>
      </c>
      <c r="K206" s="3">
        <v>0</v>
      </c>
    </row>
    <row r="207" spans="1:11" x14ac:dyDescent="0.25">
      <c r="A207" s="3" t="s">
        <v>215</v>
      </c>
      <c r="B207" s="3" t="s">
        <v>614</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3" t="s">
        <v>4</v>
      </c>
      <c r="H207" s="3">
        <v>0</v>
      </c>
      <c r="I207" s="3">
        <v>0</v>
      </c>
      <c r="J207" s="3">
        <v>0</v>
      </c>
      <c r="K207" s="3">
        <v>0</v>
      </c>
    </row>
    <row r="208" spans="1:11" x14ac:dyDescent="0.25">
      <c r="A208" s="3" t="s">
        <v>215</v>
      </c>
      <c r="B208" s="3" t="s">
        <v>228</v>
      </c>
      <c r="C208" s="12" t="str">
        <f>IFERROR(VLOOKUP(UPPER(CONCATENATE($B208," - ",$A208)),'[1]Segurados Civis'!$A$5:$H$2142,6,FALSE),"")</f>
        <v/>
      </c>
      <c r="D208" s="12" t="str">
        <f>IFERROR(VLOOKUP(UPPER(CONCATENATE($B208," - ",$A208)),'[1]Segurados Civis'!$A$5:$H$2142,7,FALSE),"")</f>
        <v/>
      </c>
      <c r="E208" s="12" t="str">
        <f>IFERROR(VLOOKUP(UPPER(CONCATENATE($B208," - ",$A208)),'[1]Segurados Civis'!$A$5:$H$2142,8,FALSE),"")</f>
        <v/>
      </c>
      <c r="F208" s="12" t="str">
        <f t="shared" si="3"/>
        <v/>
      </c>
      <c r="G208" s="3" t="s">
        <v>4</v>
      </c>
      <c r="H208" s="3">
        <v>0</v>
      </c>
      <c r="I208" s="3">
        <v>0</v>
      </c>
      <c r="J208" s="3">
        <v>0</v>
      </c>
      <c r="K208" s="3">
        <v>0</v>
      </c>
    </row>
    <row r="209" spans="1:11" x14ac:dyDescent="0.25">
      <c r="A209" s="3" t="s">
        <v>215</v>
      </c>
      <c r="B209" s="3" t="s">
        <v>273</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3" t="s">
        <v>4</v>
      </c>
      <c r="H209" s="3">
        <v>0</v>
      </c>
      <c r="I209" s="3">
        <v>0</v>
      </c>
      <c r="J209" s="3">
        <v>0</v>
      </c>
      <c r="K209" s="3">
        <v>0</v>
      </c>
    </row>
    <row r="210" spans="1:11" x14ac:dyDescent="0.25">
      <c r="A210" s="3" t="s">
        <v>215</v>
      </c>
      <c r="B210" s="3" t="s">
        <v>423</v>
      </c>
      <c r="C210" s="12">
        <f>IFERROR(VLOOKUP(UPPER(CONCATENATE($B210," - ",$A210)),'[1]Segurados Civis'!$A$5:$H$2142,6,FALSE),"")</f>
        <v>1929</v>
      </c>
      <c r="D210" s="12">
        <f>IFERROR(VLOOKUP(UPPER(CONCATENATE($B210," - ",$A210)),'[1]Segurados Civis'!$A$5:$H$2142,7,FALSE),"")</f>
        <v>450</v>
      </c>
      <c r="E210" s="12">
        <f>IFERROR(VLOOKUP(UPPER(CONCATENATE($B210," - ",$A210)),'[1]Segurados Civis'!$A$5:$H$2142,8,FALSE),"")</f>
        <v>89</v>
      </c>
      <c r="F210" s="12">
        <f t="shared" si="3"/>
        <v>2468</v>
      </c>
      <c r="G210" s="3" t="s">
        <v>2</v>
      </c>
      <c r="H210" s="3">
        <v>0</v>
      </c>
      <c r="I210" s="3">
        <v>0</v>
      </c>
      <c r="J210" s="3">
        <v>0</v>
      </c>
      <c r="K210" s="3">
        <v>0</v>
      </c>
    </row>
    <row r="211" spans="1:11" x14ac:dyDescent="0.25">
      <c r="A211" s="3" t="s">
        <v>215</v>
      </c>
      <c r="B211" s="3" t="s">
        <v>520</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3" t="s">
        <v>4</v>
      </c>
      <c r="H211" s="3">
        <v>0</v>
      </c>
      <c r="I211" s="3">
        <v>0</v>
      </c>
      <c r="J211" s="3">
        <v>0</v>
      </c>
      <c r="K211" s="3">
        <v>0</v>
      </c>
    </row>
    <row r="212" spans="1:11" x14ac:dyDescent="0.25">
      <c r="A212" s="3" t="s">
        <v>215</v>
      </c>
      <c r="B212" s="3" t="s">
        <v>229</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3" t="s">
        <v>4</v>
      </c>
      <c r="H212" s="3">
        <v>0</v>
      </c>
      <c r="I212" s="3">
        <v>0</v>
      </c>
      <c r="J212" s="3">
        <v>0</v>
      </c>
      <c r="K212" s="3">
        <v>0</v>
      </c>
    </row>
    <row r="213" spans="1:11" x14ac:dyDescent="0.25">
      <c r="A213" s="3" t="s">
        <v>215</v>
      </c>
      <c r="B213" s="3" t="s">
        <v>225</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3" t="s">
        <v>4</v>
      </c>
      <c r="H213" s="3">
        <v>0</v>
      </c>
      <c r="I213" s="3">
        <v>0</v>
      </c>
      <c r="J213" s="3">
        <v>0</v>
      </c>
      <c r="K213" s="3">
        <v>0</v>
      </c>
    </row>
    <row r="214" spans="1:11" x14ac:dyDescent="0.25">
      <c r="A214" s="3" t="s">
        <v>215</v>
      </c>
      <c r="B214" s="3" t="s">
        <v>521</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3" t="s">
        <v>4</v>
      </c>
      <c r="H214" s="3">
        <v>0</v>
      </c>
      <c r="I214" s="3">
        <v>0</v>
      </c>
      <c r="J214" s="3">
        <v>0</v>
      </c>
      <c r="K214" s="3">
        <v>0</v>
      </c>
    </row>
    <row r="215" spans="1:11" x14ac:dyDescent="0.25">
      <c r="A215" s="3" t="s">
        <v>215</v>
      </c>
      <c r="B215" s="3" t="s">
        <v>590</v>
      </c>
      <c r="C215" s="12">
        <f>IFERROR(VLOOKUP(UPPER(CONCATENATE($B215," - ",$A215)),'[1]Segurados Civis'!$A$5:$H$2142,6,FALSE),"")</f>
        <v>2224</v>
      </c>
      <c r="D215" s="12">
        <f>IFERROR(VLOOKUP(UPPER(CONCATENATE($B215," - ",$A215)),'[1]Segurados Civis'!$A$5:$H$2142,7,FALSE),"")</f>
        <v>841</v>
      </c>
      <c r="E215" s="12">
        <f>IFERROR(VLOOKUP(UPPER(CONCATENATE($B215," - ",$A215)),'[1]Segurados Civis'!$A$5:$H$2142,8,FALSE),"")</f>
        <v>0</v>
      </c>
      <c r="F215" s="12">
        <f t="shared" si="3"/>
        <v>3065</v>
      </c>
      <c r="G215" s="3" t="s">
        <v>2</v>
      </c>
      <c r="H215" s="3">
        <v>0</v>
      </c>
      <c r="I215" s="3">
        <v>0</v>
      </c>
      <c r="J215" s="3">
        <v>0</v>
      </c>
      <c r="K215" s="3">
        <v>0</v>
      </c>
    </row>
    <row r="216" spans="1:11" x14ac:dyDescent="0.25">
      <c r="A216" s="3" t="s">
        <v>215</v>
      </c>
      <c r="B216" s="3" t="s">
        <v>590</v>
      </c>
      <c r="C216" s="12">
        <f>IFERROR(VLOOKUP(UPPER(CONCATENATE($B216," - ",$A216)),'[1]Segurados Civis'!$A$5:$H$2142,6,FALSE),"")</f>
        <v>2224</v>
      </c>
      <c r="D216" s="12">
        <f>IFERROR(VLOOKUP(UPPER(CONCATENATE($B216," - ",$A216)),'[1]Segurados Civis'!$A$5:$H$2142,7,FALSE),"")</f>
        <v>841</v>
      </c>
      <c r="E216" s="12">
        <f>IFERROR(VLOOKUP(UPPER(CONCATENATE($B216," - ",$A216)),'[1]Segurados Civis'!$A$5:$H$2142,8,FALSE),"")</f>
        <v>0</v>
      </c>
      <c r="F216" s="12">
        <f t="shared" si="3"/>
        <v>3065</v>
      </c>
      <c r="G216" s="3" t="s">
        <v>2</v>
      </c>
      <c r="H216" s="3">
        <v>0</v>
      </c>
      <c r="I216" s="3">
        <v>0</v>
      </c>
      <c r="J216" s="3">
        <v>0</v>
      </c>
      <c r="K216" s="3">
        <v>0</v>
      </c>
    </row>
    <row r="217" spans="1:11" x14ac:dyDescent="0.25">
      <c r="A217" s="3" t="s">
        <v>215</v>
      </c>
      <c r="B217" s="3" t="s">
        <v>483</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3" t="s">
        <v>4</v>
      </c>
      <c r="H217" s="3">
        <v>0</v>
      </c>
      <c r="I217" s="3">
        <v>0</v>
      </c>
      <c r="J217" s="3">
        <v>0</v>
      </c>
      <c r="K217" s="3">
        <v>0</v>
      </c>
    </row>
    <row r="218" spans="1:11" x14ac:dyDescent="0.25">
      <c r="A218" s="3" t="s">
        <v>215</v>
      </c>
      <c r="B218" s="3" t="s">
        <v>248</v>
      </c>
      <c r="C218" s="12" t="str">
        <f>IFERROR(VLOOKUP(UPPER(CONCATENATE($B218," - ",$A218)),'[1]Segurados Civis'!$A$5:$H$2142,6,FALSE),"")</f>
        <v/>
      </c>
      <c r="D218" s="12" t="str">
        <f>IFERROR(VLOOKUP(UPPER(CONCATENATE($B218," - ",$A218)),'[1]Segurados Civis'!$A$5:$H$2142,7,FALSE),"")</f>
        <v/>
      </c>
      <c r="E218" s="12" t="str">
        <f>IFERROR(VLOOKUP(UPPER(CONCATENATE($B218," - ",$A218)),'[1]Segurados Civis'!$A$5:$H$2142,8,FALSE),"")</f>
        <v/>
      </c>
      <c r="F218" s="12" t="str">
        <f t="shared" si="3"/>
        <v/>
      </c>
      <c r="G218" s="3" t="s">
        <v>4</v>
      </c>
      <c r="H218" s="3">
        <v>0</v>
      </c>
      <c r="I218" s="3">
        <v>0</v>
      </c>
      <c r="J218" s="3">
        <v>0</v>
      </c>
      <c r="K218" s="3">
        <v>0</v>
      </c>
    </row>
    <row r="219" spans="1:11" x14ac:dyDescent="0.25">
      <c r="A219" s="3" t="s">
        <v>215</v>
      </c>
      <c r="B219" s="3" t="s">
        <v>274</v>
      </c>
      <c r="C219" s="12" t="str">
        <f>IFERROR(VLOOKUP(UPPER(CONCATENATE($B219," - ",$A219)),'[1]Segurados Civis'!$A$5:$H$2142,6,FALSE),"")</f>
        <v/>
      </c>
      <c r="D219" s="12" t="str">
        <f>IFERROR(VLOOKUP(UPPER(CONCATENATE($B219," - ",$A219)),'[1]Segurados Civis'!$A$5:$H$2142,7,FALSE),"")</f>
        <v/>
      </c>
      <c r="E219" s="12" t="str">
        <f>IFERROR(VLOOKUP(UPPER(CONCATENATE($B219," - ",$A219)),'[1]Segurados Civis'!$A$5:$H$2142,8,FALSE),"")</f>
        <v/>
      </c>
      <c r="F219" s="12" t="str">
        <f t="shared" si="3"/>
        <v/>
      </c>
      <c r="G219" s="3" t="s">
        <v>4</v>
      </c>
      <c r="H219" s="3">
        <v>0</v>
      </c>
      <c r="I219" s="3">
        <v>0</v>
      </c>
      <c r="J219" s="3">
        <v>0</v>
      </c>
      <c r="K219" s="3">
        <v>0</v>
      </c>
    </row>
    <row r="220" spans="1:11" x14ac:dyDescent="0.25">
      <c r="A220" s="3" t="s">
        <v>215</v>
      </c>
      <c r="B220" s="3" t="s">
        <v>275</v>
      </c>
      <c r="C220" s="12" t="str">
        <f>IFERROR(VLOOKUP(UPPER(CONCATENATE($B220," - ",$A220)),'[1]Segurados Civis'!$A$5:$H$2142,6,FALSE),"")</f>
        <v/>
      </c>
      <c r="D220" s="12" t="str">
        <f>IFERROR(VLOOKUP(UPPER(CONCATENATE($B220," - ",$A220)),'[1]Segurados Civis'!$A$5:$H$2142,7,FALSE),"")</f>
        <v/>
      </c>
      <c r="E220" s="12" t="str">
        <f>IFERROR(VLOOKUP(UPPER(CONCATENATE($B220," - ",$A220)),'[1]Segurados Civis'!$A$5:$H$2142,8,FALSE),"")</f>
        <v/>
      </c>
      <c r="F220" s="12" t="str">
        <f t="shared" si="3"/>
        <v/>
      </c>
      <c r="G220" s="3" t="s">
        <v>4</v>
      </c>
      <c r="H220" s="3">
        <v>0</v>
      </c>
      <c r="I220" s="3">
        <v>0</v>
      </c>
      <c r="J220" s="3">
        <v>0</v>
      </c>
      <c r="K220" s="3">
        <v>0</v>
      </c>
    </row>
    <row r="221" spans="1:11" x14ac:dyDescent="0.25">
      <c r="A221" s="3" t="s">
        <v>215</v>
      </c>
      <c r="B221" s="3" t="s">
        <v>340</v>
      </c>
      <c r="C221" s="12">
        <f>IFERROR(VLOOKUP(UPPER(CONCATENATE($B221," - ",$A221)),'[1]Segurados Civis'!$A$5:$H$2142,6,FALSE),"")</f>
        <v>3228</v>
      </c>
      <c r="D221" s="12">
        <f>IFERROR(VLOOKUP(UPPER(CONCATENATE($B221," - ",$A221)),'[1]Segurados Civis'!$A$5:$H$2142,7,FALSE),"")</f>
        <v>546</v>
      </c>
      <c r="E221" s="12">
        <f>IFERROR(VLOOKUP(UPPER(CONCATENATE($B221," - ",$A221)),'[1]Segurados Civis'!$A$5:$H$2142,8,FALSE),"")</f>
        <v>62</v>
      </c>
      <c r="F221" s="12">
        <f t="shared" si="3"/>
        <v>3836</v>
      </c>
      <c r="G221" s="3" t="s">
        <v>2</v>
      </c>
      <c r="H221" s="3">
        <v>1</v>
      </c>
      <c r="I221" s="3">
        <v>0</v>
      </c>
      <c r="J221" s="3">
        <v>1</v>
      </c>
      <c r="K221" s="3">
        <v>0</v>
      </c>
    </row>
    <row r="222" spans="1:11" x14ac:dyDescent="0.25">
      <c r="A222" s="3" t="s">
        <v>215</v>
      </c>
      <c r="B222" s="3" t="s">
        <v>412</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3" t="s">
        <v>4</v>
      </c>
      <c r="H222" s="3">
        <v>0</v>
      </c>
      <c r="I222" s="3">
        <v>0</v>
      </c>
      <c r="J222" s="3">
        <v>0</v>
      </c>
      <c r="K222" s="3">
        <v>0</v>
      </c>
    </row>
    <row r="223" spans="1:11" x14ac:dyDescent="0.25">
      <c r="A223" s="3" t="s">
        <v>215</v>
      </c>
      <c r="B223" s="3" t="s">
        <v>570</v>
      </c>
      <c r="C223" s="12" t="str">
        <f>IFERROR(VLOOKUP(UPPER(CONCATENATE($B223," - ",$A223)),'[1]Segurados Civis'!$A$5:$H$2142,6,FALSE),"")</f>
        <v/>
      </c>
      <c r="D223" s="12" t="str">
        <f>IFERROR(VLOOKUP(UPPER(CONCATENATE($B223," - ",$A223)),'[1]Segurados Civis'!$A$5:$H$2142,7,FALSE),"")</f>
        <v/>
      </c>
      <c r="E223" s="12" t="str">
        <f>IFERROR(VLOOKUP(UPPER(CONCATENATE($B223," - ",$A223)),'[1]Segurados Civis'!$A$5:$H$2142,8,FALSE),"")</f>
        <v/>
      </c>
      <c r="F223" s="12" t="str">
        <f t="shared" si="3"/>
        <v/>
      </c>
      <c r="G223" s="3" t="s">
        <v>4</v>
      </c>
      <c r="H223" s="3">
        <v>0</v>
      </c>
      <c r="I223" s="3">
        <v>0</v>
      </c>
      <c r="J223" s="3">
        <v>0</v>
      </c>
      <c r="K223" s="3">
        <v>0</v>
      </c>
    </row>
    <row r="224" spans="1:11" x14ac:dyDescent="0.25">
      <c r="A224" s="3" t="s">
        <v>215</v>
      </c>
      <c r="B224" s="3" t="s">
        <v>249</v>
      </c>
      <c r="C224" s="12" t="str">
        <f>IFERROR(VLOOKUP(UPPER(CONCATENATE($B224," - ",$A224)),'[1]Segurados Civis'!$A$5:$H$2142,6,FALSE),"")</f>
        <v/>
      </c>
      <c r="D224" s="12" t="str">
        <f>IFERROR(VLOOKUP(UPPER(CONCATENATE($B224," - ",$A224)),'[1]Segurados Civis'!$A$5:$H$2142,7,FALSE),"")</f>
        <v/>
      </c>
      <c r="E224" s="12" t="str">
        <f>IFERROR(VLOOKUP(UPPER(CONCATENATE($B224," - ",$A224)),'[1]Segurados Civis'!$A$5:$H$2142,8,FALSE),"")</f>
        <v/>
      </c>
      <c r="F224" s="12" t="str">
        <f t="shared" si="3"/>
        <v/>
      </c>
      <c r="G224" s="3" t="s">
        <v>4</v>
      </c>
      <c r="H224" s="3">
        <v>0</v>
      </c>
      <c r="I224" s="3">
        <v>0</v>
      </c>
      <c r="J224" s="3">
        <v>0</v>
      </c>
      <c r="K224" s="3">
        <v>0</v>
      </c>
    </row>
    <row r="225" spans="1:11" x14ac:dyDescent="0.25">
      <c r="A225" s="3" t="s">
        <v>215</v>
      </c>
      <c r="B225" s="3" t="s">
        <v>565</v>
      </c>
      <c r="C225" s="12" t="str">
        <f>IFERROR(VLOOKUP(UPPER(CONCATENATE($B225," - ",$A225)),'[1]Segurados Civis'!$A$5:$H$2142,6,FALSE),"")</f>
        <v/>
      </c>
      <c r="D225" s="12" t="str">
        <f>IFERROR(VLOOKUP(UPPER(CONCATENATE($B225," - ",$A225)),'[1]Segurados Civis'!$A$5:$H$2142,7,FALSE),"")</f>
        <v/>
      </c>
      <c r="E225" s="12" t="str">
        <f>IFERROR(VLOOKUP(UPPER(CONCATENATE($B225," - ",$A225)),'[1]Segurados Civis'!$A$5:$H$2142,8,FALSE),"")</f>
        <v/>
      </c>
      <c r="F225" s="12" t="str">
        <f t="shared" si="3"/>
        <v/>
      </c>
      <c r="G225" s="3" t="s">
        <v>4</v>
      </c>
      <c r="H225" s="3">
        <v>0</v>
      </c>
      <c r="I225" s="3">
        <v>0</v>
      </c>
      <c r="J225" s="3">
        <v>0</v>
      </c>
      <c r="K225" s="3">
        <v>0</v>
      </c>
    </row>
    <row r="226" spans="1:11" x14ac:dyDescent="0.25">
      <c r="A226" s="3" t="s">
        <v>215</v>
      </c>
      <c r="B226" s="3" t="s">
        <v>424</v>
      </c>
      <c r="C226" s="12" t="str">
        <f>IFERROR(VLOOKUP(UPPER(CONCATENATE($B226," - ",$A226)),'[1]Segurados Civis'!$A$5:$H$2142,6,FALSE),"")</f>
        <v/>
      </c>
      <c r="D226" s="12" t="str">
        <f>IFERROR(VLOOKUP(UPPER(CONCATENATE($B226," - ",$A226)),'[1]Segurados Civis'!$A$5:$H$2142,7,FALSE),"")</f>
        <v/>
      </c>
      <c r="E226" s="12" t="str">
        <f>IFERROR(VLOOKUP(UPPER(CONCATENATE($B226," - ",$A226)),'[1]Segurados Civis'!$A$5:$H$2142,8,FALSE),"")</f>
        <v/>
      </c>
      <c r="F226" s="12" t="str">
        <f t="shared" si="3"/>
        <v/>
      </c>
      <c r="G226" s="3" t="s">
        <v>4</v>
      </c>
      <c r="H226" s="3">
        <v>0</v>
      </c>
      <c r="I226" s="3">
        <v>0</v>
      </c>
      <c r="J226" s="3">
        <v>0</v>
      </c>
      <c r="K226" s="3">
        <v>0</v>
      </c>
    </row>
    <row r="227" spans="1:11" x14ac:dyDescent="0.25">
      <c r="A227" s="3" t="s">
        <v>215</v>
      </c>
      <c r="B227" s="3" t="s">
        <v>314</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3" t="s">
        <v>4</v>
      </c>
      <c r="H227" s="3">
        <v>0</v>
      </c>
      <c r="I227" s="3">
        <v>0</v>
      </c>
      <c r="J227" s="3">
        <v>0</v>
      </c>
      <c r="K227" s="3">
        <v>0</v>
      </c>
    </row>
    <row r="228" spans="1:11" x14ac:dyDescent="0.25">
      <c r="A228" s="3" t="s">
        <v>215</v>
      </c>
      <c r="B228" s="3" t="s">
        <v>502</v>
      </c>
      <c r="C228" s="12" t="str">
        <f>IFERROR(VLOOKUP(UPPER(CONCATENATE($B228," - ",$A228)),'[1]Segurados Civis'!$A$5:$H$2142,6,FALSE),"")</f>
        <v/>
      </c>
      <c r="D228" s="12" t="str">
        <f>IFERROR(VLOOKUP(UPPER(CONCATENATE($B228," - ",$A228)),'[1]Segurados Civis'!$A$5:$H$2142,7,FALSE),"")</f>
        <v/>
      </c>
      <c r="E228" s="12" t="str">
        <f>IFERROR(VLOOKUP(UPPER(CONCATENATE($B228," - ",$A228)),'[1]Segurados Civis'!$A$5:$H$2142,8,FALSE),"")</f>
        <v/>
      </c>
      <c r="F228" s="12" t="str">
        <f t="shared" si="3"/>
        <v/>
      </c>
      <c r="G228" s="3" t="s">
        <v>4</v>
      </c>
      <c r="H228" s="3">
        <v>0</v>
      </c>
      <c r="I228" s="3">
        <v>0</v>
      </c>
      <c r="J228" s="3">
        <v>0</v>
      </c>
      <c r="K228" s="3">
        <v>0</v>
      </c>
    </row>
    <row r="229" spans="1:11" x14ac:dyDescent="0.25">
      <c r="A229" s="3" t="s">
        <v>215</v>
      </c>
      <c r="B229" s="3" t="s">
        <v>315</v>
      </c>
      <c r="C229" s="12" t="str">
        <f>IFERROR(VLOOKUP(UPPER(CONCATENATE($B229," - ",$A229)),'[1]Segurados Civis'!$A$5:$H$2142,6,FALSE),"")</f>
        <v/>
      </c>
      <c r="D229" s="12" t="str">
        <f>IFERROR(VLOOKUP(UPPER(CONCATENATE($B229," - ",$A229)),'[1]Segurados Civis'!$A$5:$H$2142,7,FALSE),"")</f>
        <v/>
      </c>
      <c r="E229" s="12" t="str">
        <f>IFERROR(VLOOKUP(UPPER(CONCATENATE($B229," - ",$A229)),'[1]Segurados Civis'!$A$5:$H$2142,8,FALSE),"")</f>
        <v/>
      </c>
      <c r="F229" s="12" t="str">
        <f t="shared" si="3"/>
        <v/>
      </c>
      <c r="G229" s="3" t="s">
        <v>4</v>
      </c>
      <c r="H229" s="3">
        <v>0</v>
      </c>
      <c r="I229" s="3">
        <v>0</v>
      </c>
      <c r="J229" s="3">
        <v>0</v>
      </c>
      <c r="K229" s="3">
        <v>0</v>
      </c>
    </row>
    <row r="230" spans="1:11" x14ac:dyDescent="0.25">
      <c r="A230" s="3" t="s">
        <v>215</v>
      </c>
      <c r="B230" s="3" t="s">
        <v>503</v>
      </c>
      <c r="C230" s="12" t="str">
        <f>IFERROR(VLOOKUP(UPPER(CONCATENATE($B230," - ",$A230)),'[1]Segurados Civis'!$A$5:$H$2142,6,FALSE),"")</f>
        <v/>
      </c>
      <c r="D230" s="12" t="str">
        <f>IFERROR(VLOOKUP(UPPER(CONCATENATE($B230," - ",$A230)),'[1]Segurados Civis'!$A$5:$H$2142,7,FALSE),"")</f>
        <v/>
      </c>
      <c r="E230" s="12" t="str">
        <f>IFERROR(VLOOKUP(UPPER(CONCATENATE($B230," - ",$A230)),'[1]Segurados Civis'!$A$5:$H$2142,8,FALSE),"")</f>
        <v/>
      </c>
      <c r="F230" s="12" t="str">
        <f t="shared" si="3"/>
        <v/>
      </c>
      <c r="G230" s="3" t="s">
        <v>4</v>
      </c>
      <c r="H230" s="3">
        <v>0</v>
      </c>
      <c r="I230" s="3">
        <v>0</v>
      </c>
      <c r="J230" s="3">
        <v>0</v>
      </c>
      <c r="K230" s="3">
        <v>0</v>
      </c>
    </row>
    <row r="231" spans="1:11" x14ac:dyDescent="0.25">
      <c r="A231" s="3" t="s">
        <v>215</v>
      </c>
      <c r="B231" s="3" t="s">
        <v>559</v>
      </c>
      <c r="C231" s="12" t="str">
        <f>IFERROR(VLOOKUP(UPPER(CONCATENATE($B231," - ",$A231)),'[1]Segurados Civis'!$A$5:$H$2142,6,FALSE),"")</f>
        <v/>
      </c>
      <c r="D231" s="12" t="str">
        <f>IFERROR(VLOOKUP(UPPER(CONCATENATE($B231," - ",$A231)),'[1]Segurados Civis'!$A$5:$H$2142,7,FALSE),"")</f>
        <v/>
      </c>
      <c r="E231" s="12" t="str">
        <f>IFERROR(VLOOKUP(UPPER(CONCATENATE($B231," - ",$A231)),'[1]Segurados Civis'!$A$5:$H$2142,8,FALSE),"")</f>
        <v/>
      </c>
      <c r="F231" s="12" t="str">
        <f t="shared" si="3"/>
        <v/>
      </c>
      <c r="G231" s="3" t="s">
        <v>4</v>
      </c>
      <c r="H231" s="3">
        <v>0</v>
      </c>
      <c r="I231" s="3">
        <v>0</v>
      </c>
      <c r="J231" s="3">
        <v>0</v>
      </c>
      <c r="K231" s="3">
        <v>0</v>
      </c>
    </row>
    <row r="232" spans="1:11" x14ac:dyDescent="0.25">
      <c r="A232" s="3" t="s">
        <v>215</v>
      </c>
      <c r="B232" s="3" t="s">
        <v>240</v>
      </c>
      <c r="C232" s="12" t="str">
        <f>IFERROR(VLOOKUP(UPPER(CONCATENATE($B232," - ",$A232)),'[1]Segurados Civis'!$A$5:$H$2142,6,FALSE),"")</f>
        <v/>
      </c>
      <c r="D232" s="12" t="str">
        <f>IFERROR(VLOOKUP(UPPER(CONCATENATE($B232," - ",$A232)),'[1]Segurados Civis'!$A$5:$H$2142,7,FALSE),"")</f>
        <v/>
      </c>
      <c r="E232" s="12" t="str">
        <f>IFERROR(VLOOKUP(UPPER(CONCATENATE($B232," - ",$A232)),'[1]Segurados Civis'!$A$5:$H$2142,8,FALSE),"")</f>
        <v/>
      </c>
      <c r="F232" s="12" t="str">
        <f t="shared" si="3"/>
        <v/>
      </c>
      <c r="G232" s="3" t="s">
        <v>4</v>
      </c>
      <c r="H232" s="3">
        <v>0</v>
      </c>
      <c r="I232" s="3">
        <v>0</v>
      </c>
      <c r="J232" s="3">
        <v>0</v>
      </c>
      <c r="K232" s="3">
        <v>0</v>
      </c>
    </row>
    <row r="233" spans="1:11" x14ac:dyDescent="0.25">
      <c r="A233" s="3" t="s">
        <v>215</v>
      </c>
      <c r="B233" s="3" t="s">
        <v>457</v>
      </c>
      <c r="C233" s="12" t="str">
        <f>IFERROR(VLOOKUP(UPPER(CONCATENATE($B233," - ",$A233)),'[1]Segurados Civis'!$A$5:$H$2142,6,FALSE),"")</f>
        <v/>
      </c>
      <c r="D233" s="12" t="str">
        <f>IFERROR(VLOOKUP(UPPER(CONCATENATE($B233," - ",$A233)),'[1]Segurados Civis'!$A$5:$H$2142,7,FALSE),"")</f>
        <v/>
      </c>
      <c r="E233" s="12" t="str">
        <f>IFERROR(VLOOKUP(UPPER(CONCATENATE($B233," - ",$A233)),'[1]Segurados Civis'!$A$5:$H$2142,8,FALSE),"")</f>
        <v/>
      </c>
      <c r="F233" s="12" t="str">
        <f t="shared" si="3"/>
        <v/>
      </c>
      <c r="G233" s="3" t="s">
        <v>4</v>
      </c>
      <c r="H233" s="3">
        <v>0</v>
      </c>
      <c r="I233" s="3">
        <v>0</v>
      </c>
      <c r="J233" s="3">
        <v>0</v>
      </c>
      <c r="K233" s="3">
        <v>0</v>
      </c>
    </row>
    <row r="234" spans="1:11" x14ac:dyDescent="0.25">
      <c r="A234" s="3" t="s">
        <v>215</v>
      </c>
      <c r="B234" s="3" t="s">
        <v>425</v>
      </c>
      <c r="C234" s="12" t="str">
        <f>IFERROR(VLOOKUP(UPPER(CONCATENATE($B234," - ",$A234)),'[1]Segurados Civis'!$A$5:$H$2142,6,FALSE),"")</f>
        <v/>
      </c>
      <c r="D234" s="12" t="str">
        <f>IFERROR(VLOOKUP(UPPER(CONCATENATE($B234," - ",$A234)),'[1]Segurados Civis'!$A$5:$H$2142,7,FALSE),"")</f>
        <v/>
      </c>
      <c r="E234" s="12" t="str">
        <f>IFERROR(VLOOKUP(UPPER(CONCATENATE($B234," - ",$A234)),'[1]Segurados Civis'!$A$5:$H$2142,8,FALSE),"")</f>
        <v/>
      </c>
      <c r="F234" s="12" t="str">
        <f t="shared" si="3"/>
        <v/>
      </c>
      <c r="G234" s="3" t="s">
        <v>4</v>
      </c>
      <c r="H234" s="3">
        <v>0</v>
      </c>
      <c r="I234" s="3">
        <v>0</v>
      </c>
      <c r="J234" s="3">
        <v>0</v>
      </c>
      <c r="K234" s="3">
        <v>0</v>
      </c>
    </row>
    <row r="235" spans="1:11" x14ac:dyDescent="0.25">
      <c r="A235" s="3" t="s">
        <v>215</v>
      </c>
      <c r="B235" s="3" t="s">
        <v>276</v>
      </c>
      <c r="C235" s="12" t="str">
        <f>IFERROR(VLOOKUP(UPPER(CONCATENATE($B235," - ",$A235)),'[1]Segurados Civis'!$A$5:$H$2142,6,FALSE),"")</f>
        <v/>
      </c>
      <c r="D235" s="12" t="str">
        <f>IFERROR(VLOOKUP(UPPER(CONCATENATE($B235," - ",$A235)),'[1]Segurados Civis'!$A$5:$H$2142,7,FALSE),"")</f>
        <v/>
      </c>
      <c r="E235" s="12" t="str">
        <f>IFERROR(VLOOKUP(UPPER(CONCATENATE($B235," - ",$A235)),'[1]Segurados Civis'!$A$5:$H$2142,8,FALSE),"")</f>
        <v/>
      </c>
      <c r="F235" s="12" t="str">
        <f t="shared" si="3"/>
        <v/>
      </c>
      <c r="G235" s="3" t="s">
        <v>4</v>
      </c>
      <c r="H235" s="3">
        <v>0</v>
      </c>
      <c r="I235" s="3">
        <v>0</v>
      </c>
      <c r="J235" s="3">
        <v>0</v>
      </c>
      <c r="K235" s="3">
        <v>0</v>
      </c>
    </row>
    <row r="236" spans="1:11" x14ac:dyDescent="0.25">
      <c r="A236" s="3" t="s">
        <v>215</v>
      </c>
      <c r="B236" s="3" t="s">
        <v>426</v>
      </c>
      <c r="C236" s="12" t="str">
        <f>IFERROR(VLOOKUP(UPPER(CONCATENATE($B236," - ",$A236)),'[1]Segurados Civis'!$A$5:$H$2142,6,FALSE),"")</f>
        <v/>
      </c>
      <c r="D236" s="12" t="str">
        <f>IFERROR(VLOOKUP(UPPER(CONCATENATE($B236," - ",$A236)),'[1]Segurados Civis'!$A$5:$H$2142,7,FALSE),"")</f>
        <v/>
      </c>
      <c r="E236" s="12" t="str">
        <f>IFERROR(VLOOKUP(UPPER(CONCATENATE($B236," - ",$A236)),'[1]Segurados Civis'!$A$5:$H$2142,8,FALSE),"")</f>
        <v/>
      </c>
      <c r="F236" s="12" t="str">
        <f t="shared" si="3"/>
        <v/>
      </c>
      <c r="G236" s="3" t="s">
        <v>4</v>
      </c>
      <c r="H236" s="3">
        <v>0</v>
      </c>
      <c r="I236" s="3">
        <v>0</v>
      </c>
      <c r="J236" s="3">
        <v>0</v>
      </c>
      <c r="K236" s="3">
        <v>0</v>
      </c>
    </row>
    <row r="237" spans="1:11" x14ac:dyDescent="0.25">
      <c r="A237" s="3" t="s">
        <v>215</v>
      </c>
      <c r="B237" s="3" t="s">
        <v>363</v>
      </c>
      <c r="C237" s="12" t="str">
        <f>IFERROR(VLOOKUP(UPPER(CONCATENATE($B237," - ",$A237)),'[1]Segurados Civis'!$A$5:$H$2142,6,FALSE),"")</f>
        <v/>
      </c>
      <c r="D237" s="12" t="str">
        <f>IFERROR(VLOOKUP(UPPER(CONCATENATE($B237," - ",$A237)),'[1]Segurados Civis'!$A$5:$H$2142,7,FALSE),"")</f>
        <v/>
      </c>
      <c r="E237" s="12" t="str">
        <f>IFERROR(VLOOKUP(UPPER(CONCATENATE($B237," - ",$A237)),'[1]Segurados Civis'!$A$5:$H$2142,8,FALSE),"")</f>
        <v/>
      </c>
      <c r="F237" s="12" t="str">
        <f t="shared" si="3"/>
        <v/>
      </c>
      <c r="G237" s="3" t="s">
        <v>4</v>
      </c>
      <c r="H237" s="3">
        <v>0</v>
      </c>
      <c r="I237" s="3">
        <v>0</v>
      </c>
      <c r="J237" s="3">
        <v>0</v>
      </c>
      <c r="K237" s="3">
        <v>0</v>
      </c>
    </row>
    <row r="238" spans="1:11" x14ac:dyDescent="0.25">
      <c r="A238" s="3" t="s">
        <v>215</v>
      </c>
      <c r="B238" s="3" t="s">
        <v>549</v>
      </c>
      <c r="C238" s="12" t="str">
        <f>IFERROR(VLOOKUP(UPPER(CONCATENATE($B238," - ",$A238)),'[1]Segurados Civis'!$A$5:$H$2142,6,FALSE),"")</f>
        <v/>
      </c>
      <c r="D238" s="12" t="str">
        <f>IFERROR(VLOOKUP(UPPER(CONCATENATE($B238," - ",$A238)),'[1]Segurados Civis'!$A$5:$H$2142,7,FALSE),"")</f>
        <v/>
      </c>
      <c r="E238" s="12" t="str">
        <f>IFERROR(VLOOKUP(UPPER(CONCATENATE($B238," - ",$A238)),'[1]Segurados Civis'!$A$5:$H$2142,8,FALSE),"")</f>
        <v/>
      </c>
      <c r="F238" s="12" t="str">
        <f t="shared" si="3"/>
        <v/>
      </c>
      <c r="G238" s="3" t="s">
        <v>4</v>
      </c>
      <c r="H238" s="3">
        <v>0</v>
      </c>
      <c r="I238" s="3">
        <v>0</v>
      </c>
      <c r="J238" s="3">
        <v>0</v>
      </c>
      <c r="K238" s="3">
        <v>0</v>
      </c>
    </row>
    <row r="239" spans="1:11" x14ac:dyDescent="0.25">
      <c r="A239" s="3" t="s">
        <v>215</v>
      </c>
      <c r="B239" s="3" t="s">
        <v>316</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3" t="s">
        <v>4</v>
      </c>
      <c r="H239" s="3">
        <v>0</v>
      </c>
      <c r="I239" s="3">
        <v>0</v>
      </c>
      <c r="J239" s="3">
        <v>0</v>
      </c>
      <c r="K239" s="3">
        <v>0</v>
      </c>
    </row>
    <row r="240" spans="1:11" x14ac:dyDescent="0.25">
      <c r="A240" s="3" t="s">
        <v>215</v>
      </c>
      <c r="B240" s="3" t="s">
        <v>317</v>
      </c>
      <c r="C240" s="12" t="str">
        <f>IFERROR(VLOOKUP(UPPER(CONCATENATE($B240," - ",$A240)),'[1]Segurados Civis'!$A$5:$H$2142,6,FALSE),"")</f>
        <v/>
      </c>
      <c r="D240" s="12" t="str">
        <f>IFERROR(VLOOKUP(UPPER(CONCATENATE($B240," - ",$A240)),'[1]Segurados Civis'!$A$5:$H$2142,7,FALSE),"")</f>
        <v/>
      </c>
      <c r="E240" s="12" t="str">
        <f>IFERROR(VLOOKUP(UPPER(CONCATENATE($B240," - ",$A240)),'[1]Segurados Civis'!$A$5:$H$2142,8,FALSE),"")</f>
        <v/>
      </c>
      <c r="F240" s="12" t="str">
        <f t="shared" si="3"/>
        <v/>
      </c>
      <c r="G240" s="3" t="s">
        <v>4</v>
      </c>
      <c r="H240" s="3">
        <v>0</v>
      </c>
      <c r="I240" s="3">
        <v>0</v>
      </c>
      <c r="J240" s="3">
        <v>0</v>
      </c>
      <c r="K240" s="3">
        <v>0</v>
      </c>
    </row>
    <row r="241" spans="1:11" x14ac:dyDescent="0.25">
      <c r="A241" s="3" t="s">
        <v>215</v>
      </c>
      <c r="B241" s="3" t="s">
        <v>427</v>
      </c>
      <c r="C241" s="12" t="str">
        <f>IFERROR(VLOOKUP(UPPER(CONCATENATE($B241," - ",$A241)),'[1]Segurados Civis'!$A$5:$H$2142,6,FALSE),"")</f>
        <v/>
      </c>
      <c r="D241" s="12" t="str">
        <f>IFERROR(VLOOKUP(UPPER(CONCATENATE($B241," - ",$A241)),'[1]Segurados Civis'!$A$5:$H$2142,7,FALSE),"")</f>
        <v/>
      </c>
      <c r="E241" s="12" t="str">
        <f>IFERROR(VLOOKUP(UPPER(CONCATENATE($B241," - ",$A241)),'[1]Segurados Civis'!$A$5:$H$2142,8,FALSE),"")</f>
        <v/>
      </c>
      <c r="F241" s="12" t="str">
        <f t="shared" si="3"/>
        <v/>
      </c>
      <c r="G241" s="3" t="s">
        <v>4</v>
      </c>
      <c r="H241" s="3">
        <v>0</v>
      </c>
      <c r="I241" s="3">
        <v>0</v>
      </c>
      <c r="J241" s="3">
        <v>0</v>
      </c>
      <c r="K241" s="3">
        <v>0</v>
      </c>
    </row>
    <row r="242" spans="1:11" x14ac:dyDescent="0.25">
      <c r="A242" s="3" t="s">
        <v>215</v>
      </c>
      <c r="B242" s="3" t="s">
        <v>345</v>
      </c>
      <c r="C242" s="12" t="str">
        <f>IFERROR(VLOOKUP(UPPER(CONCATENATE($B242," - ",$A242)),'[1]Segurados Civis'!$A$5:$H$2142,6,FALSE),"")</f>
        <v/>
      </c>
      <c r="D242" s="12" t="str">
        <f>IFERROR(VLOOKUP(UPPER(CONCATENATE($B242," - ",$A242)),'[1]Segurados Civis'!$A$5:$H$2142,7,FALSE),"")</f>
        <v/>
      </c>
      <c r="E242" s="12" t="str">
        <f>IFERROR(VLOOKUP(UPPER(CONCATENATE($B242," - ",$A242)),'[1]Segurados Civis'!$A$5:$H$2142,8,FALSE),"")</f>
        <v/>
      </c>
      <c r="F242" s="12" t="str">
        <f t="shared" si="3"/>
        <v/>
      </c>
      <c r="G242" s="3" t="s">
        <v>4</v>
      </c>
      <c r="H242" s="3">
        <v>0</v>
      </c>
      <c r="I242" s="3">
        <v>0</v>
      </c>
      <c r="J242" s="3">
        <v>0</v>
      </c>
      <c r="K242" s="3">
        <v>0</v>
      </c>
    </row>
    <row r="243" spans="1:11" x14ac:dyDescent="0.25">
      <c r="A243" s="3" t="s">
        <v>215</v>
      </c>
      <c r="B243" s="3" t="s">
        <v>346</v>
      </c>
      <c r="C243" s="12" t="str">
        <f>IFERROR(VLOOKUP(UPPER(CONCATENATE($B243," - ",$A243)),'[1]Segurados Civis'!$A$5:$H$2142,6,FALSE),"")</f>
        <v/>
      </c>
      <c r="D243" s="12" t="str">
        <f>IFERROR(VLOOKUP(UPPER(CONCATENATE($B243," - ",$A243)),'[1]Segurados Civis'!$A$5:$H$2142,7,FALSE),"")</f>
        <v/>
      </c>
      <c r="E243" s="12" t="str">
        <f>IFERROR(VLOOKUP(UPPER(CONCATENATE($B243," - ",$A243)),'[1]Segurados Civis'!$A$5:$H$2142,8,FALSE),"")</f>
        <v/>
      </c>
      <c r="F243" s="12" t="str">
        <f t="shared" si="3"/>
        <v/>
      </c>
      <c r="G243" s="3" t="s">
        <v>4</v>
      </c>
      <c r="H243" s="3">
        <v>0</v>
      </c>
      <c r="I243" s="3">
        <v>0</v>
      </c>
      <c r="J243" s="3">
        <v>0</v>
      </c>
      <c r="K243" s="3">
        <v>0</v>
      </c>
    </row>
    <row r="244" spans="1:11" x14ac:dyDescent="0.25">
      <c r="A244" s="3" t="s">
        <v>215</v>
      </c>
      <c r="B244" s="3" t="s">
        <v>257</v>
      </c>
      <c r="C244" s="12" t="str">
        <f>IFERROR(VLOOKUP(UPPER(CONCATENATE($B244," - ",$A244)),'[1]Segurados Civis'!$A$5:$H$2142,6,FALSE),"")</f>
        <v/>
      </c>
      <c r="D244" s="12" t="str">
        <f>IFERROR(VLOOKUP(UPPER(CONCATENATE($B244," - ",$A244)),'[1]Segurados Civis'!$A$5:$H$2142,7,FALSE),"")</f>
        <v/>
      </c>
      <c r="E244" s="12" t="str">
        <f>IFERROR(VLOOKUP(UPPER(CONCATENATE($B244," - ",$A244)),'[1]Segurados Civis'!$A$5:$H$2142,8,FALSE),"")</f>
        <v/>
      </c>
      <c r="F244" s="12" t="str">
        <f t="shared" si="3"/>
        <v/>
      </c>
      <c r="G244" s="3" t="s">
        <v>4</v>
      </c>
      <c r="H244" s="3">
        <v>0</v>
      </c>
      <c r="I244" s="3">
        <v>0</v>
      </c>
      <c r="J244" s="3">
        <v>0</v>
      </c>
      <c r="K244" s="3">
        <v>0</v>
      </c>
    </row>
    <row r="245" spans="1:11" x14ac:dyDescent="0.25">
      <c r="A245" s="3" t="s">
        <v>215</v>
      </c>
      <c r="B245" s="3" t="s">
        <v>364</v>
      </c>
      <c r="C245" s="12" t="str">
        <f>IFERROR(VLOOKUP(UPPER(CONCATENATE($B245," - ",$A245)),'[1]Segurados Civis'!$A$5:$H$2142,6,FALSE),"")</f>
        <v/>
      </c>
      <c r="D245" s="12" t="str">
        <f>IFERROR(VLOOKUP(UPPER(CONCATENATE($B245," - ",$A245)),'[1]Segurados Civis'!$A$5:$H$2142,7,FALSE),"")</f>
        <v/>
      </c>
      <c r="E245" s="12" t="str">
        <f>IFERROR(VLOOKUP(UPPER(CONCATENATE($B245," - ",$A245)),'[1]Segurados Civis'!$A$5:$H$2142,8,FALSE),"")</f>
        <v/>
      </c>
      <c r="F245" s="12" t="str">
        <f t="shared" si="3"/>
        <v/>
      </c>
      <c r="G245" s="3" t="s">
        <v>4</v>
      </c>
      <c r="H245" s="3">
        <v>0</v>
      </c>
      <c r="I245" s="3">
        <v>0</v>
      </c>
      <c r="J245" s="3">
        <v>0</v>
      </c>
      <c r="K245" s="3">
        <v>0</v>
      </c>
    </row>
    <row r="246" spans="1:11" x14ac:dyDescent="0.25">
      <c r="A246" s="3" t="s">
        <v>215</v>
      </c>
      <c r="B246" s="3" t="s">
        <v>584</v>
      </c>
      <c r="C246" s="12" t="str">
        <f>IFERROR(VLOOKUP(UPPER(CONCATENATE($B246," - ",$A246)),'[1]Segurados Civis'!$A$5:$H$2142,6,FALSE),"")</f>
        <v/>
      </c>
      <c r="D246" s="12" t="str">
        <f>IFERROR(VLOOKUP(UPPER(CONCATENATE($B246," - ",$A246)),'[1]Segurados Civis'!$A$5:$H$2142,7,FALSE),"")</f>
        <v/>
      </c>
      <c r="E246" s="12" t="str">
        <f>IFERROR(VLOOKUP(UPPER(CONCATENATE($B246," - ",$A246)),'[1]Segurados Civis'!$A$5:$H$2142,8,FALSE),"")</f>
        <v/>
      </c>
      <c r="F246" s="12" t="str">
        <f t="shared" si="3"/>
        <v/>
      </c>
      <c r="G246" s="3" t="s">
        <v>4</v>
      </c>
      <c r="H246" s="3">
        <v>0</v>
      </c>
      <c r="I246" s="3">
        <v>0</v>
      </c>
      <c r="J246" s="3">
        <v>0</v>
      </c>
      <c r="K246" s="3">
        <v>0</v>
      </c>
    </row>
    <row r="247" spans="1:11" x14ac:dyDescent="0.25">
      <c r="A247" s="3" t="s">
        <v>215</v>
      </c>
      <c r="B247" s="3" t="s">
        <v>428</v>
      </c>
      <c r="C247" s="12" t="str">
        <f>IFERROR(VLOOKUP(UPPER(CONCATENATE($B247," - ",$A247)),'[1]Segurados Civis'!$A$5:$H$2142,6,FALSE),"")</f>
        <v/>
      </c>
      <c r="D247" s="12" t="str">
        <f>IFERROR(VLOOKUP(UPPER(CONCATENATE($B247," - ",$A247)),'[1]Segurados Civis'!$A$5:$H$2142,7,FALSE),"")</f>
        <v/>
      </c>
      <c r="E247" s="12" t="str">
        <f>IFERROR(VLOOKUP(UPPER(CONCATENATE($B247," - ",$A247)),'[1]Segurados Civis'!$A$5:$H$2142,8,FALSE),"")</f>
        <v/>
      </c>
      <c r="F247" s="12" t="str">
        <f t="shared" si="3"/>
        <v/>
      </c>
      <c r="G247" s="3" t="s">
        <v>4</v>
      </c>
      <c r="H247" s="3">
        <v>0</v>
      </c>
      <c r="I247" s="3">
        <v>0</v>
      </c>
      <c r="J247" s="3">
        <v>0</v>
      </c>
      <c r="K247" s="3">
        <v>0</v>
      </c>
    </row>
    <row r="248" spans="1:11" x14ac:dyDescent="0.25">
      <c r="A248" s="3" t="s">
        <v>215</v>
      </c>
      <c r="B248" s="3" t="s">
        <v>383</v>
      </c>
      <c r="C248" s="12" t="str">
        <f>IFERROR(VLOOKUP(UPPER(CONCATENATE($B248," - ",$A248)),'[1]Segurados Civis'!$A$5:$H$2142,6,FALSE),"")</f>
        <v/>
      </c>
      <c r="D248" s="12" t="str">
        <f>IFERROR(VLOOKUP(UPPER(CONCATENATE($B248," - ",$A248)),'[1]Segurados Civis'!$A$5:$H$2142,7,FALSE),"")</f>
        <v/>
      </c>
      <c r="E248" s="12" t="str">
        <f>IFERROR(VLOOKUP(UPPER(CONCATENATE($B248," - ",$A248)),'[1]Segurados Civis'!$A$5:$H$2142,8,FALSE),"")</f>
        <v/>
      </c>
      <c r="F248" s="12" t="str">
        <f t="shared" si="3"/>
        <v/>
      </c>
      <c r="G248" s="3" t="s">
        <v>4</v>
      </c>
      <c r="H248" s="3">
        <v>0</v>
      </c>
      <c r="I248" s="3">
        <v>0</v>
      </c>
      <c r="J248" s="3">
        <v>0</v>
      </c>
      <c r="K248" s="3">
        <v>0</v>
      </c>
    </row>
    <row r="249" spans="1:11" x14ac:dyDescent="0.25">
      <c r="A249" s="3" t="s">
        <v>215</v>
      </c>
      <c r="B249" s="3" t="s">
        <v>250</v>
      </c>
      <c r="C249" s="12" t="str">
        <f>IFERROR(VLOOKUP(UPPER(CONCATENATE($B249," - ",$A249)),'[1]Segurados Civis'!$A$5:$H$2142,6,FALSE),"")</f>
        <v/>
      </c>
      <c r="D249" s="12" t="str">
        <f>IFERROR(VLOOKUP(UPPER(CONCATENATE($B249," - ",$A249)),'[1]Segurados Civis'!$A$5:$H$2142,7,FALSE),"")</f>
        <v/>
      </c>
      <c r="E249" s="12" t="str">
        <f>IFERROR(VLOOKUP(UPPER(CONCATENATE($B249," - ",$A249)),'[1]Segurados Civis'!$A$5:$H$2142,8,FALSE),"")</f>
        <v/>
      </c>
      <c r="F249" s="12" t="str">
        <f t="shared" si="3"/>
        <v/>
      </c>
      <c r="G249" s="3" t="s">
        <v>4</v>
      </c>
      <c r="H249" s="3">
        <v>0</v>
      </c>
      <c r="I249" s="3">
        <v>0</v>
      </c>
      <c r="J249" s="3">
        <v>0</v>
      </c>
      <c r="K249" s="3">
        <v>0</v>
      </c>
    </row>
    <row r="250" spans="1:11" x14ac:dyDescent="0.25">
      <c r="A250" s="3" t="s">
        <v>215</v>
      </c>
      <c r="B250" s="3" t="s">
        <v>388</v>
      </c>
      <c r="C250" s="12" t="str">
        <f>IFERROR(VLOOKUP(UPPER(CONCATENATE($B250," - ",$A250)),'[1]Segurados Civis'!$A$5:$H$2142,6,FALSE),"")</f>
        <v/>
      </c>
      <c r="D250" s="12" t="str">
        <f>IFERROR(VLOOKUP(UPPER(CONCATENATE($B250," - ",$A250)),'[1]Segurados Civis'!$A$5:$H$2142,7,FALSE),"")</f>
        <v/>
      </c>
      <c r="E250" s="12" t="str">
        <f>IFERROR(VLOOKUP(UPPER(CONCATENATE($B250," - ",$A250)),'[1]Segurados Civis'!$A$5:$H$2142,8,FALSE),"")</f>
        <v/>
      </c>
      <c r="F250" s="12" t="str">
        <f t="shared" si="3"/>
        <v/>
      </c>
      <c r="G250" s="3" t="s">
        <v>4</v>
      </c>
      <c r="H250" s="3">
        <v>0</v>
      </c>
      <c r="I250" s="3">
        <v>0</v>
      </c>
      <c r="J250" s="3">
        <v>0</v>
      </c>
      <c r="K250" s="3">
        <v>0</v>
      </c>
    </row>
    <row r="251" spans="1:11" x14ac:dyDescent="0.25">
      <c r="A251" s="3" t="s">
        <v>215</v>
      </c>
      <c r="B251" s="3" t="s">
        <v>439</v>
      </c>
      <c r="C251" s="12" t="str">
        <f>IFERROR(VLOOKUP(UPPER(CONCATENATE($B251," - ",$A251)),'[1]Segurados Civis'!$A$5:$H$2142,6,FALSE),"")</f>
        <v/>
      </c>
      <c r="D251" s="12" t="str">
        <f>IFERROR(VLOOKUP(UPPER(CONCATENATE($B251," - ",$A251)),'[1]Segurados Civis'!$A$5:$H$2142,7,FALSE),"")</f>
        <v/>
      </c>
      <c r="E251" s="12" t="str">
        <f>IFERROR(VLOOKUP(UPPER(CONCATENATE($B251," - ",$A251)),'[1]Segurados Civis'!$A$5:$H$2142,8,FALSE),"")</f>
        <v/>
      </c>
      <c r="F251" s="12" t="str">
        <f t="shared" si="3"/>
        <v/>
      </c>
      <c r="G251" s="3" t="s">
        <v>4</v>
      </c>
      <c r="H251" s="3">
        <v>0</v>
      </c>
      <c r="I251" s="3">
        <v>0</v>
      </c>
      <c r="J251" s="3">
        <v>0</v>
      </c>
      <c r="K251" s="3">
        <v>0</v>
      </c>
    </row>
    <row r="252" spans="1:11" x14ac:dyDescent="0.25">
      <c r="A252" s="3" t="s">
        <v>215</v>
      </c>
      <c r="B252" s="3" t="s">
        <v>504</v>
      </c>
      <c r="C252" s="12" t="str">
        <f>IFERROR(VLOOKUP(UPPER(CONCATENATE($B252," - ",$A252)),'[1]Segurados Civis'!$A$5:$H$2142,6,FALSE),"")</f>
        <v/>
      </c>
      <c r="D252" s="12" t="str">
        <f>IFERROR(VLOOKUP(UPPER(CONCATENATE($B252," - ",$A252)),'[1]Segurados Civis'!$A$5:$H$2142,7,FALSE),"")</f>
        <v/>
      </c>
      <c r="E252" s="12" t="str">
        <f>IFERROR(VLOOKUP(UPPER(CONCATENATE($B252," - ",$A252)),'[1]Segurados Civis'!$A$5:$H$2142,8,FALSE),"")</f>
        <v/>
      </c>
      <c r="F252" s="12" t="str">
        <f t="shared" si="3"/>
        <v/>
      </c>
      <c r="G252" s="3" t="s">
        <v>4</v>
      </c>
      <c r="H252" s="3">
        <v>0</v>
      </c>
      <c r="I252" s="3">
        <v>0</v>
      </c>
      <c r="J252" s="3">
        <v>0</v>
      </c>
      <c r="K252" s="3">
        <v>0</v>
      </c>
    </row>
    <row r="253" spans="1:11" x14ac:dyDescent="0.25">
      <c r="A253" s="3" t="s">
        <v>215</v>
      </c>
      <c r="B253" s="3" t="s">
        <v>538</v>
      </c>
      <c r="C253" s="12" t="str">
        <f>IFERROR(VLOOKUP(UPPER(CONCATENATE($B253," - ",$A253)),'[1]Segurados Civis'!$A$5:$H$2142,6,FALSE),"")</f>
        <v/>
      </c>
      <c r="D253" s="12" t="str">
        <f>IFERROR(VLOOKUP(UPPER(CONCATENATE($B253," - ",$A253)),'[1]Segurados Civis'!$A$5:$H$2142,7,FALSE),"")</f>
        <v/>
      </c>
      <c r="E253" s="12" t="str">
        <f>IFERROR(VLOOKUP(UPPER(CONCATENATE($B253," - ",$A253)),'[1]Segurados Civis'!$A$5:$H$2142,8,FALSE),"")</f>
        <v/>
      </c>
      <c r="F253" s="12" t="str">
        <f t="shared" si="3"/>
        <v/>
      </c>
      <c r="G253" s="3" t="s">
        <v>4</v>
      </c>
      <c r="H253" s="3">
        <v>0</v>
      </c>
      <c r="I253" s="3">
        <v>0</v>
      </c>
      <c r="J253" s="3">
        <v>0</v>
      </c>
      <c r="K253" s="3">
        <v>0</v>
      </c>
    </row>
    <row r="254" spans="1:11" x14ac:dyDescent="0.25">
      <c r="A254" s="3" t="s">
        <v>215</v>
      </c>
      <c r="B254" s="3" t="s">
        <v>261</v>
      </c>
      <c r="C254" s="12">
        <f>IFERROR(VLOOKUP(UPPER(CONCATENATE($B254," - ",$A254)),'[1]Segurados Civis'!$A$5:$H$2142,6,FALSE),"")</f>
        <v>5</v>
      </c>
      <c r="D254" s="12">
        <f>IFERROR(VLOOKUP(UPPER(CONCATENATE($B254," - ",$A254)),'[1]Segurados Civis'!$A$5:$H$2142,7,FALSE),"")</f>
        <v>0</v>
      </c>
      <c r="E254" s="12">
        <f>IFERROR(VLOOKUP(UPPER(CONCATENATE($B254," - ",$A254)),'[1]Segurados Civis'!$A$5:$H$2142,8,FALSE),"")</f>
        <v>0</v>
      </c>
      <c r="F254" s="12">
        <f t="shared" si="3"/>
        <v>5</v>
      </c>
      <c r="G254" s="3" t="s">
        <v>2</v>
      </c>
      <c r="H254" s="3">
        <v>0</v>
      </c>
      <c r="I254" s="3">
        <v>0</v>
      </c>
      <c r="J254" s="3">
        <v>0</v>
      </c>
      <c r="K254" s="3">
        <v>0</v>
      </c>
    </row>
    <row r="255" spans="1:11" x14ac:dyDescent="0.25">
      <c r="A255" s="3" t="s">
        <v>215</v>
      </c>
      <c r="B255" s="3" t="s">
        <v>458</v>
      </c>
      <c r="C255" s="12" t="str">
        <f>IFERROR(VLOOKUP(UPPER(CONCATENATE($B255," - ",$A255)),'[1]Segurados Civis'!$A$5:$H$2142,6,FALSE),"")</f>
        <v/>
      </c>
      <c r="D255" s="12" t="str">
        <f>IFERROR(VLOOKUP(UPPER(CONCATENATE($B255," - ",$A255)),'[1]Segurados Civis'!$A$5:$H$2142,7,FALSE),"")</f>
        <v/>
      </c>
      <c r="E255" s="12" t="str">
        <f>IFERROR(VLOOKUP(UPPER(CONCATENATE($B255," - ",$A255)),'[1]Segurados Civis'!$A$5:$H$2142,8,FALSE),"")</f>
        <v/>
      </c>
      <c r="F255" s="12" t="str">
        <f t="shared" si="3"/>
        <v/>
      </c>
      <c r="G255" s="3" t="s">
        <v>4</v>
      </c>
      <c r="H255" s="3">
        <v>0</v>
      </c>
      <c r="I255" s="3">
        <v>0</v>
      </c>
      <c r="J255" s="3">
        <v>0</v>
      </c>
      <c r="K255" s="3">
        <v>0</v>
      </c>
    </row>
    <row r="256" spans="1:11" x14ac:dyDescent="0.25">
      <c r="A256" s="3" t="s">
        <v>215</v>
      </c>
      <c r="B256" s="3" t="s">
        <v>550</v>
      </c>
      <c r="C256" s="12" t="str">
        <f>IFERROR(VLOOKUP(UPPER(CONCATENATE($B256," - ",$A256)),'[1]Segurados Civis'!$A$5:$H$2142,6,FALSE),"")</f>
        <v/>
      </c>
      <c r="D256" s="12" t="str">
        <f>IFERROR(VLOOKUP(UPPER(CONCATENATE($B256," - ",$A256)),'[1]Segurados Civis'!$A$5:$H$2142,7,FALSE),"")</f>
        <v/>
      </c>
      <c r="E256" s="12" t="str">
        <f>IFERROR(VLOOKUP(UPPER(CONCATENATE($B256," - ",$A256)),'[1]Segurados Civis'!$A$5:$H$2142,8,FALSE),"")</f>
        <v/>
      </c>
      <c r="F256" s="12" t="str">
        <f t="shared" si="3"/>
        <v/>
      </c>
      <c r="G256" s="3" t="s">
        <v>4</v>
      </c>
      <c r="H256" s="3">
        <v>0</v>
      </c>
      <c r="I256" s="3">
        <v>0</v>
      </c>
      <c r="J256" s="3">
        <v>0</v>
      </c>
      <c r="K256" s="3">
        <v>0</v>
      </c>
    </row>
    <row r="257" spans="1:11" x14ac:dyDescent="0.25">
      <c r="A257" s="3" t="s">
        <v>215</v>
      </c>
      <c r="B257" s="3" t="s">
        <v>484</v>
      </c>
      <c r="C257" s="12" t="str">
        <f>IFERROR(VLOOKUP(UPPER(CONCATENATE($B257," - ",$A257)),'[1]Segurados Civis'!$A$5:$H$2142,6,FALSE),"")</f>
        <v/>
      </c>
      <c r="D257" s="12" t="str">
        <f>IFERROR(VLOOKUP(UPPER(CONCATENATE($B257," - ",$A257)),'[1]Segurados Civis'!$A$5:$H$2142,7,FALSE),"")</f>
        <v/>
      </c>
      <c r="E257" s="12" t="str">
        <f>IFERROR(VLOOKUP(UPPER(CONCATENATE($B257," - ",$A257)),'[1]Segurados Civis'!$A$5:$H$2142,8,FALSE),"")</f>
        <v/>
      </c>
      <c r="F257" s="12" t="str">
        <f t="shared" si="3"/>
        <v/>
      </c>
      <c r="G257" s="3" t="s">
        <v>4</v>
      </c>
      <c r="H257" s="3">
        <v>0</v>
      </c>
      <c r="I257" s="3">
        <v>0</v>
      </c>
      <c r="J257" s="3">
        <v>0</v>
      </c>
      <c r="K257" s="3">
        <v>0</v>
      </c>
    </row>
    <row r="258" spans="1:11" x14ac:dyDescent="0.25">
      <c r="A258" s="3" t="s">
        <v>215</v>
      </c>
      <c r="B258" s="3" t="s">
        <v>277</v>
      </c>
      <c r="C258" s="12" t="str">
        <f>IFERROR(VLOOKUP(UPPER(CONCATENATE($B258," - ",$A258)),'[1]Segurados Civis'!$A$5:$H$2142,6,FALSE),"")</f>
        <v/>
      </c>
      <c r="D258" s="12" t="str">
        <f>IFERROR(VLOOKUP(UPPER(CONCATENATE($B258," - ",$A258)),'[1]Segurados Civis'!$A$5:$H$2142,7,FALSE),"")</f>
        <v/>
      </c>
      <c r="E258" s="12" t="str">
        <f>IFERROR(VLOOKUP(UPPER(CONCATENATE($B258," - ",$A258)),'[1]Segurados Civis'!$A$5:$H$2142,8,FALSE),"")</f>
        <v/>
      </c>
      <c r="F258" s="12" t="str">
        <f t="shared" si="3"/>
        <v/>
      </c>
      <c r="G258" s="3" t="s">
        <v>4</v>
      </c>
      <c r="H258" s="3">
        <v>0</v>
      </c>
      <c r="I258" s="3">
        <v>0</v>
      </c>
      <c r="J258" s="3">
        <v>0</v>
      </c>
      <c r="K258" s="3">
        <v>0</v>
      </c>
    </row>
    <row r="259" spans="1:11" x14ac:dyDescent="0.25">
      <c r="A259" s="3" t="s">
        <v>215</v>
      </c>
      <c r="B259" s="3" t="s">
        <v>591</v>
      </c>
      <c r="C259" s="12" t="str">
        <f>IFERROR(VLOOKUP(UPPER(CONCATENATE($B259," - ",$A259)),'[1]Segurados Civis'!$A$5:$H$2142,6,FALSE),"")</f>
        <v/>
      </c>
      <c r="D259" s="12" t="str">
        <f>IFERROR(VLOOKUP(UPPER(CONCATENATE($B259," - ",$A259)),'[1]Segurados Civis'!$A$5:$H$2142,7,FALSE),"")</f>
        <v/>
      </c>
      <c r="E259" s="12" t="str">
        <f>IFERROR(VLOOKUP(UPPER(CONCATENATE($B259," - ",$A259)),'[1]Segurados Civis'!$A$5:$H$2142,8,FALSE),"")</f>
        <v/>
      </c>
      <c r="F259" s="12" t="str">
        <f t="shared" ref="F259:F322" si="4">IF(SUM(C259:E259)=0,"",SUM(C259:E259))</f>
        <v/>
      </c>
      <c r="G259" s="3" t="s">
        <v>4</v>
      </c>
      <c r="H259" s="3">
        <v>0</v>
      </c>
      <c r="I259" s="3">
        <v>0</v>
      </c>
      <c r="J259" s="3">
        <v>0</v>
      </c>
      <c r="K259" s="3">
        <v>0</v>
      </c>
    </row>
    <row r="260" spans="1:11" x14ac:dyDescent="0.25">
      <c r="A260" s="3" t="s">
        <v>215</v>
      </c>
      <c r="B260" s="3" t="s">
        <v>606</v>
      </c>
      <c r="C260" s="12" t="str">
        <f>IFERROR(VLOOKUP(UPPER(CONCATENATE($B260," - ",$A260)),'[1]Segurados Civis'!$A$5:$H$2142,6,FALSE),"")</f>
        <v/>
      </c>
      <c r="D260" s="12" t="str">
        <f>IFERROR(VLOOKUP(UPPER(CONCATENATE($B260," - ",$A260)),'[1]Segurados Civis'!$A$5:$H$2142,7,FALSE),"")</f>
        <v/>
      </c>
      <c r="E260" s="12" t="str">
        <f>IFERROR(VLOOKUP(UPPER(CONCATENATE($B260," - ",$A260)),'[1]Segurados Civis'!$A$5:$H$2142,8,FALSE),"")</f>
        <v/>
      </c>
      <c r="F260" s="12" t="str">
        <f t="shared" si="4"/>
        <v/>
      </c>
      <c r="G260" s="3" t="s">
        <v>4</v>
      </c>
      <c r="H260" s="3">
        <v>0</v>
      </c>
      <c r="I260" s="3">
        <v>0</v>
      </c>
      <c r="J260" s="3">
        <v>0</v>
      </c>
      <c r="K260" s="3">
        <v>0</v>
      </c>
    </row>
    <row r="261" spans="1:11" x14ac:dyDescent="0.25">
      <c r="A261" s="3" t="s">
        <v>215</v>
      </c>
      <c r="B261" s="3" t="s">
        <v>631</v>
      </c>
      <c r="C261" s="12" t="str">
        <f>IFERROR(VLOOKUP(UPPER(CONCATENATE($B261," - ",$A261)),'[1]Segurados Civis'!$A$5:$H$2142,6,FALSE),"")</f>
        <v/>
      </c>
      <c r="D261" s="12" t="str">
        <f>IFERROR(VLOOKUP(UPPER(CONCATENATE($B261," - ",$A261)),'[1]Segurados Civis'!$A$5:$H$2142,7,FALSE),"")</f>
        <v/>
      </c>
      <c r="E261" s="12" t="str">
        <f>IFERROR(VLOOKUP(UPPER(CONCATENATE($B261," - ",$A261)),'[1]Segurados Civis'!$A$5:$H$2142,8,FALSE),"")</f>
        <v/>
      </c>
      <c r="F261" s="12" t="str">
        <f t="shared" si="4"/>
        <v/>
      </c>
      <c r="G261" s="3" t="s">
        <v>622</v>
      </c>
      <c r="H261" s="3">
        <v>0</v>
      </c>
      <c r="I261" s="3">
        <v>0</v>
      </c>
      <c r="J261" s="3">
        <v>0</v>
      </c>
      <c r="K261" s="3">
        <v>0</v>
      </c>
    </row>
    <row r="262" spans="1:11" x14ac:dyDescent="0.25">
      <c r="A262" s="3" t="s">
        <v>215</v>
      </c>
      <c r="B262" s="3" t="s">
        <v>505</v>
      </c>
      <c r="C262" s="12" t="str">
        <f>IFERROR(VLOOKUP(UPPER(CONCATENATE($B262," - ",$A262)),'[1]Segurados Civis'!$A$5:$H$2142,6,FALSE),"")</f>
        <v/>
      </c>
      <c r="D262" s="12" t="str">
        <f>IFERROR(VLOOKUP(UPPER(CONCATENATE($B262," - ",$A262)),'[1]Segurados Civis'!$A$5:$H$2142,7,FALSE),"")</f>
        <v/>
      </c>
      <c r="E262" s="12" t="str">
        <f>IFERROR(VLOOKUP(UPPER(CONCATENATE($B262," - ",$A262)),'[1]Segurados Civis'!$A$5:$H$2142,8,FALSE),"")</f>
        <v/>
      </c>
      <c r="F262" s="12" t="str">
        <f t="shared" si="4"/>
        <v/>
      </c>
      <c r="G262" s="3" t="s">
        <v>4</v>
      </c>
      <c r="H262" s="3">
        <v>0</v>
      </c>
      <c r="I262" s="3">
        <v>0</v>
      </c>
      <c r="J262" s="3">
        <v>0</v>
      </c>
      <c r="K262" s="3">
        <v>0</v>
      </c>
    </row>
    <row r="263" spans="1:11" x14ac:dyDescent="0.25">
      <c r="A263" s="3" t="s">
        <v>215</v>
      </c>
      <c r="B263" s="3" t="s">
        <v>251</v>
      </c>
      <c r="C263" s="12" t="str">
        <f>IFERROR(VLOOKUP(UPPER(CONCATENATE($B263," - ",$A263)),'[1]Segurados Civis'!$A$5:$H$2142,6,FALSE),"")</f>
        <v/>
      </c>
      <c r="D263" s="12" t="str">
        <f>IFERROR(VLOOKUP(UPPER(CONCATENATE($B263," - ",$A263)),'[1]Segurados Civis'!$A$5:$H$2142,7,FALSE),"")</f>
        <v/>
      </c>
      <c r="E263" s="12" t="str">
        <f>IFERROR(VLOOKUP(UPPER(CONCATENATE($B263," - ",$A263)),'[1]Segurados Civis'!$A$5:$H$2142,8,FALSE),"")</f>
        <v/>
      </c>
      <c r="F263" s="12" t="str">
        <f t="shared" si="4"/>
        <v/>
      </c>
      <c r="G263" s="3" t="s">
        <v>4</v>
      </c>
      <c r="H263" s="3">
        <v>0</v>
      </c>
      <c r="I263" s="3">
        <v>0</v>
      </c>
      <c r="J263" s="3">
        <v>0</v>
      </c>
      <c r="K263" s="3">
        <v>0</v>
      </c>
    </row>
    <row r="264" spans="1:11" x14ac:dyDescent="0.25">
      <c r="A264" s="3" t="s">
        <v>215</v>
      </c>
      <c r="B264" s="3" t="s">
        <v>531</v>
      </c>
      <c r="C264" s="12" t="str">
        <f>IFERROR(VLOOKUP(UPPER(CONCATENATE($B264," - ",$A264)),'[1]Segurados Civis'!$A$5:$H$2142,6,FALSE),"")</f>
        <v/>
      </c>
      <c r="D264" s="12" t="str">
        <f>IFERROR(VLOOKUP(UPPER(CONCATENATE($B264," - ",$A264)),'[1]Segurados Civis'!$A$5:$H$2142,7,FALSE),"")</f>
        <v/>
      </c>
      <c r="E264" s="12" t="str">
        <f>IFERROR(VLOOKUP(UPPER(CONCATENATE($B264," - ",$A264)),'[1]Segurados Civis'!$A$5:$H$2142,8,FALSE),"")</f>
        <v/>
      </c>
      <c r="F264" s="12" t="str">
        <f t="shared" si="4"/>
        <v/>
      </c>
      <c r="G264" s="3" t="s">
        <v>4</v>
      </c>
      <c r="H264" s="3">
        <v>0</v>
      </c>
      <c r="I264" s="3">
        <v>0</v>
      </c>
      <c r="J264" s="3">
        <v>0</v>
      </c>
      <c r="K264" s="3">
        <v>0</v>
      </c>
    </row>
    <row r="265" spans="1:11" x14ac:dyDescent="0.25">
      <c r="A265" s="3" t="s">
        <v>215</v>
      </c>
      <c r="B265" s="3" t="s">
        <v>353</v>
      </c>
      <c r="C265" s="12">
        <f>IFERROR(VLOOKUP(UPPER(CONCATENATE($B265," - ",$A265)),'[1]Segurados Civis'!$A$5:$H$2142,6,FALSE),"")</f>
        <v>88</v>
      </c>
      <c r="D265" s="12">
        <f>IFERROR(VLOOKUP(UPPER(CONCATENATE($B265," - ",$A265)),'[1]Segurados Civis'!$A$5:$H$2142,7,FALSE),"")</f>
        <v>0</v>
      </c>
      <c r="E265" s="12">
        <f>IFERROR(VLOOKUP(UPPER(CONCATENATE($B265," - ",$A265)),'[1]Segurados Civis'!$A$5:$H$2142,8,FALSE),"")</f>
        <v>0</v>
      </c>
      <c r="F265" s="12">
        <f t="shared" si="4"/>
        <v>88</v>
      </c>
      <c r="G265" s="3" t="s">
        <v>2</v>
      </c>
      <c r="H265" s="3">
        <v>0</v>
      </c>
      <c r="I265" s="3">
        <v>0</v>
      </c>
      <c r="J265" s="3">
        <v>0</v>
      </c>
      <c r="K265" s="3">
        <v>0</v>
      </c>
    </row>
    <row r="266" spans="1:11" x14ac:dyDescent="0.25">
      <c r="A266" s="3" t="s">
        <v>215</v>
      </c>
      <c r="B266" s="3" t="s">
        <v>318</v>
      </c>
      <c r="C266" s="12" t="str">
        <f>IFERROR(VLOOKUP(UPPER(CONCATENATE($B266," - ",$A266)),'[1]Segurados Civis'!$A$5:$H$2142,6,FALSE),"")</f>
        <v/>
      </c>
      <c r="D266" s="12" t="str">
        <f>IFERROR(VLOOKUP(UPPER(CONCATENATE($B266," - ",$A266)),'[1]Segurados Civis'!$A$5:$H$2142,7,FALSE),"")</f>
        <v/>
      </c>
      <c r="E266" s="12" t="str">
        <f>IFERROR(VLOOKUP(UPPER(CONCATENATE($B266," - ",$A266)),'[1]Segurados Civis'!$A$5:$H$2142,8,FALSE),"")</f>
        <v/>
      </c>
      <c r="F266" s="12" t="str">
        <f t="shared" si="4"/>
        <v/>
      </c>
      <c r="G266" s="3" t="s">
        <v>4</v>
      </c>
      <c r="H266" s="3">
        <v>0</v>
      </c>
      <c r="I266" s="3">
        <v>0</v>
      </c>
      <c r="J266" s="3">
        <v>0</v>
      </c>
      <c r="K266" s="3">
        <v>0</v>
      </c>
    </row>
    <row r="267" spans="1:11" x14ac:dyDescent="0.25">
      <c r="A267" s="3" t="s">
        <v>215</v>
      </c>
      <c r="B267" s="3" t="s">
        <v>389</v>
      </c>
      <c r="C267" s="12" t="str">
        <f>IFERROR(VLOOKUP(UPPER(CONCATENATE($B267," - ",$A267)),'[1]Segurados Civis'!$A$5:$H$2142,6,FALSE),"")</f>
        <v/>
      </c>
      <c r="D267" s="12" t="str">
        <f>IFERROR(VLOOKUP(UPPER(CONCATENATE($B267," - ",$A267)),'[1]Segurados Civis'!$A$5:$H$2142,7,FALSE),"")</f>
        <v/>
      </c>
      <c r="E267" s="12" t="str">
        <f>IFERROR(VLOOKUP(UPPER(CONCATENATE($B267," - ",$A267)),'[1]Segurados Civis'!$A$5:$H$2142,8,FALSE),"")</f>
        <v/>
      </c>
      <c r="F267" s="12" t="str">
        <f t="shared" si="4"/>
        <v/>
      </c>
      <c r="G267" s="3" t="s">
        <v>4</v>
      </c>
      <c r="H267" s="3">
        <v>0</v>
      </c>
      <c r="I267" s="3">
        <v>0</v>
      </c>
      <c r="J267" s="3">
        <v>0</v>
      </c>
      <c r="K267" s="3">
        <v>0</v>
      </c>
    </row>
    <row r="268" spans="1:11" x14ac:dyDescent="0.25">
      <c r="A268" s="3" t="s">
        <v>215</v>
      </c>
      <c r="B268" s="3" t="s">
        <v>258</v>
      </c>
      <c r="C268" s="12" t="str">
        <f>IFERROR(VLOOKUP(UPPER(CONCATENATE($B268," - ",$A268)),'[1]Segurados Civis'!$A$5:$H$2142,6,FALSE),"")</f>
        <v/>
      </c>
      <c r="D268" s="12" t="str">
        <f>IFERROR(VLOOKUP(UPPER(CONCATENATE($B268," - ",$A268)),'[1]Segurados Civis'!$A$5:$H$2142,7,FALSE),"")</f>
        <v/>
      </c>
      <c r="E268" s="12" t="str">
        <f>IFERROR(VLOOKUP(UPPER(CONCATENATE($B268," - ",$A268)),'[1]Segurados Civis'!$A$5:$H$2142,8,FALSE),"")</f>
        <v/>
      </c>
      <c r="F268" s="12" t="str">
        <f t="shared" si="4"/>
        <v/>
      </c>
      <c r="G268" s="3" t="s">
        <v>4</v>
      </c>
      <c r="H268" s="3">
        <v>0</v>
      </c>
      <c r="I268" s="3">
        <v>0</v>
      </c>
      <c r="J268" s="3">
        <v>0</v>
      </c>
      <c r="K268" s="3">
        <v>0</v>
      </c>
    </row>
    <row r="269" spans="1:11" x14ac:dyDescent="0.25">
      <c r="A269" s="3" t="s">
        <v>215</v>
      </c>
      <c r="B269" s="3" t="s">
        <v>485</v>
      </c>
      <c r="C269" s="12" t="str">
        <f>IFERROR(VLOOKUP(UPPER(CONCATENATE($B269," - ",$A269)),'[1]Segurados Civis'!$A$5:$H$2142,6,FALSE),"")</f>
        <v/>
      </c>
      <c r="D269" s="12" t="str">
        <f>IFERROR(VLOOKUP(UPPER(CONCATENATE($B269," - ",$A269)),'[1]Segurados Civis'!$A$5:$H$2142,7,FALSE),"")</f>
        <v/>
      </c>
      <c r="E269" s="12" t="str">
        <f>IFERROR(VLOOKUP(UPPER(CONCATENATE($B269," - ",$A269)),'[1]Segurados Civis'!$A$5:$H$2142,8,FALSE),"")</f>
        <v/>
      </c>
      <c r="F269" s="12" t="str">
        <f t="shared" si="4"/>
        <v/>
      </c>
      <c r="G269" s="3" t="s">
        <v>4</v>
      </c>
      <c r="H269" s="3">
        <v>0</v>
      </c>
      <c r="I269" s="3">
        <v>0</v>
      </c>
      <c r="J269" s="3">
        <v>0</v>
      </c>
      <c r="K269" s="3">
        <v>0</v>
      </c>
    </row>
    <row r="270" spans="1:11" x14ac:dyDescent="0.25">
      <c r="A270" s="3" t="s">
        <v>215</v>
      </c>
      <c r="B270" s="3" t="s">
        <v>551</v>
      </c>
      <c r="C270" s="12" t="str">
        <f>IFERROR(VLOOKUP(UPPER(CONCATENATE($B270," - ",$A270)),'[1]Segurados Civis'!$A$5:$H$2142,6,FALSE),"")</f>
        <v/>
      </c>
      <c r="D270" s="12" t="str">
        <f>IFERROR(VLOOKUP(UPPER(CONCATENATE($B270," - ",$A270)),'[1]Segurados Civis'!$A$5:$H$2142,7,FALSE),"")</f>
        <v/>
      </c>
      <c r="E270" s="12" t="str">
        <f>IFERROR(VLOOKUP(UPPER(CONCATENATE($B270," - ",$A270)),'[1]Segurados Civis'!$A$5:$H$2142,8,FALSE),"")</f>
        <v/>
      </c>
      <c r="F270" s="12" t="str">
        <f t="shared" si="4"/>
        <v/>
      </c>
      <c r="G270" s="3" t="s">
        <v>4</v>
      </c>
      <c r="H270" s="3">
        <v>0</v>
      </c>
      <c r="I270" s="3">
        <v>0</v>
      </c>
      <c r="J270" s="3">
        <v>0</v>
      </c>
      <c r="K270" s="3">
        <v>0</v>
      </c>
    </row>
    <row r="271" spans="1:11" x14ac:dyDescent="0.25">
      <c r="A271" s="3" t="s">
        <v>215</v>
      </c>
      <c r="B271" s="3" t="s">
        <v>252</v>
      </c>
      <c r="C271" s="12" t="str">
        <f>IFERROR(VLOOKUP(UPPER(CONCATENATE($B271," - ",$A271)),'[1]Segurados Civis'!$A$5:$H$2142,6,FALSE),"")</f>
        <v/>
      </c>
      <c r="D271" s="12" t="str">
        <f>IFERROR(VLOOKUP(UPPER(CONCATENATE($B271," - ",$A271)),'[1]Segurados Civis'!$A$5:$H$2142,7,FALSE),"")</f>
        <v/>
      </c>
      <c r="E271" s="12" t="str">
        <f>IFERROR(VLOOKUP(UPPER(CONCATENATE($B271," - ",$A271)),'[1]Segurados Civis'!$A$5:$H$2142,8,FALSE),"")</f>
        <v/>
      </c>
      <c r="F271" s="12" t="str">
        <f t="shared" si="4"/>
        <v/>
      </c>
      <c r="G271" s="3" t="s">
        <v>4</v>
      </c>
      <c r="H271" s="3">
        <v>0</v>
      </c>
      <c r="I271" s="3">
        <v>0</v>
      </c>
      <c r="J271" s="3">
        <v>0</v>
      </c>
      <c r="K271" s="3">
        <v>0</v>
      </c>
    </row>
    <row r="272" spans="1:11" x14ac:dyDescent="0.25">
      <c r="A272" s="3" t="s">
        <v>215</v>
      </c>
      <c r="B272" s="3" t="s">
        <v>339</v>
      </c>
      <c r="C272" s="12" t="str">
        <f>IFERROR(VLOOKUP(UPPER(CONCATENATE($B272," - ",$A272)),'[1]Segurados Civis'!$A$5:$H$2142,6,FALSE),"")</f>
        <v/>
      </c>
      <c r="D272" s="12" t="str">
        <f>IFERROR(VLOOKUP(UPPER(CONCATENATE($B272," - ",$A272)),'[1]Segurados Civis'!$A$5:$H$2142,7,FALSE),"")</f>
        <v/>
      </c>
      <c r="E272" s="12" t="str">
        <f>IFERROR(VLOOKUP(UPPER(CONCATENATE($B272," - ",$A272)),'[1]Segurados Civis'!$A$5:$H$2142,8,FALSE),"")</f>
        <v/>
      </c>
      <c r="F272" s="12" t="str">
        <f t="shared" si="4"/>
        <v/>
      </c>
      <c r="G272" s="3" t="s">
        <v>4</v>
      </c>
      <c r="H272" s="3">
        <v>0</v>
      </c>
      <c r="I272" s="3">
        <v>0</v>
      </c>
      <c r="J272" s="3">
        <v>0</v>
      </c>
      <c r="K272" s="3">
        <v>0</v>
      </c>
    </row>
    <row r="273" spans="1:11" x14ac:dyDescent="0.25">
      <c r="A273" s="3" t="s">
        <v>215</v>
      </c>
      <c r="B273" s="3" t="s">
        <v>532</v>
      </c>
      <c r="C273" s="12" t="str">
        <f>IFERROR(VLOOKUP(UPPER(CONCATENATE($B273," - ",$A273)),'[1]Segurados Civis'!$A$5:$H$2142,6,FALSE),"")</f>
        <v/>
      </c>
      <c r="D273" s="12" t="str">
        <f>IFERROR(VLOOKUP(UPPER(CONCATENATE($B273," - ",$A273)),'[1]Segurados Civis'!$A$5:$H$2142,7,FALSE),"")</f>
        <v/>
      </c>
      <c r="E273" s="12" t="str">
        <f>IFERROR(VLOOKUP(UPPER(CONCATENATE($B273," - ",$A273)),'[1]Segurados Civis'!$A$5:$H$2142,8,FALSE),"")</f>
        <v/>
      </c>
      <c r="F273" s="12" t="str">
        <f t="shared" si="4"/>
        <v/>
      </c>
      <c r="G273" s="3" t="s">
        <v>4</v>
      </c>
      <c r="H273" s="3">
        <v>0</v>
      </c>
      <c r="I273" s="3">
        <v>0</v>
      </c>
      <c r="J273" s="3">
        <v>0</v>
      </c>
      <c r="K273" s="3">
        <v>0</v>
      </c>
    </row>
    <row r="274" spans="1:11" x14ac:dyDescent="0.25">
      <c r="A274" s="3" t="s">
        <v>215</v>
      </c>
      <c r="B274" s="3" t="s">
        <v>405</v>
      </c>
      <c r="C274" s="12" t="str">
        <f>IFERROR(VLOOKUP(UPPER(CONCATENATE($B274," - ",$A274)),'[1]Segurados Civis'!$A$5:$H$2142,6,FALSE),"")</f>
        <v/>
      </c>
      <c r="D274" s="12" t="str">
        <f>IFERROR(VLOOKUP(UPPER(CONCATENATE($B274," - ",$A274)),'[1]Segurados Civis'!$A$5:$H$2142,7,FALSE),"")</f>
        <v/>
      </c>
      <c r="E274" s="12" t="str">
        <f>IFERROR(VLOOKUP(UPPER(CONCATENATE($B274," - ",$A274)),'[1]Segurados Civis'!$A$5:$H$2142,8,FALSE),"")</f>
        <v/>
      </c>
      <c r="F274" s="12" t="str">
        <f t="shared" si="4"/>
        <v/>
      </c>
      <c r="G274" s="3" t="s">
        <v>4</v>
      </c>
      <c r="H274" s="3">
        <v>0</v>
      </c>
      <c r="I274" s="3">
        <v>0</v>
      </c>
      <c r="J274" s="3">
        <v>0</v>
      </c>
      <c r="K274" s="3">
        <v>0</v>
      </c>
    </row>
    <row r="275" spans="1:11" x14ac:dyDescent="0.25">
      <c r="A275" s="3" t="s">
        <v>215</v>
      </c>
      <c r="B275" s="3" t="s">
        <v>533</v>
      </c>
      <c r="C275" s="12" t="str">
        <f>IFERROR(VLOOKUP(UPPER(CONCATENATE($B275," - ",$A275)),'[1]Segurados Civis'!$A$5:$H$2142,6,FALSE),"")</f>
        <v/>
      </c>
      <c r="D275" s="12" t="str">
        <f>IFERROR(VLOOKUP(UPPER(CONCATENATE($B275," - ",$A275)),'[1]Segurados Civis'!$A$5:$H$2142,7,FALSE),"")</f>
        <v/>
      </c>
      <c r="E275" s="12" t="str">
        <f>IFERROR(VLOOKUP(UPPER(CONCATENATE($B275," - ",$A275)),'[1]Segurados Civis'!$A$5:$H$2142,8,FALSE),"")</f>
        <v/>
      </c>
      <c r="F275" s="12" t="str">
        <f t="shared" si="4"/>
        <v/>
      </c>
      <c r="G275" s="3" t="s">
        <v>4</v>
      </c>
      <c r="H275" s="3">
        <v>0</v>
      </c>
      <c r="I275" s="3">
        <v>0</v>
      </c>
      <c r="J275" s="3">
        <v>0</v>
      </c>
      <c r="K275" s="3">
        <v>0</v>
      </c>
    </row>
    <row r="276" spans="1:11" x14ac:dyDescent="0.25">
      <c r="A276" s="3" t="s">
        <v>215</v>
      </c>
      <c r="B276" s="3" t="s">
        <v>459</v>
      </c>
      <c r="C276" s="12" t="str">
        <f>IFERROR(VLOOKUP(UPPER(CONCATENATE($B276," - ",$A276)),'[1]Segurados Civis'!$A$5:$H$2142,6,FALSE),"")</f>
        <v/>
      </c>
      <c r="D276" s="12" t="str">
        <f>IFERROR(VLOOKUP(UPPER(CONCATENATE($B276," - ",$A276)),'[1]Segurados Civis'!$A$5:$H$2142,7,FALSE),"")</f>
        <v/>
      </c>
      <c r="E276" s="12" t="str">
        <f>IFERROR(VLOOKUP(UPPER(CONCATENATE($B276," - ",$A276)),'[1]Segurados Civis'!$A$5:$H$2142,8,FALSE),"")</f>
        <v/>
      </c>
      <c r="F276" s="12" t="str">
        <f t="shared" si="4"/>
        <v/>
      </c>
      <c r="G276" s="3" t="s">
        <v>4</v>
      </c>
      <c r="H276" s="3">
        <v>0</v>
      </c>
      <c r="I276" s="3">
        <v>0</v>
      </c>
      <c r="J276" s="3">
        <v>0</v>
      </c>
      <c r="K276" s="3">
        <v>0</v>
      </c>
    </row>
    <row r="277" spans="1:11" x14ac:dyDescent="0.25">
      <c r="A277" s="3" t="s">
        <v>215</v>
      </c>
      <c r="B277" s="3" t="s">
        <v>347</v>
      </c>
      <c r="C277" s="12" t="str">
        <f>IFERROR(VLOOKUP(UPPER(CONCATENATE($B277," - ",$A277)),'[1]Segurados Civis'!$A$5:$H$2142,6,FALSE),"")</f>
        <v/>
      </c>
      <c r="D277" s="12" t="str">
        <f>IFERROR(VLOOKUP(UPPER(CONCATENATE($B277," - ",$A277)),'[1]Segurados Civis'!$A$5:$H$2142,7,FALSE),"")</f>
        <v/>
      </c>
      <c r="E277" s="12" t="str">
        <f>IFERROR(VLOOKUP(UPPER(CONCATENATE($B277," - ",$A277)),'[1]Segurados Civis'!$A$5:$H$2142,8,FALSE),"")</f>
        <v/>
      </c>
      <c r="F277" s="12" t="str">
        <f t="shared" si="4"/>
        <v/>
      </c>
      <c r="G277" s="3" t="s">
        <v>4</v>
      </c>
      <c r="H277" s="3">
        <v>0</v>
      </c>
      <c r="I277" s="3">
        <v>0</v>
      </c>
      <c r="J277" s="3">
        <v>0</v>
      </c>
      <c r="K277" s="3">
        <v>0</v>
      </c>
    </row>
    <row r="278" spans="1:11" x14ac:dyDescent="0.25">
      <c r="A278" s="3" t="s">
        <v>215</v>
      </c>
      <c r="B278" s="3" t="s">
        <v>365</v>
      </c>
      <c r="C278" s="12" t="str">
        <f>IFERROR(VLOOKUP(UPPER(CONCATENATE($B278," - ",$A278)),'[1]Segurados Civis'!$A$5:$H$2142,6,FALSE),"")</f>
        <v/>
      </c>
      <c r="D278" s="12" t="str">
        <f>IFERROR(VLOOKUP(UPPER(CONCATENATE($B278," - ",$A278)),'[1]Segurados Civis'!$A$5:$H$2142,7,FALSE),"")</f>
        <v/>
      </c>
      <c r="E278" s="12" t="str">
        <f>IFERROR(VLOOKUP(UPPER(CONCATENATE($B278," - ",$A278)),'[1]Segurados Civis'!$A$5:$H$2142,8,FALSE),"")</f>
        <v/>
      </c>
      <c r="F278" s="12" t="str">
        <f t="shared" si="4"/>
        <v/>
      </c>
      <c r="G278" s="3" t="s">
        <v>4</v>
      </c>
      <c r="H278" s="3">
        <v>0</v>
      </c>
      <c r="I278" s="3">
        <v>0</v>
      </c>
      <c r="J278" s="3">
        <v>0</v>
      </c>
      <c r="K278" s="3">
        <v>0</v>
      </c>
    </row>
    <row r="279" spans="1:11" x14ac:dyDescent="0.25">
      <c r="A279" s="3" t="s">
        <v>215</v>
      </c>
      <c r="B279" s="3" t="s">
        <v>341</v>
      </c>
      <c r="C279" s="12" t="str">
        <f>IFERROR(VLOOKUP(UPPER(CONCATENATE($B279," - ",$A279)),'[1]Segurados Civis'!$A$5:$H$2142,6,FALSE),"")</f>
        <v/>
      </c>
      <c r="D279" s="12" t="str">
        <f>IFERROR(VLOOKUP(UPPER(CONCATENATE($B279," - ",$A279)),'[1]Segurados Civis'!$A$5:$H$2142,7,FALSE),"")</f>
        <v/>
      </c>
      <c r="E279" s="12" t="str">
        <f>IFERROR(VLOOKUP(UPPER(CONCATENATE($B279," - ",$A279)),'[1]Segurados Civis'!$A$5:$H$2142,8,FALSE),"")</f>
        <v/>
      </c>
      <c r="F279" s="12" t="str">
        <f t="shared" si="4"/>
        <v/>
      </c>
      <c r="G279" s="3" t="s">
        <v>4</v>
      </c>
      <c r="H279" s="3">
        <v>0</v>
      </c>
      <c r="I279" s="3">
        <v>0</v>
      </c>
      <c r="J279" s="3">
        <v>0</v>
      </c>
      <c r="K279" s="3">
        <v>0</v>
      </c>
    </row>
    <row r="280" spans="1:11" x14ac:dyDescent="0.25">
      <c r="A280" s="3" t="s">
        <v>215</v>
      </c>
      <c r="B280" s="3" t="s">
        <v>571</v>
      </c>
      <c r="C280" s="12" t="str">
        <f>IFERROR(VLOOKUP(UPPER(CONCATENATE($B280," - ",$A280)),'[1]Segurados Civis'!$A$5:$H$2142,6,FALSE),"")</f>
        <v/>
      </c>
      <c r="D280" s="12" t="str">
        <f>IFERROR(VLOOKUP(UPPER(CONCATENATE($B280," - ",$A280)),'[1]Segurados Civis'!$A$5:$H$2142,7,FALSE),"")</f>
        <v/>
      </c>
      <c r="E280" s="12" t="str">
        <f>IFERROR(VLOOKUP(UPPER(CONCATENATE($B280," - ",$A280)),'[1]Segurados Civis'!$A$5:$H$2142,8,FALSE),"")</f>
        <v/>
      </c>
      <c r="F280" s="12" t="str">
        <f t="shared" si="4"/>
        <v/>
      </c>
      <c r="G280" s="3" t="s">
        <v>4</v>
      </c>
      <c r="H280" s="3">
        <v>0</v>
      </c>
      <c r="I280" s="3">
        <v>0</v>
      </c>
      <c r="J280" s="3">
        <v>0</v>
      </c>
      <c r="K280" s="3">
        <v>0</v>
      </c>
    </row>
    <row r="281" spans="1:11" x14ac:dyDescent="0.25">
      <c r="A281" s="3" t="s">
        <v>215</v>
      </c>
      <c r="B281" s="3" t="s">
        <v>621</v>
      </c>
      <c r="C281" s="12" t="str">
        <f>IFERROR(VLOOKUP(UPPER(CONCATENATE($B281," - ",$A281)),'[1]Segurados Civis'!$A$5:$H$2142,6,FALSE),"")</f>
        <v/>
      </c>
      <c r="D281" s="12" t="str">
        <f>IFERROR(VLOOKUP(UPPER(CONCATENATE($B281," - ",$A281)),'[1]Segurados Civis'!$A$5:$H$2142,7,FALSE),"")</f>
        <v/>
      </c>
      <c r="E281" s="12" t="str">
        <f>IFERROR(VLOOKUP(UPPER(CONCATENATE($B281," - ",$A281)),'[1]Segurados Civis'!$A$5:$H$2142,8,FALSE),"")</f>
        <v/>
      </c>
      <c r="F281" s="12" t="str">
        <f t="shared" si="4"/>
        <v/>
      </c>
      <c r="G281" s="3" t="s">
        <v>622</v>
      </c>
      <c r="H281" s="3">
        <v>0</v>
      </c>
      <c r="I281" s="3">
        <v>0</v>
      </c>
      <c r="J281" s="3">
        <v>0</v>
      </c>
      <c r="K281" s="3">
        <v>0</v>
      </c>
    </row>
    <row r="282" spans="1:11" x14ac:dyDescent="0.25">
      <c r="A282" s="3" t="s">
        <v>215</v>
      </c>
      <c r="B282" s="3" t="s">
        <v>319</v>
      </c>
      <c r="C282" s="12" t="str">
        <f>IFERROR(VLOOKUP(UPPER(CONCATENATE($B282," - ",$A282)),'[1]Segurados Civis'!$A$5:$H$2142,6,FALSE),"")</f>
        <v/>
      </c>
      <c r="D282" s="12" t="str">
        <f>IFERROR(VLOOKUP(UPPER(CONCATENATE($B282," - ",$A282)),'[1]Segurados Civis'!$A$5:$H$2142,7,FALSE),"")</f>
        <v/>
      </c>
      <c r="E282" s="12" t="str">
        <f>IFERROR(VLOOKUP(UPPER(CONCATENATE($B282," - ",$A282)),'[1]Segurados Civis'!$A$5:$H$2142,8,FALSE),"")</f>
        <v/>
      </c>
      <c r="F282" s="12" t="str">
        <f t="shared" si="4"/>
        <v/>
      </c>
      <c r="G282" s="3" t="s">
        <v>4</v>
      </c>
      <c r="H282" s="3">
        <v>0</v>
      </c>
      <c r="I282" s="3">
        <v>0</v>
      </c>
      <c r="J282" s="3">
        <v>0</v>
      </c>
      <c r="K282" s="3">
        <v>0</v>
      </c>
    </row>
    <row r="283" spans="1:11" x14ac:dyDescent="0.25">
      <c r="A283" s="3" t="s">
        <v>215</v>
      </c>
      <c r="B283" s="3" t="s">
        <v>560</v>
      </c>
      <c r="C283" s="12" t="str">
        <f>IFERROR(VLOOKUP(UPPER(CONCATENATE($B283," - ",$A283)),'[1]Segurados Civis'!$A$5:$H$2142,6,FALSE),"")</f>
        <v/>
      </c>
      <c r="D283" s="12" t="str">
        <f>IFERROR(VLOOKUP(UPPER(CONCATENATE($B283," - ",$A283)),'[1]Segurados Civis'!$A$5:$H$2142,7,FALSE),"")</f>
        <v/>
      </c>
      <c r="E283" s="12" t="str">
        <f>IFERROR(VLOOKUP(UPPER(CONCATENATE($B283," - ",$A283)),'[1]Segurados Civis'!$A$5:$H$2142,8,FALSE),"")</f>
        <v/>
      </c>
      <c r="F283" s="12" t="str">
        <f t="shared" si="4"/>
        <v/>
      </c>
      <c r="G283" s="3" t="s">
        <v>4</v>
      </c>
      <c r="H283" s="3">
        <v>0</v>
      </c>
      <c r="I283" s="3">
        <v>0</v>
      </c>
      <c r="J283" s="3">
        <v>0</v>
      </c>
      <c r="K283" s="3">
        <v>0</v>
      </c>
    </row>
    <row r="284" spans="1:11" x14ac:dyDescent="0.25">
      <c r="A284" s="3" t="s">
        <v>215</v>
      </c>
      <c r="B284" s="3" t="s">
        <v>585</v>
      </c>
      <c r="C284" s="12" t="str">
        <f>IFERROR(VLOOKUP(UPPER(CONCATENATE($B284," - ",$A284)),'[1]Segurados Civis'!$A$5:$H$2142,6,FALSE),"")</f>
        <v/>
      </c>
      <c r="D284" s="12" t="str">
        <f>IFERROR(VLOOKUP(UPPER(CONCATENATE($B284," - ",$A284)),'[1]Segurados Civis'!$A$5:$H$2142,7,FALSE),"")</f>
        <v/>
      </c>
      <c r="E284" s="12" t="str">
        <f>IFERROR(VLOOKUP(UPPER(CONCATENATE($B284," - ",$A284)),'[1]Segurados Civis'!$A$5:$H$2142,8,FALSE),"")</f>
        <v/>
      </c>
      <c r="F284" s="12" t="str">
        <f t="shared" si="4"/>
        <v/>
      </c>
      <c r="G284" s="3" t="s">
        <v>4</v>
      </c>
      <c r="H284" s="3">
        <v>0</v>
      </c>
      <c r="I284" s="3">
        <v>0</v>
      </c>
      <c r="J284" s="3">
        <v>0</v>
      </c>
      <c r="K284" s="3">
        <v>0</v>
      </c>
    </row>
    <row r="285" spans="1:11" x14ac:dyDescent="0.25">
      <c r="A285" s="3" t="s">
        <v>215</v>
      </c>
      <c r="B285" s="3" t="s">
        <v>406</v>
      </c>
      <c r="C285" s="12" t="str">
        <f>IFERROR(VLOOKUP(UPPER(CONCATENATE($B285," - ",$A285)),'[1]Segurados Civis'!$A$5:$H$2142,6,FALSE),"")</f>
        <v/>
      </c>
      <c r="D285" s="12" t="str">
        <f>IFERROR(VLOOKUP(UPPER(CONCATENATE($B285," - ",$A285)),'[1]Segurados Civis'!$A$5:$H$2142,7,FALSE),"")</f>
        <v/>
      </c>
      <c r="E285" s="12" t="str">
        <f>IFERROR(VLOOKUP(UPPER(CONCATENATE($B285," - ",$A285)),'[1]Segurados Civis'!$A$5:$H$2142,8,FALSE),"")</f>
        <v/>
      </c>
      <c r="F285" s="12" t="str">
        <f t="shared" si="4"/>
        <v/>
      </c>
      <c r="G285" s="3" t="s">
        <v>4</v>
      </c>
      <c r="H285" s="3">
        <v>0</v>
      </c>
      <c r="I285" s="3">
        <v>0</v>
      </c>
      <c r="J285" s="3">
        <v>0</v>
      </c>
      <c r="K285" s="3">
        <v>0</v>
      </c>
    </row>
    <row r="286" spans="1:11" x14ac:dyDescent="0.25">
      <c r="A286" s="3" t="s">
        <v>215</v>
      </c>
      <c r="B286" s="3" t="s">
        <v>253</v>
      </c>
      <c r="C286" s="12" t="str">
        <f>IFERROR(VLOOKUP(UPPER(CONCATENATE($B286," - ",$A286)),'[1]Segurados Civis'!$A$5:$H$2142,6,FALSE),"")</f>
        <v/>
      </c>
      <c r="D286" s="12" t="str">
        <f>IFERROR(VLOOKUP(UPPER(CONCATENATE($B286," - ",$A286)),'[1]Segurados Civis'!$A$5:$H$2142,7,FALSE),"")</f>
        <v/>
      </c>
      <c r="E286" s="12" t="str">
        <f>IFERROR(VLOOKUP(UPPER(CONCATENATE($B286," - ",$A286)),'[1]Segurados Civis'!$A$5:$H$2142,8,FALSE),"")</f>
        <v/>
      </c>
      <c r="F286" s="12" t="str">
        <f t="shared" si="4"/>
        <v/>
      </c>
      <c r="G286" s="3" t="s">
        <v>4</v>
      </c>
      <c r="H286" s="3">
        <v>0</v>
      </c>
      <c r="I286" s="3">
        <v>0</v>
      </c>
      <c r="J286" s="3">
        <v>0</v>
      </c>
      <c r="K286" s="3">
        <v>0</v>
      </c>
    </row>
    <row r="287" spans="1:11" x14ac:dyDescent="0.25">
      <c r="A287" s="3" t="s">
        <v>215</v>
      </c>
      <c r="B287" s="3" t="s">
        <v>221</v>
      </c>
      <c r="C287" s="12" t="str">
        <f>IFERROR(VLOOKUP(UPPER(CONCATENATE($B287," - ",$A287)),'[1]Segurados Civis'!$A$5:$H$2142,6,FALSE),"")</f>
        <v/>
      </c>
      <c r="D287" s="12" t="str">
        <f>IFERROR(VLOOKUP(UPPER(CONCATENATE($B287," - ",$A287)),'[1]Segurados Civis'!$A$5:$H$2142,7,FALSE),"")</f>
        <v/>
      </c>
      <c r="E287" s="12" t="str">
        <f>IFERROR(VLOOKUP(UPPER(CONCATENATE($B287," - ",$A287)),'[1]Segurados Civis'!$A$5:$H$2142,8,FALSE),"")</f>
        <v/>
      </c>
      <c r="F287" s="12" t="str">
        <f t="shared" si="4"/>
        <v/>
      </c>
      <c r="G287" s="3" t="s">
        <v>4</v>
      </c>
      <c r="H287" s="3">
        <v>0</v>
      </c>
      <c r="I287" s="3">
        <v>0</v>
      </c>
      <c r="J287" s="3">
        <v>0</v>
      </c>
      <c r="K287" s="3">
        <v>0</v>
      </c>
    </row>
    <row r="288" spans="1:11" x14ac:dyDescent="0.25">
      <c r="A288" s="3" t="s">
        <v>215</v>
      </c>
      <c r="B288" s="3" t="s">
        <v>578</v>
      </c>
      <c r="C288" s="12" t="str">
        <f>IFERROR(VLOOKUP(UPPER(CONCATENATE($B288," - ",$A288)),'[1]Segurados Civis'!$A$5:$H$2142,6,FALSE),"")</f>
        <v/>
      </c>
      <c r="D288" s="12" t="str">
        <f>IFERROR(VLOOKUP(UPPER(CONCATENATE($B288," - ",$A288)),'[1]Segurados Civis'!$A$5:$H$2142,7,FALSE),"")</f>
        <v/>
      </c>
      <c r="E288" s="12" t="str">
        <f>IFERROR(VLOOKUP(UPPER(CONCATENATE($B288," - ",$A288)),'[1]Segurados Civis'!$A$5:$H$2142,8,FALSE),"")</f>
        <v/>
      </c>
      <c r="F288" s="12" t="str">
        <f t="shared" si="4"/>
        <v/>
      </c>
      <c r="G288" s="3" t="s">
        <v>4</v>
      </c>
      <c r="H288" s="3">
        <v>0</v>
      </c>
      <c r="I288" s="3">
        <v>0</v>
      </c>
      <c r="J288" s="3">
        <v>0</v>
      </c>
      <c r="K288" s="3">
        <v>0</v>
      </c>
    </row>
    <row r="289" spans="1:11" x14ac:dyDescent="0.25">
      <c r="A289" s="3" t="s">
        <v>215</v>
      </c>
      <c r="B289" s="3" t="s">
        <v>460</v>
      </c>
      <c r="C289" s="12" t="str">
        <f>IFERROR(VLOOKUP(UPPER(CONCATENATE($B289," - ",$A289)),'[1]Segurados Civis'!$A$5:$H$2142,6,FALSE),"")</f>
        <v/>
      </c>
      <c r="D289" s="12" t="str">
        <f>IFERROR(VLOOKUP(UPPER(CONCATENATE($B289," - ",$A289)),'[1]Segurados Civis'!$A$5:$H$2142,7,FALSE),"")</f>
        <v/>
      </c>
      <c r="E289" s="12" t="str">
        <f>IFERROR(VLOOKUP(UPPER(CONCATENATE($B289," - ",$A289)),'[1]Segurados Civis'!$A$5:$H$2142,8,FALSE),"")</f>
        <v/>
      </c>
      <c r="F289" s="12" t="str">
        <f t="shared" si="4"/>
        <v/>
      </c>
      <c r="G289" s="3" t="s">
        <v>4</v>
      </c>
      <c r="H289" s="3">
        <v>0</v>
      </c>
      <c r="I289" s="3">
        <v>0</v>
      </c>
      <c r="J289" s="3">
        <v>0</v>
      </c>
      <c r="K289" s="3">
        <v>0</v>
      </c>
    </row>
    <row r="290" spans="1:11" x14ac:dyDescent="0.25">
      <c r="A290" s="3" t="s">
        <v>215</v>
      </c>
      <c r="B290" s="3" t="s">
        <v>254</v>
      </c>
      <c r="C290" s="12">
        <f>IFERROR(VLOOKUP(UPPER(CONCATENATE($B290," - ",$A290)),'[1]Segurados Civis'!$A$5:$H$2142,6,FALSE),"")</f>
        <v>547</v>
      </c>
      <c r="D290" s="12">
        <f>IFERROR(VLOOKUP(UPPER(CONCATENATE($B290," - ",$A290)),'[1]Segurados Civis'!$A$5:$H$2142,7,FALSE),"")</f>
        <v>61</v>
      </c>
      <c r="E290" s="12">
        <f>IFERROR(VLOOKUP(UPPER(CONCATENATE($B290," - ",$A290)),'[1]Segurados Civis'!$A$5:$H$2142,8,FALSE),"")</f>
        <v>16</v>
      </c>
      <c r="F290" s="12">
        <f t="shared" si="4"/>
        <v>624</v>
      </c>
      <c r="G290" s="3" t="s">
        <v>2</v>
      </c>
      <c r="H290" s="3">
        <v>1</v>
      </c>
      <c r="I290" s="3">
        <v>0</v>
      </c>
      <c r="J290" s="3">
        <v>1</v>
      </c>
      <c r="K290" s="3">
        <v>0</v>
      </c>
    </row>
    <row r="291" spans="1:11" x14ac:dyDescent="0.25">
      <c r="A291" s="3" t="s">
        <v>215</v>
      </c>
      <c r="B291" s="3" t="s">
        <v>615</v>
      </c>
      <c r="C291" s="12" t="str">
        <f>IFERROR(VLOOKUP(UPPER(CONCATENATE($B291," - ",$A291)),'[1]Segurados Civis'!$A$5:$H$2142,6,FALSE),"")</f>
        <v/>
      </c>
      <c r="D291" s="12" t="str">
        <f>IFERROR(VLOOKUP(UPPER(CONCATENATE($B291," - ",$A291)),'[1]Segurados Civis'!$A$5:$H$2142,7,FALSE),"")</f>
        <v/>
      </c>
      <c r="E291" s="12" t="str">
        <f>IFERROR(VLOOKUP(UPPER(CONCATENATE($B291," - ",$A291)),'[1]Segurados Civis'!$A$5:$H$2142,8,FALSE),"")</f>
        <v/>
      </c>
      <c r="F291" s="12" t="str">
        <f t="shared" si="4"/>
        <v/>
      </c>
      <c r="G291" s="3" t="s">
        <v>4</v>
      </c>
      <c r="H291" s="3">
        <v>0</v>
      </c>
      <c r="I291" s="3">
        <v>0</v>
      </c>
      <c r="J291" s="3">
        <v>0</v>
      </c>
      <c r="K291" s="3">
        <v>0</v>
      </c>
    </row>
    <row r="292" spans="1:11" x14ac:dyDescent="0.25">
      <c r="A292" s="3" t="s">
        <v>215</v>
      </c>
      <c r="B292" s="3" t="s">
        <v>377</v>
      </c>
      <c r="C292" s="12" t="str">
        <f>IFERROR(VLOOKUP(UPPER(CONCATENATE($B292," - ",$A292)),'[1]Segurados Civis'!$A$5:$H$2142,6,FALSE),"")</f>
        <v/>
      </c>
      <c r="D292" s="12" t="str">
        <f>IFERROR(VLOOKUP(UPPER(CONCATENATE($B292," - ",$A292)),'[1]Segurados Civis'!$A$5:$H$2142,7,FALSE),"")</f>
        <v/>
      </c>
      <c r="E292" s="12" t="str">
        <f>IFERROR(VLOOKUP(UPPER(CONCATENATE($B292," - ",$A292)),'[1]Segurados Civis'!$A$5:$H$2142,8,FALSE),"")</f>
        <v/>
      </c>
      <c r="F292" s="12" t="str">
        <f t="shared" si="4"/>
        <v/>
      </c>
      <c r="G292" s="3" t="s">
        <v>4</v>
      </c>
      <c r="H292" s="3">
        <v>0</v>
      </c>
      <c r="I292" s="3">
        <v>0</v>
      </c>
      <c r="J292" s="3">
        <v>0</v>
      </c>
      <c r="K292" s="3">
        <v>0</v>
      </c>
    </row>
    <row r="293" spans="1:11" x14ac:dyDescent="0.25">
      <c r="A293" s="3" t="s">
        <v>215</v>
      </c>
      <c r="B293" s="3" t="s">
        <v>278</v>
      </c>
      <c r="C293" s="12" t="str">
        <f>IFERROR(VLOOKUP(UPPER(CONCATENATE($B293," - ",$A293)),'[1]Segurados Civis'!$A$5:$H$2142,6,FALSE),"")</f>
        <v/>
      </c>
      <c r="D293" s="12" t="str">
        <f>IFERROR(VLOOKUP(UPPER(CONCATENATE($B293," - ",$A293)),'[1]Segurados Civis'!$A$5:$H$2142,7,FALSE),"")</f>
        <v/>
      </c>
      <c r="E293" s="12" t="str">
        <f>IFERROR(VLOOKUP(UPPER(CONCATENATE($B293," - ",$A293)),'[1]Segurados Civis'!$A$5:$H$2142,8,FALSE),"")</f>
        <v/>
      </c>
      <c r="F293" s="12" t="str">
        <f t="shared" si="4"/>
        <v/>
      </c>
      <c r="G293" s="3" t="s">
        <v>4</v>
      </c>
      <c r="H293" s="3">
        <v>0</v>
      </c>
      <c r="I293" s="3">
        <v>0</v>
      </c>
      <c r="J293" s="3">
        <v>0</v>
      </c>
      <c r="K293" s="3">
        <v>0</v>
      </c>
    </row>
    <row r="294" spans="1:11" x14ac:dyDescent="0.25">
      <c r="A294" s="3" t="s">
        <v>215</v>
      </c>
      <c r="B294" s="3" t="s">
        <v>506</v>
      </c>
      <c r="C294" s="12" t="str">
        <f>IFERROR(VLOOKUP(UPPER(CONCATENATE($B294," - ",$A294)),'[1]Segurados Civis'!$A$5:$H$2142,6,FALSE),"")</f>
        <v/>
      </c>
      <c r="D294" s="12" t="str">
        <f>IFERROR(VLOOKUP(UPPER(CONCATENATE($B294," - ",$A294)),'[1]Segurados Civis'!$A$5:$H$2142,7,FALSE),"")</f>
        <v/>
      </c>
      <c r="E294" s="12" t="str">
        <f>IFERROR(VLOOKUP(UPPER(CONCATENATE($B294," - ",$A294)),'[1]Segurados Civis'!$A$5:$H$2142,8,FALSE),"")</f>
        <v/>
      </c>
      <c r="F294" s="12" t="str">
        <f t="shared" si="4"/>
        <v/>
      </c>
      <c r="G294" s="3" t="s">
        <v>4</v>
      </c>
      <c r="H294" s="3">
        <v>0</v>
      </c>
      <c r="I294" s="3">
        <v>0</v>
      </c>
      <c r="J294" s="3">
        <v>0</v>
      </c>
      <c r="K294" s="3">
        <v>0</v>
      </c>
    </row>
    <row r="295" spans="1:11" x14ac:dyDescent="0.25">
      <c r="A295" s="3" t="s">
        <v>215</v>
      </c>
      <c r="B295" s="3" t="s">
        <v>552</v>
      </c>
      <c r="C295" s="12" t="str">
        <f>IFERROR(VLOOKUP(UPPER(CONCATENATE($B295," - ",$A295)),'[1]Segurados Civis'!$A$5:$H$2142,6,FALSE),"")</f>
        <v/>
      </c>
      <c r="D295" s="12" t="str">
        <f>IFERROR(VLOOKUP(UPPER(CONCATENATE($B295," - ",$A295)),'[1]Segurados Civis'!$A$5:$H$2142,7,FALSE),"")</f>
        <v/>
      </c>
      <c r="E295" s="12" t="str">
        <f>IFERROR(VLOOKUP(UPPER(CONCATENATE($B295," - ",$A295)),'[1]Segurados Civis'!$A$5:$H$2142,8,FALSE),"")</f>
        <v/>
      </c>
      <c r="F295" s="12" t="str">
        <f t="shared" si="4"/>
        <v/>
      </c>
      <c r="G295" s="3" t="s">
        <v>4</v>
      </c>
      <c r="H295" s="3">
        <v>0</v>
      </c>
      <c r="I295" s="3">
        <v>0</v>
      </c>
      <c r="J295" s="3">
        <v>0</v>
      </c>
      <c r="K295" s="3">
        <v>0</v>
      </c>
    </row>
    <row r="296" spans="1:11" x14ac:dyDescent="0.25">
      <c r="A296" s="3" t="s">
        <v>215</v>
      </c>
      <c r="B296" s="3" t="s">
        <v>429</v>
      </c>
      <c r="C296" s="12" t="str">
        <f>IFERROR(VLOOKUP(UPPER(CONCATENATE($B296," - ",$A296)),'[1]Segurados Civis'!$A$5:$H$2142,6,FALSE),"")</f>
        <v/>
      </c>
      <c r="D296" s="12" t="str">
        <f>IFERROR(VLOOKUP(UPPER(CONCATENATE($B296," - ",$A296)),'[1]Segurados Civis'!$A$5:$H$2142,7,FALSE),"")</f>
        <v/>
      </c>
      <c r="E296" s="12" t="str">
        <f>IFERROR(VLOOKUP(UPPER(CONCATENATE($B296," - ",$A296)),'[1]Segurados Civis'!$A$5:$H$2142,8,FALSE),"")</f>
        <v/>
      </c>
      <c r="F296" s="12" t="str">
        <f t="shared" si="4"/>
        <v/>
      </c>
      <c r="G296" s="3" t="s">
        <v>4</v>
      </c>
      <c r="H296" s="3">
        <v>0</v>
      </c>
      <c r="I296" s="3">
        <v>0</v>
      </c>
      <c r="J296" s="3">
        <v>0</v>
      </c>
      <c r="K296" s="3">
        <v>0</v>
      </c>
    </row>
    <row r="297" spans="1:11" x14ac:dyDescent="0.25">
      <c r="A297" s="3" t="s">
        <v>215</v>
      </c>
      <c r="B297" s="3" t="s">
        <v>400</v>
      </c>
      <c r="C297" s="12" t="str">
        <f>IFERROR(VLOOKUP(UPPER(CONCATENATE($B297," - ",$A297)),'[1]Segurados Civis'!$A$5:$H$2142,6,FALSE),"")</f>
        <v/>
      </c>
      <c r="D297" s="12" t="str">
        <f>IFERROR(VLOOKUP(UPPER(CONCATENATE($B297," - ",$A297)),'[1]Segurados Civis'!$A$5:$H$2142,7,FALSE),"")</f>
        <v/>
      </c>
      <c r="E297" s="12" t="str">
        <f>IFERROR(VLOOKUP(UPPER(CONCATENATE($B297," - ",$A297)),'[1]Segurados Civis'!$A$5:$H$2142,8,FALSE),"")</f>
        <v/>
      </c>
      <c r="F297" s="12" t="str">
        <f t="shared" si="4"/>
        <v/>
      </c>
      <c r="G297" s="3" t="s">
        <v>4</v>
      </c>
      <c r="H297" s="3">
        <v>0</v>
      </c>
      <c r="I297" s="3">
        <v>0</v>
      </c>
      <c r="J297" s="3">
        <v>0</v>
      </c>
      <c r="K297" s="3">
        <v>0</v>
      </c>
    </row>
    <row r="298" spans="1:11" x14ac:dyDescent="0.25">
      <c r="A298" s="3" t="s">
        <v>215</v>
      </c>
      <c r="B298" s="3" t="s">
        <v>486</v>
      </c>
      <c r="C298" s="12" t="str">
        <f>IFERROR(VLOOKUP(UPPER(CONCATENATE($B298," - ",$A298)),'[1]Segurados Civis'!$A$5:$H$2142,6,FALSE),"")</f>
        <v/>
      </c>
      <c r="D298" s="12" t="str">
        <f>IFERROR(VLOOKUP(UPPER(CONCATENATE($B298," - ",$A298)),'[1]Segurados Civis'!$A$5:$H$2142,7,FALSE),"")</f>
        <v/>
      </c>
      <c r="E298" s="12" t="str">
        <f>IFERROR(VLOOKUP(UPPER(CONCATENATE($B298," - ",$A298)),'[1]Segurados Civis'!$A$5:$H$2142,8,FALSE),"")</f>
        <v/>
      </c>
      <c r="F298" s="12" t="str">
        <f t="shared" si="4"/>
        <v/>
      </c>
      <c r="G298" s="3" t="s">
        <v>4</v>
      </c>
      <c r="H298" s="3">
        <v>0</v>
      </c>
      <c r="I298" s="3">
        <v>0</v>
      </c>
      <c r="J298" s="3">
        <v>0</v>
      </c>
      <c r="K298" s="3">
        <v>0</v>
      </c>
    </row>
    <row r="299" spans="1:11" x14ac:dyDescent="0.25">
      <c r="A299" s="3" t="s">
        <v>215</v>
      </c>
      <c r="B299" s="3" t="s">
        <v>461</v>
      </c>
      <c r="C299" s="12" t="str">
        <f>IFERROR(VLOOKUP(UPPER(CONCATENATE($B299," - ",$A299)),'[1]Segurados Civis'!$A$5:$H$2142,6,FALSE),"")</f>
        <v/>
      </c>
      <c r="D299" s="12" t="str">
        <f>IFERROR(VLOOKUP(UPPER(CONCATENATE($B299," - ",$A299)),'[1]Segurados Civis'!$A$5:$H$2142,7,FALSE),"")</f>
        <v/>
      </c>
      <c r="E299" s="12" t="str">
        <f>IFERROR(VLOOKUP(UPPER(CONCATENATE($B299," - ",$A299)),'[1]Segurados Civis'!$A$5:$H$2142,8,FALSE),"")</f>
        <v/>
      </c>
      <c r="F299" s="12" t="str">
        <f t="shared" si="4"/>
        <v/>
      </c>
      <c r="G299" s="3" t="s">
        <v>4</v>
      </c>
      <c r="H299" s="3">
        <v>0</v>
      </c>
      <c r="I299" s="3">
        <v>0</v>
      </c>
      <c r="J299" s="3">
        <v>0</v>
      </c>
      <c r="K299" s="3">
        <v>0</v>
      </c>
    </row>
    <row r="300" spans="1:11" x14ac:dyDescent="0.25">
      <c r="A300" s="3" t="s">
        <v>215</v>
      </c>
      <c r="B300" s="3" t="s">
        <v>320</v>
      </c>
      <c r="C300" s="12" t="str">
        <f>IFERROR(VLOOKUP(UPPER(CONCATENATE($B300," - ",$A300)),'[1]Segurados Civis'!$A$5:$H$2142,6,FALSE),"")</f>
        <v/>
      </c>
      <c r="D300" s="12" t="str">
        <f>IFERROR(VLOOKUP(UPPER(CONCATENATE($B300," - ",$A300)),'[1]Segurados Civis'!$A$5:$H$2142,7,FALSE),"")</f>
        <v/>
      </c>
      <c r="E300" s="12" t="str">
        <f>IFERROR(VLOOKUP(UPPER(CONCATENATE($B300," - ",$A300)),'[1]Segurados Civis'!$A$5:$H$2142,8,FALSE),"")</f>
        <v/>
      </c>
      <c r="F300" s="12" t="str">
        <f t="shared" si="4"/>
        <v/>
      </c>
      <c r="G300" s="3" t="s">
        <v>4</v>
      </c>
      <c r="H300" s="3">
        <v>0</v>
      </c>
      <c r="I300" s="3">
        <v>0</v>
      </c>
      <c r="J300" s="3">
        <v>0</v>
      </c>
      <c r="K300" s="3">
        <v>0</v>
      </c>
    </row>
    <row r="301" spans="1:11" x14ac:dyDescent="0.25">
      <c r="A301" s="3" t="s">
        <v>215</v>
      </c>
      <c r="B301" s="3" t="s">
        <v>553</v>
      </c>
      <c r="C301" s="12" t="str">
        <f>IFERROR(VLOOKUP(UPPER(CONCATENATE($B301," - ",$A301)),'[1]Segurados Civis'!$A$5:$H$2142,6,FALSE),"")</f>
        <v/>
      </c>
      <c r="D301" s="12" t="str">
        <f>IFERROR(VLOOKUP(UPPER(CONCATENATE($B301," - ",$A301)),'[1]Segurados Civis'!$A$5:$H$2142,7,FALSE),"")</f>
        <v/>
      </c>
      <c r="E301" s="12" t="str">
        <f>IFERROR(VLOOKUP(UPPER(CONCATENATE($B301," - ",$A301)),'[1]Segurados Civis'!$A$5:$H$2142,8,FALSE),"")</f>
        <v/>
      </c>
      <c r="F301" s="12" t="str">
        <f t="shared" si="4"/>
        <v/>
      </c>
      <c r="G301" s="3" t="s">
        <v>4</v>
      </c>
      <c r="H301" s="3">
        <v>0</v>
      </c>
      <c r="I301" s="3">
        <v>0</v>
      </c>
      <c r="J301" s="3">
        <v>0</v>
      </c>
      <c r="K301" s="3">
        <v>0</v>
      </c>
    </row>
    <row r="302" spans="1:11" x14ac:dyDescent="0.25">
      <c r="A302" s="3" t="s">
        <v>215</v>
      </c>
      <c r="B302" s="3" t="s">
        <v>493</v>
      </c>
      <c r="C302" s="12" t="str">
        <f>IFERROR(VLOOKUP(UPPER(CONCATENATE($B302," - ",$A302)),'[1]Segurados Civis'!$A$5:$H$2142,6,FALSE),"")</f>
        <v/>
      </c>
      <c r="D302" s="12" t="str">
        <f>IFERROR(VLOOKUP(UPPER(CONCATENATE($B302," - ",$A302)),'[1]Segurados Civis'!$A$5:$H$2142,7,FALSE),"")</f>
        <v/>
      </c>
      <c r="E302" s="12" t="str">
        <f>IFERROR(VLOOKUP(UPPER(CONCATENATE($B302," - ",$A302)),'[1]Segurados Civis'!$A$5:$H$2142,8,FALSE),"")</f>
        <v/>
      </c>
      <c r="F302" s="12" t="str">
        <f t="shared" si="4"/>
        <v/>
      </c>
      <c r="G302" s="3" t="s">
        <v>4</v>
      </c>
      <c r="H302" s="3">
        <v>0</v>
      </c>
      <c r="I302" s="3">
        <v>0</v>
      </c>
      <c r="J302" s="3">
        <v>0</v>
      </c>
      <c r="K302" s="3">
        <v>0</v>
      </c>
    </row>
    <row r="303" spans="1:11" x14ac:dyDescent="0.25">
      <c r="A303" s="3" t="s">
        <v>215</v>
      </c>
      <c r="B303" s="3" t="s">
        <v>462</v>
      </c>
      <c r="C303" s="12" t="str">
        <f>IFERROR(VLOOKUP(UPPER(CONCATENATE($B303," - ",$A303)),'[1]Segurados Civis'!$A$5:$H$2142,6,FALSE),"")</f>
        <v/>
      </c>
      <c r="D303" s="12" t="str">
        <f>IFERROR(VLOOKUP(UPPER(CONCATENATE($B303," - ",$A303)),'[1]Segurados Civis'!$A$5:$H$2142,7,FALSE),"")</f>
        <v/>
      </c>
      <c r="E303" s="12" t="str">
        <f>IFERROR(VLOOKUP(UPPER(CONCATENATE($B303," - ",$A303)),'[1]Segurados Civis'!$A$5:$H$2142,8,FALSE),"")</f>
        <v/>
      </c>
      <c r="F303" s="12" t="str">
        <f t="shared" si="4"/>
        <v/>
      </c>
      <c r="G303" s="3" t="s">
        <v>4</v>
      </c>
      <c r="H303" s="3">
        <v>0</v>
      </c>
      <c r="I303" s="3">
        <v>0</v>
      </c>
      <c r="J303" s="3">
        <v>0</v>
      </c>
      <c r="K303" s="3">
        <v>0</v>
      </c>
    </row>
    <row r="304" spans="1:11" x14ac:dyDescent="0.25">
      <c r="A304" s="3" t="s">
        <v>215</v>
      </c>
      <c r="B304" s="3" t="s">
        <v>522</v>
      </c>
      <c r="C304" s="12" t="str">
        <f>IFERROR(VLOOKUP(UPPER(CONCATENATE($B304," - ",$A304)),'[1]Segurados Civis'!$A$5:$H$2142,6,FALSE),"")</f>
        <v/>
      </c>
      <c r="D304" s="12" t="str">
        <f>IFERROR(VLOOKUP(UPPER(CONCATENATE($B304," - ",$A304)),'[1]Segurados Civis'!$A$5:$H$2142,7,FALSE),"")</f>
        <v/>
      </c>
      <c r="E304" s="12" t="str">
        <f>IFERROR(VLOOKUP(UPPER(CONCATENATE($B304," - ",$A304)),'[1]Segurados Civis'!$A$5:$H$2142,8,FALSE),"")</f>
        <v/>
      </c>
      <c r="F304" s="12" t="str">
        <f t="shared" si="4"/>
        <v/>
      </c>
      <c r="G304" s="3" t="s">
        <v>4</v>
      </c>
      <c r="H304" s="3">
        <v>0</v>
      </c>
      <c r="I304" s="3">
        <v>0</v>
      </c>
      <c r="J304" s="3">
        <v>0</v>
      </c>
      <c r="K304" s="3">
        <v>0</v>
      </c>
    </row>
    <row r="305" spans="1:11" x14ac:dyDescent="0.25">
      <c r="A305" s="3" t="s">
        <v>215</v>
      </c>
      <c r="B305" s="3" t="s">
        <v>321</v>
      </c>
      <c r="C305" s="12" t="str">
        <f>IFERROR(VLOOKUP(UPPER(CONCATENATE($B305," - ",$A305)),'[1]Segurados Civis'!$A$5:$H$2142,6,FALSE),"")</f>
        <v/>
      </c>
      <c r="D305" s="12" t="str">
        <f>IFERROR(VLOOKUP(UPPER(CONCATENATE($B305," - ",$A305)),'[1]Segurados Civis'!$A$5:$H$2142,7,FALSE),"")</f>
        <v/>
      </c>
      <c r="E305" s="12" t="str">
        <f>IFERROR(VLOOKUP(UPPER(CONCATENATE($B305," - ",$A305)),'[1]Segurados Civis'!$A$5:$H$2142,8,FALSE),"")</f>
        <v/>
      </c>
      <c r="F305" s="12" t="str">
        <f t="shared" si="4"/>
        <v/>
      </c>
      <c r="G305" s="3" t="s">
        <v>4</v>
      </c>
      <c r="H305" s="3">
        <v>0</v>
      </c>
      <c r="I305" s="3">
        <v>0</v>
      </c>
      <c r="J305" s="3">
        <v>0</v>
      </c>
      <c r="K305" s="3">
        <v>0</v>
      </c>
    </row>
    <row r="306" spans="1:11" x14ac:dyDescent="0.25">
      <c r="A306" s="3" t="s">
        <v>215</v>
      </c>
      <c r="B306" s="3" t="s">
        <v>322</v>
      </c>
      <c r="C306" s="12" t="str">
        <f>IFERROR(VLOOKUP(UPPER(CONCATENATE($B306," - ",$A306)),'[1]Segurados Civis'!$A$5:$H$2142,6,FALSE),"")</f>
        <v/>
      </c>
      <c r="D306" s="12" t="str">
        <f>IFERROR(VLOOKUP(UPPER(CONCATENATE($B306," - ",$A306)),'[1]Segurados Civis'!$A$5:$H$2142,7,FALSE),"")</f>
        <v/>
      </c>
      <c r="E306" s="12" t="str">
        <f>IFERROR(VLOOKUP(UPPER(CONCATENATE($B306," - ",$A306)),'[1]Segurados Civis'!$A$5:$H$2142,8,FALSE),"")</f>
        <v/>
      </c>
      <c r="F306" s="12" t="str">
        <f t="shared" si="4"/>
        <v/>
      </c>
      <c r="G306" s="3" t="s">
        <v>4</v>
      </c>
      <c r="H306" s="3">
        <v>0</v>
      </c>
      <c r="I306" s="3">
        <v>0</v>
      </c>
      <c r="J306" s="3">
        <v>0</v>
      </c>
      <c r="K306" s="3">
        <v>0</v>
      </c>
    </row>
    <row r="307" spans="1:11" x14ac:dyDescent="0.25">
      <c r="A307" s="3" t="s">
        <v>215</v>
      </c>
      <c r="B307" s="3" t="s">
        <v>572</v>
      </c>
      <c r="C307" s="12" t="str">
        <f>IFERROR(VLOOKUP(UPPER(CONCATENATE($B307," - ",$A307)),'[1]Segurados Civis'!$A$5:$H$2142,6,FALSE),"")</f>
        <v/>
      </c>
      <c r="D307" s="12" t="str">
        <f>IFERROR(VLOOKUP(UPPER(CONCATENATE($B307," - ",$A307)),'[1]Segurados Civis'!$A$5:$H$2142,7,FALSE),"")</f>
        <v/>
      </c>
      <c r="E307" s="12" t="str">
        <f>IFERROR(VLOOKUP(UPPER(CONCATENATE($B307," - ",$A307)),'[1]Segurados Civis'!$A$5:$H$2142,8,FALSE),"")</f>
        <v/>
      </c>
      <c r="F307" s="12" t="str">
        <f t="shared" si="4"/>
        <v/>
      </c>
      <c r="G307" s="3" t="s">
        <v>4</v>
      </c>
      <c r="H307" s="3">
        <v>0</v>
      </c>
      <c r="I307" s="3">
        <v>0</v>
      </c>
      <c r="J307" s="3">
        <v>0</v>
      </c>
      <c r="K307" s="3">
        <v>0</v>
      </c>
    </row>
    <row r="308" spans="1:11" x14ac:dyDescent="0.25">
      <c r="A308" s="3" t="s">
        <v>215</v>
      </c>
      <c r="B308" s="3" t="s">
        <v>390</v>
      </c>
      <c r="C308" s="12" t="str">
        <f>IFERROR(VLOOKUP(UPPER(CONCATENATE($B308," - ",$A308)),'[1]Segurados Civis'!$A$5:$H$2142,6,FALSE),"")</f>
        <v/>
      </c>
      <c r="D308" s="12" t="str">
        <f>IFERROR(VLOOKUP(UPPER(CONCATENATE($B308," - ",$A308)),'[1]Segurados Civis'!$A$5:$H$2142,7,FALSE),"")</f>
        <v/>
      </c>
      <c r="E308" s="12" t="str">
        <f>IFERROR(VLOOKUP(UPPER(CONCATENATE($B308," - ",$A308)),'[1]Segurados Civis'!$A$5:$H$2142,8,FALSE),"")</f>
        <v/>
      </c>
      <c r="F308" s="12" t="str">
        <f t="shared" si="4"/>
        <v/>
      </c>
      <c r="G308" s="3" t="s">
        <v>4</v>
      </c>
      <c r="H308" s="3">
        <v>0</v>
      </c>
      <c r="I308" s="3">
        <v>0</v>
      </c>
      <c r="J308" s="3">
        <v>0</v>
      </c>
      <c r="K308" s="3">
        <v>0</v>
      </c>
    </row>
    <row r="309" spans="1:11" x14ac:dyDescent="0.25">
      <c r="A309" s="3" t="s">
        <v>215</v>
      </c>
      <c r="B309" s="3" t="s">
        <v>592</v>
      </c>
      <c r="C309" s="12" t="str">
        <f>IFERROR(VLOOKUP(UPPER(CONCATENATE($B309," - ",$A309)),'[1]Segurados Civis'!$A$5:$H$2142,6,FALSE),"")</f>
        <v/>
      </c>
      <c r="D309" s="12" t="str">
        <f>IFERROR(VLOOKUP(UPPER(CONCATENATE($B309," - ",$A309)),'[1]Segurados Civis'!$A$5:$H$2142,7,FALSE),"")</f>
        <v/>
      </c>
      <c r="E309" s="12" t="str">
        <f>IFERROR(VLOOKUP(UPPER(CONCATENATE($B309," - ",$A309)),'[1]Segurados Civis'!$A$5:$H$2142,8,FALSE),"")</f>
        <v/>
      </c>
      <c r="F309" s="12" t="str">
        <f t="shared" si="4"/>
        <v/>
      </c>
      <c r="G309" s="3" t="s">
        <v>4</v>
      </c>
      <c r="H309" s="3">
        <v>0</v>
      </c>
      <c r="I309" s="3">
        <v>0</v>
      </c>
      <c r="J309" s="3">
        <v>0</v>
      </c>
      <c r="K309" s="3">
        <v>0</v>
      </c>
    </row>
    <row r="310" spans="1:11" x14ac:dyDescent="0.25">
      <c r="A310" s="3" t="s">
        <v>215</v>
      </c>
      <c r="B310" s="3" t="s">
        <v>323</v>
      </c>
      <c r="C310" s="12" t="str">
        <f>IFERROR(VLOOKUP(UPPER(CONCATENATE($B310," - ",$A310)),'[1]Segurados Civis'!$A$5:$H$2142,6,FALSE),"")</f>
        <v/>
      </c>
      <c r="D310" s="12" t="str">
        <f>IFERROR(VLOOKUP(UPPER(CONCATENATE($B310," - ",$A310)),'[1]Segurados Civis'!$A$5:$H$2142,7,FALSE),"")</f>
        <v/>
      </c>
      <c r="E310" s="12" t="str">
        <f>IFERROR(VLOOKUP(UPPER(CONCATENATE($B310," - ",$A310)),'[1]Segurados Civis'!$A$5:$H$2142,8,FALSE),"")</f>
        <v/>
      </c>
      <c r="F310" s="12" t="str">
        <f t="shared" si="4"/>
        <v/>
      </c>
      <c r="G310" s="3" t="s">
        <v>4</v>
      </c>
      <c r="H310" s="3">
        <v>0</v>
      </c>
      <c r="I310" s="3">
        <v>0</v>
      </c>
      <c r="J310" s="3">
        <v>0</v>
      </c>
      <c r="K310" s="3">
        <v>0</v>
      </c>
    </row>
    <row r="311" spans="1:11" x14ac:dyDescent="0.25">
      <c r="A311" s="3" t="s">
        <v>215</v>
      </c>
      <c r="B311" s="3" t="s">
        <v>523</v>
      </c>
      <c r="C311" s="12" t="str">
        <f>IFERROR(VLOOKUP(UPPER(CONCATENATE($B311," - ",$A311)),'[1]Segurados Civis'!$A$5:$H$2142,6,FALSE),"")</f>
        <v/>
      </c>
      <c r="D311" s="12" t="str">
        <f>IFERROR(VLOOKUP(UPPER(CONCATENATE($B311," - ",$A311)),'[1]Segurados Civis'!$A$5:$H$2142,7,FALSE),"")</f>
        <v/>
      </c>
      <c r="E311" s="12" t="str">
        <f>IFERROR(VLOOKUP(UPPER(CONCATENATE($B311," - ",$A311)),'[1]Segurados Civis'!$A$5:$H$2142,8,FALSE),"")</f>
        <v/>
      </c>
      <c r="F311" s="12" t="str">
        <f t="shared" si="4"/>
        <v/>
      </c>
      <c r="G311" s="3" t="s">
        <v>4</v>
      </c>
      <c r="H311" s="3">
        <v>0</v>
      </c>
      <c r="I311" s="3">
        <v>0</v>
      </c>
      <c r="J311" s="3">
        <v>0</v>
      </c>
      <c r="K311" s="3">
        <v>0</v>
      </c>
    </row>
    <row r="312" spans="1:11" x14ac:dyDescent="0.25">
      <c r="A312" s="3" t="s">
        <v>215</v>
      </c>
      <c r="B312" s="3" t="s">
        <v>232</v>
      </c>
      <c r="C312" s="12" t="str">
        <f>IFERROR(VLOOKUP(UPPER(CONCATENATE($B312," - ",$A312)),'[1]Segurados Civis'!$A$5:$H$2142,6,FALSE),"")</f>
        <v/>
      </c>
      <c r="D312" s="12" t="str">
        <f>IFERROR(VLOOKUP(UPPER(CONCATENATE($B312," - ",$A312)),'[1]Segurados Civis'!$A$5:$H$2142,7,FALSE),"")</f>
        <v/>
      </c>
      <c r="E312" s="12" t="str">
        <f>IFERROR(VLOOKUP(UPPER(CONCATENATE($B312," - ",$A312)),'[1]Segurados Civis'!$A$5:$H$2142,8,FALSE),"")</f>
        <v/>
      </c>
      <c r="F312" s="12" t="str">
        <f t="shared" si="4"/>
        <v/>
      </c>
      <c r="G312" s="3" t="s">
        <v>4</v>
      </c>
      <c r="H312" s="3">
        <v>0</v>
      </c>
      <c r="I312" s="3">
        <v>0</v>
      </c>
      <c r="J312" s="3">
        <v>0</v>
      </c>
      <c r="K312" s="3">
        <v>0</v>
      </c>
    </row>
    <row r="313" spans="1:11" x14ac:dyDescent="0.25">
      <c r="A313" s="3" t="s">
        <v>215</v>
      </c>
      <c r="B313" s="3" t="s">
        <v>409</v>
      </c>
      <c r="C313" s="12">
        <f>IFERROR(VLOOKUP(UPPER(CONCATENATE($B313," - ",$A313)),'[1]Segurados Civis'!$A$5:$H$2142,6,FALSE),"")</f>
        <v>660</v>
      </c>
      <c r="D313" s="12">
        <f>IFERROR(VLOOKUP(UPPER(CONCATENATE($B313," - ",$A313)),'[1]Segurados Civis'!$A$5:$H$2142,7,FALSE),"")</f>
        <v>49</v>
      </c>
      <c r="E313" s="12">
        <f>IFERROR(VLOOKUP(UPPER(CONCATENATE($B313," - ",$A313)),'[1]Segurados Civis'!$A$5:$H$2142,8,FALSE),"")</f>
        <v>13</v>
      </c>
      <c r="F313" s="12">
        <f t="shared" si="4"/>
        <v>722</v>
      </c>
      <c r="G313" s="3" t="s">
        <v>2</v>
      </c>
      <c r="H313" s="3">
        <v>0</v>
      </c>
      <c r="I313" s="3">
        <v>0</v>
      </c>
      <c r="J313" s="3">
        <v>0</v>
      </c>
      <c r="K313" s="3">
        <v>0</v>
      </c>
    </row>
    <row r="314" spans="1:11" x14ac:dyDescent="0.25">
      <c r="A314" s="3" t="s">
        <v>215</v>
      </c>
      <c r="B314" s="3" t="s">
        <v>487</v>
      </c>
      <c r="C314" s="12" t="str">
        <f>IFERROR(VLOOKUP(UPPER(CONCATENATE($B314," - ",$A314)),'[1]Segurados Civis'!$A$5:$H$2142,6,FALSE),"")</f>
        <v/>
      </c>
      <c r="D314" s="12" t="str">
        <f>IFERROR(VLOOKUP(UPPER(CONCATENATE($B314," - ",$A314)),'[1]Segurados Civis'!$A$5:$H$2142,7,FALSE),"")</f>
        <v/>
      </c>
      <c r="E314" s="12" t="str">
        <f>IFERROR(VLOOKUP(UPPER(CONCATENATE($B314," - ",$A314)),'[1]Segurados Civis'!$A$5:$H$2142,8,FALSE),"")</f>
        <v/>
      </c>
      <c r="F314" s="12" t="str">
        <f t="shared" si="4"/>
        <v/>
      </c>
      <c r="G314" s="3" t="s">
        <v>4</v>
      </c>
      <c r="H314" s="3">
        <v>0</v>
      </c>
      <c r="I314" s="3">
        <v>0</v>
      </c>
      <c r="J314" s="3">
        <v>0</v>
      </c>
      <c r="K314" s="3">
        <v>0</v>
      </c>
    </row>
    <row r="315" spans="1:11" x14ac:dyDescent="0.25">
      <c r="A315" s="3" t="s">
        <v>215</v>
      </c>
      <c r="B315" s="3" t="s">
        <v>324</v>
      </c>
      <c r="C315" s="12" t="str">
        <f>IFERROR(VLOOKUP(UPPER(CONCATENATE($B315," - ",$A315)),'[1]Segurados Civis'!$A$5:$H$2142,6,FALSE),"")</f>
        <v/>
      </c>
      <c r="D315" s="12" t="str">
        <f>IFERROR(VLOOKUP(UPPER(CONCATENATE($B315," - ",$A315)),'[1]Segurados Civis'!$A$5:$H$2142,7,FALSE),"")</f>
        <v/>
      </c>
      <c r="E315" s="12" t="str">
        <f>IFERROR(VLOOKUP(UPPER(CONCATENATE($B315," - ",$A315)),'[1]Segurados Civis'!$A$5:$H$2142,8,FALSE),"")</f>
        <v/>
      </c>
      <c r="F315" s="12" t="str">
        <f t="shared" si="4"/>
        <v/>
      </c>
      <c r="G315" s="3" t="s">
        <v>4</v>
      </c>
      <c r="H315" s="3">
        <v>0</v>
      </c>
      <c r="I315" s="3">
        <v>0</v>
      </c>
      <c r="J315" s="3">
        <v>0</v>
      </c>
      <c r="K315" s="3">
        <v>0</v>
      </c>
    </row>
    <row r="316" spans="1:11" x14ac:dyDescent="0.25">
      <c r="A316" s="3" t="s">
        <v>215</v>
      </c>
      <c r="B316" s="3" t="s">
        <v>586</v>
      </c>
      <c r="C316" s="12" t="str">
        <f>IFERROR(VLOOKUP(UPPER(CONCATENATE($B316," - ",$A316)),'[1]Segurados Civis'!$A$5:$H$2142,6,FALSE),"")</f>
        <v/>
      </c>
      <c r="D316" s="12" t="str">
        <f>IFERROR(VLOOKUP(UPPER(CONCATENATE($B316," - ",$A316)),'[1]Segurados Civis'!$A$5:$H$2142,7,FALSE),"")</f>
        <v/>
      </c>
      <c r="E316" s="12" t="str">
        <f>IFERROR(VLOOKUP(UPPER(CONCATENATE($B316," - ",$A316)),'[1]Segurados Civis'!$A$5:$H$2142,8,FALSE),"")</f>
        <v/>
      </c>
      <c r="F316" s="12" t="str">
        <f t="shared" si="4"/>
        <v/>
      </c>
      <c r="G316" s="3" t="s">
        <v>4</v>
      </c>
      <c r="H316" s="3">
        <v>0</v>
      </c>
      <c r="I316" s="3">
        <v>0</v>
      </c>
      <c r="J316" s="3">
        <v>0</v>
      </c>
      <c r="K316" s="3">
        <v>0</v>
      </c>
    </row>
    <row r="317" spans="1:11" x14ac:dyDescent="0.25">
      <c r="A317" s="3" t="s">
        <v>215</v>
      </c>
      <c r="B317" s="3" t="s">
        <v>440</v>
      </c>
      <c r="C317" s="12" t="str">
        <f>IFERROR(VLOOKUP(UPPER(CONCATENATE($B317," - ",$A317)),'[1]Segurados Civis'!$A$5:$H$2142,6,FALSE),"")</f>
        <v/>
      </c>
      <c r="D317" s="12" t="str">
        <f>IFERROR(VLOOKUP(UPPER(CONCATENATE($B317," - ",$A317)),'[1]Segurados Civis'!$A$5:$H$2142,7,FALSE),"")</f>
        <v/>
      </c>
      <c r="E317" s="12" t="str">
        <f>IFERROR(VLOOKUP(UPPER(CONCATENATE($B317," - ",$A317)),'[1]Segurados Civis'!$A$5:$H$2142,8,FALSE),"")</f>
        <v/>
      </c>
      <c r="F317" s="12" t="str">
        <f t="shared" si="4"/>
        <v/>
      </c>
      <c r="G317" s="3" t="s">
        <v>4</v>
      </c>
      <c r="H317" s="3">
        <v>0</v>
      </c>
      <c r="I317" s="3">
        <v>0</v>
      </c>
      <c r="J317" s="3">
        <v>0</v>
      </c>
      <c r="K317" s="3">
        <v>0</v>
      </c>
    </row>
    <row r="318" spans="1:11" x14ac:dyDescent="0.25">
      <c r="A318" s="3" t="s">
        <v>215</v>
      </c>
      <c r="B318" s="3" t="s">
        <v>607</v>
      </c>
      <c r="C318" s="12" t="str">
        <f>IFERROR(VLOOKUP(UPPER(CONCATENATE($B318," - ",$A318)),'[1]Segurados Civis'!$A$5:$H$2142,6,FALSE),"")</f>
        <v/>
      </c>
      <c r="D318" s="12" t="str">
        <f>IFERROR(VLOOKUP(UPPER(CONCATENATE($B318," - ",$A318)),'[1]Segurados Civis'!$A$5:$H$2142,7,FALSE),"")</f>
        <v/>
      </c>
      <c r="E318" s="12" t="str">
        <f>IFERROR(VLOOKUP(UPPER(CONCATENATE($B318," - ",$A318)),'[1]Segurados Civis'!$A$5:$H$2142,8,FALSE),"")</f>
        <v/>
      </c>
      <c r="F318" s="12" t="str">
        <f t="shared" si="4"/>
        <v/>
      </c>
      <c r="G318" s="3" t="s">
        <v>4</v>
      </c>
      <c r="H318" s="3">
        <v>0</v>
      </c>
      <c r="I318" s="3">
        <v>0</v>
      </c>
      <c r="J318" s="3">
        <v>0</v>
      </c>
      <c r="K318" s="3">
        <v>0</v>
      </c>
    </row>
    <row r="319" spans="1:11" x14ac:dyDescent="0.25">
      <c r="A319" s="3" t="s">
        <v>215</v>
      </c>
      <c r="B319" s="3" t="s">
        <v>507</v>
      </c>
      <c r="C319" s="12" t="str">
        <f>IFERROR(VLOOKUP(UPPER(CONCATENATE($B319," - ",$A319)),'[1]Segurados Civis'!$A$5:$H$2142,6,FALSE),"")</f>
        <v/>
      </c>
      <c r="D319" s="12" t="str">
        <f>IFERROR(VLOOKUP(UPPER(CONCATENATE($B319," - ",$A319)),'[1]Segurados Civis'!$A$5:$H$2142,7,FALSE),"")</f>
        <v/>
      </c>
      <c r="E319" s="12" t="str">
        <f>IFERROR(VLOOKUP(UPPER(CONCATENATE($B319," - ",$A319)),'[1]Segurados Civis'!$A$5:$H$2142,8,FALSE),"")</f>
        <v/>
      </c>
      <c r="F319" s="12" t="str">
        <f t="shared" si="4"/>
        <v/>
      </c>
      <c r="G319" s="3" t="s">
        <v>4</v>
      </c>
      <c r="H319" s="3">
        <v>0</v>
      </c>
      <c r="I319" s="3">
        <v>0</v>
      </c>
      <c r="J319" s="3">
        <v>0</v>
      </c>
      <c r="K319" s="3">
        <v>0</v>
      </c>
    </row>
    <row r="320" spans="1:11" x14ac:dyDescent="0.25">
      <c r="A320" s="3" t="s">
        <v>215</v>
      </c>
      <c r="B320" s="3" t="s">
        <v>325</v>
      </c>
      <c r="C320" s="12" t="str">
        <f>IFERROR(VLOOKUP(UPPER(CONCATENATE($B320," - ",$A320)),'[1]Segurados Civis'!$A$5:$H$2142,6,FALSE),"")</f>
        <v/>
      </c>
      <c r="D320" s="12" t="str">
        <f>IFERROR(VLOOKUP(UPPER(CONCATENATE($B320," - ",$A320)),'[1]Segurados Civis'!$A$5:$H$2142,7,FALSE),"")</f>
        <v/>
      </c>
      <c r="E320" s="12" t="str">
        <f>IFERROR(VLOOKUP(UPPER(CONCATENATE($B320," - ",$A320)),'[1]Segurados Civis'!$A$5:$H$2142,8,FALSE),"")</f>
        <v/>
      </c>
      <c r="F320" s="12" t="str">
        <f t="shared" si="4"/>
        <v/>
      </c>
      <c r="G320" s="3" t="s">
        <v>4</v>
      </c>
      <c r="H320" s="3">
        <v>0</v>
      </c>
      <c r="I320" s="3">
        <v>0</v>
      </c>
      <c r="J320" s="3">
        <v>0</v>
      </c>
      <c r="K320" s="3">
        <v>0</v>
      </c>
    </row>
    <row r="321" spans="1:11" x14ac:dyDescent="0.25">
      <c r="A321" s="3" t="s">
        <v>215</v>
      </c>
      <c r="B321" s="3" t="s">
        <v>357</v>
      </c>
      <c r="C321" s="12" t="str">
        <f>IFERROR(VLOOKUP(UPPER(CONCATENATE($B321," - ",$A321)),'[1]Segurados Civis'!$A$5:$H$2142,6,FALSE),"")</f>
        <v/>
      </c>
      <c r="D321" s="12" t="str">
        <f>IFERROR(VLOOKUP(UPPER(CONCATENATE($B321," - ",$A321)),'[1]Segurados Civis'!$A$5:$H$2142,7,FALSE),"")</f>
        <v/>
      </c>
      <c r="E321" s="12" t="str">
        <f>IFERROR(VLOOKUP(UPPER(CONCATENATE($B321," - ",$A321)),'[1]Segurados Civis'!$A$5:$H$2142,8,FALSE),"")</f>
        <v/>
      </c>
      <c r="F321" s="12" t="str">
        <f t="shared" si="4"/>
        <v/>
      </c>
      <c r="G321" s="3" t="s">
        <v>4</v>
      </c>
      <c r="H321" s="3">
        <v>0</v>
      </c>
      <c r="I321" s="3">
        <v>0</v>
      </c>
      <c r="J321" s="3">
        <v>0</v>
      </c>
      <c r="K321" s="3">
        <v>0</v>
      </c>
    </row>
    <row r="322" spans="1:11" x14ac:dyDescent="0.25">
      <c r="A322" s="3" t="s">
        <v>215</v>
      </c>
      <c r="B322" s="3" t="s">
        <v>575</v>
      </c>
      <c r="C322" s="12">
        <f>IFERROR(VLOOKUP(UPPER(CONCATENATE($B322," - ",$A322)),'[1]Segurados Civis'!$A$5:$H$2142,6,FALSE),"")</f>
        <v>417</v>
      </c>
      <c r="D322" s="12">
        <f>IFERROR(VLOOKUP(UPPER(CONCATENATE($B322," - ",$A322)),'[1]Segurados Civis'!$A$5:$H$2142,7,FALSE),"")</f>
        <v>75</v>
      </c>
      <c r="E322" s="12">
        <f>IFERROR(VLOOKUP(UPPER(CONCATENATE($B322," - ",$A322)),'[1]Segurados Civis'!$A$5:$H$2142,8,FALSE),"")</f>
        <v>17</v>
      </c>
      <c r="F322" s="12">
        <f t="shared" si="4"/>
        <v>509</v>
      </c>
      <c r="G322" s="3" t="s">
        <v>2</v>
      </c>
      <c r="H322" s="3">
        <v>0</v>
      </c>
      <c r="I322" s="3">
        <v>0</v>
      </c>
      <c r="J322" s="3">
        <v>0</v>
      </c>
      <c r="K322" s="3">
        <v>0</v>
      </c>
    </row>
    <row r="323" spans="1:11" x14ac:dyDescent="0.25">
      <c r="A323" s="3" t="s">
        <v>215</v>
      </c>
      <c r="B323" s="3" t="s">
        <v>616</v>
      </c>
      <c r="C323" s="12" t="str">
        <f>IFERROR(VLOOKUP(UPPER(CONCATENATE($B323," - ",$A323)),'[1]Segurados Civis'!$A$5:$H$2142,6,FALSE),"")</f>
        <v/>
      </c>
      <c r="D323" s="12" t="str">
        <f>IFERROR(VLOOKUP(UPPER(CONCATENATE($B323," - ",$A323)),'[1]Segurados Civis'!$A$5:$H$2142,7,FALSE),"")</f>
        <v/>
      </c>
      <c r="E323" s="12" t="str">
        <f>IFERROR(VLOOKUP(UPPER(CONCATENATE($B323," - ",$A323)),'[1]Segurados Civis'!$A$5:$H$2142,8,FALSE),"")</f>
        <v/>
      </c>
      <c r="F323" s="12" t="str">
        <f t="shared" ref="F323:F386" si="5">IF(SUM(C323:E323)=0,"",SUM(C323:E323))</f>
        <v/>
      </c>
      <c r="G323" s="3" t="s">
        <v>4</v>
      </c>
      <c r="H323" s="3">
        <v>0</v>
      </c>
      <c r="I323" s="3">
        <v>0</v>
      </c>
      <c r="J323" s="3">
        <v>0</v>
      </c>
      <c r="K323" s="3">
        <v>0</v>
      </c>
    </row>
    <row r="324" spans="1:11" x14ac:dyDescent="0.25">
      <c r="A324" s="3" t="s">
        <v>215</v>
      </c>
      <c r="B324" s="3" t="s">
        <v>391</v>
      </c>
      <c r="C324" s="12" t="str">
        <f>IFERROR(VLOOKUP(UPPER(CONCATENATE($B324," - ",$A324)),'[1]Segurados Civis'!$A$5:$H$2142,6,FALSE),"")</f>
        <v/>
      </c>
      <c r="D324" s="12" t="str">
        <f>IFERROR(VLOOKUP(UPPER(CONCATENATE($B324," - ",$A324)),'[1]Segurados Civis'!$A$5:$H$2142,7,FALSE),"")</f>
        <v/>
      </c>
      <c r="E324" s="12" t="str">
        <f>IFERROR(VLOOKUP(UPPER(CONCATENATE($B324," - ",$A324)),'[1]Segurados Civis'!$A$5:$H$2142,8,FALSE),"")</f>
        <v/>
      </c>
      <c r="F324" s="12" t="str">
        <f t="shared" si="5"/>
        <v/>
      </c>
      <c r="G324" s="3" t="s">
        <v>4</v>
      </c>
      <c r="H324" s="3">
        <v>0</v>
      </c>
      <c r="I324" s="3">
        <v>0</v>
      </c>
      <c r="J324" s="3">
        <v>0</v>
      </c>
      <c r="K324" s="3">
        <v>0</v>
      </c>
    </row>
    <row r="325" spans="1:11" x14ac:dyDescent="0.25">
      <c r="A325" s="3" t="s">
        <v>215</v>
      </c>
      <c r="B325" s="3" t="s">
        <v>326</v>
      </c>
      <c r="C325" s="12" t="str">
        <f>IFERROR(VLOOKUP(UPPER(CONCATENATE($B325," - ",$A325)),'[1]Segurados Civis'!$A$5:$H$2142,6,FALSE),"")</f>
        <v/>
      </c>
      <c r="D325" s="12" t="str">
        <f>IFERROR(VLOOKUP(UPPER(CONCATENATE($B325," - ",$A325)),'[1]Segurados Civis'!$A$5:$H$2142,7,FALSE),"")</f>
        <v/>
      </c>
      <c r="E325" s="12" t="str">
        <f>IFERROR(VLOOKUP(UPPER(CONCATENATE($B325," - ",$A325)),'[1]Segurados Civis'!$A$5:$H$2142,8,FALSE),"")</f>
        <v/>
      </c>
      <c r="F325" s="12" t="str">
        <f t="shared" si="5"/>
        <v/>
      </c>
      <c r="G325" s="3" t="s">
        <v>4</v>
      </c>
      <c r="H325" s="3">
        <v>0</v>
      </c>
      <c r="I325" s="3">
        <v>0</v>
      </c>
      <c r="J325" s="3">
        <v>0</v>
      </c>
      <c r="K325" s="3">
        <v>0</v>
      </c>
    </row>
    <row r="326" spans="1:11" x14ac:dyDescent="0.25">
      <c r="A326" s="3" t="s">
        <v>215</v>
      </c>
      <c r="B326" s="3" t="s">
        <v>279</v>
      </c>
      <c r="C326" s="12" t="str">
        <f>IFERROR(VLOOKUP(UPPER(CONCATENATE($B326," - ",$A326)),'[1]Segurados Civis'!$A$5:$H$2142,6,FALSE),"")</f>
        <v/>
      </c>
      <c r="D326" s="12" t="str">
        <f>IFERROR(VLOOKUP(UPPER(CONCATENATE($B326," - ",$A326)),'[1]Segurados Civis'!$A$5:$H$2142,7,FALSE),"")</f>
        <v/>
      </c>
      <c r="E326" s="12" t="str">
        <f>IFERROR(VLOOKUP(UPPER(CONCATENATE($B326," - ",$A326)),'[1]Segurados Civis'!$A$5:$H$2142,8,FALSE),"")</f>
        <v/>
      </c>
      <c r="F326" s="12" t="str">
        <f t="shared" si="5"/>
        <v/>
      </c>
      <c r="G326" s="3" t="s">
        <v>4</v>
      </c>
      <c r="H326" s="3">
        <v>0</v>
      </c>
      <c r="I326" s="3">
        <v>0</v>
      </c>
      <c r="J326" s="3">
        <v>0</v>
      </c>
      <c r="K326" s="3">
        <v>0</v>
      </c>
    </row>
    <row r="327" spans="1:11" x14ac:dyDescent="0.25">
      <c r="A327" s="3" t="s">
        <v>215</v>
      </c>
      <c r="B327" s="3" t="s">
        <v>488</v>
      </c>
      <c r="C327" s="12" t="str">
        <f>IFERROR(VLOOKUP(UPPER(CONCATENATE($B327," - ",$A327)),'[1]Segurados Civis'!$A$5:$H$2142,6,FALSE),"")</f>
        <v/>
      </c>
      <c r="D327" s="12" t="str">
        <f>IFERROR(VLOOKUP(UPPER(CONCATENATE($B327," - ",$A327)),'[1]Segurados Civis'!$A$5:$H$2142,7,FALSE),"")</f>
        <v/>
      </c>
      <c r="E327" s="12" t="str">
        <f>IFERROR(VLOOKUP(UPPER(CONCATENATE($B327," - ",$A327)),'[1]Segurados Civis'!$A$5:$H$2142,8,FALSE),"")</f>
        <v/>
      </c>
      <c r="F327" s="12" t="str">
        <f t="shared" si="5"/>
        <v/>
      </c>
      <c r="G327" s="3" t="s">
        <v>4</v>
      </c>
      <c r="H327" s="3">
        <v>0</v>
      </c>
      <c r="I327" s="3">
        <v>0</v>
      </c>
      <c r="J327" s="3">
        <v>0</v>
      </c>
      <c r="K327" s="3">
        <v>0</v>
      </c>
    </row>
    <row r="328" spans="1:11" x14ac:dyDescent="0.25">
      <c r="A328" s="3" t="s">
        <v>215</v>
      </c>
      <c r="B328" s="3" t="s">
        <v>617</v>
      </c>
      <c r="C328" s="12" t="str">
        <f>IFERROR(VLOOKUP(UPPER(CONCATENATE($B328," - ",$A328)),'[1]Segurados Civis'!$A$5:$H$2142,6,FALSE),"")</f>
        <v/>
      </c>
      <c r="D328" s="12" t="str">
        <f>IFERROR(VLOOKUP(UPPER(CONCATENATE($B328," - ",$A328)),'[1]Segurados Civis'!$A$5:$H$2142,7,FALSE),"")</f>
        <v/>
      </c>
      <c r="E328" s="12" t="str">
        <f>IFERROR(VLOOKUP(UPPER(CONCATENATE($B328," - ",$A328)),'[1]Segurados Civis'!$A$5:$H$2142,8,FALSE),"")</f>
        <v/>
      </c>
      <c r="F328" s="12" t="str">
        <f t="shared" si="5"/>
        <v/>
      </c>
      <c r="G328" s="3" t="s">
        <v>4</v>
      </c>
      <c r="H328" s="3">
        <v>0</v>
      </c>
      <c r="I328" s="3">
        <v>0</v>
      </c>
      <c r="J328" s="3">
        <v>0</v>
      </c>
      <c r="K328" s="3">
        <v>0</v>
      </c>
    </row>
    <row r="329" spans="1:11" x14ac:dyDescent="0.25">
      <c r="A329" s="3" t="s">
        <v>215</v>
      </c>
      <c r="B329" s="3" t="s">
        <v>280</v>
      </c>
      <c r="C329" s="12" t="str">
        <f>IFERROR(VLOOKUP(UPPER(CONCATENATE($B329," - ",$A329)),'[1]Segurados Civis'!$A$5:$H$2142,6,FALSE),"")</f>
        <v/>
      </c>
      <c r="D329" s="12" t="str">
        <f>IFERROR(VLOOKUP(UPPER(CONCATENATE($B329," - ",$A329)),'[1]Segurados Civis'!$A$5:$H$2142,7,FALSE),"")</f>
        <v/>
      </c>
      <c r="E329" s="12" t="str">
        <f>IFERROR(VLOOKUP(UPPER(CONCATENATE($B329," - ",$A329)),'[1]Segurados Civis'!$A$5:$H$2142,8,FALSE),"")</f>
        <v/>
      </c>
      <c r="F329" s="12" t="str">
        <f t="shared" si="5"/>
        <v/>
      </c>
      <c r="G329" s="3" t="s">
        <v>4</v>
      </c>
      <c r="H329" s="3">
        <v>0</v>
      </c>
      <c r="I329" s="3">
        <v>0</v>
      </c>
      <c r="J329" s="3">
        <v>0</v>
      </c>
      <c r="K329" s="3">
        <v>0</v>
      </c>
    </row>
    <row r="330" spans="1:11" x14ac:dyDescent="0.25">
      <c r="A330" s="3" t="s">
        <v>215</v>
      </c>
      <c r="B330" s="3" t="s">
        <v>410</v>
      </c>
      <c r="C330" s="12" t="str">
        <f>IFERROR(VLOOKUP(UPPER(CONCATENATE($B330," - ",$A330)),'[1]Segurados Civis'!$A$5:$H$2142,6,FALSE),"")</f>
        <v/>
      </c>
      <c r="D330" s="12" t="str">
        <f>IFERROR(VLOOKUP(UPPER(CONCATENATE($B330," - ",$A330)),'[1]Segurados Civis'!$A$5:$H$2142,7,FALSE),"")</f>
        <v/>
      </c>
      <c r="E330" s="12" t="str">
        <f>IFERROR(VLOOKUP(UPPER(CONCATENATE($B330," - ",$A330)),'[1]Segurados Civis'!$A$5:$H$2142,8,FALSE),"")</f>
        <v/>
      </c>
      <c r="F330" s="12" t="str">
        <f t="shared" si="5"/>
        <v/>
      </c>
      <c r="G330" s="3" t="s">
        <v>4</v>
      </c>
      <c r="H330" s="3">
        <v>0</v>
      </c>
      <c r="I330" s="3">
        <v>0</v>
      </c>
      <c r="J330" s="3">
        <v>0</v>
      </c>
      <c r="K330" s="3">
        <v>0</v>
      </c>
    </row>
    <row r="331" spans="1:11" x14ac:dyDescent="0.25">
      <c r="A331" s="3" t="s">
        <v>215</v>
      </c>
      <c r="B331" s="3" t="s">
        <v>434</v>
      </c>
      <c r="C331" s="12">
        <f>IFERROR(VLOOKUP(UPPER(CONCATENATE($B331," - ",$A331)),'[1]Segurados Civis'!$A$5:$H$2142,6,FALSE),"")</f>
        <v>17</v>
      </c>
      <c r="D331" s="12">
        <f>IFERROR(VLOOKUP(UPPER(CONCATENATE($B331," - ",$A331)),'[1]Segurados Civis'!$A$5:$H$2142,7,FALSE),"")</f>
        <v>0</v>
      </c>
      <c r="E331" s="12">
        <f>IFERROR(VLOOKUP(UPPER(CONCATENATE($B331," - ",$A331)),'[1]Segurados Civis'!$A$5:$H$2142,8,FALSE),"")</f>
        <v>0</v>
      </c>
      <c r="F331" s="12">
        <f t="shared" si="5"/>
        <v>17</v>
      </c>
      <c r="G331" s="3" t="s">
        <v>2</v>
      </c>
      <c r="H331" s="3">
        <v>0</v>
      </c>
      <c r="I331" s="3">
        <v>0</v>
      </c>
      <c r="J331" s="3">
        <v>0</v>
      </c>
      <c r="K331" s="3">
        <v>0</v>
      </c>
    </row>
    <row r="332" spans="1:11" x14ac:dyDescent="0.25">
      <c r="A332" s="3" t="s">
        <v>215</v>
      </c>
      <c r="B332" s="3" t="s">
        <v>327</v>
      </c>
      <c r="C332" s="12" t="str">
        <f>IFERROR(VLOOKUP(UPPER(CONCATENATE($B332," - ",$A332)),'[1]Segurados Civis'!$A$5:$H$2142,6,FALSE),"")</f>
        <v/>
      </c>
      <c r="D332" s="12" t="str">
        <f>IFERROR(VLOOKUP(UPPER(CONCATENATE($B332," - ",$A332)),'[1]Segurados Civis'!$A$5:$H$2142,7,FALSE),"")</f>
        <v/>
      </c>
      <c r="E332" s="12" t="str">
        <f>IFERROR(VLOOKUP(UPPER(CONCATENATE($B332," - ",$A332)),'[1]Segurados Civis'!$A$5:$H$2142,8,FALSE),"")</f>
        <v/>
      </c>
      <c r="F332" s="12" t="str">
        <f t="shared" si="5"/>
        <v/>
      </c>
      <c r="G332" s="3" t="s">
        <v>4</v>
      </c>
      <c r="H332" s="3">
        <v>0</v>
      </c>
      <c r="I332" s="3">
        <v>0</v>
      </c>
      <c r="J332" s="3">
        <v>0</v>
      </c>
      <c r="K332" s="3">
        <v>0</v>
      </c>
    </row>
    <row r="333" spans="1:11" x14ac:dyDescent="0.25">
      <c r="A333" s="3" t="s">
        <v>215</v>
      </c>
      <c r="B333" s="3" t="s">
        <v>366</v>
      </c>
      <c r="C333" s="12" t="str">
        <f>IFERROR(VLOOKUP(UPPER(CONCATENATE($B333," - ",$A333)),'[1]Segurados Civis'!$A$5:$H$2142,6,FALSE),"")</f>
        <v/>
      </c>
      <c r="D333" s="12" t="str">
        <f>IFERROR(VLOOKUP(UPPER(CONCATENATE($B333," - ",$A333)),'[1]Segurados Civis'!$A$5:$H$2142,7,FALSE),"")</f>
        <v/>
      </c>
      <c r="E333" s="12" t="str">
        <f>IFERROR(VLOOKUP(UPPER(CONCATENATE($B333," - ",$A333)),'[1]Segurados Civis'!$A$5:$H$2142,8,FALSE),"")</f>
        <v/>
      </c>
      <c r="F333" s="12" t="str">
        <f t="shared" si="5"/>
        <v/>
      </c>
      <c r="G333" s="3" t="s">
        <v>4</v>
      </c>
      <c r="H333" s="3">
        <v>0</v>
      </c>
      <c r="I333" s="3">
        <v>0</v>
      </c>
      <c r="J333" s="3">
        <v>0</v>
      </c>
      <c r="K333" s="3">
        <v>0</v>
      </c>
    </row>
    <row r="334" spans="1:11" x14ac:dyDescent="0.25">
      <c r="A334" s="3" t="s">
        <v>215</v>
      </c>
      <c r="B334" s="3" t="s">
        <v>463</v>
      </c>
      <c r="C334" s="12" t="str">
        <f>IFERROR(VLOOKUP(UPPER(CONCATENATE($B334," - ",$A334)),'[1]Segurados Civis'!$A$5:$H$2142,6,FALSE),"")</f>
        <v/>
      </c>
      <c r="D334" s="12" t="str">
        <f>IFERROR(VLOOKUP(UPPER(CONCATENATE($B334," - ",$A334)),'[1]Segurados Civis'!$A$5:$H$2142,7,FALSE),"")</f>
        <v/>
      </c>
      <c r="E334" s="12" t="str">
        <f>IFERROR(VLOOKUP(UPPER(CONCATENATE($B334," - ",$A334)),'[1]Segurados Civis'!$A$5:$H$2142,8,FALSE),"")</f>
        <v/>
      </c>
      <c r="F334" s="12" t="str">
        <f t="shared" si="5"/>
        <v/>
      </c>
      <c r="G334" s="3" t="s">
        <v>4</v>
      </c>
      <c r="H334" s="3">
        <v>0</v>
      </c>
      <c r="I334" s="3">
        <v>0</v>
      </c>
      <c r="J334" s="3">
        <v>0</v>
      </c>
      <c r="K334" s="3">
        <v>0</v>
      </c>
    </row>
    <row r="335" spans="1:11" x14ac:dyDescent="0.25">
      <c r="A335" s="3" t="s">
        <v>215</v>
      </c>
      <c r="B335" s="3" t="s">
        <v>554</v>
      </c>
      <c r="C335" s="12" t="str">
        <f>IFERROR(VLOOKUP(UPPER(CONCATENATE($B335," - ",$A335)),'[1]Segurados Civis'!$A$5:$H$2142,6,FALSE),"")</f>
        <v/>
      </c>
      <c r="D335" s="12" t="str">
        <f>IFERROR(VLOOKUP(UPPER(CONCATENATE($B335," - ",$A335)),'[1]Segurados Civis'!$A$5:$H$2142,7,FALSE),"")</f>
        <v/>
      </c>
      <c r="E335" s="12" t="str">
        <f>IFERROR(VLOOKUP(UPPER(CONCATENATE($B335," - ",$A335)),'[1]Segurados Civis'!$A$5:$H$2142,8,FALSE),"")</f>
        <v/>
      </c>
      <c r="F335" s="12" t="str">
        <f t="shared" si="5"/>
        <v/>
      </c>
      <c r="G335" s="3" t="s">
        <v>4</v>
      </c>
      <c r="H335" s="3">
        <v>0</v>
      </c>
      <c r="I335" s="3">
        <v>0</v>
      </c>
      <c r="J335" s="3">
        <v>0</v>
      </c>
      <c r="K335" s="3">
        <v>0</v>
      </c>
    </row>
    <row r="336" spans="1:11" x14ac:dyDescent="0.25">
      <c r="A336" s="3" t="s">
        <v>215</v>
      </c>
      <c r="B336" s="3" t="s">
        <v>618</v>
      </c>
      <c r="C336" s="12" t="str">
        <f>IFERROR(VLOOKUP(UPPER(CONCATENATE($B336," - ",$A336)),'[1]Segurados Civis'!$A$5:$H$2142,6,FALSE),"")</f>
        <v/>
      </c>
      <c r="D336" s="12" t="str">
        <f>IFERROR(VLOOKUP(UPPER(CONCATENATE($B336," - ",$A336)),'[1]Segurados Civis'!$A$5:$H$2142,7,FALSE),"")</f>
        <v/>
      </c>
      <c r="E336" s="12" t="str">
        <f>IFERROR(VLOOKUP(UPPER(CONCATENATE($B336," - ",$A336)),'[1]Segurados Civis'!$A$5:$H$2142,8,FALSE),"")</f>
        <v/>
      </c>
      <c r="F336" s="12" t="str">
        <f t="shared" si="5"/>
        <v/>
      </c>
      <c r="G336" s="3" t="s">
        <v>4</v>
      </c>
      <c r="H336" s="3">
        <v>0</v>
      </c>
      <c r="I336" s="3">
        <v>0</v>
      </c>
      <c r="J336" s="3">
        <v>0</v>
      </c>
      <c r="K336" s="3">
        <v>0</v>
      </c>
    </row>
    <row r="337" spans="1:11" x14ac:dyDescent="0.25">
      <c r="A337" s="3" t="s">
        <v>215</v>
      </c>
      <c r="B337" s="3" t="s">
        <v>328</v>
      </c>
      <c r="C337" s="12" t="str">
        <f>IFERROR(VLOOKUP(UPPER(CONCATENATE($B337," - ",$A337)),'[1]Segurados Civis'!$A$5:$H$2142,6,FALSE),"")</f>
        <v/>
      </c>
      <c r="D337" s="12" t="str">
        <f>IFERROR(VLOOKUP(UPPER(CONCATENATE($B337," - ",$A337)),'[1]Segurados Civis'!$A$5:$H$2142,7,FALSE),"")</f>
        <v/>
      </c>
      <c r="E337" s="12" t="str">
        <f>IFERROR(VLOOKUP(UPPER(CONCATENATE($B337," - ",$A337)),'[1]Segurados Civis'!$A$5:$H$2142,8,FALSE),"")</f>
        <v/>
      </c>
      <c r="F337" s="12" t="str">
        <f t="shared" si="5"/>
        <v/>
      </c>
      <c r="G337" s="3" t="s">
        <v>4</v>
      </c>
      <c r="H337" s="3">
        <v>0</v>
      </c>
      <c r="I337" s="3">
        <v>0</v>
      </c>
      <c r="J337" s="3">
        <v>0</v>
      </c>
      <c r="K337" s="3">
        <v>0</v>
      </c>
    </row>
    <row r="338" spans="1:11" x14ac:dyDescent="0.25">
      <c r="A338" s="3" t="s">
        <v>215</v>
      </c>
      <c r="B338" s="3" t="s">
        <v>489</v>
      </c>
      <c r="C338" s="12" t="str">
        <f>IFERROR(VLOOKUP(UPPER(CONCATENATE($B338," - ",$A338)),'[1]Segurados Civis'!$A$5:$H$2142,6,FALSE),"")</f>
        <v/>
      </c>
      <c r="D338" s="12" t="str">
        <f>IFERROR(VLOOKUP(UPPER(CONCATENATE($B338," - ",$A338)),'[1]Segurados Civis'!$A$5:$H$2142,7,FALSE),"")</f>
        <v/>
      </c>
      <c r="E338" s="12" t="str">
        <f>IFERROR(VLOOKUP(UPPER(CONCATENATE($B338," - ",$A338)),'[1]Segurados Civis'!$A$5:$H$2142,8,FALSE),"")</f>
        <v/>
      </c>
      <c r="F338" s="12" t="str">
        <f t="shared" si="5"/>
        <v/>
      </c>
      <c r="G338" s="3" t="s">
        <v>4</v>
      </c>
      <c r="H338" s="3">
        <v>0</v>
      </c>
      <c r="I338" s="3">
        <v>0</v>
      </c>
      <c r="J338" s="3">
        <v>0</v>
      </c>
      <c r="K338" s="3">
        <v>0</v>
      </c>
    </row>
    <row r="339" spans="1:11" x14ac:dyDescent="0.25">
      <c r="A339" s="3" t="s">
        <v>215</v>
      </c>
      <c r="B339" s="3" t="s">
        <v>414</v>
      </c>
      <c r="C339" s="12">
        <f>IFERROR(VLOOKUP(UPPER(CONCATENATE($B339," - ",$A339)),'[1]Segurados Civis'!$A$5:$H$2142,6,FALSE),"")</f>
        <v>21674</v>
      </c>
      <c r="D339" s="12">
        <f>IFERROR(VLOOKUP(UPPER(CONCATENATE($B339," - ",$A339)),'[1]Segurados Civis'!$A$5:$H$2142,7,FALSE),"")</f>
        <v>7318</v>
      </c>
      <c r="E339" s="12">
        <f>IFERROR(VLOOKUP(UPPER(CONCATENATE($B339," - ",$A339)),'[1]Segurados Civis'!$A$5:$H$2142,8,FALSE),"")</f>
        <v>3444</v>
      </c>
      <c r="F339" s="12">
        <f t="shared" si="5"/>
        <v>32436</v>
      </c>
      <c r="G339" s="3" t="s">
        <v>2</v>
      </c>
      <c r="H339" s="3">
        <v>1</v>
      </c>
      <c r="I339" s="3">
        <v>1</v>
      </c>
      <c r="J339" s="3">
        <v>0</v>
      </c>
      <c r="K339" s="3">
        <v>1</v>
      </c>
    </row>
    <row r="340" spans="1:11" x14ac:dyDescent="0.25">
      <c r="A340" s="3" t="s">
        <v>215</v>
      </c>
      <c r="B340" s="3" t="s">
        <v>534</v>
      </c>
      <c r="C340" s="12" t="str">
        <f>IFERROR(VLOOKUP(UPPER(CONCATENATE($B340," - ",$A340)),'[1]Segurados Civis'!$A$5:$H$2142,6,FALSE),"")</f>
        <v/>
      </c>
      <c r="D340" s="12" t="str">
        <f>IFERROR(VLOOKUP(UPPER(CONCATENATE($B340," - ",$A340)),'[1]Segurados Civis'!$A$5:$H$2142,7,FALSE),"")</f>
        <v/>
      </c>
      <c r="E340" s="12" t="str">
        <f>IFERROR(VLOOKUP(UPPER(CONCATENATE($B340," - ",$A340)),'[1]Segurados Civis'!$A$5:$H$2142,8,FALSE),"")</f>
        <v/>
      </c>
      <c r="F340" s="12" t="str">
        <f t="shared" si="5"/>
        <v/>
      </c>
      <c r="G340" s="3" t="s">
        <v>4</v>
      </c>
      <c r="H340" s="3">
        <v>0</v>
      </c>
      <c r="I340" s="3">
        <v>0</v>
      </c>
      <c r="J340" s="3">
        <v>0</v>
      </c>
      <c r="K340" s="3">
        <v>0</v>
      </c>
    </row>
    <row r="341" spans="1:11" x14ac:dyDescent="0.25">
      <c r="A341" s="3" t="s">
        <v>215</v>
      </c>
      <c r="B341" s="3" t="s">
        <v>372</v>
      </c>
      <c r="C341" s="12" t="str">
        <f>IFERROR(VLOOKUP(UPPER(CONCATENATE($B341," - ",$A341)),'[1]Segurados Civis'!$A$5:$H$2142,6,FALSE),"")</f>
        <v/>
      </c>
      <c r="D341" s="12" t="str">
        <f>IFERROR(VLOOKUP(UPPER(CONCATENATE($B341," - ",$A341)),'[1]Segurados Civis'!$A$5:$H$2142,7,FALSE),"")</f>
        <v/>
      </c>
      <c r="E341" s="12" t="str">
        <f>IFERROR(VLOOKUP(UPPER(CONCATENATE($B341," - ",$A341)),'[1]Segurados Civis'!$A$5:$H$2142,8,FALSE),"")</f>
        <v/>
      </c>
      <c r="F341" s="12" t="str">
        <f t="shared" si="5"/>
        <v/>
      </c>
      <c r="G341" s="3" t="s">
        <v>4</v>
      </c>
      <c r="H341" s="3">
        <v>0</v>
      </c>
      <c r="I341" s="3">
        <v>0</v>
      </c>
      <c r="J341" s="3">
        <v>0</v>
      </c>
      <c r="K341" s="3">
        <v>0</v>
      </c>
    </row>
    <row r="342" spans="1:11" x14ac:dyDescent="0.25">
      <c r="A342" s="3" t="s">
        <v>215</v>
      </c>
      <c r="B342" s="3" t="s">
        <v>329</v>
      </c>
      <c r="C342" s="12" t="str">
        <f>IFERROR(VLOOKUP(UPPER(CONCATENATE($B342," - ",$A342)),'[1]Segurados Civis'!$A$5:$H$2142,6,FALSE),"")</f>
        <v/>
      </c>
      <c r="D342" s="12" t="str">
        <f>IFERROR(VLOOKUP(UPPER(CONCATENATE($B342," - ",$A342)),'[1]Segurados Civis'!$A$5:$H$2142,7,FALSE),"")</f>
        <v/>
      </c>
      <c r="E342" s="12" t="str">
        <f>IFERROR(VLOOKUP(UPPER(CONCATENATE($B342," - ",$A342)),'[1]Segurados Civis'!$A$5:$H$2142,8,FALSE),"")</f>
        <v/>
      </c>
      <c r="F342" s="12" t="str">
        <f t="shared" si="5"/>
        <v/>
      </c>
      <c r="G342" s="3" t="s">
        <v>4</v>
      </c>
      <c r="H342" s="3">
        <v>0</v>
      </c>
      <c r="I342" s="3">
        <v>0</v>
      </c>
      <c r="J342" s="3">
        <v>0</v>
      </c>
      <c r="K342" s="3">
        <v>0</v>
      </c>
    </row>
    <row r="343" spans="1:11" x14ac:dyDescent="0.25">
      <c r="A343" s="3" t="s">
        <v>215</v>
      </c>
      <c r="B343" s="3" t="s">
        <v>330</v>
      </c>
      <c r="C343" s="12" t="str">
        <f>IFERROR(VLOOKUP(UPPER(CONCATENATE($B343," - ",$A343)),'[1]Segurados Civis'!$A$5:$H$2142,6,FALSE),"")</f>
        <v/>
      </c>
      <c r="D343" s="12" t="str">
        <f>IFERROR(VLOOKUP(UPPER(CONCATENATE($B343," - ",$A343)),'[1]Segurados Civis'!$A$5:$H$2142,7,FALSE),"")</f>
        <v/>
      </c>
      <c r="E343" s="12" t="str">
        <f>IFERROR(VLOOKUP(UPPER(CONCATENATE($B343," - ",$A343)),'[1]Segurados Civis'!$A$5:$H$2142,8,FALSE),"")</f>
        <v/>
      </c>
      <c r="F343" s="12" t="str">
        <f t="shared" si="5"/>
        <v/>
      </c>
      <c r="G343" s="3" t="s">
        <v>4</v>
      </c>
      <c r="H343" s="3">
        <v>0</v>
      </c>
      <c r="I343" s="3">
        <v>0</v>
      </c>
      <c r="J343" s="3">
        <v>0</v>
      </c>
      <c r="K343" s="3">
        <v>0</v>
      </c>
    </row>
    <row r="344" spans="1:11" x14ac:dyDescent="0.25">
      <c r="A344" s="3" t="s">
        <v>215</v>
      </c>
      <c r="B344" s="3" t="s">
        <v>587</v>
      </c>
      <c r="C344" s="12" t="str">
        <f>IFERROR(VLOOKUP(UPPER(CONCATENATE($B344," - ",$A344)),'[1]Segurados Civis'!$A$5:$H$2142,6,FALSE),"")</f>
        <v/>
      </c>
      <c r="D344" s="12" t="str">
        <f>IFERROR(VLOOKUP(UPPER(CONCATENATE($B344," - ",$A344)),'[1]Segurados Civis'!$A$5:$H$2142,7,FALSE),"")</f>
        <v/>
      </c>
      <c r="E344" s="12" t="str">
        <f>IFERROR(VLOOKUP(UPPER(CONCATENATE($B344," - ",$A344)),'[1]Segurados Civis'!$A$5:$H$2142,8,FALSE),"")</f>
        <v/>
      </c>
      <c r="F344" s="12" t="str">
        <f t="shared" si="5"/>
        <v/>
      </c>
      <c r="G344" s="3" t="s">
        <v>4</v>
      </c>
      <c r="H344" s="3">
        <v>0</v>
      </c>
      <c r="I344" s="3">
        <v>0</v>
      </c>
      <c r="J344" s="3">
        <v>0</v>
      </c>
      <c r="K344" s="3">
        <v>0</v>
      </c>
    </row>
    <row r="345" spans="1:11" x14ac:dyDescent="0.25">
      <c r="A345" s="3" t="s">
        <v>215</v>
      </c>
      <c r="B345" s="3" t="s">
        <v>464</v>
      </c>
      <c r="C345" s="12" t="str">
        <f>IFERROR(VLOOKUP(UPPER(CONCATENATE($B345," - ",$A345)),'[1]Segurados Civis'!$A$5:$H$2142,6,FALSE),"")</f>
        <v/>
      </c>
      <c r="D345" s="12" t="str">
        <f>IFERROR(VLOOKUP(UPPER(CONCATENATE($B345," - ",$A345)),'[1]Segurados Civis'!$A$5:$H$2142,7,FALSE),"")</f>
        <v/>
      </c>
      <c r="E345" s="12" t="str">
        <f>IFERROR(VLOOKUP(UPPER(CONCATENATE($B345," - ",$A345)),'[1]Segurados Civis'!$A$5:$H$2142,8,FALSE),"")</f>
        <v/>
      </c>
      <c r="F345" s="12" t="str">
        <f t="shared" si="5"/>
        <v/>
      </c>
      <c r="G345" s="3" t="s">
        <v>4</v>
      </c>
      <c r="H345" s="3">
        <v>0</v>
      </c>
      <c r="I345" s="3">
        <v>0</v>
      </c>
      <c r="J345" s="3">
        <v>0</v>
      </c>
      <c r="K345" s="3">
        <v>0</v>
      </c>
    </row>
    <row r="346" spans="1:11" x14ac:dyDescent="0.25">
      <c r="A346" s="3" t="s">
        <v>215</v>
      </c>
      <c r="B346" s="3" t="s">
        <v>396</v>
      </c>
      <c r="C346" s="12">
        <f>IFERROR(VLOOKUP(UPPER(CONCATENATE($B346," - ",$A346)),'[1]Segurados Civis'!$A$5:$H$2142,6,FALSE),"")</f>
        <v>1281</v>
      </c>
      <c r="D346" s="12">
        <f>IFERROR(VLOOKUP(UPPER(CONCATENATE($B346," - ",$A346)),'[1]Segurados Civis'!$A$5:$H$2142,7,FALSE),"")</f>
        <v>206</v>
      </c>
      <c r="E346" s="12">
        <f>IFERROR(VLOOKUP(UPPER(CONCATENATE($B346," - ",$A346)),'[1]Segurados Civis'!$A$5:$H$2142,8,FALSE),"")</f>
        <v>44</v>
      </c>
      <c r="F346" s="12">
        <f t="shared" si="5"/>
        <v>1531</v>
      </c>
      <c r="G346" s="3" t="s">
        <v>2</v>
      </c>
      <c r="H346" s="3">
        <v>0</v>
      </c>
      <c r="I346" s="3">
        <v>1</v>
      </c>
      <c r="J346" s="3">
        <v>1</v>
      </c>
      <c r="K346" s="3">
        <v>0</v>
      </c>
    </row>
    <row r="347" spans="1:11" x14ac:dyDescent="0.25">
      <c r="A347" s="3" t="s">
        <v>215</v>
      </c>
      <c r="B347" s="3" t="s">
        <v>379</v>
      </c>
      <c r="C347" s="12" t="str">
        <f>IFERROR(VLOOKUP(UPPER(CONCATENATE($B347," - ",$A347)),'[1]Segurados Civis'!$A$5:$H$2142,6,FALSE),"")</f>
        <v/>
      </c>
      <c r="D347" s="12" t="str">
        <f>IFERROR(VLOOKUP(UPPER(CONCATENATE($B347," - ",$A347)),'[1]Segurados Civis'!$A$5:$H$2142,7,FALSE),"")</f>
        <v/>
      </c>
      <c r="E347" s="12" t="str">
        <f>IFERROR(VLOOKUP(UPPER(CONCATENATE($B347," - ",$A347)),'[1]Segurados Civis'!$A$5:$H$2142,8,FALSE),"")</f>
        <v/>
      </c>
      <c r="F347" s="12" t="str">
        <f t="shared" si="5"/>
        <v/>
      </c>
      <c r="G347" s="3" t="s">
        <v>4</v>
      </c>
      <c r="H347" s="3">
        <v>0</v>
      </c>
      <c r="I347" s="3">
        <v>0</v>
      </c>
      <c r="J347" s="3">
        <v>0</v>
      </c>
      <c r="K347" s="3">
        <v>0</v>
      </c>
    </row>
    <row r="348" spans="1:11" x14ac:dyDescent="0.25">
      <c r="A348" s="3" t="s">
        <v>215</v>
      </c>
      <c r="B348" s="3" t="s">
        <v>524</v>
      </c>
      <c r="C348" s="12" t="str">
        <f>IFERROR(VLOOKUP(UPPER(CONCATENATE($B348," - ",$A348)),'[1]Segurados Civis'!$A$5:$H$2142,6,FALSE),"")</f>
        <v/>
      </c>
      <c r="D348" s="12" t="str">
        <f>IFERROR(VLOOKUP(UPPER(CONCATENATE($B348," - ",$A348)),'[1]Segurados Civis'!$A$5:$H$2142,7,FALSE),"")</f>
        <v/>
      </c>
      <c r="E348" s="12" t="str">
        <f>IFERROR(VLOOKUP(UPPER(CONCATENATE($B348," - ",$A348)),'[1]Segurados Civis'!$A$5:$H$2142,8,FALSE),"")</f>
        <v/>
      </c>
      <c r="F348" s="12" t="str">
        <f t="shared" si="5"/>
        <v/>
      </c>
      <c r="G348" s="3" t="s">
        <v>4</v>
      </c>
      <c r="H348" s="3">
        <v>0</v>
      </c>
      <c r="I348" s="3">
        <v>0</v>
      </c>
      <c r="J348" s="3">
        <v>0</v>
      </c>
      <c r="K348" s="3">
        <v>0</v>
      </c>
    </row>
    <row r="349" spans="1:11" x14ac:dyDescent="0.25">
      <c r="A349" s="3" t="s">
        <v>215</v>
      </c>
      <c r="B349" s="3" t="s">
        <v>535</v>
      </c>
      <c r="C349" s="12" t="str">
        <f>IFERROR(VLOOKUP(UPPER(CONCATENATE($B349," - ",$A349)),'[1]Segurados Civis'!$A$5:$H$2142,6,FALSE),"")</f>
        <v/>
      </c>
      <c r="D349" s="12" t="str">
        <f>IFERROR(VLOOKUP(UPPER(CONCATENATE($B349," - ",$A349)),'[1]Segurados Civis'!$A$5:$H$2142,7,FALSE),"")</f>
        <v/>
      </c>
      <c r="E349" s="12" t="str">
        <f>IFERROR(VLOOKUP(UPPER(CONCATENATE($B349," - ",$A349)),'[1]Segurados Civis'!$A$5:$H$2142,8,FALSE),"")</f>
        <v/>
      </c>
      <c r="F349" s="12" t="str">
        <f t="shared" si="5"/>
        <v/>
      </c>
      <c r="G349" s="3" t="s">
        <v>4</v>
      </c>
      <c r="H349" s="3">
        <v>0</v>
      </c>
      <c r="I349" s="3">
        <v>0</v>
      </c>
      <c r="J349" s="3">
        <v>0</v>
      </c>
      <c r="K349" s="3">
        <v>0</v>
      </c>
    </row>
    <row r="350" spans="1:11" x14ac:dyDescent="0.25">
      <c r="A350" s="3" t="s">
        <v>215</v>
      </c>
      <c r="B350" s="3" t="s">
        <v>204</v>
      </c>
      <c r="C350" s="12" t="str">
        <f>IFERROR(VLOOKUP(UPPER(CONCATENATE($B350," - ",$A350)),'[1]Segurados Civis'!$A$5:$H$2142,6,FALSE),"")</f>
        <v/>
      </c>
      <c r="D350" s="12" t="str">
        <f>IFERROR(VLOOKUP(UPPER(CONCATENATE($B350," - ",$A350)),'[1]Segurados Civis'!$A$5:$H$2142,7,FALSE),"")</f>
        <v/>
      </c>
      <c r="E350" s="12" t="str">
        <f>IFERROR(VLOOKUP(UPPER(CONCATENATE($B350," - ",$A350)),'[1]Segurados Civis'!$A$5:$H$2142,8,FALSE),"")</f>
        <v/>
      </c>
      <c r="F350" s="12" t="str">
        <f t="shared" si="5"/>
        <v/>
      </c>
      <c r="G350" s="3" t="s">
        <v>4</v>
      </c>
      <c r="H350" s="3">
        <v>0</v>
      </c>
      <c r="I350" s="3">
        <v>0</v>
      </c>
      <c r="J350" s="3">
        <v>0</v>
      </c>
      <c r="K350" s="3">
        <v>0</v>
      </c>
    </row>
    <row r="351" spans="1:11" x14ac:dyDescent="0.25">
      <c r="A351" s="3" t="s">
        <v>215</v>
      </c>
      <c r="B351" s="3" t="s">
        <v>536</v>
      </c>
      <c r="C351" s="12" t="str">
        <f>IFERROR(VLOOKUP(UPPER(CONCATENATE($B351," - ",$A351)),'[1]Segurados Civis'!$A$5:$H$2142,6,FALSE),"")</f>
        <v/>
      </c>
      <c r="D351" s="12" t="str">
        <f>IFERROR(VLOOKUP(UPPER(CONCATENATE($B351," - ",$A351)),'[1]Segurados Civis'!$A$5:$H$2142,7,FALSE),"")</f>
        <v/>
      </c>
      <c r="E351" s="12" t="str">
        <f>IFERROR(VLOOKUP(UPPER(CONCATENATE($B351," - ",$A351)),'[1]Segurados Civis'!$A$5:$H$2142,8,FALSE),"")</f>
        <v/>
      </c>
      <c r="F351" s="12" t="str">
        <f t="shared" si="5"/>
        <v/>
      </c>
      <c r="G351" s="3" t="s">
        <v>4</v>
      </c>
      <c r="H351" s="3">
        <v>0</v>
      </c>
      <c r="I351" s="3">
        <v>0</v>
      </c>
      <c r="J351" s="3">
        <v>0</v>
      </c>
      <c r="K351" s="3">
        <v>0</v>
      </c>
    </row>
    <row r="352" spans="1:11" x14ac:dyDescent="0.25">
      <c r="A352" s="3" t="s">
        <v>215</v>
      </c>
      <c r="B352" s="3" t="s">
        <v>525</v>
      </c>
      <c r="C352" s="12" t="str">
        <f>IFERROR(VLOOKUP(UPPER(CONCATENATE($B352," - ",$A352)),'[1]Segurados Civis'!$A$5:$H$2142,6,FALSE),"")</f>
        <v/>
      </c>
      <c r="D352" s="12" t="str">
        <f>IFERROR(VLOOKUP(UPPER(CONCATENATE($B352," - ",$A352)),'[1]Segurados Civis'!$A$5:$H$2142,7,FALSE),"")</f>
        <v/>
      </c>
      <c r="E352" s="12" t="str">
        <f>IFERROR(VLOOKUP(UPPER(CONCATENATE($B352," - ",$A352)),'[1]Segurados Civis'!$A$5:$H$2142,8,FALSE),"")</f>
        <v/>
      </c>
      <c r="F352" s="12" t="str">
        <f t="shared" si="5"/>
        <v/>
      </c>
      <c r="G352" s="3" t="s">
        <v>4</v>
      </c>
      <c r="H352" s="3">
        <v>0</v>
      </c>
      <c r="I352" s="3">
        <v>0</v>
      </c>
      <c r="J352" s="3">
        <v>0</v>
      </c>
      <c r="K352" s="3">
        <v>0</v>
      </c>
    </row>
    <row r="353" spans="1:11" x14ac:dyDescent="0.25">
      <c r="A353" s="3" t="s">
        <v>215</v>
      </c>
      <c r="B353" s="3" t="s">
        <v>255</v>
      </c>
      <c r="C353" s="12" t="str">
        <f>IFERROR(VLOOKUP(UPPER(CONCATENATE($B353," - ",$A353)),'[1]Segurados Civis'!$A$5:$H$2142,6,FALSE),"")</f>
        <v/>
      </c>
      <c r="D353" s="12" t="str">
        <f>IFERROR(VLOOKUP(UPPER(CONCATENATE($B353," - ",$A353)),'[1]Segurados Civis'!$A$5:$H$2142,7,FALSE),"")</f>
        <v/>
      </c>
      <c r="E353" s="12" t="str">
        <f>IFERROR(VLOOKUP(UPPER(CONCATENATE($B353," - ",$A353)),'[1]Segurados Civis'!$A$5:$H$2142,8,FALSE),"")</f>
        <v/>
      </c>
      <c r="F353" s="12" t="str">
        <f t="shared" si="5"/>
        <v/>
      </c>
      <c r="G353" s="3" t="s">
        <v>4</v>
      </c>
      <c r="H353" s="3">
        <v>0</v>
      </c>
      <c r="I353" s="3">
        <v>0</v>
      </c>
      <c r="J353" s="3">
        <v>0</v>
      </c>
      <c r="K353" s="3">
        <v>0</v>
      </c>
    </row>
    <row r="354" spans="1:11" x14ac:dyDescent="0.25">
      <c r="A354" s="3" t="s">
        <v>215</v>
      </c>
      <c r="B354" s="3" t="s">
        <v>281</v>
      </c>
      <c r="C354" s="12" t="str">
        <f>IFERROR(VLOOKUP(UPPER(CONCATENATE($B354," - ",$A354)),'[1]Segurados Civis'!$A$5:$H$2142,6,FALSE),"")</f>
        <v/>
      </c>
      <c r="D354" s="12" t="str">
        <f>IFERROR(VLOOKUP(UPPER(CONCATENATE($B354," - ",$A354)),'[1]Segurados Civis'!$A$5:$H$2142,7,FALSE),"")</f>
        <v/>
      </c>
      <c r="E354" s="12" t="str">
        <f>IFERROR(VLOOKUP(UPPER(CONCATENATE($B354," - ",$A354)),'[1]Segurados Civis'!$A$5:$H$2142,8,FALSE),"")</f>
        <v/>
      </c>
      <c r="F354" s="12" t="str">
        <f t="shared" si="5"/>
        <v/>
      </c>
      <c r="G354" s="3" t="s">
        <v>4</v>
      </c>
      <c r="H354" s="3">
        <v>0</v>
      </c>
      <c r="I354" s="3">
        <v>0</v>
      </c>
      <c r="J354" s="3">
        <v>0</v>
      </c>
      <c r="K354" s="3">
        <v>0</v>
      </c>
    </row>
    <row r="355" spans="1:11" x14ac:dyDescent="0.25">
      <c r="A355" s="3" t="s">
        <v>215</v>
      </c>
      <c r="B355" s="3" t="s">
        <v>222</v>
      </c>
      <c r="C355" s="12" t="str">
        <f>IFERROR(VLOOKUP(UPPER(CONCATENATE($B355," - ",$A355)),'[1]Segurados Civis'!$A$5:$H$2142,6,FALSE),"")</f>
        <v/>
      </c>
      <c r="D355" s="12" t="str">
        <f>IFERROR(VLOOKUP(UPPER(CONCATENATE($B355," - ",$A355)),'[1]Segurados Civis'!$A$5:$H$2142,7,FALSE),"")</f>
        <v/>
      </c>
      <c r="E355" s="12" t="str">
        <f>IFERROR(VLOOKUP(UPPER(CONCATENATE($B355," - ",$A355)),'[1]Segurados Civis'!$A$5:$H$2142,8,FALSE),"")</f>
        <v/>
      </c>
      <c r="F355" s="12" t="str">
        <f t="shared" si="5"/>
        <v/>
      </c>
      <c r="G355" s="3" t="s">
        <v>4</v>
      </c>
      <c r="H355" s="3">
        <v>0</v>
      </c>
      <c r="I355" s="3">
        <v>0</v>
      </c>
      <c r="J355" s="3">
        <v>0</v>
      </c>
      <c r="K355" s="3">
        <v>0</v>
      </c>
    </row>
    <row r="356" spans="1:11" x14ac:dyDescent="0.25">
      <c r="A356" s="3" t="s">
        <v>215</v>
      </c>
      <c r="B356" s="3" t="s">
        <v>282</v>
      </c>
      <c r="C356" s="12" t="str">
        <f>IFERROR(VLOOKUP(UPPER(CONCATENATE($B356," - ",$A356)),'[1]Segurados Civis'!$A$5:$H$2142,6,FALSE),"")</f>
        <v/>
      </c>
      <c r="D356" s="12" t="str">
        <f>IFERROR(VLOOKUP(UPPER(CONCATENATE($B356," - ",$A356)),'[1]Segurados Civis'!$A$5:$H$2142,7,FALSE),"")</f>
        <v/>
      </c>
      <c r="E356" s="12" t="str">
        <f>IFERROR(VLOOKUP(UPPER(CONCATENATE($B356," - ",$A356)),'[1]Segurados Civis'!$A$5:$H$2142,8,FALSE),"")</f>
        <v/>
      </c>
      <c r="F356" s="12" t="str">
        <f t="shared" si="5"/>
        <v/>
      </c>
      <c r="G356" s="3" t="s">
        <v>4</v>
      </c>
      <c r="H356" s="3">
        <v>0</v>
      </c>
      <c r="I356" s="3">
        <v>0</v>
      </c>
      <c r="J356" s="3">
        <v>0</v>
      </c>
      <c r="K356" s="3">
        <v>0</v>
      </c>
    </row>
    <row r="357" spans="1:11" x14ac:dyDescent="0.25">
      <c r="A357" s="3" t="s">
        <v>215</v>
      </c>
      <c r="B357" s="3" t="s">
        <v>401</v>
      </c>
      <c r="C357" s="12" t="str">
        <f>IFERROR(VLOOKUP(UPPER(CONCATENATE($B357," - ",$A357)),'[1]Segurados Civis'!$A$5:$H$2142,6,FALSE),"")</f>
        <v/>
      </c>
      <c r="D357" s="12" t="str">
        <f>IFERROR(VLOOKUP(UPPER(CONCATENATE($B357," - ",$A357)),'[1]Segurados Civis'!$A$5:$H$2142,7,FALSE),"")</f>
        <v/>
      </c>
      <c r="E357" s="12" t="str">
        <f>IFERROR(VLOOKUP(UPPER(CONCATENATE($B357," - ",$A357)),'[1]Segurados Civis'!$A$5:$H$2142,8,FALSE),"")</f>
        <v/>
      </c>
      <c r="F357" s="12" t="str">
        <f t="shared" si="5"/>
        <v/>
      </c>
      <c r="G357" s="3" t="s">
        <v>4</v>
      </c>
      <c r="H357" s="3">
        <v>0</v>
      </c>
      <c r="I357" s="3">
        <v>0</v>
      </c>
      <c r="J357" s="3">
        <v>0</v>
      </c>
      <c r="K357" s="3">
        <v>0</v>
      </c>
    </row>
    <row r="358" spans="1:11" x14ac:dyDescent="0.25">
      <c r="A358" s="3" t="s">
        <v>215</v>
      </c>
      <c r="B358" s="3" t="s">
        <v>256</v>
      </c>
      <c r="C358" s="12" t="str">
        <f>IFERROR(VLOOKUP(UPPER(CONCATENATE($B358," - ",$A358)),'[1]Segurados Civis'!$A$5:$H$2142,6,FALSE),"")</f>
        <v/>
      </c>
      <c r="D358" s="12" t="str">
        <f>IFERROR(VLOOKUP(UPPER(CONCATENATE($B358," - ",$A358)),'[1]Segurados Civis'!$A$5:$H$2142,7,FALSE),"")</f>
        <v/>
      </c>
      <c r="E358" s="12" t="str">
        <f>IFERROR(VLOOKUP(UPPER(CONCATENATE($B358," - ",$A358)),'[1]Segurados Civis'!$A$5:$H$2142,8,FALSE),"")</f>
        <v/>
      </c>
      <c r="F358" s="12" t="str">
        <f t="shared" si="5"/>
        <v/>
      </c>
      <c r="G358" s="3" t="s">
        <v>4</v>
      </c>
      <c r="H358" s="3">
        <v>0</v>
      </c>
      <c r="I358" s="3">
        <v>0</v>
      </c>
      <c r="J358" s="3">
        <v>0</v>
      </c>
      <c r="K358" s="3">
        <v>0</v>
      </c>
    </row>
    <row r="359" spans="1:11" x14ac:dyDescent="0.25">
      <c r="A359" s="3" t="s">
        <v>215</v>
      </c>
      <c r="B359" s="3" t="s">
        <v>260</v>
      </c>
      <c r="C359" s="12">
        <f>IFERROR(VLOOKUP(UPPER(CONCATENATE($B359," - ",$A359)),'[1]Segurados Civis'!$A$5:$H$2142,6,FALSE),"")</f>
        <v>487</v>
      </c>
      <c r="D359" s="12">
        <f>IFERROR(VLOOKUP(UPPER(CONCATENATE($B359," - ",$A359)),'[1]Segurados Civis'!$A$5:$H$2142,7,FALSE),"")</f>
        <v>35</v>
      </c>
      <c r="E359" s="12">
        <f>IFERROR(VLOOKUP(UPPER(CONCATENATE($B359," - ",$A359)),'[1]Segurados Civis'!$A$5:$H$2142,8,FALSE),"")</f>
        <v>9</v>
      </c>
      <c r="F359" s="12">
        <f t="shared" si="5"/>
        <v>531</v>
      </c>
      <c r="G359" s="3" t="s">
        <v>2</v>
      </c>
      <c r="H359" s="3">
        <v>0</v>
      </c>
      <c r="I359" s="3">
        <v>0</v>
      </c>
      <c r="J359" s="3">
        <v>0</v>
      </c>
      <c r="K359" s="3">
        <v>0</v>
      </c>
    </row>
    <row r="360" spans="1:11" x14ac:dyDescent="0.25">
      <c r="A360" s="3" t="s">
        <v>215</v>
      </c>
      <c r="B360" s="3" t="s">
        <v>625</v>
      </c>
      <c r="C360" s="12">
        <f>IFERROR(VLOOKUP(UPPER(CONCATENATE($B360," - ",$A360)),'[1]Segurados Civis'!$A$5:$H$2142,6,FALSE),"")</f>
        <v>1940</v>
      </c>
      <c r="D360" s="12">
        <f>IFERROR(VLOOKUP(UPPER(CONCATENATE($B360," - ",$A360)),'[1]Segurados Civis'!$A$5:$H$2142,7,FALSE),"")</f>
        <v>72</v>
      </c>
      <c r="E360" s="12">
        <f>IFERROR(VLOOKUP(UPPER(CONCATENATE($B360," - ",$A360)),'[1]Segurados Civis'!$A$5:$H$2142,8,FALSE),"")</f>
        <v>3</v>
      </c>
      <c r="F360" s="12">
        <f t="shared" si="5"/>
        <v>2015</v>
      </c>
      <c r="G360" s="3" t="s">
        <v>2</v>
      </c>
      <c r="H360" s="3">
        <v>1</v>
      </c>
      <c r="I360" s="3">
        <v>1</v>
      </c>
      <c r="J360" s="3">
        <v>1</v>
      </c>
      <c r="K360" s="3">
        <v>0</v>
      </c>
    </row>
    <row r="361" spans="1:11" x14ac:dyDescent="0.25">
      <c r="A361" s="3" t="s">
        <v>215</v>
      </c>
      <c r="B361" s="3" t="s">
        <v>561</v>
      </c>
      <c r="C361" s="12" t="str">
        <f>IFERROR(VLOOKUP(UPPER(CONCATENATE($B361," - ",$A361)),'[1]Segurados Civis'!$A$5:$H$2142,6,FALSE),"")</f>
        <v/>
      </c>
      <c r="D361" s="12" t="str">
        <f>IFERROR(VLOOKUP(UPPER(CONCATENATE($B361," - ",$A361)),'[1]Segurados Civis'!$A$5:$H$2142,7,FALSE),"")</f>
        <v/>
      </c>
      <c r="E361" s="12" t="str">
        <f>IFERROR(VLOOKUP(UPPER(CONCATENATE($B361," - ",$A361)),'[1]Segurados Civis'!$A$5:$H$2142,8,FALSE),"")</f>
        <v/>
      </c>
      <c r="F361" s="12" t="str">
        <f t="shared" si="5"/>
        <v/>
      </c>
      <c r="G361" s="3" t="s">
        <v>4</v>
      </c>
      <c r="H361" s="3">
        <v>0</v>
      </c>
      <c r="I361" s="3">
        <v>0</v>
      </c>
      <c r="J361" s="3">
        <v>0</v>
      </c>
      <c r="K361" s="3">
        <v>0</v>
      </c>
    </row>
    <row r="362" spans="1:11" x14ac:dyDescent="0.25">
      <c r="A362" s="3" t="s">
        <v>215</v>
      </c>
      <c r="B362" s="3" t="s">
        <v>397</v>
      </c>
      <c r="C362" s="12" t="str">
        <f>IFERROR(VLOOKUP(UPPER(CONCATENATE($B362," - ",$A362)),'[1]Segurados Civis'!$A$5:$H$2142,6,FALSE),"")</f>
        <v/>
      </c>
      <c r="D362" s="12" t="str">
        <f>IFERROR(VLOOKUP(UPPER(CONCATENATE($B362," - ",$A362)),'[1]Segurados Civis'!$A$5:$H$2142,7,FALSE),"")</f>
        <v/>
      </c>
      <c r="E362" s="12" t="str">
        <f>IFERROR(VLOOKUP(UPPER(CONCATENATE($B362," - ",$A362)),'[1]Segurados Civis'!$A$5:$H$2142,8,FALSE),"")</f>
        <v/>
      </c>
      <c r="F362" s="12" t="str">
        <f t="shared" si="5"/>
        <v/>
      </c>
      <c r="G362" s="3" t="s">
        <v>4</v>
      </c>
      <c r="H362" s="3">
        <v>0</v>
      </c>
      <c r="I362" s="3">
        <v>0</v>
      </c>
      <c r="J362" s="3">
        <v>0</v>
      </c>
      <c r="K362" s="3">
        <v>0</v>
      </c>
    </row>
    <row r="363" spans="1:11" x14ac:dyDescent="0.25">
      <c r="A363" s="3" t="s">
        <v>215</v>
      </c>
      <c r="B363" s="3" t="s">
        <v>331</v>
      </c>
      <c r="C363" s="12" t="str">
        <f>IFERROR(VLOOKUP(UPPER(CONCATENATE($B363," - ",$A363)),'[1]Segurados Civis'!$A$5:$H$2142,6,FALSE),"")</f>
        <v/>
      </c>
      <c r="D363" s="12" t="str">
        <f>IFERROR(VLOOKUP(UPPER(CONCATENATE($B363," - ",$A363)),'[1]Segurados Civis'!$A$5:$H$2142,7,FALSE),"")</f>
        <v/>
      </c>
      <c r="E363" s="12" t="str">
        <f>IFERROR(VLOOKUP(UPPER(CONCATENATE($B363," - ",$A363)),'[1]Segurados Civis'!$A$5:$H$2142,8,FALSE),"")</f>
        <v/>
      </c>
      <c r="F363" s="12" t="str">
        <f t="shared" si="5"/>
        <v/>
      </c>
      <c r="G363" s="3" t="s">
        <v>4</v>
      </c>
      <c r="H363" s="3">
        <v>0</v>
      </c>
      <c r="I363" s="3">
        <v>0</v>
      </c>
      <c r="J363" s="3">
        <v>0</v>
      </c>
      <c r="K363" s="3">
        <v>0</v>
      </c>
    </row>
    <row r="364" spans="1:11" x14ac:dyDescent="0.25">
      <c r="A364" s="3" t="s">
        <v>215</v>
      </c>
      <c r="B364" s="3" t="s">
        <v>490</v>
      </c>
      <c r="C364" s="12">
        <f>IFERROR(VLOOKUP(UPPER(CONCATENATE($B364," - ",$A364)),'[1]Segurados Civis'!$A$5:$H$2142,6,FALSE),"")</f>
        <v>407</v>
      </c>
      <c r="D364" s="12">
        <f>IFERROR(VLOOKUP(UPPER(CONCATENATE($B364," - ",$A364)),'[1]Segurados Civis'!$A$5:$H$2142,7,FALSE),"")</f>
        <v>77</v>
      </c>
      <c r="E364" s="12">
        <f>IFERROR(VLOOKUP(UPPER(CONCATENATE($B364," - ",$A364)),'[1]Segurados Civis'!$A$5:$H$2142,8,FALSE),"")</f>
        <v>13</v>
      </c>
      <c r="F364" s="12">
        <f t="shared" si="5"/>
        <v>497</v>
      </c>
      <c r="G364" s="3" t="s">
        <v>2</v>
      </c>
      <c r="H364" s="3">
        <v>0</v>
      </c>
      <c r="I364" s="3">
        <v>0</v>
      </c>
      <c r="J364" s="3">
        <v>0</v>
      </c>
      <c r="K364" s="3">
        <v>0</v>
      </c>
    </row>
    <row r="365" spans="1:11" x14ac:dyDescent="0.25">
      <c r="A365" s="3" t="s">
        <v>215</v>
      </c>
      <c r="B365" s="3" t="s">
        <v>608</v>
      </c>
      <c r="C365" s="12" t="str">
        <f>IFERROR(VLOOKUP(UPPER(CONCATENATE($B365," - ",$A365)),'[1]Segurados Civis'!$A$5:$H$2142,6,FALSE),"")</f>
        <v/>
      </c>
      <c r="D365" s="12" t="str">
        <f>IFERROR(VLOOKUP(UPPER(CONCATENATE($B365," - ",$A365)),'[1]Segurados Civis'!$A$5:$H$2142,7,FALSE),"")</f>
        <v/>
      </c>
      <c r="E365" s="12" t="str">
        <f>IFERROR(VLOOKUP(UPPER(CONCATENATE($B365," - ",$A365)),'[1]Segurados Civis'!$A$5:$H$2142,8,FALSE),"")</f>
        <v/>
      </c>
      <c r="F365" s="12" t="str">
        <f t="shared" si="5"/>
        <v/>
      </c>
      <c r="G365" s="3" t="s">
        <v>4</v>
      </c>
      <c r="H365" s="3">
        <v>0</v>
      </c>
      <c r="I365" s="3">
        <v>0</v>
      </c>
      <c r="J365" s="3">
        <v>0</v>
      </c>
      <c r="K365" s="3">
        <v>0</v>
      </c>
    </row>
    <row r="366" spans="1:11" x14ac:dyDescent="0.25">
      <c r="A366" s="3" t="s">
        <v>215</v>
      </c>
      <c r="B366" s="3" t="s">
        <v>348</v>
      </c>
      <c r="C366" s="12" t="str">
        <f>IFERROR(VLOOKUP(UPPER(CONCATENATE($B366," - ",$A366)),'[1]Segurados Civis'!$A$5:$H$2142,6,FALSE),"")</f>
        <v/>
      </c>
      <c r="D366" s="12" t="str">
        <f>IFERROR(VLOOKUP(UPPER(CONCATENATE($B366," - ",$A366)),'[1]Segurados Civis'!$A$5:$H$2142,7,FALSE),"")</f>
        <v/>
      </c>
      <c r="E366" s="12" t="str">
        <f>IFERROR(VLOOKUP(UPPER(CONCATENATE($B366," - ",$A366)),'[1]Segurados Civis'!$A$5:$H$2142,8,FALSE),"")</f>
        <v/>
      </c>
      <c r="F366" s="12" t="str">
        <f t="shared" si="5"/>
        <v/>
      </c>
      <c r="G366" s="3" t="s">
        <v>4</v>
      </c>
      <c r="H366" s="3">
        <v>0</v>
      </c>
      <c r="I366" s="3">
        <v>0</v>
      </c>
      <c r="J366" s="3">
        <v>0</v>
      </c>
      <c r="K366" s="3">
        <v>0</v>
      </c>
    </row>
    <row r="367" spans="1:11" x14ac:dyDescent="0.25">
      <c r="A367" s="3" t="s">
        <v>215</v>
      </c>
      <c r="B367" s="3" t="s">
        <v>627</v>
      </c>
      <c r="C367" s="12">
        <f>IFERROR(VLOOKUP(UPPER(CONCATENATE($B367," - ",$A367)),'[1]Segurados Civis'!$A$5:$H$2142,6,FALSE),"")</f>
        <v>495</v>
      </c>
      <c r="D367" s="12">
        <f>IFERROR(VLOOKUP(UPPER(CONCATENATE($B367," - ",$A367)),'[1]Segurados Civis'!$A$5:$H$2142,7,FALSE),"")</f>
        <v>144</v>
      </c>
      <c r="E367" s="12">
        <f>IFERROR(VLOOKUP(UPPER(CONCATENATE($B367," - ",$A367)),'[1]Segurados Civis'!$A$5:$H$2142,8,FALSE),"")</f>
        <v>32</v>
      </c>
      <c r="F367" s="12">
        <f t="shared" si="5"/>
        <v>671</v>
      </c>
      <c r="G367" s="3" t="s">
        <v>2</v>
      </c>
      <c r="H367" s="3">
        <v>0</v>
      </c>
      <c r="I367" s="3">
        <v>0</v>
      </c>
      <c r="J367" s="3">
        <v>0</v>
      </c>
      <c r="K367" s="3">
        <v>0</v>
      </c>
    </row>
    <row r="368" spans="1:11" x14ac:dyDescent="0.25">
      <c r="A368" s="3" t="s">
        <v>215</v>
      </c>
      <c r="B368" s="3" t="s">
        <v>508</v>
      </c>
      <c r="C368" s="12" t="str">
        <f>IFERROR(VLOOKUP(UPPER(CONCATENATE($B368," - ",$A368)),'[1]Segurados Civis'!$A$5:$H$2142,6,FALSE),"")</f>
        <v/>
      </c>
      <c r="D368" s="12" t="str">
        <f>IFERROR(VLOOKUP(UPPER(CONCATENATE($B368," - ",$A368)),'[1]Segurados Civis'!$A$5:$H$2142,7,FALSE),"")</f>
        <v/>
      </c>
      <c r="E368" s="12" t="str">
        <f>IFERROR(VLOOKUP(UPPER(CONCATENATE($B368," - ",$A368)),'[1]Segurados Civis'!$A$5:$H$2142,8,FALSE),"")</f>
        <v/>
      </c>
      <c r="F368" s="12" t="str">
        <f t="shared" si="5"/>
        <v/>
      </c>
      <c r="G368" s="3" t="s">
        <v>4</v>
      </c>
      <c r="H368" s="3">
        <v>0</v>
      </c>
      <c r="I368" s="3">
        <v>0</v>
      </c>
      <c r="J368" s="3">
        <v>0</v>
      </c>
      <c r="K368" s="3">
        <v>0</v>
      </c>
    </row>
    <row r="369" spans="1:11" x14ac:dyDescent="0.25">
      <c r="A369" s="3" t="s">
        <v>215</v>
      </c>
      <c r="B369" s="3" t="s">
        <v>562</v>
      </c>
      <c r="C369" s="12" t="str">
        <f>IFERROR(VLOOKUP(UPPER(CONCATENATE($B369," - ",$A369)),'[1]Segurados Civis'!$A$5:$H$2142,6,FALSE),"")</f>
        <v/>
      </c>
      <c r="D369" s="12" t="str">
        <f>IFERROR(VLOOKUP(UPPER(CONCATENATE($B369," - ",$A369)),'[1]Segurados Civis'!$A$5:$H$2142,7,FALSE),"")</f>
        <v/>
      </c>
      <c r="E369" s="12" t="str">
        <f>IFERROR(VLOOKUP(UPPER(CONCATENATE($B369," - ",$A369)),'[1]Segurados Civis'!$A$5:$H$2142,8,FALSE),"")</f>
        <v/>
      </c>
      <c r="F369" s="12" t="str">
        <f t="shared" si="5"/>
        <v/>
      </c>
      <c r="G369" s="3" t="s">
        <v>4</v>
      </c>
      <c r="H369" s="3">
        <v>0</v>
      </c>
      <c r="I369" s="3">
        <v>0</v>
      </c>
      <c r="J369" s="3">
        <v>0</v>
      </c>
      <c r="K369" s="3">
        <v>0</v>
      </c>
    </row>
    <row r="370" spans="1:11" x14ac:dyDescent="0.25">
      <c r="A370" s="3" t="s">
        <v>215</v>
      </c>
      <c r="B370" s="3" t="s">
        <v>332</v>
      </c>
      <c r="C370" s="12" t="str">
        <f>IFERROR(VLOOKUP(UPPER(CONCATENATE($B370," - ",$A370)),'[1]Segurados Civis'!$A$5:$H$2142,6,FALSE),"")</f>
        <v/>
      </c>
      <c r="D370" s="12" t="str">
        <f>IFERROR(VLOOKUP(UPPER(CONCATENATE($B370," - ",$A370)),'[1]Segurados Civis'!$A$5:$H$2142,7,FALSE),"")</f>
        <v/>
      </c>
      <c r="E370" s="12" t="str">
        <f>IFERROR(VLOOKUP(UPPER(CONCATENATE($B370," - ",$A370)),'[1]Segurados Civis'!$A$5:$H$2142,8,FALSE),"")</f>
        <v/>
      </c>
      <c r="F370" s="12" t="str">
        <f t="shared" si="5"/>
        <v/>
      </c>
      <c r="G370" s="3" t="s">
        <v>4</v>
      </c>
      <c r="H370" s="3">
        <v>0</v>
      </c>
      <c r="I370" s="3">
        <v>0</v>
      </c>
      <c r="J370" s="3">
        <v>0</v>
      </c>
      <c r="K370" s="3">
        <v>0</v>
      </c>
    </row>
    <row r="371" spans="1:11" x14ac:dyDescent="0.25">
      <c r="A371" s="3" t="s">
        <v>215</v>
      </c>
      <c r="B371" s="3" t="s">
        <v>407</v>
      </c>
      <c r="C371" s="12" t="str">
        <f>IFERROR(VLOOKUP(UPPER(CONCATENATE($B371," - ",$A371)),'[1]Segurados Civis'!$A$5:$H$2142,6,FALSE),"")</f>
        <v/>
      </c>
      <c r="D371" s="12" t="str">
        <f>IFERROR(VLOOKUP(UPPER(CONCATENATE($B371," - ",$A371)),'[1]Segurados Civis'!$A$5:$H$2142,7,FALSE),"")</f>
        <v/>
      </c>
      <c r="E371" s="12" t="str">
        <f>IFERROR(VLOOKUP(UPPER(CONCATENATE($B371," - ",$A371)),'[1]Segurados Civis'!$A$5:$H$2142,8,FALSE),"")</f>
        <v/>
      </c>
      <c r="F371" s="12" t="str">
        <f t="shared" si="5"/>
        <v/>
      </c>
      <c r="G371" s="3" t="s">
        <v>4</v>
      </c>
      <c r="H371" s="3">
        <v>0</v>
      </c>
      <c r="I371" s="3">
        <v>0</v>
      </c>
      <c r="J371" s="3">
        <v>0</v>
      </c>
      <c r="K371" s="3">
        <v>0</v>
      </c>
    </row>
    <row r="372" spans="1:11" x14ac:dyDescent="0.25">
      <c r="A372" s="3" t="s">
        <v>215</v>
      </c>
      <c r="B372" s="3" t="s">
        <v>465</v>
      </c>
      <c r="C372" s="12" t="str">
        <f>IFERROR(VLOOKUP(UPPER(CONCATENATE($B372," - ",$A372)),'[1]Segurados Civis'!$A$5:$H$2142,6,FALSE),"")</f>
        <v/>
      </c>
      <c r="D372" s="12" t="str">
        <f>IFERROR(VLOOKUP(UPPER(CONCATENATE($B372," - ",$A372)),'[1]Segurados Civis'!$A$5:$H$2142,7,FALSE),"")</f>
        <v/>
      </c>
      <c r="E372" s="12" t="str">
        <f>IFERROR(VLOOKUP(UPPER(CONCATENATE($B372," - ",$A372)),'[1]Segurados Civis'!$A$5:$H$2142,8,FALSE),"")</f>
        <v/>
      </c>
      <c r="F372" s="12" t="str">
        <f t="shared" si="5"/>
        <v/>
      </c>
      <c r="G372" s="3" t="s">
        <v>4</v>
      </c>
      <c r="H372" s="3">
        <v>0</v>
      </c>
      <c r="I372" s="3">
        <v>0</v>
      </c>
      <c r="J372" s="3">
        <v>0</v>
      </c>
      <c r="K372" s="3">
        <v>0</v>
      </c>
    </row>
    <row r="373" spans="1:11" x14ac:dyDescent="0.25">
      <c r="A373" s="3" t="s">
        <v>215</v>
      </c>
      <c r="B373" s="3" t="s">
        <v>540</v>
      </c>
      <c r="C373" s="12" t="str">
        <f>IFERROR(VLOOKUP(UPPER(CONCATENATE($B373," - ",$A373)),'[1]Segurados Civis'!$A$5:$H$2142,6,FALSE),"")</f>
        <v/>
      </c>
      <c r="D373" s="12" t="str">
        <f>IFERROR(VLOOKUP(UPPER(CONCATENATE($B373," - ",$A373)),'[1]Segurados Civis'!$A$5:$H$2142,7,FALSE),"")</f>
        <v/>
      </c>
      <c r="E373" s="12" t="str">
        <f>IFERROR(VLOOKUP(UPPER(CONCATENATE($B373," - ",$A373)),'[1]Segurados Civis'!$A$5:$H$2142,8,FALSE),"")</f>
        <v/>
      </c>
      <c r="F373" s="12" t="str">
        <f t="shared" si="5"/>
        <v/>
      </c>
      <c r="G373" s="3" t="s">
        <v>4</v>
      </c>
      <c r="H373" s="3">
        <v>0</v>
      </c>
      <c r="I373" s="3">
        <v>0</v>
      </c>
      <c r="J373" s="3">
        <v>0</v>
      </c>
      <c r="K373" s="3">
        <v>0</v>
      </c>
    </row>
    <row r="374" spans="1:11" x14ac:dyDescent="0.25">
      <c r="A374" s="3" t="s">
        <v>215</v>
      </c>
      <c r="B374" s="3" t="s">
        <v>333</v>
      </c>
      <c r="C374" s="12" t="str">
        <f>IFERROR(VLOOKUP(UPPER(CONCATENATE($B374," - ",$A374)),'[1]Segurados Civis'!$A$5:$H$2142,6,FALSE),"")</f>
        <v/>
      </c>
      <c r="D374" s="12" t="str">
        <f>IFERROR(VLOOKUP(UPPER(CONCATENATE($B374," - ",$A374)),'[1]Segurados Civis'!$A$5:$H$2142,7,FALSE),"")</f>
        <v/>
      </c>
      <c r="E374" s="12" t="str">
        <f>IFERROR(VLOOKUP(UPPER(CONCATENATE($B374," - ",$A374)),'[1]Segurados Civis'!$A$5:$H$2142,8,FALSE),"")</f>
        <v/>
      </c>
      <c r="F374" s="12" t="str">
        <f t="shared" si="5"/>
        <v/>
      </c>
      <c r="G374" s="3" t="s">
        <v>4</v>
      </c>
      <c r="H374" s="3">
        <v>0</v>
      </c>
      <c r="I374" s="3">
        <v>0</v>
      </c>
      <c r="J374" s="3">
        <v>0</v>
      </c>
      <c r="K374" s="3">
        <v>0</v>
      </c>
    </row>
    <row r="375" spans="1:11" x14ac:dyDescent="0.25">
      <c r="A375" s="3" t="s">
        <v>215</v>
      </c>
      <c r="B375" s="3" t="s">
        <v>445</v>
      </c>
      <c r="C375" s="12">
        <f>IFERROR(VLOOKUP(UPPER(CONCATENATE($B375," - ",$A375)),'[1]Segurados Civis'!$A$5:$H$2142,6,FALSE),"")</f>
        <v>1331</v>
      </c>
      <c r="D375" s="12">
        <f>IFERROR(VLOOKUP(UPPER(CONCATENATE($B375," - ",$A375)),'[1]Segurados Civis'!$A$5:$H$2142,7,FALSE),"")</f>
        <v>0</v>
      </c>
      <c r="E375" s="12">
        <f>IFERROR(VLOOKUP(UPPER(CONCATENATE($B375," - ",$A375)),'[1]Segurados Civis'!$A$5:$H$2142,8,FALSE),"")</f>
        <v>0</v>
      </c>
      <c r="F375" s="12">
        <f t="shared" si="5"/>
        <v>1331</v>
      </c>
      <c r="G375" s="3" t="s">
        <v>2</v>
      </c>
      <c r="H375" s="3">
        <v>0</v>
      </c>
      <c r="I375" s="3">
        <v>0</v>
      </c>
      <c r="J375" s="3">
        <v>0</v>
      </c>
      <c r="K375" s="3">
        <v>0</v>
      </c>
    </row>
    <row r="376" spans="1:11" x14ac:dyDescent="0.25">
      <c r="A376" s="3" t="s">
        <v>215</v>
      </c>
      <c r="B376" s="3" t="s">
        <v>630</v>
      </c>
      <c r="C376" s="12">
        <f>IFERROR(VLOOKUP(UPPER(CONCATENATE($B376," - ",$A376)),'[1]Segurados Civis'!$A$5:$H$2142,6,FALSE),"")</f>
        <v>770</v>
      </c>
      <c r="D376" s="12">
        <f>IFERROR(VLOOKUP(UPPER(CONCATENATE($B376," - ",$A376)),'[1]Segurados Civis'!$A$5:$H$2142,7,FALSE),"")</f>
        <v>0</v>
      </c>
      <c r="E376" s="12">
        <f>IFERROR(VLOOKUP(UPPER(CONCATENATE($B376," - ",$A376)),'[1]Segurados Civis'!$A$5:$H$2142,8,FALSE),"")</f>
        <v>0</v>
      </c>
      <c r="F376" s="12">
        <f t="shared" si="5"/>
        <v>770</v>
      </c>
      <c r="G376" s="3" t="s">
        <v>2</v>
      </c>
      <c r="H376" s="3">
        <v>0</v>
      </c>
      <c r="I376" s="3">
        <v>0</v>
      </c>
      <c r="J376" s="3">
        <v>0</v>
      </c>
      <c r="K376" s="3">
        <v>0</v>
      </c>
    </row>
    <row r="377" spans="1:11" x14ac:dyDescent="0.25">
      <c r="A377" s="3" t="s">
        <v>215</v>
      </c>
      <c r="B377" s="3" t="s">
        <v>509</v>
      </c>
      <c r="C377" s="12" t="str">
        <f>IFERROR(VLOOKUP(UPPER(CONCATENATE($B377," - ",$A377)),'[1]Segurados Civis'!$A$5:$H$2142,6,FALSE),"")</f>
        <v/>
      </c>
      <c r="D377" s="12" t="str">
        <f>IFERROR(VLOOKUP(UPPER(CONCATENATE($B377," - ",$A377)),'[1]Segurados Civis'!$A$5:$H$2142,7,FALSE),"")</f>
        <v/>
      </c>
      <c r="E377" s="12" t="str">
        <f>IFERROR(VLOOKUP(UPPER(CONCATENATE($B377," - ",$A377)),'[1]Segurados Civis'!$A$5:$H$2142,8,FALSE),"")</f>
        <v/>
      </c>
      <c r="F377" s="12" t="str">
        <f t="shared" si="5"/>
        <v/>
      </c>
      <c r="G377" s="3" t="s">
        <v>4</v>
      </c>
      <c r="H377" s="3">
        <v>0</v>
      </c>
      <c r="I377" s="3">
        <v>0</v>
      </c>
      <c r="J377" s="3">
        <v>0</v>
      </c>
      <c r="K377" s="3">
        <v>0</v>
      </c>
    </row>
    <row r="378" spans="1:11" x14ac:dyDescent="0.25">
      <c r="A378" s="3" t="s">
        <v>215</v>
      </c>
      <c r="B378" s="3" t="s">
        <v>408</v>
      </c>
      <c r="C378" s="12" t="str">
        <f>IFERROR(VLOOKUP(UPPER(CONCATENATE($B378," - ",$A378)),'[1]Segurados Civis'!$A$5:$H$2142,6,FALSE),"")</f>
        <v/>
      </c>
      <c r="D378" s="12" t="str">
        <f>IFERROR(VLOOKUP(UPPER(CONCATENATE($B378," - ",$A378)),'[1]Segurados Civis'!$A$5:$H$2142,7,FALSE),"")</f>
        <v/>
      </c>
      <c r="E378" s="12" t="str">
        <f>IFERROR(VLOOKUP(UPPER(CONCATENATE($B378," - ",$A378)),'[1]Segurados Civis'!$A$5:$H$2142,8,FALSE),"")</f>
        <v/>
      </c>
      <c r="F378" s="12" t="str">
        <f t="shared" si="5"/>
        <v/>
      </c>
      <c r="G378" s="3" t="s">
        <v>4</v>
      </c>
      <c r="H378" s="3">
        <v>0</v>
      </c>
      <c r="I378" s="3">
        <v>0</v>
      </c>
      <c r="J378" s="3">
        <v>0</v>
      </c>
      <c r="K378" s="3">
        <v>0</v>
      </c>
    </row>
    <row r="379" spans="1:11" x14ac:dyDescent="0.25">
      <c r="A379" s="3" t="s">
        <v>215</v>
      </c>
      <c r="B379" s="3" t="s">
        <v>334</v>
      </c>
      <c r="C379" s="12" t="str">
        <f>IFERROR(VLOOKUP(UPPER(CONCATENATE($B379," - ",$A379)),'[1]Segurados Civis'!$A$5:$H$2142,6,FALSE),"")</f>
        <v/>
      </c>
      <c r="D379" s="12" t="str">
        <f>IFERROR(VLOOKUP(UPPER(CONCATENATE($B379," - ",$A379)),'[1]Segurados Civis'!$A$5:$H$2142,7,FALSE),"")</f>
        <v/>
      </c>
      <c r="E379" s="12" t="str">
        <f>IFERROR(VLOOKUP(UPPER(CONCATENATE($B379," - ",$A379)),'[1]Segurados Civis'!$A$5:$H$2142,8,FALSE),"")</f>
        <v/>
      </c>
      <c r="F379" s="12" t="str">
        <f t="shared" si="5"/>
        <v/>
      </c>
      <c r="G379" s="3" t="s">
        <v>4</v>
      </c>
      <c r="H379" s="3">
        <v>0</v>
      </c>
      <c r="I379" s="3">
        <v>0</v>
      </c>
      <c r="J379" s="3">
        <v>0</v>
      </c>
      <c r="K379" s="3">
        <v>0</v>
      </c>
    </row>
    <row r="380" spans="1:11" x14ac:dyDescent="0.25">
      <c r="A380" s="3" t="s">
        <v>215</v>
      </c>
      <c r="B380" s="3" t="s">
        <v>563</v>
      </c>
      <c r="C380" s="12" t="str">
        <f>IFERROR(VLOOKUP(UPPER(CONCATENATE($B380," - ",$A380)),'[1]Segurados Civis'!$A$5:$H$2142,6,FALSE),"")</f>
        <v/>
      </c>
      <c r="D380" s="12" t="str">
        <f>IFERROR(VLOOKUP(UPPER(CONCATENATE($B380," - ",$A380)),'[1]Segurados Civis'!$A$5:$H$2142,7,FALSE),"")</f>
        <v/>
      </c>
      <c r="E380" s="12" t="str">
        <f>IFERROR(VLOOKUP(UPPER(CONCATENATE($B380," - ",$A380)),'[1]Segurados Civis'!$A$5:$H$2142,8,FALSE),"")</f>
        <v/>
      </c>
      <c r="F380" s="12" t="str">
        <f t="shared" si="5"/>
        <v/>
      </c>
      <c r="G380" s="3" t="s">
        <v>4</v>
      </c>
      <c r="H380" s="3">
        <v>0</v>
      </c>
      <c r="I380" s="3">
        <v>0</v>
      </c>
      <c r="J380" s="3">
        <v>0</v>
      </c>
      <c r="K380" s="3">
        <v>0</v>
      </c>
    </row>
    <row r="381" spans="1:11" x14ac:dyDescent="0.25">
      <c r="A381" s="3" t="s">
        <v>215</v>
      </c>
      <c r="B381" s="3" t="s">
        <v>223</v>
      </c>
      <c r="C381" s="12" t="str">
        <f>IFERROR(VLOOKUP(UPPER(CONCATENATE($B381," - ",$A381)),'[1]Segurados Civis'!$A$5:$H$2142,6,FALSE),"")</f>
        <v/>
      </c>
      <c r="D381" s="12" t="str">
        <f>IFERROR(VLOOKUP(UPPER(CONCATENATE($B381," - ",$A381)),'[1]Segurados Civis'!$A$5:$H$2142,7,FALSE),"")</f>
        <v/>
      </c>
      <c r="E381" s="12" t="str">
        <f>IFERROR(VLOOKUP(UPPER(CONCATENATE($B381," - ",$A381)),'[1]Segurados Civis'!$A$5:$H$2142,8,FALSE),"")</f>
        <v/>
      </c>
      <c r="F381" s="12" t="str">
        <f t="shared" si="5"/>
        <v/>
      </c>
      <c r="G381" s="3" t="s">
        <v>4</v>
      </c>
      <c r="H381" s="3">
        <v>0</v>
      </c>
      <c r="I381" s="3">
        <v>0</v>
      </c>
      <c r="J381" s="3">
        <v>0</v>
      </c>
      <c r="K381" s="3">
        <v>0</v>
      </c>
    </row>
    <row r="382" spans="1:11" x14ac:dyDescent="0.25">
      <c r="A382" s="3" t="s">
        <v>215</v>
      </c>
      <c r="B382" s="3" t="s">
        <v>335</v>
      </c>
      <c r="C382" s="12" t="str">
        <f>IFERROR(VLOOKUP(UPPER(CONCATENATE($B382," - ",$A382)),'[1]Segurados Civis'!$A$5:$H$2142,6,FALSE),"")</f>
        <v/>
      </c>
      <c r="D382" s="12" t="str">
        <f>IFERROR(VLOOKUP(UPPER(CONCATENATE($B382," - ",$A382)),'[1]Segurados Civis'!$A$5:$H$2142,7,FALSE),"")</f>
        <v/>
      </c>
      <c r="E382" s="12" t="str">
        <f>IFERROR(VLOOKUP(UPPER(CONCATENATE($B382," - ",$A382)),'[1]Segurados Civis'!$A$5:$H$2142,8,FALSE),"")</f>
        <v/>
      </c>
      <c r="F382" s="12" t="str">
        <f t="shared" si="5"/>
        <v/>
      </c>
      <c r="G382" s="3" t="s">
        <v>4</v>
      </c>
      <c r="H382" s="3">
        <v>0</v>
      </c>
      <c r="I382" s="3">
        <v>0</v>
      </c>
      <c r="J382" s="3">
        <v>0</v>
      </c>
      <c r="K382" s="3">
        <v>0</v>
      </c>
    </row>
    <row r="383" spans="1:11" x14ac:dyDescent="0.25">
      <c r="A383" s="3" t="s">
        <v>215</v>
      </c>
      <c r="B383" s="3" t="s">
        <v>398</v>
      </c>
      <c r="C383" s="12" t="str">
        <f>IFERROR(VLOOKUP(UPPER(CONCATENATE($B383," - ",$A383)),'[1]Segurados Civis'!$A$5:$H$2142,6,FALSE),"")</f>
        <v/>
      </c>
      <c r="D383" s="12" t="str">
        <f>IFERROR(VLOOKUP(UPPER(CONCATENATE($B383," - ",$A383)),'[1]Segurados Civis'!$A$5:$H$2142,7,FALSE),"")</f>
        <v/>
      </c>
      <c r="E383" s="12" t="str">
        <f>IFERROR(VLOOKUP(UPPER(CONCATENATE($B383," - ",$A383)),'[1]Segurados Civis'!$A$5:$H$2142,8,FALSE),"")</f>
        <v/>
      </c>
      <c r="F383" s="12" t="str">
        <f t="shared" si="5"/>
        <v/>
      </c>
      <c r="G383" s="3" t="s">
        <v>4</v>
      </c>
      <c r="H383" s="3">
        <v>0</v>
      </c>
      <c r="I383" s="3">
        <v>0</v>
      </c>
      <c r="J383" s="3">
        <v>0</v>
      </c>
      <c r="K383" s="3">
        <v>0</v>
      </c>
    </row>
    <row r="384" spans="1:11" x14ac:dyDescent="0.25">
      <c r="A384" s="3" t="s">
        <v>215</v>
      </c>
      <c r="B384" s="3" t="s">
        <v>573</v>
      </c>
      <c r="C384" s="12" t="str">
        <f>IFERROR(VLOOKUP(UPPER(CONCATENATE($B384," - ",$A384)),'[1]Segurados Civis'!$A$5:$H$2142,6,FALSE),"")</f>
        <v/>
      </c>
      <c r="D384" s="12" t="str">
        <f>IFERROR(VLOOKUP(UPPER(CONCATENATE($B384," - ",$A384)),'[1]Segurados Civis'!$A$5:$H$2142,7,FALSE),"")</f>
        <v/>
      </c>
      <c r="E384" s="12" t="str">
        <f>IFERROR(VLOOKUP(UPPER(CONCATENATE($B384," - ",$A384)),'[1]Segurados Civis'!$A$5:$H$2142,8,FALSE),"")</f>
        <v/>
      </c>
      <c r="F384" s="12" t="str">
        <f t="shared" si="5"/>
        <v/>
      </c>
      <c r="G384" s="3" t="s">
        <v>4</v>
      </c>
      <c r="H384" s="3">
        <v>0</v>
      </c>
      <c r="I384" s="3">
        <v>0</v>
      </c>
      <c r="J384" s="3">
        <v>0</v>
      </c>
      <c r="K384" s="3">
        <v>0</v>
      </c>
    </row>
    <row r="385" spans="1:11" x14ac:dyDescent="0.25">
      <c r="A385" s="3" t="s">
        <v>215</v>
      </c>
      <c r="B385" s="3" t="s">
        <v>443</v>
      </c>
      <c r="C385" s="12" t="str">
        <f>IFERROR(VLOOKUP(UPPER(CONCATENATE($B385," - ",$A385)),'[1]Segurados Civis'!$A$5:$H$2142,6,FALSE),"")</f>
        <v/>
      </c>
      <c r="D385" s="12" t="str">
        <f>IFERROR(VLOOKUP(UPPER(CONCATENATE($B385," - ",$A385)),'[1]Segurados Civis'!$A$5:$H$2142,7,FALSE),"")</f>
        <v/>
      </c>
      <c r="E385" s="12" t="str">
        <f>IFERROR(VLOOKUP(UPPER(CONCATENATE($B385," - ",$A385)),'[1]Segurados Civis'!$A$5:$H$2142,8,FALSE),"")</f>
        <v/>
      </c>
      <c r="F385" s="12" t="str">
        <f t="shared" si="5"/>
        <v/>
      </c>
      <c r="G385" s="3" t="s">
        <v>4</v>
      </c>
      <c r="H385" s="3">
        <v>0</v>
      </c>
      <c r="I385" s="3">
        <v>0</v>
      </c>
      <c r="J385" s="3">
        <v>0</v>
      </c>
      <c r="K385" s="3">
        <v>0</v>
      </c>
    </row>
    <row r="386" spans="1:11" x14ac:dyDescent="0.25">
      <c r="A386" s="3" t="s">
        <v>215</v>
      </c>
      <c r="B386" s="3" t="s">
        <v>367</v>
      </c>
      <c r="C386" s="12" t="str">
        <f>IFERROR(VLOOKUP(UPPER(CONCATENATE($B386," - ",$A386)),'[1]Segurados Civis'!$A$5:$H$2142,6,FALSE),"")</f>
        <v/>
      </c>
      <c r="D386" s="12" t="str">
        <f>IFERROR(VLOOKUP(UPPER(CONCATENATE($B386," - ",$A386)),'[1]Segurados Civis'!$A$5:$H$2142,7,FALSE),"")</f>
        <v/>
      </c>
      <c r="E386" s="12" t="str">
        <f>IFERROR(VLOOKUP(UPPER(CONCATENATE($B386," - ",$A386)),'[1]Segurados Civis'!$A$5:$H$2142,8,FALSE),"")</f>
        <v/>
      </c>
      <c r="F386" s="12" t="str">
        <f t="shared" si="5"/>
        <v/>
      </c>
      <c r="G386" s="3" t="s">
        <v>4</v>
      </c>
      <c r="H386" s="3">
        <v>0</v>
      </c>
      <c r="I386" s="3">
        <v>0</v>
      </c>
      <c r="J386" s="3">
        <v>0</v>
      </c>
      <c r="K386" s="3">
        <v>0</v>
      </c>
    </row>
    <row r="387" spans="1:11" x14ac:dyDescent="0.25">
      <c r="A387" s="3" t="s">
        <v>215</v>
      </c>
      <c r="B387" s="3" t="s">
        <v>368</v>
      </c>
      <c r="C387" s="12" t="str">
        <f>IFERROR(VLOOKUP(UPPER(CONCATENATE($B387," - ",$A387)),'[1]Segurados Civis'!$A$5:$H$2142,6,FALSE),"")</f>
        <v/>
      </c>
      <c r="D387" s="12" t="str">
        <f>IFERROR(VLOOKUP(UPPER(CONCATENATE($B387," - ",$A387)),'[1]Segurados Civis'!$A$5:$H$2142,7,FALSE),"")</f>
        <v/>
      </c>
      <c r="E387" s="12" t="str">
        <f>IFERROR(VLOOKUP(UPPER(CONCATENATE($B387," - ",$A387)),'[1]Segurados Civis'!$A$5:$H$2142,8,FALSE),"")</f>
        <v/>
      </c>
      <c r="F387" s="12" t="str">
        <f t="shared" ref="F387:F420" si="6">IF(SUM(C387:E387)=0,"",SUM(C387:E387))</f>
        <v/>
      </c>
      <c r="G387" s="3" t="s">
        <v>4</v>
      </c>
      <c r="H387" s="3">
        <v>0</v>
      </c>
      <c r="I387" s="3">
        <v>0</v>
      </c>
      <c r="J387" s="3">
        <v>0</v>
      </c>
      <c r="K387" s="3">
        <v>0</v>
      </c>
    </row>
    <row r="388" spans="1:11" x14ac:dyDescent="0.25">
      <c r="A388" s="3" t="s">
        <v>215</v>
      </c>
      <c r="B388" s="3" t="s">
        <v>430</v>
      </c>
      <c r="C388" s="12" t="str">
        <f>IFERROR(VLOOKUP(UPPER(CONCATENATE($B388," - ",$A388)),'[1]Segurados Civis'!$A$5:$H$2142,6,FALSE),"")</f>
        <v/>
      </c>
      <c r="D388" s="12" t="str">
        <f>IFERROR(VLOOKUP(UPPER(CONCATENATE($B388," - ",$A388)),'[1]Segurados Civis'!$A$5:$H$2142,7,FALSE),"")</f>
        <v/>
      </c>
      <c r="E388" s="12" t="str">
        <f>IFERROR(VLOOKUP(UPPER(CONCATENATE($B388," - ",$A388)),'[1]Segurados Civis'!$A$5:$H$2142,8,FALSE),"")</f>
        <v/>
      </c>
      <c r="F388" s="12" t="str">
        <f t="shared" si="6"/>
        <v/>
      </c>
      <c r="G388" s="3" t="s">
        <v>4</v>
      </c>
      <c r="H388" s="3">
        <v>0</v>
      </c>
      <c r="I388" s="3">
        <v>0</v>
      </c>
      <c r="J388" s="3">
        <v>0</v>
      </c>
      <c r="K388" s="3">
        <v>0</v>
      </c>
    </row>
    <row r="389" spans="1:11" x14ac:dyDescent="0.25">
      <c r="A389" s="3" t="s">
        <v>215</v>
      </c>
      <c r="B389" s="3" t="s">
        <v>466</v>
      </c>
      <c r="C389" s="12" t="str">
        <f>IFERROR(VLOOKUP(UPPER(CONCATENATE($B389," - ",$A389)),'[1]Segurados Civis'!$A$5:$H$2142,6,FALSE),"")</f>
        <v/>
      </c>
      <c r="D389" s="12" t="str">
        <f>IFERROR(VLOOKUP(UPPER(CONCATENATE($B389," - ",$A389)),'[1]Segurados Civis'!$A$5:$H$2142,7,FALSE),"")</f>
        <v/>
      </c>
      <c r="E389" s="12" t="str">
        <f>IFERROR(VLOOKUP(UPPER(CONCATENATE($B389," - ",$A389)),'[1]Segurados Civis'!$A$5:$H$2142,8,FALSE),"")</f>
        <v/>
      </c>
      <c r="F389" s="12" t="str">
        <f t="shared" si="6"/>
        <v/>
      </c>
      <c r="G389" s="3" t="s">
        <v>4</v>
      </c>
      <c r="H389" s="3">
        <v>0</v>
      </c>
      <c r="I389" s="3">
        <v>0</v>
      </c>
      <c r="J389" s="3">
        <v>0</v>
      </c>
      <c r="K389" s="3">
        <v>0</v>
      </c>
    </row>
    <row r="390" spans="1:11" x14ac:dyDescent="0.25">
      <c r="A390" s="3" t="s">
        <v>215</v>
      </c>
      <c r="B390" s="3" t="s">
        <v>537</v>
      </c>
      <c r="C390" s="12">
        <f>IFERROR(VLOOKUP(UPPER(CONCATENATE($B390," - ",$A390)),'[1]Segurados Civis'!$A$5:$H$2142,6,FALSE),"")</f>
        <v>490</v>
      </c>
      <c r="D390" s="12">
        <f>IFERROR(VLOOKUP(UPPER(CONCATENATE($B390," - ",$A390)),'[1]Segurados Civis'!$A$5:$H$2142,7,FALSE),"")</f>
        <v>24</v>
      </c>
      <c r="E390" s="12">
        <f>IFERROR(VLOOKUP(UPPER(CONCATENATE($B390," - ",$A390)),'[1]Segurados Civis'!$A$5:$H$2142,8,FALSE),"")</f>
        <v>19</v>
      </c>
      <c r="F390" s="12">
        <f t="shared" si="6"/>
        <v>533</v>
      </c>
      <c r="G390" s="3" t="s">
        <v>2</v>
      </c>
      <c r="H390" s="3">
        <v>0</v>
      </c>
      <c r="I390" s="3">
        <v>0</v>
      </c>
      <c r="J390" s="3">
        <v>0</v>
      </c>
      <c r="K390" s="3">
        <v>0</v>
      </c>
    </row>
    <row r="391" spans="1:11" x14ac:dyDescent="0.25">
      <c r="A391" s="3" t="s">
        <v>215</v>
      </c>
      <c r="B391" s="3" t="s">
        <v>283</v>
      </c>
      <c r="C391" s="12" t="str">
        <f>IFERROR(VLOOKUP(UPPER(CONCATENATE($B391," - ",$A391)),'[1]Segurados Civis'!$A$5:$H$2142,6,FALSE),"")</f>
        <v/>
      </c>
      <c r="D391" s="12" t="str">
        <f>IFERROR(VLOOKUP(UPPER(CONCATENATE($B391," - ",$A391)),'[1]Segurados Civis'!$A$5:$H$2142,7,FALSE),"")</f>
        <v/>
      </c>
      <c r="E391" s="12" t="str">
        <f>IFERROR(VLOOKUP(UPPER(CONCATENATE($B391," - ",$A391)),'[1]Segurados Civis'!$A$5:$H$2142,8,FALSE),"")</f>
        <v/>
      </c>
      <c r="F391" s="12" t="str">
        <f t="shared" si="6"/>
        <v/>
      </c>
      <c r="G391" s="3" t="s">
        <v>4</v>
      </c>
      <c r="H391" s="3">
        <v>0</v>
      </c>
      <c r="I391" s="3">
        <v>0</v>
      </c>
      <c r="J391" s="3">
        <v>0</v>
      </c>
      <c r="K391" s="3">
        <v>0</v>
      </c>
    </row>
    <row r="392" spans="1:11" x14ac:dyDescent="0.25">
      <c r="A392" s="3" t="s">
        <v>215</v>
      </c>
      <c r="B392" s="3" t="s">
        <v>233</v>
      </c>
      <c r="C392" s="12" t="str">
        <f>IFERROR(VLOOKUP(UPPER(CONCATENATE($B392," - ",$A392)),'[1]Segurados Civis'!$A$5:$H$2142,6,FALSE),"")</f>
        <v/>
      </c>
      <c r="D392" s="12" t="str">
        <f>IFERROR(VLOOKUP(UPPER(CONCATENATE($B392," - ",$A392)),'[1]Segurados Civis'!$A$5:$H$2142,7,FALSE),"")</f>
        <v/>
      </c>
      <c r="E392" s="12" t="str">
        <f>IFERROR(VLOOKUP(UPPER(CONCATENATE($B392," - ",$A392)),'[1]Segurados Civis'!$A$5:$H$2142,8,FALSE),"")</f>
        <v/>
      </c>
      <c r="F392" s="12" t="str">
        <f t="shared" si="6"/>
        <v/>
      </c>
      <c r="G392" s="3" t="s">
        <v>4</v>
      </c>
      <c r="H392" s="3">
        <v>0</v>
      </c>
      <c r="I392" s="3">
        <v>0</v>
      </c>
      <c r="J392" s="3">
        <v>0</v>
      </c>
      <c r="K392" s="3">
        <v>0</v>
      </c>
    </row>
    <row r="393" spans="1:11" x14ac:dyDescent="0.25">
      <c r="A393" s="3" t="s">
        <v>215</v>
      </c>
      <c r="B393" s="3" t="s">
        <v>259</v>
      </c>
      <c r="C393" s="12" t="str">
        <f>IFERROR(VLOOKUP(UPPER(CONCATENATE($B393," - ",$A393)),'[1]Segurados Civis'!$A$5:$H$2142,6,FALSE),"")</f>
        <v/>
      </c>
      <c r="D393" s="12" t="str">
        <f>IFERROR(VLOOKUP(UPPER(CONCATENATE($B393," - ",$A393)),'[1]Segurados Civis'!$A$5:$H$2142,7,FALSE),"")</f>
        <v/>
      </c>
      <c r="E393" s="12" t="str">
        <f>IFERROR(VLOOKUP(UPPER(CONCATENATE($B393," - ",$A393)),'[1]Segurados Civis'!$A$5:$H$2142,8,FALSE),"")</f>
        <v/>
      </c>
      <c r="F393" s="12" t="str">
        <f t="shared" si="6"/>
        <v/>
      </c>
      <c r="G393" s="3" t="s">
        <v>4</v>
      </c>
      <c r="H393" s="3">
        <v>0</v>
      </c>
      <c r="I393" s="3">
        <v>0</v>
      </c>
      <c r="J393" s="3">
        <v>0</v>
      </c>
      <c r="K393" s="3">
        <v>0</v>
      </c>
    </row>
    <row r="394" spans="1:11" x14ac:dyDescent="0.25">
      <c r="A394" s="3" t="s">
        <v>215</v>
      </c>
      <c r="B394" s="3" t="s">
        <v>392</v>
      </c>
      <c r="C394" s="12" t="str">
        <f>IFERROR(VLOOKUP(UPPER(CONCATENATE($B394," - ",$A394)),'[1]Segurados Civis'!$A$5:$H$2142,6,FALSE),"")</f>
        <v/>
      </c>
      <c r="D394" s="12" t="str">
        <f>IFERROR(VLOOKUP(UPPER(CONCATENATE($B394," - ",$A394)),'[1]Segurados Civis'!$A$5:$H$2142,7,FALSE),"")</f>
        <v/>
      </c>
      <c r="E394" s="12" t="str">
        <f>IFERROR(VLOOKUP(UPPER(CONCATENATE($B394," - ",$A394)),'[1]Segurados Civis'!$A$5:$H$2142,8,FALSE),"")</f>
        <v/>
      </c>
      <c r="F394" s="12" t="str">
        <f t="shared" si="6"/>
        <v/>
      </c>
      <c r="G394" s="3" t="s">
        <v>4</v>
      </c>
      <c r="H394" s="3">
        <v>0</v>
      </c>
      <c r="I394" s="3">
        <v>0</v>
      </c>
      <c r="J394" s="3">
        <v>0</v>
      </c>
      <c r="K394" s="3">
        <v>0</v>
      </c>
    </row>
    <row r="395" spans="1:11" x14ac:dyDescent="0.25">
      <c r="A395" s="3" t="s">
        <v>215</v>
      </c>
      <c r="B395" s="3" t="s">
        <v>336</v>
      </c>
      <c r="C395" s="12" t="str">
        <f>IFERROR(VLOOKUP(UPPER(CONCATENATE($B395," - ",$A395)),'[1]Segurados Civis'!$A$5:$H$2142,6,FALSE),"")</f>
        <v/>
      </c>
      <c r="D395" s="12" t="str">
        <f>IFERROR(VLOOKUP(UPPER(CONCATENATE($B395," - ",$A395)),'[1]Segurados Civis'!$A$5:$H$2142,7,FALSE),"")</f>
        <v/>
      </c>
      <c r="E395" s="12" t="str">
        <f>IFERROR(VLOOKUP(UPPER(CONCATENATE($B395," - ",$A395)),'[1]Segurados Civis'!$A$5:$H$2142,8,FALSE),"")</f>
        <v/>
      </c>
      <c r="F395" s="12" t="str">
        <f t="shared" si="6"/>
        <v/>
      </c>
      <c r="G395" s="3" t="s">
        <v>4</v>
      </c>
      <c r="H395" s="3">
        <v>0</v>
      </c>
      <c r="I395" s="3">
        <v>0</v>
      </c>
      <c r="J395" s="3">
        <v>0</v>
      </c>
      <c r="K395" s="3">
        <v>0</v>
      </c>
    </row>
    <row r="396" spans="1:11" x14ac:dyDescent="0.25">
      <c r="A396" s="3" t="s">
        <v>215</v>
      </c>
      <c r="B396" s="3" t="s">
        <v>510</v>
      </c>
      <c r="C396" s="12" t="str">
        <f>IFERROR(VLOOKUP(UPPER(CONCATENATE($B396," - ",$A396)),'[1]Segurados Civis'!$A$5:$H$2142,6,FALSE),"")</f>
        <v/>
      </c>
      <c r="D396" s="12" t="str">
        <f>IFERROR(VLOOKUP(UPPER(CONCATENATE($B396," - ",$A396)),'[1]Segurados Civis'!$A$5:$H$2142,7,FALSE),"")</f>
        <v/>
      </c>
      <c r="E396" s="12" t="str">
        <f>IFERROR(VLOOKUP(UPPER(CONCATENATE($B396," - ",$A396)),'[1]Segurados Civis'!$A$5:$H$2142,8,FALSE),"")</f>
        <v/>
      </c>
      <c r="F396" s="12" t="str">
        <f t="shared" si="6"/>
        <v/>
      </c>
      <c r="G396" s="3" t="s">
        <v>4</v>
      </c>
      <c r="H396" s="3">
        <v>0</v>
      </c>
      <c r="I396" s="3">
        <v>0</v>
      </c>
      <c r="J396" s="3">
        <v>0</v>
      </c>
      <c r="K396" s="3">
        <v>0</v>
      </c>
    </row>
    <row r="397" spans="1:11" x14ac:dyDescent="0.25">
      <c r="A397" s="3" t="s">
        <v>215</v>
      </c>
      <c r="B397" s="3" t="s">
        <v>413</v>
      </c>
      <c r="C397" s="12" t="str">
        <f>IFERROR(VLOOKUP(UPPER(CONCATENATE($B397," - ",$A397)),'[1]Segurados Civis'!$A$5:$H$2142,6,FALSE),"")</f>
        <v/>
      </c>
      <c r="D397" s="12" t="str">
        <f>IFERROR(VLOOKUP(UPPER(CONCATENATE($B397," - ",$A397)),'[1]Segurados Civis'!$A$5:$H$2142,7,FALSE),"")</f>
        <v/>
      </c>
      <c r="E397" s="12" t="str">
        <f>IFERROR(VLOOKUP(UPPER(CONCATENATE($B397," - ",$A397)),'[1]Segurados Civis'!$A$5:$H$2142,8,FALSE),"")</f>
        <v/>
      </c>
      <c r="F397" s="12" t="str">
        <f t="shared" si="6"/>
        <v/>
      </c>
      <c r="G397" s="3" t="s">
        <v>4</v>
      </c>
      <c r="H397" s="3">
        <v>0</v>
      </c>
      <c r="I397" s="3">
        <v>0</v>
      </c>
      <c r="J397" s="3">
        <v>0</v>
      </c>
      <c r="K397" s="3">
        <v>0</v>
      </c>
    </row>
    <row r="398" spans="1:11" x14ac:dyDescent="0.25">
      <c r="A398" s="3" t="s">
        <v>215</v>
      </c>
      <c r="B398" s="3" t="s">
        <v>619</v>
      </c>
      <c r="C398" s="12" t="str">
        <f>IFERROR(VLOOKUP(UPPER(CONCATENATE($B398," - ",$A398)),'[1]Segurados Civis'!$A$5:$H$2142,6,FALSE),"")</f>
        <v/>
      </c>
      <c r="D398" s="12" t="str">
        <f>IFERROR(VLOOKUP(UPPER(CONCATENATE($B398," - ",$A398)),'[1]Segurados Civis'!$A$5:$H$2142,7,FALSE),"")</f>
        <v/>
      </c>
      <c r="E398" s="12" t="str">
        <f>IFERROR(VLOOKUP(UPPER(CONCATENATE($B398," - ",$A398)),'[1]Segurados Civis'!$A$5:$H$2142,8,FALSE),"")</f>
        <v/>
      </c>
      <c r="F398" s="12" t="str">
        <f t="shared" si="6"/>
        <v/>
      </c>
      <c r="G398" s="3" t="s">
        <v>4</v>
      </c>
      <c r="H398" s="3">
        <v>0</v>
      </c>
      <c r="I398" s="3">
        <v>0</v>
      </c>
      <c r="J398" s="3">
        <v>0</v>
      </c>
      <c r="K398" s="3">
        <v>0</v>
      </c>
    </row>
    <row r="399" spans="1:11" x14ac:dyDescent="0.25">
      <c r="A399" s="3" t="s">
        <v>215</v>
      </c>
      <c r="B399" s="3" t="s">
        <v>358</v>
      </c>
      <c r="C399" s="12" t="str">
        <f>IFERROR(VLOOKUP(UPPER(CONCATENATE($B399," - ",$A399)),'[1]Segurados Civis'!$A$5:$H$2142,6,FALSE),"")</f>
        <v/>
      </c>
      <c r="D399" s="12" t="str">
        <f>IFERROR(VLOOKUP(UPPER(CONCATENATE($B399," - ",$A399)),'[1]Segurados Civis'!$A$5:$H$2142,7,FALSE),"")</f>
        <v/>
      </c>
      <c r="E399" s="12" t="str">
        <f>IFERROR(VLOOKUP(UPPER(CONCATENATE($B399," - ",$A399)),'[1]Segurados Civis'!$A$5:$H$2142,8,FALSE),"")</f>
        <v/>
      </c>
      <c r="F399" s="12" t="str">
        <f t="shared" si="6"/>
        <v/>
      </c>
      <c r="G399" s="3" t="s">
        <v>4</v>
      </c>
      <c r="H399" s="3">
        <v>0</v>
      </c>
      <c r="I399" s="3">
        <v>0</v>
      </c>
      <c r="J399" s="3">
        <v>0</v>
      </c>
      <c r="K399" s="3">
        <v>0</v>
      </c>
    </row>
    <row r="400" spans="1:11" x14ac:dyDescent="0.25">
      <c r="A400" s="3" t="s">
        <v>215</v>
      </c>
      <c r="B400" s="3" t="s">
        <v>234</v>
      </c>
      <c r="C400" s="12" t="str">
        <f>IFERROR(VLOOKUP(UPPER(CONCATENATE($B400," - ",$A400)),'[1]Segurados Civis'!$A$5:$H$2142,6,FALSE),"")</f>
        <v/>
      </c>
      <c r="D400" s="12" t="str">
        <f>IFERROR(VLOOKUP(UPPER(CONCATENATE($B400," - ",$A400)),'[1]Segurados Civis'!$A$5:$H$2142,7,FALSE),"")</f>
        <v/>
      </c>
      <c r="E400" s="12" t="str">
        <f>IFERROR(VLOOKUP(UPPER(CONCATENATE($B400," - ",$A400)),'[1]Segurados Civis'!$A$5:$H$2142,8,FALSE),"")</f>
        <v/>
      </c>
      <c r="F400" s="12" t="str">
        <f t="shared" si="6"/>
        <v/>
      </c>
      <c r="G400" s="3" t="s">
        <v>4</v>
      </c>
      <c r="H400" s="3">
        <v>0</v>
      </c>
      <c r="I400" s="3">
        <v>0</v>
      </c>
      <c r="J400" s="3">
        <v>0</v>
      </c>
      <c r="K400" s="3">
        <v>0</v>
      </c>
    </row>
    <row r="401" spans="1:11" x14ac:dyDescent="0.25">
      <c r="A401" s="3" t="s">
        <v>215</v>
      </c>
      <c r="B401" s="3" t="s">
        <v>467</v>
      </c>
      <c r="C401" s="12" t="str">
        <f>IFERROR(VLOOKUP(UPPER(CONCATENATE($B401," - ",$A401)),'[1]Segurados Civis'!$A$5:$H$2142,6,FALSE),"")</f>
        <v/>
      </c>
      <c r="D401" s="12" t="str">
        <f>IFERROR(VLOOKUP(UPPER(CONCATENATE($B401," - ",$A401)),'[1]Segurados Civis'!$A$5:$H$2142,7,FALSE),"")</f>
        <v/>
      </c>
      <c r="E401" s="12" t="str">
        <f>IFERROR(VLOOKUP(UPPER(CONCATENATE($B401," - ",$A401)),'[1]Segurados Civis'!$A$5:$H$2142,8,FALSE),"")</f>
        <v/>
      </c>
      <c r="F401" s="12" t="str">
        <f t="shared" si="6"/>
        <v/>
      </c>
      <c r="G401" s="3" t="s">
        <v>4</v>
      </c>
      <c r="H401" s="3">
        <v>0</v>
      </c>
      <c r="I401" s="3">
        <v>0</v>
      </c>
      <c r="J401" s="3">
        <v>0</v>
      </c>
      <c r="K401" s="3">
        <v>0</v>
      </c>
    </row>
    <row r="402" spans="1:11" x14ac:dyDescent="0.25">
      <c r="A402" s="3" t="s">
        <v>215</v>
      </c>
      <c r="B402" s="3" t="s">
        <v>468</v>
      </c>
      <c r="C402" s="12" t="str">
        <f>IFERROR(VLOOKUP(UPPER(CONCATENATE($B402," - ",$A402)),'[1]Segurados Civis'!$A$5:$H$2142,6,FALSE),"")</f>
        <v/>
      </c>
      <c r="D402" s="12" t="str">
        <f>IFERROR(VLOOKUP(UPPER(CONCATENATE($B402," - ",$A402)),'[1]Segurados Civis'!$A$5:$H$2142,7,FALSE),"")</f>
        <v/>
      </c>
      <c r="E402" s="12" t="str">
        <f>IFERROR(VLOOKUP(UPPER(CONCATENATE($B402," - ",$A402)),'[1]Segurados Civis'!$A$5:$H$2142,8,FALSE),"")</f>
        <v/>
      </c>
      <c r="F402" s="12" t="str">
        <f t="shared" si="6"/>
        <v/>
      </c>
      <c r="G402" s="3" t="s">
        <v>4</v>
      </c>
      <c r="H402" s="3">
        <v>0</v>
      </c>
      <c r="I402" s="3">
        <v>0</v>
      </c>
      <c r="J402" s="3">
        <v>0</v>
      </c>
      <c r="K402" s="3">
        <v>0</v>
      </c>
    </row>
    <row r="403" spans="1:11" x14ac:dyDescent="0.25">
      <c r="A403" s="3" t="s">
        <v>215</v>
      </c>
      <c r="B403" s="3" t="s">
        <v>555</v>
      </c>
      <c r="C403" s="12">
        <f>IFERROR(VLOOKUP(UPPER(CONCATENATE($B403," - ",$A403)),'[1]Segurados Civis'!$A$5:$H$2142,6,FALSE),"")</f>
        <v>683</v>
      </c>
      <c r="D403" s="12">
        <f>IFERROR(VLOOKUP(UPPER(CONCATENATE($B403," - ",$A403)),'[1]Segurados Civis'!$A$5:$H$2142,7,FALSE),"")</f>
        <v>12</v>
      </c>
      <c r="E403" s="12">
        <f>IFERROR(VLOOKUP(UPPER(CONCATENATE($B403," - ",$A403)),'[1]Segurados Civis'!$A$5:$H$2142,8,FALSE),"")</f>
        <v>6</v>
      </c>
      <c r="F403" s="12">
        <f t="shared" si="6"/>
        <v>701</v>
      </c>
      <c r="G403" s="3" t="s">
        <v>2</v>
      </c>
      <c r="H403" s="3">
        <v>0</v>
      </c>
      <c r="I403" s="3">
        <v>0</v>
      </c>
      <c r="J403" s="3">
        <v>0</v>
      </c>
      <c r="K403" s="3">
        <v>0</v>
      </c>
    </row>
    <row r="404" spans="1:11" x14ac:dyDescent="0.25">
      <c r="A404" s="3" t="s">
        <v>215</v>
      </c>
      <c r="B404" s="3" t="s">
        <v>588</v>
      </c>
      <c r="C404" s="12" t="str">
        <f>IFERROR(VLOOKUP(UPPER(CONCATENATE($B404," - ",$A404)),'[1]Segurados Civis'!$A$5:$H$2142,6,FALSE),"")</f>
        <v/>
      </c>
      <c r="D404" s="12" t="str">
        <f>IFERROR(VLOOKUP(UPPER(CONCATENATE($B404," - ",$A404)),'[1]Segurados Civis'!$A$5:$H$2142,7,FALSE),"")</f>
        <v/>
      </c>
      <c r="E404" s="12" t="str">
        <f>IFERROR(VLOOKUP(UPPER(CONCATENATE($B404," - ",$A404)),'[1]Segurados Civis'!$A$5:$H$2142,8,FALSE),"")</f>
        <v/>
      </c>
      <c r="F404" s="12" t="str">
        <f t="shared" si="6"/>
        <v/>
      </c>
      <c r="G404" s="3" t="s">
        <v>4</v>
      </c>
      <c r="H404" s="3">
        <v>0</v>
      </c>
      <c r="I404" s="3">
        <v>0</v>
      </c>
      <c r="J404" s="3">
        <v>0</v>
      </c>
      <c r="K404" s="3">
        <v>0</v>
      </c>
    </row>
    <row r="405" spans="1:11" x14ac:dyDescent="0.25">
      <c r="A405" s="3" t="s">
        <v>215</v>
      </c>
      <c r="B405" s="3" t="s">
        <v>469</v>
      </c>
      <c r="C405" s="12" t="str">
        <f>IFERROR(VLOOKUP(UPPER(CONCATENATE($B405," - ",$A405)),'[1]Segurados Civis'!$A$5:$H$2142,6,FALSE),"")</f>
        <v/>
      </c>
      <c r="D405" s="12" t="str">
        <f>IFERROR(VLOOKUP(UPPER(CONCATENATE($B405," - ",$A405)),'[1]Segurados Civis'!$A$5:$H$2142,7,FALSE),"")</f>
        <v/>
      </c>
      <c r="E405" s="12" t="str">
        <f>IFERROR(VLOOKUP(UPPER(CONCATENATE($B405," - ",$A405)),'[1]Segurados Civis'!$A$5:$H$2142,8,FALSE),"")</f>
        <v/>
      </c>
      <c r="F405" s="12" t="str">
        <f t="shared" si="6"/>
        <v/>
      </c>
      <c r="G405" s="3" t="s">
        <v>4</v>
      </c>
      <c r="H405" s="3">
        <v>0</v>
      </c>
      <c r="I405" s="3">
        <v>0</v>
      </c>
      <c r="J405" s="3">
        <v>0</v>
      </c>
      <c r="K405" s="3">
        <v>0</v>
      </c>
    </row>
    <row r="406" spans="1:11" x14ac:dyDescent="0.25">
      <c r="A406" s="3" t="s">
        <v>215</v>
      </c>
      <c r="B406" s="3" t="s">
        <v>601</v>
      </c>
      <c r="C406" s="12" t="str">
        <f>IFERROR(VLOOKUP(UPPER(CONCATENATE($B406," - ",$A406)),'[1]Segurados Civis'!$A$5:$H$2142,6,FALSE),"")</f>
        <v/>
      </c>
      <c r="D406" s="12" t="str">
        <f>IFERROR(VLOOKUP(UPPER(CONCATENATE($B406," - ",$A406)),'[1]Segurados Civis'!$A$5:$H$2142,7,FALSE),"")</f>
        <v/>
      </c>
      <c r="E406" s="12" t="str">
        <f>IFERROR(VLOOKUP(UPPER(CONCATENATE($B406," - ",$A406)),'[1]Segurados Civis'!$A$5:$H$2142,8,FALSE),"")</f>
        <v/>
      </c>
      <c r="F406" s="12" t="str">
        <f t="shared" si="6"/>
        <v/>
      </c>
      <c r="G406" s="3" t="s">
        <v>4</v>
      </c>
      <c r="H406" s="3">
        <v>0</v>
      </c>
      <c r="I406" s="3">
        <v>0</v>
      </c>
      <c r="J406" s="3">
        <v>0</v>
      </c>
      <c r="K406" s="3">
        <v>0</v>
      </c>
    </row>
    <row r="407" spans="1:11" x14ac:dyDescent="0.25">
      <c r="A407" s="3" t="s">
        <v>215</v>
      </c>
      <c r="B407" s="3" t="s">
        <v>369</v>
      </c>
      <c r="C407" s="12" t="str">
        <f>IFERROR(VLOOKUP(UPPER(CONCATENATE($B407," - ",$A407)),'[1]Segurados Civis'!$A$5:$H$2142,6,FALSE),"")</f>
        <v/>
      </c>
      <c r="D407" s="12" t="str">
        <f>IFERROR(VLOOKUP(UPPER(CONCATENATE($B407," - ",$A407)),'[1]Segurados Civis'!$A$5:$H$2142,7,FALSE),"")</f>
        <v/>
      </c>
      <c r="E407" s="12" t="str">
        <f>IFERROR(VLOOKUP(UPPER(CONCATENATE($B407," - ",$A407)),'[1]Segurados Civis'!$A$5:$H$2142,8,FALSE),"")</f>
        <v/>
      </c>
      <c r="F407" s="12" t="str">
        <f t="shared" si="6"/>
        <v/>
      </c>
      <c r="G407" s="3" t="s">
        <v>4</v>
      </c>
      <c r="H407" s="3">
        <v>0</v>
      </c>
      <c r="I407" s="3">
        <v>0</v>
      </c>
      <c r="J407" s="3">
        <v>0</v>
      </c>
      <c r="K407" s="3">
        <v>0</v>
      </c>
    </row>
    <row r="408" spans="1:11" x14ac:dyDescent="0.25">
      <c r="A408" s="3" t="s">
        <v>215</v>
      </c>
      <c r="B408" s="3" t="s">
        <v>494</v>
      </c>
      <c r="C408" s="12" t="str">
        <f>IFERROR(VLOOKUP(UPPER(CONCATENATE($B408," - ",$A408)),'[1]Segurados Civis'!$A$5:$H$2142,6,FALSE),"")</f>
        <v/>
      </c>
      <c r="D408" s="12" t="str">
        <f>IFERROR(VLOOKUP(UPPER(CONCATENATE($B408," - ",$A408)),'[1]Segurados Civis'!$A$5:$H$2142,7,FALSE),"")</f>
        <v/>
      </c>
      <c r="E408" s="12" t="str">
        <f>IFERROR(VLOOKUP(UPPER(CONCATENATE($B408," - ",$A408)),'[1]Segurados Civis'!$A$5:$H$2142,8,FALSE),"")</f>
        <v/>
      </c>
      <c r="F408" s="12" t="str">
        <f t="shared" si="6"/>
        <v/>
      </c>
      <c r="G408" s="3" t="s">
        <v>4</v>
      </c>
      <c r="H408" s="3">
        <v>0</v>
      </c>
      <c r="I408" s="3">
        <v>0</v>
      </c>
      <c r="J408" s="3">
        <v>0</v>
      </c>
      <c r="K408" s="3">
        <v>0</v>
      </c>
    </row>
    <row r="409" spans="1:11" x14ac:dyDescent="0.25">
      <c r="A409" s="3" t="s">
        <v>215</v>
      </c>
      <c r="B409" s="3" t="s">
        <v>620</v>
      </c>
      <c r="C409" s="12" t="str">
        <f>IFERROR(VLOOKUP(UPPER(CONCATENATE($B409," - ",$A409)),'[1]Segurados Civis'!$A$5:$H$2142,6,FALSE),"")</f>
        <v/>
      </c>
      <c r="D409" s="12" t="str">
        <f>IFERROR(VLOOKUP(UPPER(CONCATENATE($B409," - ",$A409)),'[1]Segurados Civis'!$A$5:$H$2142,7,FALSE),"")</f>
        <v/>
      </c>
      <c r="E409" s="12" t="str">
        <f>IFERROR(VLOOKUP(UPPER(CONCATENATE($B409," - ",$A409)),'[1]Segurados Civis'!$A$5:$H$2142,8,FALSE),"")</f>
        <v/>
      </c>
      <c r="F409" s="12" t="str">
        <f t="shared" si="6"/>
        <v/>
      </c>
      <c r="G409" s="3" t="s">
        <v>4</v>
      </c>
      <c r="H409" s="3">
        <v>0</v>
      </c>
      <c r="I409" s="3">
        <v>0</v>
      </c>
      <c r="J409" s="3">
        <v>0</v>
      </c>
      <c r="K409" s="3">
        <v>0</v>
      </c>
    </row>
    <row r="410" spans="1:11" x14ac:dyDescent="0.25">
      <c r="A410" s="3" t="s">
        <v>215</v>
      </c>
      <c r="B410" s="3" t="s">
        <v>337</v>
      </c>
      <c r="C410" s="12" t="str">
        <f>IFERROR(VLOOKUP(UPPER(CONCATENATE($B410," - ",$A410)),'[1]Segurados Civis'!$A$5:$H$2142,6,FALSE),"")</f>
        <v/>
      </c>
      <c r="D410" s="12" t="str">
        <f>IFERROR(VLOOKUP(UPPER(CONCATENATE($B410," - ",$A410)),'[1]Segurados Civis'!$A$5:$H$2142,7,FALSE),"")</f>
        <v/>
      </c>
      <c r="E410" s="12" t="str">
        <f>IFERROR(VLOOKUP(UPPER(CONCATENATE($B410," - ",$A410)),'[1]Segurados Civis'!$A$5:$H$2142,8,FALSE),"")</f>
        <v/>
      </c>
      <c r="F410" s="12" t="str">
        <f t="shared" si="6"/>
        <v/>
      </c>
      <c r="G410" s="3" t="s">
        <v>4</v>
      </c>
      <c r="H410" s="3">
        <v>0</v>
      </c>
      <c r="I410" s="3">
        <v>0</v>
      </c>
      <c r="J410" s="3">
        <v>0</v>
      </c>
      <c r="K410" s="3">
        <v>0</v>
      </c>
    </row>
    <row r="411" spans="1:11" x14ac:dyDescent="0.25">
      <c r="A411" s="3" t="s">
        <v>215</v>
      </c>
      <c r="B411" s="3" t="s">
        <v>224</v>
      </c>
      <c r="C411" s="12" t="str">
        <f>IFERROR(VLOOKUP(UPPER(CONCATENATE($B411," - ",$A411)),'[1]Segurados Civis'!$A$5:$H$2142,6,FALSE),"")</f>
        <v/>
      </c>
      <c r="D411" s="12" t="str">
        <f>IFERROR(VLOOKUP(UPPER(CONCATENATE($B411," - ",$A411)),'[1]Segurados Civis'!$A$5:$H$2142,7,FALSE),"")</f>
        <v/>
      </c>
      <c r="E411" s="12" t="str">
        <f>IFERROR(VLOOKUP(UPPER(CONCATENATE($B411," - ",$A411)),'[1]Segurados Civis'!$A$5:$H$2142,8,FALSE),"")</f>
        <v/>
      </c>
      <c r="F411" s="12" t="str">
        <f t="shared" si="6"/>
        <v/>
      </c>
      <c r="G411" s="3" t="s">
        <v>4</v>
      </c>
      <c r="H411" s="3">
        <v>0</v>
      </c>
      <c r="I411" s="3">
        <v>0</v>
      </c>
      <c r="J411" s="3">
        <v>0</v>
      </c>
      <c r="K411" s="3">
        <v>0</v>
      </c>
    </row>
    <row r="412" spans="1:11" x14ac:dyDescent="0.25">
      <c r="A412" s="3" t="s">
        <v>215</v>
      </c>
      <c r="B412" s="3" t="s">
        <v>474</v>
      </c>
      <c r="C412" s="12">
        <f>IFERROR(VLOOKUP(UPPER(CONCATENATE($B412," - ",$A412)),'[1]Segurados Civis'!$A$5:$H$2142,6,FALSE),"")</f>
        <v>491</v>
      </c>
      <c r="D412" s="12">
        <f>IFERROR(VLOOKUP(UPPER(CONCATENATE($B412," - ",$A412)),'[1]Segurados Civis'!$A$5:$H$2142,7,FALSE),"")</f>
        <v>71</v>
      </c>
      <c r="E412" s="12">
        <f>IFERROR(VLOOKUP(UPPER(CONCATENATE($B412," - ",$A412)),'[1]Segurados Civis'!$A$5:$H$2142,8,FALSE),"")</f>
        <v>19</v>
      </c>
      <c r="F412" s="12">
        <f t="shared" si="6"/>
        <v>581</v>
      </c>
      <c r="G412" s="3" t="s">
        <v>2</v>
      </c>
      <c r="H412" s="3">
        <v>0</v>
      </c>
      <c r="I412" s="3">
        <v>0</v>
      </c>
      <c r="J412" s="3">
        <v>0</v>
      </c>
      <c r="K412" s="3">
        <v>0</v>
      </c>
    </row>
    <row r="413" spans="1:11" x14ac:dyDescent="0.25">
      <c r="A413" s="3" t="s">
        <v>215</v>
      </c>
      <c r="B413" s="3" t="s">
        <v>359</v>
      </c>
      <c r="C413" s="12" t="str">
        <f>IFERROR(VLOOKUP(UPPER(CONCATENATE($B413," - ",$A413)),'[1]Segurados Civis'!$A$5:$H$2142,6,FALSE),"")</f>
        <v/>
      </c>
      <c r="D413" s="12" t="str">
        <f>IFERROR(VLOOKUP(UPPER(CONCATENATE($B413," - ",$A413)),'[1]Segurados Civis'!$A$5:$H$2142,7,FALSE),"")</f>
        <v/>
      </c>
      <c r="E413" s="12" t="str">
        <f>IFERROR(VLOOKUP(UPPER(CONCATENATE($B413," - ",$A413)),'[1]Segurados Civis'!$A$5:$H$2142,8,FALSE),"")</f>
        <v/>
      </c>
      <c r="F413" s="12" t="str">
        <f t="shared" si="6"/>
        <v/>
      </c>
      <c r="G413" s="3" t="s">
        <v>4</v>
      </c>
      <c r="H413" s="3">
        <v>0</v>
      </c>
      <c r="I413" s="3">
        <v>0</v>
      </c>
      <c r="J413" s="3">
        <v>0</v>
      </c>
      <c r="K413" s="3">
        <v>0</v>
      </c>
    </row>
    <row r="414" spans="1:11" x14ac:dyDescent="0.25">
      <c r="A414" s="3" t="s">
        <v>215</v>
      </c>
      <c r="B414" s="3" t="s">
        <v>472</v>
      </c>
      <c r="C414" s="12" t="str">
        <f>IFERROR(VLOOKUP(UPPER(CONCATENATE($B414," - ",$A414)),'[1]Segurados Civis'!$A$5:$H$2142,6,FALSE),"")</f>
        <v/>
      </c>
      <c r="D414" s="12" t="str">
        <f>IFERROR(VLOOKUP(UPPER(CONCATENATE($B414," - ",$A414)),'[1]Segurados Civis'!$A$5:$H$2142,7,FALSE),"")</f>
        <v/>
      </c>
      <c r="E414" s="12" t="str">
        <f>IFERROR(VLOOKUP(UPPER(CONCATENATE($B414," - ",$A414)),'[1]Segurados Civis'!$A$5:$H$2142,8,FALSE),"")</f>
        <v/>
      </c>
      <c r="F414" s="12" t="str">
        <f t="shared" si="6"/>
        <v/>
      </c>
      <c r="G414" s="3" t="s">
        <v>4</v>
      </c>
      <c r="H414" s="3">
        <v>0</v>
      </c>
      <c r="I414" s="3">
        <v>0</v>
      </c>
      <c r="J414" s="3">
        <v>0</v>
      </c>
      <c r="K414" s="3">
        <v>0</v>
      </c>
    </row>
    <row r="415" spans="1:11" x14ac:dyDescent="0.25">
      <c r="A415" s="3" t="s">
        <v>215</v>
      </c>
      <c r="B415" s="3" t="s">
        <v>574</v>
      </c>
      <c r="C415" s="12" t="str">
        <f>IFERROR(VLOOKUP(UPPER(CONCATENATE($B415," - ",$A415)),'[1]Segurados Civis'!$A$5:$H$2142,6,FALSE),"")</f>
        <v/>
      </c>
      <c r="D415" s="12" t="str">
        <f>IFERROR(VLOOKUP(UPPER(CONCATENATE($B415," - ",$A415)),'[1]Segurados Civis'!$A$5:$H$2142,7,FALSE),"")</f>
        <v/>
      </c>
      <c r="E415" s="12" t="str">
        <f>IFERROR(VLOOKUP(UPPER(CONCATENATE($B415," - ",$A415)),'[1]Segurados Civis'!$A$5:$H$2142,8,FALSE),"")</f>
        <v/>
      </c>
      <c r="F415" s="12" t="str">
        <f t="shared" si="6"/>
        <v/>
      </c>
      <c r="G415" s="3" t="s">
        <v>4</v>
      </c>
      <c r="H415" s="3">
        <v>0</v>
      </c>
      <c r="I415" s="3">
        <v>0</v>
      </c>
      <c r="J415" s="3">
        <v>0</v>
      </c>
      <c r="K415" s="3">
        <v>0</v>
      </c>
    </row>
    <row r="416" spans="1:11" x14ac:dyDescent="0.25">
      <c r="A416" s="3" t="s">
        <v>215</v>
      </c>
      <c r="B416" s="3" t="s">
        <v>431</v>
      </c>
      <c r="C416" s="12" t="str">
        <f>IFERROR(VLOOKUP(UPPER(CONCATENATE($B416," - ",$A416)),'[1]Segurados Civis'!$A$5:$H$2142,6,FALSE),"")</f>
        <v/>
      </c>
      <c r="D416" s="12" t="str">
        <f>IFERROR(VLOOKUP(UPPER(CONCATENATE($B416," - ",$A416)),'[1]Segurados Civis'!$A$5:$H$2142,7,FALSE),"")</f>
        <v/>
      </c>
      <c r="E416" s="12" t="str">
        <f>IFERROR(VLOOKUP(UPPER(CONCATENATE($B416," - ",$A416)),'[1]Segurados Civis'!$A$5:$H$2142,8,FALSE),"")</f>
        <v/>
      </c>
      <c r="F416" s="12" t="str">
        <f t="shared" si="6"/>
        <v/>
      </c>
      <c r="G416" s="3" t="s">
        <v>4</v>
      </c>
      <c r="H416" s="3">
        <v>0</v>
      </c>
      <c r="I416" s="3">
        <v>0</v>
      </c>
      <c r="J416" s="3">
        <v>0</v>
      </c>
      <c r="K416" s="3">
        <v>0</v>
      </c>
    </row>
    <row r="417" spans="1:11" x14ac:dyDescent="0.25">
      <c r="A417" s="3" t="s">
        <v>215</v>
      </c>
      <c r="B417" s="3" t="s">
        <v>432</v>
      </c>
      <c r="C417" s="12" t="str">
        <f>IFERROR(VLOOKUP(UPPER(CONCATENATE($B417," - ",$A417)),'[1]Segurados Civis'!$A$5:$H$2142,6,FALSE),"")</f>
        <v/>
      </c>
      <c r="D417" s="12" t="str">
        <f>IFERROR(VLOOKUP(UPPER(CONCATENATE($B417," - ",$A417)),'[1]Segurados Civis'!$A$5:$H$2142,7,FALSE),"")</f>
        <v/>
      </c>
      <c r="E417" s="12" t="str">
        <f>IFERROR(VLOOKUP(UPPER(CONCATENATE($B417," - ",$A417)),'[1]Segurados Civis'!$A$5:$H$2142,8,FALSE),"")</f>
        <v/>
      </c>
      <c r="F417" s="12" t="str">
        <f t="shared" si="6"/>
        <v/>
      </c>
      <c r="G417" s="3" t="s">
        <v>4</v>
      </c>
      <c r="H417" s="3">
        <v>0</v>
      </c>
      <c r="I417" s="3">
        <v>0</v>
      </c>
      <c r="J417" s="3">
        <v>0</v>
      </c>
      <c r="K417" s="3">
        <v>0</v>
      </c>
    </row>
    <row r="418" spans="1:11" x14ac:dyDescent="0.25">
      <c r="A418" s="3" t="s">
        <v>215</v>
      </c>
      <c r="B418" s="3" t="s">
        <v>380</v>
      </c>
      <c r="C418" s="12" t="str">
        <f>IFERROR(VLOOKUP(UPPER(CONCATENATE($B418," - ",$A418)),'[1]Segurados Civis'!$A$5:$H$2142,6,FALSE),"")</f>
        <v/>
      </c>
      <c r="D418" s="12" t="str">
        <f>IFERROR(VLOOKUP(UPPER(CONCATENATE($B418," - ",$A418)),'[1]Segurados Civis'!$A$5:$H$2142,7,FALSE),"")</f>
        <v/>
      </c>
      <c r="E418" s="12" t="str">
        <f>IFERROR(VLOOKUP(UPPER(CONCATENATE($B418," - ",$A418)),'[1]Segurados Civis'!$A$5:$H$2142,8,FALSE),"")</f>
        <v/>
      </c>
      <c r="F418" s="12" t="str">
        <f t="shared" si="6"/>
        <v/>
      </c>
      <c r="G418" s="3" t="s">
        <v>4</v>
      </c>
      <c r="H418" s="3">
        <v>0</v>
      </c>
      <c r="I418" s="3">
        <v>0</v>
      </c>
      <c r="J418" s="3">
        <v>0</v>
      </c>
      <c r="K418" s="3">
        <v>0</v>
      </c>
    </row>
    <row r="419" spans="1:11" x14ac:dyDescent="0.25">
      <c r="A419" s="3" t="s">
        <v>215</v>
      </c>
      <c r="B419" s="3" t="s">
        <v>441</v>
      </c>
      <c r="C419" s="12" t="str">
        <f>IFERROR(VLOOKUP(UPPER(CONCATENATE($B419," - ",$A419)),'[1]Segurados Civis'!$A$5:$H$2142,6,FALSE),"")</f>
        <v/>
      </c>
      <c r="D419" s="12" t="str">
        <f>IFERROR(VLOOKUP(UPPER(CONCATENATE($B419," - ",$A419)),'[1]Segurados Civis'!$A$5:$H$2142,7,FALSE),"")</f>
        <v/>
      </c>
      <c r="E419" s="12" t="str">
        <f>IFERROR(VLOOKUP(UPPER(CONCATENATE($B419," - ",$A419)),'[1]Segurados Civis'!$A$5:$H$2142,8,FALSE),"")</f>
        <v/>
      </c>
      <c r="F419" s="12" t="str">
        <f t="shared" si="6"/>
        <v/>
      </c>
      <c r="G419" s="3" t="s">
        <v>4</v>
      </c>
      <c r="H419" s="3">
        <v>0</v>
      </c>
      <c r="I419" s="3">
        <v>0</v>
      </c>
      <c r="J419" s="3">
        <v>0</v>
      </c>
      <c r="K419" s="3">
        <v>0</v>
      </c>
    </row>
    <row r="420" spans="1:11" x14ac:dyDescent="0.25">
      <c r="A420" s="3" t="s">
        <v>215</v>
      </c>
      <c r="B420" s="3" t="s">
        <v>442</v>
      </c>
      <c r="C420" s="12" t="str">
        <f>IFERROR(VLOOKUP(UPPER(CONCATENATE($B420," - ",$A420)),'[1]Segurados Civis'!$A$5:$H$2142,6,FALSE),"")</f>
        <v/>
      </c>
      <c r="D420" s="12" t="str">
        <f>IFERROR(VLOOKUP(UPPER(CONCATENATE($B420," - ",$A420)),'[1]Segurados Civis'!$A$5:$H$2142,7,FALSE),"")</f>
        <v/>
      </c>
      <c r="E420" s="12" t="str">
        <f>IFERROR(VLOOKUP(UPPER(CONCATENATE($B420," - ",$A420)),'[1]Segurados Civis'!$A$5:$H$2142,8,FALSE),"")</f>
        <v/>
      </c>
      <c r="F420" s="12" t="str">
        <f t="shared" si="6"/>
        <v/>
      </c>
      <c r="G420" s="3" t="s">
        <v>4</v>
      </c>
      <c r="H420" s="3">
        <v>0</v>
      </c>
      <c r="I420" s="3">
        <v>0</v>
      </c>
      <c r="J420" s="3">
        <v>0</v>
      </c>
      <c r="K420" s="3">
        <v>0</v>
      </c>
    </row>
  </sheetData>
  <autoFilter ref="A1:K420"/>
  <sortState ref="B2:C420">
    <sortCondition ref="B420"/>
  </sortState>
  <mergeCells count="9">
    <mergeCell ref="M2:O3"/>
    <mergeCell ref="M4:O4"/>
    <mergeCell ref="M9:O9"/>
    <mergeCell ref="M11:O12"/>
    <mergeCell ref="M13:O13"/>
    <mergeCell ref="M7:R7"/>
    <mergeCell ref="M8:O8"/>
    <mergeCell ref="P8:R8"/>
    <mergeCell ref="P9:R9"/>
  </mergeCells>
  <conditionalFormatting sqref="H2:K420">
    <cfRule type="containsText" dxfId="31"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workbookViewId="0">
      <pane ySplit="1" topLeftCell="A2" activePane="bottomLeft" state="frozen"/>
      <selection activeCell="H38" sqref="H38"/>
      <selection pane="bottomLeft" activeCell="H38" sqref="H38"/>
    </sheetView>
  </sheetViews>
  <sheetFormatPr defaultColWidth="5.28515625" defaultRowHeight="15" x14ac:dyDescent="0.25"/>
  <cols>
    <col min="1" max="1" width="5.5703125" style="1" bestFit="1" customWidth="1"/>
    <col min="2" max="2" width="44.42578125" style="1" bestFit="1" customWidth="1"/>
    <col min="3" max="11" width="15.7109375" style="1" customWidth="1"/>
    <col min="12" max="16384" width="5.2851562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634</v>
      </c>
      <c r="B2" s="3" t="s">
        <v>727</v>
      </c>
      <c r="C2" s="12">
        <f>IFERROR(VLOOKUP(UPPER(CONCATENATE($B2," - ",$A2)),'[1]Segurados Civis'!$A$5:$H$2142,6,FALSE),"")</f>
        <v>52262</v>
      </c>
      <c r="D2" s="12">
        <f>IFERROR(VLOOKUP(UPPER(CONCATENATE($B2," - ",$A2)),'[1]Segurados Civis'!$A$5:$H$2142,7,FALSE),"")</f>
        <v>45279</v>
      </c>
      <c r="E2" s="12">
        <f>IFERROR(VLOOKUP(UPPER(CONCATENATE($B2," - ",$A2)),'[1]Segurados Civis'!$A$5:$H$2142,8,FALSE),"")</f>
        <v>11063</v>
      </c>
      <c r="F2" s="12">
        <f>IF(SUM(C2:E2)=0,"",SUM(C2:E2))</f>
        <v>108604</v>
      </c>
      <c r="G2" s="3" t="s">
        <v>2</v>
      </c>
      <c r="H2" s="3">
        <v>1</v>
      </c>
      <c r="I2" s="3">
        <v>1</v>
      </c>
      <c r="J2" s="3">
        <v>1</v>
      </c>
      <c r="K2" s="3">
        <v>0</v>
      </c>
      <c r="M2" s="160" t="s">
        <v>5354</v>
      </c>
      <c r="N2" s="174"/>
      <c r="O2" s="161"/>
    </row>
    <row r="3" spans="1:18" ht="15.75" thickBot="1" x14ac:dyDescent="0.3">
      <c r="A3" s="5" t="s">
        <v>634</v>
      </c>
      <c r="B3" s="5" t="s">
        <v>692</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634</v>
      </c>
      <c r="B4" s="3" t="s">
        <v>815</v>
      </c>
      <c r="C4" s="12">
        <f>IFERROR(VLOOKUP(UPPER(CONCATENATE($B4," - ",$A4)),'[1]Segurados Civis'!$A$5:$H$2142,6,FALSE),"")</f>
        <v>405</v>
      </c>
      <c r="D4" s="12">
        <f>IFERROR(VLOOKUP(UPPER(CONCATENATE($B4," - ",$A4)),'[1]Segurados Civis'!$A$5:$H$2142,7,FALSE),"")</f>
        <v>82</v>
      </c>
      <c r="E4" s="12">
        <f>IFERROR(VLOOKUP(UPPER(CONCATENATE($B4," - ",$A4)),'[1]Segurados Civis'!$A$5:$H$2142,8,FALSE),"")</f>
        <v>7</v>
      </c>
      <c r="F4" s="12">
        <f t="shared" si="0"/>
        <v>494</v>
      </c>
      <c r="G4" s="3" t="s">
        <v>2</v>
      </c>
      <c r="H4" s="3">
        <v>0</v>
      </c>
      <c r="I4" s="3">
        <v>0</v>
      </c>
      <c r="J4" s="3">
        <v>0</v>
      </c>
      <c r="K4" s="3">
        <v>0</v>
      </c>
      <c r="M4" s="157">
        <f>COUNTIF(H2:H186,1)</f>
        <v>4</v>
      </c>
      <c r="N4" s="158"/>
      <c r="O4" s="159"/>
    </row>
    <row r="5" spans="1:18" x14ac:dyDescent="0.25">
      <c r="A5" s="5" t="s">
        <v>634</v>
      </c>
      <c r="B5" s="3" t="s">
        <v>731</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3" t="s">
        <v>4</v>
      </c>
      <c r="H5" s="3">
        <v>0</v>
      </c>
      <c r="I5" s="3">
        <v>0</v>
      </c>
      <c r="J5" s="3">
        <v>0</v>
      </c>
      <c r="K5" s="3">
        <v>0</v>
      </c>
    </row>
    <row r="6" spans="1:18" ht="15.75" thickBot="1" x14ac:dyDescent="0.3">
      <c r="A6" s="5" t="s">
        <v>634</v>
      </c>
      <c r="B6" s="3" t="s">
        <v>809</v>
      </c>
      <c r="C6" s="12">
        <f>IFERROR(VLOOKUP(UPPER(CONCATENATE($B6," - ",$A6)),'[1]Segurados Civis'!$A$5:$H$2142,6,FALSE),"")</f>
        <v>1174</v>
      </c>
      <c r="D6" s="12">
        <f>IFERROR(VLOOKUP(UPPER(CONCATENATE($B6," - ",$A6)),'[1]Segurados Civis'!$A$5:$H$2142,7,FALSE),"")</f>
        <v>166</v>
      </c>
      <c r="E6" s="12">
        <f>IFERROR(VLOOKUP(UPPER(CONCATENATE($B6," - ",$A6)),'[1]Segurados Civis'!$A$5:$H$2142,8,FALSE),"")</f>
        <v>21</v>
      </c>
      <c r="F6" s="12">
        <f t="shared" si="0"/>
        <v>1361</v>
      </c>
      <c r="G6" s="3" t="s">
        <v>2</v>
      </c>
      <c r="H6" s="3">
        <v>0</v>
      </c>
      <c r="I6" s="3">
        <v>0</v>
      </c>
      <c r="J6" s="3">
        <v>0</v>
      </c>
      <c r="K6" s="3">
        <v>0</v>
      </c>
    </row>
    <row r="7" spans="1:18" ht="15" customHeight="1" thickBot="1" x14ac:dyDescent="0.3">
      <c r="A7" s="5" t="s">
        <v>634</v>
      </c>
      <c r="B7" s="3" t="s">
        <v>761</v>
      </c>
      <c r="C7" s="12">
        <f>IFERROR(VLOOKUP(UPPER(CONCATENATE($B7," - ",$A7)),'[1]Segurados Civis'!$A$5:$H$2142,6,FALSE),"")</f>
        <v>331</v>
      </c>
      <c r="D7" s="12">
        <f>IFERROR(VLOOKUP(UPPER(CONCATENATE($B7," - ",$A7)),'[1]Segurados Civis'!$A$5:$H$2142,7,FALSE),"")</f>
        <v>0</v>
      </c>
      <c r="E7" s="12">
        <f>IFERROR(VLOOKUP(UPPER(CONCATENATE($B7," - ",$A7)),'[1]Segurados Civis'!$A$5:$H$2142,8,FALSE),"")</f>
        <v>0</v>
      </c>
      <c r="F7" s="12">
        <f t="shared" si="0"/>
        <v>331</v>
      </c>
      <c r="G7" s="3" t="s">
        <v>2</v>
      </c>
      <c r="H7" s="3">
        <v>0</v>
      </c>
      <c r="I7" s="3">
        <v>0</v>
      </c>
      <c r="J7" s="3">
        <v>0</v>
      </c>
      <c r="K7" s="3">
        <v>0</v>
      </c>
      <c r="M7" s="168" t="s">
        <v>5355</v>
      </c>
      <c r="N7" s="169"/>
      <c r="O7" s="169"/>
      <c r="P7" s="169"/>
      <c r="Q7" s="169"/>
      <c r="R7" s="170"/>
    </row>
    <row r="8" spans="1:18" ht="15.75" thickBot="1" x14ac:dyDescent="0.3">
      <c r="A8" s="5" t="s">
        <v>634</v>
      </c>
      <c r="B8" s="3" t="s">
        <v>737</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3" t="s">
        <v>4</v>
      </c>
      <c r="H8" s="3">
        <v>0</v>
      </c>
      <c r="I8" s="3">
        <v>0</v>
      </c>
      <c r="J8" s="3">
        <v>0</v>
      </c>
      <c r="K8" s="3">
        <v>0</v>
      </c>
      <c r="M8" s="171" t="s">
        <v>5362</v>
      </c>
      <c r="N8" s="172"/>
      <c r="O8" s="172"/>
      <c r="P8" s="168" t="s">
        <v>5363</v>
      </c>
      <c r="Q8" s="169"/>
      <c r="R8" s="170"/>
    </row>
    <row r="9" spans="1:18" ht="15.75" thickBot="1" x14ac:dyDescent="0.3">
      <c r="A9" s="5" t="s">
        <v>634</v>
      </c>
      <c r="B9" s="5" t="s">
        <v>693</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v>0</v>
      </c>
      <c r="K9" s="3">
        <v>0</v>
      </c>
      <c r="M9" s="157">
        <f>COUNTIF(I2:I186,1)</f>
        <v>2</v>
      </c>
      <c r="N9" s="158"/>
      <c r="O9" s="159"/>
      <c r="P9" s="157">
        <f>COUNTIF(J2:J186,1)</f>
        <v>5</v>
      </c>
      <c r="Q9" s="158"/>
      <c r="R9" s="159"/>
    </row>
    <row r="10" spans="1:18" ht="15.75" thickBot="1" x14ac:dyDescent="0.3">
      <c r="A10" s="5" t="s">
        <v>634</v>
      </c>
      <c r="B10" s="3" t="s">
        <v>724</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3" t="s">
        <v>622</v>
      </c>
      <c r="H10" s="3">
        <v>0</v>
      </c>
      <c r="I10" s="3">
        <v>0</v>
      </c>
      <c r="J10" s="3">
        <v>0</v>
      </c>
      <c r="K10" s="3">
        <v>0</v>
      </c>
    </row>
    <row r="11" spans="1:18" x14ac:dyDescent="0.25">
      <c r="A11" s="5" t="s">
        <v>634</v>
      </c>
      <c r="B11" s="3" t="s">
        <v>755</v>
      </c>
      <c r="C11" s="12">
        <f>IFERROR(VLOOKUP(UPPER(CONCATENATE($B11," - ",$A11)),'[1]Segurados Civis'!$A$5:$H$2142,6,FALSE),"")</f>
        <v>1488</v>
      </c>
      <c r="D11" s="12">
        <f>IFERROR(VLOOKUP(UPPER(CONCATENATE($B11," - ",$A11)),'[1]Segurados Civis'!$A$5:$H$2142,7,FALSE),"")</f>
        <v>202</v>
      </c>
      <c r="E11" s="12">
        <f>IFERROR(VLOOKUP(UPPER(CONCATENATE($B11," - ",$A11)),'[1]Segurados Civis'!$A$5:$H$2142,8,FALSE),"")</f>
        <v>59</v>
      </c>
      <c r="F11" s="12">
        <f t="shared" si="0"/>
        <v>1749</v>
      </c>
      <c r="G11" s="3" t="s">
        <v>2</v>
      </c>
      <c r="H11" s="3">
        <v>0</v>
      </c>
      <c r="I11" s="3">
        <v>0</v>
      </c>
      <c r="J11" s="3">
        <v>0</v>
      </c>
      <c r="K11" s="3">
        <v>0</v>
      </c>
      <c r="M11" s="164" t="s">
        <v>5352</v>
      </c>
      <c r="N11" s="176"/>
      <c r="O11" s="165"/>
    </row>
    <row r="12" spans="1:18" ht="15.75" thickBot="1" x14ac:dyDescent="0.3">
      <c r="A12" s="5" t="s">
        <v>634</v>
      </c>
      <c r="B12" s="3" t="s">
        <v>749</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3" t="s">
        <v>4</v>
      </c>
      <c r="H12" s="3">
        <v>0</v>
      </c>
      <c r="I12" s="3">
        <v>0</v>
      </c>
      <c r="J12" s="3">
        <v>0</v>
      </c>
      <c r="K12" s="3">
        <v>0</v>
      </c>
      <c r="M12" s="166"/>
      <c r="N12" s="177"/>
      <c r="O12" s="167"/>
    </row>
    <row r="13" spans="1:18" ht="15.75" thickBot="1" x14ac:dyDescent="0.3">
      <c r="A13" s="5" t="s">
        <v>634</v>
      </c>
      <c r="B13" s="3" t="s">
        <v>776</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3" t="s">
        <v>4</v>
      </c>
      <c r="H13" s="3">
        <v>0</v>
      </c>
      <c r="I13" s="3">
        <v>0</v>
      </c>
      <c r="J13" s="3">
        <v>0</v>
      </c>
      <c r="K13" s="3">
        <v>0</v>
      </c>
      <c r="M13" s="157">
        <f>COUNTIF(K2:K186,1)</f>
        <v>0</v>
      </c>
      <c r="N13" s="158"/>
      <c r="O13" s="159"/>
    </row>
    <row r="14" spans="1:18" x14ac:dyDescent="0.25">
      <c r="A14" s="5" t="s">
        <v>634</v>
      </c>
      <c r="B14" s="3" t="s">
        <v>785</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3" t="s">
        <v>4</v>
      </c>
      <c r="H14" s="3">
        <v>0</v>
      </c>
      <c r="I14" s="3">
        <v>0</v>
      </c>
      <c r="J14" s="3">
        <v>0</v>
      </c>
      <c r="K14" s="3">
        <v>0</v>
      </c>
    </row>
    <row r="15" spans="1:18" x14ac:dyDescent="0.25">
      <c r="A15" s="5" t="s">
        <v>634</v>
      </c>
      <c r="B15" s="5" t="s">
        <v>662</v>
      </c>
      <c r="C15" s="12">
        <f>IFERROR(VLOOKUP(UPPER(CONCATENATE($B15," - ",$A15)),'[1]Segurados Civis'!$A$5:$H$2142,6,FALSE),"")</f>
        <v>912</v>
      </c>
      <c r="D15" s="12">
        <f>IFERROR(VLOOKUP(UPPER(CONCATENATE($B15," - ",$A15)),'[1]Segurados Civis'!$A$5:$H$2142,7,FALSE),"")</f>
        <v>434</v>
      </c>
      <c r="E15" s="12">
        <f>IFERROR(VLOOKUP(UPPER(CONCATENATE($B15," - ",$A15)),'[1]Segurados Civis'!$A$5:$H$2142,8,FALSE),"")</f>
        <v>100</v>
      </c>
      <c r="F15" s="12">
        <f t="shared" si="0"/>
        <v>1446</v>
      </c>
      <c r="G15" s="5" t="s">
        <v>2</v>
      </c>
      <c r="H15" s="3">
        <v>0</v>
      </c>
      <c r="I15" s="3">
        <v>0</v>
      </c>
      <c r="J15" s="3">
        <v>0</v>
      </c>
      <c r="K15" s="3">
        <v>0</v>
      </c>
    </row>
    <row r="16" spans="1:18" x14ac:dyDescent="0.25">
      <c r="A16" s="5" t="s">
        <v>634</v>
      </c>
      <c r="B16" s="3" t="s">
        <v>816</v>
      </c>
      <c r="C16" s="12">
        <f>IFERROR(VLOOKUP(UPPER(CONCATENATE($B16," - ",$A16)),'[1]Segurados Civis'!$A$5:$H$2142,6,FALSE),"")</f>
        <v>916</v>
      </c>
      <c r="D16" s="12">
        <f>IFERROR(VLOOKUP(UPPER(CONCATENATE($B16," - ",$A16)),'[1]Segurados Civis'!$A$5:$H$2142,7,FALSE),"")</f>
        <v>242</v>
      </c>
      <c r="E16" s="12">
        <f>IFERROR(VLOOKUP(UPPER(CONCATENATE($B16," - ",$A16)),'[1]Segurados Civis'!$A$5:$H$2142,8,FALSE),"")</f>
        <v>25</v>
      </c>
      <c r="F16" s="12">
        <f t="shared" si="0"/>
        <v>1183</v>
      </c>
      <c r="G16" s="3" t="s">
        <v>2</v>
      </c>
      <c r="H16" s="3">
        <v>0</v>
      </c>
      <c r="I16" s="3">
        <v>0</v>
      </c>
      <c r="J16" s="3">
        <v>0</v>
      </c>
      <c r="K16" s="3">
        <v>0</v>
      </c>
    </row>
    <row r="17" spans="1:11" x14ac:dyDescent="0.25">
      <c r="A17" s="5" t="s">
        <v>634</v>
      </c>
      <c r="B17" s="5" t="s">
        <v>684</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634</v>
      </c>
      <c r="B18" s="3" t="s">
        <v>805</v>
      </c>
      <c r="C18" s="12">
        <f>IFERROR(VLOOKUP(UPPER(CONCATENATE($B18," - ",$A18)),'[1]Segurados Civis'!$A$5:$H$2142,6,FALSE),"")</f>
        <v>753</v>
      </c>
      <c r="D18" s="12">
        <f>IFERROR(VLOOKUP(UPPER(CONCATENATE($B18," - ",$A18)),'[1]Segurados Civis'!$A$5:$H$2142,7,FALSE),"")</f>
        <v>117</v>
      </c>
      <c r="E18" s="12">
        <f>IFERROR(VLOOKUP(UPPER(CONCATENATE($B18," - ",$A18)),'[1]Segurados Civis'!$A$5:$H$2142,8,FALSE),"")</f>
        <v>16</v>
      </c>
      <c r="F18" s="12">
        <f t="shared" si="0"/>
        <v>886</v>
      </c>
      <c r="G18" s="3" t="s">
        <v>2</v>
      </c>
      <c r="H18" s="3">
        <v>0</v>
      </c>
      <c r="I18" s="3">
        <v>0</v>
      </c>
      <c r="J18" s="3">
        <v>0</v>
      </c>
      <c r="K18" s="3">
        <v>0</v>
      </c>
    </row>
    <row r="19" spans="1:11" x14ac:dyDescent="0.25">
      <c r="A19" s="5" t="s">
        <v>634</v>
      </c>
      <c r="B19" s="3" t="s">
        <v>702</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3" t="s">
        <v>4</v>
      </c>
      <c r="H19" s="3">
        <v>0</v>
      </c>
      <c r="I19" s="3">
        <v>0</v>
      </c>
      <c r="J19" s="3">
        <v>0</v>
      </c>
      <c r="K19" s="3">
        <v>0</v>
      </c>
    </row>
    <row r="20" spans="1:11" x14ac:dyDescent="0.25">
      <c r="A20" s="5" t="s">
        <v>634</v>
      </c>
      <c r="B20" s="5" t="s">
        <v>683</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634</v>
      </c>
      <c r="B21" s="3" t="s">
        <v>725</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3" t="s">
        <v>4</v>
      </c>
      <c r="H21" s="3">
        <v>0</v>
      </c>
      <c r="I21" s="3">
        <v>0</v>
      </c>
      <c r="J21" s="3">
        <v>0</v>
      </c>
      <c r="K21" s="3">
        <v>0</v>
      </c>
    </row>
    <row r="22" spans="1:11" x14ac:dyDescent="0.25">
      <c r="A22" s="5" t="s">
        <v>634</v>
      </c>
      <c r="B22" s="5" t="s">
        <v>694</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v>0</v>
      </c>
      <c r="K22" s="3">
        <v>0</v>
      </c>
    </row>
    <row r="23" spans="1:11" x14ac:dyDescent="0.25">
      <c r="A23" s="5" t="s">
        <v>634</v>
      </c>
      <c r="B23" s="3" t="s">
        <v>703</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3" t="s">
        <v>4</v>
      </c>
      <c r="H23" s="3">
        <v>0</v>
      </c>
      <c r="I23" s="3">
        <v>0</v>
      </c>
      <c r="J23" s="3">
        <v>0</v>
      </c>
      <c r="K23" s="3">
        <v>0</v>
      </c>
    </row>
    <row r="24" spans="1:11" x14ac:dyDescent="0.25">
      <c r="A24" s="5" t="s">
        <v>634</v>
      </c>
      <c r="B24" s="3" t="s">
        <v>786</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3" t="s">
        <v>4</v>
      </c>
      <c r="H24" s="3">
        <v>0</v>
      </c>
      <c r="I24" s="3">
        <v>0</v>
      </c>
      <c r="J24" s="3">
        <v>0</v>
      </c>
      <c r="K24" s="3">
        <v>0</v>
      </c>
    </row>
    <row r="25" spans="1:11" x14ac:dyDescent="0.25">
      <c r="A25" s="5" t="s">
        <v>634</v>
      </c>
      <c r="B25" s="3" t="s">
        <v>750</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3" t="s">
        <v>4</v>
      </c>
      <c r="H25" s="3">
        <v>0</v>
      </c>
      <c r="I25" s="3">
        <v>0</v>
      </c>
      <c r="J25" s="3">
        <v>0</v>
      </c>
      <c r="K25" s="3">
        <v>0</v>
      </c>
    </row>
    <row r="26" spans="1:11" x14ac:dyDescent="0.25">
      <c r="A26" s="5" t="s">
        <v>634</v>
      </c>
      <c r="B26" s="3" t="s">
        <v>787</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3" t="s">
        <v>4</v>
      </c>
      <c r="H26" s="3">
        <v>0</v>
      </c>
      <c r="I26" s="3">
        <v>0</v>
      </c>
      <c r="J26" s="3">
        <v>0</v>
      </c>
      <c r="K26" s="3">
        <v>0</v>
      </c>
    </row>
    <row r="27" spans="1:11" x14ac:dyDescent="0.25">
      <c r="A27" s="5" t="s">
        <v>634</v>
      </c>
      <c r="B27" s="3" t="s">
        <v>704</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3" t="s">
        <v>4</v>
      </c>
      <c r="H27" s="3">
        <v>0</v>
      </c>
      <c r="I27" s="3">
        <v>0</v>
      </c>
      <c r="J27" s="3">
        <v>0</v>
      </c>
      <c r="K27" s="3">
        <v>0</v>
      </c>
    </row>
    <row r="28" spans="1:11" x14ac:dyDescent="0.25">
      <c r="A28" s="5" t="s">
        <v>634</v>
      </c>
      <c r="B28" s="3" t="s">
        <v>762</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3" t="s">
        <v>4</v>
      </c>
      <c r="H28" s="3">
        <v>0</v>
      </c>
      <c r="I28" s="3">
        <v>0</v>
      </c>
      <c r="J28" s="3">
        <v>0</v>
      </c>
      <c r="K28" s="3">
        <v>0</v>
      </c>
    </row>
    <row r="29" spans="1:11" x14ac:dyDescent="0.25">
      <c r="A29" s="5" t="s">
        <v>634</v>
      </c>
      <c r="B29" s="3" t="s">
        <v>715</v>
      </c>
      <c r="C29" s="12">
        <f>IFERROR(VLOOKUP(UPPER(CONCATENATE($B29," - ",$A29)),'[1]Segurados Civis'!$A$5:$H$2142,6,FALSE),"")</f>
        <v>1030</v>
      </c>
      <c r="D29" s="12">
        <f>IFERROR(VLOOKUP(UPPER(CONCATENATE($B29," - ",$A29)),'[1]Segurados Civis'!$A$5:$H$2142,7,FALSE),"")</f>
        <v>0</v>
      </c>
      <c r="E29" s="12">
        <f>IFERROR(VLOOKUP(UPPER(CONCATENATE($B29," - ",$A29)),'[1]Segurados Civis'!$A$5:$H$2142,8,FALSE),"")</f>
        <v>0</v>
      </c>
      <c r="F29" s="12">
        <f t="shared" si="0"/>
        <v>1030</v>
      </c>
      <c r="G29" s="3" t="s">
        <v>2</v>
      </c>
      <c r="H29" s="3">
        <v>0</v>
      </c>
      <c r="I29" s="3">
        <v>0</v>
      </c>
      <c r="J29" s="3">
        <v>0</v>
      </c>
      <c r="K29" s="3">
        <v>0</v>
      </c>
    </row>
    <row r="30" spans="1:11" x14ac:dyDescent="0.25">
      <c r="A30" s="5" t="s">
        <v>634</v>
      </c>
      <c r="B30" s="3" t="s">
        <v>719</v>
      </c>
      <c r="C30" s="12">
        <f>IFERROR(VLOOKUP(UPPER(CONCATENATE($B30," - ",$A30)),'[1]Segurados Civis'!$A$5:$H$2142,6,FALSE),"")</f>
        <v>1487</v>
      </c>
      <c r="D30" s="12">
        <f>IFERROR(VLOOKUP(UPPER(CONCATENATE($B30," - ",$A30)),'[1]Segurados Civis'!$A$5:$H$2142,7,FALSE),"")</f>
        <v>353</v>
      </c>
      <c r="E30" s="12">
        <f>IFERROR(VLOOKUP(UPPER(CONCATENATE($B30," - ",$A30)),'[1]Segurados Civis'!$A$5:$H$2142,8,FALSE),"")</f>
        <v>43</v>
      </c>
      <c r="F30" s="12">
        <f t="shared" si="0"/>
        <v>1883</v>
      </c>
      <c r="G30" s="3" t="s">
        <v>2</v>
      </c>
      <c r="H30" s="3">
        <v>0</v>
      </c>
      <c r="I30" s="3">
        <v>0</v>
      </c>
      <c r="J30" s="3">
        <v>0</v>
      </c>
      <c r="K30" s="3">
        <v>0</v>
      </c>
    </row>
    <row r="31" spans="1:11" x14ac:dyDescent="0.25">
      <c r="A31" s="5" t="s">
        <v>634</v>
      </c>
      <c r="B31" s="3" t="s">
        <v>732</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3" t="s">
        <v>4</v>
      </c>
      <c r="H31" s="3">
        <v>0</v>
      </c>
      <c r="I31" s="3">
        <v>0</v>
      </c>
      <c r="J31" s="3">
        <v>0</v>
      </c>
      <c r="K31" s="3">
        <v>0</v>
      </c>
    </row>
    <row r="32" spans="1:11" x14ac:dyDescent="0.25">
      <c r="A32" s="5" t="s">
        <v>634</v>
      </c>
      <c r="B32" s="5" t="s">
        <v>676</v>
      </c>
      <c r="C32" s="12">
        <f>IFERROR(VLOOKUP(UPPER(CONCATENATE($B32," - ",$A32)),'[1]Segurados Civis'!$A$5:$H$2142,6,FALSE),"")</f>
        <v>1679</v>
      </c>
      <c r="D32" s="12">
        <f>IFERROR(VLOOKUP(UPPER(CONCATENATE($B32," - ",$A32)),'[1]Segurados Civis'!$A$5:$H$2142,7,FALSE),"")</f>
        <v>670</v>
      </c>
      <c r="E32" s="12">
        <f>IFERROR(VLOOKUP(UPPER(CONCATENATE($B32," - ",$A32)),'[1]Segurados Civis'!$A$5:$H$2142,8,FALSE),"")</f>
        <v>79</v>
      </c>
      <c r="F32" s="12">
        <f t="shared" si="0"/>
        <v>2428</v>
      </c>
      <c r="G32" s="5" t="s">
        <v>2</v>
      </c>
      <c r="H32" s="3">
        <v>0</v>
      </c>
      <c r="I32" s="3">
        <v>0</v>
      </c>
      <c r="J32" s="3">
        <v>0</v>
      </c>
      <c r="K32" s="3">
        <v>0</v>
      </c>
    </row>
    <row r="33" spans="1:11" x14ac:dyDescent="0.25">
      <c r="A33" s="5" t="s">
        <v>634</v>
      </c>
      <c r="B33" s="3" t="s">
        <v>788</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3" t="s">
        <v>4</v>
      </c>
      <c r="H33" s="3">
        <v>0</v>
      </c>
      <c r="I33" s="3">
        <v>0</v>
      </c>
      <c r="J33" s="3">
        <v>0</v>
      </c>
      <c r="K33" s="3">
        <v>0</v>
      </c>
    </row>
    <row r="34" spans="1:11" x14ac:dyDescent="0.25">
      <c r="A34" s="5" t="s">
        <v>634</v>
      </c>
      <c r="B34" s="3" t="s">
        <v>779</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3" t="s">
        <v>4</v>
      </c>
      <c r="H34" s="3">
        <v>0</v>
      </c>
      <c r="I34" s="3">
        <v>0</v>
      </c>
      <c r="J34" s="3">
        <v>0</v>
      </c>
      <c r="K34" s="3">
        <v>0</v>
      </c>
    </row>
    <row r="35" spans="1:11" x14ac:dyDescent="0.25">
      <c r="A35" s="5" t="s">
        <v>634</v>
      </c>
      <c r="B35" s="3" t="s">
        <v>743</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3" t="s">
        <v>4</v>
      </c>
      <c r="H35" s="3">
        <v>0</v>
      </c>
      <c r="I35" s="3">
        <v>0</v>
      </c>
      <c r="J35" s="3">
        <v>0</v>
      </c>
      <c r="K35" s="3">
        <v>0</v>
      </c>
    </row>
    <row r="36" spans="1:11" x14ac:dyDescent="0.25">
      <c r="A36" s="5" t="s">
        <v>634</v>
      </c>
      <c r="B36" s="3" t="s">
        <v>817</v>
      </c>
      <c r="C36" s="12">
        <f>IFERROR(VLOOKUP(UPPER(CONCATENATE($B36," - ",$A36)),'[1]Segurados Civis'!$A$5:$H$2142,6,FALSE),"")</f>
        <v>2029</v>
      </c>
      <c r="D36" s="12">
        <f>IFERROR(VLOOKUP(UPPER(CONCATENATE($B36," - ",$A36)),'[1]Segurados Civis'!$A$5:$H$2142,7,FALSE),"")</f>
        <v>437</v>
      </c>
      <c r="E36" s="12">
        <f>IFERROR(VLOOKUP(UPPER(CONCATENATE($B36," - ",$A36)),'[1]Segurados Civis'!$A$5:$H$2142,8,FALSE),"")</f>
        <v>81</v>
      </c>
      <c r="F36" s="12">
        <f t="shared" si="0"/>
        <v>2547</v>
      </c>
      <c r="G36" s="3" t="s">
        <v>2</v>
      </c>
      <c r="H36" s="3">
        <v>0</v>
      </c>
      <c r="I36" s="3">
        <v>0</v>
      </c>
      <c r="J36" s="3">
        <v>0</v>
      </c>
      <c r="K36" s="3">
        <v>0</v>
      </c>
    </row>
    <row r="37" spans="1:11" x14ac:dyDescent="0.25">
      <c r="A37" s="5" t="s">
        <v>634</v>
      </c>
      <c r="B37" s="3" t="s">
        <v>797</v>
      </c>
      <c r="C37" s="12">
        <f>IFERROR(VLOOKUP(UPPER(CONCATENATE($B37," - ",$A37)),'[1]Segurados Civis'!$A$5:$H$2142,6,FALSE),"")</f>
        <v>676</v>
      </c>
      <c r="D37" s="12">
        <f>IFERROR(VLOOKUP(UPPER(CONCATENATE($B37," - ",$A37)),'[1]Segurados Civis'!$A$5:$H$2142,7,FALSE),"")</f>
        <v>180</v>
      </c>
      <c r="E37" s="12">
        <f>IFERROR(VLOOKUP(UPPER(CONCATENATE($B37," - ",$A37)),'[1]Segurados Civis'!$A$5:$H$2142,8,FALSE),"")</f>
        <v>18</v>
      </c>
      <c r="F37" s="12">
        <f t="shared" si="0"/>
        <v>874</v>
      </c>
      <c r="G37" s="3" t="s">
        <v>2</v>
      </c>
      <c r="H37" s="3">
        <v>0</v>
      </c>
      <c r="I37" s="3">
        <v>0</v>
      </c>
      <c r="J37" s="3">
        <v>0</v>
      </c>
      <c r="K37" s="3">
        <v>0</v>
      </c>
    </row>
    <row r="38" spans="1:11" x14ac:dyDescent="0.25">
      <c r="A38" s="5" t="s">
        <v>634</v>
      </c>
      <c r="B38" s="3" t="s">
        <v>818</v>
      </c>
      <c r="C38" s="12">
        <f>IFERROR(VLOOKUP(UPPER(CONCATENATE($B38," - ",$A38)),'[1]Segurados Civis'!$A$5:$H$2142,6,FALSE),"")</f>
        <v>549</v>
      </c>
      <c r="D38" s="12">
        <f>IFERROR(VLOOKUP(UPPER(CONCATENATE($B38," - ",$A38)),'[1]Segurados Civis'!$A$5:$H$2142,7,FALSE),"")</f>
        <v>0</v>
      </c>
      <c r="E38" s="12">
        <f>IFERROR(VLOOKUP(UPPER(CONCATENATE($B38," - ",$A38)),'[1]Segurados Civis'!$A$5:$H$2142,8,FALSE),"")</f>
        <v>0</v>
      </c>
      <c r="F38" s="12">
        <f t="shared" si="0"/>
        <v>549</v>
      </c>
      <c r="G38" s="3" t="s">
        <v>2</v>
      </c>
      <c r="H38" s="3">
        <v>0</v>
      </c>
      <c r="I38" s="3">
        <v>0</v>
      </c>
      <c r="J38" s="3">
        <v>0</v>
      </c>
      <c r="K38" s="3">
        <v>0</v>
      </c>
    </row>
    <row r="39" spans="1:11" x14ac:dyDescent="0.25">
      <c r="A39" s="5" t="s">
        <v>634</v>
      </c>
      <c r="B39" s="5" t="s">
        <v>695</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v>0</v>
      </c>
      <c r="K39" s="3">
        <v>0</v>
      </c>
    </row>
    <row r="40" spans="1:11" x14ac:dyDescent="0.25">
      <c r="A40" s="5" t="s">
        <v>634</v>
      </c>
      <c r="B40" s="5" t="s">
        <v>688</v>
      </c>
      <c r="C40" s="12">
        <f>IFERROR(VLOOKUP(UPPER(CONCATENATE($B40," - ",$A40)),'[1]Segurados Civis'!$A$5:$H$2142,6,FALSE),"")</f>
        <v>1200</v>
      </c>
      <c r="D40" s="12">
        <f>IFERROR(VLOOKUP(UPPER(CONCATENATE($B40," - ",$A40)),'[1]Segurados Civis'!$A$5:$H$2142,7,FALSE),"")</f>
        <v>77</v>
      </c>
      <c r="E40" s="12">
        <f>IFERROR(VLOOKUP(UPPER(CONCATENATE($B40," - ",$A40)),'[1]Segurados Civis'!$A$5:$H$2142,8,FALSE),"")</f>
        <v>7</v>
      </c>
      <c r="F40" s="12">
        <f t="shared" si="0"/>
        <v>1284</v>
      </c>
      <c r="G40" s="5" t="s">
        <v>2</v>
      </c>
      <c r="H40" s="3">
        <v>0</v>
      </c>
      <c r="I40" s="3">
        <v>0</v>
      </c>
      <c r="J40" s="3">
        <v>0</v>
      </c>
      <c r="K40" s="3">
        <v>0</v>
      </c>
    </row>
    <row r="41" spans="1:11" x14ac:dyDescent="0.25">
      <c r="A41" s="5" t="s">
        <v>634</v>
      </c>
      <c r="B41" s="5" t="s">
        <v>672</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634</v>
      </c>
      <c r="B42" s="5" t="s">
        <v>635</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634</v>
      </c>
      <c r="B43" s="3" t="s">
        <v>757</v>
      </c>
      <c r="C43" s="12">
        <f>IFERROR(VLOOKUP(UPPER(CONCATENATE($B43," - ",$A43)),'[1]Segurados Civis'!$A$5:$H$2142,6,FALSE),"")</f>
        <v>1142</v>
      </c>
      <c r="D43" s="12">
        <f>IFERROR(VLOOKUP(UPPER(CONCATENATE($B43," - ",$A43)),'[1]Segurados Civis'!$A$5:$H$2142,7,FALSE),"")</f>
        <v>232</v>
      </c>
      <c r="E43" s="12">
        <f>IFERROR(VLOOKUP(UPPER(CONCATENATE($B43," - ",$A43)),'[1]Segurados Civis'!$A$5:$H$2142,8,FALSE),"")</f>
        <v>47</v>
      </c>
      <c r="F43" s="12">
        <f t="shared" si="0"/>
        <v>1421</v>
      </c>
      <c r="G43" s="3" t="s">
        <v>2</v>
      </c>
      <c r="H43" s="3">
        <v>0</v>
      </c>
      <c r="I43" s="3">
        <v>0</v>
      </c>
      <c r="J43" s="3">
        <v>0</v>
      </c>
      <c r="K43" s="3">
        <v>0</v>
      </c>
    </row>
    <row r="44" spans="1:11" x14ac:dyDescent="0.25">
      <c r="A44" s="5" t="s">
        <v>634</v>
      </c>
      <c r="B44" s="3" t="s">
        <v>789</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3" t="s">
        <v>4</v>
      </c>
      <c r="H44" s="3">
        <v>0</v>
      </c>
      <c r="I44" s="3">
        <v>0</v>
      </c>
      <c r="J44" s="3">
        <v>0</v>
      </c>
      <c r="K44" s="3">
        <v>0</v>
      </c>
    </row>
    <row r="45" spans="1:11" x14ac:dyDescent="0.25">
      <c r="A45" s="5" t="s">
        <v>634</v>
      </c>
      <c r="B45" s="5" t="s">
        <v>653</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634</v>
      </c>
      <c r="B46" s="3" t="s">
        <v>802</v>
      </c>
      <c r="C46" s="12">
        <f>IFERROR(VLOOKUP(UPPER(CONCATENATE($B46," - ",$A46)),'[1]Segurados Civis'!$A$5:$H$2142,6,FALSE),"")</f>
        <v>4467</v>
      </c>
      <c r="D46" s="12">
        <f>IFERROR(VLOOKUP(UPPER(CONCATENATE($B46," - ",$A46)),'[1]Segurados Civis'!$A$5:$H$2142,7,FALSE),"")</f>
        <v>0</v>
      </c>
      <c r="E46" s="12">
        <f>IFERROR(VLOOKUP(UPPER(CONCATENATE($B46," - ",$A46)),'[1]Segurados Civis'!$A$5:$H$2142,8,FALSE),"")</f>
        <v>0</v>
      </c>
      <c r="F46" s="12">
        <f t="shared" si="0"/>
        <v>4467</v>
      </c>
      <c r="G46" s="3" t="s">
        <v>2</v>
      </c>
      <c r="H46" s="3">
        <v>0</v>
      </c>
      <c r="I46" s="3">
        <v>0</v>
      </c>
      <c r="J46" s="3">
        <v>0</v>
      </c>
      <c r="K46" s="3">
        <v>0</v>
      </c>
    </row>
    <row r="47" spans="1:11" x14ac:dyDescent="0.25">
      <c r="A47" s="5" t="s">
        <v>634</v>
      </c>
      <c r="B47" s="3" t="s">
        <v>733</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3" t="s">
        <v>4</v>
      </c>
      <c r="H47" s="3">
        <v>0</v>
      </c>
      <c r="I47" s="3">
        <v>0</v>
      </c>
      <c r="J47" s="3">
        <v>0</v>
      </c>
      <c r="K47" s="3">
        <v>0</v>
      </c>
    </row>
    <row r="48" spans="1:11" x14ac:dyDescent="0.25">
      <c r="A48" s="5" t="s">
        <v>634</v>
      </c>
      <c r="B48" s="3" t="s">
        <v>794</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3" t="s">
        <v>4</v>
      </c>
      <c r="H48" s="3">
        <v>0</v>
      </c>
      <c r="I48" s="3">
        <v>0</v>
      </c>
      <c r="J48" s="3">
        <v>0</v>
      </c>
      <c r="K48" s="3">
        <v>0</v>
      </c>
    </row>
    <row r="49" spans="1:11" x14ac:dyDescent="0.25">
      <c r="A49" s="5" t="s">
        <v>634</v>
      </c>
      <c r="B49" s="3" t="s">
        <v>756</v>
      </c>
      <c r="C49" s="12">
        <f>IFERROR(VLOOKUP(UPPER(CONCATENATE($B49," - ",$A49)),'[1]Segurados Civis'!$A$5:$H$2142,6,FALSE),"")</f>
        <v>472</v>
      </c>
      <c r="D49" s="12">
        <f>IFERROR(VLOOKUP(UPPER(CONCATENATE($B49," - ",$A49)),'[1]Segurados Civis'!$A$5:$H$2142,7,FALSE),"")</f>
        <v>101</v>
      </c>
      <c r="E49" s="12">
        <f>IFERROR(VLOOKUP(UPPER(CONCATENATE($B49," - ",$A49)),'[1]Segurados Civis'!$A$5:$H$2142,8,FALSE),"")</f>
        <v>0</v>
      </c>
      <c r="F49" s="12">
        <f t="shared" si="0"/>
        <v>573</v>
      </c>
      <c r="G49" s="3" t="s">
        <v>2</v>
      </c>
      <c r="H49" s="3">
        <v>0</v>
      </c>
      <c r="I49" s="3">
        <v>0</v>
      </c>
      <c r="J49" s="3">
        <v>0</v>
      </c>
      <c r="K49" s="3">
        <v>0</v>
      </c>
    </row>
    <row r="50" spans="1:11" x14ac:dyDescent="0.25">
      <c r="A50" s="5" t="s">
        <v>634</v>
      </c>
      <c r="B50" s="5" t="s">
        <v>638</v>
      </c>
      <c r="C50" s="12">
        <f>IFERROR(VLOOKUP(UPPER(CONCATENATE($B50," - ",$A50)),'[1]Segurados Civis'!$A$5:$H$2142,6,FALSE),"")</f>
        <v>449</v>
      </c>
      <c r="D50" s="12">
        <f>IFERROR(VLOOKUP(UPPER(CONCATENATE($B50," - ",$A50)),'[1]Segurados Civis'!$A$5:$H$2142,7,FALSE),"")</f>
        <v>98</v>
      </c>
      <c r="E50" s="12">
        <f>IFERROR(VLOOKUP(UPPER(CONCATENATE($B50," - ",$A50)),'[1]Segurados Civis'!$A$5:$H$2142,8,FALSE),"")</f>
        <v>17</v>
      </c>
      <c r="F50" s="12">
        <f t="shared" si="0"/>
        <v>564</v>
      </c>
      <c r="G50" s="5" t="s">
        <v>2</v>
      </c>
      <c r="H50" s="3">
        <v>0</v>
      </c>
      <c r="I50" s="3">
        <v>0</v>
      </c>
      <c r="J50" s="3">
        <v>0</v>
      </c>
      <c r="K50" s="3">
        <v>0</v>
      </c>
    </row>
    <row r="51" spans="1:11" x14ac:dyDescent="0.25">
      <c r="A51" s="5" t="s">
        <v>634</v>
      </c>
      <c r="B51" s="3" t="s">
        <v>808</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3" t="s">
        <v>4</v>
      </c>
      <c r="H51" s="3">
        <v>0</v>
      </c>
      <c r="I51" s="3">
        <v>0</v>
      </c>
      <c r="J51" s="3">
        <v>0</v>
      </c>
      <c r="K51" s="3">
        <v>0</v>
      </c>
    </row>
    <row r="52" spans="1:11" x14ac:dyDescent="0.25">
      <c r="A52" s="5" t="s">
        <v>634</v>
      </c>
      <c r="B52" s="3" t="s">
        <v>705</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3" t="s">
        <v>4</v>
      </c>
      <c r="H52" s="3">
        <v>0</v>
      </c>
      <c r="I52" s="3">
        <v>0</v>
      </c>
      <c r="J52" s="3">
        <v>0</v>
      </c>
      <c r="K52" s="3">
        <v>0</v>
      </c>
    </row>
    <row r="53" spans="1:11" x14ac:dyDescent="0.25">
      <c r="A53" s="5" t="s">
        <v>634</v>
      </c>
      <c r="B53" s="5" t="s">
        <v>648</v>
      </c>
      <c r="C53" s="12">
        <f>IFERROR(VLOOKUP(UPPER(CONCATENATE($B53," - ",$A53)),'[1]Segurados Civis'!$A$5:$H$2142,6,FALSE),"")</f>
        <v>2315</v>
      </c>
      <c r="D53" s="12">
        <f>IFERROR(VLOOKUP(UPPER(CONCATENATE($B53," - ",$A53)),'[1]Segurados Civis'!$A$5:$H$2142,7,FALSE),"")</f>
        <v>384</v>
      </c>
      <c r="E53" s="12">
        <f>IFERROR(VLOOKUP(UPPER(CONCATENATE($B53," - ",$A53)),'[1]Segurados Civis'!$A$5:$H$2142,8,FALSE),"")</f>
        <v>45</v>
      </c>
      <c r="F53" s="12">
        <f t="shared" si="0"/>
        <v>2744</v>
      </c>
      <c r="G53" s="5" t="s">
        <v>2</v>
      </c>
      <c r="H53" s="3">
        <v>0</v>
      </c>
      <c r="I53" s="3">
        <v>0</v>
      </c>
      <c r="J53" s="3">
        <v>0</v>
      </c>
      <c r="K53" s="3">
        <v>0</v>
      </c>
    </row>
    <row r="54" spans="1:11" x14ac:dyDescent="0.25">
      <c r="A54" s="5" t="s">
        <v>634</v>
      </c>
      <c r="B54" s="5" t="s">
        <v>673</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634</v>
      </c>
      <c r="B55" s="3" t="s">
        <v>714</v>
      </c>
      <c r="C55" s="12">
        <f>IFERROR(VLOOKUP(UPPER(CONCATENATE($B55," - ",$A55)),'[1]Segurados Civis'!$A$5:$H$2142,6,FALSE),"")</f>
        <v>754</v>
      </c>
      <c r="D55" s="12">
        <f>IFERROR(VLOOKUP(UPPER(CONCATENATE($B55," - ",$A55)),'[1]Segurados Civis'!$A$5:$H$2142,7,FALSE),"")</f>
        <v>89</v>
      </c>
      <c r="E55" s="12">
        <f>IFERROR(VLOOKUP(UPPER(CONCATENATE($B55," - ",$A55)),'[1]Segurados Civis'!$A$5:$H$2142,8,FALSE),"")</f>
        <v>14</v>
      </c>
      <c r="F55" s="12">
        <f t="shared" si="0"/>
        <v>857</v>
      </c>
      <c r="G55" s="3" t="s">
        <v>2</v>
      </c>
      <c r="H55" s="3">
        <v>0</v>
      </c>
      <c r="I55" s="3">
        <v>0</v>
      </c>
      <c r="J55" s="3">
        <v>0</v>
      </c>
      <c r="K55" s="3">
        <v>0</v>
      </c>
    </row>
    <row r="56" spans="1:11" x14ac:dyDescent="0.25">
      <c r="A56" s="5" t="s">
        <v>634</v>
      </c>
      <c r="B56" s="3" t="s">
        <v>744</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3" t="s">
        <v>4</v>
      </c>
      <c r="H56" s="3">
        <v>0</v>
      </c>
      <c r="I56" s="3">
        <v>0</v>
      </c>
      <c r="J56" s="3">
        <v>0</v>
      </c>
      <c r="K56" s="3">
        <v>0</v>
      </c>
    </row>
    <row r="57" spans="1:11" x14ac:dyDescent="0.25">
      <c r="A57" s="5" t="s">
        <v>634</v>
      </c>
      <c r="B57" s="5" t="s">
        <v>667</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634</v>
      </c>
      <c r="B58" s="3" t="s">
        <v>746</v>
      </c>
      <c r="C58" s="12">
        <f>IFERROR(VLOOKUP(UPPER(CONCATENATE($B58," - ",$A58)),'[1]Segurados Civis'!$A$5:$H$2142,6,FALSE),"")</f>
        <v>1315</v>
      </c>
      <c r="D58" s="12">
        <f>IFERROR(VLOOKUP(UPPER(CONCATENATE($B58," - ",$A58)),'[1]Segurados Civis'!$A$5:$H$2142,7,FALSE),"")</f>
        <v>177</v>
      </c>
      <c r="E58" s="12">
        <f>IFERROR(VLOOKUP(UPPER(CONCATENATE($B58," - ",$A58)),'[1]Segurados Civis'!$A$5:$H$2142,8,FALSE),"")</f>
        <v>56</v>
      </c>
      <c r="F58" s="12">
        <f t="shared" si="0"/>
        <v>1548</v>
      </c>
      <c r="G58" s="3" t="s">
        <v>2</v>
      </c>
      <c r="H58" s="3">
        <v>0</v>
      </c>
      <c r="I58" s="3">
        <v>0</v>
      </c>
      <c r="J58" s="3">
        <v>1</v>
      </c>
      <c r="K58" s="3">
        <v>0</v>
      </c>
    </row>
    <row r="59" spans="1:11" x14ac:dyDescent="0.25">
      <c r="A59" s="5" t="s">
        <v>634</v>
      </c>
      <c r="B59" s="3" t="s">
        <v>706</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3" t="s">
        <v>4</v>
      </c>
      <c r="H59" s="3">
        <v>0</v>
      </c>
      <c r="I59" s="3">
        <v>0</v>
      </c>
      <c r="J59" s="3">
        <v>0</v>
      </c>
      <c r="K59" s="3">
        <v>0</v>
      </c>
    </row>
    <row r="60" spans="1:11" x14ac:dyDescent="0.25">
      <c r="A60" s="5" t="s">
        <v>634</v>
      </c>
      <c r="B60" s="3" t="s">
        <v>800</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3" t="s">
        <v>4</v>
      </c>
      <c r="H60" s="3">
        <v>0</v>
      </c>
      <c r="I60" s="3">
        <v>0</v>
      </c>
      <c r="J60" s="3">
        <v>0</v>
      </c>
      <c r="K60" s="3">
        <v>0</v>
      </c>
    </row>
    <row r="61" spans="1:11" x14ac:dyDescent="0.25">
      <c r="A61" s="5" t="s">
        <v>634</v>
      </c>
      <c r="B61" s="5" t="s">
        <v>668</v>
      </c>
      <c r="C61" s="12">
        <f>IFERROR(VLOOKUP(UPPER(CONCATENATE($B61," - ",$A61)),'[1]Segurados Civis'!$A$5:$H$2142,6,FALSE),"")</f>
        <v>27504</v>
      </c>
      <c r="D61" s="12">
        <f>IFERROR(VLOOKUP(UPPER(CONCATENATE($B61," - ",$A61)),'[1]Segurados Civis'!$A$5:$H$2142,7,FALSE),"")</f>
        <v>13184</v>
      </c>
      <c r="E61" s="12">
        <f>IFERROR(VLOOKUP(UPPER(CONCATENATE($B61," - ",$A61)),'[1]Segurados Civis'!$A$5:$H$2142,8,FALSE),"")</f>
        <v>3197</v>
      </c>
      <c r="F61" s="12">
        <f t="shared" si="0"/>
        <v>43885</v>
      </c>
      <c r="G61" s="5" t="s">
        <v>2</v>
      </c>
      <c r="H61" s="3">
        <v>0</v>
      </c>
      <c r="I61" s="3">
        <v>0</v>
      </c>
      <c r="J61" s="3">
        <v>0</v>
      </c>
      <c r="K61" s="3">
        <v>0</v>
      </c>
    </row>
    <row r="62" spans="1:11" x14ac:dyDescent="0.25">
      <c r="A62" s="5" t="s">
        <v>634</v>
      </c>
      <c r="B62" s="3" t="s">
        <v>763</v>
      </c>
      <c r="C62" s="12">
        <f>IFERROR(VLOOKUP(UPPER(CONCATENATE($B62," - ",$A62)),'[1]Segurados Civis'!$A$5:$H$2142,6,FALSE),"")</f>
        <v>342</v>
      </c>
      <c r="D62" s="12">
        <f>IFERROR(VLOOKUP(UPPER(CONCATENATE($B62," - ",$A62)),'[1]Segurados Civis'!$A$5:$H$2142,7,FALSE),"")</f>
        <v>44</v>
      </c>
      <c r="E62" s="12">
        <f>IFERROR(VLOOKUP(UPPER(CONCATENATE($B62," - ",$A62)),'[1]Segurados Civis'!$A$5:$H$2142,8,FALSE),"")</f>
        <v>8</v>
      </c>
      <c r="F62" s="12">
        <f t="shared" si="0"/>
        <v>394</v>
      </c>
      <c r="G62" s="3" t="s">
        <v>2</v>
      </c>
      <c r="H62" s="3">
        <v>0</v>
      </c>
      <c r="I62" s="3">
        <v>0</v>
      </c>
      <c r="J62" s="3">
        <v>0</v>
      </c>
      <c r="K62" s="3">
        <v>0</v>
      </c>
    </row>
    <row r="63" spans="1:11" x14ac:dyDescent="0.25">
      <c r="A63" s="5" t="s">
        <v>634</v>
      </c>
      <c r="B63" s="5" t="s">
        <v>651</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634</v>
      </c>
      <c r="B64" s="3" t="s">
        <v>813</v>
      </c>
      <c r="C64" s="12">
        <f>IFERROR(VLOOKUP(UPPER(CONCATENATE($B64," - ",$A64)),'[1]Segurados Civis'!$A$5:$H$2142,6,FALSE),"")</f>
        <v>357</v>
      </c>
      <c r="D64" s="12">
        <f>IFERROR(VLOOKUP(UPPER(CONCATENATE($B64," - ",$A64)),'[1]Segurados Civis'!$A$5:$H$2142,7,FALSE),"")</f>
        <v>95</v>
      </c>
      <c r="E64" s="12">
        <f>IFERROR(VLOOKUP(UPPER(CONCATENATE($B64," - ",$A64)),'[1]Segurados Civis'!$A$5:$H$2142,8,FALSE),"")</f>
        <v>12</v>
      </c>
      <c r="F64" s="12">
        <f t="shared" si="0"/>
        <v>464</v>
      </c>
      <c r="G64" s="3" t="s">
        <v>2</v>
      </c>
      <c r="H64" s="3">
        <v>0</v>
      </c>
      <c r="I64" s="3">
        <v>0</v>
      </c>
      <c r="J64" s="3">
        <v>0</v>
      </c>
      <c r="K64" s="3">
        <v>0</v>
      </c>
    </row>
    <row r="65" spans="1:11" x14ac:dyDescent="0.25">
      <c r="A65" s="3" t="s">
        <v>634</v>
      </c>
      <c r="B65" s="5" t="s">
        <v>689</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v>0</v>
      </c>
      <c r="K65" s="3">
        <v>0</v>
      </c>
    </row>
    <row r="66" spans="1:11" x14ac:dyDescent="0.25">
      <c r="A66" s="3" t="s">
        <v>634</v>
      </c>
      <c r="B66" s="5" t="s">
        <v>690</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3" t="s">
        <v>634</v>
      </c>
      <c r="B67" s="5" t="s">
        <v>674</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30" si="1">IF(SUM(C67:E67)=0,"",SUM(C67:E67))</f>
        <v/>
      </c>
      <c r="G67" s="5" t="s">
        <v>4</v>
      </c>
      <c r="H67" s="3">
        <v>0</v>
      </c>
      <c r="I67" s="3">
        <v>0</v>
      </c>
      <c r="J67" s="3">
        <v>0</v>
      </c>
      <c r="K67" s="3">
        <v>0</v>
      </c>
    </row>
    <row r="68" spans="1:11" x14ac:dyDescent="0.25">
      <c r="A68" s="3" t="s">
        <v>634</v>
      </c>
      <c r="B68" s="3" t="s">
        <v>780</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3" t="s">
        <v>4</v>
      </c>
      <c r="H68" s="3">
        <v>0</v>
      </c>
      <c r="I68" s="3">
        <v>0</v>
      </c>
      <c r="J68" s="3">
        <v>0</v>
      </c>
      <c r="K68" s="3">
        <v>0</v>
      </c>
    </row>
    <row r="69" spans="1:11" x14ac:dyDescent="0.25">
      <c r="A69" s="3" t="s">
        <v>634</v>
      </c>
      <c r="B69" s="5" t="s">
        <v>640</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3" t="s">
        <v>634</v>
      </c>
      <c r="B70" s="3" t="s">
        <v>700</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3" t="s">
        <v>4</v>
      </c>
      <c r="H70" s="3">
        <v>0</v>
      </c>
      <c r="I70" s="3">
        <v>0</v>
      </c>
      <c r="J70" s="3">
        <v>0</v>
      </c>
      <c r="K70" s="3">
        <v>0</v>
      </c>
    </row>
    <row r="71" spans="1:11" x14ac:dyDescent="0.25">
      <c r="A71" s="3" t="s">
        <v>634</v>
      </c>
      <c r="B71" s="3" t="s">
        <v>803</v>
      </c>
      <c r="C71" s="12">
        <f>IFERROR(VLOOKUP(UPPER(CONCATENATE($B71," - ",$A71)),'[1]Segurados Civis'!$A$5:$H$2142,6,FALSE),"")</f>
        <v>286</v>
      </c>
      <c r="D71" s="12">
        <f>IFERROR(VLOOKUP(UPPER(CONCATENATE($B71," - ",$A71)),'[1]Segurados Civis'!$A$5:$H$2142,7,FALSE),"")</f>
        <v>16</v>
      </c>
      <c r="E71" s="12">
        <f>IFERROR(VLOOKUP(UPPER(CONCATENATE($B71," - ",$A71)),'[1]Segurados Civis'!$A$5:$H$2142,8,FALSE),"")</f>
        <v>2</v>
      </c>
      <c r="F71" s="12">
        <f t="shared" si="1"/>
        <v>304</v>
      </c>
      <c r="G71" s="3" t="s">
        <v>2</v>
      </c>
      <c r="H71" s="3">
        <v>0</v>
      </c>
      <c r="I71" s="3">
        <v>0</v>
      </c>
      <c r="J71" s="3">
        <v>0</v>
      </c>
      <c r="K71" s="3">
        <v>0</v>
      </c>
    </row>
    <row r="72" spans="1:11" x14ac:dyDescent="0.25">
      <c r="A72" s="3" t="s">
        <v>634</v>
      </c>
      <c r="B72" s="5" t="s">
        <v>639</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3" t="s">
        <v>634</v>
      </c>
      <c r="B73" s="5" t="s">
        <v>661</v>
      </c>
      <c r="C73" s="12">
        <f>IFERROR(VLOOKUP(UPPER(CONCATENATE($B73," - ",$A73)),'[1]Segurados Civis'!$A$5:$H$2142,6,FALSE),"")</f>
        <v>1939</v>
      </c>
      <c r="D73" s="12">
        <f>IFERROR(VLOOKUP(UPPER(CONCATENATE($B73," - ",$A73)),'[1]Segurados Civis'!$A$5:$H$2142,7,FALSE),"")</f>
        <v>226</v>
      </c>
      <c r="E73" s="12">
        <f>IFERROR(VLOOKUP(UPPER(CONCATENATE($B73," - ",$A73)),'[1]Segurados Civis'!$A$5:$H$2142,8,FALSE),"")</f>
        <v>60</v>
      </c>
      <c r="F73" s="12">
        <f t="shared" si="1"/>
        <v>2225</v>
      </c>
      <c r="G73" s="5" t="s">
        <v>2</v>
      </c>
      <c r="H73" s="3">
        <v>0</v>
      </c>
      <c r="I73" s="3">
        <v>0</v>
      </c>
      <c r="J73" s="3">
        <v>0</v>
      </c>
      <c r="K73" s="3">
        <v>0</v>
      </c>
    </row>
    <row r="74" spans="1:11" x14ac:dyDescent="0.25">
      <c r="A74" s="3" t="s">
        <v>634</v>
      </c>
      <c r="B74" s="3" t="s">
        <v>738</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3" t="s">
        <v>4</v>
      </c>
      <c r="H74" s="3">
        <v>0</v>
      </c>
      <c r="I74" s="3">
        <v>0</v>
      </c>
      <c r="J74" s="3">
        <v>0</v>
      </c>
      <c r="K74" s="3">
        <v>0</v>
      </c>
    </row>
    <row r="75" spans="1:11" x14ac:dyDescent="0.25">
      <c r="A75" s="3" t="s">
        <v>634</v>
      </c>
      <c r="B75" s="3" t="s">
        <v>792</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3" t="s">
        <v>4</v>
      </c>
      <c r="H75" s="3">
        <v>0</v>
      </c>
      <c r="I75" s="3">
        <v>0</v>
      </c>
      <c r="J75" s="3">
        <v>0</v>
      </c>
      <c r="K75" s="3">
        <v>0</v>
      </c>
    </row>
    <row r="76" spans="1:11" x14ac:dyDescent="0.25">
      <c r="A76" s="3" t="s">
        <v>634</v>
      </c>
      <c r="B76" s="3" t="s">
        <v>773</v>
      </c>
      <c r="C76" s="12">
        <f>IFERROR(VLOOKUP(UPPER(CONCATENATE($B76," - ",$A76)),'[1]Segurados Civis'!$A$5:$H$2142,6,FALSE),"")</f>
        <v>551</v>
      </c>
      <c r="D76" s="12">
        <f>IFERROR(VLOOKUP(UPPER(CONCATENATE($B76," - ",$A76)),'[1]Segurados Civis'!$A$5:$H$2142,7,FALSE),"")</f>
        <v>4</v>
      </c>
      <c r="E76" s="12">
        <f>IFERROR(VLOOKUP(UPPER(CONCATENATE($B76," - ",$A76)),'[1]Segurados Civis'!$A$5:$H$2142,8,FALSE),"")</f>
        <v>2</v>
      </c>
      <c r="F76" s="12">
        <f t="shared" si="1"/>
        <v>557</v>
      </c>
      <c r="G76" s="3" t="s">
        <v>2</v>
      </c>
      <c r="H76" s="3">
        <v>0</v>
      </c>
      <c r="I76" s="3">
        <v>0</v>
      </c>
      <c r="J76" s="3">
        <v>0</v>
      </c>
      <c r="K76" s="3">
        <v>0</v>
      </c>
    </row>
    <row r="77" spans="1:11" x14ac:dyDescent="0.25">
      <c r="A77" s="3" t="s">
        <v>634</v>
      </c>
      <c r="B77" s="3" t="s">
        <v>751</v>
      </c>
      <c r="C77" s="12">
        <f>IFERROR(VLOOKUP(UPPER(CONCATENATE($B77," - ",$A77)),'[1]Segurados Civis'!$A$5:$H$2142,6,FALSE),"")</f>
        <v>628</v>
      </c>
      <c r="D77" s="12">
        <f>IFERROR(VLOOKUP(UPPER(CONCATENATE($B77," - ",$A77)),'[1]Segurados Civis'!$A$5:$H$2142,7,FALSE),"")</f>
        <v>135</v>
      </c>
      <c r="E77" s="12">
        <f>IFERROR(VLOOKUP(UPPER(CONCATENATE($B77," - ",$A77)),'[1]Segurados Civis'!$A$5:$H$2142,8,FALSE),"")</f>
        <v>23</v>
      </c>
      <c r="F77" s="12">
        <f t="shared" si="1"/>
        <v>786</v>
      </c>
      <c r="G77" s="3" t="s">
        <v>2</v>
      </c>
      <c r="H77" s="3">
        <v>0</v>
      </c>
      <c r="I77" s="3">
        <v>0</v>
      </c>
      <c r="J77" s="3">
        <v>0</v>
      </c>
      <c r="K77" s="3">
        <v>0</v>
      </c>
    </row>
    <row r="78" spans="1:11" x14ac:dyDescent="0.25">
      <c r="A78" s="3" t="s">
        <v>634</v>
      </c>
      <c r="B78" s="3" t="s">
        <v>768</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3" t="s">
        <v>4</v>
      </c>
      <c r="H78" s="3">
        <v>0</v>
      </c>
      <c r="I78" s="3">
        <v>0</v>
      </c>
      <c r="J78" s="3">
        <v>0</v>
      </c>
      <c r="K78" s="3">
        <v>0</v>
      </c>
    </row>
    <row r="79" spans="1:11" x14ac:dyDescent="0.25">
      <c r="A79" s="3" t="s">
        <v>634</v>
      </c>
      <c r="B79" s="5" t="s">
        <v>670</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v>0</v>
      </c>
      <c r="K79" s="3">
        <v>0</v>
      </c>
    </row>
    <row r="80" spans="1:11" x14ac:dyDescent="0.25">
      <c r="A80" s="3" t="s">
        <v>634</v>
      </c>
      <c r="B80" s="5" t="s">
        <v>687</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v>0</v>
      </c>
      <c r="K80" s="3">
        <v>0</v>
      </c>
    </row>
    <row r="81" spans="1:11" x14ac:dyDescent="0.25">
      <c r="A81" s="3" t="s">
        <v>634</v>
      </c>
      <c r="B81" s="5" t="s">
        <v>677</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v>0</v>
      </c>
      <c r="K81" s="3">
        <v>0</v>
      </c>
    </row>
    <row r="82" spans="1:11" x14ac:dyDescent="0.25">
      <c r="A82" s="3" t="s">
        <v>634</v>
      </c>
      <c r="B82" s="5" t="s">
        <v>643</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v>0</v>
      </c>
      <c r="K82" s="3">
        <v>0</v>
      </c>
    </row>
    <row r="83" spans="1:11" x14ac:dyDescent="0.25">
      <c r="A83" s="3" t="s">
        <v>634</v>
      </c>
      <c r="B83" s="3" t="s">
        <v>723</v>
      </c>
      <c r="C83" s="12">
        <f>IFERROR(VLOOKUP(UPPER(CONCATENATE($B83," - ",$A83)),'[1]Segurados Civis'!$A$5:$H$2142,6,FALSE),"")</f>
        <v>1538</v>
      </c>
      <c r="D83" s="12">
        <f>IFERROR(VLOOKUP(UPPER(CONCATENATE($B83," - ",$A83)),'[1]Segurados Civis'!$A$5:$H$2142,7,FALSE),"")</f>
        <v>35</v>
      </c>
      <c r="E83" s="12">
        <f>IFERROR(VLOOKUP(UPPER(CONCATENATE($B83," - ",$A83)),'[1]Segurados Civis'!$A$5:$H$2142,8,FALSE),"")</f>
        <v>13</v>
      </c>
      <c r="F83" s="12">
        <f t="shared" si="1"/>
        <v>1586</v>
      </c>
      <c r="G83" s="3" t="s">
        <v>2</v>
      </c>
      <c r="H83" s="3">
        <v>0</v>
      </c>
      <c r="I83" s="3">
        <v>0</v>
      </c>
      <c r="J83" s="3">
        <v>0</v>
      </c>
      <c r="K83" s="3">
        <v>0</v>
      </c>
    </row>
    <row r="84" spans="1:11" x14ac:dyDescent="0.25">
      <c r="A84" s="3" t="s">
        <v>634</v>
      </c>
      <c r="B84" s="3" t="s">
        <v>764</v>
      </c>
      <c r="C84" s="12">
        <f>IFERROR(VLOOKUP(UPPER(CONCATENATE($B84," - ",$A84)),'[1]Segurados Civis'!$A$5:$H$2142,6,FALSE),"")</f>
        <v>1316</v>
      </c>
      <c r="D84" s="12">
        <f>IFERROR(VLOOKUP(UPPER(CONCATENATE($B84," - ",$A84)),'[1]Segurados Civis'!$A$5:$H$2142,7,FALSE),"")</f>
        <v>367</v>
      </c>
      <c r="E84" s="12">
        <f>IFERROR(VLOOKUP(UPPER(CONCATENATE($B84," - ",$A84)),'[1]Segurados Civis'!$A$5:$H$2142,8,FALSE),"")</f>
        <v>63</v>
      </c>
      <c r="F84" s="12">
        <f t="shared" si="1"/>
        <v>1746</v>
      </c>
      <c r="G84" s="3" t="s">
        <v>2</v>
      </c>
      <c r="H84" s="3">
        <v>0</v>
      </c>
      <c r="I84" s="3">
        <v>0</v>
      </c>
      <c r="J84" s="3">
        <v>0</v>
      </c>
      <c r="K84" s="3">
        <v>0</v>
      </c>
    </row>
    <row r="85" spans="1:11" x14ac:dyDescent="0.25">
      <c r="A85" s="3" t="s">
        <v>634</v>
      </c>
      <c r="B85" s="3" t="s">
        <v>716</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3" t="s">
        <v>4</v>
      </c>
      <c r="H85" s="3">
        <v>0</v>
      </c>
      <c r="I85" s="3">
        <v>0</v>
      </c>
      <c r="J85" s="3">
        <v>0</v>
      </c>
      <c r="K85" s="3">
        <v>0</v>
      </c>
    </row>
    <row r="86" spans="1:11" x14ac:dyDescent="0.25">
      <c r="A86" s="3" t="s">
        <v>634</v>
      </c>
      <c r="B86" s="3" t="s">
        <v>772</v>
      </c>
      <c r="C86" s="12">
        <f>IFERROR(VLOOKUP(UPPER(CONCATENATE($B86," - ",$A86)),'[1]Segurados Civis'!$A$5:$H$2142,6,FALSE),"")</f>
        <v>817</v>
      </c>
      <c r="D86" s="12">
        <f>IFERROR(VLOOKUP(UPPER(CONCATENATE($B86," - ",$A86)),'[1]Segurados Civis'!$A$5:$H$2142,7,FALSE),"")</f>
        <v>24</v>
      </c>
      <c r="E86" s="12">
        <f>IFERROR(VLOOKUP(UPPER(CONCATENATE($B86," - ",$A86)),'[1]Segurados Civis'!$A$5:$H$2142,8,FALSE),"")</f>
        <v>9</v>
      </c>
      <c r="F86" s="12">
        <f t="shared" si="1"/>
        <v>850</v>
      </c>
      <c r="G86" s="3" t="s">
        <v>2</v>
      </c>
      <c r="H86" s="3">
        <v>0</v>
      </c>
      <c r="I86" s="3">
        <v>0</v>
      </c>
      <c r="J86" s="3">
        <v>0</v>
      </c>
      <c r="K86" s="3">
        <v>0</v>
      </c>
    </row>
    <row r="87" spans="1:11" x14ac:dyDescent="0.25">
      <c r="A87" s="3" t="s">
        <v>634</v>
      </c>
      <c r="B87" s="5" t="s">
        <v>641</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v>0</v>
      </c>
      <c r="K87" s="3">
        <v>0</v>
      </c>
    </row>
    <row r="88" spans="1:11" x14ac:dyDescent="0.25">
      <c r="A88" s="3" t="s">
        <v>634</v>
      </c>
      <c r="B88" s="3" t="s">
        <v>804</v>
      </c>
      <c r="C88" s="12">
        <f>IFERROR(VLOOKUP(UPPER(CONCATENATE($B88," - ",$A88)),'[1]Segurados Civis'!$A$5:$H$2142,6,FALSE),"")</f>
        <v>916</v>
      </c>
      <c r="D88" s="12">
        <f>IFERROR(VLOOKUP(UPPER(CONCATENATE($B88," - ",$A88)),'[1]Segurados Civis'!$A$5:$H$2142,7,FALSE),"")</f>
        <v>135</v>
      </c>
      <c r="E88" s="12">
        <f>IFERROR(VLOOKUP(UPPER(CONCATENATE($B88," - ",$A88)),'[1]Segurados Civis'!$A$5:$H$2142,8,FALSE),"")</f>
        <v>26</v>
      </c>
      <c r="F88" s="12">
        <f t="shared" si="1"/>
        <v>1077</v>
      </c>
      <c r="G88" s="3" t="s">
        <v>2</v>
      </c>
      <c r="H88" s="3">
        <v>0</v>
      </c>
      <c r="I88" s="3">
        <v>0</v>
      </c>
      <c r="J88" s="3">
        <v>0</v>
      </c>
      <c r="K88" s="3">
        <v>0</v>
      </c>
    </row>
    <row r="89" spans="1:11" x14ac:dyDescent="0.25">
      <c r="A89" s="3" t="s">
        <v>634</v>
      </c>
      <c r="B89" s="3" t="s">
        <v>814</v>
      </c>
      <c r="C89" s="12">
        <f>IFERROR(VLOOKUP(UPPER(CONCATENATE($B89," - ",$A89)),'[1]Segurados Civis'!$A$5:$H$2142,6,FALSE),"")</f>
        <v>1228</v>
      </c>
      <c r="D89" s="12">
        <f>IFERROR(VLOOKUP(UPPER(CONCATENATE($B89," - ",$A89)),'[1]Segurados Civis'!$A$5:$H$2142,7,FALSE),"")</f>
        <v>339</v>
      </c>
      <c r="E89" s="12">
        <f>IFERROR(VLOOKUP(UPPER(CONCATENATE($B89," - ",$A89)),'[1]Segurados Civis'!$A$5:$H$2142,8,FALSE),"")</f>
        <v>59</v>
      </c>
      <c r="F89" s="12">
        <f t="shared" si="1"/>
        <v>1626</v>
      </c>
      <c r="G89" s="3" t="s">
        <v>2</v>
      </c>
      <c r="H89" s="3">
        <v>0</v>
      </c>
      <c r="I89" s="3">
        <v>0</v>
      </c>
      <c r="J89" s="3">
        <v>0</v>
      </c>
      <c r="K89" s="3">
        <v>0</v>
      </c>
    </row>
    <row r="90" spans="1:11" x14ac:dyDescent="0.25">
      <c r="A90" s="3" t="s">
        <v>634</v>
      </c>
      <c r="B90" s="5" t="s">
        <v>650</v>
      </c>
      <c r="C90" s="12">
        <f>IFERROR(VLOOKUP(UPPER(CONCATENATE($B90," - ",$A90)),'[1]Segurados Civis'!$A$5:$H$2142,6,FALSE),"")</f>
        <v>3725</v>
      </c>
      <c r="D90" s="12">
        <f>IFERROR(VLOOKUP(UPPER(CONCATENATE($B90," - ",$A90)),'[1]Segurados Civis'!$A$5:$H$2142,7,FALSE),"")</f>
        <v>370</v>
      </c>
      <c r="E90" s="12">
        <f>IFERROR(VLOOKUP(UPPER(CONCATENATE($B90," - ",$A90)),'[1]Segurados Civis'!$A$5:$H$2142,8,FALSE),"")</f>
        <v>46</v>
      </c>
      <c r="F90" s="12">
        <f t="shared" si="1"/>
        <v>4141</v>
      </c>
      <c r="G90" s="5" t="s">
        <v>2</v>
      </c>
      <c r="H90" s="3">
        <v>1</v>
      </c>
      <c r="I90" s="3">
        <v>0</v>
      </c>
      <c r="J90" s="3">
        <v>1</v>
      </c>
      <c r="K90" s="3">
        <v>0</v>
      </c>
    </row>
    <row r="91" spans="1:11" x14ac:dyDescent="0.25">
      <c r="A91" s="3" t="s">
        <v>634</v>
      </c>
      <c r="B91" s="5" t="s">
        <v>644</v>
      </c>
      <c r="C91" s="12">
        <f>IFERROR(VLOOKUP(UPPER(CONCATENATE($B91," - ",$A91)),'[1]Segurados Civis'!$A$5:$H$2142,6,FALSE),"")</f>
        <v>0</v>
      </c>
      <c r="D91" s="12">
        <f>IFERROR(VLOOKUP(UPPER(CONCATENATE($B91," - ",$A91)),'[1]Segurados Civis'!$A$5:$H$2142,7,FALSE),"")</f>
        <v>159</v>
      </c>
      <c r="E91" s="12">
        <f>IFERROR(VLOOKUP(UPPER(CONCATENATE($B91," - ",$A91)),'[1]Segurados Civis'!$A$5:$H$2142,8,FALSE),"")</f>
        <v>24</v>
      </c>
      <c r="F91" s="12">
        <f t="shared" si="1"/>
        <v>183</v>
      </c>
      <c r="G91" s="5" t="s">
        <v>2</v>
      </c>
      <c r="H91" s="3">
        <v>0</v>
      </c>
      <c r="I91" s="3">
        <v>0</v>
      </c>
      <c r="J91" s="3">
        <v>0</v>
      </c>
      <c r="K91" s="3">
        <v>0</v>
      </c>
    </row>
    <row r="92" spans="1:11" x14ac:dyDescent="0.25">
      <c r="A92" s="3" t="s">
        <v>634</v>
      </c>
      <c r="B92" s="3" t="s">
        <v>720</v>
      </c>
      <c r="C92" s="12">
        <f>IFERROR(VLOOKUP(UPPER(CONCATENATE($B92," - ",$A92)),'[1]Segurados Civis'!$A$5:$H$2142,6,FALSE),"")</f>
        <v>1272</v>
      </c>
      <c r="D92" s="12">
        <f>IFERROR(VLOOKUP(UPPER(CONCATENATE($B92," - ",$A92)),'[1]Segurados Civis'!$A$5:$H$2142,7,FALSE),"")</f>
        <v>146</v>
      </c>
      <c r="E92" s="12">
        <f>IFERROR(VLOOKUP(UPPER(CONCATENATE($B92," - ",$A92)),'[1]Segurados Civis'!$A$5:$H$2142,8,FALSE),"")</f>
        <v>21</v>
      </c>
      <c r="F92" s="12">
        <f t="shared" si="1"/>
        <v>1439</v>
      </c>
      <c r="G92" s="3" t="s">
        <v>2</v>
      </c>
      <c r="H92" s="3">
        <v>0</v>
      </c>
      <c r="I92" s="3">
        <v>0</v>
      </c>
      <c r="J92" s="3">
        <v>0</v>
      </c>
      <c r="K92" s="3">
        <v>0</v>
      </c>
    </row>
    <row r="93" spans="1:11" x14ac:dyDescent="0.25">
      <c r="A93" s="3" t="s">
        <v>634</v>
      </c>
      <c r="B93" s="3" t="s">
        <v>745</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3" t="s">
        <v>4</v>
      </c>
      <c r="H93" s="3">
        <v>0</v>
      </c>
      <c r="I93" s="3">
        <v>0</v>
      </c>
      <c r="J93" s="3">
        <v>0</v>
      </c>
      <c r="K93" s="3">
        <v>0</v>
      </c>
    </row>
    <row r="94" spans="1:11" x14ac:dyDescent="0.25">
      <c r="A94" s="3" t="s">
        <v>634</v>
      </c>
      <c r="B94" s="3" t="s">
        <v>790</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3" t="s">
        <v>4</v>
      </c>
      <c r="H94" s="3">
        <v>0</v>
      </c>
      <c r="I94" s="3">
        <v>0</v>
      </c>
      <c r="J94" s="3">
        <v>0</v>
      </c>
      <c r="K94" s="3">
        <v>0</v>
      </c>
    </row>
    <row r="95" spans="1:11" x14ac:dyDescent="0.25">
      <c r="A95" s="3" t="s">
        <v>634</v>
      </c>
      <c r="B95" s="5" t="s">
        <v>678</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v>0</v>
      </c>
      <c r="J95" s="3">
        <v>0</v>
      </c>
      <c r="K95" s="3">
        <v>0</v>
      </c>
    </row>
    <row r="96" spans="1:11" x14ac:dyDescent="0.25">
      <c r="A96" s="3" t="s">
        <v>634</v>
      </c>
      <c r="B96" s="5" t="s">
        <v>664</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v>0</v>
      </c>
      <c r="K96" s="3">
        <v>0</v>
      </c>
    </row>
    <row r="97" spans="1:11" x14ac:dyDescent="0.25">
      <c r="A97" s="3" t="s">
        <v>634</v>
      </c>
      <c r="B97" s="5" t="s">
        <v>663</v>
      </c>
      <c r="C97" s="12">
        <f>IFERROR(VLOOKUP(UPPER(CONCATENATE($B97," - ",$A97)),'[1]Segurados Civis'!$A$5:$H$2142,6,FALSE),"")</f>
        <v>1041</v>
      </c>
      <c r="D97" s="12">
        <f>IFERROR(VLOOKUP(UPPER(CONCATENATE($B97," - ",$A97)),'[1]Segurados Civis'!$A$5:$H$2142,7,FALSE),"")</f>
        <v>300</v>
      </c>
      <c r="E97" s="12">
        <f>IFERROR(VLOOKUP(UPPER(CONCATENATE($B97," - ",$A97)),'[1]Segurados Civis'!$A$5:$H$2142,8,FALSE),"")</f>
        <v>62</v>
      </c>
      <c r="F97" s="12">
        <f t="shared" si="1"/>
        <v>1403</v>
      </c>
      <c r="G97" s="5" t="s">
        <v>2</v>
      </c>
      <c r="H97" s="3">
        <v>0</v>
      </c>
      <c r="I97" s="3">
        <v>0</v>
      </c>
      <c r="J97" s="3">
        <v>0</v>
      </c>
      <c r="K97" s="3">
        <v>0</v>
      </c>
    </row>
    <row r="98" spans="1:11" x14ac:dyDescent="0.25">
      <c r="A98" s="3" t="s">
        <v>634</v>
      </c>
      <c r="B98" s="5" t="s">
        <v>645</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v>0</v>
      </c>
      <c r="K98" s="3">
        <v>0</v>
      </c>
    </row>
    <row r="99" spans="1:11" x14ac:dyDescent="0.25">
      <c r="A99" s="3" t="s">
        <v>634</v>
      </c>
      <c r="B99" s="5" t="s">
        <v>696</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v>0</v>
      </c>
      <c r="K99" s="3">
        <v>0</v>
      </c>
    </row>
    <row r="100" spans="1:11" x14ac:dyDescent="0.25">
      <c r="A100" s="3" t="s">
        <v>634</v>
      </c>
      <c r="B100" s="3" t="s">
        <v>701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3" t="s">
        <v>4</v>
      </c>
      <c r="H100" s="3">
        <v>0</v>
      </c>
      <c r="I100" s="3">
        <v>0</v>
      </c>
      <c r="J100" s="3">
        <v>0</v>
      </c>
      <c r="K100" s="3">
        <v>0</v>
      </c>
    </row>
    <row r="101" spans="1:11" x14ac:dyDescent="0.25">
      <c r="A101" s="3" t="s">
        <v>634</v>
      </c>
      <c r="B101" s="5" t="s">
        <v>671</v>
      </c>
      <c r="C101" s="12">
        <f>IFERROR(VLOOKUP(UPPER(CONCATENATE($B101," - ",$A101)),'[1]Segurados Civis'!$A$5:$H$2142,6,FALSE),"")</f>
        <v>4309</v>
      </c>
      <c r="D101" s="12">
        <f>IFERROR(VLOOKUP(UPPER(CONCATENATE($B101," - ",$A101)),'[1]Segurados Civis'!$A$5:$H$2142,7,FALSE),"")</f>
        <v>956</v>
      </c>
      <c r="E101" s="12">
        <f>IFERROR(VLOOKUP(UPPER(CONCATENATE($B101," - ",$A101)),'[1]Segurados Civis'!$A$5:$H$2142,8,FALSE),"")</f>
        <v>106</v>
      </c>
      <c r="F101" s="12">
        <f t="shared" si="1"/>
        <v>5371</v>
      </c>
      <c r="G101" s="5" t="s">
        <v>2</v>
      </c>
      <c r="H101" s="3">
        <v>0</v>
      </c>
      <c r="I101" s="3">
        <v>0</v>
      </c>
      <c r="J101" s="3">
        <v>0</v>
      </c>
      <c r="K101" s="3">
        <v>0</v>
      </c>
    </row>
    <row r="102" spans="1:11" x14ac:dyDescent="0.25">
      <c r="A102" s="3" t="s">
        <v>634</v>
      </c>
      <c r="B102" s="5" t="s">
        <v>658</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v>0</v>
      </c>
      <c r="K102" s="3">
        <v>0</v>
      </c>
    </row>
    <row r="103" spans="1:11" x14ac:dyDescent="0.25">
      <c r="A103" s="3" t="s">
        <v>634</v>
      </c>
      <c r="B103" s="5" t="s">
        <v>675</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v>0</v>
      </c>
      <c r="K103" s="3">
        <v>0</v>
      </c>
    </row>
    <row r="104" spans="1:11" x14ac:dyDescent="0.25">
      <c r="A104" s="3" t="s">
        <v>634</v>
      </c>
      <c r="B104" s="3" t="s">
        <v>739</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3" t="s">
        <v>4</v>
      </c>
      <c r="H104" s="3">
        <v>0</v>
      </c>
      <c r="I104" s="3">
        <v>0</v>
      </c>
      <c r="J104" s="3">
        <v>0</v>
      </c>
      <c r="K104" s="3">
        <v>0</v>
      </c>
    </row>
    <row r="105" spans="1:11" x14ac:dyDescent="0.25">
      <c r="A105" s="3" t="s">
        <v>634</v>
      </c>
      <c r="B105" s="3" t="s">
        <v>798</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3" t="s">
        <v>4</v>
      </c>
      <c r="H105" s="3">
        <v>0</v>
      </c>
      <c r="I105" s="3">
        <v>0</v>
      </c>
      <c r="J105" s="3">
        <v>0</v>
      </c>
      <c r="K105" s="3">
        <v>0</v>
      </c>
    </row>
    <row r="106" spans="1:11" x14ac:dyDescent="0.25">
      <c r="A106" s="3" t="s">
        <v>634</v>
      </c>
      <c r="B106" s="3" t="s">
        <v>765</v>
      </c>
      <c r="C106" s="12">
        <f>IFERROR(VLOOKUP(UPPER(CONCATENATE($B106," - ",$A106)),'[1]Segurados Civis'!$A$5:$H$2142,6,FALSE),"")</f>
        <v>4008</v>
      </c>
      <c r="D106" s="12">
        <f>IFERROR(VLOOKUP(UPPER(CONCATENATE($B106," - ",$A106)),'[1]Segurados Civis'!$A$5:$H$2142,7,FALSE),"")</f>
        <v>301</v>
      </c>
      <c r="E106" s="12">
        <f>IFERROR(VLOOKUP(UPPER(CONCATENATE($B106," - ",$A106)),'[1]Segurados Civis'!$A$5:$H$2142,8,FALSE),"")</f>
        <v>71</v>
      </c>
      <c r="F106" s="12">
        <f t="shared" si="1"/>
        <v>4380</v>
      </c>
      <c r="G106" s="3" t="s">
        <v>2</v>
      </c>
      <c r="H106" s="3">
        <v>0</v>
      </c>
      <c r="I106" s="3">
        <v>0</v>
      </c>
      <c r="J106" s="3">
        <v>0</v>
      </c>
      <c r="K106" s="3">
        <v>0</v>
      </c>
    </row>
    <row r="107" spans="1:11" x14ac:dyDescent="0.25">
      <c r="A107" s="3" t="s">
        <v>634</v>
      </c>
      <c r="B107" s="5" t="s">
        <v>682</v>
      </c>
      <c r="C107" s="12">
        <f>IFERROR(VLOOKUP(UPPER(CONCATENATE($B107," - ",$A107)),'[1]Segurados Civis'!$A$5:$H$2142,6,FALSE),"")</f>
        <v>2212</v>
      </c>
      <c r="D107" s="12">
        <f>IFERROR(VLOOKUP(UPPER(CONCATENATE($B107," - ",$A107)),'[1]Segurados Civis'!$A$5:$H$2142,7,FALSE),"")</f>
        <v>1485</v>
      </c>
      <c r="E107" s="12">
        <f>IFERROR(VLOOKUP(UPPER(CONCATENATE($B107," - ",$A107)),'[1]Segurados Civis'!$A$5:$H$2142,8,FALSE),"")</f>
        <v>105</v>
      </c>
      <c r="F107" s="12">
        <f t="shared" si="1"/>
        <v>3802</v>
      </c>
      <c r="G107" s="5" t="s">
        <v>2</v>
      </c>
      <c r="H107" s="3">
        <v>0</v>
      </c>
      <c r="I107" s="3">
        <v>0</v>
      </c>
      <c r="J107" s="3">
        <v>0</v>
      </c>
      <c r="K107" s="3">
        <v>0</v>
      </c>
    </row>
    <row r="108" spans="1:11" x14ac:dyDescent="0.25">
      <c r="A108" s="3" t="s">
        <v>634</v>
      </c>
      <c r="B108" s="3" t="s">
        <v>752</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3" t="s">
        <v>4</v>
      </c>
      <c r="H108" s="3">
        <v>0</v>
      </c>
      <c r="I108" s="3">
        <v>0</v>
      </c>
      <c r="J108" s="3">
        <v>0</v>
      </c>
      <c r="K108" s="3">
        <v>0</v>
      </c>
    </row>
    <row r="109" spans="1:11" x14ac:dyDescent="0.25">
      <c r="A109" s="3" t="s">
        <v>634</v>
      </c>
      <c r="B109" s="3" t="s">
        <v>712</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3" t="s">
        <v>4</v>
      </c>
      <c r="H109" s="3">
        <v>0</v>
      </c>
      <c r="I109" s="3">
        <v>0</v>
      </c>
      <c r="J109" s="3">
        <v>0</v>
      </c>
      <c r="K109" s="3">
        <v>0</v>
      </c>
    </row>
    <row r="110" spans="1:11" x14ac:dyDescent="0.25">
      <c r="A110" s="3" t="s">
        <v>634</v>
      </c>
      <c r="B110" s="5" t="s">
        <v>654</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v>0</v>
      </c>
      <c r="K110" s="3">
        <v>0</v>
      </c>
    </row>
    <row r="111" spans="1:11" x14ac:dyDescent="0.25">
      <c r="A111" s="3" t="s">
        <v>634</v>
      </c>
      <c r="B111" s="3" t="s">
        <v>711</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3" t="s">
        <v>4</v>
      </c>
      <c r="H111" s="3">
        <v>0</v>
      </c>
      <c r="I111" s="3">
        <v>0</v>
      </c>
      <c r="J111" s="3">
        <v>0</v>
      </c>
      <c r="K111" s="3">
        <v>0</v>
      </c>
    </row>
    <row r="112" spans="1:11" x14ac:dyDescent="0.25">
      <c r="A112" s="3" t="s">
        <v>634</v>
      </c>
      <c r="B112" s="5" t="s">
        <v>655</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v>0</v>
      </c>
      <c r="K112" s="3">
        <v>0</v>
      </c>
    </row>
    <row r="113" spans="1:11" x14ac:dyDescent="0.25">
      <c r="A113" s="3" t="s">
        <v>634</v>
      </c>
      <c r="B113" s="3" t="s">
        <v>606</v>
      </c>
      <c r="C113" s="12">
        <f>IFERROR(VLOOKUP(UPPER(CONCATENATE($B113," - ",$A113)),'[1]Segurados Civis'!$A$5:$H$2142,6,FALSE),"")</f>
        <v>744</v>
      </c>
      <c r="D113" s="12">
        <f>IFERROR(VLOOKUP(UPPER(CONCATENATE($B113," - ",$A113)),'[1]Segurados Civis'!$A$5:$H$2142,7,FALSE),"")</f>
        <v>13</v>
      </c>
      <c r="E113" s="12">
        <f>IFERROR(VLOOKUP(UPPER(CONCATENATE($B113," - ",$A113)),'[1]Segurados Civis'!$A$5:$H$2142,8,FALSE),"")</f>
        <v>4</v>
      </c>
      <c r="F113" s="12">
        <f t="shared" si="1"/>
        <v>761</v>
      </c>
      <c r="G113" s="3" t="s">
        <v>2</v>
      </c>
      <c r="H113" s="3">
        <v>1</v>
      </c>
      <c r="I113" s="3">
        <v>1</v>
      </c>
      <c r="J113" s="3">
        <v>1</v>
      </c>
      <c r="K113" s="3">
        <v>0</v>
      </c>
    </row>
    <row r="114" spans="1:11" x14ac:dyDescent="0.25">
      <c r="A114" s="3" t="s">
        <v>634</v>
      </c>
      <c r="B114" s="5" t="s">
        <v>649</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v>0</v>
      </c>
      <c r="J114" s="3">
        <v>0</v>
      </c>
      <c r="K114" s="3">
        <v>0</v>
      </c>
    </row>
    <row r="115" spans="1:11" x14ac:dyDescent="0.25">
      <c r="A115" s="3" t="s">
        <v>634</v>
      </c>
      <c r="B115" s="5" t="s">
        <v>646</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v>0</v>
      </c>
      <c r="K115" s="3">
        <v>0</v>
      </c>
    </row>
    <row r="116" spans="1:11" x14ac:dyDescent="0.25">
      <c r="A116" s="3" t="s">
        <v>634</v>
      </c>
      <c r="B116" s="3" t="s">
        <v>707</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3" t="s">
        <v>4</v>
      </c>
      <c r="H116" s="3">
        <v>0</v>
      </c>
      <c r="I116" s="3">
        <v>0</v>
      </c>
      <c r="J116" s="3">
        <v>0</v>
      </c>
      <c r="K116" s="3">
        <v>0</v>
      </c>
    </row>
    <row r="117" spans="1:11" x14ac:dyDescent="0.25">
      <c r="A117" s="3" t="s">
        <v>634</v>
      </c>
      <c r="B117" s="5" t="s">
        <v>697</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v>0</v>
      </c>
      <c r="K117" s="3">
        <v>0</v>
      </c>
    </row>
    <row r="118" spans="1:11" x14ac:dyDescent="0.25">
      <c r="A118" s="3" t="s">
        <v>634</v>
      </c>
      <c r="B118" s="3" t="s">
        <v>781</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3" t="s">
        <v>4</v>
      </c>
      <c r="H118" s="3">
        <v>0</v>
      </c>
      <c r="I118" s="3">
        <v>0</v>
      </c>
      <c r="J118" s="3">
        <v>0</v>
      </c>
      <c r="K118" s="3">
        <v>0</v>
      </c>
    </row>
    <row r="119" spans="1:11" x14ac:dyDescent="0.25">
      <c r="A119" s="3" t="s">
        <v>634</v>
      </c>
      <c r="B119" s="5" t="s">
        <v>685</v>
      </c>
      <c r="C119" s="12">
        <f>IFERROR(VLOOKUP(UPPER(CONCATENATE($B119," - ",$A119)),'[1]Segurados Civis'!$A$5:$H$2142,6,FALSE),"")</f>
        <v>2018</v>
      </c>
      <c r="D119" s="12">
        <f>IFERROR(VLOOKUP(UPPER(CONCATENATE($B119," - ",$A119)),'[1]Segurados Civis'!$A$5:$H$2142,7,FALSE),"")</f>
        <v>551</v>
      </c>
      <c r="E119" s="12">
        <f>IFERROR(VLOOKUP(UPPER(CONCATENATE($B119," - ",$A119)),'[1]Segurados Civis'!$A$5:$H$2142,8,FALSE),"")</f>
        <v>73</v>
      </c>
      <c r="F119" s="12">
        <f t="shared" si="1"/>
        <v>2642</v>
      </c>
      <c r="G119" s="5" t="s">
        <v>2</v>
      </c>
      <c r="H119" s="3">
        <v>1</v>
      </c>
      <c r="I119" s="3">
        <v>0</v>
      </c>
      <c r="J119" s="3">
        <v>1</v>
      </c>
      <c r="K119" s="3">
        <v>0</v>
      </c>
    </row>
    <row r="120" spans="1:11" x14ac:dyDescent="0.25">
      <c r="A120" s="3" t="s">
        <v>634</v>
      </c>
      <c r="B120" s="3" t="s">
        <v>777</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3" t="s">
        <v>4</v>
      </c>
      <c r="H120" s="3">
        <v>0</v>
      </c>
      <c r="I120" s="3">
        <v>0</v>
      </c>
      <c r="J120" s="3">
        <v>0</v>
      </c>
      <c r="K120" s="3">
        <v>0</v>
      </c>
    </row>
    <row r="121" spans="1:11" x14ac:dyDescent="0.25">
      <c r="A121" s="3" t="s">
        <v>634</v>
      </c>
      <c r="B121" s="3" t="s">
        <v>721</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3" t="s">
        <v>4</v>
      </c>
      <c r="H121" s="3">
        <v>0</v>
      </c>
      <c r="I121" s="3">
        <v>0</v>
      </c>
      <c r="J121" s="3">
        <v>0</v>
      </c>
      <c r="K121" s="3">
        <v>0</v>
      </c>
    </row>
    <row r="122" spans="1:11" x14ac:dyDescent="0.25">
      <c r="A122" s="3" t="s">
        <v>634</v>
      </c>
      <c r="B122" s="5" t="s">
        <v>669</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v>0</v>
      </c>
      <c r="K122" s="3">
        <v>0</v>
      </c>
    </row>
    <row r="123" spans="1:11" x14ac:dyDescent="0.25">
      <c r="A123" s="3" t="s">
        <v>634</v>
      </c>
      <c r="B123" s="3" t="s">
        <v>734</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3" t="s">
        <v>4</v>
      </c>
      <c r="H123" s="3">
        <v>0</v>
      </c>
      <c r="I123" s="3">
        <v>0</v>
      </c>
      <c r="J123" s="3">
        <v>0</v>
      </c>
      <c r="K123" s="3">
        <v>0</v>
      </c>
    </row>
    <row r="124" spans="1:11" x14ac:dyDescent="0.25">
      <c r="A124" s="3" t="s">
        <v>634</v>
      </c>
      <c r="B124" s="3" t="s">
        <v>806</v>
      </c>
      <c r="C124" s="12">
        <f>IFERROR(VLOOKUP(UPPER(CONCATENATE($B124," - ",$A124)),'[1]Segurados Civis'!$A$5:$H$2142,6,FALSE),"")</f>
        <v>553</v>
      </c>
      <c r="D124" s="12">
        <f>IFERROR(VLOOKUP(UPPER(CONCATENATE($B124," - ",$A124)),'[1]Segurados Civis'!$A$5:$H$2142,7,FALSE),"")</f>
        <v>80</v>
      </c>
      <c r="E124" s="12">
        <f>IFERROR(VLOOKUP(UPPER(CONCATENATE($B124," - ",$A124)),'[1]Segurados Civis'!$A$5:$H$2142,8,FALSE),"")</f>
        <v>12</v>
      </c>
      <c r="F124" s="12">
        <f t="shared" si="1"/>
        <v>645</v>
      </c>
      <c r="G124" s="3" t="s">
        <v>2</v>
      </c>
      <c r="H124" s="3">
        <v>0</v>
      </c>
      <c r="I124" s="3">
        <v>0</v>
      </c>
      <c r="J124" s="3">
        <v>0</v>
      </c>
      <c r="K124" s="3">
        <v>0</v>
      </c>
    </row>
    <row r="125" spans="1:11" x14ac:dyDescent="0.25">
      <c r="A125" s="3" t="s">
        <v>634</v>
      </c>
      <c r="B125" s="3" t="s">
        <v>774</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3" t="s">
        <v>2</v>
      </c>
      <c r="H125" s="3">
        <v>0</v>
      </c>
      <c r="I125" s="3">
        <v>0</v>
      </c>
      <c r="J125" s="3">
        <v>0</v>
      </c>
      <c r="K125" s="3">
        <v>0</v>
      </c>
    </row>
    <row r="126" spans="1:11" x14ac:dyDescent="0.25">
      <c r="A126" s="3" t="s">
        <v>634</v>
      </c>
      <c r="B126" s="3" t="s">
        <v>708</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3" t="s">
        <v>4</v>
      </c>
      <c r="H126" s="3">
        <v>0</v>
      </c>
      <c r="I126" s="3">
        <v>0</v>
      </c>
      <c r="J126" s="3">
        <v>0</v>
      </c>
      <c r="K126" s="3">
        <v>0</v>
      </c>
    </row>
    <row r="127" spans="1:11" x14ac:dyDescent="0.25">
      <c r="A127" s="3" t="s">
        <v>634</v>
      </c>
      <c r="B127" s="3" t="s">
        <v>799</v>
      </c>
      <c r="C127" s="12">
        <f>IFERROR(VLOOKUP(UPPER(CONCATENATE($B127," - ",$A127)),'[1]Segurados Civis'!$A$5:$H$2142,6,FALSE),"")</f>
        <v>737</v>
      </c>
      <c r="D127" s="12">
        <f>IFERROR(VLOOKUP(UPPER(CONCATENATE($B127," - ",$A127)),'[1]Segurados Civis'!$A$5:$H$2142,7,FALSE),"")</f>
        <v>85</v>
      </c>
      <c r="E127" s="12">
        <f>IFERROR(VLOOKUP(UPPER(CONCATENATE($B127," - ",$A127)),'[1]Segurados Civis'!$A$5:$H$2142,8,FALSE),"")</f>
        <v>20</v>
      </c>
      <c r="F127" s="12">
        <f t="shared" si="1"/>
        <v>842</v>
      </c>
      <c r="G127" s="3" t="s">
        <v>2</v>
      </c>
      <c r="H127" s="3">
        <v>0</v>
      </c>
      <c r="I127" s="3">
        <v>0</v>
      </c>
      <c r="J127" s="3">
        <v>0</v>
      </c>
      <c r="K127" s="3">
        <v>0</v>
      </c>
    </row>
    <row r="128" spans="1:11" x14ac:dyDescent="0.25">
      <c r="A128" s="3" t="s">
        <v>634</v>
      </c>
      <c r="B128" s="3" t="s">
        <v>717</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3" t="s">
        <v>4</v>
      </c>
      <c r="H128" s="3">
        <v>0</v>
      </c>
      <c r="I128" s="3">
        <v>0</v>
      </c>
      <c r="J128" s="3">
        <v>0</v>
      </c>
      <c r="K128" s="3">
        <v>0</v>
      </c>
    </row>
    <row r="129" spans="1:11" x14ac:dyDescent="0.25">
      <c r="A129" s="3" t="s">
        <v>634</v>
      </c>
      <c r="B129" s="5" t="s">
        <v>681</v>
      </c>
      <c r="C129" s="12">
        <f>IFERROR(VLOOKUP(UPPER(CONCATENATE($B129," - ",$A129)),'[1]Segurados Civis'!$A$5:$H$2142,6,FALSE),"")</f>
        <v>1487</v>
      </c>
      <c r="D129" s="12">
        <f>IFERROR(VLOOKUP(UPPER(CONCATENATE($B129," - ",$A129)),'[1]Segurados Civis'!$A$5:$H$2142,7,FALSE),"")</f>
        <v>257</v>
      </c>
      <c r="E129" s="12">
        <f>IFERROR(VLOOKUP(UPPER(CONCATENATE($B129," - ",$A129)),'[1]Segurados Civis'!$A$5:$H$2142,8,FALSE),"")</f>
        <v>53</v>
      </c>
      <c r="F129" s="12">
        <f t="shared" si="1"/>
        <v>1797</v>
      </c>
      <c r="G129" s="5" t="s">
        <v>2</v>
      </c>
      <c r="H129" s="3">
        <v>0</v>
      </c>
      <c r="I129" s="3">
        <v>0</v>
      </c>
      <c r="J129" s="3">
        <v>0</v>
      </c>
      <c r="K129" s="3">
        <v>0</v>
      </c>
    </row>
    <row r="130" spans="1:11" x14ac:dyDescent="0.25">
      <c r="A130" s="3" t="s">
        <v>634</v>
      </c>
      <c r="B130" s="3" t="s">
        <v>742</v>
      </c>
      <c r="C130" s="12">
        <f>IFERROR(VLOOKUP(UPPER(CONCATENATE($B130," - ",$A130)),'[1]Segurados Civis'!$A$5:$H$2142,6,FALSE),"")</f>
        <v>1798</v>
      </c>
      <c r="D130" s="12">
        <f>IFERROR(VLOOKUP(UPPER(CONCATENATE($B130," - ",$A130)),'[1]Segurados Civis'!$A$5:$H$2142,7,FALSE),"")</f>
        <v>182</v>
      </c>
      <c r="E130" s="12">
        <f>IFERROR(VLOOKUP(UPPER(CONCATENATE($B130," - ",$A130)),'[1]Segurados Civis'!$A$5:$H$2142,8,FALSE),"")</f>
        <v>65</v>
      </c>
      <c r="F130" s="12">
        <f t="shared" si="1"/>
        <v>2045</v>
      </c>
      <c r="G130" s="3" t="s">
        <v>2</v>
      </c>
      <c r="H130" s="3">
        <v>0</v>
      </c>
      <c r="I130" s="3">
        <v>0</v>
      </c>
      <c r="J130" s="3">
        <v>0</v>
      </c>
      <c r="K130" s="3">
        <v>0</v>
      </c>
    </row>
    <row r="131" spans="1:11" x14ac:dyDescent="0.25">
      <c r="A131" s="3" t="s">
        <v>634</v>
      </c>
      <c r="B131" s="5" t="s">
        <v>657</v>
      </c>
      <c r="C131" s="12">
        <f>IFERROR(VLOOKUP(UPPER(CONCATENATE($B131," - ",$A131)),'[1]Segurados Civis'!$A$5:$H$2142,6,FALSE),"")</f>
        <v>360</v>
      </c>
      <c r="D131" s="12">
        <f>IFERROR(VLOOKUP(UPPER(CONCATENATE($B131," - ",$A131)),'[1]Segurados Civis'!$A$5:$H$2142,7,FALSE),"")</f>
        <v>91</v>
      </c>
      <c r="E131" s="12">
        <f>IFERROR(VLOOKUP(UPPER(CONCATENATE($B131," - ",$A131)),'[1]Segurados Civis'!$A$5:$H$2142,8,FALSE),"")</f>
        <v>21</v>
      </c>
      <c r="F131" s="12">
        <f t="shared" ref="F131:F186" si="2">IF(SUM(C131:E131)=0,"",SUM(C131:E131))</f>
        <v>472</v>
      </c>
      <c r="G131" s="5" t="s">
        <v>2</v>
      </c>
      <c r="H131" s="3">
        <v>0</v>
      </c>
      <c r="I131" s="3">
        <v>0</v>
      </c>
      <c r="J131" s="3">
        <v>0</v>
      </c>
      <c r="K131" s="3">
        <v>0</v>
      </c>
    </row>
    <row r="132" spans="1:11" x14ac:dyDescent="0.25">
      <c r="A132" s="3" t="s">
        <v>634</v>
      </c>
      <c r="B132" s="5" t="s">
        <v>659</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v>0</v>
      </c>
      <c r="K132" s="3">
        <v>0</v>
      </c>
    </row>
    <row r="133" spans="1:11" x14ac:dyDescent="0.25">
      <c r="A133" s="3" t="s">
        <v>634</v>
      </c>
      <c r="B133" s="3" t="s">
        <v>784</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3" t="s">
        <v>2</v>
      </c>
      <c r="H133" s="3">
        <v>0</v>
      </c>
      <c r="I133" s="3">
        <v>0</v>
      </c>
      <c r="J133" s="3">
        <v>0</v>
      </c>
      <c r="K133" s="3">
        <v>0</v>
      </c>
    </row>
    <row r="134" spans="1:11" x14ac:dyDescent="0.25">
      <c r="A134" s="3" t="s">
        <v>634</v>
      </c>
      <c r="B134" s="3" t="s">
        <v>778</v>
      </c>
      <c r="C134" s="12">
        <f>IFERROR(VLOOKUP(UPPER(CONCATENATE($B134," - ",$A134)),'[1]Segurados Civis'!$A$5:$H$2142,6,FALSE),"")</f>
        <v>426</v>
      </c>
      <c r="D134" s="12">
        <f>IFERROR(VLOOKUP(UPPER(CONCATENATE($B134," - ",$A134)),'[1]Segurados Civis'!$A$5:$H$2142,7,FALSE),"")</f>
        <v>93</v>
      </c>
      <c r="E134" s="12">
        <f>IFERROR(VLOOKUP(UPPER(CONCATENATE($B134," - ",$A134)),'[1]Segurados Civis'!$A$5:$H$2142,8,FALSE),"")</f>
        <v>7</v>
      </c>
      <c r="F134" s="12">
        <f t="shared" si="2"/>
        <v>526</v>
      </c>
      <c r="G134" s="3" t="s">
        <v>2</v>
      </c>
      <c r="H134" s="3">
        <v>0</v>
      </c>
      <c r="I134" s="3">
        <v>0</v>
      </c>
      <c r="J134" s="3">
        <v>0</v>
      </c>
      <c r="K134" s="3">
        <v>0</v>
      </c>
    </row>
    <row r="135" spans="1:11" x14ac:dyDescent="0.25">
      <c r="A135" s="3" t="s">
        <v>634</v>
      </c>
      <c r="B135" s="5" t="s">
        <v>656</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v>0</v>
      </c>
      <c r="K135" s="3">
        <v>0</v>
      </c>
    </row>
    <row r="136" spans="1:11" x14ac:dyDescent="0.25">
      <c r="A136" s="3" t="s">
        <v>634</v>
      </c>
      <c r="B136" s="3" t="s">
        <v>810</v>
      </c>
      <c r="C136" s="12">
        <f>IFERROR(VLOOKUP(UPPER(CONCATENATE($B136," - ",$A136)),'[1]Segurados Civis'!$A$5:$H$2142,6,FALSE),"")</f>
        <v>981</v>
      </c>
      <c r="D136" s="12">
        <f>IFERROR(VLOOKUP(UPPER(CONCATENATE($B136," - ",$A136)),'[1]Segurados Civis'!$A$5:$H$2142,7,FALSE),"")</f>
        <v>67</v>
      </c>
      <c r="E136" s="12">
        <f>IFERROR(VLOOKUP(UPPER(CONCATENATE($B136," - ",$A136)),'[1]Segurados Civis'!$A$5:$H$2142,8,FALSE),"")</f>
        <v>7</v>
      </c>
      <c r="F136" s="12">
        <f t="shared" si="2"/>
        <v>1055</v>
      </c>
      <c r="G136" s="3" t="s">
        <v>2</v>
      </c>
      <c r="H136" s="3">
        <v>0</v>
      </c>
      <c r="I136" s="3">
        <v>0</v>
      </c>
      <c r="J136" s="3">
        <v>0</v>
      </c>
      <c r="K136" s="3">
        <v>0</v>
      </c>
    </row>
    <row r="137" spans="1:11" x14ac:dyDescent="0.25">
      <c r="A137" s="3" t="s">
        <v>634</v>
      </c>
      <c r="B137" s="3" t="s">
        <v>782</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3" t="s">
        <v>4</v>
      </c>
      <c r="H137" s="3">
        <v>0</v>
      </c>
      <c r="I137" s="3">
        <v>0</v>
      </c>
      <c r="J137" s="3">
        <v>0</v>
      </c>
      <c r="K137" s="3">
        <v>0</v>
      </c>
    </row>
    <row r="138" spans="1:11" x14ac:dyDescent="0.25">
      <c r="A138" s="3" t="s">
        <v>634</v>
      </c>
      <c r="B138" s="3" t="s">
        <v>770</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3" t="s">
        <v>4</v>
      </c>
      <c r="H138" s="3">
        <v>0</v>
      </c>
      <c r="I138" s="3">
        <v>0</v>
      </c>
      <c r="J138" s="3">
        <v>0</v>
      </c>
      <c r="K138" s="3">
        <v>0</v>
      </c>
    </row>
    <row r="139" spans="1:11" x14ac:dyDescent="0.25">
      <c r="A139" s="3" t="s">
        <v>634</v>
      </c>
      <c r="B139" s="3" t="s">
        <v>793</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3" t="s">
        <v>4</v>
      </c>
      <c r="H139" s="3">
        <v>0</v>
      </c>
      <c r="I139" s="3">
        <v>0</v>
      </c>
      <c r="J139" s="3">
        <v>0</v>
      </c>
      <c r="K139" s="3">
        <v>0</v>
      </c>
    </row>
    <row r="140" spans="1:11" x14ac:dyDescent="0.25">
      <c r="A140" s="3" t="s">
        <v>634</v>
      </c>
      <c r="B140" s="3" t="s">
        <v>698</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3" t="s">
        <v>4</v>
      </c>
      <c r="H140" s="3">
        <v>0</v>
      </c>
      <c r="I140" s="3">
        <v>0</v>
      </c>
      <c r="J140" s="3">
        <v>0</v>
      </c>
      <c r="K140" s="3">
        <v>0</v>
      </c>
    </row>
    <row r="141" spans="1:11" x14ac:dyDescent="0.25">
      <c r="A141" s="3" t="s">
        <v>634</v>
      </c>
      <c r="B141" s="3" t="s">
        <v>783</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3" t="s">
        <v>4</v>
      </c>
      <c r="H141" s="3">
        <v>0</v>
      </c>
      <c r="I141" s="3">
        <v>0</v>
      </c>
      <c r="J141" s="3">
        <v>0</v>
      </c>
      <c r="K141" s="3">
        <v>0</v>
      </c>
    </row>
    <row r="142" spans="1:11" x14ac:dyDescent="0.25">
      <c r="A142" s="3" t="s">
        <v>634</v>
      </c>
      <c r="B142" s="3" t="s">
        <v>713</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3" t="s">
        <v>4</v>
      </c>
      <c r="H142" s="3">
        <v>0</v>
      </c>
      <c r="I142" s="3">
        <v>0</v>
      </c>
      <c r="J142" s="3">
        <v>0</v>
      </c>
      <c r="K142" s="3">
        <v>0</v>
      </c>
    </row>
    <row r="143" spans="1:11" x14ac:dyDescent="0.25">
      <c r="A143" s="3" t="s">
        <v>634</v>
      </c>
      <c r="B143" s="5" t="s">
        <v>636</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3" t="s">
        <v>634</v>
      </c>
      <c r="B144" s="5" t="s">
        <v>642</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v>0</v>
      </c>
      <c r="K144" s="3">
        <v>0</v>
      </c>
    </row>
    <row r="145" spans="1:11" x14ac:dyDescent="0.25">
      <c r="A145" s="3" t="s">
        <v>634</v>
      </c>
      <c r="B145" s="5" t="s">
        <v>679</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v>0</v>
      </c>
      <c r="J145" s="3">
        <v>0</v>
      </c>
      <c r="K145" s="3">
        <v>0</v>
      </c>
    </row>
    <row r="146" spans="1:11" x14ac:dyDescent="0.25">
      <c r="A146" s="3" t="s">
        <v>634</v>
      </c>
      <c r="B146" s="3" t="s">
        <v>726</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3" t="s">
        <v>4</v>
      </c>
      <c r="H146" s="3">
        <v>0</v>
      </c>
      <c r="I146" s="3">
        <v>0</v>
      </c>
      <c r="J146" s="3">
        <v>0</v>
      </c>
      <c r="K146" s="3">
        <v>0</v>
      </c>
    </row>
    <row r="147" spans="1:11" x14ac:dyDescent="0.25">
      <c r="A147" s="3" t="s">
        <v>634</v>
      </c>
      <c r="B147" s="3" t="s">
        <v>775</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3" t="s">
        <v>4</v>
      </c>
      <c r="H147" s="3">
        <v>0</v>
      </c>
      <c r="I147" s="3">
        <v>0</v>
      </c>
      <c r="J147" s="3">
        <v>0</v>
      </c>
      <c r="K147" s="3">
        <v>0</v>
      </c>
    </row>
    <row r="148" spans="1:11" x14ac:dyDescent="0.25">
      <c r="A148" s="3" t="s">
        <v>634</v>
      </c>
      <c r="B148" s="3" t="s">
        <v>709</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3" t="s">
        <v>4</v>
      </c>
      <c r="H148" s="3">
        <v>0</v>
      </c>
      <c r="I148" s="3">
        <v>0</v>
      </c>
      <c r="J148" s="3">
        <v>0</v>
      </c>
      <c r="K148" s="3">
        <v>0</v>
      </c>
    </row>
    <row r="149" spans="1:11" x14ac:dyDescent="0.25">
      <c r="A149" s="3" t="s">
        <v>634</v>
      </c>
      <c r="B149" s="3" t="s">
        <v>771</v>
      </c>
      <c r="C149" s="12">
        <f>IFERROR(VLOOKUP(UPPER(CONCATENATE($B149," - ",$A149)),'[1]Segurados Civis'!$A$5:$H$2142,6,FALSE),"")</f>
        <v>286</v>
      </c>
      <c r="D149" s="12">
        <f>IFERROR(VLOOKUP(UPPER(CONCATENATE($B149," - ",$A149)),'[1]Segurados Civis'!$A$5:$H$2142,7,FALSE),"")</f>
        <v>0</v>
      </c>
      <c r="E149" s="12">
        <f>IFERROR(VLOOKUP(UPPER(CONCATENATE($B149," - ",$A149)),'[1]Segurados Civis'!$A$5:$H$2142,8,FALSE),"")</f>
        <v>1</v>
      </c>
      <c r="F149" s="12">
        <f t="shared" si="2"/>
        <v>287</v>
      </c>
      <c r="G149" s="3" t="s">
        <v>2</v>
      </c>
      <c r="H149" s="3">
        <v>0</v>
      </c>
      <c r="I149" s="3">
        <v>0</v>
      </c>
      <c r="J149" s="3">
        <v>0</v>
      </c>
      <c r="K149" s="3">
        <v>0</v>
      </c>
    </row>
    <row r="150" spans="1:11" x14ac:dyDescent="0.25">
      <c r="A150" s="3" t="s">
        <v>634</v>
      </c>
      <c r="B150" s="5" t="s">
        <v>647</v>
      </c>
      <c r="C150" s="12">
        <f>IFERROR(VLOOKUP(UPPER(CONCATENATE($B150," - ",$A150)),'[1]Segurados Civis'!$A$5:$H$2142,6,FALSE),"")</f>
        <v>5</v>
      </c>
      <c r="D150" s="12">
        <f>IFERROR(VLOOKUP(UPPER(CONCATENATE($B150," - ",$A150)),'[1]Segurados Civis'!$A$5:$H$2142,7,FALSE),"")</f>
        <v>234</v>
      </c>
      <c r="E150" s="12">
        <f>IFERROR(VLOOKUP(UPPER(CONCATENATE($B150," - ",$A150)),'[1]Segurados Civis'!$A$5:$H$2142,8,FALSE),"")</f>
        <v>24</v>
      </c>
      <c r="F150" s="12">
        <f t="shared" si="2"/>
        <v>263</v>
      </c>
      <c r="G150" s="5" t="s">
        <v>2</v>
      </c>
      <c r="H150" s="3">
        <v>0</v>
      </c>
      <c r="I150" s="3">
        <v>0</v>
      </c>
      <c r="J150" s="3">
        <v>0</v>
      </c>
      <c r="K150" s="3">
        <v>0</v>
      </c>
    </row>
    <row r="151" spans="1:11" x14ac:dyDescent="0.25">
      <c r="A151" s="3" t="s">
        <v>634</v>
      </c>
      <c r="B151" s="3" t="s">
        <v>710</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3" t="s">
        <v>2</v>
      </c>
      <c r="H151" s="3">
        <v>0</v>
      </c>
      <c r="I151" s="3">
        <v>0</v>
      </c>
      <c r="J151" s="3">
        <v>0</v>
      </c>
      <c r="K151" s="3">
        <v>0</v>
      </c>
    </row>
    <row r="152" spans="1:11" x14ac:dyDescent="0.25">
      <c r="A152" s="3" t="s">
        <v>634</v>
      </c>
      <c r="B152" s="3" t="s">
        <v>740</v>
      </c>
      <c r="C152" s="12" t="str">
        <f>IFERROR(VLOOKUP(UPPER(CONCATENATE($B152," - ",$A152)),'[1]Segurados Civis'!$A$5:$H$2142,6,FALSE),"")</f>
        <v/>
      </c>
      <c r="D152" s="12" t="str">
        <f>IFERROR(VLOOKUP(UPPER(CONCATENATE($B152," - ",$A152)),'[1]Segurados Civis'!$A$5:$H$2142,7,FALSE),"")</f>
        <v/>
      </c>
      <c r="E152" s="12" t="str">
        <f>IFERROR(VLOOKUP(UPPER(CONCATENATE($B152," - ",$A152)),'[1]Segurados Civis'!$A$5:$H$2142,8,FALSE),"")</f>
        <v/>
      </c>
      <c r="F152" s="12" t="str">
        <f t="shared" si="2"/>
        <v/>
      </c>
      <c r="G152" s="3" t="s">
        <v>4</v>
      </c>
      <c r="H152" s="3">
        <v>0</v>
      </c>
      <c r="I152" s="3">
        <v>0</v>
      </c>
      <c r="J152" s="3">
        <v>0</v>
      </c>
      <c r="K152" s="3">
        <v>0</v>
      </c>
    </row>
    <row r="153" spans="1:11" x14ac:dyDescent="0.25">
      <c r="A153" s="3" t="s">
        <v>634</v>
      </c>
      <c r="B153" s="3" t="s">
        <v>759</v>
      </c>
      <c r="C153" s="12">
        <f>IFERROR(VLOOKUP(UPPER(CONCATENATE($B153," - ",$A153)),'[1]Segurados Civis'!$A$5:$H$2142,6,FALSE),"")</f>
        <v>1657</v>
      </c>
      <c r="D153" s="12">
        <f>IFERROR(VLOOKUP(UPPER(CONCATENATE($B153," - ",$A153)),'[1]Segurados Civis'!$A$5:$H$2142,7,FALSE),"")</f>
        <v>501</v>
      </c>
      <c r="E153" s="12">
        <f>IFERROR(VLOOKUP(UPPER(CONCATENATE($B153," - ",$A153)),'[1]Segurados Civis'!$A$5:$H$2142,8,FALSE),"")</f>
        <v>78</v>
      </c>
      <c r="F153" s="12">
        <f t="shared" si="2"/>
        <v>2236</v>
      </c>
      <c r="G153" s="3" t="s">
        <v>2</v>
      </c>
      <c r="H153" s="3">
        <v>0</v>
      </c>
      <c r="I153" s="3">
        <v>0</v>
      </c>
      <c r="J153" s="3">
        <v>0</v>
      </c>
      <c r="K153" s="3">
        <v>0</v>
      </c>
    </row>
    <row r="154" spans="1:11" x14ac:dyDescent="0.25">
      <c r="A154" s="3" t="s">
        <v>634</v>
      </c>
      <c r="B154" s="3" t="s">
        <v>766</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3" t="s">
        <v>4</v>
      </c>
      <c r="H154" s="3">
        <v>0</v>
      </c>
      <c r="I154" s="3">
        <v>0</v>
      </c>
      <c r="J154" s="3">
        <v>0</v>
      </c>
      <c r="K154" s="3">
        <v>0</v>
      </c>
    </row>
    <row r="155" spans="1:11" x14ac:dyDescent="0.25">
      <c r="A155" s="3" t="s">
        <v>634</v>
      </c>
      <c r="B155" s="3" t="s">
        <v>811</v>
      </c>
      <c r="C155" s="12">
        <f>IFERROR(VLOOKUP(UPPER(CONCATENATE($B155," - ",$A155)),'[1]Segurados Civis'!$A$5:$H$2142,6,FALSE),"")</f>
        <v>657</v>
      </c>
      <c r="D155" s="12">
        <f>IFERROR(VLOOKUP(UPPER(CONCATENATE($B155," - ",$A155)),'[1]Segurados Civis'!$A$5:$H$2142,7,FALSE),"")</f>
        <v>0</v>
      </c>
      <c r="E155" s="12">
        <f>IFERROR(VLOOKUP(UPPER(CONCATENATE($B155," - ",$A155)),'[1]Segurados Civis'!$A$5:$H$2142,8,FALSE),"")</f>
        <v>0</v>
      </c>
      <c r="F155" s="12">
        <f t="shared" si="2"/>
        <v>657</v>
      </c>
      <c r="G155" s="3" t="s">
        <v>2</v>
      </c>
      <c r="H155" s="3">
        <v>0</v>
      </c>
      <c r="I155" s="3">
        <v>0</v>
      </c>
      <c r="J155" s="3">
        <v>0</v>
      </c>
      <c r="K155" s="3">
        <v>0</v>
      </c>
    </row>
    <row r="156" spans="1:11" x14ac:dyDescent="0.25">
      <c r="A156" s="3" t="s">
        <v>634</v>
      </c>
      <c r="B156" s="3" t="s">
        <v>801</v>
      </c>
      <c r="C156" s="12" t="str">
        <f>IFERROR(VLOOKUP(UPPER(CONCATENATE($B156," - ",$A156)),'[1]Segurados Civis'!$A$5:$H$2142,6,FALSE),"")</f>
        <v/>
      </c>
      <c r="D156" s="12" t="str">
        <f>IFERROR(VLOOKUP(UPPER(CONCATENATE($B156," - ",$A156)),'[1]Segurados Civis'!$A$5:$H$2142,7,FALSE),"")</f>
        <v/>
      </c>
      <c r="E156" s="12" t="str">
        <f>IFERROR(VLOOKUP(UPPER(CONCATENATE($B156," - ",$A156)),'[1]Segurados Civis'!$A$5:$H$2142,8,FALSE),"")</f>
        <v/>
      </c>
      <c r="F156" s="12" t="str">
        <f t="shared" si="2"/>
        <v/>
      </c>
      <c r="G156" s="3" t="s">
        <v>4</v>
      </c>
      <c r="H156" s="3">
        <v>0</v>
      </c>
      <c r="I156" s="3">
        <v>0</v>
      </c>
      <c r="J156" s="3">
        <v>0</v>
      </c>
      <c r="K156" s="3">
        <v>0</v>
      </c>
    </row>
    <row r="157" spans="1:11" x14ac:dyDescent="0.25">
      <c r="A157" s="3" t="s">
        <v>634</v>
      </c>
      <c r="B157" s="5" t="s">
        <v>686</v>
      </c>
      <c r="C157" s="12" t="str">
        <f>IFERROR(VLOOKUP(UPPER(CONCATENATE($B157," - ",$A157)),'[1]Segurados Civis'!$A$5:$H$2142,6,FALSE),"")</f>
        <v/>
      </c>
      <c r="D157" s="12" t="str">
        <f>IFERROR(VLOOKUP(UPPER(CONCATENATE($B157," - ",$A157)),'[1]Segurados Civis'!$A$5:$H$2142,7,FALSE),"")</f>
        <v/>
      </c>
      <c r="E157" s="12" t="str">
        <f>IFERROR(VLOOKUP(UPPER(CONCATENATE($B157," - ",$A157)),'[1]Segurados Civis'!$A$5:$H$2142,8,FALSE),"")</f>
        <v/>
      </c>
      <c r="F157" s="12" t="str">
        <f t="shared" si="2"/>
        <v/>
      </c>
      <c r="G157" s="5" t="s">
        <v>2</v>
      </c>
      <c r="H157" s="3">
        <v>0</v>
      </c>
      <c r="I157" s="3">
        <v>0</v>
      </c>
      <c r="J157" s="3">
        <v>0</v>
      </c>
      <c r="K157" s="3">
        <v>0</v>
      </c>
    </row>
    <row r="158" spans="1:11" x14ac:dyDescent="0.25">
      <c r="A158" s="3" t="s">
        <v>634</v>
      </c>
      <c r="B158" s="3" t="s">
        <v>760</v>
      </c>
      <c r="C158" s="12" t="str">
        <f>IFERROR(VLOOKUP(UPPER(CONCATENATE($B158," - ",$A158)),'[1]Segurados Civis'!$A$5:$H$2142,6,FALSE),"")</f>
        <v/>
      </c>
      <c r="D158" s="12" t="str">
        <f>IFERROR(VLOOKUP(UPPER(CONCATENATE($B158," - ",$A158)),'[1]Segurados Civis'!$A$5:$H$2142,7,FALSE),"")</f>
        <v/>
      </c>
      <c r="E158" s="12" t="str">
        <f>IFERROR(VLOOKUP(UPPER(CONCATENATE($B158," - ",$A158)),'[1]Segurados Civis'!$A$5:$H$2142,8,FALSE),"")</f>
        <v/>
      </c>
      <c r="F158" s="12" t="str">
        <f t="shared" si="2"/>
        <v/>
      </c>
      <c r="G158" s="3" t="s">
        <v>4</v>
      </c>
      <c r="H158" s="3">
        <v>0</v>
      </c>
      <c r="I158" s="3">
        <v>0</v>
      </c>
      <c r="J158" s="3">
        <v>0</v>
      </c>
      <c r="K158" s="3">
        <v>0</v>
      </c>
    </row>
    <row r="159" spans="1:11" x14ac:dyDescent="0.25">
      <c r="A159" s="3" t="s">
        <v>634</v>
      </c>
      <c r="B159" s="3" t="s">
        <v>735</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3" t="s">
        <v>4</v>
      </c>
      <c r="H159" s="3">
        <v>0</v>
      </c>
      <c r="I159" s="3">
        <v>0</v>
      </c>
      <c r="J159" s="3">
        <v>0</v>
      </c>
      <c r="K159" s="3">
        <v>0</v>
      </c>
    </row>
    <row r="160" spans="1:11" x14ac:dyDescent="0.25">
      <c r="A160" s="3" t="s">
        <v>634</v>
      </c>
      <c r="B160" s="3" t="s">
        <v>722</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3" t="s">
        <v>2</v>
      </c>
      <c r="H160" s="3">
        <v>0</v>
      </c>
      <c r="I160" s="3">
        <v>0</v>
      </c>
      <c r="J160" s="3">
        <v>0</v>
      </c>
      <c r="K160" s="3">
        <v>0</v>
      </c>
    </row>
    <row r="161" spans="1:11" x14ac:dyDescent="0.25">
      <c r="A161" s="3" t="s">
        <v>634</v>
      </c>
      <c r="B161" s="5" t="s">
        <v>652</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v>0</v>
      </c>
      <c r="J161" s="3">
        <v>0</v>
      </c>
      <c r="K161" s="3">
        <v>0</v>
      </c>
    </row>
    <row r="162" spans="1:11" x14ac:dyDescent="0.25">
      <c r="A162" s="3" t="s">
        <v>634</v>
      </c>
      <c r="B162" s="3" t="s">
        <v>807</v>
      </c>
      <c r="C162" s="12">
        <f>IFERROR(VLOOKUP(UPPER(CONCATENATE($B162," - ",$A162)),'[1]Segurados Civis'!$A$5:$H$2142,6,FALSE),"")</f>
        <v>830</v>
      </c>
      <c r="D162" s="12">
        <f>IFERROR(VLOOKUP(UPPER(CONCATENATE($B162," - ",$A162)),'[1]Segurados Civis'!$A$5:$H$2142,7,FALSE),"")</f>
        <v>54</v>
      </c>
      <c r="E162" s="12">
        <f>IFERROR(VLOOKUP(UPPER(CONCATENATE($B162," - ",$A162)),'[1]Segurados Civis'!$A$5:$H$2142,8,FALSE),"")</f>
        <v>3</v>
      </c>
      <c r="F162" s="12">
        <f t="shared" si="2"/>
        <v>887</v>
      </c>
      <c r="G162" s="3" t="s">
        <v>2</v>
      </c>
      <c r="H162" s="3">
        <v>0</v>
      </c>
      <c r="I162" s="3">
        <v>0</v>
      </c>
      <c r="J162" s="3">
        <v>0</v>
      </c>
      <c r="K162" s="3">
        <v>0</v>
      </c>
    </row>
    <row r="163" spans="1:11" x14ac:dyDescent="0.25">
      <c r="A163" s="3" t="s">
        <v>634</v>
      </c>
      <c r="B163" s="5" t="s">
        <v>691</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v>0</v>
      </c>
      <c r="K163" s="3">
        <v>0</v>
      </c>
    </row>
    <row r="164" spans="1:11" x14ac:dyDescent="0.25">
      <c r="A164" s="3" t="s">
        <v>634</v>
      </c>
      <c r="B164" s="3" t="s">
        <v>748</v>
      </c>
      <c r="C164" s="12">
        <f>IFERROR(VLOOKUP(UPPER(CONCATENATE($B164," - ",$A164)),'[1]Segurados Civis'!$A$5:$H$2142,6,FALSE),"")</f>
        <v>1760</v>
      </c>
      <c r="D164" s="12">
        <f>IFERROR(VLOOKUP(UPPER(CONCATENATE($B164," - ",$A164)),'[1]Segurados Civis'!$A$5:$H$2142,7,FALSE),"")</f>
        <v>164</v>
      </c>
      <c r="E164" s="12">
        <f>IFERROR(VLOOKUP(UPPER(CONCATENATE($B164," - ",$A164)),'[1]Segurados Civis'!$A$5:$H$2142,8,FALSE),"")</f>
        <v>51</v>
      </c>
      <c r="F164" s="12">
        <f t="shared" si="2"/>
        <v>1975</v>
      </c>
      <c r="G164" s="3" t="s">
        <v>2</v>
      </c>
      <c r="H164" s="3">
        <v>0</v>
      </c>
      <c r="I164" s="3">
        <v>0</v>
      </c>
      <c r="J164" s="3">
        <v>0</v>
      </c>
      <c r="K164" s="3">
        <v>0</v>
      </c>
    </row>
    <row r="165" spans="1:11" x14ac:dyDescent="0.25">
      <c r="A165" s="3" t="s">
        <v>634</v>
      </c>
      <c r="B165" s="3" t="s">
        <v>791</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3" t="s">
        <v>4</v>
      </c>
      <c r="H165" s="3">
        <v>0</v>
      </c>
      <c r="I165" s="3">
        <v>0</v>
      </c>
      <c r="J165" s="3">
        <v>0</v>
      </c>
      <c r="K165" s="3">
        <v>0</v>
      </c>
    </row>
    <row r="166" spans="1:11" x14ac:dyDescent="0.25">
      <c r="A166" s="3" t="s">
        <v>634</v>
      </c>
      <c r="B166" s="3" t="s">
        <v>812</v>
      </c>
      <c r="C166" s="12">
        <f>IFERROR(VLOOKUP(UPPER(CONCATENATE($B166," - ",$A166)),'[1]Segurados Civis'!$A$5:$H$2142,6,FALSE),"")</f>
        <v>284</v>
      </c>
      <c r="D166" s="12">
        <f>IFERROR(VLOOKUP(UPPER(CONCATENATE($B166," - ",$A166)),'[1]Segurados Civis'!$A$5:$H$2142,7,FALSE),"")</f>
        <v>0</v>
      </c>
      <c r="E166" s="12">
        <f>IFERROR(VLOOKUP(UPPER(CONCATENATE($B166," - ",$A166)),'[1]Segurados Civis'!$A$5:$H$2142,8,FALSE),"")</f>
        <v>0</v>
      </c>
      <c r="F166" s="12">
        <f t="shared" si="2"/>
        <v>284</v>
      </c>
      <c r="G166" s="3" t="s">
        <v>622</v>
      </c>
      <c r="H166" s="3">
        <v>0</v>
      </c>
      <c r="I166" s="3">
        <v>0</v>
      </c>
      <c r="J166" s="3">
        <v>0</v>
      </c>
      <c r="K166" s="3">
        <v>0</v>
      </c>
    </row>
    <row r="167" spans="1:11" x14ac:dyDescent="0.25">
      <c r="A167" s="3" t="s">
        <v>634</v>
      </c>
      <c r="B167" s="5" t="s">
        <v>665</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v>0</v>
      </c>
      <c r="K167" s="3">
        <v>0</v>
      </c>
    </row>
    <row r="168" spans="1:11" x14ac:dyDescent="0.25">
      <c r="A168" s="3" t="s">
        <v>634</v>
      </c>
      <c r="B168" s="3" t="s">
        <v>753</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3" t="s">
        <v>4</v>
      </c>
      <c r="H168" s="3">
        <v>0</v>
      </c>
      <c r="I168" s="3">
        <v>0</v>
      </c>
      <c r="J168" s="3">
        <v>0</v>
      </c>
      <c r="K168" s="3">
        <v>0</v>
      </c>
    </row>
    <row r="169" spans="1:11" x14ac:dyDescent="0.25">
      <c r="A169" s="3" t="s">
        <v>634</v>
      </c>
      <c r="B169" s="3" t="s">
        <v>728</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3" t="s">
        <v>4</v>
      </c>
      <c r="H169" s="3">
        <v>0</v>
      </c>
      <c r="I169" s="3">
        <v>0</v>
      </c>
      <c r="J169" s="3">
        <v>0</v>
      </c>
      <c r="K169" s="3">
        <v>0</v>
      </c>
    </row>
    <row r="170" spans="1:11" x14ac:dyDescent="0.25">
      <c r="A170" s="3" t="s">
        <v>634</v>
      </c>
      <c r="B170" s="3" t="s">
        <v>747</v>
      </c>
      <c r="C170" s="12">
        <f>IFERROR(VLOOKUP(UPPER(CONCATENATE($B170," - ",$A170)),'[1]Segurados Civis'!$A$5:$H$2142,6,FALSE),"")</f>
        <v>732</v>
      </c>
      <c r="D170" s="12">
        <f>IFERROR(VLOOKUP(UPPER(CONCATENATE($B170," - ",$A170)),'[1]Segurados Civis'!$A$5:$H$2142,7,FALSE),"")</f>
        <v>77</v>
      </c>
      <c r="E170" s="12">
        <f>IFERROR(VLOOKUP(UPPER(CONCATENATE($B170," - ",$A170)),'[1]Segurados Civis'!$A$5:$H$2142,8,FALSE),"")</f>
        <v>2</v>
      </c>
      <c r="F170" s="12">
        <f t="shared" si="2"/>
        <v>811</v>
      </c>
      <c r="G170" s="3" t="s">
        <v>2</v>
      </c>
      <c r="H170" s="3">
        <v>0</v>
      </c>
      <c r="I170" s="3">
        <v>0</v>
      </c>
      <c r="J170" s="3">
        <v>0</v>
      </c>
      <c r="K170" s="3">
        <v>0</v>
      </c>
    </row>
    <row r="171" spans="1:11" x14ac:dyDescent="0.25">
      <c r="A171" s="3" t="s">
        <v>634</v>
      </c>
      <c r="B171" s="3" t="s">
        <v>769</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3" t="s">
        <v>4</v>
      </c>
      <c r="H171" s="3">
        <v>0</v>
      </c>
      <c r="I171" s="3">
        <v>0</v>
      </c>
      <c r="J171" s="3">
        <v>0</v>
      </c>
      <c r="K171" s="3">
        <v>0</v>
      </c>
    </row>
    <row r="172" spans="1:11" x14ac:dyDescent="0.25">
      <c r="A172" s="3" t="s">
        <v>634</v>
      </c>
      <c r="B172" s="3" t="s">
        <v>741</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3" t="s">
        <v>4</v>
      </c>
      <c r="H172" s="3">
        <v>0</v>
      </c>
      <c r="I172" s="3">
        <v>0</v>
      </c>
      <c r="J172" s="3">
        <v>0</v>
      </c>
      <c r="K172" s="3">
        <v>0</v>
      </c>
    </row>
    <row r="173" spans="1:11" x14ac:dyDescent="0.25">
      <c r="A173" s="3" t="s">
        <v>634</v>
      </c>
      <c r="B173" s="5" t="s">
        <v>680</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v>0</v>
      </c>
      <c r="K173" s="3">
        <v>0</v>
      </c>
    </row>
    <row r="174" spans="1:11" x14ac:dyDescent="0.25">
      <c r="A174" s="3" t="s">
        <v>634</v>
      </c>
      <c r="B174" s="3" t="s">
        <v>758</v>
      </c>
      <c r="C174" s="12">
        <f>IFERROR(VLOOKUP(UPPER(CONCATENATE($B174," - ",$A174)),'[1]Segurados Civis'!$A$5:$H$2142,6,FALSE),"")</f>
        <v>1327</v>
      </c>
      <c r="D174" s="12">
        <f>IFERROR(VLOOKUP(UPPER(CONCATENATE($B174," - ",$A174)),'[1]Segurados Civis'!$A$5:$H$2142,7,FALSE),"")</f>
        <v>425</v>
      </c>
      <c r="E174" s="12">
        <f>IFERROR(VLOOKUP(UPPER(CONCATENATE($B174," - ",$A174)),'[1]Segurados Civis'!$A$5:$H$2142,8,FALSE),"")</f>
        <v>59</v>
      </c>
      <c r="F174" s="12">
        <f t="shared" si="2"/>
        <v>1811</v>
      </c>
      <c r="G174" s="3" t="s">
        <v>2</v>
      </c>
      <c r="H174" s="3">
        <v>0</v>
      </c>
      <c r="I174" s="3">
        <v>0</v>
      </c>
      <c r="J174" s="3">
        <v>0</v>
      </c>
      <c r="K174" s="3">
        <v>0</v>
      </c>
    </row>
    <row r="175" spans="1:11" x14ac:dyDescent="0.25">
      <c r="A175" s="3" t="s">
        <v>634</v>
      </c>
      <c r="B175" s="3" t="s">
        <v>730</v>
      </c>
      <c r="C175" s="12">
        <f>IFERROR(VLOOKUP(UPPER(CONCATENATE($B175," - ",$A175)),'[1]Segurados Civis'!$A$5:$H$2142,6,FALSE),"")</f>
        <v>812</v>
      </c>
      <c r="D175" s="12">
        <f>IFERROR(VLOOKUP(UPPER(CONCATENATE($B175," - ",$A175)),'[1]Segurados Civis'!$A$5:$H$2142,7,FALSE),"")</f>
        <v>12</v>
      </c>
      <c r="E175" s="12">
        <f>IFERROR(VLOOKUP(UPPER(CONCATENATE($B175," - ",$A175)),'[1]Segurados Civis'!$A$5:$H$2142,8,FALSE),"")</f>
        <v>5</v>
      </c>
      <c r="F175" s="12">
        <f t="shared" si="2"/>
        <v>829</v>
      </c>
      <c r="G175" s="3" t="s">
        <v>2</v>
      </c>
      <c r="H175" s="3">
        <v>0</v>
      </c>
      <c r="I175" s="3">
        <v>0</v>
      </c>
      <c r="J175" s="3">
        <v>0</v>
      </c>
      <c r="K175" s="3">
        <v>0</v>
      </c>
    </row>
    <row r="176" spans="1:11" x14ac:dyDescent="0.25">
      <c r="A176" s="3" t="s">
        <v>634</v>
      </c>
      <c r="B176" s="5" t="s">
        <v>660</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v>0</v>
      </c>
      <c r="J176" s="3">
        <v>0</v>
      </c>
      <c r="K176" s="3">
        <v>0</v>
      </c>
    </row>
    <row r="177" spans="1:11" x14ac:dyDescent="0.25">
      <c r="A177" s="3" t="s">
        <v>634</v>
      </c>
      <c r="B177" s="3" t="s">
        <v>754</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3" t="s">
        <v>4</v>
      </c>
      <c r="H177" s="3">
        <v>0</v>
      </c>
      <c r="I177" s="3">
        <v>0</v>
      </c>
      <c r="J177" s="3">
        <v>0</v>
      </c>
      <c r="K177" s="3">
        <v>0</v>
      </c>
    </row>
    <row r="178" spans="1:11" x14ac:dyDescent="0.25">
      <c r="A178" s="3" t="s">
        <v>634</v>
      </c>
      <c r="B178" s="3" t="s">
        <v>767</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3" t="s">
        <v>4</v>
      </c>
      <c r="H178" s="3">
        <v>0</v>
      </c>
      <c r="I178" s="3">
        <v>0</v>
      </c>
      <c r="J178" s="3">
        <v>0</v>
      </c>
      <c r="K178" s="3">
        <v>0</v>
      </c>
    </row>
    <row r="179" spans="1:11" x14ac:dyDescent="0.25">
      <c r="A179" s="3" t="s">
        <v>634</v>
      </c>
      <c r="B179" s="3" t="s">
        <v>718</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3" t="s">
        <v>4</v>
      </c>
      <c r="H179" s="3">
        <v>0</v>
      </c>
      <c r="I179" s="3">
        <v>0</v>
      </c>
      <c r="J179" s="3">
        <v>0</v>
      </c>
      <c r="K179" s="3">
        <v>0</v>
      </c>
    </row>
    <row r="180" spans="1:11" x14ac:dyDescent="0.25">
      <c r="A180" s="3" t="s">
        <v>634</v>
      </c>
      <c r="B180" s="5" t="s">
        <v>637</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v>0</v>
      </c>
      <c r="K180" s="3">
        <v>0</v>
      </c>
    </row>
    <row r="181" spans="1:11" x14ac:dyDescent="0.25">
      <c r="A181" s="3" t="s">
        <v>634</v>
      </c>
      <c r="B181" s="3" t="s">
        <v>795</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3" t="s">
        <v>4</v>
      </c>
      <c r="H181" s="3">
        <v>0</v>
      </c>
      <c r="I181" s="3">
        <v>0</v>
      </c>
      <c r="J181" s="3">
        <v>0</v>
      </c>
      <c r="K181" s="3">
        <v>0</v>
      </c>
    </row>
    <row r="182" spans="1:11" x14ac:dyDescent="0.25">
      <c r="A182" s="3" t="s">
        <v>634</v>
      </c>
      <c r="B182" s="3" t="s">
        <v>736</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3" t="s">
        <v>4</v>
      </c>
      <c r="H182" s="3">
        <v>0</v>
      </c>
      <c r="I182" s="3">
        <v>0</v>
      </c>
      <c r="J182" s="3">
        <v>0</v>
      </c>
      <c r="K182" s="3">
        <v>0</v>
      </c>
    </row>
    <row r="183" spans="1:11" x14ac:dyDescent="0.25">
      <c r="A183" s="3" t="s">
        <v>634</v>
      </c>
      <c r="B183" s="3" t="s">
        <v>729</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3" t="s">
        <v>4</v>
      </c>
      <c r="H183" s="3">
        <v>0</v>
      </c>
      <c r="I183" s="3">
        <v>0</v>
      </c>
      <c r="J183" s="3">
        <v>0</v>
      </c>
      <c r="K183" s="3">
        <v>0</v>
      </c>
    </row>
    <row r="184" spans="1:11" x14ac:dyDescent="0.25">
      <c r="A184" s="3" t="s">
        <v>634</v>
      </c>
      <c r="B184" s="3" t="s">
        <v>699</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3" t="s">
        <v>4</v>
      </c>
      <c r="H184" s="3">
        <v>0</v>
      </c>
      <c r="I184" s="3">
        <v>0</v>
      </c>
      <c r="J184" s="3">
        <v>0</v>
      </c>
      <c r="K184" s="3">
        <v>0</v>
      </c>
    </row>
    <row r="185" spans="1:11" x14ac:dyDescent="0.25">
      <c r="A185" s="3" t="s">
        <v>634</v>
      </c>
      <c r="B185" s="5" t="s">
        <v>666</v>
      </c>
      <c r="C185" s="12" t="str">
        <f>IFERROR(VLOOKUP(UPPER(CONCATENATE($B185," - ",$A185)),'[1]Segurados Civis'!$A$5:$H$2142,6,FALSE),"")</f>
        <v/>
      </c>
      <c r="D185" s="12" t="str">
        <f>IFERROR(VLOOKUP(UPPER(CONCATENATE($B185," - ",$A185)),'[1]Segurados Civis'!$A$5:$H$2142,7,FALSE),"")</f>
        <v/>
      </c>
      <c r="E185" s="12" t="str">
        <f>IFERROR(VLOOKUP(UPPER(CONCATENATE($B185," - ",$A185)),'[1]Segurados Civis'!$A$5:$H$2142,8,FALSE),"")</f>
        <v/>
      </c>
      <c r="F185" s="12" t="str">
        <f t="shared" si="2"/>
        <v/>
      </c>
      <c r="G185" s="5" t="s">
        <v>4</v>
      </c>
      <c r="H185" s="3">
        <v>0</v>
      </c>
      <c r="I185" s="3">
        <v>0</v>
      </c>
      <c r="J185" s="3">
        <v>0</v>
      </c>
      <c r="K185" s="3">
        <v>0</v>
      </c>
    </row>
    <row r="186" spans="1:11" x14ac:dyDescent="0.25">
      <c r="A186" s="3" t="s">
        <v>634</v>
      </c>
      <c r="B186" s="3" t="s">
        <v>796</v>
      </c>
      <c r="C186" s="12">
        <f>IFERROR(VLOOKUP(UPPER(CONCATENATE($B186," - ",$A186)),'[1]Segurados Civis'!$A$5:$H$2142,6,FALSE),"")</f>
        <v>1785</v>
      </c>
      <c r="D186" s="12">
        <f>IFERROR(VLOOKUP(UPPER(CONCATENATE($B186," - ",$A186)),'[1]Segurados Civis'!$A$5:$H$2142,7,FALSE),"")</f>
        <v>128</v>
      </c>
      <c r="E186" s="12">
        <f>IFERROR(VLOOKUP(UPPER(CONCATENATE($B186," - ",$A186)),'[1]Segurados Civis'!$A$5:$H$2142,8,FALSE),"")</f>
        <v>23</v>
      </c>
      <c r="F186" s="12">
        <f t="shared" si="2"/>
        <v>1936</v>
      </c>
      <c r="G186" s="3" t="s">
        <v>2</v>
      </c>
      <c r="H186" s="3">
        <v>0</v>
      </c>
      <c r="I186" s="3">
        <v>0</v>
      </c>
      <c r="J186" s="3">
        <v>0</v>
      </c>
      <c r="K186" s="3">
        <v>0</v>
      </c>
    </row>
  </sheetData>
  <autoFilter ref="A1:I1"/>
  <sortState ref="B2:C186">
    <sortCondition ref="B2"/>
  </sortState>
  <mergeCells count="9">
    <mergeCell ref="M2:O3"/>
    <mergeCell ref="M4:O4"/>
    <mergeCell ref="M9:O9"/>
    <mergeCell ref="M11:O12"/>
    <mergeCell ref="M13:O13"/>
    <mergeCell ref="M7:R7"/>
    <mergeCell ref="M8:O8"/>
    <mergeCell ref="P8:R8"/>
    <mergeCell ref="P9:R9"/>
  </mergeCells>
  <conditionalFormatting sqref="H2:K186">
    <cfRule type="containsText" dxfId="30"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H38" sqref="H38"/>
    </sheetView>
  </sheetViews>
  <sheetFormatPr defaultRowHeight="15" x14ac:dyDescent="0.25"/>
  <cols>
    <col min="1" max="1" width="5.5703125" bestFit="1" customWidth="1"/>
    <col min="2" max="2" width="26" bestFit="1" customWidth="1"/>
    <col min="3" max="11" width="15.7109375" customWidth="1"/>
  </cols>
  <sheetData>
    <row r="1" spans="1:18" s="17"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819</v>
      </c>
      <c r="B2" s="3" t="s">
        <v>820</v>
      </c>
      <c r="C2" s="12">
        <f>IFERROR(VLOOKUP(UPPER(CONCATENATE($B2," - ",$A2)),'[1]Segurados Civis'!$A$5:$H$2142,6,FALSE),"")</f>
        <v>87364</v>
      </c>
      <c r="D2" s="12">
        <f>IFERROR(VLOOKUP(UPPER(CONCATENATE($B2," - ",$A2)),'[1]Segurados Civis'!$A$5:$H$2142,7,FALSE),"")</f>
        <v>50503</v>
      </c>
      <c r="E2" s="12">
        <f>IFERROR(VLOOKUP(UPPER(CONCATENATE($B2," - ",$A2)),'[1]Segurados Civis'!$A$5:$H$2142,8,FALSE),"")</f>
        <v>11730</v>
      </c>
      <c r="F2" s="12">
        <f>IF(SUM(C2:E2)=0,"",SUM(C2:E2))</f>
        <v>149597</v>
      </c>
      <c r="G2" s="3" t="s">
        <v>2</v>
      </c>
      <c r="H2" s="3">
        <v>1</v>
      </c>
      <c r="I2" s="3">
        <v>0</v>
      </c>
      <c r="J2" s="3">
        <v>0</v>
      </c>
      <c r="K2" s="3">
        <v>0</v>
      </c>
      <c r="M2" s="160" t="s">
        <v>5354</v>
      </c>
      <c r="N2" s="174"/>
      <c r="O2" s="161"/>
    </row>
    <row r="3" spans="1:18" ht="15.75" thickBot="1" x14ac:dyDescent="0.3">
      <c r="M3" s="162"/>
      <c r="N3" s="175"/>
      <c r="O3" s="163"/>
    </row>
    <row r="4" spans="1:18" ht="15.75" thickBot="1" x14ac:dyDescent="0.3">
      <c r="M4" s="157">
        <f>COUNTIF(H1:H2,1)</f>
        <v>1</v>
      </c>
      <c r="N4" s="158"/>
      <c r="O4" s="159"/>
    </row>
    <row r="5" spans="1:18" x14ac:dyDescent="0.25">
      <c r="M5" s="1"/>
      <c r="N5" s="1"/>
      <c r="O5" s="1"/>
    </row>
    <row r="6" spans="1:18" ht="15.75" thickBot="1" x14ac:dyDescent="0.3">
      <c r="M6" s="1"/>
      <c r="N6" s="1"/>
      <c r="O6" s="1"/>
    </row>
    <row r="7" spans="1:18" ht="15" customHeight="1" thickBot="1" x14ac:dyDescent="0.3">
      <c r="M7" s="168" t="s">
        <v>5355</v>
      </c>
      <c r="N7" s="169"/>
      <c r="O7" s="169"/>
      <c r="P7" s="169"/>
      <c r="Q7" s="169"/>
      <c r="R7" s="170"/>
    </row>
    <row r="8" spans="1:18" ht="15.75" thickBot="1" x14ac:dyDescent="0.3">
      <c r="M8" s="171" t="s">
        <v>5362</v>
      </c>
      <c r="N8" s="172"/>
      <c r="O8" s="172"/>
      <c r="P8" s="168" t="s">
        <v>5363</v>
      </c>
      <c r="Q8" s="169"/>
      <c r="R8" s="170"/>
    </row>
    <row r="9" spans="1:18" ht="15.75" thickBot="1" x14ac:dyDescent="0.3">
      <c r="M9" s="157">
        <f>COUNTIF(I1:I2,1)</f>
        <v>0</v>
      </c>
      <c r="N9" s="158"/>
      <c r="O9" s="159"/>
      <c r="P9" s="157">
        <f>COUNTIF(J1:J2,1)</f>
        <v>0</v>
      </c>
      <c r="Q9" s="158"/>
      <c r="R9" s="159"/>
    </row>
    <row r="10" spans="1:18" ht="15.75" thickBot="1" x14ac:dyDescent="0.3">
      <c r="M10" s="1"/>
      <c r="N10" s="1"/>
      <c r="O10" s="1"/>
    </row>
    <row r="11" spans="1:18" x14ac:dyDescent="0.25">
      <c r="M11" s="164" t="s">
        <v>5352</v>
      </c>
      <c r="N11" s="176"/>
      <c r="O11" s="165"/>
    </row>
    <row r="12" spans="1:18" ht="15.75" thickBot="1" x14ac:dyDescent="0.3">
      <c r="M12" s="166"/>
      <c r="N12" s="177"/>
      <c r="O12" s="167"/>
    </row>
    <row r="13" spans="1:18" ht="15.75" thickBot="1" x14ac:dyDescent="0.3">
      <c r="M13" s="157">
        <f>COUNTIF(K1:K2,1)</f>
        <v>0</v>
      </c>
      <c r="N13" s="158"/>
      <c r="O13" s="159"/>
    </row>
  </sheetData>
  <autoFilter ref="A1:K1"/>
  <mergeCells count="9">
    <mergeCell ref="M2:O3"/>
    <mergeCell ref="M4:O4"/>
    <mergeCell ref="M9:O9"/>
    <mergeCell ref="M11:O12"/>
    <mergeCell ref="M13:O13"/>
    <mergeCell ref="M7:R7"/>
    <mergeCell ref="M8:O8"/>
    <mergeCell ref="P8:R8"/>
    <mergeCell ref="P9:R9"/>
  </mergeCells>
  <conditionalFormatting sqref="H2:K2">
    <cfRule type="containsText" dxfId="29"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B1" workbookViewId="0">
      <pane ySplit="1" topLeftCell="A20"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3.425781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821</v>
      </c>
      <c r="B2" s="5" t="s">
        <v>850</v>
      </c>
      <c r="C2" s="12">
        <f>IFERROR(VLOOKUP(UPPER(CONCATENATE($B2," - ",$A2)),'[1]Segurados Civis'!$A$5:$H$2142,6,FALSE),"")</f>
        <v>24828</v>
      </c>
      <c r="D2" s="12">
        <f>IFERROR(VLOOKUP(UPPER(CONCATENATE($B2," - ",$A2)),'[1]Segurados Civis'!$A$5:$H$2142,7,FALSE),"")</f>
        <v>28554</v>
      </c>
      <c r="E2" s="12">
        <f>IFERROR(VLOOKUP(UPPER(CONCATENATE($B2," - ",$A2)),'[1]Segurados Civis'!$A$5:$H$2142,8,FALSE),"")</f>
        <v>7032</v>
      </c>
      <c r="F2" s="12">
        <f>IF(SUM(C2:E2)=0,"",SUM(C2:E2))</f>
        <v>60414</v>
      </c>
      <c r="G2" s="5" t="s">
        <v>2</v>
      </c>
      <c r="H2" s="3">
        <v>1</v>
      </c>
      <c r="I2" s="3">
        <v>1</v>
      </c>
      <c r="J2" s="3">
        <v>1</v>
      </c>
      <c r="K2" s="3">
        <v>0</v>
      </c>
      <c r="M2" s="160" t="s">
        <v>5354</v>
      </c>
      <c r="N2" s="174"/>
      <c r="O2" s="161"/>
    </row>
    <row r="3" spans="1:18" ht="15.75" thickBot="1" x14ac:dyDescent="0.3">
      <c r="A3" s="5" t="s">
        <v>821</v>
      </c>
      <c r="B3" s="5" t="s">
        <v>854</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821</v>
      </c>
      <c r="B4" s="5" t="s">
        <v>868</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COUNTIF(H2:H80,1)</f>
        <v>10</v>
      </c>
      <c r="N4" s="158"/>
      <c r="O4" s="159"/>
    </row>
    <row r="5" spans="1:18" x14ac:dyDescent="0.25">
      <c r="A5" s="5" t="s">
        <v>821</v>
      </c>
      <c r="B5" s="5" t="s">
        <v>873</v>
      </c>
      <c r="C5" s="12">
        <f>IFERROR(VLOOKUP(UPPER(CONCATENATE($B5," - ",$A5)),'[1]Segurados Civis'!$A$5:$H$2142,6,FALSE),"")</f>
        <v>229</v>
      </c>
      <c r="D5" s="12">
        <f>IFERROR(VLOOKUP(UPPER(CONCATENATE($B5," - ",$A5)),'[1]Segurados Civis'!$A$5:$H$2142,7,FALSE),"")</f>
        <v>53</v>
      </c>
      <c r="E5" s="12">
        <f>IFERROR(VLOOKUP(UPPER(CONCATENATE($B5," - ",$A5)),'[1]Segurados Civis'!$A$5:$H$2142,8,FALSE),"")</f>
        <v>14</v>
      </c>
      <c r="F5" s="12">
        <f t="shared" si="0"/>
        <v>296</v>
      </c>
      <c r="G5" s="5" t="s">
        <v>2</v>
      </c>
      <c r="H5" s="3">
        <v>0</v>
      </c>
      <c r="I5" s="3">
        <v>0</v>
      </c>
      <c r="J5" s="3">
        <v>0</v>
      </c>
      <c r="K5" s="3">
        <v>0</v>
      </c>
    </row>
    <row r="6" spans="1:18" ht="15.75" thickBot="1" x14ac:dyDescent="0.3">
      <c r="A6" s="5" t="s">
        <v>821</v>
      </c>
      <c r="B6" s="5" t="s">
        <v>891</v>
      </c>
      <c r="C6" s="12">
        <f>IFERROR(VLOOKUP(UPPER(CONCATENATE($B6," - ",$A6)),'[1]Segurados Civis'!$A$5:$H$2142,6,FALSE),"")</f>
        <v>640</v>
      </c>
      <c r="D6" s="12">
        <f>IFERROR(VLOOKUP(UPPER(CONCATENATE($B6," - ",$A6)),'[1]Segurados Civis'!$A$5:$H$2142,7,FALSE),"")</f>
        <v>340</v>
      </c>
      <c r="E6" s="12">
        <f>IFERROR(VLOOKUP(UPPER(CONCATENATE($B6," - ",$A6)),'[1]Segurados Civis'!$A$5:$H$2142,8,FALSE),"")</f>
        <v>99</v>
      </c>
      <c r="F6" s="12">
        <f t="shared" si="0"/>
        <v>1079</v>
      </c>
      <c r="G6" s="5" t="s">
        <v>2</v>
      </c>
      <c r="H6" s="3">
        <v>0</v>
      </c>
      <c r="I6" s="3">
        <v>0</v>
      </c>
      <c r="J6" s="3">
        <v>0</v>
      </c>
      <c r="K6" s="3">
        <v>0</v>
      </c>
    </row>
    <row r="7" spans="1:18" ht="15" customHeight="1" thickBot="1" x14ac:dyDescent="0.3">
      <c r="A7" s="5" t="s">
        <v>821</v>
      </c>
      <c r="B7" s="5" t="s">
        <v>852</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75" thickBot="1" x14ac:dyDescent="0.3">
      <c r="A8" s="5" t="s">
        <v>821</v>
      </c>
      <c r="B8" s="5" t="s">
        <v>849</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821</v>
      </c>
      <c r="B9" s="5" t="s">
        <v>867</v>
      </c>
      <c r="C9" s="12">
        <f>IFERROR(VLOOKUP(UPPER(CONCATENATE($B9," - ",$A9)),'[1]Segurados Civis'!$A$5:$H$2142,6,FALSE),"")</f>
        <v>1510</v>
      </c>
      <c r="D9" s="12">
        <f>IFERROR(VLOOKUP(UPPER(CONCATENATE($B9," - ",$A9)),'[1]Segurados Civis'!$A$5:$H$2142,7,FALSE),"")</f>
        <v>277</v>
      </c>
      <c r="E9" s="12">
        <f>IFERROR(VLOOKUP(UPPER(CONCATENATE($B9," - ",$A9)),'[1]Segurados Civis'!$A$5:$H$2142,8,FALSE),"")</f>
        <v>57</v>
      </c>
      <c r="F9" s="12">
        <f t="shared" si="0"/>
        <v>1844</v>
      </c>
      <c r="G9" s="5" t="s">
        <v>2</v>
      </c>
      <c r="H9" s="3">
        <v>0</v>
      </c>
      <c r="I9" s="3">
        <v>0</v>
      </c>
      <c r="J9" s="3">
        <v>0</v>
      </c>
      <c r="K9" s="3">
        <v>0</v>
      </c>
      <c r="M9" s="157">
        <f>COUNTIF(I2:I80,1)</f>
        <v>2</v>
      </c>
      <c r="N9" s="158"/>
      <c r="O9" s="159"/>
      <c r="P9" s="157">
        <f>COUNTIF(J2:J80,1)</f>
        <v>7</v>
      </c>
      <c r="Q9" s="158"/>
      <c r="R9" s="159"/>
    </row>
    <row r="10" spans="1:18" ht="15.75" thickBot="1" x14ac:dyDescent="0.3">
      <c r="A10" s="5" t="s">
        <v>821</v>
      </c>
      <c r="B10" s="5" t="s">
        <v>825</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821</v>
      </c>
      <c r="B11" s="5" t="s">
        <v>884</v>
      </c>
      <c r="C11" s="12">
        <f>IFERROR(VLOOKUP(UPPER(CONCATENATE($B11," - ",$A11)),'[1]Segurados Civis'!$A$5:$H$2142,6,FALSE),"")</f>
        <v>2452</v>
      </c>
      <c r="D11" s="12">
        <f>IFERROR(VLOOKUP(UPPER(CONCATENATE($B11," - ",$A11)),'[1]Segurados Civis'!$A$5:$H$2142,7,FALSE),"")</f>
        <v>1084</v>
      </c>
      <c r="E11" s="12">
        <f>IFERROR(VLOOKUP(UPPER(CONCATENATE($B11," - ",$A11)),'[1]Segurados Civis'!$A$5:$H$2142,8,FALSE),"")</f>
        <v>247</v>
      </c>
      <c r="F11" s="12">
        <f t="shared" si="0"/>
        <v>3783</v>
      </c>
      <c r="G11" s="5" t="s">
        <v>2</v>
      </c>
      <c r="H11" s="3">
        <v>1</v>
      </c>
      <c r="I11" s="3">
        <v>0</v>
      </c>
      <c r="J11" s="3">
        <v>0</v>
      </c>
      <c r="K11" s="3">
        <v>0</v>
      </c>
      <c r="M11" s="164" t="s">
        <v>5352</v>
      </c>
      <c r="N11" s="176"/>
      <c r="O11" s="165"/>
    </row>
    <row r="12" spans="1:18" ht="15.75" thickBot="1" x14ac:dyDescent="0.3">
      <c r="A12" s="5" t="s">
        <v>821</v>
      </c>
      <c r="B12" s="5" t="s">
        <v>827</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821</v>
      </c>
      <c r="B13" s="5" t="s">
        <v>855</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COUNTIF(K2:K80,1)</f>
        <v>2</v>
      </c>
      <c r="N13" s="158"/>
      <c r="O13" s="159"/>
    </row>
    <row r="14" spans="1:18" x14ac:dyDescent="0.25">
      <c r="A14" s="5" t="s">
        <v>821</v>
      </c>
      <c r="B14" s="5" t="s">
        <v>822</v>
      </c>
      <c r="C14" s="12">
        <f>IFERROR(VLOOKUP(UPPER(CONCATENATE($B14," - ",$A14)),'[1]Segurados Civis'!$A$5:$H$2142,6,FALSE),"")</f>
        <v>697</v>
      </c>
      <c r="D14" s="12">
        <f>IFERROR(VLOOKUP(UPPER(CONCATENATE($B14," - ",$A14)),'[1]Segurados Civis'!$A$5:$H$2142,7,FALSE),"")</f>
        <v>238</v>
      </c>
      <c r="E14" s="12">
        <f>IFERROR(VLOOKUP(UPPER(CONCATENATE($B14," - ",$A14)),'[1]Segurados Civis'!$A$5:$H$2142,8,FALSE),"")</f>
        <v>91</v>
      </c>
      <c r="F14" s="12">
        <f t="shared" si="0"/>
        <v>1026</v>
      </c>
      <c r="G14" s="5" t="s">
        <v>2</v>
      </c>
      <c r="H14" s="3">
        <v>0</v>
      </c>
      <c r="I14" s="3">
        <v>0</v>
      </c>
      <c r="J14" s="3">
        <v>0</v>
      </c>
      <c r="K14" s="3">
        <v>0</v>
      </c>
    </row>
    <row r="15" spans="1:18" x14ac:dyDescent="0.25">
      <c r="A15" s="5" t="s">
        <v>821</v>
      </c>
      <c r="B15" s="5" t="s">
        <v>896</v>
      </c>
      <c r="C15" s="12">
        <f>IFERROR(VLOOKUP(UPPER(CONCATENATE($B15," - ",$A15)),'[1]Segurados Civis'!$A$5:$H$2142,6,FALSE),"")</f>
        <v>456</v>
      </c>
      <c r="D15" s="12">
        <f>IFERROR(VLOOKUP(UPPER(CONCATENATE($B15," - ",$A15)),'[1]Segurados Civis'!$A$5:$H$2142,7,FALSE),"")</f>
        <v>117</v>
      </c>
      <c r="E15" s="12">
        <f>IFERROR(VLOOKUP(UPPER(CONCATENATE($B15," - ",$A15)),'[1]Segurados Civis'!$A$5:$H$2142,8,FALSE),"")</f>
        <v>34</v>
      </c>
      <c r="F15" s="12">
        <f t="shared" si="0"/>
        <v>607</v>
      </c>
      <c r="G15" s="5" t="s">
        <v>2</v>
      </c>
      <c r="H15" s="3">
        <v>1</v>
      </c>
      <c r="I15" s="3">
        <v>0</v>
      </c>
      <c r="J15" s="3">
        <v>0</v>
      </c>
      <c r="K15" s="3">
        <v>0</v>
      </c>
    </row>
    <row r="16" spans="1:18" x14ac:dyDescent="0.25">
      <c r="A16" s="5" t="s">
        <v>821</v>
      </c>
      <c r="B16" s="5" t="s">
        <v>835</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821</v>
      </c>
      <c r="B17" s="5" t="s">
        <v>836</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821</v>
      </c>
      <c r="B18" s="5" t="s">
        <v>872</v>
      </c>
      <c r="C18" s="12">
        <f>IFERROR(VLOOKUP(UPPER(CONCATENATE($B18," - ",$A18)),'[1]Segurados Civis'!$A$5:$H$2142,6,FALSE),"")</f>
        <v>3026</v>
      </c>
      <c r="D18" s="12">
        <f>IFERROR(VLOOKUP(UPPER(CONCATENATE($B18," - ",$A18)),'[1]Segurados Civis'!$A$5:$H$2142,7,FALSE),"")</f>
        <v>475</v>
      </c>
      <c r="E18" s="12">
        <f>IFERROR(VLOOKUP(UPPER(CONCATENATE($B18," - ",$A18)),'[1]Segurados Civis'!$A$5:$H$2142,8,FALSE),"")</f>
        <v>204</v>
      </c>
      <c r="F18" s="12">
        <f t="shared" si="0"/>
        <v>3705</v>
      </c>
      <c r="G18" s="5" t="s">
        <v>2</v>
      </c>
      <c r="H18" s="3">
        <v>0</v>
      </c>
      <c r="I18" s="3">
        <v>0</v>
      </c>
      <c r="J18" s="3">
        <v>1</v>
      </c>
      <c r="K18" s="3">
        <v>0</v>
      </c>
    </row>
    <row r="19" spans="1:11" x14ac:dyDescent="0.25">
      <c r="A19" s="5" t="s">
        <v>821</v>
      </c>
      <c r="B19" s="5" t="s">
        <v>856</v>
      </c>
      <c r="C19" s="12">
        <f>IFERROR(VLOOKUP(UPPER(CONCATENATE($B19," - ",$A19)),'[1]Segurados Civis'!$A$5:$H$2142,6,FALSE),"")</f>
        <v>3559</v>
      </c>
      <c r="D19" s="12">
        <f>IFERROR(VLOOKUP(UPPER(CONCATENATE($B19," - ",$A19)),'[1]Segurados Civis'!$A$5:$H$2142,7,FALSE),"")</f>
        <v>1025</v>
      </c>
      <c r="E19" s="12">
        <f>IFERROR(VLOOKUP(UPPER(CONCATENATE($B19," - ",$A19)),'[1]Segurados Civis'!$A$5:$H$2142,8,FALSE),"")</f>
        <v>172</v>
      </c>
      <c r="F19" s="12">
        <f t="shared" si="0"/>
        <v>4756</v>
      </c>
      <c r="G19" s="5" t="s">
        <v>2</v>
      </c>
      <c r="H19" s="3">
        <v>0</v>
      </c>
      <c r="I19" s="3">
        <v>0</v>
      </c>
      <c r="J19" s="3">
        <v>0</v>
      </c>
      <c r="K19" s="3">
        <v>0</v>
      </c>
    </row>
    <row r="20" spans="1:11" x14ac:dyDescent="0.25">
      <c r="A20" s="5" t="s">
        <v>821</v>
      </c>
      <c r="B20" s="5" t="s">
        <v>826</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821</v>
      </c>
      <c r="B21" s="5" t="s">
        <v>857</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821</v>
      </c>
      <c r="B22" s="5" t="s">
        <v>893</v>
      </c>
      <c r="C22" s="12">
        <f>IFERROR(VLOOKUP(UPPER(CONCATENATE($B22," - ",$A22)),'[1]Segurados Civis'!$A$5:$H$2142,6,FALSE),"")</f>
        <v>1607</v>
      </c>
      <c r="D22" s="12">
        <f>IFERROR(VLOOKUP(UPPER(CONCATENATE($B22," - ",$A22)),'[1]Segurados Civis'!$A$5:$H$2142,7,FALSE),"")</f>
        <v>261</v>
      </c>
      <c r="E22" s="12">
        <f>IFERROR(VLOOKUP(UPPER(CONCATENATE($B22," - ",$A22)),'[1]Segurados Civis'!$A$5:$H$2142,8,FALSE),"")</f>
        <v>55</v>
      </c>
      <c r="F22" s="12">
        <f t="shared" si="0"/>
        <v>1923</v>
      </c>
      <c r="G22" s="5" t="s">
        <v>2</v>
      </c>
      <c r="H22" s="3">
        <v>0</v>
      </c>
      <c r="I22" s="3">
        <v>0</v>
      </c>
      <c r="J22" s="3">
        <v>0</v>
      </c>
      <c r="K22" s="3">
        <v>0</v>
      </c>
    </row>
    <row r="23" spans="1:11" x14ac:dyDescent="0.25">
      <c r="A23" s="5" t="s">
        <v>821</v>
      </c>
      <c r="B23" s="5" t="s">
        <v>833</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821</v>
      </c>
      <c r="B24" s="5" t="s">
        <v>847</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821</v>
      </c>
      <c r="B25" s="5" t="s">
        <v>862</v>
      </c>
      <c r="C25" s="12">
        <f>IFERROR(VLOOKUP(UPPER(CONCATENATE($B25," - ",$A25)),'[1]Segurados Civis'!$A$5:$H$2142,6,FALSE),"")</f>
        <v>673</v>
      </c>
      <c r="D25" s="12">
        <f>IFERROR(VLOOKUP(UPPER(CONCATENATE($B25," - ",$A25)),'[1]Segurados Civis'!$A$5:$H$2142,7,FALSE),"")</f>
        <v>134</v>
      </c>
      <c r="E25" s="12">
        <f>IFERROR(VLOOKUP(UPPER(CONCATENATE($B25," - ",$A25)),'[1]Segurados Civis'!$A$5:$H$2142,8,FALSE),"")</f>
        <v>35</v>
      </c>
      <c r="F25" s="12">
        <f t="shared" si="0"/>
        <v>842</v>
      </c>
      <c r="G25" s="5" t="s">
        <v>2</v>
      </c>
      <c r="H25" s="3">
        <v>0</v>
      </c>
      <c r="I25" s="3">
        <v>0</v>
      </c>
      <c r="J25" s="3">
        <v>1</v>
      </c>
      <c r="K25" s="3">
        <v>0</v>
      </c>
    </row>
    <row r="26" spans="1:11" x14ac:dyDescent="0.25">
      <c r="A26" s="5" t="s">
        <v>821</v>
      </c>
      <c r="B26" s="5" t="s">
        <v>844</v>
      </c>
      <c r="C26" s="12">
        <f>IFERROR(VLOOKUP(UPPER(CONCATENATE($B26," - ",$A26)),'[1]Segurados Civis'!$A$5:$H$2142,6,FALSE),"")</f>
        <v>209</v>
      </c>
      <c r="D26" s="12">
        <f>IFERROR(VLOOKUP(UPPER(CONCATENATE($B26," - ",$A26)),'[1]Segurados Civis'!$A$5:$H$2142,7,FALSE),"")</f>
        <v>51</v>
      </c>
      <c r="E26" s="12">
        <f>IFERROR(VLOOKUP(UPPER(CONCATENATE($B26," - ",$A26)),'[1]Segurados Civis'!$A$5:$H$2142,8,FALSE),"")</f>
        <v>20</v>
      </c>
      <c r="F26" s="12">
        <f t="shared" si="0"/>
        <v>280</v>
      </c>
      <c r="G26" s="5" t="s">
        <v>2</v>
      </c>
      <c r="H26" s="3">
        <v>0</v>
      </c>
      <c r="I26" s="3">
        <v>0</v>
      </c>
      <c r="J26" s="3">
        <v>0</v>
      </c>
      <c r="K26" s="3">
        <v>0</v>
      </c>
    </row>
    <row r="27" spans="1:11" x14ac:dyDescent="0.25">
      <c r="A27" s="5" t="s">
        <v>821</v>
      </c>
      <c r="B27" s="5" t="s">
        <v>843</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821</v>
      </c>
      <c r="B28" s="5" t="s">
        <v>899</v>
      </c>
      <c r="C28" s="12">
        <f>IFERROR(VLOOKUP(UPPER(CONCATENATE($B28," - ",$A28)),'[1]Segurados Civis'!$A$5:$H$2142,6,FALSE),"")</f>
        <v>392</v>
      </c>
      <c r="D28" s="12">
        <f>IFERROR(VLOOKUP(UPPER(CONCATENATE($B28," - ",$A28)),'[1]Segurados Civis'!$A$5:$H$2142,7,FALSE),"")</f>
        <v>84</v>
      </c>
      <c r="E28" s="12">
        <f>IFERROR(VLOOKUP(UPPER(CONCATENATE($B28," - ",$A28)),'[1]Segurados Civis'!$A$5:$H$2142,8,FALSE),"")</f>
        <v>13</v>
      </c>
      <c r="F28" s="12">
        <f t="shared" si="0"/>
        <v>489</v>
      </c>
      <c r="G28" s="5" t="s">
        <v>2</v>
      </c>
      <c r="H28" s="3">
        <v>1</v>
      </c>
      <c r="I28" s="3">
        <v>0</v>
      </c>
      <c r="J28" s="3">
        <v>0</v>
      </c>
      <c r="K28" s="3">
        <v>0</v>
      </c>
    </row>
    <row r="29" spans="1:11" x14ac:dyDescent="0.25">
      <c r="A29" s="5" t="s">
        <v>821</v>
      </c>
      <c r="B29" s="5" t="s">
        <v>858</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821</v>
      </c>
      <c r="B30" s="5" t="s">
        <v>894</v>
      </c>
      <c r="C30" s="12">
        <f>IFERROR(VLOOKUP(UPPER(CONCATENATE($B30," - ",$A30)),'[1]Segurados Civis'!$A$5:$H$2142,6,FALSE),"")</f>
        <v>663</v>
      </c>
      <c r="D30" s="12">
        <f>IFERROR(VLOOKUP(UPPER(CONCATENATE($B30," - ",$A30)),'[1]Segurados Civis'!$A$5:$H$2142,7,FALSE),"")</f>
        <v>233</v>
      </c>
      <c r="E30" s="12">
        <f>IFERROR(VLOOKUP(UPPER(CONCATENATE($B30," - ",$A30)),'[1]Segurados Civis'!$A$5:$H$2142,8,FALSE),"")</f>
        <v>110</v>
      </c>
      <c r="F30" s="12">
        <f t="shared" si="0"/>
        <v>1006</v>
      </c>
      <c r="G30" s="5" t="s">
        <v>2</v>
      </c>
      <c r="H30" s="3">
        <v>1</v>
      </c>
      <c r="I30" s="3">
        <v>0</v>
      </c>
      <c r="J30" s="3">
        <v>0</v>
      </c>
      <c r="K30" s="3">
        <v>0</v>
      </c>
    </row>
    <row r="31" spans="1:11" x14ac:dyDescent="0.25">
      <c r="A31" s="5" t="s">
        <v>821</v>
      </c>
      <c r="B31" s="5" t="s">
        <v>878</v>
      </c>
      <c r="C31" s="12">
        <f>IFERROR(VLOOKUP(UPPER(CONCATENATE($B31," - ",$A31)),'[1]Segurados Civis'!$A$5:$H$2142,6,FALSE),"")</f>
        <v>2717</v>
      </c>
      <c r="D31" s="12">
        <f>IFERROR(VLOOKUP(UPPER(CONCATENATE($B31," - ",$A31)),'[1]Segurados Civis'!$A$5:$H$2142,7,FALSE),"")</f>
        <v>529</v>
      </c>
      <c r="E31" s="12">
        <f>IFERROR(VLOOKUP(UPPER(CONCATENATE($B31," - ",$A31)),'[1]Segurados Civis'!$A$5:$H$2142,8,FALSE),"")</f>
        <v>111</v>
      </c>
      <c r="F31" s="12">
        <f t="shared" si="0"/>
        <v>3357</v>
      </c>
      <c r="G31" s="5" t="s">
        <v>2</v>
      </c>
      <c r="H31" s="3">
        <v>0</v>
      </c>
      <c r="I31" s="3">
        <v>0</v>
      </c>
      <c r="J31" s="3">
        <v>0</v>
      </c>
      <c r="K31" s="3">
        <v>0</v>
      </c>
    </row>
    <row r="32" spans="1:11" x14ac:dyDescent="0.25">
      <c r="A32" s="5" t="s">
        <v>821</v>
      </c>
      <c r="B32" s="5" t="s">
        <v>828</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821</v>
      </c>
      <c r="B33" s="5" t="s">
        <v>885</v>
      </c>
      <c r="C33" s="12">
        <f>IFERROR(VLOOKUP(UPPER(CONCATENATE($B33," - ",$A33)),'[1]Segurados Civis'!$A$5:$H$2142,6,FALSE),"")</f>
        <v>333</v>
      </c>
      <c r="D33" s="12">
        <f>IFERROR(VLOOKUP(UPPER(CONCATENATE($B33," - ",$A33)),'[1]Segurados Civis'!$A$5:$H$2142,7,FALSE),"")</f>
        <v>134</v>
      </c>
      <c r="E33" s="12">
        <f>IFERROR(VLOOKUP(UPPER(CONCATENATE($B33," - ",$A33)),'[1]Segurados Civis'!$A$5:$H$2142,8,FALSE),"")</f>
        <v>27</v>
      </c>
      <c r="F33" s="12">
        <f t="shared" si="0"/>
        <v>494</v>
      </c>
      <c r="G33" s="5" t="s">
        <v>2</v>
      </c>
      <c r="H33" s="3">
        <v>0</v>
      </c>
      <c r="I33" s="3">
        <v>0</v>
      </c>
      <c r="J33" s="3">
        <v>0</v>
      </c>
      <c r="K33" s="3">
        <v>0</v>
      </c>
    </row>
    <row r="34" spans="1:11" x14ac:dyDescent="0.25">
      <c r="A34" s="5" t="s">
        <v>821</v>
      </c>
      <c r="B34" s="5" t="s">
        <v>837</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821</v>
      </c>
      <c r="B35" s="5" t="s">
        <v>848</v>
      </c>
      <c r="C35" s="12">
        <f>IFERROR(VLOOKUP(UPPER(CONCATENATE($B35," - ",$A35)),'[1]Segurados Civis'!$A$5:$H$2142,6,FALSE),"")</f>
        <v>350</v>
      </c>
      <c r="D35" s="12">
        <f>IFERROR(VLOOKUP(UPPER(CONCATENATE($B35," - ",$A35)),'[1]Segurados Civis'!$A$5:$H$2142,7,FALSE),"")</f>
        <v>99</v>
      </c>
      <c r="E35" s="12">
        <f>IFERROR(VLOOKUP(UPPER(CONCATENATE($B35," - ",$A35)),'[1]Segurados Civis'!$A$5:$H$2142,8,FALSE),"")</f>
        <v>32</v>
      </c>
      <c r="F35" s="12">
        <f t="shared" si="0"/>
        <v>481</v>
      </c>
      <c r="G35" s="5" t="s">
        <v>2</v>
      </c>
      <c r="H35" s="3">
        <v>0</v>
      </c>
      <c r="I35" s="3">
        <v>0</v>
      </c>
      <c r="J35" s="3">
        <v>0</v>
      </c>
      <c r="K35" s="3">
        <v>0</v>
      </c>
    </row>
    <row r="36" spans="1:11" x14ac:dyDescent="0.25">
      <c r="A36" s="5" t="s">
        <v>821</v>
      </c>
      <c r="B36" s="5" t="s">
        <v>838</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821</v>
      </c>
      <c r="B37" s="5" t="s">
        <v>863</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v>0</v>
      </c>
      <c r="K37" s="3">
        <v>0</v>
      </c>
    </row>
    <row r="38" spans="1:11" x14ac:dyDescent="0.25">
      <c r="A38" s="5" t="s">
        <v>821</v>
      </c>
      <c r="B38" s="5" t="s">
        <v>900</v>
      </c>
      <c r="C38" s="12">
        <f>IFERROR(VLOOKUP(UPPER(CONCATENATE($B38," - ",$A38)),'[1]Segurados Civis'!$A$5:$H$2142,6,FALSE),"")</f>
        <v>1378</v>
      </c>
      <c r="D38" s="12">
        <f>IFERROR(VLOOKUP(UPPER(CONCATENATE($B38," - ",$A38)),'[1]Segurados Civis'!$A$5:$H$2142,7,FALSE),"")</f>
        <v>85</v>
      </c>
      <c r="E38" s="12">
        <f>IFERROR(VLOOKUP(UPPER(CONCATENATE($B38," - ",$A38)),'[1]Segurados Civis'!$A$5:$H$2142,8,FALSE),"")</f>
        <v>15</v>
      </c>
      <c r="F38" s="12">
        <f t="shared" si="0"/>
        <v>1478</v>
      </c>
      <c r="G38" s="5" t="s">
        <v>2</v>
      </c>
      <c r="H38" s="3">
        <v>0</v>
      </c>
      <c r="I38" s="3">
        <v>0</v>
      </c>
      <c r="J38" s="3">
        <v>0</v>
      </c>
      <c r="K38" s="3">
        <v>0</v>
      </c>
    </row>
    <row r="39" spans="1:11" x14ac:dyDescent="0.25">
      <c r="A39" s="5" t="s">
        <v>821</v>
      </c>
      <c r="B39" s="5" t="s">
        <v>846</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v>0</v>
      </c>
      <c r="K39" s="3">
        <v>0</v>
      </c>
    </row>
    <row r="40" spans="1:11" x14ac:dyDescent="0.25">
      <c r="A40" s="5" t="s">
        <v>821</v>
      </c>
      <c r="B40" s="5" t="s">
        <v>887</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821</v>
      </c>
      <c r="B41" s="5" t="s">
        <v>845</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821</v>
      </c>
      <c r="B42" s="5" t="s">
        <v>877</v>
      </c>
      <c r="C42" s="12">
        <f>IFERROR(VLOOKUP(UPPER(CONCATENATE($B42," - ",$A42)),'[1]Segurados Civis'!$A$5:$H$2142,6,FALSE),"")</f>
        <v>330</v>
      </c>
      <c r="D42" s="12">
        <f>IFERROR(VLOOKUP(UPPER(CONCATENATE($B42," - ",$A42)),'[1]Segurados Civis'!$A$5:$H$2142,7,FALSE),"")</f>
        <v>62</v>
      </c>
      <c r="E42" s="12">
        <f>IFERROR(VLOOKUP(UPPER(CONCATENATE($B42," - ",$A42)),'[1]Segurados Civis'!$A$5:$H$2142,8,FALSE),"")</f>
        <v>25</v>
      </c>
      <c r="F42" s="12">
        <f t="shared" si="0"/>
        <v>417</v>
      </c>
      <c r="G42" s="5" t="s">
        <v>2</v>
      </c>
      <c r="H42" s="3">
        <v>0</v>
      </c>
      <c r="I42" s="3">
        <v>0</v>
      </c>
      <c r="J42" s="3">
        <v>0</v>
      </c>
      <c r="K42" s="3">
        <v>0</v>
      </c>
    </row>
    <row r="43" spans="1:11" x14ac:dyDescent="0.25">
      <c r="A43" s="5" t="s">
        <v>821</v>
      </c>
      <c r="B43" s="5" t="s">
        <v>834</v>
      </c>
      <c r="C43" s="12">
        <f>IFERROR(VLOOKUP(UPPER(CONCATENATE($B43," - ",$A43)),'[1]Segurados Civis'!$A$5:$H$2142,6,FALSE),"")</f>
        <v>196</v>
      </c>
      <c r="D43" s="12">
        <f>IFERROR(VLOOKUP(UPPER(CONCATENATE($B43," - ",$A43)),'[1]Segurados Civis'!$A$5:$H$2142,7,FALSE),"")</f>
        <v>158</v>
      </c>
      <c r="E43" s="12">
        <f>IFERROR(VLOOKUP(UPPER(CONCATENATE($B43," - ",$A43)),'[1]Segurados Civis'!$A$5:$H$2142,8,FALSE),"")</f>
        <v>33</v>
      </c>
      <c r="F43" s="12">
        <f t="shared" si="0"/>
        <v>387</v>
      </c>
      <c r="G43" s="5" t="s">
        <v>2</v>
      </c>
      <c r="H43" s="3">
        <v>0</v>
      </c>
      <c r="I43" s="3">
        <v>0</v>
      </c>
      <c r="J43" s="3">
        <v>1</v>
      </c>
      <c r="K43" s="3">
        <v>0</v>
      </c>
    </row>
    <row r="44" spans="1:11" x14ac:dyDescent="0.25">
      <c r="A44" s="5" t="s">
        <v>821</v>
      </c>
      <c r="B44" s="5" t="s">
        <v>841</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821</v>
      </c>
      <c r="B45" s="5" t="s">
        <v>888</v>
      </c>
      <c r="C45" s="12">
        <f>IFERROR(VLOOKUP(UPPER(CONCATENATE($B45," - ",$A45)),'[1]Segurados Civis'!$A$5:$H$2142,6,FALSE),"")</f>
        <v>5184</v>
      </c>
      <c r="D45" s="12">
        <f>IFERROR(VLOOKUP(UPPER(CONCATENATE($B45," - ",$A45)),'[1]Segurados Civis'!$A$5:$H$2142,7,FALSE),"")</f>
        <v>1234</v>
      </c>
      <c r="E45" s="12">
        <f>IFERROR(VLOOKUP(UPPER(CONCATENATE($B45," - ",$A45)),'[1]Segurados Civis'!$A$5:$H$2142,8,FALSE),"")</f>
        <v>356</v>
      </c>
      <c r="F45" s="12">
        <f t="shared" si="0"/>
        <v>6774</v>
      </c>
      <c r="G45" s="5" t="s">
        <v>2</v>
      </c>
      <c r="H45" s="3">
        <v>1</v>
      </c>
      <c r="I45" s="3">
        <v>0</v>
      </c>
      <c r="J45" s="3">
        <v>0</v>
      </c>
      <c r="K45" s="3">
        <v>0</v>
      </c>
    </row>
    <row r="46" spans="1:11" x14ac:dyDescent="0.25">
      <c r="A46" s="5" t="s">
        <v>821</v>
      </c>
      <c r="B46" s="5" t="s">
        <v>881</v>
      </c>
      <c r="C46" s="12">
        <f>IFERROR(VLOOKUP(UPPER(CONCATENATE($B46," - ",$A46)),'[1]Segurados Civis'!$A$5:$H$2142,6,FALSE),"")</f>
        <v>429</v>
      </c>
      <c r="D46" s="12">
        <f>IFERROR(VLOOKUP(UPPER(CONCATENATE($B46," - ",$A46)),'[1]Segurados Civis'!$A$5:$H$2142,7,FALSE),"")</f>
        <v>130</v>
      </c>
      <c r="E46" s="12">
        <f>IFERROR(VLOOKUP(UPPER(CONCATENATE($B46," - ",$A46)),'[1]Segurados Civis'!$A$5:$H$2142,8,FALSE),"")</f>
        <v>43</v>
      </c>
      <c r="F46" s="12">
        <f t="shared" si="0"/>
        <v>602</v>
      </c>
      <c r="G46" s="5" t="s">
        <v>2</v>
      </c>
      <c r="H46" s="3">
        <v>0</v>
      </c>
      <c r="I46" s="3">
        <v>0</v>
      </c>
      <c r="J46" s="3">
        <v>0</v>
      </c>
      <c r="K46" s="3">
        <v>0</v>
      </c>
    </row>
    <row r="47" spans="1:11" x14ac:dyDescent="0.25">
      <c r="A47" s="5" t="s">
        <v>821</v>
      </c>
      <c r="B47" s="5" t="s">
        <v>829</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821</v>
      </c>
      <c r="B48" s="5" t="s">
        <v>839</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821</v>
      </c>
      <c r="B49" s="5" t="s">
        <v>842</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821</v>
      </c>
      <c r="B50" s="5" t="s">
        <v>879</v>
      </c>
      <c r="C50" s="12">
        <f>IFERROR(VLOOKUP(UPPER(CONCATENATE($B50," - ",$A50)),'[1]Segurados Civis'!$A$5:$H$2142,6,FALSE),"")</f>
        <v>325</v>
      </c>
      <c r="D50" s="12">
        <f>IFERROR(VLOOKUP(UPPER(CONCATENATE($B50," - ",$A50)),'[1]Segurados Civis'!$A$5:$H$2142,7,FALSE),"")</f>
        <v>202</v>
      </c>
      <c r="E50" s="12">
        <f>IFERROR(VLOOKUP(UPPER(CONCATENATE($B50," - ",$A50)),'[1]Segurados Civis'!$A$5:$H$2142,8,FALSE),"")</f>
        <v>0</v>
      </c>
      <c r="F50" s="12">
        <f t="shared" si="0"/>
        <v>527</v>
      </c>
      <c r="G50" s="5" t="s">
        <v>2</v>
      </c>
      <c r="H50" s="3">
        <v>0</v>
      </c>
      <c r="I50" s="3">
        <v>0</v>
      </c>
      <c r="J50" s="3">
        <v>0</v>
      </c>
      <c r="K50" s="3">
        <v>0</v>
      </c>
    </row>
    <row r="51" spans="1:11" x14ac:dyDescent="0.25">
      <c r="A51" s="5" t="s">
        <v>821</v>
      </c>
      <c r="B51" s="5" t="s">
        <v>853</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821</v>
      </c>
      <c r="B52" s="5" t="s">
        <v>830</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821</v>
      </c>
      <c r="B53" s="5" t="s">
        <v>889</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821</v>
      </c>
      <c r="B54" s="5" t="s">
        <v>860</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821</v>
      </c>
      <c r="B55" s="5" t="s">
        <v>871</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v>0</v>
      </c>
      <c r="K55" s="3">
        <v>0</v>
      </c>
    </row>
    <row r="56" spans="1:11" x14ac:dyDescent="0.25">
      <c r="A56" s="5" t="s">
        <v>821</v>
      </c>
      <c r="B56" s="5" t="s">
        <v>861</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821</v>
      </c>
      <c r="B57" s="5" t="s">
        <v>865</v>
      </c>
      <c r="C57" s="12">
        <f>IFERROR(VLOOKUP(UPPER(CONCATENATE($B57," - ",$A57)),'[1]Segurados Civis'!$A$5:$H$2142,6,FALSE),"")</f>
        <v>478</v>
      </c>
      <c r="D57" s="12">
        <f>IFERROR(VLOOKUP(UPPER(CONCATENATE($B57," - ",$A57)),'[1]Segurados Civis'!$A$5:$H$2142,7,FALSE),"")</f>
        <v>84</v>
      </c>
      <c r="E57" s="12">
        <f>IFERROR(VLOOKUP(UPPER(CONCATENATE($B57," - ",$A57)),'[1]Segurados Civis'!$A$5:$H$2142,8,FALSE),"")</f>
        <v>27</v>
      </c>
      <c r="F57" s="12">
        <f t="shared" si="0"/>
        <v>589</v>
      </c>
      <c r="G57" s="5" t="s">
        <v>2</v>
      </c>
      <c r="H57" s="3">
        <v>0</v>
      </c>
      <c r="I57" s="3">
        <v>0</v>
      </c>
      <c r="J57" s="3">
        <v>1</v>
      </c>
      <c r="K57" s="3">
        <v>0</v>
      </c>
    </row>
    <row r="58" spans="1:11" x14ac:dyDescent="0.25">
      <c r="A58" s="5" t="s">
        <v>821</v>
      </c>
      <c r="B58" s="5" t="s">
        <v>882</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v>0</v>
      </c>
      <c r="K58" s="3">
        <v>0</v>
      </c>
    </row>
    <row r="59" spans="1:11" x14ac:dyDescent="0.25">
      <c r="A59" s="5" t="s">
        <v>821</v>
      </c>
      <c r="B59" s="5" t="s">
        <v>874</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821</v>
      </c>
      <c r="B60" s="5" t="s">
        <v>886</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821</v>
      </c>
      <c r="B61" s="5" t="s">
        <v>869</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821</v>
      </c>
      <c r="B62" s="5" t="s">
        <v>875</v>
      </c>
      <c r="C62" s="12">
        <f>IFERROR(VLOOKUP(UPPER(CONCATENATE($B62," - ",$A62)),'[1]Segurados Civis'!$A$5:$H$2142,6,FALSE),"")</f>
        <v>643</v>
      </c>
      <c r="D62" s="12">
        <f>IFERROR(VLOOKUP(UPPER(CONCATENATE($B62," - ",$A62)),'[1]Segurados Civis'!$A$5:$H$2142,7,FALSE),"")</f>
        <v>84</v>
      </c>
      <c r="E62" s="12">
        <f>IFERROR(VLOOKUP(UPPER(CONCATENATE($B62," - ",$A62)),'[1]Segurados Civis'!$A$5:$H$2142,8,FALSE),"")</f>
        <v>16</v>
      </c>
      <c r="F62" s="12">
        <f t="shared" si="0"/>
        <v>743</v>
      </c>
      <c r="G62" s="5" t="s">
        <v>2</v>
      </c>
      <c r="H62" s="3">
        <v>0</v>
      </c>
      <c r="I62" s="3">
        <v>0</v>
      </c>
      <c r="J62" s="3">
        <v>0</v>
      </c>
      <c r="K62" s="3">
        <v>0</v>
      </c>
    </row>
    <row r="63" spans="1:11" x14ac:dyDescent="0.25">
      <c r="A63" s="5" t="s">
        <v>821</v>
      </c>
      <c r="B63" s="5" t="s">
        <v>864</v>
      </c>
      <c r="C63" s="12">
        <f>IFERROR(VLOOKUP(UPPER(CONCATENATE($B63," - ",$A63)),'[1]Segurados Civis'!$A$5:$H$2142,6,FALSE),"")</f>
        <v>542</v>
      </c>
      <c r="D63" s="12">
        <f>IFERROR(VLOOKUP(UPPER(CONCATENATE($B63," - ",$A63)),'[1]Segurados Civis'!$A$5:$H$2142,7,FALSE),"")</f>
        <v>129</v>
      </c>
      <c r="E63" s="12">
        <f>IFERROR(VLOOKUP(UPPER(CONCATENATE($B63," - ",$A63)),'[1]Segurados Civis'!$A$5:$H$2142,8,FALSE),"")</f>
        <v>34</v>
      </c>
      <c r="F63" s="12">
        <f t="shared" si="0"/>
        <v>705</v>
      </c>
      <c r="G63" s="5" t="s">
        <v>2</v>
      </c>
      <c r="H63" s="3">
        <v>0</v>
      </c>
      <c r="I63" s="3">
        <v>0</v>
      </c>
      <c r="J63" s="3">
        <v>0</v>
      </c>
      <c r="K63" s="3">
        <v>0</v>
      </c>
    </row>
    <row r="64" spans="1:11" x14ac:dyDescent="0.25">
      <c r="A64" s="5" t="s">
        <v>821</v>
      </c>
      <c r="B64" s="5" t="s">
        <v>866</v>
      </c>
      <c r="C64" s="12">
        <f>IFERROR(VLOOKUP(UPPER(CONCATENATE($B64," - ",$A64)),'[1]Segurados Civis'!$A$5:$H$2142,6,FALSE),"")</f>
        <v>382</v>
      </c>
      <c r="D64" s="12">
        <f>IFERROR(VLOOKUP(UPPER(CONCATENATE($B64," - ",$A64)),'[1]Segurados Civis'!$A$5:$H$2142,7,FALSE),"")</f>
        <v>83</v>
      </c>
      <c r="E64" s="12">
        <f>IFERROR(VLOOKUP(UPPER(CONCATENATE($B64," - ",$A64)),'[1]Segurados Civis'!$A$5:$H$2142,8,FALSE),"")</f>
        <v>0</v>
      </c>
      <c r="F64" s="12">
        <f t="shared" si="0"/>
        <v>465</v>
      </c>
      <c r="G64" s="5" t="s">
        <v>2</v>
      </c>
      <c r="H64" s="3">
        <v>0</v>
      </c>
      <c r="I64" s="3">
        <v>0</v>
      </c>
      <c r="J64" s="3">
        <v>0</v>
      </c>
      <c r="K64" s="3">
        <v>0</v>
      </c>
    </row>
    <row r="65" spans="1:11" x14ac:dyDescent="0.25">
      <c r="A65" s="5" t="s">
        <v>821</v>
      </c>
      <c r="B65" s="5" t="s">
        <v>895</v>
      </c>
      <c r="C65" s="12">
        <f>IFERROR(VLOOKUP(UPPER(CONCATENATE($B65," - ",$A65)),'[1]Segurados Civis'!$A$5:$H$2142,6,FALSE),"")</f>
        <v>1068</v>
      </c>
      <c r="D65" s="12">
        <f>IFERROR(VLOOKUP(UPPER(CONCATENATE($B65," - ",$A65)),'[1]Segurados Civis'!$A$5:$H$2142,7,FALSE),"")</f>
        <v>141</v>
      </c>
      <c r="E65" s="12">
        <f>IFERROR(VLOOKUP(UPPER(CONCATENATE($B65," - ",$A65)),'[1]Segurados Civis'!$A$5:$H$2142,8,FALSE),"")</f>
        <v>35</v>
      </c>
      <c r="F65" s="12">
        <f t="shared" si="0"/>
        <v>1244</v>
      </c>
      <c r="G65" s="5" t="s">
        <v>2</v>
      </c>
      <c r="H65" s="3">
        <v>1</v>
      </c>
      <c r="I65" s="3">
        <v>0</v>
      </c>
      <c r="J65" s="3">
        <v>0</v>
      </c>
      <c r="K65" s="3">
        <v>0</v>
      </c>
    </row>
    <row r="66" spans="1:11" x14ac:dyDescent="0.25">
      <c r="A66" s="5" t="s">
        <v>821</v>
      </c>
      <c r="B66" s="5" t="s">
        <v>831</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821</v>
      </c>
      <c r="B67" s="5" t="s">
        <v>840</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80" si="1">IF(SUM(C67:E67)=0,"",SUM(C67:E67))</f>
        <v/>
      </c>
      <c r="G67" s="5" t="s">
        <v>4</v>
      </c>
      <c r="H67" s="3">
        <v>0</v>
      </c>
      <c r="I67" s="3">
        <v>0</v>
      </c>
      <c r="J67" s="3">
        <v>0</v>
      </c>
      <c r="K67" s="3">
        <v>0</v>
      </c>
    </row>
    <row r="68" spans="1:11" x14ac:dyDescent="0.25">
      <c r="A68" s="5" t="s">
        <v>821</v>
      </c>
      <c r="B68" s="5" t="s">
        <v>823</v>
      </c>
      <c r="C68" s="12">
        <f>IFERROR(VLOOKUP(UPPER(CONCATENATE($B68," - ",$A68)),'[1]Segurados Civis'!$A$5:$H$2142,6,FALSE),"")</f>
        <v>636</v>
      </c>
      <c r="D68" s="12">
        <f>IFERROR(VLOOKUP(UPPER(CONCATENATE($B68," - ",$A68)),'[1]Segurados Civis'!$A$5:$H$2142,7,FALSE),"")</f>
        <v>250</v>
      </c>
      <c r="E68" s="12">
        <f>IFERROR(VLOOKUP(UPPER(CONCATENATE($B68," - ",$A68)),'[1]Segurados Civis'!$A$5:$H$2142,8,FALSE),"")</f>
        <v>63</v>
      </c>
      <c r="F68" s="12">
        <f t="shared" si="1"/>
        <v>949</v>
      </c>
      <c r="G68" s="5" t="s">
        <v>2</v>
      </c>
      <c r="H68" s="3">
        <v>1</v>
      </c>
      <c r="I68" s="3">
        <v>1</v>
      </c>
      <c r="J68" s="3">
        <v>1</v>
      </c>
      <c r="K68" s="3">
        <v>0</v>
      </c>
    </row>
    <row r="69" spans="1:11" x14ac:dyDescent="0.25">
      <c r="A69" s="5" t="s">
        <v>821</v>
      </c>
      <c r="B69" s="5" t="s">
        <v>898</v>
      </c>
      <c r="C69" s="12">
        <f>IFERROR(VLOOKUP(UPPER(CONCATENATE($B69," - ",$A69)),'[1]Segurados Civis'!$A$5:$H$2142,6,FALSE),"")</f>
        <v>320</v>
      </c>
      <c r="D69" s="12">
        <f>IFERROR(VLOOKUP(UPPER(CONCATENATE($B69," - ",$A69)),'[1]Segurados Civis'!$A$5:$H$2142,7,FALSE),"")</f>
        <v>185</v>
      </c>
      <c r="E69" s="12">
        <f>IFERROR(VLOOKUP(UPPER(CONCATENATE($B69," - ",$A69)),'[1]Segurados Civis'!$A$5:$H$2142,8,FALSE),"")</f>
        <v>43</v>
      </c>
      <c r="F69" s="12">
        <f t="shared" si="1"/>
        <v>548</v>
      </c>
      <c r="G69" s="5" t="s">
        <v>2</v>
      </c>
      <c r="H69" s="3">
        <v>0</v>
      </c>
      <c r="I69" s="3">
        <v>0</v>
      </c>
      <c r="J69" s="3">
        <v>0</v>
      </c>
      <c r="K69" s="3">
        <v>0</v>
      </c>
    </row>
    <row r="70" spans="1:11" x14ac:dyDescent="0.25">
      <c r="A70" s="5" t="s">
        <v>821</v>
      </c>
      <c r="B70" s="5" t="s">
        <v>892</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v>0</v>
      </c>
      <c r="K70" s="3">
        <v>0</v>
      </c>
    </row>
    <row r="71" spans="1:11" x14ac:dyDescent="0.25">
      <c r="A71" s="5" t="s">
        <v>821</v>
      </c>
      <c r="B71" s="5" t="s">
        <v>880</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v>0</v>
      </c>
      <c r="K71" s="3">
        <v>0</v>
      </c>
    </row>
    <row r="72" spans="1:11" x14ac:dyDescent="0.25">
      <c r="A72" s="5" t="s">
        <v>821</v>
      </c>
      <c r="B72" s="5" t="s">
        <v>851</v>
      </c>
      <c r="C72" s="12">
        <f>IFERROR(VLOOKUP(UPPER(CONCATENATE($B72," - ",$A72)),'[1]Segurados Civis'!$A$5:$H$2142,6,FALSE),"")</f>
        <v>6086</v>
      </c>
      <c r="D72" s="12">
        <f>IFERROR(VLOOKUP(UPPER(CONCATENATE($B72," - ",$A72)),'[1]Segurados Civis'!$A$5:$H$2142,7,FALSE),"")</f>
        <v>2509</v>
      </c>
      <c r="E72" s="12">
        <f>IFERROR(VLOOKUP(UPPER(CONCATENATE($B72," - ",$A72)),'[1]Segurados Civis'!$A$5:$H$2142,8,FALSE),"")</f>
        <v>419</v>
      </c>
      <c r="F72" s="12">
        <f t="shared" si="1"/>
        <v>9014</v>
      </c>
      <c r="G72" s="5" t="s">
        <v>2</v>
      </c>
      <c r="H72" s="3">
        <v>0</v>
      </c>
      <c r="I72" s="3">
        <v>0</v>
      </c>
      <c r="J72" s="3">
        <v>0</v>
      </c>
      <c r="K72" s="3">
        <v>0</v>
      </c>
    </row>
    <row r="73" spans="1:11" x14ac:dyDescent="0.25">
      <c r="A73" s="5" t="s">
        <v>821</v>
      </c>
      <c r="B73" s="5" t="s">
        <v>883</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821</v>
      </c>
      <c r="B74" s="5" t="s">
        <v>876</v>
      </c>
      <c r="C74" s="12">
        <f>IFERROR(VLOOKUP(UPPER(CONCATENATE($B74," - ",$A74)),'[1]Segurados Civis'!$A$5:$H$2142,6,FALSE),"")</f>
        <v>517</v>
      </c>
      <c r="D74" s="12">
        <f>IFERROR(VLOOKUP(UPPER(CONCATENATE($B74," - ",$A74)),'[1]Segurados Civis'!$A$5:$H$2142,7,FALSE),"")</f>
        <v>106</v>
      </c>
      <c r="E74" s="12">
        <f>IFERROR(VLOOKUP(UPPER(CONCATENATE($B74," - ",$A74)),'[1]Segurados Civis'!$A$5:$H$2142,8,FALSE),"")</f>
        <v>24</v>
      </c>
      <c r="F74" s="12">
        <f t="shared" si="1"/>
        <v>647</v>
      </c>
      <c r="G74" s="5" t="s">
        <v>2</v>
      </c>
      <c r="H74" s="3">
        <v>0</v>
      </c>
      <c r="I74" s="3">
        <v>0</v>
      </c>
      <c r="J74" s="3">
        <v>0</v>
      </c>
      <c r="K74" s="3">
        <v>0</v>
      </c>
    </row>
    <row r="75" spans="1:11" x14ac:dyDescent="0.25">
      <c r="A75" s="5" t="s">
        <v>821</v>
      </c>
      <c r="B75" s="5" t="s">
        <v>859</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v>0</v>
      </c>
      <c r="K75" s="3">
        <v>0</v>
      </c>
    </row>
    <row r="76" spans="1:11" x14ac:dyDescent="0.25">
      <c r="A76" s="5" t="s">
        <v>821</v>
      </c>
      <c r="B76" s="5" t="s">
        <v>832</v>
      </c>
      <c r="C76" s="12">
        <f>IFERROR(VLOOKUP(UPPER(CONCATENATE($B76," - ",$A76)),'[1]Segurados Civis'!$A$5:$H$2142,6,FALSE),"")</f>
        <v>836</v>
      </c>
      <c r="D76" s="12">
        <f>IFERROR(VLOOKUP(UPPER(CONCATENATE($B76," - ",$A76)),'[1]Segurados Civis'!$A$5:$H$2142,7,FALSE),"")</f>
        <v>642</v>
      </c>
      <c r="E76" s="12">
        <f>IFERROR(VLOOKUP(UPPER(CONCATENATE($B76," - ",$A76)),'[1]Segurados Civis'!$A$5:$H$2142,8,FALSE),"")</f>
        <v>72</v>
      </c>
      <c r="F76" s="12">
        <f t="shared" si="1"/>
        <v>1550</v>
      </c>
      <c r="G76" s="5" t="s">
        <v>2</v>
      </c>
      <c r="H76" s="3">
        <v>1</v>
      </c>
      <c r="I76" s="3">
        <v>0</v>
      </c>
      <c r="J76" s="3">
        <v>0</v>
      </c>
      <c r="K76" s="3">
        <v>0</v>
      </c>
    </row>
    <row r="77" spans="1:11" x14ac:dyDescent="0.25">
      <c r="A77" s="5" t="s">
        <v>821</v>
      </c>
      <c r="B77" s="5" t="s">
        <v>870</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v>0</v>
      </c>
      <c r="K77" s="3">
        <v>0</v>
      </c>
    </row>
    <row r="78" spans="1:11" x14ac:dyDescent="0.25">
      <c r="A78" s="5" t="s">
        <v>821</v>
      </c>
      <c r="B78" s="5" t="s">
        <v>824</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v>0</v>
      </c>
      <c r="K78" s="3">
        <v>0</v>
      </c>
    </row>
    <row r="79" spans="1:11" x14ac:dyDescent="0.25">
      <c r="A79" s="5" t="s">
        <v>821</v>
      </c>
      <c r="B79" s="5" t="s">
        <v>897</v>
      </c>
      <c r="C79" s="12">
        <f>IFERROR(VLOOKUP(UPPER(CONCATENATE($B79," - ",$A79)),'[1]Segurados Civis'!$A$5:$H$2142,6,FALSE),"")</f>
        <v>4702</v>
      </c>
      <c r="D79" s="12">
        <f>IFERROR(VLOOKUP(UPPER(CONCATENATE($B79," - ",$A79)),'[1]Segurados Civis'!$A$5:$H$2142,7,FALSE),"")</f>
        <v>1812</v>
      </c>
      <c r="E79" s="12">
        <f>IFERROR(VLOOKUP(UPPER(CONCATENATE($B79," - ",$A79)),'[1]Segurados Civis'!$A$5:$H$2142,8,FALSE),"")</f>
        <v>471</v>
      </c>
      <c r="F79" s="12">
        <f t="shared" si="1"/>
        <v>6985</v>
      </c>
      <c r="G79" s="5" t="s">
        <v>2</v>
      </c>
      <c r="H79" s="3">
        <v>1</v>
      </c>
      <c r="I79" s="3">
        <v>0</v>
      </c>
      <c r="J79" s="3">
        <v>1</v>
      </c>
      <c r="K79" s="3">
        <v>1</v>
      </c>
    </row>
    <row r="80" spans="1:11" x14ac:dyDescent="0.25">
      <c r="A80" s="5" t="s">
        <v>821</v>
      </c>
      <c r="B80" s="5" t="s">
        <v>890</v>
      </c>
      <c r="C80" s="12">
        <f>IFERROR(VLOOKUP(UPPER(CONCATENATE($B80," - ",$A80)),'[1]Segurados Civis'!$A$5:$H$2142,6,FALSE),"")</f>
        <v>8815</v>
      </c>
      <c r="D80" s="12">
        <f>IFERROR(VLOOKUP(UPPER(CONCATENATE($B80," - ",$A80)),'[1]Segurados Civis'!$A$5:$H$2142,7,FALSE),"")</f>
        <v>4293</v>
      </c>
      <c r="E80" s="12">
        <f>IFERROR(VLOOKUP(UPPER(CONCATENATE($B80," - ",$A80)),'[1]Segurados Civis'!$A$5:$H$2142,8,FALSE),"")</f>
        <v>987</v>
      </c>
      <c r="F80" s="12">
        <f t="shared" si="1"/>
        <v>14095</v>
      </c>
      <c r="G80" s="5" t="s">
        <v>2</v>
      </c>
      <c r="H80" s="3">
        <v>0</v>
      </c>
      <c r="I80" s="3">
        <v>0</v>
      </c>
      <c r="J80" s="3">
        <v>0</v>
      </c>
      <c r="K80" s="3">
        <v>1</v>
      </c>
    </row>
  </sheetData>
  <autoFilter ref="A1:K80"/>
  <sortState ref="B2:C81">
    <sortCondition ref="B81"/>
  </sortState>
  <mergeCells count="9">
    <mergeCell ref="M2:O3"/>
    <mergeCell ref="M4:O4"/>
    <mergeCell ref="M9:O9"/>
    <mergeCell ref="M11:O12"/>
    <mergeCell ref="M13:O13"/>
    <mergeCell ref="M7:R7"/>
    <mergeCell ref="M8:O8"/>
    <mergeCell ref="P8:R8"/>
    <mergeCell ref="P9:R9"/>
  </mergeCells>
  <conditionalFormatting sqref="H2:K80">
    <cfRule type="containsText" dxfId="28"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0"/>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901</v>
      </c>
      <c r="B2" s="5" t="s">
        <v>961</v>
      </c>
      <c r="C2" s="12">
        <f>IFERROR(VLOOKUP(UPPER(CONCATENATE($B2," - ",$A2)),'[1]Segurados Civis'!$A$5:$H$2142,6,FALSE),"")</f>
        <v>55485</v>
      </c>
      <c r="D2" s="12">
        <f>IFERROR(VLOOKUP(UPPER(CONCATENATE($B2," - ",$A2)),'[1]Segurados Civis'!$A$5:$H$2142,7,FALSE),"")</f>
        <v>49974</v>
      </c>
      <c r="E2" s="12">
        <f>IFERROR(VLOOKUP(UPPER(CONCATENATE($B2," - ",$A2)),'[1]Segurados Civis'!$A$5:$H$2142,8,FALSE),"")</f>
        <v>9343</v>
      </c>
      <c r="F2" s="12">
        <f>IF(SUM(C2:E2)=0,"",SUM(C2:E2))</f>
        <v>114802</v>
      </c>
      <c r="G2" s="5" t="s">
        <v>2</v>
      </c>
      <c r="H2" s="3">
        <v>1</v>
      </c>
      <c r="I2" s="3">
        <v>1</v>
      </c>
      <c r="J2" s="3">
        <v>1</v>
      </c>
      <c r="K2" s="3">
        <v>0</v>
      </c>
      <c r="M2" s="160" t="s">
        <v>5354</v>
      </c>
      <c r="N2" s="174"/>
      <c r="O2" s="161"/>
    </row>
    <row r="3" spans="1:18" ht="15.75" thickBot="1" x14ac:dyDescent="0.3">
      <c r="A3" s="5" t="s">
        <v>901</v>
      </c>
      <c r="B3" s="5" t="s">
        <v>1122</v>
      </c>
      <c r="C3" s="12">
        <f>IFERROR(VLOOKUP(UPPER(CONCATENATE($B3," - ",$A3)),'[1]Segurados Civis'!$A$5:$H$2142,6,FALSE),"")</f>
        <v>366</v>
      </c>
      <c r="D3" s="12">
        <f>IFERROR(VLOOKUP(UPPER(CONCATENATE($B3," - ",$A3)),'[1]Segurados Civis'!$A$5:$H$2142,7,FALSE),"")</f>
        <v>34</v>
      </c>
      <c r="E3" s="12">
        <f>IFERROR(VLOOKUP(UPPER(CONCATENATE($B3," - ",$A3)),'[1]Segurados Civis'!$A$5:$H$2142,8,FALSE),"")</f>
        <v>4</v>
      </c>
      <c r="F3" s="12">
        <f t="shared" ref="F3:F66" si="0">IF(SUM(C3:E3)=0,"",SUM(C3:E3))</f>
        <v>404</v>
      </c>
      <c r="G3" s="5" t="s">
        <v>2</v>
      </c>
      <c r="H3" s="3">
        <v>0</v>
      </c>
      <c r="I3" s="3">
        <v>0</v>
      </c>
      <c r="J3" s="3">
        <v>0</v>
      </c>
      <c r="K3" s="3">
        <v>0</v>
      </c>
      <c r="M3" s="162"/>
      <c r="N3" s="175"/>
      <c r="O3" s="163"/>
    </row>
    <row r="4" spans="1:18" ht="15.75" thickBot="1" x14ac:dyDescent="0.3">
      <c r="A4" s="5" t="s">
        <v>901</v>
      </c>
      <c r="B4" s="5" t="s">
        <v>1061</v>
      </c>
      <c r="C4" s="12">
        <f>IFERROR(VLOOKUP(UPPER(CONCATENATE($B4," - ",$A4)),'[1]Segurados Civis'!$A$5:$H$2142,6,FALSE),"")</f>
        <v>392</v>
      </c>
      <c r="D4" s="12">
        <f>IFERROR(VLOOKUP(UPPER(CONCATENATE($B4," - ",$A4)),'[1]Segurados Civis'!$A$5:$H$2142,7,FALSE),"")</f>
        <v>81</v>
      </c>
      <c r="E4" s="12">
        <f>IFERROR(VLOOKUP(UPPER(CONCATENATE($B4," - ",$A4)),'[1]Segurados Civis'!$A$5:$H$2142,8,FALSE),"")</f>
        <v>20</v>
      </c>
      <c r="F4" s="12">
        <f t="shared" si="0"/>
        <v>493</v>
      </c>
      <c r="G4" s="5" t="s">
        <v>2</v>
      </c>
      <c r="H4" s="3">
        <v>0</v>
      </c>
      <c r="I4" s="3">
        <v>0</v>
      </c>
      <c r="J4" s="3">
        <v>0</v>
      </c>
      <c r="K4" s="3">
        <v>0</v>
      </c>
      <c r="M4" s="157">
        <f>COUNTIF(H2:H250,1)</f>
        <v>19</v>
      </c>
      <c r="N4" s="158"/>
      <c r="O4" s="159"/>
    </row>
    <row r="5" spans="1:18" x14ac:dyDescent="0.25">
      <c r="A5" s="5" t="s">
        <v>901</v>
      </c>
      <c r="B5" s="5" t="s">
        <v>1049</v>
      </c>
      <c r="C5" s="12">
        <f>IFERROR(VLOOKUP(UPPER(CONCATENATE($B5," - ",$A5)),'[1]Segurados Civis'!$A$5:$H$2142,6,FALSE),"")</f>
        <v>698</v>
      </c>
      <c r="D5" s="12">
        <f>IFERROR(VLOOKUP(UPPER(CONCATENATE($B5," - ",$A5)),'[1]Segurados Civis'!$A$5:$H$2142,7,FALSE),"")</f>
        <v>167</v>
      </c>
      <c r="E5" s="12">
        <f>IFERROR(VLOOKUP(UPPER(CONCATENATE($B5," - ",$A5)),'[1]Segurados Civis'!$A$5:$H$2142,8,FALSE),"")</f>
        <v>68</v>
      </c>
      <c r="F5" s="12">
        <f t="shared" si="0"/>
        <v>933</v>
      </c>
      <c r="G5" s="5" t="s">
        <v>2</v>
      </c>
      <c r="H5" s="3">
        <v>0</v>
      </c>
      <c r="I5" s="3">
        <v>0</v>
      </c>
      <c r="J5" s="3">
        <v>0</v>
      </c>
      <c r="K5" s="3">
        <v>0</v>
      </c>
    </row>
    <row r="6" spans="1:18" ht="15.75" thickBot="1" x14ac:dyDescent="0.3">
      <c r="A6" s="5" t="s">
        <v>901</v>
      </c>
      <c r="B6" s="5" t="s">
        <v>1060</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8" ht="15" customHeight="1" thickBot="1" x14ac:dyDescent="0.3">
      <c r="A7" s="5" t="s">
        <v>901</v>
      </c>
      <c r="B7" s="5" t="s">
        <v>1073</v>
      </c>
      <c r="C7" s="12">
        <f>IFERROR(VLOOKUP(UPPER(CONCATENATE($B7," - ",$A7)),'[1]Segurados Civis'!$A$5:$H$2142,6,FALSE),"")</f>
        <v>159</v>
      </c>
      <c r="D7" s="12">
        <f>IFERROR(VLOOKUP(UPPER(CONCATENATE($B7," - ",$A7)),'[1]Segurados Civis'!$A$5:$H$2142,7,FALSE),"")</f>
        <v>27</v>
      </c>
      <c r="E7" s="12">
        <f>IFERROR(VLOOKUP(UPPER(CONCATENATE($B7," - ",$A7)),'[1]Segurados Civis'!$A$5:$H$2142,8,FALSE),"")</f>
        <v>18</v>
      </c>
      <c r="F7" s="12">
        <f t="shared" si="0"/>
        <v>204</v>
      </c>
      <c r="G7" s="5" t="s">
        <v>2</v>
      </c>
      <c r="H7" s="3">
        <v>1</v>
      </c>
      <c r="I7" s="3">
        <v>0</v>
      </c>
      <c r="J7" s="3">
        <v>0</v>
      </c>
      <c r="K7" s="3">
        <v>0</v>
      </c>
      <c r="M7" s="168" t="s">
        <v>5355</v>
      </c>
      <c r="N7" s="169"/>
      <c r="O7" s="169"/>
      <c r="P7" s="169"/>
      <c r="Q7" s="169"/>
      <c r="R7" s="170"/>
    </row>
    <row r="8" spans="1:18" ht="15.75" thickBot="1" x14ac:dyDescent="0.3">
      <c r="A8" s="5" t="s">
        <v>901</v>
      </c>
      <c r="B8" s="5" t="s">
        <v>1000</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901</v>
      </c>
      <c r="B9" s="5" t="s">
        <v>1044</v>
      </c>
      <c r="C9" s="12">
        <f>IFERROR(VLOOKUP(UPPER(CONCATENATE($B9," - ",$A9)),'[1]Segurados Civis'!$A$5:$H$2142,6,FALSE),"")</f>
        <v>2660</v>
      </c>
      <c r="D9" s="12">
        <f>IFERROR(VLOOKUP(UPPER(CONCATENATE($B9," - ",$A9)),'[1]Segurados Civis'!$A$5:$H$2142,7,FALSE),"")</f>
        <v>156</v>
      </c>
      <c r="E9" s="12">
        <f>IFERROR(VLOOKUP(UPPER(CONCATENATE($B9," - ",$A9)),'[1]Segurados Civis'!$A$5:$H$2142,8,FALSE),"")</f>
        <v>55</v>
      </c>
      <c r="F9" s="12">
        <f t="shared" si="0"/>
        <v>2871</v>
      </c>
      <c r="G9" s="5" t="s">
        <v>2</v>
      </c>
      <c r="H9" s="3">
        <v>0</v>
      </c>
      <c r="I9" s="3">
        <v>0</v>
      </c>
      <c r="J9" s="3">
        <v>0</v>
      </c>
      <c r="K9" s="3">
        <v>0</v>
      </c>
      <c r="M9" s="157">
        <f>COUNTIF(I2:I250,1)</f>
        <v>2</v>
      </c>
      <c r="N9" s="158"/>
      <c r="O9" s="159"/>
      <c r="P9" s="157">
        <f>COUNTIF(I2:J250,1)</f>
        <v>11</v>
      </c>
      <c r="Q9" s="158"/>
      <c r="R9" s="159"/>
    </row>
    <row r="10" spans="1:18" ht="15.75" thickBot="1" x14ac:dyDescent="0.3">
      <c r="A10" s="5" t="s">
        <v>901</v>
      </c>
      <c r="B10" s="5" t="s">
        <v>904</v>
      </c>
      <c r="C10" s="12">
        <f>IFERROR(VLOOKUP(UPPER(CONCATENATE($B10," - ",$A10)),'[1]Segurados Civis'!$A$5:$H$2142,6,FALSE),"")</f>
        <v>707</v>
      </c>
      <c r="D10" s="12">
        <f>IFERROR(VLOOKUP(UPPER(CONCATENATE($B10," - ",$A10)),'[1]Segurados Civis'!$A$5:$H$2142,7,FALSE),"")</f>
        <v>0</v>
      </c>
      <c r="E10" s="12">
        <f>IFERROR(VLOOKUP(UPPER(CONCATENATE($B10," - ",$A10)),'[1]Segurados Civis'!$A$5:$H$2142,8,FALSE),"")</f>
        <v>0</v>
      </c>
      <c r="F10" s="12">
        <f t="shared" si="0"/>
        <v>707</v>
      </c>
      <c r="G10" s="5" t="s">
        <v>2</v>
      </c>
      <c r="H10" s="3">
        <v>0</v>
      </c>
      <c r="I10" s="3">
        <v>0</v>
      </c>
      <c r="J10" s="3">
        <v>0</v>
      </c>
      <c r="K10" s="3">
        <v>0</v>
      </c>
    </row>
    <row r="11" spans="1:18" x14ac:dyDescent="0.25">
      <c r="A11" s="5" t="s">
        <v>901</v>
      </c>
      <c r="B11" s="5" t="s">
        <v>1004</v>
      </c>
      <c r="C11" s="12">
        <f>IFERROR(VLOOKUP(UPPER(CONCATENATE($B11," - ",$A11)),'[1]Segurados Civis'!$A$5:$H$2142,6,FALSE),"")</f>
        <v>144</v>
      </c>
      <c r="D11" s="12">
        <f>IFERROR(VLOOKUP(UPPER(CONCATENATE($B11," - ",$A11)),'[1]Segurados Civis'!$A$5:$H$2142,7,FALSE),"")</f>
        <v>0</v>
      </c>
      <c r="E11" s="12">
        <f>IFERROR(VLOOKUP(UPPER(CONCATENATE($B11," - ",$A11)),'[1]Segurados Civis'!$A$5:$H$2142,8,FALSE),"")</f>
        <v>0</v>
      </c>
      <c r="F11" s="12">
        <f t="shared" si="0"/>
        <v>144</v>
      </c>
      <c r="G11" s="5" t="s">
        <v>2</v>
      </c>
      <c r="H11" s="3">
        <v>0</v>
      </c>
      <c r="I11" s="3">
        <v>0</v>
      </c>
      <c r="J11" s="3">
        <v>0</v>
      </c>
      <c r="K11" s="3">
        <v>0</v>
      </c>
      <c r="M11" s="164" t="s">
        <v>5352</v>
      </c>
      <c r="N11" s="176"/>
      <c r="O11" s="165"/>
    </row>
    <row r="12" spans="1:18" ht="15.75" thickBot="1" x14ac:dyDescent="0.3">
      <c r="A12" s="5" t="s">
        <v>901</v>
      </c>
      <c r="B12" s="5" t="s">
        <v>936</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901</v>
      </c>
      <c r="B13" s="5" t="s">
        <v>1024</v>
      </c>
      <c r="C13" s="12">
        <f>IFERROR(VLOOKUP(UPPER(CONCATENATE($B13," - ",$A13)),'[1]Segurados Civis'!$A$5:$H$2142,6,FALSE),"")</f>
        <v>257</v>
      </c>
      <c r="D13" s="12">
        <f>IFERROR(VLOOKUP(UPPER(CONCATENATE($B13," - ",$A13)),'[1]Segurados Civis'!$A$5:$H$2142,7,FALSE),"")</f>
        <v>71</v>
      </c>
      <c r="E13" s="12">
        <f>IFERROR(VLOOKUP(UPPER(CONCATENATE($B13," - ",$A13)),'[1]Segurados Civis'!$A$5:$H$2142,8,FALSE),"")</f>
        <v>19</v>
      </c>
      <c r="F13" s="12">
        <f t="shared" si="0"/>
        <v>347</v>
      </c>
      <c r="G13" s="5" t="s">
        <v>2</v>
      </c>
      <c r="H13" s="3">
        <v>1</v>
      </c>
      <c r="I13" s="3">
        <v>0</v>
      </c>
      <c r="J13" s="3">
        <v>0</v>
      </c>
      <c r="K13" s="3">
        <v>0</v>
      </c>
      <c r="M13" s="157">
        <f>COUNTIF(K2:K250,1)</f>
        <v>0</v>
      </c>
      <c r="N13" s="158"/>
      <c r="O13" s="159"/>
    </row>
    <row r="14" spans="1:18" x14ac:dyDescent="0.25">
      <c r="A14" s="5" t="s">
        <v>901</v>
      </c>
      <c r="B14" s="5" t="s">
        <v>1011</v>
      </c>
      <c r="C14" s="12">
        <f>IFERROR(VLOOKUP(UPPER(CONCATENATE($B14," - ",$A14)),'[1]Segurados Civis'!$A$5:$H$2142,6,FALSE),"")</f>
        <v>364</v>
      </c>
      <c r="D14" s="12">
        <f>IFERROR(VLOOKUP(UPPER(CONCATENATE($B14," - ",$A14)),'[1]Segurados Civis'!$A$5:$H$2142,7,FALSE),"")</f>
        <v>71</v>
      </c>
      <c r="E14" s="12">
        <f>IFERROR(VLOOKUP(UPPER(CONCATENATE($B14," - ",$A14)),'[1]Segurados Civis'!$A$5:$H$2142,8,FALSE),"")</f>
        <v>11</v>
      </c>
      <c r="F14" s="12">
        <f t="shared" si="0"/>
        <v>446</v>
      </c>
      <c r="G14" s="5" t="s">
        <v>2</v>
      </c>
      <c r="H14" s="3">
        <v>0</v>
      </c>
      <c r="I14" s="3">
        <v>0</v>
      </c>
      <c r="J14" s="3">
        <v>0</v>
      </c>
      <c r="K14" s="3">
        <v>0</v>
      </c>
    </row>
    <row r="15" spans="1:18" x14ac:dyDescent="0.25">
      <c r="A15" s="5" t="s">
        <v>901</v>
      </c>
      <c r="B15" s="5" t="s">
        <v>1041</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901</v>
      </c>
      <c r="B16" s="5" t="s">
        <v>968</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901</v>
      </c>
      <c r="B17" s="5" t="s">
        <v>1045</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901</v>
      </c>
      <c r="B18" s="5" t="s">
        <v>919</v>
      </c>
      <c r="C18" s="12">
        <f>IFERROR(VLOOKUP(UPPER(CONCATENATE($B18," - ",$A18)),'[1]Segurados Civis'!$A$5:$H$2142,6,FALSE),"")</f>
        <v>7150</v>
      </c>
      <c r="D18" s="12">
        <f>IFERROR(VLOOKUP(UPPER(CONCATENATE($B18," - ",$A18)),'[1]Segurados Civis'!$A$5:$H$2142,7,FALSE),"")</f>
        <v>2272</v>
      </c>
      <c r="E18" s="12">
        <f>IFERROR(VLOOKUP(UPPER(CONCATENATE($B18," - ",$A18)),'[1]Segurados Civis'!$A$5:$H$2142,8,FALSE),"")</f>
        <v>596</v>
      </c>
      <c r="F18" s="12">
        <f t="shared" si="0"/>
        <v>10018</v>
      </c>
      <c r="G18" s="5" t="s">
        <v>2</v>
      </c>
      <c r="H18" s="3">
        <v>0</v>
      </c>
      <c r="I18" s="3">
        <v>0</v>
      </c>
      <c r="J18" s="3">
        <v>0</v>
      </c>
      <c r="K18" s="3">
        <v>0</v>
      </c>
    </row>
    <row r="19" spans="1:11" x14ac:dyDescent="0.25">
      <c r="A19" s="5" t="s">
        <v>901</v>
      </c>
      <c r="B19" s="5" t="s">
        <v>1026</v>
      </c>
      <c r="C19" s="12">
        <f>IFERROR(VLOOKUP(UPPER(CONCATENATE($B19," - ",$A19)),'[1]Segurados Civis'!$A$5:$H$2142,6,FALSE),"")</f>
        <v>79</v>
      </c>
      <c r="D19" s="12">
        <f>IFERROR(VLOOKUP(UPPER(CONCATENATE($B19," - ",$A19)),'[1]Segurados Civis'!$A$5:$H$2142,7,FALSE),"")</f>
        <v>52</v>
      </c>
      <c r="E19" s="12">
        <f>IFERROR(VLOOKUP(UPPER(CONCATENATE($B19," - ",$A19)),'[1]Segurados Civis'!$A$5:$H$2142,8,FALSE),"")</f>
        <v>13</v>
      </c>
      <c r="F19" s="12">
        <f t="shared" si="0"/>
        <v>144</v>
      </c>
      <c r="G19" s="5" t="s">
        <v>2</v>
      </c>
      <c r="H19" s="3">
        <v>0</v>
      </c>
      <c r="I19" s="3">
        <v>0</v>
      </c>
      <c r="J19" s="3">
        <v>0</v>
      </c>
      <c r="K19" s="3">
        <v>0</v>
      </c>
    </row>
    <row r="20" spans="1:11" x14ac:dyDescent="0.25">
      <c r="A20" s="5" t="s">
        <v>901</v>
      </c>
      <c r="B20" s="5" t="s">
        <v>1129</v>
      </c>
      <c r="C20" s="12">
        <f>IFERROR(VLOOKUP(UPPER(CONCATENATE($B20," - ",$A20)),'[1]Segurados Civis'!$A$5:$H$2142,6,FALSE),"")</f>
        <v>450</v>
      </c>
      <c r="D20" s="12">
        <f>IFERROR(VLOOKUP(UPPER(CONCATENATE($B20," - ",$A20)),'[1]Segurados Civis'!$A$5:$H$2142,7,FALSE),"")</f>
        <v>7</v>
      </c>
      <c r="E20" s="12">
        <f>IFERROR(VLOOKUP(UPPER(CONCATENATE($B20," - ",$A20)),'[1]Segurados Civis'!$A$5:$H$2142,8,FALSE),"")</f>
        <v>0</v>
      </c>
      <c r="F20" s="12">
        <f t="shared" si="0"/>
        <v>457</v>
      </c>
      <c r="G20" s="5" t="s">
        <v>2</v>
      </c>
      <c r="H20" s="3">
        <v>0</v>
      </c>
      <c r="I20" s="3">
        <v>1</v>
      </c>
      <c r="J20" s="3">
        <v>0</v>
      </c>
      <c r="K20" s="3">
        <v>0</v>
      </c>
    </row>
    <row r="21" spans="1:11" x14ac:dyDescent="0.25">
      <c r="A21" s="5" t="s">
        <v>901</v>
      </c>
      <c r="B21" s="5" t="s">
        <v>1023</v>
      </c>
      <c r="C21" s="12">
        <f>IFERROR(VLOOKUP(UPPER(CONCATENATE($B21," - ",$A21)),'[1]Segurados Civis'!$A$5:$H$2142,6,FALSE),"")</f>
        <v>6744</v>
      </c>
      <c r="D21" s="12">
        <f>IFERROR(VLOOKUP(UPPER(CONCATENATE($B21," - ",$A21)),'[1]Segurados Civis'!$A$5:$H$2142,7,FALSE),"")</f>
        <v>613</v>
      </c>
      <c r="E21" s="12">
        <f>IFERROR(VLOOKUP(UPPER(CONCATENATE($B21," - ",$A21)),'[1]Segurados Civis'!$A$5:$H$2142,8,FALSE),"")</f>
        <v>176</v>
      </c>
      <c r="F21" s="12">
        <f t="shared" si="0"/>
        <v>7533</v>
      </c>
      <c r="G21" s="5" t="s">
        <v>2</v>
      </c>
      <c r="H21" s="3">
        <v>0</v>
      </c>
      <c r="I21" s="3">
        <v>0</v>
      </c>
      <c r="J21" s="3">
        <v>0</v>
      </c>
      <c r="K21" s="3">
        <v>0</v>
      </c>
    </row>
    <row r="22" spans="1:11" x14ac:dyDescent="0.25">
      <c r="A22" s="5" t="s">
        <v>901</v>
      </c>
      <c r="B22" s="5" t="s">
        <v>1093</v>
      </c>
      <c r="C22" s="12">
        <f>IFERROR(VLOOKUP(UPPER(CONCATENATE($B22," - ",$A22)),'[1]Segurados Civis'!$A$5:$H$2142,6,FALSE),"")</f>
        <v>182</v>
      </c>
      <c r="D22" s="12">
        <f>IFERROR(VLOOKUP(UPPER(CONCATENATE($B22," - ",$A22)),'[1]Segurados Civis'!$A$5:$H$2142,7,FALSE),"")</f>
        <v>55</v>
      </c>
      <c r="E22" s="12">
        <f>IFERROR(VLOOKUP(UPPER(CONCATENATE($B22," - ",$A22)),'[1]Segurados Civis'!$A$5:$H$2142,8,FALSE),"")</f>
        <v>7</v>
      </c>
      <c r="F22" s="12">
        <f t="shared" si="0"/>
        <v>244</v>
      </c>
      <c r="G22" s="5" t="s">
        <v>2</v>
      </c>
      <c r="H22" s="3">
        <v>0</v>
      </c>
      <c r="I22" s="3">
        <v>0</v>
      </c>
      <c r="J22" s="3">
        <v>0</v>
      </c>
      <c r="K22" s="3">
        <v>0</v>
      </c>
    </row>
    <row r="23" spans="1:11" x14ac:dyDescent="0.25">
      <c r="A23" s="5" t="s">
        <v>901</v>
      </c>
      <c r="B23" s="5" t="s">
        <v>1078</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901</v>
      </c>
      <c r="B24" s="5" t="s">
        <v>997</v>
      </c>
      <c r="C24" s="12">
        <f>IFERROR(VLOOKUP(UPPER(CONCATENATE($B24," - ",$A24)),'[1]Segurados Civis'!$A$5:$H$2142,6,FALSE),"")</f>
        <v>107</v>
      </c>
      <c r="D24" s="12">
        <f>IFERROR(VLOOKUP(UPPER(CONCATENATE($B24," - ",$A24)),'[1]Segurados Civis'!$A$5:$H$2142,7,FALSE),"")</f>
        <v>36</v>
      </c>
      <c r="E24" s="12">
        <f>IFERROR(VLOOKUP(UPPER(CONCATENATE($B24," - ",$A24)),'[1]Segurados Civis'!$A$5:$H$2142,8,FALSE),"")</f>
        <v>14</v>
      </c>
      <c r="F24" s="12">
        <f t="shared" si="0"/>
        <v>157</v>
      </c>
      <c r="G24" s="5" t="s">
        <v>2</v>
      </c>
      <c r="H24" s="3">
        <v>0</v>
      </c>
      <c r="I24" s="3">
        <v>0</v>
      </c>
      <c r="J24" s="3">
        <v>0</v>
      </c>
      <c r="K24" s="3">
        <v>0</v>
      </c>
    </row>
    <row r="25" spans="1:11" x14ac:dyDescent="0.25">
      <c r="A25" s="5" t="s">
        <v>901</v>
      </c>
      <c r="B25" s="5" t="s">
        <v>1079</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v>0</v>
      </c>
      <c r="K25" s="3">
        <v>0</v>
      </c>
    </row>
    <row r="26" spans="1:11" x14ac:dyDescent="0.25">
      <c r="A26" s="5" t="s">
        <v>901</v>
      </c>
      <c r="B26" s="5" t="s">
        <v>1076</v>
      </c>
      <c r="C26" s="12">
        <f>IFERROR(VLOOKUP(UPPER(CONCATENATE($B26," - ",$A26)),'[1]Segurados Civis'!$A$5:$H$2142,6,FALSE),"")</f>
        <v>263</v>
      </c>
      <c r="D26" s="12">
        <f>IFERROR(VLOOKUP(UPPER(CONCATENATE($B26," - ",$A26)),'[1]Segurados Civis'!$A$5:$H$2142,7,FALSE),"")</f>
        <v>55</v>
      </c>
      <c r="E26" s="12">
        <f>IFERROR(VLOOKUP(UPPER(CONCATENATE($B26," - ",$A26)),'[1]Segurados Civis'!$A$5:$H$2142,8,FALSE),"")</f>
        <v>9</v>
      </c>
      <c r="F26" s="12">
        <f t="shared" si="0"/>
        <v>327</v>
      </c>
      <c r="G26" s="5" t="s">
        <v>2</v>
      </c>
      <c r="H26" s="3">
        <v>0</v>
      </c>
      <c r="I26" s="3">
        <v>0</v>
      </c>
      <c r="J26" s="3">
        <v>0</v>
      </c>
      <c r="K26" s="3">
        <v>0</v>
      </c>
    </row>
    <row r="27" spans="1:11" x14ac:dyDescent="0.25">
      <c r="A27" s="5" t="s">
        <v>901</v>
      </c>
      <c r="B27" s="5" t="s">
        <v>1080</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901</v>
      </c>
      <c r="B28" s="5" t="s">
        <v>921</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901</v>
      </c>
      <c r="B29" s="5" t="s">
        <v>1077</v>
      </c>
      <c r="C29" s="12">
        <f>IFERROR(VLOOKUP(UPPER(CONCATENATE($B29," - ",$A29)),'[1]Segurados Civis'!$A$5:$H$2142,6,FALSE),"")</f>
        <v>140</v>
      </c>
      <c r="D29" s="12">
        <f>IFERROR(VLOOKUP(UPPER(CONCATENATE($B29," - ",$A29)),'[1]Segurados Civis'!$A$5:$H$2142,7,FALSE),"")</f>
        <v>55</v>
      </c>
      <c r="E29" s="12">
        <f>IFERROR(VLOOKUP(UPPER(CONCATENATE($B29," - ",$A29)),'[1]Segurados Civis'!$A$5:$H$2142,8,FALSE),"")</f>
        <v>15</v>
      </c>
      <c r="F29" s="12">
        <f t="shared" si="0"/>
        <v>210</v>
      </c>
      <c r="G29" s="5" t="s">
        <v>2</v>
      </c>
      <c r="H29" s="3">
        <v>1</v>
      </c>
      <c r="I29" s="3">
        <v>0</v>
      </c>
      <c r="J29" s="3">
        <v>1</v>
      </c>
      <c r="K29" s="3">
        <v>0</v>
      </c>
    </row>
    <row r="30" spans="1:11" x14ac:dyDescent="0.25">
      <c r="A30" s="5" t="s">
        <v>901</v>
      </c>
      <c r="B30" s="5" t="s">
        <v>953</v>
      </c>
      <c r="C30" s="12">
        <f>IFERROR(VLOOKUP(UPPER(CONCATENATE($B30," - ",$A30)),'[1]Segurados Civis'!$A$5:$H$2142,6,FALSE),"")</f>
        <v>147</v>
      </c>
      <c r="D30" s="12">
        <f>IFERROR(VLOOKUP(UPPER(CONCATENATE($B30," - ",$A30)),'[1]Segurados Civis'!$A$5:$H$2142,7,FALSE),"")</f>
        <v>76</v>
      </c>
      <c r="E30" s="12">
        <f>IFERROR(VLOOKUP(UPPER(CONCATENATE($B30," - ",$A30)),'[1]Segurados Civis'!$A$5:$H$2142,8,FALSE),"")</f>
        <v>9</v>
      </c>
      <c r="F30" s="12">
        <f t="shared" si="0"/>
        <v>232</v>
      </c>
      <c r="G30" s="5" t="s">
        <v>2</v>
      </c>
      <c r="H30" s="3">
        <v>0</v>
      </c>
      <c r="I30" s="3">
        <v>0</v>
      </c>
      <c r="J30" s="3">
        <v>0</v>
      </c>
      <c r="K30" s="3">
        <v>0</v>
      </c>
    </row>
    <row r="31" spans="1:11" x14ac:dyDescent="0.25">
      <c r="A31" s="5" t="s">
        <v>901</v>
      </c>
      <c r="B31" s="5" t="s">
        <v>920</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901</v>
      </c>
      <c r="B32" s="5" t="s">
        <v>984</v>
      </c>
      <c r="C32" s="12">
        <f>IFERROR(VLOOKUP(UPPER(CONCATENATE($B32," - ",$A32)),'[1]Segurados Civis'!$A$5:$H$2142,6,FALSE),"")</f>
        <v>107</v>
      </c>
      <c r="D32" s="12">
        <f>IFERROR(VLOOKUP(UPPER(CONCATENATE($B32," - ",$A32)),'[1]Segurados Civis'!$A$5:$H$2142,7,FALSE),"")</f>
        <v>22</v>
      </c>
      <c r="E32" s="12">
        <f>IFERROR(VLOOKUP(UPPER(CONCATENATE($B32," - ",$A32)),'[1]Segurados Civis'!$A$5:$H$2142,8,FALSE),"")</f>
        <v>8</v>
      </c>
      <c r="F32" s="12">
        <f t="shared" si="0"/>
        <v>137</v>
      </c>
      <c r="G32" s="5" t="s">
        <v>2</v>
      </c>
      <c r="H32" s="3">
        <v>0</v>
      </c>
      <c r="I32" s="3">
        <v>0</v>
      </c>
      <c r="J32" s="3">
        <v>0</v>
      </c>
      <c r="K32" s="3">
        <v>0</v>
      </c>
    </row>
    <row r="33" spans="1:11" x14ac:dyDescent="0.25">
      <c r="A33" s="5" t="s">
        <v>901</v>
      </c>
      <c r="B33" s="5" t="s">
        <v>497</v>
      </c>
      <c r="C33" s="12">
        <f>IFERROR(VLOOKUP(UPPER(CONCATENATE($B33," - ",$A33)),'[1]Segurados Civis'!$A$5:$H$2142,6,FALSE),"")</f>
        <v>671</v>
      </c>
      <c r="D33" s="12">
        <f>IFERROR(VLOOKUP(UPPER(CONCATENATE($B33," - ",$A33)),'[1]Segurados Civis'!$A$5:$H$2142,7,FALSE),"")</f>
        <v>133</v>
      </c>
      <c r="E33" s="12">
        <f>IFERROR(VLOOKUP(UPPER(CONCATENATE($B33," - ",$A33)),'[1]Segurados Civis'!$A$5:$H$2142,8,FALSE),"")</f>
        <v>26</v>
      </c>
      <c r="F33" s="12">
        <f t="shared" si="0"/>
        <v>830</v>
      </c>
      <c r="G33" s="5" t="s">
        <v>2</v>
      </c>
      <c r="H33" s="3">
        <v>0</v>
      </c>
      <c r="I33" s="3">
        <v>0</v>
      </c>
      <c r="J33" s="3">
        <v>0</v>
      </c>
      <c r="K33" s="3">
        <v>0</v>
      </c>
    </row>
    <row r="34" spans="1:11" x14ac:dyDescent="0.25">
      <c r="A34" s="5" t="s">
        <v>901</v>
      </c>
      <c r="B34" s="5" t="s">
        <v>1050</v>
      </c>
      <c r="C34" s="12">
        <f>IFERROR(VLOOKUP(UPPER(CONCATENATE($B34," - ",$A34)),'[1]Segurados Civis'!$A$5:$H$2142,6,FALSE),"")</f>
        <v>837</v>
      </c>
      <c r="D34" s="12">
        <f>IFERROR(VLOOKUP(UPPER(CONCATENATE($B34," - ",$A34)),'[1]Segurados Civis'!$A$5:$H$2142,7,FALSE),"")</f>
        <v>183</v>
      </c>
      <c r="E34" s="12">
        <f>IFERROR(VLOOKUP(UPPER(CONCATENATE($B34," - ",$A34)),'[1]Segurados Civis'!$A$5:$H$2142,8,FALSE),"")</f>
        <v>22</v>
      </c>
      <c r="F34" s="12">
        <f t="shared" si="0"/>
        <v>1042</v>
      </c>
      <c r="G34" s="5" t="s">
        <v>2</v>
      </c>
      <c r="H34" s="3">
        <v>0</v>
      </c>
      <c r="I34" s="3">
        <v>0</v>
      </c>
      <c r="J34" s="3">
        <v>0</v>
      </c>
      <c r="K34" s="3">
        <v>0</v>
      </c>
    </row>
    <row r="35" spans="1:11" x14ac:dyDescent="0.25">
      <c r="A35" s="5" t="s">
        <v>901</v>
      </c>
      <c r="B35" s="5" t="s">
        <v>954</v>
      </c>
      <c r="C35" s="12">
        <f>IFERROR(VLOOKUP(UPPER(CONCATENATE($B35," - ",$A35)),'[1]Segurados Civis'!$A$5:$H$2142,6,FALSE),"")</f>
        <v>330</v>
      </c>
      <c r="D35" s="12">
        <f>IFERROR(VLOOKUP(UPPER(CONCATENATE($B35," - ",$A35)),'[1]Segurados Civis'!$A$5:$H$2142,7,FALSE),"")</f>
        <v>61</v>
      </c>
      <c r="E35" s="12">
        <f>IFERROR(VLOOKUP(UPPER(CONCATENATE($B35," - ",$A35)),'[1]Segurados Civis'!$A$5:$H$2142,8,FALSE),"")</f>
        <v>11</v>
      </c>
      <c r="F35" s="12">
        <f t="shared" si="0"/>
        <v>402</v>
      </c>
      <c r="G35" s="5" t="s">
        <v>2</v>
      </c>
      <c r="H35" s="3">
        <v>0</v>
      </c>
      <c r="I35" s="3">
        <v>0</v>
      </c>
      <c r="J35" s="3">
        <v>0</v>
      </c>
      <c r="K35" s="3">
        <v>0</v>
      </c>
    </row>
    <row r="36" spans="1:11" x14ac:dyDescent="0.25">
      <c r="A36" s="5" t="s">
        <v>901</v>
      </c>
      <c r="B36" s="5" t="s">
        <v>1086</v>
      </c>
      <c r="C36" s="12">
        <f>IFERROR(VLOOKUP(UPPER(CONCATENATE($B36," - ",$A36)),'[1]Segurados Civis'!$A$5:$H$2142,6,FALSE),"")</f>
        <v>587</v>
      </c>
      <c r="D36" s="12">
        <f>IFERROR(VLOOKUP(UPPER(CONCATENATE($B36," - ",$A36)),'[1]Segurados Civis'!$A$5:$H$2142,7,FALSE),"")</f>
        <v>213</v>
      </c>
      <c r="E36" s="12">
        <f>IFERROR(VLOOKUP(UPPER(CONCATENATE($B36," - ",$A36)),'[1]Segurados Civis'!$A$5:$H$2142,8,FALSE),"")</f>
        <v>49</v>
      </c>
      <c r="F36" s="12">
        <f t="shared" si="0"/>
        <v>849</v>
      </c>
      <c r="G36" s="5" t="s">
        <v>2</v>
      </c>
      <c r="H36" s="3">
        <v>0</v>
      </c>
      <c r="I36" s="3">
        <v>0</v>
      </c>
      <c r="J36" s="3">
        <v>0</v>
      </c>
      <c r="K36" s="3">
        <v>0</v>
      </c>
    </row>
    <row r="37" spans="1:11" x14ac:dyDescent="0.25">
      <c r="A37" s="5" t="s">
        <v>901</v>
      </c>
      <c r="B37" s="5" t="s">
        <v>1054</v>
      </c>
      <c r="C37" s="12">
        <f>IFERROR(VLOOKUP(UPPER(CONCATENATE($B37," - ",$A37)),'[1]Segurados Civis'!$A$5:$H$2142,6,FALSE),"")</f>
        <v>247</v>
      </c>
      <c r="D37" s="12">
        <f>IFERROR(VLOOKUP(UPPER(CONCATENATE($B37," - ",$A37)),'[1]Segurados Civis'!$A$5:$H$2142,7,FALSE),"")</f>
        <v>48</v>
      </c>
      <c r="E37" s="12">
        <f>IFERROR(VLOOKUP(UPPER(CONCATENATE($B37," - ",$A37)),'[1]Segurados Civis'!$A$5:$H$2142,8,FALSE),"")</f>
        <v>23</v>
      </c>
      <c r="F37" s="12">
        <f t="shared" si="0"/>
        <v>318</v>
      </c>
      <c r="G37" s="5" t="s">
        <v>2</v>
      </c>
      <c r="H37" s="3">
        <v>0</v>
      </c>
      <c r="I37" s="3">
        <v>0</v>
      </c>
      <c r="J37" s="3">
        <v>0</v>
      </c>
      <c r="K37" s="3">
        <v>0</v>
      </c>
    </row>
    <row r="38" spans="1:11" x14ac:dyDescent="0.25">
      <c r="A38" s="5" t="s">
        <v>901</v>
      </c>
      <c r="B38" s="5" t="s">
        <v>974</v>
      </c>
      <c r="C38" s="12">
        <f>IFERROR(VLOOKUP(UPPER(CONCATENATE($B38," - ",$A38)),'[1]Segurados Civis'!$A$5:$H$2142,6,FALSE),"")</f>
        <v>178</v>
      </c>
      <c r="D38" s="12">
        <f>IFERROR(VLOOKUP(UPPER(CONCATENATE($B38," - ",$A38)),'[1]Segurados Civis'!$A$5:$H$2142,7,FALSE),"")</f>
        <v>26</v>
      </c>
      <c r="E38" s="12">
        <f>IFERROR(VLOOKUP(UPPER(CONCATENATE($B38," - ",$A38)),'[1]Segurados Civis'!$A$5:$H$2142,8,FALSE),"")</f>
        <v>4</v>
      </c>
      <c r="F38" s="12">
        <f t="shared" si="0"/>
        <v>208</v>
      </c>
      <c r="G38" s="5" t="s">
        <v>2</v>
      </c>
      <c r="H38" s="3">
        <v>0</v>
      </c>
      <c r="I38" s="3">
        <v>0</v>
      </c>
      <c r="J38" s="3">
        <v>0</v>
      </c>
      <c r="K38" s="3">
        <v>0</v>
      </c>
    </row>
    <row r="39" spans="1:11" x14ac:dyDescent="0.25">
      <c r="A39" s="5" t="s">
        <v>901</v>
      </c>
      <c r="B39" s="5" t="s">
        <v>991</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622</v>
      </c>
      <c r="H39" s="3">
        <v>0</v>
      </c>
      <c r="I39" s="3">
        <v>0</v>
      </c>
      <c r="J39" s="3">
        <v>0</v>
      </c>
      <c r="K39" s="3">
        <v>0</v>
      </c>
    </row>
    <row r="40" spans="1:11" x14ac:dyDescent="0.25">
      <c r="A40" s="5" t="s">
        <v>901</v>
      </c>
      <c r="B40" s="5" t="s">
        <v>922</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901</v>
      </c>
      <c r="B41" s="5" t="s">
        <v>1137</v>
      </c>
      <c r="C41" s="12">
        <f>IFERROR(VLOOKUP(UPPER(CONCATENATE($B41," - ",$A41)),'[1]Segurados Civis'!$A$5:$H$2142,6,FALSE),"")</f>
        <v>328</v>
      </c>
      <c r="D41" s="12">
        <f>IFERROR(VLOOKUP(UPPER(CONCATENATE($B41," - ",$A41)),'[1]Segurados Civis'!$A$5:$H$2142,7,FALSE),"")</f>
        <v>69</v>
      </c>
      <c r="E41" s="12">
        <f>IFERROR(VLOOKUP(UPPER(CONCATENATE($B41," - ",$A41)),'[1]Segurados Civis'!$A$5:$H$2142,8,FALSE),"")</f>
        <v>26</v>
      </c>
      <c r="F41" s="12">
        <f t="shared" si="0"/>
        <v>423</v>
      </c>
      <c r="G41" s="5" t="s">
        <v>2</v>
      </c>
      <c r="H41" s="3">
        <v>0</v>
      </c>
      <c r="I41" s="3">
        <v>0</v>
      </c>
      <c r="J41" s="3">
        <v>1</v>
      </c>
      <c r="K41" s="3">
        <v>0</v>
      </c>
    </row>
    <row r="42" spans="1:11" x14ac:dyDescent="0.25">
      <c r="A42" s="5" t="s">
        <v>901</v>
      </c>
      <c r="B42" s="5" t="s">
        <v>1090</v>
      </c>
      <c r="C42" s="12">
        <f>IFERROR(VLOOKUP(UPPER(CONCATENATE($B42," - ",$A42)),'[1]Segurados Civis'!$A$5:$H$2142,6,FALSE),"")</f>
        <v>116</v>
      </c>
      <c r="D42" s="12">
        <f>IFERROR(VLOOKUP(UPPER(CONCATENATE($B42," - ",$A42)),'[1]Segurados Civis'!$A$5:$H$2142,7,FALSE),"")</f>
        <v>19</v>
      </c>
      <c r="E42" s="12">
        <f>IFERROR(VLOOKUP(UPPER(CONCATENATE($B42," - ",$A42)),'[1]Segurados Civis'!$A$5:$H$2142,8,FALSE),"")</f>
        <v>10</v>
      </c>
      <c r="F42" s="12">
        <f t="shared" si="0"/>
        <v>145</v>
      </c>
      <c r="G42" s="5" t="s">
        <v>2</v>
      </c>
      <c r="H42" s="3">
        <v>0</v>
      </c>
      <c r="I42" s="3">
        <v>0</v>
      </c>
      <c r="J42" s="3">
        <v>0</v>
      </c>
      <c r="K42" s="3">
        <v>0</v>
      </c>
    </row>
    <row r="43" spans="1:11" x14ac:dyDescent="0.25">
      <c r="A43" s="5" t="s">
        <v>901</v>
      </c>
      <c r="B43" s="5" t="s">
        <v>1121</v>
      </c>
      <c r="C43" s="12">
        <f>IFERROR(VLOOKUP(UPPER(CONCATENATE($B43," - ",$A43)),'[1]Segurados Civis'!$A$5:$H$2142,6,FALSE),"")</f>
        <v>180</v>
      </c>
      <c r="D43" s="12">
        <f>IFERROR(VLOOKUP(UPPER(CONCATENATE($B43," - ",$A43)),'[1]Segurados Civis'!$A$5:$H$2142,7,FALSE),"")</f>
        <v>24</v>
      </c>
      <c r="E43" s="12">
        <f>IFERROR(VLOOKUP(UPPER(CONCATENATE($B43," - ",$A43)),'[1]Segurados Civis'!$A$5:$H$2142,8,FALSE),"")</f>
        <v>1</v>
      </c>
      <c r="F43" s="12">
        <f t="shared" si="0"/>
        <v>205</v>
      </c>
      <c r="G43" s="5" t="s">
        <v>2</v>
      </c>
      <c r="H43" s="3">
        <v>0</v>
      </c>
      <c r="I43" s="3">
        <v>0</v>
      </c>
      <c r="J43" s="3">
        <v>0</v>
      </c>
      <c r="K43" s="3">
        <v>0</v>
      </c>
    </row>
    <row r="44" spans="1:11" x14ac:dyDescent="0.25">
      <c r="A44" s="5" t="s">
        <v>901</v>
      </c>
      <c r="B44" s="5" t="s">
        <v>923</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901</v>
      </c>
      <c r="B45" s="5" t="s">
        <v>969</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901</v>
      </c>
      <c r="B46" s="5" t="s">
        <v>1128</v>
      </c>
      <c r="C46" s="12">
        <f>IFERROR(VLOOKUP(UPPER(CONCATENATE($B46," - ",$A46)),'[1]Segurados Civis'!$A$5:$H$2142,6,FALSE),"")</f>
        <v>118</v>
      </c>
      <c r="D46" s="12">
        <f>IFERROR(VLOOKUP(UPPER(CONCATENATE($B46," - ",$A46)),'[1]Segurados Civis'!$A$5:$H$2142,7,FALSE),"")</f>
        <v>8</v>
      </c>
      <c r="E46" s="12">
        <f>IFERROR(VLOOKUP(UPPER(CONCATENATE($B46," - ",$A46)),'[1]Segurados Civis'!$A$5:$H$2142,8,FALSE),"")</f>
        <v>12</v>
      </c>
      <c r="F46" s="12">
        <f t="shared" si="0"/>
        <v>138</v>
      </c>
      <c r="G46" s="5" t="s">
        <v>2</v>
      </c>
      <c r="H46" s="3">
        <v>0</v>
      </c>
      <c r="I46" s="3">
        <v>0</v>
      </c>
      <c r="J46" s="3">
        <v>0</v>
      </c>
      <c r="K46" s="3">
        <v>0</v>
      </c>
    </row>
    <row r="47" spans="1:11" x14ac:dyDescent="0.25">
      <c r="A47" s="5" t="s">
        <v>901</v>
      </c>
      <c r="B47" s="5" t="s">
        <v>993</v>
      </c>
      <c r="C47" s="12">
        <f>IFERROR(VLOOKUP(UPPER(CONCATENATE($B47," - ",$A47)),'[1]Segurados Civis'!$A$5:$H$2142,6,FALSE),"")</f>
        <v>414</v>
      </c>
      <c r="D47" s="12">
        <f>IFERROR(VLOOKUP(UPPER(CONCATENATE($B47," - ",$A47)),'[1]Segurados Civis'!$A$5:$H$2142,7,FALSE),"")</f>
        <v>28</v>
      </c>
      <c r="E47" s="12">
        <f>IFERROR(VLOOKUP(UPPER(CONCATENATE($B47," - ",$A47)),'[1]Segurados Civis'!$A$5:$H$2142,8,FALSE),"")</f>
        <v>28</v>
      </c>
      <c r="F47" s="12">
        <f t="shared" si="0"/>
        <v>470</v>
      </c>
      <c r="G47" s="5" t="s">
        <v>2</v>
      </c>
      <c r="H47" s="3">
        <v>1</v>
      </c>
      <c r="I47" s="3">
        <v>0</v>
      </c>
      <c r="J47" s="3">
        <v>1</v>
      </c>
      <c r="K47" s="3">
        <v>0</v>
      </c>
    </row>
    <row r="48" spans="1:11" x14ac:dyDescent="0.25">
      <c r="A48" s="5" t="s">
        <v>901</v>
      </c>
      <c r="B48" s="5" t="s">
        <v>1015</v>
      </c>
      <c r="C48" s="12">
        <f>IFERROR(VLOOKUP(UPPER(CONCATENATE($B48," - ",$A48)),'[1]Segurados Civis'!$A$5:$H$2142,6,FALSE),"")</f>
        <v>525</v>
      </c>
      <c r="D48" s="12">
        <f>IFERROR(VLOOKUP(UPPER(CONCATENATE($B48," - ",$A48)),'[1]Segurados Civis'!$A$5:$H$2142,7,FALSE),"")</f>
        <v>160</v>
      </c>
      <c r="E48" s="12">
        <f>IFERROR(VLOOKUP(UPPER(CONCATENATE($B48," - ",$A48)),'[1]Segurados Civis'!$A$5:$H$2142,8,FALSE),"")</f>
        <v>0</v>
      </c>
      <c r="F48" s="12">
        <f t="shared" si="0"/>
        <v>685</v>
      </c>
      <c r="G48" s="5" t="s">
        <v>2</v>
      </c>
      <c r="H48" s="3">
        <v>0</v>
      </c>
      <c r="I48" s="3">
        <v>0</v>
      </c>
      <c r="J48" s="3">
        <v>0</v>
      </c>
      <c r="K48" s="3">
        <v>0</v>
      </c>
    </row>
    <row r="49" spans="1:11" x14ac:dyDescent="0.25">
      <c r="A49" s="5" t="s">
        <v>901</v>
      </c>
      <c r="B49" s="5" t="s">
        <v>912</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901</v>
      </c>
      <c r="B50" s="5" t="s">
        <v>1097</v>
      </c>
      <c r="C50" s="12">
        <f>IFERROR(VLOOKUP(UPPER(CONCATENATE($B50," - ",$A50)),'[1]Segurados Civis'!$A$5:$H$2142,6,FALSE),"")</f>
        <v>2394</v>
      </c>
      <c r="D50" s="12">
        <f>IFERROR(VLOOKUP(UPPER(CONCATENATE($B50," - ",$A50)),'[1]Segurados Civis'!$A$5:$H$2142,7,FALSE),"")</f>
        <v>0</v>
      </c>
      <c r="E50" s="12">
        <f>IFERROR(VLOOKUP(UPPER(CONCATENATE($B50," - ",$A50)),'[1]Segurados Civis'!$A$5:$H$2142,8,FALSE),"")</f>
        <v>0</v>
      </c>
      <c r="F50" s="12">
        <f t="shared" si="0"/>
        <v>2394</v>
      </c>
      <c r="G50" s="5" t="s">
        <v>2</v>
      </c>
      <c r="H50" s="3">
        <v>0</v>
      </c>
      <c r="I50" s="3">
        <v>0</v>
      </c>
      <c r="J50" s="3">
        <v>0</v>
      </c>
      <c r="K50" s="3">
        <v>0</v>
      </c>
    </row>
    <row r="51" spans="1:11" x14ac:dyDescent="0.25">
      <c r="A51" s="5" t="s">
        <v>901</v>
      </c>
      <c r="B51" s="5" t="s">
        <v>1068</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901</v>
      </c>
      <c r="B52" s="5" t="s">
        <v>924</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901</v>
      </c>
      <c r="B53" s="5" t="s">
        <v>1001</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901</v>
      </c>
      <c r="B54" s="5" t="s">
        <v>1116</v>
      </c>
      <c r="C54" s="12">
        <f>IFERROR(VLOOKUP(UPPER(CONCATENATE($B54," - ",$A54)),'[1]Segurados Civis'!$A$5:$H$2142,6,FALSE),"")</f>
        <v>340</v>
      </c>
      <c r="D54" s="12">
        <f>IFERROR(VLOOKUP(UPPER(CONCATENATE($B54," - ",$A54)),'[1]Segurados Civis'!$A$5:$H$2142,7,FALSE),"")</f>
        <v>82</v>
      </c>
      <c r="E54" s="12">
        <f>IFERROR(VLOOKUP(UPPER(CONCATENATE($B54," - ",$A54)),'[1]Segurados Civis'!$A$5:$H$2142,8,FALSE),"")</f>
        <v>8</v>
      </c>
      <c r="F54" s="12">
        <f t="shared" si="0"/>
        <v>430</v>
      </c>
      <c r="G54" s="5" t="s">
        <v>2</v>
      </c>
      <c r="H54" s="3">
        <v>0</v>
      </c>
      <c r="I54" s="3">
        <v>0</v>
      </c>
      <c r="J54" s="3">
        <v>0</v>
      </c>
      <c r="K54" s="3">
        <v>0</v>
      </c>
    </row>
    <row r="55" spans="1:11" x14ac:dyDescent="0.25">
      <c r="A55" s="5" t="s">
        <v>901</v>
      </c>
      <c r="B55" s="5" t="s">
        <v>1018</v>
      </c>
      <c r="C55" s="12">
        <f>IFERROR(VLOOKUP(UPPER(CONCATENATE($B55," - ",$A55)),'[1]Segurados Civis'!$A$5:$H$2142,6,FALSE),"")</f>
        <v>323</v>
      </c>
      <c r="D55" s="12">
        <f>IFERROR(VLOOKUP(UPPER(CONCATENATE($B55," - ",$A55)),'[1]Segurados Civis'!$A$5:$H$2142,7,FALSE),"")</f>
        <v>66</v>
      </c>
      <c r="E55" s="12">
        <f>IFERROR(VLOOKUP(UPPER(CONCATENATE($B55," - ",$A55)),'[1]Segurados Civis'!$A$5:$H$2142,8,FALSE),"")</f>
        <v>20</v>
      </c>
      <c r="F55" s="12">
        <f t="shared" si="0"/>
        <v>409</v>
      </c>
      <c r="G55" s="5" t="s">
        <v>2</v>
      </c>
      <c r="H55" s="3">
        <v>0</v>
      </c>
      <c r="I55" s="3">
        <v>0</v>
      </c>
      <c r="J55" s="3">
        <v>0</v>
      </c>
      <c r="K55" s="3">
        <v>0</v>
      </c>
    </row>
    <row r="56" spans="1:11" x14ac:dyDescent="0.25">
      <c r="A56" s="5" t="s">
        <v>901</v>
      </c>
      <c r="B56" s="5" t="s">
        <v>988</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901</v>
      </c>
      <c r="B57" s="5" t="s">
        <v>1103</v>
      </c>
      <c r="C57" s="12">
        <f>IFERROR(VLOOKUP(UPPER(CONCATENATE($B57," - ",$A57)),'[1]Segurados Civis'!$A$5:$H$2142,6,FALSE),"")</f>
        <v>695</v>
      </c>
      <c r="D57" s="12">
        <f>IFERROR(VLOOKUP(UPPER(CONCATENATE($B57," - ",$A57)),'[1]Segurados Civis'!$A$5:$H$2142,7,FALSE),"")</f>
        <v>134</v>
      </c>
      <c r="E57" s="12">
        <f>IFERROR(VLOOKUP(UPPER(CONCATENATE($B57," - ",$A57)),'[1]Segurados Civis'!$A$5:$H$2142,8,FALSE),"")</f>
        <v>24</v>
      </c>
      <c r="F57" s="12">
        <f t="shared" si="0"/>
        <v>853</v>
      </c>
      <c r="G57" s="5" t="s">
        <v>2</v>
      </c>
      <c r="H57" s="3">
        <v>0</v>
      </c>
      <c r="I57" s="3">
        <v>0</v>
      </c>
      <c r="J57" s="3">
        <v>0</v>
      </c>
      <c r="K57" s="3">
        <v>0</v>
      </c>
    </row>
    <row r="58" spans="1:11" x14ac:dyDescent="0.25">
      <c r="A58" s="5" t="s">
        <v>901</v>
      </c>
      <c r="B58" s="5" t="s">
        <v>1082</v>
      </c>
      <c r="C58" s="12">
        <f>IFERROR(VLOOKUP(UPPER(CONCATENATE($B58," - ",$A58)),'[1]Segurados Civis'!$A$5:$H$2142,6,FALSE),"")</f>
        <v>199</v>
      </c>
      <c r="D58" s="12">
        <f>IFERROR(VLOOKUP(UPPER(CONCATENATE($B58," - ",$A58)),'[1]Segurados Civis'!$A$5:$H$2142,7,FALSE),"")</f>
        <v>0</v>
      </c>
      <c r="E58" s="12">
        <f>IFERROR(VLOOKUP(UPPER(CONCATENATE($B58," - ",$A58)),'[1]Segurados Civis'!$A$5:$H$2142,8,FALSE),"")</f>
        <v>0</v>
      </c>
      <c r="F58" s="12">
        <f t="shared" si="0"/>
        <v>199</v>
      </c>
      <c r="G58" s="5" t="s">
        <v>2</v>
      </c>
      <c r="H58" s="3">
        <v>0</v>
      </c>
      <c r="I58" s="3">
        <v>0</v>
      </c>
      <c r="J58" s="3">
        <v>0</v>
      </c>
      <c r="K58" s="3">
        <v>0</v>
      </c>
    </row>
    <row r="59" spans="1:11" x14ac:dyDescent="0.25">
      <c r="A59" s="5" t="s">
        <v>901</v>
      </c>
      <c r="B59" s="5" t="s">
        <v>1082</v>
      </c>
      <c r="C59" s="12">
        <f>IFERROR(VLOOKUP(UPPER(CONCATENATE($B59," - ",$A59)),'[1]Segurados Civis'!$A$5:$H$2142,6,FALSE),"")</f>
        <v>199</v>
      </c>
      <c r="D59" s="12">
        <f>IFERROR(VLOOKUP(UPPER(CONCATENATE($B59," - ",$A59)),'[1]Segurados Civis'!$A$5:$H$2142,7,FALSE),"")</f>
        <v>0</v>
      </c>
      <c r="E59" s="12">
        <f>IFERROR(VLOOKUP(UPPER(CONCATENATE($B59," - ",$A59)),'[1]Segurados Civis'!$A$5:$H$2142,8,FALSE),"")</f>
        <v>0</v>
      </c>
      <c r="F59" s="12">
        <f t="shared" si="0"/>
        <v>199</v>
      </c>
      <c r="G59" s="5" t="s">
        <v>2</v>
      </c>
      <c r="H59" s="3">
        <v>0</v>
      </c>
      <c r="I59" s="3">
        <v>0</v>
      </c>
      <c r="J59" s="3">
        <v>0</v>
      </c>
      <c r="K59" s="3">
        <v>0</v>
      </c>
    </row>
    <row r="60" spans="1:11" x14ac:dyDescent="0.25">
      <c r="A60" s="5" t="s">
        <v>901</v>
      </c>
      <c r="B60" s="5" t="s">
        <v>1130</v>
      </c>
      <c r="C60" s="12">
        <f>IFERROR(VLOOKUP(UPPER(CONCATENATE($B60," - ",$A60)),'[1]Segurados Civis'!$A$5:$H$2142,6,FALSE),"")</f>
        <v>324</v>
      </c>
      <c r="D60" s="12">
        <f>IFERROR(VLOOKUP(UPPER(CONCATENATE($B60," - ",$A60)),'[1]Segurados Civis'!$A$5:$H$2142,7,FALSE),"")</f>
        <v>106</v>
      </c>
      <c r="E60" s="12">
        <f>IFERROR(VLOOKUP(UPPER(CONCATENATE($B60," - ",$A60)),'[1]Segurados Civis'!$A$5:$H$2142,8,FALSE),"")</f>
        <v>34</v>
      </c>
      <c r="F60" s="12">
        <f t="shared" si="0"/>
        <v>464</v>
      </c>
      <c r="G60" s="5" t="s">
        <v>2</v>
      </c>
      <c r="H60" s="3">
        <v>1</v>
      </c>
      <c r="I60" s="3">
        <v>0</v>
      </c>
      <c r="J60" s="3">
        <v>1</v>
      </c>
      <c r="K60" s="3">
        <v>0</v>
      </c>
    </row>
    <row r="61" spans="1:11" x14ac:dyDescent="0.25">
      <c r="A61" s="5" t="s">
        <v>901</v>
      </c>
      <c r="B61" s="5" t="s">
        <v>1139</v>
      </c>
      <c r="C61" s="12">
        <f>IFERROR(VLOOKUP(UPPER(CONCATENATE($B61," - ",$A61)),'[1]Segurados Civis'!$A$5:$H$2142,6,FALSE),"")</f>
        <v>203</v>
      </c>
      <c r="D61" s="12">
        <f>IFERROR(VLOOKUP(UPPER(CONCATENATE($B61," - ",$A61)),'[1]Segurados Civis'!$A$5:$H$2142,7,FALSE),"")</f>
        <v>0</v>
      </c>
      <c r="E61" s="12">
        <f>IFERROR(VLOOKUP(UPPER(CONCATENATE($B61," - ",$A61)),'[1]Segurados Civis'!$A$5:$H$2142,8,FALSE),"")</f>
        <v>0</v>
      </c>
      <c r="F61" s="12">
        <f t="shared" si="0"/>
        <v>203</v>
      </c>
      <c r="G61" s="5" t="s">
        <v>2</v>
      </c>
      <c r="H61" s="3">
        <v>0</v>
      </c>
      <c r="I61" s="3">
        <v>0</v>
      </c>
      <c r="J61" s="3">
        <v>0</v>
      </c>
      <c r="K61" s="3">
        <v>0</v>
      </c>
    </row>
    <row r="62" spans="1:11" x14ac:dyDescent="0.25">
      <c r="A62" s="5" t="s">
        <v>901</v>
      </c>
      <c r="B62" s="5" t="s">
        <v>957</v>
      </c>
      <c r="C62" s="12">
        <f>IFERROR(VLOOKUP(UPPER(CONCATENATE($B62," - ",$A62)),'[1]Segurados Civis'!$A$5:$H$2142,6,FALSE),"")</f>
        <v>1444</v>
      </c>
      <c r="D62" s="12">
        <f>IFERROR(VLOOKUP(UPPER(CONCATENATE($B62," - ",$A62)),'[1]Segurados Civis'!$A$5:$H$2142,7,FALSE),"")</f>
        <v>467</v>
      </c>
      <c r="E62" s="12">
        <f>IFERROR(VLOOKUP(UPPER(CONCATENATE($B62," - ",$A62)),'[1]Segurados Civis'!$A$5:$H$2142,8,FALSE),"")</f>
        <v>149</v>
      </c>
      <c r="F62" s="12">
        <f t="shared" si="0"/>
        <v>2060</v>
      </c>
      <c r="G62" s="5" t="s">
        <v>2</v>
      </c>
      <c r="H62" s="3">
        <v>0</v>
      </c>
      <c r="I62" s="3">
        <v>0</v>
      </c>
      <c r="J62" s="3">
        <v>0</v>
      </c>
      <c r="K62" s="3">
        <v>0</v>
      </c>
    </row>
    <row r="63" spans="1:11" x14ac:dyDescent="0.25">
      <c r="A63" s="5" t="s">
        <v>901</v>
      </c>
      <c r="B63" s="5" t="s">
        <v>1029</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901</v>
      </c>
      <c r="B64" s="5" t="s">
        <v>1074</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row r="65" spans="1:11" x14ac:dyDescent="0.25">
      <c r="A65" s="5" t="s">
        <v>901</v>
      </c>
      <c r="B65" s="5" t="s">
        <v>996</v>
      </c>
      <c r="C65" s="12">
        <f>IFERROR(VLOOKUP(UPPER(CONCATENATE($B65," - ",$A65)),'[1]Segurados Civis'!$A$5:$H$2142,6,FALSE),"")</f>
        <v>458</v>
      </c>
      <c r="D65" s="12">
        <f>IFERROR(VLOOKUP(UPPER(CONCATENATE($B65," - ",$A65)),'[1]Segurados Civis'!$A$5:$H$2142,7,FALSE),"")</f>
        <v>156</v>
      </c>
      <c r="E65" s="12">
        <f>IFERROR(VLOOKUP(UPPER(CONCATENATE($B65," - ",$A65)),'[1]Segurados Civis'!$A$5:$H$2142,8,FALSE),"")</f>
        <v>36</v>
      </c>
      <c r="F65" s="12">
        <f t="shared" si="0"/>
        <v>650</v>
      </c>
      <c r="G65" s="5" t="s">
        <v>2</v>
      </c>
      <c r="H65" s="3">
        <v>0</v>
      </c>
      <c r="I65" s="3">
        <v>0</v>
      </c>
      <c r="J65" s="3">
        <v>0</v>
      </c>
      <c r="K65" s="3">
        <v>0</v>
      </c>
    </row>
    <row r="66" spans="1:11" x14ac:dyDescent="0.25">
      <c r="A66" s="5" t="s">
        <v>901</v>
      </c>
      <c r="B66" s="5" t="s">
        <v>1007</v>
      </c>
      <c r="C66" s="12">
        <f>IFERROR(VLOOKUP(UPPER(CONCATENATE($B66," - ",$A66)),'[1]Segurados Civis'!$A$5:$H$2142,6,FALSE),"")</f>
        <v>601</v>
      </c>
      <c r="D66" s="12">
        <f>IFERROR(VLOOKUP(UPPER(CONCATENATE($B66," - ",$A66)),'[1]Segurados Civis'!$A$5:$H$2142,7,FALSE),"")</f>
        <v>111</v>
      </c>
      <c r="E66" s="12">
        <f>IFERROR(VLOOKUP(UPPER(CONCATENATE($B66," - ",$A66)),'[1]Segurados Civis'!$A$5:$H$2142,8,FALSE),"")</f>
        <v>111</v>
      </c>
      <c r="F66" s="12">
        <f t="shared" si="0"/>
        <v>823</v>
      </c>
      <c r="G66" s="5" t="s">
        <v>2</v>
      </c>
      <c r="H66" s="3">
        <v>0</v>
      </c>
      <c r="I66" s="3">
        <v>0</v>
      </c>
      <c r="J66" s="3">
        <v>0</v>
      </c>
      <c r="K66" s="3">
        <v>0</v>
      </c>
    </row>
    <row r="67" spans="1:11" x14ac:dyDescent="0.25">
      <c r="A67" s="5" t="s">
        <v>901</v>
      </c>
      <c r="B67" s="5" t="s">
        <v>955</v>
      </c>
      <c r="C67" s="12">
        <f>IFERROR(VLOOKUP(UPPER(CONCATENATE($B67," - ",$A67)),'[1]Segurados Civis'!$A$5:$H$2142,6,FALSE),"")</f>
        <v>351</v>
      </c>
      <c r="D67" s="12">
        <f>IFERROR(VLOOKUP(UPPER(CONCATENATE($B67," - ",$A67)),'[1]Segurados Civis'!$A$5:$H$2142,7,FALSE),"")</f>
        <v>31</v>
      </c>
      <c r="E67" s="12">
        <f>IFERROR(VLOOKUP(UPPER(CONCATENATE($B67," - ",$A67)),'[1]Segurados Civis'!$A$5:$H$2142,8,FALSE),"")</f>
        <v>13</v>
      </c>
      <c r="F67" s="12">
        <f t="shared" ref="F67:F130" si="1">IF(SUM(C67:E67)=0,"",SUM(C67:E67))</f>
        <v>395</v>
      </c>
      <c r="G67" s="5" t="s">
        <v>2</v>
      </c>
      <c r="H67" s="3">
        <v>0</v>
      </c>
      <c r="I67" s="3">
        <v>0</v>
      </c>
      <c r="J67" s="3">
        <v>0</v>
      </c>
      <c r="K67" s="3">
        <v>0</v>
      </c>
    </row>
    <row r="68" spans="1:11" x14ac:dyDescent="0.25">
      <c r="A68" s="5" t="s">
        <v>901</v>
      </c>
      <c r="B68" s="5" t="s">
        <v>1088</v>
      </c>
      <c r="C68" s="12">
        <f>IFERROR(VLOOKUP(UPPER(CONCATENATE($B68," - ",$A68)),'[1]Segurados Civis'!$A$5:$H$2142,6,FALSE),"")</f>
        <v>1165</v>
      </c>
      <c r="D68" s="12">
        <f>IFERROR(VLOOKUP(UPPER(CONCATENATE($B68," - ",$A68)),'[1]Segurados Civis'!$A$5:$H$2142,7,FALSE),"")</f>
        <v>195</v>
      </c>
      <c r="E68" s="12">
        <f>IFERROR(VLOOKUP(UPPER(CONCATENATE($B68," - ",$A68)),'[1]Segurados Civis'!$A$5:$H$2142,8,FALSE),"")</f>
        <v>34</v>
      </c>
      <c r="F68" s="12">
        <f t="shared" si="1"/>
        <v>1394</v>
      </c>
      <c r="G68" s="5" t="s">
        <v>2</v>
      </c>
      <c r="H68" s="3">
        <v>0</v>
      </c>
      <c r="I68" s="3">
        <v>0</v>
      </c>
      <c r="J68" s="3">
        <v>0</v>
      </c>
      <c r="K68" s="3">
        <v>0</v>
      </c>
    </row>
    <row r="69" spans="1:11" x14ac:dyDescent="0.25">
      <c r="A69" s="5" t="s">
        <v>901</v>
      </c>
      <c r="B69" s="5" t="s">
        <v>967</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901</v>
      </c>
      <c r="B70" s="5" t="s">
        <v>938</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v>0</v>
      </c>
      <c r="K70" s="3">
        <v>0</v>
      </c>
    </row>
    <row r="71" spans="1:11" x14ac:dyDescent="0.25">
      <c r="A71" s="5" t="s">
        <v>901</v>
      </c>
      <c r="B71" s="5" t="s">
        <v>1027</v>
      </c>
      <c r="C71" s="12">
        <f>IFERROR(VLOOKUP(UPPER(CONCATENATE($B71," - ",$A71)),'[1]Segurados Civis'!$A$5:$H$2142,6,FALSE),"")</f>
        <v>144</v>
      </c>
      <c r="D71" s="12">
        <f>IFERROR(VLOOKUP(UPPER(CONCATENATE($B71," - ",$A71)),'[1]Segurados Civis'!$A$5:$H$2142,7,FALSE),"")</f>
        <v>29</v>
      </c>
      <c r="E71" s="12">
        <f>IFERROR(VLOOKUP(UPPER(CONCATENATE($B71," - ",$A71)),'[1]Segurados Civis'!$A$5:$H$2142,8,FALSE),"")</f>
        <v>8</v>
      </c>
      <c r="F71" s="12">
        <f t="shared" si="1"/>
        <v>181</v>
      </c>
      <c r="G71" s="5" t="s">
        <v>2</v>
      </c>
      <c r="H71" s="3">
        <v>0</v>
      </c>
      <c r="I71" s="3">
        <v>0</v>
      </c>
      <c r="J71" s="3">
        <v>0</v>
      </c>
      <c r="K71" s="3">
        <v>0</v>
      </c>
    </row>
    <row r="72" spans="1:11" x14ac:dyDescent="0.25">
      <c r="A72" s="5" t="s">
        <v>901</v>
      </c>
      <c r="B72" s="5" t="s">
        <v>925</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5" t="s">
        <v>901</v>
      </c>
      <c r="B73" s="5" t="s">
        <v>945</v>
      </c>
      <c r="C73" s="12">
        <f>IFERROR(VLOOKUP(UPPER(CONCATENATE($B73," - ",$A73)),'[1]Segurados Civis'!$A$5:$H$2142,6,FALSE),"")</f>
        <v>603</v>
      </c>
      <c r="D73" s="12">
        <f>IFERROR(VLOOKUP(UPPER(CONCATENATE($B73," - ",$A73)),'[1]Segurados Civis'!$A$5:$H$2142,7,FALSE),"")</f>
        <v>110</v>
      </c>
      <c r="E73" s="12">
        <f>IFERROR(VLOOKUP(UPPER(CONCATENATE($B73," - ",$A73)),'[1]Segurados Civis'!$A$5:$H$2142,8,FALSE),"")</f>
        <v>37</v>
      </c>
      <c r="F73" s="12">
        <f t="shared" si="1"/>
        <v>750</v>
      </c>
      <c r="G73" s="5" t="s">
        <v>2</v>
      </c>
      <c r="H73" s="3">
        <v>0</v>
      </c>
      <c r="I73" s="3">
        <v>0</v>
      </c>
      <c r="J73" s="3">
        <v>0</v>
      </c>
      <c r="K73" s="3">
        <v>0</v>
      </c>
    </row>
    <row r="74" spans="1:11" x14ac:dyDescent="0.25">
      <c r="A74" s="5" t="s">
        <v>901</v>
      </c>
      <c r="B74" s="5" t="s">
        <v>1106</v>
      </c>
      <c r="C74" s="12">
        <f>IFERROR(VLOOKUP(UPPER(CONCATENATE($B74," - ",$A74)),'[1]Segurados Civis'!$A$5:$H$2142,6,FALSE),"")</f>
        <v>1242</v>
      </c>
      <c r="D74" s="12">
        <f>IFERROR(VLOOKUP(UPPER(CONCATENATE($B74," - ",$A74)),'[1]Segurados Civis'!$A$5:$H$2142,7,FALSE),"")</f>
        <v>296</v>
      </c>
      <c r="E74" s="12">
        <f>IFERROR(VLOOKUP(UPPER(CONCATENATE($B74," - ",$A74)),'[1]Segurados Civis'!$A$5:$H$2142,8,FALSE),"")</f>
        <v>67</v>
      </c>
      <c r="F74" s="12">
        <f t="shared" si="1"/>
        <v>1605</v>
      </c>
      <c r="G74" s="5" t="s">
        <v>2</v>
      </c>
      <c r="H74" s="3">
        <v>0</v>
      </c>
      <c r="I74" s="3">
        <v>0</v>
      </c>
      <c r="J74" s="3">
        <v>0</v>
      </c>
      <c r="K74" s="3">
        <v>0</v>
      </c>
    </row>
    <row r="75" spans="1:11" x14ac:dyDescent="0.25">
      <c r="A75" s="5" t="s">
        <v>901</v>
      </c>
      <c r="B75" s="5" t="s">
        <v>1104</v>
      </c>
      <c r="C75" s="12">
        <f>IFERROR(VLOOKUP(UPPER(CONCATENATE($B75," - ",$A75)),'[1]Segurados Civis'!$A$5:$H$2142,6,FALSE),"")</f>
        <v>161</v>
      </c>
      <c r="D75" s="12">
        <f>IFERROR(VLOOKUP(UPPER(CONCATENATE($B75," - ",$A75)),'[1]Segurados Civis'!$A$5:$H$2142,7,FALSE),"")</f>
        <v>34</v>
      </c>
      <c r="E75" s="12">
        <f>IFERROR(VLOOKUP(UPPER(CONCATENATE($B75," - ",$A75)),'[1]Segurados Civis'!$A$5:$H$2142,8,FALSE),"")</f>
        <v>10</v>
      </c>
      <c r="F75" s="12">
        <f t="shared" si="1"/>
        <v>205</v>
      </c>
      <c r="G75" s="5" t="s">
        <v>2</v>
      </c>
      <c r="H75" s="3">
        <v>0</v>
      </c>
      <c r="I75" s="3">
        <v>0</v>
      </c>
      <c r="J75" s="3">
        <v>0</v>
      </c>
      <c r="K75" s="3">
        <v>0</v>
      </c>
    </row>
    <row r="76" spans="1:11" x14ac:dyDescent="0.25">
      <c r="A76" s="5" t="s">
        <v>901</v>
      </c>
      <c r="B76" s="5" t="s">
        <v>1006</v>
      </c>
      <c r="C76" s="12">
        <f>IFERROR(VLOOKUP(UPPER(CONCATENATE($B76," - ",$A76)),'[1]Segurados Civis'!$A$5:$H$2142,6,FALSE),"")</f>
        <v>506</v>
      </c>
      <c r="D76" s="12">
        <f>IFERROR(VLOOKUP(UPPER(CONCATENATE($B76," - ",$A76)),'[1]Segurados Civis'!$A$5:$H$2142,7,FALSE),"")</f>
        <v>164</v>
      </c>
      <c r="E76" s="12">
        <f>IFERROR(VLOOKUP(UPPER(CONCATENATE($B76," - ",$A76)),'[1]Segurados Civis'!$A$5:$H$2142,8,FALSE),"")</f>
        <v>35</v>
      </c>
      <c r="F76" s="12">
        <f t="shared" si="1"/>
        <v>705</v>
      </c>
      <c r="G76" s="5" t="s">
        <v>2</v>
      </c>
      <c r="H76" s="3">
        <v>0</v>
      </c>
      <c r="I76" s="3">
        <v>0</v>
      </c>
      <c r="J76" s="3">
        <v>0</v>
      </c>
      <c r="K76" s="3">
        <v>0</v>
      </c>
    </row>
    <row r="77" spans="1:11" x14ac:dyDescent="0.25">
      <c r="A77" s="5" t="s">
        <v>901</v>
      </c>
      <c r="B77" s="5" t="s">
        <v>902</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v>0</v>
      </c>
      <c r="K77" s="3">
        <v>0</v>
      </c>
    </row>
    <row r="78" spans="1:11" x14ac:dyDescent="0.25">
      <c r="A78" s="5" t="s">
        <v>901</v>
      </c>
      <c r="B78" s="5" t="s">
        <v>985</v>
      </c>
      <c r="C78" s="12">
        <f>IFERROR(VLOOKUP(UPPER(CONCATENATE($B78," - ",$A78)),'[1]Segurados Civis'!$A$5:$H$2142,6,FALSE),"")</f>
        <v>107</v>
      </c>
      <c r="D78" s="12">
        <f>IFERROR(VLOOKUP(UPPER(CONCATENATE($B78," - ",$A78)),'[1]Segurados Civis'!$A$5:$H$2142,7,FALSE),"")</f>
        <v>64</v>
      </c>
      <c r="E78" s="12">
        <f>IFERROR(VLOOKUP(UPPER(CONCATENATE($B78," - ",$A78)),'[1]Segurados Civis'!$A$5:$H$2142,8,FALSE),"")</f>
        <v>17</v>
      </c>
      <c r="F78" s="12">
        <f t="shared" si="1"/>
        <v>188</v>
      </c>
      <c r="G78" s="5" t="s">
        <v>2</v>
      </c>
      <c r="H78" s="3">
        <v>0</v>
      </c>
      <c r="I78" s="3">
        <v>0</v>
      </c>
      <c r="J78" s="3">
        <v>0</v>
      </c>
      <c r="K78" s="3">
        <v>0</v>
      </c>
    </row>
    <row r="79" spans="1:11" x14ac:dyDescent="0.25">
      <c r="A79" s="5" t="s">
        <v>901</v>
      </c>
      <c r="B79" s="5" t="s">
        <v>1084</v>
      </c>
      <c r="C79" s="12">
        <f>IFERROR(VLOOKUP(UPPER(CONCATENATE($B79," - ",$A79)),'[1]Segurados Civis'!$A$5:$H$2142,6,FALSE),"")</f>
        <v>189</v>
      </c>
      <c r="D79" s="12">
        <f>IFERROR(VLOOKUP(UPPER(CONCATENATE($B79," - ",$A79)),'[1]Segurados Civis'!$A$5:$H$2142,7,FALSE),"")</f>
        <v>42</v>
      </c>
      <c r="E79" s="12">
        <f>IFERROR(VLOOKUP(UPPER(CONCATENATE($B79," - ",$A79)),'[1]Segurados Civis'!$A$5:$H$2142,8,FALSE),"")</f>
        <v>6</v>
      </c>
      <c r="F79" s="12">
        <f t="shared" si="1"/>
        <v>237</v>
      </c>
      <c r="G79" s="5" t="s">
        <v>2</v>
      </c>
      <c r="H79" s="3">
        <v>0</v>
      </c>
      <c r="I79" s="3">
        <v>0</v>
      </c>
      <c r="J79" s="3">
        <v>0</v>
      </c>
      <c r="K79" s="3">
        <v>0</v>
      </c>
    </row>
    <row r="80" spans="1:11" x14ac:dyDescent="0.25">
      <c r="A80" s="5" t="s">
        <v>901</v>
      </c>
      <c r="B80" s="5" t="s">
        <v>1075</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v>0</v>
      </c>
      <c r="K80" s="3">
        <v>0</v>
      </c>
    </row>
    <row r="81" spans="1:11" x14ac:dyDescent="0.25">
      <c r="A81" s="5" t="s">
        <v>901</v>
      </c>
      <c r="B81" s="5" t="s">
        <v>926</v>
      </c>
      <c r="C81" s="12">
        <f>IFERROR(VLOOKUP(UPPER(CONCATENATE($B81," - ",$A81)),'[1]Segurados Civis'!$A$5:$H$2142,6,FALSE),"")</f>
        <v>90</v>
      </c>
      <c r="D81" s="12">
        <f>IFERROR(VLOOKUP(UPPER(CONCATENATE($B81," - ",$A81)),'[1]Segurados Civis'!$A$5:$H$2142,7,FALSE),"")</f>
        <v>23</v>
      </c>
      <c r="E81" s="12">
        <f>IFERROR(VLOOKUP(UPPER(CONCATENATE($B81," - ",$A81)),'[1]Segurados Civis'!$A$5:$H$2142,8,FALSE),"")</f>
        <v>6</v>
      </c>
      <c r="F81" s="12">
        <f t="shared" si="1"/>
        <v>119</v>
      </c>
      <c r="G81" s="5" t="s">
        <v>2</v>
      </c>
      <c r="H81" s="3">
        <v>0</v>
      </c>
      <c r="I81" s="3">
        <v>0</v>
      </c>
      <c r="J81" s="3">
        <v>0</v>
      </c>
      <c r="K81" s="3">
        <v>0</v>
      </c>
    </row>
    <row r="82" spans="1:11" x14ac:dyDescent="0.25">
      <c r="A82" s="5" t="s">
        <v>901</v>
      </c>
      <c r="B82" s="5" t="s">
        <v>1002</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v>0</v>
      </c>
      <c r="K82" s="3">
        <v>0</v>
      </c>
    </row>
    <row r="83" spans="1:11" x14ac:dyDescent="0.25">
      <c r="A83" s="5" t="s">
        <v>901</v>
      </c>
      <c r="B83" s="5" t="s">
        <v>1005</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v>0</v>
      </c>
      <c r="K83" s="3">
        <v>0</v>
      </c>
    </row>
    <row r="84" spans="1:11" x14ac:dyDescent="0.25">
      <c r="A84" s="5" t="s">
        <v>901</v>
      </c>
      <c r="B84" s="5" t="s">
        <v>1033</v>
      </c>
      <c r="C84" s="12">
        <f>IFERROR(VLOOKUP(UPPER(CONCATENATE($B84," - ",$A84)),'[1]Segurados Civis'!$A$5:$H$2142,6,FALSE),"")</f>
        <v>222</v>
      </c>
      <c r="D84" s="12">
        <f>IFERROR(VLOOKUP(UPPER(CONCATENATE($B84," - ",$A84)),'[1]Segurados Civis'!$A$5:$H$2142,7,FALSE),"")</f>
        <v>78</v>
      </c>
      <c r="E84" s="12">
        <f>IFERROR(VLOOKUP(UPPER(CONCATENATE($B84," - ",$A84)),'[1]Segurados Civis'!$A$5:$H$2142,8,FALSE),"")</f>
        <v>10</v>
      </c>
      <c r="F84" s="12">
        <f t="shared" si="1"/>
        <v>310</v>
      </c>
      <c r="G84" s="5" t="s">
        <v>2</v>
      </c>
      <c r="H84" s="3">
        <v>0</v>
      </c>
      <c r="I84" s="3">
        <v>0</v>
      </c>
      <c r="J84" s="3">
        <v>0</v>
      </c>
      <c r="K84" s="3">
        <v>0</v>
      </c>
    </row>
    <row r="85" spans="1:11" x14ac:dyDescent="0.25">
      <c r="A85" s="5" t="s">
        <v>901</v>
      </c>
      <c r="B85" s="5" t="s">
        <v>941</v>
      </c>
      <c r="C85" s="12">
        <f>IFERROR(VLOOKUP(UPPER(CONCATENATE($B85," - ",$A85)),'[1]Segurados Civis'!$A$5:$H$2142,6,FALSE),"")</f>
        <v>294</v>
      </c>
      <c r="D85" s="12">
        <f>IFERROR(VLOOKUP(UPPER(CONCATENATE($B85," - ",$A85)),'[1]Segurados Civis'!$A$5:$H$2142,7,FALSE),"")</f>
        <v>0</v>
      </c>
      <c r="E85" s="12">
        <f>IFERROR(VLOOKUP(UPPER(CONCATENATE($B85," - ",$A85)),'[1]Segurados Civis'!$A$5:$H$2142,8,FALSE),"")</f>
        <v>0</v>
      </c>
      <c r="F85" s="12">
        <f t="shared" si="1"/>
        <v>294</v>
      </c>
      <c r="G85" s="5" t="s">
        <v>2</v>
      </c>
      <c r="H85" s="3">
        <v>0</v>
      </c>
      <c r="I85" s="3">
        <v>0</v>
      </c>
      <c r="J85" s="3">
        <v>0</v>
      </c>
      <c r="K85" s="3">
        <v>0</v>
      </c>
    </row>
    <row r="86" spans="1:11" x14ac:dyDescent="0.25">
      <c r="A86" s="5" t="s">
        <v>901</v>
      </c>
      <c r="B86" s="5" t="s">
        <v>1089</v>
      </c>
      <c r="C86" s="12">
        <f>IFERROR(VLOOKUP(UPPER(CONCATENATE($B86," - ",$A86)),'[1]Segurados Civis'!$A$5:$H$2142,6,FALSE),"")</f>
        <v>365</v>
      </c>
      <c r="D86" s="12">
        <f>IFERROR(VLOOKUP(UPPER(CONCATENATE($B86," - ",$A86)),'[1]Segurados Civis'!$A$5:$H$2142,7,FALSE),"")</f>
        <v>18</v>
      </c>
      <c r="E86" s="12">
        <f>IFERROR(VLOOKUP(UPPER(CONCATENATE($B86," - ",$A86)),'[1]Segurados Civis'!$A$5:$H$2142,8,FALSE),"")</f>
        <v>0</v>
      </c>
      <c r="F86" s="12">
        <f t="shared" si="1"/>
        <v>383</v>
      </c>
      <c r="G86" s="5" t="s">
        <v>2</v>
      </c>
      <c r="H86" s="3">
        <v>0</v>
      </c>
      <c r="I86" s="3">
        <v>0</v>
      </c>
      <c r="J86" s="3">
        <v>0</v>
      </c>
      <c r="K86" s="3">
        <v>0</v>
      </c>
    </row>
    <row r="87" spans="1:11" x14ac:dyDescent="0.25">
      <c r="A87" s="5" t="s">
        <v>901</v>
      </c>
      <c r="B87" s="5" t="s">
        <v>927</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v>0</v>
      </c>
      <c r="K87" s="3">
        <v>0</v>
      </c>
    </row>
    <row r="88" spans="1:11" x14ac:dyDescent="0.25">
      <c r="A88" s="5" t="s">
        <v>901</v>
      </c>
      <c r="B88" s="5" t="s">
        <v>943</v>
      </c>
      <c r="C88" s="12">
        <f>IFERROR(VLOOKUP(UPPER(CONCATENATE($B88," - ",$A88)),'[1]Segurados Civis'!$A$5:$H$2142,6,FALSE),"")</f>
        <v>289</v>
      </c>
      <c r="D88" s="12">
        <f>IFERROR(VLOOKUP(UPPER(CONCATENATE($B88," - ",$A88)),'[1]Segurados Civis'!$A$5:$H$2142,7,FALSE),"")</f>
        <v>109</v>
      </c>
      <c r="E88" s="12">
        <f>IFERROR(VLOOKUP(UPPER(CONCATENATE($B88," - ",$A88)),'[1]Segurados Civis'!$A$5:$H$2142,8,FALSE),"")</f>
        <v>23</v>
      </c>
      <c r="F88" s="12">
        <f t="shared" si="1"/>
        <v>421</v>
      </c>
      <c r="G88" s="5" t="s">
        <v>2</v>
      </c>
      <c r="H88" s="3">
        <v>0</v>
      </c>
      <c r="I88" s="3">
        <v>0</v>
      </c>
      <c r="J88" s="3">
        <v>0</v>
      </c>
      <c r="K88" s="3">
        <v>0</v>
      </c>
    </row>
    <row r="89" spans="1:11" x14ac:dyDescent="0.25">
      <c r="A89" s="5" t="s">
        <v>901</v>
      </c>
      <c r="B89" s="5" t="s">
        <v>1115</v>
      </c>
      <c r="C89" s="12">
        <f>IFERROR(VLOOKUP(UPPER(CONCATENATE($B89," - ",$A89)),'[1]Segurados Civis'!$A$5:$H$2142,6,FALSE),"")</f>
        <v>114</v>
      </c>
      <c r="D89" s="12">
        <f>IFERROR(VLOOKUP(UPPER(CONCATENATE($B89," - ",$A89)),'[1]Segurados Civis'!$A$5:$H$2142,7,FALSE),"")</f>
        <v>66</v>
      </c>
      <c r="E89" s="12">
        <f>IFERROR(VLOOKUP(UPPER(CONCATENATE($B89," - ",$A89)),'[1]Segurados Civis'!$A$5:$H$2142,8,FALSE),"")</f>
        <v>10</v>
      </c>
      <c r="F89" s="12">
        <f t="shared" si="1"/>
        <v>190</v>
      </c>
      <c r="G89" s="5" t="s">
        <v>2</v>
      </c>
      <c r="H89" s="3">
        <v>0</v>
      </c>
      <c r="I89" s="3">
        <v>0</v>
      </c>
      <c r="J89" s="3">
        <v>0</v>
      </c>
      <c r="K89" s="3">
        <v>0</v>
      </c>
    </row>
    <row r="90" spans="1:11" x14ac:dyDescent="0.25">
      <c r="A90" s="5" t="s">
        <v>901</v>
      </c>
      <c r="B90" s="5" t="s">
        <v>1110</v>
      </c>
      <c r="C90" s="12">
        <f>IFERROR(VLOOKUP(UPPER(CONCATENATE($B90," - ",$A90)),'[1]Segurados Civis'!$A$5:$H$2142,6,FALSE),"")</f>
        <v>236</v>
      </c>
      <c r="D90" s="12">
        <f>IFERROR(VLOOKUP(UPPER(CONCATENATE($B90," - ",$A90)),'[1]Segurados Civis'!$A$5:$H$2142,7,FALSE),"")</f>
        <v>72</v>
      </c>
      <c r="E90" s="12">
        <f>IFERROR(VLOOKUP(UPPER(CONCATENATE($B90," - ",$A90)),'[1]Segurados Civis'!$A$5:$H$2142,8,FALSE),"")</f>
        <v>28</v>
      </c>
      <c r="F90" s="12">
        <f t="shared" si="1"/>
        <v>336</v>
      </c>
      <c r="G90" s="5" t="s">
        <v>2</v>
      </c>
      <c r="H90" s="3">
        <v>0</v>
      </c>
      <c r="I90" s="3">
        <v>0</v>
      </c>
      <c r="J90" s="3">
        <v>0</v>
      </c>
      <c r="K90" s="3">
        <v>0</v>
      </c>
    </row>
    <row r="91" spans="1:11" x14ac:dyDescent="0.25">
      <c r="A91" s="5" t="s">
        <v>901</v>
      </c>
      <c r="B91" s="5" t="s">
        <v>928</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v>0</v>
      </c>
      <c r="K91" s="3">
        <v>0</v>
      </c>
    </row>
    <row r="92" spans="1:11" x14ac:dyDescent="0.25">
      <c r="A92" s="5" t="s">
        <v>901</v>
      </c>
      <c r="B92" s="5" t="s">
        <v>908</v>
      </c>
      <c r="C92" s="12">
        <f>IFERROR(VLOOKUP(UPPER(CONCATENATE($B92," - ",$A92)),'[1]Segurados Civis'!$A$5:$H$2142,6,FALSE),"")</f>
        <v>2544</v>
      </c>
      <c r="D92" s="12">
        <f>IFERROR(VLOOKUP(UPPER(CONCATENATE($B92," - ",$A92)),'[1]Segurados Civis'!$A$5:$H$2142,7,FALSE),"")</f>
        <v>418</v>
      </c>
      <c r="E92" s="12">
        <f>IFERROR(VLOOKUP(UPPER(CONCATENATE($B92," - ",$A92)),'[1]Segurados Civis'!$A$5:$H$2142,8,FALSE),"")</f>
        <v>152</v>
      </c>
      <c r="F92" s="12">
        <f t="shared" si="1"/>
        <v>3114</v>
      </c>
      <c r="G92" s="5" t="s">
        <v>2</v>
      </c>
      <c r="H92" s="3">
        <v>0</v>
      </c>
      <c r="I92" s="3">
        <v>0</v>
      </c>
      <c r="J92" s="3">
        <v>0</v>
      </c>
      <c r="K92" s="3">
        <v>0</v>
      </c>
    </row>
    <row r="93" spans="1:11" x14ac:dyDescent="0.25">
      <c r="A93" s="5" t="s">
        <v>901</v>
      </c>
      <c r="B93" s="5" t="s">
        <v>1126</v>
      </c>
      <c r="C93" s="12">
        <f>IFERROR(VLOOKUP(UPPER(CONCATENATE($B93," - ",$A93)),'[1]Segurados Civis'!$A$5:$H$2142,6,FALSE),"")</f>
        <v>138</v>
      </c>
      <c r="D93" s="12">
        <f>IFERROR(VLOOKUP(UPPER(CONCATENATE($B93," - ",$A93)),'[1]Segurados Civis'!$A$5:$H$2142,7,FALSE),"")</f>
        <v>53</v>
      </c>
      <c r="E93" s="12">
        <f>IFERROR(VLOOKUP(UPPER(CONCATENATE($B93," - ",$A93)),'[1]Segurados Civis'!$A$5:$H$2142,8,FALSE),"")</f>
        <v>10</v>
      </c>
      <c r="F93" s="12">
        <f t="shared" si="1"/>
        <v>201</v>
      </c>
      <c r="G93" s="5" t="s">
        <v>2</v>
      </c>
      <c r="H93" s="3">
        <v>0</v>
      </c>
      <c r="I93" s="3">
        <v>0</v>
      </c>
      <c r="J93" s="3">
        <v>0</v>
      </c>
      <c r="K93" s="3">
        <v>0</v>
      </c>
    </row>
    <row r="94" spans="1:11" x14ac:dyDescent="0.25">
      <c r="A94" s="5" t="s">
        <v>901</v>
      </c>
      <c r="B94" s="5" t="s">
        <v>1009</v>
      </c>
      <c r="C94" s="12">
        <f>IFERROR(VLOOKUP(UPPER(CONCATENATE($B94," - ",$A94)),'[1]Segurados Civis'!$A$5:$H$2142,6,FALSE),"")</f>
        <v>146</v>
      </c>
      <c r="D94" s="12">
        <f>IFERROR(VLOOKUP(UPPER(CONCATENATE($B94," - ",$A94)),'[1]Segurados Civis'!$A$5:$H$2142,7,FALSE),"")</f>
        <v>0</v>
      </c>
      <c r="E94" s="12">
        <f>IFERROR(VLOOKUP(UPPER(CONCATENATE($B94," - ",$A94)),'[1]Segurados Civis'!$A$5:$H$2142,8,FALSE),"")</f>
        <v>0</v>
      </c>
      <c r="F94" s="12">
        <f t="shared" si="1"/>
        <v>146</v>
      </c>
      <c r="G94" s="5" t="s">
        <v>2</v>
      </c>
      <c r="H94" s="3">
        <v>0</v>
      </c>
      <c r="I94" s="3">
        <v>0</v>
      </c>
      <c r="J94" s="3">
        <v>0</v>
      </c>
      <c r="K94" s="3">
        <v>0</v>
      </c>
    </row>
    <row r="95" spans="1:11" x14ac:dyDescent="0.25">
      <c r="A95" s="5" t="s">
        <v>901</v>
      </c>
      <c r="B95" s="5" t="s">
        <v>913</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v>0</v>
      </c>
      <c r="J95" s="3">
        <v>0</v>
      </c>
      <c r="K95" s="3">
        <v>0</v>
      </c>
    </row>
    <row r="96" spans="1:11" x14ac:dyDescent="0.25">
      <c r="A96" s="5" t="s">
        <v>901</v>
      </c>
      <c r="B96" s="5" t="s">
        <v>952</v>
      </c>
      <c r="C96" s="12">
        <f>IFERROR(VLOOKUP(UPPER(CONCATENATE($B96," - ",$A96)),'[1]Segurados Civis'!$A$5:$H$2142,6,FALSE),"")</f>
        <v>94</v>
      </c>
      <c r="D96" s="12">
        <f>IFERROR(VLOOKUP(UPPER(CONCATENATE($B96," - ",$A96)),'[1]Segurados Civis'!$A$5:$H$2142,7,FALSE),"")</f>
        <v>60</v>
      </c>
      <c r="E96" s="12">
        <f>IFERROR(VLOOKUP(UPPER(CONCATENATE($B96," - ",$A96)),'[1]Segurados Civis'!$A$5:$H$2142,8,FALSE),"")</f>
        <v>10</v>
      </c>
      <c r="F96" s="12">
        <f t="shared" si="1"/>
        <v>164</v>
      </c>
      <c r="G96" s="5" t="s">
        <v>2</v>
      </c>
      <c r="H96" s="3">
        <v>0</v>
      </c>
      <c r="I96" s="3">
        <v>0</v>
      </c>
      <c r="J96" s="3">
        <v>0</v>
      </c>
      <c r="K96" s="3">
        <v>0</v>
      </c>
    </row>
    <row r="97" spans="1:11" x14ac:dyDescent="0.25">
      <c r="A97" s="5" t="s">
        <v>901</v>
      </c>
      <c r="B97" s="5" t="s">
        <v>998</v>
      </c>
      <c r="C97" s="12">
        <f>IFERROR(VLOOKUP(UPPER(CONCATENATE($B97," - ",$A97)),'[1]Segurados Civis'!$A$5:$H$2142,6,FALSE),"")</f>
        <v>1390</v>
      </c>
      <c r="D97" s="12">
        <f>IFERROR(VLOOKUP(UPPER(CONCATENATE($B97," - ",$A97)),'[1]Segurados Civis'!$A$5:$H$2142,7,FALSE),"")</f>
        <v>499</v>
      </c>
      <c r="E97" s="12">
        <f>IFERROR(VLOOKUP(UPPER(CONCATENATE($B97," - ",$A97)),'[1]Segurados Civis'!$A$5:$H$2142,8,FALSE),"")</f>
        <v>137</v>
      </c>
      <c r="F97" s="12">
        <f t="shared" si="1"/>
        <v>2026</v>
      </c>
      <c r="G97" s="5" t="s">
        <v>2</v>
      </c>
      <c r="H97" s="3">
        <v>0</v>
      </c>
      <c r="I97" s="3">
        <v>0</v>
      </c>
      <c r="J97" s="3">
        <v>0</v>
      </c>
      <c r="K97" s="3">
        <v>0</v>
      </c>
    </row>
    <row r="98" spans="1:11" x14ac:dyDescent="0.25">
      <c r="A98" s="5" t="s">
        <v>901</v>
      </c>
      <c r="B98" s="5" t="s">
        <v>946</v>
      </c>
      <c r="C98" s="12">
        <f>IFERROR(VLOOKUP(UPPER(CONCATENATE($B98," - ",$A98)),'[1]Segurados Civis'!$A$5:$H$2142,6,FALSE),"")</f>
        <v>30351</v>
      </c>
      <c r="D98" s="12">
        <f>IFERROR(VLOOKUP(UPPER(CONCATENATE($B98," - ",$A98)),'[1]Segurados Civis'!$A$5:$H$2142,7,FALSE),"")</f>
        <v>6922</v>
      </c>
      <c r="E98" s="12">
        <f>IFERROR(VLOOKUP(UPPER(CONCATENATE($B98," - ",$A98)),'[1]Segurados Civis'!$A$5:$H$2142,8,FALSE),"")</f>
        <v>1321</v>
      </c>
      <c r="F98" s="12">
        <f t="shared" si="1"/>
        <v>38594</v>
      </c>
      <c r="G98" s="5" t="s">
        <v>2</v>
      </c>
      <c r="H98" s="3">
        <v>0</v>
      </c>
      <c r="I98" s="3">
        <v>0</v>
      </c>
      <c r="J98" s="3">
        <v>0</v>
      </c>
      <c r="K98" s="3">
        <v>0</v>
      </c>
    </row>
    <row r="99" spans="1:11" x14ac:dyDescent="0.25">
      <c r="A99" s="5" t="s">
        <v>901</v>
      </c>
      <c r="B99" s="5" t="s">
        <v>1038</v>
      </c>
      <c r="C99" s="12">
        <f>IFERROR(VLOOKUP(UPPER(CONCATENATE($B99," - ",$A99)),'[1]Segurados Civis'!$A$5:$H$2142,6,FALSE),"")</f>
        <v>840</v>
      </c>
      <c r="D99" s="12">
        <f>IFERROR(VLOOKUP(UPPER(CONCATENATE($B99," - ",$A99)),'[1]Segurados Civis'!$A$5:$H$2142,7,FALSE),"")</f>
        <v>169</v>
      </c>
      <c r="E99" s="12">
        <f>IFERROR(VLOOKUP(UPPER(CONCATENATE($B99," - ",$A99)),'[1]Segurados Civis'!$A$5:$H$2142,8,FALSE),"")</f>
        <v>26</v>
      </c>
      <c r="F99" s="12">
        <f t="shared" si="1"/>
        <v>1035</v>
      </c>
      <c r="G99" s="5" t="s">
        <v>2</v>
      </c>
      <c r="H99" s="3">
        <v>0</v>
      </c>
      <c r="I99" s="3">
        <v>0</v>
      </c>
      <c r="J99" s="3">
        <v>1</v>
      </c>
      <c r="K99" s="3">
        <v>0</v>
      </c>
    </row>
    <row r="100" spans="1:11" x14ac:dyDescent="0.25">
      <c r="A100" s="5" t="s">
        <v>901</v>
      </c>
      <c r="B100" s="5" t="s">
        <v>1030</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v>0</v>
      </c>
      <c r="K100" s="3">
        <v>0</v>
      </c>
    </row>
    <row r="101" spans="1:11" x14ac:dyDescent="0.25">
      <c r="A101" s="5" t="s">
        <v>901</v>
      </c>
      <c r="B101" s="5" t="s">
        <v>1051</v>
      </c>
      <c r="C101" s="12">
        <f>IFERROR(VLOOKUP(UPPER(CONCATENATE($B101," - ",$A101)),'[1]Segurados Civis'!$A$5:$H$2142,6,FALSE),"")</f>
        <v>1236</v>
      </c>
      <c r="D101" s="12">
        <f>IFERROR(VLOOKUP(UPPER(CONCATENATE($B101," - ",$A101)),'[1]Segurados Civis'!$A$5:$H$2142,7,FALSE),"")</f>
        <v>338</v>
      </c>
      <c r="E101" s="12">
        <f>IFERROR(VLOOKUP(UPPER(CONCATENATE($B101," - ",$A101)),'[1]Segurados Civis'!$A$5:$H$2142,8,FALSE),"")</f>
        <v>145</v>
      </c>
      <c r="F101" s="12">
        <f t="shared" si="1"/>
        <v>1719</v>
      </c>
      <c r="G101" s="5" t="s">
        <v>2</v>
      </c>
      <c r="H101" s="3">
        <v>0</v>
      </c>
      <c r="I101" s="3">
        <v>0</v>
      </c>
      <c r="J101" s="3">
        <v>0</v>
      </c>
      <c r="K101" s="3">
        <v>0</v>
      </c>
    </row>
    <row r="102" spans="1:11" x14ac:dyDescent="0.25">
      <c r="A102" s="5" t="s">
        <v>901</v>
      </c>
      <c r="B102" s="5" t="s">
        <v>1051</v>
      </c>
      <c r="C102" s="12">
        <f>IFERROR(VLOOKUP(UPPER(CONCATENATE($B102," - ",$A102)),'[1]Segurados Civis'!$A$5:$H$2142,6,FALSE),"")</f>
        <v>1236</v>
      </c>
      <c r="D102" s="12">
        <f>IFERROR(VLOOKUP(UPPER(CONCATENATE($B102," - ",$A102)),'[1]Segurados Civis'!$A$5:$H$2142,7,FALSE),"")</f>
        <v>338</v>
      </c>
      <c r="E102" s="12">
        <f>IFERROR(VLOOKUP(UPPER(CONCATENATE($B102," - ",$A102)),'[1]Segurados Civis'!$A$5:$H$2142,8,FALSE),"")</f>
        <v>145</v>
      </c>
      <c r="F102" s="12">
        <f t="shared" si="1"/>
        <v>1719</v>
      </c>
      <c r="G102" s="5" t="s">
        <v>2</v>
      </c>
      <c r="H102" s="3">
        <v>0</v>
      </c>
      <c r="I102" s="3">
        <v>0</v>
      </c>
      <c r="J102" s="3">
        <v>0</v>
      </c>
      <c r="K102" s="3">
        <v>0</v>
      </c>
    </row>
    <row r="103" spans="1:11" x14ac:dyDescent="0.25">
      <c r="A103" s="5" t="s">
        <v>901</v>
      </c>
      <c r="B103" s="5" t="s">
        <v>1085</v>
      </c>
      <c r="C103" s="12">
        <f>IFERROR(VLOOKUP(UPPER(CONCATENATE($B103," - ",$A103)),'[1]Segurados Civis'!$A$5:$H$2142,6,FALSE),"")</f>
        <v>220</v>
      </c>
      <c r="D103" s="12">
        <f>IFERROR(VLOOKUP(UPPER(CONCATENATE($B103," - ",$A103)),'[1]Segurados Civis'!$A$5:$H$2142,7,FALSE),"")</f>
        <v>64</v>
      </c>
      <c r="E103" s="12">
        <f>IFERROR(VLOOKUP(UPPER(CONCATENATE($B103," - ",$A103)),'[1]Segurados Civis'!$A$5:$H$2142,8,FALSE),"")</f>
        <v>11</v>
      </c>
      <c r="F103" s="12">
        <f t="shared" si="1"/>
        <v>295</v>
      </c>
      <c r="G103" s="5" t="s">
        <v>2</v>
      </c>
      <c r="H103" s="3">
        <v>0</v>
      </c>
      <c r="I103" s="3">
        <v>0</v>
      </c>
      <c r="J103" s="3">
        <v>0</v>
      </c>
      <c r="K103" s="3">
        <v>0</v>
      </c>
    </row>
    <row r="104" spans="1:11" x14ac:dyDescent="0.25">
      <c r="A104" s="5" t="s">
        <v>901</v>
      </c>
      <c r="B104" s="5" t="s">
        <v>958</v>
      </c>
      <c r="C104" s="12">
        <f>IFERROR(VLOOKUP(UPPER(CONCATENATE($B104," - ",$A104)),'[1]Segurados Civis'!$A$5:$H$2142,6,FALSE),"")</f>
        <v>259</v>
      </c>
      <c r="D104" s="12">
        <f>IFERROR(VLOOKUP(UPPER(CONCATENATE($B104," - ",$A104)),'[1]Segurados Civis'!$A$5:$H$2142,7,FALSE),"")</f>
        <v>99</v>
      </c>
      <c r="E104" s="12">
        <f>IFERROR(VLOOKUP(UPPER(CONCATENATE($B104," - ",$A104)),'[1]Segurados Civis'!$A$5:$H$2142,8,FALSE),"")</f>
        <v>29</v>
      </c>
      <c r="F104" s="12">
        <f t="shared" si="1"/>
        <v>387</v>
      </c>
      <c r="G104" s="5" t="s">
        <v>2</v>
      </c>
      <c r="H104" s="3">
        <v>0</v>
      </c>
      <c r="I104" s="3">
        <v>0</v>
      </c>
      <c r="J104" s="3">
        <v>0</v>
      </c>
      <c r="K104" s="3">
        <v>0</v>
      </c>
    </row>
    <row r="105" spans="1:11" x14ac:dyDescent="0.25">
      <c r="A105" s="5" t="s">
        <v>901</v>
      </c>
      <c r="B105" s="5" t="s">
        <v>1008</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v>0</v>
      </c>
      <c r="K105" s="3">
        <v>0</v>
      </c>
    </row>
    <row r="106" spans="1:11" x14ac:dyDescent="0.25">
      <c r="A106" s="5" t="s">
        <v>901</v>
      </c>
      <c r="B106" s="5" t="s">
        <v>1064</v>
      </c>
      <c r="C106" s="12">
        <f>IFERROR(VLOOKUP(UPPER(CONCATENATE($B106," - ",$A106)),'[1]Segurados Civis'!$A$5:$H$2142,6,FALSE),"")</f>
        <v>158</v>
      </c>
      <c r="D106" s="12">
        <f>IFERROR(VLOOKUP(UPPER(CONCATENATE($B106," - ",$A106)),'[1]Segurados Civis'!$A$5:$H$2142,7,FALSE),"")</f>
        <v>35</v>
      </c>
      <c r="E106" s="12">
        <f>IFERROR(VLOOKUP(UPPER(CONCATENATE($B106," - ",$A106)),'[1]Segurados Civis'!$A$5:$H$2142,8,FALSE),"")</f>
        <v>11</v>
      </c>
      <c r="F106" s="12">
        <f t="shared" si="1"/>
        <v>204</v>
      </c>
      <c r="G106" s="5" t="s">
        <v>2</v>
      </c>
      <c r="H106" s="3">
        <v>1</v>
      </c>
      <c r="I106" s="3">
        <v>0</v>
      </c>
      <c r="J106" s="3">
        <v>0</v>
      </c>
      <c r="K106" s="3">
        <v>0</v>
      </c>
    </row>
    <row r="107" spans="1:11" x14ac:dyDescent="0.25">
      <c r="A107" s="5" t="s">
        <v>901</v>
      </c>
      <c r="B107" s="5" t="s">
        <v>914</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v>0</v>
      </c>
      <c r="K107" s="3">
        <v>0</v>
      </c>
    </row>
    <row r="108" spans="1:11" x14ac:dyDescent="0.25">
      <c r="A108" s="5" t="s">
        <v>901</v>
      </c>
      <c r="B108" s="5" t="s">
        <v>1101</v>
      </c>
      <c r="C108" s="12">
        <f>IFERROR(VLOOKUP(UPPER(CONCATENATE($B108," - ",$A108)),'[1]Segurados Civis'!$A$5:$H$2142,6,FALSE),"")</f>
        <v>131</v>
      </c>
      <c r="D108" s="12">
        <f>IFERROR(VLOOKUP(UPPER(CONCATENATE($B108," - ",$A108)),'[1]Segurados Civis'!$A$5:$H$2142,7,FALSE),"")</f>
        <v>41</v>
      </c>
      <c r="E108" s="12">
        <f>IFERROR(VLOOKUP(UPPER(CONCATENATE($B108," - ",$A108)),'[1]Segurados Civis'!$A$5:$H$2142,8,FALSE),"")</f>
        <v>12</v>
      </c>
      <c r="F108" s="12">
        <f t="shared" si="1"/>
        <v>184</v>
      </c>
      <c r="G108" s="5" t="s">
        <v>2</v>
      </c>
      <c r="H108" s="3">
        <v>0</v>
      </c>
      <c r="I108" s="3">
        <v>0</v>
      </c>
      <c r="J108" s="3">
        <v>0</v>
      </c>
      <c r="K108" s="3">
        <v>0</v>
      </c>
    </row>
    <row r="109" spans="1:11" x14ac:dyDescent="0.25">
      <c r="A109" s="5" t="s">
        <v>901</v>
      </c>
      <c r="B109" s="5" t="s">
        <v>639</v>
      </c>
      <c r="C109" s="12">
        <f>IFERROR(VLOOKUP(UPPER(CONCATENATE($B109," - ",$A109)),'[1]Segurados Civis'!$A$5:$H$2142,6,FALSE),"")</f>
        <v>528</v>
      </c>
      <c r="D109" s="12">
        <f>IFERROR(VLOOKUP(UPPER(CONCATENATE($B109," - ",$A109)),'[1]Segurados Civis'!$A$5:$H$2142,7,FALSE),"")</f>
        <v>105</v>
      </c>
      <c r="E109" s="12">
        <f>IFERROR(VLOOKUP(UPPER(CONCATENATE($B109," - ",$A109)),'[1]Segurados Civis'!$A$5:$H$2142,8,FALSE),"")</f>
        <v>14</v>
      </c>
      <c r="F109" s="12">
        <f t="shared" si="1"/>
        <v>647</v>
      </c>
      <c r="G109" s="5" t="s">
        <v>2</v>
      </c>
      <c r="H109" s="3">
        <v>0</v>
      </c>
      <c r="I109" s="3">
        <v>0</v>
      </c>
      <c r="J109" s="3">
        <v>0</v>
      </c>
      <c r="K109" s="3">
        <v>0</v>
      </c>
    </row>
    <row r="110" spans="1:11" x14ac:dyDescent="0.25">
      <c r="A110" s="5" t="s">
        <v>901</v>
      </c>
      <c r="B110" s="5" t="s">
        <v>903</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v>0</v>
      </c>
      <c r="K110" s="3">
        <v>0</v>
      </c>
    </row>
    <row r="111" spans="1:11" x14ac:dyDescent="0.25">
      <c r="A111" s="5" t="s">
        <v>901</v>
      </c>
      <c r="B111" s="5" t="s">
        <v>1036</v>
      </c>
      <c r="C111" s="12">
        <f>IFERROR(VLOOKUP(UPPER(CONCATENATE($B111," - ",$A111)),'[1]Segurados Civis'!$A$5:$H$2142,6,FALSE),"")</f>
        <v>362</v>
      </c>
      <c r="D111" s="12">
        <f>IFERROR(VLOOKUP(UPPER(CONCATENATE($B111," - ",$A111)),'[1]Segurados Civis'!$A$5:$H$2142,7,FALSE),"")</f>
        <v>72</v>
      </c>
      <c r="E111" s="12">
        <f>IFERROR(VLOOKUP(UPPER(CONCATENATE($B111," - ",$A111)),'[1]Segurados Civis'!$A$5:$H$2142,8,FALSE),"")</f>
        <v>22</v>
      </c>
      <c r="F111" s="12">
        <f t="shared" si="1"/>
        <v>456</v>
      </c>
      <c r="G111" s="5" t="s">
        <v>2</v>
      </c>
      <c r="H111" s="3">
        <v>0</v>
      </c>
      <c r="I111" s="3">
        <v>0</v>
      </c>
      <c r="J111" s="3">
        <v>0</v>
      </c>
      <c r="K111" s="3">
        <v>0</v>
      </c>
    </row>
    <row r="112" spans="1:11" x14ac:dyDescent="0.25">
      <c r="A112" s="5" t="s">
        <v>901</v>
      </c>
      <c r="B112" s="5" t="s">
        <v>1065</v>
      </c>
      <c r="C112" s="12">
        <f>IFERROR(VLOOKUP(UPPER(CONCATENATE($B112," - ",$A112)),'[1]Segurados Civis'!$A$5:$H$2142,6,FALSE),"")</f>
        <v>250</v>
      </c>
      <c r="D112" s="12">
        <f>IFERROR(VLOOKUP(UPPER(CONCATENATE($B112," - ",$A112)),'[1]Segurados Civis'!$A$5:$H$2142,7,FALSE),"")</f>
        <v>63</v>
      </c>
      <c r="E112" s="12">
        <f>IFERROR(VLOOKUP(UPPER(CONCATENATE($B112," - ",$A112)),'[1]Segurados Civis'!$A$5:$H$2142,8,FALSE),"")</f>
        <v>11</v>
      </c>
      <c r="F112" s="12">
        <f t="shared" si="1"/>
        <v>324</v>
      </c>
      <c r="G112" s="5" t="s">
        <v>2</v>
      </c>
      <c r="H112" s="3">
        <v>0</v>
      </c>
      <c r="I112" s="3">
        <v>0</v>
      </c>
      <c r="J112" s="3">
        <v>0</v>
      </c>
      <c r="K112" s="3">
        <v>0</v>
      </c>
    </row>
    <row r="113" spans="1:11" x14ac:dyDescent="0.25">
      <c r="A113" s="5" t="s">
        <v>901</v>
      </c>
      <c r="B113" s="5" t="s">
        <v>1053</v>
      </c>
      <c r="C113" s="12">
        <f>IFERROR(VLOOKUP(UPPER(CONCATENATE($B113," - ",$A113)),'[1]Segurados Civis'!$A$5:$H$2142,6,FALSE),"")</f>
        <v>466</v>
      </c>
      <c r="D113" s="12">
        <f>IFERROR(VLOOKUP(UPPER(CONCATENATE($B113," - ",$A113)),'[1]Segurados Civis'!$A$5:$H$2142,7,FALSE),"")</f>
        <v>1</v>
      </c>
      <c r="E113" s="12">
        <f>IFERROR(VLOOKUP(UPPER(CONCATENATE($B113," - ",$A113)),'[1]Segurados Civis'!$A$5:$H$2142,8,FALSE),"")</f>
        <v>0</v>
      </c>
      <c r="F113" s="12">
        <f t="shared" si="1"/>
        <v>467</v>
      </c>
      <c r="G113" s="5" t="s">
        <v>2</v>
      </c>
      <c r="H113" s="3">
        <v>0</v>
      </c>
      <c r="I113" s="3">
        <v>0</v>
      </c>
      <c r="J113" s="3">
        <v>0</v>
      </c>
      <c r="K113" s="3">
        <v>0</v>
      </c>
    </row>
    <row r="114" spans="1:11" x14ac:dyDescent="0.25">
      <c r="A114" s="5" t="s">
        <v>901</v>
      </c>
      <c r="B114" s="5" t="s">
        <v>944</v>
      </c>
      <c r="C114" s="12">
        <f>IFERROR(VLOOKUP(UPPER(CONCATENATE($B114," - ",$A114)),'[1]Segurados Civis'!$A$5:$H$2142,6,FALSE),"")</f>
        <v>1150</v>
      </c>
      <c r="D114" s="12">
        <f>IFERROR(VLOOKUP(UPPER(CONCATENATE($B114," - ",$A114)),'[1]Segurados Civis'!$A$5:$H$2142,7,FALSE),"")</f>
        <v>316</v>
      </c>
      <c r="E114" s="12">
        <f>IFERROR(VLOOKUP(UPPER(CONCATENATE($B114," - ",$A114)),'[1]Segurados Civis'!$A$5:$H$2142,8,FALSE),"")</f>
        <v>97</v>
      </c>
      <c r="F114" s="12">
        <f t="shared" si="1"/>
        <v>1563</v>
      </c>
      <c r="G114" s="5" t="s">
        <v>2</v>
      </c>
      <c r="H114" s="3">
        <v>0</v>
      </c>
      <c r="I114" s="3">
        <v>0</v>
      </c>
      <c r="J114" s="3">
        <v>0</v>
      </c>
      <c r="K114" s="3">
        <v>0</v>
      </c>
    </row>
    <row r="115" spans="1:11" x14ac:dyDescent="0.25">
      <c r="A115" s="5" t="s">
        <v>901</v>
      </c>
      <c r="B115" s="5" t="s">
        <v>1052</v>
      </c>
      <c r="C115" s="12">
        <f>IFERROR(VLOOKUP(UPPER(CONCATENATE($B115," - ",$A115)),'[1]Segurados Civis'!$A$5:$H$2142,6,FALSE),"")</f>
        <v>837</v>
      </c>
      <c r="D115" s="12">
        <f>IFERROR(VLOOKUP(UPPER(CONCATENATE($B115," - ",$A115)),'[1]Segurados Civis'!$A$5:$H$2142,7,FALSE),"")</f>
        <v>274</v>
      </c>
      <c r="E115" s="12">
        <f>IFERROR(VLOOKUP(UPPER(CONCATENATE($B115," - ",$A115)),'[1]Segurados Civis'!$A$5:$H$2142,8,FALSE),"")</f>
        <v>75</v>
      </c>
      <c r="F115" s="12">
        <f t="shared" si="1"/>
        <v>1186</v>
      </c>
      <c r="G115" s="5" t="s">
        <v>2</v>
      </c>
      <c r="H115" s="3">
        <v>0</v>
      </c>
      <c r="I115" s="3">
        <v>0</v>
      </c>
      <c r="J115" s="3">
        <v>0</v>
      </c>
      <c r="K115" s="3">
        <v>0</v>
      </c>
    </row>
    <row r="116" spans="1:11" x14ac:dyDescent="0.25">
      <c r="A116" s="5" t="s">
        <v>901</v>
      </c>
      <c r="B116" s="5" t="s">
        <v>965</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v>0</v>
      </c>
      <c r="K116" s="3">
        <v>0</v>
      </c>
    </row>
    <row r="117" spans="1:11" x14ac:dyDescent="0.25">
      <c r="A117" s="5" t="s">
        <v>901</v>
      </c>
      <c r="B117" s="5" t="s">
        <v>963</v>
      </c>
      <c r="C117" s="12">
        <f>IFERROR(VLOOKUP(UPPER(CONCATENATE($B117," - ",$A117)),'[1]Segurados Civis'!$A$5:$H$2142,6,FALSE),"")</f>
        <v>756</v>
      </c>
      <c r="D117" s="12">
        <f>IFERROR(VLOOKUP(UPPER(CONCATENATE($B117," - ",$A117)),'[1]Segurados Civis'!$A$5:$H$2142,7,FALSE),"")</f>
        <v>283</v>
      </c>
      <c r="E117" s="12">
        <f>IFERROR(VLOOKUP(UPPER(CONCATENATE($B117," - ",$A117)),'[1]Segurados Civis'!$A$5:$H$2142,8,FALSE),"")</f>
        <v>52</v>
      </c>
      <c r="F117" s="12">
        <f t="shared" si="1"/>
        <v>1091</v>
      </c>
      <c r="G117" s="5" t="s">
        <v>2</v>
      </c>
      <c r="H117" s="3">
        <v>0</v>
      </c>
      <c r="I117" s="3">
        <v>0</v>
      </c>
      <c r="J117" s="3">
        <v>0</v>
      </c>
      <c r="K117" s="3">
        <v>0</v>
      </c>
    </row>
    <row r="118" spans="1:11" x14ac:dyDescent="0.25">
      <c r="A118" s="5" t="s">
        <v>901</v>
      </c>
      <c r="B118" s="5" t="s">
        <v>1056</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v>0</v>
      </c>
      <c r="K118" s="3">
        <v>0</v>
      </c>
    </row>
    <row r="119" spans="1:11" x14ac:dyDescent="0.25">
      <c r="A119" s="5" t="s">
        <v>901</v>
      </c>
      <c r="B119" s="5" t="s">
        <v>1100</v>
      </c>
      <c r="C119" s="12">
        <f>IFERROR(VLOOKUP(UPPER(CONCATENATE($B119," - ",$A119)),'[1]Segurados Civis'!$A$5:$H$2142,6,FALSE),"")</f>
        <v>704</v>
      </c>
      <c r="D119" s="12">
        <f>IFERROR(VLOOKUP(UPPER(CONCATENATE($B119," - ",$A119)),'[1]Segurados Civis'!$A$5:$H$2142,7,FALSE),"")</f>
        <v>3</v>
      </c>
      <c r="E119" s="12">
        <f>IFERROR(VLOOKUP(UPPER(CONCATENATE($B119," - ",$A119)),'[1]Segurados Civis'!$A$5:$H$2142,8,FALSE),"")</f>
        <v>0</v>
      </c>
      <c r="F119" s="12">
        <f t="shared" si="1"/>
        <v>707</v>
      </c>
      <c r="G119" s="5" t="s">
        <v>2</v>
      </c>
      <c r="H119" s="3">
        <v>0</v>
      </c>
      <c r="I119" s="3">
        <v>0</v>
      </c>
      <c r="J119" s="3">
        <v>0</v>
      </c>
      <c r="K119" s="3">
        <v>0</v>
      </c>
    </row>
    <row r="120" spans="1:11" x14ac:dyDescent="0.25">
      <c r="A120" s="5" t="s">
        <v>901</v>
      </c>
      <c r="B120" s="5" t="s">
        <v>1105</v>
      </c>
      <c r="C120" s="12">
        <f>IFERROR(VLOOKUP(UPPER(CONCATENATE($B120," - ",$A120)),'[1]Segurados Civis'!$A$5:$H$2142,6,FALSE),"")</f>
        <v>150</v>
      </c>
      <c r="D120" s="12">
        <f>IFERROR(VLOOKUP(UPPER(CONCATENATE($B120," - ",$A120)),'[1]Segurados Civis'!$A$5:$H$2142,7,FALSE),"")</f>
        <v>47</v>
      </c>
      <c r="E120" s="12">
        <f>IFERROR(VLOOKUP(UPPER(CONCATENATE($B120," - ",$A120)),'[1]Segurados Civis'!$A$5:$H$2142,8,FALSE),"")</f>
        <v>11</v>
      </c>
      <c r="F120" s="12">
        <f t="shared" si="1"/>
        <v>208</v>
      </c>
      <c r="G120" s="5" t="s">
        <v>2</v>
      </c>
      <c r="H120" s="3">
        <v>0</v>
      </c>
      <c r="I120" s="3">
        <v>0</v>
      </c>
      <c r="J120" s="3">
        <v>0</v>
      </c>
      <c r="K120" s="3">
        <v>0</v>
      </c>
    </row>
    <row r="121" spans="1:11" x14ac:dyDescent="0.25">
      <c r="A121" s="5" t="s">
        <v>901</v>
      </c>
      <c r="B121" s="5" t="s">
        <v>1094</v>
      </c>
      <c r="C121" s="12">
        <f>IFERROR(VLOOKUP(UPPER(CONCATENATE($B121," - ",$A121)),'[1]Segurados Civis'!$A$5:$H$2142,6,FALSE),"")</f>
        <v>163</v>
      </c>
      <c r="D121" s="12">
        <f>IFERROR(VLOOKUP(UPPER(CONCATENATE($B121," - ",$A121)),'[1]Segurados Civis'!$A$5:$H$2142,7,FALSE),"")</f>
        <v>78</v>
      </c>
      <c r="E121" s="12">
        <f>IFERROR(VLOOKUP(UPPER(CONCATENATE($B121," - ",$A121)),'[1]Segurados Civis'!$A$5:$H$2142,8,FALSE),"")</f>
        <v>9</v>
      </c>
      <c r="F121" s="12">
        <f t="shared" si="1"/>
        <v>250</v>
      </c>
      <c r="G121" s="5" t="s">
        <v>2</v>
      </c>
      <c r="H121" s="3">
        <v>0</v>
      </c>
      <c r="I121" s="3">
        <v>0</v>
      </c>
      <c r="J121" s="3">
        <v>0</v>
      </c>
      <c r="K121" s="3">
        <v>0</v>
      </c>
    </row>
    <row r="122" spans="1:11" x14ac:dyDescent="0.25">
      <c r="A122" s="5" t="s">
        <v>901</v>
      </c>
      <c r="B122" s="5" t="s">
        <v>1125</v>
      </c>
      <c r="C122" s="12">
        <f>IFERROR(VLOOKUP(UPPER(CONCATENATE($B122," - ",$A122)),'[1]Segurados Civis'!$A$5:$H$2142,6,FALSE),"")</f>
        <v>237</v>
      </c>
      <c r="D122" s="12">
        <f>IFERROR(VLOOKUP(UPPER(CONCATENATE($B122," - ",$A122)),'[1]Segurados Civis'!$A$5:$H$2142,7,FALSE),"")</f>
        <v>93</v>
      </c>
      <c r="E122" s="12">
        <f>IFERROR(VLOOKUP(UPPER(CONCATENATE($B122," - ",$A122)),'[1]Segurados Civis'!$A$5:$H$2142,8,FALSE),"")</f>
        <v>14</v>
      </c>
      <c r="F122" s="12">
        <f t="shared" si="1"/>
        <v>344</v>
      </c>
      <c r="G122" s="5" t="s">
        <v>2</v>
      </c>
      <c r="H122" s="3">
        <v>0</v>
      </c>
      <c r="I122" s="3">
        <v>0</v>
      </c>
      <c r="J122" s="3">
        <v>0</v>
      </c>
      <c r="K122" s="3">
        <v>0</v>
      </c>
    </row>
    <row r="123" spans="1:11" x14ac:dyDescent="0.25">
      <c r="A123" s="5" t="s">
        <v>901</v>
      </c>
      <c r="B123" s="5" t="s">
        <v>939</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v>0</v>
      </c>
      <c r="K123" s="3">
        <v>0</v>
      </c>
    </row>
    <row r="124" spans="1:11" x14ac:dyDescent="0.25">
      <c r="A124" s="5" t="s">
        <v>901</v>
      </c>
      <c r="B124" s="5" t="s">
        <v>905</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v>0</v>
      </c>
      <c r="K124" s="3">
        <v>0</v>
      </c>
    </row>
    <row r="125" spans="1:11" x14ac:dyDescent="0.25">
      <c r="A125" s="5" t="s">
        <v>901</v>
      </c>
      <c r="B125" s="5" t="s">
        <v>1108</v>
      </c>
      <c r="C125" s="12">
        <f>IFERROR(VLOOKUP(UPPER(CONCATENATE($B125," - ",$A125)),'[1]Segurados Civis'!$A$5:$H$2142,6,FALSE),"")</f>
        <v>627</v>
      </c>
      <c r="D125" s="12">
        <f>IFERROR(VLOOKUP(UPPER(CONCATENATE($B125," - ",$A125)),'[1]Segurados Civis'!$A$5:$H$2142,7,FALSE),"")</f>
        <v>194</v>
      </c>
      <c r="E125" s="12">
        <f>IFERROR(VLOOKUP(UPPER(CONCATENATE($B125," - ",$A125)),'[1]Segurados Civis'!$A$5:$H$2142,8,FALSE),"")</f>
        <v>40</v>
      </c>
      <c r="F125" s="12">
        <f t="shared" si="1"/>
        <v>861</v>
      </c>
      <c r="G125" s="5" t="s">
        <v>2</v>
      </c>
      <c r="H125" s="3">
        <v>0</v>
      </c>
      <c r="I125" s="3">
        <v>0</v>
      </c>
      <c r="J125" s="3">
        <v>0</v>
      </c>
      <c r="K125" s="3">
        <v>0</v>
      </c>
    </row>
    <row r="126" spans="1:11" x14ac:dyDescent="0.25">
      <c r="A126" s="5" t="s">
        <v>901</v>
      </c>
      <c r="B126" s="5" t="s">
        <v>1071</v>
      </c>
      <c r="C126" s="12">
        <f>IFERROR(VLOOKUP(UPPER(CONCATENATE($B126," - ",$A126)),'[1]Segurados Civis'!$A$5:$H$2142,6,FALSE),"")</f>
        <v>252</v>
      </c>
      <c r="D126" s="12">
        <f>IFERROR(VLOOKUP(UPPER(CONCATENATE($B126," - ",$A126)),'[1]Segurados Civis'!$A$5:$H$2142,7,FALSE),"")</f>
        <v>79</v>
      </c>
      <c r="E126" s="12">
        <f>IFERROR(VLOOKUP(UPPER(CONCATENATE($B126," - ",$A126)),'[1]Segurados Civis'!$A$5:$H$2142,8,FALSE),"")</f>
        <v>13</v>
      </c>
      <c r="F126" s="12">
        <f t="shared" si="1"/>
        <v>344</v>
      </c>
      <c r="G126" s="5" t="s">
        <v>2</v>
      </c>
      <c r="H126" s="3">
        <v>0</v>
      </c>
      <c r="I126" s="3">
        <v>0</v>
      </c>
      <c r="J126" s="3">
        <v>0</v>
      </c>
      <c r="K126" s="3">
        <v>0</v>
      </c>
    </row>
    <row r="127" spans="1:11" x14ac:dyDescent="0.25">
      <c r="A127" s="5" t="s">
        <v>901</v>
      </c>
      <c r="B127" s="5" t="s">
        <v>1107</v>
      </c>
      <c r="C127" s="12">
        <f>IFERROR(VLOOKUP(UPPER(CONCATENATE($B127," - ",$A127)),'[1]Segurados Civis'!$A$5:$H$2142,6,FALSE),"")</f>
        <v>248</v>
      </c>
      <c r="D127" s="12">
        <f>IFERROR(VLOOKUP(UPPER(CONCATENATE($B127," - ",$A127)),'[1]Segurados Civis'!$A$5:$H$2142,7,FALSE),"")</f>
        <v>119</v>
      </c>
      <c r="E127" s="12">
        <f>IFERROR(VLOOKUP(UPPER(CONCATENATE($B127," - ",$A127)),'[1]Segurados Civis'!$A$5:$H$2142,8,FALSE),"")</f>
        <v>28</v>
      </c>
      <c r="F127" s="12">
        <f t="shared" si="1"/>
        <v>395</v>
      </c>
      <c r="G127" s="5" t="s">
        <v>2</v>
      </c>
      <c r="H127" s="3">
        <v>0</v>
      </c>
      <c r="I127" s="3">
        <v>0</v>
      </c>
      <c r="J127" s="3">
        <v>0</v>
      </c>
      <c r="K127" s="3">
        <v>0</v>
      </c>
    </row>
    <row r="128" spans="1:11" x14ac:dyDescent="0.25">
      <c r="A128" s="5" t="s">
        <v>901</v>
      </c>
      <c r="B128" s="5" t="s">
        <v>1039</v>
      </c>
      <c r="C128" s="12">
        <f>IFERROR(VLOOKUP(UPPER(CONCATENATE($B128," - ",$A128)),'[1]Segurados Civis'!$A$5:$H$2142,6,FALSE),"")</f>
        <v>3434</v>
      </c>
      <c r="D128" s="12">
        <f>IFERROR(VLOOKUP(UPPER(CONCATENATE($B128," - ",$A128)),'[1]Segurados Civis'!$A$5:$H$2142,7,FALSE),"")</f>
        <v>862</v>
      </c>
      <c r="E128" s="12">
        <f>IFERROR(VLOOKUP(UPPER(CONCATENATE($B128," - ",$A128)),'[1]Segurados Civis'!$A$5:$H$2142,8,FALSE),"")</f>
        <v>232</v>
      </c>
      <c r="F128" s="12">
        <f t="shared" si="1"/>
        <v>4528</v>
      </c>
      <c r="G128" s="5" t="s">
        <v>2</v>
      </c>
      <c r="H128" s="3">
        <v>0</v>
      </c>
      <c r="I128" s="3">
        <v>0</v>
      </c>
      <c r="J128" s="3">
        <v>0</v>
      </c>
      <c r="K128" s="3">
        <v>0</v>
      </c>
    </row>
    <row r="129" spans="1:11" x14ac:dyDescent="0.25">
      <c r="A129" s="5" t="s">
        <v>901</v>
      </c>
      <c r="B129" s="5" t="s">
        <v>1087</v>
      </c>
      <c r="C129" s="12">
        <f>IFERROR(VLOOKUP(UPPER(CONCATENATE($B129," - ",$A129)),'[1]Segurados Civis'!$A$5:$H$2142,6,FALSE),"")</f>
        <v>172</v>
      </c>
      <c r="D129" s="12">
        <f>IFERROR(VLOOKUP(UPPER(CONCATENATE($B129," - ",$A129)),'[1]Segurados Civis'!$A$5:$H$2142,7,FALSE),"")</f>
        <v>33</v>
      </c>
      <c r="E129" s="12">
        <f>IFERROR(VLOOKUP(UPPER(CONCATENATE($B129," - ",$A129)),'[1]Segurados Civis'!$A$5:$H$2142,8,FALSE),"")</f>
        <v>3</v>
      </c>
      <c r="F129" s="12">
        <f t="shared" si="1"/>
        <v>208</v>
      </c>
      <c r="G129" s="5" t="s">
        <v>2</v>
      </c>
      <c r="H129" s="3">
        <v>0</v>
      </c>
      <c r="I129" s="3">
        <v>0</v>
      </c>
      <c r="J129" s="3">
        <v>0</v>
      </c>
      <c r="K129" s="3">
        <v>0</v>
      </c>
    </row>
    <row r="130" spans="1:11" x14ac:dyDescent="0.25">
      <c r="A130" s="5" t="s">
        <v>901</v>
      </c>
      <c r="B130" s="5" t="s">
        <v>994</v>
      </c>
      <c r="C130" s="12">
        <f>IFERROR(VLOOKUP(UPPER(CONCATENATE($B130," - ",$A130)),'[1]Segurados Civis'!$A$5:$H$2142,6,FALSE),"")</f>
        <v>320</v>
      </c>
      <c r="D130" s="12">
        <f>IFERROR(VLOOKUP(UPPER(CONCATENATE($B130," - ",$A130)),'[1]Segurados Civis'!$A$5:$H$2142,7,FALSE),"")</f>
        <v>0</v>
      </c>
      <c r="E130" s="12">
        <f>IFERROR(VLOOKUP(UPPER(CONCATENATE($B130," - ",$A130)),'[1]Segurados Civis'!$A$5:$H$2142,8,FALSE),"")</f>
        <v>0</v>
      </c>
      <c r="F130" s="12">
        <f t="shared" si="1"/>
        <v>320</v>
      </c>
      <c r="G130" s="5" t="s">
        <v>2</v>
      </c>
      <c r="H130" s="3">
        <v>1</v>
      </c>
      <c r="I130" s="3">
        <v>0</v>
      </c>
      <c r="J130" s="3">
        <v>1</v>
      </c>
      <c r="K130" s="3">
        <v>0</v>
      </c>
    </row>
    <row r="131" spans="1:11" x14ac:dyDescent="0.25">
      <c r="A131" s="5" t="s">
        <v>901</v>
      </c>
      <c r="B131" s="5" t="s">
        <v>942</v>
      </c>
      <c r="C131" s="12">
        <f>IFERROR(VLOOKUP(UPPER(CONCATENATE($B131," - ",$A131)),'[1]Segurados Civis'!$A$5:$H$2142,6,FALSE),"")</f>
        <v>911</v>
      </c>
      <c r="D131" s="12">
        <f>IFERROR(VLOOKUP(UPPER(CONCATENATE($B131," - ",$A131)),'[1]Segurados Civis'!$A$5:$H$2142,7,FALSE),"")</f>
        <v>302</v>
      </c>
      <c r="E131" s="12">
        <f>IFERROR(VLOOKUP(UPPER(CONCATENATE($B131," - ",$A131)),'[1]Segurados Civis'!$A$5:$H$2142,8,FALSE),"")</f>
        <v>84</v>
      </c>
      <c r="F131" s="12">
        <f t="shared" ref="F131:F194" si="2">IF(SUM(C131:E131)=0,"",SUM(C131:E131))</f>
        <v>1297</v>
      </c>
      <c r="G131" s="5" t="s">
        <v>2</v>
      </c>
      <c r="H131" s="3">
        <v>0</v>
      </c>
      <c r="I131" s="3">
        <v>0</v>
      </c>
      <c r="J131" s="3">
        <v>0</v>
      </c>
      <c r="K131" s="3">
        <v>0</v>
      </c>
    </row>
    <row r="132" spans="1:11" x14ac:dyDescent="0.25">
      <c r="A132" s="5" t="s">
        <v>901</v>
      </c>
      <c r="B132" s="5" t="s">
        <v>1117</v>
      </c>
      <c r="C132" s="12">
        <f>IFERROR(VLOOKUP(UPPER(CONCATENATE($B132," - ",$A132)),'[1]Segurados Civis'!$A$5:$H$2142,6,FALSE),"")</f>
        <v>1834</v>
      </c>
      <c r="D132" s="12">
        <f>IFERROR(VLOOKUP(UPPER(CONCATENATE($B132," - ",$A132)),'[1]Segurados Civis'!$A$5:$H$2142,7,FALSE),"")</f>
        <v>815</v>
      </c>
      <c r="E132" s="12">
        <f>IFERROR(VLOOKUP(UPPER(CONCATENATE($B132," - ",$A132)),'[1]Segurados Civis'!$A$5:$H$2142,8,FALSE),"")</f>
        <v>171</v>
      </c>
      <c r="F132" s="12">
        <f t="shared" si="2"/>
        <v>2820</v>
      </c>
      <c r="G132" s="5" t="s">
        <v>2</v>
      </c>
      <c r="H132" s="3">
        <v>0</v>
      </c>
      <c r="I132" s="3">
        <v>0</v>
      </c>
      <c r="J132" s="3">
        <v>0</v>
      </c>
      <c r="K132" s="3">
        <v>0</v>
      </c>
    </row>
    <row r="133" spans="1:11" x14ac:dyDescent="0.25">
      <c r="A133" s="5" t="s">
        <v>901</v>
      </c>
      <c r="B133" s="5" t="s">
        <v>1057</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v>0</v>
      </c>
      <c r="K133" s="3">
        <v>0</v>
      </c>
    </row>
    <row r="134" spans="1:11" x14ac:dyDescent="0.25">
      <c r="A134" s="5" t="s">
        <v>901</v>
      </c>
      <c r="B134" s="5" t="s">
        <v>1017</v>
      </c>
      <c r="C134" s="12">
        <f>IFERROR(VLOOKUP(UPPER(CONCATENATE($B134," - ",$A134)),'[1]Segurados Civis'!$A$5:$H$2142,6,FALSE),"")</f>
        <v>127</v>
      </c>
      <c r="D134" s="12">
        <f>IFERROR(VLOOKUP(UPPER(CONCATENATE($B134," - ",$A134)),'[1]Segurados Civis'!$A$5:$H$2142,7,FALSE),"")</f>
        <v>27</v>
      </c>
      <c r="E134" s="12">
        <f>IFERROR(VLOOKUP(UPPER(CONCATENATE($B134," - ",$A134)),'[1]Segurados Civis'!$A$5:$H$2142,8,FALSE),"")</f>
        <v>7</v>
      </c>
      <c r="F134" s="12">
        <f t="shared" si="2"/>
        <v>161</v>
      </c>
      <c r="G134" s="5" t="s">
        <v>2</v>
      </c>
      <c r="H134" s="3">
        <v>0</v>
      </c>
      <c r="I134" s="3">
        <v>0</v>
      </c>
      <c r="J134" s="3">
        <v>0</v>
      </c>
      <c r="K134" s="3">
        <v>0</v>
      </c>
    </row>
    <row r="135" spans="1:11" x14ac:dyDescent="0.25">
      <c r="A135" s="5" t="s">
        <v>901</v>
      </c>
      <c r="B135" s="5" t="s">
        <v>1021</v>
      </c>
      <c r="C135" s="12">
        <f>IFERROR(VLOOKUP(UPPER(CONCATENATE($B135," - ",$A135)),'[1]Segurados Civis'!$A$5:$H$2142,6,FALSE),"")</f>
        <v>265</v>
      </c>
      <c r="D135" s="12">
        <f>IFERROR(VLOOKUP(UPPER(CONCATENATE($B135," - ",$A135)),'[1]Segurados Civis'!$A$5:$H$2142,7,FALSE),"")</f>
        <v>0</v>
      </c>
      <c r="E135" s="12">
        <f>IFERROR(VLOOKUP(UPPER(CONCATENATE($B135," - ",$A135)),'[1]Segurados Civis'!$A$5:$H$2142,8,FALSE),"")</f>
        <v>0</v>
      </c>
      <c r="F135" s="12">
        <f t="shared" si="2"/>
        <v>265</v>
      </c>
      <c r="G135" s="5" t="s">
        <v>2</v>
      </c>
      <c r="H135" s="3">
        <v>0</v>
      </c>
      <c r="I135" s="3">
        <v>0</v>
      </c>
      <c r="J135" s="3">
        <v>0</v>
      </c>
      <c r="K135" s="3">
        <v>0</v>
      </c>
    </row>
    <row r="136" spans="1:11" x14ac:dyDescent="0.25">
      <c r="A136" s="5" t="s">
        <v>901</v>
      </c>
      <c r="B136" s="5" t="s">
        <v>570</v>
      </c>
      <c r="C136" s="12">
        <f>IFERROR(VLOOKUP(UPPER(CONCATENATE($B136," - ",$A136)),'[1]Segurados Civis'!$A$5:$H$2142,6,FALSE),"")</f>
        <v>567</v>
      </c>
      <c r="D136" s="12">
        <f>IFERROR(VLOOKUP(UPPER(CONCATENATE($B136," - ",$A136)),'[1]Segurados Civis'!$A$5:$H$2142,7,FALSE),"")</f>
        <v>176</v>
      </c>
      <c r="E136" s="12">
        <f>IFERROR(VLOOKUP(UPPER(CONCATENATE($B136," - ",$A136)),'[1]Segurados Civis'!$A$5:$H$2142,8,FALSE),"")</f>
        <v>48</v>
      </c>
      <c r="F136" s="12">
        <f t="shared" si="2"/>
        <v>791</v>
      </c>
      <c r="G136" s="5" t="s">
        <v>2</v>
      </c>
      <c r="H136" s="3">
        <v>0</v>
      </c>
      <c r="I136" s="3">
        <v>0</v>
      </c>
      <c r="J136" s="3">
        <v>0</v>
      </c>
      <c r="K136" s="3">
        <v>0</v>
      </c>
    </row>
    <row r="137" spans="1:11" x14ac:dyDescent="0.25">
      <c r="A137" s="5" t="s">
        <v>901</v>
      </c>
      <c r="B137" s="5" t="s">
        <v>989</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v>0</v>
      </c>
      <c r="K137" s="3">
        <v>0</v>
      </c>
    </row>
    <row r="138" spans="1:11" x14ac:dyDescent="0.25">
      <c r="A138" s="5" t="s">
        <v>901</v>
      </c>
      <c r="B138" s="5" t="s">
        <v>987</v>
      </c>
      <c r="C138" s="12">
        <f>IFERROR(VLOOKUP(UPPER(CONCATENATE($B138," - ",$A138)),'[1]Segurados Civis'!$A$5:$H$2142,6,FALSE),"")</f>
        <v>272</v>
      </c>
      <c r="D138" s="12">
        <f>IFERROR(VLOOKUP(UPPER(CONCATENATE($B138," - ",$A138)),'[1]Segurados Civis'!$A$5:$H$2142,7,FALSE),"")</f>
        <v>75</v>
      </c>
      <c r="E138" s="12">
        <f>IFERROR(VLOOKUP(UPPER(CONCATENATE($B138," - ",$A138)),'[1]Segurados Civis'!$A$5:$H$2142,8,FALSE),"")</f>
        <v>11</v>
      </c>
      <c r="F138" s="12">
        <f t="shared" si="2"/>
        <v>358</v>
      </c>
      <c r="G138" s="5" t="s">
        <v>2</v>
      </c>
      <c r="H138" s="3">
        <v>0</v>
      </c>
      <c r="I138" s="3">
        <v>0</v>
      </c>
      <c r="J138" s="3">
        <v>0</v>
      </c>
      <c r="K138" s="3">
        <v>0</v>
      </c>
    </row>
    <row r="139" spans="1:11" x14ac:dyDescent="0.25">
      <c r="A139" s="5" t="s">
        <v>901</v>
      </c>
      <c r="B139" s="5" t="s">
        <v>1096</v>
      </c>
      <c r="C139" s="12">
        <f>IFERROR(VLOOKUP(UPPER(CONCATENATE($B139," - ",$A139)),'[1]Segurados Civis'!$A$5:$H$2142,6,FALSE),"")</f>
        <v>3100</v>
      </c>
      <c r="D139" s="12">
        <f>IFERROR(VLOOKUP(UPPER(CONCATENATE($B139," - ",$A139)),'[1]Segurados Civis'!$A$5:$H$2142,7,FALSE),"")</f>
        <v>27</v>
      </c>
      <c r="E139" s="12">
        <f>IFERROR(VLOOKUP(UPPER(CONCATENATE($B139," - ",$A139)),'[1]Segurados Civis'!$A$5:$H$2142,8,FALSE),"")</f>
        <v>4</v>
      </c>
      <c r="F139" s="12">
        <f t="shared" si="2"/>
        <v>3131</v>
      </c>
      <c r="G139" s="5" t="s">
        <v>2</v>
      </c>
      <c r="H139" s="3">
        <v>0</v>
      </c>
      <c r="I139" s="3">
        <v>0</v>
      </c>
      <c r="J139" s="3">
        <v>0</v>
      </c>
      <c r="K139" s="3">
        <v>0</v>
      </c>
    </row>
    <row r="140" spans="1:11" x14ac:dyDescent="0.25">
      <c r="A140" s="5" t="s">
        <v>901</v>
      </c>
      <c r="B140" s="5" t="s">
        <v>929</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v>0</v>
      </c>
      <c r="K140" s="3">
        <v>0</v>
      </c>
    </row>
    <row r="141" spans="1:11" x14ac:dyDescent="0.25">
      <c r="A141" s="5" t="s">
        <v>901</v>
      </c>
      <c r="B141" s="5" t="s">
        <v>975</v>
      </c>
      <c r="C141" s="12">
        <f>IFERROR(VLOOKUP(UPPER(CONCATENATE($B141," - ",$A141)),'[1]Segurados Civis'!$A$5:$H$2142,6,FALSE),"")</f>
        <v>219</v>
      </c>
      <c r="D141" s="12">
        <f>IFERROR(VLOOKUP(UPPER(CONCATENATE($B141," - ",$A141)),'[1]Segurados Civis'!$A$5:$H$2142,7,FALSE),"")</f>
        <v>37</v>
      </c>
      <c r="E141" s="12">
        <f>IFERROR(VLOOKUP(UPPER(CONCATENATE($B141," - ",$A141)),'[1]Segurados Civis'!$A$5:$H$2142,8,FALSE),"")</f>
        <v>5</v>
      </c>
      <c r="F141" s="12">
        <f t="shared" si="2"/>
        <v>261</v>
      </c>
      <c r="G141" s="5" t="s">
        <v>2</v>
      </c>
      <c r="H141" s="3">
        <v>1</v>
      </c>
      <c r="I141" s="3">
        <v>0</v>
      </c>
      <c r="J141" s="3">
        <v>0</v>
      </c>
      <c r="K141" s="3">
        <v>0</v>
      </c>
    </row>
    <row r="142" spans="1:11" x14ac:dyDescent="0.25">
      <c r="A142" s="5" t="s">
        <v>901</v>
      </c>
      <c r="B142" s="5" t="s">
        <v>981</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5" t="s">
        <v>4</v>
      </c>
      <c r="H142" s="3">
        <v>0</v>
      </c>
      <c r="I142" s="3">
        <v>0</v>
      </c>
      <c r="J142" s="3">
        <v>0</v>
      </c>
      <c r="K142" s="3">
        <v>0</v>
      </c>
    </row>
    <row r="143" spans="1:11" x14ac:dyDescent="0.25">
      <c r="A143" s="5" t="s">
        <v>901</v>
      </c>
      <c r="B143" s="5" t="s">
        <v>1003</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5" t="s">
        <v>901</v>
      </c>
      <c r="B144" s="5" t="s">
        <v>947</v>
      </c>
      <c r="C144" s="12">
        <f>IFERROR(VLOOKUP(UPPER(CONCATENATE($B144," - ",$A144)),'[1]Segurados Civis'!$A$5:$H$2142,6,FALSE),"")</f>
        <v>143</v>
      </c>
      <c r="D144" s="12">
        <f>IFERROR(VLOOKUP(UPPER(CONCATENATE($B144," - ",$A144)),'[1]Segurados Civis'!$A$5:$H$2142,7,FALSE),"")</f>
        <v>55</v>
      </c>
      <c r="E144" s="12">
        <f>IFERROR(VLOOKUP(UPPER(CONCATENATE($B144," - ",$A144)),'[1]Segurados Civis'!$A$5:$H$2142,8,FALSE),"")</f>
        <v>8</v>
      </c>
      <c r="F144" s="12">
        <f t="shared" si="2"/>
        <v>206</v>
      </c>
      <c r="G144" s="5" t="s">
        <v>2</v>
      </c>
      <c r="H144" s="3">
        <v>0</v>
      </c>
      <c r="I144" s="3">
        <v>0</v>
      </c>
      <c r="J144" s="3">
        <v>0</v>
      </c>
      <c r="K144" s="3">
        <v>0</v>
      </c>
    </row>
    <row r="145" spans="1:11" x14ac:dyDescent="0.25">
      <c r="A145" s="5" t="s">
        <v>901</v>
      </c>
      <c r="B145" s="5" t="s">
        <v>976</v>
      </c>
      <c r="C145" s="12">
        <f>IFERROR(VLOOKUP(UPPER(CONCATENATE($B145," - ",$A145)),'[1]Segurados Civis'!$A$5:$H$2142,6,FALSE),"")</f>
        <v>162</v>
      </c>
      <c r="D145" s="12">
        <f>IFERROR(VLOOKUP(UPPER(CONCATENATE($B145," - ",$A145)),'[1]Segurados Civis'!$A$5:$H$2142,7,FALSE),"")</f>
        <v>70</v>
      </c>
      <c r="E145" s="12">
        <f>IFERROR(VLOOKUP(UPPER(CONCATENATE($B145," - ",$A145)),'[1]Segurados Civis'!$A$5:$H$2142,8,FALSE),"")</f>
        <v>17</v>
      </c>
      <c r="F145" s="12">
        <f t="shared" si="2"/>
        <v>249</v>
      </c>
      <c r="G145" s="5" t="s">
        <v>2</v>
      </c>
      <c r="H145" s="3">
        <v>0</v>
      </c>
      <c r="I145" s="3">
        <v>0</v>
      </c>
      <c r="J145" s="3">
        <v>0</v>
      </c>
      <c r="K145" s="3">
        <v>0</v>
      </c>
    </row>
    <row r="146" spans="1:11" x14ac:dyDescent="0.25">
      <c r="A146" s="5" t="s">
        <v>901</v>
      </c>
      <c r="B146" s="5" t="s">
        <v>1072</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5" t="s">
        <v>4</v>
      </c>
      <c r="H146" s="3">
        <v>0</v>
      </c>
      <c r="I146" s="3">
        <v>0</v>
      </c>
      <c r="J146" s="3">
        <v>0</v>
      </c>
      <c r="K146" s="3">
        <v>0</v>
      </c>
    </row>
    <row r="147" spans="1:11" x14ac:dyDescent="0.25">
      <c r="A147" s="5" t="s">
        <v>901</v>
      </c>
      <c r="B147" s="5" t="s">
        <v>977</v>
      </c>
      <c r="C147" s="12">
        <f>IFERROR(VLOOKUP(UPPER(CONCATENATE($B147," - ",$A147)),'[1]Segurados Civis'!$A$5:$H$2142,6,FALSE),"")</f>
        <v>742</v>
      </c>
      <c r="D147" s="12">
        <f>IFERROR(VLOOKUP(UPPER(CONCATENATE($B147," - ",$A147)),'[1]Segurados Civis'!$A$5:$H$2142,7,FALSE),"")</f>
        <v>299</v>
      </c>
      <c r="E147" s="12">
        <f>IFERROR(VLOOKUP(UPPER(CONCATENATE($B147," - ",$A147)),'[1]Segurados Civis'!$A$5:$H$2142,8,FALSE),"")</f>
        <v>46</v>
      </c>
      <c r="F147" s="12">
        <f t="shared" si="2"/>
        <v>1087</v>
      </c>
      <c r="G147" s="5" t="s">
        <v>2</v>
      </c>
      <c r="H147" s="3">
        <v>1</v>
      </c>
      <c r="I147" s="3">
        <v>0</v>
      </c>
      <c r="J147" s="3">
        <v>0</v>
      </c>
      <c r="K147" s="3">
        <v>0</v>
      </c>
    </row>
    <row r="148" spans="1:11" x14ac:dyDescent="0.25">
      <c r="A148" s="5" t="s">
        <v>901</v>
      </c>
      <c r="B148" s="5" t="s">
        <v>1031</v>
      </c>
      <c r="C148" s="12">
        <f>IFERROR(VLOOKUP(UPPER(CONCATENATE($B148," - ",$A148)),'[1]Segurados Civis'!$A$5:$H$2142,6,FALSE),"")</f>
        <v>1790</v>
      </c>
      <c r="D148" s="12">
        <f>IFERROR(VLOOKUP(UPPER(CONCATENATE($B148," - ",$A148)),'[1]Segurados Civis'!$A$5:$H$2142,7,FALSE),"")</f>
        <v>315</v>
      </c>
      <c r="E148" s="12">
        <f>IFERROR(VLOOKUP(UPPER(CONCATENATE($B148," - ",$A148)),'[1]Segurados Civis'!$A$5:$H$2142,8,FALSE),"")</f>
        <v>53</v>
      </c>
      <c r="F148" s="12">
        <f t="shared" si="2"/>
        <v>2158</v>
      </c>
      <c r="G148" s="5" t="s">
        <v>2</v>
      </c>
      <c r="H148" s="3">
        <v>0</v>
      </c>
      <c r="I148" s="3">
        <v>0</v>
      </c>
      <c r="J148" s="3">
        <v>0</v>
      </c>
      <c r="K148" s="3">
        <v>0</v>
      </c>
    </row>
    <row r="149" spans="1:11" x14ac:dyDescent="0.25">
      <c r="A149" s="5" t="s">
        <v>901</v>
      </c>
      <c r="B149" s="5" t="s">
        <v>1070</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4</v>
      </c>
      <c r="H149" s="3">
        <v>0</v>
      </c>
      <c r="I149" s="3">
        <v>0</v>
      </c>
      <c r="J149" s="3">
        <v>0</v>
      </c>
      <c r="K149" s="3">
        <v>0</v>
      </c>
    </row>
    <row r="150" spans="1:11" x14ac:dyDescent="0.25">
      <c r="A150" s="5" t="s">
        <v>901</v>
      </c>
      <c r="B150" s="5" t="s">
        <v>1025</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v>0</v>
      </c>
      <c r="K150" s="3">
        <v>0</v>
      </c>
    </row>
    <row r="151" spans="1:11" x14ac:dyDescent="0.25">
      <c r="A151" s="5" t="s">
        <v>901</v>
      </c>
      <c r="B151" s="5" t="s">
        <v>918</v>
      </c>
      <c r="C151" s="12">
        <f>IFERROR(VLOOKUP(UPPER(CONCATENATE($B151," - ",$A151)),'[1]Segurados Civis'!$A$5:$H$2142,6,FALSE),"")</f>
        <v>285</v>
      </c>
      <c r="D151" s="12">
        <f>IFERROR(VLOOKUP(UPPER(CONCATENATE($B151," - ",$A151)),'[1]Segurados Civis'!$A$5:$H$2142,7,FALSE),"")</f>
        <v>122</v>
      </c>
      <c r="E151" s="12">
        <f>IFERROR(VLOOKUP(UPPER(CONCATENATE($B151," - ",$A151)),'[1]Segurados Civis'!$A$5:$H$2142,8,FALSE),"")</f>
        <v>21</v>
      </c>
      <c r="F151" s="12">
        <f t="shared" si="2"/>
        <v>428</v>
      </c>
      <c r="G151" s="5" t="s">
        <v>2</v>
      </c>
      <c r="H151" s="3">
        <v>0</v>
      </c>
      <c r="I151" s="3">
        <v>0</v>
      </c>
      <c r="J151" s="3">
        <v>0</v>
      </c>
      <c r="K151" s="3">
        <v>0</v>
      </c>
    </row>
    <row r="152" spans="1:11" x14ac:dyDescent="0.25">
      <c r="A152" s="5" t="s">
        <v>901</v>
      </c>
      <c r="B152" s="5" t="s">
        <v>1010</v>
      </c>
      <c r="C152" s="12">
        <f>IFERROR(VLOOKUP(UPPER(CONCATENATE($B152," - ",$A152)),'[1]Segurados Civis'!$A$5:$H$2142,6,FALSE),"")</f>
        <v>299</v>
      </c>
      <c r="D152" s="12">
        <f>IFERROR(VLOOKUP(UPPER(CONCATENATE($B152," - ",$A152)),'[1]Segurados Civis'!$A$5:$H$2142,7,FALSE),"")</f>
        <v>92</v>
      </c>
      <c r="E152" s="12">
        <f>IFERROR(VLOOKUP(UPPER(CONCATENATE($B152," - ",$A152)),'[1]Segurados Civis'!$A$5:$H$2142,8,FALSE),"")</f>
        <v>19</v>
      </c>
      <c r="F152" s="12">
        <f t="shared" si="2"/>
        <v>410</v>
      </c>
      <c r="G152" s="5" t="s">
        <v>2</v>
      </c>
      <c r="H152" s="3">
        <v>1</v>
      </c>
      <c r="I152" s="3">
        <v>0</v>
      </c>
      <c r="J152" s="3">
        <v>1</v>
      </c>
      <c r="K152" s="3">
        <v>0</v>
      </c>
    </row>
    <row r="153" spans="1:11" x14ac:dyDescent="0.25">
      <c r="A153" s="5" t="s">
        <v>901</v>
      </c>
      <c r="B153" s="5" t="s">
        <v>930</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5" t="s">
        <v>4</v>
      </c>
      <c r="H153" s="3">
        <v>0</v>
      </c>
      <c r="I153" s="3">
        <v>0</v>
      </c>
      <c r="J153" s="3">
        <v>0</v>
      </c>
      <c r="K153" s="3">
        <v>0</v>
      </c>
    </row>
    <row r="154" spans="1:11" x14ac:dyDescent="0.25">
      <c r="A154" s="5" t="s">
        <v>901</v>
      </c>
      <c r="B154" s="5" t="s">
        <v>721</v>
      </c>
      <c r="C154" s="12">
        <f>IFERROR(VLOOKUP(UPPER(CONCATENATE($B154," - ",$A154)),'[1]Segurados Civis'!$A$5:$H$2142,6,FALSE),"")</f>
        <v>1120</v>
      </c>
      <c r="D154" s="12">
        <f>IFERROR(VLOOKUP(UPPER(CONCATENATE($B154," - ",$A154)),'[1]Segurados Civis'!$A$5:$H$2142,7,FALSE),"")</f>
        <v>389</v>
      </c>
      <c r="E154" s="12">
        <f>IFERROR(VLOOKUP(UPPER(CONCATENATE($B154," - ",$A154)),'[1]Segurados Civis'!$A$5:$H$2142,8,FALSE),"")</f>
        <v>81</v>
      </c>
      <c r="F154" s="12">
        <f t="shared" si="2"/>
        <v>1590</v>
      </c>
      <c r="G154" s="5" t="s">
        <v>2</v>
      </c>
      <c r="H154" s="3">
        <v>0</v>
      </c>
      <c r="I154" s="3">
        <v>0</v>
      </c>
      <c r="J154" s="3">
        <v>0</v>
      </c>
      <c r="K154" s="3">
        <v>0</v>
      </c>
    </row>
    <row r="155" spans="1:11" x14ac:dyDescent="0.25">
      <c r="A155" s="5" t="s">
        <v>901</v>
      </c>
      <c r="B155" s="5" t="s">
        <v>1092</v>
      </c>
      <c r="C155" s="12">
        <f>IFERROR(VLOOKUP(UPPER(CONCATENATE($B155," - ",$A155)),'[1]Segurados Civis'!$A$5:$H$2142,6,FALSE),"")</f>
        <v>150</v>
      </c>
      <c r="D155" s="12">
        <f>IFERROR(VLOOKUP(UPPER(CONCATENATE($B155," - ",$A155)),'[1]Segurados Civis'!$A$5:$H$2142,7,FALSE),"")</f>
        <v>27</v>
      </c>
      <c r="E155" s="12">
        <f>IFERROR(VLOOKUP(UPPER(CONCATENATE($B155," - ",$A155)),'[1]Segurados Civis'!$A$5:$H$2142,8,FALSE),"")</f>
        <v>10</v>
      </c>
      <c r="F155" s="12">
        <f t="shared" si="2"/>
        <v>187</v>
      </c>
      <c r="G155" s="5" t="s">
        <v>2</v>
      </c>
      <c r="H155" s="3">
        <v>0</v>
      </c>
      <c r="I155" s="3">
        <v>0</v>
      </c>
      <c r="J155" s="3">
        <v>0</v>
      </c>
      <c r="K155" s="3">
        <v>0</v>
      </c>
    </row>
    <row r="156" spans="1:11" x14ac:dyDescent="0.25">
      <c r="A156" s="5" t="s">
        <v>901</v>
      </c>
      <c r="B156" s="5" t="s">
        <v>1091</v>
      </c>
      <c r="C156" s="12">
        <f>IFERROR(VLOOKUP(UPPER(CONCATENATE($B156," - ",$A156)),'[1]Segurados Civis'!$A$5:$H$2142,6,FALSE),"")</f>
        <v>150</v>
      </c>
      <c r="D156" s="12">
        <f>IFERROR(VLOOKUP(UPPER(CONCATENATE($B156," - ",$A156)),'[1]Segurados Civis'!$A$5:$H$2142,7,FALSE),"")</f>
        <v>0</v>
      </c>
      <c r="E156" s="12">
        <f>IFERROR(VLOOKUP(UPPER(CONCATENATE($B156," - ",$A156)),'[1]Segurados Civis'!$A$5:$H$2142,8,FALSE),"")</f>
        <v>0</v>
      </c>
      <c r="F156" s="12">
        <f t="shared" si="2"/>
        <v>150</v>
      </c>
      <c r="G156" s="5" t="s">
        <v>2</v>
      </c>
      <c r="H156" s="3">
        <v>0</v>
      </c>
      <c r="I156" s="3">
        <v>0</v>
      </c>
      <c r="J156" s="3">
        <v>0</v>
      </c>
      <c r="K156" s="3">
        <v>0</v>
      </c>
    </row>
    <row r="157" spans="1:11" x14ac:dyDescent="0.25">
      <c r="A157" s="5" t="s">
        <v>901</v>
      </c>
      <c r="B157" s="5" t="s">
        <v>1037</v>
      </c>
      <c r="C157" s="12">
        <f>IFERROR(VLOOKUP(UPPER(CONCATENATE($B157," - ",$A157)),'[1]Segurados Civis'!$A$5:$H$2142,6,FALSE),"")</f>
        <v>306</v>
      </c>
      <c r="D157" s="12">
        <f>IFERROR(VLOOKUP(UPPER(CONCATENATE($B157," - ",$A157)),'[1]Segurados Civis'!$A$5:$H$2142,7,FALSE),"")</f>
        <v>122</v>
      </c>
      <c r="E157" s="12">
        <f>IFERROR(VLOOKUP(UPPER(CONCATENATE($B157," - ",$A157)),'[1]Segurados Civis'!$A$5:$H$2142,8,FALSE),"")</f>
        <v>19</v>
      </c>
      <c r="F157" s="12">
        <f t="shared" si="2"/>
        <v>447</v>
      </c>
      <c r="G157" s="5" t="s">
        <v>2</v>
      </c>
      <c r="H157" s="3">
        <v>0</v>
      </c>
      <c r="I157" s="3">
        <v>0</v>
      </c>
      <c r="J157" s="3">
        <v>0</v>
      </c>
      <c r="K157" s="3">
        <v>0</v>
      </c>
    </row>
    <row r="158" spans="1:11" x14ac:dyDescent="0.25">
      <c r="A158" s="5" t="s">
        <v>901</v>
      </c>
      <c r="B158" s="5" t="s">
        <v>551</v>
      </c>
      <c r="C158" s="12" t="str">
        <f>IFERROR(VLOOKUP(UPPER(CONCATENATE($B158," - ",$A158)),'[1]Segurados Civis'!$A$5:$H$2142,6,FALSE),"")</f>
        <v/>
      </c>
      <c r="D158" s="12" t="str">
        <f>IFERROR(VLOOKUP(UPPER(CONCATENATE($B158," - ",$A158)),'[1]Segurados Civis'!$A$5:$H$2142,7,FALSE),"")</f>
        <v/>
      </c>
      <c r="E158" s="12" t="str">
        <f>IFERROR(VLOOKUP(UPPER(CONCATENATE($B158," - ",$A158)),'[1]Segurados Civis'!$A$5:$H$2142,8,FALSE),"")</f>
        <v/>
      </c>
      <c r="F158" s="12" t="str">
        <f t="shared" si="2"/>
        <v/>
      </c>
      <c r="G158" s="5" t="s">
        <v>4</v>
      </c>
      <c r="H158" s="3">
        <v>0</v>
      </c>
      <c r="I158" s="3">
        <v>0</v>
      </c>
      <c r="J158" s="3">
        <v>0</v>
      </c>
      <c r="K158" s="3">
        <v>0</v>
      </c>
    </row>
    <row r="159" spans="1:11" x14ac:dyDescent="0.25">
      <c r="A159" s="5" t="s">
        <v>901</v>
      </c>
      <c r="B159" s="5" t="s">
        <v>1131</v>
      </c>
      <c r="C159" s="12">
        <f>IFERROR(VLOOKUP(UPPER(CONCATENATE($B159," - ",$A159)),'[1]Segurados Civis'!$A$5:$H$2142,6,FALSE),"")</f>
        <v>178</v>
      </c>
      <c r="D159" s="12">
        <f>IFERROR(VLOOKUP(UPPER(CONCATENATE($B159," - ",$A159)),'[1]Segurados Civis'!$A$5:$H$2142,7,FALSE),"")</f>
        <v>61</v>
      </c>
      <c r="E159" s="12">
        <f>IFERROR(VLOOKUP(UPPER(CONCATENATE($B159," - ",$A159)),'[1]Segurados Civis'!$A$5:$H$2142,8,FALSE),"")</f>
        <v>10</v>
      </c>
      <c r="F159" s="12">
        <f t="shared" si="2"/>
        <v>249</v>
      </c>
      <c r="G159" s="5" t="s">
        <v>2</v>
      </c>
      <c r="H159" s="3">
        <v>0</v>
      </c>
      <c r="I159" s="3">
        <v>0</v>
      </c>
      <c r="J159" s="3">
        <v>0</v>
      </c>
      <c r="K159" s="3">
        <v>0</v>
      </c>
    </row>
    <row r="160" spans="1:11" x14ac:dyDescent="0.25">
      <c r="A160" s="5" t="s">
        <v>901</v>
      </c>
      <c r="B160" s="5" t="s">
        <v>970</v>
      </c>
      <c r="C160" s="12">
        <f>IFERROR(VLOOKUP(UPPER(CONCATENATE($B160," - ",$A160)),'[1]Segurados Civis'!$A$5:$H$2142,6,FALSE),"")</f>
        <v>187</v>
      </c>
      <c r="D160" s="12">
        <f>IFERROR(VLOOKUP(UPPER(CONCATENATE($B160," - ",$A160)),'[1]Segurados Civis'!$A$5:$H$2142,7,FALSE),"")</f>
        <v>68</v>
      </c>
      <c r="E160" s="12">
        <f>IFERROR(VLOOKUP(UPPER(CONCATENATE($B160," - ",$A160)),'[1]Segurados Civis'!$A$5:$H$2142,8,FALSE),"")</f>
        <v>15</v>
      </c>
      <c r="F160" s="12">
        <f t="shared" si="2"/>
        <v>270</v>
      </c>
      <c r="G160" s="5" t="s">
        <v>2</v>
      </c>
      <c r="H160" s="3">
        <v>0</v>
      </c>
      <c r="I160" s="3">
        <v>0</v>
      </c>
      <c r="J160" s="3">
        <v>0</v>
      </c>
      <c r="K160" s="3">
        <v>0</v>
      </c>
    </row>
    <row r="161" spans="1:11" x14ac:dyDescent="0.25">
      <c r="A161" s="5" t="s">
        <v>901</v>
      </c>
      <c r="B161" s="5" t="s">
        <v>1028</v>
      </c>
      <c r="C161" s="12">
        <f>IFERROR(VLOOKUP(UPPER(CONCATENATE($B161," - ",$A161)),'[1]Segurados Civis'!$A$5:$H$2142,6,FALSE),"")</f>
        <v>750</v>
      </c>
      <c r="D161" s="12">
        <f>IFERROR(VLOOKUP(UPPER(CONCATENATE($B161," - ",$A161)),'[1]Segurados Civis'!$A$5:$H$2142,7,FALSE),"")</f>
        <v>185</v>
      </c>
      <c r="E161" s="12">
        <f>IFERROR(VLOOKUP(UPPER(CONCATENATE($B161," - ",$A161)),'[1]Segurados Civis'!$A$5:$H$2142,8,FALSE),"")</f>
        <v>51</v>
      </c>
      <c r="F161" s="12">
        <f t="shared" si="2"/>
        <v>986</v>
      </c>
      <c r="G161" s="5" t="s">
        <v>2</v>
      </c>
      <c r="H161" s="3">
        <v>0</v>
      </c>
      <c r="I161" s="3">
        <v>0</v>
      </c>
      <c r="J161" s="3">
        <v>0</v>
      </c>
      <c r="K161" s="3">
        <v>0</v>
      </c>
    </row>
    <row r="162" spans="1:11" x14ac:dyDescent="0.25">
      <c r="A162" s="5" t="s">
        <v>901</v>
      </c>
      <c r="B162" s="5" t="s">
        <v>1123</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2</v>
      </c>
      <c r="H162" s="3">
        <v>0</v>
      </c>
      <c r="I162" s="3">
        <v>0</v>
      </c>
      <c r="J162" s="3">
        <v>0</v>
      </c>
      <c r="K162" s="3">
        <v>0</v>
      </c>
    </row>
    <row r="163" spans="1:11" x14ac:dyDescent="0.25">
      <c r="A163" s="5" t="s">
        <v>901</v>
      </c>
      <c r="B163" s="5" t="s">
        <v>915</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v>0</v>
      </c>
      <c r="K163" s="3">
        <v>0</v>
      </c>
    </row>
    <row r="164" spans="1:11" x14ac:dyDescent="0.25">
      <c r="A164" s="5" t="s">
        <v>901</v>
      </c>
      <c r="B164" s="5" t="s">
        <v>978</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v>0</v>
      </c>
      <c r="J164" s="3">
        <v>0</v>
      </c>
      <c r="K164" s="3">
        <v>0</v>
      </c>
    </row>
    <row r="165" spans="1:11" x14ac:dyDescent="0.25">
      <c r="A165" s="5" t="s">
        <v>901</v>
      </c>
      <c r="B165" s="5" t="s">
        <v>1083</v>
      </c>
      <c r="C165" s="12">
        <f>IFERROR(VLOOKUP(UPPER(CONCATENATE($B165," - ",$A165)),'[1]Segurados Civis'!$A$5:$H$2142,6,FALSE),"")</f>
        <v>384</v>
      </c>
      <c r="D165" s="12">
        <f>IFERROR(VLOOKUP(UPPER(CONCATENATE($B165," - ",$A165)),'[1]Segurados Civis'!$A$5:$H$2142,7,FALSE),"")</f>
        <v>0</v>
      </c>
      <c r="E165" s="12">
        <f>IFERROR(VLOOKUP(UPPER(CONCATENATE($B165," - ",$A165)),'[1]Segurados Civis'!$A$5:$H$2142,8,FALSE),"")</f>
        <v>0</v>
      </c>
      <c r="F165" s="12">
        <f t="shared" si="2"/>
        <v>384</v>
      </c>
      <c r="G165" s="5" t="s">
        <v>2</v>
      </c>
      <c r="H165" s="3">
        <v>0</v>
      </c>
      <c r="I165" s="3">
        <v>0</v>
      </c>
      <c r="J165" s="3">
        <v>0</v>
      </c>
      <c r="K165" s="3">
        <v>0</v>
      </c>
    </row>
    <row r="166" spans="1:11" x14ac:dyDescent="0.25">
      <c r="A166" s="5" t="s">
        <v>901</v>
      </c>
      <c r="B166" s="5" t="s">
        <v>916</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v>0</v>
      </c>
      <c r="K166" s="3">
        <v>0</v>
      </c>
    </row>
    <row r="167" spans="1:11" x14ac:dyDescent="0.25">
      <c r="A167" s="5" t="s">
        <v>901</v>
      </c>
      <c r="B167" s="5" t="s">
        <v>1066</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v>0</v>
      </c>
      <c r="K167" s="3">
        <v>0</v>
      </c>
    </row>
    <row r="168" spans="1:11" x14ac:dyDescent="0.25">
      <c r="A168" s="5" t="s">
        <v>901</v>
      </c>
      <c r="B168" s="5" t="s">
        <v>1135</v>
      </c>
      <c r="C168" s="12">
        <f>IFERROR(VLOOKUP(UPPER(CONCATENATE($B168," - ",$A168)),'[1]Segurados Civis'!$A$5:$H$2142,6,FALSE),"")</f>
        <v>175</v>
      </c>
      <c r="D168" s="12">
        <f>IFERROR(VLOOKUP(UPPER(CONCATENATE($B168," - ",$A168)),'[1]Segurados Civis'!$A$5:$H$2142,7,FALSE),"")</f>
        <v>50</v>
      </c>
      <c r="E168" s="12">
        <f>IFERROR(VLOOKUP(UPPER(CONCATENATE($B168," - ",$A168)),'[1]Segurados Civis'!$A$5:$H$2142,8,FALSE),"")</f>
        <v>3</v>
      </c>
      <c r="F168" s="12">
        <f t="shared" si="2"/>
        <v>228</v>
      </c>
      <c r="G168" s="5" t="s">
        <v>2</v>
      </c>
      <c r="H168" s="3">
        <v>1</v>
      </c>
      <c r="I168" s="3">
        <v>0</v>
      </c>
      <c r="J168" s="3">
        <v>0</v>
      </c>
      <c r="K168" s="3">
        <v>0</v>
      </c>
    </row>
    <row r="169" spans="1:11" x14ac:dyDescent="0.25">
      <c r="A169" s="5" t="s">
        <v>901</v>
      </c>
      <c r="B169" s="5" t="s">
        <v>986</v>
      </c>
      <c r="C169" s="12">
        <f>IFERROR(VLOOKUP(UPPER(CONCATENATE($B169," - ",$A169)),'[1]Segurados Civis'!$A$5:$H$2142,6,FALSE),"")</f>
        <v>177</v>
      </c>
      <c r="D169" s="12">
        <f>IFERROR(VLOOKUP(UPPER(CONCATENATE($B169," - ",$A169)),'[1]Segurados Civis'!$A$5:$H$2142,7,FALSE),"")</f>
        <v>4</v>
      </c>
      <c r="E169" s="12">
        <f>IFERROR(VLOOKUP(UPPER(CONCATENATE($B169," - ",$A169)),'[1]Segurados Civis'!$A$5:$H$2142,8,FALSE),"")</f>
        <v>0</v>
      </c>
      <c r="F169" s="12">
        <f t="shared" si="2"/>
        <v>181</v>
      </c>
      <c r="G169" s="5" t="s">
        <v>2</v>
      </c>
      <c r="H169" s="3">
        <v>0</v>
      </c>
      <c r="I169" s="3">
        <v>0</v>
      </c>
      <c r="J169" s="3">
        <v>0</v>
      </c>
      <c r="K169" s="3">
        <v>0</v>
      </c>
    </row>
    <row r="170" spans="1:11" x14ac:dyDescent="0.25">
      <c r="A170" s="5" t="s">
        <v>901</v>
      </c>
      <c r="B170" s="5" t="s">
        <v>950</v>
      </c>
      <c r="C170" s="12">
        <f>IFERROR(VLOOKUP(UPPER(CONCATENATE($B170," - ",$A170)),'[1]Segurados Civis'!$A$5:$H$2142,6,FALSE),"")</f>
        <v>105</v>
      </c>
      <c r="D170" s="12">
        <f>IFERROR(VLOOKUP(UPPER(CONCATENATE($B170," - ",$A170)),'[1]Segurados Civis'!$A$5:$H$2142,7,FALSE),"")</f>
        <v>65</v>
      </c>
      <c r="E170" s="12">
        <f>IFERROR(VLOOKUP(UPPER(CONCATENATE($B170," - ",$A170)),'[1]Segurados Civis'!$A$5:$H$2142,8,FALSE),"")</f>
        <v>10</v>
      </c>
      <c r="F170" s="12">
        <f t="shared" si="2"/>
        <v>180</v>
      </c>
      <c r="G170" s="5" t="s">
        <v>2</v>
      </c>
      <c r="H170" s="3">
        <v>0</v>
      </c>
      <c r="I170" s="3">
        <v>0</v>
      </c>
      <c r="J170" s="3">
        <v>0</v>
      </c>
      <c r="K170" s="3">
        <v>0</v>
      </c>
    </row>
    <row r="171" spans="1:11" x14ac:dyDescent="0.25">
      <c r="A171" s="5" t="s">
        <v>901</v>
      </c>
      <c r="B171" s="5" t="s">
        <v>1022</v>
      </c>
      <c r="C171" s="12">
        <f>IFERROR(VLOOKUP(UPPER(CONCATENATE($B171," - ",$A171)),'[1]Segurados Civis'!$A$5:$H$2142,6,FALSE),"")</f>
        <v>1206</v>
      </c>
      <c r="D171" s="12">
        <f>IFERROR(VLOOKUP(UPPER(CONCATENATE($B171," - ",$A171)),'[1]Segurados Civis'!$A$5:$H$2142,7,FALSE),"")</f>
        <v>123</v>
      </c>
      <c r="E171" s="12">
        <f>IFERROR(VLOOKUP(UPPER(CONCATENATE($B171," - ",$A171)),'[1]Segurados Civis'!$A$5:$H$2142,8,FALSE),"")</f>
        <v>51</v>
      </c>
      <c r="F171" s="12">
        <f t="shared" si="2"/>
        <v>1380</v>
      </c>
      <c r="G171" s="5" t="s">
        <v>2</v>
      </c>
      <c r="H171" s="3">
        <v>0</v>
      </c>
      <c r="I171" s="3">
        <v>0</v>
      </c>
      <c r="J171" s="3">
        <v>0</v>
      </c>
      <c r="K171" s="3">
        <v>0</v>
      </c>
    </row>
    <row r="172" spans="1:11" x14ac:dyDescent="0.25">
      <c r="A172" s="5" t="s">
        <v>901</v>
      </c>
      <c r="B172" s="5" t="s">
        <v>1132</v>
      </c>
      <c r="C172" s="12">
        <f>IFERROR(VLOOKUP(UPPER(CONCATENATE($B172," - ",$A172)),'[1]Segurados Civis'!$A$5:$H$2142,6,FALSE),"")</f>
        <v>251</v>
      </c>
      <c r="D172" s="12">
        <f>IFERROR(VLOOKUP(UPPER(CONCATENATE($B172," - ",$A172)),'[1]Segurados Civis'!$A$5:$H$2142,7,FALSE),"")</f>
        <v>47</v>
      </c>
      <c r="E172" s="12">
        <f>IFERROR(VLOOKUP(UPPER(CONCATENATE($B172," - ",$A172)),'[1]Segurados Civis'!$A$5:$H$2142,8,FALSE),"")</f>
        <v>11</v>
      </c>
      <c r="F172" s="12">
        <f t="shared" si="2"/>
        <v>309</v>
      </c>
      <c r="G172" s="5" t="s">
        <v>2</v>
      </c>
      <c r="H172" s="3">
        <v>0</v>
      </c>
      <c r="I172" s="3">
        <v>0</v>
      </c>
      <c r="J172" s="3">
        <v>0</v>
      </c>
      <c r="K172" s="3">
        <v>0</v>
      </c>
    </row>
    <row r="173" spans="1:11" x14ac:dyDescent="0.25">
      <c r="A173" s="5" t="s">
        <v>901</v>
      </c>
      <c r="B173" s="5" t="s">
        <v>1020</v>
      </c>
      <c r="C173" s="12">
        <f>IFERROR(VLOOKUP(UPPER(CONCATENATE($B173," - ",$A173)),'[1]Segurados Civis'!$A$5:$H$2142,6,FALSE),"")</f>
        <v>391</v>
      </c>
      <c r="D173" s="12">
        <f>IFERROR(VLOOKUP(UPPER(CONCATENATE($B173," - ",$A173)),'[1]Segurados Civis'!$A$5:$H$2142,7,FALSE),"")</f>
        <v>188</v>
      </c>
      <c r="E173" s="12">
        <f>IFERROR(VLOOKUP(UPPER(CONCATENATE($B173," - ",$A173)),'[1]Segurados Civis'!$A$5:$H$2142,8,FALSE),"")</f>
        <v>31</v>
      </c>
      <c r="F173" s="12">
        <f t="shared" si="2"/>
        <v>610</v>
      </c>
      <c r="G173" s="5" t="s">
        <v>2</v>
      </c>
      <c r="H173" s="3">
        <v>0</v>
      </c>
      <c r="I173" s="3">
        <v>0</v>
      </c>
      <c r="J173" s="3">
        <v>0</v>
      </c>
      <c r="K173" s="3">
        <v>0</v>
      </c>
    </row>
    <row r="174" spans="1:11" x14ac:dyDescent="0.25">
      <c r="A174" s="5" t="s">
        <v>901</v>
      </c>
      <c r="B174" s="5" t="s">
        <v>951</v>
      </c>
      <c r="C174" s="12">
        <f>IFERROR(VLOOKUP(UPPER(CONCATENATE($B174," - ",$A174)),'[1]Segurados Civis'!$A$5:$H$2142,6,FALSE),"")</f>
        <v>219</v>
      </c>
      <c r="D174" s="12">
        <f>IFERROR(VLOOKUP(UPPER(CONCATENATE($B174," - ",$A174)),'[1]Segurados Civis'!$A$5:$H$2142,7,FALSE),"")</f>
        <v>60</v>
      </c>
      <c r="E174" s="12">
        <f>IFERROR(VLOOKUP(UPPER(CONCATENATE($B174," - ",$A174)),'[1]Segurados Civis'!$A$5:$H$2142,8,FALSE),"")</f>
        <v>20</v>
      </c>
      <c r="F174" s="12">
        <f t="shared" si="2"/>
        <v>299</v>
      </c>
      <c r="G174" s="5" t="s">
        <v>2</v>
      </c>
      <c r="H174" s="3">
        <v>0</v>
      </c>
      <c r="I174" s="3">
        <v>0</v>
      </c>
      <c r="J174" s="3">
        <v>0</v>
      </c>
      <c r="K174" s="3">
        <v>0</v>
      </c>
    </row>
    <row r="175" spans="1:11" x14ac:dyDescent="0.25">
      <c r="A175" s="5" t="s">
        <v>901</v>
      </c>
      <c r="B175" s="5" t="s">
        <v>1098</v>
      </c>
      <c r="C175" s="12">
        <f>IFERROR(VLOOKUP(UPPER(CONCATENATE($B175," - ",$A175)),'[1]Segurados Civis'!$A$5:$H$2142,6,FALSE),"")</f>
        <v>128</v>
      </c>
      <c r="D175" s="12">
        <f>IFERROR(VLOOKUP(UPPER(CONCATENATE($B175," - ",$A175)),'[1]Segurados Civis'!$A$5:$H$2142,7,FALSE),"")</f>
        <v>4</v>
      </c>
      <c r="E175" s="12">
        <f>IFERROR(VLOOKUP(UPPER(CONCATENATE($B175," - ",$A175)),'[1]Segurados Civis'!$A$5:$H$2142,8,FALSE),"")</f>
        <v>0</v>
      </c>
      <c r="F175" s="12">
        <f t="shared" si="2"/>
        <v>132</v>
      </c>
      <c r="G175" s="5" t="s">
        <v>2</v>
      </c>
      <c r="H175" s="3">
        <v>0</v>
      </c>
      <c r="I175" s="3">
        <v>0</v>
      </c>
      <c r="J175" s="3">
        <v>0</v>
      </c>
      <c r="K175" s="3">
        <v>0</v>
      </c>
    </row>
    <row r="176" spans="1:11" x14ac:dyDescent="0.25">
      <c r="A176" s="5" t="s">
        <v>901</v>
      </c>
      <c r="B176" s="5" t="s">
        <v>1099</v>
      </c>
      <c r="C176" s="12">
        <f>IFERROR(VLOOKUP(UPPER(CONCATENATE($B176," - ",$A176)),'[1]Segurados Civis'!$A$5:$H$2142,6,FALSE),"")</f>
        <v>850</v>
      </c>
      <c r="D176" s="12">
        <f>IFERROR(VLOOKUP(UPPER(CONCATENATE($B176," - ",$A176)),'[1]Segurados Civis'!$A$5:$H$2142,7,FALSE),"")</f>
        <v>64</v>
      </c>
      <c r="E176" s="12">
        <f>IFERROR(VLOOKUP(UPPER(CONCATENATE($B176," - ",$A176)),'[1]Segurados Civis'!$A$5:$H$2142,8,FALSE),"")</f>
        <v>12</v>
      </c>
      <c r="F176" s="12">
        <f t="shared" si="2"/>
        <v>926</v>
      </c>
      <c r="G176" s="5" t="s">
        <v>2</v>
      </c>
      <c r="H176" s="3">
        <v>0</v>
      </c>
      <c r="I176" s="3">
        <v>0</v>
      </c>
      <c r="J176" s="3">
        <v>0</v>
      </c>
      <c r="K176" s="3">
        <v>0</v>
      </c>
    </row>
    <row r="177" spans="1:11" x14ac:dyDescent="0.25">
      <c r="A177" s="5" t="s">
        <v>901</v>
      </c>
      <c r="B177" s="5" t="s">
        <v>1062</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v>0</v>
      </c>
      <c r="J177" s="3">
        <v>0</v>
      </c>
      <c r="K177" s="3">
        <v>0</v>
      </c>
    </row>
    <row r="178" spans="1:11" x14ac:dyDescent="0.25">
      <c r="A178" s="5" t="s">
        <v>901</v>
      </c>
      <c r="B178" s="5" t="s">
        <v>1042</v>
      </c>
      <c r="C178" s="12">
        <f>IFERROR(VLOOKUP(UPPER(CONCATENATE($B178," - ",$A178)),'[1]Segurados Civis'!$A$5:$H$2142,6,FALSE),"")</f>
        <v>570</v>
      </c>
      <c r="D178" s="12">
        <f>IFERROR(VLOOKUP(UPPER(CONCATENATE($B178," - ",$A178)),'[1]Segurados Civis'!$A$5:$H$2142,7,FALSE),"")</f>
        <v>197</v>
      </c>
      <c r="E178" s="12">
        <f>IFERROR(VLOOKUP(UPPER(CONCATENATE($B178," - ",$A178)),'[1]Segurados Civis'!$A$5:$H$2142,8,FALSE),"")</f>
        <v>35</v>
      </c>
      <c r="F178" s="12">
        <f t="shared" si="2"/>
        <v>802</v>
      </c>
      <c r="G178" s="5" t="s">
        <v>2</v>
      </c>
      <c r="H178" s="3">
        <v>0</v>
      </c>
      <c r="I178" s="3">
        <v>0</v>
      </c>
      <c r="J178" s="3">
        <v>0</v>
      </c>
      <c r="K178" s="3">
        <v>0</v>
      </c>
    </row>
    <row r="179" spans="1:11" x14ac:dyDescent="0.25">
      <c r="A179" s="5" t="s">
        <v>901</v>
      </c>
      <c r="B179" s="5" t="s">
        <v>909</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v>0</v>
      </c>
      <c r="K179" s="3">
        <v>0</v>
      </c>
    </row>
    <row r="180" spans="1:11" x14ac:dyDescent="0.25">
      <c r="A180" s="5" t="s">
        <v>901</v>
      </c>
      <c r="B180" s="5" t="s">
        <v>1012</v>
      </c>
      <c r="C180" s="12">
        <f>IFERROR(VLOOKUP(UPPER(CONCATENATE($B180," - ",$A180)),'[1]Segurados Civis'!$A$5:$H$2142,6,FALSE),"")</f>
        <v>194</v>
      </c>
      <c r="D180" s="12">
        <f>IFERROR(VLOOKUP(UPPER(CONCATENATE($B180," - ",$A180)),'[1]Segurados Civis'!$A$5:$H$2142,7,FALSE),"")</f>
        <v>62</v>
      </c>
      <c r="E180" s="12">
        <f>IFERROR(VLOOKUP(UPPER(CONCATENATE($B180," - ",$A180)),'[1]Segurados Civis'!$A$5:$H$2142,8,FALSE),"")</f>
        <v>20</v>
      </c>
      <c r="F180" s="12">
        <f t="shared" si="2"/>
        <v>276</v>
      </c>
      <c r="G180" s="5" t="s">
        <v>2</v>
      </c>
      <c r="H180" s="3">
        <v>0</v>
      </c>
      <c r="I180" s="3">
        <v>0</v>
      </c>
      <c r="J180" s="3">
        <v>0</v>
      </c>
      <c r="K180" s="3">
        <v>0</v>
      </c>
    </row>
    <row r="181" spans="1:11" x14ac:dyDescent="0.25">
      <c r="A181" s="5" t="s">
        <v>901</v>
      </c>
      <c r="B181" s="5" t="s">
        <v>982</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5" t="s">
        <v>4</v>
      </c>
      <c r="H181" s="3">
        <v>0</v>
      </c>
      <c r="I181" s="3">
        <v>0</v>
      </c>
      <c r="J181" s="3">
        <v>0</v>
      </c>
      <c r="K181" s="3">
        <v>0</v>
      </c>
    </row>
    <row r="182" spans="1:11" x14ac:dyDescent="0.25">
      <c r="A182" s="5" t="s">
        <v>901</v>
      </c>
      <c r="B182" s="5" t="s">
        <v>1109</v>
      </c>
      <c r="C182" s="12">
        <f>IFERROR(VLOOKUP(UPPER(CONCATENATE($B182," - ",$A182)),'[1]Segurados Civis'!$A$5:$H$2142,6,FALSE),"")</f>
        <v>250</v>
      </c>
      <c r="D182" s="12">
        <f>IFERROR(VLOOKUP(UPPER(CONCATENATE($B182," - ",$A182)),'[1]Segurados Civis'!$A$5:$H$2142,7,FALSE),"")</f>
        <v>93</v>
      </c>
      <c r="E182" s="12">
        <f>IFERROR(VLOOKUP(UPPER(CONCATENATE($B182," - ",$A182)),'[1]Segurados Civis'!$A$5:$H$2142,8,FALSE),"")</f>
        <v>29</v>
      </c>
      <c r="F182" s="12">
        <f t="shared" si="2"/>
        <v>372</v>
      </c>
      <c r="G182" s="5" t="s">
        <v>2</v>
      </c>
      <c r="H182" s="3">
        <v>0</v>
      </c>
      <c r="I182" s="3">
        <v>0</v>
      </c>
      <c r="J182" s="3">
        <v>0</v>
      </c>
      <c r="K182" s="3">
        <v>0</v>
      </c>
    </row>
    <row r="183" spans="1:11" x14ac:dyDescent="0.25">
      <c r="A183" s="5" t="s">
        <v>901</v>
      </c>
      <c r="B183" s="5" t="s">
        <v>983</v>
      </c>
      <c r="C183" s="12">
        <f>IFERROR(VLOOKUP(UPPER(CONCATENATE($B183," - ",$A183)),'[1]Segurados Civis'!$A$5:$H$2142,6,FALSE),"")</f>
        <v>299</v>
      </c>
      <c r="D183" s="12">
        <f>IFERROR(VLOOKUP(UPPER(CONCATENATE($B183," - ",$A183)),'[1]Segurados Civis'!$A$5:$H$2142,7,FALSE),"")</f>
        <v>135</v>
      </c>
      <c r="E183" s="12">
        <f>IFERROR(VLOOKUP(UPPER(CONCATENATE($B183," - ",$A183)),'[1]Segurados Civis'!$A$5:$H$2142,8,FALSE),"")</f>
        <v>31</v>
      </c>
      <c r="F183" s="12">
        <f t="shared" si="2"/>
        <v>465</v>
      </c>
      <c r="G183" s="5" t="s">
        <v>2</v>
      </c>
      <c r="H183" s="3">
        <v>0</v>
      </c>
      <c r="I183" s="3">
        <v>0</v>
      </c>
      <c r="J183" s="3">
        <v>0</v>
      </c>
      <c r="K183" s="3">
        <v>0</v>
      </c>
    </row>
    <row r="184" spans="1:11" x14ac:dyDescent="0.25">
      <c r="A184" s="5" t="s">
        <v>901</v>
      </c>
      <c r="B184" s="5" t="s">
        <v>1058</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v>0</v>
      </c>
      <c r="K184" s="3">
        <v>0</v>
      </c>
    </row>
    <row r="185" spans="1:11" x14ac:dyDescent="0.25">
      <c r="A185" s="5" t="s">
        <v>901</v>
      </c>
      <c r="B185" s="5" t="s">
        <v>1113</v>
      </c>
      <c r="C185" s="12">
        <f>IFERROR(VLOOKUP(UPPER(CONCATENATE($B185," - ",$A185)),'[1]Segurados Civis'!$A$5:$H$2142,6,FALSE),"")</f>
        <v>254</v>
      </c>
      <c r="D185" s="12">
        <f>IFERROR(VLOOKUP(UPPER(CONCATENATE($B185," - ",$A185)),'[1]Segurados Civis'!$A$5:$H$2142,7,FALSE),"")</f>
        <v>0</v>
      </c>
      <c r="E185" s="12">
        <f>IFERROR(VLOOKUP(UPPER(CONCATENATE($B185," - ",$A185)),'[1]Segurados Civis'!$A$5:$H$2142,8,FALSE),"")</f>
        <v>0</v>
      </c>
      <c r="F185" s="12">
        <f t="shared" si="2"/>
        <v>254</v>
      </c>
      <c r="G185" s="5" t="s">
        <v>2</v>
      </c>
      <c r="H185" s="3">
        <v>0</v>
      </c>
      <c r="I185" s="3">
        <v>0</v>
      </c>
      <c r="J185" s="3">
        <v>0</v>
      </c>
      <c r="K185" s="3">
        <v>0</v>
      </c>
    </row>
    <row r="186" spans="1:11" x14ac:dyDescent="0.25">
      <c r="A186" s="5" t="s">
        <v>901</v>
      </c>
      <c r="B186" s="5" t="s">
        <v>931</v>
      </c>
      <c r="C186" s="12" t="str">
        <f>IFERROR(VLOOKUP(UPPER(CONCATENATE($B186," - ",$A186)),'[1]Segurados Civis'!$A$5:$H$2142,6,FALSE),"")</f>
        <v/>
      </c>
      <c r="D186" s="12" t="str">
        <f>IFERROR(VLOOKUP(UPPER(CONCATENATE($B186," - ",$A186)),'[1]Segurados Civis'!$A$5:$H$2142,7,FALSE),"")</f>
        <v/>
      </c>
      <c r="E186" s="12" t="str">
        <f>IFERROR(VLOOKUP(UPPER(CONCATENATE($B186," - ",$A186)),'[1]Segurados Civis'!$A$5:$H$2142,8,FALSE),"")</f>
        <v/>
      </c>
      <c r="F186" s="12" t="str">
        <f t="shared" si="2"/>
        <v/>
      </c>
      <c r="G186" s="5" t="s">
        <v>4</v>
      </c>
      <c r="H186" s="3">
        <v>0</v>
      </c>
      <c r="I186" s="3">
        <v>0</v>
      </c>
      <c r="J186" s="3">
        <v>0</v>
      </c>
      <c r="K186" s="3">
        <v>0</v>
      </c>
    </row>
    <row r="187" spans="1:11" x14ac:dyDescent="0.25">
      <c r="A187" s="5" t="s">
        <v>901</v>
      </c>
      <c r="B187" s="5" t="s">
        <v>1120</v>
      </c>
      <c r="C187" s="12">
        <f>IFERROR(VLOOKUP(UPPER(CONCATENATE($B187," - ",$A187)),'[1]Segurados Civis'!$A$5:$H$2142,6,FALSE),"")</f>
        <v>800</v>
      </c>
      <c r="D187" s="12">
        <f>IFERROR(VLOOKUP(UPPER(CONCATENATE($B187," - ",$A187)),'[1]Segurados Civis'!$A$5:$H$2142,7,FALSE),"")</f>
        <v>317</v>
      </c>
      <c r="E187" s="12">
        <f>IFERROR(VLOOKUP(UPPER(CONCATENATE($B187," - ",$A187)),'[1]Segurados Civis'!$A$5:$H$2142,8,FALSE),"")</f>
        <v>72</v>
      </c>
      <c r="F187" s="12">
        <f t="shared" si="2"/>
        <v>1189</v>
      </c>
      <c r="G187" s="5" t="s">
        <v>2</v>
      </c>
      <c r="H187" s="3">
        <v>0</v>
      </c>
      <c r="I187" s="3">
        <v>0</v>
      </c>
      <c r="J187" s="3">
        <v>0</v>
      </c>
      <c r="K187" s="3">
        <v>0</v>
      </c>
    </row>
    <row r="188" spans="1:11" x14ac:dyDescent="0.25">
      <c r="A188" s="5" t="s">
        <v>901</v>
      </c>
      <c r="B188" s="5" t="s">
        <v>102</v>
      </c>
      <c r="C188" s="12">
        <f>IFERROR(VLOOKUP(UPPER(CONCATENATE($B188," - ",$A188)),'[1]Segurados Civis'!$A$5:$H$2142,6,FALSE),"")</f>
        <v>308</v>
      </c>
      <c r="D188" s="12">
        <f>IFERROR(VLOOKUP(UPPER(CONCATENATE($B188," - ",$A188)),'[1]Segurados Civis'!$A$5:$H$2142,7,FALSE),"")</f>
        <v>125</v>
      </c>
      <c r="E188" s="12">
        <f>IFERROR(VLOOKUP(UPPER(CONCATENATE($B188," - ",$A188)),'[1]Segurados Civis'!$A$5:$H$2142,8,FALSE),"")</f>
        <v>27</v>
      </c>
      <c r="F188" s="12">
        <f t="shared" si="2"/>
        <v>460</v>
      </c>
      <c r="G188" s="5" t="s">
        <v>2</v>
      </c>
      <c r="H188" s="3">
        <v>0</v>
      </c>
      <c r="I188" s="3">
        <v>0</v>
      </c>
      <c r="J188" s="3">
        <v>0</v>
      </c>
      <c r="K188" s="3">
        <v>0</v>
      </c>
    </row>
    <row r="189" spans="1:11" x14ac:dyDescent="0.25">
      <c r="A189" s="5" t="s">
        <v>901</v>
      </c>
      <c r="B189" s="5" t="s">
        <v>932</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v>0</v>
      </c>
      <c r="J189" s="3">
        <v>0</v>
      </c>
      <c r="K189" s="3">
        <v>0</v>
      </c>
    </row>
    <row r="190" spans="1:11" x14ac:dyDescent="0.25">
      <c r="A190" s="5" t="s">
        <v>901</v>
      </c>
      <c r="B190" s="5" t="s">
        <v>962</v>
      </c>
      <c r="C190" s="12">
        <f>IFERROR(VLOOKUP(UPPER(CONCATENATE($B190," - ",$A190)),'[1]Segurados Civis'!$A$5:$H$2142,6,FALSE),"")</f>
        <v>718</v>
      </c>
      <c r="D190" s="12">
        <f>IFERROR(VLOOKUP(UPPER(CONCATENATE($B190," - ",$A190)),'[1]Segurados Civis'!$A$5:$H$2142,7,FALSE),"")</f>
        <v>0</v>
      </c>
      <c r="E190" s="12">
        <f>IFERROR(VLOOKUP(UPPER(CONCATENATE($B190," - ",$A190)),'[1]Segurados Civis'!$A$5:$H$2142,8,FALSE),"")</f>
        <v>0</v>
      </c>
      <c r="F190" s="12">
        <f t="shared" si="2"/>
        <v>718</v>
      </c>
      <c r="G190" s="5" t="s">
        <v>2</v>
      </c>
      <c r="H190" s="3">
        <v>0</v>
      </c>
      <c r="I190" s="3">
        <v>0</v>
      </c>
      <c r="J190" s="3">
        <v>0</v>
      </c>
      <c r="K190" s="3">
        <v>0</v>
      </c>
    </row>
    <row r="191" spans="1:11" x14ac:dyDescent="0.25">
      <c r="A191" s="5" t="s">
        <v>901</v>
      </c>
      <c r="B191" s="5" t="s">
        <v>1141</v>
      </c>
      <c r="C191" s="12">
        <f>IFERROR(VLOOKUP(UPPER(CONCATENATE($B191," - ",$A191)),'[1]Segurados Civis'!$A$5:$H$2142,6,FALSE),"")</f>
        <v>2648</v>
      </c>
      <c r="D191" s="12">
        <f>IFERROR(VLOOKUP(UPPER(CONCATENATE($B191," - ",$A191)),'[1]Segurados Civis'!$A$5:$H$2142,7,FALSE),"")</f>
        <v>187</v>
      </c>
      <c r="E191" s="12">
        <f>IFERROR(VLOOKUP(UPPER(CONCATENATE($B191," - ",$A191)),'[1]Segurados Civis'!$A$5:$H$2142,8,FALSE),"")</f>
        <v>96</v>
      </c>
      <c r="F191" s="12">
        <f t="shared" si="2"/>
        <v>2931</v>
      </c>
      <c r="G191" s="5" t="s">
        <v>2</v>
      </c>
      <c r="H191" s="3">
        <v>0</v>
      </c>
      <c r="I191" s="3">
        <v>0</v>
      </c>
      <c r="J191" s="3">
        <v>0</v>
      </c>
      <c r="K191" s="3">
        <v>0</v>
      </c>
    </row>
    <row r="192" spans="1:11" x14ac:dyDescent="0.25">
      <c r="A192" s="5" t="s">
        <v>901</v>
      </c>
      <c r="B192" s="5" t="s">
        <v>933</v>
      </c>
      <c r="C192" s="12" t="str">
        <f>IFERROR(VLOOKUP(UPPER(CONCATENATE($B192," - ",$A192)),'[1]Segurados Civis'!$A$5:$H$2142,6,FALSE),"")</f>
        <v/>
      </c>
      <c r="D192" s="12" t="str">
        <f>IFERROR(VLOOKUP(UPPER(CONCATENATE($B192," - ",$A192)),'[1]Segurados Civis'!$A$5:$H$2142,7,FALSE),"")</f>
        <v/>
      </c>
      <c r="E192" s="12" t="str">
        <f>IFERROR(VLOOKUP(UPPER(CONCATENATE($B192," - ",$A192)),'[1]Segurados Civis'!$A$5:$H$2142,8,FALSE),"")</f>
        <v/>
      </c>
      <c r="F192" s="12" t="str">
        <f t="shared" si="2"/>
        <v/>
      </c>
      <c r="G192" s="5" t="s">
        <v>4</v>
      </c>
      <c r="H192" s="3">
        <v>0</v>
      </c>
      <c r="I192" s="3">
        <v>0</v>
      </c>
      <c r="J192" s="3">
        <v>0</v>
      </c>
      <c r="K192" s="3">
        <v>0</v>
      </c>
    </row>
    <row r="193" spans="1:11" x14ac:dyDescent="0.25">
      <c r="A193" s="5" t="s">
        <v>901</v>
      </c>
      <c r="B193" s="5" t="s">
        <v>949</v>
      </c>
      <c r="C193" s="12">
        <f>IFERROR(VLOOKUP(UPPER(CONCATENATE($B193," - ",$A193)),'[1]Segurados Civis'!$A$5:$H$2142,6,FALSE),"")</f>
        <v>811</v>
      </c>
      <c r="D193" s="12">
        <f>IFERROR(VLOOKUP(UPPER(CONCATENATE($B193," - ",$A193)),'[1]Segurados Civis'!$A$5:$H$2142,7,FALSE),"")</f>
        <v>37</v>
      </c>
      <c r="E193" s="12">
        <f>IFERROR(VLOOKUP(UPPER(CONCATENATE($B193," - ",$A193)),'[1]Segurados Civis'!$A$5:$H$2142,8,FALSE),"")</f>
        <v>0</v>
      </c>
      <c r="F193" s="12">
        <f t="shared" si="2"/>
        <v>848</v>
      </c>
      <c r="G193" s="5" t="s">
        <v>2</v>
      </c>
      <c r="H193" s="3">
        <v>1</v>
      </c>
      <c r="I193" s="3">
        <v>0</v>
      </c>
      <c r="J193" s="3">
        <v>0</v>
      </c>
      <c r="K193" s="3">
        <v>0</v>
      </c>
    </row>
    <row r="194" spans="1:11" x14ac:dyDescent="0.25">
      <c r="A194" s="5" t="s">
        <v>901</v>
      </c>
      <c r="B194" s="5" t="s">
        <v>1048</v>
      </c>
      <c r="C194" s="12">
        <f>IFERROR(VLOOKUP(UPPER(CONCATENATE($B194," - ",$A194)),'[1]Segurados Civis'!$A$5:$H$2142,6,FALSE),"")</f>
        <v>185</v>
      </c>
      <c r="D194" s="12">
        <f>IFERROR(VLOOKUP(UPPER(CONCATENATE($B194," - ",$A194)),'[1]Segurados Civis'!$A$5:$H$2142,7,FALSE),"")</f>
        <v>38</v>
      </c>
      <c r="E194" s="12">
        <f>IFERROR(VLOOKUP(UPPER(CONCATENATE($B194," - ",$A194)),'[1]Segurados Civis'!$A$5:$H$2142,8,FALSE),"")</f>
        <v>7</v>
      </c>
      <c r="F194" s="12">
        <f t="shared" si="2"/>
        <v>230</v>
      </c>
      <c r="G194" s="5" t="s">
        <v>2</v>
      </c>
      <c r="H194" s="3">
        <v>0</v>
      </c>
      <c r="I194" s="3">
        <v>0</v>
      </c>
      <c r="J194" s="3">
        <v>0</v>
      </c>
      <c r="K194" s="3">
        <v>0</v>
      </c>
    </row>
    <row r="195" spans="1:11" x14ac:dyDescent="0.25">
      <c r="A195" s="5" t="s">
        <v>901</v>
      </c>
      <c r="B195" s="5" t="s">
        <v>964</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50" si="3">IF(SUM(C195:E195)=0,"",SUM(C195:E195))</f>
        <v/>
      </c>
      <c r="G195" s="5" t="s">
        <v>4</v>
      </c>
      <c r="H195" s="3">
        <v>0</v>
      </c>
      <c r="I195" s="3">
        <v>0</v>
      </c>
      <c r="J195" s="3">
        <v>0</v>
      </c>
      <c r="K195" s="3">
        <v>0</v>
      </c>
    </row>
    <row r="196" spans="1:11" x14ac:dyDescent="0.25">
      <c r="A196" s="5" t="s">
        <v>901</v>
      </c>
      <c r="B196" s="5" t="s">
        <v>1111</v>
      </c>
      <c r="C196" s="12">
        <f>IFERROR(VLOOKUP(UPPER(CONCATENATE($B196," - ",$A196)),'[1]Segurados Civis'!$A$5:$H$2142,6,FALSE),"")</f>
        <v>649</v>
      </c>
      <c r="D196" s="12">
        <f>IFERROR(VLOOKUP(UPPER(CONCATENATE($B196," - ",$A196)),'[1]Segurados Civis'!$A$5:$H$2142,7,FALSE),"")</f>
        <v>260</v>
      </c>
      <c r="E196" s="12">
        <f>IFERROR(VLOOKUP(UPPER(CONCATENATE($B196," - ",$A196)),'[1]Segurados Civis'!$A$5:$H$2142,8,FALSE),"")</f>
        <v>46</v>
      </c>
      <c r="F196" s="12">
        <f t="shared" si="3"/>
        <v>955</v>
      </c>
      <c r="G196" s="5" t="s">
        <v>2</v>
      </c>
      <c r="H196" s="3">
        <v>0</v>
      </c>
      <c r="I196" s="3">
        <v>0</v>
      </c>
      <c r="J196" s="3">
        <v>0</v>
      </c>
      <c r="K196" s="3">
        <v>0</v>
      </c>
    </row>
    <row r="197" spans="1:11" x14ac:dyDescent="0.25">
      <c r="A197" s="5" t="s">
        <v>901</v>
      </c>
      <c r="B197" s="5" t="s">
        <v>906</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5" t="s">
        <v>4</v>
      </c>
      <c r="H197" s="3">
        <v>0</v>
      </c>
      <c r="I197" s="3">
        <v>0</v>
      </c>
      <c r="J197" s="3">
        <v>0</v>
      </c>
      <c r="K197" s="3">
        <v>0</v>
      </c>
    </row>
    <row r="198" spans="1:11" x14ac:dyDescent="0.25">
      <c r="A198" s="5" t="s">
        <v>901</v>
      </c>
      <c r="B198" s="5" t="s">
        <v>1016</v>
      </c>
      <c r="C198" s="12">
        <f>IFERROR(VLOOKUP(UPPER(CONCATENATE($B198," - ",$A198)),'[1]Segurados Civis'!$A$5:$H$2142,6,FALSE),"")</f>
        <v>1319</v>
      </c>
      <c r="D198" s="12">
        <f>IFERROR(VLOOKUP(UPPER(CONCATENATE($B198," - ",$A198)),'[1]Segurados Civis'!$A$5:$H$2142,7,FALSE),"")</f>
        <v>19</v>
      </c>
      <c r="E198" s="12">
        <f>IFERROR(VLOOKUP(UPPER(CONCATENATE($B198," - ",$A198)),'[1]Segurados Civis'!$A$5:$H$2142,8,FALSE),"")</f>
        <v>17</v>
      </c>
      <c r="F198" s="12">
        <f t="shared" si="3"/>
        <v>1355</v>
      </c>
      <c r="G198" s="5" t="s">
        <v>2</v>
      </c>
      <c r="H198" s="3">
        <v>1</v>
      </c>
      <c r="I198" s="3">
        <v>0</v>
      </c>
      <c r="J198" s="3">
        <v>0</v>
      </c>
      <c r="K198" s="3">
        <v>0</v>
      </c>
    </row>
    <row r="199" spans="1:11" x14ac:dyDescent="0.25">
      <c r="A199" s="5" t="s">
        <v>901</v>
      </c>
      <c r="B199" s="5" t="s">
        <v>910</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v>0</v>
      </c>
      <c r="K199" s="3">
        <v>0</v>
      </c>
    </row>
    <row r="200" spans="1:11" x14ac:dyDescent="0.25">
      <c r="A200" s="5" t="s">
        <v>901</v>
      </c>
      <c r="B200" s="5" t="s">
        <v>940</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v>0</v>
      </c>
      <c r="J200" s="3">
        <v>0</v>
      </c>
      <c r="K200" s="3">
        <v>0</v>
      </c>
    </row>
    <row r="201" spans="1:11" x14ac:dyDescent="0.25">
      <c r="A201" s="5" t="s">
        <v>901</v>
      </c>
      <c r="B201" s="5" t="s">
        <v>911</v>
      </c>
      <c r="C201" s="12">
        <f>IFERROR(VLOOKUP(UPPER(CONCATENATE($B201," - ",$A201)),'[1]Segurados Civis'!$A$5:$H$2142,6,FALSE),"")</f>
        <v>434</v>
      </c>
      <c r="D201" s="12">
        <f>IFERROR(VLOOKUP(UPPER(CONCATENATE($B201," - ",$A201)),'[1]Segurados Civis'!$A$5:$H$2142,7,FALSE),"")</f>
        <v>50</v>
      </c>
      <c r="E201" s="12">
        <f>IFERROR(VLOOKUP(UPPER(CONCATENATE($B201," - ",$A201)),'[1]Segurados Civis'!$A$5:$H$2142,8,FALSE),"")</f>
        <v>8</v>
      </c>
      <c r="F201" s="12">
        <f t="shared" si="3"/>
        <v>492</v>
      </c>
      <c r="G201" s="5" t="s">
        <v>2</v>
      </c>
      <c r="H201" s="3">
        <v>0</v>
      </c>
      <c r="I201" s="3">
        <v>0</v>
      </c>
      <c r="J201" s="3">
        <v>0</v>
      </c>
      <c r="K201" s="3">
        <v>0</v>
      </c>
    </row>
    <row r="202" spans="1:11" x14ac:dyDescent="0.25">
      <c r="A202" s="5" t="s">
        <v>901</v>
      </c>
      <c r="B202" s="5" t="s">
        <v>979</v>
      </c>
      <c r="C202" s="12">
        <f>IFERROR(VLOOKUP(UPPER(CONCATENATE($B202," - ",$A202)),'[1]Segurados Civis'!$A$5:$H$2142,6,FALSE),"")</f>
        <v>3837</v>
      </c>
      <c r="D202" s="12">
        <f>IFERROR(VLOOKUP(UPPER(CONCATENATE($B202," - ",$A202)),'[1]Segurados Civis'!$A$5:$H$2142,7,FALSE),"")</f>
        <v>431</v>
      </c>
      <c r="E202" s="12">
        <f>IFERROR(VLOOKUP(UPPER(CONCATENATE($B202," - ",$A202)),'[1]Segurados Civis'!$A$5:$H$2142,8,FALSE),"")</f>
        <v>260</v>
      </c>
      <c r="F202" s="12">
        <f t="shared" si="3"/>
        <v>4528</v>
      </c>
      <c r="G202" s="5" t="s">
        <v>2</v>
      </c>
      <c r="H202" s="3">
        <v>0</v>
      </c>
      <c r="I202" s="3">
        <v>0</v>
      </c>
      <c r="J202" s="3">
        <v>0</v>
      </c>
      <c r="K202" s="3">
        <v>0</v>
      </c>
    </row>
    <row r="203" spans="1:11" x14ac:dyDescent="0.25">
      <c r="A203" s="5" t="s">
        <v>901</v>
      </c>
      <c r="B203" s="5" t="s">
        <v>1118</v>
      </c>
      <c r="C203" s="12">
        <f>IFERROR(VLOOKUP(UPPER(CONCATENATE($B203," - ",$A203)),'[1]Segurados Civis'!$A$5:$H$2142,6,FALSE),"")</f>
        <v>629</v>
      </c>
      <c r="D203" s="12">
        <f>IFERROR(VLOOKUP(UPPER(CONCATENATE($B203," - ",$A203)),'[1]Segurados Civis'!$A$5:$H$2142,7,FALSE),"")</f>
        <v>224</v>
      </c>
      <c r="E203" s="12">
        <f>IFERROR(VLOOKUP(UPPER(CONCATENATE($B203," - ",$A203)),'[1]Segurados Civis'!$A$5:$H$2142,8,FALSE),"")</f>
        <v>47</v>
      </c>
      <c r="F203" s="12">
        <f t="shared" si="3"/>
        <v>900</v>
      </c>
      <c r="G203" s="5" t="s">
        <v>2</v>
      </c>
      <c r="H203" s="3">
        <v>0</v>
      </c>
      <c r="I203" s="3">
        <v>0</v>
      </c>
      <c r="J203" s="3">
        <v>0</v>
      </c>
      <c r="K203" s="3">
        <v>0</v>
      </c>
    </row>
    <row r="204" spans="1:11" x14ac:dyDescent="0.25">
      <c r="A204" s="5" t="s">
        <v>901</v>
      </c>
      <c r="B204" s="5" t="s">
        <v>1127</v>
      </c>
      <c r="C204" s="12">
        <f>IFERROR(VLOOKUP(UPPER(CONCATENATE($B204," - ",$A204)),'[1]Segurados Civis'!$A$5:$H$2142,6,FALSE),"")</f>
        <v>236</v>
      </c>
      <c r="D204" s="12">
        <f>IFERROR(VLOOKUP(UPPER(CONCATENATE($B204," - ",$A204)),'[1]Segurados Civis'!$A$5:$H$2142,7,FALSE),"")</f>
        <v>0</v>
      </c>
      <c r="E204" s="12">
        <f>IFERROR(VLOOKUP(UPPER(CONCATENATE($B204," - ",$A204)),'[1]Segurados Civis'!$A$5:$H$2142,8,FALSE),"")</f>
        <v>0</v>
      </c>
      <c r="F204" s="12">
        <f t="shared" si="3"/>
        <v>236</v>
      </c>
      <c r="G204" s="5" t="s">
        <v>2</v>
      </c>
      <c r="H204" s="3">
        <v>0</v>
      </c>
      <c r="I204" s="3">
        <v>0</v>
      </c>
      <c r="J204" s="3">
        <v>1</v>
      </c>
      <c r="K204" s="3">
        <v>0</v>
      </c>
    </row>
    <row r="205" spans="1:11" x14ac:dyDescent="0.25">
      <c r="A205" s="5" t="s">
        <v>901</v>
      </c>
      <c r="B205" s="5" t="s">
        <v>1138</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5" t="s">
        <v>2</v>
      </c>
      <c r="H205" s="3">
        <v>0</v>
      </c>
      <c r="I205" s="3">
        <v>0</v>
      </c>
      <c r="J205" s="3">
        <v>0</v>
      </c>
      <c r="K205" s="3">
        <v>0</v>
      </c>
    </row>
    <row r="206" spans="1:11" x14ac:dyDescent="0.25">
      <c r="A206" s="5" t="s">
        <v>901</v>
      </c>
      <c r="B206" s="5" t="s">
        <v>1069</v>
      </c>
      <c r="C206" s="12">
        <f>IFERROR(VLOOKUP(UPPER(CONCATENATE($B206," - ",$A206)),'[1]Segurados Civis'!$A$5:$H$2142,6,FALSE),"")</f>
        <v>143</v>
      </c>
      <c r="D206" s="12">
        <f>IFERROR(VLOOKUP(UPPER(CONCATENATE($B206," - ",$A206)),'[1]Segurados Civis'!$A$5:$H$2142,7,FALSE),"")</f>
        <v>0</v>
      </c>
      <c r="E206" s="12">
        <f>IFERROR(VLOOKUP(UPPER(CONCATENATE($B206," - ",$A206)),'[1]Segurados Civis'!$A$5:$H$2142,8,FALSE),"")</f>
        <v>0</v>
      </c>
      <c r="F206" s="12">
        <f t="shared" si="3"/>
        <v>143</v>
      </c>
      <c r="G206" s="5" t="s">
        <v>2</v>
      </c>
      <c r="H206" s="3">
        <v>0</v>
      </c>
      <c r="I206" s="3">
        <v>0</v>
      </c>
      <c r="J206" s="3">
        <v>0</v>
      </c>
      <c r="K206" s="3">
        <v>0</v>
      </c>
    </row>
    <row r="207" spans="1:11" x14ac:dyDescent="0.25">
      <c r="A207" s="5" t="s">
        <v>901</v>
      </c>
      <c r="B207" s="5" t="s">
        <v>1013</v>
      </c>
      <c r="C207" s="12">
        <f>IFERROR(VLOOKUP(UPPER(CONCATENATE($B207," - ",$A207)),'[1]Segurados Civis'!$A$5:$H$2142,6,FALSE),"")</f>
        <v>179</v>
      </c>
      <c r="D207" s="12">
        <f>IFERROR(VLOOKUP(UPPER(CONCATENATE($B207," - ",$A207)),'[1]Segurados Civis'!$A$5:$H$2142,7,FALSE),"")</f>
        <v>0</v>
      </c>
      <c r="E207" s="12">
        <f>IFERROR(VLOOKUP(UPPER(CONCATENATE($B207," - ",$A207)),'[1]Segurados Civis'!$A$5:$H$2142,8,FALSE),"")</f>
        <v>0</v>
      </c>
      <c r="F207" s="12">
        <f t="shared" si="3"/>
        <v>179</v>
      </c>
      <c r="G207" s="5" t="s">
        <v>2</v>
      </c>
      <c r="H207" s="3">
        <v>0</v>
      </c>
      <c r="I207" s="3">
        <v>0</v>
      </c>
      <c r="J207" s="3">
        <v>0</v>
      </c>
      <c r="K207" s="3">
        <v>0</v>
      </c>
    </row>
    <row r="208" spans="1:11" x14ac:dyDescent="0.25">
      <c r="A208" s="5" t="s">
        <v>901</v>
      </c>
      <c r="B208" s="5" t="s">
        <v>1040</v>
      </c>
      <c r="C208" s="12">
        <f>IFERROR(VLOOKUP(UPPER(CONCATENATE($B208," - ",$A208)),'[1]Segurados Civis'!$A$5:$H$2142,6,FALSE),"")</f>
        <v>848</v>
      </c>
      <c r="D208" s="12">
        <f>IFERROR(VLOOKUP(UPPER(CONCATENATE($B208," - ",$A208)),'[1]Segurados Civis'!$A$5:$H$2142,7,FALSE),"")</f>
        <v>169</v>
      </c>
      <c r="E208" s="12">
        <f>IFERROR(VLOOKUP(UPPER(CONCATENATE($B208," - ",$A208)),'[1]Segurados Civis'!$A$5:$H$2142,8,FALSE),"")</f>
        <v>12</v>
      </c>
      <c r="F208" s="12">
        <f t="shared" si="3"/>
        <v>1029</v>
      </c>
      <c r="G208" s="5" t="s">
        <v>2</v>
      </c>
      <c r="H208" s="3">
        <v>0</v>
      </c>
      <c r="I208" s="3">
        <v>0</v>
      </c>
      <c r="J208" s="3">
        <v>0</v>
      </c>
      <c r="K208" s="3">
        <v>0</v>
      </c>
    </row>
    <row r="209" spans="1:11" x14ac:dyDescent="0.25">
      <c r="A209" s="5" t="s">
        <v>901</v>
      </c>
      <c r="B209" s="5" t="s">
        <v>1047</v>
      </c>
      <c r="C209" s="12">
        <f>IFERROR(VLOOKUP(UPPER(CONCATENATE($B209," - ",$A209)),'[1]Segurados Civis'!$A$5:$H$2142,6,FALSE),"")</f>
        <v>181</v>
      </c>
      <c r="D209" s="12">
        <f>IFERROR(VLOOKUP(UPPER(CONCATENATE($B209," - ",$A209)),'[1]Segurados Civis'!$A$5:$H$2142,7,FALSE),"")</f>
        <v>65</v>
      </c>
      <c r="E209" s="12">
        <f>IFERROR(VLOOKUP(UPPER(CONCATENATE($B209," - ",$A209)),'[1]Segurados Civis'!$A$5:$H$2142,8,FALSE),"")</f>
        <v>11</v>
      </c>
      <c r="F209" s="12">
        <f t="shared" si="3"/>
        <v>257</v>
      </c>
      <c r="G209" s="5" t="s">
        <v>2</v>
      </c>
      <c r="H209" s="3">
        <v>0</v>
      </c>
      <c r="I209" s="3">
        <v>0</v>
      </c>
      <c r="J209" s="3">
        <v>0</v>
      </c>
      <c r="K209" s="3">
        <v>0</v>
      </c>
    </row>
    <row r="210" spans="1:11" x14ac:dyDescent="0.25">
      <c r="A210" s="5" t="s">
        <v>901</v>
      </c>
      <c r="B210" s="5" t="s">
        <v>934</v>
      </c>
      <c r="C210" s="12" t="str">
        <f>IFERROR(VLOOKUP(UPPER(CONCATENATE($B210," - ",$A210)),'[1]Segurados Civis'!$A$5:$H$2142,6,FALSE),"")</f>
        <v/>
      </c>
      <c r="D210" s="12" t="str">
        <f>IFERROR(VLOOKUP(UPPER(CONCATENATE($B210," - ",$A210)),'[1]Segurados Civis'!$A$5:$H$2142,7,FALSE),"")</f>
        <v/>
      </c>
      <c r="E210" s="12" t="str">
        <f>IFERROR(VLOOKUP(UPPER(CONCATENATE($B210," - ",$A210)),'[1]Segurados Civis'!$A$5:$H$2142,8,FALSE),"")</f>
        <v/>
      </c>
      <c r="F210" s="12" t="str">
        <f t="shared" si="3"/>
        <v/>
      </c>
      <c r="G210" s="5" t="s">
        <v>4</v>
      </c>
      <c r="H210" s="3">
        <v>0</v>
      </c>
      <c r="I210" s="3">
        <v>0</v>
      </c>
      <c r="J210" s="3">
        <v>0</v>
      </c>
      <c r="K210" s="3">
        <v>0</v>
      </c>
    </row>
    <row r="211" spans="1:11" x14ac:dyDescent="0.25">
      <c r="A211" s="5" t="s">
        <v>901</v>
      </c>
      <c r="B211" s="5" t="s">
        <v>971</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v>0</v>
      </c>
      <c r="J211" s="3">
        <v>0</v>
      </c>
      <c r="K211" s="3">
        <v>0</v>
      </c>
    </row>
    <row r="212" spans="1:11" x14ac:dyDescent="0.25">
      <c r="A212" s="5" t="s">
        <v>901</v>
      </c>
      <c r="B212" s="5" t="s">
        <v>959</v>
      </c>
      <c r="C212" s="12">
        <f>IFERROR(VLOOKUP(UPPER(CONCATENATE($B212," - ",$A212)),'[1]Segurados Civis'!$A$5:$H$2142,6,FALSE),"")</f>
        <v>127</v>
      </c>
      <c r="D212" s="12">
        <f>IFERROR(VLOOKUP(UPPER(CONCATENATE($B212," - ",$A212)),'[1]Segurados Civis'!$A$5:$H$2142,7,FALSE),"")</f>
        <v>55</v>
      </c>
      <c r="E212" s="12">
        <f>IFERROR(VLOOKUP(UPPER(CONCATENATE($B212," - ",$A212)),'[1]Segurados Civis'!$A$5:$H$2142,8,FALSE),"")</f>
        <v>16</v>
      </c>
      <c r="F212" s="12">
        <f t="shared" si="3"/>
        <v>198</v>
      </c>
      <c r="G212" s="5" t="s">
        <v>2</v>
      </c>
      <c r="H212" s="3">
        <v>0</v>
      </c>
      <c r="I212" s="3">
        <v>0</v>
      </c>
      <c r="J212" s="3">
        <v>0</v>
      </c>
      <c r="K212" s="3">
        <v>0</v>
      </c>
    </row>
    <row r="213" spans="1:11" x14ac:dyDescent="0.25">
      <c r="A213" s="5" t="s">
        <v>901</v>
      </c>
      <c r="B213" s="5" t="s">
        <v>917</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5" t="s">
        <v>4</v>
      </c>
      <c r="H213" s="3">
        <v>0</v>
      </c>
      <c r="I213" s="3">
        <v>0</v>
      </c>
      <c r="J213" s="3">
        <v>0</v>
      </c>
      <c r="K213" s="3">
        <v>0</v>
      </c>
    </row>
    <row r="214" spans="1:11" x14ac:dyDescent="0.25">
      <c r="A214" s="5" t="s">
        <v>901</v>
      </c>
      <c r="B214" s="5" t="s">
        <v>956</v>
      </c>
      <c r="C214" s="12">
        <f>IFERROR(VLOOKUP(UPPER(CONCATENATE($B214," - ",$A214)),'[1]Segurados Civis'!$A$5:$H$2142,6,FALSE),"")</f>
        <v>327</v>
      </c>
      <c r="D214" s="12">
        <f>IFERROR(VLOOKUP(UPPER(CONCATENATE($B214," - ",$A214)),'[1]Segurados Civis'!$A$5:$H$2142,7,FALSE),"")</f>
        <v>117</v>
      </c>
      <c r="E214" s="12">
        <f>IFERROR(VLOOKUP(UPPER(CONCATENATE($B214," - ",$A214)),'[1]Segurados Civis'!$A$5:$H$2142,8,FALSE),"")</f>
        <v>24</v>
      </c>
      <c r="F214" s="12">
        <f t="shared" si="3"/>
        <v>468</v>
      </c>
      <c r="G214" s="5" t="s">
        <v>2</v>
      </c>
      <c r="H214" s="3">
        <v>0</v>
      </c>
      <c r="I214" s="3">
        <v>0</v>
      </c>
      <c r="J214" s="3">
        <v>0</v>
      </c>
      <c r="K214" s="3">
        <v>0</v>
      </c>
    </row>
    <row r="215" spans="1:11" x14ac:dyDescent="0.25">
      <c r="A215" s="5" t="s">
        <v>901</v>
      </c>
      <c r="B215" s="5" t="s">
        <v>1067</v>
      </c>
      <c r="C215" s="12">
        <f>IFERROR(VLOOKUP(UPPER(CONCATENATE($B215," - ",$A215)),'[1]Segurados Civis'!$A$5:$H$2142,6,FALSE),"")</f>
        <v>150</v>
      </c>
      <c r="D215" s="12">
        <f>IFERROR(VLOOKUP(UPPER(CONCATENATE($B215," - ",$A215)),'[1]Segurados Civis'!$A$5:$H$2142,7,FALSE),"")</f>
        <v>44</v>
      </c>
      <c r="E215" s="12">
        <f>IFERROR(VLOOKUP(UPPER(CONCATENATE($B215," - ",$A215)),'[1]Segurados Civis'!$A$5:$H$2142,8,FALSE),"")</f>
        <v>3</v>
      </c>
      <c r="F215" s="12">
        <f t="shared" si="3"/>
        <v>197</v>
      </c>
      <c r="G215" s="5" t="s">
        <v>2</v>
      </c>
      <c r="H215" s="3">
        <v>0</v>
      </c>
      <c r="I215" s="3">
        <v>0</v>
      </c>
      <c r="J215" s="3">
        <v>0</v>
      </c>
      <c r="K215" s="3">
        <v>0</v>
      </c>
    </row>
    <row r="216" spans="1:11" x14ac:dyDescent="0.25">
      <c r="A216" s="5" t="s">
        <v>901</v>
      </c>
      <c r="B216" s="5" t="s">
        <v>1034</v>
      </c>
      <c r="C216" s="12">
        <f>IFERROR(VLOOKUP(UPPER(CONCATENATE($B216," - ",$A216)),'[1]Segurados Civis'!$A$5:$H$2142,6,FALSE),"")</f>
        <v>199</v>
      </c>
      <c r="D216" s="12">
        <f>IFERROR(VLOOKUP(UPPER(CONCATENATE($B216," - ",$A216)),'[1]Segurados Civis'!$A$5:$H$2142,7,FALSE),"")</f>
        <v>44</v>
      </c>
      <c r="E216" s="12">
        <f>IFERROR(VLOOKUP(UPPER(CONCATENATE($B216," - ",$A216)),'[1]Segurados Civis'!$A$5:$H$2142,8,FALSE),"")</f>
        <v>7</v>
      </c>
      <c r="F216" s="12">
        <f t="shared" si="3"/>
        <v>250</v>
      </c>
      <c r="G216" s="5" t="s">
        <v>2</v>
      </c>
      <c r="H216" s="3">
        <v>0</v>
      </c>
      <c r="I216" s="3">
        <v>0</v>
      </c>
      <c r="J216" s="3">
        <v>0</v>
      </c>
      <c r="K216" s="3">
        <v>0</v>
      </c>
    </row>
    <row r="217" spans="1:11" x14ac:dyDescent="0.25">
      <c r="A217" s="5" t="s">
        <v>901</v>
      </c>
      <c r="B217" s="5" t="s">
        <v>1140</v>
      </c>
      <c r="C217" s="12">
        <f>IFERROR(VLOOKUP(UPPER(CONCATENATE($B217," - ",$A217)),'[1]Segurados Civis'!$A$5:$H$2142,6,FALSE),"")</f>
        <v>1676</v>
      </c>
      <c r="D217" s="12">
        <f>IFERROR(VLOOKUP(UPPER(CONCATENATE($B217," - ",$A217)),'[1]Segurados Civis'!$A$5:$H$2142,7,FALSE),"")</f>
        <v>147</v>
      </c>
      <c r="E217" s="12">
        <f>IFERROR(VLOOKUP(UPPER(CONCATENATE($B217," - ",$A217)),'[1]Segurados Civis'!$A$5:$H$2142,8,FALSE),"")</f>
        <v>42</v>
      </c>
      <c r="F217" s="12">
        <f t="shared" si="3"/>
        <v>1865</v>
      </c>
      <c r="G217" s="5" t="s">
        <v>2</v>
      </c>
      <c r="H217" s="3">
        <v>0</v>
      </c>
      <c r="I217" s="3">
        <v>0</v>
      </c>
      <c r="J217" s="3">
        <v>0</v>
      </c>
      <c r="K217" s="3">
        <v>0</v>
      </c>
    </row>
    <row r="218" spans="1:11" x14ac:dyDescent="0.25">
      <c r="A218" s="5" t="s">
        <v>901</v>
      </c>
      <c r="B218" s="5" t="s">
        <v>282</v>
      </c>
      <c r="C218" s="12">
        <f>IFERROR(VLOOKUP(UPPER(CONCATENATE($B218," - ",$A218)),'[1]Segurados Civis'!$A$5:$H$2142,6,FALSE),"")</f>
        <v>293</v>
      </c>
      <c r="D218" s="12">
        <f>IFERROR(VLOOKUP(UPPER(CONCATENATE($B218," - ",$A218)),'[1]Segurados Civis'!$A$5:$H$2142,7,FALSE),"")</f>
        <v>0</v>
      </c>
      <c r="E218" s="12">
        <f>IFERROR(VLOOKUP(UPPER(CONCATENATE($B218," - ",$A218)),'[1]Segurados Civis'!$A$5:$H$2142,8,FALSE),"")</f>
        <v>0</v>
      </c>
      <c r="F218" s="12">
        <f t="shared" si="3"/>
        <v>293</v>
      </c>
      <c r="G218" s="5" t="s">
        <v>2</v>
      </c>
      <c r="H218" s="3">
        <v>0</v>
      </c>
      <c r="I218" s="3">
        <v>0</v>
      </c>
      <c r="J218" s="3">
        <v>0</v>
      </c>
      <c r="K218" s="3">
        <v>0</v>
      </c>
    </row>
    <row r="219" spans="1:11" x14ac:dyDescent="0.25">
      <c r="A219" s="5" t="s">
        <v>901</v>
      </c>
      <c r="B219" s="5" t="s">
        <v>1112</v>
      </c>
      <c r="C219" s="12" t="str">
        <f>IFERROR(VLOOKUP(UPPER(CONCATENATE($B219," - ",$A219)),'[1]Segurados Civis'!$A$5:$H$2142,6,FALSE),"")</f>
        <v/>
      </c>
      <c r="D219" s="12" t="str">
        <f>IFERROR(VLOOKUP(UPPER(CONCATENATE($B219," - ",$A219)),'[1]Segurados Civis'!$A$5:$H$2142,7,FALSE),"")</f>
        <v/>
      </c>
      <c r="E219" s="12" t="str">
        <f>IFERROR(VLOOKUP(UPPER(CONCATENATE($B219," - ",$A219)),'[1]Segurados Civis'!$A$5:$H$2142,8,FALSE),"")</f>
        <v/>
      </c>
      <c r="F219" s="12" t="str">
        <f t="shared" si="3"/>
        <v/>
      </c>
      <c r="G219" s="5" t="s">
        <v>4</v>
      </c>
      <c r="H219" s="3">
        <v>0</v>
      </c>
      <c r="I219" s="3">
        <v>0</v>
      </c>
      <c r="J219" s="3">
        <v>0</v>
      </c>
      <c r="K219" s="3">
        <v>0</v>
      </c>
    </row>
    <row r="220" spans="1:11" x14ac:dyDescent="0.25">
      <c r="A220" s="5" t="s">
        <v>901</v>
      </c>
      <c r="B220" s="5" t="s">
        <v>990</v>
      </c>
      <c r="C220" s="12" t="str">
        <f>IFERROR(VLOOKUP(UPPER(CONCATENATE($B220," - ",$A220)),'[1]Segurados Civis'!$A$5:$H$2142,6,FALSE),"")</f>
        <v/>
      </c>
      <c r="D220" s="12" t="str">
        <f>IFERROR(VLOOKUP(UPPER(CONCATENATE($B220," - ",$A220)),'[1]Segurados Civis'!$A$5:$H$2142,7,FALSE),"")</f>
        <v/>
      </c>
      <c r="E220" s="12" t="str">
        <f>IFERROR(VLOOKUP(UPPER(CONCATENATE($B220," - ",$A220)),'[1]Segurados Civis'!$A$5:$H$2142,8,FALSE),"")</f>
        <v/>
      </c>
      <c r="F220" s="12" t="str">
        <f t="shared" si="3"/>
        <v/>
      </c>
      <c r="G220" s="5" t="s">
        <v>4</v>
      </c>
      <c r="H220" s="3">
        <v>0</v>
      </c>
      <c r="I220" s="3">
        <v>0</v>
      </c>
      <c r="J220" s="3">
        <v>0</v>
      </c>
      <c r="K220" s="3">
        <v>0</v>
      </c>
    </row>
    <row r="221" spans="1:11" x14ac:dyDescent="0.25">
      <c r="A221" s="5" t="s">
        <v>901</v>
      </c>
      <c r="B221" s="5" t="s">
        <v>992</v>
      </c>
      <c r="C221" s="12">
        <f>IFERROR(VLOOKUP(UPPER(CONCATENATE($B221," - ",$A221)),'[1]Segurados Civis'!$A$5:$H$2142,6,FALSE),"")</f>
        <v>328</v>
      </c>
      <c r="D221" s="12">
        <f>IFERROR(VLOOKUP(UPPER(CONCATENATE($B221," - ",$A221)),'[1]Segurados Civis'!$A$5:$H$2142,7,FALSE),"")</f>
        <v>63</v>
      </c>
      <c r="E221" s="12">
        <f>IFERROR(VLOOKUP(UPPER(CONCATENATE($B221," - ",$A221)),'[1]Segurados Civis'!$A$5:$H$2142,8,FALSE),"")</f>
        <v>11</v>
      </c>
      <c r="F221" s="12">
        <f t="shared" si="3"/>
        <v>402</v>
      </c>
      <c r="G221" s="5" t="s">
        <v>2</v>
      </c>
      <c r="H221" s="3">
        <v>1</v>
      </c>
      <c r="I221" s="3">
        <v>0</v>
      </c>
      <c r="J221" s="3">
        <v>0</v>
      </c>
      <c r="K221" s="3">
        <v>0</v>
      </c>
    </row>
    <row r="222" spans="1:11" x14ac:dyDescent="0.25">
      <c r="A222" s="5" t="s">
        <v>901</v>
      </c>
      <c r="B222" s="5" t="s">
        <v>1119</v>
      </c>
      <c r="C222" s="12">
        <f>IFERROR(VLOOKUP(UPPER(CONCATENATE($B222," - ",$A222)),'[1]Segurados Civis'!$A$5:$H$2142,6,FALSE),"")</f>
        <v>806</v>
      </c>
      <c r="D222" s="12">
        <f>IFERROR(VLOOKUP(UPPER(CONCATENATE($B222," - ",$A222)),'[1]Segurados Civis'!$A$5:$H$2142,7,FALSE),"")</f>
        <v>35</v>
      </c>
      <c r="E222" s="12">
        <f>IFERROR(VLOOKUP(UPPER(CONCATENATE($B222," - ",$A222)),'[1]Segurados Civis'!$A$5:$H$2142,8,FALSE),"")</f>
        <v>0</v>
      </c>
      <c r="F222" s="12">
        <f t="shared" si="3"/>
        <v>841</v>
      </c>
      <c r="G222" s="5" t="s">
        <v>2</v>
      </c>
      <c r="H222" s="3">
        <v>0</v>
      </c>
      <c r="I222" s="3">
        <v>0</v>
      </c>
      <c r="J222" s="3">
        <v>0</v>
      </c>
      <c r="K222" s="3">
        <v>0</v>
      </c>
    </row>
    <row r="223" spans="1:11" x14ac:dyDescent="0.25">
      <c r="A223" s="5" t="s">
        <v>901</v>
      </c>
      <c r="B223" s="5" t="s">
        <v>980</v>
      </c>
      <c r="C223" s="12">
        <f>IFERROR(VLOOKUP(UPPER(CONCATENATE($B223," - ",$A223)),'[1]Segurados Civis'!$A$5:$H$2142,6,FALSE),"")</f>
        <v>183</v>
      </c>
      <c r="D223" s="12">
        <f>IFERROR(VLOOKUP(UPPER(CONCATENATE($B223," - ",$A223)),'[1]Segurados Civis'!$A$5:$H$2142,7,FALSE),"")</f>
        <v>46</v>
      </c>
      <c r="E223" s="12">
        <f>IFERROR(VLOOKUP(UPPER(CONCATENATE($B223," - ",$A223)),'[1]Segurados Civis'!$A$5:$H$2142,8,FALSE),"")</f>
        <v>6</v>
      </c>
      <c r="F223" s="12">
        <f t="shared" si="3"/>
        <v>235</v>
      </c>
      <c r="G223" s="5" t="s">
        <v>2</v>
      </c>
      <c r="H223" s="3">
        <v>0</v>
      </c>
      <c r="I223" s="3">
        <v>0</v>
      </c>
      <c r="J223" s="3">
        <v>0</v>
      </c>
      <c r="K223" s="3">
        <v>0</v>
      </c>
    </row>
    <row r="224" spans="1:11" x14ac:dyDescent="0.25">
      <c r="A224" s="5" t="s">
        <v>901</v>
      </c>
      <c r="B224" s="5" t="s">
        <v>1124</v>
      </c>
      <c r="C224" s="12">
        <f>IFERROR(VLOOKUP(UPPER(CONCATENATE($B224," - ",$A224)),'[1]Segurados Civis'!$A$5:$H$2142,6,FALSE),"")</f>
        <v>516</v>
      </c>
      <c r="D224" s="12">
        <f>IFERROR(VLOOKUP(UPPER(CONCATENATE($B224," - ",$A224)),'[1]Segurados Civis'!$A$5:$H$2142,7,FALSE),"")</f>
        <v>237</v>
      </c>
      <c r="E224" s="12">
        <f>IFERROR(VLOOKUP(UPPER(CONCATENATE($B224," - ",$A224)),'[1]Segurados Civis'!$A$5:$H$2142,8,FALSE),"")</f>
        <v>47</v>
      </c>
      <c r="F224" s="12">
        <f t="shared" si="3"/>
        <v>800</v>
      </c>
      <c r="G224" s="5" t="s">
        <v>2</v>
      </c>
      <c r="H224" s="3">
        <v>0</v>
      </c>
      <c r="I224" s="3">
        <v>0</v>
      </c>
      <c r="J224" s="3">
        <v>0</v>
      </c>
      <c r="K224" s="3">
        <v>0</v>
      </c>
    </row>
    <row r="225" spans="1:11" x14ac:dyDescent="0.25">
      <c r="A225" s="5" t="s">
        <v>901</v>
      </c>
      <c r="B225" s="5" t="s">
        <v>1114</v>
      </c>
      <c r="C225" s="12">
        <f>IFERROR(VLOOKUP(UPPER(CONCATENATE($B225," - ",$A225)),'[1]Segurados Civis'!$A$5:$H$2142,6,FALSE),"")</f>
        <v>218</v>
      </c>
      <c r="D225" s="12">
        <f>IFERROR(VLOOKUP(UPPER(CONCATENATE($B225," - ",$A225)),'[1]Segurados Civis'!$A$5:$H$2142,7,FALSE),"")</f>
        <v>39</v>
      </c>
      <c r="E225" s="12">
        <f>IFERROR(VLOOKUP(UPPER(CONCATENATE($B225," - ",$A225)),'[1]Segurados Civis'!$A$5:$H$2142,8,FALSE),"")</f>
        <v>3</v>
      </c>
      <c r="F225" s="12">
        <f t="shared" si="3"/>
        <v>260</v>
      </c>
      <c r="G225" s="5" t="s">
        <v>2</v>
      </c>
      <c r="H225" s="3">
        <v>0</v>
      </c>
      <c r="I225" s="3">
        <v>0</v>
      </c>
      <c r="J225" s="3">
        <v>0</v>
      </c>
      <c r="K225" s="3">
        <v>0</v>
      </c>
    </row>
    <row r="226" spans="1:11" x14ac:dyDescent="0.25">
      <c r="A226" s="5" t="s">
        <v>901</v>
      </c>
      <c r="B226" s="5" t="s">
        <v>1095</v>
      </c>
      <c r="C226" s="12">
        <f>IFERROR(VLOOKUP(UPPER(CONCATENATE($B226," - ",$A226)),'[1]Segurados Civis'!$A$5:$H$2142,6,FALSE),"")</f>
        <v>146</v>
      </c>
      <c r="D226" s="12">
        <f>IFERROR(VLOOKUP(UPPER(CONCATENATE($B226," - ",$A226)),'[1]Segurados Civis'!$A$5:$H$2142,7,FALSE),"")</f>
        <v>21</v>
      </c>
      <c r="E226" s="12">
        <f>IFERROR(VLOOKUP(UPPER(CONCATENATE($B226," - ",$A226)),'[1]Segurados Civis'!$A$5:$H$2142,8,FALSE),"")</f>
        <v>1</v>
      </c>
      <c r="F226" s="12">
        <f t="shared" si="3"/>
        <v>168</v>
      </c>
      <c r="G226" s="5" t="s">
        <v>2</v>
      </c>
      <c r="H226" s="3">
        <v>0</v>
      </c>
      <c r="I226" s="3">
        <v>0</v>
      </c>
      <c r="J226" s="3">
        <v>0</v>
      </c>
      <c r="K226" s="3">
        <v>0</v>
      </c>
    </row>
    <row r="227" spans="1:11" x14ac:dyDescent="0.25">
      <c r="A227" s="5" t="s">
        <v>901</v>
      </c>
      <c r="B227" s="5" t="s">
        <v>972</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4</v>
      </c>
      <c r="H227" s="3">
        <v>0</v>
      </c>
      <c r="I227" s="3">
        <v>0</v>
      </c>
      <c r="J227" s="3">
        <v>0</v>
      </c>
      <c r="K227" s="3">
        <v>0</v>
      </c>
    </row>
    <row r="228" spans="1:11" x14ac:dyDescent="0.25">
      <c r="A228" s="5" t="s">
        <v>901</v>
      </c>
      <c r="B228" s="5" t="s">
        <v>973</v>
      </c>
      <c r="C228" s="12">
        <f>IFERROR(VLOOKUP(UPPER(CONCATENATE($B228," - ",$A228)),'[1]Segurados Civis'!$A$5:$H$2142,6,FALSE),"")</f>
        <v>3449</v>
      </c>
      <c r="D228" s="12">
        <f>IFERROR(VLOOKUP(UPPER(CONCATENATE($B228," - ",$A228)),'[1]Segurados Civis'!$A$5:$H$2142,7,FALSE),"")</f>
        <v>275</v>
      </c>
      <c r="E228" s="12">
        <f>IFERROR(VLOOKUP(UPPER(CONCATENATE($B228," - ",$A228)),'[1]Segurados Civis'!$A$5:$H$2142,8,FALSE),"")</f>
        <v>94</v>
      </c>
      <c r="F228" s="12">
        <f t="shared" si="3"/>
        <v>3818</v>
      </c>
      <c r="G228" s="5" t="s">
        <v>2</v>
      </c>
      <c r="H228" s="3">
        <v>0</v>
      </c>
      <c r="I228" s="3">
        <v>0</v>
      </c>
      <c r="J228" s="3">
        <v>0</v>
      </c>
      <c r="K228" s="3">
        <v>0</v>
      </c>
    </row>
    <row r="229" spans="1:11" x14ac:dyDescent="0.25">
      <c r="A229" s="5" t="s">
        <v>901</v>
      </c>
      <c r="B229" s="5" t="s">
        <v>1055</v>
      </c>
      <c r="C229" s="12">
        <f>IFERROR(VLOOKUP(UPPER(CONCATENATE($B229," - ",$A229)),'[1]Segurados Civis'!$A$5:$H$2142,6,FALSE),"")</f>
        <v>180</v>
      </c>
      <c r="D229" s="12">
        <f>IFERROR(VLOOKUP(UPPER(CONCATENATE($B229," - ",$A229)),'[1]Segurados Civis'!$A$5:$H$2142,7,FALSE),"")</f>
        <v>25</v>
      </c>
      <c r="E229" s="12">
        <f>IFERROR(VLOOKUP(UPPER(CONCATENATE($B229," - ",$A229)),'[1]Segurados Civis'!$A$5:$H$2142,8,FALSE),"")</f>
        <v>0</v>
      </c>
      <c r="F229" s="12">
        <f t="shared" si="3"/>
        <v>205</v>
      </c>
      <c r="G229" s="5" t="s">
        <v>2</v>
      </c>
      <c r="H229" s="3">
        <v>1</v>
      </c>
      <c r="I229" s="3">
        <v>0</v>
      </c>
      <c r="J229" s="3">
        <v>0</v>
      </c>
      <c r="K229" s="3">
        <v>0</v>
      </c>
    </row>
    <row r="230" spans="1:11" x14ac:dyDescent="0.25">
      <c r="A230" s="5" t="s">
        <v>901</v>
      </c>
      <c r="B230" s="5" t="s">
        <v>1032</v>
      </c>
      <c r="C230" s="12">
        <f>IFERROR(VLOOKUP(UPPER(CONCATENATE($B230," - ",$A230)),'[1]Segurados Civis'!$A$5:$H$2142,6,FALSE),"")</f>
        <v>609</v>
      </c>
      <c r="D230" s="12">
        <f>IFERROR(VLOOKUP(UPPER(CONCATENATE($B230," - ",$A230)),'[1]Segurados Civis'!$A$5:$H$2142,7,FALSE),"")</f>
        <v>117</v>
      </c>
      <c r="E230" s="12">
        <f>IFERROR(VLOOKUP(UPPER(CONCATENATE($B230," - ",$A230)),'[1]Segurados Civis'!$A$5:$H$2142,8,FALSE),"")</f>
        <v>35</v>
      </c>
      <c r="F230" s="12">
        <f t="shared" si="3"/>
        <v>761</v>
      </c>
      <c r="G230" s="5" t="s">
        <v>2</v>
      </c>
      <c r="H230" s="3">
        <v>1</v>
      </c>
      <c r="I230" s="3">
        <v>0</v>
      </c>
      <c r="J230" s="3">
        <v>0</v>
      </c>
      <c r="K230" s="3">
        <v>0</v>
      </c>
    </row>
    <row r="231" spans="1:11" x14ac:dyDescent="0.25">
      <c r="A231" s="5" t="s">
        <v>901</v>
      </c>
      <c r="B231" s="5" t="s">
        <v>966</v>
      </c>
      <c r="C231" s="12">
        <f>IFERROR(VLOOKUP(UPPER(CONCATENATE($B231," - ",$A231)),'[1]Segurados Civis'!$A$5:$H$2142,6,FALSE),"")</f>
        <v>188</v>
      </c>
      <c r="D231" s="12">
        <f>IFERROR(VLOOKUP(UPPER(CONCATENATE($B231," - ",$A231)),'[1]Segurados Civis'!$A$5:$H$2142,7,FALSE),"")</f>
        <v>44</v>
      </c>
      <c r="E231" s="12">
        <f>IFERROR(VLOOKUP(UPPER(CONCATENATE($B231," - ",$A231)),'[1]Segurados Civis'!$A$5:$H$2142,8,FALSE),"")</f>
        <v>11</v>
      </c>
      <c r="F231" s="12">
        <f t="shared" si="3"/>
        <v>243</v>
      </c>
      <c r="G231" s="5" t="s">
        <v>2</v>
      </c>
      <c r="H231" s="3">
        <v>1</v>
      </c>
      <c r="I231" s="3">
        <v>0</v>
      </c>
      <c r="J231" s="3">
        <v>0</v>
      </c>
      <c r="K231" s="3">
        <v>0</v>
      </c>
    </row>
    <row r="232" spans="1:11" x14ac:dyDescent="0.25">
      <c r="A232" s="5" t="s">
        <v>901</v>
      </c>
      <c r="B232" s="5" t="s">
        <v>1046</v>
      </c>
      <c r="C232" s="12">
        <f>IFERROR(VLOOKUP(UPPER(CONCATENATE($B232," - ",$A232)),'[1]Segurados Civis'!$A$5:$H$2142,6,FALSE),"")</f>
        <v>123</v>
      </c>
      <c r="D232" s="12">
        <f>IFERROR(VLOOKUP(UPPER(CONCATENATE($B232," - ",$A232)),'[1]Segurados Civis'!$A$5:$H$2142,7,FALSE),"")</f>
        <v>30</v>
      </c>
      <c r="E232" s="12">
        <f>IFERROR(VLOOKUP(UPPER(CONCATENATE($B232," - ",$A232)),'[1]Segurados Civis'!$A$5:$H$2142,8,FALSE),"")</f>
        <v>5</v>
      </c>
      <c r="F232" s="12">
        <f t="shared" si="3"/>
        <v>158</v>
      </c>
      <c r="G232" s="5" t="s">
        <v>2</v>
      </c>
      <c r="H232" s="3">
        <v>1</v>
      </c>
      <c r="I232" s="3">
        <v>0</v>
      </c>
      <c r="J232" s="3">
        <v>0</v>
      </c>
      <c r="K232" s="3">
        <v>0</v>
      </c>
    </row>
    <row r="233" spans="1:11" x14ac:dyDescent="0.25">
      <c r="A233" s="5" t="s">
        <v>901</v>
      </c>
      <c r="B233" s="5" t="s">
        <v>1019</v>
      </c>
      <c r="C233" s="12">
        <f>IFERROR(VLOOKUP(UPPER(CONCATENATE($B233," - ",$A233)),'[1]Segurados Civis'!$A$5:$H$2142,6,FALSE),"")</f>
        <v>144</v>
      </c>
      <c r="D233" s="12">
        <f>IFERROR(VLOOKUP(UPPER(CONCATENATE($B233," - ",$A233)),'[1]Segurados Civis'!$A$5:$H$2142,7,FALSE),"")</f>
        <v>0</v>
      </c>
      <c r="E233" s="12">
        <f>IFERROR(VLOOKUP(UPPER(CONCATENATE($B233," - ",$A233)),'[1]Segurados Civis'!$A$5:$H$2142,8,FALSE),"")</f>
        <v>0</v>
      </c>
      <c r="F233" s="12">
        <f t="shared" si="3"/>
        <v>144</v>
      </c>
      <c r="G233" s="5" t="s">
        <v>2</v>
      </c>
      <c r="H233" s="3">
        <v>0</v>
      </c>
      <c r="I233" s="3">
        <v>0</v>
      </c>
      <c r="J233" s="3">
        <v>0</v>
      </c>
      <c r="K233" s="3">
        <v>0</v>
      </c>
    </row>
    <row r="234" spans="1:11" x14ac:dyDescent="0.25">
      <c r="A234" s="5" t="s">
        <v>901</v>
      </c>
      <c r="B234" s="5" t="s">
        <v>907</v>
      </c>
      <c r="C234" s="12" t="str">
        <f>IFERROR(VLOOKUP(UPPER(CONCATENATE($B234," - ",$A234)),'[1]Segurados Civis'!$A$5:$H$2142,6,FALSE),"")</f>
        <v/>
      </c>
      <c r="D234" s="12" t="str">
        <f>IFERROR(VLOOKUP(UPPER(CONCATENATE($B234," - ",$A234)),'[1]Segurados Civis'!$A$5:$H$2142,7,FALSE),"")</f>
        <v/>
      </c>
      <c r="E234" s="12" t="str">
        <f>IFERROR(VLOOKUP(UPPER(CONCATENATE($B234," - ",$A234)),'[1]Segurados Civis'!$A$5:$H$2142,8,FALSE),"")</f>
        <v/>
      </c>
      <c r="F234" s="12" t="str">
        <f t="shared" si="3"/>
        <v/>
      </c>
      <c r="G234" s="5" t="s">
        <v>4</v>
      </c>
      <c r="H234" s="3">
        <v>0</v>
      </c>
      <c r="I234" s="3">
        <v>0</v>
      </c>
      <c r="J234" s="3">
        <v>0</v>
      </c>
      <c r="K234" s="3">
        <v>0</v>
      </c>
    </row>
    <row r="235" spans="1:11" x14ac:dyDescent="0.25">
      <c r="A235" s="5" t="s">
        <v>901</v>
      </c>
      <c r="B235" s="5" t="s">
        <v>1063</v>
      </c>
      <c r="C235" s="12" t="str">
        <f>IFERROR(VLOOKUP(UPPER(CONCATENATE($B235," - ",$A235)),'[1]Segurados Civis'!$A$5:$H$2142,6,FALSE),"")</f>
        <v/>
      </c>
      <c r="D235" s="12" t="str">
        <f>IFERROR(VLOOKUP(UPPER(CONCATENATE($B235," - ",$A235)),'[1]Segurados Civis'!$A$5:$H$2142,7,FALSE),"")</f>
        <v/>
      </c>
      <c r="E235" s="12" t="str">
        <f>IFERROR(VLOOKUP(UPPER(CONCATENATE($B235," - ",$A235)),'[1]Segurados Civis'!$A$5:$H$2142,8,FALSE),"")</f>
        <v/>
      </c>
      <c r="F235" s="12" t="str">
        <f t="shared" si="3"/>
        <v/>
      </c>
      <c r="G235" s="5" t="s">
        <v>4</v>
      </c>
      <c r="H235" s="3">
        <v>0</v>
      </c>
      <c r="I235" s="3">
        <v>0</v>
      </c>
      <c r="J235" s="3">
        <v>0</v>
      </c>
      <c r="K235" s="3">
        <v>0</v>
      </c>
    </row>
    <row r="236" spans="1:11" x14ac:dyDescent="0.25">
      <c r="A236" s="5" t="s">
        <v>901</v>
      </c>
      <c r="B236" s="5" t="s">
        <v>1136</v>
      </c>
      <c r="C236" s="12">
        <f>IFERROR(VLOOKUP(UPPER(CONCATENATE($B236," - ",$A236)),'[1]Segurados Civis'!$A$5:$H$2142,6,FALSE),"")</f>
        <v>169</v>
      </c>
      <c r="D236" s="12">
        <f>IFERROR(VLOOKUP(UPPER(CONCATENATE($B236," - ",$A236)),'[1]Segurados Civis'!$A$5:$H$2142,7,FALSE),"")</f>
        <v>43</v>
      </c>
      <c r="E236" s="12">
        <f>IFERROR(VLOOKUP(UPPER(CONCATENATE($B236," - ",$A236)),'[1]Segurados Civis'!$A$5:$H$2142,8,FALSE),"")</f>
        <v>6</v>
      </c>
      <c r="F236" s="12">
        <f t="shared" si="3"/>
        <v>218</v>
      </c>
      <c r="G236" s="5" t="s">
        <v>2</v>
      </c>
      <c r="H236" s="3">
        <v>0</v>
      </c>
      <c r="I236" s="3">
        <v>0</v>
      </c>
      <c r="J236" s="3">
        <v>0</v>
      </c>
      <c r="K236" s="3">
        <v>0</v>
      </c>
    </row>
    <row r="237" spans="1:11" x14ac:dyDescent="0.25">
      <c r="A237" s="5" t="s">
        <v>901</v>
      </c>
      <c r="B237" s="5" t="s">
        <v>948</v>
      </c>
      <c r="C237" s="12">
        <f>IFERROR(VLOOKUP(UPPER(CONCATENATE($B237," - ",$A237)),'[1]Segurados Civis'!$A$5:$H$2142,6,FALSE),"")</f>
        <v>1459</v>
      </c>
      <c r="D237" s="12">
        <f>IFERROR(VLOOKUP(UPPER(CONCATENATE($B237," - ",$A237)),'[1]Segurados Civis'!$A$5:$H$2142,7,FALSE),"")</f>
        <v>382</v>
      </c>
      <c r="E237" s="12">
        <f>IFERROR(VLOOKUP(UPPER(CONCATENATE($B237," - ",$A237)),'[1]Segurados Civis'!$A$5:$H$2142,8,FALSE),"")</f>
        <v>87</v>
      </c>
      <c r="F237" s="12">
        <f t="shared" si="3"/>
        <v>1928</v>
      </c>
      <c r="G237" s="5" t="s">
        <v>2</v>
      </c>
      <c r="H237" s="3">
        <v>0</v>
      </c>
      <c r="I237" s="3">
        <v>0</v>
      </c>
      <c r="J237" s="3">
        <v>0</v>
      </c>
      <c r="K237" s="3">
        <v>0</v>
      </c>
    </row>
    <row r="238" spans="1:11" x14ac:dyDescent="0.25">
      <c r="A238" s="5" t="s">
        <v>901</v>
      </c>
      <c r="B238" s="5" t="s">
        <v>935</v>
      </c>
      <c r="C238" s="12" t="str">
        <f>IFERROR(VLOOKUP(UPPER(CONCATENATE($B238," - ",$A238)),'[1]Segurados Civis'!$A$5:$H$2142,6,FALSE),"")</f>
        <v/>
      </c>
      <c r="D238" s="12" t="str">
        <f>IFERROR(VLOOKUP(UPPER(CONCATENATE($B238," - ",$A238)),'[1]Segurados Civis'!$A$5:$H$2142,7,FALSE),"")</f>
        <v/>
      </c>
      <c r="E238" s="12" t="str">
        <f>IFERROR(VLOOKUP(UPPER(CONCATENATE($B238," - ",$A238)),'[1]Segurados Civis'!$A$5:$H$2142,8,FALSE),"")</f>
        <v/>
      </c>
      <c r="F238" s="12" t="str">
        <f t="shared" si="3"/>
        <v/>
      </c>
      <c r="G238" s="5" t="s">
        <v>4</v>
      </c>
      <c r="H238" s="3">
        <v>0</v>
      </c>
      <c r="I238" s="3">
        <v>0</v>
      </c>
      <c r="J238" s="3">
        <v>0</v>
      </c>
      <c r="K238" s="3">
        <v>0</v>
      </c>
    </row>
    <row r="239" spans="1:11" x14ac:dyDescent="0.25">
      <c r="A239" s="5" t="s">
        <v>901</v>
      </c>
      <c r="B239" s="5" t="s">
        <v>1081</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5" t="s">
        <v>4</v>
      </c>
      <c r="H239" s="3">
        <v>0</v>
      </c>
      <c r="I239" s="3">
        <v>0</v>
      </c>
      <c r="J239" s="3">
        <v>0</v>
      </c>
      <c r="K239" s="3">
        <v>0</v>
      </c>
    </row>
    <row r="240" spans="1:11" x14ac:dyDescent="0.25">
      <c r="A240" s="5" t="s">
        <v>901</v>
      </c>
      <c r="B240" s="5" t="s">
        <v>1059</v>
      </c>
      <c r="C240" s="12">
        <f>IFERROR(VLOOKUP(UPPER(CONCATENATE($B240," - ",$A240)),'[1]Segurados Civis'!$A$5:$H$2142,6,FALSE),"")</f>
        <v>276</v>
      </c>
      <c r="D240" s="12">
        <f>IFERROR(VLOOKUP(UPPER(CONCATENATE($B240," - ",$A240)),'[1]Segurados Civis'!$A$5:$H$2142,7,FALSE),"")</f>
        <v>28</v>
      </c>
      <c r="E240" s="12">
        <f>IFERROR(VLOOKUP(UPPER(CONCATENATE($B240," - ",$A240)),'[1]Segurados Civis'!$A$5:$H$2142,8,FALSE),"")</f>
        <v>11</v>
      </c>
      <c r="F240" s="12">
        <f t="shared" si="3"/>
        <v>315</v>
      </c>
      <c r="G240" s="5" t="s">
        <v>2</v>
      </c>
      <c r="H240" s="3">
        <v>0</v>
      </c>
      <c r="I240" s="3">
        <v>0</v>
      </c>
      <c r="J240" s="3">
        <v>0</v>
      </c>
      <c r="K240" s="3">
        <v>0</v>
      </c>
    </row>
    <row r="241" spans="1:11" x14ac:dyDescent="0.25">
      <c r="A241" s="5" t="s">
        <v>901</v>
      </c>
      <c r="B241" s="5" t="s">
        <v>1102</v>
      </c>
      <c r="C241" s="12">
        <f>IFERROR(VLOOKUP(UPPER(CONCATENATE($B241," - ",$A241)),'[1]Segurados Civis'!$A$5:$H$2142,6,FALSE),"")</f>
        <v>148</v>
      </c>
      <c r="D241" s="12">
        <f>IFERROR(VLOOKUP(UPPER(CONCATENATE($B241," - ",$A241)),'[1]Segurados Civis'!$A$5:$H$2142,7,FALSE),"")</f>
        <v>55</v>
      </c>
      <c r="E241" s="12">
        <f>IFERROR(VLOOKUP(UPPER(CONCATENATE($B241," - ",$A241)),'[1]Segurados Civis'!$A$5:$H$2142,8,FALSE),"")</f>
        <v>9</v>
      </c>
      <c r="F241" s="12">
        <f t="shared" si="3"/>
        <v>212</v>
      </c>
      <c r="G241" s="5" t="s">
        <v>2</v>
      </c>
      <c r="H241" s="3">
        <v>0</v>
      </c>
      <c r="I241" s="3">
        <v>0</v>
      </c>
      <c r="J241" s="3">
        <v>0</v>
      </c>
      <c r="K241" s="3">
        <v>0</v>
      </c>
    </row>
    <row r="242" spans="1:11" x14ac:dyDescent="0.25">
      <c r="A242" s="5" t="s">
        <v>901</v>
      </c>
      <c r="B242" s="5" t="s">
        <v>1014</v>
      </c>
      <c r="C242" s="12">
        <f>IFERROR(VLOOKUP(UPPER(CONCATENATE($B242," - ",$A242)),'[1]Segurados Civis'!$A$5:$H$2142,6,FALSE),"")</f>
        <v>1043</v>
      </c>
      <c r="D242" s="12">
        <f>IFERROR(VLOOKUP(UPPER(CONCATENATE($B242," - ",$A242)),'[1]Segurados Civis'!$A$5:$H$2142,7,FALSE),"")</f>
        <v>138</v>
      </c>
      <c r="E242" s="12">
        <f>IFERROR(VLOOKUP(UPPER(CONCATENATE($B242," - ",$A242)),'[1]Segurados Civis'!$A$5:$H$2142,8,FALSE),"")</f>
        <v>37</v>
      </c>
      <c r="F242" s="12">
        <f t="shared" si="3"/>
        <v>1218</v>
      </c>
      <c r="G242" s="5" t="s">
        <v>2</v>
      </c>
      <c r="H242" s="3">
        <v>0</v>
      </c>
      <c r="I242" s="3">
        <v>0</v>
      </c>
      <c r="J242" s="3">
        <v>0</v>
      </c>
      <c r="K242" s="3">
        <v>0</v>
      </c>
    </row>
    <row r="243" spans="1:11" x14ac:dyDescent="0.25">
      <c r="A243" s="5" t="s">
        <v>901</v>
      </c>
      <c r="B243" s="5" t="s">
        <v>1134</v>
      </c>
      <c r="C243" s="12">
        <f>IFERROR(VLOOKUP(UPPER(CONCATENATE($B243," - ",$A243)),'[1]Segurados Civis'!$A$5:$H$2142,6,FALSE),"")</f>
        <v>434</v>
      </c>
      <c r="D243" s="12">
        <f>IFERROR(VLOOKUP(UPPER(CONCATENATE($B243," - ",$A243)),'[1]Segurados Civis'!$A$5:$H$2142,7,FALSE),"")</f>
        <v>1</v>
      </c>
      <c r="E243" s="12">
        <f>IFERROR(VLOOKUP(UPPER(CONCATENATE($B243," - ",$A243)),'[1]Segurados Civis'!$A$5:$H$2142,8,FALSE),"")</f>
        <v>0</v>
      </c>
      <c r="F243" s="12">
        <f t="shared" si="3"/>
        <v>435</v>
      </c>
      <c r="G243" s="5" t="s">
        <v>2</v>
      </c>
      <c r="H243" s="3">
        <v>0</v>
      </c>
      <c r="I243" s="3">
        <v>0</v>
      </c>
      <c r="J243" s="3">
        <v>0</v>
      </c>
      <c r="K243" s="3">
        <v>0</v>
      </c>
    </row>
    <row r="244" spans="1:11" x14ac:dyDescent="0.25">
      <c r="A244" s="5" t="s">
        <v>901</v>
      </c>
      <c r="B244" s="5" t="s">
        <v>937</v>
      </c>
      <c r="C244" s="12">
        <f>IFERROR(VLOOKUP(UPPER(CONCATENATE($B244," - ",$A244)),'[1]Segurados Civis'!$A$5:$H$2142,6,FALSE),"")</f>
        <v>254</v>
      </c>
      <c r="D244" s="12">
        <f>IFERROR(VLOOKUP(UPPER(CONCATENATE($B244," - ",$A244)),'[1]Segurados Civis'!$A$5:$H$2142,7,FALSE),"")</f>
        <v>52</v>
      </c>
      <c r="E244" s="12">
        <f>IFERROR(VLOOKUP(UPPER(CONCATENATE($B244," - ",$A244)),'[1]Segurados Civis'!$A$5:$H$2142,8,FALSE),"")</f>
        <v>14</v>
      </c>
      <c r="F244" s="12">
        <f t="shared" si="3"/>
        <v>320</v>
      </c>
      <c r="G244" s="5" t="s">
        <v>2</v>
      </c>
      <c r="H244" s="3">
        <v>0</v>
      </c>
      <c r="I244" s="3">
        <v>0</v>
      </c>
      <c r="J244" s="3">
        <v>0</v>
      </c>
      <c r="K244" s="3">
        <v>0</v>
      </c>
    </row>
    <row r="245" spans="1:11" x14ac:dyDescent="0.25">
      <c r="A245" s="5" t="s">
        <v>901</v>
      </c>
      <c r="B245" s="5" t="s">
        <v>1035</v>
      </c>
      <c r="C245" s="12">
        <f>IFERROR(VLOOKUP(UPPER(CONCATENATE($B245," - ",$A245)),'[1]Segurados Civis'!$A$5:$H$2142,6,FALSE),"")</f>
        <v>2816</v>
      </c>
      <c r="D245" s="12">
        <f>IFERROR(VLOOKUP(UPPER(CONCATENATE($B245," - ",$A245)),'[1]Segurados Civis'!$A$5:$H$2142,7,FALSE),"")</f>
        <v>273</v>
      </c>
      <c r="E245" s="12">
        <f>IFERROR(VLOOKUP(UPPER(CONCATENATE($B245," - ",$A245)),'[1]Segurados Civis'!$A$5:$H$2142,8,FALSE),"")</f>
        <v>66</v>
      </c>
      <c r="F245" s="12">
        <f t="shared" si="3"/>
        <v>3155</v>
      </c>
      <c r="G245" s="5" t="s">
        <v>2</v>
      </c>
      <c r="H245" s="3">
        <v>0</v>
      </c>
      <c r="I245" s="3">
        <v>0</v>
      </c>
      <c r="J245" s="3">
        <v>0</v>
      </c>
      <c r="K245" s="3">
        <v>0</v>
      </c>
    </row>
    <row r="246" spans="1:11" x14ac:dyDescent="0.25">
      <c r="A246" s="5" t="s">
        <v>901</v>
      </c>
      <c r="B246" s="5" t="s">
        <v>1133</v>
      </c>
      <c r="C246" s="12">
        <f>IFERROR(VLOOKUP(UPPER(CONCATENATE($B246," - ",$A246)),'[1]Segurados Civis'!$A$5:$H$2142,6,FALSE),"")</f>
        <v>102</v>
      </c>
      <c r="D246" s="12">
        <f>IFERROR(VLOOKUP(UPPER(CONCATENATE($B246," - ",$A246)),'[1]Segurados Civis'!$A$5:$H$2142,7,FALSE),"")</f>
        <v>46</v>
      </c>
      <c r="E246" s="12">
        <f>IFERROR(VLOOKUP(UPPER(CONCATENATE($B246," - ",$A246)),'[1]Segurados Civis'!$A$5:$H$2142,8,FALSE),"")</f>
        <v>12</v>
      </c>
      <c r="F246" s="12">
        <f t="shared" si="3"/>
        <v>160</v>
      </c>
      <c r="G246" s="5" t="s">
        <v>2</v>
      </c>
      <c r="H246" s="3">
        <v>0</v>
      </c>
      <c r="I246" s="3">
        <v>0</v>
      </c>
      <c r="J246" s="3">
        <v>0</v>
      </c>
      <c r="K246" s="3">
        <v>0</v>
      </c>
    </row>
    <row r="247" spans="1:11" x14ac:dyDescent="0.25">
      <c r="A247" s="5" t="s">
        <v>901</v>
      </c>
      <c r="B247" s="5" t="s">
        <v>960</v>
      </c>
      <c r="C247" s="12">
        <f>IFERROR(VLOOKUP(UPPER(CONCATENATE($B247," - ",$A247)),'[1]Segurados Civis'!$A$5:$H$2142,6,FALSE),"")</f>
        <v>462</v>
      </c>
      <c r="D247" s="12">
        <f>IFERROR(VLOOKUP(UPPER(CONCATENATE($B247," - ",$A247)),'[1]Segurados Civis'!$A$5:$H$2142,7,FALSE),"")</f>
        <v>113</v>
      </c>
      <c r="E247" s="12">
        <f>IFERROR(VLOOKUP(UPPER(CONCATENATE($B247," - ",$A247)),'[1]Segurados Civis'!$A$5:$H$2142,8,FALSE),"")</f>
        <v>31</v>
      </c>
      <c r="F247" s="12">
        <f t="shared" si="3"/>
        <v>606</v>
      </c>
      <c r="G247" s="5" t="s">
        <v>2</v>
      </c>
      <c r="H247" s="3">
        <v>0</v>
      </c>
      <c r="I247" s="3">
        <v>0</v>
      </c>
      <c r="J247" s="3">
        <v>0</v>
      </c>
      <c r="K247" s="3">
        <v>0</v>
      </c>
    </row>
    <row r="248" spans="1:11" x14ac:dyDescent="0.25">
      <c r="A248" s="5" t="s">
        <v>901</v>
      </c>
      <c r="B248" s="5" t="s">
        <v>999</v>
      </c>
      <c r="C248" s="12">
        <f>IFERROR(VLOOKUP(UPPER(CONCATENATE($B248," - ",$A248)),'[1]Segurados Civis'!$A$5:$H$2142,6,FALSE),"")</f>
        <v>289</v>
      </c>
      <c r="D248" s="12">
        <f>IFERROR(VLOOKUP(UPPER(CONCATENATE($B248," - ",$A248)),'[1]Segurados Civis'!$A$5:$H$2142,7,FALSE),"")</f>
        <v>107</v>
      </c>
      <c r="E248" s="12">
        <f>IFERROR(VLOOKUP(UPPER(CONCATENATE($B248," - ",$A248)),'[1]Segurados Civis'!$A$5:$H$2142,8,FALSE),"")</f>
        <v>22</v>
      </c>
      <c r="F248" s="12">
        <f t="shared" si="3"/>
        <v>418</v>
      </c>
      <c r="G248" s="5" t="s">
        <v>2</v>
      </c>
      <c r="H248" s="3">
        <v>0</v>
      </c>
      <c r="I248" s="3">
        <v>0</v>
      </c>
      <c r="J248" s="3">
        <v>0</v>
      </c>
      <c r="K248" s="3">
        <v>0</v>
      </c>
    </row>
    <row r="249" spans="1:11" x14ac:dyDescent="0.25">
      <c r="A249" s="5" t="s">
        <v>901</v>
      </c>
      <c r="B249" s="5" t="s">
        <v>995</v>
      </c>
      <c r="C249" s="12">
        <f>IFERROR(VLOOKUP(UPPER(CONCATENATE($B249," - ",$A249)),'[1]Segurados Civis'!$A$5:$H$2142,6,FALSE),"")</f>
        <v>260</v>
      </c>
      <c r="D249" s="12">
        <f>IFERROR(VLOOKUP(UPPER(CONCATENATE($B249," - ",$A249)),'[1]Segurados Civis'!$A$5:$H$2142,7,FALSE),"")</f>
        <v>41</v>
      </c>
      <c r="E249" s="12">
        <f>IFERROR(VLOOKUP(UPPER(CONCATENATE($B249," - ",$A249)),'[1]Segurados Civis'!$A$5:$H$2142,8,FALSE),"")</f>
        <v>12</v>
      </c>
      <c r="F249" s="12">
        <f t="shared" si="3"/>
        <v>313</v>
      </c>
      <c r="G249" s="5" t="s">
        <v>2</v>
      </c>
      <c r="H249" s="3">
        <v>0</v>
      </c>
      <c r="I249" s="3">
        <v>0</v>
      </c>
      <c r="J249" s="3">
        <v>0</v>
      </c>
      <c r="K249" s="3">
        <v>0</v>
      </c>
    </row>
    <row r="250" spans="1:11" x14ac:dyDescent="0.25">
      <c r="A250" s="5" t="s">
        <v>901</v>
      </c>
      <c r="B250" s="5" t="s">
        <v>1043</v>
      </c>
      <c r="C250" s="12" t="str">
        <f>IFERROR(VLOOKUP(UPPER(CONCATENATE($B250," - ",$A250)),'[1]Segurados Civis'!$A$5:$H$2142,6,FALSE),"")</f>
        <v/>
      </c>
      <c r="D250" s="12" t="str">
        <f>IFERROR(VLOOKUP(UPPER(CONCATENATE($B250," - ",$A250)),'[1]Segurados Civis'!$A$5:$H$2142,7,FALSE),"")</f>
        <v/>
      </c>
      <c r="E250" s="12" t="str">
        <f>IFERROR(VLOOKUP(UPPER(CONCATENATE($B250," - ",$A250)),'[1]Segurados Civis'!$A$5:$H$2142,8,FALSE),"")</f>
        <v/>
      </c>
      <c r="F250" s="12" t="str">
        <f t="shared" si="3"/>
        <v/>
      </c>
      <c r="G250" s="5" t="s">
        <v>4</v>
      </c>
      <c r="H250" s="3">
        <v>0</v>
      </c>
      <c r="I250" s="3">
        <v>0</v>
      </c>
      <c r="J250" s="3">
        <v>0</v>
      </c>
      <c r="K250" s="3">
        <v>0</v>
      </c>
    </row>
  </sheetData>
  <autoFilter ref="A1:K1"/>
  <sortState ref="B2:C250">
    <sortCondition ref="B2"/>
  </sortState>
  <mergeCells count="9">
    <mergeCell ref="M2:O3"/>
    <mergeCell ref="M4:O4"/>
    <mergeCell ref="M9:O9"/>
    <mergeCell ref="M11:O12"/>
    <mergeCell ref="M13:O13"/>
    <mergeCell ref="M7:R7"/>
    <mergeCell ref="M8:O8"/>
    <mergeCell ref="P8:R8"/>
    <mergeCell ref="P9:R9"/>
  </mergeCells>
  <conditionalFormatting sqref="H2:K2 H3:I107 K3:K107 J3:J250">
    <cfRule type="containsText" dxfId="27" priority="2" operator="containsText" text="1">
      <formula>NOT(ISERROR(SEARCH("1",H2)))</formula>
    </cfRule>
  </conditionalFormatting>
  <conditionalFormatting sqref="H108:I250 K108:K250">
    <cfRule type="containsText" dxfId="26" priority="1" operator="containsText" text="1">
      <formula>NOT(ISERROR(SEARCH("1",H108)))</formula>
    </cfRule>
  </conditionalFormatting>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2"/>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1142</v>
      </c>
      <c r="B2" s="5" t="s">
        <v>1286</v>
      </c>
      <c r="C2" s="12">
        <f>IFERROR(VLOOKUP(UPPER(CONCATENATE($B2," - ",$A2)),'[1]Segurados Civis'!$A$5:$H$2142,6,FALSE),"")</f>
        <v>51951</v>
      </c>
      <c r="D2" s="12">
        <f>IFERROR(VLOOKUP(UPPER(CONCATENATE($B2," - ",$A2)),'[1]Segurados Civis'!$A$5:$H$2142,7,FALSE),"")</f>
        <v>30243</v>
      </c>
      <c r="E2" s="12">
        <f>IFERROR(VLOOKUP(UPPER(CONCATENATE($B2," - ",$A2)),'[1]Segurados Civis'!$A$5:$H$2142,8,FALSE),"")</f>
        <v>8215</v>
      </c>
      <c r="F2" s="12">
        <f>IF(SUM(C2:E2)=0,"",SUM(C2:E2))</f>
        <v>90409</v>
      </c>
      <c r="G2" s="5" t="s">
        <v>2</v>
      </c>
      <c r="H2" s="3">
        <v>1</v>
      </c>
      <c r="I2" s="3">
        <v>0</v>
      </c>
      <c r="J2" s="3"/>
      <c r="K2" s="3">
        <v>0</v>
      </c>
      <c r="M2" s="160" t="s">
        <v>5354</v>
      </c>
      <c r="N2" s="174"/>
      <c r="O2" s="161"/>
    </row>
    <row r="3" spans="1:18" ht="15.75" thickBot="1" x14ac:dyDescent="0.3">
      <c r="A3" s="5" t="s">
        <v>1142</v>
      </c>
      <c r="B3" s="5" t="s">
        <v>1234</v>
      </c>
      <c r="C3" s="12">
        <f>IFERROR(VLOOKUP(UPPER(CONCATENATE($B3," - ",$A3)),'[1]Segurados Civis'!$A$5:$H$2142,6,FALSE),"")</f>
        <v>3152</v>
      </c>
      <c r="D3" s="12">
        <f>IFERROR(VLOOKUP(UPPER(CONCATENATE($B3," - ",$A3)),'[1]Segurados Civis'!$A$5:$H$2142,7,FALSE),"")</f>
        <v>241</v>
      </c>
      <c r="E3" s="12">
        <f>IFERROR(VLOOKUP(UPPER(CONCATENATE($B3," - ",$A3)),'[1]Segurados Civis'!$A$5:$H$2142,8,FALSE),"")</f>
        <v>22</v>
      </c>
      <c r="F3" s="12">
        <f t="shared" ref="F3:F66" si="0">IF(SUM(C3:E3)=0,"",SUM(C3:E3))</f>
        <v>3415</v>
      </c>
      <c r="G3" s="5" t="s">
        <v>2</v>
      </c>
      <c r="H3" s="3">
        <v>0</v>
      </c>
      <c r="I3" s="3">
        <v>0</v>
      </c>
      <c r="J3" s="3"/>
      <c r="K3" s="3">
        <v>0</v>
      </c>
      <c r="M3" s="162"/>
      <c r="N3" s="175"/>
      <c r="O3" s="163"/>
    </row>
    <row r="4" spans="1:18" ht="15.75" thickBot="1" x14ac:dyDescent="0.3">
      <c r="A4" s="5" t="s">
        <v>1142</v>
      </c>
      <c r="B4" s="5" t="s">
        <v>1297</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COUNTIF(H2:H222,1)</f>
        <v>1</v>
      </c>
      <c r="N4" s="158"/>
      <c r="O4" s="159"/>
    </row>
    <row r="5" spans="1:18" x14ac:dyDescent="0.25">
      <c r="A5" s="5" t="s">
        <v>1142</v>
      </c>
      <c r="B5" s="5" t="s">
        <v>1152</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c r="K5" s="3">
        <v>0</v>
      </c>
    </row>
    <row r="6" spans="1:18" ht="15.75" thickBot="1" x14ac:dyDescent="0.3">
      <c r="A6" s="5" t="s">
        <v>1142</v>
      </c>
      <c r="B6" s="5" t="s">
        <v>1308</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2</v>
      </c>
      <c r="H6" s="3">
        <v>0</v>
      </c>
      <c r="I6" s="3">
        <v>0</v>
      </c>
      <c r="J6" s="3"/>
      <c r="K6" s="3">
        <v>0</v>
      </c>
    </row>
    <row r="7" spans="1:18" ht="15" customHeight="1" thickBot="1" x14ac:dyDescent="0.3">
      <c r="A7" s="5" t="s">
        <v>1142</v>
      </c>
      <c r="B7" s="5" t="s">
        <v>1294</v>
      </c>
      <c r="C7" s="12">
        <f>IFERROR(VLOOKUP(UPPER(CONCATENATE($B7," - ",$A7)),'[1]Segurados Civis'!$A$5:$H$2142,6,FALSE),"")</f>
        <v>654</v>
      </c>
      <c r="D7" s="12">
        <f>IFERROR(VLOOKUP(UPPER(CONCATENATE($B7," - ",$A7)),'[1]Segurados Civis'!$A$5:$H$2142,7,FALSE),"")</f>
        <v>80</v>
      </c>
      <c r="E7" s="12">
        <f>IFERROR(VLOOKUP(UPPER(CONCATENATE($B7," - ",$A7)),'[1]Segurados Civis'!$A$5:$H$2142,8,FALSE),"")</f>
        <v>16</v>
      </c>
      <c r="F7" s="12">
        <f t="shared" si="0"/>
        <v>750</v>
      </c>
      <c r="G7" s="5" t="s">
        <v>2</v>
      </c>
      <c r="H7" s="3">
        <v>0</v>
      </c>
      <c r="I7" s="3">
        <v>0</v>
      </c>
      <c r="J7" s="3"/>
      <c r="K7" s="3">
        <v>0</v>
      </c>
      <c r="M7" s="168" t="s">
        <v>5355</v>
      </c>
      <c r="N7" s="169"/>
      <c r="O7" s="169"/>
      <c r="P7" s="169"/>
      <c r="Q7" s="169"/>
      <c r="R7" s="170"/>
    </row>
    <row r="8" spans="1:18" ht="15.75" thickBot="1" x14ac:dyDescent="0.3">
      <c r="A8" s="5" t="s">
        <v>1142</v>
      </c>
      <c r="B8" s="5" t="s">
        <v>1294</v>
      </c>
      <c r="C8" s="12">
        <f>IFERROR(VLOOKUP(UPPER(CONCATENATE($B8," - ",$A8)),'[1]Segurados Civis'!$A$5:$H$2142,6,FALSE),"")</f>
        <v>654</v>
      </c>
      <c r="D8" s="12">
        <f>IFERROR(VLOOKUP(UPPER(CONCATENATE($B8," - ",$A8)),'[1]Segurados Civis'!$A$5:$H$2142,7,FALSE),"")</f>
        <v>80</v>
      </c>
      <c r="E8" s="12">
        <f>IFERROR(VLOOKUP(UPPER(CONCATENATE($B8," - ",$A8)),'[1]Segurados Civis'!$A$5:$H$2142,8,FALSE),"")</f>
        <v>16</v>
      </c>
      <c r="F8" s="12">
        <f t="shared" si="0"/>
        <v>750</v>
      </c>
      <c r="G8" s="5" t="s">
        <v>2</v>
      </c>
      <c r="H8" s="3">
        <v>0</v>
      </c>
      <c r="I8" s="3">
        <v>0</v>
      </c>
      <c r="J8" s="3"/>
      <c r="K8" s="3">
        <v>0</v>
      </c>
      <c r="M8" s="171" t="s">
        <v>5362</v>
      </c>
      <c r="N8" s="172"/>
      <c r="O8" s="172"/>
      <c r="P8" s="168" t="s">
        <v>5363</v>
      </c>
      <c r="Q8" s="169"/>
      <c r="R8" s="170"/>
    </row>
    <row r="9" spans="1:18" ht="15.75" thickBot="1" x14ac:dyDescent="0.3">
      <c r="A9" s="5" t="s">
        <v>1142</v>
      </c>
      <c r="B9" s="5" t="s">
        <v>1277</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c r="K9" s="3">
        <v>0</v>
      </c>
      <c r="M9" s="157">
        <f>COUNTIF(I2:I222,1)</f>
        <v>0</v>
      </c>
      <c r="N9" s="158"/>
      <c r="O9" s="159"/>
      <c r="P9" s="157">
        <f>COUNTIF(J2:J222,1)</f>
        <v>1</v>
      </c>
      <c r="Q9" s="158"/>
      <c r="R9" s="159"/>
    </row>
    <row r="10" spans="1:18" ht="15.75" thickBot="1" x14ac:dyDescent="0.3">
      <c r="A10" s="5" t="s">
        <v>1142</v>
      </c>
      <c r="B10" s="5" t="s">
        <v>1250</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c r="K10" s="3">
        <v>0</v>
      </c>
    </row>
    <row r="11" spans="1:18" x14ac:dyDescent="0.25">
      <c r="A11" s="5" t="s">
        <v>1142</v>
      </c>
      <c r="B11" s="5" t="s">
        <v>1278</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2</v>
      </c>
      <c r="H11" s="3">
        <v>0</v>
      </c>
      <c r="I11" s="3">
        <v>0</v>
      </c>
      <c r="J11" s="3"/>
      <c r="K11" s="3">
        <v>0</v>
      </c>
      <c r="M11" s="164" t="s">
        <v>5352</v>
      </c>
      <c r="N11" s="176"/>
      <c r="O11" s="165"/>
    </row>
    <row r="12" spans="1:18" ht="15.75" thickBot="1" x14ac:dyDescent="0.3">
      <c r="A12" s="5" t="s">
        <v>1142</v>
      </c>
      <c r="B12" s="5" t="s">
        <v>1210</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c r="K12" s="3">
        <v>0</v>
      </c>
      <c r="M12" s="166"/>
      <c r="N12" s="177"/>
      <c r="O12" s="167"/>
    </row>
    <row r="13" spans="1:18" ht="15.75" thickBot="1" x14ac:dyDescent="0.3">
      <c r="A13" s="5" t="s">
        <v>1142</v>
      </c>
      <c r="B13" s="5" t="s">
        <v>1298</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COUNTIF(K2:K222,1)</f>
        <v>1</v>
      </c>
      <c r="N13" s="158"/>
      <c r="O13" s="159"/>
    </row>
    <row r="14" spans="1:18" x14ac:dyDescent="0.25">
      <c r="A14" s="5" t="s">
        <v>1142</v>
      </c>
      <c r="B14" s="5" t="s">
        <v>1269</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2</v>
      </c>
      <c r="H14" s="3">
        <v>0</v>
      </c>
      <c r="I14" s="3">
        <v>0</v>
      </c>
      <c r="J14" s="3"/>
      <c r="K14" s="3">
        <v>0</v>
      </c>
    </row>
    <row r="15" spans="1:18" x14ac:dyDescent="0.25">
      <c r="A15" s="5" t="s">
        <v>1142</v>
      </c>
      <c r="B15" s="5" t="s">
        <v>1179</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2</v>
      </c>
      <c r="H15" s="3">
        <v>0</v>
      </c>
      <c r="I15" s="3">
        <v>0</v>
      </c>
      <c r="J15" s="3"/>
      <c r="K15" s="3">
        <v>0</v>
      </c>
    </row>
    <row r="16" spans="1:18" x14ac:dyDescent="0.25">
      <c r="A16" s="5" t="s">
        <v>1142</v>
      </c>
      <c r="B16" s="5" t="s">
        <v>1179</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2</v>
      </c>
      <c r="H16" s="3">
        <v>0</v>
      </c>
      <c r="I16" s="3">
        <v>0</v>
      </c>
      <c r="J16" s="3"/>
      <c r="K16" s="3">
        <v>0</v>
      </c>
    </row>
    <row r="17" spans="1:11" x14ac:dyDescent="0.25">
      <c r="A17" s="5" t="s">
        <v>1142</v>
      </c>
      <c r="B17" s="5" t="s">
        <v>1220</v>
      </c>
      <c r="C17" s="12">
        <f>IFERROR(VLOOKUP(UPPER(CONCATENATE($B17," - ",$A17)),'[1]Segurados Civis'!$A$5:$H$2142,6,FALSE),"")</f>
        <v>603</v>
      </c>
      <c r="D17" s="12">
        <f>IFERROR(VLOOKUP(UPPER(CONCATENATE($B17," - ",$A17)),'[1]Segurados Civis'!$A$5:$H$2142,7,FALSE),"")</f>
        <v>36</v>
      </c>
      <c r="E17" s="12">
        <f>IFERROR(VLOOKUP(UPPER(CONCATENATE($B17," - ",$A17)),'[1]Segurados Civis'!$A$5:$H$2142,8,FALSE),"")</f>
        <v>0</v>
      </c>
      <c r="F17" s="12">
        <f t="shared" si="0"/>
        <v>639</v>
      </c>
      <c r="G17" s="5" t="s">
        <v>2</v>
      </c>
      <c r="H17" s="3">
        <v>0</v>
      </c>
      <c r="I17" s="3">
        <v>0</v>
      </c>
      <c r="J17" s="3"/>
      <c r="K17" s="3">
        <v>0</v>
      </c>
    </row>
    <row r="18" spans="1:11" x14ac:dyDescent="0.25">
      <c r="A18" s="5" t="s">
        <v>1142</v>
      </c>
      <c r="B18" s="5" t="s">
        <v>1320</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c r="K18" s="3">
        <v>0</v>
      </c>
    </row>
    <row r="19" spans="1:11" x14ac:dyDescent="0.25">
      <c r="A19" s="5" t="s">
        <v>1142</v>
      </c>
      <c r="B19" s="5" t="s">
        <v>1233</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c r="K19" s="3">
        <v>0</v>
      </c>
    </row>
    <row r="20" spans="1:11" x14ac:dyDescent="0.25">
      <c r="A20" s="5" t="s">
        <v>1142</v>
      </c>
      <c r="B20" s="5" t="s">
        <v>1258</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c r="K20" s="3">
        <v>0</v>
      </c>
    </row>
    <row r="21" spans="1:11" x14ac:dyDescent="0.25">
      <c r="A21" s="5" t="s">
        <v>1142</v>
      </c>
      <c r="B21" s="5" t="s">
        <v>1287</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c r="K21" s="3">
        <v>0</v>
      </c>
    </row>
    <row r="22" spans="1:11" x14ac:dyDescent="0.25">
      <c r="A22" s="5" t="s">
        <v>1142</v>
      </c>
      <c r="B22" s="5" t="s">
        <v>1295</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c r="K22" s="3">
        <v>0</v>
      </c>
    </row>
    <row r="23" spans="1:11" x14ac:dyDescent="0.25">
      <c r="A23" s="5" t="s">
        <v>1142</v>
      </c>
      <c r="B23" s="5" t="s">
        <v>1334</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c r="K23" s="3">
        <v>0</v>
      </c>
    </row>
    <row r="24" spans="1:11" x14ac:dyDescent="0.25">
      <c r="A24" s="5" t="s">
        <v>1142</v>
      </c>
      <c r="B24" s="5" t="s">
        <v>1285</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c r="K24" s="3">
        <v>0</v>
      </c>
    </row>
    <row r="25" spans="1:11" x14ac:dyDescent="0.25">
      <c r="A25" s="5" t="s">
        <v>1142</v>
      </c>
      <c r="B25" s="5" t="s">
        <v>1221</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c r="K25" s="3">
        <v>0</v>
      </c>
    </row>
    <row r="26" spans="1:11" x14ac:dyDescent="0.25">
      <c r="A26" s="5" t="s">
        <v>1142</v>
      </c>
      <c r="B26" s="5" t="s">
        <v>1263</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c r="K26" s="3">
        <v>0</v>
      </c>
    </row>
    <row r="27" spans="1:11" x14ac:dyDescent="0.25">
      <c r="A27" s="5" t="s">
        <v>1142</v>
      </c>
      <c r="B27" s="5" t="s">
        <v>1180</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c r="K27" s="3">
        <v>0</v>
      </c>
    </row>
    <row r="28" spans="1:11" x14ac:dyDescent="0.25">
      <c r="A28" s="5" t="s">
        <v>1142</v>
      </c>
      <c r="B28" s="5" t="s">
        <v>1321</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c r="K28" s="3">
        <v>0</v>
      </c>
    </row>
    <row r="29" spans="1:11" x14ac:dyDescent="0.25">
      <c r="A29" s="5" t="s">
        <v>1142</v>
      </c>
      <c r="B29" s="5" t="s">
        <v>1335</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c r="K29" s="3">
        <v>0</v>
      </c>
    </row>
    <row r="30" spans="1:11" x14ac:dyDescent="0.25">
      <c r="A30" s="5" t="s">
        <v>1142</v>
      </c>
      <c r="B30" s="5" t="s">
        <v>1274</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c r="K30" s="3">
        <v>0</v>
      </c>
    </row>
    <row r="31" spans="1:11" x14ac:dyDescent="0.25">
      <c r="A31" s="5" t="s">
        <v>1142</v>
      </c>
      <c r="B31" s="5" t="s">
        <v>1150</v>
      </c>
      <c r="C31" s="12">
        <f>IFERROR(VLOOKUP(UPPER(CONCATENATE($B31," - ",$A31)),'[1]Segurados Civis'!$A$5:$H$2142,6,FALSE),"")</f>
        <v>1585</v>
      </c>
      <c r="D31" s="12">
        <f>IFERROR(VLOOKUP(UPPER(CONCATENATE($B31," - ",$A31)),'[1]Segurados Civis'!$A$5:$H$2142,7,FALSE),"")</f>
        <v>150</v>
      </c>
      <c r="E31" s="12">
        <f>IFERROR(VLOOKUP(UPPER(CONCATENATE($B31," - ",$A31)),'[1]Segurados Civis'!$A$5:$H$2142,8,FALSE),"")</f>
        <v>10</v>
      </c>
      <c r="F31" s="12">
        <f t="shared" si="0"/>
        <v>1745</v>
      </c>
      <c r="G31" s="5" t="s">
        <v>2</v>
      </c>
      <c r="H31" s="3">
        <v>0</v>
      </c>
      <c r="I31" s="3">
        <v>0</v>
      </c>
      <c r="J31" s="3"/>
      <c r="K31" s="3">
        <v>0</v>
      </c>
    </row>
    <row r="32" spans="1:11" x14ac:dyDescent="0.25">
      <c r="A32" s="5" t="s">
        <v>1142</v>
      </c>
      <c r="B32" s="5" t="s">
        <v>1279</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c r="K32" s="3">
        <v>0</v>
      </c>
    </row>
    <row r="33" spans="1:11" x14ac:dyDescent="0.25">
      <c r="A33" s="5" t="s">
        <v>1142</v>
      </c>
      <c r="B33" s="5" t="s">
        <v>1181</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c r="K33" s="3">
        <v>0</v>
      </c>
    </row>
    <row r="34" spans="1:11" x14ac:dyDescent="0.25">
      <c r="A34" s="5" t="s">
        <v>1142</v>
      </c>
      <c r="B34" s="5" t="s">
        <v>1143</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c r="K34" s="3">
        <v>0</v>
      </c>
    </row>
    <row r="35" spans="1:11" x14ac:dyDescent="0.25">
      <c r="A35" s="5" t="s">
        <v>1142</v>
      </c>
      <c r="B35" s="5" t="s">
        <v>1314</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c r="K35" s="3">
        <v>0</v>
      </c>
    </row>
    <row r="36" spans="1:11" x14ac:dyDescent="0.25">
      <c r="A36" s="5" t="s">
        <v>1142</v>
      </c>
      <c r="B36" s="5" t="s">
        <v>1154</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c r="K36" s="3">
        <v>0</v>
      </c>
    </row>
    <row r="37" spans="1:11" x14ac:dyDescent="0.25">
      <c r="A37" s="5" t="s">
        <v>1142</v>
      </c>
      <c r="B37" s="5" t="s">
        <v>1328</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c r="K37" s="3">
        <v>0</v>
      </c>
    </row>
    <row r="38" spans="1:11" x14ac:dyDescent="0.25">
      <c r="A38" s="5" t="s">
        <v>1142</v>
      </c>
      <c r="B38" s="5" t="s">
        <v>1206</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2</v>
      </c>
      <c r="H38" s="3">
        <v>0</v>
      </c>
      <c r="I38" s="3">
        <v>0</v>
      </c>
      <c r="J38" s="3"/>
      <c r="K38" s="3">
        <v>0</v>
      </c>
    </row>
    <row r="39" spans="1:11" x14ac:dyDescent="0.25">
      <c r="A39" s="5" t="s">
        <v>1142</v>
      </c>
      <c r="B39" s="5" t="s">
        <v>1264</v>
      </c>
      <c r="C39" s="12">
        <f>IFERROR(VLOOKUP(UPPER(CONCATENATE($B39," - ",$A39)),'[1]Segurados Civis'!$A$5:$H$2142,6,FALSE),"")</f>
        <v>959</v>
      </c>
      <c r="D39" s="12">
        <f>IFERROR(VLOOKUP(UPPER(CONCATENATE($B39," - ",$A39)),'[1]Segurados Civis'!$A$5:$H$2142,7,FALSE),"")</f>
        <v>22</v>
      </c>
      <c r="E39" s="12">
        <f>IFERROR(VLOOKUP(UPPER(CONCATENATE($B39," - ",$A39)),'[1]Segurados Civis'!$A$5:$H$2142,8,FALSE),"")</f>
        <v>16</v>
      </c>
      <c r="F39" s="12">
        <f t="shared" si="0"/>
        <v>997</v>
      </c>
      <c r="G39" s="5" t="s">
        <v>2</v>
      </c>
      <c r="H39" s="3">
        <v>0</v>
      </c>
      <c r="I39" s="3">
        <v>0</v>
      </c>
      <c r="J39" s="3"/>
      <c r="K39" s="3">
        <v>0</v>
      </c>
    </row>
    <row r="40" spans="1:11" x14ac:dyDescent="0.25">
      <c r="A40" s="5" t="s">
        <v>1142</v>
      </c>
      <c r="B40" s="5" t="s">
        <v>1176</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c r="K40" s="3">
        <v>0</v>
      </c>
    </row>
    <row r="41" spans="1:11" x14ac:dyDescent="0.25">
      <c r="A41" s="5" t="s">
        <v>1142</v>
      </c>
      <c r="B41" s="5" t="s">
        <v>1288</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c r="K41" s="3">
        <v>0</v>
      </c>
    </row>
    <row r="42" spans="1:11" x14ac:dyDescent="0.25">
      <c r="A42" s="5" t="s">
        <v>1142</v>
      </c>
      <c r="B42" s="5" t="s">
        <v>1255</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c r="K42" s="3">
        <v>0</v>
      </c>
    </row>
    <row r="43" spans="1:11" x14ac:dyDescent="0.25">
      <c r="A43" s="5" t="s">
        <v>1142</v>
      </c>
      <c r="B43" s="5" t="s">
        <v>1236</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c r="K43" s="3">
        <v>0</v>
      </c>
    </row>
    <row r="44" spans="1:11" x14ac:dyDescent="0.25">
      <c r="A44" s="5" t="s">
        <v>1142</v>
      </c>
      <c r="B44" s="5" t="s">
        <v>1155</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c r="K44" s="3">
        <v>0</v>
      </c>
    </row>
    <row r="45" spans="1:11" x14ac:dyDescent="0.25">
      <c r="A45" s="5" t="s">
        <v>1142</v>
      </c>
      <c r="B45" s="5" t="s">
        <v>1222</v>
      </c>
      <c r="C45" s="12">
        <f>IFERROR(VLOOKUP(UPPER(CONCATENATE($B45," - ",$A45)),'[1]Segurados Civis'!$A$5:$H$2142,6,FALSE),"")</f>
        <v>1562</v>
      </c>
      <c r="D45" s="12">
        <f>IFERROR(VLOOKUP(UPPER(CONCATENATE($B45," - ",$A45)),'[1]Segurados Civis'!$A$5:$H$2142,7,FALSE),"")</f>
        <v>82</v>
      </c>
      <c r="E45" s="12">
        <f>IFERROR(VLOOKUP(UPPER(CONCATENATE($B45," - ",$A45)),'[1]Segurados Civis'!$A$5:$H$2142,8,FALSE),"")</f>
        <v>28</v>
      </c>
      <c r="F45" s="12">
        <f t="shared" si="0"/>
        <v>1672</v>
      </c>
      <c r="G45" s="5" t="s">
        <v>2</v>
      </c>
      <c r="H45" s="3">
        <v>0</v>
      </c>
      <c r="I45" s="3">
        <v>0</v>
      </c>
      <c r="J45" s="3"/>
      <c r="K45" s="3">
        <v>0</v>
      </c>
    </row>
    <row r="46" spans="1:11" x14ac:dyDescent="0.25">
      <c r="A46" s="5" t="s">
        <v>1142</v>
      </c>
      <c r="B46" s="5" t="s">
        <v>1265</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c r="K46" s="3">
        <v>0</v>
      </c>
    </row>
    <row r="47" spans="1:11" x14ac:dyDescent="0.25">
      <c r="A47" s="5" t="s">
        <v>1142</v>
      </c>
      <c r="B47" s="5" t="s">
        <v>1333</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c r="K47" s="3">
        <v>0</v>
      </c>
    </row>
    <row r="48" spans="1:11" x14ac:dyDescent="0.25">
      <c r="A48" s="5" t="s">
        <v>1142</v>
      </c>
      <c r="B48" s="5" t="s">
        <v>1323</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c r="K48" s="3">
        <v>0</v>
      </c>
    </row>
    <row r="49" spans="1:11" x14ac:dyDescent="0.25">
      <c r="A49" s="5" t="s">
        <v>1142</v>
      </c>
      <c r="B49" s="5" t="s">
        <v>1248</v>
      </c>
      <c r="C49" s="12">
        <f>IFERROR(VLOOKUP(UPPER(CONCATENATE($B49," - ",$A49)),'[1]Segurados Civis'!$A$5:$H$2142,6,FALSE),"")</f>
        <v>711</v>
      </c>
      <c r="D49" s="12">
        <f>IFERROR(VLOOKUP(UPPER(CONCATENATE($B49," - ",$A49)),'[1]Segurados Civis'!$A$5:$H$2142,7,FALSE),"")</f>
        <v>0</v>
      </c>
      <c r="E49" s="12">
        <f>IFERROR(VLOOKUP(UPPER(CONCATENATE($B49," - ",$A49)),'[1]Segurados Civis'!$A$5:$H$2142,8,FALSE),"")</f>
        <v>0</v>
      </c>
      <c r="F49" s="12">
        <f t="shared" si="0"/>
        <v>711</v>
      </c>
      <c r="G49" s="5" t="s">
        <v>2</v>
      </c>
      <c r="H49" s="3">
        <v>0</v>
      </c>
      <c r="I49" s="3">
        <v>0</v>
      </c>
      <c r="J49" s="3"/>
      <c r="K49" s="3">
        <v>0</v>
      </c>
    </row>
    <row r="50" spans="1:11" x14ac:dyDescent="0.25">
      <c r="A50" s="5" t="s">
        <v>1142</v>
      </c>
      <c r="B50" s="5" t="s">
        <v>1322</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c r="K50" s="3">
        <v>0</v>
      </c>
    </row>
    <row r="51" spans="1:11" x14ac:dyDescent="0.25">
      <c r="A51" s="5" t="s">
        <v>1142</v>
      </c>
      <c r="B51" s="5" t="s">
        <v>1165</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c r="K51" s="3">
        <v>0</v>
      </c>
    </row>
    <row r="52" spans="1:11" x14ac:dyDescent="0.25">
      <c r="A52" s="5" t="s">
        <v>1142</v>
      </c>
      <c r="B52" s="5" t="s">
        <v>1351</v>
      </c>
      <c r="C52" s="12">
        <f>IFERROR(VLOOKUP(UPPER(CONCATENATE($B52," - ",$A52)),'[1]Segurados Civis'!$A$5:$H$2142,6,FALSE),"")</f>
        <v>576</v>
      </c>
      <c r="D52" s="12">
        <f>IFERROR(VLOOKUP(UPPER(CONCATENATE($B52," - ",$A52)),'[1]Segurados Civis'!$A$5:$H$2142,7,FALSE),"")</f>
        <v>70</v>
      </c>
      <c r="E52" s="12">
        <f>IFERROR(VLOOKUP(UPPER(CONCATENATE($B52," - ",$A52)),'[1]Segurados Civis'!$A$5:$H$2142,8,FALSE),"")</f>
        <v>22</v>
      </c>
      <c r="F52" s="12">
        <f t="shared" si="0"/>
        <v>668</v>
      </c>
      <c r="G52" s="5" t="s">
        <v>2</v>
      </c>
      <c r="H52" s="3">
        <v>0</v>
      </c>
      <c r="I52" s="3">
        <v>0</v>
      </c>
      <c r="J52" s="3"/>
      <c r="K52" s="3">
        <v>0</v>
      </c>
    </row>
    <row r="53" spans="1:11" x14ac:dyDescent="0.25">
      <c r="A53" s="5" t="s">
        <v>1142</v>
      </c>
      <c r="B53" s="5" t="s">
        <v>1299</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c r="K53" s="3">
        <v>0</v>
      </c>
    </row>
    <row r="54" spans="1:11" x14ac:dyDescent="0.25">
      <c r="A54" s="5" t="s">
        <v>1142</v>
      </c>
      <c r="B54" s="5" t="s">
        <v>1158</v>
      </c>
      <c r="C54" s="12">
        <f>IFERROR(VLOOKUP(UPPER(CONCATENATE($B54," - ",$A54)),'[1]Segurados Civis'!$A$5:$H$2142,6,FALSE),"")</f>
        <v>660</v>
      </c>
      <c r="D54" s="12">
        <f>IFERROR(VLOOKUP(UPPER(CONCATENATE($B54," - ",$A54)),'[1]Segurados Civis'!$A$5:$H$2142,7,FALSE),"")</f>
        <v>0</v>
      </c>
      <c r="E54" s="12">
        <f>IFERROR(VLOOKUP(UPPER(CONCATENATE($B54," - ",$A54)),'[1]Segurados Civis'!$A$5:$H$2142,8,FALSE),"")</f>
        <v>0</v>
      </c>
      <c r="F54" s="12">
        <f t="shared" si="0"/>
        <v>660</v>
      </c>
      <c r="G54" s="5" t="s">
        <v>2</v>
      </c>
      <c r="H54" s="3">
        <v>0</v>
      </c>
      <c r="I54" s="3">
        <v>0</v>
      </c>
      <c r="J54" s="3"/>
      <c r="K54" s="3">
        <v>0</v>
      </c>
    </row>
    <row r="55" spans="1:11" x14ac:dyDescent="0.25">
      <c r="A55" s="5" t="s">
        <v>1142</v>
      </c>
      <c r="B55" s="5" t="s">
        <v>1315</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c r="K55" s="3">
        <v>0</v>
      </c>
    </row>
    <row r="56" spans="1:11" x14ac:dyDescent="0.25">
      <c r="A56" s="5" t="s">
        <v>1142</v>
      </c>
      <c r="B56" s="5" t="s">
        <v>1266</v>
      </c>
      <c r="C56" s="12">
        <f>IFERROR(VLOOKUP(UPPER(CONCATENATE($B56," - ",$A56)),'[1]Segurados Civis'!$A$5:$H$2142,6,FALSE),"")</f>
        <v>2866</v>
      </c>
      <c r="D56" s="12">
        <f>IFERROR(VLOOKUP(UPPER(CONCATENATE($B56," - ",$A56)),'[1]Segurados Civis'!$A$5:$H$2142,7,FALSE),"")</f>
        <v>0</v>
      </c>
      <c r="E56" s="12">
        <f>IFERROR(VLOOKUP(UPPER(CONCATENATE($B56," - ",$A56)),'[1]Segurados Civis'!$A$5:$H$2142,8,FALSE),"")</f>
        <v>0</v>
      </c>
      <c r="F56" s="12">
        <f t="shared" si="0"/>
        <v>2866</v>
      </c>
      <c r="G56" s="5" t="s">
        <v>2</v>
      </c>
      <c r="H56" s="3">
        <v>0</v>
      </c>
      <c r="I56" s="3">
        <v>0</v>
      </c>
      <c r="J56" s="3"/>
      <c r="K56" s="3">
        <v>0</v>
      </c>
    </row>
    <row r="57" spans="1:11" x14ac:dyDescent="0.25">
      <c r="A57" s="5" t="s">
        <v>1142</v>
      </c>
      <c r="B57" s="5" t="s">
        <v>1289</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c r="K57" s="3">
        <v>0</v>
      </c>
    </row>
    <row r="58" spans="1:11" x14ac:dyDescent="0.25">
      <c r="A58" s="5" t="s">
        <v>1142</v>
      </c>
      <c r="B58" s="5" t="s">
        <v>1270</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c r="K58" s="3">
        <v>0</v>
      </c>
    </row>
    <row r="59" spans="1:11" x14ac:dyDescent="0.25">
      <c r="A59" s="5" t="s">
        <v>1142</v>
      </c>
      <c r="B59" s="5" t="s">
        <v>1280</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c r="K59" s="3">
        <v>0</v>
      </c>
    </row>
    <row r="60" spans="1:11" x14ac:dyDescent="0.25">
      <c r="A60" s="5" t="s">
        <v>1142</v>
      </c>
      <c r="B60" s="5" t="s">
        <v>1227</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c r="K60" s="3">
        <v>0</v>
      </c>
    </row>
    <row r="61" spans="1:11" x14ac:dyDescent="0.25">
      <c r="A61" s="5" t="s">
        <v>1142</v>
      </c>
      <c r="B61" s="5" t="s">
        <v>1175</v>
      </c>
      <c r="C61" s="12">
        <f>IFERROR(VLOOKUP(UPPER(CONCATENATE($B61," - ",$A61)),'[1]Segurados Civis'!$A$5:$H$2142,6,FALSE),"")</f>
        <v>2203</v>
      </c>
      <c r="D61" s="12">
        <f>IFERROR(VLOOKUP(UPPER(CONCATENATE($B61," - ",$A61)),'[1]Segurados Civis'!$A$5:$H$2142,7,FALSE),"")</f>
        <v>514</v>
      </c>
      <c r="E61" s="12">
        <f>IFERROR(VLOOKUP(UPPER(CONCATENATE($B61," - ",$A61)),'[1]Segurados Civis'!$A$5:$H$2142,8,FALSE),"")</f>
        <v>0</v>
      </c>
      <c r="F61" s="12">
        <f t="shared" si="0"/>
        <v>2717</v>
      </c>
      <c r="G61" s="5" t="s">
        <v>2</v>
      </c>
      <c r="H61" s="3">
        <v>0</v>
      </c>
      <c r="I61" s="3">
        <v>0</v>
      </c>
      <c r="J61" s="3"/>
      <c r="K61" s="3">
        <v>0</v>
      </c>
    </row>
    <row r="62" spans="1:11" x14ac:dyDescent="0.25">
      <c r="A62" s="5" t="s">
        <v>1142</v>
      </c>
      <c r="B62" s="5" t="s">
        <v>1332</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c r="K62" s="3">
        <v>0</v>
      </c>
    </row>
    <row r="63" spans="1:11" x14ac:dyDescent="0.25">
      <c r="A63" s="5" t="s">
        <v>1142</v>
      </c>
      <c r="B63" s="5" t="s">
        <v>1207</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c r="K63" s="3">
        <v>0</v>
      </c>
    </row>
    <row r="64" spans="1:11" x14ac:dyDescent="0.25">
      <c r="A64" s="5" t="s">
        <v>1142</v>
      </c>
      <c r="B64" s="5" t="s">
        <v>1354</v>
      </c>
      <c r="C64" s="12">
        <f>IFERROR(VLOOKUP(UPPER(CONCATENATE($B64," - ",$A64)),'[1]Segurados Civis'!$A$5:$H$2142,6,FALSE),"")</f>
        <v>1120</v>
      </c>
      <c r="D64" s="12">
        <f>IFERROR(VLOOKUP(UPPER(CONCATENATE($B64," - ",$A64)),'[1]Segurados Civis'!$A$5:$H$2142,7,FALSE),"")</f>
        <v>152</v>
      </c>
      <c r="E64" s="12">
        <f>IFERROR(VLOOKUP(UPPER(CONCATENATE($B64," - ",$A64)),'[1]Segurados Civis'!$A$5:$H$2142,8,FALSE),"")</f>
        <v>33</v>
      </c>
      <c r="F64" s="12">
        <f t="shared" si="0"/>
        <v>1305</v>
      </c>
      <c r="G64" s="5" t="s">
        <v>2</v>
      </c>
      <c r="H64" s="3">
        <v>0</v>
      </c>
      <c r="I64" s="3">
        <v>0</v>
      </c>
      <c r="J64" s="3"/>
      <c r="K64" s="3">
        <v>0</v>
      </c>
    </row>
    <row r="65" spans="1:11" x14ac:dyDescent="0.25">
      <c r="A65" s="5" t="s">
        <v>1142</v>
      </c>
      <c r="B65" s="5" t="s">
        <v>1336</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c r="K65" s="3">
        <v>0</v>
      </c>
    </row>
    <row r="66" spans="1:11" x14ac:dyDescent="0.25">
      <c r="A66" s="5" t="s">
        <v>1142</v>
      </c>
      <c r="B66" s="5" t="s">
        <v>1201</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c r="K66" s="3">
        <v>0</v>
      </c>
    </row>
    <row r="67" spans="1:11" x14ac:dyDescent="0.25">
      <c r="A67" s="5" t="s">
        <v>1142</v>
      </c>
      <c r="B67" s="5" t="s">
        <v>1228</v>
      </c>
      <c r="C67" s="12">
        <f>IFERROR(VLOOKUP(UPPER(CONCATENATE($B67," - ",$A67)),'[1]Segurados Civis'!$A$5:$H$2142,6,FALSE),"")</f>
        <v>630</v>
      </c>
      <c r="D67" s="12">
        <f>IFERROR(VLOOKUP(UPPER(CONCATENATE($B67," - ",$A67)),'[1]Segurados Civis'!$A$5:$H$2142,7,FALSE),"")</f>
        <v>220</v>
      </c>
      <c r="E67" s="12">
        <f>IFERROR(VLOOKUP(UPPER(CONCATENATE($B67," - ",$A67)),'[1]Segurados Civis'!$A$5:$H$2142,8,FALSE),"")</f>
        <v>79</v>
      </c>
      <c r="F67" s="12">
        <f t="shared" ref="F67:F130" si="1">IF(SUM(C67:E67)=0,"",SUM(C67:E67))</f>
        <v>929</v>
      </c>
      <c r="G67" s="5" t="s">
        <v>2</v>
      </c>
      <c r="H67" s="3">
        <v>0</v>
      </c>
      <c r="I67" s="3">
        <v>0</v>
      </c>
      <c r="J67" s="3"/>
      <c r="K67" s="3">
        <v>0</v>
      </c>
    </row>
    <row r="68" spans="1:11" x14ac:dyDescent="0.25">
      <c r="A68" s="5" t="s">
        <v>1142</v>
      </c>
      <c r="B68" s="5" t="s">
        <v>1259</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c r="K68" s="3">
        <v>0</v>
      </c>
    </row>
    <row r="69" spans="1:11" x14ac:dyDescent="0.25">
      <c r="A69" s="5" t="s">
        <v>1142</v>
      </c>
      <c r="B69" s="5" t="s">
        <v>926</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c r="K69" s="3">
        <v>0</v>
      </c>
    </row>
    <row r="70" spans="1:11" x14ac:dyDescent="0.25">
      <c r="A70" s="5" t="s">
        <v>1142</v>
      </c>
      <c r="B70" s="5" t="s">
        <v>1337</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c r="K70" s="3">
        <v>0</v>
      </c>
    </row>
    <row r="71" spans="1:11" x14ac:dyDescent="0.25">
      <c r="A71" s="5" t="s">
        <v>1142</v>
      </c>
      <c r="B71" s="5" t="s">
        <v>1346</v>
      </c>
      <c r="C71" s="12">
        <f>IFERROR(VLOOKUP(UPPER(CONCATENATE($B71," - ",$A71)),'[1]Segurados Civis'!$A$5:$H$2142,6,FALSE),"")</f>
        <v>314</v>
      </c>
      <c r="D71" s="12">
        <f>IFERROR(VLOOKUP(UPPER(CONCATENATE($B71," - ",$A71)),'[1]Segurados Civis'!$A$5:$H$2142,7,FALSE),"")</f>
        <v>27</v>
      </c>
      <c r="E71" s="12">
        <f>IFERROR(VLOOKUP(UPPER(CONCATENATE($B71," - ",$A71)),'[1]Segurados Civis'!$A$5:$H$2142,8,FALSE),"")</f>
        <v>6</v>
      </c>
      <c r="F71" s="12">
        <f t="shared" si="1"/>
        <v>347</v>
      </c>
      <c r="G71" s="5" t="s">
        <v>2</v>
      </c>
      <c r="H71" s="3">
        <v>0</v>
      </c>
      <c r="I71" s="3">
        <v>0</v>
      </c>
      <c r="J71" s="3"/>
      <c r="K71" s="3">
        <v>0</v>
      </c>
    </row>
    <row r="72" spans="1:11" x14ac:dyDescent="0.25">
      <c r="A72" s="5" t="s">
        <v>1142</v>
      </c>
      <c r="B72" s="5" t="s">
        <v>1344</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c r="K72" s="3">
        <v>0</v>
      </c>
    </row>
    <row r="73" spans="1:11" x14ac:dyDescent="0.25">
      <c r="A73" s="5" t="s">
        <v>1142</v>
      </c>
      <c r="B73" s="5" t="s">
        <v>1318</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c r="K73" s="3">
        <v>0</v>
      </c>
    </row>
    <row r="74" spans="1:11" x14ac:dyDescent="0.25">
      <c r="A74" s="5" t="s">
        <v>1142</v>
      </c>
      <c r="B74" s="5" t="s">
        <v>1281</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c r="K74" s="3">
        <v>0</v>
      </c>
    </row>
    <row r="75" spans="1:11" x14ac:dyDescent="0.25">
      <c r="A75" s="5" t="s">
        <v>1142</v>
      </c>
      <c r="B75" s="5" t="s">
        <v>1324</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c r="K75" s="3">
        <v>0</v>
      </c>
    </row>
    <row r="76" spans="1:11" x14ac:dyDescent="0.25">
      <c r="A76" s="5" t="s">
        <v>1142</v>
      </c>
      <c r="B76" s="5" t="s">
        <v>1273</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2</v>
      </c>
      <c r="H76" s="3">
        <v>0</v>
      </c>
      <c r="I76" s="3">
        <v>0</v>
      </c>
      <c r="J76" s="3"/>
      <c r="K76" s="3">
        <v>0</v>
      </c>
    </row>
    <row r="77" spans="1:11" x14ac:dyDescent="0.25">
      <c r="A77" s="5" t="s">
        <v>1142</v>
      </c>
      <c r="B77" s="5" t="s">
        <v>1177</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c r="K77" s="3">
        <v>0</v>
      </c>
    </row>
    <row r="78" spans="1:11" x14ac:dyDescent="0.25">
      <c r="A78" s="5" t="s">
        <v>1142</v>
      </c>
      <c r="B78" s="5" t="s">
        <v>1256</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c r="K78" s="3">
        <v>0</v>
      </c>
    </row>
    <row r="79" spans="1:11" x14ac:dyDescent="0.25">
      <c r="A79" s="5" t="s">
        <v>1142</v>
      </c>
      <c r="B79" s="5" t="s">
        <v>1267</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c r="K79" s="3">
        <v>0</v>
      </c>
    </row>
    <row r="80" spans="1:11" x14ac:dyDescent="0.25">
      <c r="A80" s="5" t="s">
        <v>1142</v>
      </c>
      <c r="B80" s="5" t="s">
        <v>1196</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c r="K80" s="3">
        <v>0</v>
      </c>
    </row>
    <row r="81" spans="1:11" x14ac:dyDescent="0.25">
      <c r="A81" s="5" t="s">
        <v>1142</v>
      </c>
      <c r="B81" s="5" t="s">
        <v>1182</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c r="K81" s="3">
        <v>0</v>
      </c>
    </row>
    <row r="82" spans="1:11" x14ac:dyDescent="0.25">
      <c r="A82" s="5" t="s">
        <v>1142</v>
      </c>
      <c r="B82" s="5" t="s">
        <v>1300</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c r="K82" s="3">
        <v>0</v>
      </c>
    </row>
    <row r="83" spans="1:11" x14ac:dyDescent="0.25">
      <c r="A83" s="5" t="s">
        <v>1142</v>
      </c>
      <c r="B83" s="5" t="s">
        <v>1241</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c r="K83" s="3">
        <v>0</v>
      </c>
    </row>
    <row r="84" spans="1:11" x14ac:dyDescent="0.25">
      <c r="A84" s="5" t="s">
        <v>1142</v>
      </c>
      <c r="B84" s="5" t="s">
        <v>1183</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v>0</v>
      </c>
      <c r="J84" s="3"/>
      <c r="K84" s="3">
        <v>0</v>
      </c>
    </row>
    <row r="85" spans="1:11" x14ac:dyDescent="0.25">
      <c r="A85" s="5" t="s">
        <v>1142</v>
      </c>
      <c r="B85" s="5" t="s">
        <v>1184</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c r="K85" s="3">
        <v>0</v>
      </c>
    </row>
    <row r="86" spans="1:11" x14ac:dyDescent="0.25">
      <c r="A86" s="5" t="s">
        <v>1142</v>
      </c>
      <c r="B86" s="5" t="s">
        <v>1237</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c r="K86" s="3">
        <v>0</v>
      </c>
    </row>
    <row r="87" spans="1:11" x14ac:dyDescent="0.25">
      <c r="A87" s="5" t="s">
        <v>1142</v>
      </c>
      <c r="B87" s="5" t="s">
        <v>1245</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c r="K87" s="3">
        <v>0</v>
      </c>
    </row>
    <row r="88" spans="1:11" x14ac:dyDescent="0.25">
      <c r="A88" s="5" t="s">
        <v>1142</v>
      </c>
      <c r="B88" s="5" t="s">
        <v>1301</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c r="K88" s="3">
        <v>0</v>
      </c>
    </row>
    <row r="89" spans="1:11" x14ac:dyDescent="0.25">
      <c r="A89" s="5" t="s">
        <v>1142</v>
      </c>
      <c r="B89" s="5" t="s">
        <v>1238</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c r="K89" s="3">
        <v>0</v>
      </c>
    </row>
    <row r="90" spans="1:11" x14ac:dyDescent="0.25">
      <c r="A90" s="5" t="s">
        <v>1142</v>
      </c>
      <c r="B90" s="5" t="s">
        <v>1159</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c r="K90" s="3">
        <v>0</v>
      </c>
    </row>
    <row r="91" spans="1:11" x14ac:dyDescent="0.25">
      <c r="A91" s="5" t="s">
        <v>1142</v>
      </c>
      <c r="B91" s="5" t="s">
        <v>1271</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c r="K91" s="3">
        <v>0</v>
      </c>
    </row>
    <row r="92" spans="1:11" x14ac:dyDescent="0.25">
      <c r="A92" s="5" t="s">
        <v>1142</v>
      </c>
      <c r="B92" s="5" t="s">
        <v>1174</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2</v>
      </c>
      <c r="H92" s="3">
        <v>0</v>
      </c>
      <c r="I92" s="3">
        <v>0</v>
      </c>
      <c r="J92" s="3"/>
      <c r="K92" s="3">
        <v>0</v>
      </c>
    </row>
    <row r="93" spans="1:11" x14ac:dyDescent="0.25">
      <c r="A93" s="5" t="s">
        <v>1142</v>
      </c>
      <c r="B93" s="5" t="s">
        <v>1282</v>
      </c>
      <c r="C93" s="12">
        <f>IFERROR(VLOOKUP(UPPER(CONCATENATE($B93," - ",$A93)),'[1]Segurados Civis'!$A$5:$H$2142,6,FALSE),"")</f>
        <v>316</v>
      </c>
      <c r="D93" s="12">
        <f>IFERROR(VLOOKUP(UPPER(CONCATENATE($B93," - ",$A93)),'[1]Segurados Civis'!$A$5:$H$2142,7,FALSE),"")</f>
        <v>82</v>
      </c>
      <c r="E93" s="12">
        <f>IFERROR(VLOOKUP(UPPER(CONCATENATE($B93," - ",$A93)),'[1]Segurados Civis'!$A$5:$H$2142,8,FALSE),"")</f>
        <v>24</v>
      </c>
      <c r="F93" s="12">
        <f t="shared" si="1"/>
        <v>422</v>
      </c>
      <c r="G93" s="5" t="s">
        <v>2</v>
      </c>
      <c r="H93" s="3">
        <v>0</v>
      </c>
      <c r="I93" s="3">
        <v>0</v>
      </c>
      <c r="J93" s="3"/>
      <c r="K93" s="3">
        <v>0</v>
      </c>
    </row>
    <row r="94" spans="1:11" x14ac:dyDescent="0.25">
      <c r="A94" s="5" t="s">
        <v>1142</v>
      </c>
      <c r="B94" s="5" t="s">
        <v>1224</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v>0</v>
      </c>
      <c r="J94" s="3"/>
      <c r="K94" s="3">
        <v>0</v>
      </c>
    </row>
    <row r="95" spans="1:11" x14ac:dyDescent="0.25">
      <c r="A95" s="5" t="s">
        <v>1142</v>
      </c>
      <c r="B95" s="5" t="s">
        <v>1209</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2</v>
      </c>
      <c r="H95" s="3">
        <v>0</v>
      </c>
      <c r="I95" s="3">
        <v>0</v>
      </c>
      <c r="J95" s="3"/>
      <c r="K95" s="3">
        <v>0</v>
      </c>
    </row>
    <row r="96" spans="1:11" x14ac:dyDescent="0.25">
      <c r="A96" s="5" t="s">
        <v>1142</v>
      </c>
      <c r="B96" s="5" t="s">
        <v>1242</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c r="K96" s="3">
        <v>0</v>
      </c>
    </row>
    <row r="97" spans="1:11" x14ac:dyDescent="0.25">
      <c r="A97" s="5" t="s">
        <v>1142</v>
      </c>
      <c r="B97" s="5" t="s">
        <v>1225</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c r="K97" s="3">
        <v>0</v>
      </c>
    </row>
    <row r="98" spans="1:11" x14ac:dyDescent="0.25">
      <c r="A98" s="5" t="s">
        <v>1142</v>
      </c>
      <c r="B98" s="5" t="s">
        <v>1146</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c r="K98" s="3">
        <v>0</v>
      </c>
    </row>
    <row r="99" spans="1:11" x14ac:dyDescent="0.25">
      <c r="A99" s="5" t="s">
        <v>1142</v>
      </c>
      <c r="B99" s="5" t="s">
        <v>1160</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c r="K99" s="3">
        <v>0</v>
      </c>
    </row>
    <row r="100" spans="1:11" x14ac:dyDescent="0.25">
      <c r="A100" s="5" t="s">
        <v>1142</v>
      </c>
      <c r="B100" s="5" t="s">
        <v>1151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c r="K100" s="3">
        <v>0</v>
      </c>
    </row>
    <row r="101" spans="1:11" x14ac:dyDescent="0.25">
      <c r="A101" s="5" t="s">
        <v>1142</v>
      </c>
      <c r="B101" s="5" t="s">
        <v>1329</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c r="K101" s="3">
        <v>0</v>
      </c>
    </row>
    <row r="102" spans="1:11" x14ac:dyDescent="0.25">
      <c r="A102" s="5" t="s">
        <v>1142</v>
      </c>
      <c r="B102" s="5" t="s">
        <v>1272</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c r="K102" s="3">
        <v>0</v>
      </c>
    </row>
    <row r="103" spans="1:11" x14ac:dyDescent="0.25">
      <c r="A103" s="5" t="s">
        <v>1142</v>
      </c>
      <c r="B103" s="5" t="s">
        <v>1215</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c r="K103" s="3">
        <v>0</v>
      </c>
    </row>
    <row r="104" spans="1:11" x14ac:dyDescent="0.25">
      <c r="A104" s="5" t="s">
        <v>1142</v>
      </c>
      <c r="B104" s="5" t="s">
        <v>1208</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c r="K104" s="3">
        <v>0</v>
      </c>
    </row>
    <row r="105" spans="1:11" x14ac:dyDescent="0.25">
      <c r="A105" s="5" t="s">
        <v>1142</v>
      </c>
      <c r="B105" s="5" t="s">
        <v>1216</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c r="K105" s="3">
        <v>0</v>
      </c>
    </row>
    <row r="106" spans="1:11" x14ac:dyDescent="0.25">
      <c r="A106" s="5" t="s">
        <v>1142</v>
      </c>
      <c r="B106" s="5" t="s">
        <v>1243</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c r="K106" s="3">
        <v>0</v>
      </c>
    </row>
    <row r="107" spans="1:11" x14ac:dyDescent="0.25">
      <c r="A107" s="5" t="s">
        <v>1142</v>
      </c>
      <c r="B107" s="5" t="s">
        <v>1229</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c r="K107" s="3">
        <v>0</v>
      </c>
    </row>
    <row r="108" spans="1:11" x14ac:dyDescent="0.25">
      <c r="A108" s="5" t="s">
        <v>1142</v>
      </c>
      <c r="B108" s="5" t="s">
        <v>1338</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c r="K108" s="3">
        <v>0</v>
      </c>
    </row>
    <row r="109" spans="1:11" x14ac:dyDescent="0.25">
      <c r="A109" s="5" t="s">
        <v>1142</v>
      </c>
      <c r="B109" s="5" t="s">
        <v>1185</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c r="K109" s="3">
        <v>0</v>
      </c>
    </row>
    <row r="110" spans="1:11" x14ac:dyDescent="0.25">
      <c r="A110" s="5" t="s">
        <v>1142</v>
      </c>
      <c r="B110" s="5" t="s">
        <v>1166</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c r="K110" s="3">
        <v>0</v>
      </c>
    </row>
    <row r="111" spans="1:11" x14ac:dyDescent="0.25">
      <c r="A111" s="5" t="s">
        <v>1142</v>
      </c>
      <c r="B111" s="5" t="s">
        <v>1211</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c r="K111" s="3">
        <v>0</v>
      </c>
    </row>
    <row r="112" spans="1:11" x14ac:dyDescent="0.25">
      <c r="A112" s="5" t="s">
        <v>1142</v>
      </c>
      <c r="B112" s="5" t="s">
        <v>1311</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c r="K112" s="3">
        <v>0</v>
      </c>
    </row>
    <row r="113" spans="1:11" x14ac:dyDescent="0.25">
      <c r="A113" s="5" t="s">
        <v>1142</v>
      </c>
      <c r="B113" s="5" t="s">
        <v>1302</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c r="K113" s="3">
        <v>0</v>
      </c>
    </row>
    <row r="114" spans="1:11" x14ac:dyDescent="0.25">
      <c r="A114" s="5" t="s">
        <v>1142</v>
      </c>
      <c r="B114" s="5" t="s">
        <v>1316</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v>0</v>
      </c>
      <c r="J114" s="3"/>
      <c r="K114" s="3">
        <v>0</v>
      </c>
    </row>
    <row r="115" spans="1:11" x14ac:dyDescent="0.25">
      <c r="A115" s="5" t="s">
        <v>1142</v>
      </c>
      <c r="B115" s="5" t="s">
        <v>1217</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c r="K115" s="3">
        <v>0</v>
      </c>
    </row>
    <row r="116" spans="1:11" x14ac:dyDescent="0.25">
      <c r="A116" s="5" t="s">
        <v>1142</v>
      </c>
      <c r="B116" s="5" t="s">
        <v>1283</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c r="K116" s="3">
        <v>0</v>
      </c>
    </row>
    <row r="117" spans="1:11" x14ac:dyDescent="0.25">
      <c r="A117" s="5" t="s">
        <v>1142</v>
      </c>
      <c r="B117" s="5" t="s">
        <v>1235</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2</v>
      </c>
      <c r="H117" s="3">
        <v>0</v>
      </c>
      <c r="I117" s="3">
        <v>0</v>
      </c>
      <c r="J117" s="3"/>
      <c r="K117" s="3">
        <v>0</v>
      </c>
    </row>
    <row r="118" spans="1:11" x14ac:dyDescent="0.25">
      <c r="A118" s="5" t="s">
        <v>1142</v>
      </c>
      <c r="B118" s="5" t="s">
        <v>1276</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c r="K118" s="3">
        <v>0</v>
      </c>
    </row>
    <row r="119" spans="1:11" x14ac:dyDescent="0.25">
      <c r="A119" s="5" t="s">
        <v>1142</v>
      </c>
      <c r="B119" s="5" t="s">
        <v>1339</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c r="K119" s="3">
        <v>0</v>
      </c>
    </row>
    <row r="120" spans="1:11" x14ac:dyDescent="0.25">
      <c r="A120" s="5" t="s">
        <v>1142</v>
      </c>
      <c r="B120" s="5" t="s">
        <v>1167</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5" t="s">
        <v>4</v>
      </c>
      <c r="H120" s="3">
        <v>0</v>
      </c>
      <c r="I120" s="3">
        <v>0</v>
      </c>
      <c r="J120" s="3"/>
      <c r="K120" s="3">
        <v>0</v>
      </c>
    </row>
    <row r="121" spans="1:11" x14ac:dyDescent="0.25">
      <c r="A121" s="5" t="s">
        <v>1142</v>
      </c>
      <c r="B121" s="5" t="s">
        <v>1290</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c r="K121" s="3">
        <v>0</v>
      </c>
    </row>
    <row r="122" spans="1:11" x14ac:dyDescent="0.25">
      <c r="A122" s="5" t="s">
        <v>1142</v>
      </c>
      <c r="B122" s="5" t="s">
        <v>1232</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c r="K122" s="3">
        <v>0</v>
      </c>
    </row>
    <row r="123" spans="1:11" x14ac:dyDescent="0.25">
      <c r="A123" s="5" t="s">
        <v>1142</v>
      </c>
      <c r="B123" s="5" t="s">
        <v>1260</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c r="K123" s="3">
        <v>0</v>
      </c>
    </row>
    <row r="124" spans="1:11" x14ac:dyDescent="0.25">
      <c r="A124" s="5" t="s">
        <v>1142</v>
      </c>
      <c r="B124" s="5" t="s">
        <v>1261</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c r="K124" s="3">
        <v>0</v>
      </c>
    </row>
    <row r="125" spans="1:11" x14ac:dyDescent="0.25">
      <c r="A125" s="5" t="s">
        <v>1142</v>
      </c>
      <c r="B125" s="5" t="s">
        <v>1199</v>
      </c>
      <c r="C125" s="12">
        <f>IFERROR(VLOOKUP(UPPER(CONCATENATE($B125," - ",$A125)),'[1]Segurados Civis'!$A$5:$H$2142,6,FALSE),"")</f>
        <v>2211</v>
      </c>
      <c r="D125" s="12">
        <f>IFERROR(VLOOKUP(UPPER(CONCATENATE($B125," - ",$A125)),'[1]Segurados Civis'!$A$5:$H$2142,7,FALSE),"")</f>
        <v>0</v>
      </c>
      <c r="E125" s="12">
        <f>IFERROR(VLOOKUP(UPPER(CONCATENATE($B125," - ",$A125)),'[1]Segurados Civis'!$A$5:$H$2142,8,FALSE),"")</f>
        <v>0</v>
      </c>
      <c r="F125" s="12">
        <f t="shared" si="1"/>
        <v>2211</v>
      </c>
      <c r="G125" s="5" t="s">
        <v>2</v>
      </c>
      <c r="H125" s="3">
        <v>0</v>
      </c>
      <c r="I125" s="3">
        <v>0</v>
      </c>
      <c r="J125" s="3"/>
      <c r="K125" s="3">
        <v>0</v>
      </c>
    </row>
    <row r="126" spans="1:11" x14ac:dyDescent="0.25">
      <c r="A126" s="5" t="s">
        <v>1142</v>
      </c>
      <c r="B126" s="5" t="s">
        <v>1345</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c r="K126" s="3">
        <v>0</v>
      </c>
    </row>
    <row r="127" spans="1:11" x14ac:dyDescent="0.25">
      <c r="A127" s="5" t="s">
        <v>1142</v>
      </c>
      <c r="B127" s="5" t="s">
        <v>1309</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c r="K127" s="3">
        <v>0</v>
      </c>
    </row>
    <row r="128" spans="1:11" x14ac:dyDescent="0.25">
      <c r="A128" s="5" t="s">
        <v>1142</v>
      </c>
      <c r="B128" s="5" t="s">
        <v>1161</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c r="K128" s="3">
        <v>0</v>
      </c>
    </row>
    <row r="129" spans="1:11" x14ac:dyDescent="0.25">
      <c r="A129" s="5" t="s">
        <v>1142</v>
      </c>
      <c r="B129" s="5" t="s">
        <v>1330</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c r="K129" s="3">
        <v>0</v>
      </c>
    </row>
    <row r="130" spans="1:11" x14ac:dyDescent="0.25">
      <c r="A130" s="5" t="s">
        <v>1142</v>
      </c>
      <c r="B130" s="5" t="s">
        <v>1144</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c r="K130" s="3">
        <v>0</v>
      </c>
    </row>
    <row r="131" spans="1:11" x14ac:dyDescent="0.25">
      <c r="A131" s="5" t="s">
        <v>1142</v>
      </c>
      <c r="B131" s="5" t="s">
        <v>1197</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v>0</v>
      </c>
      <c r="J131" s="3"/>
      <c r="K131" s="3">
        <v>0</v>
      </c>
    </row>
    <row r="132" spans="1:11" x14ac:dyDescent="0.25">
      <c r="A132" s="5" t="s">
        <v>1142</v>
      </c>
      <c r="B132" s="5" t="s">
        <v>1317</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c r="K132" s="3">
        <v>0</v>
      </c>
    </row>
    <row r="133" spans="1:11" x14ac:dyDescent="0.25">
      <c r="A133" s="5" t="s">
        <v>1142</v>
      </c>
      <c r="B133" s="5" t="s">
        <v>1251</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c r="K133" s="3">
        <v>0</v>
      </c>
    </row>
    <row r="134" spans="1:11" x14ac:dyDescent="0.25">
      <c r="A134" s="5" t="s">
        <v>1142</v>
      </c>
      <c r="B134" s="5" t="s">
        <v>1352</v>
      </c>
      <c r="C134" s="12">
        <f>IFERROR(VLOOKUP(UPPER(CONCATENATE($B134," - ",$A134)),'[1]Segurados Civis'!$A$5:$H$2142,6,FALSE),"")</f>
        <v>1692</v>
      </c>
      <c r="D134" s="12">
        <f>IFERROR(VLOOKUP(UPPER(CONCATENATE($B134," - ",$A134)),'[1]Segurados Civis'!$A$5:$H$2142,7,FALSE),"")</f>
        <v>225</v>
      </c>
      <c r="E134" s="12">
        <f>IFERROR(VLOOKUP(UPPER(CONCATENATE($B134," - ",$A134)),'[1]Segurados Civis'!$A$5:$H$2142,8,FALSE),"")</f>
        <v>23</v>
      </c>
      <c r="F134" s="12">
        <f t="shared" si="2"/>
        <v>1940</v>
      </c>
      <c r="G134" s="5" t="s">
        <v>2</v>
      </c>
      <c r="H134" s="3">
        <v>0</v>
      </c>
      <c r="I134" s="3">
        <v>0</v>
      </c>
      <c r="J134" s="3"/>
      <c r="K134" s="3">
        <v>0</v>
      </c>
    </row>
    <row r="135" spans="1:11" x14ac:dyDescent="0.25">
      <c r="A135" s="5" t="s">
        <v>1142</v>
      </c>
      <c r="B135" s="5" t="s">
        <v>1145</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c r="K135" s="3">
        <v>0</v>
      </c>
    </row>
    <row r="136" spans="1:11" x14ac:dyDescent="0.25">
      <c r="A136" s="5" t="s">
        <v>1142</v>
      </c>
      <c r="B136" s="5" t="s">
        <v>1331</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c r="K136" s="3">
        <v>0</v>
      </c>
    </row>
    <row r="137" spans="1:11" x14ac:dyDescent="0.25">
      <c r="A137" s="5" t="s">
        <v>1142</v>
      </c>
      <c r="B137" s="5" t="s">
        <v>1246</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2</v>
      </c>
      <c r="H137" s="3">
        <v>0</v>
      </c>
      <c r="I137" s="3">
        <v>0</v>
      </c>
      <c r="J137" s="3"/>
      <c r="K137" s="3">
        <v>0</v>
      </c>
    </row>
    <row r="138" spans="1:11" x14ac:dyDescent="0.25">
      <c r="A138" s="5" t="s">
        <v>1142</v>
      </c>
      <c r="B138" s="5" t="s">
        <v>1156</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5" t="s">
        <v>4</v>
      </c>
      <c r="H138" s="3">
        <v>0</v>
      </c>
      <c r="I138" s="3">
        <v>0</v>
      </c>
      <c r="J138" s="3"/>
      <c r="K138" s="3">
        <v>0</v>
      </c>
    </row>
    <row r="139" spans="1:11" x14ac:dyDescent="0.25">
      <c r="A139" s="5" t="s">
        <v>1142</v>
      </c>
      <c r="B139" s="5" t="s">
        <v>1327</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c r="K139" s="3">
        <v>0</v>
      </c>
    </row>
    <row r="140" spans="1:11" x14ac:dyDescent="0.25">
      <c r="A140" s="5" t="s">
        <v>1142</v>
      </c>
      <c r="B140" s="5" t="s">
        <v>1186</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c r="K140" s="3">
        <v>0</v>
      </c>
    </row>
    <row r="141" spans="1:11" x14ac:dyDescent="0.25">
      <c r="A141" s="5" t="s">
        <v>1142</v>
      </c>
      <c r="B141" s="5" t="s">
        <v>1162</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v>0</v>
      </c>
      <c r="J141" s="3"/>
      <c r="K141" s="3">
        <v>0</v>
      </c>
    </row>
    <row r="142" spans="1:11" x14ac:dyDescent="0.25">
      <c r="A142" s="5" t="s">
        <v>1142</v>
      </c>
      <c r="B142" s="5" t="s">
        <v>1187</v>
      </c>
      <c r="C142" s="12">
        <f>IFERROR(VLOOKUP(UPPER(CONCATENATE($B142," - ",$A142)),'[1]Segurados Civis'!$A$5:$H$2142,6,FALSE),"")</f>
        <v>1145</v>
      </c>
      <c r="D142" s="12">
        <f>IFERROR(VLOOKUP(UPPER(CONCATENATE($B142," - ",$A142)),'[1]Segurados Civis'!$A$5:$H$2142,7,FALSE),"")</f>
        <v>3</v>
      </c>
      <c r="E142" s="12">
        <f>IFERROR(VLOOKUP(UPPER(CONCATENATE($B142," - ",$A142)),'[1]Segurados Civis'!$A$5:$H$2142,8,FALSE),"")</f>
        <v>0</v>
      </c>
      <c r="F142" s="12">
        <f t="shared" si="2"/>
        <v>1148</v>
      </c>
      <c r="G142" s="5" t="s">
        <v>2</v>
      </c>
      <c r="H142" s="3">
        <v>0</v>
      </c>
      <c r="I142" s="3">
        <v>0</v>
      </c>
      <c r="J142" s="3"/>
      <c r="K142" s="3">
        <v>0</v>
      </c>
    </row>
    <row r="143" spans="1:11" x14ac:dyDescent="0.25">
      <c r="A143" s="5" t="s">
        <v>1142</v>
      </c>
      <c r="B143" s="5" t="s">
        <v>1275</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c r="K143" s="3">
        <v>0</v>
      </c>
    </row>
    <row r="144" spans="1:11" x14ac:dyDescent="0.25">
      <c r="A144" s="5" t="s">
        <v>1142</v>
      </c>
      <c r="B144" s="5" t="s">
        <v>1198</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c r="K144" s="3">
        <v>0</v>
      </c>
    </row>
    <row r="145" spans="1:11" x14ac:dyDescent="0.25">
      <c r="A145" s="5" t="s">
        <v>1142</v>
      </c>
      <c r="B145" s="5" t="s">
        <v>1168</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v>0</v>
      </c>
      <c r="J145" s="3"/>
      <c r="K145" s="3">
        <v>0</v>
      </c>
    </row>
    <row r="146" spans="1:11" x14ac:dyDescent="0.25">
      <c r="A146" s="5" t="s">
        <v>1142</v>
      </c>
      <c r="B146" s="5" t="s">
        <v>1202</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5" t="s">
        <v>4</v>
      </c>
      <c r="H146" s="3">
        <v>0</v>
      </c>
      <c r="I146" s="3">
        <v>0</v>
      </c>
      <c r="J146" s="3"/>
      <c r="K146" s="3">
        <v>0</v>
      </c>
    </row>
    <row r="147" spans="1:11" x14ac:dyDescent="0.25">
      <c r="A147" s="5" t="s">
        <v>1142</v>
      </c>
      <c r="B147" s="5" t="s">
        <v>1226</v>
      </c>
      <c r="C147" s="12">
        <f>IFERROR(VLOOKUP(UPPER(CONCATENATE($B147," - ",$A147)),'[1]Segurados Civis'!$A$5:$H$2142,6,FALSE),"")</f>
        <v>1276</v>
      </c>
      <c r="D147" s="12">
        <f>IFERROR(VLOOKUP(UPPER(CONCATENATE($B147," - ",$A147)),'[1]Segurados Civis'!$A$5:$H$2142,7,FALSE),"")</f>
        <v>103</v>
      </c>
      <c r="E147" s="12">
        <f>IFERROR(VLOOKUP(UPPER(CONCATENATE($B147," - ",$A147)),'[1]Segurados Civis'!$A$5:$H$2142,8,FALSE),"")</f>
        <v>17</v>
      </c>
      <c r="F147" s="12">
        <f t="shared" si="2"/>
        <v>1396</v>
      </c>
      <c r="G147" s="5" t="s">
        <v>2</v>
      </c>
      <c r="H147" s="3">
        <v>0</v>
      </c>
      <c r="I147" s="3">
        <v>0</v>
      </c>
      <c r="J147" s="3"/>
      <c r="K147" s="3">
        <v>0</v>
      </c>
    </row>
    <row r="148" spans="1:11" x14ac:dyDescent="0.25">
      <c r="A148" s="5" t="s">
        <v>1142</v>
      </c>
      <c r="B148" s="5" t="s">
        <v>1169</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5" t="s">
        <v>4</v>
      </c>
      <c r="H148" s="3">
        <v>0</v>
      </c>
      <c r="I148" s="3">
        <v>0</v>
      </c>
      <c r="J148" s="3"/>
      <c r="K148" s="3">
        <v>0</v>
      </c>
    </row>
    <row r="149" spans="1:11" x14ac:dyDescent="0.25">
      <c r="A149" s="5" t="s">
        <v>1142</v>
      </c>
      <c r="B149" s="5" t="s">
        <v>1347</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2</v>
      </c>
      <c r="H149" s="3">
        <v>0</v>
      </c>
      <c r="I149" s="3">
        <v>0</v>
      </c>
      <c r="J149" s="3"/>
      <c r="K149" s="3">
        <v>0</v>
      </c>
    </row>
    <row r="150" spans="1:11" x14ac:dyDescent="0.25">
      <c r="A150" s="5" t="s">
        <v>1142</v>
      </c>
      <c r="B150" s="5" t="s">
        <v>1257</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c r="K150" s="3">
        <v>0</v>
      </c>
    </row>
    <row r="151" spans="1:11" x14ac:dyDescent="0.25">
      <c r="A151" s="5" t="s">
        <v>1142</v>
      </c>
      <c r="B151" s="5" t="s">
        <v>1303</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5" t="s">
        <v>4</v>
      </c>
      <c r="H151" s="3">
        <v>0</v>
      </c>
      <c r="I151" s="3">
        <v>0</v>
      </c>
      <c r="J151" s="3"/>
      <c r="K151" s="3">
        <v>0</v>
      </c>
    </row>
    <row r="152" spans="1:11" x14ac:dyDescent="0.25">
      <c r="A152" s="5" t="s">
        <v>1142</v>
      </c>
      <c r="B152" s="5" t="s">
        <v>1244</v>
      </c>
      <c r="C152" s="12">
        <f>IFERROR(VLOOKUP(UPPER(CONCATENATE($B152," - ",$A152)),'[1]Segurados Civis'!$A$5:$H$2142,6,FALSE),"")</f>
        <v>964</v>
      </c>
      <c r="D152" s="12">
        <f>IFERROR(VLOOKUP(UPPER(CONCATENATE($B152," - ",$A152)),'[1]Segurados Civis'!$A$5:$H$2142,7,FALSE),"")</f>
        <v>17</v>
      </c>
      <c r="E152" s="12">
        <f>IFERROR(VLOOKUP(UPPER(CONCATENATE($B152," - ",$A152)),'[1]Segurados Civis'!$A$5:$H$2142,8,FALSE),"")</f>
        <v>7</v>
      </c>
      <c r="F152" s="12">
        <f t="shared" si="2"/>
        <v>988</v>
      </c>
      <c r="G152" s="5" t="s">
        <v>2</v>
      </c>
      <c r="H152" s="3">
        <v>0</v>
      </c>
      <c r="I152" s="3">
        <v>0</v>
      </c>
      <c r="J152" s="3"/>
      <c r="K152" s="3">
        <v>0</v>
      </c>
    </row>
    <row r="153" spans="1:11" x14ac:dyDescent="0.25">
      <c r="A153" s="5" t="s">
        <v>1142</v>
      </c>
      <c r="B153" s="5" t="s">
        <v>1252</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5" t="s">
        <v>4</v>
      </c>
      <c r="H153" s="3">
        <v>0</v>
      </c>
      <c r="I153" s="3">
        <v>0</v>
      </c>
      <c r="J153" s="3"/>
      <c r="K153" s="3">
        <v>0</v>
      </c>
    </row>
    <row r="154" spans="1:11" x14ac:dyDescent="0.25">
      <c r="A154" s="5" t="s">
        <v>1142</v>
      </c>
      <c r="B154" s="5" t="s">
        <v>440</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c r="K154" s="3">
        <v>0</v>
      </c>
    </row>
    <row r="155" spans="1:11" x14ac:dyDescent="0.25">
      <c r="A155" s="5" t="s">
        <v>1142</v>
      </c>
      <c r="B155" s="5" t="s">
        <v>1188</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5" t="s">
        <v>4</v>
      </c>
      <c r="H155" s="3">
        <v>0</v>
      </c>
      <c r="I155" s="3">
        <v>0</v>
      </c>
      <c r="J155" s="3"/>
      <c r="K155" s="3">
        <v>0</v>
      </c>
    </row>
    <row r="156" spans="1:11" x14ac:dyDescent="0.25">
      <c r="A156" s="5" t="s">
        <v>1142</v>
      </c>
      <c r="B156" s="5" t="s">
        <v>1230</v>
      </c>
      <c r="C156" s="12" t="str">
        <f>IFERROR(VLOOKUP(UPPER(CONCATENATE($B156," - ",$A156)),'[1]Segurados Civis'!$A$5:$H$2142,6,FALSE),"")</f>
        <v/>
      </c>
      <c r="D156" s="12" t="str">
        <f>IFERROR(VLOOKUP(UPPER(CONCATENATE($B156," - ",$A156)),'[1]Segurados Civis'!$A$5:$H$2142,7,FALSE),"")</f>
        <v/>
      </c>
      <c r="E156" s="12" t="str">
        <f>IFERROR(VLOOKUP(UPPER(CONCATENATE($B156," - ",$A156)),'[1]Segurados Civis'!$A$5:$H$2142,8,FALSE),"")</f>
        <v/>
      </c>
      <c r="F156" s="12" t="str">
        <f t="shared" si="2"/>
        <v/>
      </c>
      <c r="G156" s="5" t="s">
        <v>4</v>
      </c>
      <c r="H156" s="3">
        <v>0</v>
      </c>
      <c r="I156" s="3">
        <v>0</v>
      </c>
      <c r="J156" s="3"/>
      <c r="K156" s="3">
        <v>0</v>
      </c>
    </row>
    <row r="157" spans="1:11" x14ac:dyDescent="0.25">
      <c r="A157" s="5" t="s">
        <v>1142</v>
      </c>
      <c r="B157" s="5" t="s">
        <v>1353</v>
      </c>
      <c r="C157" s="12" t="str">
        <f>IFERROR(VLOOKUP(UPPER(CONCATENATE($B157," - ",$A157)),'[1]Segurados Civis'!$A$5:$H$2142,6,FALSE),"")</f>
        <v/>
      </c>
      <c r="D157" s="12" t="str">
        <f>IFERROR(VLOOKUP(UPPER(CONCATENATE($B157," - ",$A157)),'[1]Segurados Civis'!$A$5:$H$2142,7,FALSE),"")</f>
        <v/>
      </c>
      <c r="E157" s="12" t="str">
        <f>IFERROR(VLOOKUP(UPPER(CONCATENATE($B157," - ",$A157)),'[1]Segurados Civis'!$A$5:$H$2142,8,FALSE),"")</f>
        <v/>
      </c>
      <c r="F157" s="12" t="str">
        <f t="shared" si="2"/>
        <v/>
      </c>
      <c r="G157" s="5" t="s">
        <v>2</v>
      </c>
      <c r="H157" s="3">
        <v>0</v>
      </c>
      <c r="I157" s="3">
        <v>0</v>
      </c>
      <c r="J157" s="3"/>
      <c r="K157" s="3">
        <v>0</v>
      </c>
    </row>
    <row r="158" spans="1:11" x14ac:dyDescent="0.25">
      <c r="A158" s="5" t="s">
        <v>1142</v>
      </c>
      <c r="B158" s="5" t="s">
        <v>1349</v>
      </c>
      <c r="C158" s="12">
        <f>IFERROR(VLOOKUP(UPPER(CONCATENATE($B158," - ",$A158)),'[1]Segurados Civis'!$A$5:$H$2142,6,FALSE),"")</f>
        <v>471</v>
      </c>
      <c r="D158" s="12">
        <f>IFERROR(VLOOKUP(UPPER(CONCATENATE($B158," - ",$A158)),'[1]Segurados Civis'!$A$5:$H$2142,7,FALSE),"")</f>
        <v>37</v>
      </c>
      <c r="E158" s="12">
        <f>IFERROR(VLOOKUP(UPPER(CONCATENATE($B158," - ",$A158)),'[1]Segurados Civis'!$A$5:$H$2142,8,FALSE),"")</f>
        <v>8</v>
      </c>
      <c r="F158" s="12">
        <f t="shared" si="2"/>
        <v>516</v>
      </c>
      <c r="G158" s="5" t="s">
        <v>2</v>
      </c>
      <c r="H158" s="3">
        <v>0</v>
      </c>
      <c r="I158" s="3">
        <v>0</v>
      </c>
      <c r="J158" s="3"/>
      <c r="K158" s="3">
        <v>0</v>
      </c>
    </row>
    <row r="159" spans="1:11" x14ac:dyDescent="0.25">
      <c r="A159" s="5" t="s">
        <v>1142</v>
      </c>
      <c r="B159" s="5" t="s">
        <v>1262</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5" t="s">
        <v>4</v>
      </c>
      <c r="H159" s="3">
        <v>0</v>
      </c>
      <c r="I159" s="3">
        <v>0</v>
      </c>
      <c r="J159" s="3"/>
      <c r="K159" s="3">
        <v>0</v>
      </c>
    </row>
    <row r="160" spans="1:11" x14ac:dyDescent="0.25">
      <c r="A160" s="5" t="s">
        <v>1142</v>
      </c>
      <c r="B160" s="5" t="s">
        <v>1291</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5" t="s">
        <v>4</v>
      </c>
      <c r="H160" s="3">
        <v>0</v>
      </c>
      <c r="I160" s="3">
        <v>0</v>
      </c>
      <c r="J160" s="3"/>
      <c r="K160" s="3">
        <v>0</v>
      </c>
    </row>
    <row r="161" spans="1:11" x14ac:dyDescent="0.25">
      <c r="A161" s="5" t="s">
        <v>1142</v>
      </c>
      <c r="B161" s="5" t="s">
        <v>1170</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v>0</v>
      </c>
      <c r="J161" s="3"/>
      <c r="K161" s="3">
        <v>0</v>
      </c>
    </row>
    <row r="162" spans="1:11" x14ac:dyDescent="0.25">
      <c r="A162" s="5" t="s">
        <v>1142</v>
      </c>
      <c r="B162" s="5" t="s">
        <v>1292</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v>0</v>
      </c>
      <c r="J162" s="3"/>
      <c r="K162" s="3">
        <v>0</v>
      </c>
    </row>
    <row r="163" spans="1:11" x14ac:dyDescent="0.25">
      <c r="A163" s="5" t="s">
        <v>1142</v>
      </c>
      <c r="B163" s="5" t="s">
        <v>1304</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c r="K163" s="3">
        <v>0</v>
      </c>
    </row>
    <row r="164" spans="1:11" x14ac:dyDescent="0.25">
      <c r="A164" s="5" t="s">
        <v>1142</v>
      </c>
      <c r="B164" s="5" t="s">
        <v>1305</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v>0</v>
      </c>
      <c r="J164" s="3"/>
      <c r="K164" s="3">
        <v>0</v>
      </c>
    </row>
    <row r="165" spans="1:11" x14ac:dyDescent="0.25">
      <c r="A165" s="5" t="s">
        <v>1142</v>
      </c>
      <c r="B165" s="5" t="s">
        <v>1171</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v>0</v>
      </c>
      <c r="J165" s="3"/>
      <c r="K165" s="3">
        <v>0</v>
      </c>
    </row>
    <row r="166" spans="1:11" x14ac:dyDescent="0.25">
      <c r="A166" s="5" t="s">
        <v>1142</v>
      </c>
      <c r="B166" s="5" t="s">
        <v>1340</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c r="K166" s="3">
        <v>0</v>
      </c>
    </row>
    <row r="167" spans="1:11" x14ac:dyDescent="0.25">
      <c r="A167" s="5" t="s">
        <v>1142</v>
      </c>
      <c r="B167" s="5" t="s">
        <v>587</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c r="K167" s="3">
        <v>0</v>
      </c>
    </row>
    <row r="168" spans="1:11" x14ac:dyDescent="0.25">
      <c r="A168" s="5" t="s">
        <v>1142</v>
      </c>
      <c r="B168" s="5" t="s">
        <v>464</v>
      </c>
      <c r="C168" s="12">
        <f>IFERROR(VLOOKUP(UPPER(CONCATENATE($B168," - ",$A168)),'[1]Segurados Civis'!$A$5:$H$2142,6,FALSE),"")</f>
        <v>2546</v>
      </c>
      <c r="D168" s="12">
        <f>IFERROR(VLOOKUP(UPPER(CONCATENATE($B168," - ",$A168)),'[1]Segurados Civis'!$A$5:$H$2142,7,FALSE),"")</f>
        <v>22</v>
      </c>
      <c r="E168" s="12">
        <f>IFERROR(VLOOKUP(UPPER(CONCATENATE($B168," - ",$A168)),'[1]Segurados Civis'!$A$5:$H$2142,8,FALSE),"")</f>
        <v>33</v>
      </c>
      <c r="F168" s="12">
        <f t="shared" si="2"/>
        <v>2601</v>
      </c>
      <c r="G168" s="5" t="s">
        <v>2</v>
      </c>
      <c r="H168" s="3">
        <v>0</v>
      </c>
      <c r="I168" s="3">
        <v>0</v>
      </c>
      <c r="J168" s="3"/>
      <c r="K168" s="3">
        <v>0</v>
      </c>
    </row>
    <row r="169" spans="1:11" x14ac:dyDescent="0.25">
      <c r="A169" s="5" t="s">
        <v>1142</v>
      </c>
      <c r="B169" s="5" t="s">
        <v>1249</v>
      </c>
      <c r="C169" s="12">
        <f>IFERROR(VLOOKUP(UPPER(CONCATENATE($B169," - ",$A169)),'[1]Segurados Civis'!$A$5:$H$2142,6,FALSE),"")</f>
        <v>880</v>
      </c>
      <c r="D169" s="12">
        <f>IFERROR(VLOOKUP(UPPER(CONCATENATE($B169," - ",$A169)),'[1]Segurados Civis'!$A$5:$H$2142,7,FALSE),"")</f>
        <v>51</v>
      </c>
      <c r="E169" s="12">
        <f>IFERROR(VLOOKUP(UPPER(CONCATENATE($B169," - ",$A169)),'[1]Segurados Civis'!$A$5:$H$2142,8,FALSE),"")</f>
        <v>13</v>
      </c>
      <c r="F169" s="12">
        <f t="shared" si="2"/>
        <v>944</v>
      </c>
      <c r="G169" s="5" t="s">
        <v>2</v>
      </c>
      <c r="H169" s="3">
        <v>0</v>
      </c>
      <c r="I169" s="3">
        <v>0</v>
      </c>
      <c r="J169" s="3"/>
      <c r="K169" s="3">
        <v>0</v>
      </c>
    </row>
    <row r="170" spans="1:11" x14ac:dyDescent="0.25">
      <c r="A170" s="5" t="s">
        <v>1142</v>
      </c>
      <c r="B170" s="5" t="s">
        <v>1306</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v>0</v>
      </c>
      <c r="J170" s="3"/>
      <c r="K170" s="3">
        <v>0</v>
      </c>
    </row>
    <row r="171" spans="1:11" x14ac:dyDescent="0.25">
      <c r="A171" s="5" t="s">
        <v>1142</v>
      </c>
      <c r="B171" s="5" t="s">
        <v>1231</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4</v>
      </c>
      <c r="H171" s="3">
        <v>0</v>
      </c>
      <c r="I171" s="3">
        <v>0</v>
      </c>
      <c r="J171" s="3"/>
      <c r="K171" s="3">
        <v>0</v>
      </c>
    </row>
    <row r="172" spans="1:11" x14ac:dyDescent="0.25">
      <c r="A172" s="5" t="s">
        <v>1142</v>
      </c>
      <c r="B172" s="5" t="s">
        <v>1355</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2</v>
      </c>
      <c r="H172" s="3">
        <v>0</v>
      </c>
      <c r="I172" s="3">
        <v>0</v>
      </c>
      <c r="J172" s="3"/>
      <c r="K172" s="3">
        <v>0</v>
      </c>
    </row>
    <row r="173" spans="1:11" x14ac:dyDescent="0.25">
      <c r="A173" s="5" t="s">
        <v>1142</v>
      </c>
      <c r="B173" s="5" t="s">
        <v>1312</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c r="K173" s="3">
        <v>0</v>
      </c>
    </row>
    <row r="174" spans="1:11" x14ac:dyDescent="0.25">
      <c r="A174" s="5" t="s">
        <v>1142</v>
      </c>
      <c r="B174" s="5" t="s">
        <v>1173</v>
      </c>
      <c r="C174" s="12" t="str">
        <f>IFERROR(VLOOKUP(UPPER(CONCATENATE($B174," - ",$A174)),'[1]Segurados Civis'!$A$5:$H$2142,6,FALSE),"")</f>
        <v/>
      </c>
      <c r="D174" s="12" t="str">
        <f>IFERROR(VLOOKUP(UPPER(CONCATENATE($B174," - ",$A174)),'[1]Segurados Civis'!$A$5:$H$2142,7,FALSE),"")</f>
        <v/>
      </c>
      <c r="E174" s="12" t="str">
        <f>IFERROR(VLOOKUP(UPPER(CONCATENATE($B174," - ",$A174)),'[1]Segurados Civis'!$A$5:$H$2142,8,FALSE),"")</f>
        <v/>
      </c>
      <c r="F174" s="12" t="str">
        <f t="shared" si="2"/>
        <v/>
      </c>
      <c r="G174" s="5" t="s">
        <v>4</v>
      </c>
      <c r="H174" s="3">
        <v>0</v>
      </c>
      <c r="I174" s="3">
        <v>0</v>
      </c>
      <c r="J174" s="3"/>
      <c r="K174" s="3">
        <v>0</v>
      </c>
    </row>
    <row r="175" spans="1:11" x14ac:dyDescent="0.25">
      <c r="A175" s="5" t="s">
        <v>1142</v>
      </c>
      <c r="B175" s="5" t="s">
        <v>1163</v>
      </c>
      <c r="C175" s="12" t="str">
        <f>IFERROR(VLOOKUP(UPPER(CONCATENATE($B175," - ",$A175)),'[1]Segurados Civis'!$A$5:$H$2142,6,FALSE),"")</f>
        <v/>
      </c>
      <c r="D175" s="12" t="str">
        <f>IFERROR(VLOOKUP(UPPER(CONCATENATE($B175," - ",$A175)),'[1]Segurados Civis'!$A$5:$H$2142,7,FALSE),"")</f>
        <v/>
      </c>
      <c r="E175" s="12" t="str">
        <f>IFERROR(VLOOKUP(UPPER(CONCATENATE($B175," - ",$A175)),'[1]Segurados Civis'!$A$5:$H$2142,8,FALSE),"")</f>
        <v/>
      </c>
      <c r="F175" s="12" t="str">
        <f t="shared" si="2"/>
        <v/>
      </c>
      <c r="G175" s="5" t="s">
        <v>4</v>
      </c>
      <c r="H175" s="3">
        <v>0</v>
      </c>
      <c r="I175" s="3">
        <v>0</v>
      </c>
      <c r="J175" s="3"/>
      <c r="K175" s="3">
        <v>0</v>
      </c>
    </row>
    <row r="176" spans="1:11" x14ac:dyDescent="0.25">
      <c r="A176" s="5" t="s">
        <v>1142</v>
      </c>
      <c r="B176" s="5" t="s">
        <v>1189</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v>0</v>
      </c>
      <c r="J176" s="3"/>
      <c r="K176" s="3">
        <v>0</v>
      </c>
    </row>
    <row r="177" spans="1:11" x14ac:dyDescent="0.25">
      <c r="A177" s="5" t="s">
        <v>1142</v>
      </c>
      <c r="B177" s="5" t="s">
        <v>1307</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v>0</v>
      </c>
      <c r="J177" s="3"/>
      <c r="K177" s="3">
        <v>0</v>
      </c>
    </row>
    <row r="178" spans="1:11" x14ac:dyDescent="0.25">
      <c r="A178" s="5" t="s">
        <v>1142</v>
      </c>
      <c r="B178" s="5" t="s">
        <v>1190</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5" t="s">
        <v>4</v>
      </c>
      <c r="H178" s="3">
        <v>0</v>
      </c>
      <c r="I178" s="3">
        <v>0</v>
      </c>
      <c r="J178" s="3"/>
      <c r="K178" s="3">
        <v>0</v>
      </c>
    </row>
    <row r="179" spans="1:11" x14ac:dyDescent="0.25">
      <c r="A179" s="5" t="s">
        <v>1142</v>
      </c>
      <c r="B179" s="5" t="s">
        <v>1268</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c r="K179" s="3">
        <v>0</v>
      </c>
    </row>
    <row r="180" spans="1:11" x14ac:dyDescent="0.25">
      <c r="A180" s="5" t="s">
        <v>1142</v>
      </c>
      <c r="B180" s="5" t="s">
        <v>1212</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c r="K180" s="3">
        <v>0</v>
      </c>
    </row>
    <row r="181" spans="1:11" x14ac:dyDescent="0.25">
      <c r="A181" s="5" t="s">
        <v>1142</v>
      </c>
      <c r="B181" s="5" t="s">
        <v>1325</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5" t="s">
        <v>4</v>
      </c>
      <c r="H181" s="3">
        <v>0</v>
      </c>
      <c r="I181" s="3">
        <v>0</v>
      </c>
      <c r="J181" s="3"/>
      <c r="K181" s="3">
        <v>0</v>
      </c>
    </row>
    <row r="182" spans="1:11" x14ac:dyDescent="0.25">
      <c r="A182" s="5" t="s">
        <v>1142</v>
      </c>
      <c r="B182" s="5" t="s">
        <v>1341</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v>0</v>
      </c>
      <c r="J182" s="3"/>
      <c r="K182" s="3">
        <v>0</v>
      </c>
    </row>
    <row r="183" spans="1:11" x14ac:dyDescent="0.25">
      <c r="A183" s="5" t="s">
        <v>1142</v>
      </c>
      <c r="B183" s="5" t="s">
        <v>1319</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c r="K183" s="3">
        <v>0</v>
      </c>
    </row>
    <row r="184" spans="1:11" x14ac:dyDescent="0.25">
      <c r="A184" s="5" t="s">
        <v>1142</v>
      </c>
      <c r="B184" s="5" t="s">
        <v>1191</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c r="K184" s="3">
        <v>0</v>
      </c>
    </row>
    <row r="185" spans="1:11" x14ac:dyDescent="0.25">
      <c r="A185" s="5" t="s">
        <v>1142</v>
      </c>
      <c r="B185" s="5" t="s">
        <v>1192</v>
      </c>
      <c r="C185" s="12" t="str">
        <f>IFERROR(VLOOKUP(UPPER(CONCATENATE($B185," - ",$A185)),'[1]Segurados Civis'!$A$5:$H$2142,6,FALSE),"")</f>
        <v/>
      </c>
      <c r="D185" s="12" t="str">
        <f>IFERROR(VLOOKUP(UPPER(CONCATENATE($B185," - ",$A185)),'[1]Segurados Civis'!$A$5:$H$2142,7,FALSE),"")</f>
        <v/>
      </c>
      <c r="E185" s="12" t="str">
        <f>IFERROR(VLOOKUP(UPPER(CONCATENATE($B185," - ",$A185)),'[1]Segurados Civis'!$A$5:$H$2142,8,FALSE),"")</f>
        <v/>
      </c>
      <c r="F185" s="12" t="str">
        <f t="shared" si="2"/>
        <v/>
      </c>
      <c r="G185" s="5" t="s">
        <v>4</v>
      </c>
      <c r="H185" s="3">
        <v>0</v>
      </c>
      <c r="I185" s="3">
        <v>0</v>
      </c>
      <c r="J185" s="3"/>
      <c r="K185" s="3">
        <v>0</v>
      </c>
    </row>
    <row r="186" spans="1:11" x14ac:dyDescent="0.25">
      <c r="A186" s="5" t="s">
        <v>1142</v>
      </c>
      <c r="B186" s="5" t="s">
        <v>1203</v>
      </c>
      <c r="C186" s="12" t="str">
        <f>IFERROR(VLOOKUP(UPPER(CONCATENATE($B186," - ",$A186)),'[1]Segurados Civis'!$A$5:$H$2142,6,FALSE),"")</f>
        <v/>
      </c>
      <c r="D186" s="12" t="str">
        <f>IFERROR(VLOOKUP(UPPER(CONCATENATE($B186," - ",$A186)),'[1]Segurados Civis'!$A$5:$H$2142,7,FALSE),"")</f>
        <v/>
      </c>
      <c r="E186" s="12" t="str">
        <f>IFERROR(VLOOKUP(UPPER(CONCATENATE($B186," - ",$A186)),'[1]Segurados Civis'!$A$5:$H$2142,8,FALSE),"")</f>
        <v/>
      </c>
      <c r="F186" s="12" t="str">
        <f t="shared" si="2"/>
        <v/>
      </c>
      <c r="G186" s="5" t="s">
        <v>4</v>
      </c>
      <c r="H186" s="3">
        <v>0</v>
      </c>
      <c r="I186" s="3">
        <v>0</v>
      </c>
      <c r="J186" s="3"/>
      <c r="K186" s="3">
        <v>0</v>
      </c>
    </row>
    <row r="187" spans="1:11" x14ac:dyDescent="0.25">
      <c r="A187" s="5" t="s">
        <v>1142</v>
      </c>
      <c r="B187" s="5" t="s">
        <v>1310</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5" t="s">
        <v>4</v>
      </c>
      <c r="H187" s="3">
        <v>0</v>
      </c>
      <c r="I187" s="3">
        <v>0</v>
      </c>
      <c r="J187" s="3"/>
      <c r="K187" s="3">
        <v>0</v>
      </c>
    </row>
    <row r="188" spans="1:11" x14ac:dyDescent="0.25">
      <c r="A188" s="5" t="s">
        <v>1142</v>
      </c>
      <c r="B188" s="5" t="s">
        <v>1296</v>
      </c>
      <c r="C188" s="12">
        <f>IFERROR(VLOOKUP(UPPER(CONCATENATE($B188," - ",$A188)),'[1]Segurados Civis'!$A$5:$H$2142,6,FALSE),"")</f>
        <v>2096</v>
      </c>
      <c r="D188" s="12">
        <f>IFERROR(VLOOKUP(UPPER(CONCATENATE($B188," - ",$A188)),'[1]Segurados Civis'!$A$5:$H$2142,7,FALSE),"")</f>
        <v>76</v>
      </c>
      <c r="E188" s="12">
        <f>IFERROR(VLOOKUP(UPPER(CONCATENATE($B188," - ",$A188)),'[1]Segurados Civis'!$A$5:$H$2142,8,FALSE),"")</f>
        <v>12</v>
      </c>
      <c r="F188" s="12">
        <f t="shared" si="2"/>
        <v>2184</v>
      </c>
      <c r="G188" s="5" t="s">
        <v>2</v>
      </c>
      <c r="H188" s="3">
        <v>0</v>
      </c>
      <c r="I188" s="3">
        <v>0</v>
      </c>
      <c r="J188" s="3"/>
      <c r="K188" s="3">
        <v>0</v>
      </c>
    </row>
    <row r="189" spans="1:11" x14ac:dyDescent="0.25">
      <c r="A189" s="5" t="s">
        <v>1142</v>
      </c>
      <c r="B189" s="5" t="s">
        <v>1326</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v>0</v>
      </c>
      <c r="J189" s="3"/>
      <c r="K189" s="3">
        <v>0</v>
      </c>
    </row>
    <row r="190" spans="1:11" x14ac:dyDescent="0.25">
      <c r="A190" s="5" t="s">
        <v>1142</v>
      </c>
      <c r="B190" s="5" t="s">
        <v>1153</v>
      </c>
      <c r="C190" s="12">
        <f>IFERROR(VLOOKUP(UPPER(CONCATENATE($B190," - ",$A190)),'[1]Segurados Civis'!$A$5:$H$2142,6,FALSE),"")</f>
        <v>12804</v>
      </c>
      <c r="D190" s="12">
        <f>IFERROR(VLOOKUP(UPPER(CONCATENATE($B190," - ",$A190)),'[1]Segurados Civis'!$A$5:$H$2142,7,FALSE),"")</f>
        <v>5567</v>
      </c>
      <c r="E190" s="12">
        <f>IFERROR(VLOOKUP(UPPER(CONCATENATE($B190," - ",$A190)),'[1]Segurados Civis'!$A$5:$H$2142,8,FALSE),"")</f>
        <v>1686</v>
      </c>
      <c r="F190" s="12">
        <f t="shared" si="2"/>
        <v>20057</v>
      </c>
      <c r="G190" s="5" t="s">
        <v>2</v>
      </c>
      <c r="H190" s="3">
        <v>0</v>
      </c>
      <c r="I190" s="3">
        <v>0</v>
      </c>
      <c r="J190" s="3"/>
      <c r="K190" s="3">
        <v>1</v>
      </c>
    </row>
    <row r="191" spans="1:11" x14ac:dyDescent="0.25">
      <c r="A191" s="5" t="s">
        <v>1142</v>
      </c>
      <c r="B191" s="5" t="s">
        <v>1254</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2</v>
      </c>
      <c r="H191" s="3">
        <v>0</v>
      </c>
      <c r="I191" s="3">
        <v>0</v>
      </c>
      <c r="J191" s="3"/>
      <c r="K191" s="3">
        <v>0</v>
      </c>
    </row>
    <row r="192" spans="1:11" x14ac:dyDescent="0.25">
      <c r="A192" s="5" t="s">
        <v>1142</v>
      </c>
      <c r="B192" s="5" t="s">
        <v>1350</v>
      </c>
      <c r="C192" s="12">
        <f>IFERROR(VLOOKUP(UPPER(CONCATENATE($B192," - ",$A192)),'[1]Segurados Civis'!$A$5:$H$2142,6,FALSE),"")</f>
        <v>965</v>
      </c>
      <c r="D192" s="12">
        <f>IFERROR(VLOOKUP(UPPER(CONCATENATE($B192," - ",$A192)),'[1]Segurados Civis'!$A$5:$H$2142,7,FALSE),"")</f>
        <v>0</v>
      </c>
      <c r="E192" s="12">
        <f>IFERROR(VLOOKUP(UPPER(CONCATENATE($B192," - ",$A192)),'[1]Segurados Civis'!$A$5:$H$2142,8,FALSE),"")</f>
        <v>0</v>
      </c>
      <c r="F192" s="12">
        <f t="shared" si="2"/>
        <v>965</v>
      </c>
      <c r="G192" s="5" t="s">
        <v>2</v>
      </c>
      <c r="H192" s="3">
        <v>0</v>
      </c>
      <c r="I192" s="3">
        <v>0</v>
      </c>
      <c r="J192" s="3"/>
      <c r="K192" s="3">
        <v>0</v>
      </c>
    </row>
    <row r="193" spans="1:11" x14ac:dyDescent="0.25">
      <c r="A193" s="5" t="s">
        <v>1142</v>
      </c>
      <c r="B193" s="5" t="s">
        <v>1350</v>
      </c>
      <c r="C193" s="12">
        <f>IFERROR(VLOOKUP(UPPER(CONCATENATE($B193," - ",$A193)),'[1]Segurados Civis'!$A$5:$H$2142,6,FALSE),"")</f>
        <v>965</v>
      </c>
      <c r="D193" s="12">
        <f>IFERROR(VLOOKUP(UPPER(CONCATENATE($B193," - ",$A193)),'[1]Segurados Civis'!$A$5:$H$2142,7,FALSE),"")</f>
        <v>0</v>
      </c>
      <c r="E193" s="12">
        <f>IFERROR(VLOOKUP(UPPER(CONCATENATE($B193," - ",$A193)),'[1]Segurados Civis'!$A$5:$H$2142,8,FALSE),"")</f>
        <v>0</v>
      </c>
      <c r="F193" s="12">
        <f t="shared" si="2"/>
        <v>965</v>
      </c>
      <c r="G193" s="5" t="s">
        <v>2</v>
      </c>
      <c r="H193" s="3">
        <v>0</v>
      </c>
      <c r="I193" s="3">
        <v>0</v>
      </c>
      <c r="J193" s="3"/>
      <c r="K193" s="3">
        <v>0</v>
      </c>
    </row>
    <row r="194" spans="1:11" x14ac:dyDescent="0.25">
      <c r="A194" s="5" t="s">
        <v>1142</v>
      </c>
      <c r="B194" s="5" t="s">
        <v>1253</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5" t="s">
        <v>4</v>
      </c>
      <c r="H194" s="3">
        <v>0</v>
      </c>
      <c r="I194" s="3">
        <v>0</v>
      </c>
      <c r="J194" s="3"/>
      <c r="K194" s="3">
        <v>0</v>
      </c>
    </row>
    <row r="195" spans="1:11" x14ac:dyDescent="0.25">
      <c r="A195" s="5" t="s">
        <v>1142</v>
      </c>
      <c r="B195" s="5" t="s">
        <v>1348</v>
      </c>
      <c r="C195" s="12">
        <f>IFERROR(VLOOKUP(UPPER(CONCATENATE($B195," - ",$A195)),'[1]Segurados Civis'!$A$5:$H$2142,6,FALSE),"")</f>
        <v>187</v>
      </c>
      <c r="D195" s="12">
        <f>IFERROR(VLOOKUP(UPPER(CONCATENATE($B195," - ",$A195)),'[1]Segurados Civis'!$A$5:$H$2142,7,FALSE),"")</f>
        <v>0</v>
      </c>
      <c r="E195" s="12">
        <f>IFERROR(VLOOKUP(UPPER(CONCATENATE($B195," - ",$A195)),'[1]Segurados Civis'!$A$5:$H$2142,8,FALSE),"")</f>
        <v>0</v>
      </c>
      <c r="F195" s="12">
        <f t="shared" ref="F195:F222" si="3">IF(SUM(C195:E195)=0,"",SUM(C195:E195))</f>
        <v>187</v>
      </c>
      <c r="G195" s="5" t="s">
        <v>2</v>
      </c>
      <c r="H195" s="3">
        <v>0</v>
      </c>
      <c r="I195" s="3">
        <v>0</v>
      </c>
      <c r="J195" s="3"/>
      <c r="K195" s="3">
        <v>0</v>
      </c>
    </row>
    <row r="196" spans="1:11" x14ac:dyDescent="0.25">
      <c r="A196" s="5" t="s">
        <v>1142</v>
      </c>
      <c r="B196" s="5" t="s">
        <v>1223</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5" t="s">
        <v>4</v>
      </c>
      <c r="H196" s="3">
        <v>0</v>
      </c>
      <c r="I196" s="3">
        <v>0</v>
      </c>
      <c r="J196" s="3"/>
      <c r="K196" s="3">
        <v>0</v>
      </c>
    </row>
    <row r="197" spans="1:11" x14ac:dyDescent="0.25">
      <c r="A197" s="5" t="s">
        <v>1142</v>
      </c>
      <c r="B197" s="5" t="s">
        <v>1342</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5" t="s">
        <v>4</v>
      </c>
      <c r="H197" s="3">
        <v>0</v>
      </c>
      <c r="I197" s="3">
        <v>0</v>
      </c>
      <c r="J197" s="3"/>
      <c r="K197" s="3">
        <v>0</v>
      </c>
    </row>
    <row r="198" spans="1:11" x14ac:dyDescent="0.25">
      <c r="A198" s="5" t="s">
        <v>1142</v>
      </c>
      <c r="B198" s="5" t="s">
        <v>1313</v>
      </c>
      <c r="C198" s="12" t="str">
        <f>IFERROR(VLOOKUP(UPPER(CONCATENATE($B198," - ",$A198)),'[1]Segurados Civis'!$A$5:$H$2142,6,FALSE),"")</f>
        <v/>
      </c>
      <c r="D198" s="12" t="str">
        <f>IFERROR(VLOOKUP(UPPER(CONCATENATE($B198," - ",$A198)),'[1]Segurados Civis'!$A$5:$H$2142,7,FALSE),"")</f>
        <v/>
      </c>
      <c r="E198" s="12" t="str">
        <f>IFERROR(VLOOKUP(UPPER(CONCATENATE($B198," - ",$A198)),'[1]Segurados Civis'!$A$5:$H$2142,8,FALSE),"")</f>
        <v/>
      </c>
      <c r="F198" s="12" t="str">
        <f t="shared" si="3"/>
        <v/>
      </c>
      <c r="G198" s="5" t="s">
        <v>4</v>
      </c>
      <c r="H198" s="3">
        <v>0</v>
      </c>
      <c r="I198" s="3">
        <v>0</v>
      </c>
      <c r="J198" s="3"/>
      <c r="K198" s="3">
        <v>0</v>
      </c>
    </row>
    <row r="199" spans="1:11" x14ac:dyDescent="0.25">
      <c r="A199" s="5" t="s">
        <v>1142</v>
      </c>
      <c r="B199" s="5" t="s">
        <v>1164</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c r="K199" s="3">
        <v>0</v>
      </c>
    </row>
    <row r="200" spans="1:11" x14ac:dyDescent="0.25">
      <c r="A200" s="5" t="s">
        <v>1142</v>
      </c>
      <c r="B200" s="5" t="s">
        <v>1178</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v>0</v>
      </c>
      <c r="J200" s="3"/>
      <c r="K200" s="3">
        <v>0</v>
      </c>
    </row>
    <row r="201" spans="1:11" x14ac:dyDescent="0.25">
      <c r="A201" s="5" t="s">
        <v>1142</v>
      </c>
      <c r="B201" s="5" t="s">
        <v>1218</v>
      </c>
      <c r="C201" s="12" t="str">
        <f>IFERROR(VLOOKUP(UPPER(CONCATENATE($B201," - ",$A201)),'[1]Segurados Civis'!$A$5:$H$2142,6,FALSE),"")</f>
        <v/>
      </c>
      <c r="D201" s="12" t="str">
        <f>IFERROR(VLOOKUP(UPPER(CONCATENATE($B201," - ",$A201)),'[1]Segurados Civis'!$A$5:$H$2142,7,FALSE),"")</f>
        <v/>
      </c>
      <c r="E201" s="12" t="str">
        <f>IFERROR(VLOOKUP(UPPER(CONCATENATE($B201," - ",$A201)),'[1]Segurados Civis'!$A$5:$H$2142,8,FALSE),"")</f>
        <v/>
      </c>
      <c r="F201" s="12" t="str">
        <f t="shared" si="3"/>
        <v/>
      </c>
      <c r="G201" s="5" t="s">
        <v>4</v>
      </c>
      <c r="H201" s="3">
        <v>0</v>
      </c>
      <c r="I201" s="3">
        <v>0</v>
      </c>
      <c r="J201" s="3"/>
      <c r="K201" s="3">
        <v>0</v>
      </c>
    </row>
    <row r="202" spans="1:11" x14ac:dyDescent="0.25">
      <c r="A202" s="5" t="s">
        <v>1142</v>
      </c>
      <c r="B202" s="5" t="s">
        <v>1193</v>
      </c>
      <c r="C202" s="12" t="str">
        <f>IFERROR(VLOOKUP(UPPER(CONCATENATE($B202," - ",$A202)),'[1]Segurados Civis'!$A$5:$H$2142,6,FALSE),"")</f>
        <v/>
      </c>
      <c r="D202" s="12" t="str">
        <f>IFERROR(VLOOKUP(UPPER(CONCATENATE($B202," - ",$A202)),'[1]Segurados Civis'!$A$5:$H$2142,7,FALSE),"")</f>
        <v/>
      </c>
      <c r="E202" s="12" t="str">
        <f>IFERROR(VLOOKUP(UPPER(CONCATENATE($B202," - ",$A202)),'[1]Segurados Civis'!$A$5:$H$2142,8,FALSE),"")</f>
        <v/>
      </c>
      <c r="F202" s="12" t="str">
        <f t="shared" si="3"/>
        <v/>
      </c>
      <c r="G202" s="5" t="s">
        <v>4</v>
      </c>
      <c r="H202" s="3">
        <v>0</v>
      </c>
      <c r="I202" s="3">
        <v>0</v>
      </c>
      <c r="J202" s="3"/>
      <c r="K202" s="3">
        <v>0</v>
      </c>
    </row>
    <row r="203" spans="1:11" x14ac:dyDescent="0.25">
      <c r="A203" s="5" t="s">
        <v>1142</v>
      </c>
      <c r="B203" s="5" t="s">
        <v>1219</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5" t="s">
        <v>4</v>
      </c>
      <c r="H203" s="3">
        <v>0</v>
      </c>
      <c r="I203" s="3">
        <v>0</v>
      </c>
      <c r="J203" s="3"/>
      <c r="K203" s="3">
        <v>0</v>
      </c>
    </row>
    <row r="204" spans="1:11" x14ac:dyDescent="0.25">
      <c r="A204" s="5" t="s">
        <v>1142</v>
      </c>
      <c r="B204" s="5" t="s">
        <v>1213</v>
      </c>
      <c r="C204" s="12" t="str">
        <f>IFERROR(VLOOKUP(UPPER(CONCATENATE($B204," - ",$A204)),'[1]Segurados Civis'!$A$5:$H$2142,6,FALSE),"")</f>
        <v/>
      </c>
      <c r="D204" s="12" t="str">
        <f>IFERROR(VLOOKUP(UPPER(CONCATENATE($B204," - ",$A204)),'[1]Segurados Civis'!$A$5:$H$2142,7,FALSE),"")</f>
        <v/>
      </c>
      <c r="E204" s="12" t="str">
        <f>IFERROR(VLOOKUP(UPPER(CONCATENATE($B204," - ",$A204)),'[1]Segurados Civis'!$A$5:$H$2142,8,FALSE),"")</f>
        <v/>
      </c>
      <c r="F204" s="12" t="str">
        <f t="shared" si="3"/>
        <v/>
      </c>
      <c r="G204" s="5" t="s">
        <v>4</v>
      </c>
      <c r="H204" s="3">
        <v>0</v>
      </c>
      <c r="I204" s="3">
        <v>0</v>
      </c>
      <c r="J204" s="3"/>
      <c r="K204" s="3">
        <v>0</v>
      </c>
    </row>
    <row r="205" spans="1:11" x14ac:dyDescent="0.25">
      <c r="A205" s="5" t="s">
        <v>1142</v>
      </c>
      <c r="B205" s="5" t="s">
        <v>1200</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5" t="s">
        <v>4</v>
      </c>
      <c r="H205" s="3">
        <v>0</v>
      </c>
      <c r="I205" s="3">
        <v>0</v>
      </c>
      <c r="J205" s="3"/>
      <c r="K205" s="3">
        <v>0</v>
      </c>
    </row>
    <row r="206" spans="1:11" x14ac:dyDescent="0.25">
      <c r="A206" s="5" t="s">
        <v>1142</v>
      </c>
      <c r="B206" s="5" t="s">
        <v>1239</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5" t="s">
        <v>4</v>
      </c>
      <c r="H206" s="3">
        <v>0</v>
      </c>
      <c r="I206" s="3">
        <v>0</v>
      </c>
      <c r="J206" s="3"/>
      <c r="K206" s="3">
        <v>0</v>
      </c>
    </row>
    <row r="207" spans="1:11" x14ac:dyDescent="0.25">
      <c r="A207" s="5" t="s">
        <v>1142</v>
      </c>
      <c r="B207" s="5" t="s">
        <v>1214</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v>0</v>
      </c>
      <c r="J207" s="3"/>
      <c r="K207" s="3">
        <v>0</v>
      </c>
    </row>
    <row r="208" spans="1:11" x14ac:dyDescent="0.25">
      <c r="A208" s="5" t="s">
        <v>1142</v>
      </c>
      <c r="B208" s="5" t="s">
        <v>1157</v>
      </c>
      <c r="C208" s="12">
        <f>IFERROR(VLOOKUP(UPPER(CONCATENATE($B208," - ",$A208)),'[1]Segurados Civis'!$A$5:$H$2142,6,FALSE),"")</f>
        <v>773</v>
      </c>
      <c r="D208" s="12">
        <f>IFERROR(VLOOKUP(UPPER(CONCATENATE($B208," - ",$A208)),'[1]Segurados Civis'!$A$5:$H$2142,7,FALSE),"")</f>
        <v>192</v>
      </c>
      <c r="E208" s="12">
        <f>IFERROR(VLOOKUP(UPPER(CONCATENATE($B208," - ",$A208)),'[1]Segurados Civis'!$A$5:$H$2142,8,FALSE),"")</f>
        <v>34</v>
      </c>
      <c r="F208" s="12">
        <f t="shared" si="3"/>
        <v>999</v>
      </c>
      <c r="G208" s="5" t="s">
        <v>2</v>
      </c>
      <c r="H208" s="3">
        <v>0</v>
      </c>
      <c r="I208" s="3">
        <v>0</v>
      </c>
      <c r="J208" s="3"/>
      <c r="K208" s="3">
        <v>0</v>
      </c>
    </row>
    <row r="209" spans="1:11" x14ac:dyDescent="0.25">
      <c r="A209" s="5" t="s">
        <v>1142</v>
      </c>
      <c r="B209" s="5" t="s">
        <v>1147</v>
      </c>
      <c r="C209" s="12">
        <f>IFERROR(VLOOKUP(UPPER(CONCATENATE($B209," - ",$A209)),'[1]Segurados Civis'!$A$5:$H$2142,6,FALSE),"")</f>
        <v>2141</v>
      </c>
      <c r="D209" s="12">
        <f>IFERROR(VLOOKUP(UPPER(CONCATENATE($B209," - ",$A209)),'[1]Segurados Civis'!$A$5:$H$2142,7,FALSE),"")</f>
        <v>662</v>
      </c>
      <c r="E209" s="12">
        <f>IFERROR(VLOOKUP(UPPER(CONCATENATE($B209," - ",$A209)),'[1]Segurados Civis'!$A$5:$H$2142,8,FALSE),"")</f>
        <v>127</v>
      </c>
      <c r="F209" s="12">
        <f t="shared" si="3"/>
        <v>2930</v>
      </c>
      <c r="G209" s="5" t="s">
        <v>2</v>
      </c>
      <c r="H209" s="3">
        <v>0</v>
      </c>
      <c r="I209" s="3">
        <v>0</v>
      </c>
      <c r="J209" s="3"/>
      <c r="K209" s="3">
        <v>0</v>
      </c>
    </row>
    <row r="210" spans="1:11" x14ac:dyDescent="0.25">
      <c r="A210" s="5" t="s">
        <v>1142</v>
      </c>
      <c r="B210" s="5" t="s">
        <v>1247</v>
      </c>
      <c r="C210" s="12" t="str">
        <f>IFERROR(VLOOKUP(UPPER(CONCATENATE($B210," - ",$A210)),'[1]Segurados Civis'!$A$5:$H$2142,6,FALSE),"")</f>
        <v/>
      </c>
      <c r="D210" s="12" t="str">
        <f>IFERROR(VLOOKUP(UPPER(CONCATENATE($B210," - ",$A210)),'[1]Segurados Civis'!$A$5:$H$2142,7,FALSE),"")</f>
        <v/>
      </c>
      <c r="E210" s="12" t="str">
        <f>IFERROR(VLOOKUP(UPPER(CONCATENATE($B210," - ",$A210)),'[1]Segurados Civis'!$A$5:$H$2142,8,FALSE),"")</f>
        <v/>
      </c>
      <c r="F210" s="12" t="str">
        <f t="shared" si="3"/>
        <v/>
      </c>
      <c r="G210" s="5" t="s">
        <v>2</v>
      </c>
      <c r="H210" s="3">
        <v>0</v>
      </c>
      <c r="I210" s="3">
        <v>0</v>
      </c>
      <c r="J210" s="3">
        <v>1</v>
      </c>
      <c r="K210" s="3">
        <v>0</v>
      </c>
    </row>
    <row r="211" spans="1:11" x14ac:dyDescent="0.25">
      <c r="A211" s="5" t="s">
        <v>1142</v>
      </c>
      <c r="B211" s="5" t="s">
        <v>1194</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v>0</v>
      </c>
      <c r="J211" s="3"/>
      <c r="K211" s="3">
        <v>0</v>
      </c>
    </row>
    <row r="212" spans="1:11" x14ac:dyDescent="0.25">
      <c r="A212" s="5" t="s">
        <v>1142</v>
      </c>
      <c r="B212" s="5" t="s">
        <v>1293</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v>0</v>
      </c>
      <c r="J212" s="3"/>
      <c r="K212" s="3">
        <v>0</v>
      </c>
    </row>
    <row r="213" spans="1:11" x14ac:dyDescent="0.25">
      <c r="A213" s="5" t="s">
        <v>1142</v>
      </c>
      <c r="B213" s="5" t="s">
        <v>1204</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5" t="s">
        <v>4</v>
      </c>
      <c r="H213" s="3">
        <v>0</v>
      </c>
      <c r="I213" s="3">
        <v>0</v>
      </c>
      <c r="J213" s="3"/>
      <c r="K213" s="3">
        <v>0</v>
      </c>
    </row>
    <row r="214" spans="1:11" x14ac:dyDescent="0.25">
      <c r="A214" s="5" t="s">
        <v>1142</v>
      </c>
      <c r="B214" s="5" t="s">
        <v>1172</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4</v>
      </c>
      <c r="H214" s="3">
        <v>0</v>
      </c>
      <c r="I214" s="3">
        <v>0</v>
      </c>
      <c r="J214" s="3"/>
      <c r="K214" s="3">
        <v>0</v>
      </c>
    </row>
    <row r="215" spans="1:11" x14ac:dyDescent="0.25">
      <c r="A215" s="5" t="s">
        <v>1142</v>
      </c>
      <c r="B215" s="5" t="s">
        <v>1205</v>
      </c>
      <c r="C215" s="12" t="str">
        <f>IFERROR(VLOOKUP(UPPER(CONCATENATE($B215," - ",$A215)),'[1]Segurados Civis'!$A$5:$H$2142,6,FALSE),"")</f>
        <v/>
      </c>
      <c r="D215" s="12" t="str">
        <f>IFERROR(VLOOKUP(UPPER(CONCATENATE($B215," - ",$A215)),'[1]Segurados Civis'!$A$5:$H$2142,7,FALSE),"")</f>
        <v/>
      </c>
      <c r="E215" s="12" t="str">
        <f>IFERROR(VLOOKUP(UPPER(CONCATENATE($B215," - ",$A215)),'[1]Segurados Civis'!$A$5:$H$2142,8,FALSE),"")</f>
        <v/>
      </c>
      <c r="F215" s="12" t="str">
        <f t="shared" si="3"/>
        <v/>
      </c>
      <c r="G215" s="5" t="s">
        <v>4</v>
      </c>
      <c r="H215" s="3">
        <v>0</v>
      </c>
      <c r="I215" s="3">
        <v>0</v>
      </c>
      <c r="J215" s="3"/>
      <c r="K215" s="3">
        <v>0</v>
      </c>
    </row>
    <row r="216" spans="1:11" x14ac:dyDescent="0.25">
      <c r="A216" s="5" t="s">
        <v>1142</v>
      </c>
      <c r="B216" s="5" t="s">
        <v>1148</v>
      </c>
      <c r="C216" s="12" t="str">
        <f>IFERROR(VLOOKUP(UPPER(CONCATENATE($B216," - ",$A216)),'[1]Segurados Civis'!$A$5:$H$2142,6,FALSE),"")</f>
        <v/>
      </c>
      <c r="D216" s="12" t="str">
        <f>IFERROR(VLOOKUP(UPPER(CONCATENATE($B216," - ",$A216)),'[1]Segurados Civis'!$A$5:$H$2142,7,FALSE),"")</f>
        <v/>
      </c>
      <c r="E216" s="12" t="str">
        <f>IFERROR(VLOOKUP(UPPER(CONCATENATE($B216," - ",$A216)),'[1]Segurados Civis'!$A$5:$H$2142,8,FALSE),"")</f>
        <v/>
      </c>
      <c r="F216" s="12" t="str">
        <f t="shared" si="3"/>
        <v/>
      </c>
      <c r="G216" s="5" t="s">
        <v>4</v>
      </c>
      <c r="H216" s="3">
        <v>0</v>
      </c>
      <c r="I216" s="3">
        <v>0</v>
      </c>
      <c r="J216" s="3"/>
      <c r="K216" s="3">
        <v>0</v>
      </c>
    </row>
    <row r="217" spans="1:11" x14ac:dyDescent="0.25">
      <c r="A217" s="5" t="s">
        <v>1142</v>
      </c>
      <c r="B217" s="5" t="s">
        <v>1240</v>
      </c>
      <c r="C217" s="12">
        <f>IFERROR(VLOOKUP(UPPER(CONCATENATE($B217," - ",$A217)),'[1]Segurados Civis'!$A$5:$H$2142,6,FALSE),"")</f>
        <v>1846</v>
      </c>
      <c r="D217" s="12">
        <f>IFERROR(VLOOKUP(UPPER(CONCATENATE($B217," - ",$A217)),'[1]Segurados Civis'!$A$5:$H$2142,7,FALSE),"")</f>
        <v>260</v>
      </c>
      <c r="E217" s="12">
        <f>IFERROR(VLOOKUP(UPPER(CONCATENATE($B217," - ",$A217)),'[1]Segurados Civis'!$A$5:$H$2142,8,FALSE),"")</f>
        <v>51</v>
      </c>
      <c r="F217" s="12">
        <f t="shared" si="3"/>
        <v>2157</v>
      </c>
      <c r="G217" s="5" t="s">
        <v>2</v>
      </c>
      <c r="H217" s="3">
        <v>0</v>
      </c>
      <c r="I217" s="3">
        <v>0</v>
      </c>
      <c r="J217" s="3"/>
      <c r="K217" s="3">
        <v>0</v>
      </c>
    </row>
    <row r="218" spans="1:11" x14ac:dyDescent="0.25">
      <c r="A218" s="5" t="s">
        <v>1142</v>
      </c>
      <c r="B218" s="5" t="s">
        <v>832</v>
      </c>
      <c r="C218" s="12" t="str">
        <f>IFERROR(VLOOKUP(UPPER(CONCATENATE($B218," - ",$A218)),'[1]Segurados Civis'!$A$5:$H$2142,6,FALSE),"")</f>
        <v/>
      </c>
      <c r="D218" s="12" t="str">
        <f>IFERROR(VLOOKUP(UPPER(CONCATENATE($B218," - ",$A218)),'[1]Segurados Civis'!$A$5:$H$2142,7,FALSE),"")</f>
        <v/>
      </c>
      <c r="E218" s="12" t="str">
        <f>IFERROR(VLOOKUP(UPPER(CONCATENATE($B218," - ",$A218)),'[1]Segurados Civis'!$A$5:$H$2142,8,FALSE),"")</f>
        <v/>
      </c>
      <c r="F218" s="12" t="str">
        <f t="shared" si="3"/>
        <v/>
      </c>
      <c r="G218" s="5" t="s">
        <v>4</v>
      </c>
      <c r="H218" s="3">
        <v>0</v>
      </c>
      <c r="I218" s="3">
        <v>0</v>
      </c>
      <c r="J218" s="3"/>
      <c r="K218" s="3">
        <v>0</v>
      </c>
    </row>
    <row r="219" spans="1:11" x14ac:dyDescent="0.25">
      <c r="A219" s="5" t="s">
        <v>1142</v>
      </c>
      <c r="B219" s="5" t="s">
        <v>1195</v>
      </c>
      <c r="C219" s="12" t="str">
        <f>IFERROR(VLOOKUP(UPPER(CONCATENATE($B219," - ",$A219)),'[1]Segurados Civis'!$A$5:$H$2142,6,FALSE),"")</f>
        <v/>
      </c>
      <c r="D219" s="12" t="str">
        <f>IFERROR(VLOOKUP(UPPER(CONCATENATE($B219," - ",$A219)),'[1]Segurados Civis'!$A$5:$H$2142,7,FALSE),"")</f>
        <v/>
      </c>
      <c r="E219" s="12" t="str">
        <f>IFERROR(VLOOKUP(UPPER(CONCATENATE($B219," - ",$A219)),'[1]Segurados Civis'!$A$5:$H$2142,8,FALSE),"")</f>
        <v/>
      </c>
      <c r="F219" s="12" t="str">
        <f t="shared" si="3"/>
        <v/>
      </c>
      <c r="G219" s="5" t="s">
        <v>4</v>
      </c>
      <c r="H219" s="3">
        <v>0</v>
      </c>
      <c r="I219" s="3">
        <v>0</v>
      </c>
      <c r="J219" s="3"/>
      <c r="K219" s="3">
        <v>0</v>
      </c>
    </row>
    <row r="220" spans="1:11" x14ac:dyDescent="0.25">
      <c r="A220" s="5" t="s">
        <v>1142</v>
      </c>
      <c r="B220" s="5" t="s">
        <v>1149</v>
      </c>
      <c r="C220" s="12" t="str">
        <f>IFERROR(VLOOKUP(UPPER(CONCATENATE($B220," - ",$A220)),'[1]Segurados Civis'!$A$5:$H$2142,6,FALSE),"")</f>
        <v/>
      </c>
      <c r="D220" s="12" t="str">
        <f>IFERROR(VLOOKUP(UPPER(CONCATENATE($B220," - ",$A220)),'[1]Segurados Civis'!$A$5:$H$2142,7,FALSE),"")</f>
        <v/>
      </c>
      <c r="E220" s="12" t="str">
        <f>IFERROR(VLOOKUP(UPPER(CONCATENATE($B220," - ",$A220)),'[1]Segurados Civis'!$A$5:$H$2142,8,FALSE),"")</f>
        <v/>
      </c>
      <c r="F220" s="12" t="str">
        <f t="shared" si="3"/>
        <v/>
      </c>
      <c r="G220" s="5" t="s">
        <v>2</v>
      </c>
      <c r="H220" s="3">
        <v>0</v>
      </c>
      <c r="I220" s="3">
        <v>0</v>
      </c>
      <c r="J220" s="3"/>
      <c r="K220" s="3">
        <v>0</v>
      </c>
    </row>
    <row r="221" spans="1:11" x14ac:dyDescent="0.25">
      <c r="A221" s="5" t="s">
        <v>1142</v>
      </c>
      <c r="B221" s="5" t="s">
        <v>1284</v>
      </c>
      <c r="C221" s="12" t="str">
        <f>IFERROR(VLOOKUP(UPPER(CONCATENATE($B221," - ",$A221)),'[1]Segurados Civis'!$A$5:$H$2142,6,FALSE),"")</f>
        <v/>
      </c>
      <c r="D221" s="12" t="str">
        <f>IFERROR(VLOOKUP(UPPER(CONCATENATE($B221," - ",$A221)),'[1]Segurados Civis'!$A$5:$H$2142,7,FALSE),"")</f>
        <v/>
      </c>
      <c r="E221" s="12" t="str">
        <f>IFERROR(VLOOKUP(UPPER(CONCATENATE($B221," - ",$A221)),'[1]Segurados Civis'!$A$5:$H$2142,8,FALSE),"")</f>
        <v/>
      </c>
      <c r="F221" s="12" t="str">
        <f t="shared" si="3"/>
        <v/>
      </c>
      <c r="G221" s="5" t="s">
        <v>4</v>
      </c>
      <c r="H221" s="3">
        <v>0</v>
      </c>
      <c r="I221" s="3">
        <v>0</v>
      </c>
      <c r="J221" s="3"/>
      <c r="K221" s="3">
        <v>0</v>
      </c>
    </row>
    <row r="222" spans="1:11" x14ac:dyDescent="0.25">
      <c r="A222" s="5" t="s">
        <v>1142</v>
      </c>
      <c r="B222" s="5" t="s">
        <v>1343</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5" t="s">
        <v>4</v>
      </c>
      <c r="H222" s="3">
        <v>0</v>
      </c>
      <c r="I222" s="3">
        <v>0</v>
      </c>
      <c r="J222" s="3"/>
      <c r="K222" s="3">
        <v>0</v>
      </c>
    </row>
  </sheetData>
  <autoFilter ref="A1:I1"/>
  <sortState ref="B3:C222">
    <sortCondition ref="B3"/>
  </sortState>
  <mergeCells count="9">
    <mergeCell ref="M2:O3"/>
    <mergeCell ref="M4:O4"/>
    <mergeCell ref="M9:O9"/>
    <mergeCell ref="M11:O12"/>
    <mergeCell ref="M13:O13"/>
    <mergeCell ref="M7:R7"/>
    <mergeCell ref="M8:O8"/>
    <mergeCell ref="P8:R8"/>
    <mergeCell ref="P9:R9"/>
  </mergeCells>
  <conditionalFormatting sqref="H2:K106">
    <cfRule type="containsText" dxfId="25" priority="2" operator="containsText" text="1">
      <formula>NOT(ISERROR(SEARCH("1",H2)))</formula>
    </cfRule>
  </conditionalFormatting>
  <conditionalFormatting sqref="H107:K222">
    <cfRule type="containsText" dxfId="24" priority="1" operator="containsText" text="1">
      <formula>NOT(ISERROR(SEARCH("1",H107)))</formula>
    </cfRule>
  </conditionalFormatting>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4"/>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48.8554687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1356</v>
      </c>
      <c r="B2" s="5" t="s">
        <v>1781</v>
      </c>
      <c r="C2" s="12">
        <f>IFERROR(VLOOKUP(UPPER(CONCATENATE($B2," - ",$A2)),'[1]Segurados Civis'!$A$5:$H$2142,6,FALSE),"")</f>
        <v>199656</v>
      </c>
      <c r="D2" s="12">
        <f>IFERROR(VLOOKUP(UPPER(CONCATENATE($B2," - ",$A2)),'[1]Segurados Civis'!$A$5:$H$2142,7,FALSE),"")</f>
        <v>248607</v>
      </c>
      <c r="E2" s="12">
        <f>IFERROR(VLOOKUP(UPPER(CONCATENATE($B2," - ",$A2)),'[1]Segurados Civis'!$A$5:$H$2142,8,FALSE),"")</f>
        <v>38081</v>
      </c>
      <c r="F2" s="12">
        <f>IF(SUM(C2:E2)=0,"",SUM(C2:E2))</f>
        <v>486344</v>
      </c>
      <c r="G2" s="5" t="s">
        <v>2</v>
      </c>
      <c r="H2" s="3">
        <v>0</v>
      </c>
      <c r="I2" s="3"/>
      <c r="J2" s="3">
        <v>0</v>
      </c>
      <c r="K2" s="3">
        <v>0</v>
      </c>
      <c r="M2" s="160" t="s">
        <v>5354</v>
      </c>
      <c r="N2" s="174"/>
      <c r="O2" s="161"/>
    </row>
    <row r="3" spans="1:18" ht="15.75" thickBot="1" x14ac:dyDescent="0.3">
      <c r="A3" s="5" t="s">
        <v>1356</v>
      </c>
      <c r="B3" s="5" t="s">
        <v>1446</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c r="J3" s="3">
        <v>0</v>
      </c>
      <c r="K3" s="3">
        <v>0</v>
      </c>
      <c r="M3" s="162"/>
      <c r="N3" s="175"/>
      <c r="O3" s="163"/>
    </row>
    <row r="4" spans="1:18" ht="15.75" thickBot="1" x14ac:dyDescent="0.3">
      <c r="A4" s="5" t="s">
        <v>1356</v>
      </c>
      <c r="B4" s="5" t="s">
        <v>1447</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c r="J4" s="3">
        <v>0</v>
      </c>
      <c r="K4" s="3">
        <v>0</v>
      </c>
      <c r="M4" s="157">
        <f>COUNTIF(H2:H854,1)</f>
        <v>22</v>
      </c>
      <c r="N4" s="158"/>
      <c r="O4" s="159"/>
    </row>
    <row r="5" spans="1:18" x14ac:dyDescent="0.25">
      <c r="A5" s="5" t="s">
        <v>1356</v>
      </c>
      <c r="B5" s="5" t="s">
        <v>1995</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c r="J5" s="3">
        <v>0</v>
      </c>
      <c r="K5" s="3">
        <v>0</v>
      </c>
    </row>
    <row r="6" spans="1:18" ht="15.75" thickBot="1" x14ac:dyDescent="0.3">
      <c r="A6" s="5" t="s">
        <v>1356</v>
      </c>
      <c r="B6" s="5" t="s">
        <v>2100</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c r="J6" s="3">
        <v>0</v>
      </c>
      <c r="K6" s="3">
        <v>0</v>
      </c>
    </row>
    <row r="7" spans="1:18" ht="15" customHeight="1" thickBot="1" x14ac:dyDescent="0.3">
      <c r="A7" s="5" t="s">
        <v>1356</v>
      </c>
      <c r="B7" s="5" t="s">
        <v>1961</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c r="J7" s="3">
        <v>0</v>
      </c>
      <c r="K7" s="3">
        <v>0</v>
      </c>
      <c r="M7" s="168" t="s">
        <v>5355</v>
      </c>
      <c r="N7" s="169"/>
      <c r="O7" s="169"/>
      <c r="P7" s="169"/>
      <c r="Q7" s="169"/>
      <c r="R7" s="170"/>
    </row>
    <row r="8" spans="1:18" ht="15.75" thickBot="1" x14ac:dyDescent="0.3">
      <c r="A8" s="5" t="s">
        <v>1356</v>
      </c>
      <c r="B8" s="5" t="s">
        <v>1377</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c r="J8" s="3">
        <v>0</v>
      </c>
      <c r="K8" s="3">
        <v>0</v>
      </c>
      <c r="M8" s="171" t="s">
        <v>5362</v>
      </c>
      <c r="N8" s="172"/>
      <c r="O8" s="172"/>
      <c r="P8" s="168" t="s">
        <v>5363</v>
      </c>
      <c r="Q8" s="169"/>
      <c r="R8" s="170"/>
    </row>
    <row r="9" spans="1:18" ht="14.25" customHeight="1" thickBot="1" x14ac:dyDescent="0.3">
      <c r="A9" s="5" t="s">
        <v>1356</v>
      </c>
      <c r="B9" s="5" t="s">
        <v>1723</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c r="J9" s="3">
        <v>0</v>
      </c>
      <c r="K9" s="3">
        <v>0</v>
      </c>
      <c r="M9" s="157">
        <f>COUNTIF(I2:I854,1)</f>
        <v>2</v>
      </c>
      <c r="N9" s="158"/>
      <c r="O9" s="159"/>
      <c r="P9" s="157">
        <f>COUNTIF(J2:J854,1)</f>
        <v>22</v>
      </c>
      <c r="Q9" s="158"/>
      <c r="R9" s="159"/>
    </row>
    <row r="10" spans="1:18" ht="15.75" thickBot="1" x14ac:dyDescent="0.3">
      <c r="A10" s="5" t="s">
        <v>1356</v>
      </c>
      <c r="B10" s="5" t="s">
        <v>1358</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c r="J10" s="3">
        <v>0</v>
      </c>
      <c r="K10" s="3">
        <v>0</v>
      </c>
    </row>
    <row r="11" spans="1:18" x14ac:dyDescent="0.25">
      <c r="A11" s="5" t="s">
        <v>1356</v>
      </c>
      <c r="B11" s="5" t="s">
        <v>1628</v>
      </c>
      <c r="C11" s="12">
        <f>IFERROR(VLOOKUP(UPPER(CONCATENATE($B11," - ",$A11)),'[1]Segurados Civis'!$A$5:$H$2142,6,FALSE),"")</f>
        <v>402</v>
      </c>
      <c r="D11" s="12">
        <f>IFERROR(VLOOKUP(UPPER(CONCATENATE($B11," - ",$A11)),'[1]Segurados Civis'!$A$5:$H$2142,7,FALSE),"")</f>
        <v>62</v>
      </c>
      <c r="E11" s="12">
        <f>IFERROR(VLOOKUP(UPPER(CONCATENATE($B11," - ",$A11)),'[1]Segurados Civis'!$A$5:$H$2142,8,FALSE),"")</f>
        <v>18</v>
      </c>
      <c r="F11" s="12">
        <f t="shared" si="0"/>
        <v>482</v>
      </c>
      <c r="G11" s="5" t="s">
        <v>2</v>
      </c>
      <c r="H11" s="3">
        <v>0</v>
      </c>
      <c r="I11" s="3"/>
      <c r="J11" s="3">
        <v>0</v>
      </c>
      <c r="K11" s="3">
        <v>0</v>
      </c>
      <c r="M11" s="164" t="s">
        <v>5352</v>
      </c>
      <c r="N11" s="176"/>
      <c r="O11" s="165"/>
    </row>
    <row r="12" spans="1:18" ht="15.75" thickBot="1" x14ac:dyDescent="0.3">
      <c r="A12" s="5" t="s">
        <v>1356</v>
      </c>
      <c r="B12" s="5" t="s">
        <v>1448</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c r="J12" s="3">
        <v>0</v>
      </c>
      <c r="K12" s="3">
        <v>0</v>
      </c>
      <c r="M12" s="166"/>
      <c r="N12" s="177"/>
      <c r="O12" s="167"/>
    </row>
    <row r="13" spans="1:18" ht="15.75" thickBot="1" x14ac:dyDescent="0.3">
      <c r="A13" s="5" t="s">
        <v>1356</v>
      </c>
      <c r="B13" s="5" t="s">
        <v>1386</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c r="J13" s="3">
        <v>0</v>
      </c>
      <c r="K13" s="3">
        <v>0</v>
      </c>
      <c r="M13" s="157">
        <f>COUNTIF(K2:K854,1)</f>
        <v>0</v>
      </c>
      <c r="N13" s="158"/>
      <c r="O13" s="159"/>
    </row>
    <row r="14" spans="1:18" x14ac:dyDescent="0.25">
      <c r="A14" s="5" t="s">
        <v>1356</v>
      </c>
      <c r="B14" s="5" t="s">
        <v>1812</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c r="J14" s="3">
        <v>0</v>
      </c>
      <c r="K14" s="3">
        <v>0</v>
      </c>
    </row>
    <row r="15" spans="1:18" x14ac:dyDescent="0.25">
      <c r="A15" s="5" t="s">
        <v>1356</v>
      </c>
      <c r="B15" s="5" t="s">
        <v>2129</v>
      </c>
      <c r="C15" s="12">
        <f>IFERROR(VLOOKUP(UPPER(CONCATENATE($B15," - ",$A15)),'[1]Segurados Civis'!$A$5:$H$2142,6,FALSE),"")</f>
        <v>144</v>
      </c>
      <c r="D15" s="12">
        <f>IFERROR(VLOOKUP(UPPER(CONCATENATE($B15," - ",$A15)),'[1]Segurados Civis'!$A$5:$H$2142,7,FALSE),"")</f>
        <v>0</v>
      </c>
      <c r="E15" s="12">
        <f>IFERROR(VLOOKUP(UPPER(CONCATENATE($B15," - ",$A15)),'[1]Segurados Civis'!$A$5:$H$2142,8,FALSE),"")</f>
        <v>0</v>
      </c>
      <c r="F15" s="12">
        <f t="shared" si="0"/>
        <v>144</v>
      </c>
      <c r="G15" s="5" t="s">
        <v>2</v>
      </c>
      <c r="H15" s="3">
        <v>0</v>
      </c>
      <c r="I15" s="3"/>
      <c r="J15" s="3">
        <v>0</v>
      </c>
      <c r="K15" s="3">
        <v>0</v>
      </c>
    </row>
    <row r="16" spans="1:18" x14ac:dyDescent="0.25">
      <c r="A16" s="5" t="s">
        <v>1356</v>
      </c>
      <c r="B16" s="5" t="s">
        <v>1604</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c r="J16" s="3">
        <v>0</v>
      </c>
      <c r="K16" s="3">
        <v>0</v>
      </c>
    </row>
    <row r="17" spans="1:11" x14ac:dyDescent="0.25">
      <c r="A17" s="5" t="s">
        <v>1356</v>
      </c>
      <c r="B17" s="5" t="s">
        <v>1728</v>
      </c>
      <c r="C17" s="12">
        <f>IFERROR(VLOOKUP(UPPER(CONCATENATE($B17," - ",$A17)),'[1]Segurados Civis'!$A$5:$H$2142,6,FALSE),"")</f>
        <v>843</v>
      </c>
      <c r="D17" s="12">
        <f>IFERROR(VLOOKUP(UPPER(CONCATENATE($B17," - ",$A17)),'[1]Segurados Civis'!$A$5:$H$2142,7,FALSE),"")</f>
        <v>231</v>
      </c>
      <c r="E17" s="12">
        <f>IFERROR(VLOOKUP(UPPER(CONCATENATE($B17," - ",$A17)),'[1]Segurados Civis'!$A$5:$H$2142,8,FALSE),"")</f>
        <v>55</v>
      </c>
      <c r="F17" s="12">
        <f t="shared" si="0"/>
        <v>1129</v>
      </c>
      <c r="G17" s="5" t="s">
        <v>2</v>
      </c>
      <c r="H17" s="3">
        <v>0</v>
      </c>
      <c r="I17" s="3"/>
      <c r="J17" s="3">
        <v>0</v>
      </c>
      <c r="K17" s="3">
        <v>0</v>
      </c>
    </row>
    <row r="18" spans="1:11" x14ac:dyDescent="0.25">
      <c r="A18" s="5" t="s">
        <v>1356</v>
      </c>
      <c r="B18" s="5" t="s">
        <v>1449</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c r="J18" s="3">
        <v>0</v>
      </c>
      <c r="K18" s="3">
        <v>0</v>
      </c>
    </row>
    <row r="19" spans="1:11" x14ac:dyDescent="0.25">
      <c r="A19" s="5" t="s">
        <v>1356</v>
      </c>
      <c r="B19" s="5" t="s">
        <v>1729</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c r="J19" s="3">
        <v>0</v>
      </c>
      <c r="K19" s="3">
        <v>0</v>
      </c>
    </row>
    <row r="20" spans="1:11" x14ac:dyDescent="0.25">
      <c r="A20" s="5" t="s">
        <v>1356</v>
      </c>
      <c r="B20" s="5" t="s">
        <v>1976</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c r="J20" s="3">
        <v>0</v>
      </c>
      <c r="K20" s="3">
        <v>0</v>
      </c>
    </row>
    <row r="21" spans="1:11" x14ac:dyDescent="0.25">
      <c r="A21" s="5" t="s">
        <v>1356</v>
      </c>
      <c r="B21" s="5" t="s">
        <v>2190</v>
      </c>
      <c r="C21" s="12">
        <f>IFERROR(VLOOKUP(UPPER(CONCATENATE($B21," - ",$A21)),'[1]Segurados Civis'!$A$5:$H$2142,6,FALSE),"")</f>
        <v>213</v>
      </c>
      <c r="D21" s="12">
        <f>IFERROR(VLOOKUP(UPPER(CONCATENATE($B21," - ",$A21)),'[1]Segurados Civis'!$A$5:$H$2142,7,FALSE),"")</f>
        <v>34</v>
      </c>
      <c r="E21" s="12">
        <f>IFERROR(VLOOKUP(UPPER(CONCATENATE($B21," - ",$A21)),'[1]Segurados Civis'!$A$5:$H$2142,8,FALSE),"")</f>
        <v>0</v>
      </c>
      <c r="F21" s="12">
        <f t="shared" si="0"/>
        <v>247</v>
      </c>
      <c r="G21" s="5" t="s">
        <v>2</v>
      </c>
      <c r="H21" s="3">
        <v>0</v>
      </c>
      <c r="I21" s="3"/>
      <c r="J21" s="3">
        <v>0</v>
      </c>
      <c r="K21" s="3">
        <v>0</v>
      </c>
    </row>
    <row r="22" spans="1:11" x14ac:dyDescent="0.25">
      <c r="A22" s="5" t="s">
        <v>1356</v>
      </c>
      <c r="B22" s="5" t="s">
        <v>1705</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c r="J22" s="3">
        <v>0</v>
      </c>
      <c r="K22" s="3">
        <v>0</v>
      </c>
    </row>
    <row r="23" spans="1:11" x14ac:dyDescent="0.25">
      <c r="A23" s="5" t="s">
        <v>1356</v>
      </c>
      <c r="B23" s="5" t="s">
        <v>1772</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c r="J23" s="3">
        <v>0</v>
      </c>
      <c r="K23" s="3">
        <v>0</v>
      </c>
    </row>
    <row r="24" spans="1:11" x14ac:dyDescent="0.25">
      <c r="A24" s="5" t="s">
        <v>1356</v>
      </c>
      <c r="B24" s="5" t="s">
        <v>1977</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c r="J24" s="3">
        <v>0</v>
      </c>
      <c r="K24" s="3">
        <v>0</v>
      </c>
    </row>
    <row r="25" spans="1:11" x14ac:dyDescent="0.25">
      <c r="A25" s="5" t="s">
        <v>1356</v>
      </c>
      <c r="B25" s="5" t="s">
        <v>1450</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c r="J25" s="3">
        <v>0</v>
      </c>
      <c r="K25" s="3">
        <v>0</v>
      </c>
    </row>
    <row r="26" spans="1:11" x14ac:dyDescent="0.25">
      <c r="A26" s="5" t="s">
        <v>1356</v>
      </c>
      <c r="B26" s="5" t="s">
        <v>1451</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c r="J26" s="3">
        <v>0</v>
      </c>
      <c r="K26" s="3">
        <v>0</v>
      </c>
    </row>
    <row r="27" spans="1:11" x14ac:dyDescent="0.25">
      <c r="A27" s="5" t="s">
        <v>1356</v>
      </c>
      <c r="B27" s="5" t="s">
        <v>1452</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c r="J27" s="3">
        <v>0</v>
      </c>
      <c r="K27" s="3">
        <v>0</v>
      </c>
    </row>
    <row r="28" spans="1:11" x14ac:dyDescent="0.25">
      <c r="A28" s="5" t="s">
        <v>1356</v>
      </c>
      <c r="B28" s="5" t="s">
        <v>1643</v>
      </c>
      <c r="C28" s="12">
        <f>IFERROR(VLOOKUP(UPPER(CONCATENATE($B28," - ",$A28)),'[1]Segurados Civis'!$A$5:$H$2142,6,FALSE),"")</f>
        <v>349</v>
      </c>
      <c r="D28" s="12">
        <f>IFERROR(VLOOKUP(UPPER(CONCATENATE($B28," - ",$A28)),'[1]Segurados Civis'!$A$5:$H$2142,7,FALSE),"")</f>
        <v>134</v>
      </c>
      <c r="E28" s="12">
        <f>IFERROR(VLOOKUP(UPPER(CONCATENATE($B28," - ",$A28)),'[1]Segurados Civis'!$A$5:$H$2142,8,FALSE),"")</f>
        <v>16</v>
      </c>
      <c r="F28" s="12">
        <f t="shared" si="0"/>
        <v>499</v>
      </c>
      <c r="G28" s="5" t="s">
        <v>2</v>
      </c>
      <c r="H28" s="3">
        <v>0</v>
      </c>
      <c r="I28" s="3"/>
      <c r="J28" s="3">
        <v>0</v>
      </c>
      <c r="K28" s="3">
        <v>0</v>
      </c>
    </row>
    <row r="29" spans="1:11" x14ac:dyDescent="0.25">
      <c r="A29" s="5" t="s">
        <v>1356</v>
      </c>
      <c r="B29" s="5" t="s">
        <v>1785</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c r="J29" s="3">
        <v>0</v>
      </c>
      <c r="K29" s="3">
        <v>0</v>
      </c>
    </row>
    <row r="30" spans="1:11" x14ac:dyDescent="0.25">
      <c r="A30" s="5" t="s">
        <v>1356</v>
      </c>
      <c r="B30" s="5" t="s">
        <v>1410</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c r="J30" s="3">
        <v>0</v>
      </c>
      <c r="K30" s="3">
        <v>0</v>
      </c>
    </row>
    <row r="31" spans="1:11" x14ac:dyDescent="0.25">
      <c r="A31" s="5" t="s">
        <v>1356</v>
      </c>
      <c r="B31" s="5" t="s">
        <v>1857</v>
      </c>
      <c r="C31" s="12">
        <f>IFERROR(VLOOKUP(UPPER(CONCATENATE($B31," - ",$A31)),'[1]Segurados Civis'!$A$5:$H$2142,6,FALSE),"")</f>
        <v>928</v>
      </c>
      <c r="D31" s="12">
        <f>IFERROR(VLOOKUP(UPPER(CONCATENATE($B31," - ",$A31)),'[1]Segurados Civis'!$A$5:$H$2142,7,FALSE),"")</f>
        <v>260</v>
      </c>
      <c r="E31" s="12">
        <f>IFERROR(VLOOKUP(UPPER(CONCATENATE($B31," - ",$A31)),'[1]Segurados Civis'!$A$5:$H$2142,8,FALSE),"")</f>
        <v>84</v>
      </c>
      <c r="F31" s="12">
        <f t="shared" si="0"/>
        <v>1272</v>
      </c>
      <c r="G31" s="5" t="s">
        <v>2</v>
      </c>
      <c r="H31" s="3">
        <v>0</v>
      </c>
      <c r="I31" s="3"/>
      <c r="J31" s="3">
        <v>0</v>
      </c>
      <c r="K31" s="3">
        <v>0</v>
      </c>
    </row>
    <row r="32" spans="1:11" x14ac:dyDescent="0.25">
      <c r="A32" s="5" t="s">
        <v>1356</v>
      </c>
      <c r="B32" s="5" t="s">
        <v>1453</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c r="J32" s="3">
        <v>0</v>
      </c>
      <c r="K32" s="3">
        <v>0</v>
      </c>
    </row>
    <row r="33" spans="1:11" x14ac:dyDescent="0.25">
      <c r="A33" s="5" t="s">
        <v>1356</v>
      </c>
      <c r="B33" s="5" t="s">
        <v>1454</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c r="J33" s="3">
        <v>0</v>
      </c>
      <c r="K33" s="3">
        <v>0</v>
      </c>
    </row>
    <row r="34" spans="1:11" x14ac:dyDescent="0.25">
      <c r="A34" s="5" t="s">
        <v>1356</v>
      </c>
      <c r="B34" s="5" t="s">
        <v>1432</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c r="J34" s="3">
        <v>0</v>
      </c>
      <c r="K34" s="3">
        <v>0</v>
      </c>
    </row>
    <row r="35" spans="1:11" x14ac:dyDescent="0.25">
      <c r="A35" s="5" t="s">
        <v>1356</v>
      </c>
      <c r="B35" s="5" t="s">
        <v>1828</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c r="J35" s="3">
        <v>0</v>
      </c>
      <c r="K35" s="3">
        <v>0</v>
      </c>
    </row>
    <row r="36" spans="1:11" x14ac:dyDescent="0.25">
      <c r="A36" s="5" t="s">
        <v>1356</v>
      </c>
      <c r="B36" s="5" t="s">
        <v>1567</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c r="J36" s="3">
        <v>0</v>
      </c>
      <c r="K36" s="3">
        <v>0</v>
      </c>
    </row>
    <row r="37" spans="1:11" x14ac:dyDescent="0.25">
      <c r="A37" s="5" t="s">
        <v>1356</v>
      </c>
      <c r="B37" s="5" t="s">
        <v>1803</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c r="J37" s="3">
        <v>0</v>
      </c>
      <c r="K37" s="3">
        <v>0</v>
      </c>
    </row>
    <row r="38" spans="1:11" x14ac:dyDescent="0.25">
      <c r="A38" s="5" t="s">
        <v>1356</v>
      </c>
      <c r="B38" s="5" t="s">
        <v>1455</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c r="J38" s="3">
        <v>0</v>
      </c>
      <c r="K38" s="3">
        <v>0</v>
      </c>
    </row>
    <row r="39" spans="1:11" x14ac:dyDescent="0.25">
      <c r="A39" s="5" t="s">
        <v>1356</v>
      </c>
      <c r="B39" s="5" t="s">
        <v>1456</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c r="J39" s="3">
        <v>0</v>
      </c>
      <c r="K39" s="3">
        <v>0</v>
      </c>
    </row>
    <row r="40" spans="1:11" x14ac:dyDescent="0.25">
      <c r="A40" s="5" t="s">
        <v>1356</v>
      </c>
      <c r="B40" s="5" t="s">
        <v>1774</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c r="J40" s="3">
        <v>0</v>
      </c>
      <c r="K40" s="3">
        <v>0</v>
      </c>
    </row>
    <row r="41" spans="1:11" x14ac:dyDescent="0.25">
      <c r="A41" s="5" t="s">
        <v>1356</v>
      </c>
      <c r="B41" s="5" t="s">
        <v>1688</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c r="J41" s="3">
        <v>0</v>
      </c>
      <c r="K41" s="3">
        <v>0</v>
      </c>
    </row>
    <row r="42" spans="1:11" x14ac:dyDescent="0.25">
      <c r="A42" s="5" t="s">
        <v>1356</v>
      </c>
      <c r="B42" s="5" t="s">
        <v>1587</v>
      </c>
      <c r="C42" s="12">
        <f>IFERROR(VLOOKUP(UPPER(CONCATENATE($B42," - ",$A42)),'[1]Segurados Civis'!$A$5:$H$2142,6,FALSE),"")</f>
        <v>123</v>
      </c>
      <c r="D42" s="12">
        <f>IFERROR(VLOOKUP(UPPER(CONCATENATE($B42," - ",$A42)),'[1]Segurados Civis'!$A$5:$H$2142,7,FALSE),"")</f>
        <v>0</v>
      </c>
      <c r="E42" s="12">
        <f>IFERROR(VLOOKUP(UPPER(CONCATENATE($B42," - ",$A42)),'[1]Segurados Civis'!$A$5:$H$2142,8,FALSE),"")</f>
        <v>0</v>
      </c>
      <c r="F42" s="12">
        <f t="shared" si="0"/>
        <v>123</v>
      </c>
      <c r="G42" s="5" t="s">
        <v>2</v>
      </c>
      <c r="H42" s="3">
        <v>1</v>
      </c>
      <c r="I42" s="3"/>
      <c r="J42" s="3">
        <v>0</v>
      </c>
      <c r="K42" s="3">
        <v>0</v>
      </c>
    </row>
    <row r="43" spans="1:11" x14ac:dyDescent="0.25">
      <c r="A43" s="5" t="s">
        <v>1356</v>
      </c>
      <c r="B43" s="5" t="s">
        <v>2158</v>
      </c>
      <c r="C43" s="12">
        <f>IFERROR(VLOOKUP(UPPER(CONCATENATE($B43," - ",$A43)),'[1]Segurados Civis'!$A$5:$H$2142,6,FALSE),"")</f>
        <v>463</v>
      </c>
      <c r="D43" s="12">
        <f>IFERROR(VLOOKUP(UPPER(CONCATENATE($B43," - ",$A43)),'[1]Segurados Civis'!$A$5:$H$2142,7,FALSE),"")</f>
        <v>0</v>
      </c>
      <c r="E43" s="12">
        <f>IFERROR(VLOOKUP(UPPER(CONCATENATE($B43," - ",$A43)),'[1]Segurados Civis'!$A$5:$H$2142,8,FALSE),"")</f>
        <v>0</v>
      </c>
      <c r="F43" s="12">
        <f t="shared" si="0"/>
        <v>463</v>
      </c>
      <c r="G43" s="5" t="s">
        <v>2</v>
      </c>
      <c r="H43" s="3">
        <v>0</v>
      </c>
      <c r="I43" s="3"/>
      <c r="J43" s="3">
        <v>0</v>
      </c>
      <c r="K43" s="3">
        <v>0</v>
      </c>
    </row>
    <row r="44" spans="1:11" x14ac:dyDescent="0.25">
      <c r="A44" s="5" t="s">
        <v>1356</v>
      </c>
      <c r="B44" s="5" t="s">
        <v>1629</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c r="J44" s="3">
        <v>0</v>
      </c>
      <c r="K44" s="3">
        <v>0</v>
      </c>
    </row>
    <row r="45" spans="1:11" x14ac:dyDescent="0.25">
      <c r="A45" s="5" t="s">
        <v>1356</v>
      </c>
      <c r="B45" s="5" t="s">
        <v>2038</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c r="J45" s="3">
        <v>0</v>
      </c>
      <c r="K45" s="3">
        <v>0</v>
      </c>
    </row>
    <row r="46" spans="1:11" x14ac:dyDescent="0.25">
      <c r="A46" s="5" t="s">
        <v>1356</v>
      </c>
      <c r="B46" s="5" t="s">
        <v>2151</v>
      </c>
      <c r="C46" s="12">
        <f>IFERROR(VLOOKUP(UPPER(CONCATENATE($B46," - ",$A46)),'[1]Segurados Civis'!$A$5:$H$2142,6,FALSE),"")</f>
        <v>2233</v>
      </c>
      <c r="D46" s="12">
        <f>IFERROR(VLOOKUP(UPPER(CONCATENATE($B46," - ",$A46)),'[1]Segurados Civis'!$A$5:$H$2142,7,FALSE),"")</f>
        <v>720</v>
      </c>
      <c r="E46" s="12">
        <f>IFERROR(VLOOKUP(UPPER(CONCATENATE($B46," - ",$A46)),'[1]Segurados Civis'!$A$5:$H$2142,8,FALSE),"")</f>
        <v>181</v>
      </c>
      <c r="F46" s="12">
        <f t="shared" si="0"/>
        <v>3134</v>
      </c>
      <c r="G46" s="5" t="s">
        <v>2</v>
      </c>
      <c r="H46" s="3">
        <v>0</v>
      </c>
      <c r="I46" s="3"/>
      <c r="J46" s="3">
        <v>0</v>
      </c>
      <c r="K46" s="3">
        <v>0</v>
      </c>
    </row>
    <row r="47" spans="1:11" x14ac:dyDescent="0.25">
      <c r="A47" s="5" t="s">
        <v>1356</v>
      </c>
      <c r="B47" s="5" t="s">
        <v>2092</v>
      </c>
      <c r="C47" s="12">
        <f>IFERROR(VLOOKUP(UPPER(CONCATENATE($B47," - ",$A47)),'[1]Segurados Civis'!$A$5:$H$2142,6,FALSE),"")</f>
        <v>319</v>
      </c>
      <c r="D47" s="12">
        <f>IFERROR(VLOOKUP(UPPER(CONCATENATE($B47," - ",$A47)),'[1]Segurados Civis'!$A$5:$H$2142,7,FALSE),"")</f>
        <v>68</v>
      </c>
      <c r="E47" s="12">
        <f>IFERROR(VLOOKUP(UPPER(CONCATENATE($B47," - ",$A47)),'[1]Segurados Civis'!$A$5:$H$2142,8,FALSE),"")</f>
        <v>14</v>
      </c>
      <c r="F47" s="12">
        <f t="shared" si="0"/>
        <v>401</v>
      </c>
      <c r="G47" s="5" t="s">
        <v>2</v>
      </c>
      <c r="H47" s="3">
        <v>0</v>
      </c>
      <c r="I47" s="3"/>
      <c r="J47" s="3">
        <v>0</v>
      </c>
      <c r="K47" s="3">
        <v>0</v>
      </c>
    </row>
    <row r="48" spans="1:11" x14ac:dyDescent="0.25">
      <c r="A48" s="5" t="s">
        <v>1356</v>
      </c>
      <c r="B48" s="5" t="s">
        <v>2021</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c r="J48" s="3">
        <v>0</v>
      </c>
      <c r="K48" s="3">
        <v>0</v>
      </c>
    </row>
    <row r="49" spans="1:11" x14ac:dyDescent="0.25">
      <c r="A49" s="5" t="s">
        <v>1356</v>
      </c>
      <c r="B49" s="5" t="s">
        <v>1938</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c r="J49" s="3">
        <v>0</v>
      </c>
      <c r="K49" s="3">
        <v>0</v>
      </c>
    </row>
    <row r="50" spans="1:11" x14ac:dyDescent="0.25">
      <c r="A50" s="5" t="s">
        <v>1356</v>
      </c>
      <c r="B50" s="5" t="s">
        <v>2101</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c r="J50" s="3">
        <v>0</v>
      </c>
      <c r="K50" s="3">
        <v>0</v>
      </c>
    </row>
    <row r="51" spans="1:11" x14ac:dyDescent="0.25">
      <c r="A51" s="5" t="s">
        <v>1356</v>
      </c>
      <c r="B51" s="5" t="s">
        <v>1457</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c r="J51" s="3">
        <v>0</v>
      </c>
      <c r="K51" s="3">
        <v>0</v>
      </c>
    </row>
    <row r="52" spans="1:11" x14ac:dyDescent="0.25">
      <c r="A52" s="5" t="s">
        <v>1356</v>
      </c>
      <c r="B52" s="5" t="s">
        <v>1730</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c r="J52" s="3">
        <v>0</v>
      </c>
      <c r="K52" s="3">
        <v>0</v>
      </c>
    </row>
    <row r="53" spans="1:11" x14ac:dyDescent="0.25">
      <c r="A53" s="5" t="s">
        <v>1356</v>
      </c>
      <c r="B53" s="5" t="s">
        <v>2102</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c r="J53" s="3">
        <v>0</v>
      </c>
      <c r="K53" s="3">
        <v>0</v>
      </c>
    </row>
    <row r="54" spans="1:11" x14ac:dyDescent="0.25">
      <c r="A54" s="5" t="s">
        <v>1356</v>
      </c>
      <c r="B54" s="5" t="s">
        <v>2010</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c r="J54" s="3">
        <v>0</v>
      </c>
      <c r="K54" s="3">
        <v>0</v>
      </c>
    </row>
    <row r="55" spans="1:11" x14ac:dyDescent="0.25">
      <c r="A55" s="5" t="s">
        <v>1356</v>
      </c>
      <c r="B55" s="5" t="s">
        <v>1458</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c r="J55" s="3">
        <v>0</v>
      </c>
      <c r="K55" s="3">
        <v>0</v>
      </c>
    </row>
    <row r="56" spans="1:11" x14ac:dyDescent="0.25">
      <c r="A56" s="5" t="s">
        <v>1356</v>
      </c>
      <c r="B56" s="5" t="s">
        <v>1851</v>
      </c>
      <c r="C56" s="12">
        <f>IFERROR(VLOOKUP(UPPER(CONCATENATE($B56," - ",$A56)),'[1]Segurados Civis'!$A$5:$H$2142,6,FALSE),"")</f>
        <v>502</v>
      </c>
      <c r="D56" s="12">
        <f>IFERROR(VLOOKUP(UPPER(CONCATENATE($B56," - ",$A56)),'[1]Segurados Civis'!$A$5:$H$2142,7,FALSE),"")</f>
        <v>109</v>
      </c>
      <c r="E56" s="12">
        <f>IFERROR(VLOOKUP(UPPER(CONCATENATE($B56," - ",$A56)),'[1]Segurados Civis'!$A$5:$H$2142,8,FALSE),"")</f>
        <v>16</v>
      </c>
      <c r="F56" s="12">
        <f t="shared" si="0"/>
        <v>627</v>
      </c>
      <c r="G56" s="5" t="s">
        <v>2</v>
      </c>
      <c r="H56" s="3">
        <v>0</v>
      </c>
      <c r="I56" s="3"/>
      <c r="J56" s="3">
        <v>0</v>
      </c>
      <c r="K56" s="3">
        <v>0</v>
      </c>
    </row>
    <row r="57" spans="1:11" x14ac:dyDescent="0.25">
      <c r="A57" s="5" t="s">
        <v>1356</v>
      </c>
      <c r="B57" s="5" t="s">
        <v>1459</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c r="J57" s="3">
        <v>0</v>
      </c>
      <c r="K57" s="3">
        <v>0</v>
      </c>
    </row>
    <row r="58" spans="1:11" x14ac:dyDescent="0.25">
      <c r="A58" s="5" t="s">
        <v>1356</v>
      </c>
      <c r="B58" s="5" t="s">
        <v>1991</v>
      </c>
      <c r="C58" s="12">
        <f>IFERROR(VLOOKUP(UPPER(CONCATENATE($B58," - ",$A58)),'[1]Segurados Civis'!$A$5:$H$2142,6,FALSE),"")</f>
        <v>195</v>
      </c>
      <c r="D58" s="12">
        <f>IFERROR(VLOOKUP(UPPER(CONCATENATE($B58," - ",$A58)),'[1]Segurados Civis'!$A$5:$H$2142,7,FALSE),"")</f>
        <v>208</v>
      </c>
      <c r="E58" s="12">
        <f>IFERROR(VLOOKUP(UPPER(CONCATENATE($B58," - ",$A58)),'[1]Segurados Civis'!$A$5:$H$2142,8,FALSE),"")</f>
        <v>35</v>
      </c>
      <c r="F58" s="12">
        <f t="shared" si="0"/>
        <v>438</v>
      </c>
      <c r="G58" s="5" t="s">
        <v>2</v>
      </c>
      <c r="H58" s="3">
        <v>0</v>
      </c>
      <c r="I58" s="3"/>
      <c r="J58" s="3">
        <v>0</v>
      </c>
      <c r="K58" s="3">
        <v>0</v>
      </c>
    </row>
    <row r="59" spans="1:11" x14ac:dyDescent="0.25">
      <c r="A59" s="5" t="s">
        <v>1356</v>
      </c>
      <c r="B59" s="5" t="s">
        <v>2168</v>
      </c>
      <c r="C59" s="12">
        <f>IFERROR(VLOOKUP(UPPER(CONCATENATE($B59," - ",$A59)),'[1]Segurados Civis'!$A$5:$H$2142,6,FALSE),"")</f>
        <v>207</v>
      </c>
      <c r="D59" s="12">
        <f>IFERROR(VLOOKUP(UPPER(CONCATENATE($B59," - ",$A59)),'[1]Segurados Civis'!$A$5:$H$2142,7,FALSE),"")</f>
        <v>42</v>
      </c>
      <c r="E59" s="12">
        <f>IFERROR(VLOOKUP(UPPER(CONCATENATE($B59," - ",$A59)),'[1]Segurados Civis'!$A$5:$H$2142,8,FALSE),"")</f>
        <v>3</v>
      </c>
      <c r="F59" s="12">
        <f t="shared" si="0"/>
        <v>252</v>
      </c>
      <c r="G59" s="5" t="s">
        <v>2</v>
      </c>
      <c r="H59" s="3">
        <v>0</v>
      </c>
      <c r="I59" s="3"/>
      <c r="J59" s="3">
        <v>0</v>
      </c>
      <c r="K59" s="3">
        <v>0</v>
      </c>
    </row>
    <row r="60" spans="1:11" x14ac:dyDescent="0.25">
      <c r="A60" s="5" t="s">
        <v>1356</v>
      </c>
      <c r="B60" s="5" t="s">
        <v>2039</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c r="J60" s="3">
        <v>0</v>
      </c>
      <c r="K60" s="3">
        <v>0</v>
      </c>
    </row>
    <row r="61" spans="1:11" x14ac:dyDescent="0.25">
      <c r="A61" s="5" t="s">
        <v>1356</v>
      </c>
      <c r="B61" s="5" t="s">
        <v>1460</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c r="J61" s="3">
        <v>0</v>
      </c>
      <c r="K61" s="3">
        <v>0</v>
      </c>
    </row>
    <row r="62" spans="1:11" x14ac:dyDescent="0.25">
      <c r="A62" s="5" t="s">
        <v>1356</v>
      </c>
      <c r="B62" s="5" t="s">
        <v>1786</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c r="J62" s="3">
        <v>0</v>
      </c>
      <c r="K62" s="3">
        <v>0</v>
      </c>
    </row>
    <row r="63" spans="1:11" x14ac:dyDescent="0.25">
      <c r="A63" s="5" t="s">
        <v>1356</v>
      </c>
      <c r="B63" s="5" t="s">
        <v>2144</v>
      </c>
      <c r="C63" s="12">
        <f>IFERROR(VLOOKUP(UPPER(CONCATENATE($B63," - ",$A63)),'[1]Segurados Civis'!$A$5:$H$2142,6,FALSE),"")</f>
        <v>1814</v>
      </c>
      <c r="D63" s="12">
        <f>IFERROR(VLOOKUP(UPPER(CONCATENATE($B63," - ",$A63)),'[1]Segurados Civis'!$A$5:$H$2142,7,FALSE),"")</f>
        <v>986</v>
      </c>
      <c r="E63" s="12">
        <f>IFERROR(VLOOKUP(UPPER(CONCATENATE($B63," - ",$A63)),'[1]Segurados Civis'!$A$5:$H$2142,8,FALSE),"")</f>
        <v>325</v>
      </c>
      <c r="F63" s="12">
        <f t="shared" si="0"/>
        <v>3125</v>
      </c>
      <c r="G63" s="5" t="s">
        <v>2</v>
      </c>
      <c r="H63" s="3">
        <v>0</v>
      </c>
      <c r="I63" s="3"/>
      <c r="J63" s="3">
        <v>0</v>
      </c>
      <c r="K63" s="3">
        <v>0</v>
      </c>
    </row>
    <row r="64" spans="1:11" x14ac:dyDescent="0.25">
      <c r="A64" s="5" t="s">
        <v>1356</v>
      </c>
      <c r="B64" s="5" t="s">
        <v>1813</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c r="J64" s="3">
        <v>0</v>
      </c>
      <c r="K64" s="3">
        <v>0</v>
      </c>
    </row>
    <row r="65" spans="1:11" x14ac:dyDescent="0.25">
      <c r="A65" s="5" t="s">
        <v>1356</v>
      </c>
      <c r="B65" s="5" t="s">
        <v>1670</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c r="J65" s="3">
        <v>0</v>
      </c>
      <c r="K65" s="3">
        <v>0</v>
      </c>
    </row>
    <row r="66" spans="1:11" x14ac:dyDescent="0.25">
      <c r="A66" s="5" t="s">
        <v>1356</v>
      </c>
      <c r="B66" s="5" t="s">
        <v>2183</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c r="J66" s="3">
        <v>0</v>
      </c>
      <c r="K66" s="3">
        <v>0</v>
      </c>
    </row>
    <row r="67" spans="1:11" x14ac:dyDescent="0.25">
      <c r="A67" s="5" t="s">
        <v>1356</v>
      </c>
      <c r="B67" s="5" t="s">
        <v>2176</v>
      </c>
      <c r="C67" s="12">
        <f>IFERROR(VLOOKUP(UPPER(CONCATENATE($B67," - ",$A67)),'[1]Segurados Civis'!$A$5:$H$2142,6,FALSE),"")</f>
        <v>100</v>
      </c>
      <c r="D67" s="12">
        <f>IFERROR(VLOOKUP(UPPER(CONCATENATE($B67," - ",$A67)),'[1]Segurados Civis'!$A$5:$H$2142,7,FALSE),"")</f>
        <v>56</v>
      </c>
      <c r="E67" s="12">
        <f>IFERROR(VLOOKUP(UPPER(CONCATENATE($B67," - ",$A67)),'[1]Segurados Civis'!$A$5:$H$2142,8,FALSE),"")</f>
        <v>13</v>
      </c>
      <c r="F67" s="12">
        <f t="shared" ref="F67:F130" si="1">IF(SUM(C67:E67)=0,"",SUM(C67:E67))</f>
        <v>169</v>
      </c>
      <c r="G67" s="5" t="s">
        <v>2</v>
      </c>
      <c r="H67" s="3">
        <v>0</v>
      </c>
      <c r="I67" s="3"/>
      <c r="J67" s="3">
        <v>0</v>
      </c>
      <c r="K67" s="3">
        <v>0</v>
      </c>
    </row>
    <row r="68" spans="1:11" x14ac:dyDescent="0.25">
      <c r="A68" s="5" t="s">
        <v>1356</v>
      </c>
      <c r="B68" s="5" t="s">
        <v>1775</v>
      </c>
      <c r="C68" s="12">
        <f>IFERROR(VLOOKUP(UPPER(CONCATENATE($B68," - ",$A68)),'[1]Segurados Civis'!$A$5:$H$2142,6,FALSE),"")</f>
        <v>33435</v>
      </c>
      <c r="D68" s="12">
        <f>IFERROR(VLOOKUP(UPPER(CONCATENATE($B68," - ",$A68)),'[1]Segurados Civis'!$A$5:$H$2142,7,FALSE),"")</f>
        <v>15050</v>
      </c>
      <c r="E68" s="12">
        <f>IFERROR(VLOOKUP(UPPER(CONCATENATE($B68," - ",$A68)),'[1]Segurados Civis'!$A$5:$H$2142,8,FALSE),"")</f>
        <v>3072</v>
      </c>
      <c r="F68" s="12">
        <f t="shared" si="1"/>
        <v>51557</v>
      </c>
      <c r="G68" s="5" t="s">
        <v>2</v>
      </c>
      <c r="H68" s="3">
        <v>0</v>
      </c>
      <c r="I68" s="3"/>
      <c r="J68" s="3">
        <v>0</v>
      </c>
      <c r="K68" s="3">
        <v>0</v>
      </c>
    </row>
    <row r="69" spans="1:11" x14ac:dyDescent="0.25">
      <c r="A69" s="5" t="s">
        <v>1356</v>
      </c>
      <c r="B69" s="5" t="s">
        <v>1622</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c r="J69" s="3">
        <v>0</v>
      </c>
      <c r="K69" s="3">
        <v>0</v>
      </c>
    </row>
    <row r="70" spans="1:11" x14ac:dyDescent="0.25">
      <c r="A70" s="5" t="s">
        <v>1356</v>
      </c>
      <c r="B70" s="5" t="s">
        <v>1706</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c r="J70" s="3">
        <v>0</v>
      </c>
      <c r="K70" s="3">
        <v>0</v>
      </c>
    </row>
    <row r="71" spans="1:11" x14ac:dyDescent="0.25">
      <c r="A71" s="5" t="s">
        <v>1356</v>
      </c>
      <c r="B71" s="5" t="s">
        <v>1858</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c r="J71" s="3">
        <v>0</v>
      </c>
      <c r="K71" s="3">
        <v>0</v>
      </c>
    </row>
    <row r="72" spans="1:11" x14ac:dyDescent="0.25">
      <c r="A72" s="5" t="s">
        <v>1356</v>
      </c>
      <c r="B72" s="5" t="s">
        <v>1939</v>
      </c>
      <c r="C72" s="12">
        <f>IFERROR(VLOOKUP(UPPER(CONCATENATE($B72," - ",$A72)),'[1]Segurados Civis'!$A$5:$H$2142,6,FALSE),"")</f>
        <v>201</v>
      </c>
      <c r="D72" s="12">
        <f>IFERROR(VLOOKUP(UPPER(CONCATENATE($B72," - ",$A72)),'[1]Segurados Civis'!$A$5:$H$2142,7,FALSE),"")</f>
        <v>26</v>
      </c>
      <c r="E72" s="12">
        <f>IFERROR(VLOOKUP(UPPER(CONCATENATE($B72," - ",$A72)),'[1]Segurados Civis'!$A$5:$H$2142,8,FALSE),"")</f>
        <v>10</v>
      </c>
      <c r="F72" s="12">
        <f t="shared" si="1"/>
        <v>237</v>
      </c>
      <c r="G72" s="5" t="s">
        <v>2</v>
      </c>
      <c r="H72" s="3">
        <v>0</v>
      </c>
      <c r="I72" s="3"/>
      <c r="J72" s="3">
        <v>0</v>
      </c>
      <c r="K72" s="3">
        <v>0</v>
      </c>
    </row>
    <row r="73" spans="1:11" x14ac:dyDescent="0.25">
      <c r="A73" s="5" t="s">
        <v>1356</v>
      </c>
      <c r="B73" s="5" t="s">
        <v>1962</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c r="J73" s="3">
        <v>0</v>
      </c>
      <c r="K73" s="3">
        <v>0</v>
      </c>
    </row>
    <row r="74" spans="1:11" x14ac:dyDescent="0.25">
      <c r="A74" s="5" t="s">
        <v>1356</v>
      </c>
      <c r="B74" s="5" t="s">
        <v>1594</v>
      </c>
      <c r="C74" s="12">
        <f>IFERROR(VLOOKUP(UPPER(CONCATENATE($B74," - ",$A74)),'[1]Segurados Civis'!$A$5:$H$2142,6,FALSE),"")</f>
        <v>9501</v>
      </c>
      <c r="D74" s="12">
        <f>IFERROR(VLOOKUP(UPPER(CONCATENATE($B74," - ",$A74)),'[1]Segurados Civis'!$A$5:$H$2142,7,FALSE),"")</f>
        <v>2908</v>
      </c>
      <c r="E74" s="12">
        <f>IFERROR(VLOOKUP(UPPER(CONCATENATE($B74," - ",$A74)),'[1]Segurados Civis'!$A$5:$H$2142,8,FALSE),"")</f>
        <v>616</v>
      </c>
      <c r="F74" s="12">
        <f t="shared" si="1"/>
        <v>13025</v>
      </c>
      <c r="G74" s="5" t="s">
        <v>2</v>
      </c>
      <c r="H74" s="3">
        <v>0</v>
      </c>
      <c r="I74" s="3"/>
      <c r="J74" s="3">
        <v>0</v>
      </c>
      <c r="K74" s="3">
        <v>0</v>
      </c>
    </row>
    <row r="75" spans="1:11" x14ac:dyDescent="0.25">
      <c r="A75" s="5" t="s">
        <v>1356</v>
      </c>
      <c r="B75" s="5" t="s">
        <v>1731</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c r="J75" s="3">
        <v>0</v>
      </c>
      <c r="K75" s="3">
        <v>0</v>
      </c>
    </row>
    <row r="76" spans="1:11" x14ac:dyDescent="0.25">
      <c r="A76" s="5" t="s">
        <v>1356</v>
      </c>
      <c r="B76" s="5" t="s">
        <v>1461</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4</v>
      </c>
      <c r="H76" s="3">
        <v>0</v>
      </c>
      <c r="I76" s="3"/>
      <c r="J76" s="3">
        <v>0</v>
      </c>
      <c r="K76" s="3">
        <v>0</v>
      </c>
    </row>
    <row r="77" spans="1:11" x14ac:dyDescent="0.25">
      <c r="A77" s="5" t="s">
        <v>1356</v>
      </c>
      <c r="B77" s="5" t="s">
        <v>2177</v>
      </c>
      <c r="C77" s="12">
        <f>IFERROR(VLOOKUP(UPPER(CONCATENATE($B77," - ",$A77)),'[1]Segurados Civis'!$A$5:$H$2142,6,FALSE),"")</f>
        <v>155</v>
      </c>
      <c r="D77" s="12">
        <f>IFERROR(VLOOKUP(UPPER(CONCATENATE($B77," - ",$A77)),'[1]Segurados Civis'!$A$5:$H$2142,7,FALSE),"")</f>
        <v>38</v>
      </c>
      <c r="E77" s="12">
        <f>IFERROR(VLOOKUP(UPPER(CONCATENATE($B77," - ",$A77)),'[1]Segurados Civis'!$A$5:$H$2142,8,FALSE),"")</f>
        <v>8</v>
      </c>
      <c r="F77" s="12">
        <f t="shared" si="1"/>
        <v>201</v>
      </c>
      <c r="G77" s="5" t="s">
        <v>2</v>
      </c>
      <c r="H77" s="3">
        <v>0</v>
      </c>
      <c r="I77" s="3"/>
      <c r="J77" s="3">
        <v>0</v>
      </c>
      <c r="K77" s="3">
        <v>0</v>
      </c>
    </row>
    <row r="78" spans="1:11" x14ac:dyDescent="0.25">
      <c r="A78" s="5" t="s">
        <v>1356</v>
      </c>
      <c r="B78" s="5" t="s">
        <v>896</v>
      </c>
      <c r="C78" s="12">
        <f>IFERROR(VLOOKUP(UPPER(CONCATENATE($B78," - ",$A78)),'[1]Segurados Civis'!$A$5:$H$2142,6,FALSE),"")</f>
        <v>866</v>
      </c>
      <c r="D78" s="12">
        <f>IFERROR(VLOOKUP(UPPER(CONCATENATE($B78," - ",$A78)),'[1]Segurados Civis'!$A$5:$H$2142,7,FALSE),"")</f>
        <v>12</v>
      </c>
      <c r="E78" s="12">
        <f>IFERROR(VLOOKUP(UPPER(CONCATENATE($B78," - ",$A78)),'[1]Segurados Civis'!$A$5:$H$2142,8,FALSE),"")</f>
        <v>5</v>
      </c>
      <c r="F78" s="12">
        <f t="shared" si="1"/>
        <v>883</v>
      </c>
      <c r="G78" s="5" t="s">
        <v>2</v>
      </c>
      <c r="H78" s="3">
        <v>0</v>
      </c>
      <c r="I78" s="3"/>
      <c r="J78" s="3">
        <v>0</v>
      </c>
      <c r="K78" s="3">
        <v>0</v>
      </c>
    </row>
    <row r="79" spans="1:11" x14ac:dyDescent="0.25">
      <c r="A79" s="5" t="s">
        <v>1356</v>
      </c>
      <c r="B79" s="5" t="s">
        <v>1433</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c r="J79" s="3">
        <v>0</v>
      </c>
      <c r="K79" s="3">
        <v>0</v>
      </c>
    </row>
    <row r="80" spans="1:11" x14ac:dyDescent="0.25">
      <c r="A80" s="5" t="s">
        <v>1356</v>
      </c>
      <c r="B80" s="5" t="s">
        <v>1777</v>
      </c>
      <c r="C80" s="12">
        <f>IFERROR(VLOOKUP(UPPER(CONCATENATE($B80," - ",$A80)),'[1]Segurados Civis'!$A$5:$H$2142,6,FALSE),"")</f>
        <v>1135</v>
      </c>
      <c r="D80" s="12">
        <f>IFERROR(VLOOKUP(UPPER(CONCATENATE($B80," - ",$A80)),'[1]Segurados Civis'!$A$5:$H$2142,7,FALSE),"")</f>
        <v>221</v>
      </c>
      <c r="E80" s="12">
        <f>IFERROR(VLOOKUP(UPPER(CONCATENATE($B80," - ",$A80)),'[1]Segurados Civis'!$A$5:$H$2142,8,FALSE),"")</f>
        <v>39</v>
      </c>
      <c r="F80" s="12">
        <f t="shared" si="1"/>
        <v>1395</v>
      </c>
      <c r="G80" s="5" t="s">
        <v>2</v>
      </c>
      <c r="H80" s="3">
        <v>0</v>
      </c>
      <c r="I80" s="3"/>
      <c r="J80" s="3">
        <v>0</v>
      </c>
      <c r="K80" s="3">
        <v>0</v>
      </c>
    </row>
    <row r="81" spans="1:11" x14ac:dyDescent="0.25">
      <c r="A81" s="5" t="s">
        <v>1356</v>
      </c>
      <c r="B81" s="5" t="s">
        <v>2149</v>
      </c>
      <c r="C81" s="12">
        <f>IFERROR(VLOOKUP(UPPER(CONCATENATE($B81," - ",$A81)),'[1]Segurados Civis'!$A$5:$H$2142,6,FALSE),"")</f>
        <v>883</v>
      </c>
      <c r="D81" s="12">
        <f>IFERROR(VLOOKUP(UPPER(CONCATENATE($B81," - ",$A81)),'[1]Segurados Civis'!$A$5:$H$2142,7,FALSE),"")</f>
        <v>370</v>
      </c>
      <c r="E81" s="12">
        <f>IFERROR(VLOOKUP(UPPER(CONCATENATE($B81," - ",$A81)),'[1]Segurados Civis'!$A$5:$H$2142,8,FALSE),"")</f>
        <v>92</v>
      </c>
      <c r="F81" s="12">
        <f t="shared" si="1"/>
        <v>1345</v>
      </c>
      <c r="G81" s="5" t="s">
        <v>2</v>
      </c>
      <c r="H81" s="3">
        <v>0</v>
      </c>
      <c r="I81" s="3"/>
      <c r="J81" s="3">
        <v>1</v>
      </c>
      <c r="K81" s="3">
        <v>0</v>
      </c>
    </row>
    <row r="82" spans="1:11" x14ac:dyDescent="0.25">
      <c r="A82" s="5" t="s">
        <v>1356</v>
      </c>
      <c r="B82" s="5" t="s">
        <v>2022</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c r="J82" s="3">
        <v>0</v>
      </c>
      <c r="K82" s="3">
        <v>0</v>
      </c>
    </row>
    <row r="83" spans="1:11" x14ac:dyDescent="0.25">
      <c r="A83" s="5" t="s">
        <v>1356</v>
      </c>
      <c r="B83" s="5" t="s">
        <v>1357</v>
      </c>
      <c r="C83" s="12">
        <f>IFERROR(VLOOKUP(UPPER(CONCATENATE($B83," - ",$A83)),'[1]Segurados Civis'!$A$5:$H$2142,6,FALSE),"")</f>
        <v>194</v>
      </c>
      <c r="D83" s="12">
        <f>IFERROR(VLOOKUP(UPPER(CONCATENATE($B83," - ",$A83)),'[1]Segurados Civis'!$A$5:$H$2142,7,FALSE),"")</f>
        <v>68</v>
      </c>
      <c r="E83" s="12">
        <f>IFERROR(VLOOKUP(UPPER(CONCATENATE($B83," - ",$A83)),'[1]Segurados Civis'!$A$5:$H$2142,8,FALSE),"")</f>
        <v>3</v>
      </c>
      <c r="F83" s="12">
        <f t="shared" si="1"/>
        <v>265</v>
      </c>
      <c r="G83" s="5" t="s">
        <v>2</v>
      </c>
      <c r="H83" s="3">
        <v>0</v>
      </c>
      <c r="I83" s="3"/>
      <c r="J83" s="3">
        <v>1</v>
      </c>
      <c r="K83" s="3">
        <v>0</v>
      </c>
    </row>
    <row r="84" spans="1:11" x14ac:dyDescent="0.25">
      <c r="A84" s="5" t="s">
        <v>1356</v>
      </c>
      <c r="B84" s="5" t="s">
        <v>1978</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c r="J84" s="3">
        <v>0</v>
      </c>
      <c r="K84" s="3">
        <v>0</v>
      </c>
    </row>
    <row r="85" spans="1:11" x14ac:dyDescent="0.25">
      <c r="A85" s="5" t="s">
        <v>1356</v>
      </c>
      <c r="B85" s="5" t="s">
        <v>2116</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c r="J85" s="3">
        <v>0</v>
      </c>
      <c r="K85" s="3">
        <v>0</v>
      </c>
    </row>
    <row r="86" spans="1:11" x14ac:dyDescent="0.25">
      <c r="A86" s="5" t="s">
        <v>1356</v>
      </c>
      <c r="B86" s="5" t="s">
        <v>2040</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c r="J86" s="3">
        <v>0</v>
      </c>
      <c r="K86" s="3">
        <v>0</v>
      </c>
    </row>
    <row r="87" spans="1:11" x14ac:dyDescent="0.25">
      <c r="A87" s="5" t="s">
        <v>1356</v>
      </c>
      <c r="B87" s="5" t="s">
        <v>2156</v>
      </c>
      <c r="C87" s="12">
        <f>IFERROR(VLOOKUP(UPPER(CONCATENATE($B87," - ",$A87)),'[1]Segurados Civis'!$A$5:$H$2142,6,FALSE),"")</f>
        <v>387</v>
      </c>
      <c r="D87" s="12">
        <f>IFERROR(VLOOKUP(UPPER(CONCATENATE($B87," - ",$A87)),'[1]Segurados Civis'!$A$5:$H$2142,7,FALSE),"")</f>
        <v>178</v>
      </c>
      <c r="E87" s="12">
        <f>IFERROR(VLOOKUP(UPPER(CONCATENATE($B87," - ",$A87)),'[1]Segurados Civis'!$A$5:$H$2142,8,FALSE),"")</f>
        <v>49</v>
      </c>
      <c r="F87" s="12">
        <f t="shared" si="1"/>
        <v>614</v>
      </c>
      <c r="G87" s="5" t="s">
        <v>2</v>
      </c>
      <c r="H87" s="3">
        <v>1</v>
      </c>
      <c r="I87" s="3"/>
      <c r="J87" s="3">
        <v>0</v>
      </c>
      <c r="K87" s="3">
        <v>0</v>
      </c>
    </row>
    <row r="88" spans="1:11" x14ac:dyDescent="0.25">
      <c r="A88" s="5" t="s">
        <v>1356</v>
      </c>
      <c r="B88" s="5" t="s">
        <v>1689</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c r="J88" s="3">
        <v>0</v>
      </c>
      <c r="K88" s="3">
        <v>0</v>
      </c>
    </row>
    <row r="89" spans="1:11" x14ac:dyDescent="0.25">
      <c r="A89" s="5" t="s">
        <v>1356</v>
      </c>
      <c r="B89" s="5" t="s">
        <v>2041</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c r="J89" s="3">
        <v>0</v>
      </c>
      <c r="K89" s="3">
        <v>0</v>
      </c>
    </row>
    <row r="90" spans="1:11" x14ac:dyDescent="0.25">
      <c r="A90" s="5" t="s">
        <v>1356</v>
      </c>
      <c r="B90" s="5" t="s">
        <v>1829</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622</v>
      </c>
      <c r="H90" s="3">
        <v>0</v>
      </c>
      <c r="I90" s="3"/>
      <c r="J90" s="3">
        <v>0</v>
      </c>
      <c r="K90" s="3">
        <v>0</v>
      </c>
    </row>
    <row r="91" spans="1:11" x14ac:dyDescent="0.25">
      <c r="A91" s="5" t="s">
        <v>1356</v>
      </c>
      <c r="B91" s="5" t="s">
        <v>1434</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c r="J91" s="3">
        <v>0</v>
      </c>
      <c r="K91" s="3">
        <v>0</v>
      </c>
    </row>
    <row r="92" spans="1:11" x14ac:dyDescent="0.25">
      <c r="A92" s="5" t="s">
        <v>1356</v>
      </c>
      <c r="B92" s="5" t="s">
        <v>1428</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c r="J92" s="3">
        <v>0</v>
      </c>
      <c r="K92" s="3">
        <v>0</v>
      </c>
    </row>
    <row r="93" spans="1:11" x14ac:dyDescent="0.25">
      <c r="A93" s="5" t="s">
        <v>1356</v>
      </c>
      <c r="B93" s="5" t="s">
        <v>1701</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c r="J93" s="3">
        <v>0</v>
      </c>
      <c r="K93" s="3">
        <v>0</v>
      </c>
    </row>
    <row r="94" spans="1:11" x14ac:dyDescent="0.25">
      <c r="A94" s="5" t="s">
        <v>1356</v>
      </c>
      <c r="B94" s="5" t="s">
        <v>1462</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c r="J94" s="3">
        <v>0</v>
      </c>
      <c r="K94" s="3">
        <v>0</v>
      </c>
    </row>
    <row r="95" spans="1:11" x14ac:dyDescent="0.25">
      <c r="A95" s="5" t="s">
        <v>1356</v>
      </c>
      <c r="B95" s="5" t="s">
        <v>1395</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c r="J95" s="3">
        <v>0</v>
      </c>
      <c r="K95" s="3">
        <v>0</v>
      </c>
    </row>
    <row r="96" spans="1:11" x14ac:dyDescent="0.25">
      <c r="A96" s="5" t="s">
        <v>1356</v>
      </c>
      <c r="B96" s="5" t="s">
        <v>1683</v>
      </c>
      <c r="C96" s="12">
        <f>IFERROR(VLOOKUP(UPPER(CONCATENATE($B96," - ",$A96)),'[1]Segurados Civis'!$A$5:$H$2142,6,FALSE),"")</f>
        <v>1063</v>
      </c>
      <c r="D96" s="12">
        <f>IFERROR(VLOOKUP(UPPER(CONCATENATE($B96," - ",$A96)),'[1]Segurados Civis'!$A$5:$H$2142,7,FALSE),"")</f>
        <v>49</v>
      </c>
      <c r="E96" s="12">
        <f>IFERROR(VLOOKUP(UPPER(CONCATENATE($B96," - ",$A96)),'[1]Segurados Civis'!$A$5:$H$2142,8,FALSE),"")</f>
        <v>15</v>
      </c>
      <c r="F96" s="12">
        <f t="shared" si="1"/>
        <v>1127</v>
      </c>
      <c r="G96" s="5" t="s">
        <v>2</v>
      </c>
      <c r="H96" s="3">
        <v>0</v>
      </c>
      <c r="I96" s="3"/>
      <c r="J96" s="3">
        <v>0</v>
      </c>
      <c r="K96" s="3">
        <v>0</v>
      </c>
    </row>
    <row r="97" spans="1:11" x14ac:dyDescent="0.25">
      <c r="A97" s="5" t="s">
        <v>1356</v>
      </c>
      <c r="B97" s="5" t="s">
        <v>1605</v>
      </c>
      <c r="C97" s="12">
        <f>IFERROR(VLOOKUP(UPPER(CONCATENATE($B97," - ",$A97)),'[1]Segurados Civis'!$A$5:$H$2142,6,FALSE),"")</f>
        <v>363</v>
      </c>
      <c r="D97" s="12">
        <f>IFERROR(VLOOKUP(UPPER(CONCATENATE($B97," - ",$A97)),'[1]Segurados Civis'!$A$5:$H$2142,7,FALSE),"")</f>
        <v>51</v>
      </c>
      <c r="E97" s="12">
        <f>IFERROR(VLOOKUP(UPPER(CONCATENATE($B97," - ",$A97)),'[1]Segurados Civis'!$A$5:$H$2142,8,FALSE),"")</f>
        <v>11</v>
      </c>
      <c r="F97" s="12">
        <f t="shared" si="1"/>
        <v>425</v>
      </c>
      <c r="G97" s="5" t="s">
        <v>2</v>
      </c>
      <c r="H97" s="3">
        <v>1</v>
      </c>
      <c r="I97" s="3"/>
      <c r="J97" s="3">
        <v>0</v>
      </c>
      <c r="K97" s="3">
        <v>0</v>
      </c>
    </row>
    <row r="98" spans="1:11" x14ac:dyDescent="0.25">
      <c r="A98" s="5" t="s">
        <v>1356</v>
      </c>
      <c r="B98" s="5" t="s">
        <v>1463</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c r="J98" s="3">
        <v>0</v>
      </c>
      <c r="K98" s="3">
        <v>0</v>
      </c>
    </row>
    <row r="99" spans="1:11" x14ac:dyDescent="0.25">
      <c r="A99" s="5" t="s">
        <v>1356</v>
      </c>
      <c r="B99" s="5" t="s">
        <v>1464</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c r="J99" s="3">
        <v>0</v>
      </c>
      <c r="K99" s="3">
        <v>0</v>
      </c>
    </row>
    <row r="100" spans="1:11" x14ac:dyDescent="0.25">
      <c r="A100" s="5" t="s">
        <v>1356</v>
      </c>
      <c r="B100" s="5" t="s">
        <v>1411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c r="J100" s="3">
        <v>0</v>
      </c>
      <c r="K100" s="3">
        <v>0</v>
      </c>
    </row>
    <row r="101" spans="1:11" x14ac:dyDescent="0.25">
      <c r="A101" s="5" t="s">
        <v>1356</v>
      </c>
      <c r="B101" s="5" t="s">
        <v>1597</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c r="J101" s="3">
        <v>0</v>
      </c>
      <c r="K101" s="3">
        <v>0</v>
      </c>
    </row>
    <row r="102" spans="1:11" x14ac:dyDescent="0.25">
      <c r="A102" s="5" t="s">
        <v>1356</v>
      </c>
      <c r="B102" s="5" t="s">
        <v>1465</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c r="J102" s="3">
        <v>0</v>
      </c>
      <c r="K102" s="3">
        <v>0</v>
      </c>
    </row>
    <row r="103" spans="1:11" x14ac:dyDescent="0.25">
      <c r="A103" s="5" t="s">
        <v>1356</v>
      </c>
      <c r="B103" s="5" t="s">
        <v>1617</v>
      </c>
      <c r="C103" s="12">
        <f>IFERROR(VLOOKUP(UPPER(CONCATENATE($B103," - ",$A103)),'[1]Segurados Civis'!$A$5:$H$2142,6,FALSE),"")</f>
        <v>644</v>
      </c>
      <c r="D103" s="12">
        <f>IFERROR(VLOOKUP(UPPER(CONCATENATE($B103," - ",$A103)),'[1]Segurados Civis'!$A$5:$H$2142,7,FALSE),"")</f>
        <v>40</v>
      </c>
      <c r="E103" s="12">
        <f>IFERROR(VLOOKUP(UPPER(CONCATENATE($B103," - ",$A103)),'[1]Segurados Civis'!$A$5:$H$2142,8,FALSE),"")</f>
        <v>8</v>
      </c>
      <c r="F103" s="12">
        <f t="shared" si="1"/>
        <v>692</v>
      </c>
      <c r="G103" s="5" t="s">
        <v>2</v>
      </c>
      <c r="H103" s="3">
        <v>0</v>
      </c>
      <c r="I103" s="3"/>
      <c r="J103" s="3">
        <v>0</v>
      </c>
      <c r="K103" s="3">
        <v>0</v>
      </c>
    </row>
    <row r="104" spans="1:11" x14ac:dyDescent="0.25">
      <c r="A104" s="5" t="s">
        <v>1356</v>
      </c>
      <c r="B104" s="5" t="s">
        <v>1804</v>
      </c>
      <c r="C104" s="12">
        <f>IFERROR(VLOOKUP(UPPER(CONCATENATE($B104," - ",$A104)),'[1]Segurados Civis'!$A$5:$H$2142,6,FALSE),"")</f>
        <v>664</v>
      </c>
      <c r="D104" s="12">
        <f>IFERROR(VLOOKUP(UPPER(CONCATENATE($B104," - ",$A104)),'[1]Segurados Civis'!$A$5:$H$2142,7,FALSE),"")</f>
        <v>140</v>
      </c>
      <c r="E104" s="12">
        <f>IFERROR(VLOOKUP(UPPER(CONCATENATE($B104," - ",$A104)),'[1]Segurados Civis'!$A$5:$H$2142,8,FALSE),"")</f>
        <v>39</v>
      </c>
      <c r="F104" s="12">
        <f t="shared" si="1"/>
        <v>843</v>
      </c>
      <c r="G104" s="5" t="s">
        <v>2</v>
      </c>
      <c r="H104" s="3">
        <v>0</v>
      </c>
      <c r="I104" s="3"/>
      <c r="J104" s="3">
        <v>0</v>
      </c>
      <c r="K104" s="3">
        <v>0</v>
      </c>
    </row>
    <row r="105" spans="1:11" x14ac:dyDescent="0.25">
      <c r="A105" s="5" t="s">
        <v>1356</v>
      </c>
      <c r="B105" s="5" t="s">
        <v>1773</v>
      </c>
      <c r="C105" s="12">
        <f>IFERROR(VLOOKUP(UPPER(CONCATENATE($B105," - ",$A105)),'[1]Segurados Civis'!$A$5:$H$2142,6,FALSE),"")</f>
        <v>346</v>
      </c>
      <c r="D105" s="12">
        <f>IFERROR(VLOOKUP(UPPER(CONCATENATE($B105," - ",$A105)),'[1]Segurados Civis'!$A$5:$H$2142,7,FALSE),"")</f>
        <v>36</v>
      </c>
      <c r="E105" s="12">
        <f>IFERROR(VLOOKUP(UPPER(CONCATENATE($B105," - ",$A105)),'[1]Segurados Civis'!$A$5:$H$2142,8,FALSE),"")</f>
        <v>17</v>
      </c>
      <c r="F105" s="12">
        <f t="shared" si="1"/>
        <v>399</v>
      </c>
      <c r="G105" s="5" t="s">
        <v>2</v>
      </c>
      <c r="H105" s="3">
        <v>0</v>
      </c>
      <c r="I105" s="3"/>
      <c r="J105" s="3">
        <v>0</v>
      </c>
      <c r="K105" s="3">
        <v>0</v>
      </c>
    </row>
    <row r="106" spans="1:11" x14ac:dyDescent="0.25">
      <c r="A106" s="5" t="s">
        <v>1356</v>
      </c>
      <c r="B106" s="5" t="s">
        <v>1914</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c r="J106" s="3">
        <v>0</v>
      </c>
      <c r="K106" s="3">
        <v>0</v>
      </c>
    </row>
    <row r="107" spans="1:11" x14ac:dyDescent="0.25">
      <c r="A107" s="5" t="s">
        <v>1356</v>
      </c>
      <c r="B107" s="5" t="s">
        <v>1814</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c r="J107" s="3">
        <v>0</v>
      </c>
      <c r="K107" s="3">
        <v>0</v>
      </c>
    </row>
    <row r="108" spans="1:11" x14ac:dyDescent="0.25">
      <c r="A108" s="5" t="s">
        <v>1356</v>
      </c>
      <c r="B108" s="5" t="s">
        <v>1466</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c r="J108" s="3">
        <v>0</v>
      </c>
      <c r="K108" s="3">
        <v>0</v>
      </c>
    </row>
    <row r="109" spans="1:11" x14ac:dyDescent="0.25">
      <c r="A109" s="5" t="s">
        <v>1356</v>
      </c>
      <c r="B109" s="5" t="s">
        <v>1830</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c r="J109" s="3">
        <v>0</v>
      </c>
      <c r="K109" s="3">
        <v>0</v>
      </c>
    </row>
    <row r="110" spans="1:11" x14ac:dyDescent="0.25">
      <c r="A110" s="5" t="s">
        <v>1356</v>
      </c>
      <c r="B110" s="5" t="s">
        <v>993</v>
      </c>
      <c r="C110" s="12">
        <f>IFERROR(VLOOKUP(UPPER(CONCATENATE($B110," - ",$A110)),'[1]Segurados Civis'!$A$5:$H$2142,6,FALSE),"")</f>
        <v>316</v>
      </c>
      <c r="D110" s="12">
        <f>IFERROR(VLOOKUP(UPPER(CONCATENATE($B110," - ",$A110)),'[1]Segurados Civis'!$A$5:$H$2142,7,FALSE),"")</f>
        <v>114</v>
      </c>
      <c r="E110" s="12">
        <f>IFERROR(VLOOKUP(UPPER(CONCATENATE($B110," - ",$A110)),'[1]Segurados Civis'!$A$5:$H$2142,8,FALSE),"")</f>
        <v>23</v>
      </c>
      <c r="F110" s="12">
        <f t="shared" si="1"/>
        <v>453</v>
      </c>
      <c r="G110" s="5" t="s">
        <v>2</v>
      </c>
      <c r="H110" s="3">
        <v>0</v>
      </c>
      <c r="I110" s="3"/>
      <c r="J110" s="3">
        <v>0</v>
      </c>
      <c r="K110" s="3">
        <v>0</v>
      </c>
    </row>
    <row r="111" spans="1:11" x14ac:dyDescent="0.25">
      <c r="A111" s="5" t="s">
        <v>1356</v>
      </c>
      <c r="B111" s="5" t="s">
        <v>1879</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c r="J111" s="3">
        <v>0</v>
      </c>
      <c r="K111" s="3">
        <v>0</v>
      </c>
    </row>
    <row r="112" spans="1:11" x14ac:dyDescent="0.25">
      <c r="A112" s="5" t="s">
        <v>1356</v>
      </c>
      <c r="B112" s="5" t="s">
        <v>1915</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c r="J112" s="3">
        <v>0</v>
      </c>
      <c r="K112" s="3">
        <v>0</v>
      </c>
    </row>
    <row r="113" spans="1:11" x14ac:dyDescent="0.25">
      <c r="A113" s="5" t="s">
        <v>1356</v>
      </c>
      <c r="B113" s="5" t="s">
        <v>2067</v>
      </c>
      <c r="C113" s="12">
        <f>IFERROR(VLOOKUP(UPPER(CONCATENATE($B113," - ",$A113)),'[1]Segurados Civis'!$A$5:$H$2142,6,FALSE),"")</f>
        <v>197</v>
      </c>
      <c r="D113" s="12">
        <f>IFERROR(VLOOKUP(UPPER(CONCATENATE($B113," - ",$A113)),'[1]Segurados Civis'!$A$5:$H$2142,7,FALSE),"")</f>
        <v>58</v>
      </c>
      <c r="E113" s="12">
        <f>IFERROR(VLOOKUP(UPPER(CONCATENATE($B113," - ",$A113)),'[1]Segurados Civis'!$A$5:$H$2142,8,FALSE),"")</f>
        <v>10</v>
      </c>
      <c r="F113" s="12">
        <f t="shared" si="1"/>
        <v>265</v>
      </c>
      <c r="G113" s="5" t="s">
        <v>2</v>
      </c>
      <c r="H113" s="3">
        <v>0</v>
      </c>
      <c r="I113" s="3"/>
      <c r="J113" s="3">
        <v>0</v>
      </c>
      <c r="K113" s="3">
        <v>0</v>
      </c>
    </row>
    <row r="114" spans="1:11" x14ac:dyDescent="0.25">
      <c r="A114" s="5" t="s">
        <v>1356</v>
      </c>
      <c r="B114" s="5" t="s">
        <v>1906</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c r="J114" s="3">
        <v>0</v>
      </c>
      <c r="K114" s="3">
        <v>0</v>
      </c>
    </row>
    <row r="115" spans="1:11" x14ac:dyDescent="0.25">
      <c r="A115" s="5" t="s">
        <v>1356</v>
      </c>
      <c r="B115" s="5" t="s">
        <v>1467</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c r="J115" s="3">
        <v>0</v>
      </c>
      <c r="K115" s="3">
        <v>0</v>
      </c>
    </row>
    <row r="116" spans="1:11" x14ac:dyDescent="0.25">
      <c r="A116" s="5" t="s">
        <v>1356</v>
      </c>
      <c r="B116" s="5" t="s">
        <v>1468</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c r="J116" s="3">
        <v>0</v>
      </c>
      <c r="K116" s="3">
        <v>0</v>
      </c>
    </row>
    <row r="117" spans="1:11" x14ac:dyDescent="0.25">
      <c r="A117" s="5" t="s">
        <v>1356</v>
      </c>
      <c r="B117" s="5" t="s">
        <v>2103</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c r="J117" s="3">
        <v>0</v>
      </c>
      <c r="K117" s="3">
        <v>0</v>
      </c>
    </row>
    <row r="118" spans="1:11" x14ac:dyDescent="0.25">
      <c r="A118" s="5" t="s">
        <v>1356</v>
      </c>
      <c r="B118" s="5" t="s">
        <v>1644</v>
      </c>
      <c r="C118" s="12">
        <f>IFERROR(VLOOKUP(UPPER(CONCATENATE($B118," - ",$A118)),'[1]Segurados Civis'!$A$5:$H$2142,6,FALSE),"")</f>
        <v>674</v>
      </c>
      <c r="D118" s="12">
        <f>IFERROR(VLOOKUP(UPPER(CONCATENATE($B118," - ",$A118)),'[1]Segurados Civis'!$A$5:$H$2142,7,FALSE),"")</f>
        <v>214</v>
      </c>
      <c r="E118" s="12">
        <f>IFERROR(VLOOKUP(UPPER(CONCATENATE($B118," - ",$A118)),'[1]Segurados Civis'!$A$5:$H$2142,8,FALSE),"")</f>
        <v>56</v>
      </c>
      <c r="F118" s="12">
        <f t="shared" si="1"/>
        <v>944</v>
      </c>
      <c r="G118" s="5" t="s">
        <v>2</v>
      </c>
      <c r="H118" s="3">
        <v>1</v>
      </c>
      <c r="I118" s="3"/>
      <c r="J118" s="3">
        <v>0</v>
      </c>
      <c r="K118" s="3">
        <v>0</v>
      </c>
    </row>
    <row r="119" spans="1:11" x14ac:dyDescent="0.25">
      <c r="A119" s="5" t="s">
        <v>1356</v>
      </c>
      <c r="B119" s="5" t="s">
        <v>1935</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c r="J119" s="3">
        <v>0</v>
      </c>
      <c r="K119" s="3">
        <v>0</v>
      </c>
    </row>
    <row r="120" spans="1:11" x14ac:dyDescent="0.25">
      <c r="A120" s="5" t="s">
        <v>1356</v>
      </c>
      <c r="B120" s="5" t="s">
        <v>2179</v>
      </c>
      <c r="C120" s="12">
        <f>IFERROR(VLOOKUP(UPPER(CONCATENATE($B120," - ",$A120)),'[1]Segurados Civis'!$A$5:$H$2142,6,FALSE),"")</f>
        <v>208</v>
      </c>
      <c r="D120" s="12">
        <f>IFERROR(VLOOKUP(UPPER(CONCATENATE($B120," - ",$A120)),'[1]Segurados Civis'!$A$5:$H$2142,7,FALSE),"")</f>
        <v>37</v>
      </c>
      <c r="E120" s="12">
        <f>IFERROR(VLOOKUP(UPPER(CONCATENATE($B120," - ",$A120)),'[1]Segurados Civis'!$A$5:$H$2142,8,FALSE),"")</f>
        <v>10</v>
      </c>
      <c r="F120" s="12">
        <f t="shared" si="1"/>
        <v>255</v>
      </c>
      <c r="G120" s="5" t="s">
        <v>2</v>
      </c>
      <c r="H120" s="3">
        <v>0</v>
      </c>
      <c r="I120" s="3"/>
      <c r="J120" s="3">
        <v>0</v>
      </c>
      <c r="K120" s="3">
        <v>0</v>
      </c>
    </row>
    <row r="121" spans="1:11" x14ac:dyDescent="0.25">
      <c r="A121" s="5" t="s">
        <v>1356</v>
      </c>
      <c r="B121" s="5" t="s">
        <v>1805</v>
      </c>
      <c r="C121" s="12">
        <f>IFERROR(VLOOKUP(UPPER(CONCATENATE($B121," - ",$A121)),'[1]Segurados Civis'!$A$5:$H$2142,6,FALSE),"")</f>
        <v>324</v>
      </c>
      <c r="D121" s="12">
        <f>IFERROR(VLOOKUP(UPPER(CONCATENATE($B121," - ",$A121)),'[1]Segurados Civis'!$A$5:$H$2142,7,FALSE),"")</f>
        <v>138</v>
      </c>
      <c r="E121" s="12">
        <f>IFERROR(VLOOKUP(UPPER(CONCATENATE($B121," - ",$A121)),'[1]Segurados Civis'!$A$5:$H$2142,8,FALSE),"")</f>
        <v>23</v>
      </c>
      <c r="F121" s="12">
        <f t="shared" si="1"/>
        <v>485</v>
      </c>
      <c r="G121" s="5" t="s">
        <v>2</v>
      </c>
      <c r="H121" s="3">
        <v>0</v>
      </c>
      <c r="I121" s="3"/>
      <c r="J121" s="3">
        <v>0</v>
      </c>
      <c r="K121" s="3">
        <v>0</v>
      </c>
    </row>
    <row r="122" spans="1:11" x14ac:dyDescent="0.25">
      <c r="A122" s="5" t="s">
        <v>1356</v>
      </c>
      <c r="B122" s="5" t="s">
        <v>65</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c r="J122" s="3">
        <v>0</v>
      </c>
      <c r="K122" s="3">
        <v>0</v>
      </c>
    </row>
    <row r="123" spans="1:11" x14ac:dyDescent="0.25">
      <c r="A123" s="5" t="s">
        <v>1356</v>
      </c>
      <c r="B123" s="5" t="s">
        <v>1561</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c r="J123" s="3">
        <v>0</v>
      </c>
      <c r="K123" s="3">
        <v>0</v>
      </c>
    </row>
    <row r="124" spans="1:11" x14ac:dyDescent="0.25">
      <c r="A124" s="5" t="s">
        <v>1356</v>
      </c>
      <c r="B124" s="5" t="s">
        <v>1435</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c r="J124" s="3">
        <v>0</v>
      </c>
      <c r="K124" s="3">
        <v>0</v>
      </c>
    </row>
    <row r="125" spans="1:11" x14ac:dyDescent="0.25">
      <c r="A125" s="5" t="s">
        <v>1356</v>
      </c>
      <c r="B125" s="5" t="s">
        <v>1425</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c r="J125" s="3">
        <v>0</v>
      </c>
      <c r="K125" s="3">
        <v>0</v>
      </c>
    </row>
    <row r="126" spans="1:11" x14ac:dyDescent="0.25">
      <c r="A126" s="5" t="s">
        <v>1356</v>
      </c>
      <c r="B126" s="5" t="s">
        <v>1469</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c r="J126" s="3">
        <v>0</v>
      </c>
      <c r="K126" s="3">
        <v>0</v>
      </c>
    </row>
    <row r="127" spans="1:11" x14ac:dyDescent="0.25">
      <c r="A127" s="5" t="s">
        <v>1356</v>
      </c>
      <c r="B127" s="5" t="s">
        <v>1412</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c r="J127" s="3">
        <v>0</v>
      </c>
      <c r="K127" s="3">
        <v>0</v>
      </c>
    </row>
    <row r="128" spans="1:11" x14ac:dyDescent="0.25">
      <c r="A128" s="5" t="s">
        <v>1356</v>
      </c>
      <c r="B128" s="5" t="s">
        <v>1552</v>
      </c>
      <c r="C128" s="12">
        <f>IFERROR(VLOOKUP(UPPER(CONCATENATE($B128," - ",$A128)),'[1]Segurados Civis'!$A$5:$H$2142,6,FALSE),"")</f>
        <v>441</v>
      </c>
      <c r="D128" s="12">
        <f>IFERROR(VLOOKUP(UPPER(CONCATENATE($B128," - ",$A128)),'[1]Segurados Civis'!$A$5:$H$2142,7,FALSE),"")</f>
        <v>99</v>
      </c>
      <c r="E128" s="12">
        <f>IFERROR(VLOOKUP(UPPER(CONCATENATE($B128," - ",$A128)),'[1]Segurados Civis'!$A$5:$H$2142,8,FALSE),"")</f>
        <v>26</v>
      </c>
      <c r="F128" s="12">
        <f t="shared" si="1"/>
        <v>566</v>
      </c>
      <c r="G128" s="5" t="s">
        <v>2</v>
      </c>
      <c r="H128" s="3">
        <v>0</v>
      </c>
      <c r="I128" s="3"/>
      <c r="J128" s="3">
        <v>0</v>
      </c>
      <c r="K128" s="3">
        <v>0</v>
      </c>
    </row>
    <row r="129" spans="1:11" x14ac:dyDescent="0.25">
      <c r="A129" s="5" t="s">
        <v>1356</v>
      </c>
      <c r="B129" s="5" t="s">
        <v>1375</v>
      </c>
      <c r="C129" s="12">
        <f>IFERROR(VLOOKUP(UPPER(CONCATENATE($B129," - ",$A129)),'[1]Segurados Civis'!$A$5:$H$2142,6,FALSE),"")</f>
        <v>844</v>
      </c>
      <c r="D129" s="12">
        <f>IFERROR(VLOOKUP(UPPER(CONCATENATE($B129," - ",$A129)),'[1]Segurados Civis'!$A$5:$H$2142,7,FALSE),"")</f>
        <v>252</v>
      </c>
      <c r="E129" s="12">
        <f>IFERROR(VLOOKUP(UPPER(CONCATENATE($B129," - ",$A129)),'[1]Segurados Civis'!$A$5:$H$2142,8,FALSE),"")</f>
        <v>72</v>
      </c>
      <c r="F129" s="12">
        <f t="shared" si="1"/>
        <v>1168</v>
      </c>
      <c r="G129" s="5" t="s">
        <v>2</v>
      </c>
      <c r="H129" s="3">
        <v>0</v>
      </c>
      <c r="I129" s="3"/>
      <c r="J129" s="3">
        <v>0</v>
      </c>
      <c r="K129" s="3">
        <v>0</v>
      </c>
    </row>
    <row r="130" spans="1:11" x14ac:dyDescent="0.25">
      <c r="A130" s="5" t="s">
        <v>1356</v>
      </c>
      <c r="B130" s="5" t="s">
        <v>1702</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c r="J130" s="3">
        <v>0</v>
      </c>
      <c r="K130" s="3">
        <v>0</v>
      </c>
    </row>
    <row r="131" spans="1:11" x14ac:dyDescent="0.25">
      <c r="A131" s="5" t="s">
        <v>1356</v>
      </c>
      <c r="B131" s="5" t="s">
        <v>1470</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c r="J131" s="3">
        <v>0</v>
      </c>
      <c r="K131" s="3">
        <v>0</v>
      </c>
    </row>
    <row r="132" spans="1:11" x14ac:dyDescent="0.25">
      <c r="A132" s="5" t="s">
        <v>1356</v>
      </c>
      <c r="B132" s="5" t="s">
        <v>342</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c r="J132" s="3">
        <v>0</v>
      </c>
      <c r="K132" s="3">
        <v>0</v>
      </c>
    </row>
    <row r="133" spans="1:11" x14ac:dyDescent="0.25">
      <c r="A133" s="5" t="s">
        <v>1356</v>
      </c>
      <c r="B133" s="5" t="s">
        <v>245</v>
      </c>
      <c r="C133" s="12">
        <f>IFERROR(VLOOKUP(UPPER(CONCATENATE($B133," - ",$A133)),'[1]Segurados Civis'!$A$5:$H$2142,6,FALSE),"")</f>
        <v>385</v>
      </c>
      <c r="D133" s="12">
        <f>IFERROR(VLOOKUP(UPPER(CONCATENATE($B133," - ",$A133)),'[1]Segurados Civis'!$A$5:$H$2142,7,FALSE),"")</f>
        <v>161</v>
      </c>
      <c r="E133" s="12">
        <f>IFERROR(VLOOKUP(UPPER(CONCATENATE($B133," - ",$A133)),'[1]Segurados Civis'!$A$5:$H$2142,8,FALSE),"")</f>
        <v>20</v>
      </c>
      <c r="F133" s="12">
        <f t="shared" si="2"/>
        <v>566</v>
      </c>
      <c r="G133" s="5" t="s">
        <v>2</v>
      </c>
      <c r="H133" s="3">
        <v>0</v>
      </c>
      <c r="I133" s="3"/>
      <c r="J133" s="3">
        <v>0</v>
      </c>
      <c r="K133" s="3">
        <v>0</v>
      </c>
    </row>
    <row r="134" spans="1:11" x14ac:dyDescent="0.25">
      <c r="A134" s="5" t="s">
        <v>1356</v>
      </c>
      <c r="B134" s="5" t="s">
        <v>1732</v>
      </c>
      <c r="C134" s="12">
        <f>IFERROR(VLOOKUP(UPPER(CONCATENATE($B134," - ",$A134)),'[1]Segurados Civis'!$A$5:$H$2142,6,FALSE),"")</f>
        <v>236</v>
      </c>
      <c r="D134" s="12">
        <f>IFERROR(VLOOKUP(UPPER(CONCATENATE($B134," - ",$A134)),'[1]Segurados Civis'!$A$5:$H$2142,7,FALSE),"")</f>
        <v>27</v>
      </c>
      <c r="E134" s="12">
        <f>IFERROR(VLOOKUP(UPPER(CONCATENATE($B134," - ",$A134)),'[1]Segurados Civis'!$A$5:$H$2142,8,FALSE),"")</f>
        <v>9</v>
      </c>
      <c r="F134" s="12">
        <f t="shared" si="2"/>
        <v>272</v>
      </c>
      <c r="G134" s="5" t="s">
        <v>2</v>
      </c>
      <c r="H134" s="3">
        <v>0</v>
      </c>
      <c r="I134" s="3"/>
      <c r="J134" s="3">
        <v>0</v>
      </c>
      <c r="K134" s="3">
        <v>0</v>
      </c>
    </row>
    <row r="135" spans="1:11" x14ac:dyDescent="0.25">
      <c r="A135" s="5" t="s">
        <v>1356</v>
      </c>
      <c r="B135" s="5" t="s">
        <v>2175</v>
      </c>
      <c r="C135" s="12">
        <f>IFERROR(VLOOKUP(UPPER(CONCATENATE($B135," - ",$A135)),'[1]Segurados Civis'!$A$5:$H$2142,6,FALSE),"")</f>
        <v>250</v>
      </c>
      <c r="D135" s="12">
        <f>IFERROR(VLOOKUP(UPPER(CONCATENATE($B135," - ",$A135)),'[1]Segurados Civis'!$A$5:$H$2142,7,FALSE),"")</f>
        <v>39</v>
      </c>
      <c r="E135" s="12">
        <f>IFERROR(VLOOKUP(UPPER(CONCATENATE($B135," - ",$A135)),'[1]Segurados Civis'!$A$5:$H$2142,8,FALSE),"")</f>
        <v>3</v>
      </c>
      <c r="F135" s="12">
        <f t="shared" si="2"/>
        <v>292</v>
      </c>
      <c r="G135" s="5" t="s">
        <v>2</v>
      </c>
      <c r="H135" s="3">
        <v>0</v>
      </c>
      <c r="I135" s="3"/>
      <c r="J135" s="3">
        <v>0</v>
      </c>
      <c r="K135" s="3">
        <v>0</v>
      </c>
    </row>
    <row r="136" spans="1:11" x14ac:dyDescent="0.25">
      <c r="A136" s="5" t="s">
        <v>1356</v>
      </c>
      <c r="B136" s="5" t="s">
        <v>1618</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c r="J136" s="3">
        <v>0</v>
      </c>
      <c r="K136" s="3">
        <v>0</v>
      </c>
    </row>
    <row r="137" spans="1:11" x14ac:dyDescent="0.25">
      <c r="A137" s="5" t="s">
        <v>1356</v>
      </c>
      <c r="B137" s="5" t="s">
        <v>1897</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c r="J137" s="3">
        <v>0</v>
      </c>
      <c r="K137" s="3">
        <v>0</v>
      </c>
    </row>
    <row r="138" spans="1:11" x14ac:dyDescent="0.25">
      <c r="A138" s="5" t="s">
        <v>1356</v>
      </c>
      <c r="B138" s="5" t="s">
        <v>1396</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5" t="s">
        <v>4</v>
      </c>
      <c r="H138" s="3">
        <v>0</v>
      </c>
      <c r="I138" s="3"/>
      <c r="J138" s="3">
        <v>0</v>
      </c>
      <c r="K138" s="3">
        <v>0</v>
      </c>
    </row>
    <row r="139" spans="1:11" x14ac:dyDescent="0.25">
      <c r="A139" s="5" t="s">
        <v>1356</v>
      </c>
      <c r="B139" s="5" t="s">
        <v>1471</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c r="J139" s="3">
        <v>0</v>
      </c>
      <c r="K139" s="3">
        <v>0</v>
      </c>
    </row>
    <row r="140" spans="1:11" x14ac:dyDescent="0.25">
      <c r="A140" s="5" t="s">
        <v>1356</v>
      </c>
      <c r="B140" s="5" t="s">
        <v>2127</v>
      </c>
      <c r="C140" s="12">
        <f>IFERROR(VLOOKUP(UPPER(CONCATENATE($B140," - ",$A140)),'[1]Segurados Civis'!$A$5:$H$2142,6,FALSE),"")</f>
        <v>474</v>
      </c>
      <c r="D140" s="12">
        <f>IFERROR(VLOOKUP(UPPER(CONCATENATE($B140," - ",$A140)),'[1]Segurados Civis'!$A$5:$H$2142,7,FALSE),"")</f>
        <v>221</v>
      </c>
      <c r="E140" s="12">
        <f>IFERROR(VLOOKUP(UPPER(CONCATENATE($B140," - ",$A140)),'[1]Segurados Civis'!$A$5:$H$2142,8,FALSE),"")</f>
        <v>43</v>
      </c>
      <c r="F140" s="12">
        <f t="shared" si="2"/>
        <v>738</v>
      </c>
      <c r="G140" s="5" t="s">
        <v>2</v>
      </c>
      <c r="H140" s="3">
        <v>0</v>
      </c>
      <c r="I140" s="3"/>
      <c r="J140" s="3">
        <v>0</v>
      </c>
      <c r="K140" s="3">
        <v>0</v>
      </c>
    </row>
    <row r="141" spans="1:11" x14ac:dyDescent="0.25">
      <c r="A141" s="5" t="s">
        <v>1356</v>
      </c>
      <c r="B141" s="5" t="s">
        <v>1996</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c r="J141" s="3">
        <v>0</v>
      </c>
      <c r="K141" s="3">
        <v>0</v>
      </c>
    </row>
    <row r="142" spans="1:11" x14ac:dyDescent="0.25">
      <c r="A142" s="5" t="s">
        <v>1356</v>
      </c>
      <c r="B142" s="5" t="s">
        <v>1912</v>
      </c>
      <c r="C142" s="12">
        <f>IFERROR(VLOOKUP(UPPER(CONCATENATE($B142," - ",$A142)),'[1]Segurados Civis'!$A$5:$H$2142,6,FALSE),"")</f>
        <v>636</v>
      </c>
      <c r="D142" s="12">
        <f>IFERROR(VLOOKUP(UPPER(CONCATENATE($B142," - ",$A142)),'[1]Segurados Civis'!$A$5:$H$2142,7,FALSE),"")</f>
        <v>70</v>
      </c>
      <c r="E142" s="12">
        <f>IFERROR(VLOOKUP(UPPER(CONCATENATE($B142," - ",$A142)),'[1]Segurados Civis'!$A$5:$H$2142,8,FALSE),"")</f>
        <v>42</v>
      </c>
      <c r="F142" s="12">
        <f t="shared" si="2"/>
        <v>748</v>
      </c>
      <c r="G142" s="5" t="s">
        <v>2</v>
      </c>
      <c r="H142" s="3">
        <v>0</v>
      </c>
      <c r="I142" s="3"/>
      <c r="J142" s="3">
        <v>0</v>
      </c>
      <c r="K142" s="3">
        <v>0</v>
      </c>
    </row>
    <row r="143" spans="1:11" x14ac:dyDescent="0.25">
      <c r="A143" s="5" t="s">
        <v>1356</v>
      </c>
      <c r="B143" s="5" t="s">
        <v>1472</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c r="J143" s="3">
        <v>0</v>
      </c>
      <c r="K143" s="3">
        <v>0</v>
      </c>
    </row>
    <row r="144" spans="1:11" x14ac:dyDescent="0.25">
      <c r="A144" s="5" t="s">
        <v>1356</v>
      </c>
      <c r="B144" s="5" t="s">
        <v>1907</v>
      </c>
      <c r="C144" s="12">
        <f>IFERROR(VLOOKUP(UPPER(CONCATENATE($B144," - ",$A144)),'[1]Segurados Civis'!$A$5:$H$2142,6,FALSE),"")</f>
        <v>225</v>
      </c>
      <c r="D144" s="12">
        <f>IFERROR(VLOOKUP(UPPER(CONCATENATE($B144," - ",$A144)),'[1]Segurados Civis'!$A$5:$H$2142,7,FALSE),"")</f>
        <v>56</v>
      </c>
      <c r="E144" s="12">
        <f>IFERROR(VLOOKUP(UPPER(CONCATENATE($B144," - ",$A144)),'[1]Segurados Civis'!$A$5:$H$2142,8,FALSE),"")</f>
        <v>7</v>
      </c>
      <c r="F144" s="12">
        <f t="shared" si="2"/>
        <v>288</v>
      </c>
      <c r="G144" s="5" t="s">
        <v>2</v>
      </c>
      <c r="H144" s="3">
        <v>0</v>
      </c>
      <c r="I144" s="3"/>
      <c r="J144" s="3">
        <v>0</v>
      </c>
      <c r="K144" s="3">
        <v>0</v>
      </c>
    </row>
    <row r="145" spans="1:11" x14ac:dyDescent="0.25">
      <c r="A145" s="5" t="s">
        <v>1356</v>
      </c>
      <c r="B145" s="5" t="s">
        <v>1815</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c r="J145" s="3">
        <v>0</v>
      </c>
      <c r="K145" s="3">
        <v>0</v>
      </c>
    </row>
    <row r="146" spans="1:11" x14ac:dyDescent="0.25">
      <c r="A146" s="5" t="s">
        <v>1356</v>
      </c>
      <c r="B146" s="5" t="s">
        <v>1473</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5" t="s">
        <v>4</v>
      </c>
      <c r="H146" s="3">
        <v>0</v>
      </c>
      <c r="I146" s="3"/>
      <c r="J146" s="3">
        <v>0</v>
      </c>
      <c r="K146" s="3">
        <v>0</v>
      </c>
    </row>
    <row r="147" spans="1:11" x14ac:dyDescent="0.25">
      <c r="A147" s="5" t="s">
        <v>1356</v>
      </c>
      <c r="B147" s="5" t="s">
        <v>1979</v>
      </c>
      <c r="C147" s="12">
        <f>IFERROR(VLOOKUP(UPPER(CONCATENATE($B147," - ",$A147)),'[1]Segurados Civis'!$A$5:$H$2142,6,FALSE),"")</f>
        <v>767</v>
      </c>
      <c r="D147" s="12">
        <f>IFERROR(VLOOKUP(UPPER(CONCATENATE($B147," - ",$A147)),'[1]Segurados Civis'!$A$5:$H$2142,7,FALSE),"")</f>
        <v>218</v>
      </c>
      <c r="E147" s="12">
        <f>IFERROR(VLOOKUP(UPPER(CONCATENATE($B147," - ",$A147)),'[1]Segurados Civis'!$A$5:$H$2142,8,FALSE),"")</f>
        <v>97</v>
      </c>
      <c r="F147" s="12">
        <f t="shared" si="2"/>
        <v>1082</v>
      </c>
      <c r="G147" s="5" t="s">
        <v>2</v>
      </c>
      <c r="H147" s="3">
        <v>0</v>
      </c>
      <c r="I147" s="3"/>
      <c r="J147" s="3">
        <v>0</v>
      </c>
      <c r="K147" s="3">
        <v>0</v>
      </c>
    </row>
    <row r="148" spans="1:11" x14ac:dyDescent="0.25">
      <c r="A148" s="5" t="s">
        <v>1356</v>
      </c>
      <c r="B148" s="5" t="s">
        <v>2148</v>
      </c>
      <c r="C148" s="12">
        <f>IFERROR(VLOOKUP(UPPER(CONCATENATE($B148," - ",$A148)),'[1]Segurados Civis'!$A$5:$H$2142,6,FALSE),"")</f>
        <v>589</v>
      </c>
      <c r="D148" s="12">
        <f>IFERROR(VLOOKUP(UPPER(CONCATENATE($B148," - ",$A148)),'[1]Segurados Civis'!$A$5:$H$2142,7,FALSE),"")</f>
        <v>298</v>
      </c>
      <c r="E148" s="12">
        <f>IFERROR(VLOOKUP(UPPER(CONCATENATE($B148," - ",$A148)),'[1]Segurados Civis'!$A$5:$H$2142,8,FALSE),"")</f>
        <v>81</v>
      </c>
      <c r="F148" s="12">
        <f t="shared" si="2"/>
        <v>968</v>
      </c>
      <c r="G148" s="5" t="s">
        <v>2</v>
      </c>
      <c r="H148" s="3">
        <v>0</v>
      </c>
      <c r="I148" s="3"/>
      <c r="J148" s="3">
        <v>0</v>
      </c>
      <c r="K148" s="3">
        <v>0</v>
      </c>
    </row>
    <row r="149" spans="1:11" x14ac:dyDescent="0.25">
      <c r="A149" s="5" t="s">
        <v>1356</v>
      </c>
      <c r="B149" s="5" t="s">
        <v>1436</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4</v>
      </c>
      <c r="H149" s="3">
        <v>0</v>
      </c>
      <c r="I149" s="3"/>
      <c r="J149" s="3">
        <v>0</v>
      </c>
      <c r="K149" s="3">
        <v>0</v>
      </c>
    </row>
    <row r="150" spans="1:11" x14ac:dyDescent="0.25">
      <c r="A150" s="5" t="s">
        <v>1356</v>
      </c>
      <c r="B150" s="5" t="s">
        <v>1824</v>
      </c>
      <c r="C150" s="12">
        <f>IFERROR(VLOOKUP(UPPER(CONCATENATE($B150," - ",$A150)),'[1]Segurados Civis'!$A$5:$H$2142,6,FALSE),"")</f>
        <v>207</v>
      </c>
      <c r="D150" s="12">
        <f>IFERROR(VLOOKUP(UPPER(CONCATENATE($B150," - ",$A150)),'[1]Segurados Civis'!$A$5:$H$2142,7,FALSE),"")</f>
        <v>75</v>
      </c>
      <c r="E150" s="12">
        <f>IFERROR(VLOOKUP(UPPER(CONCATENATE($B150," - ",$A150)),'[1]Segurados Civis'!$A$5:$H$2142,8,FALSE),"")</f>
        <v>23</v>
      </c>
      <c r="F150" s="12">
        <f t="shared" si="2"/>
        <v>305</v>
      </c>
      <c r="G150" s="5" t="s">
        <v>2</v>
      </c>
      <c r="H150" s="3">
        <v>0</v>
      </c>
      <c r="I150" s="3"/>
      <c r="J150" s="3">
        <v>0</v>
      </c>
      <c r="K150" s="3">
        <v>0</v>
      </c>
    </row>
    <row r="151" spans="1:11" x14ac:dyDescent="0.25">
      <c r="A151" s="5" t="s">
        <v>1356</v>
      </c>
      <c r="B151" s="5" t="s">
        <v>1787</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5" t="s">
        <v>4</v>
      </c>
      <c r="H151" s="3">
        <v>0</v>
      </c>
      <c r="I151" s="3"/>
      <c r="J151" s="3">
        <v>0</v>
      </c>
      <c r="K151" s="3">
        <v>0</v>
      </c>
    </row>
    <row r="152" spans="1:11" x14ac:dyDescent="0.25">
      <c r="A152" s="5" t="s">
        <v>1356</v>
      </c>
      <c r="B152" s="5" t="s">
        <v>1767</v>
      </c>
      <c r="C152" s="12">
        <f>IFERROR(VLOOKUP(UPPER(CONCATENATE($B152," - ",$A152)),'[1]Segurados Civis'!$A$5:$H$2142,6,FALSE),"")</f>
        <v>379</v>
      </c>
      <c r="D152" s="12">
        <f>IFERROR(VLOOKUP(UPPER(CONCATENATE($B152," - ",$A152)),'[1]Segurados Civis'!$A$5:$H$2142,7,FALSE),"")</f>
        <v>196</v>
      </c>
      <c r="E152" s="12">
        <f>IFERROR(VLOOKUP(UPPER(CONCATENATE($B152," - ",$A152)),'[1]Segurados Civis'!$A$5:$H$2142,8,FALSE),"")</f>
        <v>43</v>
      </c>
      <c r="F152" s="12">
        <f t="shared" si="2"/>
        <v>618</v>
      </c>
      <c r="G152" s="5" t="s">
        <v>2</v>
      </c>
      <c r="H152" s="3">
        <v>0</v>
      </c>
      <c r="I152" s="3"/>
      <c r="J152" s="3">
        <v>0</v>
      </c>
      <c r="K152" s="3">
        <v>0</v>
      </c>
    </row>
    <row r="153" spans="1:11" x14ac:dyDescent="0.25">
      <c r="A153" s="5" t="s">
        <v>1356</v>
      </c>
      <c r="B153" s="5" t="s">
        <v>2165</v>
      </c>
      <c r="C153" s="12">
        <f>IFERROR(VLOOKUP(UPPER(CONCATENATE($B153," - ",$A153)),'[1]Segurados Civis'!$A$5:$H$2142,6,FALSE),"")</f>
        <v>158</v>
      </c>
      <c r="D153" s="12">
        <f>IFERROR(VLOOKUP(UPPER(CONCATENATE($B153," - ",$A153)),'[1]Segurados Civis'!$A$5:$H$2142,7,FALSE),"")</f>
        <v>1</v>
      </c>
      <c r="E153" s="12">
        <f>IFERROR(VLOOKUP(UPPER(CONCATENATE($B153," - ",$A153)),'[1]Segurados Civis'!$A$5:$H$2142,8,FALSE),"")</f>
        <v>0</v>
      </c>
      <c r="F153" s="12">
        <f t="shared" si="2"/>
        <v>159</v>
      </c>
      <c r="G153" s="5" t="s">
        <v>2</v>
      </c>
      <c r="H153" s="3">
        <v>0</v>
      </c>
      <c r="I153" s="3"/>
      <c r="J153" s="3">
        <v>0</v>
      </c>
      <c r="K153" s="3">
        <v>0</v>
      </c>
    </row>
    <row r="154" spans="1:11" x14ac:dyDescent="0.25">
      <c r="A154" s="5" t="s">
        <v>1356</v>
      </c>
      <c r="B154" s="5" t="s">
        <v>1671</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c r="J154" s="3">
        <v>0</v>
      </c>
      <c r="K154" s="3">
        <v>0</v>
      </c>
    </row>
    <row r="155" spans="1:11" x14ac:dyDescent="0.25">
      <c r="A155" s="5" t="s">
        <v>1356</v>
      </c>
      <c r="B155" s="5" t="s">
        <v>1788</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5" t="s">
        <v>4</v>
      </c>
      <c r="H155" s="3">
        <v>0</v>
      </c>
      <c r="I155" s="3"/>
      <c r="J155" s="3">
        <v>0</v>
      </c>
      <c r="K155" s="3">
        <v>0</v>
      </c>
    </row>
    <row r="156" spans="1:11" x14ac:dyDescent="0.25">
      <c r="A156" s="5" t="s">
        <v>1356</v>
      </c>
      <c r="B156" s="5" t="s">
        <v>1880</v>
      </c>
      <c r="C156" s="12" t="str">
        <f>IFERROR(VLOOKUP(UPPER(CONCATENATE($B156," - ",$A156)),'[1]Segurados Civis'!$A$5:$H$2142,6,FALSE),"")</f>
        <v/>
      </c>
      <c r="D156" s="12" t="str">
        <f>IFERROR(VLOOKUP(UPPER(CONCATENATE($B156," - ",$A156)),'[1]Segurados Civis'!$A$5:$H$2142,7,FALSE),"")</f>
        <v/>
      </c>
      <c r="E156" s="12" t="str">
        <f>IFERROR(VLOOKUP(UPPER(CONCATENATE($B156," - ",$A156)),'[1]Segurados Civis'!$A$5:$H$2142,8,FALSE),"")</f>
        <v/>
      </c>
      <c r="F156" s="12" t="str">
        <f t="shared" si="2"/>
        <v/>
      </c>
      <c r="G156" s="5" t="s">
        <v>4</v>
      </c>
      <c r="H156" s="3">
        <v>0</v>
      </c>
      <c r="I156" s="3"/>
      <c r="J156" s="3">
        <v>0</v>
      </c>
      <c r="K156" s="3">
        <v>0</v>
      </c>
    </row>
    <row r="157" spans="1:11" x14ac:dyDescent="0.25">
      <c r="A157" s="5" t="s">
        <v>1356</v>
      </c>
      <c r="B157" s="5" t="s">
        <v>1768</v>
      </c>
      <c r="C157" s="12">
        <f>IFERROR(VLOOKUP(UPPER(CONCATENATE($B157," - ",$A157)),'[1]Segurados Civis'!$A$5:$H$2142,6,FALSE),"")</f>
        <v>413</v>
      </c>
      <c r="D157" s="12">
        <f>IFERROR(VLOOKUP(UPPER(CONCATENATE($B157," - ",$A157)),'[1]Segurados Civis'!$A$5:$H$2142,7,FALSE),"")</f>
        <v>112</v>
      </c>
      <c r="E157" s="12">
        <f>IFERROR(VLOOKUP(UPPER(CONCATENATE($B157," - ",$A157)),'[1]Segurados Civis'!$A$5:$H$2142,8,FALSE),"")</f>
        <v>4</v>
      </c>
      <c r="F157" s="12">
        <f t="shared" si="2"/>
        <v>529</v>
      </c>
      <c r="G157" s="5" t="s">
        <v>2</v>
      </c>
      <c r="H157" s="3">
        <v>1</v>
      </c>
      <c r="I157" s="3"/>
      <c r="J157" s="3">
        <v>1</v>
      </c>
      <c r="K157" s="3">
        <v>0</v>
      </c>
    </row>
    <row r="158" spans="1:11" x14ac:dyDescent="0.25">
      <c r="A158" s="5" t="s">
        <v>1356</v>
      </c>
      <c r="B158" s="5" t="s">
        <v>1780</v>
      </c>
      <c r="C158" s="12">
        <f>IFERROR(VLOOKUP(UPPER(CONCATENATE($B158," - ",$A158)),'[1]Segurados Civis'!$A$5:$H$2142,6,FALSE),"")</f>
        <v>1001</v>
      </c>
      <c r="D158" s="12">
        <f>IFERROR(VLOOKUP(UPPER(CONCATENATE($B158," - ",$A158)),'[1]Segurados Civis'!$A$5:$H$2142,7,FALSE),"")</f>
        <v>282</v>
      </c>
      <c r="E158" s="12">
        <f>IFERROR(VLOOKUP(UPPER(CONCATENATE($B158," - ",$A158)),'[1]Segurados Civis'!$A$5:$H$2142,8,FALSE),"")</f>
        <v>71</v>
      </c>
      <c r="F158" s="12">
        <f t="shared" si="2"/>
        <v>1354</v>
      </c>
      <c r="G158" s="5" t="s">
        <v>2</v>
      </c>
      <c r="H158" s="3">
        <v>0</v>
      </c>
      <c r="I158" s="3"/>
      <c r="J158" s="3">
        <v>0</v>
      </c>
      <c r="K158" s="3">
        <v>0</v>
      </c>
    </row>
    <row r="159" spans="1:11" x14ac:dyDescent="0.25">
      <c r="A159" s="5" t="s">
        <v>1356</v>
      </c>
      <c r="B159" s="5" t="s">
        <v>2104</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5" t="s">
        <v>4</v>
      </c>
      <c r="H159" s="3">
        <v>0</v>
      </c>
      <c r="I159" s="3"/>
      <c r="J159" s="3">
        <v>0</v>
      </c>
      <c r="K159" s="3">
        <v>0</v>
      </c>
    </row>
    <row r="160" spans="1:11" x14ac:dyDescent="0.25">
      <c r="A160" s="5" t="s">
        <v>1356</v>
      </c>
      <c r="B160" s="5" t="s">
        <v>1733</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5" t="s">
        <v>4</v>
      </c>
      <c r="H160" s="3">
        <v>0</v>
      </c>
      <c r="I160" s="3"/>
      <c r="J160" s="3">
        <v>0</v>
      </c>
      <c r="K160" s="3">
        <v>0</v>
      </c>
    </row>
    <row r="161" spans="1:11" x14ac:dyDescent="0.25">
      <c r="A161" s="5" t="s">
        <v>1356</v>
      </c>
      <c r="B161" s="5" t="s">
        <v>1789</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c r="J161" s="3">
        <v>0</v>
      </c>
      <c r="K161" s="3">
        <v>0</v>
      </c>
    </row>
    <row r="162" spans="1:11" x14ac:dyDescent="0.25">
      <c r="A162" s="5" t="s">
        <v>1356</v>
      </c>
      <c r="B162" s="5" t="s">
        <v>1672</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c r="J162" s="3">
        <v>0</v>
      </c>
      <c r="K162" s="3">
        <v>0</v>
      </c>
    </row>
    <row r="163" spans="1:11" x14ac:dyDescent="0.25">
      <c r="A163" s="5" t="s">
        <v>1356</v>
      </c>
      <c r="B163" s="5" t="s">
        <v>1934</v>
      </c>
      <c r="C163" s="12">
        <f>IFERROR(VLOOKUP(UPPER(CONCATENATE($B163," - ",$A163)),'[1]Segurados Civis'!$A$5:$H$2142,6,FALSE),"")</f>
        <v>143</v>
      </c>
      <c r="D163" s="12">
        <f>IFERROR(VLOOKUP(UPPER(CONCATENATE($B163," - ",$A163)),'[1]Segurados Civis'!$A$5:$H$2142,7,FALSE),"")</f>
        <v>49</v>
      </c>
      <c r="E163" s="12">
        <f>IFERROR(VLOOKUP(UPPER(CONCATENATE($B163," - ",$A163)),'[1]Segurados Civis'!$A$5:$H$2142,8,FALSE),"")</f>
        <v>5</v>
      </c>
      <c r="F163" s="12">
        <f t="shared" si="2"/>
        <v>197</v>
      </c>
      <c r="G163" s="5" t="s">
        <v>2</v>
      </c>
      <c r="H163" s="3">
        <v>0</v>
      </c>
      <c r="I163" s="3"/>
      <c r="J163" s="3">
        <v>0</v>
      </c>
      <c r="K163" s="3">
        <v>0</v>
      </c>
    </row>
    <row r="164" spans="1:11" x14ac:dyDescent="0.25">
      <c r="A164" s="5" t="s">
        <v>1356</v>
      </c>
      <c r="B164" s="5" t="s">
        <v>1997</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c r="J164" s="3">
        <v>0</v>
      </c>
      <c r="K164" s="3">
        <v>0</v>
      </c>
    </row>
    <row r="165" spans="1:11" x14ac:dyDescent="0.25">
      <c r="A165" s="5" t="s">
        <v>1356</v>
      </c>
      <c r="B165" s="5" t="s">
        <v>1387</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c r="J165" s="3">
        <v>0</v>
      </c>
      <c r="K165" s="3">
        <v>0</v>
      </c>
    </row>
    <row r="166" spans="1:11" x14ac:dyDescent="0.25">
      <c r="A166" s="5" t="s">
        <v>1356</v>
      </c>
      <c r="B166" s="5" t="s">
        <v>1553</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c r="J166" s="3">
        <v>0</v>
      </c>
      <c r="K166" s="3">
        <v>0</v>
      </c>
    </row>
    <row r="167" spans="1:11" x14ac:dyDescent="0.25">
      <c r="A167" s="5" t="s">
        <v>1356</v>
      </c>
      <c r="B167" s="5" t="s">
        <v>1980</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c r="J167" s="3">
        <v>0</v>
      </c>
      <c r="K167" s="3">
        <v>0</v>
      </c>
    </row>
    <row r="168" spans="1:11" x14ac:dyDescent="0.25">
      <c r="A168" s="5" t="s">
        <v>1356</v>
      </c>
      <c r="B168" s="5" t="s">
        <v>1684</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622</v>
      </c>
      <c r="H168" s="3">
        <v>0</v>
      </c>
      <c r="I168" s="3"/>
      <c r="J168" s="3">
        <v>0</v>
      </c>
      <c r="K168" s="3">
        <v>0</v>
      </c>
    </row>
    <row r="169" spans="1:11" x14ac:dyDescent="0.25">
      <c r="A169" s="5" t="s">
        <v>1356</v>
      </c>
      <c r="B169" s="5" t="s">
        <v>1790</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c r="J169" s="3">
        <v>0</v>
      </c>
      <c r="K169" s="3">
        <v>0</v>
      </c>
    </row>
    <row r="170" spans="1:11" x14ac:dyDescent="0.25">
      <c r="A170" s="5" t="s">
        <v>1356</v>
      </c>
      <c r="B170" s="5" t="s">
        <v>1474</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c r="J170" s="3">
        <v>0</v>
      </c>
      <c r="K170" s="3">
        <v>0</v>
      </c>
    </row>
    <row r="171" spans="1:11" x14ac:dyDescent="0.25">
      <c r="A171" s="5" t="s">
        <v>1356</v>
      </c>
      <c r="B171" s="5" t="s">
        <v>1707</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4</v>
      </c>
      <c r="H171" s="3">
        <v>0</v>
      </c>
      <c r="I171" s="3"/>
      <c r="J171" s="3">
        <v>0</v>
      </c>
      <c r="K171" s="3">
        <v>0</v>
      </c>
    </row>
    <row r="172" spans="1:11" x14ac:dyDescent="0.25">
      <c r="A172" s="5" t="s">
        <v>1356</v>
      </c>
      <c r="B172" s="5" t="s">
        <v>1475</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4</v>
      </c>
      <c r="H172" s="3">
        <v>0</v>
      </c>
      <c r="I172" s="3"/>
      <c r="J172" s="3">
        <v>0</v>
      </c>
      <c r="K172" s="3">
        <v>0</v>
      </c>
    </row>
    <row r="173" spans="1:11" x14ac:dyDescent="0.25">
      <c r="A173" s="5" t="s">
        <v>1356</v>
      </c>
      <c r="B173" s="5" t="s">
        <v>2084</v>
      </c>
      <c r="C173" s="12">
        <f>IFERROR(VLOOKUP(UPPER(CONCATENATE($B173," - ",$A173)),'[1]Segurados Civis'!$A$5:$H$2142,6,FALSE),"")</f>
        <v>501</v>
      </c>
      <c r="D173" s="12">
        <f>IFERROR(VLOOKUP(UPPER(CONCATENATE($B173," - ",$A173)),'[1]Segurados Civis'!$A$5:$H$2142,7,FALSE),"")</f>
        <v>197</v>
      </c>
      <c r="E173" s="12">
        <f>IFERROR(VLOOKUP(UPPER(CONCATENATE($B173," - ",$A173)),'[1]Segurados Civis'!$A$5:$H$2142,8,FALSE),"")</f>
        <v>66</v>
      </c>
      <c r="F173" s="12">
        <f t="shared" si="2"/>
        <v>764</v>
      </c>
      <c r="G173" s="5" t="s">
        <v>2</v>
      </c>
      <c r="H173" s="3">
        <v>0</v>
      </c>
      <c r="I173" s="3"/>
      <c r="J173" s="3">
        <v>1</v>
      </c>
      <c r="K173" s="3">
        <v>0</v>
      </c>
    </row>
    <row r="174" spans="1:11" x14ac:dyDescent="0.25">
      <c r="A174" s="5" t="s">
        <v>1356</v>
      </c>
      <c r="B174" s="5" t="s">
        <v>1476</v>
      </c>
      <c r="C174" s="12" t="str">
        <f>IFERROR(VLOOKUP(UPPER(CONCATENATE($B174," - ",$A174)),'[1]Segurados Civis'!$A$5:$H$2142,6,FALSE),"")</f>
        <v/>
      </c>
      <c r="D174" s="12" t="str">
        <f>IFERROR(VLOOKUP(UPPER(CONCATENATE($B174," - ",$A174)),'[1]Segurados Civis'!$A$5:$H$2142,7,FALSE),"")</f>
        <v/>
      </c>
      <c r="E174" s="12" t="str">
        <f>IFERROR(VLOOKUP(UPPER(CONCATENATE($B174," - ",$A174)),'[1]Segurados Civis'!$A$5:$H$2142,8,FALSE),"")</f>
        <v/>
      </c>
      <c r="F174" s="12" t="str">
        <f t="shared" si="2"/>
        <v/>
      </c>
      <c r="G174" s="5" t="s">
        <v>4</v>
      </c>
      <c r="H174" s="3">
        <v>0</v>
      </c>
      <c r="I174" s="3"/>
      <c r="J174" s="3">
        <v>0</v>
      </c>
      <c r="K174" s="3">
        <v>0</v>
      </c>
    </row>
    <row r="175" spans="1:11" x14ac:dyDescent="0.25">
      <c r="A175" s="5" t="s">
        <v>1356</v>
      </c>
      <c r="B175" s="5" t="s">
        <v>2042</v>
      </c>
      <c r="C175" s="12" t="str">
        <f>IFERROR(VLOOKUP(UPPER(CONCATENATE($B175," - ",$A175)),'[1]Segurados Civis'!$A$5:$H$2142,6,FALSE),"")</f>
        <v/>
      </c>
      <c r="D175" s="12" t="str">
        <f>IFERROR(VLOOKUP(UPPER(CONCATENATE($B175," - ",$A175)),'[1]Segurados Civis'!$A$5:$H$2142,7,FALSE),"")</f>
        <v/>
      </c>
      <c r="E175" s="12" t="str">
        <f>IFERROR(VLOOKUP(UPPER(CONCATENATE($B175," - ",$A175)),'[1]Segurados Civis'!$A$5:$H$2142,8,FALSE),"")</f>
        <v/>
      </c>
      <c r="F175" s="12" t="str">
        <f t="shared" si="2"/>
        <v/>
      </c>
      <c r="G175" s="5" t="s">
        <v>4</v>
      </c>
      <c r="H175" s="3">
        <v>0</v>
      </c>
      <c r="I175" s="3"/>
      <c r="J175" s="3">
        <v>0</v>
      </c>
      <c r="K175" s="3">
        <v>0</v>
      </c>
    </row>
    <row r="176" spans="1:11" x14ac:dyDescent="0.25">
      <c r="A176" s="5" t="s">
        <v>1356</v>
      </c>
      <c r="B176" s="5" t="s">
        <v>1630</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c r="J176" s="3">
        <v>0</v>
      </c>
      <c r="K176" s="3">
        <v>0</v>
      </c>
    </row>
    <row r="177" spans="1:11" x14ac:dyDescent="0.25">
      <c r="A177" s="5" t="s">
        <v>1356</v>
      </c>
      <c r="B177" s="5" t="s">
        <v>2043</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c r="J177" s="3">
        <v>0</v>
      </c>
      <c r="K177" s="3">
        <v>0</v>
      </c>
    </row>
    <row r="178" spans="1:11" x14ac:dyDescent="0.25">
      <c r="A178" s="5" t="s">
        <v>1356</v>
      </c>
      <c r="B178" s="5" t="s">
        <v>1430</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5" t="s">
        <v>4</v>
      </c>
      <c r="H178" s="3">
        <v>0</v>
      </c>
      <c r="I178" s="3"/>
      <c r="J178" s="3">
        <v>0</v>
      </c>
      <c r="K178" s="3">
        <v>0</v>
      </c>
    </row>
    <row r="179" spans="1:11" x14ac:dyDescent="0.25">
      <c r="A179" s="5" t="s">
        <v>1356</v>
      </c>
      <c r="B179" s="5" t="s">
        <v>1734</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c r="J179" s="3">
        <v>0</v>
      </c>
      <c r="K179" s="3">
        <v>0</v>
      </c>
    </row>
    <row r="180" spans="1:11" x14ac:dyDescent="0.25">
      <c r="A180" s="5" t="s">
        <v>1356</v>
      </c>
      <c r="B180" s="5" t="s">
        <v>1936</v>
      </c>
      <c r="C180" s="12">
        <f>IFERROR(VLOOKUP(UPPER(CONCATENATE($B180," - ",$A180)),'[1]Segurados Civis'!$A$5:$H$2142,6,FALSE),"")</f>
        <v>278</v>
      </c>
      <c r="D180" s="12">
        <f>IFERROR(VLOOKUP(UPPER(CONCATENATE($B180," - ",$A180)),'[1]Segurados Civis'!$A$5:$H$2142,7,FALSE),"")</f>
        <v>11</v>
      </c>
      <c r="E180" s="12">
        <f>IFERROR(VLOOKUP(UPPER(CONCATENATE($B180," - ",$A180)),'[1]Segurados Civis'!$A$5:$H$2142,8,FALSE),"")</f>
        <v>2</v>
      </c>
      <c r="F180" s="12">
        <f t="shared" si="2"/>
        <v>291</v>
      </c>
      <c r="G180" s="5" t="s">
        <v>2</v>
      </c>
      <c r="H180" s="3">
        <v>0</v>
      </c>
      <c r="I180" s="3"/>
      <c r="J180" s="3">
        <v>0</v>
      </c>
      <c r="K180" s="3">
        <v>0</v>
      </c>
    </row>
    <row r="181" spans="1:11" x14ac:dyDescent="0.25">
      <c r="A181" s="5" t="s">
        <v>1356</v>
      </c>
      <c r="B181" s="5" t="s">
        <v>2105</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5" t="s">
        <v>4</v>
      </c>
      <c r="H181" s="3">
        <v>0</v>
      </c>
      <c r="I181" s="3"/>
      <c r="J181" s="3">
        <v>0</v>
      </c>
      <c r="K181" s="3">
        <v>0</v>
      </c>
    </row>
    <row r="182" spans="1:11" x14ac:dyDescent="0.25">
      <c r="A182" s="5" t="s">
        <v>1356</v>
      </c>
      <c r="B182" s="5" t="s">
        <v>1477</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c r="J182" s="3">
        <v>0</v>
      </c>
      <c r="K182" s="3">
        <v>0</v>
      </c>
    </row>
    <row r="183" spans="1:11" x14ac:dyDescent="0.25">
      <c r="A183" s="5" t="s">
        <v>1356</v>
      </c>
      <c r="B183" s="5" t="s">
        <v>1981</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c r="J183" s="3">
        <v>0</v>
      </c>
      <c r="K183" s="3">
        <v>0</v>
      </c>
    </row>
    <row r="184" spans="1:11" x14ac:dyDescent="0.25">
      <c r="A184" s="5" t="s">
        <v>1356</v>
      </c>
      <c r="B184" s="5" t="s">
        <v>1562</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c r="J184" s="3">
        <v>0</v>
      </c>
      <c r="K184" s="3">
        <v>0</v>
      </c>
    </row>
    <row r="185" spans="1:11" x14ac:dyDescent="0.25">
      <c r="A185" s="5" t="s">
        <v>1356</v>
      </c>
      <c r="B185" s="5" t="s">
        <v>1859</v>
      </c>
      <c r="C185" s="12" t="str">
        <f>IFERROR(VLOOKUP(UPPER(CONCATENATE($B185," - ",$A185)),'[1]Segurados Civis'!$A$5:$H$2142,6,FALSE),"")</f>
        <v/>
      </c>
      <c r="D185" s="12" t="str">
        <f>IFERROR(VLOOKUP(UPPER(CONCATENATE($B185," - ",$A185)),'[1]Segurados Civis'!$A$5:$H$2142,7,FALSE),"")</f>
        <v/>
      </c>
      <c r="E185" s="12" t="str">
        <f>IFERROR(VLOOKUP(UPPER(CONCATENATE($B185," - ",$A185)),'[1]Segurados Civis'!$A$5:$H$2142,8,FALSE),"")</f>
        <v/>
      </c>
      <c r="F185" s="12" t="str">
        <f t="shared" si="2"/>
        <v/>
      </c>
      <c r="G185" s="5" t="s">
        <v>4</v>
      </c>
      <c r="H185" s="3">
        <v>0</v>
      </c>
      <c r="I185" s="3"/>
      <c r="J185" s="3">
        <v>0</v>
      </c>
      <c r="K185" s="3">
        <v>0</v>
      </c>
    </row>
    <row r="186" spans="1:11" x14ac:dyDescent="0.25">
      <c r="A186" s="5" t="s">
        <v>1356</v>
      </c>
      <c r="B186" s="5" t="s">
        <v>1652</v>
      </c>
      <c r="C186" s="12">
        <f>IFERROR(VLOOKUP(UPPER(CONCATENATE($B186," - ",$A186)),'[1]Segurados Civis'!$A$5:$H$2142,6,FALSE),"")</f>
        <v>145</v>
      </c>
      <c r="D186" s="12">
        <f>IFERROR(VLOOKUP(UPPER(CONCATENATE($B186," - ",$A186)),'[1]Segurados Civis'!$A$5:$H$2142,7,FALSE),"")</f>
        <v>1</v>
      </c>
      <c r="E186" s="12">
        <f>IFERROR(VLOOKUP(UPPER(CONCATENATE($B186," - ",$A186)),'[1]Segurados Civis'!$A$5:$H$2142,8,FALSE),"")</f>
        <v>0</v>
      </c>
      <c r="F186" s="12">
        <f t="shared" si="2"/>
        <v>146</v>
      </c>
      <c r="G186" s="5" t="s">
        <v>2</v>
      </c>
      <c r="H186" s="3">
        <v>0</v>
      </c>
      <c r="I186" s="3"/>
      <c r="J186" s="3">
        <v>0</v>
      </c>
      <c r="K186" s="3">
        <v>0</v>
      </c>
    </row>
    <row r="187" spans="1:11" x14ac:dyDescent="0.25">
      <c r="A187" s="5" t="s">
        <v>1356</v>
      </c>
      <c r="B187" s="5" t="s">
        <v>1860</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5" t="s">
        <v>4</v>
      </c>
      <c r="H187" s="3">
        <v>0</v>
      </c>
      <c r="I187" s="3"/>
      <c r="J187" s="3">
        <v>0</v>
      </c>
      <c r="K187" s="3">
        <v>0</v>
      </c>
    </row>
    <row r="188" spans="1:11" x14ac:dyDescent="0.25">
      <c r="A188" s="5" t="s">
        <v>1356</v>
      </c>
      <c r="B188" s="5" t="s">
        <v>2157</v>
      </c>
      <c r="C188" s="12">
        <f>IFERROR(VLOOKUP(UPPER(CONCATENATE($B188," - ",$A188)),'[1]Segurados Civis'!$A$5:$H$2142,6,FALSE),"")</f>
        <v>143</v>
      </c>
      <c r="D188" s="12">
        <f>IFERROR(VLOOKUP(UPPER(CONCATENATE($B188," - ",$A188)),'[1]Segurados Civis'!$A$5:$H$2142,7,FALSE),"")</f>
        <v>31</v>
      </c>
      <c r="E188" s="12">
        <f>IFERROR(VLOOKUP(UPPER(CONCATENATE($B188," - ",$A188)),'[1]Segurados Civis'!$A$5:$H$2142,8,FALSE),"")</f>
        <v>11</v>
      </c>
      <c r="F188" s="12">
        <f t="shared" si="2"/>
        <v>185</v>
      </c>
      <c r="G188" s="5" t="s">
        <v>2</v>
      </c>
      <c r="H188" s="3">
        <v>0</v>
      </c>
      <c r="I188" s="3"/>
      <c r="J188" s="3">
        <v>0</v>
      </c>
      <c r="K188" s="3">
        <v>0</v>
      </c>
    </row>
    <row r="189" spans="1:11" x14ac:dyDescent="0.25">
      <c r="A189" s="5" t="s">
        <v>1356</v>
      </c>
      <c r="B189" s="5" t="s">
        <v>1769</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c r="J189" s="3">
        <v>0</v>
      </c>
      <c r="K189" s="3">
        <v>0</v>
      </c>
    </row>
    <row r="190" spans="1:11" x14ac:dyDescent="0.25">
      <c r="A190" s="5" t="s">
        <v>1356</v>
      </c>
      <c r="B190" s="5" t="s">
        <v>1478</v>
      </c>
      <c r="C190" s="12" t="str">
        <f>IFERROR(VLOOKUP(UPPER(CONCATENATE($B190," - ",$A190)),'[1]Segurados Civis'!$A$5:$H$2142,6,FALSE),"")</f>
        <v/>
      </c>
      <c r="D190" s="12" t="str">
        <f>IFERROR(VLOOKUP(UPPER(CONCATENATE($B190," - ",$A190)),'[1]Segurados Civis'!$A$5:$H$2142,7,FALSE),"")</f>
        <v/>
      </c>
      <c r="E190" s="12" t="str">
        <f>IFERROR(VLOOKUP(UPPER(CONCATENATE($B190," - ",$A190)),'[1]Segurados Civis'!$A$5:$H$2142,8,FALSE),"")</f>
        <v/>
      </c>
      <c r="F190" s="12" t="str">
        <f t="shared" si="2"/>
        <v/>
      </c>
      <c r="G190" s="5" t="s">
        <v>4</v>
      </c>
      <c r="H190" s="3">
        <v>0</v>
      </c>
      <c r="I190" s="3"/>
      <c r="J190" s="3">
        <v>0</v>
      </c>
      <c r="K190" s="3">
        <v>0</v>
      </c>
    </row>
    <row r="191" spans="1:11" x14ac:dyDescent="0.25">
      <c r="A191" s="5" t="s">
        <v>1356</v>
      </c>
      <c r="B191" s="5" t="s">
        <v>1479</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4</v>
      </c>
      <c r="H191" s="3">
        <v>0</v>
      </c>
      <c r="I191" s="3"/>
      <c r="J191" s="3">
        <v>0</v>
      </c>
      <c r="K191" s="3">
        <v>0</v>
      </c>
    </row>
    <row r="192" spans="1:11" x14ac:dyDescent="0.25">
      <c r="A192" s="5" t="s">
        <v>1356</v>
      </c>
      <c r="B192" s="5" t="s">
        <v>1916</v>
      </c>
      <c r="C192" s="12">
        <f>IFERROR(VLOOKUP(UPPER(CONCATENATE($B192," - ",$A192)),'[1]Segurados Civis'!$A$5:$H$2142,6,FALSE),"")</f>
        <v>624</v>
      </c>
      <c r="D192" s="12">
        <f>IFERROR(VLOOKUP(UPPER(CONCATENATE($B192," - ",$A192)),'[1]Segurados Civis'!$A$5:$H$2142,7,FALSE),"")</f>
        <v>184</v>
      </c>
      <c r="E192" s="12">
        <f>IFERROR(VLOOKUP(UPPER(CONCATENATE($B192," - ",$A192)),'[1]Segurados Civis'!$A$5:$H$2142,8,FALSE),"")</f>
        <v>65</v>
      </c>
      <c r="F192" s="12">
        <f t="shared" si="2"/>
        <v>873</v>
      </c>
      <c r="G192" s="5" t="s">
        <v>2</v>
      </c>
      <c r="H192" s="3">
        <v>0</v>
      </c>
      <c r="I192" s="3"/>
      <c r="J192" s="3">
        <v>0</v>
      </c>
      <c r="K192" s="3">
        <v>0</v>
      </c>
    </row>
    <row r="193" spans="1:11" x14ac:dyDescent="0.25">
      <c r="A193" s="5" t="s">
        <v>1356</v>
      </c>
      <c r="B193" s="5" t="s">
        <v>1708</v>
      </c>
      <c r="C193" s="12" t="str">
        <f>IFERROR(VLOOKUP(UPPER(CONCATENATE($B193," - ",$A193)),'[1]Segurados Civis'!$A$5:$H$2142,6,FALSE),"")</f>
        <v/>
      </c>
      <c r="D193" s="12" t="str">
        <f>IFERROR(VLOOKUP(UPPER(CONCATENATE($B193," - ",$A193)),'[1]Segurados Civis'!$A$5:$H$2142,7,FALSE),"")</f>
        <v/>
      </c>
      <c r="E193" s="12" t="str">
        <f>IFERROR(VLOOKUP(UPPER(CONCATENATE($B193," - ",$A193)),'[1]Segurados Civis'!$A$5:$H$2142,8,FALSE),"")</f>
        <v/>
      </c>
      <c r="F193" s="12" t="str">
        <f t="shared" si="2"/>
        <v/>
      </c>
      <c r="G193" s="5" t="s">
        <v>4</v>
      </c>
      <c r="H193" s="3">
        <v>0</v>
      </c>
      <c r="I193" s="3"/>
      <c r="J193" s="3">
        <v>0</v>
      </c>
      <c r="K193" s="3">
        <v>0</v>
      </c>
    </row>
    <row r="194" spans="1:11" x14ac:dyDescent="0.25">
      <c r="A194" s="5" t="s">
        <v>1356</v>
      </c>
      <c r="B194" s="5" t="s">
        <v>1563</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5" t="s">
        <v>4</v>
      </c>
      <c r="H194" s="3">
        <v>0</v>
      </c>
      <c r="I194" s="3"/>
      <c r="J194" s="3">
        <v>0</v>
      </c>
      <c r="K194" s="3">
        <v>0</v>
      </c>
    </row>
    <row r="195" spans="1:11" x14ac:dyDescent="0.25">
      <c r="A195" s="5" t="s">
        <v>1356</v>
      </c>
      <c r="B195" s="5" t="s">
        <v>2094</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58" si="3">IF(SUM(C195:E195)=0,"",SUM(C195:E195))</f>
        <v/>
      </c>
      <c r="G195" s="5" t="s">
        <v>4</v>
      </c>
      <c r="H195" s="3">
        <v>0</v>
      </c>
      <c r="I195" s="3"/>
      <c r="J195" s="3">
        <v>0</v>
      </c>
      <c r="K195" s="3">
        <v>0</v>
      </c>
    </row>
    <row r="196" spans="1:11" x14ac:dyDescent="0.25">
      <c r="A196" s="5" t="s">
        <v>1356</v>
      </c>
      <c r="B196" s="5" t="s">
        <v>2166</v>
      </c>
      <c r="C196" s="12">
        <f>IFERROR(VLOOKUP(UPPER(CONCATENATE($B196," - ",$A196)),'[1]Segurados Civis'!$A$5:$H$2142,6,FALSE),"")</f>
        <v>175</v>
      </c>
      <c r="D196" s="12">
        <f>IFERROR(VLOOKUP(UPPER(CONCATENATE($B196," - ",$A196)),'[1]Segurados Civis'!$A$5:$H$2142,7,FALSE),"")</f>
        <v>20</v>
      </c>
      <c r="E196" s="12">
        <f>IFERROR(VLOOKUP(UPPER(CONCATENATE($B196," - ",$A196)),'[1]Segurados Civis'!$A$5:$H$2142,8,FALSE),"")</f>
        <v>15</v>
      </c>
      <c r="F196" s="12">
        <f t="shared" si="3"/>
        <v>210</v>
      </c>
      <c r="G196" s="5" t="s">
        <v>2</v>
      </c>
      <c r="H196" s="3">
        <v>0</v>
      </c>
      <c r="I196" s="3"/>
      <c r="J196" s="3">
        <v>0</v>
      </c>
      <c r="K196" s="3">
        <v>0</v>
      </c>
    </row>
    <row r="197" spans="1:11" x14ac:dyDescent="0.25">
      <c r="A197" s="5" t="s">
        <v>1356</v>
      </c>
      <c r="B197" s="5" t="s">
        <v>2074</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5" t="s">
        <v>4</v>
      </c>
      <c r="H197" s="3">
        <v>0</v>
      </c>
      <c r="I197" s="3"/>
      <c r="J197" s="3">
        <v>0</v>
      </c>
      <c r="K197" s="3">
        <v>0</v>
      </c>
    </row>
    <row r="198" spans="1:11" x14ac:dyDescent="0.25">
      <c r="A198" s="5" t="s">
        <v>1356</v>
      </c>
      <c r="B198" s="5" t="s">
        <v>1735</v>
      </c>
      <c r="C198" s="12" t="str">
        <f>IFERROR(VLOOKUP(UPPER(CONCATENATE($B198," - ",$A198)),'[1]Segurados Civis'!$A$5:$H$2142,6,FALSE),"")</f>
        <v/>
      </c>
      <c r="D198" s="12" t="str">
        <f>IFERROR(VLOOKUP(UPPER(CONCATENATE($B198," - ",$A198)),'[1]Segurados Civis'!$A$5:$H$2142,7,FALSE),"")</f>
        <v/>
      </c>
      <c r="E198" s="12" t="str">
        <f>IFERROR(VLOOKUP(UPPER(CONCATENATE($B198," - ",$A198)),'[1]Segurados Civis'!$A$5:$H$2142,8,FALSE),"")</f>
        <v/>
      </c>
      <c r="F198" s="12" t="str">
        <f t="shared" si="3"/>
        <v/>
      </c>
      <c r="G198" s="5" t="s">
        <v>4</v>
      </c>
      <c r="H198" s="3">
        <v>0</v>
      </c>
      <c r="I198" s="3"/>
      <c r="J198" s="3">
        <v>0</v>
      </c>
      <c r="K198" s="3">
        <v>0</v>
      </c>
    </row>
    <row r="199" spans="1:11" x14ac:dyDescent="0.25">
      <c r="A199" s="5" t="s">
        <v>1356</v>
      </c>
      <c r="B199" s="5" t="s">
        <v>1831</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c r="J199" s="3">
        <v>0</v>
      </c>
      <c r="K199" s="3">
        <v>0</v>
      </c>
    </row>
    <row r="200" spans="1:11" x14ac:dyDescent="0.25">
      <c r="A200" s="5" t="s">
        <v>1356</v>
      </c>
      <c r="B200" s="5" t="s">
        <v>1898</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c r="J200" s="3">
        <v>0</v>
      </c>
      <c r="K200" s="3">
        <v>0</v>
      </c>
    </row>
    <row r="201" spans="1:11" x14ac:dyDescent="0.25">
      <c r="A201" s="5" t="s">
        <v>1356</v>
      </c>
      <c r="B201" s="5" t="s">
        <v>1480</v>
      </c>
      <c r="C201" s="12" t="str">
        <f>IFERROR(VLOOKUP(UPPER(CONCATENATE($B201," - ",$A201)),'[1]Segurados Civis'!$A$5:$H$2142,6,FALSE),"")</f>
        <v/>
      </c>
      <c r="D201" s="12" t="str">
        <f>IFERROR(VLOOKUP(UPPER(CONCATENATE($B201," - ",$A201)),'[1]Segurados Civis'!$A$5:$H$2142,7,FALSE),"")</f>
        <v/>
      </c>
      <c r="E201" s="12" t="str">
        <f>IFERROR(VLOOKUP(UPPER(CONCATENATE($B201," - ",$A201)),'[1]Segurados Civis'!$A$5:$H$2142,8,FALSE),"")</f>
        <v/>
      </c>
      <c r="F201" s="12" t="str">
        <f t="shared" si="3"/>
        <v/>
      </c>
      <c r="G201" s="5" t="s">
        <v>4</v>
      </c>
      <c r="H201" s="3">
        <v>0</v>
      </c>
      <c r="I201" s="3"/>
      <c r="J201" s="3">
        <v>0</v>
      </c>
      <c r="K201" s="3">
        <v>0</v>
      </c>
    </row>
    <row r="202" spans="1:11" x14ac:dyDescent="0.25">
      <c r="A202" s="5" t="s">
        <v>1356</v>
      </c>
      <c r="B202" s="5" t="s">
        <v>1911</v>
      </c>
      <c r="C202" s="12">
        <f>IFERROR(VLOOKUP(UPPER(CONCATENATE($B202," - ",$A202)),'[1]Segurados Civis'!$A$5:$H$2142,6,FALSE),"")</f>
        <v>1904</v>
      </c>
      <c r="D202" s="12">
        <f>IFERROR(VLOOKUP(UPPER(CONCATENATE($B202," - ",$A202)),'[1]Segurados Civis'!$A$5:$H$2142,7,FALSE),"")</f>
        <v>372</v>
      </c>
      <c r="E202" s="12">
        <f>IFERROR(VLOOKUP(UPPER(CONCATENATE($B202," - ",$A202)),'[1]Segurados Civis'!$A$5:$H$2142,8,FALSE),"")</f>
        <v>42</v>
      </c>
      <c r="F202" s="12">
        <f t="shared" si="3"/>
        <v>2318</v>
      </c>
      <c r="G202" s="5" t="s">
        <v>2</v>
      </c>
      <c r="H202" s="3">
        <v>0</v>
      </c>
      <c r="I202" s="3"/>
      <c r="J202" s="3">
        <v>0</v>
      </c>
      <c r="K202" s="3">
        <v>0</v>
      </c>
    </row>
    <row r="203" spans="1:11" x14ac:dyDescent="0.25">
      <c r="A203" s="5" t="s">
        <v>1356</v>
      </c>
      <c r="B203" s="5" t="s">
        <v>2068</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5" t="s">
        <v>4</v>
      </c>
      <c r="H203" s="3">
        <v>0</v>
      </c>
      <c r="I203" s="3"/>
      <c r="J203" s="3">
        <v>0</v>
      </c>
      <c r="K203" s="3">
        <v>0</v>
      </c>
    </row>
    <row r="204" spans="1:11" x14ac:dyDescent="0.25">
      <c r="A204" s="5" t="s">
        <v>1356</v>
      </c>
      <c r="B204" s="5" t="s">
        <v>1736</v>
      </c>
      <c r="C204" s="12" t="str">
        <f>IFERROR(VLOOKUP(UPPER(CONCATENATE($B204," - ",$A204)),'[1]Segurados Civis'!$A$5:$H$2142,6,FALSE),"")</f>
        <v/>
      </c>
      <c r="D204" s="12" t="str">
        <f>IFERROR(VLOOKUP(UPPER(CONCATENATE($B204," - ",$A204)),'[1]Segurados Civis'!$A$5:$H$2142,7,FALSE),"")</f>
        <v/>
      </c>
      <c r="E204" s="12" t="str">
        <f>IFERROR(VLOOKUP(UPPER(CONCATENATE($B204," - ",$A204)),'[1]Segurados Civis'!$A$5:$H$2142,8,FALSE),"")</f>
        <v/>
      </c>
      <c r="F204" s="12" t="str">
        <f t="shared" si="3"/>
        <v/>
      </c>
      <c r="G204" s="5" t="s">
        <v>4</v>
      </c>
      <c r="H204" s="3">
        <v>0</v>
      </c>
      <c r="I204" s="3"/>
      <c r="J204" s="3">
        <v>0</v>
      </c>
      <c r="K204" s="3">
        <v>0</v>
      </c>
    </row>
    <row r="205" spans="1:11" x14ac:dyDescent="0.25">
      <c r="A205" s="5" t="s">
        <v>1356</v>
      </c>
      <c r="B205" s="5" t="s">
        <v>1649</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5" t="s">
        <v>4</v>
      </c>
      <c r="H205" s="3">
        <v>0</v>
      </c>
      <c r="I205" s="3"/>
      <c r="J205" s="3">
        <v>0</v>
      </c>
      <c r="K205" s="3">
        <v>0</v>
      </c>
    </row>
    <row r="206" spans="1:11" x14ac:dyDescent="0.25">
      <c r="A206" s="5" t="s">
        <v>1356</v>
      </c>
      <c r="B206" s="5" t="s">
        <v>1737</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5" t="s">
        <v>4</v>
      </c>
      <c r="H206" s="3">
        <v>0</v>
      </c>
      <c r="I206" s="3"/>
      <c r="J206" s="3">
        <v>0</v>
      </c>
      <c r="K206" s="3">
        <v>0</v>
      </c>
    </row>
    <row r="207" spans="1:11" x14ac:dyDescent="0.25">
      <c r="A207" s="5" t="s">
        <v>1356</v>
      </c>
      <c r="B207" s="5" t="s">
        <v>1481</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c r="J207" s="3">
        <v>0</v>
      </c>
      <c r="K207" s="3">
        <v>0</v>
      </c>
    </row>
    <row r="208" spans="1:11" x14ac:dyDescent="0.25">
      <c r="A208" s="5" t="s">
        <v>1356</v>
      </c>
      <c r="B208" s="5" t="s">
        <v>1826</v>
      </c>
      <c r="C208" s="12">
        <f>IFERROR(VLOOKUP(UPPER(CONCATENATE($B208," - ",$A208)),'[1]Segurados Civis'!$A$5:$H$2142,6,FALSE),"")</f>
        <v>9046</v>
      </c>
      <c r="D208" s="12">
        <f>IFERROR(VLOOKUP(UPPER(CONCATENATE($B208," - ",$A208)),'[1]Segurados Civis'!$A$5:$H$2142,7,FALSE),"")</f>
        <v>4233</v>
      </c>
      <c r="E208" s="12">
        <f>IFERROR(VLOOKUP(UPPER(CONCATENATE($B208," - ",$A208)),'[1]Segurados Civis'!$A$5:$H$2142,8,FALSE),"")</f>
        <v>399</v>
      </c>
      <c r="F208" s="12">
        <f t="shared" si="3"/>
        <v>13678</v>
      </c>
      <c r="G208" s="5" t="s">
        <v>2</v>
      </c>
      <c r="H208" s="3">
        <v>0</v>
      </c>
      <c r="I208" s="3"/>
      <c r="J208" s="3">
        <v>0</v>
      </c>
      <c r="K208" s="3">
        <v>0</v>
      </c>
    </row>
    <row r="209" spans="1:11" x14ac:dyDescent="0.25">
      <c r="A209" s="5" t="s">
        <v>1356</v>
      </c>
      <c r="B209" s="5" t="s">
        <v>1816</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5" t="s">
        <v>4</v>
      </c>
      <c r="H209" s="3">
        <v>0</v>
      </c>
      <c r="I209" s="3"/>
      <c r="J209" s="3">
        <v>0</v>
      </c>
      <c r="K209" s="3">
        <v>0</v>
      </c>
    </row>
    <row r="210" spans="1:11" x14ac:dyDescent="0.25">
      <c r="A210" s="5" t="s">
        <v>1356</v>
      </c>
      <c r="B210" s="5" t="s">
        <v>1956</v>
      </c>
      <c r="C210" s="12">
        <f>IFERROR(VLOOKUP(UPPER(CONCATENATE($B210," - ",$A210)),'[1]Segurados Civis'!$A$5:$H$2142,6,FALSE),"")</f>
        <v>227</v>
      </c>
      <c r="D210" s="12">
        <f>IFERROR(VLOOKUP(UPPER(CONCATENATE($B210," - ",$A210)),'[1]Segurados Civis'!$A$5:$H$2142,7,FALSE),"")</f>
        <v>106</v>
      </c>
      <c r="E210" s="12">
        <f>IFERROR(VLOOKUP(UPPER(CONCATENATE($B210," - ",$A210)),'[1]Segurados Civis'!$A$5:$H$2142,8,FALSE),"")</f>
        <v>39</v>
      </c>
      <c r="F210" s="12">
        <f t="shared" si="3"/>
        <v>372</v>
      </c>
      <c r="G210" s="5" t="s">
        <v>2</v>
      </c>
      <c r="H210" s="3">
        <v>0</v>
      </c>
      <c r="I210" s="3"/>
      <c r="J210" s="3">
        <v>0</v>
      </c>
      <c r="K210" s="3">
        <v>0</v>
      </c>
    </row>
    <row r="211" spans="1:11" x14ac:dyDescent="0.25">
      <c r="A211" s="5" t="s">
        <v>1356</v>
      </c>
      <c r="B211" s="5" t="s">
        <v>1661</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c r="J211" s="3">
        <v>0</v>
      </c>
      <c r="K211" s="3">
        <v>0</v>
      </c>
    </row>
    <row r="212" spans="1:11" x14ac:dyDescent="0.25">
      <c r="A212" s="5" t="s">
        <v>1356</v>
      </c>
      <c r="B212" s="5" t="s">
        <v>1482</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c r="J212" s="3">
        <v>0</v>
      </c>
      <c r="K212" s="3">
        <v>0</v>
      </c>
    </row>
    <row r="213" spans="1:11" x14ac:dyDescent="0.25">
      <c r="A213" s="5" t="s">
        <v>1356</v>
      </c>
      <c r="B213" s="5" t="s">
        <v>1738</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5" t="s">
        <v>4</v>
      </c>
      <c r="H213" s="3">
        <v>0</v>
      </c>
      <c r="I213" s="3"/>
      <c r="J213" s="3">
        <v>0</v>
      </c>
      <c r="K213" s="3">
        <v>0</v>
      </c>
    </row>
    <row r="214" spans="1:11" x14ac:dyDescent="0.25">
      <c r="A214" s="5" t="s">
        <v>1356</v>
      </c>
      <c r="B214" s="5" t="s">
        <v>2182</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2</v>
      </c>
      <c r="H214" s="3">
        <v>0</v>
      </c>
      <c r="I214" s="3"/>
      <c r="J214" s="3">
        <v>0</v>
      </c>
      <c r="K214" s="3">
        <v>0</v>
      </c>
    </row>
    <row r="215" spans="1:11" x14ac:dyDescent="0.25">
      <c r="A215" s="5" t="s">
        <v>1356</v>
      </c>
      <c r="B215" s="5" t="s">
        <v>1588</v>
      </c>
      <c r="C215" s="12">
        <f>IFERROR(VLOOKUP(UPPER(CONCATENATE($B215," - ",$A215)),'[1]Segurados Civis'!$A$5:$H$2142,6,FALSE),"")</f>
        <v>502</v>
      </c>
      <c r="D215" s="12">
        <f>IFERROR(VLOOKUP(UPPER(CONCATENATE($B215," - ",$A215)),'[1]Segurados Civis'!$A$5:$H$2142,7,FALSE),"")</f>
        <v>205</v>
      </c>
      <c r="E215" s="12">
        <f>IFERROR(VLOOKUP(UPPER(CONCATENATE($B215," - ",$A215)),'[1]Segurados Civis'!$A$5:$H$2142,8,FALSE),"")</f>
        <v>38</v>
      </c>
      <c r="F215" s="12">
        <f t="shared" si="3"/>
        <v>745</v>
      </c>
      <c r="G215" s="5" t="s">
        <v>2</v>
      </c>
      <c r="H215" s="3">
        <v>0</v>
      </c>
      <c r="I215" s="3"/>
      <c r="J215" s="3">
        <v>0</v>
      </c>
      <c r="K215" s="3">
        <v>0</v>
      </c>
    </row>
    <row r="216" spans="1:11" x14ac:dyDescent="0.25">
      <c r="A216" s="5" t="s">
        <v>1356</v>
      </c>
      <c r="B216" s="5" t="s">
        <v>1800</v>
      </c>
      <c r="C216" s="12">
        <f>IFERROR(VLOOKUP(UPPER(CONCATENATE($B216," - ",$A216)),'[1]Segurados Civis'!$A$5:$H$2142,6,FALSE),"")</f>
        <v>1691</v>
      </c>
      <c r="D216" s="12">
        <f>IFERROR(VLOOKUP(UPPER(CONCATENATE($B216," - ",$A216)),'[1]Segurados Civis'!$A$5:$H$2142,7,FALSE),"")</f>
        <v>14</v>
      </c>
      <c r="E216" s="12">
        <f>IFERROR(VLOOKUP(UPPER(CONCATENATE($B216," - ",$A216)),'[1]Segurados Civis'!$A$5:$H$2142,8,FALSE),"")</f>
        <v>0</v>
      </c>
      <c r="F216" s="12">
        <f t="shared" si="3"/>
        <v>1705</v>
      </c>
      <c r="G216" s="5" t="s">
        <v>2</v>
      </c>
      <c r="H216" s="3">
        <v>0</v>
      </c>
      <c r="I216" s="3"/>
      <c r="J216" s="3">
        <v>0</v>
      </c>
      <c r="K216" s="3">
        <v>0</v>
      </c>
    </row>
    <row r="217" spans="1:11" x14ac:dyDescent="0.25">
      <c r="A217" s="5" t="s">
        <v>1356</v>
      </c>
      <c r="B217" s="5" t="s">
        <v>1437</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5" t="s">
        <v>4</v>
      </c>
      <c r="H217" s="3">
        <v>0</v>
      </c>
      <c r="I217" s="3"/>
      <c r="J217" s="3">
        <v>0</v>
      </c>
      <c r="K217" s="3">
        <v>0</v>
      </c>
    </row>
    <row r="218" spans="1:11" x14ac:dyDescent="0.25">
      <c r="A218" s="5" t="s">
        <v>1356</v>
      </c>
      <c r="B218" s="5" t="s">
        <v>1483</v>
      </c>
      <c r="C218" s="12" t="str">
        <f>IFERROR(VLOOKUP(UPPER(CONCATENATE($B218," - ",$A218)),'[1]Segurados Civis'!$A$5:$H$2142,6,FALSE),"")</f>
        <v/>
      </c>
      <c r="D218" s="12" t="str">
        <f>IFERROR(VLOOKUP(UPPER(CONCATENATE($B218," - ",$A218)),'[1]Segurados Civis'!$A$5:$H$2142,7,FALSE),"")</f>
        <v/>
      </c>
      <c r="E218" s="12" t="str">
        <f>IFERROR(VLOOKUP(UPPER(CONCATENATE($B218," - ",$A218)),'[1]Segurados Civis'!$A$5:$H$2142,8,FALSE),"")</f>
        <v/>
      </c>
      <c r="F218" s="12" t="str">
        <f t="shared" si="3"/>
        <v/>
      </c>
      <c r="G218" s="5" t="s">
        <v>4</v>
      </c>
      <c r="H218" s="3">
        <v>0</v>
      </c>
      <c r="I218" s="3"/>
      <c r="J218" s="3">
        <v>0</v>
      </c>
      <c r="K218" s="3">
        <v>0</v>
      </c>
    </row>
    <row r="219" spans="1:11" x14ac:dyDescent="0.25">
      <c r="A219" s="5" t="s">
        <v>1356</v>
      </c>
      <c r="B219" s="5" t="s">
        <v>1673</v>
      </c>
      <c r="C219" s="12" t="str">
        <f>IFERROR(VLOOKUP(UPPER(CONCATENATE($B219," - ",$A219)),'[1]Segurados Civis'!$A$5:$H$2142,6,FALSE),"")</f>
        <v/>
      </c>
      <c r="D219" s="12" t="str">
        <f>IFERROR(VLOOKUP(UPPER(CONCATENATE($B219," - ",$A219)),'[1]Segurados Civis'!$A$5:$H$2142,7,FALSE),"")</f>
        <v/>
      </c>
      <c r="E219" s="12" t="str">
        <f>IFERROR(VLOOKUP(UPPER(CONCATENATE($B219," - ",$A219)),'[1]Segurados Civis'!$A$5:$H$2142,8,FALSE),"")</f>
        <v/>
      </c>
      <c r="F219" s="12" t="str">
        <f t="shared" si="3"/>
        <v/>
      </c>
      <c r="G219" s="5" t="s">
        <v>4</v>
      </c>
      <c r="H219" s="3">
        <v>0</v>
      </c>
      <c r="I219" s="3"/>
      <c r="J219" s="3">
        <v>0</v>
      </c>
      <c r="K219" s="3">
        <v>0</v>
      </c>
    </row>
    <row r="220" spans="1:11" x14ac:dyDescent="0.25">
      <c r="A220" s="5" t="s">
        <v>1356</v>
      </c>
      <c r="B220" s="5" t="s">
        <v>1615</v>
      </c>
      <c r="C220" s="12">
        <f>IFERROR(VLOOKUP(UPPER(CONCATENATE($B220," - ",$A220)),'[1]Segurados Civis'!$A$5:$H$2142,6,FALSE),"")</f>
        <v>180</v>
      </c>
      <c r="D220" s="12">
        <f>IFERROR(VLOOKUP(UPPER(CONCATENATE($B220," - ",$A220)),'[1]Segurados Civis'!$A$5:$H$2142,7,FALSE),"")</f>
        <v>73</v>
      </c>
      <c r="E220" s="12">
        <f>IFERROR(VLOOKUP(UPPER(CONCATENATE($B220," - ",$A220)),'[1]Segurados Civis'!$A$5:$H$2142,8,FALSE),"")</f>
        <v>22</v>
      </c>
      <c r="F220" s="12">
        <f t="shared" si="3"/>
        <v>275</v>
      </c>
      <c r="G220" s="5" t="s">
        <v>2</v>
      </c>
      <c r="H220" s="3">
        <v>1</v>
      </c>
      <c r="I220" s="3"/>
      <c r="J220" s="3">
        <v>1</v>
      </c>
      <c r="K220" s="3">
        <v>0</v>
      </c>
    </row>
    <row r="221" spans="1:11" x14ac:dyDescent="0.25">
      <c r="A221" s="5" t="s">
        <v>1356</v>
      </c>
      <c r="B221" s="5" t="s">
        <v>1484</v>
      </c>
      <c r="C221" s="12" t="str">
        <f>IFERROR(VLOOKUP(UPPER(CONCATENATE($B221," - ",$A221)),'[1]Segurados Civis'!$A$5:$H$2142,6,FALSE),"")</f>
        <v/>
      </c>
      <c r="D221" s="12" t="str">
        <f>IFERROR(VLOOKUP(UPPER(CONCATENATE($B221," - ",$A221)),'[1]Segurados Civis'!$A$5:$H$2142,7,FALSE),"")</f>
        <v/>
      </c>
      <c r="E221" s="12" t="str">
        <f>IFERROR(VLOOKUP(UPPER(CONCATENATE($B221," - ",$A221)),'[1]Segurados Civis'!$A$5:$H$2142,8,FALSE),"")</f>
        <v/>
      </c>
      <c r="F221" s="12" t="str">
        <f t="shared" si="3"/>
        <v/>
      </c>
      <c r="G221" s="5" t="s">
        <v>4</v>
      </c>
      <c r="H221" s="3">
        <v>0</v>
      </c>
      <c r="I221" s="3"/>
      <c r="J221" s="3">
        <v>0</v>
      </c>
      <c r="K221" s="3">
        <v>0</v>
      </c>
    </row>
    <row r="222" spans="1:11" x14ac:dyDescent="0.25">
      <c r="A222" s="5" t="s">
        <v>1356</v>
      </c>
      <c r="B222" s="5" t="s">
        <v>1832</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5" t="s">
        <v>4</v>
      </c>
      <c r="H222" s="3">
        <v>0</v>
      </c>
      <c r="I222" s="3"/>
      <c r="J222" s="3">
        <v>0</v>
      </c>
      <c r="K222" s="3">
        <v>0</v>
      </c>
    </row>
    <row r="223" spans="1:11" x14ac:dyDescent="0.25">
      <c r="A223" s="5" t="s">
        <v>1356</v>
      </c>
      <c r="B223" s="5" t="s">
        <v>1679</v>
      </c>
      <c r="C223" s="12" t="str">
        <f>IFERROR(VLOOKUP(UPPER(CONCATENATE($B223," - ",$A223)),'[1]Segurados Civis'!$A$5:$H$2142,6,FALSE),"")</f>
        <v/>
      </c>
      <c r="D223" s="12" t="str">
        <f>IFERROR(VLOOKUP(UPPER(CONCATENATE($B223," - ",$A223)),'[1]Segurados Civis'!$A$5:$H$2142,7,FALSE),"")</f>
        <v/>
      </c>
      <c r="E223" s="12" t="str">
        <f>IFERROR(VLOOKUP(UPPER(CONCATENATE($B223," - ",$A223)),'[1]Segurados Civis'!$A$5:$H$2142,8,FALSE),"")</f>
        <v/>
      </c>
      <c r="F223" s="12" t="str">
        <f t="shared" si="3"/>
        <v/>
      </c>
      <c r="G223" s="5" t="s">
        <v>4</v>
      </c>
      <c r="H223" s="3">
        <v>0</v>
      </c>
      <c r="I223" s="3"/>
      <c r="J223" s="3">
        <v>0</v>
      </c>
      <c r="K223" s="3">
        <v>0</v>
      </c>
    </row>
    <row r="224" spans="1:11" x14ac:dyDescent="0.25">
      <c r="A224" s="5" t="s">
        <v>1356</v>
      </c>
      <c r="B224" s="5" t="s">
        <v>1917</v>
      </c>
      <c r="C224" s="12" t="str">
        <f>IFERROR(VLOOKUP(UPPER(CONCATENATE($B224," - ",$A224)),'[1]Segurados Civis'!$A$5:$H$2142,6,FALSE),"")</f>
        <v/>
      </c>
      <c r="D224" s="12" t="str">
        <f>IFERROR(VLOOKUP(UPPER(CONCATENATE($B224," - ",$A224)),'[1]Segurados Civis'!$A$5:$H$2142,7,FALSE),"")</f>
        <v/>
      </c>
      <c r="E224" s="12" t="str">
        <f>IFERROR(VLOOKUP(UPPER(CONCATENATE($B224," - ",$A224)),'[1]Segurados Civis'!$A$5:$H$2142,8,FALSE),"")</f>
        <v/>
      </c>
      <c r="F224" s="12" t="str">
        <f t="shared" si="3"/>
        <v/>
      </c>
      <c r="G224" s="5" t="s">
        <v>4</v>
      </c>
      <c r="H224" s="3">
        <v>0</v>
      </c>
      <c r="I224" s="3"/>
      <c r="J224" s="3">
        <v>0</v>
      </c>
      <c r="K224" s="3">
        <v>0</v>
      </c>
    </row>
    <row r="225" spans="1:11" x14ac:dyDescent="0.25">
      <c r="A225" s="5" t="s">
        <v>1356</v>
      </c>
      <c r="B225" s="5" t="s">
        <v>1940</v>
      </c>
      <c r="C225" s="12" t="str">
        <f>IFERROR(VLOOKUP(UPPER(CONCATENATE($B225," - ",$A225)),'[1]Segurados Civis'!$A$5:$H$2142,6,FALSE),"")</f>
        <v/>
      </c>
      <c r="D225" s="12" t="str">
        <f>IFERROR(VLOOKUP(UPPER(CONCATENATE($B225," - ",$A225)),'[1]Segurados Civis'!$A$5:$H$2142,7,FALSE),"")</f>
        <v/>
      </c>
      <c r="E225" s="12" t="str">
        <f>IFERROR(VLOOKUP(UPPER(CONCATENATE($B225," - ",$A225)),'[1]Segurados Civis'!$A$5:$H$2142,8,FALSE),"")</f>
        <v/>
      </c>
      <c r="F225" s="12" t="str">
        <f t="shared" si="3"/>
        <v/>
      </c>
      <c r="G225" s="5" t="s">
        <v>4</v>
      </c>
      <c r="H225" s="3">
        <v>0</v>
      </c>
      <c r="I225" s="3"/>
      <c r="J225" s="3">
        <v>0</v>
      </c>
      <c r="K225" s="3">
        <v>0</v>
      </c>
    </row>
    <row r="226" spans="1:11" x14ac:dyDescent="0.25">
      <c r="A226" s="5" t="s">
        <v>1356</v>
      </c>
      <c r="B226" s="5" t="s">
        <v>1485</v>
      </c>
      <c r="C226" s="12" t="str">
        <f>IFERROR(VLOOKUP(UPPER(CONCATENATE($B226," - ",$A226)),'[1]Segurados Civis'!$A$5:$H$2142,6,FALSE),"")</f>
        <v/>
      </c>
      <c r="D226" s="12" t="str">
        <f>IFERROR(VLOOKUP(UPPER(CONCATENATE($B226," - ",$A226)),'[1]Segurados Civis'!$A$5:$H$2142,7,FALSE),"")</f>
        <v/>
      </c>
      <c r="E226" s="12" t="str">
        <f>IFERROR(VLOOKUP(UPPER(CONCATENATE($B226," - ",$A226)),'[1]Segurados Civis'!$A$5:$H$2142,8,FALSE),"")</f>
        <v/>
      </c>
      <c r="F226" s="12" t="str">
        <f t="shared" si="3"/>
        <v/>
      </c>
      <c r="G226" s="5" t="s">
        <v>4</v>
      </c>
      <c r="H226" s="3">
        <v>0</v>
      </c>
      <c r="I226" s="3"/>
      <c r="J226" s="3">
        <v>0</v>
      </c>
      <c r="K226" s="3">
        <v>0</v>
      </c>
    </row>
    <row r="227" spans="1:11" x14ac:dyDescent="0.25">
      <c r="A227" s="5" t="s">
        <v>1356</v>
      </c>
      <c r="B227" s="5" t="s">
        <v>2150</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2</v>
      </c>
      <c r="H227" s="3">
        <v>0</v>
      </c>
      <c r="I227" s="3"/>
      <c r="J227" s="3">
        <v>0</v>
      </c>
      <c r="K227" s="3">
        <v>0</v>
      </c>
    </row>
    <row r="228" spans="1:11" x14ac:dyDescent="0.25">
      <c r="A228" s="5" t="s">
        <v>1356</v>
      </c>
      <c r="B228" s="5" t="s">
        <v>1438</v>
      </c>
      <c r="C228" s="12" t="str">
        <f>IFERROR(VLOOKUP(UPPER(CONCATENATE($B228," - ",$A228)),'[1]Segurados Civis'!$A$5:$H$2142,6,FALSE),"")</f>
        <v/>
      </c>
      <c r="D228" s="12" t="str">
        <f>IFERROR(VLOOKUP(UPPER(CONCATENATE($B228," - ",$A228)),'[1]Segurados Civis'!$A$5:$H$2142,7,FALSE),"")</f>
        <v/>
      </c>
      <c r="E228" s="12" t="str">
        <f>IFERROR(VLOOKUP(UPPER(CONCATENATE($B228," - ",$A228)),'[1]Segurados Civis'!$A$5:$H$2142,8,FALSE),"")</f>
        <v/>
      </c>
      <c r="F228" s="12" t="str">
        <f t="shared" si="3"/>
        <v/>
      </c>
      <c r="G228" s="5" t="s">
        <v>4</v>
      </c>
      <c r="H228" s="3">
        <v>0</v>
      </c>
      <c r="I228" s="3"/>
      <c r="J228" s="3">
        <v>0</v>
      </c>
      <c r="K228" s="3">
        <v>0</v>
      </c>
    </row>
    <row r="229" spans="1:11" x14ac:dyDescent="0.25">
      <c r="A229" s="5" t="s">
        <v>1356</v>
      </c>
      <c r="B229" s="5" t="s">
        <v>1881</v>
      </c>
      <c r="C229" s="12" t="str">
        <f>IFERROR(VLOOKUP(UPPER(CONCATENATE($B229," - ",$A229)),'[1]Segurados Civis'!$A$5:$H$2142,6,FALSE),"")</f>
        <v/>
      </c>
      <c r="D229" s="12" t="str">
        <f>IFERROR(VLOOKUP(UPPER(CONCATENATE($B229," - ",$A229)),'[1]Segurados Civis'!$A$5:$H$2142,7,FALSE),"")</f>
        <v/>
      </c>
      <c r="E229" s="12" t="str">
        <f>IFERROR(VLOOKUP(UPPER(CONCATENATE($B229," - ",$A229)),'[1]Segurados Civis'!$A$5:$H$2142,8,FALSE),"")</f>
        <v/>
      </c>
      <c r="F229" s="12" t="str">
        <f t="shared" si="3"/>
        <v/>
      </c>
      <c r="G229" s="5" t="s">
        <v>4</v>
      </c>
      <c r="H229" s="3">
        <v>0</v>
      </c>
      <c r="I229" s="3"/>
      <c r="J229" s="3">
        <v>0</v>
      </c>
      <c r="K229" s="3">
        <v>0</v>
      </c>
    </row>
    <row r="230" spans="1:11" x14ac:dyDescent="0.25">
      <c r="A230" s="5" t="s">
        <v>1356</v>
      </c>
      <c r="B230" s="5" t="s">
        <v>1486</v>
      </c>
      <c r="C230" s="12" t="str">
        <f>IFERROR(VLOOKUP(UPPER(CONCATENATE($B230," - ",$A230)),'[1]Segurados Civis'!$A$5:$H$2142,6,FALSE),"")</f>
        <v/>
      </c>
      <c r="D230" s="12" t="str">
        <f>IFERROR(VLOOKUP(UPPER(CONCATENATE($B230," - ",$A230)),'[1]Segurados Civis'!$A$5:$H$2142,7,FALSE),"")</f>
        <v/>
      </c>
      <c r="E230" s="12" t="str">
        <f>IFERROR(VLOOKUP(UPPER(CONCATENATE($B230," - ",$A230)),'[1]Segurados Civis'!$A$5:$H$2142,8,FALSE),"")</f>
        <v/>
      </c>
      <c r="F230" s="12" t="str">
        <f t="shared" si="3"/>
        <v/>
      </c>
      <c r="G230" s="5" t="s">
        <v>4</v>
      </c>
      <c r="H230" s="3">
        <v>0</v>
      </c>
      <c r="I230" s="3"/>
      <c r="J230" s="3">
        <v>0</v>
      </c>
      <c r="K230" s="3">
        <v>0</v>
      </c>
    </row>
    <row r="231" spans="1:11" x14ac:dyDescent="0.25">
      <c r="A231" s="5" t="s">
        <v>1356</v>
      </c>
      <c r="B231" s="5" t="s">
        <v>2143</v>
      </c>
      <c r="C231" s="12">
        <f>IFERROR(VLOOKUP(UPPER(CONCATENATE($B231," - ",$A231)),'[1]Segurados Civis'!$A$5:$H$2142,6,FALSE),"")</f>
        <v>211</v>
      </c>
      <c r="D231" s="12">
        <f>IFERROR(VLOOKUP(UPPER(CONCATENATE($B231," - ",$A231)),'[1]Segurados Civis'!$A$5:$H$2142,7,FALSE),"")</f>
        <v>57</v>
      </c>
      <c r="E231" s="12">
        <f>IFERROR(VLOOKUP(UPPER(CONCATENATE($B231," - ",$A231)),'[1]Segurados Civis'!$A$5:$H$2142,8,FALSE),"")</f>
        <v>17</v>
      </c>
      <c r="F231" s="12">
        <f t="shared" si="3"/>
        <v>285</v>
      </c>
      <c r="G231" s="5" t="s">
        <v>2</v>
      </c>
      <c r="H231" s="3">
        <v>0</v>
      </c>
      <c r="I231" s="3"/>
      <c r="J231" s="3">
        <v>0</v>
      </c>
      <c r="K231" s="3">
        <v>0</v>
      </c>
    </row>
    <row r="232" spans="1:11" x14ac:dyDescent="0.25">
      <c r="A232" s="5" t="s">
        <v>1356</v>
      </c>
      <c r="B232" s="5" t="s">
        <v>1487</v>
      </c>
      <c r="C232" s="12" t="str">
        <f>IFERROR(VLOOKUP(UPPER(CONCATENATE($B232," - ",$A232)),'[1]Segurados Civis'!$A$5:$H$2142,6,FALSE),"")</f>
        <v/>
      </c>
      <c r="D232" s="12" t="str">
        <f>IFERROR(VLOOKUP(UPPER(CONCATENATE($B232," - ",$A232)),'[1]Segurados Civis'!$A$5:$H$2142,7,FALSE),"")</f>
        <v/>
      </c>
      <c r="E232" s="12" t="str">
        <f>IFERROR(VLOOKUP(UPPER(CONCATENATE($B232," - ",$A232)),'[1]Segurados Civis'!$A$5:$H$2142,8,FALSE),"")</f>
        <v/>
      </c>
      <c r="F232" s="12" t="str">
        <f t="shared" si="3"/>
        <v/>
      </c>
      <c r="G232" s="5" t="s">
        <v>4</v>
      </c>
      <c r="H232" s="3">
        <v>0</v>
      </c>
      <c r="I232" s="3"/>
      <c r="J232" s="3">
        <v>0</v>
      </c>
      <c r="K232" s="3">
        <v>0</v>
      </c>
    </row>
    <row r="233" spans="1:11" x14ac:dyDescent="0.25">
      <c r="A233" s="5" t="s">
        <v>1356</v>
      </c>
      <c r="B233" s="5" t="s">
        <v>1397</v>
      </c>
      <c r="C233" s="12" t="str">
        <f>IFERROR(VLOOKUP(UPPER(CONCATENATE($B233," - ",$A233)),'[1]Segurados Civis'!$A$5:$H$2142,6,FALSE),"")</f>
        <v/>
      </c>
      <c r="D233" s="12" t="str">
        <f>IFERROR(VLOOKUP(UPPER(CONCATENATE($B233," - ",$A233)),'[1]Segurados Civis'!$A$5:$H$2142,7,FALSE),"")</f>
        <v/>
      </c>
      <c r="E233" s="12" t="str">
        <f>IFERROR(VLOOKUP(UPPER(CONCATENATE($B233," - ",$A233)),'[1]Segurados Civis'!$A$5:$H$2142,8,FALSE),"")</f>
        <v/>
      </c>
      <c r="F233" s="12" t="str">
        <f t="shared" si="3"/>
        <v/>
      </c>
      <c r="G233" s="5" t="s">
        <v>4</v>
      </c>
      <c r="H233" s="3">
        <v>0</v>
      </c>
      <c r="I233" s="3"/>
      <c r="J233" s="3">
        <v>0</v>
      </c>
      <c r="K233" s="3">
        <v>0</v>
      </c>
    </row>
    <row r="234" spans="1:11" x14ac:dyDescent="0.25">
      <c r="A234" s="5" t="s">
        <v>1356</v>
      </c>
      <c r="B234" s="5" t="s">
        <v>2023</v>
      </c>
      <c r="C234" s="12" t="str">
        <f>IFERROR(VLOOKUP(UPPER(CONCATENATE($B234," - ",$A234)),'[1]Segurados Civis'!$A$5:$H$2142,6,FALSE),"")</f>
        <v/>
      </c>
      <c r="D234" s="12" t="str">
        <f>IFERROR(VLOOKUP(UPPER(CONCATENATE($B234," - ",$A234)),'[1]Segurados Civis'!$A$5:$H$2142,7,FALSE),"")</f>
        <v/>
      </c>
      <c r="E234" s="12" t="str">
        <f>IFERROR(VLOOKUP(UPPER(CONCATENATE($B234," - ",$A234)),'[1]Segurados Civis'!$A$5:$H$2142,8,FALSE),"")</f>
        <v/>
      </c>
      <c r="F234" s="12" t="str">
        <f t="shared" si="3"/>
        <v/>
      </c>
      <c r="G234" s="5" t="s">
        <v>4</v>
      </c>
      <c r="H234" s="3">
        <v>0</v>
      </c>
      <c r="I234" s="3"/>
      <c r="J234" s="3">
        <v>0</v>
      </c>
      <c r="K234" s="3">
        <v>0</v>
      </c>
    </row>
    <row r="235" spans="1:11" x14ac:dyDescent="0.25">
      <c r="A235" s="5" t="s">
        <v>1356</v>
      </c>
      <c r="B235" s="5" t="s">
        <v>1941</v>
      </c>
      <c r="C235" s="12" t="str">
        <f>IFERROR(VLOOKUP(UPPER(CONCATENATE($B235," - ",$A235)),'[1]Segurados Civis'!$A$5:$H$2142,6,FALSE),"")</f>
        <v/>
      </c>
      <c r="D235" s="12" t="str">
        <f>IFERROR(VLOOKUP(UPPER(CONCATENATE($B235," - ",$A235)),'[1]Segurados Civis'!$A$5:$H$2142,7,FALSE),"")</f>
        <v/>
      </c>
      <c r="E235" s="12" t="str">
        <f>IFERROR(VLOOKUP(UPPER(CONCATENATE($B235," - ",$A235)),'[1]Segurados Civis'!$A$5:$H$2142,8,FALSE),"")</f>
        <v/>
      </c>
      <c r="F235" s="12" t="str">
        <f t="shared" si="3"/>
        <v/>
      </c>
      <c r="G235" s="5" t="s">
        <v>4</v>
      </c>
      <c r="H235" s="3">
        <v>0</v>
      </c>
      <c r="I235" s="3"/>
      <c r="J235" s="3">
        <v>0</v>
      </c>
      <c r="K235" s="3">
        <v>0</v>
      </c>
    </row>
    <row r="236" spans="1:11" x14ac:dyDescent="0.25">
      <c r="A236" s="5" t="s">
        <v>1356</v>
      </c>
      <c r="B236" s="5" t="s">
        <v>2024</v>
      </c>
      <c r="C236" s="12" t="str">
        <f>IFERROR(VLOOKUP(UPPER(CONCATENATE($B236," - ",$A236)),'[1]Segurados Civis'!$A$5:$H$2142,6,FALSE),"")</f>
        <v/>
      </c>
      <c r="D236" s="12" t="str">
        <f>IFERROR(VLOOKUP(UPPER(CONCATENATE($B236," - ",$A236)),'[1]Segurados Civis'!$A$5:$H$2142,7,FALSE),"")</f>
        <v/>
      </c>
      <c r="E236" s="12" t="str">
        <f>IFERROR(VLOOKUP(UPPER(CONCATENATE($B236," - ",$A236)),'[1]Segurados Civis'!$A$5:$H$2142,8,FALSE),"")</f>
        <v/>
      </c>
      <c r="F236" s="12" t="str">
        <f t="shared" si="3"/>
        <v/>
      </c>
      <c r="G236" s="5" t="s">
        <v>4</v>
      </c>
      <c r="H236" s="3">
        <v>0</v>
      </c>
      <c r="I236" s="3"/>
      <c r="J236" s="3">
        <v>0</v>
      </c>
      <c r="K236" s="3">
        <v>0</v>
      </c>
    </row>
    <row r="237" spans="1:11" x14ac:dyDescent="0.25">
      <c r="A237" s="5" t="s">
        <v>1356</v>
      </c>
      <c r="B237" s="5" t="s">
        <v>1861</v>
      </c>
      <c r="C237" s="12" t="str">
        <f>IFERROR(VLOOKUP(UPPER(CONCATENATE($B237," - ",$A237)),'[1]Segurados Civis'!$A$5:$H$2142,6,FALSE),"")</f>
        <v/>
      </c>
      <c r="D237" s="12" t="str">
        <f>IFERROR(VLOOKUP(UPPER(CONCATENATE($B237," - ",$A237)),'[1]Segurados Civis'!$A$5:$H$2142,7,FALSE),"")</f>
        <v/>
      </c>
      <c r="E237" s="12" t="str">
        <f>IFERROR(VLOOKUP(UPPER(CONCATENATE($B237," - ",$A237)),'[1]Segurados Civis'!$A$5:$H$2142,8,FALSE),"")</f>
        <v/>
      </c>
      <c r="F237" s="12" t="str">
        <f t="shared" si="3"/>
        <v/>
      </c>
      <c r="G237" s="5" t="s">
        <v>4</v>
      </c>
      <c r="H237" s="3">
        <v>0</v>
      </c>
      <c r="I237" s="3"/>
      <c r="J237" s="3">
        <v>0</v>
      </c>
      <c r="K237" s="3">
        <v>0</v>
      </c>
    </row>
    <row r="238" spans="1:11" x14ac:dyDescent="0.25">
      <c r="A238" s="5" t="s">
        <v>1356</v>
      </c>
      <c r="B238" s="5" t="s">
        <v>2106</v>
      </c>
      <c r="C238" s="12" t="str">
        <f>IFERROR(VLOOKUP(UPPER(CONCATENATE($B238," - ",$A238)),'[1]Segurados Civis'!$A$5:$H$2142,6,FALSE),"")</f>
        <v/>
      </c>
      <c r="D238" s="12" t="str">
        <f>IFERROR(VLOOKUP(UPPER(CONCATENATE($B238," - ",$A238)),'[1]Segurados Civis'!$A$5:$H$2142,7,FALSE),"")</f>
        <v/>
      </c>
      <c r="E238" s="12" t="str">
        <f>IFERROR(VLOOKUP(UPPER(CONCATENATE($B238," - ",$A238)),'[1]Segurados Civis'!$A$5:$H$2142,8,FALSE),"")</f>
        <v/>
      </c>
      <c r="F238" s="12" t="str">
        <f t="shared" si="3"/>
        <v/>
      </c>
      <c r="G238" s="5" t="s">
        <v>4</v>
      </c>
      <c r="H238" s="3">
        <v>0</v>
      </c>
      <c r="I238" s="3"/>
      <c r="J238" s="3">
        <v>0</v>
      </c>
      <c r="K238" s="3">
        <v>0</v>
      </c>
    </row>
    <row r="239" spans="1:11" x14ac:dyDescent="0.25">
      <c r="A239" s="5" t="s">
        <v>1356</v>
      </c>
      <c r="B239" s="5" t="s">
        <v>2025</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5" t="s">
        <v>4</v>
      </c>
      <c r="H239" s="3">
        <v>0</v>
      </c>
      <c r="I239" s="3"/>
      <c r="J239" s="3">
        <v>0</v>
      </c>
      <c r="K239" s="3">
        <v>0</v>
      </c>
    </row>
    <row r="240" spans="1:11" x14ac:dyDescent="0.25">
      <c r="A240" s="5" t="s">
        <v>1356</v>
      </c>
      <c r="B240" s="5" t="s">
        <v>2172</v>
      </c>
      <c r="C240" s="12">
        <f>IFERROR(VLOOKUP(UPPER(CONCATENATE($B240," - ",$A240)),'[1]Segurados Civis'!$A$5:$H$2142,6,FALSE),"")</f>
        <v>185</v>
      </c>
      <c r="D240" s="12">
        <f>IFERROR(VLOOKUP(UPPER(CONCATENATE($B240," - ",$A240)),'[1]Segurados Civis'!$A$5:$H$2142,7,FALSE),"")</f>
        <v>64</v>
      </c>
      <c r="E240" s="12">
        <f>IFERROR(VLOOKUP(UPPER(CONCATENATE($B240," - ",$A240)),'[1]Segurados Civis'!$A$5:$H$2142,8,FALSE),"")</f>
        <v>17</v>
      </c>
      <c r="F240" s="12">
        <f t="shared" si="3"/>
        <v>266</v>
      </c>
      <c r="G240" s="5" t="s">
        <v>2</v>
      </c>
      <c r="H240" s="3">
        <v>0</v>
      </c>
      <c r="I240" s="3"/>
      <c r="J240" s="3">
        <v>0</v>
      </c>
      <c r="K240" s="3">
        <v>0</v>
      </c>
    </row>
    <row r="241" spans="1:11" x14ac:dyDescent="0.25">
      <c r="A241" s="5" t="s">
        <v>1356</v>
      </c>
      <c r="B241" s="5" t="s">
        <v>1488</v>
      </c>
      <c r="C241" s="12" t="str">
        <f>IFERROR(VLOOKUP(UPPER(CONCATENATE($B241," - ",$A241)),'[1]Segurados Civis'!$A$5:$H$2142,6,FALSE),"")</f>
        <v/>
      </c>
      <c r="D241" s="12" t="str">
        <f>IFERROR(VLOOKUP(UPPER(CONCATENATE($B241," - ",$A241)),'[1]Segurados Civis'!$A$5:$H$2142,7,FALSE),"")</f>
        <v/>
      </c>
      <c r="E241" s="12" t="str">
        <f>IFERROR(VLOOKUP(UPPER(CONCATENATE($B241," - ",$A241)),'[1]Segurados Civis'!$A$5:$H$2142,8,FALSE),"")</f>
        <v/>
      </c>
      <c r="F241" s="12" t="str">
        <f t="shared" si="3"/>
        <v/>
      </c>
      <c r="G241" s="5" t="s">
        <v>4</v>
      </c>
      <c r="H241" s="3">
        <v>0</v>
      </c>
      <c r="I241" s="3"/>
      <c r="J241" s="3">
        <v>0</v>
      </c>
      <c r="K241" s="3">
        <v>0</v>
      </c>
    </row>
    <row r="242" spans="1:11" x14ac:dyDescent="0.25">
      <c r="A242" s="5" t="s">
        <v>1356</v>
      </c>
      <c r="B242" s="5" t="s">
        <v>1439</v>
      </c>
      <c r="C242" s="12" t="str">
        <f>IFERROR(VLOOKUP(UPPER(CONCATENATE($B242," - ",$A242)),'[1]Segurados Civis'!$A$5:$H$2142,6,FALSE),"")</f>
        <v/>
      </c>
      <c r="D242" s="12" t="str">
        <f>IFERROR(VLOOKUP(UPPER(CONCATENATE($B242," - ",$A242)),'[1]Segurados Civis'!$A$5:$H$2142,7,FALSE),"")</f>
        <v/>
      </c>
      <c r="E242" s="12" t="str">
        <f>IFERROR(VLOOKUP(UPPER(CONCATENATE($B242," - ",$A242)),'[1]Segurados Civis'!$A$5:$H$2142,8,FALSE),"")</f>
        <v/>
      </c>
      <c r="F242" s="12" t="str">
        <f t="shared" si="3"/>
        <v/>
      </c>
      <c r="G242" s="5" t="s">
        <v>4</v>
      </c>
      <c r="H242" s="3">
        <v>0</v>
      </c>
      <c r="I242" s="3"/>
      <c r="J242" s="3">
        <v>0</v>
      </c>
      <c r="K242" s="3">
        <v>0</v>
      </c>
    </row>
    <row r="243" spans="1:11" x14ac:dyDescent="0.25">
      <c r="A243" s="5" t="s">
        <v>1356</v>
      </c>
      <c r="B243" s="5" t="s">
        <v>1899</v>
      </c>
      <c r="C243" s="12">
        <f>IFERROR(VLOOKUP(UPPER(CONCATENATE($B243," - ",$A243)),'[1]Segurados Civis'!$A$5:$H$2142,6,FALSE),"")</f>
        <v>1004</v>
      </c>
      <c r="D243" s="12">
        <f>IFERROR(VLOOKUP(UPPER(CONCATENATE($B243," - ",$A243)),'[1]Segurados Civis'!$A$5:$H$2142,7,FALSE),"")</f>
        <v>220</v>
      </c>
      <c r="E243" s="12">
        <f>IFERROR(VLOOKUP(UPPER(CONCATENATE($B243," - ",$A243)),'[1]Segurados Civis'!$A$5:$H$2142,8,FALSE),"")</f>
        <v>38</v>
      </c>
      <c r="F243" s="12">
        <f t="shared" si="3"/>
        <v>1262</v>
      </c>
      <c r="G243" s="5" t="s">
        <v>2</v>
      </c>
      <c r="H243" s="3">
        <v>0</v>
      </c>
      <c r="I243" s="3"/>
      <c r="J243" s="3">
        <v>0</v>
      </c>
      <c r="K243" s="3">
        <v>0</v>
      </c>
    </row>
    <row r="244" spans="1:11" x14ac:dyDescent="0.25">
      <c r="A244" s="5" t="s">
        <v>1356</v>
      </c>
      <c r="B244" s="5" t="s">
        <v>1918</v>
      </c>
      <c r="C244" s="12" t="str">
        <f>IFERROR(VLOOKUP(UPPER(CONCATENATE($B244," - ",$A244)),'[1]Segurados Civis'!$A$5:$H$2142,6,FALSE),"")</f>
        <v/>
      </c>
      <c r="D244" s="12" t="str">
        <f>IFERROR(VLOOKUP(UPPER(CONCATENATE($B244," - ",$A244)),'[1]Segurados Civis'!$A$5:$H$2142,7,FALSE),"")</f>
        <v/>
      </c>
      <c r="E244" s="12" t="str">
        <f>IFERROR(VLOOKUP(UPPER(CONCATENATE($B244," - ",$A244)),'[1]Segurados Civis'!$A$5:$H$2142,8,FALSE),"")</f>
        <v/>
      </c>
      <c r="F244" s="12" t="str">
        <f t="shared" si="3"/>
        <v/>
      </c>
      <c r="G244" s="5" t="s">
        <v>4</v>
      </c>
      <c r="H244" s="3">
        <v>0</v>
      </c>
      <c r="I244" s="3"/>
      <c r="J244" s="3">
        <v>0</v>
      </c>
      <c r="K244" s="3">
        <v>0</v>
      </c>
    </row>
    <row r="245" spans="1:11" x14ac:dyDescent="0.25">
      <c r="A245" s="5" t="s">
        <v>1356</v>
      </c>
      <c r="B245" s="5" t="s">
        <v>1998</v>
      </c>
      <c r="C245" s="12" t="str">
        <f>IFERROR(VLOOKUP(UPPER(CONCATENATE($B245," - ",$A245)),'[1]Segurados Civis'!$A$5:$H$2142,6,FALSE),"")</f>
        <v/>
      </c>
      <c r="D245" s="12" t="str">
        <f>IFERROR(VLOOKUP(UPPER(CONCATENATE($B245," - ",$A245)),'[1]Segurados Civis'!$A$5:$H$2142,7,FALSE),"")</f>
        <v/>
      </c>
      <c r="E245" s="12" t="str">
        <f>IFERROR(VLOOKUP(UPPER(CONCATENATE($B245," - ",$A245)),'[1]Segurados Civis'!$A$5:$H$2142,8,FALSE),"")</f>
        <v/>
      </c>
      <c r="F245" s="12" t="str">
        <f t="shared" si="3"/>
        <v/>
      </c>
      <c r="G245" s="5" t="s">
        <v>4</v>
      </c>
      <c r="H245" s="3">
        <v>0</v>
      </c>
      <c r="I245" s="3"/>
      <c r="J245" s="3">
        <v>0</v>
      </c>
      <c r="K245" s="3">
        <v>0</v>
      </c>
    </row>
    <row r="246" spans="1:11" x14ac:dyDescent="0.25">
      <c r="A246" s="5" t="s">
        <v>1356</v>
      </c>
      <c r="B246" s="5" t="s">
        <v>2026</v>
      </c>
      <c r="C246" s="12" t="str">
        <f>IFERROR(VLOOKUP(UPPER(CONCATENATE($B246," - ",$A246)),'[1]Segurados Civis'!$A$5:$H$2142,6,FALSE),"")</f>
        <v/>
      </c>
      <c r="D246" s="12" t="str">
        <f>IFERROR(VLOOKUP(UPPER(CONCATENATE($B246," - ",$A246)),'[1]Segurados Civis'!$A$5:$H$2142,7,FALSE),"")</f>
        <v/>
      </c>
      <c r="E246" s="12" t="str">
        <f>IFERROR(VLOOKUP(UPPER(CONCATENATE($B246," - ",$A246)),'[1]Segurados Civis'!$A$5:$H$2142,8,FALSE),"")</f>
        <v/>
      </c>
      <c r="F246" s="12" t="str">
        <f t="shared" si="3"/>
        <v/>
      </c>
      <c r="G246" s="5" t="s">
        <v>4</v>
      </c>
      <c r="H246" s="3">
        <v>0</v>
      </c>
      <c r="I246" s="3"/>
      <c r="J246" s="3">
        <v>0</v>
      </c>
      <c r="K246" s="3">
        <v>0</v>
      </c>
    </row>
    <row r="247" spans="1:11" x14ac:dyDescent="0.25">
      <c r="A247" s="5" t="s">
        <v>1356</v>
      </c>
      <c r="B247" s="5" t="s">
        <v>2085</v>
      </c>
      <c r="C247" s="12">
        <f>IFERROR(VLOOKUP(UPPER(CONCATENATE($B247," - ",$A247)),'[1]Segurados Civis'!$A$5:$H$2142,6,FALSE),"")</f>
        <v>285</v>
      </c>
      <c r="D247" s="12">
        <f>IFERROR(VLOOKUP(UPPER(CONCATENATE($B247," - ",$A247)),'[1]Segurados Civis'!$A$5:$H$2142,7,FALSE),"")</f>
        <v>2</v>
      </c>
      <c r="E247" s="12">
        <f>IFERROR(VLOOKUP(UPPER(CONCATENATE($B247," - ",$A247)),'[1]Segurados Civis'!$A$5:$H$2142,8,FALSE),"")</f>
        <v>0</v>
      </c>
      <c r="F247" s="12">
        <f t="shared" si="3"/>
        <v>287</v>
      </c>
      <c r="G247" s="5" t="s">
        <v>2</v>
      </c>
      <c r="H247" s="3">
        <v>0</v>
      </c>
      <c r="I247" s="3"/>
      <c r="J247" s="3">
        <v>0</v>
      </c>
      <c r="K247" s="3">
        <v>0</v>
      </c>
    </row>
    <row r="248" spans="1:11" x14ac:dyDescent="0.25">
      <c r="A248" s="5" t="s">
        <v>1356</v>
      </c>
      <c r="B248" s="5" t="s">
        <v>1833</v>
      </c>
      <c r="C248" s="12" t="str">
        <f>IFERROR(VLOOKUP(UPPER(CONCATENATE($B248," - ",$A248)),'[1]Segurados Civis'!$A$5:$H$2142,6,FALSE),"")</f>
        <v/>
      </c>
      <c r="D248" s="12" t="str">
        <f>IFERROR(VLOOKUP(UPPER(CONCATENATE($B248," - ",$A248)),'[1]Segurados Civis'!$A$5:$H$2142,7,FALSE),"")</f>
        <v/>
      </c>
      <c r="E248" s="12" t="str">
        <f>IFERROR(VLOOKUP(UPPER(CONCATENATE($B248," - ",$A248)),'[1]Segurados Civis'!$A$5:$H$2142,8,FALSE),"")</f>
        <v/>
      </c>
      <c r="F248" s="12" t="str">
        <f t="shared" si="3"/>
        <v/>
      </c>
      <c r="G248" s="5" t="s">
        <v>4</v>
      </c>
      <c r="H248" s="3">
        <v>0</v>
      </c>
      <c r="I248" s="3"/>
      <c r="J248" s="3">
        <v>0</v>
      </c>
      <c r="K248" s="3">
        <v>0</v>
      </c>
    </row>
    <row r="249" spans="1:11" x14ac:dyDescent="0.25">
      <c r="A249" s="5" t="s">
        <v>1356</v>
      </c>
      <c r="B249" s="5" t="s">
        <v>1489</v>
      </c>
      <c r="C249" s="12" t="str">
        <f>IFERROR(VLOOKUP(UPPER(CONCATENATE($B249," - ",$A249)),'[1]Segurados Civis'!$A$5:$H$2142,6,FALSE),"")</f>
        <v/>
      </c>
      <c r="D249" s="12" t="str">
        <f>IFERROR(VLOOKUP(UPPER(CONCATENATE($B249," - ",$A249)),'[1]Segurados Civis'!$A$5:$H$2142,7,FALSE),"")</f>
        <v/>
      </c>
      <c r="E249" s="12" t="str">
        <f>IFERROR(VLOOKUP(UPPER(CONCATENATE($B249," - ",$A249)),'[1]Segurados Civis'!$A$5:$H$2142,8,FALSE),"")</f>
        <v/>
      </c>
      <c r="F249" s="12" t="str">
        <f t="shared" si="3"/>
        <v/>
      </c>
      <c r="G249" s="5" t="s">
        <v>4</v>
      </c>
      <c r="H249" s="3">
        <v>0</v>
      </c>
      <c r="I249" s="3"/>
      <c r="J249" s="3">
        <v>0</v>
      </c>
      <c r="K249" s="3">
        <v>0</v>
      </c>
    </row>
    <row r="250" spans="1:11" x14ac:dyDescent="0.25">
      <c r="A250" s="5" t="s">
        <v>1356</v>
      </c>
      <c r="B250" s="5" t="s">
        <v>1993</v>
      </c>
      <c r="C250" s="12">
        <f>IFERROR(VLOOKUP(UPPER(CONCATENATE($B250," - ",$A250)),'[1]Segurados Civis'!$A$5:$H$2142,6,FALSE),"")</f>
        <v>3362</v>
      </c>
      <c r="D250" s="12">
        <f>IFERROR(VLOOKUP(UPPER(CONCATENATE($B250," - ",$A250)),'[1]Segurados Civis'!$A$5:$H$2142,7,FALSE),"")</f>
        <v>1200</v>
      </c>
      <c r="E250" s="12">
        <f>IFERROR(VLOOKUP(UPPER(CONCATENATE($B250," - ",$A250)),'[1]Segurados Civis'!$A$5:$H$2142,8,FALSE),"")</f>
        <v>124</v>
      </c>
      <c r="F250" s="12">
        <f t="shared" si="3"/>
        <v>4686</v>
      </c>
      <c r="G250" s="5" t="s">
        <v>2</v>
      </c>
      <c r="H250" s="3">
        <v>0</v>
      </c>
      <c r="I250" s="3"/>
      <c r="J250" s="3">
        <v>0</v>
      </c>
      <c r="K250" s="3">
        <v>0</v>
      </c>
    </row>
    <row r="251" spans="1:11" x14ac:dyDescent="0.25">
      <c r="A251" s="5" t="s">
        <v>1356</v>
      </c>
      <c r="B251" s="5" t="s">
        <v>1900</v>
      </c>
      <c r="C251" s="12" t="str">
        <f>IFERROR(VLOOKUP(UPPER(CONCATENATE($B251," - ",$A251)),'[1]Segurados Civis'!$A$5:$H$2142,6,FALSE),"")</f>
        <v/>
      </c>
      <c r="D251" s="12" t="str">
        <f>IFERROR(VLOOKUP(UPPER(CONCATENATE($B251," - ",$A251)),'[1]Segurados Civis'!$A$5:$H$2142,7,FALSE),"")</f>
        <v/>
      </c>
      <c r="E251" s="12" t="str">
        <f>IFERROR(VLOOKUP(UPPER(CONCATENATE($B251," - ",$A251)),'[1]Segurados Civis'!$A$5:$H$2142,8,FALSE),"")</f>
        <v/>
      </c>
      <c r="F251" s="12" t="str">
        <f t="shared" si="3"/>
        <v/>
      </c>
      <c r="G251" s="5" t="s">
        <v>4</v>
      </c>
      <c r="H251" s="3">
        <v>0</v>
      </c>
      <c r="I251" s="3"/>
      <c r="J251" s="3">
        <v>0</v>
      </c>
      <c r="K251" s="3">
        <v>0</v>
      </c>
    </row>
    <row r="252" spans="1:11" x14ac:dyDescent="0.25">
      <c r="A252" s="5" t="s">
        <v>1356</v>
      </c>
      <c r="B252" s="5" t="s">
        <v>1763</v>
      </c>
      <c r="C252" s="12" t="str">
        <f>IFERROR(VLOOKUP(UPPER(CONCATENATE($B252," - ",$A252)),'[1]Segurados Civis'!$A$5:$H$2142,6,FALSE),"")</f>
        <v/>
      </c>
      <c r="D252" s="12" t="str">
        <f>IFERROR(VLOOKUP(UPPER(CONCATENATE($B252," - ",$A252)),'[1]Segurados Civis'!$A$5:$H$2142,7,FALSE),"")</f>
        <v/>
      </c>
      <c r="E252" s="12" t="str">
        <f>IFERROR(VLOOKUP(UPPER(CONCATENATE($B252," - ",$A252)),'[1]Segurados Civis'!$A$5:$H$2142,8,FALSE),"")</f>
        <v/>
      </c>
      <c r="F252" s="12" t="str">
        <f t="shared" si="3"/>
        <v/>
      </c>
      <c r="G252" s="5" t="s">
        <v>4</v>
      </c>
      <c r="H252" s="3">
        <v>0</v>
      </c>
      <c r="I252" s="3"/>
      <c r="J252" s="3">
        <v>0</v>
      </c>
      <c r="K252" s="3">
        <v>0</v>
      </c>
    </row>
    <row r="253" spans="1:11" x14ac:dyDescent="0.25">
      <c r="A253" s="5" t="s">
        <v>1356</v>
      </c>
      <c r="B253" s="5" t="s">
        <v>1834</v>
      </c>
      <c r="C253" s="12" t="str">
        <f>IFERROR(VLOOKUP(UPPER(CONCATENATE($B253," - ",$A253)),'[1]Segurados Civis'!$A$5:$H$2142,6,FALSE),"")</f>
        <v/>
      </c>
      <c r="D253" s="12" t="str">
        <f>IFERROR(VLOOKUP(UPPER(CONCATENATE($B253," - ",$A253)),'[1]Segurados Civis'!$A$5:$H$2142,7,FALSE),"")</f>
        <v/>
      </c>
      <c r="E253" s="12" t="str">
        <f>IFERROR(VLOOKUP(UPPER(CONCATENATE($B253," - ",$A253)),'[1]Segurados Civis'!$A$5:$H$2142,8,FALSE),"")</f>
        <v/>
      </c>
      <c r="F253" s="12" t="str">
        <f t="shared" si="3"/>
        <v/>
      </c>
      <c r="G253" s="5" t="s">
        <v>4</v>
      </c>
      <c r="H253" s="3">
        <v>0</v>
      </c>
      <c r="I253" s="3"/>
      <c r="J253" s="3">
        <v>0</v>
      </c>
      <c r="K253" s="3">
        <v>0</v>
      </c>
    </row>
    <row r="254" spans="1:11" x14ac:dyDescent="0.25">
      <c r="A254" s="5" t="s">
        <v>1356</v>
      </c>
      <c r="B254" s="5" t="s">
        <v>1709</v>
      </c>
      <c r="C254" s="12" t="str">
        <f>IFERROR(VLOOKUP(UPPER(CONCATENATE($B254," - ",$A254)),'[1]Segurados Civis'!$A$5:$H$2142,6,FALSE),"")</f>
        <v/>
      </c>
      <c r="D254" s="12" t="str">
        <f>IFERROR(VLOOKUP(UPPER(CONCATENATE($B254," - ",$A254)),'[1]Segurados Civis'!$A$5:$H$2142,7,FALSE),"")</f>
        <v/>
      </c>
      <c r="E254" s="12" t="str">
        <f>IFERROR(VLOOKUP(UPPER(CONCATENATE($B254," - ",$A254)),'[1]Segurados Civis'!$A$5:$H$2142,8,FALSE),"")</f>
        <v/>
      </c>
      <c r="F254" s="12" t="str">
        <f t="shared" si="3"/>
        <v/>
      </c>
      <c r="G254" s="5" t="s">
        <v>4</v>
      </c>
      <c r="H254" s="3">
        <v>0</v>
      </c>
      <c r="I254" s="3"/>
      <c r="J254" s="3">
        <v>0</v>
      </c>
      <c r="K254" s="3">
        <v>0</v>
      </c>
    </row>
    <row r="255" spans="1:11" x14ac:dyDescent="0.25">
      <c r="A255" s="5" t="s">
        <v>1356</v>
      </c>
      <c r="B255" s="5" t="s">
        <v>1982</v>
      </c>
      <c r="C255" s="12" t="str">
        <f>IFERROR(VLOOKUP(UPPER(CONCATENATE($B255," - ",$A255)),'[1]Segurados Civis'!$A$5:$H$2142,6,FALSE),"")</f>
        <v/>
      </c>
      <c r="D255" s="12" t="str">
        <f>IFERROR(VLOOKUP(UPPER(CONCATENATE($B255," - ",$A255)),'[1]Segurados Civis'!$A$5:$H$2142,7,FALSE),"")</f>
        <v/>
      </c>
      <c r="E255" s="12" t="str">
        <f>IFERROR(VLOOKUP(UPPER(CONCATENATE($B255," - ",$A255)),'[1]Segurados Civis'!$A$5:$H$2142,8,FALSE),"")</f>
        <v/>
      </c>
      <c r="F255" s="12" t="str">
        <f t="shared" si="3"/>
        <v/>
      </c>
      <c r="G255" s="5" t="s">
        <v>4</v>
      </c>
      <c r="H255" s="3">
        <v>0</v>
      </c>
      <c r="I255" s="3"/>
      <c r="J255" s="3">
        <v>0</v>
      </c>
      <c r="K255" s="3">
        <v>0</v>
      </c>
    </row>
    <row r="256" spans="1:11" x14ac:dyDescent="0.25">
      <c r="A256" s="5" t="s">
        <v>1356</v>
      </c>
      <c r="B256" s="5" t="s">
        <v>1359</v>
      </c>
      <c r="C256" s="12" t="str">
        <f>IFERROR(VLOOKUP(UPPER(CONCATENATE($B256," - ",$A256)),'[1]Segurados Civis'!$A$5:$H$2142,6,FALSE),"")</f>
        <v/>
      </c>
      <c r="D256" s="12" t="str">
        <f>IFERROR(VLOOKUP(UPPER(CONCATENATE($B256," - ",$A256)),'[1]Segurados Civis'!$A$5:$H$2142,7,FALSE),"")</f>
        <v/>
      </c>
      <c r="E256" s="12" t="str">
        <f>IFERROR(VLOOKUP(UPPER(CONCATENATE($B256," - ",$A256)),'[1]Segurados Civis'!$A$5:$H$2142,8,FALSE),"")</f>
        <v/>
      </c>
      <c r="F256" s="12" t="str">
        <f t="shared" si="3"/>
        <v/>
      </c>
      <c r="G256" s="5" t="s">
        <v>4</v>
      </c>
      <c r="H256" s="3">
        <v>0</v>
      </c>
      <c r="I256" s="3"/>
      <c r="J256" s="3">
        <v>0</v>
      </c>
      <c r="K256" s="3">
        <v>0</v>
      </c>
    </row>
    <row r="257" spans="1:11" x14ac:dyDescent="0.25">
      <c r="A257" s="5" t="s">
        <v>1356</v>
      </c>
      <c r="B257" s="5" t="s">
        <v>1690</v>
      </c>
      <c r="C257" s="12" t="str">
        <f>IFERROR(VLOOKUP(UPPER(CONCATENATE($B257," - ",$A257)),'[1]Segurados Civis'!$A$5:$H$2142,6,FALSE),"")</f>
        <v/>
      </c>
      <c r="D257" s="12" t="str">
        <f>IFERROR(VLOOKUP(UPPER(CONCATENATE($B257," - ",$A257)),'[1]Segurados Civis'!$A$5:$H$2142,7,FALSE),"")</f>
        <v/>
      </c>
      <c r="E257" s="12" t="str">
        <f>IFERROR(VLOOKUP(UPPER(CONCATENATE($B257," - ",$A257)),'[1]Segurados Civis'!$A$5:$H$2142,8,FALSE),"")</f>
        <v/>
      </c>
      <c r="F257" s="12" t="str">
        <f t="shared" si="3"/>
        <v/>
      </c>
      <c r="G257" s="5" t="s">
        <v>4</v>
      </c>
      <c r="H257" s="3">
        <v>0</v>
      </c>
      <c r="I257" s="3"/>
      <c r="J257" s="3">
        <v>0</v>
      </c>
      <c r="K257" s="3">
        <v>0</v>
      </c>
    </row>
    <row r="258" spans="1:11" x14ac:dyDescent="0.25">
      <c r="A258" s="5" t="s">
        <v>1356</v>
      </c>
      <c r="B258" s="5" t="s">
        <v>1882</v>
      </c>
      <c r="C258" s="12" t="str">
        <f>IFERROR(VLOOKUP(UPPER(CONCATENATE($B258," - ",$A258)),'[1]Segurados Civis'!$A$5:$H$2142,6,FALSE),"")</f>
        <v/>
      </c>
      <c r="D258" s="12" t="str">
        <f>IFERROR(VLOOKUP(UPPER(CONCATENATE($B258," - ",$A258)),'[1]Segurados Civis'!$A$5:$H$2142,7,FALSE),"")</f>
        <v/>
      </c>
      <c r="E258" s="12" t="str">
        <f>IFERROR(VLOOKUP(UPPER(CONCATENATE($B258," - ",$A258)),'[1]Segurados Civis'!$A$5:$H$2142,8,FALSE),"")</f>
        <v/>
      </c>
      <c r="F258" s="12" t="str">
        <f t="shared" si="3"/>
        <v/>
      </c>
      <c r="G258" s="5" t="s">
        <v>4</v>
      </c>
      <c r="H258" s="3">
        <v>0</v>
      </c>
      <c r="I258" s="3"/>
      <c r="J258" s="3">
        <v>0</v>
      </c>
      <c r="K258" s="3">
        <v>0</v>
      </c>
    </row>
    <row r="259" spans="1:11" x14ac:dyDescent="0.25">
      <c r="A259" s="5" t="s">
        <v>1356</v>
      </c>
      <c r="B259" s="5" t="s">
        <v>1360</v>
      </c>
      <c r="C259" s="12" t="str">
        <f>IFERROR(VLOOKUP(UPPER(CONCATENATE($B259," - ",$A259)),'[1]Segurados Civis'!$A$5:$H$2142,6,FALSE),"")</f>
        <v/>
      </c>
      <c r="D259" s="12" t="str">
        <f>IFERROR(VLOOKUP(UPPER(CONCATENATE($B259," - ",$A259)),'[1]Segurados Civis'!$A$5:$H$2142,7,FALSE),"")</f>
        <v/>
      </c>
      <c r="E259" s="12" t="str">
        <f>IFERROR(VLOOKUP(UPPER(CONCATENATE($B259," - ",$A259)),'[1]Segurados Civis'!$A$5:$H$2142,8,FALSE),"")</f>
        <v/>
      </c>
      <c r="F259" s="12" t="str">
        <f t="shared" ref="F259:F322" si="4">IF(SUM(C259:E259)=0,"",SUM(C259:E259))</f>
        <v/>
      </c>
      <c r="G259" s="5" t="s">
        <v>4</v>
      </c>
      <c r="H259" s="3">
        <v>0</v>
      </c>
      <c r="I259" s="3"/>
      <c r="J259" s="3">
        <v>0</v>
      </c>
      <c r="K259" s="3">
        <v>0</v>
      </c>
    </row>
    <row r="260" spans="1:11" x14ac:dyDescent="0.25">
      <c r="A260" s="5" t="s">
        <v>1356</v>
      </c>
      <c r="B260" s="5" t="s">
        <v>1361</v>
      </c>
      <c r="C260" s="12" t="str">
        <f>IFERROR(VLOOKUP(UPPER(CONCATENATE($B260," - ",$A260)),'[1]Segurados Civis'!$A$5:$H$2142,6,FALSE),"")</f>
        <v/>
      </c>
      <c r="D260" s="12" t="str">
        <f>IFERROR(VLOOKUP(UPPER(CONCATENATE($B260," - ",$A260)),'[1]Segurados Civis'!$A$5:$H$2142,7,FALSE),"")</f>
        <v/>
      </c>
      <c r="E260" s="12" t="str">
        <f>IFERROR(VLOOKUP(UPPER(CONCATENATE($B260," - ",$A260)),'[1]Segurados Civis'!$A$5:$H$2142,8,FALSE),"")</f>
        <v/>
      </c>
      <c r="F260" s="12" t="str">
        <f t="shared" si="4"/>
        <v/>
      </c>
      <c r="G260" s="5" t="s">
        <v>4</v>
      </c>
      <c r="H260" s="3">
        <v>0</v>
      </c>
      <c r="I260" s="3"/>
      <c r="J260" s="3">
        <v>0</v>
      </c>
      <c r="K260" s="3">
        <v>0</v>
      </c>
    </row>
    <row r="261" spans="1:11" x14ac:dyDescent="0.25">
      <c r="A261" s="5" t="s">
        <v>1356</v>
      </c>
      <c r="B261" s="5" t="s">
        <v>1710</v>
      </c>
      <c r="C261" s="12" t="str">
        <f>IFERROR(VLOOKUP(UPPER(CONCATENATE($B261," - ",$A261)),'[1]Segurados Civis'!$A$5:$H$2142,6,FALSE),"")</f>
        <v/>
      </c>
      <c r="D261" s="12" t="str">
        <f>IFERROR(VLOOKUP(UPPER(CONCATENATE($B261," - ",$A261)),'[1]Segurados Civis'!$A$5:$H$2142,7,FALSE),"")</f>
        <v/>
      </c>
      <c r="E261" s="12" t="str">
        <f>IFERROR(VLOOKUP(UPPER(CONCATENATE($B261," - ",$A261)),'[1]Segurados Civis'!$A$5:$H$2142,8,FALSE),"")</f>
        <v/>
      </c>
      <c r="F261" s="12" t="str">
        <f t="shared" si="4"/>
        <v/>
      </c>
      <c r="G261" s="5" t="s">
        <v>4</v>
      </c>
      <c r="H261" s="3">
        <v>0</v>
      </c>
      <c r="I261" s="3"/>
      <c r="J261" s="3">
        <v>0</v>
      </c>
      <c r="K261" s="3">
        <v>0</v>
      </c>
    </row>
    <row r="262" spans="1:11" x14ac:dyDescent="0.25">
      <c r="A262" s="5" t="s">
        <v>1356</v>
      </c>
      <c r="B262" s="5" t="s">
        <v>1933</v>
      </c>
      <c r="C262" s="12">
        <f>IFERROR(VLOOKUP(UPPER(CONCATENATE($B262," - ",$A262)),'[1]Segurados Civis'!$A$5:$H$2142,6,FALSE),"")</f>
        <v>310</v>
      </c>
      <c r="D262" s="12">
        <f>IFERROR(VLOOKUP(UPPER(CONCATENATE($B262," - ",$A262)),'[1]Segurados Civis'!$A$5:$H$2142,7,FALSE),"")</f>
        <v>157</v>
      </c>
      <c r="E262" s="12">
        <f>IFERROR(VLOOKUP(UPPER(CONCATENATE($B262," - ",$A262)),'[1]Segurados Civis'!$A$5:$H$2142,8,FALSE),"")</f>
        <v>29</v>
      </c>
      <c r="F262" s="12">
        <f t="shared" si="4"/>
        <v>496</v>
      </c>
      <c r="G262" s="5" t="s">
        <v>2</v>
      </c>
      <c r="H262" s="3">
        <v>0</v>
      </c>
      <c r="I262" s="3"/>
      <c r="J262" s="3">
        <v>0</v>
      </c>
      <c r="K262" s="3">
        <v>0</v>
      </c>
    </row>
    <row r="263" spans="1:11" x14ac:dyDescent="0.25">
      <c r="A263" s="5" t="s">
        <v>1356</v>
      </c>
      <c r="B263" s="5" t="s">
        <v>1619</v>
      </c>
      <c r="C263" s="12" t="str">
        <f>IFERROR(VLOOKUP(UPPER(CONCATENATE($B263," - ",$A263)),'[1]Segurados Civis'!$A$5:$H$2142,6,FALSE),"")</f>
        <v/>
      </c>
      <c r="D263" s="12" t="str">
        <f>IFERROR(VLOOKUP(UPPER(CONCATENATE($B263," - ",$A263)),'[1]Segurados Civis'!$A$5:$H$2142,7,FALSE),"")</f>
        <v/>
      </c>
      <c r="E263" s="12" t="str">
        <f>IFERROR(VLOOKUP(UPPER(CONCATENATE($B263," - ",$A263)),'[1]Segurados Civis'!$A$5:$H$2142,8,FALSE),"")</f>
        <v/>
      </c>
      <c r="F263" s="12" t="str">
        <f t="shared" si="4"/>
        <v/>
      </c>
      <c r="G263" s="5" t="s">
        <v>4</v>
      </c>
      <c r="H263" s="3">
        <v>0</v>
      </c>
      <c r="I263" s="3"/>
      <c r="J263" s="3">
        <v>0</v>
      </c>
      <c r="K263" s="3">
        <v>0</v>
      </c>
    </row>
    <row r="264" spans="1:11" x14ac:dyDescent="0.25">
      <c r="A264" s="5" t="s">
        <v>1356</v>
      </c>
      <c r="B264" s="5" t="s">
        <v>1554</v>
      </c>
      <c r="C264" s="12" t="str">
        <f>IFERROR(VLOOKUP(UPPER(CONCATENATE($B264," - ",$A264)),'[1]Segurados Civis'!$A$5:$H$2142,6,FALSE),"")</f>
        <v/>
      </c>
      <c r="D264" s="12" t="str">
        <f>IFERROR(VLOOKUP(UPPER(CONCATENATE($B264," - ",$A264)),'[1]Segurados Civis'!$A$5:$H$2142,7,FALSE),"")</f>
        <v/>
      </c>
      <c r="E264" s="12" t="str">
        <f>IFERROR(VLOOKUP(UPPER(CONCATENATE($B264," - ",$A264)),'[1]Segurados Civis'!$A$5:$H$2142,8,FALSE),"")</f>
        <v/>
      </c>
      <c r="F264" s="12" t="str">
        <f t="shared" si="4"/>
        <v/>
      </c>
      <c r="G264" s="5" t="s">
        <v>4</v>
      </c>
      <c r="H264" s="3">
        <v>0</v>
      </c>
      <c r="I264" s="3"/>
      <c r="J264" s="3">
        <v>0</v>
      </c>
      <c r="K264" s="3">
        <v>0</v>
      </c>
    </row>
    <row r="265" spans="1:11" x14ac:dyDescent="0.25">
      <c r="A265" s="5" t="s">
        <v>1356</v>
      </c>
      <c r="B265" s="5" t="s">
        <v>1490</v>
      </c>
      <c r="C265" s="12" t="str">
        <f>IFERROR(VLOOKUP(UPPER(CONCATENATE($B265," - ",$A265)),'[1]Segurados Civis'!$A$5:$H$2142,6,FALSE),"")</f>
        <v/>
      </c>
      <c r="D265" s="12" t="str">
        <f>IFERROR(VLOOKUP(UPPER(CONCATENATE($B265," - ",$A265)),'[1]Segurados Civis'!$A$5:$H$2142,7,FALSE),"")</f>
        <v/>
      </c>
      <c r="E265" s="12" t="str">
        <f>IFERROR(VLOOKUP(UPPER(CONCATENATE($B265," - ",$A265)),'[1]Segurados Civis'!$A$5:$H$2142,8,FALSE),"")</f>
        <v/>
      </c>
      <c r="F265" s="12" t="str">
        <f t="shared" si="4"/>
        <v/>
      </c>
      <c r="G265" s="5" t="s">
        <v>4</v>
      </c>
      <c r="H265" s="3">
        <v>0</v>
      </c>
      <c r="I265" s="3"/>
      <c r="J265" s="3">
        <v>0</v>
      </c>
      <c r="K265" s="3">
        <v>0</v>
      </c>
    </row>
    <row r="266" spans="1:11" x14ac:dyDescent="0.25">
      <c r="A266" s="5" t="s">
        <v>1356</v>
      </c>
      <c r="B266" s="5" t="s">
        <v>1739</v>
      </c>
      <c r="C266" s="12" t="str">
        <f>IFERROR(VLOOKUP(UPPER(CONCATENATE($B266," - ",$A266)),'[1]Segurados Civis'!$A$5:$H$2142,6,FALSE),"")</f>
        <v/>
      </c>
      <c r="D266" s="12" t="str">
        <f>IFERROR(VLOOKUP(UPPER(CONCATENATE($B266," - ",$A266)),'[1]Segurados Civis'!$A$5:$H$2142,7,FALSE),"")</f>
        <v/>
      </c>
      <c r="E266" s="12" t="str">
        <f>IFERROR(VLOOKUP(UPPER(CONCATENATE($B266," - ",$A266)),'[1]Segurados Civis'!$A$5:$H$2142,8,FALSE),"")</f>
        <v/>
      </c>
      <c r="F266" s="12" t="str">
        <f t="shared" si="4"/>
        <v/>
      </c>
      <c r="G266" s="5" t="s">
        <v>4</v>
      </c>
      <c r="H266" s="3">
        <v>0</v>
      </c>
      <c r="I266" s="3"/>
      <c r="J266" s="3">
        <v>0</v>
      </c>
      <c r="K266" s="3">
        <v>0</v>
      </c>
    </row>
    <row r="267" spans="1:11" x14ac:dyDescent="0.25">
      <c r="A267" s="5" t="s">
        <v>1356</v>
      </c>
      <c r="B267" s="5" t="s">
        <v>1678</v>
      </c>
      <c r="C267" s="12" t="str">
        <f>IFERROR(VLOOKUP(UPPER(CONCATENATE($B267," - ",$A267)),'[1]Segurados Civis'!$A$5:$H$2142,6,FALSE),"")</f>
        <v/>
      </c>
      <c r="D267" s="12" t="str">
        <f>IFERROR(VLOOKUP(UPPER(CONCATENATE($B267," - ",$A267)),'[1]Segurados Civis'!$A$5:$H$2142,7,FALSE),"")</f>
        <v/>
      </c>
      <c r="E267" s="12" t="str">
        <f>IFERROR(VLOOKUP(UPPER(CONCATENATE($B267," - ",$A267)),'[1]Segurados Civis'!$A$5:$H$2142,8,FALSE),"")</f>
        <v/>
      </c>
      <c r="F267" s="12" t="str">
        <f t="shared" si="4"/>
        <v/>
      </c>
      <c r="G267" s="5" t="s">
        <v>4</v>
      </c>
      <c r="H267" s="3">
        <v>0</v>
      </c>
      <c r="I267" s="3"/>
      <c r="J267" s="3">
        <v>0</v>
      </c>
      <c r="K267" s="3">
        <v>0</v>
      </c>
    </row>
    <row r="268" spans="1:11" x14ac:dyDescent="0.25">
      <c r="A268" s="5" t="s">
        <v>1356</v>
      </c>
      <c r="B268" s="5" t="s">
        <v>2132</v>
      </c>
      <c r="C268" s="12">
        <f>IFERROR(VLOOKUP(UPPER(CONCATENATE($B268," - ",$A268)),'[1]Segurados Civis'!$A$5:$H$2142,6,FALSE),"")</f>
        <v>263</v>
      </c>
      <c r="D268" s="12">
        <f>IFERROR(VLOOKUP(UPPER(CONCATENATE($B268," - ",$A268)),'[1]Segurados Civis'!$A$5:$H$2142,7,FALSE),"")</f>
        <v>57</v>
      </c>
      <c r="E268" s="12">
        <f>IFERROR(VLOOKUP(UPPER(CONCATENATE($B268," - ",$A268)),'[1]Segurados Civis'!$A$5:$H$2142,8,FALSE),"")</f>
        <v>10</v>
      </c>
      <c r="F268" s="12">
        <f t="shared" si="4"/>
        <v>330</v>
      </c>
      <c r="G268" s="5" t="s">
        <v>2</v>
      </c>
      <c r="H268" s="3">
        <v>0</v>
      </c>
      <c r="I268" s="3"/>
      <c r="J268" s="3">
        <v>0</v>
      </c>
      <c r="K268" s="3">
        <v>0</v>
      </c>
    </row>
    <row r="269" spans="1:11" x14ac:dyDescent="0.25">
      <c r="A269" s="5" t="s">
        <v>1356</v>
      </c>
      <c r="B269" s="5" t="s">
        <v>1378</v>
      </c>
      <c r="C269" s="12" t="str">
        <f>IFERROR(VLOOKUP(UPPER(CONCATENATE($B269," - ",$A269)),'[1]Segurados Civis'!$A$5:$H$2142,6,FALSE),"")</f>
        <v/>
      </c>
      <c r="D269" s="12" t="str">
        <f>IFERROR(VLOOKUP(UPPER(CONCATENATE($B269," - ",$A269)),'[1]Segurados Civis'!$A$5:$H$2142,7,FALSE),"")</f>
        <v/>
      </c>
      <c r="E269" s="12" t="str">
        <f>IFERROR(VLOOKUP(UPPER(CONCATENATE($B269," - ",$A269)),'[1]Segurados Civis'!$A$5:$H$2142,8,FALSE),"")</f>
        <v/>
      </c>
      <c r="F269" s="12" t="str">
        <f t="shared" si="4"/>
        <v/>
      </c>
      <c r="G269" s="5" t="s">
        <v>4</v>
      </c>
      <c r="H269" s="3">
        <v>0</v>
      </c>
      <c r="I269" s="3"/>
      <c r="J269" s="3">
        <v>0</v>
      </c>
      <c r="K269" s="3">
        <v>0</v>
      </c>
    </row>
    <row r="270" spans="1:11" x14ac:dyDescent="0.25">
      <c r="A270" s="5" t="s">
        <v>1356</v>
      </c>
      <c r="B270" s="5" t="s">
        <v>1413</v>
      </c>
      <c r="C270" s="12" t="str">
        <f>IFERROR(VLOOKUP(UPPER(CONCATENATE($B270," - ",$A270)),'[1]Segurados Civis'!$A$5:$H$2142,6,FALSE),"")</f>
        <v/>
      </c>
      <c r="D270" s="12" t="str">
        <f>IFERROR(VLOOKUP(UPPER(CONCATENATE($B270," - ",$A270)),'[1]Segurados Civis'!$A$5:$H$2142,7,FALSE),"")</f>
        <v/>
      </c>
      <c r="E270" s="12" t="str">
        <f>IFERROR(VLOOKUP(UPPER(CONCATENATE($B270," - ",$A270)),'[1]Segurados Civis'!$A$5:$H$2142,8,FALSE),"")</f>
        <v/>
      </c>
      <c r="F270" s="12" t="str">
        <f t="shared" si="4"/>
        <v/>
      </c>
      <c r="G270" s="5" t="s">
        <v>4</v>
      </c>
      <c r="H270" s="3">
        <v>0</v>
      </c>
      <c r="I270" s="3"/>
      <c r="J270" s="3">
        <v>0</v>
      </c>
      <c r="K270" s="3">
        <v>0</v>
      </c>
    </row>
    <row r="271" spans="1:11" x14ac:dyDescent="0.25">
      <c r="A271" s="5" t="s">
        <v>1356</v>
      </c>
      <c r="B271" s="5" t="s">
        <v>1491</v>
      </c>
      <c r="C271" s="12" t="str">
        <f>IFERROR(VLOOKUP(UPPER(CONCATENATE($B271," - ",$A271)),'[1]Segurados Civis'!$A$5:$H$2142,6,FALSE),"")</f>
        <v/>
      </c>
      <c r="D271" s="12" t="str">
        <f>IFERROR(VLOOKUP(UPPER(CONCATENATE($B271," - ",$A271)),'[1]Segurados Civis'!$A$5:$H$2142,7,FALSE),"")</f>
        <v/>
      </c>
      <c r="E271" s="12" t="str">
        <f>IFERROR(VLOOKUP(UPPER(CONCATENATE($B271," - ",$A271)),'[1]Segurados Civis'!$A$5:$H$2142,8,FALSE),"")</f>
        <v/>
      </c>
      <c r="F271" s="12" t="str">
        <f t="shared" si="4"/>
        <v/>
      </c>
      <c r="G271" s="5" t="s">
        <v>4</v>
      </c>
      <c r="H271" s="3">
        <v>0</v>
      </c>
      <c r="I271" s="3"/>
      <c r="J271" s="3">
        <v>0</v>
      </c>
      <c r="K271" s="3">
        <v>0</v>
      </c>
    </row>
    <row r="272" spans="1:11" x14ac:dyDescent="0.25">
      <c r="A272" s="5" t="s">
        <v>1356</v>
      </c>
      <c r="B272" s="5" t="s">
        <v>1711</v>
      </c>
      <c r="C272" s="12" t="str">
        <f>IFERROR(VLOOKUP(UPPER(CONCATENATE($B272," - ",$A272)),'[1]Segurados Civis'!$A$5:$H$2142,6,FALSE),"")</f>
        <v/>
      </c>
      <c r="D272" s="12" t="str">
        <f>IFERROR(VLOOKUP(UPPER(CONCATENATE($B272," - ",$A272)),'[1]Segurados Civis'!$A$5:$H$2142,7,FALSE),"")</f>
        <v/>
      </c>
      <c r="E272" s="12" t="str">
        <f>IFERROR(VLOOKUP(UPPER(CONCATENATE($B272," - ",$A272)),'[1]Segurados Civis'!$A$5:$H$2142,8,FALSE),"")</f>
        <v/>
      </c>
      <c r="F272" s="12" t="str">
        <f t="shared" si="4"/>
        <v/>
      </c>
      <c r="G272" s="5" t="s">
        <v>4</v>
      </c>
      <c r="H272" s="3">
        <v>0</v>
      </c>
      <c r="I272" s="3"/>
      <c r="J272" s="3">
        <v>0</v>
      </c>
      <c r="K272" s="3">
        <v>0</v>
      </c>
    </row>
    <row r="273" spans="1:11" x14ac:dyDescent="0.25">
      <c r="A273" s="5" t="s">
        <v>1356</v>
      </c>
      <c r="B273" s="5" t="s">
        <v>1908</v>
      </c>
      <c r="C273" s="12" t="str">
        <f>IFERROR(VLOOKUP(UPPER(CONCATENATE($B273," - ",$A273)),'[1]Segurados Civis'!$A$5:$H$2142,6,FALSE),"")</f>
        <v/>
      </c>
      <c r="D273" s="12" t="str">
        <f>IFERROR(VLOOKUP(UPPER(CONCATENATE($B273," - ",$A273)),'[1]Segurados Civis'!$A$5:$H$2142,7,FALSE),"")</f>
        <v/>
      </c>
      <c r="E273" s="12" t="str">
        <f>IFERROR(VLOOKUP(UPPER(CONCATENATE($B273," - ",$A273)),'[1]Segurados Civis'!$A$5:$H$2142,8,FALSE),"")</f>
        <v/>
      </c>
      <c r="F273" s="12" t="str">
        <f t="shared" si="4"/>
        <v/>
      </c>
      <c r="G273" s="5" t="s">
        <v>4</v>
      </c>
      <c r="H273" s="3">
        <v>0</v>
      </c>
      <c r="I273" s="3"/>
      <c r="J273" s="3">
        <v>0</v>
      </c>
      <c r="K273" s="3">
        <v>0</v>
      </c>
    </row>
    <row r="274" spans="1:11" x14ac:dyDescent="0.25">
      <c r="A274" s="5" t="s">
        <v>1356</v>
      </c>
      <c r="B274" s="5" t="s">
        <v>1589</v>
      </c>
      <c r="C274" s="12">
        <f>IFERROR(VLOOKUP(UPPER(CONCATENATE($B274," - ",$A274)),'[1]Segurados Civis'!$A$5:$H$2142,6,FALSE),"")</f>
        <v>566</v>
      </c>
      <c r="D274" s="12">
        <f>IFERROR(VLOOKUP(UPPER(CONCATENATE($B274," - ",$A274)),'[1]Segurados Civis'!$A$5:$H$2142,7,FALSE),"")</f>
        <v>156</v>
      </c>
      <c r="E274" s="12">
        <f>IFERROR(VLOOKUP(UPPER(CONCATENATE($B274," - ",$A274)),'[1]Segurados Civis'!$A$5:$H$2142,8,FALSE),"")</f>
        <v>50</v>
      </c>
      <c r="F274" s="12">
        <f t="shared" si="4"/>
        <v>772</v>
      </c>
      <c r="G274" s="5" t="s">
        <v>2</v>
      </c>
      <c r="H274" s="3">
        <v>0</v>
      </c>
      <c r="I274" s="3"/>
      <c r="J274" s="3">
        <v>0</v>
      </c>
      <c r="K274" s="3">
        <v>0</v>
      </c>
    </row>
    <row r="275" spans="1:11" x14ac:dyDescent="0.25">
      <c r="A275" s="5" t="s">
        <v>1356</v>
      </c>
      <c r="B275" s="5" t="s">
        <v>1598</v>
      </c>
      <c r="C275" s="12">
        <f>IFERROR(VLOOKUP(UPPER(CONCATENATE($B275," - ",$A275)),'[1]Segurados Civis'!$A$5:$H$2142,6,FALSE),"")</f>
        <v>680</v>
      </c>
      <c r="D275" s="12">
        <f>IFERROR(VLOOKUP(UPPER(CONCATENATE($B275," - ",$A275)),'[1]Segurados Civis'!$A$5:$H$2142,7,FALSE),"")</f>
        <v>174</v>
      </c>
      <c r="E275" s="12">
        <f>IFERROR(VLOOKUP(UPPER(CONCATENATE($B275," - ",$A275)),'[1]Segurados Civis'!$A$5:$H$2142,8,FALSE),"")</f>
        <v>52</v>
      </c>
      <c r="F275" s="12">
        <f t="shared" si="4"/>
        <v>906</v>
      </c>
      <c r="G275" s="5" t="s">
        <v>2</v>
      </c>
      <c r="H275" s="3">
        <v>0</v>
      </c>
      <c r="I275" s="3"/>
      <c r="J275" s="3">
        <v>0</v>
      </c>
      <c r="K275" s="3">
        <v>0</v>
      </c>
    </row>
    <row r="276" spans="1:11" x14ac:dyDescent="0.25">
      <c r="A276" s="5" t="s">
        <v>1356</v>
      </c>
      <c r="B276" s="5" t="s">
        <v>1883</v>
      </c>
      <c r="C276" s="12" t="str">
        <f>IFERROR(VLOOKUP(UPPER(CONCATENATE($B276," - ",$A276)),'[1]Segurados Civis'!$A$5:$H$2142,6,FALSE),"")</f>
        <v/>
      </c>
      <c r="D276" s="12" t="str">
        <f>IFERROR(VLOOKUP(UPPER(CONCATENATE($B276," - ",$A276)),'[1]Segurados Civis'!$A$5:$H$2142,7,FALSE),"")</f>
        <v/>
      </c>
      <c r="E276" s="12" t="str">
        <f>IFERROR(VLOOKUP(UPPER(CONCATENATE($B276," - ",$A276)),'[1]Segurados Civis'!$A$5:$H$2142,8,FALSE),"")</f>
        <v/>
      </c>
      <c r="F276" s="12" t="str">
        <f t="shared" si="4"/>
        <v/>
      </c>
      <c r="G276" s="5" t="s">
        <v>4</v>
      </c>
      <c r="H276" s="3">
        <v>0</v>
      </c>
      <c r="I276" s="3"/>
      <c r="J276" s="3">
        <v>0</v>
      </c>
      <c r="K276" s="3">
        <v>0</v>
      </c>
    </row>
    <row r="277" spans="1:11" x14ac:dyDescent="0.25">
      <c r="A277" s="5" t="s">
        <v>1356</v>
      </c>
      <c r="B277" s="5" t="s">
        <v>1492</v>
      </c>
      <c r="C277" s="12" t="str">
        <f>IFERROR(VLOOKUP(UPPER(CONCATENATE($B277," - ",$A277)),'[1]Segurados Civis'!$A$5:$H$2142,6,FALSE),"")</f>
        <v/>
      </c>
      <c r="D277" s="12" t="str">
        <f>IFERROR(VLOOKUP(UPPER(CONCATENATE($B277," - ",$A277)),'[1]Segurados Civis'!$A$5:$H$2142,7,FALSE),"")</f>
        <v/>
      </c>
      <c r="E277" s="12" t="str">
        <f>IFERROR(VLOOKUP(UPPER(CONCATENATE($B277," - ",$A277)),'[1]Segurados Civis'!$A$5:$H$2142,8,FALSE),"")</f>
        <v/>
      </c>
      <c r="F277" s="12" t="str">
        <f t="shared" si="4"/>
        <v/>
      </c>
      <c r="G277" s="5" t="s">
        <v>4</v>
      </c>
      <c r="H277" s="3">
        <v>0</v>
      </c>
      <c r="I277" s="3"/>
      <c r="J277" s="3">
        <v>0</v>
      </c>
      <c r="K277" s="3">
        <v>0</v>
      </c>
    </row>
    <row r="278" spans="1:11" x14ac:dyDescent="0.25">
      <c r="A278" s="5" t="s">
        <v>1356</v>
      </c>
      <c r="B278" s="5" t="s">
        <v>1555</v>
      </c>
      <c r="C278" s="12" t="str">
        <f>IFERROR(VLOOKUP(UPPER(CONCATENATE($B278," - ",$A278)),'[1]Segurados Civis'!$A$5:$H$2142,6,FALSE),"")</f>
        <v/>
      </c>
      <c r="D278" s="12" t="str">
        <f>IFERROR(VLOOKUP(UPPER(CONCATENATE($B278," - ",$A278)),'[1]Segurados Civis'!$A$5:$H$2142,7,FALSE),"")</f>
        <v/>
      </c>
      <c r="E278" s="12" t="str">
        <f>IFERROR(VLOOKUP(UPPER(CONCATENATE($B278," - ",$A278)),'[1]Segurados Civis'!$A$5:$H$2142,8,FALSE),"")</f>
        <v/>
      </c>
      <c r="F278" s="12" t="str">
        <f t="shared" si="4"/>
        <v/>
      </c>
      <c r="G278" s="5" t="s">
        <v>4</v>
      </c>
      <c r="H278" s="3">
        <v>0</v>
      </c>
      <c r="I278" s="3"/>
      <c r="J278" s="3">
        <v>0</v>
      </c>
      <c r="K278" s="3">
        <v>0</v>
      </c>
    </row>
    <row r="279" spans="1:11" x14ac:dyDescent="0.25">
      <c r="A279" s="5" t="s">
        <v>1356</v>
      </c>
      <c r="B279" s="5" t="s">
        <v>2119</v>
      </c>
      <c r="C279" s="12">
        <f>IFERROR(VLOOKUP(UPPER(CONCATENATE($B279," - ",$A279)),'[1]Segurados Civis'!$A$5:$H$2142,6,FALSE),"")</f>
        <v>149</v>
      </c>
      <c r="D279" s="12">
        <f>IFERROR(VLOOKUP(UPPER(CONCATENATE($B279," - ",$A279)),'[1]Segurados Civis'!$A$5:$H$2142,7,FALSE),"")</f>
        <v>76</v>
      </c>
      <c r="E279" s="12">
        <f>IFERROR(VLOOKUP(UPPER(CONCATENATE($B279," - ",$A279)),'[1]Segurados Civis'!$A$5:$H$2142,8,FALSE),"")</f>
        <v>23</v>
      </c>
      <c r="F279" s="12">
        <f t="shared" si="4"/>
        <v>248</v>
      </c>
      <c r="G279" s="5" t="s">
        <v>2</v>
      </c>
      <c r="H279" s="3">
        <v>0</v>
      </c>
      <c r="I279" s="3"/>
      <c r="J279" s="3">
        <v>1</v>
      </c>
      <c r="K279" s="3">
        <v>0</v>
      </c>
    </row>
    <row r="280" spans="1:11" x14ac:dyDescent="0.25">
      <c r="A280" s="5" t="s">
        <v>1356</v>
      </c>
      <c r="B280" s="5" t="s">
        <v>1631</v>
      </c>
      <c r="C280" s="12" t="str">
        <f>IFERROR(VLOOKUP(UPPER(CONCATENATE($B280," - ",$A280)),'[1]Segurados Civis'!$A$5:$H$2142,6,FALSE),"")</f>
        <v/>
      </c>
      <c r="D280" s="12" t="str">
        <f>IFERROR(VLOOKUP(UPPER(CONCATENATE($B280," - ",$A280)),'[1]Segurados Civis'!$A$5:$H$2142,7,FALSE),"")</f>
        <v/>
      </c>
      <c r="E280" s="12" t="str">
        <f>IFERROR(VLOOKUP(UPPER(CONCATENATE($B280," - ",$A280)),'[1]Segurados Civis'!$A$5:$H$2142,8,FALSE),"")</f>
        <v/>
      </c>
      <c r="F280" s="12" t="str">
        <f t="shared" si="4"/>
        <v/>
      </c>
      <c r="G280" s="5" t="s">
        <v>4</v>
      </c>
      <c r="H280" s="3">
        <v>0</v>
      </c>
      <c r="I280" s="3"/>
      <c r="J280" s="3">
        <v>0</v>
      </c>
      <c r="K280" s="3">
        <v>0</v>
      </c>
    </row>
    <row r="281" spans="1:11" x14ac:dyDescent="0.25">
      <c r="A281" s="5" t="s">
        <v>1356</v>
      </c>
      <c r="B281" s="5" t="s">
        <v>1884</v>
      </c>
      <c r="C281" s="12" t="str">
        <f>IFERROR(VLOOKUP(UPPER(CONCATENATE($B281," - ",$A281)),'[1]Segurados Civis'!$A$5:$H$2142,6,FALSE),"")</f>
        <v/>
      </c>
      <c r="D281" s="12" t="str">
        <f>IFERROR(VLOOKUP(UPPER(CONCATENATE($B281," - ",$A281)),'[1]Segurados Civis'!$A$5:$H$2142,7,FALSE),"")</f>
        <v/>
      </c>
      <c r="E281" s="12" t="str">
        <f>IFERROR(VLOOKUP(UPPER(CONCATENATE($B281," - ",$A281)),'[1]Segurados Civis'!$A$5:$H$2142,8,FALSE),"")</f>
        <v/>
      </c>
      <c r="F281" s="12" t="str">
        <f t="shared" si="4"/>
        <v/>
      </c>
      <c r="G281" s="5" t="s">
        <v>4</v>
      </c>
      <c r="H281" s="3">
        <v>0</v>
      </c>
      <c r="I281" s="3"/>
      <c r="J281" s="3">
        <v>0</v>
      </c>
      <c r="K281" s="3">
        <v>0</v>
      </c>
    </row>
    <row r="282" spans="1:11" x14ac:dyDescent="0.25">
      <c r="A282" s="5" t="s">
        <v>1356</v>
      </c>
      <c r="B282" s="5" t="s">
        <v>2185</v>
      </c>
      <c r="C282" s="12" t="str">
        <f>IFERROR(VLOOKUP(UPPER(CONCATENATE($B282," - ",$A282)),'[1]Segurados Civis'!$A$5:$H$2142,6,FALSE),"")</f>
        <v/>
      </c>
      <c r="D282" s="12" t="str">
        <f>IFERROR(VLOOKUP(UPPER(CONCATENATE($B282," - ",$A282)),'[1]Segurados Civis'!$A$5:$H$2142,7,FALSE),"")</f>
        <v/>
      </c>
      <c r="E282" s="12" t="str">
        <f>IFERROR(VLOOKUP(UPPER(CONCATENATE($B282," - ",$A282)),'[1]Segurados Civis'!$A$5:$H$2142,8,FALSE),"")</f>
        <v/>
      </c>
      <c r="F282" s="12" t="str">
        <f t="shared" si="4"/>
        <v/>
      </c>
      <c r="G282" s="5" t="s">
        <v>4</v>
      </c>
      <c r="H282" s="3">
        <v>0</v>
      </c>
      <c r="I282" s="3"/>
      <c r="J282" s="3">
        <v>0</v>
      </c>
      <c r="K282" s="3">
        <v>0</v>
      </c>
    </row>
    <row r="283" spans="1:11" x14ac:dyDescent="0.25">
      <c r="A283" s="5" t="s">
        <v>1356</v>
      </c>
      <c r="B283" s="5" t="s">
        <v>1765</v>
      </c>
      <c r="C283" s="12">
        <f>IFERROR(VLOOKUP(UPPER(CONCATENATE($B283," - ",$A283)),'[1]Segurados Civis'!$A$5:$H$2142,6,FALSE),"")</f>
        <v>808</v>
      </c>
      <c r="D283" s="12">
        <f>IFERROR(VLOOKUP(UPPER(CONCATENATE($B283," - ",$A283)),'[1]Segurados Civis'!$A$5:$H$2142,7,FALSE),"")</f>
        <v>178</v>
      </c>
      <c r="E283" s="12">
        <f>IFERROR(VLOOKUP(UPPER(CONCATENATE($B283," - ",$A283)),'[1]Segurados Civis'!$A$5:$H$2142,8,FALSE),"")</f>
        <v>42</v>
      </c>
      <c r="F283" s="12">
        <f t="shared" si="4"/>
        <v>1028</v>
      </c>
      <c r="G283" s="5" t="s">
        <v>2</v>
      </c>
      <c r="H283" s="3">
        <v>1</v>
      </c>
      <c r="I283" s="3"/>
      <c r="J283" s="3">
        <v>0</v>
      </c>
      <c r="K283" s="3">
        <v>0</v>
      </c>
    </row>
    <row r="284" spans="1:11" x14ac:dyDescent="0.25">
      <c r="A284" s="5" t="s">
        <v>1356</v>
      </c>
      <c r="B284" s="5" t="s">
        <v>1983</v>
      </c>
      <c r="C284" s="12" t="str">
        <f>IFERROR(VLOOKUP(UPPER(CONCATENATE($B284," - ",$A284)),'[1]Segurados Civis'!$A$5:$H$2142,6,FALSE),"")</f>
        <v/>
      </c>
      <c r="D284" s="12" t="str">
        <f>IFERROR(VLOOKUP(UPPER(CONCATENATE($B284," - ",$A284)),'[1]Segurados Civis'!$A$5:$H$2142,7,FALSE),"")</f>
        <v/>
      </c>
      <c r="E284" s="12" t="str">
        <f>IFERROR(VLOOKUP(UPPER(CONCATENATE($B284," - ",$A284)),'[1]Segurados Civis'!$A$5:$H$2142,8,FALSE),"")</f>
        <v/>
      </c>
      <c r="F284" s="12" t="str">
        <f t="shared" si="4"/>
        <v/>
      </c>
      <c r="G284" s="5" t="s">
        <v>4</v>
      </c>
      <c r="H284" s="3">
        <v>0</v>
      </c>
      <c r="I284" s="3"/>
      <c r="J284" s="3">
        <v>0</v>
      </c>
      <c r="K284" s="3">
        <v>0</v>
      </c>
    </row>
    <row r="285" spans="1:11" x14ac:dyDescent="0.25">
      <c r="A285" s="5" t="s">
        <v>1356</v>
      </c>
      <c r="B285" s="5" t="s">
        <v>1414</v>
      </c>
      <c r="C285" s="12" t="str">
        <f>IFERROR(VLOOKUP(UPPER(CONCATENATE($B285," - ",$A285)),'[1]Segurados Civis'!$A$5:$H$2142,6,FALSE),"")</f>
        <v/>
      </c>
      <c r="D285" s="12" t="str">
        <f>IFERROR(VLOOKUP(UPPER(CONCATENATE($B285," - ",$A285)),'[1]Segurados Civis'!$A$5:$H$2142,7,FALSE),"")</f>
        <v/>
      </c>
      <c r="E285" s="12" t="str">
        <f>IFERROR(VLOOKUP(UPPER(CONCATENATE($B285," - ",$A285)),'[1]Segurados Civis'!$A$5:$H$2142,8,FALSE),"")</f>
        <v/>
      </c>
      <c r="F285" s="12" t="str">
        <f t="shared" si="4"/>
        <v/>
      </c>
      <c r="G285" s="5" t="s">
        <v>4</v>
      </c>
      <c r="H285" s="3">
        <v>0</v>
      </c>
      <c r="I285" s="3"/>
      <c r="J285" s="3">
        <v>0</v>
      </c>
      <c r="K285" s="3">
        <v>0</v>
      </c>
    </row>
    <row r="286" spans="1:11" x14ac:dyDescent="0.25">
      <c r="A286" s="5" t="s">
        <v>1356</v>
      </c>
      <c r="B286" s="5" t="s">
        <v>1426</v>
      </c>
      <c r="C286" s="12" t="str">
        <f>IFERROR(VLOOKUP(UPPER(CONCATENATE($B286," - ",$A286)),'[1]Segurados Civis'!$A$5:$H$2142,6,FALSE),"")</f>
        <v/>
      </c>
      <c r="D286" s="12" t="str">
        <f>IFERROR(VLOOKUP(UPPER(CONCATENATE($B286," - ",$A286)),'[1]Segurados Civis'!$A$5:$H$2142,7,FALSE),"")</f>
        <v/>
      </c>
      <c r="E286" s="12" t="str">
        <f>IFERROR(VLOOKUP(UPPER(CONCATENATE($B286," - ",$A286)),'[1]Segurados Civis'!$A$5:$H$2142,8,FALSE),"")</f>
        <v/>
      </c>
      <c r="F286" s="12" t="str">
        <f t="shared" si="4"/>
        <v/>
      </c>
      <c r="G286" s="5" t="s">
        <v>4</v>
      </c>
      <c r="H286" s="3">
        <v>0</v>
      </c>
      <c r="I286" s="3"/>
      <c r="J286" s="3">
        <v>0</v>
      </c>
      <c r="K286" s="3">
        <v>0</v>
      </c>
    </row>
    <row r="287" spans="1:11" x14ac:dyDescent="0.25">
      <c r="A287" s="5" t="s">
        <v>1356</v>
      </c>
      <c r="B287" s="5" t="s">
        <v>2178</v>
      </c>
      <c r="C287" s="12" t="str">
        <f>IFERROR(VLOOKUP(UPPER(CONCATENATE($B287," - ",$A287)),'[1]Segurados Civis'!$A$5:$H$2142,6,FALSE),"")</f>
        <v/>
      </c>
      <c r="D287" s="12" t="str">
        <f>IFERROR(VLOOKUP(UPPER(CONCATENATE($B287," - ",$A287)),'[1]Segurados Civis'!$A$5:$H$2142,7,FALSE),"")</f>
        <v/>
      </c>
      <c r="E287" s="12" t="str">
        <f>IFERROR(VLOOKUP(UPPER(CONCATENATE($B287," - ",$A287)),'[1]Segurados Civis'!$A$5:$H$2142,8,FALSE),"")</f>
        <v/>
      </c>
      <c r="F287" s="12" t="str">
        <f t="shared" si="4"/>
        <v/>
      </c>
      <c r="G287" s="5" t="s">
        <v>2</v>
      </c>
      <c r="H287" s="3">
        <v>0</v>
      </c>
      <c r="I287" s="3"/>
      <c r="J287" s="3">
        <v>0</v>
      </c>
      <c r="K287" s="3">
        <v>0</v>
      </c>
    </row>
    <row r="288" spans="1:11" x14ac:dyDescent="0.25">
      <c r="A288" s="5" t="s">
        <v>1356</v>
      </c>
      <c r="B288" s="5" t="s">
        <v>1431</v>
      </c>
      <c r="C288" s="12">
        <f>IFERROR(VLOOKUP(UPPER(CONCATENATE($B288," - ",$A288)),'[1]Segurados Civis'!$A$5:$H$2142,6,FALSE),"")</f>
        <v>317</v>
      </c>
      <c r="D288" s="12">
        <f>IFERROR(VLOOKUP(UPPER(CONCATENATE($B288," - ",$A288)),'[1]Segurados Civis'!$A$5:$H$2142,7,FALSE),"")</f>
        <v>90</v>
      </c>
      <c r="E288" s="12">
        <f>IFERROR(VLOOKUP(UPPER(CONCATENATE($B288," - ",$A288)),'[1]Segurados Civis'!$A$5:$H$2142,8,FALSE),"")</f>
        <v>20</v>
      </c>
      <c r="F288" s="12">
        <f t="shared" si="4"/>
        <v>427</v>
      </c>
      <c r="G288" s="5" t="s">
        <v>2</v>
      </c>
      <c r="H288" s="3">
        <v>0</v>
      </c>
      <c r="I288" s="3"/>
      <c r="J288" s="3">
        <v>0</v>
      </c>
      <c r="K288" s="3">
        <v>0</v>
      </c>
    </row>
    <row r="289" spans="1:11" x14ac:dyDescent="0.25">
      <c r="A289" s="5" t="s">
        <v>1356</v>
      </c>
      <c r="B289" s="5" t="s">
        <v>1901</v>
      </c>
      <c r="C289" s="12" t="str">
        <f>IFERROR(VLOOKUP(UPPER(CONCATENATE($B289," - ",$A289)),'[1]Segurados Civis'!$A$5:$H$2142,6,FALSE),"")</f>
        <v/>
      </c>
      <c r="D289" s="12" t="str">
        <f>IFERROR(VLOOKUP(UPPER(CONCATENATE($B289," - ",$A289)),'[1]Segurados Civis'!$A$5:$H$2142,7,FALSE),"")</f>
        <v/>
      </c>
      <c r="E289" s="12" t="str">
        <f>IFERROR(VLOOKUP(UPPER(CONCATENATE($B289," - ",$A289)),'[1]Segurados Civis'!$A$5:$H$2142,8,FALSE),"")</f>
        <v/>
      </c>
      <c r="F289" s="12" t="str">
        <f t="shared" si="4"/>
        <v/>
      </c>
      <c r="G289" s="5" t="s">
        <v>4</v>
      </c>
      <c r="H289" s="3">
        <v>0</v>
      </c>
      <c r="I289" s="3"/>
      <c r="J289" s="3">
        <v>0</v>
      </c>
      <c r="K289" s="3">
        <v>0</v>
      </c>
    </row>
    <row r="290" spans="1:11" x14ac:dyDescent="0.25">
      <c r="A290" s="5" t="s">
        <v>1356</v>
      </c>
      <c r="B290" s="5" t="s">
        <v>2044</v>
      </c>
      <c r="C290" s="12" t="str">
        <f>IFERROR(VLOOKUP(UPPER(CONCATENATE($B290," - ",$A290)),'[1]Segurados Civis'!$A$5:$H$2142,6,FALSE),"")</f>
        <v/>
      </c>
      <c r="D290" s="12" t="str">
        <f>IFERROR(VLOOKUP(UPPER(CONCATENATE($B290," - ",$A290)),'[1]Segurados Civis'!$A$5:$H$2142,7,FALSE),"")</f>
        <v/>
      </c>
      <c r="E290" s="12" t="str">
        <f>IFERROR(VLOOKUP(UPPER(CONCATENATE($B290," - ",$A290)),'[1]Segurados Civis'!$A$5:$H$2142,8,FALSE),"")</f>
        <v/>
      </c>
      <c r="F290" s="12" t="str">
        <f t="shared" si="4"/>
        <v/>
      </c>
      <c r="G290" s="5" t="s">
        <v>4</v>
      </c>
      <c r="H290" s="3">
        <v>0</v>
      </c>
      <c r="I290" s="3"/>
      <c r="J290" s="3">
        <v>0</v>
      </c>
      <c r="K290" s="3">
        <v>0</v>
      </c>
    </row>
    <row r="291" spans="1:11" x14ac:dyDescent="0.25">
      <c r="A291" s="5" t="s">
        <v>1356</v>
      </c>
      <c r="B291" s="5" t="s">
        <v>2045</v>
      </c>
      <c r="C291" s="12" t="str">
        <f>IFERROR(VLOOKUP(UPPER(CONCATENATE($B291," - ",$A291)),'[1]Segurados Civis'!$A$5:$H$2142,6,FALSE),"")</f>
        <v/>
      </c>
      <c r="D291" s="12" t="str">
        <f>IFERROR(VLOOKUP(UPPER(CONCATENATE($B291," - ",$A291)),'[1]Segurados Civis'!$A$5:$H$2142,7,FALSE),"")</f>
        <v/>
      </c>
      <c r="E291" s="12" t="str">
        <f>IFERROR(VLOOKUP(UPPER(CONCATENATE($B291," - ",$A291)),'[1]Segurados Civis'!$A$5:$H$2142,8,FALSE),"")</f>
        <v/>
      </c>
      <c r="F291" s="12" t="str">
        <f t="shared" si="4"/>
        <v/>
      </c>
      <c r="G291" s="5" t="s">
        <v>4</v>
      </c>
      <c r="H291" s="3">
        <v>0</v>
      </c>
      <c r="I291" s="3"/>
      <c r="J291" s="3">
        <v>0</v>
      </c>
      <c r="K291" s="3">
        <v>0</v>
      </c>
    </row>
    <row r="292" spans="1:11" x14ac:dyDescent="0.25">
      <c r="A292" s="5" t="s">
        <v>1356</v>
      </c>
      <c r="B292" s="5" t="s">
        <v>2169</v>
      </c>
      <c r="C292" s="12">
        <f>IFERROR(VLOOKUP(UPPER(CONCATENATE($B292," - ",$A292)),'[1]Segurados Civis'!$A$5:$H$2142,6,FALSE),"")</f>
        <v>220</v>
      </c>
      <c r="D292" s="12">
        <f>IFERROR(VLOOKUP(UPPER(CONCATENATE($B292," - ",$A292)),'[1]Segurados Civis'!$A$5:$H$2142,7,FALSE),"")</f>
        <v>80</v>
      </c>
      <c r="E292" s="12">
        <f>IFERROR(VLOOKUP(UPPER(CONCATENATE($B292," - ",$A292)),'[1]Segurados Civis'!$A$5:$H$2142,8,FALSE),"")</f>
        <v>16</v>
      </c>
      <c r="F292" s="12">
        <f t="shared" si="4"/>
        <v>316</v>
      </c>
      <c r="G292" s="5" t="s">
        <v>2</v>
      </c>
      <c r="H292" s="3">
        <v>0</v>
      </c>
      <c r="I292" s="3"/>
      <c r="J292" s="3">
        <v>0</v>
      </c>
      <c r="K292" s="3">
        <v>0</v>
      </c>
    </row>
    <row r="293" spans="1:11" x14ac:dyDescent="0.25">
      <c r="A293" s="5" t="s">
        <v>1356</v>
      </c>
      <c r="B293" s="5" t="s">
        <v>1645</v>
      </c>
      <c r="C293" s="12">
        <f>IFERROR(VLOOKUP(UPPER(CONCATENATE($B293," - ",$A293)),'[1]Segurados Civis'!$A$5:$H$2142,6,FALSE),"")</f>
        <v>1486</v>
      </c>
      <c r="D293" s="12">
        <f>IFERROR(VLOOKUP(UPPER(CONCATENATE($B293," - ",$A293)),'[1]Segurados Civis'!$A$5:$H$2142,7,FALSE),"")</f>
        <v>362</v>
      </c>
      <c r="E293" s="12">
        <f>IFERROR(VLOOKUP(UPPER(CONCATENATE($B293," - ",$A293)),'[1]Segurados Civis'!$A$5:$H$2142,8,FALSE),"")</f>
        <v>54</v>
      </c>
      <c r="F293" s="12">
        <f t="shared" si="4"/>
        <v>1902</v>
      </c>
      <c r="G293" s="5" t="s">
        <v>2</v>
      </c>
      <c r="H293" s="3">
        <v>0</v>
      </c>
      <c r="I293" s="3"/>
      <c r="J293" s="3">
        <v>0</v>
      </c>
      <c r="K293" s="3">
        <v>0</v>
      </c>
    </row>
    <row r="294" spans="1:11" x14ac:dyDescent="0.25">
      <c r="A294" s="5" t="s">
        <v>1356</v>
      </c>
      <c r="B294" s="5" t="s">
        <v>1126</v>
      </c>
      <c r="C294" s="12" t="str">
        <f>IFERROR(VLOOKUP(UPPER(CONCATENATE($B294," - ",$A294)),'[1]Segurados Civis'!$A$5:$H$2142,6,FALSE),"")</f>
        <v/>
      </c>
      <c r="D294" s="12" t="str">
        <f>IFERROR(VLOOKUP(UPPER(CONCATENATE($B294," - ",$A294)),'[1]Segurados Civis'!$A$5:$H$2142,7,FALSE),"")</f>
        <v/>
      </c>
      <c r="E294" s="12" t="str">
        <f>IFERROR(VLOOKUP(UPPER(CONCATENATE($B294," - ",$A294)),'[1]Segurados Civis'!$A$5:$H$2142,8,FALSE),"")</f>
        <v/>
      </c>
      <c r="F294" s="12" t="str">
        <f t="shared" si="4"/>
        <v/>
      </c>
      <c r="G294" s="5" t="s">
        <v>4</v>
      </c>
      <c r="H294" s="3">
        <v>0</v>
      </c>
      <c r="I294" s="3"/>
      <c r="J294" s="3">
        <v>0</v>
      </c>
      <c r="K294" s="3">
        <v>0</v>
      </c>
    </row>
    <row r="295" spans="1:11" x14ac:dyDescent="0.25">
      <c r="A295" s="5" t="s">
        <v>1356</v>
      </c>
      <c r="B295" s="5" t="s">
        <v>1856</v>
      </c>
      <c r="C295" s="12">
        <f>IFERROR(VLOOKUP(UPPER(CONCATENATE($B295," - ",$A295)),'[1]Segurados Civis'!$A$5:$H$2142,6,FALSE),"")</f>
        <v>215</v>
      </c>
      <c r="D295" s="12">
        <f>IFERROR(VLOOKUP(UPPER(CONCATENATE($B295," - ",$A295)),'[1]Segurados Civis'!$A$5:$H$2142,7,FALSE),"")</f>
        <v>51</v>
      </c>
      <c r="E295" s="12">
        <f>IFERROR(VLOOKUP(UPPER(CONCATENATE($B295," - ",$A295)),'[1]Segurados Civis'!$A$5:$H$2142,8,FALSE),"")</f>
        <v>6</v>
      </c>
      <c r="F295" s="12">
        <f t="shared" si="4"/>
        <v>272</v>
      </c>
      <c r="G295" s="5" t="s">
        <v>2</v>
      </c>
      <c r="H295" s="3">
        <v>0</v>
      </c>
      <c r="I295" s="3"/>
      <c r="J295" s="3">
        <v>0</v>
      </c>
      <c r="K295" s="3">
        <v>0</v>
      </c>
    </row>
    <row r="296" spans="1:11" x14ac:dyDescent="0.25">
      <c r="A296" s="5" t="s">
        <v>1356</v>
      </c>
      <c r="B296" s="5" t="s">
        <v>1835</v>
      </c>
      <c r="C296" s="12" t="str">
        <f>IFERROR(VLOOKUP(UPPER(CONCATENATE($B296," - ",$A296)),'[1]Segurados Civis'!$A$5:$H$2142,6,FALSE),"")</f>
        <v/>
      </c>
      <c r="D296" s="12" t="str">
        <f>IFERROR(VLOOKUP(UPPER(CONCATENATE($B296," - ",$A296)),'[1]Segurados Civis'!$A$5:$H$2142,7,FALSE),"")</f>
        <v/>
      </c>
      <c r="E296" s="12" t="str">
        <f>IFERROR(VLOOKUP(UPPER(CONCATENATE($B296," - ",$A296)),'[1]Segurados Civis'!$A$5:$H$2142,8,FALSE),"")</f>
        <v/>
      </c>
      <c r="F296" s="12" t="str">
        <f t="shared" si="4"/>
        <v/>
      </c>
      <c r="G296" s="5" t="s">
        <v>4</v>
      </c>
      <c r="H296" s="3">
        <v>0</v>
      </c>
      <c r="I296" s="3"/>
      <c r="J296" s="3">
        <v>0</v>
      </c>
      <c r="K296" s="3">
        <v>0</v>
      </c>
    </row>
    <row r="297" spans="1:11" x14ac:dyDescent="0.25">
      <c r="A297" s="5" t="s">
        <v>1356</v>
      </c>
      <c r="B297" s="5" t="s">
        <v>1632</v>
      </c>
      <c r="C297" s="12" t="str">
        <f>IFERROR(VLOOKUP(UPPER(CONCATENATE($B297," - ",$A297)),'[1]Segurados Civis'!$A$5:$H$2142,6,FALSE),"")</f>
        <v/>
      </c>
      <c r="D297" s="12" t="str">
        <f>IFERROR(VLOOKUP(UPPER(CONCATENATE($B297," - ",$A297)),'[1]Segurados Civis'!$A$5:$H$2142,7,FALSE),"")</f>
        <v/>
      </c>
      <c r="E297" s="12" t="str">
        <f>IFERROR(VLOOKUP(UPPER(CONCATENATE($B297," - ",$A297)),'[1]Segurados Civis'!$A$5:$H$2142,8,FALSE),"")</f>
        <v/>
      </c>
      <c r="F297" s="12" t="str">
        <f t="shared" si="4"/>
        <v/>
      </c>
      <c r="G297" s="5" t="s">
        <v>4</v>
      </c>
      <c r="H297" s="3">
        <v>0</v>
      </c>
      <c r="I297" s="3"/>
      <c r="J297" s="3">
        <v>0</v>
      </c>
      <c r="K297" s="3">
        <v>0</v>
      </c>
    </row>
    <row r="298" spans="1:11" x14ac:dyDescent="0.25">
      <c r="A298" s="5" t="s">
        <v>1356</v>
      </c>
      <c r="B298" s="5" t="s">
        <v>1606</v>
      </c>
      <c r="C298" s="12" t="str">
        <f>IFERROR(VLOOKUP(UPPER(CONCATENATE($B298," - ",$A298)),'[1]Segurados Civis'!$A$5:$H$2142,6,FALSE),"")</f>
        <v/>
      </c>
      <c r="D298" s="12" t="str">
        <f>IFERROR(VLOOKUP(UPPER(CONCATENATE($B298," - ",$A298)),'[1]Segurados Civis'!$A$5:$H$2142,7,FALSE),"")</f>
        <v/>
      </c>
      <c r="E298" s="12" t="str">
        <f>IFERROR(VLOOKUP(UPPER(CONCATENATE($B298," - ",$A298)),'[1]Segurados Civis'!$A$5:$H$2142,8,FALSE),"")</f>
        <v/>
      </c>
      <c r="F298" s="12" t="str">
        <f t="shared" si="4"/>
        <v/>
      </c>
      <c r="G298" s="5" t="s">
        <v>4</v>
      </c>
      <c r="H298" s="3">
        <v>0</v>
      </c>
      <c r="I298" s="3"/>
      <c r="J298" s="3">
        <v>0</v>
      </c>
      <c r="K298" s="3">
        <v>0</v>
      </c>
    </row>
    <row r="299" spans="1:11" x14ac:dyDescent="0.25">
      <c r="A299" s="5" t="s">
        <v>1356</v>
      </c>
      <c r="B299" s="5" t="s">
        <v>1801</v>
      </c>
      <c r="C299" s="12">
        <f>IFERROR(VLOOKUP(UPPER(CONCATENATE($B299," - ",$A299)),'[1]Segurados Civis'!$A$5:$H$2142,6,FALSE),"")</f>
        <v>735</v>
      </c>
      <c r="D299" s="12">
        <f>IFERROR(VLOOKUP(UPPER(CONCATENATE($B299," - ",$A299)),'[1]Segurados Civis'!$A$5:$H$2142,7,FALSE),"")</f>
        <v>89</v>
      </c>
      <c r="E299" s="12">
        <f>IFERROR(VLOOKUP(UPPER(CONCATENATE($B299," - ",$A299)),'[1]Segurados Civis'!$A$5:$H$2142,8,FALSE),"")</f>
        <v>8</v>
      </c>
      <c r="F299" s="12">
        <f t="shared" si="4"/>
        <v>832</v>
      </c>
      <c r="G299" s="5" t="s">
        <v>2</v>
      </c>
      <c r="H299" s="3">
        <v>0</v>
      </c>
      <c r="I299" s="3"/>
      <c r="J299" s="3">
        <v>0</v>
      </c>
      <c r="K299" s="3">
        <v>0</v>
      </c>
    </row>
    <row r="300" spans="1:11" x14ac:dyDescent="0.25">
      <c r="A300" s="5" t="s">
        <v>1356</v>
      </c>
      <c r="B300" s="5" t="s">
        <v>1407</v>
      </c>
      <c r="C300" s="12" t="str">
        <f>IFERROR(VLOOKUP(UPPER(CONCATENATE($B300," - ",$A300)),'[1]Segurados Civis'!$A$5:$H$2142,6,FALSE),"")</f>
        <v/>
      </c>
      <c r="D300" s="12" t="str">
        <f>IFERROR(VLOOKUP(UPPER(CONCATENATE($B300," - ",$A300)),'[1]Segurados Civis'!$A$5:$H$2142,7,FALSE),"")</f>
        <v/>
      </c>
      <c r="E300" s="12" t="str">
        <f>IFERROR(VLOOKUP(UPPER(CONCATENATE($B300," - ",$A300)),'[1]Segurados Civis'!$A$5:$H$2142,8,FALSE),"")</f>
        <v/>
      </c>
      <c r="F300" s="12" t="str">
        <f t="shared" si="4"/>
        <v/>
      </c>
      <c r="G300" s="5" t="s">
        <v>4</v>
      </c>
      <c r="H300" s="3">
        <v>0</v>
      </c>
      <c r="I300" s="3"/>
      <c r="J300" s="3">
        <v>0</v>
      </c>
      <c r="K300" s="3">
        <v>0</v>
      </c>
    </row>
    <row r="301" spans="1:11" x14ac:dyDescent="0.25">
      <c r="A301" s="5" t="s">
        <v>1356</v>
      </c>
      <c r="B301" s="5" t="s">
        <v>2011</v>
      </c>
      <c r="C301" s="12" t="str">
        <f>IFERROR(VLOOKUP(UPPER(CONCATENATE($B301," - ",$A301)),'[1]Segurados Civis'!$A$5:$H$2142,6,FALSE),"")</f>
        <v/>
      </c>
      <c r="D301" s="12" t="str">
        <f>IFERROR(VLOOKUP(UPPER(CONCATENATE($B301," - ",$A301)),'[1]Segurados Civis'!$A$5:$H$2142,7,FALSE),"")</f>
        <v/>
      </c>
      <c r="E301" s="12" t="str">
        <f>IFERROR(VLOOKUP(UPPER(CONCATENATE($B301," - ",$A301)),'[1]Segurados Civis'!$A$5:$H$2142,8,FALSE),"")</f>
        <v/>
      </c>
      <c r="F301" s="12" t="str">
        <f t="shared" si="4"/>
        <v/>
      </c>
      <c r="G301" s="5" t="s">
        <v>4</v>
      </c>
      <c r="H301" s="3">
        <v>0</v>
      </c>
      <c r="I301" s="3"/>
      <c r="J301" s="3">
        <v>0</v>
      </c>
      <c r="K301" s="3">
        <v>0</v>
      </c>
    </row>
    <row r="302" spans="1:11" x14ac:dyDescent="0.25">
      <c r="A302" s="5" t="s">
        <v>1356</v>
      </c>
      <c r="B302" s="5" t="s">
        <v>1862</v>
      </c>
      <c r="C302" s="12" t="str">
        <f>IFERROR(VLOOKUP(UPPER(CONCATENATE($B302," - ",$A302)),'[1]Segurados Civis'!$A$5:$H$2142,6,FALSE),"")</f>
        <v/>
      </c>
      <c r="D302" s="12" t="str">
        <f>IFERROR(VLOOKUP(UPPER(CONCATENATE($B302," - ",$A302)),'[1]Segurados Civis'!$A$5:$H$2142,7,FALSE),"")</f>
        <v/>
      </c>
      <c r="E302" s="12" t="str">
        <f>IFERROR(VLOOKUP(UPPER(CONCATENATE($B302," - ",$A302)),'[1]Segurados Civis'!$A$5:$H$2142,8,FALSE),"")</f>
        <v/>
      </c>
      <c r="F302" s="12" t="str">
        <f t="shared" si="4"/>
        <v/>
      </c>
      <c r="G302" s="5" t="s">
        <v>4</v>
      </c>
      <c r="H302" s="3">
        <v>0</v>
      </c>
      <c r="I302" s="3"/>
      <c r="J302" s="3">
        <v>0</v>
      </c>
      <c r="K302" s="3">
        <v>0</v>
      </c>
    </row>
    <row r="303" spans="1:11" x14ac:dyDescent="0.25">
      <c r="A303" s="5" t="s">
        <v>1356</v>
      </c>
      <c r="B303" s="5" t="s">
        <v>1836</v>
      </c>
      <c r="C303" s="12" t="str">
        <f>IFERROR(VLOOKUP(UPPER(CONCATENATE($B303," - ",$A303)),'[1]Segurados Civis'!$A$5:$H$2142,6,FALSE),"")</f>
        <v/>
      </c>
      <c r="D303" s="12" t="str">
        <f>IFERROR(VLOOKUP(UPPER(CONCATENATE($B303," - ",$A303)),'[1]Segurados Civis'!$A$5:$H$2142,7,FALSE),"")</f>
        <v/>
      </c>
      <c r="E303" s="12" t="str">
        <f>IFERROR(VLOOKUP(UPPER(CONCATENATE($B303," - ",$A303)),'[1]Segurados Civis'!$A$5:$H$2142,8,FALSE),"")</f>
        <v/>
      </c>
      <c r="F303" s="12" t="str">
        <f t="shared" si="4"/>
        <v/>
      </c>
      <c r="G303" s="5" t="s">
        <v>4</v>
      </c>
      <c r="H303" s="3">
        <v>0</v>
      </c>
      <c r="I303" s="3"/>
      <c r="J303" s="3">
        <v>0</v>
      </c>
      <c r="K303" s="3">
        <v>0</v>
      </c>
    </row>
    <row r="304" spans="1:11" x14ac:dyDescent="0.25">
      <c r="A304" s="5" t="s">
        <v>1356</v>
      </c>
      <c r="B304" s="5" t="s">
        <v>1691</v>
      </c>
      <c r="C304" s="12" t="str">
        <f>IFERROR(VLOOKUP(UPPER(CONCATENATE($B304," - ",$A304)),'[1]Segurados Civis'!$A$5:$H$2142,6,FALSE),"")</f>
        <v/>
      </c>
      <c r="D304" s="12" t="str">
        <f>IFERROR(VLOOKUP(UPPER(CONCATENATE($B304," - ",$A304)),'[1]Segurados Civis'!$A$5:$H$2142,7,FALSE),"")</f>
        <v/>
      </c>
      <c r="E304" s="12" t="str">
        <f>IFERROR(VLOOKUP(UPPER(CONCATENATE($B304," - ",$A304)),'[1]Segurados Civis'!$A$5:$H$2142,8,FALSE),"")</f>
        <v/>
      </c>
      <c r="F304" s="12" t="str">
        <f t="shared" si="4"/>
        <v/>
      </c>
      <c r="G304" s="5" t="s">
        <v>4</v>
      </c>
      <c r="H304" s="3">
        <v>0</v>
      </c>
      <c r="I304" s="3"/>
      <c r="J304" s="3">
        <v>0</v>
      </c>
      <c r="K304" s="3">
        <v>0</v>
      </c>
    </row>
    <row r="305" spans="1:11" x14ac:dyDescent="0.25">
      <c r="A305" s="5" t="s">
        <v>1356</v>
      </c>
      <c r="B305" s="5" t="s">
        <v>2193</v>
      </c>
      <c r="C305" s="12" t="str">
        <f>IFERROR(VLOOKUP(UPPER(CONCATENATE($B305," - ",$A305)),'[1]Segurados Civis'!$A$5:$H$2142,6,FALSE),"")</f>
        <v/>
      </c>
      <c r="D305" s="12" t="str">
        <f>IFERROR(VLOOKUP(UPPER(CONCATENATE($B305," - ",$A305)),'[1]Segurados Civis'!$A$5:$H$2142,7,FALSE),"")</f>
        <v/>
      </c>
      <c r="E305" s="12" t="str">
        <f>IFERROR(VLOOKUP(UPPER(CONCATENATE($B305," - ",$A305)),'[1]Segurados Civis'!$A$5:$H$2142,8,FALSE),"")</f>
        <v/>
      </c>
      <c r="F305" s="12" t="str">
        <f t="shared" si="4"/>
        <v/>
      </c>
      <c r="G305" s="5" t="s">
        <v>2</v>
      </c>
      <c r="H305" s="3">
        <v>0</v>
      </c>
      <c r="I305" s="3"/>
      <c r="J305" s="3">
        <v>0</v>
      </c>
      <c r="K305" s="3">
        <v>0</v>
      </c>
    </row>
    <row r="306" spans="1:11" x14ac:dyDescent="0.25">
      <c r="A306" s="5" t="s">
        <v>1356</v>
      </c>
      <c r="B306" s="5" t="s">
        <v>1919</v>
      </c>
      <c r="C306" s="12" t="str">
        <f>IFERROR(VLOOKUP(UPPER(CONCATENATE($B306," - ",$A306)),'[1]Segurados Civis'!$A$5:$H$2142,6,FALSE),"")</f>
        <v/>
      </c>
      <c r="D306" s="12" t="str">
        <f>IFERROR(VLOOKUP(UPPER(CONCATENATE($B306," - ",$A306)),'[1]Segurados Civis'!$A$5:$H$2142,7,FALSE),"")</f>
        <v/>
      </c>
      <c r="E306" s="12" t="str">
        <f>IFERROR(VLOOKUP(UPPER(CONCATENATE($B306," - ",$A306)),'[1]Segurados Civis'!$A$5:$H$2142,8,FALSE),"")</f>
        <v/>
      </c>
      <c r="F306" s="12" t="str">
        <f t="shared" si="4"/>
        <v/>
      </c>
      <c r="G306" s="5" t="s">
        <v>4</v>
      </c>
      <c r="H306" s="3">
        <v>0</v>
      </c>
      <c r="I306" s="3"/>
      <c r="J306" s="3">
        <v>0</v>
      </c>
      <c r="K306" s="3">
        <v>0</v>
      </c>
    </row>
    <row r="307" spans="1:11" x14ac:dyDescent="0.25">
      <c r="A307" s="5" t="s">
        <v>1356</v>
      </c>
      <c r="B307" s="5" t="s">
        <v>1849</v>
      </c>
      <c r="C307" s="12" t="str">
        <f>IFERROR(VLOOKUP(UPPER(CONCATENATE($B307," - ",$A307)),'[1]Segurados Civis'!$A$5:$H$2142,6,FALSE),"")</f>
        <v/>
      </c>
      <c r="D307" s="12" t="str">
        <f>IFERROR(VLOOKUP(UPPER(CONCATENATE($B307," - ",$A307)),'[1]Segurados Civis'!$A$5:$H$2142,7,FALSE),"")</f>
        <v/>
      </c>
      <c r="E307" s="12" t="str">
        <f>IFERROR(VLOOKUP(UPPER(CONCATENATE($B307," - ",$A307)),'[1]Segurados Civis'!$A$5:$H$2142,8,FALSE),"")</f>
        <v/>
      </c>
      <c r="F307" s="12" t="str">
        <f t="shared" si="4"/>
        <v/>
      </c>
      <c r="G307" s="5" t="s">
        <v>4</v>
      </c>
      <c r="H307" s="3">
        <v>0</v>
      </c>
      <c r="I307" s="3"/>
      <c r="J307" s="3">
        <v>0</v>
      </c>
      <c r="K307" s="3">
        <v>0</v>
      </c>
    </row>
    <row r="308" spans="1:11" x14ac:dyDescent="0.25">
      <c r="A308" s="5" t="s">
        <v>1356</v>
      </c>
      <c r="B308" s="5" t="s">
        <v>1999</v>
      </c>
      <c r="C308" s="12" t="str">
        <f>IFERROR(VLOOKUP(UPPER(CONCATENATE($B308," - ",$A308)),'[1]Segurados Civis'!$A$5:$H$2142,6,FALSE),"")</f>
        <v/>
      </c>
      <c r="D308" s="12" t="str">
        <f>IFERROR(VLOOKUP(UPPER(CONCATENATE($B308," - ",$A308)),'[1]Segurados Civis'!$A$5:$H$2142,7,FALSE),"")</f>
        <v/>
      </c>
      <c r="E308" s="12" t="str">
        <f>IFERROR(VLOOKUP(UPPER(CONCATENATE($B308," - ",$A308)),'[1]Segurados Civis'!$A$5:$H$2142,8,FALSE),"")</f>
        <v/>
      </c>
      <c r="F308" s="12" t="str">
        <f t="shared" si="4"/>
        <v/>
      </c>
      <c r="G308" s="5" t="s">
        <v>4</v>
      </c>
      <c r="H308" s="3">
        <v>0</v>
      </c>
      <c r="I308" s="3"/>
      <c r="J308" s="3">
        <v>0</v>
      </c>
      <c r="K308" s="3">
        <v>0</v>
      </c>
    </row>
    <row r="309" spans="1:11" x14ac:dyDescent="0.25">
      <c r="A309" s="5" t="s">
        <v>1356</v>
      </c>
      <c r="B309" s="5" t="s">
        <v>1984</v>
      </c>
      <c r="C309" s="12" t="str">
        <f>IFERROR(VLOOKUP(UPPER(CONCATENATE($B309," - ",$A309)),'[1]Segurados Civis'!$A$5:$H$2142,6,FALSE),"")</f>
        <v/>
      </c>
      <c r="D309" s="12" t="str">
        <f>IFERROR(VLOOKUP(UPPER(CONCATENATE($B309," - ",$A309)),'[1]Segurados Civis'!$A$5:$H$2142,7,FALSE),"")</f>
        <v/>
      </c>
      <c r="E309" s="12" t="str">
        <f>IFERROR(VLOOKUP(UPPER(CONCATENATE($B309," - ",$A309)),'[1]Segurados Civis'!$A$5:$H$2142,8,FALSE),"")</f>
        <v/>
      </c>
      <c r="F309" s="12" t="str">
        <f t="shared" si="4"/>
        <v/>
      </c>
      <c r="G309" s="5" t="s">
        <v>4</v>
      </c>
      <c r="H309" s="3">
        <v>0</v>
      </c>
      <c r="I309" s="3"/>
      <c r="J309" s="3">
        <v>0</v>
      </c>
      <c r="K309" s="3">
        <v>0</v>
      </c>
    </row>
    <row r="310" spans="1:11" x14ac:dyDescent="0.25">
      <c r="A310" s="5" t="s">
        <v>1356</v>
      </c>
      <c r="B310" s="5" t="s">
        <v>2027</v>
      </c>
      <c r="C310" s="12" t="str">
        <f>IFERROR(VLOOKUP(UPPER(CONCATENATE($B310," - ",$A310)),'[1]Segurados Civis'!$A$5:$H$2142,6,FALSE),"")</f>
        <v/>
      </c>
      <c r="D310" s="12" t="str">
        <f>IFERROR(VLOOKUP(UPPER(CONCATENATE($B310," - ",$A310)),'[1]Segurados Civis'!$A$5:$H$2142,7,FALSE),"")</f>
        <v/>
      </c>
      <c r="E310" s="12" t="str">
        <f>IFERROR(VLOOKUP(UPPER(CONCATENATE($B310," - ",$A310)),'[1]Segurados Civis'!$A$5:$H$2142,8,FALSE),"")</f>
        <v/>
      </c>
      <c r="F310" s="12" t="str">
        <f t="shared" si="4"/>
        <v/>
      </c>
      <c r="G310" s="5" t="s">
        <v>4</v>
      </c>
      <c r="H310" s="3">
        <v>0</v>
      </c>
      <c r="I310" s="3"/>
      <c r="J310" s="3">
        <v>0</v>
      </c>
      <c r="K310" s="3">
        <v>0</v>
      </c>
    </row>
    <row r="311" spans="1:11" x14ac:dyDescent="0.25">
      <c r="A311" s="5" t="s">
        <v>1356</v>
      </c>
      <c r="B311" s="5" t="s">
        <v>1806</v>
      </c>
      <c r="C311" s="12" t="str">
        <f>IFERROR(VLOOKUP(UPPER(CONCATENATE($B311," - ",$A311)),'[1]Segurados Civis'!$A$5:$H$2142,6,FALSE),"")</f>
        <v/>
      </c>
      <c r="D311" s="12" t="str">
        <f>IFERROR(VLOOKUP(UPPER(CONCATENATE($B311," - ",$A311)),'[1]Segurados Civis'!$A$5:$H$2142,7,FALSE),"")</f>
        <v/>
      </c>
      <c r="E311" s="12" t="str">
        <f>IFERROR(VLOOKUP(UPPER(CONCATENATE($B311," - ",$A311)),'[1]Segurados Civis'!$A$5:$H$2142,8,FALSE),"")</f>
        <v/>
      </c>
      <c r="F311" s="12" t="str">
        <f t="shared" si="4"/>
        <v/>
      </c>
      <c r="G311" s="5" t="s">
        <v>4</v>
      </c>
      <c r="H311" s="3">
        <v>0</v>
      </c>
      <c r="I311" s="3"/>
      <c r="J311" s="3">
        <v>0</v>
      </c>
      <c r="K311" s="3">
        <v>0</v>
      </c>
    </row>
    <row r="312" spans="1:11" x14ac:dyDescent="0.25">
      <c r="A312" s="5" t="s">
        <v>1356</v>
      </c>
      <c r="B312" s="5" t="s">
        <v>1415</v>
      </c>
      <c r="C312" s="12" t="str">
        <f>IFERROR(VLOOKUP(UPPER(CONCATENATE($B312," - ",$A312)),'[1]Segurados Civis'!$A$5:$H$2142,6,FALSE),"")</f>
        <v/>
      </c>
      <c r="D312" s="12" t="str">
        <f>IFERROR(VLOOKUP(UPPER(CONCATENATE($B312," - ",$A312)),'[1]Segurados Civis'!$A$5:$H$2142,7,FALSE),"")</f>
        <v/>
      </c>
      <c r="E312" s="12" t="str">
        <f>IFERROR(VLOOKUP(UPPER(CONCATENATE($B312," - ",$A312)),'[1]Segurados Civis'!$A$5:$H$2142,8,FALSE),"")</f>
        <v/>
      </c>
      <c r="F312" s="12" t="str">
        <f t="shared" si="4"/>
        <v/>
      </c>
      <c r="G312" s="5" t="s">
        <v>4</v>
      </c>
      <c r="H312" s="3">
        <v>0</v>
      </c>
      <c r="I312" s="3"/>
      <c r="J312" s="3">
        <v>0</v>
      </c>
      <c r="K312" s="3">
        <v>0</v>
      </c>
    </row>
    <row r="313" spans="1:11" x14ac:dyDescent="0.25">
      <c r="A313" s="5" t="s">
        <v>1356</v>
      </c>
      <c r="B313" s="5" t="s">
        <v>1653</v>
      </c>
      <c r="C313" s="12" t="str">
        <f>IFERROR(VLOOKUP(UPPER(CONCATENATE($B313," - ",$A313)),'[1]Segurados Civis'!$A$5:$H$2142,6,FALSE),"")</f>
        <v/>
      </c>
      <c r="D313" s="12" t="str">
        <f>IFERROR(VLOOKUP(UPPER(CONCATENATE($B313," - ",$A313)),'[1]Segurados Civis'!$A$5:$H$2142,7,FALSE),"")</f>
        <v/>
      </c>
      <c r="E313" s="12" t="str">
        <f>IFERROR(VLOOKUP(UPPER(CONCATENATE($B313," - ",$A313)),'[1]Segurados Civis'!$A$5:$H$2142,8,FALSE),"")</f>
        <v/>
      </c>
      <c r="F313" s="12" t="str">
        <f t="shared" si="4"/>
        <v/>
      </c>
      <c r="G313" s="5" t="s">
        <v>4</v>
      </c>
      <c r="H313" s="3">
        <v>0</v>
      </c>
      <c r="I313" s="3"/>
      <c r="J313" s="3">
        <v>0</v>
      </c>
      <c r="K313" s="3">
        <v>0</v>
      </c>
    </row>
    <row r="314" spans="1:11" x14ac:dyDescent="0.25">
      <c r="A314" s="5" t="s">
        <v>1356</v>
      </c>
      <c r="B314" s="5" t="s">
        <v>1726</v>
      </c>
      <c r="C314" s="12">
        <f>IFERROR(VLOOKUP(UPPER(CONCATENATE($B314," - ",$A314)),'[1]Segurados Civis'!$A$5:$H$2142,6,FALSE),"")</f>
        <v>156</v>
      </c>
      <c r="D314" s="12">
        <f>IFERROR(VLOOKUP(UPPER(CONCATENATE($B314," - ",$A314)),'[1]Segurados Civis'!$A$5:$H$2142,7,FALSE),"")</f>
        <v>13</v>
      </c>
      <c r="E314" s="12">
        <f>IFERROR(VLOOKUP(UPPER(CONCATENATE($B314," - ",$A314)),'[1]Segurados Civis'!$A$5:$H$2142,8,FALSE),"")</f>
        <v>3</v>
      </c>
      <c r="F314" s="12">
        <f t="shared" si="4"/>
        <v>172</v>
      </c>
      <c r="G314" s="5" t="s">
        <v>2</v>
      </c>
      <c r="H314" s="3">
        <v>1</v>
      </c>
      <c r="I314" s="3"/>
      <c r="J314" s="3">
        <v>1</v>
      </c>
      <c r="K314" s="3">
        <v>0</v>
      </c>
    </row>
    <row r="315" spans="1:11" x14ac:dyDescent="0.25">
      <c r="A315" s="5" t="s">
        <v>1356</v>
      </c>
      <c r="B315" s="5" t="s">
        <v>2107</v>
      </c>
      <c r="C315" s="12" t="str">
        <f>IFERROR(VLOOKUP(UPPER(CONCATENATE($B315," - ",$A315)),'[1]Segurados Civis'!$A$5:$H$2142,6,FALSE),"")</f>
        <v/>
      </c>
      <c r="D315" s="12" t="str">
        <f>IFERROR(VLOOKUP(UPPER(CONCATENATE($B315," - ",$A315)),'[1]Segurados Civis'!$A$5:$H$2142,7,FALSE),"")</f>
        <v/>
      </c>
      <c r="E315" s="12" t="str">
        <f>IFERROR(VLOOKUP(UPPER(CONCATENATE($B315," - ",$A315)),'[1]Segurados Civis'!$A$5:$H$2142,8,FALSE),"")</f>
        <v/>
      </c>
      <c r="F315" s="12" t="str">
        <f t="shared" si="4"/>
        <v/>
      </c>
      <c r="G315" s="5" t="s">
        <v>4</v>
      </c>
      <c r="H315" s="3">
        <v>0</v>
      </c>
      <c r="I315" s="3"/>
      <c r="J315" s="3">
        <v>0</v>
      </c>
      <c r="K315" s="3">
        <v>0</v>
      </c>
    </row>
    <row r="316" spans="1:11" x14ac:dyDescent="0.25">
      <c r="A316" s="5" t="s">
        <v>1356</v>
      </c>
      <c r="B316" s="5" t="s">
        <v>1654</v>
      </c>
      <c r="C316" s="12" t="str">
        <f>IFERROR(VLOOKUP(UPPER(CONCATENATE($B316," - ",$A316)),'[1]Segurados Civis'!$A$5:$H$2142,6,FALSE),"")</f>
        <v/>
      </c>
      <c r="D316" s="12" t="str">
        <f>IFERROR(VLOOKUP(UPPER(CONCATENATE($B316," - ",$A316)),'[1]Segurados Civis'!$A$5:$H$2142,7,FALSE),"")</f>
        <v/>
      </c>
      <c r="E316" s="12" t="str">
        <f>IFERROR(VLOOKUP(UPPER(CONCATENATE($B316," - ",$A316)),'[1]Segurados Civis'!$A$5:$H$2142,8,FALSE),"")</f>
        <v/>
      </c>
      <c r="F316" s="12" t="str">
        <f t="shared" si="4"/>
        <v/>
      </c>
      <c r="G316" s="5" t="s">
        <v>4</v>
      </c>
      <c r="H316" s="3">
        <v>0</v>
      </c>
      <c r="I316" s="3"/>
      <c r="J316" s="3">
        <v>0</v>
      </c>
      <c r="K316" s="3">
        <v>0</v>
      </c>
    </row>
    <row r="317" spans="1:11" x14ac:dyDescent="0.25">
      <c r="A317" s="5" t="s">
        <v>1356</v>
      </c>
      <c r="B317" s="5" t="s">
        <v>2188</v>
      </c>
      <c r="C317" s="12">
        <f>IFERROR(VLOOKUP(UPPER(CONCATENATE($B317," - ",$A317)),'[1]Segurados Civis'!$A$5:$H$2142,6,FALSE),"")</f>
        <v>4345</v>
      </c>
      <c r="D317" s="12">
        <f>IFERROR(VLOOKUP(UPPER(CONCATENATE($B317," - ",$A317)),'[1]Segurados Civis'!$A$5:$H$2142,7,FALSE),"")</f>
        <v>1951</v>
      </c>
      <c r="E317" s="12">
        <f>IFERROR(VLOOKUP(UPPER(CONCATENATE($B317," - ",$A317)),'[1]Segurados Civis'!$A$5:$H$2142,8,FALSE),"")</f>
        <v>414</v>
      </c>
      <c r="F317" s="12">
        <f t="shared" si="4"/>
        <v>6710</v>
      </c>
      <c r="G317" s="5" t="s">
        <v>2</v>
      </c>
      <c r="H317" s="3">
        <v>0</v>
      </c>
      <c r="I317" s="3"/>
      <c r="J317" s="3">
        <v>0</v>
      </c>
      <c r="K317" s="3">
        <v>0</v>
      </c>
    </row>
    <row r="318" spans="1:11" x14ac:dyDescent="0.25">
      <c r="A318" s="5" t="s">
        <v>1356</v>
      </c>
      <c r="B318" s="5" t="s">
        <v>1586</v>
      </c>
      <c r="C318" s="12" t="str">
        <f>IFERROR(VLOOKUP(UPPER(CONCATENATE($B318," - ",$A318)),'[1]Segurados Civis'!$A$5:$H$2142,6,FALSE),"")</f>
        <v/>
      </c>
      <c r="D318" s="12" t="str">
        <f>IFERROR(VLOOKUP(UPPER(CONCATENATE($B318," - ",$A318)),'[1]Segurados Civis'!$A$5:$H$2142,7,FALSE),"")</f>
        <v/>
      </c>
      <c r="E318" s="12" t="str">
        <f>IFERROR(VLOOKUP(UPPER(CONCATENATE($B318," - ",$A318)),'[1]Segurados Civis'!$A$5:$H$2142,8,FALSE),"")</f>
        <v/>
      </c>
      <c r="F318" s="12" t="str">
        <f t="shared" si="4"/>
        <v/>
      </c>
      <c r="G318" s="5" t="s">
        <v>4</v>
      </c>
      <c r="H318" s="3">
        <v>0</v>
      </c>
      <c r="I318" s="3"/>
      <c r="J318" s="3">
        <v>0</v>
      </c>
      <c r="K318" s="3">
        <v>0</v>
      </c>
    </row>
    <row r="319" spans="1:11" x14ac:dyDescent="0.25">
      <c r="A319" s="5" t="s">
        <v>1356</v>
      </c>
      <c r="B319" s="5" t="s">
        <v>1493</v>
      </c>
      <c r="C319" s="12" t="str">
        <f>IFERROR(VLOOKUP(UPPER(CONCATENATE($B319," - ",$A319)),'[1]Segurados Civis'!$A$5:$H$2142,6,FALSE),"")</f>
        <v/>
      </c>
      <c r="D319" s="12" t="str">
        <f>IFERROR(VLOOKUP(UPPER(CONCATENATE($B319," - ",$A319)),'[1]Segurados Civis'!$A$5:$H$2142,7,FALSE),"")</f>
        <v/>
      </c>
      <c r="E319" s="12" t="str">
        <f>IFERROR(VLOOKUP(UPPER(CONCATENATE($B319," - ",$A319)),'[1]Segurados Civis'!$A$5:$H$2142,8,FALSE),"")</f>
        <v/>
      </c>
      <c r="F319" s="12" t="str">
        <f t="shared" si="4"/>
        <v/>
      </c>
      <c r="G319" s="5" t="s">
        <v>4</v>
      </c>
      <c r="H319" s="3">
        <v>0</v>
      </c>
      <c r="I319" s="3"/>
      <c r="J319" s="3">
        <v>0</v>
      </c>
      <c r="K319" s="3">
        <v>0</v>
      </c>
    </row>
    <row r="320" spans="1:11" x14ac:dyDescent="0.25">
      <c r="A320" s="5" t="s">
        <v>1356</v>
      </c>
      <c r="B320" s="5" t="s">
        <v>2117</v>
      </c>
      <c r="C320" s="12">
        <f>IFERROR(VLOOKUP(UPPER(CONCATENATE($B320," - ",$A320)),'[1]Segurados Civis'!$A$5:$H$2142,6,FALSE),"")</f>
        <v>520</v>
      </c>
      <c r="D320" s="12">
        <f>IFERROR(VLOOKUP(UPPER(CONCATENATE($B320," - ",$A320)),'[1]Segurados Civis'!$A$5:$H$2142,7,FALSE),"")</f>
        <v>253</v>
      </c>
      <c r="E320" s="12">
        <f>IFERROR(VLOOKUP(UPPER(CONCATENATE($B320," - ",$A320)),'[1]Segurados Civis'!$A$5:$H$2142,8,FALSE),"")</f>
        <v>54</v>
      </c>
      <c r="F320" s="12">
        <f t="shared" si="4"/>
        <v>827</v>
      </c>
      <c r="G320" s="5" t="s">
        <v>2</v>
      </c>
      <c r="H320" s="3">
        <v>0</v>
      </c>
      <c r="I320" s="3"/>
      <c r="J320" s="3">
        <v>0</v>
      </c>
      <c r="K320" s="3">
        <v>0</v>
      </c>
    </row>
    <row r="321" spans="1:11" x14ac:dyDescent="0.25">
      <c r="A321" s="5" t="s">
        <v>1356</v>
      </c>
      <c r="B321" s="5" t="s">
        <v>1712</v>
      </c>
      <c r="C321" s="12" t="str">
        <f>IFERROR(VLOOKUP(UPPER(CONCATENATE($B321," - ",$A321)),'[1]Segurados Civis'!$A$5:$H$2142,6,FALSE),"")</f>
        <v/>
      </c>
      <c r="D321" s="12" t="str">
        <f>IFERROR(VLOOKUP(UPPER(CONCATENATE($B321," - ",$A321)),'[1]Segurados Civis'!$A$5:$H$2142,7,FALSE),"")</f>
        <v/>
      </c>
      <c r="E321" s="12" t="str">
        <f>IFERROR(VLOOKUP(UPPER(CONCATENATE($B321," - ",$A321)),'[1]Segurados Civis'!$A$5:$H$2142,8,FALSE),"")</f>
        <v/>
      </c>
      <c r="F321" s="12" t="str">
        <f t="shared" si="4"/>
        <v/>
      </c>
      <c r="G321" s="5" t="s">
        <v>4</v>
      </c>
      <c r="H321" s="3">
        <v>0</v>
      </c>
      <c r="I321" s="3"/>
      <c r="J321" s="3">
        <v>0</v>
      </c>
      <c r="K321" s="3">
        <v>0</v>
      </c>
    </row>
    <row r="322" spans="1:11" x14ac:dyDescent="0.25">
      <c r="A322" s="5" t="s">
        <v>1356</v>
      </c>
      <c r="B322" s="5" t="s">
        <v>2174</v>
      </c>
      <c r="C322" s="12" t="str">
        <f>IFERROR(VLOOKUP(UPPER(CONCATENATE($B322," - ",$A322)),'[1]Segurados Civis'!$A$5:$H$2142,6,FALSE),"")</f>
        <v/>
      </c>
      <c r="D322" s="12" t="str">
        <f>IFERROR(VLOOKUP(UPPER(CONCATENATE($B322," - ",$A322)),'[1]Segurados Civis'!$A$5:$H$2142,7,FALSE),"")</f>
        <v/>
      </c>
      <c r="E322" s="12" t="str">
        <f>IFERROR(VLOOKUP(UPPER(CONCATENATE($B322," - ",$A322)),'[1]Segurados Civis'!$A$5:$H$2142,8,FALSE),"")</f>
        <v/>
      </c>
      <c r="F322" s="12" t="str">
        <f t="shared" si="4"/>
        <v/>
      </c>
      <c r="G322" s="5" t="s">
        <v>2</v>
      </c>
      <c r="H322" s="3">
        <v>0</v>
      </c>
      <c r="I322" s="3"/>
      <c r="J322" s="3">
        <v>0</v>
      </c>
      <c r="K322" s="3">
        <v>0</v>
      </c>
    </row>
    <row r="323" spans="1:11" x14ac:dyDescent="0.25">
      <c r="A323" s="5" t="s">
        <v>1356</v>
      </c>
      <c r="B323" s="5" t="s">
        <v>2012</v>
      </c>
      <c r="C323" s="12" t="str">
        <f>IFERROR(VLOOKUP(UPPER(CONCATENATE($B323," - ",$A323)),'[1]Segurados Civis'!$A$5:$H$2142,6,FALSE),"")</f>
        <v/>
      </c>
      <c r="D323" s="12" t="str">
        <f>IFERROR(VLOOKUP(UPPER(CONCATENATE($B323," - ",$A323)),'[1]Segurados Civis'!$A$5:$H$2142,7,FALSE),"")</f>
        <v/>
      </c>
      <c r="E323" s="12" t="str">
        <f>IFERROR(VLOOKUP(UPPER(CONCATENATE($B323," - ",$A323)),'[1]Segurados Civis'!$A$5:$H$2142,8,FALSE),"")</f>
        <v/>
      </c>
      <c r="F323" s="12" t="str">
        <f t="shared" ref="F323:F386" si="5">IF(SUM(C323:E323)=0,"",SUM(C323:E323))</f>
        <v/>
      </c>
      <c r="G323" s="5" t="s">
        <v>4</v>
      </c>
      <c r="H323" s="3">
        <v>0</v>
      </c>
      <c r="I323" s="3"/>
      <c r="J323" s="3">
        <v>0</v>
      </c>
      <c r="K323" s="3">
        <v>0</v>
      </c>
    </row>
    <row r="324" spans="1:11" x14ac:dyDescent="0.25">
      <c r="A324" s="5" t="s">
        <v>1356</v>
      </c>
      <c r="B324" s="5" t="s">
        <v>1817</v>
      </c>
      <c r="C324" s="12" t="str">
        <f>IFERROR(VLOOKUP(UPPER(CONCATENATE($B324," - ",$A324)),'[1]Segurados Civis'!$A$5:$H$2142,6,FALSE),"")</f>
        <v/>
      </c>
      <c r="D324" s="12" t="str">
        <f>IFERROR(VLOOKUP(UPPER(CONCATENATE($B324," - ",$A324)),'[1]Segurados Civis'!$A$5:$H$2142,7,FALSE),"")</f>
        <v/>
      </c>
      <c r="E324" s="12" t="str">
        <f>IFERROR(VLOOKUP(UPPER(CONCATENATE($B324," - ",$A324)),'[1]Segurados Civis'!$A$5:$H$2142,8,FALSE),"")</f>
        <v/>
      </c>
      <c r="F324" s="12" t="str">
        <f t="shared" si="5"/>
        <v/>
      </c>
      <c r="G324" s="5" t="s">
        <v>4</v>
      </c>
      <c r="H324" s="3">
        <v>0</v>
      </c>
      <c r="I324" s="3"/>
      <c r="J324" s="3">
        <v>0</v>
      </c>
      <c r="K324" s="3">
        <v>0</v>
      </c>
    </row>
    <row r="325" spans="1:11" x14ac:dyDescent="0.25">
      <c r="A325" s="5" t="s">
        <v>1356</v>
      </c>
      <c r="B325" s="5" t="s">
        <v>2008</v>
      </c>
      <c r="C325" s="12">
        <f>IFERROR(VLOOKUP(UPPER(CONCATENATE($B325," - ",$A325)),'[1]Segurados Civis'!$A$5:$H$2142,6,FALSE),"")</f>
        <v>121</v>
      </c>
      <c r="D325" s="12">
        <f>IFERROR(VLOOKUP(UPPER(CONCATENATE($B325," - ",$A325)),'[1]Segurados Civis'!$A$5:$H$2142,7,FALSE),"")</f>
        <v>125</v>
      </c>
      <c r="E325" s="12">
        <f>IFERROR(VLOOKUP(UPPER(CONCATENATE($B325," - ",$A325)),'[1]Segurados Civis'!$A$5:$H$2142,8,FALSE),"")</f>
        <v>29</v>
      </c>
      <c r="F325" s="12">
        <f t="shared" si="5"/>
        <v>275</v>
      </c>
      <c r="G325" s="5" t="s">
        <v>2</v>
      </c>
      <c r="H325" s="3">
        <v>0</v>
      </c>
      <c r="I325" s="3"/>
      <c r="J325" s="3">
        <v>0</v>
      </c>
      <c r="K325" s="3">
        <v>0</v>
      </c>
    </row>
    <row r="326" spans="1:11" x14ac:dyDescent="0.25">
      <c r="A326" s="5" t="s">
        <v>1356</v>
      </c>
      <c r="B326" s="5" t="s">
        <v>2075</v>
      </c>
      <c r="C326" s="12" t="str">
        <f>IFERROR(VLOOKUP(UPPER(CONCATENATE($B326," - ",$A326)),'[1]Segurados Civis'!$A$5:$H$2142,6,FALSE),"")</f>
        <v/>
      </c>
      <c r="D326" s="12" t="str">
        <f>IFERROR(VLOOKUP(UPPER(CONCATENATE($B326," - ",$A326)),'[1]Segurados Civis'!$A$5:$H$2142,7,FALSE),"")</f>
        <v/>
      </c>
      <c r="E326" s="12" t="str">
        <f>IFERROR(VLOOKUP(UPPER(CONCATENATE($B326," - ",$A326)),'[1]Segurados Civis'!$A$5:$H$2142,8,FALSE),"")</f>
        <v/>
      </c>
      <c r="F326" s="12" t="str">
        <f t="shared" si="5"/>
        <v/>
      </c>
      <c r="G326" s="5" t="s">
        <v>4</v>
      </c>
      <c r="H326" s="3">
        <v>0</v>
      </c>
      <c r="I326" s="3"/>
      <c r="J326" s="3">
        <v>0</v>
      </c>
      <c r="K326" s="3">
        <v>0</v>
      </c>
    </row>
    <row r="327" spans="1:11" x14ac:dyDescent="0.25">
      <c r="A327" s="5" t="s">
        <v>1356</v>
      </c>
      <c r="B327" s="5" t="s">
        <v>1398</v>
      </c>
      <c r="C327" s="12" t="str">
        <f>IFERROR(VLOOKUP(UPPER(CONCATENATE($B327," - ",$A327)),'[1]Segurados Civis'!$A$5:$H$2142,6,FALSE),"")</f>
        <v/>
      </c>
      <c r="D327" s="12" t="str">
        <f>IFERROR(VLOOKUP(UPPER(CONCATENATE($B327," - ",$A327)),'[1]Segurados Civis'!$A$5:$H$2142,7,FALSE),"")</f>
        <v/>
      </c>
      <c r="E327" s="12" t="str">
        <f>IFERROR(VLOOKUP(UPPER(CONCATENATE($B327," - ",$A327)),'[1]Segurados Civis'!$A$5:$H$2142,8,FALSE),"")</f>
        <v/>
      </c>
      <c r="F327" s="12" t="str">
        <f t="shared" si="5"/>
        <v/>
      </c>
      <c r="G327" s="5" t="s">
        <v>4</v>
      </c>
      <c r="H327" s="3">
        <v>0</v>
      </c>
      <c r="I327" s="3"/>
      <c r="J327" s="3">
        <v>0</v>
      </c>
      <c r="K327" s="3">
        <v>0</v>
      </c>
    </row>
    <row r="328" spans="1:11" x14ac:dyDescent="0.25">
      <c r="A328" s="5" t="s">
        <v>1356</v>
      </c>
      <c r="B328" s="5" t="s">
        <v>1837</v>
      </c>
      <c r="C328" s="12" t="str">
        <f>IFERROR(VLOOKUP(UPPER(CONCATENATE($B328," - ",$A328)),'[1]Segurados Civis'!$A$5:$H$2142,6,FALSE),"")</f>
        <v/>
      </c>
      <c r="D328" s="12" t="str">
        <f>IFERROR(VLOOKUP(UPPER(CONCATENATE($B328," - ",$A328)),'[1]Segurados Civis'!$A$5:$H$2142,7,FALSE),"")</f>
        <v/>
      </c>
      <c r="E328" s="12" t="str">
        <f>IFERROR(VLOOKUP(UPPER(CONCATENATE($B328," - ",$A328)),'[1]Segurados Civis'!$A$5:$H$2142,8,FALSE),"")</f>
        <v/>
      </c>
      <c r="F328" s="12" t="str">
        <f t="shared" si="5"/>
        <v/>
      </c>
      <c r="G328" s="5" t="s">
        <v>4</v>
      </c>
      <c r="H328" s="3">
        <v>0</v>
      </c>
      <c r="I328" s="3"/>
      <c r="J328" s="3">
        <v>0</v>
      </c>
      <c r="K328" s="3">
        <v>0</v>
      </c>
    </row>
    <row r="329" spans="1:11" x14ac:dyDescent="0.25">
      <c r="A329" s="5" t="s">
        <v>1356</v>
      </c>
      <c r="B329" s="5" t="s">
        <v>2076</v>
      </c>
      <c r="C329" s="12" t="str">
        <f>IFERROR(VLOOKUP(UPPER(CONCATENATE($B329," - ",$A329)),'[1]Segurados Civis'!$A$5:$H$2142,6,FALSE),"")</f>
        <v/>
      </c>
      <c r="D329" s="12" t="str">
        <f>IFERROR(VLOOKUP(UPPER(CONCATENATE($B329," - ",$A329)),'[1]Segurados Civis'!$A$5:$H$2142,7,FALSE),"")</f>
        <v/>
      </c>
      <c r="E329" s="12" t="str">
        <f>IFERROR(VLOOKUP(UPPER(CONCATENATE($B329," - ",$A329)),'[1]Segurados Civis'!$A$5:$H$2142,8,FALSE),"")</f>
        <v/>
      </c>
      <c r="F329" s="12" t="str">
        <f t="shared" si="5"/>
        <v/>
      </c>
      <c r="G329" s="5" t="s">
        <v>4</v>
      </c>
      <c r="H329" s="3">
        <v>0</v>
      </c>
      <c r="I329" s="3"/>
      <c r="J329" s="3">
        <v>0</v>
      </c>
      <c r="K329" s="3">
        <v>0</v>
      </c>
    </row>
    <row r="330" spans="1:11" x14ac:dyDescent="0.25">
      <c r="A330" s="5" t="s">
        <v>1356</v>
      </c>
      <c r="B330" s="5" t="s">
        <v>2160</v>
      </c>
      <c r="C330" s="12">
        <f>IFERROR(VLOOKUP(UPPER(CONCATENATE($B330," - ",$A330)),'[1]Segurados Civis'!$A$5:$H$2142,6,FALSE),"")</f>
        <v>303</v>
      </c>
      <c r="D330" s="12">
        <f>IFERROR(VLOOKUP(UPPER(CONCATENATE($B330," - ",$A330)),'[1]Segurados Civis'!$A$5:$H$2142,7,FALSE),"")</f>
        <v>53</v>
      </c>
      <c r="E330" s="12">
        <f>IFERROR(VLOOKUP(UPPER(CONCATENATE($B330," - ",$A330)),'[1]Segurados Civis'!$A$5:$H$2142,8,FALSE),"")</f>
        <v>8</v>
      </c>
      <c r="F330" s="12">
        <f t="shared" si="5"/>
        <v>364</v>
      </c>
      <c r="G330" s="5" t="s">
        <v>2</v>
      </c>
      <c r="H330" s="3">
        <v>0</v>
      </c>
      <c r="I330" s="3"/>
      <c r="J330" s="3">
        <v>1</v>
      </c>
      <c r="K330" s="3">
        <v>0</v>
      </c>
    </row>
    <row r="331" spans="1:11" x14ac:dyDescent="0.25">
      <c r="A331" s="5" t="s">
        <v>1356</v>
      </c>
      <c r="B331" s="5" t="s">
        <v>2171</v>
      </c>
      <c r="C331" s="12">
        <f>IFERROR(VLOOKUP(UPPER(CONCATENATE($B331," - ",$A331)),'[1]Segurados Civis'!$A$5:$H$2142,6,FALSE),"")</f>
        <v>191</v>
      </c>
      <c r="D331" s="12">
        <f>IFERROR(VLOOKUP(UPPER(CONCATENATE($B331," - ",$A331)),'[1]Segurados Civis'!$A$5:$H$2142,7,FALSE),"")</f>
        <v>116</v>
      </c>
      <c r="E331" s="12">
        <f>IFERROR(VLOOKUP(UPPER(CONCATENATE($B331," - ",$A331)),'[1]Segurados Civis'!$A$5:$H$2142,8,FALSE),"")</f>
        <v>25</v>
      </c>
      <c r="F331" s="12">
        <f t="shared" si="5"/>
        <v>332</v>
      </c>
      <c r="G331" s="5" t="s">
        <v>2</v>
      </c>
      <c r="H331" s="3">
        <v>0</v>
      </c>
      <c r="I331" s="3"/>
      <c r="J331" s="3">
        <v>0</v>
      </c>
      <c r="K331" s="3">
        <v>0</v>
      </c>
    </row>
    <row r="332" spans="1:11" x14ac:dyDescent="0.25">
      <c r="A332" s="5" t="s">
        <v>1356</v>
      </c>
      <c r="B332" s="5" t="s">
        <v>1607</v>
      </c>
      <c r="C332" s="12">
        <f>IFERROR(VLOOKUP(UPPER(CONCATENATE($B332," - ",$A332)),'[1]Segurados Civis'!$A$5:$H$2142,6,FALSE),"")</f>
        <v>210</v>
      </c>
      <c r="D332" s="12">
        <f>IFERROR(VLOOKUP(UPPER(CONCATENATE($B332," - ",$A332)),'[1]Segurados Civis'!$A$5:$H$2142,7,FALSE),"")</f>
        <v>87</v>
      </c>
      <c r="E332" s="12">
        <f>IFERROR(VLOOKUP(UPPER(CONCATENATE($B332," - ",$A332)),'[1]Segurados Civis'!$A$5:$H$2142,8,FALSE),"")</f>
        <v>17</v>
      </c>
      <c r="F332" s="12">
        <f t="shared" si="5"/>
        <v>314</v>
      </c>
      <c r="G332" s="5" t="s">
        <v>2</v>
      </c>
      <c r="H332" s="3">
        <v>0</v>
      </c>
      <c r="I332" s="3"/>
      <c r="J332" s="3">
        <v>0</v>
      </c>
      <c r="K332" s="3">
        <v>0</v>
      </c>
    </row>
    <row r="333" spans="1:11" x14ac:dyDescent="0.25">
      <c r="A333" s="5" t="s">
        <v>1356</v>
      </c>
      <c r="B333" s="5" t="s">
        <v>1766</v>
      </c>
      <c r="C333" s="12">
        <f>IFERROR(VLOOKUP(UPPER(CONCATENATE($B333," - ",$A333)),'[1]Segurados Civis'!$A$5:$H$2142,6,FALSE),"")</f>
        <v>162</v>
      </c>
      <c r="D333" s="12">
        <f>IFERROR(VLOOKUP(UPPER(CONCATENATE($B333," - ",$A333)),'[1]Segurados Civis'!$A$5:$H$2142,7,FALSE),"")</f>
        <v>105</v>
      </c>
      <c r="E333" s="12">
        <f>IFERROR(VLOOKUP(UPPER(CONCATENATE($B333," - ",$A333)),'[1]Segurados Civis'!$A$5:$H$2142,8,FALSE),"")</f>
        <v>17</v>
      </c>
      <c r="F333" s="12">
        <f t="shared" si="5"/>
        <v>284</v>
      </c>
      <c r="G333" s="5" t="s">
        <v>2</v>
      </c>
      <c r="H333" s="3">
        <v>1</v>
      </c>
      <c r="I333" s="3"/>
      <c r="J333" s="3">
        <v>0</v>
      </c>
      <c r="K333" s="3">
        <v>0</v>
      </c>
    </row>
    <row r="334" spans="1:11" x14ac:dyDescent="0.25">
      <c r="A334" s="5" t="s">
        <v>1356</v>
      </c>
      <c r="B334" s="5" t="s">
        <v>1416</v>
      </c>
      <c r="C334" s="12" t="str">
        <f>IFERROR(VLOOKUP(UPPER(CONCATENATE($B334," - ",$A334)),'[1]Segurados Civis'!$A$5:$H$2142,6,FALSE),"")</f>
        <v/>
      </c>
      <c r="D334" s="12" t="str">
        <f>IFERROR(VLOOKUP(UPPER(CONCATENATE($B334," - ",$A334)),'[1]Segurados Civis'!$A$5:$H$2142,7,FALSE),"")</f>
        <v/>
      </c>
      <c r="E334" s="12" t="str">
        <f>IFERROR(VLOOKUP(UPPER(CONCATENATE($B334," - ",$A334)),'[1]Segurados Civis'!$A$5:$H$2142,8,FALSE),"")</f>
        <v/>
      </c>
      <c r="F334" s="12" t="str">
        <f t="shared" si="5"/>
        <v/>
      </c>
      <c r="G334" s="5" t="s">
        <v>4</v>
      </c>
      <c r="H334" s="3">
        <v>0</v>
      </c>
      <c r="I334" s="3"/>
      <c r="J334" s="3">
        <v>0</v>
      </c>
      <c r="K334" s="3">
        <v>0</v>
      </c>
    </row>
    <row r="335" spans="1:11" x14ac:dyDescent="0.25">
      <c r="A335" s="5" t="s">
        <v>1356</v>
      </c>
      <c r="B335" s="5" t="s">
        <v>1494</v>
      </c>
      <c r="C335" s="12" t="str">
        <f>IFERROR(VLOOKUP(UPPER(CONCATENATE($B335," - ",$A335)),'[1]Segurados Civis'!$A$5:$H$2142,6,FALSE),"")</f>
        <v/>
      </c>
      <c r="D335" s="12" t="str">
        <f>IFERROR(VLOOKUP(UPPER(CONCATENATE($B335," - ",$A335)),'[1]Segurados Civis'!$A$5:$H$2142,7,FALSE),"")</f>
        <v/>
      </c>
      <c r="E335" s="12" t="str">
        <f>IFERROR(VLOOKUP(UPPER(CONCATENATE($B335," - ",$A335)),'[1]Segurados Civis'!$A$5:$H$2142,8,FALSE),"")</f>
        <v/>
      </c>
      <c r="F335" s="12" t="str">
        <f t="shared" si="5"/>
        <v/>
      </c>
      <c r="G335" s="5" t="s">
        <v>4</v>
      </c>
      <c r="H335" s="3">
        <v>0</v>
      </c>
      <c r="I335" s="3"/>
      <c r="J335" s="3">
        <v>0</v>
      </c>
      <c r="K335" s="3">
        <v>0</v>
      </c>
    </row>
    <row r="336" spans="1:11" x14ac:dyDescent="0.25">
      <c r="A336" s="5" t="s">
        <v>1356</v>
      </c>
      <c r="B336" s="5" t="s">
        <v>2108</v>
      </c>
      <c r="C336" s="12" t="str">
        <f>IFERROR(VLOOKUP(UPPER(CONCATENATE($B336," - ",$A336)),'[1]Segurados Civis'!$A$5:$H$2142,6,FALSE),"")</f>
        <v/>
      </c>
      <c r="D336" s="12" t="str">
        <f>IFERROR(VLOOKUP(UPPER(CONCATENATE($B336," - ",$A336)),'[1]Segurados Civis'!$A$5:$H$2142,7,FALSE),"")</f>
        <v/>
      </c>
      <c r="E336" s="12" t="str">
        <f>IFERROR(VLOOKUP(UPPER(CONCATENATE($B336," - ",$A336)),'[1]Segurados Civis'!$A$5:$H$2142,8,FALSE),"")</f>
        <v/>
      </c>
      <c r="F336" s="12" t="str">
        <f t="shared" si="5"/>
        <v/>
      </c>
      <c r="G336" s="5" t="s">
        <v>4</v>
      </c>
      <c r="H336" s="3">
        <v>0</v>
      </c>
      <c r="I336" s="3"/>
      <c r="J336" s="3">
        <v>0</v>
      </c>
      <c r="K336" s="3">
        <v>0</v>
      </c>
    </row>
    <row r="337" spans="1:11" x14ac:dyDescent="0.25">
      <c r="A337" s="5" t="s">
        <v>1356</v>
      </c>
      <c r="B337" s="5" t="s">
        <v>2009</v>
      </c>
      <c r="C337" s="12" t="str">
        <f>IFERROR(VLOOKUP(UPPER(CONCATENATE($B337," - ",$A337)),'[1]Segurados Civis'!$A$5:$H$2142,6,FALSE),"")</f>
        <v/>
      </c>
      <c r="D337" s="12" t="str">
        <f>IFERROR(VLOOKUP(UPPER(CONCATENATE($B337," - ",$A337)),'[1]Segurados Civis'!$A$5:$H$2142,7,FALSE),"")</f>
        <v/>
      </c>
      <c r="E337" s="12" t="str">
        <f>IFERROR(VLOOKUP(UPPER(CONCATENATE($B337," - ",$A337)),'[1]Segurados Civis'!$A$5:$H$2142,8,FALSE),"")</f>
        <v/>
      </c>
      <c r="F337" s="12" t="str">
        <f t="shared" si="5"/>
        <v/>
      </c>
      <c r="G337" s="5" t="s">
        <v>4</v>
      </c>
      <c r="H337" s="3">
        <v>0</v>
      </c>
      <c r="I337" s="3"/>
      <c r="J337" s="3">
        <v>0</v>
      </c>
      <c r="K337" s="3">
        <v>0</v>
      </c>
    </row>
    <row r="338" spans="1:11" x14ac:dyDescent="0.25">
      <c r="A338" s="5" t="s">
        <v>1356</v>
      </c>
      <c r="B338" s="5" t="s">
        <v>2000</v>
      </c>
      <c r="C338" s="12" t="str">
        <f>IFERROR(VLOOKUP(UPPER(CONCATENATE($B338," - ",$A338)),'[1]Segurados Civis'!$A$5:$H$2142,6,FALSE),"")</f>
        <v/>
      </c>
      <c r="D338" s="12" t="str">
        <f>IFERROR(VLOOKUP(UPPER(CONCATENATE($B338," - ",$A338)),'[1]Segurados Civis'!$A$5:$H$2142,7,FALSE),"")</f>
        <v/>
      </c>
      <c r="E338" s="12" t="str">
        <f>IFERROR(VLOOKUP(UPPER(CONCATENATE($B338," - ",$A338)),'[1]Segurados Civis'!$A$5:$H$2142,8,FALSE),"")</f>
        <v/>
      </c>
      <c r="F338" s="12" t="str">
        <f t="shared" si="5"/>
        <v/>
      </c>
      <c r="G338" s="5" t="s">
        <v>4</v>
      </c>
      <c r="H338" s="3">
        <v>0</v>
      </c>
      <c r="I338" s="3"/>
      <c r="J338" s="3">
        <v>0</v>
      </c>
      <c r="K338" s="3">
        <v>0</v>
      </c>
    </row>
    <row r="339" spans="1:11" x14ac:dyDescent="0.25">
      <c r="A339" s="5" t="s">
        <v>1356</v>
      </c>
      <c r="B339" s="5" t="s">
        <v>1668</v>
      </c>
      <c r="C339" s="12" t="str">
        <f>IFERROR(VLOOKUP(UPPER(CONCATENATE($B339," - ",$A339)),'[1]Segurados Civis'!$A$5:$H$2142,6,FALSE),"")</f>
        <v/>
      </c>
      <c r="D339" s="12" t="str">
        <f>IFERROR(VLOOKUP(UPPER(CONCATENATE($B339," - ",$A339)),'[1]Segurados Civis'!$A$5:$H$2142,7,FALSE),"")</f>
        <v/>
      </c>
      <c r="E339" s="12" t="str">
        <f>IFERROR(VLOOKUP(UPPER(CONCATENATE($B339," - ",$A339)),'[1]Segurados Civis'!$A$5:$H$2142,8,FALSE),"")</f>
        <v/>
      </c>
      <c r="F339" s="12" t="str">
        <f t="shared" si="5"/>
        <v/>
      </c>
      <c r="G339" s="5" t="s">
        <v>4</v>
      </c>
      <c r="H339" s="3">
        <v>0</v>
      </c>
      <c r="I339" s="3"/>
      <c r="J339" s="3">
        <v>0</v>
      </c>
      <c r="K339" s="3">
        <v>0</v>
      </c>
    </row>
    <row r="340" spans="1:11" x14ac:dyDescent="0.25">
      <c r="A340" s="5" t="s">
        <v>1356</v>
      </c>
      <c r="B340" s="5" t="s">
        <v>2162</v>
      </c>
      <c r="C340" s="12">
        <f>IFERROR(VLOOKUP(UPPER(CONCATENATE($B340," - ",$A340)),'[1]Segurados Civis'!$A$5:$H$2142,6,FALSE),"")</f>
        <v>3019</v>
      </c>
      <c r="D340" s="12">
        <f>IFERROR(VLOOKUP(UPPER(CONCATENATE($B340," - ",$A340)),'[1]Segurados Civis'!$A$5:$H$2142,7,FALSE),"")</f>
        <v>308</v>
      </c>
      <c r="E340" s="12">
        <f>IFERROR(VLOOKUP(UPPER(CONCATENATE($B340," - ",$A340)),'[1]Segurados Civis'!$A$5:$H$2142,8,FALSE),"")</f>
        <v>91</v>
      </c>
      <c r="F340" s="12">
        <f t="shared" si="5"/>
        <v>3418</v>
      </c>
      <c r="G340" s="5" t="s">
        <v>2</v>
      </c>
      <c r="H340" s="3">
        <v>1</v>
      </c>
      <c r="I340" s="3"/>
      <c r="J340" s="3">
        <v>1</v>
      </c>
      <c r="K340" s="3">
        <v>0</v>
      </c>
    </row>
    <row r="341" spans="1:11" x14ac:dyDescent="0.25">
      <c r="A341" s="5" t="s">
        <v>1356</v>
      </c>
      <c r="B341" s="5" t="s">
        <v>1608</v>
      </c>
      <c r="C341" s="12" t="str">
        <f>IFERROR(VLOOKUP(UPPER(CONCATENATE($B341," - ",$A341)),'[1]Segurados Civis'!$A$5:$H$2142,6,FALSE),"")</f>
        <v/>
      </c>
      <c r="D341" s="12" t="str">
        <f>IFERROR(VLOOKUP(UPPER(CONCATENATE($B341," - ",$A341)),'[1]Segurados Civis'!$A$5:$H$2142,7,FALSE),"")</f>
        <v/>
      </c>
      <c r="E341" s="12" t="str">
        <f>IFERROR(VLOOKUP(UPPER(CONCATENATE($B341," - ",$A341)),'[1]Segurados Civis'!$A$5:$H$2142,8,FALSE),"")</f>
        <v/>
      </c>
      <c r="F341" s="12" t="str">
        <f t="shared" si="5"/>
        <v/>
      </c>
      <c r="G341" s="5" t="s">
        <v>4</v>
      </c>
      <c r="H341" s="3">
        <v>0</v>
      </c>
      <c r="I341" s="3"/>
      <c r="J341" s="3">
        <v>0</v>
      </c>
      <c r="K341" s="3">
        <v>0</v>
      </c>
    </row>
    <row r="342" spans="1:11" x14ac:dyDescent="0.25">
      <c r="A342" s="5" t="s">
        <v>1356</v>
      </c>
      <c r="B342" s="5" t="s">
        <v>1685</v>
      </c>
      <c r="C342" s="12" t="str">
        <f>IFERROR(VLOOKUP(UPPER(CONCATENATE($B342," - ",$A342)),'[1]Segurados Civis'!$A$5:$H$2142,6,FALSE),"")</f>
        <v/>
      </c>
      <c r="D342" s="12" t="str">
        <f>IFERROR(VLOOKUP(UPPER(CONCATENATE($B342," - ",$A342)),'[1]Segurados Civis'!$A$5:$H$2142,7,FALSE),"")</f>
        <v/>
      </c>
      <c r="E342" s="12" t="str">
        <f>IFERROR(VLOOKUP(UPPER(CONCATENATE($B342," - ",$A342)),'[1]Segurados Civis'!$A$5:$H$2142,8,FALSE),"")</f>
        <v/>
      </c>
      <c r="F342" s="12" t="str">
        <f t="shared" si="5"/>
        <v/>
      </c>
      <c r="G342" s="5" t="s">
        <v>4</v>
      </c>
      <c r="H342" s="3">
        <v>0</v>
      </c>
      <c r="I342" s="3"/>
      <c r="J342" s="3">
        <v>0</v>
      </c>
      <c r="K342" s="3">
        <v>0</v>
      </c>
    </row>
    <row r="343" spans="1:11" x14ac:dyDescent="0.25">
      <c r="A343" s="5" t="s">
        <v>1356</v>
      </c>
      <c r="B343" s="5" t="s">
        <v>1495</v>
      </c>
      <c r="C343" s="12" t="str">
        <f>IFERROR(VLOOKUP(UPPER(CONCATENATE($B343," - ",$A343)),'[1]Segurados Civis'!$A$5:$H$2142,6,FALSE),"")</f>
        <v/>
      </c>
      <c r="D343" s="12" t="str">
        <f>IFERROR(VLOOKUP(UPPER(CONCATENATE($B343," - ",$A343)),'[1]Segurados Civis'!$A$5:$H$2142,7,FALSE),"")</f>
        <v/>
      </c>
      <c r="E343" s="12" t="str">
        <f>IFERROR(VLOOKUP(UPPER(CONCATENATE($B343," - ",$A343)),'[1]Segurados Civis'!$A$5:$H$2142,8,FALSE),"")</f>
        <v/>
      </c>
      <c r="F343" s="12" t="str">
        <f t="shared" si="5"/>
        <v/>
      </c>
      <c r="G343" s="5" t="s">
        <v>4</v>
      </c>
      <c r="H343" s="3">
        <v>0</v>
      </c>
      <c r="I343" s="3"/>
      <c r="J343" s="3">
        <v>0</v>
      </c>
      <c r="K343" s="3">
        <v>0</v>
      </c>
    </row>
    <row r="344" spans="1:11" x14ac:dyDescent="0.25">
      <c r="A344" s="5" t="s">
        <v>1356</v>
      </c>
      <c r="B344" s="5" t="s">
        <v>1942</v>
      </c>
      <c r="C344" s="12" t="str">
        <f>IFERROR(VLOOKUP(UPPER(CONCATENATE($B344," - ",$A344)),'[1]Segurados Civis'!$A$5:$H$2142,6,FALSE),"")</f>
        <v/>
      </c>
      <c r="D344" s="12" t="str">
        <f>IFERROR(VLOOKUP(UPPER(CONCATENATE($B344," - ",$A344)),'[1]Segurados Civis'!$A$5:$H$2142,7,FALSE),"")</f>
        <v/>
      </c>
      <c r="E344" s="12" t="str">
        <f>IFERROR(VLOOKUP(UPPER(CONCATENATE($B344," - ",$A344)),'[1]Segurados Civis'!$A$5:$H$2142,8,FALSE),"")</f>
        <v/>
      </c>
      <c r="F344" s="12" t="str">
        <f t="shared" si="5"/>
        <v/>
      </c>
      <c r="G344" s="5" t="s">
        <v>4</v>
      </c>
      <c r="H344" s="3">
        <v>0</v>
      </c>
      <c r="I344" s="3"/>
      <c r="J344" s="3">
        <v>0</v>
      </c>
      <c r="K344" s="3">
        <v>0</v>
      </c>
    </row>
    <row r="345" spans="1:11" x14ac:dyDescent="0.25">
      <c r="A345" s="5" t="s">
        <v>1356</v>
      </c>
      <c r="B345" s="5" t="s">
        <v>1973</v>
      </c>
      <c r="C345" s="12">
        <f>IFERROR(VLOOKUP(UPPER(CONCATENATE($B345," - ",$A345)),'[1]Segurados Civis'!$A$5:$H$2142,6,FALSE),"")</f>
        <v>304</v>
      </c>
      <c r="D345" s="12">
        <f>IFERROR(VLOOKUP(UPPER(CONCATENATE($B345," - ",$A345)),'[1]Segurados Civis'!$A$5:$H$2142,7,FALSE),"")</f>
        <v>51</v>
      </c>
      <c r="E345" s="12">
        <f>IFERROR(VLOOKUP(UPPER(CONCATENATE($B345," - ",$A345)),'[1]Segurados Civis'!$A$5:$H$2142,8,FALSE),"")</f>
        <v>20</v>
      </c>
      <c r="F345" s="12">
        <f t="shared" si="5"/>
        <v>375</v>
      </c>
      <c r="G345" s="5" t="s">
        <v>2</v>
      </c>
      <c r="H345" s="3">
        <v>0</v>
      </c>
      <c r="I345" s="3"/>
      <c r="J345" s="3">
        <v>0</v>
      </c>
      <c r="K345" s="3">
        <v>0</v>
      </c>
    </row>
    <row r="346" spans="1:11" x14ac:dyDescent="0.25">
      <c r="A346" s="5" t="s">
        <v>1356</v>
      </c>
      <c r="B346" s="5" t="s">
        <v>2135</v>
      </c>
      <c r="C346" s="12">
        <f>IFERROR(VLOOKUP(UPPER(CONCATENATE($B346," - ",$A346)),'[1]Segurados Civis'!$A$5:$H$2142,6,FALSE),"")</f>
        <v>226</v>
      </c>
      <c r="D346" s="12">
        <f>IFERROR(VLOOKUP(UPPER(CONCATENATE($B346," - ",$A346)),'[1]Segurados Civis'!$A$5:$H$2142,7,FALSE),"")</f>
        <v>87</v>
      </c>
      <c r="E346" s="12">
        <f>IFERROR(VLOOKUP(UPPER(CONCATENATE($B346," - ",$A346)),'[1]Segurados Civis'!$A$5:$H$2142,8,FALSE),"")</f>
        <v>1</v>
      </c>
      <c r="F346" s="12">
        <f t="shared" si="5"/>
        <v>314</v>
      </c>
      <c r="G346" s="5" t="s">
        <v>2</v>
      </c>
      <c r="H346" s="3">
        <v>0</v>
      </c>
      <c r="I346" s="3"/>
      <c r="J346" s="3">
        <v>0</v>
      </c>
      <c r="K346" s="3">
        <v>0</v>
      </c>
    </row>
    <row r="347" spans="1:11" x14ac:dyDescent="0.25">
      <c r="A347" s="5" t="s">
        <v>1356</v>
      </c>
      <c r="B347" s="5" t="s">
        <v>1957</v>
      </c>
      <c r="C347" s="12" t="str">
        <f>IFERROR(VLOOKUP(UPPER(CONCATENATE($B347," - ",$A347)),'[1]Segurados Civis'!$A$5:$H$2142,6,FALSE),"")</f>
        <v/>
      </c>
      <c r="D347" s="12" t="str">
        <f>IFERROR(VLOOKUP(UPPER(CONCATENATE($B347," - ",$A347)),'[1]Segurados Civis'!$A$5:$H$2142,7,FALSE),"")</f>
        <v/>
      </c>
      <c r="E347" s="12" t="str">
        <f>IFERROR(VLOOKUP(UPPER(CONCATENATE($B347," - ",$A347)),'[1]Segurados Civis'!$A$5:$H$2142,8,FALSE),"")</f>
        <v/>
      </c>
      <c r="F347" s="12" t="str">
        <f t="shared" si="5"/>
        <v/>
      </c>
      <c r="G347" s="5" t="s">
        <v>4</v>
      </c>
      <c r="H347" s="3">
        <v>0</v>
      </c>
      <c r="I347" s="3"/>
      <c r="J347" s="3">
        <v>0</v>
      </c>
      <c r="K347" s="3">
        <v>0</v>
      </c>
    </row>
    <row r="348" spans="1:11" x14ac:dyDescent="0.25">
      <c r="A348" s="5" t="s">
        <v>1356</v>
      </c>
      <c r="B348" s="5" t="s">
        <v>1362</v>
      </c>
      <c r="C348" s="12" t="str">
        <f>IFERROR(VLOOKUP(UPPER(CONCATENATE($B348," - ",$A348)),'[1]Segurados Civis'!$A$5:$H$2142,6,FALSE),"")</f>
        <v/>
      </c>
      <c r="D348" s="12" t="str">
        <f>IFERROR(VLOOKUP(UPPER(CONCATENATE($B348," - ",$A348)),'[1]Segurados Civis'!$A$5:$H$2142,7,FALSE),"")</f>
        <v/>
      </c>
      <c r="E348" s="12" t="str">
        <f>IFERROR(VLOOKUP(UPPER(CONCATENATE($B348," - ",$A348)),'[1]Segurados Civis'!$A$5:$H$2142,8,FALSE),"")</f>
        <v/>
      </c>
      <c r="F348" s="12" t="str">
        <f t="shared" si="5"/>
        <v/>
      </c>
      <c r="G348" s="5" t="s">
        <v>4</v>
      </c>
      <c r="H348" s="3">
        <v>0</v>
      </c>
      <c r="I348" s="3"/>
      <c r="J348" s="3">
        <v>0</v>
      </c>
      <c r="K348" s="3">
        <v>0</v>
      </c>
    </row>
    <row r="349" spans="1:11" x14ac:dyDescent="0.25">
      <c r="A349" s="5" t="s">
        <v>1356</v>
      </c>
      <c r="B349" s="5" t="s">
        <v>1902</v>
      </c>
      <c r="C349" s="12" t="str">
        <f>IFERROR(VLOOKUP(UPPER(CONCATENATE($B349," - ",$A349)),'[1]Segurados Civis'!$A$5:$H$2142,6,FALSE),"")</f>
        <v/>
      </c>
      <c r="D349" s="12" t="str">
        <f>IFERROR(VLOOKUP(UPPER(CONCATENATE($B349," - ",$A349)),'[1]Segurados Civis'!$A$5:$H$2142,7,FALSE),"")</f>
        <v/>
      </c>
      <c r="E349" s="12" t="str">
        <f>IFERROR(VLOOKUP(UPPER(CONCATENATE($B349," - ",$A349)),'[1]Segurados Civis'!$A$5:$H$2142,8,FALSE),"")</f>
        <v/>
      </c>
      <c r="F349" s="12" t="str">
        <f t="shared" si="5"/>
        <v/>
      </c>
      <c r="G349" s="5" t="s">
        <v>4</v>
      </c>
      <c r="H349" s="3">
        <v>0</v>
      </c>
      <c r="I349" s="3"/>
      <c r="J349" s="3">
        <v>0</v>
      </c>
      <c r="K349" s="3">
        <v>0</v>
      </c>
    </row>
    <row r="350" spans="1:11" x14ac:dyDescent="0.25">
      <c r="A350" s="5" t="s">
        <v>1356</v>
      </c>
      <c r="B350" s="5" t="s">
        <v>1496</v>
      </c>
      <c r="C350" s="12" t="str">
        <f>IFERROR(VLOOKUP(UPPER(CONCATENATE($B350," - ",$A350)),'[1]Segurados Civis'!$A$5:$H$2142,6,FALSE),"")</f>
        <v/>
      </c>
      <c r="D350" s="12" t="str">
        <f>IFERROR(VLOOKUP(UPPER(CONCATENATE($B350," - ",$A350)),'[1]Segurados Civis'!$A$5:$H$2142,7,FALSE),"")</f>
        <v/>
      </c>
      <c r="E350" s="12" t="str">
        <f>IFERROR(VLOOKUP(UPPER(CONCATENATE($B350," - ",$A350)),'[1]Segurados Civis'!$A$5:$H$2142,8,FALSE),"")</f>
        <v/>
      </c>
      <c r="F350" s="12" t="str">
        <f t="shared" si="5"/>
        <v/>
      </c>
      <c r="G350" s="5" t="s">
        <v>4</v>
      </c>
      <c r="H350" s="3">
        <v>0</v>
      </c>
      <c r="I350" s="3"/>
      <c r="J350" s="3">
        <v>0</v>
      </c>
      <c r="K350" s="3">
        <v>0</v>
      </c>
    </row>
    <row r="351" spans="1:11" x14ac:dyDescent="0.25">
      <c r="A351" s="5" t="s">
        <v>1356</v>
      </c>
      <c r="B351" s="5" t="s">
        <v>1713</v>
      </c>
      <c r="C351" s="12" t="str">
        <f>IFERROR(VLOOKUP(UPPER(CONCATENATE($B351," - ",$A351)),'[1]Segurados Civis'!$A$5:$H$2142,6,FALSE),"")</f>
        <v/>
      </c>
      <c r="D351" s="12" t="str">
        <f>IFERROR(VLOOKUP(UPPER(CONCATENATE($B351," - ",$A351)),'[1]Segurados Civis'!$A$5:$H$2142,7,FALSE),"")</f>
        <v/>
      </c>
      <c r="E351" s="12" t="str">
        <f>IFERROR(VLOOKUP(UPPER(CONCATENATE($B351," - ",$A351)),'[1]Segurados Civis'!$A$5:$H$2142,8,FALSE),"")</f>
        <v/>
      </c>
      <c r="F351" s="12" t="str">
        <f t="shared" si="5"/>
        <v/>
      </c>
      <c r="G351" s="5" t="s">
        <v>4</v>
      </c>
      <c r="H351" s="3">
        <v>0</v>
      </c>
      <c r="I351" s="3"/>
      <c r="J351" s="3">
        <v>0</v>
      </c>
      <c r="K351" s="3">
        <v>0</v>
      </c>
    </row>
    <row r="352" spans="1:11" x14ac:dyDescent="0.25">
      <c r="A352" s="5" t="s">
        <v>1356</v>
      </c>
      <c r="B352" s="5" t="s">
        <v>1740</v>
      </c>
      <c r="C352" s="12" t="str">
        <f>IFERROR(VLOOKUP(UPPER(CONCATENATE($B352," - ",$A352)),'[1]Segurados Civis'!$A$5:$H$2142,6,FALSE),"")</f>
        <v/>
      </c>
      <c r="D352" s="12" t="str">
        <f>IFERROR(VLOOKUP(UPPER(CONCATENATE($B352," - ",$A352)),'[1]Segurados Civis'!$A$5:$H$2142,7,FALSE),"")</f>
        <v/>
      </c>
      <c r="E352" s="12" t="str">
        <f>IFERROR(VLOOKUP(UPPER(CONCATENATE($B352," - ",$A352)),'[1]Segurados Civis'!$A$5:$H$2142,8,FALSE),"")</f>
        <v/>
      </c>
      <c r="F352" s="12" t="str">
        <f t="shared" si="5"/>
        <v/>
      </c>
      <c r="G352" s="5" t="s">
        <v>4</v>
      </c>
      <c r="H352" s="3">
        <v>0</v>
      </c>
      <c r="I352" s="3"/>
      <c r="J352" s="3">
        <v>0</v>
      </c>
      <c r="K352" s="3">
        <v>0</v>
      </c>
    </row>
    <row r="353" spans="1:11" x14ac:dyDescent="0.25">
      <c r="A353" s="5" t="s">
        <v>1356</v>
      </c>
      <c r="B353" s="5" t="s">
        <v>1399</v>
      </c>
      <c r="C353" s="12" t="str">
        <f>IFERROR(VLOOKUP(UPPER(CONCATENATE($B353," - ",$A353)),'[1]Segurados Civis'!$A$5:$H$2142,6,FALSE),"")</f>
        <v/>
      </c>
      <c r="D353" s="12" t="str">
        <f>IFERROR(VLOOKUP(UPPER(CONCATENATE($B353," - ",$A353)),'[1]Segurados Civis'!$A$5:$H$2142,7,FALSE),"")</f>
        <v/>
      </c>
      <c r="E353" s="12" t="str">
        <f>IFERROR(VLOOKUP(UPPER(CONCATENATE($B353," - ",$A353)),'[1]Segurados Civis'!$A$5:$H$2142,8,FALSE),"")</f>
        <v/>
      </c>
      <c r="F353" s="12" t="str">
        <f t="shared" si="5"/>
        <v/>
      </c>
      <c r="G353" s="5" t="s">
        <v>4</v>
      </c>
      <c r="H353" s="3">
        <v>0</v>
      </c>
      <c r="I353" s="3"/>
      <c r="J353" s="3">
        <v>0</v>
      </c>
      <c r="K353" s="3">
        <v>0</v>
      </c>
    </row>
    <row r="354" spans="1:11" x14ac:dyDescent="0.25">
      <c r="A354" s="5" t="s">
        <v>1356</v>
      </c>
      <c r="B354" s="5" t="s">
        <v>1838</v>
      </c>
      <c r="C354" s="12" t="str">
        <f>IFERROR(VLOOKUP(UPPER(CONCATENATE($B354," - ",$A354)),'[1]Segurados Civis'!$A$5:$H$2142,6,FALSE),"")</f>
        <v/>
      </c>
      <c r="D354" s="12" t="str">
        <f>IFERROR(VLOOKUP(UPPER(CONCATENATE($B354," - ",$A354)),'[1]Segurados Civis'!$A$5:$H$2142,7,FALSE),"")</f>
        <v/>
      </c>
      <c r="E354" s="12" t="str">
        <f>IFERROR(VLOOKUP(UPPER(CONCATENATE($B354," - ",$A354)),'[1]Segurados Civis'!$A$5:$H$2142,8,FALSE),"")</f>
        <v/>
      </c>
      <c r="F354" s="12" t="str">
        <f t="shared" si="5"/>
        <v/>
      </c>
      <c r="G354" s="5" t="s">
        <v>4</v>
      </c>
      <c r="H354" s="3">
        <v>0</v>
      </c>
      <c r="I354" s="3"/>
      <c r="J354" s="3">
        <v>0</v>
      </c>
      <c r="K354" s="3">
        <v>0</v>
      </c>
    </row>
    <row r="355" spans="1:11" x14ac:dyDescent="0.25">
      <c r="A355" s="5" t="s">
        <v>1356</v>
      </c>
      <c r="B355" s="5" t="s">
        <v>2187</v>
      </c>
      <c r="C355" s="12">
        <f>IFERROR(VLOOKUP(UPPER(CONCATENATE($B355," - ",$A355)),'[1]Segurados Civis'!$A$5:$H$2142,6,FALSE),"")</f>
        <v>213</v>
      </c>
      <c r="D355" s="12">
        <f>IFERROR(VLOOKUP(UPPER(CONCATENATE($B355," - ",$A355)),'[1]Segurados Civis'!$A$5:$H$2142,7,FALSE),"")</f>
        <v>0</v>
      </c>
      <c r="E355" s="12">
        <f>IFERROR(VLOOKUP(UPPER(CONCATENATE($B355," - ",$A355)),'[1]Segurados Civis'!$A$5:$H$2142,8,FALSE),"")</f>
        <v>0</v>
      </c>
      <c r="F355" s="12">
        <f t="shared" si="5"/>
        <v>213</v>
      </c>
      <c r="G355" s="5" t="s">
        <v>2</v>
      </c>
      <c r="H355" s="3">
        <v>0</v>
      </c>
      <c r="I355" s="3"/>
      <c r="J355" s="3">
        <v>0</v>
      </c>
      <c r="K355" s="3">
        <v>0</v>
      </c>
    </row>
    <row r="356" spans="1:11" x14ac:dyDescent="0.25">
      <c r="A356" s="5" t="s">
        <v>1356</v>
      </c>
      <c r="B356" s="5" t="s">
        <v>1497</v>
      </c>
      <c r="C356" s="12" t="str">
        <f>IFERROR(VLOOKUP(UPPER(CONCATENATE($B356," - ",$A356)),'[1]Segurados Civis'!$A$5:$H$2142,6,FALSE),"")</f>
        <v/>
      </c>
      <c r="D356" s="12" t="str">
        <f>IFERROR(VLOOKUP(UPPER(CONCATENATE($B356," - ",$A356)),'[1]Segurados Civis'!$A$5:$H$2142,7,FALSE),"")</f>
        <v/>
      </c>
      <c r="E356" s="12" t="str">
        <f>IFERROR(VLOOKUP(UPPER(CONCATENATE($B356," - ",$A356)),'[1]Segurados Civis'!$A$5:$H$2142,8,FALSE),"")</f>
        <v/>
      </c>
      <c r="F356" s="12" t="str">
        <f t="shared" si="5"/>
        <v/>
      </c>
      <c r="G356" s="5" t="s">
        <v>4</v>
      </c>
      <c r="H356" s="3">
        <v>0</v>
      </c>
      <c r="I356" s="3"/>
      <c r="J356" s="3">
        <v>0</v>
      </c>
      <c r="K356" s="3">
        <v>0</v>
      </c>
    </row>
    <row r="357" spans="1:11" x14ac:dyDescent="0.25">
      <c r="A357" s="5" t="s">
        <v>1356</v>
      </c>
      <c r="B357" s="5" t="s">
        <v>1818</v>
      </c>
      <c r="C357" s="12" t="str">
        <f>IFERROR(VLOOKUP(UPPER(CONCATENATE($B357," - ",$A357)),'[1]Segurados Civis'!$A$5:$H$2142,6,FALSE),"")</f>
        <v/>
      </c>
      <c r="D357" s="12" t="str">
        <f>IFERROR(VLOOKUP(UPPER(CONCATENATE($B357," - ",$A357)),'[1]Segurados Civis'!$A$5:$H$2142,7,FALSE),"")</f>
        <v/>
      </c>
      <c r="E357" s="12" t="str">
        <f>IFERROR(VLOOKUP(UPPER(CONCATENATE($B357," - ",$A357)),'[1]Segurados Civis'!$A$5:$H$2142,8,FALSE),"")</f>
        <v/>
      </c>
      <c r="F357" s="12" t="str">
        <f t="shared" si="5"/>
        <v/>
      </c>
      <c r="G357" s="5" t="s">
        <v>4</v>
      </c>
      <c r="H357" s="3">
        <v>0</v>
      </c>
      <c r="I357" s="3"/>
      <c r="J357" s="3">
        <v>0</v>
      </c>
      <c r="K357" s="3">
        <v>0</v>
      </c>
    </row>
    <row r="358" spans="1:11" x14ac:dyDescent="0.25">
      <c r="A358" s="5" t="s">
        <v>1356</v>
      </c>
      <c r="B358" s="5" t="s">
        <v>2013</v>
      </c>
      <c r="C358" s="12" t="str">
        <f>IFERROR(VLOOKUP(UPPER(CONCATENATE($B358," - ",$A358)),'[1]Segurados Civis'!$A$5:$H$2142,6,FALSE),"")</f>
        <v/>
      </c>
      <c r="D358" s="12" t="str">
        <f>IFERROR(VLOOKUP(UPPER(CONCATENATE($B358," - ",$A358)),'[1]Segurados Civis'!$A$5:$H$2142,7,FALSE),"")</f>
        <v/>
      </c>
      <c r="E358" s="12" t="str">
        <f>IFERROR(VLOOKUP(UPPER(CONCATENATE($B358," - ",$A358)),'[1]Segurados Civis'!$A$5:$H$2142,8,FALSE),"")</f>
        <v/>
      </c>
      <c r="F358" s="12" t="str">
        <f t="shared" si="5"/>
        <v/>
      </c>
      <c r="G358" s="5" t="s">
        <v>4</v>
      </c>
      <c r="H358" s="3">
        <v>0</v>
      </c>
      <c r="I358" s="3"/>
      <c r="J358" s="3">
        <v>0</v>
      </c>
      <c r="K358" s="3">
        <v>0</v>
      </c>
    </row>
    <row r="359" spans="1:11" x14ac:dyDescent="0.25">
      <c r="A359" s="5" t="s">
        <v>1356</v>
      </c>
      <c r="B359" s="5" t="s">
        <v>2014</v>
      </c>
      <c r="C359" s="12" t="str">
        <f>IFERROR(VLOOKUP(UPPER(CONCATENATE($B359," - ",$A359)),'[1]Segurados Civis'!$A$5:$H$2142,6,FALSE),"")</f>
        <v/>
      </c>
      <c r="D359" s="12" t="str">
        <f>IFERROR(VLOOKUP(UPPER(CONCATENATE($B359," - ",$A359)),'[1]Segurados Civis'!$A$5:$H$2142,7,FALSE),"")</f>
        <v/>
      </c>
      <c r="E359" s="12" t="str">
        <f>IFERROR(VLOOKUP(UPPER(CONCATENATE($B359," - ",$A359)),'[1]Segurados Civis'!$A$5:$H$2142,8,FALSE),"")</f>
        <v/>
      </c>
      <c r="F359" s="12" t="str">
        <f t="shared" si="5"/>
        <v/>
      </c>
      <c r="G359" s="5" t="s">
        <v>4</v>
      </c>
      <c r="H359" s="3">
        <v>0</v>
      </c>
      <c r="I359" s="3"/>
      <c r="J359" s="3">
        <v>0</v>
      </c>
      <c r="K359" s="3">
        <v>0</v>
      </c>
    </row>
    <row r="360" spans="1:11" x14ac:dyDescent="0.25">
      <c r="A360" s="5" t="s">
        <v>1356</v>
      </c>
      <c r="B360" s="5" t="s">
        <v>1641</v>
      </c>
      <c r="C360" s="12">
        <f>IFERROR(VLOOKUP(UPPER(CONCATENATE($B360," - ",$A360)),'[1]Segurados Civis'!$A$5:$H$2142,6,FALSE),"")</f>
        <v>178</v>
      </c>
      <c r="D360" s="12">
        <f>IFERROR(VLOOKUP(UPPER(CONCATENATE($B360," - ",$A360)),'[1]Segurados Civis'!$A$5:$H$2142,7,FALSE),"")</f>
        <v>45</v>
      </c>
      <c r="E360" s="12">
        <f>IFERROR(VLOOKUP(UPPER(CONCATENATE($B360," - ",$A360)),'[1]Segurados Civis'!$A$5:$H$2142,8,FALSE),"")</f>
        <v>25</v>
      </c>
      <c r="F360" s="12">
        <f t="shared" si="5"/>
        <v>248</v>
      </c>
      <c r="G360" s="5" t="s">
        <v>2</v>
      </c>
      <c r="H360" s="3">
        <v>0</v>
      </c>
      <c r="I360" s="3"/>
      <c r="J360" s="3">
        <v>0</v>
      </c>
      <c r="K360" s="3">
        <v>0</v>
      </c>
    </row>
    <row r="361" spans="1:11" x14ac:dyDescent="0.25">
      <c r="A361" s="5" t="s">
        <v>1356</v>
      </c>
      <c r="B361" s="5" t="s">
        <v>1920</v>
      </c>
      <c r="C361" s="12" t="str">
        <f>IFERROR(VLOOKUP(UPPER(CONCATENATE($B361," - ",$A361)),'[1]Segurados Civis'!$A$5:$H$2142,6,FALSE),"")</f>
        <v/>
      </c>
      <c r="D361" s="12" t="str">
        <f>IFERROR(VLOOKUP(UPPER(CONCATENATE($B361," - ",$A361)),'[1]Segurados Civis'!$A$5:$H$2142,7,FALSE),"")</f>
        <v/>
      </c>
      <c r="E361" s="12" t="str">
        <f>IFERROR(VLOOKUP(UPPER(CONCATENATE($B361," - ",$A361)),'[1]Segurados Civis'!$A$5:$H$2142,8,FALSE),"")</f>
        <v/>
      </c>
      <c r="F361" s="12" t="str">
        <f t="shared" si="5"/>
        <v/>
      </c>
      <c r="G361" s="5" t="s">
        <v>4</v>
      </c>
      <c r="H361" s="3">
        <v>0</v>
      </c>
      <c r="I361" s="3"/>
      <c r="J361" s="3">
        <v>0</v>
      </c>
      <c r="K361" s="3">
        <v>0</v>
      </c>
    </row>
    <row r="362" spans="1:11" x14ac:dyDescent="0.25">
      <c r="A362" s="5" t="s">
        <v>1356</v>
      </c>
      <c r="B362" s="5" t="s">
        <v>1417</v>
      </c>
      <c r="C362" s="12" t="str">
        <f>IFERROR(VLOOKUP(UPPER(CONCATENATE($B362," - ",$A362)),'[1]Segurados Civis'!$A$5:$H$2142,6,FALSE),"")</f>
        <v/>
      </c>
      <c r="D362" s="12" t="str">
        <f>IFERROR(VLOOKUP(UPPER(CONCATENATE($B362," - ",$A362)),'[1]Segurados Civis'!$A$5:$H$2142,7,FALSE),"")</f>
        <v/>
      </c>
      <c r="E362" s="12" t="str">
        <f>IFERROR(VLOOKUP(UPPER(CONCATENATE($B362," - ",$A362)),'[1]Segurados Civis'!$A$5:$H$2142,8,FALSE),"")</f>
        <v/>
      </c>
      <c r="F362" s="12" t="str">
        <f t="shared" si="5"/>
        <v/>
      </c>
      <c r="G362" s="5" t="s">
        <v>4</v>
      </c>
      <c r="H362" s="3">
        <v>0</v>
      </c>
      <c r="I362" s="3"/>
      <c r="J362" s="3">
        <v>0</v>
      </c>
      <c r="K362" s="3">
        <v>0</v>
      </c>
    </row>
    <row r="363" spans="1:11" x14ac:dyDescent="0.25">
      <c r="A363" s="5" t="s">
        <v>1356</v>
      </c>
      <c r="B363" s="5" t="s">
        <v>1603</v>
      </c>
      <c r="C363" s="12">
        <f>IFERROR(VLOOKUP(UPPER(CONCATENATE($B363," - ",$A363)),'[1]Segurados Civis'!$A$5:$H$2142,6,FALSE),"")</f>
        <v>2215</v>
      </c>
      <c r="D363" s="12">
        <f>IFERROR(VLOOKUP(UPPER(CONCATENATE($B363," - ",$A363)),'[1]Segurados Civis'!$A$5:$H$2142,7,FALSE),"")</f>
        <v>536</v>
      </c>
      <c r="E363" s="12">
        <f>IFERROR(VLOOKUP(UPPER(CONCATENATE($B363," - ",$A363)),'[1]Segurados Civis'!$A$5:$H$2142,8,FALSE),"")</f>
        <v>65</v>
      </c>
      <c r="F363" s="12">
        <f t="shared" si="5"/>
        <v>2816</v>
      </c>
      <c r="G363" s="5" t="s">
        <v>2</v>
      </c>
      <c r="H363" s="3">
        <v>1</v>
      </c>
      <c r="I363" s="3">
        <v>1</v>
      </c>
      <c r="J363" s="3">
        <v>1</v>
      </c>
      <c r="K363" s="3">
        <v>0</v>
      </c>
    </row>
    <row r="364" spans="1:11" x14ac:dyDescent="0.25">
      <c r="A364" s="5" t="s">
        <v>1356</v>
      </c>
      <c r="B364" s="5" t="s">
        <v>1692</v>
      </c>
      <c r="C364" s="12" t="str">
        <f>IFERROR(VLOOKUP(UPPER(CONCATENATE($B364," - ",$A364)),'[1]Segurados Civis'!$A$5:$H$2142,6,FALSE),"")</f>
        <v/>
      </c>
      <c r="D364" s="12" t="str">
        <f>IFERROR(VLOOKUP(UPPER(CONCATENATE($B364," - ",$A364)),'[1]Segurados Civis'!$A$5:$H$2142,7,FALSE),"")</f>
        <v/>
      </c>
      <c r="E364" s="12" t="str">
        <f>IFERROR(VLOOKUP(UPPER(CONCATENATE($B364," - ",$A364)),'[1]Segurados Civis'!$A$5:$H$2142,8,FALSE),"")</f>
        <v/>
      </c>
      <c r="F364" s="12" t="str">
        <f t="shared" si="5"/>
        <v/>
      </c>
      <c r="G364" s="5" t="s">
        <v>4</v>
      </c>
      <c r="H364" s="3">
        <v>0</v>
      </c>
      <c r="I364" s="3"/>
      <c r="J364" s="3">
        <v>0</v>
      </c>
      <c r="K364" s="3">
        <v>0</v>
      </c>
    </row>
    <row r="365" spans="1:11" x14ac:dyDescent="0.25">
      <c r="A365" s="5" t="s">
        <v>1356</v>
      </c>
      <c r="B365" s="5" t="s">
        <v>1633</v>
      </c>
      <c r="C365" s="12" t="str">
        <f>IFERROR(VLOOKUP(UPPER(CONCATENATE($B365," - ",$A365)),'[1]Segurados Civis'!$A$5:$H$2142,6,FALSE),"")</f>
        <v/>
      </c>
      <c r="D365" s="12" t="str">
        <f>IFERROR(VLOOKUP(UPPER(CONCATENATE($B365," - ",$A365)),'[1]Segurados Civis'!$A$5:$H$2142,7,FALSE),"")</f>
        <v/>
      </c>
      <c r="E365" s="12" t="str">
        <f>IFERROR(VLOOKUP(UPPER(CONCATENATE($B365," - ",$A365)),'[1]Segurados Civis'!$A$5:$H$2142,8,FALSE),"")</f>
        <v/>
      </c>
      <c r="F365" s="12" t="str">
        <f t="shared" si="5"/>
        <v/>
      </c>
      <c r="G365" s="5" t="s">
        <v>4</v>
      </c>
      <c r="H365" s="3">
        <v>0</v>
      </c>
      <c r="I365" s="3"/>
      <c r="J365" s="3">
        <v>0</v>
      </c>
      <c r="K365" s="3">
        <v>0</v>
      </c>
    </row>
    <row r="366" spans="1:11" x14ac:dyDescent="0.25">
      <c r="A366" s="5" t="s">
        <v>1356</v>
      </c>
      <c r="B366" s="5" t="s">
        <v>2077</v>
      </c>
      <c r="C366" s="12" t="str">
        <f>IFERROR(VLOOKUP(UPPER(CONCATENATE($B366," - ",$A366)),'[1]Segurados Civis'!$A$5:$H$2142,6,FALSE),"")</f>
        <v/>
      </c>
      <c r="D366" s="12" t="str">
        <f>IFERROR(VLOOKUP(UPPER(CONCATENATE($B366," - ",$A366)),'[1]Segurados Civis'!$A$5:$H$2142,7,FALSE),"")</f>
        <v/>
      </c>
      <c r="E366" s="12" t="str">
        <f>IFERROR(VLOOKUP(UPPER(CONCATENATE($B366," - ",$A366)),'[1]Segurados Civis'!$A$5:$H$2142,8,FALSE),"")</f>
        <v/>
      </c>
      <c r="F366" s="12" t="str">
        <f t="shared" si="5"/>
        <v/>
      </c>
      <c r="G366" s="5" t="s">
        <v>2</v>
      </c>
      <c r="H366" s="3">
        <v>0</v>
      </c>
      <c r="I366" s="3"/>
      <c r="J366" s="3">
        <v>0</v>
      </c>
      <c r="K366" s="3">
        <v>0</v>
      </c>
    </row>
    <row r="367" spans="1:11" x14ac:dyDescent="0.25">
      <c r="A367" s="5" t="s">
        <v>1356</v>
      </c>
      <c r="B367" s="5" t="s">
        <v>1903</v>
      </c>
      <c r="C367" s="12">
        <f>IFERROR(VLOOKUP(UPPER(CONCATENATE($B367," - ",$A367)),'[1]Segurados Civis'!$A$5:$H$2142,6,FALSE),"")</f>
        <v>735</v>
      </c>
      <c r="D367" s="12">
        <f>IFERROR(VLOOKUP(UPPER(CONCATENATE($B367," - ",$A367)),'[1]Segurados Civis'!$A$5:$H$2142,7,FALSE),"")</f>
        <v>167</v>
      </c>
      <c r="E367" s="12">
        <f>IFERROR(VLOOKUP(UPPER(CONCATENATE($B367," - ",$A367)),'[1]Segurados Civis'!$A$5:$H$2142,8,FALSE),"")</f>
        <v>43</v>
      </c>
      <c r="F367" s="12">
        <f t="shared" si="5"/>
        <v>945</v>
      </c>
      <c r="G367" s="5" t="s">
        <v>2</v>
      </c>
      <c r="H367" s="3">
        <v>0</v>
      </c>
      <c r="I367" s="3"/>
      <c r="J367" s="3">
        <v>0</v>
      </c>
      <c r="K367" s="3">
        <v>0</v>
      </c>
    </row>
    <row r="368" spans="1:11" x14ac:dyDescent="0.25">
      <c r="A368" s="5" t="s">
        <v>1356</v>
      </c>
      <c r="B368" s="5" t="s">
        <v>1741</v>
      </c>
      <c r="C368" s="12" t="str">
        <f>IFERROR(VLOOKUP(UPPER(CONCATENATE($B368," - ",$A368)),'[1]Segurados Civis'!$A$5:$H$2142,6,FALSE),"")</f>
        <v/>
      </c>
      <c r="D368" s="12" t="str">
        <f>IFERROR(VLOOKUP(UPPER(CONCATENATE($B368," - ",$A368)),'[1]Segurados Civis'!$A$5:$H$2142,7,FALSE),"")</f>
        <v/>
      </c>
      <c r="E368" s="12" t="str">
        <f>IFERROR(VLOOKUP(UPPER(CONCATENATE($B368," - ",$A368)),'[1]Segurados Civis'!$A$5:$H$2142,8,FALSE),"")</f>
        <v/>
      </c>
      <c r="F368" s="12" t="str">
        <f t="shared" si="5"/>
        <v/>
      </c>
      <c r="G368" s="5" t="s">
        <v>4</v>
      </c>
      <c r="H368" s="3">
        <v>0</v>
      </c>
      <c r="I368" s="3"/>
      <c r="J368" s="3">
        <v>0</v>
      </c>
      <c r="K368" s="3">
        <v>0</v>
      </c>
    </row>
    <row r="369" spans="1:11" x14ac:dyDescent="0.25">
      <c r="A369" s="5" t="s">
        <v>1356</v>
      </c>
      <c r="B369" s="5" t="s">
        <v>1963</v>
      </c>
      <c r="C369" s="12" t="str">
        <f>IFERROR(VLOOKUP(UPPER(CONCATENATE($B369," - ",$A369)),'[1]Segurados Civis'!$A$5:$H$2142,6,FALSE),"")</f>
        <v/>
      </c>
      <c r="D369" s="12" t="str">
        <f>IFERROR(VLOOKUP(UPPER(CONCATENATE($B369," - ",$A369)),'[1]Segurados Civis'!$A$5:$H$2142,7,FALSE),"")</f>
        <v/>
      </c>
      <c r="E369" s="12" t="str">
        <f>IFERROR(VLOOKUP(UPPER(CONCATENATE($B369," - ",$A369)),'[1]Segurados Civis'!$A$5:$H$2142,8,FALSE),"")</f>
        <v/>
      </c>
      <c r="F369" s="12" t="str">
        <f t="shared" si="5"/>
        <v/>
      </c>
      <c r="G369" s="5" t="s">
        <v>4</v>
      </c>
      <c r="H369" s="3">
        <v>0</v>
      </c>
      <c r="I369" s="3"/>
      <c r="J369" s="3">
        <v>0</v>
      </c>
      <c r="K369" s="3">
        <v>0</v>
      </c>
    </row>
    <row r="370" spans="1:11" x14ac:dyDescent="0.25">
      <c r="A370" s="5" t="s">
        <v>1356</v>
      </c>
      <c r="B370" s="5" t="s">
        <v>1791</v>
      </c>
      <c r="C370" s="12" t="str">
        <f>IFERROR(VLOOKUP(UPPER(CONCATENATE($B370," - ",$A370)),'[1]Segurados Civis'!$A$5:$H$2142,6,FALSE),"")</f>
        <v/>
      </c>
      <c r="D370" s="12" t="str">
        <f>IFERROR(VLOOKUP(UPPER(CONCATENATE($B370," - ",$A370)),'[1]Segurados Civis'!$A$5:$H$2142,7,FALSE),"")</f>
        <v/>
      </c>
      <c r="E370" s="12" t="str">
        <f>IFERROR(VLOOKUP(UPPER(CONCATENATE($B370," - ",$A370)),'[1]Segurados Civis'!$A$5:$H$2142,8,FALSE),"")</f>
        <v/>
      </c>
      <c r="F370" s="12" t="str">
        <f t="shared" si="5"/>
        <v/>
      </c>
      <c r="G370" s="5" t="s">
        <v>4</v>
      </c>
      <c r="H370" s="3">
        <v>0</v>
      </c>
      <c r="I370" s="3"/>
      <c r="J370" s="3">
        <v>0</v>
      </c>
      <c r="K370" s="3">
        <v>0</v>
      </c>
    </row>
    <row r="371" spans="1:11" x14ac:dyDescent="0.25">
      <c r="A371" s="5" t="s">
        <v>1356</v>
      </c>
      <c r="B371" s="5" t="s">
        <v>2130</v>
      </c>
      <c r="C371" s="12">
        <f>IFERROR(VLOOKUP(UPPER(CONCATENATE($B371," - ",$A371)),'[1]Segurados Civis'!$A$5:$H$2142,6,FALSE),"")</f>
        <v>944</v>
      </c>
      <c r="D371" s="12">
        <f>IFERROR(VLOOKUP(UPPER(CONCATENATE($B371," - ",$A371)),'[1]Segurados Civis'!$A$5:$H$2142,7,FALSE),"")</f>
        <v>173</v>
      </c>
      <c r="E371" s="12">
        <f>IFERROR(VLOOKUP(UPPER(CONCATENATE($B371," - ",$A371)),'[1]Segurados Civis'!$A$5:$H$2142,8,FALSE),"")</f>
        <v>38</v>
      </c>
      <c r="F371" s="12">
        <f t="shared" si="5"/>
        <v>1155</v>
      </c>
      <c r="G371" s="5" t="s">
        <v>2</v>
      </c>
      <c r="H371" s="3">
        <v>0</v>
      </c>
      <c r="I371" s="3"/>
      <c r="J371" s="3">
        <v>0</v>
      </c>
      <c r="K371" s="3">
        <v>0</v>
      </c>
    </row>
    <row r="372" spans="1:11" x14ac:dyDescent="0.25">
      <c r="A372" s="5" t="s">
        <v>1356</v>
      </c>
      <c r="B372" s="5" t="s">
        <v>1693</v>
      </c>
      <c r="C372" s="12" t="str">
        <f>IFERROR(VLOOKUP(UPPER(CONCATENATE($B372," - ",$A372)),'[1]Segurados Civis'!$A$5:$H$2142,6,FALSE),"")</f>
        <v/>
      </c>
      <c r="D372" s="12" t="str">
        <f>IFERROR(VLOOKUP(UPPER(CONCATENATE($B372," - ",$A372)),'[1]Segurados Civis'!$A$5:$H$2142,7,FALSE),"")</f>
        <v/>
      </c>
      <c r="E372" s="12" t="str">
        <f>IFERROR(VLOOKUP(UPPER(CONCATENATE($B372," - ",$A372)),'[1]Segurados Civis'!$A$5:$H$2142,8,FALSE),"")</f>
        <v/>
      </c>
      <c r="F372" s="12" t="str">
        <f t="shared" si="5"/>
        <v/>
      </c>
      <c r="G372" s="5" t="s">
        <v>4</v>
      </c>
      <c r="H372" s="3">
        <v>0</v>
      </c>
      <c r="I372" s="3"/>
      <c r="J372" s="3">
        <v>0</v>
      </c>
      <c r="K372" s="3">
        <v>0</v>
      </c>
    </row>
    <row r="373" spans="1:11" x14ac:dyDescent="0.25">
      <c r="A373" s="5" t="s">
        <v>1356</v>
      </c>
      <c r="B373" s="5" t="s">
        <v>2046</v>
      </c>
      <c r="C373" s="12" t="str">
        <f>IFERROR(VLOOKUP(UPPER(CONCATENATE($B373," - ",$A373)),'[1]Segurados Civis'!$A$5:$H$2142,6,FALSE),"")</f>
        <v/>
      </c>
      <c r="D373" s="12" t="str">
        <f>IFERROR(VLOOKUP(UPPER(CONCATENATE($B373," - ",$A373)),'[1]Segurados Civis'!$A$5:$H$2142,7,FALSE),"")</f>
        <v/>
      </c>
      <c r="E373" s="12" t="str">
        <f>IFERROR(VLOOKUP(UPPER(CONCATENATE($B373," - ",$A373)),'[1]Segurados Civis'!$A$5:$H$2142,8,FALSE),"")</f>
        <v/>
      </c>
      <c r="F373" s="12" t="str">
        <f t="shared" si="5"/>
        <v/>
      </c>
      <c r="G373" s="5" t="s">
        <v>4</v>
      </c>
      <c r="H373" s="3">
        <v>0</v>
      </c>
      <c r="I373" s="3"/>
      <c r="J373" s="3">
        <v>0</v>
      </c>
      <c r="K373" s="3">
        <v>0</v>
      </c>
    </row>
    <row r="374" spans="1:11" x14ac:dyDescent="0.25">
      <c r="A374" s="5" t="s">
        <v>1356</v>
      </c>
      <c r="B374" s="5" t="s">
        <v>1885</v>
      </c>
      <c r="C374" s="12" t="str">
        <f>IFERROR(VLOOKUP(UPPER(CONCATENATE($B374," - ",$A374)),'[1]Segurados Civis'!$A$5:$H$2142,6,FALSE),"")</f>
        <v/>
      </c>
      <c r="D374" s="12" t="str">
        <f>IFERROR(VLOOKUP(UPPER(CONCATENATE($B374," - ",$A374)),'[1]Segurados Civis'!$A$5:$H$2142,7,FALSE),"")</f>
        <v/>
      </c>
      <c r="E374" s="12" t="str">
        <f>IFERROR(VLOOKUP(UPPER(CONCATENATE($B374," - ",$A374)),'[1]Segurados Civis'!$A$5:$H$2142,8,FALSE),"")</f>
        <v/>
      </c>
      <c r="F374" s="12" t="str">
        <f t="shared" si="5"/>
        <v/>
      </c>
      <c r="G374" s="5" t="s">
        <v>4</v>
      </c>
      <c r="H374" s="3">
        <v>0</v>
      </c>
      <c r="I374" s="3"/>
      <c r="J374" s="3">
        <v>0</v>
      </c>
      <c r="K374" s="3">
        <v>0</v>
      </c>
    </row>
    <row r="375" spans="1:11" x14ac:dyDescent="0.25">
      <c r="A375" s="5" t="s">
        <v>1356</v>
      </c>
      <c r="B375" s="5" t="s">
        <v>1623</v>
      </c>
      <c r="C375" s="12" t="str">
        <f>IFERROR(VLOOKUP(UPPER(CONCATENATE($B375," - ",$A375)),'[1]Segurados Civis'!$A$5:$H$2142,6,FALSE),"")</f>
        <v/>
      </c>
      <c r="D375" s="12" t="str">
        <f>IFERROR(VLOOKUP(UPPER(CONCATENATE($B375," - ",$A375)),'[1]Segurados Civis'!$A$5:$H$2142,7,FALSE),"")</f>
        <v/>
      </c>
      <c r="E375" s="12" t="str">
        <f>IFERROR(VLOOKUP(UPPER(CONCATENATE($B375," - ",$A375)),'[1]Segurados Civis'!$A$5:$H$2142,8,FALSE),"")</f>
        <v/>
      </c>
      <c r="F375" s="12" t="str">
        <f t="shared" si="5"/>
        <v/>
      </c>
      <c r="G375" s="5" t="s">
        <v>4</v>
      </c>
      <c r="H375" s="3">
        <v>0</v>
      </c>
      <c r="I375" s="3"/>
      <c r="J375" s="3">
        <v>0</v>
      </c>
      <c r="K375" s="3">
        <v>0</v>
      </c>
    </row>
    <row r="376" spans="1:11" x14ac:dyDescent="0.25">
      <c r="A376" s="5" t="s">
        <v>1356</v>
      </c>
      <c r="B376" s="5" t="s">
        <v>2189</v>
      </c>
      <c r="C376" s="12" t="str">
        <f>IFERROR(VLOOKUP(UPPER(CONCATENATE($B376," - ",$A376)),'[1]Segurados Civis'!$A$5:$H$2142,6,FALSE),"")</f>
        <v/>
      </c>
      <c r="D376" s="12" t="str">
        <f>IFERROR(VLOOKUP(UPPER(CONCATENATE($B376," - ",$A376)),'[1]Segurados Civis'!$A$5:$H$2142,7,FALSE),"")</f>
        <v/>
      </c>
      <c r="E376" s="12" t="str">
        <f>IFERROR(VLOOKUP(UPPER(CONCATENATE($B376," - ",$A376)),'[1]Segurados Civis'!$A$5:$H$2142,8,FALSE),"")</f>
        <v/>
      </c>
      <c r="F376" s="12" t="str">
        <f t="shared" si="5"/>
        <v/>
      </c>
      <c r="G376" s="5" t="s">
        <v>2</v>
      </c>
      <c r="H376" s="3">
        <v>0</v>
      </c>
      <c r="I376" s="3"/>
      <c r="J376" s="3">
        <v>0</v>
      </c>
      <c r="K376" s="3">
        <v>0</v>
      </c>
    </row>
    <row r="377" spans="1:11" x14ac:dyDescent="0.25">
      <c r="A377" s="5" t="s">
        <v>1356</v>
      </c>
      <c r="B377" s="5" t="s">
        <v>2047</v>
      </c>
      <c r="C377" s="12" t="str">
        <f>IFERROR(VLOOKUP(UPPER(CONCATENATE($B377," - ",$A377)),'[1]Segurados Civis'!$A$5:$H$2142,6,FALSE),"")</f>
        <v/>
      </c>
      <c r="D377" s="12" t="str">
        <f>IFERROR(VLOOKUP(UPPER(CONCATENATE($B377," - ",$A377)),'[1]Segurados Civis'!$A$5:$H$2142,7,FALSE),"")</f>
        <v/>
      </c>
      <c r="E377" s="12" t="str">
        <f>IFERROR(VLOOKUP(UPPER(CONCATENATE($B377," - ",$A377)),'[1]Segurados Civis'!$A$5:$H$2142,8,FALSE),"")</f>
        <v/>
      </c>
      <c r="F377" s="12" t="str">
        <f t="shared" si="5"/>
        <v/>
      </c>
      <c r="G377" s="5" t="s">
        <v>4</v>
      </c>
      <c r="H377" s="3">
        <v>0</v>
      </c>
      <c r="I377" s="3"/>
      <c r="J377" s="3">
        <v>0</v>
      </c>
      <c r="K377" s="3">
        <v>0</v>
      </c>
    </row>
    <row r="378" spans="1:11" x14ac:dyDescent="0.25">
      <c r="A378" s="5" t="s">
        <v>1356</v>
      </c>
      <c r="B378" s="5" t="s">
        <v>2141</v>
      </c>
      <c r="C378" s="12" t="str">
        <f>IFERROR(VLOOKUP(UPPER(CONCATENATE($B378," - ",$A378)),'[1]Segurados Civis'!$A$5:$H$2142,6,FALSE),"")</f>
        <v/>
      </c>
      <c r="D378" s="12" t="str">
        <f>IFERROR(VLOOKUP(UPPER(CONCATENATE($B378," - ",$A378)),'[1]Segurados Civis'!$A$5:$H$2142,7,FALSE),"")</f>
        <v/>
      </c>
      <c r="E378" s="12" t="str">
        <f>IFERROR(VLOOKUP(UPPER(CONCATENATE($B378," - ",$A378)),'[1]Segurados Civis'!$A$5:$H$2142,8,FALSE),"")</f>
        <v/>
      </c>
      <c r="F378" s="12" t="str">
        <f t="shared" si="5"/>
        <v/>
      </c>
      <c r="G378" s="5" t="s">
        <v>4</v>
      </c>
      <c r="H378" s="3">
        <v>0</v>
      </c>
      <c r="I378" s="3"/>
      <c r="J378" s="3">
        <v>0</v>
      </c>
      <c r="K378" s="3">
        <v>0</v>
      </c>
    </row>
    <row r="379" spans="1:11" x14ac:dyDescent="0.25">
      <c r="A379" s="5" t="s">
        <v>1356</v>
      </c>
      <c r="B379" s="5" t="s">
        <v>1498</v>
      </c>
      <c r="C379" s="12" t="str">
        <f>IFERROR(VLOOKUP(UPPER(CONCATENATE($B379," - ",$A379)),'[1]Segurados Civis'!$A$5:$H$2142,6,FALSE),"")</f>
        <v/>
      </c>
      <c r="D379" s="12" t="str">
        <f>IFERROR(VLOOKUP(UPPER(CONCATENATE($B379," - ",$A379)),'[1]Segurados Civis'!$A$5:$H$2142,7,FALSE),"")</f>
        <v/>
      </c>
      <c r="E379" s="12" t="str">
        <f>IFERROR(VLOOKUP(UPPER(CONCATENATE($B379," - ",$A379)),'[1]Segurados Civis'!$A$5:$H$2142,8,FALSE),"")</f>
        <v/>
      </c>
      <c r="F379" s="12" t="str">
        <f t="shared" si="5"/>
        <v/>
      </c>
      <c r="G379" s="5" t="s">
        <v>4</v>
      </c>
      <c r="H379" s="3">
        <v>0</v>
      </c>
      <c r="I379" s="3"/>
      <c r="J379" s="3">
        <v>0</v>
      </c>
      <c r="K379" s="3">
        <v>0</v>
      </c>
    </row>
    <row r="380" spans="1:11" x14ac:dyDescent="0.25">
      <c r="A380" s="5" t="s">
        <v>1356</v>
      </c>
      <c r="B380" s="5" t="s">
        <v>1852</v>
      </c>
      <c r="C380" s="12">
        <f>IFERROR(VLOOKUP(UPPER(CONCATENATE($B380," - ",$A380)),'[1]Segurados Civis'!$A$5:$H$2142,6,FALSE),"")</f>
        <v>325</v>
      </c>
      <c r="D380" s="12">
        <f>IFERROR(VLOOKUP(UPPER(CONCATENATE($B380," - ",$A380)),'[1]Segurados Civis'!$A$5:$H$2142,7,FALSE),"")</f>
        <v>79</v>
      </c>
      <c r="E380" s="12">
        <f>IFERROR(VLOOKUP(UPPER(CONCATENATE($B380," - ",$A380)),'[1]Segurados Civis'!$A$5:$H$2142,8,FALSE),"")</f>
        <v>23</v>
      </c>
      <c r="F380" s="12">
        <f t="shared" si="5"/>
        <v>427</v>
      </c>
      <c r="G380" s="5" t="s">
        <v>2</v>
      </c>
      <c r="H380" s="3">
        <v>0</v>
      </c>
      <c r="I380" s="3"/>
      <c r="J380" s="3">
        <v>0</v>
      </c>
      <c r="K380" s="3">
        <v>0</v>
      </c>
    </row>
    <row r="381" spans="1:11" x14ac:dyDescent="0.25">
      <c r="A381" s="5" t="s">
        <v>1356</v>
      </c>
      <c r="B381" s="5" t="s">
        <v>1674</v>
      </c>
      <c r="C381" s="12" t="str">
        <f>IFERROR(VLOOKUP(UPPER(CONCATENATE($B381," - ",$A381)),'[1]Segurados Civis'!$A$5:$H$2142,6,FALSE),"")</f>
        <v/>
      </c>
      <c r="D381" s="12" t="str">
        <f>IFERROR(VLOOKUP(UPPER(CONCATENATE($B381," - ",$A381)),'[1]Segurados Civis'!$A$5:$H$2142,7,FALSE),"")</f>
        <v/>
      </c>
      <c r="E381" s="12" t="str">
        <f>IFERROR(VLOOKUP(UPPER(CONCATENATE($B381," - ",$A381)),'[1]Segurados Civis'!$A$5:$H$2142,8,FALSE),"")</f>
        <v/>
      </c>
      <c r="F381" s="12" t="str">
        <f t="shared" si="5"/>
        <v/>
      </c>
      <c r="G381" s="5" t="s">
        <v>4</v>
      </c>
      <c r="H381" s="3">
        <v>0</v>
      </c>
      <c r="I381" s="3"/>
      <c r="J381" s="3">
        <v>0</v>
      </c>
      <c r="K381" s="3">
        <v>0</v>
      </c>
    </row>
    <row r="382" spans="1:11" x14ac:dyDescent="0.25">
      <c r="A382" s="5" t="s">
        <v>1356</v>
      </c>
      <c r="B382" s="5" t="s">
        <v>1886</v>
      </c>
      <c r="C382" s="12">
        <f>IFERROR(VLOOKUP(UPPER(CONCATENATE($B382," - ",$A382)),'[1]Segurados Civis'!$A$5:$H$2142,6,FALSE),"")</f>
        <v>332</v>
      </c>
      <c r="D382" s="12">
        <f>IFERROR(VLOOKUP(UPPER(CONCATENATE($B382," - ",$A382)),'[1]Segurados Civis'!$A$5:$H$2142,7,FALSE),"")</f>
        <v>73</v>
      </c>
      <c r="E382" s="12">
        <f>IFERROR(VLOOKUP(UPPER(CONCATENATE($B382," - ",$A382)),'[1]Segurados Civis'!$A$5:$H$2142,8,FALSE),"")</f>
        <v>15</v>
      </c>
      <c r="F382" s="12">
        <f t="shared" si="5"/>
        <v>420</v>
      </c>
      <c r="G382" s="5" t="s">
        <v>2</v>
      </c>
      <c r="H382" s="3">
        <v>1</v>
      </c>
      <c r="I382" s="3"/>
      <c r="J382" s="3">
        <v>0</v>
      </c>
      <c r="K382" s="3">
        <v>0</v>
      </c>
    </row>
    <row r="383" spans="1:11" x14ac:dyDescent="0.25">
      <c r="A383" s="5" t="s">
        <v>1356</v>
      </c>
      <c r="B383" s="5" t="s">
        <v>1499</v>
      </c>
      <c r="C383" s="12" t="str">
        <f>IFERROR(VLOOKUP(UPPER(CONCATENATE($B383," - ",$A383)),'[1]Segurados Civis'!$A$5:$H$2142,6,FALSE),"")</f>
        <v/>
      </c>
      <c r="D383" s="12" t="str">
        <f>IFERROR(VLOOKUP(UPPER(CONCATENATE($B383," - ",$A383)),'[1]Segurados Civis'!$A$5:$H$2142,7,FALSE),"")</f>
        <v/>
      </c>
      <c r="E383" s="12" t="str">
        <f>IFERROR(VLOOKUP(UPPER(CONCATENATE($B383," - ",$A383)),'[1]Segurados Civis'!$A$5:$H$2142,8,FALSE),"")</f>
        <v/>
      </c>
      <c r="F383" s="12" t="str">
        <f t="shared" si="5"/>
        <v/>
      </c>
      <c r="G383" s="5" t="s">
        <v>4</v>
      </c>
      <c r="H383" s="3">
        <v>0</v>
      </c>
      <c r="I383" s="3"/>
      <c r="J383" s="3">
        <v>0</v>
      </c>
      <c r="K383" s="3">
        <v>0</v>
      </c>
    </row>
    <row r="384" spans="1:11" x14ac:dyDescent="0.25">
      <c r="A384" s="5" t="s">
        <v>1356</v>
      </c>
      <c r="B384" s="5" t="s">
        <v>1440</v>
      </c>
      <c r="C384" s="12" t="str">
        <f>IFERROR(VLOOKUP(UPPER(CONCATENATE($B384," - ",$A384)),'[1]Segurados Civis'!$A$5:$H$2142,6,FALSE),"")</f>
        <v/>
      </c>
      <c r="D384" s="12" t="str">
        <f>IFERROR(VLOOKUP(UPPER(CONCATENATE($B384," - ",$A384)),'[1]Segurados Civis'!$A$5:$H$2142,7,FALSE),"")</f>
        <v/>
      </c>
      <c r="E384" s="12" t="str">
        <f>IFERROR(VLOOKUP(UPPER(CONCATENATE($B384," - ",$A384)),'[1]Segurados Civis'!$A$5:$H$2142,8,FALSE),"")</f>
        <v/>
      </c>
      <c r="F384" s="12" t="str">
        <f t="shared" si="5"/>
        <v/>
      </c>
      <c r="G384" s="5" t="s">
        <v>4</v>
      </c>
      <c r="H384" s="3">
        <v>0</v>
      </c>
      <c r="I384" s="3"/>
      <c r="J384" s="3">
        <v>0</v>
      </c>
      <c r="K384" s="3">
        <v>0</v>
      </c>
    </row>
    <row r="385" spans="1:11" x14ac:dyDescent="0.25">
      <c r="A385" s="5" t="s">
        <v>1356</v>
      </c>
      <c r="B385" s="5" t="s">
        <v>1850</v>
      </c>
      <c r="C385" s="12">
        <f>IFERROR(VLOOKUP(UPPER(CONCATENATE($B385," - ",$A385)),'[1]Segurados Civis'!$A$5:$H$2142,6,FALSE),"")</f>
        <v>1462</v>
      </c>
      <c r="D385" s="12">
        <f>IFERROR(VLOOKUP(UPPER(CONCATENATE($B385," - ",$A385)),'[1]Segurados Civis'!$A$5:$H$2142,7,FALSE),"")</f>
        <v>356</v>
      </c>
      <c r="E385" s="12">
        <f>IFERROR(VLOOKUP(UPPER(CONCATENATE($B385," - ",$A385)),'[1]Segurados Civis'!$A$5:$H$2142,8,FALSE),"")</f>
        <v>122</v>
      </c>
      <c r="F385" s="12">
        <f t="shared" si="5"/>
        <v>1940</v>
      </c>
      <c r="G385" s="5" t="s">
        <v>2</v>
      </c>
      <c r="H385" s="3">
        <v>0</v>
      </c>
      <c r="I385" s="3"/>
      <c r="J385" s="3">
        <v>0</v>
      </c>
      <c r="K385" s="3">
        <v>0</v>
      </c>
    </row>
    <row r="386" spans="1:11" x14ac:dyDescent="0.25">
      <c r="A386" s="5" t="s">
        <v>1356</v>
      </c>
      <c r="B386" s="5" t="s">
        <v>1943</v>
      </c>
      <c r="C386" s="12" t="str">
        <f>IFERROR(VLOOKUP(UPPER(CONCATENATE($B386," - ",$A386)),'[1]Segurados Civis'!$A$5:$H$2142,6,FALSE),"")</f>
        <v/>
      </c>
      <c r="D386" s="12" t="str">
        <f>IFERROR(VLOOKUP(UPPER(CONCATENATE($B386," - ",$A386)),'[1]Segurados Civis'!$A$5:$H$2142,7,FALSE),"")</f>
        <v/>
      </c>
      <c r="E386" s="12" t="str">
        <f>IFERROR(VLOOKUP(UPPER(CONCATENATE($B386," - ",$A386)),'[1]Segurados Civis'!$A$5:$H$2142,8,FALSE),"")</f>
        <v/>
      </c>
      <c r="F386" s="12" t="str">
        <f t="shared" si="5"/>
        <v/>
      </c>
      <c r="G386" s="5" t="s">
        <v>4</v>
      </c>
      <c r="H386" s="3">
        <v>0</v>
      </c>
      <c r="I386" s="3"/>
      <c r="J386" s="3">
        <v>0</v>
      </c>
      <c r="K386" s="3">
        <v>0</v>
      </c>
    </row>
    <row r="387" spans="1:11" x14ac:dyDescent="0.25">
      <c r="A387" s="5" t="s">
        <v>1356</v>
      </c>
      <c r="B387" s="5" t="s">
        <v>1634</v>
      </c>
      <c r="C387" s="12" t="str">
        <f>IFERROR(VLOOKUP(UPPER(CONCATENATE($B387," - ",$A387)),'[1]Segurados Civis'!$A$5:$H$2142,6,FALSE),"")</f>
        <v/>
      </c>
      <c r="D387" s="12" t="str">
        <f>IFERROR(VLOOKUP(UPPER(CONCATENATE($B387," - ",$A387)),'[1]Segurados Civis'!$A$5:$H$2142,7,FALSE),"")</f>
        <v/>
      </c>
      <c r="E387" s="12" t="str">
        <f>IFERROR(VLOOKUP(UPPER(CONCATENATE($B387," - ",$A387)),'[1]Segurados Civis'!$A$5:$H$2142,8,FALSE),"")</f>
        <v/>
      </c>
      <c r="F387" s="12" t="str">
        <f t="shared" ref="F387:F450" si="6">IF(SUM(C387:E387)=0,"",SUM(C387:E387))</f>
        <v/>
      </c>
      <c r="G387" s="5" t="s">
        <v>4</v>
      </c>
      <c r="H387" s="3">
        <v>0</v>
      </c>
      <c r="I387" s="3"/>
      <c r="J387" s="3">
        <v>0</v>
      </c>
      <c r="K387" s="3">
        <v>0</v>
      </c>
    </row>
    <row r="388" spans="1:11" x14ac:dyDescent="0.25">
      <c r="A388" s="5" t="s">
        <v>1356</v>
      </c>
      <c r="B388" s="5" t="s">
        <v>1500</v>
      </c>
      <c r="C388" s="12" t="str">
        <f>IFERROR(VLOOKUP(UPPER(CONCATENATE($B388," - ",$A388)),'[1]Segurados Civis'!$A$5:$H$2142,6,FALSE),"")</f>
        <v/>
      </c>
      <c r="D388" s="12" t="str">
        <f>IFERROR(VLOOKUP(UPPER(CONCATENATE($B388," - ",$A388)),'[1]Segurados Civis'!$A$5:$H$2142,7,FALSE),"")</f>
        <v/>
      </c>
      <c r="E388" s="12" t="str">
        <f>IFERROR(VLOOKUP(UPPER(CONCATENATE($B388," - ",$A388)),'[1]Segurados Civis'!$A$5:$H$2142,8,FALSE),"")</f>
        <v/>
      </c>
      <c r="F388" s="12" t="str">
        <f t="shared" si="6"/>
        <v/>
      </c>
      <c r="G388" s="5" t="s">
        <v>4</v>
      </c>
      <c r="H388" s="3">
        <v>0</v>
      </c>
      <c r="I388" s="3"/>
      <c r="J388" s="3">
        <v>0</v>
      </c>
      <c r="K388" s="3">
        <v>0</v>
      </c>
    </row>
    <row r="389" spans="1:11" x14ac:dyDescent="0.25">
      <c r="A389" s="5" t="s">
        <v>1356</v>
      </c>
      <c r="B389" s="5" t="s">
        <v>1686</v>
      </c>
      <c r="C389" s="12">
        <f>IFERROR(VLOOKUP(UPPER(CONCATENATE($B389," - ",$A389)),'[1]Segurados Civis'!$A$5:$H$2142,6,FALSE),"")</f>
        <v>1453</v>
      </c>
      <c r="D389" s="12">
        <f>IFERROR(VLOOKUP(UPPER(CONCATENATE($B389," - ",$A389)),'[1]Segurados Civis'!$A$5:$H$2142,7,FALSE),"")</f>
        <v>837</v>
      </c>
      <c r="E389" s="12">
        <f>IFERROR(VLOOKUP(UPPER(CONCATENATE($B389," - ",$A389)),'[1]Segurados Civis'!$A$5:$H$2142,8,FALSE),"")</f>
        <v>187</v>
      </c>
      <c r="F389" s="12">
        <f t="shared" si="6"/>
        <v>2477</v>
      </c>
      <c r="G389" s="5" t="s">
        <v>2</v>
      </c>
      <c r="H389" s="3">
        <v>0</v>
      </c>
      <c r="I389" s="3"/>
      <c r="J389" s="3">
        <v>0</v>
      </c>
      <c r="K389" s="3">
        <v>0</v>
      </c>
    </row>
    <row r="390" spans="1:11" x14ac:dyDescent="0.25">
      <c r="A390" s="5" t="s">
        <v>1356</v>
      </c>
      <c r="B390" s="5" t="s">
        <v>1564</v>
      </c>
      <c r="C390" s="12" t="str">
        <f>IFERROR(VLOOKUP(UPPER(CONCATENATE($B390," - ",$A390)),'[1]Segurados Civis'!$A$5:$H$2142,6,FALSE),"")</f>
        <v/>
      </c>
      <c r="D390" s="12" t="str">
        <f>IFERROR(VLOOKUP(UPPER(CONCATENATE($B390," - ",$A390)),'[1]Segurados Civis'!$A$5:$H$2142,7,FALSE),"")</f>
        <v/>
      </c>
      <c r="E390" s="12" t="str">
        <f>IFERROR(VLOOKUP(UPPER(CONCATENATE($B390," - ",$A390)),'[1]Segurados Civis'!$A$5:$H$2142,8,FALSE),"")</f>
        <v/>
      </c>
      <c r="F390" s="12" t="str">
        <f t="shared" si="6"/>
        <v/>
      </c>
      <c r="G390" s="5" t="s">
        <v>4</v>
      </c>
      <c r="H390" s="3">
        <v>0</v>
      </c>
      <c r="I390" s="3"/>
      <c r="J390" s="3">
        <v>0</v>
      </c>
      <c r="K390" s="3">
        <v>0</v>
      </c>
    </row>
    <row r="391" spans="1:11" x14ac:dyDescent="0.25">
      <c r="A391" s="5" t="s">
        <v>1356</v>
      </c>
      <c r="B391" s="5" t="s">
        <v>1839</v>
      </c>
      <c r="C391" s="12" t="str">
        <f>IFERROR(VLOOKUP(UPPER(CONCATENATE($B391," - ",$A391)),'[1]Segurados Civis'!$A$5:$H$2142,6,FALSE),"")</f>
        <v/>
      </c>
      <c r="D391" s="12" t="str">
        <f>IFERROR(VLOOKUP(UPPER(CONCATENATE($B391," - ",$A391)),'[1]Segurados Civis'!$A$5:$H$2142,7,FALSE),"")</f>
        <v/>
      </c>
      <c r="E391" s="12" t="str">
        <f>IFERROR(VLOOKUP(UPPER(CONCATENATE($B391," - ",$A391)),'[1]Segurados Civis'!$A$5:$H$2142,8,FALSE),"")</f>
        <v/>
      </c>
      <c r="F391" s="12" t="str">
        <f t="shared" si="6"/>
        <v/>
      </c>
      <c r="G391" s="5" t="s">
        <v>4</v>
      </c>
      <c r="H391" s="3">
        <v>0</v>
      </c>
      <c r="I391" s="3"/>
      <c r="J391" s="3">
        <v>0</v>
      </c>
      <c r="K391" s="3">
        <v>0</v>
      </c>
    </row>
    <row r="392" spans="1:11" x14ac:dyDescent="0.25">
      <c r="A392" s="5" t="s">
        <v>1356</v>
      </c>
      <c r="B392" s="5" t="s">
        <v>1742</v>
      </c>
      <c r="C392" s="12" t="str">
        <f>IFERROR(VLOOKUP(UPPER(CONCATENATE($B392," - ",$A392)),'[1]Segurados Civis'!$A$5:$H$2142,6,FALSE),"")</f>
        <v/>
      </c>
      <c r="D392" s="12" t="str">
        <f>IFERROR(VLOOKUP(UPPER(CONCATENATE($B392," - ",$A392)),'[1]Segurados Civis'!$A$5:$H$2142,7,FALSE),"")</f>
        <v/>
      </c>
      <c r="E392" s="12" t="str">
        <f>IFERROR(VLOOKUP(UPPER(CONCATENATE($B392," - ",$A392)),'[1]Segurados Civis'!$A$5:$H$2142,8,FALSE),"")</f>
        <v/>
      </c>
      <c r="F392" s="12" t="str">
        <f t="shared" si="6"/>
        <v/>
      </c>
      <c r="G392" s="5" t="s">
        <v>4</v>
      </c>
      <c r="H392" s="3">
        <v>0</v>
      </c>
      <c r="I392" s="3"/>
      <c r="J392" s="3">
        <v>0</v>
      </c>
      <c r="K392" s="3">
        <v>0</v>
      </c>
    </row>
    <row r="393" spans="1:11" x14ac:dyDescent="0.25">
      <c r="A393" s="5" t="s">
        <v>1356</v>
      </c>
      <c r="B393" s="5" t="s">
        <v>1694</v>
      </c>
      <c r="C393" s="12" t="str">
        <f>IFERROR(VLOOKUP(UPPER(CONCATENATE($B393," - ",$A393)),'[1]Segurados Civis'!$A$5:$H$2142,6,FALSE),"")</f>
        <v/>
      </c>
      <c r="D393" s="12" t="str">
        <f>IFERROR(VLOOKUP(UPPER(CONCATENATE($B393," - ",$A393)),'[1]Segurados Civis'!$A$5:$H$2142,7,FALSE),"")</f>
        <v/>
      </c>
      <c r="E393" s="12" t="str">
        <f>IFERROR(VLOOKUP(UPPER(CONCATENATE($B393," - ",$A393)),'[1]Segurados Civis'!$A$5:$H$2142,8,FALSE),"")</f>
        <v/>
      </c>
      <c r="F393" s="12" t="str">
        <f t="shared" si="6"/>
        <v/>
      </c>
      <c r="G393" s="5" t="s">
        <v>4</v>
      </c>
      <c r="H393" s="3">
        <v>0</v>
      </c>
      <c r="I393" s="3"/>
      <c r="J393" s="3">
        <v>0</v>
      </c>
      <c r="K393" s="3">
        <v>0</v>
      </c>
    </row>
    <row r="394" spans="1:11" x14ac:dyDescent="0.25">
      <c r="A394" s="5" t="s">
        <v>1356</v>
      </c>
      <c r="B394" s="5" t="s">
        <v>1743</v>
      </c>
      <c r="C394" s="12" t="str">
        <f>IFERROR(VLOOKUP(UPPER(CONCATENATE($B394," - ",$A394)),'[1]Segurados Civis'!$A$5:$H$2142,6,FALSE),"")</f>
        <v/>
      </c>
      <c r="D394" s="12" t="str">
        <f>IFERROR(VLOOKUP(UPPER(CONCATENATE($B394," - ",$A394)),'[1]Segurados Civis'!$A$5:$H$2142,7,FALSE),"")</f>
        <v/>
      </c>
      <c r="E394" s="12" t="str">
        <f>IFERROR(VLOOKUP(UPPER(CONCATENATE($B394," - ",$A394)),'[1]Segurados Civis'!$A$5:$H$2142,8,FALSE),"")</f>
        <v/>
      </c>
      <c r="F394" s="12" t="str">
        <f t="shared" si="6"/>
        <v/>
      </c>
      <c r="G394" s="5" t="s">
        <v>4</v>
      </c>
      <c r="H394" s="3">
        <v>0</v>
      </c>
      <c r="I394" s="3"/>
      <c r="J394" s="3">
        <v>0</v>
      </c>
      <c r="K394" s="3">
        <v>0</v>
      </c>
    </row>
    <row r="395" spans="1:11" x14ac:dyDescent="0.25">
      <c r="A395" s="5" t="s">
        <v>1356</v>
      </c>
      <c r="B395" s="5" t="s">
        <v>1568</v>
      </c>
      <c r="C395" s="12" t="str">
        <f>IFERROR(VLOOKUP(UPPER(CONCATENATE($B395," - ",$A395)),'[1]Segurados Civis'!$A$5:$H$2142,6,FALSE),"")</f>
        <v/>
      </c>
      <c r="D395" s="12" t="str">
        <f>IFERROR(VLOOKUP(UPPER(CONCATENATE($B395," - ",$A395)),'[1]Segurados Civis'!$A$5:$H$2142,7,FALSE),"")</f>
        <v/>
      </c>
      <c r="E395" s="12" t="str">
        <f>IFERROR(VLOOKUP(UPPER(CONCATENATE($B395," - ",$A395)),'[1]Segurados Civis'!$A$5:$H$2142,8,FALSE),"")</f>
        <v/>
      </c>
      <c r="F395" s="12" t="str">
        <f t="shared" si="6"/>
        <v/>
      </c>
      <c r="G395" s="5" t="s">
        <v>4</v>
      </c>
      <c r="H395" s="3">
        <v>0</v>
      </c>
      <c r="I395" s="3"/>
      <c r="J395" s="3">
        <v>0</v>
      </c>
      <c r="K395" s="3">
        <v>0</v>
      </c>
    </row>
    <row r="396" spans="1:11" x14ac:dyDescent="0.25">
      <c r="A396" s="5" t="s">
        <v>1356</v>
      </c>
      <c r="B396" s="5" t="s">
        <v>1429</v>
      </c>
      <c r="C396" s="12" t="str">
        <f>IFERROR(VLOOKUP(UPPER(CONCATENATE($B396," - ",$A396)),'[1]Segurados Civis'!$A$5:$H$2142,6,FALSE),"")</f>
        <v/>
      </c>
      <c r="D396" s="12" t="str">
        <f>IFERROR(VLOOKUP(UPPER(CONCATENATE($B396," - ",$A396)),'[1]Segurados Civis'!$A$5:$H$2142,7,FALSE),"")</f>
        <v/>
      </c>
      <c r="E396" s="12" t="str">
        <f>IFERROR(VLOOKUP(UPPER(CONCATENATE($B396," - ",$A396)),'[1]Segurados Civis'!$A$5:$H$2142,8,FALSE),"")</f>
        <v/>
      </c>
      <c r="F396" s="12" t="str">
        <f t="shared" si="6"/>
        <v/>
      </c>
      <c r="G396" s="5" t="s">
        <v>4</v>
      </c>
      <c r="H396" s="3">
        <v>0</v>
      </c>
      <c r="I396" s="3"/>
      <c r="J396" s="3">
        <v>0</v>
      </c>
      <c r="K396" s="3">
        <v>0</v>
      </c>
    </row>
    <row r="397" spans="1:11" x14ac:dyDescent="0.25">
      <c r="A397" s="5" t="s">
        <v>1356</v>
      </c>
      <c r="B397" s="5" t="s">
        <v>1501</v>
      </c>
      <c r="C397" s="12" t="str">
        <f>IFERROR(VLOOKUP(UPPER(CONCATENATE($B397," - ",$A397)),'[1]Segurados Civis'!$A$5:$H$2142,6,FALSE),"")</f>
        <v/>
      </c>
      <c r="D397" s="12" t="str">
        <f>IFERROR(VLOOKUP(UPPER(CONCATENATE($B397," - ",$A397)),'[1]Segurados Civis'!$A$5:$H$2142,7,FALSE),"")</f>
        <v/>
      </c>
      <c r="E397" s="12" t="str">
        <f>IFERROR(VLOOKUP(UPPER(CONCATENATE($B397," - ",$A397)),'[1]Segurados Civis'!$A$5:$H$2142,8,FALSE),"")</f>
        <v/>
      </c>
      <c r="F397" s="12" t="str">
        <f t="shared" si="6"/>
        <v/>
      </c>
      <c r="G397" s="5" t="s">
        <v>4</v>
      </c>
      <c r="H397" s="3">
        <v>0</v>
      </c>
      <c r="I397" s="3"/>
      <c r="J397" s="3">
        <v>0</v>
      </c>
      <c r="K397" s="3">
        <v>0</v>
      </c>
    </row>
    <row r="398" spans="1:11" x14ac:dyDescent="0.25">
      <c r="A398" s="5" t="s">
        <v>1356</v>
      </c>
      <c r="B398" s="5" t="s">
        <v>1502</v>
      </c>
      <c r="C398" s="12" t="str">
        <f>IFERROR(VLOOKUP(UPPER(CONCATENATE($B398," - ",$A398)),'[1]Segurados Civis'!$A$5:$H$2142,6,FALSE),"")</f>
        <v/>
      </c>
      <c r="D398" s="12" t="str">
        <f>IFERROR(VLOOKUP(UPPER(CONCATENATE($B398," - ",$A398)),'[1]Segurados Civis'!$A$5:$H$2142,7,FALSE),"")</f>
        <v/>
      </c>
      <c r="E398" s="12" t="str">
        <f>IFERROR(VLOOKUP(UPPER(CONCATENATE($B398," - ",$A398)),'[1]Segurados Civis'!$A$5:$H$2142,8,FALSE),"")</f>
        <v/>
      </c>
      <c r="F398" s="12" t="str">
        <f t="shared" si="6"/>
        <v/>
      </c>
      <c r="G398" s="5" t="s">
        <v>4</v>
      </c>
      <c r="H398" s="3">
        <v>0</v>
      </c>
      <c r="I398" s="3"/>
      <c r="J398" s="3">
        <v>0</v>
      </c>
      <c r="K398" s="3">
        <v>0</v>
      </c>
    </row>
    <row r="399" spans="1:11" x14ac:dyDescent="0.25">
      <c r="A399" s="5" t="s">
        <v>1356</v>
      </c>
      <c r="B399" s="5" t="s">
        <v>1609</v>
      </c>
      <c r="C399" s="12" t="str">
        <f>IFERROR(VLOOKUP(UPPER(CONCATENATE($B399," - ",$A399)),'[1]Segurados Civis'!$A$5:$H$2142,6,FALSE),"")</f>
        <v/>
      </c>
      <c r="D399" s="12" t="str">
        <f>IFERROR(VLOOKUP(UPPER(CONCATENATE($B399," - ",$A399)),'[1]Segurados Civis'!$A$5:$H$2142,7,FALSE),"")</f>
        <v/>
      </c>
      <c r="E399" s="12" t="str">
        <f>IFERROR(VLOOKUP(UPPER(CONCATENATE($B399," - ",$A399)),'[1]Segurados Civis'!$A$5:$H$2142,8,FALSE),"")</f>
        <v/>
      </c>
      <c r="F399" s="12" t="str">
        <f t="shared" si="6"/>
        <v/>
      </c>
      <c r="G399" s="5" t="s">
        <v>4</v>
      </c>
      <c r="H399" s="3">
        <v>0</v>
      </c>
      <c r="I399" s="3"/>
      <c r="J399" s="3">
        <v>0</v>
      </c>
      <c r="K399" s="3">
        <v>0</v>
      </c>
    </row>
    <row r="400" spans="1:11" x14ac:dyDescent="0.25">
      <c r="A400" s="5" t="s">
        <v>1356</v>
      </c>
      <c r="B400" s="5" t="s">
        <v>1853</v>
      </c>
      <c r="C400" s="12">
        <f>IFERROR(VLOOKUP(UPPER(CONCATENATE($B400," - ",$A400)),'[1]Segurados Civis'!$A$5:$H$2142,6,FALSE),"")</f>
        <v>1409</v>
      </c>
      <c r="D400" s="12">
        <f>IFERROR(VLOOKUP(UPPER(CONCATENATE($B400," - ",$A400)),'[1]Segurados Civis'!$A$5:$H$2142,7,FALSE),"")</f>
        <v>398</v>
      </c>
      <c r="E400" s="12">
        <f>IFERROR(VLOOKUP(UPPER(CONCATENATE($B400," - ",$A400)),'[1]Segurados Civis'!$A$5:$H$2142,8,FALSE),"")</f>
        <v>72</v>
      </c>
      <c r="F400" s="12">
        <f t="shared" si="6"/>
        <v>1879</v>
      </c>
      <c r="G400" s="5" t="s">
        <v>2</v>
      </c>
      <c r="H400" s="3">
        <v>0</v>
      </c>
      <c r="I400" s="3"/>
      <c r="J400" s="3">
        <v>0</v>
      </c>
      <c r="K400" s="3">
        <v>0</v>
      </c>
    </row>
    <row r="401" spans="1:11" x14ac:dyDescent="0.25">
      <c r="A401" s="5" t="s">
        <v>1356</v>
      </c>
      <c r="B401" s="5" t="s">
        <v>2118</v>
      </c>
      <c r="C401" s="12">
        <f>IFERROR(VLOOKUP(UPPER(CONCATENATE($B401," - ",$A401)),'[1]Segurados Civis'!$A$5:$H$2142,6,FALSE),"")</f>
        <v>1344</v>
      </c>
      <c r="D401" s="12">
        <f>IFERROR(VLOOKUP(UPPER(CONCATENATE($B401," - ",$A401)),'[1]Segurados Civis'!$A$5:$H$2142,7,FALSE),"")</f>
        <v>108</v>
      </c>
      <c r="E401" s="12">
        <f>IFERROR(VLOOKUP(UPPER(CONCATENATE($B401," - ",$A401)),'[1]Segurados Civis'!$A$5:$H$2142,8,FALSE),"")</f>
        <v>50</v>
      </c>
      <c r="F401" s="12">
        <f t="shared" si="6"/>
        <v>1502</v>
      </c>
      <c r="G401" s="5" t="s">
        <v>2</v>
      </c>
      <c r="H401" s="3">
        <v>0</v>
      </c>
      <c r="I401" s="3"/>
      <c r="J401" s="3">
        <v>0</v>
      </c>
      <c r="K401" s="3">
        <v>0</v>
      </c>
    </row>
    <row r="402" spans="1:11" x14ac:dyDescent="0.25">
      <c r="A402" s="5" t="s">
        <v>1356</v>
      </c>
      <c r="B402" s="5" t="s">
        <v>1610</v>
      </c>
      <c r="C402" s="12">
        <f>IFERROR(VLOOKUP(UPPER(CONCATENATE($B402," - ",$A402)),'[1]Segurados Civis'!$A$5:$H$2142,6,FALSE),"")</f>
        <v>187</v>
      </c>
      <c r="D402" s="12">
        <f>IFERROR(VLOOKUP(UPPER(CONCATENATE($B402," - ",$A402)),'[1]Segurados Civis'!$A$5:$H$2142,7,FALSE),"")</f>
        <v>19</v>
      </c>
      <c r="E402" s="12">
        <f>IFERROR(VLOOKUP(UPPER(CONCATENATE($B402," - ",$A402)),'[1]Segurados Civis'!$A$5:$H$2142,8,FALSE),"")</f>
        <v>2</v>
      </c>
      <c r="F402" s="12">
        <f t="shared" si="6"/>
        <v>208</v>
      </c>
      <c r="G402" s="5" t="s">
        <v>2</v>
      </c>
      <c r="H402" s="3">
        <v>0</v>
      </c>
      <c r="I402" s="3"/>
      <c r="J402" s="3">
        <v>0</v>
      </c>
      <c r="K402" s="3">
        <v>0</v>
      </c>
    </row>
    <row r="403" spans="1:11" x14ac:dyDescent="0.25">
      <c r="A403" s="5" t="s">
        <v>1356</v>
      </c>
      <c r="B403" s="5" t="s">
        <v>2083</v>
      </c>
      <c r="C403" s="12">
        <f>IFERROR(VLOOKUP(UPPER(CONCATENATE($B403," - ",$A403)),'[1]Segurados Civis'!$A$5:$H$2142,6,FALSE),"")</f>
        <v>327</v>
      </c>
      <c r="D403" s="12">
        <f>IFERROR(VLOOKUP(UPPER(CONCATENATE($B403," - ",$A403)),'[1]Segurados Civis'!$A$5:$H$2142,7,FALSE),"")</f>
        <v>12</v>
      </c>
      <c r="E403" s="12">
        <f>IFERROR(VLOOKUP(UPPER(CONCATENATE($B403," - ",$A403)),'[1]Segurados Civis'!$A$5:$H$2142,8,FALSE),"")</f>
        <v>1</v>
      </c>
      <c r="F403" s="12">
        <f t="shared" si="6"/>
        <v>340</v>
      </c>
      <c r="G403" s="5" t="s">
        <v>2</v>
      </c>
      <c r="H403" s="3">
        <v>0</v>
      </c>
      <c r="I403" s="3"/>
      <c r="J403" s="3">
        <v>0</v>
      </c>
      <c r="K403" s="3">
        <v>0</v>
      </c>
    </row>
    <row r="404" spans="1:11" x14ac:dyDescent="0.25">
      <c r="A404" s="5" t="s">
        <v>1356</v>
      </c>
      <c r="B404" s="5" t="s">
        <v>1503</v>
      </c>
      <c r="C404" s="12" t="str">
        <f>IFERROR(VLOOKUP(UPPER(CONCATENATE($B404," - ",$A404)),'[1]Segurados Civis'!$A$5:$H$2142,6,FALSE),"")</f>
        <v/>
      </c>
      <c r="D404" s="12" t="str">
        <f>IFERROR(VLOOKUP(UPPER(CONCATENATE($B404," - ",$A404)),'[1]Segurados Civis'!$A$5:$H$2142,7,FALSE),"")</f>
        <v/>
      </c>
      <c r="E404" s="12" t="str">
        <f>IFERROR(VLOOKUP(UPPER(CONCATENATE($B404," - ",$A404)),'[1]Segurados Civis'!$A$5:$H$2142,8,FALSE),"")</f>
        <v/>
      </c>
      <c r="F404" s="12" t="str">
        <f t="shared" si="6"/>
        <v/>
      </c>
      <c r="G404" s="5" t="s">
        <v>4</v>
      </c>
      <c r="H404" s="3">
        <v>0</v>
      </c>
      <c r="I404" s="3"/>
      <c r="J404" s="3">
        <v>0</v>
      </c>
      <c r="K404" s="3">
        <v>0</v>
      </c>
    </row>
    <row r="405" spans="1:11" x14ac:dyDescent="0.25">
      <c r="A405" s="5" t="s">
        <v>1356</v>
      </c>
      <c r="B405" s="5" t="s">
        <v>1921</v>
      </c>
      <c r="C405" s="12" t="str">
        <f>IFERROR(VLOOKUP(UPPER(CONCATENATE($B405," - ",$A405)),'[1]Segurados Civis'!$A$5:$H$2142,6,FALSE),"")</f>
        <v/>
      </c>
      <c r="D405" s="12" t="str">
        <f>IFERROR(VLOOKUP(UPPER(CONCATENATE($B405," - ",$A405)),'[1]Segurados Civis'!$A$5:$H$2142,7,FALSE),"")</f>
        <v/>
      </c>
      <c r="E405" s="12" t="str">
        <f>IFERROR(VLOOKUP(UPPER(CONCATENATE($B405," - ",$A405)),'[1]Segurados Civis'!$A$5:$H$2142,8,FALSE),"")</f>
        <v/>
      </c>
      <c r="F405" s="12" t="str">
        <f t="shared" si="6"/>
        <v/>
      </c>
      <c r="G405" s="5" t="s">
        <v>4</v>
      </c>
      <c r="H405" s="3">
        <v>0</v>
      </c>
      <c r="I405" s="3"/>
      <c r="J405" s="3">
        <v>0</v>
      </c>
      <c r="K405" s="3">
        <v>0</v>
      </c>
    </row>
    <row r="406" spans="1:11" x14ac:dyDescent="0.25">
      <c r="A406" s="5" t="s">
        <v>1356</v>
      </c>
      <c r="B406" s="5" t="s">
        <v>1635</v>
      </c>
      <c r="C406" s="12">
        <f>IFERROR(VLOOKUP(UPPER(CONCATENATE($B406," - ",$A406)),'[1]Segurados Civis'!$A$5:$H$2142,6,FALSE),"")</f>
        <v>311</v>
      </c>
      <c r="D406" s="12">
        <f>IFERROR(VLOOKUP(UPPER(CONCATENATE($B406," - ",$A406)),'[1]Segurados Civis'!$A$5:$H$2142,7,FALSE),"")</f>
        <v>94</v>
      </c>
      <c r="E406" s="12">
        <f>IFERROR(VLOOKUP(UPPER(CONCATENATE($B406," - ",$A406)),'[1]Segurados Civis'!$A$5:$H$2142,8,FALSE),"")</f>
        <v>24</v>
      </c>
      <c r="F406" s="12">
        <f t="shared" si="6"/>
        <v>429</v>
      </c>
      <c r="G406" s="5" t="s">
        <v>2</v>
      </c>
      <c r="H406" s="3">
        <v>0</v>
      </c>
      <c r="I406" s="3"/>
      <c r="J406" s="3">
        <v>1</v>
      </c>
      <c r="K406" s="3">
        <v>0</v>
      </c>
    </row>
    <row r="407" spans="1:11" x14ac:dyDescent="0.25">
      <c r="A407" s="5" t="s">
        <v>1356</v>
      </c>
      <c r="B407" s="5" t="s">
        <v>1504</v>
      </c>
      <c r="C407" s="12" t="str">
        <f>IFERROR(VLOOKUP(UPPER(CONCATENATE($B407," - ",$A407)),'[1]Segurados Civis'!$A$5:$H$2142,6,FALSE),"")</f>
        <v/>
      </c>
      <c r="D407" s="12" t="str">
        <f>IFERROR(VLOOKUP(UPPER(CONCATENATE($B407," - ",$A407)),'[1]Segurados Civis'!$A$5:$H$2142,7,FALSE),"")</f>
        <v/>
      </c>
      <c r="E407" s="12" t="str">
        <f>IFERROR(VLOOKUP(UPPER(CONCATENATE($B407," - ",$A407)),'[1]Segurados Civis'!$A$5:$H$2142,8,FALSE),"")</f>
        <v/>
      </c>
      <c r="F407" s="12" t="str">
        <f t="shared" si="6"/>
        <v/>
      </c>
      <c r="G407" s="5" t="s">
        <v>4</v>
      </c>
      <c r="H407" s="3">
        <v>0</v>
      </c>
      <c r="I407" s="3"/>
      <c r="J407" s="3">
        <v>0</v>
      </c>
      <c r="K407" s="3">
        <v>0</v>
      </c>
    </row>
    <row r="408" spans="1:11" x14ac:dyDescent="0.25">
      <c r="A408" s="5" t="s">
        <v>1356</v>
      </c>
      <c r="B408" s="5" t="s">
        <v>1863</v>
      </c>
      <c r="C408" s="12" t="str">
        <f>IFERROR(VLOOKUP(UPPER(CONCATENATE($B408," - ",$A408)),'[1]Segurados Civis'!$A$5:$H$2142,6,FALSE),"")</f>
        <v/>
      </c>
      <c r="D408" s="12" t="str">
        <f>IFERROR(VLOOKUP(UPPER(CONCATENATE($B408," - ",$A408)),'[1]Segurados Civis'!$A$5:$H$2142,7,FALSE),"")</f>
        <v/>
      </c>
      <c r="E408" s="12" t="str">
        <f>IFERROR(VLOOKUP(UPPER(CONCATENATE($B408," - ",$A408)),'[1]Segurados Civis'!$A$5:$H$2142,8,FALSE),"")</f>
        <v/>
      </c>
      <c r="F408" s="12" t="str">
        <f t="shared" si="6"/>
        <v/>
      </c>
      <c r="G408" s="5" t="s">
        <v>4</v>
      </c>
      <c r="H408" s="3">
        <v>0</v>
      </c>
      <c r="I408" s="3"/>
      <c r="J408" s="3">
        <v>0</v>
      </c>
      <c r="K408" s="3">
        <v>0</v>
      </c>
    </row>
    <row r="409" spans="1:11" x14ac:dyDescent="0.25">
      <c r="A409" s="5" t="s">
        <v>1356</v>
      </c>
      <c r="B409" s="5" t="s">
        <v>1802</v>
      </c>
      <c r="C409" s="12" t="str">
        <f>IFERROR(VLOOKUP(UPPER(CONCATENATE($B409," - ",$A409)),'[1]Segurados Civis'!$A$5:$H$2142,6,FALSE),"")</f>
        <v/>
      </c>
      <c r="D409" s="12" t="str">
        <f>IFERROR(VLOOKUP(UPPER(CONCATENATE($B409," - ",$A409)),'[1]Segurados Civis'!$A$5:$H$2142,7,FALSE),"")</f>
        <v/>
      </c>
      <c r="E409" s="12" t="str">
        <f>IFERROR(VLOOKUP(UPPER(CONCATENATE($B409," - ",$A409)),'[1]Segurados Civis'!$A$5:$H$2142,8,FALSE),"")</f>
        <v/>
      </c>
      <c r="F409" s="12" t="str">
        <f t="shared" si="6"/>
        <v/>
      </c>
      <c r="G409" s="5" t="s">
        <v>4</v>
      </c>
      <c r="H409" s="3">
        <v>0</v>
      </c>
      <c r="I409" s="3"/>
      <c r="J409" s="3">
        <v>0</v>
      </c>
      <c r="K409" s="3">
        <v>0</v>
      </c>
    </row>
    <row r="410" spans="1:11" x14ac:dyDescent="0.25">
      <c r="A410" s="5" t="s">
        <v>1356</v>
      </c>
      <c r="B410" s="5" t="s">
        <v>1379</v>
      </c>
      <c r="C410" s="12" t="str">
        <f>IFERROR(VLOOKUP(UPPER(CONCATENATE($B410," - ",$A410)),'[1]Segurados Civis'!$A$5:$H$2142,6,FALSE),"")</f>
        <v/>
      </c>
      <c r="D410" s="12" t="str">
        <f>IFERROR(VLOOKUP(UPPER(CONCATENATE($B410," - ",$A410)),'[1]Segurados Civis'!$A$5:$H$2142,7,FALSE),"")</f>
        <v/>
      </c>
      <c r="E410" s="12" t="str">
        <f>IFERROR(VLOOKUP(UPPER(CONCATENATE($B410," - ",$A410)),'[1]Segurados Civis'!$A$5:$H$2142,8,FALSE),"")</f>
        <v/>
      </c>
      <c r="F410" s="12" t="str">
        <f t="shared" si="6"/>
        <v/>
      </c>
      <c r="G410" s="5" t="s">
        <v>4</v>
      </c>
      <c r="H410" s="3">
        <v>0</v>
      </c>
      <c r="I410" s="3"/>
      <c r="J410" s="3">
        <v>0</v>
      </c>
      <c r="K410" s="3">
        <v>0</v>
      </c>
    </row>
    <row r="411" spans="1:11" x14ac:dyDescent="0.25">
      <c r="A411" s="5" t="s">
        <v>1356</v>
      </c>
      <c r="B411" s="5" t="s">
        <v>1569</v>
      </c>
      <c r="C411" s="12" t="str">
        <f>IFERROR(VLOOKUP(UPPER(CONCATENATE($B411," - ",$A411)),'[1]Segurados Civis'!$A$5:$H$2142,6,FALSE),"")</f>
        <v/>
      </c>
      <c r="D411" s="12" t="str">
        <f>IFERROR(VLOOKUP(UPPER(CONCATENATE($B411," - ",$A411)),'[1]Segurados Civis'!$A$5:$H$2142,7,FALSE),"")</f>
        <v/>
      </c>
      <c r="E411" s="12" t="str">
        <f>IFERROR(VLOOKUP(UPPER(CONCATENATE($B411," - ",$A411)),'[1]Segurados Civis'!$A$5:$H$2142,8,FALSE),"")</f>
        <v/>
      </c>
      <c r="F411" s="12" t="str">
        <f t="shared" si="6"/>
        <v/>
      </c>
      <c r="G411" s="5" t="s">
        <v>4</v>
      </c>
      <c r="H411" s="3">
        <v>0</v>
      </c>
      <c r="I411" s="3"/>
      <c r="J411" s="3">
        <v>0</v>
      </c>
      <c r="K411" s="3">
        <v>0</v>
      </c>
    </row>
    <row r="412" spans="1:11" x14ac:dyDescent="0.25">
      <c r="A412" s="5" t="s">
        <v>1356</v>
      </c>
      <c r="B412" s="5" t="s">
        <v>1854</v>
      </c>
      <c r="C412" s="12" t="str">
        <f>IFERROR(VLOOKUP(UPPER(CONCATENATE($B412," - ",$A412)),'[1]Segurados Civis'!$A$5:$H$2142,6,FALSE),"")</f>
        <v/>
      </c>
      <c r="D412" s="12" t="str">
        <f>IFERROR(VLOOKUP(UPPER(CONCATENATE($B412," - ",$A412)),'[1]Segurados Civis'!$A$5:$H$2142,7,FALSE),"")</f>
        <v/>
      </c>
      <c r="E412" s="12" t="str">
        <f>IFERROR(VLOOKUP(UPPER(CONCATENATE($B412," - ",$A412)),'[1]Segurados Civis'!$A$5:$H$2142,8,FALSE),"")</f>
        <v/>
      </c>
      <c r="F412" s="12" t="str">
        <f t="shared" si="6"/>
        <v/>
      </c>
      <c r="G412" s="5" t="s">
        <v>4</v>
      </c>
      <c r="H412" s="3">
        <v>0</v>
      </c>
      <c r="I412" s="3"/>
      <c r="J412" s="3">
        <v>0</v>
      </c>
      <c r="K412" s="3">
        <v>0</v>
      </c>
    </row>
    <row r="413" spans="1:11" x14ac:dyDescent="0.25">
      <c r="A413" s="5" t="s">
        <v>1356</v>
      </c>
      <c r="B413" s="5" t="s">
        <v>1505</v>
      </c>
      <c r="C413" s="12" t="str">
        <f>IFERROR(VLOOKUP(UPPER(CONCATENATE($B413," - ",$A413)),'[1]Segurados Civis'!$A$5:$H$2142,6,FALSE),"")</f>
        <v/>
      </c>
      <c r="D413" s="12" t="str">
        <f>IFERROR(VLOOKUP(UPPER(CONCATENATE($B413," - ",$A413)),'[1]Segurados Civis'!$A$5:$H$2142,7,FALSE),"")</f>
        <v/>
      </c>
      <c r="E413" s="12" t="str">
        <f>IFERROR(VLOOKUP(UPPER(CONCATENATE($B413," - ",$A413)),'[1]Segurados Civis'!$A$5:$H$2142,8,FALSE),"")</f>
        <v/>
      </c>
      <c r="F413" s="12" t="str">
        <f t="shared" si="6"/>
        <v/>
      </c>
      <c r="G413" s="5" t="s">
        <v>4</v>
      </c>
      <c r="H413" s="3">
        <v>0</v>
      </c>
      <c r="I413" s="3"/>
      <c r="J413" s="3">
        <v>0</v>
      </c>
      <c r="K413" s="3">
        <v>0</v>
      </c>
    </row>
    <row r="414" spans="1:11" x14ac:dyDescent="0.25">
      <c r="A414" s="5" t="s">
        <v>1356</v>
      </c>
      <c r="B414" s="5" t="s">
        <v>1799</v>
      </c>
      <c r="C414" s="12">
        <f>IFERROR(VLOOKUP(UPPER(CONCATENATE($B414," - ",$A414)),'[1]Segurados Civis'!$A$5:$H$2142,6,FALSE),"")</f>
        <v>1072</v>
      </c>
      <c r="D414" s="12">
        <f>IFERROR(VLOOKUP(UPPER(CONCATENATE($B414," - ",$A414)),'[1]Segurados Civis'!$A$5:$H$2142,7,FALSE),"")</f>
        <v>244</v>
      </c>
      <c r="E414" s="12">
        <f>IFERROR(VLOOKUP(UPPER(CONCATENATE($B414," - ",$A414)),'[1]Segurados Civis'!$A$5:$H$2142,8,FALSE),"")</f>
        <v>87</v>
      </c>
      <c r="F414" s="12">
        <f t="shared" si="6"/>
        <v>1403</v>
      </c>
      <c r="G414" s="5" t="s">
        <v>2</v>
      </c>
      <c r="H414" s="3">
        <v>0</v>
      </c>
      <c r="I414" s="3"/>
      <c r="J414" s="3">
        <v>0</v>
      </c>
      <c r="K414" s="3">
        <v>0</v>
      </c>
    </row>
    <row r="415" spans="1:11" x14ac:dyDescent="0.25">
      <c r="A415" s="5" t="s">
        <v>1356</v>
      </c>
      <c r="B415" s="5" t="s">
        <v>2048</v>
      </c>
      <c r="C415" s="12" t="str">
        <f>IFERROR(VLOOKUP(UPPER(CONCATENATE($B415," - ",$A415)),'[1]Segurados Civis'!$A$5:$H$2142,6,FALSE),"")</f>
        <v/>
      </c>
      <c r="D415" s="12" t="str">
        <f>IFERROR(VLOOKUP(UPPER(CONCATENATE($B415," - ",$A415)),'[1]Segurados Civis'!$A$5:$H$2142,7,FALSE),"")</f>
        <v/>
      </c>
      <c r="E415" s="12" t="str">
        <f>IFERROR(VLOOKUP(UPPER(CONCATENATE($B415," - ",$A415)),'[1]Segurados Civis'!$A$5:$H$2142,8,FALSE),"")</f>
        <v/>
      </c>
      <c r="F415" s="12" t="str">
        <f t="shared" si="6"/>
        <v/>
      </c>
      <c r="G415" s="5" t="s">
        <v>4</v>
      </c>
      <c r="H415" s="3">
        <v>0</v>
      </c>
      <c r="I415" s="3"/>
      <c r="J415" s="3">
        <v>0</v>
      </c>
      <c r="K415" s="3">
        <v>0</v>
      </c>
    </row>
    <row r="416" spans="1:11" x14ac:dyDescent="0.25">
      <c r="A416" s="5" t="s">
        <v>1356</v>
      </c>
      <c r="B416" s="5" t="s">
        <v>1922</v>
      </c>
      <c r="C416" s="12" t="str">
        <f>IFERROR(VLOOKUP(UPPER(CONCATENATE($B416," - ",$A416)),'[1]Segurados Civis'!$A$5:$H$2142,6,FALSE),"")</f>
        <v/>
      </c>
      <c r="D416" s="12" t="str">
        <f>IFERROR(VLOOKUP(UPPER(CONCATENATE($B416," - ",$A416)),'[1]Segurados Civis'!$A$5:$H$2142,7,FALSE),"")</f>
        <v/>
      </c>
      <c r="E416" s="12" t="str">
        <f>IFERROR(VLOOKUP(UPPER(CONCATENATE($B416," - ",$A416)),'[1]Segurados Civis'!$A$5:$H$2142,8,FALSE),"")</f>
        <v/>
      </c>
      <c r="F416" s="12" t="str">
        <f t="shared" si="6"/>
        <v/>
      </c>
      <c r="G416" s="5" t="s">
        <v>4</v>
      </c>
      <c r="H416" s="3">
        <v>0</v>
      </c>
      <c r="I416" s="3"/>
      <c r="J416" s="3">
        <v>0</v>
      </c>
      <c r="K416" s="3">
        <v>0</v>
      </c>
    </row>
    <row r="417" spans="1:11" x14ac:dyDescent="0.25">
      <c r="A417" s="5" t="s">
        <v>1356</v>
      </c>
      <c r="B417" s="5" t="s">
        <v>2136</v>
      </c>
      <c r="C417" s="12" t="str">
        <f>IFERROR(VLOOKUP(UPPER(CONCATENATE($B417," - ",$A417)),'[1]Segurados Civis'!$A$5:$H$2142,6,FALSE),"")</f>
        <v/>
      </c>
      <c r="D417" s="12" t="str">
        <f>IFERROR(VLOOKUP(UPPER(CONCATENATE($B417," - ",$A417)),'[1]Segurados Civis'!$A$5:$H$2142,7,FALSE),"")</f>
        <v/>
      </c>
      <c r="E417" s="12" t="str">
        <f>IFERROR(VLOOKUP(UPPER(CONCATENATE($B417," - ",$A417)),'[1]Segurados Civis'!$A$5:$H$2142,8,FALSE),"")</f>
        <v/>
      </c>
      <c r="F417" s="12" t="str">
        <f t="shared" si="6"/>
        <v/>
      </c>
      <c r="G417" s="5" t="s">
        <v>4</v>
      </c>
      <c r="H417" s="3">
        <v>0</v>
      </c>
      <c r="I417" s="3"/>
      <c r="J417" s="3">
        <v>0</v>
      </c>
      <c r="K417" s="3">
        <v>0</v>
      </c>
    </row>
    <row r="418" spans="1:11" x14ac:dyDescent="0.25">
      <c r="A418" s="5" t="s">
        <v>1356</v>
      </c>
      <c r="B418" s="5" t="s">
        <v>1506</v>
      </c>
      <c r="C418" s="12" t="str">
        <f>IFERROR(VLOOKUP(UPPER(CONCATENATE($B418," - ",$A418)),'[1]Segurados Civis'!$A$5:$H$2142,6,FALSE),"")</f>
        <v/>
      </c>
      <c r="D418" s="12" t="str">
        <f>IFERROR(VLOOKUP(UPPER(CONCATENATE($B418," - ",$A418)),'[1]Segurados Civis'!$A$5:$H$2142,7,FALSE),"")</f>
        <v/>
      </c>
      <c r="E418" s="12" t="str">
        <f>IFERROR(VLOOKUP(UPPER(CONCATENATE($B418," - ",$A418)),'[1]Segurados Civis'!$A$5:$H$2142,8,FALSE),"")</f>
        <v/>
      </c>
      <c r="F418" s="12" t="str">
        <f t="shared" si="6"/>
        <v/>
      </c>
      <c r="G418" s="5" t="s">
        <v>4</v>
      </c>
      <c r="H418" s="3">
        <v>0</v>
      </c>
      <c r="I418" s="3"/>
      <c r="J418" s="3">
        <v>0</v>
      </c>
      <c r="K418" s="3">
        <v>0</v>
      </c>
    </row>
    <row r="419" spans="1:11" x14ac:dyDescent="0.25">
      <c r="A419" s="5" t="s">
        <v>1356</v>
      </c>
      <c r="B419" s="5" t="s">
        <v>2109</v>
      </c>
      <c r="C419" s="12" t="str">
        <f>IFERROR(VLOOKUP(UPPER(CONCATENATE($B419," - ",$A419)),'[1]Segurados Civis'!$A$5:$H$2142,6,FALSE),"")</f>
        <v/>
      </c>
      <c r="D419" s="12" t="str">
        <f>IFERROR(VLOOKUP(UPPER(CONCATENATE($B419," - ",$A419)),'[1]Segurados Civis'!$A$5:$H$2142,7,FALSE),"")</f>
        <v/>
      </c>
      <c r="E419" s="12" t="str">
        <f>IFERROR(VLOOKUP(UPPER(CONCATENATE($B419," - ",$A419)),'[1]Segurados Civis'!$A$5:$H$2142,8,FALSE),"")</f>
        <v/>
      </c>
      <c r="F419" s="12" t="str">
        <f t="shared" si="6"/>
        <v/>
      </c>
      <c r="G419" s="5" t="s">
        <v>622</v>
      </c>
      <c r="H419" s="3">
        <v>0</v>
      </c>
      <c r="I419" s="3"/>
      <c r="J419" s="3">
        <v>0</v>
      </c>
      <c r="K419" s="3">
        <v>0</v>
      </c>
    </row>
    <row r="420" spans="1:11" x14ac:dyDescent="0.25">
      <c r="A420" s="5" t="s">
        <v>1356</v>
      </c>
      <c r="B420" s="5" t="s">
        <v>2124</v>
      </c>
      <c r="C420" s="12">
        <f>IFERROR(VLOOKUP(UPPER(CONCATENATE($B420," - ",$A420)),'[1]Segurados Civis'!$A$5:$H$2142,6,FALSE),"")</f>
        <v>841</v>
      </c>
      <c r="D420" s="12">
        <f>IFERROR(VLOOKUP(UPPER(CONCATENATE($B420," - ",$A420)),'[1]Segurados Civis'!$A$5:$H$2142,7,FALSE),"")</f>
        <v>52</v>
      </c>
      <c r="E420" s="12">
        <f>IFERROR(VLOOKUP(UPPER(CONCATENATE($B420," - ",$A420)),'[1]Segurados Civis'!$A$5:$H$2142,8,FALSE),"")</f>
        <v>5</v>
      </c>
      <c r="F420" s="12">
        <f t="shared" si="6"/>
        <v>898</v>
      </c>
      <c r="G420" s="5" t="s">
        <v>2</v>
      </c>
      <c r="H420" s="3">
        <v>1</v>
      </c>
      <c r="I420" s="3"/>
      <c r="J420" s="3">
        <v>0</v>
      </c>
      <c r="K420" s="3">
        <v>0</v>
      </c>
    </row>
    <row r="421" spans="1:11" x14ac:dyDescent="0.25">
      <c r="A421" s="5" t="s">
        <v>1356</v>
      </c>
      <c r="B421" s="5" t="s">
        <v>1650</v>
      </c>
      <c r="C421" s="12">
        <f>IFERROR(VLOOKUP(UPPER(CONCATENATE($B421," - ",$A421)),'[1]Segurados Civis'!$A$5:$H$2142,6,FALSE),"")</f>
        <v>6310</v>
      </c>
      <c r="D421" s="12">
        <f>IFERROR(VLOOKUP(UPPER(CONCATENATE($B421," - ",$A421)),'[1]Segurados Civis'!$A$5:$H$2142,7,FALSE),"")</f>
        <v>3398</v>
      </c>
      <c r="E421" s="12">
        <f>IFERROR(VLOOKUP(UPPER(CONCATENATE($B421," - ",$A421)),'[1]Segurados Civis'!$A$5:$H$2142,8,FALSE),"")</f>
        <v>723</v>
      </c>
      <c r="F421" s="12">
        <f t="shared" si="6"/>
        <v>10431</v>
      </c>
      <c r="G421" s="5" t="s">
        <v>2</v>
      </c>
      <c r="H421" s="3">
        <v>0</v>
      </c>
      <c r="I421" s="3"/>
      <c r="J421" s="3">
        <v>0</v>
      </c>
      <c r="K421" s="3">
        <v>0</v>
      </c>
    </row>
    <row r="422" spans="1:11" x14ac:dyDescent="0.25">
      <c r="A422" s="5" t="s">
        <v>1356</v>
      </c>
      <c r="B422" s="5" t="s">
        <v>1393</v>
      </c>
      <c r="C422" s="12">
        <f>IFERROR(VLOOKUP(UPPER(CONCATENATE($B422," - ",$A422)),'[1]Segurados Civis'!$A$5:$H$2142,6,FALSE),"")</f>
        <v>266</v>
      </c>
      <c r="D422" s="12">
        <f>IFERROR(VLOOKUP(UPPER(CONCATENATE($B422," - ",$A422)),'[1]Segurados Civis'!$A$5:$H$2142,7,FALSE),"")</f>
        <v>58</v>
      </c>
      <c r="E422" s="12">
        <f>IFERROR(VLOOKUP(UPPER(CONCATENATE($B422," - ",$A422)),'[1]Segurados Civis'!$A$5:$H$2142,8,FALSE),"")</f>
        <v>9</v>
      </c>
      <c r="F422" s="12">
        <f t="shared" si="6"/>
        <v>333</v>
      </c>
      <c r="G422" s="5" t="s">
        <v>2</v>
      </c>
      <c r="H422" s="3">
        <v>0</v>
      </c>
      <c r="I422" s="3"/>
      <c r="J422" s="3">
        <v>0</v>
      </c>
      <c r="K422" s="3">
        <v>0</v>
      </c>
    </row>
    <row r="423" spans="1:11" x14ac:dyDescent="0.25">
      <c r="A423" s="5" t="s">
        <v>1356</v>
      </c>
      <c r="B423" s="5" t="s">
        <v>1744</v>
      </c>
      <c r="C423" s="12" t="str">
        <f>IFERROR(VLOOKUP(UPPER(CONCATENATE($B423," - ",$A423)),'[1]Segurados Civis'!$A$5:$H$2142,6,FALSE),"")</f>
        <v/>
      </c>
      <c r="D423" s="12" t="str">
        <f>IFERROR(VLOOKUP(UPPER(CONCATENATE($B423," - ",$A423)),'[1]Segurados Civis'!$A$5:$H$2142,7,FALSE),"")</f>
        <v/>
      </c>
      <c r="E423" s="12" t="str">
        <f>IFERROR(VLOOKUP(UPPER(CONCATENATE($B423," - ",$A423)),'[1]Segurados Civis'!$A$5:$H$2142,8,FALSE),"")</f>
        <v/>
      </c>
      <c r="F423" s="12" t="str">
        <f t="shared" si="6"/>
        <v/>
      </c>
      <c r="G423" s="5" t="s">
        <v>4</v>
      </c>
      <c r="H423" s="3">
        <v>0</v>
      </c>
      <c r="I423" s="3"/>
      <c r="J423" s="3">
        <v>0</v>
      </c>
      <c r="K423" s="3">
        <v>0</v>
      </c>
    </row>
    <row r="424" spans="1:11" x14ac:dyDescent="0.25">
      <c r="A424" s="5" t="s">
        <v>1356</v>
      </c>
      <c r="B424" s="5" t="s">
        <v>1964</v>
      </c>
      <c r="C424" s="12" t="str">
        <f>IFERROR(VLOOKUP(UPPER(CONCATENATE($B424," - ",$A424)),'[1]Segurados Civis'!$A$5:$H$2142,6,FALSE),"")</f>
        <v/>
      </c>
      <c r="D424" s="12" t="str">
        <f>IFERROR(VLOOKUP(UPPER(CONCATENATE($B424," - ",$A424)),'[1]Segurados Civis'!$A$5:$H$2142,7,FALSE),"")</f>
        <v/>
      </c>
      <c r="E424" s="12" t="str">
        <f>IFERROR(VLOOKUP(UPPER(CONCATENATE($B424," - ",$A424)),'[1]Segurados Civis'!$A$5:$H$2142,8,FALSE),"")</f>
        <v/>
      </c>
      <c r="F424" s="12" t="str">
        <f t="shared" si="6"/>
        <v/>
      </c>
      <c r="G424" s="5" t="s">
        <v>4</v>
      </c>
      <c r="H424" s="3">
        <v>0</v>
      </c>
      <c r="I424" s="3"/>
      <c r="J424" s="3">
        <v>0</v>
      </c>
      <c r="K424" s="3">
        <v>0</v>
      </c>
    </row>
    <row r="425" spans="1:11" x14ac:dyDescent="0.25">
      <c r="A425" s="5" t="s">
        <v>1356</v>
      </c>
      <c r="B425" s="5" t="s">
        <v>1840</v>
      </c>
      <c r="C425" s="12" t="str">
        <f>IFERROR(VLOOKUP(UPPER(CONCATENATE($B425," - ",$A425)),'[1]Segurados Civis'!$A$5:$H$2142,6,FALSE),"")</f>
        <v/>
      </c>
      <c r="D425" s="12" t="str">
        <f>IFERROR(VLOOKUP(UPPER(CONCATENATE($B425," - ",$A425)),'[1]Segurados Civis'!$A$5:$H$2142,7,FALSE),"")</f>
        <v/>
      </c>
      <c r="E425" s="12" t="str">
        <f>IFERROR(VLOOKUP(UPPER(CONCATENATE($B425," - ",$A425)),'[1]Segurados Civis'!$A$5:$H$2142,8,FALSE),"")</f>
        <v/>
      </c>
      <c r="F425" s="12" t="str">
        <f t="shared" si="6"/>
        <v/>
      </c>
      <c r="G425" s="5" t="s">
        <v>4</v>
      </c>
      <c r="H425" s="3">
        <v>0</v>
      </c>
      <c r="I425" s="3"/>
      <c r="J425" s="3">
        <v>0</v>
      </c>
      <c r="K425" s="3">
        <v>0</v>
      </c>
    </row>
    <row r="426" spans="1:11" x14ac:dyDescent="0.25">
      <c r="A426" s="5" t="s">
        <v>1356</v>
      </c>
      <c r="B426" s="5" t="s">
        <v>1887</v>
      </c>
      <c r="C426" s="12" t="str">
        <f>IFERROR(VLOOKUP(UPPER(CONCATENATE($B426," - ",$A426)),'[1]Segurados Civis'!$A$5:$H$2142,6,FALSE),"")</f>
        <v/>
      </c>
      <c r="D426" s="12" t="str">
        <f>IFERROR(VLOOKUP(UPPER(CONCATENATE($B426," - ",$A426)),'[1]Segurados Civis'!$A$5:$H$2142,7,FALSE),"")</f>
        <v/>
      </c>
      <c r="E426" s="12" t="str">
        <f>IFERROR(VLOOKUP(UPPER(CONCATENATE($B426," - ",$A426)),'[1]Segurados Civis'!$A$5:$H$2142,8,FALSE),"")</f>
        <v/>
      </c>
      <c r="F426" s="12" t="str">
        <f t="shared" si="6"/>
        <v/>
      </c>
      <c r="G426" s="5" t="s">
        <v>4</v>
      </c>
      <c r="H426" s="3">
        <v>0</v>
      </c>
      <c r="I426" s="3"/>
      <c r="J426" s="3">
        <v>0</v>
      </c>
      <c r="K426" s="3">
        <v>0</v>
      </c>
    </row>
    <row r="427" spans="1:11" x14ac:dyDescent="0.25">
      <c r="A427" s="5" t="s">
        <v>1356</v>
      </c>
      <c r="B427" s="5" t="s">
        <v>2069</v>
      </c>
      <c r="C427" s="12" t="str">
        <f>IFERROR(VLOOKUP(UPPER(CONCATENATE($B427," - ",$A427)),'[1]Segurados Civis'!$A$5:$H$2142,6,FALSE),"")</f>
        <v/>
      </c>
      <c r="D427" s="12" t="str">
        <f>IFERROR(VLOOKUP(UPPER(CONCATENATE($B427," - ",$A427)),'[1]Segurados Civis'!$A$5:$H$2142,7,FALSE),"")</f>
        <v/>
      </c>
      <c r="E427" s="12" t="str">
        <f>IFERROR(VLOOKUP(UPPER(CONCATENATE($B427," - ",$A427)),'[1]Segurados Civis'!$A$5:$H$2142,8,FALSE),"")</f>
        <v/>
      </c>
      <c r="F427" s="12" t="str">
        <f t="shared" si="6"/>
        <v/>
      </c>
      <c r="G427" s="5" t="s">
        <v>4</v>
      </c>
      <c r="H427" s="3">
        <v>0</v>
      </c>
      <c r="I427" s="3"/>
      <c r="J427" s="3">
        <v>0</v>
      </c>
      <c r="K427" s="3">
        <v>0</v>
      </c>
    </row>
    <row r="428" spans="1:11" x14ac:dyDescent="0.25">
      <c r="A428" s="5" t="s">
        <v>1356</v>
      </c>
      <c r="B428" s="5" t="s">
        <v>1944</v>
      </c>
      <c r="C428" s="12" t="str">
        <f>IFERROR(VLOOKUP(UPPER(CONCATENATE($B428," - ",$A428)),'[1]Segurados Civis'!$A$5:$H$2142,6,FALSE),"")</f>
        <v/>
      </c>
      <c r="D428" s="12" t="str">
        <f>IFERROR(VLOOKUP(UPPER(CONCATENATE($B428," - ",$A428)),'[1]Segurados Civis'!$A$5:$H$2142,7,FALSE),"")</f>
        <v/>
      </c>
      <c r="E428" s="12" t="str">
        <f>IFERROR(VLOOKUP(UPPER(CONCATENATE($B428," - ",$A428)),'[1]Segurados Civis'!$A$5:$H$2142,8,FALSE),"")</f>
        <v/>
      </c>
      <c r="F428" s="12" t="str">
        <f t="shared" si="6"/>
        <v/>
      </c>
      <c r="G428" s="5" t="s">
        <v>4</v>
      </c>
      <c r="H428" s="3">
        <v>0</v>
      </c>
      <c r="I428" s="3"/>
      <c r="J428" s="3">
        <v>0</v>
      </c>
      <c r="K428" s="3">
        <v>0</v>
      </c>
    </row>
    <row r="429" spans="1:11" x14ac:dyDescent="0.25">
      <c r="A429" s="5" t="s">
        <v>1356</v>
      </c>
      <c r="B429" s="5" t="s">
        <v>1595</v>
      </c>
      <c r="C429" s="12">
        <f>IFERROR(VLOOKUP(UPPER(CONCATENATE($B429," - ",$A429)),'[1]Segurados Civis'!$A$5:$H$2142,6,FALSE),"")</f>
        <v>345</v>
      </c>
      <c r="D429" s="12">
        <f>IFERROR(VLOOKUP(UPPER(CONCATENATE($B429," - ",$A429)),'[1]Segurados Civis'!$A$5:$H$2142,7,FALSE),"")</f>
        <v>148</v>
      </c>
      <c r="E429" s="12">
        <f>IFERROR(VLOOKUP(UPPER(CONCATENATE($B429," - ",$A429)),'[1]Segurados Civis'!$A$5:$H$2142,8,FALSE),"")</f>
        <v>34</v>
      </c>
      <c r="F429" s="12">
        <f t="shared" si="6"/>
        <v>527</v>
      </c>
      <c r="G429" s="5" t="s">
        <v>2</v>
      </c>
      <c r="H429" s="3">
        <v>0</v>
      </c>
      <c r="I429" s="3"/>
      <c r="J429" s="3">
        <v>0</v>
      </c>
      <c r="K429" s="3">
        <v>0</v>
      </c>
    </row>
    <row r="430" spans="1:11" x14ac:dyDescent="0.25">
      <c r="A430" s="5" t="s">
        <v>1356</v>
      </c>
      <c r="B430" s="5" t="s">
        <v>1841</v>
      </c>
      <c r="C430" s="12" t="str">
        <f>IFERROR(VLOOKUP(UPPER(CONCATENATE($B430," - ",$A430)),'[1]Segurados Civis'!$A$5:$H$2142,6,FALSE),"")</f>
        <v/>
      </c>
      <c r="D430" s="12" t="str">
        <f>IFERROR(VLOOKUP(UPPER(CONCATENATE($B430," - ",$A430)),'[1]Segurados Civis'!$A$5:$H$2142,7,FALSE),"")</f>
        <v/>
      </c>
      <c r="E430" s="12" t="str">
        <f>IFERROR(VLOOKUP(UPPER(CONCATENATE($B430," - ",$A430)),'[1]Segurados Civis'!$A$5:$H$2142,8,FALSE),"")</f>
        <v/>
      </c>
      <c r="F430" s="12" t="str">
        <f t="shared" si="6"/>
        <v/>
      </c>
      <c r="G430" s="5" t="s">
        <v>4</v>
      </c>
      <c r="H430" s="3">
        <v>0</v>
      </c>
      <c r="I430" s="3"/>
      <c r="J430" s="3">
        <v>0</v>
      </c>
      <c r="K430" s="3">
        <v>0</v>
      </c>
    </row>
    <row r="431" spans="1:11" x14ac:dyDescent="0.25">
      <c r="A431" s="5" t="s">
        <v>1356</v>
      </c>
      <c r="B431" s="5" t="s">
        <v>989</v>
      </c>
      <c r="C431" s="12" t="str">
        <f>IFERROR(VLOOKUP(UPPER(CONCATENATE($B431," - ",$A431)),'[1]Segurados Civis'!$A$5:$H$2142,6,FALSE),"")</f>
        <v/>
      </c>
      <c r="D431" s="12" t="str">
        <f>IFERROR(VLOOKUP(UPPER(CONCATENATE($B431," - ",$A431)),'[1]Segurados Civis'!$A$5:$H$2142,7,FALSE),"")</f>
        <v/>
      </c>
      <c r="E431" s="12" t="str">
        <f>IFERROR(VLOOKUP(UPPER(CONCATENATE($B431," - ",$A431)),'[1]Segurados Civis'!$A$5:$H$2142,8,FALSE),"")</f>
        <v/>
      </c>
      <c r="F431" s="12" t="str">
        <f t="shared" si="6"/>
        <v/>
      </c>
      <c r="G431" s="5" t="s">
        <v>4</v>
      </c>
      <c r="H431" s="3">
        <v>0</v>
      </c>
      <c r="I431" s="3"/>
      <c r="J431" s="3">
        <v>0</v>
      </c>
      <c r="K431" s="3">
        <v>0</v>
      </c>
    </row>
    <row r="432" spans="1:11" x14ac:dyDescent="0.25">
      <c r="A432" s="5" t="s">
        <v>1356</v>
      </c>
      <c r="B432" s="5" t="s">
        <v>1888</v>
      </c>
      <c r="C432" s="12" t="str">
        <f>IFERROR(VLOOKUP(UPPER(CONCATENATE($B432," - ",$A432)),'[1]Segurados Civis'!$A$5:$H$2142,6,FALSE),"")</f>
        <v/>
      </c>
      <c r="D432" s="12" t="str">
        <f>IFERROR(VLOOKUP(UPPER(CONCATENATE($B432," - ",$A432)),'[1]Segurados Civis'!$A$5:$H$2142,7,FALSE),"")</f>
        <v/>
      </c>
      <c r="E432" s="12" t="str">
        <f>IFERROR(VLOOKUP(UPPER(CONCATENATE($B432," - ",$A432)),'[1]Segurados Civis'!$A$5:$H$2142,8,FALSE),"")</f>
        <v/>
      </c>
      <c r="F432" s="12" t="str">
        <f t="shared" si="6"/>
        <v/>
      </c>
      <c r="G432" s="5" t="s">
        <v>4</v>
      </c>
      <c r="H432" s="3">
        <v>0</v>
      </c>
      <c r="I432" s="3"/>
      <c r="J432" s="3">
        <v>0</v>
      </c>
      <c r="K432" s="3">
        <v>0</v>
      </c>
    </row>
    <row r="433" spans="1:11" x14ac:dyDescent="0.25">
      <c r="A433" s="5" t="s">
        <v>1356</v>
      </c>
      <c r="B433" s="5" t="s">
        <v>2139</v>
      </c>
      <c r="C433" s="12">
        <f>IFERROR(VLOOKUP(UPPER(CONCATENATE($B433," - ",$A433)),'[1]Segurados Civis'!$A$5:$H$2142,6,FALSE),"")</f>
        <v>221</v>
      </c>
      <c r="D433" s="12">
        <f>IFERROR(VLOOKUP(UPPER(CONCATENATE($B433," - ",$A433)),'[1]Segurados Civis'!$A$5:$H$2142,7,FALSE),"")</f>
        <v>126</v>
      </c>
      <c r="E433" s="12">
        <f>IFERROR(VLOOKUP(UPPER(CONCATENATE($B433," - ",$A433)),'[1]Segurados Civis'!$A$5:$H$2142,8,FALSE),"")</f>
        <v>17</v>
      </c>
      <c r="F433" s="12">
        <f t="shared" si="6"/>
        <v>364</v>
      </c>
      <c r="G433" s="5" t="s">
        <v>2</v>
      </c>
      <c r="H433" s="3">
        <v>0</v>
      </c>
      <c r="I433" s="3"/>
      <c r="J433" s="3">
        <v>0</v>
      </c>
      <c r="K433" s="3">
        <v>0</v>
      </c>
    </row>
    <row r="434" spans="1:11" x14ac:dyDescent="0.25">
      <c r="A434" s="5" t="s">
        <v>1356</v>
      </c>
      <c r="B434" s="5" t="s">
        <v>2028</v>
      </c>
      <c r="C434" s="12" t="str">
        <f>IFERROR(VLOOKUP(UPPER(CONCATENATE($B434," - ",$A434)),'[1]Segurados Civis'!$A$5:$H$2142,6,FALSE),"")</f>
        <v/>
      </c>
      <c r="D434" s="12" t="str">
        <f>IFERROR(VLOOKUP(UPPER(CONCATENATE($B434," - ",$A434)),'[1]Segurados Civis'!$A$5:$H$2142,7,FALSE),"")</f>
        <v/>
      </c>
      <c r="E434" s="12" t="str">
        <f>IFERROR(VLOOKUP(UPPER(CONCATENATE($B434," - ",$A434)),'[1]Segurados Civis'!$A$5:$H$2142,8,FALSE),"")</f>
        <v/>
      </c>
      <c r="F434" s="12" t="str">
        <f t="shared" si="6"/>
        <v/>
      </c>
      <c r="G434" s="5" t="s">
        <v>4</v>
      </c>
      <c r="H434" s="3">
        <v>0</v>
      </c>
      <c r="I434" s="3"/>
      <c r="J434" s="3">
        <v>0</v>
      </c>
      <c r="K434" s="3">
        <v>0</v>
      </c>
    </row>
    <row r="435" spans="1:11" x14ac:dyDescent="0.25">
      <c r="A435" s="5" t="s">
        <v>1356</v>
      </c>
      <c r="B435" s="5" t="s">
        <v>1507</v>
      </c>
      <c r="C435" s="12" t="str">
        <f>IFERROR(VLOOKUP(UPPER(CONCATENATE($B435," - ",$A435)),'[1]Segurados Civis'!$A$5:$H$2142,6,FALSE),"")</f>
        <v/>
      </c>
      <c r="D435" s="12" t="str">
        <f>IFERROR(VLOOKUP(UPPER(CONCATENATE($B435," - ",$A435)),'[1]Segurados Civis'!$A$5:$H$2142,7,FALSE),"")</f>
        <v/>
      </c>
      <c r="E435" s="12" t="str">
        <f>IFERROR(VLOOKUP(UPPER(CONCATENATE($B435," - ",$A435)),'[1]Segurados Civis'!$A$5:$H$2142,8,FALSE),"")</f>
        <v/>
      </c>
      <c r="F435" s="12" t="str">
        <f t="shared" si="6"/>
        <v/>
      </c>
      <c r="G435" s="5" t="s">
        <v>4</v>
      </c>
      <c r="H435" s="3">
        <v>0</v>
      </c>
      <c r="I435" s="3"/>
      <c r="J435" s="3">
        <v>0</v>
      </c>
      <c r="K435" s="3">
        <v>0</v>
      </c>
    </row>
    <row r="436" spans="1:11" x14ac:dyDescent="0.25">
      <c r="A436" s="5" t="s">
        <v>1356</v>
      </c>
      <c r="B436" s="5" t="s">
        <v>1636</v>
      </c>
      <c r="C436" s="12" t="str">
        <f>IFERROR(VLOOKUP(UPPER(CONCATENATE($B436," - ",$A436)),'[1]Segurados Civis'!$A$5:$H$2142,6,FALSE),"")</f>
        <v/>
      </c>
      <c r="D436" s="12" t="str">
        <f>IFERROR(VLOOKUP(UPPER(CONCATENATE($B436," - ",$A436)),'[1]Segurados Civis'!$A$5:$H$2142,7,FALSE),"")</f>
        <v/>
      </c>
      <c r="E436" s="12" t="str">
        <f>IFERROR(VLOOKUP(UPPER(CONCATENATE($B436," - ",$A436)),'[1]Segurados Civis'!$A$5:$H$2142,8,FALSE),"")</f>
        <v/>
      </c>
      <c r="F436" s="12" t="str">
        <f t="shared" si="6"/>
        <v/>
      </c>
      <c r="G436" s="5" t="s">
        <v>4</v>
      </c>
      <c r="H436" s="3">
        <v>0</v>
      </c>
      <c r="I436" s="3"/>
      <c r="J436" s="3">
        <v>0</v>
      </c>
      <c r="K436" s="3">
        <v>0</v>
      </c>
    </row>
    <row r="437" spans="1:11" x14ac:dyDescent="0.25">
      <c r="A437" s="5" t="s">
        <v>1356</v>
      </c>
      <c r="B437" s="5" t="s">
        <v>1972</v>
      </c>
      <c r="C437" s="12">
        <f>IFERROR(VLOOKUP(UPPER(CONCATENATE($B437," - ",$A437)),'[1]Segurados Civis'!$A$5:$H$2142,6,FALSE),"")</f>
        <v>1642</v>
      </c>
      <c r="D437" s="12">
        <f>IFERROR(VLOOKUP(UPPER(CONCATENATE($B437," - ",$A437)),'[1]Segurados Civis'!$A$5:$H$2142,7,FALSE),"")</f>
        <v>424</v>
      </c>
      <c r="E437" s="12">
        <f>IFERROR(VLOOKUP(UPPER(CONCATENATE($B437," - ",$A437)),'[1]Segurados Civis'!$A$5:$H$2142,8,FALSE),"")</f>
        <v>77</v>
      </c>
      <c r="F437" s="12">
        <f t="shared" si="6"/>
        <v>2143</v>
      </c>
      <c r="G437" s="5" t="s">
        <v>2</v>
      </c>
      <c r="H437" s="3">
        <v>0</v>
      </c>
      <c r="I437" s="3"/>
      <c r="J437" s="3">
        <v>0</v>
      </c>
      <c r="K437" s="3">
        <v>0</v>
      </c>
    </row>
    <row r="438" spans="1:11" x14ac:dyDescent="0.25">
      <c r="A438" s="5" t="s">
        <v>1356</v>
      </c>
      <c r="B438" s="5" t="s">
        <v>2147</v>
      </c>
      <c r="C438" s="12">
        <f>IFERROR(VLOOKUP(UPPER(CONCATENATE($B438," - ",$A438)),'[1]Segurados Civis'!$A$5:$H$2142,6,FALSE),"")</f>
        <v>96</v>
      </c>
      <c r="D438" s="12">
        <f>IFERROR(VLOOKUP(UPPER(CONCATENATE($B438," - ",$A438)),'[1]Segurados Civis'!$A$5:$H$2142,7,FALSE),"")</f>
        <v>38</v>
      </c>
      <c r="E438" s="12">
        <f>IFERROR(VLOOKUP(UPPER(CONCATENATE($B438," - ",$A438)),'[1]Segurados Civis'!$A$5:$H$2142,8,FALSE),"")</f>
        <v>12</v>
      </c>
      <c r="F438" s="12">
        <f t="shared" si="6"/>
        <v>146</v>
      </c>
      <c r="G438" s="5" t="s">
        <v>2</v>
      </c>
      <c r="H438" s="3">
        <v>1</v>
      </c>
      <c r="I438" s="3"/>
      <c r="J438" s="3">
        <v>0</v>
      </c>
      <c r="K438" s="3">
        <v>0</v>
      </c>
    </row>
    <row r="439" spans="1:11" x14ac:dyDescent="0.25">
      <c r="A439" s="5" t="s">
        <v>1356</v>
      </c>
      <c r="B439" s="5" t="s">
        <v>1992</v>
      </c>
      <c r="C439" s="12">
        <f>IFERROR(VLOOKUP(UPPER(CONCATENATE($B439," - ",$A439)),'[1]Segurados Civis'!$A$5:$H$2142,6,FALSE),"")</f>
        <v>226</v>
      </c>
      <c r="D439" s="12">
        <f>IFERROR(VLOOKUP(UPPER(CONCATENATE($B439," - ",$A439)),'[1]Segurados Civis'!$A$5:$H$2142,7,FALSE),"")</f>
        <v>13</v>
      </c>
      <c r="E439" s="12">
        <f>IFERROR(VLOOKUP(UPPER(CONCATENATE($B439," - ",$A439)),'[1]Segurados Civis'!$A$5:$H$2142,8,FALSE),"")</f>
        <v>0</v>
      </c>
      <c r="F439" s="12">
        <f t="shared" si="6"/>
        <v>239</v>
      </c>
      <c r="G439" s="5" t="s">
        <v>2</v>
      </c>
      <c r="H439" s="3">
        <v>0</v>
      </c>
      <c r="I439" s="3"/>
      <c r="J439" s="3">
        <v>0</v>
      </c>
      <c r="K439" s="3">
        <v>0</v>
      </c>
    </row>
    <row r="440" spans="1:11" x14ac:dyDescent="0.25">
      <c r="A440" s="5" t="s">
        <v>1356</v>
      </c>
      <c r="B440" s="5" t="s">
        <v>1611</v>
      </c>
      <c r="C440" s="12" t="str">
        <f>IFERROR(VLOOKUP(UPPER(CONCATENATE($B440," - ",$A440)),'[1]Segurados Civis'!$A$5:$H$2142,6,FALSE),"")</f>
        <v/>
      </c>
      <c r="D440" s="12" t="str">
        <f>IFERROR(VLOOKUP(UPPER(CONCATENATE($B440," - ",$A440)),'[1]Segurados Civis'!$A$5:$H$2142,7,FALSE),"")</f>
        <v/>
      </c>
      <c r="E440" s="12" t="str">
        <f>IFERROR(VLOOKUP(UPPER(CONCATENATE($B440," - ",$A440)),'[1]Segurados Civis'!$A$5:$H$2142,8,FALSE),"")</f>
        <v/>
      </c>
      <c r="F440" s="12" t="str">
        <f t="shared" si="6"/>
        <v/>
      </c>
      <c r="G440" s="5" t="s">
        <v>4</v>
      </c>
      <c r="H440" s="3">
        <v>0</v>
      </c>
      <c r="I440" s="3"/>
      <c r="J440" s="3">
        <v>0</v>
      </c>
      <c r="K440" s="3">
        <v>0</v>
      </c>
    </row>
    <row r="441" spans="1:11" x14ac:dyDescent="0.25">
      <c r="A441" s="5" t="s">
        <v>1356</v>
      </c>
      <c r="B441" s="5" t="s">
        <v>1782</v>
      </c>
      <c r="C441" s="12">
        <f>IFERROR(VLOOKUP(UPPER(CONCATENATE($B441," - ",$A441)),'[1]Segurados Civis'!$A$5:$H$2142,6,FALSE),"")</f>
        <v>165</v>
      </c>
      <c r="D441" s="12">
        <f>IFERROR(VLOOKUP(UPPER(CONCATENATE($B441," - ",$A441)),'[1]Segurados Civis'!$A$5:$H$2142,7,FALSE),"")</f>
        <v>79</v>
      </c>
      <c r="E441" s="12">
        <f>IFERROR(VLOOKUP(UPPER(CONCATENATE($B441," - ",$A441)),'[1]Segurados Civis'!$A$5:$H$2142,8,FALSE),"")</f>
        <v>17</v>
      </c>
      <c r="F441" s="12">
        <f t="shared" si="6"/>
        <v>261</v>
      </c>
      <c r="G441" s="5" t="s">
        <v>2</v>
      </c>
      <c r="H441" s="3">
        <v>0</v>
      </c>
      <c r="I441" s="3"/>
      <c r="J441" s="3">
        <v>0</v>
      </c>
      <c r="K441" s="3">
        <v>0</v>
      </c>
    </row>
    <row r="442" spans="1:11" x14ac:dyDescent="0.25">
      <c r="A442" s="5" t="s">
        <v>1356</v>
      </c>
      <c r="B442" s="5" t="s">
        <v>1714</v>
      </c>
      <c r="C442" s="12" t="str">
        <f>IFERROR(VLOOKUP(UPPER(CONCATENATE($B442," - ",$A442)),'[1]Segurados Civis'!$A$5:$H$2142,6,FALSE),"")</f>
        <v/>
      </c>
      <c r="D442" s="12" t="str">
        <f>IFERROR(VLOOKUP(UPPER(CONCATENATE($B442," - ",$A442)),'[1]Segurados Civis'!$A$5:$H$2142,7,FALSE),"")</f>
        <v/>
      </c>
      <c r="E442" s="12" t="str">
        <f>IFERROR(VLOOKUP(UPPER(CONCATENATE($B442," - ",$A442)),'[1]Segurados Civis'!$A$5:$H$2142,8,FALSE),"")</f>
        <v/>
      </c>
      <c r="F442" s="12" t="str">
        <f t="shared" si="6"/>
        <v/>
      </c>
      <c r="G442" s="5" t="s">
        <v>4</v>
      </c>
      <c r="H442" s="3">
        <v>0</v>
      </c>
      <c r="I442" s="3"/>
      <c r="J442" s="3">
        <v>0</v>
      </c>
      <c r="K442" s="3">
        <v>0</v>
      </c>
    </row>
    <row r="443" spans="1:11" x14ac:dyDescent="0.25">
      <c r="A443" s="5" t="s">
        <v>1356</v>
      </c>
      <c r="B443" s="5" t="s">
        <v>1570</v>
      </c>
      <c r="C443" s="12" t="str">
        <f>IFERROR(VLOOKUP(UPPER(CONCATENATE($B443," - ",$A443)),'[1]Segurados Civis'!$A$5:$H$2142,6,FALSE),"")</f>
        <v/>
      </c>
      <c r="D443" s="12" t="str">
        <f>IFERROR(VLOOKUP(UPPER(CONCATENATE($B443," - ",$A443)),'[1]Segurados Civis'!$A$5:$H$2142,7,FALSE),"")</f>
        <v/>
      </c>
      <c r="E443" s="12" t="str">
        <f>IFERROR(VLOOKUP(UPPER(CONCATENATE($B443," - ",$A443)),'[1]Segurados Civis'!$A$5:$H$2142,8,FALSE),"")</f>
        <v/>
      </c>
      <c r="F443" s="12" t="str">
        <f t="shared" si="6"/>
        <v/>
      </c>
      <c r="G443" s="5" t="s">
        <v>4</v>
      </c>
      <c r="H443" s="3">
        <v>0</v>
      </c>
      <c r="I443" s="3"/>
      <c r="J443" s="3">
        <v>0</v>
      </c>
      <c r="K443" s="3">
        <v>0</v>
      </c>
    </row>
    <row r="444" spans="1:11" x14ac:dyDescent="0.25">
      <c r="A444" s="5" t="s">
        <v>1356</v>
      </c>
      <c r="B444" s="5" t="s">
        <v>1889</v>
      </c>
      <c r="C444" s="12" t="str">
        <f>IFERROR(VLOOKUP(UPPER(CONCATENATE($B444," - ",$A444)),'[1]Segurados Civis'!$A$5:$H$2142,6,FALSE),"")</f>
        <v/>
      </c>
      <c r="D444" s="12" t="str">
        <f>IFERROR(VLOOKUP(UPPER(CONCATENATE($B444," - ",$A444)),'[1]Segurados Civis'!$A$5:$H$2142,7,FALSE),"")</f>
        <v/>
      </c>
      <c r="E444" s="12" t="str">
        <f>IFERROR(VLOOKUP(UPPER(CONCATENATE($B444," - ",$A444)),'[1]Segurados Civis'!$A$5:$H$2142,8,FALSE),"")</f>
        <v/>
      </c>
      <c r="F444" s="12" t="str">
        <f t="shared" si="6"/>
        <v/>
      </c>
      <c r="G444" s="5" t="s">
        <v>4</v>
      </c>
      <c r="H444" s="3">
        <v>0</v>
      </c>
      <c r="I444" s="3"/>
      <c r="J444" s="3">
        <v>0</v>
      </c>
      <c r="K444" s="3">
        <v>0</v>
      </c>
    </row>
    <row r="445" spans="1:11" x14ac:dyDescent="0.25">
      <c r="A445" s="5" t="s">
        <v>1356</v>
      </c>
      <c r="B445" s="5" t="s">
        <v>2142</v>
      </c>
      <c r="C445" s="12" t="str">
        <f>IFERROR(VLOOKUP(UPPER(CONCATENATE($B445," - ",$A445)),'[1]Segurados Civis'!$A$5:$H$2142,6,FALSE),"")</f>
        <v/>
      </c>
      <c r="D445" s="12" t="str">
        <f>IFERROR(VLOOKUP(UPPER(CONCATENATE($B445," - ",$A445)),'[1]Segurados Civis'!$A$5:$H$2142,7,FALSE),"")</f>
        <v/>
      </c>
      <c r="E445" s="12" t="str">
        <f>IFERROR(VLOOKUP(UPPER(CONCATENATE($B445," - ",$A445)),'[1]Segurados Civis'!$A$5:$H$2142,8,FALSE),"")</f>
        <v/>
      </c>
      <c r="F445" s="12" t="str">
        <f t="shared" si="6"/>
        <v/>
      </c>
      <c r="G445" s="5" t="s">
        <v>4</v>
      </c>
      <c r="H445" s="3">
        <v>0</v>
      </c>
      <c r="I445" s="3"/>
      <c r="J445" s="3">
        <v>0</v>
      </c>
      <c r="K445" s="3">
        <v>0</v>
      </c>
    </row>
    <row r="446" spans="1:11" x14ac:dyDescent="0.25">
      <c r="A446" s="5" t="s">
        <v>1356</v>
      </c>
      <c r="B446" s="5" t="s">
        <v>2070</v>
      </c>
      <c r="C446" s="12" t="str">
        <f>IFERROR(VLOOKUP(UPPER(CONCATENATE($B446," - ",$A446)),'[1]Segurados Civis'!$A$5:$H$2142,6,FALSE),"")</f>
        <v/>
      </c>
      <c r="D446" s="12" t="str">
        <f>IFERROR(VLOOKUP(UPPER(CONCATENATE($B446," - ",$A446)),'[1]Segurados Civis'!$A$5:$H$2142,7,FALSE),"")</f>
        <v/>
      </c>
      <c r="E446" s="12" t="str">
        <f>IFERROR(VLOOKUP(UPPER(CONCATENATE($B446," - ",$A446)),'[1]Segurados Civis'!$A$5:$H$2142,8,FALSE),"")</f>
        <v/>
      </c>
      <c r="F446" s="12" t="str">
        <f t="shared" si="6"/>
        <v/>
      </c>
      <c r="G446" s="5" t="s">
        <v>4</v>
      </c>
      <c r="H446" s="3">
        <v>0</v>
      </c>
      <c r="I446" s="3"/>
      <c r="J446" s="3">
        <v>0</v>
      </c>
      <c r="K446" s="3">
        <v>0</v>
      </c>
    </row>
    <row r="447" spans="1:11" x14ac:dyDescent="0.25">
      <c r="A447" s="5" t="s">
        <v>1356</v>
      </c>
      <c r="B447" s="5" t="s">
        <v>2110</v>
      </c>
      <c r="C447" s="12" t="str">
        <f>IFERROR(VLOOKUP(UPPER(CONCATENATE($B447," - ",$A447)),'[1]Segurados Civis'!$A$5:$H$2142,6,FALSE),"")</f>
        <v/>
      </c>
      <c r="D447" s="12" t="str">
        <f>IFERROR(VLOOKUP(UPPER(CONCATENATE($B447," - ",$A447)),'[1]Segurados Civis'!$A$5:$H$2142,7,FALSE),"")</f>
        <v/>
      </c>
      <c r="E447" s="12" t="str">
        <f>IFERROR(VLOOKUP(UPPER(CONCATENATE($B447," - ",$A447)),'[1]Segurados Civis'!$A$5:$H$2142,8,FALSE),"")</f>
        <v/>
      </c>
      <c r="F447" s="12" t="str">
        <f t="shared" si="6"/>
        <v/>
      </c>
      <c r="G447" s="5" t="s">
        <v>4</v>
      </c>
      <c r="H447" s="3">
        <v>0</v>
      </c>
      <c r="I447" s="3"/>
      <c r="J447" s="3">
        <v>0</v>
      </c>
      <c r="K447" s="3">
        <v>0</v>
      </c>
    </row>
    <row r="448" spans="1:11" x14ac:dyDescent="0.25">
      <c r="A448" s="5" t="s">
        <v>1356</v>
      </c>
      <c r="B448" s="5" t="s">
        <v>1776</v>
      </c>
      <c r="C448" s="12" t="str">
        <f>IFERROR(VLOOKUP(UPPER(CONCATENATE($B448," - ",$A448)),'[1]Segurados Civis'!$A$5:$H$2142,6,FALSE),"")</f>
        <v/>
      </c>
      <c r="D448" s="12" t="str">
        <f>IFERROR(VLOOKUP(UPPER(CONCATENATE($B448," - ",$A448)),'[1]Segurados Civis'!$A$5:$H$2142,7,FALSE),"")</f>
        <v/>
      </c>
      <c r="E448" s="12" t="str">
        <f>IFERROR(VLOOKUP(UPPER(CONCATENATE($B448," - ",$A448)),'[1]Segurados Civis'!$A$5:$H$2142,8,FALSE),"")</f>
        <v/>
      </c>
      <c r="F448" s="12" t="str">
        <f t="shared" si="6"/>
        <v/>
      </c>
      <c r="G448" s="5" t="s">
        <v>4</v>
      </c>
      <c r="H448" s="3">
        <v>0</v>
      </c>
      <c r="I448" s="3"/>
      <c r="J448" s="3">
        <v>0</v>
      </c>
      <c r="K448" s="3">
        <v>0</v>
      </c>
    </row>
    <row r="449" spans="1:11" x14ac:dyDescent="0.25">
      <c r="A449" s="5" t="s">
        <v>1356</v>
      </c>
      <c r="B449" s="5" t="s">
        <v>1965</v>
      </c>
      <c r="C449" s="12" t="str">
        <f>IFERROR(VLOOKUP(UPPER(CONCATENATE($B449," - ",$A449)),'[1]Segurados Civis'!$A$5:$H$2142,6,FALSE),"")</f>
        <v/>
      </c>
      <c r="D449" s="12" t="str">
        <f>IFERROR(VLOOKUP(UPPER(CONCATENATE($B449," - ",$A449)),'[1]Segurados Civis'!$A$5:$H$2142,7,FALSE),"")</f>
        <v/>
      </c>
      <c r="E449" s="12" t="str">
        <f>IFERROR(VLOOKUP(UPPER(CONCATENATE($B449," - ",$A449)),'[1]Segurados Civis'!$A$5:$H$2142,8,FALSE),"")</f>
        <v/>
      </c>
      <c r="F449" s="12" t="str">
        <f t="shared" si="6"/>
        <v/>
      </c>
      <c r="G449" s="5" t="s">
        <v>4</v>
      </c>
      <c r="H449" s="3">
        <v>0</v>
      </c>
      <c r="I449" s="3"/>
      <c r="J449" s="3">
        <v>0</v>
      </c>
      <c r="K449" s="3">
        <v>0</v>
      </c>
    </row>
    <row r="450" spans="1:11" x14ac:dyDescent="0.25">
      <c r="A450" s="5" t="s">
        <v>1356</v>
      </c>
      <c r="B450" s="5" t="s">
        <v>1508</v>
      </c>
      <c r="C450" s="12" t="str">
        <f>IFERROR(VLOOKUP(UPPER(CONCATENATE($B450," - ",$A450)),'[1]Segurados Civis'!$A$5:$H$2142,6,FALSE),"")</f>
        <v/>
      </c>
      <c r="D450" s="12" t="str">
        <f>IFERROR(VLOOKUP(UPPER(CONCATENATE($B450," - ",$A450)),'[1]Segurados Civis'!$A$5:$H$2142,7,FALSE),"")</f>
        <v/>
      </c>
      <c r="E450" s="12" t="str">
        <f>IFERROR(VLOOKUP(UPPER(CONCATENATE($B450," - ",$A450)),'[1]Segurados Civis'!$A$5:$H$2142,8,FALSE),"")</f>
        <v/>
      </c>
      <c r="F450" s="12" t="str">
        <f t="shared" si="6"/>
        <v/>
      </c>
      <c r="G450" s="5" t="s">
        <v>4</v>
      </c>
      <c r="H450" s="3">
        <v>0</v>
      </c>
      <c r="I450" s="3"/>
      <c r="J450" s="3">
        <v>0</v>
      </c>
      <c r="K450" s="3">
        <v>0</v>
      </c>
    </row>
    <row r="451" spans="1:11" x14ac:dyDescent="0.25">
      <c r="A451" s="5" t="s">
        <v>1356</v>
      </c>
      <c r="B451" s="5" t="s">
        <v>1620</v>
      </c>
      <c r="C451" s="12" t="str">
        <f>IFERROR(VLOOKUP(UPPER(CONCATENATE($B451," - ",$A451)),'[1]Segurados Civis'!$A$5:$H$2142,6,FALSE),"")</f>
        <v/>
      </c>
      <c r="D451" s="12" t="str">
        <f>IFERROR(VLOOKUP(UPPER(CONCATENATE($B451," - ",$A451)),'[1]Segurados Civis'!$A$5:$H$2142,7,FALSE),"")</f>
        <v/>
      </c>
      <c r="E451" s="12" t="str">
        <f>IFERROR(VLOOKUP(UPPER(CONCATENATE($B451," - ",$A451)),'[1]Segurados Civis'!$A$5:$H$2142,8,FALSE),"")</f>
        <v/>
      </c>
      <c r="F451" s="12" t="str">
        <f t="shared" ref="F451:F514" si="7">IF(SUM(C451:E451)=0,"",SUM(C451:E451))</f>
        <v/>
      </c>
      <c r="G451" s="5" t="s">
        <v>4</v>
      </c>
      <c r="H451" s="3">
        <v>0</v>
      </c>
      <c r="I451" s="3"/>
      <c r="J451" s="3">
        <v>0</v>
      </c>
      <c r="K451" s="3">
        <v>0</v>
      </c>
    </row>
    <row r="452" spans="1:11" x14ac:dyDescent="0.25">
      <c r="A452" s="5" t="s">
        <v>1356</v>
      </c>
      <c r="B452" s="5" t="s">
        <v>2163</v>
      </c>
      <c r="C452" s="12">
        <f>IFERROR(VLOOKUP(UPPER(CONCATENATE($B452," - ",$A452)),'[1]Segurados Civis'!$A$5:$H$2142,6,FALSE),"")</f>
        <v>314</v>
      </c>
      <c r="D452" s="12">
        <f>IFERROR(VLOOKUP(UPPER(CONCATENATE($B452," - ",$A452)),'[1]Segurados Civis'!$A$5:$H$2142,7,FALSE),"")</f>
        <v>121</v>
      </c>
      <c r="E452" s="12">
        <f>IFERROR(VLOOKUP(UPPER(CONCATENATE($B452," - ",$A452)),'[1]Segurados Civis'!$A$5:$H$2142,8,FALSE),"")</f>
        <v>36</v>
      </c>
      <c r="F452" s="12">
        <f t="shared" si="7"/>
        <v>471</v>
      </c>
      <c r="G452" s="5" t="s">
        <v>2</v>
      </c>
      <c r="H452" s="3">
        <v>1</v>
      </c>
      <c r="I452" s="3"/>
      <c r="J452" s="3">
        <v>1</v>
      </c>
      <c r="K452" s="3">
        <v>0</v>
      </c>
    </row>
    <row r="453" spans="1:11" x14ac:dyDescent="0.25">
      <c r="A453" s="5" t="s">
        <v>1356</v>
      </c>
      <c r="B453" s="5" t="s">
        <v>2131</v>
      </c>
      <c r="C453" s="12" t="str">
        <f>IFERROR(VLOOKUP(UPPER(CONCATENATE($B453," - ",$A453)),'[1]Segurados Civis'!$A$5:$H$2142,6,FALSE),"")</f>
        <v/>
      </c>
      <c r="D453" s="12" t="str">
        <f>IFERROR(VLOOKUP(UPPER(CONCATENATE($B453," - ",$A453)),'[1]Segurados Civis'!$A$5:$H$2142,7,FALSE),"")</f>
        <v/>
      </c>
      <c r="E453" s="12" t="str">
        <f>IFERROR(VLOOKUP(UPPER(CONCATENATE($B453," - ",$A453)),'[1]Segurados Civis'!$A$5:$H$2142,8,FALSE),"")</f>
        <v/>
      </c>
      <c r="F453" s="12" t="str">
        <f t="shared" si="7"/>
        <v/>
      </c>
      <c r="G453" s="5" t="s">
        <v>2</v>
      </c>
      <c r="H453" s="3">
        <v>0</v>
      </c>
      <c r="I453" s="3"/>
      <c r="J453" s="3">
        <v>0</v>
      </c>
      <c r="K453" s="3">
        <v>0</v>
      </c>
    </row>
    <row r="454" spans="1:11" x14ac:dyDescent="0.25">
      <c r="A454" s="5" t="s">
        <v>1356</v>
      </c>
      <c r="B454" s="5" t="s">
        <v>1974</v>
      </c>
      <c r="C454" s="12" t="str">
        <f>IFERROR(VLOOKUP(UPPER(CONCATENATE($B454," - ",$A454)),'[1]Segurados Civis'!$A$5:$H$2142,6,FALSE),"")</f>
        <v/>
      </c>
      <c r="D454" s="12" t="str">
        <f>IFERROR(VLOOKUP(UPPER(CONCATENATE($B454," - ",$A454)),'[1]Segurados Civis'!$A$5:$H$2142,7,FALSE),"")</f>
        <v/>
      </c>
      <c r="E454" s="12" t="str">
        <f>IFERROR(VLOOKUP(UPPER(CONCATENATE($B454," - ",$A454)),'[1]Segurados Civis'!$A$5:$H$2142,8,FALSE),"")</f>
        <v/>
      </c>
      <c r="F454" s="12" t="str">
        <f t="shared" si="7"/>
        <v/>
      </c>
      <c r="G454" s="5" t="s">
        <v>4</v>
      </c>
      <c r="H454" s="3">
        <v>0</v>
      </c>
      <c r="I454" s="3"/>
      <c r="J454" s="3">
        <v>0</v>
      </c>
      <c r="K454" s="3">
        <v>0</v>
      </c>
    </row>
    <row r="455" spans="1:11" x14ac:dyDescent="0.25">
      <c r="A455" s="5" t="s">
        <v>1356</v>
      </c>
      <c r="B455" s="5" t="s">
        <v>1363</v>
      </c>
      <c r="C455" s="12" t="str">
        <f>IFERROR(VLOOKUP(UPPER(CONCATENATE($B455," - ",$A455)),'[1]Segurados Civis'!$A$5:$H$2142,6,FALSE),"")</f>
        <v/>
      </c>
      <c r="D455" s="12" t="str">
        <f>IFERROR(VLOOKUP(UPPER(CONCATENATE($B455," - ",$A455)),'[1]Segurados Civis'!$A$5:$H$2142,7,FALSE),"")</f>
        <v/>
      </c>
      <c r="E455" s="12" t="str">
        <f>IFERROR(VLOOKUP(UPPER(CONCATENATE($B455," - ",$A455)),'[1]Segurados Civis'!$A$5:$H$2142,8,FALSE),"")</f>
        <v/>
      </c>
      <c r="F455" s="12" t="str">
        <f t="shared" si="7"/>
        <v/>
      </c>
      <c r="G455" s="5" t="s">
        <v>4</v>
      </c>
      <c r="H455" s="3">
        <v>0</v>
      </c>
      <c r="I455" s="3"/>
      <c r="J455" s="3">
        <v>0</v>
      </c>
      <c r="K455" s="3">
        <v>0</v>
      </c>
    </row>
    <row r="456" spans="1:11" x14ac:dyDescent="0.25">
      <c r="A456" s="5" t="s">
        <v>1356</v>
      </c>
      <c r="B456" s="5" t="s">
        <v>1612</v>
      </c>
      <c r="C456" s="12" t="str">
        <f>IFERROR(VLOOKUP(UPPER(CONCATENATE($B456," - ",$A456)),'[1]Segurados Civis'!$A$5:$H$2142,6,FALSE),"")</f>
        <v/>
      </c>
      <c r="D456" s="12" t="str">
        <f>IFERROR(VLOOKUP(UPPER(CONCATENATE($B456," - ",$A456)),'[1]Segurados Civis'!$A$5:$H$2142,7,FALSE),"")</f>
        <v/>
      </c>
      <c r="E456" s="12" t="str">
        <f>IFERROR(VLOOKUP(UPPER(CONCATENATE($B456," - ",$A456)),'[1]Segurados Civis'!$A$5:$H$2142,8,FALSE),"")</f>
        <v/>
      </c>
      <c r="F456" s="12" t="str">
        <f t="shared" si="7"/>
        <v/>
      </c>
      <c r="G456" s="5" t="s">
        <v>4</v>
      </c>
      <c r="H456" s="3">
        <v>0</v>
      </c>
      <c r="I456" s="3"/>
      <c r="J456" s="3">
        <v>0</v>
      </c>
      <c r="K456" s="3">
        <v>0</v>
      </c>
    </row>
    <row r="457" spans="1:11" x14ac:dyDescent="0.25">
      <c r="A457" s="5" t="s">
        <v>1356</v>
      </c>
      <c r="B457" s="5" t="s">
        <v>1371</v>
      </c>
      <c r="C457" s="12">
        <f>IFERROR(VLOOKUP(UPPER(CONCATENATE($B457," - ",$A457)),'[1]Segurados Civis'!$A$5:$H$2142,6,FALSE),"")</f>
        <v>655</v>
      </c>
      <c r="D457" s="12">
        <f>IFERROR(VLOOKUP(UPPER(CONCATENATE($B457," - ",$A457)),'[1]Segurados Civis'!$A$5:$H$2142,7,FALSE),"")</f>
        <v>202</v>
      </c>
      <c r="E457" s="12">
        <f>IFERROR(VLOOKUP(UPPER(CONCATENATE($B457," - ",$A457)),'[1]Segurados Civis'!$A$5:$H$2142,8,FALSE),"")</f>
        <v>61</v>
      </c>
      <c r="F457" s="12">
        <f t="shared" si="7"/>
        <v>918</v>
      </c>
      <c r="G457" s="5" t="s">
        <v>2</v>
      </c>
      <c r="H457" s="3">
        <v>0</v>
      </c>
      <c r="I457" s="3"/>
      <c r="J457" s="3">
        <v>0</v>
      </c>
      <c r="K457" s="3">
        <v>0</v>
      </c>
    </row>
    <row r="458" spans="1:11" x14ac:dyDescent="0.25">
      <c r="A458" s="5" t="s">
        <v>1356</v>
      </c>
      <c r="B458" s="5" t="s">
        <v>2029</v>
      </c>
      <c r="C458" s="12" t="str">
        <f>IFERROR(VLOOKUP(UPPER(CONCATENATE($B458," - ",$A458)),'[1]Segurados Civis'!$A$5:$H$2142,6,FALSE),"")</f>
        <v/>
      </c>
      <c r="D458" s="12" t="str">
        <f>IFERROR(VLOOKUP(UPPER(CONCATENATE($B458," - ",$A458)),'[1]Segurados Civis'!$A$5:$H$2142,7,FALSE),"")</f>
        <v/>
      </c>
      <c r="E458" s="12" t="str">
        <f>IFERROR(VLOOKUP(UPPER(CONCATENATE($B458," - ",$A458)),'[1]Segurados Civis'!$A$5:$H$2142,8,FALSE),"")</f>
        <v/>
      </c>
      <c r="F458" s="12" t="str">
        <f t="shared" si="7"/>
        <v/>
      </c>
      <c r="G458" s="5" t="s">
        <v>4</v>
      </c>
      <c r="H458" s="3">
        <v>0</v>
      </c>
      <c r="I458" s="3"/>
      <c r="J458" s="3">
        <v>0</v>
      </c>
      <c r="K458" s="3">
        <v>0</v>
      </c>
    </row>
    <row r="459" spans="1:11" x14ac:dyDescent="0.25">
      <c r="A459" s="5" t="s">
        <v>1356</v>
      </c>
      <c r="B459" s="5" t="s">
        <v>1792</v>
      </c>
      <c r="C459" s="12" t="str">
        <f>IFERROR(VLOOKUP(UPPER(CONCATENATE($B459," - ",$A459)),'[1]Segurados Civis'!$A$5:$H$2142,6,FALSE),"")</f>
        <v/>
      </c>
      <c r="D459" s="12" t="str">
        <f>IFERROR(VLOOKUP(UPPER(CONCATENATE($B459," - ",$A459)),'[1]Segurados Civis'!$A$5:$H$2142,7,FALSE),"")</f>
        <v/>
      </c>
      <c r="E459" s="12" t="str">
        <f>IFERROR(VLOOKUP(UPPER(CONCATENATE($B459," - ",$A459)),'[1]Segurados Civis'!$A$5:$H$2142,8,FALSE),"")</f>
        <v/>
      </c>
      <c r="F459" s="12" t="str">
        <f t="shared" si="7"/>
        <v/>
      </c>
      <c r="G459" s="5" t="s">
        <v>4</v>
      </c>
      <c r="H459" s="3">
        <v>0</v>
      </c>
      <c r="I459" s="3"/>
      <c r="J459" s="3">
        <v>0</v>
      </c>
      <c r="K459" s="3">
        <v>0</v>
      </c>
    </row>
    <row r="460" spans="1:11" x14ac:dyDescent="0.25">
      <c r="A460" s="5" t="s">
        <v>1356</v>
      </c>
      <c r="B460" s="5" t="s">
        <v>1890</v>
      </c>
      <c r="C460" s="12" t="str">
        <f>IFERROR(VLOOKUP(UPPER(CONCATENATE($B460," - ",$A460)),'[1]Segurados Civis'!$A$5:$H$2142,6,FALSE),"")</f>
        <v/>
      </c>
      <c r="D460" s="12" t="str">
        <f>IFERROR(VLOOKUP(UPPER(CONCATENATE($B460," - ",$A460)),'[1]Segurados Civis'!$A$5:$H$2142,7,FALSE),"")</f>
        <v/>
      </c>
      <c r="E460" s="12" t="str">
        <f>IFERROR(VLOOKUP(UPPER(CONCATENATE($B460," - ",$A460)),'[1]Segurados Civis'!$A$5:$H$2142,8,FALSE),"")</f>
        <v/>
      </c>
      <c r="F460" s="12" t="str">
        <f t="shared" si="7"/>
        <v/>
      </c>
      <c r="G460" s="5" t="s">
        <v>4</v>
      </c>
      <c r="H460" s="3">
        <v>0</v>
      </c>
      <c r="I460" s="3"/>
      <c r="J460" s="3">
        <v>0</v>
      </c>
      <c r="K460" s="3">
        <v>0</v>
      </c>
    </row>
    <row r="461" spans="1:11" x14ac:dyDescent="0.25">
      <c r="A461" s="5" t="s">
        <v>1356</v>
      </c>
      <c r="B461" s="5" t="s">
        <v>1590</v>
      </c>
      <c r="C461" s="12">
        <f>IFERROR(VLOOKUP(UPPER(CONCATENATE($B461," - ",$A461)),'[1]Segurados Civis'!$A$5:$H$2142,6,FALSE),"")</f>
        <v>2047</v>
      </c>
      <c r="D461" s="12">
        <f>IFERROR(VLOOKUP(UPPER(CONCATENATE($B461," - ",$A461)),'[1]Segurados Civis'!$A$5:$H$2142,7,FALSE),"")</f>
        <v>213</v>
      </c>
      <c r="E461" s="12">
        <f>IFERROR(VLOOKUP(UPPER(CONCATENATE($B461," - ",$A461)),'[1]Segurados Civis'!$A$5:$H$2142,8,FALSE),"")</f>
        <v>31</v>
      </c>
      <c r="F461" s="12">
        <f t="shared" si="7"/>
        <v>2291</v>
      </c>
      <c r="G461" s="5" t="s">
        <v>2</v>
      </c>
      <c r="H461" s="3">
        <v>0</v>
      </c>
      <c r="I461" s="3"/>
      <c r="J461" s="3">
        <v>0</v>
      </c>
      <c r="K461" s="3">
        <v>0</v>
      </c>
    </row>
    <row r="462" spans="1:11" x14ac:dyDescent="0.25">
      <c r="A462" s="5" t="s">
        <v>1356</v>
      </c>
      <c r="B462" s="5" t="s">
        <v>1923</v>
      </c>
      <c r="C462" s="12" t="str">
        <f>IFERROR(VLOOKUP(UPPER(CONCATENATE($B462," - ",$A462)),'[1]Segurados Civis'!$A$5:$H$2142,6,FALSE),"")</f>
        <v/>
      </c>
      <c r="D462" s="12" t="str">
        <f>IFERROR(VLOOKUP(UPPER(CONCATENATE($B462," - ",$A462)),'[1]Segurados Civis'!$A$5:$H$2142,7,FALSE),"")</f>
        <v/>
      </c>
      <c r="E462" s="12" t="str">
        <f>IFERROR(VLOOKUP(UPPER(CONCATENATE($B462," - ",$A462)),'[1]Segurados Civis'!$A$5:$H$2142,8,FALSE),"")</f>
        <v/>
      </c>
      <c r="F462" s="12" t="str">
        <f t="shared" si="7"/>
        <v/>
      </c>
      <c r="G462" s="5" t="s">
        <v>4</v>
      </c>
      <c r="H462" s="3">
        <v>0</v>
      </c>
      <c r="I462" s="3"/>
      <c r="J462" s="3">
        <v>0</v>
      </c>
      <c r="K462" s="3">
        <v>0</v>
      </c>
    </row>
    <row r="463" spans="1:11" x14ac:dyDescent="0.25">
      <c r="A463" s="5" t="s">
        <v>1356</v>
      </c>
      <c r="B463" s="5" t="s">
        <v>1400</v>
      </c>
      <c r="C463" s="12" t="str">
        <f>IFERROR(VLOOKUP(UPPER(CONCATENATE($B463," - ",$A463)),'[1]Segurados Civis'!$A$5:$H$2142,6,FALSE),"")</f>
        <v/>
      </c>
      <c r="D463" s="12" t="str">
        <f>IFERROR(VLOOKUP(UPPER(CONCATENATE($B463," - ",$A463)),'[1]Segurados Civis'!$A$5:$H$2142,7,FALSE),"")</f>
        <v/>
      </c>
      <c r="E463" s="12" t="str">
        <f>IFERROR(VLOOKUP(UPPER(CONCATENATE($B463," - ",$A463)),'[1]Segurados Civis'!$A$5:$H$2142,8,FALSE),"")</f>
        <v/>
      </c>
      <c r="F463" s="12" t="str">
        <f t="shared" si="7"/>
        <v/>
      </c>
      <c r="G463" s="5" t="s">
        <v>4</v>
      </c>
      <c r="H463" s="3">
        <v>0</v>
      </c>
      <c r="I463" s="3"/>
      <c r="J463" s="3">
        <v>0</v>
      </c>
      <c r="K463" s="3">
        <v>0</v>
      </c>
    </row>
    <row r="464" spans="1:11" x14ac:dyDescent="0.25">
      <c r="A464" s="5" t="s">
        <v>1356</v>
      </c>
      <c r="B464" s="5" t="s">
        <v>1364</v>
      </c>
      <c r="C464" s="12" t="str">
        <f>IFERROR(VLOOKUP(UPPER(CONCATENATE($B464," - ",$A464)),'[1]Segurados Civis'!$A$5:$H$2142,6,FALSE),"")</f>
        <v/>
      </c>
      <c r="D464" s="12" t="str">
        <f>IFERROR(VLOOKUP(UPPER(CONCATENATE($B464," - ",$A464)),'[1]Segurados Civis'!$A$5:$H$2142,7,FALSE),"")</f>
        <v/>
      </c>
      <c r="E464" s="12" t="str">
        <f>IFERROR(VLOOKUP(UPPER(CONCATENATE($B464," - ",$A464)),'[1]Segurados Civis'!$A$5:$H$2142,8,FALSE),"")</f>
        <v/>
      </c>
      <c r="F464" s="12" t="str">
        <f t="shared" si="7"/>
        <v/>
      </c>
      <c r="G464" s="5" t="s">
        <v>4</v>
      </c>
      <c r="H464" s="3">
        <v>0</v>
      </c>
      <c r="I464" s="3"/>
      <c r="J464" s="3">
        <v>0</v>
      </c>
      <c r="K464" s="3">
        <v>0</v>
      </c>
    </row>
    <row r="465" spans="1:11" x14ac:dyDescent="0.25">
      <c r="A465" s="5" t="s">
        <v>1356</v>
      </c>
      <c r="B465" s="5" t="s">
        <v>1675</v>
      </c>
      <c r="C465" s="12" t="str">
        <f>IFERROR(VLOOKUP(UPPER(CONCATENATE($B465," - ",$A465)),'[1]Segurados Civis'!$A$5:$H$2142,6,FALSE),"")</f>
        <v/>
      </c>
      <c r="D465" s="12" t="str">
        <f>IFERROR(VLOOKUP(UPPER(CONCATENATE($B465," - ",$A465)),'[1]Segurados Civis'!$A$5:$H$2142,7,FALSE),"")</f>
        <v/>
      </c>
      <c r="E465" s="12" t="str">
        <f>IFERROR(VLOOKUP(UPPER(CONCATENATE($B465," - ",$A465)),'[1]Segurados Civis'!$A$5:$H$2142,8,FALSE),"")</f>
        <v/>
      </c>
      <c r="F465" s="12" t="str">
        <f t="shared" si="7"/>
        <v/>
      </c>
      <c r="G465" s="5" t="s">
        <v>4</v>
      </c>
      <c r="H465" s="3">
        <v>0</v>
      </c>
      <c r="I465" s="3"/>
      <c r="J465" s="3">
        <v>0</v>
      </c>
      <c r="K465" s="3">
        <v>0</v>
      </c>
    </row>
    <row r="466" spans="1:11" x14ac:dyDescent="0.25">
      <c r="A466" s="5" t="s">
        <v>1356</v>
      </c>
      <c r="B466" s="5" t="s">
        <v>1819</v>
      </c>
      <c r="C466" s="12" t="str">
        <f>IFERROR(VLOOKUP(UPPER(CONCATENATE($B466," - ",$A466)),'[1]Segurados Civis'!$A$5:$H$2142,6,FALSE),"")</f>
        <v/>
      </c>
      <c r="D466" s="12" t="str">
        <f>IFERROR(VLOOKUP(UPPER(CONCATENATE($B466," - ",$A466)),'[1]Segurados Civis'!$A$5:$H$2142,7,FALSE),"")</f>
        <v/>
      </c>
      <c r="E466" s="12" t="str">
        <f>IFERROR(VLOOKUP(UPPER(CONCATENATE($B466," - ",$A466)),'[1]Segurados Civis'!$A$5:$H$2142,8,FALSE),"")</f>
        <v/>
      </c>
      <c r="F466" s="12" t="str">
        <f t="shared" si="7"/>
        <v/>
      </c>
      <c r="G466" s="5" t="s">
        <v>4</v>
      </c>
      <c r="H466" s="3">
        <v>0</v>
      </c>
      <c r="I466" s="3"/>
      <c r="J466" s="3">
        <v>0</v>
      </c>
      <c r="K466" s="3">
        <v>0</v>
      </c>
    </row>
    <row r="467" spans="1:11" x14ac:dyDescent="0.25">
      <c r="A467" s="5" t="s">
        <v>1356</v>
      </c>
      <c r="B467" s="5" t="s">
        <v>1388</v>
      </c>
      <c r="C467" s="12" t="str">
        <f>IFERROR(VLOOKUP(UPPER(CONCATENATE($B467," - ",$A467)),'[1]Segurados Civis'!$A$5:$H$2142,6,FALSE),"")</f>
        <v/>
      </c>
      <c r="D467" s="12" t="str">
        <f>IFERROR(VLOOKUP(UPPER(CONCATENATE($B467," - ",$A467)),'[1]Segurados Civis'!$A$5:$H$2142,7,FALSE),"")</f>
        <v/>
      </c>
      <c r="E467" s="12" t="str">
        <f>IFERROR(VLOOKUP(UPPER(CONCATENATE($B467," - ",$A467)),'[1]Segurados Civis'!$A$5:$H$2142,8,FALSE),"")</f>
        <v/>
      </c>
      <c r="F467" s="12" t="str">
        <f t="shared" si="7"/>
        <v/>
      </c>
      <c r="G467" s="5" t="s">
        <v>4</v>
      </c>
      <c r="H467" s="3">
        <v>0</v>
      </c>
      <c r="I467" s="3"/>
      <c r="J467" s="3">
        <v>0</v>
      </c>
      <c r="K467" s="3">
        <v>0</v>
      </c>
    </row>
    <row r="468" spans="1:11" x14ac:dyDescent="0.25">
      <c r="A468" s="5" t="s">
        <v>1356</v>
      </c>
      <c r="B468" s="5" t="s">
        <v>1966</v>
      </c>
      <c r="C468" s="12" t="str">
        <f>IFERROR(VLOOKUP(UPPER(CONCATENATE($B468," - ",$A468)),'[1]Segurados Civis'!$A$5:$H$2142,6,FALSE),"")</f>
        <v/>
      </c>
      <c r="D468" s="12" t="str">
        <f>IFERROR(VLOOKUP(UPPER(CONCATENATE($B468," - ",$A468)),'[1]Segurados Civis'!$A$5:$H$2142,7,FALSE),"")</f>
        <v/>
      </c>
      <c r="E468" s="12" t="str">
        <f>IFERROR(VLOOKUP(UPPER(CONCATENATE($B468," - ",$A468)),'[1]Segurados Civis'!$A$5:$H$2142,8,FALSE),"")</f>
        <v/>
      </c>
      <c r="F468" s="12" t="str">
        <f t="shared" si="7"/>
        <v/>
      </c>
      <c r="G468" s="5" t="s">
        <v>4</v>
      </c>
      <c r="H468" s="3">
        <v>0</v>
      </c>
      <c r="I468" s="3"/>
      <c r="J468" s="3">
        <v>0</v>
      </c>
      <c r="K468" s="3">
        <v>0</v>
      </c>
    </row>
    <row r="469" spans="1:11" x14ac:dyDescent="0.25">
      <c r="A469" s="5" t="s">
        <v>1356</v>
      </c>
      <c r="B469" s="5" t="s">
        <v>1864</v>
      </c>
      <c r="C469" s="12" t="str">
        <f>IFERROR(VLOOKUP(UPPER(CONCATENATE($B469," - ",$A469)),'[1]Segurados Civis'!$A$5:$H$2142,6,FALSE),"")</f>
        <v/>
      </c>
      <c r="D469" s="12" t="str">
        <f>IFERROR(VLOOKUP(UPPER(CONCATENATE($B469," - ",$A469)),'[1]Segurados Civis'!$A$5:$H$2142,7,FALSE),"")</f>
        <v/>
      </c>
      <c r="E469" s="12" t="str">
        <f>IFERROR(VLOOKUP(UPPER(CONCATENATE($B469," - ",$A469)),'[1]Segurados Civis'!$A$5:$H$2142,8,FALSE),"")</f>
        <v/>
      </c>
      <c r="F469" s="12" t="str">
        <f t="shared" si="7"/>
        <v/>
      </c>
      <c r="G469" s="5" t="s">
        <v>4</v>
      </c>
      <c r="H469" s="3">
        <v>0</v>
      </c>
      <c r="I469" s="3"/>
      <c r="J469" s="3">
        <v>0</v>
      </c>
      <c r="K469" s="3">
        <v>0</v>
      </c>
    </row>
    <row r="470" spans="1:11" x14ac:dyDescent="0.25">
      <c r="A470" s="5" t="s">
        <v>1356</v>
      </c>
      <c r="B470" s="5" t="s">
        <v>1509</v>
      </c>
      <c r="C470" s="12" t="str">
        <f>IFERROR(VLOOKUP(UPPER(CONCATENATE($B470," - ",$A470)),'[1]Segurados Civis'!$A$5:$H$2142,6,FALSE),"")</f>
        <v/>
      </c>
      <c r="D470" s="12" t="str">
        <f>IFERROR(VLOOKUP(UPPER(CONCATENATE($B470," - ",$A470)),'[1]Segurados Civis'!$A$5:$H$2142,7,FALSE),"")</f>
        <v/>
      </c>
      <c r="E470" s="12" t="str">
        <f>IFERROR(VLOOKUP(UPPER(CONCATENATE($B470," - ",$A470)),'[1]Segurados Civis'!$A$5:$H$2142,8,FALSE),"")</f>
        <v/>
      </c>
      <c r="F470" s="12" t="str">
        <f t="shared" si="7"/>
        <v/>
      </c>
      <c r="G470" s="5" t="s">
        <v>4</v>
      </c>
      <c r="H470" s="3">
        <v>0</v>
      </c>
      <c r="I470" s="3"/>
      <c r="J470" s="3">
        <v>0</v>
      </c>
      <c r="K470" s="3">
        <v>0</v>
      </c>
    </row>
    <row r="471" spans="1:11" x14ac:dyDescent="0.25">
      <c r="A471" s="5" t="s">
        <v>1356</v>
      </c>
      <c r="B471" s="5" t="s">
        <v>1602</v>
      </c>
      <c r="C471" s="12" t="str">
        <f>IFERROR(VLOOKUP(UPPER(CONCATENATE($B471," - ",$A471)),'[1]Segurados Civis'!$A$5:$H$2142,6,FALSE),"")</f>
        <v/>
      </c>
      <c r="D471" s="12" t="str">
        <f>IFERROR(VLOOKUP(UPPER(CONCATENATE($B471," - ",$A471)),'[1]Segurados Civis'!$A$5:$H$2142,7,FALSE),"")</f>
        <v/>
      </c>
      <c r="E471" s="12" t="str">
        <f>IFERROR(VLOOKUP(UPPER(CONCATENATE($B471," - ",$A471)),'[1]Segurados Civis'!$A$5:$H$2142,8,FALSE),"")</f>
        <v/>
      </c>
      <c r="F471" s="12" t="str">
        <f t="shared" si="7"/>
        <v/>
      </c>
      <c r="G471" s="5" t="s">
        <v>4</v>
      </c>
      <c r="H471" s="3">
        <v>0</v>
      </c>
      <c r="I471" s="3"/>
      <c r="J471" s="3">
        <v>0</v>
      </c>
      <c r="K471" s="3">
        <v>0</v>
      </c>
    </row>
    <row r="472" spans="1:11" x14ac:dyDescent="0.25">
      <c r="A472" s="5" t="s">
        <v>1356</v>
      </c>
      <c r="B472" s="5" t="s">
        <v>2078</v>
      </c>
      <c r="C472" s="12" t="str">
        <f>IFERROR(VLOOKUP(UPPER(CONCATENATE($B472," - ",$A472)),'[1]Segurados Civis'!$A$5:$H$2142,6,FALSE),"")</f>
        <v/>
      </c>
      <c r="D472" s="12" t="str">
        <f>IFERROR(VLOOKUP(UPPER(CONCATENATE($B472," - ",$A472)),'[1]Segurados Civis'!$A$5:$H$2142,7,FALSE),"")</f>
        <v/>
      </c>
      <c r="E472" s="12" t="str">
        <f>IFERROR(VLOOKUP(UPPER(CONCATENATE($B472," - ",$A472)),'[1]Segurados Civis'!$A$5:$H$2142,8,FALSE),"")</f>
        <v/>
      </c>
      <c r="F472" s="12" t="str">
        <f t="shared" si="7"/>
        <v/>
      </c>
      <c r="G472" s="5" t="s">
        <v>4</v>
      </c>
      <c r="H472" s="3">
        <v>0</v>
      </c>
      <c r="I472" s="3"/>
      <c r="J472" s="3">
        <v>0</v>
      </c>
      <c r="K472" s="3">
        <v>0</v>
      </c>
    </row>
    <row r="473" spans="1:11" x14ac:dyDescent="0.25">
      <c r="A473" s="5" t="s">
        <v>1356</v>
      </c>
      <c r="B473" s="5" t="s">
        <v>1510</v>
      </c>
      <c r="C473" s="12" t="str">
        <f>IFERROR(VLOOKUP(UPPER(CONCATENATE($B473," - ",$A473)),'[1]Segurados Civis'!$A$5:$H$2142,6,FALSE),"")</f>
        <v/>
      </c>
      <c r="D473" s="12" t="str">
        <f>IFERROR(VLOOKUP(UPPER(CONCATENATE($B473," - ",$A473)),'[1]Segurados Civis'!$A$5:$H$2142,7,FALSE),"")</f>
        <v/>
      </c>
      <c r="E473" s="12" t="str">
        <f>IFERROR(VLOOKUP(UPPER(CONCATENATE($B473," - ",$A473)),'[1]Segurados Civis'!$A$5:$H$2142,8,FALSE),"")</f>
        <v/>
      </c>
      <c r="F473" s="12" t="str">
        <f t="shared" si="7"/>
        <v/>
      </c>
      <c r="G473" s="5" t="s">
        <v>4</v>
      </c>
      <c r="H473" s="3">
        <v>0</v>
      </c>
      <c r="I473" s="3"/>
      <c r="J473" s="3">
        <v>0</v>
      </c>
      <c r="K473" s="3">
        <v>0</v>
      </c>
    </row>
    <row r="474" spans="1:11" x14ac:dyDescent="0.25">
      <c r="A474" s="5" t="s">
        <v>1356</v>
      </c>
      <c r="B474" s="5" t="s">
        <v>2095</v>
      </c>
      <c r="C474" s="12" t="str">
        <f>IFERROR(VLOOKUP(UPPER(CONCATENATE($B474," - ",$A474)),'[1]Segurados Civis'!$A$5:$H$2142,6,FALSE),"")</f>
        <v/>
      </c>
      <c r="D474" s="12" t="str">
        <f>IFERROR(VLOOKUP(UPPER(CONCATENATE($B474," - ",$A474)),'[1]Segurados Civis'!$A$5:$H$2142,7,FALSE),"")</f>
        <v/>
      </c>
      <c r="E474" s="12" t="str">
        <f>IFERROR(VLOOKUP(UPPER(CONCATENATE($B474," - ",$A474)),'[1]Segurados Civis'!$A$5:$H$2142,8,FALSE),"")</f>
        <v/>
      </c>
      <c r="F474" s="12" t="str">
        <f t="shared" si="7"/>
        <v/>
      </c>
      <c r="G474" s="5" t="s">
        <v>4</v>
      </c>
      <c r="H474" s="3">
        <v>0</v>
      </c>
      <c r="I474" s="3"/>
      <c r="J474" s="3">
        <v>0</v>
      </c>
      <c r="K474" s="3">
        <v>0</v>
      </c>
    </row>
    <row r="475" spans="1:11" x14ac:dyDescent="0.25">
      <c r="A475" s="5" t="s">
        <v>1356</v>
      </c>
      <c r="B475" s="5" t="s">
        <v>1715</v>
      </c>
      <c r="C475" s="12" t="str">
        <f>IFERROR(VLOOKUP(UPPER(CONCATENATE($B475," - ",$A475)),'[1]Segurados Civis'!$A$5:$H$2142,6,FALSE),"")</f>
        <v/>
      </c>
      <c r="D475" s="12" t="str">
        <f>IFERROR(VLOOKUP(UPPER(CONCATENATE($B475," - ",$A475)),'[1]Segurados Civis'!$A$5:$H$2142,7,FALSE),"")</f>
        <v/>
      </c>
      <c r="E475" s="12" t="str">
        <f>IFERROR(VLOOKUP(UPPER(CONCATENATE($B475," - ",$A475)),'[1]Segurados Civis'!$A$5:$H$2142,8,FALSE),"")</f>
        <v/>
      </c>
      <c r="F475" s="12" t="str">
        <f t="shared" si="7"/>
        <v/>
      </c>
      <c r="G475" s="5" t="s">
        <v>4</v>
      </c>
      <c r="H475" s="3">
        <v>0</v>
      </c>
      <c r="I475" s="3"/>
      <c r="J475" s="3">
        <v>0</v>
      </c>
      <c r="K475" s="3">
        <v>0</v>
      </c>
    </row>
    <row r="476" spans="1:11" x14ac:dyDescent="0.25">
      <c r="A476" s="5" t="s">
        <v>1356</v>
      </c>
      <c r="B476" s="5" t="s">
        <v>1637</v>
      </c>
      <c r="C476" s="12" t="str">
        <f>IFERROR(VLOOKUP(UPPER(CONCATENATE($B476," - ",$A476)),'[1]Segurados Civis'!$A$5:$H$2142,6,FALSE),"")</f>
        <v/>
      </c>
      <c r="D476" s="12" t="str">
        <f>IFERROR(VLOOKUP(UPPER(CONCATENATE($B476," - ",$A476)),'[1]Segurados Civis'!$A$5:$H$2142,7,FALSE),"")</f>
        <v/>
      </c>
      <c r="E476" s="12" t="str">
        <f>IFERROR(VLOOKUP(UPPER(CONCATENATE($B476," - ",$A476)),'[1]Segurados Civis'!$A$5:$H$2142,8,FALSE),"")</f>
        <v/>
      </c>
      <c r="F476" s="12" t="str">
        <f t="shared" si="7"/>
        <v/>
      </c>
      <c r="G476" s="5" t="s">
        <v>4</v>
      </c>
      <c r="H476" s="3">
        <v>0</v>
      </c>
      <c r="I476" s="3"/>
      <c r="J476" s="3">
        <v>0</v>
      </c>
      <c r="K476" s="3">
        <v>0</v>
      </c>
    </row>
    <row r="477" spans="1:11" x14ac:dyDescent="0.25">
      <c r="A477" s="5" t="s">
        <v>1356</v>
      </c>
      <c r="B477" s="5" t="s">
        <v>1869</v>
      </c>
      <c r="C477" s="12" t="str">
        <f>IFERROR(VLOOKUP(UPPER(CONCATENATE($B477," - ",$A477)),'[1]Segurados Civis'!$A$5:$H$2142,6,FALSE),"")</f>
        <v/>
      </c>
      <c r="D477" s="12" t="str">
        <f>IFERROR(VLOOKUP(UPPER(CONCATENATE($B477," - ",$A477)),'[1]Segurados Civis'!$A$5:$H$2142,7,FALSE),"")</f>
        <v/>
      </c>
      <c r="E477" s="12" t="str">
        <f>IFERROR(VLOOKUP(UPPER(CONCATENATE($B477," - ",$A477)),'[1]Segurados Civis'!$A$5:$H$2142,8,FALSE),"")</f>
        <v/>
      </c>
      <c r="F477" s="12" t="str">
        <f t="shared" si="7"/>
        <v/>
      </c>
      <c r="G477" s="5" t="s">
        <v>4</v>
      </c>
      <c r="H477" s="3">
        <v>0</v>
      </c>
      <c r="I477" s="3"/>
      <c r="J477" s="3">
        <v>0</v>
      </c>
      <c r="K477" s="3">
        <v>0</v>
      </c>
    </row>
    <row r="478" spans="1:11" x14ac:dyDescent="0.25">
      <c r="A478" s="5" t="s">
        <v>1356</v>
      </c>
      <c r="B478" s="5" t="s">
        <v>1745</v>
      </c>
      <c r="C478" s="12" t="str">
        <f>IFERROR(VLOOKUP(UPPER(CONCATENATE($B478," - ",$A478)),'[1]Segurados Civis'!$A$5:$H$2142,6,FALSE),"")</f>
        <v/>
      </c>
      <c r="D478" s="12" t="str">
        <f>IFERROR(VLOOKUP(UPPER(CONCATENATE($B478," - ",$A478)),'[1]Segurados Civis'!$A$5:$H$2142,7,FALSE),"")</f>
        <v/>
      </c>
      <c r="E478" s="12" t="str">
        <f>IFERROR(VLOOKUP(UPPER(CONCATENATE($B478," - ",$A478)),'[1]Segurados Civis'!$A$5:$H$2142,8,FALSE),"")</f>
        <v/>
      </c>
      <c r="F478" s="12" t="str">
        <f t="shared" si="7"/>
        <v/>
      </c>
      <c r="G478" s="5" t="s">
        <v>4</v>
      </c>
      <c r="H478" s="3">
        <v>0</v>
      </c>
      <c r="I478" s="3"/>
      <c r="J478" s="3">
        <v>0</v>
      </c>
      <c r="K478" s="3">
        <v>0</v>
      </c>
    </row>
    <row r="479" spans="1:11" x14ac:dyDescent="0.25">
      <c r="A479" s="5" t="s">
        <v>1356</v>
      </c>
      <c r="B479" s="5" t="s">
        <v>1418</v>
      </c>
      <c r="C479" s="12" t="str">
        <f>IFERROR(VLOOKUP(UPPER(CONCATENATE($B479," - ",$A479)),'[1]Segurados Civis'!$A$5:$H$2142,6,FALSE),"")</f>
        <v/>
      </c>
      <c r="D479" s="12" t="str">
        <f>IFERROR(VLOOKUP(UPPER(CONCATENATE($B479," - ",$A479)),'[1]Segurados Civis'!$A$5:$H$2142,7,FALSE),"")</f>
        <v/>
      </c>
      <c r="E479" s="12" t="str">
        <f>IFERROR(VLOOKUP(UPPER(CONCATENATE($B479," - ",$A479)),'[1]Segurados Civis'!$A$5:$H$2142,8,FALSE),"")</f>
        <v/>
      </c>
      <c r="F479" s="12" t="str">
        <f t="shared" si="7"/>
        <v/>
      </c>
      <c r="G479" s="5" t="s">
        <v>4</v>
      </c>
      <c r="H479" s="3">
        <v>0</v>
      </c>
      <c r="I479" s="3"/>
      <c r="J479" s="3">
        <v>0</v>
      </c>
      <c r="K479" s="3">
        <v>0</v>
      </c>
    </row>
    <row r="480" spans="1:11" x14ac:dyDescent="0.25">
      <c r="A480" s="5" t="s">
        <v>1356</v>
      </c>
      <c r="B480" s="5" t="s">
        <v>1571</v>
      </c>
      <c r="C480" s="12" t="str">
        <f>IFERROR(VLOOKUP(UPPER(CONCATENATE($B480," - ",$A480)),'[1]Segurados Civis'!$A$5:$H$2142,6,FALSE),"")</f>
        <v/>
      </c>
      <c r="D480" s="12" t="str">
        <f>IFERROR(VLOOKUP(UPPER(CONCATENATE($B480," - ",$A480)),'[1]Segurados Civis'!$A$5:$H$2142,7,FALSE),"")</f>
        <v/>
      </c>
      <c r="E480" s="12" t="str">
        <f>IFERROR(VLOOKUP(UPPER(CONCATENATE($B480," - ",$A480)),'[1]Segurados Civis'!$A$5:$H$2142,8,FALSE),"")</f>
        <v/>
      </c>
      <c r="F480" s="12" t="str">
        <f t="shared" si="7"/>
        <v/>
      </c>
      <c r="G480" s="5" t="s">
        <v>4</v>
      </c>
      <c r="H480" s="3">
        <v>0</v>
      </c>
      <c r="I480" s="3"/>
      <c r="J480" s="3">
        <v>0</v>
      </c>
      <c r="K480" s="3">
        <v>0</v>
      </c>
    </row>
    <row r="481" spans="1:11" x14ac:dyDescent="0.25">
      <c r="A481" s="5" t="s">
        <v>1356</v>
      </c>
      <c r="B481" s="5" t="s">
        <v>1793</v>
      </c>
      <c r="C481" s="12" t="str">
        <f>IFERROR(VLOOKUP(UPPER(CONCATENATE($B481," - ",$A481)),'[1]Segurados Civis'!$A$5:$H$2142,6,FALSE),"")</f>
        <v/>
      </c>
      <c r="D481" s="12" t="str">
        <f>IFERROR(VLOOKUP(UPPER(CONCATENATE($B481," - ",$A481)),'[1]Segurados Civis'!$A$5:$H$2142,7,FALSE),"")</f>
        <v/>
      </c>
      <c r="E481" s="12" t="str">
        <f>IFERROR(VLOOKUP(UPPER(CONCATENATE($B481," - ",$A481)),'[1]Segurados Civis'!$A$5:$H$2142,8,FALSE),"")</f>
        <v/>
      </c>
      <c r="F481" s="12" t="str">
        <f t="shared" si="7"/>
        <v/>
      </c>
      <c r="G481" s="5" t="s">
        <v>4</v>
      </c>
      <c r="H481" s="3">
        <v>0</v>
      </c>
      <c r="I481" s="3"/>
      <c r="J481" s="3">
        <v>0</v>
      </c>
      <c r="K481" s="3">
        <v>0</v>
      </c>
    </row>
    <row r="482" spans="1:11" x14ac:dyDescent="0.25">
      <c r="A482" s="5" t="s">
        <v>1356</v>
      </c>
      <c r="B482" s="5" t="s">
        <v>1937</v>
      </c>
      <c r="C482" s="12">
        <f>IFERROR(VLOOKUP(UPPER(CONCATENATE($B482," - ",$A482)),'[1]Segurados Civis'!$A$5:$H$2142,6,FALSE),"")</f>
        <v>259</v>
      </c>
      <c r="D482" s="12">
        <f>IFERROR(VLOOKUP(UPPER(CONCATENATE($B482," - ",$A482)),'[1]Segurados Civis'!$A$5:$H$2142,7,FALSE),"")</f>
        <v>93</v>
      </c>
      <c r="E482" s="12">
        <f>IFERROR(VLOOKUP(UPPER(CONCATENATE($B482," - ",$A482)),'[1]Segurados Civis'!$A$5:$H$2142,8,FALSE),"")</f>
        <v>19</v>
      </c>
      <c r="F482" s="12">
        <f t="shared" si="7"/>
        <v>371</v>
      </c>
      <c r="G482" s="5" t="s">
        <v>2</v>
      </c>
      <c r="H482" s="3">
        <v>0</v>
      </c>
      <c r="I482" s="3"/>
      <c r="J482" s="3">
        <v>0</v>
      </c>
      <c r="K482" s="3">
        <v>0</v>
      </c>
    </row>
    <row r="483" spans="1:11" x14ac:dyDescent="0.25">
      <c r="A483" s="5" t="s">
        <v>1356</v>
      </c>
      <c r="B483" s="5" t="s">
        <v>1511</v>
      </c>
      <c r="C483" s="12" t="str">
        <f>IFERROR(VLOOKUP(UPPER(CONCATENATE($B483," - ",$A483)),'[1]Segurados Civis'!$A$5:$H$2142,6,FALSE),"")</f>
        <v/>
      </c>
      <c r="D483" s="12" t="str">
        <f>IFERROR(VLOOKUP(UPPER(CONCATENATE($B483," - ",$A483)),'[1]Segurados Civis'!$A$5:$H$2142,7,FALSE),"")</f>
        <v/>
      </c>
      <c r="E483" s="12" t="str">
        <f>IFERROR(VLOOKUP(UPPER(CONCATENATE($B483," - ",$A483)),'[1]Segurados Civis'!$A$5:$H$2142,8,FALSE),"")</f>
        <v/>
      </c>
      <c r="F483" s="12" t="str">
        <f t="shared" si="7"/>
        <v/>
      </c>
      <c r="G483" s="5" t="s">
        <v>4</v>
      </c>
      <c r="H483" s="3">
        <v>0</v>
      </c>
      <c r="I483" s="3"/>
      <c r="J483" s="3">
        <v>0</v>
      </c>
      <c r="K483" s="3">
        <v>0</v>
      </c>
    </row>
    <row r="484" spans="1:11" x14ac:dyDescent="0.25">
      <c r="A484" s="5" t="s">
        <v>1356</v>
      </c>
      <c r="B484" s="5" t="s">
        <v>1985</v>
      </c>
      <c r="C484" s="12" t="str">
        <f>IFERROR(VLOOKUP(UPPER(CONCATENATE($B484," - ",$A484)),'[1]Segurados Civis'!$A$5:$H$2142,6,FALSE),"")</f>
        <v/>
      </c>
      <c r="D484" s="12" t="str">
        <f>IFERROR(VLOOKUP(UPPER(CONCATENATE($B484," - ",$A484)),'[1]Segurados Civis'!$A$5:$H$2142,7,FALSE),"")</f>
        <v/>
      </c>
      <c r="E484" s="12" t="str">
        <f>IFERROR(VLOOKUP(UPPER(CONCATENATE($B484," - ",$A484)),'[1]Segurados Civis'!$A$5:$H$2142,8,FALSE),"")</f>
        <v/>
      </c>
      <c r="F484" s="12" t="str">
        <f t="shared" si="7"/>
        <v/>
      </c>
      <c r="G484" s="5" t="s">
        <v>4</v>
      </c>
      <c r="H484" s="3">
        <v>0</v>
      </c>
      <c r="I484" s="3"/>
      <c r="J484" s="3">
        <v>0</v>
      </c>
      <c r="K484" s="3">
        <v>0</v>
      </c>
    </row>
    <row r="485" spans="1:11" x14ac:dyDescent="0.25">
      <c r="A485" s="5" t="s">
        <v>1356</v>
      </c>
      <c r="B485" s="5" t="s">
        <v>2086</v>
      </c>
      <c r="C485" s="12">
        <f>IFERROR(VLOOKUP(UPPER(CONCATENATE($B485," - ",$A485)),'[1]Segurados Civis'!$A$5:$H$2142,6,FALSE),"")</f>
        <v>161</v>
      </c>
      <c r="D485" s="12">
        <f>IFERROR(VLOOKUP(UPPER(CONCATENATE($B485," - ",$A485)),'[1]Segurados Civis'!$A$5:$H$2142,7,FALSE),"")</f>
        <v>49</v>
      </c>
      <c r="E485" s="12">
        <f>IFERROR(VLOOKUP(UPPER(CONCATENATE($B485," - ",$A485)),'[1]Segurados Civis'!$A$5:$H$2142,8,FALSE),"")</f>
        <v>15</v>
      </c>
      <c r="F485" s="12">
        <f t="shared" si="7"/>
        <v>225</v>
      </c>
      <c r="G485" s="5" t="s">
        <v>2</v>
      </c>
      <c r="H485" s="3">
        <v>1</v>
      </c>
      <c r="I485" s="3"/>
      <c r="J485" s="3">
        <v>1</v>
      </c>
      <c r="K485" s="3">
        <v>0</v>
      </c>
    </row>
    <row r="486" spans="1:11" x14ac:dyDescent="0.25">
      <c r="A486" s="5" t="s">
        <v>1356</v>
      </c>
      <c r="B486" s="5" t="s">
        <v>1512</v>
      </c>
      <c r="C486" s="12" t="str">
        <f>IFERROR(VLOOKUP(UPPER(CONCATENATE($B486," - ",$A486)),'[1]Segurados Civis'!$A$5:$H$2142,6,FALSE),"")</f>
        <v/>
      </c>
      <c r="D486" s="12" t="str">
        <f>IFERROR(VLOOKUP(UPPER(CONCATENATE($B486," - ",$A486)),'[1]Segurados Civis'!$A$5:$H$2142,7,FALSE),"")</f>
        <v/>
      </c>
      <c r="E486" s="12" t="str">
        <f>IFERROR(VLOOKUP(UPPER(CONCATENATE($B486," - ",$A486)),'[1]Segurados Civis'!$A$5:$H$2142,8,FALSE),"")</f>
        <v/>
      </c>
      <c r="F486" s="12" t="str">
        <f t="shared" si="7"/>
        <v/>
      </c>
      <c r="G486" s="5" t="s">
        <v>4</v>
      </c>
      <c r="H486" s="3">
        <v>0</v>
      </c>
      <c r="I486" s="3"/>
      <c r="J486" s="3">
        <v>0</v>
      </c>
      <c r="K486" s="3">
        <v>0</v>
      </c>
    </row>
    <row r="487" spans="1:11" x14ac:dyDescent="0.25">
      <c r="A487" s="5" t="s">
        <v>1356</v>
      </c>
      <c r="B487" s="5" t="s">
        <v>1746</v>
      </c>
      <c r="C487" s="12" t="str">
        <f>IFERROR(VLOOKUP(UPPER(CONCATENATE($B487," - ",$A487)),'[1]Segurados Civis'!$A$5:$H$2142,6,FALSE),"")</f>
        <v/>
      </c>
      <c r="D487" s="12" t="str">
        <f>IFERROR(VLOOKUP(UPPER(CONCATENATE($B487," - ",$A487)),'[1]Segurados Civis'!$A$5:$H$2142,7,FALSE),"")</f>
        <v/>
      </c>
      <c r="E487" s="12" t="str">
        <f>IFERROR(VLOOKUP(UPPER(CONCATENATE($B487," - ",$A487)),'[1]Segurados Civis'!$A$5:$H$2142,8,FALSE),"")</f>
        <v/>
      </c>
      <c r="F487" s="12" t="str">
        <f t="shared" si="7"/>
        <v/>
      </c>
      <c r="G487" s="5" t="s">
        <v>4</v>
      </c>
      <c r="H487" s="3">
        <v>0</v>
      </c>
      <c r="I487" s="3"/>
      <c r="J487" s="3">
        <v>0</v>
      </c>
      <c r="K487" s="3">
        <v>0</v>
      </c>
    </row>
    <row r="488" spans="1:11" x14ac:dyDescent="0.25">
      <c r="A488" s="5" t="s">
        <v>1356</v>
      </c>
      <c r="B488" s="5" t="s">
        <v>2195</v>
      </c>
      <c r="C488" s="12">
        <f>IFERROR(VLOOKUP(UPPER(CONCATENATE($B488," - ",$A488)),'[1]Segurados Civis'!$A$5:$H$2142,6,FALSE),"")</f>
        <v>346</v>
      </c>
      <c r="D488" s="12">
        <f>IFERROR(VLOOKUP(UPPER(CONCATENATE($B488," - ",$A488)),'[1]Segurados Civis'!$A$5:$H$2142,7,FALSE),"")</f>
        <v>0</v>
      </c>
      <c r="E488" s="12">
        <f>IFERROR(VLOOKUP(UPPER(CONCATENATE($B488," - ",$A488)),'[1]Segurados Civis'!$A$5:$H$2142,8,FALSE),"")</f>
        <v>0</v>
      </c>
      <c r="F488" s="12">
        <f t="shared" si="7"/>
        <v>346</v>
      </c>
      <c r="G488" s="5" t="s">
        <v>2</v>
      </c>
      <c r="H488" s="3">
        <v>0</v>
      </c>
      <c r="I488" s="3"/>
      <c r="J488" s="3">
        <v>0</v>
      </c>
      <c r="K488" s="3">
        <v>0</v>
      </c>
    </row>
    <row r="489" spans="1:11" x14ac:dyDescent="0.25">
      <c r="A489" s="5" t="s">
        <v>1356</v>
      </c>
      <c r="B489" s="5" t="s">
        <v>1513</v>
      </c>
      <c r="C489" s="12" t="str">
        <f>IFERROR(VLOOKUP(UPPER(CONCATENATE($B489," - ",$A489)),'[1]Segurados Civis'!$A$5:$H$2142,6,FALSE),"")</f>
        <v/>
      </c>
      <c r="D489" s="12" t="str">
        <f>IFERROR(VLOOKUP(UPPER(CONCATENATE($B489," - ",$A489)),'[1]Segurados Civis'!$A$5:$H$2142,7,FALSE),"")</f>
        <v/>
      </c>
      <c r="E489" s="12" t="str">
        <f>IFERROR(VLOOKUP(UPPER(CONCATENATE($B489," - ",$A489)),'[1]Segurados Civis'!$A$5:$H$2142,8,FALSE),"")</f>
        <v/>
      </c>
      <c r="F489" s="12" t="str">
        <f t="shared" si="7"/>
        <v/>
      </c>
      <c r="G489" s="5" t="s">
        <v>4</v>
      </c>
      <c r="H489" s="3">
        <v>0</v>
      </c>
      <c r="I489" s="3"/>
      <c r="J489" s="3">
        <v>0</v>
      </c>
      <c r="K489" s="3">
        <v>0</v>
      </c>
    </row>
    <row r="490" spans="1:11" x14ac:dyDescent="0.25">
      <c r="A490" s="5" t="s">
        <v>1356</v>
      </c>
      <c r="B490" s="5" t="s">
        <v>1662</v>
      </c>
      <c r="C490" s="12" t="str">
        <f>IFERROR(VLOOKUP(UPPER(CONCATENATE($B490," - ",$A490)),'[1]Segurados Civis'!$A$5:$H$2142,6,FALSE),"")</f>
        <v/>
      </c>
      <c r="D490" s="12" t="str">
        <f>IFERROR(VLOOKUP(UPPER(CONCATENATE($B490," - ",$A490)),'[1]Segurados Civis'!$A$5:$H$2142,7,FALSE),"")</f>
        <v/>
      </c>
      <c r="E490" s="12" t="str">
        <f>IFERROR(VLOOKUP(UPPER(CONCATENATE($B490," - ",$A490)),'[1]Segurados Civis'!$A$5:$H$2142,8,FALSE),"")</f>
        <v/>
      </c>
      <c r="F490" s="12" t="str">
        <f t="shared" si="7"/>
        <v/>
      </c>
      <c r="G490" s="5" t="s">
        <v>4</v>
      </c>
      <c r="H490" s="3">
        <v>0</v>
      </c>
      <c r="I490" s="3"/>
      <c r="J490" s="3">
        <v>0</v>
      </c>
      <c r="K490" s="3">
        <v>0</v>
      </c>
    </row>
    <row r="491" spans="1:11" x14ac:dyDescent="0.25">
      <c r="A491" s="5" t="s">
        <v>1356</v>
      </c>
      <c r="B491" s="5" t="s">
        <v>1695</v>
      </c>
      <c r="C491" s="12" t="str">
        <f>IFERROR(VLOOKUP(UPPER(CONCATENATE($B491," - ",$A491)),'[1]Segurados Civis'!$A$5:$H$2142,6,FALSE),"")</f>
        <v/>
      </c>
      <c r="D491" s="12" t="str">
        <f>IFERROR(VLOOKUP(UPPER(CONCATENATE($B491," - ",$A491)),'[1]Segurados Civis'!$A$5:$H$2142,7,FALSE),"")</f>
        <v/>
      </c>
      <c r="E491" s="12" t="str">
        <f>IFERROR(VLOOKUP(UPPER(CONCATENATE($B491," - ",$A491)),'[1]Segurados Civis'!$A$5:$H$2142,8,FALSE),"")</f>
        <v/>
      </c>
      <c r="F491" s="12" t="str">
        <f t="shared" si="7"/>
        <v/>
      </c>
      <c r="G491" s="5" t="s">
        <v>4</v>
      </c>
      <c r="H491" s="3">
        <v>0</v>
      </c>
      <c r="I491" s="3"/>
      <c r="J491" s="3">
        <v>0</v>
      </c>
      <c r="K491" s="3">
        <v>0</v>
      </c>
    </row>
    <row r="492" spans="1:11" x14ac:dyDescent="0.25">
      <c r="A492" s="5" t="s">
        <v>1356</v>
      </c>
      <c r="B492" s="5" t="s">
        <v>1419</v>
      </c>
      <c r="C492" s="12" t="str">
        <f>IFERROR(VLOOKUP(UPPER(CONCATENATE($B492," - ",$A492)),'[1]Segurados Civis'!$A$5:$H$2142,6,FALSE),"")</f>
        <v/>
      </c>
      <c r="D492" s="12" t="str">
        <f>IFERROR(VLOOKUP(UPPER(CONCATENATE($B492," - ",$A492)),'[1]Segurados Civis'!$A$5:$H$2142,7,FALSE),"")</f>
        <v/>
      </c>
      <c r="E492" s="12" t="str">
        <f>IFERROR(VLOOKUP(UPPER(CONCATENATE($B492," - ",$A492)),'[1]Segurados Civis'!$A$5:$H$2142,8,FALSE),"")</f>
        <v/>
      </c>
      <c r="F492" s="12" t="str">
        <f t="shared" si="7"/>
        <v/>
      </c>
      <c r="G492" s="5" t="s">
        <v>4</v>
      </c>
      <c r="H492" s="3">
        <v>0</v>
      </c>
      <c r="I492" s="3"/>
      <c r="J492" s="3">
        <v>0</v>
      </c>
      <c r="K492" s="3">
        <v>0</v>
      </c>
    </row>
    <row r="493" spans="1:11" x14ac:dyDescent="0.25">
      <c r="A493" s="5" t="s">
        <v>1356</v>
      </c>
      <c r="B493" s="5" t="s">
        <v>2001</v>
      </c>
      <c r="C493" s="12" t="str">
        <f>IFERROR(VLOOKUP(UPPER(CONCATENATE($B493," - ",$A493)),'[1]Segurados Civis'!$A$5:$H$2142,6,FALSE),"")</f>
        <v/>
      </c>
      <c r="D493" s="12" t="str">
        <f>IFERROR(VLOOKUP(UPPER(CONCATENATE($B493," - ",$A493)),'[1]Segurados Civis'!$A$5:$H$2142,7,FALSE),"")</f>
        <v/>
      </c>
      <c r="E493" s="12" t="str">
        <f>IFERROR(VLOOKUP(UPPER(CONCATENATE($B493," - ",$A493)),'[1]Segurados Civis'!$A$5:$H$2142,8,FALSE),"")</f>
        <v/>
      </c>
      <c r="F493" s="12" t="str">
        <f t="shared" si="7"/>
        <v/>
      </c>
      <c r="G493" s="5" t="s">
        <v>4</v>
      </c>
      <c r="H493" s="3">
        <v>0</v>
      </c>
      <c r="I493" s="3"/>
      <c r="J493" s="3">
        <v>0</v>
      </c>
      <c r="K493" s="3">
        <v>0</v>
      </c>
    </row>
    <row r="494" spans="1:11" x14ac:dyDescent="0.25">
      <c r="A494" s="5" t="s">
        <v>1356</v>
      </c>
      <c r="B494" s="5" t="s">
        <v>1924</v>
      </c>
      <c r="C494" s="12" t="str">
        <f>IFERROR(VLOOKUP(UPPER(CONCATENATE($B494," - ",$A494)),'[1]Segurados Civis'!$A$5:$H$2142,6,FALSE),"")</f>
        <v/>
      </c>
      <c r="D494" s="12" t="str">
        <f>IFERROR(VLOOKUP(UPPER(CONCATENATE($B494," - ",$A494)),'[1]Segurados Civis'!$A$5:$H$2142,7,FALSE),"")</f>
        <v/>
      </c>
      <c r="E494" s="12" t="str">
        <f>IFERROR(VLOOKUP(UPPER(CONCATENATE($B494," - ",$A494)),'[1]Segurados Civis'!$A$5:$H$2142,8,FALSE),"")</f>
        <v/>
      </c>
      <c r="F494" s="12" t="str">
        <f t="shared" si="7"/>
        <v/>
      </c>
      <c r="G494" s="5" t="s">
        <v>4</v>
      </c>
      <c r="H494" s="3">
        <v>0</v>
      </c>
      <c r="I494" s="3"/>
      <c r="J494" s="3">
        <v>0</v>
      </c>
      <c r="K494" s="3">
        <v>0</v>
      </c>
    </row>
    <row r="495" spans="1:11" x14ac:dyDescent="0.25">
      <c r="A495" s="5" t="s">
        <v>1356</v>
      </c>
      <c r="B495" s="5" t="s">
        <v>1913</v>
      </c>
      <c r="C495" s="12">
        <f>IFERROR(VLOOKUP(UPPER(CONCATENATE($B495," - ",$A495)),'[1]Segurados Civis'!$A$5:$H$2142,6,FALSE),"")</f>
        <v>488</v>
      </c>
      <c r="D495" s="12">
        <f>IFERROR(VLOOKUP(UPPER(CONCATENATE($B495," - ",$A495)),'[1]Segurados Civis'!$A$5:$H$2142,7,FALSE),"")</f>
        <v>174</v>
      </c>
      <c r="E495" s="12">
        <f>IFERROR(VLOOKUP(UPPER(CONCATENATE($B495," - ",$A495)),'[1]Segurados Civis'!$A$5:$H$2142,8,FALSE),"")</f>
        <v>40</v>
      </c>
      <c r="F495" s="12">
        <f t="shared" si="7"/>
        <v>702</v>
      </c>
      <c r="G495" s="5" t="s">
        <v>2</v>
      </c>
      <c r="H495" s="3">
        <v>0</v>
      </c>
      <c r="I495" s="3"/>
      <c r="J495" s="3">
        <v>0</v>
      </c>
      <c r="K495" s="3">
        <v>0</v>
      </c>
    </row>
    <row r="496" spans="1:11" x14ac:dyDescent="0.25">
      <c r="A496" s="5" t="s">
        <v>1356</v>
      </c>
      <c r="B496" s="5" t="s">
        <v>1372</v>
      </c>
      <c r="C496" s="12" t="str">
        <f>IFERROR(VLOOKUP(UPPER(CONCATENATE($B496," - ",$A496)),'[1]Segurados Civis'!$A$5:$H$2142,6,FALSE),"")</f>
        <v/>
      </c>
      <c r="D496" s="12" t="str">
        <f>IFERROR(VLOOKUP(UPPER(CONCATENATE($B496," - ",$A496)),'[1]Segurados Civis'!$A$5:$H$2142,7,FALSE),"")</f>
        <v/>
      </c>
      <c r="E496" s="12" t="str">
        <f>IFERROR(VLOOKUP(UPPER(CONCATENATE($B496," - ",$A496)),'[1]Segurados Civis'!$A$5:$H$2142,8,FALSE),"")</f>
        <v/>
      </c>
      <c r="F496" s="12" t="str">
        <f t="shared" si="7"/>
        <v/>
      </c>
      <c r="G496" s="5" t="s">
        <v>4</v>
      </c>
      <c r="H496" s="3">
        <v>0</v>
      </c>
      <c r="I496" s="3"/>
      <c r="J496" s="3">
        <v>0</v>
      </c>
      <c r="K496" s="3">
        <v>0</v>
      </c>
    </row>
    <row r="497" spans="1:11" x14ac:dyDescent="0.25">
      <c r="A497" s="5" t="s">
        <v>1356</v>
      </c>
      <c r="B497" s="5" t="s">
        <v>1825</v>
      </c>
      <c r="C497" s="12">
        <f>IFERROR(VLOOKUP(UPPER(CONCATENATE($B497," - ",$A497)),'[1]Segurados Civis'!$A$5:$H$2142,6,FALSE),"")</f>
        <v>346</v>
      </c>
      <c r="D497" s="12">
        <f>IFERROR(VLOOKUP(UPPER(CONCATENATE($B497," - ",$A497)),'[1]Segurados Civis'!$A$5:$H$2142,7,FALSE),"")</f>
        <v>0</v>
      </c>
      <c r="E497" s="12">
        <f>IFERROR(VLOOKUP(UPPER(CONCATENATE($B497," - ",$A497)),'[1]Segurados Civis'!$A$5:$H$2142,8,FALSE),"")</f>
        <v>0</v>
      </c>
      <c r="F497" s="12">
        <f t="shared" si="7"/>
        <v>346</v>
      </c>
      <c r="G497" s="5" t="s">
        <v>2</v>
      </c>
      <c r="H497" s="3">
        <v>0</v>
      </c>
      <c r="I497" s="3"/>
      <c r="J497" s="3">
        <v>0</v>
      </c>
      <c r="K497" s="3">
        <v>0</v>
      </c>
    </row>
    <row r="498" spans="1:11" x14ac:dyDescent="0.25">
      <c r="A498" s="5" t="s">
        <v>1356</v>
      </c>
      <c r="B498" s="5" t="s">
        <v>2111</v>
      </c>
      <c r="C498" s="12" t="str">
        <f>IFERROR(VLOOKUP(UPPER(CONCATENATE($B498," - ",$A498)),'[1]Segurados Civis'!$A$5:$H$2142,6,FALSE),"")</f>
        <v/>
      </c>
      <c r="D498" s="12" t="str">
        <f>IFERROR(VLOOKUP(UPPER(CONCATENATE($B498," - ",$A498)),'[1]Segurados Civis'!$A$5:$H$2142,7,FALSE),"")</f>
        <v/>
      </c>
      <c r="E498" s="12" t="str">
        <f>IFERROR(VLOOKUP(UPPER(CONCATENATE($B498," - ",$A498)),'[1]Segurados Civis'!$A$5:$H$2142,8,FALSE),"")</f>
        <v/>
      </c>
      <c r="F498" s="12" t="str">
        <f t="shared" si="7"/>
        <v/>
      </c>
      <c r="G498" s="5" t="s">
        <v>4</v>
      </c>
      <c r="H498" s="3">
        <v>0</v>
      </c>
      <c r="I498" s="3"/>
      <c r="J498" s="3">
        <v>0</v>
      </c>
      <c r="K498" s="3">
        <v>0</v>
      </c>
    </row>
    <row r="499" spans="1:11" x14ac:dyDescent="0.25">
      <c r="A499" s="5" t="s">
        <v>1356</v>
      </c>
      <c r="B499" s="5" t="s">
        <v>1925</v>
      </c>
      <c r="C499" s="12" t="str">
        <f>IFERROR(VLOOKUP(UPPER(CONCATENATE($B499," - ",$A499)),'[1]Segurados Civis'!$A$5:$H$2142,6,FALSE),"")</f>
        <v/>
      </c>
      <c r="D499" s="12" t="str">
        <f>IFERROR(VLOOKUP(UPPER(CONCATENATE($B499," - ",$A499)),'[1]Segurados Civis'!$A$5:$H$2142,7,FALSE),"")</f>
        <v/>
      </c>
      <c r="E499" s="12" t="str">
        <f>IFERROR(VLOOKUP(UPPER(CONCATENATE($B499," - ",$A499)),'[1]Segurados Civis'!$A$5:$H$2142,8,FALSE),"")</f>
        <v/>
      </c>
      <c r="F499" s="12" t="str">
        <f t="shared" si="7"/>
        <v/>
      </c>
      <c r="G499" s="5" t="s">
        <v>4</v>
      </c>
      <c r="H499" s="3">
        <v>0</v>
      </c>
      <c r="I499" s="3"/>
      <c r="J499" s="3">
        <v>0</v>
      </c>
      <c r="K499" s="3">
        <v>0</v>
      </c>
    </row>
    <row r="500" spans="1:11" x14ac:dyDescent="0.25">
      <c r="A500" s="5" t="s">
        <v>1356</v>
      </c>
      <c r="B500" s="5" t="s">
        <v>1761</v>
      </c>
      <c r="C500" s="12" t="str">
        <f>IFERROR(VLOOKUP(UPPER(CONCATENATE($B500," - ",$A500)),'[1]Segurados Civis'!$A$5:$H$2142,6,FALSE),"")</f>
        <v/>
      </c>
      <c r="D500" s="12" t="str">
        <f>IFERROR(VLOOKUP(UPPER(CONCATENATE($B500," - ",$A500)),'[1]Segurados Civis'!$A$5:$H$2142,7,FALSE),"")</f>
        <v/>
      </c>
      <c r="E500" s="12" t="str">
        <f>IFERROR(VLOOKUP(UPPER(CONCATENATE($B500," - ",$A500)),'[1]Segurados Civis'!$A$5:$H$2142,8,FALSE),"")</f>
        <v/>
      </c>
      <c r="F500" s="12" t="str">
        <f t="shared" si="7"/>
        <v/>
      </c>
      <c r="G500" s="5" t="s">
        <v>4</v>
      </c>
      <c r="H500" s="3">
        <v>0</v>
      </c>
      <c r="I500" s="3"/>
      <c r="J500" s="3">
        <v>0</v>
      </c>
      <c r="K500" s="3">
        <v>0</v>
      </c>
    </row>
    <row r="501" spans="1:11" x14ac:dyDescent="0.25">
      <c r="A501" s="5" t="s">
        <v>1356</v>
      </c>
      <c r="B501" s="5" t="s">
        <v>1716</v>
      </c>
      <c r="C501" s="12" t="str">
        <f>IFERROR(VLOOKUP(UPPER(CONCATENATE($B501," - ",$A501)),'[1]Segurados Civis'!$A$5:$H$2142,6,FALSE),"")</f>
        <v/>
      </c>
      <c r="D501" s="12" t="str">
        <f>IFERROR(VLOOKUP(UPPER(CONCATENATE($B501," - ",$A501)),'[1]Segurados Civis'!$A$5:$H$2142,7,FALSE),"")</f>
        <v/>
      </c>
      <c r="E501" s="12" t="str">
        <f>IFERROR(VLOOKUP(UPPER(CONCATENATE($B501," - ",$A501)),'[1]Segurados Civis'!$A$5:$H$2142,8,FALSE),"")</f>
        <v/>
      </c>
      <c r="F501" s="12" t="str">
        <f t="shared" si="7"/>
        <v/>
      </c>
      <c r="G501" s="5" t="s">
        <v>4</v>
      </c>
      <c r="H501" s="3">
        <v>0</v>
      </c>
      <c r="I501" s="3"/>
      <c r="J501" s="3">
        <v>0</v>
      </c>
      <c r="K501" s="3">
        <v>0</v>
      </c>
    </row>
    <row r="502" spans="1:11" x14ac:dyDescent="0.25">
      <c r="A502" s="5" t="s">
        <v>1356</v>
      </c>
      <c r="B502" s="5" t="s">
        <v>1807</v>
      </c>
      <c r="C502" s="12">
        <f>IFERROR(VLOOKUP(UPPER(CONCATENATE($B502," - ",$A502)),'[1]Segurados Civis'!$A$5:$H$2142,6,FALSE),"")</f>
        <v>4747</v>
      </c>
      <c r="D502" s="12">
        <f>IFERROR(VLOOKUP(UPPER(CONCATENATE($B502," - ",$A502)),'[1]Segurados Civis'!$A$5:$H$2142,7,FALSE),"")</f>
        <v>1801</v>
      </c>
      <c r="E502" s="12">
        <f>IFERROR(VLOOKUP(UPPER(CONCATENATE($B502," - ",$A502)),'[1]Segurados Civis'!$A$5:$H$2142,8,FALSE),"")</f>
        <v>447</v>
      </c>
      <c r="F502" s="12">
        <f t="shared" si="7"/>
        <v>6995</v>
      </c>
      <c r="G502" s="5" t="s">
        <v>2</v>
      </c>
      <c r="H502" s="3">
        <v>0</v>
      </c>
      <c r="I502" s="3"/>
      <c r="J502" s="3">
        <v>0</v>
      </c>
      <c r="K502" s="3">
        <v>0</v>
      </c>
    </row>
    <row r="503" spans="1:11" x14ac:dyDescent="0.25">
      <c r="A503" s="5" t="s">
        <v>1356</v>
      </c>
      <c r="B503" s="5" t="s">
        <v>1514</v>
      </c>
      <c r="C503" s="12" t="str">
        <f>IFERROR(VLOOKUP(UPPER(CONCATENATE($B503," - ",$A503)),'[1]Segurados Civis'!$A$5:$H$2142,6,FALSE),"")</f>
        <v/>
      </c>
      <c r="D503" s="12" t="str">
        <f>IFERROR(VLOOKUP(UPPER(CONCATENATE($B503," - ",$A503)),'[1]Segurados Civis'!$A$5:$H$2142,7,FALSE),"")</f>
        <v/>
      </c>
      <c r="E503" s="12" t="str">
        <f>IFERROR(VLOOKUP(UPPER(CONCATENATE($B503," - ",$A503)),'[1]Segurados Civis'!$A$5:$H$2142,8,FALSE),"")</f>
        <v/>
      </c>
      <c r="F503" s="12" t="str">
        <f t="shared" si="7"/>
        <v/>
      </c>
      <c r="G503" s="5" t="s">
        <v>4</v>
      </c>
      <c r="H503" s="3">
        <v>0</v>
      </c>
      <c r="I503" s="3"/>
      <c r="J503" s="3">
        <v>0</v>
      </c>
      <c r="K503" s="3">
        <v>0</v>
      </c>
    </row>
    <row r="504" spans="1:11" x14ac:dyDescent="0.25">
      <c r="A504" s="5" t="s">
        <v>1356</v>
      </c>
      <c r="B504" s="5" t="s">
        <v>1572</v>
      </c>
      <c r="C504" s="12">
        <f>IFERROR(VLOOKUP(UPPER(CONCATENATE($B504," - ",$A504)),'[1]Segurados Civis'!$A$5:$H$2142,6,FALSE),"")</f>
        <v>414</v>
      </c>
      <c r="D504" s="12">
        <f>IFERROR(VLOOKUP(UPPER(CONCATENATE($B504," - ",$A504)),'[1]Segurados Civis'!$A$5:$H$2142,7,FALSE),"")</f>
        <v>132</v>
      </c>
      <c r="E504" s="12">
        <f>IFERROR(VLOOKUP(UPPER(CONCATENATE($B504," - ",$A504)),'[1]Segurados Civis'!$A$5:$H$2142,8,FALSE),"")</f>
        <v>26</v>
      </c>
      <c r="F504" s="12">
        <f t="shared" si="7"/>
        <v>572</v>
      </c>
      <c r="G504" s="5" t="s">
        <v>2</v>
      </c>
      <c r="H504" s="3">
        <v>0</v>
      </c>
      <c r="I504" s="3"/>
      <c r="J504" s="3">
        <v>1</v>
      </c>
      <c r="K504" s="3">
        <v>0</v>
      </c>
    </row>
    <row r="505" spans="1:11" x14ac:dyDescent="0.25">
      <c r="A505" s="5" t="s">
        <v>1356</v>
      </c>
      <c r="B505" s="5" t="s">
        <v>1394</v>
      </c>
      <c r="C505" s="12" t="str">
        <f>IFERROR(VLOOKUP(UPPER(CONCATENATE($B505," - ",$A505)),'[1]Segurados Civis'!$A$5:$H$2142,6,FALSE),"")</f>
        <v/>
      </c>
      <c r="D505" s="12" t="str">
        <f>IFERROR(VLOOKUP(UPPER(CONCATENATE($B505," - ",$A505)),'[1]Segurados Civis'!$A$5:$H$2142,7,FALSE),"")</f>
        <v/>
      </c>
      <c r="E505" s="12" t="str">
        <f>IFERROR(VLOOKUP(UPPER(CONCATENATE($B505," - ",$A505)),'[1]Segurados Civis'!$A$5:$H$2142,8,FALSE),"")</f>
        <v/>
      </c>
      <c r="F505" s="12" t="str">
        <f t="shared" si="7"/>
        <v/>
      </c>
      <c r="G505" s="5" t="s">
        <v>4</v>
      </c>
      <c r="H505" s="3">
        <v>0</v>
      </c>
      <c r="I505" s="3"/>
      <c r="J505" s="3">
        <v>0</v>
      </c>
      <c r="K505" s="3">
        <v>0</v>
      </c>
    </row>
    <row r="506" spans="1:11" x14ac:dyDescent="0.25">
      <c r="A506" s="5" t="s">
        <v>1356</v>
      </c>
      <c r="B506" s="5" t="s">
        <v>1986</v>
      </c>
      <c r="C506" s="12" t="str">
        <f>IFERROR(VLOOKUP(UPPER(CONCATENATE($B506," - ",$A506)),'[1]Segurados Civis'!$A$5:$H$2142,6,FALSE),"")</f>
        <v/>
      </c>
      <c r="D506" s="12" t="str">
        <f>IFERROR(VLOOKUP(UPPER(CONCATENATE($B506," - ",$A506)),'[1]Segurados Civis'!$A$5:$H$2142,7,FALSE),"")</f>
        <v/>
      </c>
      <c r="E506" s="12" t="str">
        <f>IFERROR(VLOOKUP(UPPER(CONCATENATE($B506," - ",$A506)),'[1]Segurados Civis'!$A$5:$H$2142,8,FALSE),"")</f>
        <v/>
      </c>
      <c r="F506" s="12" t="str">
        <f t="shared" si="7"/>
        <v/>
      </c>
      <c r="G506" s="5" t="s">
        <v>4</v>
      </c>
      <c r="H506" s="3">
        <v>0</v>
      </c>
      <c r="I506" s="3"/>
      <c r="J506" s="3">
        <v>0</v>
      </c>
      <c r="K506" s="3">
        <v>0</v>
      </c>
    </row>
    <row r="507" spans="1:11" x14ac:dyDescent="0.25">
      <c r="A507" s="5" t="s">
        <v>1356</v>
      </c>
      <c r="B507" s="5" t="s">
        <v>2093</v>
      </c>
      <c r="C507" s="12" t="str">
        <f>IFERROR(VLOOKUP(UPPER(CONCATENATE($B507," - ",$A507)),'[1]Segurados Civis'!$A$5:$H$2142,6,FALSE),"")</f>
        <v/>
      </c>
      <c r="D507" s="12" t="str">
        <f>IFERROR(VLOOKUP(UPPER(CONCATENATE($B507," - ",$A507)),'[1]Segurados Civis'!$A$5:$H$2142,7,FALSE),"")</f>
        <v/>
      </c>
      <c r="E507" s="12" t="str">
        <f>IFERROR(VLOOKUP(UPPER(CONCATENATE($B507," - ",$A507)),'[1]Segurados Civis'!$A$5:$H$2142,8,FALSE),"")</f>
        <v/>
      </c>
      <c r="F507" s="12" t="str">
        <f t="shared" si="7"/>
        <v/>
      </c>
      <c r="G507" s="5" t="s">
        <v>4</v>
      </c>
      <c r="H507" s="3">
        <v>0</v>
      </c>
      <c r="I507" s="3"/>
      <c r="J507" s="3">
        <v>0</v>
      </c>
      <c r="K507" s="3">
        <v>0</v>
      </c>
    </row>
    <row r="508" spans="1:11" x14ac:dyDescent="0.25">
      <c r="A508" s="5" t="s">
        <v>1356</v>
      </c>
      <c r="B508" s="5" t="s">
        <v>1794</v>
      </c>
      <c r="C508" s="12">
        <f>IFERROR(VLOOKUP(UPPER(CONCATENATE($B508," - ",$A508)),'[1]Segurados Civis'!$A$5:$H$2142,6,FALSE),"")</f>
        <v>1834</v>
      </c>
      <c r="D508" s="12">
        <f>IFERROR(VLOOKUP(UPPER(CONCATENATE($B508," - ",$A508)),'[1]Segurados Civis'!$A$5:$H$2142,7,FALSE),"")</f>
        <v>586</v>
      </c>
      <c r="E508" s="12">
        <f>IFERROR(VLOOKUP(UPPER(CONCATENATE($B508," - ",$A508)),'[1]Segurados Civis'!$A$5:$H$2142,8,FALSE),"")</f>
        <v>95</v>
      </c>
      <c r="F508" s="12">
        <f t="shared" si="7"/>
        <v>2515</v>
      </c>
      <c r="G508" s="5" t="s">
        <v>2</v>
      </c>
      <c r="H508" s="3">
        <v>0</v>
      </c>
      <c r="I508" s="3"/>
      <c r="J508" s="3">
        <v>0</v>
      </c>
      <c r="K508" s="3">
        <v>0</v>
      </c>
    </row>
    <row r="509" spans="1:11" x14ac:dyDescent="0.25">
      <c r="A509" s="5" t="s">
        <v>1356</v>
      </c>
      <c r="B509" s="5" t="s">
        <v>1717</v>
      </c>
      <c r="C509" s="12" t="str">
        <f>IFERROR(VLOOKUP(UPPER(CONCATENATE($B509," - ",$A509)),'[1]Segurados Civis'!$A$5:$H$2142,6,FALSE),"")</f>
        <v/>
      </c>
      <c r="D509" s="12" t="str">
        <f>IFERROR(VLOOKUP(UPPER(CONCATENATE($B509," - ",$A509)),'[1]Segurados Civis'!$A$5:$H$2142,7,FALSE),"")</f>
        <v/>
      </c>
      <c r="E509" s="12" t="str">
        <f>IFERROR(VLOOKUP(UPPER(CONCATENATE($B509," - ",$A509)),'[1]Segurados Civis'!$A$5:$H$2142,8,FALSE),"")</f>
        <v/>
      </c>
      <c r="F509" s="12" t="str">
        <f t="shared" si="7"/>
        <v/>
      </c>
      <c r="G509" s="5" t="s">
        <v>4</v>
      </c>
      <c r="H509" s="3">
        <v>0</v>
      </c>
      <c r="I509" s="3"/>
      <c r="J509" s="3">
        <v>0</v>
      </c>
      <c r="K509" s="3">
        <v>0</v>
      </c>
    </row>
    <row r="510" spans="1:11" x14ac:dyDescent="0.25">
      <c r="A510" s="5" t="s">
        <v>1356</v>
      </c>
      <c r="B510" s="5" t="s">
        <v>1616</v>
      </c>
      <c r="C510" s="12">
        <f>IFERROR(VLOOKUP(UPPER(CONCATENATE($B510," - ",$A510)),'[1]Segurados Civis'!$A$5:$H$2142,6,FALSE),"")</f>
        <v>512</v>
      </c>
      <c r="D510" s="12">
        <f>IFERROR(VLOOKUP(UPPER(CONCATENATE($B510," - ",$A510)),'[1]Segurados Civis'!$A$5:$H$2142,7,FALSE),"")</f>
        <v>0</v>
      </c>
      <c r="E510" s="12">
        <f>IFERROR(VLOOKUP(UPPER(CONCATENATE($B510," - ",$A510)),'[1]Segurados Civis'!$A$5:$H$2142,8,FALSE),"")</f>
        <v>0</v>
      </c>
      <c r="F510" s="12">
        <f t="shared" si="7"/>
        <v>512</v>
      </c>
      <c r="G510" s="5" t="s">
        <v>2</v>
      </c>
      <c r="H510" s="3">
        <v>0</v>
      </c>
      <c r="I510" s="3"/>
      <c r="J510" s="3">
        <v>0</v>
      </c>
      <c r="K510" s="3">
        <v>0</v>
      </c>
    </row>
    <row r="511" spans="1:11" x14ac:dyDescent="0.25">
      <c r="A511" s="5" t="s">
        <v>1356</v>
      </c>
      <c r="B511" s="5" t="s">
        <v>2030</v>
      </c>
      <c r="C511" s="12" t="str">
        <f>IFERROR(VLOOKUP(UPPER(CONCATENATE($B511," - ",$A511)),'[1]Segurados Civis'!$A$5:$H$2142,6,FALSE),"")</f>
        <v/>
      </c>
      <c r="D511" s="12" t="str">
        <f>IFERROR(VLOOKUP(UPPER(CONCATENATE($B511," - ",$A511)),'[1]Segurados Civis'!$A$5:$H$2142,7,FALSE),"")</f>
        <v/>
      </c>
      <c r="E511" s="12" t="str">
        <f>IFERROR(VLOOKUP(UPPER(CONCATENATE($B511," - ",$A511)),'[1]Segurados Civis'!$A$5:$H$2142,8,FALSE),"")</f>
        <v/>
      </c>
      <c r="F511" s="12" t="str">
        <f t="shared" si="7"/>
        <v/>
      </c>
      <c r="G511" s="5" t="s">
        <v>4</v>
      </c>
      <c r="H511" s="3">
        <v>0</v>
      </c>
      <c r="I511" s="3"/>
      <c r="J511" s="3">
        <v>0</v>
      </c>
      <c r="K511" s="3">
        <v>0</v>
      </c>
    </row>
    <row r="512" spans="1:11" x14ac:dyDescent="0.25">
      <c r="A512" s="5" t="s">
        <v>1356</v>
      </c>
      <c r="B512" s="5" t="s">
        <v>1784</v>
      </c>
      <c r="C512" s="12">
        <f>IFERROR(VLOOKUP(UPPER(CONCATENATE($B512," - ",$A512)),'[1]Segurados Civis'!$A$5:$H$2142,6,FALSE),"")</f>
        <v>878</v>
      </c>
      <c r="D512" s="12">
        <f>IFERROR(VLOOKUP(UPPER(CONCATENATE($B512," - ",$A512)),'[1]Segurados Civis'!$A$5:$H$2142,7,FALSE),"")</f>
        <v>376</v>
      </c>
      <c r="E512" s="12">
        <f>IFERROR(VLOOKUP(UPPER(CONCATENATE($B512," - ",$A512)),'[1]Segurados Civis'!$A$5:$H$2142,8,FALSE),"")</f>
        <v>116</v>
      </c>
      <c r="F512" s="12">
        <f t="shared" si="7"/>
        <v>1370</v>
      </c>
      <c r="G512" s="5" t="s">
        <v>2</v>
      </c>
      <c r="H512" s="3">
        <v>0</v>
      </c>
      <c r="I512" s="3"/>
      <c r="J512" s="3">
        <v>0</v>
      </c>
      <c r="K512" s="3">
        <v>0</v>
      </c>
    </row>
    <row r="513" spans="1:11" x14ac:dyDescent="0.25">
      <c r="A513" s="5" t="s">
        <v>1356</v>
      </c>
      <c r="B513" s="5" t="s">
        <v>1427</v>
      </c>
      <c r="C513" s="12" t="str">
        <f>IFERROR(VLOOKUP(UPPER(CONCATENATE($B513," - ",$A513)),'[1]Segurados Civis'!$A$5:$H$2142,6,FALSE),"")</f>
        <v/>
      </c>
      <c r="D513" s="12" t="str">
        <f>IFERROR(VLOOKUP(UPPER(CONCATENATE($B513," - ",$A513)),'[1]Segurados Civis'!$A$5:$H$2142,7,FALSE),"")</f>
        <v/>
      </c>
      <c r="E513" s="12" t="str">
        <f>IFERROR(VLOOKUP(UPPER(CONCATENATE($B513," - ",$A513)),'[1]Segurados Civis'!$A$5:$H$2142,8,FALSE),"")</f>
        <v/>
      </c>
      <c r="F513" s="12" t="str">
        <f t="shared" si="7"/>
        <v/>
      </c>
      <c r="G513" s="5" t="s">
        <v>4</v>
      </c>
      <c r="H513" s="3">
        <v>0</v>
      </c>
      <c r="I513" s="3"/>
      <c r="J513" s="3">
        <v>0</v>
      </c>
      <c r="K513" s="3">
        <v>0</v>
      </c>
    </row>
    <row r="514" spans="1:11" x14ac:dyDescent="0.25">
      <c r="A514" s="5" t="s">
        <v>1356</v>
      </c>
      <c r="B514" s="5" t="s">
        <v>1945</v>
      </c>
      <c r="C514" s="12" t="str">
        <f>IFERROR(VLOOKUP(UPPER(CONCATENATE($B514," - ",$A514)),'[1]Segurados Civis'!$A$5:$H$2142,6,FALSE),"")</f>
        <v/>
      </c>
      <c r="D514" s="12" t="str">
        <f>IFERROR(VLOOKUP(UPPER(CONCATENATE($B514," - ",$A514)),'[1]Segurados Civis'!$A$5:$H$2142,7,FALSE),"")</f>
        <v/>
      </c>
      <c r="E514" s="12" t="str">
        <f>IFERROR(VLOOKUP(UPPER(CONCATENATE($B514," - ",$A514)),'[1]Segurados Civis'!$A$5:$H$2142,8,FALSE),"")</f>
        <v/>
      </c>
      <c r="F514" s="12" t="str">
        <f t="shared" si="7"/>
        <v/>
      </c>
      <c r="G514" s="5" t="s">
        <v>4</v>
      </c>
      <c r="H514" s="3">
        <v>0</v>
      </c>
      <c r="I514" s="3"/>
      <c r="J514" s="3">
        <v>0</v>
      </c>
      <c r="K514" s="3">
        <v>0</v>
      </c>
    </row>
    <row r="515" spans="1:11" x14ac:dyDescent="0.25">
      <c r="A515" s="5" t="s">
        <v>1356</v>
      </c>
      <c r="B515" s="5" t="s">
        <v>1573</v>
      </c>
      <c r="C515" s="12" t="str">
        <f>IFERROR(VLOOKUP(UPPER(CONCATENATE($B515," - ",$A515)),'[1]Segurados Civis'!$A$5:$H$2142,6,FALSE),"")</f>
        <v/>
      </c>
      <c r="D515" s="12" t="str">
        <f>IFERROR(VLOOKUP(UPPER(CONCATENATE($B515," - ",$A515)),'[1]Segurados Civis'!$A$5:$H$2142,7,FALSE),"")</f>
        <v/>
      </c>
      <c r="E515" s="12" t="str">
        <f>IFERROR(VLOOKUP(UPPER(CONCATENATE($B515," - ",$A515)),'[1]Segurados Civis'!$A$5:$H$2142,8,FALSE),"")</f>
        <v/>
      </c>
      <c r="F515" s="12" t="str">
        <f t="shared" ref="F515:F578" si="8">IF(SUM(C515:E515)=0,"",SUM(C515:E515))</f>
        <v/>
      </c>
      <c r="G515" s="5" t="s">
        <v>4</v>
      </c>
      <c r="H515" s="3">
        <v>0</v>
      </c>
      <c r="I515" s="3"/>
      <c r="J515" s="3">
        <v>0</v>
      </c>
      <c r="K515" s="3">
        <v>0</v>
      </c>
    </row>
    <row r="516" spans="1:11" x14ac:dyDescent="0.25">
      <c r="A516" s="5" t="s">
        <v>1356</v>
      </c>
      <c r="B516" s="5" t="s">
        <v>1759</v>
      </c>
      <c r="C516" s="12" t="str">
        <f>IFERROR(VLOOKUP(UPPER(CONCATENATE($B516," - ",$A516)),'[1]Segurados Civis'!$A$5:$H$2142,6,FALSE),"")</f>
        <v/>
      </c>
      <c r="D516" s="12" t="str">
        <f>IFERROR(VLOOKUP(UPPER(CONCATENATE($B516," - ",$A516)),'[1]Segurados Civis'!$A$5:$H$2142,7,FALSE),"")</f>
        <v/>
      </c>
      <c r="E516" s="12" t="str">
        <f>IFERROR(VLOOKUP(UPPER(CONCATENATE($B516," - ",$A516)),'[1]Segurados Civis'!$A$5:$H$2142,8,FALSE),"")</f>
        <v/>
      </c>
      <c r="F516" s="12" t="str">
        <f t="shared" si="8"/>
        <v/>
      </c>
      <c r="G516" s="5" t="s">
        <v>4</v>
      </c>
      <c r="H516" s="3">
        <v>0</v>
      </c>
      <c r="I516" s="3"/>
      <c r="J516" s="3">
        <v>0</v>
      </c>
      <c r="K516" s="3">
        <v>0</v>
      </c>
    </row>
    <row r="517" spans="1:11" x14ac:dyDescent="0.25">
      <c r="A517" s="5" t="s">
        <v>1356</v>
      </c>
      <c r="B517" s="5" t="s">
        <v>1926</v>
      </c>
      <c r="C517" s="12" t="str">
        <f>IFERROR(VLOOKUP(UPPER(CONCATENATE($B517," - ",$A517)),'[1]Segurados Civis'!$A$5:$H$2142,6,FALSE),"")</f>
        <v/>
      </c>
      <c r="D517" s="12" t="str">
        <f>IFERROR(VLOOKUP(UPPER(CONCATENATE($B517," - ",$A517)),'[1]Segurados Civis'!$A$5:$H$2142,7,FALSE),"")</f>
        <v/>
      </c>
      <c r="E517" s="12" t="str">
        <f>IFERROR(VLOOKUP(UPPER(CONCATENATE($B517," - ",$A517)),'[1]Segurados Civis'!$A$5:$H$2142,8,FALSE),"")</f>
        <v/>
      </c>
      <c r="F517" s="12" t="str">
        <f t="shared" si="8"/>
        <v/>
      </c>
      <c r="G517" s="5" t="s">
        <v>4</v>
      </c>
      <c r="H517" s="3">
        <v>0</v>
      </c>
      <c r="I517" s="3"/>
      <c r="J517" s="3">
        <v>0</v>
      </c>
      <c r="K517" s="3">
        <v>0</v>
      </c>
    </row>
    <row r="518" spans="1:11" x14ac:dyDescent="0.25">
      <c r="A518" s="5" t="s">
        <v>1356</v>
      </c>
      <c r="B518" s="5" t="s">
        <v>2153</v>
      </c>
      <c r="C518" s="12" t="str">
        <f>IFERROR(VLOOKUP(UPPER(CONCATENATE($B518," - ",$A518)),'[1]Segurados Civis'!$A$5:$H$2142,6,FALSE),"")</f>
        <v/>
      </c>
      <c r="D518" s="12" t="str">
        <f>IFERROR(VLOOKUP(UPPER(CONCATENATE($B518," - ",$A518)),'[1]Segurados Civis'!$A$5:$H$2142,7,FALSE),"")</f>
        <v/>
      </c>
      <c r="E518" s="12" t="str">
        <f>IFERROR(VLOOKUP(UPPER(CONCATENATE($B518," - ",$A518)),'[1]Segurados Civis'!$A$5:$H$2142,8,FALSE),"")</f>
        <v/>
      </c>
      <c r="F518" s="12" t="str">
        <f t="shared" si="8"/>
        <v/>
      </c>
      <c r="G518" s="5" t="s">
        <v>4</v>
      </c>
      <c r="H518" s="3">
        <v>0</v>
      </c>
      <c r="I518" s="3"/>
      <c r="J518" s="3">
        <v>0</v>
      </c>
      <c r="K518" s="3">
        <v>0</v>
      </c>
    </row>
    <row r="519" spans="1:11" x14ac:dyDescent="0.25">
      <c r="A519" s="5" t="s">
        <v>1356</v>
      </c>
      <c r="B519" s="5" t="s">
        <v>1365</v>
      </c>
      <c r="C519" s="12" t="str">
        <f>IFERROR(VLOOKUP(UPPER(CONCATENATE($B519," - ",$A519)),'[1]Segurados Civis'!$A$5:$H$2142,6,FALSE),"")</f>
        <v/>
      </c>
      <c r="D519" s="12" t="str">
        <f>IFERROR(VLOOKUP(UPPER(CONCATENATE($B519," - ",$A519)),'[1]Segurados Civis'!$A$5:$H$2142,7,FALSE),"")</f>
        <v/>
      </c>
      <c r="E519" s="12" t="str">
        <f>IFERROR(VLOOKUP(UPPER(CONCATENATE($B519," - ",$A519)),'[1]Segurados Civis'!$A$5:$H$2142,8,FALSE),"")</f>
        <v/>
      </c>
      <c r="F519" s="12" t="str">
        <f t="shared" si="8"/>
        <v/>
      </c>
      <c r="G519" s="5" t="s">
        <v>4</v>
      </c>
      <c r="H519" s="3">
        <v>0</v>
      </c>
      <c r="I519" s="3"/>
      <c r="J519" s="3">
        <v>0</v>
      </c>
      <c r="K519" s="3">
        <v>0</v>
      </c>
    </row>
    <row r="520" spans="1:11" x14ac:dyDescent="0.25">
      <c r="A520" s="5" t="s">
        <v>1356</v>
      </c>
      <c r="B520" s="5" t="s">
        <v>2096</v>
      </c>
      <c r="C520" s="12" t="str">
        <f>IFERROR(VLOOKUP(UPPER(CONCATENATE($B520," - ",$A520)),'[1]Segurados Civis'!$A$5:$H$2142,6,FALSE),"")</f>
        <v/>
      </c>
      <c r="D520" s="12" t="str">
        <f>IFERROR(VLOOKUP(UPPER(CONCATENATE($B520," - ",$A520)),'[1]Segurados Civis'!$A$5:$H$2142,7,FALSE),"")</f>
        <v/>
      </c>
      <c r="E520" s="12" t="str">
        <f>IFERROR(VLOOKUP(UPPER(CONCATENATE($B520," - ",$A520)),'[1]Segurados Civis'!$A$5:$H$2142,8,FALSE),"")</f>
        <v/>
      </c>
      <c r="F520" s="12" t="str">
        <f t="shared" si="8"/>
        <v/>
      </c>
      <c r="G520" s="5" t="s">
        <v>4</v>
      </c>
      <c r="H520" s="3">
        <v>0</v>
      </c>
      <c r="I520" s="3"/>
      <c r="J520" s="3">
        <v>0</v>
      </c>
      <c r="K520" s="3">
        <v>0</v>
      </c>
    </row>
    <row r="521" spans="1:11" x14ac:dyDescent="0.25">
      <c r="A521" s="5" t="s">
        <v>1356</v>
      </c>
      <c r="B521" s="5" t="s">
        <v>1556</v>
      </c>
      <c r="C521" s="12" t="str">
        <f>IFERROR(VLOOKUP(UPPER(CONCATENATE($B521," - ",$A521)),'[1]Segurados Civis'!$A$5:$H$2142,6,FALSE),"")</f>
        <v/>
      </c>
      <c r="D521" s="12" t="str">
        <f>IFERROR(VLOOKUP(UPPER(CONCATENATE($B521," - ",$A521)),'[1]Segurados Civis'!$A$5:$H$2142,7,FALSE),"")</f>
        <v/>
      </c>
      <c r="E521" s="12" t="str">
        <f>IFERROR(VLOOKUP(UPPER(CONCATENATE($B521," - ",$A521)),'[1]Segurados Civis'!$A$5:$H$2142,8,FALSE),"")</f>
        <v/>
      </c>
      <c r="F521" s="12" t="str">
        <f t="shared" si="8"/>
        <v/>
      </c>
      <c r="G521" s="5" t="s">
        <v>4</v>
      </c>
      <c r="H521" s="3">
        <v>0</v>
      </c>
      <c r="I521" s="3"/>
      <c r="J521" s="3">
        <v>0</v>
      </c>
      <c r="K521" s="3">
        <v>0</v>
      </c>
    </row>
    <row r="522" spans="1:11" x14ac:dyDescent="0.25">
      <c r="A522" s="5" t="s">
        <v>1356</v>
      </c>
      <c r="B522" s="5" t="s">
        <v>1946</v>
      </c>
      <c r="C522" s="12" t="str">
        <f>IFERROR(VLOOKUP(UPPER(CONCATENATE($B522," - ",$A522)),'[1]Segurados Civis'!$A$5:$H$2142,6,FALSE),"")</f>
        <v/>
      </c>
      <c r="D522" s="12" t="str">
        <f>IFERROR(VLOOKUP(UPPER(CONCATENATE($B522," - ",$A522)),'[1]Segurados Civis'!$A$5:$H$2142,7,FALSE),"")</f>
        <v/>
      </c>
      <c r="E522" s="12" t="str">
        <f>IFERROR(VLOOKUP(UPPER(CONCATENATE($B522," - ",$A522)),'[1]Segurados Civis'!$A$5:$H$2142,8,FALSE),"")</f>
        <v/>
      </c>
      <c r="F522" s="12" t="str">
        <f t="shared" si="8"/>
        <v/>
      </c>
      <c r="G522" s="5" t="s">
        <v>4</v>
      </c>
      <c r="H522" s="3">
        <v>0</v>
      </c>
      <c r="I522" s="3"/>
      <c r="J522" s="3">
        <v>0</v>
      </c>
      <c r="K522" s="3">
        <v>0</v>
      </c>
    </row>
    <row r="523" spans="1:11" x14ac:dyDescent="0.25">
      <c r="A523" s="5" t="s">
        <v>1356</v>
      </c>
      <c r="B523" s="5" t="s">
        <v>1663</v>
      </c>
      <c r="C523" s="12">
        <f>IFERROR(VLOOKUP(UPPER(CONCATENATE($B523," - ",$A523)),'[1]Segurados Civis'!$A$5:$H$2142,6,FALSE),"")</f>
        <v>421</v>
      </c>
      <c r="D523" s="12">
        <f>IFERROR(VLOOKUP(UPPER(CONCATENATE($B523," - ",$A523)),'[1]Segurados Civis'!$A$5:$H$2142,7,FALSE),"")</f>
        <v>113</v>
      </c>
      <c r="E523" s="12">
        <f>IFERROR(VLOOKUP(UPPER(CONCATENATE($B523," - ",$A523)),'[1]Segurados Civis'!$A$5:$H$2142,8,FALSE),"")</f>
        <v>34</v>
      </c>
      <c r="F523" s="12">
        <f t="shared" si="8"/>
        <v>568</v>
      </c>
      <c r="G523" s="5" t="s">
        <v>2</v>
      </c>
      <c r="H523" s="3">
        <v>0</v>
      </c>
      <c r="I523" s="3"/>
      <c r="J523" s="3">
        <v>0</v>
      </c>
      <c r="K523" s="3">
        <v>0</v>
      </c>
    </row>
    <row r="524" spans="1:11" x14ac:dyDescent="0.25">
      <c r="A524" s="5" t="s">
        <v>1356</v>
      </c>
      <c r="B524" s="5" t="s">
        <v>1927</v>
      </c>
      <c r="C524" s="12" t="str">
        <f>IFERROR(VLOOKUP(UPPER(CONCATENATE($B524," - ",$A524)),'[1]Segurados Civis'!$A$5:$H$2142,6,FALSE),"")</f>
        <v/>
      </c>
      <c r="D524" s="12" t="str">
        <f>IFERROR(VLOOKUP(UPPER(CONCATENATE($B524," - ",$A524)),'[1]Segurados Civis'!$A$5:$H$2142,7,FALSE),"")</f>
        <v/>
      </c>
      <c r="E524" s="12" t="str">
        <f>IFERROR(VLOOKUP(UPPER(CONCATENATE($B524," - ",$A524)),'[1]Segurados Civis'!$A$5:$H$2142,8,FALSE),"")</f>
        <v/>
      </c>
      <c r="F524" s="12" t="str">
        <f t="shared" si="8"/>
        <v/>
      </c>
      <c r="G524" s="5" t="s">
        <v>4</v>
      </c>
      <c r="H524" s="3">
        <v>0</v>
      </c>
      <c r="I524" s="3"/>
      <c r="J524" s="3">
        <v>0</v>
      </c>
      <c r="K524" s="3">
        <v>0</v>
      </c>
    </row>
    <row r="525" spans="1:11" x14ac:dyDescent="0.25">
      <c r="A525" s="5" t="s">
        <v>1356</v>
      </c>
      <c r="B525" s="5" t="s">
        <v>1408</v>
      </c>
      <c r="C525" s="12">
        <f>IFERROR(VLOOKUP(UPPER(CONCATENATE($B525," - ",$A525)),'[1]Segurados Civis'!$A$5:$H$2142,6,FALSE),"")</f>
        <v>371</v>
      </c>
      <c r="D525" s="12">
        <f>IFERROR(VLOOKUP(UPPER(CONCATENATE($B525," - ",$A525)),'[1]Segurados Civis'!$A$5:$H$2142,7,FALSE),"")</f>
        <v>122</v>
      </c>
      <c r="E525" s="12">
        <f>IFERROR(VLOOKUP(UPPER(CONCATENATE($B525," - ",$A525)),'[1]Segurados Civis'!$A$5:$H$2142,8,FALSE),"")</f>
        <v>17</v>
      </c>
      <c r="F525" s="12">
        <f t="shared" si="8"/>
        <v>510</v>
      </c>
      <c r="G525" s="5" t="s">
        <v>2</v>
      </c>
      <c r="H525" s="3">
        <v>0</v>
      </c>
      <c r="I525" s="3"/>
      <c r="J525" s="3">
        <v>0</v>
      </c>
      <c r="K525" s="3">
        <v>0</v>
      </c>
    </row>
    <row r="526" spans="1:11" x14ac:dyDescent="0.25">
      <c r="A526" s="5" t="s">
        <v>1356</v>
      </c>
      <c r="B526" s="5" t="s">
        <v>1727</v>
      </c>
      <c r="C526" s="12">
        <f>IFERROR(VLOOKUP(UPPER(CONCATENATE($B526," - ",$A526)),'[1]Segurados Civis'!$A$5:$H$2142,6,FALSE),"")</f>
        <v>1202</v>
      </c>
      <c r="D526" s="12">
        <f>IFERROR(VLOOKUP(UPPER(CONCATENATE($B526," - ",$A526)),'[1]Segurados Civis'!$A$5:$H$2142,7,FALSE),"")</f>
        <v>314</v>
      </c>
      <c r="E526" s="12">
        <f>IFERROR(VLOOKUP(UPPER(CONCATENATE($B526," - ",$A526)),'[1]Segurados Civis'!$A$5:$H$2142,8,FALSE),"")</f>
        <v>70</v>
      </c>
      <c r="F526" s="12">
        <f t="shared" si="8"/>
        <v>1586</v>
      </c>
      <c r="G526" s="5" t="s">
        <v>2</v>
      </c>
      <c r="H526" s="3">
        <v>0</v>
      </c>
      <c r="I526" s="3"/>
      <c r="J526" s="3">
        <v>0</v>
      </c>
      <c r="K526" s="3">
        <v>0</v>
      </c>
    </row>
    <row r="527" spans="1:11" x14ac:dyDescent="0.25">
      <c r="A527" s="5" t="s">
        <v>1356</v>
      </c>
      <c r="B527" s="5" t="s">
        <v>1515</v>
      </c>
      <c r="C527" s="12" t="str">
        <f>IFERROR(VLOOKUP(UPPER(CONCATENATE($B527," - ",$A527)),'[1]Segurados Civis'!$A$5:$H$2142,6,FALSE),"")</f>
        <v/>
      </c>
      <c r="D527" s="12" t="str">
        <f>IFERROR(VLOOKUP(UPPER(CONCATENATE($B527," - ",$A527)),'[1]Segurados Civis'!$A$5:$H$2142,7,FALSE),"")</f>
        <v/>
      </c>
      <c r="E527" s="12" t="str">
        <f>IFERROR(VLOOKUP(UPPER(CONCATENATE($B527," - ",$A527)),'[1]Segurados Civis'!$A$5:$H$2142,8,FALSE),"")</f>
        <v/>
      </c>
      <c r="F527" s="12" t="str">
        <f t="shared" si="8"/>
        <v/>
      </c>
      <c r="G527" s="5" t="s">
        <v>4</v>
      </c>
      <c r="H527" s="3">
        <v>0</v>
      </c>
      <c r="I527" s="3"/>
      <c r="J527" s="3">
        <v>0</v>
      </c>
      <c r="K527" s="3">
        <v>0</v>
      </c>
    </row>
    <row r="528" spans="1:11" x14ac:dyDescent="0.25">
      <c r="A528" s="5" t="s">
        <v>1356</v>
      </c>
      <c r="B528" s="5" t="s">
        <v>2049</v>
      </c>
      <c r="C528" s="12" t="str">
        <f>IFERROR(VLOOKUP(UPPER(CONCATENATE($B528," - ",$A528)),'[1]Segurados Civis'!$A$5:$H$2142,6,FALSE),"")</f>
        <v/>
      </c>
      <c r="D528" s="12" t="str">
        <f>IFERROR(VLOOKUP(UPPER(CONCATENATE($B528," - ",$A528)),'[1]Segurados Civis'!$A$5:$H$2142,7,FALSE),"")</f>
        <v/>
      </c>
      <c r="E528" s="12" t="str">
        <f>IFERROR(VLOOKUP(UPPER(CONCATENATE($B528," - ",$A528)),'[1]Segurados Civis'!$A$5:$H$2142,8,FALSE),"")</f>
        <v/>
      </c>
      <c r="F528" s="12" t="str">
        <f t="shared" si="8"/>
        <v/>
      </c>
      <c r="G528" s="5" t="s">
        <v>4</v>
      </c>
      <c r="H528" s="3">
        <v>0</v>
      </c>
      <c r="I528" s="3"/>
      <c r="J528" s="3">
        <v>0</v>
      </c>
      <c r="K528" s="3">
        <v>0</v>
      </c>
    </row>
    <row r="529" spans="1:11" x14ac:dyDescent="0.25">
      <c r="A529" s="5" t="s">
        <v>1356</v>
      </c>
      <c r="B529" s="5" t="s">
        <v>1380</v>
      </c>
      <c r="C529" s="12" t="str">
        <f>IFERROR(VLOOKUP(UPPER(CONCATENATE($B529," - ",$A529)),'[1]Segurados Civis'!$A$5:$H$2142,6,FALSE),"")</f>
        <v/>
      </c>
      <c r="D529" s="12" t="str">
        <f>IFERROR(VLOOKUP(UPPER(CONCATENATE($B529," - ",$A529)),'[1]Segurados Civis'!$A$5:$H$2142,7,FALSE),"")</f>
        <v/>
      </c>
      <c r="E529" s="12" t="str">
        <f>IFERROR(VLOOKUP(UPPER(CONCATENATE($B529," - ",$A529)),'[1]Segurados Civis'!$A$5:$H$2142,8,FALSE),"")</f>
        <v/>
      </c>
      <c r="F529" s="12" t="str">
        <f t="shared" si="8"/>
        <v/>
      </c>
      <c r="G529" s="5" t="s">
        <v>4</v>
      </c>
      <c r="H529" s="3">
        <v>0</v>
      </c>
      <c r="I529" s="3"/>
      <c r="J529" s="3">
        <v>0</v>
      </c>
      <c r="K529" s="3">
        <v>0</v>
      </c>
    </row>
    <row r="530" spans="1:11" x14ac:dyDescent="0.25">
      <c r="A530" s="5" t="s">
        <v>1356</v>
      </c>
      <c r="B530" s="5" t="s">
        <v>1389</v>
      </c>
      <c r="C530" s="12" t="str">
        <f>IFERROR(VLOOKUP(UPPER(CONCATENATE($B530," - ",$A530)),'[1]Segurados Civis'!$A$5:$H$2142,6,FALSE),"")</f>
        <v/>
      </c>
      <c r="D530" s="12" t="str">
        <f>IFERROR(VLOOKUP(UPPER(CONCATENATE($B530," - ",$A530)),'[1]Segurados Civis'!$A$5:$H$2142,7,FALSE),"")</f>
        <v/>
      </c>
      <c r="E530" s="12" t="str">
        <f>IFERROR(VLOOKUP(UPPER(CONCATENATE($B530," - ",$A530)),'[1]Segurados Civis'!$A$5:$H$2142,8,FALSE),"")</f>
        <v/>
      </c>
      <c r="F530" s="12" t="str">
        <f t="shared" si="8"/>
        <v/>
      </c>
      <c r="G530" s="5" t="s">
        <v>4</v>
      </c>
      <c r="H530" s="3">
        <v>0</v>
      </c>
      <c r="I530" s="3"/>
      <c r="J530" s="3">
        <v>0</v>
      </c>
      <c r="K530" s="3">
        <v>0</v>
      </c>
    </row>
    <row r="531" spans="1:11" x14ac:dyDescent="0.25">
      <c r="A531" s="5" t="s">
        <v>1356</v>
      </c>
      <c r="B531" s="5" t="s">
        <v>2050</v>
      </c>
      <c r="C531" s="12">
        <f>IFERROR(VLOOKUP(UPPER(CONCATENATE($B531," - ",$A531)),'[1]Segurados Civis'!$A$5:$H$2142,6,FALSE),"")</f>
        <v>121</v>
      </c>
      <c r="D531" s="12">
        <f>IFERROR(VLOOKUP(UPPER(CONCATENATE($B531," - ",$A531)),'[1]Segurados Civis'!$A$5:$H$2142,7,FALSE),"")</f>
        <v>48</v>
      </c>
      <c r="E531" s="12">
        <f>IFERROR(VLOOKUP(UPPER(CONCATENATE($B531," - ",$A531)),'[1]Segurados Civis'!$A$5:$H$2142,8,FALSE),"")</f>
        <v>10</v>
      </c>
      <c r="F531" s="12">
        <f t="shared" si="8"/>
        <v>179</v>
      </c>
      <c r="G531" s="5" t="s">
        <v>2</v>
      </c>
      <c r="H531" s="3">
        <v>1</v>
      </c>
      <c r="I531" s="3"/>
      <c r="J531" s="3">
        <v>1</v>
      </c>
      <c r="K531" s="3">
        <v>0</v>
      </c>
    </row>
    <row r="532" spans="1:11" x14ac:dyDescent="0.25">
      <c r="A532" s="5" t="s">
        <v>1356</v>
      </c>
      <c r="B532" s="5" t="s">
        <v>1366</v>
      </c>
      <c r="C532" s="12" t="str">
        <f>IFERROR(VLOOKUP(UPPER(CONCATENATE($B532," - ",$A532)),'[1]Segurados Civis'!$A$5:$H$2142,6,FALSE),"")</f>
        <v/>
      </c>
      <c r="D532" s="12" t="str">
        <f>IFERROR(VLOOKUP(UPPER(CONCATENATE($B532," - ",$A532)),'[1]Segurados Civis'!$A$5:$H$2142,7,FALSE),"")</f>
        <v/>
      </c>
      <c r="E532" s="12" t="str">
        <f>IFERROR(VLOOKUP(UPPER(CONCATENATE($B532," - ",$A532)),'[1]Segurados Civis'!$A$5:$H$2142,8,FALSE),"")</f>
        <v/>
      </c>
      <c r="F532" s="12" t="str">
        <f t="shared" si="8"/>
        <v/>
      </c>
      <c r="G532" s="5" t="s">
        <v>4</v>
      </c>
      <c r="H532" s="3">
        <v>0</v>
      </c>
      <c r="I532" s="3"/>
      <c r="J532" s="3">
        <v>0</v>
      </c>
      <c r="K532" s="3">
        <v>0</v>
      </c>
    </row>
    <row r="533" spans="1:11" x14ac:dyDescent="0.25">
      <c r="A533" s="5" t="s">
        <v>1356</v>
      </c>
      <c r="B533" s="5" t="s">
        <v>1583</v>
      </c>
      <c r="C533" s="12">
        <f>IFERROR(VLOOKUP(UPPER(CONCATENATE($B533," - ",$A533)),'[1]Segurados Civis'!$A$5:$H$2142,6,FALSE),"")</f>
        <v>121</v>
      </c>
      <c r="D533" s="12">
        <f>IFERROR(VLOOKUP(UPPER(CONCATENATE($B533," - ",$A533)),'[1]Segurados Civis'!$A$5:$H$2142,7,FALSE),"")</f>
        <v>35</v>
      </c>
      <c r="E533" s="12">
        <f>IFERROR(VLOOKUP(UPPER(CONCATENATE($B533," - ",$A533)),'[1]Segurados Civis'!$A$5:$H$2142,8,FALSE),"")</f>
        <v>12</v>
      </c>
      <c r="F533" s="12">
        <f t="shared" si="8"/>
        <v>168</v>
      </c>
      <c r="G533" s="5" t="s">
        <v>2</v>
      </c>
      <c r="H533" s="3">
        <v>0</v>
      </c>
      <c r="I533" s="3"/>
      <c r="J533" s="3">
        <v>0</v>
      </c>
      <c r="K533" s="3">
        <v>0</v>
      </c>
    </row>
    <row r="534" spans="1:11" x14ac:dyDescent="0.25">
      <c r="A534" s="5" t="s">
        <v>1356</v>
      </c>
      <c r="B534" s="5" t="s">
        <v>2134</v>
      </c>
      <c r="C534" s="12">
        <f>IFERROR(VLOOKUP(UPPER(CONCATENATE($B534," - ",$A534)),'[1]Segurados Civis'!$A$5:$H$2142,6,FALSE),"")</f>
        <v>989</v>
      </c>
      <c r="D534" s="12">
        <f>IFERROR(VLOOKUP(UPPER(CONCATENATE($B534," - ",$A534)),'[1]Segurados Civis'!$A$5:$H$2142,7,FALSE),"")</f>
        <v>362</v>
      </c>
      <c r="E534" s="12">
        <f>IFERROR(VLOOKUP(UPPER(CONCATENATE($B534," - ",$A534)),'[1]Segurados Civis'!$A$5:$H$2142,8,FALSE),"")</f>
        <v>73</v>
      </c>
      <c r="F534" s="12">
        <f t="shared" si="8"/>
        <v>1424</v>
      </c>
      <c r="G534" s="5" t="s">
        <v>2</v>
      </c>
      <c r="H534" s="3">
        <v>0</v>
      </c>
      <c r="I534" s="3"/>
      <c r="J534" s="3">
        <v>0</v>
      </c>
      <c r="K534" s="3">
        <v>0</v>
      </c>
    </row>
    <row r="535" spans="1:11" x14ac:dyDescent="0.25">
      <c r="A535" s="5" t="s">
        <v>1356</v>
      </c>
      <c r="B535" s="5" t="s">
        <v>1516</v>
      </c>
      <c r="C535" s="12" t="str">
        <f>IFERROR(VLOOKUP(UPPER(CONCATENATE($B535," - ",$A535)),'[1]Segurados Civis'!$A$5:$H$2142,6,FALSE),"")</f>
        <v/>
      </c>
      <c r="D535" s="12" t="str">
        <f>IFERROR(VLOOKUP(UPPER(CONCATENATE($B535," - ",$A535)),'[1]Segurados Civis'!$A$5:$H$2142,7,FALSE),"")</f>
        <v/>
      </c>
      <c r="E535" s="12" t="str">
        <f>IFERROR(VLOOKUP(UPPER(CONCATENATE($B535," - ",$A535)),'[1]Segurados Civis'!$A$5:$H$2142,8,FALSE),"")</f>
        <v/>
      </c>
      <c r="F535" s="12" t="str">
        <f t="shared" si="8"/>
        <v/>
      </c>
      <c r="G535" s="5" t="s">
        <v>4</v>
      </c>
      <c r="H535" s="3">
        <v>0</v>
      </c>
      <c r="I535" s="3"/>
      <c r="J535" s="3">
        <v>0</v>
      </c>
      <c r="K535" s="3">
        <v>0</v>
      </c>
    </row>
    <row r="536" spans="1:11" x14ac:dyDescent="0.25">
      <c r="A536" s="5" t="s">
        <v>1356</v>
      </c>
      <c r="B536" s="5" t="s">
        <v>2126</v>
      </c>
      <c r="C536" s="12">
        <f>IFERROR(VLOOKUP(UPPER(CONCATENATE($B536," - ",$A536)),'[1]Segurados Civis'!$A$5:$H$2142,6,FALSE),"")</f>
        <v>127</v>
      </c>
      <c r="D536" s="12">
        <f>IFERROR(VLOOKUP(UPPER(CONCATENATE($B536," - ",$A536)),'[1]Segurados Civis'!$A$5:$H$2142,7,FALSE),"")</f>
        <v>33</v>
      </c>
      <c r="E536" s="12">
        <f>IFERROR(VLOOKUP(UPPER(CONCATENATE($B536," - ",$A536)),'[1]Segurados Civis'!$A$5:$H$2142,8,FALSE),"")</f>
        <v>9</v>
      </c>
      <c r="F536" s="12">
        <f t="shared" si="8"/>
        <v>169</v>
      </c>
      <c r="G536" s="5" t="s">
        <v>2</v>
      </c>
      <c r="H536" s="3">
        <v>0</v>
      </c>
      <c r="I536" s="3"/>
      <c r="J536" s="3">
        <v>1</v>
      </c>
      <c r="K536" s="3">
        <v>0</v>
      </c>
    </row>
    <row r="537" spans="1:11" x14ac:dyDescent="0.25">
      <c r="A537" s="5" t="s">
        <v>1356</v>
      </c>
      <c r="B537" s="5" t="s">
        <v>1646</v>
      </c>
      <c r="C537" s="12" t="str">
        <f>IFERROR(VLOOKUP(UPPER(CONCATENATE($B537," - ",$A537)),'[1]Segurados Civis'!$A$5:$H$2142,6,FALSE),"")</f>
        <v/>
      </c>
      <c r="D537" s="12" t="str">
        <f>IFERROR(VLOOKUP(UPPER(CONCATENATE($B537," - ",$A537)),'[1]Segurados Civis'!$A$5:$H$2142,7,FALSE),"")</f>
        <v/>
      </c>
      <c r="E537" s="12" t="str">
        <f>IFERROR(VLOOKUP(UPPER(CONCATENATE($B537," - ",$A537)),'[1]Segurados Civis'!$A$5:$H$2142,8,FALSE),"")</f>
        <v/>
      </c>
      <c r="F537" s="12" t="str">
        <f t="shared" si="8"/>
        <v/>
      </c>
      <c r="G537" s="5" t="s">
        <v>4</v>
      </c>
      <c r="H537" s="3">
        <v>0</v>
      </c>
      <c r="I537" s="3"/>
      <c r="J537" s="3">
        <v>0</v>
      </c>
      <c r="K537" s="3">
        <v>0</v>
      </c>
    </row>
    <row r="538" spans="1:11" x14ac:dyDescent="0.25">
      <c r="A538" s="5" t="s">
        <v>1356</v>
      </c>
      <c r="B538" s="5" t="s">
        <v>2031</v>
      </c>
      <c r="C538" s="12" t="str">
        <f>IFERROR(VLOOKUP(UPPER(CONCATENATE($B538," - ",$A538)),'[1]Segurados Civis'!$A$5:$H$2142,6,FALSE),"")</f>
        <v/>
      </c>
      <c r="D538" s="12" t="str">
        <f>IFERROR(VLOOKUP(UPPER(CONCATENATE($B538," - ",$A538)),'[1]Segurados Civis'!$A$5:$H$2142,7,FALSE),"")</f>
        <v/>
      </c>
      <c r="E538" s="12" t="str">
        <f>IFERROR(VLOOKUP(UPPER(CONCATENATE($B538," - ",$A538)),'[1]Segurados Civis'!$A$5:$H$2142,8,FALSE),"")</f>
        <v/>
      </c>
      <c r="F538" s="12" t="str">
        <f t="shared" si="8"/>
        <v/>
      </c>
      <c r="G538" s="5" t="s">
        <v>4</v>
      </c>
      <c r="H538" s="3">
        <v>0</v>
      </c>
      <c r="I538" s="3"/>
      <c r="J538" s="3">
        <v>0</v>
      </c>
      <c r="K538" s="3">
        <v>0</v>
      </c>
    </row>
    <row r="539" spans="1:11" x14ac:dyDescent="0.25">
      <c r="A539" s="5" t="s">
        <v>1356</v>
      </c>
      <c r="B539" s="5" t="s">
        <v>70</v>
      </c>
      <c r="C539" s="12" t="str">
        <f>IFERROR(VLOOKUP(UPPER(CONCATENATE($B539," - ",$A539)),'[1]Segurados Civis'!$A$5:$H$2142,6,FALSE),"")</f>
        <v/>
      </c>
      <c r="D539" s="12" t="str">
        <f>IFERROR(VLOOKUP(UPPER(CONCATENATE($B539," - ",$A539)),'[1]Segurados Civis'!$A$5:$H$2142,7,FALSE),"")</f>
        <v/>
      </c>
      <c r="E539" s="12" t="str">
        <f>IFERROR(VLOOKUP(UPPER(CONCATENATE($B539," - ",$A539)),'[1]Segurados Civis'!$A$5:$H$2142,8,FALSE),"")</f>
        <v/>
      </c>
      <c r="F539" s="12" t="str">
        <f t="shared" si="8"/>
        <v/>
      </c>
      <c r="G539" s="5" t="s">
        <v>4</v>
      </c>
      <c r="H539" s="3">
        <v>0</v>
      </c>
      <c r="I539" s="3"/>
      <c r="J539" s="3">
        <v>0</v>
      </c>
      <c r="K539" s="3">
        <v>0</v>
      </c>
    </row>
    <row r="540" spans="1:11" x14ac:dyDescent="0.25">
      <c r="A540" s="5" t="s">
        <v>1356</v>
      </c>
      <c r="B540" s="5" t="s">
        <v>1368</v>
      </c>
      <c r="C540" s="12" t="str">
        <f>IFERROR(VLOOKUP(UPPER(CONCATENATE($B540," - ",$A540)),'[1]Segurados Civis'!$A$5:$H$2142,6,FALSE),"")</f>
        <v/>
      </c>
      <c r="D540" s="12" t="str">
        <f>IFERROR(VLOOKUP(UPPER(CONCATENATE($B540," - ",$A540)),'[1]Segurados Civis'!$A$5:$H$2142,7,FALSE),"")</f>
        <v/>
      </c>
      <c r="E540" s="12" t="str">
        <f>IFERROR(VLOOKUP(UPPER(CONCATENATE($B540," - ",$A540)),'[1]Segurados Civis'!$A$5:$H$2142,8,FALSE),"")</f>
        <v/>
      </c>
      <c r="F540" s="12" t="str">
        <f t="shared" si="8"/>
        <v/>
      </c>
      <c r="G540" s="5" t="s">
        <v>4</v>
      </c>
      <c r="H540" s="3">
        <v>0</v>
      </c>
      <c r="I540" s="3"/>
      <c r="J540" s="3">
        <v>0</v>
      </c>
      <c r="K540" s="3">
        <v>0</v>
      </c>
    </row>
    <row r="541" spans="1:11" x14ac:dyDescent="0.25">
      <c r="A541" s="5" t="s">
        <v>1356</v>
      </c>
      <c r="B541" s="5" t="s">
        <v>1891</v>
      </c>
      <c r="C541" s="12" t="str">
        <f>IFERROR(VLOOKUP(UPPER(CONCATENATE($B541," - ",$A541)),'[1]Segurados Civis'!$A$5:$H$2142,6,FALSE),"")</f>
        <v/>
      </c>
      <c r="D541" s="12" t="str">
        <f>IFERROR(VLOOKUP(UPPER(CONCATENATE($B541," - ",$A541)),'[1]Segurados Civis'!$A$5:$H$2142,7,FALSE),"")</f>
        <v/>
      </c>
      <c r="E541" s="12" t="str">
        <f>IFERROR(VLOOKUP(UPPER(CONCATENATE($B541," - ",$A541)),'[1]Segurados Civis'!$A$5:$H$2142,8,FALSE),"")</f>
        <v/>
      </c>
      <c r="F541" s="12" t="str">
        <f t="shared" si="8"/>
        <v/>
      </c>
      <c r="G541" s="5" t="s">
        <v>4</v>
      </c>
      <c r="H541" s="3">
        <v>0</v>
      </c>
      <c r="I541" s="3"/>
      <c r="J541" s="3">
        <v>0</v>
      </c>
      <c r="K541" s="3">
        <v>0</v>
      </c>
    </row>
    <row r="542" spans="1:11" x14ac:dyDescent="0.25">
      <c r="A542" s="5" t="s">
        <v>1356</v>
      </c>
      <c r="B542" s="5" t="s">
        <v>1967</v>
      </c>
      <c r="C542" s="12" t="str">
        <f>IFERROR(VLOOKUP(UPPER(CONCATENATE($B542," - ",$A542)),'[1]Segurados Civis'!$A$5:$H$2142,6,FALSE),"")</f>
        <v/>
      </c>
      <c r="D542" s="12" t="str">
        <f>IFERROR(VLOOKUP(UPPER(CONCATENATE($B542," - ",$A542)),'[1]Segurados Civis'!$A$5:$H$2142,7,FALSE),"")</f>
        <v/>
      </c>
      <c r="E542" s="12" t="str">
        <f>IFERROR(VLOOKUP(UPPER(CONCATENATE($B542," - ",$A542)),'[1]Segurados Civis'!$A$5:$H$2142,8,FALSE),"")</f>
        <v/>
      </c>
      <c r="F542" s="12" t="str">
        <f t="shared" si="8"/>
        <v/>
      </c>
      <c r="G542" s="5" t="s">
        <v>4</v>
      </c>
      <c r="H542" s="3">
        <v>0</v>
      </c>
      <c r="I542" s="3"/>
      <c r="J542" s="3">
        <v>0</v>
      </c>
      <c r="K542" s="3">
        <v>0</v>
      </c>
    </row>
    <row r="543" spans="1:11" x14ac:dyDescent="0.25">
      <c r="A543" s="5" t="s">
        <v>1356</v>
      </c>
      <c r="B543" s="5" t="s">
        <v>1718</v>
      </c>
      <c r="C543" s="12" t="str">
        <f>IFERROR(VLOOKUP(UPPER(CONCATENATE($B543," - ",$A543)),'[1]Segurados Civis'!$A$5:$H$2142,6,FALSE),"")</f>
        <v/>
      </c>
      <c r="D543" s="12" t="str">
        <f>IFERROR(VLOOKUP(UPPER(CONCATENATE($B543," - ",$A543)),'[1]Segurados Civis'!$A$5:$H$2142,7,FALSE),"")</f>
        <v/>
      </c>
      <c r="E543" s="12" t="str">
        <f>IFERROR(VLOOKUP(UPPER(CONCATENATE($B543," - ",$A543)),'[1]Segurados Civis'!$A$5:$H$2142,8,FALSE),"")</f>
        <v/>
      </c>
      <c r="F543" s="12" t="str">
        <f t="shared" si="8"/>
        <v/>
      </c>
      <c r="G543" s="5" t="s">
        <v>4</v>
      </c>
      <c r="H543" s="3">
        <v>0</v>
      </c>
      <c r="I543" s="3"/>
      <c r="J543" s="3">
        <v>0</v>
      </c>
      <c r="K543" s="3">
        <v>0</v>
      </c>
    </row>
    <row r="544" spans="1:11" x14ac:dyDescent="0.25">
      <c r="A544" s="5" t="s">
        <v>1356</v>
      </c>
      <c r="B544" s="5" t="s">
        <v>1724</v>
      </c>
      <c r="C544" s="12">
        <f>IFERROR(VLOOKUP(UPPER(CONCATENATE($B544," - ",$A544)),'[1]Segurados Civis'!$A$5:$H$2142,6,FALSE),"")</f>
        <v>359</v>
      </c>
      <c r="D544" s="12">
        <f>IFERROR(VLOOKUP(UPPER(CONCATENATE($B544," - ",$A544)),'[1]Segurados Civis'!$A$5:$H$2142,7,FALSE),"")</f>
        <v>80</v>
      </c>
      <c r="E544" s="12">
        <f>IFERROR(VLOOKUP(UPPER(CONCATENATE($B544," - ",$A544)),'[1]Segurados Civis'!$A$5:$H$2142,8,FALSE),"")</f>
        <v>26</v>
      </c>
      <c r="F544" s="12">
        <f t="shared" si="8"/>
        <v>465</v>
      </c>
      <c r="G544" s="5" t="s">
        <v>2</v>
      </c>
      <c r="H544" s="3">
        <v>0</v>
      </c>
      <c r="I544" s="3"/>
      <c r="J544" s="3">
        <v>0</v>
      </c>
      <c r="K544" s="3">
        <v>0</v>
      </c>
    </row>
    <row r="545" spans="1:11" x14ac:dyDescent="0.25">
      <c r="A545" s="5" t="s">
        <v>1356</v>
      </c>
      <c r="B545" s="5" t="s">
        <v>1719</v>
      </c>
      <c r="C545" s="12" t="str">
        <f>IFERROR(VLOOKUP(UPPER(CONCATENATE($B545," - ",$A545)),'[1]Segurados Civis'!$A$5:$H$2142,6,FALSE),"")</f>
        <v/>
      </c>
      <c r="D545" s="12" t="str">
        <f>IFERROR(VLOOKUP(UPPER(CONCATENATE($B545," - ",$A545)),'[1]Segurados Civis'!$A$5:$H$2142,7,FALSE),"")</f>
        <v/>
      </c>
      <c r="E545" s="12" t="str">
        <f>IFERROR(VLOOKUP(UPPER(CONCATENATE($B545," - ",$A545)),'[1]Segurados Civis'!$A$5:$H$2142,8,FALSE),"")</f>
        <v/>
      </c>
      <c r="F545" s="12" t="str">
        <f t="shared" si="8"/>
        <v/>
      </c>
      <c r="G545" s="5" t="s">
        <v>4</v>
      </c>
      <c r="H545" s="3">
        <v>0</v>
      </c>
      <c r="I545" s="3"/>
      <c r="J545" s="3">
        <v>0</v>
      </c>
      <c r="K545" s="3">
        <v>0</v>
      </c>
    </row>
    <row r="546" spans="1:11" x14ac:dyDescent="0.25">
      <c r="A546" s="5" t="s">
        <v>1356</v>
      </c>
      <c r="B546" s="5" t="s">
        <v>2180</v>
      </c>
      <c r="C546" s="12">
        <f>IFERROR(VLOOKUP(UPPER(CONCATENATE($B546," - ",$A546)),'[1]Segurados Civis'!$A$5:$H$2142,6,FALSE),"")</f>
        <v>208</v>
      </c>
      <c r="D546" s="12">
        <f>IFERROR(VLOOKUP(UPPER(CONCATENATE($B546," - ",$A546)),'[1]Segurados Civis'!$A$5:$H$2142,7,FALSE),"")</f>
        <v>64</v>
      </c>
      <c r="E546" s="12">
        <f>IFERROR(VLOOKUP(UPPER(CONCATENATE($B546," - ",$A546)),'[1]Segurados Civis'!$A$5:$H$2142,8,FALSE),"")</f>
        <v>12</v>
      </c>
      <c r="F546" s="12">
        <f t="shared" si="8"/>
        <v>284</v>
      </c>
      <c r="G546" s="5" t="s">
        <v>2</v>
      </c>
      <c r="H546" s="3">
        <v>0</v>
      </c>
      <c r="I546" s="3"/>
      <c r="J546" s="3">
        <v>0</v>
      </c>
      <c r="K546" s="3">
        <v>0</v>
      </c>
    </row>
    <row r="547" spans="1:11" x14ac:dyDescent="0.25">
      <c r="A547" s="5" t="s">
        <v>1356</v>
      </c>
      <c r="B547" s="5" t="s">
        <v>1517</v>
      </c>
      <c r="C547" s="12" t="str">
        <f>IFERROR(VLOOKUP(UPPER(CONCATENATE($B547," - ",$A547)),'[1]Segurados Civis'!$A$5:$H$2142,6,FALSE),"")</f>
        <v/>
      </c>
      <c r="D547" s="12" t="str">
        <f>IFERROR(VLOOKUP(UPPER(CONCATENATE($B547," - ",$A547)),'[1]Segurados Civis'!$A$5:$H$2142,7,FALSE),"")</f>
        <v/>
      </c>
      <c r="E547" s="12" t="str">
        <f>IFERROR(VLOOKUP(UPPER(CONCATENATE($B547," - ",$A547)),'[1]Segurados Civis'!$A$5:$H$2142,8,FALSE),"")</f>
        <v/>
      </c>
      <c r="F547" s="12" t="str">
        <f t="shared" si="8"/>
        <v/>
      </c>
      <c r="G547" s="5" t="s">
        <v>4</v>
      </c>
      <c r="H547" s="3">
        <v>0</v>
      </c>
      <c r="I547" s="3"/>
      <c r="J547" s="3">
        <v>0</v>
      </c>
      <c r="K547" s="3">
        <v>0</v>
      </c>
    </row>
    <row r="548" spans="1:11" x14ac:dyDescent="0.25">
      <c r="A548" s="5" t="s">
        <v>1356</v>
      </c>
      <c r="B548" s="5" t="s">
        <v>1655</v>
      </c>
      <c r="C548" s="12" t="str">
        <f>IFERROR(VLOOKUP(UPPER(CONCATENATE($B548," - ",$A548)),'[1]Segurados Civis'!$A$5:$H$2142,6,FALSE),"")</f>
        <v/>
      </c>
      <c r="D548" s="12" t="str">
        <f>IFERROR(VLOOKUP(UPPER(CONCATENATE($B548," - ",$A548)),'[1]Segurados Civis'!$A$5:$H$2142,7,FALSE),"")</f>
        <v/>
      </c>
      <c r="E548" s="12" t="str">
        <f>IFERROR(VLOOKUP(UPPER(CONCATENATE($B548," - ",$A548)),'[1]Segurados Civis'!$A$5:$H$2142,8,FALSE),"")</f>
        <v/>
      </c>
      <c r="F548" s="12" t="str">
        <f t="shared" si="8"/>
        <v/>
      </c>
      <c r="G548" s="5" t="s">
        <v>4</v>
      </c>
      <c r="H548" s="3">
        <v>0</v>
      </c>
      <c r="I548" s="3"/>
      <c r="J548" s="3">
        <v>0</v>
      </c>
      <c r="K548" s="3">
        <v>0</v>
      </c>
    </row>
    <row r="549" spans="1:11" x14ac:dyDescent="0.25">
      <c r="A549" s="5" t="s">
        <v>1356</v>
      </c>
      <c r="B549" s="5" t="s">
        <v>1518</v>
      </c>
      <c r="C549" s="12" t="str">
        <f>IFERROR(VLOOKUP(UPPER(CONCATENATE($B549," - ",$A549)),'[1]Segurados Civis'!$A$5:$H$2142,6,FALSE),"")</f>
        <v/>
      </c>
      <c r="D549" s="12" t="str">
        <f>IFERROR(VLOOKUP(UPPER(CONCATENATE($B549," - ",$A549)),'[1]Segurados Civis'!$A$5:$H$2142,7,FALSE),"")</f>
        <v/>
      </c>
      <c r="E549" s="12" t="str">
        <f>IFERROR(VLOOKUP(UPPER(CONCATENATE($B549," - ",$A549)),'[1]Segurados Civis'!$A$5:$H$2142,8,FALSE),"")</f>
        <v/>
      </c>
      <c r="F549" s="12" t="str">
        <f t="shared" si="8"/>
        <v/>
      </c>
      <c r="G549" s="5" t="s">
        <v>4</v>
      </c>
      <c r="H549" s="3">
        <v>0</v>
      </c>
      <c r="I549" s="3"/>
      <c r="J549" s="3">
        <v>0</v>
      </c>
      <c r="K549" s="3">
        <v>0</v>
      </c>
    </row>
    <row r="550" spans="1:11" x14ac:dyDescent="0.25">
      <c r="A550" s="5" t="s">
        <v>1356</v>
      </c>
      <c r="B550" s="5" t="s">
        <v>1958</v>
      </c>
      <c r="C550" s="12" t="str">
        <f>IFERROR(VLOOKUP(UPPER(CONCATENATE($B550," - ",$A550)),'[1]Segurados Civis'!$A$5:$H$2142,6,FALSE),"")</f>
        <v/>
      </c>
      <c r="D550" s="12" t="str">
        <f>IFERROR(VLOOKUP(UPPER(CONCATENATE($B550," - ",$A550)),'[1]Segurados Civis'!$A$5:$H$2142,7,FALSE),"")</f>
        <v/>
      </c>
      <c r="E550" s="12" t="str">
        <f>IFERROR(VLOOKUP(UPPER(CONCATENATE($B550," - ",$A550)),'[1]Segurados Civis'!$A$5:$H$2142,8,FALSE),"")</f>
        <v/>
      </c>
      <c r="F550" s="12" t="str">
        <f t="shared" si="8"/>
        <v/>
      </c>
      <c r="G550" s="5" t="s">
        <v>4</v>
      </c>
      <c r="H550" s="3">
        <v>0</v>
      </c>
      <c r="I550" s="3"/>
      <c r="J550" s="3">
        <v>0</v>
      </c>
      <c r="K550" s="3">
        <v>0</v>
      </c>
    </row>
    <row r="551" spans="1:11" x14ac:dyDescent="0.25">
      <c r="A551" s="5" t="s">
        <v>1356</v>
      </c>
      <c r="B551" s="5" t="s">
        <v>1747</v>
      </c>
      <c r="C551" s="12" t="str">
        <f>IFERROR(VLOOKUP(UPPER(CONCATENATE($B551," - ",$A551)),'[1]Segurados Civis'!$A$5:$H$2142,6,FALSE),"")</f>
        <v/>
      </c>
      <c r="D551" s="12" t="str">
        <f>IFERROR(VLOOKUP(UPPER(CONCATENATE($B551," - ",$A551)),'[1]Segurados Civis'!$A$5:$H$2142,7,FALSE),"")</f>
        <v/>
      </c>
      <c r="E551" s="12" t="str">
        <f>IFERROR(VLOOKUP(UPPER(CONCATENATE($B551," - ",$A551)),'[1]Segurados Civis'!$A$5:$H$2142,8,FALSE),"")</f>
        <v/>
      </c>
      <c r="F551" s="12" t="str">
        <f t="shared" si="8"/>
        <v/>
      </c>
      <c r="G551" s="5" t="s">
        <v>4</v>
      </c>
      <c r="H551" s="3">
        <v>0</v>
      </c>
      <c r="I551" s="3"/>
      <c r="J551" s="3">
        <v>0</v>
      </c>
      <c r="K551" s="3">
        <v>0</v>
      </c>
    </row>
    <row r="552" spans="1:11" x14ac:dyDescent="0.25">
      <c r="A552" s="5" t="s">
        <v>1356</v>
      </c>
      <c r="B552" s="5" t="s">
        <v>1574</v>
      </c>
      <c r="C552" s="12">
        <f>IFERROR(VLOOKUP(UPPER(CONCATENATE($B552," - ",$A552)),'[1]Segurados Civis'!$A$5:$H$2142,6,FALSE),"")</f>
        <v>1258</v>
      </c>
      <c r="D552" s="12">
        <f>IFERROR(VLOOKUP(UPPER(CONCATENATE($B552," - ",$A552)),'[1]Segurados Civis'!$A$5:$H$2142,7,FALSE),"")</f>
        <v>463</v>
      </c>
      <c r="E552" s="12">
        <f>IFERROR(VLOOKUP(UPPER(CONCATENATE($B552," - ",$A552)),'[1]Segurados Civis'!$A$5:$H$2142,8,FALSE),"")</f>
        <v>81</v>
      </c>
      <c r="F552" s="12">
        <f t="shared" si="8"/>
        <v>1802</v>
      </c>
      <c r="G552" s="5" t="s">
        <v>2</v>
      </c>
      <c r="H552" s="3">
        <v>0</v>
      </c>
      <c r="I552" s="3"/>
      <c r="J552" s="3">
        <v>0</v>
      </c>
      <c r="K552" s="3">
        <v>0</v>
      </c>
    </row>
    <row r="553" spans="1:11" x14ac:dyDescent="0.25">
      <c r="A553" s="5" t="s">
        <v>1356</v>
      </c>
      <c r="B553" s="5" t="s">
        <v>2145</v>
      </c>
      <c r="C553" s="12">
        <f>IFERROR(VLOOKUP(UPPER(CONCATENATE($B553," - ",$A553)),'[1]Segurados Civis'!$A$5:$H$2142,6,FALSE),"")</f>
        <v>2046</v>
      </c>
      <c r="D553" s="12">
        <f>IFERROR(VLOOKUP(UPPER(CONCATENATE($B553," - ",$A553)),'[1]Segurados Civis'!$A$5:$H$2142,7,FALSE),"")</f>
        <v>555</v>
      </c>
      <c r="E553" s="12">
        <f>IFERROR(VLOOKUP(UPPER(CONCATENATE($B553," - ",$A553)),'[1]Segurados Civis'!$A$5:$H$2142,8,FALSE),"")</f>
        <v>182</v>
      </c>
      <c r="F553" s="12">
        <f t="shared" si="8"/>
        <v>2783</v>
      </c>
      <c r="G553" s="5" t="s">
        <v>2</v>
      </c>
      <c r="H553" s="3">
        <v>0</v>
      </c>
      <c r="I553" s="3"/>
      <c r="J553" s="3">
        <v>0</v>
      </c>
      <c r="K553" s="3">
        <v>0</v>
      </c>
    </row>
    <row r="554" spans="1:11" x14ac:dyDescent="0.25">
      <c r="A554" s="5" t="s">
        <v>1356</v>
      </c>
      <c r="B554" s="5" t="s">
        <v>2155</v>
      </c>
      <c r="C554" s="12">
        <f>IFERROR(VLOOKUP(UPPER(CONCATENATE($B554," - ",$A554)),'[1]Segurados Civis'!$A$5:$H$2142,6,FALSE),"")</f>
        <v>445</v>
      </c>
      <c r="D554" s="12">
        <f>IFERROR(VLOOKUP(UPPER(CONCATENATE($B554," - ",$A554)),'[1]Segurados Civis'!$A$5:$H$2142,7,FALSE),"")</f>
        <v>160</v>
      </c>
      <c r="E554" s="12">
        <f>IFERROR(VLOOKUP(UPPER(CONCATENATE($B554," - ",$A554)),'[1]Segurados Civis'!$A$5:$H$2142,8,FALSE),"")</f>
        <v>52</v>
      </c>
      <c r="F554" s="12">
        <f t="shared" si="8"/>
        <v>657</v>
      </c>
      <c r="G554" s="5" t="s">
        <v>2</v>
      </c>
      <c r="H554" s="3">
        <v>0</v>
      </c>
      <c r="I554" s="3"/>
      <c r="J554" s="3">
        <v>0</v>
      </c>
      <c r="K554" s="3">
        <v>0</v>
      </c>
    </row>
    <row r="555" spans="1:11" x14ac:dyDescent="0.25">
      <c r="A555" s="5" t="s">
        <v>1356</v>
      </c>
      <c r="B555" s="5" t="s">
        <v>1381</v>
      </c>
      <c r="C555" s="12" t="str">
        <f>IFERROR(VLOOKUP(UPPER(CONCATENATE($B555," - ",$A555)),'[1]Segurados Civis'!$A$5:$H$2142,6,FALSE),"")</f>
        <v/>
      </c>
      <c r="D555" s="12" t="str">
        <f>IFERROR(VLOOKUP(UPPER(CONCATENATE($B555," - ",$A555)),'[1]Segurados Civis'!$A$5:$H$2142,7,FALSE),"")</f>
        <v/>
      </c>
      <c r="E555" s="12" t="str">
        <f>IFERROR(VLOOKUP(UPPER(CONCATENATE($B555," - ",$A555)),'[1]Segurados Civis'!$A$5:$H$2142,8,FALSE),"")</f>
        <v/>
      </c>
      <c r="F555" s="12" t="str">
        <f t="shared" si="8"/>
        <v/>
      </c>
      <c r="G555" s="5" t="s">
        <v>4</v>
      </c>
      <c r="H555" s="3">
        <v>0</v>
      </c>
      <c r="I555" s="3"/>
      <c r="J555" s="3">
        <v>0</v>
      </c>
      <c r="K555" s="3">
        <v>0</v>
      </c>
    </row>
    <row r="556" spans="1:11" x14ac:dyDescent="0.25">
      <c r="A556" s="5" t="s">
        <v>1356</v>
      </c>
      <c r="B556" s="5" t="s">
        <v>1647</v>
      </c>
      <c r="C556" s="12">
        <f>IFERROR(VLOOKUP(UPPER(CONCATENATE($B556," - ",$A556)),'[1]Segurados Civis'!$A$5:$H$2142,6,FALSE),"")</f>
        <v>545</v>
      </c>
      <c r="D556" s="12">
        <f>IFERROR(VLOOKUP(UPPER(CONCATENATE($B556," - ",$A556)),'[1]Segurados Civis'!$A$5:$H$2142,7,FALSE),"")</f>
        <v>191</v>
      </c>
      <c r="E556" s="12">
        <f>IFERROR(VLOOKUP(UPPER(CONCATENATE($B556," - ",$A556)),'[1]Segurados Civis'!$A$5:$H$2142,8,FALSE),"")</f>
        <v>39</v>
      </c>
      <c r="F556" s="12">
        <f t="shared" si="8"/>
        <v>775</v>
      </c>
      <c r="G556" s="5" t="s">
        <v>2</v>
      </c>
      <c r="H556" s="3">
        <v>0</v>
      </c>
      <c r="I556" s="3"/>
      <c r="J556" s="3">
        <v>0</v>
      </c>
      <c r="K556" s="3">
        <v>0</v>
      </c>
    </row>
    <row r="557" spans="1:11" x14ac:dyDescent="0.25">
      <c r="A557" s="5" t="s">
        <v>1356</v>
      </c>
      <c r="B557" s="5" t="s">
        <v>1778</v>
      </c>
      <c r="C557" s="12">
        <f>IFERROR(VLOOKUP(UPPER(CONCATENATE($B557," - ",$A557)),'[1]Segurados Civis'!$A$5:$H$2142,6,FALSE),"")</f>
        <v>335</v>
      </c>
      <c r="D557" s="12">
        <f>IFERROR(VLOOKUP(UPPER(CONCATENATE($B557," - ",$A557)),'[1]Segurados Civis'!$A$5:$H$2142,7,FALSE),"")</f>
        <v>133</v>
      </c>
      <c r="E557" s="12">
        <f>IFERROR(VLOOKUP(UPPER(CONCATENATE($B557," - ",$A557)),'[1]Segurados Civis'!$A$5:$H$2142,8,FALSE),"")</f>
        <v>41</v>
      </c>
      <c r="F557" s="12">
        <f t="shared" si="8"/>
        <v>509</v>
      </c>
      <c r="G557" s="5" t="s">
        <v>2</v>
      </c>
      <c r="H557" s="3">
        <v>0</v>
      </c>
      <c r="I557" s="3"/>
      <c r="J557" s="3">
        <v>0</v>
      </c>
      <c r="K557" s="3">
        <v>0</v>
      </c>
    </row>
    <row r="558" spans="1:11" x14ac:dyDescent="0.25">
      <c r="A558" s="5" t="s">
        <v>1356</v>
      </c>
      <c r="B558" s="5" t="s">
        <v>2122</v>
      </c>
      <c r="C558" s="12">
        <f>IFERROR(VLOOKUP(UPPER(CONCATENATE($B558," - ",$A558)),'[1]Segurados Civis'!$A$5:$H$2142,6,FALSE),"")</f>
        <v>174</v>
      </c>
      <c r="D558" s="12">
        <f>IFERROR(VLOOKUP(UPPER(CONCATENATE($B558," - ",$A558)),'[1]Segurados Civis'!$A$5:$H$2142,7,FALSE),"")</f>
        <v>109</v>
      </c>
      <c r="E558" s="12">
        <f>IFERROR(VLOOKUP(UPPER(CONCATENATE($B558," - ",$A558)),'[1]Segurados Civis'!$A$5:$H$2142,8,FALSE),"")</f>
        <v>20</v>
      </c>
      <c r="F558" s="12">
        <f t="shared" si="8"/>
        <v>303</v>
      </c>
      <c r="G558" s="5" t="s">
        <v>2</v>
      </c>
      <c r="H558" s="3">
        <v>0</v>
      </c>
      <c r="I558" s="3"/>
      <c r="J558" s="3">
        <v>0</v>
      </c>
      <c r="K558" s="3">
        <v>0</v>
      </c>
    </row>
    <row r="559" spans="1:11" x14ac:dyDescent="0.25">
      <c r="A559" s="5" t="s">
        <v>1356</v>
      </c>
      <c r="B559" s="5" t="s">
        <v>2051</v>
      </c>
      <c r="C559" s="12" t="str">
        <f>IFERROR(VLOOKUP(UPPER(CONCATENATE($B559," - ",$A559)),'[1]Segurados Civis'!$A$5:$H$2142,6,FALSE),"")</f>
        <v/>
      </c>
      <c r="D559" s="12" t="str">
        <f>IFERROR(VLOOKUP(UPPER(CONCATENATE($B559," - ",$A559)),'[1]Segurados Civis'!$A$5:$H$2142,7,FALSE),"")</f>
        <v/>
      </c>
      <c r="E559" s="12" t="str">
        <f>IFERROR(VLOOKUP(UPPER(CONCATENATE($B559," - ",$A559)),'[1]Segurados Civis'!$A$5:$H$2142,8,FALSE),"")</f>
        <v/>
      </c>
      <c r="F559" s="12" t="str">
        <f t="shared" si="8"/>
        <v/>
      </c>
      <c r="G559" s="5" t="s">
        <v>4</v>
      </c>
      <c r="H559" s="3">
        <v>0</v>
      </c>
      <c r="I559" s="3"/>
      <c r="J559" s="3">
        <v>0</v>
      </c>
      <c r="K559" s="3">
        <v>0</v>
      </c>
    </row>
    <row r="560" spans="1:11" x14ac:dyDescent="0.25">
      <c r="A560" s="5" t="s">
        <v>1356</v>
      </c>
      <c r="B560" s="5" t="s">
        <v>1795</v>
      </c>
      <c r="C560" s="12" t="str">
        <f>IFERROR(VLOOKUP(UPPER(CONCATENATE($B560," - ",$A560)),'[1]Segurados Civis'!$A$5:$H$2142,6,FALSE),"")</f>
        <v/>
      </c>
      <c r="D560" s="12" t="str">
        <f>IFERROR(VLOOKUP(UPPER(CONCATENATE($B560," - ",$A560)),'[1]Segurados Civis'!$A$5:$H$2142,7,FALSE),"")</f>
        <v/>
      </c>
      <c r="E560" s="12" t="str">
        <f>IFERROR(VLOOKUP(UPPER(CONCATENATE($B560," - ",$A560)),'[1]Segurados Civis'!$A$5:$H$2142,8,FALSE),"")</f>
        <v/>
      </c>
      <c r="F560" s="12" t="str">
        <f t="shared" si="8"/>
        <v/>
      </c>
      <c r="G560" s="5" t="s">
        <v>4</v>
      </c>
      <c r="H560" s="3">
        <v>0</v>
      </c>
      <c r="I560" s="3"/>
      <c r="J560" s="3">
        <v>0</v>
      </c>
      <c r="K560" s="3">
        <v>0</v>
      </c>
    </row>
    <row r="561" spans="1:11" x14ac:dyDescent="0.25">
      <c r="A561" s="5" t="s">
        <v>1356</v>
      </c>
      <c r="B561" s="5" t="s">
        <v>1519</v>
      </c>
      <c r="C561" s="12" t="str">
        <f>IFERROR(VLOOKUP(UPPER(CONCATENATE($B561," - ",$A561)),'[1]Segurados Civis'!$A$5:$H$2142,6,FALSE),"")</f>
        <v/>
      </c>
      <c r="D561" s="12" t="str">
        <f>IFERROR(VLOOKUP(UPPER(CONCATENATE($B561," - ",$A561)),'[1]Segurados Civis'!$A$5:$H$2142,7,FALSE),"")</f>
        <v/>
      </c>
      <c r="E561" s="12" t="str">
        <f>IFERROR(VLOOKUP(UPPER(CONCATENATE($B561," - ",$A561)),'[1]Segurados Civis'!$A$5:$H$2142,8,FALSE),"")</f>
        <v/>
      </c>
      <c r="F561" s="12" t="str">
        <f t="shared" si="8"/>
        <v/>
      </c>
      <c r="G561" s="5" t="s">
        <v>4</v>
      </c>
      <c r="H561" s="3">
        <v>0</v>
      </c>
      <c r="I561" s="3"/>
      <c r="J561" s="3">
        <v>0</v>
      </c>
      <c r="K561" s="3">
        <v>0</v>
      </c>
    </row>
    <row r="562" spans="1:11" x14ac:dyDescent="0.25">
      <c r="A562" s="5" t="s">
        <v>1356</v>
      </c>
      <c r="B562" s="5" t="s">
        <v>2159</v>
      </c>
      <c r="C562" s="12">
        <f>IFERROR(VLOOKUP(UPPER(CONCATENATE($B562," - ",$A562)),'[1]Segurados Civis'!$A$5:$H$2142,6,FALSE),"")</f>
        <v>265</v>
      </c>
      <c r="D562" s="12">
        <f>IFERROR(VLOOKUP(UPPER(CONCATENATE($B562," - ",$A562)),'[1]Segurados Civis'!$A$5:$H$2142,7,FALSE),"")</f>
        <v>66</v>
      </c>
      <c r="E562" s="12">
        <f>IFERROR(VLOOKUP(UPPER(CONCATENATE($B562," - ",$A562)),'[1]Segurados Civis'!$A$5:$H$2142,8,FALSE),"")</f>
        <v>9</v>
      </c>
      <c r="F562" s="12">
        <f t="shared" si="8"/>
        <v>340</v>
      </c>
      <c r="G562" s="5" t="s">
        <v>2</v>
      </c>
      <c r="H562" s="3">
        <v>0</v>
      </c>
      <c r="I562" s="3"/>
      <c r="J562" s="3">
        <v>0</v>
      </c>
      <c r="K562" s="3">
        <v>0</v>
      </c>
    </row>
    <row r="563" spans="1:11" x14ac:dyDescent="0.25">
      <c r="A563" s="5" t="s">
        <v>1356</v>
      </c>
      <c r="B563" s="5" t="s">
        <v>1591</v>
      </c>
      <c r="C563" s="12">
        <f>IFERROR(VLOOKUP(UPPER(CONCATENATE($B563," - ",$A563)),'[1]Segurados Civis'!$A$5:$H$2142,6,FALSE),"")</f>
        <v>2333</v>
      </c>
      <c r="D563" s="12">
        <f>IFERROR(VLOOKUP(UPPER(CONCATENATE($B563," - ",$A563)),'[1]Segurados Civis'!$A$5:$H$2142,7,FALSE),"")</f>
        <v>844</v>
      </c>
      <c r="E563" s="12">
        <f>IFERROR(VLOOKUP(UPPER(CONCATENATE($B563," - ",$A563)),'[1]Segurados Civis'!$A$5:$H$2142,8,FALSE),"")</f>
        <v>209</v>
      </c>
      <c r="F563" s="12">
        <f t="shared" si="8"/>
        <v>3386</v>
      </c>
      <c r="G563" s="5" t="s">
        <v>2</v>
      </c>
      <c r="H563" s="3">
        <v>0</v>
      </c>
      <c r="I563" s="3"/>
      <c r="J563" s="3">
        <v>0</v>
      </c>
      <c r="K563" s="3">
        <v>0</v>
      </c>
    </row>
    <row r="564" spans="1:11" x14ac:dyDescent="0.25">
      <c r="A564" s="5" t="s">
        <v>1356</v>
      </c>
      <c r="B564" s="5" t="s">
        <v>1390</v>
      </c>
      <c r="C564" s="12">
        <f>IFERROR(VLOOKUP(UPPER(CONCATENATE($B564," - ",$A564)),'[1]Segurados Civis'!$A$5:$H$2142,6,FALSE),"")</f>
        <v>1861</v>
      </c>
      <c r="D564" s="12">
        <f>IFERROR(VLOOKUP(UPPER(CONCATENATE($B564," - ",$A564)),'[1]Segurados Civis'!$A$5:$H$2142,7,FALSE),"")</f>
        <v>209</v>
      </c>
      <c r="E564" s="12">
        <f>IFERROR(VLOOKUP(UPPER(CONCATENATE($B564," - ",$A564)),'[1]Segurados Civis'!$A$5:$H$2142,8,FALSE),"")</f>
        <v>130</v>
      </c>
      <c r="F564" s="12">
        <f t="shared" si="8"/>
        <v>2200</v>
      </c>
      <c r="G564" s="5" t="s">
        <v>2</v>
      </c>
      <c r="H564" s="3">
        <v>0</v>
      </c>
      <c r="I564" s="3"/>
      <c r="J564" s="3">
        <v>0</v>
      </c>
      <c r="K564" s="3">
        <v>0</v>
      </c>
    </row>
    <row r="565" spans="1:11" x14ac:dyDescent="0.25">
      <c r="A565" s="5" t="s">
        <v>1356</v>
      </c>
      <c r="B565" s="5" t="s">
        <v>1369</v>
      </c>
      <c r="C565" s="12" t="str">
        <f>IFERROR(VLOOKUP(UPPER(CONCATENATE($B565," - ",$A565)),'[1]Segurados Civis'!$A$5:$H$2142,6,FALSE),"")</f>
        <v/>
      </c>
      <c r="D565" s="12" t="str">
        <f>IFERROR(VLOOKUP(UPPER(CONCATENATE($B565," - ",$A565)),'[1]Segurados Civis'!$A$5:$H$2142,7,FALSE),"")</f>
        <v/>
      </c>
      <c r="E565" s="12" t="str">
        <f>IFERROR(VLOOKUP(UPPER(CONCATENATE($B565," - ",$A565)),'[1]Segurados Civis'!$A$5:$H$2142,8,FALSE),"")</f>
        <v/>
      </c>
      <c r="F565" s="12" t="str">
        <f t="shared" si="8"/>
        <v/>
      </c>
      <c r="G565" s="5" t="s">
        <v>4</v>
      </c>
      <c r="H565" s="3">
        <v>0</v>
      </c>
      <c r="I565" s="3"/>
      <c r="J565" s="3">
        <v>0</v>
      </c>
      <c r="K565" s="3">
        <v>0</v>
      </c>
    </row>
    <row r="566" spans="1:11" x14ac:dyDescent="0.25">
      <c r="A566" s="5" t="s">
        <v>1356</v>
      </c>
      <c r="B566" s="5" t="s">
        <v>1842</v>
      </c>
      <c r="C566" s="12" t="str">
        <f>IFERROR(VLOOKUP(UPPER(CONCATENATE($B566," - ",$A566)),'[1]Segurados Civis'!$A$5:$H$2142,6,FALSE),"")</f>
        <v/>
      </c>
      <c r="D566" s="12" t="str">
        <f>IFERROR(VLOOKUP(UPPER(CONCATENATE($B566," - ",$A566)),'[1]Segurados Civis'!$A$5:$H$2142,7,FALSE),"")</f>
        <v/>
      </c>
      <c r="E566" s="12" t="str">
        <f>IFERROR(VLOOKUP(UPPER(CONCATENATE($B566," - ",$A566)),'[1]Segurados Civis'!$A$5:$H$2142,8,FALSE),"")</f>
        <v/>
      </c>
      <c r="F566" s="12" t="str">
        <f t="shared" si="8"/>
        <v/>
      </c>
      <c r="G566" s="5" t="s">
        <v>4</v>
      </c>
      <c r="H566" s="3">
        <v>0</v>
      </c>
      <c r="I566" s="3"/>
      <c r="J566" s="3">
        <v>0</v>
      </c>
      <c r="K566" s="3">
        <v>0</v>
      </c>
    </row>
    <row r="567" spans="1:11" x14ac:dyDescent="0.25">
      <c r="A567" s="5" t="s">
        <v>1356</v>
      </c>
      <c r="B567" s="5" t="s">
        <v>2186</v>
      </c>
      <c r="C567" s="12" t="str">
        <f>IFERROR(VLOOKUP(UPPER(CONCATENATE($B567," - ",$A567)),'[1]Segurados Civis'!$A$5:$H$2142,6,FALSE),"")</f>
        <v/>
      </c>
      <c r="D567" s="12" t="str">
        <f>IFERROR(VLOOKUP(UPPER(CONCATENATE($B567," - ",$A567)),'[1]Segurados Civis'!$A$5:$H$2142,7,FALSE),"")</f>
        <v/>
      </c>
      <c r="E567" s="12" t="str">
        <f>IFERROR(VLOOKUP(UPPER(CONCATENATE($B567," - ",$A567)),'[1]Segurados Civis'!$A$5:$H$2142,8,FALSE),"")</f>
        <v/>
      </c>
      <c r="F567" s="12" t="str">
        <f t="shared" si="8"/>
        <v/>
      </c>
      <c r="G567" s="5" t="s">
        <v>2</v>
      </c>
      <c r="H567" s="3">
        <v>0</v>
      </c>
      <c r="I567" s="3"/>
      <c r="J567" s="3">
        <v>0</v>
      </c>
      <c r="K567" s="3">
        <v>0</v>
      </c>
    </row>
    <row r="568" spans="1:11" x14ac:dyDescent="0.25">
      <c r="A568" s="5" t="s">
        <v>1356</v>
      </c>
      <c r="B568" s="5" t="s">
        <v>1696</v>
      </c>
      <c r="C568" s="12" t="str">
        <f>IFERROR(VLOOKUP(UPPER(CONCATENATE($B568," - ",$A568)),'[1]Segurados Civis'!$A$5:$H$2142,6,FALSE),"")</f>
        <v/>
      </c>
      <c r="D568" s="12" t="str">
        <f>IFERROR(VLOOKUP(UPPER(CONCATENATE($B568," - ",$A568)),'[1]Segurados Civis'!$A$5:$H$2142,7,FALSE),"")</f>
        <v/>
      </c>
      <c r="E568" s="12" t="str">
        <f>IFERROR(VLOOKUP(UPPER(CONCATENATE($B568," - ",$A568)),'[1]Segurados Civis'!$A$5:$H$2142,8,FALSE),"")</f>
        <v/>
      </c>
      <c r="F568" s="12" t="str">
        <f t="shared" si="8"/>
        <v/>
      </c>
      <c r="G568" s="5" t="s">
        <v>4</v>
      </c>
      <c r="H568" s="3">
        <v>0</v>
      </c>
      <c r="I568" s="3"/>
      <c r="J568" s="3">
        <v>0</v>
      </c>
      <c r="K568" s="3">
        <v>0</v>
      </c>
    </row>
    <row r="569" spans="1:11" x14ac:dyDescent="0.25">
      <c r="A569" s="5" t="s">
        <v>1356</v>
      </c>
      <c r="B569" s="5" t="s">
        <v>1874</v>
      </c>
      <c r="C569" s="12" t="str">
        <f>IFERROR(VLOOKUP(UPPER(CONCATENATE($B569," - ",$A569)),'[1]Segurados Civis'!$A$5:$H$2142,6,FALSE),"")</f>
        <v/>
      </c>
      <c r="D569" s="12" t="str">
        <f>IFERROR(VLOOKUP(UPPER(CONCATENATE($B569," - ",$A569)),'[1]Segurados Civis'!$A$5:$H$2142,7,FALSE),"")</f>
        <v/>
      </c>
      <c r="E569" s="12" t="str">
        <f>IFERROR(VLOOKUP(UPPER(CONCATENATE($B569," - ",$A569)),'[1]Segurados Civis'!$A$5:$H$2142,8,FALSE),"")</f>
        <v/>
      </c>
      <c r="F569" s="12" t="str">
        <f t="shared" si="8"/>
        <v/>
      </c>
      <c r="G569" s="5" t="s">
        <v>4</v>
      </c>
      <c r="H569" s="3">
        <v>0</v>
      </c>
      <c r="I569" s="3"/>
      <c r="J569" s="3">
        <v>0</v>
      </c>
      <c r="K569" s="3">
        <v>0</v>
      </c>
    </row>
    <row r="570" spans="1:11" x14ac:dyDescent="0.25">
      <c r="A570" s="5" t="s">
        <v>1356</v>
      </c>
      <c r="B570" s="5" t="s">
        <v>1575</v>
      </c>
      <c r="C570" s="12" t="str">
        <f>IFERROR(VLOOKUP(UPPER(CONCATENATE($B570," - ",$A570)),'[1]Segurados Civis'!$A$5:$H$2142,6,FALSE),"")</f>
        <v/>
      </c>
      <c r="D570" s="12" t="str">
        <f>IFERROR(VLOOKUP(UPPER(CONCATENATE($B570," - ",$A570)),'[1]Segurados Civis'!$A$5:$H$2142,7,FALSE),"")</f>
        <v/>
      </c>
      <c r="E570" s="12" t="str">
        <f>IFERROR(VLOOKUP(UPPER(CONCATENATE($B570," - ",$A570)),'[1]Segurados Civis'!$A$5:$H$2142,8,FALSE),"")</f>
        <v/>
      </c>
      <c r="F570" s="12" t="str">
        <f t="shared" si="8"/>
        <v/>
      </c>
      <c r="G570" s="5" t="s">
        <v>4</v>
      </c>
      <c r="H570" s="3">
        <v>0</v>
      </c>
      <c r="I570" s="3"/>
      <c r="J570" s="3">
        <v>0</v>
      </c>
      <c r="K570" s="3">
        <v>0</v>
      </c>
    </row>
    <row r="571" spans="1:11" x14ac:dyDescent="0.25">
      <c r="A571" s="5" t="s">
        <v>1356</v>
      </c>
      <c r="B571" s="5" t="s">
        <v>1624</v>
      </c>
      <c r="C571" s="12" t="str">
        <f>IFERROR(VLOOKUP(UPPER(CONCATENATE($B571," - ",$A571)),'[1]Segurados Civis'!$A$5:$H$2142,6,FALSE),"")</f>
        <v/>
      </c>
      <c r="D571" s="12" t="str">
        <f>IFERROR(VLOOKUP(UPPER(CONCATENATE($B571," - ",$A571)),'[1]Segurados Civis'!$A$5:$H$2142,7,FALSE),"")</f>
        <v/>
      </c>
      <c r="E571" s="12" t="str">
        <f>IFERROR(VLOOKUP(UPPER(CONCATENATE($B571," - ",$A571)),'[1]Segurados Civis'!$A$5:$H$2142,8,FALSE),"")</f>
        <v/>
      </c>
      <c r="F571" s="12" t="str">
        <f t="shared" si="8"/>
        <v/>
      </c>
      <c r="G571" s="5" t="s">
        <v>4</v>
      </c>
      <c r="H571" s="3">
        <v>0</v>
      </c>
      <c r="I571" s="3"/>
      <c r="J571" s="3">
        <v>0</v>
      </c>
      <c r="K571" s="3">
        <v>0</v>
      </c>
    </row>
    <row r="572" spans="1:11" x14ac:dyDescent="0.25">
      <c r="A572" s="5" t="s">
        <v>1356</v>
      </c>
      <c r="B572" s="5" t="s">
        <v>2015</v>
      </c>
      <c r="C572" s="12" t="str">
        <f>IFERROR(VLOOKUP(UPPER(CONCATENATE($B572," - ",$A572)),'[1]Segurados Civis'!$A$5:$H$2142,6,FALSE),"")</f>
        <v/>
      </c>
      <c r="D572" s="12" t="str">
        <f>IFERROR(VLOOKUP(UPPER(CONCATENATE($B572," - ",$A572)),'[1]Segurados Civis'!$A$5:$H$2142,7,FALSE),"")</f>
        <v/>
      </c>
      <c r="E572" s="12" t="str">
        <f>IFERROR(VLOOKUP(UPPER(CONCATENATE($B572," - ",$A572)),'[1]Segurados Civis'!$A$5:$H$2142,8,FALSE),"")</f>
        <v/>
      </c>
      <c r="F572" s="12" t="str">
        <f t="shared" si="8"/>
        <v/>
      </c>
      <c r="G572" s="5" t="s">
        <v>4</v>
      </c>
      <c r="H572" s="3">
        <v>0</v>
      </c>
      <c r="I572" s="3"/>
      <c r="J572" s="3">
        <v>0</v>
      </c>
      <c r="K572" s="3">
        <v>0</v>
      </c>
    </row>
    <row r="573" spans="1:11" x14ac:dyDescent="0.25">
      <c r="A573" s="5" t="s">
        <v>1356</v>
      </c>
      <c r="B573" s="5" t="s">
        <v>1520</v>
      </c>
      <c r="C573" s="12" t="str">
        <f>IFERROR(VLOOKUP(UPPER(CONCATENATE($B573," - ",$A573)),'[1]Segurados Civis'!$A$5:$H$2142,6,FALSE),"")</f>
        <v/>
      </c>
      <c r="D573" s="12" t="str">
        <f>IFERROR(VLOOKUP(UPPER(CONCATENATE($B573," - ",$A573)),'[1]Segurados Civis'!$A$5:$H$2142,7,FALSE),"")</f>
        <v/>
      </c>
      <c r="E573" s="12" t="str">
        <f>IFERROR(VLOOKUP(UPPER(CONCATENATE($B573," - ",$A573)),'[1]Segurados Civis'!$A$5:$H$2142,8,FALSE),"")</f>
        <v/>
      </c>
      <c r="F573" s="12" t="str">
        <f t="shared" si="8"/>
        <v/>
      </c>
      <c r="G573" s="5" t="s">
        <v>4</v>
      </c>
      <c r="H573" s="3">
        <v>0</v>
      </c>
      <c r="I573" s="3"/>
      <c r="J573" s="3">
        <v>0</v>
      </c>
      <c r="K573" s="3">
        <v>0</v>
      </c>
    </row>
    <row r="574" spans="1:11" x14ac:dyDescent="0.25">
      <c r="A574" s="5" t="s">
        <v>1356</v>
      </c>
      <c r="B574" s="5" t="s">
        <v>1521</v>
      </c>
      <c r="C574" s="12" t="str">
        <f>IFERROR(VLOOKUP(UPPER(CONCATENATE($B574," - ",$A574)),'[1]Segurados Civis'!$A$5:$H$2142,6,FALSE),"")</f>
        <v/>
      </c>
      <c r="D574" s="12" t="str">
        <f>IFERROR(VLOOKUP(UPPER(CONCATENATE($B574," - ",$A574)),'[1]Segurados Civis'!$A$5:$H$2142,7,FALSE),"")</f>
        <v/>
      </c>
      <c r="E574" s="12" t="str">
        <f>IFERROR(VLOOKUP(UPPER(CONCATENATE($B574," - ",$A574)),'[1]Segurados Civis'!$A$5:$H$2142,8,FALSE),"")</f>
        <v/>
      </c>
      <c r="F574" s="12" t="str">
        <f t="shared" si="8"/>
        <v/>
      </c>
      <c r="G574" s="5" t="s">
        <v>4</v>
      </c>
      <c r="H574" s="3">
        <v>0</v>
      </c>
      <c r="I574" s="3"/>
      <c r="J574" s="3">
        <v>0</v>
      </c>
      <c r="K574" s="3">
        <v>0</v>
      </c>
    </row>
    <row r="575" spans="1:11" x14ac:dyDescent="0.25">
      <c r="A575" s="5" t="s">
        <v>1356</v>
      </c>
      <c r="B575" s="5" t="s">
        <v>1664</v>
      </c>
      <c r="C575" s="12" t="str">
        <f>IFERROR(VLOOKUP(UPPER(CONCATENATE($B575," - ",$A575)),'[1]Segurados Civis'!$A$5:$H$2142,6,FALSE),"")</f>
        <v/>
      </c>
      <c r="D575" s="12" t="str">
        <f>IFERROR(VLOOKUP(UPPER(CONCATENATE($B575," - ",$A575)),'[1]Segurados Civis'!$A$5:$H$2142,7,FALSE),"")</f>
        <v/>
      </c>
      <c r="E575" s="12" t="str">
        <f>IFERROR(VLOOKUP(UPPER(CONCATENATE($B575," - ",$A575)),'[1]Segurados Civis'!$A$5:$H$2142,8,FALSE),"")</f>
        <v/>
      </c>
      <c r="F575" s="12" t="str">
        <f t="shared" si="8"/>
        <v/>
      </c>
      <c r="G575" s="5" t="s">
        <v>4</v>
      </c>
      <c r="H575" s="3">
        <v>0</v>
      </c>
      <c r="I575" s="3"/>
      <c r="J575" s="3">
        <v>0</v>
      </c>
      <c r="K575" s="3">
        <v>0</v>
      </c>
    </row>
    <row r="576" spans="1:11" x14ac:dyDescent="0.25">
      <c r="A576" s="5" t="s">
        <v>1356</v>
      </c>
      <c r="B576" s="5" t="s">
        <v>2090</v>
      </c>
      <c r="C576" s="12">
        <f>IFERROR(VLOOKUP(UPPER(CONCATENATE($B576," - ",$A576)),'[1]Segurados Civis'!$A$5:$H$2142,6,FALSE),"")</f>
        <v>309</v>
      </c>
      <c r="D576" s="12">
        <f>IFERROR(VLOOKUP(UPPER(CONCATENATE($B576," - ",$A576)),'[1]Segurados Civis'!$A$5:$H$2142,7,FALSE),"")</f>
        <v>15</v>
      </c>
      <c r="E576" s="12">
        <f>IFERROR(VLOOKUP(UPPER(CONCATENATE($B576," - ",$A576)),'[1]Segurados Civis'!$A$5:$H$2142,8,FALSE),"")</f>
        <v>2</v>
      </c>
      <c r="F576" s="12">
        <f t="shared" si="8"/>
        <v>326</v>
      </c>
      <c r="G576" s="5" t="s">
        <v>2</v>
      </c>
      <c r="H576" s="3">
        <v>0</v>
      </c>
      <c r="I576" s="3"/>
      <c r="J576" s="3">
        <v>0</v>
      </c>
      <c r="K576" s="3">
        <v>0</v>
      </c>
    </row>
    <row r="577" spans="1:11" x14ac:dyDescent="0.25">
      <c r="A577" s="5" t="s">
        <v>1356</v>
      </c>
      <c r="B577" s="5" t="s">
        <v>1370</v>
      </c>
      <c r="C577" s="12">
        <f>IFERROR(VLOOKUP(UPPER(CONCATENATE($B577," - ",$A577)),'[1]Segurados Civis'!$A$5:$H$2142,6,FALSE),"")</f>
        <v>203</v>
      </c>
      <c r="D577" s="12">
        <f>IFERROR(VLOOKUP(UPPER(CONCATENATE($B577," - ",$A577)),'[1]Segurados Civis'!$A$5:$H$2142,7,FALSE),"")</f>
        <v>48</v>
      </c>
      <c r="E577" s="12">
        <f>IFERROR(VLOOKUP(UPPER(CONCATENATE($B577," - ",$A577)),'[1]Segurados Civis'!$A$5:$H$2142,8,FALSE),"")</f>
        <v>11</v>
      </c>
      <c r="F577" s="12">
        <f t="shared" si="8"/>
        <v>262</v>
      </c>
      <c r="G577" s="5" t="s">
        <v>2</v>
      </c>
      <c r="H577" s="3">
        <v>0</v>
      </c>
      <c r="I577" s="3"/>
      <c r="J577" s="3">
        <v>0</v>
      </c>
      <c r="K577" s="3">
        <v>0</v>
      </c>
    </row>
    <row r="578" spans="1:11" x14ac:dyDescent="0.25">
      <c r="A578" s="5" t="s">
        <v>1356</v>
      </c>
      <c r="B578" s="5" t="s">
        <v>2071</v>
      </c>
      <c r="C578" s="12" t="str">
        <f>IFERROR(VLOOKUP(UPPER(CONCATENATE($B578," - ",$A578)),'[1]Segurados Civis'!$A$5:$H$2142,6,FALSE),"")</f>
        <v/>
      </c>
      <c r="D578" s="12" t="str">
        <f>IFERROR(VLOOKUP(UPPER(CONCATENATE($B578," - ",$A578)),'[1]Segurados Civis'!$A$5:$H$2142,7,FALSE),"")</f>
        <v/>
      </c>
      <c r="E578" s="12" t="str">
        <f>IFERROR(VLOOKUP(UPPER(CONCATENATE($B578," - ",$A578)),'[1]Segurados Civis'!$A$5:$H$2142,8,FALSE),"")</f>
        <v/>
      </c>
      <c r="F578" s="12" t="str">
        <f t="shared" si="8"/>
        <v/>
      </c>
      <c r="G578" s="5" t="s">
        <v>4</v>
      </c>
      <c r="H578" s="3">
        <v>0</v>
      </c>
      <c r="I578" s="3"/>
      <c r="J578" s="3">
        <v>0</v>
      </c>
      <c r="K578" s="3">
        <v>0</v>
      </c>
    </row>
    <row r="579" spans="1:11" x14ac:dyDescent="0.25">
      <c r="A579" s="5" t="s">
        <v>1356</v>
      </c>
      <c r="B579" s="5" t="s">
        <v>1875</v>
      </c>
      <c r="C579" s="12" t="str">
        <f>IFERROR(VLOOKUP(UPPER(CONCATENATE($B579," - ",$A579)),'[1]Segurados Civis'!$A$5:$H$2142,6,FALSE),"")</f>
        <v/>
      </c>
      <c r="D579" s="12" t="str">
        <f>IFERROR(VLOOKUP(UPPER(CONCATENATE($B579," - ",$A579)),'[1]Segurados Civis'!$A$5:$H$2142,7,FALSE),"")</f>
        <v/>
      </c>
      <c r="E579" s="12" t="str">
        <f>IFERROR(VLOOKUP(UPPER(CONCATENATE($B579," - ",$A579)),'[1]Segurados Civis'!$A$5:$H$2142,8,FALSE),"")</f>
        <v/>
      </c>
      <c r="F579" s="12" t="str">
        <f t="shared" ref="F579:F642" si="9">IF(SUM(C579:E579)=0,"",SUM(C579:E579))</f>
        <v/>
      </c>
      <c r="G579" s="5" t="s">
        <v>4</v>
      </c>
      <c r="H579" s="3">
        <v>0</v>
      </c>
      <c r="I579" s="3"/>
      <c r="J579" s="3">
        <v>0</v>
      </c>
      <c r="K579" s="3">
        <v>0</v>
      </c>
    </row>
    <row r="580" spans="1:11" x14ac:dyDescent="0.25">
      <c r="A580" s="5" t="s">
        <v>1356</v>
      </c>
      <c r="B580" s="5" t="s">
        <v>1382</v>
      </c>
      <c r="C580" s="12" t="str">
        <f>IFERROR(VLOOKUP(UPPER(CONCATENATE($B580," - ",$A580)),'[1]Segurados Civis'!$A$5:$H$2142,6,FALSE),"")</f>
        <v/>
      </c>
      <c r="D580" s="12" t="str">
        <f>IFERROR(VLOOKUP(UPPER(CONCATENATE($B580," - ",$A580)),'[1]Segurados Civis'!$A$5:$H$2142,7,FALSE),"")</f>
        <v/>
      </c>
      <c r="E580" s="12" t="str">
        <f>IFERROR(VLOOKUP(UPPER(CONCATENATE($B580," - ",$A580)),'[1]Segurados Civis'!$A$5:$H$2142,8,FALSE),"")</f>
        <v/>
      </c>
      <c r="F580" s="12" t="str">
        <f t="shared" si="9"/>
        <v/>
      </c>
      <c r="G580" s="5" t="s">
        <v>4</v>
      </c>
      <c r="H580" s="3">
        <v>0</v>
      </c>
      <c r="I580" s="3"/>
      <c r="J580" s="3">
        <v>0</v>
      </c>
      <c r="K580" s="3">
        <v>0</v>
      </c>
    </row>
    <row r="581" spans="1:11" x14ac:dyDescent="0.25">
      <c r="A581" s="5" t="s">
        <v>1356</v>
      </c>
      <c r="B581" s="5" t="s">
        <v>1576</v>
      </c>
      <c r="C581" s="12">
        <f>IFERROR(VLOOKUP(UPPER(CONCATENATE($B581," - ",$A581)),'[1]Segurados Civis'!$A$5:$H$2142,6,FALSE),"")</f>
        <v>131</v>
      </c>
      <c r="D581" s="12">
        <f>IFERROR(VLOOKUP(UPPER(CONCATENATE($B581," - ",$A581)),'[1]Segurados Civis'!$A$5:$H$2142,7,FALSE),"")</f>
        <v>22</v>
      </c>
      <c r="E581" s="12">
        <f>IFERROR(VLOOKUP(UPPER(CONCATENATE($B581," - ",$A581)),'[1]Segurados Civis'!$A$5:$H$2142,8,FALSE),"")</f>
        <v>4</v>
      </c>
      <c r="F581" s="12">
        <f t="shared" si="9"/>
        <v>157</v>
      </c>
      <c r="G581" s="5" t="s">
        <v>2</v>
      </c>
      <c r="H581" s="3"/>
      <c r="I581" s="3"/>
      <c r="J581" s="3">
        <v>1</v>
      </c>
      <c r="K581" s="3">
        <v>0</v>
      </c>
    </row>
    <row r="582" spans="1:11" x14ac:dyDescent="0.25">
      <c r="A582" s="5" t="s">
        <v>1356</v>
      </c>
      <c r="B582" s="5" t="s">
        <v>1910</v>
      </c>
      <c r="C582" s="12">
        <f>IFERROR(VLOOKUP(UPPER(CONCATENATE($B582," - ",$A582)),'[1]Segurados Civis'!$A$5:$H$2142,6,FALSE),"")</f>
        <v>352</v>
      </c>
      <c r="D582" s="12">
        <f>IFERROR(VLOOKUP(UPPER(CONCATENATE($B582," - ",$A582)),'[1]Segurados Civis'!$A$5:$H$2142,7,FALSE),"")</f>
        <v>60</v>
      </c>
      <c r="E582" s="12">
        <f>IFERROR(VLOOKUP(UPPER(CONCATENATE($B582," - ",$A582)),'[1]Segurados Civis'!$A$5:$H$2142,8,FALSE),"")</f>
        <v>11</v>
      </c>
      <c r="F582" s="12">
        <f t="shared" si="9"/>
        <v>423</v>
      </c>
      <c r="G582" s="5" t="s">
        <v>2</v>
      </c>
      <c r="H582" s="3">
        <v>1</v>
      </c>
      <c r="I582" s="3"/>
      <c r="J582" s="3">
        <v>0</v>
      </c>
      <c r="K582" s="3">
        <v>0</v>
      </c>
    </row>
    <row r="583" spans="1:11" x14ac:dyDescent="0.25">
      <c r="A583" s="5" t="s">
        <v>1356</v>
      </c>
      <c r="B583" s="5" t="s">
        <v>1975</v>
      </c>
      <c r="C583" s="12">
        <f>IFERROR(VLOOKUP(UPPER(CONCATENATE($B583," - ",$A583)),'[1]Segurados Civis'!$A$5:$H$2142,6,FALSE),"")</f>
        <v>727</v>
      </c>
      <c r="D583" s="12">
        <f>IFERROR(VLOOKUP(UPPER(CONCATENATE($B583," - ",$A583)),'[1]Segurados Civis'!$A$5:$H$2142,7,FALSE),"")</f>
        <v>122</v>
      </c>
      <c r="E583" s="12">
        <f>IFERROR(VLOOKUP(UPPER(CONCATENATE($B583," - ",$A583)),'[1]Segurados Civis'!$A$5:$H$2142,8,FALSE),"")</f>
        <v>36</v>
      </c>
      <c r="F583" s="12">
        <f t="shared" si="9"/>
        <v>885</v>
      </c>
      <c r="G583" s="5" t="s">
        <v>2</v>
      </c>
      <c r="H583" s="3">
        <v>0</v>
      </c>
      <c r="I583" s="3"/>
      <c r="J583" s="3">
        <v>1</v>
      </c>
      <c r="K583" s="3">
        <v>0</v>
      </c>
    </row>
    <row r="584" spans="1:11" x14ac:dyDescent="0.25">
      <c r="A584" s="5" t="s">
        <v>1356</v>
      </c>
      <c r="B584" s="5" t="s">
        <v>1762</v>
      </c>
      <c r="C584" s="12">
        <f>IFERROR(VLOOKUP(UPPER(CONCATENATE($B584," - ",$A584)),'[1]Segurados Civis'!$A$5:$H$2142,6,FALSE),"")</f>
        <v>531</v>
      </c>
      <c r="D584" s="12">
        <f>IFERROR(VLOOKUP(UPPER(CONCATENATE($B584," - ",$A584)),'[1]Segurados Civis'!$A$5:$H$2142,7,FALSE),"")</f>
        <v>147</v>
      </c>
      <c r="E584" s="12">
        <f>IFERROR(VLOOKUP(UPPER(CONCATENATE($B584," - ",$A584)),'[1]Segurados Civis'!$A$5:$H$2142,8,FALSE),"")</f>
        <v>39</v>
      </c>
      <c r="F584" s="12">
        <f t="shared" si="9"/>
        <v>717</v>
      </c>
      <c r="G584" s="5" t="s">
        <v>2</v>
      </c>
      <c r="H584" s="3">
        <v>0</v>
      </c>
      <c r="I584" s="3"/>
      <c r="J584" s="3">
        <v>0</v>
      </c>
      <c r="K584" s="3">
        <v>0</v>
      </c>
    </row>
    <row r="585" spans="1:11" x14ac:dyDescent="0.25">
      <c r="A585" s="5" t="s">
        <v>1356</v>
      </c>
      <c r="B585" s="5" t="s">
        <v>1613</v>
      </c>
      <c r="C585" s="12" t="str">
        <f>IFERROR(VLOOKUP(UPPER(CONCATENATE($B585," - ",$A585)),'[1]Segurados Civis'!$A$5:$H$2142,6,FALSE),"")</f>
        <v/>
      </c>
      <c r="D585" s="12" t="str">
        <f>IFERROR(VLOOKUP(UPPER(CONCATENATE($B585," - ",$A585)),'[1]Segurados Civis'!$A$5:$H$2142,7,FALSE),"")</f>
        <v/>
      </c>
      <c r="E585" s="12" t="str">
        <f>IFERROR(VLOOKUP(UPPER(CONCATENATE($B585," - ",$A585)),'[1]Segurados Civis'!$A$5:$H$2142,8,FALSE),"")</f>
        <v/>
      </c>
      <c r="F585" s="12" t="str">
        <f t="shared" si="9"/>
        <v/>
      </c>
      <c r="G585" s="5" t="s">
        <v>4</v>
      </c>
      <c r="H585" s="3">
        <v>0</v>
      </c>
      <c r="I585" s="3"/>
      <c r="J585" s="3">
        <v>0</v>
      </c>
      <c r="K585" s="3">
        <v>0</v>
      </c>
    </row>
    <row r="586" spans="1:11" x14ac:dyDescent="0.25">
      <c r="A586" s="5" t="s">
        <v>1356</v>
      </c>
      <c r="B586" s="5" t="s">
        <v>2052</v>
      </c>
      <c r="C586" s="12" t="str">
        <f>IFERROR(VLOOKUP(UPPER(CONCATENATE($B586," - ",$A586)),'[1]Segurados Civis'!$A$5:$H$2142,6,FALSE),"")</f>
        <v/>
      </c>
      <c r="D586" s="12" t="str">
        <f>IFERROR(VLOOKUP(UPPER(CONCATENATE($B586," - ",$A586)),'[1]Segurados Civis'!$A$5:$H$2142,7,FALSE),"")</f>
        <v/>
      </c>
      <c r="E586" s="12" t="str">
        <f>IFERROR(VLOOKUP(UPPER(CONCATENATE($B586," - ",$A586)),'[1]Segurados Civis'!$A$5:$H$2142,8,FALSE),"")</f>
        <v/>
      </c>
      <c r="F586" s="12" t="str">
        <f t="shared" si="9"/>
        <v/>
      </c>
      <c r="G586" s="5" t="s">
        <v>4</v>
      </c>
      <c r="H586" s="3">
        <v>0</v>
      </c>
      <c r="I586" s="3"/>
      <c r="J586" s="3">
        <v>0</v>
      </c>
      <c r="K586" s="3">
        <v>0</v>
      </c>
    </row>
    <row r="587" spans="1:11" x14ac:dyDescent="0.25">
      <c r="A587" s="5" t="s">
        <v>1356</v>
      </c>
      <c r="B587" s="5" t="s">
        <v>2194</v>
      </c>
      <c r="C587" s="12">
        <f>IFERROR(VLOOKUP(UPPER(CONCATENATE($B587," - ",$A587)),'[1]Segurados Civis'!$A$5:$H$2142,6,FALSE),"")</f>
        <v>127</v>
      </c>
      <c r="D587" s="12">
        <f>IFERROR(VLOOKUP(UPPER(CONCATENATE($B587," - ",$A587)),'[1]Segurados Civis'!$A$5:$H$2142,7,FALSE),"")</f>
        <v>32</v>
      </c>
      <c r="E587" s="12">
        <f>IFERROR(VLOOKUP(UPPER(CONCATENATE($B587," - ",$A587)),'[1]Segurados Civis'!$A$5:$H$2142,8,FALSE),"")</f>
        <v>9</v>
      </c>
      <c r="F587" s="12">
        <f t="shared" si="9"/>
        <v>168</v>
      </c>
      <c r="G587" s="5" t="s">
        <v>2</v>
      </c>
      <c r="H587" s="3">
        <v>0</v>
      </c>
      <c r="I587" s="3"/>
      <c r="J587" s="3">
        <v>0</v>
      </c>
      <c r="K587" s="3">
        <v>0</v>
      </c>
    </row>
    <row r="588" spans="1:11" x14ac:dyDescent="0.25">
      <c r="A588" s="5" t="s">
        <v>1356</v>
      </c>
      <c r="B588" s="5" t="s">
        <v>1656</v>
      </c>
      <c r="C588" s="12" t="str">
        <f>IFERROR(VLOOKUP(UPPER(CONCATENATE($B588," - ",$A588)),'[1]Segurados Civis'!$A$5:$H$2142,6,FALSE),"")</f>
        <v/>
      </c>
      <c r="D588" s="12" t="str">
        <f>IFERROR(VLOOKUP(UPPER(CONCATENATE($B588," - ",$A588)),'[1]Segurados Civis'!$A$5:$H$2142,7,FALSE),"")</f>
        <v/>
      </c>
      <c r="E588" s="12" t="str">
        <f>IFERROR(VLOOKUP(UPPER(CONCATENATE($B588," - ",$A588)),'[1]Segurados Civis'!$A$5:$H$2142,8,FALSE),"")</f>
        <v/>
      </c>
      <c r="F588" s="12" t="str">
        <f t="shared" si="9"/>
        <v/>
      </c>
      <c r="G588" s="5" t="s">
        <v>4</v>
      </c>
      <c r="H588" s="3">
        <v>0</v>
      </c>
      <c r="I588" s="3"/>
      <c r="J588" s="3">
        <v>0</v>
      </c>
      <c r="K588" s="3">
        <v>0</v>
      </c>
    </row>
    <row r="589" spans="1:11" x14ac:dyDescent="0.25">
      <c r="A589" s="5" t="s">
        <v>1356</v>
      </c>
      <c r="B589" s="5" t="s">
        <v>1657</v>
      </c>
      <c r="C589" s="12" t="str">
        <f>IFERROR(VLOOKUP(UPPER(CONCATENATE($B589," - ",$A589)),'[1]Segurados Civis'!$A$5:$H$2142,6,FALSE),"")</f>
        <v/>
      </c>
      <c r="D589" s="12" t="str">
        <f>IFERROR(VLOOKUP(UPPER(CONCATENATE($B589," - ",$A589)),'[1]Segurados Civis'!$A$5:$H$2142,7,FALSE),"")</f>
        <v/>
      </c>
      <c r="E589" s="12" t="str">
        <f>IFERROR(VLOOKUP(UPPER(CONCATENATE($B589," - ",$A589)),'[1]Segurados Civis'!$A$5:$H$2142,8,FALSE),"")</f>
        <v/>
      </c>
      <c r="F589" s="12" t="str">
        <f t="shared" si="9"/>
        <v/>
      </c>
      <c r="G589" s="5" t="s">
        <v>4</v>
      </c>
      <c r="H589" s="3">
        <v>0</v>
      </c>
      <c r="I589" s="3"/>
      <c r="J589" s="3">
        <v>0</v>
      </c>
      <c r="K589" s="3">
        <v>0</v>
      </c>
    </row>
    <row r="590" spans="1:11" x14ac:dyDescent="0.25">
      <c r="A590" s="5" t="s">
        <v>1356</v>
      </c>
      <c r="B590" s="5" t="s">
        <v>2002</v>
      </c>
      <c r="C590" s="12" t="str">
        <f>IFERROR(VLOOKUP(UPPER(CONCATENATE($B590," - ",$A590)),'[1]Segurados Civis'!$A$5:$H$2142,6,FALSE),"")</f>
        <v/>
      </c>
      <c r="D590" s="12" t="str">
        <f>IFERROR(VLOOKUP(UPPER(CONCATENATE($B590," - ",$A590)),'[1]Segurados Civis'!$A$5:$H$2142,7,FALSE),"")</f>
        <v/>
      </c>
      <c r="E590" s="12" t="str">
        <f>IFERROR(VLOOKUP(UPPER(CONCATENATE($B590," - ",$A590)),'[1]Segurados Civis'!$A$5:$H$2142,8,FALSE),"")</f>
        <v/>
      </c>
      <c r="F590" s="12" t="str">
        <f t="shared" si="9"/>
        <v/>
      </c>
      <c r="G590" s="5" t="s">
        <v>4</v>
      </c>
      <c r="H590" s="3">
        <v>0</v>
      </c>
      <c r="I590" s="3"/>
      <c r="J590" s="3">
        <v>0</v>
      </c>
      <c r="K590" s="3">
        <v>0</v>
      </c>
    </row>
    <row r="591" spans="1:11" x14ac:dyDescent="0.25">
      <c r="A591" s="5" t="s">
        <v>1356</v>
      </c>
      <c r="B591" s="5" t="s">
        <v>2073</v>
      </c>
      <c r="C591" s="12" t="str">
        <f>IFERROR(VLOOKUP(UPPER(CONCATENATE($B591," - ",$A591)),'[1]Segurados Civis'!$A$5:$H$2142,6,FALSE),"")</f>
        <v/>
      </c>
      <c r="D591" s="12" t="str">
        <f>IFERROR(VLOOKUP(UPPER(CONCATENATE($B591," - ",$A591)),'[1]Segurados Civis'!$A$5:$H$2142,7,FALSE),"")</f>
        <v/>
      </c>
      <c r="E591" s="12" t="str">
        <f>IFERROR(VLOOKUP(UPPER(CONCATENATE($B591," - ",$A591)),'[1]Segurados Civis'!$A$5:$H$2142,8,FALSE),"")</f>
        <v/>
      </c>
      <c r="F591" s="12" t="str">
        <f t="shared" si="9"/>
        <v/>
      </c>
      <c r="G591" s="5" t="s">
        <v>4</v>
      </c>
      <c r="H591" s="3">
        <v>0</v>
      </c>
      <c r="I591" s="3"/>
      <c r="J591" s="3">
        <v>0</v>
      </c>
      <c r="K591" s="3">
        <v>0</v>
      </c>
    </row>
    <row r="592" spans="1:11" x14ac:dyDescent="0.25">
      <c r="A592" s="5" t="s">
        <v>1356</v>
      </c>
      <c r="B592" s="5" t="s">
        <v>1676</v>
      </c>
      <c r="C592" s="12" t="str">
        <f>IFERROR(VLOOKUP(UPPER(CONCATENATE($B592," - ",$A592)),'[1]Segurados Civis'!$A$5:$H$2142,6,FALSE),"")</f>
        <v/>
      </c>
      <c r="D592" s="12" t="str">
        <f>IFERROR(VLOOKUP(UPPER(CONCATENATE($B592," - ",$A592)),'[1]Segurados Civis'!$A$5:$H$2142,7,FALSE),"")</f>
        <v/>
      </c>
      <c r="E592" s="12" t="str">
        <f>IFERROR(VLOOKUP(UPPER(CONCATENATE($B592," - ",$A592)),'[1]Segurados Civis'!$A$5:$H$2142,8,FALSE),"")</f>
        <v/>
      </c>
      <c r="F592" s="12" t="str">
        <f t="shared" si="9"/>
        <v/>
      </c>
      <c r="G592" s="5" t="s">
        <v>4</v>
      </c>
      <c r="H592" s="3">
        <v>0</v>
      </c>
      <c r="I592" s="3"/>
      <c r="J592" s="3">
        <v>0</v>
      </c>
      <c r="K592" s="3">
        <v>0</v>
      </c>
    </row>
    <row r="593" spans="1:11" x14ac:dyDescent="0.25">
      <c r="A593" s="5" t="s">
        <v>1356</v>
      </c>
      <c r="B593" s="5" t="s">
        <v>1522</v>
      </c>
      <c r="C593" s="12" t="str">
        <f>IFERROR(VLOOKUP(UPPER(CONCATENATE($B593," - ",$A593)),'[1]Segurados Civis'!$A$5:$H$2142,6,FALSE),"")</f>
        <v/>
      </c>
      <c r="D593" s="12" t="str">
        <f>IFERROR(VLOOKUP(UPPER(CONCATENATE($B593," - ",$A593)),'[1]Segurados Civis'!$A$5:$H$2142,7,FALSE),"")</f>
        <v/>
      </c>
      <c r="E593" s="12" t="str">
        <f>IFERROR(VLOOKUP(UPPER(CONCATENATE($B593," - ",$A593)),'[1]Segurados Civis'!$A$5:$H$2142,8,FALSE),"")</f>
        <v/>
      </c>
      <c r="F593" s="12" t="str">
        <f t="shared" si="9"/>
        <v/>
      </c>
      <c r="G593" s="5" t="s">
        <v>4</v>
      </c>
      <c r="H593" s="3">
        <v>0</v>
      </c>
      <c r="I593" s="3"/>
      <c r="J593" s="3">
        <v>0</v>
      </c>
      <c r="K593" s="3">
        <v>0</v>
      </c>
    </row>
    <row r="594" spans="1:11" x14ac:dyDescent="0.25">
      <c r="A594" s="5" t="s">
        <v>1356</v>
      </c>
      <c r="B594" s="5" t="s">
        <v>2138</v>
      </c>
      <c r="C594" s="12">
        <f>IFERROR(VLOOKUP(UPPER(CONCATENATE($B594," - ",$A594)),'[1]Segurados Civis'!$A$5:$H$2142,6,FALSE),"")</f>
        <v>299</v>
      </c>
      <c r="D594" s="12">
        <f>IFERROR(VLOOKUP(UPPER(CONCATENATE($B594," - ",$A594)),'[1]Segurados Civis'!$A$5:$H$2142,7,FALSE),"")</f>
        <v>20</v>
      </c>
      <c r="E594" s="12">
        <f>IFERROR(VLOOKUP(UPPER(CONCATENATE($B594," - ",$A594)),'[1]Segurados Civis'!$A$5:$H$2142,8,FALSE),"")</f>
        <v>5</v>
      </c>
      <c r="F594" s="12">
        <f t="shared" si="9"/>
        <v>324</v>
      </c>
      <c r="G594" s="5" t="s">
        <v>2</v>
      </c>
      <c r="H594" s="3">
        <v>0</v>
      </c>
      <c r="I594" s="3"/>
      <c r="J594" s="3">
        <v>0</v>
      </c>
      <c r="K594" s="3">
        <v>0</v>
      </c>
    </row>
    <row r="595" spans="1:11" x14ac:dyDescent="0.25">
      <c r="A595" s="5" t="s">
        <v>1356</v>
      </c>
      <c r="B595" s="5" t="s">
        <v>1383</v>
      </c>
      <c r="C595" s="12">
        <f>IFERROR(VLOOKUP(UPPER(CONCATENATE($B595," - ",$A595)),'[1]Segurados Civis'!$A$5:$H$2142,6,FALSE),"")</f>
        <v>134</v>
      </c>
      <c r="D595" s="12">
        <f>IFERROR(VLOOKUP(UPPER(CONCATENATE($B595," - ",$A595)),'[1]Segurados Civis'!$A$5:$H$2142,7,FALSE),"")</f>
        <v>77</v>
      </c>
      <c r="E595" s="12">
        <f>IFERROR(VLOOKUP(UPPER(CONCATENATE($B595," - ",$A595)),'[1]Segurados Civis'!$A$5:$H$2142,8,FALSE),"")</f>
        <v>16</v>
      </c>
      <c r="F595" s="12">
        <f t="shared" si="9"/>
        <v>227</v>
      </c>
      <c r="G595" s="5" t="s">
        <v>2</v>
      </c>
      <c r="H595" s="3">
        <v>0</v>
      </c>
      <c r="I595" s="3"/>
      <c r="J595" s="3">
        <v>0</v>
      </c>
      <c r="K595" s="3">
        <v>0</v>
      </c>
    </row>
    <row r="596" spans="1:11" x14ac:dyDescent="0.25">
      <c r="A596" s="5" t="s">
        <v>1356</v>
      </c>
      <c r="B596" s="5" t="s">
        <v>1592</v>
      </c>
      <c r="C596" s="12">
        <f>IFERROR(VLOOKUP(UPPER(CONCATENATE($B596," - ",$A596)),'[1]Segurados Civis'!$A$5:$H$2142,6,FALSE),"")</f>
        <v>239</v>
      </c>
      <c r="D596" s="12">
        <f>IFERROR(VLOOKUP(UPPER(CONCATENATE($B596," - ",$A596)),'[1]Segurados Civis'!$A$5:$H$2142,7,FALSE),"")</f>
        <v>47</v>
      </c>
      <c r="E596" s="12">
        <f>IFERROR(VLOOKUP(UPPER(CONCATENATE($B596," - ",$A596)),'[1]Segurados Civis'!$A$5:$H$2142,8,FALSE),"")</f>
        <v>9</v>
      </c>
      <c r="F596" s="12">
        <f t="shared" si="9"/>
        <v>295</v>
      </c>
      <c r="G596" s="5" t="s">
        <v>2</v>
      </c>
      <c r="H596" s="3">
        <v>0</v>
      </c>
      <c r="I596" s="3"/>
      <c r="J596" s="3">
        <v>0</v>
      </c>
      <c r="K596" s="3">
        <v>0</v>
      </c>
    </row>
    <row r="597" spans="1:11" x14ac:dyDescent="0.25">
      <c r="A597" s="5" t="s">
        <v>1356</v>
      </c>
      <c r="B597" s="5" t="s">
        <v>2184</v>
      </c>
      <c r="C597" s="12">
        <f>IFERROR(VLOOKUP(UPPER(CONCATENATE($B597," - ",$A597)),'[1]Segurados Civis'!$A$5:$H$2142,6,FALSE),"")</f>
        <v>319</v>
      </c>
      <c r="D597" s="12">
        <f>IFERROR(VLOOKUP(UPPER(CONCATENATE($B597," - ",$A597)),'[1]Segurados Civis'!$A$5:$H$2142,7,FALSE),"")</f>
        <v>54</v>
      </c>
      <c r="E597" s="12">
        <f>IFERROR(VLOOKUP(UPPER(CONCATENATE($B597," - ",$A597)),'[1]Segurados Civis'!$A$5:$H$2142,8,FALSE),"")</f>
        <v>13</v>
      </c>
      <c r="F597" s="12">
        <f t="shared" si="9"/>
        <v>386</v>
      </c>
      <c r="G597" s="5" t="s">
        <v>2</v>
      </c>
      <c r="H597" s="3">
        <v>0</v>
      </c>
      <c r="I597" s="3"/>
      <c r="J597" s="3">
        <v>0</v>
      </c>
      <c r="K597" s="3">
        <v>0</v>
      </c>
    </row>
    <row r="598" spans="1:11" x14ac:dyDescent="0.25">
      <c r="A598" s="5" t="s">
        <v>1356</v>
      </c>
      <c r="B598" s="5" t="s">
        <v>1577</v>
      </c>
      <c r="C598" s="12" t="str">
        <f>IFERROR(VLOOKUP(UPPER(CONCATENATE($B598," - ",$A598)),'[1]Segurados Civis'!$A$5:$H$2142,6,FALSE),"")</f>
        <v/>
      </c>
      <c r="D598" s="12" t="str">
        <f>IFERROR(VLOOKUP(UPPER(CONCATENATE($B598," - ",$A598)),'[1]Segurados Civis'!$A$5:$H$2142,7,FALSE),"")</f>
        <v/>
      </c>
      <c r="E598" s="12" t="str">
        <f>IFERROR(VLOOKUP(UPPER(CONCATENATE($B598," - ",$A598)),'[1]Segurados Civis'!$A$5:$H$2142,8,FALSE),"")</f>
        <v/>
      </c>
      <c r="F598" s="12" t="str">
        <f t="shared" si="9"/>
        <v/>
      </c>
      <c r="G598" s="5" t="s">
        <v>4</v>
      </c>
      <c r="H598" s="3">
        <v>0</v>
      </c>
      <c r="I598" s="3"/>
      <c r="J598" s="3">
        <v>0</v>
      </c>
      <c r="K598" s="3">
        <v>0</v>
      </c>
    </row>
    <row r="599" spans="1:11" x14ac:dyDescent="0.25">
      <c r="A599" s="5" t="s">
        <v>1356</v>
      </c>
      <c r="B599" s="5" t="s">
        <v>1820</v>
      </c>
      <c r="C599" s="12" t="str">
        <f>IFERROR(VLOOKUP(UPPER(CONCATENATE($B599," - ",$A599)),'[1]Segurados Civis'!$A$5:$H$2142,6,FALSE),"")</f>
        <v/>
      </c>
      <c r="D599" s="12" t="str">
        <f>IFERROR(VLOOKUP(UPPER(CONCATENATE($B599," - ",$A599)),'[1]Segurados Civis'!$A$5:$H$2142,7,FALSE),"")</f>
        <v/>
      </c>
      <c r="E599" s="12" t="str">
        <f>IFERROR(VLOOKUP(UPPER(CONCATENATE($B599," - ",$A599)),'[1]Segurados Civis'!$A$5:$H$2142,8,FALSE),"")</f>
        <v/>
      </c>
      <c r="F599" s="12" t="str">
        <f t="shared" si="9"/>
        <v/>
      </c>
      <c r="G599" s="5" t="s">
        <v>4</v>
      </c>
      <c r="H599" s="3">
        <v>0</v>
      </c>
      <c r="I599" s="3"/>
      <c r="J599" s="3">
        <v>0</v>
      </c>
      <c r="K599" s="3">
        <v>0</v>
      </c>
    </row>
    <row r="600" spans="1:11" x14ac:dyDescent="0.25">
      <c r="A600" s="5" t="s">
        <v>1356</v>
      </c>
      <c r="B600" s="5" t="s">
        <v>2003</v>
      </c>
      <c r="C600" s="12" t="str">
        <f>IFERROR(VLOOKUP(UPPER(CONCATENATE($B600," - ",$A600)),'[1]Segurados Civis'!$A$5:$H$2142,6,FALSE),"")</f>
        <v/>
      </c>
      <c r="D600" s="12" t="str">
        <f>IFERROR(VLOOKUP(UPPER(CONCATENATE($B600," - ",$A600)),'[1]Segurados Civis'!$A$5:$H$2142,7,FALSE),"")</f>
        <v/>
      </c>
      <c r="E600" s="12" t="str">
        <f>IFERROR(VLOOKUP(UPPER(CONCATENATE($B600," - ",$A600)),'[1]Segurados Civis'!$A$5:$H$2142,8,FALSE),"")</f>
        <v/>
      </c>
      <c r="F600" s="12" t="str">
        <f t="shared" si="9"/>
        <v/>
      </c>
      <c r="G600" s="5" t="s">
        <v>4</v>
      </c>
      <c r="H600" s="3">
        <v>0</v>
      </c>
      <c r="I600" s="3"/>
      <c r="J600" s="3">
        <v>0</v>
      </c>
      <c r="K600" s="3">
        <v>0</v>
      </c>
    </row>
    <row r="601" spans="1:11" x14ac:dyDescent="0.25">
      <c r="A601" s="5" t="s">
        <v>1356</v>
      </c>
      <c r="B601" s="5" t="s">
        <v>2091</v>
      </c>
      <c r="C601" s="12">
        <f>IFERROR(VLOOKUP(UPPER(CONCATENATE($B601," - ",$A601)),'[1]Segurados Civis'!$A$5:$H$2142,6,FALSE),"")</f>
        <v>1759</v>
      </c>
      <c r="D601" s="12">
        <f>IFERROR(VLOOKUP(UPPER(CONCATENATE($B601," - ",$A601)),'[1]Segurados Civis'!$A$5:$H$2142,7,FALSE),"")</f>
        <v>473</v>
      </c>
      <c r="E601" s="12">
        <f>IFERROR(VLOOKUP(UPPER(CONCATENATE($B601," - ",$A601)),'[1]Segurados Civis'!$A$5:$H$2142,8,FALSE),"")</f>
        <v>109</v>
      </c>
      <c r="F601" s="12">
        <f t="shared" si="9"/>
        <v>2341</v>
      </c>
      <c r="G601" s="5" t="s">
        <v>2</v>
      </c>
      <c r="H601" s="3">
        <v>0</v>
      </c>
      <c r="I601" s="3"/>
      <c r="J601" s="3">
        <v>0</v>
      </c>
      <c r="K601" s="3">
        <v>0</v>
      </c>
    </row>
    <row r="602" spans="1:11" x14ac:dyDescent="0.25">
      <c r="A602" s="5" t="s">
        <v>1356</v>
      </c>
      <c r="B602" s="5" t="s">
        <v>2053</v>
      </c>
      <c r="C602" s="12" t="str">
        <f>IFERROR(VLOOKUP(UPPER(CONCATENATE($B602," - ",$A602)),'[1]Segurados Civis'!$A$5:$H$2142,6,FALSE),"")</f>
        <v/>
      </c>
      <c r="D602" s="12" t="str">
        <f>IFERROR(VLOOKUP(UPPER(CONCATENATE($B602," - ",$A602)),'[1]Segurados Civis'!$A$5:$H$2142,7,FALSE),"")</f>
        <v/>
      </c>
      <c r="E602" s="12" t="str">
        <f>IFERROR(VLOOKUP(UPPER(CONCATENATE($B602," - ",$A602)),'[1]Segurados Civis'!$A$5:$H$2142,8,FALSE),"")</f>
        <v/>
      </c>
      <c r="F602" s="12" t="str">
        <f t="shared" si="9"/>
        <v/>
      </c>
      <c r="G602" s="5" t="s">
        <v>4</v>
      </c>
      <c r="H602" s="3">
        <v>0</v>
      </c>
      <c r="I602" s="3"/>
      <c r="J602" s="3">
        <v>0</v>
      </c>
      <c r="K602" s="3">
        <v>0</v>
      </c>
    </row>
    <row r="603" spans="1:11" x14ac:dyDescent="0.25">
      <c r="A603" s="5" t="s">
        <v>1356</v>
      </c>
      <c r="B603" s="5" t="s">
        <v>1855</v>
      </c>
      <c r="C603" s="12">
        <f>IFERROR(VLOOKUP(UPPER(CONCATENATE($B603," - ",$A603)),'[1]Segurados Civis'!$A$5:$H$2142,6,FALSE),"")</f>
        <v>305</v>
      </c>
      <c r="D603" s="12">
        <f>IFERROR(VLOOKUP(UPPER(CONCATENATE($B603," - ",$A603)),'[1]Segurados Civis'!$A$5:$H$2142,7,FALSE),"")</f>
        <v>150</v>
      </c>
      <c r="E603" s="12">
        <f>IFERROR(VLOOKUP(UPPER(CONCATENATE($B603," - ",$A603)),'[1]Segurados Civis'!$A$5:$H$2142,8,FALSE),"")</f>
        <v>38</v>
      </c>
      <c r="F603" s="12">
        <f t="shared" si="9"/>
        <v>493</v>
      </c>
      <c r="G603" s="5" t="s">
        <v>2</v>
      </c>
      <c r="H603" s="3">
        <v>0</v>
      </c>
      <c r="I603" s="3">
        <v>1</v>
      </c>
      <c r="J603" s="3">
        <v>1</v>
      </c>
      <c r="K603" s="3">
        <v>0</v>
      </c>
    </row>
    <row r="604" spans="1:11" x14ac:dyDescent="0.25">
      <c r="A604" s="5" t="s">
        <v>1356</v>
      </c>
      <c r="B604" s="5" t="s">
        <v>1808</v>
      </c>
      <c r="C604" s="12" t="str">
        <f>IFERROR(VLOOKUP(UPPER(CONCATENATE($B604," - ",$A604)),'[1]Segurados Civis'!$A$5:$H$2142,6,FALSE),"")</f>
        <v/>
      </c>
      <c r="D604" s="12" t="str">
        <f>IFERROR(VLOOKUP(UPPER(CONCATENATE($B604," - ",$A604)),'[1]Segurados Civis'!$A$5:$H$2142,7,FALSE),"")</f>
        <v/>
      </c>
      <c r="E604" s="12" t="str">
        <f>IFERROR(VLOOKUP(UPPER(CONCATENATE($B604," - ",$A604)),'[1]Segurados Civis'!$A$5:$H$2142,8,FALSE),"")</f>
        <v/>
      </c>
      <c r="F604" s="12" t="str">
        <f t="shared" si="9"/>
        <v/>
      </c>
      <c r="G604" s="5" t="s">
        <v>4</v>
      </c>
      <c r="H604" s="3">
        <v>0</v>
      </c>
      <c r="I604" s="3"/>
      <c r="J604" s="3">
        <v>0</v>
      </c>
      <c r="K604" s="3">
        <v>0</v>
      </c>
    </row>
    <row r="605" spans="1:11" x14ac:dyDescent="0.25">
      <c r="A605" s="5" t="s">
        <v>1356</v>
      </c>
      <c r="B605" s="5" t="s">
        <v>1697</v>
      </c>
      <c r="C605" s="12" t="str">
        <f>IFERROR(VLOOKUP(UPPER(CONCATENATE($B605," - ",$A605)),'[1]Segurados Civis'!$A$5:$H$2142,6,FALSE),"")</f>
        <v/>
      </c>
      <c r="D605" s="12" t="str">
        <f>IFERROR(VLOOKUP(UPPER(CONCATENATE($B605," - ",$A605)),'[1]Segurados Civis'!$A$5:$H$2142,7,FALSE),"")</f>
        <v/>
      </c>
      <c r="E605" s="12" t="str">
        <f>IFERROR(VLOOKUP(UPPER(CONCATENATE($B605," - ",$A605)),'[1]Segurados Civis'!$A$5:$H$2142,8,FALSE),"")</f>
        <v/>
      </c>
      <c r="F605" s="12" t="str">
        <f t="shared" si="9"/>
        <v/>
      </c>
      <c r="G605" s="5" t="s">
        <v>4</v>
      </c>
      <c r="H605" s="3">
        <v>0</v>
      </c>
      <c r="I605" s="3"/>
      <c r="J605" s="3">
        <v>0</v>
      </c>
      <c r="K605" s="3">
        <v>0</v>
      </c>
    </row>
    <row r="606" spans="1:11" x14ac:dyDescent="0.25">
      <c r="A606" s="5" t="s">
        <v>1356</v>
      </c>
      <c r="B606" s="5" t="s">
        <v>2167</v>
      </c>
      <c r="C606" s="12">
        <f>IFERROR(VLOOKUP(UPPER(CONCATENATE($B606," - ",$A606)),'[1]Segurados Civis'!$A$5:$H$2142,6,FALSE),"")</f>
        <v>329</v>
      </c>
      <c r="D606" s="12">
        <f>IFERROR(VLOOKUP(UPPER(CONCATENATE($B606," - ",$A606)),'[1]Segurados Civis'!$A$5:$H$2142,7,FALSE),"")</f>
        <v>1</v>
      </c>
      <c r="E606" s="12">
        <f>IFERROR(VLOOKUP(UPPER(CONCATENATE($B606," - ",$A606)),'[1]Segurados Civis'!$A$5:$H$2142,8,FALSE),"")</f>
        <v>1</v>
      </c>
      <c r="F606" s="12">
        <f t="shared" si="9"/>
        <v>331</v>
      </c>
      <c r="G606" s="5" t="s">
        <v>2</v>
      </c>
      <c r="H606" s="3">
        <v>0</v>
      </c>
      <c r="I606" s="3"/>
      <c r="J606" s="3">
        <v>0</v>
      </c>
      <c r="K606" s="3">
        <v>0</v>
      </c>
    </row>
    <row r="607" spans="1:11" x14ac:dyDescent="0.25">
      <c r="A607" s="5" t="s">
        <v>1356</v>
      </c>
      <c r="B607" s="5" t="s">
        <v>1725</v>
      </c>
      <c r="C607" s="12" t="str">
        <f>IFERROR(VLOOKUP(UPPER(CONCATENATE($B607," - ",$A607)),'[1]Segurados Civis'!$A$5:$H$2142,6,FALSE),"")</f>
        <v/>
      </c>
      <c r="D607" s="12" t="str">
        <f>IFERROR(VLOOKUP(UPPER(CONCATENATE($B607," - ",$A607)),'[1]Segurados Civis'!$A$5:$H$2142,7,FALSE),"")</f>
        <v/>
      </c>
      <c r="E607" s="12" t="str">
        <f>IFERROR(VLOOKUP(UPPER(CONCATENATE($B607," - ",$A607)),'[1]Segurados Civis'!$A$5:$H$2142,8,FALSE),"")</f>
        <v/>
      </c>
      <c r="F607" s="12" t="str">
        <f t="shared" si="9"/>
        <v/>
      </c>
      <c r="G607" s="5" t="s">
        <v>4</v>
      </c>
      <c r="H607" s="3">
        <v>0</v>
      </c>
      <c r="I607" s="3"/>
      <c r="J607" s="3">
        <v>0</v>
      </c>
      <c r="K607" s="3">
        <v>0</v>
      </c>
    </row>
    <row r="608" spans="1:11" x14ac:dyDescent="0.25">
      <c r="A608" s="5" t="s">
        <v>1356</v>
      </c>
      <c r="B608" s="5" t="s">
        <v>1821</v>
      </c>
      <c r="C608" s="12" t="str">
        <f>IFERROR(VLOOKUP(UPPER(CONCATENATE($B608," - ",$A608)),'[1]Segurados Civis'!$A$5:$H$2142,6,FALSE),"")</f>
        <v/>
      </c>
      <c r="D608" s="12" t="str">
        <f>IFERROR(VLOOKUP(UPPER(CONCATENATE($B608," - ",$A608)),'[1]Segurados Civis'!$A$5:$H$2142,7,FALSE),"")</f>
        <v/>
      </c>
      <c r="E608" s="12" t="str">
        <f>IFERROR(VLOOKUP(UPPER(CONCATENATE($B608," - ",$A608)),'[1]Segurados Civis'!$A$5:$H$2142,8,FALSE),"")</f>
        <v/>
      </c>
      <c r="F608" s="12" t="str">
        <f t="shared" si="9"/>
        <v/>
      </c>
      <c r="G608" s="5" t="s">
        <v>4</v>
      </c>
      <c r="H608" s="3">
        <v>0</v>
      </c>
      <c r="I608" s="3"/>
      <c r="J608" s="3">
        <v>0</v>
      </c>
      <c r="K608" s="3">
        <v>0</v>
      </c>
    </row>
    <row r="609" spans="1:11" x14ac:dyDescent="0.25">
      <c r="A609" s="5" t="s">
        <v>1356</v>
      </c>
      <c r="B609" s="5" t="s">
        <v>1651</v>
      </c>
      <c r="C609" s="12">
        <f>IFERROR(VLOOKUP(UPPER(CONCATENATE($B609," - ",$A609)),'[1]Segurados Civis'!$A$5:$H$2142,6,FALSE),"")</f>
        <v>1000</v>
      </c>
      <c r="D609" s="12">
        <f>IFERROR(VLOOKUP(UPPER(CONCATENATE($B609," - ",$A609)),'[1]Segurados Civis'!$A$5:$H$2142,7,FALSE),"")</f>
        <v>281</v>
      </c>
      <c r="E609" s="12">
        <f>IFERROR(VLOOKUP(UPPER(CONCATENATE($B609," - ",$A609)),'[1]Segurados Civis'!$A$5:$H$2142,8,FALSE),"")</f>
        <v>51</v>
      </c>
      <c r="F609" s="12">
        <f t="shared" si="9"/>
        <v>1332</v>
      </c>
      <c r="G609" s="5" t="s">
        <v>2</v>
      </c>
      <c r="H609" s="3">
        <v>0</v>
      </c>
      <c r="I609" s="3"/>
      <c r="J609" s="3">
        <v>0</v>
      </c>
      <c r="K609" s="3">
        <v>0</v>
      </c>
    </row>
    <row r="610" spans="1:11" x14ac:dyDescent="0.25">
      <c r="A610" s="5" t="s">
        <v>1356</v>
      </c>
      <c r="B610" s="5" t="s">
        <v>1621</v>
      </c>
      <c r="C610" s="12" t="str">
        <f>IFERROR(VLOOKUP(UPPER(CONCATENATE($B610," - ",$A610)),'[1]Segurados Civis'!$A$5:$H$2142,6,FALSE),"")</f>
        <v/>
      </c>
      <c r="D610" s="12" t="str">
        <f>IFERROR(VLOOKUP(UPPER(CONCATENATE($B610," - ",$A610)),'[1]Segurados Civis'!$A$5:$H$2142,7,FALSE),"")</f>
        <v/>
      </c>
      <c r="E610" s="12" t="str">
        <f>IFERROR(VLOOKUP(UPPER(CONCATENATE($B610," - ",$A610)),'[1]Segurados Civis'!$A$5:$H$2142,8,FALSE),"")</f>
        <v/>
      </c>
      <c r="F610" s="12" t="str">
        <f t="shared" si="9"/>
        <v/>
      </c>
      <c r="G610" s="5" t="s">
        <v>4</v>
      </c>
      <c r="H610" s="3">
        <v>0</v>
      </c>
      <c r="I610" s="3"/>
      <c r="J610" s="3">
        <v>0</v>
      </c>
      <c r="K610" s="3">
        <v>0</v>
      </c>
    </row>
    <row r="611" spans="1:11" x14ac:dyDescent="0.25">
      <c r="A611" s="5" t="s">
        <v>1356</v>
      </c>
      <c r="B611" s="5" t="s">
        <v>2054</v>
      </c>
      <c r="C611" s="12" t="str">
        <f>IFERROR(VLOOKUP(UPPER(CONCATENATE($B611," - ",$A611)),'[1]Segurados Civis'!$A$5:$H$2142,6,FALSE),"")</f>
        <v/>
      </c>
      <c r="D611" s="12" t="str">
        <f>IFERROR(VLOOKUP(UPPER(CONCATENATE($B611," - ",$A611)),'[1]Segurados Civis'!$A$5:$H$2142,7,FALSE),"")</f>
        <v/>
      </c>
      <c r="E611" s="12" t="str">
        <f>IFERROR(VLOOKUP(UPPER(CONCATENATE($B611," - ",$A611)),'[1]Segurados Civis'!$A$5:$H$2142,8,FALSE),"")</f>
        <v/>
      </c>
      <c r="F611" s="12" t="str">
        <f t="shared" si="9"/>
        <v/>
      </c>
      <c r="G611" s="5" t="s">
        <v>4</v>
      </c>
      <c r="H611" s="3">
        <v>0</v>
      </c>
      <c r="I611" s="3"/>
      <c r="J611" s="3">
        <v>0</v>
      </c>
      <c r="K611" s="3">
        <v>0</v>
      </c>
    </row>
    <row r="612" spans="1:11" x14ac:dyDescent="0.25">
      <c r="A612" s="5" t="s">
        <v>1356</v>
      </c>
      <c r="B612" s="5" t="s">
        <v>1720</v>
      </c>
      <c r="C612" s="12" t="str">
        <f>IFERROR(VLOOKUP(UPPER(CONCATENATE($B612," - ",$A612)),'[1]Segurados Civis'!$A$5:$H$2142,6,FALSE),"")</f>
        <v/>
      </c>
      <c r="D612" s="12" t="str">
        <f>IFERROR(VLOOKUP(UPPER(CONCATENATE($B612," - ",$A612)),'[1]Segurados Civis'!$A$5:$H$2142,7,FALSE),"")</f>
        <v/>
      </c>
      <c r="E612" s="12" t="str">
        <f>IFERROR(VLOOKUP(UPPER(CONCATENATE($B612," - ",$A612)),'[1]Segurados Civis'!$A$5:$H$2142,8,FALSE),"")</f>
        <v/>
      </c>
      <c r="F612" s="12" t="str">
        <f t="shared" si="9"/>
        <v/>
      </c>
      <c r="G612" s="5" t="s">
        <v>4</v>
      </c>
      <c r="H612" s="3">
        <v>0</v>
      </c>
      <c r="I612" s="3"/>
      <c r="J612" s="3">
        <v>0</v>
      </c>
      <c r="K612" s="3">
        <v>0</v>
      </c>
    </row>
    <row r="613" spans="1:11" x14ac:dyDescent="0.25">
      <c r="A613" s="5" t="s">
        <v>1356</v>
      </c>
      <c r="B613" s="5" t="s">
        <v>1760</v>
      </c>
      <c r="C613" s="12" t="str">
        <f>IFERROR(VLOOKUP(UPPER(CONCATENATE($B613," - ",$A613)),'[1]Segurados Civis'!$A$5:$H$2142,6,FALSE),"")</f>
        <v/>
      </c>
      <c r="D613" s="12" t="str">
        <f>IFERROR(VLOOKUP(UPPER(CONCATENATE($B613," - ",$A613)),'[1]Segurados Civis'!$A$5:$H$2142,7,FALSE),"")</f>
        <v/>
      </c>
      <c r="E613" s="12" t="str">
        <f>IFERROR(VLOOKUP(UPPER(CONCATENATE($B613," - ",$A613)),'[1]Segurados Civis'!$A$5:$H$2142,8,FALSE),"")</f>
        <v/>
      </c>
      <c r="F613" s="12" t="str">
        <f t="shared" si="9"/>
        <v/>
      </c>
      <c r="G613" s="5" t="s">
        <v>4</v>
      </c>
      <c r="H613" s="3">
        <v>0</v>
      </c>
      <c r="I613" s="3"/>
      <c r="J613" s="3">
        <v>0</v>
      </c>
      <c r="K613" s="3">
        <v>0</v>
      </c>
    </row>
    <row r="614" spans="1:11" x14ac:dyDescent="0.25">
      <c r="A614" s="5" t="s">
        <v>1356</v>
      </c>
      <c r="B614" s="5" t="s">
        <v>2055</v>
      </c>
      <c r="C614" s="12" t="str">
        <f>IFERROR(VLOOKUP(UPPER(CONCATENATE($B614," - ",$A614)),'[1]Segurados Civis'!$A$5:$H$2142,6,FALSE),"")</f>
        <v/>
      </c>
      <c r="D614" s="12" t="str">
        <f>IFERROR(VLOOKUP(UPPER(CONCATENATE($B614," - ",$A614)),'[1]Segurados Civis'!$A$5:$H$2142,7,FALSE),"")</f>
        <v/>
      </c>
      <c r="E614" s="12" t="str">
        <f>IFERROR(VLOOKUP(UPPER(CONCATENATE($B614," - ",$A614)),'[1]Segurados Civis'!$A$5:$H$2142,8,FALSE),"")</f>
        <v/>
      </c>
      <c r="F614" s="12" t="str">
        <f t="shared" si="9"/>
        <v/>
      </c>
      <c r="G614" s="5" t="s">
        <v>4</v>
      </c>
      <c r="H614" s="3">
        <v>0</v>
      </c>
      <c r="I614" s="3"/>
      <c r="J614" s="3">
        <v>0</v>
      </c>
      <c r="K614" s="3">
        <v>0</v>
      </c>
    </row>
    <row r="615" spans="1:11" x14ac:dyDescent="0.25">
      <c r="A615" s="5" t="s">
        <v>1356</v>
      </c>
      <c r="B615" s="5" t="s">
        <v>1822</v>
      </c>
      <c r="C615" s="12" t="str">
        <f>IFERROR(VLOOKUP(UPPER(CONCATENATE($B615," - ",$A615)),'[1]Segurados Civis'!$A$5:$H$2142,6,FALSE),"")</f>
        <v/>
      </c>
      <c r="D615" s="12" t="str">
        <f>IFERROR(VLOOKUP(UPPER(CONCATENATE($B615," - ",$A615)),'[1]Segurados Civis'!$A$5:$H$2142,7,FALSE),"")</f>
        <v/>
      </c>
      <c r="E615" s="12" t="str">
        <f>IFERROR(VLOOKUP(UPPER(CONCATENATE($B615," - ",$A615)),'[1]Segurados Civis'!$A$5:$H$2142,8,FALSE),"")</f>
        <v/>
      </c>
      <c r="F615" s="12" t="str">
        <f t="shared" si="9"/>
        <v/>
      </c>
      <c r="G615" s="5" t="s">
        <v>4</v>
      </c>
      <c r="H615" s="3">
        <v>0</v>
      </c>
      <c r="I615" s="3"/>
      <c r="J615" s="3">
        <v>0</v>
      </c>
      <c r="K615" s="3">
        <v>0</v>
      </c>
    </row>
    <row r="616" spans="1:11" x14ac:dyDescent="0.25">
      <c r="A616" s="5" t="s">
        <v>1356</v>
      </c>
      <c r="B616" s="5" t="s">
        <v>1872</v>
      </c>
      <c r="C616" s="12">
        <f>IFERROR(VLOOKUP(UPPER(CONCATENATE($B616," - ",$A616)),'[1]Segurados Civis'!$A$5:$H$2142,6,FALSE),"")</f>
        <v>3224</v>
      </c>
      <c r="D616" s="12">
        <f>IFERROR(VLOOKUP(UPPER(CONCATENATE($B616," - ",$A616)),'[1]Segurados Civis'!$A$5:$H$2142,7,FALSE),"")</f>
        <v>1043</v>
      </c>
      <c r="E616" s="12">
        <f>IFERROR(VLOOKUP(UPPER(CONCATENATE($B616," - ",$A616)),'[1]Segurados Civis'!$A$5:$H$2142,8,FALSE),"")</f>
        <v>259</v>
      </c>
      <c r="F616" s="12">
        <f t="shared" si="9"/>
        <v>4526</v>
      </c>
      <c r="G616" s="5" t="s">
        <v>2</v>
      </c>
      <c r="H616" s="3">
        <v>1</v>
      </c>
      <c r="I616" s="3"/>
      <c r="J616" s="3">
        <v>0</v>
      </c>
      <c r="K616" s="3">
        <v>0</v>
      </c>
    </row>
    <row r="617" spans="1:11" x14ac:dyDescent="0.25">
      <c r="A617" s="5" t="s">
        <v>1356</v>
      </c>
      <c r="B617" s="5" t="s">
        <v>1638</v>
      </c>
      <c r="C617" s="12" t="str">
        <f>IFERROR(VLOOKUP(UPPER(CONCATENATE($B617," - ",$A617)),'[1]Segurados Civis'!$A$5:$H$2142,6,FALSE),"")</f>
        <v/>
      </c>
      <c r="D617" s="12" t="str">
        <f>IFERROR(VLOOKUP(UPPER(CONCATENATE($B617," - ",$A617)),'[1]Segurados Civis'!$A$5:$H$2142,7,FALSE),"")</f>
        <v/>
      </c>
      <c r="E617" s="12" t="str">
        <f>IFERROR(VLOOKUP(UPPER(CONCATENATE($B617," - ",$A617)),'[1]Segurados Civis'!$A$5:$H$2142,8,FALSE),"")</f>
        <v/>
      </c>
      <c r="F617" s="12" t="str">
        <f t="shared" si="9"/>
        <v/>
      </c>
      <c r="G617" s="5" t="s">
        <v>4</v>
      </c>
      <c r="H617" s="3">
        <v>0</v>
      </c>
      <c r="I617" s="3"/>
      <c r="J617" s="3">
        <v>0</v>
      </c>
      <c r="K617" s="3">
        <v>0</v>
      </c>
    </row>
    <row r="618" spans="1:11" x14ac:dyDescent="0.25">
      <c r="A618" s="5" t="s">
        <v>1356</v>
      </c>
      <c r="B618" s="5" t="s">
        <v>1987</v>
      </c>
      <c r="C618" s="12" t="str">
        <f>IFERROR(VLOOKUP(UPPER(CONCATENATE($B618," - ",$A618)),'[1]Segurados Civis'!$A$5:$H$2142,6,FALSE),"")</f>
        <v/>
      </c>
      <c r="D618" s="12" t="str">
        <f>IFERROR(VLOOKUP(UPPER(CONCATENATE($B618," - ",$A618)),'[1]Segurados Civis'!$A$5:$H$2142,7,FALSE),"")</f>
        <v/>
      </c>
      <c r="E618" s="12" t="str">
        <f>IFERROR(VLOOKUP(UPPER(CONCATENATE($B618," - ",$A618)),'[1]Segurados Civis'!$A$5:$H$2142,8,FALSE),"")</f>
        <v/>
      </c>
      <c r="F618" s="12" t="str">
        <f t="shared" si="9"/>
        <v/>
      </c>
      <c r="G618" s="5" t="s">
        <v>4</v>
      </c>
      <c r="H618" s="3">
        <v>0</v>
      </c>
      <c r="I618" s="3"/>
      <c r="J618" s="3">
        <v>0</v>
      </c>
      <c r="K618" s="3">
        <v>0</v>
      </c>
    </row>
    <row r="619" spans="1:11" x14ac:dyDescent="0.25">
      <c r="A619" s="5" t="s">
        <v>1356</v>
      </c>
      <c r="B619" s="5" t="s">
        <v>1698</v>
      </c>
      <c r="C619" s="12" t="str">
        <f>IFERROR(VLOOKUP(UPPER(CONCATENATE($B619," - ",$A619)),'[1]Segurados Civis'!$A$5:$H$2142,6,FALSE),"")</f>
        <v/>
      </c>
      <c r="D619" s="12" t="str">
        <f>IFERROR(VLOOKUP(UPPER(CONCATENATE($B619," - ",$A619)),'[1]Segurados Civis'!$A$5:$H$2142,7,FALSE),"")</f>
        <v/>
      </c>
      <c r="E619" s="12" t="str">
        <f>IFERROR(VLOOKUP(UPPER(CONCATENATE($B619," - ",$A619)),'[1]Segurados Civis'!$A$5:$H$2142,8,FALSE),"")</f>
        <v/>
      </c>
      <c r="F619" s="12" t="str">
        <f t="shared" si="9"/>
        <v/>
      </c>
      <c r="G619" s="5" t="s">
        <v>4</v>
      </c>
      <c r="H619" s="3">
        <v>0</v>
      </c>
      <c r="I619" s="3"/>
      <c r="J619" s="3">
        <v>0</v>
      </c>
      <c r="K619" s="3">
        <v>0</v>
      </c>
    </row>
    <row r="620" spans="1:11" x14ac:dyDescent="0.25">
      <c r="A620" s="5" t="s">
        <v>1356</v>
      </c>
      <c r="B620" s="5" t="s">
        <v>2056</v>
      </c>
      <c r="C620" s="12" t="str">
        <f>IFERROR(VLOOKUP(UPPER(CONCATENATE($B620," - ",$A620)),'[1]Segurados Civis'!$A$5:$H$2142,6,FALSE),"")</f>
        <v/>
      </c>
      <c r="D620" s="12" t="str">
        <f>IFERROR(VLOOKUP(UPPER(CONCATENATE($B620," - ",$A620)),'[1]Segurados Civis'!$A$5:$H$2142,7,FALSE),"")</f>
        <v/>
      </c>
      <c r="E620" s="12" t="str">
        <f>IFERROR(VLOOKUP(UPPER(CONCATENATE($B620," - ",$A620)),'[1]Segurados Civis'!$A$5:$H$2142,8,FALSE),"")</f>
        <v/>
      </c>
      <c r="F620" s="12" t="str">
        <f t="shared" si="9"/>
        <v/>
      </c>
      <c r="G620" s="5" t="s">
        <v>4</v>
      </c>
      <c r="H620" s="3">
        <v>0</v>
      </c>
      <c r="I620" s="3"/>
      <c r="J620" s="3">
        <v>0</v>
      </c>
      <c r="K620" s="3">
        <v>0</v>
      </c>
    </row>
    <row r="621" spans="1:11" x14ac:dyDescent="0.25">
      <c r="A621" s="5" t="s">
        <v>1356</v>
      </c>
      <c r="B621" s="5" t="s">
        <v>1757</v>
      </c>
      <c r="C621" s="12">
        <f>IFERROR(VLOOKUP(UPPER(CONCATENATE($B621," - ",$A621)),'[1]Segurados Civis'!$A$5:$H$2142,6,FALSE),"")</f>
        <v>137</v>
      </c>
      <c r="D621" s="12">
        <f>IFERROR(VLOOKUP(UPPER(CONCATENATE($B621," - ",$A621)),'[1]Segurados Civis'!$A$5:$H$2142,7,FALSE),"")</f>
        <v>57</v>
      </c>
      <c r="E621" s="12">
        <f>IFERROR(VLOOKUP(UPPER(CONCATENATE($B621," - ",$A621)),'[1]Segurados Civis'!$A$5:$H$2142,8,FALSE),"")</f>
        <v>17</v>
      </c>
      <c r="F621" s="12">
        <f t="shared" si="9"/>
        <v>211</v>
      </c>
      <c r="G621" s="5" t="s">
        <v>2</v>
      </c>
      <c r="H621" s="3">
        <v>0</v>
      </c>
      <c r="I621" s="3"/>
      <c r="J621" s="3">
        <v>0</v>
      </c>
      <c r="K621" s="3">
        <v>0</v>
      </c>
    </row>
    <row r="622" spans="1:11" x14ac:dyDescent="0.25">
      <c r="A622" s="5" t="s">
        <v>1356</v>
      </c>
      <c r="B622" s="5" t="s">
        <v>2112</v>
      </c>
      <c r="C622" s="12" t="str">
        <f>IFERROR(VLOOKUP(UPPER(CONCATENATE($B622," - ",$A622)),'[1]Segurados Civis'!$A$5:$H$2142,6,FALSE),"")</f>
        <v/>
      </c>
      <c r="D622" s="12" t="str">
        <f>IFERROR(VLOOKUP(UPPER(CONCATENATE($B622," - ",$A622)),'[1]Segurados Civis'!$A$5:$H$2142,7,FALSE),"")</f>
        <v/>
      </c>
      <c r="E622" s="12" t="str">
        <f>IFERROR(VLOOKUP(UPPER(CONCATENATE($B622," - ",$A622)),'[1]Segurados Civis'!$A$5:$H$2142,8,FALSE),"")</f>
        <v/>
      </c>
      <c r="F622" s="12" t="str">
        <f t="shared" si="9"/>
        <v/>
      </c>
      <c r="G622" s="5" t="s">
        <v>4</v>
      </c>
      <c r="H622" s="3">
        <v>0</v>
      </c>
      <c r="I622" s="3"/>
      <c r="J622" s="3">
        <v>0</v>
      </c>
      <c r="K622" s="3">
        <v>0</v>
      </c>
    </row>
    <row r="623" spans="1:11" x14ac:dyDescent="0.25">
      <c r="A623" s="5" t="s">
        <v>1356</v>
      </c>
      <c r="B623" s="5" t="s">
        <v>1188</v>
      </c>
      <c r="C623" s="12" t="str">
        <f>IFERROR(VLOOKUP(UPPER(CONCATENATE($B623," - ",$A623)),'[1]Segurados Civis'!$A$5:$H$2142,6,FALSE),"")</f>
        <v/>
      </c>
      <c r="D623" s="12" t="str">
        <f>IFERROR(VLOOKUP(UPPER(CONCATENATE($B623," - ",$A623)),'[1]Segurados Civis'!$A$5:$H$2142,7,FALSE),"")</f>
        <v/>
      </c>
      <c r="E623" s="12" t="str">
        <f>IFERROR(VLOOKUP(UPPER(CONCATENATE($B623," - ",$A623)),'[1]Segurados Civis'!$A$5:$H$2142,8,FALSE),"")</f>
        <v/>
      </c>
      <c r="F623" s="12" t="str">
        <f t="shared" si="9"/>
        <v/>
      </c>
      <c r="G623" s="5" t="s">
        <v>4</v>
      </c>
      <c r="H623" s="3">
        <v>0</v>
      </c>
      <c r="I623" s="3"/>
      <c r="J623" s="3">
        <v>0</v>
      </c>
      <c r="K623" s="3">
        <v>0</v>
      </c>
    </row>
    <row r="624" spans="1:11" x14ac:dyDescent="0.25">
      <c r="A624" s="5" t="s">
        <v>1356</v>
      </c>
      <c r="B624" s="5" t="s">
        <v>1578</v>
      </c>
      <c r="C624" s="12" t="str">
        <f>IFERROR(VLOOKUP(UPPER(CONCATENATE($B624," - ",$A624)),'[1]Segurados Civis'!$A$5:$H$2142,6,FALSE),"")</f>
        <v/>
      </c>
      <c r="D624" s="12" t="str">
        <f>IFERROR(VLOOKUP(UPPER(CONCATENATE($B624," - ",$A624)),'[1]Segurados Civis'!$A$5:$H$2142,7,FALSE),"")</f>
        <v/>
      </c>
      <c r="E624" s="12" t="str">
        <f>IFERROR(VLOOKUP(UPPER(CONCATENATE($B624," - ",$A624)),'[1]Segurados Civis'!$A$5:$H$2142,8,FALSE),"")</f>
        <v/>
      </c>
      <c r="F624" s="12" t="str">
        <f t="shared" si="9"/>
        <v/>
      </c>
      <c r="G624" s="5" t="s">
        <v>4</v>
      </c>
      <c r="H624" s="3">
        <v>0</v>
      </c>
      <c r="I624" s="3"/>
      <c r="J624" s="3">
        <v>0</v>
      </c>
      <c r="K624" s="3">
        <v>0</v>
      </c>
    </row>
    <row r="625" spans="1:11" x14ac:dyDescent="0.25">
      <c r="A625" s="5" t="s">
        <v>1356</v>
      </c>
      <c r="B625" s="5" t="s">
        <v>1601</v>
      </c>
      <c r="C625" s="12">
        <f>IFERROR(VLOOKUP(UPPER(CONCATENATE($B625," - ",$A625)),'[1]Segurados Civis'!$A$5:$H$2142,6,FALSE),"")</f>
        <v>523</v>
      </c>
      <c r="D625" s="12">
        <f>IFERROR(VLOOKUP(UPPER(CONCATENATE($B625," - ",$A625)),'[1]Segurados Civis'!$A$5:$H$2142,7,FALSE),"")</f>
        <v>209</v>
      </c>
      <c r="E625" s="12">
        <f>IFERROR(VLOOKUP(UPPER(CONCATENATE($B625," - ",$A625)),'[1]Segurados Civis'!$A$5:$H$2142,8,FALSE),"")</f>
        <v>36</v>
      </c>
      <c r="F625" s="12">
        <f t="shared" si="9"/>
        <v>768</v>
      </c>
      <c r="G625" s="5" t="s">
        <v>2</v>
      </c>
      <c r="H625" s="3">
        <v>0</v>
      </c>
      <c r="I625" s="3"/>
      <c r="J625" s="3">
        <v>0</v>
      </c>
      <c r="K625" s="3">
        <v>0</v>
      </c>
    </row>
    <row r="626" spans="1:11" x14ac:dyDescent="0.25">
      <c r="A626" s="5" t="s">
        <v>1356</v>
      </c>
      <c r="B626" s="5" t="s">
        <v>1523</v>
      </c>
      <c r="C626" s="12" t="str">
        <f>IFERROR(VLOOKUP(UPPER(CONCATENATE($B626," - ",$A626)),'[1]Segurados Civis'!$A$5:$H$2142,6,FALSE),"")</f>
        <v/>
      </c>
      <c r="D626" s="12" t="str">
        <f>IFERROR(VLOOKUP(UPPER(CONCATENATE($B626," - ",$A626)),'[1]Segurados Civis'!$A$5:$H$2142,7,FALSE),"")</f>
        <v/>
      </c>
      <c r="E626" s="12" t="str">
        <f>IFERROR(VLOOKUP(UPPER(CONCATENATE($B626," - ",$A626)),'[1]Segurados Civis'!$A$5:$H$2142,8,FALSE),"")</f>
        <v/>
      </c>
      <c r="F626" s="12" t="str">
        <f t="shared" si="9"/>
        <v/>
      </c>
      <c r="G626" s="5" t="s">
        <v>4</v>
      </c>
      <c r="H626" s="3">
        <v>0</v>
      </c>
      <c r="I626" s="3"/>
      <c r="J626" s="3">
        <v>0</v>
      </c>
      <c r="K626" s="3">
        <v>0</v>
      </c>
    </row>
    <row r="627" spans="1:11" x14ac:dyDescent="0.25">
      <c r="A627" s="5" t="s">
        <v>1356</v>
      </c>
      <c r="B627" s="5" t="s">
        <v>1758</v>
      </c>
      <c r="C627" s="12">
        <f>IFERROR(VLOOKUP(UPPER(CONCATENATE($B627," - ",$A627)),'[1]Segurados Civis'!$A$5:$H$2142,6,FALSE),"")</f>
        <v>137</v>
      </c>
      <c r="D627" s="12">
        <f>IFERROR(VLOOKUP(UPPER(CONCATENATE($B627," - ",$A627)),'[1]Segurados Civis'!$A$5:$H$2142,7,FALSE),"")</f>
        <v>33</v>
      </c>
      <c r="E627" s="12">
        <f>IFERROR(VLOOKUP(UPPER(CONCATENATE($B627," - ",$A627)),'[1]Segurados Civis'!$A$5:$H$2142,8,FALSE),"")</f>
        <v>5</v>
      </c>
      <c r="F627" s="12">
        <f t="shared" si="9"/>
        <v>175</v>
      </c>
      <c r="G627" s="5" t="s">
        <v>2</v>
      </c>
      <c r="H627" s="3">
        <v>0</v>
      </c>
      <c r="I627" s="3"/>
      <c r="J627" s="3">
        <v>0</v>
      </c>
      <c r="K627" s="3">
        <v>0</v>
      </c>
    </row>
    <row r="628" spans="1:11" x14ac:dyDescent="0.25">
      <c r="A628" s="5" t="s">
        <v>1356</v>
      </c>
      <c r="B628" s="5" t="s">
        <v>1947</v>
      </c>
      <c r="C628" s="12" t="str">
        <f>IFERROR(VLOOKUP(UPPER(CONCATENATE($B628," - ",$A628)),'[1]Segurados Civis'!$A$5:$H$2142,6,FALSE),"")</f>
        <v/>
      </c>
      <c r="D628" s="12" t="str">
        <f>IFERROR(VLOOKUP(UPPER(CONCATENATE($B628," - ",$A628)),'[1]Segurados Civis'!$A$5:$H$2142,7,FALSE),"")</f>
        <v/>
      </c>
      <c r="E628" s="12" t="str">
        <f>IFERROR(VLOOKUP(UPPER(CONCATENATE($B628," - ",$A628)),'[1]Segurados Civis'!$A$5:$H$2142,8,FALSE),"")</f>
        <v/>
      </c>
      <c r="F628" s="12" t="str">
        <f t="shared" si="9"/>
        <v/>
      </c>
      <c r="G628" s="5" t="s">
        <v>4</v>
      </c>
      <c r="H628" s="3">
        <v>0</v>
      </c>
      <c r="I628" s="3"/>
      <c r="J628" s="3">
        <v>0</v>
      </c>
      <c r="K628" s="3">
        <v>0</v>
      </c>
    </row>
    <row r="629" spans="1:11" x14ac:dyDescent="0.25">
      <c r="A629" s="5" t="s">
        <v>1356</v>
      </c>
      <c r="B629" s="5" t="s">
        <v>1441</v>
      </c>
      <c r="C629" s="12" t="str">
        <f>IFERROR(VLOOKUP(UPPER(CONCATENATE($B629," - ",$A629)),'[1]Segurados Civis'!$A$5:$H$2142,6,FALSE),"")</f>
        <v/>
      </c>
      <c r="D629" s="12" t="str">
        <f>IFERROR(VLOOKUP(UPPER(CONCATENATE($B629," - ",$A629)),'[1]Segurados Civis'!$A$5:$H$2142,7,FALSE),"")</f>
        <v/>
      </c>
      <c r="E629" s="12" t="str">
        <f>IFERROR(VLOOKUP(UPPER(CONCATENATE($B629," - ",$A629)),'[1]Segurados Civis'!$A$5:$H$2142,8,FALSE),"")</f>
        <v/>
      </c>
      <c r="F629" s="12" t="str">
        <f t="shared" si="9"/>
        <v/>
      </c>
      <c r="G629" s="5" t="s">
        <v>4</v>
      </c>
      <c r="H629" s="3">
        <v>0</v>
      </c>
      <c r="I629" s="3"/>
      <c r="J629" s="3">
        <v>0</v>
      </c>
      <c r="K629" s="3">
        <v>0</v>
      </c>
    </row>
    <row r="630" spans="1:11" x14ac:dyDescent="0.25">
      <c r="A630" s="5" t="s">
        <v>1356</v>
      </c>
      <c r="B630" s="5" t="s">
        <v>1599</v>
      </c>
      <c r="C630" s="12" t="str">
        <f>IFERROR(VLOOKUP(UPPER(CONCATENATE($B630," - ",$A630)),'[1]Segurados Civis'!$A$5:$H$2142,6,FALSE),"")</f>
        <v/>
      </c>
      <c r="D630" s="12" t="str">
        <f>IFERROR(VLOOKUP(UPPER(CONCATENATE($B630," - ",$A630)),'[1]Segurados Civis'!$A$5:$H$2142,7,FALSE),"")</f>
        <v/>
      </c>
      <c r="E630" s="12" t="str">
        <f>IFERROR(VLOOKUP(UPPER(CONCATENATE($B630," - ",$A630)),'[1]Segurados Civis'!$A$5:$H$2142,8,FALSE),"")</f>
        <v/>
      </c>
      <c r="F630" s="12" t="str">
        <f t="shared" si="9"/>
        <v/>
      </c>
      <c r="G630" s="5" t="s">
        <v>4</v>
      </c>
      <c r="H630" s="3">
        <v>0</v>
      </c>
      <c r="I630" s="3"/>
      <c r="J630" s="3">
        <v>0</v>
      </c>
      <c r="K630" s="3">
        <v>0</v>
      </c>
    </row>
    <row r="631" spans="1:11" x14ac:dyDescent="0.25">
      <c r="A631" s="5" t="s">
        <v>1356</v>
      </c>
      <c r="B631" s="5" t="s">
        <v>1420</v>
      </c>
      <c r="C631" s="12" t="str">
        <f>IFERROR(VLOOKUP(UPPER(CONCATENATE($B631," - ",$A631)),'[1]Segurados Civis'!$A$5:$H$2142,6,FALSE),"")</f>
        <v/>
      </c>
      <c r="D631" s="12" t="str">
        <f>IFERROR(VLOOKUP(UPPER(CONCATENATE($B631," - ",$A631)),'[1]Segurados Civis'!$A$5:$H$2142,7,FALSE),"")</f>
        <v/>
      </c>
      <c r="E631" s="12" t="str">
        <f>IFERROR(VLOOKUP(UPPER(CONCATENATE($B631," - ",$A631)),'[1]Segurados Civis'!$A$5:$H$2142,8,FALSE),"")</f>
        <v/>
      </c>
      <c r="F631" s="12" t="str">
        <f t="shared" si="9"/>
        <v/>
      </c>
      <c r="G631" s="5" t="s">
        <v>4</v>
      </c>
      <c r="H631" s="3">
        <v>0</v>
      </c>
      <c r="I631" s="3"/>
      <c r="J631" s="3">
        <v>0</v>
      </c>
      <c r="K631" s="3">
        <v>0</v>
      </c>
    </row>
    <row r="632" spans="1:11" x14ac:dyDescent="0.25">
      <c r="A632" s="5" t="s">
        <v>1356</v>
      </c>
      <c r="B632" s="5" t="s">
        <v>1798</v>
      </c>
      <c r="C632" s="12" t="str">
        <f>IFERROR(VLOOKUP(UPPER(CONCATENATE($B632," - ",$A632)),'[1]Segurados Civis'!$A$5:$H$2142,6,FALSE),"")</f>
        <v/>
      </c>
      <c r="D632" s="12" t="str">
        <f>IFERROR(VLOOKUP(UPPER(CONCATENATE($B632," - ",$A632)),'[1]Segurados Civis'!$A$5:$H$2142,7,FALSE),"")</f>
        <v/>
      </c>
      <c r="E632" s="12" t="str">
        <f>IFERROR(VLOOKUP(UPPER(CONCATENATE($B632," - ",$A632)),'[1]Segurados Civis'!$A$5:$H$2142,8,FALSE),"")</f>
        <v/>
      </c>
      <c r="F632" s="12" t="str">
        <f t="shared" si="9"/>
        <v/>
      </c>
      <c r="G632" s="5" t="s">
        <v>4</v>
      </c>
      <c r="H632" s="3">
        <v>0</v>
      </c>
      <c r="I632" s="3"/>
      <c r="J632" s="3">
        <v>0</v>
      </c>
      <c r="K632" s="3">
        <v>0</v>
      </c>
    </row>
    <row r="633" spans="1:11" x14ac:dyDescent="0.25">
      <c r="A633" s="5" t="s">
        <v>1356</v>
      </c>
      <c r="B633" s="5" t="s">
        <v>1959</v>
      </c>
      <c r="C633" s="12">
        <f>IFERROR(VLOOKUP(UPPER(CONCATENATE($B633," - ",$A633)),'[1]Segurados Civis'!$A$5:$H$2142,6,FALSE),"")</f>
        <v>322</v>
      </c>
      <c r="D633" s="12">
        <f>IFERROR(VLOOKUP(UPPER(CONCATENATE($B633," - ",$A633)),'[1]Segurados Civis'!$A$5:$H$2142,7,FALSE),"")</f>
        <v>24</v>
      </c>
      <c r="E633" s="12">
        <f>IFERROR(VLOOKUP(UPPER(CONCATENATE($B633," - ",$A633)),'[1]Segurados Civis'!$A$5:$H$2142,8,FALSE),"")</f>
        <v>4</v>
      </c>
      <c r="F633" s="12">
        <f t="shared" si="9"/>
        <v>350</v>
      </c>
      <c r="G633" s="5" t="s">
        <v>2</v>
      </c>
      <c r="H633" s="3">
        <v>0</v>
      </c>
      <c r="I633" s="3"/>
      <c r="J633" s="3">
        <v>0</v>
      </c>
      <c r="K633" s="3">
        <v>0</v>
      </c>
    </row>
    <row r="634" spans="1:11" x14ac:dyDescent="0.25">
      <c r="A634" s="5" t="s">
        <v>1356</v>
      </c>
      <c r="B634" s="5" t="s">
        <v>1524</v>
      </c>
      <c r="C634" s="12" t="str">
        <f>IFERROR(VLOOKUP(UPPER(CONCATENATE($B634," - ",$A634)),'[1]Segurados Civis'!$A$5:$H$2142,6,FALSE),"")</f>
        <v/>
      </c>
      <c r="D634" s="12" t="str">
        <f>IFERROR(VLOOKUP(UPPER(CONCATENATE($B634," - ",$A634)),'[1]Segurados Civis'!$A$5:$H$2142,7,FALSE),"")</f>
        <v/>
      </c>
      <c r="E634" s="12" t="str">
        <f>IFERROR(VLOOKUP(UPPER(CONCATENATE($B634," - ",$A634)),'[1]Segurados Civis'!$A$5:$H$2142,8,FALSE),"")</f>
        <v/>
      </c>
      <c r="F634" s="12" t="str">
        <f t="shared" si="9"/>
        <v/>
      </c>
      <c r="G634" s="5" t="s">
        <v>4</v>
      </c>
      <c r="H634" s="3">
        <v>0</v>
      </c>
      <c r="I634" s="3"/>
      <c r="J634" s="3">
        <v>0</v>
      </c>
      <c r="K634" s="3">
        <v>0</v>
      </c>
    </row>
    <row r="635" spans="1:11" x14ac:dyDescent="0.25">
      <c r="A635" s="5" t="s">
        <v>1356</v>
      </c>
      <c r="B635" s="5" t="s">
        <v>1401</v>
      </c>
      <c r="C635" s="12" t="str">
        <f>IFERROR(VLOOKUP(UPPER(CONCATENATE($B635," - ",$A635)),'[1]Segurados Civis'!$A$5:$H$2142,6,FALSE),"")</f>
        <v/>
      </c>
      <c r="D635" s="12" t="str">
        <f>IFERROR(VLOOKUP(UPPER(CONCATENATE($B635," - ",$A635)),'[1]Segurados Civis'!$A$5:$H$2142,7,FALSE),"")</f>
        <v/>
      </c>
      <c r="E635" s="12" t="str">
        <f>IFERROR(VLOOKUP(UPPER(CONCATENATE($B635," - ",$A635)),'[1]Segurados Civis'!$A$5:$H$2142,8,FALSE),"")</f>
        <v/>
      </c>
      <c r="F635" s="12" t="str">
        <f t="shared" si="9"/>
        <v/>
      </c>
      <c r="G635" s="5" t="s">
        <v>4</v>
      </c>
      <c r="H635" s="3">
        <v>0</v>
      </c>
      <c r="I635" s="3"/>
      <c r="J635" s="3">
        <v>0</v>
      </c>
      <c r="K635" s="3">
        <v>0</v>
      </c>
    </row>
    <row r="636" spans="1:11" x14ac:dyDescent="0.25">
      <c r="A636" s="5" t="s">
        <v>1356</v>
      </c>
      <c r="B636" s="5" t="s">
        <v>2004</v>
      </c>
      <c r="C636" s="12">
        <f>IFERROR(VLOOKUP(UPPER(CONCATENATE($B636," - ",$A636)),'[1]Segurados Civis'!$A$5:$H$2142,6,FALSE),"")</f>
        <v>244</v>
      </c>
      <c r="D636" s="12">
        <f>IFERROR(VLOOKUP(UPPER(CONCATENATE($B636," - ",$A636)),'[1]Segurados Civis'!$A$5:$H$2142,7,FALSE),"")</f>
        <v>46</v>
      </c>
      <c r="E636" s="12">
        <f>IFERROR(VLOOKUP(UPPER(CONCATENATE($B636," - ",$A636)),'[1]Segurados Civis'!$A$5:$H$2142,8,FALSE),"")</f>
        <v>5</v>
      </c>
      <c r="F636" s="12">
        <f t="shared" si="9"/>
        <v>295</v>
      </c>
      <c r="G636" s="5" t="s">
        <v>2</v>
      </c>
      <c r="H636" s="3">
        <v>0</v>
      </c>
      <c r="I636" s="3"/>
      <c r="J636" s="3">
        <v>0</v>
      </c>
      <c r="K636" s="3">
        <v>0</v>
      </c>
    </row>
    <row r="637" spans="1:11" x14ac:dyDescent="0.25">
      <c r="A637" s="5" t="s">
        <v>1356</v>
      </c>
      <c r="B637" s="5" t="s">
        <v>2154</v>
      </c>
      <c r="C637" s="12" t="str">
        <f>IFERROR(VLOOKUP(UPPER(CONCATENATE($B637," - ",$A637)),'[1]Segurados Civis'!$A$5:$H$2142,6,FALSE),"")</f>
        <v/>
      </c>
      <c r="D637" s="12" t="str">
        <f>IFERROR(VLOOKUP(UPPER(CONCATENATE($B637," - ",$A637)),'[1]Segurados Civis'!$A$5:$H$2142,7,FALSE),"")</f>
        <v/>
      </c>
      <c r="E637" s="12" t="str">
        <f>IFERROR(VLOOKUP(UPPER(CONCATENATE($B637," - ",$A637)),'[1]Segurados Civis'!$A$5:$H$2142,8,FALSE),"")</f>
        <v/>
      </c>
      <c r="F637" s="12" t="str">
        <f t="shared" si="9"/>
        <v/>
      </c>
      <c r="G637" s="5" t="s">
        <v>4</v>
      </c>
      <c r="H637" s="3">
        <v>0</v>
      </c>
      <c r="I637" s="3"/>
      <c r="J637" s="3">
        <v>0</v>
      </c>
      <c r="K637" s="3">
        <v>0</v>
      </c>
    </row>
    <row r="638" spans="1:11" x14ac:dyDescent="0.25">
      <c r="A638" s="5" t="s">
        <v>1356</v>
      </c>
      <c r="B638" s="5" t="s">
        <v>1442</v>
      </c>
      <c r="C638" s="12" t="str">
        <f>IFERROR(VLOOKUP(UPPER(CONCATENATE($B638," - ",$A638)),'[1]Segurados Civis'!$A$5:$H$2142,6,FALSE),"")</f>
        <v/>
      </c>
      <c r="D638" s="12" t="str">
        <f>IFERROR(VLOOKUP(UPPER(CONCATENATE($B638," - ",$A638)),'[1]Segurados Civis'!$A$5:$H$2142,7,FALSE),"")</f>
        <v/>
      </c>
      <c r="E638" s="12" t="str">
        <f>IFERROR(VLOOKUP(UPPER(CONCATENATE($B638," - ",$A638)),'[1]Segurados Civis'!$A$5:$H$2142,8,FALSE),"")</f>
        <v/>
      </c>
      <c r="F638" s="12" t="str">
        <f t="shared" si="9"/>
        <v/>
      </c>
      <c r="G638" s="5" t="s">
        <v>4</v>
      </c>
      <c r="H638" s="3">
        <v>0</v>
      </c>
      <c r="I638" s="3"/>
      <c r="J638" s="3">
        <v>0</v>
      </c>
      <c r="K638" s="3">
        <v>0</v>
      </c>
    </row>
    <row r="639" spans="1:11" x14ac:dyDescent="0.25">
      <c r="A639" s="5" t="s">
        <v>1356</v>
      </c>
      <c r="B639" s="5" t="s">
        <v>1525</v>
      </c>
      <c r="C639" s="12" t="str">
        <f>IFERROR(VLOOKUP(UPPER(CONCATENATE($B639," - ",$A639)),'[1]Segurados Civis'!$A$5:$H$2142,6,FALSE),"")</f>
        <v/>
      </c>
      <c r="D639" s="12" t="str">
        <f>IFERROR(VLOOKUP(UPPER(CONCATENATE($B639," - ",$A639)),'[1]Segurados Civis'!$A$5:$H$2142,7,FALSE),"")</f>
        <v/>
      </c>
      <c r="E639" s="12" t="str">
        <f>IFERROR(VLOOKUP(UPPER(CONCATENATE($B639," - ",$A639)),'[1]Segurados Civis'!$A$5:$H$2142,8,FALSE),"")</f>
        <v/>
      </c>
      <c r="F639" s="12" t="str">
        <f t="shared" si="9"/>
        <v/>
      </c>
      <c r="G639" s="5" t="s">
        <v>4</v>
      </c>
      <c r="H639" s="3">
        <v>0</v>
      </c>
      <c r="I639" s="3"/>
      <c r="J639" s="3">
        <v>0</v>
      </c>
      <c r="K639" s="3">
        <v>0</v>
      </c>
    </row>
    <row r="640" spans="1:11" x14ac:dyDescent="0.25">
      <c r="A640" s="5" t="s">
        <v>1356</v>
      </c>
      <c r="B640" s="5" t="s">
        <v>2191</v>
      </c>
      <c r="C640" s="12">
        <f>IFERROR(VLOOKUP(UPPER(CONCATENATE($B640," - ",$A640)),'[1]Segurados Civis'!$A$5:$H$2142,6,FALSE),"")</f>
        <v>481</v>
      </c>
      <c r="D640" s="12">
        <f>IFERROR(VLOOKUP(UPPER(CONCATENATE($B640," - ",$A640)),'[1]Segurados Civis'!$A$5:$H$2142,7,FALSE),"")</f>
        <v>2</v>
      </c>
      <c r="E640" s="12">
        <f>IFERROR(VLOOKUP(UPPER(CONCATENATE($B640," - ",$A640)),'[1]Segurados Civis'!$A$5:$H$2142,8,FALSE),"")</f>
        <v>0</v>
      </c>
      <c r="F640" s="12">
        <f t="shared" si="9"/>
        <v>483</v>
      </c>
      <c r="G640" s="5" t="s">
        <v>2</v>
      </c>
      <c r="H640" s="3">
        <v>0</v>
      </c>
      <c r="I640" s="3"/>
      <c r="J640" s="3">
        <v>0</v>
      </c>
      <c r="K640" s="3">
        <v>0</v>
      </c>
    </row>
    <row r="641" spans="1:11" x14ac:dyDescent="0.25">
      <c r="A641" s="5" t="s">
        <v>1356</v>
      </c>
      <c r="B641" s="5" t="s">
        <v>1526</v>
      </c>
      <c r="C641" s="12" t="str">
        <f>IFERROR(VLOOKUP(UPPER(CONCATENATE($B641," - ",$A641)),'[1]Segurados Civis'!$A$5:$H$2142,6,FALSE),"")</f>
        <v/>
      </c>
      <c r="D641" s="12" t="str">
        <f>IFERROR(VLOOKUP(UPPER(CONCATENATE($B641," - ",$A641)),'[1]Segurados Civis'!$A$5:$H$2142,7,FALSE),"")</f>
        <v/>
      </c>
      <c r="E641" s="12" t="str">
        <f>IFERROR(VLOOKUP(UPPER(CONCATENATE($B641," - ",$A641)),'[1]Segurados Civis'!$A$5:$H$2142,8,FALSE),"")</f>
        <v/>
      </c>
      <c r="F641" s="12" t="str">
        <f t="shared" si="9"/>
        <v/>
      </c>
      <c r="G641" s="5" t="s">
        <v>4</v>
      </c>
      <c r="H641" s="3">
        <v>0</v>
      </c>
      <c r="I641" s="3"/>
      <c r="J641" s="3">
        <v>0</v>
      </c>
      <c r="K641" s="3">
        <v>0</v>
      </c>
    </row>
    <row r="642" spans="1:11" x14ac:dyDescent="0.25">
      <c r="A642" s="5" t="s">
        <v>1356</v>
      </c>
      <c r="B642" s="5" t="s">
        <v>2057</v>
      </c>
      <c r="C642" s="12" t="str">
        <f>IFERROR(VLOOKUP(UPPER(CONCATENATE($B642," - ",$A642)),'[1]Segurados Civis'!$A$5:$H$2142,6,FALSE),"")</f>
        <v/>
      </c>
      <c r="D642" s="12" t="str">
        <f>IFERROR(VLOOKUP(UPPER(CONCATENATE($B642," - ",$A642)),'[1]Segurados Civis'!$A$5:$H$2142,7,FALSE),"")</f>
        <v/>
      </c>
      <c r="E642" s="12" t="str">
        <f>IFERROR(VLOOKUP(UPPER(CONCATENATE($B642," - ",$A642)),'[1]Segurados Civis'!$A$5:$H$2142,8,FALSE),"")</f>
        <v/>
      </c>
      <c r="F642" s="12" t="str">
        <f t="shared" si="9"/>
        <v/>
      </c>
      <c r="G642" s="5" t="s">
        <v>4</v>
      </c>
      <c r="H642" s="3">
        <v>0</v>
      </c>
      <c r="I642" s="3"/>
      <c r="J642" s="3">
        <v>0</v>
      </c>
      <c r="K642" s="3">
        <v>0</v>
      </c>
    </row>
    <row r="643" spans="1:11" x14ac:dyDescent="0.25">
      <c r="A643" s="5" t="s">
        <v>1356</v>
      </c>
      <c r="B643" s="5" t="s">
        <v>2058</v>
      </c>
      <c r="C643" s="12" t="str">
        <f>IFERROR(VLOOKUP(UPPER(CONCATENATE($B643," - ",$A643)),'[1]Segurados Civis'!$A$5:$H$2142,6,FALSE),"")</f>
        <v/>
      </c>
      <c r="D643" s="12" t="str">
        <f>IFERROR(VLOOKUP(UPPER(CONCATENATE($B643," - ",$A643)),'[1]Segurados Civis'!$A$5:$H$2142,7,FALSE),"")</f>
        <v/>
      </c>
      <c r="E643" s="12" t="str">
        <f>IFERROR(VLOOKUP(UPPER(CONCATENATE($B643," - ",$A643)),'[1]Segurados Civis'!$A$5:$H$2142,8,FALSE),"")</f>
        <v/>
      </c>
      <c r="F643" s="12" t="str">
        <f t="shared" ref="F643:F706" si="10">IF(SUM(C643:E643)=0,"",SUM(C643:E643))</f>
        <v/>
      </c>
      <c r="G643" s="5" t="s">
        <v>4</v>
      </c>
      <c r="H643" s="3">
        <v>0</v>
      </c>
      <c r="I643" s="3"/>
      <c r="J643" s="3">
        <v>0</v>
      </c>
      <c r="K643" s="3">
        <v>0</v>
      </c>
    </row>
    <row r="644" spans="1:11" x14ac:dyDescent="0.25">
      <c r="A644" s="5" t="s">
        <v>1356</v>
      </c>
      <c r="B644" s="5" t="s">
        <v>2032</v>
      </c>
      <c r="C644" s="12" t="str">
        <f>IFERROR(VLOOKUP(UPPER(CONCATENATE($B644," - ",$A644)),'[1]Segurados Civis'!$A$5:$H$2142,6,FALSE),"")</f>
        <v/>
      </c>
      <c r="D644" s="12" t="str">
        <f>IFERROR(VLOOKUP(UPPER(CONCATENATE($B644," - ",$A644)),'[1]Segurados Civis'!$A$5:$H$2142,7,FALSE),"")</f>
        <v/>
      </c>
      <c r="E644" s="12" t="str">
        <f>IFERROR(VLOOKUP(UPPER(CONCATENATE($B644," - ",$A644)),'[1]Segurados Civis'!$A$5:$H$2142,8,FALSE),"")</f>
        <v/>
      </c>
      <c r="F644" s="12" t="str">
        <f t="shared" si="10"/>
        <v/>
      </c>
      <c r="G644" s="5" t="s">
        <v>4</v>
      </c>
      <c r="H644" s="3">
        <v>0</v>
      </c>
      <c r="I644" s="3"/>
      <c r="J644" s="3">
        <v>0</v>
      </c>
      <c r="K644" s="3">
        <v>0</v>
      </c>
    </row>
    <row r="645" spans="1:11" x14ac:dyDescent="0.25">
      <c r="A645" s="5" t="s">
        <v>1356</v>
      </c>
      <c r="B645" s="5" t="s">
        <v>1971</v>
      </c>
      <c r="C645" s="12" t="str">
        <f>IFERROR(VLOOKUP(UPPER(CONCATENATE($B645," - ",$A645)),'[1]Segurados Civis'!$A$5:$H$2142,6,FALSE),"")</f>
        <v/>
      </c>
      <c r="D645" s="12" t="str">
        <f>IFERROR(VLOOKUP(UPPER(CONCATENATE($B645," - ",$A645)),'[1]Segurados Civis'!$A$5:$H$2142,7,FALSE),"")</f>
        <v/>
      </c>
      <c r="E645" s="12" t="str">
        <f>IFERROR(VLOOKUP(UPPER(CONCATENATE($B645," - ",$A645)),'[1]Segurados Civis'!$A$5:$H$2142,8,FALSE),"")</f>
        <v/>
      </c>
      <c r="F645" s="12" t="str">
        <f t="shared" si="10"/>
        <v/>
      </c>
      <c r="G645" s="5" t="s">
        <v>4</v>
      </c>
      <c r="H645" s="3">
        <v>0</v>
      </c>
      <c r="I645" s="3"/>
      <c r="J645" s="3">
        <v>0</v>
      </c>
      <c r="K645" s="3">
        <v>0</v>
      </c>
    </row>
    <row r="646" spans="1:11" x14ac:dyDescent="0.25">
      <c r="A646" s="5" t="s">
        <v>1356</v>
      </c>
      <c r="B646" s="5" t="s">
        <v>1809</v>
      </c>
      <c r="C646" s="12" t="str">
        <f>IFERROR(VLOOKUP(UPPER(CONCATENATE($B646," - ",$A646)),'[1]Segurados Civis'!$A$5:$H$2142,6,FALSE),"")</f>
        <v/>
      </c>
      <c r="D646" s="12" t="str">
        <f>IFERROR(VLOOKUP(UPPER(CONCATENATE($B646," - ",$A646)),'[1]Segurados Civis'!$A$5:$H$2142,7,FALSE),"")</f>
        <v/>
      </c>
      <c r="E646" s="12" t="str">
        <f>IFERROR(VLOOKUP(UPPER(CONCATENATE($B646," - ",$A646)),'[1]Segurados Civis'!$A$5:$H$2142,8,FALSE),"")</f>
        <v/>
      </c>
      <c r="F646" s="12" t="str">
        <f t="shared" si="10"/>
        <v/>
      </c>
      <c r="G646" s="5" t="s">
        <v>4</v>
      </c>
      <c r="H646" s="3">
        <v>0</v>
      </c>
      <c r="I646" s="3"/>
      <c r="J646" s="3">
        <v>0</v>
      </c>
      <c r="K646" s="3">
        <v>0</v>
      </c>
    </row>
    <row r="647" spans="1:11" x14ac:dyDescent="0.25">
      <c r="A647" s="5" t="s">
        <v>1356</v>
      </c>
      <c r="B647" s="5" t="s">
        <v>1584</v>
      </c>
      <c r="C647" s="12">
        <f>IFERROR(VLOOKUP(UPPER(CONCATENATE($B647," - ",$A647)),'[1]Segurados Civis'!$A$5:$H$2142,6,FALSE),"")</f>
        <v>472</v>
      </c>
      <c r="D647" s="12">
        <f>IFERROR(VLOOKUP(UPPER(CONCATENATE($B647," - ",$A647)),'[1]Segurados Civis'!$A$5:$H$2142,7,FALSE),"")</f>
        <v>157</v>
      </c>
      <c r="E647" s="12">
        <f>IFERROR(VLOOKUP(UPPER(CONCATENATE($B647," - ",$A647)),'[1]Segurados Civis'!$A$5:$H$2142,8,FALSE),"")</f>
        <v>34</v>
      </c>
      <c r="F647" s="12">
        <f t="shared" si="10"/>
        <v>663</v>
      </c>
      <c r="G647" s="5" t="s">
        <v>2</v>
      </c>
      <c r="H647" s="3">
        <v>0</v>
      </c>
      <c r="I647" s="3"/>
      <c r="J647" s="3">
        <v>0</v>
      </c>
      <c r="K647" s="3">
        <v>0</v>
      </c>
    </row>
    <row r="648" spans="1:11" x14ac:dyDescent="0.25">
      <c r="A648" s="5" t="s">
        <v>1356</v>
      </c>
      <c r="B648" s="5" t="s">
        <v>1658</v>
      </c>
      <c r="C648" s="12" t="str">
        <f>IFERROR(VLOOKUP(UPPER(CONCATENATE($B648," - ",$A648)),'[1]Segurados Civis'!$A$5:$H$2142,6,FALSE),"")</f>
        <v/>
      </c>
      <c r="D648" s="12" t="str">
        <f>IFERROR(VLOOKUP(UPPER(CONCATENATE($B648," - ",$A648)),'[1]Segurados Civis'!$A$5:$H$2142,7,FALSE),"")</f>
        <v/>
      </c>
      <c r="E648" s="12" t="str">
        <f>IFERROR(VLOOKUP(UPPER(CONCATENATE($B648," - ",$A648)),'[1]Segurados Civis'!$A$5:$H$2142,8,FALSE),"")</f>
        <v/>
      </c>
      <c r="F648" s="12" t="str">
        <f t="shared" si="10"/>
        <v/>
      </c>
      <c r="G648" s="5" t="s">
        <v>4</v>
      </c>
      <c r="H648" s="3">
        <v>0</v>
      </c>
      <c r="I648" s="3"/>
      <c r="J648" s="3">
        <v>0</v>
      </c>
      <c r="K648" s="3">
        <v>0</v>
      </c>
    </row>
    <row r="649" spans="1:11" x14ac:dyDescent="0.25">
      <c r="A649" s="5" t="s">
        <v>1356</v>
      </c>
      <c r="B649" s="5" t="s">
        <v>1843</v>
      </c>
      <c r="C649" s="12" t="str">
        <f>IFERROR(VLOOKUP(UPPER(CONCATENATE($B649," - ",$A649)),'[1]Segurados Civis'!$A$5:$H$2142,6,FALSE),"")</f>
        <v/>
      </c>
      <c r="D649" s="12" t="str">
        <f>IFERROR(VLOOKUP(UPPER(CONCATENATE($B649," - ",$A649)),'[1]Segurados Civis'!$A$5:$H$2142,7,FALSE),"")</f>
        <v/>
      </c>
      <c r="E649" s="12" t="str">
        <f>IFERROR(VLOOKUP(UPPER(CONCATENATE($B649," - ",$A649)),'[1]Segurados Civis'!$A$5:$H$2142,8,FALSE),"")</f>
        <v/>
      </c>
      <c r="F649" s="12" t="str">
        <f t="shared" si="10"/>
        <v/>
      </c>
      <c r="G649" s="5" t="s">
        <v>4</v>
      </c>
      <c r="H649" s="3">
        <v>0</v>
      </c>
      <c r="I649" s="3"/>
      <c r="J649" s="3">
        <v>0</v>
      </c>
      <c r="K649" s="3">
        <v>0</v>
      </c>
    </row>
    <row r="650" spans="1:11" x14ac:dyDescent="0.25">
      <c r="A650" s="5" t="s">
        <v>1356</v>
      </c>
      <c r="B650" s="5" t="s">
        <v>2033</v>
      </c>
      <c r="C650" s="12" t="str">
        <f>IFERROR(VLOOKUP(UPPER(CONCATENATE($B650," - ",$A650)),'[1]Segurados Civis'!$A$5:$H$2142,6,FALSE),"")</f>
        <v/>
      </c>
      <c r="D650" s="12" t="str">
        <f>IFERROR(VLOOKUP(UPPER(CONCATENATE($B650," - ",$A650)),'[1]Segurados Civis'!$A$5:$H$2142,7,FALSE),"")</f>
        <v/>
      </c>
      <c r="E650" s="12" t="str">
        <f>IFERROR(VLOOKUP(UPPER(CONCATENATE($B650," - ",$A650)),'[1]Segurados Civis'!$A$5:$H$2142,8,FALSE),"")</f>
        <v/>
      </c>
      <c r="F650" s="12" t="str">
        <f t="shared" si="10"/>
        <v/>
      </c>
      <c r="G650" s="5" t="s">
        <v>4</v>
      </c>
      <c r="H650" s="3">
        <v>0</v>
      </c>
      <c r="I650" s="3"/>
      <c r="J650" s="3">
        <v>0</v>
      </c>
      <c r="K650" s="3">
        <v>0</v>
      </c>
    </row>
    <row r="651" spans="1:11" x14ac:dyDescent="0.25">
      <c r="A651" s="5" t="s">
        <v>1356</v>
      </c>
      <c r="B651" s="5" t="s">
        <v>1579</v>
      </c>
      <c r="C651" s="12" t="str">
        <f>IFERROR(VLOOKUP(UPPER(CONCATENATE($B651," - ",$A651)),'[1]Segurados Civis'!$A$5:$H$2142,6,FALSE),"")</f>
        <v/>
      </c>
      <c r="D651" s="12" t="str">
        <f>IFERROR(VLOOKUP(UPPER(CONCATENATE($B651," - ",$A651)),'[1]Segurados Civis'!$A$5:$H$2142,7,FALSE),"")</f>
        <v/>
      </c>
      <c r="E651" s="12" t="str">
        <f>IFERROR(VLOOKUP(UPPER(CONCATENATE($B651," - ",$A651)),'[1]Segurados Civis'!$A$5:$H$2142,8,FALSE),"")</f>
        <v/>
      </c>
      <c r="F651" s="12" t="str">
        <f t="shared" si="10"/>
        <v/>
      </c>
      <c r="G651" s="5" t="s">
        <v>4</v>
      </c>
      <c r="H651" s="3">
        <v>0</v>
      </c>
      <c r="I651" s="3"/>
      <c r="J651" s="3">
        <v>0</v>
      </c>
      <c r="K651" s="3">
        <v>0</v>
      </c>
    </row>
    <row r="652" spans="1:11" x14ac:dyDescent="0.25">
      <c r="A652" s="5" t="s">
        <v>1356</v>
      </c>
      <c r="B652" s="5" t="s">
        <v>1639</v>
      </c>
      <c r="C652" s="12" t="str">
        <f>IFERROR(VLOOKUP(UPPER(CONCATENATE($B652," - ",$A652)),'[1]Segurados Civis'!$A$5:$H$2142,6,FALSE),"")</f>
        <v/>
      </c>
      <c r="D652" s="12" t="str">
        <f>IFERROR(VLOOKUP(UPPER(CONCATENATE($B652," - ",$A652)),'[1]Segurados Civis'!$A$5:$H$2142,7,FALSE),"")</f>
        <v/>
      </c>
      <c r="E652" s="12" t="str">
        <f>IFERROR(VLOOKUP(UPPER(CONCATENATE($B652," - ",$A652)),'[1]Segurados Civis'!$A$5:$H$2142,8,FALSE),"")</f>
        <v/>
      </c>
      <c r="F652" s="12" t="str">
        <f t="shared" si="10"/>
        <v/>
      </c>
      <c r="G652" s="5" t="s">
        <v>4</v>
      </c>
      <c r="H652" s="3">
        <v>0</v>
      </c>
      <c r="I652" s="3"/>
      <c r="J652" s="3">
        <v>0</v>
      </c>
      <c r="K652" s="3">
        <v>0</v>
      </c>
    </row>
    <row r="653" spans="1:11" x14ac:dyDescent="0.25">
      <c r="A653" s="5" t="s">
        <v>1356</v>
      </c>
      <c r="B653" s="5" t="s">
        <v>1948</v>
      </c>
      <c r="C653" s="12" t="str">
        <f>IFERROR(VLOOKUP(UPPER(CONCATENATE($B653," - ",$A653)),'[1]Segurados Civis'!$A$5:$H$2142,6,FALSE),"")</f>
        <v/>
      </c>
      <c r="D653" s="12" t="str">
        <f>IFERROR(VLOOKUP(UPPER(CONCATENATE($B653," - ",$A653)),'[1]Segurados Civis'!$A$5:$H$2142,7,FALSE),"")</f>
        <v/>
      </c>
      <c r="E653" s="12" t="str">
        <f>IFERROR(VLOOKUP(UPPER(CONCATENATE($B653," - ",$A653)),'[1]Segurados Civis'!$A$5:$H$2142,8,FALSE),"")</f>
        <v/>
      </c>
      <c r="F653" s="12" t="str">
        <f t="shared" si="10"/>
        <v/>
      </c>
      <c r="G653" s="5" t="s">
        <v>4</v>
      </c>
      <c r="H653" s="3">
        <v>0</v>
      </c>
      <c r="I653" s="3"/>
      <c r="J653" s="3">
        <v>0</v>
      </c>
      <c r="K653" s="3">
        <v>0</v>
      </c>
    </row>
    <row r="654" spans="1:11" x14ac:dyDescent="0.25">
      <c r="A654" s="5" t="s">
        <v>1356</v>
      </c>
      <c r="B654" s="5" t="s">
        <v>2196</v>
      </c>
      <c r="C654" s="12">
        <f>IFERROR(VLOOKUP(UPPER(CONCATENATE($B654," - ",$A654)),'[1]Segurados Civis'!$A$5:$H$2142,6,FALSE),"")</f>
        <v>109</v>
      </c>
      <c r="D654" s="12">
        <f>IFERROR(VLOOKUP(UPPER(CONCATENATE($B654," - ",$A654)),'[1]Segurados Civis'!$A$5:$H$2142,7,FALSE),"")</f>
        <v>35</v>
      </c>
      <c r="E654" s="12">
        <f>IFERROR(VLOOKUP(UPPER(CONCATENATE($B654," - ",$A654)),'[1]Segurados Civis'!$A$5:$H$2142,8,FALSE),"")</f>
        <v>12</v>
      </c>
      <c r="F654" s="12">
        <f t="shared" si="10"/>
        <v>156</v>
      </c>
      <c r="G654" s="5" t="s">
        <v>2</v>
      </c>
      <c r="H654" s="3">
        <v>0</v>
      </c>
      <c r="I654" s="3"/>
      <c r="J654" s="3">
        <v>0</v>
      </c>
      <c r="K654" s="3">
        <v>0</v>
      </c>
    </row>
    <row r="655" spans="1:11" x14ac:dyDescent="0.25">
      <c r="A655" s="5" t="s">
        <v>1356</v>
      </c>
      <c r="B655" s="5" t="s">
        <v>1949</v>
      </c>
      <c r="C655" s="12" t="str">
        <f>IFERROR(VLOOKUP(UPPER(CONCATENATE($B655," - ",$A655)),'[1]Segurados Civis'!$A$5:$H$2142,6,FALSE),"")</f>
        <v/>
      </c>
      <c r="D655" s="12" t="str">
        <f>IFERROR(VLOOKUP(UPPER(CONCATENATE($B655," - ",$A655)),'[1]Segurados Civis'!$A$5:$H$2142,7,FALSE),"")</f>
        <v/>
      </c>
      <c r="E655" s="12" t="str">
        <f>IFERROR(VLOOKUP(UPPER(CONCATENATE($B655," - ",$A655)),'[1]Segurados Civis'!$A$5:$H$2142,8,FALSE),"")</f>
        <v/>
      </c>
      <c r="F655" s="12" t="str">
        <f t="shared" si="10"/>
        <v/>
      </c>
      <c r="G655" s="5" t="s">
        <v>4</v>
      </c>
      <c r="H655" s="3">
        <v>0</v>
      </c>
      <c r="I655" s="3"/>
      <c r="J655" s="3">
        <v>0</v>
      </c>
      <c r="K655" s="3">
        <v>0</v>
      </c>
    </row>
    <row r="656" spans="1:11" x14ac:dyDescent="0.25">
      <c r="A656" s="5" t="s">
        <v>1356</v>
      </c>
      <c r="B656" s="5" t="s">
        <v>1527</v>
      </c>
      <c r="C656" s="12" t="str">
        <f>IFERROR(VLOOKUP(UPPER(CONCATENATE($B656," - ",$A656)),'[1]Segurados Civis'!$A$5:$H$2142,6,FALSE),"")</f>
        <v/>
      </c>
      <c r="D656" s="12" t="str">
        <f>IFERROR(VLOOKUP(UPPER(CONCATENATE($B656," - ",$A656)),'[1]Segurados Civis'!$A$5:$H$2142,7,FALSE),"")</f>
        <v/>
      </c>
      <c r="E656" s="12" t="str">
        <f>IFERROR(VLOOKUP(UPPER(CONCATENATE($B656," - ",$A656)),'[1]Segurados Civis'!$A$5:$H$2142,8,FALSE),"")</f>
        <v/>
      </c>
      <c r="F656" s="12" t="str">
        <f t="shared" si="10"/>
        <v/>
      </c>
      <c r="G656" s="5" t="s">
        <v>4</v>
      </c>
      <c r="H656" s="3">
        <v>0</v>
      </c>
      <c r="I656" s="3"/>
      <c r="J656" s="3">
        <v>0</v>
      </c>
      <c r="K656" s="3">
        <v>0</v>
      </c>
    </row>
    <row r="657" spans="1:11" x14ac:dyDescent="0.25">
      <c r="A657" s="5" t="s">
        <v>1356</v>
      </c>
      <c r="B657" s="5" t="s">
        <v>2161</v>
      </c>
      <c r="C657" s="12">
        <f>IFERROR(VLOOKUP(UPPER(CONCATENATE($B657," - ",$A657)),'[1]Segurados Civis'!$A$5:$H$2142,6,FALSE),"")</f>
        <v>106</v>
      </c>
      <c r="D657" s="12">
        <f>IFERROR(VLOOKUP(UPPER(CONCATENATE($B657," - ",$A657)),'[1]Segurados Civis'!$A$5:$H$2142,7,FALSE),"")</f>
        <v>22</v>
      </c>
      <c r="E657" s="12">
        <f>IFERROR(VLOOKUP(UPPER(CONCATENATE($B657," - ",$A657)),'[1]Segurados Civis'!$A$5:$H$2142,8,FALSE),"")</f>
        <v>0</v>
      </c>
      <c r="F657" s="12">
        <f t="shared" si="10"/>
        <v>128</v>
      </c>
      <c r="G657" s="5" t="s">
        <v>2</v>
      </c>
      <c r="H657" s="3">
        <v>0</v>
      </c>
      <c r="I657" s="3"/>
      <c r="J657" s="3">
        <v>0</v>
      </c>
      <c r="K657" s="3">
        <v>0</v>
      </c>
    </row>
    <row r="658" spans="1:11" x14ac:dyDescent="0.25">
      <c r="A658" s="5" t="s">
        <v>1356</v>
      </c>
      <c r="B658" s="5" t="s">
        <v>1870</v>
      </c>
      <c r="C658" s="12" t="str">
        <f>IFERROR(VLOOKUP(UPPER(CONCATENATE($B658," - ",$A658)),'[1]Segurados Civis'!$A$5:$H$2142,6,FALSE),"")</f>
        <v/>
      </c>
      <c r="D658" s="12" t="str">
        <f>IFERROR(VLOOKUP(UPPER(CONCATENATE($B658," - ",$A658)),'[1]Segurados Civis'!$A$5:$H$2142,7,FALSE),"")</f>
        <v/>
      </c>
      <c r="E658" s="12" t="str">
        <f>IFERROR(VLOOKUP(UPPER(CONCATENATE($B658," - ",$A658)),'[1]Segurados Civis'!$A$5:$H$2142,8,FALSE),"")</f>
        <v/>
      </c>
      <c r="F658" s="12" t="str">
        <f t="shared" si="10"/>
        <v/>
      </c>
      <c r="G658" s="5" t="s">
        <v>4</v>
      </c>
      <c r="H658" s="3">
        <v>0</v>
      </c>
      <c r="I658" s="3"/>
      <c r="J658" s="3">
        <v>0</v>
      </c>
      <c r="K658" s="3">
        <v>0</v>
      </c>
    </row>
    <row r="659" spans="1:11" x14ac:dyDescent="0.25">
      <c r="A659" s="5" t="s">
        <v>1356</v>
      </c>
      <c r="B659" s="5" t="s">
        <v>1988</v>
      </c>
      <c r="C659" s="12" t="str">
        <f>IFERROR(VLOOKUP(UPPER(CONCATENATE($B659," - ",$A659)),'[1]Segurados Civis'!$A$5:$H$2142,6,FALSE),"")</f>
        <v/>
      </c>
      <c r="D659" s="12" t="str">
        <f>IFERROR(VLOOKUP(UPPER(CONCATENATE($B659," - ",$A659)),'[1]Segurados Civis'!$A$5:$H$2142,7,FALSE),"")</f>
        <v/>
      </c>
      <c r="E659" s="12" t="str">
        <f>IFERROR(VLOOKUP(UPPER(CONCATENATE($B659," - ",$A659)),'[1]Segurados Civis'!$A$5:$H$2142,8,FALSE),"")</f>
        <v/>
      </c>
      <c r="F659" s="12" t="str">
        <f t="shared" si="10"/>
        <v/>
      </c>
      <c r="G659" s="5" t="s">
        <v>4</v>
      </c>
      <c r="H659" s="3">
        <v>0</v>
      </c>
      <c r="I659" s="3"/>
      <c r="J659" s="3">
        <v>0</v>
      </c>
      <c r="K659" s="3">
        <v>0</v>
      </c>
    </row>
    <row r="660" spans="1:11" x14ac:dyDescent="0.25">
      <c r="A660" s="5" t="s">
        <v>1356</v>
      </c>
      <c r="B660" s="5" t="s">
        <v>1680</v>
      </c>
      <c r="C660" s="12">
        <f>IFERROR(VLOOKUP(UPPER(CONCATENATE($B660," - ",$A660)),'[1]Segurados Civis'!$A$5:$H$2142,6,FALSE),"")</f>
        <v>2367</v>
      </c>
      <c r="D660" s="12">
        <f>IFERROR(VLOOKUP(UPPER(CONCATENATE($B660," - ",$A660)),'[1]Segurados Civis'!$A$5:$H$2142,7,FALSE),"")</f>
        <v>461</v>
      </c>
      <c r="E660" s="12">
        <f>IFERROR(VLOOKUP(UPPER(CONCATENATE($B660," - ",$A660)),'[1]Segurados Civis'!$A$5:$H$2142,8,FALSE),"")</f>
        <v>103</v>
      </c>
      <c r="F660" s="12">
        <f t="shared" si="10"/>
        <v>2931</v>
      </c>
      <c r="G660" s="5" t="s">
        <v>2</v>
      </c>
      <c r="H660" s="3">
        <v>0</v>
      </c>
      <c r="I660" s="3"/>
      <c r="J660" s="3">
        <v>0</v>
      </c>
      <c r="K660" s="3">
        <v>0</v>
      </c>
    </row>
    <row r="661" spans="1:11" x14ac:dyDescent="0.25">
      <c r="A661" s="5" t="s">
        <v>1356</v>
      </c>
      <c r="B661" s="5" t="s">
        <v>1779</v>
      </c>
      <c r="C661" s="12">
        <f>IFERROR(VLOOKUP(UPPER(CONCATENATE($B661," - ",$A661)),'[1]Segurados Civis'!$A$5:$H$2142,6,FALSE),"")</f>
        <v>373</v>
      </c>
      <c r="D661" s="12">
        <f>IFERROR(VLOOKUP(UPPER(CONCATENATE($B661," - ",$A661)),'[1]Segurados Civis'!$A$5:$H$2142,7,FALSE),"")</f>
        <v>146</v>
      </c>
      <c r="E661" s="12">
        <f>IFERROR(VLOOKUP(UPPER(CONCATENATE($B661," - ",$A661)),'[1]Segurados Civis'!$A$5:$H$2142,8,FALSE),"")</f>
        <v>33</v>
      </c>
      <c r="F661" s="12">
        <f t="shared" si="10"/>
        <v>552</v>
      </c>
      <c r="G661" s="5" t="s">
        <v>2</v>
      </c>
      <c r="H661" s="3">
        <v>0</v>
      </c>
      <c r="I661" s="3"/>
      <c r="J661" s="3">
        <v>0</v>
      </c>
      <c r="K661" s="3">
        <v>0</v>
      </c>
    </row>
    <row r="662" spans="1:11" x14ac:dyDescent="0.25">
      <c r="A662" s="5" t="s">
        <v>1356</v>
      </c>
      <c r="B662" s="5" t="s">
        <v>1648</v>
      </c>
      <c r="C662" s="12" t="str">
        <f>IFERROR(VLOOKUP(UPPER(CONCATENATE($B662," - ",$A662)),'[1]Segurados Civis'!$A$5:$H$2142,6,FALSE),"")</f>
        <v/>
      </c>
      <c r="D662" s="12" t="str">
        <f>IFERROR(VLOOKUP(UPPER(CONCATENATE($B662," - ",$A662)),'[1]Segurados Civis'!$A$5:$H$2142,7,FALSE),"")</f>
        <v/>
      </c>
      <c r="E662" s="12" t="str">
        <f>IFERROR(VLOOKUP(UPPER(CONCATENATE($B662," - ",$A662)),'[1]Segurados Civis'!$A$5:$H$2142,8,FALSE),"")</f>
        <v/>
      </c>
      <c r="F662" s="12" t="str">
        <f t="shared" si="10"/>
        <v/>
      </c>
      <c r="G662" s="5" t="s">
        <v>4</v>
      </c>
      <c r="H662" s="3">
        <v>0</v>
      </c>
      <c r="I662" s="3"/>
      <c r="J662" s="3">
        <v>0</v>
      </c>
      <c r="K662" s="3">
        <v>0</v>
      </c>
    </row>
    <row r="663" spans="1:11" x14ac:dyDescent="0.25">
      <c r="A663" s="5" t="s">
        <v>1356</v>
      </c>
      <c r="B663" s="5" t="s">
        <v>1904</v>
      </c>
      <c r="C663" s="12" t="str">
        <f>IFERROR(VLOOKUP(UPPER(CONCATENATE($B663," - ",$A663)),'[1]Segurados Civis'!$A$5:$H$2142,6,FALSE),"")</f>
        <v/>
      </c>
      <c r="D663" s="12" t="str">
        <f>IFERROR(VLOOKUP(UPPER(CONCATENATE($B663," - ",$A663)),'[1]Segurados Civis'!$A$5:$H$2142,7,FALSE),"")</f>
        <v/>
      </c>
      <c r="E663" s="12" t="str">
        <f>IFERROR(VLOOKUP(UPPER(CONCATENATE($B663," - ",$A663)),'[1]Segurados Civis'!$A$5:$H$2142,8,FALSE),"")</f>
        <v/>
      </c>
      <c r="F663" s="12" t="str">
        <f t="shared" si="10"/>
        <v/>
      </c>
      <c r="G663" s="5" t="s">
        <v>4</v>
      </c>
      <c r="H663" s="3">
        <v>0</v>
      </c>
      <c r="I663" s="3"/>
      <c r="J663" s="3">
        <v>0</v>
      </c>
      <c r="K663" s="3">
        <v>0</v>
      </c>
    </row>
    <row r="664" spans="1:11" x14ac:dyDescent="0.25">
      <c r="A664" s="5" t="s">
        <v>1356</v>
      </c>
      <c r="B664" s="5" t="s">
        <v>1528</v>
      </c>
      <c r="C664" s="12" t="str">
        <f>IFERROR(VLOOKUP(UPPER(CONCATENATE($B664," - ",$A664)),'[1]Segurados Civis'!$A$5:$H$2142,6,FALSE),"")</f>
        <v/>
      </c>
      <c r="D664" s="12" t="str">
        <f>IFERROR(VLOOKUP(UPPER(CONCATENATE($B664," - ",$A664)),'[1]Segurados Civis'!$A$5:$H$2142,7,FALSE),"")</f>
        <v/>
      </c>
      <c r="E664" s="12" t="str">
        <f>IFERROR(VLOOKUP(UPPER(CONCATENATE($B664," - ",$A664)),'[1]Segurados Civis'!$A$5:$H$2142,8,FALSE),"")</f>
        <v/>
      </c>
      <c r="F664" s="12" t="str">
        <f t="shared" si="10"/>
        <v/>
      </c>
      <c r="G664" s="5" t="s">
        <v>4</v>
      </c>
      <c r="H664" s="3">
        <v>0</v>
      </c>
      <c r="I664" s="3"/>
      <c r="J664" s="3">
        <v>0</v>
      </c>
      <c r="K664" s="3">
        <v>0</v>
      </c>
    </row>
    <row r="665" spans="1:11" x14ac:dyDescent="0.25">
      <c r="A665" s="5" t="s">
        <v>1356</v>
      </c>
      <c r="B665" s="5" t="s">
        <v>534</v>
      </c>
      <c r="C665" s="12" t="str">
        <f>IFERROR(VLOOKUP(UPPER(CONCATENATE($B665," - ",$A665)),'[1]Segurados Civis'!$A$5:$H$2142,6,FALSE),"")</f>
        <v/>
      </c>
      <c r="D665" s="12" t="str">
        <f>IFERROR(VLOOKUP(UPPER(CONCATENATE($B665," - ",$A665)),'[1]Segurados Civis'!$A$5:$H$2142,7,FALSE),"")</f>
        <v/>
      </c>
      <c r="E665" s="12" t="str">
        <f>IFERROR(VLOOKUP(UPPER(CONCATENATE($B665," - ",$A665)),'[1]Segurados Civis'!$A$5:$H$2142,8,FALSE),"")</f>
        <v/>
      </c>
      <c r="F665" s="12" t="str">
        <f t="shared" si="10"/>
        <v/>
      </c>
      <c r="G665" s="5" t="s">
        <v>4</v>
      </c>
      <c r="H665" s="3">
        <v>0</v>
      </c>
      <c r="I665" s="3"/>
      <c r="J665" s="3">
        <v>0</v>
      </c>
      <c r="K665" s="3">
        <v>0</v>
      </c>
    </row>
    <row r="666" spans="1:11" x14ac:dyDescent="0.25">
      <c r="A666" s="5" t="s">
        <v>1356</v>
      </c>
      <c r="B666" s="5" t="s">
        <v>1928</v>
      </c>
      <c r="C666" s="12" t="str">
        <f>IFERROR(VLOOKUP(UPPER(CONCATENATE($B666," - ",$A666)),'[1]Segurados Civis'!$A$5:$H$2142,6,FALSE),"")</f>
        <v/>
      </c>
      <c r="D666" s="12" t="str">
        <f>IFERROR(VLOOKUP(UPPER(CONCATENATE($B666," - ",$A666)),'[1]Segurados Civis'!$A$5:$H$2142,7,FALSE),"")</f>
        <v/>
      </c>
      <c r="E666" s="12" t="str">
        <f>IFERROR(VLOOKUP(UPPER(CONCATENATE($B666," - ",$A666)),'[1]Segurados Civis'!$A$5:$H$2142,8,FALSE),"")</f>
        <v/>
      </c>
      <c r="F666" s="12" t="str">
        <f t="shared" si="10"/>
        <v/>
      </c>
      <c r="G666" s="5" t="s">
        <v>4</v>
      </c>
      <c r="H666" s="3">
        <v>0</v>
      </c>
      <c r="I666" s="3"/>
      <c r="J666" s="3">
        <v>0</v>
      </c>
      <c r="K666" s="3">
        <v>0</v>
      </c>
    </row>
    <row r="667" spans="1:11" x14ac:dyDescent="0.25">
      <c r="A667" s="5" t="s">
        <v>1356</v>
      </c>
      <c r="B667" s="5" t="s">
        <v>1669</v>
      </c>
      <c r="C667" s="12" t="str">
        <f>IFERROR(VLOOKUP(UPPER(CONCATENATE($B667," - ",$A667)),'[1]Segurados Civis'!$A$5:$H$2142,6,FALSE),"")</f>
        <v/>
      </c>
      <c r="D667" s="12" t="str">
        <f>IFERROR(VLOOKUP(UPPER(CONCATENATE($B667," - ",$A667)),'[1]Segurados Civis'!$A$5:$H$2142,7,FALSE),"")</f>
        <v/>
      </c>
      <c r="E667" s="12" t="str">
        <f>IFERROR(VLOOKUP(UPPER(CONCATENATE($B667," - ",$A667)),'[1]Segurados Civis'!$A$5:$H$2142,8,FALSE),"")</f>
        <v/>
      </c>
      <c r="F667" s="12" t="str">
        <f t="shared" si="10"/>
        <v/>
      </c>
      <c r="G667" s="5" t="s">
        <v>4</v>
      </c>
      <c r="H667" s="3">
        <v>0</v>
      </c>
      <c r="I667" s="3"/>
      <c r="J667" s="3">
        <v>0</v>
      </c>
      <c r="K667" s="3">
        <v>0</v>
      </c>
    </row>
    <row r="668" spans="1:11" x14ac:dyDescent="0.25">
      <c r="A668" s="5" t="s">
        <v>1356</v>
      </c>
      <c r="B668" s="5" t="s">
        <v>1876</v>
      </c>
      <c r="C668" s="12" t="str">
        <f>IFERROR(VLOOKUP(UPPER(CONCATENATE($B668," - ",$A668)),'[1]Segurados Civis'!$A$5:$H$2142,6,FALSE),"")</f>
        <v/>
      </c>
      <c r="D668" s="12" t="str">
        <f>IFERROR(VLOOKUP(UPPER(CONCATENATE($B668," - ",$A668)),'[1]Segurados Civis'!$A$5:$H$2142,7,FALSE),"")</f>
        <v/>
      </c>
      <c r="E668" s="12" t="str">
        <f>IFERROR(VLOOKUP(UPPER(CONCATENATE($B668," - ",$A668)),'[1]Segurados Civis'!$A$5:$H$2142,8,FALSE),"")</f>
        <v/>
      </c>
      <c r="F668" s="12" t="str">
        <f t="shared" si="10"/>
        <v/>
      </c>
      <c r="G668" s="5" t="s">
        <v>4</v>
      </c>
      <c r="H668" s="3">
        <v>0</v>
      </c>
      <c r="I668" s="3"/>
      <c r="J668" s="3">
        <v>0</v>
      </c>
      <c r="K668" s="3">
        <v>0</v>
      </c>
    </row>
    <row r="669" spans="1:11" x14ac:dyDescent="0.25">
      <c r="A669" s="5" t="s">
        <v>1356</v>
      </c>
      <c r="B669" s="5" t="s">
        <v>1823</v>
      </c>
      <c r="C669" s="12" t="str">
        <f>IFERROR(VLOOKUP(UPPER(CONCATENATE($B669," - ",$A669)),'[1]Segurados Civis'!$A$5:$H$2142,6,FALSE),"")</f>
        <v/>
      </c>
      <c r="D669" s="12" t="str">
        <f>IFERROR(VLOOKUP(UPPER(CONCATENATE($B669," - ",$A669)),'[1]Segurados Civis'!$A$5:$H$2142,7,FALSE),"")</f>
        <v/>
      </c>
      <c r="E669" s="12" t="str">
        <f>IFERROR(VLOOKUP(UPPER(CONCATENATE($B669," - ",$A669)),'[1]Segurados Civis'!$A$5:$H$2142,8,FALSE),"")</f>
        <v/>
      </c>
      <c r="F669" s="12" t="str">
        <f t="shared" si="10"/>
        <v/>
      </c>
      <c r="G669" s="5" t="s">
        <v>4</v>
      </c>
      <c r="H669" s="3">
        <v>0</v>
      </c>
      <c r="I669" s="3"/>
      <c r="J669" s="3">
        <v>0</v>
      </c>
      <c r="K669" s="3">
        <v>0</v>
      </c>
    </row>
    <row r="670" spans="1:11" x14ac:dyDescent="0.25">
      <c r="A670" s="5" t="s">
        <v>1356</v>
      </c>
      <c r="B670" s="5" t="s">
        <v>2034</v>
      </c>
      <c r="C670" s="12" t="str">
        <f>IFERROR(VLOOKUP(UPPER(CONCATENATE($B670," - ",$A670)),'[1]Segurados Civis'!$A$5:$H$2142,6,FALSE),"")</f>
        <v/>
      </c>
      <c r="D670" s="12" t="str">
        <f>IFERROR(VLOOKUP(UPPER(CONCATENATE($B670," - ",$A670)),'[1]Segurados Civis'!$A$5:$H$2142,7,FALSE),"")</f>
        <v/>
      </c>
      <c r="E670" s="12" t="str">
        <f>IFERROR(VLOOKUP(UPPER(CONCATENATE($B670," - ",$A670)),'[1]Segurados Civis'!$A$5:$H$2142,8,FALSE),"")</f>
        <v/>
      </c>
      <c r="F670" s="12" t="str">
        <f t="shared" si="10"/>
        <v/>
      </c>
      <c r="G670" s="5" t="s">
        <v>4</v>
      </c>
      <c r="H670" s="3">
        <v>0</v>
      </c>
      <c r="I670" s="3"/>
      <c r="J670" s="3">
        <v>0</v>
      </c>
      <c r="K670" s="3">
        <v>0</v>
      </c>
    </row>
    <row r="671" spans="1:11" x14ac:dyDescent="0.25">
      <c r="A671" s="5" t="s">
        <v>1356</v>
      </c>
      <c r="B671" s="5" t="s">
        <v>1402</v>
      </c>
      <c r="C671" s="12" t="str">
        <f>IFERROR(VLOOKUP(UPPER(CONCATENATE($B671," - ",$A671)),'[1]Segurados Civis'!$A$5:$H$2142,6,FALSE),"")</f>
        <v/>
      </c>
      <c r="D671" s="12" t="str">
        <f>IFERROR(VLOOKUP(UPPER(CONCATENATE($B671," - ",$A671)),'[1]Segurados Civis'!$A$5:$H$2142,7,FALSE),"")</f>
        <v/>
      </c>
      <c r="E671" s="12" t="str">
        <f>IFERROR(VLOOKUP(UPPER(CONCATENATE($B671," - ",$A671)),'[1]Segurados Civis'!$A$5:$H$2142,8,FALSE),"")</f>
        <v/>
      </c>
      <c r="F671" s="12" t="str">
        <f t="shared" si="10"/>
        <v/>
      </c>
      <c r="G671" s="5" t="s">
        <v>4</v>
      </c>
      <c r="H671" s="3">
        <v>0</v>
      </c>
      <c r="I671" s="3"/>
      <c r="J671" s="3">
        <v>0</v>
      </c>
      <c r="K671" s="3">
        <v>0</v>
      </c>
    </row>
    <row r="672" spans="1:11" x14ac:dyDescent="0.25">
      <c r="A672" s="5" t="s">
        <v>1356</v>
      </c>
      <c r="B672" s="5" t="s">
        <v>2035</v>
      </c>
      <c r="C672" s="12" t="str">
        <f>IFERROR(VLOOKUP(UPPER(CONCATENATE($B672," - ",$A672)),'[1]Segurados Civis'!$A$5:$H$2142,6,FALSE),"")</f>
        <v/>
      </c>
      <c r="D672" s="12" t="str">
        <f>IFERROR(VLOOKUP(UPPER(CONCATENATE($B672," - ",$A672)),'[1]Segurados Civis'!$A$5:$H$2142,7,FALSE),"")</f>
        <v/>
      </c>
      <c r="E672" s="12" t="str">
        <f>IFERROR(VLOOKUP(UPPER(CONCATENATE($B672," - ",$A672)),'[1]Segurados Civis'!$A$5:$H$2142,8,FALSE),"")</f>
        <v/>
      </c>
      <c r="F672" s="12" t="str">
        <f t="shared" si="10"/>
        <v/>
      </c>
      <c r="G672" s="5" t="s">
        <v>4</v>
      </c>
      <c r="H672" s="3">
        <v>0</v>
      </c>
      <c r="I672" s="3"/>
      <c r="J672" s="3">
        <v>0</v>
      </c>
      <c r="K672" s="3">
        <v>0</v>
      </c>
    </row>
    <row r="673" spans="1:11" x14ac:dyDescent="0.25">
      <c r="A673" s="5" t="s">
        <v>1356</v>
      </c>
      <c r="B673" s="5" t="s">
        <v>2125</v>
      </c>
      <c r="C673" s="12" t="str">
        <f>IFERROR(VLOOKUP(UPPER(CONCATENATE($B673," - ",$A673)),'[1]Segurados Civis'!$A$5:$H$2142,6,FALSE),"")</f>
        <v/>
      </c>
      <c r="D673" s="12" t="str">
        <f>IFERROR(VLOOKUP(UPPER(CONCATENATE($B673," - ",$A673)),'[1]Segurados Civis'!$A$5:$H$2142,7,FALSE),"")</f>
        <v/>
      </c>
      <c r="E673" s="12" t="str">
        <f>IFERROR(VLOOKUP(UPPER(CONCATENATE($B673," - ",$A673)),'[1]Segurados Civis'!$A$5:$H$2142,8,FALSE),"")</f>
        <v/>
      </c>
      <c r="F673" s="12" t="str">
        <f t="shared" si="10"/>
        <v/>
      </c>
      <c r="G673" s="5" t="s">
        <v>622</v>
      </c>
      <c r="H673" s="3">
        <v>0</v>
      </c>
      <c r="I673" s="3"/>
      <c r="J673" s="3">
        <v>0</v>
      </c>
      <c r="K673" s="3">
        <v>0</v>
      </c>
    </row>
    <row r="674" spans="1:11" x14ac:dyDescent="0.25">
      <c r="A674" s="5" t="s">
        <v>1356</v>
      </c>
      <c r="B674" s="5" t="s">
        <v>1844</v>
      </c>
      <c r="C674" s="12" t="str">
        <f>IFERROR(VLOOKUP(UPPER(CONCATENATE($B674," - ",$A674)),'[1]Segurados Civis'!$A$5:$H$2142,6,FALSE),"")</f>
        <v/>
      </c>
      <c r="D674" s="12" t="str">
        <f>IFERROR(VLOOKUP(UPPER(CONCATENATE($B674," - ",$A674)),'[1]Segurados Civis'!$A$5:$H$2142,7,FALSE),"")</f>
        <v/>
      </c>
      <c r="E674" s="12" t="str">
        <f>IFERROR(VLOOKUP(UPPER(CONCATENATE($B674," - ",$A674)),'[1]Segurados Civis'!$A$5:$H$2142,8,FALSE),"")</f>
        <v/>
      </c>
      <c r="F674" s="12" t="str">
        <f t="shared" si="10"/>
        <v/>
      </c>
      <c r="G674" s="5" t="s">
        <v>4</v>
      </c>
      <c r="H674" s="3">
        <v>0</v>
      </c>
      <c r="I674" s="3"/>
      <c r="J674" s="3">
        <v>0</v>
      </c>
      <c r="K674" s="3">
        <v>0</v>
      </c>
    </row>
    <row r="675" spans="1:11" x14ac:dyDescent="0.25">
      <c r="A675" s="5" t="s">
        <v>1356</v>
      </c>
      <c r="B675" s="5" t="s">
        <v>1406</v>
      </c>
      <c r="C675" s="12">
        <f>IFERROR(VLOOKUP(UPPER(CONCATENATE($B675," - ",$A675)),'[1]Segurados Civis'!$A$5:$H$2142,6,FALSE),"")</f>
        <v>339</v>
      </c>
      <c r="D675" s="12">
        <f>IFERROR(VLOOKUP(UPPER(CONCATENATE($B675," - ",$A675)),'[1]Segurados Civis'!$A$5:$H$2142,7,FALSE),"")</f>
        <v>73</v>
      </c>
      <c r="E675" s="12">
        <f>IFERROR(VLOOKUP(UPPER(CONCATENATE($B675," - ",$A675)),'[1]Segurados Civis'!$A$5:$H$2142,8,FALSE),"")</f>
        <v>22</v>
      </c>
      <c r="F675" s="12">
        <f t="shared" si="10"/>
        <v>434</v>
      </c>
      <c r="G675" s="5" t="s">
        <v>2</v>
      </c>
      <c r="H675" s="3">
        <v>0</v>
      </c>
      <c r="I675" s="3"/>
      <c r="J675" s="3">
        <v>0</v>
      </c>
      <c r="K675" s="3">
        <v>0</v>
      </c>
    </row>
    <row r="676" spans="1:11" x14ac:dyDescent="0.25">
      <c r="A676" s="5" t="s">
        <v>1356</v>
      </c>
      <c r="B676" s="5" t="s">
        <v>464</v>
      </c>
      <c r="C676" s="12">
        <f>IFERROR(VLOOKUP(UPPER(CONCATENATE($B676," - ",$A676)),'[1]Segurados Civis'!$A$5:$H$2142,6,FALSE),"")</f>
        <v>902</v>
      </c>
      <c r="D676" s="12">
        <f>IFERROR(VLOOKUP(UPPER(CONCATENATE($B676," - ",$A676)),'[1]Segurados Civis'!$A$5:$H$2142,7,FALSE),"")</f>
        <v>355</v>
      </c>
      <c r="E676" s="12">
        <f>IFERROR(VLOOKUP(UPPER(CONCATENATE($B676," - ",$A676)),'[1]Segurados Civis'!$A$5:$H$2142,8,FALSE),"")</f>
        <v>53</v>
      </c>
      <c r="F676" s="12">
        <f t="shared" si="10"/>
        <v>1310</v>
      </c>
      <c r="G676" s="5" t="s">
        <v>2</v>
      </c>
      <c r="H676" s="3">
        <v>0</v>
      </c>
      <c r="I676" s="3"/>
      <c r="J676" s="3">
        <v>0</v>
      </c>
      <c r="K676" s="3">
        <v>0</v>
      </c>
    </row>
    <row r="677" spans="1:11" x14ac:dyDescent="0.25">
      <c r="A677" s="5" t="s">
        <v>1356</v>
      </c>
      <c r="B677" s="5" t="s">
        <v>2079</v>
      </c>
      <c r="C677" s="12" t="str">
        <f>IFERROR(VLOOKUP(UPPER(CONCATENATE($B677," - ",$A677)),'[1]Segurados Civis'!$A$5:$H$2142,6,FALSE),"")</f>
        <v/>
      </c>
      <c r="D677" s="12" t="str">
        <f>IFERROR(VLOOKUP(UPPER(CONCATENATE($B677," - ",$A677)),'[1]Segurados Civis'!$A$5:$H$2142,7,FALSE),"")</f>
        <v/>
      </c>
      <c r="E677" s="12" t="str">
        <f>IFERROR(VLOOKUP(UPPER(CONCATENATE($B677," - ",$A677)),'[1]Segurados Civis'!$A$5:$H$2142,8,FALSE),"")</f>
        <v/>
      </c>
      <c r="F677" s="12" t="str">
        <f t="shared" si="10"/>
        <v/>
      </c>
      <c r="G677" s="5" t="s">
        <v>4</v>
      </c>
      <c r="H677" s="3">
        <v>0</v>
      </c>
      <c r="I677" s="3"/>
      <c r="J677" s="3">
        <v>0</v>
      </c>
      <c r="K677" s="3">
        <v>0</v>
      </c>
    </row>
    <row r="678" spans="1:11" x14ac:dyDescent="0.25">
      <c r="A678" s="5" t="s">
        <v>1356</v>
      </c>
      <c r="B678" s="5" t="s">
        <v>1529</v>
      </c>
      <c r="C678" s="12" t="str">
        <f>IFERROR(VLOOKUP(UPPER(CONCATENATE($B678," - ",$A678)),'[1]Segurados Civis'!$A$5:$H$2142,6,FALSE),"")</f>
        <v/>
      </c>
      <c r="D678" s="12" t="str">
        <f>IFERROR(VLOOKUP(UPPER(CONCATENATE($B678," - ",$A678)),'[1]Segurados Civis'!$A$5:$H$2142,7,FALSE),"")</f>
        <v/>
      </c>
      <c r="E678" s="12" t="str">
        <f>IFERROR(VLOOKUP(UPPER(CONCATENATE($B678," - ",$A678)),'[1]Segurados Civis'!$A$5:$H$2142,8,FALSE),"")</f>
        <v/>
      </c>
      <c r="F678" s="12" t="str">
        <f t="shared" si="10"/>
        <v/>
      </c>
      <c r="G678" s="5" t="s">
        <v>4</v>
      </c>
      <c r="H678" s="3">
        <v>0</v>
      </c>
      <c r="I678" s="3"/>
      <c r="J678" s="3">
        <v>0</v>
      </c>
      <c r="K678" s="3">
        <v>0</v>
      </c>
    </row>
    <row r="679" spans="1:11" x14ac:dyDescent="0.25">
      <c r="A679" s="5" t="s">
        <v>1356</v>
      </c>
      <c r="B679" s="5" t="s">
        <v>1845</v>
      </c>
      <c r="C679" s="12" t="str">
        <f>IFERROR(VLOOKUP(UPPER(CONCATENATE($B679," - ",$A679)),'[1]Segurados Civis'!$A$5:$H$2142,6,FALSE),"")</f>
        <v/>
      </c>
      <c r="D679" s="12" t="str">
        <f>IFERROR(VLOOKUP(UPPER(CONCATENATE($B679," - ",$A679)),'[1]Segurados Civis'!$A$5:$H$2142,7,FALSE),"")</f>
        <v/>
      </c>
      <c r="E679" s="12" t="str">
        <f>IFERROR(VLOOKUP(UPPER(CONCATENATE($B679," - ",$A679)),'[1]Segurados Civis'!$A$5:$H$2142,8,FALSE),"")</f>
        <v/>
      </c>
      <c r="F679" s="12" t="str">
        <f t="shared" si="10"/>
        <v/>
      </c>
      <c r="G679" s="5" t="s">
        <v>4</v>
      </c>
      <c r="H679" s="3">
        <v>0</v>
      </c>
      <c r="I679" s="3"/>
      <c r="J679" s="3">
        <v>0</v>
      </c>
      <c r="K679" s="3">
        <v>0</v>
      </c>
    </row>
    <row r="680" spans="1:11" x14ac:dyDescent="0.25">
      <c r="A680" s="5" t="s">
        <v>1356</v>
      </c>
      <c r="B680" s="5" t="s">
        <v>2016</v>
      </c>
      <c r="C680" s="12" t="str">
        <f>IFERROR(VLOOKUP(UPPER(CONCATENATE($B680," - ",$A680)),'[1]Segurados Civis'!$A$5:$H$2142,6,FALSE),"")</f>
        <v/>
      </c>
      <c r="D680" s="12" t="str">
        <f>IFERROR(VLOOKUP(UPPER(CONCATENATE($B680," - ",$A680)),'[1]Segurados Civis'!$A$5:$H$2142,7,FALSE),"")</f>
        <v/>
      </c>
      <c r="E680" s="12" t="str">
        <f>IFERROR(VLOOKUP(UPPER(CONCATENATE($B680," - ",$A680)),'[1]Segurados Civis'!$A$5:$H$2142,8,FALSE),"")</f>
        <v/>
      </c>
      <c r="F680" s="12" t="str">
        <f t="shared" si="10"/>
        <v/>
      </c>
      <c r="G680" s="5" t="s">
        <v>622</v>
      </c>
      <c r="H680" s="3">
        <v>0</v>
      </c>
      <c r="I680" s="3"/>
      <c r="J680" s="3">
        <v>0</v>
      </c>
      <c r="K680" s="3">
        <v>0</v>
      </c>
    </row>
    <row r="681" spans="1:11" x14ac:dyDescent="0.25">
      <c r="A681" s="5" t="s">
        <v>1356</v>
      </c>
      <c r="B681" s="5" t="s">
        <v>1665</v>
      </c>
      <c r="C681" s="12" t="str">
        <f>IFERROR(VLOOKUP(UPPER(CONCATENATE($B681," - ",$A681)),'[1]Segurados Civis'!$A$5:$H$2142,6,FALSE),"")</f>
        <v/>
      </c>
      <c r="D681" s="12" t="str">
        <f>IFERROR(VLOOKUP(UPPER(CONCATENATE($B681," - ",$A681)),'[1]Segurados Civis'!$A$5:$H$2142,7,FALSE),"")</f>
        <v/>
      </c>
      <c r="E681" s="12" t="str">
        <f>IFERROR(VLOOKUP(UPPER(CONCATENATE($B681," - ",$A681)),'[1]Segurados Civis'!$A$5:$H$2142,8,FALSE),"")</f>
        <v/>
      </c>
      <c r="F681" s="12" t="str">
        <f t="shared" si="10"/>
        <v/>
      </c>
      <c r="G681" s="5" t="s">
        <v>4</v>
      </c>
      <c r="H681" s="3">
        <v>0</v>
      </c>
      <c r="I681" s="3"/>
      <c r="J681" s="3">
        <v>0</v>
      </c>
      <c r="K681" s="3">
        <v>0</v>
      </c>
    </row>
    <row r="682" spans="1:11" x14ac:dyDescent="0.25">
      <c r="A682" s="5" t="s">
        <v>1356</v>
      </c>
      <c r="B682" s="5" t="s">
        <v>1530</v>
      </c>
      <c r="C682" s="12" t="str">
        <f>IFERROR(VLOOKUP(UPPER(CONCATENATE($B682," - ",$A682)),'[1]Segurados Civis'!$A$5:$H$2142,6,FALSE),"")</f>
        <v/>
      </c>
      <c r="D682" s="12" t="str">
        <f>IFERROR(VLOOKUP(UPPER(CONCATENATE($B682," - ",$A682)),'[1]Segurados Civis'!$A$5:$H$2142,7,FALSE),"")</f>
        <v/>
      </c>
      <c r="E682" s="12" t="str">
        <f>IFERROR(VLOOKUP(UPPER(CONCATENATE($B682," - ",$A682)),'[1]Segurados Civis'!$A$5:$H$2142,8,FALSE),"")</f>
        <v/>
      </c>
      <c r="F682" s="12" t="str">
        <f t="shared" si="10"/>
        <v/>
      </c>
      <c r="G682" s="5" t="s">
        <v>4</v>
      </c>
      <c r="H682" s="3">
        <v>0</v>
      </c>
      <c r="I682" s="3"/>
      <c r="J682" s="3">
        <v>0</v>
      </c>
      <c r="K682" s="3">
        <v>0</v>
      </c>
    </row>
    <row r="683" spans="1:11" x14ac:dyDescent="0.25">
      <c r="A683" s="5" t="s">
        <v>1356</v>
      </c>
      <c r="B683" s="5" t="s">
        <v>1748</v>
      </c>
      <c r="C683" s="12" t="str">
        <f>IFERROR(VLOOKUP(UPPER(CONCATENATE($B683," - ",$A683)),'[1]Segurados Civis'!$A$5:$H$2142,6,FALSE),"")</f>
        <v/>
      </c>
      <c r="D683" s="12" t="str">
        <f>IFERROR(VLOOKUP(UPPER(CONCATENATE($B683," - ",$A683)),'[1]Segurados Civis'!$A$5:$H$2142,7,FALSE),"")</f>
        <v/>
      </c>
      <c r="E683" s="12" t="str">
        <f>IFERROR(VLOOKUP(UPPER(CONCATENATE($B683," - ",$A683)),'[1]Segurados Civis'!$A$5:$H$2142,8,FALSE),"")</f>
        <v/>
      </c>
      <c r="F683" s="12" t="str">
        <f t="shared" si="10"/>
        <v/>
      </c>
      <c r="G683" s="5" t="s">
        <v>4</v>
      </c>
      <c r="H683" s="3">
        <v>0</v>
      </c>
      <c r="I683" s="3"/>
      <c r="J683" s="3">
        <v>0</v>
      </c>
      <c r="K683" s="3">
        <v>0</v>
      </c>
    </row>
    <row r="684" spans="1:11" x14ac:dyDescent="0.25">
      <c r="A684" s="5" t="s">
        <v>1356</v>
      </c>
      <c r="B684" s="5" t="s">
        <v>1531</v>
      </c>
      <c r="C684" s="12" t="str">
        <f>IFERROR(VLOOKUP(UPPER(CONCATENATE($B684," - ",$A684)),'[1]Segurados Civis'!$A$5:$H$2142,6,FALSE),"")</f>
        <v/>
      </c>
      <c r="D684" s="12" t="str">
        <f>IFERROR(VLOOKUP(UPPER(CONCATENATE($B684," - ",$A684)),'[1]Segurados Civis'!$A$5:$H$2142,7,FALSE),"")</f>
        <v/>
      </c>
      <c r="E684" s="12" t="str">
        <f>IFERROR(VLOOKUP(UPPER(CONCATENATE($B684," - ",$A684)),'[1]Segurados Civis'!$A$5:$H$2142,8,FALSE),"")</f>
        <v/>
      </c>
      <c r="F684" s="12" t="str">
        <f t="shared" si="10"/>
        <v/>
      </c>
      <c r="G684" s="5" t="s">
        <v>4</v>
      </c>
      <c r="H684" s="3">
        <v>0</v>
      </c>
      <c r="I684" s="3"/>
      <c r="J684" s="3">
        <v>0</v>
      </c>
      <c r="K684" s="3">
        <v>0</v>
      </c>
    </row>
    <row r="685" spans="1:11" x14ac:dyDescent="0.25">
      <c r="A685" s="5" t="s">
        <v>1356</v>
      </c>
      <c r="B685" s="5" t="s">
        <v>2059</v>
      </c>
      <c r="C685" s="12" t="str">
        <f>IFERROR(VLOOKUP(UPPER(CONCATENATE($B685," - ",$A685)),'[1]Segurados Civis'!$A$5:$H$2142,6,FALSE),"")</f>
        <v/>
      </c>
      <c r="D685" s="12" t="str">
        <f>IFERROR(VLOOKUP(UPPER(CONCATENATE($B685," - ",$A685)),'[1]Segurados Civis'!$A$5:$H$2142,7,FALSE),"")</f>
        <v/>
      </c>
      <c r="E685" s="12" t="str">
        <f>IFERROR(VLOOKUP(UPPER(CONCATENATE($B685," - ",$A685)),'[1]Segurados Civis'!$A$5:$H$2142,8,FALSE),"")</f>
        <v/>
      </c>
      <c r="F685" s="12" t="str">
        <f t="shared" si="10"/>
        <v/>
      </c>
      <c r="G685" s="5" t="s">
        <v>4</v>
      </c>
      <c r="H685" s="3">
        <v>0</v>
      </c>
      <c r="I685" s="3"/>
      <c r="J685" s="3">
        <v>0</v>
      </c>
      <c r="K685" s="3">
        <v>0</v>
      </c>
    </row>
    <row r="686" spans="1:11" x14ac:dyDescent="0.25">
      <c r="A686" s="5" t="s">
        <v>1356</v>
      </c>
      <c r="B686" s="5" t="s">
        <v>1443</v>
      </c>
      <c r="C686" s="12" t="str">
        <f>IFERROR(VLOOKUP(UPPER(CONCATENATE($B686," - ",$A686)),'[1]Segurados Civis'!$A$5:$H$2142,6,FALSE),"")</f>
        <v/>
      </c>
      <c r="D686" s="12" t="str">
        <f>IFERROR(VLOOKUP(UPPER(CONCATENATE($B686," - ",$A686)),'[1]Segurados Civis'!$A$5:$H$2142,7,FALSE),"")</f>
        <v/>
      </c>
      <c r="E686" s="12" t="str">
        <f>IFERROR(VLOOKUP(UPPER(CONCATENATE($B686," - ",$A686)),'[1]Segurados Civis'!$A$5:$H$2142,8,FALSE),"")</f>
        <v/>
      </c>
      <c r="F686" s="12" t="str">
        <f t="shared" si="10"/>
        <v/>
      </c>
      <c r="G686" s="5" t="s">
        <v>4</v>
      </c>
      <c r="H686" s="3">
        <v>0</v>
      </c>
      <c r="I686" s="3"/>
      <c r="J686" s="3">
        <v>0</v>
      </c>
      <c r="K686" s="3">
        <v>0</v>
      </c>
    </row>
    <row r="687" spans="1:11" x14ac:dyDescent="0.25">
      <c r="A687" s="5" t="s">
        <v>1356</v>
      </c>
      <c r="B687" s="5" t="s">
        <v>1929</v>
      </c>
      <c r="C687" s="12" t="str">
        <f>IFERROR(VLOOKUP(UPPER(CONCATENATE($B687," - ",$A687)),'[1]Segurados Civis'!$A$5:$H$2142,6,FALSE),"")</f>
        <v/>
      </c>
      <c r="D687" s="12" t="str">
        <f>IFERROR(VLOOKUP(UPPER(CONCATENATE($B687," - ",$A687)),'[1]Segurados Civis'!$A$5:$H$2142,7,FALSE),"")</f>
        <v/>
      </c>
      <c r="E687" s="12" t="str">
        <f>IFERROR(VLOOKUP(UPPER(CONCATENATE($B687," - ",$A687)),'[1]Segurados Civis'!$A$5:$H$2142,8,FALSE),"")</f>
        <v/>
      </c>
      <c r="F687" s="12" t="str">
        <f t="shared" si="10"/>
        <v/>
      </c>
      <c r="G687" s="5" t="s">
        <v>4</v>
      </c>
      <c r="H687" s="3">
        <v>0</v>
      </c>
      <c r="I687" s="3"/>
      <c r="J687" s="3">
        <v>0</v>
      </c>
      <c r="K687" s="3">
        <v>0</v>
      </c>
    </row>
    <row r="688" spans="1:11" x14ac:dyDescent="0.25">
      <c r="A688" s="5" t="s">
        <v>1356</v>
      </c>
      <c r="B688" s="5" t="s">
        <v>1687</v>
      </c>
      <c r="C688" s="12">
        <f>IFERROR(VLOOKUP(UPPER(CONCATENATE($B688," - ",$A688)),'[1]Segurados Civis'!$A$5:$H$2142,6,FALSE),"")</f>
        <v>512</v>
      </c>
      <c r="D688" s="12">
        <f>IFERROR(VLOOKUP(UPPER(CONCATENATE($B688," - ",$A688)),'[1]Segurados Civis'!$A$5:$H$2142,7,FALSE),"")</f>
        <v>265</v>
      </c>
      <c r="E688" s="12">
        <f>IFERROR(VLOOKUP(UPPER(CONCATENATE($B688," - ",$A688)),'[1]Segurados Civis'!$A$5:$H$2142,8,FALSE),"")</f>
        <v>69</v>
      </c>
      <c r="F688" s="12">
        <f t="shared" si="10"/>
        <v>846</v>
      </c>
      <c r="G688" s="5" t="s">
        <v>2</v>
      </c>
      <c r="H688" s="3">
        <v>0</v>
      </c>
      <c r="I688" s="3"/>
      <c r="J688" s="3">
        <v>0</v>
      </c>
      <c r="K688" s="3">
        <v>0</v>
      </c>
    </row>
    <row r="689" spans="1:11" x14ac:dyDescent="0.25">
      <c r="A689" s="5" t="s">
        <v>1356</v>
      </c>
      <c r="B689" s="5" t="s">
        <v>2080</v>
      </c>
      <c r="C689" s="12" t="str">
        <f>IFERROR(VLOOKUP(UPPER(CONCATENATE($B689," - ",$A689)),'[1]Segurados Civis'!$A$5:$H$2142,6,FALSE),"")</f>
        <v/>
      </c>
      <c r="D689" s="12" t="str">
        <f>IFERROR(VLOOKUP(UPPER(CONCATENATE($B689," - ",$A689)),'[1]Segurados Civis'!$A$5:$H$2142,7,FALSE),"")</f>
        <v/>
      </c>
      <c r="E689" s="12" t="str">
        <f>IFERROR(VLOOKUP(UPPER(CONCATENATE($B689," - ",$A689)),'[1]Segurados Civis'!$A$5:$H$2142,8,FALSE),"")</f>
        <v/>
      </c>
      <c r="F689" s="12" t="str">
        <f t="shared" si="10"/>
        <v/>
      </c>
      <c r="G689" s="5" t="s">
        <v>4</v>
      </c>
      <c r="H689" s="3">
        <v>0</v>
      </c>
      <c r="I689" s="3"/>
      <c r="J689" s="3">
        <v>0</v>
      </c>
      <c r="K689" s="3">
        <v>0</v>
      </c>
    </row>
    <row r="690" spans="1:11" x14ac:dyDescent="0.25">
      <c r="A690" s="5" t="s">
        <v>1356</v>
      </c>
      <c r="B690" s="5" t="s">
        <v>1640</v>
      </c>
      <c r="C690" s="12" t="str">
        <f>IFERROR(VLOOKUP(UPPER(CONCATENATE($B690," - ",$A690)),'[1]Segurados Civis'!$A$5:$H$2142,6,FALSE),"")</f>
        <v/>
      </c>
      <c r="D690" s="12" t="str">
        <f>IFERROR(VLOOKUP(UPPER(CONCATENATE($B690," - ",$A690)),'[1]Segurados Civis'!$A$5:$H$2142,7,FALSE),"")</f>
        <v/>
      </c>
      <c r="E690" s="12" t="str">
        <f>IFERROR(VLOOKUP(UPPER(CONCATENATE($B690," - ",$A690)),'[1]Segurados Civis'!$A$5:$H$2142,8,FALSE),"")</f>
        <v/>
      </c>
      <c r="F690" s="12" t="str">
        <f t="shared" si="10"/>
        <v/>
      </c>
      <c r="G690" s="5" t="s">
        <v>4</v>
      </c>
      <c r="H690" s="3">
        <v>0</v>
      </c>
      <c r="I690" s="3"/>
      <c r="J690" s="3">
        <v>0</v>
      </c>
      <c r="K690" s="3">
        <v>0</v>
      </c>
    </row>
    <row r="691" spans="1:11" x14ac:dyDescent="0.25">
      <c r="A691" s="5" t="s">
        <v>1356</v>
      </c>
      <c r="B691" s="5" t="s">
        <v>1865</v>
      </c>
      <c r="C691" s="12" t="str">
        <f>IFERROR(VLOOKUP(UPPER(CONCATENATE($B691," - ",$A691)),'[1]Segurados Civis'!$A$5:$H$2142,6,FALSE),"")</f>
        <v/>
      </c>
      <c r="D691" s="12" t="str">
        <f>IFERROR(VLOOKUP(UPPER(CONCATENATE($B691," - ",$A691)),'[1]Segurados Civis'!$A$5:$H$2142,7,FALSE),"")</f>
        <v/>
      </c>
      <c r="E691" s="12" t="str">
        <f>IFERROR(VLOOKUP(UPPER(CONCATENATE($B691," - ",$A691)),'[1]Segurados Civis'!$A$5:$H$2142,8,FALSE),"")</f>
        <v/>
      </c>
      <c r="F691" s="12" t="str">
        <f t="shared" si="10"/>
        <v/>
      </c>
      <c r="G691" s="5" t="s">
        <v>4</v>
      </c>
      <c r="H691" s="3">
        <v>0</v>
      </c>
      <c r="I691" s="3"/>
      <c r="J691" s="3">
        <v>0</v>
      </c>
      <c r="K691" s="3">
        <v>0</v>
      </c>
    </row>
    <row r="692" spans="1:11" x14ac:dyDescent="0.25">
      <c r="A692" s="5" t="s">
        <v>1356</v>
      </c>
      <c r="B692" s="5" t="s">
        <v>1930</v>
      </c>
      <c r="C692" s="12" t="str">
        <f>IFERROR(VLOOKUP(UPPER(CONCATENATE($B692," - ",$A692)),'[1]Segurados Civis'!$A$5:$H$2142,6,FALSE),"")</f>
        <v/>
      </c>
      <c r="D692" s="12" t="str">
        <f>IFERROR(VLOOKUP(UPPER(CONCATENATE($B692," - ",$A692)),'[1]Segurados Civis'!$A$5:$H$2142,7,FALSE),"")</f>
        <v/>
      </c>
      <c r="E692" s="12" t="str">
        <f>IFERROR(VLOOKUP(UPPER(CONCATENATE($B692," - ",$A692)),'[1]Segurados Civis'!$A$5:$H$2142,8,FALSE),"")</f>
        <v/>
      </c>
      <c r="F692" s="12" t="str">
        <f t="shared" si="10"/>
        <v/>
      </c>
      <c r="G692" s="5" t="s">
        <v>4</v>
      </c>
      <c r="H692" s="3">
        <v>0</v>
      </c>
      <c r="I692" s="3"/>
      <c r="J692" s="3">
        <v>0</v>
      </c>
      <c r="K692" s="3">
        <v>0</v>
      </c>
    </row>
    <row r="693" spans="1:11" x14ac:dyDescent="0.25">
      <c r="A693" s="5" t="s">
        <v>1356</v>
      </c>
      <c r="B693" s="5" t="s">
        <v>1614</v>
      </c>
      <c r="C693" s="12" t="str">
        <f>IFERROR(VLOOKUP(UPPER(CONCATENATE($B693," - ",$A693)),'[1]Segurados Civis'!$A$5:$H$2142,6,FALSE),"")</f>
        <v/>
      </c>
      <c r="D693" s="12" t="str">
        <f>IFERROR(VLOOKUP(UPPER(CONCATENATE($B693," - ",$A693)),'[1]Segurados Civis'!$A$5:$H$2142,7,FALSE),"")</f>
        <v/>
      </c>
      <c r="E693" s="12" t="str">
        <f>IFERROR(VLOOKUP(UPPER(CONCATENATE($B693," - ",$A693)),'[1]Segurados Civis'!$A$5:$H$2142,8,FALSE),"")</f>
        <v/>
      </c>
      <c r="F693" s="12" t="str">
        <f t="shared" si="10"/>
        <v/>
      </c>
      <c r="G693" s="5" t="s">
        <v>4</v>
      </c>
      <c r="H693" s="3">
        <v>0</v>
      </c>
      <c r="I693" s="3"/>
      <c r="J693" s="3">
        <v>0</v>
      </c>
      <c r="K693" s="3">
        <v>0</v>
      </c>
    </row>
    <row r="694" spans="1:11" x14ac:dyDescent="0.25">
      <c r="A694" s="5" t="s">
        <v>1356</v>
      </c>
      <c r="B694" s="5" t="s">
        <v>1532</v>
      </c>
      <c r="C694" s="12" t="str">
        <f>IFERROR(VLOOKUP(UPPER(CONCATENATE($B694," - ",$A694)),'[1]Segurados Civis'!$A$5:$H$2142,6,FALSE),"")</f>
        <v/>
      </c>
      <c r="D694" s="12" t="str">
        <f>IFERROR(VLOOKUP(UPPER(CONCATENATE($B694," - ",$A694)),'[1]Segurados Civis'!$A$5:$H$2142,7,FALSE),"")</f>
        <v/>
      </c>
      <c r="E694" s="12" t="str">
        <f>IFERROR(VLOOKUP(UPPER(CONCATENATE($B694," - ",$A694)),'[1]Segurados Civis'!$A$5:$H$2142,8,FALSE),"")</f>
        <v/>
      </c>
      <c r="F694" s="12" t="str">
        <f t="shared" si="10"/>
        <v/>
      </c>
      <c r="G694" s="5" t="s">
        <v>4</v>
      </c>
      <c r="H694" s="3">
        <v>0</v>
      </c>
      <c r="I694" s="3"/>
      <c r="J694" s="3">
        <v>0</v>
      </c>
      <c r="K694" s="3">
        <v>0</v>
      </c>
    </row>
    <row r="695" spans="1:11" x14ac:dyDescent="0.25">
      <c r="A695" s="5" t="s">
        <v>1356</v>
      </c>
      <c r="B695" s="5" t="s">
        <v>1421</v>
      </c>
      <c r="C695" s="12" t="str">
        <f>IFERROR(VLOOKUP(UPPER(CONCATENATE($B695," - ",$A695)),'[1]Segurados Civis'!$A$5:$H$2142,6,FALSE),"")</f>
        <v/>
      </c>
      <c r="D695" s="12" t="str">
        <f>IFERROR(VLOOKUP(UPPER(CONCATENATE($B695," - ",$A695)),'[1]Segurados Civis'!$A$5:$H$2142,7,FALSE),"")</f>
        <v/>
      </c>
      <c r="E695" s="12" t="str">
        <f>IFERROR(VLOOKUP(UPPER(CONCATENATE($B695," - ",$A695)),'[1]Segurados Civis'!$A$5:$H$2142,8,FALSE),"")</f>
        <v/>
      </c>
      <c r="F695" s="12" t="str">
        <f t="shared" si="10"/>
        <v/>
      </c>
      <c r="G695" s="5" t="s">
        <v>4</v>
      </c>
      <c r="H695" s="3">
        <v>0</v>
      </c>
      <c r="I695" s="3"/>
      <c r="J695" s="3">
        <v>0</v>
      </c>
      <c r="K695" s="3">
        <v>0</v>
      </c>
    </row>
    <row r="696" spans="1:11" x14ac:dyDescent="0.25">
      <c r="A696" s="5" t="s">
        <v>1356</v>
      </c>
      <c r="B696" s="5" t="s">
        <v>1892</v>
      </c>
      <c r="C696" s="12" t="str">
        <f>IFERROR(VLOOKUP(UPPER(CONCATENATE($B696," - ",$A696)),'[1]Segurados Civis'!$A$5:$H$2142,6,FALSE),"")</f>
        <v/>
      </c>
      <c r="D696" s="12" t="str">
        <f>IFERROR(VLOOKUP(UPPER(CONCATENATE($B696," - ",$A696)),'[1]Segurados Civis'!$A$5:$H$2142,7,FALSE),"")</f>
        <v/>
      </c>
      <c r="E696" s="12" t="str">
        <f>IFERROR(VLOOKUP(UPPER(CONCATENATE($B696," - ",$A696)),'[1]Segurados Civis'!$A$5:$H$2142,8,FALSE),"")</f>
        <v/>
      </c>
      <c r="F696" s="12" t="str">
        <f t="shared" si="10"/>
        <v/>
      </c>
      <c r="G696" s="5" t="s">
        <v>4</v>
      </c>
      <c r="H696" s="3">
        <v>0</v>
      </c>
      <c r="I696" s="3"/>
      <c r="J696" s="3">
        <v>0</v>
      </c>
      <c r="K696" s="3">
        <v>0</v>
      </c>
    </row>
    <row r="697" spans="1:11" x14ac:dyDescent="0.25">
      <c r="A697" s="5" t="s">
        <v>1356</v>
      </c>
      <c r="B697" s="5" t="s">
        <v>1893</v>
      </c>
      <c r="C697" s="12" t="str">
        <f>IFERROR(VLOOKUP(UPPER(CONCATENATE($B697," - ",$A697)),'[1]Segurados Civis'!$A$5:$H$2142,6,FALSE),"")</f>
        <v/>
      </c>
      <c r="D697" s="12" t="str">
        <f>IFERROR(VLOOKUP(UPPER(CONCATENATE($B697," - ",$A697)),'[1]Segurados Civis'!$A$5:$H$2142,7,FALSE),"")</f>
        <v/>
      </c>
      <c r="E697" s="12" t="str">
        <f>IFERROR(VLOOKUP(UPPER(CONCATENATE($B697," - ",$A697)),'[1]Segurados Civis'!$A$5:$H$2142,8,FALSE),"")</f>
        <v/>
      </c>
      <c r="F697" s="12" t="str">
        <f t="shared" si="10"/>
        <v/>
      </c>
      <c r="G697" s="5" t="s">
        <v>4</v>
      </c>
      <c r="H697" s="3">
        <v>0</v>
      </c>
      <c r="I697" s="3"/>
      <c r="J697" s="3">
        <v>0</v>
      </c>
      <c r="K697" s="3">
        <v>0</v>
      </c>
    </row>
    <row r="698" spans="1:11" x14ac:dyDescent="0.25">
      <c r="A698" s="5" t="s">
        <v>1356</v>
      </c>
      <c r="B698" s="5" t="s">
        <v>1642</v>
      </c>
      <c r="C698" s="12" t="str">
        <f>IFERROR(VLOOKUP(UPPER(CONCATENATE($B698," - ",$A698)),'[1]Segurados Civis'!$A$5:$H$2142,6,FALSE),"")</f>
        <v/>
      </c>
      <c r="D698" s="12" t="str">
        <f>IFERROR(VLOOKUP(UPPER(CONCATENATE($B698," - ",$A698)),'[1]Segurados Civis'!$A$5:$H$2142,7,FALSE),"")</f>
        <v/>
      </c>
      <c r="E698" s="12" t="str">
        <f>IFERROR(VLOOKUP(UPPER(CONCATENATE($B698," - ",$A698)),'[1]Segurados Civis'!$A$5:$H$2142,8,FALSE),"")</f>
        <v/>
      </c>
      <c r="F698" s="12" t="str">
        <f t="shared" si="10"/>
        <v/>
      </c>
      <c r="G698" s="5" t="s">
        <v>4</v>
      </c>
      <c r="H698" s="3">
        <v>0</v>
      </c>
      <c r="I698" s="3"/>
      <c r="J698" s="3">
        <v>0</v>
      </c>
      <c r="K698" s="3">
        <v>0</v>
      </c>
    </row>
    <row r="699" spans="1:11" x14ac:dyDescent="0.25">
      <c r="A699" s="5" t="s">
        <v>1356</v>
      </c>
      <c r="B699" s="5" t="s">
        <v>1625</v>
      </c>
      <c r="C699" s="12" t="str">
        <f>IFERROR(VLOOKUP(UPPER(CONCATENATE($B699," - ",$A699)),'[1]Segurados Civis'!$A$5:$H$2142,6,FALSE),"")</f>
        <v/>
      </c>
      <c r="D699" s="12" t="str">
        <f>IFERROR(VLOOKUP(UPPER(CONCATENATE($B699," - ",$A699)),'[1]Segurados Civis'!$A$5:$H$2142,7,FALSE),"")</f>
        <v/>
      </c>
      <c r="E699" s="12" t="str">
        <f>IFERROR(VLOOKUP(UPPER(CONCATENATE($B699," - ",$A699)),'[1]Segurados Civis'!$A$5:$H$2142,8,FALSE),"")</f>
        <v/>
      </c>
      <c r="F699" s="12" t="str">
        <f t="shared" si="10"/>
        <v/>
      </c>
      <c r="G699" s="5" t="s">
        <v>4</v>
      </c>
      <c r="H699" s="3">
        <v>0</v>
      </c>
      <c r="I699" s="3"/>
      <c r="J699" s="3">
        <v>0</v>
      </c>
      <c r="K699" s="3">
        <v>0</v>
      </c>
    </row>
    <row r="700" spans="1:11" x14ac:dyDescent="0.25">
      <c r="A700" s="5" t="s">
        <v>1356</v>
      </c>
      <c r="B700" s="5" t="s">
        <v>2060</v>
      </c>
      <c r="C700" s="12" t="str">
        <f>IFERROR(VLOOKUP(UPPER(CONCATENATE($B700," - ",$A700)),'[1]Segurados Civis'!$A$5:$H$2142,6,FALSE),"")</f>
        <v/>
      </c>
      <c r="D700" s="12" t="str">
        <f>IFERROR(VLOOKUP(UPPER(CONCATENATE($B700," - ",$A700)),'[1]Segurados Civis'!$A$5:$H$2142,7,FALSE),"")</f>
        <v/>
      </c>
      <c r="E700" s="12" t="str">
        <f>IFERROR(VLOOKUP(UPPER(CONCATENATE($B700," - ",$A700)),'[1]Segurados Civis'!$A$5:$H$2142,8,FALSE),"")</f>
        <v/>
      </c>
      <c r="F700" s="12" t="str">
        <f t="shared" si="10"/>
        <v/>
      </c>
      <c r="G700" s="5" t="s">
        <v>4</v>
      </c>
      <c r="H700" s="3">
        <v>0</v>
      </c>
      <c r="I700" s="3"/>
      <c r="J700" s="3">
        <v>0</v>
      </c>
      <c r="K700" s="3">
        <v>0</v>
      </c>
    </row>
    <row r="701" spans="1:11" x14ac:dyDescent="0.25">
      <c r="A701" s="5" t="s">
        <v>1356</v>
      </c>
      <c r="B701" s="5" t="s">
        <v>1749</v>
      </c>
      <c r="C701" s="12" t="str">
        <f>IFERROR(VLOOKUP(UPPER(CONCATENATE($B701," - ",$A701)),'[1]Segurados Civis'!$A$5:$H$2142,6,FALSE),"")</f>
        <v/>
      </c>
      <c r="D701" s="12" t="str">
        <f>IFERROR(VLOOKUP(UPPER(CONCATENATE($B701," - ",$A701)),'[1]Segurados Civis'!$A$5:$H$2142,7,FALSE),"")</f>
        <v/>
      </c>
      <c r="E701" s="12" t="str">
        <f>IFERROR(VLOOKUP(UPPER(CONCATENATE($B701," - ",$A701)),'[1]Segurados Civis'!$A$5:$H$2142,8,FALSE),"")</f>
        <v/>
      </c>
      <c r="F701" s="12" t="str">
        <f t="shared" si="10"/>
        <v/>
      </c>
      <c r="G701" s="5" t="s">
        <v>4</v>
      </c>
      <c r="H701" s="3">
        <v>0</v>
      </c>
      <c r="I701" s="3"/>
      <c r="J701" s="3">
        <v>0</v>
      </c>
      <c r="K701" s="3">
        <v>0</v>
      </c>
    </row>
    <row r="702" spans="1:11" x14ac:dyDescent="0.25">
      <c r="A702" s="5" t="s">
        <v>1356</v>
      </c>
      <c r="B702" s="5" t="s">
        <v>1580</v>
      </c>
      <c r="C702" s="12" t="str">
        <f>IFERROR(VLOOKUP(UPPER(CONCATENATE($B702," - ",$A702)),'[1]Segurados Civis'!$A$5:$H$2142,6,FALSE),"")</f>
        <v/>
      </c>
      <c r="D702" s="12" t="str">
        <f>IFERROR(VLOOKUP(UPPER(CONCATENATE($B702," - ",$A702)),'[1]Segurados Civis'!$A$5:$H$2142,7,FALSE),"")</f>
        <v/>
      </c>
      <c r="E702" s="12" t="str">
        <f>IFERROR(VLOOKUP(UPPER(CONCATENATE($B702," - ",$A702)),'[1]Segurados Civis'!$A$5:$H$2142,8,FALSE),"")</f>
        <v/>
      </c>
      <c r="F702" s="12" t="str">
        <f t="shared" si="10"/>
        <v/>
      </c>
      <c r="G702" s="5" t="s">
        <v>4</v>
      </c>
      <c r="H702" s="3">
        <v>0</v>
      </c>
      <c r="I702" s="3"/>
      <c r="J702" s="3">
        <v>0</v>
      </c>
      <c r="K702" s="3">
        <v>0</v>
      </c>
    </row>
    <row r="703" spans="1:11" x14ac:dyDescent="0.25">
      <c r="A703" s="5" t="s">
        <v>1356</v>
      </c>
      <c r="B703" s="5" t="s">
        <v>1626</v>
      </c>
      <c r="C703" s="12" t="str">
        <f>IFERROR(VLOOKUP(UPPER(CONCATENATE($B703," - ",$A703)),'[1]Segurados Civis'!$A$5:$H$2142,6,FALSE),"")</f>
        <v/>
      </c>
      <c r="D703" s="12" t="str">
        <f>IFERROR(VLOOKUP(UPPER(CONCATENATE($B703," - ",$A703)),'[1]Segurados Civis'!$A$5:$H$2142,7,FALSE),"")</f>
        <v/>
      </c>
      <c r="E703" s="12" t="str">
        <f>IFERROR(VLOOKUP(UPPER(CONCATENATE($B703," - ",$A703)),'[1]Segurados Civis'!$A$5:$H$2142,8,FALSE),"")</f>
        <v/>
      </c>
      <c r="F703" s="12" t="str">
        <f t="shared" si="10"/>
        <v/>
      </c>
      <c r="G703" s="5" t="s">
        <v>4</v>
      </c>
      <c r="H703" s="3">
        <v>0</v>
      </c>
      <c r="I703" s="3"/>
      <c r="J703" s="3">
        <v>0</v>
      </c>
      <c r="K703" s="3">
        <v>0</v>
      </c>
    </row>
    <row r="704" spans="1:11" x14ac:dyDescent="0.25">
      <c r="A704" s="5" t="s">
        <v>1356</v>
      </c>
      <c r="B704" s="5" t="s">
        <v>1704</v>
      </c>
      <c r="C704" s="12">
        <f>IFERROR(VLOOKUP(UPPER(CONCATENATE($B704," - ",$A704)),'[1]Segurados Civis'!$A$5:$H$2142,6,FALSE),"")</f>
        <v>648</v>
      </c>
      <c r="D704" s="12">
        <f>IFERROR(VLOOKUP(UPPER(CONCATENATE($B704," - ",$A704)),'[1]Segurados Civis'!$A$5:$H$2142,7,FALSE),"")</f>
        <v>230</v>
      </c>
      <c r="E704" s="12">
        <f>IFERROR(VLOOKUP(UPPER(CONCATENATE($B704," - ",$A704)),'[1]Segurados Civis'!$A$5:$H$2142,8,FALSE),"")</f>
        <v>40</v>
      </c>
      <c r="F704" s="12">
        <f t="shared" si="10"/>
        <v>918</v>
      </c>
      <c r="G704" s="5" t="s">
        <v>2</v>
      </c>
      <c r="H704" s="3">
        <v>0</v>
      </c>
      <c r="I704" s="3"/>
      <c r="J704" s="3">
        <v>0</v>
      </c>
      <c r="K704" s="3">
        <v>0</v>
      </c>
    </row>
    <row r="705" spans="1:11" x14ac:dyDescent="0.25">
      <c r="A705" s="5" t="s">
        <v>1356</v>
      </c>
      <c r="B705" s="5" t="s">
        <v>2036</v>
      </c>
      <c r="C705" s="12" t="str">
        <f>IFERROR(VLOOKUP(UPPER(CONCATENATE($B705," - ",$A705)),'[1]Segurados Civis'!$A$5:$H$2142,6,FALSE),"")</f>
        <v/>
      </c>
      <c r="D705" s="12" t="str">
        <f>IFERROR(VLOOKUP(UPPER(CONCATENATE($B705," - ",$A705)),'[1]Segurados Civis'!$A$5:$H$2142,7,FALSE),"")</f>
        <v/>
      </c>
      <c r="E705" s="12" t="str">
        <f>IFERROR(VLOOKUP(UPPER(CONCATENATE($B705," - ",$A705)),'[1]Segurados Civis'!$A$5:$H$2142,8,FALSE),"")</f>
        <v/>
      </c>
      <c r="F705" s="12" t="str">
        <f t="shared" si="10"/>
        <v/>
      </c>
      <c r="G705" s="5" t="s">
        <v>4</v>
      </c>
      <c r="H705" s="3">
        <v>0</v>
      </c>
      <c r="I705" s="3"/>
      <c r="J705" s="3">
        <v>0</v>
      </c>
      <c r="K705" s="3">
        <v>0</v>
      </c>
    </row>
    <row r="706" spans="1:11" x14ac:dyDescent="0.25">
      <c r="A706" s="5" t="s">
        <v>1356</v>
      </c>
      <c r="B706" s="5" t="s">
        <v>1533</v>
      </c>
      <c r="C706" s="12" t="str">
        <f>IFERROR(VLOOKUP(UPPER(CONCATENATE($B706," - ",$A706)),'[1]Segurados Civis'!$A$5:$H$2142,6,FALSE),"")</f>
        <v/>
      </c>
      <c r="D706" s="12" t="str">
        <f>IFERROR(VLOOKUP(UPPER(CONCATENATE($B706," - ",$A706)),'[1]Segurados Civis'!$A$5:$H$2142,7,FALSE),"")</f>
        <v/>
      </c>
      <c r="E706" s="12" t="str">
        <f>IFERROR(VLOOKUP(UPPER(CONCATENATE($B706," - ",$A706)),'[1]Segurados Civis'!$A$5:$H$2142,8,FALSE),"")</f>
        <v/>
      </c>
      <c r="F706" s="12" t="str">
        <f t="shared" si="10"/>
        <v/>
      </c>
      <c r="G706" s="5" t="s">
        <v>4</v>
      </c>
      <c r="H706" s="3">
        <v>0</v>
      </c>
      <c r="I706" s="3"/>
      <c r="J706" s="3">
        <v>0</v>
      </c>
      <c r="K706" s="3">
        <v>0</v>
      </c>
    </row>
    <row r="707" spans="1:11" x14ac:dyDescent="0.25">
      <c r="A707" s="5" t="s">
        <v>1356</v>
      </c>
      <c r="B707" s="5" t="s">
        <v>1422</v>
      </c>
      <c r="C707" s="12" t="str">
        <f>IFERROR(VLOOKUP(UPPER(CONCATENATE($B707," - ",$A707)),'[1]Segurados Civis'!$A$5:$H$2142,6,FALSE),"")</f>
        <v/>
      </c>
      <c r="D707" s="12" t="str">
        <f>IFERROR(VLOOKUP(UPPER(CONCATENATE($B707," - ",$A707)),'[1]Segurados Civis'!$A$5:$H$2142,7,FALSE),"")</f>
        <v/>
      </c>
      <c r="E707" s="12" t="str">
        <f>IFERROR(VLOOKUP(UPPER(CONCATENATE($B707," - ",$A707)),'[1]Segurados Civis'!$A$5:$H$2142,8,FALSE),"")</f>
        <v/>
      </c>
      <c r="F707" s="12" t="str">
        <f t="shared" ref="F707:F770" si="11">IF(SUM(C707:E707)=0,"",SUM(C707:E707))</f>
        <v/>
      </c>
      <c r="G707" s="5" t="s">
        <v>4</v>
      </c>
      <c r="H707" s="3">
        <v>0</v>
      </c>
      <c r="I707" s="3"/>
      <c r="J707" s="3">
        <v>0</v>
      </c>
      <c r="K707" s="3">
        <v>0</v>
      </c>
    </row>
    <row r="708" spans="1:11" x14ac:dyDescent="0.25">
      <c r="A708" s="5" t="s">
        <v>1356</v>
      </c>
      <c r="B708" s="5" t="s">
        <v>2152</v>
      </c>
      <c r="C708" s="12" t="str">
        <f>IFERROR(VLOOKUP(UPPER(CONCATENATE($B708," - ",$A708)),'[1]Segurados Civis'!$A$5:$H$2142,6,FALSE),"")</f>
        <v/>
      </c>
      <c r="D708" s="12" t="str">
        <f>IFERROR(VLOOKUP(UPPER(CONCATENATE($B708," - ",$A708)),'[1]Segurados Civis'!$A$5:$H$2142,7,FALSE),"")</f>
        <v/>
      </c>
      <c r="E708" s="12" t="str">
        <f>IFERROR(VLOOKUP(UPPER(CONCATENATE($B708," - ",$A708)),'[1]Segurados Civis'!$A$5:$H$2142,8,FALSE),"")</f>
        <v/>
      </c>
      <c r="F708" s="12" t="str">
        <f t="shared" si="11"/>
        <v/>
      </c>
      <c r="G708" s="5" t="s">
        <v>4</v>
      </c>
      <c r="H708" s="3">
        <v>0</v>
      </c>
      <c r="I708" s="3"/>
      <c r="J708" s="3">
        <v>0</v>
      </c>
      <c r="K708" s="3">
        <v>0</v>
      </c>
    </row>
    <row r="709" spans="1:11" x14ac:dyDescent="0.25">
      <c r="A709" s="5" t="s">
        <v>1356</v>
      </c>
      <c r="B709" s="5" t="s">
        <v>1534</v>
      </c>
      <c r="C709" s="12" t="str">
        <f>IFERROR(VLOOKUP(UPPER(CONCATENATE($B709," - ",$A709)),'[1]Segurados Civis'!$A$5:$H$2142,6,FALSE),"")</f>
        <v/>
      </c>
      <c r="D709" s="12" t="str">
        <f>IFERROR(VLOOKUP(UPPER(CONCATENATE($B709," - ",$A709)),'[1]Segurados Civis'!$A$5:$H$2142,7,FALSE),"")</f>
        <v/>
      </c>
      <c r="E709" s="12" t="str">
        <f>IFERROR(VLOOKUP(UPPER(CONCATENATE($B709," - ",$A709)),'[1]Segurados Civis'!$A$5:$H$2142,8,FALSE),"")</f>
        <v/>
      </c>
      <c r="F709" s="12" t="str">
        <f t="shared" si="11"/>
        <v/>
      </c>
      <c r="G709" s="5" t="s">
        <v>4</v>
      </c>
      <c r="H709" s="3">
        <v>0</v>
      </c>
      <c r="I709" s="3"/>
      <c r="J709" s="3">
        <v>0</v>
      </c>
      <c r="K709" s="3">
        <v>0</v>
      </c>
    </row>
    <row r="710" spans="1:11" x14ac:dyDescent="0.25">
      <c r="A710" s="5" t="s">
        <v>1356</v>
      </c>
      <c r="B710" s="5" t="s">
        <v>1866</v>
      </c>
      <c r="C710" s="12" t="str">
        <f>IFERROR(VLOOKUP(UPPER(CONCATENATE($B710," - ",$A710)),'[1]Segurados Civis'!$A$5:$H$2142,6,FALSE),"")</f>
        <v/>
      </c>
      <c r="D710" s="12" t="str">
        <f>IFERROR(VLOOKUP(UPPER(CONCATENATE($B710," - ",$A710)),'[1]Segurados Civis'!$A$5:$H$2142,7,FALSE),"")</f>
        <v/>
      </c>
      <c r="E710" s="12" t="str">
        <f>IFERROR(VLOOKUP(UPPER(CONCATENATE($B710," - ",$A710)),'[1]Segurados Civis'!$A$5:$H$2142,8,FALSE),"")</f>
        <v/>
      </c>
      <c r="F710" s="12" t="str">
        <f t="shared" si="11"/>
        <v/>
      </c>
      <c r="G710" s="5" t="s">
        <v>4</v>
      </c>
      <c r="H710" s="3">
        <v>0</v>
      </c>
      <c r="I710" s="3"/>
      <c r="J710" s="3">
        <v>0</v>
      </c>
      <c r="K710" s="3">
        <v>0</v>
      </c>
    </row>
    <row r="711" spans="1:11" x14ac:dyDescent="0.25">
      <c r="A711" s="5" t="s">
        <v>1356</v>
      </c>
      <c r="B711" s="5" t="s">
        <v>2120</v>
      </c>
      <c r="C711" s="12" t="str">
        <f>IFERROR(VLOOKUP(UPPER(CONCATENATE($B711," - ",$A711)),'[1]Segurados Civis'!$A$5:$H$2142,6,FALSE),"")</f>
        <v/>
      </c>
      <c r="D711" s="12" t="str">
        <f>IFERROR(VLOOKUP(UPPER(CONCATENATE($B711," - ",$A711)),'[1]Segurados Civis'!$A$5:$H$2142,7,FALSE),"")</f>
        <v/>
      </c>
      <c r="E711" s="12" t="str">
        <f>IFERROR(VLOOKUP(UPPER(CONCATENATE($B711," - ",$A711)),'[1]Segurados Civis'!$A$5:$H$2142,8,FALSE),"")</f>
        <v/>
      </c>
      <c r="F711" s="12" t="str">
        <f t="shared" si="11"/>
        <v/>
      </c>
      <c r="G711" s="5" t="s">
        <v>4</v>
      </c>
      <c r="H711" s="3">
        <v>0</v>
      </c>
      <c r="I711" s="3"/>
      <c r="J711" s="3">
        <v>0</v>
      </c>
      <c r="K711" s="3">
        <v>0</v>
      </c>
    </row>
    <row r="712" spans="1:11" x14ac:dyDescent="0.25">
      <c r="A712" s="5" t="s">
        <v>1356</v>
      </c>
      <c r="B712" s="5" t="s">
        <v>1445</v>
      </c>
      <c r="C712" s="12" t="str">
        <f>IFERROR(VLOOKUP(UPPER(CONCATENATE($B712," - ",$A712)),'[1]Segurados Civis'!$A$5:$H$2142,6,FALSE),"")</f>
        <v/>
      </c>
      <c r="D712" s="12" t="str">
        <f>IFERROR(VLOOKUP(UPPER(CONCATENATE($B712," - ",$A712)),'[1]Segurados Civis'!$A$5:$H$2142,7,FALSE),"")</f>
        <v/>
      </c>
      <c r="E712" s="12" t="str">
        <f>IFERROR(VLOOKUP(UPPER(CONCATENATE($B712," - ",$A712)),'[1]Segurados Civis'!$A$5:$H$2142,8,FALSE),"")</f>
        <v/>
      </c>
      <c r="F712" s="12" t="str">
        <f t="shared" si="11"/>
        <v/>
      </c>
      <c r="G712" s="5" t="s">
        <v>4</v>
      </c>
      <c r="H712" s="3">
        <v>0</v>
      </c>
      <c r="I712" s="3"/>
      <c r="J712" s="3">
        <v>0</v>
      </c>
      <c r="K712" s="3">
        <v>0</v>
      </c>
    </row>
    <row r="713" spans="1:11" x14ac:dyDescent="0.25">
      <c r="A713" s="5" t="s">
        <v>1356</v>
      </c>
      <c r="B713" s="5" t="s">
        <v>2113</v>
      </c>
      <c r="C713" s="12" t="str">
        <f>IFERROR(VLOOKUP(UPPER(CONCATENATE($B713," - ",$A713)),'[1]Segurados Civis'!$A$5:$H$2142,6,FALSE),"")</f>
        <v/>
      </c>
      <c r="D713" s="12" t="str">
        <f>IFERROR(VLOOKUP(UPPER(CONCATENATE($B713," - ",$A713)),'[1]Segurados Civis'!$A$5:$H$2142,7,FALSE),"")</f>
        <v/>
      </c>
      <c r="E713" s="12" t="str">
        <f>IFERROR(VLOOKUP(UPPER(CONCATENATE($B713," - ",$A713)),'[1]Segurados Civis'!$A$5:$H$2142,8,FALSE),"")</f>
        <v/>
      </c>
      <c r="F713" s="12" t="str">
        <f t="shared" si="11"/>
        <v/>
      </c>
      <c r="G713" s="5" t="s">
        <v>4</v>
      </c>
      <c r="H713" s="3">
        <v>0</v>
      </c>
      <c r="I713" s="3"/>
      <c r="J713" s="3">
        <v>0</v>
      </c>
      <c r="K713" s="3">
        <v>0</v>
      </c>
    </row>
    <row r="714" spans="1:11" x14ac:dyDescent="0.25">
      <c r="A714" s="5" t="s">
        <v>1356</v>
      </c>
      <c r="B714" s="5" t="s">
        <v>1376</v>
      </c>
      <c r="C714" s="12">
        <f>IFERROR(VLOOKUP(UPPER(CONCATENATE($B714," - ",$A714)),'[1]Segurados Civis'!$A$5:$H$2142,6,FALSE),"")</f>
        <v>1210</v>
      </c>
      <c r="D714" s="12">
        <f>IFERROR(VLOOKUP(UPPER(CONCATENATE($B714," - ",$A714)),'[1]Segurados Civis'!$A$5:$H$2142,7,FALSE),"")</f>
        <v>244</v>
      </c>
      <c r="E714" s="12">
        <f>IFERROR(VLOOKUP(UPPER(CONCATENATE($B714," - ",$A714)),'[1]Segurados Civis'!$A$5:$H$2142,8,FALSE),"")</f>
        <v>83</v>
      </c>
      <c r="F714" s="12">
        <f t="shared" si="11"/>
        <v>1537</v>
      </c>
      <c r="G714" s="5" t="s">
        <v>2</v>
      </c>
      <c r="H714" s="3">
        <v>0</v>
      </c>
      <c r="I714" s="3"/>
      <c r="J714" s="3">
        <v>0</v>
      </c>
      <c r="K714" s="3">
        <v>0</v>
      </c>
    </row>
    <row r="715" spans="1:11" x14ac:dyDescent="0.25">
      <c r="A715" s="5" t="s">
        <v>1356</v>
      </c>
      <c r="B715" s="5" t="s">
        <v>2097</v>
      </c>
      <c r="C715" s="12" t="str">
        <f>IFERROR(VLOOKUP(UPPER(CONCATENATE($B715," - ",$A715)),'[1]Segurados Civis'!$A$5:$H$2142,6,FALSE),"")</f>
        <v/>
      </c>
      <c r="D715" s="12" t="str">
        <f>IFERROR(VLOOKUP(UPPER(CONCATENATE($B715," - ",$A715)),'[1]Segurados Civis'!$A$5:$H$2142,7,FALSE),"")</f>
        <v/>
      </c>
      <c r="E715" s="12" t="str">
        <f>IFERROR(VLOOKUP(UPPER(CONCATENATE($B715," - ",$A715)),'[1]Segurados Civis'!$A$5:$H$2142,8,FALSE),"")</f>
        <v/>
      </c>
      <c r="F715" s="12" t="str">
        <f t="shared" si="11"/>
        <v/>
      </c>
      <c r="G715" s="5" t="s">
        <v>4</v>
      </c>
      <c r="H715" s="3">
        <v>0</v>
      </c>
      <c r="I715" s="3"/>
      <c r="J715" s="3">
        <v>0</v>
      </c>
      <c r="K715" s="3">
        <v>0</v>
      </c>
    </row>
    <row r="716" spans="1:11" x14ac:dyDescent="0.25">
      <c r="A716" s="5" t="s">
        <v>1356</v>
      </c>
      <c r="B716" s="5" t="s">
        <v>1535</v>
      </c>
      <c r="C716" s="12" t="str">
        <f>IFERROR(VLOOKUP(UPPER(CONCATENATE($B716," - ",$A716)),'[1]Segurados Civis'!$A$5:$H$2142,6,FALSE),"")</f>
        <v/>
      </c>
      <c r="D716" s="12" t="str">
        <f>IFERROR(VLOOKUP(UPPER(CONCATENATE($B716," - ",$A716)),'[1]Segurados Civis'!$A$5:$H$2142,7,FALSE),"")</f>
        <v/>
      </c>
      <c r="E716" s="12" t="str">
        <f>IFERROR(VLOOKUP(UPPER(CONCATENATE($B716," - ",$A716)),'[1]Segurados Civis'!$A$5:$H$2142,8,FALSE),"")</f>
        <v/>
      </c>
      <c r="F716" s="12" t="str">
        <f t="shared" si="11"/>
        <v/>
      </c>
      <c r="G716" s="5" t="s">
        <v>4</v>
      </c>
      <c r="H716" s="3">
        <v>0</v>
      </c>
      <c r="I716" s="3"/>
      <c r="J716" s="3">
        <v>0</v>
      </c>
      <c r="K716" s="3">
        <v>0</v>
      </c>
    </row>
    <row r="717" spans="1:11" x14ac:dyDescent="0.25">
      <c r="A717" s="5" t="s">
        <v>1356</v>
      </c>
      <c r="B717" s="5" t="s">
        <v>1703</v>
      </c>
      <c r="C717" s="12">
        <f>IFERROR(VLOOKUP(UPPER(CONCATENATE($B717," - ",$A717)),'[1]Segurados Civis'!$A$5:$H$2142,6,FALSE),"")</f>
        <v>155</v>
      </c>
      <c r="D717" s="12">
        <f>IFERROR(VLOOKUP(UPPER(CONCATENATE($B717," - ",$A717)),'[1]Segurados Civis'!$A$5:$H$2142,7,FALSE),"")</f>
        <v>37</v>
      </c>
      <c r="E717" s="12">
        <f>IFERROR(VLOOKUP(UPPER(CONCATENATE($B717," - ",$A717)),'[1]Segurados Civis'!$A$5:$H$2142,8,FALSE),"")</f>
        <v>14</v>
      </c>
      <c r="F717" s="12">
        <f t="shared" si="11"/>
        <v>206</v>
      </c>
      <c r="G717" s="5" t="s">
        <v>2</v>
      </c>
      <c r="H717" s="3">
        <v>0</v>
      </c>
      <c r="I717" s="3"/>
      <c r="J717" s="3">
        <v>0</v>
      </c>
      <c r="K717" s="3">
        <v>0</v>
      </c>
    </row>
    <row r="718" spans="1:11" x14ac:dyDescent="0.25">
      <c r="A718" s="5" t="s">
        <v>1356</v>
      </c>
      <c r="B718" s="5" t="s">
        <v>2061</v>
      </c>
      <c r="C718" s="12" t="str">
        <f>IFERROR(VLOOKUP(UPPER(CONCATENATE($B718," - ",$A718)),'[1]Segurados Civis'!$A$5:$H$2142,6,FALSE),"")</f>
        <v/>
      </c>
      <c r="D718" s="12" t="str">
        <f>IFERROR(VLOOKUP(UPPER(CONCATENATE($B718," - ",$A718)),'[1]Segurados Civis'!$A$5:$H$2142,7,FALSE),"")</f>
        <v/>
      </c>
      <c r="E718" s="12" t="str">
        <f>IFERROR(VLOOKUP(UPPER(CONCATENATE($B718," - ",$A718)),'[1]Segurados Civis'!$A$5:$H$2142,8,FALSE),"")</f>
        <v/>
      </c>
      <c r="F718" s="12" t="str">
        <f t="shared" si="11"/>
        <v/>
      </c>
      <c r="G718" s="5" t="s">
        <v>4</v>
      </c>
      <c r="H718" s="3">
        <v>0</v>
      </c>
      <c r="I718" s="3"/>
      <c r="J718" s="3">
        <v>0</v>
      </c>
      <c r="K718" s="3">
        <v>0</v>
      </c>
    </row>
    <row r="719" spans="1:11" x14ac:dyDescent="0.25">
      <c r="A719" s="5" t="s">
        <v>1356</v>
      </c>
      <c r="B719" s="5" t="s">
        <v>2062</v>
      </c>
      <c r="C719" s="12" t="str">
        <f>IFERROR(VLOOKUP(UPPER(CONCATENATE($B719," - ",$A719)),'[1]Segurados Civis'!$A$5:$H$2142,6,FALSE),"")</f>
        <v/>
      </c>
      <c r="D719" s="12" t="str">
        <f>IFERROR(VLOOKUP(UPPER(CONCATENATE($B719," - ",$A719)),'[1]Segurados Civis'!$A$5:$H$2142,7,FALSE),"")</f>
        <v/>
      </c>
      <c r="E719" s="12" t="str">
        <f>IFERROR(VLOOKUP(UPPER(CONCATENATE($B719," - ",$A719)),'[1]Segurados Civis'!$A$5:$H$2142,8,FALSE),"")</f>
        <v/>
      </c>
      <c r="F719" s="12" t="str">
        <f t="shared" si="11"/>
        <v/>
      </c>
      <c r="G719" s="5" t="s">
        <v>4</v>
      </c>
      <c r="H719" s="3">
        <v>0</v>
      </c>
      <c r="I719" s="3"/>
      <c r="J719" s="3">
        <v>0</v>
      </c>
      <c r="K719" s="3">
        <v>0</v>
      </c>
    </row>
    <row r="720" spans="1:11" x14ac:dyDescent="0.25">
      <c r="A720" s="5" t="s">
        <v>1356</v>
      </c>
      <c r="B720" s="5" t="s">
        <v>1867</v>
      </c>
      <c r="C720" s="12" t="str">
        <f>IFERROR(VLOOKUP(UPPER(CONCATENATE($B720," - ",$A720)),'[1]Segurados Civis'!$A$5:$H$2142,6,FALSE),"")</f>
        <v/>
      </c>
      <c r="D720" s="12" t="str">
        <f>IFERROR(VLOOKUP(UPPER(CONCATENATE($B720," - ",$A720)),'[1]Segurados Civis'!$A$5:$H$2142,7,FALSE),"")</f>
        <v/>
      </c>
      <c r="E720" s="12" t="str">
        <f>IFERROR(VLOOKUP(UPPER(CONCATENATE($B720," - ",$A720)),'[1]Segurados Civis'!$A$5:$H$2142,8,FALSE),"")</f>
        <v/>
      </c>
      <c r="F720" s="12" t="str">
        <f t="shared" si="11"/>
        <v/>
      </c>
      <c r="G720" s="5" t="s">
        <v>4</v>
      </c>
      <c r="H720" s="3">
        <v>0</v>
      </c>
      <c r="I720" s="3"/>
      <c r="J720" s="3">
        <v>0</v>
      </c>
      <c r="K720" s="3">
        <v>0</v>
      </c>
    </row>
    <row r="721" spans="1:11" x14ac:dyDescent="0.25">
      <c r="A721" s="5" t="s">
        <v>1356</v>
      </c>
      <c r="B721" s="5" t="s">
        <v>1873</v>
      </c>
      <c r="C721" s="12" t="str">
        <f>IFERROR(VLOOKUP(UPPER(CONCATENATE($B721," - ",$A721)),'[1]Segurados Civis'!$A$5:$H$2142,6,FALSE),"")</f>
        <v/>
      </c>
      <c r="D721" s="12" t="str">
        <f>IFERROR(VLOOKUP(UPPER(CONCATENATE($B721," - ",$A721)),'[1]Segurados Civis'!$A$5:$H$2142,7,FALSE),"")</f>
        <v/>
      </c>
      <c r="E721" s="12" t="str">
        <f>IFERROR(VLOOKUP(UPPER(CONCATENATE($B721," - ",$A721)),'[1]Segurados Civis'!$A$5:$H$2142,8,FALSE),"")</f>
        <v/>
      </c>
      <c r="F721" s="12" t="str">
        <f t="shared" si="11"/>
        <v/>
      </c>
      <c r="G721" s="5" t="s">
        <v>4</v>
      </c>
      <c r="H721" s="3">
        <v>0</v>
      </c>
      <c r="I721" s="3"/>
      <c r="J721" s="3">
        <v>0</v>
      </c>
      <c r="K721" s="3">
        <v>0</v>
      </c>
    </row>
    <row r="722" spans="1:11" x14ac:dyDescent="0.25">
      <c r="A722" s="5" t="s">
        <v>1356</v>
      </c>
      <c r="B722" s="5" t="s">
        <v>1750</v>
      </c>
      <c r="C722" s="12" t="str">
        <f>IFERROR(VLOOKUP(UPPER(CONCATENATE($B722," - ",$A722)),'[1]Segurados Civis'!$A$5:$H$2142,6,FALSE),"")</f>
        <v/>
      </c>
      <c r="D722" s="12" t="str">
        <f>IFERROR(VLOOKUP(UPPER(CONCATENATE($B722," - ",$A722)),'[1]Segurados Civis'!$A$5:$H$2142,7,FALSE),"")</f>
        <v/>
      </c>
      <c r="E722" s="12" t="str">
        <f>IFERROR(VLOOKUP(UPPER(CONCATENATE($B722," - ",$A722)),'[1]Segurados Civis'!$A$5:$H$2142,8,FALSE),"")</f>
        <v/>
      </c>
      <c r="F722" s="12" t="str">
        <f t="shared" si="11"/>
        <v/>
      </c>
      <c r="G722" s="5" t="s">
        <v>4</v>
      </c>
      <c r="H722" s="3">
        <v>0</v>
      </c>
      <c r="I722" s="3"/>
      <c r="J722" s="3">
        <v>0</v>
      </c>
      <c r="K722" s="3">
        <v>0</v>
      </c>
    </row>
    <row r="723" spans="1:11" x14ac:dyDescent="0.25">
      <c r="A723" s="5" t="s">
        <v>1356</v>
      </c>
      <c r="B723" s="5" t="s">
        <v>1585</v>
      </c>
      <c r="C723" s="12" t="str">
        <f>IFERROR(VLOOKUP(UPPER(CONCATENATE($B723," - ",$A723)),'[1]Segurados Civis'!$A$5:$H$2142,6,FALSE),"")</f>
        <v/>
      </c>
      <c r="D723" s="12" t="str">
        <f>IFERROR(VLOOKUP(UPPER(CONCATENATE($B723," - ",$A723)),'[1]Segurados Civis'!$A$5:$H$2142,7,FALSE),"")</f>
        <v/>
      </c>
      <c r="E723" s="12" t="str">
        <f>IFERROR(VLOOKUP(UPPER(CONCATENATE($B723," - ",$A723)),'[1]Segurados Civis'!$A$5:$H$2142,8,FALSE),"")</f>
        <v/>
      </c>
      <c r="F723" s="12" t="str">
        <f t="shared" si="11"/>
        <v/>
      </c>
      <c r="G723" s="5" t="s">
        <v>4</v>
      </c>
      <c r="H723" s="3">
        <v>0</v>
      </c>
      <c r="I723" s="3"/>
      <c r="J723" s="3">
        <v>0</v>
      </c>
      <c r="K723" s="3">
        <v>0</v>
      </c>
    </row>
    <row r="724" spans="1:11" x14ac:dyDescent="0.25">
      <c r="A724" s="5" t="s">
        <v>1356</v>
      </c>
      <c r="B724" s="5" t="s">
        <v>1409</v>
      </c>
      <c r="C724" s="12" t="str">
        <f>IFERROR(VLOOKUP(UPPER(CONCATENATE($B724," - ",$A724)),'[1]Segurados Civis'!$A$5:$H$2142,6,FALSE),"")</f>
        <v/>
      </c>
      <c r="D724" s="12" t="str">
        <f>IFERROR(VLOOKUP(UPPER(CONCATENATE($B724," - ",$A724)),'[1]Segurados Civis'!$A$5:$H$2142,7,FALSE),"")</f>
        <v/>
      </c>
      <c r="E724" s="12" t="str">
        <f>IFERROR(VLOOKUP(UPPER(CONCATENATE($B724," - ",$A724)),'[1]Segurados Civis'!$A$5:$H$2142,8,FALSE),"")</f>
        <v/>
      </c>
      <c r="F724" s="12" t="str">
        <f t="shared" si="11"/>
        <v/>
      </c>
      <c r="G724" s="5" t="s">
        <v>4</v>
      </c>
      <c r="H724" s="3">
        <v>0</v>
      </c>
      <c r="I724" s="3"/>
      <c r="J724" s="3">
        <v>0</v>
      </c>
      <c r="K724" s="3">
        <v>0</v>
      </c>
    </row>
    <row r="725" spans="1:11" x14ac:dyDescent="0.25">
      <c r="A725" s="5" t="s">
        <v>1356</v>
      </c>
      <c r="B725" s="5" t="s">
        <v>1666</v>
      </c>
      <c r="C725" s="12" t="str">
        <f>IFERROR(VLOOKUP(UPPER(CONCATENATE($B725," - ",$A725)),'[1]Segurados Civis'!$A$5:$H$2142,6,FALSE),"")</f>
        <v/>
      </c>
      <c r="D725" s="12" t="str">
        <f>IFERROR(VLOOKUP(UPPER(CONCATENATE($B725," - ",$A725)),'[1]Segurados Civis'!$A$5:$H$2142,7,FALSE),"")</f>
        <v/>
      </c>
      <c r="E725" s="12" t="str">
        <f>IFERROR(VLOOKUP(UPPER(CONCATENATE($B725," - ",$A725)),'[1]Segurados Civis'!$A$5:$H$2142,8,FALSE),"")</f>
        <v/>
      </c>
      <c r="F725" s="12" t="str">
        <f t="shared" si="11"/>
        <v/>
      </c>
      <c r="G725" s="5" t="s">
        <v>4</v>
      </c>
      <c r="H725" s="3">
        <v>0</v>
      </c>
      <c r="I725" s="3"/>
      <c r="J725" s="3">
        <v>0</v>
      </c>
      <c r="K725" s="3">
        <v>0</v>
      </c>
    </row>
    <row r="726" spans="1:11" x14ac:dyDescent="0.25">
      <c r="A726" s="5" t="s">
        <v>1356</v>
      </c>
      <c r="B726" s="5" t="s">
        <v>2005</v>
      </c>
      <c r="C726" s="12" t="str">
        <f>IFERROR(VLOOKUP(UPPER(CONCATENATE($B726," - ",$A726)),'[1]Segurados Civis'!$A$5:$H$2142,6,FALSE),"")</f>
        <v/>
      </c>
      <c r="D726" s="12" t="str">
        <f>IFERROR(VLOOKUP(UPPER(CONCATENATE($B726," - ",$A726)),'[1]Segurados Civis'!$A$5:$H$2142,7,FALSE),"")</f>
        <v/>
      </c>
      <c r="E726" s="12" t="str">
        <f>IFERROR(VLOOKUP(UPPER(CONCATENATE($B726," - ",$A726)),'[1]Segurados Civis'!$A$5:$H$2142,8,FALSE),"")</f>
        <v/>
      </c>
      <c r="F726" s="12" t="str">
        <f t="shared" si="11"/>
        <v/>
      </c>
      <c r="G726" s="5" t="s">
        <v>4</v>
      </c>
      <c r="H726" s="3">
        <v>0</v>
      </c>
      <c r="I726" s="3"/>
      <c r="J726" s="3">
        <v>0</v>
      </c>
      <c r="K726" s="3">
        <v>0</v>
      </c>
    </row>
    <row r="727" spans="1:11" x14ac:dyDescent="0.25">
      <c r="A727" s="5" t="s">
        <v>1356</v>
      </c>
      <c r="B727" s="5" t="s">
        <v>2081</v>
      </c>
      <c r="C727" s="12" t="str">
        <f>IFERROR(VLOOKUP(UPPER(CONCATENATE($B727," - ",$A727)),'[1]Segurados Civis'!$A$5:$H$2142,6,FALSE),"")</f>
        <v/>
      </c>
      <c r="D727" s="12" t="str">
        <f>IFERROR(VLOOKUP(UPPER(CONCATENATE($B727," - ",$A727)),'[1]Segurados Civis'!$A$5:$H$2142,7,FALSE),"")</f>
        <v/>
      </c>
      <c r="E727" s="12" t="str">
        <f>IFERROR(VLOOKUP(UPPER(CONCATENATE($B727," - ",$A727)),'[1]Segurados Civis'!$A$5:$H$2142,8,FALSE),"")</f>
        <v/>
      </c>
      <c r="F727" s="12" t="str">
        <f t="shared" si="11"/>
        <v/>
      </c>
      <c r="G727" s="5" t="s">
        <v>4</v>
      </c>
      <c r="H727" s="3">
        <v>0</v>
      </c>
      <c r="I727" s="3"/>
      <c r="J727" s="3">
        <v>0</v>
      </c>
      <c r="K727" s="3">
        <v>0</v>
      </c>
    </row>
    <row r="728" spans="1:11" x14ac:dyDescent="0.25">
      <c r="A728" s="5" t="s">
        <v>1356</v>
      </c>
      <c r="B728" s="5" t="s">
        <v>1994</v>
      </c>
      <c r="C728" s="12">
        <f>IFERROR(VLOOKUP(UPPER(CONCATENATE($B728," - ",$A728)),'[1]Segurados Civis'!$A$5:$H$2142,6,FALSE),"")</f>
        <v>216</v>
      </c>
      <c r="D728" s="12">
        <f>IFERROR(VLOOKUP(UPPER(CONCATENATE($B728," - ",$A728)),'[1]Segurados Civis'!$A$5:$H$2142,7,FALSE),"")</f>
        <v>8</v>
      </c>
      <c r="E728" s="12">
        <f>IFERROR(VLOOKUP(UPPER(CONCATENATE($B728," - ",$A728)),'[1]Segurados Civis'!$A$5:$H$2142,8,FALSE),"")</f>
        <v>2</v>
      </c>
      <c r="F728" s="12">
        <f t="shared" si="11"/>
        <v>226</v>
      </c>
      <c r="G728" s="5" t="s">
        <v>2</v>
      </c>
      <c r="H728" s="3">
        <v>0</v>
      </c>
      <c r="I728" s="3"/>
      <c r="J728" s="3">
        <v>0</v>
      </c>
      <c r="K728" s="3">
        <v>0</v>
      </c>
    </row>
    <row r="729" spans="1:11" x14ac:dyDescent="0.25">
      <c r="A729" s="5" t="s">
        <v>1356</v>
      </c>
      <c r="B729" s="5" t="s">
        <v>1894</v>
      </c>
      <c r="C729" s="12" t="str">
        <f>IFERROR(VLOOKUP(UPPER(CONCATENATE($B729," - ",$A729)),'[1]Segurados Civis'!$A$5:$H$2142,6,FALSE),"")</f>
        <v/>
      </c>
      <c r="D729" s="12" t="str">
        <f>IFERROR(VLOOKUP(UPPER(CONCATENATE($B729," - ",$A729)),'[1]Segurados Civis'!$A$5:$H$2142,7,FALSE),"")</f>
        <v/>
      </c>
      <c r="E729" s="12" t="str">
        <f>IFERROR(VLOOKUP(UPPER(CONCATENATE($B729," - ",$A729)),'[1]Segurados Civis'!$A$5:$H$2142,8,FALSE),"")</f>
        <v/>
      </c>
      <c r="F729" s="12" t="str">
        <f t="shared" si="11"/>
        <v/>
      </c>
      <c r="G729" s="5" t="s">
        <v>4</v>
      </c>
      <c r="H729" s="3">
        <v>0</v>
      </c>
      <c r="I729" s="3"/>
      <c r="J729" s="3">
        <v>0</v>
      </c>
      <c r="K729" s="3">
        <v>0</v>
      </c>
    </row>
    <row r="730" spans="1:11" x14ac:dyDescent="0.25">
      <c r="A730" s="5" t="s">
        <v>1356</v>
      </c>
      <c r="B730" s="5" t="s">
        <v>1896</v>
      </c>
      <c r="C730" s="12">
        <f>IFERROR(VLOOKUP(UPPER(CONCATENATE($B730," - ",$A730)),'[1]Segurados Civis'!$A$5:$H$2142,6,FALSE),"")</f>
        <v>306</v>
      </c>
      <c r="D730" s="12">
        <f>IFERROR(VLOOKUP(UPPER(CONCATENATE($B730," - ",$A730)),'[1]Segurados Civis'!$A$5:$H$2142,7,FALSE),"")</f>
        <v>73</v>
      </c>
      <c r="E730" s="12">
        <f>IFERROR(VLOOKUP(UPPER(CONCATENATE($B730," - ",$A730)),'[1]Segurados Civis'!$A$5:$H$2142,8,FALSE),"")</f>
        <v>4</v>
      </c>
      <c r="F730" s="12">
        <f t="shared" si="11"/>
        <v>383</v>
      </c>
      <c r="G730" s="5" t="s">
        <v>2</v>
      </c>
      <c r="H730" s="3">
        <v>0</v>
      </c>
      <c r="I730" s="3"/>
      <c r="J730" s="3">
        <v>0</v>
      </c>
      <c r="K730" s="3">
        <v>0</v>
      </c>
    </row>
    <row r="731" spans="1:11" x14ac:dyDescent="0.25">
      <c r="A731" s="5" t="s">
        <v>1356</v>
      </c>
      <c r="B731" s="5" t="s">
        <v>1909</v>
      </c>
      <c r="C731" s="12">
        <f>IFERROR(VLOOKUP(UPPER(CONCATENATE($B731," - ",$A731)),'[1]Segurados Civis'!$A$5:$H$2142,6,FALSE),"")</f>
        <v>308</v>
      </c>
      <c r="D731" s="12">
        <f>IFERROR(VLOOKUP(UPPER(CONCATENATE($B731," - ",$A731)),'[1]Segurados Civis'!$A$5:$H$2142,7,FALSE),"")</f>
        <v>14</v>
      </c>
      <c r="E731" s="12">
        <f>IFERROR(VLOOKUP(UPPER(CONCATENATE($B731," - ",$A731)),'[1]Segurados Civis'!$A$5:$H$2142,8,FALSE),"")</f>
        <v>5</v>
      </c>
      <c r="F731" s="12">
        <f t="shared" si="11"/>
        <v>327</v>
      </c>
      <c r="G731" s="5" t="s">
        <v>2</v>
      </c>
      <c r="H731" s="3">
        <v>0</v>
      </c>
      <c r="I731" s="3"/>
      <c r="J731" s="3">
        <v>0</v>
      </c>
      <c r="K731" s="3">
        <v>0</v>
      </c>
    </row>
    <row r="732" spans="1:11" x14ac:dyDescent="0.25">
      <c r="A732" s="5" t="s">
        <v>1356</v>
      </c>
      <c r="B732" s="5" t="s">
        <v>2146</v>
      </c>
      <c r="C732" s="12">
        <f>IFERROR(VLOOKUP(UPPER(CONCATENATE($B732," - ",$A732)),'[1]Segurados Civis'!$A$5:$H$2142,6,FALSE),"")</f>
        <v>1404</v>
      </c>
      <c r="D732" s="12">
        <f>IFERROR(VLOOKUP(UPPER(CONCATENATE($B732," - ",$A732)),'[1]Segurados Civis'!$A$5:$H$2142,7,FALSE),"")</f>
        <v>589</v>
      </c>
      <c r="E732" s="12">
        <f>IFERROR(VLOOKUP(UPPER(CONCATENATE($B732," - ",$A732)),'[1]Segurados Civis'!$A$5:$H$2142,8,FALSE),"")</f>
        <v>233</v>
      </c>
      <c r="F732" s="12">
        <f t="shared" si="11"/>
        <v>2226</v>
      </c>
      <c r="G732" s="5" t="s">
        <v>2</v>
      </c>
      <c r="H732" s="3">
        <v>0</v>
      </c>
      <c r="I732" s="3"/>
      <c r="J732" s="3">
        <v>0</v>
      </c>
      <c r="K732" s="3">
        <v>0</v>
      </c>
    </row>
    <row r="733" spans="1:11" x14ac:dyDescent="0.25">
      <c r="A733" s="5" t="s">
        <v>1356</v>
      </c>
      <c r="B733" s="5" t="s">
        <v>1871</v>
      </c>
      <c r="C733" s="12">
        <f>IFERROR(VLOOKUP(UPPER(CONCATENATE($B733," - ",$A733)),'[1]Segurados Civis'!$A$5:$H$2142,6,FALSE),"")</f>
        <v>303</v>
      </c>
      <c r="D733" s="12">
        <f>IFERROR(VLOOKUP(UPPER(CONCATENATE($B733," - ",$A733)),'[1]Segurados Civis'!$A$5:$H$2142,7,FALSE),"")</f>
        <v>37</v>
      </c>
      <c r="E733" s="12">
        <f>IFERROR(VLOOKUP(UPPER(CONCATENATE($B733," - ",$A733)),'[1]Segurados Civis'!$A$5:$H$2142,8,FALSE),"")</f>
        <v>9</v>
      </c>
      <c r="F733" s="12">
        <f t="shared" si="11"/>
        <v>349</v>
      </c>
      <c r="G733" s="5" t="s">
        <v>2</v>
      </c>
      <c r="H733" s="3">
        <v>0</v>
      </c>
      <c r="I733" s="3"/>
      <c r="J733" s="3">
        <v>0</v>
      </c>
      <c r="K733" s="3">
        <v>0</v>
      </c>
    </row>
    <row r="734" spans="1:11" x14ac:dyDescent="0.25">
      <c r="A734" s="5" t="s">
        <v>1356</v>
      </c>
      <c r="B734" s="5" t="s">
        <v>1659</v>
      </c>
      <c r="C734" s="12" t="str">
        <f>IFERROR(VLOOKUP(UPPER(CONCATENATE($B734," - ",$A734)),'[1]Segurados Civis'!$A$5:$H$2142,6,FALSE),"")</f>
        <v/>
      </c>
      <c r="D734" s="12" t="str">
        <f>IFERROR(VLOOKUP(UPPER(CONCATENATE($B734," - ",$A734)),'[1]Segurados Civis'!$A$5:$H$2142,7,FALSE),"")</f>
        <v/>
      </c>
      <c r="E734" s="12" t="str">
        <f>IFERROR(VLOOKUP(UPPER(CONCATENATE($B734," - ",$A734)),'[1]Segurados Civis'!$A$5:$H$2142,8,FALSE),"")</f>
        <v/>
      </c>
      <c r="F734" s="12" t="str">
        <f t="shared" si="11"/>
        <v/>
      </c>
      <c r="G734" s="5" t="s">
        <v>4</v>
      </c>
      <c r="H734" s="3">
        <v>0</v>
      </c>
      <c r="I734" s="3"/>
      <c r="J734" s="3">
        <v>0</v>
      </c>
      <c r="K734" s="3">
        <v>0</v>
      </c>
    </row>
    <row r="735" spans="1:11" x14ac:dyDescent="0.25">
      <c r="A735" s="5" t="s">
        <v>1356</v>
      </c>
      <c r="B735" s="5" t="s">
        <v>1751</v>
      </c>
      <c r="C735" s="12" t="str">
        <f>IFERROR(VLOOKUP(UPPER(CONCATENATE($B735," - ",$A735)),'[1]Segurados Civis'!$A$5:$H$2142,6,FALSE),"")</f>
        <v/>
      </c>
      <c r="D735" s="12" t="str">
        <f>IFERROR(VLOOKUP(UPPER(CONCATENATE($B735," - ",$A735)),'[1]Segurados Civis'!$A$5:$H$2142,7,FALSE),"")</f>
        <v/>
      </c>
      <c r="E735" s="12" t="str">
        <f>IFERROR(VLOOKUP(UPPER(CONCATENATE($B735," - ",$A735)),'[1]Segurados Civis'!$A$5:$H$2142,8,FALSE),"")</f>
        <v/>
      </c>
      <c r="F735" s="12" t="str">
        <f t="shared" si="11"/>
        <v/>
      </c>
      <c r="G735" s="5" t="s">
        <v>4</v>
      </c>
      <c r="H735" s="3">
        <v>0</v>
      </c>
      <c r="I735" s="3"/>
      <c r="J735" s="3">
        <v>0</v>
      </c>
      <c r="K735" s="3">
        <v>0</v>
      </c>
    </row>
    <row r="736" spans="1:11" x14ac:dyDescent="0.25">
      <c r="A736" s="5" t="s">
        <v>1356</v>
      </c>
      <c r="B736" s="5" t="s">
        <v>1536</v>
      </c>
      <c r="C736" s="12" t="str">
        <f>IFERROR(VLOOKUP(UPPER(CONCATENATE($B736," - ",$A736)),'[1]Segurados Civis'!$A$5:$H$2142,6,FALSE),"")</f>
        <v/>
      </c>
      <c r="D736" s="12" t="str">
        <f>IFERROR(VLOOKUP(UPPER(CONCATENATE($B736," - ",$A736)),'[1]Segurados Civis'!$A$5:$H$2142,7,FALSE),"")</f>
        <v/>
      </c>
      <c r="E736" s="12" t="str">
        <f>IFERROR(VLOOKUP(UPPER(CONCATENATE($B736," - ",$A736)),'[1]Segurados Civis'!$A$5:$H$2142,8,FALSE),"")</f>
        <v/>
      </c>
      <c r="F736" s="12" t="str">
        <f t="shared" si="11"/>
        <v/>
      </c>
      <c r="G736" s="5" t="s">
        <v>4</v>
      </c>
      <c r="H736" s="3">
        <v>0</v>
      </c>
      <c r="I736" s="3"/>
      <c r="J736" s="3">
        <v>0</v>
      </c>
      <c r="K736" s="3">
        <v>0</v>
      </c>
    </row>
    <row r="737" spans="1:11" x14ac:dyDescent="0.25">
      <c r="A737" s="5" t="s">
        <v>1356</v>
      </c>
      <c r="B737" s="5" t="s">
        <v>1192</v>
      </c>
      <c r="C737" s="12" t="str">
        <f>IFERROR(VLOOKUP(UPPER(CONCATENATE($B737," - ",$A737)),'[1]Segurados Civis'!$A$5:$H$2142,6,FALSE),"")</f>
        <v/>
      </c>
      <c r="D737" s="12" t="str">
        <f>IFERROR(VLOOKUP(UPPER(CONCATENATE($B737," - ",$A737)),'[1]Segurados Civis'!$A$5:$H$2142,7,FALSE),"")</f>
        <v/>
      </c>
      <c r="E737" s="12" t="str">
        <f>IFERROR(VLOOKUP(UPPER(CONCATENATE($B737," - ",$A737)),'[1]Segurados Civis'!$A$5:$H$2142,8,FALSE),"")</f>
        <v/>
      </c>
      <c r="F737" s="12" t="str">
        <f t="shared" si="11"/>
        <v/>
      </c>
      <c r="G737" s="5" t="s">
        <v>4</v>
      </c>
      <c r="H737" s="3">
        <v>0</v>
      </c>
      <c r="I737" s="3"/>
      <c r="J737" s="3">
        <v>0</v>
      </c>
      <c r="K737" s="3">
        <v>0</v>
      </c>
    </row>
    <row r="738" spans="1:11" x14ac:dyDescent="0.25">
      <c r="A738" s="5" t="s">
        <v>1356</v>
      </c>
      <c r="B738" s="5" t="s">
        <v>1537</v>
      </c>
      <c r="C738" s="12" t="str">
        <f>IFERROR(VLOOKUP(UPPER(CONCATENATE($B738," - ",$A738)),'[1]Segurados Civis'!$A$5:$H$2142,6,FALSE),"")</f>
        <v/>
      </c>
      <c r="D738" s="12" t="str">
        <f>IFERROR(VLOOKUP(UPPER(CONCATENATE($B738," - ",$A738)),'[1]Segurados Civis'!$A$5:$H$2142,7,FALSE),"")</f>
        <v/>
      </c>
      <c r="E738" s="12" t="str">
        <f>IFERROR(VLOOKUP(UPPER(CONCATENATE($B738," - ",$A738)),'[1]Segurados Civis'!$A$5:$H$2142,8,FALSE),"")</f>
        <v/>
      </c>
      <c r="F738" s="12" t="str">
        <f t="shared" si="11"/>
        <v/>
      </c>
      <c r="G738" s="5" t="s">
        <v>4</v>
      </c>
      <c r="H738" s="3">
        <v>0</v>
      </c>
      <c r="I738" s="3"/>
      <c r="J738" s="3">
        <v>0</v>
      </c>
      <c r="K738" s="3">
        <v>0</v>
      </c>
    </row>
    <row r="739" spans="1:11" x14ac:dyDescent="0.25">
      <c r="A739" s="5" t="s">
        <v>1356</v>
      </c>
      <c r="B739" s="5" t="s">
        <v>2037</v>
      </c>
      <c r="C739" s="12" t="str">
        <f>IFERROR(VLOOKUP(UPPER(CONCATENATE($B739," - ",$A739)),'[1]Segurados Civis'!$A$5:$H$2142,6,FALSE),"")</f>
        <v/>
      </c>
      <c r="D739" s="12" t="str">
        <f>IFERROR(VLOOKUP(UPPER(CONCATENATE($B739," - ",$A739)),'[1]Segurados Civis'!$A$5:$H$2142,7,FALSE),"")</f>
        <v/>
      </c>
      <c r="E739" s="12" t="str">
        <f>IFERROR(VLOOKUP(UPPER(CONCATENATE($B739," - ",$A739)),'[1]Segurados Civis'!$A$5:$H$2142,8,FALSE),"")</f>
        <v/>
      </c>
      <c r="F739" s="12" t="str">
        <f t="shared" si="11"/>
        <v/>
      </c>
      <c r="G739" s="5" t="s">
        <v>4</v>
      </c>
      <c r="H739" s="3">
        <v>0</v>
      </c>
      <c r="I739" s="3"/>
      <c r="J739" s="3">
        <v>0</v>
      </c>
      <c r="K739" s="3">
        <v>0</v>
      </c>
    </row>
    <row r="740" spans="1:11" x14ac:dyDescent="0.25">
      <c r="A740" s="5" t="s">
        <v>1356</v>
      </c>
      <c r="B740" s="5" t="s">
        <v>1538</v>
      </c>
      <c r="C740" s="12" t="str">
        <f>IFERROR(VLOOKUP(UPPER(CONCATENATE($B740," - ",$A740)),'[1]Segurados Civis'!$A$5:$H$2142,6,FALSE),"")</f>
        <v/>
      </c>
      <c r="D740" s="12" t="str">
        <f>IFERROR(VLOOKUP(UPPER(CONCATENATE($B740," - ",$A740)),'[1]Segurados Civis'!$A$5:$H$2142,7,FALSE),"")</f>
        <v/>
      </c>
      <c r="E740" s="12" t="str">
        <f>IFERROR(VLOOKUP(UPPER(CONCATENATE($B740," - ",$A740)),'[1]Segurados Civis'!$A$5:$H$2142,8,FALSE),"")</f>
        <v/>
      </c>
      <c r="F740" s="12" t="str">
        <f t="shared" si="11"/>
        <v/>
      </c>
      <c r="G740" s="5" t="s">
        <v>4</v>
      </c>
      <c r="H740" s="3">
        <v>0</v>
      </c>
      <c r="I740" s="3"/>
      <c r="J740" s="3">
        <v>0</v>
      </c>
      <c r="K740" s="3">
        <v>0</v>
      </c>
    </row>
    <row r="741" spans="1:11" x14ac:dyDescent="0.25">
      <c r="A741" s="5" t="s">
        <v>1356</v>
      </c>
      <c r="B741" s="5" t="s">
        <v>1968</v>
      </c>
      <c r="C741" s="12" t="str">
        <f>IFERROR(VLOOKUP(UPPER(CONCATENATE($B741," - ",$A741)),'[1]Segurados Civis'!$A$5:$H$2142,6,FALSE),"")</f>
        <v/>
      </c>
      <c r="D741" s="12" t="str">
        <f>IFERROR(VLOOKUP(UPPER(CONCATENATE($B741," - ",$A741)),'[1]Segurados Civis'!$A$5:$H$2142,7,FALSE),"")</f>
        <v/>
      </c>
      <c r="E741" s="12" t="str">
        <f>IFERROR(VLOOKUP(UPPER(CONCATENATE($B741," - ",$A741)),'[1]Segurados Civis'!$A$5:$H$2142,8,FALSE),"")</f>
        <v/>
      </c>
      <c r="F741" s="12" t="str">
        <f t="shared" si="11"/>
        <v/>
      </c>
      <c r="G741" s="5" t="s">
        <v>4</v>
      </c>
      <c r="H741" s="3">
        <v>0</v>
      </c>
      <c r="I741" s="3"/>
      <c r="J741" s="3">
        <v>0</v>
      </c>
      <c r="K741" s="3">
        <v>0</v>
      </c>
    </row>
    <row r="742" spans="1:11" x14ac:dyDescent="0.25">
      <c r="A742" s="5" t="s">
        <v>1356</v>
      </c>
      <c r="B742" s="5" t="s">
        <v>2006</v>
      </c>
      <c r="C742" s="12" t="str">
        <f>IFERROR(VLOOKUP(UPPER(CONCATENATE($B742," - ",$A742)),'[1]Segurados Civis'!$A$5:$H$2142,6,FALSE),"")</f>
        <v/>
      </c>
      <c r="D742" s="12" t="str">
        <f>IFERROR(VLOOKUP(UPPER(CONCATENATE($B742," - ",$A742)),'[1]Segurados Civis'!$A$5:$H$2142,7,FALSE),"")</f>
        <v/>
      </c>
      <c r="E742" s="12" t="str">
        <f>IFERROR(VLOOKUP(UPPER(CONCATENATE($B742," - ",$A742)),'[1]Segurados Civis'!$A$5:$H$2142,8,FALSE),"")</f>
        <v/>
      </c>
      <c r="F742" s="12" t="str">
        <f t="shared" si="11"/>
        <v/>
      </c>
      <c r="G742" s="5" t="s">
        <v>4</v>
      </c>
      <c r="H742" s="3">
        <v>0</v>
      </c>
      <c r="I742" s="3"/>
      <c r="J742" s="3">
        <v>0</v>
      </c>
      <c r="K742" s="3">
        <v>0</v>
      </c>
    </row>
    <row r="743" spans="1:11" x14ac:dyDescent="0.25">
      <c r="A743" s="5" t="s">
        <v>1356</v>
      </c>
      <c r="B743" s="5" t="s">
        <v>1931</v>
      </c>
      <c r="C743" s="12" t="str">
        <f>IFERROR(VLOOKUP(UPPER(CONCATENATE($B743," - ",$A743)),'[1]Segurados Civis'!$A$5:$H$2142,6,FALSE),"")</f>
        <v/>
      </c>
      <c r="D743" s="12" t="str">
        <f>IFERROR(VLOOKUP(UPPER(CONCATENATE($B743," - ",$A743)),'[1]Segurados Civis'!$A$5:$H$2142,7,FALSE),"")</f>
        <v/>
      </c>
      <c r="E743" s="12" t="str">
        <f>IFERROR(VLOOKUP(UPPER(CONCATENATE($B743," - ",$A743)),'[1]Segurados Civis'!$A$5:$H$2142,8,FALSE),"")</f>
        <v/>
      </c>
      <c r="F743" s="12" t="str">
        <f t="shared" si="11"/>
        <v/>
      </c>
      <c r="G743" s="5" t="s">
        <v>4</v>
      </c>
      <c r="H743" s="3">
        <v>0</v>
      </c>
      <c r="I743" s="3"/>
      <c r="J743" s="3">
        <v>0</v>
      </c>
      <c r="K743" s="3">
        <v>0</v>
      </c>
    </row>
    <row r="744" spans="1:11" x14ac:dyDescent="0.25">
      <c r="A744" s="5" t="s">
        <v>1356</v>
      </c>
      <c r="B744" s="5" t="s">
        <v>1950</v>
      </c>
      <c r="C744" s="12" t="str">
        <f>IFERROR(VLOOKUP(UPPER(CONCATENATE($B744," - ",$A744)),'[1]Segurados Civis'!$A$5:$H$2142,6,FALSE),"")</f>
        <v/>
      </c>
      <c r="D744" s="12" t="str">
        <f>IFERROR(VLOOKUP(UPPER(CONCATENATE($B744," - ",$A744)),'[1]Segurados Civis'!$A$5:$H$2142,7,FALSE),"")</f>
        <v/>
      </c>
      <c r="E744" s="12" t="str">
        <f>IFERROR(VLOOKUP(UPPER(CONCATENATE($B744," - ",$A744)),'[1]Segurados Civis'!$A$5:$H$2142,8,FALSE),"")</f>
        <v/>
      </c>
      <c r="F744" s="12" t="str">
        <f t="shared" si="11"/>
        <v/>
      </c>
      <c r="G744" s="5" t="s">
        <v>4</v>
      </c>
      <c r="H744" s="3">
        <v>0</v>
      </c>
      <c r="I744" s="3"/>
      <c r="J744" s="3">
        <v>0</v>
      </c>
      <c r="K744" s="3">
        <v>0</v>
      </c>
    </row>
    <row r="745" spans="1:11" x14ac:dyDescent="0.25">
      <c r="A745" s="5" t="s">
        <v>1356</v>
      </c>
      <c r="B745" s="5" t="s">
        <v>1539</v>
      </c>
      <c r="C745" s="12" t="str">
        <f>IFERROR(VLOOKUP(UPPER(CONCATENATE($B745," - ",$A745)),'[1]Segurados Civis'!$A$5:$H$2142,6,FALSE),"")</f>
        <v/>
      </c>
      <c r="D745" s="12" t="str">
        <f>IFERROR(VLOOKUP(UPPER(CONCATENATE($B745," - ",$A745)),'[1]Segurados Civis'!$A$5:$H$2142,7,FALSE),"")</f>
        <v/>
      </c>
      <c r="E745" s="12" t="str">
        <f>IFERROR(VLOOKUP(UPPER(CONCATENATE($B745," - ",$A745)),'[1]Segurados Civis'!$A$5:$H$2142,8,FALSE),"")</f>
        <v/>
      </c>
      <c r="F745" s="12" t="str">
        <f t="shared" si="11"/>
        <v/>
      </c>
      <c r="G745" s="5" t="s">
        <v>4</v>
      </c>
      <c r="H745" s="3">
        <v>0</v>
      </c>
      <c r="I745" s="3"/>
      <c r="J745" s="3">
        <v>0</v>
      </c>
      <c r="K745" s="3">
        <v>0</v>
      </c>
    </row>
    <row r="746" spans="1:11" x14ac:dyDescent="0.25">
      <c r="A746" s="5" t="s">
        <v>1356</v>
      </c>
      <c r="B746" s="5" t="s">
        <v>2063</v>
      </c>
      <c r="C746" s="12" t="str">
        <f>IFERROR(VLOOKUP(UPPER(CONCATENATE($B746," - ",$A746)),'[1]Segurados Civis'!$A$5:$H$2142,6,FALSE),"")</f>
        <v/>
      </c>
      <c r="D746" s="12" t="str">
        <f>IFERROR(VLOOKUP(UPPER(CONCATENATE($B746," - ",$A746)),'[1]Segurados Civis'!$A$5:$H$2142,7,FALSE),"")</f>
        <v/>
      </c>
      <c r="E746" s="12" t="str">
        <f>IFERROR(VLOOKUP(UPPER(CONCATENATE($B746," - ",$A746)),'[1]Segurados Civis'!$A$5:$H$2142,8,FALSE),"")</f>
        <v/>
      </c>
      <c r="F746" s="12" t="str">
        <f t="shared" si="11"/>
        <v/>
      </c>
      <c r="G746" s="5" t="s">
        <v>4</v>
      </c>
      <c r="H746" s="3">
        <v>0</v>
      </c>
      <c r="I746" s="3"/>
      <c r="J746" s="3">
        <v>0</v>
      </c>
      <c r="K746" s="3">
        <v>0</v>
      </c>
    </row>
    <row r="747" spans="1:11" x14ac:dyDescent="0.25">
      <c r="A747" s="5" t="s">
        <v>1356</v>
      </c>
      <c r="B747" s="5" t="s">
        <v>1951</v>
      </c>
      <c r="C747" s="12" t="str">
        <f>IFERROR(VLOOKUP(UPPER(CONCATENATE($B747," - ",$A747)),'[1]Segurados Civis'!$A$5:$H$2142,6,FALSE),"")</f>
        <v/>
      </c>
      <c r="D747" s="12" t="str">
        <f>IFERROR(VLOOKUP(UPPER(CONCATENATE($B747," - ",$A747)),'[1]Segurados Civis'!$A$5:$H$2142,7,FALSE),"")</f>
        <v/>
      </c>
      <c r="E747" s="12" t="str">
        <f>IFERROR(VLOOKUP(UPPER(CONCATENATE($B747," - ",$A747)),'[1]Segurados Civis'!$A$5:$H$2142,8,FALSE),"")</f>
        <v/>
      </c>
      <c r="F747" s="12" t="str">
        <f t="shared" si="11"/>
        <v/>
      </c>
      <c r="G747" s="5" t="s">
        <v>4</v>
      </c>
      <c r="H747" s="3">
        <v>0</v>
      </c>
      <c r="I747" s="3"/>
      <c r="J747" s="3">
        <v>0</v>
      </c>
      <c r="K747" s="3">
        <v>0</v>
      </c>
    </row>
    <row r="748" spans="1:11" x14ac:dyDescent="0.25">
      <c r="A748" s="5" t="s">
        <v>1356</v>
      </c>
      <c r="B748" s="5" t="s">
        <v>2087</v>
      </c>
      <c r="C748" s="12">
        <f>IFERROR(VLOOKUP(UPPER(CONCATENATE($B748," - ",$A748)),'[1]Segurados Civis'!$A$5:$H$2142,6,FALSE),"")</f>
        <v>170</v>
      </c>
      <c r="D748" s="12">
        <f>IFERROR(VLOOKUP(UPPER(CONCATENATE($B748," - ",$A748)),'[1]Segurados Civis'!$A$5:$H$2142,7,FALSE),"")</f>
        <v>33</v>
      </c>
      <c r="E748" s="12">
        <f>IFERROR(VLOOKUP(UPPER(CONCATENATE($B748," - ",$A748)),'[1]Segurados Civis'!$A$5:$H$2142,8,FALSE),"")</f>
        <v>0</v>
      </c>
      <c r="F748" s="12">
        <f t="shared" si="11"/>
        <v>203</v>
      </c>
      <c r="G748" s="5" t="s">
        <v>2</v>
      </c>
      <c r="H748" s="3">
        <v>0</v>
      </c>
      <c r="I748" s="3"/>
      <c r="J748" s="3">
        <v>0</v>
      </c>
      <c r="K748" s="3">
        <v>0</v>
      </c>
    </row>
    <row r="749" spans="1:11" x14ac:dyDescent="0.25">
      <c r="A749" s="5" t="s">
        <v>1356</v>
      </c>
      <c r="B749" s="5" t="s">
        <v>1952</v>
      </c>
      <c r="C749" s="12" t="str">
        <f>IFERROR(VLOOKUP(UPPER(CONCATENATE($B749," - ",$A749)),'[1]Segurados Civis'!$A$5:$H$2142,6,FALSE),"")</f>
        <v/>
      </c>
      <c r="D749" s="12" t="str">
        <f>IFERROR(VLOOKUP(UPPER(CONCATENATE($B749," - ",$A749)),'[1]Segurados Civis'!$A$5:$H$2142,7,FALSE),"")</f>
        <v/>
      </c>
      <c r="E749" s="12" t="str">
        <f>IFERROR(VLOOKUP(UPPER(CONCATENATE($B749," - ",$A749)),'[1]Segurados Civis'!$A$5:$H$2142,8,FALSE),"")</f>
        <v/>
      </c>
      <c r="F749" s="12" t="str">
        <f t="shared" si="11"/>
        <v/>
      </c>
      <c r="G749" s="5" t="s">
        <v>4</v>
      </c>
      <c r="H749" s="3">
        <v>0</v>
      </c>
      <c r="I749" s="3"/>
      <c r="J749" s="3">
        <v>0</v>
      </c>
      <c r="K749" s="3">
        <v>0</v>
      </c>
    </row>
    <row r="750" spans="1:11" x14ac:dyDescent="0.25">
      <c r="A750" s="5" t="s">
        <v>1356</v>
      </c>
      <c r="B750" s="5" t="s">
        <v>1565</v>
      </c>
      <c r="C750" s="12" t="str">
        <f>IFERROR(VLOOKUP(UPPER(CONCATENATE($B750," - ",$A750)),'[1]Segurados Civis'!$A$5:$H$2142,6,FALSE),"")</f>
        <v/>
      </c>
      <c r="D750" s="12" t="str">
        <f>IFERROR(VLOOKUP(UPPER(CONCATENATE($B750," - ",$A750)),'[1]Segurados Civis'!$A$5:$H$2142,7,FALSE),"")</f>
        <v/>
      </c>
      <c r="E750" s="12" t="str">
        <f>IFERROR(VLOOKUP(UPPER(CONCATENATE($B750," - ",$A750)),'[1]Segurados Civis'!$A$5:$H$2142,8,FALSE),"")</f>
        <v/>
      </c>
      <c r="F750" s="12" t="str">
        <f t="shared" si="11"/>
        <v/>
      </c>
      <c r="G750" s="5" t="s">
        <v>4</v>
      </c>
      <c r="H750" s="3">
        <v>0</v>
      </c>
      <c r="I750" s="3"/>
      <c r="J750" s="3">
        <v>0</v>
      </c>
      <c r="K750" s="3">
        <v>0</v>
      </c>
    </row>
    <row r="751" spans="1:11" x14ac:dyDescent="0.25">
      <c r="A751" s="5" t="s">
        <v>1356</v>
      </c>
      <c r="B751" s="5" t="s">
        <v>2121</v>
      </c>
      <c r="C751" s="12" t="str">
        <f>IFERROR(VLOOKUP(UPPER(CONCATENATE($B751," - ",$A751)),'[1]Segurados Civis'!$A$5:$H$2142,6,FALSE),"")</f>
        <v/>
      </c>
      <c r="D751" s="12" t="str">
        <f>IFERROR(VLOOKUP(UPPER(CONCATENATE($B751," - ",$A751)),'[1]Segurados Civis'!$A$5:$H$2142,7,FALSE),"")</f>
        <v/>
      </c>
      <c r="E751" s="12" t="str">
        <f>IFERROR(VLOOKUP(UPPER(CONCATENATE($B751," - ",$A751)),'[1]Segurados Civis'!$A$5:$H$2142,8,FALSE),"")</f>
        <v/>
      </c>
      <c r="F751" s="12" t="str">
        <f t="shared" si="11"/>
        <v/>
      </c>
      <c r="G751" s="5" t="s">
        <v>4</v>
      </c>
      <c r="H751" s="3">
        <v>0</v>
      </c>
      <c r="I751" s="3"/>
      <c r="J751" s="3">
        <v>0</v>
      </c>
      <c r="K751" s="3">
        <v>0</v>
      </c>
    </row>
    <row r="752" spans="1:11" x14ac:dyDescent="0.25">
      <c r="A752" s="5" t="s">
        <v>1356</v>
      </c>
      <c r="B752" s="5" t="s">
        <v>1752</v>
      </c>
      <c r="C752" s="12" t="str">
        <f>IFERROR(VLOOKUP(UPPER(CONCATENATE($B752," - ",$A752)),'[1]Segurados Civis'!$A$5:$H$2142,6,FALSE),"")</f>
        <v/>
      </c>
      <c r="D752" s="12" t="str">
        <f>IFERROR(VLOOKUP(UPPER(CONCATENATE($B752," - ",$A752)),'[1]Segurados Civis'!$A$5:$H$2142,7,FALSE),"")</f>
        <v/>
      </c>
      <c r="E752" s="12" t="str">
        <f>IFERROR(VLOOKUP(UPPER(CONCATENATE($B752," - ",$A752)),'[1]Segurados Civis'!$A$5:$H$2142,8,FALSE),"")</f>
        <v/>
      </c>
      <c r="F752" s="12" t="str">
        <f t="shared" si="11"/>
        <v/>
      </c>
      <c r="G752" s="5" t="s">
        <v>4</v>
      </c>
      <c r="H752" s="3">
        <v>0</v>
      </c>
      <c r="I752" s="3"/>
      <c r="J752" s="3">
        <v>0</v>
      </c>
      <c r="K752" s="3">
        <v>0</v>
      </c>
    </row>
    <row r="753" spans="1:11" x14ac:dyDescent="0.25">
      <c r="A753" s="5" t="s">
        <v>1356</v>
      </c>
      <c r="B753" s="5" t="s">
        <v>1753</v>
      </c>
      <c r="C753" s="12" t="str">
        <f>IFERROR(VLOOKUP(UPPER(CONCATENATE($B753," - ",$A753)),'[1]Segurados Civis'!$A$5:$H$2142,6,FALSE),"")</f>
        <v/>
      </c>
      <c r="D753" s="12" t="str">
        <f>IFERROR(VLOOKUP(UPPER(CONCATENATE($B753," - ",$A753)),'[1]Segurados Civis'!$A$5:$H$2142,7,FALSE),"")</f>
        <v/>
      </c>
      <c r="E753" s="12" t="str">
        <f>IFERROR(VLOOKUP(UPPER(CONCATENATE($B753," - ",$A753)),'[1]Segurados Civis'!$A$5:$H$2142,8,FALSE),"")</f>
        <v/>
      </c>
      <c r="F753" s="12" t="str">
        <f t="shared" si="11"/>
        <v/>
      </c>
      <c r="G753" s="5" t="s">
        <v>4</v>
      </c>
      <c r="H753" s="3">
        <v>0</v>
      </c>
      <c r="I753" s="3"/>
      <c r="J753" s="3">
        <v>0</v>
      </c>
      <c r="K753" s="3">
        <v>0</v>
      </c>
    </row>
    <row r="754" spans="1:11" x14ac:dyDescent="0.25">
      <c r="A754" s="5" t="s">
        <v>1356</v>
      </c>
      <c r="B754" s="5" t="s">
        <v>1754</v>
      </c>
      <c r="C754" s="12" t="str">
        <f>IFERROR(VLOOKUP(UPPER(CONCATENATE($B754," - ",$A754)),'[1]Segurados Civis'!$A$5:$H$2142,6,FALSE),"")</f>
        <v/>
      </c>
      <c r="D754" s="12" t="str">
        <f>IFERROR(VLOOKUP(UPPER(CONCATENATE($B754," - ",$A754)),'[1]Segurados Civis'!$A$5:$H$2142,7,FALSE),"")</f>
        <v/>
      </c>
      <c r="E754" s="12" t="str">
        <f>IFERROR(VLOOKUP(UPPER(CONCATENATE($B754," - ",$A754)),'[1]Segurados Civis'!$A$5:$H$2142,8,FALSE),"")</f>
        <v/>
      </c>
      <c r="F754" s="12" t="str">
        <f t="shared" si="11"/>
        <v/>
      </c>
      <c r="G754" s="5" t="s">
        <v>4</v>
      </c>
      <c r="H754" s="3">
        <v>0</v>
      </c>
      <c r="I754" s="3"/>
      <c r="J754" s="3">
        <v>0</v>
      </c>
      <c r="K754" s="3">
        <v>0</v>
      </c>
    </row>
    <row r="755" spans="1:11" x14ac:dyDescent="0.25">
      <c r="A755" s="5" t="s">
        <v>1356</v>
      </c>
      <c r="B755" s="5" t="s">
        <v>2170</v>
      </c>
      <c r="C755" s="12" t="str">
        <f>IFERROR(VLOOKUP(UPPER(CONCATENATE($B755," - ",$A755)),'[1]Segurados Civis'!$A$5:$H$2142,6,FALSE),"")</f>
        <v/>
      </c>
      <c r="D755" s="12" t="str">
        <f>IFERROR(VLOOKUP(UPPER(CONCATENATE($B755," - ",$A755)),'[1]Segurados Civis'!$A$5:$H$2142,7,FALSE),"")</f>
        <v/>
      </c>
      <c r="E755" s="12" t="str">
        <f>IFERROR(VLOOKUP(UPPER(CONCATENATE($B755," - ",$A755)),'[1]Segurados Civis'!$A$5:$H$2142,8,FALSE),"")</f>
        <v/>
      </c>
      <c r="F755" s="12" t="str">
        <f t="shared" si="11"/>
        <v/>
      </c>
      <c r="G755" s="5" t="s">
        <v>2</v>
      </c>
      <c r="H755" s="3">
        <v>0</v>
      </c>
      <c r="I755" s="3"/>
      <c r="J755" s="3">
        <v>0</v>
      </c>
      <c r="K755" s="3">
        <v>0</v>
      </c>
    </row>
    <row r="756" spans="1:11" x14ac:dyDescent="0.25">
      <c r="A756" s="5" t="s">
        <v>1356</v>
      </c>
      <c r="B756" s="5" t="s">
        <v>1566</v>
      </c>
      <c r="C756" s="12" t="str">
        <f>IFERROR(VLOOKUP(UPPER(CONCATENATE($B756," - ",$A756)),'[1]Segurados Civis'!$A$5:$H$2142,6,FALSE),"")</f>
        <v/>
      </c>
      <c r="D756" s="12" t="str">
        <f>IFERROR(VLOOKUP(UPPER(CONCATENATE($B756," - ",$A756)),'[1]Segurados Civis'!$A$5:$H$2142,7,FALSE),"")</f>
        <v/>
      </c>
      <c r="E756" s="12" t="str">
        <f>IFERROR(VLOOKUP(UPPER(CONCATENATE($B756," - ",$A756)),'[1]Segurados Civis'!$A$5:$H$2142,8,FALSE),"")</f>
        <v/>
      </c>
      <c r="F756" s="12" t="str">
        <f t="shared" si="11"/>
        <v/>
      </c>
      <c r="G756" s="5" t="s">
        <v>4</v>
      </c>
      <c r="H756" s="3">
        <v>0</v>
      </c>
      <c r="I756" s="3"/>
      <c r="J756" s="3">
        <v>0</v>
      </c>
      <c r="K756" s="3">
        <v>0</v>
      </c>
    </row>
    <row r="757" spans="1:11" x14ac:dyDescent="0.25">
      <c r="A757" s="5" t="s">
        <v>1356</v>
      </c>
      <c r="B757" s="5" t="s">
        <v>2098</v>
      </c>
      <c r="C757" s="12" t="str">
        <f>IFERROR(VLOOKUP(UPPER(CONCATENATE($B757," - ",$A757)),'[1]Segurados Civis'!$A$5:$H$2142,6,FALSE),"")</f>
        <v/>
      </c>
      <c r="D757" s="12" t="str">
        <f>IFERROR(VLOOKUP(UPPER(CONCATENATE($B757," - ",$A757)),'[1]Segurados Civis'!$A$5:$H$2142,7,FALSE),"")</f>
        <v/>
      </c>
      <c r="E757" s="12" t="str">
        <f>IFERROR(VLOOKUP(UPPER(CONCATENATE($B757," - ",$A757)),'[1]Segurados Civis'!$A$5:$H$2142,8,FALSE),"")</f>
        <v/>
      </c>
      <c r="F757" s="12" t="str">
        <f t="shared" si="11"/>
        <v/>
      </c>
      <c r="G757" s="5" t="s">
        <v>4</v>
      </c>
      <c r="H757" s="3">
        <v>0</v>
      </c>
      <c r="I757" s="3"/>
      <c r="J757" s="3">
        <v>0</v>
      </c>
      <c r="K757" s="3">
        <v>0</v>
      </c>
    </row>
    <row r="758" spans="1:11" x14ac:dyDescent="0.25">
      <c r="A758" s="5" t="s">
        <v>1356</v>
      </c>
      <c r="B758" s="5" t="s">
        <v>2114</v>
      </c>
      <c r="C758" s="12" t="str">
        <f>IFERROR(VLOOKUP(UPPER(CONCATENATE($B758," - ",$A758)),'[1]Segurados Civis'!$A$5:$H$2142,6,FALSE),"")</f>
        <v/>
      </c>
      <c r="D758" s="12" t="str">
        <f>IFERROR(VLOOKUP(UPPER(CONCATENATE($B758," - ",$A758)),'[1]Segurados Civis'!$A$5:$H$2142,7,FALSE),"")</f>
        <v/>
      </c>
      <c r="E758" s="12" t="str">
        <f>IFERROR(VLOOKUP(UPPER(CONCATENATE($B758," - ",$A758)),'[1]Segurados Civis'!$A$5:$H$2142,8,FALSE),"")</f>
        <v/>
      </c>
      <c r="F758" s="12" t="str">
        <f t="shared" si="11"/>
        <v/>
      </c>
      <c r="G758" s="5" t="s">
        <v>4</v>
      </c>
      <c r="H758" s="3">
        <v>0</v>
      </c>
      <c r="I758" s="3"/>
      <c r="J758" s="3">
        <v>0</v>
      </c>
      <c r="K758" s="3">
        <v>0</v>
      </c>
    </row>
    <row r="759" spans="1:11" x14ac:dyDescent="0.25">
      <c r="A759" s="5" t="s">
        <v>1356</v>
      </c>
      <c r="B759" s="5" t="s">
        <v>1846</v>
      </c>
      <c r="C759" s="12" t="str">
        <f>IFERROR(VLOOKUP(UPPER(CONCATENATE($B759," - ",$A759)),'[1]Segurados Civis'!$A$5:$H$2142,6,FALSE),"")</f>
        <v/>
      </c>
      <c r="D759" s="12" t="str">
        <f>IFERROR(VLOOKUP(UPPER(CONCATENATE($B759," - ",$A759)),'[1]Segurados Civis'!$A$5:$H$2142,7,FALSE),"")</f>
        <v/>
      </c>
      <c r="E759" s="12" t="str">
        <f>IFERROR(VLOOKUP(UPPER(CONCATENATE($B759," - ",$A759)),'[1]Segurados Civis'!$A$5:$H$2142,8,FALSE),"")</f>
        <v/>
      </c>
      <c r="F759" s="12" t="str">
        <f t="shared" si="11"/>
        <v/>
      </c>
      <c r="G759" s="5" t="s">
        <v>4</v>
      </c>
      <c r="H759" s="3">
        <v>0</v>
      </c>
      <c r="I759" s="3"/>
      <c r="J759" s="3">
        <v>0</v>
      </c>
      <c r="K759" s="3">
        <v>0</v>
      </c>
    </row>
    <row r="760" spans="1:11" x14ac:dyDescent="0.25">
      <c r="A760" s="5" t="s">
        <v>1356</v>
      </c>
      <c r="B760" s="5" t="s">
        <v>1989</v>
      </c>
      <c r="C760" s="12" t="str">
        <f>IFERROR(VLOOKUP(UPPER(CONCATENATE($B760," - ",$A760)),'[1]Segurados Civis'!$A$5:$H$2142,6,FALSE),"")</f>
        <v/>
      </c>
      <c r="D760" s="12" t="str">
        <f>IFERROR(VLOOKUP(UPPER(CONCATENATE($B760," - ",$A760)),'[1]Segurados Civis'!$A$5:$H$2142,7,FALSE),"")</f>
        <v/>
      </c>
      <c r="E760" s="12" t="str">
        <f>IFERROR(VLOOKUP(UPPER(CONCATENATE($B760," - ",$A760)),'[1]Segurados Civis'!$A$5:$H$2142,8,FALSE),"")</f>
        <v/>
      </c>
      <c r="F760" s="12" t="str">
        <f t="shared" si="11"/>
        <v/>
      </c>
      <c r="G760" s="5" t="s">
        <v>4</v>
      </c>
      <c r="H760" s="3">
        <v>0</v>
      </c>
      <c r="I760" s="3"/>
      <c r="J760" s="3">
        <v>0</v>
      </c>
      <c r="K760" s="3">
        <v>0</v>
      </c>
    </row>
    <row r="761" spans="1:11" x14ac:dyDescent="0.25">
      <c r="A761" s="5" t="s">
        <v>1356</v>
      </c>
      <c r="B761" s="5" t="s">
        <v>2137</v>
      </c>
      <c r="C761" s="12">
        <f>IFERROR(VLOOKUP(UPPER(CONCATENATE($B761," - ",$A761)),'[1]Segurados Civis'!$A$5:$H$2142,6,FALSE),"")</f>
        <v>167</v>
      </c>
      <c r="D761" s="12">
        <f>IFERROR(VLOOKUP(UPPER(CONCATENATE($B761," - ",$A761)),'[1]Segurados Civis'!$A$5:$H$2142,7,FALSE),"")</f>
        <v>71</v>
      </c>
      <c r="E761" s="12">
        <f>IFERROR(VLOOKUP(UPPER(CONCATENATE($B761," - ",$A761)),'[1]Segurados Civis'!$A$5:$H$2142,8,FALSE),"")</f>
        <v>8</v>
      </c>
      <c r="F761" s="12">
        <f t="shared" si="11"/>
        <v>246</v>
      </c>
      <c r="G761" s="5" t="s">
        <v>2</v>
      </c>
      <c r="H761" s="3">
        <v>0</v>
      </c>
      <c r="I761" s="3"/>
      <c r="J761" s="3">
        <v>0</v>
      </c>
      <c r="K761" s="3">
        <v>0</v>
      </c>
    </row>
    <row r="762" spans="1:11" x14ac:dyDescent="0.25">
      <c r="A762" s="5" t="s">
        <v>1356</v>
      </c>
      <c r="B762" s="5" t="s">
        <v>2017</v>
      </c>
      <c r="C762" s="12">
        <f>IFERROR(VLOOKUP(UPPER(CONCATENATE($B762," - ",$A762)),'[1]Segurados Civis'!$A$5:$H$2142,6,FALSE),"")</f>
        <v>1352</v>
      </c>
      <c r="D762" s="12">
        <f>IFERROR(VLOOKUP(UPPER(CONCATENATE($B762," - ",$A762)),'[1]Segurados Civis'!$A$5:$H$2142,7,FALSE),"")</f>
        <v>378</v>
      </c>
      <c r="E762" s="12">
        <f>IFERROR(VLOOKUP(UPPER(CONCATENATE($B762," - ",$A762)),'[1]Segurados Civis'!$A$5:$H$2142,8,FALSE),"")</f>
        <v>114</v>
      </c>
      <c r="F762" s="12">
        <f t="shared" si="11"/>
        <v>1844</v>
      </c>
      <c r="G762" s="5" t="s">
        <v>2</v>
      </c>
      <c r="H762" s="3">
        <v>0</v>
      </c>
      <c r="I762" s="3"/>
      <c r="J762" s="3">
        <v>0</v>
      </c>
      <c r="K762" s="3">
        <v>0</v>
      </c>
    </row>
    <row r="763" spans="1:11" x14ac:dyDescent="0.25">
      <c r="A763" s="5" t="s">
        <v>1356</v>
      </c>
      <c r="B763" s="5" t="s">
        <v>1367</v>
      </c>
      <c r="C763" s="12" t="str">
        <f>IFERROR(VLOOKUP(UPPER(CONCATENATE($B763," - ",$A763)),'[1]Segurados Civis'!$A$5:$H$2142,6,FALSE),"")</f>
        <v/>
      </c>
      <c r="D763" s="12" t="str">
        <f>IFERROR(VLOOKUP(UPPER(CONCATENATE($B763," - ",$A763)),'[1]Segurados Civis'!$A$5:$H$2142,7,FALSE),"")</f>
        <v/>
      </c>
      <c r="E763" s="12" t="str">
        <f>IFERROR(VLOOKUP(UPPER(CONCATENATE($B763," - ",$A763)),'[1]Segurados Civis'!$A$5:$H$2142,8,FALSE),"")</f>
        <v/>
      </c>
      <c r="F763" s="12" t="str">
        <f t="shared" si="11"/>
        <v/>
      </c>
      <c r="G763" s="5" t="s">
        <v>4</v>
      </c>
      <c r="H763" s="3">
        <v>0</v>
      </c>
      <c r="I763" s="3"/>
      <c r="J763" s="3">
        <v>0</v>
      </c>
      <c r="K763" s="3">
        <v>0</v>
      </c>
    </row>
    <row r="764" spans="1:11" x14ac:dyDescent="0.25">
      <c r="A764" s="5" t="s">
        <v>1356</v>
      </c>
      <c r="B764" s="5" t="s">
        <v>1540</v>
      </c>
      <c r="C764" s="12" t="str">
        <f>IFERROR(VLOOKUP(UPPER(CONCATENATE($B764," - ",$A764)),'[1]Segurados Civis'!$A$5:$H$2142,6,FALSE),"")</f>
        <v/>
      </c>
      <c r="D764" s="12" t="str">
        <f>IFERROR(VLOOKUP(UPPER(CONCATENATE($B764," - ",$A764)),'[1]Segurados Civis'!$A$5:$H$2142,7,FALSE),"")</f>
        <v/>
      </c>
      <c r="E764" s="12" t="str">
        <f>IFERROR(VLOOKUP(UPPER(CONCATENATE($B764," - ",$A764)),'[1]Segurados Civis'!$A$5:$H$2142,8,FALSE),"")</f>
        <v/>
      </c>
      <c r="F764" s="12" t="str">
        <f t="shared" si="11"/>
        <v/>
      </c>
      <c r="G764" s="5" t="s">
        <v>4</v>
      </c>
      <c r="H764" s="3">
        <v>0</v>
      </c>
      <c r="I764" s="3"/>
      <c r="J764" s="3">
        <v>0</v>
      </c>
      <c r="K764" s="3">
        <v>0</v>
      </c>
    </row>
    <row r="765" spans="1:11" x14ac:dyDescent="0.25">
      <c r="A765" s="5" t="s">
        <v>1356</v>
      </c>
      <c r="B765" s="5" t="s">
        <v>1699</v>
      </c>
      <c r="C765" s="12" t="str">
        <f>IFERROR(VLOOKUP(UPPER(CONCATENATE($B765," - ",$A765)),'[1]Segurados Civis'!$A$5:$H$2142,6,FALSE),"")</f>
        <v/>
      </c>
      <c r="D765" s="12" t="str">
        <f>IFERROR(VLOOKUP(UPPER(CONCATENATE($B765," - ",$A765)),'[1]Segurados Civis'!$A$5:$H$2142,7,FALSE),"")</f>
        <v/>
      </c>
      <c r="E765" s="12" t="str">
        <f>IFERROR(VLOOKUP(UPPER(CONCATENATE($B765," - ",$A765)),'[1]Segurados Civis'!$A$5:$H$2142,8,FALSE),"")</f>
        <v/>
      </c>
      <c r="F765" s="12" t="str">
        <f t="shared" si="11"/>
        <v/>
      </c>
      <c r="G765" s="5" t="s">
        <v>4</v>
      </c>
      <c r="H765" s="3">
        <v>0</v>
      </c>
      <c r="I765" s="3"/>
      <c r="J765" s="3">
        <v>0</v>
      </c>
      <c r="K765" s="3">
        <v>0</v>
      </c>
    </row>
    <row r="766" spans="1:11" x14ac:dyDescent="0.25">
      <c r="A766" s="5" t="s">
        <v>1356</v>
      </c>
      <c r="B766" s="5" t="s">
        <v>1755</v>
      </c>
      <c r="C766" s="12" t="str">
        <f>IFERROR(VLOOKUP(UPPER(CONCATENATE($B766," - ",$A766)),'[1]Segurados Civis'!$A$5:$H$2142,6,FALSE),"")</f>
        <v/>
      </c>
      <c r="D766" s="12" t="str">
        <f>IFERROR(VLOOKUP(UPPER(CONCATENATE($B766," - ",$A766)),'[1]Segurados Civis'!$A$5:$H$2142,7,FALSE),"")</f>
        <v/>
      </c>
      <c r="E766" s="12" t="str">
        <f>IFERROR(VLOOKUP(UPPER(CONCATENATE($B766," - ",$A766)),'[1]Segurados Civis'!$A$5:$H$2142,8,FALSE),"")</f>
        <v/>
      </c>
      <c r="F766" s="12" t="str">
        <f t="shared" si="11"/>
        <v/>
      </c>
      <c r="G766" s="5" t="s">
        <v>4</v>
      </c>
      <c r="H766" s="3">
        <v>0</v>
      </c>
      <c r="I766" s="3"/>
      <c r="J766" s="3">
        <v>0</v>
      </c>
      <c r="K766" s="3">
        <v>0</v>
      </c>
    </row>
    <row r="767" spans="1:11" x14ac:dyDescent="0.25">
      <c r="A767" s="5" t="s">
        <v>1356</v>
      </c>
      <c r="B767" s="5" t="s">
        <v>1423</v>
      </c>
      <c r="C767" s="12" t="str">
        <f>IFERROR(VLOOKUP(UPPER(CONCATENATE($B767," - ",$A767)),'[1]Segurados Civis'!$A$5:$H$2142,6,FALSE),"")</f>
        <v/>
      </c>
      <c r="D767" s="12" t="str">
        <f>IFERROR(VLOOKUP(UPPER(CONCATENATE($B767," - ",$A767)),'[1]Segurados Civis'!$A$5:$H$2142,7,FALSE),"")</f>
        <v/>
      </c>
      <c r="E767" s="12" t="str">
        <f>IFERROR(VLOOKUP(UPPER(CONCATENATE($B767," - ",$A767)),'[1]Segurados Civis'!$A$5:$H$2142,8,FALSE),"")</f>
        <v/>
      </c>
      <c r="F767" s="12" t="str">
        <f t="shared" si="11"/>
        <v/>
      </c>
      <c r="G767" s="5" t="s">
        <v>4</v>
      </c>
      <c r="H767" s="3">
        <v>0</v>
      </c>
      <c r="I767" s="3"/>
      <c r="J767" s="3">
        <v>0</v>
      </c>
      <c r="K767" s="3">
        <v>0</v>
      </c>
    </row>
    <row r="768" spans="1:11" x14ac:dyDescent="0.25">
      <c r="A768" s="5" t="s">
        <v>1356</v>
      </c>
      <c r="B768" s="5" t="s">
        <v>1796</v>
      </c>
      <c r="C768" s="12" t="str">
        <f>IFERROR(VLOOKUP(UPPER(CONCATENATE($B768," - ",$A768)),'[1]Segurados Civis'!$A$5:$H$2142,6,FALSE),"")</f>
        <v/>
      </c>
      <c r="D768" s="12" t="str">
        <f>IFERROR(VLOOKUP(UPPER(CONCATENATE($B768," - ",$A768)),'[1]Segurados Civis'!$A$5:$H$2142,7,FALSE),"")</f>
        <v/>
      </c>
      <c r="E768" s="12" t="str">
        <f>IFERROR(VLOOKUP(UPPER(CONCATENATE($B768," - ",$A768)),'[1]Segurados Civis'!$A$5:$H$2142,8,FALSE),"")</f>
        <v/>
      </c>
      <c r="F768" s="12" t="str">
        <f t="shared" si="11"/>
        <v/>
      </c>
      <c r="G768" s="5" t="s">
        <v>4</v>
      </c>
      <c r="H768" s="3">
        <v>0</v>
      </c>
      <c r="I768" s="3"/>
      <c r="J768" s="3">
        <v>0</v>
      </c>
      <c r="K768" s="3">
        <v>0</v>
      </c>
    </row>
    <row r="769" spans="1:11" x14ac:dyDescent="0.25">
      <c r="A769" s="5" t="s">
        <v>1356</v>
      </c>
      <c r="B769" s="5" t="s">
        <v>1847</v>
      </c>
      <c r="C769" s="12" t="str">
        <f>IFERROR(VLOOKUP(UPPER(CONCATENATE($B769," - ",$A769)),'[1]Segurados Civis'!$A$5:$H$2142,6,FALSE),"")</f>
        <v/>
      </c>
      <c r="D769" s="12" t="str">
        <f>IFERROR(VLOOKUP(UPPER(CONCATENATE($B769," - ",$A769)),'[1]Segurados Civis'!$A$5:$H$2142,7,FALSE),"")</f>
        <v/>
      </c>
      <c r="E769" s="12" t="str">
        <f>IFERROR(VLOOKUP(UPPER(CONCATENATE($B769," - ",$A769)),'[1]Segurados Civis'!$A$5:$H$2142,8,FALSE),"")</f>
        <v/>
      </c>
      <c r="F769" s="12" t="str">
        <f t="shared" si="11"/>
        <v/>
      </c>
      <c r="G769" s="5" t="s">
        <v>4</v>
      </c>
      <c r="H769" s="3">
        <v>0</v>
      </c>
      <c r="I769" s="3"/>
      <c r="J769" s="3">
        <v>0</v>
      </c>
      <c r="K769" s="3">
        <v>0</v>
      </c>
    </row>
    <row r="770" spans="1:11" x14ac:dyDescent="0.25">
      <c r="A770" s="5" t="s">
        <v>1356</v>
      </c>
      <c r="B770" s="5" t="s">
        <v>1660</v>
      </c>
      <c r="C770" s="12" t="str">
        <f>IFERROR(VLOOKUP(UPPER(CONCATENATE($B770," - ",$A770)),'[1]Segurados Civis'!$A$5:$H$2142,6,FALSE),"")</f>
        <v/>
      </c>
      <c r="D770" s="12" t="str">
        <f>IFERROR(VLOOKUP(UPPER(CONCATENATE($B770," - ",$A770)),'[1]Segurados Civis'!$A$5:$H$2142,7,FALSE),"")</f>
        <v/>
      </c>
      <c r="E770" s="12" t="str">
        <f>IFERROR(VLOOKUP(UPPER(CONCATENATE($B770," - ",$A770)),'[1]Segurados Civis'!$A$5:$H$2142,8,FALSE),"")</f>
        <v/>
      </c>
      <c r="F770" s="12" t="str">
        <f t="shared" si="11"/>
        <v/>
      </c>
      <c r="G770" s="5" t="s">
        <v>4</v>
      </c>
      <c r="H770" s="3">
        <v>0</v>
      </c>
      <c r="I770" s="3"/>
      <c r="J770" s="3">
        <v>0</v>
      </c>
      <c r="K770" s="3">
        <v>0</v>
      </c>
    </row>
    <row r="771" spans="1:11" x14ac:dyDescent="0.25">
      <c r="A771" s="5" t="s">
        <v>1356</v>
      </c>
      <c r="B771" s="5" t="s">
        <v>1783</v>
      </c>
      <c r="C771" s="12">
        <f>IFERROR(VLOOKUP(UPPER(CONCATENATE($B771," - ",$A771)),'[1]Segurados Civis'!$A$5:$H$2142,6,FALSE),"")</f>
        <v>978</v>
      </c>
      <c r="D771" s="12">
        <f>IFERROR(VLOOKUP(UPPER(CONCATENATE($B771," - ",$A771)),'[1]Segurados Civis'!$A$5:$H$2142,7,FALSE),"")</f>
        <v>69</v>
      </c>
      <c r="E771" s="12">
        <f>IFERROR(VLOOKUP(UPPER(CONCATENATE($B771," - ",$A771)),'[1]Segurados Civis'!$A$5:$H$2142,8,FALSE),"")</f>
        <v>29</v>
      </c>
      <c r="F771" s="12">
        <f t="shared" ref="F771:F834" si="12">IF(SUM(C771:E771)=0,"",SUM(C771:E771))</f>
        <v>1076</v>
      </c>
      <c r="G771" s="5" t="s">
        <v>2</v>
      </c>
      <c r="H771" s="3">
        <v>1</v>
      </c>
      <c r="I771" s="3"/>
      <c r="J771" s="3">
        <v>1</v>
      </c>
      <c r="K771" s="3">
        <v>0</v>
      </c>
    </row>
    <row r="772" spans="1:11" x14ac:dyDescent="0.25">
      <c r="A772" s="5" t="s">
        <v>1356</v>
      </c>
      <c r="B772" s="5" t="s">
        <v>1391</v>
      </c>
      <c r="C772" s="12" t="str">
        <f>IFERROR(VLOOKUP(UPPER(CONCATENATE($B772," - ",$A772)),'[1]Segurados Civis'!$A$5:$H$2142,6,FALSE),"")</f>
        <v/>
      </c>
      <c r="D772" s="12" t="str">
        <f>IFERROR(VLOOKUP(UPPER(CONCATENATE($B772," - ",$A772)),'[1]Segurados Civis'!$A$5:$H$2142,7,FALSE),"")</f>
        <v/>
      </c>
      <c r="E772" s="12" t="str">
        <f>IFERROR(VLOOKUP(UPPER(CONCATENATE($B772," - ",$A772)),'[1]Segurados Civis'!$A$5:$H$2142,8,FALSE),"")</f>
        <v/>
      </c>
      <c r="F772" s="12" t="str">
        <f t="shared" si="12"/>
        <v/>
      </c>
      <c r="G772" s="5" t="s">
        <v>4</v>
      </c>
      <c r="H772" s="3">
        <v>0</v>
      </c>
      <c r="I772" s="3"/>
      <c r="J772" s="3">
        <v>0</v>
      </c>
      <c r="K772" s="3">
        <v>0</v>
      </c>
    </row>
    <row r="773" spans="1:11" x14ac:dyDescent="0.25">
      <c r="A773" s="5" t="s">
        <v>1356</v>
      </c>
      <c r="B773" s="5" t="s">
        <v>1990</v>
      </c>
      <c r="C773" s="12" t="str">
        <f>IFERROR(VLOOKUP(UPPER(CONCATENATE($B773," - ",$A773)),'[1]Segurados Civis'!$A$5:$H$2142,6,FALSE),"")</f>
        <v/>
      </c>
      <c r="D773" s="12" t="str">
        <f>IFERROR(VLOOKUP(UPPER(CONCATENATE($B773," - ",$A773)),'[1]Segurados Civis'!$A$5:$H$2142,7,FALSE),"")</f>
        <v/>
      </c>
      <c r="E773" s="12" t="str">
        <f>IFERROR(VLOOKUP(UPPER(CONCATENATE($B773," - ",$A773)),'[1]Segurados Civis'!$A$5:$H$2142,8,FALSE),"")</f>
        <v/>
      </c>
      <c r="F773" s="12" t="str">
        <f t="shared" si="12"/>
        <v/>
      </c>
      <c r="G773" s="5" t="s">
        <v>4</v>
      </c>
      <c r="H773" s="3">
        <v>0</v>
      </c>
      <c r="I773" s="3"/>
      <c r="J773" s="3">
        <v>0</v>
      </c>
      <c r="K773" s="3">
        <v>0</v>
      </c>
    </row>
    <row r="774" spans="1:11" x14ac:dyDescent="0.25">
      <c r="A774" s="5" t="s">
        <v>1356</v>
      </c>
      <c r="B774" s="5" t="s">
        <v>1797</v>
      </c>
      <c r="C774" s="12" t="str">
        <f>IFERROR(VLOOKUP(UPPER(CONCATENATE($B774," - ",$A774)),'[1]Segurados Civis'!$A$5:$H$2142,6,FALSE),"")</f>
        <v/>
      </c>
      <c r="D774" s="12" t="str">
        <f>IFERROR(VLOOKUP(UPPER(CONCATENATE($B774," - ",$A774)),'[1]Segurados Civis'!$A$5:$H$2142,7,FALSE),"")</f>
        <v/>
      </c>
      <c r="E774" s="12" t="str">
        <f>IFERROR(VLOOKUP(UPPER(CONCATENATE($B774," - ",$A774)),'[1]Segurados Civis'!$A$5:$H$2142,8,FALSE),"")</f>
        <v/>
      </c>
      <c r="F774" s="12" t="str">
        <f t="shared" si="12"/>
        <v/>
      </c>
      <c r="G774" s="5" t="s">
        <v>4</v>
      </c>
      <c r="H774" s="3">
        <v>0</v>
      </c>
      <c r="I774" s="3"/>
      <c r="J774" s="3">
        <v>0</v>
      </c>
      <c r="K774" s="3">
        <v>0</v>
      </c>
    </row>
    <row r="775" spans="1:11" x14ac:dyDescent="0.25">
      <c r="A775" s="5" t="s">
        <v>1356</v>
      </c>
      <c r="B775" s="5" t="s">
        <v>1810</v>
      </c>
      <c r="C775" s="12" t="str">
        <f>IFERROR(VLOOKUP(UPPER(CONCATENATE($B775," - ",$A775)),'[1]Segurados Civis'!$A$5:$H$2142,6,FALSE),"")</f>
        <v/>
      </c>
      <c r="D775" s="12" t="str">
        <f>IFERROR(VLOOKUP(UPPER(CONCATENATE($B775," - ",$A775)),'[1]Segurados Civis'!$A$5:$H$2142,7,FALSE),"")</f>
        <v/>
      </c>
      <c r="E775" s="12" t="str">
        <f>IFERROR(VLOOKUP(UPPER(CONCATENATE($B775," - ",$A775)),'[1]Segurados Civis'!$A$5:$H$2142,8,FALSE),"")</f>
        <v/>
      </c>
      <c r="F775" s="12" t="str">
        <f t="shared" si="12"/>
        <v/>
      </c>
      <c r="G775" s="5" t="s">
        <v>4</v>
      </c>
      <c r="H775" s="3">
        <v>0</v>
      </c>
      <c r="I775" s="3"/>
      <c r="J775" s="3">
        <v>0</v>
      </c>
      <c r="K775" s="3">
        <v>0</v>
      </c>
    </row>
    <row r="776" spans="1:11" x14ac:dyDescent="0.25">
      <c r="A776" s="5" t="s">
        <v>1356</v>
      </c>
      <c r="B776" s="5" t="s">
        <v>1677</v>
      </c>
      <c r="C776" s="12" t="str">
        <f>IFERROR(VLOOKUP(UPPER(CONCATENATE($B776," - ",$A776)),'[1]Segurados Civis'!$A$5:$H$2142,6,FALSE),"")</f>
        <v/>
      </c>
      <c r="D776" s="12" t="str">
        <f>IFERROR(VLOOKUP(UPPER(CONCATENATE($B776," - ",$A776)),'[1]Segurados Civis'!$A$5:$H$2142,7,FALSE),"")</f>
        <v/>
      </c>
      <c r="E776" s="12" t="str">
        <f>IFERROR(VLOOKUP(UPPER(CONCATENATE($B776," - ",$A776)),'[1]Segurados Civis'!$A$5:$H$2142,8,FALSE),"")</f>
        <v/>
      </c>
      <c r="F776" s="12" t="str">
        <f t="shared" si="12"/>
        <v/>
      </c>
      <c r="G776" s="5" t="s">
        <v>4</v>
      </c>
      <c r="H776" s="3">
        <v>0</v>
      </c>
      <c r="I776" s="3"/>
      <c r="J776" s="3">
        <v>0</v>
      </c>
      <c r="K776" s="3">
        <v>0</v>
      </c>
    </row>
    <row r="777" spans="1:11" x14ac:dyDescent="0.25">
      <c r="A777" s="5" t="s">
        <v>1356</v>
      </c>
      <c r="B777" s="5" t="s">
        <v>1373</v>
      </c>
      <c r="C777" s="12" t="str">
        <f>IFERROR(VLOOKUP(UPPER(CONCATENATE($B777," - ",$A777)),'[1]Segurados Civis'!$A$5:$H$2142,6,FALSE),"")</f>
        <v/>
      </c>
      <c r="D777" s="12" t="str">
        <f>IFERROR(VLOOKUP(UPPER(CONCATENATE($B777," - ",$A777)),'[1]Segurados Civis'!$A$5:$H$2142,7,FALSE),"")</f>
        <v/>
      </c>
      <c r="E777" s="12" t="str">
        <f>IFERROR(VLOOKUP(UPPER(CONCATENATE($B777," - ",$A777)),'[1]Segurados Civis'!$A$5:$H$2142,8,FALSE),"")</f>
        <v/>
      </c>
      <c r="F777" s="12" t="str">
        <f t="shared" si="12"/>
        <v/>
      </c>
      <c r="G777" s="5" t="s">
        <v>4</v>
      </c>
      <c r="H777" s="3">
        <v>0</v>
      </c>
      <c r="I777" s="3"/>
      <c r="J777" s="3">
        <v>0</v>
      </c>
      <c r="K777" s="3">
        <v>0</v>
      </c>
    </row>
    <row r="778" spans="1:11" x14ac:dyDescent="0.25">
      <c r="A778" s="5" t="s">
        <v>1356</v>
      </c>
      <c r="B778" s="5" t="s">
        <v>1868</v>
      </c>
      <c r="C778" s="12" t="str">
        <f>IFERROR(VLOOKUP(UPPER(CONCATENATE($B778," - ",$A778)),'[1]Segurados Civis'!$A$5:$H$2142,6,FALSE),"")</f>
        <v/>
      </c>
      <c r="D778" s="12" t="str">
        <f>IFERROR(VLOOKUP(UPPER(CONCATENATE($B778," - ",$A778)),'[1]Segurados Civis'!$A$5:$H$2142,7,FALSE),"")</f>
        <v/>
      </c>
      <c r="E778" s="12" t="str">
        <f>IFERROR(VLOOKUP(UPPER(CONCATENATE($B778," - ",$A778)),'[1]Segurados Civis'!$A$5:$H$2142,8,FALSE),"")</f>
        <v/>
      </c>
      <c r="F778" s="12" t="str">
        <f t="shared" si="12"/>
        <v/>
      </c>
      <c r="G778" s="5" t="s">
        <v>4</v>
      </c>
      <c r="H778" s="3">
        <v>0</v>
      </c>
      <c r="I778" s="3"/>
      <c r="J778" s="3">
        <v>0</v>
      </c>
      <c r="K778" s="3">
        <v>0</v>
      </c>
    </row>
    <row r="779" spans="1:11" x14ac:dyDescent="0.25">
      <c r="A779" s="5" t="s">
        <v>1356</v>
      </c>
      <c r="B779" s="5" t="s">
        <v>2164</v>
      </c>
      <c r="C779" s="12">
        <f>IFERROR(VLOOKUP(UPPER(CONCATENATE($B779," - ",$A779)),'[1]Segurados Civis'!$A$5:$H$2142,6,FALSE),"")</f>
        <v>112</v>
      </c>
      <c r="D779" s="12">
        <f>IFERROR(VLOOKUP(UPPER(CONCATENATE($B779," - ",$A779)),'[1]Segurados Civis'!$A$5:$H$2142,7,FALSE),"")</f>
        <v>37</v>
      </c>
      <c r="E779" s="12">
        <f>IFERROR(VLOOKUP(UPPER(CONCATENATE($B779," - ",$A779)),'[1]Segurados Civis'!$A$5:$H$2142,8,FALSE),"")</f>
        <v>4</v>
      </c>
      <c r="F779" s="12">
        <f t="shared" si="12"/>
        <v>153</v>
      </c>
      <c r="G779" s="5" t="s">
        <v>2</v>
      </c>
      <c r="H779" s="3">
        <v>0</v>
      </c>
      <c r="I779" s="3"/>
      <c r="J779" s="3">
        <v>0</v>
      </c>
      <c r="K779" s="3">
        <v>0</v>
      </c>
    </row>
    <row r="780" spans="1:11" x14ac:dyDescent="0.25">
      <c r="A780" s="5" t="s">
        <v>1356</v>
      </c>
      <c r="B780" s="5" t="s">
        <v>2018</v>
      </c>
      <c r="C780" s="12" t="str">
        <f>IFERROR(VLOOKUP(UPPER(CONCATENATE($B780," - ",$A780)),'[1]Segurados Civis'!$A$5:$H$2142,6,FALSE),"")</f>
        <v/>
      </c>
      <c r="D780" s="12" t="str">
        <f>IFERROR(VLOOKUP(UPPER(CONCATENATE($B780," - ",$A780)),'[1]Segurados Civis'!$A$5:$H$2142,7,FALSE),"")</f>
        <v/>
      </c>
      <c r="E780" s="12" t="str">
        <f>IFERROR(VLOOKUP(UPPER(CONCATENATE($B780," - ",$A780)),'[1]Segurados Civis'!$A$5:$H$2142,8,FALSE),"")</f>
        <v/>
      </c>
      <c r="F780" s="12" t="str">
        <f t="shared" si="12"/>
        <v/>
      </c>
      <c r="G780" s="5" t="s">
        <v>4</v>
      </c>
      <c r="H780" s="3">
        <v>0</v>
      </c>
      <c r="I780" s="3"/>
      <c r="J780" s="3">
        <v>0</v>
      </c>
      <c r="K780" s="3">
        <v>0</v>
      </c>
    </row>
    <row r="781" spans="1:11" x14ac:dyDescent="0.25">
      <c r="A781" s="5" t="s">
        <v>1356</v>
      </c>
      <c r="B781" s="5" t="s">
        <v>1756</v>
      </c>
      <c r="C781" s="12" t="str">
        <f>IFERROR(VLOOKUP(UPPER(CONCATENATE($B781," - ",$A781)),'[1]Segurados Civis'!$A$5:$H$2142,6,FALSE),"")</f>
        <v/>
      </c>
      <c r="D781" s="12" t="str">
        <f>IFERROR(VLOOKUP(UPPER(CONCATENATE($B781," - ",$A781)),'[1]Segurados Civis'!$A$5:$H$2142,7,FALSE),"")</f>
        <v/>
      </c>
      <c r="E781" s="12" t="str">
        <f>IFERROR(VLOOKUP(UPPER(CONCATENATE($B781," - ",$A781)),'[1]Segurados Civis'!$A$5:$H$2142,8,FALSE),"")</f>
        <v/>
      </c>
      <c r="F781" s="12" t="str">
        <f t="shared" si="12"/>
        <v/>
      </c>
      <c r="G781" s="5" t="s">
        <v>4</v>
      </c>
      <c r="H781" s="3">
        <v>0</v>
      </c>
      <c r="I781" s="3"/>
      <c r="J781" s="3">
        <v>0</v>
      </c>
      <c r="K781" s="3">
        <v>0</v>
      </c>
    </row>
    <row r="782" spans="1:11" x14ac:dyDescent="0.25">
      <c r="A782" s="5" t="s">
        <v>1356</v>
      </c>
      <c r="B782" s="5" t="s">
        <v>1541</v>
      </c>
      <c r="C782" s="12" t="str">
        <f>IFERROR(VLOOKUP(UPPER(CONCATENATE($B782," - ",$A782)),'[1]Segurados Civis'!$A$5:$H$2142,6,FALSE),"")</f>
        <v/>
      </c>
      <c r="D782" s="12" t="str">
        <f>IFERROR(VLOOKUP(UPPER(CONCATENATE($B782," - ",$A782)),'[1]Segurados Civis'!$A$5:$H$2142,7,FALSE),"")</f>
        <v/>
      </c>
      <c r="E782" s="12" t="str">
        <f>IFERROR(VLOOKUP(UPPER(CONCATENATE($B782," - ",$A782)),'[1]Segurados Civis'!$A$5:$H$2142,8,FALSE),"")</f>
        <v/>
      </c>
      <c r="F782" s="12" t="str">
        <f t="shared" si="12"/>
        <v/>
      </c>
      <c r="G782" s="5" t="s">
        <v>4</v>
      </c>
      <c r="H782" s="3">
        <v>0</v>
      </c>
      <c r="I782" s="3"/>
      <c r="J782" s="3">
        <v>0</v>
      </c>
      <c r="K782" s="3">
        <v>0</v>
      </c>
    </row>
    <row r="783" spans="1:11" x14ac:dyDescent="0.25">
      <c r="A783" s="5" t="s">
        <v>1356</v>
      </c>
      <c r="B783" s="5" t="s">
        <v>1542</v>
      </c>
      <c r="C783" s="12" t="str">
        <f>IFERROR(VLOOKUP(UPPER(CONCATENATE($B783," - ",$A783)),'[1]Segurados Civis'!$A$5:$H$2142,6,FALSE),"")</f>
        <v/>
      </c>
      <c r="D783" s="12" t="str">
        <f>IFERROR(VLOOKUP(UPPER(CONCATENATE($B783," - ",$A783)),'[1]Segurados Civis'!$A$5:$H$2142,7,FALSE),"")</f>
        <v/>
      </c>
      <c r="E783" s="12" t="str">
        <f>IFERROR(VLOOKUP(UPPER(CONCATENATE($B783," - ",$A783)),'[1]Segurados Civis'!$A$5:$H$2142,8,FALSE),"")</f>
        <v/>
      </c>
      <c r="F783" s="12" t="str">
        <f t="shared" si="12"/>
        <v/>
      </c>
      <c r="G783" s="5" t="s">
        <v>4</v>
      </c>
      <c r="H783" s="3">
        <v>0</v>
      </c>
      <c r="I783" s="3"/>
      <c r="J783" s="3">
        <v>0</v>
      </c>
      <c r="K783" s="3">
        <v>0</v>
      </c>
    </row>
    <row r="784" spans="1:11" x14ac:dyDescent="0.25">
      <c r="A784" s="5" t="s">
        <v>1356</v>
      </c>
      <c r="B784" s="5" t="s">
        <v>2007</v>
      </c>
      <c r="C784" s="12">
        <f>IFERROR(VLOOKUP(UPPER(CONCATENATE($B784," - ",$A784)),'[1]Segurados Civis'!$A$5:$H$2142,6,FALSE),"")</f>
        <v>60</v>
      </c>
      <c r="D784" s="12">
        <f>IFERROR(VLOOKUP(UPPER(CONCATENATE($B784," - ",$A784)),'[1]Segurados Civis'!$A$5:$H$2142,7,FALSE),"")</f>
        <v>17</v>
      </c>
      <c r="E784" s="12">
        <f>IFERROR(VLOOKUP(UPPER(CONCATENATE($B784," - ",$A784)),'[1]Segurados Civis'!$A$5:$H$2142,8,FALSE),"")</f>
        <v>15</v>
      </c>
      <c r="F784" s="12">
        <f t="shared" si="12"/>
        <v>92</v>
      </c>
      <c r="G784" s="5" t="s">
        <v>2</v>
      </c>
      <c r="H784" s="3">
        <v>1</v>
      </c>
      <c r="I784" s="3"/>
      <c r="J784" s="3">
        <v>0</v>
      </c>
      <c r="K784" s="3">
        <v>0</v>
      </c>
    </row>
    <row r="785" spans="1:11" x14ac:dyDescent="0.25">
      <c r="A785" s="5" t="s">
        <v>1356</v>
      </c>
      <c r="B785" s="5" t="s">
        <v>2064</v>
      </c>
      <c r="C785" s="12">
        <f>IFERROR(VLOOKUP(UPPER(CONCATENATE($B785," - ",$A785)),'[1]Segurados Civis'!$A$5:$H$2142,6,FALSE),"")</f>
        <v>417</v>
      </c>
      <c r="D785" s="12">
        <f>IFERROR(VLOOKUP(UPPER(CONCATENATE($B785," - ",$A785)),'[1]Segurados Civis'!$A$5:$H$2142,7,FALSE),"")</f>
        <v>108</v>
      </c>
      <c r="E785" s="12">
        <f>IFERROR(VLOOKUP(UPPER(CONCATENATE($B785," - ",$A785)),'[1]Segurados Civis'!$A$5:$H$2142,8,FALSE),"")</f>
        <v>43</v>
      </c>
      <c r="F785" s="12">
        <f t="shared" si="12"/>
        <v>568</v>
      </c>
      <c r="G785" s="5" t="s">
        <v>2</v>
      </c>
      <c r="H785" s="3">
        <v>0</v>
      </c>
      <c r="I785" s="3"/>
      <c r="J785" s="3">
        <v>1</v>
      </c>
      <c r="K785" s="3">
        <v>0</v>
      </c>
    </row>
    <row r="786" spans="1:11" x14ac:dyDescent="0.25">
      <c r="A786" s="5" t="s">
        <v>1356</v>
      </c>
      <c r="B786" s="5" t="s">
        <v>1969</v>
      </c>
      <c r="C786" s="12" t="str">
        <f>IFERROR(VLOOKUP(UPPER(CONCATENATE($B786," - ",$A786)),'[1]Segurados Civis'!$A$5:$H$2142,6,FALSE),"")</f>
        <v/>
      </c>
      <c r="D786" s="12" t="str">
        <f>IFERROR(VLOOKUP(UPPER(CONCATENATE($B786," - ",$A786)),'[1]Segurados Civis'!$A$5:$H$2142,7,FALSE),"")</f>
        <v/>
      </c>
      <c r="E786" s="12" t="str">
        <f>IFERROR(VLOOKUP(UPPER(CONCATENATE($B786," - ",$A786)),'[1]Segurados Civis'!$A$5:$H$2142,8,FALSE),"")</f>
        <v/>
      </c>
      <c r="F786" s="12" t="str">
        <f t="shared" si="12"/>
        <v/>
      </c>
      <c r="G786" s="5" t="s">
        <v>4</v>
      </c>
      <c r="H786" s="3">
        <v>0</v>
      </c>
      <c r="I786" s="3"/>
      <c r="J786" s="3">
        <v>0</v>
      </c>
      <c r="K786" s="3">
        <v>0</v>
      </c>
    </row>
    <row r="787" spans="1:11" x14ac:dyDescent="0.25">
      <c r="A787" s="5" t="s">
        <v>1356</v>
      </c>
      <c r="B787" s="5" t="s">
        <v>2115</v>
      </c>
      <c r="C787" s="12" t="str">
        <f>IFERROR(VLOOKUP(UPPER(CONCATENATE($B787," - ",$A787)),'[1]Segurados Civis'!$A$5:$H$2142,6,FALSE),"")</f>
        <v/>
      </c>
      <c r="D787" s="12" t="str">
        <f>IFERROR(VLOOKUP(UPPER(CONCATENATE($B787," - ",$A787)),'[1]Segurados Civis'!$A$5:$H$2142,7,FALSE),"")</f>
        <v/>
      </c>
      <c r="E787" s="12" t="str">
        <f>IFERROR(VLOOKUP(UPPER(CONCATENATE($B787," - ",$A787)),'[1]Segurados Civis'!$A$5:$H$2142,8,FALSE),"")</f>
        <v/>
      </c>
      <c r="F787" s="12" t="str">
        <f t="shared" si="12"/>
        <v/>
      </c>
      <c r="G787" s="5" t="s">
        <v>4</v>
      </c>
      <c r="H787" s="3">
        <v>0</v>
      </c>
      <c r="I787" s="3"/>
      <c r="J787" s="3">
        <v>0</v>
      </c>
      <c r="K787" s="3">
        <v>0</v>
      </c>
    </row>
    <row r="788" spans="1:11" x14ac:dyDescent="0.25">
      <c r="A788" s="5" t="s">
        <v>1356</v>
      </c>
      <c r="B788" s="5" t="s">
        <v>1627</v>
      </c>
      <c r="C788" s="12" t="str">
        <f>IFERROR(VLOOKUP(UPPER(CONCATENATE($B788," - ",$A788)),'[1]Segurados Civis'!$A$5:$H$2142,6,FALSE),"")</f>
        <v/>
      </c>
      <c r="D788" s="12" t="str">
        <f>IFERROR(VLOOKUP(UPPER(CONCATENATE($B788," - ",$A788)),'[1]Segurados Civis'!$A$5:$H$2142,7,FALSE),"")</f>
        <v/>
      </c>
      <c r="E788" s="12" t="str">
        <f>IFERROR(VLOOKUP(UPPER(CONCATENATE($B788," - ",$A788)),'[1]Segurados Civis'!$A$5:$H$2142,8,FALSE),"")</f>
        <v/>
      </c>
      <c r="F788" s="12" t="str">
        <f t="shared" si="12"/>
        <v/>
      </c>
      <c r="G788" s="5" t="s">
        <v>4</v>
      </c>
      <c r="H788" s="3">
        <v>0</v>
      </c>
      <c r="I788" s="3"/>
      <c r="J788" s="3">
        <v>0</v>
      </c>
      <c r="K788" s="3">
        <v>0</v>
      </c>
    </row>
    <row r="789" spans="1:11" x14ac:dyDescent="0.25">
      <c r="A789" s="5" t="s">
        <v>1356</v>
      </c>
      <c r="B789" s="5" t="s">
        <v>1600</v>
      </c>
      <c r="C789" s="12">
        <f>IFERROR(VLOOKUP(UPPER(CONCATENATE($B789," - ",$A789)),'[1]Segurados Civis'!$A$5:$H$2142,6,FALSE),"")</f>
        <v>94</v>
      </c>
      <c r="D789" s="12">
        <f>IFERROR(VLOOKUP(UPPER(CONCATENATE($B789," - ",$A789)),'[1]Segurados Civis'!$A$5:$H$2142,7,FALSE),"")</f>
        <v>35</v>
      </c>
      <c r="E789" s="12">
        <f>IFERROR(VLOOKUP(UPPER(CONCATENATE($B789," - ",$A789)),'[1]Segurados Civis'!$A$5:$H$2142,8,FALSE),"")</f>
        <v>22</v>
      </c>
      <c r="F789" s="12">
        <f t="shared" si="12"/>
        <v>151</v>
      </c>
      <c r="G789" s="5" t="s">
        <v>2</v>
      </c>
      <c r="H789" s="3">
        <v>0</v>
      </c>
      <c r="I789" s="3"/>
      <c r="J789" s="3">
        <v>0</v>
      </c>
      <c r="K789" s="3">
        <v>0</v>
      </c>
    </row>
    <row r="790" spans="1:11" x14ac:dyDescent="0.25">
      <c r="A790" s="5" t="s">
        <v>1356</v>
      </c>
      <c r="B790" s="5" t="s">
        <v>1543</v>
      </c>
      <c r="C790" s="12" t="str">
        <f>IFERROR(VLOOKUP(UPPER(CONCATENATE($B790," - ",$A790)),'[1]Segurados Civis'!$A$5:$H$2142,6,FALSE),"")</f>
        <v/>
      </c>
      <c r="D790" s="12" t="str">
        <f>IFERROR(VLOOKUP(UPPER(CONCATENATE($B790," - ",$A790)),'[1]Segurados Civis'!$A$5:$H$2142,7,FALSE),"")</f>
        <v/>
      </c>
      <c r="E790" s="12" t="str">
        <f>IFERROR(VLOOKUP(UPPER(CONCATENATE($B790," - ",$A790)),'[1]Segurados Civis'!$A$5:$H$2142,8,FALSE),"")</f>
        <v/>
      </c>
      <c r="F790" s="12" t="str">
        <f t="shared" si="12"/>
        <v/>
      </c>
      <c r="G790" s="5" t="s">
        <v>4</v>
      </c>
      <c r="H790" s="3">
        <v>0</v>
      </c>
      <c r="I790" s="3"/>
      <c r="J790" s="3">
        <v>0</v>
      </c>
      <c r="K790" s="3">
        <v>0</v>
      </c>
    </row>
    <row r="791" spans="1:11" x14ac:dyDescent="0.25">
      <c r="A791" s="5" t="s">
        <v>1356</v>
      </c>
      <c r="B791" s="5" t="s">
        <v>1953</v>
      </c>
      <c r="C791" s="12" t="str">
        <f>IFERROR(VLOOKUP(UPPER(CONCATENATE($B791," - ",$A791)),'[1]Segurados Civis'!$A$5:$H$2142,6,FALSE),"")</f>
        <v/>
      </c>
      <c r="D791" s="12" t="str">
        <f>IFERROR(VLOOKUP(UPPER(CONCATENATE($B791," - ",$A791)),'[1]Segurados Civis'!$A$5:$H$2142,7,FALSE),"")</f>
        <v/>
      </c>
      <c r="E791" s="12" t="str">
        <f>IFERROR(VLOOKUP(UPPER(CONCATENATE($B791," - ",$A791)),'[1]Segurados Civis'!$A$5:$H$2142,8,FALSE),"")</f>
        <v/>
      </c>
      <c r="F791" s="12" t="str">
        <f t="shared" si="12"/>
        <v/>
      </c>
      <c r="G791" s="5" t="s">
        <v>4</v>
      </c>
      <c r="H791" s="3">
        <v>0</v>
      </c>
      <c r="I791" s="3"/>
      <c r="J791" s="3">
        <v>0</v>
      </c>
      <c r="K791" s="3">
        <v>0</v>
      </c>
    </row>
    <row r="792" spans="1:11" x14ac:dyDescent="0.25">
      <c r="A792" s="5" t="s">
        <v>1356</v>
      </c>
      <c r="B792" s="5" t="s">
        <v>1544</v>
      </c>
      <c r="C792" s="12" t="str">
        <f>IFERROR(VLOOKUP(UPPER(CONCATENATE($B792," - ",$A792)),'[1]Segurados Civis'!$A$5:$H$2142,6,FALSE),"")</f>
        <v/>
      </c>
      <c r="D792" s="12" t="str">
        <f>IFERROR(VLOOKUP(UPPER(CONCATENATE($B792," - ",$A792)),'[1]Segurados Civis'!$A$5:$H$2142,7,FALSE),"")</f>
        <v/>
      </c>
      <c r="E792" s="12" t="str">
        <f>IFERROR(VLOOKUP(UPPER(CONCATENATE($B792," - ",$A792)),'[1]Segurados Civis'!$A$5:$H$2142,8,FALSE),"")</f>
        <v/>
      </c>
      <c r="F792" s="12" t="str">
        <f t="shared" si="12"/>
        <v/>
      </c>
      <c r="G792" s="5" t="s">
        <v>4</v>
      </c>
      <c r="H792" s="3">
        <v>0</v>
      </c>
      <c r="I792" s="3"/>
      <c r="J792" s="3">
        <v>0</v>
      </c>
      <c r="K792" s="3">
        <v>0</v>
      </c>
    </row>
    <row r="793" spans="1:11" x14ac:dyDescent="0.25">
      <c r="A793" s="5" t="s">
        <v>1356</v>
      </c>
      <c r="B793" s="5" t="s">
        <v>1877</v>
      </c>
      <c r="C793" s="12" t="str">
        <f>IFERROR(VLOOKUP(UPPER(CONCATENATE($B793," - ",$A793)),'[1]Segurados Civis'!$A$5:$H$2142,6,FALSE),"")</f>
        <v/>
      </c>
      <c r="D793" s="12" t="str">
        <f>IFERROR(VLOOKUP(UPPER(CONCATENATE($B793," - ",$A793)),'[1]Segurados Civis'!$A$5:$H$2142,7,FALSE),"")</f>
        <v/>
      </c>
      <c r="E793" s="12" t="str">
        <f>IFERROR(VLOOKUP(UPPER(CONCATENATE($B793," - ",$A793)),'[1]Segurados Civis'!$A$5:$H$2142,8,FALSE),"")</f>
        <v/>
      </c>
      <c r="F793" s="12" t="str">
        <f t="shared" si="12"/>
        <v/>
      </c>
      <c r="G793" s="5" t="s">
        <v>4</v>
      </c>
      <c r="H793" s="3">
        <v>0</v>
      </c>
      <c r="I793" s="3"/>
      <c r="J793" s="3">
        <v>0</v>
      </c>
      <c r="K793" s="3">
        <v>0</v>
      </c>
    </row>
    <row r="794" spans="1:11" x14ac:dyDescent="0.25">
      <c r="A794" s="5" t="s">
        <v>1356</v>
      </c>
      <c r="B794" s="5" t="s">
        <v>2082</v>
      </c>
      <c r="C794" s="12" t="str">
        <f>IFERROR(VLOOKUP(UPPER(CONCATENATE($B794," - ",$A794)),'[1]Segurados Civis'!$A$5:$H$2142,6,FALSE),"")</f>
        <v/>
      </c>
      <c r="D794" s="12" t="str">
        <f>IFERROR(VLOOKUP(UPPER(CONCATENATE($B794," - ",$A794)),'[1]Segurados Civis'!$A$5:$H$2142,7,FALSE),"")</f>
        <v/>
      </c>
      <c r="E794" s="12" t="str">
        <f>IFERROR(VLOOKUP(UPPER(CONCATENATE($B794," - ",$A794)),'[1]Segurados Civis'!$A$5:$H$2142,8,FALSE),"")</f>
        <v/>
      </c>
      <c r="F794" s="12" t="str">
        <f t="shared" si="12"/>
        <v/>
      </c>
      <c r="G794" s="5" t="s">
        <v>4</v>
      </c>
      <c r="H794" s="3">
        <v>0</v>
      </c>
      <c r="I794" s="3"/>
      <c r="J794" s="3">
        <v>0</v>
      </c>
      <c r="K794" s="3">
        <v>0</v>
      </c>
    </row>
    <row r="795" spans="1:11" x14ac:dyDescent="0.25">
      <c r="A795" s="5" t="s">
        <v>1356</v>
      </c>
      <c r="B795" s="5" t="s">
        <v>1932</v>
      </c>
      <c r="C795" s="12" t="str">
        <f>IFERROR(VLOOKUP(UPPER(CONCATENATE($B795," - ",$A795)),'[1]Segurados Civis'!$A$5:$H$2142,6,FALSE),"")</f>
        <v/>
      </c>
      <c r="D795" s="12" t="str">
        <f>IFERROR(VLOOKUP(UPPER(CONCATENATE($B795," - ",$A795)),'[1]Segurados Civis'!$A$5:$H$2142,7,FALSE),"")</f>
        <v/>
      </c>
      <c r="E795" s="12" t="str">
        <f>IFERROR(VLOOKUP(UPPER(CONCATENATE($B795," - ",$A795)),'[1]Segurados Civis'!$A$5:$H$2142,8,FALSE),"")</f>
        <v/>
      </c>
      <c r="F795" s="12" t="str">
        <f t="shared" si="12"/>
        <v/>
      </c>
      <c r="G795" s="5" t="s">
        <v>4</v>
      </c>
      <c r="H795" s="3">
        <v>0</v>
      </c>
      <c r="I795" s="3"/>
      <c r="J795" s="3">
        <v>0</v>
      </c>
      <c r="K795" s="3">
        <v>0</v>
      </c>
    </row>
    <row r="796" spans="1:11" x14ac:dyDescent="0.25">
      <c r="A796" s="5" t="s">
        <v>1356</v>
      </c>
      <c r="B796" s="5" t="s">
        <v>1721</v>
      </c>
      <c r="C796" s="12" t="str">
        <f>IFERROR(VLOOKUP(UPPER(CONCATENATE($B796," - ",$A796)),'[1]Segurados Civis'!$A$5:$H$2142,6,FALSE),"")</f>
        <v/>
      </c>
      <c r="D796" s="12" t="str">
        <f>IFERROR(VLOOKUP(UPPER(CONCATENATE($B796," - ",$A796)),'[1]Segurados Civis'!$A$5:$H$2142,7,FALSE),"")</f>
        <v/>
      </c>
      <c r="E796" s="12" t="str">
        <f>IFERROR(VLOOKUP(UPPER(CONCATENATE($B796," - ",$A796)),'[1]Segurados Civis'!$A$5:$H$2142,8,FALSE),"")</f>
        <v/>
      </c>
      <c r="F796" s="12" t="str">
        <f t="shared" si="12"/>
        <v/>
      </c>
      <c r="G796" s="5" t="s">
        <v>4</v>
      </c>
      <c r="H796" s="3">
        <v>0</v>
      </c>
      <c r="I796" s="3"/>
      <c r="J796" s="3">
        <v>0</v>
      </c>
      <c r="K796" s="3">
        <v>0</v>
      </c>
    </row>
    <row r="797" spans="1:11" x14ac:dyDescent="0.25">
      <c r="A797" s="5" t="s">
        <v>1356</v>
      </c>
      <c r="B797" s="5" t="s">
        <v>2181</v>
      </c>
      <c r="C797" s="12" t="str">
        <f>IFERROR(VLOOKUP(UPPER(CONCATENATE($B797," - ",$A797)),'[1]Segurados Civis'!$A$5:$H$2142,6,FALSE),"")</f>
        <v/>
      </c>
      <c r="D797" s="12" t="str">
        <f>IFERROR(VLOOKUP(UPPER(CONCATENATE($B797," - ",$A797)),'[1]Segurados Civis'!$A$5:$H$2142,7,FALSE),"")</f>
        <v/>
      </c>
      <c r="E797" s="12" t="str">
        <f>IFERROR(VLOOKUP(UPPER(CONCATENATE($B797," - ",$A797)),'[1]Segurados Civis'!$A$5:$H$2142,8,FALSE),"")</f>
        <v/>
      </c>
      <c r="F797" s="12" t="str">
        <f t="shared" si="12"/>
        <v/>
      </c>
      <c r="G797" s="5" t="s">
        <v>2</v>
      </c>
      <c r="H797" s="3">
        <v>0</v>
      </c>
      <c r="I797" s="3"/>
      <c r="J797" s="3">
        <v>0</v>
      </c>
      <c r="K797" s="3">
        <v>0</v>
      </c>
    </row>
    <row r="798" spans="1:11" x14ac:dyDescent="0.25">
      <c r="A798" s="5" t="s">
        <v>1356</v>
      </c>
      <c r="B798" s="5" t="s">
        <v>1545</v>
      </c>
      <c r="C798" s="12" t="str">
        <f>IFERROR(VLOOKUP(UPPER(CONCATENATE($B798," - ",$A798)),'[1]Segurados Civis'!$A$5:$H$2142,6,FALSE),"")</f>
        <v/>
      </c>
      <c r="D798" s="12" t="str">
        <f>IFERROR(VLOOKUP(UPPER(CONCATENATE($B798," - ",$A798)),'[1]Segurados Civis'!$A$5:$H$2142,7,FALSE),"")</f>
        <v/>
      </c>
      <c r="E798" s="12" t="str">
        <f>IFERROR(VLOOKUP(UPPER(CONCATENATE($B798," - ",$A798)),'[1]Segurados Civis'!$A$5:$H$2142,8,FALSE),"")</f>
        <v/>
      </c>
      <c r="F798" s="12" t="str">
        <f t="shared" si="12"/>
        <v/>
      </c>
      <c r="G798" s="5" t="s">
        <v>4</v>
      </c>
      <c r="H798" s="3">
        <v>0</v>
      </c>
      <c r="I798" s="3"/>
      <c r="J798" s="3">
        <v>0</v>
      </c>
      <c r="K798" s="3">
        <v>0</v>
      </c>
    </row>
    <row r="799" spans="1:11" x14ac:dyDescent="0.25">
      <c r="A799" s="5" t="s">
        <v>1356</v>
      </c>
      <c r="B799" s="5" t="s">
        <v>1557</v>
      </c>
      <c r="C799" s="12" t="str">
        <f>IFERROR(VLOOKUP(UPPER(CONCATENATE($B799," - ",$A799)),'[1]Segurados Civis'!$A$5:$H$2142,6,FALSE),"")</f>
        <v/>
      </c>
      <c r="D799" s="12" t="str">
        <f>IFERROR(VLOOKUP(UPPER(CONCATENATE($B799," - ",$A799)),'[1]Segurados Civis'!$A$5:$H$2142,7,FALSE),"")</f>
        <v/>
      </c>
      <c r="E799" s="12" t="str">
        <f>IFERROR(VLOOKUP(UPPER(CONCATENATE($B799," - ",$A799)),'[1]Segurados Civis'!$A$5:$H$2142,8,FALSE),"")</f>
        <v/>
      </c>
      <c r="F799" s="12" t="str">
        <f t="shared" si="12"/>
        <v/>
      </c>
      <c r="G799" s="5" t="s">
        <v>4</v>
      </c>
      <c r="H799" s="3">
        <v>0</v>
      </c>
      <c r="I799" s="3"/>
      <c r="J799" s="3">
        <v>0</v>
      </c>
      <c r="K799" s="3">
        <v>0</v>
      </c>
    </row>
    <row r="800" spans="1:11" x14ac:dyDescent="0.25">
      <c r="A800" s="5" t="s">
        <v>1356</v>
      </c>
      <c r="B800" s="5" t="s">
        <v>2019</v>
      </c>
      <c r="C800" s="12" t="str">
        <f>IFERROR(VLOOKUP(UPPER(CONCATENATE($B800," - ",$A800)),'[1]Segurados Civis'!$A$5:$H$2142,6,FALSE),"")</f>
        <v/>
      </c>
      <c r="D800" s="12" t="str">
        <f>IFERROR(VLOOKUP(UPPER(CONCATENATE($B800," - ",$A800)),'[1]Segurados Civis'!$A$5:$H$2142,7,FALSE),"")</f>
        <v/>
      </c>
      <c r="E800" s="12" t="str">
        <f>IFERROR(VLOOKUP(UPPER(CONCATENATE($B800," - ",$A800)),'[1]Segurados Civis'!$A$5:$H$2142,8,FALSE),"")</f>
        <v/>
      </c>
      <c r="F800" s="12" t="str">
        <f t="shared" si="12"/>
        <v/>
      </c>
      <c r="G800" s="5" t="s">
        <v>4</v>
      </c>
      <c r="H800" s="3">
        <v>0</v>
      </c>
      <c r="I800" s="3"/>
      <c r="J800" s="3">
        <v>0</v>
      </c>
      <c r="K800" s="3">
        <v>0</v>
      </c>
    </row>
    <row r="801" spans="1:11" x14ac:dyDescent="0.25">
      <c r="A801" s="5" t="s">
        <v>1356</v>
      </c>
      <c r="B801" s="5" t="s">
        <v>1954</v>
      </c>
      <c r="C801" s="12" t="str">
        <f>IFERROR(VLOOKUP(UPPER(CONCATENATE($B801," - ",$A801)),'[1]Segurados Civis'!$A$5:$H$2142,6,FALSE),"")</f>
        <v/>
      </c>
      <c r="D801" s="12" t="str">
        <f>IFERROR(VLOOKUP(UPPER(CONCATENATE($B801," - ",$A801)),'[1]Segurados Civis'!$A$5:$H$2142,7,FALSE),"")</f>
        <v/>
      </c>
      <c r="E801" s="12" t="str">
        <f>IFERROR(VLOOKUP(UPPER(CONCATENATE($B801," - ",$A801)),'[1]Segurados Civis'!$A$5:$H$2142,8,FALSE),"")</f>
        <v/>
      </c>
      <c r="F801" s="12" t="str">
        <f t="shared" si="12"/>
        <v/>
      </c>
      <c r="G801" s="5" t="s">
        <v>4</v>
      </c>
      <c r="H801" s="3">
        <v>0</v>
      </c>
      <c r="I801" s="3"/>
      <c r="J801" s="3">
        <v>0</v>
      </c>
      <c r="K801" s="3">
        <v>0</v>
      </c>
    </row>
    <row r="802" spans="1:11" x14ac:dyDescent="0.25">
      <c r="A802" s="5" t="s">
        <v>1356</v>
      </c>
      <c r="B802" s="5" t="s">
        <v>1558</v>
      </c>
      <c r="C802" s="12" t="str">
        <f>IFERROR(VLOOKUP(UPPER(CONCATENATE($B802," - ",$A802)),'[1]Segurados Civis'!$A$5:$H$2142,6,FALSE),"")</f>
        <v/>
      </c>
      <c r="D802" s="12" t="str">
        <f>IFERROR(VLOOKUP(UPPER(CONCATENATE($B802," - ",$A802)),'[1]Segurados Civis'!$A$5:$H$2142,7,FALSE),"")</f>
        <v/>
      </c>
      <c r="E802" s="12" t="str">
        <f>IFERROR(VLOOKUP(UPPER(CONCATENATE($B802," - ",$A802)),'[1]Segurados Civis'!$A$5:$H$2142,8,FALSE),"")</f>
        <v/>
      </c>
      <c r="F802" s="12" t="str">
        <f t="shared" si="12"/>
        <v/>
      </c>
      <c r="G802" s="5" t="s">
        <v>4</v>
      </c>
      <c r="H802" s="3">
        <v>0</v>
      </c>
      <c r="I802" s="3"/>
      <c r="J802" s="3">
        <v>0</v>
      </c>
      <c r="K802" s="3">
        <v>0</v>
      </c>
    </row>
    <row r="803" spans="1:11" x14ac:dyDescent="0.25">
      <c r="A803" s="5" t="s">
        <v>1356</v>
      </c>
      <c r="B803" s="5" t="s">
        <v>1878</v>
      </c>
      <c r="C803" s="12" t="str">
        <f>IFERROR(VLOOKUP(UPPER(CONCATENATE($B803," - ",$A803)),'[1]Segurados Civis'!$A$5:$H$2142,6,FALSE),"")</f>
        <v/>
      </c>
      <c r="D803" s="12" t="str">
        <f>IFERROR(VLOOKUP(UPPER(CONCATENATE($B803," - ",$A803)),'[1]Segurados Civis'!$A$5:$H$2142,7,FALSE),"")</f>
        <v/>
      </c>
      <c r="E803" s="12" t="str">
        <f>IFERROR(VLOOKUP(UPPER(CONCATENATE($B803," - ",$A803)),'[1]Segurados Civis'!$A$5:$H$2142,8,FALSE),"")</f>
        <v/>
      </c>
      <c r="F803" s="12" t="str">
        <f t="shared" si="12"/>
        <v/>
      </c>
      <c r="G803" s="5" t="s">
        <v>4</v>
      </c>
      <c r="H803" s="3">
        <v>0</v>
      </c>
      <c r="I803" s="3"/>
      <c r="J803" s="3">
        <v>0</v>
      </c>
      <c r="K803" s="3">
        <v>0</v>
      </c>
    </row>
    <row r="804" spans="1:11" x14ac:dyDescent="0.25">
      <c r="A804" s="5" t="s">
        <v>1356</v>
      </c>
      <c r="B804" s="5" t="s">
        <v>1546</v>
      </c>
      <c r="C804" s="12" t="str">
        <f>IFERROR(VLOOKUP(UPPER(CONCATENATE($B804," - ",$A804)),'[1]Segurados Civis'!$A$5:$H$2142,6,FALSE),"")</f>
        <v/>
      </c>
      <c r="D804" s="12" t="str">
        <f>IFERROR(VLOOKUP(UPPER(CONCATENATE($B804," - ",$A804)),'[1]Segurados Civis'!$A$5:$H$2142,7,FALSE),"")</f>
        <v/>
      </c>
      <c r="E804" s="12" t="str">
        <f>IFERROR(VLOOKUP(UPPER(CONCATENATE($B804," - ",$A804)),'[1]Segurados Civis'!$A$5:$H$2142,8,FALSE),"")</f>
        <v/>
      </c>
      <c r="F804" s="12" t="str">
        <f t="shared" si="12"/>
        <v/>
      </c>
      <c r="G804" s="5" t="s">
        <v>4</v>
      </c>
      <c r="H804" s="3">
        <v>0</v>
      </c>
      <c r="I804" s="3"/>
      <c r="J804" s="3">
        <v>0</v>
      </c>
      <c r="K804" s="3">
        <v>0</v>
      </c>
    </row>
    <row r="805" spans="1:11" x14ac:dyDescent="0.25">
      <c r="A805" s="5" t="s">
        <v>1356</v>
      </c>
      <c r="B805" s="5" t="s">
        <v>1848</v>
      </c>
      <c r="C805" s="12" t="str">
        <f>IFERROR(VLOOKUP(UPPER(CONCATENATE($B805," - ",$A805)),'[1]Segurados Civis'!$A$5:$H$2142,6,FALSE),"")</f>
        <v/>
      </c>
      <c r="D805" s="12" t="str">
        <f>IFERROR(VLOOKUP(UPPER(CONCATENATE($B805," - ",$A805)),'[1]Segurados Civis'!$A$5:$H$2142,7,FALSE),"")</f>
        <v/>
      </c>
      <c r="E805" s="12" t="str">
        <f>IFERROR(VLOOKUP(UPPER(CONCATENATE($B805," - ",$A805)),'[1]Segurados Civis'!$A$5:$H$2142,8,FALSE),"")</f>
        <v/>
      </c>
      <c r="F805" s="12" t="str">
        <f t="shared" si="12"/>
        <v/>
      </c>
      <c r="G805" s="5" t="s">
        <v>4</v>
      </c>
      <c r="H805" s="3">
        <v>0</v>
      </c>
      <c r="I805" s="3"/>
      <c r="J805" s="3">
        <v>0</v>
      </c>
      <c r="K805" s="3">
        <v>0</v>
      </c>
    </row>
    <row r="806" spans="1:11" x14ac:dyDescent="0.25">
      <c r="A806" s="5" t="s">
        <v>1356</v>
      </c>
      <c r="B806" s="5" t="s">
        <v>2088</v>
      </c>
      <c r="C806" s="12" t="str">
        <f>IFERROR(VLOOKUP(UPPER(CONCATENATE($B806," - ",$A806)),'[1]Segurados Civis'!$A$5:$H$2142,6,FALSE),"")</f>
        <v/>
      </c>
      <c r="D806" s="12" t="str">
        <f>IFERROR(VLOOKUP(UPPER(CONCATENATE($B806," - ",$A806)),'[1]Segurados Civis'!$A$5:$H$2142,7,FALSE),"")</f>
        <v/>
      </c>
      <c r="E806" s="12" t="str">
        <f>IFERROR(VLOOKUP(UPPER(CONCATENATE($B806," - ",$A806)),'[1]Segurados Civis'!$A$5:$H$2142,8,FALSE),"")</f>
        <v/>
      </c>
      <c r="F806" s="12" t="str">
        <f t="shared" si="12"/>
        <v/>
      </c>
      <c r="G806" s="5" t="s">
        <v>4</v>
      </c>
      <c r="H806" s="3">
        <v>0</v>
      </c>
      <c r="I806" s="3"/>
      <c r="J806" s="3">
        <v>0</v>
      </c>
      <c r="K806" s="3">
        <v>0</v>
      </c>
    </row>
    <row r="807" spans="1:11" x14ac:dyDescent="0.25">
      <c r="A807" s="5" t="s">
        <v>1356</v>
      </c>
      <c r="B807" s="5" t="s">
        <v>1405</v>
      </c>
      <c r="C807" s="12">
        <f>IFERROR(VLOOKUP(UPPER(CONCATENATE($B807," - ",$A807)),'[1]Segurados Civis'!$A$5:$H$2142,6,FALSE),"")</f>
        <v>1760</v>
      </c>
      <c r="D807" s="12">
        <f>IFERROR(VLOOKUP(UPPER(CONCATENATE($B807," - ",$A807)),'[1]Segurados Civis'!$A$5:$H$2142,7,FALSE),"")</f>
        <v>729</v>
      </c>
      <c r="E807" s="12">
        <f>IFERROR(VLOOKUP(UPPER(CONCATENATE($B807," - ",$A807)),'[1]Segurados Civis'!$A$5:$H$2142,8,FALSE),"")</f>
        <v>176</v>
      </c>
      <c r="F807" s="12">
        <f t="shared" si="12"/>
        <v>2665</v>
      </c>
      <c r="G807" s="5" t="s">
        <v>2</v>
      </c>
      <c r="H807" s="3">
        <v>0</v>
      </c>
      <c r="I807" s="3"/>
      <c r="J807" s="3">
        <v>0</v>
      </c>
      <c r="K807" s="3">
        <v>0</v>
      </c>
    </row>
    <row r="808" spans="1:11" x14ac:dyDescent="0.25">
      <c r="A808" s="5" t="s">
        <v>1356</v>
      </c>
      <c r="B808" s="5" t="s">
        <v>2099</v>
      </c>
      <c r="C808" s="12" t="str">
        <f>IFERROR(VLOOKUP(UPPER(CONCATENATE($B808," - ",$A808)),'[1]Segurados Civis'!$A$5:$H$2142,6,FALSE),"")</f>
        <v/>
      </c>
      <c r="D808" s="12" t="str">
        <f>IFERROR(VLOOKUP(UPPER(CONCATENATE($B808," - ",$A808)),'[1]Segurados Civis'!$A$5:$H$2142,7,FALSE),"")</f>
        <v/>
      </c>
      <c r="E808" s="12" t="str">
        <f>IFERROR(VLOOKUP(UPPER(CONCATENATE($B808," - ",$A808)),'[1]Segurados Civis'!$A$5:$H$2142,8,FALSE),"")</f>
        <v/>
      </c>
      <c r="F808" s="12" t="str">
        <f t="shared" si="12"/>
        <v/>
      </c>
      <c r="G808" s="5" t="s">
        <v>4</v>
      </c>
      <c r="H808" s="3">
        <v>0</v>
      </c>
      <c r="I808" s="3"/>
      <c r="J808" s="3">
        <v>0</v>
      </c>
      <c r="K808" s="3">
        <v>0</v>
      </c>
    </row>
    <row r="809" spans="1:11" x14ac:dyDescent="0.25">
      <c r="A809" s="5" t="s">
        <v>1356</v>
      </c>
      <c r="B809" s="5" t="s">
        <v>1581</v>
      </c>
      <c r="C809" s="12" t="str">
        <f>IFERROR(VLOOKUP(UPPER(CONCATENATE($B809," - ",$A809)),'[1]Segurados Civis'!$A$5:$H$2142,6,FALSE),"")</f>
        <v/>
      </c>
      <c r="D809" s="12" t="str">
        <f>IFERROR(VLOOKUP(UPPER(CONCATENATE($B809," - ",$A809)),'[1]Segurados Civis'!$A$5:$H$2142,7,FALSE),"")</f>
        <v/>
      </c>
      <c r="E809" s="12" t="str">
        <f>IFERROR(VLOOKUP(UPPER(CONCATENATE($B809," - ",$A809)),'[1]Segurados Civis'!$A$5:$H$2142,8,FALSE),"")</f>
        <v/>
      </c>
      <c r="F809" s="12" t="str">
        <f t="shared" si="12"/>
        <v/>
      </c>
      <c r="G809" s="5" t="s">
        <v>4</v>
      </c>
      <c r="H809" s="3">
        <v>0</v>
      </c>
      <c r="I809" s="3"/>
      <c r="J809" s="3">
        <v>0</v>
      </c>
      <c r="K809" s="3">
        <v>0</v>
      </c>
    </row>
    <row r="810" spans="1:11" x14ac:dyDescent="0.25">
      <c r="A810" s="5" t="s">
        <v>1356</v>
      </c>
      <c r="B810" s="5" t="s">
        <v>1764</v>
      </c>
      <c r="C810" s="12" t="str">
        <f>IFERROR(VLOOKUP(UPPER(CONCATENATE($B810," - ",$A810)),'[1]Segurados Civis'!$A$5:$H$2142,6,FALSE),"")</f>
        <v/>
      </c>
      <c r="D810" s="12" t="str">
        <f>IFERROR(VLOOKUP(UPPER(CONCATENATE($B810," - ",$A810)),'[1]Segurados Civis'!$A$5:$H$2142,7,FALSE),"")</f>
        <v/>
      </c>
      <c r="E810" s="12" t="str">
        <f>IFERROR(VLOOKUP(UPPER(CONCATENATE($B810," - ",$A810)),'[1]Segurados Civis'!$A$5:$H$2142,8,FALSE),"")</f>
        <v/>
      </c>
      <c r="F810" s="12" t="str">
        <f t="shared" si="12"/>
        <v/>
      </c>
      <c r="G810" s="5" t="s">
        <v>4</v>
      </c>
      <c r="H810" s="3">
        <v>0</v>
      </c>
      <c r="I810" s="3"/>
      <c r="J810" s="3">
        <v>0</v>
      </c>
      <c r="K810" s="3">
        <v>0</v>
      </c>
    </row>
    <row r="811" spans="1:11" x14ac:dyDescent="0.25">
      <c r="A811" s="5" t="s">
        <v>1356</v>
      </c>
      <c r="B811" s="5" t="s">
        <v>2140</v>
      </c>
      <c r="C811" s="12">
        <f>IFERROR(VLOOKUP(UPPER(CONCATENATE($B811," - ",$A811)),'[1]Segurados Civis'!$A$5:$H$2142,6,FALSE),"")</f>
        <v>349</v>
      </c>
      <c r="D811" s="12">
        <f>IFERROR(VLOOKUP(UPPER(CONCATENATE($B811," - ",$A811)),'[1]Segurados Civis'!$A$5:$H$2142,7,FALSE),"")</f>
        <v>133</v>
      </c>
      <c r="E811" s="12">
        <f>IFERROR(VLOOKUP(UPPER(CONCATENATE($B811," - ",$A811)),'[1]Segurados Civis'!$A$5:$H$2142,8,FALSE),"")</f>
        <v>44</v>
      </c>
      <c r="F811" s="12">
        <f t="shared" si="12"/>
        <v>526</v>
      </c>
      <c r="G811" s="5" t="s">
        <v>2</v>
      </c>
      <c r="H811" s="3">
        <v>0</v>
      </c>
      <c r="I811" s="3"/>
      <c r="J811" s="3">
        <v>0</v>
      </c>
      <c r="K811" s="3">
        <v>0</v>
      </c>
    </row>
    <row r="812" spans="1:11" x14ac:dyDescent="0.25">
      <c r="A812" s="5" t="s">
        <v>1356</v>
      </c>
      <c r="B812" s="5" t="s">
        <v>1547</v>
      </c>
      <c r="C812" s="12" t="str">
        <f>IFERROR(VLOOKUP(UPPER(CONCATENATE($B812," - ",$A812)),'[1]Segurados Civis'!$A$5:$H$2142,6,FALSE),"")</f>
        <v/>
      </c>
      <c r="D812" s="12" t="str">
        <f>IFERROR(VLOOKUP(UPPER(CONCATENATE($B812," - ",$A812)),'[1]Segurados Civis'!$A$5:$H$2142,7,FALSE),"")</f>
        <v/>
      </c>
      <c r="E812" s="12" t="str">
        <f>IFERROR(VLOOKUP(UPPER(CONCATENATE($B812," - ",$A812)),'[1]Segurados Civis'!$A$5:$H$2142,8,FALSE),"")</f>
        <v/>
      </c>
      <c r="F812" s="12" t="str">
        <f t="shared" si="12"/>
        <v/>
      </c>
      <c r="G812" s="5" t="s">
        <v>4</v>
      </c>
      <c r="H812" s="3">
        <v>0</v>
      </c>
      <c r="I812" s="3"/>
      <c r="J812" s="3">
        <v>0</v>
      </c>
      <c r="K812" s="3">
        <v>0</v>
      </c>
    </row>
    <row r="813" spans="1:11" x14ac:dyDescent="0.25">
      <c r="A813" s="5" t="s">
        <v>1356</v>
      </c>
      <c r="B813" s="5" t="s">
        <v>1392</v>
      </c>
      <c r="C813" s="12" t="str">
        <f>IFERROR(VLOOKUP(UPPER(CONCATENATE($B813," - ",$A813)),'[1]Segurados Civis'!$A$5:$H$2142,6,FALSE),"")</f>
        <v/>
      </c>
      <c r="D813" s="12" t="str">
        <f>IFERROR(VLOOKUP(UPPER(CONCATENATE($B813," - ",$A813)),'[1]Segurados Civis'!$A$5:$H$2142,7,FALSE),"")</f>
        <v/>
      </c>
      <c r="E813" s="12" t="str">
        <f>IFERROR(VLOOKUP(UPPER(CONCATENATE($B813," - ",$A813)),'[1]Segurados Civis'!$A$5:$H$2142,8,FALSE),"")</f>
        <v/>
      </c>
      <c r="F813" s="12" t="str">
        <f t="shared" si="12"/>
        <v/>
      </c>
      <c r="G813" s="5" t="s">
        <v>4</v>
      </c>
      <c r="H813" s="3">
        <v>0</v>
      </c>
      <c r="I813" s="3"/>
      <c r="J813" s="3">
        <v>0</v>
      </c>
      <c r="K813" s="3">
        <v>0</v>
      </c>
    </row>
    <row r="814" spans="1:11" x14ac:dyDescent="0.25">
      <c r="A814" s="5" t="s">
        <v>1356</v>
      </c>
      <c r="B814" s="5" t="s">
        <v>1970</v>
      </c>
      <c r="C814" s="12" t="str">
        <f>IFERROR(VLOOKUP(UPPER(CONCATENATE($B814," - ",$A814)),'[1]Segurados Civis'!$A$5:$H$2142,6,FALSE),"")</f>
        <v/>
      </c>
      <c r="D814" s="12" t="str">
        <f>IFERROR(VLOOKUP(UPPER(CONCATENATE($B814," - ",$A814)),'[1]Segurados Civis'!$A$5:$H$2142,7,FALSE),"")</f>
        <v/>
      </c>
      <c r="E814" s="12" t="str">
        <f>IFERROR(VLOOKUP(UPPER(CONCATENATE($B814," - ",$A814)),'[1]Segurados Civis'!$A$5:$H$2142,8,FALSE),"")</f>
        <v/>
      </c>
      <c r="F814" s="12" t="str">
        <f t="shared" si="12"/>
        <v/>
      </c>
      <c r="G814" s="5" t="s">
        <v>4</v>
      </c>
      <c r="H814" s="3">
        <v>0</v>
      </c>
      <c r="I814" s="3"/>
      <c r="J814" s="3">
        <v>0</v>
      </c>
      <c r="K814" s="3">
        <v>0</v>
      </c>
    </row>
    <row r="815" spans="1:11" x14ac:dyDescent="0.25">
      <c r="A815" s="5" t="s">
        <v>1356</v>
      </c>
      <c r="B815" s="5" t="s">
        <v>2133</v>
      </c>
      <c r="C815" s="12">
        <f>IFERROR(VLOOKUP(UPPER(CONCATENATE($B815," - ",$A815)),'[1]Segurados Civis'!$A$5:$H$2142,6,FALSE),"")</f>
        <v>1245</v>
      </c>
      <c r="D815" s="12">
        <f>IFERROR(VLOOKUP(UPPER(CONCATENATE($B815," - ",$A815)),'[1]Segurados Civis'!$A$5:$H$2142,7,FALSE),"")</f>
        <v>39</v>
      </c>
      <c r="E815" s="12">
        <f>IFERROR(VLOOKUP(UPPER(CONCATENATE($B815," - ",$A815)),'[1]Segurados Civis'!$A$5:$H$2142,8,FALSE),"")</f>
        <v>6</v>
      </c>
      <c r="F815" s="12">
        <f t="shared" si="12"/>
        <v>1290</v>
      </c>
      <c r="G815" s="5" t="s">
        <v>2</v>
      </c>
      <c r="H815" s="3">
        <v>0</v>
      </c>
      <c r="I815" s="3"/>
      <c r="J815" s="3">
        <v>0</v>
      </c>
      <c r="K815" s="3">
        <v>0</v>
      </c>
    </row>
    <row r="816" spans="1:11" x14ac:dyDescent="0.25">
      <c r="A816" s="5" t="s">
        <v>1356</v>
      </c>
      <c r="B816" s="5" t="s">
        <v>1770</v>
      </c>
      <c r="C816" s="12">
        <f>IFERROR(VLOOKUP(UPPER(CONCATENATE($B816," - ",$A816)),'[1]Segurados Civis'!$A$5:$H$2142,6,FALSE),"")</f>
        <v>884</v>
      </c>
      <c r="D816" s="12">
        <f>IFERROR(VLOOKUP(UPPER(CONCATENATE($B816," - ",$A816)),'[1]Segurados Civis'!$A$5:$H$2142,7,FALSE),"")</f>
        <v>250</v>
      </c>
      <c r="E816" s="12">
        <f>IFERROR(VLOOKUP(UPPER(CONCATENATE($B816," - ",$A816)),'[1]Segurados Civis'!$A$5:$H$2142,8,FALSE),"")</f>
        <v>63</v>
      </c>
      <c r="F816" s="12">
        <f t="shared" si="12"/>
        <v>1197</v>
      </c>
      <c r="G816" s="5" t="s">
        <v>2</v>
      </c>
      <c r="H816" s="3">
        <v>0</v>
      </c>
      <c r="I816" s="3"/>
      <c r="J816" s="3">
        <v>0</v>
      </c>
      <c r="K816" s="3">
        <v>0</v>
      </c>
    </row>
    <row r="817" spans="1:11" x14ac:dyDescent="0.25">
      <c r="A817" s="5" t="s">
        <v>1356</v>
      </c>
      <c r="B817" s="5" t="s">
        <v>1827</v>
      </c>
      <c r="C817" s="12">
        <f>IFERROR(VLOOKUP(UPPER(CONCATENATE($B817," - ",$A817)),'[1]Segurados Civis'!$A$5:$H$2142,6,FALSE),"")</f>
        <v>1227</v>
      </c>
      <c r="D817" s="12">
        <f>IFERROR(VLOOKUP(UPPER(CONCATENATE($B817," - ",$A817)),'[1]Segurados Civis'!$A$5:$H$2142,7,FALSE),"")</f>
        <v>297</v>
      </c>
      <c r="E817" s="12">
        <f>IFERROR(VLOOKUP(UPPER(CONCATENATE($B817," - ",$A817)),'[1]Segurados Civis'!$A$5:$H$2142,8,FALSE),"")</f>
        <v>83</v>
      </c>
      <c r="F817" s="12">
        <f t="shared" si="12"/>
        <v>1607</v>
      </c>
      <c r="G817" s="5" t="s">
        <v>2</v>
      </c>
      <c r="H817" s="3">
        <v>1</v>
      </c>
      <c r="I817" s="3"/>
      <c r="J817" s="3">
        <v>1</v>
      </c>
      <c r="K817" s="3">
        <v>0</v>
      </c>
    </row>
    <row r="818" spans="1:11" x14ac:dyDescent="0.25">
      <c r="A818" s="5" t="s">
        <v>1356</v>
      </c>
      <c r="B818" s="5" t="s">
        <v>2065</v>
      </c>
      <c r="C818" s="12" t="str">
        <f>IFERROR(VLOOKUP(UPPER(CONCATENATE($B818," - ",$A818)),'[1]Segurados Civis'!$A$5:$H$2142,6,FALSE),"")</f>
        <v/>
      </c>
      <c r="D818" s="12" t="str">
        <f>IFERROR(VLOOKUP(UPPER(CONCATENATE($B818," - ",$A818)),'[1]Segurados Civis'!$A$5:$H$2142,7,FALSE),"")</f>
        <v/>
      </c>
      <c r="E818" s="12" t="str">
        <f>IFERROR(VLOOKUP(UPPER(CONCATENATE($B818," - ",$A818)),'[1]Segurados Civis'!$A$5:$H$2142,8,FALSE),"")</f>
        <v/>
      </c>
      <c r="F818" s="12" t="str">
        <f t="shared" si="12"/>
        <v/>
      </c>
      <c r="G818" s="5" t="s">
        <v>4</v>
      </c>
      <c r="H818" s="3">
        <v>0</v>
      </c>
      <c r="I818" s="3"/>
      <c r="J818" s="3">
        <v>0</v>
      </c>
      <c r="K818" s="3">
        <v>0</v>
      </c>
    </row>
    <row r="819" spans="1:11" x14ac:dyDescent="0.25">
      <c r="A819" s="5" t="s">
        <v>1356</v>
      </c>
      <c r="B819" s="5" t="s">
        <v>1384</v>
      </c>
      <c r="C819" s="12" t="str">
        <f>IFERROR(VLOOKUP(UPPER(CONCATENATE($B819," - ",$A819)),'[1]Segurados Civis'!$A$5:$H$2142,6,FALSE),"")</f>
        <v/>
      </c>
      <c r="D819" s="12" t="str">
        <f>IFERROR(VLOOKUP(UPPER(CONCATENATE($B819," - ",$A819)),'[1]Segurados Civis'!$A$5:$H$2142,7,FALSE),"")</f>
        <v/>
      </c>
      <c r="E819" s="12" t="str">
        <f>IFERROR(VLOOKUP(UPPER(CONCATENATE($B819," - ",$A819)),'[1]Segurados Civis'!$A$5:$H$2142,8,FALSE),"")</f>
        <v/>
      </c>
      <c r="F819" s="12" t="str">
        <f t="shared" si="12"/>
        <v/>
      </c>
      <c r="G819" s="5" t="s">
        <v>4</v>
      </c>
      <c r="H819" s="3">
        <v>0</v>
      </c>
      <c r="I819" s="3"/>
      <c r="J819" s="3">
        <v>0</v>
      </c>
      <c r="K819" s="3">
        <v>0</v>
      </c>
    </row>
    <row r="820" spans="1:11" x14ac:dyDescent="0.25">
      <c r="A820" s="5" t="s">
        <v>1356</v>
      </c>
      <c r="B820" s="5" t="s">
        <v>1667</v>
      </c>
      <c r="C820" s="12">
        <f>IFERROR(VLOOKUP(UPPER(CONCATENATE($B820," - ",$A820)),'[1]Segurados Civis'!$A$5:$H$2142,6,FALSE),"")</f>
        <v>411</v>
      </c>
      <c r="D820" s="12">
        <f>IFERROR(VLOOKUP(UPPER(CONCATENATE($B820," - ",$A820)),'[1]Segurados Civis'!$A$5:$H$2142,7,FALSE),"")</f>
        <v>87</v>
      </c>
      <c r="E820" s="12">
        <f>IFERROR(VLOOKUP(UPPER(CONCATENATE($B820," - ",$A820)),'[1]Segurados Civis'!$A$5:$H$2142,8,FALSE),"")</f>
        <v>11</v>
      </c>
      <c r="F820" s="12">
        <f t="shared" si="12"/>
        <v>509</v>
      </c>
      <c r="G820" s="5" t="s">
        <v>2</v>
      </c>
      <c r="H820" s="3">
        <v>0</v>
      </c>
      <c r="I820" s="3"/>
      <c r="J820" s="3">
        <v>0</v>
      </c>
      <c r="K820" s="3">
        <v>0</v>
      </c>
    </row>
    <row r="821" spans="1:11" x14ac:dyDescent="0.25">
      <c r="A821" s="5" t="s">
        <v>1356</v>
      </c>
      <c r="B821" s="5" t="s">
        <v>1403</v>
      </c>
      <c r="C821" s="12" t="str">
        <f>IFERROR(VLOOKUP(UPPER(CONCATENATE($B821," - ",$A821)),'[1]Segurados Civis'!$A$5:$H$2142,6,FALSE),"")</f>
        <v/>
      </c>
      <c r="D821" s="12" t="str">
        <f>IFERROR(VLOOKUP(UPPER(CONCATENATE($B821," - ",$A821)),'[1]Segurados Civis'!$A$5:$H$2142,7,FALSE),"")</f>
        <v/>
      </c>
      <c r="E821" s="12" t="str">
        <f>IFERROR(VLOOKUP(UPPER(CONCATENATE($B821," - ",$A821)),'[1]Segurados Civis'!$A$5:$H$2142,8,FALSE),"")</f>
        <v/>
      </c>
      <c r="F821" s="12" t="str">
        <f t="shared" si="12"/>
        <v/>
      </c>
      <c r="G821" s="5" t="s">
        <v>4</v>
      </c>
      <c r="H821" s="3">
        <v>0</v>
      </c>
      <c r="I821" s="3"/>
      <c r="J821" s="3">
        <v>0</v>
      </c>
      <c r="K821" s="3">
        <v>0</v>
      </c>
    </row>
    <row r="822" spans="1:11" x14ac:dyDescent="0.25">
      <c r="A822" s="5" t="s">
        <v>1356</v>
      </c>
      <c r="B822" s="5" t="s">
        <v>2089</v>
      </c>
      <c r="C822" s="12">
        <f>IFERROR(VLOOKUP(UPPER(CONCATENATE($B822," - ",$A822)),'[1]Segurados Civis'!$A$5:$H$2142,6,FALSE),"")</f>
        <v>994</v>
      </c>
      <c r="D822" s="12">
        <f>IFERROR(VLOOKUP(UPPER(CONCATENATE($B822," - ",$A822)),'[1]Segurados Civis'!$A$5:$H$2142,7,FALSE),"")</f>
        <v>0</v>
      </c>
      <c r="E822" s="12">
        <f>IFERROR(VLOOKUP(UPPER(CONCATENATE($B822," - ",$A822)),'[1]Segurados Civis'!$A$5:$H$2142,8,FALSE),"")</f>
        <v>0</v>
      </c>
      <c r="F822" s="12">
        <f t="shared" si="12"/>
        <v>994</v>
      </c>
      <c r="G822" s="5" t="s">
        <v>2</v>
      </c>
      <c r="H822" s="3">
        <v>0</v>
      </c>
      <c r="I822" s="3"/>
      <c r="J822" s="3">
        <v>0</v>
      </c>
      <c r="K822" s="3">
        <v>0</v>
      </c>
    </row>
    <row r="823" spans="1:11" x14ac:dyDescent="0.25">
      <c r="A823" s="5" t="s">
        <v>1356</v>
      </c>
      <c r="B823" s="5" t="s">
        <v>1681</v>
      </c>
      <c r="C823" s="12" t="str">
        <f>IFERROR(VLOOKUP(UPPER(CONCATENATE($B823," - ",$A823)),'[1]Segurados Civis'!$A$5:$H$2142,6,FALSE),"")</f>
        <v/>
      </c>
      <c r="D823" s="12" t="str">
        <f>IFERROR(VLOOKUP(UPPER(CONCATENATE($B823," - ",$A823)),'[1]Segurados Civis'!$A$5:$H$2142,7,FALSE),"")</f>
        <v/>
      </c>
      <c r="E823" s="12" t="str">
        <f>IFERROR(VLOOKUP(UPPER(CONCATENATE($B823," - ",$A823)),'[1]Segurados Civis'!$A$5:$H$2142,8,FALSE),"")</f>
        <v/>
      </c>
      <c r="F823" s="12" t="str">
        <f t="shared" si="12"/>
        <v/>
      </c>
      <c r="G823" s="5" t="s">
        <v>4</v>
      </c>
      <c r="H823" s="3">
        <v>0</v>
      </c>
      <c r="I823" s="3"/>
      <c r="J823" s="3">
        <v>0</v>
      </c>
      <c r="K823" s="3">
        <v>0</v>
      </c>
    </row>
    <row r="824" spans="1:11" x14ac:dyDescent="0.25">
      <c r="A824" s="5" t="s">
        <v>1356</v>
      </c>
      <c r="B824" s="5" t="s">
        <v>1722</v>
      </c>
      <c r="C824" s="12" t="str">
        <f>IFERROR(VLOOKUP(UPPER(CONCATENATE($B824," - ",$A824)),'[1]Segurados Civis'!$A$5:$H$2142,6,FALSE),"")</f>
        <v/>
      </c>
      <c r="D824" s="12" t="str">
        <f>IFERROR(VLOOKUP(UPPER(CONCATENATE($B824," - ",$A824)),'[1]Segurados Civis'!$A$5:$H$2142,7,FALSE),"")</f>
        <v/>
      </c>
      <c r="E824" s="12" t="str">
        <f>IFERROR(VLOOKUP(UPPER(CONCATENATE($B824," - ",$A824)),'[1]Segurados Civis'!$A$5:$H$2142,8,FALSE),"")</f>
        <v/>
      </c>
      <c r="F824" s="12" t="str">
        <f t="shared" si="12"/>
        <v/>
      </c>
      <c r="G824" s="5" t="s">
        <v>4</v>
      </c>
      <c r="H824" s="3">
        <v>0</v>
      </c>
      <c r="I824" s="3"/>
      <c r="J824" s="3">
        <v>0</v>
      </c>
      <c r="K824" s="3">
        <v>0</v>
      </c>
    </row>
    <row r="825" spans="1:11" x14ac:dyDescent="0.25">
      <c r="A825" s="5" t="s">
        <v>1356</v>
      </c>
      <c r="B825" s="5" t="s">
        <v>1960</v>
      </c>
      <c r="C825" s="12">
        <f>IFERROR(VLOOKUP(UPPER(CONCATENATE($B825," - ",$A825)),'[1]Segurados Civis'!$A$5:$H$2142,6,FALSE),"")</f>
        <v>7146</v>
      </c>
      <c r="D825" s="12">
        <f>IFERROR(VLOOKUP(UPPER(CONCATENATE($B825," - ",$A825)),'[1]Segurados Civis'!$A$5:$H$2142,7,FALSE),"")</f>
        <v>1508</v>
      </c>
      <c r="E825" s="12">
        <f>IFERROR(VLOOKUP(UPPER(CONCATENATE($B825," - ",$A825)),'[1]Segurados Civis'!$A$5:$H$2142,8,FALSE),"")</f>
        <v>307</v>
      </c>
      <c r="F825" s="12">
        <f t="shared" si="12"/>
        <v>8961</v>
      </c>
      <c r="G825" s="5" t="s">
        <v>2</v>
      </c>
      <c r="H825" s="3">
        <v>0</v>
      </c>
      <c r="I825" s="3"/>
      <c r="J825" s="3">
        <v>0</v>
      </c>
      <c r="K825" s="3">
        <v>0</v>
      </c>
    </row>
    <row r="826" spans="1:11" x14ac:dyDescent="0.25">
      <c r="A826" s="5" t="s">
        <v>1356</v>
      </c>
      <c r="B826" s="5" t="s">
        <v>1895</v>
      </c>
      <c r="C826" s="12">
        <f>IFERROR(VLOOKUP(UPPER(CONCATENATE($B826," - ",$A826)),'[1]Segurados Civis'!$A$5:$H$2142,6,FALSE),"")</f>
        <v>11461</v>
      </c>
      <c r="D826" s="12">
        <f>IFERROR(VLOOKUP(UPPER(CONCATENATE($B826," - ",$A826)),'[1]Segurados Civis'!$A$5:$H$2142,7,FALSE),"")</f>
        <v>3719</v>
      </c>
      <c r="E826" s="12">
        <f>IFERROR(VLOOKUP(UPPER(CONCATENATE($B826," - ",$A826)),'[1]Segurados Civis'!$A$5:$H$2142,8,FALSE),"")</f>
        <v>756</v>
      </c>
      <c r="F826" s="12">
        <f t="shared" si="12"/>
        <v>15936</v>
      </c>
      <c r="G826" s="5" t="s">
        <v>2</v>
      </c>
      <c r="H826" s="3">
        <v>0</v>
      </c>
      <c r="I826" s="3"/>
      <c r="J826" s="3">
        <v>0</v>
      </c>
      <c r="K826" s="3">
        <v>0</v>
      </c>
    </row>
    <row r="827" spans="1:11" x14ac:dyDescent="0.25">
      <c r="A827" s="5" t="s">
        <v>1356</v>
      </c>
      <c r="B827" s="5" t="s">
        <v>1700</v>
      </c>
      <c r="C827" s="12" t="str">
        <f>IFERROR(VLOOKUP(UPPER(CONCATENATE($B827," - ",$A827)),'[1]Segurados Civis'!$A$5:$H$2142,6,FALSE),"")</f>
        <v/>
      </c>
      <c r="D827" s="12" t="str">
        <f>IFERROR(VLOOKUP(UPPER(CONCATENATE($B827," - ",$A827)),'[1]Segurados Civis'!$A$5:$H$2142,7,FALSE),"")</f>
        <v/>
      </c>
      <c r="E827" s="12" t="str">
        <f>IFERROR(VLOOKUP(UPPER(CONCATENATE($B827," - ",$A827)),'[1]Segurados Civis'!$A$5:$H$2142,8,FALSE),"")</f>
        <v/>
      </c>
      <c r="F827" s="12" t="str">
        <f t="shared" si="12"/>
        <v/>
      </c>
      <c r="G827" s="5" t="s">
        <v>4</v>
      </c>
      <c r="H827" s="3">
        <v>0</v>
      </c>
      <c r="I827" s="3"/>
      <c r="J827" s="3">
        <v>0</v>
      </c>
      <c r="K827" s="3">
        <v>0</v>
      </c>
    </row>
    <row r="828" spans="1:11" x14ac:dyDescent="0.25">
      <c r="A828" s="5" t="s">
        <v>1356</v>
      </c>
      <c r="B828" s="5" t="s">
        <v>1905</v>
      </c>
      <c r="C828" s="12">
        <f>IFERROR(VLOOKUP(UPPER(CONCATENATE($B828," - ",$A828)),'[1]Segurados Civis'!$A$5:$H$2142,6,FALSE),"")</f>
        <v>1878</v>
      </c>
      <c r="D828" s="12">
        <f>IFERROR(VLOOKUP(UPPER(CONCATENATE($B828," - ",$A828)),'[1]Segurados Civis'!$A$5:$H$2142,7,FALSE),"")</f>
        <v>498</v>
      </c>
      <c r="E828" s="12">
        <f>IFERROR(VLOOKUP(UPPER(CONCATENATE($B828," - ",$A828)),'[1]Segurados Civis'!$A$5:$H$2142,8,FALSE),"")</f>
        <v>144</v>
      </c>
      <c r="F828" s="12">
        <f t="shared" si="12"/>
        <v>2520</v>
      </c>
      <c r="G828" s="5" t="s">
        <v>2</v>
      </c>
      <c r="H828" s="3">
        <v>0</v>
      </c>
      <c r="I828" s="3"/>
      <c r="J828" s="3">
        <v>0</v>
      </c>
      <c r="K828" s="3">
        <v>0</v>
      </c>
    </row>
    <row r="829" spans="1:11" x14ac:dyDescent="0.25">
      <c r="A829" s="5" t="s">
        <v>1356</v>
      </c>
      <c r="B829" s="5" t="s">
        <v>1548</v>
      </c>
      <c r="C829" s="12" t="str">
        <f>IFERROR(VLOOKUP(UPPER(CONCATENATE($B829," - ",$A829)),'[1]Segurados Civis'!$A$5:$H$2142,6,FALSE),"")</f>
        <v/>
      </c>
      <c r="D829" s="12" t="str">
        <f>IFERROR(VLOOKUP(UPPER(CONCATENATE($B829," - ",$A829)),'[1]Segurados Civis'!$A$5:$H$2142,7,FALSE),"")</f>
        <v/>
      </c>
      <c r="E829" s="12" t="str">
        <f>IFERROR(VLOOKUP(UPPER(CONCATENATE($B829," - ",$A829)),'[1]Segurados Civis'!$A$5:$H$2142,8,FALSE),"")</f>
        <v/>
      </c>
      <c r="F829" s="12" t="str">
        <f t="shared" si="12"/>
        <v/>
      </c>
      <c r="G829" s="5" t="s">
        <v>4</v>
      </c>
      <c r="H829" s="3">
        <v>0</v>
      </c>
      <c r="I829" s="3"/>
      <c r="J829" s="3">
        <v>0</v>
      </c>
      <c r="K829" s="3">
        <v>0</v>
      </c>
    </row>
    <row r="830" spans="1:11" x14ac:dyDescent="0.25">
      <c r="A830" s="5" t="s">
        <v>1356</v>
      </c>
      <c r="B830" s="5" t="s">
        <v>1424</v>
      </c>
      <c r="C830" s="12" t="str">
        <f>IFERROR(VLOOKUP(UPPER(CONCATENATE($B830," - ",$A830)),'[1]Segurados Civis'!$A$5:$H$2142,6,FALSE),"")</f>
        <v/>
      </c>
      <c r="D830" s="12" t="str">
        <f>IFERROR(VLOOKUP(UPPER(CONCATENATE($B830," - ",$A830)),'[1]Segurados Civis'!$A$5:$H$2142,7,FALSE),"")</f>
        <v/>
      </c>
      <c r="E830" s="12" t="str">
        <f>IFERROR(VLOOKUP(UPPER(CONCATENATE($B830," - ",$A830)),'[1]Segurados Civis'!$A$5:$H$2142,8,FALSE),"")</f>
        <v/>
      </c>
      <c r="F830" s="12" t="str">
        <f t="shared" si="12"/>
        <v/>
      </c>
      <c r="G830" s="5" t="s">
        <v>4</v>
      </c>
      <c r="H830" s="3">
        <v>0</v>
      </c>
      <c r="I830" s="3"/>
      <c r="J830" s="3">
        <v>0</v>
      </c>
      <c r="K830" s="3">
        <v>0</v>
      </c>
    </row>
    <row r="831" spans="1:11" x14ac:dyDescent="0.25">
      <c r="A831" s="5" t="s">
        <v>1356</v>
      </c>
      <c r="B831" s="5" t="s">
        <v>2020</v>
      </c>
      <c r="C831" s="12" t="str">
        <f>IFERROR(VLOOKUP(UPPER(CONCATENATE($B831," - ",$A831)),'[1]Segurados Civis'!$A$5:$H$2142,6,FALSE),"")</f>
        <v/>
      </c>
      <c r="D831" s="12" t="str">
        <f>IFERROR(VLOOKUP(UPPER(CONCATENATE($B831," - ",$A831)),'[1]Segurados Civis'!$A$5:$H$2142,7,FALSE),"")</f>
        <v/>
      </c>
      <c r="E831" s="12" t="str">
        <f>IFERROR(VLOOKUP(UPPER(CONCATENATE($B831," - ",$A831)),'[1]Segurados Civis'!$A$5:$H$2142,8,FALSE),"")</f>
        <v/>
      </c>
      <c r="F831" s="12" t="str">
        <f t="shared" si="12"/>
        <v/>
      </c>
      <c r="G831" s="5" t="s">
        <v>4</v>
      </c>
      <c r="H831" s="3">
        <v>0</v>
      </c>
      <c r="I831" s="3"/>
      <c r="J831" s="3">
        <v>0</v>
      </c>
      <c r="K831" s="3">
        <v>0</v>
      </c>
    </row>
    <row r="832" spans="1:11" x14ac:dyDescent="0.25">
      <c r="A832" s="5" t="s">
        <v>1356</v>
      </c>
      <c r="B832" s="5" t="s">
        <v>1374</v>
      </c>
      <c r="C832" s="12">
        <f>IFERROR(VLOOKUP(UPPER(CONCATENATE($B832," - ",$A832)),'[1]Segurados Civis'!$A$5:$H$2142,6,FALSE),"")</f>
        <v>475</v>
      </c>
      <c r="D832" s="12">
        <f>IFERROR(VLOOKUP(UPPER(CONCATENATE($B832," - ",$A832)),'[1]Segurados Civis'!$A$5:$H$2142,7,FALSE),"")</f>
        <v>35</v>
      </c>
      <c r="E832" s="12">
        <f>IFERROR(VLOOKUP(UPPER(CONCATENATE($B832," - ",$A832)),'[1]Segurados Civis'!$A$5:$H$2142,8,FALSE),"")</f>
        <v>23</v>
      </c>
      <c r="F832" s="12">
        <f t="shared" si="12"/>
        <v>533</v>
      </c>
      <c r="G832" s="5" t="s">
        <v>2</v>
      </c>
      <c r="H832" s="3">
        <v>0</v>
      </c>
      <c r="I832" s="3"/>
      <c r="J832" s="3">
        <v>0</v>
      </c>
      <c r="K832" s="3">
        <v>0</v>
      </c>
    </row>
    <row r="833" spans="1:11" x14ac:dyDescent="0.25">
      <c r="A833" s="5" t="s">
        <v>1356</v>
      </c>
      <c r="B833" s="5" t="s">
        <v>1582</v>
      </c>
      <c r="C833" s="12" t="str">
        <f>IFERROR(VLOOKUP(UPPER(CONCATENATE($B833," - ",$A833)),'[1]Segurados Civis'!$A$5:$H$2142,6,FALSE),"")</f>
        <v/>
      </c>
      <c r="D833" s="12" t="str">
        <f>IFERROR(VLOOKUP(UPPER(CONCATENATE($B833," - ",$A833)),'[1]Segurados Civis'!$A$5:$H$2142,7,FALSE),"")</f>
        <v/>
      </c>
      <c r="E833" s="12" t="str">
        <f>IFERROR(VLOOKUP(UPPER(CONCATENATE($B833," - ",$A833)),'[1]Segurados Civis'!$A$5:$H$2142,8,FALSE),"")</f>
        <v/>
      </c>
      <c r="F833" s="12" t="str">
        <f t="shared" si="12"/>
        <v/>
      </c>
      <c r="G833" s="5" t="s">
        <v>4</v>
      </c>
      <c r="H833" s="3">
        <v>0</v>
      </c>
      <c r="I833" s="3"/>
      <c r="J833" s="3">
        <v>0</v>
      </c>
      <c r="K833" s="3">
        <v>0</v>
      </c>
    </row>
    <row r="834" spans="1:11" x14ac:dyDescent="0.25">
      <c r="A834" s="5" t="s">
        <v>1356</v>
      </c>
      <c r="B834" s="5" t="s">
        <v>1682</v>
      </c>
      <c r="C834" s="12" t="str">
        <f>IFERROR(VLOOKUP(UPPER(CONCATENATE($B834," - ",$A834)),'[1]Segurados Civis'!$A$5:$H$2142,6,FALSE),"")</f>
        <v/>
      </c>
      <c r="D834" s="12" t="str">
        <f>IFERROR(VLOOKUP(UPPER(CONCATENATE($B834," - ",$A834)),'[1]Segurados Civis'!$A$5:$H$2142,7,FALSE),"")</f>
        <v/>
      </c>
      <c r="E834" s="12" t="str">
        <f>IFERROR(VLOOKUP(UPPER(CONCATENATE($B834," - ",$A834)),'[1]Segurados Civis'!$A$5:$H$2142,8,FALSE),"")</f>
        <v/>
      </c>
      <c r="F834" s="12" t="str">
        <f t="shared" si="12"/>
        <v/>
      </c>
      <c r="G834" s="5" t="s">
        <v>4</v>
      </c>
      <c r="H834" s="3">
        <v>0</v>
      </c>
      <c r="I834" s="3"/>
      <c r="J834" s="3">
        <v>0</v>
      </c>
      <c r="K834" s="3">
        <v>0</v>
      </c>
    </row>
    <row r="835" spans="1:11" x14ac:dyDescent="0.25">
      <c r="A835" s="5" t="s">
        <v>1356</v>
      </c>
      <c r="B835" s="5" t="s">
        <v>1596</v>
      </c>
      <c r="C835" s="12" t="str">
        <f>IFERROR(VLOOKUP(UPPER(CONCATENATE($B835," - ",$A835)),'[1]Segurados Civis'!$A$5:$H$2142,6,FALSE),"")</f>
        <v/>
      </c>
      <c r="D835" s="12" t="str">
        <f>IFERROR(VLOOKUP(UPPER(CONCATENATE($B835," - ",$A835)),'[1]Segurados Civis'!$A$5:$H$2142,7,FALSE),"")</f>
        <v/>
      </c>
      <c r="E835" s="12" t="str">
        <f>IFERROR(VLOOKUP(UPPER(CONCATENATE($B835," - ",$A835)),'[1]Segurados Civis'!$A$5:$H$2142,8,FALSE),"")</f>
        <v/>
      </c>
      <c r="F835" s="12" t="str">
        <f t="shared" ref="F835:F854" si="13">IF(SUM(C835:E835)=0,"",SUM(C835:E835))</f>
        <v/>
      </c>
      <c r="G835" s="5" t="s">
        <v>4</v>
      </c>
      <c r="H835" s="3">
        <v>0</v>
      </c>
      <c r="I835" s="3"/>
      <c r="J835" s="3">
        <v>0</v>
      </c>
      <c r="K835" s="3">
        <v>0</v>
      </c>
    </row>
    <row r="836" spans="1:11" x14ac:dyDescent="0.25">
      <c r="A836" s="5" t="s">
        <v>1356</v>
      </c>
      <c r="B836" s="5" t="s">
        <v>1385</v>
      </c>
      <c r="C836" s="12">
        <f>IFERROR(VLOOKUP(UPPER(CONCATENATE($B836," - ",$A836)),'[1]Segurados Civis'!$A$5:$H$2142,6,FALSE),"")</f>
        <v>2784</v>
      </c>
      <c r="D836" s="12">
        <f>IFERROR(VLOOKUP(UPPER(CONCATENATE($B836," - ",$A836)),'[1]Segurados Civis'!$A$5:$H$2142,7,FALSE),"")</f>
        <v>1082</v>
      </c>
      <c r="E836" s="12">
        <f>IFERROR(VLOOKUP(UPPER(CONCATENATE($B836," - ",$A836)),'[1]Segurados Civis'!$A$5:$H$2142,8,FALSE),"")</f>
        <v>203</v>
      </c>
      <c r="F836" s="12">
        <f t="shared" si="13"/>
        <v>4069</v>
      </c>
      <c r="G836" s="5" t="s">
        <v>2</v>
      </c>
      <c r="H836" s="3">
        <v>0</v>
      </c>
      <c r="I836" s="3"/>
      <c r="J836" s="3">
        <v>0</v>
      </c>
      <c r="K836" s="3">
        <v>0</v>
      </c>
    </row>
    <row r="837" spans="1:11" x14ac:dyDescent="0.25">
      <c r="A837" s="5" t="s">
        <v>1356</v>
      </c>
      <c r="B837" s="5" t="s">
        <v>2173</v>
      </c>
      <c r="C837" s="12">
        <f>IFERROR(VLOOKUP(UPPER(CONCATENATE($B837," - ",$A837)),'[1]Segurados Civis'!$A$5:$H$2142,6,FALSE),"")</f>
        <v>253</v>
      </c>
      <c r="D837" s="12">
        <f>IFERROR(VLOOKUP(UPPER(CONCATENATE($B837," - ",$A837)),'[1]Segurados Civis'!$A$5:$H$2142,7,FALSE),"")</f>
        <v>30</v>
      </c>
      <c r="E837" s="12">
        <f>IFERROR(VLOOKUP(UPPER(CONCATENATE($B837," - ",$A837)),'[1]Segurados Civis'!$A$5:$H$2142,8,FALSE),"")</f>
        <v>6</v>
      </c>
      <c r="F837" s="12">
        <f t="shared" si="13"/>
        <v>289</v>
      </c>
      <c r="G837" s="5" t="s">
        <v>2</v>
      </c>
      <c r="H837" s="3">
        <v>0</v>
      </c>
      <c r="I837" s="3"/>
      <c r="J837" s="3">
        <v>0</v>
      </c>
      <c r="K837" s="3">
        <v>0</v>
      </c>
    </row>
    <row r="838" spans="1:11" x14ac:dyDescent="0.25">
      <c r="A838" s="5" t="s">
        <v>1356</v>
      </c>
      <c r="B838" s="5" t="s">
        <v>1593</v>
      </c>
      <c r="C838" s="12">
        <f>IFERROR(VLOOKUP(UPPER(CONCATENATE($B838," - ",$A838)),'[1]Segurados Civis'!$A$5:$H$2142,6,FALSE),"")</f>
        <v>860</v>
      </c>
      <c r="D838" s="12">
        <f>IFERROR(VLOOKUP(UPPER(CONCATENATE($B838," - ",$A838)),'[1]Segurados Civis'!$A$5:$H$2142,7,FALSE),"")</f>
        <v>175</v>
      </c>
      <c r="E838" s="12">
        <f>IFERROR(VLOOKUP(UPPER(CONCATENATE($B838," - ",$A838)),'[1]Segurados Civis'!$A$5:$H$2142,8,FALSE),"")</f>
        <v>35</v>
      </c>
      <c r="F838" s="12">
        <f t="shared" si="13"/>
        <v>1070</v>
      </c>
      <c r="G838" s="5" t="s">
        <v>2</v>
      </c>
      <c r="H838" s="3">
        <v>0</v>
      </c>
      <c r="I838" s="3"/>
      <c r="J838" s="3">
        <v>0</v>
      </c>
      <c r="K838" s="3">
        <v>0</v>
      </c>
    </row>
    <row r="839" spans="1:11" x14ac:dyDescent="0.25">
      <c r="A839" s="5" t="s">
        <v>1356</v>
      </c>
      <c r="B839" s="5" t="s">
        <v>2066</v>
      </c>
      <c r="C839" s="12" t="str">
        <f>IFERROR(VLOOKUP(UPPER(CONCATENATE($B839," - ",$A839)),'[1]Segurados Civis'!$A$5:$H$2142,6,FALSE),"")</f>
        <v/>
      </c>
      <c r="D839" s="12" t="str">
        <f>IFERROR(VLOOKUP(UPPER(CONCATENATE($B839," - ",$A839)),'[1]Segurados Civis'!$A$5:$H$2142,7,FALSE),"")</f>
        <v/>
      </c>
      <c r="E839" s="12" t="str">
        <f>IFERROR(VLOOKUP(UPPER(CONCATENATE($B839," - ",$A839)),'[1]Segurados Civis'!$A$5:$H$2142,8,FALSE),"")</f>
        <v/>
      </c>
      <c r="F839" s="12" t="str">
        <f t="shared" si="13"/>
        <v/>
      </c>
      <c r="G839" s="5" t="s">
        <v>4</v>
      </c>
      <c r="H839" s="3">
        <v>0</v>
      </c>
      <c r="I839" s="3"/>
      <c r="J839" s="3">
        <v>0</v>
      </c>
      <c r="K839" s="3">
        <v>0</v>
      </c>
    </row>
    <row r="840" spans="1:11" x14ac:dyDescent="0.25">
      <c r="A840" s="5" t="s">
        <v>1356</v>
      </c>
      <c r="B840" s="5" t="s">
        <v>1771</v>
      </c>
      <c r="C840" s="12" t="str">
        <f>IFERROR(VLOOKUP(UPPER(CONCATENATE($B840," - ",$A840)),'[1]Segurados Civis'!$A$5:$H$2142,6,FALSE),"")</f>
        <v/>
      </c>
      <c r="D840" s="12" t="str">
        <f>IFERROR(VLOOKUP(UPPER(CONCATENATE($B840," - ",$A840)),'[1]Segurados Civis'!$A$5:$H$2142,7,FALSE),"")</f>
        <v/>
      </c>
      <c r="E840" s="12" t="str">
        <f>IFERROR(VLOOKUP(UPPER(CONCATENATE($B840," - ",$A840)),'[1]Segurados Civis'!$A$5:$H$2142,8,FALSE),"")</f>
        <v/>
      </c>
      <c r="F840" s="12" t="str">
        <f t="shared" si="13"/>
        <v/>
      </c>
      <c r="G840" s="5" t="s">
        <v>4</v>
      </c>
      <c r="H840" s="3">
        <v>0</v>
      </c>
      <c r="I840" s="3"/>
      <c r="J840" s="3">
        <v>0</v>
      </c>
      <c r="K840" s="3">
        <v>0</v>
      </c>
    </row>
    <row r="841" spans="1:11" x14ac:dyDescent="0.25">
      <c r="A841" s="5" t="s">
        <v>1356</v>
      </c>
      <c r="B841" s="5" t="s">
        <v>1549</v>
      </c>
      <c r="C841" s="12" t="str">
        <f>IFERROR(VLOOKUP(UPPER(CONCATENATE($B841," - ",$A841)),'[1]Segurados Civis'!$A$5:$H$2142,6,FALSE),"")</f>
        <v/>
      </c>
      <c r="D841" s="12" t="str">
        <f>IFERROR(VLOOKUP(UPPER(CONCATENATE($B841," - ",$A841)),'[1]Segurados Civis'!$A$5:$H$2142,7,FALSE),"")</f>
        <v/>
      </c>
      <c r="E841" s="12" t="str">
        <f>IFERROR(VLOOKUP(UPPER(CONCATENATE($B841," - ",$A841)),'[1]Segurados Civis'!$A$5:$H$2142,8,FALSE),"")</f>
        <v/>
      </c>
      <c r="F841" s="12" t="str">
        <f t="shared" si="13"/>
        <v/>
      </c>
      <c r="G841" s="5" t="s">
        <v>4</v>
      </c>
      <c r="H841" s="3">
        <v>0</v>
      </c>
      <c r="I841" s="3"/>
      <c r="J841" s="3">
        <v>0</v>
      </c>
      <c r="K841" s="3">
        <v>0</v>
      </c>
    </row>
    <row r="842" spans="1:11" x14ac:dyDescent="0.25">
      <c r="A842" s="5" t="s">
        <v>1356</v>
      </c>
      <c r="B842" s="5" t="s">
        <v>2128</v>
      </c>
      <c r="C842" s="12">
        <f>IFERROR(VLOOKUP(UPPER(CONCATENATE($B842," - ",$A842)),'[1]Segurados Civis'!$A$5:$H$2142,6,FALSE),"")</f>
        <v>197</v>
      </c>
      <c r="D842" s="12">
        <f>IFERROR(VLOOKUP(UPPER(CONCATENATE($B842," - ",$A842)),'[1]Segurados Civis'!$A$5:$H$2142,7,FALSE),"")</f>
        <v>0</v>
      </c>
      <c r="E842" s="12">
        <f>IFERROR(VLOOKUP(UPPER(CONCATENATE($B842," - ",$A842)),'[1]Segurados Civis'!$A$5:$H$2142,8,FALSE),"")</f>
        <v>0</v>
      </c>
      <c r="F842" s="12">
        <f t="shared" si="13"/>
        <v>197</v>
      </c>
      <c r="G842" s="5" t="s">
        <v>2</v>
      </c>
      <c r="H842" s="3">
        <v>0</v>
      </c>
      <c r="I842" s="3"/>
      <c r="J842" s="3">
        <v>0</v>
      </c>
      <c r="K842" s="3">
        <v>0</v>
      </c>
    </row>
    <row r="843" spans="1:11" x14ac:dyDescent="0.25">
      <c r="A843" s="5" t="s">
        <v>1356</v>
      </c>
      <c r="B843" s="5" t="s">
        <v>1559</v>
      </c>
      <c r="C843" s="12" t="str">
        <f>IFERROR(VLOOKUP(UPPER(CONCATENATE($B843," - ",$A843)),'[1]Segurados Civis'!$A$5:$H$2142,6,FALSE),"")</f>
        <v/>
      </c>
      <c r="D843" s="12" t="str">
        <f>IFERROR(VLOOKUP(UPPER(CONCATENATE($B843," - ",$A843)),'[1]Segurados Civis'!$A$5:$H$2142,7,FALSE),"")</f>
        <v/>
      </c>
      <c r="E843" s="12" t="str">
        <f>IFERROR(VLOOKUP(UPPER(CONCATENATE($B843," - ",$A843)),'[1]Segurados Civis'!$A$5:$H$2142,8,FALSE),"")</f>
        <v/>
      </c>
      <c r="F843" s="12" t="str">
        <f t="shared" si="13"/>
        <v/>
      </c>
      <c r="G843" s="5" t="s">
        <v>4</v>
      </c>
      <c r="H843" s="3">
        <v>0</v>
      </c>
      <c r="I843" s="3"/>
      <c r="J843" s="3">
        <v>0</v>
      </c>
      <c r="K843" s="3">
        <v>0</v>
      </c>
    </row>
    <row r="844" spans="1:11" x14ac:dyDescent="0.25">
      <c r="A844" s="5" t="s">
        <v>1356</v>
      </c>
      <c r="B844" s="5" t="s">
        <v>1560</v>
      </c>
      <c r="C844" s="12" t="str">
        <f>IFERROR(VLOOKUP(UPPER(CONCATENATE($B844," - ",$A844)),'[1]Segurados Civis'!$A$5:$H$2142,6,FALSE),"")</f>
        <v/>
      </c>
      <c r="D844" s="12" t="str">
        <f>IFERROR(VLOOKUP(UPPER(CONCATENATE($B844," - ",$A844)),'[1]Segurados Civis'!$A$5:$H$2142,7,FALSE),"")</f>
        <v/>
      </c>
      <c r="E844" s="12" t="str">
        <f>IFERROR(VLOOKUP(UPPER(CONCATENATE($B844," - ",$A844)),'[1]Segurados Civis'!$A$5:$H$2142,8,FALSE),"")</f>
        <v/>
      </c>
      <c r="F844" s="12" t="str">
        <f t="shared" si="13"/>
        <v/>
      </c>
      <c r="G844" s="5" t="s">
        <v>4</v>
      </c>
      <c r="H844" s="3">
        <v>0</v>
      </c>
      <c r="I844" s="3"/>
      <c r="J844" s="3">
        <v>0</v>
      </c>
      <c r="K844" s="3">
        <v>0</v>
      </c>
    </row>
    <row r="845" spans="1:11" x14ac:dyDescent="0.25">
      <c r="A845" s="5" t="s">
        <v>1356</v>
      </c>
      <c r="B845" s="5" t="s">
        <v>2072</v>
      </c>
      <c r="C845" s="12">
        <f>IFERROR(VLOOKUP(UPPER(CONCATENATE($B845," - ",$A845)),'[1]Segurados Civis'!$A$5:$H$2142,6,FALSE),"")</f>
        <v>1367</v>
      </c>
      <c r="D845" s="12">
        <f>IFERROR(VLOOKUP(UPPER(CONCATENATE($B845," - ",$A845)),'[1]Segurados Civis'!$A$5:$H$2142,7,FALSE),"")</f>
        <v>464</v>
      </c>
      <c r="E845" s="12">
        <f>IFERROR(VLOOKUP(UPPER(CONCATENATE($B845," - ",$A845)),'[1]Segurados Civis'!$A$5:$H$2142,8,FALSE),"")</f>
        <v>77</v>
      </c>
      <c r="F845" s="12">
        <f t="shared" si="13"/>
        <v>1908</v>
      </c>
      <c r="G845" s="5" t="s">
        <v>2</v>
      </c>
      <c r="H845" s="3">
        <v>0</v>
      </c>
      <c r="I845" s="3"/>
      <c r="J845" s="3">
        <v>0</v>
      </c>
      <c r="K845" s="3">
        <v>0</v>
      </c>
    </row>
    <row r="846" spans="1:11" x14ac:dyDescent="0.25">
      <c r="A846" s="5" t="s">
        <v>1356</v>
      </c>
      <c r="B846" s="5" t="s">
        <v>61</v>
      </c>
      <c r="C846" s="12">
        <f>IFERROR(VLOOKUP(UPPER(CONCATENATE($B846," - ",$A846)),'[1]Segurados Civis'!$A$5:$H$2142,6,FALSE),"")</f>
        <v>1185</v>
      </c>
      <c r="D846" s="12">
        <f>IFERROR(VLOOKUP(UPPER(CONCATENATE($B846," - ",$A846)),'[1]Segurados Civis'!$A$5:$H$2142,7,FALSE),"")</f>
        <v>455</v>
      </c>
      <c r="E846" s="12">
        <f>IFERROR(VLOOKUP(UPPER(CONCATENATE($B846," - ",$A846)),'[1]Segurados Civis'!$A$5:$H$2142,8,FALSE),"")</f>
        <v>127</v>
      </c>
      <c r="F846" s="12">
        <f t="shared" si="13"/>
        <v>1767</v>
      </c>
      <c r="G846" s="5" t="s">
        <v>2</v>
      </c>
      <c r="H846" s="3">
        <v>0</v>
      </c>
      <c r="I846" s="3"/>
      <c r="J846" s="3">
        <v>0</v>
      </c>
      <c r="K846" s="3">
        <v>0</v>
      </c>
    </row>
    <row r="847" spans="1:11" x14ac:dyDescent="0.25">
      <c r="A847" s="5" t="s">
        <v>1356</v>
      </c>
      <c r="B847" s="5" t="s">
        <v>1404</v>
      </c>
      <c r="C847" s="12" t="str">
        <f>IFERROR(VLOOKUP(UPPER(CONCATENATE($B847," - ",$A847)),'[1]Segurados Civis'!$A$5:$H$2142,6,FALSE),"")</f>
        <v/>
      </c>
      <c r="D847" s="12" t="str">
        <f>IFERROR(VLOOKUP(UPPER(CONCATENATE($B847," - ",$A847)),'[1]Segurados Civis'!$A$5:$H$2142,7,FALSE),"")</f>
        <v/>
      </c>
      <c r="E847" s="12" t="str">
        <f>IFERROR(VLOOKUP(UPPER(CONCATENATE($B847," - ",$A847)),'[1]Segurados Civis'!$A$5:$H$2142,8,FALSE),"")</f>
        <v/>
      </c>
      <c r="F847" s="12" t="str">
        <f t="shared" si="13"/>
        <v/>
      </c>
      <c r="G847" s="5" t="s">
        <v>4</v>
      </c>
      <c r="H847" s="3">
        <v>0</v>
      </c>
      <c r="I847" s="3"/>
      <c r="J847" s="3">
        <v>0</v>
      </c>
      <c r="K847" s="3">
        <v>0</v>
      </c>
    </row>
    <row r="848" spans="1:11" x14ac:dyDescent="0.25">
      <c r="A848" s="5" t="s">
        <v>1356</v>
      </c>
      <c r="B848" s="5" t="s">
        <v>1444</v>
      </c>
      <c r="C848" s="12" t="str">
        <f>IFERROR(VLOOKUP(UPPER(CONCATENATE($B848," - ",$A848)),'[1]Segurados Civis'!$A$5:$H$2142,6,FALSE),"")</f>
        <v/>
      </c>
      <c r="D848" s="12" t="str">
        <f>IFERROR(VLOOKUP(UPPER(CONCATENATE($B848," - ",$A848)),'[1]Segurados Civis'!$A$5:$H$2142,7,FALSE),"")</f>
        <v/>
      </c>
      <c r="E848" s="12" t="str">
        <f>IFERROR(VLOOKUP(UPPER(CONCATENATE($B848," - ",$A848)),'[1]Segurados Civis'!$A$5:$H$2142,8,FALSE),"")</f>
        <v/>
      </c>
      <c r="F848" s="12" t="str">
        <f t="shared" si="13"/>
        <v/>
      </c>
      <c r="G848" s="5" t="s">
        <v>4</v>
      </c>
      <c r="H848" s="3">
        <v>0</v>
      </c>
      <c r="I848" s="3"/>
      <c r="J848" s="3">
        <v>0</v>
      </c>
      <c r="K848" s="3">
        <v>0</v>
      </c>
    </row>
    <row r="849" spans="1:11" x14ac:dyDescent="0.25">
      <c r="A849" s="5" t="s">
        <v>1356</v>
      </c>
      <c r="B849" s="5" t="s">
        <v>1955</v>
      </c>
      <c r="C849" s="12" t="str">
        <f>IFERROR(VLOOKUP(UPPER(CONCATENATE($B849," - ",$A849)),'[1]Segurados Civis'!$A$5:$H$2142,6,FALSE),"")</f>
        <v/>
      </c>
      <c r="D849" s="12" t="str">
        <f>IFERROR(VLOOKUP(UPPER(CONCATENATE($B849," - ",$A849)),'[1]Segurados Civis'!$A$5:$H$2142,7,FALSE),"")</f>
        <v/>
      </c>
      <c r="E849" s="12" t="str">
        <f>IFERROR(VLOOKUP(UPPER(CONCATENATE($B849," - ",$A849)),'[1]Segurados Civis'!$A$5:$H$2142,8,FALSE),"")</f>
        <v/>
      </c>
      <c r="F849" s="12" t="str">
        <f t="shared" si="13"/>
        <v/>
      </c>
      <c r="G849" s="5" t="s">
        <v>4</v>
      </c>
      <c r="H849" s="3">
        <v>0</v>
      </c>
      <c r="I849" s="3"/>
      <c r="J849" s="3">
        <v>0</v>
      </c>
      <c r="K849" s="3">
        <v>0</v>
      </c>
    </row>
    <row r="850" spans="1:11" x14ac:dyDescent="0.25">
      <c r="A850" s="5" t="s">
        <v>1356</v>
      </c>
      <c r="B850" s="5" t="s">
        <v>2123</v>
      </c>
      <c r="C850" s="12">
        <f>IFERROR(VLOOKUP(UPPER(CONCATENATE($B850," - ",$A850)),'[1]Segurados Civis'!$A$5:$H$2142,6,FALSE),"")</f>
        <v>144</v>
      </c>
      <c r="D850" s="12">
        <f>IFERROR(VLOOKUP(UPPER(CONCATENATE($B850," - ",$A850)),'[1]Segurados Civis'!$A$5:$H$2142,7,FALSE),"")</f>
        <v>96</v>
      </c>
      <c r="E850" s="12">
        <f>IFERROR(VLOOKUP(UPPER(CONCATENATE($B850," - ",$A850)),'[1]Segurados Civis'!$A$5:$H$2142,8,FALSE),"")</f>
        <v>7</v>
      </c>
      <c r="F850" s="12">
        <f t="shared" si="13"/>
        <v>247</v>
      </c>
      <c r="G850" s="5" t="s">
        <v>2</v>
      </c>
      <c r="H850" s="3">
        <v>0</v>
      </c>
      <c r="I850" s="3"/>
      <c r="J850" s="3">
        <v>0</v>
      </c>
      <c r="K850" s="3">
        <v>0</v>
      </c>
    </row>
    <row r="851" spans="1:11" x14ac:dyDescent="0.25">
      <c r="A851" s="5" t="s">
        <v>1356</v>
      </c>
      <c r="B851" s="5" t="s">
        <v>1811</v>
      </c>
      <c r="C851" s="12" t="str">
        <f>IFERROR(VLOOKUP(UPPER(CONCATENATE($B851," - ",$A851)),'[1]Segurados Civis'!$A$5:$H$2142,6,FALSE),"")</f>
        <v/>
      </c>
      <c r="D851" s="12" t="str">
        <f>IFERROR(VLOOKUP(UPPER(CONCATENATE($B851," - ",$A851)),'[1]Segurados Civis'!$A$5:$H$2142,7,FALSE),"")</f>
        <v/>
      </c>
      <c r="E851" s="12" t="str">
        <f>IFERROR(VLOOKUP(UPPER(CONCATENATE($B851," - ",$A851)),'[1]Segurados Civis'!$A$5:$H$2142,8,FALSE),"")</f>
        <v/>
      </c>
      <c r="F851" s="12" t="str">
        <f t="shared" si="13"/>
        <v/>
      </c>
      <c r="G851" s="5" t="s">
        <v>4</v>
      </c>
      <c r="H851" s="3">
        <v>0</v>
      </c>
      <c r="I851" s="3"/>
      <c r="J851" s="3">
        <v>0</v>
      </c>
      <c r="K851" s="3">
        <v>0</v>
      </c>
    </row>
    <row r="852" spans="1:11" x14ac:dyDescent="0.25">
      <c r="A852" s="5" t="s">
        <v>1356</v>
      </c>
      <c r="B852" s="5" t="s">
        <v>2192</v>
      </c>
      <c r="C852" s="12">
        <f>IFERROR(VLOOKUP(UPPER(CONCATENATE($B852," - ",$A852)),'[1]Segurados Civis'!$A$5:$H$2142,6,FALSE),"")</f>
        <v>1053</v>
      </c>
      <c r="D852" s="12">
        <f>IFERROR(VLOOKUP(UPPER(CONCATENATE($B852," - ",$A852)),'[1]Segurados Civis'!$A$5:$H$2142,7,FALSE),"")</f>
        <v>286</v>
      </c>
      <c r="E852" s="12">
        <f>IFERROR(VLOOKUP(UPPER(CONCATENATE($B852," - ",$A852)),'[1]Segurados Civis'!$A$5:$H$2142,8,FALSE),"")</f>
        <v>86</v>
      </c>
      <c r="F852" s="12">
        <f t="shared" si="13"/>
        <v>1425</v>
      </c>
      <c r="G852" s="5" t="s">
        <v>2</v>
      </c>
      <c r="H852" s="3">
        <v>0</v>
      </c>
      <c r="I852" s="3"/>
      <c r="J852" s="3">
        <v>0</v>
      </c>
      <c r="K852" s="3">
        <v>0</v>
      </c>
    </row>
    <row r="853" spans="1:11" x14ac:dyDescent="0.25">
      <c r="A853" s="5" t="s">
        <v>1356</v>
      </c>
      <c r="B853" s="5" t="s">
        <v>1550</v>
      </c>
      <c r="C853" s="12" t="str">
        <f>IFERROR(VLOOKUP(UPPER(CONCATENATE($B853," - ",$A853)),'[1]Segurados Civis'!$A$5:$H$2142,6,FALSE),"")</f>
        <v/>
      </c>
      <c r="D853" s="12" t="str">
        <f>IFERROR(VLOOKUP(UPPER(CONCATENATE($B853," - ",$A853)),'[1]Segurados Civis'!$A$5:$H$2142,7,FALSE),"")</f>
        <v/>
      </c>
      <c r="E853" s="12" t="str">
        <f>IFERROR(VLOOKUP(UPPER(CONCATENATE($B853," - ",$A853)),'[1]Segurados Civis'!$A$5:$H$2142,8,FALSE),"")</f>
        <v/>
      </c>
      <c r="F853" s="12" t="str">
        <f t="shared" si="13"/>
        <v/>
      </c>
      <c r="G853" s="5" t="s">
        <v>4</v>
      </c>
      <c r="H853" s="3">
        <v>0</v>
      </c>
      <c r="I853" s="3"/>
      <c r="J853" s="3">
        <v>0</v>
      </c>
      <c r="K853" s="3">
        <v>0</v>
      </c>
    </row>
    <row r="854" spans="1:11" x14ac:dyDescent="0.25">
      <c r="A854" s="5" t="s">
        <v>1356</v>
      </c>
      <c r="B854" s="5" t="s">
        <v>1551</v>
      </c>
      <c r="C854" s="12" t="str">
        <f>IFERROR(VLOOKUP(UPPER(CONCATENATE($B854," - ",$A854)),'[1]Segurados Civis'!$A$5:$H$2142,6,FALSE),"")</f>
        <v/>
      </c>
      <c r="D854" s="12" t="str">
        <f>IFERROR(VLOOKUP(UPPER(CONCATENATE($B854," - ",$A854)),'[1]Segurados Civis'!$A$5:$H$2142,7,FALSE),"")</f>
        <v/>
      </c>
      <c r="E854" s="12" t="str">
        <f>IFERROR(VLOOKUP(UPPER(CONCATENATE($B854," - ",$A854)),'[1]Segurados Civis'!$A$5:$H$2142,8,FALSE),"")</f>
        <v/>
      </c>
      <c r="F854" s="12" t="str">
        <f t="shared" si="13"/>
        <v/>
      </c>
      <c r="G854" s="5" t="s">
        <v>4</v>
      </c>
      <c r="H854" s="3">
        <v>0</v>
      </c>
      <c r="I854" s="3"/>
      <c r="J854" s="3">
        <v>0</v>
      </c>
      <c r="K854" s="3">
        <v>0</v>
      </c>
    </row>
  </sheetData>
  <autoFilter ref="A1:J854"/>
  <sortState ref="B2:C856">
    <sortCondition ref="B856"/>
  </sortState>
  <mergeCells count="9">
    <mergeCell ref="M2:O3"/>
    <mergeCell ref="M4:O4"/>
    <mergeCell ref="M9:O9"/>
    <mergeCell ref="M11:O12"/>
    <mergeCell ref="M13:O13"/>
    <mergeCell ref="M7:R7"/>
    <mergeCell ref="M8:O8"/>
    <mergeCell ref="P8:R8"/>
    <mergeCell ref="P9:R9"/>
  </mergeCells>
  <conditionalFormatting sqref="H2:K854">
    <cfRule type="containsText" dxfId="23" priority="2" operator="containsText" text="1">
      <formula>NOT(ISERROR(SEARCH("1",H2)))</formula>
    </cfRule>
  </conditionalFormatting>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8.57031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2197</v>
      </c>
      <c r="B2" s="5" t="s">
        <v>2240</v>
      </c>
      <c r="C2" s="12">
        <f>IFERROR(VLOOKUP(UPPER(CONCATENATE($B2," - ",$A2)),'[1]Segurados Civis'!$A$5:$H$2142,6,FALSE),"")</f>
        <v>32292</v>
      </c>
      <c r="D2" s="12">
        <f>IFERROR(VLOOKUP(UPPER(CONCATENATE($B2," - ",$A2)),'[1]Segurados Civis'!$A$5:$H$2142,7,FALSE),"")</f>
        <v>22709</v>
      </c>
      <c r="E2" s="12">
        <f>IFERROR(VLOOKUP(UPPER(CONCATENATE($B2," - ",$A2)),'[1]Segurados Civis'!$A$5:$H$2142,8,FALSE),"")</f>
        <v>4021</v>
      </c>
      <c r="F2" s="12">
        <f>IF(SUM(C2:E2)=0,"",SUM(C2:E2))</f>
        <v>59022</v>
      </c>
      <c r="G2" s="5" t="s">
        <v>2</v>
      </c>
      <c r="H2" s="3">
        <v>1</v>
      </c>
      <c r="I2" s="3">
        <v>1</v>
      </c>
      <c r="J2" s="3">
        <v>1</v>
      </c>
      <c r="K2" s="3">
        <v>0</v>
      </c>
      <c r="M2" s="160" t="s">
        <v>5354</v>
      </c>
      <c r="N2" s="174"/>
      <c r="O2" s="161"/>
    </row>
    <row r="3" spans="1:18" ht="15.75" thickBot="1" x14ac:dyDescent="0.3">
      <c r="A3" s="5" t="s">
        <v>2197</v>
      </c>
      <c r="B3" s="5" t="s">
        <v>2256</v>
      </c>
      <c r="C3" s="12">
        <f>IFERROR(VLOOKUP(UPPER(CONCATENATE($B3," - ",$A3)),'[1]Segurados Civis'!$A$5:$H$2142,6,FALSE),"")</f>
        <v>389</v>
      </c>
      <c r="D3" s="12">
        <f>IFERROR(VLOOKUP(UPPER(CONCATENATE($B3," - ",$A3)),'[1]Segurados Civis'!$A$5:$H$2142,7,FALSE),"")</f>
        <v>4</v>
      </c>
      <c r="E3" s="12">
        <f>IFERROR(VLOOKUP(UPPER(CONCATENATE($B3," - ",$A3)),'[1]Segurados Civis'!$A$5:$H$2142,8,FALSE),"")</f>
        <v>0</v>
      </c>
      <c r="F3" s="12">
        <f t="shared" ref="F3:F66" si="0">IF(SUM(C3:E3)=0,"",SUM(C3:E3))</f>
        <v>393</v>
      </c>
      <c r="G3" s="5" t="s">
        <v>2</v>
      </c>
      <c r="H3" s="3">
        <v>0</v>
      </c>
      <c r="I3" s="3">
        <v>0</v>
      </c>
      <c r="J3" s="3">
        <v>0</v>
      </c>
      <c r="K3" s="3">
        <v>0</v>
      </c>
      <c r="M3" s="162"/>
      <c r="N3" s="175"/>
      <c r="O3" s="163"/>
    </row>
    <row r="4" spans="1:18" ht="15.75" thickBot="1" x14ac:dyDescent="0.3">
      <c r="A4" s="5" t="s">
        <v>2197</v>
      </c>
      <c r="B4" s="5" t="s">
        <v>2222</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COUNTIF(H2:H81,1)</f>
        <v>4</v>
      </c>
      <c r="N4" s="158"/>
      <c r="O4" s="159"/>
    </row>
    <row r="5" spans="1:18" x14ac:dyDescent="0.25">
      <c r="A5" s="5" t="s">
        <v>2197</v>
      </c>
      <c r="B5" s="5" t="s">
        <v>2270</v>
      </c>
      <c r="C5" s="12">
        <f>IFERROR(VLOOKUP(UPPER(CONCATENATE($B5," - ",$A5)),'[1]Segurados Civis'!$A$5:$H$2142,6,FALSE),"")</f>
        <v>1002</v>
      </c>
      <c r="D5" s="12">
        <f>IFERROR(VLOOKUP(UPPER(CONCATENATE($B5," - ",$A5)),'[1]Segurados Civis'!$A$5:$H$2142,7,FALSE),"")</f>
        <v>241</v>
      </c>
      <c r="E5" s="12">
        <f>IFERROR(VLOOKUP(UPPER(CONCATENATE($B5," - ",$A5)),'[1]Segurados Civis'!$A$5:$H$2142,8,FALSE),"")</f>
        <v>71</v>
      </c>
      <c r="F5" s="12">
        <f t="shared" si="0"/>
        <v>1314</v>
      </c>
      <c r="G5" s="5" t="s">
        <v>2</v>
      </c>
      <c r="H5" s="3">
        <v>0</v>
      </c>
      <c r="I5" s="3">
        <v>0</v>
      </c>
      <c r="J5" s="3">
        <v>0</v>
      </c>
      <c r="K5" s="3">
        <v>0</v>
      </c>
    </row>
    <row r="6" spans="1:18" x14ac:dyDescent="0.25">
      <c r="A6" s="5" t="s">
        <v>2197</v>
      </c>
      <c r="B6" s="5" t="s">
        <v>2265</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8" ht="15" customHeight="1" thickBot="1" x14ac:dyDescent="0.3">
      <c r="A7" s="5" t="s">
        <v>2197</v>
      </c>
      <c r="B7" s="5" t="s">
        <v>2221</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75" thickBot="1" x14ac:dyDescent="0.3">
      <c r="A8" s="5" t="s">
        <v>2197</v>
      </c>
      <c r="B8" s="5" t="s">
        <v>2215</v>
      </c>
      <c r="C8" s="12">
        <f>IFERROR(VLOOKUP(UPPER(CONCATENATE($B8," - ",$A8)),'[1]Segurados Civis'!$A$5:$H$2142,6,FALSE),"")</f>
        <v>385</v>
      </c>
      <c r="D8" s="12">
        <f>IFERROR(VLOOKUP(UPPER(CONCATENATE($B8," - ",$A8)),'[1]Segurados Civis'!$A$5:$H$2142,7,FALSE),"")</f>
        <v>47</v>
      </c>
      <c r="E8" s="12">
        <f>IFERROR(VLOOKUP(UPPER(CONCATENATE($B8," - ",$A8)),'[1]Segurados Civis'!$A$5:$H$2142,8,FALSE),"")</f>
        <v>12</v>
      </c>
      <c r="F8" s="12">
        <f t="shared" si="0"/>
        <v>444</v>
      </c>
      <c r="G8" s="5" t="s">
        <v>2</v>
      </c>
      <c r="H8" s="3">
        <v>0</v>
      </c>
      <c r="I8" s="3">
        <v>0</v>
      </c>
      <c r="J8" s="3">
        <v>1</v>
      </c>
      <c r="K8" s="3">
        <v>0</v>
      </c>
      <c r="M8" s="171" t="s">
        <v>5362</v>
      </c>
      <c r="N8" s="172"/>
      <c r="O8" s="172"/>
      <c r="P8" s="168" t="s">
        <v>5363</v>
      </c>
      <c r="Q8" s="169"/>
      <c r="R8" s="170"/>
    </row>
    <row r="9" spans="1:18" ht="15.75" thickBot="1" x14ac:dyDescent="0.3">
      <c r="A9" s="5" t="s">
        <v>2197</v>
      </c>
      <c r="B9" s="5" t="s">
        <v>2250</v>
      </c>
      <c r="C9" s="12">
        <f>IFERROR(VLOOKUP(UPPER(CONCATENATE($B9," - ",$A9)),'[1]Segurados Civis'!$A$5:$H$2142,6,FALSE),"")</f>
        <v>243</v>
      </c>
      <c r="D9" s="12">
        <f>IFERROR(VLOOKUP(UPPER(CONCATENATE($B9," - ",$A9)),'[1]Segurados Civis'!$A$5:$H$2142,7,FALSE),"")</f>
        <v>67</v>
      </c>
      <c r="E9" s="12">
        <f>IFERROR(VLOOKUP(UPPER(CONCATENATE($B9," - ",$A9)),'[1]Segurados Civis'!$A$5:$H$2142,8,FALSE),"")</f>
        <v>30</v>
      </c>
      <c r="F9" s="12">
        <f t="shared" si="0"/>
        <v>340</v>
      </c>
      <c r="G9" s="5" t="s">
        <v>2</v>
      </c>
      <c r="H9" s="3">
        <v>0</v>
      </c>
      <c r="I9" s="3">
        <v>0</v>
      </c>
      <c r="J9" s="3">
        <v>0</v>
      </c>
      <c r="K9" s="3">
        <v>0</v>
      </c>
      <c r="M9" s="157">
        <f>COUNTIF(I2:I81,1)</f>
        <v>2</v>
      </c>
      <c r="N9" s="158"/>
      <c r="O9" s="159"/>
      <c r="P9" s="157">
        <f>COUNTIF(J2:J81,1)</f>
        <v>5</v>
      </c>
      <c r="Q9" s="158"/>
      <c r="R9" s="159"/>
    </row>
    <row r="10" spans="1:18" x14ac:dyDescent="0.25">
      <c r="A10" s="5" t="s">
        <v>2197</v>
      </c>
      <c r="B10" s="5" t="s">
        <v>2207</v>
      </c>
      <c r="C10" s="12">
        <f>IFERROR(VLOOKUP(UPPER(CONCATENATE($B10," - ",$A10)),'[1]Segurados Civis'!$A$5:$H$2142,6,FALSE),"")</f>
        <v>730</v>
      </c>
      <c r="D10" s="12">
        <f>IFERROR(VLOOKUP(UPPER(CONCATENATE($B10," - ",$A10)),'[1]Segurados Civis'!$A$5:$H$2142,7,FALSE),"")</f>
        <v>19</v>
      </c>
      <c r="E10" s="12">
        <f>IFERROR(VLOOKUP(UPPER(CONCATENATE($B10," - ",$A10)),'[1]Segurados Civis'!$A$5:$H$2142,8,FALSE),"")</f>
        <v>3</v>
      </c>
      <c r="F10" s="12">
        <f t="shared" si="0"/>
        <v>752</v>
      </c>
      <c r="G10" s="5" t="s">
        <v>2</v>
      </c>
      <c r="H10" s="3">
        <v>0</v>
      </c>
      <c r="I10" s="3">
        <v>0</v>
      </c>
      <c r="J10" s="3">
        <v>0</v>
      </c>
      <c r="K10" s="3">
        <v>0</v>
      </c>
    </row>
    <row r="11" spans="1:18" x14ac:dyDescent="0.25">
      <c r="A11" s="5" t="s">
        <v>2197</v>
      </c>
      <c r="B11" s="5" t="s">
        <v>2226</v>
      </c>
      <c r="C11" s="12">
        <f>IFERROR(VLOOKUP(UPPER(CONCATENATE($B11," - ",$A11)),'[1]Segurados Civis'!$A$5:$H$2142,6,FALSE),"")</f>
        <v>1369</v>
      </c>
      <c r="D11" s="12">
        <f>IFERROR(VLOOKUP(UPPER(CONCATENATE($B11," - ",$A11)),'[1]Segurados Civis'!$A$5:$H$2142,7,FALSE),"")</f>
        <v>199</v>
      </c>
      <c r="E11" s="12">
        <f>IFERROR(VLOOKUP(UPPER(CONCATENATE($B11," - ",$A11)),'[1]Segurados Civis'!$A$5:$H$2142,8,FALSE),"")</f>
        <v>97</v>
      </c>
      <c r="F11" s="12">
        <f t="shared" si="0"/>
        <v>1665</v>
      </c>
      <c r="G11" s="5" t="s">
        <v>2</v>
      </c>
      <c r="H11" s="3">
        <v>0</v>
      </c>
      <c r="I11" s="3">
        <v>0</v>
      </c>
      <c r="J11" s="3">
        <v>0</v>
      </c>
      <c r="K11" s="3">
        <v>0</v>
      </c>
      <c r="M11" s="164" t="s">
        <v>5352</v>
      </c>
      <c r="N11" s="176"/>
      <c r="O11" s="165"/>
    </row>
    <row r="12" spans="1:18" ht="15.75" thickBot="1" x14ac:dyDescent="0.3">
      <c r="A12" s="5" t="s">
        <v>2197</v>
      </c>
      <c r="B12" s="5" t="s">
        <v>2273</v>
      </c>
      <c r="C12" s="12">
        <f>IFERROR(VLOOKUP(UPPER(CONCATENATE($B12," - ",$A12)),'[1]Segurados Civis'!$A$5:$H$2142,6,FALSE),"")</f>
        <v>316</v>
      </c>
      <c r="D12" s="12">
        <f>IFERROR(VLOOKUP(UPPER(CONCATENATE($B12," - ",$A12)),'[1]Segurados Civis'!$A$5:$H$2142,7,FALSE),"")</f>
        <v>45</v>
      </c>
      <c r="E12" s="12">
        <f>IFERROR(VLOOKUP(UPPER(CONCATENATE($B12," - ",$A12)),'[1]Segurados Civis'!$A$5:$H$2142,8,FALSE),"")</f>
        <v>19</v>
      </c>
      <c r="F12" s="12">
        <f t="shared" si="0"/>
        <v>380</v>
      </c>
      <c r="G12" s="5" t="s">
        <v>2</v>
      </c>
      <c r="H12" s="3">
        <v>0</v>
      </c>
      <c r="I12" s="3">
        <v>0</v>
      </c>
      <c r="J12" s="3">
        <v>0</v>
      </c>
      <c r="K12" s="3">
        <v>0</v>
      </c>
      <c r="M12" s="166"/>
      <c r="N12" s="177"/>
      <c r="O12" s="167"/>
    </row>
    <row r="13" spans="1:18" ht="15.75" thickBot="1" x14ac:dyDescent="0.3">
      <c r="A13" s="5" t="s">
        <v>2197</v>
      </c>
      <c r="B13" s="5" t="s">
        <v>2218</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COUNTIF(K2:K81,1)</f>
        <v>0</v>
      </c>
      <c r="N13" s="158"/>
      <c r="O13" s="159"/>
    </row>
    <row r="14" spans="1:18" x14ac:dyDescent="0.25">
      <c r="A14" s="5" t="s">
        <v>2197</v>
      </c>
      <c r="B14" s="5" t="s">
        <v>2225</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v>0</v>
      </c>
      <c r="K14" s="3">
        <v>0</v>
      </c>
    </row>
    <row r="15" spans="1:18" x14ac:dyDescent="0.25">
      <c r="A15" s="5" t="s">
        <v>2197</v>
      </c>
      <c r="B15" s="5" t="s">
        <v>2198</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2197</v>
      </c>
      <c r="B16" s="5" t="s">
        <v>2212</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2197</v>
      </c>
      <c r="B17" s="5" t="s">
        <v>2251</v>
      </c>
      <c r="C17" s="12">
        <f>IFERROR(VLOOKUP(UPPER(CONCATENATE($B17," - ",$A17)),'[1]Segurados Civis'!$A$5:$H$2142,6,FALSE),"")</f>
        <v>463</v>
      </c>
      <c r="D17" s="12">
        <f>IFERROR(VLOOKUP(UPPER(CONCATENATE($B17," - ",$A17)),'[1]Segurados Civis'!$A$5:$H$2142,7,FALSE),"")</f>
        <v>61</v>
      </c>
      <c r="E17" s="12">
        <f>IFERROR(VLOOKUP(UPPER(CONCATENATE($B17," - ",$A17)),'[1]Segurados Civis'!$A$5:$H$2142,8,FALSE),"")</f>
        <v>24</v>
      </c>
      <c r="F17" s="12">
        <f t="shared" si="0"/>
        <v>548</v>
      </c>
      <c r="G17" s="5" t="s">
        <v>2</v>
      </c>
      <c r="H17" s="3">
        <v>0</v>
      </c>
      <c r="I17" s="3">
        <v>0</v>
      </c>
      <c r="J17" s="3">
        <v>0</v>
      </c>
      <c r="K17" s="3">
        <v>0</v>
      </c>
    </row>
    <row r="18" spans="1:11" x14ac:dyDescent="0.25">
      <c r="A18" s="5" t="s">
        <v>2197</v>
      </c>
      <c r="B18" s="5" t="s">
        <v>624</v>
      </c>
      <c r="C18" s="12">
        <f>IFERROR(VLOOKUP(UPPER(CONCATENATE($B18," - ",$A18)),'[1]Segurados Civis'!$A$5:$H$2142,6,FALSE),"")</f>
        <v>611</v>
      </c>
      <c r="D18" s="12">
        <f>IFERROR(VLOOKUP(UPPER(CONCATENATE($B18," - ",$A18)),'[1]Segurados Civis'!$A$5:$H$2142,7,FALSE),"")</f>
        <v>182</v>
      </c>
      <c r="E18" s="12">
        <f>IFERROR(VLOOKUP(UPPER(CONCATENATE($B18," - ",$A18)),'[1]Segurados Civis'!$A$5:$H$2142,8,FALSE),"")</f>
        <v>36</v>
      </c>
      <c r="F18" s="12">
        <f t="shared" si="0"/>
        <v>829</v>
      </c>
      <c r="G18" s="5" t="s">
        <v>2</v>
      </c>
      <c r="H18" s="3">
        <v>0</v>
      </c>
      <c r="I18" s="3">
        <v>0</v>
      </c>
      <c r="J18" s="3">
        <v>0</v>
      </c>
      <c r="K18" s="3">
        <v>0</v>
      </c>
    </row>
    <row r="19" spans="1:11" x14ac:dyDescent="0.25">
      <c r="A19" s="5" t="s">
        <v>2197</v>
      </c>
      <c r="B19" s="5" t="s">
        <v>2204</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v>0</v>
      </c>
      <c r="K19" s="3">
        <v>0</v>
      </c>
    </row>
    <row r="20" spans="1:11" x14ac:dyDescent="0.25">
      <c r="A20" s="5" t="s">
        <v>2197</v>
      </c>
      <c r="B20" s="5" t="s">
        <v>2253</v>
      </c>
      <c r="C20" s="12">
        <f>IFERROR(VLOOKUP(UPPER(CONCATENATE($B20," - ",$A20)),'[1]Segurados Civis'!$A$5:$H$2142,6,FALSE),"")</f>
        <v>943</v>
      </c>
      <c r="D20" s="12">
        <f>IFERROR(VLOOKUP(UPPER(CONCATENATE($B20," - ",$A20)),'[1]Segurados Civis'!$A$5:$H$2142,7,FALSE),"")</f>
        <v>97</v>
      </c>
      <c r="E20" s="12">
        <f>IFERROR(VLOOKUP(UPPER(CONCATENATE($B20," - ",$A20)),'[1]Segurados Civis'!$A$5:$H$2142,8,FALSE),"")</f>
        <v>44</v>
      </c>
      <c r="F20" s="12">
        <f t="shared" si="0"/>
        <v>1084</v>
      </c>
      <c r="G20" s="5" t="s">
        <v>2</v>
      </c>
      <c r="H20" s="3">
        <v>0</v>
      </c>
      <c r="I20" s="3">
        <v>0</v>
      </c>
      <c r="J20" s="3">
        <v>0</v>
      </c>
      <c r="K20" s="3">
        <v>0</v>
      </c>
    </row>
    <row r="21" spans="1:11" x14ac:dyDescent="0.25">
      <c r="A21" s="5" t="s">
        <v>2197</v>
      </c>
      <c r="B21" s="5" t="s">
        <v>2252</v>
      </c>
      <c r="C21" s="12">
        <f>IFERROR(VLOOKUP(UPPER(CONCATENATE($B21," - ",$A21)),'[1]Segurados Civis'!$A$5:$H$2142,6,FALSE),"")</f>
        <v>487</v>
      </c>
      <c r="D21" s="12">
        <f>IFERROR(VLOOKUP(UPPER(CONCATENATE($B21," - ",$A21)),'[1]Segurados Civis'!$A$5:$H$2142,7,FALSE),"")</f>
        <v>85</v>
      </c>
      <c r="E21" s="12">
        <f>IFERROR(VLOOKUP(UPPER(CONCATENATE($B21," - ",$A21)),'[1]Segurados Civis'!$A$5:$H$2142,8,FALSE),"")</f>
        <v>27</v>
      </c>
      <c r="F21" s="12">
        <f t="shared" si="0"/>
        <v>599</v>
      </c>
      <c r="G21" s="5" t="s">
        <v>2</v>
      </c>
      <c r="H21" s="3">
        <v>0</v>
      </c>
      <c r="I21" s="3">
        <v>0</v>
      </c>
      <c r="J21" s="3">
        <v>0</v>
      </c>
      <c r="K21" s="3">
        <v>0</v>
      </c>
    </row>
    <row r="22" spans="1:11" x14ac:dyDescent="0.25">
      <c r="A22" s="5" t="s">
        <v>2197</v>
      </c>
      <c r="B22" s="5" t="s">
        <v>129</v>
      </c>
      <c r="C22" s="12">
        <f>IFERROR(VLOOKUP(UPPER(CONCATENATE($B22," - ",$A22)),'[1]Segurados Civis'!$A$5:$H$2142,6,FALSE),"")</f>
        <v>17750</v>
      </c>
      <c r="D22" s="12">
        <f>IFERROR(VLOOKUP(UPPER(CONCATENATE($B22," - ",$A22)),'[1]Segurados Civis'!$A$5:$H$2142,7,FALSE),"")</f>
        <v>4894</v>
      </c>
      <c r="E22" s="12">
        <f>IFERROR(VLOOKUP(UPPER(CONCATENATE($B22," - ",$A22)),'[1]Segurados Civis'!$A$5:$H$2142,8,FALSE),"")</f>
        <v>802</v>
      </c>
      <c r="F22" s="12">
        <f t="shared" si="0"/>
        <v>23446</v>
      </c>
      <c r="G22" s="5" t="s">
        <v>2</v>
      </c>
      <c r="H22" s="3">
        <v>0</v>
      </c>
      <c r="I22" s="3">
        <v>0</v>
      </c>
      <c r="J22" s="3">
        <v>0</v>
      </c>
      <c r="K22" s="3">
        <v>0</v>
      </c>
    </row>
    <row r="23" spans="1:11" x14ac:dyDescent="0.25">
      <c r="A23" s="5" t="s">
        <v>2197</v>
      </c>
      <c r="B23" s="5" t="s">
        <v>2219</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2197</v>
      </c>
      <c r="B24" s="5" t="s">
        <v>2201</v>
      </c>
      <c r="C24" s="12">
        <f>IFERROR(VLOOKUP(UPPER(CONCATENATE($B24," - ",$A24)),'[1]Segurados Civis'!$A$5:$H$2142,6,FALSE),"")</f>
        <v>585</v>
      </c>
      <c r="D24" s="12">
        <f>IFERROR(VLOOKUP(UPPER(CONCATENATE($B24," - ",$A24)),'[1]Segurados Civis'!$A$5:$H$2142,7,FALSE),"")</f>
        <v>37</v>
      </c>
      <c r="E24" s="12">
        <f>IFERROR(VLOOKUP(UPPER(CONCATENATE($B24," - ",$A24)),'[1]Segurados Civis'!$A$5:$H$2142,8,FALSE),"")</f>
        <v>0</v>
      </c>
      <c r="F24" s="12">
        <f t="shared" si="0"/>
        <v>622</v>
      </c>
      <c r="G24" s="5" t="s">
        <v>2</v>
      </c>
      <c r="H24" s="3">
        <v>0</v>
      </c>
      <c r="I24" s="3">
        <v>0</v>
      </c>
      <c r="J24" s="3">
        <v>0</v>
      </c>
      <c r="K24" s="3">
        <v>0</v>
      </c>
    </row>
    <row r="25" spans="1:11" x14ac:dyDescent="0.25">
      <c r="A25" s="5" t="s">
        <v>2197</v>
      </c>
      <c r="B25" s="5" t="s">
        <v>2217</v>
      </c>
      <c r="C25" s="12">
        <f>IFERROR(VLOOKUP(UPPER(CONCATENATE($B25," - ",$A25)),'[1]Segurados Civis'!$A$5:$H$2142,6,FALSE),"")</f>
        <v>814</v>
      </c>
      <c r="D25" s="12">
        <f>IFERROR(VLOOKUP(UPPER(CONCATENATE($B25," - ",$A25)),'[1]Segurados Civis'!$A$5:$H$2142,7,FALSE),"")</f>
        <v>113</v>
      </c>
      <c r="E25" s="12">
        <f>IFERROR(VLOOKUP(UPPER(CONCATENATE($B25," - ",$A25)),'[1]Segurados Civis'!$A$5:$H$2142,8,FALSE),"")</f>
        <v>25</v>
      </c>
      <c r="F25" s="12">
        <f t="shared" si="0"/>
        <v>952</v>
      </c>
      <c r="G25" s="5" t="s">
        <v>2</v>
      </c>
      <c r="H25" s="3">
        <v>0</v>
      </c>
      <c r="I25" s="3">
        <v>0</v>
      </c>
      <c r="J25" s="3">
        <v>0</v>
      </c>
      <c r="K25" s="3">
        <v>0</v>
      </c>
    </row>
    <row r="26" spans="1:11" x14ac:dyDescent="0.25">
      <c r="A26" s="5" t="s">
        <v>2197</v>
      </c>
      <c r="B26" s="5" t="s">
        <v>2266</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2197</v>
      </c>
      <c r="B27" s="5" t="s">
        <v>2202</v>
      </c>
      <c r="C27" s="12">
        <f>IFERROR(VLOOKUP(UPPER(CONCATENATE($B27," - ",$A27)),'[1]Segurados Civis'!$A$5:$H$2142,6,FALSE),"")</f>
        <v>454</v>
      </c>
      <c r="D27" s="12">
        <f>IFERROR(VLOOKUP(UPPER(CONCATENATE($B27," - ",$A27)),'[1]Segurados Civis'!$A$5:$H$2142,7,FALSE),"")</f>
        <v>36</v>
      </c>
      <c r="E27" s="12">
        <f>IFERROR(VLOOKUP(UPPER(CONCATENATE($B27," - ",$A27)),'[1]Segurados Civis'!$A$5:$H$2142,8,FALSE),"")</f>
        <v>0</v>
      </c>
      <c r="F27" s="12">
        <f t="shared" si="0"/>
        <v>490</v>
      </c>
      <c r="G27" s="5" t="s">
        <v>2</v>
      </c>
      <c r="H27" s="3">
        <v>0</v>
      </c>
      <c r="I27" s="3">
        <v>0</v>
      </c>
      <c r="J27" s="3">
        <v>0</v>
      </c>
      <c r="K27" s="3">
        <v>0</v>
      </c>
    </row>
    <row r="28" spans="1:11" x14ac:dyDescent="0.25">
      <c r="A28" s="5" t="s">
        <v>2197</v>
      </c>
      <c r="B28" s="5" t="s">
        <v>2216</v>
      </c>
      <c r="C28" s="12">
        <f>IFERROR(VLOOKUP(UPPER(CONCATENATE($B28," - ",$A28)),'[1]Segurados Civis'!$A$5:$H$2142,6,FALSE),"")</f>
        <v>2824</v>
      </c>
      <c r="D28" s="12">
        <f>IFERROR(VLOOKUP(UPPER(CONCATENATE($B28," - ",$A28)),'[1]Segurados Civis'!$A$5:$H$2142,7,FALSE),"")</f>
        <v>56</v>
      </c>
      <c r="E28" s="12">
        <f>IFERROR(VLOOKUP(UPPER(CONCATENATE($B28," - ",$A28)),'[1]Segurados Civis'!$A$5:$H$2142,8,FALSE),"")</f>
        <v>8</v>
      </c>
      <c r="F28" s="12">
        <f t="shared" si="0"/>
        <v>2888</v>
      </c>
      <c r="G28" s="5" t="s">
        <v>2</v>
      </c>
      <c r="H28" s="3">
        <v>0</v>
      </c>
      <c r="I28" s="3">
        <v>0</v>
      </c>
      <c r="J28" s="3">
        <v>0</v>
      </c>
      <c r="K28" s="3">
        <v>0</v>
      </c>
    </row>
    <row r="29" spans="1:11" x14ac:dyDescent="0.25">
      <c r="A29" s="5" t="s">
        <v>2197</v>
      </c>
      <c r="B29" s="5" t="s">
        <v>2269</v>
      </c>
      <c r="C29" s="12">
        <f>IFERROR(VLOOKUP(UPPER(CONCATENATE($B29," - ",$A29)),'[1]Segurados Civis'!$A$5:$H$2142,6,FALSE),"")</f>
        <v>455</v>
      </c>
      <c r="D29" s="12">
        <f>IFERROR(VLOOKUP(UPPER(CONCATENATE($B29," - ",$A29)),'[1]Segurados Civis'!$A$5:$H$2142,7,FALSE),"")</f>
        <v>88</v>
      </c>
      <c r="E29" s="12">
        <f>IFERROR(VLOOKUP(UPPER(CONCATENATE($B29," - ",$A29)),'[1]Segurados Civis'!$A$5:$H$2142,8,FALSE),"")</f>
        <v>15</v>
      </c>
      <c r="F29" s="12">
        <f t="shared" si="0"/>
        <v>558</v>
      </c>
      <c r="G29" s="5" t="s">
        <v>2</v>
      </c>
      <c r="H29" s="3">
        <v>0</v>
      </c>
      <c r="I29" s="3">
        <v>0</v>
      </c>
      <c r="J29" s="3">
        <v>0</v>
      </c>
      <c r="K29" s="3">
        <v>0</v>
      </c>
    </row>
    <row r="30" spans="1:11" x14ac:dyDescent="0.25">
      <c r="A30" s="5" t="s">
        <v>2197</v>
      </c>
      <c r="B30" s="5" t="s">
        <v>2227</v>
      </c>
      <c r="C30" s="12">
        <f>IFERROR(VLOOKUP(UPPER(CONCATENATE($B30," - ",$A30)),'[1]Segurados Civis'!$A$5:$H$2142,6,FALSE),"")</f>
        <v>993</v>
      </c>
      <c r="D30" s="12">
        <f>IFERROR(VLOOKUP(UPPER(CONCATENATE($B30," - ",$A30)),'[1]Segurados Civis'!$A$5:$H$2142,7,FALSE),"")</f>
        <v>164</v>
      </c>
      <c r="E30" s="12">
        <f>IFERROR(VLOOKUP(UPPER(CONCATENATE($B30," - ",$A30)),'[1]Segurados Civis'!$A$5:$H$2142,8,FALSE),"")</f>
        <v>45</v>
      </c>
      <c r="F30" s="12">
        <f t="shared" si="0"/>
        <v>1202</v>
      </c>
      <c r="G30" s="5" t="s">
        <v>2</v>
      </c>
      <c r="H30" s="3">
        <v>0</v>
      </c>
      <c r="I30" s="3">
        <v>0</v>
      </c>
      <c r="J30" s="3">
        <v>0</v>
      </c>
      <c r="K30" s="3">
        <v>0</v>
      </c>
    </row>
    <row r="31" spans="1:11" x14ac:dyDescent="0.25">
      <c r="A31" s="5" t="s">
        <v>2197</v>
      </c>
      <c r="B31" s="5" t="s">
        <v>2206</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2197</v>
      </c>
      <c r="B32" s="5" t="s">
        <v>2230</v>
      </c>
      <c r="C32" s="12">
        <f>IFERROR(VLOOKUP(UPPER(CONCATENATE($B32," - ",$A32)),'[1]Segurados Civis'!$A$5:$H$2142,6,FALSE),"")</f>
        <v>405</v>
      </c>
      <c r="D32" s="12">
        <f>IFERROR(VLOOKUP(UPPER(CONCATENATE($B32," - ",$A32)),'[1]Segurados Civis'!$A$5:$H$2142,7,FALSE),"")</f>
        <v>34</v>
      </c>
      <c r="E32" s="12">
        <f>IFERROR(VLOOKUP(UPPER(CONCATENATE($B32," - ",$A32)),'[1]Segurados Civis'!$A$5:$H$2142,8,FALSE),"")</f>
        <v>10</v>
      </c>
      <c r="F32" s="12">
        <f t="shared" si="0"/>
        <v>449</v>
      </c>
      <c r="G32" s="5" t="s">
        <v>2</v>
      </c>
      <c r="H32" s="3">
        <v>0</v>
      </c>
      <c r="I32" s="3">
        <v>0</v>
      </c>
      <c r="J32" s="3">
        <v>0</v>
      </c>
      <c r="K32" s="3">
        <v>0</v>
      </c>
    </row>
    <row r="33" spans="1:11" x14ac:dyDescent="0.25">
      <c r="A33" s="5" t="s">
        <v>2197</v>
      </c>
      <c r="B33" s="5" t="s">
        <v>2211</v>
      </c>
      <c r="C33" s="12">
        <f>IFERROR(VLOOKUP(UPPER(CONCATENATE($B33," - ",$A33)),'[1]Segurados Civis'!$A$5:$H$2142,6,FALSE),"")</f>
        <v>244</v>
      </c>
      <c r="D33" s="12">
        <f>IFERROR(VLOOKUP(UPPER(CONCATENATE($B33," - ",$A33)),'[1]Segurados Civis'!$A$5:$H$2142,7,FALSE),"")</f>
        <v>77</v>
      </c>
      <c r="E33" s="12">
        <f>IFERROR(VLOOKUP(UPPER(CONCATENATE($B33," - ",$A33)),'[1]Segurados Civis'!$A$5:$H$2142,8,FALSE),"")</f>
        <v>20</v>
      </c>
      <c r="F33" s="12">
        <f t="shared" si="0"/>
        <v>341</v>
      </c>
      <c r="G33" s="5" t="s">
        <v>2</v>
      </c>
      <c r="H33" s="3">
        <v>0</v>
      </c>
      <c r="I33" s="3">
        <v>0</v>
      </c>
      <c r="J33" s="3">
        <v>0</v>
      </c>
      <c r="K33" s="3">
        <v>0</v>
      </c>
    </row>
    <row r="34" spans="1:11" x14ac:dyDescent="0.25">
      <c r="A34" s="5" t="s">
        <v>2197</v>
      </c>
      <c r="B34" s="5" t="s">
        <v>2232</v>
      </c>
      <c r="C34" s="12">
        <f>IFERROR(VLOOKUP(UPPER(CONCATENATE($B34," - ",$A34)),'[1]Segurados Civis'!$A$5:$H$2142,6,FALSE),"")</f>
        <v>5074</v>
      </c>
      <c r="D34" s="12">
        <f>IFERROR(VLOOKUP(UPPER(CONCATENATE($B34," - ",$A34)),'[1]Segurados Civis'!$A$5:$H$2142,7,FALSE),"")</f>
        <v>728</v>
      </c>
      <c r="E34" s="12">
        <f>IFERROR(VLOOKUP(UPPER(CONCATENATE($B34," - ",$A34)),'[1]Segurados Civis'!$A$5:$H$2142,8,FALSE),"")</f>
        <v>103</v>
      </c>
      <c r="F34" s="12">
        <f t="shared" si="0"/>
        <v>5905</v>
      </c>
      <c r="G34" s="5" t="s">
        <v>2</v>
      </c>
      <c r="H34" s="3">
        <v>0</v>
      </c>
      <c r="I34" s="3">
        <v>0</v>
      </c>
      <c r="J34" s="3">
        <v>0</v>
      </c>
      <c r="K34" s="3">
        <v>0</v>
      </c>
    </row>
    <row r="35" spans="1:11" x14ac:dyDescent="0.25">
      <c r="A35" s="5" t="s">
        <v>2197</v>
      </c>
      <c r="B35" s="5" t="s">
        <v>2220</v>
      </c>
      <c r="C35" s="12">
        <f>IFERROR(VLOOKUP(UPPER(CONCATENATE($B35," - ",$A35)),'[1]Segurados Civis'!$A$5:$H$2142,6,FALSE),"")</f>
        <v>229</v>
      </c>
      <c r="D35" s="12">
        <f>IFERROR(VLOOKUP(UPPER(CONCATENATE($B35," - ",$A35)),'[1]Segurados Civis'!$A$5:$H$2142,7,FALSE),"")</f>
        <v>36</v>
      </c>
      <c r="E35" s="12">
        <f>IFERROR(VLOOKUP(UPPER(CONCATENATE($B35," - ",$A35)),'[1]Segurados Civis'!$A$5:$H$2142,8,FALSE),"")</f>
        <v>1</v>
      </c>
      <c r="F35" s="12">
        <f t="shared" si="0"/>
        <v>266</v>
      </c>
      <c r="G35" s="5" t="s">
        <v>2</v>
      </c>
      <c r="H35" s="3">
        <v>0</v>
      </c>
      <c r="I35" s="3">
        <v>0</v>
      </c>
      <c r="J35" s="3">
        <v>0</v>
      </c>
      <c r="K35" s="3">
        <v>0</v>
      </c>
    </row>
    <row r="36" spans="1:11" x14ac:dyDescent="0.25">
      <c r="A36" s="5" t="s">
        <v>2197</v>
      </c>
      <c r="B36" s="5" t="s">
        <v>2257</v>
      </c>
      <c r="C36" s="12">
        <f>IFERROR(VLOOKUP(UPPER(CONCATENATE($B36," - ",$A36)),'[1]Segurados Civis'!$A$5:$H$2142,6,FALSE),"")</f>
        <v>617</v>
      </c>
      <c r="D36" s="12">
        <f>IFERROR(VLOOKUP(UPPER(CONCATENATE($B36," - ",$A36)),'[1]Segurados Civis'!$A$5:$H$2142,7,FALSE),"")</f>
        <v>122</v>
      </c>
      <c r="E36" s="12">
        <f>IFERROR(VLOOKUP(UPPER(CONCATENATE($B36," - ",$A36)),'[1]Segurados Civis'!$A$5:$H$2142,8,FALSE),"")</f>
        <v>41</v>
      </c>
      <c r="F36" s="12">
        <f t="shared" si="0"/>
        <v>780</v>
      </c>
      <c r="G36" s="5" t="s">
        <v>2</v>
      </c>
      <c r="H36" s="3">
        <v>0</v>
      </c>
      <c r="I36" s="3">
        <v>0</v>
      </c>
      <c r="J36" s="3">
        <v>0</v>
      </c>
      <c r="K36" s="3">
        <v>0</v>
      </c>
    </row>
    <row r="37" spans="1:11" x14ac:dyDescent="0.25">
      <c r="A37" s="5" t="s">
        <v>2197</v>
      </c>
      <c r="B37" s="5" t="s">
        <v>2199</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v>0</v>
      </c>
      <c r="K37" s="3">
        <v>0</v>
      </c>
    </row>
    <row r="38" spans="1:11" x14ac:dyDescent="0.25">
      <c r="A38" s="5" t="s">
        <v>2197</v>
      </c>
      <c r="B38" s="5" t="s">
        <v>2248</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2197</v>
      </c>
      <c r="B39" s="5" t="s">
        <v>2233</v>
      </c>
      <c r="C39" s="12">
        <f>IFERROR(VLOOKUP(UPPER(CONCATENATE($B39," - ",$A39)),'[1]Segurados Civis'!$A$5:$H$2142,6,FALSE),"")</f>
        <v>248</v>
      </c>
      <c r="D39" s="12">
        <f>IFERROR(VLOOKUP(UPPER(CONCATENATE($B39," - ",$A39)),'[1]Segurados Civis'!$A$5:$H$2142,7,FALSE),"")</f>
        <v>2</v>
      </c>
      <c r="E39" s="12">
        <f>IFERROR(VLOOKUP(UPPER(CONCATENATE($B39," - ",$A39)),'[1]Segurados Civis'!$A$5:$H$2142,8,FALSE),"")</f>
        <v>0</v>
      </c>
      <c r="F39" s="12">
        <f t="shared" si="0"/>
        <v>250</v>
      </c>
      <c r="G39" s="5" t="s">
        <v>2</v>
      </c>
      <c r="H39" s="3">
        <v>0</v>
      </c>
      <c r="I39" s="3">
        <v>0</v>
      </c>
      <c r="J39" s="3">
        <v>1</v>
      </c>
      <c r="K39" s="3">
        <v>0</v>
      </c>
    </row>
    <row r="40" spans="1:11" x14ac:dyDescent="0.25">
      <c r="A40" s="5" t="s">
        <v>2197</v>
      </c>
      <c r="B40" s="5" t="s">
        <v>2254</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2197</v>
      </c>
      <c r="B41" s="5" t="s">
        <v>2244</v>
      </c>
      <c r="C41" s="12">
        <f>IFERROR(VLOOKUP(UPPER(CONCATENATE($B41," - ",$A41)),'[1]Segurados Civis'!$A$5:$H$2142,6,FALSE),"")</f>
        <v>385</v>
      </c>
      <c r="D41" s="12">
        <f>IFERROR(VLOOKUP(UPPER(CONCATENATE($B41," - ",$A41)),'[1]Segurados Civis'!$A$5:$H$2142,7,FALSE),"")</f>
        <v>70</v>
      </c>
      <c r="E41" s="12">
        <f>IFERROR(VLOOKUP(UPPER(CONCATENATE($B41," - ",$A41)),'[1]Segurados Civis'!$A$5:$H$2142,8,FALSE),"")</f>
        <v>10</v>
      </c>
      <c r="F41" s="12">
        <f t="shared" si="0"/>
        <v>465</v>
      </c>
      <c r="G41" s="5" t="s">
        <v>2</v>
      </c>
      <c r="H41" s="3">
        <v>1</v>
      </c>
      <c r="I41" s="3">
        <v>0</v>
      </c>
      <c r="J41" s="3">
        <v>0</v>
      </c>
      <c r="K41" s="3">
        <v>0</v>
      </c>
    </row>
    <row r="42" spans="1:11" x14ac:dyDescent="0.25">
      <c r="A42" s="5" t="s">
        <v>2197</v>
      </c>
      <c r="B42" s="5" t="s">
        <v>2208</v>
      </c>
      <c r="C42" s="12">
        <f>IFERROR(VLOOKUP(UPPER(CONCATENATE($B42," - ",$A42)),'[1]Segurados Civis'!$A$5:$H$2142,6,FALSE),"")</f>
        <v>617</v>
      </c>
      <c r="D42" s="12">
        <f>IFERROR(VLOOKUP(UPPER(CONCATENATE($B42," - ",$A42)),'[1]Segurados Civis'!$A$5:$H$2142,7,FALSE),"")</f>
        <v>64</v>
      </c>
      <c r="E42" s="12">
        <f>IFERROR(VLOOKUP(UPPER(CONCATENATE($B42," - ",$A42)),'[1]Segurados Civis'!$A$5:$H$2142,8,FALSE),"")</f>
        <v>17</v>
      </c>
      <c r="F42" s="12">
        <f t="shared" si="0"/>
        <v>698</v>
      </c>
      <c r="G42" s="5" t="s">
        <v>2</v>
      </c>
      <c r="H42" s="3">
        <v>0</v>
      </c>
      <c r="I42" s="3">
        <v>0</v>
      </c>
      <c r="J42" s="3">
        <v>0</v>
      </c>
      <c r="K42" s="3">
        <v>0</v>
      </c>
    </row>
    <row r="43" spans="1:11" x14ac:dyDescent="0.25">
      <c r="A43" s="5" t="s">
        <v>2197</v>
      </c>
      <c r="B43" s="5" t="s">
        <v>2213</v>
      </c>
      <c r="C43" s="12">
        <f>IFERROR(VLOOKUP(UPPER(CONCATENATE($B43," - ",$A43)),'[1]Segurados Civis'!$A$5:$H$2142,6,FALSE),"")</f>
        <v>601</v>
      </c>
      <c r="D43" s="12">
        <f>IFERROR(VLOOKUP(UPPER(CONCATENATE($B43," - ",$A43)),'[1]Segurados Civis'!$A$5:$H$2142,7,FALSE),"")</f>
        <v>32</v>
      </c>
      <c r="E43" s="12">
        <f>IFERROR(VLOOKUP(UPPER(CONCATENATE($B43," - ",$A43)),'[1]Segurados Civis'!$A$5:$H$2142,8,FALSE),"")</f>
        <v>5</v>
      </c>
      <c r="F43" s="12">
        <f t="shared" si="0"/>
        <v>638</v>
      </c>
      <c r="G43" s="5" t="s">
        <v>2</v>
      </c>
      <c r="H43" s="3">
        <v>0</v>
      </c>
      <c r="I43" s="3">
        <v>0</v>
      </c>
      <c r="J43" s="3">
        <v>0</v>
      </c>
      <c r="K43" s="3">
        <v>0</v>
      </c>
    </row>
    <row r="44" spans="1:11" x14ac:dyDescent="0.25">
      <c r="A44" s="5" t="s">
        <v>2197</v>
      </c>
      <c r="B44" s="5" t="s">
        <v>2271</v>
      </c>
      <c r="C44" s="12">
        <f>IFERROR(VLOOKUP(UPPER(CONCATENATE($B44," - ",$A44)),'[1]Segurados Civis'!$A$5:$H$2142,6,FALSE),"")</f>
        <v>963</v>
      </c>
      <c r="D44" s="12">
        <f>IFERROR(VLOOKUP(UPPER(CONCATENATE($B44," - ",$A44)),'[1]Segurados Civis'!$A$5:$H$2142,7,FALSE),"")</f>
        <v>148</v>
      </c>
      <c r="E44" s="12">
        <f>IFERROR(VLOOKUP(UPPER(CONCATENATE($B44," - ",$A44)),'[1]Segurados Civis'!$A$5:$H$2142,8,FALSE),"")</f>
        <v>42</v>
      </c>
      <c r="F44" s="12">
        <f t="shared" si="0"/>
        <v>1153</v>
      </c>
      <c r="G44" s="5" t="s">
        <v>2</v>
      </c>
      <c r="H44" s="3">
        <v>0</v>
      </c>
      <c r="I44" s="3">
        <v>0</v>
      </c>
      <c r="J44" s="3">
        <v>0</v>
      </c>
      <c r="K44" s="3">
        <v>0</v>
      </c>
    </row>
    <row r="45" spans="1:11" x14ac:dyDescent="0.25">
      <c r="A45" s="5" t="s">
        <v>2197</v>
      </c>
      <c r="B45" s="5" t="s">
        <v>2234</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2197</v>
      </c>
      <c r="B46" s="5" t="s">
        <v>2268</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2197</v>
      </c>
      <c r="B47" s="5" t="s">
        <v>645</v>
      </c>
      <c r="C47" s="12">
        <f>IFERROR(VLOOKUP(UPPER(CONCATENATE($B47," - ",$A47)),'[1]Segurados Civis'!$A$5:$H$2142,6,FALSE),"")</f>
        <v>483</v>
      </c>
      <c r="D47" s="12">
        <f>IFERROR(VLOOKUP(UPPER(CONCATENATE($B47," - ",$A47)),'[1]Segurados Civis'!$A$5:$H$2142,7,FALSE),"")</f>
        <v>59</v>
      </c>
      <c r="E47" s="12">
        <f>IFERROR(VLOOKUP(UPPER(CONCATENATE($B47," - ",$A47)),'[1]Segurados Civis'!$A$5:$H$2142,8,FALSE),"")</f>
        <v>2</v>
      </c>
      <c r="F47" s="12">
        <f t="shared" si="0"/>
        <v>544</v>
      </c>
      <c r="G47" s="5" t="s">
        <v>2</v>
      </c>
      <c r="H47" s="3">
        <v>0</v>
      </c>
      <c r="I47" s="3">
        <v>0</v>
      </c>
      <c r="J47" s="3">
        <v>0</v>
      </c>
      <c r="K47" s="3">
        <v>0</v>
      </c>
    </row>
    <row r="48" spans="1:11" x14ac:dyDescent="0.25">
      <c r="A48" s="5" t="s">
        <v>2197</v>
      </c>
      <c r="B48" s="5" t="s">
        <v>2231</v>
      </c>
      <c r="C48" s="12">
        <f>IFERROR(VLOOKUP(UPPER(CONCATENATE($B48," - ",$A48)),'[1]Segurados Civis'!$A$5:$H$2142,6,FALSE),"")</f>
        <v>281</v>
      </c>
      <c r="D48" s="12">
        <f>IFERROR(VLOOKUP(UPPER(CONCATENATE($B48," - ",$A48)),'[1]Segurados Civis'!$A$5:$H$2142,7,FALSE),"")</f>
        <v>24</v>
      </c>
      <c r="E48" s="12">
        <f>IFERROR(VLOOKUP(UPPER(CONCATENATE($B48," - ",$A48)),'[1]Segurados Civis'!$A$5:$H$2142,8,FALSE),"")</f>
        <v>7</v>
      </c>
      <c r="F48" s="12">
        <f t="shared" si="0"/>
        <v>312</v>
      </c>
      <c r="G48" s="5" t="s">
        <v>2</v>
      </c>
      <c r="H48" s="3">
        <v>0</v>
      </c>
      <c r="I48" s="3">
        <v>0</v>
      </c>
      <c r="J48" s="3">
        <v>0</v>
      </c>
      <c r="K48" s="3">
        <v>0</v>
      </c>
    </row>
    <row r="49" spans="1:11" x14ac:dyDescent="0.25">
      <c r="A49" s="5" t="s">
        <v>2197</v>
      </c>
      <c r="B49" s="5" t="s">
        <v>2200</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2197</v>
      </c>
      <c r="B50" s="5" t="s">
        <v>2228</v>
      </c>
      <c r="C50" s="12">
        <f>IFERROR(VLOOKUP(UPPER(CONCATENATE($B50," - ",$A50)),'[1]Segurados Civis'!$A$5:$H$2142,6,FALSE),"")</f>
        <v>822</v>
      </c>
      <c r="D50" s="12">
        <f>IFERROR(VLOOKUP(UPPER(CONCATENATE($B50," - ",$A50)),'[1]Segurados Civis'!$A$5:$H$2142,7,FALSE),"")</f>
        <v>14</v>
      </c>
      <c r="E50" s="12">
        <f>IFERROR(VLOOKUP(UPPER(CONCATENATE($B50," - ",$A50)),'[1]Segurados Civis'!$A$5:$H$2142,8,FALSE),"")</f>
        <v>0</v>
      </c>
      <c r="F50" s="12">
        <f t="shared" si="0"/>
        <v>836</v>
      </c>
      <c r="G50" s="5" t="s">
        <v>2</v>
      </c>
      <c r="H50" s="3">
        <v>0</v>
      </c>
      <c r="I50" s="3">
        <v>0</v>
      </c>
      <c r="J50" s="3">
        <v>0</v>
      </c>
      <c r="K50" s="3">
        <v>0</v>
      </c>
    </row>
    <row r="51" spans="1:11" x14ac:dyDescent="0.25">
      <c r="A51" s="5" t="s">
        <v>2197</v>
      </c>
      <c r="B51" s="5" t="s">
        <v>2246</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2197</v>
      </c>
      <c r="B52" s="5" t="s">
        <v>2241</v>
      </c>
      <c r="C52" s="12">
        <f>IFERROR(VLOOKUP(UPPER(CONCATENATE($B52," - ",$A52)),'[1]Segurados Civis'!$A$5:$H$2142,6,FALSE),"")</f>
        <v>983</v>
      </c>
      <c r="D52" s="12">
        <f>IFERROR(VLOOKUP(UPPER(CONCATENATE($B52," - ",$A52)),'[1]Segurados Civis'!$A$5:$H$2142,7,FALSE),"")</f>
        <v>226</v>
      </c>
      <c r="E52" s="12">
        <f>IFERROR(VLOOKUP(UPPER(CONCATENATE($B52," - ",$A52)),'[1]Segurados Civis'!$A$5:$H$2142,8,FALSE),"")</f>
        <v>40</v>
      </c>
      <c r="F52" s="12">
        <f t="shared" si="0"/>
        <v>1249</v>
      </c>
      <c r="G52" s="5" t="s">
        <v>2</v>
      </c>
      <c r="H52" s="3">
        <v>0</v>
      </c>
      <c r="I52" s="3">
        <v>0</v>
      </c>
      <c r="J52" s="3">
        <v>0</v>
      </c>
      <c r="K52" s="3">
        <v>0</v>
      </c>
    </row>
    <row r="53" spans="1:11" x14ac:dyDescent="0.25">
      <c r="A53" s="5" t="s">
        <v>2197</v>
      </c>
      <c r="B53" s="5" t="s">
        <v>2255</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2197</v>
      </c>
      <c r="B54" s="5" t="s">
        <v>551</v>
      </c>
      <c r="C54" s="12">
        <f>IFERROR(VLOOKUP(UPPER(CONCATENATE($B54," - ",$A54)),'[1]Segurados Civis'!$A$5:$H$2142,6,FALSE),"")</f>
        <v>440</v>
      </c>
      <c r="D54" s="12">
        <f>IFERROR(VLOOKUP(UPPER(CONCATENATE($B54," - ",$A54)),'[1]Segurados Civis'!$A$5:$H$2142,7,FALSE),"")</f>
        <v>116</v>
      </c>
      <c r="E54" s="12">
        <f>IFERROR(VLOOKUP(UPPER(CONCATENATE($B54," - ",$A54)),'[1]Segurados Civis'!$A$5:$H$2142,8,FALSE),"")</f>
        <v>45</v>
      </c>
      <c r="F54" s="12">
        <f t="shared" si="0"/>
        <v>601</v>
      </c>
      <c r="G54" s="5" t="s">
        <v>2</v>
      </c>
      <c r="H54" s="3">
        <v>0</v>
      </c>
      <c r="I54" s="3">
        <v>0</v>
      </c>
      <c r="J54" s="3">
        <v>0</v>
      </c>
      <c r="K54" s="3">
        <v>0</v>
      </c>
    </row>
    <row r="55" spans="1:11" x14ac:dyDescent="0.25">
      <c r="A55" s="5" t="s">
        <v>2197</v>
      </c>
      <c r="B55" s="5" t="s">
        <v>2267</v>
      </c>
      <c r="C55" s="12">
        <f>IFERROR(VLOOKUP(UPPER(CONCATENATE($B55," - ",$A55)),'[1]Segurados Civis'!$A$5:$H$2142,6,FALSE),"")</f>
        <v>1841</v>
      </c>
      <c r="D55" s="12">
        <f>IFERROR(VLOOKUP(UPPER(CONCATENATE($B55," - ",$A55)),'[1]Segurados Civis'!$A$5:$H$2142,7,FALSE),"")</f>
        <v>206</v>
      </c>
      <c r="E55" s="12">
        <f>IFERROR(VLOOKUP(UPPER(CONCATENATE($B55," - ",$A55)),'[1]Segurados Civis'!$A$5:$H$2142,8,FALSE),"")</f>
        <v>99</v>
      </c>
      <c r="F55" s="12">
        <f t="shared" si="0"/>
        <v>2146</v>
      </c>
      <c r="G55" s="5" t="s">
        <v>2</v>
      </c>
      <c r="H55" s="3">
        <v>0</v>
      </c>
      <c r="I55" s="3">
        <v>0</v>
      </c>
      <c r="J55" s="3">
        <v>0</v>
      </c>
      <c r="K55" s="3">
        <v>0</v>
      </c>
    </row>
    <row r="56" spans="1:11" x14ac:dyDescent="0.25">
      <c r="A56" s="5" t="s">
        <v>2197</v>
      </c>
      <c r="B56" s="5" t="s">
        <v>2262</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2197</v>
      </c>
      <c r="B57" s="5" t="s">
        <v>2245</v>
      </c>
      <c r="C57" s="12">
        <f>IFERROR(VLOOKUP(UPPER(CONCATENATE($B57," - ",$A57)),'[1]Segurados Civis'!$A$5:$H$2142,6,FALSE),"")</f>
        <v>856</v>
      </c>
      <c r="D57" s="12">
        <f>IFERROR(VLOOKUP(UPPER(CONCATENATE($B57," - ",$A57)),'[1]Segurados Civis'!$A$5:$H$2142,7,FALSE),"")</f>
        <v>18</v>
      </c>
      <c r="E57" s="12">
        <f>IFERROR(VLOOKUP(UPPER(CONCATENATE($B57," - ",$A57)),'[1]Segurados Civis'!$A$5:$H$2142,8,FALSE),"")</f>
        <v>7</v>
      </c>
      <c r="F57" s="12">
        <f t="shared" si="0"/>
        <v>881</v>
      </c>
      <c r="G57" s="5" t="s">
        <v>2</v>
      </c>
      <c r="H57" s="3">
        <v>0</v>
      </c>
      <c r="I57" s="3">
        <v>0</v>
      </c>
      <c r="J57" s="3">
        <v>0</v>
      </c>
      <c r="K57" s="3">
        <v>0</v>
      </c>
    </row>
    <row r="58" spans="1:11" x14ac:dyDescent="0.25">
      <c r="A58" s="5" t="s">
        <v>2197</v>
      </c>
      <c r="B58" s="5" t="s">
        <v>2247</v>
      </c>
      <c r="C58" s="12">
        <f>IFERROR(VLOOKUP(UPPER(CONCATENATE($B58," - ",$A58)),'[1]Segurados Civis'!$A$5:$H$2142,6,FALSE),"")</f>
        <v>1351</v>
      </c>
      <c r="D58" s="12">
        <f>IFERROR(VLOOKUP(UPPER(CONCATENATE($B58," - ",$A58)),'[1]Segurados Civis'!$A$5:$H$2142,7,FALSE),"")</f>
        <v>124</v>
      </c>
      <c r="E58" s="12">
        <f>IFERROR(VLOOKUP(UPPER(CONCATENATE($B58," - ",$A58)),'[1]Segurados Civis'!$A$5:$H$2142,8,FALSE),"")</f>
        <v>16</v>
      </c>
      <c r="F58" s="12">
        <f t="shared" si="0"/>
        <v>1491</v>
      </c>
      <c r="G58" s="5" t="s">
        <v>2</v>
      </c>
      <c r="H58" s="3">
        <v>0</v>
      </c>
      <c r="I58" s="3">
        <v>0</v>
      </c>
      <c r="J58" s="3">
        <v>1</v>
      </c>
      <c r="K58" s="3">
        <v>0</v>
      </c>
    </row>
    <row r="59" spans="1:11" x14ac:dyDescent="0.25">
      <c r="A59" s="5" t="s">
        <v>2197</v>
      </c>
      <c r="B59" s="5" t="s">
        <v>2210</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2197</v>
      </c>
      <c r="B60" s="5" t="s">
        <v>2249</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2197</v>
      </c>
      <c r="B61" s="5" t="s">
        <v>2259</v>
      </c>
      <c r="C61" s="12">
        <f>IFERROR(VLOOKUP(UPPER(CONCATENATE($B61," - ",$A61)),'[1]Segurados Civis'!$A$5:$H$2142,6,FALSE),"")</f>
        <v>1035</v>
      </c>
      <c r="D61" s="12">
        <f>IFERROR(VLOOKUP(UPPER(CONCATENATE($B61," - ",$A61)),'[1]Segurados Civis'!$A$5:$H$2142,7,FALSE),"")</f>
        <v>339</v>
      </c>
      <c r="E61" s="12">
        <f>IFERROR(VLOOKUP(UPPER(CONCATENATE($B61," - ",$A61)),'[1]Segurados Civis'!$A$5:$H$2142,8,FALSE),"")</f>
        <v>75</v>
      </c>
      <c r="F61" s="12">
        <f t="shared" si="0"/>
        <v>1449</v>
      </c>
      <c r="G61" s="5" t="s">
        <v>2</v>
      </c>
      <c r="H61" s="3">
        <v>1</v>
      </c>
      <c r="I61" s="3">
        <v>0</v>
      </c>
      <c r="J61" s="3">
        <v>0</v>
      </c>
      <c r="K61" s="3">
        <v>0</v>
      </c>
    </row>
    <row r="62" spans="1:11" x14ac:dyDescent="0.25">
      <c r="A62" s="5" t="s">
        <v>2197</v>
      </c>
      <c r="B62" s="5" t="s">
        <v>2236</v>
      </c>
      <c r="C62" s="12">
        <f>IFERROR(VLOOKUP(UPPER(CONCATENATE($B62," - ",$A62)),'[1]Segurados Civis'!$A$5:$H$2142,6,FALSE),"")</f>
        <v>510</v>
      </c>
      <c r="D62" s="12">
        <f>IFERROR(VLOOKUP(UPPER(CONCATENATE($B62," - ",$A62)),'[1]Segurados Civis'!$A$5:$H$2142,7,FALSE),"")</f>
        <v>45</v>
      </c>
      <c r="E62" s="12">
        <f>IFERROR(VLOOKUP(UPPER(CONCATENATE($B62," - ",$A62)),'[1]Segurados Civis'!$A$5:$H$2142,8,FALSE),"")</f>
        <v>5</v>
      </c>
      <c r="F62" s="12">
        <f t="shared" si="0"/>
        <v>560</v>
      </c>
      <c r="G62" s="5" t="s">
        <v>2</v>
      </c>
      <c r="H62" s="3">
        <v>0</v>
      </c>
      <c r="I62" s="3">
        <v>0</v>
      </c>
      <c r="J62" s="3">
        <v>0</v>
      </c>
      <c r="K62" s="3">
        <v>0</v>
      </c>
    </row>
    <row r="63" spans="1:11" x14ac:dyDescent="0.25">
      <c r="A63" s="5" t="s">
        <v>2197</v>
      </c>
      <c r="B63" s="5" t="s">
        <v>2242</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2197</v>
      </c>
      <c r="B64" s="5" t="s">
        <v>2237</v>
      </c>
      <c r="C64" s="12">
        <f>IFERROR(VLOOKUP(UPPER(CONCATENATE($B64," - ",$A64)),'[1]Segurados Civis'!$A$5:$H$2142,6,FALSE),"")</f>
        <v>2088</v>
      </c>
      <c r="D64" s="12">
        <f>IFERROR(VLOOKUP(UPPER(CONCATENATE($B64," - ",$A64)),'[1]Segurados Civis'!$A$5:$H$2142,7,FALSE),"")</f>
        <v>411</v>
      </c>
      <c r="E64" s="12">
        <f>IFERROR(VLOOKUP(UPPER(CONCATENATE($B64," - ",$A64)),'[1]Segurados Civis'!$A$5:$H$2142,8,FALSE),"")</f>
        <v>79</v>
      </c>
      <c r="F64" s="12">
        <f t="shared" si="0"/>
        <v>2578</v>
      </c>
      <c r="G64" s="5" t="s">
        <v>2</v>
      </c>
      <c r="H64" s="3">
        <v>0</v>
      </c>
      <c r="I64" s="3">
        <v>1</v>
      </c>
      <c r="J64" s="3">
        <v>1</v>
      </c>
      <c r="K64" s="3">
        <v>0</v>
      </c>
    </row>
    <row r="65" spans="1:11" x14ac:dyDescent="0.25">
      <c r="A65" s="5" t="s">
        <v>2197</v>
      </c>
      <c r="B65" s="5" t="s">
        <v>2229</v>
      </c>
      <c r="C65" s="12">
        <f>IFERROR(VLOOKUP(UPPER(CONCATENATE($B65," - ",$A65)),'[1]Segurados Civis'!$A$5:$H$2142,6,FALSE),"")</f>
        <v>539</v>
      </c>
      <c r="D65" s="12">
        <f>IFERROR(VLOOKUP(UPPER(CONCATENATE($B65," - ",$A65)),'[1]Segurados Civis'!$A$5:$H$2142,7,FALSE),"")</f>
        <v>97</v>
      </c>
      <c r="E65" s="12">
        <f>IFERROR(VLOOKUP(UPPER(CONCATENATE($B65," - ",$A65)),'[1]Segurados Civis'!$A$5:$H$2142,8,FALSE),"")</f>
        <v>33</v>
      </c>
      <c r="F65" s="12">
        <f t="shared" si="0"/>
        <v>669</v>
      </c>
      <c r="G65" s="5" t="s">
        <v>2</v>
      </c>
      <c r="H65" s="3">
        <v>0</v>
      </c>
      <c r="I65" s="3">
        <v>0</v>
      </c>
      <c r="J65" s="3">
        <v>0</v>
      </c>
      <c r="K65" s="3">
        <v>0</v>
      </c>
    </row>
    <row r="66" spans="1:11" x14ac:dyDescent="0.25">
      <c r="A66" s="5" t="s">
        <v>2197</v>
      </c>
      <c r="B66" s="5" t="s">
        <v>2258</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2197</v>
      </c>
      <c r="B67" s="5" t="s">
        <v>2214</v>
      </c>
      <c r="C67" s="12">
        <f>IFERROR(VLOOKUP(UPPER(CONCATENATE($B67," - ",$A67)),'[1]Segurados Civis'!$A$5:$H$2142,6,FALSE),"")</f>
        <v>1161</v>
      </c>
      <c r="D67" s="12">
        <f>IFERROR(VLOOKUP(UPPER(CONCATENATE($B67," - ",$A67)),'[1]Segurados Civis'!$A$5:$H$2142,7,FALSE),"")</f>
        <v>164</v>
      </c>
      <c r="E67" s="12">
        <f>IFERROR(VLOOKUP(UPPER(CONCATENATE($B67," - ",$A67)),'[1]Segurados Civis'!$A$5:$H$2142,8,FALSE),"")</f>
        <v>17</v>
      </c>
      <c r="F67" s="12">
        <f t="shared" ref="F67:F81" si="1">IF(SUM(C67:E67)=0,"",SUM(C67:E67))</f>
        <v>1342</v>
      </c>
      <c r="G67" s="5" t="s">
        <v>2</v>
      </c>
      <c r="H67" s="3">
        <v>0</v>
      </c>
      <c r="I67" s="3">
        <v>0</v>
      </c>
      <c r="J67" s="3">
        <v>0</v>
      </c>
      <c r="K67" s="3">
        <v>0</v>
      </c>
    </row>
    <row r="68" spans="1:11" x14ac:dyDescent="0.25">
      <c r="A68" s="5" t="s">
        <v>2197</v>
      </c>
      <c r="B68" s="5" t="s">
        <v>2223</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v>0</v>
      </c>
      <c r="K68" s="3">
        <v>0</v>
      </c>
    </row>
    <row r="69" spans="1:11" x14ac:dyDescent="0.25">
      <c r="A69" s="5" t="s">
        <v>2197</v>
      </c>
      <c r="B69" s="5" t="s">
        <v>2235</v>
      </c>
      <c r="C69" s="12">
        <f>IFERROR(VLOOKUP(UPPER(CONCATENATE($B69," - ",$A69)),'[1]Segurados Civis'!$A$5:$H$2142,6,FALSE),"")</f>
        <v>636</v>
      </c>
      <c r="D69" s="12">
        <f>IFERROR(VLOOKUP(UPPER(CONCATENATE($B69," - ",$A69)),'[1]Segurados Civis'!$A$5:$H$2142,7,FALSE),"")</f>
        <v>79</v>
      </c>
      <c r="E69" s="12">
        <f>IFERROR(VLOOKUP(UPPER(CONCATENATE($B69," - ",$A69)),'[1]Segurados Civis'!$A$5:$H$2142,8,FALSE),"")</f>
        <v>13</v>
      </c>
      <c r="F69" s="12">
        <f t="shared" si="1"/>
        <v>728</v>
      </c>
      <c r="G69" s="5" t="s">
        <v>2</v>
      </c>
      <c r="H69" s="3">
        <v>0</v>
      </c>
      <c r="I69" s="3">
        <v>0</v>
      </c>
      <c r="J69" s="3">
        <v>0</v>
      </c>
      <c r="K69" s="3">
        <v>0</v>
      </c>
    </row>
    <row r="70" spans="1:11" x14ac:dyDescent="0.25">
      <c r="A70" s="5" t="s">
        <v>2197</v>
      </c>
      <c r="B70" s="5" t="s">
        <v>2260</v>
      </c>
      <c r="C70" s="12">
        <f>IFERROR(VLOOKUP(UPPER(CONCATENATE($B70," - ",$A70)),'[1]Segurados Civis'!$A$5:$H$2142,6,FALSE),"")</f>
        <v>239</v>
      </c>
      <c r="D70" s="12">
        <f>IFERROR(VLOOKUP(UPPER(CONCATENATE($B70," - ",$A70)),'[1]Segurados Civis'!$A$5:$H$2142,7,FALSE),"")</f>
        <v>39</v>
      </c>
      <c r="E70" s="12">
        <f>IFERROR(VLOOKUP(UPPER(CONCATENATE($B70," - ",$A70)),'[1]Segurados Civis'!$A$5:$H$2142,8,FALSE),"")</f>
        <v>14</v>
      </c>
      <c r="F70" s="12">
        <f t="shared" si="1"/>
        <v>292</v>
      </c>
      <c r="G70" s="5" t="s">
        <v>2</v>
      </c>
      <c r="H70" s="3">
        <v>0</v>
      </c>
      <c r="I70" s="3">
        <v>0</v>
      </c>
      <c r="J70" s="3">
        <v>0</v>
      </c>
      <c r="K70" s="3">
        <v>0</v>
      </c>
    </row>
    <row r="71" spans="1:11" x14ac:dyDescent="0.25">
      <c r="A71" s="5" t="s">
        <v>2197</v>
      </c>
      <c r="B71" s="5" t="s">
        <v>2209</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v>0</v>
      </c>
      <c r="K71" s="3">
        <v>0</v>
      </c>
    </row>
    <row r="72" spans="1:11" x14ac:dyDescent="0.25">
      <c r="A72" s="5" t="s">
        <v>2197</v>
      </c>
      <c r="B72" s="5" t="s">
        <v>2238</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5" t="s">
        <v>2197</v>
      </c>
      <c r="B73" s="5" t="s">
        <v>2239</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2197</v>
      </c>
      <c r="B74" s="5" t="s">
        <v>2264</v>
      </c>
      <c r="C74" s="12">
        <f>IFERROR(VLOOKUP(UPPER(CONCATENATE($B74," - ",$A74)),'[1]Segurados Civis'!$A$5:$H$2142,6,FALSE),"")</f>
        <v>288</v>
      </c>
      <c r="D74" s="12">
        <f>IFERROR(VLOOKUP(UPPER(CONCATENATE($B74," - ",$A74)),'[1]Segurados Civis'!$A$5:$H$2142,7,FALSE),"")</f>
        <v>50</v>
      </c>
      <c r="E74" s="12">
        <f>IFERROR(VLOOKUP(UPPER(CONCATENATE($B74," - ",$A74)),'[1]Segurados Civis'!$A$5:$H$2142,8,FALSE),"")</f>
        <v>16</v>
      </c>
      <c r="F74" s="12">
        <f t="shared" si="1"/>
        <v>354</v>
      </c>
      <c r="G74" s="5" t="s">
        <v>2</v>
      </c>
      <c r="H74" s="3">
        <v>1</v>
      </c>
      <c r="I74" s="3">
        <v>0</v>
      </c>
      <c r="J74" s="3">
        <v>0</v>
      </c>
      <c r="K74" s="3">
        <v>0</v>
      </c>
    </row>
    <row r="75" spans="1:11" x14ac:dyDescent="0.25">
      <c r="A75" s="5" t="s">
        <v>2197</v>
      </c>
      <c r="B75" s="5" t="s">
        <v>2224</v>
      </c>
      <c r="C75" s="12">
        <f>IFERROR(VLOOKUP(UPPER(CONCATENATE($B75," - ",$A75)),'[1]Segurados Civis'!$A$5:$H$2142,6,FALSE),"")</f>
        <v>308</v>
      </c>
      <c r="D75" s="12">
        <f>IFERROR(VLOOKUP(UPPER(CONCATENATE($B75," - ",$A75)),'[1]Segurados Civis'!$A$5:$H$2142,7,FALSE),"")</f>
        <v>222</v>
      </c>
      <c r="E75" s="12">
        <f>IFERROR(VLOOKUP(UPPER(CONCATENATE($B75," - ",$A75)),'[1]Segurados Civis'!$A$5:$H$2142,8,FALSE),"")</f>
        <v>61</v>
      </c>
      <c r="F75" s="12">
        <f t="shared" si="1"/>
        <v>591</v>
      </c>
      <c r="G75" s="5" t="s">
        <v>2</v>
      </c>
      <c r="H75" s="3">
        <v>0</v>
      </c>
      <c r="I75" s="3">
        <v>0</v>
      </c>
      <c r="J75" s="3">
        <v>0</v>
      </c>
      <c r="K75" s="3">
        <v>0</v>
      </c>
    </row>
    <row r="76" spans="1:11" x14ac:dyDescent="0.25">
      <c r="A76" s="5" t="s">
        <v>2197</v>
      </c>
      <c r="B76" s="5" t="s">
        <v>2243</v>
      </c>
      <c r="C76" s="12">
        <f>IFERROR(VLOOKUP(UPPER(CONCATENATE($B76," - ",$A76)),'[1]Segurados Civis'!$A$5:$H$2142,6,FALSE),"")</f>
        <v>380</v>
      </c>
      <c r="D76" s="12">
        <f>IFERROR(VLOOKUP(UPPER(CONCATENATE($B76," - ",$A76)),'[1]Segurados Civis'!$A$5:$H$2142,7,FALSE),"")</f>
        <v>52</v>
      </c>
      <c r="E76" s="12">
        <f>IFERROR(VLOOKUP(UPPER(CONCATENATE($B76," - ",$A76)),'[1]Segurados Civis'!$A$5:$H$2142,8,FALSE),"")</f>
        <v>15</v>
      </c>
      <c r="F76" s="12">
        <f t="shared" si="1"/>
        <v>447</v>
      </c>
      <c r="G76" s="5" t="s">
        <v>2</v>
      </c>
      <c r="H76" s="3">
        <v>0</v>
      </c>
      <c r="I76" s="3">
        <v>0</v>
      </c>
      <c r="J76" s="3">
        <v>0</v>
      </c>
      <c r="K76" s="3">
        <v>0</v>
      </c>
    </row>
    <row r="77" spans="1:11" x14ac:dyDescent="0.25">
      <c r="A77" s="5" t="s">
        <v>2197</v>
      </c>
      <c r="B77" s="5" t="s">
        <v>2205</v>
      </c>
      <c r="C77" s="12">
        <f>IFERROR(VLOOKUP(UPPER(CONCATENATE($B77," - ",$A77)),'[1]Segurados Civis'!$A$5:$H$2142,6,FALSE),"")</f>
        <v>330</v>
      </c>
      <c r="D77" s="12">
        <f>IFERROR(VLOOKUP(UPPER(CONCATENATE($B77," - ",$A77)),'[1]Segurados Civis'!$A$5:$H$2142,7,FALSE),"")</f>
        <v>33</v>
      </c>
      <c r="E77" s="12">
        <f>IFERROR(VLOOKUP(UPPER(CONCATENATE($B77," - ",$A77)),'[1]Segurados Civis'!$A$5:$H$2142,8,FALSE),"")</f>
        <v>15</v>
      </c>
      <c r="F77" s="12">
        <f t="shared" si="1"/>
        <v>378</v>
      </c>
      <c r="G77" s="5" t="s">
        <v>2</v>
      </c>
      <c r="H77" s="3">
        <v>0</v>
      </c>
      <c r="I77" s="3">
        <v>0</v>
      </c>
      <c r="J77" s="3">
        <v>0</v>
      </c>
      <c r="K77" s="3">
        <v>0</v>
      </c>
    </row>
    <row r="78" spans="1:11" x14ac:dyDescent="0.25">
      <c r="A78" s="5" t="s">
        <v>2197</v>
      </c>
      <c r="B78" s="5" t="s">
        <v>2263</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v>0</v>
      </c>
      <c r="K78" s="3">
        <v>0</v>
      </c>
    </row>
    <row r="79" spans="1:11" x14ac:dyDescent="0.25">
      <c r="A79" s="5" t="s">
        <v>2197</v>
      </c>
      <c r="B79" s="5" t="s">
        <v>2203</v>
      </c>
      <c r="C79" s="12">
        <f>IFERROR(VLOOKUP(UPPER(CONCATENATE($B79," - ",$A79)),'[1]Segurados Civis'!$A$5:$H$2142,6,FALSE),"")</f>
        <v>591</v>
      </c>
      <c r="D79" s="12">
        <f>IFERROR(VLOOKUP(UPPER(CONCATENATE($B79," - ",$A79)),'[1]Segurados Civis'!$A$5:$H$2142,7,FALSE),"")</f>
        <v>69</v>
      </c>
      <c r="E79" s="12">
        <f>IFERROR(VLOOKUP(UPPER(CONCATENATE($B79," - ",$A79)),'[1]Segurados Civis'!$A$5:$H$2142,8,FALSE),"")</f>
        <v>18</v>
      </c>
      <c r="F79" s="12">
        <f t="shared" si="1"/>
        <v>678</v>
      </c>
      <c r="G79" s="5" t="s">
        <v>2</v>
      </c>
      <c r="H79" s="3">
        <v>0</v>
      </c>
      <c r="I79" s="3">
        <v>0</v>
      </c>
      <c r="J79" s="3">
        <v>0</v>
      </c>
      <c r="K79" s="3">
        <v>0</v>
      </c>
    </row>
    <row r="80" spans="1:11" x14ac:dyDescent="0.25">
      <c r="A80" s="5" t="s">
        <v>2197</v>
      </c>
      <c r="B80" s="5" t="s">
        <v>2261</v>
      </c>
      <c r="C80" s="12">
        <f>IFERROR(VLOOKUP(UPPER(CONCATENATE($B80," - ",$A80)),'[1]Segurados Civis'!$A$5:$H$2142,6,FALSE),"")</f>
        <v>2205</v>
      </c>
      <c r="D80" s="12">
        <f>IFERROR(VLOOKUP(UPPER(CONCATENATE($B80," - ",$A80)),'[1]Segurados Civis'!$A$5:$H$2142,7,FALSE),"")</f>
        <v>248</v>
      </c>
      <c r="E80" s="12">
        <f>IFERROR(VLOOKUP(UPPER(CONCATENATE($B80," - ",$A80)),'[1]Segurados Civis'!$A$5:$H$2142,8,FALSE),"")</f>
        <v>18</v>
      </c>
      <c r="F80" s="12">
        <f t="shared" si="1"/>
        <v>2471</v>
      </c>
      <c r="G80" s="5" t="s">
        <v>2</v>
      </c>
      <c r="H80" s="3">
        <v>0</v>
      </c>
      <c r="I80" s="3">
        <v>0</v>
      </c>
      <c r="J80" s="3">
        <v>0</v>
      </c>
      <c r="K80" s="3">
        <v>0</v>
      </c>
    </row>
    <row r="81" spans="1:11" x14ac:dyDescent="0.25">
      <c r="A81" s="5" t="s">
        <v>2197</v>
      </c>
      <c r="B81" s="5" t="s">
        <v>2272</v>
      </c>
      <c r="C81" s="12">
        <f>IFERROR(VLOOKUP(UPPER(CONCATENATE($B81," - ",$A81)),'[1]Segurados Civis'!$A$5:$H$2142,6,FALSE),"")</f>
        <v>211</v>
      </c>
      <c r="D81" s="12">
        <f>IFERROR(VLOOKUP(UPPER(CONCATENATE($B81," - ",$A81)),'[1]Segurados Civis'!$A$5:$H$2142,7,FALSE),"")</f>
        <v>1</v>
      </c>
      <c r="E81" s="12">
        <f>IFERROR(VLOOKUP(UPPER(CONCATENATE($B81," - ",$A81)),'[1]Segurados Civis'!$A$5:$H$2142,8,FALSE),"")</f>
        <v>0</v>
      </c>
      <c r="F81" s="12">
        <f t="shared" si="1"/>
        <v>212</v>
      </c>
      <c r="G81" s="5" t="s">
        <v>2</v>
      </c>
      <c r="H81" s="3">
        <v>0</v>
      </c>
      <c r="I81" s="3">
        <v>0</v>
      </c>
      <c r="J81" s="3">
        <v>0</v>
      </c>
      <c r="K81" s="3">
        <v>0</v>
      </c>
    </row>
  </sheetData>
  <autoFilter ref="A1:K81"/>
  <sortState ref="B2:F81">
    <sortCondition ref="B81"/>
  </sortState>
  <mergeCells count="9">
    <mergeCell ref="M2:O3"/>
    <mergeCell ref="M4:O4"/>
    <mergeCell ref="M9:O9"/>
    <mergeCell ref="M11:O12"/>
    <mergeCell ref="M13:O13"/>
    <mergeCell ref="M7:R7"/>
    <mergeCell ref="M8:O8"/>
    <mergeCell ref="P8:R8"/>
    <mergeCell ref="P9:R9"/>
  </mergeCells>
  <conditionalFormatting sqref="H2:K81">
    <cfRule type="containsText" dxfId="22"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2.425781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2274</v>
      </c>
      <c r="B2" s="5" t="s">
        <v>2300</v>
      </c>
      <c r="C2" s="12">
        <f>IFERROR(VLOOKUP(UPPER(CONCATENATE($B2," - ",$A2)),'[1]Segurados Civis'!$A$5:$H$2142,6,FALSE),"")</f>
        <v>38639</v>
      </c>
      <c r="D2" s="12">
        <f>IFERROR(VLOOKUP(UPPER(CONCATENATE($B2," - ",$A2)),'[1]Segurados Civis'!$A$5:$H$2142,7,FALSE),"")</f>
        <v>24118</v>
      </c>
      <c r="E2" s="12">
        <f>IFERROR(VLOOKUP(UPPER(CONCATENATE($B2," - ",$A2)),'[1]Segurados Civis'!$A$5:$H$2142,8,FALSE),"")</f>
        <v>5485</v>
      </c>
      <c r="F2" s="12">
        <f>IF(SUM(C2:E2)=0,"",SUM(C2:E2))</f>
        <v>68242</v>
      </c>
      <c r="G2" s="5" t="s">
        <v>2</v>
      </c>
      <c r="H2" s="3">
        <v>1</v>
      </c>
      <c r="I2" s="3"/>
      <c r="J2" s="3">
        <v>0</v>
      </c>
      <c r="K2" s="3">
        <v>0</v>
      </c>
      <c r="M2" s="160" t="s">
        <v>5354</v>
      </c>
      <c r="N2" s="174"/>
      <c r="O2" s="161"/>
    </row>
    <row r="3" spans="1:18" ht="15.75" thickBot="1" x14ac:dyDescent="0.3">
      <c r="A3" s="5" t="s">
        <v>2274</v>
      </c>
      <c r="B3" s="5" t="s">
        <v>2411</v>
      </c>
      <c r="C3" s="12">
        <f>IFERROR(VLOOKUP(UPPER(CONCATENATE($B3," - ",$A3)),'[1]Segurados Civis'!$A$5:$H$2142,6,FALSE),"")</f>
        <v>104</v>
      </c>
      <c r="D3" s="12">
        <f>IFERROR(VLOOKUP(UPPER(CONCATENATE($B3," - ",$A3)),'[1]Segurados Civis'!$A$5:$H$2142,7,FALSE),"")</f>
        <v>11</v>
      </c>
      <c r="E3" s="12">
        <f>IFERROR(VLOOKUP(UPPER(CONCATENATE($B3," - ",$A3)),'[1]Segurados Civis'!$A$5:$H$2142,8,FALSE),"")</f>
        <v>4</v>
      </c>
      <c r="F3" s="12">
        <f t="shared" ref="F3:F66" si="0">IF(SUM(C3:E3)=0,"",SUM(C3:E3))</f>
        <v>119</v>
      </c>
      <c r="G3" s="5" t="s">
        <v>2</v>
      </c>
      <c r="H3" s="3">
        <v>0</v>
      </c>
      <c r="I3" s="3"/>
      <c r="J3" s="3">
        <v>0</v>
      </c>
      <c r="K3" s="3">
        <v>0</v>
      </c>
      <c r="M3" s="162"/>
      <c r="N3" s="175"/>
      <c r="O3" s="163"/>
    </row>
    <row r="4" spans="1:18" ht="15.75" thickBot="1" x14ac:dyDescent="0.3">
      <c r="A4" s="5" t="s">
        <v>2274</v>
      </c>
      <c r="B4" s="5" t="s">
        <v>1377</v>
      </c>
      <c r="C4" s="12">
        <f>IFERROR(VLOOKUP(UPPER(CONCATENATE($B4," - ",$A4)),'[1]Segurados Civis'!$A$5:$H$2142,6,FALSE),"")</f>
        <v>495</v>
      </c>
      <c r="D4" s="12">
        <f>IFERROR(VLOOKUP(UPPER(CONCATENATE($B4," - ",$A4)),'[1]Segurados Civis'!$A$5:$H$2142,7,FALSE),"")</f>
        <v>61</v>
      </c>
      <c r="E4" s="12">
        <f>IFERROR(VLOOKUP(UPPER(CONCATENATE($B4," - ",$A4)),'[1]Segurados Civis'!$A$5:$H$2142,8,FALSE),"")</f>
        <v>21</v>
      </c>
      <c r="F4" s="12">
        <f t="shared" si="0"/>
        <v>577</v>
      </c>
      <c r="G4" s="5" t="s">
        <v>2</v>
      </c>
      <c r="H4" s="3">
        <v>1</v>
      </c>
      <c r="I4" s="3"/>
      <c r="J4" s="3">
        <v>1</v>
      </c>
      <c r="K4" s="3">
        <v>0</v>
      </c>
      <c r="M4" s="157">
        <f>COUNTIF(H2:H142,1)</f>
        <v>30</v>
      </c>
      <c r="N4" s="158"/>
      <c r="O4" s="159"/>
    </row>
    <row r="5" spans="1:18" x14ac:dyDescent="0.25">
      <c r="A5" s="5" t="s">
        <v>2274</v>
      </c>
      <c r="B5" s="5" t="s">
        <v>2290</v>
      </c>
      <c r="C5" s="12">
        <f>IFERROR(VLOOKUP(UPPER(CONCATENATE($B5," - ",$A5)),'[1]Segurados Civis'!$A$5:$H$2142,6,FALSE),"")</f>
        <v>1037</v>
      </c>
      <c r="D5" s="12">
        <f>IFERROR(VLOOKUP(UPPER(CONCATENATE($B5," - ",$A5)),'[1]Segurados Civis'!$A$5:$H$2142,7,FALSE),"")</f>
        <v>134</v>
      </c>
      <c r="E5" s="12">
        <f>IFERROR(VLOOKUP(UPPER(CONCATENATE($B5," - ",$A5)),'[1]Segurados Civis'!$A$5:$H$2142,8,FALSE),"")</f>
        <v>55</v>
      </c>
      <c r="F5" s="12">
        <f t="shared" si="0"/>
        <v>1226</v>
      </c>
      <c r="G5" s="5" t="s">
        <v>2</v>
      </c>
      <c r="H5" s="3">
        <v>0</v>
      </c>
      <c r="I5" s="3"/>
      <c r="J5" s="3">
        <v>0</v>
      </c>
      <c r="K5" s="3">
        <v>0</v>
      </c>
    </row>
    <row r="6" spans="1:18" ht="15.75" thickBot="1" x14ac:dyDescent="0.3">
      <c r="A6" s="5" t="s">
        <v>2274</v>
      </c>
      <c r="B6" s="5" t="s">
        <v>2377</v>
      </c>
      <c r="C6" s="12">
        <f>IFERROR(VLOOKUP(UPPER(CONCATENATE($B6," - ",$A6)),'[1]Segurados Civis'!$A$5:$H$2142,6,FALSE),"")</f>
        <v>675</v>
      </c>
      <c r="D6" s="12">
        <f>IFERROR(VLOOKUP(UPPER(CONCATENATE($B6," - ",$A6)),'[1]Segurados Civis'!$A$5:$H$2142,7,FALSE),"")</f>
        <v>108</v>
      </c>
      <c r="E6" s="12">
        <f>IFERROR(VLOOKUP(UPPER(CONCATENATE($B6," - ",$A6)),'[1]Segurados Civis'!$A$5:$H$2142,8,FALSE),"")</f>
        <v>31</v>
      </c>
      <c r="F6" s="12">
        <f t="shared" si="0"/>
        <v>814</v>
      </c>
      <c r="G6" s="5" t="s">
        <v>2</v>
      </c>
      <c r="H6" s="3">
        <v>0</v>
      </c>
      <c r="I6" s="3"/>
      <c r="J6" s="3">
        <v>0</v>
      </c>
      <c r="K6" s="3">
        <v>0</v>
      </c>
    </row>
    <row r="7" spans="1:18" ht="15" customHeight="1" thickBot="1" x14ac:dyDescent="0.3">
      <c r="A7" s="5" t="s">
        <v>2274</v>
      </c>
      <c r="B7" s="5" t="s">
        <v>2297</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c r="J7" s="3">
        <v>0</v>
      </c>
      <c r="K7" s="3">
        <v>0</v>
      </c>
      <c r="M7" s="168" t="s">
        <v>5355</v>
      </c>
      <c r="N7" s="169"/>
      <c r="O7" s="169"/>
      <c r="P7" s="169"/>
      <c r="Q7" s="169"/>
      <c r="R7" s="170"/>
    </row>
    <row r="8" spans="1:18" ht="15.75" thickBot="1" x14ac:dyDescent="0.3">
      <c r="A8" s="5" t="s">
        <v>2274</v>
      </c>
      <c r="B8" s="5" t="s">
        <v>2289</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c r="J8" s="3">
        <v>0</v>
      </c>
      <c r="K8" s="3">
        <v>0</v>
      </c>
      <c r="M8" s="171" t="s">
        <v>5362</v>
      </c>
      <c r="N8" s="172"/>
      <c r="O8" s="172"/>
      <c r="P8" s="168" t="s">
        <v>5363</v>
      </c>
      <c r="Q8" s="169"/>
      <c r="R8" s="170"/>
    </row>
    <row r="9" spans="1:18" ht="15.75" thickBot="1" x14ac:dyDescent="0.3">
      <c r="A9" s="5" t="s">
        <v>2274</v>
      </c>
      <c r="B9" s="5" t="s">
        <v>2304</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c r="J9" s="3">
        <v>0</v>
      </c>
      <c r="K9" s="3">
        <v>0</v>
      </c>
      <c r="M9" s="157">
        <f>COUNTIF(I2:I142,1)</f>
        <v>3</v>
      </c>
      <c r="N9" s="158"/>
      <c r="O9" s="159"/>
      <c r="P9" s="157">
        <f>COUNTIF(J2:J142,1)</f>
        <v>13</v>
      </c>
      <c r="Q9" s="158"/>
      <c r="R9" s="159"/>
    </row>
    <row r="10" spans="1:18" ht="15.75" thickBot="1" x14ac:dyDescent="0.3">
      <c r="A10" s="5" t="s">
        <v>2274</v>
      </c>
      <c r="B10" s="5" t="s">
        <v>2329</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c r="J10" s="3">
        <v>0</v>
      </c>
      <c r="K10" s="3">
        <v>0</v>
      </c>
    </row>
    <row r="11" spans="1:18" x14ac:dyDescent="0.25">
      <c r="A11" s="5" t="s">
        <v>2274</v>
      </c>
      <c r="B11" s="5" t="s">
        <v>2292</v>
      </c>
      <c r="C11" s="12">
        <f>IFERROR(VLOOKUP(UPPER(CONCATENATE($B11," - ",$A11)),'[1]Segurados Civis'!$A$5:$H$2142,6,FALSE),"")</f>
        <v>228</v>
      </c>
      <c r="D11" s="12">
        <f>IFERROR(VLOOKUP(UPPER(CONCATENATE($B11," - ",$A11)),'[1]Segurados Civis'!$A$5:$H$2142,7,FALSE),"")</f>
        <v>31</v>
      </c>
      <c r="E11" s="12">
        <f>IFERROR(VLOOKUP(UPPER(CONCATENATE($B11," - ",$A11)),'[1]Segurados Civis'!$A$5:$H$2142,8,FALSE),"")</f>
        <v>3</v>
      </c>
      <c r="F11" s="12">
        <f t="shared" si="0"/>
        <v>262</v>
      </c>
      <c r="G11" s="5" t="s">
        <v>2</v>
      </c>
      <c r="H11" s="3">
        <v>0</v>
      </c>
      <c r="I11" s="3"/>
      <c r="J11" s="3">
        <v>0</v>
      </c>
      <c r="K11" s="3">
        <v>0</v>
      </c>
      <c r="M11" s="164" t="s">
        <v>5352</v>
      </c>
      <c r="N11" s="176"/>
      <c r="O11" s="165"/>
    </row>
    <row r="12" spans="1:18" ht="15.75" thickBot="1" x14ac:dyDescent="0.3">
      <c r="A12" s="5" t="s">
        <v>2274</v>
      </c>
      <c r="B12" s="5" t="s">
        <v>2311</v>
      </c>
      <c r="C12" s="12">
        <f>IFERROR(VLOOKUP(UPPER(CONCATENATE($B12," - ",$A12)),'[1]Segurados Civis'!$A$5:$H$2142,6,FALSE),"")</f>
        <v>203</v>
      </c>
      <c r="D12" s="12">
        <f>IFERROR(VLOOKUP(UPPER(CONCATENATE($B12," - ",$A12)),'[1]Segurados Civis'!$A$5:$H$2142,7,FALSE),"")</f>
        <v>13</v>
      </c>
      <c r="E12" s="12">
        <f>IFERROR(VLOOKUP(UPPER(CONCATENATE($B12," - ",$A12)),'[1]Segurados Civis'!$A$5:$H$2142,8,FALSE),"")</f>
        <v>2</v>
      </c>
      <c r="F12" s="12">
        <f t="shared" si="0"/>
        <v>218</v>
      </c>
      <c r="G12" s="5" t="s">
        <v>2</v>
      </c>
      <c r="H12" s="3">
        <v>1</v>
      </c>
      <c r="I12" s="3"/>
      <c r="J12" s="3">
        <v>1</v>
      </c>
      <c r="K12" s="3">
        <v>0</v>
      </c>
      <c r="M12" s="166"/>
      <c r="N12" s="177"/>
      <c r="O12" s="167"/>
    </row>
    <row r="13" spans="1:18" ht="15.75" thickBot="1" x14ac:dyDescent="0.3">
      <c r="A13" s="5" t="s">
        <v>2274</v>
      </c>
      <c r="B13" s="5" t="s">
        <v>2386</v>
      </c>
      <c r="C13" s="12">
        <f>IFERROR(VLOOKUP(UPPER(CONCATENATE($B13," - ",$A13)),'[1]Segurados Civis'!$A$5:$H$2142,6,FALSE),"")</f>
        <v>371</v>
      </c>
      <c r="D13" s="12">
        <f>IFERROR(VLOOKUP(UPPER(CONCATENATE($B13," - ",$A13)),'[1]Segurados Civis'!$A$5:$H$2142,7,FALSE),"")</f>
        <v>58</v>
      </c>
      <c r="E13" s="12">
        <f>IFERROR(VLOOKUP(UPPER(CONCATENATE($B13," - ",$A13)),'[1]Segurados Civis'!$A$5:$H$2142,8,FALSE),"")</f>
        <v>21</v>
      </c>
      <c r="F13" s="12">
        <f t="shared" si="0"/>
        <v>450</v>
      </c>
      <c r="G13" s="5" t="s">
        <v>2</v>
      </c>
      <c r="H13" s="3">
        <v>1</v>
      </c>
      <c r="I13" s="3"/>
      <c r="J13" s="3">
        <v>0</v>
      </c>
      <c r="K13" s="3">
        <v>0</v>
      </c>
      <c r="M13" s="157">
        <f>COUNTIF(K2:K142,1)</f>
        <v>2</v>
      </c>
      <c r="N13" s="158"/>
      <c r="O13" s="159"/>
    </row>
    <row r="14" spans="1:18" x14ac:dyDescent="0.25">
      <c r="A14" s="5" t="s">
        <v>2274</v>
      </c>
      <c r="B14" s="5" t="s">
        <v>2343</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c r="J14" s="3">
        <v>0</v>
      </c>
      <c r="K14" s="3">
        <v>0</v>
      </c>
    </row>
    <row r="15" spans="1:18" x14ac:dyDescent="0.25">
      <c r="A15" s="5" t="s">
        <v>2274</v>
      </c>
      <c r="B15" s="5" t="s">
        <v>2286</v>
      </c>
      <c r="C15" s="12">
        <f>IFERROR(VLOOKUP(UPPER(CONCATENATE($B15," - ",$A15)),'[1]Segurados Civis'!$A$5:$H$2142,6,FALSE),"")</f>
        <v>577</v>
      </c>
      <c r="D15" s="12">
        <f>IFERROR(VLOOKUP(UPPER(CONCATENATE($B15," - ",$A15)),'[1]Segurados Civis'!$A$5:$H$2142,7,FALSE),"")</f>
        <v>56</v>
      </c>
      <c r="E15" s="12">
        <f>IFERROR(VLOOKUP(UPPER(CONCATENATE($B15," - ",$A15)),'[1]Segurados Civis'!$A$5:$H$2142,8,FALSE),"")</f>
        <v>10</v>
      </c>
      <c r="F15" s="12">
        <f t="shared" si="0"/>
        <v>643</v>
      </c>
      <c r="G15" s="5" t="s">
        <v>2</v>
      </c>
      <c r="H15" s="3">
        <v>1</v>
      </c>
      <c r="I15" s="3"/>
      <c r="J15" s="3">
        <v>0</v>
      </c>
      <c r="K15" s="3">
        <v>0</v>
      </c>
    </row>
    <row r="16" spans="1:18" x14ac:dyDescent="0.25">
      <c r="A16" s="5" t="s">
        <v>2274</v>
      </c>
      <c r="B16" s="5" t="s">
        <v>2345</v>
      </c>
      <c r="C16" s="12">
        <f>IFERROR(VLOOKUP(UPPER(CONCATENATE($B16," - ",$A16)),'[1]Segurados Civis'!$A$5:$H$2142,6,FALSE),"")</f>
        <v>187</v>
      </c>
      <c r="D16" s="12">
        <f>IFERROR(VLOOKUP(UPPER(CONCATENATE($B16," - ",$A16)),'[1]Segurados Civis'!$A$5:$H$2142,7,FALSE),"")</f>
        <v>22</v>
      </c>
      <c r="E16" s="12">
        <f>IFERROR(VLOOKUP(UPPER(CONCATENATE($B16," - ",$A16)),'[1]Segurados Civis'!$A$5:$H$2142,8,FALSE),"")</f>
        <v>13</v>
      </c>
      <c r="F16" s="12">
        <f t="shared" si="0"/>
        <v>222</v>
      </c>
      <c r="G16" s="5" t="s">
        <v>2</v>
      </c>
      <c r="H16" s="3">
        <v>0</v>
      </c>
      <c r="I16" s="3"/>
      <c r="J16" s="3">
        <v>0</v>
      </c>
      <c r="K16" s="3">
        <v>0</v>
      </c>
    </row>
    <row r="17" spans="1:11" x14ac:dyDescent="0.25">
      <c r="A17" s="5" t="s">
        <v>2274</v>
      </c>
      <c r="B17" s="5" t="s">
        <v>2287</v>
      </c>
      <c r="C17" s="12">
        <f>IFERROR(VLOOKUP(UPPER(CONCATENATE($B17," - ",$A17)),'[1]Segurados Civis'!$A$5:$H$2142,6,FALSE),"")</f>
        <v>562</v>
      </c>
      <c r="D17" s="12">
        <f>IFERROR(VLOOKUP(UPPER(CONCATENATE($B17," - ",$A17)),'[1]Segurados Civis'!$A$5:$H$2142,7,FALSE),"")</f>
        <v>108</v>
      </c>
      <c r="E17" s="12">
        <f>IFERROR(VLOOKUP(UPPER(CONCATENATE($B17," - ",$A17)),'[1]Segurados Civis'!$A$5:$H$2142,8,FALSE),"")</f>
        <v>39</v>
      </c>
      <c r="F17" s="12">
        <f t="shared" si="0"/>
        <v>709</v>
      </c>
      <c r="G17" s="5" t="s">
        <v>2</v>
      </c>
      <c r="H17" s="3">
        <v>1</v>
      </c>
      <c r="I17" s="3"/>
      <c r="J17" s="3">
        <v>0</v>
      </c>
      <c r="K17" s="3">
        <v>0</v>
      </c>
    </row>
    <row r="18" spans="1:11" x14ac:dyDescent="0.25">
      <c r="A18" s="5" t="s">
        <v>2274</v>
      </c>
      <c r="B18" s="5" t="s">
        <v>2322</v>
      </c>
      <c r="C18" s="12">
        <f>IFERROR(VLOOKUP(UPPER(CONCATENATE($B18," - ",$A18)),'[1]Segurados Civis'!$A$5:$H$2142,6,FALSE),"")</f>
        <v>1567</v>
      </c>
      <c r="D18" s="12">
        <f>IFERROR(VLOOKUP(UPPER(CONCATENATE($B18," - ",$A18)),'[1]Segurados Civis'!$A$5:$H$2142,7,FALSE),"")</f>
        <v>330</v>
      </c>
      <c r="E18" s="12">
        <f>IFERROR(VLOOKUP(UPPER(CONCATENATE($B18," - ",$A18)),'[1]Segurados Civis'!$A$5:$H$2142,8,FALSE),"")</f>
        <v>108</v>
      </c>
      <c r="F18" s="12">
        <f t="shared" si="0"/>
        <v>2005</v>
      </c>
      <c r="G18" s="5" t="s">
        <v>2</v>
      </c>
      <c r="H18" s="3">
        <v>0</v>
      </c>
      <c r="I18" s="3"/>
      <c r="J18" s="3">
        <v>0</v>
      </c>
      <c r="K18" s="3">
        <v>0</v>
      </c>
    </row>
    <row r="19" spans="1:11" x14ac:dyDescent="0.25">
      <c r="A19" s="5" t="s">
        <v>2274</v>
      </c>
      <c r="B19" s="5" t="s">
        <v>2321</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c r="J19" s="3">
        <v>0</v>
      </c>
      <c r="K19" s="3">
        <v>0</v>
      </c>
    </row>
    <row r="20" spans="1:11" x14ac:dyDescent="0.25">
      <c r="A20" s="5" t="s">
        <v>2274</v>
      </c>
      <c r="B20" s="5" t="s">
        <v>2281</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c r="J20" s="3">
        <v>0</v>
      </c>
      <c r="K20" s="3">
        <v>0</v>
      </c>
    </row>
    <row r="21" spans="1:11" x14ac:dyDescent="0.25">
      <c r="A21" s="5" t="s">
        <v>2274</v>
      </c>
      <c r="B21" s="5" t="s">
        <v>2373</v>
      </c>
      <c r="C21" s="12">
        <f>IFERROR(VLOOKUP(UPPER(CONCATENATE($B21," - ",$A21)),'[1]Segurados Civis'!$A$5:$H$2142,6,FALSE),"")</f>
        <v>1636</v>
      </c>
      <c r="D21" s="12">
        <f>IFERROR(VLOOKUP(UPPER(CONCATENATE($B21," - ",$A21)),'[1]Segurados Civis'!$A$5:$H$2142,7,FALSE),"")</f>
        <v>258</v>
      </c>
      <c r="E21" s="12">
        <f>IFERROR(VLOOKUP(UPPER(CONCATENATE($B21," - ",$A21)),'[1]Segurados Civis'!$A$5:$H$2142,8,FALSE),"")</f>
        <v>58</v>
      </c>
      <c r="F21" s="12">
        <f t="shared" si="0"/>
        <v>1952</v>
      </c>
      <c r="G21" s="5" t="s">
        <v>2</v>
      </c>
      <c r="H21" s="3">
        <v>0</v>
      </c>
      <c r="I21" s="3"/>
      <c r="J21" s="3">
        <v>0</v>
      </c>
      <c r="K21" s="3">
        <v>1</v>
      </c>
    </row>
    <row r="22" spans="1:11" x14ac:dyDescent="0.25">
      <c r="A22" s="5" t="s">
        <v>2274</v>
      </c>
      <c r="B22" s="5" t="s">
        <v>2380</v>
      </c>
      <c r="C22" s="12">
        <f>IFERROR(VLOOKUP(UPPER(CONCATENATE($B22," - ",$A22)),'[1]Segurados Civis'!$A$5:$H$2142,6,FALSE),"")</f>
        <v>352</v>
      </c>
      <c r="D22" s="12">
        <f>IFERROR(VLOOKUP(UPPER(CONCATENATE($B22," - ",$A22)),'[1]Segurados Civis'!$A$5:$H$2142,7,FALSE),"")</f>
        <v>57</v>
      </c>
      <c r="E22" s="12">
        <f>IFERROR(VLOOKUP(UPPER(CONCATENATE($B22," - ",$A22)),'[1]Segurados Civis'!$A$5:$H$2142,8,FALSE),"")</f>
        <v>12</v>
      </c>
      <c r="F22" s="12">
        <f t="shared" si="0"/>
        <v>421</v>
      </c>
      <c r="G22" s="5" t="s">
        <v>2</v>
      </c>
      <c r="H22" s="3">
        <v>0</v>
      </c>
      <c r="I22" s="3"/>
      <c r="J22" s="3">
        <v>0</v>
      </c>
      <c r="K22" s="3">
        <v>0</v>
      </c>
    </row>
    <row r="23" spans="1:11" x14ac:dyDescent="0.25">
      <c r="A23" s="5" t="s">
        <v>2274</v>
      </c>
      <c r="B23" s="5" t="s">
        <v>2341</v>
      </c>
      <c r="C23" s="12">
        <f>IFERROR(VLOOKUP(UPPER(CONCATENATE($B23," - ",$A23)),'[1]Segurados Civis'!$A$5:$H$2142,6,FALSE),"")</f>
        <v>646</v>
      </c>
      <c r="D23" s="12">
        <f>IFERROR(VLOOKUP(UPPER(CONCATENATE($B23," - ",$A23)),'[1]Segurados Civis'!$A$5:$H$2142,7,FALSE),"")</f>
        <v>101</v>
      </c>
      <c r="E23" s="12">
        <f>IFERROR(VLOOKUP(UPPER(CONCATENATE($B23," - ",$A23)),'[1]Segurados Civis'!$A$5:$H$2142,8,FALSE),"")</f>
        <v>36</v>
      </c>
      <c r="F23" s="12">
        <f t="shared" si="0"/>
        <v>783</v>
      </c>
      <c r="G23" s="5" t="s">
        <v>2</v>
      </c>
      <c r="H23" s="3">
        <v>1</v>
      </c>
      <c r="I23" s="3"/>
      <c r="J23" s="3">
        <v>1</v>
      </c>
      <c r="K23" s="3">
        <v>0</v>
      </c>
    </row>
    <row r="24" spans="1:11" x14ac:dyDescent="0.25">
      <c r="A24" s="5" t="s">
        <v>2274</v>
      </c>
      <c r="B24" s="5" t="s">
        <v>2320</v>
      </c>
      <c r="C24" s="12">
        <f>IFERROR(VLOOKUP(UPPER(CONCATENATE($B24," - ",$A24)),'[1]Segurados Civis'!$A$5:$H$2142,6,FALSE),"")</f>
        <v>735</v>
      </c>
      <c r="D24" s="12">
        <f>IFERROR(VLOOKUP(UPPER(CONCATENATE($B24," - ",$A24)),'[1]Segurados Civis'!$A$5:$H$2142,7,FALSE),"")</f>
        <v>79</v>
      </c>
      <c r="E24" s="12">
        <f>IFERROR(VLOOKUP(UPPER(CONCATENATE($B24," - ",$A24)),'[1]Segurados Civis'!$A$5:$H$2142,8,FALSE),"")</f>
        <v>27</v>
      </c>
      <c r="F24" s="12">
        <f t="shared" si="0"/>
        <v>841</v>
      </c>
      <c r="G24" s="5" t="s">
        <v>2</v>
      </c>
      <c r="H24" s="3">
        <v>1</v>
      </c>
      <c r="I24" s="3"/>
      <c r="J24" s="3">
        <v>0</v>
      </c>
      <c r="K24" s="3">
        <v>0</v>
      </c>
    </row>
    <row r="25" spans="1:11" x14ac:dyDescent="0.25">
      <c r="A25" s="5" t="s">
        <v>2274</v>
      </c>
      <c r="B25" s="5" t="s">
        <v>2350</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c r="J25" s="3">
        <v>0</v>
      </c>
      <c r="K25" s="3">
        <v>0</v>
      </c>
    </row>
    <row r="26" spans="1:11" x14ac:dyDescent="0.25">
      <c r="A26" s="5" t="s">
        <v>2274</v>
      </c>
      <c r="B26" s="5" t="s">
        <v>2330</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c r="J26" s="3">
        <v>0</v>
      </c>
      <c r="K26" s="3">
        <v>0</v>
      </c>
    </row>
    <row r="27" spans="1:11" x14ac:dyDescent="0.25">
      <c r="A27" s="5" t="s">
        <v>2274</v>
      </c>
      <c r="B27" s="5" t="s">
        <v>265</v>
      </c>
      <c r="C27" s="12">
        <f>IFERROR(VLOOKUP(UPPER(CONCATENATE($B27," - ",$A27)),'[1]Segurados Civis'!$A$5:$H$2142,6,FALSE),"")</f>
        <v>520</v>
      </c>
      <c r="D27" s="12">
        <f>IFERROR(VLOOKUP(UPPER(CONCATENATE($B27," - ",$A27)),'[1]Segurados Civis'!$A$5:$H$2142,7,FALSE),"")</f>
        <v>86</v>
      </c>
      <c r="E27" s="12">
        <f>IFERROR(VLOOKUP(UPPER(CONCATENATE($B27," - ",$A27)),'[1]Segurados Civis'!$A$5:$H$2142,8,FALSE),"")</f>
        <v>28</v>
      </c>
      <c r="F27" s="12">
        <f t="shared" si="0"/>
        <v>634</v>
      </c>
      <c r="G27" s="5" t="s">
        <v>2</v>
      </c>
      <c r="H27" s="3">
        <v>0</v>
      </c>
      <c r="I27" s="3">
        <v>1</v>
      </c>
      <c r="J27" s="3">
        <v>1</v>
      </c>
      <c r="K27" s="3">
        <v>0</v>
      </c>
    </row>
    <row r="28" spans="1:11" x14ac:dyDescent="0.25">
      <c r="A28" s="5" t="s">
        <v>2274</v>
      </c>
      <c r="B28" s="5" t="s">
        <v>2378</v>
      </c>
      <c r="C28" s="12">
        <f>IFERROR(VLOOKUP(UPPER(CONCATENATE($B28," - ",$A28)),'[1]Segurados Civis'!$A$5:$H$2142,6,FALSE),"")</f>
        <v>287</v>
      </c>
      <c r="D28" s="12">
        <f>IFERROR(VLOOKUP(UPPER(CONCATENATE($B28," - ",$A28)),'[1]Segurados Civis'!$A$5:$H$2142,7,FALSE),"")</f>
        <v>41</v>
      </c>
      <c r="E28" s="12">
        <f>IFERROR(VLOOKUP(UPPER(CONCATENATE($B28," - ",$A28)),'[1]Segurados Civis'!$A$5:$H$2142,8,FALSE),"")</f>
        <v>11</v>
      </c>
      <c r="F28" s="12">
        <f t="shared" si="0"/>
        <v>339</v>
      </c>
      <c r="G28" s="5" t="s">
        <v>2</v>
      </c>
      <c r="H28" s="3">
        <v>0</v>
      </c>
      <c r="I28" s="3"/>
      <c r="J28" s="3">
        <v>0</v>
      </c>
      <c r="K28" s="3">
        <v>0</v>
      </c>
    </row>
    <row r="29" spans="1:11" x14ac:dyDescent="0.25">
      <c r="A29" s="5" t="s">
        <v>2274</v>
      </c>
      <c r="B29" s="5" t="s">
        <v>2278</v>
      </c>
      <c r="C29" s="12">
        <f>IFERROR(VLOOKUP(UPPER(CONCATENATE($B29," - ",$A29)),'[1]Segurados Civis'!$A$5:$H$2142,6,FALSE),"")</f>
        <v>163</v>
      </c>
      <c r="D29" s="12">
        <f>IFERROR(VLOOKUP(UPPER(CONCATENATE($B29," - ",$A29)),'[1]Segurados Civis'!$A$5:$H$2142,7,FALSE),"")</f>
        <v>33</v>
      </c>
      <c r="E29" s="12">
        <f>IFERROR(VLOOKUP(UPPER(CONCATENATE($B29," - ",$A29)),'[1]Segurados Civis'!$A$5:$H$2142,8,FALSE),"")</f>
        <v>5</v>
      </c>
      <c r="F29" s="12">
        <f t="shared" si="0"/>
        <v>201</v>
      </c>
      <c r="G29" s="5" t="s">
        <v>2</v>
      </c>
      <c r="H29" s="3">
        <v>1</v>
      </c>
      <c r="I29" s="3"/>
      <c r="J29" s="3">
        <v>0</v>
      </c>
      <c r="K29" s="3">
        <v>0</v>
      </c>
    </row>
    <row r="30" spans="1:11" x14ac:dyDescent="0.25">
      <c r="A30" s="5" t="s">
        <v>2274</v>
      </c>
      <c r="B30" s="5" t="s">
        <v>2410</v>
      </c>
      <c r="C30" s="12">
        <f>IFERROR(VLOOKUP(UPPER(CONCATENATE($B30," - ",$A30)),'[1]Segurados Civis'!$A$5:$H$2142,6,FALSE),"")</f>
        <v>431</v>
      </c>
      <c r="D30" s="12">
        <f>IFERROR(VLOOKUP(UPPER(CONCATENATE($B30," - ",$A30)),'[1]Segurados Civis'!$A$5:$H$2142,7,FALSE),"")</f>
        <v>81</v>
      </c>
      <c r="E30" s="12">
        <f>IFERROR(VLOOKUP(UPPER(CONCATENATE($B30," - ",$A30)),'[1]Segurados Civis'!$A$5:$H$2142,8,FALSE),"")</f>
        <v>33</v>
      </c>
      <c r="F30" s="12">
        <f t="shared" si="0"/>
        <v>545</v>
      </c>
      <c r="G30" s="5" t="s">
        <v>2</v>
      </c>
      <c r="H30" s="3">
        <v>0</v>
      </c>
      <c r="I30" s="3"/>
      <c r="J30" s="3">
        <v>0</v>
      </c>
      <c r="K30" s="3">
        <v>0</v>
      </c>
    </row>
    <row r="31" spans="1:11" x14ac:dyDescent="0.25">
      <c r="A31" s="5" t="s">
        <v>2274</v>
      </c>
      <c r="B31" s="5" t="s">
        <v>2338</v>
      </c>
      <c r="C31" s="12">
        <f>IFERROR(VLOOKUP(UPPER(CONCATENATE($B31," - ",$A31)),'[1]Segurados Civis'!$A$5:$H$2142,6,FALSE),"")</f>
        <v>287</v>
      </c>
      <c r="D31" s="12">
        <f>IFERROR(VLOOKUP(UPPER(CONCATENATE($B31," - ",$A31)),'[1]Segurados Civis'!$A$5:$H$2142,7,FALSE),"")</f>
        <v>32</v>
      </c>
      <c r="E31" s="12">
        <f>IFERROR(VLOOKUP(UPPER(CONCATENATE($B31," - ",$A31)),'[1]Segurados Civis'!$A$5:$H$2142,8,FALSE),"")</f>
        <v>10</v>
      </c>
      <c r="F31" s="12">
        <f t="shared" si="0"/>
        <v>329</v>
      </c>
      <c r="G31" s="5" t="s">
        <v>2</v>
      </c>
      <c r="H31" s="3">
        <v>0</v>
      </c>
      <c r="I31" s="3"/>
      <c r="J31" s="3">
        <v>0</v>
      </c>
      <c r="K31" s="3">
        <v>0</v>
      </c>
    </row>
    <row r="32" spans="1:11" x14ac:dyDescent="0.25">
      <c r="A32" s="5" t="s">
        <v>2274</v>
      </c>
      <c r="B32" s="5" t="s">
        <v>2403</v>
      </c>
      <c r="C32" s="12">
        <f>IFERROR(VLOOKUP(UPPER(CONCATENATE($B32," - ",$A32)),'[1]Segurados Civis'!$A$5:$H$2142,6,FALSE),"")</f>
        <v>288</v>
      </c>
      <c r="D32" s="12">
        <f>IFERROR(VLOOKUP(UPPER(CONCATENATE($B32," - ",$A32)),'[1]Segurados Civis'!$A$5:$H$2142,7,FALSE),"")</f>
        <v>60</v>
      </c>
      <c r="E32" s="12">
        <f>IFERROR(VLOOKUP(UPPER(CONCATENATE($B32," - ",$A32)),'[1]Segurados Civis'!$A$5:$H$2142,8,FALSE),"")</f>
        <v>27</v>
      </c>
      <c r="F32" s="12">
        <f t="shared" si="0"/>
        <v>375</v>
      </c>
      <c r="G32" s="5" t="s">
        <v>2</v>
      </c>
      <c r="H32" s="3">
        <v>0</v>
      </c>
      <c r="I32" s="3"/>
      <c r="J32" s="3">
        <v>0</v>
      </c>
      <c r="K32" s="3">
        <v>0</v>
      </c>
    </row>
    <row r="33" spans="1:11" x14ac:dyDescent="0.25">
      <c r="A33" s="5" t="s">
        <v>2274</v>
      </c>
      <c r="B33" s="5" t="s">
        <v>2285</v>
      </c>
      <c r="C33" s="12">
        <f>IFERROR(VLOOKUP(UPPER(CONCATENATE($B33," - ",$A33)),'[1]Segurados Civis'!$A$5:$H$2142,6,FALSE),"")</f>
        <v>604</v>
      </c>
      <c r="D33" s="12">
        <f>IFERROR(VLOOKUP(UPPER(CONCATENATE($B33," - ",$A33)),'[1]Segurados Civis'!$A$5:$H$2142,7,FALSE),"")</f>
        <v>114</v>
      </c>
      <c r="E33" s="12">
        <f>IFERROR(VLOOKUP(UPPER(CONCATENATE($B33," - ",$A33)),'[1]Segurados Civis'!$A$5:$H$2142,8,FALSE),"")</f>
        <v>24</v>
      </c>
      <c r="F33" s="12">
        <f t="shared" si="0"/>
        <v>742</v>
      </c>
      <c r="G33" s="5" t="s">
        <v>2</v>
      </c>
      <c r="H33" s="3">
        <v>0</v>
      </c>
      <c r="I33" s="3"/>
      <c r="J33" s="3">
        <v>0</v>
      </c>
      <c r="K33" s="3">
        <v>0</v>
      </c>
    </row>
    <row r="34" spans="1:11" x14ac:dyDescent="0.25">
      <c r="A34" s="5" t="s">
        <v>2274</v>
      </c>
      <c r="B34" s="5" t="s">
        <v>2296</v>
      </c>
      <c r="C34" s="12">
        <f>IFERROR(VLOOKUP(UPPER(CONCATENATE($B34," - ",$A34)),'[1]Segurados Civis'!$A$5:$H$2142,6,FALSE),"")</f>
        <v>675</v>
      </c>
      <c r="D34" s="12">
        <f>IFERROR(VLOOKUP(UPPER(CONCATENATE($B34," - ",$A34)),'[1]Segurados Civis'!$A$5:$H$2142,7,FALSE),"")</f>
        <v>16</v>
      </c>
      <c r="E34" s="12">
        <f>IFERROR(VLOOKUP(UPPER(CONCATENATE($B34," - ",$A34)),'[1]Segurados Civis'!$A$5:$H$2142,8,FALSE),"")</f>
        <v>14</v>
      </c>
      <c r="F34" s="12">
        <f t="shared" si="0"/>
        <v>705</v>
      </c>
      <c r="G34" s="5" t="s">
        <v>2</v>
      </c>
      <c r="H34" s="3">
        <v>1</v>
      </c>
      <c r="I34" s="3"/>
      <c r="J34" s="3">
        <v>0</v>
      </c>
      <c r="K34" s="3">
        <v>0</v>
      </c>
    </row>
    <row r="35" spans="1:11" x14ac:dyDescent="0.25">
      <c r="A35" s="5" t="s">
        <v>2274</v>
      </c>
      <c r="B35" s="5" t="s">
        <v>2399</v>
      </c>
      <c r="C35" s="12">
        <f>IFERROR(VLOOKUP(UPPER(CONCATENATE($B35," - ",$A35)),'[1]Segurados Civis'!$A$5:$H$2142,6,FALSE),"")</f>
        <v>610</v>
      </c>
      <c r="D35" s="12">
        <f>IFERROR(VLOOKUP(UPPER(CONCATENATE($B35," - ",$A35)),'[1]Segurados Civis'!$A$5:$H$2142,7,FALSE),"")</f>
        <v>88</v>
      </c>
      <c r="E35" s="12">
        <f>IFERROR(VLOOKUP(UPPER(CONCATENATE($B35," - ",$A35)),'[1]Segurados Civis'!$A$5:$H$2142,8,FALSE),"")</f>
        <v>25</v>
      </c>
      <c r="F35" s="12">
        <f t="shared" si="0"/>
        <v>723</v>
      </c>
      <c r="G35" s="5" t="s">
        <v>2</v>
      </c>
      <c r="H35" s="3">
        <v>1</v>
      </c>
      <c r="I35" s="3"/>
      <c r="J35" s="3">
        <v>1</v>
      </c>
      <c r="K35" s="3">
        <v>0</v>
      </c>
    </row>
    <row r="36" spans="1:11" x14ac:dyDescent="0.25">
      <c r="A36" s="5" t="s">
        <v>2274</v>
      </c>
      <c r="B36" s="5" t="s">
        <v>2284</v>
      </c>
      <c r="C36" s="12">
        <f>IFERROR(VLOOKUP(UPPER(CONCATENATE($B36," - ",$A36)),'[1]Segurados Civis'!$A$5:$H$2142,6,FALSE),"")</f>
        <v>701</v>
      </c>
      <c r="D36" s="12">
        <f>IFERROR(VLOOKUP(UPPER(CONCATENATE($B36," - ",$A36)),'[1]Segurados Civis'!$A$5:$H$2142,7,FALSE),"")</f>
        <v>15</v>
      </c>
      <c r="E36" s="12">
        <f>IFERROR(VLOOKUP(UPPER(CONCATENATE($B36," - ",$A36)),'[1]Segurados Civis'!$A$5:$H$2142,8,FALSE),"")</f>
        <v>13</v>
      </c>
      <c r="F36" s="12">
        <f t="shared" si="0"/>
        <v>729</v>
      </c>
      <c r="G36" s="5" t="s">
        <v>2</v>
      </c>
      <c r="H36" s="3">
        <v>0</v>
      </c>
      <c r="I36" s="3"/>
      <c r="J36" s="3">
        <v>0</v>
      </c>
      <c r="K36" s="3">
        <v>0</v>
      </c>
    </row>
    <row r="37" spans="1:11" x14ac:dyDescent="0.25">
      <c r="A37" s="5" t="s">
        <v>2274</v>
      </c>
      <c r="B37" s="5" t="s">
        <v>2291</v>
      </c>
      <c r="C37" s="12">
        <f>IFERROR(VLOOKUP(UPPER(CONCATENATE($B37," - ",$A37)),'[1]Segurados Civis'!$A$5:$H$2142,6,FALSE),"")</f>
        <v>186</v>
      </c>
      <c r="D37" s="12">
        <f>IFERROR(VLOOKUP(UPPER(CONCATENATE($B37," - ",$A37)),'[1]Segurados Civis'!$A$5:$H$2142,7,FALSE),"")</f>
        <v>14</v>
      </c>
      <c r="E37" s="12">
        <f>IFERROR(VLOOKUP(UPPER(CONCATENATE($B37," - ",$A37)),'[1]Segurados Civis'!$A$5:$H$2142,8,FALSE),"")</f>
        <v>5</v>
      </c>
      <c r="F37" s="12">
        <f t="shared" si="0"/>
        <v>205</v>
      </c>
      <c r="G37" s="5" t="s">
        <v>2</v>
      </c>
      <c r="H37" s="3">
        <v>1</v>
      </c>
      <c r="I37" s="3"/>
      <c r="J37" s="3">
        <v>0</v>
      </c>
      <c r="K37" s="3">
        <v>0</v>
      </c>
    </row>
    <row r="38" spans="1:11" x14ac:dyDescent="0.25">
      <c r="A38" s="5" t="s">
        <v>2274</v>
      </c>
      <c r="B38" s="5" t="s">
        <v>2387</v>
      </c>
      <c r="C38" s="12">
        <f>IFERROR(VLOOKUP(UPPER(CONCATENATE($B38," - ",$A38)),'[1]Segurados Civis'!$A$5:$H$2142,6,FALSE),"")</f>
        <v>324</v>
      </c>
      <c r="D38" s="12">
        <f>IFERROR(VLOOKUP(UPPER(CONCATENATE($B38," - ",$A38)),'[1]Segurados Civis'!$A$5:$H$2142,7,FALSE),"")</f>
        <v>23</v>
      </c>
      <c r="E38" s="12">
        <f>IFERROR(VLOOKUP(UPPER(CONCATENATE($B38," - ",$A38)),'[1]Segurados Civis'!$A$5:$H$2142,8,FALSE),"")</f>
        <v>6</v>
      </c>
      <c r="F38" s="12">
        <f t="shared" si="0"/>
        <v>353</v>
      </c>
      <c r="G38" s="5" t="s">
        <v>2</v>
      </c>
      <c r="H38" s="3">
        <v>0</v>
      </c>
      <c r="I38" s="3"/>
      <c r="J38" s="3">
        <v>0</v>
      </c>
      <c r="K38" s="3">
        <v>0</v>
      </c>
    </row>
    <row r="39" spans="1:11" x14ac:dyDescent="0.25">
      <c r="A39" s="5" t="s">
        <v>2274</v>
      </c>
      <c r="B39" s="5" t="s">
        <v>2326</v>
      </c>
      <c r="C39" s="12">
        <f>IFERROR(VLOOKUP(UPPER(CONCATENATE($B39," - ",$A39)),'[1]Segurados Civis'!$A$5:$H$2142,6,FALSE),"")</f>
        <v>9708</v>
      </c>
      <c r="D39" s="12">
        <f>IFERROR(VLOOKUP(UPPER(CONCATENATE($B39," - ",$A39)),'[1]Segurados Civis'!$A$5:$H$2142,7,FALSE),"")</f>
        <v>3207</v>
      </c>
      <c r="E39" s="12">
        <f>IFERROR(VLOOKUP(UPPER(CONCATENATE($B39," - ",$A39)),'[1]Segurados Civis'!$A$5:$H$2142,8,FALSE),"")</f>
        <v>720</v>
      </c>
      <c r="F39" s="12">
        <f t="shared" si="0"/>
        <v>13635</v>
      </c>
      <c r="G39" s="5" t="s">
        <v>2</v>
      </c>
      <c r="H39" s="3">
        <v>1</v>
      </c>
      <c r="I39" s="3"/>
      <c r="J39" s="3">
        <v>0</v>
      </c>
      <c r="K39" s="3">
        <v>1</v>
      </c>
    </row>
    <row r="40" spans="1:11" x14ac:dyDescent="0.25">
      <c r="A40" s="5" t="s">
        <v>2274</v>
      </c>
      <c r="B40" s="5" t="s">
        <v>2382</v>
      </c>
      <c r="C40" s="12">
        <f>IFERROR(VLOOKUP(UPPER(CONCATENATE($B40," - ",$A40)),'[1]Segurados Civis'!$A$5:$H$2142,6,FALSE),"")</f>
        <v>133</v>
      </c>
      <c r="D40" s="12">
        <f>IFERROR(VLOOKUP(UPPER(CONCATENATE($B40," - ",$A40)),'[1]Segurados Civis'!$A$5:$H$2142,7,FALSE),"")</f>
        <v>7</v>
      </c>
      <c r="E40" s="12">
        <f>IFERROR(VLOOKUP(UPPER(CONCATENATE($B40," - ",$A40)),'[1]Segurados Civis'!$A$5:$H$2142,8,FALSE),"")</f>
        <v>2</v>
      </c>
      <c r="F40" s="12">
        <f t="shared" si="0"/>
        <v>142</v>
      </c>
      <c r="G40" s="5" t="s">
        <v>2</v>
      </c>
      <c r="H40" s="3">
        <v>0</v>
      </c>
      <c r="I40" s="3"/>
      <c r="J40" s="3">
        <v>0</v>
      </c>
      <c r="K40" s="3">
        <v>0</v>
      </c>
    </row>
    <row r="41" spans="1:11" x14ac:dyDescent="0.25">
      <c r="A41" s="5" t="s">
        <v>2274</v>
      </c>
      <c r="B41" s="5" t="s">
        <v>2331</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c r="J41" s="3">
        <v>0</v>
      </c>
      <c r="K41" s="3">
        <v>0</v>
      </c>
    </row>
    <row r="42" spans="1:11" x14ac:dyDescent="0.25">
      <c r="A42" s="5" t="s">
        <v>2274</v>
      </c>
      <c r="B42" s="5" t="s">
        <v>2324</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c r="J42" s="3">
        <v>0</v>
      </c>
      <c r="K42" s="3">
        <v>0</v>
      </c>
    </row>
    <row r="43" spans="1:11" x14ac:dyDescent="0.25">
      <c r="A43" s="5" t="s">
        <v>2274</v>
      </c>
      <c r="B43" s="5" t="s">
        <v>2332</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c r="J43" s="3">
        <v>0</v>
      </c>
      <c r="K43" s="3">
        <v>0</v>
      </c>
    </row>
    <row r="44" spans="1:11" x14ac:dyDescent="0.25">
      <c r="A44" s="5" t="s">
        <v>2274</v>
      </c>
      <c r="B44" s="5" t="s">
        <v>2277</v>
      </c>
      <c r="C44" s="12">
        <f>IFERROR(VLOOKUP(UPPER(CONCATENATE($B44," - ",$A44)),'[1]Segurados Civis'!$A$5:$H$2142,6,FALSE),"")</f>
        <v>389</v>
      </c>
      <c r="D44" s="12">
        <f>IFERROR(VLOOKUP(UPPER(CONCATENATE($B44," - ",$A44)),'[1]Segurados Civis'!$A$5:$H$2142,7,FALSE),"")</f>
        <v>38</v>
      </c>
      <c r="E44" s="12">
        <f>IFERROR(VLOOKUP(UPPER(CONCATENATE($B44," - ",$A44)),'[1]Segurados Civis'!$A$5:$H$2142,8,FALSE),"")</f>
        <v>6</v>
      </c>
      <c r="F44" s="12">
        <f t="shared" si="0"/>
        <v>433</v>
      </c>
      <c r="G44" s="5" t="s">
        <v>2</v>
      </c>
      <c r="H44" s="3">
        <v>0</v>
      </c>
      <c r="I44" s="3"/>
      <c r="J44" s="3">
        <v>0</v>
      </c>
      <c r="K44" s="3">
        <v>0</v>
      </c>
    </row>
    <row r="45" spans="1:11" x14ac:dyDescent="0.25">
      <c r="A45" s="5" t="s">
        <v>2274</v>
      </c>
      <c r="B45" s="5" t="s">
        <v>2299</v>
      </c>
      <c r="C45" s="12">
        <f>IFERROR(VLOOKUP(UPPER(CONCATENATE($B45," - ",$A45)),'[1]Segurados Civis'!$A$5:$H$2142,6,FALSE),"")</f>
        <v>146</v>
      </c>
      <c r="D45" s="12">
        <f>IFERROR(VLOOKUP(UPPER(CONCATENATE($B45," - ",$A45)),'[1]Segurados Civis'!$A$5:$H$2142,7,FALSE),"")</f>
        <v>0</v>
      </c>
      <c r="E45" s="12">
        <f>IFERROR(VLOOKUP(UPPER(CONCATENATE($B45," - ",$A45)),'[1]Segurados Civis'!$A$5:$H$2142,8,FALSE),"")</f>
        <v>0</v>
      </c>
      <c r="F45" s="12">
        <f t="shared" si="0"/>
        <v>146</v>
      </c>
      <c r="G45" s="5" t="s">
        <v>2</v>
      </c>
      <c r="H45" s="3">
        <v>0</v>
      </c>
      <c r="I45" s="3"/>
      <c r="J45" s="3">
        <v>1</v>
      </c>
      <c r="K45" s="3">
        <v>0</v>
      </c>
    </row>
    <row r="46" spans="1:11" x14ac:dyDescent="0.25">
      <c r="A46" s="5" t="s">
        <v>2274</v>
      </c>
      <c r="B46" s="5" t="s">
        <v>2305</v>
      </c>
      <c r="C46" s="12">
        <f>IFERROR(VLOOKUP(UPPER(CONCATENATE($B46," - ",$A46)),'[1]Segurados Civis'!$A$5:$H$2142,6,FALSE),"")</f>
        <v>153</v>
      </c>
      <c r="D46" s="12">
        <f>IFERROR(VLOOKUP(UPPER(CONCATENATE($B46," - ",$A46)),'[1]Segurados Civis'!$A$5:$H$2142,7,FALSE),"")</f>
        <v>11</v>
      </c>
      <c r="E46" s="12">
        <f>IFERROR(VLOOKUP(UPPER(CONCATENATE($B46," - ",$A46)),'[1]Segurados Civis'!$A$5:$H$2142,8,FALSE),"")</f>
        <v>1</v>
      </c>
      <c r="F46" s="12">
        <f t="shared" si="0"/>
        <v>165</v>
      </c>
      <c r="G46" s="5" t="s">
        <v>2</v>
      </c>
      <c r="H46" s="3">
        <v>1</v>
      </c>
      <c r="I46" s="3"/>
      <c r="J46" s="3">
        <v>0</v>
      </c>
      <c r="K46" s="3">
        <v>0</v>
      </c>
    </row>
    <row r="47" spans="1:11" x14ac:dyDescent="0.25">
      <c r="A47" s="5" t="s">
        <v>2274</v>
      </c>
      <c r="B47" s="5" t="s">
        <v>2401</v>
      </c>
      <c r="C47" s="12">
        <f>IFERROR(VLOOKUP(UPPER(CONCATENATE($B47," - ",$A47)),'[1]Segurados Civis'!$A$5:$H$2142,6,FALSE),"")</f>
        <v>128</v>
      </c>
      <c r="D47" s="12">
        <f>IFERROR(VLOOKUP(UPPER(CONCATENATE($B47," - ",$A47)),'[1]Segurados Civis'!$A$5:$H$2142,7,FALSE),"")</f>
        <v>27</v>
      </c>
      <c r="E47" s="12">
        <f>IFERROR(VLOOKUP(UPPER(CONCATENATE($B47," - ",$A47)),'[1]Segurados Civis'!$A$5:$H$2142,8,FALSE),"")</f>
        <v>16</v>
      </c>
      <c r="F47" s="12">
        <f t="shared" si="0"/>
        <v>171</v>
      </c>
      <c r="G47" s="5" t="s">
        <v>2</v>
      </c>
      <c r="H47" s="3">
        <v>0</v>
      </c>
      <c r="I47" s="3"/>
      <c r="J47" s="3">
        <v>1</v>
      </c>
      <c r="K47" s="3">
        <v>0</v>
      </c>
    </row>
    <row r="48" spans="1:11" x14ac:dyDescent="0.25">
      <c r="A48" s="5" t="s">
        <v>2274</v>
      </c>
      <c r="B48" s="5" t="s">
        <v>2279</v>
      </c>
      <c r="C48" s="12">
        <f>IFERROR(VLOOKUP(UPPER(CONCATENATE($B48," - ",$A48)),'[1]Segurados Civis'!$A$5:$H$2142,6,FALSE),"")</f>
        <v>147</v>
      </c>
      <c r="D48" s="12">
        <f>IFERROR(VLOOKUP(UPPER(CONCATENATE($B48," - ",$A48)),'[1]Segurados Civis'!$A$5:$H$2142,7,FALSE),"")</f>
        <v>4</v>
      </c>
      <c r="E48" s="12">
        <f>IFERROR(VLOOKUP(UPPER(CONCATENATE($B48," - ",$A48)),'[1]Segurados Civis'!$A$5:$H$2142,8,FALSE),"")</f>
        <v>1</v>
      </c>
      <c r="F48" s="12">
        <f t="shared" si="0"/>
        <v>152</v>
      </c>
      <c r="G48" s="5" t="s">
        <v>2</v>
      </c>
      <c r="H48" s="3">
        <v>0</v>
      </c>
      <c r="I48" s="3"/>
      <c r="J48" s="3">
        <v>0</v>
      </c>
      <c r="K48" s="3">
        <v>0</v>
      </c>
    </row>
    <row r="49" spans="1:11" x14ac:dyDescent="0.25">
      <c r="A49" s="5" t="s">
        <v>2274</v>
      </c>
      <c r="B49" s="5" t="s">
        <v>2282</v>
      </c>
      <c r="C49" s="12">
        <f>IFERROR(VLOOKUP(UPPER(CONCATENATE($B49," - ",$A49)),'[1]Segurados Civis'!$A$5:$H$2142,6,FALSE),"")</f>
        <v>695</v>
      </c>
      <c r="D49" s="12">
        <f>IFERROR(VLOOKUP(UPPER(CONCATENATE($B49," - ",$A49)),'[1]Segurados Civis'!$A$5:$H$2142,7,FALSE),"")</f>
        <v>94</v>
      </c>
      <c r="E49" s="12">
        <f>IFERROR(VLOOKUP(UPPER(CONCATENATE($B49," - ",$A49)),'[1]Segurados Civis'!$A$5:$H$2142,8,FALSE),"")</f>
        <v>20</v>
      </c>
      <c r="F49" s="12">
        <f t="shared" si="0"/>
        <v>809</v>
      </c>
      <c r="G49" s="5" t="s">
        <v>2</v>
      </c>
      <c r="H49" s="3">
        <v>0</v>
      </c>
      <c r="I49" s="3"/>
      <c r="J49" s="3">
        <v>0</v>
      </c>
      <c r="K49" s="3">
        <v>0</v>
      </c>
    </row>
    <row r="50" spans="1:11" x14ac:dyDescent="0.25">
      <c r="A50" s="5" t="s">
        <v>2274</v>
      </c>
      <c r="B50" s="5" t="s">
        <v>2393</v>
      </c>
      <c r="C50" s="12">
        <f>IFERROR(VLOOKUP(UPPER(CONCATENATE($B50," - ",$A50)),'[1]Segurados Civis'!$A$5:$H$2142,6,FALSE),"")</f>
        <v>256</v>
      </c>
      <c r="D50" s="12">
        <f>IFERROR(VLOOKUP(UPPER(CONCATENATE($B50," - ",$A50)),'[1]Segurados Civis'!$A$5:$H$2142,7,FALSE),"")</f>
        <v>102</v>
      </c>
      <c r="E50" s="12">
        <f>IFERROR(VLOOKUP(UPPER(CONCATENATE($B50," - ",$A50)),'[1]Segurados Civis'!$A$5:$H$2142,8,FALSE),"")</f>
        <v>25</v>
      </c>
      <c r="F50" s="12">
        <f t="shared" si="0"/>
        <v>383</v>
      </c>
      <c r="G50" s="5" t="s">
        <v>2</v>
      </c>
      <c r="H50" s="3">
        <v>0</v>
      </c>
      <c r="I50" s="3"/>
      <c r="J50" s="3">
        <v>0</v>
      </c>
      <c r="K50" s="3">
        <v>0</v>
      </c>
    </row>
    <row r="51" spans="1:11" x14ac:dyDescent="0.25">
      <c r="A51" s="5" t="s">
        <v>2274</v>
      </c>
      <c r="B51" s="5" t="s">
        <v>2351</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c r="J51" s="3">
        <v>0</v>
      </c>
      <c r="K51" s="3">
        <v>0</v>
      </c>
    </row>
    <row r="52" spans="1:11" x14ac:dyDescent="0.25">
      <c r="A52" s="5" t="s">
        <v>2274</v>
      </c>
      <c r="B52" s="5" t="s">
        <v>2308</v>
      </c>
      <c r="C52" s="12">
        <f>IFERROR(VLOOKUP(UPPER(CONCATENATE($B52," - ",$A52)),'[1]Segurados Civis'!$A$5:$H$2142,6,FALSE),"")</f>
        <v>181</v>
      </c>
      <c r="D52" s="12">
        <f>IFERROR(VLOOKUP(UPPER(CONCATENATE($B52," - ",$A52)),'[1]Segurados Civis'!$A$5:$H$2142,7,FALSE),"")</f>
        <v>7</v>
      </c>
      <c r="E52" s="12">
        <f>IFERROR(VLOOKUP(UPPER(CONCATENATE($B52," - ",$A52)),'[1]Segurados Civis'!$A$5:$H$2142,8,FALSE),"")</f>
        <v>2</v>
      </c>
      <c r="F52" s="12">
        <f t="shared" si="0"/>
        <v>190</v>
      </c>
      <c r="G52" s="5" t="s">
        <v>2</v>
      </c>
      <c r="H52" s="3">
        <v>0</v>
      </c>
      <c r="I52" s="3"/>
      <c r="J52" s="3">
        <v>0</v>
      </c>
      <c r="K52" s="3">
        <v>0</v>
      </c>
    </row>
    <row r="53" spans="1:11" x14ac:dyDescent="0.25">
      <c r="A53" s="5" t="s">
        <v>2274</v>
      </c>
      <c r="B53" s="5" t="s">
        <v>2306</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c r="J53" s="3">
        <v>0</v>
      </c>
      <c r="K53" s="3">
        <v>0</v>
      </c>
    </row>
    <row r="54" spans="1:11" x14ac:dyDescent="0.25">
      <c r="A54" s="5" t="s">
        <v>2274</v>
      </c>
      <c r="B54" s="5" t="s">
        <v>2325</v>
      </c>
      <c r="C54" s="12">
        <f>IFERROR(VLOOKUP(UPPER(CONCATENATE($B54," - ",$A54)),'[1]Segurados Civis'!$A$5:$H$2142,6,FALSE),"")</f>
        <v>197</v>
      </c>
      <c r="D54" s="12">
        <f>IFERROR(VLOOKUP(UPPER(CONCATENATE($B54," - ",$A54)),'[1]Segurados Civis'!$A$5:$H$2142,7,FALSE),"")</f>
        <v>12</v>
      </c>
      <c r="E54" s="12">
        <f>IFERROR(VLOOKUP(UPPER(CONCATENATE($B54," - ",$A54)),'[1]Segurados Civis'!$A$5:$H$2142,8,FALSE),"")</f>
        <v>5</v>
      </c>
      <c r="F54" s="12">
        <f t="shared" si="0"/>
        <v>214</v>
      </c>
      <c r="G54" s="5" t="s">
        <v>2</v>
      </c>
      <c r="H54" s="3">
        <v>0</v>
      </c>
      <c r="I54" s="3"/>
      <c r="J54" s="3">
        <v>0</v>
      </c>
      <c r="K54" s="3">
        <v>0</v>
      </c>
    </row>
    <row r="55" spans="1:11" x14ac:dyDescent="0.25">
      <c r="A55" s="5" t="s">
        <v>2274</v>
      </c>
      <c r="B55" s="5" t="s">
        <v>2358</v>
      </c>
      <c r="C55" s="12">
        <f>IFERROR(VLOOKUP(UPPER(CONCATENATE($B55," - ",$A55)),'[1]Segurados Civis'!$A$5:$H$2142,6,FALSE),"")</f>
        <v>598</v>
      </c>
      <c r="D55" s="12">
        <f>IFERROR(VLOOKUP(UPPER(CONCATENATE($B55," - ",$A55)),'[1]Segurados Civis'!$A$5:$H$2142,7,FALSE),"")</f>
        <v>30</v>
      </c>
      <c r="E55" s="12">
        <f>IFERROR(VLOOKUP(UPPER(CONCATENATE($B55," - ",$A55)),'[1]Segurados Civis'!$A$5:$H$2142,8,FALSE),"")</f>
        <v>11</v>
      </c>
      <c r="F55" s="12">
        <f t="shared" si="0"/>
        <v>639</v>
      </c>
      <c r="G55" s="5" t="s">
        <v>2</v>
      </c>
      <c r="H55" s="3">
        <v>1</v>
      </c>
      <c r="I55" s="3">
        <v>1</v>
      </c>
      <c r="J55" s="3">
        <v>1</v>
      </c>
      <c r="K55" s="3">
        <v>0</v>
      </c>
    </row>
    <row r="56" spans="1:11" x14ac:dyDescent="0.25">
      <c r="A56" s="5" t="s">
        <v>2274</v>
      </c>
      <c r="B56" s="5" t="s">
        <v>2276</v>
      </c>
      <c r="C56" s="12">
        <f>IFERROR(VLOOKUP(UPPER(CONCATENATE($B56," - ",$A56)),'[1]Segurados Civis'!$A$5:$H$2142,6,FALSE),"")</f>
        <v>625</v>
      </c>
      <c r="D56" s="12">
        <f>IFERROR(VLOOKUP(UPPER(CONCATENATE($B56," - ",$A56)),'[1]Segurados Civis'!$A$5:$H$2142,7,FALSE),"")</f>
        <v>121</v>
      </c>
      <c r="E56" s="12">
        <f>IFERROR(VLOOKUP(UPPER(CONCATENATE($B56," - ",$A56)),'[1]Segurados Civis'!$A$5:$H$2142,8,FALSE),"")</f>
        <v>39</v>
      </c>
      <c r="F56" s="12">
        <f t="shared" si="0"/>
        <v>785</v>
      </c>
      <c r="G56" s="5" t="s">
        <v>2</v>
      </c>
      <c r="H56" s="3">
        <v>0</v>
      </c>
      <c r="I56" s="3"/>
      <c r="J56" s="3">
        <v>0</v>
      </c>
      <c r="K56" s="3">
        <v>0</v>
      </c>
    </row>
    <row r="57" spans="1:11" x14ac:dyDescent="0.25">
      <c r="A57" s="5" t="s">
        <v>2274</v>
      </c>
      <c r="B57" s="5" t="s">
        <v>2372</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2</v>
      </c>
      <c r="H57" s="3">
        <v>0</v>
      </c>
      <c r="I57" s="3"/>
      <c r="J57" s="3">
        <v>0</v>
      </c>
      <c r="K57" s="3">
        <v>0</v>
      </c>
    </row>
    <row r="58" spans="1:11" x14ac:dyDescent="0.25">
      <c r="A58" s="5" t="s">
        <v>2274</v>
      </c>
      <c r="B58" s="5" t="s">
        <v>2379</v>
      </c>
      <c r="C58" s="12">
        <f>IFERROR(VLOOKUP(UPPER(CONCATENATE($B58," - ",$A58)),'[1]Segurados Civis'!$A$5:$H$2142,6,FALSE),"")</f>
        <v>254</v>
      </c>
      <c r="D58" s="12">
        <f>IFERROR(VLOOKUP(UPPER(CONCATENATE($B58," - ",$A58)),'[1]Segurados Civis'!$A$5:$H$2142,7,FALSE),"")</f>
        <v>64</v>
      </c>
      <c r="E58" s="12">
        <f>IFERROR(VLOOKUP(UPPER(CONCATENATE($B58," - ",$A58)),'[1]Segurados Civis'!$A$5:$H$2142,8,FALSE),"")</f>
        <v>23</v>
      </c>
      <c r="F58" s="12">
        <f t="shared" si="0"/>
        <v>341</v>
      </c>
      <c r="G58" s="5" t="s">
        <v>2</v>
      </c>
      <c r="H58" s="3">
        <v>1</v>
      </c>
      <c r="I58" s="3"/>
      <c r="J58" s="3">
        <v>0</v>
      </c>
      <c r="K58" s="3">
        <v>0</v>
      </c>
    </row>
    <row r="59" spans="1:11" x14ac:dyDescent="0.25">
      <c r="A59" s="5" t="s">
        <v>2274</v>
      </c>
      <c r="B59" s="5" t="s">
        <v>2367</v>
      </c>
      <c r="C59" s="12">
        <f>IFERROR(VLOOKUP(UPPER(CONCATENATE($B59," - ",$A59)),'[1]Segurados Civis'!$A$5:$H$2142,6,FALSE),"")</f>
        <v>917</v>
      </c>
      <c r="D59" s="12">
        <f>IFERROR(VLOOKUP(UPPER(CONCATENATE($B59," - ",$A59)),'[1]Segurados Civis'!$A$5:$H$2142,7,FALSE),"")</f>
        <v>117</v>
      </c>
      <c r="E59" s="12">
        <f>IFERROR(VLOOKUP(UPPER(CONCATENATE($B59," - ",$A59)),'[1]Segurados Civis'!$A$5:$H$2142,8,FALSE),"")</f>
        <v>21</v>
      </c>
      <c r="F59" s="12">
        <f t="shared" si="0"/>
        <v>1055</v>
      </c>
      <c r="G59" s="5" t="s">
        <v>2</v>
      </c>
      <c r="H59" s="3">
        <v>0</v>
      </c>
      <c r="I59" s="3"/>
      <c r="J59" s="3">
        <v>0</v>
      </c>
      <c r="K59" s="3">
        <v>0</v>
      </c>
    </row>
    <row r="60" spans="1:11" x14ac:dyDescent="0.25">
      <c r="A60" s="5" t="s">
        <v>2274</v>
      </c>
      <c r="B60" s="5" t="s">
        <v>2346</v>
      </c>
      <c r="C60" s="12">
        <f>IFERROR(VLOOKUP(UPPER(CONCATENATE($B60," - ",$A60)),'[1]Segurados Civis'!$A$5:$H$2142,6,FALSE),"")</f>
        <v>932</v>
      </c>
      <c r="D60" s="12">
        <f>IFERROR(VLOOKUP(UPPER(CONCATENATE($B60," - ",$A60)),'[1]Segurados Civis'!$A$5:$H$2142,7,FALSE),"")</f>
        <v>109</v>
      </c>
      <c r="E60" s="12">
        <f>IFERROR(VLOOKUP(UPPER(CONCATENATE($B60," - ",$A60)),'[1]Segurados Civis'!$A$5:$H$2142,8,FALSE),"")</f>
        <v>16</v>
      </c>
      <c r="F60" s="12">
        <f t="shared" si="0"/>
        <v>1057</v>
      </c>
      <c r="G60" s="5" t="s">
        <v>2</v>
      </c>
      <c r="H60" s="3">
        <v>1</v>
      </c>
      <c r="I60" s="3"/>
      <c r="J60" s="3">
        <v>0</v>
      </c>
      <c r="K60" s="3">
        <v>0</v>
      </c>
    </row>
    <row r="61" spans="1:11" x14ac:dyDescent="0.25">
      <c r="A61" s="5" t="s">
        <v>2274</v>
      </c>
      <c r="B61" s="5" t="s">
        <v>2374</v>
      </c>
      <c r="C61" s="12">
        <f>IFERROR(VLOOKUP(UPPER(CONCATENATE($B61," - ",$A61)),'[1]Segurados Civis'!$A$5:$H$2142,6,FALSE),"")</f>
        <v>255</v>
      </c>
      <c r="D61" s="12">
        <f>IFERROR(VLOOKUP(UPPER(CONCATENATE($B61," - ",$A61)),'[1]Segurados Civis'!$A$5:$H$2142,7,FALSE),"")</f>
        <v>17</v>
      </c>
      <c r="E61" s="12">
        <f>IFERROR(VLOOKUP(UPPER(CONCATENATE($B61," - ",$A61)),'[1]Segurados Civis'!$A$5:$H$2142,8,FALSE),"")</f>
        <v>5</v>
      </c>
      <c r="F61" s="12">
        <f t="shared" si="0"/>
        <v>277</v>
      </c>
      <c r="G61" s="5" t="s">
        <v>2</v>
      </c>
      <c r="H61" s="3">
        <v>1</v>
      </c>
      <c r="I61" s="3"/>
      <c r="J61" s="3">
        <v>0</v>
      </c>
      <c r="K61" s="3">
        <v>0</v>
      </c>
    </row>
    <row r="62" spans="1:11" x14ac:dyDescent="0.25">
      <c r="A62" s="5" t="s">
        <v>2274</v>
      </c>
      <c r="B62" s="5" t="s">
        <v>2360</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c r="J62" s="3">
        <v>0</v>
      </c>
      <c r="K62" s="3">
        <v>0</v>
      </c>
    </row>
    <row r="63" spans="1:11" x14ac:dyDescent="0.25">
      <c r="A63" s="5" t="s">
        <v>2274</v>
      </c>
      <c r="B63" s="5" t="s">
        <v>2384</v>
      </c>
      <c r="C63" s="12">
        <f>IFERROR(VLOOKUP(UPPER(CONCATENATE($B63," - ",$A63)),'[1]Segurados Civis'!$A$5:$H$2142,6,FALSE),"")</f>
        <v>167</v>
      </c>
      <c r="D63" s="12">
        <f>IFERROR(VLOOKUP(UPPER(CONCATENATE($B63," - ",$A63)),'[1]Segurados Civis'!$A$5:$H$2142,7,FALSE),"")</f>
        <v>19</v>
      </c>
      <c r="E63" s="12">
        <f>IFERROR(VLOOKUP(UPPER(CONCATENATE($B63," - ",$A63)),'[1]Segurados Civis'!$A$5:$H$2142,8,FALSE),"")</f>
        <v>3</v>
      </c>
      <c r="F63" s="12">
        <f t="shared" si="0"/>
        <v>189</v>
      </c>
      <c r="G63" s="5" t="s">
        <v>2</v>
      </c>
      <c r="H63" s="3">
        <v>0</v>
      </c>
      <c r="I63" s="3"/>
      <c r="J63" s="3">
        <v>0</v>
      </c>
      <c r="K63" s="3">
        <v>0</v>
      </c>
    </row>
    <row r="64" spans="1:11" x14ac:dyDescent="0.25">
      <c r="A64" s="5" t="s">
        <v>2274</v>
      </c>
      <c r="B64" s="5" t="s">
        <v>2302</v>
      </c>
      <c r="C64" s="12">
        <f>IFERROR(VLOOKUP(UPPER(CONCATENATE($B64," - ",$A64)),'[1]Segurados Civis'!$A$5:$H$2142,6,FALSE),"")</f>
        <v>1414</v>
      </c>
      <c r="D64" s="12">
        <f>IFERROR(VLOOKUP(UPPER(CONCATENATE($B64," - ",$A64)),'[1]Segurados Civis'!$A$5:$H$2142,7,FALSE),"")</f>
        <v>118</v>
      </c>
      <c r="E64" s="12">
        <f>IFERROR(VLOOKUP(UPPER(CONCATENATE($B64," - ",$A64)),'[1]Segurados Civis'!$A$5:$H$2142,8,FALSE),"")</f>
        <v>28</v>
      </c>
      <c r="F64" s="12">
        <f t="shared" si="0"/>
        <v>1560</v>
      </c>
      <c r="G64" s="5" t="s">
        <v>2</v>
      </c>
      <c r="H64" s="3">
        <v>0</v>
      </c>
      <c r="I64" s="3"/>
      <c r="J64" s="3">
        <v>0</v>
      </c>
      <c r="K64" s="3">
        <v>0</v>
      </c>
    </row>
    <row r="65" spans="1:11" x14ac:dyDescent="0.25">
      <c r="A65" s="5" t="s">
        <v>2274</v>
      </c>
      <c r="B65" s="5" t="s">
        <v>2333</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c r="J65" s="3">
        <v>0</v>
      </c>
      <c r="K65" s="3">
        <v>0</v>
      </c>
    </row>
    <row r="66" spans="1:11" x14ac:dyDescent="0.25">
      <c r="A66" s="5" t="s">
        <v>2274</v>
      </c>
      <c r="B66" s="5" t="s">
        <v>2349</v>
      </c>
      <c r="C66" s="12">
        <f>IFERROR(VLOOKUP(UPPER(CONCATENATE($B66," - ",$A66)),'[1]Segurados Civis'!$A$5:$H$2142,6,FALSE),"")</f>
        <v>433</v>
      </c>
      <c r="D66" s="12">
        <f>IFERROR(VLOOKUP(UPPER(CONCATENATE($B66," - ",$A66)),'[1]Segurados Civis'!$A$5:$H$2142,7,FALSE),"")</f>
        <v>68</v>
      </c>
      <c r="E66" s="12">
        <f>IFERROR(VLOOKUP(UPPER(CONCATENATE($B66," - ",$A66)),'[1]Segurados Civis'!$A$5:$H$2142,8,FALSE),"")</f>
        <v>19</v>
      </c>
      <c r="F66" s="12">
        <f t="shared" si="0"/>
        <v>520</v>
      </c>
      <c r="G66" s="5" t="s">
        <v>2</v>
      </c>
      <c r="H66" s="3">
        <v>1</v>
      </c>
      <c r="I66" s="3"/>
      <c r="J66" s="3">
        <v>1</v>
      </c>
      <c r="K66" s="3">
        <v>0</v>
      </c>
    </row>
    <row r="67" spans="1:11" x14ac:dyDescent="0.25">
      <c r="A67" s="5" t="s">
        <v>2274</v>
      </c>
      <c r="B67" s="5" t="s">
        <v>2293</v>
      </c>
      <c r="C67" s="12">
        <f>IFERROR(VLOOKUP(UPPER(CONCATENATE($B67," - ",$A67)),'[1]Segurados Civis'!$A$5:$H$2142,6,FALSE),"")</f>
        <v>471</v>
      </c>
      <c r="D67" s="12">
        <f>IFERROR(VLOOKUP(UPPER(CONCATENATE($B67," - ",$A67)),'[1]Segurados Civis'!$A$5:$H$2142,7,FALSE),"")</f>
        <v>43</v>
      </c>
      <c r="E67" s="12">
        <f>IFERROR(VLOOKUP(UPPER(CONCATENATE($B67," - ",$A67)),'[1]Segurados Civis'!$A$5:$H$2142,8,FALSE),"")</f>
        <v>18</v>
      </c>
      <c r="F67" s="12">
        <f t="shared" ref="F67:F130" si="1">IF(SUM(C67:E67)=0,"",SUM(C67:E67))</f>
        <v>532</v>
      </c>
      <c r="G67" s="5" t="s">
        <v>2</v>
      </c>
      <c r="H67" s="3">
        <v>0</v>
      </c>
      <c r="I67" s="3"/>
      <c r="J67" s="3">
        <v>0</v>
      </c>
      <c r="K67" s="3">
        <v>0</v>
      </c>
    </row>
    <row r="68" spans="1:11" x14ac:dyDescent="0.25">
      <c r="A68" s="5" t="s">
        <v>2274</v>
      </c>
      <c r="B68" s="5" t="s">
        <v>2295</v>
      </c>
      <c r="C68" s="12">
        <f>IFERROR(VLOOKUP(UPPER(CONCATENATE($B68," - ",$A68)),'[1]Segurados Civis'!$A$5:$H$2142,6,FALSE),"")</f>
        <v>463</v>
      </c>
      <c r="D68" s="12">
        <f>IFERROR(VLOOKUP(UPPER(CONCATENATE($B68," - ",$A68)),'[1]Segurados Civis'!$A$5:$H$2142,7,FALSE),"")</f>
        <v>38</v>
      </c>
      <c r="E68" s="12">
        <f>IFERROR(VLOOKUP(UPPER(CONCATENATE($B68," - ",$A68)),'[1]Segurados Civis'!$A$5:$H$2142,8,FALSE),"")</f>
        <v>1</v>
      </c>
      <c r="F68" s="12">
        <f t="shared" si="1"/>
        <v>502</v>
      </c>
      <c r="G68" s="5" t="s">
        <v>2</v>
      </c>
      <c r="H68" s="3">
        <v>1</v>
      </c>
      <c r="I68" s="3"/>
      <c r="J68" s="3">
        <v>0</v>
      </c>
      <c r="K68" s="3">
        <v>0</v>
      </c>
    </row>
    <row r="69" spans="1:11" x14ac:dyDescent="0.25">
      <c r="A69" s="5" t="s">
        <v>2274</v>
      </c>
      <c r="B69" s="5" t="s">
        <v>2340</v>
      </c>
      <c r="C69" s="12">
        <f>IFERROR(VLOOKUP(UPPER(CONCATENATE($B69," - ",$A69)),'[1]Segurados Civis'!$A$5:$H$2142,6,FALSE),"")</f>
        <v>356</v>
      </c>
      <c r="D69" s="12">
        <f>IFERROR(VLOOKUP(UPPER(CONCATENATE($B69," - ",$A69)),'[1]Segurados Civis'!$A$5:$H$2142,7,FALSE),"")</f>
        <v>69</v>
      </c>
      <c r="E69" s="12">
        <f>IFERROR(VLOOKUP(UPPER(CONCATENATE($B69," - ",$A69)),'[1]Segurados Civis'!$A$5:$H$2142,8,FALSE),"")</f>
        <v>23</v>
      </c>
      <c r="F69" s="12">
        <f t="shared" si="1"/>
        <v>448</v>
      </c>
      <c r="G69" s="5" t="s">
        <v>2</v>
      </c>
      <c r="H69" s="3">
        <v>0</v>
      </c>
      <c r="I69" s="3"/>
      <c r="J69" s="3">
        <v>0</v>
      </c>
      <c r="K69" s="3">
        <v>0</v>
      </c>
    </row>
    <row r="70" spans="1:11" x14ac:dyDescent="0.25">
      <c r="A70" s="5" t="s">
        <v>2274</v>
      </c>
      <c r="B70" s="5" t="s">
        <v>2361</v>
      </c>
      <c r="C70" s="12">
        <f>IFERROR(VLOOKUP(UPPER(CONCATENATE($B70," - ",$A70)),'[1]Segurados Civis'!$A$5:$H$2142,6,FALSE),"")</f>
        <v>153</v>
      </c>
      <c r="D70" s="12">
        <f>IFERROR(VLOOKUP(UPPER(CONCATENATE($B70," - ",$A70)),'[1]Segurados Civis'!$A$5:$H$2142,7,FALSE),"")</f>
        <v>27</v>
      </c>
      <c r="E70" s="12">
        <f>IFERROR(VLOOKUP(UPPER(CONCATENATE($B70," - ",$A70)),'[1]Segurados Civis'!$A$5:$H$2142,8,FALSE),"")</f>
        <v>10</v>
      </c>
      <c r="F70" s="12">
        <f t="shared" si="1"/>
        <v>190</v>
      </c>
      <c r="G70" s="5" t="s">
        <v>2</v>
      </c>
      <c r="H70" s="3">
        <v>1</v>
      </c>
      <c r="I70" s="3"/>
      <c r="J70" s="3">
        <v>0</v>
      </c>
      <c r="K70" s="3">
        <v>0</v>
      </c>
    </row>
    <row r="71" spans="1:11" x14ac:dyDescent="0.25">
      <c r="A71" s="5" t="s">
        <v>2274</v>
      </c>
      <c r="B71" s="5" t="s">
        <v>2389</v>
      </c>
      <c r="C71" s="12">
        <f>IFERROR(VLOOKUP(UPPER(CONCATENATE($B71," - ",$A71)),'[1]Segurados Civis'!$A$5:$H$2142,6,FALSE),"")</f>
        <v>337</v>
      </c>
      <c r="D71" s="12">
        <f>IFERROR(VLOOKUP(UPPER(CONCATENATE($B71," - ",$A71)),'[1]Segurados Civis'!$A$5:$H$2142,7,FALSE),"")</f>
        <v>33</v>
      </c>
      <c r="E71" s="12">
        <f>IFERROR(VLOOKUP(UPPER(CONCATENATE($B71," - ",$A71)),'[1]Segurados Civis'!$A$5:$H$2142,8,FALSE),"")</f>
        <v>12</v>
      </c>
      <c r="F71" s="12">
        <f t="shared" si="1"/>
        <v>382</v>
      </c>
      <c r="G71" s="5" t="s">
        <v>2</v>
      </c>
      <c r="H71" s="3">
        <v>0</v>
      </c>
      <c r="I71" s="3"/>
      <c r="J71" s="3">
        <v>0</v>
      </c>
      <c r="K71" s="3">
        <v>0</v>
      </c>
    </row>
    <row r="72" spans="1:11" x14ac:dyDescent="0.25">
      <c r="A72" s="5" t="s">
        <v>2274</v>
      </c>
      <c r="B72" s="5" t="s">
        <v>2307</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c r="J72" s="3">
        <v>0</v>
      </c>
      <c r="K72" s="3">
        <v>0</v>
      </c>
    </row>
    <row r="73" spans="1:11" x14ac:dyDescent="0.25">
      <c r="A73" s="5" t="s">
        <v>2274</v>
      </c>
      <c r="B73" s="5" t="s">
        <v>2323</v>
      </c>
      <c r="C73" s="12">
        <f>IFERROR(VLOOKUP(UPPER(CONCATENATE($B73," - ",$A73)),'[1]Segurados Civis'!$A$5:$H$2142,6,FALSE),"")</f>
        <v>179</v>
      </c>
      <c r="D73" s="12">
        <f>IFERROR(VLOOKUP(UPPER(CONCATENATE($B73," - ",$A73)),'[1]Segurados Civis'!$A$5:$H$2142,7,FALSE),"")</f>
        <v>47</v>
      </c>
      <c r="E73" s="12">
        <f>IFERROR(VLOOKUP(UPPER(CONCATENATE($B73," - ",$A73)),'[1]Segurados Civis'!$A$5:$H$2142,8,FALSE),"")</f>
        <v>8</v>
      </c>
      <c r="F73" s="12">
        <f t="shared" si="1"/>
        <v>234</v>
      </c>
      <c r="G73" s="5" t="s">
        <v>2</v>
      </c>
      <c r="H73" s="3">
        <v>0</v>
      </c>
      <c r="I73" s="3"/>
      <c r="J73" s="3">
        <v>0</v>
      </c>
      <c r="K73" s="3">
        <v>0</v>
      </c>
    </row>
    <row r="74" spans="1:11" x14ac:dyDescent="0.25">
      <c r="A74" s="5" t="s">
        <v>2274</v>
      </c>
      <c r="B74" s="5" t="s">
        <v>2388</v>
      </c>
      <c r="C74" s="12">
        <f>IFERROR(VLOOKUP(UPPER(CONCATENATE($B74," - ",$A74)),'[1]Segurados Civis'!$A$5:$H$2142,6,FALSE),"")</f>
        <v>408</v>
      </c>
      <c r="D74" s="12">
        <f>IFERROR(VLOOKUP(UPPER(CONCATENATE($B74," - ",$A74)),'[1]Segurados Civis'!$A$5:$H$2142,7,FALSE),"")</f>
        <v>51</v>
      </c>
      <c r="E74" s="12">
        <f>IFERROR(VLOOKUP(UPPER(CONCATENATE($B74," - ",$A74)),'[1]Segurados Civis'!$A$5:$H$2142,8,FALSE),"")</f>
        <v>11</v>
      </c>
      <c r="F74" s="12">
        <f t="shared" si="1"/>
        <v>470</v>
      </c>
      <c r="G74" s="5" t="s">
        <v>2</v>
      </c>
      <c r="H74" s="3">
        <v>0</v>
      </c>
      <c r="I74" s="3"/>
      <c r="J74" s="3">
        <v>0</v>
      </c>
      <c r="K74" s="3">
        <v>0</v>
      </c>
    </row>
    <row r="75" spans="1:11" x14ac:dyDescent="0.25">
      <c r="A75" s="5" t="s">
        <v>2274</v>
      </c>
      <c r="B75" s="5" t="s">
        <v>2334</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c r="J75" s="3">
        <v>0</v>
      </c>
      <c r="K75" s="3">
        <v>0</v>
      </c>
    </row>
    <row r="76" spans="1:11" x14ac:dyDescent="0.25">
      <c r="A76" s="5" t="s">
        <v>2274</v>
      </c>
      <c r="B76" s="5" t="s">
        <v>2303</v>
      </c>
      <c r="C76" s="12">
        <f>IFERROR(VLOOKUP(UPPER(CONCATENATE($B76," - ",$A76)),'[1]Segurados Civis'!$A$5:$H$2142,6,FALSE),"")</f>
        <v>262</v>
      </c>
      <c r="D76" s="12">
        <f>IFERROR(VLOOKUP(UPPER(CONCATENATE($B76," - ",$A76)),'[1]Segurados Civis'!$A$5:$H$2142,7,FALSE),"")</f>
        <v>7</v>
      </c>
      <c r="E76" s="12">
        <f>IFERROR(VLOOKUP(UPPER(CONCATENATE($B76," - ",$A76)),'[1]Segurados Civis'!$A$5:$H$2142,8,FALSE),"")</f>
        <v>1</v>
      </c>
      <c r="F76" s="12">
        <f t="shared" si="1"/>
        <v>270</v>
      </c>
      <c r="G76" s="5" t="s">
        <v>2</v>
      </c>
      <c r="H76" s="3">
        <v>1</v>
      </c>
      <c r="I76" s="3"/>
      <c r="J76" s="3">
        <v>0</v>
      </c>
      <c r="K76" s="3">
        <v>0</v>
      </c>
    </row>
    <row r="77" spans="1:11" x14ac:dyDescent="0.25">
      <c r="A77" s="5" t="s">
        <v>2274</v>
      </c>
      <c r="B77" s="5" t="s">
        <v>2310</v>
      </c>
      <c r="C77" s="12">
        <f>IFERROR(VLOOKUP(UPPER(CONCATENATE($B77," - ",$A77)),'[1]Segurados Civis'!$A$5:$H$2142,6,FALSE),"")</f>
        <v>115</v>
      </c>
      <c r="D77" s="12">
        <f>IFERROR(VLOOKUP(UPPER(CONCATENATE($B77," - ",$A77)),'[1]Segurados Civis'!$A$5:$H$2142,7,FALSE),"")</f>
        <v>11</v>
      </c>
      <c r="E77" s="12">
        <f>IFERROR(VLOOKUP(UPPER(CONCATENATE($B77," - ",$A77)),'[1]Segurados Civis'!$A$5:$H$2142,8,FALSE),"")</f>
        <v>5</v>
      </c>
      <c r="F77" s="12">
        <f t="shared" si="1"/>
        <v>131</v>
      </c>
      <c r="G77" s="5" t="s">
        <v>2</v>
      </c>
      <c r="H77" s="3">
        <v>1</v>
      </c>
      <c r="I77" s="3"/>
      <c r="J77" s="3">
        <v>0</v>
      </c>
      <c r="K77" s="3">
        <v>0</v>
      </c>
    </row>
    <row r="78" spans="1:11" x14ac:dyDescent="0.25">
      <c r="A78" s="5" t="s">
        <v>2274</v>
      </c>
      <c r="B78" s="5" t="s">
        <v>2335</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c r="J78" s="3">
        <v>0</v>
      </c>
      <c r="K78" s="3">
        <v>0</v>
      </c>
    </row>
    <row r="79" spans="1:11" x14ac:dyDescent="0.25">
      <c r="A79" s="5" t="s">
        <v>2274</v>
      </c>
      <c r="B79" s="5" t="s">
        <v>2395</v>
      </c>
      <c r="C79" s="12">
        <f>IFERROR(VLOOKUP(UPPER(CONCATENATE($B79," - ",$A79)),'[1]Segurados Civis'!$A$5:$H$2142,6,FALSE),"")</f>
        <v>252</v>
      </c>
      <c r="D79" s="12">
        <f>IFERROR(VLOOKUP(UPPER(CONCATENATE($B79," - ",$A79)),'[1]Segurados Civis'!$A$5:$H$2142,7,FALSE),"")</f>
        <v>21</v>
      </c>
      <c r="E79" s="12">
        <f>IFERROR(VLOOKUP(UPPER(CONCATENATE($B79," - ",$A79)),'[1]Segurados Civis'!$A$5:$H$2142,8,FALSE),"")</f>
        <v>3</v>
      </c>
      <c r="F79" s="12">
        <f t="shared" si="1"/>
        <v>276</v>
      </c>
      <c r="G79" s="5" t="s">
        <v>2</v>
      </c>
      <c r="H79" s="3">
        <v>0</v>
      </c>
      <c r="I79" s="3"/>
      <c r="J79" s="3">
        <v>1</v>
      </c>
      <c r="K79" s="3">
        <v>0</v>
      </c>
    </row>
    <row r="80" spans="1:11" x14ac:dyDescent="0.25">
      <c r="A80" s="5" t="s">
        <v>2274</v>
      </c>
      <c r="B80" s="5" t="s">
        <v>2344</v>
      </c>
      <c r="C80" s="12">
        <f>IFERROR(VLOOKUP(UPPER(CONCATENATE($B80," - ",$A80)),'[1]Segurados Civis'!$A$5:$H$2142,6,FALSE),"")</f>
        <v>1269</v>
      </c>
      <c r="D80" s="12">
        <f>IFERROR(VLOOKUP(UPPER(CONCATENATE($B80," - ",$A80)),'[1]Segurados Civis'!$A$5:$H$2142,7,FALSE),"")</f>
        <v>21</v>
      </c>
      <c r="E80" s="12">
        <f>IFERROR(VLOOKUP(UPPER(CONCATENATE($B80," - ",$A80)),'[1]Segurados Civis'!$A$5:$H$2142,8,FALSE),"")</f>
        <v>3</v>
      </c>
      <c r="F80" s="12">
        <f t="shared" si="1"/>
        <v>1293</v>
      </c>
      <c r="G80" s="5" t="s">
        <v>2</v>
      </c>
      <c r="H80" s="3">
        <v>0</v>
      </c>
      <c r="I80" s="3"/>
      <c r="J80" s="3">
        <v>0</v>
      </c>
      <c r="K80" s="3">
        <v>0</v>
      </c>
    </row>
    <row r="81" spans="1:11" x14ac:dyDescent="0.25">
      <c r="A81" s="5" t="s">
        <v>2274</v>
      </c>
      <c r="B81" s="5" t="s">
        <v>2339</v>
      </c>
      <c r="C81" s="12">
        <f>IFERROR(VLOOKUP(UPPER(CONCATENATE($B81," - ",$A81)),'[1]Segurados Civis'!$A$5:$H$2142,6,FALSE),"")</f>
        <v>181</v>
      </c>
      <c r="D81" s="12">
        <f>IFERROR(VLOOKUP(UPPER(CONCATENATE($B81," - ",$A81)),'[1]Segurados Civis'!$A$5:$H$2142,7,FALSE),"")</f>
        <v>13</v>
      </c>
      <c r="E81" s="12">
        <f>IFERROR(VLOOKUP(UPPER(CONCATENATE($B81," - ",$A81)),'[1]Segurados Civis'!$A$5:$H$2142,8,FALSE),"")</f>
        <v>7</v>
      </c>
      <c r="F81" s="12">
        <f t="shared" si="1"/>
        <v>201</v>
      </c>
      <c r="G81" s="5" t="s">
        <v>2</v>
      </c>
      <c r="H81" s="3">
        <v>0</v>
      </c>
      <c r="I81" s="3"/>
      <c r="J81" s="3">
        <v>0</v>
      </c>
      <c r="K81" s="3">
        <v>0</v>
      </c>
    </row>
    <row r="82" spans="1:11" x14ac:dyDescent="0.25">
      <c r="A82" s="5" t="s">
        <v>2274</v>
      </c>
      <c r="B82" s="5" t="s">
        <v>2383</v>
      </c>
      <c r="C82" s="12">
        <f>IFERROR(VLOOKUP(UPPER(CONCATENATE($B82," - ",$A82)),'[1]Segurados Civis'!$A$5:$H$2142,6,FALSE),"")</f>
        <v>443</v>
      </c>
      <c r="D82" s="12">
        <f>IFERROR(VLOOKUP(UPPER(CONCATENATE($B82," - ",$A82)),'[1]Segurados Civis'!$A$5:$H$2142,7,FALSE),"")</f>
        <v>68</v>
      </c>
      <c r="E82" s="12">
        <f>IFERROR(VLOOKUP(UPPER(CONCATENATE($B82," - ",$A82)),'[1]Segurados Civis'!$A$5:$H$2142,8,FALSE),"")</f>
        <v>30</v>
      </c>
      <c r="F82" s="12">
        <f t="shared" si="1"/>
        <v>541</v>
      </c>
      <c r="G82" s="5" t="s">
        <v>2</v>
      </c>
      <c r="H82" s="3">
        <v>0</v>
      </c>
      <c r="I82" s="3"/>
      <c r="J82" s="3">
        <v>0</v>
      </c>
      <c r="K82" s="3">
        <v>0</v>
      </c>
    </row>
    <row r="83" spans="1:11" x14ac:dyDescent="0.25">
      <c r="A83" s="5" t="s">
        <v>2274</v>
      </c>
      <c r="B83" s="5" t="s">
        <v>2309</v>
      </c>
      <c r="C83" s="12">
        <f>IFERROR(VLOOKUP(UPPER(CONCATENATE($B83," - ",$A83)),'[1]Segurados Civis'!$A$5:$H$2142,6,FALSE),"")</f>
        <v>168</v>
      </c>
      <c r="D83" s="12">
        <f>IFERROR(VLOOKUP(UPPER(CONCATENATE($B83," - ",$A83)),'[1]Segurados Civis'!$A$5:$H$2142,7,FALSE),"")</f>
        <v>12</v>
      </c>
      <c r="E83" s="12">
        <f>IFERROR(VLOOKUP(UPPER(CONCATENATE($B83," - ",$A83)),'[1]Segurados Civis'!$A$5:$H$2142,8,FALSE),"")</f>
        <v>5</v>
      </c>
      <c r="F83" s="12">
        <f t="shared" si="1"/>
        <v>185</v>
      </c>
      <c r="G83" s="5" t="s">
        <v>2</v>
      </c>
      <c r="H83" s="3">
        <v>1</v>
      </c>
      <c r="I83" s="3"/>
      <c r="J83" s="3">
        <v>0</v>
      </c>
      <c r="K83" s="3">
        <v>0</v>
      </c>
    </row>
    <row r="84" spans="1:11" x14ac:dyDescent="0.25">
      <c r="A84" s="5" t="s">
        <v>2274</v>
      </c>
      <c r="B84" s="5" t="s">
        <v>2359</v>
      </c>
      <c r="C84" s="12">
        <f>IFERROR(VLOOKUP(UPPER(CONCATENATE($B84," - ",$A84)),'[1]Segurados Civis'!$A$5:$H$2142,6,FALSE),"")</f>
        <v>294</v>
      </c>
      <c r="D84" s="12">
        <f>IFERROR(VLOOKUP(UPPER(CONCATENATE($B84," - ",$A84)),'[1]Segurados Civis'!$A$5:$H$2142,7,FALSE),"")</f>
        <v>48</v>
      </c>
      <c r="E84" s="12">
        <f>IFERROR(VLOOKUP(UPPER(CONCATENATE($B84," - ",$A84)),'[1]Segurados Civis'!$A$5:$H$2142,8,FALSE),"")</f>
        <v>26</v>
      </c>
      <c r="F84" s="12">
        <f t="shared" si="1"/>
        <v>368</v>
      </c>
      <c r="G84" s="5" t="s">
        <v>2</v>
      </c>
      <c r="H84" s="3">
        <v>0</v>
      </c>
      <c r="I84" s="3"/>
      <c r="J84" s="3">
        <v>0</v>
      </c>
      <c r="K84" s="3">
        <v>0</v>
      </c>
    </row>
    <row r="85" spans="1:11" x14ac:dyDescent="0.25">
      <c r="A85" s="5" t="s">
        <v>2274</v>
      </c>
      <c r="B85" s="5" t="s">
        <v>2342</v>
      </c>
      <c r="C85" s="12">
        <f>IFERROR(VLOOKUP(UPPER(CONCATENATE($B85," - ",$A85)),'[1]Segurados Civis'!$A$5:$H$2142,6,FALSE),"")</f>
        <v>523</v>
      </c>
      <c r="D85" s="12">
        <f>IFERROR(VLOOKUP(UPPER(CONCATENATE($B85," - ",$A85)),'[1]Segurados Civis'!$A$5:$H$2142,7,FALSE),"")</f>
        <v>104</v>
      </c>
      <c r="E85" s="12">
        <f>IFERROR(VLOOKUP(UPPER(CONCATENATE($B85," - ",$A85)),'[1]Segurados Civis'!$A$5:$H$2142,8,FALSE),"")</f>
        <v>35</v>
      </c>
      <c r="F85" s="12">
        <f t="shared" si="1"/>
        <v>662</v>
      </c>
      <c r="G85" s="5" t="s">
        <v>2</v>
      </c>
      <c r="H85" s="3">
        <v>0</v>
      </c>
      <c r="I85" s="3"/>
      <c r="J85" s="3">
        <v>0</v>
      </c>
      <c r="K85" s="3">
        <v>0</v>
      </c>
    </row>
    <row r="86" spans="1:11" x14ac:dyDescent="0.25">
      <c r="A86" s="5" t="s">
        <v>2274</v>
      </c>
      <c r="B86" s="5" t="s">
        <v>2375</v>
      </c>
      <c r="C86" s="12">
        <f>IFERROR(VLOOKUP(UPPER(CONCATENATE($B86," - ",$A86)),'[1]Segurados Civis'!$A$5:$H$2142,6,FALSE),"")</f>
        <v>170</v>
      </c>
      <c r="D86" s="12">
        <f>IFERROR(VLOOKUP(UPPER(CONCATENATE($B86," - ",$A86)),'[1]Segurados Civis'!$A$5:$H$2142,7,FALSE),"")</f>
        <v>27</v>
      </c>
      <c r="E86" s="12">
        <f>IFERROR(VLOOKUP(UPPER(CONCATENATE($B86," - ",$A86)),'[1]Segurados Civis'!$A$5:$H$2142,8,FALSE),"")</f>
        <v>9</v>
      </c>
      <c r="F86" s="12">
        <f t="shared" si="1"/>
        <v>206</v>
      </c>
      <c r="G86" s="5" t="s">
        <v>2</v>
      </c>
      <c r="H86" s="3">
        <v>1</v>
      </c>
      <c r="I86" s="3"/>
      <c r="J86" s="3">
        <v>0</v>
      </c>
      <c r="K86" s="3">
        <v>0</v>
      </c>
    </row>
    <row r="87" spans="1:11" x14ac:dyDescent="0.25">
      <c r="A87" s="5" t="s">
        <v>2274</v>
      </c>
      <c r="B87" s="5" t="s">
        <v>2314</v>
      </c>
      <c r="C87" s="12">
        <f>IFERROR(VLOOKUP(UPPER(CONCATENATE($B87," - ",$A87)),'[1]Segurados Civis'!$A$5:$H$2142,6,FALSE),"")</f>
        <v>194</v>
      </c>
      <c r="D87" s="12">
        <f>IFERROR(VLOOKUP(UPPER(CONCATENATE($B87," - ",$A87)),'[1]Segurados Civis'!$A$5:$H$2142,7,FALSE),"")</f>
        <v>23</v>
      </c>
      <c r="E87" s="12">
        <f>IFERROR(VLOOKUP(UPPER(CONCATENATE($B87," - ",$A87)),'[1]Segurados Civis'!$A$5:$H$2142,8,FALSE),"")</f>
        <v>6</v>
      </c>
      <c r="F87" s="12">
        <f t="shared" si="1"/>
        <v>223</v>
      </c>
      <c r="G87" s="5" t="s">
        <v>2</v>
      </c>
      <c r="H87" s="3">
        <v>0</v>
      </c>
      <c r="I87" s="3"/>
      <c r="J87" s="3">
        <v>1</v>
      </c>
      <c r="K87" s="3">
        <v>0</v>
      </c>
    </row>
    <row r="88" spans="1:11" x14ac:dyDescent="0.25">
      <c r="A88" s="5" t="s">
        <v>2274</v>
      </c>
      <c r="B88" s="5" t="s">
        <v>2352</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c r="J88" s="3">
        <v>0</v>
      </c>
      <c r="K88" s="3">
        <v>0</v>
      </c>
    </row>
    <row r="89" spans="1:11" x14ac:dyDescent="0.25">
      <c r="A89" s="5" t="s">
        <v>2274</v>
      </c>
      <c r="B89" s="5" t="s">
        <v>2317</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c r="J89" s="3">
        <v>0</v>
      </c>
      <c r="K89" s="3">
        <v>0</v>
      </c>
    </row>
    <row r="90" spans="1:11" x14ac:dyDescent="0.25">
      <c r="A90" s="5" t="s">
        <v>2274</v>
      </c>
      <c r="B90" s="5" t="s">
        <v>2353</v>
      </c>
      <c r="C90" s="12">
        <f>IFERROR(VLOOKUP(UPPER(CONCATENATE($B90," - ",$A90)),'[1]Segurados Civis'!$A$5:$H$2142,6,FALSE),"")</f>
        <v>417</v>
      </c>
      <c r="D90" s="12">
        <f>IFERROR(VLOOKUP(UPPER(CONCATENATE($B90," - ",$A90)),'[1]Segurados Civis'!$A$5:$H$2142,7,FALSE),"")</f>
        <v>53</v>
      </c>
      <c r="E90" s="12">
        <f>IFERROR(VLOOKUP(UPPER(CONCATENATE($B90," - ",$A90)),'[1]Segurados Civis'!$A$5:$H$2142,8,FALSE),"")</f>
        <v>7</v>
      </c>
      <c r="F90" s="12">
        <f t="shared" si="1"/>
        <v>477</v>
      </c>
      <c r="G90" s="5" t="s">
        <v>2</v>
      </c>
      <c r="H90" s="3">
        <v>0</v>
      </c>
      <c r="I90" s="3"/>
      <c r="J90" s="3">
        <v>0</v>
      </c>
      <c r="K90" s="3">
        <v>0</v>
      </c>
    </row>
    <row r="91" spans="1:11" x14ac:dyDescent="0.25">
      <c r="A91" s="5" t="s">
        <v>2274</v>
      </c>
      <c r="B91" s="5" t="s">
        <v>2396</v>
      </c>
      <c r="C91" s="12">
        <f>IFERROR(VLOOKUP(UPPER(CONCATENATE($B91," - ",$A91)),'[1]Segurados Civis'!$A$5:$H$2142,6,FALSE),"")</f>
        <v>600</v>
      </c>
      <c r="D91" s="12">
        <f>IFERROR(VLOOKUP(UPPER(CONCATENATE($B91," - ",$A91)),'[1]Segurados Civis'!$A$5:$H$2142,7,FALSE),"")</f>
        <v>38</v>
      </c>
      <c r="E91" s="12">
        <f>IFERROR(VLOOKUP(UPPER(CONCATENATE($B91," - ",$A91)),'[1]Segurados Civis'!$A$5:$H$2142,8,FALSE),"")</f>
        <v>22</v>
      </c>
      <c r="F91" s="12">
        <f t="shared" si="1"/>
        <v>660</v>
      </c>
      <c r="G91" s="5" t="s">
        <v>2</v>
      </c>
      <c r="H91" s="3">
        <v>0</v>
      </c>
      <c r="I91" s="3"/>
      <c r="J91" s="3">
        <v>0</v>
      </c>
      <c r="K91" s="3">
        <v>0</v>
      </c>
    </row>
    <row r="92" spans="1:11" x14ac:dyDescent="0.25">
      <c r="A92" s="5" t="s">
        <v>2274</v>
      </c>
      <c r="B92" s="5" t="s">
        <v>2362</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c r="J92" s="3">
        <v>0</v>
      </c>
      <c r="K92" s="3">
        <v>0</v>
      </c>
    </row>
    <row r="93" spans="1:11" x14ac:dyDescent="0.25">
      <c r="A93" s="5" t="s">
        <v>2274</v>
      </c>
      <c r="B93" s="5" t="s">
        <v>2354</v>
      </c>
      <c r="C93" s="12">
        <f>IFERROR(VLOOKUP(UPPER(CONCATENATE($B93," - ",$A93)),'[1]Segurados Civis'!$A$5:$H$2142,6,FALSE),"")</f>
        <v>828</v>
      </c>
      <c r="D93" s="12">
        <f>IFERROR(VLOOKUP(UPPER(CONCATENATE($B93," - ",$A93)),'[1]Segurados Civis'!$A$5:$H$2142,7,FALSE),"")</f>
        <v>80</v>
      </c>
      <c r="E93" s="12">
        <f>IFERROR(VLOOKUP(UPPER(CONCATENATE($B93," - ",$A93)),'[1]Segurados Civis'!$A$5:$H$2142,8,FALSE),"")</f>
        <v>26</v>
      </c>
      <c r="F93" s="12">
        <f t="shared" si="1"/>
        <v>934</v>
      </c>
      <c r="G93" s="5" t="s">
        <v>2</v>
      </c>
      <c r="H93" s="3">
        <v>0</v>
      </c>
      <c r="I93" s="3"/>
      <c r="J93" s="3">
        <v>0</v>
      </c>
      <c r="K93" s="3">
        <v>0</v>
      </c>
    </row>
    <row r="94" spans="1:11" x14ac:dyDescent="0.25">
      <c r="A94" s="5" t="s">
        <v>2274</v>
      </c>
      <c r="B94" s="5" t="s">
        <v>2391</v>
      </c>
      <c r="C94" s="12">
        <f>IFERROR(VLOOKUP(UPPER(CONCATENATE($B94," - ",$A94)),'[1]Segurados Civis'!$A$5:$H$2142,6,FALSE),"")</f>
        <v>146</v>
      </c>
      <c r="D94" s="12">
        <f>IFERROR(VLOOKUP(UPPER(CONCATENATE($B94," - ",$A94)),'[1]Segurados Civis'!$A$5:$H$2142,7,FALSE),"")</f>
        <v>22</v>
      </c>
      <c r="E94" s="12">
        <f>IFERROR(VLOOKUP(UPPER(CONCATENATE($B94," - ",$A94)),'[1]Segurados Civis'!$A$5:$H$2142,8,FALSE),"")</f>
        <v>5</v>
      </c>
      <c r="F94" s="12">
        <f t="shared" si="1"/>
        <v>173</v>
      </c>
      <c r="G94" s="5" t="s">
        <v>2</v>
      </c>
      <c r="H94" s="3">
        <v>0</v>
      </c>
      <c r="I94" s="3"/>
      <c r="J94" s="3">
        <v>0</v>
      </c>
      <c r="K94" s="3">
        <v>0</v>
      </c>
    </row>
    <row r="95" spans="1:11" x14ac:dyDescent="0.25">
      <c r="A95" s="5" t="s">
        <v>2274</v>
      </c>
      <c r="B95" s="5" t="s">
        <v>2318</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c r="J95" s="3">
        <v>0</v>
      </c>
      <c r="K95" s="3">
        <v>0</v>
      </c>
    </row>
    <row r="96" spans="1:11" x14ac:dyDescent="0.25">
      <c r="A96" s="5" t="s">
        <v>2274</v>
      </c>
      <c r="B96" s="5" t="s">
        <v>2407</v>
      </c>
      <c r="C96" s="12">
        <f>IFERROR(VLOOKUP(UPPER(CONCATENATE($B96," - ",$A96)),'[1]Segurados Civis'!$A$5:$H$2142,6,FALSE),"")</f>
        <v>201</v>
      </c>
      <c r="D96" s="12">
        <f>IFERROR(VLOOKUP(UPPER(CONCATENATE($B96," - ",$A96)),'[1]Segurados Civis'!$A$5:$H$2142,7,FALSE),"")</f>
        <v>18</v>
      </c>
      <c r="E96" s="12">
        <f>IFERROR(VLOOKUP(UPPER(CONCATENATE($B96," - ",$A96)),'[1]Segurados Civis'!$A$5:$H$2142,8,FALSE),"")</f>
        <v>6</v>
      </c>
      <c r="F96" s="12">
        <f t="shared" si="1"/>
        <v>225</v>
      </c>
      <c r="G96" s="5" t="s">
        <v>2</v>
      </c>
      <c r="H96" s="3">
        <v>0</v>
      </c>
      <c r="I96" s="3"/>
      <c r="J96" s="3">
        <v>0</v>
      </c>
      <c r="K96" s="3">
        <v>0</v>
      </c>
    </row>
    <row r="97" spans="1:11" x14ac:dyDescent="0.25">
      <c r="A97" s="5" t="s">
        <v>2274</v>
      </c>
      <c r="B97" s="5" t="s">
        <v>2366</v>
      </c>
      <c r="C97" s="12">
        <f>IFERROR(VLOOKUP(UPPER(CONCATENATE($B97," - ",$A97)),'[1]Segurados Civis'!$A$5:$H$2142,6,FALSE),"")</f>
        <v>122</v>
      </c>
      <c r="D97" s="12">
        <f>IFERROR(VLOOKUP(UPPER(CONCATENATE($B97," - ",$A97)),'[1]Segurados Civis'!$A$5:$H$2142,7,FALSE),"")</f>
        <v>17</v>
      </c>
      <c r="E97" s="12">
        <f>IFERROR(VLOOKUP(UPPER(CONCATENATE($B97," - ",$A97)),'[1]Segurados Civis'!$A$5:$H$2142,8,FALSE),"")</f>
        <v>10</v>
      </c>
      <c r="F97" s="12">
        <f t="shared" si="1"/>
        <v>149</v>
      </c>
      <c r="G97" s="5" t="s">
        <v>2</v>
      </c>
      <c r="H97" s="3">
        <v>0</v>
      </c>
      <c r="I97" s="3"/>
      <c r="J97" s="3">
        <v>0</v>
      </c>
      <c r="K97" s="3">
        <v>0</v>
      </c>
    </row>
    <row r="98" spans="1:11" x14ac:dyDescent="0.25">
      <c r="A98" s="5" t="s">
        <v>2274</v>
      </c>
      <c r="B98" s="5" t="s">
        <v>2298</v>
      </c>
      <c r="C98" s="12">
        <f>IFERROR(VLOOKUP(UPPER(CONCATENATE($B98," - ",$A98)),'[1]Segurados Civis'!$A$5:$H$2142,6,FALSE),"")</f>
        <v>801</v>
      </c>
      <c r="D98" s="12">
        <f>IFERROR(VLOOKUP(UPPER(CONCATENATE($B98," - ",$A98)),'[1]Segurados Civis'!$A$5:$H$2142,7,FALSE),"")</f>
        <v>110</v>
      </c>
      <c r="E98" s="12">
        <f>IFERROR(VLOOKUP(UPPER(CONCATENATE($B98," - ",$A98)),'[1]Segurados Civis'!$A$5:$H$2142,8,FALSE),"")</f>
        <v>26</v>
      </c>
      <c r="F98" s="12">
        <f t="shared" si="1"/>
        <v>937</v>
      </c>
      <c r="G98" s="5" t="s">
        <v>2</v>
      </c>
      <c r="H98" s="3">
        <v>0</v>
      </c>
      <c r="I98" s="3"/>
      <c r="J98" s="3">
        <v>0</v>
      </c>
      <c r="K98" s="3">
        <v>0</v>
      </c>
    </row>
    <row r="99" spans="1:11" x14ac:dyDescent="0.25">
      <c r="A99" s="5" t="s">
        <v>2274</v>
      </c>
      <c r="B99" s="5" t="s">
        <v>2363</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c r="J99" s="3">
        <v>0</v>
      </c>
      <c r="K99" s="3">
        <v>0</v>
      </c>
    </row>
    <row r="100" spans="1:11" x14ac:dyDescent="0.25">
      <c r="A100" s="5" t="s">
        <v>2274</v>
      </c>
      <c r="B100" s="5" t="s">
        <v>2355</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c r="J100" s="3">
        <v>0</v>
      </c>
      <c r="K100" s="3">
        <v>0</v>
      </c>
    </row>
    <row r="101" spans="1:11" x14ac:dyDescent="0.25">
      <c r="A101" s="5" t="s">
        <v>2274</v>
      </c>
      <c r="B101" s="5" t="s">
        <v>2376</v>
      </c>
      <c r="C101" s="12">
        <f>IFERROR(VLOOKUP(UPPER(CONCATENATE($B101," - ",$A101)),'[1]Segurados Civis'!$A$5:$H$2142,6,FALSE),"")</f>
        <v>273</v>
      </c>
      <c r="D101" s="12">
        <f>IFERROR(VLOOKUP(UPPER(CONCATENATE($B101," - ",$A101)),'[1]Segurados Civis'!$A$5:$H$2142,7,FALSE),"")</f>
        <v>41</v>
      </c>
      <c r="E101" s="12">
        <f>IFERROR(VLOOKUP(UPPER(CONCATENATE($B101," - ",$A101)),'[1]Segurados Civis'!$A$5:$H$2142,8,FALSE),"")</f>
        <v>19</v>
      </c>
      <c r="F101" s="12">
        <f t="shared" si="1"/>
        <v>333</v>
      </c>
      <c r="G101" s="5" t="s">
        <v>2</v>
      </c>
      <c r="H101" s="3">
        <v>0</v>
      </c>
      <c r="I101" s="3"/>
      <c r="J101" s="3">
        <v>0</v>
      </c>
      <c r="K101" s="3">
        <v>0</v>
      </c>
    </row>
    <row r="102" spans="1:11" x14ac:dyDescent="0.25">
      <c r="A102" s="5" t="s">
        <v>2274</v>
      </c>
      <c r="B102" s="5" t="s">
        <v>2381</v>
      </c>
      <c r="C102" s="12">
        <f>IFERROR(VLOOKUP(UPPER(CONCATENATE($B102," - ",$A102)),'[1]Segurados Civis'!$A$5:$H$2142,6,FALSE),"")</f>
        <v>210</v>
      </c>
      <c r="D102" s="12">
        <f>IFERROR(VLOOKUP(UPPER(CONCATENATE($B102," - ",$A102)),'[1]Segurados Civis'!$A$5:$H$2142,7,FALSE),"")</f>
        <v>9</v>
      </c>
      <c r="E102" s="12">
        <f>IFERROR(VLOOKUP(UPPER(CONCATENATE($B102," - ",$A102)),'[1]Segurados Civis'!$A$5:$H$2142,8,FALSE),"")</f>
        <v>6</v>
      </c>
      <c r="F102" s="12">
        <f t="shared" si="1"/>
        <v>225</v>
      </c>
      <c r="G102" s="5" t="s">
        <v>2</v>
      </c>
      <c r="H102" s="3">
        <v>0</v>
      </c>
      <c r="I102" s="3"/>
      <c r="J102" s="3">
        <v>0</v>
      </c>
      <c r="K102" s="3">
        <v>0</v>
      </c>
    </row>
    <row r="103" spans="1:11" x14ac:dyDescent="0.25">
      <c r="A103" s="5" t="s">
        <v>2274</v>
      </c>
      <c r="B103" s="5" t="s">
        <v>2402</v>
      </c>
      <c r="C103" s="12">
        <f>IFERROR(VLOOKUP(UPPER(CONCATENATE($B103," - ",$A103)),'[1]Segurados Civis'!$A$5:$H$2142,6,FALSE),"")</f>
        <v>317</v>
      </c>
      <c r="D103" s="12">
        <f>IFERROR(VLOOKUP(UPPER(CONCATENATE($B103," - ",$A103)),'[1]Segurados Civis'!$A$5:$H$2142,7,FALSE),"")</f>
        <v>0</v>
      </c>
      <c r="E103" s="12">
        <f>IFERROR(VLOOKUP(UPPER(CONCATENATE($B103," - ",$A103)),'[1]Segurados Civis'!$A$5:$H$2142,8,FALSE),"")</f>
        <v>0</v>
      </c>
      <c r="F103" s="12">
        <f t="shared" si="1"/>
        <v>317</v>
      </c>
      <c r="G103" s="5" t="s">
        <v>2</v>
      </c>
      <c r="H103" s="3">
        <v>0</v>
      </c>
      <c r="I103" s="3"/>
      <c r="J103" s="3">
        <v>0</v>
      </c>
      <c r="K103" s="3">
        <v>0</v>
      </c>
    </row>
    <row r="104" spans="1:11" x14ac:dyDescent="0.25">
      <c r="A104" s="5" t="s">
        <v>2274</v>
      </c>
      <c r="B104" s="5" t="s">
        <v>2370</v>
      </c>
      <c r="C104" s="12">
        <f>IFERROR(VLOOKUP(UPPER(CONCATENATE($B104," - ",$A104)),'[1]Segurados Civis'!$A$5:$H$2142,6,FALSE),"")</f>
        <v>1737</v>
      </c>
      <c r="D104" s="12">
        <f>IFERROR(VLOOKUP(UPPER(CONCATENATE($B104," - ",$A104)),'[1]Segurados Civis'!$A$5:$H$2142,7,FALSE),"")</f>
        <v>134</v>
      </c>
      <c r="E104" s="12">
        <f>IFERROR(VLOOKUP(UPPER(CONCATENATE($B104," - ",$A104)),'[1]Segurados Civis'!$A$5:$H$2142,8,FALSE),"")</f>
        <v>39</v>
      </c>
      <c r="F104" s="12">
        <f t="shared" si="1"/>
        <v>1910</v>
      </c>
      <c r="G104" s="5" t="s">
        <v>2</v>
      </c>
      <c r="H104" s="3">
        <v>0</v>
      </c>
      <c r="I104" s="3"/>
      <c r="J104" s="3">
        <v>0</v>
      </c>
      <c r="K104" s="3">
        <v>0</v>
      </c>
    </row>
    <row r="105" spans="1:11" x14ac:dyDescent="0.25">
      <c r="A105" s="5" t="s">
        <v>2274</v>
      </c>
      <c r="B105" s="5" t="s">
        <v>2301</v>
      </c>
      <c r="C105" s="12">
        <f>IFERROR(VLOOKUP(UPPER(CONCATENATE($B105," - ",$A105)),'[1]Segurados Civis'!$A$5:$H$2142,6,FALSE),"")</f>
        <v>380</v>
      </c>
      <c r="D105" s="12">
        <f>IFERROR(VLOOKUP(UPPER(CONCATENATE($B105," - ",$A105)),'[1]Segurados Civis'!$A$5:$H$2142,7,FALSE),"")</f>
        <v>20</v>
      </c>
      <c r="E105" s="12">
        <f>IFERROR(VLOOKUP(UPPER(CONCATENATE($B105," - ",$A105)),'[1]Segurados Civis'!$A$5:$H$2142,8,FALSE),"")</f>
        <v>12</v>
      </c>
      <c r="F105" s="12">
        <f t="shared" si="1"/>
        <v>412</v>
      </c>
      <c r="G105" s="5" t="s">
        <v>2</v>
      </c>
      <c r="H105" s="3">
        <v>0</v>
      </c>
      <c r="I105" s="3"/>
      <c r="J105" s="3">
        <v>0</v>
      </c>
      <c r="K105" s="3">
        <v>0</v>
      </c>
    </row>
    <row r="106" spans="1:11" x14ac:dyDescent="0.25">
      <c r="A106" s="5" t="s">
        <v>2274</v>
      </c>
      <c r="B106" s="5" t="s">
        <v>2406</v>
      </c>
      <c r="C106" s="12">
        <f>IFERROR(VLOOKUP(UPPER(CONCATENATE($B106," - ",$A106)),'[1]Segurados Civis'!$A$5:$H$2142,6,FALSE),"")</f>
        <v>170</v>
      </c>
      <c r="D106" s="12">
        <f>IFERROR(VLOOKUP(UPPER(CONCATENATE($B106," - ",$A106)),'[1]Segurados Civis'!$A$5:$H$2142,7,FALSE),"")</f>
        <v>11</v>
      </c>
      <c r="E106" s="12">
        <f>IFERROR(VLOOKUP(UPPER(CONCATENATE($B106," - ",$A106)),'[1]Segurados Civis'!$A$5:$H$2142,8,FALSE),"")</f>
        <v>5</v>
      </c>
      <c r="F106" s="12">
        <f t="shared" si="1"/>
        <v>186</v>
      </c>
      <c r="G106" s="5" t="s">
        <v>2</v>
      </c>
      <c r="H106" s="3">
        <v>1</v>
      </c>
      <c r="I106" s="3"/>
      <c r="J106" s="3">
        <v>0</v>
      </c>
      <c r="K106" s="3">
        <v>0</v>
      </c>
    </row>
    <row r="107" spans="1:11" x14ac:dyDescent="0.25">
      <c r="A107" s="5" t="s">
        <v>2274</v>
      </c>
      <c r="B107" s="5" t="s">
        <v>2405</v>
      </c>
      <c r="C107" s="12">
        <f>IFERROR(VLOOKUP(UPPER(CONCATENATE($B107," - ",$A107)),'[1]Segurados Civis'!$A$5:$H$2142,6,FALSE),"")</f>
        <v>211</v>
      </c>
      <c r="D107" s="12">
        <f>IFERROR(VLOOKUP(UPPER(CONCATENATE($B107," - ",$A107)),'[1]Segurados Civis'!$A$5:$H$2142,7,FALSE),"")</f>
        <v>0</v>
      </c>
      <c r="E107" s="12">
        <f>IFERROR(VLOOKUP(UPPER(CONCATENATE($B107," - ",$A107)),'[1]Segurados Civis'!$A$5:$H$2142,8,FALSE),"")</f>
        <v>0</v>
      </c>
      <c r="F107" s="12">
        <f t="shared" si="1"/>
        <v>211</v>
      </c>
      <c r="G107" s="5" t="s">
        <v>2</v>
      </c>
      <c r="H107" s="3">
        <v>0</v>
      </c>
      <c r="I107" s="3"/>
      <c r="J107" s="3">
        <v>0</v>
      </c>
      <c r="K107" s="3">
        <v>0</v>
      </c>
    </row>
    <row r="108" spans="1:11" x14ac:dyDescent="0.25">
      <c r="A108" s="5" t="s">
        <v>2274</v>
      </c>
      <c r="B108" s="5" t="s">
        <v>2312</v>
      </c>
      <c r="C108" s="12">
        <f>IFERROR(VLOOKUP(UPPER(CONCATENATE($B108," - ",$A108)),'[1]Segurados Civis'!$A$5:$H$2142,6,FALSE),"")</f>
        <v>171</v>
      </c>
      <c r="D108" s="12">
        <f>IFERROR(VLOOKUP(UPPER(CONCATENATE($B108," - ",$A108)),'[1]Segurados Civis'!$A$5:$H$2142,7,FALSE),"")</f>
        <v>12</v>
      </c>
      <c r="E108" s="12">
        <f>IFERROR(VLOOKUP(UPPER(CONCATENATE($B108," - ",$A108)),'[1]Segurados Civis'!$A$5:$H$2142,8,FALSE),"")</f>
        <v>2</v>
      </c>
      <c r="F108" s="12">
        <f t="shared" si="1"/>
        <v>185</v>
      </c>
      <c r="G108" s="5" t="s">
        <v>2</v>
      </c>
      <c r="H108" s="3">
        <v>0</v>
      </c>
      <c r="I108" s="3"/>
      <c r="J108" s="3">
        <v>0</v>
      </c>
      <c r="K108" s="3">
        <v>0</v>
      </c>
    </row>
    <row r="109" spans="1:11" x14ac:dyDescent="0.25">
      <c r="A109" s="5" t="s">
        <v>2274</v>
      </c>
      <c r="B109" s="5" t="s">
        <v>5</v>
      </c>
      <c r="C109" s="12">
        <f>IFERROR(VLOOKUP(UPPER(CONCATENATE($B109," - ",$A109)),'[1]Segurados Civis'!$A$5:$H$2142,6,FALSE),"")</f>
        <v>177</v>
      </c>
      <c r="D109" s="12">
        <f>IFERROR(VLOOKUP(UPPER(CONCATENATE($B109," - ",$A109)),'[1]Segurados Civis'!$A$5:$H$2142,7,FALSE),"")</f>
        <v>47</v>
      </c>
      <c r="E109" s="12">
        <f>IFERROR(VLOOKUP(UPPER(CONCATENATE($B109," - ",$A109)),'[1]Segurados Civis'!$A$5:$H$2142,8,FALSE),"")</f>
        <v>11</v>
      </c>
      <c r="F109" s="12">
        <f t="shared" si="1"/>
        <v>235</v>
      </c>
      <c r="G109" s="5" t="s">
        <v>2</v>
      </c>
      <c r="H109" s="3">
        <v>1</v>
      </c>
      <c r="I109" s="3"/>
      <c r="J109" s="3">
        <v>0</v>
      </c>
      <c r="K109" s="3">
        <v>0</v>
      </c>
    </row>
    <row r="110" spans="1:11" x14ac:dyDescent="0.25">
      <c r="A110" s="5" t="s">
        <v>2274</v>
      </c>
      <c r="B110" s="5" t="s">
        <v>2364</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c r="J110" s="3">
        <v>0</v>
      </c>
      <c r="K110" s="3">
        <v>0</v>
      </c>
    </row>
    <row r="111" spans="1:11" x14ac:dyDescent="0.25">
      <c r="A111" s="5" t="s">
        <v>2274</v>
      </c>
      <c r="B111" s="5" t="s">
        <v>2397</v>
      </c>
      <c r="C111" s="12">
        <f>IFERROR(VLOOKUP(UPPER(CONCATENATE($B111," - ",$A111)),'[1]Segurados Civis'!$A$5:$H$2142,6,FALSE),"")</f>
        <v>2320</v>
      </c>
      <c r="D111" s="12">
        <f>IFERROR(VLOOKUP(UPPER(CONCATENATE($B111," - ",$A111)),'[1]Segurados Civis'!$A$5:$H$2142,7,FALSE),"")</f>
        <v>481</v>
      </c>
      <c r="E111" s="12">
        <f>IFERROR(VLOOKUP(UPPER(CONCATENATE($B111," - ",$A111)),'[1]Segurados Civis'!$A$5:$H$2142,8,FALSE),"")</f>
        <v>173</v>
      </c>
      <c r="F111" s="12">
        <f t="shared" si="1"/>
        <v>2974</v>
      </c>
      <c r="G111" s="5" t="s">
        <v>2</v>
      </c>
      <c r="H111" s="3">
        <v>0</v>
      </c>
      <c r="I111" s="3"/>
      <c r="J111" s="3">
        <v>0</v>
      </c>
      <c r="K111" s="3">
        <v>0</v>
      </c>
    </row>
    <row r="112" spans="1:11" x14ac:dyDescent="0.25">
      <c r="A112" s="5" t="s">
        <v>2274</v>
      </c>
      <c r="B112" s="5" t="s">
        <v>2408</v>
      </c>
      <c r="C112" s="12">
        <f>IFERROR(VLOOKUP(UPPER(CONCATENATE($B112," - ",$A112)),'[1]Segurados Civis'!$A$5:$H$2142,6,FALSE),"")</f>
        <v>355</v>
      </c>
      <c r="D112" s="12">
        <f>IFERROR(VLOOKUP(UPPER(CONCATENATE($B112," - ",$A112)),'[1]Segurados Civis'!$A$5:$H$2142,7,FALSE),"")</f>
        <v>75</v>
      </c>
      <c r="E112" s="12">
        <f>IFERROR(VLOOKUP(UPPER(CONCATENATE($B112," - ",$A112)),'[1]Segurados Civis'!$A$5:$H$2142,8,FALSE),"")</f>
        <v>21</v>
      </c>
      <c r="F112" s="12">
        <f t="shared" si="1"/>
        <v>451</v>
      </c>
      <c r="G112" s="5" t="s">
        <v>2</v>
      </c>
      <c r="H112" s="3">
        <v>0</v>
      </c>
      <c r="I112" s="3"/>
      <c r="J112" s="3">
        <v>0</v>
      </c>
      <c r="K112" s="3">
        <v>0</v>
      </c>
    </row>
    <row r="113" spans="1:11" x14ac:dyDescent="0.25">
      <c r="A113" s="5" t="s">
        <v>2274</v>
      </c>
      <c r="B113" s="5" t="s">
        <v>2336</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c r="J113" s="3">
        <v>0</v>
      </c>
      <c r="K113" s="3">
        <v>0</v>
      </c>
    </row>
    <row r="114" spans="1:11" x14ac:dyDescent="0.25">
      <c r="A114" s="5" t="s">
        <v>2274</v>
      </c>
      <c r="B114" s="5" t="s">
        <v>2347</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c r="J114" s="3">
        <v>0</v>
      </c>
      <c r="K114" s="3">
        <v>0</v>
      </c>
    </row>
    <row r="115" spans="1:11" x14ac:dyDescent="0.25">
      <c r="A115" s="5" t="s">
        <v>2274</v>
      </c>
      <c r="B115" s="5" t="s">
        <v>2365</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c r="J115" s="3">
        <v>0</v>
      </c>
      <c r="K115" s="3">
        <v>0</v>
      </c>
    </row>
    <row r="116" spans="1:11" x14ac:dyDescent="0.25">
      <c r="A116" s="5" t="s">
        <v>2274</v>
      </c>
      <c r="B116" s="5" t="s">
        <v>2327</v>
      </c>
      <c r="C116" s="12">
        <f>IFERROR(VLOOKUP(UPPER(CONCATENATE($B116," - ",$A116)),'[1]Segurados Civis'!$A$5:$H$2142,6,FALSE),"")</f>
        <v>109</v>
      </c>
      <c r="D116" s="12">
        <f>IFERROR(VLOOKUP(UPPER(CONCATENATE($B116," - ",$A116)),'[1]Segurados Civis'!$A$5:$H$2142,7,FALSE),"")</f>
        <v>9</v>
      </c>
      <c r="E116" s="12">
        <f>IFERROR(VLOOKUP(UPPER(CONCATENATE($B116," - ",$A116)),'[1]Segurados Civis'!$A$5:$H$2142,8,FALSE),"")</f>
        <v>5</v>
      </c>
      <c r="F116" s="12">
        <f t="shared" si="1"/>
        <v>123</v>
      </c>
      <c r="G116" s="5" t="s">
        <v>2</v>
      </c>
      <c r="H116" s="3">
        <v>0</v>
      </c>
      <c r="I116" s="3"/>
      <c r="J116" s="3">
        <v>0</v>
      </c>
      <c r="K116" s="3">
        <v>0</v>
      </c>
    </row>
    <row r="117" spans="1:11" x14ac:dyDescent="0.25">
      <c r="A117" s="5" t="s">
        <v>2274</v>
      </c>
      <c r="B117" s="5" t="s">
        <v>2404</v>
      </c>
      <c r="C117" s="12">
        <f>IFERROR(VLOOKUP(UPPER(CONCATENATE($B117," - ",$A117)),'[1]Segurados Civis'!$A$5:$H$2142,6,FALSE),"")</f>
        <v>292</v>
      </c>
      <c r="D117" s="12">
        <f>IFERROR(VLOOKUP(UPPER(CONCATENATE($B117," - ",$A117)),'[1]Segurados Civis'!$A$5:$H$2142,7,FALSE),"")</f>
        <v>26</v>
      </c>
      <c r="E117" s="12">
        <f>IFERROR(VLOOKUP(UPPER(CONCATENATE($B117," - ",$A117)),'[1]Segurados Civis'!$A$5:$H$2142,8,FALSE),"")</f>
        <v>9</v>
      </c>
      <c r="F117" s="12">
        <f t="shared" si="1"/>
        <v>327</v>
      </c>
      <c r="G117" s="5" t="s">
        <v>2</v>
      </c>
      <c r="H117" s="3">
        <v>0</v>
      </c>
      <c r="I117" s="3"/>
      <c r="J117" s="3">
        <v>0</v>
      </c>
      <c r="K117" s="3">
        <v>0</v>
      </c>
    </row>
    <row r="118" spans="1:11" x14ac:dyDescent="0.25">
      <c r="A118" s="5" t="s">
        <v>2274</v>
      </c>
      <c r="B118" s="5" t="s">
        <v>2313</v>
      </c>
      <c r="C118" s="12">
        <f>IFERROR(VLOOKUP(UPPER(CONCATENATE($B118," - ",$A118)),'[1]Segurados Civis'!$A$5:$H$2142,6,FALSE),"")</f>
        <v>164</v>
      </c>
      <c r="D118" s="12">
        <f>IFERROR(VLOOKUP(UPPER(CONCATENATE($B118," - ",$A118)),'[1]Segurados Civis'!$A$5:$H$2142,7,FALSE),"")</f>
        <v>11</v>
      </c>
      <c r="E118" s="12">
        <f>IFERROR(VLOOKUP(UPPER(CONCATENATE($B118," - ",$A118)),'[1]Segurados Civis'!$A$5:$H$2142,8,FALSE),"")</f>
        <v>10</v>
      </c>
      <c r="F118" s="12">
        <f t="shared" si="1"/>
        <v>185</v>
      </c>
      <c r="G118" s="5" t="s">
        <v>2</v>
      </c>
      <c r="H118" s="3">
        <v>0</v>
      </c>
      <c r="I118" s="3"/>
      <c r="J118" s="3">
        <v>0</v>
      </c>
      <c r="K118" s="3">
        <v>0</v>
      </c>
    </row>
    <row r="119" spans="1:11" x14ac:dyDescent="0.25">
      <c r="A119" s="5" t="s">
        <v>2274</v>
      </c>
      <c r="B119" s="5" t="s">
        <v>2385</v>
      </c>
      <c r="C119" s="12">
        <f>IFERROR(VLOOKUP(UPPER(CONCATENATE($B119," - ",$A119)),'[1]Segurados Civis'!$A$5:$H$2142,6,FALSE),"")</f>
        <v>195</v>
      </c>
      <c r="D119" s="12">
        <f>IFERROR(VLOOKUP(UPPER(CONCATENATE($B119," - ",$A119)),'[1]Segurados Civis'!$A$5:$H$2142,7,FALSE),"")</f>
        <v>16</v>
      </c>
      <c r="E119" s="12">
        <f>IFERROR(VLOOKUP(UPPER(CONCATENATE($B119," - ",$A119)),'[1]Segurados Civis'!$A$5:$H$2142,8,FALSE),"")</f>
        <v>2</v>
      </c>
      <c r="F119" s="12">
        <f t="shared" si="1"/>
        <v>213</v>
      </c>
      <c r="G119" s="5" t="s">
        <v>2</v>
      </c>
      <c r="H119" s="3">
        <v>0</v>
      </c>
      <c r="I119" s="3"/>
      <c r="J119" s="3">
        <v>0</v>
      </c>
      <c r="K119" s="3">
        <v>0</v>
      </c>
    </row>
    <row r="120" spans="1:11" x14ac:dyDescent="0.25">
      <c r="A120" s="5" t="s">
        <v>2274</v>
      </c>
      <c r="B120" s="5" t="s">
        <v>2412</v>
      </c>
      <c r="C120" s="12">
        <f>IFERROR(VLOOKUP(UPPER(CONCATENATE($B120," - ",$A120)),'[1]Segurados Civis'!$A$5:$H$2142,6,FALSE),"")</f>
        <v>383</v>
      </c>
      <c r="D120" s="12">
        <f>IFERROR(VLOOKUP(UPPER(CONCATENATE($B120," - ",$A120)),'[1]Segurados Civis'!$A$5:$H$2142,7,FALSE),"")</f>
        <v>62</v>
      </c>
      <c r="E120" s="12">
        <f>IFERROR(VLOOKUP(UPPER(CONCATENATE($B120," - ",$A120)),'[1]Segurados Civis'!$A$5:$H$2142,8,FALSE),"")</f>
        <v>23</v>
      </c>
      <c r="F120" s="12">
        <f t="shared" si="1"/>
        <v>468</v>
      </c>
      <c r="G120" s="5" t="s">
        <v>2</v>
      </c>
      <c r="H120" s="3">
        <v>0</v>
      </c>
      <c r="I120" s="3"/>
      <c r="J120" s="3">
        <v>0</v>
      </c>
      <c r="K120" s="3">
        <v>0</v>
      </c>
    </row>
    <row r="121" spans="1:11" x14ac:dyDescent="0.25">
      <c r="A121" s="5" t="s">
        <v>2274</v>
      </c>
      <c r="B121" s="5" t="s">
        <v>2328</v>
      </c>
      <c r="C121" s="12">
        <f>IFERROR(VLOOKUP(UPPER(CONCATENATE($B121," - ",$A121)),'[1]Segurados Civis'!$A$5:$H$2142,6,FALSE),"")</f>
        <v>333</v>
      </c>
      <c r="D121" s="12">
        <f>IFERROR(VLOOKUP(UPPER(CONCATENATE($B121," - ",$A121)),'[1]Segurados Civis'!$A$5:$H$2142,7,FALSE),"")</f>
        <v>45</v>
      </c>
      <c r="E121" s="12">
        <f>IFERROR(VLOOKUP(UPPER(CONCATENATE($B121," - ",$A121)),'[1]Segurados Civis'!$A$5:$H$2142,8,FALSE),"")</f>
        <v>11</v>
      </c>
      <c r="F121" s="12">
        <f t="shared" si="1"/>
        <v>389</v>
      </c>
      <c r="G121" s="5" t="s">
        <v>2</v>
      </c>
      <c r="H121" s="3">
        <v>0</v>
      </c>
      <c r="I121" s="3"/>
      <c r="J121" s="3">
        <v>0</v>
      </c>
      <c r="K121" s="3">
        <v>0</v>
      </c>
    </row>
    <row r="122" spans="1:11" x14ac:dyDescent="0.25">
      <c r="A122" s="5" t="s">
        <v>2274</v>
      </c>
      <c r="B122" s="5" t="s">
        <v>2398</v>
      </c>
      <c r="C122" s="12">
        <f>IFERROR(VLOOKUP(UPPER(CONCATENATE($B122," - ",$A122)),'[1]Segurados Civis'!$A$5:$H$2142,6,FALSE),"")</f>
        <v>165</v>
      </c>
      <c r="D122" s="12">
        <f>IFERROR(VLOOKUP(UPPER(CONCATENATE($B122," - ",$A122)),'[1]Segurados Civis'!$A$5:$H$2142,7,FALSE),"")</f>
        <v>39</v>
      </c>
      <c r="E122" s="12">
        <f>IFERROR(VLOOKUP(UPPER(CONCATENATE($B122," - ",$A122)),'[1]Segurados Civis'!$A$5:$H$2142,8,FALSE),"")</f>
        <v>11</v>
      </c>
      <c r="F122" s="12">
        <f t="shared" si="1"/>
        <v>215</v>
      </c>
      <c r="G122" s="5" t="s">
        <v>2</v>
      </c>
      <c r="H122" s="3">
        <v>0</v>
      </c>
      <c r="I122" s="3">
        <v>1</v>
      </c>
      <c r="J122" s="3">
        <v>1</v>
      </c>
      <c r="K122" s="3">
        <v>0</v>
      </c>
    </row>
    <row r="123" spans="1:11" x14ac:dyDescent="0.25">
      <c r="A123" s="5" t="s">
        <v>2274</v>
      </c>
      <c r="B123" s="5" t="s">
        <v>2400</v>
      </c>
      <c r="C123" s="12">
        <f>IFERROR(VLOOKUP(UPPER(CONCATENATE($B123," - ",$A123)),'[1]Segurados Civis'!$A$5:$H$2142,6,FALSE),"")</f>
        <v>518</v>
      </c>
      <c r="D123" s="12">
        <f>IFERROR(VLOOKUP(UPPER(CONCATENATE($B123," - ",$A123)),'[1]Segurados Civis'!$A$5:$H$2142,7,FALSE),"")</f>
        <v>64</v>
      </c>
      <c r="E123" s="12">
        <f>IFERROR(VLOOKUP(UPPER(CONCATENATE($B123," - ",$A123)),'[1]Segurados Civis'!$A$5:$H$2142,8,FALSE),"")</f>
        <v>25</v>
      </c>
      <c r="F123" s="12">
        <f t="shared" si="1"/>
        <v>607</v>
      </c>
      <c r="G123" s="5" t="s">
        <v>2</v>
      </c>
      <c r="H123" s="3">
        <v>0</v>
      </c>
      <c r="I123" s="3"/>
      <c r="J123" s="3">
        <v>0</v>
      </c>
      <c r="K123" s="3">
        <v>0</v>
      </c>
    </row>
    <row r="124" spans="1:11" x14ac:dyDescent="0.25">
      <c r="A124" s="5" t="s">
        <v>2274</v>
      </c>
      <c r="B124" s="5" t="s">
        <v>2356</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c r="J124" s="3">
        <v>0</v>
      </c>
      <c r="K124" s="3">
        <v>0</v>
      </c>
    </row>
    <row r="125" spans="1:11" x14ac:dyDescent="0.25">
      <c r="A125" s="5" t="s">
        <v>2274</v>
      </c>
      <c r="B125" s="5" t="s">
        <v>2294</v>
      </c>
      <c r="C125" s="12">
        <f>IFERROR(VLOOKUP(UPPER(CONCATENATE($B125," - ",$A125)),'[1]Segurados Civis'!$A$5:$H$2142,6,FALSE),"")</f>
        <v>391</v>
      </c>
      <c r="D125" s="12">
        <f>IFERROR(VLOOKUP(UPPER(CONCATENATE($B125," - ",$A125)),'[1]Segurados Civis'!$A$5:$H$2142,7,FALSE),"")</f>
        <v>0</v>
      </c>
      <c r="E125" s="12">
        <f>IFERROR(VLOOKUP(UPPER(CONCATENATE($B125," - ",$A125)),'[1]Segurados Civis'!$A$5:$H$2142,8,FALSE),"")</f>
        <v>0</v>
      </c>
      <c r="F125" s="12">
        <f t="shared" si="1"/>
        <v>391</v>
      </c>
      <c r="G125" s="5" t="s">
        <v>2</v>
      </c>
      <c r="H125" s="3">
        <v>0</v>
      </c>
      <c r="I125" s="3"/>
      <c r="J125" s="3">
        <v>0</v>
      </c>
      <c r="K125" s="3">
        <v>0</v>
      </c>
    </row>
    <row r="126" spans="1:11" x14ac:dyDescent="0.25">
      <c r="A126" s="5" t="s">
        <v>2274</v>
      </c>
      <c r="B126" s="5" t="s">
        <v>2337</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c r="J126" s="3">
        <v>0</v>
      </c>
      <c r="K126" s="3">
        <v>0</v>
      </c>
    </row>
    <row r="127" spans="1:11" x14ac:dyDescent="0.25">
      <c r="A127" s="5" t="s">
        <v>2274</v>
      </c>
      <c r="B127" s="5" t="s">
        <v>2348</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c r="J127" s="3">
        <v>0</v>
      </c>
      <c r="K127" s="3">
        <v>0</v>
      </c>
    </row>
    <row r="128" spans="1:11" x14ac:dyDescent="0.25">
      <c r="A128" s="5" t="s">
        <v>2274</v>
      </c>
      <c r="B128" s="5" t="s">
        <v>2288</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c r="J128" s="3">
        <v>0</v>
      </c>
      <c r="K128" s="3">
        <v>0</v>
      </c>
    </row>
    <row r="129" spans="1:11" x14ac:dyDescent="0.25">
      <c r="A129" s="5" t="s">
        <v>2274</v>
      </c>
      <c r="B129" s="5" t="s">
        <v>2315</v>
      </c>
      <c r="C129" s="12">
        <f>IFERROR(VLOOKUP(UPPER(CONCATENATE($B129," - ",$A129)),'[1]Segurados Civis'!$A$5:$H$2142,6,FALSE),"")</f>
        <v>2876</v>
      </c>
      <c r="D129" s="12">
        <f>IFERROR(VLOOKUP(UPPER(CONCATENATE($B129," - ",$A129)),'[1]Segurados Civis'!$A$5:$H$2142,7,FALSE),"")</f>
        <v>373</v>
      </c>
      <c r="E129" s="12">
        <f>IFERROR(VLOOKUP(UPPER(CONCATENATE($B129," - ",$A129)),'[1]Segurados Civis'!$A$5:$H$2142,8,FALSE),"")</f>
        <v>96</v>
      </c>
      <c r="F129" s="12">
        <f t="shared" si="1"/>
        <v>3345</v>
      </c>
      <c r="G129" s="5" t="s">
        <v>2</v>
      </c>
      <c r="H129" s="3">
        <v>0</v>
      </c>
      <c r="I129" s="3"/>
      <c r="J129" s="3">
        <v>0</v>
      </c>
      <c r="K129" s="3">
        <v>0</v>
      </c>
    </row>
    <row r="130" spans="1:11" x14ac:dyDescent="0.25">
      <c r="A130" s="5" t="s">
        <v>2274</v>
      </c>
      <c r="B130" s="5" t="s">
        <v>2316</v>
      </c>
      <c r="C130" s="12">
        <f>IFERROR(VLOOKUP(UPPER(CONCATENATE($B130," - ",$A130)),'[1]Segurados Civis'!$A$5:$H$2142,6,FALSE),"")</f>
        <v>1425</v>
      </c>
      <c r="D130" s="12">
        <f>IFERROR(VLOOKUP(UPPER(CONCATENATE($B130," - ",$A130)),'[1]Segurados Civis'!$A$5:$H$2142,7,FALSE),"")</f>
        <v>147</v>
      </c>
      <c r="E130" s="12">
        <f>IFERROR(VLOOKUP(UPPER(CONCATENATE($B130," - ",$A130)),'[1]Segurados Civis'!$A$5:$H$2142,8,FALSE),"")</f>
        <v>34</v>
      </c>
      <c r="F130" s="12">
        <f t="shared" si="1"/>
        <v>1606</v>
      </c>
      <c r="G130" s="5" t="s">
        <v>2</v>
      </c>
      <c r="H130" s="3">
        <v>0</v>
      </c>
      <c r="I130" s="3"/>
      <c r="J130" s="3">
        <v>0</v>
      </c>
      <c r="K130" s="3">
        <v>0</v>
      </c>
    </row>
    <row r="131" spans="1:11" x14ac:dyDescent="0.25">
      <c r="A131" s="5" t="s">
        <v>2274</v>
      </c>
      <c r="B131" s="5" t="s">
        <v>2275</v>
      </c>
      <c r="C131" s="12">
        <f>IFERROR(VLOOKUP(UPPER(CONCATENATE($B131," - ",$A131)),'[1]Segurados Civis'!$A$5:$H$2142,6,FALSE),"")</f>
        <v>286</v>
      </c>
      <c r="D131" s="12">
        <f>IFERROR(VLOOKUP(UPPER(CONCATENATE($B131," - ",$A131)),'[1]Segurados Civis'!$A$5:$H$2142,7,FALSE),"")</f>
        <v>40</v>
      </c>
      <c r="E131" s="12">
        <f>IFERROR(VLOOKUP(UPPER(CONCATENATE($B131," - ",$A131)),'[1]Segurados Civis'!$A$5:$H$2142,8,FALSE),"")</f>
        <v>5</v>
      </c>
      <c r="F131" s="12">
        <f t="shared" ref="F131:F142" si="2">IF(SUM(C131:E131)=0,"",SUM(C131:E131))</f>
        <v>331</v>
      </c>
      <c r="G131" s="5" t="s">
        <v>2</v>
      </c>
      <c r="H131" s="3">
        <v>1</v>
      </c>
      <c r="I131" s="3"/>
      <c r="J131" s="3">
        <v>0</v>
      </c>
      <c r="K131" s="3">
        <v>0</v>
      </c>
    </row>
    <row r="132" spans="1:11" x14ac:dyDescent="0.25">
      <c r="A132" s="5" t="s">
        <v>2274</v>
      </c>
      <c r="B132" s="5" t="s">
        <v>2369</v>
      </c>
      <c r="C132" s="12">
        <f>IFERROR(VLOOKUP(UPPER(CONCATENATE($B132," - ",$A132)),'[1]Segurados Civis'!$A$5:$H$2142,6,FALSE),"")</f>
        <v>1428</v>
      </c>
      <c r="D132" s="12">
        <f>IFERROR(VLOOKUP(UPPER(CONCATENATE($B132," - ",$A132)),'[1]Segurados Civis'!$A$5:$H$2142,7,FALSE),"")</f>
        <v>146</v>
      </c>
      <c r="E132" s="12">
        <f>IFERROR(VLOOKUP(UPPER(CONCATENATE($B132," - ",$A132)),'[1]Segurados Civis'!$A$5:$H$2142,8,FALSE),"")</f>
        <v>30</v>
      </c>
      <c r="F132" s="12">
        <f t="shared" si="2"/>
        <v>1604</v>
      </c>
      <c r="G132" s="5" t="s">
        <v>2</v>
      </c>
      <c r="H132" s="3">
        <v>0</v>
      </c>
      <c r="I132" s="3"/>
      <c r="J132" s="3">
        <v>0</v>
      </c>
      <c r="K132" s="3">
        <v>0</v>
      </c>
    </row>
    <row r="133" spans="1:11" x14ac:dyDescent="0.25">
      <c r="A133" s="5" t="s">
        <v>2274</v>
      </c>
      <c r="B133" s="5" t="s">
        <v>2371</v>
      </c>
      <c r="C133" s="12">
        <f>IFERROR(VLOOKUP(UPPER(CONCATENATE($B133," - ",$A133)),'[1]Segurados Civis'!$A$5:$H$2142,6,FALSE),"")</f>
        <v>350</v>
      </c>
      <c r="D133" s="12">
        <f>IFERROR(VLOOKUP(UPPER(CONCATENATE($B133," - ",$A133)),'[1]Segurados Civis'!$A$5:$H$2142,7,FALSE),"")</f>
        <v>32</v>
      </c>
      <c r="E133" s="12">
        <f>IFERROR(VLOOKUP(UPPER(CONCATENATE($B133," - ",$A133)),'[1]Segurados Civis'!$A$5:$H$2142,8,FALSE),"")</f>
        <v>6</v>
      </c>
      <c r="F133" s="12">
        <f t="shared" si="2"/>
        <v>388</v>
      </c>
      <c r="G133" s="5" t="s">
        <v>2</v>
      </c>
      <c r="H133" s="3">
        <v>1</v>
      </c>
      <c r="I133" s="3"/>
      <c r="J133" s="3">
        <v>0</v>
      </c>
      <c r="K133" s="3">
        <v>0</v>
      </c>
    </row>
    <row r="134" spans="1:11" x14ac:dyDescent="0.25">
      <c r="A134" s="5" t="s">
        <v>2274</v>
      </c>
      <c r="B134" s="5" t="s">
        <v>2280</v>
      </c>
      <c r="C134" s="12">
        <f>IFERROR(VLOOKUP(UPPER(CONCATENATE($B134," - ",$A134)),'[1]Segurados Civis'!$A$5:$H$2142,6,FALSE),"")</f>
        <v>303</v>
      </c>
      <c r="D134" s="12">
        <f>IFERROR(VLOOKUP(UPPER(CONCATENATE($B134," - ",$A134)),'[1]Segurados Civis'!$A$5:$H$2142,7,FALSE),"")</f>
        <v>69</v>
      </c>
      <c r="E134" s="12">
        <f>IFERROR(VLOOKUP(UPPER(CONCATENATE($B134," - ",$A134)),'[1]Segurados Civis'!$A$5:$H$2142,8,FALSE),"")</f>
        <v>8</v>
      </c>
      <c r="F134" s="12">
        <f t="shared" si="2"/>
        <v>380</v>
      </c>
      <c r="G134" s="5" t="s">
        <v>2</v>
      </c>
      <c r="H134" s="3">
        <v>1</v>
      </c>
      <c r="I134" s="3"/>
      <c r="J134" s="3">
        <v>0</v>
      </c>
      <c r="K134" s="3">
        <v>0</v>
      </c>
    </row>
    <row r="135" spans="1:11" x14ac:dyDescent="0.25">
      <c r="A135" s="5" t="s">
        <v>2274</v>
      </c>
      <c r="B135" s="5" t="s">
        <v>2319</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c r="J135" s="3">
        <v>0</v>
      </c>
      <c r="K135" s="3">
        <v>0</v>
      </c>
    </row>
    <row r="136" spans="1:11" x14ac:dyDescent="0.25">
      <c r="A136" s="5" t="s">
        <v>2274</v>
      </c>
      <c r="B136" s="5" t="s">
        <v>2409</v>
      </c>
      <c r="C136" s="12">
        <f>IFERROR(VLOOKUP(UPPER(CONCATENATE($B136," - ",$A136)),'[1]Segurados Civis'!$A$5:$H$2142,6,FALSE),"")</f>
        <v>141</v>
      </c>
      <c r="D136" s="12">
        <f>IFERROR(VLOOKUP(UPPER(CONCATENATE($B136," - ",$A136)),'[1]Segurados Civis'!$A$5:$H$2142,7,FALSE),"")</f>
        <v>0</v>
      </c>
      <c r="E136" s="12">
        <f>IFERROR(VLOOKUP(UPPER(CONCATENATE($B136," - ",$A136)),'[1]Segurados Civis'!$A$5:$H$2142,8,FALSE),"")</f>
        <v>0</v>
      </c>
      <c r="F136" s="12">
        <f t="shared" si="2"/>
        <v>141</v>
      </c>
      <c r="G136" s="5" t="s">
        <v>2</v>
      </c>
      <c r="H136" s="3">
        <v>0</v>
      </c>
      <c r="I136" s="3"/>
      <c r="J136" s="3">
        <v>0</v>
      </c>
      <c r="K136" s="3">
        <v>0</v>
      </c>
    </row>
    <row r="137" spans="1:11" x14ac:dyDescent="0.25">
      <c r="A137" s="5" t="s">
        <v>2274</v>
      </c>
      <c r="B137" s="5" t="s">
        <v>2283</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c r="J137" s="3">
        <v>0</v>
      </c>
      <c r="K137" s="3">
        <v>0</v>
      </c>
    </row>
    <row r="138" spans="1:11" x14ac:dyDescent="0.25">
      <c r="A138" s="5" t="s">
        <v>2274</v>
      </c>
      <c r="B138" s="5" t="s">
        <v>2357</v>
      </c>
      <c r="C138" s="12">
        <f>IFERROR(VLOOKUP(UPPER(CONCATENATE($B138," - ",$A138)),'[1]Segurados Civis'!$A$5:$H$2142,6,FALSE),"")</f>
        <v>159</v>
      </c>
      <c r="D138" s="12">
        <f>IFERROR(VLOOKUP(UPPER(CONCATENATE($B138," - ",$A138)),'[1]Segurados Civis'!$A$5:$H$2142,7,FALSE),"")</f>
        <v>12</v>
      </c>
      <c r="E138" s="12">
        <f>IFERROR(VLOOKUP(UPPER(CONCATENATE($B138," - ",$A138)),'[1]Segurados Civis'!$A$5:$H$2142,8,FALSE),"")</f>
        <v>1</v>
      </c>
      <c r="F138" s="12">
        <f t="shared" si="2"/>
        <v>172</v>
      </c>
      <c r="G138" s="5" t="s">
        <v>2</v>
      </c>
      <c r="H138" s="3">
        <v>0</v>
      </c>
      <c r="I138" s="3"/>
      <c r="J138" s="3">
        <v>0</v>
      </c>
      <c r="K138" s="3">
        <v>0</v>
      </c>
    </row>
    <row r="139" spans="1:11" x14ac:dyDescent="0.25">
      <c r="A139" s="5" t="s">
        <v>2274</v>
      </c>
      <c r="B139" s="5" t="s">
        <v>2368</v>
      </c>
      <c r="C139" s="12">
        <f>IFERROR(VLOOKUP(UPPER(CONCATENATE($B139," - ",$A139)),'[1]Segurados Civis'!$A$5:$H$2142,6,FALSE),"")</f>
        <v>3794</v>
      </c>
      <c r="D139" s="12">
        <f>IFERROR(VLOOKUP(UPPER(CONCATENATE($B139," - ",$A139)),'[1]Segurados Civis'!$A$5:$H$2142,7,FALSE),"")</f>
        <v>721</v>
      </c>
      <c r="E139" s="12">
        <f>IFERROR(VLOOKUP(UPPER(CONCATENATE($B139," - ",$A139)),'[1]Segurados Civis'!$A$5:$H$2142,8,FALSE),"")</f>
        <v>192</v>
      </c>
      <c r="F139" s="12">
        <f t="shared" si="2"/>
        <v>4707</v>
      </c>
      <c r="G139" s="5" t="s">
        <v>2</v>
      </c>
      <c r="H139" s="3">
        <v>0</v>
      </c>
      <c r="I139" s="3"/>
      <c r="J139" s="3">
        <v>0</v>
      </c>
      <c r="K139" s="3">
        <v>0</v>
      </c>
    </row>
    <row r="140" spans="1:11" x14ac:dyDescent="0.25">
      <c r="A140" s="5" t="s">
        <v>2274</v>
      </c>
      <c r="B140" s="5" t="s">
        <v>2392</v>
      </c>
      <c r="C140" s="12">
        <f>IFERROR(VLOOKUP(UPPER(CONCATENATE($B140," - ",$A140)),'[1]Segurados Civis'!$A$5:$H$2142,6,FALSE),"")</f>
        <v>310</v>
      </c>
      <c r="D140" s="12">
        <f>IFERROR(VLOOKUP(UPPER(CONCATENATE($B140," - ",$A140)),'[1]Segurados Civis'!$A$5:$H$2142,7,FALSE),"")</f>
        <v>49</v>
      </c>
      <c r="E140" s="12">
        <f>IFERROR(VLOOKUP(UPPER(CONCATENATE($B140," - ",$A140)),'[1]Segurados Civis'!$A$5:$H$2142,8,FALSE),"")</f>
        <v>24</v>
      </c>
      <c r="F140" s="12">
        <f t="shared" si="2"/>
        <v>383</v>
      </c>
      <c r="G140" s="5" t="s">
        <v>2</v>
      </c>
      <c r="H140" s="3">
        <v>0</v>
      </c>
      <c r="I140" s="3"/>
      <c r="J140" s="3">
        <v>1</v>
      </c>
      <c r="K140" s="3">
        <v>0</v>
      </c>
    </row>
    <row r="141" spans="1:11" x14ac:dyDescent="0.25">
      <c r="A141" s="5" t="s">
        <v>2274</v>
      </c>
      <c r="B141" s="5" t="s">
        <v>2390</v>
      </c>
      <c r="C141" s="12">
        <f>IFERROR(VLOOKUP(UPPER(CONCATENATE($B141," - ",$A141)),'[1]Segurados Civis'!$A$5:$H$2142,6,FALSE),"")</f>
        <v>589</v>
      </c>
      <c r="D141" s="12">
        <f>IFERROR(VLOOKUP(UPPER(CONCATENATE($B141," - ",$A141)),'[1]Segurados Civis'!$A$5:$H$2142,7,FALSE),"")</f>
        <v>56</v>
      </c>
      <c r="E141" s="12">
        <f>IFERROR(VLOOKUP(UPPER(CONCATENATE($B141," - ",$A141)),'[1]Segurados Civis'!$A$5:$H$2142,8,FALSE),"")</f>
        <v>18</v>
      </c>
      <c r="F141" s="12">
        <f t="shared" si="2"/>
        <v>663</v>
      </c>
      <c r="G141" s="5" t="s">
        <v>2</v>
      </c>
      <c r="H141" s="3">
        <v>0</v>
      </c>
      <c r="I141" s="3"/>
      <c r="J141" s="3">
        <v>0</v>
      </c>
      <c r="K141" s="3">
        <v>0</v>
      </c>
    </row>
    <row r="142" spans="1:11" x14ac:dyDescent="0.25">
      <c r="A142" s="5" t="s">
        <v>2274</v>
      </c>
      <c r="B142" s="5" t="s">
        <v>2394</v>
      </c>
      <c r="C142" s="12">
        <f>IFERROR(VLOOKUP(UPPER(CONCATENATE($B142," - ",$A142)),'[1]Segurados Civis'!$A$5:$H$2142,6,FALSE),"")</f>
        <v>428</v>
      </c>
      <c r="D142" s="12">
        <f>IFERROR(VLOOKUP(UPPER(CONCATENATE($B142," - ",$A142)),'[1]Segurados Civis'!$A$5:$H$2142,7,FALSE),"")</f>
        <v>88</v>
      </c>
      <c r="E142" s="12">
        <f>IFERROR(VLOOKUP(UPPER(CONCATENATE($B142," - ",$A142)),'[1]Segurados Civis'!$A$5:$H$2142,8,FALSE),"")</f>
        <v>21</v>
      </c>
      <c r="F142" s="12">
        <f t="shared" si="2"/>
        <v>537</v>
      </c>
      <c r="G142" s="5" t="s">
        <v>2</v>
      </c>
      <c r="H142" s="3">
        <v>0</v>
      </c>
      <c r="I142" s="3"/>
      <c r="J142" s="3">
        <v>0</v>
      </c>
      <c r="K142" s="3">
        <v>0</v>
      </c>
    </row>
  </sheetData>
  <autoFilter ref="A1:K142"/>
  <sortState ref="B2:C143">
    <sortCondition ref="B143"/>
  </sortState>
  <mergeCells count="9">
    <mergeCell ref="M13:O13"/>
    <mergeCell ref="M2:O3"/>
    <mergeCell ref="M4:O4"/>
    <mergeCell ref="M9:O9"/>
    <mergeCell ref="M11:O12"/>
    <mergeCell ref="M7:R7"/>
    <mergeCell ref="M8:O8"/>
    <mergeCell ref="P8:R8"/>
    <mergeCell ref="P9:R9"/>
  </mergeCells>
  <conditionalFormatting sqref="H2:K106">
    <cfRule type="containsText" dxfId="21" priority="2" operator="containsText" text="1">
      <formula>NOT(ISERROR(SEARCH("1",H2)))</formula>
    </cfRule>
  </conditionalFormatting>
  <conditionalFormatting sqref="H107:K142">
    <cfRule type="containsText" dxfId="20" priority="1" operator="containsText" text="1">
      <formula>NOT(ISERROR(SEARCH("1",H107)))</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L5597"/>
  <sheetViews>
    <sheetView tabSelected="1" workbookViewId="0">
      <pane xSplit="2" ySplit="1" topLeftCell="H2" activePane="bottomRight" state="frozen"/>
      <selection pane="topRight" activeCell="C1" sqref="C1"/>
      <selection pane="bottomLeft" activeCell="A2" sqref="A2"/>
      <selection pane="bottomRight" activeCell="I18" sqref="I18"/>
    </sheetView>
  </sheetViews>
  <sheetFormatPr defaultColWidth="9.140625" defaultRowHeight="12.75" x14ac:dyDescent="0.25"/>
  <cols>
    <col min="1" max="1" width="48.5703125" style="21" customWidth="1"/>
    <col min="2" max="2" width="8" style="21" bestFit="1" customWidth="1"/>
    <col min="3" max="3" width="12.7109375" style="21" hidden="1" customWidth="1"/>
    <col min="4" max="4" width="12.7109375" style="84" hidden="1" customWidth="1"/>
    <col min="5" max="5" width="15.140625" style="84" hidden="1" customWidth="1"/>
    <col min="6" max="6" width="15.42578125" style="84" hidden="1" customWidth="1"/>
    <col min="7" max="7" width="12.7109375" style="84" hidden="1" customWidth="1"/>
    <col min="8" max="8" width="12.7109375" style="21" customWidth="1"/>
    <col min="9" max="12" width="25.7109375" style="21" customWidth="1"/>
    <col min="13" max="16384" width="9.140625" style="20"/>
  </cols>
  <sheetData>
    <row r="1" spans="1:12" s="18" customFormat="1" ht="114.75" customHeight="1" x14ac:dyDescent="0.25">
      <c r="A1" s="78" t="s">
        <v>5369</v>
      </c>
      <c r="B1" s="78" t="s">
        <v>26</v>
      </c>
      <c r="C1" s="78" t="s">
        <v>13517</v>
      </c>
      <c r="D1" s="78" t="s">
        <v>10963</v>
      </c>
      <c r="E1" s="78" t="s">
        <v>10964</v>
      </c>
      <c r="F1" s="78" t="s">
        <v>10968</v>
      </c>
      <c r="G1" s="78" t="s">
        <v>10965</v>
      </c>
      <c r="H1" s="78" t="s">
        <v>13518</v>
      </c>
      <c r="I1" s="78" t="s">
        <v>17064</v>
      </c>
      <c r="J1" s="78" t="s">
        <v>17063</v>
      </c>
      <c r="K1" s="78" t="s">
        <v>17089</v>
      </c>
      <c r="L1" s="78" t="s">
        <v>13520</v>
      </c>
    </row>
    <row r="2" spans="1:12" s="19" customFormat="1" ht="15" customHeight="1" x14ac:dyDescent="0.25">
      <c r="A2" s="88" t="s">
        <v>5370</v>
      </c>
      <c r="B2" s="40" t="s">
        <v>901</v>
      </c>
      <c r="C2" s="82" t="s">
        <v>10958</v>
      </c>
      <c r="D2" s="82">
        <v>366</v>
      </c>
      <c r="E2" s="82">
        <v>34</v>
      </c>
      <c r="F2" s="82">
        <v>4</v>
      </c>
      <c r="G2" s="82">
        <v>404</v>
      </c>
      <c r="H2" s="40" t="s">
        <v>2</v>
      </c>
      <c r="I2" s="83" t="str">
        <f>IFERROR(VLOOKUP(A2,'Alíquotas - CADPREV'!$B$2152:$N$4324,8,FALSE),"")</f>
        <v>SIM</v>
      </c>
      <c r="J2" s="83" t="str">
        <f>IF(H2="RPPS",VLOOKUP(A2,' Legislação Benef - GESCON'!$B$4:$I$2159,3,FALSE),"")</f>
        <v>NÃO</v>
      </c>
      <c r="K2" s="83" t="str">
        <f>IF(H2="RPPS",VLOOKUP(A2,' Legislação Benef - GESCON'!$B$4:$I$2159,6,FALSE),"")</f>
        <v>NÃO</v>
      </c>
      <c r="L2" s="83" t="str">
        <f>IF(H2="RPPS",IFERROR(IF(VLOOKUP(A2,'Suspensão de repasses - GESCON'!$D$3:$J$1048576,7,FALSE)="Validada","SIM","NÃO"),"NÃO"),"")</f>
        <v>SIM</v>
      </c>
    </row>
    <row r="3" spans="1:12" s="19" customFormat="1" ht="15" hidden="1" customHeight="1" x14ac:dyDescent="0.25">
      <c r="A3" s="88" t="s">
        <v>5371</v>
      </c>
      <c r="B3" s="40" t="s">
        <v>1356</v>
      </c>
      <c r="C3" s="82" t="s">
        <v>10959</v>
      </c>
      <c r="D3" s="82"/>
      <c r="E3" s="82"/>
      <c r="F3" s="82"/>
      <c r="G3" s="82"/>
      <c r="H3" s="40" t="s">
        <v>4</v>
      </c>
      <c r="I3" s="83" t="str">
        <f>IFERROR(VLOOKUP(A3,'Alíquotas - CADPREV'!$B$2152:$N$4324,8,FALSE),"")</f>
        <v/>
      </c>
      <c r="J3" s="83" t="str">
        <f>IF(H3="RPPS",VLOOKUP(A3,' Legislação Benef - GESCON'!$B$4:$I$2159,3,FALSE),"")</f>
        <v/>
      </c>
      <c r="K3" s="83" t="str">
        <f>IF(H3="RPPS",VLOOKUP(A3,' Legislação Benef - GESCON'!$B$4:$I$2159,6,FALSE),"")</f>
        <v/>
      </c>
      <c r="L3" s="83" t="str">
        <f>IF(H3="RPPS",IFERROR(IF(VLOOKUP(A3,'Suspensão de repasses - GESCON'!$D$3:$J$1048576,7,FALSE)="Validada","SIM","NÃO"),"NÃO"),"")</f>
        <v/>
      </c>
    </row>
    <row r="4" spans="1:12" s="19" customFormat="1" ht="15" customHeight="1" x14ac:dyDescent="0.25">
      <c r="A4" s="88" t="s">
        <v>5372</v>
      </c>
      <c r="B4" s="40" t="s">
        <v>901</v>
      </c>
      <c r="C4" s="82" t="s">
        <v>10958</v>
      </c>
      <c r="D4" s="82">
        <v>392</v>
      </c>
      <c r="E4" s="82">
        <v>81</v>
      </c>
      <c r="F4" s="82">
        <v>20</v>
      </c>
      <c r="G4" s="82">
        <v>493</v>
      </c>
      <c r="H4" s="40" t="s">
        <v>2</v>
      </c>
      <c r="I4" s="83" t="str">
        <f>IFERROR(VLOOKUP(A4,'Alíquotas - CADPREV'!$B$2152:$N$4324,8,FALSE),"")</f>
        <v>NÃO</v>
      </c>
      <c r="J4" s="83" t="str">
        <f>IF(H4="RPPS",VLOOKUP(A4,' Legislação Benef - GESCON'!$B$4:$I$2159,3,FALSE),"")</f>
        <v>NÃO</v>
      </c>
      <c r="K4" s="83" t="str">
        <f>IF(H4="RPPS",VLOOKUP(A4,' Legislação Benef - GESCON'!$B$4:$I$2159,6,FALSE),"")</f>
        <v>NÃO</v>
      </c>
      <c r="L4" s="83" t="str">
        <f>IF(H4="RPPS",IFERROR(IF(VLOOKUP(A4,'Suspensão de repasses - GESCON'!$D$3:$J$1048576,7,FALSE)="Validada","SIM","NÃO"),"NÃO"),"")</f>
        <v>NÃO</v>
      </c>
    </row>
    <row r="5" spans="1:12" s="19" customFormat="1" ht="15" hidden="1" customHeight="1" x14ac:dyDescent="0.25">
      <c r="A5" s="88" t="s">
        <v>5373</v>
      </c>
      <c r="B5" s="40" t="s">
        <v>1356</v>
      </c>
      <c r="C5" s="82" t="s">
        <v>10959</v>
      </c>
      <c r="D5" s="82"/>
      <c r="E5" s="82"/>
      <c r="F5" s="82"/>
      <c r="G5" s="82"/>
      <c r="H5" s="40" t="s">
        <v>4</v>
      </c>
      <c r="I5" s="83" t="str">
        <f>IFERROR(VLOOKUP(A5,'Alíquotas - CADPREV'!$B$2152:$N$4324,8,FALSE),"")</f>
        <v/>
      </c>
      <c r="J5" s="83" t="str">
        <f>IF(H5="RPPS",VLOOKUP(A5,' Legislação Benef - GESCON'!$B$4:$I$2159,3,FALSE),"")</f>
        <v/>
      </c>
      <c r="K5" s="83" t="str">
        <f>IF(H5="RPPS",VLOOKUP(A5,' Legislação Benef - GESCON'!$B$4:$I$2159,6,FALSE),"")</f>
        <v/>
      </c>
      <c r="L5" s="83" t="str">
        <f>IF(H5="RPPS",IFERROR(IF(VLOOKUP(A5,'Suspensão de repasses - GESCON'!$D$3:$J$1048576,7,FALSE)="Validada","SIM","NÃO"),"NÃO"),"")</f>
        <v/>
      </c>
    </row>
    <row r="6" spans="1:12" s="19" customFormat="1" ht="15" customHeight="1" x14ac:dyDescent="0.25">
      <c r="A6" s="88" t="s">
        <v>5374</v>
      </c>
      <c r="B6" s="40" t="s">
        <v>2413</v>
      </c>
      <c r="C6" s="82" t="s">
        <v>10958</v>
      </c>
      <c r="D6" s="82">
        <v>4261</v>
      </c>
      <c r="E6" s="82">
        <v>357</v>
      </c>
      <c r="F6" s="82">
        <v>138</v>
      </c>
      <c r="G6" s="82">
        <v>4756</v>
      </c>
      <c r="H6" s="40" t="s">
        <v>2</v>
      </c>
      <c r="I6" s="83" t="str">
        <f>IFERROR(VLOOKUP(A6,'Alíquotas - CADPREV'!$B$2152:$N$4324,8,FALSE),"")</f>
        <v>NÃO</v>
      </c>
      <c r="J6" s="83" t="str">
        <f>IF(H6="RPPS",VLOOKUP(A6,' Legislação Benef - GESCON'!$B$4:$I$2159,3,FALSE),"")</f>
        <v>NÃO</v>
      </c>
      <c r="K6" s="83" t="str">
        <f>IF(H6="RPPS",VLOOKUP(A6,' Legislação Benef - GESCON'!$B$4:$I$2159,6,FALSE),"")</f>
        <v>NÃO</v>
      </c>
      <c r="L6" s="83" t="str">
        <f>IF(H6="RPPS",IFERROR(IF(VLOOKUP(A6,'Suspensão de repasses - GESCON'!$D$3:$J$1048576,7,FALSE)="Validada","SIM","NÃO"),"NÃO"),"")</f>
        <v>NÃO</v>
      </c>
    </row>
    <row r="7" spans="1:12" s="19" customFormat="1" ht="15" hidden="1" customHeight="1" x14ac:dyDescent="0.25">
      <c r="A7" s="88" t="s">
        <v>5375</v>
      </c>
      <c r="B7" s="40" t="s">
        <v>634</v>
      </c>
      <c r="C7" s="82" t="s">
        <v>10959</v>
      </c>
      <c r="D7" s="82"/>
      <c r="E7" s="82"/>
      <c r="F7" s="82"/>
      <c r="G7" s="82"/>
      <c r="H7" s="40" t="s">
        <v>4</v>
      </c>
      <c r="I7" s="83" t="str">
        <f>IFERROR(VLOOKUP(A7,'Alíquotas - CADPREV'!$B$2152:$N$4324,8,FALSE),"")</f>
        <v/>
      </c>
      <c r="J7" s="83" t="str">
        <f>IF(H7="RPPS",VLOOKUP(A7,' Legislação Benef - GESCON'!$B$4:$I$2159,3,FALSE),"")</f>
        <v/>
      </c>
      <c r="K7" s="83" t="str">
        <f>IF(H7="RPPS",VLOOKUP(A7,' Legislação Benef - GESCON'!$B$4:$I$2159,6,FALSE),"")</f>
        <v/>
      </c>
      <c r="L7" s="83" t="str">
        <f>IF(H7="RPPS",IFERROR(IF(VLOOKUP(A7,'Suspensão de repasses - GESCON'!$D$3:$J$1048576,7,FALSE)="Validada","SIM","NÃO"),"NÃO"),"")</f>
        <v/>
      </c>
    </row>
    <row r="8" spans="1:12" s="19" customFormat="1" ht="15" hidden="1" customHeight="1" x14ac:dyDescent="0.25">
      <c r="A8" s="88" t="s">
        <v>5376</v>
      </c>
      <c r="B8" s="40" t="s">
        <v>215</v>
      </c>
      <c r="C8" s="82" t="s">
        <v>10959</v>
      </c>
      <c r="D8" s="82"/>
      <c r="E8" s="82"/>
      <c r="F8" s="82"/>
      <c r="G8" s="82"/>
      <c r="H8" s="40" t="s">
        <v>4</v>
      </c>
      <c r="I8" s="83" t="str">
        <f>IFERROR(VLOOKUP(A8,'Alíquotas - CADPREV'!$B$2152:$N$4324,8,FALSE),"")</f>
        <v/>
      </c>
      <c r="J8" s="83" t="str">
        <f>IF(H8="RPPS",VLOOKUP(A8,' Legislação Benef - GESCON'!$B$4:$I$2159,3,FALSE),"")</f>
        <v/>
      </c>
      <c r="K8" s="83" t="str">
        <f>IF(H8="RPPS",VLOOKUP(A8,' Legislação Benef - GESCON'!$B$4:$I$2159,6,FALSE),"")</f>
        <v/>
      </c>
      <c r="L8" s="83" t="str">
        <f>IF(H8="RPPS",IFERROR(IF(VLOOKUP(A8,'Suspensão de repasses - GESCON'!$D$3:$J$1048576,7,FALSE)="Validada","SIM","NÃO"),"NÃO"),"")</f>
        <v/>
      </c>
    </row>
    <row r="9" spans="1:12" s="19" customFormat="1" ht="15" hidden="1" customHeight="1" x14ac:dyDescent="0.25">
      <c r="A9" s="88" t="s">
        <v>5377</v>
      </c>
      <c r="B9" s="40" t="s">
        <v>215</v>
      </c>
      <c r="C9" s="82" t="s">
        <v>10959</v>
      </c>
      <c r="D9" s="82"/>
      <c r="E9" s="82"/>
      <c r="F9" s="82"/>
      <c r="G9" s="82"/>
      <c r="H9" s="40" t="s">
        <v>4</v>
      </c>
      <c r="I9" s="83" t="str">
        <f>IFERROR(VLOOKUP(A9,'Alíquotas - CADPREV'!$B$2152:$N$4324,8,FALSE),"")</f>
        <v/>
      </c>
      <c r="J9" s="83" t="str">
        <f>IF(H9="RPPS",VLOOKUP(A9,' Legislação Benef - GESCON'!$B$4:$I$2159,3,FALSE),"")</f>
        <v/>
      </c>
      <c r="K9" s="83" t="str">
        <f>IF(H9="RPPS",VLOOKUP(A9,' Legislação Benef - GESCON'!$B$4:$I$2159,6,FALSE),"")</f>
        <v/>
      </c>
      <c r="L9" s="83" t="str">
        <f>IF(H9="RPPS",IFERROR(IF(VLOOKUP(A9,'Suspensão de repasses - GESCON'!$D$3:$J$1048576,7,FALSE)="Validada","SIM","NÃO"),"NÃO"),"")</f>
        <v/>
      </c>
    </row>
    <row r="10" spans="1:12" s="19" customFormat="1" ht="15" hidden="1" customHeight="1" x14ac:dyDescent="0.25">
      <c r="A10" s="88" t="s">
        <v>5378</v>
      </c>
      <c r="B10" s="40" t="s">
        <v>3143</v>
      </c>
      <c r="C10" s="82" t="s">
        <v>10959</v>
      </c>
      <c r="D10" s="82"/>
      <c r="E10" s="82"/>
      <c r="F10" s="82"/>
      <c r="G10" s="82"/>
      <c r="H10" s="40" t="s">
        <v>4</v>
      </c>
      <c r="I10" s="83" t="str">
        <f>IFERROR(VLOOKUP(A10,'Alíquotas - CADPREV'!$B$2152:$N$4324,8,FALSE),"")</f>
        <v/>
      </c>
      <c r="J10" s="83" t="str">
        <f>IF(H10="RPPS",VLOOKUP(A10,' Legislação Benef - GESCON'!$B$4:$I$2159,3,FALSE),"")</f>
        <v/>
      </c>
      <c r="K10" s="83" t="str">
        <f>IF(H10="RPPS",VLOOKUP(A10,' Legislação Benef - GESCON'!$B$4:$I$2159,6,FALSE),"")</f>
        <v/>
      </c>
      <c r="L10" s="83" t="str">
        <f>IF(H10="RPPS",IFERROR(IF(VLOOKUP(A10,'Suspensão de repasses - GESCON'!$D$3:$J$1048576,7,FALSE)="Validada","SIM","NÃO"),"NÃO"),"")</f>
        <v/>
      </c>
    </row>
    <row r="11" spans="1:12" s="19" customFormat="1" ht="15" hidden="1" customHeight="1" x14ac:dyDescent="0.25">
      <c r="A11" s="88" t="s">
        <v>5379</v>
      </c>
      <c r="B11" s="40" t="s">
        <v>4289</v>
      </c>
      <c r="C11" s="82" t="s">
        <v>10959</v>
      </c>
      <c r="D11" s="82"/>
      <c r="E11" s="82"/>
      <c r="F11" s="82"/>
      <c r="G11" s="82"/>
      <c r="H11" s="40" t="s">
        <v>4</v>
      </c>
      <c r="I11" s="83" t="str">
        <f>IFERROR(VLOOKUP(A11,'Alíquotas - CADPREV'!$B$2152:$N$4324,8,FALSE),"")</f>
        <v/>
      </c>
      <c r="J11" s="83" t="str">
        <f>IF(H11="RPPS",VLOOKUP(A11,' Legislação Benef - GESCON'!$B$4:$I$2159,3,FALSE),"")</f>
        <v/>
      </c>
      <c r="K11" s="83" t="str">
        <f>IF(H11="RPPS",VLOOKUP(A11,' Legislação Benef - GESCON'!$B$4:$I$2159,6,FALSE),"")</f>
        <v/>
      </c>
      <c r="L11" s="83" t="str">
        <f>IF(H11="RPPS",IFERROR(IF(VLOOKUP(A11,'Suspensão de repasses - GESCON'!$D$3:$J$1048576,7,FALSE)="Validada","SIM","NÃO"),"NÃO"),"")</f>
        <v/>
      </c>
    </row>
    <row r="12" spans="1:12" s="19" customFormat="1" ht="15" hidden="1" customHeight="1" x14ac:dyDescent="0.25">
      <c r="A12" s="88" t="s">
        <v>5380</v>
      </c>
      <c r="B12" s="40" t="s">
        <v>2413</v>
      </c>
      <c r="C12" s="82" t="s">
        <v>10959</v>
      </c>
      <c r="D12" s="82"/>
      <c r="E12" s="82"/>
      <c r="F12" s="82"/>
      <c r="G12" s="82"/>
      <c r="H12" s="40" t="s">
        <v>4</v>
      </c>
      <c r="I12" s="83" t="str">
        <f>IFERROR(VLOOKUP(A12,'Alíquotas - CADPREV'!$B$2152:$N$4324,8,FALSE),"")</f>
        <v/>
      </c>
      <c r="J12" s="83" t="str">
        <f>IF(H12="RPPS",VLOOKUP(A12,' Legislação Benef - GESCON'!$B$4:$I$2159,3,FALSE),"")</f>
        <v/>
      </c>
      <c r="K12" s="83" t="str">
        <f>IF(H12="RPPS",VLOOKUP(A12,' Legislação Benef - GESCON'!$B$4:$I$2159,6,FALSE),"")</f>
        <v/>
      </c>
      <c r="L12" s="83" t="str">
        <f>IF(H12="RPPS",IFERROR(IF(VLOOKUP(A12,'Suspensão de repasses - GESCON'!$D$3:$J$1048576,7,FALSE)="Validada","SIM","NÃO"),"NÃO"),"")</f>
        <v/>
      </c>
    </row>
    <row r="13" spans="1:12" s="19" customFormat="1" ht="15" hidden="1" customHeight="1" x14ac:dyDescent="0.25">
      <c r="A13" s="88" t="s">
        <v>5381</v>
      </c>
      <c r="B13" s="40" t="s">
        <v>4289</v>
      </c>
      <c r="C13" s="82" t="s">
        <v>10959</v>
      </c>
      <c r="D13" s="82"/>
      <c r="E13" s="82"/>
      <c r="F13" s="82"/>
      <c r="G13" s="82"/>
      <c r="H13" s="40" t="s">
        <v>4</v>
      </c>
      <c r="I13" s="83" t="str">
        <f>IFERROR(VLOOKUP(A13,'Alíquotas - CADPREV'!$B$2152:$N$4324,8,FALSE),"")</f>
        <v/>
      </c>
      <c r="J13" s="83" t="str">
        <f>IF(H13="RPPS",VLOOKUP(A13,' Legislação Benef - GESCON'!$B$4:$I$2159,3,FALSE),"")</f>
        <v/>
      </c>
      <c r="K13" s="83" t="str">
        <f>IF(H13="RPPS",VLOOKUP(A13,' Legislação Benef - GESCON'!$B$4:$I$2159,6,FALSE),"")</f>
        <v/>
      </c>
      <c r="L13" s="83" t="str">
        <f>IF(H13="RPPS",IFERROR(IF(VLOOKUP(A13,'Suspensão de repasses - GESCON'!$D$3:$J$1048576,7,FALSE)="Validada","SIM","NÃO"),"NÃO"),"")</f>
        <v/>
      </c>
    </row>
    <row r="14" spans="1:12" s="19" customFormat="1" ht="15" hidden="1" customHeight="1" x14ac:dyDescent="0.25">
      <c r="A14" s="88" t="s">
        <v>5382</v>
      </c>
      <c r="B14" s="40" t="s">
        <v>1356</v>
      </c>
      <c r="C14" s="82" t="s">
        <v>10959</v>
      </c>
      <c r="D14" s="82"/>
      <c r="E14" s="82"/>
      <c r="F14" s="82"/>
      <c r="G14" s="82"/>
      <c r="H14" s="40" t="s">
        <v>4</v>
      </c>
      <c r="I14" s="83" t="str">
        <f>IFERROR(VLOOKUP(A14,'Alíquotas - CADPREV'!$B$2152:$N$4324,8,FALSE),"")</f>
        <v/>
      </c>
      <c r="J14" s="83" t="str">
        <f>IF(H14="RPPS",VLOOKUP(A14,' Legislação Benef - GESCON'!$B$4:$I$2159,3,FALSE),"")</f>
        <v/>
      </c>
      <c r="K14" s="83" t="str">
        <f>IF(H14="RPPS",VLOOKUP(A14,' Legislação Benef - GESCON'!$B$4:$I$2159,6,FALSE),"")</f>
        <v/>
      </c>
      <c r="L14" s="83" t="str">
        <f>IF(H14="RPPS",IFERROR(IF(VLOOKUP(A14,'Suspensão de repasses - GESCON'!$D$3:$J$1048576,7,FALSE)="Validada","SIM","NÃO"),"NÃO"),"")</f>
        <v/>
      </c>
    </row>
    <row r="15" spans="1:12" s="19" customFormat="1" ht="15" hidden="1" customHeight="1" x14ac:dyDescent="0.25">
      <c r="A15" s="88" t="s">
        <v>5383</v>
      </c>
      <c r="B15" s="40" t="s">
        <v>2758</v>
      </c>
      <c r="C15" s="82" t="s">
        <v>10959</v>
      </c>
      <c r="D15" s="82"/>
      <c r="E15" s="82"/>
      <c r="F15" s="82"/>
      <c r="G15" s="82"/>
      <c r="H15" s="40" t="s">
        <v>4</v>
      </c>
      <c r="I15" s="83" t="str">
        <f>IFERROR(VLOOKUP(A15,'Alíquotas - CADPREV'!$B$2152:$N$4324,8,FALSE),"")</f>
        <v/>
      </c>
      <c r="J15" s="83" t="str">
        <f>IF(H15="RPPS",VLOOKUP(A15,' Legislação Benef - GESCON'!$B$4:$I$2159,3,FALSE),"")</f>
        <v/>
      </c>
      <c r="K15" s="83" t="str">
        <f>IF(H15="RPPS",VLOOKUP(A15,' Legislação Benef - GESCON'!$B$4:$I$2159,6,FALSE),"")</f>
        <v/>
      </c>
      <c r="L15" s="83" t="str">
        <f>IF(H15="RPPS",IFERROR(IF(VLOOKUP(A15,'Suspensão de repasses - GESCON'!$D$3:$J$1048576,7,FALSE)="Validada","SIM","NÃO"),"NÃO"),"")</f>
        <v/>
      </c>
    </row>
    <row r="16" spans="1:12" s="19" customFormat="1" ht="15" customHeight="1" x14ac:dyDescent="0.25">
      <c r="A16" s="88" t="s">
        <v>5384</v>
      </c>
      <c r="B16" s="40" t="s">
        <v>5227</v>
      </c>
      <c r="C16" s="82" t="s">
        <v>10958</v>
      </c>
      <c r="D16" s="82">
        <v>98</v>
      </c>
      <c r="E16" s="82">
        <v>16</v>
      </c>
      <c r="F16" s="82">
        <v>1</v>
      </c>
      <c r="G16" s="82">
        <v>115</v>
      </c>
      <c r="H16" s="40" t="s">
        <v>2</v>
      </c>
      <c r="I16" s="83" t="str">
        <f>IFERROR(VLOOKUP(A16,'Alíquotas - CADPREV'!$B$2152:$N$4324,8,FALSE),"")</f>
        <v>NÃO</v>
      </c>
      <c r="J16" s="83" t="str">
        <f>IF(H16="RPPS",VLOOKUP(A16,' Legislação Benef - GESCON'!$B$4:$I$2159,3,FALSE),"")</f>
        <v>NÃO</v>
      </c>
      <c r="K16" s="83" t="str">
        <f>IF(H16="RPPS",VLOOKUP(A16,' Legislação Benef - GESCON'!$B$4:$I$2159,6,FALSE),"")</f>
        <v>NÃO</v>
      </c>
      <c r="L16" s="83" t="str">
        <f>IF(H16="RPPS",IFERROR(IF(VLOOKUP(A16,'Suspensão de repasses - GESCON'!$D$3:$J$1048576,7,FALSE)="Validada","SIM","NÃO"),"NÃO"),"")</f>
        <v>NÃO</v>
      </c>
    </row>
    <row r="17" spans="1:12" s="19" customFormat="1" ht="15" hidden="1" customHeight="1" x14ac:dyDescent="0.25">
      <c r="A17" s="88" t="s">
        <v>5385</v>
      </c>
      <c r="B17" s="40" t="s">
        <v>1356</v>
      </c>
      <c r="C17" s="82" t="s">
        <v>10959</v>
      </c>
      <c r="D17" s="82"/>
      <c r="E17" s="82"/>
      <c r="F17" s="82"/>
      <c r="G17" s="82"/>
      <c r="H17" s="40" t="s">
        <v>4</v>
      </c>
      <c r="I17" s="83" t="str">
        <f>IFERROR(VLOOKUP(A17,'Alíquotas - CADPREV'!$B$2152:$N$4324,8,FALSE),"")</f>
        <v/>
      </c>
      <c r="J17" s="83" t="str">
        <f>IF(H17="RPPS",VLOOKUP(A17,' Legislação Benef - GESCON'!$B$4:$I$2159,3,FALSE),"")</f>
        <v/>
      </c>
      <c r="K17" s="83" t="str">
        <f>IF(H17="RPPS",VLOOKUP(A17,' Legislação Benef - GESCON'!$B$4:$I$2159,6,FALSE),"")</f>
        <v/>
      </c>
      <c r="L17" s="83" t="str">
        <f>IF(H17="RPPS",IFERROR(IF(VLOOKUP(A17,'Suspensão de repasses - GESCON'!$D$3:$J$1048576,7,FALSE)="Validada","SIM","NÃO"),"NÃO"),"")</f>
        <v/>
      </c>
    </row>
    <row r="18" spans="1:12" s="19" customFormat="1" ht="15" customHeight="1" x14ac:dyDescent="0.25">
      <c r="A18" s="88" t="s">
        <v>5386</v>
      </c>
      <c r="B18" s="40" t="s">
        <v>1142</v>
      </c>
      <c r="C18" s="82" t="s">
        <v>10958</v>
      </c>
      <c r="D18" s="82">
        <v>3152</v>
      </c>
      <c r="E18" s="82">
        <v>241</v>
      </c>
      <c r="F18" s="82">
        <v>22</v>
      </c>
      <c r="G18" s="82">
        <v>3415</v>
      </c>
      <c r="H18" s="40" t="s">
        <v>2</v>
      </c>
      <c r="I18" s="83" t="str">
        <f>IFERROR(VLOOKUP(A18,'Alíquotas - CADPREV'!$B$2152:$N$4324,8,FALSE),"")</f>
        <v>NÃO</v>
      </c>
      <c r="J18" s="83" t="str">
        <f>IF(H18="RPPS",VLOOKUP(A18,' Legislação Benef - GESCON'!$B$4:$I$2159,3,FALSE),"")</f>
        <v>NÃO</v>
      </c>
      <c r="K18" s="83" t="str">
        <f>IF(H18="RPPS",VLOOKUP(A18,' Legislação Benef - GESCON'!$B$4:$I$2159,6,FALSE),"")</f>
        <v>NÃO</v>
      </c>
      <c r="L18" s="83" t="str">
        <f>IF(H18="RPPS",IFERROR(IF(VLOOKUP(A18,'Suspensão de repasses - GESCON'!$D$3:$J$1048576,7,FALSE)="Validada","SIM","NÃO"),"NÃO"),"")</f>
        <v>NÃO</v>
      </c>
    </row>
    <row r="19" spans="1:12" s="19" customFormat="1" ht="15" hidden="1" customHeight="1" x14ac:dyDescent="0.25">
      <c r="A19" s="88" t="s">
        <v>5387</v>
      </c>
      <c r="B19" s="40" t="s">
        <v>215</v>
      </c>
      <c r="C19" s="82" t="s">
        <v>10959</v>
      </c>
      <c r="D19" s="82"/>
      <c r="E19" s="82"/>
      <c r="F19" s="82"/>
      <c r="G19" s="82"/>
      <c r="H19" s="40" t="s">
        <v>4</v>
      </c>
      <c r="I19" s="83" t="str">
        <f>IFERROR(VLOOKUP(A19,'Alíquotas - CADPREV'!$B$2152:$N$4324,8,FALSE),"")</f>
        <v/>
      </c>
      <c r="J19" s="83" t="str">
        <f>IF(H19="RPPS",VLOOKUP(A19,' Legislação Benef - GESCON'!$B$4:$I$2159,3,FALSE),"")</f>
        <v/>
      </c>
      <c r="K19" s="83" t="str">
        <f>IF(H19="RPPS",VLOOKUP(A19,' Legislação Benef - GESCON'!$B$4:$I$2159,6,FALSE),"")</f>
        <v/>
      </c>
      <c r="L19" s="83" t="str">
        <f>IF(H19="RPPS",IFERROR(IF(VLOOKUP(A19,'Suspensão de repasses - GESCON'!$D$3:$J$1048576,7,FALSE)="Validada","SIM","NÃO"),"NÃO"),"")</f>
        <v/>
      </c>
    </row>
    <row r="20" spans="1:12" s="19" customFormat="1" ht="15" hidden="1" customHeight="1" x14ac:dyDescent="0.25">
      <c r="A20" s="88" t="s">
        <v>5388</v>
      </c>
      <c r="B20" s="40" t="s">
        <v>2413</v>
      </c>
      <c r="C20" s="82" t="s">
        <v>10959</v>
      </c>
      <c r="D20" s="82"/>
      <c r="E20" s="82"/>
      <c r="F20" s="82"/>
      <c r="G20" s="82"/>
      <c r="H20" s="40" t="s">
        <v>4</v>
      </c>
      <c r="I20" s="83" t="str">
        <f>IFERROR(VLOOKUP(A20,'Alíquotas - CADPREV'!$B$2152:$N$4324,8,FALSE),"")</f>
        <v/>
      </c>
      <c r="J20" s="83" t="str">
        <f>IF(H20="RPPS",VLOOKUP(A20,' Legislação Benef - GESCON'!$B$4:$I$2159,3,FALSE),"")</f>
        <v/>
      </c>
      <c r="K20" s="83" t="str">
        <f>IF(H20="RPPS",VLOOKUP(A20,' Legislação Benef - GESCON'!$B$4:$I$2159,6,FALSE),"")</f>
        <v/>
      </c>
      <c r="L20" s="83" t="str">
        <f>IF(H20="RPPS",IFERROR(IF(VLOOKUP(A20,'Suspensão de repasses - GESCON'!$D$3:$J$1048576,7,FALSE)="Validada","SIM","NÃO"),"NÃO"),"")</f>
        <v/>
      </c>
    </row>
    <row r="21" spans="1:12" s="19" customFormat="1" ht="15" customHeight="1" x14ac:dyDescent="0.25">
      <c r="A21" s="88" t="s">
        <v>5389</v>
      </c>
      <c r="B21" s="40" t="s">
        <v>634</v>
      </c>
      <c r="C21" s="82" t="s">
        <v>10958</v>
      </c>
      <c r="D21" s="82">
        <v>405</v>
      </c>
      <c r="E21" s="82">
        <v>82</v>
      </c>
      <c r="F21" s="82">
        <v>7</v>
      </c>
      <c r="G21" s="82">
        <v>494</v>
      </c>
      <c r="H21" s="40" t="s">
        <v>2</v>
      </c>
      <c r="I21" s="83" t="str">
        <f>IFERROR(VLOOKUP(A21,'Alíquotas - CADPREV'!$B$2152:$N$4324,8,FALSE),"")</f>
        <v>NÃO</v>
      </c>
      <c r="J21" s="83" t="str">
        <f>IF(H21="RPPS",VLOOKUP(A21,' Legislação Benef - GESCON'!$B$4:$I$2159,3,FALSE),"")</f>
        <v>NÃO</v>
      </c>
      <c r="K21" s="83" t="str">
        <f>IF(H21="RPPS",VLOOKUP(A21,' Legislação Benef - GESCON'!$B$4:$I$2159,6,FALSE),"")</f>
        <v>NÃO</v>
      </c>
      <c r="L21" s="83" t="str">
        <f>IF(H21="RPPS",IFERROR(IF(VLOOKUP(A21,'Suspensão de repasses - GESCON'!$D$3:$J$1048576,7,FALSE)="Validada","SIM","NÃO"),"NÃO"),"")</f>
        <v>NÃO</v>
      </c>
    </row>
    <row r="22" spans="1:12" s="19" customFormat="1" ht="15" hidden="1" customHeight="1" x14ac:dyDescent="0.25">
      <c r="A22" s="88" t="s">
        <v>5390</v>
      </c>
      <c r="B22" s="40" t="s">
        <v>634</v>
      </c>
      <c r="C22" s="82" t="s">
        <v>10959</v>
      </c>
      <c r="D22" s="82"/>
      <c r="E22" s="82"/>
      <c r="F22" s="82"/>
      <c r="G22" s="82"/>
      <c r="H22" s="40" t="s">
        <v>4</v>
      </c>
      <c r="I22" s="83" t="str">
        <f>IFERROR(VLOOKUP(A22,'Alíquotas - CADPREV'!$B$2152:$N$4324,8,FALSE),"")</f>
        <v/>
      </c>
      <c r="J22" s="83" t="str">
        <f>IF(H22="RPPS",VLOOKUP(A22,' Legislação Benef - GESCON'!$B$4:$I$2159,3,FALSE),"")</f>
        <v/>
      </c>
      <c r="K22" s="83" t="str">
        <f>IF(H22="RPPS",VLOOKUP(A22,' Legislação Benef - GESCON'!$B$4:$I$2159,6,FALSE),"")</f>
        <v/>
      </c>
      <c r="L22" s="83" t="str">
        <f>IF(H22="RPPS",IFERROR(IF(VLOOKUP(A22,'Suspensão de repasses - GESCON'!$D$3:$J$1048576,7,FALSE)="Validada","SIM","NÃO"),"NÃO"),"")</f>
        <v/>
      </c>
    </row>
    <row r="23" spans="1:12" s="19" customFormat="1" ht="15" hidden="1" customHeight="1" x14ac:dyDescent="0.25">
      <c r="A23" s="88" t="s">
        <v>5391</v>
      </c>
      <c r="B23" s="40" t="s">
        <v>3601</v>
      </c>
      <c r="C23" s="82" t="s">
        <v>10959</v>
      </c>
      <c r="D23" s="82"/>
      <c r="E23" s="82"/>
      <c r="F23" s="82"/>
      <c r="G23" s="82"/>
      <c r="H23" s="40" t="s">
        <v>4</v>
      </c>
      <c r="I23" s="83" t="str">
        <f>IFERROR(VLOOKUP(A23,'Alíquotas - CADPREV'!$B$2152:$N$4324,8,FALSE),"")</f>
        <v/>
      </c>
      <c r="J23" s="83" t="str">
        <f>IF(H23="RPPS",VLOOKUP(A23,' Legislação Benef - GESCON'!$B$4:$I$2159,3,FALSE),"")</f>
        <v/>
      </c>
      <c r="K23" s="83" t="str">
        <f>IF(H23="RPPS",VLOOKUP(A23,' Legislação Benef - GESCON'!$B$4:$I$2159,6,FALSE),"")</f>
        <v/>
      </c>
      <c r="L23" s="83" t="str">
        <f>IF(H23="RPPS",IFERROR(IF(VLOOKUP(A23,'Suspensão de repasses - GESCON'!$D$3:$J$1048576,7,FALSE)="Validada","SIM","NÃO"),"NÃO"),"")</f>
        <v/>
      </c>
    </row>
    <row r="24" spans="1:12" s="19" customFormat="1" ht="15" hidden="1" customHeight="1" x14ac:dyDescent="0.25">
      <c r="A24" s="88" t="s">
        <v>5392</v>
      </c>
      <c r="B24" s="40" t="s">
        <v>2926</v>
      </c>
      <c r="C24" s="82" t="s">
        <v>10959</v>
      </c>
      <c r="D24" s="82"/>
      <c r="E24" s="82"/>
      <c r="F24" s="82"/>
      <c r="G24" s="82"/>
      <c r="H24" s="40" t="s">
        <v>4</v>
      </c>
      <c r="I24" s="83" t="str">
        <f>IFERROR(VLOOKUP(A24,'Alíquotas - CADPREV'!$B$2152:$N$4324,8,FALSE),"")</f>
        <v/>
      </c>
      <c r="J24" s="83" t="str">
        <f>IF(H24="RPPS",VLOOKUP(A24,' Legislação Benef - GESCON'!$B$4:$I$2159,3,FALSE),"")</f>
        <v/>
      </c>
      <c r="K24" s="83" t="str">
        <f>IF(H24="RPPS",VLOOKUP(A24,' Legislação Benef - GESCON'!$B$4:$I$2159,6,FALSE),"")</f>
        <v/>
      </c>
      <c r="L24" s="83" t="str">
        <f>IF(H24="RPPS",IFERROR(IF(VLOOKUP(A24,'Suspensão de repasses - GESCON'!$D$3:$J$1048576,7,FALSE)="Validada","SIM","NÃO"),"NÃO"),"")</f>
        <v/>
      </c>
    </row>
    <row r="25" spans="1:12" s="19" customFormat="1" ht="15" hidden="1" customHeight="1" x14ac:dyDescent="0.25">
      <c r="A25" s="88" t="s">
        <v>5393</v>
      </c>
      <c r="B25" s="40" t="s">
        <v>3812</v>
      </c>
      <c r="C25" s="82" t="s">
        <v>10959</v>
      </c>
      <c r="D25" s="82"/>
      <c r="E25" s="82"/>
      <c r="F25" s="82"/>
      <c r="G25" s="82"/>
      <c r="H25" s="40" t="s">
        <v>4</v>
      </c>
      <c r="I25" s="83" t="str">
        <f>IFERROR(VLOOKUP(A25,'Alíquotas - CADPREV'!$B$2152:$N$4324,8,FALSE),"")</f>
        <v/>
      </c>
      <c r="J25" s="83" t="str">
        <f>IF(H25="RPPS",VLOOKUP(A25,' Legislação Benef - GESCON'!$B$4:$I$2159,3,FALSE),"")</f>
        <v/>
      </c>
      <c r="K25" s="83" t="str">
        <f>IF(H25="RPPS",VLOOKUP(A25,' Legislação Benef - GESCON'!$B$4:$I$2159,6,FALSE),"")</f>
        <v/>
      </c>
      <c r="L25" s="83" t="str">
        <f>IF(H25="RPPS",IFERROR(IF(VLOOKUP(A25,'Suspensão de repasses - GESCON'!$D$3:$J$1048576,7,FALSE)="Validada","SIM","NÃO"),"NÃO"),"")</f>
        <v/>
      </c>
    </row>
    <row r="26" spans="1:12" s="19" customFormat="1" ht="15" customHeight="1" x14ac:dyDescent="0.25">
      <c r="A26" s="88" t="s">
        <v>5394</v>
      </c>
      <c r="B26" s="40" t="s">
        <v>634</v>
      </c>
      <c r="C26" s="82" t="s">
        <v>10958</v>
      </c>
      <c r="D26" s="82">
        <v>1174</v>
      </c>
      <c r="E26" s="82">
        <v>166</v>
      </c>
      <c r="F26" s="82">
        <v>21</v>
      </c>
      <c r="G26" s="82">
        <v>1361</v>
      </c>
      <c r="H26" s="40" t="s">
        <v>2</v>
      </c>
      <c r="I26" s="83" t="str">
        <f>IFERROR(VLOOKUP(A26,'Alíquotas - CADPREV'!$B$2152:$N$4324,8,FALSE),"")</f>
        <v>NÃO</v>
      </c>
      <c r="J26" s="83" t="str">
        <f>IF(H26="RPPS",VLOOKUP(A26,' Legislação Benef - GESCON'!$B$4:$I$2159,3,FALSE),"")</f>
        <v>NÃO</v>
      </c>
      <c r="K26" s="83" t="str">
        <f>IF(H26="RPPS",VLOOKUP(A26,' Legislação Benef - GESCON'!$B$4:$I$2159,6,FALSE),"")</f>
        <v>NÃO</v>
      </c>
      <c r="L26" s="83" t="str">
        <f>IF(H26="RPPS",IFERROR(IF(VLOOKUP(A26,'Suspensão de repasses - GESCON'!$D$3:$J$1048576,7,FALSE)="Validada","SIM","NÃO"),"NÃO"),"")</f>
        <v>NÃO</v>
      </c>
    </row>
    <row r="27" spans="1:12" s="19" customFormat="1" ht="15" customHeight="1" x14ac:dyDescent="0.25">
      <c r="A27" s="88" t="s">
        <v>5395</v>
      </c>
      <c r="B27" s="40" t="s">
        <v>2274</v>
      </c>
      <c r="C27" s="82" t="s">
        <v>10958</v>
      </c>
      <c r="D27" s="82">
        <v>104</v>
      </c>
      <c r="E27" s="82">
        <v>11</v>
      </c>
      <c r="F27" s="82">
        <v>4</v>
      </c>
      <c r="G27" s="82">
        <v>119</v>
      </c>
      <c r="H27" s="40" t="s">
        <v>2</v>
      </c>
      <c r="I27" s="83" t="str">
        <f>IFERROR(VLOOKUP(A27,'Alíquotas - CADPREV'!$B$2152:$N$4324,8,FALSE),"")</f>
        <v>NÃO</v>
      </c>
      <c r="J27" s="83" t="str">
        <f>IF(H27="RPPS",VLOOKUP(A27,' Legislação Benef - GESCON'!$B$4:$I$2159,3,FALSE),"")</f>
        <v>NÃO</v>
      </c>
      <c r="K27" s="83" t="str">
        <f>IF(H27="RPPS",VLOOKUP(A27,' Legislação Benef - GESCON'!$B$4:$I$2159,6,FALSE),"")</f>
        <v>NÃO</v>
      </c>
      <c r="L27" s="83" t="str">
        <f>IF(H27="RPPS",IFERROR(IF(VLOOKUP(A27,'Suspensão de repasses - GESCON'!$D$3:$J$1048576,7,FALSE)="Validada","SIM","NÃO"),"NÃO"),"")</f>
        <v>NÃO</v>
      </c>
    </row>
    <row r="28" spans="1:12" s="19" customFormat="1" ht="15" hidden="1" customHeight="1" x14ac:dyDescent="0.25">
      <c r="A28" s="88" t="s">
        <v>5396</v>
      </c>
      <c r="B28" s="40" t="s">
        <v>0</v>
      </c>
      <c r="C28" s="82" t="s">
        <v>10959</v>
      </c>
      <c r="D28" s="82"/>
      <c r="E28" s="82"/>
      <c r="F28" s="82"/>
      <c r="G28" s="82"/>
      <c r="H28" s="40" t="s">
        <v>4</v>
      </c>
      <c r="I28" s="83" t="str">
        <f>IFERROR(VLOOKUP(A28,'Alíquotas - CADPREV'!$B$2152:$N$4324,8,FALSE),"")</f>
        <v/>
      </c>
      <c r="J28" s="83" t="str">
        <f>IF(H28="RPPS",VLOOKUP(A28,' Legislação Benef - GESCON'!$B$4:$I$2159,3,FALSE),"")</f>
        <v/>
      </c>
      <c r="K28" s="83" t="str">
        <f>IF(H28="RPPS",VLOOKUP(A28,' Legislação Benef - GESCON'!$B$4:$I$2159,6,FALSE),"")</f>
        <v/>
      </c>
      <c r="L28" s="83" t="str">
        <f>IF(H28="RPPS",IFERROR(IF(VLOOKUP(A28,'Suspensão de repasses - GESCON'!$D$3:$J$1048576,7,FALSE)="Validada","SIM","NÃO"),"NÃO"),"")</f>
        <v/>
      </c>
    </row>
    <row r="29" spans="1:12" s="19" customFormat="1" ht="15" customHeight="1" x14ac:dyDescent="0.25">
      <c r="A29" s="88" t="s">
        <v>5397</v>
      </c>
      <c r="B29" s="40" t="s">
        <v>901</v>
      </c>
      <c r="C29" s="82" t="s">
        <v>10958</v>
      </c>
      <c r="D29" s="82">
        <v>698</v>
      </c>
      <c r="E29" s="82">
        <v>167</v>
      </c>
      <c r="F29" s="82">
        <v>68</v>
      </c>
      <c r="G29" s="82">
        <v>933</v>
      </c>
      <c r="H29" s="40" t="s">
        <v>2</v>
      </c>
      <c r="I29" s="83" t="str">
        <f>IFERROR(VLOOKUP(A29,'Alíquotas - CADPREV'!$B$2152:$N$4324,8,FALSE),"")</f>
        <v>NÃO</v>
      </c>
      <c r="J29" s="83" t="str">
        <f>IF(H29="RPPS",VLOOKUP(A29,' Legislação Benef - GESCON'!$B$4:$I$2159,3,FALSE),"")</f>
        <v>NÃO</v>
      </c>
      <c r="K29" s="83" t="str">
        <f>IF(H29="RPPS",VLOOKUP(A29,' Legislação Benef - GESCON'!$B$4:$I$2159,6,FALSE),"")</f>
        <v>NÃO</v>
      </c>
      <c r="L29" s="83" t="str">
        <f>IF(H29="RPPS",IFERROR(IF(VLOOKUP(A29,'Suspensão de repasses - GESCON'!$D$3:$J$1048576,7,FALSE)="Validada","SIM","NÃO"),"NÃO"),"")</f>
        <v>NÃO</v>
      </c>
    </row>
    <row r="30" spans="1:12" s="19" customFormat="1" ht="15" hidden="1" customHeight="1" x14ac:dyDescent="0.25">
      <c r="A30" s="88" t="s">
        <v>5398</v>
      </c>
      <c r="B30" s="40" t="s">
        <v>1356</v>
      </c>
      <c r="C30" s="82" t="s">
        <v>10959</v>
      </c>
      <c r="D30" s="82"/>
      <c r="E30" s="82"/>
      <c r="F30" s="82"/>
      <c r="G30" s="82"/>
      <c r="H30" s="40" t="s">
        <v>4</v>
      </c>
      <c r="I30" s="83" t="str">
        <f>IFERROR(VLOOKUP(A30,'Alíquotas - CADPREV'!$B$2152:$N$4324,8,FALSE),"")</f>
        <v/>
      </c>
      <c r="J30" s="83" t="str">
        <f>IF(H30="RPPS",VLOOKUP(A30,' Legislação Benef - GESCON'!$B$4:$I$2159,3,FALSE),"")</f>
        <v/>
      </c>
      <c r="K30" s="83" t="str">
        <f>IF(H30="RPPS",VLOOKUP(A30,' Legislação Benef - GESCON'!$B$4:$I$2159,6,FALSE),"")</f>
        <v/>
      </c>
      <c r="L30" s="83" t="str">
        <f>IF(H30="RPPS",IFERROR(IF(VLOOKUP(A30,'Suspensão de repasses - GESCON'!$D$3:$J$1048576,7,FALSE)="Validada","SIM","NÃO"),"NÃO"),"")</f>
        <v/>
      </c>
    </row>
    <row r="31" spans="1:12" s="19" customFormat="1" ht="15" hidden="1" customHeight="1" x14ac:dyDescent="0.25">
      <c r="A31" s="88" t="s">
        <v>5399</v>
      </c>
      <c r="B31" s="40" t="s">
        <v>4626</v>
      </c>
      <c r="C31" s="82" t="s">
        <v>10959</v>
      </c>
      <c r="D31" s="82"/>
      <c r="E31" s="82"/>
      <c r="F31" s="82"/>
      <c r="G31" s="82"/>
      <c r="H31" s="40" t="s">
        <v>4</v>
      </c>
      <c r="I31" s="83" t="str">
        <f>IFERROR(VLOOKUP(A31,'Alíquotas - CADPREV'!$B$2152:$N$4324,8,FALSE),"")</f>
        <v/>
      </c>
      <c r="J31" s="83" t="str">
        <f>IF(H31="RPPS",VLOOKUP(A31,' Legislação Benef - GESCON'!$B$4:$I$2159,3,FALSE),"")</f>
        <v/>
      </c>
      <c r="K31" s="83" t="str">
        <f>IF(H31="RPPS",VLOOKUP(A31,' Legislação Benef - GESCON'!$B$4:$I$2159,6,FALSE),"")</f>
        <v/>
      </c>
      <c r="L31" s="83" t="str">
        <f>IF(H31="RPPS",IFERROR(IF(VLOOKUP(A31,'Suspensão de repasses - GESCON'!$D$3:$J$1048576,7,FALSE)="Validada","SIM","NÃO"),"NÃO"),"")</f>
        <v/>
      </c>
    </row>
    <row r="32" spans="1:12" s="19" customFormat="1" ht="15" hidden="1" customHeight="1" x14ac:dyDescent="0.25">
      <c r="A32" s="88" t="s">
        <v>5400</v>
      </c>
      <c r="B32" s="40" t="s">
        <v>901</v>
      </c>
      <c r="C32" s="82" t="s">
        <v>10959</v>
      </c>
      <c r="D32" s="82"/>
      <c r="E32" s="82"/>
      <c r="F32" s="82"/>
      <c r="G32" s="82"/>
      <c r="H32" s="40" t="s">
        <v>4</v>
      </c>
      <c r="I32" s="83" t="str">
        <f>IFERROR(VLOOKUP(A32,'Alíquotas - CADPREV'!$B$2152:$N$4324,8,FALSE),"")</f>
        <v/>
      </c>
      <c r="J32" s="83" t="str">
        <f>IF(H32="RPPS",VLOOKUP(A32,' Legislação Benef - GESCON'!$B$4:$I$2159,3,FALSE),"")</f>
        <v/>
      </c>
      <c r="K32" s="83" t="str">
        <f>IF(H32="RPPS",VLOOKUP(A32,' Legislação Benef - GESCON'!$B$4:$I$2159,6,FALSE),"")</f>
        <v/>
      </c>
      <c r="L32" s="83" t="str">
        <f>IF(H32="RPPS",IFERROR(IF(VLOOKUP(A32,'Suspensão de repasses - GESCON'!$D$3:$J$1048576,7,FALSE)="Validada","SIM","NÃO"),"NÃO"),"")</f>
        <v/>
      </c>
    </row>
    <row r="33" spans="1:12" s="19" customFormat="1" ht="15" hidden="1" customHeight="1" x14ac:dyDescent="0.25">
      <c r="A33" s="88" t="s">
        <v>5401</v>
      </c>
      <c r="B33" s="40" t="s">
        <v>4626</v>
      </c>
      <c r="C33" s="82" t="s">
        <v>10959</v>
      </c>
      <c r="D33" s="82"/>
      <c r="E33" s="82"/>
      <c r="F33" s="82"/>
      <c r="G33" s="82"/>
      <c r="H33" s="40" t="s">
        <v>4</v>
      </c>
      <c r="I33" s="83" t="str">
        <f>IFERROR(VLOOKUP(A33,'Alíquotas - CADPREV'!$B$2152:$N$4324,8,FALSE),"")</f>
        <v/>
      </c>
      <c r="J33" s="83" t="str">
        <f>IF(H33="RPPS",VLOOKUP(A33,' Legislação Benef - GESCON'!$B$4:$I$2159,3,FALSE),"")</f>
        <v/>
      </c>
      <c r="K33" s="83" t="str">
        <f>IF(H33="RPPS",VLOOKUP(A33,' Legislação Benef - GESCON'!$B$4:$I$2159,6,FALSE),"")</f>
        <v/>
      </c>
      <c r="L33" s="83" t="str">
        <f>IF(H33="RPPS",IFERROR(IF(VLOOKUP(A33,'Suspensão de repasses - GESCON'!$D$3:$J$1048576,7,FALSE)="Validada","SIM","NÃO"),"NÃO"),"")</f>
        <v/>
      </c>
    </row>
    <row r="34" spans="1:12" s="19" customFormat="1" ht="15" customHeight="1" x14ac:dyDescent="0.25">
      <c r="A34" s="88" t="s">
        <v>5402</v>
      </c>
      <c r="B34" s="40" t="s">
        <v>3143</v>
      </c>
      <c r="C34" s="82" t="s">
        <v>10958</v>
      </c>
      <c r="D34" s="82">
        <v>201</v>
      </c>
      <c r="E34" s="82">
        <v>82</v>
      </c>
      <c r="F34" s="82">
        <v>36</v>
      </c>
      <c r="G34" s="82">
        <v>319</v>
      </c>
      <c r="H34" s="40" t="s">
        <v>2</v>
      </c>
      <c r="I34" s="83" t="str">
        <f>IFERROR(VLOOKUP(A34,'Alíquotas - CADPREV'!$B$2152:$N$4324,8,FALSE),"")</f>
        <v>NÃO</v>
      </c>
      <c r="J34" s="83" t="str">
        <f>IF(H34="RPPS",VLOOKUP(A34,' Legislação Benef - GESCON'!$B$4:$I$2159,3,FALSE),"")</f>
        <v>NÃO</v>
      </c>
      <c r="K34" s="83" t="str">
        <f>IF(H34="RPPS",VLOOKUP(A34,' Legislação Benef - GESCON'!$B$4:$I$2159,6,FALSE),"")</f>
        <v>NÃO</v>
      </c>
      <c r="L34" s="83" t="str">
        <f>IF(H34="RPPS",IFERROR(IF(VLOOKUP(A34,'Suspensão de repasses - GESCON'!$D$3:$J$1048576,7,FALSE)="Validada","SIM","NÃO"),"NÃO"),"")</f>
        <v>NÃO</v>
      </c>
    </row>
    <row r="35" spans="1:12" s="19" customFormat="1" ht="15" hidden="1" customHeight="1" x14ac:dyDescent="0.25">
      <c r="A35" s="88" t="s">
        <v>5403</v>
      </c>
      <c r="B35" s="40" t="s">
        <v>215</v>
      </c>
      <c r="C35" s="82" t="s">
        <v>10959</v>
      </c>
      <c r="D35" s="82"/>
      <c r="E35" s="82"/>
      <c r="F35" s="82"/>
      <c r="G35" s="82"/>
      <c r="H35" s="40" t="s">
        <v>4</v>
      </c>
      <c r="I35" s="83" t="str">
        <f>IFERROR(VLOOKUP(A35,'Alíquotas - CADPREV'!$B$2152:$N$4324,8,FALSE),"")</f>
        <v/>
      </c>
      <c r="J35" s="83" t="str">
        <f>IF(H35="RPPS",VLOOKUP(A35,' Legislação Benef - GESCON'!$B$4:$I$2159,3,FALSE),"")</f>
        <v/>
      </c>
      <c r="K35" s="83" t="str">
        <f>IF(H35="RPPS",VLOOKUP(A35,' Legislação Benef - GESCON'!$B$4:$I$2159,6,FALSE),"")</f>
        <v/>
      </c>
      <c r="L35" s="83" t="str">
        <f>IF(H35="RPPS",IFERROR(IF(VLOOKUP(A35,'Suspensão de repasses - GESCON'!$D$3:$J$1048576,7,FALSE)="Validada","SIM","NÃO"),"NÃO"),"")</f>
        <v/>
      </c>
    </row>
    <row r="36" spans="1:12" s="19" customFormat="1" ht="15" customHeight="1" x14ac:dyDescent="0.25">
      <c r="A36" s="88" t="s">
        <v>5404</v>
      </c>
      <c r="B36" s="40" t="s">
        <v>2758</v>
      </c>
      <c r="C36" s="82" t="s">
        <v>10958</v>
      </c>
      <c r="D36" s="82">
        <v>657</v>
      </c>
      <c r="E36" s="82">
        <v>392</v>
      </c>
      <c r="F36" s="82">
        <v>33</v>
      </c>
      <c r="G36" s="82">
        <v>1082</v>
      </c>
      <c r="H36" s="40" t="s">
        <v>2</v>
      </c>
      <c r="I36" s="83" t="str">
        <f>IFERROR(VLOOKUP(A36,'Alíquotas - CADPREV'!$B$2152:$N$4324,8,FALSE),"")</f>
        <v>NÃO</v>
      </c>
      <c r="J36" s="83" t="str">
        <f>IF(H36="RPPS",VLOOKUP(A36,' Legislação Benef - GESCON'!$B$4:$I$2159,3,FALSE),"")</f>
        <v>NÃO</v>
      </c>
      <c r="K36" s="83" t="str">
        <f>IF(H36="RPPS",VLOOKUP(A36,' Legislação Benef - GESCON'!$B$4:$I$2159,6,FALSE),"")</f>
        <v>NÃO</v>
      </c>
      <c r="L36" s="83" t="str">
        <f>IF(H36="RPPS",IFERROR(IF(VLOOKUP(A36,'Suspensão de repasses - GESCON'!$D$3:$J$1048576,7,FALSE)="Validada","SIM","NÃO"),"NÃO"),"")</f>
        <v>NÃO</v>
      </c>
    </row>
    <row r="37" spans="1:12" s="19" customFormat="1" ht="15" hidden="1" customHeight="1" x14ac:dyDescent="0.25">
      <c r="A37" s="88" t="s">
        <v>5405</v>
      </c>
      <c r="B37" s="40" t="s">
        <v>3601</v>
      </c>
      <c r="C37" s="82" t="s">
        <v>10959</v>
      </c>
      <c r="D37" s="82"/>
      <c r="E37" s="82"/>
      <c r="F37" s="82"/>
      <c r="G37" s="82"/>
      <c r="H37" s="40" t="s">
        <v>4</v>
      </c>
      <c r="I37" s="83" t="str">
        <f>IFERROR(VLOOKUP(A37,'Alíquotas - CADPREV'!$B$2152:$N$4324,8,FALSE),"")</f>
        <v/>
      </c>
      <c r="J37" s="83" t="str">
        <f>IF(H37="RPPS",VLOOKUP(A37,' Legislação Benef - GESCON'!$B$4:$I$2159,3,FALSE),"")</f>
        <v/>
      </c>
      <c r="K37" s="83" t="str">
        <f>IF(H37="RPPS",VLOOKUP(A37,' Legislação Benef - GESCON'!$B$4:$I$2159,6,FALSE),"")</f>
        <v/>
      </c>
      <c r="L37" s="83" t="str">
        <f>IF(H37="RPPS",IFERROR(IF(VLOOKUP(A37,'Suspensão de repasses - GESCON'!$D$3:$J$1048576,7,FALSE)="Validada","SIM","NÃO"),"NÃO"),"")</f>
        <v/>
      </c>
    </row>
    <row r="38" spans="1:12" s="19" customFormat="1" ht="15" hidden="1" customHeight="1" x14ac:dyDescent="0.25">
      <c r="A38" s="88" t="s">
        <v>5406</v>
      </c>
      <c r="B38" s="40" t="s">
        <v>821</v>
      </c>
      <c r="C38" s="82" t="s">
        <v>10959</v>
      </c>
      <c r="D38" s="82"/>
      <c r="E38" s="82"/>
      <c r="F38" s="82"/>
      <c r="G38" s="82"/>
      <c r="H38" s="40" t="s">
        <v>4</v>
      </c>
      <c r="I38" s="83" t="str">
        <f>IFERROR(VLOOKUP(A38,'Alíquotas - CADPREV'!$B$2152:$N$4324,8,FALSE),"")</f>
        <v/>
      </c>
      <c r="J38" s="83" t="str">
        <f>IF(H38="RPPS",VLOOKUP(A38,' Legislação Benef - GESCON'!$B$4:$I$2159,3,FALSE),"")</f>
        <v/>
      </c>
      <c r="K38" s="83" t="str">
        <f>IF(H38="RPPS",VLOOKUP(A38,' Legislação Benef - GESCON'!$B$4:$I$2159,6,FALSE),"")</f>
        <v/>
      </c>
      <c r="L38" s="83" t="str">
        <f>IF(H38="RPPS",IFERROR(IF(VLOOKUP(A38,'Suspensão de repasses - GESCON'!$D$3:$J$1048576,7,FALSE)="Validada","SIM","NÃO"),"NÃO"),"")</f>
        <v/>
      </c>
    </row>
    <row r="39" spans="1:12" s="19" customFormat="1" ht="15" hidden="1" customHeight="1" x14ac:dyDescent="0.25">
      <c r="A39" s="88" t="s">
        <v>5407</v>
      </c>
      <c r="B39" s="40" t="s">
        <v>1142</v>
      </c>
      <c r="C39" s="82" t="s">
        <v>10959</v>
      </c>
      <c r="D39" s="82"/>
      <c r="E39" s="82"/>
      <c r="F39" s="82"/>
      <c r="G39" s="82"/>
      <c r="H39" s="40" t="s">
        <v>4</v>
      </c>
      <c r="I39" s="83" t="str">
        <f>IFERROR(VLOOKUP(A39,'Alíquotas - CADPREV'!$B$2152:$N$4324,8,FALSE),"")</f>
        <v/>
      </c>
      <c r="J39" s="83" t="str">
        <f>IF(H39="RPPS",VLOOKUP(A39,' Legislação Benef - GESCON'!$B$4:$I$2159,3,FALSE),"")</f>
        <v/>
      </c>
      <c r="K39" s="83" t="str">
        <f>IF(H39="RPPS",VLOOKUP(A39,' Legislação Benef - GESCON'!$B$4:$I$2159,6,FALSE),"")</f>
        <v/>
      </c>
      <c r="L39" s="83" t="str">
        <f>IF(H39="RPPS",IFERROR(IF(VLOOKUP(A39,'Suspensão de repasses - GESCON'!$D$3:$J$1048576,7,FALSE)="Validada","SIM","NÃO"),"NÃO"),"")</f>
        <v/>
      </c>
    </row>
    <row r="40" spans="1:12" s="19" customFormat="1" ht="15" customHeight="1" x14ac:dyDescent="0.25">
      <c r="A40" s="88" t="s">
        <v>5408</v>
      </c>
      <c r="B40" s="40" t="s">
        <v>2758</v>
      </c>
      <c r="C40" s="82" t="s">
        <v>10958</v>
      </c>
      <c r="D40" s="82">
        <v>420</v>
      </c>
      <c r="E40" s="82">
        <v>67</v>
      </c>
      <c r="F40" s="82">
        <v>12</v>
      </c>
      <c r="G40" s="82">
        <v>499</v>
      </c>
      <c r="H40" s="40" t="s">
        <v>2</v>
      </c>
      <c r="I40" s="83" t="str">
        <f>IFERROR(VLOOKUP(A40,'Alíquotas - CADPREV'!$B$2152:$N$4324,8,FALSE),"")</f>
        <v>NÃO</v>
      </c>
      <c r="J40" s="83" t="str">
        <f>IF(H40="RPPS",VLOOKUP(A40,' Legislação Benef - GESCON'!$B$4:$I$2159,3,FALSE),"")</f>
        <v>NÃO</v>
      </c>
      <c r="K40" s="83" t="str">
        <f>IF(H40="RPPS",VLOOKUP(A40,' Legislação Benef - GESCON'!$B$4:$I$2159,6,FALSE),"")</f>
        <v>NÃO</v>
      </c>
      <c r="L40" s="83" t="str">
        <f>IF(H40="RPPS",IFERROR(IF(VLOOKUP(A40,'Suspensão de repasses - GESCON'!$D$3:$J$1048576,7,FALSE)="Validada","SIM","NÃO"),"NÃO"),"")</f>
        <v>NÃO</v>
      </c>
    </row>
    <row r="41" spans="1:12" s="19" customFormat="1" ht="15" customHeight="1" x14ac:dyDescent="0.25">
      <c r="A41" s="88" t="s">
        <v>5409</v>
      </c>
      <c r="B41" s="40" t="s">
        <v>2413</v>
      </c>
      <c r="C41" s="82" t="s">
        <v>10958</v>
      </c>
      <c r="D41" s="82"/>
      <c r="E41" s="82"/>
      <c r="F41" s="82"/>
      <c r="G41" s="82"/>
      <c r="H41" s="40" t="s">
        <v>2</v>
      </c>
      <c r="I41" s="83" t="str">
        <f>IFERROR(VLOOKUP(A41,'Alíquotas - CADPREV'!$B$2152:$N$4324,8,FALSE),"")</f>
        <v>NÃO</v>
      </c>
      <c r="J41" s="83" t="str">
        <f>IF(H41="RPPS",VLOOKUP(A41,' Legislação Benef - GESCON'!$B$4:$I$2159,3,FALSE),"")</f>
        <v>NÃO</v>
      </c>
      <c r="K41" s="83" t="str">
        <f>IF(H41="RPPS",VLOOKUP(A41,' Legislação Benef - GESCON'!$B$4:$I$2159,6,FALSE),"")</f>
        <v>NÃO</v>
      </c>
      <c r="L41" s="83" t="str">
        <f>IF(H41="RPPS",IFERROR(IF(VLOOKUP(A41,'Suspensão de repasses - GESCON'!$D$3:$J$1048576,7,FALSE)="Validada","SIM","NÃO"),"NÃO"),"")</f>
        <v>NÃO</v>
      </c>
    </row>
    <row r="42" spans="1:12" s="19" customFormat="1" ht="15" customHeight="1" x14ac:dyDescent="0.25">
      <c r="A42" s="88" t="s">
        <v>5410</v>
      </c>
      <c r="B42" s="40" t="s">
        <v>2758</v>
      </c>
      <c r="C42" s="82" t="s">
        <v>10958</v>
      </c>
      <c r="D42" s="82">
        <v>462</v>
      </c>
      <c r="E42" s="82">
        <v>116</v>
      </c>
      <c r="F42" s="82">
        <v>0</v>
      </c>
      <c r="G42" s="82">
        <v>578</v>
      </c>
      <c r="H42" s="40" t="s">
        <v>2</v>
      </c>
      <c r="I42" s="83" t="str">
        <f>IFERROR(VLOOKUP(A42,'Alíquotas - CADPREV'!$B$2152:$N$4324,8,FALSE),"")</f>
        <v>NÃO</v>
      </c>
      <c r="J42" s="83" t="str">
        <f>IF(H42="RPPS",VLOOKUP(A42,' Legislação Benef - GESCON'!$B$4:$I$2159,3,FALSE),"")</f>
        <v>NÃO</v>
      </c>
      <c r="K42" s="83" t="str">
        <f>IF(H42="RPPS",VLOOKUP(A42,' Legislação Benef - GESCON'!$B$4:$I$2159,6,FALSE),"")</f>
        <v>NÃO</v>
      </c>
      <c r="L42" s="83" t="str">
        <f>IF(H42="RPPS",IFERROR(IF(VLOOKUP(A42,'Suspensão de repasses - GESCON'!$D$3:$J$1048576,7,FALSE)="Validada","SIM","NÃO"),"NÃO"),"")</f>
        <v>NÃO</v>
      </c>
    </row>
    <row r="43" spans="1:12" s="19" customFormat="1" ht="15" customHeight="1" x14ac:dyDescent="0.25">
      <c r="A43" s="88" t="s">
        <v>5411</v>
      </c>
      <c r="B43" s="40" t="s">
        <v>2926</v>
      </c>
      <c r="C43" s="82" t="s">
        <v>10958</v>
      </c>
      <c r="D43" s="82">
        <v>109</v>
      </c>
      <c r="E43" s="82">
        <v>25</v>
      </c>
      <c r="F43" s="82">
        <v>1</v>
      </c>
      <c r="G43" s="82">
        <v>135</v>
      </c>
      <c r="H43" s="40" t="s">
        <v>2</v>
      </c>
      <c r="I43" s="83" t="str">
        <f>IFERROR(VLOOKUP(A43,'Alíquotas - CADPREV'!$B$2152:$N$4324,8,FALSE),"")</f>
        <v>SIM</v>
      </c>
      <c r="J43" s="83" t="str">
        <f>IF(H43="RPPS",VLOOKUP(A43,' Legislação Benef - GESCON'!$B$4:$I$2159,3,FALSE),"")</f>
        <v>NÃO</v>
      </c>
      <c r="K43" s="83" t="str">
        <f>IF(H43="RPPS",VLOOKUP(A43,' Legislação Benef - GESCON'!$B$4:$I$2159,6,FALSE),"")</f>
        <v>SIM</v>
      </c>
      <c r="L43" s="83" t="str">
        <f>IF(H43="RPPS",IFERROR(IF(VLOOKUP(A43,'Suspensão de repasses - GESCON'!$D$3:$J$1048576,7,FALSE)="Validada","SIM","NÃO"),"NÃO"),"")</f>
        <v>NÃO</v>
      </c>
    </row>
    <row r="44" spans="1:12" s="19" customFormat="1" ht="15" hidden="1" customHeight="1" x14ac:dyDescent="0.25">
      <c r="A44" s="88" t="s">
        <v>5412</v>
      </c>
      <c r="B44" s="40" t="s">
        <v>4289</v>
      </c>
      <c r="C44" s="82" t="s">
        <v>10959</v>
      </c>
      <c r="D44" s="82"/>
      <c r="E44" s="82"/>
      <c r="F44" s="82"/>
      <c r="G44" s="82"/>
      <c r="H44" s="40" t="s">
        <v>4</v>
      </c>
      <c r="I44" s="83" t="str">
        <f>IFERROR(VLOOKUP(A44,'Alíquotas - CADPREV'!$B$2152:$N$4324,8,FALSE),"")</f>
        <v/>
      </c>
      <c r="J44" s="83" t="str">
        <f>IF(H44="RPPS",VLOOKUP(A44,' Legislação Benef - GESCON'!$B$4:$I$2159,3,FALSE),"")</f>
        <v/>
      </c>
      <c r="K44" s="83" t="str">
        <f>IF(H44="RPPS",VLOOKUP(A44,' Legislação Benef - GESCON'!$B$4:$I$2159,6,FALSE),"")</f>
        <v/>
      </c>
      <c r="L44" s="83" t="str">
        <f>IF(H44="RPPS",IFERROR(IF(VLOOKUP(A44,'Suspensão de repasses - GESCON'!$D$3:$J$1048576,7,FALSE)="Validada","SIM","NÃO"),"NÃO"),"")</f>
        <v/>
      </c>
    </row>
    <row r="45" spans="1:12" s="19" customFormat="1" ht="15" hidden="1" customHeight="1" x14ac:dyDescent="0.25">
      <c r="A45" s="88" t="s">
        <v>5413</v>
      </c>
      <c r="B45" s="40" t="s">
        <v>4289</v>
      </c>
      <c r="C45" s="82" t="s">
        <v>10959</v>
      </c>
      <c r="D45" s="82"/>
      <c r="E45" s="82"/>
      <c r="F45" s="82"/>
      <c r="G45" s="82"/>
      <c r="H45" s="40" t="s">
        <v>4</v>
      </c>
      <c r="I45" s="83" t="str">
        <f>IFERROR(VLOOKUP(A45,'Alíquotas - CADPREV'!$B$2152:$N$4324,8,FALSE),"")</f>
        <v/>
      </c>
      <c r="J45" s="83" t="str">
        <f>IF(H45="RPPS",VLOOKUP(A45,' Legislação Benef - GESCON'!$B$4:$I$2159,3,FALSE),"")</f>
        <v/>
      </c>
      <c r="K45" s="83" t="str">
        <f>IF(H45="RPPS",VLOOKUP(A45,' Legislação Benef - GESCON'!$B$4:$I$2159,6,FALSE),"")</f>
        <v/>
      </c>
      <c r="L45" s="83" t="str">
        <f>IF(H45="RPPS",IFERROR(IF(VLOOKUP(A45,'Suspensão de repasses - GESCON'!$D$3:$J$1048576,7,FALSE)="Validada","SIM","NÃO"),"NÃO"),"")</f>
        <v/>
      </c>
    </row>
    <row r="46" spans="1:12" s="19" customFormat="1" ht="15" hidden="1" customHeight="1" x14ac:dyDescent="0.25">
      <c r="A46" s="88" t="s">
        <v>5414</v>
      </c>
      <c r="B46" s="40" t="s">
        <v>2413</v>
      </c>
      <c r="C46" s="82" t="s">
        <v>10959</v>
      </c>
      <c r="D46" s="82"/>
      <c r="E46" s="82"/>
      <c r="F46" s="82"/>
      <c r="G46" s="82"/>
      <c r="H46" s="40" t="s">
        <v>4</v>
      </c>
      <c r="I46" s="83" t="str">
        <f>IFERROR(VLOOKUP(A46,'Alíquotas - CADPREV'!$B$2152:$N$4324,8,FALSE),"")</f>
        <v/>
      </c>
      <c r="J46" s="83" t="str">
        <f>IF(H46="RPPS",VLOOKUP(A46,' Legislação Benef - GESCON'!$B$4:$I$2159,3,FALSE),"")</f>
        <v/>
      </c>
      <c r="K46" s="83" t="str">
        <f>IF(H46="RPPS",VLOOKUP(A46,' Legislação Benef - GESCON'!$B$4:$I$2159,6,FALSE),"")</f>
        <v/>
      </c>
      <c r="L46" s="83" t="str">
        <f>IF(H46="RPPS",IFERROR(IF(VLOOKUP(A46,'Suspensão de repasses - GESCON'!$D$3:$J$1048576,7,FALSE)="Validada","SIM","NÃO"),"NÃO"),"")</f>
        <v/>
      </c>
    </row>
    <row r="47" spans="1:12" s="19" customFormat="1" ht="15" hidden="1" customHeight="1" x14ac:dyDescent="0.25">
      <c r="A47" s="88" t="s">
        <v>5415</v>
      </c>
      <c r="B47" s="40" t="s">
        <v>1356</v>
      </c>
      <c r="C47" s="82" t="s">
        <v>10959</v>
      </c>
      <c r="D47" s="82"/>
      <c r="E47" s="82"/>
      <c r="F47" s="82"/>
      <c r="G47" s="82"/>
      <c r="H47" s="40" t="s">
        <v>4</v>
      </c>
      <c r="I47" s="83" t="str">
        <f>IFERROR(VLOOKUP(A47,'Alíquotas - CADPREV'!$B$2152:$N$4324,8,FALSE),"")</f>
        <v/>
      </c>
      <c r="J47" s="83" t="str">
        <f>IF(H47="RPPS",VLOOKUP(A47,' Legislação Benef - GESCON'!$B$4:$I$2159,3,FALSE),"")</f>
        <v/>
      </c>
      <c r="K47" s="83" t="str">
        <f>IF(H47="RPPS",VLOOKUP(A47,' Legislação Benef - GESCON'!$B$4:$I$2159,6,FALSE),"")</f>
        <v/>
      </c>
      <c r="L47" s="83" t="str">
        <f>IF(H47="RPPS",IFERROR(IF(VLOOKUP(A47,'Suspensão de repasses - GESCON'!$D$3:$J$1048576,7,FALSE)="Validada","SIM","NÃO"),"NÃO"),"")</f>
        <v/>
      </c>
    </row>
    <row r="48" spans="1:12" s="19" customFormat="1" ht="15" customHeight="1" x14ac:dyDescent="0.25">
      <c r="A48" s="88" t="s">
        <v>5416</v>
      </c>
      <c r="B48" s="40" t="s">
        <v>2274</v>
      </c>
      <c r="C48" s="82" t="s">
        <v>10958</v>
      </c>
      <c r="D48" s="82">
        <v>495</v>
      </c>
      <c r="E48" s="82">
        <v>61</v>
      </c>
      <c r="F48" s="82">
        <v>21</v>
      </c>
      <c r="G48" s="82">
        <v>577</v>
      </c>
      <c r="H48" s="40" t="s">
        <v>2</v>
      </c>
      <c r="I48" s="83" t="str">
        <f>IFERROR(VLOOKUP(A48,'Alíquotas - CADPREV'!$B$2152:$N$4324,8,FALSE),"")</f>
        <v>SIM</v>
      </c>
      <c r="J48" s="83" t="str">
        <f>IF(H48="RPPS",VLOOKUP(A48,' Legislação Benef - GESCON'!$B$4:$I$2159,3,FALSE),"")</f>
        <v>NÃO</v>
      </c>
      <c r="K48" s="83" t="str">
        <f>IF(H48="RPPS",VLOOKUP(A48,' Legislação Benef - GESCON'!$B$4:$I$2159,6,FALSE),"")</f>
        <v>SIM</v>
      </c>
      <c r="L48" s="83" t="str">
        <f>IF(H48="RPPS",IFERROR(IF(VLOOKUP(A48,'Suspensão de repasses - GESCON'!$D$3:$J$1048576,7,FALSE)="Validada","SIM","NÃO"),"NÃO"),"")</f>
        <v>NÃO</v>
      </c>
    </row>
    <row r="49" spans="1:12" s="19" customFormat="1" ht="15" hidden="1" customHeight="1" x14ac:dyDescent="0.25">
      <c r="A49" s="88" t="s">
        <v>5417</v>
      </c>
      <c r="B49" s="40" t="s">
        <v>29</v>
      </c>
      <c r="C49" s="82" t="s">
        <v>10959</v>
      </c>
      <c r="D49" s="82"/>
      <c r="E49" s="82"/>
      <c r="F49" s="82"/>
      <c r="G49" s="82"/>
      <c r="H49" s="40" t="s">
        <v>4</v>
      </c>
      <c r="I49" s="83" t="str">
        <f>IFERROR(VLOOKUP(A49,'Alíquotas - CADPREV'!$B$2152:$N$4324,8,FALSE),"")</f>
        <v/>
      </c>
      <c r="J49" s="83" t="str">
        <f>IF(H49="RPPS",VLOOKUP(A49,' Legislação Benef - GESCON'!$B$4:$I$2159,3,FALSE),"")</f>
        <v/>
      </c>
      <c r="K49" s="83" t="str">
        <f>IF(H49="RPPS",VLOOKUP(A49,' Legislação Benef - GESCON'!$B$4:$I$2159,6,FALSE),"")</f>
        <v/>
      </c>
      <c r="L49" s="83" t="str">
        <f>IF(H49="RPPS",IFERROR(IF(VLOOKUP(A49,'Suspensão de repasses - GESCON'!$D$3:$J$1048576,7,FALSE)="Validada","SIM","NÃO"),"NÃO"),"")</f>
        <v/>
      </c>
    </row>
    <row r="50" spans="1:12" s="19" customFormat="1" ht="15" customHeight="1" x14ac:dyDescent="0.25">
      <c r="A50" s="88" t="s">
        <v>5418</v>
      </c>
      <c r="B50" s="40" t="s">
        <v>2554</v>
      </c>
      <c r="C50" s="82" t="s">
        <v>10958</v>
      </c>
      <c r="D50" s="82">
        <v>345</v>
      </c>
      <c r="E50" s="82">
        <v>82</v>
      </c>
      <c r="F50" s="82">
        <v>15</v>
      </c>
      <c r="G50" s="82">
        <v>442</v>
      </c>
      <c r="H50" s="40" t="s">
        <v>2</v>
      </c>
      <c r="I50" s="83" t="str">
        <f>IFERROR(VLOOKUP(A50,'Alíquotas - CADPREV'!$B$2152:$N$4324,8,FALSE),"")</f>
        <v>NÃO</v>
      </c>
      <c r="J50" s="83" t="str">
        <f>IF(H50="RPPS",VLOOKUP(A50,' Legislação Benef - GESCON'!$B$4:$I$2159,3,FALSE),"")</f>
        <v>NÃO</v>
      </c>
      <c r="K50" s="83" t="str">
        <f>IF(H50="RPPS",VLOOKUP(A50,' Legislação Benef - GESCON'!$B$4:$I$2159,6,FALSE),"")</f>
        <v>NÃO</v>
      </c>
      <c r="L50" s="83" t="str">
        <f>IF(H50="RPPS",IFERROR(IF(VLOOKUP(A50,'Suspensão de repasses - GESCON'!$D$3:$J$1048576,7,FALSE)="Validada","SIM","NÃO"),"NÃO"),"")</f>
        <v>NÃO</v>
      </c>
    </row>
    <row r="51" spans="1:12" s="19" customFormat="1" ht="15" customHeight="1" x14ac:dyDescent="0.25">
      <c r="A51" s="88" t="s">
        <v>5419</v>
      </c>
      <c r="B51" s="40" t="s">
        <v>2926</v>
      </c>
      <c r="C51" s="82" t="s">
        <v>10958</v>
      </c>
      <c r="D51" s="82">
        <v>185</v>
      </c>
      <c r="E51" s="82">
        <v>56</v>
      </c>
      <c r="F51" s="82">
        <v>5</v>
      </c>
      <c r="G51" s="82">
        <v>246</v>
      </c>
      <c r="H51" s="40" t="s">
        <v>2</v>
      </c>
      <c r="I51" s="83" t="str">
        <f>IFERROR(VLOOKUP(A51,'Alíquotas - CADPREV'!$B$2152:$N$4324,8,FALSE),"")</f>
        <v>NÃO</v>
      </c>
      <c r="J51" s="83" t="str">
        <f>IF(H51="RPPS",VLOOKUP(A51,' Legislação Benef - GESCON'!$B$4:$I$2159,3,FALSE),"")</f>
        <v>NÃO</v>
      </c>
      <c r="K51" s="83" t="str">
        <f>IF(H51="RPPS",VLOOKUP(A51,' Legislação Benef - GESCON'!$B$4:$I$2159,6,FALSE),"")</f>
        <v>NÃO</v>
      </c>
      <c r="L51" s="83" t="str">
        <f>IF(H51="RPPS",IFERROR(IF(VLOOKUP(A51,'Suspensão de repasses - GESCON'!$D$3:$J$1048576,7,FALSE)="Validada","SIM","NÃO"),"NÃO"),"")</f>
        <v>NÃO</v>
      </c>
    </row>
    <row r="52" spans="1:12" s="19" customFormat="1" ht="15" customHeight="1" x14ac:dyDescent="0.25">
      <c r="A52" s="88" t="s">
        <v>5420</v>
      </c>
      <c r="B52" s="40" t="s">
        <v>2197</v>
      </c>
      <c r="C52" s="82" t="s">
        <v>10958</v>
      </c>
      <c r="D52" s="82">
        <v>389</v>
      </c>
      <c r="E52" s="82">
        <v>4</v>
      </c>
      <c r="F52" s="82">
        <v>0</v>
      </c>
      <c r="G52" s="82">
        <v>393</v>
      </c>
      <c r="H52" s="40" t="s">
        <v>2</v>
      </c>
      <c r="I52" s="83" t="str">
        <f>IFERROR(VLOOKUP(A52,'Alíquotas - CADPREV'!$B$2152:$N$4324,8,FALSE),"")</f>
        <v>NÃO</v>
      </c>
      <c r="J52" s="83" t="str">
        <f>IF(H52="RPPS",VLOOKUP(A52,' Legislação Benef - GESCON'!$B$4:$I$2159,3,FALSE),"")</f>
        <v>NÃO</v>
      </c>
      <c r="K52" s="83" t="str">
        <f>IF(H52="RPPS",VLOOKUP(A52,' Legislação Benef - GESCON'!$B$4:$I$2159,6,FALSE),"")</f>
        <v>SIM</v>
      </c>
      <c r="L52" s="83" t="str">
        <f>IF(H52="RPPS",IFERROR(IF(VLOOKUP(A52,'Suspensão de repasses - GESCON'!$D$3:$J$1048576,7,FALSE)="Validada","SIM","NÃO"),"NÃO"),"")</f>
        <v>NÃO</v>
      </c>
    </row>
    <row r="53" spans="1:12" s="19" customFormat="1" ht="15" hidden="1" customHeight="1" x14ac:dyDescent="0.25">
      <c r="A53" s="88" t="s">
        <v>5421</v>
      </c>
      <c r="B53" s="40" t="s">
        <v>1356</v>
      </c>
      <c r="C53" s="82" t="s">
        <v>10959</v>
      </c>
      <c r="D53" s="82"/>
      <c r="E53" s="82"/>
      <c r="F53" s="82"/>
      <c r="G53" s="82"/>
      <c r="H53" s="40" t="s">
        <v>4</v>
      </c>
      <c r="I53" s="83" t="str">
        <f>IFERROR(VLOOKUP(A53,'Alíquotas - CADPREV'!$B$2152:$N$4324,8,FALSE),"")</f>
        <v/>
      </c>
      <c r="J53" s="83" t="str">
        <f>IF(H53="RPPS",VLOOKUP(A53,' Legislação Benef - GESCON'!$B$4:$I$2159,3,FALSE),"")</f>
        <v/>
      </c>
      <c r="K53" s="83" t="str">
        <f>IF(H53="RPPS",VLOOKUP(A53,' Legislação Benef - GESCON'!$B$4:$I$2159,6,FALSE),"")</f>
        <v/>
      </c>
      <c r="L53" s="83" t="str">
        <f>IF(H53="RPPS",IFERROR(IF(VLOOKUP(A53,'Suspensão de repasses - GESCON'!$D$3:$J$1048576,7,FALSE)="Validada","SIM","NÃO"),"NÃO"),"")</f>
        <v/>
      </c>
    </row>
    <row r="54" spans="1:12" s="19" customFormat="1" ht="15" hidden="1" customHeight="1" x14ac:dyDescent="0.25">
      <c r="A54" s="88" t="s">
        <v>5422</v>
      </c>
      <c r="B54" s="40" t="s">
        <v>4289</v>
      </c>
      <c r="C54" s="82" t="s">
        <v>10959</v>
      </c>
      <c r="D54" s="82"/>
      <c r="E54" s="82"/>
      <c r="F54" s="82"/>
      <c r="G54" s="82"/>
      <c r="H54" s="40" t="s">
        <v>4</v>
      </c>
      <c r="I54" s="83" t="str">
        <f>IFERROR(VLOOKUP(A54,'Alíquotas - CADPREV'!$B$2152:$N$4324,8,FALSE),"")</f>
        <v/>
      </c>
      <c r="J54" s="83" t="str">
        <f>IF(H54="RPPS",VLOOKUP(A54,' Legislação Benef - GESCON'!$B$4:$I$2159,3,FALSE),"")</f>
        <v/>
      </c>
      <c r="K54" s="83" t="str">
        <f>IF(H54="RPPS",VLOOKUP(A54,' Legislação Benef - GESCON'!$B$4:$I$2159,6,FALSE),"")</f>
        <v/>
      </c>
      <c r="L54" s="83" t="str">
        <f>IF(H54="RPPS",IFERROR(IF(VLOOKUP(A54,'Suspensão de repasses - GESCON'!$D$3:$J$1048576,7,FALSE)="Validada","SIM","NÃO"),"NÃO"),"")</f>
        <v/>
      </c>
    </row>
    <row r="55" spans="1:12" s="19" customFormat="1" ht="15" hidden="1" customHeight="1" x14ac:dyDescent="0.25">
      <c r="A55" s="88" t="s">
        <v>5423</v>
      </c>
      <c r="B55" s="40" t="s">
        <v>1142</v>
      </c>
      <c r="C55" s="82" t="s">
        <v>10959</v>
      </c>
      <c r="D55" s="82"/>
      <c r="E55" s="82"/>
      <c r="F55" s="82"/>
      <c r="G55" s="82"/>
      <c r="H55" s="40" t="s">
        <v>4</v>
      </c>
      <c r="I55" s="83" t="str">
        <f>IFERROR(VLOOKUP(A55,'Alíquotas - CADPREV'!$B$2152:$N$4324,8,FALSE),"")</f>
        <v/>
      </c>
      <c r="J55" s="83" t="str">
        <f>IF(H55="RPPS",VLOOKUP(A55,' Legislação Benef - GESCON'!$B$4:$I$2159,3,FALSE),"")</f>
        <v/>
      </c>
      <c r="K55" s="83" t="str">
        <f>IF(H55="RPPS",VLOOKUP(A55,' Legislação Benef - GESCON'!$B$4:$I$2159,6,FALSE),"")</f>
        <v/>
      </c>
      <c r="L55" s="83" t="str">
        <f>IF(H55="RPPS",IFERROR(IF(VLOOKUP(A55,'Suspensão de repasses - GESCON'!$D$3:$J$1048576,7,FALSE)="Validada","SIM","NÃO"),"NÃO"),"")</f>
        <v/>
      </c>
    </row>
    <row r="56" spans="1:12" s="19" customFormat="1" ht="15" hidden="1" customHeight="1" x14ac:dyDescent="0.25">
      <c r="A56" s="88" t="s">
        <v>5424</v>
      </c>
      <c r="B56" s="40" t="s">
        <v>821</v>
      </c>
      <c r="C56" s="82" t="s">
        <v>10959</v>
      </c>
      <c r="D56" s="82"/>
      <c r="E56" s="82"/>
      <c r="F56" s="82"/>
      <c r="G56" s="82"/>
      <c r="H56" s="40" t="s">
        <v>4</v>
      </c>
      <c r="I56" s="83" t="str">
        <f>IFERROR(VLOOKUP(A56,'Alíquotas - CADPREV'!$B$2152:$N$4324,8,FALSE),"")</f>
        <v/>
      </c>
      <c r="J56" s="83" t="str">
        <f>IF(H56="RPPS",VLOOKUP(A56,' Legislação Benef - GESCON'!$B$4:$I$2159,3,FALSE),"")</f>
        <v/>
      </c>
      <c r="K56" s="83" t="str">
        <f>IF(H56="RPPS",VLOOKUP(A56,' Legislação Benef - GESCON'!$B$4:$I$2159,6,FALSE),"")</f>
        <v/>
      </c>
      <c r="L56" s="83" t="str">
        <f>IF(H56="RPPS",IFERROR(IF(VLOOKUP(A56,'Suspensão de repasses - GESCON'!$D$3:$J$1048576,7,FALSE)="Validada","SIM","NÃO"),"NÃO"),"")</f>
        <v/>
      </c>
    </row>
    <row r="57" spans="1:12" s="19" customFormat="1" ht="15" hidden="1" customHeight="1" x14ac:dyDescent="0.25">
      <c r="A57" s="88" t="s">
        <v>5425</v>
      </c>
      <c r="B57" s="40" t="s">
        <v>215</v>
      </c>
      <c r="C57" s="82" t="s">
        <v>10959</v>
      </c>
      <c r="D57" s="82"/>
      <c r="E57" s="82"/>
      <c r="F57" s="82"/>
      <c r="G57" s="82"/>
      <c r="H57" s="40" t="s">
        <v>4</v>
      </c>
      <c r="I57" s="83" t="str">
        <f>IFERROR(VLOOKUP(A57,'Alíquotas - CADPREV'!$B$2152:$N$4324,8,FALSE),"")</f>
        <v/>
      </c>
      <c r="J57" s="83" t="str">
        <f>IF(H57="RPPS",VLOOKUP(A57,' Legislação Benef - GESCON'!$B$4:$I$2159,3,FALSE),"")</f>
        <v/>
      </c>
      <c r="K57" s="83" t="str">
        <f>IF(H57="RPPS",VLOOKUP(A57,' Legislação Benef - GESCON'!$B$4:$I$2159,6,FALSE),"")</f>
        <v/>
      </c>
      <c r="L57" s="83" t="str">
        <f>IF(H57="RPPS",IFERROR(IF(VLOOKUP(A57,'Suspensão de repasses - GESCON'!$D$3:$J$1048576,7,FALSE)="Validada","SIM","NÃO"),"NÃO"),"")</f>
        <v/>
      </c>
    </row>
    <row r="58" spans="1:12" s="19" customFormat="1" ht="15" customHeight="1" x14ac:dyDescent="0.25">
      <c r="A58" s="88" t="s">
        <v>5426</v>
      </c>
      <c r="B58" s="40" t="s">
        <v>901</v>
      </c>
      <c r="C58" s="82" t="s">
        <v>10958</v>
      </c>
      <c r="D58" s="82">
        <v>159</v>
      </c>
      <c r="E58" s="82">
        <v>27</v>
      </c>
      <c r="F58" s="82">
        <v>18</v>
      </c>
      <c r="G58" s="82">
        <v>204</v>
      </c>
      <c r="H58" s="40" t="s">
        <v>2</v>
      </c>
      <c r="I58" s="83" t="str">
        <f>IFERROR(VLOOKUP(A58,'Alíquotas - CADPREV'!$B$2152:$N$4324,8,FALSE),"")</f>
        <v>SIM</v>
      </c>
      <c r="J58" s="83" t="str">
        <f>IF(H58="RPPS",VLOOKUP(A58,' Legislação Benef - GESCON'!$B$4:$I$2159,3,FALSE),"")</f>
        <v>NÃO</v>
      </c>
      <c r="K58" s="83" t="str">
        <f>IF(H58="RPPS",VLOOKUP(A58,' Legislação Benef - GESCON'!$B$4:$I$2159,6,FALSE),"")</f>
        <v>NÃO</v>
      </c>
      <c r="L58" s="83" t="str">
        <f>IF(H58="RPPS",IFERROR(IF(VLOOKUP(A58,'Suspensão de repasses - GESCON'!$D$3:$J$1048576,7,FALSE)="Validada","SIM","NÃO"),"NÃO"),"")</f>
        <v>NÃO</v>
      </c>
    </row>
    <row r="59" spans="1:12" s="19" customFormat="1" ht="15" hidden="1" customHeight="1" x14ac:dyDescent="0.25">
      <c r="A59" s="88" t="s">
        <v>5427</v>
      </c>
      <c r="B59" s="40" t="s">
        <v>901</v>
      </c>
      <c r="C59" s="82" t="s">
        <v>10959</v>
      </c>
      <c r="D59" s="82"/>
      <c r="E59" s="82"/>
      <c r="F59" s="82"/>
      <c r="G59" s="82"/>
      <c r="H59" s="40" t="s">
        <v>4</v>
      </c>
      <c r="I59" s="83" t="str">
        <f>IFERROR(VLOOKUP(A59,'Alíquotas - CADPREV'!$B$2152:$N$4324,8,FALSE),"")</f>
        <v/>
      </c>
      <c r="J59" s="83" t="str">
        <f>IF(H59="RPPS",VLOOKUP(A59,' Legislação Benef - GESCON'!$B$4:$I$2159,3,FALSE),"")</f>
        <v/>
      </c>
      <c r="K59" s="83" t="str">
        <f>IF(H59="RPPS",VLOOKUP(A59,' Legislação Benef - GESCON'!$B$4:$I$2159,6,FALSE),"")</f>
        <v/>
      </c>
      <c r="L59" s="83" t="str">
        <f>IF(H59="RPPS",IFERROR(IF(VLOOKUP(A59,'Suspensão de repasses - GESCON'!$D$3:$J$1048576,7,FALSE)="Validada","SIM","NÃO"),"NÃO"),"")</f>
        <v/>
      </c>
    </row>
    <row r="60" spans="1:12" s="19" customFormat="1" ht="15" hidden="1" customHeight="1" x14ac:dyDescent="0.25">
      <c r="A60" s="88" t="s">
        <v>5428</v>
      </c>
      <c r="B60" s="40" t="s">
        <v>3601</v>
      </c>
      <c r="C60" s="82" t="s">
        <v>10959</v>
      </c>
      <c r="D60" s="82"/>
      <c r="E60" s="82"/>
      <c r="F60" s="82"/>
      <c r="G60" s="82"/>
      <c r="H60" s="40" t="s">
        <v>4</v>
      </c>
      <c r="I60" s="83" t="str">
        <f>IFERROR(VLOOKUP(A60,'Alíquotas - CADPREV'!$B$2152:$N$4324,8,FALSE),"")</f>
        <v/>
      </c>
      <c r="J60" s="83" t="str">
        <f>IF(H60="RPPS",VLOOKUP(A60,' Legislação Benef - GESCON'!$B$4:$I$2159,3,FALSE),"")</f>
        <v/>
      </c>
      <c r="K60" s="83" t="str">
        <f>IF(H60="RPPS",VLOOKUP(A60,' Legislação Benef - GESCON'!$B$4:$I$2159,6,FALSE),"")</f>
        <v/>
      </c>
      <c r="L60" s="83" t="str">
        <f>IF(H60="RPPS",IFERROR(IF(VLOOKUP(A60,'Suspensão de repasses - GESCON'!$D$3:$J$1048576,7,FALSE)="Validada","SIM","NÃO"),"NÃO"),"")</f>
        <v/>
      </c>
    </row>
    <row r="61" spans="1:12" s="19" customFormat="1" ht="15" customHeight="1" x14ac:dyDescent="0.25">
      <c r="A61" s="88" t="s">
        <v>5429</v>
      </c>
      <c r="B61" s="40" t="s">
        <v>2758</v>
      </c>
      <c r="C61" s="82" t="s">
        <v>10958</v>
      </c>
      <c r="D61" s="82">
        <v>706</v>
      </c>
      <c r="E61" s="82">
        <v>223</v>
      </c>
      <c r="F61" s="82">
        <v>72</v>
      </c>
      <c r="G61" s="82">
        <v>1001</v>
      </c>
      <c r="H61" s="40" t="s">
        <v>2</v>
      </c>
      <c r="I61" s="83" t="str">
        <f>IFERROR(VLOOKUP(A61,'Alíquotas - CADPREV'!$B$2152:$N$4324,8,FALSE),"")</f>
        <v>NÃO</v>
      </c>
      <c r="J61" s="83" t="str">
        <f>IF(H61="RPPS",VLOOKUP(A61,' Legislação Benef - GESCON'!$B$4:$I$2159,3,FALSE),"")</f>
        <v>NÃO</v>
      </c>
      <c r="K61" s="83" t="str">
        <f>IF(H61="RPPS",VLOOKUP(A61,' Legislação Benef - GESCON'!$B$4:$I$2159,6,FALSE),"")</f>
        <v>NÃO</v>
      </c>
      <c r="L61" s="83" t="str">
        <f>IF(H61="RPPS",IFERROR(IF(VLOOKUP(A61,'Suspensão de repasses - GESCON'!$D$3:$J$1048576,7,FALSE)="Validada","SIM","NÃO"),"NÃO"),"")</f>
        <v>NÃO</v>
      </c>
    </row>
    <row r="62" spans="1:12" s="19" customFormat="1" ht="15" customHeight="1" x14ac:dyDescent="0.25">
      <c r="A62" s="88" t="s">
        <v>5430</v>
      </c>
      <c r="B62" s="40" t="s">
        <v>3812</v>
      </c>
      <c r="C62" s="82" t="s">
        <v>10958</v>
      </c>
      <c r="D62" s="82">
        <v>155</v>
      </c>
      <c r="E62" s="82">
        <v>29</v>
      </c>
      <c r="F62" s="82">
        <v>5</v>
      </c>
      <c r="G62" s="82">
        <v>189</v>
      </c>
      <c r="H62" s="40" t="s">
        <v>2</v>
      </c>
      <c r="I62" s="83" t="str">
        <f>IFERROR(VLOOKUP(A62,'Alíquotas - CADPREV'!$B$2152:$N$4324,8,FALSE),"")</f>
        <v>SIM</v>
      </c>
      <c r="J62" s="83" t="str">
        <f>IF(H62="RPPS",VLOOKUP(A62,' Legislação Benef - GESCON'!$B$4:$I$2159,3,FALSE),"")</f>
        <v>NÃO</v>
      </c>
      <c r="K62" s="83" t="str">
        <f>IF(H62="RPPS",VLOOKUP(A62,' Legislação Benef - GESCON'!$B$4:$I$2159,6,FALSE),"")</f>
        <v>SIM</v>
      </c>
      <c r="L62" s="83" t="str">
        <f>IF(H62="RPPS",IFERROR(IF(VLOOKUP(A62,'Suspensão de repasses - GESCON'!$D$3:$J$1048576,7,FALSE)="Validada","SIM","NÃO"),"NÃO"),"")</f>
        <v>SIM</v>
      </c>
    </row>
    <row r="63" spans="1:12" s="19" customFormat="1" ht="15" hidden="1" customHeight="1" x14ac:dyDescent="0.25">
      <c r="A63" s="88" t="s">
        <v>5431</v>
      </c>
      <c r="B63" s="40" t="s">
        <v>4626</v>
      </c>
      <c r="C63" s="82" t="s">
        <v>10959</v>
      </c>
      <c r="D63" s="82"/>
      <c r="E63" s="82"/>
      <c r="F63" s="82"/>
      <c r="G63" s="82"/>
      <c r="H63" s="40" t="s">
        <v>4</v>
      </c>
      <c r="I63" s="83" t="str">
        <f>IFERROR(VLOOKUP(A63,'Alíquotas - CADPREV'!$B$2152:$N$4324,8,FALSE),"")</f>
        <v/>
      </c>
      <c r="J63" s="83" t="str">
        <f>IF(H63="RPPS",VLOOKUP(A63,' Legislação Benef - GESCON'!$B$4:$I$2159,3,FALSE),"")</f>
        <v/>
      </c>
      <c r="K63" s="83" t="str">
        <f>IF(H63="RPPS",VLOOKUP(A63,' Legislação Benef - GESCON'!$B$4:$I$2159,6,FALSE),"")</f>
        <v/>
      </c>
      <c r="L63" s="83" t="str">
        <f>IF(H63="RPPS",IFERROR(IF(VLOOKUP(A63,'Suspensão de repasses - GESCON'!$D$3:$J$1048576,7,FALSE)="Validada","SIM","NÃO"),"NÃO"),"")</f>
        <v/>
      </c>
    </row>
    <row r="64" spans="1:12" s="19" customFormat="1" ht="15" hidden="1" customHeight="1" x14ac:dyDescent="0.25">
      <c r="A64" s="88" t="s">
        <v>5432</v>
      </c>
      <c r="B64" s="40" t="s">
        <v>1356</v>
      </c>
      <c r="C64" s="82" t="s">
        <v>10959</v>
      </c>
      <c r="D64" s="82"/>
      <c r="E64" s="82"/>
      <c r="F64" s="82"/>
      <c r="G64" s="82"/>
      <c r="H64" s="40" t="s">
        <v>4</v>
      </c>
      <c r="I64" s="83" t="str">
        <f>IFERROR(VLOOKUP(A64,'Alíquotas - CADPREV'!$B$2152:$N$4324,8,FALSE),"")</f>
        <v/>
      </c>
      <c r="J64" s="83" t="str">
        <f>IF(H64="RPPS",VLOOKUP(A64,' Legislação Benef - GESCON'!$B$4:$I$2159,3,FALSE),"")</f>
        <v/>
      </c>
      <c r="K64" s="83" t="str">
        <f>IF(H64="RPPS",VLOOKUP(A64,' Legislação Benef - GESCON'!$B$4:$I$2159,6,FALSE),"")</f>
        <v/>
      </c>
      <c r="L64" s="83" t="str">
        <f>IF(H64="RPPS",IFERROR(IF(VLOOKUP(A64,'Suspensão de repasses - GESCON'!$D$3:$J$1048576,7,FALSE)="Validada","SIM","NÃO"),"NÃO"),"")</f>
        <v/>
      </c>
    </row>
    <row r="65" spans="1:12" s="19" customFormat="1" ht="15" customHeight="1" x14ac:dyDescent="0.25">
      <c r="A65" s="88" t="s">
        <v>5433</v>
      </c>
      <c r="B65" s="40" t="s">
        <v>2758</v>
      </c>
      <c r="C65" s="82" t="s">
        <v>10958</v>
      </c>
      <c r="D65" s="82">
        <v>876</v>
      </c>
      <c r="E65" s="82">
        <v>309</v>
      </c>
      <c r="F65" s="82">
        <v>68</v>
      </c>
      <c r="G65" s="82">
        <v>1253</v>
      </c>
      <c r="H65" s="40" t="s">
        <v>2</v>
      </c>
      <c r="I65" s="83" t="str">
        <f>IFERROR(VLOOKUP(A65,'Alíquotas - CADPREV'!$B$2152:$N$4324,8,FALSE),"")</f>
        <v>SIM</v>
      </c>
      <c r="J65" s="83" t="str">
        <f>IF(H65="RPPS",VLOOKUP(A65,' Legislação Benef - GESCON'!$B$4:$I$2159,3,FALSE),"")</f>
        <v>NÃO</v>
      </c>
      <c r="K65" s="83" t="str">
        <f>IF(H65="RPPS",VLOOKUP(A65,' Legislação Benef - GESCON'!$B$4:$I$2159,6,FALSE),"")</f>
        <v>SIM</v>
      </c>
      <c r="L65" s="83" t="str">
        <f>IF(H65="RPPS",IFERROR(IF(VLOOKUP(A65,'Suspensão de repasses - GESCON'!$D$3:$J$1048576,7,FALSE)="Validada","SIM","NÃO"),"NÃO"),"")</f>
        <v>NÃO</v>
      </c>
    </row>
    <row r="66" spans="1:12" s="19" customFormat="1" ht="15" customHeight="1" x14ac:dyDescent="0.25">
      <c r="A66" s="88" t="s">
        <v>5434</v>
      </c>
      <c r="B66" s="40" t="s">
        <v>4626</v>
      </c>
      <c r="C66" s="82" t="s">
        <v>10958</v>
      </c>
      <c r="D66" s="82">
        <v>239</v>
      </c>
      <c r="E66" s="82">
        <v>94</v>
      </c>
      <c r="F66" s="82">
        <v>38</v>
      </c>
      <c r="G66" s="82">
        <v>371</v>
      </c>
      <c r="H66" s="40" t="s">
        <v>2</v>
      </c>
      <c r="I66" s="83" t="str">
        <f>IFERROR(VLOOKUP(A66,'Alíquotas - CADPREV'!$B$2152:$N$4324,8,FALSE),"")</f>
        <v>NÃO</v>
      </c>
      <c r="J66" s="83" t="str">
        <f>IF(H66="RPPS",VLOOKUP(A66,' Legislação Benef - GESCON'!$B$4:$I$2159,3,FALSE),"")</f>
        <v>NÃO</v>
      </c>
      <c r="K66" s="83" t="str">
        <f>IF(H66="RPPS",VLOOKUP(A66,' Legislação Benef - GESCON'!$B$4:$I$2159,6,FALSE),"")</f>
        <v>NÃO</v>
      </c>
      <c r="L66" s="83" t="str">
        <f>IF(H66="RPPS",IFERROR(IF(VLOOKUP(A66,'Suspensão de repasses - GESCON'!$D$3:$J$1048576,7,FALSE)="Validada","SIM","NÃO"),"NÃO"),"")</f>
        <v>NÃO</v>
      </c>
    </row>
    <row r="67" spans="1:12" s="19" customFormat="1" ht="15" hidden="1" customHeight="1" x14ac:dyDescent="0.25">
      <c r="A67" s="88" t="s">
        <v>5435</v>
      </c>
      <c r="B67" s="40" t="s">
        <v>4289</v>
      </c>
      <c r="C67" s="82" t="s">
        <v>10959</v>
      </c>
      <c r="D67" s="82"/>
      <c r="E67" s="82"/>
      <c r="F67" s="82"/>
      <c r="G67" s="82"/>
      <c r="H67" s="40" t="s">
        <v>4</v>
      </c>
      <c r="I67" s="83" t="str">
        <f>IFERROR(VLOOKUP(A67,'Alíquotas - CADPREV'!$B$2152:$N$4324,8,FALSE),"")</f>
        <v/>
      </c>
      <c r="J67" s="83" t="str">
        <f>IF(H67="RPPS",VLOOKUP(A67,' Legislação Benef - GESCON'!$B$4:$I$2159,3,FALSE),"")</f>
        <v/>
      </c>
      <c r="K67" s="83" t="str">
        <f>IF(H67="RPPS",VLOOKUP(A67,' Legislação Benef - GESCON'!$B$4:$I$2159,6,FALSE),"")</f>
        <v/>
      </c>
      <c r="L67" s="83" t="str">
        <f>IF(H67="RPPS",IFERROR(IF(VLOOKUP(A67,'Suspensão de repasses - GESCON'!$D$3:$J$1048576,7,FALSE)="Validada","SIM","NÃO"),"NÃO"),"")</f>
        <v/>
      </c>
    </row>
    <row r="68" spans="1:12" s="19" customFormat="1" ht="15" hidden="1" customHeight="1" x14ac:dyDescent="0.25">
      <c r="A68" s="88" t="s">
        <v>5436</v>
      </c>
      <c r="B68" s="40" t="s">
        <v>4626</v>
      </c>
      <c r="C68" s="82" t="s">
        <v>10959</v>
      </c>
      <c r="D68" s="82"/>
      <c r="E68" s="82"/>
      <c r="F68" s="82"/>
      <c r="G68" s="82"/>
      <c r="H68" s="40" t="s">
        <v>4</v>
      </c>
      <c r="I68" s="83" t="str">
        <f>IFERROR(VLOOKUP(A68,'Alíquotas - CADPREV'!$B$2152:$N$4324,8,FALSE),"")</f>
        <v/>
      </c>
      <c r="J68" s="83" t="str">
        <f>IF(H68="RPPS",VLOOKUP(A68,' Legislação Benef - GESCON'!$B$4:$I$2159,3,FALSE),"")</f>
        <v/>
      </c>
      <c r="K68" s="83" t="str">
        <f>IF(H68="RPPS",VLOOKUP(A68,' Legislação Benef - GESCON'!$B$4:$I$2159,6,FALSE),"")</f>
        <v/>
      </c>
      <c r="L68" s="83" t="str">
        <f>IF(H68="RPPS",IFERROR(IF(VLOOKUP(A68,'Suspensão de repasses - GESCON'!$D$3:$J$1048576,7,FALSE)="Validada","SIM","NÃO"),"NÃO"),"")</f>
        <v/>
      </c>
    </row>
    <row r="69" spans="1:12" s="19" customFormat="1" ht="15" hidden="1" customHeight="1" x14ac:dyDescent="0.25">
      <c r="A69" s="88" t="s">
        <v>5437</v>
      </c>
      <c r="B69" s="40" t="s">
        <v>4626</v>
      </c>
      <c r="C69" s="82" t="s">
        <v>10959</v>
      </c>
      <c r="D69" s="82"/>
      <c r="E69" s="82"/>
      <c r="F69" s="82"/>
      <c r="G69" s="82"/>
      <c r="H69" s="40" t="s">
        <v>4</v>
      </c>
      <c r="I69" s="83" t="str">
        <f>IFERROR(VLOOKUP(A69,'Alíquotas - CADPREV'!$B$2152:$N$4324,8,FALSE),"")</f>
        <v/>
      </c>
      <c r="J69" s="83" t="str">
        <f>IF(H69="RPPS",VLOOKUP(A69,' Legislação Benef - GESCON'!$B$4:$I$2159,3,FALSE),"")</f>
        <v/>
      </c>
      <c r="K69" s="83" t="str">
        <f>IF(H69="RPPS",VLOOKUP(A69,' Legislação Benef - GESCON'!$B$4:$I$2159,6,FALSE),"")</f>
        <v/>
      </c>
      <c r="L69" s="83" t="str">
        <f>IF(H69="RPPS",IFERROR(IF(VLOOKUP(A69,'Suspensão de repasses - GESCON'!$D$3:$J$1048576,7,FALSE)="Validada","SIM","NÃO"),"NÃO"),"")</f>
        <v/>
      </c>
    </row>
    <row r="70" spans="1:12" s="19" customFormat="1" ht="15" hidden="1" customHeight="1" x14ac:dyDescent="0.25">
      <c r="A70" s="88" t="s">
        <v>5438</v>
      </c>
      <c r="B70" s="40" t="s">
        <v>4626</v>
      </c>
      <c r="C70" s="82" t="s">
        <v>10959</v>
      </c>
      <c r="D70" s="82"/>
      <c r="E70" s="82"/>
      <c r="F70" s="82"/>
      <c r="G70" s="82"/>
      <c r="H70" s="40" t="s">
        <v>4</v>
      </c>
      <c r="I70" s="83" t="str">
        <f>IFERROR(VLOOKUP(A70,'Alíquotas - CADPREV'!$B$2152:$N$4324,8,FALSE),"")</f>
        <v/>
      </c>
      <c r="J70" s="83" t="str">
        <f>IF(H70="RPPS",VLOOKUP(A70,' Legislação Benef - GESCON'!$B$4:$I$2159,3,FALSE),"")</f>
        <v/>
      </c>
      <c r="K70" s="83" t="str">
        <f>IF(H70="RPPS",VLOOKUP(A70,' Legislação Benef - GESCON'!$B$4:$I$2159,6,FALSE),"")</f>
        <v/>
      </c>
      <c r="L70" s="83" t="str">
        <f>IF(H70="RPPS",IFERROR(IF(VLOOKUP(A70,'Suspensão de repasses - GESCON'!$D$3:$J$1048576,7,FALSE)="Validada","SIM","NÃO"),"NÃO"),"")</f>
        <v/>
      </c>
    </row>
    <row r="71" spans="1:12" s="19" customFormat="1" ht="15" customHeight="1" x14ac:dyDescent="0.25">
      <c r="A71" s="88" t="s">
        <v>5439</v>
      </c>
      <c r="B71" s="40" t="s">
        <v>1356</v>
      </c>
      <c r="C71" s="82" t="s">
        <v>10958</v>
      </c>
      <c r="D71" s="82">
        <v>402</v>
      </c>
      <c r="E71" s="82">
        <v>62</v>
      </c>
      <c r="F71" s="82">
        <v>18</v>
      </c>
      <c r="G71" s="82">
        <v>482</v>
      </c>
      <c r="H71" s="40" t="s">
        <v>2</v>
      </c>
      <c r="I71" s="83" t="str">
        <f>IFERROR(VLOOKUP(A71,'Alíquotas - CADPREV'!$B$2152:$N$4324,8,FALSE),"")</f>
        <v>NÃO</v>
      </c>
      <c r="J71" s="83" t="str">
        <f>IF(H71="RPPS",VLOOKUP(A71,' Legislação Benef - GESCON'!$B$4:$I$2159,3,FALSE),"")</f>
        <v>NÃO</v>
      </c>
      <c r="K71" s="83" t="str">
        <f>IF(H71="RPPS",VLOOKUP(A71,' Legislação Benef - GESCON'!$B$4:$I$2159,6,FALSE),"")</f>
        <v>NÃO</v>
      </c>
      <c r="L71" s="83" t="str">
        <f>IF(H71="RPPS",IFERROR(IF(VLOOKUP(A71,'Suspensão de repasses - GESCON'!$D$3:$J$1048576,7,FALSE)="Validada","SIM","NÃO"),"NÃO"),"")</f>
        <v>NÃO</v>
      </c>
    </row>
    <row r="72" spans="1:12" s="19" customFormat="1" ht="15" hidden="1" customHeight="1" x14ac:dyDescent="0.25">
      <c r="A72" s="88" t="s">
        <v>5440</v>
      </c>
      <c r="B72" s="40" t="s">
        <v>4289</v>
      </c>
      <c r="C72" s="82" t="s">
        <v>10959</v>
      </c>
      <c r="D72" s="82"/>
      <c r="E72" s="82"/>
      <c r="F72" s="82"/>
      <c r="G72" s="82"/>
      <c r="H72" s="40" t="s">
        <v>4</v>
      </c>
      <c r="I72" s="83" t="str">
        <f>IFERROR(VLOOKUP(A72,'Alíquotas - CADPREV'!$B$2152:$N$4324,8,FALSE),"")</f>
        <v/>
      </c>
      <c r="J72" s="83" t="str">
        <f>IF(H72="RPPS",VLOOKUP(A72,' Legislação Benef - GESCON'!$B$4:$I$2159,3,FALSE),"")</f>
        <v/>
      </c>
      <c r="K72" s="83" t="str">
        <f>IF(H72="RPPS",VLOOKUP(A72,' Legislação Benef - GESCON'!$B$4:$I$2159,6,FALSE),"")</f>
        <v/>
      </c>
      <c r="L72" s="83" t="str">
        <f>IF(H72="RPPS",IFERROR(IF(VLOOKUP(A72,'Suspensão de repasses - GESCON'!$D$3:$J$1048576,7,FALSE)="Validada","SIM","NÃO"),"NÃO"),"")</f>
        <v/>
      </c>
    </row>
    <row r="73" spans="1:12" s="19" customFormat="1" ht="15" customHeight="1" x14ac:dyDescent="0.25">
      <c r="A73" s="88" t="s">
        <v>5441</v>
      </c>
      <c r="B73" s="40" t="s">
        <v>901</v>
      </c>
      <c r="C73" s="82" t="s">
        <v>10958</v>
      </c>
      <c r="D73" s="82">
        <v>2660</v>
      </c>
      <c r="E73" s="82">
        <v>156</v>
      </c>
      <c r="F73" s="82">
        <v>55</v>
      </c>
      <c r="G73" s="82">
        <v>2871</v>
      </c>
      <c r="H73" s="40" t="s">
        <v>2</v>
      </c>
      <c r="I73" s="83" t="str">
        <f>IFERROR(VLOOKUP(A73,'Alíquotas - CADPREV'!$B$2152:$N$4324,8,FALSE),"")</f>
        <v>NÃO</v>
      </c>
      <c r="J73" s="83" t="str">
        <f>IF(H73="RPPS",VLOOKUP(A73,' Legislação Benef - GESCON'!$B$4:$I$2159,3,FALSE),"")</f>
        <v>NÃO</v>
      </c>
      <c r="K73" s="83" t="str">
        <f>IF(H73="RPPS",VLOOKUP(A73,' Legislação Benef - GESCON'!$B$4:$I$2159,6,FALSE),"")</f>
        <v>NÃO</v>
      </c>
      <c r="L73" s="83" t="str">
        <f>IF(H73="RPPS",IFERROR(IF(VLOOKUP(A73,'Suspensão de repasses - GESCON'!$D$3:$J$1048576,7,FALSE)="Validada","SIM","NÃO"),"NÃO"),"")</f>
        <v>NÃO</v>
      </c>
    </row>
    <row r="74" spans="1:12" s="19" customFormat="1" ht="15" customHeight="1" x14ac:dyDescent="0.25">
      <c r="A74" s="88" t="s">
        <v>5442</v>
      </c>
      <c r="B74" s="40" t="s">
        <v>4289</v>
      </c>
      <c r="C74" s="82" t="s">
        <v>10958</v>
      </c>
      <c r="D74" s="82">
        <v>129</v>
      </c>
      <c r="E74" s="82">
        <v>46</v>
      </c>
      <c r="F74" s="82">
        <v>17</v>
      </c>
      <c r="G74" s="82">
        <v>192</v>
      </c>
      <c r="H74" s="40" t="s">
        <v>2</v>
      </c>
      <c r="I74" s="83" t="str">
        <f>IFERROR(VLOOKUP(A74,'Alíquotas - CADPREV'!$B$2152:$N$4324,8,FALSE),"")</f>
        <v>SIM</v>
      </c>
      <c r="J74" s="83" t="str">
        <f>IF(H74="RPPS",VLOOKUP(A74,' Legislação Benef - GESCON'!$B$4:$I$2159,3,FALSE),"")</f>
        <v>NÃO</v>
      </c>
      <c r="K74" s="83" t="str">
        <f>IF(H74="RPPS",VLOOKUP(A74,' Legislação Benef - GESCON'!$B$4:$I$2159,6,FALSE),"")</f>
        <v>NÃO</v>
      </c>
      <c r="L74" s="83" t="str">
        <f>IF(H74="RPPS",IFERROR(IF(VLOOKUP(A74,'Suspensão de repasses - GESCON'!$D$3:$J$1048576,7,FALSE)="Validada","SIM","NÃO"),"NÃO"),"")</f>
        <v>NÃO</v>
      </c>
    </row>
    <row r="75" spans="1:12" s="19" customFormat="1" ht="15" hidden="1" customHeight="1" x14ac:dyDescent="0.25">
      <c r="A75" s="88" t="s">
        <v>5443</v>
      </c>
      <c r="B75" s="40" t="s">
        <v>1356</v>
      </c>
      <c r="C75" s="82" t="s">
        <v>10959</v>
      </c>
      <c r="D75" s="82"/>
      <c r="E75" s="82"/>
      <c r="F75" s="82"/>
      <c r="G75" s="82"/>
      <c r="H75" s="40" t="s">
        <v>4</v>
      </c>
      <c r="I75" s="83" t="str">
        <f>IFERROR(VLOOKUP(A75,'Alíquotas - CADPREV'!$B$2152:$N$4324,8,FALSE),"")</f>
        <v/>
      </c>
      <c r="J75" s="83" t="str">
        <f>IF(H75="RPPS",VLOOKUP(A75,' Legislação Benef - GESCON'!$B$4:$I$2159,3,FALSE),"")</f>
        <v/>
      </c>
      <c r="K75" s="83" t="str">
        <f>IF(H75="RPPS",VLOOKUP(A75,' Legislação Benef - GESCON'!$B$4:$I$2159,6,FALSE),"")</f>
        <v/>
      </c>
      <c r="L75" s="83" t="str">
        <f>IF(H75="RPPS",IFERROR(IF(VLOOKUP(A75,'Suspensão de repasses - GESCON'!$D$3:$J$1048576,7,FALSE)="Validada","SIM","NÃO"),"NÃO"),"")</f>
        <v/>
      </c>
    </row>
    <row r="76" spans="1:12" s="19" customFormat="1" ht="15" customHeight="1" x14ac:dyDescent="0.25">
      <c r="A76" s="88" t="s">
        <v>5444</v>
      </c>
      <c r="B76" s="40" t="s">
        <v>3812</v>
      </c>
      <c r="C76" s="82" t="s">
        <v>10958</v>
      </c>
      <c r="D76" s="82">
        <v>396</v>
      </c>
      <c r="E76" s="82">
        <v>165</v>
      </c>
      <c r="F76" s="82">
        <v>37</v>
      </c>
      <c r="G76" s="82">
        <v>598</v>
      </c>
      <c r="H76" s="40" t="s">
        <v>2</v>
      </c>
      <c r="I76" s="83" t="str">
        <f>IFERROR(VLOOKUP(A76,'Alíquotas - CADPREV'!$B$2152:$N$4324,8,FALSE),"")</f>
        <v>NÃO</v>
      </c>
      <c r="J76" s="83" t="str">
        <f>IF(H76="RPPS",VLOOKUP(A76,' Legislação Benef - GESCON'!$B$4:$I$2159,3,FALSE),"")</f>
        <v>NÃO</v>
      </c>
      <c r="K76" s="83" t="str">
        <f>IF(H76="RPPS",VLOOKUP(A76,' Legislação Benef - GESCON'!$B$4:$I$2159,6,FALSE),"")</f>
        <v>NÃO</v>
      </c>
      <c r="L76" s="83" t="str">
        <f>IF(H76="RPPS",IFERROR(IF(VLOOKUP(A76,'Suspensão de repasses - GESCON'!$D$3:$J$1048576,7,FALSE)="Validada","SIM","NÃO"),"NÃO"),"")</f>
        <v>NÃO</v>
      </c>
    </row>
    <row r="77" spans="1:12" s="19" customFormat="1" ht="15" hidden="1" customHeight="1" x14ac:dyDescent="0.25">
      <c r="A77" s="88" t="s">
        <v>5445</v>
      </c>
      <c r="B77" s="40" t="s">
        <v>4626</v>
      </c>
      <c r="C77" s="82" t="s">
        <v>10959</v>
      </c>
      <c r="D77" s="82"/>
      <c r="E77" s="82"/>
      <c r="F77" s="82"/>
      <c r="G77" s="82"/>
      <c r="H77" s="40" t="s">
        <v>4</v>
      </c>
      <c r="I77" s="83" t="str">
        <f>IFERROR(VLOOKUP(A77,'Alíquotas - CADPREV'!$B$2152:$N$4324,8,FALSE),"")</f>
        <v/>
      </c>
      <c r="J77" s="83" t="str">
        <f>IF(H77="RPPS",VLOOKUP(A77,' Legislação Benef - GESCON'!$B$4:$I$2159,3,FALSE),"")</f>
        <v/>
      </c>
      <c r="K77" s="83" t="str">
        <f>IF(H77="RPPS",VLOOKUP(A77,' Legislação Benef - GESCON'!$B$4:$I$2159,6,FALSE),"")</f>
        <v/>
      </c>
      <c r="L77" s="83" t="str">
        <f>IF(H77="RPPS",IFERROR(IF(VLOOKUP(A77,'Suspensão de repasses - GESCON'!$D$3:$J$1048576,7,FALSE)="Validada","SIM","NÃO"),"NÃO"),"")</f>
        <v/>
      </c>
    </row>
    <row r="78" spans="1:12" s="19" customFormat="1" ht="15" hidden="1" customHeight="1" x14ac:dyDescent="0.25">
      <c r="A78" s="88" t="s">
        <v>5446</v>
      </c>
      <c r="B78" s="40" t="s">
        <v>3143</v>
      </c>
      <c r="C78" s="82" t="s">
        <v>10959</v>
      </c>
      <c r="D78" s="82"/>
      <c r="E78" s="82"/>
      <c r="F78" s="82"/>
      <c r="G78" s="82"/>
      <c r="H78" s="40" t="s">
        <v>4</v>
      </c>
      <c r="I78" s="83" t="str">
        <f>IFERROR(VLOOKUP(A78,'Alíquotas - CADPREV'!$B$2152:$N$4324,8,FALSE),"")</f>
        <v/>
      </c>
      <c r="J78" s="83" t="str">
        <f>IF(H78="RPPS",VLOOKUP(A78,' Legislação Benef - GESCON'!$B$4:$I$2159,3,FALSE),"")</f>
        <v/>
      </c>
      <c r="K78" s="83" t="str">
        <f>IF(H78="RPPS",VLOOKUP(A78,' Legislação Benef - GESCON'!$B$4:$I$2159,6,FALSE),"")</f>
        <v/>
      </c>
      <c r="L78" s="83" t="str">
        <f>IF(H78="RPPS",IFERROR(IF(VLOOKUP(A78,'Suspensão de repasses - GESCON'!$D$3:$J$1048576,7,FALSE)="Validada","SIM","NÃO"),"NÃO"),"")</f>
        <v/>
      </c>
    </row>
    <row r="79" spans="1:12" s="19" customFormat="1" ht="15" customHeight="1" x14ac:dyDescent="0.25">
      <c r="A79" s="88" t="s">
        <v>5447</v>
      </c>
      <c r="B79" s="40" t="s">
        <v>821</v>
      </c>
      <c r="C79" s="82" t="s">
        <v>10958</v>
      </c>
      <c r="D79" s="82">
        <v>229</v>
      </c>
      <c r="E79" s="82">
        <v>53</v>
      </c>
      <c r="F79" s="82">
        <v>14</v>
      </c>
      <c r="G79" s="82">
        <v>296</v>
      </c>
      <c r="H79" s="40" t="s">
        <v>2</v>
      </c>
      <c r="I79" s="83" t="str">
        <f>IFERROR(VLOOKUP(A79,'Alíquotas - CADPREV'!$B$2152:$N$4324,8,FALSE),"")</f>
        <v>SIM</v>
      </c>
      <c r="J79" s="83" t="str">
        <f>IF(H79="RPPS",VLOOKUP(A79,' Legislação Benef - GESCON'!$B$4:$I$2159,3,FALSE),"")</f>
        <v>NÃO</v>
      </c>
      <c r="K79" s="83" t="str">
        <f>IF(H79="RPPS",VLOOKUP(A79,' Legislação Benef - GESCON'!$B$4:$I$2159,6,FALSE),"")</f>
        <v>NÃO</v>
      </c>
      <c r="L79" s="83" t="str">
        <f>IF(H79="RPPS",IFERROR(IF(VLOOKUP(A79,'Suspensão de repasses - GESCON'!$D$3:$J$1048576,7,FALSE)="Validada","SIM","NÃO"),"NÃO"),"")</f>
        <v>NÃO</v>
      </c>
    </row>
    <row r="80" spans="1:12" s="19" customFormat="1" ht="15" hidden="1" customHeight="1" x14ac:dyDescent="0.25">
      <c r="A80" s="88" t="s">
        <v>5448</v>
      </c>
      <c r="B80" s="40" t="s">
        <v>2554</v>
      </c>
      <c r="C80" s="82" t="s">
        <v>10959</v>
      </c>
      <c r="D80" s="82"/>
      <c r="E80" s="82"/>
      <c r="F80" s="82"/>
      <c r="G80" s="82"/>
      <c r="H80" s="40" t="s">
        <v>4</v>
      </c>
      <c r="I80" s="83" t="str">
        <f>IFERROR(VLOOKUP(A80,'Alíquotas - CADPREV'!$B$2152:$N$4324,8,FALSE),"")</f>
        <v/>
      </c>
      <c r="J80" s="83" t="str">
        <f>IF(H80="RPPS",VLOOKUP(A80,' Legislação Benef - GESCON'!$B$4:$I$2159,3,FALSE),"")</f>
        <v/>
      </c>
      <c r="K80" s="83" t="str">
        <f>IF(H80="RPPS",VLOOKUP(A80,' Legislação Benef - GESCON'!$B$4:$I$2159,6,FALSE),"")</f>
        <v/>
      </c>
      <c r="L80" s="83" t="str">
        <f>IF(H80="RPPS",IFERROR(IF(VLOOKUP(A80,'Suspensão de repasses - GESCON'!$D$3:$J$1048576,7,FALSE)="Validada","SIM","NÃO"),"NÃO"),"")</f>
        <v/>
      </c>
    </row>
    <row r="81" spans="1:12" s="19" customFormat="1" ht="15" hidden="1" customHeight="1" x14ac:dyDescent="0.25">
      <c r="A81" s="88" t="s">
        <v>5449</v>
      </c>
      <c r="B81" s="40" t="s">
        <v>5227</v>
      </c>
      <c r="C81" s="82" t="s">
        <v>10959</v>
      </c>
      <c r="D81" s="82"/>
      <c r="E81" s="82"/>
      <c r="F81" s="82"/>
      <c r="G81" s="82"/>
      <c r="H81" s="40" t="s">
        <v>4</v>
      </c>
      <c r="I81" s="83" t="str">
        <f>IFERROR(VLOOKUP(A81,'Alíquotas - CADPREV'!$B$2152:$N$4324,8,FALSE),"")</f>
        <v/>
      </c>
      <c r="J81" s="83" t="str">
        <f>IF(H81="RPPS",VLOOKUP(A81,' Legislação Benef - GESCON'!$B$4:$I$2159,3,FALSE),"")</f>
        <v/>
      </c>
      <c r="K81" s="83" t="str">
        <f>IF(H81="RPPS",VLOOKUP(A81,' Legislação Benef - GESCON'!$B$4:$I$2159,6,FALSE),"")</f>
        <v/>
      </c>
      <c r="L81" s="83" t="str">
        <f>IF(H81="RPPS",IFERROR(IF(VLOOKUP(A81,'Suspensão de repasses - GESCON'!$D$3:$J$1048576,7,FALSE)="Validada","SIM","NÃO"),"NÃO"),"")</f>
        <v/>
      </c>
    </row>
    <row r="82" spans="1:12" s="19" customFormat="1" ht="15" hidden="1" customHeight="1" x14ac:dyDescent="0.25">
      <c r="A82" s="88" t="s">
        <v>5450</v>
      </c>
      <c r="B82" s="40" t="s">
        <v>1356</v>
      </c>
      <c r="C82" s="82" t="s">
        <v>10959</v>
      </c>
      <c r="D82" s="82"/>
      <c r="E82" s="82"/>
      <c r="F82" s="82"/>
      <c r="G82" s="82"/>
      <c r="H82" s="40" t="s">
        <v>4</v>
      </c>
      <c r="I82" s="83" t="str">
        <f>IFERROR(VLOOKUP(A82,'Alíquotas - CADPREV'!$B$2152:$N$4324,8,FALSE),"")</f>
        <v/>
      </c>
      <c r="J82" s="83" t="str">
        <f>IF(H82="RPPS",VLOOKUP(A82,' Legislação Benef - GESCON'!$B$4:$I$2159,3,FALSE),"")</f>
        <v/>
      </c>
      <c r="K82" s="83" t="str">
        <f>IF(H82="RPPS",VLOOKUP(A82,' Legislação Benef - GESCON'!$B$4:$I$2159,6,FALSE),"")</f>
        <v/>
      </c>
      <c r="L82" s="83" t="str">
        <f>IF(H82="RPPS",IFERROR(IF(VLOOKUP(A82,'Suspensão de repasses - GESCON'!$D$3:$J$1048576,7,FALSE)="Validada","SIM","NÃO"),"NÃO"),"")</f>
        <v/>
      </c>
    </row>
    <row r="83" spans="1:12" s="19" customFormat="1" ht="15" hidden="1" customHeight="1" x14ac:dyDescent="0.25">
      <c r="A83" s="88" t="s">
        <v>5451</v>
      </c>
      <c r="B83" s="40" t="s">
        <v>215</v>
      </c>
      <c r="C83" s="82" t="s">
        <v>10959</v>
      </c>
      <c r="D83" s="82"/>
      <c r="E83" s="82"/>
      <c r="F83" s="82"/>
      <c r="G83" s="82"/>
      <c r="H83" s="40" t="s">
        <v>4</v>
      </c>
      <c r="I83" s="83" t="str">
        <f>IFERROR(VLOOKUP(A83,'Alíquotas - CADPREV'!$B$2152:$N$4324,8,FALSE),"")</f>
        <v/>
      </c>
      <c r="J83" s="83" t="str">
        <f>IF(H83="RPPS",VLOOKUP(A83,' Legislação Benef - GESCON'!$B$4:$I$2159,3,FALSE),"")</f>
        <v/>
      </c>
      <c r="K83" s="83" t="str">
        <f>IF(H83="RPPS",VLOOKUP(A83,' Legislação Benef - GESCON'!$B$4:$I$2159,6,FALSE),"")</f>
        <v/>
      </c>
      <c r="L83" s="83" t="str">
        <f>IF(H83="RPPS",IFERROR(IF(VLOOKUP(A83,'Suspensão de repasses - GESCON'!$D$3:$J$1048576,7,FALSE)="Validada","SIM","NÃO"),"NÃO"),"")</f>
        <v/>
      </c>
    </row>
    <row r="84" spans="1:12" s="19" customFormat="1" ht="15" customHeight="1" x14ac:dyDescent="0.25">
      <c r="A84" s="88" t="s">
        <v>5452</v>
      </c>
      <c r="B84" s="40" t="s">
        <v>634</v>
      </c>
      <c r="C84" s="82" t="s">
        <v>10958</v>
      </c>
      <c r="D84" s="82">
        <v>331</v>
      </c>
      <c r="E84" s="82">
        <v>0</v>
      </c>
      <c r="F84" s="82">
        <v>0</v>
      </c>
      <c r="G84" s="82">
        <v>331</v>
      </c>
      <c r="H84" s="40" t="s">
        <v>2</v>
      </c>
      <c r="I84" s="83" t="str">
        <f>IFERROR(VLOOKUP(A84,'Alíquotas - CADPREV'!$B$2152:$N$4324,8,FALSE),"")</f>
        <v>NÃO</v>
      </c>
      <c r="J84" s="83" t="str">
        <f>IF(H84="RPPS",VLOOKUP(A84,' Legislação Benef - GESCON'!$B$4:$I$2159,3,FALSE),"")</f>
        <v>NÃO</v>
      </c>
      <c r="K84" s="83" t="str">
        <f>IF(H84="RPPS",VLOOKUP(A84,' Legislação Benef - GESCON'!$B$4:$I$2159,6,FALSE),"")</f>
        <v>NÃO</v>
      </c>
      <c r="L84" s="83" t="str">
        <f>IF(H84="RPPS",IFERROR(IF(VLOOKUP(A84,'Suspensão de repasses - GESCON'!$D$3:$J$1048576,7,FALSE)="Validada","SIM","NÃO"),"NÃO"),"")</f>
        <v>SIM</v>
      </c>
    </row>
    <row r="85" spans="1:12" s="19" customFormat="1" ht="15" hidden="1" customHeight="1" x14ac:dyDescent="0.25">
      <c r="A85" s="88" t="s">
        <v>5453</v>
      </c>
      <c r="B85" s="40" t="s">
        <v>1356</v>
      </c>
      <c r="C85" s="82" t="s">
        <v>10959</v>
      </c>
      <c r="D85" s="82"/>
      <c r="E85" s="82"/>
      <c r="F85" s="82"/>
      <c r="G85" s="82"/>
      <c r="H85" s="40" t="s">
        <v>4</v>
      </c>
      <c r="I85" s="83" t="str">
        <f>IFERROR(VLOOKUP(A85,'Alíquotas - CADPREV'!$B$2152:$N$4324,8,FALSE),"")</f>
        <v/>
      </c>
      <c r="J85" s="83" t="str">
        <f>IF(H85="RPPS",VLOOKUP(A85,' Legislação Benef - GESCON'!$B$4:$I$2159,3,FALSE),"")</f>
        <v/>
      </c>
      <c r="K85" s="83" t="str">
        <f>IF(H85="RPPS",VLOOKUP(A85,' Legislação Benef - GESCON'!$B$4:$I$2159,6,FALSE),"")</f>
        <v/>
      </c>
      <c r="L85" s="83" t="str">
        <f>IF(H85="RPPS",IFERROR(IF(VLOOKUP(A85,'Suspensão de repasses - GESCON'!$D$3:$J$1048576,7,FALSE)="Validada","SIM","NÃO"),"NÃO"),"")</f>
        <v/>
      </c>
    </row>
    <row r="86" spans="1:12" s="19" customFormat="1" ht="15" customHeight="1" x14ac:dyDescent="0.25">
      <c r="A86" s="88" t="s">
        <v>5454</v>
      </c>
      <c r="B86" s="40" t="s">
        <v>3812</v>
      </c>
      <c r="C86" s="82" t="s">
        <v>10958</v>
      </c>
      <c r="D86" s="82">
        <v>236</v>
      </c>
      <c r="E86" s="82">
        <v>51</v>
      </c>
      <c r="F86" s="82">
        <v>13</v>
      </c>
      <c r="G86" s="82">
        <v>300</v>
      </c>
      <c r="H86" s="40" t="s">
        <v>2</v>
      </c>
      <c r="I86" s="83" t="str">
        <f>IFERROR(VLOOKUP(A86,'Alíquotas - CADPREV'!$B$2152:$N$4324,8,FALSE),"")</f>
        <v>SIM</v>
      </c>
      <c r="J86" s="83" t="str">
        <f>IF(H86="RPPS",VLOOKUP(A86,' Legislação Benef - GESCON'!$B$4:$I$2159,3,FALSE),"")</f>
        <v>NÃO</v>
      </c>
      <c r="K86" s="83" t="str">
        <f>IF(H86="RPPS",VLOOKUP(A86,' Legislação Benef - GESCON'!$B$4:$I$2159,6,FALSE),"")</f>
        <v>NÃO</v>
      </c>
      <c r="L86" s="83" t="str">
        <f>IF(H86="RPPS",IFERROR(IF(VLOOKUP(A86,'Suspensão de repasses - GESCON'!$D$3:$J$1048576,7,FALSE)="Validada","SIM","NÃO"),"NÃO"),"")</f>
        <v>NÃO</v>
      </c>
    </row>
    <row r="87" spans="1:12" s="19" customFormat="1" ht="15" customHeight="1" x14ac:dyDescent="0.25">
      <c r="A87" s="88" t="s">
        <v>5455</v>
      </c>
      <c r="B87" s="40" t="s">
        <v>1356</v>
      </c>
      <c r="C87" s="82" t="s">
        <v>10958</v>
      </c>
      <c r="D87" s="82">
        <v>144</v>
      </c>
      <c r="E87" s="82">
        <v>0</v>
      </c>
      <c r="F87" s="82">
        <v>0</v>
      </c>
      <c r="G87" s="82">
        <v>144</v>
      </c>
      <c r="H87" s="40" t="s">
        <v>2</v>
      </c>
      <c r="I87" s="83" t="str">
        <f>IFERROR(VLOOKUP(A87,'Alíquotas - CADPREV'!$B$2152:$N$4324,8,FALSE),"")</f>
        <v>NÃO</v>
      </c>
      <c r="J87" s="83" t="str">
        <f>IF(H87="RPPS",VLOOKUP(A87,' Legislação Benef - GESCON'!$B$4:$I$2159,3,FALSE),"")</f>
        <v>NÃO</v>
      </c>
      <c r="K87" s="83" t="str">
        <f>IF(H87="RPPS",VLOOKUP(A87,' Legislação Benef - GESCON'!$B$4:$I$2159,6,FALSE),"")</f>
        <v>NÃO</v>
      </c>
      <c r="L87" s="83" t="str">
        <f>IF(H87="RPPS",IFERROR(IF(VLOOKUP(A87,'Suspensão de repasses - GESCON'!$D$3:$J$1048576,7,FALSE)="Validada","SIM","NÃO"),"NÃO"),"")</f>
        <v>NÃO</v>
      </c>
    </row>
    <row r="88" spans="1:12" s="19" customFormat="1" ht="15" hidden="1" customHeight="1" x14ac:dyDescent="0.25">
      <c r="A88" s="88" t="s">
        <v>5456</v>
      </c>
      <c r="B88" s="40" t="s">
        <v>2554</v>
      </c>
      <c r="C88" s="82" t="s">
        <v>10959</v>
      </c>
      <c r="D88" s="82"/>
      <c r="E88" s="82"/>
      <c r="F88" s="82"/>
      <c r="G88" s="82"/>
      <c r="H88" s="40" t="s">
        <v>4</v>
      </c>
      <c r="I88" s="83" t="str">
        <f>IFERROR(VLOOKUP(A88,'Alíquotas - CADPREV'!$B$2152:$N$4324,8,FALSE),"")</f>
        <v/>
      </c>
      <c r="J88" s="83" t="str">
        <f>IF(H88="RPPS",VLOOKUP(A88,' Legislação Benef - GESCON'!$B$4:$I$2159,3,FALSE),"")</f>
        <v/>
      </c>
      <c r="K88" s="83" t="str">
        <f>IF(H88="RPPS",VLOOKUP(A88,' Legislação Benef - GESCON'!$B$4:$I$2159,6,FALSE),"")</f>
        <v/>
      </c>
      <c r="L88" s="83" t="str">
        <f>IF(H88="RPPS",IFERROR(IF(VLOOKUP(A88,'Suspensão de repasses - GESCON'!$D$3:$J$1048576,7,FALSE)="Validada","SIM","NÃO"),"NÃO"),"")</f>
        <v/>
      </c>
    </row>
    <row r="89" spans="1:12" s="19" customFormat="1" ht="15" customHeight="1" x14ac:dyDescent="0.25">
      <c r="A89" s="88" t="s">
        <v>5457</v>
      </c>
      <c r="B89" s="40" t="s">
        <v>2554</v>
      </c>
      <c r="C89" s="82" t="s">
        <v>10958</v>
      </c>
      <c r="D89" s="82">
        <v>518</v>
      </c>
      <c r="E89" s="82">
        <v>304</v>
      </c>
      <c r="F89" s="82">
        <v>42</v>
      </c>
      <c r="G89" s="82">
        <v>864</v>
      </c>
      <c r="H89" s="40" t="s">
        <v>2</v>
      </c>
      <c r="I89" s="83" t="str">
        <f>IFERROR(VLOOKUP(A89,'Alíquotas - CADPREV'!$B$2152:$N$4324,8,FALSE),"")</f>
        <v>NÃO</v>
      </c>
      <c r="J89" s="83" t="str">
        <f>IF(H89="RPPS",VLOOKUP(A89,' Legislação Benef - GESCON'!$B$4:$I$2159,3,FALSE),"")</f>
        <v>NÃO</v>
      </c>
      <c r="K89" s="83" t="str">
        <f>IF(H89="RPPS",VLOOKUP(A89,' Legislação Benef - GESCON'!$B$4:$I$2159,6,FALSE),"")</f>
        <v>NÃO</v>
      </c>
      <c r="L89" s="83" t="str">
        <f>IF(H89="RPPS",IFERROR(IF(VLOOKUP(A89,'Suspensão de repasses - GESCON'!$D$3:$J$1048576,7,FALSE)="Validada","SIM","NÃO"),"NÃO"),"")</f>
        <v>NÃO</v>
      </c>
    </row>
    <row r="90" spans="1:12" s="19" customFormat="1" ht="15" customHeight="1" x14ac:dyDescent="0.25">
      <c r="A90" s="88" t="s">
        <v>5458</v>
      </c>
      <c r="B90" s="40" t="s">
        <v>2554</v>
      </c>
      <c r="C90" s="82" t="s">
        <v>10958</v>
      </c>
      <c r="D90" s="82">
        <v>368</v>
      </c>
      <c r="E90" s="82">
        <v>125</v>
      </c>
      <c r="F90" s="82">
        <v>24</v>
      </c>
      <c r="G90" s="82">
        <v>517</v>
      </c>
      <c r="H90" s="40" t="s">
        <v>2</v>
      </c>
      <c r="I90" s="83" t="str">
        <f>IFERROR(VLOOKUP(A90,'Alíquotas - CADPREV'!$B$2152:$N$4324,8,FALSE),"")</f>
        <v>NÃO</v>
      </c>
      <c r="J90" s="83" t="str">
        <f>IF(H90="RPPS",VLOOKUP(A90,' Legislação Benef - GESCON'!$B$4:$I$2159,3,FALSE),"")</f>
        <v>NÃO</v>
      </c>
      <c r="K90" s="83" t="str">
        <f>IF(H90="RPPS",VLOOKUP(A90,' Legislação Benef - GESCON'!$B$4:$I$2159,6,FALSE),"")</f>
        <v>NÃO</v>
      </c>
      <c r="L90" s="83" t="str">
        <f>IF(H90="RPPS",IFERROR(IF(VLOOKUP(A90,'Suspensão de repasses - GESCON'!$D$3:$J$1048576,7,FALSE)="Validada","SIM","NÃO"),"NÃO"),"")</f>
        <v>NÃO</v>
      </c>
    </row>
    <row r="91" spans="1:12" s="19" customFormat="1" ht="15" customHeight="1" x14ac:dyDescent="0.25">
      <c r="A91" s="88" t="s">
        <v>5459</v>
      </c>
      <c r="B91" s="40" t="s">
        <v>2758</v>
      </c>
      <c r="C91" s="82" t="s">
        <v>10958</v>
      </c>
      <c r="D91" s="82">
        <v>258</v>
      </c>
      <c r="E91" s="82">
        <v>119</v>
      </c>
      <c r="F91" s="82">
        <v>19</v>
      </c>
      <c r="G91" s="82">
        <v>396</v>
      </c>
      <c r="H91" s="40" t="s">
        <v>2</v>
      </c>
      <c r="I91" s="83" t="str">
        <f>IFERROR(VLOOKUP(A91,'Alíquotas - CADPREV'!$B$2152:$N$4324,8,FALSE),"")</f>
        <v>NÃO</v>
      </c>
      <c r="J91" s="83" t="str">
        <f>IF(H91="RPPS",VLOOKUP(A91,' Legislação Benef - GESCON'!$B$4:$I$2159,3,FALSE),"")</f>
        <v>NÃO</v>
      </c>
      <c r="K91" s="83" t="str">
        <f>IF(H91="RPPS",VLOOKUP(A91,' Legislação Benef - GESCON'!$B$4:$I$2159,6,FALSE),"")</f>
        <v>NÃO</v>
      </c>
      <c r="L91" s="83" t="str">
        <f>IF(H91="RPPS",IFERROR(IF(VLOOKUP(A91,'Suspensão de repasses - GESCON'!$D$3:$J$1048576,7,FALSE)="Validada","SIM","NÃO"),"NÃO"),"")</f>
        <v>NÃO</v>
      </c>
    </row>
    <row r="92" spans="1:12" s="19" customFormat="1" ht="15" hidden="1" customHeight="1" x14ac:dyDescent="0.25">
      <c r="A92" s="88" t="s">
        <v>5460</v>
      </c>
      <c r="B92" s="40" t="s">
        <v>2926</v>
      </c>
      <c r="C92" s="82" t="s">
        <v>10959</v>
      </c>
      <c r="D92" s="82"/>
      <c r="E92" s="82"/>
      <c r="F92" s="82"/>
      <c r="G92" s="82"/>
      <c r="H92" s="40" t="s">
        <v>4</v>
      </c>
      <c r="I92" s="83" t="str">
        <f>IFERROR(VLOOKUP(A92,'Alíquotas - CADPREV'!$B$2152:$N$4324,8,FALSE),"")</f>
        <v/>
      </c>
      <c r="J92" s="83" t="str">
        <f>IF(H92="RPPS",VLOOKUP(A92,' Legislação Benef - GESCON'!$B$4:$I$2159,3,FALSE),"")</f>
        <v/>
      </c>
      <c r="K92" s="83" t="str">
        <f>IF(H92="RPPS",VLOOKUP(A92,' Legislação Benef - GESCON'!$B$4:$I$2159,6,FALSE),"")</f>
        <v/>
      </c>
      <c r="L92" s="83" t="str">
        <f>IF(H92="RPPS",IFERROR(IF(VLOOKUP(A92,'Suspensão de repasses - GESCON'!$D$3:$J$1048576,7,FALSE)="Validada","SIM","NÃO"),"NÃO"),"")</f>
        <v/>
      </c>
    </row>
    <row r="93" spans="1:12" s="19" customFormat="1" ht="15" hidden="1" customHeight="1" x14ac:dyDescent="0.25">
      <c r="A93" s="88" t="s">
        <v>5461</v>
      </c>
      <c r="B93" s="40" t="s">
        <v>215</v>
      </c>
      <c r="C93" s="82" t="s">
        <v>10959</v>
      </c>
      <c r="D93" s="82"/>
      <c r="E93" s="82"/>
      <c r="F93" s="82"/>
      <c r="G93" s="82"/>
      <c r="H93" s="40" t="s">
        <v>4</v>
      </c>
      <c r="I93" s="83" t="str">
        <f>IFERROR(VLOOKUP(A93,'Alíquotas - CADPREV'!$B$2152:$N$4324,8,FALSE),"")</f>
        <v/>
      </c>
      <c r="J93" s="83" t="str">
        <f>IF(H93="RPPS",VLOOKUP(A93,' Legislação Benef - GESCON'!$B$4:$I$2159,3,FALSE),"")</f>
        <v/>
      </c>
      <c r="K93" s="83" t="str">
        <f>IF(H93="RPPS",VLOOKUP(A93,' Legislação Benef - GESCON'!$B$4:$I$2159,6,FALSE),"")</f>
        <v/>
      </c>
      <c r="L93" s="83" t="str">
        <f>IF(H93="RPPS",IFERROR(IF(VLOOKUP(A93,'Suspensão de repasses - GESCON'!$D$3:$J$1048576,7,FALSE)="Validada","SIM","NÃO"),"NÃO"),"")</f>
        <v/>
      </c>
    </row>
    <row r="94" spans="1:12" s="19" customFormat="1" ht="15" hidden="1" customHeight="1" x14ac:dyDescent="0.25">
      <c r="A94" s="88" t="s">
        <v>5462</v>
      </c>
      <c r="B94" s="40" t="s">
        <v>4626</v>
      </c>
      <c r="C94" s="82" t="s">
        <v>10959</v>
      </c>
      <c r="D94" s="82"/>
      <c r="E94" s="82"/>
      <c r="F94" s="82"/>
      <c r="G94" s="82"/>
      <c r="H94" s="40" t="s">
        <v>4</v>
      </c>
      <c r="I94" s="83" t="str">
        <f>IFERROR(VLOOKUP(A94,'Alíquotas - CADPREV'!$B$2152:$N$4324,8,FALSE),"")</f>
        <v/>
      </c>
      <c r="J94" s="83" t="str">
        <f>IF(H94="RPPS",VLOOKUP(A94,' Legislação Benef - GESCON'!$B$4:$I$2159,3,FALSE),"")</f>
        <v/>
      </c>
      <c r="K94" s="83" t="str">
        <f>IF(H94="RPPS",VLOOKUP(A94,' Legislação Benef - GESCON'!$B$4:$I$2159,6,FALSE),"")</f>
        <v/>
      </c>
      <c r="L94" s="83" t="str">
        <f>IF(H94="RPPS",IFERROR(IF(VLOOKUP(A94,'Suspensão de repasses - GESCON'!$D$3:$J$1048576,7,FALSE)="Validada","SIM","NÃO"),"NÃO"),"")</f>
        <v/>
      </c>
    </row>
    <row r="95" spans="1:12" s="19" customFormat="1" ht="15" hidden="1" customHeight="1" x14ac:dyDescent="0.25">
      <c r="A95" s="88" t="s">
        <v>5463</v>
      </c>
      <c r="B95" s="40" t="s">
        <v>1356</v>
      </c>
      <c r="C95" s="82" t="s">
        <v>10959</v>
      </c>
      <c r="D95" s="82"/>
      <c r="E95" s="82"/>
      <c r="F95" s="82"/>
      <c r="G95" s="82"/>
      <c r="H95" s="40" t="s">
        <v>4</v>
      </c>
      <c r="I95" s="83" t="str">
        <f>IFERROR(VLOOKUP(A95,'Alíquotas - CADPREV'!$B$2152:$N$4324,8,FALSE),"")</f>
        <v/>
      </c>
      <c r="J95" s="83" t="str">
        <f>IF(H95="RPPS",VLOOKUP(A95,' Legislação Benef - GESCON'!$B$4:$I$2159,3,FALSE),"")</f>
        <v/>
      </c>
      <c r="K95" s="83" t="str">
        <f>IF(H95="RPPS",VLOOKUP(A95,' Legislação Benef - GESCON'!$B$4:$I$2159,6,FALSE),"")</f>
        <v/>
      </c>
      <c r="L95" s="83" t="str">
        <f>IF(H95="RPPS",IFERROR(IF(VLOOKUP(A95,'Suspensão de repasses - GESCON'!$D$3:$J$1048576,7,FALSE)="Validada","SIM","NÃO"),"NÃO"),"")</f>
        <v/>
      </c>
    </row>
    <row r="96" spans="1:12" s="19" customFormat="1" ht="15" customHeight="1" x14ac:dyDescent="0.25">
      <c r="A96" s="88" t="s">
        <v>5464</v>
      </c>
      <c r="B96" s="40" t="s">
        <v>1142</v>
      </c>
      <c r="C96" s="82" t="s">
        <v>10958</v>
      </c>
      <c r="D96" s="82"/>
      <c r="E96" s="82"/>
      <c r="F96" s="82"/>
      <c r="G96" s="82"/>
      <c r="H96" s="40" t="s">
        <v>2</v>
      </c>
      <c r="I96" s="83" t="str">
        <f>IFERROR(VLOOKUP(A96,'Alíquotas - CADPREV'!$B$2152:$N$4324,8,FALSE),"")</f>
        <v>NÃO</v>
      </c>
      <c r="J96" s="83" t="str">
        <f>IF(H96="RPPS",VLOOKUP(A96,' Legislação Benef - GESCON'!$B$4:$I$2159,3,FALSE),"")</f>
        <v>NÃO</v>
      </c>
      <c r="K96" s="83" t="str">
        <f>IF(H96="RPPS",VLOOKUP(A96,' Legislação Benef - GESCON'!$B$4:$I$2159,6,FALSE),"")</f>
        <v>NÃO</v>
      </c>
      <c r="L96" s="83" t="str">
        <f>IF(H96="RPPS",IFERROR(IF(VLOOKUP(A96,'Suspensão de repasses - GESCON'!$D$3:$J$1048576,7,FALSE)="Validada","SIM","NÃO"),"NÃO"),"")</f>
        <v>NÃO</v>
      </c>
    </row>
    <row r="97" spans="1:12" s="19" customFormat="1" ht="15" hidden="1" customHeight="1" x14ac:dyDescent="0.25">
      <c r="A97" s="88" t="s">
        <v>5465</v>
      </c>
      <c r="B97" s="40" t="s">
        <v>634</v>
      </c>
      <c r="C97" s="82" t="s">
        <v>10959</v>
      </c>
      <c r="D97" s="82"/>
      <c r="E97" s="82"/>
      <c r="F97" s="82"/>
      <c r="G97" s="82"/>
      <c r="H97" s="40" t="s">
        <v>4</v>
      </c>
      <c r="I97" s="83" t="str">
        <f>IFERROR(VLOOKUP(A97,'Alíquotas - CADPREV'!$B$2152:$N$4324,8,FALSE),"")</f>
        <v/>
      </c>
      <c r="J97" s="83" t="str">
        <f>IF(H97="RPPS",VLOOKUP(A97,' Legislação Benef - GESCON'!$B$4:$I$2159,3,FALSE),"")</f>
        <v/>
      </c>
      <c r="K97" s="83" t="str">
        <f>IF(H97="RPPS",VLOOKUP(A97,' Legislação Benef - GESCON'!$B$4:$I$2159,6,FALSE),"")</f>
        <v/>
      </c>
      <c r="L97" s="83" t="str">
        <f>IF(H97="RPPS",IFERROR(IF(VLOOKUP(A97,'Suspensão de repasses - GESCON'!$D$3:$J$1048576,7,FALSE)="Validada","SIM","NÃO"),"NÃO"),"")</f>
        <v/>
      </c>
    </row>
    <row r="98" spans="1:12" s="19" customFormat="1" ht="15" hidden="1" customHeight="1" x14ac:dyDescent="0.25">
      <c r="A98" s="88" t="s">
        <v>5466</v>
      </c>
      <c r="B98" s="40" t="s">
        <v>2554</v>
      </c>
      <c r="C98" s="82" t="s">
        <v>10959</v>
      </c>
      <c r="D98" s="82"/>
      <c r="E98" s="82"/>
      <c r="F98" s="82"/>
      <c r="G98" s="82"/>
      <c r="H98" s="40" t="s">
        <v>4</v>
      </c>
      <c r="I98" s="83" t="str">
        <f>IFERROR(VLOOKUP(A98,'Alíquotas - CADPREV'!$B$2152:$N$4324,8,FALSE),"")</f>
        <v/>
      </c>
      <c r="J98" s="83" t="str">
        <f>IF(H98="RPPS",VLOOKUP(A98,' Legislação Benef - GESCON'!$B$4:$I$2159,3,FALSE),"")</f>
        <v/>
      </c>
      <c r="K98" s="83" t="str">
        <f>IF(H98="RPPS",VLOOKUP(A98,' Legislação Benef - GESCON'!$B$4:$I$2159,6,FALSE),"")</f>
        <v/>
      </c>
      <c r="L98" s="83" t="str">
        <f>IF(H98="RPPS",IFERROR(IF(VLOOKUP(A98,'Suspensão de repasses - GESCON'!$D$3:$J$1048576,7,FALSE)="Validada","SIM","NÃO"),"NÃO"),"")</f>
        <v/>
      </c>
    </row>
    <row r="99" spans="1:12" s="19" customFormat="1" ht="15" hidden="1" customHeight="1" x14ac:dyDescent="0.25">
      <c r="A99" s="88" t="s">
        <v>5467</v>
      </c>
      <c r="B99" s="40" t="s">
        <v>2197</v>
      </c>
      <c r="C99" s="82" t="s">
        <v>10959</v>
      </c>
      <c r="D99" s="82"/>
      <c r="E99" s="82"/>
      <c r="F99" s="82"/>
      <c r="G99" s="82"/>
      <c r="H99" s="40" t="s">
        <v>4</v>
      </c>
      <c r="I99" s="83" t="str">
        <f>IFERROR(VLOOKUP(A99,'Alíquotas - CADPREV'!$B$2152:$N$4324,8,FALSE),"")</f>
        <v/>
      </c>
      <c r="J99" s="83" t="str">
        <f>IF(H99="RPPS",VLOOKUP(A99,' Legislação Benef - GESCON'!$B$4:$I$2159,3,FALSE),"")</f>
        <v/>
      </c>
      <c r="K99" s="83" t="str">
        <f>IF(H99="RPPS",VLOOKUP(A99,' Legislação Benef - GESCON'!$B$4:$I$2159,6,FALSE),"")</f>
        <v/>
      </c>
      <c r="L99" s="83" t="str">
        <f>IF(H99="RPPS",IFERROR(IF(VLOOKUP(A99,'Suspensão de repasses - GESCON'!$D$3:$J$1048576,7,FALSE)="Validada","SIM","NÃO"),"NÃO"),"")</f>
        <v/>
      </c>
    </row>
    <row r="100" spans="1:12" s="19" customFormat="1" ht="15" hidden="1" customHeight="1" x14ac:dyDescent="0.25">
      <c r="A100" s="88" t="s">
        <v>5468</v>
      </c>
      <c r="B100" s="40" t="s">
        <v>215</v>
      </c>
      <c r="C100" s="82" t="s">
        <v>10959</v>
      </c>
      <c r="D100" s="82"/>
      <c r="E100" s="82"/>
      <c r="F100" s="82"/>
      <c r="G100" s="82"/>
      <c r="H100" s="40" t="s">
        <v>4</v>
      </c>
      <c r="I100" s="83" t="str">
        <f>IFERROR(VLOOKUP(A100,'Alíquotas - CADPREV'!$B$2152:$N$4324,8,FALSE),"")</f>
        <v/>
      </c>
      <c r="J100" s="83" t="str">
        <f>IF(H100="RPPS",VLOOKUP(A100,' Legislação Benef - GESCON'!$B$4:$I$2159,3,FALSE),"")</f>
        <v/>
      </c>
      <c r="K100" s="83" t="str">
        <f>IF(H100="RPPS",VLOOKUP(A100,' Legislação Benef - GESCON'!$B$4:$I$2159,6,FALSE),"")</f>
        <v/>
      </c>
      <c r="L100" s="83" t="str">
        <f>IF(H100="RPPS",IFERROR(IF(VLOOKUP(A100,'Suspensão de repasses - GESCON'!$D$3:$J$1048576,7,FALSE)="Validada","SIM","NÃO"),"NÃO"),"")</f>
        <v/>
      </c>
    </row>
    <row r="101" spans="1:12" s="19" customFormat="1" ht="15" customHeight="1" x14ac:dyDescent="0.25">
      <c r="A101" s="88" t="s">
        <v>5469</v>
      </c>
      <c r="B101" s="40" t="s">
        <v>1142</v>
      </c>
      <c r="C101" s="82" t="s">
        <v>10958</v>
      </c>
      <c r="D101" s="82">
        <v>654</v>
      </c>
      <c r="E101" s="82">
        <v>80</v>
      </c>
      <c r="F101" s="82">
        <v>16</v>
      </c>
      <c r="G101" s="82">
        <v>750</v>
      </c>
      <c r="H101" s="40" t="s">
        <v>2</v>
      </c>
      <c r="I101" s="83" t="str">
        <f>IFERROR(VLOOKUP(A101,'Alíquotas - CADPREV'!$B$2152:$N$4324,8,FALSE),"")</f>
        <v>NÃO</v>
      </c>
      <c r="J101" s="83" t="str">
        <f>IF(H101="RPPS",VLOOKUP(A101,' Legislação Benef - GESCON'!$B$4:$I$2159,3,FALSE),"")</f>
        <v>NÃO</v>
      </c>
      <c r="K101" s="83" t="str">
        <f>IF(H101="RPPS",VLOOKUP(A101,' Legislação Benef - GESCON'!$B$4:$I$2159,6,FALSE),"")</f>
        <v>NÃO</v>
      </c>
      <c r="L101" s="83" t="str">
        <f>IF(H101="RPPS",IFERROR(IF(VLOOKUP(A101,'Suspensão de repasses - GESCON'!$D$3:$J$1048576,7,FALSE)="Validada","SIM","NÃO"),"NÃO"),"")</f>
        <v>NÃO</v>
      </c>
    </row>
    <row r="102" spans="1:12" s="19" customFormat="1" ht="15" customHeight="1" x14ac:dyDescent="0.25">
      <c r="A102" s="88" t="s">
        <v>5470</v>
      </c>
      <c r="B102" s="40" t="s">
        <v>3812</v>
      </c>
      <c r="C102" s="82" t="s">
        <v>10958</v>
      </c>
      <c r="D102" s="82">
        <v>148</v>
      </c>
      <c r="E102" s="82">
        <v>80</v>
      </c>
      <c r="F102" s="82">
        <v>12</v>
      </c>
      <c r="G102" s="82">
        <v>240</v>
      </c>
      <c r="H102" s="40" t="s">
        <v>2</v>
      </c>
      <c r="I102" s="83" t="str">
        <f>IFERROR(VLOOKUP(A102,'Alíquotas - CADPREV'!$B$2152:$N$4324,8,FALSE),"")</f>
        <v>NÃO</v>
      </c>
      <c r="J102" s="83" t="str">
        <f>IF(H102="RPPS",VLOOKUP(A102,' Legislação Benef - GESCON'!$B$4:$I$2159,3,FALSE),"")</f>
        <v>NÃO</v>
      </c>
      <c r="K102" s="83" t="str">
        <f>IF(H102="RPPS",VLOOKUP(A102,' Legislação Benef - GESCON'!$B$4:$I$2159,6,FALSE),"")</f>
        <v>NÃO</v>
      </c>
      <c r="L102" s="83" t="str">
        <f>IF(H102="RPPS",IFERROR(IF(VLOOKUP(A102,'Suspensão de repasses - GESCON'!$D$3:$J$1048576,7,FALSE)="Validada","SIM","NÃO"),"NÃO"),"")</f>
        <v>NÃO</v>
      </c>
    </row>
    <row r="103" spans="1:12" s="19" customFormat="1" ht="15" customHeight="1" x14ac:dyDescent="0.25">
      <c r="A103" s="88" t="s">
        <v>5471</v>
      </c>
      <c r="B103" s="40" t="s">
        <v>821</v>
      </c>
      <c r="C103" s="82" t="s">
        <v>10958</v>
      </c>
      <c r="D103" s="82">
        <v>640</v>
      </c>
      <c r="E103" s="82">
        <v>340</v>
      </c>
      <c r="F103" s="82">
        <v>99</v>
      </c>
      <c r="G103" s="82">
        <v>1079</v>
      </c>
      <c r="H103" s="40" t="s">
        <v>2</v>
      </c>
      <c r="I103" s="83" t="str">
        <f>IFERROR(VLOOKUP(A103,'Alíquotas - CADPREV'!$B$2152:$N$4324,8,FALSE),"")</f>
        <v>NÃO</v>
      </c>
      <c r="J103" s="83" t="str">
        <f>IF(H103="RPPS",VLOOKUP(A103,' Legislação Benef - GESCON'!$B$4:$I$2159,3,FALSE),"")</f>
        <v>NÃO</v>
      </c>
      <c r="K103" s="83" t="str">
        <f>IF(H103="RPPS",VLOOKUP(A103,' Legislação Benef - GESCON'!$B$4:$I$2159,6,FALSE),"")</f>
        <v>NÃO</v>
      </c>
      <c r="L103" s="83" t="str">
        <f>IF(H103="RPPS",IFERROR(IF(VLOOKUP(A103,'Suspensão de repasses - GESCON'!$D$3:$J$1048576,7,FALSE)="Validada","SIM","NÃO"),"NÃO"),"")</f>
        <v>NÃO</v>
      </c>
    </row>
    <row r="104" spans="1:12" s="19" customFormat="1" ht="15" customHeight="1" x14ac:dyDescent="0.25">
      <c r="A104" s="88" t="s">
        <v>5472</v>
      </c>
      <c r="B104" s="40" t="s">
        <v>3812</v>
      </c>
      <c r="C104" s="82" t="s">
        <v>10958</v>
      </c>
      <c r="D104" s="82">
        <v>2032</v>
      </c>
      <c r="E104" s="82">
        <v>767</v>
      </c>
      <c r="F104" s="82">
        <v>183</v>
      </c>
      <c r="G104" s="82">
        <v>2982</v>
      </c>
      <c r="H104" s="40" t="s">
        <v>2</v>
      </c>
      <c r="I104" s="83" t="str">
        <f>IFERROR(VLOOKUP(A104,'Alíquotas - CADPREV'!$B$2152:$N$4324,8,FALSE),"")</f>
        <v>NÃO</v>
      </c>
      <c r="J104" s="83" t="str">
        <f>IF(H104="RPPS",VLOOKUP(A104,' Legislação Benef - GESCON'!$B$4:$I$2159,3,FALSE),"")</f>
        <v>NÃO</v>
      </c>
      <c r="K104" s="83" t="str">
        <f>IF(H104="RPPS",VLOOKUP(A104,' Legislação Benef - GESCON'!$B$4:$I$2159,6,FALSE),"")</f>
        <v>NÃO</v>
      </c>
      <c r="L104" s="83" t="str">
        <f>IF(H104="RPPS",IFERROR(IF(VLOOKUP(A104,'Suspensão de repasses - GESCON'!$D$3:$J$1048576,7,FALSE)="Validada","SIM","NÃO"),"NÃO"),"")</f>
        <v>NÃO</v>
      </c>
    </row>
    <row r="105" spans="1:12" s="19" customFormat="1" ht="15" customHeight="1" x14ac:dyDescent="0.25">
      <c r="A105" s="88" t="s">
        <v>5473</v>
      </c>
      <c r="B105" s="40" t="s">
        <v>2926</v>
      </c>
      <c r="C105" s="82" t="s">
        <v>10958</v>
      </c>
      <c r="D105" s="82">
        <v>109</v>
      </c>
      <c r="E105" s="82">
        <v>23</v>
      </c>
      <c r="F105" s="82">
        <v>2</v>
      </c>
      <c r="G105" s="82">
        <v>134</v>
      </c>
      <c r="H105" s="40" t="s">
        <v>2</v>
      </c>
      <c r="I105" s="83" t="str">
        <f>IFERROR(VLOOKUP(A105,'Alíquotas - CADPREV'!$B$2152:$N$4324,8,FALSE),"")</f>
        <v>NÃO</v>
      </c>
      <c r="J105" s="83" t="str">
        <f>IF(H105="RPPS",VLOOKUP(A105,' Legislação Benef - GESCON'!$B$4:$I$2159,3,FALSE),"")</f>
        <v>NÃO</v>
      </c>
      <c r="K105" s="83" t="str">
        <f>IF(H105="RPPS",VLOOKUP(A105,' Legislação Benef - GESCON'!$B$4:$I$2159,6,FALSE),"")</f>
        <v>NÃO</v>
      </c>
      <c r="L105" s="83" t="str">
        <f>IF(H105="RPPS",IFERROR(IF(VLOOKUP(A105,'Suspensão de repasses - GESCON'!$D$3:$J$1048576,7,FALSE)="Validada","SIM","NÃO"),"NÃO"),"")</f>
        <v>NÃO</v>
      </c>
    </row>
    <row r="106" spans="1:12" s="19" customFormat="1" ht="15" customHeight="1" x14ac:dyDescent="0.25">
      <c r="A106" s="88" t="s">
        <v>5474</v>
      </c>
      <c r="B106" s="40" t="s">
        <v>3812</v>
      </c>
      <c r="C106" s="82" t="s">
        <v>10958</v>
      </c>
      <c r="D106" s="82">
        <v>155</v>
      </c>
      <c r="E106" s="82">
        <v>43</v>
      </c>
      <c r="F106" s="82">
        <v>7</v>
      </c>
      <c r="G106" s="82">
        <v>205</v>
      </c>
      <c r="H106" s="40" t="s">
        <v>2</v>
      </c>
      <c r="I106" s="83" t="str">
        <f>IFERROR(VLOOKUP(A106,'Alíquotas - CADPREV'!$B$2152:$N$4324,8,FALSE),"")</f>
        <v>NÃO</v>
      </c>
      <c r="J106" s="83" t="str">
        <f>IF(H106="RPPS",VLOOKUP(A106,' Legislação Benef - GESCON'!$B$4:$I$2159,3,FALSE),"")</f>
        <v>NÃO</v>
      </c>
      <c r="K106" s="83" t="str">
        <f>IF(H106="RPPS",VLOOKUP(A106,' Legislação Benef - GESCON'!$B$4:$I$2159,6,FALSE),"")</f>
        <v>NÃO</v>
      </c>
      <c r="L106" s="83" t="str">
        <f>IF(H106="RPPS",IFERROR(IF(VLOOKUP(A106,'Suspensão de repasses - GESCON'!$D$3:$J$1048576,7,FALSE)="Validada","SIM","NÃO"),"NÃO"),"")</f>
        <v>NÃO</v>
      </c>
    </row>
    <row r="107" spans="1:12" s="19" customFormat="1" ht="15" customHeight="1" x14ac:dyDescent="0.25">
      <c r="A107" s="88" t="s">
        <v>5475</v>
      </c>
      <c r="B107" s="40" t="s">
        <v>1356</v>
      </c>
      <c r="C107" s="82" t="s">
        <v>10958</v>
      </c>
      <c r="D107" s="82">
        <v>843</v>
      </c>
      <c r="E107" s="82">
        <v>231</v>
      </c>
      <c r="F107" s="82">
        <v>55</v>
      </c>
      <c r="G107" s="82">
        <v>1129</v>
      </c>
      <c r="H107" s="40" t="s">
        <v>2</v>
      </c>
      <c r="I107" s="83" t="str">
        <f>IFERROR(VLOOKUP(A107,'Alíquotas - CADPREV'!$B$2152:$N$4324,8,FALSE),"")</f>
        <v>NÃO</v>
      </c>
      <c r="J107" s="83" t="str">
        <f>IF(H107="RPPS",VLOOKUP(A107,' Legislação Benef - GESCON'!$B$4:$I$2159,3,FALSE),"")</f>
        <v>NÃO</v>
      </c>
      <c r="K107" s="83" t="str">
        <f>IF(H107="RPPS",VLOOKUP(A107,' Legislação Benef - GESCON'!$B$4:$I$2159,6,FALSE),"")</f>
        <v>NÃO</v>
      </c>
      <c r="L107" s="83" t="str">
        <f>IF(H107="RPPS",IFERROR(IF(VLOOKUP(A107,'Suspensão de repasses - GESCON'!$D$3:$J$1048576,7,FALSE)="Validada","SIM","NÃO"),"NÃO"),"")</f>
        <v>NÃO</v>
      </c>
    </row>
    <row r="108" spans="1:12" s="19" customFormat="1" ht="15" hidden="1" customHeight="1" x14ac:dyDescent="0.25">
      <c r="A108" s="88" t="s">
        <v>5476</v>
      </c>
      <c r="B108" s="40" t="s">
        <v>2413</v>
      </c>
      <c r="C108" s="82" t="s">
        <v>10959</v>
      </c>
      <c r="D108" s="82"/>
      <c r="E108" s="82"/>
      <c r="F108" s="82"/>
      <c r="G108" s="82"/>
      <c r="H108" s="40" t="s">
        <v>4</v>
      </c>
      <c r="I108" s="83" t="str">
        <f>IFERROR(VLOOKUP(A108,'Alíquotas - CADPREV'!$B$2152:$N$4324,8,FALSE),"")</f>
        <v/>
      </c>
      <c r="J108" s="83" t="str">
        <f>IF(H108="RPPS",VLOOKUP(A108,' Legislação Benef - GESCON'!$B$4:$I$2159,3,FALSE),"")</f>
        <v/>
      </c>
      <c r="K108" s="83" t="str">
        <f>IF(H108="RPPS",VLOOKUP(A108,' Legislação Benef - GESCON'!$B$4:$I$2159,6,FALSE),"")</f>
        <v/>
      </c>
      <c r="L108" s="83" t="str">
        <f>IF(H108="RPPS",IFERROR(IF(VLOOKUP(A108,'Suspensão de repasses - GESCON'!$D$3:$J$1048576,7,FALSE)="Validada","SIM","NÃO"),"NÃO"),"")</f>
        <v/>
      </c>
    </row>
    <row r="109" spans="1:12" s="19" customFormat="1" ht="15" customHeight="1" x14ac:dyDescent="0.25">
      <c r="A109" s="88" t="s">
        <v>5477</v>
      </c>
      <c r="B109" s="40" t="s">
        <v>3601</v>
      </c>
      <c r="C109" s="82" t="s">
        <v>10958</v>
      </c>
      <c r="D109" s="82">
        <v>316</v>
      </c>
      <c r="E109" s="82">
        <v>204</v>
      </c>
      <c r="F109" s="82">
        <v>36</v>
      </c>
      <c r="G109" s="82">
        <v>556</v>
      </c>
      <c r="H109" s="40" t="s">
        <v>2</v>
      </c>
      <c r="I109" s="83" t="str">
        <f>IFERROR(VLOOKUP(A109,'Alíquotas - CADPREV'!$B$2152:$N$4324,8,FALSE),"")</f>
        <v>NÃO</v>
      </c>
      <c r="J109" s="83" t="str">
        <f>IF(H109="RPPS",VLOOKUP(A109,' Legislação Benef - GESCON'!$B$4:$I$2159,3,FALSE),"")</f>
        <v>NÃO</v>
      </c>
      <c r="K109" s="83" t="str">
        <f>IF(H109="RPPS",VLOOKUP(A109,' Legislação Benef - GESCON'!$B$4:$I$2159,6,FALSE),"")</f>
        <v>NÃO</v>
      </c>
      <c r="L109" s="83" t="str">
        <f>IF(H109="RPPS",IFERROR(IF(VLOOKUP(A109,'Suspensão de repasses - GESCON'!$D$3:$J$1048576,7,FALSE)="Validada","SIM","NÃO"),"NÃO"),"")</f>
        <v>NÃO</v>
      </c>
    </row>
    <row r="110" spans="1:12" s="19" customFormat="1" ht="15" customHeight="1" x14ac:dyDescent="0.25">
      <c r="A110" s="88" t="s">
        <v>5478</v>
      </c>
      <c r="B110" s="40" t="s">
        <v>901</v>
      </c>
      <c r="C110" s="82" t="s">
        <v>10958</v>
      </c>
      <c r="D110" s="82">
        <v>707</v>
      </c>
      <c r="E110" s="82">
        <v>0</v>
      </c>
      <c r="F110" s="82">
        <v>0</v>
      </c>
      <c r="G110" s="82">
        <v>707</v>
      </c>
      <c r="H110" s="40" t="s">
        <v>2</v>
      </c>
      <c r="I110" s="83" t="str">
        <f>IFERROR(VLOOKUP(A110,'Alíquotas - CADPREV'!$B$2152:$N$4324,8,FALSE),"")</f>
        <v>NÃO</v>
      </c>
      <c r="J110" s="83" t="str">
        <f>IF(H110="RPPS",VLOOKUP(A110,' Legislação Benef - GESCON'!$B$4:$I$2159,3,FALSE),"")</f>
        <v>NÃO</v>
      </c>
      <c r="K110" s="83" t="str">
        <f>IF(H110="RPPS",VLOOKUP(A110,' Legislação Benef - GESCON'!$B$4:$I$2159,6,FALSE),"")</f>
        <v>NÃO</v>
      </c>
      <c r="L110" s="83" t="str">
        <f>IF(H110="RPPS",IFERROR(IF(VLOOKUP(A110,'Suspensão de repasses - GESCON'!$D$3:$J$1048576,7,FALSE)="Validada","SIM","NÃO"),"NÃO"),"")</f>
        <v>NÃO</v>
      </c>
    </row>
    <row r="111" spans="1:12" s="19" customFormat="1" ht="15" hidden="1" customHeight="1" x14ac:dyDescent="0.25">
      <c r="A111" s="88" t="s">
        <v>5479</v>
      </c>
      <c r="B111" s="40" t="s">
        <v>1356</v>
      </c>
      <c r="C111" s="82" t="s">
        <v>10959</v>
      </c>
      <c r="D111" s="82"/>
      <c r="E111" s="82"/>
      <c r="F111" s="82"/>
      <c r="G111" s="82"/>
      <c r="H111" s="40" t="s">
        <v>4</v>
      </c>
      <c r="I111" s="83" t="str">
        <f>IFERROR(VLOOKUP(A111,'Alíquotas - CADPREV'!$B$2152:$N$4324,8,FALSE),"")</f>
        <v/>
      </c>
      <c r="J111" s="83" t="str">
        <f>IF(H111="RPPS",VLOOKUP(A111,' Legislação Benef - GESCON'!$B$4:$I$2159,3,FALSE),"")</f>
        <v/>
      </c>
      <c r="K111" s="83" t="str">
        <f>IF(H111="RPPS",VLOOKUP(A111,' Legislação Benef - GESCON'!$B$4:$I$2159,6,FALSE),"")</f>
        <v/>
      </c>
      <c r="L111" s="83" t="str">
        <f>IF(H111="RPPS",IFERROR(IF(VLOOKUP(A111,'Suspensão de repasses - GESCON'!$D$3:$J$1048576,7,FALSE)="Validada","SIM","NÃO"),"NÃO"),"")</f>
        <v/>
      </c>
    </row>
    <row r="112" spans="1:12" s="19" customFormat="1" ht="15" hidden="1" customHeight="1" x14ac:dyDescent="0.25">
      <c r="A112" s="88" t="s">
        <v>5480</v>
      </c>
      <c r="B112" s="40" t="s">
        <v>821</v>
      </c>
      <c r="C112" s="82" t="s">
        <v>10959</v>
      </c>
      <c r="D112" s="82"/>
      <c r="E112" s="82"/>
      <c r="F112" s="82"/>
      <c r="G112" s="82"/>
      <c r="H112" s="40" t="s">
        <v>4</v>
      </c>
      <c r="I112" s="83" t="str">
        <f>IFERROR(VLOOKUP(A112,'Alíquotas - CADPREV'!$B$2152:$N$4324,8,FALSE),"")</f>
        <v/>
      </c>
      <c r="J112" s="83" t="str">
        <f>IF(H112="RPPS",VLOOKUP(A112,' Legislação Benef - GESCON'!$B$4:$I$2159,3,FALSE),"")</f>
        <v/>
      </c>
      <c r="K112" s="83" t="str">
        <f>IF(H112="RPPS",VLOOKUP(A112,' Legislação Benef - GESCON'!$B$4:$I$2159,6,FALSE),"")</f>
        <v/>
      </c>
      <c r="L112" s="83" t="str">
        <f>IF(H112="RPPS",IFERROR(IF(VLOOKUP(A112,'Suspensão de repasses - GESCON'!$D$3:$J$1048576,7,FALSE)="Validada","SIM","NÃO"),"NÃO"),"")</f>
        <v/>
      </c>
    </row>
    <row r="113" spans="1:12" s="19" customFormat="1" ht="15" hidden="1" customHeight="1" x14ac:dyDescent="0.25">
      <c r="A113" s="88" t="s">
        <v>5481</v>
      </c>
      <c r="B113" s="40" t="s">
        <v>4626</v>
      </c>
      <c r="C113" s="82" t="s">
        <v>10959</v>
      </c>
      <c r="D113" s="82"/>
      <c r="E113" s="82"/>
      <c r="F113" s="82"/>
      <c r="G113" s="82"/>
      <c r="H113" s="40" t="s">
        <v>4</v>
      </c>
      <c r="I113" s="83" t="str">
        <f>IFERROR(VLOOKUP(A113,'Alíquotas - CADPREV'!$B$2152:$N$4324,8,FALSE),"")</f>
        <v/>
      </c>
      <c r="J113" s="83" t="str">
        <f>IF(H113="RPPS",VLOOKUP(A113,' Legislação Benef - GESCON'!$B$4:$I$2159,3,FALSE),"")</f>
        <v/>
      </c>
      <c r="K113" s="83" t="str">
        <f>IF(H113="RPPS",VLOOKUP(A113,' Legislação Benef - GESCON'!$B$4:$I$2159,6,FALSE),"")</f>
        <v/>
      </c>
      <c r="L113" s="83" t="str">
        <f>IF(H113="RPPS",IFERROR(IF(VLOOKUP(A113,'Suspensão de repasses - GESCON'!$D$3:$J$1048576,7,FALSE)="Validada","SIM","NÃO"),"NÃO"),"")</f>
        <v/>
      </c>
    </row>
    <row r="114" spans="1:12" s="19" customFormat="1" ht="15" hidden="1" customHeight="1" x14ac:dyDescent="0.25">
      <c r="A114" s="88" t="s">
        <v>5482</v>
      </c>
      <c r="B114" s="40" t="s">
        <v>1356</v>
      </c>
      <c r="C114" s="82" t="s">
        <v>10959</v>
      </c>
      <c r="D114" s="82"/>
      <c r="E114" s="82"/>
      <c r="F114" s="82"/>
      <c r="G114" s="82"/>
      <c r="H114" s="40" t="s">
        <v>4</v>
      </c>
      <c r="I114" s="83" t="str">
        <f>IFERROR(VLOOKUP(A114,'Alíquotas - CADPREV'!$B$2152:$N$4324,8,FALSE),"")</f>
        <v/>
      </c>
      <c r="J114" s="83" t="str">
        <f>IF(H114="RPPS",VLOOKUP(A114,' Legislação Benef - GESCON'!$B$4:$I$2159,3,FALSE),"")</f>
        <v/>
      </c>
      <c r="K114" s="83" t="str">
        <f>IF(H114="RPPS",VLOOKUP(A114,' Legislação Benef - GESCON'!$B$4:$I$2159,6,FALSE),"")</f>
        <v/>
      </c>
      <c r="L114" s="83" t="str">
        <f>IF(H114="RPPS",IFERROR(IF(VLOOKUP(A114,'Suspensão de repasses - GESCON'!$D$3:$J$1048576,7,FALSE)="Validada","SIM","NÃO"),"NÃO"),"")</f>
        <v/>
      </c>
    </row>
    <row r="115" spans="1:12" s="19" customFormat="1" ht="15" hidden="1" customHeight="1" x14ac:dyDescent="0.25">
      <c r="A115" s="88" t="s">
        <v>5483</v>
      </c>
      <c r="B115" s="40" t="s">
        <v>4289</v>
      </c>
      <c r="C115" s="82" t="s">
        <v>10959</v>
      </c>
      <c r="D115" s="82"/>
      <c r="E115" s="82"/>
      <c r="F115" s="82"/>
      <c r="G115" s="82"/>
      <c r="H115" s="40" t="s">
        <v>4</v>
      </c>
      <c r="I115" s="83" t="str">
        <f>IFERROR(VLOOKUP(A115,'Alíquotas - CADPREV'!$B$2152:$N$4324,8,FALSE),"")</f>
        <v/>
      </c>
      <c r="J115" s="83" t="str">
        <f>IF(H115="RPPS",VLOOKUP(A115,' Legislação Benef - GESCON'!$B$4:$I$2159,3,FALSE),"")</f>
        <v/>
      </c>
      <c r="K115" s="83" t="str">
        <f>IF(H115="RPPS",VLOOKUP(A115,' Legislação Benef - GESCON'!$B$4:$I$2159,6,FALSE),"")</f>
        <v/>
      </c>
      <c r="L115" s="83" t="str">
        <f>IF(H115="RPPS",IFERROR(IF(VLOOKUP(A115,'Suspensão de repasses - GESCON'!$D$3:$J$1048576,7,FALSE)="Validada","SIM","NÃO"),"NÃO"),"")</f>
        <v/>
      </c>
    </row>
    <row r="116" spans="1:12" s="19" customFormat="1" ht="15" customHeight="1" x14ac:dyDescent="0.25">
      <c r="A116" s="88" t="s">
        <v>5484</v>
      </c>
      <c r="B116" s="40" t="s">
        <v>2554</v>
      </c>
      <c r="C116" s="82" t="s">
        <v>10958</v>
      </c>
      <c r="D116" s="82">
        <v>518</v>
      </c>
      <c r="E116" s="82">
        <v>304</v>
      </c>
      <c r="F116" s="82">
        <v>42</v>
      </c>
      <c r="G116" s="82">
        <v>864</v>
      </c>
      <c r="H116" s="40" t="s">
        <v>2</v>
      </c>
      <c r="I116" s="83" t="str">
        <f>IFERROR(VLOOKUP(A116,'Alíquotas - CADPREV'!$B$2152:$N$4324,8,FALSE),"")</f>
        <v>NÃO</v>
      </c>
      <c r="J116" s="83" t="str">
        <f>IF(H116="RPPS",VLOOKUP(A116,' Legislação Benef - GESCON'!$B$4:$I$2159,3,FALSE),"")</f>
        <v>NÃO</v>
      </c>
      <c r="K116" s="83" t="str">
        <f>IF(H116="RPPS",VLOOKUP(A116,' Legislação Benef - GESCON'!$B$4:$I$2159,6,FALSE),"")</f>
        <v>NÃO</v>
      </c>
      <c r="L116" s="83" t="str">
        <f>IF(H116="RPPS",IFERROR(IF(VLOOKUP(A116,'Suspensão de repasses - GESCON'!$D$3:$J$1048576,7,FALSE)="Validada","SIM","NÃO"),"NÃO"),"")</f>
        <v>NÃO</v>
      </c>
    </row>
    <row r="117" spans="1:12" s="19" customFormat="1" ht="15" customHeight="1" x14ac:dyDescent="0.25">
      <c r="A117" s="88" t="s">
        <v>5485</v>
      </c>
      <c r="B117" s="40" t="s">
        <v>2554</v>
      </c>
      <c r="C117" s="82" t="s">
        <v>10958</v>
      </c>
      <c r="D117" s="82">
        <v>803</v>
      </c>
      <c r="E117" s="82">
        <v>185</v>
      </c>
      <c r="F117" s="82">
        <v>41</v>
      </c>
      <c r="G117" s="82">
        <v>1029</v>
      </c>
      <c r="H117" s="40" t="s">
        <v>2</v>
      </c>
      <c r="I117" s="83" t="str">
        <f>IFERROR(VLOOKUP(A117,'Alíquotas - CADPREV'!$B$2152:$N$4324,8,FALSE),"")</f>
        <v>NÃO</v>
      </c>
      <c r="J117" s="83" t="str">
        <f>IF(H117="RPPS",VLOOKUP(A117,' Legislação Benef - GESCON'!$B$4:$I$2159,3,FALSE),"")</f>
        <v>NÃO</v>
      </c>
      <c r="K117" s="83" t="str">
        <f>IF(H117="RPPS",VLOOKUP(A117,' Legislação Benef - GESCON'!$B$4:$I$2159,6,FALSE),"")</f>
        <v>NÃO</v>
      </c>
      <c r="L117" s="83" t="str">
        <f>IF(H117="RPPS",IFERROR(IF(VLOOKUP(A117,'Suspensão de repasses - GESCON'!$D$3:$J$1048576,7,FALSE)="Validada","SIM","NÃO"),"NÃO"),"")</f>
        <v>NÃO</v>
      </c>
    </row>
    <row r="118" spans="1:12" s="19" customFormat="1" ht="15" customHeight="1" x14ac:dyDescent="0.25">
      <c r="A118" s="88" t="s">
        <v>5486</v>
      </c>
      <c r="B118" s="40" t="s">
        <v>2758</v>
      </c>
      <c r="C118" s="82" t="s">
        <v>10958</v>
      </c>
      <c r="D118" s="82">
        <v>769</v>
      </c>
      <c r="E118" s="82">
        <v>0</v>
      </c>
      <c r="F118" s="82">
        <v>0</v>
      </c>
      <c r="G118" s="82">
        <v>769</v>
      </c>
      <c r="H118" s="40" t="s">
        <v>2</v>
      </c>
      <c r="I118" s="83" t="str">
        <f>IFERROR(VLOOKUP(A118,'Alíquotas - CADPREV'!$B$2152:$N$4324,8,FALSE),"")</f>
        <v>SIM</v>
      </c>
      <c r="J118" s="83" t="str">
        <f>IF(H118="RPPS",VLOOKUP(A118,' Legislação Benef - GESCON'!$B$4:$I$2159,3,FALSE),"")</f>
        <v>NÃO</v>
      </c>
      <c r="K118" s="83" t="str">
        <f>IF(H118="RPPS",VLOOKUP(A118,' Legislação Benef - GESCON'!$B$4:$I$2159,6,FALSE),"")</f>
        <v>NÃO</v>
      </c>
      <c r="L118" s="83" t="str">
        <f>IF(H118="RPPS",IFERROR(IF(VLOOKUP(A118,'Suspensão de repasses - GESCON'!$D$3:$J$1048576,7,FALSE)="Validada","SIM","NÃO"),"NÃO"),"")</f>
        <v>NÃO</v>
      </c>
    </row>
    <row r="119" spans="1:12" s="19" customFormat="1" ht="15" hidden="1" customHeight="1" x14ac:dyDescent="0.25">
      <c r="A119" s="88" t="s">
        <v>5487</v>
      </c>
      <c r="B119" s="40" t="s">
        <v>5227</v>
      </c>
      <c r="C119" s="82" t="s">
        <v>10959</v>
      </c>
      <c r="D119" s="82"/>
      <c r="E119" s="82"/>
      <c r="F119" s="82"/>
      <c r="G119" s="82"/>
      <c r="H119" s="40" t="s">
        <v>4</v>
      </c>
      <c r="I119" s="83" t="str">
        <f>IFERROR(VLOOKUP(A119,'Alíquotas - CADPREV'!$B$2152:$N$4324,8,FALSE),"")</f>
        <v/>
      </c>
      <c r="J119" s="83" t="str">
        <f>IF(H119="RPPS",VLOOKUP(A119,' Legislação Benef - GESCON'!$B$4:$I$2159,3,FALSE),"")</f>
        <v/>
      </c>
      <c r="K119" s="83" t="str">
        <f>IF(H119="RPPS",VLOOKUP(A119,' Legislação Benef - GESCON'!$B$4:$I$2159,6,FALSE),"")</f>
        <v/>
      </c>
      <c r="L119" s="83" t="str">
        <f>IF(H119="RPPS",IFERROR(IF(VLOOKUP(A119,'Suspensão de repasses - GESCON'!$D$3:$J$1048576,7,FALSE)="Validada","SIM","NÃO"),"NÃO"),"")</f>
        <v/>
      </c>
    </row>
    <row r="120" spans="1:12" s="19" customFormat="1" ht="15" hidden="1" customHeight="1" x14ac:dyDescent="0.25">
      <c r="A120" s="88" t="s">
        <v>5488</v>
      </c>
      <c r="B120" s="40" t="s">
        <v>215</v>
      </c>
      <c r="C120" s="82" t="s">
        <v>10959</v>
      </c>
      <c r="D120" s="82"/>
      <c r="E120" s="82"/>
      <c r="F120" s="82"/>
      <c r="G120" s="82"/>
      <c r="H120" s="40" t="s">
        <v>4</v>
      </c>
      <c r="I120" s="83" t="str">
        <f>IFERROR(VLOOKUP(A120,'Alíquotas - CADPREV'!$B$2152:$N$4324,8,FALSE),"")</f>
        <v/>
      </c>
      <c r="J120" s="83" t="str">
        <f>IF(H120="RPPS",VLOOKUP(A120,' Legislação Benef - GESCON'!$B$4:$I$2159,3,FALSE),"")</f>
        <v/>
      </c>
      <c r="K120" s="83" t="str">
        <f>IF(H120="RPPS",VLOOKUP(A120,' Legislação Benef - GESCON'!$B$4:$I$2159,6,FALSE),"")</f>
        <v/>
      </c>
      <c r="L120" s="83" t="str">
        <f>IF(H120="RPPS",IFERROR(IF(VLOOKUP(A120,'Suspensão de repasses - GESCON'!$D$3:$J$1048576,7,FALSE)="Validada","SIM","NÃO"),"NÃO"),"")</f>
        <v/>
      </c>
    </row>
    <row r="121" spans="1:12" s="19" customFormat="1" ht="15" hidden="1" customHeight="1" x14ac:dyDescent="0.25">
      <c r="A121" s="88" t="s">
        <v>5489</v>
      </c>
      <c r="B121" s="40" t="s">
        <v>5227</v>
      </c>
      <c r="C121" s="82" t="s">
        <v>10959</v>
      </c>
      <c r="D121" s="82"/>
      <c r="E121" s="82"/>
      <c r="F121" s="82"/>
      <c r="G121" s="82"/>
      <c r="H121" s="40" t="s">
        <v>4</v>
      </c>
      <c r="I121" s="83" t="str">
        <f>IFERROR(VLOOKUP(A121,'Alíquotas - CADPREV'!$B$2152:$N$4324,8,FALSE),"")</f>
        <v/>
      </c>
      <c r="J121" s="83" t="str">
        <f>IF(H121="RPPS",VLOOKUP(A121,' Legislação Benef - GESCON'!$B$4:$I$2159,3,FALSE),"")</f>
        <v/>
      </c>
      <c r="K121" s="83" t="str">
        <f>IF(H121="RPPS",VLOOKUP(A121,' Legislação Benef - GESCON'!$B$4:$I$2159,6,FALSE),"")</f>
        <v/>
      </c>
      <c r="L121" s="83" t="str">
        <f>IF(H121="RPPS",IFERROR(IF(VLOOKUP(A121,'Suspensão de repasses - GESCON'!$D$3:$J$1048576,7,FALSE)="Validada","SIM","NÃO"),"NÃO"),"")</f>
        <v/>
      </c>
    </row>
    <row r="122" spans="1:12" s="19" customFormat="1" ht="15" hidden="1" customHeight="1" x14ac:dyDescent="0.25">
      <c r="A122" s="88" t="s">
        <v>5490</v>
      </c>
      <c r="B122" s="40" t="s">
        <v>2413</v>
      </c>
      <c r="C122" s="82" t="s">
        <v>10959</v>
      </c>
      <c r="D122" s="82"/>
      <c r="E122" s="82"/>
      <c r="F122" s="82"/>
      <c r="G122" s="82"/>
      <c r="H122" s="40" t="s">
        <v>4</v>
      </c>
      <c r="I122" s="83" t="str">
        <f>IFERROR(VLOOKUP(A122,'Alíquotas - CADPREV'!$B$2152:$N$4324,8,FALSE),"")</f>
        <v/>
      </c>
      <c r="J122" s="83" t="str">
        <f>IF(H122="RPPS",VLOOKUP(A122,' Legislação Benef - GESCON'!$B$4:$I$2159,3,FALSE),"")</f>
        <v/>
      </c>
      <c r="K122" s="83" t="str">
        <f>IF(H122="RPPS",VLOOKUP(A122,' Legislação Benef - GESCON'!$B$4:$I$2159,6,FALSE),"")</f>
        <v/>
      </c>
      <c r="L122" s="83" t="str">
        <f>IF(H122="RPPS",IFERROR(IF(VLOOKUP(A122,'Suspensão de repasses - GESCON'!$D$3:$J$1048576,7,FALSE)="Validada","SIM","NÃO"),"NÃO"),"")</f>
        <v/>
      </c>
    </row>
    <row r="123" spans="1:12" s="19" customFormat="1" ht="15" hidden="1" customHeight="1" x14ac:dyDescent="0.25">
      <c r="A123" s="88" t="s">
        <v>5491</v>
      </c>
      <c r="B123" s="40" t="s">
        <v>1356</v>
      </c>
      <c r="C123" s="82" t="s">
        <v>10959</v>
      </c>
      <c r="D123" s="82"/>
      <c r="E123" s="82"/>
      <c r="F123" s="82"/>
      <c r="G123" s="82"/>
      <c r="H123" s="40" t="s">
        <v>4</v>
      </c>
      <c r="I123" s="83" t="str">
        <f>IFERROR(VLOOKUP(A123,'Alíquotas - CADPREV'!$B$2152:$N$4324,8,FALSE),"")</f>
        <v/>
      </c>
      <c r="J123" s="83" t="str">
        <f>IF(H123="RPPS",VLOOKUP(A123,' Legislação Benef - GESCON'!$B$4:$I$2159,3,FALSE),"")</f>
        <v/>
      </c>
      <c r="K123" s="83" t="str">
        <f>IF(H123="RPPS",VLOOKUP(A123,' Legislação Benef - GESCON'!$B$4:$I$2159,6,FALSE),"")</f>
        <v/>
      </c>
      <c r="L123" s="83" t="str">
        <f>IF(H123="RPPS",IFERROR(IF(VLOOKUP(A123,'Suspensão de repasses - GESCON'!$D$3:$J$1048576,7,FALSE)="Validada","SIM","NÃO"),"NÃO"),"")</f>
        <v/>
      </c>
    </row>
    <row r="124" spans="1:12" s="19" customFormat="1" ht="15" hidden="1" customHeight="1" x14ac:dyDescent="0.25">
      <c r="A124" s="88" t="s">
        <v>5492</v>
      </c>
      <c r="B124" s="40" t="s">
        <v>3601</v>
      </c>
      <c r="C124" s="82" t="s">
        <v>10959</v>
      </c>
      <c r="D124" s="82"/>
      <c r="E124" s="82"/>
      <c r="F124" s="82"/>
      <c r="G124" s="82"/>
      <c r="H124" s="40" t="s">
        <v>4</v>
      </c>
      <c r="I124" s="83" t="str">
        <f>IFERROR(VLOOKUP(A124,'Alíquotas - CADPREV'!$B$2152:$N$4324,8,FALSE),"")</f>
        <v/>
      </c>
      <c r="J124" s="83" t="str">
        <f>IF(H124="RPPS",VLOOKUP(A124,' Legislação Benef - GESCON'!$B$4:$I$2159,3,FALSE),"")</f>
        <v/>
      </c>
      <c r="K124" s="83" t="str">
        <f>IF(H124="RPPS",VLOOKUP(A124,' Legislação Benef - GESCON'!$B$4:$I$2159,6,FALSE),"")</f>
        <v/>
      </c>
      <c r="L124" s="83" t="str">
        <f>IF(H124="RPPS",IFERROR(IF(VLOOKUP(A124,'Suspensão de repasses - GESCON'!$D$3:$J$1048576,7,FALSE)="Validada","SIM","NÃO"),"NÃO"),"")</f>
        <v/>
      </c>
    </row>
    <row r="125" spans="1:12" s="19" customFormat="1" ht="15" customHeight="1" x14ac:dyDescent="0.25">
      <c r="A125" s="88" t="s">
        <v>5493</v>
      </c>
      <c r="B125" s="40" t="s">
        <v>3143</v>
      </c>
      <c r="C125" s="82" t="s">
        <v>10958</v>
      </c>
      <c r="D125" s="82">
        <v>1410</v>
      </c>
      <c r="E125" s="82">
        <v>512</v>
      </c>
      <c r="F125" s="82">
        <v>116</v>
      </c>
      <c r="G125" s="82">
        <v>2038</v>
      </c>
      <c r="H125" s="40" t="s">
        <v>2</v>
      </c>
      <c r="I125" s="83" t="str">
        <f>IFERROR(VLOOKUP(A125,'Alíquotas - CADPREV'!$B$2152:$N$4324,8,FALSE),"")</f>
        <v>NÃO</v>
      </c>
      <c r="J125" s="83" t="str">
        <f>IF(H125="RPPS",VLOOKUP(A125,' Legislação Benef - GESCON'!$B$4:$I$2159,3,FALSE),"")</f>
        <v>NÃO</v>
      </c>
      <c r="K125" s="83" t="str">
        <f>IF(H125="RPPS",VLOOKUP(A125,' Legislação Benef - GESCON'!$B$4:$I$2159,6,FALSE),"")</f>
        <v>NÃO</v>
      </c>
      <c r="L125" s="83" t="str">
        <f>IF(H125="RPPS",IFERROR(IF(VLOOKUP(A125,'Suspensão de repasses - GESCON'!$D$3:$J$1048576,7,FALSE)="Validada","SIM","NÃO"),"NÃO"),"")</f>
        <v>NÃO</v>
      </c>
    </row>
    <row r="126" spans="1:12" s="19" customFormat="1" ht="15" hidden="1" customHeight="1" x14ac:dyDescent="0.25">
      <c r="A126" s="88" t="s">
        <v>5494</v>
      </c>
      <c r="B126" s="40" t="s">
        <v>3812</v>
      </c>
      <c r="C126" s="82" t="s">
        <v>10959</v>
      </c>
      <c r="D126" s="82"/>
      <c r="E126" s="82"/>
      <c r="F126" s="82"/>
      <c r="G126" s="82"/>
      <c r="H126" s="40" t="s">
        <v>4</v>
      </c>
      <c r="I126" s="83" t="str">
        <f>IFERROR(VLOOKUP(A126,'Alíquotas - CADPREV'!$B$2152:$N$4324,8,FALSE),"")</f>
        <v/>
      </c>
      <c r="J126" s="83" t="str">
        <f>IF(H126="RPPS",VLOOKUP(A126,' Legislação Benef - GESCON'!$B$4:$I$2159,3,FALSE),"")</f>
        <v/>
      </c>
      <c r="K126" s="83" t="str">
        <f>IF(H126="RPPS",VLOOKUP(A126,' Legislação Benef - GESCON'!$B$4:$I$2159,6,FALSE),"")</f>
        <v/>
      </c>
      <c r="L126" s="83" t="str">
        <f>IF(H126="RPPS",IFERROR(IF(VLOOKUP(A126,'Suspensão de repasses - GESCON'!$D$3:$J$1048576,7,FALSE)="Validada","SIM","NÃO"),"NÃO"),"")</f>
        <v/>
      </c>
    </row>
    <row r="127" spans="1:12" s="19" customFormat="1" ht="15" customHeight="1" x14ac:dyDescent="0.25">
      <c r="A127" s="88" t="s">
        <v>5495</v>
      </c>
      <c r="B127" s="40" t="s">
        <v>901</v>
      </c>
      <c r="C127" s="82" t="s">
        <v>10958</v>
      </c>
      <c r="D127" s="82">
        <v>144</v>
      </c>
      <c r="E127" s="82">
        <v>0</v>
      </c>
      <c r="F127" s="82">
        <v>0</v>
      </c>
      <c r="G127" s="82">
        <v>144</v>
      </c>
      <c r="H127" s="40" t="s">
        <v>2</v>
      </c>
      <c r="I127" s="83" t="str">
        <f>IFERROR(VLOOKUP(A127,'Alíquotas - CADPREV'!$B$2152:$N$4324,8,FALSE),"")</f>
        <v>NÃO</v>
      </c>
      <c r="J127" s="83" t="str">
        <f>IF(H127="RPPS",VLOOKUP(A127,' Legislação Benef - GESCON'!$B$4:$I$2159,3,FALSE),"")</f>
        <v>NÃO</v>
      </c>
      <c r="K127" s="83" t="str">
        <f>IF(H127="RPPS",VLOOKUP(A127,' Legislação Benef - GESCON'!$B$4:$I$2159,6,FALSE),"")</f>
        <v>NÃO</v>
      </c>
      <c r="L127" s="83" t="str">
        <f>IF(H127="RPPS",IFERROR(IF(VLOOKUP(A127,'Suspensão de repasses - GESCON'!$D$3:$J$1048576,7,FALSE)="Validada","SIM","NÃO"),"NÃO"),"")</f>
        <v>NÃO</v>
      </c>
    </row>
    <row r="128" spans="1:12" s="19" customFormat="1" ht="15" customHeight="1" x14ac:dyDescent="0.25">
      <c r="A128" s="88" t="s">
        <v>5496</v>
      </c>
      <c r="B128" s="40" t="s">
        <v>1356</v>
      </c>
      <c r="C128" s="82" t="s">
        <v>10958</v>
      </c>
      <c r="D128" s="82">
        <v>213</v>
      </c>
      <c r="E128" s="82">
        <v>34</v>
      </c>
      <c r="F128" s="82">
        <v>0</v>
      </c>
      <c r="G128" s="82">
        <v>247</v>
      </c>
      <c r="H128" s="40" t="s">
        <v>2</v>
      </c>
      <c r="I128" s="83" t="str">
        <f>IFERROR(VLOOKUP(A128,'Alíquotas - CADPREV'!$B$2152:$N$4324,8,FALSE),"")</f>
        <v>NÃO</v>
      </c>
      <c r="J128" s="83" t="str">
        <f>IF(H128="RPPS",VLOOKUP(A128,' Legislação Benef - GESCON'!$B$4:$I$2159,3,FALSE),"")</f>
        <v>NÃO</v>
      </c>
      <c r="K128" s="83" t="str">
        <f>IF(H128="RPPS",VLOOKUP(A128,' Legislação Benef - GESCON'!$B$4:$I$2159,6,FALSE),"")</f>
        <v>NÃO</v>
      </c>
      <c r="L128" s="83" t="str">
        <f>IF(H128="RPPS",IFERROR(IF(VLOOKUP(A128,'Suspensão de repasses - GESCON'!$D$3:$J$1048576,7,FALSE)="Validada","SIM","NÃO"),"NÃO"),"")</f>
        <v>NÃO</v>
      </c>
    </row>
    <row r="129" spans="1:12" s="19" customFormat="1" ht="15" customHeight="1" x14ac:dyDescent="0.25">
      <c r="A129" s="88" t="s">
        <v>5497</v>
      </c>
      <c r="B129" s="40" t="s">
        <v>3812</v>
      </c>
      <c r="C129" s="82" t="s">
        <v>10958</v>
      </c>
      <c r="D129" s="82">
        <v>232</v>
      </c>
      <c r="E129" s="82">
        <v>1</v>
      </c>
      <c r="F129" s="82">
        <v>0</v>
      </c>
      <c r="G129" s="82">
        <v>233</v>
      </c>
      <c r="H129" s="40" t="s">
        <v>2</v>
      </c>
      <c r="I129" s="83" t="str">
        <f>IFERROR(VLOOKUP(A129,'Alíquotas - CADPREV'!$B$2152:$N$4324,8,FALSE),"")</f>
        <v>NÃO</v>
      </c>
      <c r="J129" s="83" t="str">
        <f>IF(H129="RPPS",VLOOKUP(A129,' Legislação Benef - GESCON'!$B$4:$I$2159,3,FALSE),"")</f>
        <v>NÃO</v>
      </c>
      <c r="K129" s="83" t="str">
        <f>IF(H129="RPPS",VLOOKUP(A129,' Legislação Benef - GESCON'!$B$4:$I$2159,6,FALSE),"")</f>
        <v>NÃO</v>
      </c>
      <c r="L129" s="83" t="str">
        <f>IF(H129="RPPS",IFERROR(IF(VLOOKUP(A129,'Suspensão de repasses - GESCON'!$D$3:$J$1048576,7,FALSE)="Validada","SIM","NÃO"),"NÃO"),"")</f>
        <v>NÃO</v>
      </c>
    </row>
    <row r="130" spans="1:12" s="19" customFormat="1" ht="15" hidden="1" customHeight="1" x14ac:dyDescent="0.25">
      <c r="A130" s="88" t="s">
        <v>5498</v>
      </c>
      <c r="B130" s="40" t="s">
        <v>1356</v>
      </c>
      <c r="C130" s="82" t="s">
        <v>10959</v>
      </c>
      <c r="D130" s="82"/>
      <c r="E130" s="82"/>
      <c r="F130" s="82"/>
      <c r="G130" s="82"/>
      <c r="H130" s="40" t="s">
        <v>4</v>
      </c>
      <c r="I130" s="83" t="str">
        <f>IFERROR(VLOOKUP(A130,'Alíquotas - CADPREV'!$B$2152:$N$4324,8,FALSE),"")</f>
        <v/>
      </c>
      <c r="J130" s="83" t="str">
        <f>IF(H130="RPPS",VLOOKUP(A130,' Legislação Benef - GESCON'!$B$4:$I$2159,3,FALSE),"")</f>
        <v/>
      </c>
      <c r="K130" s="83" t="str">
        <f>IF(H130="RPPS",VLOOKUP(A130,' Legislação Benef - GESCON'!$B$4:$I$2159,6,FALSE),"")</f>
        <v/>
      </c>
      <c r="L130" s="83" t="str">
        <f>IF(H130="RPPS",IFERROR(IF(VLOOKUP(A130,'Suspensão de repasses - GESCON'!$D$3:$J$1048576,7,FALSE)="Validada","SIM","NÃO"),"NÃO"),"")</f>
        <v/>
      </c>
    </row>
    <row r="131" spans="1:12" s="19" customFormat="1" ht="15" customHeight="1" x14ac:dyDescent="0.25">
      <c r="A131" s="88" t="s">
        <v>5499</v>
      </c>
      <c r="B131" s="40" t="s">
        <v>2274</v>
      </c>
      <c r="C131" s="82" t="s">
        <v>10958</v>
      </c>
      <c r="D131" s="82">
        <v>1037</v>
      </c>
      <c r="E131" s="82">
        <v>134</v>
      </c>
      <c r="F131" s="82">
        <v>55</v>
      </c>
      <c r="G131" s="82">
        <v>1226</v>
      </c>
      <c r="H131" s="40" t="s">
        <v>2</v>
      </c>
      <c r="I131" s="83" t="str">
        <f>IFERROR(VLOOKUP(A131,'Alíquotas - CADPREV'!$B$2152:$N$4324,8,FALSE),"")</f>
        <v>NÃO</v>
      </c>
      <c r="J131" s="83" t="str">
        <f>IF(H131="RPPS",VLOOKUP(A131,' Legislação Benef - GESCON'!$B$4:$I$2159,3,FALSE),"")</f>
        <v>NÃO</v>
      </c>
      <c r="K131" s="83" t="str">
        <f>IF(H131="RPPS",VLOOKUP(A131,' Legislação Benef - GESCON'!$B$4:$I$2159,6,FALSE),"")</f>
        <v>NÃO</v>
      </c>
      <c r="L131" s="83" t="str">
        <f>IF(H131="RPPS",IFERROR(IF(VLOOKUP(A131,'Suspensão de repasses - GESCON'!$D$3:$J$1048576,7,FALSE)="Validada","SIM","NÃO"),"NÃO"),"")</f>
        <v>NÃO</v>
      </c>
    </row>
    <row r="132" spans="1:12" s="19" customFormat="1" ht="15" hidden="1" customHeight="1" x14ac:dyDescent="0.25">
      <c r="A132" s="88" t="s">
        <v>5500</v>
      </c>
      <c r="B132" s="40" t="s">
        <v>3747</v>
      </c>
      <c r="C132" s="82" t="s">
        <v>10959</v>
      </c>
      <c r="D132" s="82"/>
      <c r="E132" s="82"/>
      <c r="F132" s="82"/>
      <c r="G132" s="82"/>
      <c r="H132" s="40" t="s">
        <v>4</v>
      </c>
      <c r="I132" s="83" t="str">
        <f>IFERROR(VLOOKUP(A132,'Alíquotas - CADPREV'!$B$2152:$N$4324,8,FALSE),"")</f>
        <v/>
      </c>
      <c r="J132" s="83" t="str">
        <f>IF(H132="RPPS",VLOOKUP(A132,' Legislação Benef - GESCON'!$B$4:$I$2159,3,FALSE),"")</f>
        <v/>
      </c>
      <c r="K132" s="83" t="str">
        <f>IF(H132="RPPS",VLOOKUP(A132,' Legislação Benef - GESCON'!$B$4:$I$2159,6,FALSE),"")</f>
        <v/>
      </c>
      <c r="L132" s="83" t="str">
        <f>IF(H132="RPPS",IFERROR(IF(VLOOKUP(A132,'Suspensão de repasses - GESCON'!$D$3:$J$1048576,7,FALSE)="Validada","SIM","NÃO"),"NÃO"),"")</f>
        <v/>
      </c>
    </row>
    <row r="133" spans="1:12" s="19" customFormat="1" ht="15" hidden="1" customHeight="1" x14ac:dyDescent="0.25">
      <c r="A133" s="88" t="s">
        <v>5501</v>
      </c>
      <c r="B133" s="40" t="s">
        <v>4626</v>
      </c>
      <c r="C133" s="82" t="s">
        <v>10959</v>
      </c>
      <c r="D133" s="82"/>
      <c r="E133" s="82"/>
      <c r="F133" s="82"/>
      <c r="G133" s="82"/>
      <c r="H133" s="40" t="s">
        <v>4</v>
      </c>
      <c r="I133" s="83" t="str">
        <f>IFERROR(VLOOKUP(A133,'Alíquotas - CADPREV'!$B$2152:$N$4324,8,FALSE),"")</f>
        <v/>
      </c>
      <c r="J133" s="83" t="str">
        <f>IF(H133="RPPS",VLOOKUP(A133,' Legislação Benef - GESCON'!$B$4:$I$2159,3,FALSE),"")</f>
        <v/>
      </c>
      <c r="K133" s="83" t="str">
        <f>IF(H133="RPPS",VLOOKUP(A133,' Legislação Benef - GESCON'!$B$4:$I$2159,6,FALSE),"")</f>
        <v/>
      </c>
      <c r="L133" s="83" t="str">
        <f>IF(H133="RPPS",IFERROR(IF(VLOOKUP(A133,'Suspensão de repasses - GESCON'!$D$3:$J$1048576,7,FALSE)="Validada","SIM","NÃO"),"NÃO"),"")</f>
        <v/>
      </c>
    </row>
    <row r="134" spans="1:12" s="19" customFormat="1" ht="15" customHeight="1" x14ac:dyDescent="0.25">
      <c r="A134" s="88" t="s">
        <v>5502</v>
      </c>
      <c r="B134" s="40" t="s">
        <v>2413</v>
      </c>
      <c r="C134" s="82" t="s">
        <v>10958</v>
      </c>
      <c r="D134" s="82">
        <v>1758</v>
      </c>
      <c r="E134" s="82">
        <v>238</v>
      </c>
      <c r="F134" s="82">
        <v>0</v>
      </c>
      <c r="G134" s="82">
        <v>1996</v>
      </c>
      <c r="H134" s="40" t="s">
        <v>2</v>
      </c>
      <c r="I134" s="83" t="str">
        <f>IFERROR(VLOOKUP(A134,'Alíquotas - CADPREV'!$B$2152:$N$4324,8,FALSE),"")</f>
        <v>NÃO</v>
      </c>
      <c r="J134" s="83" t="str">
        <f>IF(H134="RPPS",VLOOKUP(A134,' Legislação Benef - GESCON'!$B$4:$I$2159,3,FALSE),"")</f>
        <v>NÃO</v>
      </c>
      <c r="K134" s="83" t="str">
        <f>IF(H134="RPPS",VLOOKUP(A134,' Legislação Benef - GESCON'!$B$4:$I$2159,6,FALSE),"")</f>
        <v>NÃO</v>
      </c>
      <c r="L134" s="83" t="str">
        <f>IF(H134="RPPS",IFERROR(IF(VLOOKUP(A134,'Suspensão de repasses - GESCON'!$D$3:$J$1048576,7,FALSE)="Validada","SIM","NÃO"),"NÃO"),"")</f>
        <v>NÃO</v>
      </c>
    </row>
    <row r="135" spans="1:12" s="19" customFormat="1" ht="15" hidden="1" customHeight="1" x14ac:dyDescent="0.25">
      <c r="A135" s="88" t="s">
        <v>5503</v>
      </c>
      <c r="B135" s="40" t="s">
        <v>1142</v>
      </c>
      <c r="C135" s="82" t="s">
        <v>10959</v>
      </c>
      <c r="D135" s="82"/>
      <c r="E135" s="82"/>
      <c r="F135" s="82"/>
      <c r="G135" s="82"/>
      <c r="H135" s="40" t="s">
        <v>4</v>
      </c>
      <c r="I135" s="83" t="str">
        <f>IFERROR(VLOOKUP(A135,'Alíquotas - CADPREV'!$B$2152:$N$4324,8,FALSE),"")</f>
        <v/>
      </c>
      <c r="J135" s="83" t="str">
        <f>IF(H135="RPPS",VLOOKUP(A135,' Legislação Benef - GESCON'!$B$4:$I$2159,3,FALSE),"")</f>
        <v/>
      </c>
      <c r="K135" s="83" t="str">
        <f>IF(H135="RPPS",VLOOKUP(A135,' Legislação Benef - GESCON'!$B$4:$I$2159,6,FALSE),"")</f>
        <v/>
      </c>
      <c r="L135" s="83" t="str">
        <f>IF(H135="RPPS",IFERROR(IF(VLOOKUP(A135,'Suspensão de repasses - GESCON'!$D$3:$J$1048576,7,FALSE)="Validada","SIM","NÃO"),"NÃO"),"")</f>
        <v/>
      </c>
    </row>
    <row r="136" spans="1:12" s="19" customFormat="1" ht="15" customHeight="1" x14ac:dyDescent="0.25">
      <c r="A136" s="88" t="s">
        <v>5504</v>
      </c>
      <c r="B136" s="40" t="s">
        <v>3143</v>
      </c>
      <c r="C136" s="82" t="s">
        <v>10958</v>
      </c>
      <c r="D136" s="82">
        <v>217</v>
      </c>
      <c r="E136" s="82">
        <v>59</v>
      </c>
      <c r="F136" s="82">
        <v>28</v>
      </c>
      <c r="G136" s="82">
        <v>304</v>
      </c>
      <c r="H136" s="40" t="s">
        <v>2</v>
      </c>
      <c r="I136" s="83" t="str">
        <f>IFERROR(VLOOKUP(A136,'Alíquotas - CADPREV'!$B$2152:$N$4324,8,FALSE),"")</f>
        <v>NÃO</v>
      </c>
      <c r="J136" s="83" t="str">
        <f>IF(H136="RPPS",VLOOKUP(A136,' Legislação Benef - GESCON'!$B$4:$I$2159,3,FALSE),"")</f>
        <v>NÃO</v>
      </c>
      <c r="K136" s="83" t="str">
        <f>IF(H136="RPPS",VLOOKUP(A136,' Legislação Benef - GESCON'!$B$4:$I$2159,6,FALSE),"")</f>
        <v>NÃO</v>
      </c>
      <c r="L136" s="83" t="str">
        <f>IF(H136="RPPS",IFERROR(IF(VLOOKUP(A136,'Suspensão de repasses - GESCON'!$D$3:$J$1048576,7,FALSE)="Validada","SIM","NÃO"),"NÃO"),"")</f>
        <v>NÃO</v>
      </c>
    </row>
    <row r="137" spans="1:12" s="19" customFormat="1" ht="15" hidden="1" customHeight="1" x14ac:dyDescent="0.25">
      <c r="A137" s="88" t="s">
        <v>5505</v>
      </c>
      <c r="B137" s="40" t="s">
        <v>634</v>
      </c>
      <c r="C137" s="82" t="s">
        <v>10959</v>
      </c>
      <c r="D137" s="82"/>
      <c r="E137" s="82"/>
      <c r="F137" s="82"/>
      <c r="G137" s="82"/>
      <c r="H137" s="40" t="s">
        <v>4</v>
      </c>
      <c r="I137" s="83" t="str">
        <f>IFERROR(VLOOKUP(A137,'Alíquotas - CADPREV'!$B$2152:$N$4324,8,FALSE),"")</f>
        <v/>
      </c>
      <c r="J137" s="83" t="str">
        <f>IF(H137="RPPS",VLOOKUP(A137,' Legislação Benef - GESCON'!$B$4:$I$2159,3,FALSE),"")</f>
        <v/>
      </c>
      <c r="K137" s="83" t="str">
        <f>IF(H137="RPPS",VLOOKUP(A137,' Legislação Benef - GESCON'!$B$4:$I$2159,6,FALSE),"")</f>
        <v/>
      </c>
      <c r="L137" s="83" t="str">
        <f>IF(H137="RPPS",IFERROR(IF(VLOOKUP(A137,'Suspensão de repasses - GESCON'!$D$3:$J$1048576,7,FALSE)="Validada","SIM","NÃO"),"NÃO"),"")</f>
        <v/>
      </c>
    </row>
    <row r="138" spans="1:12" s="19" customFormat="1" ht="15" hidden="1" customHeight="1" x14ac:dyDescent="0.25">
      <c r="A138" s="88" t="s">
        <v>5506</v>
      </c>
      <c r="B138" s="40" t="s">
        <v>1356</v>
      </c>
      <c r="C138" s="82" t="s">
        <v>10959</v>
      </c>
      <c r="D138" s="82"/>
      <c r="E138" s="82"/>
      <c r="F138" s="82"/>
      <c r="G138" s="82"/>
      <c r="H138" s="40" t="s">
        <v>4</v>
      </c>
      <c r="I138" s="83" t="str">
        <f>IFERROR(VLOOKUP(A138,'Alíquotas - CADPREV'!$B$2152:$N$4324,8,FALSE),"")</f>
        <v/>
      </c>
      <c r="J138" s="83" t="str">
        <f>IF(H138="RPPS",VLOOKUP(A138,' Legislação Benef - GESCON'!$B$4:$I$2159,3,FALSE),"")</f>
        <v/>
      </c>
      <c r="K138" s="83" t="str">
        <f>IF(H138="RPPS",VLOOKUP(A138,' Legislação Benef - GESCON'!$B$4:$I$2159,6,FALSE),"")</f>
        <v/>
      </c>
      <c r="L138" s="83" t="str">
        <f>IF(H138="RPPS",IFERROR(IF(VLOOKUP(A138,'Suspensão de repasses - GESCON'!$D$3:$J$1048576,7,FALSE)="Validada","SIM","NÃO"),"NÃO"),"")</f>
        <v/>
      </c>
    </row>
    <row r="139" spans="1:12" s="19" customFormat="1" ht="15" customHeight="1" x14ac:dyDescent="0.25">
      <c r="A139" s="88" t="s">
        <v>5507</v>
      </c>
      <c r="B139" s="40" t="s">
        <v>2758</v>
      </c>
      <c r="C139" s="82" t="s">
        <v>10958</v>
      </c>
      <c r="D139" s="82">
        <v>372</v>
      </c>
      <c r="E139" s="82">
        <v>241</v>
      </c>
      <c r="F139" s="82">
        <v>29</v>
      </c>
      <c r="G139" s="82">
        <v>642</v>
      </c>
      <c r="H139" s="40" t="s">
        <v>2</v>
      </c>
      <c r="I139" s="83" t="str">
        <f>IFERROR(VLOOKUP(A139,'Alíquotas - CADPREV'!$B$2152:$N$4324,8,FALSE),"")</f>
        <v>SIM</v>
      </c>
      <c r="J139" s="83" t="str">
        <f>IF(H139="RPPS",VLOOKUP(A139,' Legislação Benef - GESCON'!$B$4:$I$2159,3,FALSE),"")</f>
        <v>SIM</v>
      </c>
      <c r="K139" s="83" t="str">
        <f>IF(H139="RPPS",VLOOKUP(A139,' Legislação Benef - GESCON'!$B$4:$I$2159,6,FALSE),"")</f>
        <v>SIM</v>
      </c>
      <c r="L139" s="83" t="str">
        <f>IF(H139="RPPS",IFERROR(IF(VLOOKUP(A139,'Suspensão de repasses - GESCON'!$D$3:$J$1048576,7,FALSE)="Validada","SIM","NÃO"),"NÃO"),"")</f>
        <v>NÃO</v>
      </c>
    </row>
    <row r="140" spans="1:12" s="19" customFormat="1" ht="15" customHeight="1" x14ac:dyDescent="0.25">
      <c r="A140" s="88" t="s">
        <v>5508</v>
      </c>
      <c r="B140" s="40" t="s">
        <v>4626</v>
      </c>
      <c r="C140" s="82" t="s">
        <v>10958</v>
      </c>
      <c r="D140" s="82">
        <v>645</v>
      </c>
      <c r="E140" s="82">
        <v>117</v>
      </c>
      <c r="F140" s="82">
        <v>28</v>
      </c>
      <c r="G140" s="82">
        <v>790</v>
      </c>
      <c r="H140" s="40" t="s">
        <v>2</v>
      </c>
      <c r="I140" s="83" t="str">
        <f>IFERROR(VLOOKUP(A140,'Alíquotas - CADPREV'!$B$2152:$N$4324,8,FALSE),"")</f>
        <v>NÃO</v>
      </c>
      <c r="J140" s="83" t="str">
        <f>IF(H140="RPPS",VLOOKUP(A140,' Legislação Benef - GESCON'!$B$4:$I$2159,3,FALSE),"")</f>
        <v>NÃO</v>
      </c>
      <c r="K140" s="83" t="str">
        <f>IF(H140="RPPS",VLOOKUP(A140,' Legislação Benef - GESCON'!$B$4:$I$2159,6,FALSE),"")</f>
        <v>NÃO</v>
      </c>
      <c r="L140" s="83" t="str">
        <f>IF(H140="RPPS",IFERROR(IF(VLOOKUP(A140,'Suspensão de repasses - GESCON'!$D$3:$J$1048576,7,FALSE)="Validada","SIM","NÃO"),"NÃO"),"")</f>
        <v>NÃO</v>
      </c>
    </row>
    <row r="141" spans="1:12" s="19" customFormat="1" ht="15" hidden="1" customHeight="1" x14ac:dyDescent="0.25">
      <c r="A141" s="88" t="s">
        <v>5509</v>
      </c>
      <c r="B141" s="40" t="s">
        <v>3798</v>
      </c>
      <c r="C141" s="82" t="s">
        <v>10959</v>
      </c>
      <c r="D141" s="82"/>
      <c r="E141" s="82"/>
      <c r="F141" s="82"/>
      <c r="G141" s="82"/>
      <c r="H141" s="40" t="s">
        <v>4</v>
      </c>
      <c r="I141" s="83" t="str">
        <f>IFERROR(VLOOKUP(A141,'Alíquotas - CADPREV'!$B$2152:$N$4324,8,FALSE),"")</f>
        <v/>
      </c>
      <c r="J141" s="83" t="str">
        <f>IF(H141="RPPS",VLOOKUP(A141,' Legislação Benef - GESCON'!$B$4:$I$2159,3,FALSE),"")</f>
        <v/>
      </c>
      <c r="K141" s="83" t="str">
        <f>IF(H141="RPPS",VLOOKUP(A141,' Legislação Benef - GESCON'!$B$4:$I$2159,6,FALSE),"")</f>
        <v/>
      </c>
      <c r="L141" s="83" t="str">
        <f>IF(H141="RPPS",IFERROR(IF(VLOOKUP(A141,'Suspensão de repasses - GESCON'!$D$3:$J$1048576,7,FALSE)="Validada","SIM","NÃO"),"NÃO"),"")</f>
        <v/>
      </c>
    </row>
    <row r="142" spans="1:12" s="19" customFormat="1" ht="15" customHeight="1" x14ac:dyDescent="0.25">
      <c r="A142" s="88" t="s">
        <v>5510</v>
      </c>
      <c r="B142" s="40" t="s">
        <v>3812</v>
      </c>
      <c r="C142" s="82" t="s">
        <v>10958</v>
      </c>
      <c r="D142" s="82">
        <v>97</v>
      </c>
      <c r="E142" s="82">
        <v>12</v>
      </c>
      <c r="F142" s="82">
        <v>3</v>
      </c>
      <c r="G142" s="82">
        <v>112</v>
      </c>
      <c r="H142" s="40" t="s">
        <v>2</v>
      </c>
      <c r="I142" s="83" t="str">
        <f>IFERROR(VLOOKUP(A142,'Alíquotas - CADPREV'!$B$2152:$N$4324,8,FALSE),"")</f>
        <v>NÃO</v>
      </c>
      <c r="J142" s="83" t="str">
        <f>IF(H142="RPPS",VLOOKUP(A142,' Legislação Benef - GESCON'!$B$4:$I$2159,3,FALSE),"")</f>
        <v>NÃO</v>
      </c>
      <c r="K142" s="83" t="str">
        <f>IF(H142="RPPS",VLOOKUP(A142,' Legislação Benef - GESCON'!$B$4:$I$2159,6,FALSE),"")</f>
        <v>NÃO</v>
      </c>
      <c r="L142" s="83" t="str">
        <f>IF(H142="RPPS",IFERROR(IF(VLOOKUP(A142,'Suspensão de repasses - GESCON'!$D$3:$J$1048576,7,FALSE)="Validada","SIM","NÃO"),"NÃO"),"")</f>
        <v>NÃO</v>
      </c>
    </row>
    <row r="143" spans="1:12" s="19" customFormat="1" ht="15" hidden="1" customHeight="1" x14ac:dyDescent="0.25">
      <c r="A143" s="88" t="s">
        <v>5511</v>
      </c>
      <c r="B143" s="40" t="s">
        <v>4626</v>
      </c>
      <c r="C143" s="82" t="s">
        <v>10959</v>
      </c>
      <c r="D143" s="82"/>
      <c r="E143" s="82"/>
      <c r="F143" s="82"/>
      <c r="G143" s="82"/>
      <c r="H143" s="40" t="s">
        <v>4</v>
      </c>
      <c r="I143" s="83" t="str">
        <f>IFERROR(VLOOKUP(A143,'Alíquotas - CADPREV'!$B$2152:$N$4324,8,FALSE),"")</f>
        <v/>
      </c>
      <c r="J143" s="83" t="str">
        <f>IF(H143="RPPS",VLOOKUP(A143,' Legislação Benef - GESCON'!$B$4:$I$2159,3,FALSE),"")</f>
        <v/>
      </c>
      <c r="K143" s="83" t="str">
        <f>IF(H143="RPPS",VLOOKUP(A143,' Legislação Benef - GESCON'!$B$4:$I$2159,6,FALSE),"")</f>
        <v/>
      </c>
      <c r="L143" s="83" t="str">
        <f>IF(H143="RPPS",IFERROR(IF(VLOOKUP(A143,'Suspensão de repasses - GESCON'!$D$3:$J$1048576,7,FALSE)="Validada","SIM","NÃO"),"NÃO"),"")</f>
        <v/>
      </c>
    </row>
    <row r="144" spans="1:12" s="19" customFormat="1" ht="15" hidden="1" customHeight="1" x14ac:dyDescent="0.25">
      <c r="A144" s="88" t="s">
        <v>5512</v>
      </c>
      <c r="B144" s="40" t="s">
        <v>1142</v>
      </c>
      <c r="C144" s="82" t="s">
        <v>10959</v>
      </c>
      <c r="D144" s="82"/>
      <c r="E144" s="82"/>
      <c r="F144" s="82"/>
      <c r="G144" s="82"/>
      <c r="H144" s="40" t="s">
        <v>4</v>
      </c>
      <c r="I144" s="83" t="str">
        <f>IFERROR(VLOOKUP(A144,'Alíquotas - CADPREV'!$B$2152:$N$4324,8,FALSE),"")</f>
        <v/>
      </c>
      <c r="J144" s="83" t="str">
        <f>IF(H144="RPPS",VLOOKUP(A144,' Legislação Benef - GESCON'!$B$4:$I$2159,3,FALSE),"")</f>
        <v/>
      </c>
      <c r="K144" s="83" t="str">
        <f>IF(H144="RPPS",VLOOKUP(A144,' Legislação Benef - GESCON'!$B$4:$I$2159,6,FALSE),"")</f>
        <v/>
      </c>
      <c r="L144" s="83" t="str">
        <f>IF(H144="RPPS",IFERROR(IF(VLOOKUP(A144,'Suspensão de repasses - GESCON'!$D$3:$J$1048576,7,FALSE)="Validada","SIM","NÃO"),"NÃO"),"")</f>
        <v/>
      </c>
    </row>
    <row r="145" spans="1:12" s="19" customFormat="1" ht="15" customHeight="1" x14ac:dyDescent="0.25">
      <c r="A145" s="88" t="s">
        <v>5513</v>
      </c>
      <c r="B145" s="40" t="s">
        <v>1142</v>
      </c>
      <c r="C145" s="82" t="s">
        <v>10958</v>
      </c>
      <c r="D145" s="82"/>
      <c r="E145" s="82"/>
      <c r="F145" s="82"/>
      <c r="G145" s="82"/>
      <c r="H145" s="40" t="s">
        <v>2</v>
      </c>
      <c r="I145" s="83" t="str">
        <f>IFERROR(VLOOKUP(A145,'Alíquotas - CADPREV'!$B$2152:$N$4324,8,FALSE),"")</f>
        <v>NÃO</v>
      </c>
      <c r="J145" s="83" t="str">
        <f>IF(H145="RPPS",VLOOKUP(A145,' Legislação Benef - GESCON'!$B$4:$I$2159,3,FALSE),"")</f>
        <v>NÃO</v>
      </c>
      <c r="K145" s="83" t="str">
        <f>IF(H145="RPPS",VLOOKUP(A145,' Legislação Benef - GESCON'!$B$4:$I$2159,6,FALSE),"")</f>
        <v>NÃO</v>
      </c>
      <c r="L145" s="83" t="str">
        <f>IF(H145="RPPS",IFERROR(IF(VLOOKUP(A145,'Suspensão de repasses - GESCON'!$D$3:$J$1048576,7,FALSE)="Validada","SIM","NÃO"),"NÃO"),"")</f>
        <v>NÃO</v>
      </c>
    </row>
    <row r="146" spans="1:12" s="19" customFormat="1" ht="15" hidden="1" customHeight="1" x14ac:dyDescent="0.25">
      <c r="A146" s="88" t="s">
        <v>5514</v>
      </c>
      <c r="B146" s="40" t="s">
        <v>3747</v>
      </c>
      <c r="C146" s="82" t="s">
        <v>10959</v>
      </c>
      <c r="D146" s="82"/>
      <c r="E146" s="82"/>
      <c r="F146" s="82"/>
      <c r="G146" s="82"/>
      <c r="H146" s="40" t="s">
        <v>4</v>
      </c>
      <c r="I146" s="83" t="str">
        <f>IFERROR(VLOOKUP(A146,'Alíquotas - CADPREV'!$B$2152:$N$4324,8,FALSE),"")</f>
        <v/>
      </c>
      <c r="J146" s="83" t="str">
        <f>IF(H146="RPPS",VLOOKUP(A146,' Legislação Benef - GESCON'!$B$4:$I$2159,3,FALSE),"")</f>
        <v/>
      </c>
      <c r="K146" s="83" t="str">
        <f>IF(H146="RPPS",VLOOKUP(A146,' Legislação Benef - GESCON'!$B$4:$I$2159,6,FALSE),"")</f>
        <v/>
      </c>
      <c r="L146" s="83" t="str">
        <f>IF(H146="RPPS",IFERROR(IF(VLOOKUP(A146,'Suspensão de repasses - GESCON'!$D$3:$J$1048576,7,FALSE)="Validada","SIM","NÃO"),"NÃO"),"")</f>
        <v/>
      </c>
    </row>
    <row r="147" spans="1:12" s="19" customFormat="1" ht="15" customHeight="1" x14ac:dyDescent="0.25">
      <c r="A147" s="88" t="s">
        <v>5515</v>
      </c>
      <c r="B147" s="40" t="s">
        <v>2274</v>
      </c>
      <c r="C147" s="82" t="s">
        <v>10958</v>
      </c>
      <c r="D147" s="82">
        <v>675</v>
      </c>
      <c r="E147" s="82">
        <v>108</v>
      </c>
      <c r="F147" s="82">
        <v>31</v>
      </c>
      <c r="G147" s="82">
        <v>814</v>
      </c>
      <c r="H147" s="40" t="s">
        <v>2</v>
      </c>
      <c r="I147" s="83" t="str">
        <f>IFERROR(VLOOKUP(A147,'Alíquotas - CADPREV'!$B$2152:$N$4324,8,FALSE),"")</f>
        <v>SIM</v>
      </c>
      <c r="J147" s="83" t="str">
        <f>IF(H147="RPPS",VLOOKUP(A147,' Legislação Benef - GESCON'!$B$4:$I$2159,3,FALSE),"")</f>
        <v>NÃO</v>
      </c>
      <c r="K147" s="83" t="str">
        <f>IF(H147="RPPS",VLOOKUP(A147,' Legislação Benef - GESCON'!$B$4:$I$2159,6,FALSE),"")</f>
        <v>SIM</v>
      </c>
      <c r="L147" s="83" t="str">
        <f>IF(H147="RPPS",IFERROR(IF(VLOOKUP(A147,'Suspensão de repasses - GESCON'!$D$3:$J$1048576,7,FALSE)="Validada","SIM","NÃO"),"NÃO"),"")</f>
        <v>NÃO</v>
      </c>
    </row>
    <row r="148" spans="1:12" s="19" customFormat="1" ht="15" hidden="1" customHeight="1" x14ac:dyDescent="0.25">
      <c r="A148" s="88" t="s">
        <v>5516</v>
      </c>
      <c r="B148" s="40" t="s">
        <v>4289</v>
      </c>
      <c r="C148" s="82" t="s">
        <v>10959</v>
      </c>
      <c r="D148" s="82"/>
      <c r="E148" s="82"/>
      <c r="F148" s="82"/>
      <c r="G148" s="82"/>
      <c r="H148" s="40" t="s">
        <v>4</v>
      </c>
      <c r="I148" s="83" t="str">
        <f>IFERROR(VLOOKUP(A148,'Alíquotas - CADPREV'!$B$2152:$N$4324,8,FALSE),"")</f>
        <v/>
      </c>
      <c r="J148" s="83" t="str">
        <f>IF(H148="RPPS",VLOOKUP(A148,' Legislação Benef - GESCON'!$B$4:$I$2159,3,FALSE),"")</f>
        <v/>
      </c>
      <c r="K148" s="83" t="str">
        <f>IF(H148="RPPS",VLOOKUP(A148,' Legislação Benef - GESCON'!$B$4:$I$2159,6,FALSE),"")</f>
        <v/>
      </c>
      <c r="L148" s="83" t="str">
        <f>IF(H148="RPPS",IFERROR(IF(VLOOKUP(A148,'Suspensão de repasses - GESCON'!$D$3:$J$1048576,7,FALSE)="Validada","SIM","NÃO"),"NÃO"),"")</f>
        <v/>
      </c>
    </row>
    <row r="149" spans="1:12" s="19" customFormat="1" ht="15" hidden="1" customHeight="1" x14ac:dyDescent="0.25">
      <c r="A149" s="88" t="s">
        <v>5517</v>
      </c>
      <c r="B149" s="40" t="s">
        <v>2274</v>
      </c>
      <c r="C149" s="82" t="s">
        <v>10959</v>
      </c>
      <c r="D149" s="82"/>
      <c r="E149" s="82"/>
      <c r="F149" s="82"/>
      <c r="G149" s="82"/>
      <c r="H149" s="40" t="s">
        <v>4</v>
      </c>
      <c r="I149" s="83" t="str">
        <f>IFERROR(VLOOKUP(A149,'Alíquotas - CADPREV'!$B$2152:$N$4324,8,FALSE),"")</f>
        <v/>
      </c>
      <c r="J149" s="83" t="str">
        <f>IF(H149="RPPS",VLOOKUP(A149,' Legislação Benef - GESCON'!$B$4:$I$2159,3,FALSE),"")</f>
        <v/>
      </c>
      <c r="K149" s="83" t="str">
        <f>IF(H149="RPPS",VLOOKUP(A149,' Legislação Benef - GESCON'!$B$4:$I$2159,6,FALSE),"")</f>
        <v/>
      </c>
      <c r="L149" s="83" t="str">
        <f>IF(H149="RPPS",IFERROR(IF(VLOOKUP(A149,'Suspensão de repasses - GESCON'!$D$3:$J$1048576,7,FALSE)="Validada","SIM","NÃO"),"NÃO"),"")</f>
        <v/>
      </c>
    </row>
    <row r="150" spans="1:12" s="19" customFormat="1" ht="15" hidden="1" customHeight="1" x14ac:dyDescent="0.25">
      <c r="A150" s="88" t="s">
        <v>5518</v>
      </c>
      <c r="B150" s="40" t="s">
        <v>1356</v>
      </c>
      <c r="C150" s="82" t="s">
        <v>10959</v>
      </c>
      <c r="D150" s="82"/>
      <c r="E150" s="82"/>
      <c r="F150" s="82"/>
      <c r="G150" s="82"/>
      <c r="H150" s="40" t="s">
        <v>4</v>
      </c>
      <c r="I150" s="83" t="str">
        <f>IFERROR(VLOOKUP(A150,'Alíquotas - CADPREV'!$B$2152:$N$4324,8,FALSE),"")</f>
        <v/>
      </c>
      <c r="J150" s="83" t="str">
        <f>IF(H150="RPPS",VLOOKUP(A150,' Legislação Benef - GESCON'!$B$4:$I$2159,3,FALSE),"")</f>
        <v/>
      </c>
      <c r="K150" s="83" t="str">
        <f>IF(H150="RPPS",VLOOKUP(A150,' Legislação Benef - GESCON'!$B$4:$I$2159,6,FALSE),"")</f>
        <v/>
      </c>
      <c r="L150" s="83" t="str">
        <f>IF(H150="RPPS",IFERROR(IF(VLOOKUP(A150,'Suspensão de repasses - GESCON'!$D$3:$J$1048576,7,FALSE)="Validada","SIM","NÃO"),"NÃO"),"")</f>
        <v/>
      </c>
    </row>
    <row r="151" spans="1:12" s="19" customFormat="1" ht="15" hidden="1" customHeight="1" x14ac:dyDescent="0.25">
      <c r="A151" s="88" t="s">
        <v>5519</v>
      </c>
      <c r="B151" s="40" t="s">
        <v>3601</v>
      </c>
      <c r="C151" s="82" t="s">
        <v>10959</v>
      </c>
      <c r="D151" s="82"/>
      <c r="E151" s="82"/>
      <c r="F151" s="82"/>
      <c r="G151" s="82"/>
      <c r="H151" s="40" t="s">
        <v>4</v>
      </c>
      <c r="I151" s="83" t="str">
        <f>IFERROR(VLOOKUP(A151,'Alíquotas - CADPREV'!$B$2152:$N$4324,8,FALSE),"")</f>
        <v/>
      </c>
      <c r="J151" s="83" t="str">
        <f>IF(H151="RPPS",VLOOKUP(A151,' Legislação Benef - GESCON'!$B$4:$I$2159,3,FALSE),"")</f>
        <v/>
      </c>
      <c r="K151" s="83" t="str">
        <f>IF(H151="RPPS",VLOOKUP(A151,' Legislação Benef - GESCON'!$B$4:$I$2159,6,FALSE),"")</f>
        <v/>
      </c>
      <c r="L151" s="83" t="str">
        <f>IF(H151="RPPS",IFERROR(IF(VLOOKUP(A151,'Suspensão de repasses - GESCON'!$D$3:$J$1048576,7,FALSE)="Validada","SIM","NÃO"),"NÃO"),"")</f>
        <v/>
      </c>
    </row>
    <row r="152" spans="1:12" s="19" customFormat="1" ht="15" customHeight="1" x14ac:dyDescent="0.25">
      <c r="A152" s="88" t="s">
        <v>5520</v>
      </c>
      <c r="B152" s="40" t="s">
        <v>3812</v>
      </c>
      <c r="C152" s="82" t="s">
        <v>10958</v>
      </c>
      <c r="D152" s="82">
        <v>132</v>
      </c>
      <c r="E152" s="82">
        <v>20</v>
      </c>
      <c r="F152" s="82">
        <v>3</v>
      </c>
      <c r="G152" s="82">
        <v>155</v>
      </c>
      <c r="H152" s="40" t="s">
        <v>2</v>
      </c>
      <c r="I152" s="83" t="str">
        <f>IFERROR(VLOOKUP(A152,'Alíquotas - CADPREV'!$B$2152:$N$4324,8,FALSE),"")</f>
        <v>SIM</v>
      </c>
      <c r="J152" s="83" t="str">
        <f>IF(H152="RPPS",VLOOKUP(A152,' Legislação Benef - GESCON'!$B$4:$I$2159,3,FALSE),"")</f>
        <v>NÃO</v>
      </c>
      <c r="K152" s="83" t="str">
        <f>IF(H152="RPPS",VLOOKUP(A152,' Legislação Benef - GESCON'!$B$4:$I$2159,6,FALSE),"")</f>
        <v>SIM</v>
      </c>
      <c r="L152" s="83" t="str">
        <f>IF(H152="RPPS",IFERROR(IF(VLOOKUP(A152,'Suspensão de repasses - GESCON'!$D$3:$J$1048576,7,FALSE)="Validada","SIM","NÃO"),"NÃO"),"")</f>
        <v>NÃO</v>
      </c>
    </row>
    <row r="153" spans="1:12" s="19" customFormat="1" ht="15" hidden="1" customHeight="1" x14ac:dyDescent="0.25">
      <c r="A153" s="88" t="s">
        <v>5521</v>
      </c>
      <c r="B153" s="40" t="s">
        <v>2274</v>
      </c>
      <c r="C153" s="82" t="s">
        <v>10959</v>
      </c>
      <c r="D153" s="82"/>
      <c r="E153" s="82"/>
      <c r="F153" s="82"/>
      <c r="G153" s="82"/>
      <c r="H153" s="40" t="s">
        <v>4</v>
      </c>
      <c r="I153" s="83" t="str">
        <f>IFERROR(VLOOKUP(A153,'Alíquotas - CADPREV'!$B$2152:$N$4324,8,FALSE),"")</f>
        <v/>
      </c>
      <c r="J153" s="83" t="str">
        <f>IF(H153="RPPS",VLOOKUP(A153,' Legislação Benef - GESCON'!$B$4:$I$2159,3,FALSE),"")</f>
        <v/>
      </c>
      <c r="K153" s="83" t="str">
        <f>IF(H153="RPPS",VLOOKUP(A153,' Legislação Benef - GESCON'!$B$4:$I$2159,6,FALSE),"")</f>
        <v/>
      </c>
      <c r="L153" s="83" t="str">
        <f>IF(H153="RPPS",IFERROR(IF(VLOOKUP(A153,'Suspensão de repasses - GESCON'!$D$3:$J$1048576,7,FALSE)="Validada","SIM","NÃO"),"NÃO"),"")</f>
        <v/>
      </c>
    </row>
    <row r="154" spans="1:12" s="19" customFormat="1" ht="15" hidden="1" customHeight="1" x14ac:dyDescent="0.25">
      <c r="A154" s="88" t="s">
        <v>5522</v>
      </c>
      <c r="B154" s="40" t="s">
        <v>901</v>
      </c>
      <c r="C154" s="82" t="s">
        <v>10959</v>
      </c>
      <c r="D154" s="82"/>
      <c r="E154" s="82"/>
      <c r="F154" s="82"/>
      <c r="G154" s="82"/>
      <c r="H154" s="40" t="s">
        <v>4</v>
      </c>
      <c r="I154" s="83" t="str">
        <f>IFERROR(VLOOKUP(A154,'Alíquotas - CADPREV'!$B$2152:$N$4324,8,FALSE),"")</f>
        <v/>
      </c>
      <c r="J154" s="83" t="str">
        <f>IF(H154="RPPS",VLOOKUP(A154,' Legislação Benef - GESCON'!$B$4:$I$2159,3,FALSE),"")</f>
        <v/>
      </c>
      <c r="K154" s="83" t="str">
        <f>IF(H154="RPPS",VLOOKUP(A154,' Legislação Benef - GESCON'!$B$4:$I$2159,6,FALSE),"")</f>
        <v/>
      </c>
      <c r="L154" s="83" t="str">
        <f>IF(H154="RPPS",IFERROR(IF(VLOOKUP(A154,'Suspensão de repasses - GESCON'!$D$3:$J$1048576,7,FALSE)="Validada","SIM","NÃO"),"NÃO"),"")</f>
        <v/>
      </c>
    </row>
    <row r="155" spans="1:12" s="19" customFormat="1" ht="15" hidden="1" customHeight="1" x14ac:dyDescent="0.25">
      <c r="A155" s="88" t="s">
        <v>5523</v>
      </c>
      <c r="B155" s="40" t="s">
        <v>1356</v>
      </c>
      <c r="C155" s="82" t="s">
        <v>10959</v>
      </c>
      <c r="D155" s="82"/>
      <c r="E155" s="82"/>
      <c r="F155" s="82"/>
      <c r="G155" s="82"/>
      <c r="H155" s="40" t="s">
        <v>4</v>
      </c>
      <c r="I155" s="83" t="str">
        <f>IFERROR(VLOOKUP(A155,'Alíquotas - CADPREV'!$B$2152:$N$4324,8,FALSE),"")</f>
        <v/>
      </c>
      <c r="J155" s="83" t="str">
        <f>IF(H155="RPPS",VLOOKUP(A155,' Legislação Benef - GESCON'!$B$4:$I$2159,3,FALSE),"")</f>
        <v/>
      </c>
      <c r="K155" s="83" t="str">
        <f>IF(H155="RPPS",VLOOKUP(A155,' Legislação Benef - GESCON'!$B$4:$I$2159,6,FALSE),"")</f>
        <v/>
      </c>
      <c r="L155" s="83" t="str">
        <f>IF(H155="RPPS",IFERROR(IF(VLOOKUP(A155,'Suspensão de repasses - GESCON'!$D$3:$J$1048576,7,FALSE)="Validada","SIM","NÃO"),"NÃO"),"")</f>
        <v/>
      </c>
    </row>
    <row r="156" spans="1:12" s="19" customFormat="1" ht="15" hidden="1" customHeight="1" x14ac:dyDescent="0.25">
      <c r="A156" s="88" t="s">
        <v>5524</v>
      </c>
      <c r="B156" s="40" t="s">
        <v>2926</v>
      </c>
      <c r="C156" s="82" t="s">
        <v>10959</v>
      </c>
      <c r="D156" s="82"/>
      <c r="E156" s="82"/>
      <c r="F156" s="82"/>
      <c r="G156" s="82"/>
      <c r="H156" s="40" t="s">
        <v>4</v>
      </c>
      <c r="I156" s="83" t="str">
        <f>IFERROR(VLOOKUP(A156,'Alíquotas - CADPREV'!$B$2152:$N$4324,8,FALSE),"")</f>
        <v/>
      </c>
      <c r="J156" s="83" t="str">
        <f>IF(H156="RPPS",VLOOKUP(A156,' Legislação Benef - GESCON'!$B$4:$I$2159,3,FALSE),"")</f>
        <v/>
      </c>
      <c r="K156" s="83" t="str">
        <f>IF(H156="RPPS",VLOOKUP(A156,' Legislação Benef - GESCON'!$B$4:$I$2159,6,FALSE),"")</f>
        <v/>
      </c>
      <c r="L156" s="83" t="str">
        <f>IF(H156="RPPS",IFERROR(IF(VLOOKUP(A156,'Suspensão de repasses - GESCON'!$D$3:$J$1048576,7,FALSE)="Validada","SIM","NÃO"),"NÃO"),"")</f>
        <v/>
      </c>
    </row>
    <row r="157" spans="1:12" s="19" customFormat="1" ht="15" hidden="1" customHeight="1" x14ac:dyDescent="0.25">
      <c r="A157" s="88" t="s">
        <v>5525</v>
      </c>
      <c r="B157" s="40" t="s">
        <v>2274</v>
      </c>
      <c r="C157" s="82" t="s">
        <v>10959</v>
      </c>
      <c r="D157" s="82"/>
      <c r="E157" s="82"/>
      <c r="F157" s="82"/>
      <c r="G157" s="82"/>
      <c r="H157" s="40" t="s">
        <v>4</v>
      </c>
      <c r="I157" s="83" t="str">
        <f>IFERROR(VLOOKUP(A157,'Alíquotas - CADPREV'!$B$2152:$N$4324,8,FALSE),"")</f>
        <v/>
      </c>
      <c r="J157" s="83" t="str">
        <f>IF(H157="RPPS",VLOOKUP(A157,' Legislação Benef - GESCON'!$B$4:$I$2159,3,FALSE),"")</f>
        <v/>
      </c>
      <c r="K157" s="83" t="str">
        <f>IF(H157="RPPS",VLOOKUP(A157,' Legislação Benef - GESCON'!$B$4:$I$2159,6,FALSE),"")</f>
        <v/>
      </c>
      <c r="L157" s="83" t="str">
        <f>IF(H157="RPPS",IFERROR(IF(VLOOKUP(A157,'Suspensão de repasses - GESCON'!$D$3:$J$1048576,7,FALSE)="Validada","SIM","NÃO"),"NÃO"),"")</f>
        <v/>
      </c>
    </row>
    <row r="158" spans="1:12" s="19" customFormat="1" ht="15" hidden="1" customHeight="1" x14ac:dyDescent="0.25">
      <c r="A158" s="88" t="s">
        <v>5526</v>
      </c>
      <c r="B158" s="40" t="s">
        <v>3747</v>
      </c>
      <c r="C158" s="82" t="s">
        <v>10959</v>
      </c>
      <c r="D158" s="82"/>
      <c r="E158" s="82"/>
      <c r="F158" s="82"/>
      <c r="G158" s="82"/>
      <c r="H158" s="40" t="s">
        <v>4</v>
      </c>
      <c r="I158" s="83" t="str">
        <f>IFERROR(VLOOKUP(A158,'Alíquotas - CADPREV'!$B$2152:$N$4324,8,FALSE),"")</f>
        <v/>
      </c>
      <c r="J158" s="83" t="str">
        <f>IF(H158="RPPS",VLOOKUP(A158,' Legislação Benef - GESCON'!$B$4:$I$2159,3,FALSE),"")</f>
        <v/>
      </c>
      <c r="K158" s="83" t="str">
        <f>IF(H158="RPPS",VLOOKUP(A158,' Legislação Benef - GESCON'!$B$4:$I$2159,6,FALSE),"")</f>
        <v/>
      </c>
      <c r="L158" s="83" t="str">
        <f>IF(H158="RPPS",IFERROR(IF(VLOOKUP(A158,'Suspensão de repasses - GESCON'!$D$3:$J$1048576,7,FALSE)="Validada","SIM","NÃO"),"NÃO"),"")</f>
        <v/>
      </c>
    </row>
    <row r="159" spans="1:12" s="19" customFormat="1" ht="15" hidden="1" customHeight="1" x14ac:dyDescent="0.25">
      <c r="A159" s="88" t="s">
        <v>5527</v>
      </c>
      <c r="B159" s="40" t="s">
        <v>3143</v>
      </c>
      <c r="C159" s="82" t="s">
        <v>10959</v>
      </c>
      <c r="D159" s="82"/>
      <c r="E159" s="82"/>
      <c r="F159" s="82"/>
      <c r="G159" s="82"/>
      <c r="H159" s="40" t="s">
        <v>4</v>
      </c>
      <c r="I159" s="83" t="str">
        <f>IFERROR(VLOOKUP(A159,'Alíquotas - CADPREV'!$B$2152:$N$4324,8,FALSE),"")</f>
        <v/>
      </c>
      <c r="J159" s="83" t="str">
        <f>IF(H159="RPPS",VLOOKUP(A159,' Legislação Benef - GESCON'!$B$4:$I$2159,3,FALSE),"")</f>
        <v/>
      </c>
      <c r="K159" s="83" t="str">
        <f>IF(H159="RPPS",VLOOKUP(A159,' Legislação Benef - GESCON'!$B$4:$I$2159,6,FALSE),"")</f>
        <v/>
      </c>
      <c r="L159" s="83" t="str">
        <f>IF(H159="RPPS",IFERROR(IF(VLOOKUP(A159,'Suspensão de repasses - GESCON'!$D$3:$J$1048576,7,FALSE)="Validada","SIM","NÃO"),"NÃO"),"")</f>
        <v/>
      </c>
    </row>
    <row r="160" spans="1:12" s="19" customFormat="1" ht="15" customHeight="1" x14ac:dyDescent="0.25">
      <c r="A160" s="88" t="s">
        <v>5528</v>
      </c>
      <c r="B160" s="40" t="s">
        <v>901</v>
      </c>
      <c r="C160" s="82" t="s">
        <v>10958</v>
      </c>
      <c r="D160" s="82">
        <v>257</v>
      </c>
      <c r="E160" s="82">
        <v>71</v>
      </c>
      <c r="F160" s="82">
        <v>19</v>
      </c>
      <c r="G160" s="82">
        <v>347</v>
      </c>
      <c r="H160" s="40" t="s">
        <v>2</v>
      </c>
      <c r="I160" s="83" t="str">
        <f>IFERROR(VLOOKUP(A160,'Alíquotas - CADPREV'!$B$2152:$N$4324,8,FALSE),"")</f>
        <v>SIM</v>
      </c>
      <c r="J160" s="83" t="str">
        <f>IF(H160="RPPS",VLOOKUP(A160,' Legislação Benef - GESCON'!$B$4:$I$2159,3,FALSE),"")</f>
        <v>NÃO</v>
      </c>
      <c r="K160" s="83" t="str">
        <f>IF(H160="RPPS",VLOOKUP(A160,' Legislação Benef - GESCON'!$B$4:$I$2159,6,FALSE),"")</f>
        <v>SIM</v>
      </c>
      <c r="L160" s="83" t="str">
        <f>IF(H160="RPPS",IFERROR(IF(VLOOKUP(A160,'Suspensão de repasses - GESCON'!$D$3:$J$1048576,7,FALSE)="Validada","SIM","NÃO"),"NÃO"),"")</f>
        <v>NÃO</v>
      </c>
    </row>
    <row r="161" spans="1:12" s="19" customFormat="1" ht="15" customHeight="1" x14ac:dyDescent="0.25">
      <c r="A161" s="88" t="s">
        <v>5529</v>
      </c>
      <c r="B161" s="40" t="s">
        <v>3143</v>
      </c>
      <c r="C161" s="82" t="s">
        <v>10958</v>
      </c>
      <c r="D161" s="82">
        <v>380</v>
      </c>
      <c r="E161" s="82">
        <v>128</v>
      </c>
      <c r="F161" s="82">
        <v>31</v>
      </c>
      <c r="G161" s="82">
        <v>539</v>
      </c>
      <c r="H161" s="40" t="s">
        <v>2</v>
      </c>
      <c r="I161" s="83" t="str">
        <f>IFERROR(VLOOKUP(A161,'Alíquotas - CADPREV'!$B$2152:$N$4324,8,FALSE),"")</f>
        <v>NÃO</v>
      </c>
      <c r="J161" s="83" t="str">
        <f>IF(H161="RPPS",VLOOKUP(A161,' Legislação Benef - GESCON'!$B$4:$I$2159,3,FALSE),"")</f>
        <v>NÃO</v>
      </c>
      <c r="K161" s="83" t="str">
        <f>IF(H161="RPPS",VLOOKUP(A161,' Legislação Benef - GESCON'!$B$4:$I$2159,6,FALSE),"")</f>
        <v>NÃO</v>
      </c>
      <c r="L161" s="83" t="str">
        <f>IF(H161="RPPS",IFERROR(IF(VLOOKUP(A161,'Suspensão de repasses - GESCON'!$D$3:$J$1048576,7,FALSE)="Validada","SIM","NÃO"),"NÃO"),"")</f>
        <v>NÃO</v>
      </c>
    </row>
    <row r="162" spans="1:12" s="19" customFormat="1" ht="15" hidden="1" customHeight="1" x14ac:dyDescent="0.25">
      <c r="A162" s="88" t="s">
        <v>5530</v>
      </c>
      <c r="B162" s="40" t="s">
        <v>1142</v>
      </c>
      <c r="C162" s="82" t="s">
        <v>10959</v>
      </c>
      <c r="D162" s="82"/>
      <c r="E162" s="82"/>
      <c r="F162" s="82"/>
      <c r="G162" s="82"/>
      <c r="H162" s="40" t="s">
        <v>4</v>
      </c>
      <c r="I162" s="83" t="str">
        <f>IFERROR(VLOOKUP(A162,'Alíquotas - CADPREV'!$B$2152:$N$4324,8,FALSE),"")</f>
        <v/>
      </c>
      <c r="J162" s="83" t="str">
        <f>IF(H162="RPPS",VLOOKUP(A162,' Legislação Benef - GESCON'!$B$4:$I$2159,3,FALSE),"")</f>
        <v/>
      </c>
      <c r="K162" s="83" t="str">
        <f>IF(H162="RPPS",VLOOKUP(A162,' Legislação Benef - GESCON'!$B$4:$I$2159,6,FALSE),"")</f>
        <v/>
      </c>
      <c r="L162" s="83" t="str">
        <f>IF(H162="RPPS",IFERROR(IF(VLOOKUP(A162,'Suspensão de repasses - GESCON'!$D$3:$J$1048576,7,FALSE)="Validada","SIM","NÃO"),"NÃO"),"")</f>
        <v/>
      </c>
    </row>
    <row r="163" spans="1:12" s="19" customFormat="1" ht="15" hidden="1" customHeight="1" x14ac:dyDescent="0.25">
      <c r="A163" s="88" t="s">
        <v>5531</v>
      </c>
      <c r="B163" s="40" t="s">
        <v>3143</v>
      </c>
      <c r="C163" s="82" t="s">
        <v>10959</v>
      </c>
      <c r="D163" s="82"/>
      <c r="E163" s="82"/>
      <c r="F163" s="82"/>
      <c r="G163" s="82"/>
      <c r="H163" s="40" t="s">
        <v>4</v>
      </c>
      <c r="I163" s="83" t="str">
        <f>IFERROR(VLOOKUP(A163,'Alíquotas - CADPREV'!$B$2152:$N$4324,8,FALSE),"")</f>
        <v/>
      </c>
      <c r="J163" s="83" t="str">
        <f>IF(H163="RPPS",VLOOKUP(A163,' Legislação Benef - GESCON'!$B$4:$I$2159,3,FALSE),"")</f>
        <v/>
      </c>
      <c r="K163" s="83" t="str">
        <f>IF(H163="RPPS",VLOOKUP(A163,' Legislação Benef - GESCON'!$B$4:$I$2159,6,FALSE),"")</f>
        <v/>
      </c>
      <c r="L163" s="83" t="str">
        <f>IF(H163="RPPS",IFERROR(IF(VLOOKUP(A163,'Suspensão de repasses - GESCON'!$D$3:$J$1048576,7,FALSE)="Validada","SIM","NÃO"),"NÃO"),"")</f>
        <v/>
      </c>
    </row>
    <row r="164" spans="1:12" s="19" customFormat="1" ht="15" hidden="1" customHeight="1" x14ac:dyDescent="0.25">
      <c r="A164" s="88" t="s">
        <v>5532</v>
      </c>
      <c r="B164" s="40" t="s">
        <v>1356</v>
      </c>
      <c r="C164" s="82" t="s">
        <v>10959</v>
      </c>
      <c r="D164" s="82"/>
      <c r="E164" s="82"/>
      <c r="F164" s="82"/>
      <c r="G164" s="82"/>
      <c r="H164" s="40" t="s">
        <v>4</v>
      </c>
      <c r="I164" s="83" t="str">
        <f>IFERROR(VLOOKUP(A164,'Alíquotas - CADPREV'!$B$2152:$N$4324,8,FALSE),"")</f>
        <v/>
      </c>
      <c r="J164" s="83" t="str">
        <f>IF(H164="RPPS",VLOOKUP(A164,' Legislação Benef - GESCON'!$B$4:$I$2159,3,FALSE),"")</f>
        <v/>
      </c>
      <c r="K164" s="83" t="str">
        <f>IF(H164="RPPS",VLOOKUP(A164,' Legislação Benef - GESCON'!$B$4:$I$2159,6,FALSE),"")</f>
        <v/>
      </c>
      <c r="L164" s="83" t="str">
        <f>IF(H164="RPPS",IFERROR(IF(VLOOKUP(A164,'Suspensão de repasses - GESCON'!$D$3:$J$1048576,7,FALSE)="Validada","SIM","NÃO"),"NÃO"),"")</f>
        <v/>
      </c>
    </row>
    <row r="165" spans="1:12" s="19" customFormat="1" ht="15" hidden="1" customHeight="1" x14ac:dyDescent="0.25">
      <c r="A165" s="88" t="s">
        <v>5533</v>
      </c>
      <c r="B165" s="40" t="s">
        <v>821</v>
      </c>
      <c r="C165" s="82" t="s">
        <v>10959</v>
      </c>
      <c r="D165" s="82"/>
      <c r="E165" s="82"/>
      <c r="F165" s="82"/>
      <c r="G165" s="82"/>
      <c r="H165" s="40" t="s">
        <v>4</v>
      </c>
      <c r="I165" s="83" t="str">
        <f>IFERROR(VLOOKUP(A165,'Alíquotas - CADPREV'!$B$2152:$N$4324,8,FALSE),"")</f>
        <v/>
      </c>
      <c r="J165" s="83" t="str">
        <f>IF(H165="RPPS",VLOOKUP(A165,' Legislação Benef - GESCON'!$B$4:$I$2159,3,FALSE),"")</f>
        <v/>
      </c>
      <c r="K165" s="83" t="str">
        <f>IF(H165="RPPS",VLOOKUP(A165,' Legislação Benef - GESCON'!$B$4:$I$2159,6,FALSE),"")</f>
        <v/>
      </c>
      <c r="L165" s="83" t="str">
        <f>IF(H165="RPPS",IFERROR(IF(VLOOKUP(A165,'Suspensão de repasses - GESCON'!$D$3:$J$1048576,7,FALSE)="Validada","SIM","NÃO"),"NÃO"),"")</f>
        <v/>
      </c>
    </row>
    <row r="166" spans="1:12" s="19" customFormat="1" ht="15" hidden="1" customHeight="1" x14ac:dyDescent="0.25">
      <c r="A166" s="88" t="s">
        <v>5534</v>
      </c>
      <c r="B166" s="40" t="s">
        <v>634</v>
      </c>
      <c r="C166" s="82" t="s">
        <v>10959</v>
      </c>
      <c r="D166" s="82"/>
      <c r="E166" s="82"/>
      <c r="F166" s="82"/>
      <c r="G166" s="82"/>
      <c r="H166" s="40" t="s">
        <v>622</v>
      </c>
      <c r="I166" s="83" t="str">
        <f>IFERROR(VLOOKUP(A166,'Alíquotas - CADPREV'!$B$2152:$N$4324,8,FALSE),"")</f>
        <v/>
      </c>
      <c r="J166" s="83" t="str">
        <f>IF(H166="RPPS",VLOOKUP(A166,' Legislação Benef - GESCON'!$B$4:$I$2159,3,FALSE),"")</f>
        <v/>
      </c>
      <c r="K166" s="83" t="str">
        <f>IF(H166="RPPS",VLOOKUP(A166,' Legislação Benef - GESCON'!$B$4:$I$2159,6,FALSE),"")</f>
        <v/>
      </c>
      <c r="L166" s="83" t="str">
        <f>IF(H166="RPPS",IFERROR(IF(VLOOKUP(A166,'Suspensão de repasses - GESCON'!$D$3:$J$1048576,7,FALSE)="Validada","SIM","NÃO"),"NÃO"),"")</f>
        <v/>
      </c>
    </row>
    <row r="167" spans="1:12" s="19" customFormat="1" ht="15" hidden="1" customHeight="1" x14ac:dyDescent="0.25">
      <c r="A167" s="88" t="s">
        <v>5535</v>
      </c>
      <c r="B167" s="40" t="s">
        <v>2274</v>
      </c>
      <c r="C167" s="82" t="s">
        <v>10959</v>
      </c>
      <c r="D167" s="82"/>
      <c r="E167" s="82"/>
      <c r="F167" s="82"/>
      <c r="G167" s="82"/>
      <c r="H167" s="40" t="s">
        <v>4</v>
      </c>
      <c r="I167" s="83" t="str">
        <f>IFERROR(VLOOKUP(A167,'Alíquotas - CADPREV'!$B$2152:$N$4324,8,FALSE),"")</f>
        <v/>
      </c>
      <c r="J167" s="83" t="str">
        <f>IF(H167="RPPS",VLOOKUP(A167,' Legislação Benef - GESCON'!$B$4:$I$2159,3,FALSE),"")</f>
        <v/>
      </c>
      <c r="K167" s="83" t="str">
        <f>IF(H167="RPPS",VLOOKUP(A167,' Legislação Benef - GESCON'!$B$4:$I$2159,6,FALSE),"")</f>
        <v/>
      </c>
      <c r="L167" s="83" t="str">
        <f>IF(H167="RPPS",IFERROR(IF(VLOOKUP(A167,'Suspensão de repasses - GESCON'!$D$3:$J$1048576,7,FALSE)="Validada","SIM","NÃO"),"NÃO"),"")</f>
        <v/>
      </c>
    </row>
    <row r="168" spans="1:12" s="19" customFormat="1" ht="15" customHeight="1" x14ac:dyDescent="0.25">
      <c r="A168" s="88" t="s">
        <v>5536</v>
      </c>
      <c r="B168" s="40" t="s">
        <v>3143</v>
      </c>
      <c r="C168" s="82" t="s">
        <v>10958</v>
      </c>
      <c r="D168" s="82">
        <v>481</v>
      </c>
      <c r="E168" s="82">
        <v>200</v>
      </c>
      <c r="F168" s="82">
        <v>60</v>
      </c>
      <c r="G168" s="82">
        <v>741</v>
      </c>
      <c r="H168" s="40" t="s">
        <v>2</v>
      </c>
      <c r="I168" s="83" t="str">
        <f>IFERROR(VLOOKUP(A168,'Alíquotas - CADPREV'!$B$2152:$N$4324,8,FALSE),"")</f>
        <v>NÃO</v>
      </c>
      <c r="J168" s="83" t="str">
        <f>IF(H168="RPPS",VLOOKUP(A168,' Legislação Benef - GESCON'!$B$4:$I$2159,3,FALSE),"")</f>
        <v>NÃO</v>
      </c>
      <c r="K168" s="83" t="str">
        <f>IF(H168="RPPS",VLOOKUP(A168,' Legislação Benef - GESCON'!$B$4:$I$2159,6,FALSE),"")</f>
        <v>NÃO</v>
      </c>
      <c r="L168" s="83" t="str">
        <f>IF(H168="RPPS",IFERROR(IF(VLOOKUP(A168,'Suspensão de repasses - GESCON'!$D$3:$J$1048576,7,FALSE)="Validada","SIM","NÃO"),"NÃO"),"")</f>
        <v>NÃO</v>
      </c>
    </row>
    <row r="169" spans="1:12" s="19" customFormat="1" ht="15" customHeight="1" x14ac:dyDescent="0.25">
      <c r="A169" s="88" t="s">
        <v>5537</v>
      </c>
      <c r="B169" s="40" t="s">
        <v>2926</v>
      </c>
      <c r="C169" s="82" t="s">
        <v>10958</v>
      </c>
      <c r="D169" s="82">
        <v>930</v>
      </c>
      <c r="E169" s="82">
        <v>176</v>
      </c>
      <c r="F169" s="82">
        <v>18</v>
      </c>
      <c r="G169" s="82">
        <v>1124</v>
      </c>
      <c r="H169" s="40" t="s">
        <v>2</v>
      </c>
      <c r="I169" s="83" t="str">
        <f>IFERROR(VLOOKUP(A169,'Alíquotas - CADPREV'!$B$2152:$N$4324,8,FALSE),"")</f>
        <v>NÃO</v>
      </c>
      <c r="J169" s="83" t="str">
        <f>IF(H169="RPPS",VLOOKUP(A169,' Legislação Benef - GESCON'!$B$4:$I$2159,3,FALSE),"")</f>
        <v>NÃO</v>
      </c>
      <c r="K169" s="83" t="str">
        <f>IF(H169="RPPS",VLOOKUP(A169,' Legislação Benef - GESCON'!$B$4:$I$2159,6,FALSE),"")</f>
        <v>NÃO</v>
      </c>
      <c r="L169" s="83" t="str">
        <f>IF(H169="RPPS",IFERROR(IF(VLOOKUP(A169,'Suspensão de repasses - GESCON'!$D$3:$J$1048576,7,FALSE)="Validada","SIM","NÃO"),"NÃO"),"")</f>
        <v>NÃO</v>
      </c>
    </row>
    <row r="170" spans="1:12" s="19" customFormat="1" ht="15" hidden="1" customHeight="1" x14ac:dyDescent="0.25">
      <c r="A170" s="88" t="s">
        <v>5538</v>
      </c>
      <c r="B170" s="40" t="s">
        <v>4626</v>
      </c>
      <c r="C170" s="82" t="s">
        <v>10959</v>
      </c>
      <c r="D170" s="82"/>
      <c r="E170" s="82"/>
      <c r="F170" s="82"/>
      <c r="G170" s="82"/>
      <c r="H170" s="40" t="s">
        <v>4</v>
      </c>
      <c r="I170" s="83" t="str">
        <f>IFERROR(VLOOKUP(A170,'Alíquotas - CADPREV'!$B$2152:$N$4324,8,FALSE),"")</f>
        <v/>
      </c>
      <c r="J170" s="83" t="str">
        <f>IF(H170="RPPS",VLOOKUP(A170,' Legislação Benef - GESCON'!$B$4:$I$2159,3,FALSE),"")</f>
        <v/>
      </c>
      <c r="K170" s="83" t="str">
        <f>IF(H170="RPPS",VLOOKUP(A170,' Legislação Benef - GESCON'!$B$4:$I$2159,6,FALSE),"")</f>
        <v/>
      </c>
      <c r="L170" s="83" t="str">
        <f>IF(H170="RPPS",IFERROR(IF(VLOOKUP(A170,'Suspensão de repasses - GESCON'!$D$3:$J$1048576,7,FALSE)="Validada","SIM","NÃO"),"NÃO"),"")</f>
        <v/>
      </c>
    </row>
    <row r="171" spans="1:12" s="19" customFormat="1" ht="15" hidden="1" customHeight="1" x14ac:dyDescent="0.25">
      <c r="A171" s="88" t="s">
        <v>5539</v>
      </c>
      <c r="B171" s="40" t="s">
        <v>133</v>
      </c>
      <c r="C171" s="82" t="s">
        <v>10959</v>
      </c>
      <c r="D171" s="82"/>
      <c r="E171" s="82"/>
      <c r="F171" s="82"/>
      <c r="G171" s="82"/>
      <c r="H171" s="40" t="s">
        <v>4</v>
      </c>
      <c r="I171" s="83" t="str">
        <f>IFERROR(VLOOKUP(A171,'Alíquotas - CADPREV'!$B$2152:$N$4324,8,FALSE),"")</f>
        <v/>
      </c>
      <c r="J171" s="83" t="str">
        <f>IF(H171="RPPS",VLOOKUP(A171,' Legislação Benef - GESCON'!$B$4:$I$2159,3,FALSE),"")</f>
        <v/>
      </c>
      <c r="K171" s="83" t="str">
        <f>IF(H171="RPPS",VLOOKUP(A171,' Legislação Benef - GESCON'!$B$4:$I$2159,6,FALSE),"")</f>
        <v/>
      </c>
      <c r="L171" s="83" t="str">
        <f>IF(H171="RPPS",IFERROR(IF(VLOOKUP(A171,'Suspensão de repasses - GESCON'!$D$3:$J$1048576,7,FALSE)="Validada","SIM","NÃO"),"NÃO"),"")</f>
        <v/>
      </c>
    </row>
    <row r="172" spans="1:12" s="19" customFormat="1" ht="15" hidden="1" customHeight="1" x14ac:dyDescent="0.25">
      <c r="A172" s="88" t="s">
        <v>5540</v>
      </c>
      <c r="B172" s="40" t="s">
        <v>1356</v>
      </c>
      <c r="C172" s="82" t="s">
        <v>10959</v>
      </c>
      <c r="D172" s="82"/>
      <c r="E172" s="82"/>
      <c r="F172" s="82"/>
      <c r="G172" s="82"/>
      <c r="H172" s="40" t="s">
        <v>4</v>
      </c>
      <c r="I172" s="83" t="str">
        <f>IFERROR(VLOOKUP(A172,'Alíquotas - CADPREV'!$B$2152:$N$4324,8,FALSE),"")</f>
        <v/>
      </c>
      <c r="J172" s="83" t="str">
        <f>IF(H172="RPPS",VLOOKUP(A172,' Legislação Benef - GESCON'!$B$4:$I$2159,3,FALSE),"")</f>
        <v/>
      </c>
      <c r="K172" s="83" t="str">
        <f>IF(H172="RPPS",VLOOKUP(A172,' Legislação Benef - GESCON'!$B$4:$I$2159,6,FALSE),"")</f>
        <v/>
      </c>
      <c r="L172" s="83" t="str">
        <f>IF(H172="RPPS",IFERROR(IF(VLOOKUP(A172,'Suspensão de repasses - GESCON'!$D$3:$J$1048576,7,FALSE)="Validada","SIM","NÃO"),"NÃO"),"")</f>
        <v/>
      </c>
    </row>
    <row r="173" spans="1:12" s="19" customFormat="1" ht="15" hidden="1" customHeight="1" x14ac:dyDescent="0.25">
      <c r="A173" s="88" t="s">
        <v>5541</v>
      </c>
      <c r="B173" s="40" t="s">
        <v>4626</v>
      </c>
      <c r="C173" s="82" t="s">
        <v>10959</v>
      </c>
      <c r="D173" s="82"/>
      <c r="E173" s="82"/>
      <c r="F173" s="82"/>
      <c r="G173" s="82"/>
      <c r="H173" s="40" t="s">
        <v>4</v>
      </c>
      <c r="I173" s="83" t="str">
        <f>IFERROR(VLOOKUP(A173,'Alíquotas - CADPREV'!$B$2152:$N$4324,8,FALSE),"")</f>
        <v/>
      </c>
      <c r="J173" s="83" t="str">
        <f>IF(H173="RPPS",VLOOKUP(A173,' Legislação Benef - GESCON'!$B$4:$I$2159,3,FALSE),"")</f>
        <v/>
      </c>
      <c r="K173" s="83" t="str">
        <f>IF(H173="RPPS",VLOOKUP(A173,' Legislação Benef - GESCON'!$B$4:$I$2159,6,FALSE),"")</f>
        <v/>
      </c>
      <c r="L173" s="83" t="str">
        <f>IF(H173="RPPS",IFERROR(IF(VLOOKUP(A173,'Suspensão de repasses - GESCON'!$D$3:$J$1048576,7,FALSE)="Validada","SIM","NÃO"),"NÃO"),"")</f>
        <v/>
      </c>
    </row>
    <row r="174" spans="1:12" s="19" customFormat="1" ht="15" hidden="1" customHeight="1" x14ac:dyDescent="0.25">
      <c r="A174" s="88" t="s">
        <v>5542</v>
      </c>
      <c r="B174" s="40" t="s">
        <v>4626</v>
      </c>
      <c r="C174" s="82" t="s">
        <v>10959</v>
      </c>
      <c r="D174" s="82"/>
      <c r="E174" s="82"/>
      <c r="F174" s="82"/>
      <c r="G174" s="82"/>
      <c r="H174" s="40" t="s">
        <v>4</v>
      </c>
      <c r="I174" s="83" t="str">
        <f>IFERROR(VLOOKUP(A174,'Alíquotas - CADPREV'!$B$2152:$N$4324,8,FALSE),"")</f>
        <v/>
      </c>
      <c r="J174" s="83" t="str">
        <f>IF(H174="RPPS",VLOOKUP(A174,' Legislação Benef - GESCON'!$B$4:$I$2159,3,FALSE),"")</f>
        <v/>
      </c>
      <c r="K174" s="83" t="str">
        <f>IF(H174="RPPS",VLOOKUP(A174,' Legislação Benef - GESCON'!$B$4:$I$2159,6,FALSE),"")</f>
        <v/>
      </c>
      <c r="L174" s="83" t="str">
        <f>IF(H174="RPPS",IFERROR(IF(VLOOKUP(A174,'Suspensão de repasses - GESCON'!$D$3:$J$1048576,7,FALSE)="Validada","SIM","NÃO"),"NÃO"),"")</f>
        <v/>
      </c>
    </row>
    <row r="175" spans="1:12" s="19" customFormat="1" ht="15" customHeight="1" x14ac:dyDescent="0.25">
      <c r="A175" s="88" t="s">
        <v>5543</v>
      </c>
      <c r="B175" s="40" t="s">
        <v>4626</v>
      </c>
      <c r="C175" s="82" t="s">
        <v>10958</v>
      </c>
      <c r="D175" s="82">
        <v>181</v>
      </c>
      <c r="E175" s="82">
        <v>38</v>
      </c>
      <c r="F175" s="82">
        <v>14</v>
      </c>
      <c r="G175" s="82">
        <v>233</v>
      </c>
      <c r="H175" s="40" t="s">
        <v>2</v>
      </c>
      <c r="I175" s="83" t="str">
        <f>IFERROR(VLOOKUP(A175,'Alíquotas - CADPREV'!$B$2152:$N$4324,8,FALSE),"")</f>
        <v>NÃO</v>
      </c>
      <c r="J175" s="83" t="str">
        <f>IF(H175="RPPS",VLOOKUP(A175,' Legislação Benef - GESCON'!$B$4:$I$2159,3,FALSE),"")</f>
        <v>NÃO</v>
      </c>
      <c r="K175" s="83" t="str">
        <f>IF(H175="RPPS",VLOOKUP(A175,' Legislação Benef - GESCON'!$B$4:$I$2159,6,FALSE),"")</f>
        <v>NÃO</v>
      </c>
      <c r="L175" s="83" t="str">
        <f>IF(H175="RPPS",IFERROR(IF(VLOOKUP(A175,'Suspensão de repasses - GESCON'!$D$3:$J$1048576,7,FALSE)="Validada","SIM","NÃO"),"NÃO"),"")</f>
        <v>NÃO</v>
      </c>
    </row>
    <row r="176" spans="1:12" s="19" customFormat="1" ht="15" hidden="1" customHeight="1" x14ac:dyDescent="0.25">
      <c r="A176" s="88" t="s">
        <v>5544</v>
      </c>
      <c r="B176" s="40" t="s">
        <v>4626</v>
      </c>
      <c r="C176" s="82" t="s">
        <v>10959</v>
      </c>
      <c r="D176" s="82"/>
      <c r="E176" s="82"/>
      <c r="F176" s="82"/>
      <c r="G176" s="82"/>
      <c r="H176" s="40" t="s">
        <v>4</v>
      </c>
      <c r="I176" s="83" t="str">
        <f>IFERROR(VLOOKUP(A176,'Alíquotas - CADPREV'!$B$2152:$N$4324,8,FALSE),"")</f>
        <v/>
      </c>
      <c r="J176" s="83" t="str">
        <f>IF(H176="RPPS",VLOOKUP(A176,' Legislação Benef - GESCON'!$B$4:$I$2159,3,FALSE),"")</f>
        <v/>
      </c>
      <c r="K176" s="83" t="str">
        <f>IF(H176="RPPS",VLOOKUP(A176,' Legislação Benef - GESCON'!$B$4:$I$2159,6,FALSE),"")</f>
        <v/>
      </c>
      <c r="L176" s="83" t="str">
        <f>IF(H176="RPPS",IFERROR(IF(VLOOKUP(A176,'Suspensão de repasses - GESCON'!$D$3:$J$1048576,7,FALSE)="Validada","SIM","NÃO"),"NÃO"),"")</f>
        <v/>
      </c>
    </row>
    <row r="177" spans="1:12" s="19" customFormat="1" ht="15" customHeight="1" x14ac:dyDescent="0.25">
      <c r="A177" s="88" t="s">
        <v>5545</v>
      </c>
      <c r="B177" s="40" t="s">
        <v>1356</v>
      </c>
      <c r="C177" s="82" t="s">
        <v>10958</v>
      </c>
      <c r="D177" s="82">
        <v>349</v>
      </c>
      <c r="E177" s="82">
        <v>134</v>
      </c>
      <c r="F177" s="82">
        <v>16</v>
      </c>
      <c r="G177" s="82">
        <v>499</v>
      </c>
      <c r="H177" s="40" t="s">
        <v>2</v>
      </c>
      <c r="I177" s="83" t="str">
        <f>IFERROR(VLOOKUP(A177,'Alíquotas - CADPREV'!$B$2152:$N$4324,8,FALSE),"")</f>
        <v>NÃO</v>
      </c>
      <c r="J177" s="83" t="str">
        <f>IF(H177="RPPS",VLOOKUP(A177,' Legislação Benef - GESCON'!$B$4:$I$2159,3,FALSE),"")</f>
        <v>NÃO</v>
      </c>
      <c r="K177" s="83" t="str">
        <f>IF(H177="RPPS",VLOOKUP(A177,' Legislação Benef - GESCON'!$B$4:$I$2159,6,FALSE),"")</f>
        <v>NÃO</v>
      </c>
      <c r="L177" s="83" t="str">
        <f>IF(H177="RPPS",IFERROR(IF(VLOOKUP(A177,'Suspensão de repasses - GESCON'!$D$3:$J$1048576,7,FALSE)="Validada","SIM","NÃO"),"NÃO"),"")</f>
        <v>NÃO</v>
      </c>
    </row>
    <row r="178" spans="1:12" s="19" customFormat="1" ht="15" customHeight="1" x14ac:dyDescent="0.25">
      <c r="A178" s="88" t="s">
        <v>5546</v>
      </c>
      <c r="B178" s="40" t="s">
        <v>3812</v>
      </c>
      <c r="C178" s="82" t="s">
        <v>10958</v>
      </c>
      <c r="D178" s="82">
        <v>2789</v>
      </c>
      <c r="E178" s="82">
        <v>575</v>
      </c>
      <c r="F178" s="82">
        <v>98</v>
      </c>
      <c r="G178" s="82">
        <v>3462</v>
      </c>
      <c r="H178" s="40" t="s">
        <v>2</v>
      </c>
      <c r="I178" s="83" t="str">
        <f>IFERROR(VLOOKUP(A178,'Alíquotas - CADPREV'!$B$2152:$N$4324,8,FALSE),"")</f>
        <v>NÃO</v>
      </c>
      <c r="J178" s="83" t="str">
        <f>IF(H178="RPPS",VLOOKUP(A178,' Legislação Benef - GESCON'!$B$4:$I$2159,3,FALSE),"")</f>
        <v>NÃO</v>
      </c>
      <c r="K178" s="83" t="str">
        <f>IF(H178="RPPS",VLOOKUP(A178,' Legislação Benef - GESCON'!$B$4:$I$2159,6,FALSE),"")</f>
        <v>NÃO</v>
      </c>
      <c r="L178" s="83" t="str">
        <f>IF(H178="RPPS",IFERROR(IF(VLOOKUP(A178,'Suspensão de repasses - GESCON'!$D$3:$J$1048576,7,FALSE)="Validada","SIM","NÃO"),"NÃO"),"")</f>
        <v>NÃO</v>
      </c>
    </row>
    <row r="179" spans="1:12" s="19" customFormat="1" ht="15" hidden="1" customHeight="1" x14ac:dyDescent="0.25">
      <c r="A179" s="88" t="s">
        <v>5547</v>
      </c>
      <c r="B179" s="40" t="s">
        <v>5227</v>
      </c>
      <c r="C179" s="82" t="s">
        <v>10959</v>
      </c>
      <c r="D179" s="82"/>
      <c r="E179" s="82"/>
      <c r="F179" s="82"/>
      <c r="G179" s="82"/>
      <c r="H179" s="40" t="s">
        <v>4</v>
      </c>
      <c r="I179" s="83" t="str">
        <f>IFERROR(VLOOKUP(A179,'Alíquotas - CADPREV'!$B$2152:$N$4324,8,FALSE),"")</f>
        <v/>
      </c>
      <c r="J179" s="83" t="str">
        <f>IF(H179="RPPS",VLOOKUP(A179,' Legislação Benef - GESCON'!$B$4:$I$2159,3,FALSE),"")</f>
        <v/>
      </c>
      <c r="K179" s="83" t="str">
        <f>IF(H179="RPPS",VLOOKUP(A179,' Legislação Benef - GESCON'!$B$4:$I$2159,6,FALSE),"")</f>
        <v/>
      </c>
      <c r="L179" s="83" t="str">
        <f>IF(H179="RPPS",IFERROR(IF(VLOOKUP(A179,'Suspensão de repasses - GESCON'!$D$3:$J$1048576,7,FALSE)="Validada","SIM","NÃO"),"NÃO"),"")</f>
        <v/>
      </c>
    </row>
    <row r="180" spans="1:12" s="19" customFormat="1" ht="15" customHeight="1" x14ac:dyDescent="0.25">
      <c r="A180" s="88" t="s">
        <v>5548</v>
      </c>
      <c r="B180" s="40" t="s">
        <v>3747</v>
      </c>
      <c r="C180" s="82" t="s">
        <v>10958</v>
      </c>
      <c r="D180" s="82">
        <v>581</v>
      </c>
      <c r="E180" s="82">
        <v>37</v>
      </c>
      <c r="F180" s="82">
        <v>19</v>
      </c>
      <c r="G180" s="82">
        <v>637</v>
      </c>
      <c r="H180" s="40" t="s">
        <v>2</v>
      </c>
      <c r="I180" s="83" t="str">
        <f>IFERROR(VLOOKUP(A180,'Alíquotas - CADPREV'!$B$2152:$N$4324,8,FALSE),"")</f>
        <v>NÃO</v>
      </c>
      <c r="J180" s="83" t="str">
        <f>IF(H180="RPPS",VLOOKUP(A180,' Legislação Benef - GESCON'!$B$4:$I$2159,3,FALSE),"")</f>
        <v>NÃO</v>
      </c>
      <c r="K180" s="83" t="str">
        <f>IF(H180="RPPS",VLOOKUP(A180,' Legislação Benef - GESCON'!$B$4:$I$2159,6,FALSE),"")</f>
        <v>NÃO</v>
      </c>
      <c r="L180" s="83" t="str">
        <f>IF(H180="RPPS",IFERROR(IF(VLOOKUP(A180,'Suspensão de repasses - GESCON'!$D$3:$J$1048576,7,FALSE)="Validada","SIM","NÃO"),"NÃO"),"")</f>
        <v>NÃO</v>
      </c>
    </row>
    <row r="181" spans="1:12" s="19" customFormat="1" ht="15" hidden="1" customHeight="1" x14ac:dyDescent="0.25">
      <c r="A181" s="88" t="s">
        <v>5549</v>
      </c>
      <c r="B181" s="40" t="s">
        <v>1356</v>
      </c>
      <c r="C181" s="82" t="s">
        <v>10959</v>
      </c>
      <c r="D181" s="82"/>
      <c r="E181" s="82"/>
      <c r="F181" s="82"/>
      <c r="G181" s="82"/>
      <c r="H181" s="40" t="s">
        <v>4</v>
      </c>
      <c r="I181" s="83" t="str">
        <f>IFERROR(VLOOKUP(A181,'Alíquotas - CADPREV'!$B$2152:$N$4324,8,FALSE),"")</f>
        <v/>
      </c>
      <c r="J181" s="83" t="str">
        <f>IF(H181="RPPS",VLOOKUP(A181,' Legislação Benef - GESCON'!$B$4:$I$2159,3,FALSE),"")</f>
        <v/>
      </c>
      <c r="K181" s="83" t="str">
        <f>IF(H181="RPPS",VLOOKUP(A181,' Legislação Benef - GESCON'!$B$4:$I$2159,6,FALSE),"")</f>
        <v/>
      </c>
      <c r="L181" s="83" t="str">
        <f>IF(H181="RPPS",IFERROR(IF(VLOOKUP(A181,'Suspensão de repasses - GESCON'!$D$3:$J$1048576,7,FALSE)="Validada","SIM","NÃO"),"NÃO"),"")</f>
        <v/>
      </c>
    </row>
    <row r="182" spans="1:12" s="19" customFormat="1" ht="15" hidden="1" customHeight="1" x14ac:dyDescent="0.25">
      <c r="A182" s="88" t="s">
        <v>5550</v>
      </c>
      <c r="B182" s="40" t="s">
        <v>2926</v>
      </c>
      <c r="C182" s="82" t="s">
        <v>10959</v>
      </c>
      <c r="D182" s="82"/>
      <c r="E182" s="82"/>
      <c r="F182" s="82"/>
      <c r="G182" s="82"/>
      <c r="H182" s="40" t="s">
        <v>4</v>
      </c>
      <c r="I182" s="83" t="str">
        <f>IFERROR(VLOOKUP(A182,'Alíquotas - CADPREV'!$B$2152:$N$4324,8,FALSE),"")</f>
        <v/>
      </c>
      <c r="J182" s="83" t="str">
        <f>IF(H182="RPPS",VLOOKUP(A182,' Legislação Benef - GESCON'!$B$4:$I$2159,3,FALSE),"")</f>
        <v/>
      </c>
      <c r="K182" s="83" t="str">
        <f>IF(H182="RPPS",VLOOKUP(A182,' Legislação Benef - GESCON'!$B$4:$I$2159,6,FALSE),"")</f>
        <v/>
      </c>
      <c r="L182" s="83" t="str">
        <f>IF(H182="RPPS",IFERROR(IF(VLOOKUP(A182,'Suspensão de repasses - GESCON'!$D$3:$J$1048576,7,FALSE)="Validada","SIM","NÃO"),"NÃO"),"")</f>
        <v/>
      </c>
    </row>
    <row r="183" spans="1:12" s="19" customFormat="1" ht="15" customHeight="1" x14ac:dyDescent="0.25">
      <c r="A183" s="88" t="s">
        <v>5551</v>
      </c>
      <c r="B183" s="40" t="s">
        <v>901</v>
      </c>
      <c r="C183" s="82" t="s">
        <v>10958</v>
      </c>
      <c r="D183" s="82">
        <v>364</v>
      </c>
      <c r="E183" s="82">
        <v>71</v>
      </c>
      <c r="F183" s="82">
        <v>11</v>
      </c>
      <c r="G183" s="82">
        <v>446</v>
      </c>
      <c r="H183" s="40" t="s">
        <v>2</v>
      </c>
      <c r="I183" s="83" t="str">
        <f>IFERROR(VLOOKUP(A183,'Alíquotas - CADPREV'!$B$2152:$N$4324,8,FALSE),"")</f>
        <v>NÃO</v>
      </c>
      <c r="J183" s="83" t="str">
        <f>IF(H183="RPPS",VLOOKUP(A183,' Legislação Benef - GESCON'!$B$4:$I$2159,3,FALSE),"")</f>
        <v>NÃO</v>
      </c>
      <c r="K183" s="83" t="str">
        <f>IF(H183="RPPS",VLOOKUP(A183,' Legislação Benef - GESCON'!$B$4:$I$2159,6,FALSE),"")</f>
        <v>NÃO</v>
      </c>
      <c r="L183" s="83" t="str">
        <f>IF(H183="RPPS",IFERROR(IF(VLOOKUP(A183,'Suspensão de repasses - GESCON'!$D$3:$J$1048576,7,FALSE)="Validada","SIM","NÃO"),"NÃO"),"")</f>
        <v>NÃO</v>
      </c>
    </row>
    <row r="184" spans="1:12" s="19" customFormat="1" ht="15" hidden="1" customHeight="1" x14ac:dyDescent="0.25">
      <c r="A184" s="88" t="s">
        <v>5552</v>
      </c>
      <c r="B184" s="40" t="s">
        <v>3143</v>
      </c>
      <c r="C184" s="82" t="s">
        <v>10959</v>
      </c>
      <c r="D184" s="82"/>
      <c r="E184" s="82"/>
      <c r="F184" s="82"/>
      <c r="G184" s="82"/>
      <c r="H184" s="40" t="s">
        <v>4</v>
      </c>
      <c r="I184" s="83" t="str">
        <f>IFERROR(VLOOKUP(A184,'Alíquotas - CADPREV'!$B$2152:$N$4324,8,FALSE),"")</f>
        <v/>
      </c>
      <c r="J184" s="83" t="str">
        <f>IF(H184="RPPS",VLOOKUP(A184,' Legislação Benef - GESCON'!$B$4:$I$2159,3,FALSE),"")</f>
        <v/>
      </c>
      <c r="K184" s="83" t="str">
        <f>IF(H184="RPPS",VLOOKUP(A184,' Legislação Benef - GESCON'!$B$4:$I$2159,6,FALSE),"")</f>
        <v/>
      </c>
      <c r="L184" s="83" t="str">
        <f>IF(H184="RPPS",IFERROR(IF(VLOOKUP(A184,'Suspensão de repasses - GESCON'!$D$3:$J$1048576,7,FALSE)="Validada","SIM","NÃO"),"NÃO"),"")</f>
        <v/>
      </c>
    </row>
    <row r="185" spans="1:12" s="19" customFormat="1" ht="15" hidden="1" customHeight="1" x14ac:dyDescent="0.25">
      <c r="A185" s="88" t="s">
        <v>5553</v>
      </c>
      <c r="B185" s="40" t="s">
        <v>3798</v>
      </c>
      <c r="C185" s="82" t="s">
        <v>10959</v>
      </c>
      <c r="D185" s="82"/>
      <c r="E185" s="82"/>
      <c r="F185" s="82"/>
      <c r="G185" s="82"/>
      <c r="H185" s="40" t="s">
        <v>4</v>
      </c>
      <c r="I185" s="83" t="str">
        <f>IFERROR(VLOOKUP(A185,'Alíquotas - CADPREV'!$B$2152:$N$4324,8,FALSE),"")</f>
        <v/>
      </c>
      <c r="J185" s="83" t="str">
        <f>IF(H185="RPPS",VLOOKUP(A185,' Legislação Benef - GESCON'!$B$4:$I$2159,3,FALSE),"")</f>
        <v/>
      </c>
      <c r="K185" s="83" t="str">
        <f>IF(H185="RPPS",VLOOKUP(A185,' Legislação Benef - GESCON'!$B$4:$I$2159,6,FALSE),"")</f>
        <v/>
      </c>
      <c r="L185" s="83" t="str">
        <f>IF(H185="RPPS",IFERROR(IF(VLOOKUP(A185,'Suspensão de repasses - GESCON'!$D$3:$J$1048576,7,FALSE)="Validada","SIM","NÃO"),"NÃO"),"")</f>
        <v/>
      </c>
    </row>
    <row r="186" spans="1:12" s="19" customFormat="1" ht="15" customHeight="1" x14ac:dyDescent="0.25">
      <c r="A186" s="88" t="s">
        <v>5554</v>
      </c>
      <c r="B186" s="40" t="s">
        <v>2197</v>
      </c>
      <c r="C186" s="82" t="s">
        <v>10958</v>
      </c>
      <c r="D186" s="82">
        <v>1002</v>
      </c>
      <c r="E186" s="82">
        <v>241</v>
      </c>
      <c r="F186" s="82">
        <v>71</v>
      </c>
      <c r="G186" s="82">
        <v>1314</v>
      </c>
      <c r="H186" s="40" t="s">
        <v>2</v>
      </c>
      <c r="I186" s="83" t="str">
        <f>IFERROR(VLOOKUP(A186,'Alíquotas - CADPREV'!$B$2152:$N$4324,8,FALSE),"")</f>
        <v>NÃO</v>
      </c>
      <c r="J186" s="83" t="str">
        <f>IF(H186="RPPS",VLOOKUP(A186,' Legislação Benef - GESCON'!$B$4:$I$2159,3,FALSE),"")</f>
        <v>NÃO</v>
      </c>
      <c r="K186" s="83" t="str">
        <f>IF(H186="RPPS",VLOOKUP(A186,' Legislação Benef - GESCON'!$B$4:$I$2159,6,FALSE),"")</f>
        <v>NÃO</v>
      </c>
      <c r="L186" s="83" t="str">
        <f>IF(H186="RPPS",IFERROR(IF(VLOOKUP(A186,'Suspensão de repasses - GESCON'!$D$3:$J$1048576,7,FALSE)="Validada","SIM","NÃO"),"NÃO"),"")</f>
        <v>NÃO</v>
      </c>
    </row>
    <row r="187" spans="1:12" s="19" customFormat="1" ht="15" hidden="1" customHeight="1" x14ac:dyDescent="0.25">
      <c r="A187" s="88" t="s">
        <v>5555</v>
      </c>
      <c r="B187" s="40" t="s">
        <v>197</v>
      </c>
      <c r="C187" s="82" t="s">
        <v>10959</v>
      </c>
      <c r="D187" s="82"/>
      <c r="E187" s="82"/>
      <c r="F187" s="82"/>
      <c r="G187" s="82"/>
      <c r="H187" s="40" t="s">
        <v>4</v>
      </c>
      <c r="I187" s="83" t="str">
        <f>IFERROR(VLOOKUP(A187,'Alíquotas - CADPREV'!$B$2152:$N$4324,8,FALSE),"")</f>
        <v/>
      </c>
      <c r="J187" s="83" t="str">
        <f>IF(H187="RPPS",VLOOKUP(A187,' Legislação Benef - GESCON'!$B$4:$I$2159,3,FALSE),"")</f>
        <v/>
      </c>
      <c r="K187" s="83" t="str">
        <f>IF(H187="RPPS",VLOOKUP(A187,' Legislação Benef - GESCON'!$B$4:$I$2159,6,FALSE),"")</f>
        <v/>
      </c>
      <c r="L187" s="83" t="str">
        <f>IF(H187="RPPS",IFERROR(IF(VLOOKUP(A187,'Suspensão de repasses - GESCON'!$D$3:$J$1048576,7,FALSE)="Validada","SIM","NÃO"),"NÃO"),"")</f>
        <v/>
      </c>
    </row>
    <row r="188" spans="1:12" s="19" customFormat="1" ht="15" hidden="1" customHeight="1" x14ac:dyDescent="0.25">
      <c r="A188" s="88" t="s">
        <v>5556</v>
      </c>
      <c r="B188" s="40" t="s">
        <v>1142</v>
      </c>
      <c r="C188" s="82" t="s">
        <v>10959</v>
      </c>
      <c r="D188" s="82"/>
      <c r="E188" s="82"/>
      <c r="F188" s="82"/>
      <c r="G188" s="82"/>
      <c r="H188" s="40" t="s">
        <v>4</v>
      </c>
      <c r="I188" s="83" t="str">
        <f>IFERROR(VLOOKUP(A188,'Alíquotas - CADPREV'!$B$2152:$N$4324,8,FALSE),"")</f>
        <v/>
      </c>
      <c r="J188" s="83" t="str">
        <f>IF(H188="RPPS",VLOOKUP(A188,' Legislação Benef - GESCON'!$B$4:$I$2159,3,FALSE),"")</f>
        <v/>
      </c>
      <c r="K188" s="83" t="str">
        <f>IF(H188="RPPS",VLOOKUP(A188,' Legislação Benef - GESCON'!$B$4:$I$2159,6,FALSE),"")</f>
        <v/>
      </c>
      <c r="L188" s="83" t="str">
        <f>IF(H188="RPPS",IFERROR(IF(VLOOKUP(A188,'Suspensão de repasses - GESCON'!$D$3:$J$1048576,7,FALSE)="Validada","SIM","NÃO"),"NÃO"),"")</f>
        <v/>
      </c>
    </row>
    <row r="189" spans="1:12" s="19" customFormat="1" ht="15" customHeight="1" x14ac:dyDescent="0.25">
      <c r="A189" s="88" t="s">
        <v>5557</v>
      </c>
      <c r="B189" s="40" t="s">
        <v>3143</v>
      </c>
      <c r="C189" s="82" t="s">
        <v>10958</v>
      </c>
      <c r="D189" s="82">
        <v>284</v>
      </c>
      <c r="E189" s="82">
        <v>60</v>
      </c>
      <c r="F189" s="82">
        <v>6</v>
      </c>
      <c r="G189" s="82">
        <v>350</v>
      </c>
      <c r="H189" s="40" t="s">
        <v>2</v>
      </c>
      <c r="I189" s="83" t="str">
        <f>IFERROR(VLOOKUP(A189,'Alíquotas - CADPREV'!$B$2152:$N$4324,8,FALSE),"")</f>
        <v>NÃO</v>
      </c>
      <c r="J189" s="83" t="str">
        <f>IF(H189="RPPS",VLOOKUP(A189,' Legislação Benef - GESCON'!$B$4:$I$2159,3,FALSE),"")</f>
        <v>NÃO</v>
      </c>
      <c r="K189" s="83" t="str">
        <f>IF(H189="RPPS",VLOOKUP(A189,' Legislação Benef - GESCON'!$B$4:$I$2159,6,FALSE),"")</f>
        <v>NÃO</v>
      </c>
      <c r="L189" s="83" t="str">
        <f>IF(H189="RPPS",IFERROR(IF(VLOOKUP(A189,'Suspensão de repasses - GESCON'!$D$3:$J$1048576,7,FALSE)="Validada","SIM","NÃO"),"NÃO"),"")</f>
        <v>NÃO</v>
      </c>
    </row>
    <row r="190" spans="1:12" s="19" customFormat="1" ht="15" customHeight="1" x14ac:dyDescent="0.25">
      <c r="A190" s="88" t="s">
        <v>5558</v>
      </c>
      <c r="B190" s="40" t="s">
        <v>2758</v>
      </c>
      <c r="C190" s="82" t="s">
        <v>10958</v>
      </c>
      <c r="D190" s="82">
        <v>1479</v>
      </c>
      <c r="E190" s="82">
        <v>0</v>
      </c>
      <c r="F190" s="82">
        <v>0</v>
      </c>
      <c r="G190" s="82">
        <v>1479</v>
      </c>
      <c r="H190" s="40" t="s">
        <v>2</v>
      </c>
      <c r="I190" s="83" t="str">
        <f>IFERROR(VLOOKUP(A190,'Alíquotas - CADPREV'!$B$2152:$N$4324,8,FALSE),"")</f>
        <v>NÃO</v>
      </c>
      <c r="J190" s="83" t="str">
        <f>IF(H190="RPPS",VLOOKUP(A190,' Legislação Benef - GESCON'!$B$4:$I$2159,3,FALSE),"")</f>
        <v>NÃO</v>
      </c>
      <c r="K190" s="83" t="str">
        <f>IF(H190="RPPS",VLOOKUP(A190,' Legislação Benef - GESCON'!$B$4:$I$2159,6,FALSE),"")</f>
        <v>NÃO</v>
      </c>
      <c r="L190" s="83" t="str">
        <f>IF(H190="RPPS",IFERROR(IF(VLOOKUP(A190,'Suspensão de repasses - GESCON'!$D$3:$J$1048576,7,FALSE)="Validada","SIM","NÃO"),"NÃO"),"")</f>
        <v>NÃO</v>
      </c>
    </row>
    <row r="191" spans="1:12" s="19" customFormat="1" ht="15" hidden="1" customHeight="1" x14ac:dyDescent="0.25">
      <c r="A191" s="88" t="s">
        <v>5559</v>
      </c>
      <c r="B191" s="40" t="s">
        <v>3812</v>
      </c>
      <c r="C191" s="82" t="s">
        <v>10959</v>
      </c>
      <c r="D191" s="82"/>
      <c r="E191" s="82"/>
      <c r="F191" s="82"/>
      <c r="G191" s="82"/>
      <c r="H191" s="40" t="s">
        <v>4</v>
      </c>
      <c r="I191" s="83" t="str">
        <f>IFERROR(VLOOKUP(A191,'Alíquotas - CADPREV'!$B$2152:$N$4324,8,FALSE),"")</f>
        <v/>
      </c>
      <c r="J191" s="83" t="str">
        <f>IF(H191="RPPS",VLOOKUP(A191,' Legislação Benef - GESCON'!$B$4:$I$2159,3,FALSE),"")</f>
        <v/>
      </c>
      <c r="K191" s="83" t="str">
        <f>IF(H191="RPPS",VLOOKUP(A191,' Legislação Benef - GESCON'!$B$4:$I$2159,6,FALSE),"")</f>
        <v/>
      </c>
      <c r="L191" s="83" t="str">
        <f>IF(H191="RPPS",IFERROR(IF(VLOOKUP(A191,'Suspensão de repasses - GESCON'!$D$3:$J$1048576,7,FALSE)="Validada","SIM","NÃO"),"NÃO"),"")</f>
        <v/>
      </c>
    </row>
    <row r="192" spans="1:12" s="19" customFormat="1" ht="15" hidden="1" customHeight="1" x14ac:dyDescent="0.25">
      <c r="A192" s="88" t="s">
        <v>5560</v>
      </c>
      <c r="B192" s="40" t="s">
        <v>901</v>
      </c>
      <c r="C192" s="82" t="s">
        <v>10959</v>
      </c>
      <c r="D192" s="82"/>
      <c r="E192" s="82"/>
      <c r="F192" s="82"/>
      <c r="G192" s="82"/>
      <c r="H192" s="40" t="s">
        <v>4</v>
      </c>
      <c r="I192" s="83" t="str">
        <f>IFERROR(VLOOKUP(A192,'Alíquotas - CADPREV'!$B$2152:$N$4324,8,FALSE),"")</f>
        <v/>
      </c>
      <c r="J192" s="83" t="str">
        <f>IF(H192="RPPS",VLOOKUP(A192,' Legislação Benef - GESCON'!$B$4:$I$2159,3,FALSE),"")</f>
        <v/>
      </c>
      <c r="K192" s="83" t="str">
        <f>IF(H192="RPPS",VLOOKUP(A192,' Legislação Benef - GESCON'!$B$4:$I$2159,6,FALSE),"")</f>
        <v/>
      </c>
      <c r="L192" s="83" t="str">
        <f>IF(H192="RPPS",IFERROR(IF(VLOOKUP(A192,'Suspensão de repasses - GESCON'!$D$3:$J$1048576,7,FALSE)="Validada","SIM","NÃO"),"NÃO"),"")</f>
        <v/>
      </c>
    </row>
    <row r="193" spans="1:12" s="19" customFormat="1" ht="15" hidden="1" customHeight="1" x14ac:dyDescent="0.25">
      <c r="A193" s="88" t="s">
        <v>5561</v>
      </c>
      <c r="B193" s="40" t="s">
        <v>2926</v>
      </c>
      <c r="C193" s="82" t="s">
        <v>10959</v>
      </c>
      <c r="D193" s="82"/>
      <c r="E193" s="82"/>
      <c r="F193" s="82"/>
      <c r="G193" s="82"/>
      <c r="H193" s="40" t="s">
        <v>4</v>
      </c>
      <c r="I193" s="83" t="str">
        <f>IFERROR(VLOOKUP(A193,'Alíquotas - CADPREV'!$B$2152:$N$4324,8,FALSE),"")</f>
        <v/>
      </c>
      <c r="J193" s="83" t="str">
        <f>IF(H193="RPPS",VLOOKUP(A193,' Legislação Benef - GESCON'!$B$4:$I$2159,3,FALSE),"")</f>
        <v/>
      </c>
      <c r="K193" s="83" t="str">
        <f>IF(H193="RPPS",VLOOKUP(A193,' Legislação Benef - GESCON'!$B$4:$I$2159,6,FALSE),"")</f>
        <v/>
      </c>
      <c r="L193" s="83" t="str">
        <f>IF(H193="RPPS",IFERROR(IF(VLOOKUP(A193,'Suspensão de repasses - GESCON'!$D$3:$J$1048576,7,FALSE)="Validada","SIM","NÃO"),"NÃO"),"")</f>
        <v/>
      </c>
    </row>
    <row r="194" spans="1:12" s="19" customFormat="1" ht="15" customHeight="1" x14ac:dyDescent="0.25">
      <c r="A194" s="88" t="s">
        <v>5562</v>
      </c>
      <c r="B194" s="40" t="s">
        <v>1142</v>
      </c>
      <c r="C194" s="82" t="s">
        <v>10958</v>
      </c>
      <c r="D194" s="82"/>
      <c r="E194" s="82"/>
      <c r="F194" s="82"/>
      <c r="G194" s="82"/>
      <c r="H194" s="40" t="s">
        <v>2</v>
      </c>
      <c r="I194" s="83" t="str">
        <f>IFERROR(VLOOKUP(A194,'Alíquotas - CADPREV'!$B$2152:$N$4324,8,FALSE),"")</f>
        <v>NÃO</v>
      </c>
      <c r="J194" s="83" t="str">
        <f>IF(H194="RPPS",VLOOKUP(A194,' Legislação Benef - GESCON'!$B$4:$I$2159,3,FALSE),"")</f>
        <v>NÃO</v>
      </c>
      <c r="K194" s="83" t="str">
        <f>IF(H194="RPPS",VLOOKUP(A194,' Legislação Benef - GESCON'!$B$4:$I$2159,6,FALSE),"")</f>
        <v>NÃO</v>
      </c>
      <c r="L194" s="83" t="str">
        <f>IF(H194="RPPS",IFERROR(IF(VLOOKUP(A194,'Suspensão de repasses - GESCON'!$D$3:$J$1048576,7,FALSE)="Validada","SIM","NÃO"),"NÃO"),"")</f>
        <v>NÃO</v>
      </c>
    </row>
    <row r="195" spans="1:12" s="19" customFormat="1" ht="15" hidden="1" customHeight="1" x14ac:dyDescent="0.25">
      <c r="A195" s="88" t="s">
        <v>5563</v>
      </c>
      <c r="B195" s="40" t="s">
        <v>215</v>
      </c>
      <c r="C195" s="82" t="s">
        <v>10959</v>
      </c>
      <c r="D195" s="82"/>
      <c r="E195" s="82"/>
      <c r="F195" s="82"/>
      <c r="G195" s="82"/>
      <c r="H195" s="40" t="s">
        <v>4</v>
      </c>
      <c r="I195" s="83" t="str">
        <f>IFERROR(VLOOKUP(A195,'Alíquotas - CADPREV'!$B$2152:$N$4324,8,FALSE),"")</f>
        <v/>
      </c>
      <c r="J195" s="83" t="str">
        <f>IF(H195="RPPS",VLOOKUP(A195,' Legislação Benef - GESCON'!$B$4:$I$2159,3,FALSE),"")</f>
        <v/>
      </c>
      <c r="K195" s="83" t="str">
        <f>IF(H195="RPPS",VLOOKUP(A195,' Legislação Benef - GESCON'!$B$4:$I$2159,6,FALSE),"")</f>
        <v/>
      </c>
      <c r="L195" s="83" t="str">
        <f>IF(H195="RPPS",IFERROR(IF(VLOOKUP(A195,'Suspensão de repasses - GESCON'!$D$3:$J$1048576,7,FALSE)="Validada","SIM","NÃO"),"NÃO"),"")</f>
        <v/>
      </c>
    </row>
    <row r="196" spans="1:12" s="19" customFormat="1" ht="15" hidden="1" customHeight="1" x14ac:dyDescent="0.25">
      <c r="A196" s="88" t="s">
        <v>5564</v>
      </c>
      <c r="B196" s="40" t="s">
        <v>133</v>
      </c>
      <c r="C196" s="82" t="s">
        <v>10959</v>
      </c>
      <c r="D196" s="82"/>
      <c r="E196" s="82"/>
      <c r="F196" s="82"/>
      <c r="G196" s="82"/>
      <c r="H196" s="40" t="s">
        <v>4</v>
      </c>
      <c r="I196" s="83" t="str">
        <f>IFERROR(VLOOKUP(A196,'Alíquotas - CADPREV'!$B$2152:$N$4324,8,FALSE),"")</f>
        <v/>
      </c>
      <c r="J196" s="83" t="str">
        <f>IF(H196="RPPS",VLOOKUP(A196,' Legislação Benef - GESCON'!$B$4:$I$2159,3,FALSE),"")</f>
        <v/>
      </c>
      <c r="K196" s="83" t="str">
        <f>IF(H196="RPPS",VLOOKUP(A196,' Legislação Benef - GESCON'!$B$4:$I$2159,6,FALSE),"")</f>
        <v/>
      </c>
      <c r="L196" s="83" t="str">
        <f>IF(H196="RPPS",IFERROR(IF(VLOOKUP(A196,'Suspensão de repasses - GESCON'!$D$3:$J$1048576,7,FALSE)="Validada","SIM","NÃO"),"NÃO"),"")</f>
        <v/>
      </c>
    </row>
    <row r="197" spans="1:12" s="19" customFormat="1" ht="15" hidden="1" customHeight="1" x14ac:dyDescent="0.25">
      <c r="A197" s="88" t="s">
        <v>5565</v>
      </c>
      <c r="B197" s="40" t="s">
        <v>215</v>
      </c>
      <c r="C197" s="82" t="s">
        <v>10959</v>
      </c>
      <c r="D197" s="82"/>
      <c r="E197" s="82"/>
      <c r="F197" s="82"/>
      <c r="G197" s="82"/>
      <c r="H197" s="40" t="s">
        <v>4</v>
      </c>
      <c r="I197" s="83" t="str">
        <f>IFERROR(VLOOKUP(A197,'Alíquotas - CADPREV'!$B$2152:$N$4324,8,FALSE),"")</f>
        <v/>
      </c>
      <c r="J197" s="83" t="str">
        <f>IF(H197="RPPS",VLOOKUP(A197,' Legislação Benef - GESCON'!$B$4:$I$2159,3,FALSE),"")</f>
        <v/>
      </c>
      <c r="K197" s="83" t="str">
        <f>IF(H197="RPPS",VLOOKUP(A197,' Legislação Benef - GESCON'!$B$4:$I$2159,6,FALSE),"")</f>
        <v/>
      </c>
      <c r="L197" s="83" t="str">
        <f>IF(H197="RPPS",IFERROR(IF(VLOOKUP(A197,'Suspensão de repasses - GESCON'!$D$3:$J$1048576,7,FALSE)="Validada","SIM","NÃO"),"NÃO"),"")</f>
        <v/>
      </c>
    </row>
    <row r="198" spans="1:12" s="19" customFormat="1" ht="15" hidden="1" customHeight="1" x14ac:dyDescent="0.25">
      <c r="A198" s="88" t="s">
        <v>5566</v>
      </c>
      <c r="B198" s="40" t="s">
        <v>215</v>
      </c>
      <c r="C198" s="82" t="s">
        <v>10959</v>
      </c>
      <c r="D198" s="82"/>
      <c r="E198" s="82"/>
      <c r="F198" s="82"/>
      <c r="G198" s="82"/>
      <c r="H198" s="40" t="s">
        <v>4</v>
      </c>
      <c r="I198" s="83" t="str">
        <f>IFERROR(VLOOKUP(A198,'Alíquotas - CADPREV'!$B$2152:$N$4324,8,FALSE),"")</f>
        <v/>
      </c>
      <c r="J198" s="83" t="str">
        <f>IF(H198="RPPS",VLOOKUP(A198,' Legislação Benef - GESCON'!$B$4:$I$2159,3,FALSE),"")</f>
        <v/>
      </c>
      <c r="K198" s="83" t="str">
        <f>IF(H198="RPPS",VLOOKUP(A198,' Legislação Benef - GESCON'!$B$4:$I$2159,6,FALSE),"")</f>
        <v/>
      </c>
      <c r="L198" s="83" t="str">
        <f>IF(H198="RPPS",IFERROR(IF(VLOOKUP(A198,'Suspensão de repasses - GESCON'!$D$3:$J$1048576,7,FALSE)="Validada","SIM","NÃO"),"NÃO"),"")</f>
        <v/>
      </c>
    </row>
    <row r="199" spans="1:12" s="19" customFormat="1" ht="15" customHeight="1" x14ac:dyDescent="0.25">
      <c r="A199" s="88" t="s">
        <v>5567</v>
      </c>
      <c r="B199" s="40" t="s">
        <v>4626</v>
      </c>
      <c r="C199" s="82" t="s">
        <v>10958</v>
      </c>
      <c r="D199" s="82">
        <v>1080</v>
      </c>
      <c r="E199" s="82">
        <v>128</v>
      </c>
      <c r="F199" s="82">
        <v>33</v>
      </c>
      <c r="G199" s="82">
        <v>1241</v>
      </c>
      <c r="H199" s="40" t="s">
        <v>2</v>
      </c>
      <c r="I199" s="83" t="str">
        <f>IFERROR(VLOOKUP(A199,'Alíquotas - CADPREV'!$B$2152:$N$4324,8,FALSE),"")</f>
        <v>NÃO</v>
      </c>
      <c r="J199" s="83" t="str">
        <f>IF(H199="RPPS",VLOOKUP(A199,' Legislação Benef - GESCON'!$B$4:$I$2159,3,FALSE),"")</f>
        <v>NÃO</v>
      </c>
      <c r="K199" s="83" t="str">
        <f>IF(H199="RPPS",VLOOKUP(A199,' Legislação Benef - GESCON'!$B$4:$I$2159,6,FALSE),"")</f>
        <v>NÃO</v>
      </c>
      <c r="L199" s="83" t="str">
        <f>IF(H199="RPPS",IFERROR(IF(VLOOKUP(A199,'Suspensão de repasses - GESCON'!$D$3:$J$1048576,7,FALSE)="Validada","SIM","NÃO"),"NÃO"),"")</f>
        <v>NÃO</v>
      </c>
    </row>
    <row r="200" spans="1:12" s="19" customFormat="1" ht="15" hidden="1" customHeight="1" x14ac:dyDescent="0.25">
      <c r="A200" s="88" t="s">
        <v>5568</v>
      </c>
      <c r="B200" s="40" t="s">
        <v>901</v>
      </c>
      <c r="C200" s="82" t="s">
        <v>10959</v>
      </c>
      <c r="D200" s="82"/>
      <c r="E200" s="82"/>
      <c r="F200" s="82"/>
      <c r="G200" s="82"/>
      <c r="H200" s="40" t="s">
        <v>4</v>
      </c>
      <c r="I200" s="83" t="str">
        <f>IFERROR(VLOOKUP(A200,'Alíquotas - CADPREV'!$B$2152:$N$4324,8,FALSE),"")</f>
        <v/>
      </c>
      <c r="J200" s="83" t="str">
        <f>IF(H200="RPPS",VLOOKUP(A200,' Legislação Benef - GESCON'!$B$4:$I$2159,3,FALSE),"")</f>
        <v/>
      </c>
      <c r="K200" s="83" t="str">
        <f>IF(H200="RPPS",VLOOKUP(A200,' Legislação Benef - GESCON'!$B$4:$I$2159,6,FALSE),"")</f>
        <v/>
      </c>
      <c r="L200" s="83" t="str">
        <f>IF(H200="RPPS",IFERROR(IF(VLOOKUP(A200,'Suspensão de repasses - GESCON'!$D$3:$J$1048576,7,FALSE)="Validada","SIM","NÃO"),"NÃO"),"")</f>
        <v/>
      </c>
    </row>
    <row r="201" spans="1:12" s="19" customFormat="1" ht="15" hidden="1" customHeight="1" x14ac:dyDescent="0.25">
      <c r="A201" s="88" t="s">
        <v>5569</v>
      </c>
      <c r="B201" s="40" t="s">
        <v>4626</v>
      </c>
      <c r="C201" s="82" t="s">
        <v>10959</v>
      </c>
      <c r="D201" s="82"/>
      <c r="E201" s="82"/>
      <c r="F201" s="82"/>
      <c r="G201" s="82"/>
      <c r="H201" s="40" t="s">
        <v>4</v>
      </c>
      <c r="I201" s="83" t="str">
        <f>IFERROR(VLOOKUP(A201,'Alíquotas - CADPREV'!$B$2152:$N$4324,8,FALSE),"")</f>
        <v/>
      </c>
      <c r="J201" s="83" t="str">
        <f>IF(H201="RPPS",VLOOKUP(A201,' Legislação Benef - GESCON'!$B$4:$I$2159,3,FALSE),"")</f>
        <v/>
      </c>
      <c r="K201" s="83" t="str">
        <f>IF(H201="RPPS",VLOOKUP(A201,' Legislação Benef - GESCON'!$B$4:$I$2159,6,FALSE),"")</f>
        <v/>
      </c>
      <c r="L201" s="83" t="str">
        <f>IF(H201="RPPS",IFERROR(IF(VLOOKUP(A201,'Suspensão de repasses - GESCON'!$D$3:$J$1048576,7,FALSE)="Validada","SIM","NÃO"),"NÃO"),"")</f>
        <v/>
      </c>
    </row>
    <row r="202" spans="1:12" s="19" customFormat="1" ht="15" hidden="1" customHeight="1" x14ac:dyDescent="0.25">
      <c r="A202" s="88" t="s">
        <v>5570</v>
      </c>
      <c r="B202" s="40" t="s">
        <v>4626</v>
      </c>
      <c r="C202" s="82" t="s">
        <v>10959</v>
      </c>
      <c r="D202" s="82"/>
      <c r="E202" s="82"/>
      <c r="F202" s="82"/>
      <c r="G202" s="82"/>
      <c r="H202" s="40" t="s">
        <v>4</v>
      </c>
      <c r="I202" s="83" t="str">
        <f>IFERROR(VLOOKUP(A202,'Alíquotas - CADPREV'!$B$2152:$N$4324,8,FALSE),"")</f>
        <v/>
      </c>
      <c r="J202" s="83" t="str">
        <f>IF(H202="RPPS",VLOOKUP(A202,' Legislação Benef - GESCON'!$B$4:$I$2159,3,FALSE),"")</f>
        <v/>
      </c>
      <c r="K202" s="83" t="str">
        <f>IF(H202="RPPS",VLOOKUP(A202,' Legislação Benef - GESCON'!$B$4:$I$2159,6,FALSE),"")</f>
        <v/>
      </c>
      <c r="L202" s="83" t="str">
        <f>IF(H202="RPPS",IFERROR(IF(VLOOKUP(A202,'Suspensão de repasses - GESCON'!$D$3:$J$1048576,7,FALSE)="Validada","SIM","NÃO"),"NÃO"),"")</f>
        <v/>
      </c>
    </row>
    <row r="203" spans="1:12" s="19" customFormat="1" ht="15" customHeight="1" x14ac:dyDescent="0.25">
      <c r="A203" s="88" t="s">
        <v>5571</v>
      </c>
      <c r="B203" s="40" t="s">
        <v>3812</v>
      </c>
      <c r="C203" s="82" t="s">
        <v>10958</v>
      </c>
      <c r="D203" s="82">
        <v>212</v>
      </c>
      <c r="E203" s="82">
        <v>21</v>
      </c>
      <c r="F203" s="82">
        <v>14</v>
      </c>
      <c r="G203" s="82">
        <v>247</v>
      </c>
      <c r="H203" s="40" t="s">
        <v>2</v>
      </c>
      <c r="I203" s="83" t="str">
        <f>IFERROR(VLOOKUP(A203,'Alíquotas - CADPREV'!$B$2152:$N$4324,8,FALSE),"")</f>
        <v>SIM</v>
      </c>
      <c r="J203" s="83" t="str">
        <f>IF(H203="RPPS",VLOOKUP(A203,' Legislação Benef - GESCON'!$B$4:$I$2159,3,FALSE),"")</f>
        <v>NÃO</v>
      </c>
      <c r="K203" s="83" t="str">
        <f>IF(H203="RPPS",VLOOKUP(A203,' Legislação Benef - GESCON'!$B$4:$I$2159,6,FALSE),"")</f>
        <v>SIM</v>
      </c>
      <c r="L203" s="83" t="str">
        <f>IF(H203="RPPS",IFERROR(IF(VLOOKUP(A203,'Suspensão de repasses - GESCON'!$D$3:$J$1048576,7,FALSE)="Validada","SIM","NÃO"),"NÃO"),"")</f>
        <v>NÃO</v>
      </c>
    </row>
    <row r="204" spans="1:12" s="19" customFormat="1" ht="15" customHeight="1" x14ac:dyDescent="0.25">
      <c r="A204" s="88" t="s">
        <v>5572</v>
      </c>
      <c r="B204" s="40" t="s">
        <v>634</v>
      </c>
      <c r="C204" s="82" t="s">
        <v>10958</v>
      </c>
      <c r="D204" s="82">
        <v>1488</v>
      </c>
      <c r="E204" s="82">
        <v>202</v>
      </c>
      <c r="F204" s="82">
        <v>59</v>
      </c>
      <c r="G204" s="82">
        <v>1749</v>
      </c>
      <c r="H204" s="40" t="s">
        <v>2</v>
      </c>
      <c r="I204" s="83" t="str">
        <f>IFERROR(VLOOKUP(A204,'Alíquotas - CADPREV'!$B$2152:$N$4324,8,FALSE),"")</f>
        <v>NÃO</v>
      </c>
      <c r="J204" s="83" t="str">
        <f>IF(H204="RPPS",VLOOKUP(A204,' Legislação Benef - GESCON'!$B$4:$I$2159,3,FALSE),"")</f>
        <v>NÃO</v>
      </c>
      <c r="K204" s="83" t="str">
        <f>IF(H204="RPPS",VLOOKUP(A204,' Legislação Benef - GESCON'!$B$4:$I$2159,6,FALSE),"")</f>
        <v>NÃO</v>
      </c>
      <c r="L204" s="83" t="str">
        <f>IF(H204="RPPS",IFERROR(IF(VLOOKUP(A204,'Suspensão de repasses - GESCON'!$D$3:$J$1048576,7,FALSE)="Validada","SIM","NÃO"),"NÃO"),"")</f>
        <v>NÃO</v>
      </c>
    </row>
    <row r="205" spans="1:12" s="19" customFormat="1" ht="15" hidden="1" customHeight="1" x14ac:dyDescent="0.25">
      <c r="A205" s="88" t="s">
        <v>5573</v>
      </c>
      <c r="B205" s="40" t="s">
        <v>901</v>
      </c>
      <c r="C205" s="82" t="s">
        <v>10959</v>
      </c>
      <c r="D205" s="82"/>
      <c r="E205" s="82"/>
      <c r="F205" s="82"/>
      <c r="G205" s="82"/>
      <c r="H205" s="40" t="s">
        <v>4</v>
      </c>
      <c r="I205" s="83" t="str">
        <f>IFERROR(VLOOKUP(A205,'Alíquotas - CADPREV'!$B$2152:$N$4324,8,FALSE),"")</f>
        <v/>
      </c>
      <c r="J205" s="83" t="str">
        <f>IF(H205="RPPS",VLOOKUP(A205,' Legislação Benef - GESCON'!$B$4:$I$2159,3,FALSE),"")</f>
        <v/>
      </c>
      <c r="K205" s="83" t="str">
        <f>IF(H205="RPPS",VLOOKUP(A205,' Legislação Benef - GESCON'!$B$4:$I$2159,6,FALSE),"")</f>
        <v/>
      </c>
      <c r="L205" s="83" t="str">
        <f>IF(H205="RPPS",IFERROR(IF(VLOOKUP(A205,'Suspensão de repasses - GESCON'!$D$3:$J$1048576,7,FALSE)="Validada","SIM","NÃO"),"NÃO"),"")</f>
        <v/>
      </c>
    </row>
    <row r="206" spans="1:12" s="19" customFormat="1" ht="15" hidden="1" customHeight="1" x14ac:dyDescent="0.25">
      <c r="A206" s="88" t="s">
        <v>5574</v>
      </c>
      <c r="B206" s="40" t="s">
        <v>2554</v>
      </c>
      <c r="C206" s="82" t="s">
        <v>10959</v>
      </c>
      <c r="D206" s="82"/>
      <c r="E206" s="82"/>
      <c r="F206" s="82"/>
      <c r="G206" s="82"/>
      <c r="H206" s="40" t="s">
        <v>4</v>
      </c>
      <c r="I206" s="83" t="str">
        <f>IFERROR(VLOOKUP(A206,'Alíquotas - CADPREV'!$B$2152:$N$4324,8,FALSE),"")</f>
        <v/>
      </c>
      <c r="J206" s="83" t="str">
        <f>IF(H206="RPPS",VLOOKUP(A206,' Legislação Benef - GESCON'!$B$4:$I$2159,3,FALSE),"")</f>
        <v/>
      </c>
      <c r="K206" s="83" t="str">
        <f>IF(H206="RPPS",VLOOKUP(A206,' Legislação Benef - GESCON'!$B$4:$I$2159,6,FALSE),"")</f>
        <v/>
      </c>
      <c r="L206" s="83" t="str">
        <f>IF(H206="RPPS",IFERROR(IF(VLOOKUP(A206,'Suspensão de repasses - GESCON'!$D$3:$J$1048576,7,FALSE)="Validada","SIM","NÃO"),"NÃO"),"")</f>
        <v/>
      </c>
    </row>
    <row r="207" spans="1:12" s="19" customFormat="1" ht="15" hidden="1" customHeight="1" x14ac:dyDescent="0.25">
      <c r="A207" s="88" t="s">
        <v>5575</v>
      </c>
      <c r="B207" s="40" t="s">
        <v>4626</v>
      </c>
      <c r="C207" s="82" t="s">
        <v>10959</v>
      </c>
      <c r="D207" s="82"/>
      <c r="E207" s="82"/>
      <c r="F207" s="82"/>
      <c r="G207" s="82"/>
      <c r="H207" s="40" t="s">
        <v>4</v>
      </c>
      <c r="I207" s="83" t="str">
        <f>IFERROR(VLOOKUP(A207,'Alíquotas - CADPREV'!$B$2152:$N$4324,8,FALSE),"")</f>
        <v/>
      </c>
      <c r="J207" s="83" t="str">
        <f>IF(H207="RPPS",VLOOKUP(A207,' Legislação Benef - GESCON'!$B$4:$I$2159,3,FALSE),"")</f>
        <v/>
      </c>
      <c r="K207" s="83" t="str">
        <f>IF(H207="RPPS",VLOOKUP(A207,' Legislação Benef - GESCON'!$B$4:$I$2159,6,FALSE),"")</f>
        <v/>
      </c>
      <c r="L207" s="83" t="str">
        <f>IF(H207="RPPS",IFERROR(IF(VLOOKUP(A207,'Suspensão de repasses - GESCON'!$D$3:$J$1048576,7,FALSE)="Validada","SIM","NÃO"),"NÃO"),"")</f>
        <v/>
      </c>
    </row>
    <row r="208" spans="1:12" s="19" customFormat="1" ht="15" hidden="1" customHeight="1" x14ac:dyDescent="0.25">
      <c r="A208" s="88" t="s">
        <v>5576</v>
      </c>
      <c r="B208" s="40" t="s">
        <v>4559</v>
      </c>
      <c r="C208" s="82" t="s">
        <v>10959</v>
      </c>
      <c r="D208" s="82"/>
      <c r="E208" s="82"/>
      <c r="F208" s="82"/>
      <c r="G208" s="82"/>
      <c r="H208" s="40" t="s">
        <v>4</v>
      </c>
      <c r="I208" s="83" t="str">
        <f>IFERROR(VLOOKUP(A208,'Alíquotas - CADPREV'!$B$2152:$N$4324,8,FALSE),"")</f>
        <v/>
      </c>
      <c r="J208" s="83" t="str">
        <f>IF(H208="RPPS",VLOOKUP(A208,' Legislação Benef - GESCON'!$B$4:$I$2159,3,FALSE),"")</f>
        <v/>
      </c>
      <c r="K208" s="83" t="str">
        <f>IF(H208="RPPS",VLOOKUP(A208,' Legislação Benef - GESCON'!$B$4:$I$2159,6,FALSE),"")</f>
        <v/>
      </c>
      <c r="L208" s="83" t="str">
        <f>IF(H208="RPPS",IFERROR(IF(VLOOKUP(A208,'Suspensão de repasses - GESCON'!$D$3:$J$1048576,7,FALSE)="Validada","SIM","NÃO"),"NÃO"),"")</f>
        <v/>
      </c>
    </row>
    <row r="209" spans="1:12" s="19" customFormat="1" ht="15" hidden="1" customHeight="1" x14ac:dyDescent="0.25">
      <c r="A209" s="88" t="s">
        <v>5577</v>
      </c>
      <c r="B209" s="40" t="s">
        <v>1356</v>
      </c>
      <c r="C209" s="82" t="s">
        <v>10959</v>
      </c>
      <c r="D209" s="82"/>
      <c r="E209" s="82"/>
      <c r="F209" s="82"/>
      <c r="G209" s="82"/>
      <c r="H209" s="40" t="s">
        <v>4</v>
      </c>
      <c r="I209" s="83" t="str">
        <f>IFERROR(VLOOKUP(A209,'Alíquotas - CADPREV'!$B$2152:$N$4324,8,FALSE),"")</f>
        <v/>
      </c>
      <c r="J209" s="83" t="str">
        <f>IF(H209="RPPS",VLOOKUP(A209,' Legislação Benef - GESCON'!$B$4:$I$2159,3,FALSE),"")</f>
        <v/>
      </c>
      <c r="K209" s="83" t="str">
        <f>IF(H209="RPPS",VLOOKUP(A209,' Legislação Benef - GESCON'!$B$4:$I$2159,6,FALSE),"")</f>
        <v/>
      </c>
      <c r="L209" s="83" t="str">
        <f>IF(H209="RPPS",IFERROR(IF(VLOOKUP(A209,'Suspensão de repasses - GESCON'!$D$3:$J$1048576,7,FALSE)="Validada","SIM","NÃO"),"NÃO"),"")</f>
        <v/>
      </c>
    </row>
    <row r="210" spans="1:12" s="19" customFormat="1" ht="15" customHeight="1" x14ac:dyDescent="0.25">
      <c r="A210" s="88" t="s">
        <v>5578</v>
      </c>
      <c r="B210" s="40" t="s">
        <v>3143</v>
      </c>
      <c r="C210" s="82" t="s">
        <v>10958</v>
      </c>
      <c r="D210" s="82">
        <v>544</v>
      </c>
      <c r="E210" s="82">
        <v>20</v>
      </c>
      <c r="F210" s="82">
        <v>12</v>
      </c>
      <c r="G210" s="82">
        <v>576</v>
      </c>
      <c r="H210" s="40" t="s">
        <v>2</v>
      </c>
      <c r="I210" s="83" t="str">
        <f>IFERROR(VLOOKUP(A210,'Alíquotas - CADPREV'!$B$2152:$N$4324,8,FALSE),"")</f>
        <v>NÃO</v>
      </c>
      <c r="J210" s="83" t="str">
        <f>IF(H210="RPPS",VLOOKUP(A210,' Legislação Benef - GESCON'!$B$4:$I$2159,3,FALSE),"")</f>
        <v>NÃO</v>
      </c>
      <c r="K210" s="83" t="str">
        <f>IF(H210="RPPS",VLOOKUP(A210,' Legislação Benef - GESCON'!$B$4:$I$2159,6,FALSE),"")</f>
        <v>NÃO</v>
      </c>
      <c r="L210" s="83" t="str">
        <f>IF(H210="RPPS",IFERROR(IF(VLOOKUP(A210,'Suspensão de repasses - GESCON'!$D$3:$J$1048576,7,FALSE)="Validada","SIM","NÃO"),"NÃO"),"")</f>
        <v>NÃO</v>
      </c>
    </row>
    <row r="211" spans="1:12" s="19" customFormat="1" ht="15" hidden="1" customHeight="1" x14ac:dyDescent="0.25">
      <c r="A211" s="88" t="s">
        <v>5579</v>
      </c>
      <c r="B211" s="40" t="s">
        <v>29</v>
      </c>
      <c r="C211" s="82" t="s">
        <v>10959</v>
      </c>
      <c r="D211" s="82"/>
      <c r="E211" s="82"/>
      <c r="F211" s="82"/>
      <c r="G211" s="82"/>
      <c r="H211" s="40" t="s">
        <v>4</v>
      </c>
      <c r="I211" s="83" t="str">
        <f>IFERROR(VLOOKUP(A211,'Alíquotas - CADPREV'!$B$2152:$N$4324,8,FALSE),"")</f>
        <v/>
      </c>
      <c r="J211" s="83" t="str">
        <f>IF(H211="RPPS",VLOOKUP(A211,' Legislação Benef - GESCON'!$B$4:$I$2159,3,FALSE),"")</f>
        <v/>
      </c>
      <c r="K211" s="83" t="str">
        <f>IF(H211="RPPS",VLOOKUP(A211,' Legislação Benef - GESCON'!$B$4:$I$2159,6,FALSE),"")</f>
        <v/>
      </c>
      <c r="L211" s="83" t="str">
        <f>IF(H211="RPPS",IFERROR(IF(VLOOKUP(A211,'Suspensão de repasses - GESCON'!$D$3:$J$1048576,7,FALSE)="Validada","SIM","NÃO"),"NÃO"),"")</f>
        <v/>
      </c>
    </row>
    <row r="212" spans="1:12" s="19" customFormat="1" ht="15" hidden="1" customHeight="1" x14ac:dyDescent="0.25">
      <c r="A212" s="88" t="s">
        <v>5580</v>
      </c>
      <c r="B212" s="40" t="s">
        <v>215</v>
      </c>
      <c r="C212" s="82" t="s">
        <v>10959</v>
      </c>
      <c r="D212" s="82"/>
      <c r="E212" s="82"/>
      <c r="F212" s="82"/>
      <c r="G212" s="82"/>
      <c r="H212" s="40" t="s">
        <v>4</v>
      </c>
      <c r="I212" s="83" t="str">
        <f>IFERROR(VLOOKUP(A212,'Alíquotas - CADPREV'!$B$2152:$N$4324,8,FALSE),"")</f>
        <v/>
      </c>
      <c r="J212" s="83" t="str">
        <f>IF(H212="RPPS",VLOOKUP(A212,' Legislação Benef - GESCON'!$B$4:$I$2159,3,FALSE),"")</f>
        <v/>
      </c>
      <c r="K212" s="83" t="str">
        <f>IF(H212="RPPS",VLOOKUP(A212,' Legislação Benef - GESCON'!$B$4:$I$2159,6,FALSE),"")</f>
        <v/>
      </c>
      <c r="L212" s="83" t="str">
        <f>IF(H212="RPPS",IFERROR(IF(VLOOKUP(A212,'Suspensão de repasses - GESCON'!$D$3:$J$1048576,7,FALSE)="Validada","SIM","NÃO"),"NÃO"),"")</f>
        <v/>
      </c>
    </row>
    <row r="213" spans="1:12" s="19" customFormat="1" ht="15" hidden="1" customHeight="1" x14ac:dyDescent="0.25">
      <c r="A213" s="88" t="s">
        <v>5581</v>
      </c>
      <c r="B213" s="40" t="s">
        <v>3143</v>
      </c>
      <c r="C213" s="82" t="s">
        <v>10959</v>
      </c>
      <c r="D213" s="82"/>
      <c r="E213" s="82"/>
      <c r="F213" s="82"/>
      <c r="G213" s="82"/>
      <c r="H213" s="40" t="s">
        <v>4</v>
      </c>
      <c r="I213" s="83" t="str">
        <f>IFERROR(VLOOKUP(A213,'Alíquotas - CADPREV'!$B$2152:$N$4324,8,FALSE),"")</f>
        <v/>
      </c>
      <c r="J213" s="83" t="str">
        <f>IF(H213="RPPS",VLOOKUP(A213,' Legislação Benef - GESCON'!$B$4:$I$2159,3,FALSE),"")</f>
        <v/>
      </c>
      <c r="K213" s="83" t="str">
        <f>IF(H213="RPPS",VLOOKUP(A213,' Legislação Benef - GESCON'!$B$4:$I$2159,6,FALSE),"")</f>
        <v/>
      </c>
      <c r="L213" s="83" t="str">
        <f>IF(H213="RPPS",IFERROR(IF(VLOOKUP(A213,'Suspensão de repasses - GESCON'!$D$3:$J$1048576,7,FALSE)="Validada","SIM","NÃO"),"NÃO"),"")</f>
        <v/>
      </c>
    </row>
    <row r="214" spans="1:12" s="19" customFormat="1" ht="15" hidden="1" customHeight="1" x14ac:dyDescent="0.25">
      <c r="A214" s="88" t="s">
        <v>5582</v>
      </c>
      <c r="B214" s="40" t="s">
        <v>2413</v>
      </c>
      <c r="C214" s="82" t="s">
        <v>10959</v>
      </c>
      <c r="D214" s="82"/>
      <c r="E214" s="82"/>
      <c r="F214" s="82"/>
      <c r="G214" s="82"/>
      <c r="H214" s="40" t="s">
        <v>4</v>
      </c>
      <c r="I214" s="83" t="str">
        <f>IFERROR(VLOOKUP(A214,'Alíquotas - CADPREV'!$B$2152:$N$4324,8,FALSE),"")</f>
        <v/>
      </c>
      <c r="J214" s="83" t="str">
        <f>IF(H214="RPPS",VLOOKUP(A214,' Legislação Benef - GESCON'!$B$4:$I$2159,3,FALSE),"")</f>
        <v/>
      </c>
      <c r="K214" s="83" t="str">
        <f>IF(H214="RPPS",VLOOKUP(A214,' Legislação Benef - GESCON'!$B$4:$I$2159,6,FALSE),"")</f>
        <v/>
      </c>
      <c r="L214" s="83" t="str">
        <f>IF(H214="RPPS",IFERROR(IF(VLOOKUP(A214,'Suspensão de repasses - GESCON'!$D$3:$J$1048576,7,FALSE)="Validada","SIM","NÃO"),"NÃO"),"")</f>
        <v/>
      </c>
    </row>
    <row r="215" spans="1:12" s="19" customFormat="1" ht="15" customHeight="1" x14ac:dyDescent="0.25">
      <c r="A215" s="88" t="s">
        <v>5583</v>
      </c>
      <c r="B215" s="40" t="s">
        <v>1142</v>
      </c>
      <c r="C215" s="82" t="s">
        <v>10958</v>
      </c>
      <c r="D215" s="82"/>
      <c r="E215" s="82"/>
      <c r="F215" s="82"/>
      <c r="G215" s="82"/>
      <c r="H215" s="40" t="s">
        <v>2</v>
      </c>
      <c r="I215" s="83" t="str">
        <f>IFERROR(VLOOKUP(A215,'Alíquotas - CADPREV'!$B$2152:$N$4324,8,FALSE),"")</f>
        <v>NÃO</v>
      </c>
      <c r="J215" s="83" t="str">
        <f>IF(H215="RPPS",VLOOKUP(A215,' Legislação Benef - GESCON'!$B$4:$I$2159,3,FALSE),"")</f>
        <v>NÃO</v>
      </c>
      <c r="K215" s="83" t="str">
        <f>IF(H215="RPPS",VLOOKUP(A215,' Legislação Benef - GESCON'!$B$4:$I$2159,6,FALSE),"")</f>
        <v>NÃO</v>
      </c>
      <c r="L215" s="83" t="str">
        <f>IF(H215="RPPS",IFERROR(IF(VLOOKUP(A215,'Suspensão de repasses - GESCON'!$D$3:$J$1048576,7,FALSE)="Validada","SIM","NÃO"),"NÃO"),"")</f>
        <v>NÃO</v>
      </c>
    </row>
    <row r="216" spans="1:12" s="19" customFormat="1" ht="15" hidden="1" customHeight="1" x14ac:dyDescent="0.25">
      <c r="A216" s="88" t="s">
        <v>5584</v>
      </c>
      <c r="B216" s="40" t="s">
        <v>4626</v>
      </c>
      <c r="C216" s="82" t="s">
        <v>10959</v>
      </c>
      <c r="D216" s="82"/>
      <c r="E216" s="82"/>
      <c r="F216" s="82"/>
      <c r="G216" s="82"/>
      <c r="H216" s="40" t="s">
        <v>4</v>
      </c>
      <c r="I216" s="83" t="str">
        <f>IFERROR(VLOOKUP(A216,'Alíquotas - CADPREV'!$B$2152:$N$4324,8,FALSE),"")</f>
        <v/>
      </c>
      <c r="J216" s="83" t="str">
        <f>IF(H216="RPPS",VLOOKUP(A216,' Legislação Benef - GESCON'!$B$4:$I$2159,3,FALSE),"")</f>
        <v/>
      </c>
      <c r="K216" s="83" t="str">
        <f>IF(H216="RPPS",VLOOKUP(A216,' Legislação Benef - GESCON'!$B$4:$I$2159,6,FALSE),"")</f>
        <v/>
      </c>
      <c r="L216" s="83" t="str">
        <f>IF(H216="RPPS",IFERROR(IF(VLOOKUP(A216,'Suspensão de repasses - GESCON'!$D$3:$J$1048576,7,FALSE)="Validada","SIM","NÃO"),"NÃO"),"")</f>
        <v/>
      </c>
    </row>
    <row r="217" spans="1:12" s="19" customFormat="1" ht="15" hidden="1" customHeight="1" x14ac:dyDescent="0.25">
      <c r="A217" s="88" t="s">
        <v>5585</v>
      </c>
      <c r="B217" s="40" t="s">
        <v>133</v>
      </c>
      <c r="C217" s="82" t="s">
        <v>10959</v>
      </c>
      <c r="D217" s="82"/>
      <c r="E217" s="82"/>
      <c r="F217" s="82"/>
      <c r="G217" s="82"/>
      <c r="H217" s="40" t="s">
        <v>4</v>
      </c>
      <c r="I217" s="83" t="str">
        <f>IFERROR(VLOOKUP(A217,'Alíquotas - CADPREV'!$B$2152:$N$4324,8,FALSE),"")</f>
        <v/>
      </c>
      <c r="J217" s="83" t="str">
        <f>IF(H217="RPPS",VLOOKUP(A217,' Legislação Benef - GESCON'!$B$4:$I$2159,3,FALSE),"")</f>
        <v/>
      </c>
      <c r="K217" s="83" t="str">
        <f>IF(H217="RPPS",VLOOKUP(A217,' Legislação Benef - GESCON'!$B$4:$I$2159,6,FALSE),"")</f>
        <v/>
      </c>
      <c r="L217" s="83" t="str">
        <f>IF(H217="RPPS",IFERROR(IF(VLOOKUP(A217,'Suspensão de repasses - GESCON'!$D$3:$J$1048576,7,FALSE)="Validada","SIM","NÃO"),"NÃO"),"")</f>
        <v/>
      </c>
    </row>
    <row r="218" spans="1:12" s="19" customFormat="1" ht="15" hidden="1" customHeight="1" x14ac:dyDescent="0.25">
      <c r="A218" s="88" t="s">
        <v>5586</v>
      </c>
      <c r="B218" s="40" t="s">
        <v>5227</v>
      </c>
      <c r="C218" s="82" t="s">
        <v>10959</v>
      </c>
      <c r="D218" s="82"/>
      <c r="E218" s="82"/>
      <c r="F218" s="82"/>
      <c r="G218" s="82"/>
      <c r="H218" s="40" t="s">
        <v>4</v>
      </c>
      <c r="I218" s="83" t="str">
        <f>IFERROR(VLOOKUP(A218,'Alíquotas - CADPREV'!$B$2152:$N$4324,8,FALSE),"")</f>
        <v/>
      </c>
      <c r="J218" s="83" t="str">
        <f>IF(H218="RPPS",VLOOKUP(A218,' Legislação Benef - GESCON'!$B$4:$I$2159,3,FALSE),"")</f>
        <v/>
      </c>
      <c r="K218" s="83" t="str">
        <f>IF(H218="RPPS",VLOOKUP(A218,' Legislação Benef - GESCON'!$B$4:$I$2159,6,FALSE),"")</f>
        <v/>
      </c>
      <c r="L218" s="83" t="str">
        <f>IF(H218="RPPS",IFERROR(IF(VLOOKUP(A218,'Suspensão de repasses - GESCON'!$D$3:$J$1048576,7,FALSE)="Validada","SIM","NÃO"),"NÃO"),"")</f>
        <v/>
      </c>
    </row>
    <row r="219" spans="1:12" s="19" customFormat="1" ht="15" customHeight="1" x14ac:dyDescent="0.25">
      <c r="A219" s="88" t="s">
        <v>5587</v>
      </c>
      <c r="B219" s="40" t="s">
        <v>2413</v>
      </c>
      <c r="C219" s="82" t="s">
        <v>10958</v>
      </c>
      <c r="D219" s="82">
        <v>3372</v>
      </c>
      <c r="E219" s="82">
        <v>791</v>
      </c>
      <c r="F219" s="82">
        <v>109</v>
      </c>
      <c r="G219" s="82">
        <v>4272</v>
      </c>
      <c r="H219" s="40" t="s">
        <v>2</v>
      </c>
      <c r="I219" s="83" t="str">
        <f>IFERROR(VLOOKUP(A219,'Alíquotas - CADPREV'!$B$2152:$N$4324,8,FALSE),"")</f>
        <v>NÃO</v>
      </c>
      <c r="J219" s="83" t="str">
        <f>IF(H219="RPPS",VLOOKUP(A219,' Legislação Benef - GESCON'!$B$4:$I$2159,3,FALSE),"")</f>
        <v>NÃO</v>
      </c>
      <c r="K219" s="83" t="str">
        <f>IF(H219="RPPS",VLOOKUP(A219,' Legislação Benef - GESCON'!$B$4:$I$2159,6,FALSE),"")</f>
        <v>NÃO</v>
      </c>
      <c r="L219" s="83" t="str">
        <f>IF(H219="RPPS",IFERROR(IF(VLOOKUP(A219,'Suspensão de repasses - GESCON'!$D$3:$J$1048576,7,FALSE)="Validada","SIM","NÃO"),"NÃO"),"")</f>
        <v>NÃO</v>
      </c>
    </row>
    <row r="220" spans="1:12" s="19" customFormat="1" ht="15" customHeight="1" x14ac:dyDescent="0.25">
      <c r="A220" s="88" t="s">
        <v>5588</v>
      </c>
      <c r="B220" s="40" t="s">
        <v>901</v>
      </c>
      <c r="C220" s="82" t="s">
        <v>10958</v>
      </c>
      <c r="D220" s="82">
        <v>7150</v>
      </c>
      <c r="E220" s="82">
        <v>2272</v>
      </c>
      <c r="F220" s="82">
        <v>596</v>
      </c>
      <c r="G220" s="82">
        <v>10018</v>
      </c>
      <c r="H220" s="40" t="s">
        <v>2</v>
      </c>
      <c r="I220" s="83" t="str">
        <f>IFERROR(VLOOKUP(A220,'Alíquotas - CADPREV'!$B$2152:$N$4324,8,FALSE),"")</f>
        <v>NÃO</v>
      </c>
      <c r="J220" s="83" t="str">
        <f>IF(H220="RPPS",VLOOKUP(A220,' Legislação Benef - GESCON'!$B$4:$I$2159,3,FALSE),"")</f>
        <v>NÃO</v>
      </c>
      <c r="K220" s="83" t="str">
        <f>IF(H220="RPPS",VLOOKUP(A220,' Legislação Benef - GESCON'!$B$4:$I$2159,6,FALSE),"")</f>
        <v>NÃO</v>
      </c>
      <c r="L220" s="83" t="str">
        <f>IF(H220="RPPS",IFERROR(IF(VLOOKUP(A220,'Suspensão de repasses - GESCON'!$D$3:$J$1048576,7,FALSE)="Validada","SIM","NÃO"),"NÃO"),"")</f>
        <v>NÃO</v>
      </c>
    </row>
    <row r="221" spans="1:12" s="19" customFormat="1" ht="15" hidden="1" customHeight="1" x14ac:dyDescent="0.25">
      <c r="A221" s="88" t="s">
        <v>5589</v>
      </c>
      <c r="B221" s="40" t="s">
        <v>2413</v>
      </c>
      <c r="C221" s="82" t="s">
        <v>10959</v>
      </c>
      <c r="D221" s="82"/>
      <c r="E221" s="82"/>
      <c r="F221" s="82"/>
      <c r="G221" s="82"/>
      <c r="H221" s="40" t="s">
        <v>4</v>
      </c>
      <c r="I221" s="83" t="str">
        <f>IFERROR(VLOOKUP(A221,'Alíquotas - CADPREV'!$B$2152:$N$4324,8,FALSE),"")</f>
        <v/>
      </c>
      <c r="J221" s="83" t="str">
        <f>IF(H221="RPPS",VLOOKUP(A221,' Legislação Benef - GESCON'!$B$4:$I$2159,3,FALSE),"")</f>
        <v/>
      </c>
      <c r="K221" s="83" t="str">
        <f>IF(H221="RPPS",VLOOKUP(A221,' Legislação Benef - GESCON'!$B$4:$I$2159,6,FALSE),"")</f>
        <v/>
      </c>
      <c r="L221" s="83" t="str">
        <f>IF(H221="RPPS",IFERROR(IF(VLOOKUP(A221,'Suspensão de repasses - GESCON'!$D$3:$J$1048576,7,FALSE)="Validada","SIM","NÃO"),"NÃO"),"")</f>
        <v/>
      </c>
    </row>
    <row r="222" spans="1:12" s="19" customFormat="1" ht="15" customHeight="1" x14ac:dyDescent="0.25">
      <c r="A222" s="88" t="s">
        <v>5590</v>
      </c>
      <c r="B222" s="40" t="s">
        <v>1142</v>
      </c>
      <c r="C222" s="82" t="s">
        <v>10958</v>
      </c>
      <c r="D222" s="82">
        <v>603</v>
      </c>
      <c r="E222" s="82">
        <v>36</v>
      </c>
      <c r="F222" s="82">
        <v>0</v>
      </c>
      <c r="G222" s="82">
        <v>639</v>
      </c>
      <c r="H222" s="40" t="s">
        <v>2</v>
      </c>
      <c r="I222" s="83" t="str">
        <f>IFERROR(VLOOKUP(A222,'Alíquotas - CADPREV'!$B$2152:$N$4324,8,FALSE),"")</f>
        <v>SIM</v>
      </c>
      <c r="J222" s="83" t="str">
        <f>IF(H222="RPPS",VLOOKUP(A222,' Legislação Benef - GESCON'!$B$4:$I$2159,3,FALSE),"")</f>
        <v>NÃO</v>
      </c>
      <c r="K222" s="83" t="str">
        <f>IF(H222="RPPS",VLOOKUP(A222,' Legislação Benef - GESCON'!$B$4:$I$2159,6,FALSE),"")</f>
        <v>NÃO</v>
      </c>
      <c r="L222" s="83" t="str">
        <f>IF(H222="RPPS",IFERROR(IF(VLOOKUP(A222,'Suspensão de repasses - GESCON'!$D$3:$J$1048576,7,FALSE)="Validada","SIM","NÃO"),"NÃO"),"")</f>
        <v>NÃO</v>
      </c>
    </row>
    <row r="223" spans="1:12" s="19" customFormat="1" ht="15" hidden="1" customHeight="1" x14ac:dyDescent="0.25">
      <c r="A223" s="88" t="s">
        <v>5591</v>
      </c>
      <c r="B223" s="40" t="s">
        <v>2197</v>
      </c>
      <c r="C223" s="82" t="s">
        <v>10959</v>
      </c>
      <c r="D223" s="82"/>
      <c r="E223" s="82"/>
      <c r="F223" s="82"/>
      <c r="G223" s="82"/>
      <c r="H223" s="40" t="s">
        <v>4</v>
      </c>
      <c r="I223" s="83" t="str">
        <f>IFERROR(VLOOKUP(A223,'Alíquotas - CADPREV'!$B$2152:$N$4324,8,FALSE),"")</f>
        <v/>
      </c>
      <c r="J223" s="83" t="str">
        <f>IF(H223="RPPS",VLOOKUP(A223,' Legislação Benef - GESCON'!$B$4:$I$2159,3,FALSE),"")</f>
        <v/>
      </c>
      <c r="K223" s="83" t="str">
        <f>IF(H223="RPPS",VLOOKUP(A223,' Legislação Benef - GESCON'!$B$4:$I$2159,6,FALSE),"")</f>
        <v/>
      </c>
      <c r="L223" s="83" t="str">
        <f>IF(H223="RPPS",IFERROR(IF(VLOOKUP(A223,'Suspensão de repasses - GESCON'!$D$3:$J$1048576,7,FALSE)="Validada","SIM","NÃO"),"NÃO"),"")</f>
        <v/>
      </c>
    </row>
    <row r="224" spans="1:12" s="19" customFormat="1" ht="15" hidden="1" customHeight="1" x14ac:dyDescent="0.25">
      <c r="A224" s="88" t="s">
        <v>5592</v>
      </c>
      <c r="B224" s="40" t="s">
        <v>2197</v>
      </c>
      <c r="C224" s="82" t="s">
        <v>10959</v>
      </c>
      <c r="D224" s="82"/>
      <c r="E224" s="82"/>
      <c r="F224" s="82"/>
      <c r="G224" s="82"/>
      <c r="H224" s="40" t="s">
        <v>4</v>
      </c>
      <c r="I224" s="83" t="str">
        <f>IFERROR(VLOOKUP(A224,'Alíquotas - CADPREV'!$B$2152:$N$4324,8,FALSE),"")</f>
        <v/>
      </c>
      <c r="J224" s="83" t="str">
        <f>IF(H224="RPPS",VLOOKUP(A224,' Legislação Benef - GESCON'!$B$4:$I$2159,3,FALSE),"")</f>
        <v/>
      </c>
      <c r="K224" s="83" t="str">
        <f>IF(H224="RPPS",VLOOKUP(A224,' Legislação Benef - GESCON'!$B$4:$I$2159,6,FALSE),"")</f>
        <v/>
      </c>
      <c r="L224" s="83" t="str">
        <f>IF(H224="RPPS",IFERROR(IF(VLOOKUP(A224,'Suspensão de repasses - GESCON'!$D$3:$J$1048576,7,FALSE)="Validada","SIM","NÃO"),"NÃO"),"")</f>
        <v/>
      </c>
    </row>
    <row r="225" spans="1:12" s="19" customFormat="1" ht="15" customHeight="1" x14ac:dyDescent="0.25">
      <c r="A225" s="88" t="s">
        <v>5593</v>
      </c>
      <c r="B225" s="40" t="s">
        <v>821</v>
      </c>
      <c r="C225" s="82" t="s">
        <v>10958</v>
      </c>
      <c r="D225" s="82">
        <v>1510</v>
      </c>
      <c r="E225" s="82">
        <v>277</v>
      </c>
      <c r="F225" s="82">
        <v>57</v>
      </c>
      <c r="G225" s="82">
        <v>1844</v>
      </c>
      <c r="H225" s="40" t="s">
        <v>2</v>
      </c>
      <c r="I225" s="83" t="str">
        <f>IFERROR(VLOOKUP(A225,'Alíquotas - CADPREV'!$B$2152:$N$4324,8,FALSE),"")</f>
        <v>NÃO</v>
      </c>
      <c r="J225" s="83" t="str">
        <f>IF(H225="RPPS",VLOOKUP(A225,' Legislação Benef - GESCON'!$B$4:$I$2159,3,FALSE),"")</f>
        <v>NÃO</v>
      </c>
      <c r="K225" s="83" t="str">
        <f>IF(H225="RPPS",VLOOKUP(A225,' Legislação Benef - GESCON'!$B$4:$I$2159,6,FALSE),"")</f>
        <v>SIM</v>
      </c>
      <c r="L225" s="83" t="str">
        <f>IF(H225="RPPS",IFERROR(IF(VLOOKUP(A225,'Suspensão de repasses - GESCON'!$D$3:$J$1048576,7,FALSE)="Validada","SIM","NÃO"),"NÃO"),"")</f>
        <v>NÃO</v>
      </c>
    </row>
    <row r="226" spans="1:12" s="19" customFormat="1" ht="15" hidden="1" customHeight="1" x14ac:dyDescent="0.25">
      <c r="A226" s="88" t="s">
        <v>5594</v>
      </c>
      <c r="B226" s="40" t="s">
        <v>4289</v>
      </c>
      <c r="C226" s="82" t="s">
        <v>10959</v>
      </c>
      <c r="D226" s="82"/>
      <c r="E226" s="82"/>
      <c r="F226" s="82"/>
      <c r="G226" s="82"/>
      <c r="H226" s="40" t="s">
        <v>4</v>
      </c>
      <c r="I226" s="83" t="str">
        <f>IFERROR(VLOOKUP(A226,'Alíquotas - CADPREV'!$B$2152:$N$4324,8,FALSE),"")</f>
        <v/>
      </c>
      <c r="J226" s="83" t="str">
        <f>IF(H226="RPPS",VLOOKUP(A226,' Legislação Benef - GESCON'!$B$4:$I$2159,3,FALSE),"")</f>
        <v/>
      </c>
      <c r="K226" s="83" t="str">
        <f>IF(H226="RPPS",VLOOKUP(A226,' Legislação Benef - GESCON'!$B$4:$I$2159,6,FALSE),"")</f>
        <v/>
      </c>
      <c r="L226" s="83" t="str">
        <f>IF(H226="RPPS",IFERROR(IF(VLOOKUP(A226,'Suspensão de repasses - GESCON'!$D$3:$J$1048576,7,FALSE)="Validada","SIM","NÃO"),"NÃO"),"")</f>
        <v/>
      </c>
    </row>
    <row r="227" spans="1:12" s="19" customFormat="1" ht="15" hidden="1" customHeight="1" x14ac:dyDescent="0.25">
      <c r="A227" s="88" t="s">
        <v>5595</v>
      </c>
      <c r="B227" s="40" t="s">
        <v>215</v>
      </c>
      <c r="C227" s="82" t="s">
        <v>10959</v>
      </c>
      <c r="D227" s="82"/>
      <c r="E227" s="82"/>
      <c r="F227" s="82"/>
      <c r="G227" s="82"/>
      <c r="H227" s="40" t="s">
        <v>4</v>
      </c>
      <c r="I227" s="83" t="str">
        <f>IFERROR(VLOOKUP(A227,'Alíquotas - CADPREV'!$B$2152:$N$4324,8,FALSE),"")</f>
        <v/>
      </c>
      <c r="J227" s="83" t="str">
        <f>IF(H227="RPPS",VLOOKUP(A227,' Legislação Benef - GESCON'!$B$4:$I$2159,3,FALSE),"")</f>
        <v/>
      </c>
      <c r="K227" s="83" t="str">
        <f>IF(H227="RPPS",VLOOKUP(A227,' Legislação Benef - GESCON'!$B$4:$I$2159,6,FALSE),"")</f>
        <v/>
      </c>
      <c r="L227" s="83" t="str">
        <f>IF(H227="RPPS",IFERROR(IF(VLOOKUP(A227,'Suspensão de repasses - GESCON'!$D$3:$J$1048576,7,FALSE)="Validada","SIM","NÃO"),"NÃO"),"")</f>
        <v/>
      </c>
    </row>
    <row r="228" spans="1:12" s="19" customFormat="1" ht="15" customHeight="1" x14ac:dyDescent="0.25">
      <c r="A228" s="88" t="s">
        <v>5596</v>
      </c>
      <c r="B228" s="40" t="s">
        <v>3143</v>
      </c>
      <c r="C228" s="82" t="s">
        <v>10958</v>
      </c>
      <c r="D228" s="82">
        <v>727</v>
      </c>
      <c r="E228" s="82">
        <v>3</v>
      </c>
      <c r="F228" s="82">
        <v>3</v>
      </c>
      <c r="G228" s="82">
        <v>733</v>
      </c>
      <c r="H228" s="40" t="s">
        <v>2</v>
      </c>
      <c r="I228" s="83" t="str">
        <f>IFERROR(VLOOKUP(A228,'Alíquotas - CADPREV'!$B$2152:$N$4324,8,FALSE),"")</f>
        <v>NÃO</v>
      </c>
      <c r="J228" s="83" t="str">
        <f>IF(H228="RPPS",VLOOKUP(A228,' Legislação Benef - GESCON'!$B$4:$I$2159,3,FALSE),"")</f>
        <v>NÃO</v>
      </c>
      <c r="K228" s="83" t="str">
        <f>IF(H228="RPPS",VLOOKUP(A228,' Legislação Benef - GESCON'!$B$4:$I$2159,6,FALSE),"")</f>
        <v>NÃO</v>
      </c>
      <c r="L228" s="83" t="str">
        <f>IF(H228="RPPS",IFERROR(IF(VLOOKUP(A228,'Suspensão de repasses - GESCON'!$D$3:$J$1048576,7,FALSE)="Validada","SIM","NÃO"),"NÃO"),"")</f>
        <v>NÃO</v>
      </c>
    </row>
    <row r="229" spans="1:12" s="19" customFormat="1" ht="15" hidden="1" customHeight="1" x14ac:dyDescent="0.25">
      <c r="A229" s="88" t="s">
        <v>5597</v>
      </c>
      <c r="B229" s="40" t="s">
        <v>215</v>
      </c>
      <c r="C229" s="82" t="s">
        <v>10959</v>
      </c>
      <c r="D229" s="82"/>
      <c r="E229" s="82"/>
      <c r="F229" s="82"/>
      <c r="G229" s="82"/>
      <c r="H229" s="40" t="s">
        <v>4</v>
      </c>
      <c r="I229" s="83" t="str">
        <f>IFERROR(VLOOKUP(A229,'Alíquotas - CADPREV'!$B$2152:$N$4324,8,FALSE),"")</f>
        <v/>
      </c>
      <c r="J229" s="83" t="str">
        <f>IF(H229="RPPS",VLOOKUP(A229,' Legislação Benef - GESCON'!$B$4:$I$2159,3,FALSE),"")</f>
        <v/>
      </c>
      <c r="K229" s="83" t="str">
        <f>IF(H229="RPPS",VLOOKUP(A229,' Legislação Benef - GESCON'!$B$4:$I$2159,6,FALSE),"")</f>
        <v/>
      </c>
      <c r="L229" s="83" t="str">
        <f>IF(H229="RPPS",IFERROR(IF(VLOOKUP(A229,'Suspensão de repasses - GESCON'!$D$3:$J$1048576,7,FALSE)="Validada","SIM","NÃO"),"NÃO"),"")</f>
        <v/>
      </c>
    </row>
    <row r="230" spans="1:12" s="19" customFormat="1" ht="15" customHeight="1" x14ac:dyDescent="0.25">
      <c r="A230" s="88" t="s">
        <v>5598</v>
      </c>
      <c r="B230" s="40" t="s">
        <v>1356</v>
      </c>
      <c r="C230" s="82" t="s">
        <v>10958</v>
      </c>
      <c r="D230" s="82">
        <v>928</v>
      </c>
      <c r="E230" s="82">
        <v>260</v>
      </c>
      <c r="F230" s="82">
        <v>84</v>
      </c>
      <c r="G230" s="82">
        <v>1272</v>
      </c>
      <c r="H230" s="40" t="s">
        <v>2</v>
      </c>
      <c r="I230" s="83" t="str">
        <f>IFERROR(VLOOKUP(A230,'Alíquotas - CADPREV'!$B$2152:$N$4324,8,FALSE),"")</f>
        <v>NÃO</v>
      </c>
      <c r="J230" s="83" t="str">
        <f>IF(H230="RPPS",VLOOKUP(A230,' Legislação Benef - GESCON'!$B$4:$I$2159,3,FALSE),"")</f>
        <v>NÃO</v>
      </c>
      <c r="K230" s="83" t="str">
        <f>IF(H230="RPPS",VLOOKUP(A230,' Legislação Benef - GESCON'!$B$4:$I$2159,6,FALSE),"")</f>
        <v>NÃO</v>
      </c>
      <c r="L230" s="83" t="str">
        <f>IF(H230="RPPS",IFERROR(IF(VLOOKUP(A230,'Suspensão de repasses - GESCON'!$D$3:$J$1048576,7,FALSE)="Validada","SIM","NÃO"),"NÃO"),"")</f>
        <v>NÃO</v>
      </c>
    </row>
    <row r="231" spans="1:12" s="19" customFormat="1" ht="15" hidden="1" customHeight="1" x14ac:dyDescent="0.25">
      <c r="A231" s="88" t="s">
        <v>5599</v>
      </c>
      <c r="B231" s="40" t="s">
        <v>4626</v>
      </c>
      <c r="C231" s="82" t="s">
        <v>10959</v>
      </c>
      <c r="D231" s="82"/>
      <c r="E231" s="82"/>
      <c r="F231" s="82"/>
      <c r="G231" s="82"/>
      <c r="H231" s="40" t="s">
        <v>4</v>
      </c>
      <c r="I231" s="83" t="str">
        <f>IFERROR(VLOOKUP(A231,'Alíquotas - CADPREV'!$B$2152:$N$4324,8,FALSE),"")</f>
        <v/>
      </c>
      <c r="J231" s="83" t="str">
        <f>IF(H231="RPPS",VLOOKUP(A231,' Legislação Benef - GESCON'!$B$4:$I$2159,3,FALSE),"")</f>
        <v/>
      </c>
      <c r="K231" s="83" t="str">
        <f>IF(H231="RPPS",VLOOKUP(A231,' Legislação Benef - GESCON'!$B$4:$I$2159,6,FALSE),"")</f>
        <v/>
      </c>
      <c r="L231" s="83" t="str">
        <f>IF(H231="RPPS",IFERROR(IF(VLOOKUP(A231,'Suspensão de repasses - GESCON'!$D$3:$J$1048576,7,FALSE)="Validada","SIM","NÃO"),"NÃO"),"")</f>
        <v/>
      </c>
    </row>
    <row r="232" spans="1:12" s="19" customFormat="1" ht="15" hidden="1" customHeight="1" x14ac:dyDescent="0.25">
      <c r="A232" s="88" t="s">
        <v>5600</v>
      </c>
      <c r="B232" s="40" t="s">
        <v>3812</v>
      </c>
      <c r="C232" s="82" t="s">
        <v>10959</v>
      </c>
      <c r="D232" s="82"/>
      <c r="E232" s="82"/>
      <c r="F232" s="82"/>
      <c r="G232" s="82"/>
      <c r="H232" s="40" t="s">
        <v>4</v>
      </c>
      <c r="I232" s="83" t="str">
        <f>IFERROR(VLOOKUP(A232,'Alíquotas - CADPREV'!$B$2152:$N$4324,8,FALSE),"")</f>
        <v/>
      </c>
      <c r="J232" s="83" t="str">
        <f>IF(H232="RPPS",VLOOKUP(A232,' Legislação Benef - GESCON'!$B$4:$I$2159,3,FALSE),"")</f>
        <v/>
      </c>
      <c r="K232" s="83" t="str">
        <f>IF(H232="RPPS",VLOOKUP(A232,' Legislação Benef - GESCON'!$B$4:$I$2159,6,FALSE),"")</f>
        <v/>
      </c>
      <c r="L232" s="83" t="str">
        <f>IF(H232="RPPS",IFERROR(IF(VLOOKUP(A232,'Suspensão de repasses - GESCON'!$D$3:$J$1048576,7,FALSE)="Validada","SIM","NÃO"),"NÃO"),"")</f>
        <v/>
      </c>
    </row>
    <row r="233" spans="1:12" s="19" customFormat="1" ht="15" hidden="1" customHeight="1" x14ac:dyDescent="0.25">
      <c r="A233" s="88" t="s">
        <v>5601</v>
      </c>
      <c r="B233" s="40" t="s">
        <v>1356</v>
      </c>
      <c r="C233" s="82" t="s">
        <v>10959</v>
      </c>
      <c r="D233" s="82"/>
      <c r="E233" s="82"/>
      <c r="F233" s="82"/>
      <c r="G233" s="82"/>
      <c r="H233" s="40" t="s">
        <v>4</v>
      </c>
      <c r="I233" s="83" t="str">
        <f>IFERROR(VLOOKUP(A233,'Alíquotas - CADPREV'!$B$2152:$N$4324,8,FALSE),"")</f>
        <v/>
      </c>
      <c r="J233" s="83" t="str">
        <f>IF(H233="RPPS",VLOOKUP(A233,' Legislação Benef - GESCON'!$B$4:$I$2159,3,FALSE),"")</f>
        <v/>
      </c>
      <c r="K233" s="83" t="str">
        <f>IF(H233="RPPS",VLOOKUP(A233,' Legislação Benef - GESCON'!$B$4:$I$2159,6,FALSE),"")</f>
        <v/>
      </c>
      <c r="L233" s="83" t="str">
        <f>IF(H233="RPPS",IFERROR(IF(VLOOKUP(A233,'Suspensão de repasses - GESCON'!$D$3:$J$1048576,7,FALSE)="Validada","SIM","NÃO"),"NÃO"),"")</f>
        <v/>
      </c>
    </row>
    <row r="234" spans="1:12" s="19" customFormat="1" ht="15" hidden="1" customHeight="1" x14ac:dyDescent="0.25">
      <c r="A234" s="88" t="s">
        <v>5602</v>
      </c>
      <c r="B234" s="40" t="s">
        <v>4626</v>
      </c>
      <c r="C234" s="82" t="s">
        <v>10959</v>
      </c>
      <c r="D234" s="82"/>
      <c r="E234" s="82"/>
      <c r="F234" s="82"/>
      <c r="G234" s="82"/>
      <c r="H234" s="40" t="s">
        <v>4</v>
      </c>
      <c r="I234" s="83" t="str">
        <f>IFERROR(VLOOKUP(A234,'Alíquotas - CADPREV'!$B$2152:$N$4324,8,FALSE),"")</f>
        <v/>
      </c>
      <c r="J234" s="83" t="str">
        <f>IF(H234="RPPS",VLOOKUP(A234,' Legislação Benef - GESCON'!$B$4:$I$2159,3,FALSE),"")</f>
        <v/>
      </c>
      <c r="K234" s="83" t="str">
        <f>IF(H234="RPPS",VLOOKUP(A234,' Legislação Benef - GESCON'!$B$4:$I$2159,6,FALSE),"")</f>
        <v/>
      </c>
      <c r="L234" s="83" t="str">
        <f>IF(H234="RPPS",IFERROR(IF(VLOOKUP(A234,'Suspensão de repasses - GESCON'!$D$3:$J$1048576,7,FALSE)="Validada","SIM","NÃO"),"NÃO"),"")</f>
        <v/>
      </c>
    </row>
    <row r="235" spans="1:12" s="19" customFormat="1" ht="15" hidden="1" customHeight="1" x14ac:dyDescent="0.25">
      <c r="A235" s="88" t="s">
        <v>5603</v>
      </c>
      <c r="B235" s="40" t="s">
        <v>1356</v>
      </c>
      <c r="C235" s="82" t="s">
        <v>10959</v>
      </c>
      <c r="D235" s="82"/>
      <c r="E235" s="82"/>
      <c r="F235" s="82"/>
      <c r="G235" s="82"/>
      <c r="H235" s="40" t="s">
        <v>4</v>
      </c>
      <c r="I235" s="83" t="str">
        <f>IFERROR(VLOOKUP(A235,'Alíquotas - CADPREV'!$B$2152:$N$4324,8,FALSE),"")</f>
        <v/>
      </c>
      <c r="J235" s="83" t="str">
        <f>IF(H235="RPPS",VLOOKUP(A235,' Legislação Benef - GESCON'!$B$4:$I$2159,3,FALSE),"")</f>
        <v/>
      </c>
      <c r="K235" s="83" t="str">
        <f>IF(H235="RPPS",VLOOKUP(A235,' Legislação Benef - GESCON'!$B$4:$I$2159,6,FALSE),"")</f>
        <v/>
      </c>
      <c r="L235" s="83" t="str">
        <f>IF(H235="RPPS",IFERROR(IF(VLOOKUP(A235,'Suspensão de repasses - GESCON'!$D$3:$J$1048576,7,FALSE)="Validada","SIM","NÃO"),"NÃO"),"")</f>
        <v/>
      </c>
    </row>
    <row r="236" spans="1:12" s="19" customFormat="1" ht="15" customHeight="1" x14ac:dyDescent="0.25">
      <c r="A236" s="88" t="s">
        <v>5604</v>
      </c>
      <c r="B236" s="40" t="s">
        <v>2197</v>
      </c>
      <c r="C236" s="82" t="s">
        <v>10958</v>
      </c>
      <c r="D236" s="82">
        <v>385</v>
      </c>
      <c r="E236" s="82">
        <v>47</v>
      </c>
      <c r="F236" s="82">
        <v>12</v>
      </c>
      <c r="G236" s="82">
        <v>444</v>
      </c>
      <c r="H236" s="40" t="s">
        <v>2</v>
      </c>
      <c r="I236" s="83" t="str">
        <f>IFERROR(VLOOKUP(A236,'Alíquotas - CADPREV'!$B$2152:$N$4324,8,FALSE),"")</f>
        <v>NÃO</v>
      </c>
      <c r="J236" s="83" t="str">
        <f>IF(H236="RPPS",VLOOKUP(A236,' Legislação Benef - GESCON'!$B$4:$I$2159,3,FALSE),"")</f>
        <v>NÃO</v>
      </c>
      <c r="K236" s="83" t="str">
        <f>IF(H236="RPPS",VLOOKUP(A236,' Legislação Benef - GESCON'!$B$4:$I$2159,6,FALSE),"")</f>
        <v>SIM</v>
      </c>
      <c r="L236" s="83" t="str">
        <f>IF(H236="RPPS",IFERROR(IF(VLOOKUP(A236,'Suspensão de repasses - GESCON'!$D$3:$J$1048576,7,FALSE)="Validada","SIM","NÃO"),"NÃO"),"")</f>
        <v>NÃO</v>
      </c>
    </row>
    <row r="237" spans="1:12" s="19" customFormat="1" ht="15" customHeight="1" x14ac:dyDescent="0.25">
      <c r="A237" s="88" t="s">
        <v>5605</v>
      </c>
      <c r="B237" s="40" t="s">
        <v>2758</v>
      </c>
      <c r="C237" s="82" t="s">
        <v>10958</v>
      </c>
      <c r="D237" s="82">
        <v>199</v>
      </c>
      <c r="E237" s="82">
        <v>121</v>
      </c>
      <c r="F237" s="82">
        <v>17</v>
      </c>
      <c r="G237" s="82">
        <v>337</v>
      </c>
      <c r="H237" s="40" t="s">
        <v>2</v>
      </c>
      <c r="I237" s="83" t="str">
        <f>IFERROR(VLOOKUP(A237,'Alíquotas - CADPREV'!$B$2152:$N$4324,8,FALSE),"")</f>
        <v>NÃO</v>
      </c>
      <c r="J237" s="83" t="str">
        <f>IF(H237="RPPS",VLOOKUP(A237,' Legislação Benef - GESCON'!$B$4:$I$2159,3,FALSE),"")</f>
        <v>NÃO</v>
      </c>
      <c r="K237" s="83" t="str">
        <f>IF(H237="RPPS",VLOOKUP(A237,' Legislação Benef - GESCON'!$B$4:$I$2159,6,FALSE),"")</f>
        <v>NÃO</v>
      </c>
      <c r="L237" s="83" t="str">
        <f>IF(H237="RPPS",IFERROR(IF(VLOOKUP(A237,'Suspensão de repasses - GESCON'!$D$3:$J$1048576,7,FALSE)="Validada","SIM","NÃO"),"NÃO"),"")</f>
        <v>NÃO</v>
      </c>
    </row>
    <row r="238" spans="1:12" s="19" customFormat="1" ht="15" customHeight="1" x14ac:dyDescent="0.25">
      <c r="A238" s="88" t="s">
        <v>5606</v>
      </c>
      <c r="B238" s="40" t="s">
        <v>4289</v>
      </c>
      <c r="C238" s="82" t="s">
        <v>10958</v>
      </c>
      <c r="D238" s="82">
        <v>199</v>
      </c>
      <c r="E238" s="82">
        <v>45</v>
      </c>
      <c r="F238" s="82">
        <v>11</v>
      </c>
      <c r="G238" s="82">
        <v>255</v>
      </c>
      <c r="H238" s="40" t="s">
        <v>2</v>
      </c>
      <c r="I238" s="83" t="str">
        <f>IFERROR(VLOOKUP(A238,'Alíquotas - CADPREV'!$B$2152:$N$4324,8,FALSE),"")</f>
        <v>NÃO</v>
      </c>
      <c r="J238" s="83" t="str">
        <f>IF(H238="RPPS",VLOOKUP(A238,' Legislação Benef - GESCON'!$B$4:$I$2159,3,FALSE),"")</f>
        <v>NÃO</v>
      </c>
      <c r="K238" s="83" t="str">
        <f>IF(H238="RPPS",VLOOKUP(A238,' Legislação Benef - GESCON'!$B$4:$I$2159,6,FALSE),"")</f>
        <v>NÃO</v>
      </c>
      <c r="L238" s="83" t="str">
        <f>IF(H238="RPPS",IFERROR(IF(VLOOKUP(A238,'Suspensão de repasses - GESCON'!$D$3:$J$1048576,7,FALSE)="Validada","SIM","NÃO"),"NÃO"),"")</f>
        <v>NÃO</v>
      </c>
    </row>
    <row r="239" spans="1:12" s="19" customFormat="1" ht="15" hidden="1" customHeight="1" x14ac:dyDescent="0.25">
      <c r="A239" s="88" t="s">
        <v>5607</v>
      </c>
      <c r="B239" s="40" t="s">
        <v>215</v>
      </c>
      <c r="C239" s="82" t="s">
        <v>10959</v>
      </c>
      <c r="D239" s="82"/>
      <c r="E239" s="82"/>
      <c r="F239" s="82"/>
      <c r="G239" s="82"/>
      <c r="H239" s="40" t="s">
        <v>4</v>
      </c>
      <c r="I239" s="83" t="str">
        <f>IFERROR(VLOOKUP(A239,'Alíquotas - CADPREV'!$B$2152:$N$4324,8,FALSE),"")</f>
        <v/>
      </c>
      <c r="J239" s="83" t="str">
        <f>IF(H239="RPPS",VLOOKUP(A239,' Legislação Benef - GESCON'!$B$4:$I$2159,3,FALSE),"")</f>
        <v/>
      </c>
      <c r="K239" s="83" t="str">
        <f>IF(H239="RPPS",VLOOKUP(A239,' Legislação Benef - GESCON'!$B$4:$I$2159,6,FALSE),"")</f>
        <v/>
      </c>
      <c r="L239" s="83" t="str">
        <f>IF(H239="RPPS",IFERROR(IF(VLOOKUP(A239,'Suspensão de repasses - GESCON'!$D$3:$J$1048576,7,FALSE)="Validada","SIM","NÃO"),"NÃO"),"")</f>
        <v/>
      </c>
    </row>
    <row r="240" spans="1:12" s="19" customFormat="1" ht="15" customHeight="1" x14ac:dyDescent="0.25">
      <c r="A240" s="88" t="s">
        <v>5608</v>
      </c>
      <c r="B240" s="40" t="s">
        <v>2926</v>
      </c>
      <c r="C240" s="82" t="s">
        <v>10958</v>
      </c>
      <c r="D240" s="82">
        <v>175</v>
      </c>
      <c r="E240" s="82">
        <v>59</v>
      </c>
      <c r="F240" s="82">
        <v>5</v>
      </c>
      <c r="G240" s="82">
        <v>239</v>
      </c>
      <c r="H240" s="40" t="s">
        <v>2</v>
      </c>
      <c r="I240" s="83" t="str">
        <f>IFERROR(VLOOKUP(A240,'Alíquotas - CADPREV'!$B$2152:$N$4324,8,FALSE),"")</f>
        <v>SIM</v>
      </c>
      <c r="J240" s="83" t="str">
        <f>IF(H240="RPPS",VLOOKUP(A240,' Legislação Benef - GESCON'!$B$4:$I$2159,3,FALSE),"")</f>
        <v>NÃO</v>
      </c>
      <c r="K240" s="83" t="str">
        <f>IF(H240="RPPS",VLOOKUP(A240,' Legislação Benef - GESCON'!$B$4:$I$2159,6,FALSE),"")</f>
        <v>SIM</v>
      </c>
      <c r="L240" s="83" t="str">
        <f>IF(H240="RPPS",IFERROR(IF(VLOOKUP(A240,'Suspensão de repasses - GESCON'!$D$3:$J$1048576,7,FALSE)="Validada","SIM","NÃO"),"NÃO"),"")</f>
        <v>NÃO</v>
      </c>
    </row>
    <row r="241" spans="1:12" s="19" customFormat="1" ht="15" hidden="1" customHeight="1" x14ac:dyDescent="0.25">
      <c r="A241" s="88" t="s">
        <v>5609</v>
      </c>
      <c r="B241" s="40" t="s">
        <v>5227</v>
      </c>
      <c r="C241" s="82" t="s">
        <v>10959</v>
      </c>
      <c r="D241" s="82"/>
      <c r="E241" s="82"/>
      <c r="F241" s="82"/>
      <c r="G241" s="82"/>
      <c r="H241" s="40" t="s">
        <v>4</v>
      </c>
      <c r="I241" s="83" t="str">
        <f>IFERROR(VLOOKUP(A241,'Alíquotas - CADPREV'!$B$2152:$N$4324,8,FALSE),"")</f>
        <v/>
      </c>
      <c r="J241" s="83" t="str">
        <f>IF(H241="RPPS",VLOOKUP(A241,' Legislação Benef - GESCON'!$B$4:$I$2159,3,FALSE),"")</f>
        <v/>
      </c>
      <c r="K241" s="83" t="str">
        <f>IF(H241="RPPS",VLOOKUP(A241,' Legislação Benef - GESCON'!$B$4:$I$2159,6,FALSE),"")</f>
        <v/>
      </c>
      <c r="L241" s="83" t="str">
        <f>IF(H241="RPPS",IFERROR(IF(VLOOKUP(A241,'Suspensão de repasses - GESCON'!$D$3:$J$1048576,7,FALSE)="Validada","SIM","NÃO"),"NÃO"),"")</f>
        <v/>
      </c>
    </row>
    <row r="242" spans="1:12" s="19" customFormat="1" ht="15" hidden="1" customHeight="1" x14ac:dyDescent="0.25">
      <c r="A242" s="88" t="s">
        <v>5610</v>
      </c>
      <c r="B242" s="40" t="s">
        <v>3601</v>
      </c>
      <c r="C242" s="82" t="s">
        <v>10959</v>
      </c>
      <c r="D242" s="82"/>
      <c r="E242" s="82"/>
      <c r="F242" s="82"/>
      <c r="G242" s="82"/>
      <c r="H242" s="40" t="s">
        <v>4</v>
      </c>
      <c r="I242" s="83" t="str">
        <f>IFERROR(VLOOKUP(A242,'Alíquotas - CADPREV'!$B$2152:$N$4324,8,FALSE),"")</f>
        <v/>
      </c>
      <c r="J242" s="83" t="str">
        <f>IF(H242="RPPS",VLOOKUP(A242,' Legislação Benef - GESCON'!$B$4:$I$2159,3,FALSE),"")</f>
        <v/>
      </c>
      <c r="K242" s="83" t="str">
        <f>IF(H242="RPPS",VLOOKUP(A242,' Legislação Benef - GESCON'!$B$4:$I$2159,6,FALSE),"")</f>
        <v/>
      </c>
      <c r="L242" s="83" t="str">
        <f>IF(H242="RPPS",IFERROR(IF(VLOOKUP(A242,'Suspensão de repasses - GESCON'!$D$3:$J$1048576,7,FALSE)="Validada","SIM","NÃO"),"NÃO"),"")</f>
        <v/>
      </c>
    </row>
    <row r="243" spans="1:12" s="19" customFormat="1" ht="15" customHeight="1" x14ac:dyDescent="0.25">
      <c r="A243" s="88" t="s">
        <v>5611</v>
      </c>
      <c r="B243" s="40" t="s">
        <v>3513</v>
      </c>
      <c r="C243" s="82" t="s">
        <v>10958</v>
      </c>
      <c r="D243" s="82">
        <v>5881</v>
      </c>
      <c r="E243" s="82">
        <v>1258</v>
      </c>
      <c r="F243" s="82">
        <v>283</v>
      </c>
      <c r="G243" s="82">
        <v>7422</v>
      </c>
      <c r="H243" s="40" t="s">
        <v>2</v>
      </c>
      <c r="I243" s="83" t="str">
        <f>IFERROR(VLOOKUP(A243,'Alíquotas - CADPREV'!$B$2152:$N$4324,8,FALSE),"")</f>
        <v>NÃO</v>
      </c>
      <c r="J243" s="83" t="str">
        <f>IF(H243="RPPS",VLOOKUP(A243,' Legislação Benef - GESCON'!$B$4:$I$2159,3,FALSE),"")</f>
        <v>NÃO</v>
      </c>
      <c r="K243" s="83" t="str">
        <f>IF(H243="RPPS",VLOOKUP(A243,' Legislação Benef - GESCON'!$B$4:$I$2159,6,FALSE),"")</f>
        <v>NÃO</v>
      </c>
      <c r="L243" s="83" t="str">
        <f>IF(H243="RPPS",IFERROR(IF(VLOOKUP(A243,'Suspensão de repasses - GESCON'!$D$3:$J$1048576,7,FALSE)="Validada","SIM","NÃO"),"NÃO"),"")</f>
        <v>NÃO</v>
      </c>
    </row>
    <row r="244" spans="1:12" s="19" customFormat="1" ht="15" hidden="1" customHeight="1" x14ac:dyDescent="0.25">
      <c r="A244" s="88" t="s">
        <v>5612</v>
      </c>
      <c r="B244" s="40" t="s">
        <v>215</v>
      </c>
      <c r="C244" s="82" t="s">
        <v>10959</v>
      </c>
      <c r="D244" s="82"/>
      <c r="E244" s="82"/>
      <c r="F244" s="82"/>
      <c r="G244" s="82"/>
      <c r="H244" s="40" t="s">
        <v>4</v>
      </c>
      <c r="I244" s="83" t="str">
        <f>IFERROR(VLOOKUP(A244,'Alíquotas - CADPREV'!$B$2152:$N$4324,8,FALSE),"")</f>
        <v/>
      </c>
      <c r="J244" s="83" t="str">
        <f>IF(H244="RPPS",VLOOKUP(A244,' Legislação Benef - GESCON'!$B$4:$I$2159,3,FALSE),"")</f>
        <v/>
      </c>
      <c r="K244" s="83" t="str">
        <f>IF(H244="RPPS",VLOOKUP(A244,' Legislação Benef - GESCON'!$B$4:$I$2159,6,FALSE),"")</f>
        <v/>
      </c>
      <c r="L244" s="83" t="str">
        <f>IF(H244="RPPS",IFERROR(IF(VLOOKUP(A244,'Suspensão de repasses - GESCON'!$D$3:$J$1048576,7,FALSE)="Validada","SIM","NÃO"),"NÃO"),"")</f>
        <v/>
      </c>
    </row>
    <row r="245" spans="1:12" s="19" customFormat="1" ht="15" customHeight="1" x14ac:dyDescent="0.25">
      <c r="A245" s="88" t="s">
        <v>5613</v>
      </c>
      <c r="B245" s="40" t="s">
        <v>3143</v>
      </c>
      <c r="C245" s="82" t="s">
        <v>10958</v>
      </c>
      <c r="D245" s="82">
        <v>216</v>
      </c>
      <c r="E245" s="82">
        <v>32</v>
      </c>
      <c r="F245" s="82">
        <v>13</v>
      </c>
      <c r="G245" s="82">
        <v>261</v>
      </c>
      <c r="H245" s="40" t="s">
        <v>2</v>
      </c>
      <c r="I245" s="83" t="str">
        <f>IFERROR(VLOOKUP(A245,'Alíquotas - CADPREV'!$B$2152:$N$4324,8,FALSE),"")</f>
        <v>NÃO</v>
      </c>
      <c r="J245" s="83" t="str">
        <f>IF(H245="RPPS",VLOOKUP(A245,' Legislação Benef - GESCON'!$B$4:$I$2159,3,FALSE),"")</f>
        <v>NÃO</v>
      </c>
      <c r="K245" s="83" t="str">
        <f>IF(H245="RPPS",VLOOKUP(A245,' Legislação Benef - GESCON'!$B$4:$I$2159,6,FALSE),"")</f>
        <v>NÃO</v>
      </c>
      <c r="L245" s="83" t="str">
        <f>IF(H245="RPPS",IFERROR(IF(VLOOKUP(A245,'Suspensão de repasses - GESCON'!$D$3:$J$1048576,7,FALSE)="Validada","SIM","NÃO"),"NÃO"),"")</f>
        <v>NÃO</v>
      </c>
    </row>
    <row r="246" spans="1:12" s="19" customFormat="1" ht="15" customHeight="1" x14ac:dyDescent="0.25">
      <c r="A246" s="88" t="s">
        <v>5614</v>
      </c>
      <c r="B246" s="40" t="s">
        <v>901</v>
      </c>
      <c r="C246" s="82" t="s">
        <v>10958</v>
      </c>
      <c r="D246" s="82">
        <v>79</v>
      </c>
      <c r="E246" s="82">
        <v>52</v>
      </c>
      <c r="F246" s="82">
        <v>13</v>
      </c>
      <c r="G246" s="82">
        <v>144</v>
      </c>
      <c r="H246" s="40" t="s">
        <v>2</v>
      </c>
      <c r="I246" s="83" t="str">
        <f>IFERROR(VLOOKUP(A246,'Alíquotas - CADPREV'!$B$2152:$N$4324,8,FALSE),"")</f>
        <v>SIM</v>
      </c>
      <c r="J246" s="83" t="str">
        <f>IF(H246="RPPS",VLOOKUP(A246,' Legislação Benef - GESCON'!$B$4:$I$2159,3,FALSE),"")</f>
        <v>NÃO</v>
      </c>
      <c r="K246" s="83" t="str">
        <f>IF(H246="RPPS",VLOOKUP(A246,' Legislação Benef - GESCON'!$B$4:$I$2159,6,FALSE),"")</f>
        <v>SIM</v>
      </c>
      <c r="L246" s="83" t="str">
        <f>IF(H246="RPPS",IFERROR(IF(VLOOKUP(A246,'Suspensão de repasses - GESCON'!$D$3:$J$1048576,7,FALSE)="Validada","SIM","NÃO"),"NÃO"),"")</f>
        <v>NÃO</v>
      </c>
    </row>
    <row r="247" spans="1:12" s="19" customFormat="1" ht="15" hidden="1" customHeight="1" x14ac:dyDescent="0.25">
      <c r="A247" s="88" t="s">
        <v>5615</v>
      </c>
      <c r="B247" s="40" t="s">
        <v>4626</v>
      </c>
      <c r="C247" s="82" t="s">
        <v>10959</v>
      </c>
      <c r="D247" s="82"/>
      <c r="E247" s="82"/>
      <c r="F247" s="82"/>
      <c r="G247" s="82"/>
      <c r="H247" s="40" t="s">
        <v>4</v>
      </c>
      <c r="I247" s="83" t="str">
        <f>IFERROR(VLOOKUP(A247,'Alíquotas - CADPREV'!$B$2152:$N$4324,8,FALSE),"")</f>
        <v/>
      </c>
      <c r="J247" s="83" t="str">
        <f>IF(H247="RPPS",VLOOKUP(A247,' Legislação Benef - GESCON'!$B$4:$I$2159,3,FALSE),"")</f>
        <v/>
      </c>
      <c r="K247" s="83" t="str">
        <f>IF(H247="RPPS",VLOOKUP(A247,' Legislação Benef - GESCON'!$B$4:$I$2159,6,FALSE),"")</f>
        <v/>
      </c>
      <c r="L247" s="83" t="str">
        <f>IF(H247="RPPS",IFERROR(IF(VLOOKUP(A247,'Suspensão de repasses - GESCON'!$D$3:$J$1048576,7,FALSE)="Validada","SIM","NÃO"),"NÃO"),"")</f>
        <v/>
      </c>
    </row>
    <row r="248" spans="1:12" s="19" customFormat="1" ht="15" hidden="1" customHeight="1" x14ac:dyDescent="0.25">
      <c r="A248" s="88" t="s">
        <v>5616</v>
      </c>
      <c r="B248" s="40" t="s">
        <v>4626</v>
      </c>
      <c r="C248" s="82" t="s">
        <v>10959</v>
      </c>
      <c r="D248" s="82"/>
      <c r="E248" s="82"/>
      <c r="F248" s="82"/>
      <c r="G248" s="82"/>
      <c r="H248" s="40" t="s">
        <v>4</v>
      </c>
      <c r="I248" s="83" t="str">
        <f>IFERROR(VLOOKUP(A248,'Alíquotas - CADPREV'!$B$2152:$N$4324,8,FALSE),"")</f>
        <v/>
      </c>
      <c r="J248" s="83" t="str">
        <f>IF(H248="RPPS",VLOOKUP(A248,' Legislação Benef - GESCON'!$B$4:$I$2159,3,FALSE),"")</f>
        <v/>
      </c>
      <c r="K248" s="83" t="str">
        <f>IF(H248="RPPS",VLOOKUP(A248,' Legislação Benef - GESCON'!$B$4:$I$2159,6,FALSE),"")</f>
        <v/>
      </c>
      <c r="L248" s="83" t="str">
        <f>IF(H248="RPPS",IFERROR(IF(VLOOKUP(A248,'Suspensão de repasses - GESCON'!$D$3:$J$1048576,7,FALSE)="Validada","SIM","NÃO"),"NÃO"),"")</f>
        <v/>
      </c>
    </row>
    <row r="249" spans="1:12" s="19" customFormat="1" ht="15" customHeight="1" x14ac:dyDescent="0.25">
      <c r="A249" s="88" t="s">
        <v>5617</v>
      </c>
      <c r="B249" s="40" t="s">
        <v>901</v>
      </c>
      <c r="C249" s="82" t="s">
        <v>10958</v>
      </c>
      <c r="D249" s="82">
        <v>450</v>
      </c>
      <c r="E249" s="82">
        <v>7</v>
      </c>
      <c r="F249" s="82">
        <v>0</v>
      </c>
      <c r="G249" s="82">
        <v>457</v>
      </c>
      <c r="H249" s="40" t="s">
        <v>2</v>
      </c>
      <c r="I249" s="83" t="str">
        <f>IFERROR(VLOOKUP(A249,'Alíquotas - CADPREV'!$B$2152:$N$4324,8,FALSE),"")</f>
        <v>NÃO</v>
      </c>
      <c r="J249" s="83" t="str">
        <f>IF(H249="RPPS",VLOOKUP(A249,' Legislação Benef - GESCON'!$B$4:$I$2159,3,FALSE),"")</f>
        <v>NÃO</v>
      </c>
      <c r="K249" s="83" t="str">
        <f>IF(H249="RPPS",VLOOKUP(A249,' Legislação Benef - GESCON'!$B$4:$I$2159,6,FALSE),"")</f>
        <v>NÃO</v>
      </c>
      <c r="L249" s="83" t="str">
        <f>IF(H249="RPPS",IFERROR(IF(VLOOKUP(A249,'Suspensão de repasses - GESCON'!$D$3:$J$1048576,7,FALSE)="Validada","SIM","NÃO"),"NÃO"),"")</f>
        <v>NÃO</v>
      </c>
    </row>
    <row r="250" spans="1:12" s="19" customFormat="1" ht="15" hidden="1" customHeight="1" x14ac:dyDescent="0.25">
      <c r="A250" s="88" t="s">
        <v>5618</v>
      </c>
      <c r="B250" s="40" t="s">
        <v>2926</v>
      </c>
      <c r="C250" s="82" t="s">
        <v>10959</v>
      </c>
      <c r="D250" s="82"/>
      <c r="E250" s="82"/>
      <c r="F250" s="82"/>
      <c r="G250" s="82"/>
      <c r="H250" s="40" t="s">
        <v>4</v>
      </c>
      <c r="I250" s="83" t="str">
        <f>IFERROR(VLOOKUP(A250,'Alíquotas - CADPREV'!$B$2152:$N$4324,8,FALSE),"")</f>
        <v/>
      </c>
      <c r="J250" s="83" t="str">
        <f>IF(H250="RPPS",VLOOKUP(A250,' Legislação Benef - GESCON'!$B$4:$I$2159,3,FALSE),"")</f>
        <v/>
      </c>
      <c r="K250" s="83" t="str">
        <f>IF(H250="RPPS",VLOOKUP(A250,' Legislação Benef - GESCON'!$B$4:$I$2159,6,FALSE),"")</f>
        <v/>
      </c>
      <c r="L250" s="83" t="str">
        <f>IF(H250="RPPS",IFERROR(IF(VLOOKUP(A250,'Suspensão de repasses - GESCON'!$D$3:$J$1048576,7,FALSE)="Validada","SIM","NÃO"),"NÃO"),"")</f>
        <v/>
      </c>
    </row>
    <row r="251" spans="1:12" s="19" customFormat="1" ht="15" hidden="1" customHeight="1" x14ac:dyDescent="0.25">
      <c r="A251" s="88" t="s">
        <v>5619</v>
      </c>
      <c r="B251" s="40" t="s">
        <v>4289</v>
      </c>
      <c r="C251" s="82" t="s">
        <v>10959</v>
      </c>
      <c r="D251" s="82"/>
      <c r="E251" s="82"/>
      <c r="F251" s="82"/>
      <c r="G251" s="82"/>
      <c r="H251" s="40" t="s">
        <v>4</v>
      </c>
      <c r="I251" s="83" t="str">
        <f>IFERROR(VLOOKUP(A251,'Alíquotas - CADPREV'!$B$2152:$N$4324,8,FALSE),"")</f>
        <v/>
      </c>
      <c r="J251" s="83" t="str">
        <f>IF(H251="RPPS",VLOOKUP(A251,' Legislação Benef - GESCON'!$B$4:$I$2159,3,FALSE),"")</f>
        <v/>
      </c>
      <c r="K251" s="83" t="str">
        <f>IF(H251="RPPS",VLOOKUP(A251,' Legislação Benef - GESCON'!$B$4:$I$2159,6,FALSE),"")</f>
        <v/>
      </c>
      <c r="L251" s="83" t="str">
        <f>IF(H251="RPPS",IFERROR(IF(VLOOKUP(A251,'Suspensão de repasses - GESCON'!$D$3:$J$1048576,7,FALSE)="Validada","SIM","NÃO"),"NÃO"),"")</f>
        <v/>
      </c>
    </row>
    <row r="252" spans="1:12" s="19" customFormat="1" ht="15" customHeight="1" x14ac:dyDescent="0.25">
      <c r="A252" s="88" t="s">
        <v>5620</v>
      </c>
      <c r="B252" s="40" t="s">
        <v>4289</v>
      </c>
      <c r="C252" s="82" t="s">
        <v>10958</v>
      </c>
      <c r="D252" s="82">
        <v>115</v>
      </c>
      <c r="E252" s="82">
        <v>47</v>
      </c>
      <c r="F252" s="82">
        <v>14</v>
      </c>
      <c r="G252" s="82">
        <v>176</v>
      </c>
      <c r="H252" s="40" t="s">
        <v>2</v>
      </c>
      <c r="I252" s="83" t="str">
        <f>IFERROR(VLOOKUP(A252,'Alíquotas - CADPREV'!$B$2152:$N$4324,8,FALSE),"")</f>
        <v>NÃO</v>
      </c>
      <c r="J252" s="83" t="str">
        <f>IF(H252="RPPS",VLOOKUP(A252,' Legislação Benef - GESCON'!$B$4:$I$2159,3,FALSE),"")</f>
        <v>NÃO</v>
      </c>
      <c r="K252" s="83" t="str">
        <f>IF(H252="RPPS",VLOOKUP(A252,' Legislação Benef - GESCON'!$B$4:$I$2159,6,FALSE),"")</f>
        <v>NÃO</v>
      </c>
      <c r="L252" s="83" t="str">
        <f>IF(H252="RPPS",IFERROR(IF(VLOOKUP(A252,'Suspensão de repasses - GESCON'!$D$3:$J$1048576,7,FALSE)="Validada","SIM","NÃO"),"NÃO"),"")</f>
        <v>NÃO</v>
      </c>
    </row>
    <row r="253" spans="1:12" s="19" customFormat="1" ht="15" hidden="1" customHeight="1" x14ac:dyDescent="0.25">
      <c r="A253" s="88" t="s">
        <v>5621</v>
      </c>
      <c r="B253" s="40" t="s">
        <v>133</v>
      </c>
      <c r="C253" s="82" t="s">
        <v>10959</v>
      </c>
      <c r="D253" s="82"/>
      <c r="E253" s="82"/>
      <c r="F253" s="82"/>
      <c r="G253" s="82"/>
      <c r="H253" s="40" t="s">
        <v>4</v>
      </c>
      <c r="I253" s="83" t="str">
        <f>IFERROR(VLOOKUP(A253,'Alíquotas - CADPREV'!$B$2152:$N$4324,8,FALSE),"")</f>
        <v/>
      </c>
      <c r="J253" s="83" t="str">
        <f>IF(H253="RPPS",VLOOKUP(A253,' Legislação Benef - GESCON'!$B$4:$I$2159,3,FALSE),"")</f>
        <v/>
      </c>
      <c r="K253" s="83" t="str">
        <f>IF(H253="RPPS",VLOOKUP(A253,' Legislação Benef - GESCON'!$B$4:$I$2159,6,FALSE),"")</f>
        <v/>
      </c>
      <c r="L253" s="83" t="str">
        <f>IF(H253="RPPS",IFERROR(IF(VLOOKUP(A253,'Suspensão de repasses - GESCON'!$D$3:$J$1048576,7,FALSE)="Validada","SIM","NÃO"),"NÃO"),"")</f>
        <v/>
      </c>
    </row>
    <row r="254" spans="1:12" s="19" customFormat="1" ht="15" customHeight="1" x14ac:dyDescent="0.25">
      <c r="A254" s="88" t="s">
        <v>5622</v>
      </c>
      <c r="B254" s="40" t="s">
        <v>3812</v>
      </c>
      <c r="C254" s="82" t="s">
        <v>10958</v>
      </c>
      <c r="D254" s="82">
        <v>141</v>
      </c>
      <c r="E254" s="82">
        <v>50</v>
      </c>
      <c r="F254" s="82">
        <v>12</v>
      </c>
      <c r="G254" s="82">
        <v>203</v>
      </c>
      <c r="H254" s="40" t="s">
        <v>2</v>
      </c>
      <c r="I254" s="83" t="str">
        <f>IFERROR(VLOOKUP(A254,'Alíquotas - CADPREV'!$B$2152:$N$4324,8,FALSE),"")</f>
        <v>SIM</v>
      </c>
      <c r="J254" s="83" t="str">
        <f>IF(H254="RPPS",VLOOKUP(A254,' Legislação Benef - GESCON'!$B$4:$I$2159,3,FALSE),"")</f>
        <v>NÃO</v>
      </c>
      <c r="K254" s="83" t="str">
        <f>IF(H254="RPPS",VLOOKUP(A254,' Legislação Benef - GESCON'!$B$4:$I$2159,6,FALSE),"")</f>
        <v>NÃO</v>
      </c>
      <c r="L254" s="83" t="str">
        <f>IF(H254="RPPS",IFERROR(IF(VLOOKUP(A254,'Suspensão de repasses - GESCON'!$D$3:$J$1048576,7,FALSE)="Validada","SIM","NÃO"),"NÃO"),"")</f>
        <v>NÃO</v>
      </c>
    </row>
    <row r="255" spans="1:12" s="19" customFormat="1" ht="15" hidden="1" customHeight="1" x14ac:dyDescent="0.25">
      <c r="A255" s="88" t="s">
        <v>5623</v>
      </c>
      <c r="B255" s="40" t="s">
        <v>215</v>
      </c>
      <c r="C255" s="82" t="s">
        <v>10959</v>
      </c>
      <c r="D255" s="82"/>
      <c r="E255" s="82"/>
      <c r="F255" s="82"/>
      <c r="G255" s="82"/>
      <c r="H255" s="40" t="s">
        <v>4</v>
      </c>
      <c r="I255" s="83" t="str">
        <f>IFERROR(VLOOKUP(A255,'Alíquotas - CADPREV'!$B$2152:$N$4324,8,FALSE),"")</f>
        <v/>
      </c>
      <c r="J255" s="83" t="str">
        <f>IF(H255="RPPS",VLOOKUP(A255,' Legislação Benef - GESCON'!$B$4:$I$2159,3,FALSE),"")</f>
        <v/>
      </c>
      <c r="K255" s="83" t="str">
        <f>IF(H255="RPPS",VLOOKUP(A255,' Legislação Benef - GESCON'!$B$4:$I$2159,6,FALSE),"")</f>
        <v/>
      </c>
      <c r="L255" s="83" t="str">
        <f>IF(H255="RPPS",IFERROR(IF(VLOOKUP(A255,'Suspensão de repasses - GESCON'!$D$3:$J$1048576,7,FALSE)="Validada","SIM","NÃO"),"NÃO"),"")</f>
        <v/>
      </c>
    </row>
    <row r="256" spans="1:12" s="19" customFormat="1" ht="15" hidden="1" customHeight="1" x14ac:dyDescent="0.25">
      <c r="A256" s="88" t="s">
        <v>5624</v>
      </c>
      <c r="B256" s="40" t="s">
        <v>3143</v>
      </c>
      <c r="C256" s="82" t="s">
        <v>10959</v>
      </c>
      <c r="D256" s="82"/>
      <c r="E256" s="82"/>
      <c r="F256" s="82"/>
      <c r="G256" s="82"/>
      <c r="H256" s="40" t="s">
        <v>4</v>
      </c>
      <c r="I256" s="83" t="str">
        <f>IFERROR(VLOOKUP(A256,'Alíquotas - CADPREV'!$B$2152:$N$4324,8,FALSE),"")</f>
        <v/>
      </c>
      <c r="J256" s="83" t="str">
        <f>IF(H256="RPPS",VLOOKUP(A256,' Legislação Benef - GESCON'!$B$4:$I$2159,3,FALSE),"")</f>
        <v/>
      </c>
      <c r="K256" s="83" t="str">
        <f>IF(H256="RPPS",VLOOKUP(A256,' Legislação Benef - GESCON'!$B$4:$I$2159,6,FALSE),"")</f>
        <v/>
      </c>
      <c r="L256" s="83" t="str">
        <f>IF(H256="RPPS",IFERROR(IF(VLOOKUP(A256,'Suspensão de repasses - GESCON'!$D$3:$J$1048576,7,FALSE)="Validada","SIM","NÃO"),"NÃO"),"")</f>
        <v/>
      </c>
    </row>
    <row r="257" spans="1:12" s="19" customFormat="1" ht="15" hidden="1" customHeight="1" x14ac:dyDescent="0.25">
      <c r="A257" s="88" t="s">
        <v>5625</v>
      </c>
      <c r="B257" s="40" t="s">
        <v>634</v>
      </c>
      <c r="C257" s="82" t="s">
        <v>10959</v>
      </c>
      <c r="D257" s="82"/>
      <c r="E257" s="82"/>
      <c r="F257" s="82"/>
      <c r="G257" s="82"/>
      <c r="H257" s="40" t="s">
        <v>4</v>
      </c>
      <c r="I257" s="83" t="str">
        <f>IFERROR(VLOOKUP(A257,'Alíquotas - CADPREV'!$B$2152:$N$4324,8,FALSE),"")</f>
        <v/>
      </c>
      <c r="J257" s="83" t="str">
        <f>IF(H257="RPPS",VLOOKUP(A257,' Legislação Benef - GESCON'!$B$4:$I$2159,3,FALSE),"")</f>
        <v/>
      </c>
      <c r="K257" s="83" t="str">
        <f>IF(H257="RPPS",VLOOKUP(A257,' Legislação Benef - GESCON'!$B$4:$I$2159,6,FALSE),"")</f>
        <v/>
      </c>
      <c r="L257" s="83" t="str">
        <f>IF(H257="RPPS",IFERROR(IF(VLOOKUP(A257,'Suspensão de repasses - GESCON'!$D$3:$J$1048576,7,FALSE)="Validada","SIM","NÃO"),"NÃO"),"")</f>
        <v/>
      </c>
    </row>
    <row r="258" spans="1:12" s="19" customFormat="1" ht="15" customHeight="1" x14ac:dyDescent="0.25">
      <c r="A258" s="88" t="s">
        <v>5626</v>
      </c>
      <c r="B258" s="40" t="s">
        <v>2926</v>
      </c>
      <c r="C258" s="82" t="s">
        <v>10958</v>
      </c>
      <c r="D258" s="82">
        <v>155</v>
      </c>
      <c r="E258" s="82">
        <v>38</v>
      </c>
      <c r="F258" s="82">
        <v>15</v>
      </c>
      <c r="G258" s="82">
        <v>208</v>
      </c>
      <c r="H258" s="40" t="s">
        <v>2</v>
      </c>
      <c r="I258" s="83" t="str">
        <f>IFERROR(VLOOKUP(A258,'Alíquotas - CADPREV'!$B$2152:$N$4324,8,FALSE),"")</f>
        <v>NÃO</v>
      </c>
      <c r="J258" s="83" t="str">
        <f>IF(H258="RPPS",VLOOKUP(A258,' Legislação Benef - GESCON'!$B$4:$I$2159,3,FALSE),"")</f>
        <v>NÃO</v>
      </c>
      <c r="K258" s="83" t="str">
        <f>IF(H258="RPPS",VLOOKUP(A258,' Legislação Benef - GESCON'!$B$4:$I$2159,6,FALSE),"")</f>
        <v>SIM</v>
      </c>
      <c r="L258" s="83" t="str">
        <f>IF(H258="RPPS",IFERROR(IF(VLOOKUP(A258,'Suspensão de repasses - GESCON'!$D$3:$J$1048576,7,FALSE)="Validada","SIM","NÃO"),"NÃO"),"")</f>
        <v>NÃO</v>
      </c>
    </row>
    <row r="259" spans="1:12" s="19" customFormat="1" ht="15" hidden="1" customHeight="1" x14ac:dyDescent="0.25">
      <c r="A259" s="88" t="s">
        <v>5627</v>
      </c>
      <c r="B259" s="40" t="s">
        <v>215</v>
      </c>
      <c r="C259" s="82" t="s">
        <v>10959</v>
      </c>
      <c r="D259" s="82"/>
      <c r="E259" s="82"/>
      <c r="F259" s="82"/>
      <c r="G259" s="82"/>
      <c r="H259" s="40" t="s">
        <v>4</v>
      </c>
      <c r="I259" s="83" t="str">
        <f>IFERROR(VLOOKUP(A259,'Alíquotas - CADPREV'!$B$2152:$N$4324,8,FALSE),"")</f>
        <v/>
      </c>
      <c r="J259" s="83" t="str">
        <f>IF(H259="RPPS",VLOOKUP(A259,' Legislação Benef - GESCON'!$B$4:$I$2159,3,FALSE),"")</f>
        <v/>
      </c>
      <c r="K259" s="83" t="str">
        <f>IF(H259="RPPS",VLOOKUP(A259,' Legislação Benef - GESCON'!$B$4:$I$2159,6,FALSE),"")</f>
        <v/>
      </c>
      <c r="L259" s="83" t="str">
        <f>IF(H259="RPPS",IFERROR(IF(VLOOKUP(A259,'Suspensão de repasses - GESCON'!$D$3:$J$1048576,7,FALSE)="Validada","SIM","NÃO"),"NÃO"),"")</f>
        <v/>
      </c>
    </row>
    <row r="260" spans="1:12" s="19" customFormat="1" ht="15" hidden="1" customHeight="1" x14ac:dyDescent="0.25">
      <c r="A260" s="88" t="s">
        <v>5628</v>
      </c>
      <c r="B260" s="40" t="s">
        <v>1356</v>
      </c>
      <c r="C260" s="82" t="s">
        <v>10959</v>
      </c>
      <c r="D260" s="82"/>
      <c r="E260" s="82"/>
      <c r="F260" s="82"/>
      <c r="G260" s="82"/>
      <c r="H260" s="40" t="s">
        <v>4</v>
      </c>
      <c r="I260" s="83" t="str">
        <f>IFERROR(VLOOKUP(A260,'Alíquotas - CADPREV'!$B$2152:$N$4324,8,FALSE),"")</f>
        <v/>
      </c>
      <c r="J260" s="83" t="str">
        <f>IF(H260="RPPS",VLOOKUP(A260,' Legislação Benef - GESCON'!$B$4:$I$2159,3,FALSE),"")</f>
        <v/>
      </c>
      <c r="K260" s="83" t="str">
        <f>IF(H260="RPPS",VLOOKUP(A260,' Legislação Benef - GESCON'!$B$4:$I$2159,6,FALSE),"")</f>
        <v/>
      </c>
      <c r="L260" s="83" t="str">
        <f>IF(H260="RPPS",IFERROR(IF(VLOOKUP(A260,'Suspensão de repasses - GESCON'!$D$3:$J$1048576,7,FALSE)="Validada","SIM","NÃO"),"NÃO"),"")</f>
        <v/>
      </c>
    </row>
    <row r="261" spans="1:12" s="19" customFormat="1" ht="15" customHeight="1" x14ac:dyDescent="0.25">
      <c r="A261" s="88" t="s">
        <v>5629</v>
      </c>
      <c r="B261" s="40" t="s">
        <v>4289</v>
      </c>
      <c r="C261" s="82" t="s">
        <v>10958</v>
      </c>
      <c r="D261" s="82">
        <v>286</v>
      </c>
      <c r="E261" s="82">
        <v>69</v>
      </c>
      <c r="F261" s="82">
        <v>15</v>
      </c>
      <c r="G261" s="82">
        <v>370</v>
      </c>
      <c r="H261" s="40" t="s">
        <v>2</v>
      </c>
      <c r="I261" s="83" t="str">
        <f>IFERROR(VLOOKUP(A261,'Alíquotas - CADPREV'!$B$2152:$N$4324,8,FALSE),"")</f>
        <v>SIM</v>
      </c>
      <c r="J261" s="83" t="str">
        <f>IF(H261="RPPS",VLOOKUP(A261,' Legislação Benef - GESCON'!$B$4:$I$2159,3,FALSE),"")</f>
        <v>NÃO</v>
      </c>
      <c r="K261" s="83" t="str">
        <f>IF(H261="RPPS",VLOOKUP(A261,' Legislação Benef - GESCON'!$B$4:$I$2159,6,FALSE),"")</f>
        <v>NÃO</v>
      </c>
      <c r="L261" s="83" t="str">
        <f>IF(H261="RPPS",IFERROR(IF(VLOOKUP(A261,'Suspensão de repasses - GESCON'!$D$3:$J$1048576,7,FALSE)="Validada","SIM","NÃO"),"NÃO"),"")</f>
        <v>NÃO</v>
      </c>
    </row>
    <row r="262" spans="1:12" s="19" customFormat="1" ht="15" hidden="1" customHeight="1" x14ac:dyDescent="0.25">
      <c r="A262" s="88" t="s">
        <v>5630</v>
      </c>
      <c r="B262" s="40" t="s">
        <v>1356</v>
      </c>
      <c r="C262" s="82" t="s">
        <v>10959</v>
      </c>
      <c r="D262" s="82"/>
      <c r="E262" s="82"/>
      <c r="F262" s="82"/>
      <c r="G262" s="82"/>
      <c r="H262" s="40" t="s">
        <v>4</v>
      </c>
      <c r="I262" s="83" t="str">
        <f>IFERROR(VLOOKUP(A262,'Alíquotas - CADPREV'!$B$2152:$N$4324,8,FALSE),"")</f>
        <v/>
      </c>
      <c r="J262" s="83" t="str">
        <f>IF(H262="RPPS",VLOOKUP(A262,' Legislação Benef - GESCON'!$B$4:$I$2159,3,FALSE),"")</f>
        <v/>
      </c>
      <c r="K262" s="83" t="str">
        <f>IF(H262="RPPS",VLOOKUP(A262,' Legislação Benef - GESCON'!$B$4:$I$2159,6,FALSE),"")</f>
        <v/>
      </c>
      <c r="L262" s="83" t="str">
        <f>IF(H262="RPPS",IFERROR(IF(VLOOKUP(A262,'Suspensão de repasses - GESCON'!$D$3:$J$1048576,7,FALSE)="Validada","SIM","NÃO"),"NÃO"),"")</f>
        <v/>
      </c>
    </row>
    <row r="263" spans="1:12" s="19" customFormat="1" ht="15" customHeight="1" x14ac:dyDescent="0.25">
      <c r="A263" s="88" t="s">
        <v>5631</v>
      </c>
      <c r="B263" s="40" t="s">
        <v>215</v>
      </c>
      <c r="C263" s="82" t="s">
        <v>10958</v>
      </c>
      <c r="D263" s="82"/>
      <c r="E263" s="82"/>
      <c r="F263" s="82"/>
      <c r="G263" s="82"/>
      <c r="H263" s="40" t="s">
        <v>2</v>
      </c>
      <c r="I263" s="83" t="str">
        <f>IFERROR(VLOOKUP(A263,'Alíquotas - CADPREV'!$B$2152:$N$4324,8,FALSE),"")</f>
        <v>NÃO</v>
      </c>
      <c r="J263" s="83" t="str">
        <f>IF(H263="RPPS",VLOOKUP(A263,' Legislação Benef - GESCON'!$B$4:$I$2159,3,FALSE),"")</f>
        <v>NÃO</v>
      </c>
      <c r="K263" s="83" t="str">
        <f>IF(H263="RPPS",VLOOKUP(A263,' Legislação Benef - GESCON'!$B$4:$I$2159,6,FALSE),"")</f>
        <v>NÃO</v>
      </c>
      <c r="L263" s="83" t="str">
        <f>IF(H263="RPPS",IFERROR(IF(VLOOKUP(A263,'Suspensão de repasses - GESCON'!$D$3:$J$1048576,7,FALSE)="Validada","SIM","NÃO"),"NÃO"),"")</f>
        <v>NÃO</v>
      </c>
    </row>
    <row r="264" spans="1:12" s="19" customFormat="1" ht="15" customHeight="1" x14ac:dyDescent="0.25">
      <c r="A264" s="88" t="s">
        <v>5632</v>
      </c>
      <c r="B264" s="40" t="s">
        <v>2197</v>
      </c>
      <c r="C264" s="82" t="s">
        <v>10958</v>
      </c>
      <c r="D264" s="82">
        <v>243</v>
      </c>
      <c r="E264" s="82">
        <v>67</v>
      </c>
      <c r="F264" s="82">
        <v>30</v>
      </c>
      <c r="G264" s="82">
        <v>340</v>
      </c>
      <c r="H264" s="40" t="s">
        <v>2</v>
      </c>
      <c r="I264" s="83" t="str">
        <f>IFERROR(VLOOKUP(A264,'Alíquotas - CADPREV'!$B$2152:$N$4324,8,FALSE),"")</f>
        <v>NÃO</v>
      </c>
      <c r="J264" s="83" t="str">
        <f>IF(H264="RPPS",VLOOKUP(A264,' Legislação Benef - GESCON'!$B$4:$I$2159,3,FALSE),"")</f>
        <v>NÃO</v>
      </c>
      <c r="K264" s="83" t="str">
        <f>IF(H264="RPPS",VLOOKUP(A264,' Legislação Benef - GESCON'!$B$4:$I$2159,6,FALSE),"")</f>
        <v>NÃO</v>
      </c>
      <c r="L264" s="83" t="str">
        <f>IF(H264="RPPS",IFERROR(IF(VLOOKUP(A264,'Suspensão de repasses - GESCON'!$D$3:$J$1048576,7,FALSE)="Validada","SIM","NÃO"),"NÃO"),"")</f>
        <v>NÃO</v>
      </c>
    </row>
    <row r="265" spans="1:12" s="19" customFormat="1" ht="15" hidden="1" customHeight="1" x14ac:dyDescent="0.25">
      <c r="A265" s="88" t="s">
        <v>5633</v>
      </c>
      <c r="B265" s="40" t="s">
        <v>3601</v>
      </c>
      <c r="C265" s="82" t="s">
        <v>10959</v>
      </c>
      <c r="D265" s="82"/>
      <c r="E265" s="82"/>
      <c r="F265" s="82"/>
      <c r="G265" s="82"/>
      <c r="H265" s="40" t="s">
        <v>4</v>
      </c>
      <c r="I265" s="83" t="str">
        <f>IFERROR(VLOOKUP(A265,'Alíquotas - CADPREV'!$B$2152:$N$4324,8,FALSE),"")</f>
        <v/>
      </c>
      <c r="J265" s="83" t="str">
        <f>IF(H265="RPPS",VLOOKUP(A265,' Legislação Benef - GESCON'!$B$4:$I$2159,3,FALSE),"")</f>
        <v/>
      </c>
      <c r="K265" s="83" t="str">
        <f>IF(H265="RPPS",VLOOKUP(A265,' Legislação Benef - GESCON'!$B$4:$I$2159,6,FALSE),"")</f>
        <v/>
      </c>
      <c r="L265" s="83" t="str">
        <f>IF(H265="RPPS",IFERROR(IF(VLOOKUP(A265,'Suspensão de repasses - GESCON'!$D$3:$J$1048576,7,FALSE)="Validada","SIM","NÃO"),"NÃO"),"")</f>
        <v/>
      </c>
    </row>
    <row r="266" spans="1:12" s="19" customFormat="1" ht="15" hidden="1" customHeight="1" x14ac:dyDescent="0.25">
      <c r="A266" s="88" t="s">
        <v>5634</v>
      </c>
      <c r="B266" s="40" t="s">
        <v>3143</v>
      </c>
      <c r="C266" s="82" t="s">
        <v>10959</v>
      </c>
      <c r="D266" s="82"/>
      <c r="E266" s="82"/>
      <c r="F266" s="82"/>
      <c r="G266" s="82"/>
      <c r="H266" s="40" t="s">
        <v>4</v>
      </c>
      <c r="I266" s="83" t="str">
        <f>IFERROR(VLOOKUP(A266,'Alíquotas - CADPREV'!$B$2152:$N$4324,8,FALSE),"")</f>
        <v/>
      </c>
      <c r="J266" s="83" t="str">
        <f>IF(H266="RPPS",VLOOKUP(A266,' Legislação Benef - GESCON'!$B$4:$I$2159,3,FALSE),"")</f>
        <v/>
      </c>
      <c r="K266" s="83" t="str">
        <f>IF(H266="RPPS",VLOOKUP(A266,' Legislação Benef - GESCON'!$B$4:$I$2159,6,FALSE),"")</f>
        <v/>
      </c>
      <c r="L266" s="83" t="str">
        <f>IF(H266="RPPS",IFERROR(IF(VLOOKUP(A266,'Suspensão de repasses - GESCON'!$D$3:$J$1048576,7,FALSE)="Validada","SIM","NÃO"),"NÃO"),"")</f>
        <v/>
      </c>
    </row>
    <row r="267" spans="1:12" s="19" customFormat="1" ht="15" customHeight="1" x14ac:dyDescent="0.25">
      <c r="A267" s="88" t="s">
        <v>5635</v>
      </c>
      <c r="B267" s="40" t="s">
        <v>3812</v>
      </c>
      <c r="C267" s="82" t="s">
        <v>10958</v>
      </c>
      <c r="D267" s="82">
        <v>322</v>
      </c>
      <c r="E267" s="82">
        <v>83</v>
      </c>
      <c r="F267" s="82">
        <v>26</v>
      </c>
      <c r="G267" s="82">
        <v>431</v>
      </c>
      <c r="H267" s="40" t="s">
        <v>2</v>
      </c>
      <c r="I267" s="83" t="str">
        <f>IFERROR(VLOOKUP(A267,'Alíquotas - CADPREV'!$B$2152:$N$4324,8,FALSE),"")</f>
        <v>SIM</v>
      </c>
      <c r="J267" s="83" t="str">
        <f>IF(H267="RPPS",VLOOKUP(A267,' Legislação Benef - GESCON'!$B$4:$I$2159,3,FALSE),"")</f>
        <v>NÃO</v>
      </c>
      <c r="K267" s="83" t="str">
        <f>IF(H267="RPPS",VLOOKUP(A267,' Legislação Benef - GESCON'!$B$4:$I$2159,6,FALSE),"")</f>
        <v>SIM</v>
      </c>
      <c r="L267" s="83" t="str">
        <f>IF(H267="RPPS",IFERROR(IF(VLOOKUP(A267,'Suspensão de repasses - GESCON'!$D$3:$J$1048576,7,FALSE)="Validada","SIM","NÃO"),"NÃO"),"")</f>
        <v>NÃO</v>
      </c>
    </row>
    <row r="268" spans="1:12" s="19" customFormat="1" ht="15" hidden="1" customHeight="1" x14ac:dyDescent="0.25">
      <c r="A268" s="88" t="s">
        <v>5636</v>
      </c>
      <c r="B268" s="40" t="s">
        <v>1356</v>
      </c>
      <c r="C268" s="82" t="s">
        <v>10959</v>
      </c>
      <c r="D268" s="82"/>
      <c r="E268" s="82"/>
      <c r="F268" s="82"/>
      <c r="G268" s="82"/>
      <c r="H268" s="40" t="s">
        <v>4</v>
      </c>
      <c r="I268" s="83" t="str">
        <f>IFERROR(VLOOKUP(A268,'Alíquotas - CADPREV'!$B$2152:$N$4324,8,FALSE),"")</f>
        <v/>
      </c>
      <c r="J268" s="83" t="str">
        <f>IF(H268="RPPS",VLOOKUP(A268,' Legislação Benef - GESCON'!$B$4:$I$2159,3,FALSE),"")</f>
        <v/>
      </c>
      <c r="K268" s="83" t="str">
        <f>IF(H268="RPPS",VLOOKUP(A268,' Legislação Benef - GESCON'!$B$4:$I$2159,6,FALSE),"")</f>
        <v/>
      </c>
      <c r="L268" s="83" t="str">
        <f>IF(H268="RPPS",IFERROR(IF(VLOOKUP(A268,'Suspensão de repasses - GESCON'!$D$3:$J$1048576,7,FALSE)="Validada","SIM","NÃO"),"NÃO"),"")</f>
        <v/>
      </c>
    </row>
    <row r="269" spans="1:12" s="19" customFormat="1" ht="15" hidden="1" customHeight="1" x14ac:dyDescent="0.25">
      <c r="A269" s="88" t="s">
        <v>5637</v>
      </c>
      <c r="B269" s="40" t="s">
        <v>2554</v>
      </c>
      <c r="C269" s="82" t="s">
        <v>10959</v>
      </c>
      <c r="D269" s="82"/>
      <c r="E269" s="82"/>
      <c r="F269" s="82"/>
      <c r="G269" s="82"/>
      <c r="H269" s="40" t="s">
        <v>4</v>
      </c>
      <c r="I269" s="83" t="str">
        <f>IFERROR(VLOOKUP(A269,'Alíquotas - CADPREV'!$B$2152:$N$4324,8,FALSE),"")</f>
        <v/>
      </c>
      <c r="J269" s="83" t="str">
        <f>IF(H269="RPPS",VLOOKUP(A269,' Legislação Benef - GESCON'!$B$4:$I$2159,3,FALSE),"")</f>
        <v/>
      </c>
      <c r="K269" s="83" t="str">
        <f>IF(H269="RPPS",VLOOKUP(A269,' Legislação Benef - GESCON'!$B$4:$I$2159,6,FALSE),"")</f>
        <v/>
      </c>
      <c r="L269" s="83" t="str">
        <f>IF(H269="RPPS",IFERROR(IF(VLOOKUP(A269,'Suspensão de repasses - GESCON'!$D$3:$J$1048576,7,FALSE)="Validada","SIM","NÃO"),"NÃO"),"")</f>
        <v/>
      </c>
    </row>
    <row r="270" spans="1:12" s="19" customFormat="1" ht="15" hidden="1" customHeight="1" x14ac:dyDescent="0.25">
      <c r="A270" s="88" t="s">
        <v>5638</v>
      </c>
      <c r="B270" s="40" t="s">
        <v>4626</v>
      </c>
      <c r="C270" s="82" t="s">
        <v>10959</v>
      </c>
      <c r="D270" s="82"/>
      <c r="E270" s="82"/>
      <c r="F270" s="82"/>
      <c r="G270" s="82"/>
      <c r="H270" s="40" t="s">
        <v>4</v>
      </c>
      <c r="I270" s="83" t="str">
        <f>IFERROR(VLOOKUP(A270,'Alíquotas - CADPREV'!$B$2152:$N$4324,8,FALSE),"")</f>
        <v/>
      </c>
      <c r="J270" s="83" t="str">
        <f>IF(H270="RPPS",VLOOKUP(A270,' Legislação Benef - GESCON'!$B$4:$I$2159,3,FALSE),"")</f>
        <v/>
      </c>
      <c r="K270" s="83" t="str">
        <f>IF(H270="RPPS",VLOOKUP(A270,' Legislação Benef - GESCON'!$B$4:$I$2159,6,FALSE),"")</f>
        <v/>
      </c>
      <c r="L270" s="83" t="str">
        <f>IF(H270="RPPS",IFERROR(IF(VLOOKUP(A270,'Suspensão de repasses - GESCON'!$D$3:$J$1048576,7,FALSE)="Validada","SIM","NÃO"),"NÃO"),"")</f>
        <v/>
      </c>
    </row>
    <row r="271" spans="1:12" s="19" customFormat="1" ht="15" customHeight="1" x14ac:dyDescent="0.25">
      <c r="A271" s="88" t="s">
        <v>5639</v>
      </c>
      <c r="B271" s="40" t="s">
        <v>4626</v>
      </c>
      <c r="C271" s="82" t="s">
        <v>10958</v>
      </c>
      <c r="D271" s="82">
        <v>195</v>
      </c>
      <c r="E271" s="82">
        <v>46</v>
      </c>
      <c r="F271" s="82">
        <v>19</v>
      </c>
      <c r="G271" s="82">
        <v>260</v>
      </c>
      <c r="H271" s="40" t="s">
        <v>2</v>
      </c>
      <c r="I271" s="83" t="str">
        <f>IFERROR(VLOOKUP(A271,'Alíquotas - CADPREV'!$B$2152:$N$4324,8,FALSE),"")</f>
        <v>NÃO</v>
      </c>
      <c r="J271" s="83" t="str">
        <f>IF(H271="RPPS",VLOOKUP(A271,' Legislação Benef - GESCON'!$B$4:$I$2159,3,FALSE),"")</f>
        <v>NÃO</v>
      </c>
      <c r="K271" s="83" t="str">
        <f>IF(H271="RPPS",VLOOKUP(A271,' Legislação Benef - GESCON'!$B$4:$I$2159,6,FALSE),"")</f>
        <v>NÃO</v>
      </c>
      <c r="L271" s="83" t="str">
        <f>IF(H271="RPPS",IFERROR(IF(VLOOKUP(A271,'Suspensão de repasses - GESCON'!$D$3:$J$1048576,7,FALSE)="Validada","SIM","NÃO"),"NÃO"),"")</f>
        <v>NÃO</v>
      </c>
    </row>
    <row r="272" spans="1:12" s="19" customFormat="1" ht="15" customHeight="1" x14ac:dyDescent="0.25">
      <c r="A272" s="88" t="s">
        <v>5640</v>
      </c>
      <c r="B272" s="40" t="s">
        <v>901</v>
      </c>
      <c r="C272" s="82" t="s">
        <v>10958</v>
      </c>
      <c r="D272" s="82">
        <v>6744</v>
      </c>
      <c r="E272" s="82">
        <v>613</v>
      </c>
      <c r="F272" s="82">
        <v>176</v>
      </c>
      <c r="G272" s="82">
        <v>7533</v>
      </c>
      <c r="H272" s="40" t="s">
        <v>2</v>
      </c>
      <c r="I272" s="83" t="str">
        <f>IFERROR(VLOOKUP(A272,'Alíquotas - CADPREV'!$B$2152:$N$4324,8,FALSE),"")</f>
        <v>NÃO</v>
      </c>
      <c r="J272" s="83" t="str">
        <f>IF(H272="RPPS",VLOOKUP(A272,' Legislação Benef - GESCON'!$B$4:$I$2159,3,FALSE),"")</f>
        <v>NÃO</v>
      </c>
      <c r="K272" s="83" t="str">
        <f>IF(H272="RPPS",VLOOKUP(A272,' Legislação Benef - GESCON'!$B$4:$I$2159,6,FALSE),"")</f>
        <v>NÃO</v>
      </c>
      <c r="L272" s="83" t="str">
        <f>IF(H272="RPPS",IFERROR(IF(VLOOKUP(A272,'Suspensão de repasses - GESCON'!$D$3:$J$1048576,7,FALSE)="Validada","SIM","NÃO"),"NÃO"),"")</f>
        <v>NÃO</v>
      </c>
    </row>
    <row r="273" spans="1:12" s="19" customFormat="1" ht="15" customHeight="1" x14ac:dyDescent="0.25">
      <c r="A273" s="88" t="s">
        <v>5641</v>
      </c>
      <c r="B273" s="40" t="s">
        <v>901</v>
      </c>
      <c r="C273" s="82" t="s">
        <v>10958</v>
      </c>
      <c r="D273" s="82">
        <v>182</v>
      </c>
      <c r="E273" s="82">
        <v>55</v>
      </c>
      <c r="F273" s="82">
        <v>7</v>
      </c>
      <c r="G273" s="82">
        <v>244</v>
      </c>
      <c r="H273" s="40" t="s">
        <v>2</v>
      </c>
      <c r="I273" s="83" t="str">
        <f>IFERROR(VLOOKUP(A273,'Alíquotas - CADPREV'!$B$2152:$N$4324,8,FALSE),"")</f>
        <v>NÃO</v>
      </c>
      <c r="J273" s="83" t="str">
        <f>IF(H273="RPPS",VLOOKUP(A273,' Legislação Benef - GESCON'!$B$4:$I$2159,3,FALSE),"")</f>
        <v>NÃO</v>
      </c>
      <c r="K273" s="83" t="str">
        <f>IF(H273="RPPS",VLOOKUP(A273,' Legislação Benef - GESCON'!$B$4:$I$2159,6,FALSE),"")</f>
        <v>NÃO</v>
      </c>
      <c r="L273" s="83" t="str">
        <f>IF(H273="RPPS",IFERROR(IF(VLOOKUP(A273,'Suspensão de repasses - GESCON'!$D$3:$J$1048576,7,FALSE)="Validada","SIM","NÃO"),"NÃO"),"")</f>
        <v>NÃO</v>
      </c>
    </row>
    <row r="274" spans="1:12" s="19" customFormat="1" ht="15" hidden="1" customHeight="1" x14ac:dyDescent="0.25">
      <c r="A274" s="88" t="s">
        <v>5642</v>
      </c>
      <c r="B274" s="40" t="s">
        <v>5227</v>
      </c>
      <c r="C274" s="82" t="s">
        <v>10959</v>
      </c>
      <c r="D274" s="82"/>
      <c r="E274" s="82"/>
      <c r="F274" s="82"/>
      <c r="G274" s="82"/>
      <c r="H274" s="40" t="s">
        <v>4</v>
      </c>
      <c r="I274" s="83" t="str">
        <f>IFERROR(VLOOKUP(A274,'Alíquotas - CADPREV'!$B$2152:$N$4324,8,FALSE),"")</f>
        <v/>
      </c>
      <c r="J274" s="83" t="str">
        <f>IF(H274="RPPS",VLOOKUP(A274,' Legislação Benef - GESCON'!$B$4:$I$2159,3,FALSE),"")</f>
        <v/>
      </c>
      <c r="K274" s="83" t="str">
        <f>IF(H274="RPPS",VLOOKUP(A274,' Legislação Benef - GESCON'!$B$4:$I$2159,6,FALSE),"")</f>
        <v/>
      </c>
      <c r="L274" s="83" t="str">
        <f>IF(H274="RPPS",IFERROR(IF(VLOOKUP(A274,'Suspensão de repasses - GESCON'!$D$3:$J$1048576,7,FALSE)="Validada","SIM","NÃO"),"NÃO"),"")</f>
        <v/>
      </c>
    </row>
    <row r="275" spans="1:12" s="19" customFormat="1" ht="15" customHeight="1" x14ac:dyDescent="0.25">
      <c r="A275" s="88" t="s">
        <v>5643</v>
      </c>
      <c r="B275" s="40" t="s">
        <v>2197</v>
      </c>
      <c r="C275" s="82" t="s">
        <v>10958</v>
      </c>
      <c r="D275" s="82">
        <v>730</v>
      </c>
      <c r="E275" s="82">
        <v>19</v>
      </c>
      <c r="F275" s="82">
        <v>3</v>
      </c>
      <c r="G275" s="82">
        <v>752</v>
      </c>
      <c r="H275" s="40" t="s">
        <v>2</v>
      </c>
      <c r="I275" s="83" t="str">
        <f>IFERROR(VLOOKUP(A275,'Alíquotas - CADPREV'!$B$2152:$N$4324,8,FALSE),"")</f>
        <v>NÃO</v>
      </c>
      <c r="J275" s="83" t="str">
        <f>IF(H275="RPPS",VLOOKUP(A275,' Legislação Benef - GESCON'!$B$4:$I$2159,3,FALSE),"")</f>
        <v>NÃO</v>
      </c>
      <c r="K275" s="83" t="str">
        <f>IF(H275="RPPS",VLOOKUP(A275,' Legislação Benef - GESCON'!$B$4:$I$2159,6,FALSE),"")</f>
        <v>NÃO</v>
      </c>
      <c r="L275" s="83" t="str">
        <f>IF(H275="RPPS",IFERROR(IF(VLOOKUP(A275,'Suspensão de repasses - GESCON'!$D$3:$J$1048576,7,FALSE)="Validada","SIM","NÃO"),"NÃO"),"")</f>
        <v>NÃO</v>
      </c>
    </row>
    <row r="276" spans="1:12" s="19" customFormat="1" ht="15" customHeight="1" x14ac:dyDescent="0.25">
      <c r="A276" s="88" t="s">
        <v>5644</v>
      </c>
      <c r="B276" s="40" t="s">
        <v>3513</v>
      </c>
      <c r="C276" s="82" t="s">
        <v>10958</v>
      </c>
      <c r="D276" s="82">
        <v>610</v>
      </c>
      <c r="E276" s="82">
        <v>0</v>
      </c>
      <c r="F276" s="82">
        <v>0</v>
      </c>
      <c r="G276" s="82">
        <v>610</v>
      </c>
      <c r="H276" s="40" t="s">
        <v>2</v>
      </c>
      <c r="I276" s="83" t="str">
        <f>IFERROR(VLOOKUP(A276,'Alíquotas - CADPREV'!$B$2152:$N$4324,8,FALSE),"")</f>
        <v>NÃO</v>
      </c>
      <c r="J276" s="83" t="str">
        <f>IF(H276="RPPS",VLOOKUP(A276,' Legislação Benef - GESCON'!$B$4:$I$2159,3,FALSE),"")</f>
        <v>NÃO</v>
      </c>
      <c r="K276" s="83" t="str">
        <f>IF(H276="RPPS",VLOOKUP(A276,' Legislação Benef - GESCON'!$B$4:$I$2159,6,FALSE),"")</f>
        <v>NÃO</v>
      </c>
      <c r="L276" s="83" t="str">
        <f>IF(H276="RPPS",IFERROR(IF(VLOOKUP(A276,'Suspensão de repasses - GESCON'!$D$3:$J$1048576,7,FALSE)="Validada","SIM","NÃO"),"NÃO"),"")</f>
        <v>NÃO</v>
      </c>
    </row>
    <row r="277" spans="1:12" s="19" customFormat="1" ht="15" hidden="1" customHeight="1" x14ac:dyDescent="0.25">
      <c r="A277" s="88" t="s">
        <v>5645</v>
      </c>
      <c r="B277" s="40" t="s">
        <v>821</v>
      </c>
      <c r="C277" s="82" t="s">
        <v>10959</v>
      </c>
      <c r="D277" s="82"/>
      <c r="E277" s="82"/>
      <c r="F277" s="82"/>
      <c r="G277" s="82"/>
      <c r="H277" s="40" t="s">
        <v>4</v>
      </c>
      <c r="I277" s="83" t="str">
        <f>IFERROR(VLOOKUP(A277,'Alíquotas - CADPREV'!$B$2152:$N$4324,8,FALSE),"")</f>
        <v/>
      </c>
      <c r="J277" s="83" t="str">
        <f>IF(H277="RPPS",VLOOKUP(A277,' Legislação Benef - GESCON'!$B$4:$I$2159,3,FALSE),"")</f>
        <v/>
      </c>
      <c r="K277" s="83" t="str">
        <f>IF(H277="RPPS",VLOOKUP(A277,' Legislação Benef - GESCON'!$B$4:$I$2159,6,FALSE),"")</f>
        <v/>
      </c>
      <c r="L277" s="83" t="str">
        <f>IF(H277="RPPS",IFERROR(IF(VLOOKUP(A277,'Suspensão de repasses - GESCON'!$D$3:$J$1048576,7,FALSE)="Validada","SIM","NÃO"),"NÃO"),"")</f>
        <v/>
      </c>
    </row>
    <row r="278" spans="1:12" s="19" customFormat="1" ht="15" customHeight="1" x14ac:dyDescent="0.25">
      <c r="A278" s="88" t="s">
        <v>5646</v>
      </c>
      <c r="B278" s="40" t="s">
        <v>2274</v>
      </c>
      <c r="C278" s="82" t="s">
        <v>10958</v>
      </c>
      <c r="D278" s="82">
        <v>228</v>
      </c>
      <c r="E278" s="82">
        <v>31</v>
      </c>
      <c r="F278" s="82">
        <v>3</v>
      </c>
      <c r="G278" s="82">
        <v>262</v>
      </c>
      <c r="H278" s="40" t="s">
        <v>2</v>
      </c>
      <c r="I278" s="83" t="str">
        <f>IFERROR(VLOOKUP(A278,'Alíquotas - CADPREV'!$B$2152:$N$4324,8,FALSE),"")</f>
        <v>NÃO</v>
      </c>
      <c r="J278" s="83" t="str">
        <f>IF(H278="RPPS",VLOOKUP(A278,' Legislação Benef - GESCON'!$B$4:$I$2159,3,FALSE),"")</f>
        <v>NÃO</v>
      </c>
      <c r="K278" s="83" t="str">
        <f>IF(H278="RPPS",VLOOKUP(A278,' Legislação Benef - GESCON'!$B$4:$I$2159,6,FALSE),"")</f>
        <v>NÃO</v>
      </c>
      <c r="L278" s="83" t="str">
        <f>IF(H278="RPPS",IFERROR(IF(VLOOKUP(A278,'Suspensão de repasses - GESCON'!$D$3:$J$1048576,7,FALSE)="Validada","SIM","NÃO"),"NÃO"),"")</f>
        <v>NÃO</v>
      </c>
    </row>
    <row r="279" spans="1:12" s="19" customFormat="1" ht="15" hidden="1" customHeight="1" x14ac:dyDescent="0.25">
      <c r="A279" s="88" t="s">
        <v>5647</v>
      </c>
      <c r="B279" s="40" t="s">
        <v>4626</v>
      </c>
      <c r="C279" s="82" t="s">
        <v>10959</v>
      </c>
      <c r="D279" s="82"/>
      <c r="E279" s="82"/>
      <c r="F279" s="82"/>
      <c r="G279" s="82"/>
      <c r="H279" s="40" t="s">
        <v>4</v>
      </c>
      <c r="I279" s="83" t="str">
        <f>IFERROR(VLOOKUP(A279,'Alíquotas - CADPREV'!$B$2152:$N$4324,8,FALSE),"")</f>
        <v/>
      </c>
      <c r="J279" s="83" t="str">
        <f>IF(H279="RPPS",VLOOKUP(A279,' Legislação Benef - GESCON'!$B$4:$I$2159,3,FALSE),"")</f>
        <v/>
      </c>
      <c r="K279" s="83" t="str">
        <f>IF(H279="RPPS",VLOOKUP(A279,' Legislação Benef - GESCON'!$B$4:$I$2159,6,FALSE),"")</f>
        <v/>
      </c>
      <c r="L279" s="83" t="str">
        <f>IF(H279="RPPS",IFERROR(IF(VLOOKUP(A279,'Suspensão de repasses - GESCON'!$D$3:$J$1048576,7,FALSE)="Validada","SIM","NÃO"),"NÃO"),"")</f>
        <v/>
      </c>
    </row>
    <row r="280" spans="1:12" s="19" customFormat="1" ht="15" hidden="1" customHeight="1" x14ac:dyDescent="0.25">
      <c r="A280" s="88" t="s">
        <v>5648</v>
      </c>
      <c r="B280" s="40" t="s">
        <v>1142</v>
      </c>
      <c r="C280" s="82" t="s">
        <v>10959</v>
      </c>
      <c r="D280" s="82"/>
      <c r="E280" s="82"/>
      <c r="F280" s="82"/>
      <c r="G280" s="82"/>
      <c r="H280" s="40" t="s">
        <v>4</v>
      </c>
      <c r="I280" s="83" t="str">
        <f>IFERROR(VLOOKUP(A280,'Alíquotas - CADPREV'!$B$2152:$N$4324,8,FALSE),"")</f>
        <v/>
      </c>
      <c r="J280" s="83" t="str">
        <f>IF(H280="RPPS",VLOOKUP(A280,' Legislação Benef - GESCON'!$B$4:$I$2159,3,FALSE),"")</f>
        <v/>
      </c>
      <c r="K280" s="83" t="str">
        <f>IF(H280="RPPS",VLOOKUP(A280,' Legislação Benef - GESCON'!$B$4:$I$2159,6,FALSE),"")</f>
        <v/>
      </c>
      <c r="L280" s="83" t="str">
        <f>IF(H280="RPPS",IFERROR(IF(VLOOKUP(A280,'Suspensão de repasses - GESCON'!$D$3:$J$1048576,7,FALSE)="Validada","SIM","NÃO"),"NÃO"),"")</f>
        <v/>
      </c>
    </row>
    <row r="281" spans="1:12" s="19" customFormat="1" ht="15" hidden="1" customHeight="1" x14ac:dyDescent="0.25">
      <c r="A281" s="88" t="s">
        <v>5649</v>
      </c>
      <c r="B281" s="40" t="s">
        <v>4289</v>
      </c>
      <c r="C281" s="82" t="s">
        <v>10959</v>
      </c>
      <c r="D281" s="82"/>
      <c r="E281" s="82"/>
      <c r="F281" s="82"/>
      <c r="G281" s="82"/>
      <c r="H281" s="40" t="s">
        <v>4</v>
      </c>
      <c r="I281" s="83" t="str">
        <f>IFERROR(VLOOKUP(A281,'Alíquotas - CADPREV'!$B$2152:$N$4324,8,FALSE),"")</f>
        <v/>
      </c>
      <c r="J281" s="83" t="str">
        <f>IF(H281="RPPS",VLOOKUP(A281,' Legislação Benef - GESCON'!$B$4:$I$2159,3,FALSE),"")</f>
        <v/>
      </c>
      <c r="K281" s="83" t="str">
        <f>IF(H281="RPPS",VLOOKUP(A281,' Legislação Benef - GESCON'!$B$4:$I$2159,6,FALSE),"")</f>
        <v/>
      </c>
      <c r="L281" s="83" t="str">
        <f>IF(H281="RPPS",IFERROR(IF(VLOOKUP(A281,'Suspensão de repasses - GESCON'!$D$3:$J$1048576,7,FALSE)="Validada","SIM","NÃO"),"NÃO"),"")</f>
        <v/>
      </c>
    </row>
    <row r="282" spans="1:12" s="19" customFormat="1" ht="15" hidden="1" customHeight="1" x14ac:dyDescent="0.25">
      <c r="A282" s="88" t="s">
        <v>5650</v>
      </c>
      <c r="B282" s="40" t="s">
        <v>3601</v>
      </c>
      <c r="C282" s="82" t="s">
        <v>10959</v>
      </c>
      <c r="D282" s="82"/>
      <c r="E282" s="82"/>
      <c r="F282" s="82"/>
      <c r="G282" s="82"/>
      <c r="H282" s="40" t="s">
        <v>4</v>
      </c>
      <c r="I282" s="83" t="str">
        <f>IFERROR(VLOOKUP(A282,'Alíquotas - CADPREV'!$B$2152:$N$4324,8,FALSE),"")</f>
        <v/>
      </c>
      <c r="J282" s="83" t="str">
        <f>IF(H282="RPPS",VLOOKUP(A282,' Legislação Benef - GESCON'!$B$4:$I$2159,3,FALSE),"")</f>
        <v/>
      </c>
      <c r="K282" s="83" t="str">
        <f>IF(H282="RPPS",VLOOKUP(A282,' Legislação Benef - GESCON'!$B$4:$I$2159,6,FALSE),"")</f>
        <v/>
      </c>
      <c r="L282" s="83" t="str">
        <f>IF(H282="RPPS",IFERROR(IF(VLOOKUP(A282,'Suspensão de repasses - GESCON'!$D$3:$J$1048576,7,FALSE)="Validada","SIM","NÃO"),"NÃO"),"")</f>
        <v/>
      </c>
    </row>
    <row r="283" spans="1:12" s="19" customFormat="1" ht="15" hidden="1" customHeight="1" x14ac:dyDescent="0.25">
      <c r="A283" s="88" t="s">
        <v>5651</v>
      </c>
      <c r="B283" s="40" t="s">
        <v>215</v>
      </c>
      <c r="C283" s="82" t="s">
        <v>10959</v>
      </c>
      <c r="D283" s="82"/>
      <c r="E283" s="82"/>
      <c r="F283" s="82"/>
      <c r="G283" s="82"/>
      <c r="H283" s="40" t="s">
        <v>4</v>
      </c>
      <c r="I283" s="83" t="str">
        <f>IFERROR(VLOOKUP(A283,'Alíquotas - CADPREV'!$B$2152:$N$4324,8,FALSE),"")</f>
        <v/>
      </c>
      <c r="J283" s="83" t="str">
        <f>IF(H283="RPPS",VLOOKUP(A283,' Legislação Benef - GESCON'!$B$4:$I$2159,3,FALSE),"")</f>
        <v/>
      </c>
      <c r="K283" s="83" t="str">
        <f>IF(H283="RPPS",VLOOKUP(A283,' Legislação Benef - GESCON'!$B$4:$I$2159,6,FALSE),"")</f>
        <v/>
      </c>
      <c r="L283" s="83" t="str">
        <f>IF(H283="RPPS",IFERROR(IF(VLOOKUP(A283,'Suspensão de repasses - GESCON'!$D$3:$J$1048576,7,FALSE)="Validada","SIM","NÃO"),"NÃO"),"")</f>
        <v/>
      </c>
    </row>
    <row r="284" spans="1:12" s="19" customFormat="1" ht="15" hidden="1" customHeight="1" x14ac:dyDescent="0.25">
      <c r="A284" s="88" t="s">
        <v>5652</v>
      </c>
      <c r="B284" s="40" t="s">
        <v>901</v>
      </c>
      <c r="C284" s="82" t="s">
        <v>10959</v>
      </c>
      <c r="D284" s="82"/>
      <c r="E284" s="82"/>
      <c r="F284" s="82"/>
      <c r="G284" s="82"/>
      <c r="H284" s="40" t="s">
        <v>4</v>
      </c>
      <c r="I284" s="83" t="str">
        <f>IFERROR(VLOOKUP(A284,'Alíquotas - CADPREV'!$B$2152:$N$4324,8,FALSE),"")</f>
        <v/>
      </c>
      <c r="J284" s="83" t="str">
        <f>IF(H284="RPPS",VLOOKUP(A284,' Legislação Benef - GESCON'!$B$4:$I$2159,3,FALSE),"")</f>
        <v/>
      </c>
      <c r="K284" s="83" t="str">
        <f>IF(H284="RPPS",VLOOKUP(A284,' Legislação Benef - GESCON'!$B$4:$I$2159,6,FALSE),"")</f>
        <v/>
      </c>
      <c r="L284" s="83" t="str">
        <f>IF(H284="RPPS",IFERROR(IF(VLOOKUP(A284,'Suspensão de repasses - GESCON'!$D$3:$J$1048576,7,FALSE)="Validada","SIM","NÃO"),"NÃO"),"")</f>
        <v/>
      </c>
    </row>
    <row r="285" spans="1:12" s="19" customFormat="1" ht="15" hidden="1" customHeight="1" x14ac:dyDescent="0.25">
      <c r="A285" s="88" t="s">
        <v>5653</v>
      </c>
      <c r="B285" s="40" t="s">
        <v>215</v>
      </c>
      <c r="C285" s="82" t="s">
        <v>10959</v>
      </c>
      <c r="D285" s="82"/>
      <c r="E285" s="82"/>
      <c r="F285" s="82"/>
      <c r="G285" s="82"/>
      <c r="H285" s="40" t="s">
        <v>4</v>
      </c>
      <c r="I285" s="83" t="str">
        <f>IFERROR(VLOOKUP(A285,'Alíquotas - CADPREV'!$B$2152:$N$4324,8,FALSE),"")</f>
        <v/>
      </c>
      <c r="J285" s="83" t="str">
        <f>IF(H285="RPPS",VLOOKUP(A285,' Legislação Benef - GESCON'!$B$4:$I$2159,3,FALSE),"")</f>
        <v/>
      </c>
      <c r="K285" s="83" t="str">
        <f>IF(H285="RPPS",VLOOKUP(A285,' Legislação Benef - GESCON'!$B$4:$I$2159,6,FALSE),"")</f>
        <v/>
      </c>
      <c r="L285" s="83" t="str">
        <f>IF(H285="RPPS",IFERROR(IF(VLOOKUP(A285,'Suspensão de repasses - GESCON'!$D$3:$J$1048576,7,FALSE)="Validada","SIM","NÃO"),"NÃO"),"")</f>
        <v/>
      </c>
    </row>
    <row r="286" spans="1:12" s="19" customFormat="1" ht="15" hidden="1" customHeight="1" x14ac:dyDescent="0.25">
      <c r="A286" s="88" t="s">
        <v>5654</v>
      </c>
      <c r="B286" s="40" t="s">
        <v>3143</v>
      </c>
      <c r="C286" s="82" t="s">
        <v>10959</v>
      </c>
      <c r="D286" s="82"/>
      <c r="E286" s="82"/>
      <c r="F286" s="82"/>
      <c r="G286" s="82"/>
      <c r="H286" s="40" t="s">
        <v>4</v>
      </c>
      <c r="I286" s="83" t="str">
        <f>IFERROR(VLOOKUP(A286,'Alíquotas - CADPREV'!$B$2152:$N$4324,8,FALSE),"")</f>
        <v/>
      </c>
      <c r="J286" s="83" t="str">
        <f>IF(H286="RPPS",VLOOKUP(A286,' Legislação Benef - GESCON'!$B$4:$I$2159,3,FALSE),"")</f>
        <v/>
      </c>
      <c r="K286" s="83" t="str">
        <f>IF(H286="RPPS",VLOOKUP(A286,' Legislação Benef - GESCON'!$B$4:$I$2159,6,FALSE),"")</f>
        <v/>
      </c>
      <c r="L286" s="83" t="str">
        <f>IF(H286="RPPS",IFERROR(IF(VLOOKUP(A286,'Suspensão de repasses - GESCON'!$D$3:$J$1048576,7,FALSE)="Validada","SIM","NÃO"),"NÃO"),"")</f>
        <v/>
      </c>
    </row>
    <row r="287" spans="1:12" s="19" customFormat="1" ht="15" hidden="1" customHeight="1" x14ac:dyDescent="0.25">
      <c r="A287" s="88" t="s">
        <v>5655</v>
      </c>
      <c r="B287" s="40" t="s">
        <v>133</v>
      </c>
      <c r="C287" s="82" t="s">
        <v>10959</v>
      </c>
      <c r="D287" s="82"/>
      <c r="E287" s="82"/>
      <c r="F287" s="82"/>
      <c r="G287" s="82"/>
      <c r="H287" s="40" t="s">
        <v>4</v>
      </c>
      <c r="I287" s="83" t="str">
        <f>IFERROR(VLOOKUP(A287,'Alíquotas - CADPREV'!$B$2152:$N$4324,8,FALSE),"")</f>
        <v/>
      </c>
      <c r="J287" s="83" t="str">
        <f>IF(H287="RPPS",VLOOKUP(A287,' Legislação Benef - GESCON'!$B$4:$I$2159,3,FALSE),"")</f>
        <v/>
      </c>
      <c r="K287" s="83" t="str">
        <f>IF(H287="RPPS",VLOOKUP(A287,' Legislação Benef - GESCON'!$B$4:$I$2159,6,FALSE),"")</f>
        <v/>
      </c>
      <c r="L287" s="83" t="str">
        <f>IF(H287="RPPS",IFERROR(IF(VLOOKUP(A287,'Suspensão de repasses - GESCON'!$D$3:$J$1048576,7,FALSE)="Validada","SIM","NÃO"),"NÃO"),"")</f>
        <v/>
      </c>
    </row>
    <row r="288" spans="1:12" s="19" customFormat="1" ht="15" hidden="1" customHeight="1" x14ac:dyDescent="0.25">
      <c r="A288" s="88" t="s">
        <v>5656</v>
      </c>
      <c r="B288" s="40" t="s">
        <v>634</v>
      </c>
      <c r="C288" s="82" t="s">
        <v>10959</v>
      </c>
      <c r="D288" s="82"/>
      <c r="E288" s="82"/>
      <c r="F288" s="82"/>
      <c r="G288" s="82"/>
      <c r="H288" s="40" t="s">
        <v>4</v>
      </c>
      <c r="I288" s="83" t="str">
        <f>IFERROR(VLOOKUP(A288,'Alíquotas - CADPREV'!$B$2152:$N$4324,8,FALSE),"")</f>
        <v/>
      </c>
      <c r="J288" s="83" t="str">
        <f>IF(H288="RPPS",VLOOKUP(A288,' Legislação Benef - GESCON'!$B$4:$I$2159,3,FALSE),"")</f>
        <v/>
      </c>
      <c r="K288" s="83" t="str">
        <f>IF(H288="RPPS",VLOOKUP(A288,' Legislação Benef - GESCON'!$B$4:$I$2159,6,FALSE),"")</f>
        <v/>
      </c>
      <c r="L288" s="83" t="str">
        <f>IF(H288="RPPS",IFERROR(IF(VLOOKUP(A288,'Suspensão de repasses - GESCON'!$D$3:$J$1048576,7,FALSE)="Validada","SIM","NÃO"),"NÃO"),"")</f>
        <v/>
      </c>
    </row>
    <row r="289" spans="1:12" s="19" customFormat="1" ht="15" hidden="1" customHeight="1" x14ac:dyDescent="0.25">
      <c r="A289" s="88" t="s">
        <v>5657</v>
      </c>
      <c r="B289" s="40" t="s">
        <v>4559</v>
      </c>
      <c r="C289" s="82" t="s">
        <v>10959</v>
      </c>
      <c r="D289" s="82"/>
      <c r="E289" s="82"/>
      <c r="F289" s="82"/>
      <c r="G289" s="82"/>
      <c r="H289" s="40" t="s">
        <v>4</v>
      </c>
      <c r="I289" s="83" t="str">
        <f>IFERROR(VLOOKUP(A289,'Alíquotas - CADPREV'!$B$2152:$N$4324,8,FALSE),"")</f>
        <v/>
      </c>
      <c r="J289" s="83" t="str">
        <f>IF(H289="RPPS",VLOOKUP(A289,' Legislação Benef - GESCON'!$B$4:$I$2159,3,FALSE),"")</f>
        <v/>
      </c>
      <c r="K289" s="83" t="str">
        <f>IF(H289="RPPS",VLOOKUP(A289,' Legislação Benef - GESCON'!$B$4:$I$2159,6,FALSE),"")</f>
        <v/>
      </c>
      <c r="L289" s="83" t="str">
        <f>IF(H289="RPPS",IFERROR(IF(VLOOKUP(A289,'Suspensão de repasses - GESCON'!$D$3:$J$1048576,7,FALSE)="Validada","SIM","NÃO"),"NÃO"),"")</f>
        <v/>
      </c>
    </row>
    <row r="290" spans="1:12" s="19" customFormat="1" ht="15" customHeight="1" x14ac:dyDescent="0.25">
      <c r="A290" s="88" t="s">
        <v>5658</v>
      </c>
      <c r="B290" s="40" t="s">
        <v>2197</v>
      </c>
      <c r="C290" s="82" t="s">
        <v>10958</v>
      </c>
      <c r="D290" s="82">
        <v>1369</v>
      </c>
      <c r="E290" s="82">
        <v>199</v>
      </c>
      <c r="F290" s="82">
        <v>97</v>
      </c>
      <c r="G290" s="82">
        <v>1665</v>
      </c>
      <c r="H290" s="40" t="s">
        <v>2</v>
      </c>
      <c r="I290" s="83" t="str">
        <f>IFERROR(VLOOKUP(A290,'Alíquotas - CADPREV'!$B$2152:$N$4324,8,FALSE),"")</f>
        <v>NÃO</v>
      </c>
      <c r="J290" s="83" t="str">
        <f>IF(H290="RPPS",VLOOKUP(A290,' Legislação Benef - GESCON'!$B$4:$I$2159,3,FALSE),"")</f>
        <v>NÃO</v>
      </c>
      <c r="K290" s="83" t="str">
        <f>IF(H290="RPPS",VLOOKUP(A290,' Legislação Benef - GESCON'!$B$4:$I$2159,6,FALSE),"")</f>
        <v>NÃO</v>
      </c>
      <c r="L290" s="83" t="str">
        <f>IF(H290="RPPS",IFERROR(IF(VLOOKUP(A290,'Suspensão de repasses - GESCON'!$D$3:$J$1048576,7,FALSE)="Validada","SIM","NÃO"),"NÃO"),"")</f>
        <v>NÃO</v>
      </c>
    </row>
    <row r="291" spans="1:12" s="19" customFormat="1" ht="15" hidden="1" customHeight="1" x14ac:dyDescent="0.25">
      <c r="A291" s="88" t="s">
        <v>5659</v>
      </c>
      <c r="B291" s="40" t="s">
        <v>634</v>
      </c>
      <c r="C291" s="82" t="s">
        <v>10959</v>
      </c>
      <c r="D291" s="82"/>
      <c r="E291" s="82"/>
      <c r="F291" s="82"/>
      <c r="G291" s="82"/>
      <c r="H291" s="40" t="s">
        <v>4</v>
      </c>
      <c r="I291" s="83" t="str">
        <f>IFERROR(VLOOKUP(A291,'Alíquotas - CADPREV'!$B$2152:$N$4324,8,FALSE),"")</f>
        <v/>
      </c>
      <c r="J291" s="83" t="str">
        <f>IF(H291="RPPS",VLOOKUP(A291,' Legislação Benef - GESCON'!$B$4:$I$2159,3,FALSE),"")</f>
        <v/>
      </c>
      <c r="K291" s="83" t="str">
        <f>IF(H291="RPPS",VLOOKUP(A291,' Legislação Benef - GESCON'!$B$4:$I$2159,6,FALSE),"")</f>
        <v/>
      </c>
      <c r="L291" s="83" t="str">
        <f>IF(H291="RPPS",IFERROR(IF(VLOOKUP(A291,'Suspensão de repasses - GESCON'!$D$3:$J$1048576,7,FALSE)="Validada","SIM","NÃO"),"NÃO"),"")</f>
        <v/>
      </c>
    </row>
    <row r="292" spans="1:12" s="19" customFormat="1" ht="15" hidden="1" customHeight="1" x14ac:dyDescent="0.25">
      <c r="A292" s="88" t="s">
        <v>5660</v>
      </c>
      <c r="B292" s="40" t="s">
        <v>4289</v>
      </c>
      <c r="C292" s="82" t="s">
        <v>10959</v>
      </c>
      <c r="D292" s="82"/>
      <c r="E292" s="82"/>
      <c r="F292" s="82"/>
      <c r="G292" s="82"/>
      <c r="H292" s="40" t="s">
        <v>4</v>
      </c>
      <c r="I292" s="83" t="str">
        <f>IFERROR(VLOOKUP(A292,'Alíquotas - CADPREV'!$B$2152:$N$4324,8,FALSE),"")</f>
        <v/>
      </c>
      <c r="J292" s="83" t="str">
        <f>IF(H292="RPPS",VLOOKUP(A292,' Legislação Benef - GESCON'!$B$4:$I$2159,3,FALSE),"")</f>
        <v/>
      </c>
      <c r="K292" s="83" t="str">
        <f>IF(H292="RPPS",VLOOKUP(A292,' Legislação Benef - GESCON'!$B$4:$I$2159,6,FALSE),"")</f>
        <v/>
      </c>
      <c r="L292" s="83" t="str">
        <f>IF(H292="RPPS",IFERROR(IF(VLOOKUP(A292,'Suspensão de repasses - GESCON'!$D$3:$J$1048576,7,FALSE)="Validada","SIM","NÃO"),"NÃO"),"")</f>
        <v/>
      </c>
    </row>
    <row r="293" spans="1:12" s="19" customFormat="1" ht="15" hidden="1" customHeight="1" x14ac:dyDescent="0.25">
      <c r="A293" s="88" t="s">
        <v>5661</v>
      </c>
      <c r="B293" s="40" t="s">
        <v>2554</v>
      </c>
      <c r="C293" s="82" t="s">
        <v>10959</v>
      </c>
      <c r="D293" s="82"/>
      <c r="E293" s="82"/>
      <c r="F293" s="82"/>
      <c r="G293" s="82"/>
      <c r="H293" s="40" t="s">
        <v>4</v>
      </c>
      <c r="I293" s="83" t="str">
        <f>IFERROR(VLOOKUP(A293,'Alíquotas - CADPREV'!$B$2152:$N$4324,8,FALSE),"")</f>
        <v/>
      </c>
      <c r="J293" s="83" t="str">
        <f>IF(H293="RPPS",VLOOKUP(A293,' Legislação Benef - GESCON'!$B$4:$I$2159,3,FALSE),"")</f>
        <v/>
      </c>
      <c r="K293" s="83" t="str">
        <f>IF(H293="RPPS",VLOOKUP(A293,' Legislação Benef - GESCON'!$B$4:$I$2159,6,FALSE),"")</f>
        <v/>
      </c>
      <c r="L293" s="83" t="str">
        <f>IF(H293="RPPS",IFERROR(IF(VLOOKUP(A293,'Suspensão de repasses - GESCON'!$D$3:$J$1048576,7,FALSE)="Validada","SIM","NÃO"),"NÃO"),"")</f>
        <v/>
      </c>
    </row>
    <row r="294" spans="1:12" s="19" customFormat="1" ht="15" hidden="1" customHeight="1" x14ac:dyDescent="0.25">
      <c r="A294" s="88" t="s">
        <v>5662</v>
      </c>
      <c r="B294" s="40" t="s">
        <v>1356</v>
      </c>
      <c r="C294" s="82" t="s">
        <v>10959</v>
      </c>
      <c r="D294" s="82"/>
      <c r="E294" s="82"/>
      <c r="F294" s="82"/>
      <c r="G294" s="82"/>
      <c r="H294" s="40" t="s">
        <v>4</v>
      </c>
      <c r="I294" s="83" t="str">
        <f>IFERROR(VLOOKUP(A294,'Alíquotas - CADPREV'!$B$2152:$N$4324,8,FALSE),"")</f>
        <v/>
      </c>
      <c r="J294" s="83" t="str">
        <f>IF(H294="RPPS",VLOOKUP(A294,' Legislação Benef - GESCON'!$B$4:$I$2159,3,FALSE),"")</f>
        <v/>
      </c>
      <c r="K294" s="83" t="str">
        <f>IF(H294="RPPS",VLOOKUP(A294,' Legislação Benef - GESCON'!$B$4:$I$2159,6,FALSE),"")</f>
        <v/>
      </c>
      <c r="L294" s="83" t="str">
        <f>IF(H294="RPPS",IFERROR(IF(VLOOKUP(A294,'Suspensão de repasses - GESCON'!$D$3:$J$1048576,7,FALSE)="Validada","SIM","NÃO"),"NÃO"),"")</f>
        <v/>
      </c>
    </row>
    <row r="295" spans="1:12" s="19" customFormat="1" ht="15" customHeight="1" x14ac:dyDescent="0.25">
      <c r="A295" s="88" t="s">
        <v>5663</v>
      </c>
      <c r="B295" s="40" t="s">
        <v>4559</v>
      </c>
      <c r="C295" s="82" t="s">
        <v>10960</v>
      </c>
      <c r="D295" s="82">
        <v>6686</v>
      </c>
      <c r="E295" s="82">
        <v>4214</v>
      </c>
      <c r="F295" s="82">
        <v>764</v>
      </c>
      <c r="G295" s="82">
        <v>11664</v>
      </c>
      <c r="H295" s="40" t="s">
        <v>2</v>
      </c>
      <c r="I295" s="83" t="str">
        <f>IFERROR(VLOOKUP(A295,'Alíquotas - CADPREV'!$B$2152:$N$4324,8,FALSE),"")</f>
        <v>NÃO</v>
      </c>
      <c r="J295" s="83" t="str">
        <f>IF(H295="RPPS",VLOOKUP(A295,' Legislação Benef - GESCON'!$B$4:$I$2159,3,FALSE),"")</f>
        <v>NÃO</v>
      </c>
      <c r="K295" s="83" t="str">
        <f>IF(H295="RPPS",VLOOKUP(A295,' Legislação Benef - GESCON'!$B$4:$I$2159,6,FALSE),"")</f>
        <v>NÃO</v>
      </c>
      <c r="L295" s="83" t="str">
        <f>IF(H295="RPPS",IFERROR(IF(VLOOKUP(A295,'Suspensão de repasses - GESCON'!$D$3:$J$1048576,7,FALSE)="Validada","SIM","NÃO"),"NÃO"),"")</f>
        <v>NÃO</v>
      </c>
    </row>
    <row r="296" spans="1:12" s="19" customFormat="1" ht="15" customHeight="1" x14ac:dyDescent="0.25">
      <c r="A296" s="88" t="s">
        <v>5664</v>
      </c>
      <c r="B296" s="40" t="s">
        <v>4626</v>
      </c>
      <c r="C296" s="82" t="s">
        <v>10958</v>
      </c>
      <c r="D296" s="82">
        <v>593</v>
      </c>
      <c r="E296" s="82">
        <v>75</v>
      </c>
      <c r="F296" s="82">
        <v>19</v>
      </c>
      <c r="G296" s="82">
        <v>687</v>
      </c>
      <c r="H296" s="40" t="s">
        <v>2</v>
      </c>
      <c r="I296" s="83" t="str">
        <f>IFERROR(VLOOKUP(A296,'Alíquotas - CADPREV'!$B$2152:$N$4324,8,FALSE),"")</f>
        <v>NÃO</v>
      </c>
      <c r="J296" s="83" t="str">
        <f>IF(H296="RPPS",VLOOKUP(A296,' Legislação Benef - GESCON'!$B$4:$I$2159,3,FALSE),"")</f>
        <v>NÃO</v>
      </c>
      <c r="K296" s="83" t="str">
        <f>IF(H296="RPPS",VLOOKUP(A296,' Legislação Benef - GESCON'!$B$4:$I$2159,6,FALSE),"")</f>
        <v>NÃO</v>
      </c>
      <c r="L296" s="83" t="str">
        <f>IF(H296="RPPS",IFERROR(IF(VLOOKUP(A296,'Suspensão de repasses - GESCON'!$D$3:$J$1048576,7,FALSE)="Validada","SIM","NÃO"),"NÃO"),"")</f>
        <v>NÃO</v>
      </c>
    </row>
    <row r="297" spans="1:12" s="19" customFormat="1" ht="15" hidden="1" customHeight="1" x14ac:dyDescent="0.25">
      <c r="A297" s="88" t="s">
        <v>5665</v>
      </c>
      <c r="B297" s="40" t="s">
        <v>215</v>
      </c>
      <c r="C297" s="82" t="s">
        <v>10959</v>
      </c>
      <c r="D297" s="82"/>
      <c r="E297" s="82"/>
      <c r="F297" s="82"/>
      <c r="G297" s="82"/>
      <c r="H297" s="40" t="s">
        <v>4</v>
      </c>
      <c r="I297" s="83" t="str">
        <f>IFERROR(VLOOKUP(A297,'Alíquotas - CADPREV'!$B$2152:$N$4324,8,FALSE),"")</f>
        <v/>
      </c>
      <c r="J297" s="83" t="str">
        <f>IF(H297="RPPS",VLOOKUP(A297,' Legislação Benef - GESCON'!$B$4:$I$2159,3,FALSE),"")</f>
        <v/>
      </c>
      <c r="K297" s="83" t="str">
        <f>IF(H297="RPPS",VLOOKUP(A297,' Legislação Benef - GESCON'!$B$4:$I$2159,6,FALSE),"")</f>
        <v/>
      </c>
      <c r="L297" s="83" t="str">
        <f>IF(H297="RPPS",IFERROR(IF(VLOOKUP(A297,'Suspensão de repasses - GESCON'!$D$3:$J$1048576,7,FALSE)="Validada","SIM","NÃO"),"NÃO"),"")</f>
        <v/>
      </c>
    </row>
    <row r="298" spans="1:12" s="19" customFormat="1" ht="15" customHeight="1" x14ac:dyDescent="0.25">
      <c r="A298" s="88" t="s">
        <v>5666</v>
      </c>
      <c r="B298" s="40" t="s">
        <v>634</v>
      </c>
      <c r="C298" s="82" t="s">
        <v>10958</v>
      </c>
      <c r="D298" s="82">
        <v>912</v>
      </c>
      <c r="E298" s="82">
        <v>434</v>
      </c>
      <c r="F298" s="82">
        <v>100</v>
      </c>
      <c r="G298" s="82">
        <v>1446</v>
      </c>
      <c r="H298" s="40" t="s">
        <v>2</v>
      </c>
      <c r="I298" s="83" t="str">
        <f>IFERROR(VLOOKUP(A298,'Alíquotas - CADPREV'!$B$2152:$N$4324,8,FALSE),"")</f>
        <v>NÃO</v>
      </c>
      <c r="J298" s="83" t="str">
        <f>IF(H298="RPPS",VLOOKUP(A298,' Legislação Benef - GESCON'!$B$4:$I$2159,3,FALSE),"")</f>
        <v>NÃO</v>
      </c>
      <c r="K298" s="83" t="str">
        <f>IF(H298="RPPS",VLOOKUP(A298,' Legislação Benef - GESCON'!$B$4:$I$2159,6,FALSE),"")</f>
        <v>NÃO</v>
      </c>
      <c r="L298" s="83" t="str">
        <f>IF(H298="RPPS",IFERROR(IF(VLOOKUP(A298,'Suspensão de repasses - GESCON'!$D$3:$J$1048576,7,FALSE)="Validada","SIM","NÃO"),"NÃO"),"")</f>
        <v>NÃO</v>
      </c>
    </row>
    <row r="299" spans="1:12" s="19" customFormat="1" ht="15" hidden="1" customHeight="1" x14ac:dyDescent="0.25">
      <c r="A299" s="88" t="s">
        <v>5667</v>
      </c>
      <c r="B299" s="40" t="s">
        <v>215</v>
      </c>
      <c r="C299" s="82" t="s">
        <v>10959</v>
      </c>
      <c r="D299" s="82"/>
      <c r="E299" s="82"/>
      <c r="F299" s="82"/>
      <c r="G299" s="82"/>
      <c r="H299" s="40" t="s">
        <v>4</v>
      </c>
      <c r="I299" s="83" t="str">
        <f>IFERROR(VLOOKUP(A299,'Alíquotas - CADPREV'!$B$2152:$N$4324,8,FALSE),"")</f>
        <v/>
      </c>
      <c r="J299" s="83" t="str">
        <f>IF(H299="RPPS",VLOOKUP(A299,' Legislação Benef - GESCON'!$B$4:$I$2159,3,FALSE),"")</f>
        <v/>
      </c>
      <c r="K299" s="83" t="str">
        <f>IF(H299="RPPS",VLOOKUP(A299,' Legislação Benef - GESCON'!$B$4:$I$2159,6,FALSE),"")</f>
        <v/>
      </c>
      <c r="L299" s="83" t="str">
        <f>IF(H299="RPPS",IFERROR(IF(VLOOKUP(A299,'Suspensão de repasses - GESCON'!$D$3:$J$1048576,7,FALSE)="Validada","SIM","NÃO"),"NÃO"),"")</f>
        <v/>
      </c>
    </row>
    <row r="300" spans="1:12" s="19" customFormat="1" ht="15" hidden="1" customHeight="1" x14ac:dyDescent="0.25">
      <c r="A300" s="88" t="s">
        <v>5668</v>
      </c>
      <c r="B300" s="40" t="s">
        <v>4626</v>
      </c>
      <c r="C300" s="82" t="s">
        <v>10959</v>
      </c>
      <c r="D300" s="82"/>
      <c r="E300" s="82"/>
      <c r="F300" s="82"/>
      <c r="G300" s="82"/>
      <c r="H300" s="40" t="s">
        <v>4</v>
      </c>
      <c r="I300" s="83" t="str">
        <f>IFERROR(VLOOKUP(A300,'Alíquotas - CADPREV'!$B$2152:$N$4324,8,FALSE),"")</f>
        <v/>
      </c>
      <c r="J300" s="83" t="str">
        <f>IF(H300="RPPS",VLOOKUP(A300,' Legislação Benef - GESCON'!$B$4:$I$2159,3,FALSE),"")</f>
        <v/>
      </c>
      <c r="K300" s="83" t="str">
        <f>IF(H300="RPPS",VLOOKUP(A300,' Legislação Benef - GESCON'!$B$4:$I$2159,6,FALSE),"")</f>
        <v/>
      </c>
      <c r="L300" s="83" t="str">
        <f>IF(H300="RPPS",IFERROR(IF(VLOOKUP(A300,'Suspensão de repasses - GESCON'!$D$3:$J$1048576,7,FALSE)="Validada","SIM","NÃO"),"NÃO"),"")</f>
        <v/>
      </c>
    </row>
    <row r="301" spans="1:12" s="19" customFormat="1" ht="15" hidden="1" customHeight="1" x14ac:dyDescent="0.25">
      <c r="A301" s="88" t="s">
        <v>5669</v>
      </c>
      <c r="B301" s="40" t="s">
        <v>215</v>
      </c>
      <c r="C301" s="82" t="s">
        <v>10959</v>
      </c>
      <c r="D301" s="82"/>
      <c r="E301" s="82"/>
      <c r="F301" s="82"/>
      <c r="G301" s="82"/>
      <c r="H301" s="40" t="s">
        <v>4</v>
      </c>
      <c r="I301" s="83" t="str">
        <f>IFERROR(VLOOKUP(A301,'Alíquotas - CADPREV'!$B$2152:$N$4324,8,FALSE),"")</f>
        <v/>
      </c>
      <c r="J301" s="83" t="str">
        <f>IF(H301="RPPS",VLOOKUP(A301,' Legislação Benef - GESCON'!$B$4:$I$2159,3,FALSE),"")</f>
        <v/>
      </c>
      <c r="K301" s="83" t="str">
        <f>IF(H301="RPPS",VLOOKUP(A301,' Legislação Benef - GESCON'!$B$4:$I$2159,6,FALSE),"")</f>
        <v/>
      </c>
      <c r="L301" s="83" t="str">
        <f>IF(H301="RPPS",IFERROR(IF(VLOOKUP(A301,'Suspensão de repasses - GESCON'!$D$3:$J$1048576,7,FALSE)="Validada","SIM","NÃO"),"NÃO"),"")</f>
        <v/>
      </c>
    </row>
    <row r="302" spans="1:12" s="19" customFormat="1" ht="15" hidden="1" customHeight="1" x14ac:dyDescent="0.25">
      <c r="A302" s="88" t="s">
        <v>5670</v>
      </c>
      <c r="B302" s="40" t="s">
        <v>1356</v>
      </c>
      <c r="C302" s="82" t="s">
        <v>10959</v>
      </c>
      <c r="D302" s="82"/>
      <c r="E302" s="82"/>
      <c r="F302" s="82"/>
      <c r="G302" s="82"/>
      <c r="H302" s="40" t="s">
        <v>4</v>
      </c>
      <c r="I302" s="83" t="str">
        <f>IFERROR(VLOOKUP(A302,'Alíquotas - CADPREV'!$B$2152:$N$4324,8,FALSE),"")</f>
        <v/>
      </c>
      <c r="J302" s="83" t="str">
        <f>IF(H302="RPPS",VLOOKUP(A302,' Legislação Benef - GESCON'!$B$4:$I$2159,3,FALSE),"")</f>
        <v/>
      </c>
      <c r="K302" s="83" t="str">
        <f>IF(H302="RPPS",VLOOKUP(A302,' Legislação Benef - GESCON'!$B$4:$I$2159,6,FALSE),"")</f>
        <v/>
      </c>
      <c r="L302" s="83" t="str">
        <f>IF(H302="RPPS",IFERROR(IF(VLOOKUP(A302,'Suspensão de repasses - GESCON'!$D$3:$J$1048576,7,FALSE)="Validada","SIM","NÃO"),"NÃO"),"")</f>
        <v/>
      </c>
    </row>
    <row r="303" spans="1:12" s="19" customFormat="1" ht="15" customHeight="1" x14ac:dyDescent="0.25">
      <c r="A303" s="88" t="s">
        <v>5671</v>
      </c>
      <c r="B303" s="40" t="s">
        <v>634</v>
      </c>
      <c r="C303" s="82" t="s">
        <v>10958</v>
      </c>
      <c r="D303" s="82">
        <v>916</v>
      </c>
      <c r="E303" s="82">
        <v>242</v>
      </c>
      <c r="F303" s="82">
        <v>25</v>
      </c>
      <c r="G303" s="82">
        <v>1183</v>
      </c>
      <c r="H303" s="40" t="s">
        <v>2</v>
      </c>
      <c r="I303" s="83" t="str">
        <f>IFERROR(VLOOKUP(A303,'Alíquotas - CADPREV'!$B$2152:$N$4324,8,FALSE),"")</f>
        <v>NÃO</v>
      </c>
      <c r="J303" s="83" t="str">
        <f>IF(H303="RPPS",VLOOKUP(A303,' Legislação Benef - GESCON'!$B$4:$I$2159,3,FALSE),"")</f>
        <v>NÃO</v>
      </c>
      <c r="K303" s="83" t="str">
        <f>IF(H303="RPPS",VLOOKUP(A303,' Legislação Benef - GESCON'!$B$4:$I$2159,6,FALSE),"")</f>
        <v>NÃO</v>
      </c>
      <c r="L303" s="83" t="str">
        <f>IF(H303="RPPS",IFERROR(IF(VLOOKUP(A303,'Suspensão de repasses - GESCON'!$D$3:$J$1048576,7,FALSE)="Validada","SIM","NÃO"),"NÃO"),"")</f>
        <v>NÃO</v>
      </c>
    </row>
    <row r="304" spans="1:12" s="19" customFormat="1" ht="15" customHeight="1" x14ac:dyDescent="0.25">
      <c r="A304" s="88" t="s">
        <v>5672</v>
      </c>
      <c r="B304" s="40" t="s">
        <v>2758</v>
      </c>
      <c r="C304" s="82" t="s">
        <v>10958</v>
      </c>
      <c r="D304" s="82">
        <v>389</v>
      </c>
      <c r="E304" s="82">
        <v>41</v>
      </c>
      <c r="F304" s="82">
        <v>10</v>
      </c>
      <c r="G304" s="82">
        <v>440</v>
      </c>
      <c r="H304" s="40" t="s">
        <v>2</v>
      </c>
      <c r="I304" s="83" t="str">
        <f>IFERROR(VLOOKUP(A304,'Alíquotas - CADPREV'!$B$2152:$N$4324,8,FALSE),"")</f>
        <v>NÃO</v>
      </c>
      <c r="J304" s="83" t="str">
        <f>IF(H304="RPPS",VLOOKUP(A304,' Legislação Benef - GESCON'!$B$4:$I$2159,3,FALSE),"")</f>
        <v>NÃO</v>
      </c>
      <c r="K304" s="83" t="str">
        <f>IF(H304="RPPS",VLOOKUP(A304,' Legislação Benef - GESCON'!$B$4:$I$2159,6,FALSE),"")</f>
        <v>NÃO</v>
      </c>
      <c r="L304" s="83" t="str">
        <f>IF(H304="RPPS",IFERROR(IF(VLOOKUP(A304,'Suspensão de repasses - GESCON'!$D$3:$J$1048576,7,FALSE)="Validada","SIM","NÃO"),"NÃO"),"")</f>
        <v>NÃO</v>
      </c>
    </row>
    <row r="305" spans="1:12" s="19" customFormat="1" ht="15" hidden="1" customHeight="1" x14ac:dyDescent="0.25">
      <c r="A305" s="88" t="s">
        <v>5673</v>
      </c>
      <c r="B305" s="40" t="s">
        <v>4626</v>
      </c>
      <c r="C305" s="82" t="s">
        <v>10959</v>
      </c>
      <c r="D305" s="82"/>
      <c r="E305" s="82"/>
      <c r="F305" s="82"/>
      <c r="G305" s="82"/>
      <c r="H305" s="40" t="s">
        <v>4</v>
      </c>
      <c r="I305" s="83" t="str">
        <f>IFERROR(VLOOKUP(A305,'Alíquotas - CADPREV'!$B$2152:$N$4324,8,FALSE),"")</f>
        <v/>
      </c>
      <c r="J305" s="83" t="str">
        <f>IF(H305="RPPS",VLOOKUP(A305,' Legislação Benef - GESCON'!$B$4:$I$2159,3,FALSE),"")</f>
        <v/>
      </c>
      <c r="K305" s="83" t="str">
        <f>IF(H305="RPPS",VLOOKUP(A305,' Legislação Benef - GESCON'!$B$4:$I$2159,6,FALSE),"")</f>
        <v/>
      </c>
      <c r="L305" s="83" t="str">
        <f>IF(H305="RPPS",IFERROR(IF(VLOOKUP(A305,'Suspensão de repasses - GESCON'!$D$3:$J$1048576,7,FALSE)="Validada","SIM","NÃO"),"NÃO"),"")</f>
        <v/>
      </c>
    </row>
    <row r="306" spans="1:12" s="19" customFormat="1" ht="15" customHeight="1" x14ac:dyDescent="0.25">
      <c r="A306" s="88" t="s">
        <v>5674</v>
      </c>
      <c r="B306" s="40" t="s">
        <v>821</v>
      </c>
      <c r="C306" s="82" t="s">
        <v>10958</v>
      </c>
      <c r="D306" s="82">
        <v>2452</v>
      </c>
      <c r="E306" s="82">
        <v>1084</v>
      </c>
      <c r="F306" s="82">
        <v>247</v>
      </c>
      <c r="G306" s="82">
        <v>3783</v>
      </c>
      <c r="H306" s="40" t="s">
        <v>2</v>
      </c>
      <c r="I306" s="83" t="str">
        <f>IFERROR(VLOOKUP(A306,'Alíquotas - CADPREV'!$B$2152:$N$4324,8,FALSE),"")</f>
        <v>SIM</v>
      </c>
      <c r="J306" s="83" t="str">
        <f>IF(H306="RPPS",VLOOKUP(A306,' Legislação Benef - GESCON'!$B$4:$I$2159,3,FALSE),"")</f>
        <v>NÃO</v>
      </c>
      <c r="K306" s="83" t="str">
        <f>IF(H306="RPPS",VLOOKUP(A306,' Legislação Benef - GESCON'!$B$4:$I$2159,6,FALSE),"")</f>
        <v>NÃO</v>
      </c>
      <c r="L306" s="83" t="str">
        <f>IF(H306="RPPS",IFERROR(IF(VLOOKUP(A306,'Suspensão de repasses - GESCON'!$D$3:$J$1048576,7,FALSE)="Validada","SIM","NÃO"),"NÃO"),"")</f>
        <v>NÃO</v>
      </c>
    </row>
    <row r="307" spans="1:12" s="19" customFormat="1" ht="15" customHeight="1" x14ac:dyDescent="0.25">
      <c r="A307" s="88" t="s">
        <v>5675</v>
      </c>
      <c r="B307" s="40" t="s">
        <v>901</v>
      </c>
      <c r="C307" s="82" t="s">
        <v>10958</v>
      </c>
      <c r="D307" s="82">
        <v>107</v>
      </c>
      <c r="E307" s="82">
        <v>36</v>
      </c>
      <c r="F307" s="82">
        <v>14</v>
      </c>
      <c r="G307" s="82">
        <v>157</v>
      </c>
      <c r="H307" s="40" t="s">
        <v>2</v>
      </c>
      <c r="I307" s="83" t="str">
        <f>IFERROR(VLOOKUP(A307,'Alíquotas - CADPREV'!$B$2152:$N$4324,8,FALSE),"")</f>
        <v>NÃO</v>
      </c>
      <c r="J307" s="83" t="str">
        <f>IF(H307="RPPS",VLOOKUP(A307,' Legislação Benef - GESCON'!$B$4:$I$2159,3,FALSE),"")</f>
        <v>NÃO</v>
      </c>
      <c r="K307" s="83" t="str">
        <f>IF(H307="RPPS",VLOOKUP(A307,' Legislação Benef - GESCON'!$B$4:$I$2159,6,FALSE),"")</f>
        <v>NÃO</v>
      </c>
      <c r="L307" s="83" t="str">
        <f>IF(H307="RPPS",IFERROR(IF(VLOOKUP(A307,'Suspensão de repasses - GESCON'!$D$3:$J$1048576,7,FALSE)="Validada","SIM","NÃO"),"NÃO"),"")</f>
        <v>NÃO</v>
      </c>
    </row>
    <row r="308" spans="1:12" s="19" customFormat="1" ht="15" hidden="1" customHeight="1" x14ac:dyDescent="0.25">
      <c r="A308" s="88" t="s">
        <v>5676</v>
      </c>
      <c r="B308" s="40" t="s">
        <v>1356</v>
      </c>
      <c r="C308" s="82" t="s">
        <v>10959</v>
      </c>
      <c r="D308" s="82"/>
      <c r="E308" s="82"/>
      <c r="F308" s="82"/>
      <c r="G308" s="82"/>
      <c r="H308" s="40" t="s">
        <v>4</v>
      </c>
      <c r="I308" s="83" t="str">
        <f>IFERROR(VLOOKUP(A308,'Alíquotas - CADPREV'!$B$2152:$N$4324,8,FALSE),"")</f>
        <v/>
      </c>
      <c r="J308" s="83" t="str">
        <f>IF(H308="RPPS",VLOOKUP(A308,' Legislação Benef - GESCON'!$B$4:$I$2159,3,FALSE),"")</f>
        <v/>
      </c>
      <c r="K308" s="83" t="str">
        <f>IF(H308="RPPS",VLOOKUP(A308,' Legislação Benef - GESCON'!$B$4:$I$2159,6,FALSE),"")</f>
        <v/>
      </c>
      <c r="L308" s="83" t="str">
        <f>IF(H308="RPPS",IFERROR(IF(VLOOKUP(A308,'Suspensão de repasses - GESCON'!$D$3:$J$1048576,7,FALSE)="Validada","SIM","NÃO"),"NÃO"),"")</f>
        <v/>
      </c>
    </row>
    <row r="309" spans="1:12" s="19" customFormat="1" ht="15" hidden="1" customHeight="1" x14ac:dyDescent="0.25">
      <c r="A309" s="88" t="s">
        <v>5677</v>
      </c>
      <c r="B309" s="40" t="s">
        <v>901</v>
      </c>
      <c r="C309" s="82" t="s">
        <v>10959</v>
      </c>
      <c r="D309" s="82"/>
      <c r="E309" s="82"/>
      <c r="F309" s="82"/>
      <c r="G309" s="82"/>
      <c r="H309" s="40" t="s">
        <v>4</v>
      </c>
      <c r="I309" s="83" t="str">
        <f>IFERROR(VLOOKUP(A309,'Alíquotas - CADPREV'!$B$2152:$N$4324,8,FALSE),"")</f>
        <v/>
      </c>
      <c r="J309" s="83" t="str">
        <f>IF(H309="RPPS",VLOOKUP(A309,' Legislação Benef - GESCON'!$B$4:$I$2159,3,FALSE),"")</f>
        <v/>
      </c>
      <c r="K309" s="83" t="str">
        <f>IF(H309="RPPS",VLOOKUP(A309,' Legislação Benef - GESCON'!$B$4:$I$2159,6,FALSE),"")</f>
        <v/>
      </c>
      <c r="L309" s="83" t="str">
        <f>IF(H309="RPPS",IFERROR(IF(VLOOKUP(A309,'Suspensão de repasses - GESCON'!$D$3:$J$1048576,7,FALSE)="Validada","SIM","NÃO"),"NÃO"),"")</f>
        <v/>
      </c>
    </row>
    <row r="310" spans="1:12" s="19" customFormat="1" ht="15" customHeight="1" x14ac:dyDescent="0.25">
      <c r="A310" s="88" t="s">
        <v>5678</v>
      </c>
      <c r="B310" s="40" t="s">
        <v>901</v>
      </c>
      <c r="C310" s="82" t="s">
        <v>10958</v>
      </c>
      <c r="D310" s="82">
        <v>263</v>
      </c>
      <c r="E310" s="82">
        <v>55</v>
      </c>
      <c r="F310" s="82">
        <v>9</v>
      </c>
      <c r="G310" s="82">
        <v>327</v>
      </c>
      <c r="H310" s="40" t="s">
        <v>2</v>
      </c>
      <c r="I310" s="83" t="str">
        <f>IFERROR(VLOOKUP(A310,'Alíquotas - CADPREV'!$B$2152:$N$4324,8,FALSE),"")</f>
        <v>NÃO</v>
      </c>
      <c r="J310" s="83" t="str">
        <f>IF(H310="RPPS",VLOOKUP(A310,' Legislação Benef - GESCON'!$B$4:$I$2159,3,FALSE),"")</f>
        <v>NÃO</v>
      </c>
      <c r="K310" s="83" t="str">
        <f>IF(H310="RPPS",VLOOKUP(A310,' Legislação Benef - GESCON'!$B$4:$I$2159,6,FALSE),"")</f>
        <v>NÃO</v>
      </c>
      <c r="L310" s="83" t="str">
        <f>IF(H310="RPPS",IFERROR(IF(VLOOKUP(A310,'Suspensão de repasses - GESCON'!$D$3:$J$1048576,7,FALSE)="Validada","SIM","NÃO"),"NÃO"),"")</f>
        <v>NÃO</v>
      </c>
    </row>
    <row r="311" spans="1:12" s="19" customFormat="1" ht="15" hidden="1" customHeight="1" x14ac:dyDescent="0.25">
      <c r="A311" s="88" t="s">
        <v>5679</v>
      </c>
      <c r="B311" s="40" t="s">
        <v>5227</v>
      </c>
      <c r="C311" s="82" t="s">
        <v>10959</v>
      </c>
      <c r="D311" s="82"/>
      <c r="E311" s="82"/>
      <c r="F311" s="82"/>
      <c r="G311" s="82"/>
      <c r="H311" s="40" t="s">
        <v>4</v>
      </c>
      <c r="I311" s="83" t="str">
        <f>IFERROR(VLOOKUP(A311,'Alíquotas - CADPREV'!$B$2152:$N$4324,8,FALSE),"")</f>
        <v/>
      </c>
      <c r="J311" s="83" t="str">
        <f>IF(H311="RPPS",VLOOKUP(A311,' Legislação Benef - GESCON'!$B$4:$I$2159,3,FALSE),"")</f>
        <v/>
      </c>
      <c r="K311" s="83" t="str">
        <f>IF(H311="RPPS",VLOOKUP(A311,' Legislação Benef - GESCON'!$B$4:$I$2159,6,FALSE),"")</f>
        <v/>
      </c>
      <c r="L311" s="83" t="str">
        <f>IF(H311="RPPS",IFERROR(IF(VLOOKUP(A311,'Suspensão de repasses - GESCON'!$D$3:$J$1048576,7,FALSE)="Validada","SIM","NÃO"),"NÃO"),"")</f>
        <v/>
      </c>
    </row>
    <row r="312" spans="1:12" s="19" customFormat="1" ht="15" customHeight="1" x14ac:dyDescent="0.25">
      <c r="A312" s="88" t="s">
        <v>5680</v>
      </c>
      <c r="B312" s="40" t="s">
        <v>5227</v>
      </c>
      <c r="C312" s="82" t="s">
        <v>10958</v>
      </c>
      <c r="D312" s="82">
        <v>258</v>
      </c>
      <c r="E312" s="82">
        <v>10</v>
      </c>
      <c r="F312" s="82">
        <v>6</v>
      </c>
      <c r="G312" s="82">
        <v>274</v>
      </c>
      <c r="H312" s="40" t="s">
        <v>2</v>
      </c>
      <c r="I312" s="83" t="str">
        <f>IFERROR(VLOOKUP(A312,'Alíquotas - CADPREV'!$B$2152:$N$4324,8,FALSE),"")</f>
        <v>NÃO</v>
      </c>
      <c r="J312" s="83" t="str">
        <f>IF(H312="RPPS",VLOOKUP(A312,' Legislação Benef - GESCON'!$B$4:$I$2159,3,FALSE),"")</f>
        <v>NÃO</v>
      </c>
      <c r="K312" s="83" t="str">
        <f>IF(H312="RPPS",VLOOKUP(A312,' Legislação Benef - GESCON'!$B$4:$I$2159,6,FALSE),"")</f>
        <v>NÃO</v>
      </c>
      <c r="L312" s="83" t="str">
        <f>IF(H312="RPPS",IFERROR(IF(VLOOKUP(A312,'Suspensão de repasses - GESCON'!$D$3:$J$1048576,7,FALSE)="Validada","SIM","NÃO"),"NÃO"),"")</f>
        <v>NÃO</v>
      </c>
    </row>
    <row r="313" spans="1:12" s="19" customFormat="1" ht="15" hidden="1" customHeight="1" x14ac:dyDescent="0.25">
      <c r="A313" s="88" t="s">
        <v>5681</v>
      </c>
      <c r="B313" s="40" t="s">
        <v>5227</v>
      </c>
      <c r="C313" s="82" t="s">
        <v>10959</v>
      </c>
      <c r="D313" s="82"/>
      <c r="E313" s="82"/>
      <c r="F313" s="82"/>
      <c r="G313" s="82"/>
      <c r="H313" s="40" t="s">
        <v>4</v>
      </c>
      <c r="I313" s="83" t="str">
        <f>IFERROR(VLOOKUP(A313,'Alíquotas - CADPREV'!$B$2152:$N$4324,8,FALSE),"")</f>
        <v/>
      </c>
      <c r="J313" s="83" t="str">
        <f>IF(H313="RPPS",VLOOKUP(A313,' Legislação Benef - GESCON'!$B$4:$I$2159,3,FALSE),"")</f>
        <v/>
      </c>
      <c r="K313" s="83" t="str">
        <f>IF(H313="RPPS",VLOOKUP(A313,' Legislação Benef - GESCON'!$B$4:$I$2159,6,FALSE),"")</f>
        <v/>
      </c>
      <c r="L313" s="83" t="str">
        <f>IF(H313="RPPS",IFERROR(IF(VLOOKUP(A313,'Suspensão de repasses - GESCON'!$D$3:$J$1048576,7,FALSE)="Validada","SIM","NÃO"),"NÃO"),"")</f>
        <v/>
      </c>
    </row>
    <row r="314" spans="1:12" s="19" customFormat="1" ht="15" customHeight="1" x14ac:dyDescent="0.25">
      <c r="A314" s="88" t="s">
        <v>5682</v>
      </c>
      <c r="B314" s="40" t="s">
        <v>2274</v>
      </c>
      <c r="C314" s="82" t="s">
        <v>10958</v>
      </c>
      <c r="D314" s="82">
        <v>203</v>
      </c>
      <c r="E314" s="82">
        <v>13</v>
      </c>
      <c r="F314" s="82">
        <v>2</v>
      </c>
      <c r="G314" s="82">
        <v>218</v>
      </c>
      <c r="H314" s="40" t="s">
        <v>2</v>
      </c>
      <c r="I314" s="83" t="str">
        <f>IFERROR(VLOOKUP(A314,'Alíquotas - CADPREV'!$B$2152:$N$4324,8,FALSE),"")</f>
        <v>SIM</v>
      </c>
      <c r="J314" s="83" t="str">
        <f>IF(H314="RPPS",VLOOKUP(A314,' Legislação Benef - GESCON'!$B$4:$I$2159,3,FALSE),"")</f>
        <v>NÃO</v>
      </c>
      <c r="K314" s="83" t="str">
        <f>IF(H314="RPPS",VLOOKUP(A314,' Legislação Benef - GESCON'!$B$4:$I$2159,6,FALSE),"")</f>
        <v>SIM</v>
      </c>
      <c r="L314" s="83" t="str">
        <f>IF(H314="RPPS",IFERROR(IF(VLOOKUP(A314,'Suspensão de repasses - GESCON'!$D$3:$J$1048576,7,FALSE)="Validada","SIM","NÃO"),"NÃO"),"")</f>
        <v>NÃO</v>
      </c>
    </row>
    <row r="315" spans="1:12" s="19" customFormat="1" ht="15" customHeight="1" x14ac:dyDescent="0.25">
      <c r="A315" s="88" t="s">
        <v>5683</v>
      </c>
      <c r="B315" s="40" t="s">
        <v>5227</v>
      </c>
      <c r="C315" s="82" t="s">
        <v>10958</v>
      </c>
      <c r="D315" s="82">
        <v>2405</v>
      </c>
      <c r="E315" s="82">
        <v>357</v>
      </c>
      <c r="F315" s="82">
        <v>65</v>
      </c>
      <c r="G315" s="82">
        <v>2827</v>
      </c>
      <c r="H315" s="40" t="s">
        <v>2</v>
      </c>
      <c r="I315" s="83" t="str">
        <f>IFERROR(VLOOKUP(A315,'Alíquotas - CADPREV'!$B$2152:$N$4324,8,FALSE),"")</f>
        <v>NÃO</v>
      </c>
      <c r="J315" s="83" t="str">
        <f>IF(H315="RPPS",VLOOKUP(A315,' Legislação Benef - GESCON'!$B$4:$I$2159,3,FALSE),"")</f>
        <v>NÃO</v>
      </c>
      <c r="K315" s="83" t="str">
        <f>IF(H315="RPPS",VLOOKUP(A315,' Legislação Benef - GESCON'!$B$4:$I$2159,6,FALSE),"")</f>
        <v>NÃO</v>
      </c>
      <c r="L315" s="83" t="str">
        <f>IF(H315="RPPS",IFERROR(IF(VLOOKUP(A315,'Suspensão de repasses - GESCON'!$D$3:$J$1048576,7,FALSE)="Validada","SIM","NÃO"),"NÃO"),"")</f>
        <v>NÃO</v>
      </c>
    </row>
    <row r="316" spans="1:12" s="19" customFormat="1" ht="15" hidden="1" customHeight="1" x14ac:dyDescent="0.25">
      <c r="A316" s="88" t="s">
        <v>5684</v>
      </c>
      <c r="B316" s="40" t="s">
        <v>1142</v>
      </c>
      <c r="C316" s="82" t="s">
        <v>10959</v>
      </c>
      <c r="D316" s="82"/>
      <c r="E316" s="82"/>
      <c r="F316" s="82"/>
      <c r="G316" s="82"/>
      <c r="H316" s="40" t="s">
        <v>4</v>
      </c>
      <c r="I316" s="83" t="str">
        <f>IFERROR(VLOOKUP(A316,'Alíquotas - CADPREV'!$B$2152:$N$4324,8,FALSE),"")</f>
        <v/>
      </c>
      <c r="J316" s="83" t="str">
        <f>IF(H316="RPPS",VLOOKUP(A316,' Legislação Benef - GESCON'!$B$4:$I$2159,3,FALSE),"")</f>
        <v/>
      </c>
      <c r="K316" s="83" t="str">
        <f>IF(H316="RPPS",VLOOKUP(A316,' Legislação Benef - GESCON'!$B$4:$I$2159,6,FALSE),"")</f>
        <v/>
      </c>
      <c r="L316" s="83" t="str">
        <f>IF(H316="RPPS",IFERROR(IF(VLOOKUP(A316,'Suspensão de repasses - GESCON'!$D$3:$J$1048576,7,FALSE)="Validada","SIM","NÃO"),"NÃO"),"")</f>
        <v/>
      </c>
    </row>
    <row r="317" spans="1:12" s="19" customFormat="1" ht="15" hidden="1" customHeight="1" x14ac:dyDescent="0.25">
      <c r="A317" s="88" t="s">
        <v>5685</v>
      </c>
      <c r="B317" s="40" t="s">
        <v>5227</v>
      </c>
      <c r="C317" s="82" t="s">
        <v>10959</v>
      </c>
      <c r="D317" s="82"/>
      <c r="E317" s="82"/>
      <c r="F317" s="82"/>
      <c r="G317" s="82"/>
      <c r="H317" s="40" t="s">
        <v>4</v>
      </c>
      <c r="I317" s="83" t="str">
        <f>IFERROR(VLOOKUP(A317,'Alíquotas - CADPREV'!$B$2152:$N$4324,8,FALSE),"")</f>
        <v/>
      </c>
      <c r="J317" s="83" t="str">
        <f>IF(H317="RPPS",VLOOKUP(A317,' Legislação Benef - GESCON'!$B$4:$I$2159,3,FALSE),"")</f>
        <v/>
      </c>
      <c r="K317" s="83" t="str">
        <f>IF(H317="RPPS",VLOOKUP(A317,' Legislação Benef - GESCON'!$B$4:$I$2159,6,FALSE),"")</f>
        <v/>
      </c>
      <c r="L317" s="83" t="str">
        <f>IF(H317="RPPS",IFERROR(IF(VLOOKUP(A317,'Suspensão de repasses - GESCON'!$D$3:$J$1048576,7,FALSE)="Validada","SIM","NÃO"),"NÃO"),"")</f>
        <v/>
      </c>
    </row>
    <row r="318" spans="1:12" s="19" customFormat="1" ht="15" hidden="1" customHeight="1" x14ac:dyDescent="0.25">
      <c r="A318" s="88" t="s">
        <v>5686</v>
      </c>
      <c r="B318" s="40" t="s">
        <v>901</v>
      </c>
      <c r="C318" s="82" t="s">
        <v>10959</v>
      </c>
      <c r="D318" s="82"/>
      <c r="E318" s="82"/>
      <c r="F318" s="82"/>
      <c r="G318" s="82"/>
      <c r="H318" s="40" t="s">
        <v>4</v>
      </c>
      <c r="I318" s="83" t="str">
        <f>IFERROR(VLOOKUP(A318,'Alíquotas - CADPREV'!$B$2152:$N$4324,8,FALSE),"")</f>
        <v/>
      </c>
      <c r="J318" s="83" t="str">
        <f>IF(H318="RPPS",VLOOKUP(A318,' Legislação Benef - GESCON'!$B$4:$I$2159,3,FALSE),"")</f>
        <v/>
      </c>
      <c r="K318" s="83" t="str">
        <f>IF(H318="RPPS",VLOOKUP(A318,' Legislação Benef - GESCON'!$B$4:$I$2159,6,FALSE),"")</f>
        <v/>
      </c>
      <c r="L318" s="83" t="str">
        <f>IF(H318="RPPS",IFERROR(IF(VLOOKUP(A318,'Suspensão de repasses - GESCON'!$D$3:$J$1048576,7,FALSE)="Validada","SIM","NÃO"),"NÃO"),"")</f>
        <v/>
      </c>
    </row>
    <row r="319" spans="1:12" s="19" customFormat="1" ht="15" hidden="1" customHeight="1" x14ac:dyDescent="0.25">
      <c r="A319" s="88" t="s">
        <v>5687</v>
      </c>
      <c r="B319" s="40" t="s">
        <v>1356</v>
      </c>
      <c r="C319" s="82" t="s">
        <v>10959</v>
      </c>
      <c r="D319" s="82"/>
      <c r="E319" s="82"/>
      <c r="F319" s="82"/>
      <c r="G319" s="82"/>
      <c r="H319" s="40" t="s">
        <v>4</v>
      </c>
      <c r="I319" s="83" t="str">
        <f>IFERROR(VLOOKUP(A319,'Alíquotas - CADPREV'!$B$2152:$N$4324,8,FALSE),"")</f>
        <v/>
      </c>
      <c r="J319" s="83" t="str">
        <f>IF(H319="RPPS",VLOOKUP(A319,' Legislação Benef - GESCON'!$B$4:$I$2159,3,FALSE),"")</f>
        <v/>
      </c>
      <c r="K319" s="83" t="str">
        <f>IF(H319="RPPS",VLOOKUP(A319,' Legislação Benef - GESCON'!$B$4:$I$2159,6,FALSE),"")</f>
        <v/>
      </c>
      <c r="L319" s="83" t="str">
        <f>IF(H319="RPPS",IFERROR(IF(VLOOKUP(A319,'Suspensão de repasses - GESCON'!$D$3:$J$1048576,7,FALSE)="Validada","SIM","NÃO"),"NÃO"),"")</f>
        <v/>
      </c>
    </row>
    <row r="320" spans="1:12" s="19" customFormat="1" ht="15" customHeight="1" x14ac:dyDescent="0.25">
      <c r="A320" s="88" t="s">
        <v>5688</v>
      </c>
      <c r="B320" s="40" t="s">
        <v>5227</v>
      </c>
      <c r="C320" s="82" t="s">
        <v>10958</v>
      </c>
      <c r="D320" s="82">
        <v>750</v>
      </c>
      <c r="E320" s="82">
        <v>51</v>
      </c>
      <c r="F320" s="82">
        <v>17</v>
      </c>
      <c r="G320" s="82">
        <v>818</v>
      </c>
      <c r="H320" s="40" t="s">
        <v>2</v>
      </c>
      <c r="I320" s="83" t="str">
        <f>IFERROR(VLOOKUP(A320,'Alíquotas - CADPREV'!$B$2152:$N$4324,8,FALSE),"")</f>
        <v>NÃO</v>
      </c>
      <c r="J320" s="83" t="str">
        <f>IF(H320="RPPS",VLOOKUP(A320,' Legislação Benef - GESCON'!$B$4:$I$2159,3,FALSE),"")</f>
        <v>NÃO</v>
      </c>
      <c r="K320" s="83" t="str">
        <f>IF(H320="RPPS",VLOOKUP(A320,' Legislação Benef - GESCON'!$B$4:$I$2159,6,FALSE),"")</f>
        <v>NÃO</v>
      </c>
      <c r="L320" s="83" t="str">
        <f>IF(H320="RPPS",IFERROR(IF(VLOOKUP(A320,'Suspensão de repasses - GESCON'!$D$3:$J$1048576,7,FALSE)="Validada","SIM","NÃO"),"NÃO"),"")</f>
        <v>NÃO</v>
      </c>
    </row>
    <row r="321" spans="1:12" s="19" customFormat="1" ht="15" hidden="1" customHeight="1" x14ac:dyDescent="0.25">
      <c r="A321" s="88" t="s">
        <v>5689</v>
      </c>
      <c r="B321" s="40" t="s">
        <v>1142</v>
      </c>
      <c r="C321" s="82" t="s">
        <v>10959</v>
      </c>
      <c r="D321" s="82"/>
      <c r="E321" s="82"/>
      <c r="F321" s="82"/>
      <c r="G321" s="82"/>
      <c r="H321" s="40" t="s">
        <v>4</v>
      </c>
      <c r="I321" s="83" t="str">
        <f>IFERROR(VLOOKUP(A321,'Alíquotas - CADPREV'!$B$2152:$N$4324,8,FALSE),"")</f>
        <v/>
      </c>
      <c r="J321" s="83" t="str">
        <f>IF(H321="RPPS",VLOOKUP(A321,' Legislação Benef - GESCON'!$B$4:$I$2159,3,FALSE),"")</f>
        <v/>
      </c>
      <c r="K321" s="83" t="str">
        <f>IF(H321="RPPS",VLOOKUP(A321,' Legislação Benef - GESCON'!$B$4:$I$2159,6,FALSE),"")</f>
        <v/>
      </c>
      <c r="L321" s="83" t="str">
        <f>IF(H321="RPPS",IFERROR(IF(VLOOKUP(A321,'Suspensão de repasses - GESCON'!$D$3:$J$1048576,7,FALSE)="Validada","SIM","NÃO"),"NÃO"),"")</f>
        <v/>
      </c>
    </row>
    <row r="322" spans="1:12" s="19" customFormat="1" ht="15" customHeight="1" x14ac:dyDescent="0.25">
      <c r="A322" s="88" t="s">
        <v>5690</v>
      </c>
      <c r="B322" s="40" t="s">
        <v>2197</v>
      </c>
      <c r="C322" s="82" t="s">
        <v>10958</v>
      </c>
      <c r="D322" s="82">
        <v>316</v>
      </c>
      <c r="E322" s="82">
        <v>45</v>
      </c>
      <c r="F322" s="82">
        <v>19</v>
      </c>
      <c r="G322" s="82">
        <v>380</v>
      </c>
      <c r="H322" s="40" t="s">
        <v>2</v>
      </c>
      <c r="I322" s="83" t="str">
        <f>IFERROR(VLOOKUP(A322,'Alíquotas - CADPREV'!$B$2152:$N$4324,8,FALSE),"")</f>
        <v>NÃO</v>
      </c>
      <c r="J322" s="83" t="str">
        <f>IF(H322="RPPS",VLOOKUP(A322,' Legislação Benef - GESCON'!$B$4:$I$2159,3,FALSE),"")</f>
        <v>NÃO</v>
      </c>
      <c r="K322" s="83" t="str">
        <f>IF(H322="RPPS",VLOOKUP(A322,' Legislação Benef - GESCON'!$B$4:$I$2159,6,FALSE),"")</f>
        <v>NÃO</v>
      </c>
      <c r="L322" s="83" t="str">
        <f>IF(H322="RPPS",IFERROR(IF(VLOOKUP(A322,'Suspensão de repasses - GESCON'!$D$3:$J$1048576,7,FALSE)="Validada","SIM","NÃO"),"NÃO"),"")</f>
        <v>NÃO</v>
      </c>
    </row>
    <row r="323" spans="1:12" s="19" customFormat="1" ht="15" hidden="1" customHeight="1" x14ac:dyDescent="0.25">
      <c r="A323" s="88" t="s">
        <v>5691</v>
      </c>
      <c r="B323" s="40" t="s">
        <v>215</v>
      </c>
      <c r="C323" s="82" t="s">
        <v>10959</v>
      </c>
      <c r="D323" s="82"/>
      <c r="E323" s="82"/>
      <c r="F323" s="82"/>
      <c r="G323" s="82"/>
      <c r="H323" s="40" t="s">
        <v>4</v>
      </c>
      <c r="I323" s="83" t="str">
        <f>IFERROR(VLOOKUP(A323,'Alíquotas - CADPREV'!$B$2152:$N$4324,8,FALSE),"")</f>
        <v/>
      </c>
      <c r="J323" s="83" t="str">
        <f>IF(H323="RPPS",VLOOKUP(A323,' Legislação Benef - GESCON'!$B$4:$I$2159,3,FALSE),"")</f>
        <v/>
      </c>
      <c r="K323" s="83" t="str">
        <f>IF(H323="RPPS",VLOOKUP(A323,' Legislação Benef - GESCON'!$B$4:$I$2159,6,FALSE),"")</f>
        <v/>
      </c>
      <c r="L323" s="83" t="str">
        <f>IF(H323="RPPS",IFERROR(IF(VLOOKUP(A323,'Suspensão de repasses - GESCON'!$D$3:$J$1048576,7,FALSE)="Validada","SIM","NÃO"),"NÃO"),"")</f>
        <v/>
      </c>
    </row>
    <row r="324" spans="1:12" s="19" customFormat="1" ht="15" hidden="1" customHeight="1" x14ac:dyDescent="0.25">
      <c r="A324" s="88" t="s">
        <v>5692</v>
      </c>
      <c r="B324" s="40" t="s">
        <v>3812</v>
      </c>
      <c r="C324" s="82" t="s">
        <v>10959</v>
      </c>
      <c r="D324" s="82"/>
      <c r="E324" s="82"/>
      <c r="F324" s="82"/>
      <c r="G324" s="82"/>
      <c r="H324" s="40" t="s">
        <v>4</v>
      </c>
      <c r="I324" s="83" t="str">
        <f>IFERROR(VLOOKUP(A324,'Alíquotas - CADPREV'!$B$2152:$N$4324,8,FALSE),"")</f>
        <v/>
      </c>
      <c r="J324" s="83" t="str">
        <f>IF(H324="RPPS",VLOOKUP(A324,' Legislação Benef - GESCON'!$B$4:$I$2159,3,FALSE),"")</f>
        <v/>
      </c>
      <c r="K324" s="83" t="str">
        <f>IF(H324="RPPS",VLOOKUP(A324,' Legislação Benef - GESCON'!$B$4:$I$2159,6,FALSE),"")</f>
        <v/>
      </c>
      <c r="L324" s="83" t="str">
        <f>IF(H324="RPPS",IFERROR(IF(VLOOKUP(A324,'Suspensão de repasses - GESCON'!$D$3:$J$1048576,7,FALSE)="Validada","SIM","NÃO"),"NÃO"),"")</f>
        <v/>
      </c>
    </row>
    <row r="325" spans="1:12" s="19" customFormat="1" ht="15" hidden="1" customHeight="1" x14ac:dyDescent="0.25">
      <c r="A325" s="88" t="s">
        <v>5693</v>
      </c>
      <c r="B325" s="40" t="s">
        <v>1142</v>
      </c>
      <c r="C325" s="82" t="s">
        <v>10959</v>
      </c>
      <c r="D325" s="82"/>
      <c r="E325" s="82"/>
      <c r="F325" s="82"/>
      <c r="G325" s="82"/>
      <c r="H325" s="40" t="s">
        <v>4</v>
      </c>
      <c r="I325" s="83" t="str">
        <f>IFERROR(VLOOKUP(A325,'Alíquotas - CADPREV'!$B$2152:$N$4324,8,FALSE),"")</f>
        <v/>
      </c>
      <c r="J325" s="83" t="str">
        <f>IF(H325="RPPS",VLOOKUP(A325,' Legislação Benef - GESCON'!$B$4:$I$2159,3,FALSE),"")</f>
        <v/>
      </c>
      <c r="K325" s="83" t="str">
        <f>IF(H325="RPPS",VLOOKUP(A325,' Legislação Benef - GESCON'!$B$4:$I$2159,6,FALSE),"")</f>
        <v/>
      </c>
      <c r="L325" s="83" t="str">
        <f>IF(H325="RPPS",IFERROR(IF(VLOOKUP(A325,'Suspensão de repasses - GESCON'!$D$3:$J$1048576,7,FALSE)="Validada","SIM","NÃO"),"NÃO"),"")</f>
        <v/>
      </c>
    </row>
    <row r="326" spans="1:12" s="19" customFormat="1" ht="15" hidden="1" customHeight="1" x14ac:dyDescent="0.25">
      <c r="A326" s="88" t="s">
        <v>5694</v>
      </c>
      <c r="B326" s="40" t="s">
        <v>4626</v>
      </c>
      <c r="C326" s="82" t="s">
        <v>10959</v>
      </c>
      <c r="D326" s="82"/>
      <c r="E326" s="82"/>
      <c r="F326" s="82"/>
      <c r="G326" s="82"/>
      <c r="H326" s="40" t="s">
        <v>4</v>
      </c>
      <c r="I326" s="83" t="str">
        <f>IFERROR(VLOOKUP(A326,'Alíquotas - CADPREV'!$B$2152:$N$4324,8,FALSE),"")</f>
        <v/>
      </c>
      <c r="J326" s="83" t="str">
        <f>IF(H326="RPPS",VLOOKUP(A326,' Legislação Benef - GESCON'!$B$4:$I$2159,3,FALSE),"")</f>
        <v/>
      </c>
      <c r="K326" s="83" t="str">
        <f>IF(H326="RPPS",VLOOKUP(A326,' Legislação Benef - GESCON'!$B$4:$I$2159,6,FALSE),"")</f>
        <v/>
      </c>
      <c r="L326" s="83" t="str">
        <f>IF(H326="RPPS",IFERROR(IF(VLOOKUP(A326,'Suspensão de repasses - GESCON'!$D$3:$J$1048576,7,FALSE)="Validada","SIM","NÃO"),"NÃO"),"")</f>
        <v/>
      </c>
    </row>
    <row r="327" spans="1:12" s="19" customFormat="1" ht="15" customHeight="1" x14ac:dyDescent="0.25">
      <c r="A327" s="88" t="s">
        <v>5695</v>
      </c>
      <c r="B327" s="40" t="s">
        <v>4626</v>
      </c>
      <c r="C327" s="82" t="s">
        <v>10958</v>
      </c>
      <c r="D327" s="82">
        <v>368</v>
      </c>
      <c r="E327" s="82">
        <v>75</v>
      </c>
      <c r="F327" s="82">
        <v>12</v>
      </c>
      <c r="G327" s="82">
        <v>455</v>
      </c>
      <c r="H327" s="40" t="s">
        <v>2</v>
      </c>
      <c r="I327" s="83" t="str">
        <f>IFERROR(VLOOKUP(A327,'Alíquotas - CADPREV'!$B$2152:$N$4324,8,FALSE),"")</f>
        <v>NÃO</v>
      </c>
      <c r="J327" s="83" t="str">
        <f>IF(H327="RPPS",VLOOKUP(A327,' Legislação Benef - GESCON'!$B$4:$I$2159,3,FALSE),"")</f>
        <v>NÃO</v>
      </c>
      <c r="K327" s="83" t="str">
        <f>IF(H327="RPPS",VLOOKUP(A327,' Legislação Benef - GESCON'!$B$4:$I$2159,6,FALSE),"")</f>
        <v>NÃO</v>
      </c>
      <c r="L327" s="83" t="str">
        <f>IF(H327="RPPS",IFERROR(IF(VLOOKUP(A327,'Suspensão de repasses - GESCON'!$D$3:$J$1048576,7,FALSE)="Validada","SIM","NÃO"),"NÃO"),"")</f>
        <v>SIM</v>
      </c>
    </row>
    <row r="328" spans="1:12" s="19" customFormat="1" ht="15" hidden="1" customHeight="1" x14ac:dyDescent="0.25">
      <c r="A328" s="88" t="s">
        <v>5696</v>
      </c>
      <c r="B328" s="40" t="s">
        <v>1356</v>
      </c>
      <c r="C328" s="82" t="s">
        <v>10959</v>
      </c>
      <c r="D328" s="82"/>
      <c r="E328" s="82"/>
      <c r="F328" s="82"/>
      <c r="G328" s="82"/>
      <c r="H328" s="40" t="s">
        <v>4</v>
      </c>
      <c r="I328" s="83" t="str">
        <f>IFERROR(VLOOKUP(A328,'Alíquotas - CADPREV'!$B$2152:$N$4324,8,FALSE),"")</f>
        <v/>
      </c>
      <c r="J328" s="83" t="str">
        <f>IF(H328="RPPS",VLOOKUP(A328,' Legislação Benef - GESCON'!$B$4:$I$2159,3,FALSE),"")</f>
        <v/>
      </c>
      <c r="K328" s="83" t="str">
        <f>IF(H328="RPPS",VLOOKUP(A328,' Legislação Benef - GESCON'!$B$4:$I$2159,6,FALSE),"")</f>
        <v/>
      </c>
      <c r="L328" s="83" t="str">
        <f>IF(H328="RPPS",IFERROR(IF(VLOOKUP(A328,'Suspensão de repasses - GESCON'!$D$3:$J$1048576,7,FALSE)="Validada","SIM","NÃO"),"NÃO"),"")</f>
        <v/>
      </c>
    </row>
    <row r="329" spans="1:12" s="19" customFormat="1" ht="15" hidden="1" customHeight="1" x14ac:dyDescent="0.25">
      <c r="A329" s="88" t="s">
        <v>5697</v>
      </c>
      <c r="B329" s="40" t="s">
        <v>4626</v>
      </c>
      <c r="C329" s="82" t="s">
        <v>10959</v>
      </c>
      <c r="D329" s="82"/>
      <c r="E329" s="82"/>
      <c r="F329" s="82"/>
      <c r="G329" s="82"/>
      <c r="H329" s="40" t="s">
        <v>4</v>
      </c>
      <c r="I329" s="83" t="str">
        <f>IFERROR(VLOOKUP(A329,'Alíquotas - CADPREV'!$B$2152:$N$4324,8,FALSE),"")</f>
        <v/>
      </c>
      <c r="J329" s="83" t="str">
        <f>IF(H329="RPPS",VLOOKUP(A329,' Legislação Benef - GESCON'!$B$4:$I$2159,3,FALSE),"")</f>
        <v/>
      </c>
      <c r="K329" s="83" t="str">
        <f>IF(H329="RPPS",VLOOKUP(A329,' Legislação Benef - GESCON'!$B$4:$I$2159,6,FALSE),"")</f>
        <v/>
      </c>
      <c r="L329" s="83" t="str">
        <f>IF(H329="RPPS",IFERROR(IF(VLOOKUP(A329,'Suspensão de repasses - GESCON'!$D$3:$J$1048576,7,FALSE)="Validada","SIM","NÃO"),"NÃO"),"")</f>
        <v/>
      </c>
    </row>
    <row r="330" spans="1:12" s="19" customFormat="1" ht="15" customHeight="1" x14ac:dyDescent="0.25">
      <c r="A330" s="88" t="s">
        <v>5698</v>
      </c>
      <c r="B330" s="40" t="s">
        <v>29</v>
      </c>
      <c r="C330" s="82" t="s">
        <v>10958</v>
      </c>
      <c r="D330" s="82">
        <v>4611</v>
      </c>
      <c r="E330" s="82">
        <v>1833</v>
      </c>
      <c r="F330" s="82">
        <v>469</v>
      </c>
      <c r="G330" s="82">
        <v>6913</v>
      </c>
      <c r="H330" s="40" t="s">
        <v>2</v>
      </c>
      <c r="I330" s="83" t="str">
        <f>IFERROR(VLOOKUP(A330,'Alíquotas - CADPREV'!$B$2152:$N$4324,8,FALSE),"")</f>
        <v>NÃO</v>
      </c>
      <c r="J330" s="83" t="str">
        <f>IF(H330="RPPS",VLOOKUP(A330,' Legislação Benef - GESCON'!$B$4:$I$2159,3,FALSE),"")</f>
        <v>NÃO</v>
      </c>
      <c r="K330" s="83" t="str">
        <f>IF(H330="RPPS",VLOOKUP(A330,' Legislação Benef - GESCON'!$B$4:$I$2159,6,FALSE),"")</f>
        <v>NÃO</v>
      </c>
      <c r="L330" s="83" t="str">
        <f>IF(H330="RPPS",IFERROR(IF(VLOOKUP(A330,'Suspensão de repasses - GESCON'!$D$3:$J$1048576,7,FALSE)="Validada","SIM","NÃO"),"NÃO"),"")</f>
        <v>NÃO</v>
      </c>
    </row>
    <row r="331" spans="1:12" s="19" customFormat="1" ht="15" hidden="1" customHeight="1" x14ac:dyDescent="0.25">
      <c r="A331" s="88" t="s">
        <v>5699</v>
      </c>
      <c r="B331" s="40" t="s">
        <v>5227</v>
      </c>
      <c r="C331" s="82" t="s">
        <v>10959</v>
      </c>
      <c r="D331" s="82"/>
      <c r="E331" s="82"/>
      <c r="F331" s="82"/>
      <c r="G331" s="82"/>
      <c r="H331" s="40" t="s">
        <v>4</v>
      </c>
      <c r="I331" s="83" t="str">
        <f>IFERROR(VLOOKUP(A331,'Alíquotas - CADPREV'!$B$2152:$N$4324,8,FALSE),"")</f>
        <v/>
      </c>
      <c r="J331" s="83" t="str">
        <f>IF(H331="RPPS",VLOOKUP(A331,' Legislação Benef - GESCON'!$B$4:$I$2159,3,FALSE),"")</f>
        <v/>
      </c>
      <c r="K331" s="83" t="str">
        <f>IF(H331="RPPS",VLOOKUP(A331,' Legislação Benef - GESCON'!$B$4:$I$2159,6,FALSE),"")</f>
        <v/>
      </c>
      <c r="L331" s="83" t="str">
        <f>IF(H331="RPPS",IFERROR(IF(VLOOKUP(A331,'Suspensão de repasses - GESCON'!$D$3:$J$1048576,7,FALSE)="Validada","SIM","NÃO"),"NÃO"),"")</f>
        <v/>
      </c>
    </row>
    <row r="332" spans="1:12" s="19" customFormat="1" ht="15" customHeight="1" x14ac:dyDescent="0.25">
      <c r="A332" s="88" t="s">
        <v>5700</v>
      </c>
      <c r="B332" s="40" t="s">
        <v>1356</v>
      </c>
      <c r="C332" s="82" t="s">
        <v>10958</v>
      </c>
      <c r="D332" s="82">
        <v>123</v>
      </c>
      <c r="E332" s="82">
        <v>0</v>
      </c>
      <c r="F332" s="82">
        <v>0</v>
      </c>
      <c r="G332" s="82">
        <v>123</v>
      </c>
      <c r="H332" s="40" t="s">
        <v>2</v>
      </c>
      <c r="I332" s="83" t="str">
        <f>IFERROR(VLOOKUP(A332,'Alíquotas - CADPREV'!$B$2152:$N$4324,8,FALSE),"")</f>
        <v>SIM</v>
      </c>
      <c r="J332" s="83" t="str">
        <f>IF(H332="RPPS",VLOOKUP(A332,' Legislação Benef - GESCON'!$B$4:$I$2159,3,FALSE),"")</f>
        <v>NÃO</v>
      </c>
      <c r="K332" s="83" t="str">
        <f>IF(H332="RPPS",VLOOKUP(A332,' Legislação Benef - GESCON'!$B$4:$I$2159,6,FALSE),"")</f>
        <v>NÃO</v>
      </c>
      <c r="L332" s="83" t="str">
        <f>IF(H332="RPPS",IFERROR(IF(VLOOKUP(A332,'Suspensão de repasses - GESCON'!$D$3:$J$1048576,7,FALSE)="Validada","SIM","NÃO"),"NÃO"),"")</f>
        <v>NÃO</v>
      </c>
    </row>
    <row r="333" spans="1:12" s="19" customFormat="1" ht="15" customHeight="1" x14ac:dyDescent="0.25">
      <c r="A333" s="88" t="s">
        <v>5701</v>
      </c>
      <c r="B333" s="40" t="s">
        <v>3143</v>
      </c>
      <c r="C333" s="82" t="s">
        <v>10958</v>
      </c>
      <c r="D333" s="82">
        <v>2599</v>
      </c>
      <c r="E333" s="82">
        <v>804</v>
      </c>
      <c r="F333" s="82">
        <v>206</v>
      </c>
      <c r="G333" s="82">
        <v>3609</v>
      </c>
      <c r="H333" s="40" t="s">
        <v>2</v>
      </c>
      <c r="I333" s="83" t="str">
        <f>IFERROR(VLOOKUP(A333,'Alíquotas - CADPREV'!$B$2152:$N$4324,8,FALSE),"")</f>
        <v>NÃO</v>
      </c>
      <c r="J333" s="83" t="str">
        <f>IF(H333="RPPS",VLOOKUP(A333,' Legislação Benef - GESCON'!$B$4:$I$2159,3,FALSE),"")</f>
        <v>NÃO</v>
      </c>
      <c r="K333" s="83" t="str">
        <f>IF(H333="RPPS",VLOOKUP(A333,' Legislação Benef - GESCON'!$B$4:$I$2159,6,FALSE),"")</f>
        <v>NÃO</v>
      </c>
      <c r="L333" s="83" t="str">
        <f>IF(H333="RPPS",IFERROR(IF(VLOOKUP(A333,'Suspensão de repasses - GESCON'!$D$3:$J$1048576,7,FALSE)="Validada","SIM","NÃO"),"NÃO"),"")</f>
        <v>NÃO</v>
      </c>
    </row>
    <row r="334" spans="1:12" s="19" customFormat="1" ht="15" customHeight="1" x14ac:dyDescent="0.25">
      <c r="A334" s="88" t="s">
        <v>5702</v>
      </c>
      <c r="B334" s="40" t="s">
        <v>1356</v>
      </c>
      <c r="C334" s="82" t="s">
        <v>10958</v>
      </c>
      <c r="D334" s="82">
        <v>463</v>
      </c>
      <c r="E334" s="82">
        <v>0</v>
      </c>
      <c r="F334" s="82">
        <v>0</v>
      </c>
      <c r="G334" s="82">
        <v>463</v>
      </c>
      <c r="H334" s="40" t="s">
        <v>2</v>
      </c>
      <c r="I334" s="83" t="str">
        <f>IFERROR(VLOOKUP(A334,'Alíquotas - CADPREV'!$B$2152:$N$4324,8,FALSE),"")</f>
        <v>NÃO</v>
      </c>
      <c r="J334" s="83" t="str">
        <f>IF(H334="RPPS",VLOOKUP(A334,' Legislação Benef - GESCON'!$B$4:$I$2159,3,FALSE),"")</f>
        <v>NÃO</v>
      </c>
      <c r="K334" s="83" t="str">
        <f>IF(H334="RPPS",VLOOKUP(A334,' Legislação Benef - GESCON'!$B$4:$I$2159,6,FALSE),"")</f>
        <v>NÃO</v>
      </c>
      <c r="L334" s="83" t="str">
        <f>IF(H334="RPPS",IFERROR(IF(VLOOKUP(A334,'Suspensão de repasses - GESCON'!$D$3:$J$1048576,7,FALSE)="Validada","SIM","NÃO"),"NÃO"),"")</f>
        <v>NÃO</v>
      </c>
    </row>
    <row r="335" spans="1:12" s="19" customFormat="1" ht="15" customHeight="1" x14ac:dyDescent="0.25">
      <c r="A335" s="88" t="s">
        <v>5703</v>
      </c>
      <c r="B335" s="40" t="s">
        <v>3143</v>
      </c>
      <c r="C335" s="82" t="s">
        <v>10958</v>
      </c>
      <c r="D335" s="82">
        <v>705</v>
      </c>
      <c r="E335" s="82">
        <v>269</v>
      </c>
      <c r="F335" s="82">
        <v>58</v>
      </c>
      <c r="G335" s="82">
        <v>1032</v>
      </c>
      <c r="H335" s="40" t="s">
        <v>2</v>
      </c>
      <c r="I335" s="83" t="str">
        <f>IFERROR(VLOOKUP(A335,'Alíquotas - CADPREV'!$B$2152:$N$4324,8,FALSE),"")</f>
        <v>NÃO</v>
      </c>
      <c r="J335" s="83" t="str">
        <f>IF(H335="RPPS",VLOOKUP(A335,' Legislação Benef - GESCON'!$B$4:$I$2159,3,FALSE),"")</f>
        <v>NÃO</v>
      </c>
      <c r="K335" s="83" t="str">
        <f>IF(H335="RPPS",VLOOKUP(A335,' Legislação Benef - GESCON'!$B$4:$I$2159,6,FALSE),"")</f>
        <v>NÃO</v>
      </c>
      <c r="L335" s="83" t="str">
        <f>IF(H335="RPPS",IFERROR(IF(VLOOKUP(A335,'Suspensão de repasses - GESCON'!$D$3:$J$1048576,7,FALSE)="Validada","SIM","NÃO"),"NÃO"),"")</f>
        <v>NÃO</v>
      </c>
    </row>
    <row r="336" spans="1:12" s="19" customFormat="1" ht="15" hidden="1" customHeight="1" x14ac:dyDescent="0.25">
      <c r="A336" s="88" t="s">
        <v>5704</v>
      </c>
      <c r="B336" s="40" t="s">
        <v>1356</v>
      </c>
      <c r="C336" s="82" t="s">
        <v>10959</v>
      </c>
      <c r="D336" s="82"/>
      <c r="E336" s="82"/>
      <c r="F336" s="82"/>
      <c r="G336" s="82"/>
      <c r="H336" s="40" t="s">
        <v>4</v>
      </c>
      <c r="I336" s="83" t="str">
        <f>IFERROR(VLOOKUP(A336,'Alíquotas - CADPREV'!$B$2152:$N$4324,8,FALSE),"")</f>
        <v/>
      </c>
      <c r="J336" s="83" t="str">
        <f>IF(H336="RPPS",VLOOKUP(A336,' Legislação Benef - GESCON'!$B$4:$I$2159,3,FALSE),"")</f>
        <v/>
      </c>
      <c r="K336" s="83" t="str">
        <f>IF(H336="RPPS",VLOOKUP(A336,' Legislação Benef - GESCON'!$B$4:$I$2159,6,FALSE),"")</f>
        <v/>
      </c>
      <c r="L336" s="83" t="str">
        <f>IF(H336="RPPS",IFERROR(IF(VLOOKUP(A336,'Suspensão de repasses - GESCON'!$D$3:$J$1048576,7,FALSE)="Validada","SIM","NÃO"),"NÃO"),"")</f>
        <v/>
      </c>
    </row>
    <row r="337" spans="1:12" s="19" customFormat="1" ht="15" hidden="1" customHeight="1" x14ac:dyDescent="0.25">
      <c r="A337" s="88" t="s">
        <v>5705</v>
      </c>
      <c r="B337" s="40" t="s">
        <v>3143</v>
      </c>
      <c r="C337" s="82" t="s">
        <v>10959</v>
      </c>
      <c r="D337" s="82"/>
      <c r="E337" s="82"/>
      <c r="F337" s="82"/>
      <c r="G337" s="82"/>
      <c r="H337" s="40" t="s">
        <v>4</v>
      </c>
      <c r="I337" s="83" t="str">
        <f>IFERROR(VLOOKUP(A337,'Alíquotas - CADPREV'!$B$2152:$N$4324,8,FALSE),"")</f>
        <v/>
      </c>
      <c r="J337" s="83" t="str">
        <f>IF(H337="RPPS",VLOOKUP(A337,' Legislação Benef - GESCON'!$B$4:$I$2159,3,FALSE),"")</f>
        <v/>
      </c>
      <c r="K337" s="83" t="str">
        <f>IF(H337="RPPS",VLOOKUP(A337,' Legislação Benef - GESCON'!$B$4:$I$2159,6,FALSE),"")</f>
        <v/>
      </c>
      <c r="L337" s="83" t="str">
        <f>IF(H337="RPPS",IFERROR(IF(VLOOKUP(A337,'Suspensão de repasses - GESCON'!$D$3:$J$1048576,7,FALSE)="Validada","SIM","NÃO"),"NÃO"),"")</f>
        <v/>
      </c>
    </row>
    <row r="338" spans="1:12" s="19" customFormat="1" ht="15" customHeight="1" x14ac:dyDescent="0.25">
      <c r="A338" s="88" t="s">
        <v>5706</v>
      </c>
      <c r="B338" s="40" t="s">
        <v>2274</v>
      </c>
      <c r="C338" s="82" t="s">
        <v>10958</v>
      </c>
      <c r="D338" s="82">
        <v>371</v>
      </c>
      <c r="E338" s="82">
        <v>58</v>
      </c>
      <c r="F338" s="82">
        <v>21</v>
      </c>
      <c r="G338" s="82">
        <v>450</v>
      </c>
      <c r="H338" s="40" t="s">
        <v>2</v>
      </c>
      <c r="I338" s="83" t="str">
        <f>IFERROR(VLOOKUP(A338,'Alíquotas - CADPREV'!$B$2152:$N$4324,8,FALSE),"")</f>
        <v>SIM</v>
      </c>
      <c r="J338" s="83" t="str">
        <f>IF(H338="RPPS",VLOOKUP(A338,' Legislação Benef - GESCON'!$B$4:$I$2159,3,FALSE),"")</f>
        <v>NÃO</v>
      </c>
      <c r="K338" s="83" t="str">
        <f>IF(H338="RPPS",VLOOKUP(A338,' Legislação Benef - GESCON'!$B$4:$I$2159,6,FALSE),"")</f>
        <v>NÃO</v>
      </c>
      <c r="L338" s="83" t="str">
        <f>IF(H338="RPPS",IFERROR(IF(VLOOKUP(A338,'Suspensão de repasses - GESCON'!$D$3:$J$1048576,7,FALSE)="Validada","SIM","NÃO"),"NÃO"),"")</f>
        <v>NÃO</v>
      </c>
    </row>
    <row r="339" spans="1:12" s="19" customFormat="1" ht="15" customHeight="1" x14ac:dyDescent="0.25">
      <c r="A339" s="88" t="s">
        <v>5707</v>
      </c>
      <c r="B339" s="40" t="s">
        <v>4289</v>
      </c>
      <c r="C339" s="82" t="s">
        <v>10958</v>
      </c>
      <c r="D339" s="82">
        <v>765</v>
      </c>
      <c r="E339" s="82">
        <v>89</v>
      </c>
      <c r="F339" s="82">
        <v>27</v>
      </c>
      <c r="G339" s="82">
        <v>881</v>
      </c>
      <c r="H339" s="40" t="s">
        <v>2</v>
      </c>
      <c r="I339" s="83" t="str">
        <f>IFERROR(VLOOKUP(A339,'Alíquotas - CADPREV'!$B$2152:$N$4324,8,FALSE),"")</f>
        <v>SIM</v>
      </c>
      <c r="J339" s="83" t="str">
        <f>IF(H339="RPPS",VLOOKUP(A339,' Legislação Benef - GESCON'!$B$4:$I$2159,3,FALSE),"")</f>
        <v>NÃO</v>
      </c>
      <c r="K339" s="83" t="str">
        <f>IF(H339="RPPS",VLOOKUP(A339,' Legislação Benef - GESCON'!$B$4:$I$2159,6,FALSE),"")</f>
        <v>SIM</v>
      </c>
      <c r="L339" s="83" t="str">
        <f>IF(H339="RPPS",IFERROR(IF(VLOOKUP(A339,'Suspensão de repasses - GESCON'!$D$3:$J$1048576,7,FALSE)="Validada","SIM","NÃO"),"NÃO"),"")</f>
        <v>NÃO</v>
      </c>
    </row>
    <row r="340" spans="1:12" s="19" customFormat="1" ht="15" customHeight="1" x14ac:dyDescent="0.25">
      <c r="A340" s="88" t="s">
        <v>5708</v>
      </c>
      <c r="B340" s="40" t="s">
        <v>2554</v>
      </c>
      <c r="C340" s="82" t="s">
        <v>10958</v>
      </c>
      <c r="D340" s="82">
        <v>380</v>
      </c>
      <c r="E340" s="82">
        <v>121</v>
      </c>
      <c r="F340" s="82">
        <v>24</v>
      </c>
      <c r="G340" s="82">
        <v>525</v>
      </c>
      <c r="H340" s="40" t="s">
        <v>2</v>
      </c>
      <c r="I340" s="83" t="str">
        <f>IFERROR(VLOOKUP(A340,'Alíquotas - CADPREV'!$B$2152:$N$4324,8,FALSE),"")</f>
        <v>NÃO</v>
      </c>
      <c r="J340" s="83" t="str">
        <f>IF(H340="RPPS",VLOOKUP(A340,' Legislação Benef - GESCON'!$B$4:$I$2159,3,FALSE),"")</f>
        <v>NÃO</v>
      </c>
      <c r="K340" s="83" t="str">
        <f>IF(H340="RPPS",VLOOKUP(A340,' Legislação Benef - GESCON'!$B$4:$I$2159,6,FALSE),"")</f>
        <v>NÃO</v>
      </c>
      <c r="L340" s="83" t="str">
        <f>IF(H340="RPPS",IFERROR(IF(VLOOKUP(A340,'Suspensão de repasses - GESCON'!$D$3:$J$1048576,7,FALSE)="Validada","SIM","NÃO"),"NÃO"),"")</f>
        <v>NÃO</v>
      </c>
    </row>
    <row r="341" spans="1:12" s="19" customFormat="1" ht="15" hidden="1" customHeight="1" x14ac:dyDescent="0.25">
      <c r="A341" s="88" t="s">
        <v>5709</v>
      </c>
      <c r="B341" s="40" t="s">
        <v>4289</v>
      </c>
      <c r="C341" s="82" t="s">
        <v>10959</v>
      </c>
      <c r="D341" s="82"/>
      <c r="E341" s="82"/>
      <c r="F341" s="82"/>
      <c r="G341" s="82"/>
      <c r="H341" s="40" t="s">
        <v>4</v>
      </c>
      <c r="I341" s="83" t="str">
        <f>IFERROR(VLOOKUP(A341,'Alíquotas - CADPREV'!$B$2152:$N$4324,8,FALSE),"")</f>
        <v/>
      </c>
      <c r="J341" s="83" t="str">
        <f>IF(H341="RPPS",VLOOKUP(A341,' Legislação Benef - GESCON'!$B$4:$I$2159,3,FALSE),"")</f>
        <v/>
      </c>
      <c r="K341" s="83" t="str">
        <f>IF(H341="RPPS",VLOOKUP(A341,' Legislação Benef - GESCON'!$B$4:$I$2159,6,FALSE),"")</f>
        <v/>
      </c>
      <c r="L341" s="83" t="str">
        <f>IF(H341="RPPS",IFERROR(IF(VLOOKUP(A341,'Suspensão de repasses - GESCON'!$D$3:$J$1048576,7,FALSE)="Validada","SIM","NÃO"),"NÃO"),"")</f>
        <v/>
      </c>
    </row>
    <row r="342" spans="1:12" s="19" customFormat="1" ht="15" hidden="1" customHeight="1" x14ac:dyDescent="0.25">
      <c r="A342" s="88" t="s">
        <v>5710</v>
      </c>
      <c r="B342" s="40" t="s">
        <v>4626</v>
      </c>
      <c r="C342" s="82" t="s">
        <v>10959</v>
      </c>
      <c r="D342" s="82"/>
      <c r="E342" s="82"/>
      <c r="F342" s="82"/>
      <c r="G342" s="82"/>
      <c r="H342" s="40" t="s">
        <v>4</v>
      </c>
      <c r="I342" s="83" t="str">
        <f>IFERROR(VLOOKUP(A342,'Alíquotas - CADPREV'!$B$2152:$N$4324,8,FALSE),"")</f>
        <v/>
      </c>
      <c r="J342" s="83" t="str">
        <f>IF(H342="RPPS",VLOOKUP(A342,' Legislação Benef - GESCON'!$B$4:$I$2159,3,FALSE),"")</f>
        <v/>
      </c>
      <c r="K342" s="83" t="str">
        <f>IF(H342="RPPS",VLOOKUP(A342,' Legislação Benef - GESCON'!$B$4:$I$2159,6,FALSE),"")</f>
        <v/>
      </c>
      <c r="L342" s="83" t="str">
        <f>IF(H342="RPPS",IFERROR(IF(VLOOKUP(A342,'Suspensão de repasses - GESCON'!$D$3:$J$1048576,7,FALSE)="Validada","SIM","NÃO"),"NÃO"),"")</f>
        <v/>
      </c>
    </row>
    <row r="343" spans="1:12" s="19" customFormat="1" ht="15" customHeight="1" x14ac:dyDescent="0.25">
      <c r="A343" s="88" t="s">
        <v>5711</v>
      </c>
      <c r="B343" s="40" t="s">
        <v>4626</v>
      </c>
      <c r="C343" s="82" t="s">
        <v>10958</v>
      </c>
      <c r="D343" s="82">
        <v>4102</v>
      </c>
      <c r="E343" s="82">
        <v>1119</v>
      </c>
      <c r="F343" s="82">
        <v>354</v>
      </c>
      <c r="G343" s="82">
        <v>5575</v>
      </c>
      <c r="H343" s="40" t="s">
        <v>2</v>
      </c>
      <c r="I343" s="83" t="str">
        <f>IFERROR(VLOOKUP(A343,'Alíquotas - CADPREV'!$B$2152:$N$4324,8,FALSE),"")</f>
        <v>NÃO</v>
      </c>
      <c r="J343" s="83" t="str">
        <f>IF(H343="RPPS",VLOOKUP(A343,' Legislação Benef - GESCON'!$B$4:$I$2159,3,FALSE),"")</f>
        <v>NÃO</v>
      </c>
      <c r="K343" s="83" t="str">
        <f>IF(H343="RPPS",VLOOKUP(A343,' Legislação Benef - GESCON'!$B$4:$I$2159,6,FALSE),"")</f>
        <v>NÃO</v>
      </c>
      <c r="L343" s="83" t="str">
        <f>IF(H343="RPPS",IFERROR(IF(VLOOKUP(A343,'Suspensão de repasses - GESCON'!$D$3:$J$1048576,7,FALSE)="Validada","SIM","NÃO"),"NÃO"),"")</f>
        <v>NÃO</v>
      </c>
    </row>
    <row r="344" spans="1:12" s="19" customFormat="1" ht="15" hidden="1" customHeight="1" x14ac:dyDescent="0.25">
      <c r="A344" s="88" t="s">
        <v>5712</v>
      </c>
      <c r="B344" s="40" t="s">
        <v>634</v>
      </c>
      <c r="C344" s="82" t="s">
        <v>10959</v>
      </c>
      <c r="D344" s="82"/>
      <c r="E344" s="82"/>
      <c r="F344" s="82"/>
      <c r="G344" s="82"/>
      <c r="H344" s="40" t="s">
        <v>4</v>
      </c>
      <c r="I344" s="83" t="str">
        <f>IFERROR(VLOOKUP(A344,'Alíquotas - CADPREV'!$B$2152:$N$4324,8,FALSE),"")</f>
        <v/>
      </c>
      <c r="J344" s="83" t="str">
        <f>IF(H344="RPPS",VLOOKUP(A344,' Legislação Benef - GESCON'!$B$4:$I$2159,3,FALSE),"")</f>
        <v/>
      </c>
      <c r="K344" s="83" t="str">
        <f>IF(H344="RPPS",VLOOKUP(A344,' Legislação Benef - GESCON'!$B$4:$I$2159,6,FALSE),"")</f>
        <v/>
      </c>
      <c r="L344" s="83" t="str">
        <f>IF(H344="RPPS",IFERROR(IF(VLOOKUP(A344,'Suspensão de repasses - GESCON'!$D$3:$J$1048576,7,FALSE)="Validada","SIM","NÃO"),"NÃO"),"")</f>
        <v/>
      </c>
    </row>
    <row r="345" spans="1:12" s="19" customFormat="1" ht="15" hidden="1" customHeight="1" x14ac:dyDescent="0.25">
      <c r="A345" s="88" t="s">
        <v>5713</v>
      </c>
      <c r="B345" s="40" t="s">
        <v>1142</v>
      </c>
      <c r="C345" s="82" t="s">
        <v>10959</v>
      </c>
      <c r="D345" s="82"/>
      <c r="E345" s="82"/>
      <c r="F345" s="82"/>
      <c r="G345" s="82"/>
      <c r="H345" s="40" t="s">
        <v>4</v>
      </c>
      <c r="I345" s="83" t="str">
        <f>IFERROR(VLOOKUP(A345,'Alíquotas - CADPREV'!$B$2152:$N$4324,8,FALSE),"")</f>
        <v/>
      </c>
      <c r="J345" s="83" t="str">
        <f>IF(H345="RPPS",VLOOKUP(A345,' Legislação Benef - GESCON'!$B$4:$I$2159,3,FALSE),"")</f>
        <v/>
      </c>
      <c r="K345" s="83" t="str">
        <f>IF(H345="RPPS",VLOOKUP(A345,' Legislação Benef - GESCON'!$B$4:$I$2159,6,FALSE),"")</f>
        <v/>
      </c>
      <c r="L345" s="83" t="str">
        <f>IF(H345="RPPS",IFERROR(IF(VLOOKUP(A345,'Suspensão de repasses - GESCON'!$D$3:$J$1048576,7,FALSE)="Validada","SIM","NÃO"),"NÃO"),"")</f>
        <v/>
      </c>
    </row>
    <row r="346" spans="1:12" s="19" customFormat="1" ht="15" hidden="1" customHeight="1" x14ac:dyDescent="0.25">
      <c r="A346" s="88" t="s">
        <v>5714</v>
      </c>
      <c r="B346" s="40" t="s">
        <v>3812</v>
      </c>
      <c r="C346" s="82" t="s">
        <v>10959</v>
      </c>
      <c r="D346" s="82"/>
      <c r="E346" s="82"/>
      <c r="F346" s="82"/>
      <c r="G346" s="82"/>
      <c r="H346" s="40" t="s">
        <v>4</v>
      </c>
      <c r="I346" s="83" t="str">
        <f>IFERROR(VLOOKUP(A346,'Alíquotas - CADPREV'!$B$2152:$N$4324,8,FALSE),"")</f>
        <v/>
      </c>
      <c r="J346" s="83" t="str">
        <f>IF(H346="RPPS",VLOOKUP(A346,' Legislação Benef - GESCON'!$B$4:$I$2159,3,FALSE),"")</f>
        <v/>
      </c>
      <c r="K346" s="83" t="str">
        <f>IF(H346="RPPS",VLOOKUP(A346,' Legislação Benef - GESCON'!$B$4:$I$2159,6,FALSE),"")</f>
        <v/>
      </c>
      <c r="L346" s="83" t="str">
        <f>IF(H346="RPPS",IFERROR(IF(VLOOKUP(A346,'Suspensão de repasses - GESCON'!$D$3:$J$1048576,7,FALSE)="Validada","SIM","NÃO"),"NÃO"),"")</f>
        <v/>
      </c>
    </row>
    <row r="347" spans="1:12" s="19" customFormat="1" ht="15" customHeight="1" x14ac:dyDescent="0.25">
      <c r="A347" s="88" t="s">
        <v>5715</v>
      </c>
      <c r="B347" s="40" t="s">
        <v>634</v>
      </c>
      <c r="C347" s="82" t="s">
        <v>10958</v>
      </c>
      <c r="D347" s="82">
        <v>753</v>
      </c>
      <c r="E347" s="82">
        <v>117</v>
      </c>
      <c r="F347" s="82">
        <v>16</v>
      </c>
      <c r="G347" s="82">
        <v>886</v>
      </c>
      <c r="H347" s="40" t="s">
        <v>2</v>
      </c>
      <c r="I347" s="83" t="str">
        <f>IFERROR(VLOOKUP(A347,'Alíquotas - CADPREV'!$B$2152:$N$4324,8,FALSE),"")</f>
        <v>NÃO</v>
      </c>
      <c r="J347" s="83" t="str">
        <f>IF(H347="RPPS",VLOOKUP(A347,' Legislação Benef - GESCON'!$B$4:$I$2159,3,FALSE),"")</f>
        <v>NÃO</v>
      </c>
      <c r="K347" s="83" t="str">
        <f>IF(H347="RPPS",VLOOKUP(A347,' Legislação Benef - GESCON'!$B$4:$I$2159,6,FALSE),"")</f>
        <v>NÃO</v>
      </c>
      <c r="L347" s="83" t="str">
        <f>IF(H347="RPPS",IFERROR(IF(VLOOKUP(A347,'Suspensão de repasses - GESCON'!$D$3:$J$1048576,7,FALSE)="Validada","SIM","NÃO"),"NÃO"),"")</f>
        <v>NÃO</v>
      </c>
    </row>
    <row r="348" spans="1:12" s="19" customFormat="1" ht="15" customHeight="1" x14ac:dyDescent="0.25">
      <c r="A348" s="88" t="s">
        <v>5716</v>
      </c>
      <c r="B348" s="40" t="s">
        <v>2758</v>
      </c>
      <c r="C348" s="82" t="s">
        <v>10958</v>
      </c>
      <c r="D348" s="82">
        <v>1764</v>
      </c>
      <c r="E348" s="82">
        <v>495</v>
      </c>
      <c r="F348" s="82">
        <v>109</v>
      </c>
      <c r="G348" s="82">
        <v>2368</v>
      </c>
      <c r="H348" s="40" t="s">
        <v>2</v>
      </c>
      <c r="I348" s="83" t="str">
        <f>IFERROR(VLOOKUP(A348,'Alíquotas - CADPREV'!$B$2152:$N$4324,8,FALSE),"")</f>
        <v>NÃO</v>
      </c>
      <c r="J348" s="83" t="str">
        <f>IF(H348="RPPS",VLOOKUP(A348,' Legislação Benef - GESCON'!$B$4:$I$2159,3,FALSE),"")</f>
        <v>NÃO</v>
      </c>
      <c r="K348" s="83" t="str">
        <f>IF(H348="RPPS",VLOOKUP(A348,' Legislação Benef - GESCON'!$B$4:$I$2159,6,FALSE),"")</f>
        <v>NÃO</v>
      </c>
      <c r="L348" s="83" t="str">
        <f>IF(H348="RPPS",IFERROR(IF(VLOOKUP(A348,'Suspensão de repasses - GESCON'!$D$3:$J$1048576,7,FALSE)="Validada","SIM","NÃO"),"NÃO"),"")</f>
        <v>NÃO</v>
      </c>
    </row>
    <row r="349" spans="1:12" s="19" customFormat="1" ht="15" customHeight="1" x14ac:dyDescent="0.25">
      <c r="A349" s="88" t="s">
        <v>5717</v>
      </c>
      <c r="B349" s="40" t="s">
        <v>3513</v>
      </c>
      <c r="C349" s="82" t="s">
        <v>10958</v>
      </c>
      <c r="D349" s="82">
        <v>3006</v>
      </c>
      <c r="E349" s="82">
        <v>903</v>
      </c>
      <c r="F349" s="82">
        <v>251</v>
      </c>
      <c r="G349" s="82">
        <v>4160</v>
      </c>
      <c r="H349" s="40" t="s">
        <v>2</v>
      </c>
      <c r="I349" s="83" t="str">
        <f>IFERROR(VLOOKUP(A349,'Alíquotas - CADPREV'!$B$2152:$N$4324,8,FALSE),"")</f>
        <v>NÃO</v>
      </c>
      <c r="J349" s="83" t="str">
        <f>IF(H349="RPPS",VLOOKUP(A349,' Legislação Benef - GESCON'!$B$4:$I$2159,3,FALSE),"")</f>
        <v>NÃO</v>
      </c>
      <c r="K349" s="83" t="str">
        <f>IF(H349="RPPS",VLOOKUP(A349,' Legislação Benef - GESCON'!$B$4:$I$2159,6,FALSE),"")</f>
        <v>NÃO</v>
      </c>
      <c r="L349" s="83" t="str">
        <f>IF(H349="RPPS",IFERROR(IF(VLOOKUP(A349,'Suspensão de repasses - GESCON'!$D$3:$J$1048576,7,FALSE)="Validada","SIM","NÃO"),"NÃO"),"")</f>
        <v>NÃO</v>
      </c>
    </row>
    <row r="350" spans="1:12" s="19" customFormat="1" ht="15" hidden="1" customHeight="1" x14ac:dyDescent="0.25">
      <c r="A350" s="88" t="s">
        <v>5718</v>
      </c>
      <c r="B350" s="40" t="s">
        <v>2554</v>
      </c>
      <c r="C350" s="82" t="s">
        <v>10959</v>
      </c>
      <c r="D350" s="82"/>
      <c r="E350" s="82"/>
      <c r="F350" s="82"/>
      <c r="G350" s="82"/>
      <c r="H350" s="40" t="s">
        <v>4</v>
      </c>
      <c r="I350" s="83" t="str">
        <f>IFERROR(VLOOKUP(A350,'Alíquotas - CADPREV'!$B$2152:$N$4324,8,FALSE),"")</f>
        <v/>
      </c>
      <c r="J350" s="83" t="str">
        <f>IF(H350="RPPS",VLOOKUP(A350,' Legislação Benef - GESCON'!$B$4:$I$2159,3,FALSE),"")</f>
        <v/>
      </c>
      <c r="K350" s="83" t="str">
        <f>IF(H350="RPPS",VLOOKUP(A350,' Legislação Benef - GESCON'!$B$4:$I$2159,6,FALSE),"")</f>
        <v/>
      </c>
      <c r="L350" s="83" t="str">
        <f>IF(H350="RPPS",IFERROR(IF(VLOOKUP(A350,'Suspensão de repasses - GESCON'!$D$3:$J$1048576,7,FALSE)="Validada","SIM","NÃO"),"NÃO"),"")</f>
        <v/>
      </c>
    </row>
    <row r="351" spans="1:12" s="19" customFormat="1" ht="15" hidden="1" customHeight="1" x14ac:dyDescent="0.25">
      <c r="A351" s="88" t="s">
        <v>5719</v>
      </c>
      <c r="B351" s="40" t="s">
        <v>3143</v>
      </c>
      <c r="C351" s="82" t="s">
        <v>10959</v>
      </c>
      <c r="D351" s="82"/>
      <c r="E351" s="82"/>
      <c r="F351" s="82"/>
      <c r="G351" s="82"/>
      <c r="H351" s="40" t="s">
        <v>4</v>
      </c>
      <c r="I351" s="83" t="str">
        <f>IFERROR(VLOOKUP(A351,'Alíquotas - CADPREV'!$B$2152:$N$4324,8,FALSE),"")</f>
        <v/>
      </c>
      <c r="J351" s="83" t="str">
        <f>IF(H351="RPPS",VLOOKUP(A351,' Legislação Benef - GESCON'!$B$4:$I$2159,3,FALSE),"")</f>
        <v/>
      </c>
      <c r="K351" s="83" t="str">
        <f>IF(H351="RPPS",VLOOKUP(A351,' Legislação Benef - GESCON'!$B$4:$I$2159,6,FALSE),"")</f>
        <v/>
      </c>
      <c r="L351" s="83" t="str">
        <f>IF(H351="RPPS",IFERROR(IF(VLOOKUP(A351,'Suspensão de repasses - GESCON'!$D$3:$J$1048576,7,FALSE)="Validada","SIM","NÃO"),"NÃO"),"")</f>
        <v/>
      </c>
    </row>
    <row r="352" spans="1:12" s="19" customFormat="1" ht="15" hidden="1" customHeight="1" x14ac:dyDescent="0.25">
      <c r="A352" s="88" t="s">
        <v>5720</v>
      </c>
      <c r="B352" s="40" t="s">
        <v>215</v>
      </c>
      <c r="C352" s="82" t="s">
        <v>10959</v>
      </c>
      <c r="D352" s="82"/>
      <c r="E352" s="82"/>
      <c r="F352" s="82"/>
      <c r="G352" s="82"/>
      <c r="H352" s="40" t="s">
        <v>4</v>
      </c>
      <c r="I352" s="83" t="str">
        <f>IFERROR(VLOOKUP(A352,'Alíquotas - CADPREV'!$B$2152:$N$4324,8,FALSE),"")</f>
        <v/>
      </c>
      <c r="J352" s="83" t="str">
        <f>IF(H352="RPPS",VLOOKUP(A352,' Legislação Benef - GESCON'!$B$4:$I$2159,3,FALSE),"")</f>
        <v/>
      </c>
      <c r="K352" s="83" t="str">
        <f>IF(H352="RPPS",VLOOKUP(A352,' Legislação Benef - GESCON'!$B$4:$I$2159,6,FALSE),"")</f>
        <v/>
      </c>
      <c r="L352" s="83" t="str">
        <f>IF(H352="RPPS",IFERROR(IF(VLOOKUP(A352,'Suspensão de repasses - GESCON'!$D$3:$J$1048576,7,FALSE)="Validada","SIM","NÃO"),"NÃO"),"")</f>
        <v/>
      </c>
    </row>
    <row r="353" spans="1:12" s="19" customFormat="1" ht="15" customHeight="1" x14ac:dyDescent="0.25">
      <c r="A353" s="88" t="s">
        <v>5721</v>
      </c>
      <c r="B353" s="40" t="s">
        <v>3812</v>
      </c>
      <c r="C353" s="82" t="s">
        <v>10958</v>
      </c>
      <c r="D353" s="82">
        <v>240</v>
      </c>
      <c r="E353" s="82">
        <v>40</v>
      </c>
      <c r="F353" s="82">
        <v>5</v>
      </c>
      <c r="G353" s="82">
        <v>285</v>
      </c>
      <c r="H353" s="40" t="s">
        <v>2</v>
      </c>
      <c r="I353" s="83" t="str">
        <f>IFERROR(VLOOKUP(A353,'Alíquotas - CADPREV'!$B$2152:$N$4324,8,FALSE),"")</f>
        <v>SIM</v>
      </c>
      <c r="J353" s="83" t="str">
        <f>IF(H353="RPPS",VLOOKUP(A353,' Legislação Benef - GESCON'!$B$4:$I$2159,3,FALSE),"")</f>
        <v>NÃO</v>
      </c>
      <c r="K353" s="83" t="str">
        <f>IF(H353="RPPS",VLOOKUP(A353,' Legislação Benef - GESCON'!$B$4:$I$2159,6,FALSE),"")</f>
        <v>NÃO</v>
      </c>
      <c r="L353" s="83" t="str">
        <f>IF(H353="RPPS",IFERROR(IF(VLOOKUP(A353,'Suspensão de repasses - GESCON'!$D$3:$J$1048576,7,FALSE)="Validada","SIM","NÃO"),"NÃO"),"")</f>
        <v>NÃO</v>
      </c>
    </row>
    <row r="354" spans="1:12" s="19" customFormat="1" ht="15" hidden="1" customHeight="1" x14ac:dyDescent="0.25">
      <c r="A354" s="88" t="s">
        <v>5722</v>
      </c>
      <c r="B354" s="40" t="s">
        <v>634</v>
      </c>
      <c r="C354" s="82" t="s">
        <v>10959</v>
      </c>
      <c r="D354" s="82"/>
      <c r="E354" s="82"/>
      <c r="F354" s="82"/>
      <c r="G354" s="82"/>
      <c r="H354" s="40" t="s">
        <v>4</v>
      </c>
      <c r="I354" s="83" t="str">
        <f>IFERROR(VLOOKUP(A354,'Alíquotas - CADPREV'!$B$2152:$N$4324,8,FALSE),"")</f>
        <v/>
      </c>
      <c r="J354" s="83" t="str">
        <f>IF(H354="RPPS",VLOOKUP(A354,' Legislação Benef - GESCON'!$B$4:$I$2159,3,FALSE),"")</f>
        <v/>
      </c>
      <c r="K354" s="83" t="str">
        <f>IF(H354="RPPS",VLOOKUP(A354,' Legislação Benef - GESCON'!$B$4:$I$2159,6,FALSE),"")</f>
        <v/>
      </c>
      <c r="L354" s="83" t="str">
        <f>IF(H354="RPPS",IFERROR(IF(VLOOKUP(A354,'Suspensão de repasses - GESCON'!$D$3:$J$1048576,7,FALSE)="Validada","SIM","NÃO"),"NÃO"),"")</f>
        <v/>
      </c>
    </row>
    <row r="355" spans="1:12" s="19" customFormat="1" ht="15" hidden="1" customHeight="1" x14ac:dyDescent="0.25">
      <c r="A355" s="88" t="s">
        <v>5723</v>
      </c>
      <c r="B355" s="40" t="s">
        <v>215</v>
      </c>
      <c r="C355" s="82" t="s">
        <v>10959</v>
      </c>
      <c r="D355" s="82"/>
      <c r="E355" s="82"/>
      <c r="F355" s="82"/>
      <c r="G355" s="82"/>
      <c r="H355" s="40" t="s">
        <v>4</v>
      </c>
      <c r="I355" s="83" t="str">
        <f>IFERROR(VLOOKUP(A355,'Alíquotas - CADPREV'!$B$2152:$N$4324,8,FALSE),"")</f>
        <v/>
      </c>
      <c r="J355" s="83" t="str">
        <f>IF(H355="RPPS",VLOOKUP(A355,' Legislação Benef - GESCON'!$B$4:$I$2159,3,FALSE),"")</f>
        <v/>
      </c>
      <c r="K355" s="83" t="str">
        <f>IF(H355="RPPS",VLOOKUP(A355,' Legislação Benef - GESCON'!$B$4:$I$2159,6,FALSE),"")</f>
        <v/>
      </c>
      <c r="L355" s="83" t="str">
        <f>IF(H355="RPPS",IFERROR(IF(VLOOKUP(A355,'Suspensão de repasses - GESCON'!$D$3:$J$1048576,7,FALSE)="Validada","SIM","NÃO"),"NÃO"),"")</f>
        <v/>
      </c>
    </row>
    <row r="356" spans="1:12" s="19" customFormat="1" ht="15" hidden="1" customHeight="1" x14ac:dyDescent="0.25">
      <c r="A356" s="88" t="s">
        <v>5724</v>
      </c>
      <c r="B356" s="40" t="s">
        <v>4559</v>
      </c>
      <c r="C356" s="82" t="s">
        <v>10959</v>
      </c>
      <c r="D356" s="82"/>
      <c r="E356" s="82"/>
      <c r="F356" s="82"/>
      <c r="G356" s="82"/>
      <c r="H356" s="40" t="s">
        <v>4</v>
      </c>
      <c r="I356" s="83" t="str">
        <f>IFERROR(VLOOKUP(A356,'Alíquotas - CADPREV'!$B$2152:$N$4324,8,FALSE),"")</f>
        <v/>
      </c>
      <c r="J356" s="83" t="str">
        <f>IF(H356="RPPS",VLOOKUP(A356,' Legislação Benef - GESCON'!$B$4:$I$2159,3,FALSE),"")</f>
        <v/>
      </c>
      <c r="K356" s="83" t="str">
        <f>IF(H356="RPPS",VLOOKUP(A356,' Legislação Benef - GESCON'!$B$4:$I$2159,6,FALSE),"")</f>
        <v/>
      </c>
      <c r="L356" s="83" t="str">
        <f>IF(H356="RPPS",IFERROR(IF(VLOOKUP(A356,'Suspensão de repasses - GESCON'!$D$3:$J$1048576,7,FALSE)="Validada","SIM","NÃO"),"NÃO"),"")</f>
        <v/>
      </c>
    </row>
    <row r="357" spans="1:12" s="19" customFormat="1" ht="15" customHeight="1" x14ac:dyDescent="0.25">
      <c r="A357" s="88" t="s">
        <v>5725</v>
      </c>
      <c r="B357" s="40" t="s">
        <v>3143</v>
      </c>
      <c r="C357" s="82" t="s">
        <v>10958</v>
      </c>
      <c r="D357" s="82">
        <v>4579</v>
      </c>
      <c r="E357" s="82">
        <v>1263</v>
      </c>
      <c r="F357" s="82">
        <v>207</v>
      </c>
      <c r="G357" s="82">
        <v>6049</v>
      </c>
      <c r="H357" s="40" t="s">
        <v>2</v>
      </c>
      <c r="I357" s="83" t="str">
        <f>IFERROR(VLOOKUP(A357,'Alíquotas - CADPREV'!$B$2152:$N$4324,8,FALSE),"")</f>
        <v>NÃO</v>
      </c>
      <c r="J357" s="83" t="str">
        <f>IF(H357="RPPS",VLOOKUP(A357,' Legislação Benef - GESCON'!$B$4:$I$2159,3,FALSE),"")</f>
        <v>NÃO</v>
      </c>
      <c r="K357" s="83" t="str">
        <f>IF(H357="RPPS",VLOOKUP(A357,' Legislação Benef - GESCON'!$B$4:$I$2159,6,FALSE),"")</f>
        <v>NÃO</v>
      </c>
      <c r="L357" s="83" t="str">
        <f>IF(H357="RPPS",IFERROR(IF(VLOOKUP(A357,'Suspensão de repasses - GESCON'!$D$3:$J$1048576,7,FALSE)="Validada","SIM","NÃO"),"NÃO"),"")</f>
        <v>NÃO</v>
      </c>
    </row>
    <row r="358" spans="1:12" s="19" customFormat="1" ht="15" hidden="1" customHeight="1" x14ac:dyDescent="0.25">
      <c r="A358" s="88" t="s">
        <v>5726</v>
      </c>
      <c r="B358" s="40" t="s">
        <v>1356</v>
      </c>
      <c r="C358" s="82" t="s">
        <v>10959</v>
      </c>
      <c r="D358" s="82"/>
      <c r="E358" s="82"/>
      <c r="F358" s="82"/>
      <c r="G358" s="82"/>
      <c r="H358" s="40" t="s">
        <v>4</v>
      </c>
      <c r="I358" s="83" t="str">
        <f>IFERROR(VLOOKUP(A358,'Alíquotas - CADPREV'!$B$2152:$N$4324,8,FALSE),"")</f>
        <v/>
      </c>
      <c r="J358" s="83" t="str">
        <f>IF(H358="RPPS",VLOOKUP(A358,' Legislação Benef - GESCON'!$B$4:$I$2159,3,FALSE),"")</f>
        <v/>
      </c>
      <c r="K358" s="83" t="str">
        <f>IF(H358="RPPS",VLOOKUP(A358,' Legislação Benef - GESCON'!$B$4:$I$2159,6,FALSE),"")</f>
        <v/>
      </c>
      <c r="L358" s="83" t="str">
        <f>IF(H358="RPPS",IFERROR(IF(VLOOKUP(A358,'Suspensão de repasses - GESCON'!$D$3:$J$1048576,7,FALSE)="Validada","SIM","NÃO"),"NÃO"),"")</f>
        <v/>
      </c>
    </row>
    <row r="359" spans="1:12" s="19" customFormat="1" ht="15" customHeight="1" x14ac:dyDescent="0.25">
      <c r="A359" s="88" t="s">
        <v>5727</v>
      </c>
      <c r="B359" s="40" t="s">
        <v>1356</v>
      </c>
      <c r="C359" s="82" t="s">
        <v>10958</v>
      </c>
      <c r="D359" s="82">
        <v>2233</v>
      </c>
      <c r="E359" s="82">
        <v>720</v>
      </c>
      <c r="F359" s="82">
        <v>181</v>
      </c>
      <c r="G359" s="82">
        <v>3134</v>
      </c>
      <c r="H359" s="40" t="s">
        <v>2</v>
      </c>
      <c r="I359" s="83" t="str">
        <f>IFERROR(VLOOKUP(A359,'Alíquotas - CADPREV'!$B$2152:$N$4324,8,FALSE),"")</f>
        <v>NÃO</v>
      </c>
      <c r="J359" s="83" t="str">
        <f>IF(H359="RPPS",VLOOKUP(A359,' Legislação Benef - GESCON'!$B$4:$I$2159,3,FALSE),"")</f>
        <v>NÃO</v>
      </c>
      <c r="K359" s="83" t="str">
        <f>IF(H359="RPPS",VLOOKUP(A359,' Legislação Benef - GESCON'!$B$4:$I$2159,6,FALSE),"")</f>
        <v>NÃO</v>
      </c>
      <c r="L359" s="83" t="str">
        <f>IF(H359="RPPS",IFERROR(IF(VLOOKUP(A359,'Suspensão de repasses - GESCON'!$D$3:$J$1048576,7,FALSE)="Validada","SIM","NÃO"),"NÃO"),"")</f>
        <v>NÃO</v>
      </c>
    </row>
    <row r="360" spans="1:12" s="19" customFormat="1" ht="15" customHeight="1" x14ac:dyDescent="0.25">
      <c r="A360" s="88" t="s">
        <v>5728</v>
      </c>
      <c r="B360" s="40" t="s">
        <v>1356</v>
      </c>
      <c r="C360" s="82" t="s">
        <v>10958</v>
      </c>
      <c r="D360" s="82">
        <v>319</v>
      </c>
      <c r="E360" s="82">
        <v>68</v>
      </c>
      <c r="F360" s="82">
        <v>14</v>
      </c>
      <c r="G360" s="82">
        <v>401</v>
      </c>
      <c r="H360" s="40" t="s">
        <v>2</v>
      </c>
      <c r="I360" s="83" t="str">
        <f>IFERROR(VLOOKUP(A360,'Alíquotas - CADPREV'!$B$2152:$N$4324,8,FALSE),"")</f>
        <v>SIM</v>
      </c>
      <c r="J360" s="83" t="str">
        <f>IF(H360="RPPS",VLOOKUP(A360,' Legislação Benef - GESCON'!$B$4:$I$2159,3,FALSE),"")</f>
        <v>NÃO</v>
      </c>
      <c r="K360" s="83" t="str">
        <f>IF(H360="RPPS",VLOOKUP(A360,' Legislação Benef - GESCON'!$B$4:$I$2159,6,FALSE),"")</f>
        <v>NÃO</v>
      </c>
      <c r="L360" s="83" t="str">
        <f>IF(H360="RPPS",IFERROR(IF(VLOOKUP(A360,'Suspensão de repasses - GESCON'!$D$3:$J$1048576,7,FALSE)="Validada","SIM","NÃO"),"NÃO"),"")</f>
        <v>NÃO</v>
      </c>
    </row>
    <row r="361" spans="1:12" s="19" customFormat="1" ht="15" hidden="1" customHeight="1" x14ac:dyDescent="0.25">
      <c r="A361" s="88" t="s">
        <v>5729</v>
      </c>
      <c r="B361" s="40" t="s">
        <v>4626</v>
      </c>
      <c r="C361" s="82" t="s">
        <v>10959</v>
      </c>
      <c r="D361" s="82"/>
      <c r="E361" s="82"/>
      <c r="F361" s="82"/>
      <c r="G361" s="82"/>
      <c r="H361" s="40" t="s">
        <v>4</v>
      </c>
      <c r="I361" s="83" t="str">
        <f>IFERROR(VLOOKUP(A361,'Alíquotas - CADPREV'!$B$2152:$N$4324,8,FALSE),"")</f>
        <v/>
      </c>
      <c r="J361" s="83" t="str">
        <f>IF(H361="RPPS",VLOOKUP(A361,' Legislação Benef - GESCON'!$B$4:$I$2159,3,FALSE),"")</f>
        <v/>
      </c>
      <c r="K361" s="83" t="str">
        <f>IF(H361="RPPS",VLOOKUP(A361,' Legislação Benef - GESCON'!$B$4:$I$2159,6,FALSE),"")</f>
        <v/>
      </c>
      <c r="L361" s="83" t="str">
        <f>IF(H361="RPPS",IFERROR(IF(VLOOKUP(A361,'Suspensão de repasses - GESCON'!$D$3:$J$1048576,7,FALSE)="Validada","SIM","NÃO"),"NÃO"),"")</f>
        <v/>
      </c>
    </row>
    <row r="362" spans="1:12" s="19" customFormat="1" ht="15" hidden="1" customHeight="1" x14ac:dyDescent="0.25">
      <c r="A362" s="88" t="s">
        <v>5730</v>
      </c>
      <c r="B362" s="40" t="s">
        <v>1356</v>
      </c>
      <c r="C362" s="82" t="s">
        <v>10959</v>
      </c>
      <c r="D362" s="82"/>
      <c r="E362" s="82"/>
      <c r="F362" s="82"/>
      <c r="G362" s="82"/>
      <c r="H362" s="40" t="s">
        <v>4</v>
      </c>
      <c r="I362" s="83" t="str">
        <f>IFERROR(VLOOKUP(A362,'Alíquotas - CADPREV'!$B$2152:$N$4324,8,FALSE),"")</f>
        <v/>
      </c>
      <c r="J362" s="83" t="str">
        <f>IF(H362="RPPS",VLOOKUP(A362,' Legislação Benef - GESCON'!$B$4:$I$2159,3,FALSE),"")</f>
        <v/>
      </c>
      <c r="K362" s="83" t="str">
        <f>IF(H362="RPPS",VLOOKUP(A362,' Legislação Benef - GESCON'!$B$4:$I$2159,6,FALSE),"")</f>
        <v/>
      </c>
      <c r="L362" s="83" t="str">
        <f>IF(H362="RPPS",IFERROR(IF(VLOOKUP(A362,'Suspensão de repasses - GESCON'!$D$3:$J$1048576,7,FALSE)="Validada","SIM","NÃO"),"NÃO"),"")</f>
        <v/>
      </c>
    </row>
    <row r="363" spans="1:12" s="19" customFormat="1" ht="15" customHeight="1" x14ac:dyDescent="0.25">
      <c r="A363" s="88" t="s">
        <v>5731</v>
      </c>
      <c r="B363" s="40" t="s">
        <v>2758</v>
      </c>
      <c r="C363" s="82" t="s">
        <v>10958</v>
      </c>
      <c r="D363" s="82">
        <v>1180</v>
      </c>
      <c r="E363" s="82">
        <v>576</v>
      </c>
      <c r="F363" s="82">
        <v>175</v>
      </c>
      <c r="G363" s="82">
        <v>1931</v>
      </c>
      <c r="H363" s="40" t="s">
        <v>2</v>
      </c>
      <c r="I363" s="83" t="str">
        <f>IFERROR(VLOOKUP(A363,'Alíquotas - CADPREV'!$B$2152:$N$4324,8,FALSE),"")</f>
        <v>SIM</v>
      </c>
      <c r="J363" s="83" t="str">
        <f>IF(H363="RPPS",VLOOKUP(A363,' Legislação Benef - GESCON'!$B$4:$I$2159,3,FALSE),"")</f>
        <v>NÃO</v>
      </c>
      <c r="K363" s="83" t="str">
        <f>IF(H363="RPPS",VLOOKUP(A363,' Legislação Benef - GESCON'!$B$4:$I$2159,6,FALSE),"")</f>
        <v>SIM</v>
      </c>
      <c r="L363" s="83" t="str">
        <f>IF(H363="RPPS",IFERROR(IF(VLOOKUP(A363,'Suspensão de repasses - GESCON'!$D$3:$J$1048576,7,FALSE)="Validada","SIM","NÃO"),"NÃO"),"")</f>
        <v>NÃO</v>
      </c>
    </row>
    <row r="364" spans="1:12" s="19" customFormat="1" ht="15" hidden="1" customHeight="1" x14ac:dyDescent="0.25">
      <c r="A364" s="88" t="s">
        <v>5732</v>
      </c>
      <c r="B364" s="40" t="s">
        <v>1356</v>
      </c>
      <c r="C364" s="82" t="s">
        <v>10959</v>
      </c>
      <c r="D364" s="82"/>
      <c r="E364" s="82"/>
      <c r="F364" s="82"/>
      <c r="G364" s="82"/>
      <c r="H364" s="40" t="s">
        <v>4</v>
      </c>
      <c r="I364" s="83" t="str">
        <f>IFERROR(VLOOKUP(A364,'Alíquotas - CADPREV'!$B$2152:$N$4324,8,FALSE),"")</f>
        <v/>
      </c>
      <c r="J364" s="83" t="str">
        <f>IF(H364="RPPS",VLOOKUP(A364,' Legislação Benef - GESCON'!$B$4:$I$2159,3,FALSE),"")</f>
        <v/>
      </c>
      <c r="K364" s="83" t="str">
        <f>IF(H364="RPPS",VLOOKUP(A364,' Legislação Benef - GESCON'!$B$4:$I$2159,6,FALSE),"")</f>
        <v/>
      </c>
      <c r="L364" s="83" t="str">
        <f>IF(H364="RPPS",IFERROR(IF(VLOOKUP(A364,'Suspensão de repasses - GESCON'!$D$3:$J$1048576,7,FALSE)="Validada","SIM","NÃO"),"NÃO"),"")</f>
        <v/>
      </c>
    </row>
    <row r="365" spans="1:12" s="19" customFormat="1" ht="15" customHeight="1" x14ac:dyDescent="0.25">
      <c r="A365" s="88" t="s">
        <v>5733</v>
      </c>
      <c r="B365" s="40" t="s">
        <v>3513</v>
      </c>
      <c r="C365" s="82" t="s">
        <v>10958</v>
      </c>
      <c r="D365" s="82">
        <v>569</v>
      </c>
      <c r="E365" s="82">
        <v>153</v>
      </c>
      <c r="F365" s="82">
        <v>33</v>
      </c>
      <c r="G365" s="82">
        <v>755</v>
      </c>
      <c r="H365" s="40" t="s">
        <v>2</v>
      </c>
      <c r="I365" s="83" t="str">
        <f>IFERROR(VLOOKUP(A365,'Alíquotas - CADPREV'!$B$2152:$N$4324,8,FALSE),"")</f>
        <v>NÃO</v>
      </c>
      <c r="J365" s="83" t="str">
        <f>IF(H365="RPPS",VLOOKUP(A365,' Legislação Benef - GESCON'!$B$4:$I$2159,3,FALSE),"")</f>
        <v>NÃO</v>
      </c>
      <c r="K365" s="83" t="str">
        <f>IF(H365="RPPS",VLOOKUP(A365,' Legislação Benef - GESCON'!$B$4:$I$2159,6,FALSE),"")</f>
        <v>NÃO</v>
      </c>
      <c r="L365" s="83" t="str">
        <f>IF(H365="RPPS",IFERROR(IF(VLOOKUP(A365,'Suspensão de repasses - GESCON'!$D$3:$J$1048576,7,FALSE)="Validada","SIM","NÃO"),"NÃO"),"")</f>
        <v>NÃO</v>
      </c>
    </row>
    <row r="366" spans="1:12" s="19" customFormat="1" ht="15" hidden="1" customHeight="1" x14ac:dyDescent="0.25">
      <c r="A366" s="88" t="s">
        <v>5734</v>
      </c>
      <c r="B366" s="40" t="s">
        <v>4626</v>
      </c>
      <c r="C366" s="82" t="s">
        <v>10959</v>
      </c>
      <c r="D366" s="82"/>
      <c r="E366" s="82"/>
      <c r="F366" s="82"/>
      <c r="G366" s="82"/>
      <c r="H366" s="40" t="s">
        <v>4</v>
      </c>
      <c r="I366" s="83" t="str">
        <f>IFERROR(VLOOKUP(A366,'Alíquotas - CADPREV'!$B$2152:$N$4324,8,FALSE),"")</f>
        <v/>
      </c>
      <c r="J366" s="83" t="str">
        <f>IF(H366="RPPS",VLOOKUP(A366,' Legislação Benef - GESCON'!$B$4:$I$2159,3,FALSE),"")</f>
        <v/>
      </c>
      <c r="K366" s="83" t="str">
        <f>IF(H366="RPPS",VLOOKUP(A366,' Legislação Benef - GESCON'!$B$4:$I$2159,6,FALSE),"")</f>
        <v/>
      </c>
      <c r="L366" s="83" t="str">
        <f>IF(H366="RPPS",IFERROR(IF(VLOOKUP(A366,'Suspensão de repasses - GESCON'!$D$3:$J$1048576,7,FALSE)="Validada","SIM","NÃO"),"NÃO"),"")</f>
        <v/>
      </c>
    </row>
    <row r="367" spans="1:12" s="19" customFormat="1" ht="15" hidden="1" customHeight="1" x14ac:dyDescent="0.25">
      <c r="A367" s="88" t="s">
        <v>5735</v>
      </c>
      <c r="B367" s="40" t="s">
        <v>2554</v>
      </c>
      <c r="C367" s="82" t="s">
        <v>10959</v>
      </c>
      <c r="D367" s="82"/>
      <c r="E367" s="82"/>
      <c r="F367" s="82"/>
      <c r="G367" s="82"/>
      <c r="H367" s="40" t="s">
        <v>4</v>
      </c>
      <c r="I367" s="83" t="str">
        <f>IFERROR(VLOOKUP(A367,'Alíquotas - CADPREV'!$B$2152:$N$4324,8,FALSE),"")</f>
        <v/>
      </c>
      <c r="J367" s="83" t="str">
        <f>IF(H367="RPPS",VLOOKUP(A367,' Legislação Benef - GESCON'!$B$4:$I$2159,3,FALSE),"")</f>
        <v/>
      </c>
      <c r="K367" s="83" t="str">
        <f>IF(H367="RPPS",VLOOKUP(A367,' Legislação Benef - GESCON'!$B$4:$I$2159,6,FALSE),"")</f>
        <v/>
      </c>
      <c r="L367" s="83" t="str">
        <f>IF(H367="RPPS",IFERROR(IF(VLOOKUP(A367,'Suspensão de repasses - GESCON'!$D$3:$J$1048576,7,FALSE)="Validada","SIM","NÃO"),"NÃO"),"")</f>
        <v/>
      </c>
    </row>
    <row r="368" spans="1:12" s="19" customFormat="1" ht="15" hidden="1" customHeight="1" x14ac:dyDescent="0.25">
      <c r="A368" s="88" t="s">
        <v>5736</v>
      </c>
      <c r="B368" s="40" t="s">
        <v>3601</v>
      </c>
      <c r="C368" s="82" t="s">
        <v>10959</v>
      </c>
      <c r="D368" s="82"/>
      <c r="E368" s="82"/>
      <c r="F368" s="82"/>
      <c r="G368" s="82"/>
      <c r="H368" s="40" t="s">
        <v>4</v>
      </c>
      <c r="I368" s="83" t="str">
        <f>IFERROR(VLOOKUP(A368,'Alíquotas - CADPREV'!$B$2152:$N$4324,8,FALSE),"")</f>
        <v/>
      </c>
      <c r="J368" s="83" t="str">
        <f>IF(H368="RPPS",VLOOKUP(A368,' Legislação Benef - GESCON'!$B$4:$I$2159,3,FALSE),"")</f>
        <v/>
      </c>
      <c r="K368" s="83" t="str">
        <f>IF(H368="RPPS",VLOOKUP(A368,' Legislação Benef - GESCON'!$B$4:$I$2159,6,FALSE),"")</f>
        <v/>
      </c>
      <c r="L368" s="83" t="str">
        <f>IF(H368="RPPS",IFERROR(IF(VLOOKUP(A368,'Suspensão de repasses - GESCON'!$D$3:$J$1048576,7,FALSE)="Validada","SIM","NÃO"),"NÃO"),"")</f>
        <v/>
      </c>
    </row>
    <row r="369" spans="1:12" s="19" customFormat="1" ht="15" hidden="1" customHeight="1" x14ac:dyDescent="0.25">
      <c r="A369" s="88" t="s">
        <v>5737</v>
      </c>
      <c r="B369" s="40" t="s">
        <v>4559</v>
      </c>
      <c r="C369" s="82" t="s">
        <v>10959</v>
      </c>
      <c r="D369" s="82"/>
      <c r="E369" s="82"/>
      <c r="F369" s="82"/>
      <c r="G369" s="82"/>
      <c r="H369" s="40" t="s">
        <v>4</v>
      </c>
      <c r="I369" s="83" t="str">
        <f>IFERROR(VLOOKUP(A369,'Alíquotas - CADPREV'!$B$2152:$N$4324,8,FALSE),"")</f>
        <v/>
      </c>
      <c r="J369" s="83" t="str">
        <f>IF(H369="RPPS",VLOOKUP(A369,' Legislação Benef - GESCON'!$B$4:$I$2159,3,FALSE),"")</f>
        <v/>
      </c>
      <c r="K369" s="83" t="str">
        <f>IF(H369="RPPS",VLOOKUP(A369,' Legislação Benef - GESCON'!$B$4:$I$2159,6,FALSE),"")</f>
        <v/>
      </c>
      <c r="L369" s="83" t="str">
        <f>IF(H369="RPPS",IFERROR(IF(VLOOKUP(A369,'Suspensão de repasses - GESCON'!$D$3:$J$1048576,7,FALSE)="Validada","SIM","NÃO"),"NÃO"),"")</f>
        <v/>
      </c>
    </row>
    <row r="370" spans="1:12" s="19" customFormat="1" ht="15" hidden="1" customHeight="1" x14ac:dyDescent="0.25">
      <c r="A370" s="88" t="s">
        <v>5738</v>
      </c>
      <c r="B370" s="40" t="s">
        <v>2554</v>
      </c>
      <c r="C370" s="82" t="s">
        <v>10959</v>
      </c>
      <c r="D370" s="82"/>
      <c r="E370" s="82"/>
      <c r="F370" s="82"/>
      <c r="G370" s="82"/>
      <c r="H370" s="40" t="s">
        <v>4</v>
      </c>
      <c r="I370" s="83" t="str">
        <f>IFERROR(VLOOKUP(A370,'Alíquotas - CADPREV'!$B$2152:$N$4324,8,FALSE),"")</f>
        <v/>
      </c>
      <c r="J370" s="83" t="str">
        <f>IF(H370="RPPS",VLOOKUP(A370,' Legislação Benef - GESCON'!$B$4:$I$2159,3,FALSE),"")</f>
        <v/>
      </c>
      <c r="K370" s="83" t="str">
        <f>IF(H370="RPPS",VLOOKUP(A370,' Legislação Benef - GESCON'!$B$4:$I$2159,6,FALSE),"")</f>
        <v/>
      </c>
      <c r="L370" s="83" t="str">
        <f>IF(H370="RPPS",IFERROR(IF(VLOOKUP(A370,'Suspensão de repasses - GESCON'!$D$3:$J$1048576,7,FALSE)="Validada","SIM","NÃO"),"NÃO"),"")</f>
        <v/>
      </c>
    </row>
    <row r="371" spans="1:12" s="19" customFormat="1" ht="15" hidden="1" customHeight="1" x14ac:dyDescent="0.25">
      <c r="A371" s="88" t="s">
        <v>5739</v>
      </c>
      <c r="B371" s="40" t="s">
        <v>2554</v>
      </c>
      <c r="C371" s="82" t="s">
        <v>10959</v>
      </c>
      <c r="D371" s="82"/>
      <c r="E371" s="82"/>
      <c r="F371" s="82"/>
      <c r="G371" s="82"/>
      <c r="H371" s="40" t="s">
        <v>4</v>
      </c>
      <c r="I371" s="83" t="str">
        <f>IFERROR(VLOOKUP(A371,'Alíquotas - CADPREV'!$B$2152:$N$4324,8,FALSE),"")</f>
        <v/>
      </c>
      <c r="J371" s="83" t="str">
        <f>IF(H371="RPPS",VLOOKUP(A371,' Legislação Benef - GESCON'!$B$4:$I$2159,3,FALSE),"")</f>
        <v/>
      </c>
      <c r="K371" s="83" t="str">
        <f>IF(H371="RPPS",VLOOKUP(A371,' Legislação Benef - GESCON'!$B$4:$I$2159,6,FALSE),"")</f>
        <v/>
      </c>
      <c r="L371" s="83" t="str">
        <f>IF(H371="RPPS",IFERROR(IF(VLOOKUP(A371,'Suspensão de repasses - GESCON'!$D$3:$J$1048576,7,FALSE)="Validada","SIM","NÃO"),"NÃO"),"")</f>
        <v/>
      </c>
    </row>
    <row r="372" spans="1:12" s="19" customFormat="1" ht="15" hidden="1" customHeight="1" x14ac:dyDescent="0.25">
      <c r="A372" s="88" t="s">
        <v>5740</v>
      </c>
      <c r="B372" s="40" t="s">
        <v>4626</v>
      </c>
      <c r="C372" s="82" t="s">
        <v>10959</v>
      </c>
      <c r="D372" s="82"/>
      <c r="E372" s="82"/>
      <c r="F372" s="82"/>
      <c r="G372" s="82"/>
      <c r="H372" s="40" t="s">
        <v>4</v>
      </c>
      <c r="I372" s="83" t="str">
        <f>IFERROR(VLOOKUP(A372,'Alíquotas - CADPREV'!$B$2152:$N$4324,8,FALSE),"")</f>
        <v/>
      </c>
      <c r="J372" s="83" t="str">
        <f>IF(H372="RPPS",VLOOKUP(A372,' Legislação Benef - GESCON'!$B$4:$I$2159,3,FALSE),"")</f>
        <v/>
      </c>
      <c r="K372" s="83" t="str">
        <f>IF(H372="RPPS",VLOOKUP(A372,' Legislação Benef - GESCON'!$B$4:$I$2159,6,FALSE),"")</f>
        <v/>
      </c>
      <c r="L372" s="83" t="str">
        <f>IF(H372="RPPS",IFERROR(IF(VLOOKUP(A372,'Suspensão de repasses - GESCON'!$D$3:$J$1048576,7,FALSE)="Validada","SIM","NÃO"),"NÃO"),"")</f>
        <v/>
      </c>
    </row>
    <row r="373" spans="1:12" s="19" customFormat="1" ht="15" hidden="1" customHeight="1" x14ac:dyDescent="0.25">
      <c r="A373" s="88" t="s">
        <v>5741</v>
      </c>
      <c r="B373" s="40" t="s">
        <v>4626</v>
      </c>
      <c r="C373" s="82" t="s">
        <v>10959</v>
      </c>
      <c r="D373" s="82"/>
      <c r="E373" s="82"/>
      <c r="F373" s="82"/>
      <c r="G373" s="82"/>
      <c r="H373" s="40" t="s">
        <v>4</v>
      </c>
      <c r="I373" s="83" t="str">
        <f>IFERROR(VLOOKUP(A373,'Alíquotas - CADPREV'!$B$2152:$N$4324,8,FALSE),"")</f>
        <v/>
      </c>
      <c r="J373" s="83" t="str">
        <f>IF(H373="RPPS",VLOOKUP(A373,' Legislação Benef - GESCON'!$B$4:$I$2159,3,FALSE),"")</f>
        <v/>
      </c>
      <c r="K373" s="83" t="str">
        <f>IF(H373="RPPS",VLOOKUP(A373,' Legislação Benef - GESCON'!$B$4:$I$2159,6,FALSE),"")</f>
        <v/>
      </c>
      <c r="L373" s="83" t="str">
        <f>IF(H373="RPPS",IFERROR(IF(VLOOKUP(A373,'Suspensão de repasses - GESCON'!$D$3:$J$1048576,7,FALSE)="Validada","SIM","NÃO"),"NÃO"),"")</f>
        <v/>
      </c>
    </row>
    <row r="374" spans="1:12" s="19" customFormat="1" ht="15" hidden="1" customHeight="1" x14ac:dyDescent="0.25">
      <c r="A374" s="88" t="s">
        <v>5742</v>
      </c>
      <c r="B374" s="40" t="s">
        <v>2274</v>
      </c>
      <c r="C374" s="82" t="s">
        <v>10959</v>
      </c>
      <c r="D374" s="82"/>
      <c r="E374" s="82"/>
      <c r="F374" s="82"/>
      <c r="G374" s="82"/>
      <c r="H374" s="40" t="s">
        <v>4</v>
      </c>
      <c r="I374" s="83" t="str">
        <f>IFERROR(VLOOKUP(A374,'Alíquotas - CADPREV'!$B$2152:$N$4324,8,FALSE),"")</f>
        <v/>
      </c>
      <c r="J374" s="83" t="str">
        <f>IF(H374="RPPS",VLOOKUP(A374,' Legislação Benef - GESCON'!$B$4:$I$2159,3,FALSE),"")</f>
        <v/>
      </c>
      <c r="K374" s="83" t="str">
        <f>IF(H374="RPPS",VLOOKUP(A374,' Legislação Benef - GESCON'!$B$4:$I$2159,6,FALSE),"")</f>
        <v/>
      </c>
      <c r="L374" s="83" t="str">
        <f>IF(H374="RPPS",IFERROR(IF(VLOOKUP(A374,'Suspensão de repasses - GESCON'!$D$3:$J$1048576,7,FALSE)="Validada","SIM","NÃO"),"NÃO"),"")</f>
        <v/>
      </c>
    </row>
    <row r="375" spans="1:12" s="19" customFormat="1" ht="15" hidden="1" customHeight="1" x14ac:dyDescent="0.25">
      <c r="A375" s="88" t="s">
        <v>5743</v>
      </c>
      <c r="B375" s="40" t="s">
        <v>901</v>
      </c>
      <c r="C375" s="82" t="s">
        <v>10959</v>
      </c>
      <c r="D375" s="82"/>
      <c r="E375" s="82"/>
      <c r="F375" s="82"/>
      <c r="G375" s="82"/>
      <c r="H375" s="40" t="s">
        <v>4</v>
      </c>
      <c r="I375" s="83" t="str">
        <f>IFERROR(VLOOKUP(A375,'Alíquotas - CADPREV'!$B$2152:$N$4324,8,FALSE),"")</f>
        <v/>
      </c>
      <c r="J375" s="83" t="str">
        <f>IF(H375="RPPS",VLOOKUP(A375,' Legislação Benef - GESCON'!$B$4:$I$2159,3,FALSE),"")</f>
        <v/>
      </c>
      <c r="K375" s="83" t="str">
        <f>IF(H375="RPPS",VLOOKUP(A375,' Legislação Benef - GESCON'!$B$4:$I$2159,6,FALSE),"")</f>
        <v/>
      </c>
      <c r="L375" s="83" t="str">
        <f>IF(H375="RPPS",IFERROR(IF(VLOOKUP(A375,'Suspensão de repasses - GESCON'!$D$3:$J$1048576,7,FALSE)="Validada","SIM","NÃO"),"NÃO"),"")</f>
        <v/>
      </c>
    </row>
    <row r="376" spans="1:12" s="19" customFormat="1" ht="15" hidden="1" customHeight="1" x14ac:dyDescent="0.25">
      <c r="A376" s="88" t="s">
        <v>5744</v>
      </c>
      <c r="B376" s="40" t="s">
        <v>3601</v>
      </c>
      <c r="C376" s="82" t="s">
        <v>10959</v>
      </c>
      <c r="D376" s="82"/>
      <c r="E376" s="82"/>
      <c r="F376" s="82"/>
      <c r="G376" s="82"/>
      <c r="H376" s="40" t="s">
        <v>4</v>
      </c>
      <c r="I376" s="83" t="str">
        <f>IFERROR(VLOOKUP(A376,'Alíquotas - CADPREV'!$B$2152:$N$4324,8,FALSE),"")</f>
        <v/>
      </c>
      <c r="J376" s="83" t="str">
        <f>IF(H376="RPPS",VLOOKUP(A376,' Legislação Benef - GESCON'!$B$4:$I$2159,3,FALSE),"")</f>
        <v/>
      </c>
      <c r="K376" s="83" t="str">
        <f>IF(H376="RPPS",VLOOKUP(A376,' Legislação Benef - GESCON'!$B$4:$I$2159,6,FALSE),"")</f>
        <v/>
      </c>
      <c r="L376" s="83" t="str">
        <f>IF(H376="RPPS",IFERROR(IF(VLOOKUP(A376,'Suspensão de repasses - GESCON'!$D$3:$J$1048576,7,FALSE)="Validada","SIM","NÃO"),"NÃO"),"")</f>
        <v/>
      </c>
    </row>
    <row r="377" spans="1:12" s="19" customFormat="1" ht="15" hidden="1" customHeight="1" x14ac:dyDescent="0.25">
      <c r="A377" s="88" t="s">
        <v>5745</v>
      </c>
      <c r="B377" s="40" t="s">
        <v>1356</v>
      </c>
      <c r="C377" s="82" t="s">
        <v>10959</v>
      </c>
      <c r="D377" s="82"/>
      <c r="E377" s="82"/>
      <c r="F377" s="82"/>
      <c r="G377" s="82"/>
      <c r="H377" s="40" t="s">
        <v>4</v>
      </c>
      <c r="I377" s="83" t="str">
        <f>IFERROR(VLOOKUP(A377,'Alíquotas - CADPREV'!$B$2152:$N$4324,8,FALSE),"")</f>
        <v/>
      </c>
      <c r="J377" s="83" t="str">
        <f>IF(H377="RPPS",VLOOKUP(A377,' Legislação Benef - GESCON'!$B$4:$I$2159,3,FALSE),"")</f>
        <v/>
      </c>
      <c r="K377" s="83" t="str">
        <f>IF(H377="RPPS",VLOOKUP(A377,' Legislação Benef - GESCON'!$B$4:$I$2159,6,FALSE),"")</f>
        <v/>
      </c>
      <c r="L377" s="83" t="str">
        <f>IF(H377="RPPS",IFERROR(IF(VLOOKUP(A377,'Suspensão de repasses - GESCON'!$D$3:$J$1048576,7,FALSE)="Validada","SIM","NÃO"),"NÃO"),"")</f>
        <v/>
      </c>
    </row>
    <row r="378" spans="1:12" s="19" customFormat="1" ht="15" hidden="1" customHeight="1" x14ac:dyDescent="0.25">
      <c r="A378" s="88" t="s">
        <v>5746</v>
      </c>
      <c r="B378" s="40" t="s">
        <v>1356</v>
      </c>
      <c r="C378" s="82" t="s">
        <v>10959</v>
      </c>
      <c r="D378" s="82"/>
      <c r="E378" s="82"/>
      <c r="F378" s="82"/>
      <c r="G378" s="82"/>
      <c r="H378" s="40" t="s">
        <v>4</v>
      </c>
      <c r="I378" s="83" t="str">
        <f>IFERROR(VLOOKUP(A378,'Alíquotas - CADPREV'!$B$2152:$N$4324,8,FALSE),"")</f>
        <v/>
      </c>
      <c r="J378" s="83" t="str">
        <f>IF(H378="RPPS",VLOOKUP(A378,' Legislação Benef - GESCON'!$B$4:$I$2159,3,FALSE),"")</f>
        <v/>
      </c>
      <c r="K378" s="83" t="str">
        <f>IF(H378="RPPS",VLOOKUP(A378,' Legislação Benef - GESCON'!$B$4:$I$2159,6,FALSE),"")</f>
        <v/>
      </c>
      <c r="L378" s="83" t="str">
        <f>IF(H378="RPPS",IFERROR(IF(VLOOKUP(A378,'Suspensão de repasses - GESCON'!$D$3:$J$1048576,7,FALSE)="Validada","SIM","NÃO"),"NÃO"),"")</f>
        <v/>
      </c>
    </row>
    <row r="379" spans="1:12" s="19" customFormat="1" ht="15" hidden="1" customHeight="1" x14ac:dyDescent="0.25">
      <c r="A379" s="88" t="s">
        <v>5747</v>
      </c>
      <c r="B379" s="40" t="s">
        <v>1356</v>
      </c>
      <c r="C379" s="82" t="s">
        <v>10959</v>
      </c>
      <c r="D379" s="82"/>
      <c r="E379" s="82"/>
      <c r="F379" s="82"/>
      <c r="G379" s="82"/>
      <c r="H379" s="40" t="s">
        <v>4</v>
      </c>
      <c r="I379" s="83" t="str">
        <f>IFERROR(VLOOKUP(A379,'Alíquotas - CADPREV'!$B$2152:$N$4324,8,FALSE),"")</f>
        <v/>
      </c>
      <c r="J379" s="83" t="str">
        <f>IF(H379="RPPS",VLOOKUP(A379,' Legislação Benef - GESCON'!$B$4:$I$2159,3,FALSE),"")</f>
        <v/>
      </c>
      <c r="K379" s="83" t="str">
        <f>IF(H379="RPPS",VLOOKUP(A379,' Legislação Benef - GESCON'!$B$4:$I$2159,6,FALSE),"")</f>
        <v/>
      </c>
      <c r="L379" s="83" t="str">
        <f>IF(H379="RPPS",IFERROR(IF(VLOOKUP(A379,'Suspensão de repasses - GESCON'!$D$3:$J$1048576,7,FALSE)="Validada","SIM","NÃO"),"NÃO"),"")</f>
        <v/>
      </c>
    </row>
    <row r="380" spans="1:12" s="19" customFormat="1" ht="15" customHeight="1" x14ac:dyDescent="0.25">
      <c r="A380" s="88" t="s">
        <v>5748</v>
      </c>
      <c r="B380" s="40" t="s">
        <v>2274</v>
      </c>
      <c r="C380" s="82" t="s">
        <v>10958</v>
      </c>
      <c r="D380" s="82">
        <v>577</v>
      </c>
      <c r="E380" s="82">
        <v>56</v>
      </c>
      <c r="F380" s="82">
        <v>10</v>
      </c>
      <c r="G380" s="82">
        <v>643</v>
      </c>
      <c r="H380" s="40" t="s">
        <v>2</v>
      </c>
      <c r="I380" s="83" t="str">
        <f>IFERROR(VLOOKUP(A380,'Alíquotas - CADPREV'!$B$2152:$N$4324,8,FALSE),"")</f>
        <v>SIM</v>
      </c>
      <c r="J380" s="83" t="str">
        <f>IF(H380="RPPS",VLOOKUP(A380,' Legislação Benef - GESCON'!$B$4:$I$2159,3,FALSE),"")</f>
        <v>NÃO</v>
      </c>
      <c r="K380" s="83" t="str">
        <f>IF(H380="RPPS",VLOOKUP(A380,' Legislação Benef - GESCON'!$B$4:$I$2159,6,FALSE),"")</f>
        <v>NÃO</v>
      </c>
      <c r="L380" s="83" t="str">
        <f>IF(H380="RPPS",IFERROR(IF(VLOOKUP(A380,'Suspensão de repasses - GESCON'!$D$3:$J$1048576,7,FALSE)="Validada","SIM","NÃO"),"NÃO"),"")</f>
        <v>NÃO</v>
      </c>
    </row>
    <row r="381" spans="1:12" s="19" customFormat="1" ht="15" customHeight="1" x14ac:dyDescent="0.25">
      <c r="A381" s="88" t="s">
        <v>5749</v>
      </c>
      <c r="B381" s="40" t="s">
        <v>3747</v>
      </c>
      <c r="C381" s="82" t="s">
        <v>10958</v>
      </c>
      <c r="D381" s="82">
        <v>2227</v>
      </c>
      <c r="E381" s="82">
        <v>169</v>
      </c>
      <c r="F381" s="82">
        <v>92</v>
      </c>
      <c r="G381" s="82">
        <v>2488</v>
      </c>
      <c r="H381" s="40" t="s">
        <v>2</v>
      </c>
      <c r="I381" s="83" t="str">
        <f>IFERROR(VLOOKUP(A381,'Alíquotas - CADPREV'!$B$2152:$N$4324,8,FALSE),"")</f>
        <v>NÃO</v>
      </c>
      <c r="J381" s="83" t="str">
        <f>IF(H381="RPPS",VLOOKUP(A381,' Legislação Benef - GESCON'!$B$4:$I$2159,3,FALSE),"")</f>
        <v>NÃO</v>
      </c>
      <c r="K381" s="83" t="str">
        <f>IF(H381="RPPS",VLOOKUP(A381,' Legislação Benef - GESCON'!$B$4:$I$2159,6,FALSE),"")</f>
        <v>NÃO</v>
      </c>
      <c r="L381" s="83" t="str">
        <f>IF(H381="RPPS",IFERROR(IF(VLOOKUP(A381,'Suspensão de repasses - GESCON'!$D$3:$J$1048576,7,FALSE)="Validada","SIM","NÃO"),"NÃO"),"")</f>
        <v>NÃO</v>
      </c>
    </row>
    <row r="382" spans="1:12" s="19" customFormat="1" ht="15" hidden="1" customHeight="1" x14ac:dyDescent="0.25">
      <c r="A382" s="88" t="s">
        <v>5750</v>
      </c>
      <c r="B382" s="40" t="s">
        <v>4626</v>
      </c>
      <c r="C382" s="82" t="s">
        <v>10959</v>
      </c>
      <c r="D382" s="82"/>
      <c r="E382" s="82"/>
      <c r="F382" s="82"/>
      <c r="G382" s="82"/>
      <c r="H382" s="40" t="s">
        <v>4</v>
      </c>
      <c r="I382" s="83" t="str">
        <f>IFERROR(VLOOKUP(A382,'Alíquotas - CADPREV'!$B$2152:$N$4324,8,FALSE),"")</f>
        <v/>
      </c>
      <c r="J382" s="83" t="str">
        <f>IF(H382="RPPS",VLOOKUP(A382,' Legislação Benef - GESCON'!$B$4:$I$2159,3,FALSE),"")</f>
        <v/>
      </c>
      <c r="K382" s="83" t="str">
        <f>IF(H382="RPPS",VLOOKUP(A382,' Legislação Benef - GESCON'!$B$4:$I$2159,6,FALSE),"")</f>
        <v/>
      </c>
      <c r="L382" s="83" t="str">
        <f>IF(H382="RPPS",IFERROR(IF(VLOOKUP(A382,'Suspensão de repasses - GESCON'!$D$3:$J$1048576,7,FALSE)="Validada","SIM","NÃO"),"NÃO"),"")</f>
        <v/>
      </c>
    </row>
    <row r="383" spans="1:12" s="19" customFormat="1" ht="15" hidden="1" customHeight="1" x14ac:dyDescent="0.25">
      <c r="A383" s="88" t="s">
        <v>5751</v>
      </c>
      <c r="B383" s="40" t="s">
        <v>3143</v>
      </c>
      <c r="C383" s="82" t="s">
        <v>10959</v>
      </c>
      <c r="D383" s="82"/>
      <c r="E383" s="82"/>
      <c r="F383" s="82"/>
      <c r="G383" s="82"/>
      <c r="H383" s="40" t="s">
        <v>4</v>
      </c>
      <c r="I383" s="83" t="str">
        <f>IFERROR(VLOOKUP(A383,'Alíquotas - CADPREV'!$B$2152:$N$4324,8,FALSE),"")</f>
        <v/>
      </c>
      <c r="J383" s="83" t="str">
        <f>IF(H383="RPPS",VLOOKUP(A383,' Legislação Benef - GESCON'!$B$4:$I$2159,3,FALSE),"")</f>
        <v/>
      </c>
      <c r="K383" s="83" t="str">
        <f>IF(H383="RPPS",VLOOKUP(A383,' Legislação Benef - GESCON'!$B$4:$I$2159,6,FALSE),"")</f>
        <v/>
      </c>
      <c r="L383" s="83" t="str">
        <f>IF(H383="RPPS",IFERROR(IF(VLOOKUP(A383,'Suspensão de repasses - GESCON'!$D$3:$J$1048576,7,FALSE)="Validada","SIM","NÃO"),"NÃO"),"")</f>
        <v/>
      </c>
    </row>
    <row r="384" spans="1:12" s="19" customFormat="1" ht="15" customHeight="1" x14ac:dyDescent="0.25">
      <c r="A384" s="88" t="s">
        <v>5752</v>
      </c>
      <c r="B384" s="40" t="s">
        <v>3513</v>
      </c>
      <c r="C384" s="82" t="s">
        <v>10958</v>
      </c>
      <c r="D384" s="82">
        <v>1818</v>
      </c>
      <c r="E384" s="82">
        <v>64</v>
      </c>
      <c r="F384" s="82">
        <v>19</v>
      </c>
      <c r="G384" s="82">
        <v>1901</v>
      </c>
      <c r="H384" s="40" t="s">
        <v>2</v>
      </c>
      <c r="I384" s="83" t="str">
        <f>IFERROR(VLOOKUP(A384,'Alíquotas - CADPREV'!$B$2152:$N$4324,8,FALSE),"")</f>
        <v>NÃO</v>
      </c>
      <c r="J384" s="83" t="str">
        <f>IF(H384="RPPS",VLOOKUP(A384,' Legislação Benef - GESCON'!$B$4:$I$2159,3,FALSE),"")</f>
        <v>NÃO</v>
      </c>
      <c r="K384" s="83" t="str">
        <f>IF(H384="RPPS",VLOOKUP(A384,' Legislação Benef - GESCON'!$B$4:$I$2159,6,FALSE),"")</f>
        <v>NÃO</v>
      </c>
      <c r="L384" s="83" t="str">
        <f>IF(H384="RPPS",IFERROR(IF(VLOOKUP(A384,'Suspensão de repasses - GESCON'!$D$3:$J$1048576,7,FALSE)="Validada","SIM","NÃO"),"NÃO"),"")</f>
        <v>NÃO</v>
      </c>
    </row>
    <row r="385" spans="1:12" s="19" customFormat="1" ht="15" hidden="1" customHeight="1" x14ac:dyDescent="0.25">
      <c r="A385" s="88" t="s">
        <v>5753</v>
      </c>
      <c r="B385" s="40" t="s">
        <v>4289</v>
      </c>
      <c r="C385" s="82" t="s">
        <v>10959</v>
      </c>
      <c r="D385" s="82"/>
      <c r="E385" s="82"/>
      <c r="F385" s="82"/>
      <c r="G385" s="82"/>
      <c r="H385" s="40" t="s">
        <v>4</v>
      </c>
      <c r="I385" s="83" t="str">
        <f>IFERROR(VLOOKUP(A385,'Alíquotas - CADPREV'!$B$2152:$N$4324,8,FALSE),"")</f>
        <v/>
      </c>
      <c r="J385" s="83" t="str">
        <f>IF(H385="RPPS",VLOOKUP(A385,' Legislação Benef - GESCON'!$B$4:$I$2159,3,FALSE),"")</f>
        <v/>
      </c>
      <c r="K385" s="83" t="str">
        <f>IF(H385="RPPS",VLOOKUP(A385,' Legislação Benef - GESCON'!$B$4:$I$2159,6,FALSE),"")</f>
        <v/>
      </c>
      <c r="L385" s="83" t="str">
        <f>IF(H385="RPPS",IFERROR(IF(VLOOKUP(A385,'Suspensão de repasses - GESCON'!$D$3:$J$1048576,7,FALSE)="Validada","SIM","NÃO"),"NÃO"),"")</f>
        <v/>
      </c>
    </row>
    <row r="386" spans="1:12" s="19" customFormat="1" ht="15" hidden="1" customHeight="1" x14ac:dyDescent="0.25">
      <c r="A386" s="88" t="s">
        <v>5754</v>
      </c>
      <c r="B386" s="40" t="s">
        <v>634</v>
      </c>
      <c r="C386" s="82" t="s">
        <v>10959</v>
      </c>
      <c r="D386" s="82"/>
      <c r="E386" s="82"/>
      <c r="F386" s="82"/>
      <c r="G386" s="82"/>
      <c r="H386" s="40" t="s">
        <v>4</v>
      </c>
      <c r="I386" s="83" t="str">
        <f>IFERROR(VLOOKUP(A386,'Alíquotas - CADPREV'!$B$2152:$N$4324,8,FALSE),"")</f>
        <v/>
      </c>
      <c r="J386" s="83" t="str">
        <f>IF(H386="RPPS",VLOOKUP(A386,' Legislação Benef - GESCON'!$B$4:$I$2159,3,FALSE),"")</f>
        <v/>
      </c>
      <c r="K386" s="83" t="str">
        <f>IF(H386="RPPS",VLOOKUP(A386,' Legislação Benef - GESCON'!$B$4:$I$2159,6,FALSE),"")</f>
        <v/>
      </c>
      <c r="L386" s="83" t="str">
        <f>IF(H386="RPPS",IFERROR(IF(VLOOKUP(A386,'Suspensão de repasses - GESCON'!$D$3:$J$1048576,7,FALSE)="Validada","SIM","NÃO"),"NÃO"),"")</f>
        <v/>
      </c>
    </row>
    <row r="387" spans="1:12" s="19" customFormat="1" ht="15" customHeight="1" x14ac:dyDescent="0.25">
      <c r="A387" s="88" t="s">
        <v>5755</v>
      </c>
      <c r="B387" s="40" t="s">
        <v>2926</v>
      </c>
      <c r="C387" s="82" t="s">
        <v>10958</v>
      </c>
      <c r="D387" s="82">
        <v>174</v>
      </c>
      <c r="E387" s="82">
        <v>38</v>
      </c>
      <c r="F387" s="82">
        <v>0</v>
      </c>
      <c r="G387" s="82">
        <v>212</v>
      </c>
      <c r="H387" s="40" t="s">
        <v>2</v>
      </c>
      <c r="I387" s="83" t="str">
        <f>IFERROR(VLOOKUP(A387,'Alíquotas - CADPREV'!$B$2152:$N$4324,8,FALSE),"")</f>
        <v>NÃO</v>
      </c>
      <c r="J387" s="83" t="str">
        <f>IF(H387="RPPS",VLOOKUP(A387,' Legislação Benef - GESCON'!$B$4:$I$2159,3,FALSE),"")</f>
        <v>NÃO</v>
      </c>
      <c r="K387" s="83" t="str">
        <f>IF(H387="RPPS",VLOOKUP(A387,' Legislação Benef - GESCON'!$B$4:$I$2159,6,FALSE),"")</f>
        <v>NÃO</v>
      </c>
      <c r="L387" s="83" t="str">
        <f>IF(H387="RPPS",IFERROR(IF(VLOOKUP(A387,'Suspensão de repasses - GESCON'!$D$3:$J$1048576,7,FALSE)="Validada","SIM","NÃO"),"NÃO"),"")</f>
        <v>NÃO</v>
      </c>
    </row>
    <row r="388" spans="1:12" s="19" customFormat="1" ht="15" hidden="1" customHeight="1" x14ac:dyDescent="0.25">
      <c r="A388" s="88" t="s">
        <v>5756</v>
      </c>
      <c r="B388" s="40" t="s">
        <v>2554</v>
      </c>
      <c r="C388" s="82" t="s">
        <v>10959</v>
      </c>
      <c r="D388" s="82"/>
      <c r="E388" s="82"/>
      <c r="F388" s="82"/>
      <c r="G388" s="82"/>
      <c r="H388" s="40" t="s">
        <v>4</v>
      </c>
      <c r="I388" s="83" t="str">
        <f>IFERROR(VLOOKUP(A388,'Alíquotas - CADPREV'!$B$2152:$N$4324,8,FALSE),"")</f>
        <v/>
      </c>
      <c r="J388" s="83" t="str">
        <f>IF(H388="RPPS",VLOOKUP(A388,' Legislação Benef - GESCON'!$B$4:$I$2159,3,FALSE),"")</f>
        <v/>
      </c>
      <c r="K388" s="83" t="str">
        <f>IF(H388="RPPS",VLOOKUP(A388,' Legislação Benef - GESCON'!$B$4:$I$2159,6,FALSE),"")</f>
        <v/>
      </c>
      <c r="L388" s="83" t="str">
        <f>IF(H388="RPPS",IFERROR(IF(VLOOKUP(A388,'Suspensão de repasses - GESCON'!$D$3:$J$1048576,7,FALSE)="Validada","SIM","NÃO"),"NÃO"),"")</f>
        <v/>
      </c>
    </row>
    <row r="389" spans="1:12" s="19" customFormat="1" ht="15" hidden="1" customHeight="1" x14ac:dyDescent="0.25">
      <c r="A389" s="88" t="s">
        <v>5757</v>
      </c>
      <c r="B389" s="40" t="s">
        <v>2926</v>
      </c>
      <c r="C389" s="82" t="s">
        <v>10959</v>
      </c>
      <c r="D389" s="82"/>
      <c r="E389" s="82"/>
      <c r="F389" s="82"/>
      <c r="G389" s="82"/>
      <c r="H389" s="40" t="s">
        <v>4</v>
      </c>
      <c r="I389" s="83" t="str">
        <f>IFERROR(VLOOKUP(A389,'Alíquotas - CADPREV'!$B$2152:$N$4324,8,FALSE),"")</f>
        <v/>
      </c>
      <c r="J389" s="83" t="str">
        <f>IF(H389="RPPS",VLOOKUP(A389,' Legislação Benef - GESCON'!$B$4:$I$2159,3,FALSE),"")</f>
        <v/>
      </c>
      <c r="K389" s="83" t="str">
        <f>IF(H389="RPPS",VLOOKUP(A389,' Legislação Benef - GESCON'!$B$4:$I$2159,6,FALSE),"")</f>
        <v/>
      </c>
      <c r="L389" s="83" t="str">
        <f>IF(H389="RPPS",IFERROR(IF(VLOOKUP(A389,'Suspensão de repasses - GESCON'!$D$3:$J$1048576,7,FALSE)="Validada","SIM","NÃO"),"NÃO"),"")</f>
        <v/>
      </c>
    </row>
    <row r="390" spans="1:12" s="19" customFormat="1" ht="15" hidden="1" customHeight="1" x14ac:dyDescent="0.25">
      <c r="A390" s="88" t="s">
        <v>5758</v>
      </c>
      <c r="B390" s="40" t="s">
        <v>2926</v>
      </c>
      <c r="C390" s="82" t="s">
        <v>10959</v>
      </c>
      <c r="D390" s="82"/>
      <c r="E390" s="82"/>
      <c r="F390" s="82"/>
      <c r="G390" s="82"/>
      <c r="H390" s="40" t="s">
        <v>4</v>
      </c>
      <c r="I390" s="83" t="str">
        <f>IFERROR(VLOOKUP(A390,'Alíquotas - CADPREV'!$B$2152:$N$4324,8,FALSE),"")</f>
        <v/>
      </c>
      <c r="J390" s="83" t="str">
        <f>IF(H390="RPPS",VLOOKUP(A390,' Legislação Benef - GESCON'!$B$4:$I$2159,3,FALSE),"")</f>
        <v/>
      </c>
      <c r="K390" s="83" t="str">
        <f>IF(H390="RPPS",VLOOKUP(A390,' Legislação Benef - GESCON'!$B$4:$I$2159,6,FALSE),"")</f>
        <v/>
      </c>
      <c r="L390" s="83" t="str">
        <f>IF(H390="RPPS",IFERROR(IF(VLOOKUP(A390,'Suspensão de repasses - GESCON'!$D$3:$J$1048576,7,FALSE)="Validada","SIM","NÃO"),"NÃO"),"")</f>
        <v/>
      </c>
    </row>
    <row r="391" spans="1:12" s="19" customFormat="1" ht="15" customHeight="1" x14ac:dyDescent="0.25">
      <c r="A391" s="88" t="s">
        <v>5759</v>
      </c>
      <c r="B391" s="40" t="s">
        <v>5227</v>
      </c>
      <c r="C391" s="82" t="s">
        <v>10958</v>
      </c>
      <c r="D391" s="82">
        <v>276</v>
      </c>
      <c r="E391" s="82">
        <v>0</v>
      </c>
      <c r="F391" s="82">
        <v>0</v>
      </c>
      <c r="G391" s="82">
        <v>276</v>
      </c>
      <c r="H391" s="40" t="s">
        <v>2</v>
      </c>
      <c r="I391" s="83" t="str">
        <f>IFERROR(VLOOKUP(A391,'Alíquotas - CADPREV'!$B$2152:$N$4324,8,FALSE),"")</f>
        <v>NÃO</v>
      </c>
      <c r="J391" s="83" t="str">
        <f>IF(H391="RPPS",VLOOKUP(A391,' Legislação Benef - GESCON'!$B$4:$I$2159,3,FALSE),"")</f>
        <v>NÃO</v>
      </c>
      <c r="K391" s="83" t="str">
        <f>IF(H391="RPPS",VLOOKUP(A391,' Legislação Benef - GESCON'!$B$4:$I$2159,6,FALSE),"")</f>
        <v>NÃO</v>
      </c>
      <c r="L391" s="83" t="str">
        <f>IF(H391="RPPS",IFERROR(IF(VLOOKUP(A391,'Suspensão de repasses - GESCON'!$D$3:$J$1048576,7,FALSE)="Validada","SIM","NÃO"),"NÃO"),"")</f>
        <v>NÃO</v>
      </c>
    </row>
    <row r="392" spans="1:12" s="19" customFormat="1" ht="15" customHeight="1" x14ac:dyDescent="0.25">
      <c r="A392" s="88" t="s">
        <v>5760</v>
      </c>
      <c r="B392" s="40" t="s">
        <v>3812</v>
      </c>
      <c r="C392" s="82" t="s">
        <v>10958</v>
      </c>
      <c r="D392" s="82">
        <v>41</v>
      </c>
      <c r="E392" s="82">
        <v>70</v>
      </c>
      <c r="F392" s="82">
        <v>1</v>
      </c>
      <c r="G392" s="82">
        <v>112</v>
      </c>
      <c r="H392" s="40" t="s">
        <v>2</v>
      </c>
      <c r="I392" s="83" t="str">
        <f>IFERROR(VLOOKUP(A392,'Alíquotas - CADPREV'!$B$2152:$N$4324,8,FALSE),"")</f>
        <v>SIM</v>
      </c>
      <c r="J392" s="83" t="str">
        <f>IF(H392="RPPS",VLOOKUP(A392,' Legislação Benef - GESCON'!$B$4:$I$2159,3,FALSE),"")</f>
        <v>NÃO</v>
      </c>
      <c r="K392" s="83" t="str">
        <f>IF(H392="RPPS",VLOOKUP(A392,' Legislação Benef - GESCON'!$B$4:$I$2159,6,FALSE),"")</f>
        <v>NÃO</v>
      </c>
      <c r="L392" s="83" t="str">
        <f>IF(H392="RPPS",IFERROR(IF(VLOOKUP(A392,'Suspensão de repasses - GESCON'!$D$3:$J$1048576,7,FALSE)="Validada","SIM","NÃO"),"NÃO"),"")</f>
        <v>NÃO</v>
      </c>
    </row>
    <row r="393" spans="1:12" s="19" customFormat="1" ht="15" hidden="1" customHeight="1" x14ac:dyDescent="0.25">
      <c r="A393" s="88" t="s">
        <v>5761</v>
      </c>
      <c r="B393" s="40" t="s">
        <v>3812</v>
      </c>
      <c r="C393" s="82" t="s">
        <v>10959</v>
      </c>
      <c r="D393" s="82"/>
      <c r="E393" s="82"/>
      <c r="F393" s="82"/>
      <c r="G393" s="82"/>
      <c r="H393" s="40" t="s">
        <v>4</v>
      </c>
      <c r="I393" s="83" t="str">
        <f>IFERROR(VLOOKUP(A393,'Alíquotas - CADPREV'!$B$2152:$N$4324,8,FALSE),"")</f>
        <v/>
      </c>
      <c r="J393" s="83" t="str">
        <f>IF(H393="RPPS",VLOOKUP(A393,' Legislação Benef - GESCON'!$B$4:$I$2159,3,FALSE),"")</f>
        <v/>
      </c>
      <c r="K393" s="83" t="str">
        <f>IF(H393="RPPS",VLOOKUP(A393,' Legislação Benef - GESCON'!$B$4:$I$2159,6,FALSE),"")</f>
        <v/>
      </c>
      <c r="L393" s="83" t="str">
        <f>IF(H393="RPPS",IFERROR(IF(VLOOKUP(A393,'Suspensão de repasses - GESCON'!$D$3:$J$1048576,7,FALSE)="Validada","SIM","NÃO"),"NÃO"),"")</f>
        <v/>
      </c>
    </row>
    <row r="394" spans="1:12" s="19" customFormat="1" ht="15" customHeight="1" x14ac:dyDescent="0.25">
      <c r="A394" s="88" t="s">
        <v>5762</v>
      </c>
      <c r="B394" s="40" t="s">
        <v>3812</v>
      </c>
      <c r="C394" s="82" t="s">
        <v>10958</v>
      </c>
      <c r="D394" s="82">
        <v>386</v>
      </c>
      <c r="E394" s="82">
        <v>64</v>
      </c>
      <c r="F394" s="82">
        <v>15</v>
      </c>
      <c r="G394" s="82">
        <v>465</v>
      </c>
      <c r="H394" s="40" t="s">
        <v>2</v>
      </c>
      <c r="I394" s="83" t="str">
        <f>IFERROR(VLOOKUP(A394,'Alíquotas - CADPREV'!$B$2152:$N$4324,8,FALSE),"")</f>
        <v>NÃO</v>
      </c>
      <c r="J394" s="83" t="str">
        <f>IF(H394="RPPS",VLOOKUP(A394,' Legislação Benef - GESCON'!$B$4:$I$2159,3,FALSE),"")</f>
        <v>NÃO</v>
      </c>
      <c r="K394" s="83" t="str">
        <f>IF(H394="RPPS",VLOOKUP(A394,' Legislação Benef - GESCON'!$B$4:$I$2159,6,FALSE),"")</f>
        <v>NÃO</v>
      </c>
      <c r="L394" s="83" t="str">
        <f>IF(H394="RPPS",IFERROR(IF(VLOOKUP(A394,'Suspensão de repasses - GESCON'!$D$3:$J$1048576,7,FALSE)="Validada","SIM","NÃO"),"NÃO"),"")</f>
        <v>NÃO</v>
      </c>
    </row>
    <row r="395" spans="1:12" s="19" customFormat="1" ht="15" hidden="1" customHeight="1" x14ac:dyDescent="0.25">
      <c r="A395" s="88" t="s">
        <v>5763</v>
      </c>
      <c r="B395" s="40" t="s">
        <v>3812</v>
      </c>
      <c r="C395" s="82" t="s">
        <v>10959</v>
      </c>
      <c r="D395" s="82"/>
      <c r="E395" s="82"/>
      <c r="F395" s="82"/>
      <c r="G395" s="82"/>
      <c r="H395" s="40" t="s">
        <v>4</v>
      </c>
      <c r="I395" s="83" t="str">
        <f>IFERROR(VLOOKUP(A395,'Alíquotas - CADPREV'!$B$2152:$N$4324,8,FALSE),"")</f>
        <v/>
      </c>
      <c r="J395" s="83" t="str">
        <f>IF(H395="RPPS",VLOOKUP(A395,' Legislação Benef - GESCON'!$B$4:$I$2159,3,FALSE),"")</f>
        <v/>
      </c>
      <c r="K395" s="83" t="str">
        <f>IF(H395="RPPS",VLOOKUP(A395,' Legislação Benef - GESCON'!$B$4:$I$2159,6,FALSE),"")</f>
        <v/>
      </c>
      <c r="L395" s="83" t="str">
        <f>IF(H395="RPPS",IFERROR(IF(VLOOKUP(A395,'Suspensão de repasses - GESCON'!$D$3:$J$1048576,7,FALSE)="Validada","SIM","NÃO"),"NÃO"),"")</f>
        <v/>
      </c>
    </row>
    <row r="396" spans="1:12" s="19" customFormat="1" ht="15" customHeight="1" x14ac:dyDescent="0.25">
      <c r="A396" s="88" t="s">
        <v>5764</v>
      </c>
      <c r="B396" s="40" t="s">
        <v>3812</v>
      </c>
      <c r="C396" s="82" t="s">
        <v>10958</v>
      </c>
      <c r="D396" s="82">
        <v>352</v>
      </c>
      <c r="E396" s="82">
        <v>145</v>
      </c>
      <c r="F396" s="82">
        <v>35</v>
      </c>
      <c r="G396" s="82">
        <v>532</v>
      </c>
      <c r="H396" s="40" t="s">
        <v>2</v>
      </c>
      <c r="I396" s="83" t="str">
        <f>IFERROR(VLOOKUP(A396,'Alíquotas - CADPREV'!$B$2152:$N$4324,8,FALSE),"")</f>
        <v>NÃO</v>
      </c>
      <c r="J396" s="83" t="str">
        <f>IF(H396="RPPS",VLOOKUP(A396,' Legislação Benef - GESCON'!$B$4:$I$2159,3,FALSE),"")</f>
        <v>NÃO</v>
      </c>
      <c r="K396" s="83" t="str">
        <f>IF(H396="RPPS",VLOOKUP(A396,' Legislação Benef - GESCON'!$B$4:$I$2159,6,FALSE),"")</f>
        <v>NÃO</v>
      </c>
      <c r="L396" s="83" t="str">
        <f>IF(H396="RPPS",IFERROR(IF(VLOOKUP(A396,'Suspensão de repasses - GESCON'!$D$3:$J$1048576,7,FALSE)="Validada","SIM","NÃO"),"NÃO"),"")</f>
        <v>NÃO</v>
      </c>
    </row>
    <row r="397" spans="1:12" s="19" customFormat="1" ht="15" customHeight="1" x14ac:dyDescent="0.25">
      <c r="A397" s="88" t="s">
        <v>5765</v>
      </c>
      <c r="B397" s="40" t="s">
        <v>3812</v>
      </c>
      <c r="C397" s="82" t="s">
        <v>10958</v>
      </c>
      <c r="D397" s="82">
        <v>383</v>
      </c>
      <c r="E397" s="82">
        <v>55</v>
      </c>
      <c r="F397" s="82">
        <v>11</v>
      </c>
      <c r="G397" s="82">
        <v>449</v>
      </c>
      <c r="H397" s="40" t="s">
        <v>2</v>
      </c>
      <c r="I397" s="83" t="str">
        <f>IFERROR(VLOOKUP(A397,'Alíquotas - CADPREV'!$B$2152:$N$4324,8,FALSE),"")</f>
        <v>SIM</v>
      </c>
      <c r="J397" s="83" t="str">
        <f>IF(H397="RPPS",VLOOKUP(A397,' Legislação Benef - GESCON'!$B$4:$I$2159,3,FALSE),"")</f>
        <v>NÃO</v>
      </c>
      <c r="K397" s="83" t="str">
        <f>IF(H397="RPPS",VLOOKUP(A397,' Legislação Benef - GESCON'!$B$4:$I$2159,6,FALSE),"")</f>
        <v>SIM</v>
      </c>
      <c r="L397" s="83" t="str">
        <f>IF(H397="RPPS",IFERROR(IF(VLOOKUP(A397,'Suspensão de repasses - GESCON'!$D$3:$J$1048576,7,FALSE)="Validada","SIM","NÃO"),"NÃO"),"")</f>
        <v>NÃO</v>
      </c>
    </row>
    <row r="398" spans="1:12" s="19" customFormat="1" ht="15" customHeight="1" x14ac:dyDescent="0.25">
      <c r="A398" s="88" t="s">
        <v>5766</v>
      </c>
      <c r="B398" s="40" t="s">
        <v>4289</v>
      </c>
      <c r="C398" s="82" t="s">
        <v>10958</v>
      </c>
      <c r="D398" s="82">
        <v>127</v>
      </c>
      <c r="E398" s="82">
        <v>28</v>
      </c>
      <c r="F398" s="82">
        <v>9</v>
      </c>
      <c r="G398" s="82">
        <v>164</v>
      </c>
      <c r="H398" s="40" t="s">
        <v>2</v>
      </c>
      <c r="I398" s="83" t="str">
        <f>IFERROR(VLOOKUP(A398,'Alíquotas - CADPREV'!$B$2152:$N$4324,8,FALSE),"")</f>
        <v>NÃO</v>
      </c>
      <c r="J398" s="83" t="str">
        <f>IF(H398="RPPS",VLOOKUP(A398,' Legislação Benef - GESCON'!$B$4:$I$2159,3,FALSE),"")</f>
        <v>NÃO</v>
      </c>
      <c r="K398" s="83" t="str">
        <f>IF(H398="RPPS",VLOOKUP(A398,' Legislação Benef - GESCON'!$B$4:$I$2159,6,FALSE),"")</f>
        <v>NÃO</v>
      </c>
      <c r="L398" s="83" t="str">
        <f>IF(H398="RPPS",IFERROR(IF(VLOOKUP(A398,'Suspensão de repasses - GESCON'!$D$3:$J$1048576,7,FALSE)="Validada","SIM","NÃO"),"NÃO"),"")</f>
        <v>NÃO</v>
      </c>
    </row>
    <row r="399" spans="1:12" s="19" customFormat="1" ht="15" customHeight="1" x14ac:dyDescent="0.25">
      <c r="A399" s="88" t="s">
        <v>5767</v>
      </c>
      <c r="B399" s="40" t="s">
        <v>4626</v>
      </c>
      <c r="C399" s="82" t="s">
        <v>10958</v>
      </c>
      <c r="D399" s="82">
        <v>1328</v>
      </c>
      <c r="E399" s="82">
        <v>14</v>
      </c>
      <c r="F399" s="82">
        <v>0</v>
      </c>
      <c r="G399" s="82">
        <v>1342</v>
      </c>
      <c r="H399" s="40" t="s">
        <v>2</v>
      </c>
      <c r="I399" s="83" t="str">
        <f>IFERROR(VLOOKUP(A399,'Alíquotas - CADPREV'!$B$2152:$N$4324,8,FALSE),"")</f>
        <v>NÃO</v>
      </c>
      <c r="J399" s="83" t="str">
        <f>IF(H399="RPPS",VLOOKUP(A399,' Legislação Benef - GESCON'!$B$4:$I$2159,3,FALSE),"")</f>
        <v>NÃO</v>
      </c>
      <c r="K399" s="83" t="str">
        <f>IF(H399="RPPS",VLOOKUP(A399,' Legislação Benef - GESCON'!$B$4:$I$2159,6,FALSE),"")</f>
        <v>NÃO</v>
      </c>
      <c r="L399" s="83" t="str">
        <f>IF(H399="RPPS",IFERROR(IF(VLOOKUP(A399,'Suspensão de repasses - GESCON'!$D$3:$J$1048576,7,FALSE)="Validada","SIM","NÃO"),"NÃO"),"")</f>
        <v>NÃO</v>
      </c>
    </row>
    <row r="400" spans="1:12" s="19" customFormat="1" ht="15" customHeight="1" x14ac:dyDescent="0.25">
      <c r="A400" s="88" t="s">
        <v>5768</v>
      </c>
      <c r="B400" s="40" t="s">
        <v>901</v>
      </c>
      <c r="C400" s="82" t="s">
        <v>10958</v>
      </c>
      <c r="D400" s="82">
        <v>140</v>
      </c>
      <c r="E400" s="82">
        <v>55</v>
      </c>
      <c r="F400" s="82">
        <v>15</v>
      </c>
      <c r="G400" s="82">
        <v>210</v>
      </c>
      <c r="H400" s="40" t="s">
        <v>2</v>
      </c>
      <c r="I400" s="83" t="str">
        <f>IFERROR(VLOOKUP(A400,'Alíquotas - CADPREV'!$B$2152:$N$4324,8,FALSE),"")</f>
        <v>SIM</v>
      </c>
      <c r="J400" s="83" t="str">
        <f>IF(H400="RPPS",VLOOKUP(A400,' Legislação Benef - GESCON'!$B$4:$I$2159,3,FALSE),"")</f>
        <v>NÃO</v>
      </c>
      <c r="K400" s="83" t="str">
        <f>IF(H400="RPPS",VLOOKUP(A400,' Legislação Benef - GESCON'!$B$4:$I$2159,6,FALSE),"")</f>
        <v>SIM</v>
      </c>
      <c r="L400" s="83" t="str">
        <f>IF(H400="RPPS",IFERROR(IF(VLOOKUP(A400,'Suspensão de repasses - GESCON'!$D$3:$J$1048576,7,FALSE)="Validada","SIM","NÃO"),"NÃO"),"")</f>
        <v>NÃO</v>
      </c>
    </row>
    <row r="401" spans="1:12" s="19" customFormat="1" ht="15" hidden="1" customHeight="1" x14ac:dyDescent="0.25">
      <c r="A401" s="88" t="s">
        <v>5769</v>
      </c>
      <c r="B401" s="40" t="s">
        <v>4626</v>
      </c>
      <c r="C401" s="82" t="s">
        <v>10959</v>
      </c>
      <c r="D401" s="82"/>
      <c r="E401" s="82"/>
      <c r="F401" s="82"/>
      <c r="G401" s="82"/>
      <c r="H401" s="40" t="s">
        <v>4</v>
      </c>
      <c r="I401" s="83" t="str">
        <f>IFERROR(VLOOKUP(A401,'Alíquotas - CADPREV'!$B$2152:$N$4324,8,FALSE),"")</f>
        <v/>
      </c>
      <c r="J401" s="83" t="str">
        <f>IF(H401="RPPS",VLOOKUP(A401,' Legislação Benef - GESCON'!$B$4:$I$2159,3,FALSE),"")</f>
        <v/>
      </c>
      <c r="K401" s="83" t="str">
        <f>IF(H401="RPPS",VLOOKUP(A401,' Legislação Benef - GESCON'!$B$4:$I$2159,6,FALSE),"")</f>
        <v/>
      </c>
      <c r="L401" s="83" t="str">
        <f>IF(H401="RPPS",IFERROR(IF(VLOOKUP(A401,'Suspensão de repasses - GESCON'!$D$3:$J$1048576,7,FALSE)="Validada","SIM","NÃO"),"NÃO"),"")</f>
        <v/>
      </c>
    </row>
    <row r="402" spans="1:12" s="19" customFormat="1" ht="15" hidden="1" customHeight="1" x14ac:dyDescent="0.25">
      <c r="A402" s="88" t="s">
        <v>5770</v>
      </c>
      <c r="B402" s="40" t="s">
        <v>4289</v>
      </c>
      <c r="C402" s="82" t="s">
        <v>10959</v>
      </c>
      <c r="D402" s="82"/>
      <c r="E402" s="82"/>
      <c r="F402" s="82"/>
      <c r="G402" s="82"/>
      <c r="H402" s="40" t="s">
        <v>4</v>
      </c>
      <c r="I402" s="83" t="str">
        <f>IFERROR(VLOOKUP(A402,'Alíquotas - CADPREV'!$B$2152:$N$4324,8,FALSE),"")</f>
        <v/>
      </c>
      <c r="J402" s="83" t="str">
        <f>IF(H402="RPPS",VLOOKUP(A402,' Legislação Benef - GESCON'!$B$4:$I$2159,3,FALSE),"")</f>
        <v/>
      </c>
      <c r="K402" s="83" t="str">
        <f>IF(H402="RPPS",VLOOKUP(A402,' Legislação Benef - GESCON'!$B$4:$I$2159,6,FALSE),"")</f>
        <v/>
      </c>
      <c r="L402" s="83" t="str">
        <f>IF(H402="RPPS",IFERROR(IF(VLOOKUP(A402,'Suspensão de repasses - GESCON'!$D$3:$J$1048576,7,FALSE)="Validada","SIM","NÃO"),"NÃO"),"")</f>
        <v/>
      </c>
    </row>
    <row r="403" spans="1:12" s="19" customFormat="1" ht="15" customHeight="1" x14ac:dyDescent="0.25">
      <c r="A403" s="88" t="s">
        <v>5771</v>
      </c>
      <c r="B403" s="40" t="s">
        <v>3812</v>
      </c>
      <c r="C403" s="82" t="s">
        <v>10958</v>
      </c>
      <c r="D403" s="82">
        <v>127</v>
      </c>
      <c r="E403" s="82">
        <v>52</v>
      </c>
      <c r="F403" s="82">
        <v>4</v>
      </c>
      <c r="G403" s="82">
        <v>183</v>
      </c>
      <c r="H403" s="40" t="s">
        <v>2</v>
      </c>
      <c r="I403" s="83" t="str">
        <f>IFERROR(VLOOKUP(A403,'Alíquotas - CADPREV'!$B$2152:$N$4324,8,FALSE),"")</f>
        <v>NÃO</v>
      </c>
      <c r="J403" s="83" t="str">
        <f>IF(H403="RPPS",VLOOKUP(A403,' Legislação Benef - GESCON'!$B$4:$I$2159,3,FALSE),"")</f>
        <v>NÃO</v>
      </c>
      <c r="K403" s="83" t="str">
        <f>IF(H403="RPPS",VLOOKUP(A403,' Legislação Benef - GESCON'!$B$4:$I$2159,6,FALSE),"")</f>
        <v>NÃO</v>
      </c>
      <c r="L403" s="83" t="str">
        <f>IF(H403="RPPS",IFERROR(IF(VLOOKUP(A403,'Suspensão de repasses - GESCON'!$D$3:$J$1048576,7,FALSE)="Validada","SIM","NÃO"),"NÃO"),"")</f>
        <v>NÃO</v>
      </c>
    </row>
    <row r="404" spans="1:12" s="19" customFormat="1" ht="15" hidden="1" customHeight="1" x14ac:dyDescent="0.25">
      <c r="A404" s="88" t="s">
        <v>5772</v>
      </c>
      <c r="B404" s="40" t="s">
        <v>4289</v>
      </c>
      <c r="C404" s="82" t="s">
        <v>10959</v>
      </c>
      <c r="D404" s="82"/>
      <c r="E404" s="82"/>
      <c r="F404" s="82"/>
      <c r="G404" s="82"/>
      <c r="H404" s="40" t="s">
        <v>4</v>
      </c>
      <c r="I404" s="83" t="str">
        <f>IFERROR(VLOOKUP(A404,'Alíquotas - CADPREV'!$B$2152:$N$4324,8,FALSE),"")</f>
        <v/>
      </c>
      <c r="J404" s="83" t="str">
        <f>IF(H404="RPPS",VLOOKUP(A404,' Legislação Benef - GESCON'!$B$4:$I$2159,3,FALSE),"")</f>
        <v/>
      </c>
      <c r="K404" s="83" t="str">
        <f>IF(H404="RPPS",VLOOKUP(A404,' Legislação Benef - GESCON'!$B$4:$I$2159,6,FALSE),"")</f>
        <v/>
      </c>
      <c r="L404" s="83" t="str">
        <f>IF(H404="RPPS",IFERROR(IF(VLOOKUP(A404,'Suspensão de repasses - GESCON'!$D$3:$J$1048576,7,FALSE)="Validada","SIM","NÃO"),"NÃO"),"")</f>
        <v/>
      </c>
    </row>
    <row r="405" spans="1:12" s="19" customFormat="1" ht="15" customHeight="1" x14ac:dyDescent="0.25">
      <c r="A405" s="88" t="s">
        <v>5773</v>
      </c>
      <c r="B405" s="40" t="s">
        <v>4626</v>
      </c>
      <c r="C405" s="82" t="s">
        <v>10958</v>
      </c>
      <c r="D405" s="82">
        <v>161</v>
      </c>
      <c r="E405" s="82">
        <v>33</v>
      </c>
      <c r="F405" s="82">
        <v>14</v>
      </c>
      <c r="G405" s="82">
        <v>208</v>
      </c>
      <c r="H405" s="40" t="s">
        <v>2</v>
      </c>
      <c r="I405" s="83" t="str">
        <f>IFERROR(VLOOKUP(A405,'Alíquotas - CADPREV'!$B$2152:$N$4324,8,FALSE),"")</f>
        <v>NÃO</v>
      </c>
      <c r="J405" s="83" t="str">
        <f>IF(H405="RPPS",VLOOKUP(A405,' Legislação Benef - GESCON'!$B$4:$I$2159,3,FALSE),"")</f>
        <v>NÃO</v>
      </c>
      <c r="K405" s="83" t="str">
        <f>IF(H405="RPPS",VLOOKUP(A405,' Legislação Benef - GESCON'!$B$4:$I$2159,6,FALSE),"")</f>
        <v>NÃO</v>
      </c>
      <c r="L405" s="83" t="str">
        <f>IF(H405="RPPS",IFERROR(IF(VLOOKUP(A405,'Suspensão de repasses - GESCON'!$D$3:$J$1048576,7,FALSE)="Validada","SIM","NÃO"),"NÃO"),"")</f>
        <v>NÃO</v>
      </c>
    </row>
    <row r="406" spans="1:12" s="19" customFormat="1" ht="15" hidden="1" customHeight="1" x14ac:dyDescent="0.25">
      <c r="A406" s="88" t="s">
        <v>5774</v>
      </c>
      <c r="B406" s="40" t="s">
        <v>3143</v>
      </c>
      <c r="C406" s="82" t="s">
        <v>10959</v>
      </c>
      <c r="D406" s="82"/>
      <c r="E406" s="82"/>
      <c r="F406" s="82"/>
      <c r="G406" s="82"/>
      <c r="H406" s="40" t="s">
        <v>4</v>
      </c>
      <c r="I406" s="83" t="str">
        <f>IFERROR(VLOOKUP(A406,'Alíquotas - CADPREV'!$B$2152:$N$4324,8,FALSE),"")</f>
        <v/>
      </c>
      <c r="J406" s="83" t="str">
        <f>IF(H406="RPPS",VLOOKUP(A406,' Legislação Benef - GESCON'!$B$4:$I$2159,3,FALSE),"")</f>
        <v/>
      </c>
      <c r="K406" s="83" t="str">
        <f>IF(H406="RPPS",VLOOKUP(A406,' Legislação Benef - GESCON'!$B$4:$I$2159,6,FALSE),"")</f>
        <v/>
      </c>
      <c r="L406" s="83" t="str">
        <f>IF(H406="RPPS",IFERROR(IF(VLOOKUP(A406,'Suspensão de repasses - GESCON'!$D$3:$J$1048576,7,FALSE)="Validada","SIM","NÃO"),"NÃO"),"")</f>
        <v/>
      </c>
    </row>
    <row r="407" spans="1:12" s="19" customFormat="1" ht="15" hidden="1" customHeight="1" x14ac:dyDescent="0.25">
      <c r="A407" s="88" t="s">
        <v>5775</v>
      </c>
      <c r="B407" s="40" t="s">
        <v>634</v>
      </c>
      <c r="C407" s="82" t="s">
        <v>10959</v>
      </c>
      <c r="D407" s="82"/>
      <c r="E407" s="82"/>
      <c r="F407" s="82"/>
      <c r="G407" s="82"/>
      <c r="H407" s="40" t="s">
        <v>4</v>
      </c>
      <c r="I407" s="83" t="str">
        <f>IFERROR(VLOOKUP(A407,'Alíquotas - CADPREV'!$B$2152:$N$4324,8,FALSE),"")</f>
        <v/>
      </c>
      <c r="J407" s="83" t="str">
        <f>IF(H407="RPPS",VLOOKUP(A407,' Legislação Benef - GESCON'!$B$4:$I$2159,3,FALSE),"")</f>
        <v/>
      </c>
      <c r="K407" s="83" t="str">
        <f>IF(H407="RPPS",VLOOKUP(A407,' Legislação Benef - GESCON'!$B$4:$I$2159,6,FALSE),"")</f>
        <v/>
      </c>
      <c r="L407" s="83" t="str">
        <f>IF(H407="RPPS",IFERROR(IF(VLOOKUP(A407,'Suspensão de repasses - GESCON'!$D$3:$J$1048576,7,FALSE)="Validada","SIM","NÃO"),"NÃO"),"")</f>
        <v/>
      </c>
    </row>
    <row r="408" spans="1:12" s="19" customFormat="1" ht="15" customHeight="1" x14ac:dyDescent="0.25">
      <c r="A408" s="88" t="s">
        <v>5776</v>
      </c>
      <c r="B408" s="40" t="s">
        <v>4626</v>
      </c>
      <c r="C408" s="82" t="s">
        <v>10958</v>
      </c>
      <c r="D408" s="82">
        <v>1999</v>
      </c>
      <c r="E408" s="82">
        <v>713</v>
      </c>
      <c r="F408" s="82">
        <v>226</v>
      </c>
      <c r="G408" s="82">
        <v>2938</v>
      </c>
      <c r="H408" s="40" t="s">
        <v>2</v>
      </c>
      <c r="I408" s="83" t="str">
        <f>IFERROR(VLOOKUP(A408,'Alíquotas - CADPREV'!$B$2152:$N$4324,8,FALSE),"")</f>
        <v>NÃO</v>
      </c>
      <c r="J408" s="83" t="str">
        <f>IF(H408="RPPS",VLOOKUP(A408,' Legislação Benef - GESCON'!$B$4:$I$2159,3,FALSE),"")</f>
        <v>NÃO</v>
      </c>
      <c r="K408" s="83" t="str">
        <f>IF(H408="RPPS",VLOOKUP(A408,' Legislação Benef - GESCON'!$B$4:$I$2159,6,FALSE),"")</f>
        <v>NÃO</v>
      </c>
      <c r="L408" s="83" t="str">
        <f>IF(H408="RPPS",IFERROR(IF(VLOOKUP(A408,'Suspensão de repasses - GESCON'!$D$3:$J$1048576,7,FALSE)="Validada","SIM","NÃO"),"NÃO"),"")</f>
        <v>NÃO</v>
      </c>
    </row>
    <row r="409" spans="1:12" s="19" customFormat="1" ht="15" hidden="1" customHeight="1" x14ac:dyDescent="0.25">
      <c r="A409" s="88" t="s">
        <v>5777</v>
      </c>
      <c r="B409" s="40" t="s">
        <v>0</v>
      </c>
      <c r="C409" s="82" t="s">
        <v>10959</v>
      </c>
      <c r="D409" s="82"/>
      <c r="E409" s="82"/>
      <c r="F409" s="82"/>
      <c r="G409" s="82"/>
      <c r="H409" s="40" t="s">
        <v>4</v>
      </c>
      <c r="I409" s="83" t="str">
        <f>IFERROR(VLOOKUP(A409,'Alíquotas - CADPREV'!$B$2152:$N$4324,8,FALSE),"")</f>
        <v/>
      </c>
      <c r="J409" s="83" t="str">
        <f>IF(H409="RPPS",VLOOKUP(A409,' Legislação Benef - GESCON'!$B$4:$I$2159,3,FALSE),"")</f>
        <v/>
      </c>
      <c r="K409" s="83" t="str">
        <f>IF(H409="RPPS",VLOOKUP(A409,' Legislação Benef - GESCON'!$B$4:$I$2159,6,FALSE),"")</f>
        <v/>
      </c>
      <c r="L409" s="83" t="str">
        <f>IF(H409="RPPS",IFERROR(IF(VLOOKUP(A409,'Suspensão de repasses - GESCON'!$D$3:$J$1048576,7,FALSE)="Validada","SIM","NÃO"),"NÃO"),"")</f>
        <v/>
      </c>
    </row>
    <row r="410" spans="1:12" s="19" customFormat="1" ht="15" hidden="1" customHeight="1" x14ac:dyDescent="0.25">
      <c r="A410" s="88" t="s">
        <v>5778</v>
      </c>
      <c r="B410" s="40" t="s">
        <v>3143</v>
      </c>
      <c r="C410" s="82" t="s">
        <v>10959</v>
      </c>
      <c r="D410" s="82"/>
      <c r="E410" s="82"/>
      <c r="F410" s="82"/>
      <c r="G410" s="82"/>
      <c r="H410" s="40" t="s">
        <v>4</v>
      </c>
      <c r="I410" s="83" t="str">
        <f>IFERROR(VLOOKUP(A410,'Alíquotas - CADPREV'!$B$2152:$N$4324,8,FALSE),"")</f>
        <v/>
      </c>
      <c r="J410" s="83" t="str">
        <f>IF(H410="RPPS",VLOOKUP(A410,' Legislação Benef - GESCON'!$B$4:$I$2159,3,FALSE),"")</f>
        <v/>
      </c>
      <c r="K410" s="83" t="str">
        <f>IF(H410="RPPS",VLOOKUP(A410,' Legislação Benef - GESCON'!$B$4:$I$2159,6,FALSE),"")</f>
        <v/>
      </c>
      <c r="L410" s="83" t="str">
        <f>IF(H410="RPPS",IFERROR(IF(VLOOKUP(A410,'Suspensão de repasses - GESCON'!$D$3:$J$1048576,7,FALSE)="Validada","SIM","NÃO"),"NÃO"),"")</f>
        <v/>
      </c>
    </row>
    <row r="411" spans="1:12" s="19" customFormat="1" ht="15" hidden="1" customHeight="1" x14ac:dyDescent="0.25">
      <c r="A411" s="88" t="s">
        <v>5779</v>
      </c>
      <c r="B411" s="40" t="s">
        <v>3601</v>
      </c>
      <c r="C411" s="82" t="s">
        <v>10959</v>
      </c>
      <c r="D411" s="82"/>
      <c r="E411" s="82"/>
      <c r="F411" s="82"/>
      <c r="G411" s="82"/>
      <c r="H411" s="40" t="s">
        <v>4</v>
      </c>
      <c r="I411" s="83" t="str">
        <f>IFERROR(VLOOKUP(A411,'Alíquotas - CADPREV'!$B$2152:$N$4324,8,FALSE),"")</f>
        <v/>
      </c>
      <c r="J411" s="83" t="str">
        <f>IF(H411="RPPS",VLOOKUP(A411,' Legislação Benef - GESCON'!$B$4:$I$2159,3,FALSE),"")</f>
        <v/>
      </c>
      <c r="K411" s="83" t="str">
        <f>IF(H411="RPPS",VLOOKUP(A411,' Legislação Benef - GESCON'!$B$4:$I$2159,6,FALSE),"")</f>
        <v/>
      </c>
      <c r="L411" s="83" t="str">
        <f>IF(H411="RPPS",IFERROR(IF(VLOOKUP(A411,'Suspensão de repasses - GESCON'!$D$3:$J$1048576,7,FALSE)="Validada","SIM","NÃO"),"NÃO"),"")</f>
        <v/>
      </c>
    </row>
    <row r="412" spans="1:12" s="19" customFormat="1" ht="15" hidden="1" customHeight="1" x14ac:dyDescent="0.25">
      <c r="A412" s="88" t="s">
        <v>5780</v>
      </c>
      <c r="B412" s="40" t="s">
        <v>2554</v>
      </c>
      <c r="C412" s="82" t="s">
        <v>10959</v>
      </c>
      <c r="D412" s="82"/>
      <c r="E412" s="82"/>
      <c r="F412" s="82"/>
      <c r="G412" s="82"/>
      <c r="H412" s="40" t="s">
        <v>4</v>
      </c>
      <c r="I412" s="83" t="str">
        <f>IFERROR(VLOOKUP(A412,'Alíquotas - CADPREV'!$B$2152:$N$4324,8,FALSE),"")</f>
        <v/>
      </c>
      <c r="J412" s="83" t="str">
        <f>IF(H412="RPPS",VLOOKUP(A412,' Legislação Benef - GESCON'!$B$4:$I$2159,3,FALSE),"")</f>
        <v/>
      </c>
      <c r="K412" s="83" t="str">
        <f>IF(H412="RPPS",VLOOKUP(A412,' Legislação Benef - GESCON'!$B$4:$I$2159,6,FALSE),"")</f>
        <v/>
      </c>
      <c r="L412" s="83" t="str">
        <f>IF(H412="RPPS",IFERROR(IF(VLOOKUP(A412,'Suspensão de repasses - GESCON'!$D$3:$J$1048576,7,FALSE)="Validada","SIM","NÃO"),"NÃO"),"")</f>
        <v/>
      </c>
    </row>
    <row r="413" spans="1:12" s="19" customFormat="1" ht="15" hidden="1" customHeight="1" x14ac:dyDescent="0.25">
      <c r="A413" s="88" t="s">
        <v>5781</v>
      </c>
      <c r="B413" s="40" t="s">
        <v>2926</v>
      </c>
      <c r="C413" s="82" t="s">
        <v>10959</v>
      </c>
      <c r="D413" s="82"/>
      <c r="E413" s="82"/>
      <c r="F413" s="82"/>
      <c r="G413" s="82"/>
      <c r="H413" s="40" t="s">
        <v>4</v>
      </c>
      <c r="I413" s="83" t="str">
        <f>IFERROR(VLOOKUP(A413,'Alíquotas - CADPREV'!$B$2152:$N$4324,8,FALSE),"")</f>
        <v/>
      </c>
      <c r="J413" s="83" t="str">
        <f>IF(H413="RPPS",VLOOKUP(A413,' Legislação Benef - GESCON'!$B$4:$I$2159,3,FALSE),"")</f>
        <v/>
      </c>
      <c r="K413" s="83" t="str">
        <f>IF(H413="RPPS",VLOOKUP(A413,' Legislação Benef - GESCON'!$B$4:$I$2159,6,FALSE),"")</f>
        <v/>
      </c>
      <c r="L413" s="83" t="str">
        <f>IF(H413="RPPS",IFERROR(IF(VLOOKUP(A413,'Suspensão de repasses - GESCON'!$D$3:$J$1048576,7,FALSE)="Validada","SIM","NÃO"),"NÃO"),"")</f>
        <v/>
      </c>
    </row>
    <row r="414" spans="1:12" s="19" customFormat="1" ht="15" hidden="1" customHeight="1" x14ac:dyDescent="0.25">
      <c r="A414" s="88" t="s">
        <v>5782</v>
      </c>
      <c r="B414" s="40" t="s">
        <v>1356</v>
      </c>
      <c r="C414" s="82" t="s">
        <v>10959</v>
      </c>
      <c r="D414" s="82"/>
      <c r="E414" s="82"/>
      <c r="F414" s="82"/>
      <c r="G414" s="82"/>
      <c r="H414" s="40" t="s">
        <v>4</v>
      </c>
      <c r="I414" s="83" t="str">
        <f>IFERROR(VLOOKUP(A414,'Alíquotas - CADPREV'!$B$2152:$N$4324,8,FALSE),"")</f>
        <v/>
      </c>
      <c r="J414" s="83" t="str">
        <f>IF(H414="RPPS",VLOOKUP(A414,' Legislação Benef - GESCON'!$B$4:$I$2159,3,FALSE),"")</f>
        <v/>
      </c>
      <c r="K414" s="83" t="str">
        <f>IF(H414="RPPS",VLOOKUP(A414,' Legislação Benef - GESCON'!$B$4:$I$2159,6,FALSE),"")</f>
        <v/>
      </c>
      <c r="L414" s="83" t="str">
        <f>IF(H414="RPPS",IFERROR(IF(VLOOKUP(A414,'Suspensão de repasses - GESCON'!$D$3:$J$1048576,7,FALSE)="Validada","SIM","NÃO"),"NÃO"),"")</f>
        <v/>
      </c>
    </row>
    <row r="415" spans="1:12" s="19" customFormat="1" ht="15" customHeight="1" x14ac:dyDescent="0.25">
      <c r="A415" s="88" t="s">
        <v>5783</v>
      </c>
      <c r="B415" s="40" t="s">
        <v>3143</v>
      </c>
      <c r="C415" s="82" t="s">
        <v>10958</v>
      </c>
      <c r="D415" s="82">
        <v>751</v>
      </c>
      <c r="E415" s="82">
        <v>151</v>
      </c>
      <c r="F415" s="82">
        <v>28</v>
      </c>
      <c r="G415" s="82">
        <v>930</v>
      </c>
      <c r="H415" s="40" t="s">
        <v>2</v>
      </c>
      <c r="I415" s="83" t="str">
        <f>IFERROR(VLOOKUP(A415,'Alíquotas - CADPREV'!$B$2152:$N$4324,8,FALSE),"")</f>
        <v>NÃO</v>
      </c>
      <c r="J415" s="83" t="str">
        <f>IF(H415="RPPS",VLOOKUP(A415,' Legislação Benef - GESCON'!$B$4:$I$2159,3,FALSE),"")</f>
        <v>NÃO</v>
      </c>
      <c r="K415" s="83" t="str">
        <f>IF(H415="RPPS",VLOOKUP(A415,' Legislação Benef - GESCON'!$B$4:$I$2159,6,FALSE),"")</f>
        <v>NÃO</v>
      </c>
      <c r="L415" s="83" t="str">
        <f>IF(H415="RPPS",IFERROR(IF(VLOOKUP(A415,'Suspensão de repasses - GESCON'!$D$3:$J$1048576,7,FALSE)="Validada","SIM","NÃO"),"NÃO"),"")</f>
        <v>NÃO</v>
      </c>
    </row>
    <row r="416" spans="1:12" s="19" customFormat="1" ht="15" customHeight="1" x14ac:dyDescent="0.25">
      <c r="A416" s="88" t="s">
        <v>5784</v>
      </c>
      <c r="B416" s="40" t="s">
        <v>29</v>
      </c>
      <c r="C416" s="82" t="s">
        <v>10958</v>
      </c>
      <c r="D416" s="82">
        <v>1474</v>
      </c>
      <c r="E416" s="82">
        <v>472</v>
      </c>
      <c r="F416" s="82">
        <v>118</v>
      </c>
      <c r="G416" s="82">
        <v>2064</v>
      </c>
      <c r="H416" s="40" t="s">
        <v>2</v>
      </c>
      <c r="I416" s="83" t="str">
        <f>IFERROR(VLOOKUP(A416,'Alíquotas - CADPREV'!$B$2152:$N$4324,8,FALSE),"")</f>
        <v>SIM</v>
      </c>
      <c r="J416" s="83" t="str">
        <f>IF(H416="RPPS",VLOOKUP(A416,' Legislação Benef - GESCON'!$B$4:$I$2159,3,FALSE),"")</f>
        <v>NÃO</v>
      </c>
      <c r="K416" s="83" t="str">
        <f>IF(H416="RPPS",VLOOKUP(A416,' Legislação Benef - GESCON'!$B$4:$I$2159,6,FALSE),"")</f>
        <v>SIM</v>
      </c>
      <c r="L416" s="83" t="str">
        <f>IF(H416="RPPS",IFERROR(IF(VLOOKUP(A416,'Suspensão de repasses - GESCON'!$D$3:$J$1048576,7,FALSE)="Validada","SIM","NÃO"),"NÃO"),"")</f>
        <v>NÃO</v>
      </c>
    </row>
    <row r="417" spans="1:12" s="19" customFormat="1" ht="15" customHeight="1" x14ac:dyDescent="0.25">
      <c r="A417" s="88" t="s">
        <v>5785</v>
      </c>
      <c r="B417" s="40" t="s">
        <v>3143</v>
      </c>
      <c r="C417" s="82" t="s">
        <v>10958</v>
      </c>
      <c r="D417" s="82">
        <v>186</v>
      </c>
      <c r="E417" s="82">
        <v>78</v>
      </c>
      <c r="F417" s="82">
        <v>9</v>
      </c>
      <c r="G417" s="82">
        <v>273</v>
      </c>
      <c r="H417" s="40" t="s">
        <v>2</v>
      </c>
      <c r="I417" s="83" t="str">
        <f>IFERROR(VLOOKUP(A417,'Alíquotas - CADPREV'!$B$2152:$N$4324,8,FALSE),"")</f>
        <v>NÃO</v>
      </c>
      <c r="J417" s="83" t="str">
        <f>IF(H417="RPPS",VLOOKUP(A417,' Legislação Benef - GESCON'!$B$4:$I$2159,3,FALSE),"")</f>
        <v>NÃO</v>
      </c>
      <c r="K417" s="83" t="str">
        <f>IF(H417="RPPS",VLOOKUP(A417,' Legislação Benef - GESCON'!$B$4:$I$2159,6,FALSE),"")</f>
        <v>NÃO</v>
      </c>
      <c r="L417" s="83" t="str">
        <f>IF(H417="RPPS",IFERROR(IF(VLOOKUP(A417,'Suspensão de repasses - GESCON'!$D$3:$J$1048576,7,FALSE)="Validada","SIM","NÃO"),"NÃO"),"")</f>
        <v>NÃO</v>
      </c>
    </row>
    <row r="418" spans="1:12" s="19" customFormat="1" ht="15" hidden="1" customHeight="1" x14ac:dyDescent="0.25">
      <c r="A418" s="88" t="s">
        <v>5786</v>
      </c>
      <c r="B418" s="40" t="s">
        <v>133</v>
      </c>
      <c r="C418" s="82" t="s">
        <v>10959</v>
      </c>
      <c r="D418" s="82"/>
      <c r="E418" s="82"/>
      <c r="F418" s="82"/>
      <c r="G418" s="82"/>
      <c r="H418" s="40" t="s">
        <v>4</v>
      </c>
      <c r="I418" s="83" t="str">
        <f>IFERROR(VLOOKUP(A418,'Alíquotas - CADPREV'!$B$2152:$N$4324,8,FALSE),"")</f>
        <v/>
      </c>
      <c r="J418" s="83" t="str">
        <f>IF(H418="RPPS",VLOOKUP(A418,' Legislação Benef - GESCON'!$B$4:$I$2159,3,FALSE),"")</f>
        <v/>
      </c>
      <c r="K418" s="83" t="str">
        <f>IF(H418="RPPS",VLOOKUP(A418,' Legislação Benef - GESCON'!$B$4:$I$2159,6,FALSE),"")</f>
        <v/>
      </c>
      <c r="L418" s="83" t="str">
        <f>IF(H418="RPPS",IFERROR(IF(VLOOKUP(A418,'Suspensão de repasses - GESCON'!$D$3:$J$1048576,7,FALSE)="Validada","SIM","NÃO"),"NÃO"),"")</f>
        <v/>
      </c>
    </row>
    <row r="419" spans="1:12" s="19" customFormat="1" ht="15" hidden="1" customHeight="1" x14ac:dyDescent="0.25">
      <c r="A419" s="88" t="s">
        <v>5787</v>
      </c>
      <c r="B419" s="40" t="s">
        <v>4289</v>
      </c>
      <c r="C419" s="82" t="s">
        <v>10959</v>
      </c>
      <c r="D419" s="82"/>
      <c r="E419" s="82"/>
      <c r="F419" s="82"/>
      <c r="G419" s="82"/>
      <c r="H419" s="40" t="s">
        <v>4</v>
      </c>
      <c r="I419" s="83" t="str">
        <f>IFERROR(VLOOKUP(A419,'Alíquotas - CADPREV'!$B$2152:$N$4324,8,FALSE),"")</f>
        <v/>
      </c>
      <c r="J419" s="83" t="str">
        <f>IF(H419="RPPS",VLOOKUP(A419,' Legislação Benef - GESCON'!$B$4:$I$2159,3,FALSE),"")</f>
        <v/>
      </c>
      <c r="K419" s="83" t="str">
        <f>IF(H419="RPPS",VLOOKUP(A419,' Legislação Benef - GESCON'!$B$4:$I$2159,6,FALSE),"")</f>
        <v/>
      </c>
      <c r="L419" s="83" t="str">
        <f>IF(H419="RPPS",IFERROR(IF(VLOOKUP(A419,'Suspensão de repasses - GESCON'!$D$3:$J$1048576,7,FALSE)="Validada","SIM","NÃO"),"NÃO"),"")</f>
        <v/>
      </c>
    </row>
    <row r="420" spans="1:12" s="19" customFormat="1" ht="15" hidden="1" customHeight="1" x14ac:dyDescent="0.25">
      <c r="A420" s="88" t="s">
        <v>5788</v>
      </c>
      <c r="B420" s="40" t="s">
        <v>1356</v>
      </c>
      <c r="C420" s="82" t="s">
        <v>10959</v>
      </c>
      <c r="D420" s="82"/>
      <c r="E420" s="82"/>
      <c r="F420" s="82"/>
      <c r="G420" s="82"/>
      <c r="H420" s="40" t="s">
        <v>4</v>
      </c>
      <c r="I420" s="83" t="str">
        <f>IFERROR(VLOOKUP(A420,'Alíquotas - CADPREV'!$B$2152:$N$4324,8,FALSE),"")</f>
        <v/>
      </c>
      <c r="J420" s="83" t="str">
        <f>IF(H420="RPPS",VLOOKUP(A420,' Legislação Benef - GESCON'!$B$4:$I$2159,3,FALSE),"")</f>
        <v/>
      </c>
      <c r="K420" s="83" t="str">
        <f>IF(H420="RPPS",VLOOKUP(A420,' Legislação Benef - GESCON'!$B$4:$I$2159,6,FALSE),"")</f>
        <v/>
      </c>
      <c r="L420" s="83" t="str">
        <f>IF(H420="RPPS",IFERROR(IF(VLOOKUP(A420,'Suspensão de repasses - GESCON'!$D$3:$J$1048576,7,FALSE)="Validada","SIM","NÃO"),"NÃO"),"")</f>
        <v/>
      </c>
    </row>
    <row r="421" spans="1:12" s="19" customFormat="1" ht="15" hidden="1" customHeight="1" x14ac:dyDescent="0.25">
      <c r="A421" s="88" t="s">
        <v>5789</v>
      </c>
      <c r="B421" s="40" t="s">
        <v>4626</v>
      </c>
      <c r="C421" s="82" t="s">
        <v>10959</v>
      </c>
      <c r="D421" s="82"/>
      <c r="E421" s="82"/>
      <c r="F421" s="82"/>
      <c r="G421" s="82"/>
      <c r="H421" s="40" t="s">
        <v>4</v>
      </c>
      <c r="I421" s="83" t="str">
        <f>IFERROR(VLOOKUP(A421,'Alíquotas - CADPREV'!$B$2152:$N$4324,8,FALSE),"")</f>
        <v/>
      </c>
      <c r="J421" s="83" t="str">
        <f>IF(H421="RPPS",VLOOKUP(A421,' Legislação Benef - GESCON'!$B$4:$I$2159,3,FALSE),"")</f>
        <v/>
      </c>
      <c r="K421" s="83" t="str">
        <f>IF(H421="RPPS",VLOOKUP(A421,' Legislação Benef - GESCON'!$B$4:$I$2159,6,FALSE),"")</f>
        <v/>
      </c>
      <c r="L421" s="83" t="str">
        <f>IF(H421="RPPS",IFERROR(IF(VLOOKUP(A421,'Suspensão de repasses - GESCON'!$D$3:$J$1048576,7,FALSE)="Validada","SIM","NÃO"),"NÃO"),"")</f>
        <v/>
      </c>
    </row>
    <row r="422" spans="1:12" s="19" customFormat="1" ht="15" hidden="1" customHeight="1" x14ac:dyDescent="0.25">
      <c r="A422" s="88" t="s">
        <v>5790</v>
      </c>
      <c r="B422" s="40" t="s">
        <v>821</v>
      </c>
      <c r="C422" s="82" t="s">
        <v>10959</v>
      </c>
      <c r="D422" s="82"/>
      <c r="E422" s="82"/>
      <c r="F422" s="82"/>
      <c r="G422" s="82"/>
      <c r="H422" s="40" t="s">
        <v>4</v>
      </c>
      <c r="I422" s="83" t="str">
        <f>IFERROR(VLOOKUP(A422,'Alíquotas - CADPREV'!$B$2152:$N$4324,8,FALSE),"")</f>
        <v/>
      </c>
      <c r="J422" s="83" t="str">
        <f>IF(H422="RPPS",VLOOKUP(A422,' Legislação Benef - GESCON'!$B$4:$I$2159,3,FALSE),"")</f>
        <v/>
      </c>
      <c r="K422" s="83" t="str">
        <f>IF(H422="RPPS",VLOOKUP(A422,' Legislação Benef - GESCON'!$B$4:$I$2159,6,FALSE),"")</f>
        <v/>
      </c>
      <c r="L422" s="83" t="str">
        <f>IF(H422="RPPS",IFERROR(IF(VLOOKUP(A422,'Suspensão de repasses - GESCON'!$D$3:$J$1048576,7,FALSE)="Validada","SIM","NÃO"),"NÃO"),"")</f>
        <v/>
      </c>
    </row>
    <row r="423" spans="1:12" s="19" customFormat="1" ht="15" hidden="1" customHeight="1" x14ac:dyDescent="0.25">
      <c r="A423" s="88" t="s">
        <v>5791</v>
      </c>
      <c r="B423" s="40" t="s">
        <v>5227</v>
      </c>
      <c r="C423" s="82" t="s">
        <v>10959</v>
      </c>
      <c r="D423" s="82"/>
      <c r="E423" s="82"/>
      <c r="F423" s="82"/>
      <c r="G423" s="82"/>
      <c r="H423" s="40" t="s">
        <v>4</v>
      </c>
      <c r="I423" s="83" t="str">
        <f>IFERROR(VLOOKUP(A423,'Alíquotas - CADPREV'!$B$2152:$N$4324,8,FALSE),"")</f>
        <v/>
      </c>
      <c r="J423" s="83" t="str">
        <f>IF(H423="RPPS",VLOOKUP(A423,' Legislação Benef - GESCON'!$B$4:$I$2159,3,FALSE),"")</f>
        <v/>
      </c>
      <c r="K423" s="83" t="str">
        <f>IF(H423="RPPS",VLOOKUP(A423,' Legislação Benef - GESCON'!$B$4:$I$2159,6,FALSE),"")</f>
        <v/>
      </c>
      <c r="L423" s="83" t="str">
        <f>IF(H423="RPPS",IFERROR(IF(VLOOKUP(A423,'Suspensão de repasses - GESCON'!$D$3:$J$1048576,7,FALSE)="Validada","SIM","NÃO"),"NÃO"),"")</f>
        <v/>
      </c>
    </row>
    <row r="424" spans="1:12" s="19" customFormat="1" ht="15" hidden="1" customHeight="1" x14ac:dyDescent="0.25">
      <c r="A424" s="88" t="s">
        <v>5792</v>
      </c>
      <c r="B424" s="40" t="s">
        <v>2413</v>
      </c>
      <c r="C424" s="82" t="s">
        <v>10959</v>
      </c>
      <c r="D424" s="82"/>
      <c r="E424" s="82"/>
      <c r="F424" s="82"/>
      <c r="G424" s="82"/>
      <c r="H424" s="40" t="s">
        <v>4</v>
      </c>
      <c r="I424" s="83" t="str">
        <f>IFERROR(VLOOKUP(A424,'Alíquotas - CADPREV'!$B$2152:$N$4324,8,FALSE),"")</f>
        <v/>
      </c>
      <c r="J424" s="83" t="str">
        <f>IF(H424="RPPS",VLOOKUP(A424,' Legislação Benef - GESCON'!$B$4:$I$2159,3,FALSE),"")</f>
        <v/>
      </c>
      <c r="K424" s="83" t="str">
        <f>IF(H424="RPPS",VLOOKUP(A424,' Legislação Benef - GESCON'!$B$4:$I$2159,6,FALSE),"")</f>
        <v/>
      </c>
      <c r="L424" s="83" t="str">
        <f>IF(H424="RPPS",IFERROR(IF(VLOOKUP(A424,'Suspensão de repasses - GESCON'!$D$3:$J$1048576,7,FALSE)="Validada","SIM","NÃO"),"NÃO"),"")</f>
        <v/>
      </c>
    </row>
    <row r="425" spans="1:12" s="19" customFormat="1" ht="15" hidden="1" customHeight="1" x14ac:dyDescent="0.25">
      <c r="A425" s="88" t="s">
        <v>5793</v>
      </c>
      <c r="B425" s="40" t="s">
        <v>1356</v>
      </c>
      <c r="C425" s="82" t="s">
        <v>10959</v>
      </c>
      <c r="D425" s="82"/>
      <c r="E425" s="82"/>
      <c r="F425" s="82"/>
      <c r="G425" s="82"/>
      <c r="H425" s="40" t="s">
        <v>4</v>
      </c>
      <c r="I425" s="83" t="str">
        <f>IFERROR(VLOOKUP(A425,'Alíquotas - CADPREV'!$B$2152:$N$4324,8,FALSE),"")</f>
        <v/>
      </c>
      <c r="J425" s="83" t="str">
        <f>IF(H425="RPPS",VLOOKUP(A425,' Legislação Benef - GESCON'!$B$4:$I$2159,3,FALSE),"")</f>
        <v/>
      </c>
      <c r="K425" s="83" t="str">
        <f>IF(H425="RPPS",VLOOKUP(A425,' Legislação Benef - GESCON'!$B$4:$I$2159,6,FALSE),"")</f>
        <v/>
      </c>
      <c r="L425" s="83" t="str">
        <f>IF(H425="RPPS",IFERROR(IF(VLOOKUP(A425,'Suspensão de repasses - GESCON'!$D$3:$J$1048576,7,FALSE)="Validada","SIM","NÃO"),"NÃO"),"")</f>
        <v/>
      </c>
    </row>
    <row r="426" spans="1:12" s="19" customFormat="1" ht="15" hidden="1" customHeight="1" x14ac:dyDescent="0.25">
      <c r="A426" s="88" t="s">
        <v>5794</v>
      </c>
      <c r="B426" s="40" t="s">
        <v>3812</v>
      </c>
      <c r="C426" s="82" t="s">
        <v>10959</v>
      </c>
      <c r="D426" s="82"/>
      <c r="E426" s="82"/>
      <c r="F426" s="82"/>
      <c r="G426" s="82"/>
      <c r="H426" s="40" t="s">
        <v>4</v>
      </c>
      <c r="I426" s="83" t="str">
        <f>IFERROR(VLOOKUP(A426,'Alíquotas - CADPREV'!$B$2152:$N$4324,8,FALSE),"")</f>
        <v/>
      </c>
      <c r="J426" s="83" t="str">
        <f>IF(H426="RPPS",VLOOKUP(A426,' Legislação Benef - GESCON'!$B$4:$I$2159,3,FALSE),"")</f>
        <v/>
      </c>
      <c r="K426" s="83" t="str">
        <f>IF(H426="RPPS",VLOOKUP(A426,' Legislação Benef - GESCON'!$B$4:$I$2159,6,FALSE),"")</f>
        <v/>
      </c>
      <c r="L426" s="83" t="str">
        <f>IF(H426="RPPS",IFERROR(IF(VLOOKUP(A426,'Suspensão de repasses - GESCON'!$D$3:$J$1048576,7,FALSE)="Validada","SIM","NÃO"),"NÃO"),"")</f>
        <v/>
      </c>
    </row>
    <row r="427" spans="1:12" s="19" customFormat="1" ht="15" hidden="1" customHeight="1" x14ac:dyDescent="0.25">
      <c r="A427" s="88" t="s">
        <v>5795</v>
      </c>
      <c r="B427" s="40" t="s">
        <v>3812</v>
      </c>
      <c r="C427" s="82" t="s">
        <v>10959</v>
      </c>
      <c r="D427" s="82"/>
      <c r="E427" s="82"/>
      <c r="F427" s="82"/>
      <c r="G427" s="82"/>
      <c r="H427" s="40" t="s">
        <v>4</v>
      </c>
      <c r="I427" s="83" t="str">
        <f>IFERROR(VLOOKUP(A427,'Alíquotas - CADPREV'!$B$2152:$N$4324,8,FALSE),"")</f>
        <v/>
      </c>
      <c r="J427" s="83" t="str">
        <f>IF(H427="RPPS",VLOOKUP(A427,' Legislação Benef - GESCON'!$B$4:$I$2159,3,FALSE),"")</f>
        <v/>
      </c>
      <c r="K427" s="83" t="str">
        <f>IF(H427="RPPS",VLOOKUP(A427,' Legislação Benef - GESCON'!$B$4:$I$2159,6,FALSE),"")</f>
        <v/>
      </c>
      <c r="L427" s="83" t="str">
        <f>IF(H427="RPPS",IFERROR(IF(VLOOKUP(A427,'Suspensão de repasses - GESCON'!$D$3:$J$1048576,7,FALSE)="Validada","SIM","NÃO"),"NÃO"),"")</f>
        <v/>
      </c>
    </row>
    <row r="428" spans="1:12" s="19" customFormat="1" ht="15" hidden="1" customHeight="1" x14ac:dyDescent="0.25">
      <c r="A428" s="88" t="s">
        <v>5796</v>
      </c>
      <c r="B428" s="40" t="s">
        <v>215</v>
      </c>
      <c r="C428" s="82" t="s">
        <v>10959</v>
      </c>
      <c r="D428" s="82"/>
      <c r="E428" s="82"/>
      <c r="F428" s="82"/>
      <c r="G428" s="82"/>
      <c r="H428" s="40" t="s">
        <v>4</v>
      </c>
      <c r="I428" s="83" t="str">
        <f>IFERROR(VLOOKUP(A428,'Alíquotas - CADPREV'!$B$2152:$N$4324,8,FALSE),"")</f>
        <v/>
      </c>
      <c r="J428" s="83" t="str">
        <f>IF(H428="RPPS",VLOOKUP(A428,' Legislação Benef - GESCON'!$B$4:$I$2159,3,FALSE),"")</f>
        <v/>
      </c>
      <c r="K428" s="83" t="str">
        <f>IF(H428="RPPS",VLOOKUP(A428,' Legislação Benef - GESCON'!$B$4:$I$2159,6,FALSE),"")</f>
        <v/>
      </c>
      <c r="L428" s="83" t="str">
        <f>IF(H428="RPPS",IFERROR(IF(VLOOKUP(A428,'Suspensão de repasses - GESCON'!$D$3:$J$1048576,7,FALSE)="Validada","SIM","NÃO"),"NÃO"),"")</f>
        <v/>
      </c>
    </row>
    <row r="429" spans="1:12" s="19" customFormat="1" ht="15" hidden="1" customHeight="1" x14ac:dyDescent="0.25">
      <c r="A429" s="88" t="s">
        <v>5797</v>
      </c>
      <c r="B429" s="40" t="s">
        <v>4626</v>
      </c>
      <c r="C429" s="82" t="s">
        <v>10959</v>
      </c>
      <c r="D429" s="82"/>
      <c r="E429" s="82"/>
      <c r="F429" s="82"/>
      <c r="G429" s="82"/>
      <c r="H429" s="40" t="s">
        <v>4</v>
      </c>
      <c r="I429" s="83" t="str">
        <f>IFERROR(VLOOKUP(A429,'Alíquotas - CADPREV'!$B$2152:$N$4324,8,FALSE),"")</f>
        <v/>
      </c>
      <c r="J429" s="83" t="str">
        <f>IF(H429="RPPS",VLOOKUP(A429,' Legislação Benef - GESCON'!$B$4:$I$2159,3,FALSE),"")</f>
        <v/>
      </c>
      <c r="K429" s="83" t="str">
        <f>IF(H429="RPPS",VLOOKUP(A429,' Legislação Benef - GESCON'!$B$4:$I$2159,6,FALSE),"")</f>
        <v/>
      </c>
      <c r="L429" s="83" t="str">
        <f>IF(H429="RPPS",IFERROR(IF(VLOOKUP(A429,'Suspensão de repasses - GESCON'!$D$3:$J$1048576,7,FALSE)="Validada","SIM","NÃO"),"NÃO"),"")</f>
        <v/>
      </c>
    </row>
    <row r="430" spans="1:12" s="19" customFormat="1" ht="15" customHeight="1" x14ac:dyDescent="0.25">
      <c r="A430" s="88" t="s">
        <v>5798</v>
      </c>
      <c r="B430" s="40" t="s">
        <v>901</v>
      </c>
      <c r="C430" s="82" t="s">
        <v>10958</v>
      </c>
      <c r="D430" s="82">
        <v>147</v>
      </c>
      <c r="E430" s="82">
        <v>76</v>
      </c>
      <c r="F430" s="82">
        <v>9</v>
      </c>
      <c r="G430" s="82">
        <v>232</v>
      </c>
      <c r="H430" s="40" t="s">
        <v>2</v>
      </c>
      <c r="I430" s="83" t="str">
        <f>IFERROR(VLOOKUP(A430,'Alíquotas - CADPREV'!$B$2152:$N$4324,8,FALSE),"")</f>
        <v>NÃO</v>
      </c>
      <c r="J430" s="83" t="str">
        <f>IF(H430="RPPS",VLOOKUP(A430,' Legislação Benef - GESCON'!$B$4:$I$2159,3,FALSE),"")</f>
        <v>NÃO</v>
      </c>
      <c r="K430" s="83" t="str">
        <f>IF(H430="RPPS",VLOOKUP(A430,' Legislação Benef - GESCON'!$B$4:$I$2159,6,FALSE),"")</f>
        <v>NÃO</v>
      </c>
      <c r="L430" s="83" t="str">
        <f>IF(H430="RPPS",IFERROR(IF(VLOOKUP(A430,'Suspensão de repasses - GESCON'!$D$3:$J$1048576,7,FALSE)="Validada","SIM","NÃO"),"NÃO"),"")</f>
        <v>NÃO</v>
      </c>
    </row>
    <row r="431" spans="1:12" s="19" customFormat="1" ht="15" hidden="1" customHeight="1" x14ac:dyDescent="0.25">
      <c r="A431" s="88" t="s">
        <v>5799</v>
      </c>
      <c r="B431" s="40" t="s">
        <v>634</v>
      </c>
      <c r="C431" s="82" t="s">
        <v>10959</v>
      </c>
      <c r="D431" s="82"/>
      <c r="E431" s="82"/>
      <c r="F431" s="82"/>
      <c r="G431" s="82"/>
      <c r="H431" s="40" t="s">
        <v>4</v>
      </c>
      <c r="I431" s="83" t="str">
        <f>IFERROR(VLOOKUP(A431,'Alíquotas - CADPREV'!$B$2152:$N$4324,8,FALSE),"")</f>
        <v/>
      </c>
      <c r="J431" s="83" t="str">
        <f>IF(H431="RPPS",VLOOKUP(A431,' Legislação Benef - GESCON'!$B$4:$I$2159,3,FALSE),"")</f>
        <v/>
      </c>
      <c r="K431" s="83" t="str">
        <f>IF(H431="RPPS",VLOOKUP(A431,' Legislação Benef - GESCON'!$B$4:$I$2159,6,FALSE),"")</f>
        <v/>
      </c>
      <c r="L431" s="83" t="str">
        <f>IF(H431="RPPS",IFERROR(IF(VLOOKUP(A431,'Suspensão de repasses - GESCON'!$D$3:$J$1048576,7,FALSE)="Validada","SIM","NÃO"),"NÃO"),"")</f>
        <v/>
      </c>
    </row>
    <row r="432" spans="1:12" s="19" customFormat="1" ht="15" hidden="1" customHeight="1" x14ac:dyDescent="0.25">
      <c r="A432" s="88" t="s">
        <v>5800</v>
      </c>
      <c r="B432" s="40" t="s">
        <v>4289</v>
      </c>
      <c r="C432" s="82" t="s">
        <v>10959</v>
      </c>
      <c r="D432" s="82"/>
      <c r="E432" s="82"/>
      <c r="F432" s="82"/>
      <c r="G432" s="82"/>
      <c r="H432" s="40" t="s">
        <v>4</v>
      </c>
      <c r="I432" s="83" t="str">
        <f>IFERROR(VLOOKUP(A432,'Alíquotas - CADPREV'!$B$2152:$N$4324,8,FALSE),"")</f>
        <v/>
      </c>
      <c r="J432" s="83" t="str">
        <f>IF(H432="RPPS",VLOOKUP(A432,' Legislação Benef - GESCON'!$B$4:$I$2159,3,FALSE),"")</f>
        <v/>
      </c>
      <c r="K432" s="83" t="str">
        <f>IF(H432="RPPS",VLOOKUP(A432,' Legislação Benef - GESCON'!$B$4:$I$2159,6,FALSE),"")</f>
        <v/>
      </c>
      <c r="L432" s="83" t="str">
        <f>IF(H432="RPPS",IFERROR(IF(VLOOKUP(A432,'Suspensão de repasses - GESCON'!$D$3:$J$1048576,7,FALSE)="Validada","SIM","NÃO"),"NÃO"),"")</f>
        <v/>
      </c>
    </row>
    <row r="433" spans="1:12" s="19" customFormat="1" ht="15" hidden="1" customHeight="1" x14ac:dyDescent="0.25">
      <c r="A433" s="88" t="s">
        <v>5801</v>
      </c>
      <c r="B433" s="40" t="s">
        <v>2413</v>
      </c>
      <c r="C433" s="82" t="s">
        <v>10959</v>
      </c>
      <c r="D433" s="82"/>
      <c r="E433" s="82"/>
      <c r="F433" s="82"/>
      <c r="G433" s="82"/>
      <c r="H433" s="40" t="s">
        <v>4</v>
      </c>
      <c r="I433" s="83" t="str">
        <f>IFERROR(VLOOKUP(A433,'Alíquotas - CADPREV'!$B$2152:$N$4324,8,FALSE),"")</f>
        <v/>
      </c>
      <c r="J433" s="83" t="str">
        <f>IF(H433="RPPS",VLOOKUP(A433,' Legislação Benef - GESCON'!$B$4:$I$2159,3,FALSE),"")</f>
        <v/>
      </c>
      <c r="K433" s="83" t="str">
        <f>IF(H433="RPPS",VLOOKUP(A433,' Legislação Benef - GESCON'!$B$4:$I$2159,6,FALSE),"")</f>
        <v/>
      </c>
      <c r="L433" s="83" t="str">
        <f>IF(H433="RPPS",IFERROR(IF(VLOOKUP(A433,'Suspensão de repasses - GESCON'!$D$3:$J$1048576,7,FALSE)="Validada","SIM","NÃO"),"NÃO"),"")</f>
        <v/>
      </c>
    </row>
    <row r="434" spans="1:12" s="19" customFormat="1" ht="15" hidden="1" customHeight="1" x14ac:dyDescent="0.25">
      <c r="A434" s="88" t="s">
        <v>5802</v>
      </c>
      <c r="B434" s="40" t="s">
        <v>5227</v>
      </c>
      <c r="C434" s="82" t="s">
        <v>10959</v>
      </c>
      <c r="D434" s="82"/>
      <c r="E434" s="82"/>
      <c r="F434" s="82"/>
      <c r="G434" s="82"/>
      <c r="H434" s="40" t="s">
        <v>4</v>
      </c>
      <c r="I434" s="83" t="str">
        <f>IFERROR(VLOOKUP(A434,'Alíquotas - CADPREV'!$B$2152:$N$4324,8,FALSE),"")</f>
        <v/>
      </c>
      <c r="J434" s="83" t="str">
        <f>IF(H434="RPPS",VLOOKUP(A434,' Legislação Benef - GESCON'!$B$4:$I$2159,3,FALSE),"")</f>
        <v/>
      </c>
      <c r="K434" s="83" t="str">
        <f>IF(H434="RPPS",VLOOKUP(A434,' Legislação Benef - GESCON'!$B$4:$I$2159,6,FALSE),"")</f>
        <v/>
      </c>
      <c r="L434" s="83" t="str">
        <f>IF(H434="RPPS",IFERROR(IF(VLOOKUP(A434,'Suspensão de repasses - GESCON'!$D$3:$J$1048576,7,FALSE)="Validada","SIM","NÃO"),"NÃO"),"")</f>
        <v/>
      </c>
    </row>
    <row r="435" spans="1:12" s="19" customFormat="1" ht="15" hidden="1" customHeight="1" x14ac:dyDescent="0.25">
      <c r="A435" s="88" t="s">
        <v>5803</v>
      </c>
      <c r="B435" s="40" t="s">
        <v>133</v>
      </c>
      <c r="C435" s="82" t="s">
        <v>10959</v>
      </c>
      <c r="D435" s="82"/>
      <c r="E435" s="82"/>
      <c r="F435" s="82"/>
      <c r="G435" s="82"/>
      <c r="H435" s="40" t="s">
        <v>4</v>
      </c>
      <c r="I435" s="83" t="str">
        <f>IFERROR(VLOOKUP(A435,'Alíquotas - CADPREV'!$B$2152:$N$4324,8,FALSE),"")</f>
        <v/>
      </c>
      <c r="J435" s="83" t="str">
        <f>IF(H435="RPPS",VLOOKUP(A435,' Legislação Benef - GESCON'!$B$4:$I$2159,3,FALSE),"")</f>
        <v/>
      </c>
      <c r="K435" s="83" t="str">
        <f>IF(H435="RPPS",VLOOKUP(A435,' Legislação Benef - GESCON'!$B$4:$I$2159,6,FALSE),"")</f>
        <v/>
      </c>
      <c r="L435" s="83" t="str">
        <f>IF(H435="RPPS",IFERROR(IF(VLOOKUP(A435,'Suspensão de repasses - GESCON'!$D$3:$J$1048576,7,FALSE)="Validada","SIM","NÃO"),"NÃO"),"")</f>
        <v/>
      </c>
    </row>
    <row r="436" spans="1:12" s="19" customFormat="1" ht="15" hidden="1" customHeight="1" x14ac:dyDescent="0.25">
      <c r="A436" s="88" t="s">
        <v>5804</v>
      </c>
      <c r="B436" s="40" t="s">
        <v>4626</v>
      </c>
      <c r="C436" s="82" t="s">
        <v>10959</v>
      </c>
      <c r="D436" s="82"/>
      <c r="E436" s="82"/>
      <c r="F436" s="82"/>
      <c r="G436" s="82"/>
      <c r="H436" s="40" t="s">
        <v>4</v>
      </c>
      <c r="I436" s="83" t="str">
        <f>IFERROR(VLOOKUP(A436,'Alíquotas - CADPREV'!$B$2152:$N$4324,8,FALSE),"")</f>
        <v/>
      </c>
      <c r="J436" s="83" t="str">
        <f>IF(H436="RPPS",VLOOKUP(A436,' Legislação Benef - GESCON'!$B$4:$I$2159,3,FALSE),"")</f>
        <v/>
      </c>
      <c r="K436" s="83" t="str">
        <f>IF(H436="RPPS",VLOOKUP(A436,' Legislação Benef - GESCON'!$B$4:$I$2159,6,FALSE),"")</f>
        <v/>
      </c>
      <c r="L436" s="83" t="str">
        <f>IF(H436="RPPS",IFERROR(IF(VLOOKUP(A436,'Suspensão de repasses - GESCON'!$D$3:$J$1048576,7,FALSE)="Validada","SIM","NÃO"),"NÃO"),"")</f>
        <v/>
      </c>
    </row>
    <row r="437" spans="1:12" s="19" customFormat="1" ht="15" hidden="1" customHeight="1" x14ac:dyDescent="0.25">
      <c r="A437" s="88" t="s">
        <v>5805</v>
      </c>
      <c r="B437" s="40" t="s">
        <v>4626</v>
      </c>
      <c r="C437" s="82" t="s">
        <v>10959</v>
      </c>
      <c r="D437" s="82"/>
      <c r="E437" s="82"/>
      <c r="F437" s="82"/>
      <c r="G437" s="82"/>
      <c r="H437" s="40" t="s">
        <v>4</v>
      </c>
      <c r="I437" s="83" t="str">
        <f>IFERROR(VLOOKUP(A437,'Alíquotas - CADPREV'!$B$2152:$N$4324,8,FALSE),"")</f>
        <v/>
      </c>
      <c r="J437" s="83" t="str">
        <f>IF(H437="RPPS",VLOOKUP(A437,' Legislação Benef - GESCON'!$B$4:$I$2159,3,FALSE),"")</f>
        <v/>
      </c>
      <c r="K437" s="83" t="str">
        <f>IF(H437="RPPS",VLOOKUP(A437,' Legislação Benef - GESCON'!$B$4:$I$2159,6,FALSE),"")</f>
        <v/>
      </c>
      <c r="L437" s="83" t="str">
        <f>IF(H437="RPPS",IFERROR(IF(VLOOKUP(A437,'Suspensão de repasses - GESCON'!$D$3:$J$1048576,7,FALSE)="Validada","SIM","NÃO"),"NÃO"),"")</f>
        <v/>
      </c>
    </row>
    <row r="438" spans="1:12" s="19" customFormat="1" ht="15" customHeight="1" x14ac:dyDescent="0.25">
      <c r="A438" s="88" t="s">
        <v>5806</v>
      </c>
      <c r="B438" s="40" t="s">
        <v>4626</v>
      </c>
      <c r="C438" s="82" t="s">
        <v>10958</v>
      </c>
      <c r="D438" s="82">
        <v>2617</v>
      </c>
      <c r="E438" s="82">
        <v>288</v>
      </c>
      <c r="F438" s="82">
        <v>80</v>
      </c>
      <c r="G438" s="82">
        <v>2985</v>
      </c>
      <c r="H438" s="40" t="s">
        <v>2</v>
      </c>
      <c r="I438" s="83" t="str">
        <f>IFERROR(VLOOKUP(A438,'Alíquotas - CADPREV'!$B$2152:$N$4324,8,FALSE),"")</f>
        <v>NÃO</v>
      </c>
      <c r="J438" s="83" t="str">
        <f>IF(H438="RPPS",VLOOKUP(A438,' Legislação Benef - GESCON'!$B$4:$I$2159,3,FALSE),"")</f>
        <v>NÃO</v>
      </c>
      <c r="K438" s="83" t="str">
        <f>IF(H438="RPPS",VLOOKUP(A438,' Legislação Benef - GESCON'!$B$4:$I$2159,6,FALSE),"")</f>
        <v>NÃO</v>
      </c>
      <c r="L438" s="83" t="str">
        <f>IF(H438="RPPS",IFERROR(IF(VLOOKUP(A438,'Suspensão de repasses - GESCON'!$D$3:$J$1048576,7,FALSE)="Validada","SIM","NÃO"),"NÃO"),"")</f>
        <v>NÃO</v>
      </c>
    </row>
    <row r="439" spans="1:12" s="19" customFormat="1" ht="15" hidden="1" customHeight="1" x14ac:dyDescent="0.25">
      <c r="A439" s="88" t="s">
        <v>5807</v>
      </c>
      <c r="B439" s="40" t="s">
        <v>2413</v>
      </c>
      <c r="C439" s="82" t="s">
        <v>10959</v>
      </c>
      <c r="D439" s="82"/>
      <c r="E439" s="82"/>
      <c r="F439" s="82"/>
      <c r="G439" s="82"/>
      <c r="H439" s="40" t="s">
        <v>4</v>
      </c>
      <c r="I439" s="83" t="str">
        <f>IFERROR(VLOOKUP(A439,'Alíquotas - CADPREV'!$B$2152:$N$4324,8,FALSE),"")</f>
        <v/>
      </c>
      <c r="J439" s="83" t="str">
        <f>IF(H439="RPPS",VLOOKUP(A439,' Legislação Benef - GESCON'!$B$4:$I$2159,3,FALSE),"")</f>
        <v/>
      </c>
      <c r="K439" s="83" t="str">
        <f>IF(H439="RPPS",VLOOKUP(A439,' Legislação Benef - GESCON'!$B$4:$I$2159,6,FALSE),"")</f>
        <v/>
      </c>
      <c r="L439" s="83" t="str">
        <f>IF(H439="RPPS",IFERROR(IF(VLOOKUP(A439,'Suspensão de repasses - GESCON'!$D$3:$J$1048576,7,FALSE)="Validada","SIM","NÃO"),"NÃO"),"")</f>
        <v/>
      </c>
    </row>
    <row r="440" spans="1:12" s="19" customFormat="1" ht="15" hidden="1" customHeight="1" x14ac:dyDescent="0.25">
      <c r="A440" s="88" t="s">
        <v>5808</v>
      </c>
      <c r="B440" s="40" t="s">
        <v>2926</v>
      </c>
      <c r="C440" s="82" t="s">
        <v>10959</v>
      </c>
      <c r="D440" s="82"/>
      <c r="E440" s="82"/>
      <c r="F440" s="82"/>
      <c r="G440" s="82"/>
      <c r="H440" s="40" t="s">
        <v>4</v>
      </c>
      <c r="I440" s="83" t="str">
        <f>IFERROR(VLOOKUP(A440,'Alíquotas - CADPREV'!$B$2152:$N$4324,8,FALSE),"")</f>
        <v/>
      </c>
      <c r="J440" s="83" t="str">
        <f>IF(H440="RPPS",VLOOKUP(A440,' Legislação Benef - GESCON'!$B$4:$I$2159,3,FALSE),"")</f>
        <v/>
      </c>
      <c r="K440" s="83" t="str">
        <f>IF(H440="RPPS",VLOOKUP(A440,' Legislação Benef - GESCON'!$B$4:$I$2159,6,FALSE),"")</f>
        <v/>
      </c>
      <c r="L440" s="83" t="str">
        <f>IF(H440="RPPS",IFERROR(IF(VLOOKUP(A440,'Suspensão de repasses - GESCON'!$D$3:$J$1048576,7,FALSE)="Validada","SIM","NÃO"),"NÃO"),"")</f>
        <v/>
      </c>
    </row>
    <row r="441" spans="1:12" s="19" customFormat="1" ht="15" hidden="1" customHeight="1" x14ac:dyDescent="0.25">
      <c r="A441" s="88" t="s">
        <v>5809</v>
      </c>
      <c r="B441" s="40" t="s">
        <v>901</v>
      </c>
      <c r="C441" s="82" t="s">
        <v>10959</v>
      </c>
      <c r="D441" s="82"/>
      <c r="E441" s="82"/>
      <c r="F441" s="82"/>
      <c r="G441" s="82"/>
      <c r="H441" s="40" t="s">
        <v>4</v>
      </c>
      <c r="I441" s="83" t="str">
        <f>IFERROR(VLOOKUP(A441,'Alíquotas - CADPREV'!$B$2152:$N$4324,8,FALSE),"")</f>
        <v/>
      </c>
      <c r="J441" s="83" t="str">
        <f>IF(H441="RPPS",VLOOKUP(A441,' Legislação Benef - GESCON'!$B$4:$I$2159,3,FALSE),"")</f>
        <v/>
      </c>
      <c r="K441" s="83" t="str">
        <f>IF(H441="RPPS",VLOOKUP(A441,' Legislação Benef - GESCON'!$B$4:$I$2159,6,FALSE),"")</f>
        <v/>
      </c>
      <c r="L441" s="83" t="str">
        <f>IF(H441="RPPS",IFERROR(IF(VLOOKUP(A441,'Suspensão de repasses - GESCON'!$D$3:$J$1048576,7,FALSE)="Validada","SIM","NÃO"),"NÃO"),"")</f>
        <v/>
      </c>
    </row>
    <row r="442" spans="1:12" s="19" customFormat="1" ht="15" hidden="1" customHeight="1" x14ac:dyDescent="0.25">
      <c r="A442" s="88" t="s">
        <v>5810</v>
      </c>
      <c r="B442" s="40" t="s">
        <v>1142</v>
      </c>
      <c r="C442" s="82" t="s">
        <v>10959</v>
      </c>
      <c r="D442" s="82"/>
      <c r="E442" s="82"/>
      <c r="F442" s="82"/>
      <c r="G442" s="82"/>
      <c r="H442" s="40" t="s">
        <v>4</v>
      </c>
      <c r="I442" s="83" t="str">
        <f>IFERROR(VLOOKUP(A442,'Alíquotas - CADPREV'!$B$2152:$N$4324,8,FALSE),"")</f>
        <v/>
      </c>
      <c r="J442" s="83" t="str">
        <f>IF(H442="RPPS",VLOOKUP(A442,' Legislação Benef - GESCON'!$B$4:$I$2159,3,FALSE),"")</f>
        <v/>
      </c>
      <c r="K442" s="83" t="str">
        <f>IF(H442="RPPS",VLOOKUP(A442,' Legislação Benef - GESCON'!$B$4:$I$2159,6,FALSE),"")</f>
        <v/>
      </c>
      <c r="L442" s="83" t="str">
        <f>IF(H442="RPPS",IFERROR(IF(VLOOKUP(A442,'Suspensão de repasses - GESCON'!$D$3:$J$1048576,7,FALSE)="Validada","SIM","NÃO"),"NÃO"),"")</f>
        <v/>
      </c>
    </row>
    <row r="443" spans="1:12" s="19" customFormat="1" ht="15" hidden="1" customHeight="1" x14ac:dyDescent="0.25">
      <c r="A443" s="88" t="s">
        <v>5811</v>
      </c>
      <c r="B443" s="40" t="s">
        <v>5227</v>
      </c>
      <c r="C443" s="82" t="s">
        <v>10959</v>
      </c>
      <c r="D443" s="82"/>
      <c r="E443" s="82"/>
      <c r="F443" s="82"/>
      <c r="G443" s="82"/>
      <c r="H443" s="40" t="s">
        <v>4</v>
      </c>
      <c r="I443" s="83" t="str">
        <f>IFERROR(VLOOKUP(A443,'Alíquotas - CADPREV'!$B$2152:$N$4324,8,FALSE),"")</f>
        <v/>
      </c>
      <c r="J443" s="83" t="str">
        <f>IF(H443="RPPS",VLOOKUP(A443,' Legislação Benef - GESCON'!$B$4:$I$2159,3,FALSE),"")</f>
        <v/>
      </c>
      <c r="K443" s="83" t="str">
        <f>IF(H443="RPPS",VLOOKUP(A443,' Legislação Benef - GESCON'!$B$4:$I$2159,6,FALSE),"")</f>
        <v/>
      </c>
      <c r="L443" s="83" t="str">
        <f>IF(H443="RPPS",IFERROR(IF(VLOOKUP(A443,'Suspensão de repasses - GESCON'!$D$3:$J$1048576,7,FALSE)="Validada","SIM","NÃO"),"NÃO"),"")</f>
        <v/>
      </c>
    </row>
    <row r="444" spans="1:12" s="19" customFormat="1" ht="15" hidden="1" customHeight="1" x14ac:dyDescent="0.25">
      <c r="A444" s="88" t="s">
        <v>5812</v>
      </c>
      <c r="B444" s="40" t="s">
        <v>5227</v>
      </c>
      <c r="C444" s="82" t="s">
        <v>10959</v>
      </c>
      <c r="D444" s="82"/>
      <c r="E444" s="82"/>
      <c r="F444" s="82"/>
      <c r="G444" s="82"/>
      <c r="H444" s="40" t="s">
        <v>4</v>
      </c>
      <c r="I444" s="83" t="str">
        <f>IFERROR(VLOOKUP(A444,'Alíquotas - CADPREV'!$B$2152:$N$4324,8,FALSE),"")</f>
        <v/>
      </c>
      <c r="J444" s="83" t="str">
        <f>IF(H444="RPPS",VLOOKUP(A444,' Legislação Benef - GESCON'!$B$4:$I$2159,3,FALSE),"")</f>
        <v/>
      </c>
      <c r="K444" s="83" t="str">
        <f>IF(H444="RPPS",VLOOKUP(A444,' Legislação Benef - GESCON'!$B$4:$I$2159,6,FALSE),"")</f>
        <v/>
      </c>
      <c r="L444" s="83" t="str">
        <f>IF(H444="RPPS",IFERROR(IF(VLOOKUP(A444,'Suspensão de repasses - GESCON'!$D$3:$J$1048576,7,FALSE)="Validada","SIM","NÃO"),"NÃO"),"")</f>
        <v/>
      </c>
    </row>
    <row r="445" spans="1:12" s="19" customFormat="1" ht="15" hidden="1" customHeight="1" x14ac:dyDescent="0.25">
      <c r="A445" s="88" t="s">
        <v>5813</v>
      </c>
      <c r="B445" s="40" t="s">
        <v>1142</v>
      </c>
      <c r="C445" s="82" t="s">
        <v>10959</v>
      </c>
      <c r="D445" s="82"/>
      <c r="E445" s="82"/>
      <c r="F445" s="82"/>
      <c r="G445" s="82"/>
      <c r="H445" s="40" t="s">
        <v>4</v>
      </c>
      <c r="I445" s="83" t="str">
        <f>IFERROR(VLOOKUP(A445,'Alíquotas - CADPREV'!$B$2152:$N$4324,8,FALSE),"")</f>
        <v/>
      </c>
      <c r="J445" s="83" t="str">
        <f>IF(H445="RPPS",VLOOKUP(A445,' Legislação Benef - GESCON'!$B$4:$I$2159,3,FALSE),"")</f>
        <v/>
      </c>
      <c r="K445" s="83" t="str">
        <f>IF(H445="RPPS",VLOOKUP(A445,' Legislação Benef - GESCON'!$B$4:$I$2159,6,FALSE),"")</f>
        <v/>
      </c>
      <c r="L445" s="83" t="str">
        <f>IF(H445="RPPS",IFERROR(IF(VLOOKUP(A445,'Suspensão de repasses - GESCON'!$D$3:$J$1048576,7,FALSE)="Validada","SIM","NÃO"),"NÃO"),"")</f>
        <v/>
      </c>
    </row>
    <row r="446" spans="1:12" s="19" customFormat="1" ht="15" hidden="1" customHeight="1" x14ac:dyDescent="0.25">
      <c r="A446" s="88" t="s">
        <v>5814</v>
      </c>
      <c r="B446" s="40" t="s">
        <v>1142</v>
      </c>
      <c r="C446" s="82" t="s">
        <v>10959</v>
      </c>
      <c r="D446" s="82"/>
      <c r="E446" s="82"/>
      <c r="F446" s="82"/>
      <c r="G446" s="82"/>
      <c r="H446" s="40" t="s">
        <v>4</v>
      </c>
      <c r="I446" s="83" t="str">
        <f>IFERROR(VLOOKUP(A446,'Alíquotas - CADPREV'!$B$2152:$N$4324,8,FALSE),"")</f>
        <v/>
      </c>
      <c r="J446" s="83" t="str">
        <f>IF(H446="RPPS",VLOOKUP(A446,' Legislação Benef - GESCON'!$B$4:$I$2159,3,FALSE),"")</f>
        <v/>
      </c>
      <c r="K446" s="83" t="str">
        <f>IF(H446="RPPS",VLOOKUP(A446,' Legislação Benef - GESCON'!$B$4:$I$2159,6,FALSE),"")</f>
        <v/>
      </c>
      <c r="L446" s="83" t="str">
        <f>IF(H446="RPPS",IFERROR(IF(VLOOKUP(A446,'Suspensão de repasses - GESCON'!$D$3:$J$1048576,7,FALSE)="Validada","SIM","NÃO"),"NÃO"),"")</f>
        <v/>
      </c>
    </row>
    <row r="447" spans="1:12" s="19" customFormat="1" ht="15" hidden="1" customHeight="1" x14ac:dyDescent="0.25">
      <c r="A447" s="88" t="s">
        <v>5815</v>
      </c>
      <c r="B447" s="40" t="s">
        <v>1142</v>
      </c>
      <c r="C447" s="82" t="s">
        <v>10959</v>
      </c>
      <c r="D447" s="82"/>
      <c r="E447" s="82"/>
      <c r="F447" s="82"/>
      <c r="G447" s="82"/>
      <c r="H447" s="40" t="s">
        <v>4</v>
      </c>
      <c r="I447" s="83" t="str">
        <f>IFERROR(VLOOKUP(A447,'Alíquotas - CADPREV'!$B$2152:$N$4324,8,FALSE),"")</f>
        <v/>
      </c>
      <c r="J447" s="83" t="str">
        <f>IF(H447="RPPS",VLOOKUP(A447,' Legislação Benef - GESCON'!$B$4:$I$2159,3,FALSE),"")</f>
        <v/>
      </c>
      <c r="K447" s="83" t="str">
        <f>IF(H447="RPPS",VLOOKUP(A447,' Legislação Benef - GESCON'!$B$4:$I$2159,6,FALSE),"")</f>
        <v/>
      </c>
      <c r="L447" s="83" t="str">
        <f>IF(H447="RPPS",IFERROR(IF(VLOOKUP(A447,'Suspensão de repasses - GESCON'!$D$3:$J$1048576,7,FALSE)="Validada","SIM","NÃO"),"NÃO"),"")</f>
        <v/>
      </c>
    </row>
    <row r="448" spans="1:12" s="19" customFormat="1" ht="15" hidden="1" customHeight="1" x14ac:dyDescent="0.25">
      <c r="A448" s="88" t="s">
        <v>5816</v>
      </c>
      <c r="B448" s="40" t="s">
        <v>1142</v>
      </c>
      <c r="C448" s="82" t="s">
        <v>10959</v>
      </c>
      <c r="D448" s="82"/>
      <c r="E448" s="82"/>
      <c r="F448" s="82"/>
      <c r="G448" s="82"/>
      <c r="H448" s="40" t="s">
        <v>4</v>
      </c>
      <c r="I448" s="83" t="str">
        <f>IFERROR(VLOOKUP(A448,'Alíquotas - CADPREV'!$B$2152:$N$4324,8,FALSE),"")</f>
        <v/>
      </c>
      <c r="J448" s="83" t="str">
        <f>IF(H448="RPPS",VLOOKUP(A448,' Legislação Benef - GESCON'!$B$4:$I$2159,3,FALSE),"")</f>
        <v/>
      </c>
      <c r="K448" s="83" t="str">
        <f>IF(H448="RPPS",VLOOKUP(A448,' Legislação Benef - GESCON'!$B$4:$I$2159,6,FALSE),"")</f>
        <v/>
      </c>
      <c r="L448" s="83" t="str">
        <f>IF(H448="RPPS",IFERROR(IF(VLOOKUP(A448,'Suspensão de repasses - GESCON'!$D$3:$J$1048576,7,FALSE)="Validada","SIM","NÃO"),"NÃO"),"")</f>
        <v/>
      </c>
    </row>
    <row r="449" spans="1:12" s="19" customFormat="1" ht="15" customHeight="1" x14ac:dyDescent="0.25">
      <c r="A449" s="88" t="s">
        <v>5817</v>
      </c>
      <c r="B449" s="40" t="s">
        <v>4626</v>
      </c>
      <c r="C449" s="82" t="s">
        <v>10958</v>
      </c>
      <c r="D449" s="82">
        <v>525</v>
      </c>
      <c r="E449" s="82">
        <v>70</v>
      </c>
      <c r="F449" s="82">
        <v>17</v>
      </c>
      <c r="G449" s="82">
        <v>612</v>
      </c>
      <c r="H449" s="40" t="s">
        <v>2</v>
      </c>
      <c r="I449" s="83" t="str">
        <f>IFERROR(VLOOKUP(A449,'Alíquotas - CADPREV'!$B$2152:$N$4324,8,FALSE),"")</f>
        <v>NÃO</v>
      </c>
      <c r="J449" s="83" t="str">
        <f>IF(H449="RPPS",VLOOKUP(A449,' Legislação Benef - GESCON'!$B$4:$I$2159,3,FALSE),"")</f>
        <v>NÃO</v>
      </c>
      <c r="K449" s="83" t="str">
        <f>IF(H449="RPPS",VLOOKUP(A449,' Legislação Benef - GESCON'!$B$4:$I$2159,6,FALSE),"")</f>
        <v>NÃO</v>
      </c>
      <c r="L449" s="83" t="str">
        <f>IF(H449="RPPS",IFERROR(IF(VLOOKUP(A449,'Suspensão de repasses - GESCON'!$D$3:$J$1048576,7,FALSE)="Validada","SIM","NÃO"),"NÃO"),"")</f>
        <v>NÃO</v>
      </c>
    </row>
    <row r="450" spans="1:12" s="19" customFormat="1" ht="15" customHeight="1" x14ac:dyDescent="0.25">
      <c r="A450" s="88" t="s">
        <v>5818</v>
      </c>
      <c r="B450" s="40" t="s">
        <v>1356</v>
      </c>
      <c r="C450" s="82" t="s">
        <v>10958</v>
      </c>
      <c r="D450" s="82">
        <v>502</v>
      </c>
      <c r="E450" s="82">
        <v>109</v>
      </c>
      <c r="F450" s="82">
        <v>16</v>
      </c>
      <c r="G450" s="82">
        <v>627</v>
      </c>
      <c r="H450" s="40" t="s">
        <v>2</v>
      </c>
      <c r="I450" s="83" t="str">
        <f>IFERROR(VLOOKUP(A450,'Alíquotas - CADPREV'!$B$2152:$N$4324,8,FALSE),"")</f>
        <v>NÃO</v>
      </c>
      <c r="J450" s="83" t="str">
        <f>IF(H450="RPPS",VLOOKUP(A450,' Legislação Benef - GESCON'!$B$4:$I$2159,3,FALSE),"")</f>
        <v>NÃO</v>
      </c>
      <c r="K450" s="83" t="str">
        <f>IF(H450="RPPS",VLOOKUP(A450,' Legislação Benef - GESCON'!$B$4:$I$2159,6,FALSE),"")</f>
        <v>NÃO</v>
      </c>
      <c r="L450" s="83" t="str">
        <f>IF(H450="RPPS",IFERROR(IF(VLOOKUP(A450,'Suspensão de repasses - GESCON'!$D$3:$J$1048576,7,FALSE)="Validada","SIM","NÃO"),"NÃO"),"")</f>
        <v>NÃO</v>
      </c>
    </row>
    <row r="451" spans="1:12" s="19" customFormat="1" ht="15" customHeight="1" x14ac:dyDescent="0.25">
      <c r="A451" s="88" t="s">
        <v>5819</v>
      </c>
      <c r="B451" s="40" t="s">
        <v>3812</v>
      </c>
      <c r="C451" s="82" t="s">
        <v>10958</v>
      </c>
      <c r="D451" s="82">
        <v>2788</v>
      </c>
      <c r="E451" s="82">
        <v>1124</v>
      </c>
      <c r="F451" s="82">
        <v>221</v>
      </c>
      <c r="G451" s="82">
        <v>4133</v>
      </c>
      <c r="H451" s="40" t="s">
        <v>2</v>
      </c>
      <c r="I451" s="83" t="str">
        <f>IFERROR(VLOOKUP(A451,'Alíquotas - CADPREV'!$B$2152:$N$4324,8,FALSE),"")</f>
        <v>NÃO</v>
      </c>
      <c r="J451" s="83" t="str">
        <f>IF(H451="RPPS",VLOOKUP(A451,' Legislação Benef - GESCON'!$B$4:$I$2159,3,FALSE),"")</f>
        <v>NÃO</v>
      </c>
      <c r="K451" s="83" t="str">
        <f>IF(H451="RPPS",VLOOKUP(A451,' Legislação Benef - GESCON'!$B$4:$I$2159,6,FALSE),"")</f>
        <v>NÃO</v>
      </c>
      <c r="L451" s="83" t="str">
        <f>IF(H451="RPPS",IFERROR(IF(VLOOKUP(A451,'Suspensão de repasses - GESCON'!$D$3:$J$1048576,7,FALSE)="Validada","SIM","NÃO"),"NÃO"),"")</f>
        <v>NÃO</v>
      </c>
    </row>
    <row r="452" spans="1:12" s="19" customFormat="1" ht="15" hidden="1" customHeight="1" x14ac:dyDescent="0.25">
      <c r="A452" s="88" t="s">
        <v>5820</v>
      </c>
      <c r="B452" s="40" t="s">
        <v>2413</v>
      </c>
      <c r="C452" s="82" t="s">
        <v>10959</v>
      </c>
      <c r="D452" s="82"/>
      <c r="E452" s="82"/>
      <c r="F452" s="82"/>
      <c r="G452" s="82"/>
      <c r="H452" s="40" t="s">
        <v>4</v>
      </c>
      <c r="I452" s="83" t="str">
        <f>IFERROR(VLOOKUP(A452,'Alíquotas - CADPREV'!$B$2152:$N$4324,8,FALSE),"")</f>
        <v/>
      </c>
      <c r="J452" s="83" t="str">
        <f>IF(H452="RPPS",VLOOKUP(A452,' Legislação Benef - GESCON'!$B$4:$I$2159,3,FALSE),"")</f>
        <v/>
      </c>
      <c r="K452" s="83" t="str">
        <f>IF(H452="RPPS",VLOOKUP(A452,' Legislação Benef - GESCON'!$B$4:$I$2159,6,FALSE),"")</f>
        <v/>
      </c>
      <c r="L452" s="83" t="str">
        <f>IF(H452="RPPS",IFERROR(IF(VLOOKUP(A452,'Suspensão de repasses - GESCON'!$D$3:$J$1048576,7,FALSE)="Validada","SIM","NÃO"),"NÃO"),"")</f>
        <v/>
      </c>
    </row>
    <row r="453" spans="1:12" s="19" customFormat="1" ht="15" hidden="1" customHeight="1" x14ac:dyDescent="0.25">
      <c r="A453" s="88" t="s">
        <v>5821</v>
      </c>
      <c r="B453" s="40" t="s">
        <v>2554</v>
      </c>
      <c r="C453" s="82" t="s">
        <v>10959</v>
      </c>
      <c r="D453" s="82"/>
      <c r="E453" s="82"/>
      <c r="F453" s="82"/>
      <c r="G453" s="82"/>
      <c r="H453" s="40" t="s">
        <v>4</v>
      </c>
      <c r="I453" s="83" t="str">
        <f>IFERROR(VLOOKUP(A453,'Alíquotas - CADPREV'!$B$2152:$N$4324,8,FALSE),"")</f>
        <v/>
      </c>
      <c r="J453" s="83" t="str">
        <f>IF(H453="RPPS",VLOOKUP(A453,' Legislação Benef - GESCON'!$B$4:$I$2159,3,FALSE),"")</f>
        <v/>
      </c>
      <c r="K453" s="83" t="str">
        <f>IF(H453="RPPS",VLOOKUP(A453,' Legislação Benef - GESCON'!$B$4:$I$2159,6,FALSE),"")</f>
        <v/>
      </c>
      <c r="L453" s="83" t="str">
        <f>IF(H453="RPPS",IFERROR(IF(VLOOKUP(A453,'Suspensão de repasses - GESCON'!$D$3:$J$1048576,7,FALSE)="Validada","SIM","NÃO"),"NÃO"),"")</f>
        <v/>
      </c>
    </row>
    <row r="454" spans="1:12" s="19" customFormat="1" ht="15" hidden="1" customHeight="1" x14ac:dyDescent="0.25">
      <c r="A454" s="88" t="s">
        <v>5822</v>
      </c>
      <c r="B454" s="40" t="s">
        <v>3601</v>
      </c>
      <c r="C454" s="82" t="s">
        <v>10959</v>
      </c>
      <c r="D454" s="82"/>
      <c r="E454" s="82"/>
      <c r="F454" s="82"/>
      <c r="G454" s="82"/>
      <c r="H454" s="40" t="s">
        <v>4</v>
      </c>
      <c r="I454" s="83" t="str">
        <f>IFERROR(VLOOKUP(A454,'Alíquotas - CADPREV'!$B$2152:$N$4324,8,FALSE),"")</f>
        <v/>
      </c>
      <c r="J454" s="83" t="str">
        <f>IF(H454="RPPS",VLOOKUP(A454,' Legislação Benef - GESCON'!$B$4:$I$2159,3,FALSE),"")</f>
        <v/>
      </c>
      <c r="K454" s="83" t="str">
        <f>IF(H454="RPPS",VLOOKUP(A454,' Legislação Benef - GESCON'!$B$4:$I$2159,6,FALSE),"")</f>
        <v/>
      </c>
      <c r="L454" s="83" t="str">
        <f>IF(H454="RPPS",IFERROR(IF(VLOOKUP(A454,'Suspensão de repasses - GESCON'!$D$3:$J$1048576,7,FALSE)="Validada","SIM","NÃO"),"NÃO"),"")</f>
        <v/>
      </c>
    </row>
    <row r="455" spans="1:12" s="19" customFormat="1" ht="15" hidden="1" customHeight="1" x14ac:dyDescent="0.25">
      <c r="A455" s="88" t="s">
        <v>5823</v>
      </c>
      <c r="B455" s="40" t="s">
        <v>215</v>
      </c>
      <c r="C455" s="82" t="s">
        <v>10959</v>
      </c>
      <c r="D455" s="82"/>
      <c r="E455" s="82"/>
      <c r="F455" s="82"/>
      <c r="G455" s="82"/>
      <c r="H455" s="40" t="s">
        <v>4</v>
      </c>
      <c r="I455" s="83" t="str">
        <f>IFERROR(VLOOKUP(A455,'Alíquotas - CADPREV'!$B$2152:$N$4324,8,FALSE),"")</f>
        <v/>
      </c>
      <c r="J455" s="83" t="str">
        <f>IF(H455="RPPS",VLOOKUP(A455,' Legislação Benef - GESCON'!$B$4:$I$2159,3,FALSE),"")</f>
        <v/>
      </c>
      <c r="K455" s="83" t="str">
        <f>IF(H455="RPPS",VLOOKUP(A455,' Legislação Benef - GESCON'!$B$4:$I$2159,6,FALSE),"")</f>
        <v/>
      </c>
      <c r="L455" s="83" t="str">
        <f>IF(H455="RPPS",IFERROR(IF(VLOOKUP(A455,'Suspensão de repasses - GESCON'!$D$3:$J$1048576,7,FALSE)="Validada","SIM","NÃO"),"NÃO"),"")</f>
        <v/>
      </c>
    </row>
    <row r="456" spans="1:12" s="19" customFormat="1" ht="15" customHeight="1" x14ac:dyDescent="0.25">
      <c r="A456" s="88" t="s">
        <v>5824</v>
      </c>
      <c r="B456" s="40" t="s">
        <v>2413</v>
      </c>
      <c r="C456" s="82" t="s">
        <v>10958</v>
      </c>
      <c r="D456" s="82">
        <v>1248</v>
      </c>
      <c r="E456" s="82">
        <v>197</v>
      </c>
      <c r="F456" s="82">
        <v>61</v>
      </c>
      <c r="G456" s="82">
        <v>1506</v>
      </c>
      <c r="H456" s="40" t="s">
        <v>2</v>
      </c>
      <c r="I456" s="83" t="str">
        <f>IFERROR(VLOOKUP(A456,'Alíquotas - CADPREV'!$B$2152:$N$4324,8,FALSE),"")</f>
        <v>NÃO</v>
      </c>
      <c r="J456" s="83" t="str">
        <f>IF(H456="RPPS",VLOOKUP(A456,' Legislação Benef - GESCON'!$B$4:$I$2159,3,FALSE),"")</f>
        <v>NÃO</v>
      </c>
      <c r="K456" s="83" t="str">
        <f>IF(H456="RPPS",VLOOKUP(A456,' Legislação Benef - GESCON'!$B$4:$I$2159,6,FALSE),"")</f>
        <v>NÃO</v>
      </c>
      <c r="L456" s="83" t="str">
        <f>IF(H456="RPPS",IFERROR(IF(VLOOKUP(A456,'Suspensão de repasses - GESCON'!$D$3:$J$1048576,7,FALSE)="Validada","SIM","NÃO"),"NÃO"),"")</f>
        <v>NÃO</v>
      </c>
    </row>
    <row r="457" spans="1:12" s="19" customFormat="1" ht="15" hidden="1" customHeight="1" x14ac:dyDescent="0.25">
      <c r="A457" s="88" t="s">
        <v>5825</v>
      </c>
      <c r="B457" s="40" t="s">
        <v>215</v>
      </c>
      <c r="C457" s="82" t="s">
        <v>10959</v>
      </c>
      <c r="D457" s="82"/>
      <c r="E457" s="82"/>
      <c r="F457" s="82"/>
      <c r="G457" s="82"/>
      <c r="H457" s="40" t="s">
        <v>4</v>
      </c>
      <c r="I457" s="83" t="str">
        <f>IFERROR(VLOOKUP(A457,'Alíquotas - CADPREV'!$B$2152:$N$4324,8,FALSE),"")</f>
        <v/>
      </c>
      <c r="J457" s="83" t="str">
        <f>IF(H457="RPPS",VLOOKUP(A457,' Legislação Benef - GESCON'!$B$4:$I$2159,3,FALSE),"")</f>
        <v/>
      </c>
      <c r="K457" s="83" t="str">
        <f>IF(H457="RPPS",VLOOKUP(A457,' Legislação Benef - GESCON'!$B$4:$I$2159,6,FALSE),"")</f>
        <v/>
      </c>
      <c r="L457" s="83" t="str">
        <f>IF(H457="RPPS",IFERROR(IF(VLOOKUP(A457,'Suspensão de repasses - GESCON'!$D$3:$J$1048576,7,FALSE)="Validada","SIM","NÃO"),"NÃO"),"")</f>
        <v/>
      </c>
    </row>
    <row r="458" spans="1:12" s="19" customFormat="1" ht="15" hidden="1" customHeight="1" x14ac:dyDescent="0.25">
      <c r="A458" s="88" t="s">
        <v>5826</v>
      </c>
      <c r="B458" s="40" t="s">
        <v>2926</v>
      </c>
      <c r="C458" s="82" t="s">
        <v>10959</v>
      </c>
      <c r="D458" s="82"/>
      <c r="E458" s="82"/>
      <c r="F458" s="82"/>
      <c r="G458" s="82"/>
      <c r="H458" s="40" t="s">
        <v>4</v>
      </c>
      <c r="I458" s="83" t="str">
        <f>IFERROR(VLOOKUP(A458,'Alíquotas - CADPREV'!$B$2152:$N$4324,8,FALSE),"")</f>
        <v/>
      </c>
      <c r="J458" s="83" t="str">
        <f>IF(H458="RPPS",VLOOKUP(A458,' Legislação Benef - GESCON'!$B$4:$I$2159,3,FALSE),"")</f>
        <v/>
      </c>
      <c r="K458" s="83" t="str">
        <f>IF(H458="RPPS",VLOOKUP(A458,' Legislação Benef - GESCON'!$B$4:$I$2159,6,FALSE),"")</f>
        <v/>
      </c>
      <c r="L458" s="83" t="str">
        <f>IF(H458="RPPS",IFERROR(IF(VLOOKUP(A458,'Suspensão de repasses - GESCON'!$D$3:$J$1048576,7,FALSE)="Validada","SIM","NÃO"),"NÃO"),"")</f>
        <v/>
      </c>
    </row>
    <row r="459" spans="1:12" s="19" customFormat="1" ht="15" hidden="1" customHeight="1" x14ac:dyDescent="0.25">
      <c r="A459" s="88" t="s">
        <v>5827</v>
      </c>
      <c r="B459" s="40" t="s">
        <v>634</v>
      </c>
      <c r="C459" s="82" t="s">
        <v>10959</v>
      </c>
      <c r="D459" s="82"/>
      <c r="E459" s="82"/>
      <c r="F459" s="82"/>
      <c r="G459" s="82"/>
      <c r="H459" s="40" t="s">
        <v>4</v>
      </c>
      <c r="I459" s="83" t="str">
        <f>IFERROR(VLOOKUP(A459,'Alíquotas - CADPREV'!$B$2152:$N$4324,8,FALSE),"")</f>
        <v/>
      </c>
      <c r="J459" s="83" t="str">
        <f>IF(H459="RPPS",VLOOKUP(A459,' Legislação Benef - GESCON'!$B$4:$I$2159,3,FALSE),"")</f>
        <v/>
      </c>
      <c r="K459" s="83" t="str">
        <f>IF(H459="RPPS",VLOOKUP(A459,' Legislação Benef - GESCON'!$B$4:$I$2159,6,FALSE),"")</f>
        <v/>
      </c>
      <c r="L459" s="83" t="str">
        <f>IF(H459="RPPS",IFERROR(IF(VLOOKUP(A459,'Suspensão de repasses - GESCON'!$D$3:$J$1048576,7,FALSE)="Validada","SIM","NÃO"),"NÃO"),"")</f>
        <v/>
      </c>
    </row>
    <row r="460" spans="1:12" s="19" customFormat="1" ht="15" hidden="1" customHeight="1" x14ac:dyDescent="0.25">
      <c r="A460" s="88" t="s">
        <v>5828</v>
      </c>
      <c r="B460" s="40" t="s">
        <v>821</v>
      </c>
      <c r="C460" s="82" t="s">
        <v>10959</v>
      </c>
      <c r="D460" s="82"/>
      <c r="E460" s="82"/>
      <c r="F460" s="82"/>
      <c r="G460" s="82"/>
      <c r="H460" s="40" t="s">
        <v>4</v>
      </c>
      <c r="I460" s="83" t="str">
        <f>IFERROR(VLOOKUP(A460,'Alíquotas - CADPREV'!$B$2152:$N$4324,8,FALSE),"")</f>
        <v/>
      </c>
      <c r="J460" s="83" t="str">
        <f>IF(H460="RPPS",VLOOKUP(A460,' Legislação Benef - GESCON'!$B$4:$I$2159,3,FALSE),"")</f>
        <v/>
      </c>
      <c r="K460" s="83" t="str">
        <f>IF(H460="RPPS",VLOOKUP(A460,' Legislação Benef - GESCON'!$B$4:$I$2159,6,FALSE),"")</f>
        <v/>
      </c>
      <c r="L460" s="83" t="str">
        <f>IF(H460="RPPS",IFERROR(IF(VLOOKUP(A460,'Suspensão de repasses - GESCON'!$D$3:$J$1048576,7,FALSE)="Validada","SIM","NÃO"),"NÃO"),"")</f>
        <v/>
      </c>
    </row>
    <row r="461" spans="1:12" s="19" customFormat="1" ht="15" hidden="1" customHeight="1" x14ac:dyDescent="0.25">
      <c r="A461" s="88" t="s">
        <v>5829</v>
      </c>
      <c r="B461" s="40" t="s">
        <v>4626</v>
      </c>
      <c r="C461" s="82" t="s">
        <v>10959</v>
      </c>
      <c r="D461" s="82"/>
      <c r="E461" s="82"/>
      <c r="F461" s="82"/>
      <c r="G461" s="82"/>
      <c r="H461" s="40" t="s">
        <v>4</v>
      </c>
      <c r="I461" s="83" t="str">
        <f>IFERROR(VLOOKUP(A461,'Alíquotas - CADPREV'!$B$2152:$N$4324,8,FALSE),"")</f>
        <v/>
      </c>
      <c r="J461" s="83" t="str">
        <f>IF(H461="RPPS",VLOOKUP(A461,' Legislação Benef - GESCON'!$B$4:$I$2159,3,FALSE),"")</f>
        <v/>
      </c>
      <c r="K461" s="83" t="str">
        <f>IF(H461="RPPS",VLOOKUP(A461,' Legislação Benef - GESCON'!$B$4:$I$2159,6,FALSE),"")</f>
        <v/>
      </c>
      <c r="L461" s="83" t="str">
        <f>IF(H461="RPPS",IFERROR(IF(VLOOKUP(A461,'Suspensão de repasses - GESCON'!$D$3:$J$1048576,7,FALSE)="Validada","SIM","NÃO"),"NÃO"),"")</f>
        <v/>
      </c>
    </row>
    <row r="462" spans="1:12" s="19" customFormat="1" ht="15" hidden="1" customHeight="1" x14ac:dyDescent="0.25">
      <c r="A462" s="88" t="s">
        <v>5830</v>
      </c>
      <c r="B462" s="40" t="s">
        <v>1356</v>
      </c>
      <c r="C462" s="82" t="s">
        <v>10959</v>
      </c>
      <c r="D462" s="82"/>
      <c r="E462" s="82"/>
      <c r="F462" s="82"/>
      <c r="G462" s="82"/>
      <c r="H462" s="40" t="s">
        <v>4</v>
      </c>
      <c r="I462" s="83" t="str">
        <f>IFERROR(VLOOKUP(A462,'Alíquotas - CADPREV'!$B$2152:$N$4324,8,FALSE),"")</f>
        <v/>
      </c>
      <c r="J462" s="83" t="str">
        <f>IF(H462="RPPS",VLOOKUP(A462,' Legislação Benef - GESCON'!$B$4:$I$2159,3,FALSE),"")</f>
        <v/>
      </c>
      <c r="K462" s="83" t="str">
        <f>IF(H462="RPPS",VLOOKUP(A462,' Legislação Benef - GESCON'!$B$4:$I$2159,6,FALSE),"")</f>
        <v/>
      </c>
      <c r="L462" s="83" t="str">
        <f>IF(H462="RPPS",IFERROR(IF(VLOOKUP(A462,'Suspensão de repasses - GESCON'!$D$3:$J$1048576,7,FALSE)="Validada","SIM","NÃO"),"NÃO"),"")</f>
        <v/>
      </c>
    </row>
    <row r="463" spans="1:12" s="19" customFormat="1" ht="15" customHeight="1" x14ac:dyDescent="0.25">
      <c r="A463" s="88" t="s">
        <v>5831</v>
      </c>
      <c r="B463" s="40" t="s">
        <v>901</v>
      </c>
      <c r="C463" s="82" t="s">
        <v>10958</v>
      </c>
      <c r="D463" s="82">
        <v>107</v>
      </c>
      <c r="E463" s="82">
        <v>22</v>
      </c>
      <c r="F463" s="82">
        <v>8</v>
      </c>
      <c r="G463" s="82">
        <v>137</v>
      </c>
      <c r="H463" s="40" t="s">
        <v>2</v>
      </c>
      <c r="I463" s="83" t="str">
        <f>IFERROR(VLOOKUP(A463,'Alíquotas - CADPREV'!$B$2152:$N$4324,8,FALSE),"")</f>
        <v>NÃO</v>
      </c>
      <c r="J463" s="83" t="str">
        <f>IF(H463="RPPS",VLOOKUP(A463,' Legislação Benef - GESCON'!$B$4:$I$2159,3,FALSE),"")</f>
        <v>NÃO</v>
      </c>
      <c r="K463" s="83" t="str">
        <f>IF(H463="RPPS",VLOOKUP(A463,' Legislação Benef - GESCON'!$B$4:$I$2159,6,FALSE),"")</f>
        <v>NÃO</v>
      </c>
      <c r="L463" s="83" t="str">
        <f>IF(H463="RPPS",IFERROR(IF(VLOOKUP(A463,'Suspensão de repasses - GESCON'!$D$3:$J$1048576,7,FALSE)="Validada","SIM","NÃO"),"NÃO"),"")</f>
        <v>SIM</v>
      </c>
    </row>
    <row r="464" spans="1:12" s="19" customFormat="1" ht="15" hidden="1" customHeight="1" x14ac:dyDescent="0.25">
      <c r="A464" s="88" t="s">
        <v>5832</v>
      </c>
      <c r="B464" s="40" t="s">
        <v>4289</v>
      </c>
      <c r="C464" s="82" t="s">
        <v>10959</v>
      </c>
      <c r="D464" s="82"/>
      <c r="E464" s="82"/>
      <c r="F464" s="82"/>
      <c r="G464" s="82"/>
      <c r="H464" s="40" t="s">
        <v>4</v>
      </c>
      <c r="I464" s="83" t="str">
        <f>IFERROR(VLOOKUP(A464,'Alíquotas - CADPREV'!$B$2152:$N$4324,8,FALSE),"")</f>
        <v/>
      </c>
      <c r="J464" s="83" t="str">
        <f>IF(H464="RPPS",VLOOKUP(A464,' Legislação Benef - GESCON'!$B$4:$I$2159,3,FALSE),"")</f>
        <v/>
      </c>
      <c r="K464" s="83" t="str">
        <f>IF(H464="RPPS",VLOOKUP(A464,' Legislação Benef - GESCON'!$B$4:$I$2159,6,FALSE),"")</f>
        <v/>
      </c>
      <c r="L464" s="83" t="str">
        <f>IF(H464="RPPS",IFERROR(IF(VLOOKUP(A464,'Suspensão de repasses - GESCON'!$D$3:$J$1048576,7,FALSE)="Validada","SIM","NÃO"),"NÃO"),"")</f>
        <v/>
      </c>
    </row>
    <row r="465" spans="1:12" s="19" customFormat="1" ht="15" customHeight="1" x14ac:dyDescent="0.25">
      <c r="A465" s="88" t="s">
        <v>5833</v>
      </c>
      <c r="B465" s="40" t="s">
        <v>4289</v>
      </c>
      <c r="C465" s="82" t="s">
        <v>10958</v>
      </c>
      <c r="D465" s="82">
        <v>146</v>
      </c>
      <c r="E465" s="82">
        <v>23</v>
      </c>
      <c r="F465" s="82">
        <v>21</v>
      </c>
      <c r="G465" s="82">
        <v>190</v>
      </c>
      <c r="H465" s="40" t="s">
        <v>2</v>
      </c>
      <c r="I465" s="83" t="str">
        <f>IFERROR(VLOOKUP(A465,'Alíquotas - CADPREV'!$B$2152:$N$4324,8,FALSE),"")</f>
        <v>NÃO</v>
      </c>
      <c r="J465" s="83" t="str">
        <f>IF(H465="RPPS",VLOOKUP(A465,' Legislação Benef - GESCON'!$B$4:$I$2159,3,FALSE),"")</f>
        <v>NÃO</v>
      </c>
      <c r="K465" s="83" t="str">
        <f>IF(H465="RPPS",VLOOKUP(A465,' Legislação Benef - GESCON'!$B$4:$I$2159,6,FALSE),"")</f>
        <v>SIM</v>
      </c>
      <c r="L465" s="83" t="str">
        <f>IF(H465="RPPS",IFERROR(IF(VLOOKUP(A465,'Suspensão de repasses - GESCON'!$D$3:$J$1048576,7,FALSE)="Validada","SIM","NÃO"),"NÃO"),"")</f>
        <v>SIM</v>
      </c>
    </row>
    <row r="466" spans="1:12" s="19" customFormat="1" ht="15" customHeight="1" x14ac:dyDescent="0.25">
      <c r="A466" s="88" t="s">
        <v>5834</v>
      </c>
      <c r="B466" s="40" t="s">
        <v>4289</v>
      </c>
      <c r="C466" s="82" t="s">
        <v>10958</v>
      </c>
      <c r="D466" s="82">
        <v>3386</v>
      </c>
      <c r="E466" s="82">
        <v>661</v>
      </c>
      <c r="F466" s="82">
        <v>174</v>
      </c>
      <c r="G466" s="82">
        <v>4221</v>
      </c>
      <c r="H466" s="40" t="s">
        <v>2</v>
      </c>
      <c r="I466" s="83" t="str">
        <f>IFERROR(VLOOKUP(A466,'Alíquotas - CADPREV'!$B$2152:$N$4324,8,FALSE),"")</f>
        <v>NÃO</v>
      </c>
      <c r="J466" s="83" t="str">
        <f>IF(H466="RPPS",VLOOKUP(A466,' Legislação Benef - GESCON'!$B$4:$I$2159,3,FALSE),"")</f>
        <v>NÃO</v>
      </c>
      <c r="K466" s="83" t="str">
        <f>IF(H466="RPPS",VLOOKUP(A466,' Legislação Benef - GESCON'!$B$4:$I$2159,6,FALSE),"")</f>
        <v>NÃO</v>
      </c>
      <c r="L466" s="83" t="str">
        <f>IF(H466="RPPS",IFERROR(IF(VLOOKUP(A466,'Suspensão de repasses - GESCON'!$D$3:$J$1048576,7,FALSE)="Validada","SIM","NÃO"),"NÃO"),"")</f>
        <v>NÃO</v>
      </c>
    </row>
    <row r="467" spans="1:12" s="19" customFormat="1" ht="15" hidden="1" customHeight="1" x14ac:dyDescent="0.25">
      <c r="A467" s="88" t="s">
        <v>5835</v>
      </c>
      <c r="B467" s="40" t="s">
        <v>4289</v>
      </c>
      <c r="C467" s="82" t="s">
        <v>10959</v>
      </c>
      <c r="D467" s="82"/>
      <c r="E467" s="82"/>
      <c r="F467" s="82"/>
      <c r="G467" s="82"/>
      <c r="H467" s="40" t="s">
        <v>4</v>
      </c>
      <c r="I467" s="83" t="str">
        <f>IFERROR(VLOOKUP(A467,'Alíquotas - CADPREV'!$B$2152:$N$4324,8,FALSE),"")</f>
        <v/>
      </c>
      <c r="J467" s="83" t="str">
        <f>IF(H467="RPPS",VLOOKUP(A467,' Legislação Benef - GESCON'!$B$4:$I$2159,3,FALSE),"")</f>
        <v/>
      </c>
      <c r="K467" s="83" t="str">
        <f>IF(H467="RPPS",VLOOKUP(A467,' Legislação Benef - GESCON'!$B$4:$I$2159,6,FALSE),"")</f>
        <v/>
      </c>
      <c r="L467" s="83" t="str">
        <f>IF(H467="RPPS",IFERROR(IF(VLOOKUP(A467,'Suspensão de repasses - GESCON'!$D$3:$J$1048576,7,FALSE)="Validada","SIM","NÃO"),"NÃO"),"")</f>
        <v/>
      </c>
    </row>
    <row r="468" spans="1:12" s="19" customFormat="1" ht="15" customHeight="1" x14ac:dyDescent="0.25">
      <c r="A468" s="88" t="s">
        <v>5836</v>
      </c>
      <c r="B468" s="40" t="s">
        <v>4289</v>
      </c>
      <c r="C468" s="82" t="s">
        <v>10958</v>
      </c>
      <c r="D468" s="82">
        <v>367</v>
      </c>
      <c r="E468" s="82">
        <v>105</v>
      </c>
      <c r="F468" s="82">
        <v>30</v>
      </c>
      <c r="G468" s="82">
        <v>502</v>
      </c>
      <c r="H468" s="40" t="s">
        <v>2</v>
      </c>
      <c r="I468" s="83" t="str">
        <f>IFERROR(VLOOKUP(A468,'Alíquotas - CADPREV'!$B$2152:$N$4324,8,FALSE),"")</f>
        <v/>
      </c>
      <c r="J468" s="83" t="str">
        <f>IF(H468="RPPS",VLOOKUP(A468,' Legislação Benef - GESCON'!$B$4:$I$2159,3,FALSE),"")</f>
        <v>NÃO</v>
      </c>
      <c r="K468" s="83" t="str">
        <f>IF(H468="RPPS",VLOOKUP(A468,' Legislação Benef - GESCON'!$B$4:$I$2159,6,FALSE),"")</f>
        <v>NÃO</v>
      </c>
      <c r="L468" s="83" t="str">
        <f>IF(H468="RPPS",IFERROR(IF(VLOOKUP(A468,'Suspensão de repasses - GESCON'!$D$3:$J$1048576,7,FALSE)="Validada","SIM","NÃO"),"NÃO"),"")</f>
        <v>NÃO</v>
      </c>
    </row>
    <row r="469" spans="1:12" s="19" customFormat="1" ht="15" customHeight="1" x14ac:dyDescent="0.25">
      <c r="A469" s="88" t="s">
        <v>5837</v>
      </c>
      <c r="B469" s="40" t="s">
        <v>3812</v>
      </c>
      <c r="C469" s="82" t="s">
        <v>10958</v>
      </c>
      <c r="D469" s="82">
        <v>562</v>
      </c>
      <c r="E469" s="82">
        <v>41</v>
      </c>
      <c r="F469" s="82">
        <v>17</v>
      </c>
      <c r="G469" s="82">
        <v>620</v>
      </c>
      <c r="H469" s="40" t="s">
        <v>2</v>
      </c>
      <c r="I469" s="83" t="str">
        <f>IFERROR(VLOOKUP(A469,'Alíquotas - CADPREV'!$B$2152:$N$4324,8,FALSE),"")</f>
        <v>NÃO</v>
      </c>
      <c r="J469" s="83" t="str">
        <f>IF(H469="RPPS",VLOOKUP(A469,' Legislação Benef - GESCON'!$B$4:$I$2159,3,FALSE),"")</f>
        <v>NÃO</v>
      </c>
      <c r="K469" s="83" t="str">
        <f>IF(H469="RPPS",VLOOKUP(A469,' Legislação Benef - GESCON'!$B$4:$I$2159,6,FALSE),"")</f>
        <v>NÃO</v>
      </c>
      <c r="L469" s="83" t="str">
        <f>IF(H469="RPPS",IFERROR(IF(VLOOKUP(A469,'Suspensão de repasses - GESCON'!$D$3:$J$1048576,7,FALSE)="Validada","SIM","NÃO"),"NÃO"),"")</f>
        <v>NÃO</v>
      </c>
    </row>
    <row r="470" spans="1:12" s="19" customFormat="1" ht="15" hidden="1" customHeight="1" x14ac:dyDescent="0.25">
      <c r="A470" s="88" t="s">
        <v>5838</v>
      </c>
      <c r="B470" s="40" t="s">
        <v>4289</v>
      </c>
      <c r="C470" s="82" t="s">
        <v>10959</v>
      </c>
      <c r="D470" s="82"/>
      <c r="E470" s="82"/>
      <c r="F470" s="82"/>
      <c r="G470" s="82"/>
      <c r="H470" s="40" t="s">
        <v>4</v>
      </c>
      <c r="I470" s="83" t="str">
        <f>IFERROR(VLOOKUP(A470,'Alíquotas - CADPREV'!$B$2152:$N$4324,8,FALSE),"")</f>
        <v/>
      </c>
      <c r="J470" s="83" t="str">
        <f>IF(H470="RPPS",VLOOKUP(A470,' Legislação Benef - GESCON'!$B$4:$I$2159,3,FALSE),"")</f>
        <v/>
      </c>
      <c r="K470" s="83" t="str">
        <f>IF(H470="RPPS",VLOOKUP(A470,' Legislação Benef - GESCON'!$B$4:$I$2159,6,FALSE),"")</f>
        <v/>
      </c>
      <c r="L470" s="83" t="str">
        <f>IF(H470="RPPS",IFERROR(IF(VLOOKUP(A470,'Suspensão de repasses - GESCON'!$D$3:$J$1048576,7,FALSE)="Validada","SIM","NÃO"),"NÃO"),"")</f>
        <v/>
      </c>
    </row>
    <row r="471" spans="1:12" s="19" customFormat="1" ht="15" hidden="1" customHeight="1" x14ac:dyDescent="0.25">
      <c r="A471" s="88" t="s">
        <v>5839</v>
      </c>
      <c r="B471" s="40" t="s">
        <v>3143</v>
      </c>
      <c r="C471" s="82" t="s">
        <v>10959</v>
      </c>
      <c r="D471" s="82"/>
      <c r="E471" s="82"/>
      <c r="F471" s="82"/>
      <c r="G471" s="82"/>
      <c r="H471" s="40" t="s">
        <v>4</v>
      </c>
      <c r="I471" s="83" t="str">
        <f>IFERROR(VLOOKUP(A471,'Alíquotas - CADPREV'!$B$2152:$N$4324,8,FALSE),"")</f>
        <v/>
      </c>
      <c r="J471" s="83" t="str">
        <f>IF(H471="RPPS",VLOOKUP(A471,' Legislação Benef - GESCON'!$B$4:$I$2159,3,FALSE),"")</f>
        <v/>
      </c>
      <c r="K471" s="83" t="str">
        <f>IF(H471="RPPS",VLOOKUP(A471,' Legislação Benef - GESCON'!$B$4:$I$2159,6,FALSE),"")</f>
        <v/>
      </c>
      <c r="L471" s="83" t="str">
        <f>IF(H471="RPPS",IFERROR(IF(VLOOKUP(A471,'Suspensão de repasses - GESCON'!$D$3:$J$1048576,7,FALSE)="Validada","SIM","NÃO"),"NÃO"),"")</f>
        <v/>
      </c>
    </row>
    <row r="472" spans="1:12" s="19" customFormat="1" ht="15" hidden="1" customHeight="1" x14ac:dyDescent="0.25">
      <c r="A472" s="88" t="s">
        <v>5840</v>
      </c>
      <c r="B472" s="40" t="s">
        <v>4626</v>
      </c>
      <c r="C472" s="82" t="s">
        <v>10959</v>
      </c>
      <c r="D472" s="82"/>
      <c r="E472" s="82"/>
      <c r="F472" s="82"/>
      <c r="G472" s="82"/>
      <c r="H472" s="40" t="s">
        <v>4</v>
      </c>
      <c r="I472" s="83" t="str">
        <f>IFERROR(VLOOKUP(A472,'Alíquotas - CADPREV'!$B$2152:$N$4324,8,FALSE),"")</f>
        <v/>
      </c>
      <c r="J472" s="83" t="str">
        <f>IF(H472="RPPS",VLOOKUP(A472,' Legislação Benef - GESCON'!$B$4:$I$2159,3,FALSE),"")</f>
        <v/>
      </c>
      <c r="K472" s="83" t="str">
        <f>IF(H472="RPPS",VLOOKUP(A472,' Legislação Benef - GESCON'!$B$4:$I$2159,6,FALSE),"")</f>
        <v/>
      </c>
      <c r="L472" s="83" t="str">
        <f>IF(H472="RPPS",IFERROR(IF(VLOOKUP(A472,'Suspensão de repasses - GESCON'!$D$3:$J$1048576,7,FALSE)="Validada","SIM","NÃO"),"NÃO"),"")</f>
        <v/>
      </c>
    </row>
    <row r="473" spans="1:12" s="19" customFormat="1" ht="15" hidden="1" customHeight="1" x14ac:dyDescent="0.25">
      <c r="A473" s="88" t="s">
        <v>5841</v>
      </c>
      <c r="B473" s="40" t="s">
        <v>1142</v>
      </c>
      <c r="C473" s="82" t="s">
        <v>10959</v>
      </c>
      <c r="D473" s="82"/>
      <c r="E473" s="82"/>
      <c r="F473" s="82"/>
      <c r="G473" s="82"/>
      <c r="H473" s="40" t="s">
        <v>4</v>
      </c>
      <c r="I473" s="83" t="str">
        <f>IFERROR(VLOOKUP(A473,'Alíquotas - CADPREV'!$B$2152:$N$4324,8,FALSE),"")</f>
        <v/>
      </c>
      <c r="J473" s="83" t="str">
        <f>IF(H473="RPPS",VLOOKUP(A473,' Legislação Benef - GESCON'!$B$4:$I$2159,3,FALSE),"")</f>
        <v/>
      </c>
      <c r="K473" s="83" t="str">
        <f>IF(H473="RPPS",VLOOKUP(A473,' Legislação Benef - GESCON'!$B$4:$I$2159,6,FALSE),"")</f>
        <v/>
      </c>
      <c r="L473" s="83" t="str">
        <f>IF(H473="RPPS",IFERROR(IF(VLOOKUP(A473,'Suspensão de repasses - GESCON'!$D$3:$J$1048576,7,FALSE)="Validada","SIM","NÃO"),"NÃO"),"")</f>
        <v/>
      </c>
    </row>
    <row r="474" spans="1:12" s="19" customFormat="1" ht="15" customHeight="1" x14ac:dyDescent="0.25">
      <c r="A474" s="88" t="s">
        <v>5842</v>
      </c>
      <c r="B474" s="40" t="s">
        <v>1356</v>
      </c>
      <c r="C474" s="82" t="s">
        <v>10958</v>
      </c>
      <c r="D474" s="82">
        <v>195</v>
      </c>
      <c r="E474" s="82">
        <v>208</v>
      </c>
      <c r="F474" s="82">
        <v>35</v>
      </c>
      <c r="G474" s="82">
        <v>438</v>
      </c>
      <c r="H474" s="40" t="s">
        <v>2</v>
      </c>
      <c r="I474" s="83" t="str">
        <f>IFERROR(VLOOKUP(A474,'Alíquotas - CADPREV'!$B$2152:$N$4324,8,FALSE),"")</f>
        <v>NÃO</v>
      </c>
      <c r="J474" s="83" t="str">
        <f>IF(H474="RPPS",VLOOKUP(A474,' Legislação Benef - GESCON'!$B$4:$I$2159,3,FALSE),"")</f>
        <v>NÃO</v>
      </c>
      <c r="K474" s="83" t="str">
        <f>IF(H474="RPPS",VLOOKUP(A474,' Legislação Benef - GESCON'!$B$4:$I$2159,6,FALSE),"")</f>
        <v>NÃO</v>
      </c>
      <c r="L474" s="83" t="str">
        <f>IF(H474="RPPS",IFERROR(IF(VLOOKUP(A474,'Suspensão de repasses - GESCON'!$D$3:$J$1048576,7,FALSE)="Validada","SIM","NÃO"),"NÃO"),"")</f>
        <v>NÃO</v>
      </c>
    </row>
    <row r="475" spans="1:12" s="19" customFormat="1" ht="15" hidden="1" customHeight="1" x14ac:dyDescent="0.25">
      <c r="A475" s="88" t="s">
        <v>5843</v>
      </c>
      <c r="B475" s="40" t="s">
        <v>634</v>
      </c>
      <c r="C475" s="82" t="s">
        <v>10959</v>
      </c>
      <c r="D475" s="82"/>
      <c r="E475" s="82"/>
      <c r="F475" s="82"/>
      <c r="G475" s="82"/>
      <c r="H475" s="40" t="s">
        <v>4</v>
      </c>
      <c r="I475" s="83" t="str">
        <f>IFERROR(VLOOKUP(A475,'Alíquotas - CADPREV'!$B$2152:$N$4324,8,FALSE),"")</f>
        <v/>
      </c>
      <c r="J475" s="83" t="str">
        <f>IF(H475="RPPS",VLOOKUP(A475,' Legislação Benef - GESCON'!$B$4:$I$2159,3,FALSE),"")</f>
        <v/>
      </c>
      <c r="K475" s="83" t="str">
        <f>IF(H475="RPPS",VLOOKUP(A475,' Legislação Benef - GESCON'!$B$4:$I$2159,6,FALSE),"")</f>
        <v/>
      </c>
      <c r="L475" s="83" t="str">
        <f>IF(H475="RPPS",IFERROR(IF(VLOOKUP(A475,'Suspensão de repasses - GESCON'!$D$3:$J$1048576,7,FALSE)="Validada","SIM","NÃO"),"NÃO"),"")</f>
        <v/>
      </c>
    </row>
    <row r="476" spans="1:12" s="19" customFormat="1" ht="15" hidden="1" customHeight="1" x14ac:dyDescent="0.25">
      <c r="A476" s="88" t="s">
        <v>5844</v>
      </c>
      <c r="B476" s="40" t="s">
        <v>4626</v>
      </c>
      <c r="C476" s="82" t="s">
        <v>10959</v>
      </c>
      <c r="D476" s="82"/>
      <c r="E476" s="82"/>
      <c r="F476" s="82"/>
      <c r="G476" s="82"/>
      <c r="H476" s="40" t="s">
        <v>4</v>
      </c>
      <c r="I476" s="83" t="str">
        <f>IFERROR(VLOOKUP(A476,'Alíquotas - CADPREV'!$B$2152:$N$4324,8,FALSE),"")</f>
        <v/>
      </c>
      <c r="J476" s="83" t="str">
        <f>IF(H476="RPPS",VLOOKUP(A476,' Legislação Benef - GESCON'!$B$4:$I$2159,3,FALSE),"")</f>
        <v/>
      </c>
      <c r="K476" s="83" t="str">
        <f>IF(H476="RPPS",VLOOKUP(A476,' Legislação Benef - GESCON'!$B$4:$I$2159,6,FALSE),"")</f>
        <v/>
      </c>
      <c r="L476" s="83" t="str">
        <f>IF(H476="RPPS",IFERROR(IF(VLOOKUP(A476,'Suspensão de repasses - GESCON'!$D$3:$J$1048576,7,FALSE)="Validada","SIM","NÃO"),"NÃO"),"")</f>
        <v/>
      </c>
    </row>
    <row r="477" spans="1:12" s="19" customFormat="1" ht="15" customHeight="1" x14ac:dyDescent="0.25">
      <c r="A477" s="88" t="s">
        <v>5845</v>
      </c>
      <c r="B477" s="40" t="s">
        <v>2554</v>
      </c>
      <c r="C477" s="82" t="s">
        <v>10958</v>
      </c>
      <c r="D477" s="82">
        <v>740</v>
      </c>
      <c r="E477" s="82">
        <v>176</v>
      </c>
      <c r="F477" s="82">
        <v>0</v>
      </c>
      <c r="G477" s="82">
        <v>916</v>
      </c>
      <c r="H477" s="40" t="s">
        <v>2</v>
      </c>
      <c r="I477" s="83" t="str">
        <f>IFERROR(VLOOKUP(A477,'Alíquotas - CADPREV'!$B$2152:$N$4324,8,FALSE),"")</f>
        <v>NÃO</v>
      </c>
      <c r="J477" s="83" t="str">
        <f>IF(H477="RPPS",VLOOKUP(A477,' Legislação Benef - GESCON'!$B$4:$I$2159,3,FALSE),"")</f>
        <v>NÃO</v>
      </c>
      <c r="K477" s="83" t="str">
        <f>IF(H477="RPPS",VLOOKUP(A477,' Legislação Benef - GESCON'!$B$4:$I$2159,6,FALSE),"")</f>
        <v>NÃO</v>
      </c>
      <c r="L477" s="83" t="str">
        <f>IF(H477="RPPS",IFERROR(IF(VLOOKUP(A477,'Suspensão de repasses - GESCON'!$D$3:$J$1048576,7,FALSE)="Validada","SIM","NÃO"),"NÃO"),"")</f>
        <v>NÃO</v>
      </c>
    </row>
    <row r="478" spans="1:12" s="19" customFormat="1" ht="15" customHeight="1" x14ac:dyDescent="0.25">
      <c r="A478" s="88" t="s">
        <v>5846</v>
      </c>
      <c r="B478" s="40" t="s">
        <v>1356</v>
      </c>
      <c r="C478" s="82" t="s">
        <v>10958</v>
      </c>
      <c r="D478" s="82">
        <v>207</v>
      </c>
      <c r="E478" s="82">
        <v>42</v>
      </c>
      <c r="F478" s="82">
        <v>3</v>
      </c>
      <c r="G478" s="82">
        <v>252</v>
      </c>
      <c r="H478" s="40" t="s">
        <v>2</v>
      </c>
      <c r="I478" s="83" t="str">
        <f>IFERROR(VLOOKUP(A478,'Alíquotas - CADPREV'!$B$2152:$N$4324,8,FALSE),"")</f>
        <v>NÃO</v>
      </c>
      <c r="J478" s="83" t="str">
        <f>IF(H478="RPPS",VLOOKUP(A478,' Legislação Benef - GESCON'!$B$4:$I$2159,3,FALSE),"")</f>
        <v>NÃO</v>
      </c>
      <c r="K478" s="83" t="str">
        <f>IF(H478="RPPS",VLOOKUP(A478,' Legislação Benef - GESCON'!$B$4:$I$2159,6,FALSE),"")</f>
        <v>NÃO</v>
      </c>
      <c r="L478" s="83" t="str">
        <f>IF(H478="RPPS",IFERROR(IF(VLOOKUP(A478,'Suspensão de repasses - GESCON'!$D$3:$J$1048576,7,FALSE)="Validada","SIM","NÃO"),"NÃO"),"")</f>
        <v>NÃO</v>
      </c>
    </row>
    <row r="479" spans="1:12" s="19" customFormat="1" ht="15" hidden="1" customHeight="1" x14ac:dyDescent="0.25">
      <c r="A479" s="88" t="s">
        <v>5847</v>
      </c>
      <c r="B479" s="40" t="s">
        <v>1356</v>
      </c>
      <c r="C479" s="82" t="s">
        <v>10959</v>
      </c>
      <c r="D479" s="82"/>
      <c r="E479" s="82"/>
      <c r="F479" s="82"/>
      <c r="G479" s="82"/>
      <c r="H479" s="40" t="s">
        <v>4</v>
      </c>
      <c r="I479" s="83" t="str">
        <f>IFERROR(VLOOKUP(A479,'Alíquotas - CADPREV'!$B$2152:$N$4324,8,FALSE),"")</f>
        <v/>
      </c>
      <c r="J479" s="83" t="str">
        <f>IF(H479="RPPS",VLOOKUP(A479,' Legislação Benef - GESCON'!$B$4:$I$2159,3,FALSE),"")</f>
        <v/>
      </c>
      <c r="K479" s="83" t="str">
        <f>IF(H479="RPPS",VLOOKUP(A479,' Legislação Benef - GESCON'!$B$4:$I$2159,6,FALSE),"")</f>
        <v/>
      </c>
      <c r="L479" s="83" t="str">
        <f>IF(H479="RPPS",IFERROR(IF(VLOOKUP(A479,'Suspensão de repasses - GESCON'!$D$3:$J$1048576,7,FALSE)="Validada","SIM","NÃO"),"NÃO"),"")</f>
        <v/>
      </c>
    </row>
    <row r="480" spans="1:12" s="19" customFormat="1" ht="15" hidden="1" customHeight="1" x14ac:dyDescent="0.25">
      <c r="A480" s="88" t="s">
        <v>5848</v>
      </c>
      <c r="B480" s="40" t="s">
        <v>4289</v>
      </c>
      <c r="C480" s="82" t="s">
        <v>10959</v>
      </c>
      <c r="D480" s="82"/>
      <c r="E480" s="82"/>
      <c r="F480" s="82"/>
      <c r="G480" s="82"/>
      <c r="H480" s="40" t="s">
        <v>4</v>
      </c>
      <c r="I480" s="83" t="str">
        <f>IFERROR(VLOOKUP(A480,'Alíquotas - CADPREV'!$B$2152:$N$4324,8,FALSE),"")</f>
        <v/>
      </c>
      <c r="J480" s="83" t="str">
        <f>IF(H480="RPPS",VLOOKUP(A480,' Legislação Benef - GESCON'!$B$4:$I$2159,3,FALSE),"")</f>
        <v/>
      </c>
      <c r="K480" s="83" t="str">
        <f>IF(H480="RPPS",VLOOKUP(A480,' Legislação Benef - GESCON'!$B$4:$I$2159,6,FALSE),"")</f>
        <v/>
      </c>
      <c r="L480" s="83" t="str">
        <f>IF(H480="RPPS",IFERROR(IF(VLOOKUP(A480,'Suspensão de repasses - GESCON'!$D$3:$J$1048576,7,FALSE)="Validada","SIM","NÃO"),"NÃO"),"")</f>
        <v/>
      </c>
    </row>
    <row r="481" spans="1:12" s="19" customFormat="1" ht="15" hidden="1" customHeight="1" x14ac:dyDescent="0.25">
      <c r="A481" s="88" t="s">
        <v>5849</v>
      </c>
      <c r="B481" s="40" t="s">
        <v>2197</v>
      </c>
      <c r="C481" s="82" t="s">
        <v>10959</v>
      </c>
      <c r="D481" s="82"/>
      <c r="E481" s="82"/>
      <c r="F481" s="82"/>
      <c r="G481" s="82"/>
      <c r="H481" s="40" t="s">
        <v>4</v>
      </c>
      <c r="I481" s="83" t="str">
        <f>IFERROR(VLOOKUP(A481,'Alíquotas - CADPREV'!$B$2152:$N$4324,8,FALSE),"")</f>
        <v/>
      </c>
      <c r="J481" s="83" t="str">
        <f>IF(H481="RPPS",VLOOKUP(A481,' Legislação Benef - GESCON'!$B$4:$I$2159,3,FALSE),"")</f>
        <v/>
      </c>
      <c r="K481" s="83" t="str">
        <f>IF(H481="RPPS",VLOOKUP(A481,' Legislação Benef - GESCON'!$B$4:$I$2159,6,FALSE),"")</f>
        <v/>
      </c>
      <c r="L481" s="83" t="str">
        <f>IF(H481="RPPS",IFERROR(IF(VLOOKUP(A481,'Suspensão de repasses - GESCON'!$D$3:$J$1048576,7,FALSE)="Validada","SIM","NÃO"),"NÃO"),"")</f>
        <v/>
      </c>
    </row>
    <row r="482" spans="1:12" s="19" customFormat="1" ht="15" hidden="1" customHeight="1" x14ac:dyDescent="0.25">
      <c r="A482" s="88" t="s">
        <v>5850</v>
      </c>
      <c r="B482" s="40" t="s">
        <v>3143</v>
      </c>
      <c r="C482" s="82" t="s">
        <v>10959</v>
      </c>
      <c r="D482" s="82"/>
      <c r="E482" s="82"/>
      <c r="F482" s="82"/>
      <c r="G482" s="82"/>
      <c r="H482" s="40" t="s">
        <v>4</v>
      </c>
      <c r="I482" s="83" t="str">
        <f>IFERROR(VLOOKUP(A482,'Alíquotas - CADPREV'!$B$2152:$N$4324,8,FALSE),"")</f>
        <v/>
      </c>
      <c r="J482" s="83" t="str">
        <f>IF(H482="RPPS",VLOOKUP(A482,' Legislação Benef - GESCON'!$B$4:$I$2159,3,FALSE),"")</f>
        <v/>
      </c>
      <c r="K482" s="83" t="str">
        <f>IF(H482="RPPS",VLOOKUP(A482,' Legislação Benef - GESCON'!$B$4:$I$2159,6,FALSE),"")</f>
        <v/>
      </c>
      <c r="L482" s="83" t="str">
        <f>IF(H482="RPPS",IFERROR(IF(VLOOKUP(A482,'Suspensão de repasses - GESCON'!$D$3:$J$1048576,7,FALSE)="Validada","SIM","NÃO"),"NÃO"),"")</f>
        <v/>
      </c>
    </row>
    <row r="483" spans="1:12" s="19" customFormat="1" ht="15" hidden="1" customHeight="1" x14ac:dyDescent="0.25">
      <c r="A483" s="88" t="s">
        <v>5851</v>
      </c>
      <c r="B483" s="40" t="s">
        <v>5227</v>
      </c>
      <c r="C483" s="82" t="s">
        <v>10959</v>
      </c>
      <c r="D483" s="82"/>
      <c r="E483" s="82"/>
      <c r="F483" s="82"/>
      <c r="G483" s="82"/>
      <c r="H483" s="40" t="s">
        <v>4</v>
      </c>
      <c r="I483" s="83" t="str">
        <f>IFERROR(VLOOKUP(A483,'Alíquotas - CADPREV'!$B$2152:$N$4324,8,FALSE),"")</f>
        <v/>
      </c>
      <c r="J483" s="83" t="str">
        <f>IF(H483="RPPS",VLOOKUP(A483,' Legislação Benef - GESCON'!$B$4:$I$2159,3,FALSE),"")</f>
        <v/>
      </c>
      <c r="K483" s="83" t="str">
        <f>IF(H483="RPPS",VLOOKUP(A483,' Legislação Benef - GESCON'!$B$4:$I$2159,6,FALSE),"")</f>
        <v/>
      </c>
      <c r="L483" s="83" t="str">
        <f>IF(H483="RPPS",IFERROR(IF(VLOOKUP(A483,'Suspensão de repasses - GESCON'!$D$3:$J$1048576,7,FALSE)="Validada","SIM","NÃO"),"NÃO"),"")</f>
        <v/>
      </c>
    </row>
    <row r="484" spans="1:12" s="19" customFormat="1" ht="15" hidden="1" customHeight="1" x14ac:dyDescent="0.25">
      <c r="A484" s="88" t="s">
        <v>5852</v>
      </c>
      <c r="B484" s="40" t="s">
        <v>2413</v>
      </c>
      <c r="C484" s="82" t="s">
        <v>10959</v>
      </c>
      <c r="D484" s="82"/>
      <c r="E484" s="82"/>
      <c r="F484" s="82"/>
      <c r="G484" s="82"/>
      <c r="H484" s="40" t="s">
        <v>4</v>
      </c>
      <c r="I484" s="83" t="str">
        <f>IFERROR(VLOOKUP(A484,'Alíquotas - CADPREV'!$B$2152:$N$4324,8,FALSE),"")</f>
        <v/>
      </c>
      <c r="J484" s="83" t="str">
        <f>IF(H484="RPPS",VLOOKUP(A484,' Legislação Benef - GESCON'!$B$4:$I$2159,3,FALSE),"")</f>
        <v/>
      </c>
      <c r="K484" s="83" t="str">
        <f>IF(H484="RPPS",VLOOKUP(A484,' Legislação Benef - GESCON'!$B$4:$I$2159,6,FALSE),"")</f>
        <v/>
      </c>
      <c r="L484" s="83" t="str">
        <f>IF(H484="RPPS",IFERROR(IF(VLOOKUP(A484,'Suspensão de repasses - GESCON'!$D$3:$J$1048576,7,FALSE)="Validada","SIM","NÃO"),"NÃO"),"")</f>
        <v/>
      </c>
    </row>
    <row r="485" spans="1:12" s="19" customFormat="1" ht="15" hidden="1" customHeight="1" x14ac:dyDescent="0.25">
      <c r="A485" s="88" t="s">
        <v>5853</v>
      </c>
      <c r="B485" s="40" t="s">
        <v>215</v>
      </c>
      <c r="C485" s="82" t="s">
        <v>10959</v>
      </c>
      <c r="D485" s="82"/>
      <c r="E485" s="82"/>
      <c r="F485" s="82"/>
      <c r="G485" s="82"/>
      <c r="H485" s="40" t="s">
        <v>4</v>
      </c>
      <c r="I485" s="83" t="str">
        <f>IFERROR(VLOOKUP(A485,'Alíquotas - CADPREV'!$B$2152:$N$4324,8,FALSE),"")</f>
        <v/>
      </c>
      <c r="J485" s="83" t="str">
        <f>IF(H485="RPPS",VLOOKUP(A485,' Legislação Benef - GESCON'!$B$4:$I$2159,3,FALSE),"")</f>
        <v/>
      </c>
      <c r="K485" s="83" t="str">
        <f>IF(H485="RPPS",VLOOKUP(A485,' Legislação Benef - GESCON'!$B$4:$I$2159,6,FALSE),"")</f>
        <v/>
      </c>
      <c r="L485" s="83" t="str">
        <f>IF(H485="RPPS",IFERROR(IF(VLOOKUP(A485,'Suspensão de repasses - GESCON'!$D$3:$J$1048576,7,FALSE)="Validada","SIM","NÃO"),"NÃO"),"")</f>
        <v/>
      </c>
    </row>
    <row r="486" spans="1:12" s="19" customFormat="1" ht="15" customHeight="1" x14ac:dyDescent="0.25">
      <c r="A486" s="88" t="s">
        <v>5854</v>
      </c>
      <c r="B486" s="40" t="s">
        <v>3812</v>
      </c>
      <c r="C486" s="82" t="s">
        <v>10958</v>
      </c>
      <c r="D486" s="82">
        <v>145</v>
      </c>
      <c r="E486" s="82">
        <v>37</v>
      </c>
      <c r="F486" s="82">
        <v>6</v>
      </c>
      <c r="G486" s="82">
        <v>188</v>
      </c>
      <c r="H486" s="40" t="s">
        <v>2</v>
      </c>
      <c r="I486" s="83" t="str">
        <f>IFERROR(VLOOKUP(A486,'Alíquotas - CADPREV'!$B$2152:$N$4324,8,FALSE),"")</f>
        <v>SIM</v>
      </c>
      <c r="J486" s="83" t="str">
        <f>IF(H486="RPPS",VLOOKUP(A486,' Legislação Benef - GESCON'!$B$4:$I$2159,3,FALSE),"")</f>
        <v>NÃO</v>
      </c>
      <c r="K486" s="83" t="str">
        <f>IF(H486="RPPS",VLOOKUP(A486,' Legislação Benef - GESCON'!$B$4:$I$2159,6,FALSE),"")</f>
        <v>SIM</v>
      </c>
      <c r="L486" s="83" t="str">
        <f>IF(H486="RPPS",IFERROR(IF(VLOOKUP(A486,'Suspensão de repasses - GESCON'!$D$3:$J$1048576,7,FALSE)="Validada","SIM","NÃO"),"NÃO"),"")</f>
        <v>NÃO</v>
      </c>
    </row>
    <row r="487" spans="1:12" s="19" customFormat="1" ht="15" hidden="1" customHeight="1" x14ac:dyDescent="0.25">
      <c r="A487" s="88" t="s">
        <v>5855</v>
      </c>
      <c r="B487" s="40" t="s">
        <v>4626</v>
      </c>
      <c r="C487" s="82" t="s">
        <v>10959</v>
      </c>
      <c r="D487" s="82"/>
      <c r="E487" s="82"/>
      <c r="F487" s="82"/>
      <c r="G487" s="82"/>
      <c r="H487" s="40" t="s">
        <v>4</v>
      </c>
      <c r="I487" s="83" t="str">
        <f>IFERROR(VLOOKUP(A487,'Alíquotas - CADPREV'!$B$2152:$N$4324,8,FALSE),"")</f>
        <v/>
      </c>
      <c r="J487" s="83" t="str">
        <f>IF(H487="RPPS",VLOOKUP(A487,' Legislação Benef - GESCON'!$B$4:$I$2159,3,FALSE),"")</f>
        <v/>
      </c>
      <c r="K487" s="83" t="str">
        <f>IF(H487="RPPS",VLOOKUP(A487,' Legislação Benef - GESCON'!$B$4:$I$2159,6,FALSE),"")</f>
        <v/>
      </c>
      <c r="L487" s="83" t="str">
        <f>IF(H487="RPPS",IFERROR(IF(VLOOKUP(A487,'Suspensão de repasses - GESCON'!$D$3:$J$1048576,7,FALSE)="Validada","SIM","NÃO"),"NÃO"),"")</f>
        <v/>
      </c>
    </row>
    <row r="488" spans="1:12" s="19" customFormat="1" ht="15" hidden="1" customHeight="1" x14ac:dyDescent="0.25">
      <c r="A488" s="88" t="s">
        <v>5856</v>
      </c>
      <c r="B488" s="40" t="s">
        <v>1356</v>
      </c>
      <c r="C488" s="82" t="s">
        <v>10959</v>
      </c>
      <c r="D488" s="82"/>
      <c r="E488" s="82"/>
      <c r="F488" s="82"/>
      <c r="G488" s="82"/>
      <c r="H488" s="40" t="s">
        <v>4</v>
      </c>
      <c r="I488" s="83" t="str">
        <f>IFERROR(VLOOKUP(A488,'Alíquotas - CADPREV'!$B$2152:$N$4324,8,FALSE),"")</f>
        <v/>
      </c>
      <c r="J488" s="83" t="str">
        <f>IF(H488="RPPS",VLOOKUP(A488,' Legislação Benef - GESCON'!$B$4:$I$2159,3,FALSE),"")</f>
        <v/>
      </c>
      <c r="K488" s="83" t="str">
        <f>IF(H488="RPPS",VLOOKUP(A488,' Legislação Benef - GESCON'!$B$4:$I$2159,6,FALSE),"")</f>
        <v/>
      </c>
      <c r="L488" s="83" t="str">
        <f>IF(H488="RPPS",IFERROR(IF(VLOOKUP(A488,'Suspensão de repasses - GESCON'!$D$3:$J$1048576,7,FALSE)="Validada","SIM","NÃO"),"NÃO"),"")</f>
        <v/>
      </c>
    </row>
    <row r="489" spans="1:12" s="19" customFormat="1" ht="15" hidden="1" customHeight="1" x14ac:dyDescent="0.25">
      <c r="A489" s="88" t="s">
        <v>5857</v>
      </c>
      <c r="B489" s="40" t="s">
        <v>3812</v>
      </c>
      <c r="C489" s="82" t="s">
        <v>10959</v>
      </c>
      <c r="D489" s="82"/>
      <c r="E489" s="82"/>
      <c r="F489" s="82"/>
      <c r="G489" s="82"/>
      <c r="H489" s="40" t="s">
        <v>4</v>
      </c>
      <c r="I489" s="83" t="str">
        <f>IFERROR(VLOOKUP(A489,'Alíquotas - CADPREV'!$B$2152:$N$4324,8,FALSE),"")</f>
        <v/>
      </c>
      <c r="J489" s="83" t="str">
        <f>IF(H489="RPPS",VLOOKUP(A489,' Legislação Benef - GESCON'!$B$4:$I$2159,3,FALSE),"")</f>
        <v/>
      </c>
      <c r="K489" s="83" t="str">
        <f>IF(H489="RPPS",VLOOKUP(A489,' Legislação Benef - GESCON'!$B$4:$I$2159,6,FALSE),"")</f>
        <v/>
      </c>
      <c r="L489" s="83" t="str">
        <f>IF(H489="RPPS",IFERROR(IF(VLOOKUP(A489,'Suspensão de repasses - GESCON'!$D$3:$J$1048576,7,FALSE)="Validada","SIM","NÃO"),"NÃO"),"")</f>
        <v/>
      </c>
    </row>
    <row r="490" spans="1:12" s="19" customFormat="1" ht="15" hidden="1" customHeight="1" x14ac:dyDescent="0.25">
      <c r="A490" s="88" t="s">
        <v>5858</v>
      </c>
      <c r="B490" s="40" t="s">
        <v>1142</v>
      </c>
      <c r="C490" s="82" t="s">
        <v>10959</v>
      </c>
      <c r="D490" s="82"/>
      <c r="E490" s="82"/>
      <c r="F490" s="82"/>
      <c r="G490" s="82"/>
      <c r="H490" s="40" t="s">
        <v>4</v>
      </c>
      <c r="I490" s="83" t="str">
        <f>IFERROR(VLOOKUP(A490,'Alíquotas - CADPREV'!$B$2152:$N$4324,8,FALSE),"")</f>
        <v/>
      </c>
      <c r="J490" s="83" t="str">
        <f>IF(H490="RPPS",VLOOKUP(A490,' Legislação Benef - GESCON'!$B$4:$I$2159,3,FALSE),"")</f>
        <v/>
      </c>
      <c r="K490" s="83" t="str">
        <f>IF(H490="RPPS",VLOOKUP(A490,' Legislação Benef - GESCON'!$B$4:$I$2159,6,FALSE),"")</f>
        <v/>
      </c>
      <c r="L490" s="83" t="str">
        <f>IF(H490="RPPS",IFERROR(IF(VLOOKUP(A490,'Suspensão de repasses - GESCON'!$D$3:$J$1048576,7,FALSE)="Validada","SIM","NÃO"),"NÃO"),"")</f>
        <v/>
      </c>
    </row>
    <row r="491" spans="1:12" s="19" customFormat="1" ht="15" customHeight="1" x14ac:dyDescent="0.25">
      <c r="A491" s="88" t="s">
        <v>5859</v>
      </c>
      <c r="B491" s="40" t="s">
        <v>2274</v>
      </c>
      <c r="C491" s="82" t="s">
        <v>10958</v>
      </c>
      <c r="D491" s="82">
        <v>187</v>
      </c>
      <c r="E491" s="82">
        <v>22</v>
      </c>
      <c r="F491" s="82">
        <v>13</v>
      </c>
      <c r="G491" s="82">
        <v>222</v>
      </c>
      <c r="H491" s="40" t="s">
        <v>2</v>
      </c>
      <c r="I491" s="83" t="str">
        <f>IFERROR(VLOOKUP(A491,'Alíquotas - CADPREV'!$B$2152:$N$4324,8,FALSE),"")</f>
        <v>NÃO</v>
      </c>
      <c r="J491" s="83" t="str">
        <f>IF(H491="RPPS",VLOOKUP(A491,' Legislação Benef - GESCON'!$B$4:$I$2159,3,FALSE),"")</f>
        <v>NÃO</v>
      </c>
      <c r="K491" s="83" t="str">
        <f>IF(H491="RPPS",VLOOKUP(A491,' Legislação Benef - GESCON'!$B$4:$I$2159,6,FALSE),"")</f>
        <v>NÃO</v>
      </c>
      <c r="L491" s="83" t="str">
        <f>IF(H491="RPPS",IFERROR(IF(VLOOKUP(A491,'Suspensão de repasses - GESCON'!$D$3:$J$1048576,7,FALSE)="Validada","SIM","NÃO"),"NÃO"),"")</f>
        <v>NÃO</v>
      </c>
    </row>
    <row r="492" spans="1:12" s="19" customFormat="1" ht="15" hidden="1" customHeight="1" x14ac:dyDescent="0.25">
      <c r="A492" s="88" t="s">
        <v>5860</v>
      </c>
      <c r="B492" s="40" t="s">
        <v>1356</v>
      </c>
      <c r="C492" s="82" t="s">
        <v>10959</v>
      </c>
      <c r="D492" s="82"/>
      <c r="E492" s="82"/>
      <c r="F492" s="82"/>
      <c r="G492" s="82"/>
      <c r="H492" s="40" t="s">
        <v>4</v>
      </c>
      <c r="I492" s="83" t="str">
        <f>IFERROR(VLOOKUP(A492,'Alíquotas - CADPREV'!$B$2152:$N$4324,8,FALSE),"")</f>
        <v/>
      </c>
      <c r="J492" s="83" t="str">
        <f>IF(H492="RPPS",VLOOKUP(A492,' Legislação Benef - GESCON'!$B$4:$I$2159,3,FALSE),"")</f>
        <v/>
      </c>
      <c r="K492" s="83" t="str">
        <f>IF(H492="RPPS",VLOOKUP(A492,' Legislação Benef - GESCON'!$B$4:$I$2159,6,FALSE),"")</f>
        <v/>
      </c>
      <c r="L492" s="83" t="str">
        <f>IF(H492="RPPS",IFERROR(IF(VLOOKUP(A492,'Suspensão de repasses - GESCON'!$D$3:$J$1048576,7,FALSE)="Validada","SIM","NÃO"),"NÃO"),"")</f>
        <v/>
      </c>
    </row>
    <row r="493" spans="1:12" s="19" customFormat="1" ht="15" customHeight="1" x14ac:dyDescent="0.25">
      <c r="A493" s="88" t="s">
        <v>5861</v>
      </c>
      <c r="B493" s="40" t="s">
        <v>3812</v>
      </c>
      <c r="C493" s="82" t="s">
        <v>10958</v>
      </c>
      <c r="D493" s="82">
        <v>227</v>
      </c>
      <c r="E493" s="82">
        <v>9</v>
      </c>
      <c r="F493" s="82">
        <v>5</v>
      </c>
      <c r="G493" s="82">
        <v>241</v>
      </c>
      <c r="H493" s="40" t="s">
        <v>2</v>
      </c>
      <c r="I493" s="83" t="str">
        <f>IFERROR(VLOOKUP(A493,'Alíquotas - CADPREV'!$B$2152:$N$4324,8,FALSE),"")</f>
        <v>NÃO</v>
      </c>
      <c r="J493" s="83" t="str">
        <f>IF(H493="RPPS",VLOOKUP(A493,' Legislação Benef - GESCON'!$B$4:$I$2159,3,FALSE),"")</f>
        <v>NÃO</v>
      </c>
      <c r="K493" s="83" t="str">
        <f>IF(H493="RPPS",VLOOKUP(A493,' Legislação Benef - GESCON'!$B$4:$I$2159,6,FALSE),"")</f>
        <v>NÃO</v>
      </c>
      <c r="L493" s="83" t="str">
        <f>IF(H493="RPPS",IFERROR(IF(VLOOKUP(A493,'Suspensão de repasses - GESCON'!$D$3:$J$1048576,7,FALSE)="Validada","SIM","NÃO"),"NÃO"),"")</f>
        <v>NÃO</v>
      </c>
    </row>
    <row r="494" spans="1:12" s="19" customFormat="1" ht="15" hidden="1" customHeight="1" x14ac:dyDescent="0.25">
      <c r="A494" s="88" t="s">
        <v>5862</v>
      </c>
      <c r="B494" s="40" t="s">
        <v>2554</v>
      </c>
      <c r="C494" s="82" t="s">
        <v>10959</v>
      </c>
      <c r="D494" s="82"/>
      <c r="E494" s="82"/>
      <c r="F494" s="82"/>
      <c r="G494" s="82"/>
      <c r="H494" s="40" t="s">
        <v>4</v>
      </c>
      <c r="I494" s="83" t="str">
        <f>IFERROR(VLOOKUP(A494,'Alíquotas - CADPREV'!$B$2152:$N$4324,8,FALSE),"")</f>
        <v/>
      </c>
      <c r="J494" s="83" t="str">
        <f>IF(H494="RPPS",VLOOKUP(A494,' Legislação Benef - GESCON'!$B$4:$I$2159,3,FALSE),"")</f>
        <v/>
      </c>
      <c r="K494" s="83" t="str">
        <f>IF(H494="RPPS",VLOOKUP(A494,' Legislação Benef - GESCON'!$B$4:$I$2159,6,FALSE),"")</f>
        <v/>
      </c>
      <c r="L494" s="83" t="str">
        <f>IF(H494="RPPS",IFERROR(IF(VLOOKUP(A494,'Suspensão de repasses - GESCON'!$D$3:$J$1048576,7,FALSE)="Validada","SIM","NÃO"),"NÃO"),"")</f>
        <v/>
      </c>
    </row>
    <row r="495" spans="1:12" s="19" customFormat="1" ht="15" hidden="1" customHeight="1" x14ac:dyDescent="0.25">
      <c r="A495" s="88" t="s">
        <v>5863</v>
      </c>
      <c r="B495" s="40" t="s">
        <v>3601</v>
      </c>
      <c r="C495" s="82" t="s">
        <v>10959</v>
      </c>
      <c r="D495" s="82"/>
      <c r="E495" s="82"/>
      <c r="F495" s="82"/>
      <c r="G495" s="82"/>
      <c r="H495" s="40" t="s">
        <v>4</v>
      </c>
      <c r="I495" s="83" t="str">
        <f>IFERROR(VLOOKUP(A495,'Alíquotas - CADPREV'!$B$2152:$N$4324,8,FALSE),"")</f>
        <v/>
      </c>
      <c r="J495" s="83" t="str">
        <f>IF(H495="RPPS",VLOOKUP(A495,' Legislação Benef - GESCON'!$B$4:$I$2159,3,FALSE),"")</f>
        <v/>
      </c>
      <c r="K495" s="83" t="str">
        <f>IF(H495="RPPS",VLOOKUP(A495,' Legislação Benef - GESCON'!$B$4:$I$2159,6,FALSE),"")</f>
        <v/>
      </c>
      <c r="L495" s="83" t="str">
        <f>IF(H495="RPPS",IFERROR(IF(VLOOKUP(A495,'Suspensão de repasses - GESCON'!$D$3:$J$1048576,7,FALSE)="Validada","SIM","NÃO"),"NÃO"),"")</f>
        <v/>
      </c>
    </row>
    <row r="496" spans="1:12" s="19" customFormat="1" ht="15" customHeight="1" x14ac:dyDescent="0.25">
      <c r="A496" s="88" t="s">
        <v>5864</v>
      </c>
      <c r="B496" s="40" t="s">
        <v>1356</v>
      </c>
      <c r="C496" s="82" t="s">
        <v>10958</v>
      </c>
      <c r="D496" s="82">
        <v>1814</v>
      </c>
      <c r="E496" s="82">
        <v>986</v>
      </c>
      <c r="F496" s="82">
        <v>325</v>
      </c>
      <c r="G496" s="82">
        <v>3125</v>
      </c>
      <c r="H496" s="40" t="s">
        <v>2</v>
      </c>
      <c r="I496" s="83" t="str">
        <f>IFERROR(VLOOKUP(A496,'Alíquotas - CADPREV'!$B$2152:$N$4324,8,FALSE),"")</f>
        <v>NÃO</v>
      </c>
      <c r="J496" s="83" t="str">
        <f>IF(H496="RPPS",VLOOKUP(A496,' Legislação Benef - GESCON'!$B$4:$I$2159,3,FALSE),"")</f>
        <v>NÃO</v>
      </c>
      <c r="K496" s="83" t="str">
        <f>IF(H496="RPPS",VLOOKUP(A496,' Legislação Benef - GESCON'!$B$4:$I$2159,6,FALSE),"")</f>
        <v>NÃO</v>
      </c>
      <c r="L496" s="83" t="str">
        <f>IF(H496="RPPS",IFERROR(IF(VLOOKUP(A496,'Suspensão de repasses - GESCON'!$D$3:$J$1048576,7,FALSE)="Validada","SIM","NÃO"),"NÃO"),"")</f>
        <v>NÃO</v>
      </c>
    </row>
    <row r="497" spans="1:12" s="19" customFormat="1" ht="15" hidden="1" customHeight="1" x14ac:dyDescent="0.25">
      <c r="A497" s="88" t="s">
        <v>5865</v>
      </c>
      <c r="B497" s="40" t="s">
        <v>634</v>
      </c>
      <c r="C497" s="82" t="s">
        <v>10959</v>
      </c>
      <c r="D497" s="82"/>
      <c r="E497" s="82"/>
      <c r="F497" s="82"/>
      <c r="G497" s="82"/>
      <c r="H497" s="40" t="s">
        <v>4</v>
      </c>
      <c r="I497" s="83" t="str">
        <f>IFERROR(VLOOKUP(A497,'Alíquotas - CADPREV'!$B$2152:$N$4324,8,FALSE),"")</f>
        <v/>
      </c>
      <c r="J497" s="83" t="str">
        <f>IF(H497="RPPS",VLOOKUP(A497,' Legislação Benef - GESCON'!$B$4:$I$2159,3,FALSE),"")</f>
        <v/>
      </c>
      <c r="K497" s="83" t="str">
        <f>IF(H497="RPPS",VLOOKUP(A497,' Legislação Benef - GESCON'!$B$4:$I$2159,6,FALSE),"")</f>
        <v/>
      </c>
      <c r="L497" s="83" t="str">
        <f>IF(H497="RPPS",IFERROR(IF(VLOOKUP(A497,'Suspensão de repasses - GESCON'!$D$3:$J$1048576,7,FALSE)="Validada","SIM","NÃO"),"NÃO"),"")</f>
        <v/>
      </c>
    </row>
    <row r="498" spans="1:12" s="19" customFormat="1" ht="15" hidden="1" customHeight="1" x14ac:dyDescent="0.25">
      <c r="A498" s="88" t="s">
        <v>5866</v>
      </c>
      <c r="B498" s="40" t="s">
        <v>4626</v>
      </c>
      <c r="C498" s="82" t="s">
        <v>10959</v>
      </c>
      <c r="D498" s="82"/>
      <c r="E498" s="82"/>
      <c r="F498" s="82"/>
      <c r="G498" s="82"/>
      <c r="H498" s="40" t="s">
        <v>4</v>
      </c>
      <c r="I498" s="83" t="str">
        <f>IFERROR(VLOOKUP(A498,'Alíquotas - CADPREV'!$B$2152:$N$4324,8,FALSE),"")</f>
        <v/>
      </c>
      <c r="J498" s="83" t="str">
        <f>IF(H498="RPPS",VLOOKUP(A498,' Legislação Benef - GESCON'!$B$4:$I$2159,3,FALSE),"")</f>
        <v/>
      </c>
      <c r="K498" s="83" t="str">
        <f>IF(H498="RPPS",VLOOKUP(A498,' Legislação Benef - GESCON'!$B$4:$I$2159,6,FALSE),"")</f>
        <v/>
      </c>
      <c r="L498" s="83" t="str">
        <f>IF(H498="RPPS",IFERROR(IF(VLOOKUP(A498,'Suspensão de repasses - GESCON'!$D$3:$J$1048576,7,FALSE)="Validada","SIM","NÃO"),"NÃO"),"")</f>
        <v/>
      </c>
    </row>
    <row r="499" spans="1:12" s="19" customFormat="1" ht="15" hidden="1" customHeight="1" x14ac:dyDescent="0.25">
      <c r="A499" s="88" t="s">
        <v>5867</v>
      </c>
      <c r="B499" s="40" t="s">
        <v>3143</v>
      </c>
      <c r="C499" s="82" t="s">
        <v>10959</v>
      </c>
      <c r="D499" s="82"/>
      <c r="E499" s="82"/>
      <c r="F499" s="82"/>
      <c r="G499" s="82"/>
      <c r="H499" s="40" t="s">
        <v>4</v>
      </c>
      <c r="I499" s="83" t="str">
        <f>IFERROR(VLOOKUP(A499,'Alíquotas - CADPREV'!$B$2152:$N$4324,8,FALSE),"")</f>
        <v/>
      </c>
      <c r="J499" s="83" t="str">
        <f>IF(H499="RPPS",VLOOKUP(A499,' Legislação Benef - GESCON'!$B$4:$I$2159,3,FALSE),"")</f>
        <v/>
      </c>
      <c r="K499" s="83" t="str">
        <f>IF(H499="RPPS",VLOOKUP(A499,' Legislação Benef - GESCON'!$B$4:$I$2159,6,FALSE),"")</f>
        <v/>
      </c>
      <c r="L499" s="83" t="str">
        <f>IF(H499="RPPS",IFERROR(IF(VLOOKUP(A499,'Suspensão de repasses - GESCON'!$D$3:$J$1048576,7,FALSE)="Validada","SIM","NÃO"),"NÃO"),"")</f>
        <v/>
      </c>
    </row>
    <row r="500" spans="1:12" s="19" customFormat="1" ht="15" hidden="1" customHeight="1" x14ac:dyDescent="0.25">
      <c r="A500" s="88" t="s">
        <v>5868</v>
      </c>
      <c r="B500" s="40" t="s">
        <v>2413</v>
      </c>
      <c r="C500" s="82" t="s">
        <v>10959</v>
      </c>
      <c r="D500" s="82"/>
      <c r="E500" s="82"/>
      <c r="F500" s="82"/>
      <c r="G500" s="82"/>
      <c r="H500" s="40" t="s">
        <v>4</v>
      </c>
      <c r="I500" s="83" t="str">
        <f>IFERROR(VLOOKUP(A500,'Alíquotas - CADPREV'!$B$2152:$N$4324,8,FALSE),"")</f>
        <v/>
      </c>
      <c r="J500" s="83" t="str">
        <f>IF(H500="RPPS",VLOOKUP(A500,' Legislação Benef - GESCON'!$B$4:$I$2159,3,FALSE),"")</f>
        <v/>
      </c>
      <c r="K500" s="83" t="str">
        <f>IF(H500="RPPS",VLOOKUP(A500,' Legislação Benef - GESCON'!$B$4:$I$2159,6,FALSE),"")</f>
        <v/>
      </c>
      <c r="L500" s="83" t="str">
        <f>IF(H500="RPPS",IFERROR(IF(VLOOKUP(A500,'Suspensão de repasses - GESCON'!$D$3:$J$1048576,7,FALSE)="Validada","SIM","NÃO"),"NÃO"),"")</f>
        <v/>
      </c>
    </row>
    <row r="501" spans="1:12" s="19" customFormat="1" ht="15" hidden="1" customHeight="1" x14ac:dyDescent="0.25">
      <c r="A501" s="88" t="s">
        <v>5869</v>
      </c>
      <c r="B501" s="40" t="s">
        <v>3601</v>
      </c>
      <c r="C501" s="82" t="s">
        <v>10959</v>
      </c>
      <c r="D501" s="82"/>
      <c r="E501" s="82"/>
      <c r="F501" s="82"/>
      <c r="G501" s="82"/>
      <c r="H501" s="40" t="s">
        <v>4</v>
      </c>
      <c r="I501" s="83" t="str">
        <f>IFERROR(VLOOKUP(A501,'Alíquotas - CADPREV'!$B$2152:$N$4324,8,FALSE),"")</f>
        <v/>
      </c>
      <c r="J501" s="83" t="str">
        <f>IF(H501="RPPS",VLOOKUP(A501,' Legislação Benef - GESCON'!$B$4:$I$2159,3,FALSE),"")</f>
        <v/>
      </c>
      <c r="K501" s="83" t="str">
        <f>IF(H501="RPPS",VLOOKUP(A501,' Legislação Benef - GESCON'!$B$4:$I$2159,6,FALSE),"")</f>
        <v/>
      </c>
      <c r="L501" s="83" t="str">
        <f>IF(H501="RPPS",IFERROR(IF(VLOOKUP(A501,'Suspensão de repasses - GESCON'!$D$3:$J$1048576,7,FALSE)="Validada","SIM","NÃO"),"NÃO"),"")</f>
        <v/>
      </c>
    </row>
    <row r="502" spans="1:12" s="19" customFormat="1" ht="15" customHeight="1" x14ac:dyDescent="0.25">
      <c r="A502" s="88" t="s">
        <v>5870</v>
      </c>
      <c r="B502" s="40" t="s">
        <v>133</v>
      </c>
      <c r="C502" s="82" t="s">
        <v>10958</v>
      </c>
      <c r="D502" s="82"/>
      <c r="E502" s="82"/>
      <c r="F502" s="82"/>
      <c r="G502" s="82"/>
      <c r="H502" s="40" t="s">
        <v>2</v>
      </c>
      <c r="I502" s="83" t="str">
        <f>IFERROR(VLOOKUP(A502,'Alíquotas - CADPREV'!$B$2152:$N$4324,8,FALSE),"")</f>
        <v>NÃO</v>
      </c>
      <c r="J502" s="83" t="str">
        <f>IF(H502="RPPS",VLOOKUP(A502,' Legislação Benef - GESCON'!$B$4:$I$2159,3,FALSE),"")</f>
        <v>NÃO</v>
      </c>
      <c r="K502" s="83" t="str">
        <f>IF(H502="RPPS",VLOOKUP(A502,' Legislação Benef - GESCON'!$B$4:$I$2159,6,FALSE),"")</f>
        <v>NÃO</v>
      </c>
      <c r="L502" s="83" t="str">
        <f>IF(H502="RPPS",IFERROR(IF(VLOOKUP(A502,'Suspensão de repasses - GESCON'!$D$3:$J$1048576,7,FALSE)="Validada","SIM","NÃO"),"NÃO"),"")</f>
        <v>NÃO</v>
      </c>
    </row>
    <row r="503" spans="1:12" s="19" customFormat="1" ht="15" hidden="1" customHeight="1" x14ac:dyDescent="0.25">
      <c r="A503" s="88" t="s">
        <v>5871</v>
      </c>
      <c r="B503" s="40" t="s">
        <v>4626</v>
      </c>
      <c r="C503" s="82" t="s">
        <v>10959</v>
      </c>
      <c r="D503" s="82"/>
      <c r="E503" s="82"/>
      <c r="F503" s="82"/>
      <c r="G503" s="82"/>
      <c r="H503" s="40" t="s">
        <v>4</v>
      </c>
      <c r="I503" s="83" t="str">
        <f>IFERROR(VLOOKUP(A503,'Alíquotas - CADPREV'!$B$2152:$N$4324,8,FALSE),"")</f>
        <v/>
      </c>
      <c r="J503" s="83" t="str">
        <f>IF(H503="RPPS",VLOOKUP(A503,' Legislação Benef - GESCON'!$B$4:$I$2159,3,FALSE),"")</f>
        <v/>
      </c>
      <c r="K503" s="83" t="str">
        <f>IF(H503="RPPS",VLOOKUP(A503,' Legislação Benef - GESCON'!$B$4:$I$2159,6,FALSE),"")</f>
        <v/>
      </c>
      <c r="L503" s="83" t="str">
        <f>IF(H503="RPPS",IFERROR(IF(VLOOKUP(A503,'Suspensão de repasses - GESCON'!$D$3:$J$1048576,7,FALSE)="Validada","SIM","NÃO"),"NÃO"),"")</f>
        <v/>
      </c>
    </row>
    <row r="504" spans="1:12" s="19" customFormat="1" ht="15" hidden="1" customHeight="1" x14ac:dyDescent="0.25">
      <c r="A504" s="88" t="s">
        <v>5872</v>
      </c>
      <c r="B504" s="40" t="s">
        <v>215</v>
      </c>
      <c r="C504" s="82" t="s">
        <v>10959</v>
      </c>
      <c r="D504" s="82"/>
      <c r="E504" s="82"/>
      <c r="F504" s="82"/>
      <c r="G504" s="82"/>
      <c r="H504" s="40" t="s">
        <v>4</v>
      </c>
      <c r="I504" s="83" t="str">
        <f>IFERROR(VLOOKUP(A504,'Alíquotas - CADPREV'!$B$2152:$N$4324,8,FALSE),"")</f>
        <v/>
      </c>
      <c r="J504" s="83" t="str">
        <f>IF(H504="RPPS",VLOOKUP(A504,' Legislação Benef - GESCON'!$B$4:$I$2159,3,FALSE),"")</f>
        <v/>
      </c>
      <c r="K504" s="83" t="str">
        <f>IF(H504="RPPS",VLOOKUP(A504,' Legislação Benef - GESCON'!$B$4:$I$2159,6,FALSE),"")</f>
        <v/>
      </c>
      <c r="L504" s="83" t="str">
        <f>IF(H504="RPPS",IFERROR(IF(VLOOKUP(A504,'Suspensão de repasses - GESCON'!$D$3:$J$1048576,7,FALSE)="Validada","SIM","NÃO"),"NÃO"),"")</f>
        <v/>
      </c>
    </row>
    <row r="505" spans="1:12" s="19" customFormat="1" ht="15" hidden="1" customHeight="1" x14ac:dyDescent="0.25">
      <c r="A505" s="88" t="s">
        <v>5873</v>
      </c>
      <c r="B505" s="40" t="s">
        <v>4289</v>
      </c>
      <c r="C505" s="82" t="s">
        <v>10959</v>
      </c>
      <c r="D505" s="82"/>
      <c r="E505" s="82"/>
      <c r="F505" s="82"/>
      <c r="G505" s="82"/>
      <c r="H505" s="40" t="s">
        <v>4</v>
      </c>
      <c r="I505" s="83" t="str">
        <f>IFERROR(VLOOKUP(A505,'Alíquotas - CADPREV'!$B$2152:$N$4324,8,FALSE),"")</f>
        <v/>
      </c>
      <c r="J505" s="83" t="str">
        <f>IF(H505="RPPS",VLOOKUP(A505,' Legislação Benef - GESCON'!$B$4:$I$2159,3,FALSE),"")</f>
        <v/>
      </c>
      <c r="K505" s="83" t="str">
        <f>IF(H505="RPPS",VLOOKUP(A505,' Legislação Benef - GESCON'!$B$4:$I$2159,6,FALSE),"")</f>
        <v/>
      </c>
      <c r="L505" s="83" t="str">
        <f>IF(H505="RPPS",IFERROR(IF(VLOOKUP(A505,'Suspensão de repasses - GESCON'!$D$3:$J$1048576,7,FALSE)="Validada","SIM","NÃO"),"NÃO"),"")</f>
        <v/>
      </c>
    </row>
    <row r="506" spans="1:12" s="19" customFormat="1" ht="15" hidden="1" customHeight="1" x14ac:dyDescent="0.25">
      <c r="A506" s="88" t="s">
        <v>5874</v>
      </c>
      <c r="B506" s="40" t="s">
        <v>4626</v>
      </c>
      <c r="C506" s="82" t="s">
        <v>10959</v>
      </c>
      <c r="D506" s="82"/>
      <c r="E506" s="82"/>
      <c r="F506" s="82"/>
      <c r="G506" s="82"/>
      <c r="H506" s="40" t="s">
        <v>4</v>
      </c>
      <c r="I506" s="83" t="str">
        <f>IFERROR(VLOOKUP(A506,'Alíquotas - CADPREV'!$B$2152:$N$4324,8,FALSE),"")</f>
        <v/>
      </c>
      <c r="J506" s="83" t="str">
        <f>IF(H506="RPPS",VLOOKUP(A506,' Legislação Benef - GESCON'!$B$4:$I$2159,3,FALSE),"")</f>
        <v/>
      </c>
      <c r="K506" s="83" t="str">
        <f>IF(H506="RPPS",VLOOKUP(A506,' Legislação Benef - GESCON'!$B$4:$I$2159,6,FALSE),"")</f>
        <v/>
      </c>
      <c r="L506" s="83" t="str">
        <f>IF(H506="RPPS",IFERROR(IF(VLOOKUP(A506,'Suspensão de repasses - GESCON'!$D$3:$J$1048576,7,FALSE)="Validada","SIM","NÃO"),"NÃO"),"")</f>
        <v/>
      </c>
    </row>
    <row r="507" spans="1:12" s="19" customFormat="1" ht="15" hidden="1" customHeight="1" x14ac:dyDescent="0.25">
      <c r="A507" s="88" t="s">
        <v>5875</v>
      </c>
      <c r="B507" s="40" t="s">
        <v>2926</v>
      </c>
      <c r="C507" s="82" t="s">
        <v>10959</v>
      </c>
      <c r="D507" s="82"/>
      <c r="E507" s="82"/>
      <c r="F507" s="82"/>
      <c r="G507" s="82"/>
      <c r="H507" s="40" t="s">
        <v>4</v>
      </c>
      <c r="I507" s="83" t="str">
        <f>IFERROR(VLOOKUP(A507,'Alíquotas - CADPREV'!$B$2152:$N$4324,8,FALSE),"")</f>
        <v/>
      </c>
      <c r="J507" s="83" t="str">
        <f>IF(H507="RPPS",VLOOKUP(A507,' Legislação Benef - GESCON'!$B$4:$I$2159,3,FALSE),"")</f>
        <v/>
      </c>
      <c r="K507" s="83" t="str">
        <f>IF(H507="RPPS",VLOOKUP(A507,' Legislação Benef - GESCON'!$B$4:$I$2159,6,FALSE),"")</f>
        <v/>
      </c>
      <c r="L507" s="83" t="str">
        <f>IF(H507="RPPS",IFERROR(IF(VLOOKUP(A507,'Suspensão de repasses - GESCON'!$D$3:$J$1048576,7,FALSE)="Validada","SIM","NÃO"),"NÃO"),"")</f>
        <v/>
      </c>
    </row>
    <row r="508" spans="1:12" s="19" customFormat="1" ht="15" hidden="1" customHeight="1" x14ac:dyDescent="0.25">
      <c r="A508" s="88" t="s">
        <v>5876</v>
      </c>
      <c r="B508" s="40" t="s">
        <v>215</v>
      </c>
      <c r="C508" s="82" t="s">
        <v>10959</v>
      </c>
      <c r="D508" s="82"/>
      <c r="E508" s="82"/>
      <c r="F508" s="82"/>
      <c r="G508" s="82"/>
      <c r="H508" s="40" t="s">
        <v>4</v>
      </c>
      <c r="I508" s="83" t="str">
        <f>IFERROR(VLOOKUP(A508,'Alíquotas - CADPREV'!$B$2152:$N$4324,8,FALSE),"")</f>
        <v/>
      </c>
      <c r="J508" s="83" t="str">
        <f>IF(H508="RPPS",VLOOKUP(A508,' Legislação Benef - GESCON'!$B$4:$I$2159,3,FALSE),"")</f>
        <v/>
      </c>
      <c r="K508" s="83" t="str">
        <f>IF(H508="RPPS",VLOOKUP(A508,' Legislação Benef - GESCON'!$B$4:$I$2159,6,FALSE),"")</f>
        <v/>
      </c>
      <c r="L508" s="83" t="str">
        <f>IF(H508="RPPS",IFERROR(IF(VLOOKUP(A508,'Suspensão de repasses - GESCON'!$D$3:$J$1048576,7,FALSE)="Validada","SIM","NÃO"),"NÃO"),"")</f>
        <v/>
      </c>
    </row>
    <row r="509" spans="1:12" s="19" customFormat="1" ht="15" customHeight="1" x14ac:dyDescent="0.25">
      <c r="A509" s="88" t="s">
        <v>5877</v>
      </c>
      <c r="B509" s="40" t="s">
        <v>2758</v>
      </c>
      <c r="C509" s="82" t="s">
        <v>10958</v>
      </c>
      <c r="D509" s="82">
        <v>385</v>
      </c>
      <c r="E509" s="82">
        <v>145</v>
      </c>
      <c r="F509" s="82">
        <v>44</v>
      </c>
      <c r="G509" s="82">
        <v>574</v>
      </c>
      <c r="H509" s="40" t="s">
        <v>2</v>
      </c>
      <c r="I509" s="83" t="str">
        <f>IFERROR(VLOOKUP(A509,'Alíquotas - CADPREV'!$B$2152:$N$4324,8,FALSE),"")</f>
        <v>NÃO</v>
      </c>
      <c r="J509" s="83" t="str">
        <f>IF(H509="RPPS",VLOOKUP(A509,' Legislação Benef - GESCON'!$B$4:$I$2159,3,FALSE),"")</f>
        <v>NÃO</v>
      </c>
      <c r="K509" s="83" t="str">
        <f>IF(H509="RPPS",VLOOKUP(A509,' Legislação Benef - GESCON'!$B$4:$I$2159,6,FALSE),"")</f>
        <v>NÃO</v>
      </c>
      <c r="L509" s="83" t="str">
        <f>IF(H509="RPPS",IFERROR(IF(VLOOKUP(A509,'Suspensão de repasses - GESCON'!$D$3:$J$1048576,7,FALSE)="Validada","SIM","NÃO"),"NÃO"),"")</f>
        <v>NÃO</v>
      </c>
    </row>
    <row r="510" spans="1:12" s="19" customFormat="1" ht="15" customHeight="1" x14ac:dyDescent="0.25">
      <c r="A510" s="88" t="s">
        <v>5878</v>
      </c>
      <c r="B510" s="40" t="s">
        <v>2554</v>
      </c>
      <c r="C510" s="82" t="s">
        <v>10958</v>
      </c>
      <c r="D510" s="82">
        <v>501</v>
      </c>
      <c r="E510" s="82">
        <v>1</v>
      </c>
      <c r="F510" s="82">
        <v>0</v>
      </c>
      <c r="G510" s="82">
        <v>502</v>
      </c>
      <c r="H510" s="40" t="s">
        <v>2</v>
      </c>
      <c r="I510" s="83" t="str">
        <f>IFERROR(VLOOKUP(A510,'Alíquotas - CADPREV'!$B$2152:$N$4324,8,FALSE),"")</f>
        <v>NÃO</v>
      </c>
      <c r="J510" s="83" t="str">
        <f>IF(H510="RPPS",VLOOKUP(A510,' Legislação Benef - GESCON'!$B$4:$I$2159,3,FALSE),"")</f>
        <v>NÃO</v>
      </c>
      <c r="K510" s="83" t="str">
        <f>IF(H510="RPPS",VLOOKUP(A510,' Legislação Benef - GESCON'!$B$4:$I$2159,6,FALSE),"")</f>
        <v>NÃO</v>
      </c>
      <c r="L510" s="83" t="str">
        <f>IF(H510="RPPS",IFERROR(IF(VLOOKUP(A510,'Suspensão de repasses - GESCON'!$D$3:$J$1048576,7,FALSE)="Validada","SIM","NÃO"),"NÃO"),"")</f>
        <v>NÃO</v>
      </c>
    </row>
    <row r="511" spans="1:12" s="19" customFormat="1" ht="15" hidden="1" customHeight="1" x14ac:dyDescent="0.25">
      <c r="A511" s="88" t="s">
        <v>5879</v>
      </c>
      <c r="B511" s="40" t="s">
        <v>2554</v>
      </c>
      <c r="C511" s="82" t="s">
        <v>10959</v>
      </c>
      <c r="D511" s="82"/>
      <c r="E511" s="82"/>
      <c r="F511" s="82"/>
      <c r="G511" s="82"/>
      <c r="H511" s="40" t="s">
        <v>4</v>
      </c>
      <c r="I511" s="83" t="str">
        <f>IFERROR(VLOOKUP(A511,'Alíquotas - CADPREV'!$B$2152:$N$4324,8,FALSE),"")</f>
        <v/>
      </c>
      <c r="J511" s="83" t="str">
        <f>IF(H511="RPPS",VLOOKUP(A511,' Legislação Benef - GESCON'!$B$4:$I$2159,3,FALSE),"")</f>
        <v/>
      </c>
      <c r="K511" s="83" t="str">
        <f>IF(H511="RPPS",VLOOKUP(A511,' Legislação Benef - GESCON'!$B$4:$I$2159,6,FALSE),"")</f>
        <v/>
      </c>
      <c r="L511" s="83" t="str">
        <f>IF(H511="RPPS",IFERROR(IF(VLOOKUP(A511,'Suspensão de repasses - GESCON'!$D$3:$J$1048576,7,FALSE)="Validada","SIM","NÃO"),"NÃO"),"")</f>
        <v/>
      </c>
    </row>
    <row r="512" spans="1:12" s="19" customFormat="1" ht="15" customHeight="1" x14ac:dyDescent="0.25">
      <c r="A512" s="88" t="s">
        <v>5880</v>
      </c>
      <c r="B512" s="40" t="s">
        <v>29</v>
      </c>
      <c r="C512" s="82" t="s">
        <v>10958</v>
      </c>
      <c r="D512" s="82"/>
      <c r="E512" s="82"/>
      <c r="F512" s="82"/>
      <c r="G512" s="82"/>
      <c r="H512" s="40" t="s">
        <v>2</v>
      </c>
      <c r="I512" s="83" t="str">
        <f>IFERROR(VLOOKUP(A512,'Alíquotas - CADPREV'!$B$2152:$N$4324,8,FALSE),"")</f>
        <v>NÃO</v>
      </c>
      <c r="J512" s="83" t="str">
        <f>IF(H512="RPPS",VLOOKUP(A512,' Legislação Benef - GESCON'!$B$4:$I$2159,3,FALSE),"")</f>
        <v>NÃO</v>
      </c>
      <c r="K512" s="83" t="str">
        <f>IF(H512="RPPS",VLOOKUP(A512,' Legislação Benef - GESCON'!$B$4:$I$2159,6,FALSE),"")</f>
        <v>NÃO</v>
      </c>
      <c r="L512" s="83" t="str">
        <f>IF(H512="RPPS",IFERROR(IF(VLOOKUP(A512,'Suspensão de repasses - GESCON'!$D$3:$J$1048576,7,FALSE)="Validada","SIM","NÃO"),"NÃO"),"")</f>
        <v>NÃO</v>
      </c>
    </row>
    <row r="513" spans="1:12" s="19" customFormat="1" ht="15" customHeight="1" x14ac:dyDescent="0.25">
      <c r="A513" s="88" t="s">
        <v>5881</v>
      </c>
      <c r="B513" s="40" t="s">
        <v>821</v>
      </c>
      <c r="C513" s="82" t="s">
        <v>10958</v>
      </c>
      <c r="D513" s="82">
        <v>697</v>
      </c>
      <c r="E513" s="82">
        <v>238</v>
      </c>
      <c r="F513" s="82">
        <v>91</v>
      </c>
      <c r="G513" s="82">
        <v>1026</v>
      </c>
      <c r="H513" s="40" t="s">
        <v>2</v>
      </c>
      <c r="I513" s="83" t="str">
        <f>IFERROR(VLOOKUP(A513,'Alíquotas - CADPREV'!$B$2152:$N$4324,8,FALSE),"")</f>
        <v>NÃO</v>
      </c>
      <c r="J513" s="83" t="str">
        <f>IF(H513="RPPS",VLOOKUP(A513,' Legislação Benef - GESCON'!$B$4:$I$2159,3,FALSE),"")</f>
        <v>NÃO</v>
      </c>
      <c r="K513" s="83" t="str">
        <f>IF(H513="RPPS",VLOOKUP(A513,' Legislação Benef - GESCON'!$B$4:$I$2159,6,FALSE),"")</f>
        <v>NÃO</v>
      </c>
      <c r="L513" s="83" t="str">
        <f>IF(H513="RPPS",IFERROR(IF(VLOOKUP(A513,'Suspensão de repasses - GESCON'!$D$3:$J$1048576,7,FALSE)="Validada","SIM","NÃO"),"NÃO"),"")</f>
        <v>NÃO</v>
      </c>
    </row>
    <row r="514" spans="1:12" s="19" customFormat="1" ht="15" hidden="1" customHeight="1" x14ac:dyDescent="0.25">
      <c r="A514" s="88" t="s">
        <v>5882</v>
      </c>
      <c r="B514" s="40" t="s">
        <v>29</v>
      </c>
      <c r="C514" s="82" t="s">
        <v>10959</v>
      </c>
      <c r="D514" s="82"/>
      <c r="E514" s="82"/>
      <c r="F514" s="82"/>
      <c r="G514" s="82"/>
      <c r="H514" s="40" t="s">
        <v>4</v>
      </c>
      <c r="I514" s="83" t="str">
        <f>IFERROR(VLOOKUP(A514,'Alíquotas - CADPREV'!$B$2152:$N$4324,8,FALSE),"")</f>
        <v/>
      </c>
      <c r="J514" s="83" t="str">
        <f>IF(H514="RPPS",VLOOKUP(A514,' Legislação Benef - GESCON'!$B$4:$I$2159,3,FALSE),"")</f>
        <v/>
      </c>
      <c r="K514" s="83" t="str">
        <f>IF(H514="RPPS",VLOOKUP(A514,' Legislação Benef - GESCON'!$B$4:$I$2159,6,FALSE),"")</f>
        <v/>
      </c>
      <c r="L514" s="83" t="str">
        <f>IF(H514="RPPS",IFERROR(IF(VLOOKUP(A514,'Suspensão de repasses - GESCON'!$D$3:$J$1048576,7,FALSE)="Validada","SIM","NÃO"),"NÃO"),"")</f>
        <v/>
      </c>
    </row>
    <row r="515" spans="1:12" s="19" customFormat="1" ht="15" hidden="1" customHeight="1" x14ac:dyDescent="0.25">
      <c r="A515" s="88" t="s">
        <v>5883</v>
      </c>
      <c r="B515" s="40" t="s">
        <v>2554</v>
      </c>
      <c r="C515" s="82" t="s">
        <v>10959</v>
      </c>
      <c r="D515" s="82"/>
      <c r="E515" s="82"/>
      <c r="F515" s="82"/>
      <c r="G515" s="82"/>
      <c r="H515" s="40" t="s">
        <v>4</v>
      </c>
      <c r="I515" s="83" t="str">
        <f>IFERROR(VLOOKUP(A515,'Alíquotas - CADPREV'!$B$2152:$N$4324,8,FALSE),"")</f>
        <v/>
      </c>
      <c r="J515" s="83" t="str">
        <f>IF(H515="RPPS",VLOOKUP(A515,' Legislação Benef - GESCON'!$B$4:$I$2159,3,FALSE),"")</f>
        <v/>
      </c>
      <c r="K515" s="83" t="str">
        <f>IF(H515="RPPS",VLOOKUP(A515,' Legislação Benef - GESCON'!$B$4:$I$2159,6,FALSE),"")</f>
        <v/>
      </c>
      <c r="L515" s="83" t="str">
        <f>IF(H515="RPPS",IFERROR(IF(VLOOKUP(A515,'Suspensão de repasses - GESCON'!$D$3:$J$1048576,7,FALSE)="Validada","SIM","NÃO"),"NÃO"),"")</f>
        <v/>
      </c>
    </row>
    <row r="516" spans="1:12" s="19" customFormat="1" ht="15" customHeight="1" x14ac:dyDescent="0.25">
      <c r="A516" s="88" t="s">
        <v>5884</v>
      </c>
      <c r="B516" s="40" t="s">
        <v>2274</v>
      </c>
      <c r="C516" s="82" t="s">
        <v>10958</v>
      </c>
      <c r="D516" s="82">
        <v>562</v>
      </c>
      <c r="E516" s="82">
        <v>108</v>
      </c>
      <c r="F516" s="82">
        <v>39</v>
      </c>
      <c r="G516" s="82">
        <v>709</v>
      </c>
      <c r="H516" s="40" t="s">
        <v>2</v>
      </c>
      <c r="I516" s="83" t="str">
        <f>IFERROR(VLOOKUP(A516,'Alíquotas - CADPREV'!$B$2152:$N$4324,8,FALSE),"")</f>
        <v>SIM</v>
      </c>
      <c r="J516" s="83" t="str">
        <f>IF(H516="RPPS",VLOOKUP(A516,' Legislação Benef - GESCON'!$B$4:$I$2159,3,FALSE),"")</f>
        <v>NÃO</v>
      </c>
      <c r="K516" s="83" t="str">
        <f>IF(H516="RPPS",VLOOKUP(A516,' Legislação Benef - GESCON'!$B$4:$I$2159,6,FALSE),"")</f>
        <v>NÃO</v>
      </c>
      <c r="L516" s="83" t="str">
        <f>IF(H516="RPPS",IFERROR(IF(VLOOKUP(A516,'Suspensão de repasses - GESCON'!$D$3:$J$1048576,7,FALSE)="Validada","SIM","NÃO"),"NÃO"),"")</f>
        <v>NÃO</v>
      </c>
    </row>
    <row r="517" spans="1:12" s="19" customFormat="1" ht="15" hidden="1" customHeight="1" x14ac:dyDescent="0.25">
      <c r="A517" s="88" t="s">
        <v>5885</v>
      </c>
      <c r="B517" s="40" t="s">
        <v>4626</v>
      </c>
      <c r="C517" s="82" t="s">
        <v>10959</v>
      </c>
      <c r="D517" s="82"/>
      <c r="E517" s="82"/>
      <c r="F517" s="82"/>
      <c r="G517" s="82"/>
      <c r="H517" s="40" t="s">
        <v>4</v>
      </c>
      <c r="I517" s="83" t="str">
        <f>IFERROR(VLOOKUP(A517,'Alíquotas - CADPREV'!$B$2152:$N$4324,8,FALSE),"")</f>
        <v/>
      </c>
      <c r="J517" s="83" t="str">
        <f>IF(H517="RPPS",VLOOKUP(A517,' Legislação Benef - GESCON'!$B$4:$I$2159,3,FALSE),"")</f>
        <v/>
      </c>
      <c r="K517" s="83" t="str">
        <f>IF(H517="RPPS",VLOOKUP(A517,' Legislação Benef - GESCON'!$B$4:$I$2159,6,FALSE),"")</f>
        <v/>
      </c>
      <c r="L517" s="83" t="str">
        <f>IF(H517="RPPS",IFERROR(IF(VLOOKUP(A517,'Suspensão de repasses - GESCON'!$D$3:$J$1048576,7,FALSE)="Validada","SIM","NÃO"),"NÃO"),"")</f>
        <v/>
      </c>
    </row>
    <row r="518" spans="1:12" s="19" customFormat="1" ht="15" hidden="1" customHeight="1" x14ac:dyDescent="0.25">
      <c r="A518" s="88" t="s">
        <v>5886</v>
      </c>
      <c r="B518" s="40" t="s">
        <v>215</v>
      </c>
      <c r="C518" s="82" t="s">
        <v>10959</v>
      </c>
      <c r="D518" s="82"/>
      <c r="E518" s="82"/>
      <c r="F518" s="82"/>
      <c r="G518" s="82"/>
      <c r="H518" s="40" t="s">
        <v>4</v>
      </c>
      <c r="I518" s="83" t="str">
        <f>IFERROR(VLOOKUP(A518,'Alíquotas - CADPREV'!$B$2152:$N$4324,8,FALSE),"")</f>
        <v/>
      </c>
      <c r="J518" s="83" t="str">
        <f>IF(H518="RPPS",VLOOKUP(A518,' Legislação Benef - GESCON'!$B$4:$I$2159,3,FALSE),"")</f>
        <v/>
      </c>
      <c r="K518" s="83" t="str">
        <f>IF(H518="RPPS",VLOOKUP(A518,' Legislação Benef - GESCON'!$B$4:$I$2159,6,FALSE),"")</f>
        <v/>
      </c>
      <c r="L518" s="83" t="str">
        <f>IF(H518="RPPS",IFERROR(IF(VLOOKUP(A518,'Suspensão de repasses - GESCON'!$D$3:$J$1048576,7,FALSE)="Validada","SIM","NÃO"),"NÃO"),"")</f>
        <v/>
      </c>
    </row>
    <row r="519" spans="1:12" s="19" customFormat="1" ht="15" hidden="1" customHeight="1" x14ac:dyDescent="0.25">
      <c r="A519" s="88" t="s">
        <v>5887</v>
      </c>
      <c r="B519" s="40" t="s">
        <v>1142</v>
      </c>
      <c r="C519" s="82" t="s">
        <v>10959</v>
      </c>
      <c r="D519" s="82"/>
      <c r="E519" s="82"/>
      <c r="F519" s="82"/>
      <c r="G519" s="82"/>
      <c r="H519" s="40" t="s">
        <v>4</v>
      </c>
      <c r="I519" s="83" t="str">
        <f>IFERROR(VLOOKUP(A519,'Alíquotas - CADPREV'!$B$2152:$N$4324,8,FALSE),"")</f>
        <v/>
      </c>
      <c r="J519" s="83" t="str">
        <f>IF(H519="RPPS",VLOOKUP(A519,' Legislação Benef - GESCON'!$B$4:$I$2159,3,FALSE),"")</f>
        <v/>
      </c>
      <c r="K519" s="83" t="str">
        <f>IF(H519="RPPS",VLOOKUP(A519,' Legislação Benef - GESCON'!$B$4:$I$2159,6,FALSE),"")</f>
        <v/>
      </c>
      <c r="L519" s="83" t="str">
        <f>IF(H519="RPPS",IFERROR(IF(VLOOKUP(A519,'Suspensão de repasses - GESCON'!$D$3:$J$1048576,7,FALSE)="Validada","SIM","NÃO"),"NÃO"),"")</f>
        <v/>
      </c>
    </row>
    <row r="520" spans="1:12" s="19" customFormat="1" ht="15" customHeight="1" x14ac:dyDescent="0.25">
      <c r="A520" s="88" t="s">
        <v>5888</v>
      </c>
      <c r="B520" s="40" t="s">
        <v>2274</v>
      </c>
      <c r="C520" s="82" t="s">
        <v>10958</v>
      </c>
      <c r="D520" s="82">
        <v>1567</v>
      </c>
      <c r="E520" s="82">
        <v>330</v>
      </c>
      <c r="F520" s="82">
        <v>108</v>
      </c>
      <c r="G520" s="82">
        <v>2005</v>
      </c>
      <c r="H520" s="40" t="s">
        <v>2</v>
      </c>
      <c r="I520" s="83" t="str">
        <f>IFERROR(VLOOKUP(A520,'Alíquotas - CADPREV'!$B$2152:$N$4324,8,FALSE),"")</f>
        <v>NÃO</v>
      </c>
      <c r="J520" s="83" t="str">
        <f>IF(H520="RPPS",VLOOKUP(A520,' Legislação Benef - GESCON'!$B$4:$I$2159,3,FALSE),"")</f>
        <v>NÃO</v>
      </c>
      <c r="K520" s="83" t="str">
        <f>IF(H520="RPPS",VLOOKUP(A520,' Legislação Benef - GESCON'!$B$4:$I$2159,6,FALSE),"")</f>
        <v>NÃO</v>
      </c>
      <c r="L520" s="83" t="str">
        <f>IF(H520="RPPS",IFERROR(IF(VLOOKUP(A520,'Suspensão de repasses - GESCON'!$D$3:$J$1048576,7,FALSE)="Validada","SIM","NÃO"),"NÃO"),"")</f>
        <v>NÃO</v>
      </c>
    </row>
    <row r="521" spans="1:12" s="19" customFormat="1" ht="15" customHeight="1" x14ac:dyDescent="0.25">
      <c r="A521" s="88" t="s">
        <v>5889</v>
      </c>
      <c r="B521" s="40" t="s">
        <v>3812</v>
      </c>
      <c r="C521" s="82" t="s">
        <v>10958</v>
      </c>
      <c r="D521" s="82">
        <v>126</v>
      </c>
      <c r="E521" s="82">
        <v>11</v>
      </c>
      <c r="F521" s="82">
        <v>7</v>
      </c>
      <c r="G521" s="82">
        <v>144</v>
      </c>
      <c r="H521" s="40" t="s">
        <v>2</v>
      </c>
      <c r="I521" s="83" t="str">
        <f>IFERROR(VLOOKUP(A521,'Alíquotas - CADPREV'!$B$2152:$N$4324,8,FALSE),"")</f>
        <v>NÃO</v>
      </c>
      <c r="J521" s="83" t="str">
        <f>IF(H521="RPPS",VLOOKUP(A521,' Legislação Benef - GESCON'!$B$4:$I$2159,3,FALSE),"")</f>
        <v>NÃO</v>
      </c>
      <c r="K521" s="83" t="str">
        <f>IF(H521="RPPS",VLOOKUP(A521,' Legislação Benef - GESCON'!$B$4:$I$2159,6,FALSE),"")</f>
        <v>NÃO</v>
      </c>
      <c r="L521" s="83" t="str">
        <f>IF(H521="RPPS",IFERROR(IF(VLOOKUP(A521,'Suspensão de repasses - GESCON'!$D$3:$J$1048576,7,FALSE)="Validada","SIM","NÃO"),"NÃO"),"")</f>
        <v>NÃO</v>
      </c>
    </row>
    <row r="522" spans="1:12" s="19" customFormat="1" ht="15" hidden="1" customHeight="1" x14ac:dyDescent="0.25">
      <c r="A522" s="88" t="s">
        <v>5890</v>
      </c>
      <c r="B522" s="40" t="s">
        <v>3143</v>
      </c>
      <c r="C522" s="82" t="s">
        <v>10959</v>
      </c>
      <c r="D522" s="82"/>
      <c r="E522" s="82"/>
      <c r="F522" s="82"/>
      <c r="G522" s="82"/>
      <c r="H522" s="40" t="s">
        <v>4</v>
      </c>
      <c r="I522" s="83" t="str">
        <f>IFERROR(VLOOKUP(A522,'Alíquotas - CADPREV'!$B$2152:$N$4324,8,FALSE),"")</f>
        <v/>
      </c>
      <c r="J522" s="83" t="str">
        <f>IF(H522="RPPS",VLOOKUP(A522,' Legislação Benef - GESCON'!$B$4:$I$2159,3,FALSE),"")</f>
        <v/>
      </c>
      <c r="K522" s="83" t="str">
        <f>IF(H522="RPPS",VLOOKUP(A522,' Legislação Benef - GESCON'!$B$4:$I$2159,6,FALSE),"")</f>
        <v/>
      </c>
      <c r="L522" s="83" t="str">
        <f>IF(H522="RPPS",IFERROR(IF(VLOOKUP(A522,'Suspensão de repasses - GESCON'!$D$3:$J$1048576,7,FALSE)="Validada","SIM","NÃO"),"NÃO"),"")</f>
        <v/>
      </c>
    </row>
    <row r="523" spans="1:12" s="19" customFormat="1" ht="15" hidden="1" customHeight="1" x14ac:dyDescent="0.25">
      <c r="A523" s="88" t="s">
        <v>5891</v>
      </c>
      <c r="B523" s="40" t="s">
        <v>215</v>
      </c>
      <c r="C523" s="82" t="s">
        <v>10959</v>
      </c>
      <c r="D523" s="82"/>
      <c r="E523" s="82"/>
      <c r="F523" s="82"/>
      <c r="G523" s="82"/>
      <c r="H523" s="40" t="s">
        <v>4</v>
      </c>
      <c r="I523" s="83" t="str">
        <f>IFERROR(VLOOKUP(A523,'Alíquotas - CADPREV'!$B$2152:$N$4324,8,FALSE),"")</f>
        <v/>
      </c>
      <c r="J523" s="83" t="str">
        <f>IF(H523="RPPS",VLOOKUP(A523,' Legislação Benef - GESCON'!$B$4:$I$2159,3,FALSE),"")</f>
        <v/>
      </c>
      <c r="K523" s="83" t="str">
        <f>IF(H523="RPPS",VLOOKUP(A523,' Legislação Benef - GESCON'!$B$4:$I$2159,6,FALSE),"")</f>
        <v/>
      </c>
      <c r="L523" s="83" t="str">
        <f>IF(H523="RPPS",IFERROR(IF(VLOOKUP(A523,'Suspensão de repasses - GESCON'!$D$3:$J$1048576,7,FALSE)="Validada","SIM","NÃO"),"NÃO"),"")</f>
        <v/>
      </c>
    </row>
    <row r="524" spans="1:12" s="19" customFormat="1" ht="15" hidden="1" customHeight="1" x14ac:dyDescent="0.25">
      <c r="A524" s="88" t="s">
        <v>5892</v>
      </c>
      <c r="B524" s="40" t="s">
        <v>5227</v>
      </c>
      <c r="C524" s="82" t="s">
        <v>10959</v>
      </c>
      <c r="D524" s="82"/>
      <c r="E524" s="82"/>
      <c r="F524" s="82"/>
      <c r="G524" s="82"/>
      <c r="H524" s="40" t="s">
        <v>4</v>
      </c>
      <c r="I524" s="83" t="str">
        <f>IFERROR(VLOOKUP(A524,'Alíquotas - CADPREV'!$B$2152:$N$4324,8,FALSE),"")</f>
        <v/>
      </c>
      <c r="J524" s="83" t="str">
        <f>IF(H524="RPPS",VLOOKUP(A524,' Legislação Benef - GESCON'!$B$4:$I$2159,3,FALSE),"")</f>
        <v/>
      </c>
      <c r="K524" s="83" t="str">
        <f>IF(H524="RPPS",VLOOKUP(A524,' Legislação Benef - GESCON'!$B$4:$I$2159,6,FALSE),"")</f>
        <v/>
      </c>
      <c r="L524" s="83" t="str">
        <f>IF(H524="RPPS",IFERROR(IF(VLOOKUP(A524,'Suspensão de repasses - GESCON'!$D$3:$J$1048576,7,FALSE)="Validada","SIM","NÃO"),"NÃO"),"")</f>
        <v/>
      </c>
    </row>
    <row r="525" spans="1:12" s="19" customFormat="1" ht="15" customHeight="1" x14ac:dyDescent="0.25">
      <c r="A525" s="88" t="s">
        <v>5893</v>
      </c>
      <c r="B525" s="40" t="s">
        <v>3513</v>
      </c>
      <c r="C525" s="82" t="s">
        <v>10958</v>
      </c>
      <c r="D525" s="82">
        <v>2433</v>
      </c>
      <c r="E525" s="82">
        <v>700</v>
      </c>
      <c r="F525" s="82">
        <v>155</v>
      </c>
      <c r="G525" s="82">
        <v>3288</v>
      </c>
      <c r="H525" s="40" t="s">
        <v>2</v>
      </c>
      <c r="I525" s="83" t="str">
        <f>IFERROR(VLOOKUP(A525,'Alíquotas - CADPREV'!$B$2152:$N$4324,8,FALSE),"")</f>
        <v>NÃO</v>
      </c>
      <c r="J525" s="83" t="str">
        <f>IF(H525="RPPS",VLOOKUP(A525,' Legislação Benef - GESCON'!$B$4:$I$2159,3,FALSE),"")</f>
        <v>NÃO</v>
      </c>
      <c r="K525" s="83" t="str">
        <f>IF(H525="RPPS",VLOOKUP(A525,' Legislação Benef - GESCON'!$B$4:$I$2159,6,FALSE),"")</f>
        <v>NÃO</v>
      </c>
      <c r="L525" s="83" t="str">
        <f>IF(H525="RPPS",IFERROR(IF(VLOOKUP(A525,'Suspensão de repasses - GESCON'!$D$3:$J$1048576,7,FALSE)="Validada","SIM","NÃO"),"NÃO"),"")</f>
        <v>NÃO</v>
      </c>
    </row>
    <row r="526" spans="1:12" s="19" customFormat="1" ht="15" hidden="1" customHeight="1" x14ac:dyDescent="0.25">
      <c r="A526" s="88" t="s">
        <v>5894</v>
      </c>
      <c r="B526" s="40" t="s">
        <v>3812</v>
      </c>
      <c r="C526" s="82" t="s">
        <v>10959</v>
      </c>
      <c r="D526" s="82"/>
      <c r="E526" s="82"/>
      <c r="F526" s="82"/>
      <c r="G526" s="82"/>
      <c r="H526" s="40" t="s">
        <v>4</v>
      </c>
      <c r="I526" s="83" t="str">
        <f>IFERROR(VLOOKUP(A526,'Alíquotas - CADPREV'!$B$2152:$N$4324,8,FALSE),"")</f>
        <v/>
      </c>
      <c r="J526" s="83" t="str">
        <f>IF(H526="RPPS",VLOOKUP(A526,' Legislação Benef - GESCON'!$B$4:$I$2159,3,FALSE),"")</f>
        <v/>
      </c>
      <c r="K526" s="83" t="str">
        <f>IF(H526="RPPS",VLOOKUP(A526,' Legislação Benef - GESCON'!$B$4:$I$2159,6,FALSE),"")</f>
        <v/>
      </c>
      <c r="L526" s="83" t="str">
        <f>IF(H526="RPPS",IFERROR(IF(VLOOKUP(A526,'Suspensão de repasses - GESCON'!$D$3:$J$1048576,7,FALSE)="Validada","SIM","NÃO"),"NÃO"),"")</f>
        <v/>
      </c>
    </row>
    <row r="527" spans="1:12" s="19" customFormat="1" ht="15" customHeight="1" x14ac:dyDescent="0.25">
      <c r="A527" s="88" t="s">
        <v>5895</v>
      </c>
      <c r="B527" s="40" t="s">
        <v>3812</v>
      </c>
      <c r="C527" s="82" t="s">
        <v>10958</v>
      </c>
      <c r="D527" s="82">
        <v>226</v>
      </c>
      <c r="E527" s="82">
        <v>85</v>
      </c>
      <c r="F527" s="82">
        <v>30</v>
      </c>
      <c r="G527" s="82">
        <v>341</v>
      </c>
      <c r="H527" s="40" t="s">
        <v>2</v>
      </c>
      <c r="I527" s="83" t="str">
        <f>IFERROR(VLOOKUP(A527,'Alíquotas - CADPREV'!$B$2152:$N$4324,8,FALSE),"")</f>
        <v>NÃO</v>
      </c>
      <c r="J527" s="83" t="str">
        <f>IF(H527="RPPS",VLOOKUP(A527,' Legislação Benef - GESCON'!$B$4:$I$2159,3,FALSE),"")</f>
        <v>NÃO</v>
      </c>
      <c r="K527" s="83" t="str">
        <f>IF(H527="RPPS",VLOOKUP(A527,' Legislação Benef - GESCON'!$B$4:$I$2159,6,FALSE),"")</f>
        <v>NÃO</v>
      </c>
      <c r="L527" s="83" t="str">
        <f>IF(H527="RPPS",IFERROR(IF(VLOOKUP(A527,'Suspensão de repasses - GESCON'!$D$3:$J$1048576,7,FALSE)="Validada","SIM","NÃO"),"NÃO"),"")</f>
        <v>NÃO</v>
      </c>
    </row>
    <row r="528" spans="1:12" s="19" customFormat="1" ht="15" customHeight="1" x14ac:dyDescent="0.25">
      <c r="A528" s="88" t="s">
        <v>5896</v>
      </c>
      <c r="B528" s="40" t="s">
        <v>3812</v>
      </c>
      <c r="C528" s="82" t="s">
        <v>10958</v>
      </c>
      <c r="D528" s="82">
        <v>69</v>
      </c>
      <c r="E528" s="82">
        <v>14</v>
      </c>
      <c r="F528" s="82">
        <v>2</v>
      </c>
      <c r="G528" s="82">
        <v>85</v>
      </c>
      <c r="H528" s="40" t="s">
        <v>2</v>
      </c>
      <c r="I528" s="83" t="str">
        <f>IFERROR(VLOOKUP(A528,'Alíquotas - CADPREV'!$B$2152:$N$4324,8,FALSE),"")</f>
        <v>SIM</v>
      </c>
      <c r="J528" s="83" t="str">
        <f>IF(H528="RPPS",VLOOKUP(A528,' Legislação Benef - GESCON'!$B$4:$I$2159,3,FALSE),"")</f>
        <v>NÃO</v>
      </c>
      <c r="K528" s="83" t="str">
        <f>IF(H528="RPPS",VLOOKUP(A528,' Legislação Benef - GESCON'!$B$4:$I$2159,6,FALSE),"")</f>
        <v>NÃO</v>
      </c>
      <c r="L528" s="83" t="str">
        <f>IF(H528="RPPS",IFERROR(IF(VLOOKUP(A528,'Suspensão de repasses - GESCON'!$D$3:$J$1048576,7,FALSE)="Validada","SIM","NÃO"),"NÃO"),"")</f>
        <v>NÃO</v>
      </c>
    </row>
    <row r="529" spans="1:12" s="19" customFormat="1" ht="15" hidden="1" customHeight="1" x14ac:dyDescent="0.25">
      <c r="A529" s="88" t="s">
        <v>5897</v>
      </c>
      <c r="B529" s="40" t="s">
        <v>215</v>
      </c>
      <c r="C529" s="82" t="s">
        <v>10959</v>
      </c>
      <c r="D529" s="82"/>
      <c r="E529" s="82"/>
      <c r="F529" s="82"/>
      <c r="G529" s="82"/>
      <c r="H529" s="40" t="s">
        <v>4</v>
      </c>
      <c r="I529" s="83" t="str">
        <f>IFERROR(VLOOKUP(A529,'Alíquotas - CADPREV'!$B$2152:$N$4324,8,FALSE),"")</f>
        <v/>
      </c>
      <c r="J529" s="83" t="str">
        <f>IF(H529="RPPS",VLOOKUP(A529,' Legislação Benef - GESCON'!$B$4:$I$2159,3,FALSE),"")</f>
        <v/>
      </c>
      <c r="K529" s="83" t="str">
        <f>IF(H529="RPPS",VLOOKUP(A529,' Legislação Benef - GESCON'!$B$4:$I$2159,6,FALSE),"")</f>
        <v/>
      </c>
      <c r="L529" s="83" t="str">
        <f>IF(H529="RPPS",IFERROR(IF(VLOOKUP(A529,'Suspensão de repasses - GESCON'!$D$3:$J$1048576,7,FALSE)="Validada","SIM","NÃO"),"NÃO"),"")</f>
        <v/>
      </c>
    </row>
    <row r="530" spans="1:12" s="19" customFormat="1" ht="15" hidden="1" customHeight="1" x14ac:dyDescent="0.25">
      <c r="A530" s="88" t="s">
        <v>5898</v>
      </c>
      <c r="B530" s="40" t="s">
        <v>4626</v>
      </c>
      <c r="C530" s="82" t="s">
        <v>10959</v>
      </c>
      <c r="D530" s="82"/>
      <c r="E530" s="82"/>
      <c r="F530" s="82"/>
      <c r="G530" s="82"/>
      <c r="H530" s="40" t="s">
        <v>4</v>
      </c>
      <c r="I530" s="83" t="str">
        <f>IFERROR(VLOOKUP(A530,'Alíquotas - CADPREV'!$B$2152:$N$4324,8,FALSE),"")</f>
        <v/>
      </c>
      <c r="J530" s="83" t="str">
        <f>IF(H530="RPPS",VLOOKUP(A530,' Legislação Benef - GESCON'!$B$4:$I$2159,3,FALSE),"")</f>
        <v/>
      </c>
      <c r="K530" s="83" t="str">
        <f>IF(H530="RPPS",VLOOKUP(A530,' Legislação Benef - GESCON'!$B$4:$I$2159,6,FALSE),"")</f>
        <v/>
      </c>
      <c r="L530" s="83" t="str">
        <f>IF(H530="RPPS",IFERROR(IF(VLOOKUP(A530,'Suspensão de repasses - GESCON'!$D$3:$J$1048576,7,FALSE)="Validada","SIM","NÃO"),"NÃO"),"")</f>
        <v/>
      </c>
    </row>
    <row r="531" spans="1:12" s="19" customFormat="1" ht="15" hidden="1" customHeight="1" x14ac:dyDescent="0.25">
      <c r="A531" s="88" t="s">
        <v>5899</v>
      </c>
      <c r="B531" s="40" t="s">
        <v>4559</v>
      </c>
      <c r="C531" s="82" t="s">
        <v>10959</v>
      </c>
      <c r="D531" s="82"/>
      <c r="E531" s="82"/>
      <c r="F531" s="82"/>
      <c r="G531" s="82"/>
      <c r="H531" s="40" t="s">
        <v>622</v>
      </c>
      <c r="I531" s="83" t="str">
        <f>IFERROR(VLOOKUP(A531,'Alíquotas - CADPREV'!$B$2152:$N$4324,8,FALSE),"")</f>
        <v/>
      </c>
      <c r="J531" s="83" t="str">
        <f>IF(H531="RPPS",VLOOKUP(A531,' Legislação Benef - GESCON'!$B$4:$I$2159,3,FALSE),"")</f>
        <v/>
      </c>
      <c r="K531" s="83" t="str">
        <f>IF(H531="RPPS",VLOOKUP(A531,' Legislação Benef - GESCON'!$B$4:$I$2159,6,FALSE),"")</f>
        <v/>
      </c>
      <c r="L531" s="83" t="str">
        <f>IF(H531="RPPS",IFERROR(IF(VLOOKUP(A531,'Suspensão de repasses - GESCON'!$D$3:$J$1048576,7,FALSE)="Validada","SIM","NÃO"),"NÃO"),"")</f>
        <v/>
      </c>
    </row>
    <row r="532" spans="1:12" s="19" customFormat="1" ht="15" customHeight="1" x14ac:dyDescent="0.25">
      <c r="A532" s="88" t="s">
        <v>5900</v>
      </c>
      <c r="B532" s="40" t="s">
        <v>3812</v>
      </c>
      <c r="C532" s="82" t="s">
        <v>10958</v>
      </c>
      <c r="D532" s="82">
        <v>120</v>
      </c>
      <c r="E532" s="82">
        <v>14</v>
      </c>
      <c r="F532" s="82">
        <v>12</v>
      </c>
      <c r="G532" s="82">
        <v>146</v>
      </c>
      <c r="H532" s="40" t="s">
        <v>2</v>
      </c>
      <c r="I532" s="83" t="str">
        <f>IFERROR(VLOOKUP(A532,'Alíquotas - CADPREV'!$B$2152:$N$4324,8,FALSE),"")</f>
        <v>NÃO</v>
      </c>
      <c r="J532" s="83" t="str">
        <f>IF(H532="RPPS",VLOOKUP(A532,' Legislação Benef - GESCON'!$B$4:$I$2159,3,FALSE),"")</f>
        <v>NÃO</v>
      </c>
      <c r="K532" s="83" t="str">
        <f>IF(H532="RPPS",VLOOKUP(A532,' Legislação Benef - GESCON'!$B$4:$I$2159,6,FALSE),"")</f>
        <v>NÃO</v>
      </c>
      <c r="L532" s="83" t="str">
        <f>IF(H532="RPPS",IFERROR(IF(VLOOKUP(A532,'Suspensão de repasses - GESCON'!$D$3:$J$1048576,7,FALSE)="Validada","SIM","NÃO"),"NÃO"),"")</f>
        <v>NÃO</v>
      </c>
    </row>
    <row r="533" spans="1:12" s="19" customFormat="1" ht="15" hidden="1" customHeight="1" x14ac:dyDescent="0.25">
      <c r="A533" s="88" t="s">
        <v>5901</v>
      </c>
      <c r="B533" s="40" t="s">
        <v>1356</v>
      </c>
      <c r="C533" s="82" t="s">
        <v>10959</v>
      </c>
      <c r="D533" s="82"/>
      <c r="E533" s="82"/>
      <c r="F533" s="82"/>
      <c r="G533" s="82"/>
      <c r="H533" s="40" t="s">
        <v>4</v>
      </c>
      <c r="I533" s="83" t="str">
        <f>IFERROR(VLOOKUP(A533,'Alíquotas - CADPREV'!$B$2152:$N$4324,8,FALSE),"")</f>
        <v/>
      </c>
      <c r="J533" s="83" t="str">
        <f>IF(H533="RPPS",VLOOKUP(A533,' Legislação Benef - GESCON'!$B$4:$I$2159,3,FALSE),"")</f>
        <v/>
      </c>
      <c r="K533" s="83" t="str">
        <f>IF(H533="RPPS",VLOOKUP(A533,' Legislação Benef - GESCON'!$B$4:$I$2159,6,FALSE),"")</f>
        <v/>
      </c>
      <c r="L533" s="83" t="str">
        <f>IF(H533="RPPS",IFERROR(IF(VLOOKUP(A533,'Suspensão de repasses - GESCON'!$D$3:$J$1048576,7,FALSE)="Validada","SIM","NÃO"),"NÃO"),"")</f>
        <v/>
      </c>
    </row>
    <row r="534" spans="1:12" s="19" customFormat="1" ht="15" customHeight="1" x14ac:dyDescent="0.25">
      <c r="A534" s="88" t="s">
        <v>5902</v>
      </c>
      <c r="B534" s="40" t="s">
        <v>3513</v>
      </c>
      <c r="C534" s="82" t="s">
        <v>10958</v>
      </c>
      <c r="D534" s="82">
        <v>3414</v>
      </c>
      <c r="E534" s="82">
        <v>0</v>
      </c>
      <c r="F534" s="82">
        <v>0</v>
      </c>
      <c r="G534" s="82">
        <v>3414</v>
      </c>
      <c r="H534" s="40" t="s">
        <v>2</v>
      </c>
      <c r="I534" s="83" t="str">
        <f>IFERROR(VLOOKUP(A534,'Alíquotas - CADPREV'!$B$2152:$N$4324,8,FALSE),"")</f>
        <v>NÃO</v>
      </c>
      <c r="J534" s="83" t="str">
        <f>IF(H534="RPPS",VLOOKUP(A534,' Legislação Benef - GESCON'!$B$4:$I$2159,3,FALSE),"")</f>
        <v>NÃO</v>
      </c>
      <c r="K534" s="83" t="str">
        <f>IF(H534="RPPS",VLOOKUP(A534,' Legislação Benef - GESCON'!$B$4:$I$2159,6,FALSE),"")</f>
        <v>NÃO</v>
      </c>
      <c r="L534" s="83" t="str">
        <f>IF(H534="RPPS",IFERROR(IF(VLOOKUP(A534,'Suspensão de repasses - GESCON'!$D$3:$J$1048576,7,FALSE)="Validada","SIM","NÃO"),"NÃO"),"")</f>
        <v>NÃO</v>
      </c>
    </row>
    <row r="535" spans="1:12" s="19" customFormat="1" ht="15" customHeight="1" x14ac:dyDescent="0.25">
      <c r="A535" s="88" t="s">
        <v>5903</v>
      </c>
      <c r="B535" s="40" t="s">
        <v>4289</v>
      </c>
      <c r="C535" s="82" t="s">
        <v>10958</v>
      </c>
      <c r="D535" s="82">
        <v>659</v>
      </c>
      <c r="E535" s="82">
        <v>105</v>
      </c>
      <c r="F535" s="82">
        <v>30</v>
      </c>
      <c r="G535" s="82">
        <v>794</v>
      </c>
      <c r="H535" s="40" t="s">
        <v>2</v>
      </c>
      <c r="I535" s="83" t="str">
        <f>IFERROR(VLOOKUP(A535,'Alíquotas - CADPREV'!$B$2152:$N$4324,8,FALSE),"")</f>
        <v>SIM</v>
      </c>
      <c r="J535" s="83" t="str">
        <f>IF(H535="RPPS",VLOOKUP(A535,' Legislação Benef - GESCON'!$B$4:$I$2159,3,FALSE),"")</f>
        <v>NÃO</v>
      </c>
      <c r="K535" s="83" t="str">
        <f>IF(H535="RPPS",VLOOKUP(A535,' Legislação Benef - GESCON'!$B$4:$I$2159,6,FALSE),"")</f>
        <v>SIM</v>
      </c>
      <c r="L535" s="83" t="str">
        <f>IF(H535="RPPS",IFERROR(IF(VLOOKUP(A535,'Suspensão de repasses - GESCON'!$D$3:$J$1048576,7,FALSE)="Validada","SIM","NÃO"),"NÃO"),"")</f>
        <v>NÃO</v>
      </c>
    </row>
    <row r="536" spans="1:12" s="19" customFormat="1" ht="15" customHeight="1" x14ac:dyDescent="0.25">
      <c r="A536" s="88" t="s">
        <v>5904</v>
      </c>
      <c r="B536" s="40" t="s">
        <v>3143</v>
      </c>
      <c r="C536" s="82" t="s">
        <v>10958</v>
      </c>
      <c r="D536" s="82">
        <v>286</v>
      </c>
      <c r="E536" s="82">
        <v>83</v>
      </c>
      <c r="F536" s="82">
        <v>15</v>
      </c>
      <c r="G536" s="82">
        <v>384</v>
      </c>
      <c r="H536" s="40" t="s">
        <v>2</v>
      </c>
      <c r="I536" s="83" t="str">
        <f>IFERROR(VLOOKUP(A536,'Alíquotas - CADPREV'!$B$2152:$N$4324,8,FALSE),"")</f>
        <v>NÃO</v>
      </c>
      <c r="J536" s="83" t="str">
        <f>IF(H536="RPPS",VLOOKUP(A536,' Legislação Benef - GESCON'!$B$4:$I$2159,3,FALSE),"")</f>
        <v>NÃO</v>
      </c>
      <c r="K536" s="83" t="str">
        <f>IF(H536="RPPS",VLOOKUP(A536,' Legislação Benef - GESCON'!$B$4:$I$2159,6,FALSE),"")</f>
        <v>NÃO</v>
      </c>
      <c r="L536" s="83" t="str">
        <f>IF(H536="RPPS",IFERROR(IF(VLOOKUP(A536,'Suspensão de repasses - GESCON'!$D$3:$J$1048576,7,FALSE)="Validada","SIM","NÃO"),"NÃO"),"")</f>
        <v>NÃO</v>
      </c>
    </row>
    <row r="537" spans="1:12" s="19" customFormat="1" ht="15" hidden="1" customHeight="1" x14ac:dyDescent="0.25">
      <c r="A537" s="88" t="s">
        <v>5905</v>
      </c>
      <c r="B537" s="40" t="s">
        <v>3812</v>
      </c>
      <c r="C537" s="82" t="s">
        <v>10959</v>
      </c>
      <c r="D537" s="82"/>
      <c r="E537" s="82"/>
      <c r="F537" s="82"/>
      <c r="G537" s="82"/>
      <c r="H537" s="40" t="s">
        <v>4</v>
      </c>
      <c r="I537" s="83" t="str">
        <f>IFERROR(VLOOKUP(A537,'Alíquotas - CADPREV'!$B$2152:$N$4324,8,FALSE),"")</f>
        <v/>
      </c>
      <c r="J537" s="83" t="str">
        <f>IF(H537="RPPS",VLOOKUP(A537,' Legislação Benef - GESCON'!$B$4:$I$2159,3,FALSE),"")</f>
        <v/>
      </c>
      <c r="K537" s="83" t="str">
        <f>IF(H537="RPPS",VLOOKUP(A537,' Legislação Benef - GESCON'!$B$4:$I$2159,6,FALSE),"")</f>
        <v/>
      </c>
      <c r="L537" s="83" t="str">
        <f>IF(H537="RPPS",IFERROR(IF(VLOOKUP(A537,'Suspensão de repasses - GESCON'!$D$3:$J$1048576,7,FALSE)="Validada","SIM","NÃO"),"NÃO"),"")</f>
        <v/>
      </c>
    </row>
    <row r="538" spans="1:12" s="19" customFormat="1" ht="15" hidden="1" customHeight="1" x14ac:dyDescent="0.25">
      <c r="A538" s="88" t="s">
        <v>5906</v>
      </c>
      <c r="B538" s="40" t="s">
        <v>2926</v>
      </c>
      <c r="C538" s="82" t="s">
        <v>10959</v>
      </c>
      <c r="D538" s="82"/>
      <c r="E538" s="82"/>
      <c r="F538" s="82"/>
      <c r="G538" s="82"/>
      <c r="H538" s="40" t="s">
        <v>4</v>
      </c>
      <c r="I538" s="83" t="str">
        <f>IFERROR(VLOOKUP(A538,'Alíquotas - CADPREV'!$B$2152:$N$4324,8,FALSE),"")</f>
        <v/>
      </c>
      <c r="J538" s="83" t="str">
        <f>IF(H538="RPPS",VLOOKUP(A538,' Legislação Benef - GESCON'!$B$4:$I$2159,3,FALSE),"")</f>
        <v/>
      </c>
      <c r="K538" s="83" t="str">
        <f>IF(H538="RPPS",VLOOKUP(A538,' Legislação Benef - GESCON'!$B$4:$I$2159,6,FALSE),"")</f>
        <v/>
      </c>
      <c r="L538" s="83" t="str">
        <f>IF(H538="RPPS",IFERROR(IF(VLOOKUP(A538,'Suspensão de repasses - GESCON'!$D$3:$J$1048576,7,FALSE)="Validada","SIM","NÃO"),"NÃO"),"")</f>
        <v/>
      </c>
    </row>
    <row r="539" spans="1:12" s="19" customFormat="1" ht="15" hidden="1" customHeight="1" x14ac:dyDescent="0.25">
      <c r="A539" s="88" t="s">
        <v>5907</v>
      </c>
      <c r="B539" s="40" t="s">
        <v>634</v>
      </c>
      <c r="C539" s="82" t="s">
        <v>10959</v>
      </c>
      <c r="D539" s="82"/>
      <c r="E539" s="82"/>
      <c r="F539" s="82"/>
      <c r="G539" s="82"/>
      <c r="H539" s="40" t="s">
        <v>4</v>
      </c>
      <c r="I539" s="83" t="str">
        <f>IFERROR(VLOOKUP(A539,'Alíquotas - CADPREV'!$B$2152:$N$4324,8,FALSE),"")</f>
        <v/>
      </c>
      <c r="J539" s="83" t="str">
        <f>IF(H539="RPPS",VLOOKUP(A539,' Legislação Benef - GESCON'!$B$4:$I$2159,3,FALSE),"")</f>
        <v/>
      </c>
      <c r="K539" s="83" t="str">
        <f>IF(H539="RPPS",VLOOKUP(A539,' Legislação Benef - GESCON'!$B$4:$I$2159,6,FALSE),"")</f>
        <v/>
      </c>
      <c r="L539" s="83" t="str">
        <f>IF(H539="RPPS",IFERROR(IF(VLOOKUP(A539,'Suspensão de repasses - GESCON'!$D$3:$J$1048576,7,FALSE)="Validada","SIM","NÃO"),"NÃO"),"")</f>
        <v/>
      </c>
    </row>
    <row r="540" spans="1:12" s="19" customFormat="1" ht="15" hidden="1" customHeight="1" x14ac:dyDescent="0.25">
      <c r="A540" s="88" t="s">
        <v>5908</v>
      </c>
      <c r="B540" s="40" t="s">
        <v>215</v>
      </c>
      <c r="C540" s="82" t="s">
        <v>10959</v>
      </c>
      <c r="D540" s="82"/>
      <c r="E540" s="82"/>
      <c r="F540" s="82"/>
      <c r="G540" s="82"/>
      <c r="H540" s="40" t="s">
        <v>4</v>
      </c>
      <c r="I540" s="83" t="str">
        <f>IFERROR(VLOOKUP(A540,'Alíquotas - CADPREV'!$B$2152:$N$4324,8,FALSE),"")</f>
        <v/>
      </c>
      <c r="J540" s="83" t="str">
        <f>IF(H540="RPPS",VLOOKUP(A540,' Legislação Benef - GESCON'!$B$4:$I$2159,3,FALSE),"")</f>
        <v/>
      </c>
      <c r="K540" s="83" t="str">
        <f>IF(H540="RPPS",VLOOKUP(A540,' Legislação Benef - GESCON'!$B$4:$I$2159,6,FALSE),"")</f>
        <v/>
      </c>
      <c r="L540" s="83" t="str">
        <f>IF(H540="RPPS",IFERROR(IF(VLOOKUP(A540,'Suspensão de repasses - GESCON'!$D$3:$J$1048576,7,FALSE)="Validada","SIM","NÃO"),"NÃO"),"")</f>
        <v/>
      </c>
    </row>
    <row r="541" spans="1:12" s="19" customFormat="1" ht="15" customHeight="1" x14ac:dyDescent="0.25">
      <c r="A541" s="88" t="s">
        <v>5909</v>
      </c>
      <c r="B541" s="40" t="s">
        <v>2926</v>
      </c>
      <c r="C541" s="82" t="s">
        <v>10958</v>
      </c>
      <c r="D541" s="82"/>
      <c r="E541" s="82"/>
      <c r="F541" s="82"/>
      <c r="G541" s="82"/>
      <c r="H541" s="40" t="s">
        <v>2</v>
      </c>
      <c r="I541" s="83" t="str">
        <f>IFERROR(VLOOKUP(A541,'Alíquotas - CADPREV'!$B$2152:$N$4324,8,FALSE),"")</f>
        <v/>
      </c>
      <c r="J541" s="83" t="str">
        <f>IF(H541="RPPS",VLOOKUP(A541,' Legislação Benef - GESCON'!$B$4:$I$2159,3,FALSE),"")</f>
        <v>NÃO</v>
      </c>
      <c r="K541" s="83" t="str">
        <f>IF(H541="RPPS",VLOOKUP(A541,' Legislação Benef - GESCON'!$B$4:$I$2159,6,FALSE),"")</f>
        <v>NÃO</v>
      </c>
      <c r="L541" s="83" t="str">
        <f>IF(H541="RPPS",IFERROR(IF(VLOOKUP(A541,'Suspensão de repasses - GESCON'!$D$3:$J$1048576,7,FALSE)="Validada","SIM","NÃO"),"NÃO"),"")</f>
        <v>NÃO</v>
      </c>
    </row>
    <row r="542" spans="1:12" s="19" customFormat="1" ht="15" customHeight="1" x14ac:dyDescent="0.25">
      <c r="A542" s="88" t="s">
        <v>5910</v>
      </c>
      <c r="B542" s="40" t="s">
        <v>133</v>
      </c>
      <c r="C542" s="82" t="s">
        <v>10958</v>
      </c>
      <c r="D542" s="82">
        <v>464</v>
      </c>
      <c r="E542" s="82">
        <v>0</v>
      </c>
      <c r="F542" s="82">
        <v>0</v>
      </c>
      <c r="G542" s="82">
        <v>464</v>
      </c>
      <c r="H542" s="40" t="s">
        <v>2</v>
      </c>
      <c r="I542" s="83" t="str">
        <f>IFERROR(VLOOKUP(A542,'Alíquotas - CADPREV'!$B$2152:$N$4324,8,FALSE),"")</f>
        <v>NÃO</v>
      </c>
      <c r="J542" s="83" t="str">
        <f>IF(H542="RPPS",VLOOKUP(A542,' Legislação Benef - GESCON'!$B$4:$I$2159,3,FALSE),"")</f>
        <v>NÃO</v>
      </c>
      <c r="K542" s="83" t="str">
        <f>IF(H542="RPPS",VLOOKUP(A542,' Legislação Benef - GESCON'!$B$4:$I$2159,6,FALSE),"")</f>
        <v>NÃO</v>
      </c>
      <c r="L542" s="83" t="str">
        <f>IF(H542="RPPS",IFERROR(IF(VLOOKUP(A542,'Suspensão de repasses - GESCON'!$D$3:$J$1048576,7,FALSE)="Validada","SIM","NÃO"),"NÃO"),"")</f>
        <v>NÃO</v>
      </c>
    </row>
    <row r="543" spans="1:12" s="19" customFormat="1" ht="15" customHeight="1" x14ac:dyDescent="0.25">
      <c r="A543" s="88" t="s">
        <v>5911</v>
      </c>
      <c r="B543" s="40" t="s">
        <v>1142</v>
      </c>
      <c r="C543" s="82" t="s">
        <v>10958</v>
      </c>
      <c r="D543" s="82">
        <v>1585</v>
      </c>
      <c r="E543" s="82">
        <v>150</v>
      </c>
      <c r="F543" s="82">
        <v>10</v>
      </c>
      <c r="G543" s="82">
        <v>1745</v>
      </c>
      <c r="H543" s="40" t="s">
        <v>2</v>
      </c>
      <c r="I543" s="83" t="str">
        <f>IFERROR(VLOOKUP(A543,'Alíquotas - CADPREV'!$B$2152:$N$4324,8,FALSE),"")</f>
        <v>NÃO</v>
      </c>
      <c r="J543" s="83" t="str">
        <f>IF(H543="RPPS",VLOOKUP(A543,' Legislação Benef - GESCON'!$B$4:$I$2159,3,FALSE),"")</f>
        <v>NÃO</v>
      </c>
      <c r="K543" s="83" t="str">
        <f>IF(H543="RPPS",VLOOKUP(A543,' Legislação Benef - GESCON'!$B$4:$I$2159,6,FALSE),"")</f>
        <v>NÃO</v>
      </c>
      <c r="L543" s="83" t="str">
        <f>IF(H543="RPPS",IFERROR(IF(VLOOKUP(A543,'Suspensão de repasses - GESCON'!$D$3:$J$1048576,7,FALSE)="Validada","SIM","NÃO"),"NÃO"),"")</f>
        <v>NÃO</v>
      </c>
    </row>
    <row r="544" spans="1:12" s="19" customFormat="1" ht="15" customHeight="1" x14ac:dyDescent="0.25">
      <c r="A544" s="88" t="s">
        <v>5912</v>
      </c>
      <c r="B544" s="40" t="s">
        <v>2758</v>
      </c>
      <c r="C544" s="82" t="s">
        <v>10958</v>
      </c>
      <c r="D544" s="82">
        <v>938</v>
      </c>
      <c r="E544" s="82">
        <v>0</v>
      </c>
      <c r="F544" s="82">
        <v>2</v>
      </c>
      <c r="G544" s="82">
        <v>940</v>
      </c>
      <c r="H544" s="40" t="s">
        <v>2</v>
      </c>
      <c r="I544" s="83" t="str">
        <f>IFERROR(VLOOKUP(A544,'Alíquotas - CADPREV'!$B$2152:$N$4324,8,FALSE),"")</f>
        <v>NÃO</v>
      </c>
      <c r="J544" s="83" t="str">
        <f>IF(H544="RPPS",VLOOKUP(A544,' Legislação Benef - GESCON'!$B$4:$I$2159,3,FALSE),"")</f>
        <v>NÃO</v>
      </c>
      <c r="K544" s="83" t="str">
        <f>IF(H544="RPPS",VLOOKUP(A544,' Legislação Benef - GESCON'!$B$4:$I$2159,6,FALSE),"")</f>
        <v>NÃO</v>
      </c>
      <c r="L544" s="83" t="str">
        <f>IF(H544="RPPS",IFERROR(IF(VLOOKUP(A544,'Suspensão de repasses - GESCON'!$D$3:$J$1048576,7,FALSE)="Validada","SIM","NÃO"),"NÃO"),"")</f>
        <v>NÃO</v>
      </c>
    </row>
    <row r="545" spans="1:12" s="19" customFormat="1" ht="15" customHeight="1" x14ac:dyDescent="0.25">
      <c r="A545" s="88" t="s">
        <v>5913</v>
      </c>
      <c r="B545" s="40" t="s">
        <v>4626</v>
      </c>
      <c r="C545" s="82" t="s">
        <v>10958</v>
      </c>
      <c r="D545" s="82">
        <v>2436</v>
      </c>
      <c r="E545" s="82">
        <v>980</v>
      </c>
      <c r="F545" s="82">
        <v>297</v>
      </c>
      <c r="G545" s="82">
        <v>3713</v>
      </c>
      <c r="H545" s="40" t="s">
        <v>2</v>
      </c>
      <c r="I545" s="83" t="str">
        <f>IFERROR(VLOOKUP(A545,'Alíquotas - CADPREV'!$B$2152:$N$4324,8,FALSE),"")</f>
        <v>NÃO</v>
      </c>
      <c r="J545" s="83" t="str">
        <f>IF(H545="RPPS",VLOOKUP(A545,' Legislação Benef - GESCON'!$B$4:$I$2159,3,FALSE),"")</f>
        <v>NÃO</v>
      </c>
      <c r="K545" s="83" t="str">
        <f>IF(H545="RPPS",VLOOKUP(A545,' Legislação Benef - GESCON'!$B$4:$I$2159,6,FALSE),"")</f>
        <v>NÃO</v>
      </c>
      <c r="L545" s="83" t="str">
        <f>IF(H545="RPPS",IFERROR(IF(VLOOKUP(A545,'Suspensão de repasses - GESCON'!$D$3:$J$1048576,7,FALSE)="Validada","SIM","NÃO"),"NÃO"),"")</f>
        <v>NÃO</v>
      </c>
    </row>
    <row r="546" spans="1:12" s="19" customFormat="1" ht="15" hidden="1" customHeight="1" x14ac:dyDescent="0.25">
      <c r="A546" s="88" t="s">
        <v>5914</v>
      </c>
      <c r="B546" s="40" t="s">
        <v>4626</v>
      </c>
      <c r="C546" s="82" t="s">
        <v>10959</v>
      </c>
      <c r="D546" s="82"/>
      <c r="E546" s="82"/>
      <c r="F546" s="82"/>
      <c r="G546" s="82"/>
      <c r="H546" s="40" t="s">
        <v>4</v>
      </c>
      <c r="I546" s="83" t="str">
        <f>IFERROR(VLOOKUP(A546,'Alíquotas - CADPREV'!$B$2152:$N$4324,8,FALSE),"")</f>
        <v/>
      </c>
      <c r="J546" s="83" t="str">
        <f>IF(H546="RPPS",VLOOKUP(A546,' Legislação Benef - GESCON'!$B$4:$I$2159,3,FALSE),"")</f>
        <v/>
      </c>
      <c r="K546" s="83" t="str">
        <f>IF(H546="RPPS",VLOOKUP(A546,' Legislação Benef - GESCON'!$B$4:$I$2159,6,FALSE),"")</f>
        <v/>
      </c>
      <c r="L546" s="83" t="str">
        <f>IF(H546="RPPS",IFERROR(IF(VLOOKUP(A546,'Suspensão de repasses - GESCON'!$D$3:$J$1048576,7,FALSE)="Validada","SIM","NÃO"),"NÃO"),"")</f>
        <v/>
      </c>
    </row>
    <row r="547" spans="1:12" s="19" customFormat="1" ht="15" hidden="1" customHeight="1" x14ac:dyDescent="0.25">
      <c r="A547" s="88" t="s">
        <v>5915</v>
      </c>
      <c r="B547" s="40" t="s">
        <v>634</v>
      </c>
      <c r="C547" s="82" t="s">
        <v>10959</v>
      </c>
      <c r="D547" s="82"/>
      <c r="E547" s="82"/>
      <c r="F547" s="82"/>
      <c r="G547" s="82"/>
      <c r="H547" s="40" t="s">
        <v>4</v>
      </c>
      <c r="I547" s="83" t="str">
        <f>IFERROR(VLOOKUP(A547,'Alíquotas - CADPREV'!$B$2152:$N$4324,8,FALSE),"")</f>
        <v/>
      </c>
      <c r="J547" s="83" t="str">
        <f>IF(H547="RPPS",VLOOKUP(A547,' Legislação Benef - GESCON'!$B$4:$I$2159,3,FALSE),"")</f>
        <v/>
      </c>
      <c r="K547" s="83" t="str">
        <f>IF(H547="RPPS",VLOOKUP(A547,' Legislação Benef - GESCON'!$B$4:$I$2159,6,FALSE),"")</f>
        <v/>
      </c>
      <c r="L547" s="83" t="str">
        <f>IF(H547="RPPS",IFERROR(IF(VLOOKUP(A547,'Suspensão de repasses - GESCON'!$D$3:$J$1048576,7,FALSE)="Validada","SIM","NÃO"),"NÃO"),"")</f>
        <v/>
      </c>
    </row>
    <row r="548" spans="1:12" s="19" customFormat="1" ht="15" hidden="1" customHeight="1" x14ac:dyDescent="0.25">
      <c r="A548" s="88" t="s">
        <v>5916</v>
      </c>
      <c r="B548" s="40" t="s">
        <v>215</v>
      </c>
      <c r="C548" s="82" t="s">
        <v>10959</v>
      </c>
      <c r="D548" s="82"/>
      <c r="E548" s="82"/>
      <c r="F548" s="82"/>
      <c r="G548" s="82"/>
      <c r="H548" s="40" t="s">
        <v>4</v>
      </c>
      <c r="I548" s="83" t="str">
        <f>IFERROR(VLOOKUP(A548,'Alíquotas - CADPREV'!$B$2152:$N$4324,8,FALSE),"")</f>
        <v/>
      </c>
      <c r="J548" s="83" t="str">
        <f>IF(H548="RPPS",VLOOKUP(A548,' Legislação Benef - GESCON'!$B$4:$I$2159,3,FALSE),"")</f>
        <v/>
      </c>
      <c r="K548" s="83" t="str">
        <f>IF(H548="RPPS",VLOOKUP(A548,' Legislação Benef - GESCON'!$B$4:$I$2159,6,FALSE),"")</f>
        <v/>
      </c>
      <c r="L548" s="83" t="str">
        <f>IF(H548="RPPS",IFERROR(IF(VLOOKUP(A548,'Suspensão de repasses - GESCON'!$D$3:$J$1048576,7,FALSE)="Validada","SIM","NÃO"),"NÃO"),"")</f>
        <v/>
      </c>
    </row>
    <row r="549" spans="1:12" s="19" customFormat="1" ht="15" customHeight="1" x14ac:dyDescent="0.25">
      <c r="A549" s="88" t="s">
        <v>5917</v>
      </c>
      <c r="B549" s="40" t="s">
        <v>901</v>
      </c>
      <c r="C549" s="82" t="s">
        <v>10958</v>
      </c>
      <c r="D549" s="82">
        <v>671</v>
      </c>
      <c r="E549" s="82">
        <v>133</v>
      </c>
      <c r="F549" s="82">
        <v>26</v>
      </c>
      <c r="G549" s="82">
        <v>830</v>
      </c>
      <c r="H549" s="40" t="s">
        <v>2</v>
      </c>
      <c r="I549" s="83" t="str">
        <f>IFERROR(VLOOKUP(A549,'Alíquotas - CADPREV'!$B$2152:$N$4324,8,FALSE),"")</f>
        <v>NÃO</v>
      </c>
      <c r="J549" s="83" t="str">
        <f>IF(H549="RPPS",VLOOKUP(A549,' Legislação Benef - GESCON'!$B$4:$I$2159,3,FALSE),"")</f>
        <v>NÃO</v>
      </c>
      <c r="K549" s="83" t="str">
        <f>IF(H549="RPPS",VLOOKUP(A549,' Legislação Benef - GESCON'!$B$4:$I$2159,6,FALSE),"")</f>
        <v>NÃO</v>
      </c>
      <c r="L549" s="83" t="str">
        <f>IF(H549="RPPS",IFERROR(IF(VLOOKUP(A549,'Suspensão de repasses - GESCON'!$D$3:$J$1048576,7,FALSE)="Validada","SIM","NÃO"),"NÃO"),"")</f>
        <v>NÃO</v>
      </c>
    </row>
    <row r="550" spans="1:12" s="19" customFormat="1" ht="15" customHeight="1" x14ac:dyDescent="0.25">
      <c r="A550" s="88" t="s">
        <v>5918</v>
      </c>
      <c r="B550" s="40" t="s">
        <v>2926</v>
      </c>
      <c r="C550" s="82" t="s">
        <v>10958</v>
      </c>
      <c r="D550" s="82">
        <v>191</v>
      </c>
      <c r="E550" s="82">
        <v>34</v>
      </c>
      <c r="F550" s="82">
        <v>7</v>
      </c>
      <c r="G550" s="82">
        <v>232</v>
      </c>
      <c r="H550" s="40" t="s">
        <v>2</v>
      </c>
      <c r="I550" s="83" t="str">
        <f>IFERROR(VLOOKUP(A550,'Alíquotas - CADPREV'!$B$2152:$N$4324,8,FALSE),"")</f>
        <v>NÃO</v>
      </c>
      <c r="J550" s="83" t="str">
        <f>IF(H550="RPPS",VLOOKUP(A550,' Legislação Benef - GESCON'!$B$4:$I$2159,3,FALSE),"")</f>
        <v>NÃO</v>
      </c>
      <c r="K550" s="83" t="str">
        <f>IF(H550="RPPS",VLOOKUP(A550,' Legislação Benef - GESCON'!$B$4:$I$2159,6,FALSE),"")</f>
        <v>NÃO</v>
      </c>
      <c r="L550" s="83" t="str">
        <f>IF(H550="RPPS",IFERROR(IF(VLOOKUP(A550,'Suspensão de repasses - GESCON'!$D$3:$J$1048576,7,FALSE)="Validada","SIM","NÃO"),"NÃO"),"")</f>
        <v>NÃO</v>
      </c>
    </row>
    <row r="551" spans="1:12" s="19" customFormat="1" ht="15" hidden="1" customHeight="1" x14ac:dyDescent="0.25">
      <c r="A551" s="88" t="s">
        <v>5919</v>
      </c>
      <c r="B551" s="40" t="s">
        <v>215</v>
      </c>
      <c r="C551" s="82" t="s">
        <v>10959</v>
      </c>
      <c r="D551" s="82"/>
      <c r="E551" s="82"/>
      <c r="F551" s="82"/>
      <c r="G551" s="82"/>
      <c r="H551" s="40" t="s">
        <v>4</v>
      </c>
      <c r="I551" s="83" t="str">
        <f>IFERROR(VLOOKUP(A551,'Alíquotas - CADPREV'!$B$2152:$N$4324,8,FALSE),"")</f>
        <v/>
      </c>
      <c r="J551" s="83" t="str">
        <f>IF(H551="RPPS",VLOOKUP(A551,' Legislação Benef - GESCON'!$B$4:$I$2159,3,FALSE),"")</f>
        <v/>
      </c>
      <c r="K551" s="83" t="str">
        <f>IF(H551="RPPS",VLOOKUP(A551,' Legislação Benef - GESCON'!$B$4:$I$2159,6,FALSE),"")</f>
        <v/>
      </c>
      <c r="L551" s="83" t="str">
        <f>IF(H551="RPPS",IFERROR(IF(VLOOKUP(A551,'Suspensão de repasses - GESCON'!$D$3:$J$1048576,7,FALSE)="Validada","SIM","NÃO"),"NÃO"),"")</f>
        <v/>
      </c>
    </row>
    <row r="552" spans="1:12" s="19" customFormat="1" ht="15" hidden="1" customHeight="1" x14ac:dyDescent="0.25">
      <c r="A552" s="88" t="s">
        <v>5920</v>
      </c>
      <c r="B552" s="40" t="s">
        <v>215</v>
      </c>
      <c r="C552" s="82" t="s">
        <v>10959</v>
      </c>
      <c r="D552" s="82"/>
      <c r="E552" s="82"/>
      <c r="F552" s="82"/>
      <c r="G552" s="82"/>
      <c r="H552" s="40" t="s">
        <v>4</v>
      </c>
      <c r="I552" s="83" t="str">
        <f>IFERROR(VLOOKUP(A552,'Alíquotas - CADPREV'!$B$2152:$N$4324,8,FALSE),"")</f>
        <v/>
      </c>
      <c r="J552" s="83" t="str">
        <f>IF(H552="RPPS",VLOOKUP(A552,' Legislação Benef - GESCON'!$B$4:$I$2159,3,FALSE),"")</f>
        <v/>
      </c>
      <c r="K552" s="83" t="str">
        <f>IF(H552="RPPS",VLOOKUP(A552,' Legislação Benef - GESCON'!$B$4:$I$2159,6,FALSE),"")</f>
        <v/>
      </c>
      <c r="L552" s="83" t="str">
        <f>IF(H552="RPPS",IFERROR(IF(VLOOKUP(A552,'Suspensão de repasses - GESCON'!$D$3:$J$1048576,7,FALSE)="Validada","SIM","NÃO"),"NÃO"),"")</f>
        <v/>
      </c>
    </row>
    <row r="553" spans="1:12" s="19" customFormat="1" ht="15" hidden="1" customHeight="1" x14ac:dyDescent="0.25">
      <c r="A553" s="88" t="s">
        <v>5921</v>
      </c>
      <c r="B553" s="40" t="s">
        <v>5227</v>
      </c>
      <c r="C553" s="82" t="s">
        <v>10959</v>
      </c>
      <c r="D553" s="82"/>
      <c r="E553" s="82"/>
      <c r="F553" s="82"/>
      <c r="G553" s="82"/>
      <c r="H553" s="40" t="s">
        <v>4</v>
      </c>
      <c r="I553" s="83" t="str">
        <f>IFERROR(VLOOKUP(A553,'Alíquotas - CADPREV'!$B$2152:$N$4324,8,FALSE),"")</f>
        <v/>
      </c>
      <c r="J553" s="83" t="str">
        <f>IF(H553="RPPS",VLOOKUP(A553,' Legislação Benef - GESCON'!$B$4:$I$2159,3,FALSE),"")</f>
        <v/>
      </c>
      <c r="K553" s="83" t="str">
        <f>IF(H553="RPPS",VLOOKUP(A553,' Legislação Benef - GESCON'!$B$4:$I$2159,6,FALSE),"")</f>
        <v/>
      </c>
      <c r="L553" s="83" t="str">
        <f>IF(H553="RPPS",IFERROR(IF(VLOOKUP(A553,'Suspensão de repasses - GESCON'!$D$3:$J$1048576,7,FALSE)="Validada","SIM","NÃO"),"NÃO"),"")</f>
        <v/>
      </c>
    </row>
    <row r="554" spans="1:12" s="19" customFormat="1" ht="15" hidden="1" customHeight="1" x14ac:dyDescent="0.25">
      <c r="A554" s="88" t="s">
        <v>5922</v>
      </c>
      <c r="B554" s="40" t="s">
        <v>634</v>
      </c>
      <c r="C554" s="82" t="s">
        <v>10959</v>
      </c>
      <c r="D554" s="82"/>
      <c r="E554" s="82"/>
      <c r="F554" s="82"/>
      <c r="G554" s="82"/>
      <c r="H554" s="40" t="s">
        <v>4</v>
      </c>
      <c r="I554" s="83" t="str">
        <f>IFERROR(VLOOKUP(A554,'Alíquotas - CADPREV'!$B$2152:$N$4324,8,FALSE),"")</f>
        <v/>
      </c>
      <c r="J554" s="83" t="str">
        <f>IF(H554="RPPS",VLOOKUP(A554,' Legislação Benef - GESCON'!$B$4:$I$2159,3,FALSE),"")</f>
        <v/>
      </c>
      <c r="K554" s="83" t="str">
        <f>IF(H554="RPPS",VLOOKUP(A554,' Legislação Benef - GESCON'!$B$4:$I$2159,6,FALSE),"")</f>
        <v/>
      </c>
      <c r="L554" s="83" t="str">
        <f>IF(H554="RPPS",IFERROR(IF(VLOOKUP(A554,'Suspensão de repasses - GESCON'!$D$3:$J$1048576,7,FALSE)="Validada","SIM","NÃO"),"NÃO"),"")</f>
        <v/>
      </c>
    </row>
    <row r="555" spans="1:12" s="19" customFormat="1" ht="15" customHeight="1" x14ac:dyDescent="0.25">
      <c r="A555" s="88" t="s">
        <v>5923</v>
      </c>
      <c r="B555" s="40" t="s">
        <v>3812</v>
      </c>
      <c r="C555" s="82" t="s">
        <v>10958</v>
      </c>
      <c r="D555" s="82">
        <v>283</v>
      </c>
      <c r="E555" s="82">
        <v>95</v>
      </c>
      <c r="F555" s="82">
        <v>20</v>
      </c>
      <c r="G555" s="82">
        <v>398</v>
      </c>
      <c r="H555" s="40" t="s">
        <v>2</v>
      </c>
      <c r="I555" s="83" t="str">
        <f>IFERROR(VLOOKUP(A555,'Alíquotas - CADPREV'!$B$2152:$N$4324,8,FALSE),"")</f>
        <v>NÃO</v>
      </c>
      <c r="J555" s="83" t="str">
        <f>IF(H555="RPPS",VLOOKUP(A555,' Legislação Benef - GESCON'!$B$4:$I$2159,3,FALSE),"")</f>
        <v>NÃO</v>
      </c>
      <c r="K555" s="83" t="str">
        <f>IF(H555="RPPS",VLOOKUP(A555,' Legislação Benef - GESCON'!$B$4:$I$2159,6,FALSE),"")</f>
        <v>NÃO</v>
      </c>
      <c r="L555" s="83" t="str">
        <f>IF(H555="RPPS",IFERROR(IF(VLOOKUP(A555,'Suspensão de repasses - GESCON'!$D$3:$J$1048576,7,FALSE)="Validada","SIM","NÃO"),"NÃO"),"")</f>
        <v>NÃO</v>
      </c>
    </row>
    <row r="556" spans="1:12" s="19" customFormat="1" ht="15" hidden="1" customHeight="1" x14ac:dyDescent="0.25">
      <c r="A556" s="88" t="s">
        <v>5924</v>
      </c>
      <c r="B556" s="40" t="s">
        <v>1356</v>
      </c>
      <c r="C556" s="82" t="s">
        <v>10959</v>
      </c>
      <c r="D556" s="82"/>
      <c r="E556" s="82"/>
      <c r="F556" s="82"/>
      <c r="G556" s="82"/>
      <c r="H556" s="40" t="s">
        <v>4</v>
      </c>
      <c r="I556" s="83" t="str">
        <f>IFERROR(VLOOKUP(A556,'Alíquotas - CADPREV'!$B$2152:$N$4324,8,FALSE),"")</f>
        <v/>
      </c>
      <c r="J556" s="83" t="str">
        <f>IF(H556="RPPS",VLOOKUP(A556,' Legislação Benef - GESCON'!$B$4:$I$2159,3,FALSE),"")</f>
        <v/>
      </c>
      <c r="K556" s="83" t="str">
        <f>IF(H556="RPPS",VLOOKUP(A556,' Legislação Benef - GESCON'!$B$4:$I$2159,6,FALSE),"")</f>
        <v/>
      </c>
      <c r="L556" s="83" t="str">
        <f>IF(H556="RPPS",IFERROR(IF(VLOOKUP(A556,'Suspensão de repasses - GESCON'!$D$3:$J$1048576,7,FALSE)="Validada","SIM","NÃO"),"NÃO"),"")</f>
        <v/>
      </c>
    </row>
    <row r="557" spans="1:12" s="19" customFormat="1" ht="15" customHeight="1" x14ac:dyDescent="0.25">
      <c r="A557" s="88" t="s">
        <v>5925</v>
      </c>
      <c r="B557" s="40" t="s">
        <v>4626</v>
      </c>
      <c r="C557" s="82" t="s">
        <v>10958</v>
      </c>
      <c r="D557" s="82">
        <v>11435</v>
      </c>
      <c r="E557" s="82">
        <v>1009</v>
      </c>
      <c r="F557" s="82">
        <v>155</v>
      </c>
      <c r="G557" s="82">
        <v>12599</v>
      </c>
      <c r="H557" s="40" t="s">
        <v>2</v>
      </c>
      <c r="I557" s="83" t="str">
        <f>IFERROR(VLOOKUP(A557,'Alíquotas - CADPREV'!$B$2152:$N$4324,8,FALSE),"")</f>
        <v>NÃO</v>
      </c>
      <c r="J557" s="83" t="str">
        <f>IF(H557="RPPS",VLOOKUP(A557,' Legislação Benef - GESCON'!$B$4:$I$2159,3,FALSE),"")</f>
        <v>NÃO</v>
      </c>
      <c r="K557" s="83" t="str">
        <f>IF(H557="RPPS",VLOOKUP(A557,' Legislação Benef - GESCON'!$B$4:$I$2159,6,FALSE),"")</f>
        <v>NÃO</v>
      </c>
      <c r="L557" s="83" t="str">
        <f>IF(H557="RPPS",IFERROR(IF(VLOOKUP(A557,'Suspensão de repasses - GESCON'!$D$3:$J$1048576,7,FALSE)="Validada","SIM","NÃO"),"NÃO"),"")</f>
        <v>NÃO</v>
      </c>
    </row>
    <row r="558" spans="1:12" s="19" customFormat="1" ht="15" hidden="1" customHeight="1" x14ac:dyDescent="0.25">
      <c r="A558" s="88" t="s">
        <v>5926</v>
      </c>
      <c r="B558" s="40" t="s">
        <v>4626</v>
      </c>
      <c r="C558" s="82" t="s">
        <v>10959</v>
      </c>
      <c r="D558" s="82"/>
      <c r="E558" s="82"/>
      <c r="F558" s="82"/>
      <c r="G558" s="82"/>
      <c r="H558" s="40" t="s">
        <v>4</v>
      </c>
      <c r="I558" s="83" t="str">
        <f>IFERROR(VLOOKUP(A558,'Alíquotas - CADPREV'!$B$2152:$N$4324,8,FALSE),"")</f>
        <v/>
      </c>
      <c r="J558" s="83" t="str">
        <f>IF(H558="RPPS",VLOOKUP(A558,' Legislação Benef - GESCON'!$B$4:$I$2159,3,FALSE),"")</f>
        <v/>
      </c>
      <c r="K558" s="83" t="str">
        <f>IF(H558="RPPS",VLOOKUP(A558,' Legislação Benef - GESCON'!$B$4:$I$2159,6,FALSE),"")</f>
        <v/>
      </c>
      <c r="L558" s="83" t="str">
        <f>IF(H558="RPPS",IFERROR(IF(VLOOKUP(A558,'Suspensão de repasses - GESCON'!$D$3:$J$1048576,7,FALSE)="Validada","SIM","NÃO"),"NÃO"),"")</f>
        <v/>
      </c>
    </row>
    <row r="559" spans="1:12" s="19" customFormat="1" ht="15" hidden="1" customHeight="1" x14ac:dyDescent="0.25">
      <c r="A559" s="88" t="s">
        <v>5927</v>
      </c>
      <c r="B559" s="40" t="s">
        <v>2197</v>
      </c>
      <c r="C559" s="82" t="s">
        <v>10959</v>
      </c>
      <c r="D559" s="82"/>
      <c r="E559" s="82"/>
      <c r="F559" s="82"/>
      <c r="G559" s="82"/>
      <c r="H559" s="40" t="s">
        <v>4</v>
      </c>
      <c r="I559" s="83" t="str">
        <f>IFERROR(VLOOKUP(A559,'Alíquotas - CADPREV'!$B$2152:$N$4324,8,FALSE),"")</f>
        <v/>
      </c>
      <c r="J559" s="83" t="str">
        <f>IF(H559="RPPS",VLOOKUP(A559,' Legislação Benef - GESCON'!$B$4:$I$2159,3,FALSE),"")</f>
        <v/>
      </c>
      <c r="K559" s="83" t="str">
        <f>IF(H559="RPPS",VLOOKUP(A559,' Legislação Benef - GESCON'!$B$4:$I$2159,6,FALSE),"")</f>
        <v/>
      </c>
      <c r="L559" s="83" t="str">
        <f>IF(H559="RPPS",IFERROR(IF(VLOOKUP(A559,'Suspensão de repasses - GESCON'!$D$3:$J$1048576,7,FALSE)="Validada","SIM","NÃO"),"NÃO"),"")</f>
        <v/>
      </c>
    </row>
    <row r="560" spans="1:12" s="19" customFormat="1" ht="15" hidden="1" customHeight="1" x14ac:dyDescent="0.25">
      <c r="A560" s="88" t="s">
        <v>5928</v>
      </c>
      <c r="B560" s="40" t="s">
        <v>2197</v>
      </c>
      <c r="C560" s="82" t="s">
        <v>10959</v>
      </c>
      <c r="D560" s="82"/>
      <c r="E560" s="82"/>
      <c r="F560" s="82"/>
      <c r="G560" s="82"/>
      <c r="H560" s="40" t="s">
        <v>4</v>
      </c>
      <c r="I560" s="83" t="str">
        <f>IFERROR(VLOOKUP(A560,'Alíquotas - CADPREV'!$B$2152:$N$4324,8,FALSE),"")</f>
        <v/>
      </c>
      <c r="J560" s="83" t="str">
        <f>IF(H560="RPPS",VLOOKUP(A560,' Legislação Benef - GESCON'!$B$4:$I$2159,3,FALSE),"")</f>
        <v/>
      </c>
      <c r="K560" s="83" t="str">
        <f>IF(H560="RPPS",VLOOKUP(A560,' Legislação Benef - GESCON'!$B$4:$I$2159,6,FALSE),"")</f>
        <v/>
      </c>
      <c r="L560" s="83" t="str">
        <f>IF(H560="RPPS",IFERROR(IF(VLOOKUP(A560,'Suspensão de repasses - GESCON'!$D$3:$J$1048576,7,FALSE)="Validada","SIM","NÃO"),"NÃO"),"")</f>
        <v/>
      </c>
    </row>
    <row r="561" spans="1:12" s="19" customFormat="1" ht="15" customHeight="1" x14ac:dyDescent="0.25">
      <c r="A561" s="88" t="s">
        <v>5929</v>
      </c>
      <c r="B561" s="40" t="s">
        <v>29</v>
      </c>
      <c r="C561" s="82" t="s">
        <v>10958</v>
      </c>
      <c r="D561" s="82"/>
      <c r="E561" s="82"/>
      <c r="F561" s="82"/>
      <c r="G561" s="82"/>
      <c r="H561" s="40" t="s">
        <v>2</v>
      </c>
      <c r="I561" s="83" t="str">
        <f>IFERROR(VLOOKUP(A561,'Alíquotas - CADPREV'!$B$2152:$N$4324,8,FALSE),"")</f>
        <v>NÃO</v>
      </c>
      <c r="J561" s="83" t="str">
        <f>IF(H561="RPPS",VLOOKUP(A561,' Legislação Benef - GESCON'!$B$4:$I$2159,3,FALSE),"")</f>
        <v>NÃO</v>
      </c>
      <c r="K561" s="83" t="str">
        <f>IF(H561="RPPS",VLOOKUP(A561,' Legislação Benef - GESCON'!$B$4:$I$2159,6,FALSE),"")</f>
        <v>NÃO</v>
      </c>
      <c r="L561" s="83" t="str">
        <f>IF(H561="RPPS",IFERROR(IF(VLOOKUP(A561,'Suspensão de repasses - GESCON'!$D$3:$J$1048576,7,FALSE)="Validada","SIM","NÃO"),"NÃO"),"")</f>
        <v>NÃO</v>
      </c>
    </row>
    <row r="562" spans="1:12" s="19" customFormat="1" ht="15" hidden="1" customHeight="1" x14ac:dyDescent="0.25">
      <c r="A562" s="88" t="s">
        <v>5930</v>
      </c>
      <c r="B562" s="40" t="s">
        <v>2926</v>
      </c>
      <c r="C562" s="82" t="s">
        <v>10959</v>
      </c>
      <c r="D562" s="82"/>
      <c r="E562" s="82"/>
      <c r="F562" s="82"/>
      <c r="G562" s="82"/>
      <c r="H562" s="40" t="s">
        <v>4</v>
      </c>
      <c r="I562" s="83" t="str">
        <f>IFERROR(VLOOKUP(A562,'Alíquotas - CADPREV'!$B$2152:$N$4324,8,FALSE),"")</f>
        <v/>
      </c>
      <c r="J562" s="83" t="str">
        <f>IF(H562="RPPS",VLOOKUP(A562,' Legislação Benef - GESCON'!$B$4:$I$2159,3,FALSE),"")</f>
        <v/>
      </c>
      <c r="K562" s="83" t="str">
        <f>IF(H562="RPPS",VLOOKUP(A562,' Legislação Benef - GESCON'!$B$4:$I$2159,6,FALSE),"")</f>
        <v/>
      </c>
      <c r="L562" s="83" t="str">
        <f>IF(H562="RPPS",IFERROR(IF(VLOOKUP(A562,'Suspensão de repasses - GESCON'!$D$3:$J$1048576,7,FALSE)="Validada","SIM","NÃO"),"NÃO"),"")</f>
        <v/>
      </c>
    </row>
    <row r="563" spans="1:12" s="19" customFormat="1" ht="15" hidden="1" customHeight="1" x14ac:dyDescent="0.25">
      <c r="A563" s="88" t="s">
        <v>5931</v>
      </c>
      <c r="B563" s="40" t="s">
        <v>4626</v>
      </c>
      <c r="C563" s="82" t="s">
        <v>10959</v>
      </c>
      <c r="D563" s="82"/>
      <c r="E563" s="82"/>
      <c r="F563" s="82"/>
      <c r="G563" s="82"/>
      <c r="H563" s="40" t="s">
        <v>4</v>
      </c>
      <c r="I563" s="83" t="str">
        <f>IFERROR(VLOOKUP(A563,'Alíquotas - CADPREV'!$B$2152:$N$4324,8,FALSE),"")</f>
        <v/>
      </c>
      <c r="J563" s="83" t="str">
        <f>IF(H563="RPPS",VLOOKUP(A563,' Legislação Benef - GESCON'!$B$4:$I$2159,3,FALSE),"")</f>
        <v/>
      </c>
      <c r="K563" s="83" t="str">
        <f>IF(H563="RPPS",VLOOKUP(A563,' Legislação Benef - GESCON'!$B$4:$I$2159,6,FALSE),"")</f>
        <v/>
      </c>
      <c r="L563" s="83" t="str">
        <f>IF(H563="RPPS",IFERROR(IF(VLOOKUP(A563,'Suspensão de repasses - GESCON'!$D$3:$J$1048576,7,FALSE)="Validada","SIM","NÃO"),"NÃO"),"")</f>
        <v/>
      </c>
    </row>
    <row r="564" spans="1:12" s="19" customFormat="1" ht="15" customHeight="1" x14ac:dyDescent="0.25">
      <c r="A564" s="88" t="s">
        <v>5932</v>
      </c>
      <c r="B564" s="40" t="s">
        <v>634</v>
      </c>
      <c r="C564" s="82" t="s">
        <v>10958</v>
      </c>
      <c r="D564" s="82">
        <v>1030</v>
      </c>
      <c r="E564" s="82">
        <v>0</v>
      </c>
      <c r="F564" s="82">
        <v>0</v>
      </c>
      <c r="G564" s="82">
        <v>1030</v>
      </c>
      <c r="H564" s="40" t="s">
        <v>2</v>
      </c>
      <c r="I564" s="83" t="str">
        <f>IFERROR(VLOOKUP(A564,'Alíquotas - CADPREV'!$B$2152:$N$4324,8,FALSE),"")</f>
        <v>NÃO</v>
      </c>
      <c r="J564" s="83" t="str">
        <f>IF(H564="RPPS",VLOOKUP(A564,' Legislação Benef - GESCON'!$B$4:$I$2159,3,FALSE),"")</f>
        <v>NÃO</v>
      </c>
      <c r="K564" s="83" t="str">
        <f>IF(H564="RPPS",VLOOKUP(A564,' Legislação Benef - GESCON'!$B$4:$I$2159,6,FALSE),"")</f>
        <v>NÃO</v>
      </c>
      <c r="L564" s="83" t="str">
        <f>IF(H564="RPPS",IFERROR(IF(VLOOKUP(A564,'Suspensão de repasses - GESCON'!$D$3:$J$1048576,7,FALSE)="Validada","SIM","NÃO"),"NÃO"),"")</f>
        <v>NÃO</v>
      </c>
    </row>
    <row r="565" spans="1:12" s="19" customFormat="1" ht="15" customHeight="1" x14ac:dyDescent="0.25">
      <c r="A565" s="88" t="s">
        <v>5933</v>
      </c>
      <c r="B565" s="40" t="s">
        <v>4626</v>
      </c>
      <c r="C565" s="82" t="s">
        <v>10958</v>
      </c>
      <c r="D565" s="82">
        <v>6864</v>
      </c>
      <c r="E565" s="82">
        <v>2739</v>
      </c>
      <c r="F565" s="82">
        <v>783</v>
      </c>
      <c r="G565" s="82">
        <v>10386</v>
      </c>
      <c r="H565" s="40" t="s">
        <v>2</v>
      </c>
      <c r="I565" s="83" t="str">
        <f>IFERROR(VLOOKUP(A565,'Alíquotas - CADPREV'!$B$2152:$N$4324,8,FALSE),"")</f>
        <v>NÃO</v>
      </c>
      <c r="J565" s="83" t="str">
        <f>IF(H565="RPPS",VLOOKUP(A565,' Legislação Benef - GESCON'!$B$4:$I$2159,3,FALSE),"")</f>
        <v>NÃO</v>
      </c>
      <c r="K565" s="83" t="str">
        <f>IF(H565="RPPS",VLOOKUP(A565,' Legislação Benef - GESCON'!$B$4:$I$2159,6,FALSE),"")</f>
        <v>NÃO</v>
      </c>
      <c r="L565" s="83" t="str">
        <f>IF(H565="RPPS",IFERROR(IF(VLOOKUP(A565,'Suspensão de repasses - GESCON'!$D$3:$J$1048576,7,FALSE)="Validada","SIM","NÃO"),"NÃO"),"")</f>
        <v>NÃO</v>
      </c>
    </row>
    <row r="566" spans="1:12" s="19" customFormat="1" ht="15" customHeight="1" x14ac:dyDescent="0.25">
      <c r="A566" s="88" t="s">
        <v>5934</v>
      </c>
      <c r="B566" s="40" t="s">
        <v>2554</v>
      </c>
      <c r="C566" s="82" t="s">
        <v>10958</v>
      </c>
      <c r="D566" s="82">
        <v>1540</v>
      </c>
      <c r="E566" s="82">
        <v>638</v>
      </c>
      <c r="F566" s="82">
        <v>117</v>
      </c>
      <c r="G566" s="82">
        <v>2295</v>
      </c>
      <c r="H566" s="40" t="s">
        <v>2</v>
      </c>
      <c r="I566" s="83" t="str">
        <f>IFERROR(VLOOKUP(A566,'Alíquotas - CADPREV'!$B$2152:$N$4324,8,FALSE),"")</f>
        <v>NÃO</v>
      </c>
      <c r="J566" s="83" t="str">
        <f>IF(H566="RPPS",VLOOKUP(A566,' Legislação Benef - GESCON'!$B$4:$I$2159,3,FALSE),"")</f>
        <v>NÃO</v>
      </c>
      <c r="K566" s="83" t="str">
        <f>IF(H566="RPPS",VLOOKUP(A566,' Legislação Benef - GESCON'!$B$4:$I$2159,6,FALSE),"")</f>
        <v>NÃO</v>
      </c>
      <c r="L566" s="83" t="str">
        <f>IF(H566="RPPS",IFERROR(IF(VLOOKUP(A566,'Suspensão de repasses - GESCON'!$D$3:$J$1048576,7,FALSE)="Validada","SIM","NÃO"),"NÃO"),"")</f>
        <v>NÃO</v>
      </c>
    </row>
    <row r="567" spans="1:12" s="19" customFormat="1" ht="15" customHeight="1" x14ac:dyDescent="0.25">
      <c r="A567" s="88" t="s">
        <v>5935</v>
      </c>
      <c r="B567" s="40" t="s">
        <v>4626</v>
      </c>
      <c r="C567" s="82" t="s">
        <v>10958</v>
      </c>
      <c r="D567" s="82">
        <v>1943</v>
      </c>
      <c r="E567" s="82">
        <v>581</v>
      </c>
      <c r="F567" s="82">
        <v>213</v>
      </c>
      <c r="G567" s="82">
        <v>2737</v>
      </c>
      <c r="H567" s="40" t="s">
        <v>2</v>
      </c>
      <c r="I567" s="83" t="str">
        <f>IFERROR(VLOOKUP(A567,'Alíquotas - CADPREV'!$B$2152:$N$4324,8,FALSE),"")</f>
        <v>NÃO</v>
      </c>
      <c r="J567" s="83" t="str">
        <f>IF(H567="RPPS",VLOOKUP(A567,' Legislação Benef - GESCON'!$B$4:$I$2159,3,FALSE),"")</f>
        <v>NÃO</v>
      </c>
      <c r="K567" s="83" t="str">
        <f>IF(H567="RPPS",VLOOKUP(A567,' Legislação Benef - GESCON'!$B$4:$I$2159,6,FALSE),"")</f>
        <v>NÃO</v>
      </c>
      <c r="L567" s="83" t="str">
        <f>IF(H567="RPPS",IFERROR(IF(VLOOKUP(A567,'Suspensão de repasses - GESCON'!$D$3:$J$1048576,7,FALSE)="Validada","SIM","NÃO"),"NÃO"),"")</f>
        <v>NÃO</v>
      </c>
    </row>
    <row r="568" spans="1:12" s="19" customFormat="1" ht="15" customHeight="1" x14ac:dyDescent="0.25">
      <c r="A568" s="88" t="s">
        <v>5936</v>
      </c>
      <c r="B568" s="40" t="s">
        <v>634</v>
      </c>
      <c r="C568" s="82" t="s">
        <v>10958</v>
      </c>
      <c r="D568" s="82">
        <v>1487</v>
      </c>
      <c r="E568" s="82">
        <v>353</v>
      </c>
      <c r="F568" s="82">
        <v>43</v>
      </c>
      <c r="G568" s="82">
        <v>1883</v>
      </c>
      <c r="H568" s="40" t="s">
        <v>2</v>
      </c>
      <c r="I568" s="83" t="str">
        <f>IFERROR(VLOOKUP(A568,'Alíquotas - CADPREV'!$B$2152:$N$4324,8,FALSE),"")</f>
        <v>NÃO</v>
      </c>
      <c r="J568" s="83" t="str">
        <f>IF(H568="RPPS",VLOOKUP(A568,' Legislação Benef - GESCON'!$B$4:$I$2159,3,FALSE),"")</f>
        <v>NÃO</v>
      </c>
      <c r="K568" s="83" t="str">
        <f>IF(H568="RPPS",VLOOKUP(A568,' Legislação Benef - GESCON'!$B$4:$I$2159,6,FALSE),"")</f>
        <v>NÃO</v>
      </c>
      <c r="L568" s="83" t="str">
        <f>IF(H568="RPPS",IFERROR(IF(VLOOKUP(A568,'Suspensão de repasses - GESCON'!$D$3:$J$1048576,7,FALSE)="Validada","SIM","NÃO"),"NÃO"),"")</f>
        <v>NÃO</v>
      </c>
    </row>
    <row r="569" spans="1:12" s="19" customFormat="1" ht="15" hidden="1" customHeight="1" x14ac:dyDescent="0.25">
      <c r="A569" s="88" t="s">
        <v>5937</v>
      </c>
      <c r="B569" s="40" t="s">
        <v>634</v>
      </c>
      <c r="C569" s="82" t="s">
        <v>10959</v>
      </c>
      <c r="D569" s="82"/>
      <c r="E569" s="82"/>
      <c r="F569" s="82"/>
      <c r="G569" s="82"/>
      <c r="H569" s="40" t="s">
        <v>4</v>
      </c>
      <c r="I569" s="83" t="str">
        <f>IFERROR(VLOOKUP(A569,'Alíquotas - CADPREV'!$B$2152:$N$4324,8,FALSE),"")</f>
        <v/>
      </c>
      <c r="J569" s="83" t="str">
        <f>IF(H569="RPPS",VLOOKUP(A569,' Legislação Benef - GESCON'!$B$4:$I$2159,3,FALSE),"")</f>
        <v/>
      </c>
      <c r="K569" s="83" t="str">
        <f>IF(H569="RPPS",VLOOKUP(A569,' Legislação Benef - GESCON'!$B$4:$I$2159,6,FALSE),"")</f>
        <v/>
      </c>
      <c r="L569" s="83" t="str">
        <f>IF(H569="RPPS",IFERROR(IF(VLOOKUP(A569,'Suspensão de repasses - GESCON'!$D$3:$J$1048576,7,FALSE)="Validada","SIM","NÃO"),"NÃO"),"")</f>
        <v/>
      </c>
    </row>
    <row r="570" spans="1:12" s="19" customFormat="1" ht="15" hidden="1" customHeight="1" x14ac:dyDescent="0.25">
      <c r="A570" s="88" t="s">
        <v>5938</v>
      </c>
      <c r="B570" s="40" t="s">
        <v>2197</v>
      </c>
      <c r="C570" s="82" t="s">
        <v>10959</v>
      </c>
      <c r="D570" s="82"/>
      <c r="E570" s="82"/>
      <c r="F570" s="82"/>
      <c r="G570" s="82"/>
      <c r="H570" s="40" t="s">
        <v>4</v>
      </c>
      <c r="I570" s="83" t="str">
        <f>IFERROR(VLOOKUP(A570,'Alíquotas - CADPREV'!$B$2152:$N$4324,8,FALSE),"")</f>
        <v/>
      </c>
      <c r="J570" s="83" t="str">
        <f>IF(H570="RPPS",VLOOKUP(A570,' Legislação Benef - GESCON'!$B$4:$I$2159,3,FALSE),"")</f>
        <v/>
      </c>
      <c r="K570" s="83" t="str">
        <f>IF(H570="RPPS",VLOOKUP(A570,' Legislação Benef - GESCON'!$B$4:$I$2159,6,FALSE),"")</f>
        <v/>
      </c>
      <c r="L570" s="83" t="str">
        <f>IF(H570="RPPS",IFERROR(IF(VLOOKUP(A570,'Suspensão de repasses - GESCON'!$D$3:$J$1048576,7,FALSE)="Validada","SIM","NÃO"),"NÃO"),"")</f>
        <v/>
      </c>
    </row>
    <row r="571" spans="1:12" s="19" customFormat="1" ht="15" hidden="1" customHeight="1" x14ac:dyDescent="0.25">
      <c r="A571" s="88" t="s">
        <v>5939</v>
      </c>
      <c r="B571" s="40" t="s">
        <v>3143</v>
      </c>
      <c r="C571" s="82" t="s">
        <v>10959</v>
      </c>
      <c r="D571" s="82"/>
      <c r="E571" s="82"/>
      <c r="F571" s="82"/>
      <c r="G571" s="82"/>
      <c r="H571" s="40" t="s">
        <v>4</v>
      </c>
      <c r="I571" s="83" t="str">
        <f>IFERROR(VLOOKUP(A571,'Alíquotas - CADPREV'!$B$2152:$N$4324,8,FALSE),"")</f>
        <v/>
      </c>
      <c r="J571" s="83" t="str">
        <f>IF(H571="RPPS",VLOOKUP(A571,' Legislação Benef - GESCON'!$B$4:$I$2159,3,FALSE),"")</f>
        <v/>
      </c>
      <c r="K571" s="83" t="str">
        <f>IF(H571="RPPS",VLOOKUP(A571,' Legislação Benef - GESCON'!$B$4:$I$2159,6,FALSE),"")</f>
        <v/>
      </c>
      <c r="L571" s="83" t="str">
        <f>IF(H571="RPPS",IFERROR(IF(VLOOKUP(A571,'Suspensão de repasses - GESCON'!$D$3:$J$1048576,7,FALSE)="Validada","SIM","NÃO"),"NÃO"),"")</f>
        <v/>
      </c>
    </row>
    <row r="572" spans="1:12" s="19" customFormat="1" ht="15" customHeight="1" x14ac:dyDescent="0.25">
      <c r="A572" s="88" t="s">
        <v>5940</v>
      </c>
      <c r="B572" s="40" t="s">
        <v>901</v>
      </c>
      <c r="C572" s="82" t="s">
        <v>10958</v>
      </c>
      <c r="D572" s="82">
        <v>837</v>
      </c>
      <c r="E572" s="82">
        <v>183</v>
      </c>
      <c r="F572" s="82">
        <v>22</v>
      </c>
      <c r="G572" s="82">
        <v>1042</v>
      </c>
      <c r="H572" s="40" t="s">
        <v>2</v>
      </c>
      <c r="I572" s="83" t="str">
        <f>IFERROR(VLOOKUP(A572,'Alíquotas - CADPREV'!$B$2152:$N$4324,8,FALSE),"")</f>
        <v>NÃO</v>
      </c>
      <c r="J572" s="83" t="str">
        <f>IF(H572="RPPS",VLOOKUP(A572,' Legislação Benef - GESCON'!$B$4:$I$2159,3,FALSE),"")</f>
        <v>NÃO</v>
      </c>
      <c r="K572" s="83" t="str">
        <f>IF(H572="RPPS",VLOOKUP(A572,' Legislação Benef - GESCON'!$B$4:$I$2159,6,FALSE),"")</f>
        <v>NÃO</v>
      </c>
      <c r="L572" s="83" t="str">
        <f>IF(H572="RPPS",IFERROR(IF(VLOOKUP(A572,'Suspensão de repasses - GESCON'!$D$3:$J$1048576,7,FALSE)="Validada","SIM","NÃO"),"NÃO"),"")</f>
        <v>NÃO</v>
      </c>
    </row>
    <row r="573" spans="1:12" s="19" customFormat="1" ht="15" hidden="1" customHeight="1" x14ac:dyDescent="0.25">
      <c r="A573" s="88" t="s">
        <v>5941</v>
      </c>
      <c r="B573" s="40" t="s">
        <v>1356</v>
      </c>
      <c r="C573" s="82" t="s">
        <v>10959</v>
      </c>
      <c r="D573" s="82"/>
      <c r="E573" s="82"/>
      <c r="F573" s="82"/>
      <c r="G573" s="82"/>
      <c r="H573" s="40" t="s">
        <v>4</v>
      </c>
      <c r="I573" s="83" t="str">
        <f>IFERROR(VLOOKUP(A573,'Alíquotas - CADPREV'!$B$2152:$N$4324,8,FALSE),"")</f>
        <v/>
      </c>
      <c r="J573" s="83" t="str">
        <f>IF(H573="RPPS",VLOOKUP(A573,' Legislação Benef - GESCON'!$B$4:$I$2159,3,FALSE),"")</f>
        <v/>
      </c>
      <c r="K573" s="83" t="str">
        <f>IF(H573="RPPS",VLOOKUP(A573,' Legislação Benef - GESCON'!$B$4:$I$2159,6,FALSE),"")</f>
        <v/>
      </c>
      <c r="L573" s="83" t="str">
        <f>IF(H573="RPPS",IFERROR(IF(VLOOKUP(A573,'Suspensão de repasses - GESCON'!$D$3:$J$1048576,7,FALSE)="Validada","SIM","NÃO"),"NÃO"),"")</f>
        <v/>
      </c>
    </row>
    <row r="574" spans="1:12" s="19" customFormat="1" ht="15" hidden="1" customHeight="1" x14ac:dyDescent="0.25">
      <c r="A574" s="88" t="s">
        <v>5942</v>
      </c>
      <c r="B574" s="40" t="s">
        <v>1142</v>
      </c>
      <c r="C574" s="82" t="s">
        <v>10959</v>
      </c>
      <c r="D574" s="82"/>
      <c r="E574" s="82"/>
      <c r="F574" s="82"/>
      <c r="G574" s="82"/>
      <c r="H574" s="40" t="s">
        <v>4</v>
      </c>
      <c r="I574" s="83" t="str">
        <f>IFERROR(VLOOKUP(A574,'Alíquotas - CADPREV'!$B$2152:$N$4324,8,FALSE),"")</f>
        <v/>
      </c>
      <c r="J574" s="83" t="str">
        <f>IF(H574="RPPS",VLOOKUP(A574,' Legislação Benef - GESCON'!$B$4:$I$2159,3,FALSE),"")</f>
        <v/>
      </c>
      <c r="K574" s="83" t="str">
        <f>IF(H574="RPPS",VLOOKUP(A574,' Legislação Benef - GESCON'!$B$4:$I$2159,6,FALSE),"")</f>
        <v/>
      </c>
      <c r="L574" s="83" t="str">
        <f>IF(H574="RPPS",IFERROR(IF(VLOOKUP(A574,'Suspensão de repasses - GESCON'!$D$3:$J$1048576,7,FALSE)="Validada","SIM","NÃO"),"NÃO"),"")</f>
        <v/>
      </c>
    </row>
    <row r="575" spans="1:12" s="19" customFormat="1" ht="15" customHeight="1" x14ac:dyDescent="0.25">
      <c r="A575" s="88" t="s">
        <v>5943</v>
      </c>
      <c r="B575" s="40" t="s">
        <v>3143</v>
      </c>
      <c r="C575" s="82" t="s">
        <v>10958</v>
      </c>
      <c r="D575" s="82">
        <v>367</v>
      </c>
      <c r="E575" s="82">
        <v>137</v>
      </c>
      <c r="F575" s="82">
        <v>36</v>
      </c>
      <c r="G575" s="82">
        <v>540</v>
      </c>
      <c r="H575" s="40" t="s">
        <v>2</v>
      </c>
      <c r="I575" s="83" t="str">
        <f>IFERROR(VLOOKUP(A575,'Alíquotas - CADPREV'!$B$2152:$N$4324,8,FALSE),"")</f>
        <v>NÃO</v>
      </c>
      <c r="J575" s="83" t="str">
        <f>IF(H575="RPPS",VLOOKUP(A575,' Legislação Benef - GESCON'!$B$4:$I$2159,3,FALSE),"")</f>
        <v>NÃO</v>
      </c>
      <c r="K575" s="83" t="str">
        <f>IF(H575="RPPS",VLOOKUP(A575,' Legislação Benef - GESCON'!$B$4:$I$2159,6,FALSE),"")</f>
        <v>NÃO</v>
      </c>
      <c r="L575" s="83" t="str">
        <f>IF(H575="RPPS",IFERROR(IF(VLOOKUP(A575,'Suspensão de repasses - GESCON'!$D$3:$J$1048576,7,FALSE)="Validada","SIM","NÃO"),"NÃO"),"")</f>
        <v>NÃO</v>
      </c>
    </row>
    <row r="576" spans="1:12" s="19" customFormat="1" ht="15" hidden="1" customHeight="1" x14ac:dyDescent="0.25">
      <c r="A576" s="88" t="s">
        <v>5944</v>
      </c>
      <c r="B576" s="40" t="s">
        <v>2926</v>
      </c>
      <c r="C576" s="82" t="s">
        <v>10959</v>
      </c>
      <c r="D576" s="82"/>
      <c r="E576" s="82"/>
      <c r="F576" s="82"/>
      <c r="G576" s="82"/>
      <c r="H576" s="40" t="s">
        <v>4</v>
      </c>
      <c r="I576" s="83" t="str">
        <f>IFERROR(VLOOKUP(A576,'Alíquotas - CADPREV'!$B$2152:$N$4324,8,FALSE),"")</f>
        <v/>
      </c>
      <c r="J576" s="83" t="str">
        <f>IF(H576="RPPS",VLOOKUP(A576,' Legislação Benef - GESCON'!$B$4:$I$2159,3,FALSE),"")</f>
        <v/>
      </c>
      <c r="K576" s="83" t="str">
        <f>IF(H576="RPPS",VLOOKUP(A576,' Legislação Benef - GESCON'!$B$4:$I$2159,6,FALSE),"")</f>
        <v/>
      </c>
      <c r="L576" s="83" t="str">
        <f>IF(H576="RPPS",IFERROR(IF(VLOOKUP(A576,'Suspensão de repasses - GESCON'!$D$3:$J$1048576,7,FALSE)="Validada","SIM","NÃO"),"NÃO"),"")</f>
        <v/>
      </c>
    </row>
    <row r="577" spans="1:12" s="19" customFormat="1" ht="15" hidden="1" customHeight="1" x14ac:dyDescent="0.25">
      <c r="A577" s="88" t="s">
        <v>5945</v>
      </c>
      <c r="B577" s="40" t="s">
        <v>4289</v>
      </c>
      <c r="C577" s="82" t="s">
        <v>10959</v>
      </c>
      <c r="D577" s="82"/>
      <c r="E577" s="82"/>
      <c r="F577" s="82"/>
      <c r="G577" s="82"/>
      <c r="H577" s="40" t="s">
        <v>4</v>
      </c>
      <c r="I577" s="83" t="str">
        <f>IFERROR(VLOOKUP(A577,'Alíquotas - CADPREV'!$B$2152:$N$4324,8,FALSE),"")</f>
        <v/>
      </c>
      <c r="J577" s="83" t="str">
        <f>IF(H577="RPPS",VLOOKUP(A577,' Legislação Benef - GESCON'!$B$4:$I$2159,3,FALSE),"")</f>
        <v/>
      </c>
      <c r="K577" s="83" t="str">
        <f>IF(H577="RPPS",VLOOKUP(A577,' Legislação Benef - GESCON'!$B$4:$I$2159,6,FALSE),"")</f>
        <v/>
      </c>
      <c r="L577" s="83" t="str">
        <f>IF(H577="RPPS",IFERROR(IF(VLOOKUP(A577,'Suspensão de repasses - GESCON'!$D$3:$J$1048576,7,FALSE)="Validada","SIM","NÃO"),"NÃO"),"")</f>
        <v/>
      </c>
    </row>
    <row r="578" spans="1:12" s="19" customFormat="1" ht="15" hidden="1" customHeight="1" x14ac:dyDescent="0.25">
      <c r="A578" s="88" t="s">
        <v>5946</v>
      </c>
      <c r="B578" s="40" t="s">
        <v>1142</v>
      </c>
      <c r="C578" s="82" t="s">
        <v>10959</v>
      </c>
      <c r="D578" s="82"/>
      <c r="E578" s="82"/>
      <c r="F578" s="82"/>
      <c r="G578" s="82"/>
      <c r="H578" s="40" t="s">
        <v>4</v>
      </c>
      <c r="I578" s="83" t="str">
        <f>IFERROR(VLOOKUP(A578,'Alíquotas - CADPREV'!$B$2152:$N$4324,8,FALSE),"")</f>
        <v/>
      </c>
      <c r="J578" s="83" t="str">
        <f>IF(H578="RPPS",VLOOKUP(A578,' Legislação Benef - GESCON'!$B$4:$I$2159,3,FALSE),"")</f>
        <v/>
      </c>
      <c r="K578" s="83" t="str">
        <f>IF(H578="RPPS",VLOOKUP(A578,' Legislação Benef - GESCON'!$B$4:$I$2159,6,FALSE),"")</f>
        <v/>
      </c>
      <c r="L578" s="83" t="str">
        <f>IF(H578="RPPS",IFERROR(IF(VLOOKUP(A578,'Suspensão de repasses - GESCON'!$D$3:$J$1048576,7,FALSE)="Validada","SIM","NÃO"),"NÃO"),"")</f>
        <v/>
      </c>
    </row>
    <row r="579" spans="1:12" s="19" customFormat="1" ht="15" customHeight="1" x14ac:dyDescent="0.25">
      <c r="A579" s="88" t="s">
        <v>5947</v>
      </c>
      <c r="B579" s="40" t="s">
        <v>29</v>
      </c>
      <c r="C579" s="82" t="s">
        <v>10958</v>
      </c>
      <c r="D579" s="82"/>
      <c r="E579" s="82"/>
      <c r="F579" s="82"/>
      <c r="G579" s="82"/>
      <c r="H579" s="40" t="s">
        <v>2</v>
      </c>
      <c r="I579" s="83" t="str">
        <f>IFERROR(VLOOKUP(A579,'Alíquotas - CADPREV'!$B$2152:$N$4324,8,FALSE),"")</f>
        <v>NÃO</v>
      </c>
      <c r="J579" s="83" t="str">
        <f>IF(H579="RPPS",VLOOKUP(A579,' Legislação Benef - GESCON'!$B$4:$I$2159,3,FALSE),"")</f>
        <v>NÃO</v>
      </c>
      <c r="K579" s="83" t="str">
        <f>IF(H579="RPPS",VLOOKUP(A579,' Legislação Benef - GESCON'!$B$4:$I$2159,6,FALSE),"")</f>
        <v>NÃO</v>
      </c>
      <c r="L579" s="83" t="str">
        <f>IF(H579="RPPS",IFERROR(IF(VLOOKUP(A579,'Suspensão de repasses - GESCON'!$D$3:$J$1048576,7,FALSE)="Validada","SIM","NÃO"),"NÃO"),"")</f>
        <v>NÃO</v>
      </c>
    </row>
    <row r="580" spans="1:12" s="19" customFormat="1" ht="15" customHeight="1" x14ac:dyDescent="0.25">
      <c r="A580" s="88" t="s">
        <v>5948</v>
      </c>
      <c r="B580" s="40" t="s">
        <v>2413</v>
      </c>
      <c r="C580" s="82" t="s">
        <v>10960</v>
      </c>
      <c r="D580" s="82">
        <v>15539</v>
      </c>
      <c r="E580" s="82">
        <v>3218</v>
      </c>
      <c r="F580" s="82">
        <v>1657</v>
      </c>
      <c r="G580" s="82">
        <v>20414</v>
      </c>
      <c r="H580" s="40" t="s">
        <v>2</v>
      </c>
      <c r="I580" s="83" t="str">
        <f>IFERROR(VLOOKUP(A580,'Alíquotas - CADPREV'!$B$2152:$N$4324,8,FALSE),"")</f>
        <v>NÃO</v>
      </c>
      <c r="J580" s="83" t="str">
        <f>IF(H580="RPPS",VLOOKUP(A580,' Legislação Benef - GESCON'!$B$4:$I$2159,3,FALSE),"")</f>
        <v>NÃO</v>
      </c>
      <c r="K580" s="83" t="str">
        <f>IF(H580="RPPS",VLOOKUP(A580,' Legislação Benef - GESCON'!$B$4:$I$2159,6,FALSE),"")</f>
        <v>NÃO</v>
      </c>
      <c r="L580" s="83" t="str">
        <f>IF(H580="RPPS",IFERROR(IF(VLOOKUP(A580,'Suspensão de repasses - GESCON'!$D$3:$J$1048576,7,FALSE)="Validada","SIM","NÃO"),"NÃO"),"")</f>
        <v>NÃO</v>
      </c>
    </row>
    <row r="581" spans="1:12" s="19" customFormat="1" ht="15" customHeight="1" x14ac:dyDescent="0.25">
      <c r="A581" s="88" t="s">
        <v>5949</v>
      </c>
      <c r="B581" s="40" t="s">
        <v>2554</v>
      </c>
      <c r="C581" s="82" t="s">
        <v>10958</v>
      </c>
      <c r="D581" s="82">
        <v>338</v>
      </c>
      <c r="E581" s="82">
        <v>118</v>
      </c>
      <c r="F581" s="82">
        <v>16</v>
      </c>
      <c r="G581" s="82">
        <v>472</v>
      </c>
      <c r="H581" s="40" t="s">
        <v>2</v>
      </c>
      <c r="I581" s="83" t="str">
        <f>IFERROR(VLOOKUP(A581,'Alíquotas - CADPREV'!$B$2152:$N$4324,8,FALSE),"")</f>
        <v>NÃO</v>
      </c>
      <c r="J581" s="83" t="str">
        <f>IF(H581="RPPS",VLOOKUP(A581,' Legislação Benef - GESCON'!$B$4:$I$2159,3,FALSE),"")</f>
        <v>NÃO</v>
      </c>
      <c r="K581" s="83" t="str">
        <f>IF(H581="RPPS",VLOOKUP(A581,' Legislação Benef - GESCON'!$B$4:$I$2159,6,FALSE),"")</f>
        <v>NÃO</v>
      </c>
      <c r="L581" s="83" t="str">
        <f>IF(H581="RPPS",IFERROR(IF(VLOOKUP(A581,'Suspensão de repasses - GESCON'!$D$3:$J$1048576,7,FALSE)="Validada","SIM","NÃO"),"NÃO"),"")</f>
        <v>NÃO</v>
      </c>
    </row>
    <row r="582" spans="1:12" s="19" customFormat="1" ht="15" hidden="1" customHeight="1" x14ac:dyDescent="0.25">
      <c r="A582" s="88" t="s">
        <v>5950</v>
      </c>
      <c r="B582" s="40" t="s">
        <v>2758</v>
      </c>
      <c r="C582" s="82" t="s">
        <v>10959</v>
      </c>
      <c r="D582" s="82"/>
      <c r="E582" s="82"/>
      <c r="F582" s="82"/>
      <c r="G582" s="82"/>
      <c r="H582" s="40" t="s">
        <v>4</v>
      </c>
      <c r="I582" s="83" t="str">
        <f>IFERROR(VLOOKUP(A582,'Alíquotas - CADPREV'!$B$2152:$N$4324,8,FALSE),"")</f>
        <v/>
      </c>
      <c r="J582" s="83" t="str">
        <f>IF(H582="RPPS",VLOOKUP(A582,' Legislação Benef - GESCON'!$B$4:$I$2159,3,FALSE),"")</f>
        <v/>
      </c>
      <c r="K582" s="83" t="str">
        <f>IF(H582="RPPS",VLOOKUP(A582,' Legislação Benef - GESCON'!$B$4:$I$2159,6,FALSE),"")</f>
        <v/>
      </c>
      <c r="L582" s="83" t="str">
        <f>IF(H582="RPPS",IFERROR(IF(VLOOKUP(A582,'Suspensão de repasses - GESCON'!$D$3:$J$1048576,7,FALSE)="Validada","SIM","NÃO"),"NÃO"),"")</f>
        <v/>
      </c>
    </row>
    <row r="583" spans="1:12" s="19" customFormat="1" ht="15" customHeight="1" x14ac:dyDescent="0.25">
      <c r="A583" s="88" t="s">
        <v>5951</v>
      </c>
      <c r="B583" s="40" t="s">
        <v>2758</v>
      </c>
      <c r="C583" s="82" t="s">
        <v>10958</v>
      </c>
      <c r="D583" s="82">
        <v>672</v>
      </c>
      <c r="E583" s="82">
        <v>246</v>
      </c>
      <c r="F583" s="82">
        <v>50</v>
      </c>
      <c r="G583" s="82">
        <v>968</v>
      </c>
      <c r="H583" s="40" t="s">
        <v>2</v>
      </c>
      <c r="I583" s="83" t="str">
        <f>IFERROR(VLOOKUP(A583,'Alíquotas - CADPREV'!$B$2152:$N$4324,8,FALSE),"")</f>
        <v>NÃO</v>
      </c>
      <c r="J583" s="83" t="str">
        <f>IF(H583="RPPS",VLOOKUP(A583,' Legislação Benef - GESCON'!$B$4:$I$2159,3,FALSE),"")</f>
        <v>NÃO</v>
      </c>
      <c r="K583" s="83" t="str">
        <f>IF(H583="RPPS",VLOOKUP(A583,' Legislação Benef - GESCON'!$B$4:$I$2159,6,FALSE),"")</f>
        <v>NÃO</v>
      </c>
      <c r="L583" s="83" t="str">
        <f>IF(H583="RPPS",IFERROR(IF(VLOOKUP(A583,'Suspensão de repasses - GESCON'!$D$3:$J$1048576,7,FALSE)="Validada","SIM","NÃO"),"NÃO"),"")</f>
        <v>NÃO</v>
      </c>
    </row>
    <row r="584" spans="1:12" s="19" customFormat="1" ht="15" customHeight="1" x14ac:dyDescent="0.25">
      <c r="A584" s="88" t="s">
        <v>5952</v>
      </c>
      <c r="B584" s="40" t="s">
        <v>2554</v>
      </c>
      <c r="C584" s="82" t="s">
        <v>10958</v>
      </c>
      <c r="D584" s="82">
        <v>221</v>
      </c>
      <c r="E584" s="82">
        <v>74</v>
      </c>
      <c r="F584" s="82">
        <v>19</v>
      </c>
      <c r="G584" s="82">
        <v>314</v>
      </c>
      <c r="H584" s="40" t="s">
        <v>2</v>
      </c>
      <c r="I584" s="83" t="str">
        <f>IFERROR(VLOOKUP(A584,'Alíquotas - CADPREV'!$B$2152:$N$4324,8,FALSE),"")</f>
        <v>NÃO</v>
      </c>
      <c r="J584" s="83" t="str">
        <f>IF(H584="RPPS",VLOOKUP(A584,' Legislação Benef - GESCON'!$B$4:$I$2159,3,FALSE),"")</f>
        <v>NÃO</v>
      </c>
      <c r="K584" s="83" t="str">
        <f>IF(H584="RPPS",VLOOKUP(A584,' Legislação Benef - GESCON'!$B$4:$I$2159,6,FALSE),"")</f>
        <v>NÃO</v>
      </c>
      <c r="L584" s="83" t="str">
        <f>IF(H584="RPPS",IFERROR(IF(VLOOKUP(A584,'Suspensão de repasses - GESCON'!$D$3:$J$1048576,7,FALSE)="Validada","SIM","NÃO"),"NÃO"),"")</f>
        <v>NÃO</v>
      </c>
    </row>
    <row r="585" spans="1:12" s="19" customFormat="1" ht="15" customHeight="1" x14ac:dyDescent="0.25">
      <c r="A585" s="88" t="s">
        <v>5953</v>
      </c>
      <c r="B585" s="40" t="s">
        <v>2926</v>
      </c>
      <c r="C585" s="82" t="s">
        <v>10958</v>
      </c>
      <c r="D585" s="82"/>
      <c r="E585" s="82"/>
      <c r="F585" s="82"/>
      <c r="G585" s="82"/>
      <c r="H585" s="40" t="s">
        <v>2</v>
      </c>
      <c r="I585" s="83" t="str">
        <f>IFERROR(VLOOKUP(A585,'Alíquotas - CADPREV'!$B$2152:$N$4324,8,FALSE),"")</f>
        <v>NÃO</v>
      </c>
      <c r="J585" s="83" t="str">
        <f>IF(H585="RPPS",VLOOKUP(A585,' Legislação Benef - GESCON'!$B$4:$I$2159,3,FALSE),"")</f>
        <v>NÃO</v>
      </c>
      <c r="K585" s="83" t="str">
        <f>IF(H585="RPPS",VLOOKUP(A585,' Legislação Benef - GESCON'!$B$4:$I$2159,6,FALSE),"")</f>
        <v>SIM</v>
      </c>
      <c r="L585" s="83" t="str">
        <f>IF(H585="RPPS",IFERROR(IF(VLOOKUP(A585,'Suspensão de repasses - GESCON'!$D$3:$J$1048576,7,FALSE)="Validada","SIM","NÃO"),"NÃO"),"")</f>
        <v>NÃO</v>
      </c>
    </row>
    <row r="586" spans="1:12" s="19" customFormat="1" ht="15" customHeight="1" x14ac:dyDescent="0.25">
      <c r="A586" s="88" t="s">
        <v>5954</v>
      </c>
      <c r="B586" s="40" t="s">
        <v>3513</v>
      </c>
      <c r="C586" s="82" t="s">
        <v>10958</v>
      </c>
      <c r="D586" s="82">
        <v>5572</v>
      </c>
      <c r="E586" s="82">
        <v>779</v>
      </c>
      <c r="F586" s="82">
        <v>276</v>
      </c>
      <c r="G586" s="82">
        <v>6627</v>
      </c>
      <c r="H586" s="40" t="s">
        <v>2</v>
      </c>
      <c r="I586" s="83" t="str">
        <f>IFERROR(VLOOKUP(A586,'Alíquotas - CADPREV'!$B$2152:$N$4324,8,FALSE),"")</f>
        <v>NÃO</v>
      </c>
      <c r="J586" s="83" t="str">
        <f>IF(H586="RPPS",VLOOKUP(A586,' Legislação Benef - GESCON'!$B$4:$I$2159,3,FALSE),"")</f>
        <v>NÃO</v>
      </c>
      <c r="K586" s="83" t="str">
        <f>IF(H586="RPPS",VLOOKUP(A586,' Legislação Benef - GESCON'!$B$4:$I$2159,6,FALSE),"")</f>
        <v>NÃO</v>
      </c>
      <c r="L586" s="83" t="str">
        <f>IF(H586="RPPS",IFERROR(IF(VLOOKUP(A586,'Suspensão de repasses - GESCON'!$D$3:$J$1048576,7,FALSE)="Validada","SIM","NÃO"),"NÃO"),"")</f>
        <v>NÃO</v>
      </c>
    </row>
    <row r="587" spans="1:12" s="19" customFormat="1" ht="15" customHeight="1" x14ac:dyDescent="0.25">
      <c r="A587" s="88" t="s">
        <v>5955</v>
      </c>
      <c r="B587" s="40" t="s">
        <v>1356</v>
      </c>
      <c r="C587" s="82" t="s">
        <v>10958</v>
      </c>
      <c r="D587" s="82">
        <v>100</v>
      </c>
      <c r="E587" s="82">
        <v>56</v>
      </c>
      <c r="F587" s="82">
        <v>13</v>
      </c>
      <c r="G587" s="82">
        <v>169</v>
      </c>
      <c r="H587" s="40" t="s">
        <v>2</v>
      </c>
      <c r="I587" s="83" t="str">
        <f>IFERROR(VLOOKUP(A587,'Alíquotas - CADPREV'!$B$2152:$N$4324,8,FALSE),"")</f>
        <v>NÃO</v>
      </c>
      <c r="J587" s="83" t="str">
        <f>IF(H587="RPPS",VLOOKUP(A587,' Legislação Benef - GESCON'!$B$4:$I$2159,3,FALSE),"")</f>
        <v>NÃO</v>
      </c>
      <c r="K587" s="83" t="str">
        <f>IF(H587="RPPS",VLOOKUP(A587,' Legislação Benef - GESCON'!$B$4:$I$2159,6,FALSE),"")</f>
        <v>NÃO</v>
      </c>
      <c r="L587" s="83" t="str">
        <f>IF(H587="RPPS",IFERROR(IF(VLOOKUP(A587,'Suspensão de repasses - GESCON'!$D$3:$J$1048576,7,FALSE)="Validada","SIM","NÃO"),"NÃO"),"")</f>
        <v>NÃO</v>
      </c>
    </row>
    <row r="588" spans="1:12" s="19" customFormat="1" ht="15" hidden="1" customHeight="1" x14ac:dyDescent="0.25">
      <c r="A588" s="88" t="s">
        <v>5956</v>
      </c>
      <c r="B588" s="40" t="s">
        <v>215</v>
      </c>
      <c r="C588" s="82" t="s">
        <v>10959</v>
      </c>
      <c r="D588" s="82"/>
      <c r="E588" s="82"/>
      <c r="F588" s="82"/>
      <c r="G588" s="82"/>
      <c r="H588" s="40" t="s">
        <v>4</v>
      </c>
      <c r="I588" s="83" t="str">
        <f>IFERROR(VLOOKUP(A588,'Alíquotas - CADPREV'!$B$2152:$N$4324,8,FALSE),"")</f>
        <v/>
      </c>
      <c r="J588" s="83" t="str">
        <f>IF(H588="RPPS",VLOOKUP(A588,' Legislação Benef - GESCON'!$B$4:$I$2159,3,FALSE),"")</f>
        <v/>
      </c>
      <c r="K588" s="83" t="str">
        <f>IF(H588="RPPS",VLOOKUP(A588,' Legislação Benef - GESCON'!$B$4:$I$2159,6,FALSE),"")</f>
        <v/>
      </c>
      <c r="L588" s="83" t="str">
        <f>IF(H588="RPPS",IFERROR(IF(VLOOKUP(A588,'Suspensão de repasses - GESCON'!$D$3:$J$1048576,7,FALSE)="Validada","SIM","NÃO"),"NÃO"),"")</f>
        <v/>
      </c>
    </row>
    <row r="589" spans="1:12" s="19" customFormat="1" ht="15" hidden="1" customHeight="1" x14ac:dyDescent="0.25">
      <c r="A589" s="88" t="s">
        <v>5957</v>
      </c>
      <c r="B589" s="40" t="s">
        <v>4289</v>
      </c>
      <c r="C589" s="82" t="s">
        <v>10959</v>
      </c>
      <c r="D589" s="82"/>
      <c r="E589" s="82"/>
      <c r="F589" s="82"/>
      <c r="G589" s="82"/>
      <c r="H589" s="40" t="s">
        <v>4</v>
      </c>
      <c r="I589" s="83" t="str">
        <f>IFERROR(VLOOKUP(A589,'Alíquotas - CADPREV'!$B$2152:$N$4324,8,FALSE),"")</f>
        <v/>
      </c>
      <c r="J589" s="83" t="str">
        <f>IF(H589="RPPS",VLOOKUP(A589,' Legislação Benef - GESCON'!$B$4:$I$2159,3,FALSE),"")</f>
        <v/>
      </c>
      <c r="K589" s="83" t="str">
        <f>IF(H589="RPPS",VLOOKUP(A589,' Legislação Benef - GESCON'!$B$4:$I$2159,6,FALSE),"")</f>
        <v/>
      </c>
      <c r="L589" s="83" t="str">
        <f>IF(H589="RPPS",IFERROR(IF(VLOOKUP(A589,'Suspensão de repasses - GESCON'!$D$3:$J$1048576,7,FALSE)="Validada","SIM","NÃO"),"NÃO"),"")</f>
        <v/>
      </c>
    </row>
    <row r="590" spans="1:12" s="19" customFormat="1" ht="15" hidden="1" customHeight="1" x14ac:dyDescent="0.25">
      <c r="A590" s="88" t="s">
        <v>5958</v>
      </c>
      <c r="B590" s="40" t="s">
        <v>215</v>
      </c>
      <c r="C590" s="82" t="s">
        <v>10959</v>
      </c>
      <c r="D590" s="82"/>
      <c r="E590" s="82"/>
      <c r="F590" s="82"/>
      <c r="G590" s="82"/>
      <c r="H590" s="40" t="s">
        <v>4</v>
      </c>
      <c r="I590" s="83" t="str">
        <f>IFERROR(VLOOKUP(A590,'Alíquotas - CADPREV'!$B$2152:$N$4324,8,FALSE),"")</f>
        <v/>
      </c>
      <c r="J590" s="83" t="str">
        <f>IF(H590="RPPS",VLOOKUP(A590,' Legislação Benef - GESCON'!$B$4:$I$2159,3,FALSE),"")</f>
        <v/>
      </c>
      <c r="K590" s="83" t="str">
        <f>IF(H590="RPPS",VLOOKUP(A590,' Legislação Benef - GESCON'!$B$4:$I$2159,6,FALSE),"")</f>
        <v/>
      </c>
      <c r="L590" s="83" t="str">
        <f>IF(H590="RPPS",IFERROR(IF(VLOOKUP(A590,'Suspensão de repasses - GESCON'!$D$3:$J$1048576,7,FALSE)="Validada","SIM","NÃO"),"NÃO"),"")</f>
        <v/>
      </c>
    </row>
    <row r="591" spans="1:12" s="19" customFormat="1" ht="15" customHeight="1" x14ac:dyDescent="0.25">
      <c r="A591" s="88" t="s">
        <v>5959</v>
      </c>
      <c r="B591" s="40" t="s">
        <v>1356</v>
      </c>
      <c r="C591" s="82" t="s">
        <v>10960</v>
      </c>
      <c r="D591" s="82">
        <v>33435</v>
      </c>
      <c r="E591" s="82">
        <v>15050</v>
      </c>
      <c r="F591" s="82">
        <v>3072</v>
      </c>
      <c r="G591" s="82">
        <v>51557</v>
      </c>
      <c r="H591" s="40" t="s">
        <v>2</v>
      </c>
      <c r="I591" s="83" t="str">
        <f>IFERROR(VLOOKUP(A591,'Alíquotas - CADPREV'!$B$2152:$N$4324,8,FALSE),"")</f>
        <v>NÃO</v>
      </c>
      <c r="J591" s="83" t="str">
        <f>IF(H591="RPPS",VLOOKUP(A591,' Legislação Benef - GESCON'!$B$4:$I$2159,3,FALSE),"")</f>
        <v>NÃO</v>
      </c>
      <c r="K591" s="83" t="str">
        <f>IF(H591="RPPS",VLOOKUP(A591,' Legislação Benef - GESCON'!$B$4:$I$2159,6,FALSE),"")</f>
        <v>NÃO</v>
      </c>
      <c r="L591" s="83" t="str">
        <f>IF(H591="RPPS",IFERROR(IF(VLOOKUP(A591,'Suspensão de repasses - GESCON'!$D$3:$J$1048576,7,FALSE)="Validada","SIM","NÃO"),"NÃO"),"")</f>
        <v>NÃO</v>
      </c>
    </row>
    <row r="592" spans="1:12" s="19" customFormat="1" ht="15" customHeight="1" x14ac:dyDescent="0.25">
      <c r="A592" s="88" t="s">
        <v>5960</v>
      </c>
      <c r="B592" s="40" t="s">
        <v>2758</v>
      </c>
      <c r="C592" s="82" t="s">
        <v>10958</v>
      </c>
      <c r="D592" s="82">
        <v>876</v>
      </c>
      <c r="E592" s="82">
        <v>0</v>
      </c>
      <c r="F592" s="82">
        <v>0</v>
      </c>
      <c r="G592" s="82">
        <v>876</v>
      </c>
      <c r="H592" s="40" t="s">
        <v>2</v>
      </c>
      <c r="I592" s="83" t="str">
        <f>IFERROR(VLOOKUP(A592,'Alíquotas - CADPREV'!$B$2152:$N$4324,8,FALSE),"")</f>
        <v>NÃO</v>
      </c>
      <c r="J592" s="83" t="str">
        <f>IF(H592="RPPS",VLOOKUP(A592,' Legislação Benef - GESCON'!$B$4:$I$2159,3,FALSE),"")</f>
        <v>NÃO</v>
      </c>
      <c r="K592" s="83" t="str">
        <f>IF(H592="RPPS",VLOOKUP(A592,' Legislação Benef - GESCON'!$B$4:$I$2159,6,FALSE),"")</f>
        <v>NÃO</v>
      </c>
      <c r="L592" s="83" t="str">
        <f>IF(H592="RPPS",IFERROR(IF(VLOOKUP(A592,'Suspensão de repasses - GESCON'!$D$3:$J$1048576,7,FALSE)="Validada","SIM","NÃO"),"NÃO"),"")</f>
        <v>NÃO</v>
      </c>
    </row>
    <row r="593" spans="1:12" s="19" customFormat="1" ht="15" customHeight="1" x14ac:dyDescent="0.25">
      <c r="A593" s="88" t="s">
        <v>5961</v>
      </c>
      <c r="B593" s="40" t="s">
        <v>29</v>
      </c>
      <c r="C593" s="82" t="s">
        <v>10958</v>
      </c>
      <c r="D593" s="82">
        <v>225</v>
      </c>
      <c r="E593" s="82">
        <v>0</v>
      </c>
      <c r="F593" s="82">
        <v>0</v>
      </c>
      <c r="G593" s="82">
        <v>225</v>
      </c>
      <c r="H593" s="40" t="s">
        <v>2</v>
      </c>
      <c r="I593" s="83" t="str">
        <f>IFERROR(VLOOKUP(A593,'Alíquotas - CADPREV'!$B$2152:$N$4324,8,FALSE),"")</f>
        <v>NÃO</v>
      </c>
      <c r="J593" s="83" t="str">
        <f>IF(H593="RPPS",VLOOKUP(A593,' Legislação Benef - GESCON'!$B$4:$I$2159,3,FALSE),"")</f>
        <v>NÃO</v>
      </c>
      <c r="K593" s="83" t="str">
        <f>IF(H593="RPPS",VLOOKUP(A593,' Legislação Benef - GESCON'!$B$4:$I$2159,6,FALSE),"")</f>
        <v>NÃO</v>
      </c>
      <c r="L593" s="83" t="str">
        <f>IF(H593="RPPS",IFERROR(IF(VLOOKUP(A593,'Suspensão de repasses - GESCON'!$D$3:$J$1048576,7,FALSE)="Validada","SIM","NÃO"),"NÃO"),"")</f>
        <v>NÃO</v>
      </c>
    </row>
    <row r="594" spans="1:12" s="19" customFormat="1" ht="15" hidden="1" customHeight="1" x14ac:dyDescent="0.25">
      <c r="A594" s="88" t="s">
        <v>5962</v>
      </c>
      <c r="B594" s="40" t="s">
        <v>1356</v>
      </c>
      <c r="C594" s="82" t="s">
        <v>10959</v>
      </c>
      <c r="D594" s="82"/>
      <c r="E594" s="82"/>
      <c r="F594" s="82"/>
      <c r="G594" s="82"/>
      <c r="H594" s="40" t="s">
        <v>4</v>
      </c>
      <c r="I594" s="83" t="str">
        <f>IFERROR(VLOOKUP(A594,'Alíquotas - CADPREV'!$B$2152:$N$4324,8,FALSE),"")</f>
        <v/>
      </c>
      <c r="J594" s="83" t="str">
        <f>IF(H594="RPPS",VLOOKUP(A594,' Legislação Benef - GESCON'!$B$4:$I$2159,3,FALSE),"")</f>
        <v/>
      </c>
      <c r="K594" s="83" t="str">
        <f>IF(H594="RPPS",VLOOKUP(A594,' Legislação Benef - GESCON'!$B$4:$I$2159,6,FALSE),"")</f>
        <v/>
      </c>
      <c r="L594" s="83" t="str">
        <f>IF(H594="RPPS",IFERROR(IF(VLOOKUP(A594,'Suspensão de repasses - GESCON'!$D$3:$J$1048576,7,FALSE)="Validada","SIM","NÃO"),"NÃO"),"")</f>
        <v/>
      </c>
    </row>
    <row r="595" spans="1:12" s="19" customFormat="1" ht="15" hidden="1" customHeight="1" x14ac:dyDescent="0.25">
      <c r="A595" s="88" t="s">
        <v>5963</v>
      </c>
      <c r="B595" s="40" t="s">
        <v>1356</v>
      </c>
      <c r="C595" s="82" t="s">
        <v>10959</v>
      </c>
      <c r="D595" s="82"/>
      <c r="E595" s="82"/>
      <c r="F595" s="82"/>
      <c r="G595" s="82"/>
      <c r="H595" s="40" t="s">
        <v>4</v>
      </c>
      <c r="I595" s="83" t="str">
        <f>IFERROR(VLOOKUP(A595,'Alíquotas - CADPREV'!$B$2152:$N$4324,8,FALSE),"")</f>
        <v/>
      </c>
      <c r="J595" s="83" t="str">
        <f>IF(H595="RPPS",VLOOKUP(A595,' Legislação Benef - GESCON'!$B$4:$I$2159,3,FALSE),"")</f>
        <v/>
      </c>
      <c r="K595" s="83" t="str">
        <f>IF(H595="RPPS",VLOOKUP(A595,' Legislação Benef - GESCON'!$B$4:$I$2159,6,FALSE),"")</f>
        <v/>
      </c>
      <c r="L595" s="83" t="str">
        <f>IF(H595="RPPS",IFERROR(IF(VLOOKUP(A595,'Suspensão de repasses - GESCON'!$D$3:$J$1048576,7,FALSE)="Validada","SIM","NÃO"),"NÃO"),"")</f>
        <v/>
      </c>
    </row>
    <row r="596" spans="1:12" s="19" customFormat="1" ht="15" hidden="1" customHeight="1" x14ac:dyDescent="0.25">
      <c r="A596" s="88" t="s">
        <v>5964</v>
      </c>
      <c r="B596" s="40" t="s">
        <v>2413</v>
      </c>
      <c r="C596" s="82" t="s">
        <v>10959</v>
      </c>
      <c r="D596" s="82"/>
      <c r="E596" s="82"/>
      <c r="F596" s="82"/>
      <c r="G596" s="82"/>
      <c r="H596" s="40" t="s">
        <v>4</v>
      </c>
      <c r="I596" s="83" t="str">
        <f>IFERROR(VLOOKUP(A596,'Alíquotas - CADPREV'!$B$2152:$N$4324,8,FALSE),"")</f>
        <v/>
      </c>
      <c r="J596" s="83" t="str">
        <f>IF(H596="RPPS",VLOOKUP(A596,' Legislação Benef - GESCON'!$B$4:$I$2159,3,FALSE),"")</f>
        <v/>
      </c>
      <c r="K596" s="83" t="str">
        <f>IF(H596="RPPS",VLOOKUP(A596,' Legislação Benef - GESCON'!$B$4:$I$2159,6,FALSE),"")</f>
        <v/>
      </c>
      <c r="L596" s="83" t="str">
        <f>IF(H596="RPPS",IFERROR(IF(VLOOKUP(A596,'Suspensão de repasses - GESCON'!$D$3:$J$1048576,7,FALSE)="Validada","SIM","NÃO"),"NÃO"),"")</f>
        <v/>
      </c>
    </row>
    <row r="597" spans="1:12" s="19" customFormat="1" ht="15" hidden="1" customHeight="1" x14ac:dyDescent="0.25">
      <c r="A597" s="88" t="s">
        <v>5965</v>
      </c>
      <c r="B597" s="40" t="s">
        <v>2926</v>
      </c>
      <c r="C597" s="82" t="s">
        <v>10959</v>
      </c>
      <c r="D597" s="82"/>
      <c r="E597" s="82"/>
      <c r="F597" s="82"/>
      <c r="G597" s="82"/>
      <c r="H597" s="40" t="s">
        <v>4</v>
      </c>
      <c r="I597" s="83" t="str">
        <f>IFERROR(VLOOKUP(A597,'Alíquotas - CADPREV'!$B$2152:$N$4324,8,FALSE),"")</f>
        <v/>
      </c>
      <c r="J597" s="83" t="str">
        <f>IF(H597="RPPS",VLOOKUP(A597,' Legislação Benef - GESCON'!$B$4:$I$2159,3,FALSE),"")</f>
        <v/>
      </c>
      <c r="K597" s="83" t="str">
        <f>IF(H597="RPPS",VLOOKUP(A597,' Legislação Benef - GESCON'!$B$4:$I$2159,6,FALSE),"")</f>
        <v/>
      </c>
      <c r="L597" s="83" t="str">
        <f>IF(H597="RPPS",IFERROR(IF(VLOOKUP(A597,'Suspensão de repasses - GESCON'!$D$3:$J$1048576,7,FALSE)="Validada","SIM","NÃO"),"NÃO"),"")</f>
        <v/>
      </c>
    </row>
    <row r="598" spans="1:12" s="19" customFormat="1" ht="15" hidden="1" customHeight="1" x14ac:dyDescent="0.25">
      <c r="A598" s="88" t="s">
        <v>5966</v>
      </c>
      <c r="B598" s="40" t="s">
        <v>1142</v>
      </c>
      <c r="C598" s="82" t="s">
        <v>10959</v>
      </c>
      <c r="D598" s="82"/>
      <c r="E598" s="82"/>
      <c r="F598" s="82"/>
      <c r="G598" s="82"/>
      <c r="H598" s="40" t="s">
        <v>4</v>
      </c>
      <c r="I598" s="83" t="str">
        <f>IFERROR(VLOOKUP(A598,'Alíquotas - CADPREV'!$B$2152:$N$4324,8,FALSE),"")</f>
        <v/>
      </c>
      <c r="J598" s="83" t="str">
        <f>IF(H598="RPPS",VLOOKUP(A598,' Legislação Benef - GESCON'!$B$4:$I$2159,3,FALSE),"")</f>
        <v/>
      </c>
      <c r="K598" s="83" t="str">
        <f>IF(H598="RPPS",VLOOKUP(A598,' Legislação Benef - GESCON'!$B$4:$I$2159,6,FALSE),"")</f>
        <v/>
      </c>
      <c r="L598" s="83" t="str">
        <f>IF(H598="RPPS",IFERROR(IF(VLOOKUP(A598,'Suspensão de repasses - GESCON'!$D$3:$J$1048576,7,FALSE)="Validada","SIM","NÃO"),"NÃO"),"")</f>
        <v/>
      </c>
    </row>
    <row r="599" spans="1:12" s="19" customFormat="1" ht="15" hidden="1" customHeight="1" x14ac:dyDescent="0.25">
      <c r="A599" s="88" t="s">
        <v>5967</v>
      </c>
      <c r="B599" s="40" t="s">
        <v>4289</v>
      </c>
      <c r="C599" s="82" t="s">
        <v>10959</v>
      </c>
      <c r="D599" s="82"/>
      <c r="E599" s="82"/>
      <c r="F599" s="82"/>
      <c r="G599" s="82"/>
      <c r="H599" s="40" t="s">
        <v>4</v>
      </c>
      <c r="I599" s="83" t="str">
        <f>IFERROR(VLOOKUP(A599,'Alíquotas - CADPREV'!$B$2152:$N$4324,8,FALSE),"")</f>
        <v/>
      </c>
      <c r="J599" s="83" t="str">
        <f>IF(H599="RPPS",VLOOKUP(A599,' Legislação Benef - GESCON'!$B$4:$I$2159,3,FALSE),"")</f>
        <v/>
      </c>
      <c r="K599" s="83" t="str">
        <f>IF(H599="RPPS",VLOOKUP(A599,' Legislação Benef - GESCON'!$B$4:$I$2159,6,FALSE),"")</f>
        <v/>
      </c>
      <c r="L599" s="83" t="str">
        <f>IF(H599="RPPS",IFERROR(IF(VLOOKUP(A599,'Suspensão de repasses - GESCON'!$D$3:$J$1048576,7,FALSE)="Validada","SIM","NÃO"),"NÃO"),"")</f>
        <v/>
      </c>
    </row>
    <row r="600" spans="1:12" s="19" customFormat="1" ht="15" hidden="1" customHeight="1" x14ac:dyDescent="0.25">
      <c r="A600" s="88" t="s">
        <v>5968</v>
      </c>
      <c r="B600" s="40" t="s">
        <v>2413</v>
      </c>
      <c r="C600" s="82" t="s">
        <v>10959</v>
      </c>
      <c r="D600" s="82"/>
      <c r="E600" s="82"/>
      <c r="F600" s="82"/>
      <c r="G600" s="82"/>
      <c r="H600" s="40" t="s">
        <v>4</v>
      </c>
      <c r="I600" s="83" t="str">
        <f>IFERROR(VLOOKUP(A600,'Alíquotas - CADPREV'!$B$2152:$N$4324,8,FALSE),"")</f>
        <v/>
      </c>
      <c r="J600" s="83" t="str">
        <f>IF(H600="RPPS",VLOOKUP(A600,' Legislação Benef - GESCON'!$B$4:$I$2159,3,FALSE),"")</f>
        <v/>
      </c>
      <c r="K600" s="83" t="str">
        <f>IF(H600="RPPS",VLOOKUP(A600,' Legislação Benef - GESCON'!$B$4:$I$2159,6,FALSE),"")</f>
        <v/>
      </c>
      <c r="L600" s="83" t="str">
        <f>IF(H600="RPPS",IFERROR(IF(VLOOKUP(A600,'Suspensão de repasses - GESCON'!$D$3:$J$1048576,7,FALSE)="Validada","SIM","NÃO"),"NÃO"),"")</f>
        <v/>
      </c>
    </row>
    <row r="601" spans="1:12" s="19" customFormat="1" ht="15" customHeight="1" x14ac:dyDescent="0.25">
      <c r="A601" s="88" t="s">
        <v>5969</v>
      </c>
      <c r="B601" s="40" t="s">
        <v>133</v>
      </c>
      <c r="C601" s="82" t="s">
        <v>10958</v>
      </c>
      <c r="D601" s="82">
        <v>1356</v>
      </c>
      <c r="E601" s="82">
        <v>0</v>
      </c>
      <c r="F601" s="82">
        <v>0</v>
      </c>
      <c r="G601" s="82">
        <v>1356</v>
      </c>
      <c r="H601" s="40" t="s">
        <v>2</v>
      </c>
      <c r="I601" s="83" t="str">
        <f>IFERROR(VLOOKUP(A601,'Alíquotas - CADPREV'!$B$2152:$N$4324,8,FALSE),"")</f>
        <v>NÃO</v>
      </c>
      <c r="J601" s="83" t="str">
        <f>IF(H601="RPPS",VLOOKUP(A601,' Legislação Benef - GESCON'!$B$4:$I$2159,3,FALSE),"")</f>
        <v>NÃO</v>
      </c>
      <c r="K601" s="83" t="str">
        <f>IF(H601="RPPS",VLOOKUP(A601,' Legislação Benef - GESCON'!$B$4:$I$2159,6,FALSE),"")</f>
        <v>NÃO</v>
      </c>
      <c r="L601" s="83" t="str">
        <f>IF(H601="RPPS",IFERROR(IF(VLOOKUP(A601,'Suspensão de repasses - GESCON'!$D$3:$J$1048576,7,FALSE)="Validada","SIM","NÃO"),"NÃO"),"")</f>
        <v>NÃO</v>
      </c>
    </row>
    <row r="602" spans="1:12" s="19" customFormat="1" ht="15" hidden="1" customHeight="1" x14ac:dyDescent="0.25">
      <c r="A602" s="88" t="s">
        <v>5970</v>
      </c>
      <c r="B602" s="40" t="s">
        <v>3812</v>
      </c>
      <c r="C602" s="82" t="s">
        <v>10959</v>
      </c>
      <c r="D602" s="82"/>
      <c r="E602" s="82"/>
      <c r="F602" s="82"/>
      <c r="G602" s="82"/>
      <c r="H602" s="40" t="s">
        <v>4</v>
      </c>
      <c r="I602" s="83" t="str">
        <f>IFERROR(VLOOKUP(A602,'Alíquotas - CADPREV'!$B$2152:$N$4324,8,FALSE),"")</f>
        <v/>
      </c>
      <c r="J602" s="83" t="str">
        <f>IF(H602="RPPS",VLOOKUP(A602,' Legislação Benef - GESCON'!$B$4:$I$2159,3,FALSE),"")</f>
        <v/>
      </c>
      <c r="K602" s="83" t="str">
        <f>IF(H602="RPPS",VLOOKUP(A602,' Legislação Benef - GESCON'!$B$4:$I$2159,6,FALSE),"")</f>
        <v/>
      </c>
      <c r="L602" s="83" t="str">
        <f>IF(H602="RPPS",IFERROR(IF(VLOOKUP(A602,'Suspensão de repasses - GESCON'!$D$3:$J$1048576,7,FALSE)="Validada","SIM","NÃO"),"NÃO"),"")</f>
        <v/>
      </c>
    </row>
    <row r="603" spans="1:12" s="19" customFormat="1" ht="15" hidden="1" customHeight="1" x14ac:dyDescent="0.25">
      <c r="A603" s="88" t="s">
        <v>5971</v>
      </c>
      <c r="B603" s="40" t="s">
        <v>4626</v>
      </c>
      <c r="C603" s="82" t="s">
        <v>10959</v>
      </c>
      <c r="D603" s="82"/>
      <c r="E603" s="82"/>
      <c r="F603" s="82"/>
      <c r="G603" s="82"/>
      <c r="H603" s="40" t="s">
        <v>4</v>
      </c>
      <c r="I603" s="83" t="str">
        <f>IFERROR(VLOOKUP(A603,'Alíquotas - CADPREV'!$B$2152:$N$4324,8,FALSE),"")</f>
        <v/>
      </c>
      <c r="J603" s="83" t="str">
        <f>IF(H603="RPPS",VLOOKUP(A603,' Legislação Benef - GESCON'!$B$4:$I$2159,3,FALSE),"")</f>
        <v/>
      </c>
      <c r="K603" s="83" t="str">
        <f>IF(H603="RPPS",VLOOKUP(A603,' Legislação Benef - GESCON'!$B$4:$I$2159,6,FALSE),"")</f>
        <v/>
      </c>
      <c r="L603" s="83" t="str">
        <f>IF(H603="RPPS",IFERROR(IF(VLOOKUP(A603,'Suspensão de repasses - GESCON'!$D$3:$J$1048576,7,FALSE)="Validada","SIM","NÃO"),"NÃO"),"")</f>
        <v/>
      </c>
    </row>
    <row r="604" spans="1:12" s="19" customFormat="1" ht="15" hidden="1" customHeight="1" x14ac:dyDescent="0.25">
      <c r="A604" s="88" t="s">
        <v>5972</v>
      </c>
      <c r="B604" s="40" t="s">
        <v>3601</v>
      </c>
      <c r="C604" s="82" t="s">
        <v>10959</v>
      </c>
      <c r="D604" s="82"/>
      <c r="E604" s="82"/>
      <c r="F604" s="82"/>
      <c r="G604" s="82"/>
      <c r="H604" s="40" t="s">
        <v>4</v>
      </c>
      <c r="I604" s="83" t="str">
        <f>IFERROR(VLOOKUP(A604,'Alíquotas - CADPREV'!$B$2152:$N$4324,8,FALSE),"")</f>
        <v/>
      </c>
      <c r="J604" s="83" t="str">
        <f>IF(H604="RPPS",VLOOKUP(A604,' Legislação Benef - GESCON'!$B$4:$I$2159,3,FALSE),"")</f>
        <v/>
      </c>
      <c r="K604" s="83" t="str">
        <f>IF(H604="RPPS",VLOOKUP(A604,' Legislação Benef - GESCON'!$B$4:$I$2159,6,FALSE),"")</f>
        <v/>
      </c>
      <c r="L604" s="83" t="str">
        <f>IF(H604="RPPS",IFERROR(IF(VLOOKUP(A604,'Suspensão de repasses - GESCON'!$D$3:$J$1048576,7,FALSE)="Validada","SIM","NÃO"),"NÃO"),"")</f>
        <v/>
      </c>
    </row>
    <row r="605" spans="1:12" s="19" customFormat="1" ht="15" customHeight="1" x14ac:dyDescent="0.25">
      <c r="A605" s="88" t="s">
        <v>5973</v>
      </c>
      <c r="B605" s="40" t="s">
        <v>3812</v>
      </c>
      <c r="C605" s="82" t="s">
        <v>10958</v>
      </c>
      <c r="D605" s="82">
        <v>1936</v>
      </c>
      <c r="E605" s="82">
        <v>1191</v>
      </c>
      <c r="F605" s="82">
        <v>135</v>
      </c>
      <c r="G605" s="82">
        <v>3262</v>
      </c>
      <c r="H605" s="40" t="s">
        <v>2</v>
      </c>
      <c r="I605" s="83" t="str">
        <f>IFERROR(VLOOKUP(A605,'Alíquotas - CADPREV'!$B$2152:$N$4324,8,FALSE),"")</f>
        <v>SIM</v>
      </c>
      <c r="J605" s="83" t="str">
        <f>IF(H605="RPPS",VLOOKUP(A605,' Legislação Benef - GESCON'!$B$4:$I$2159,3,FALSE),"")</f>
        <v>NÃO</v>
      </c>
      <c r="K605" s="83" t="str">
        <f>IF(H605="RPPS",VLOOKUP(A605,' Legislação Benef - GESCON'!$B$4:$I$2159,6,FALSE),"")</f>
        <v>NÃO</v>
      </c>
      <c r="L605" s="83" t="str">
        <f>IF(H605="RPPS",IFERROR(IF(VLOOKUP(A605,'Suspensão de repasses - GESCON'!$D$3:$J$1048576,7,FALSE)="Validada","SIM","NÃO"),"NÃO"),"")</f>
        <v>NÃO</v>
      </c>
    </row>
    <row r="606" spans="1:12" s="19" customFormat="1" ht="15" hidden="1" customHeight="1" x14ac:dyDescent="0.25">
      <c r="A606" s="88" t="s">
        <v>5974</v>
      </c>
      <c r="B606" s="40" t="s">
        <v>1142</v>
      </c>
      <c r="C606" s="82" t="s">
        <v>10959</v>
      </c>
      <c r="D606" s="82"/>
      <c r="E606" s="82"/>
      <c r="F606" s="82"/>
      <c r="G606" s="82"/>
      <c r="H606" s="40" t="s">
        <v>4</v>
      </c>
      <c r="I606" s="83" t="str">
        <f>IFERROR(VLOOKUP(A606,'Alíquotas - CADPREV'!$B$2152:$N$4324,8,FALSE),"")</f>
        <v/>
      </c>
      <c r="J606" s="83" t="str">
        <f>IF(H606="RPPS",VLOOKUP(A606,' Legislação Benef - GESCON'!$B$4:$I$2159,3,FALSE),"")</f>
        <v/>
      </c>
      <c r="K606" s="83" t="str">
        <f>IF(H606="RPPS",VLOOKUP(A606,' Legislação Benef - GESCON'!$B$4:$I$2159,6,FALSE),"")</f>
        <v/>
      </c>
      <c r="L606" s="83" t="str">
        <f>IF(H606="RPPS",IFERROR(IF(VLOOKUP(A606,'Suspensão de repasses - GESCON'!$D$3:$J$1048576,7,FALSE)="Validada","SIM","NÃO"),"NÃO"),"")</f>
        <v/>
      </c>
    </row>
    <row r="607" spans="1:12" s="19" customFormat="1" ht="15" hidden="1" customHeight="1" x14ac:dyDescent="0.25">
      <c r="A607" s="88" t="s">
        <v>5975</v>
      </c>
      <c r="B607" s="40" t="s">
        <v>1356</v>
      </c>
      <c r="C607" s="82" t="s">
        <v>10959</v>
      </c>
      <c r="D607" s="82"/>
      <c r="E607" s="82"/>
      <c r="F607" s="82"/>
      <c r="G607" s="82"/>
      <c r="H607" s="40" t="s">
        <v>4</v>
      </c>
      <c r="I607" s="83" t="str">
        <f>IFERROR(VLOOKUP(A607,'Alíquotas - CADPREV'!$B$2152:$N$4324,8,FALSE),"")</f>
        <v/>
      </c>
      <c r="J607" s="83" t="str">
        <f>IF(H607="RPPS",VLOOKUP(A607,' Legislação Benef - GESCON'!$B$4:$I$2159,3,FALSE),"")</f>
        <v/>
      </c>
      <c r="K607" s="83" t="str">
        <f>IF(H607="RPPS",VLOOKUP(A607,' Legislação Benef - GESCON'!$B$4:$I$2159,6,FALSE),"")</f>
        <v/>
      </c>
      <c r="L607" s="83" t="str">
        <f>IF(H607="RPPS",IFERROR(IF(VLOOKUP(A607,'Suspensão de repasses - GESCON'!$D$3:$J$1048576,7,FALSE)="Validada","SIM","NÃO"),"NÃO"),"")</f>
        <v/>
      </c>
    </row>
    <row r="608" spans="1:12" s="19" customFormat="1" ht="15" customHeight="1" x14ac:dyDescent="0.25">
      <c r="A608" s="88" t="s">
        <v>5976</v>
      </c>
      <c r="B608" s="40" t="s">
        <v>1356</v>
      </c>
      <c r="C608" s="82" t="s">
        <v>10958</v>
      </c>
      <c r="D608" s="82">
        <v>201</v>
      </c>
      <c r="E608" s="82">
        <v>26</v>
      </c>
      <c r="F608" s="82">
        <v>10</v>
      </c>
      <c r="G608" s="82">
        <v>237</v>
      </c>
      <c r="H608" s="40" t="s">
        <v>2</v>
      </c>
      <c r="I608" s="83" t="str">
        <f>IFERROR(VLOOKUP(A608,'Alíquotas - CADPREV'!$B$2152:$N$4324,8,FALSE),"")</f>
        <v>NÃO</v>
      </c>
      <c r="J608" s="83" t="str">
        <f>IF(H608="RPPS",VLOOKUP(A608,' Legislação Benef - GESCON'!$B$4:$I$2159,3,FALSE),"")</f>
        <v>NÃO</v>
      </c>
      <c r="K608" s="83" t="str">
        <f>IF(H608="RPPS",VLOOKUP(A608,' Legislação Benef - GESCON'!$B$4:$I$2159,6,FALSE),"")</f>
        <v>NÃO</v>
      </c>
      <c r="L608" s="83" t="str">
        <f>IF(H608="RPPS",IFERROR(IF(VLOOKUP(A608,'Suspensão de repasses - GESCON'!$D$3:$J$1048576,7,FALSE)="Validada","SIM","NÃO"),"NÃO"),"")</f>
        <v>NÃO</v>
      </c>
    </row>
    <row r="609" spans="1:12" s="19" customFormat="1" ht="15" hidden="1" customHeight="1" x14ac:dyDescent="0.25">
      <c r="A609" s="88" t="s">
        <v>5977</v>
      </c>
      <c r="B609" s="40" t="s">
        <v>2554</v>
      </c>
      <c r="C609" s="82" t="s">
        <v>10959</v>
      </c>
      <c r="D609" s="82"/>
      <c r="E609" s="82"/>
      <c r="F609" s="82"/>
      <c r="G609" s="82"/>
      <c r="H609" s="40" t="s">
        <v>4</v>
      </c>
      <c r="I609" s="83" t="str">
        <f>IFERROR(VLOOKUP(A609,'Alíquotas - CADPREV'!$B$2152:$N$4324,8,FALSE),"")</f>
        <v/>
      </c>
      <c r="J609" s="83" t="str">
        <f>IF(H609="RPPS",VLOOKUP(A609,' Legislação Benef - GESCON'!$B$4:$I$2159,3,FALSE),"")</f>
        <v/>
      </c>
      <c r="K609" s="83" t="str">
        <f>IF(H609="RPPS",VLOOKUP(A609,' Legislação Benef - GESCON'!$B$4:$I$2159,6,FALSE),"")</f>
        <v/>
      </c>
      <c r="L609" s="83" t="str">
        <f>IF(H609="RPPS",IFERROR(IF(VLOOKUP(A609,'Suspensão de repasses - GESCON'!$D$3:$J$1048576,7,FALSE)="Validada","SIM","NÃO"),"NÃO"),"")</f>
        <v/>
      </c>
    </row>
    <row r="610" spans="1:12" s="19" customFormat="1" ht="15" hidden="1" customHeight="1" x14ac:dyDescent="0.25">
      <c r="A610" s="88" t="s">
        <v>5978</v>
      </c>
      <c r="B610" s="40" t="s">
        <v>4626</v>
      </c>
      <c r="C610" s="82" t="s">
        <v>10959</v>
      </c>
      <c r="D610" s="82"/>
      <c r="E610" s="82"/>
      <c r="F610" s="82"/>
      <c r="G610" s="82"/>
      <c r="H610" s="40" t="s">
        <v>4</v>
      </c>
      <c r="I610" s="83" t="str">
        <f>IFERROR(VLOOKUP(A610,'Alíquotas - CADPREV'!$B$2152:$N$4324,8,FALSE),"")</f>
        <v/>
      </c>
      <c r="J610" s="83" t="str">
        <f>IF(H610="RPPS",VLOOKUP(A610,' Legislação Benef - GESCON'!$B$4:$I$2159,3,FALSE),"")</f>
        <v/>
      </c>
      <c r="K610" s="83" t="str">
        <f>IF(H610="RPPS",VLOOKUP(A610,' Legislação Benef - GESCON'!$B$4:$I$2159,6,FALSE),"")</f>
        <v/>
      </c>
      <c r="L610" s="83" t="str">
        <f>IF(H610="RPPS",IFERROR(IF(VLOOKUP(A610,'Suspensão de repasses - GESCON'!$D$3:$J$1048576,7,FALSE)="Validada","SIM","NÃO"),"NÃO"),"")</f>
        <v/>
      </c>
    </row>
    <row r="611" spans="1:12" s="19" customFormat="1" ht="15" hidden="1" customHeight="1" x14ac:dyDescent="0.25">
      <c r="A611" s="88" t="s">
        <v>5979</v>
      </c>
      <c r="B611" s="40" t="s">
        <v>1142</v>
      </c>
      <c r="C611" s="82" t="s">
        <v>10959</v>
      </c>
      <c r="D611" s="82"/>
      <c r="E611" s="82"/>
      <c r="F611" s="82"/>
      <c r="G611" s="82"/>
      <c r="H611" s="40" t="s">
        <v>4</v>
      </c>
      <c r="I611" s="83" t="str">
        <f>IFERROR(VLOOKUP(A611,'Alíquotas - CADPREV'!$B$2152:$N$4324,8,FALSE),"")</f>
        <v/>
      </c>
      <c r="J611" s="83" t="str">
        <f>IF(H611="RPPS",VLOOKUP(A611,' Legislação Benef - GESCON'!$B$4:$I$2159,3,FALSE),"")</f>
        <v/>
      </c>
      <c r="K611" s="83" t="str">
        <f>IF(H611="RPPS",VLOOKUP(A611,' Legislação Benef - GESCON'!$B$4:$I$2159,6,FALSE),"")</f>
        <v/>
      </c>
      <c r="L611" s="83" t="str">
        <f>IF(H611="RPPS",IFERROR(IF(VLOOKUP(A611,'Suspensão de repasses - GESCON'!$D$3:$J$1048576,7,FALSE)="Validada","SIM","NÃO"),"NÃO"),"")</f>
        <v/>
      </c>
    </row>
    <row r="612" spans="1:12" s="19" customFormat="1" ht="15" hidden="1" customHeight="1" x14ac:dyDescent="0.25">
      <c r="A612" s="88" t="s">
        <v>5980</v>
      </c>
      <c r="B612" s="40" t="s">
        <v>5227</v>
      </c>
      <c r="C612" s="82" t="s">
        <v>10959</v>
      </c>
      <c r="D612" s="82"/>
      <c r="E612" s="82"/>
      <c r="F612" s="82"/>
      <c r="G612" s="82"/>
      <c r="H612" s="40" t="s">
        <v>4</v>
      </c>
      <c r="I612" s="83" t="str">
        <f>IFERROR(VLOOKUP(A612,'Alíquotas - CADPREV'!$B$2152:$N$4324,8,FALSE),"")</f>
        <v/>
      </c>
      <c r="J612" s="83" t="str">
        <f>IF(H612="RPPS",VLOOKUP(A612,' Legislação Benef - GESCON'!$B$4:$I$2159,3,FALSE),"")</f>
        <v/>
      </c>
      <c r="K612" s="83" t="str">
        <f>IF(H612="RPPS",VLOOKUP(A612,' Legislação Benef - GESCON'!$B$4:$I$2159,6,FALSE),"")</f>
        <v/>
      </c>
      <c r="L612" s="83" t="str">
        <f>IF(H612="RPPS",IFERROR(IF(VLOOKUP(A612,'Suspensão de repasses - GESCON'!$D$3:$J$1048576,7,FALSE)="Validada","SIM","NÃO"),"NÃO"),"")</f>
        <v/>
      </c>
    </row>
    <row r="613" spans="1:12" s="19" customFormat="1" ht="15" customHeight="1" x14ac:dyDescent="0.25">
      <c r="A613" s="88" t="s">
        <v>5981</v>
      </c>
      <c r="B613" s="40" t="s">
        <v>4626</v>
      </c>
      <c r="C613" s="82" t="s">
        <v>10958</v>
      </c>
      <c r="D613" s="82">
        <v>1490</v>
      </c>
      <c r="E613" s="82">
        <v>247</v>
      </c>
      <c r="F613" s="82">
        <v>63</v>
      </c>
      <c r="G613" s="82">
        <v>1800</v>
      </c>
      <c r="H613" s="40" t="s">
        <v>2</v>
      </c>
      <c r="I613" s="83" t="str">
        <f>IFERROR(VLOOKUP(A613,'Alíquotas - CADPREV'!$B$2152:$N$4324,8,FALSE),"")</f>
        <v>SIM</v>
      </c>
      <c r="J613" s="83" t="str">
        <f>IF(H613="RPPS",VLOOKUP(A613,' Legislação Benef - GESCON'!$B$4:$I$2159,3,FALSE),"")</f>
        <v>NÃO</v>
      </c>
      <c r="K613" s="83" t="str">
        <f>IF(H613="RPPS",VLOOKUP(A613,' Legislação Benef - GESCON'!$B$4:$I$2159,6,FALSE),"")</f>
        <v>NÃO</v>
      </c>
      <c r="L613" s="83" t="str">
        <f>IF(H613="RPPS",IFERROR(IF(VLOOKUP(A613,'Suspensão de repasses - GESCON'!$D$3:$J$1048576,7,FALSE)="Validada","SIM","NÃO"),"NÃO"),"")</f>
        <v>NÃO</v>
      </c>
    </row>
    <row r="614" spans="1:12" s="19" customFormat="1" ht="15" customHeight="1" x14ac:dyDescent="0.25">
      <c r="A614" s="88" t="s">
        <v>5982</v>
      </c>
      <c r="B614" s="40" t="s">
        <v>2926</v>
      </c>
      <c r="C614" s="82" t="s">
        <v>10958</v>
      </c>
      <c r="D614" s="82">
        <v>212</v>
      </c>
      <c r="E614" s="82">
        <v>10</v>
      </c>
      <c r="F614" s="82">
        <v>2</v>
      </c>
      <c r="G614" s="82">
        <v>224</v>
      </c>
      <c r="H614" s="40" t="s">
        <v>2</v>
      </c>
      <c r="I614" s="83" t="str">
        <f>IFERROR(VLOOKUP(A614,'Alíquotas - CADPREV'!$B$2152:$N$4324,8,FALSE),"")</f>
        <v>NÃO</v>
      </c>
      <c r="J614" s="83" t="str">
        <f>IF(H614="RPPS",VLOOKUP(A614,' Legislação Benef - GESCON'!$B$4:$I$2159,3,FALSE),"")</f>
        <v>NÃO</v>
      </c>
      <c r="K614" s="83" t="str">
        <f>IF(H614="RPPS",VLOOKUP(A614,' Legislação Benef - GESCON'!$B$4:$I$2159,6,FALSE),"")</f>
        <v>NÃO</v>
      </c>
      <c r="L614" s="83" t="str">
        <f>IF(H614="RPPS",IFERROR(IF(VLOOKUP(A614,'Suspensão de repasses - GESCON'!$D$3:$J$1048576,7,FALSE)="Validada","SIM","NÃO"),"NÃO"),"")</f>
        <v>NÃO</v>
      </c>
    </row>
    <row r="615" spans="1:12" s="19" customFormat="1" ht="15" hidden="1" customHeight="1" x14ac:dyDescent="0.25">
      <c r="A615" s="88" t="s">
        <v>5983</v>
      </c>
      <c r="B615" s="40" t="s">
        <v>1356</v>
      </c>
      <c r="C615" s="82" t="s">
        <v>10959</v>
      </c>
      <c r="D615" s="82"/>
      <c r="E615" s="82"/>
      <c r="F615" s="82"/>
      <c r="G615" s="82"/>
      <c r="H615" s="40" t="s">
        <v>4</v>
      </c>
      <c r="I615" s="83" t="str">
        <f>IFERROR(VLOOKUP(A615,'Alíquotas - CADPREV'!$B$2152:$N$4324,8,FALSE),"")</f>
        <v/>
      </c>
      <c r="J615" s="83" t="str">
        <f>IF(H615="RPPS",VLOOKUP(A615,' Legislação Benef - GESCON'!$B$4:$I$2159,3,FALSE),"")</f>
        <v/>
      </c>
      <c r="K615" s="83" t="str">
        <f>IF(H615="RPPS",VLOOKUP(A615,' Legislação Benef - GESCON'!$B$4:$I$2159,6,FALSE),"")</f>
        <v/>
      </c>
      <c r="L615" s="83" t="str">
        <f>IF(H615="RPPS",IFERROR(IF(VLOOKUP(A615,'Suspensão de repasses - GESCON'!$D$3:$J$1048576,7,FALSE)="Validada","SIM","NÃO"),"NÃO"),"")</f>
        <v/>
      </c>
    </row>
    <row r="616" spans="1:12" s="19" customFormat="1" ht="15" customHeight="1" x14ac:dyDescent="0.25">
      <c r="A616" s="88" t="s">
        <v>5984</v>
      </c>
      <c r="B616" s="40" t="s">
        <v>133</v>
      </c>
      <c r="C616" s="82" t="s">
        <v>10958</v>
      </c>
      <c r="D616" s="82">
        <v>551</v>
      </c>
      <c r="E616" s="82">
        <v>0</v>
      </c>
      <c r="F616" s="82">
        <v>0</v>
      </c>
      <c r="G616" s="82">
        <v>551</v>
      </c>
      <c r="H616" s="40" t="s">
        <v>2</v>
      </c>
      <c r="I616" s="83" t="str">
        <f>IFERROR(VLOOKUP(A616,'Alíquotas - CADPREV'!$B$2152:$N$4324,8,FALSE),"")</f>
        <v>NÃO</v>
      </c>
      <c r="J616" s="83" t="str">
        <f>IF(H616="RPPS",VLOOKUP(A616,' Legislação Benef - GESCON'!$B$4:$I$2159,3,FALSE),"")</f>
        <v>NÃO</v>
      </c>
      <c r="K616" s="83" t="str">
        <f>IF(H616="RPPS",VLOOKUP(A616,' Legislação Benef - GESCON'!$B$4:$I$2159,6,FALSE),"")</f>
        <v>NÃO</v>
      </c>
      <c r="L616" s="83" t="str">
        <f>IF(H616="RPPS",IFERROR(IF(VLOOKUP(A616,'Suspensão de repasses - GESCON'!$D$3:$J$1048576,7,FALSE)="Validada","SIM","NÃO"),"NÃO"),"")</f>
        <v>NÃO</v>
      </c>
    </row>
    <row r="617" spans="1:12" s="19" customFormat="1" ht="15" customHeight="1" x14ac:dyDescent="0.25">
      <c r="A617" s="88" t="s">
        <v>5985</v>
      </c>
      <c r="B617" s="40" t="s">
        <v>2758</v>
      </c>
      <c r="C617" s="82" t="s">
        <v>10958</v>
      </c>
      <c r="D617" s="82">
        <v>383</v>
      </c>
      <c r="E617" s="82">
        <v>118</v>
      </c>
      <c r="F617" s="82">
        <v>118</v>
      </c>
      <c r="G617" s="82">
        <v>619</v>
      </c>
      <c r="H617" s="40" t="s">
        <v>2</v>
      </c>
      <c r="I617" s="83" t="str">
        <f>IFERROR(VLOOKUP(A617,'Alíquotas - CADPREV'!$B$2152:$N$4324,8,FALSE),"")</f>
        <v>NÃO</v>
      </c>
      <c r="J617" s="83" t="str">
        <f>IF(H617="RPPS",VLOOKUP(A617,' Legislação Benef - GESCON'!$B$4:$I$2159,3,FALSE),"")</f>
        <v>NÃO</v>
      </c>
      <c r="K617" s="83" t="str">
        <f>IF(H617="RPPS",VLOOKUP(A617,' Legislação Benef - GESCON'!$B$4:$I$2159,6,FALSE),"")</f>
        <v>NÃO</v>
      </c>
      <c r="L617" s="83" t="str">
        <f>IF(H617="RPPS",IFERROR(IF(VLOOKUP(A617,'Suspensão de repasses - GESCON'!$D$3:$J$1048576,7,FALSE)="Validada","SIM","NÃO"),"NÃO"),"")</f>
        <v>NÃO</v>
      </c>
    </row>
    <row r="618" spans="1:12" s="19" customFormat="1" ht="15" hidden="1" customHeight="1" x14ac:dyDescent="0.25">
      <c r="A618" s="88" t="s">
        <v>5986</v>
      </c>
      <c r="B618" s="40" t="s">
        <v>2926</v>
      </c>
      <c r="C618" s="82" t="s">
        <v>10959</v>
      </c>
      <c r="D618" s="82"/>
      <c r="E618" s="82"/>
      <c r="F618" s="82"/>
      <c r="G618" s="82"/>
      <c r="H618" s="40" t="s">
        <v>4</v>
      </c>
      <c r="I618" s="83" t="str">
        <f>IFERROR(VLOOKUP(A618,'Alíquotas - CADPREV'!$B$2152:$N$4324,8,FALSE),"")</f>
        <v/>
      </c>
      <c r="J618" s="83" t="str">
        <f>IF(H618="RPPS",VLOOKUP(A618,' Legislação Benef - GESCON'!$B$4:$I$2159,3,FALSE),"")</f>
        <v/>
      </c>
      <c r="K618" s="83" t="str">
        <f>IF(H618="RPPS",VLOOKUP(A618,' Legislação Benef - GESCON'!$B$4:$I$2159,6,FALSE),"")</f>
        <v/>
      </c>
      <c r="L618" s="83" t="str">
        <f>IF(H618="RPPS",IFERROR(IF(VLOOKUP(A618,'Suspensão de repasses - GESCON'!$D$3:$J$1048576,7,FALSE)="Validada","SIM","NÃO"),"NÃO"),"")</f>
        <v/>
      </c>
    </row>
    <row r="619" spans="1:12" s="19" customFormat="1" ht="15" customHeight="1" x14ac:dyDescent="0.25">
      <c r="A619" s="88" t="s">
        <v>5987</v>
      </c>
      <c r="B619" s="40" t="s">
        <v>1356</v>
      </c>
      <c r="C619" s="82" t="s">
        <v>10958</v>
      </c>
      <c r="D619" s="82">
        <v>9501</v>
      </c>
      <c r="E619" s="82">
        <v>2908</v>
      </c>
      <c r="F619" s="82">
        <v>616</v>
      </c>
      <c r="G619" s="82">
        <v>13025</v>
      </c>
      <c r="H619" s="40" t="s">
        <v>2</v>
      </c>
      <c r="I619" s="83" t="str">
        <f>IFERROR(VLOOKUP(A619,'Alíquotas - CADPREV'!$B$2152:$N$4324,8,FALSE),"")</f>
        <v>SIM</v>
      </c>
      <c r="J619" s="83" t="str">
        <f>IF(H619="RPPS",VLOOKUP(A619,' Legislação Benef - GESCON'!$B$4:$I$2159,3,FALSE),"")</f>
        <v>NÃO</v>
      </c>
      <c r="K619" s="83" t="str">
        <f>IF(H619="RPPS",VLOOKUP(A619,' Legislação Benef - GESCON'!$B$4:$I$2159,6,FALSE),"")</f>
        <v>SIM</v>
      </c>
      <c r="L619" s="83" t="str">
        <f>IF(H619="RPPS",IFERROR(IF(VLOOKUP(A619,'Suspensão de repasses - GESCON'!$D$3:$J$1048576,7,FALSE)="Validada","SIM","NÃO"),"NÃO"),"")</f>
        <v>NÃO</v>
      </c>
    </row>
    <row r="620" spans="1:12" s="19" customFormat="1" ht="15" customHeight="1" x14ac:dyDescent="0.25">
      <c r="A620" s="88" t="s">
        <v>5988</v>
      </c>
      <c r="B620" s="40" t="s">
        <v>2758</v>
      </c>
      <c r="C620" s="82" t="s">
        <v>10958</v>
      </c>
      <c r="D620" s="82">
        <v>1280</v>
      </c>
      <c r="E620" s="82">
        <v>0</v>
      </c>
      <c r="F620" s="82">
        <v>0</v>
      </c>
      <c r="G620" s="82">
        <v>1280</v>
      </c>
      <c r="H620" s="40" t="s">
        <v>2</v>
      </c>
      <c r="I620" s="83" t="str">
        <f>IFERROR(VLOOKUP(A620,'Alíquotas - CADPREV'!$B$2152:$N$4324,8,FALSE),"")</f>
        <v>NÃO</v>
      </c>
      <c r="J620" s="83" t="str">
        <f>IF(H620="RPPS",VLOOKUP(A620,' Legislação Benef - GESCON'!$B$4:$I$2159,3,FALSE),"")</f>
        <v>NÃO</v>
      </c>
      <c r="K620" s="83" t="str">
        <f>IF(H620="RPPS",VLOOKUP(A620,' Legislação Benef - GESCON'!$B$4:$I$2159,6,FALSE),"")</f>
        <v>NÃO</v>
      </c>
      <c r="L620" s="83" t="str">
        <f>IF(H620="RPPS",IFERROR(IF(VLOOKUP(A620,'Suspensão de repasses - GESCON'!$D$3:$J$1048576,7,FALSE)="Validada","SIM","NÃO"),"NÃO"),"")</f>
        <v>NÃO</v>
      </c>
    </row>
    <row r="621" spans="1:12" s="19" customFormat="1" ht="15" hidden="1" customHeight="1" x14ac:dyDescent="0.25">
      <c r="A621" s="88" t="s">
        <v>5989</v>
      </c>
      <c r="B621" s="40" t="s">
        <v>1356</v>
      </c>
      <c r="C621" s="82" t="s">
        <v>10959</v>
      </c>
      <c r="D621" s="82"/>
      <c r="E621" s="82"/>
      <c r="F621" s="82"/>
      <c r="G621" s="82"/>
      <c r="H621" s="40" t="s">
        <v>4</v>
      </c>
      <c r="I621" s="83" t="str">
        <f>IFERROR(VLOOKUP(A621,'Alíquotas - CADPREV'!$B$2152:$N$4324,8,FALSE),"")</f>
        <v/>
      </c>
      <c r="J621" s="83" t="str">
        <f>IF(H621="RPPS",VLOOKUP(A621,' Legislação Benef - GESCON'!$B$4:$I$2159,3,FALSE),"")</f>
        <v/>
      </c>
      <c r="K621" s="83" t="str">
        <f>IF(H621="RPPS",VLOOKUP(A621,' Legislação Benef - GESCON'!$B$4:$I$2159,6,FALSE),"")</f>
        <v/>
      </c>
      <c r="L621" s="83" t="str">
        <f>IF(H621="RPPS",IFERROR(IF(VLOOKUP(A621,'Suspensão de repasses - GESCON'!$D$3:$J$1048576,7,FALSE)="Validada","SIM","NÃO"),"NÃO"),"")</f>
        <v/>
      </c>
    </row>
    <row r="622" spans="1:12" s="19" customFormat="1" ht="15" hidden="1" customHeight="1" x14ac:dyDescent="0.25">
      <c r="A622" s="88" t="s">
        <v>5990</v>
      </c>
      <c r="B622" s="40" t="s">
        <v>1356</v>
      </c>
      <c r="C622" s="82" t="s">
        <v>10959</v>
      </c>
      <c r="D622" s="82"/>
      <c r="E622" s="82"/>
      <c r="F622" s="82"/>
      <c r="G622" s="82"/>
      <c r="H622" s="40" t="s">
        <v>4</v>
      </c>
      <c r="I622" s="83" t="str">
        <f>IFERROR(VLOOKUP(A622,'Alíquotas - CADPREV'!$B$2152:$N$4324,8,FALSE),"")</f>
        <v/>
      </c>
      <c r="J622" s="83" t="str">
        <f>IF(H622="RPPS",VLOOKUP(A622,' Legislação Benef - GESCON'!$B$4:$I$2159,3,FALSE),"")</f>
        <v/>
      </c>
      <c r="K622" s="83" t="str">
        <f>IF(H622="RPPS",VLOOKUP(A622,' Legislação Benef - GESCON'!$B$4:$I$2159,6,FALSE),"")</f>
        <v/>
      </c>
      <c r="L622" s="83" t="str">
        <f>IF(H622="RPPS",IFERROR(IF(VLOOKUP(A622,'Suspensão de repasses - GESCON'!$D$3:$J$1048576,7,FALSE)="Validada","SIM","NÃO"),"NÃO"),"")</f>
        <v/>
      </c>
    </row>
    <row r="623" spans="1:12" s="19" customFormat="1" ht="15" customHeight="1" x14ac:dyDescent="0.25">
      <c r="A623" s="88" t="s">
        <v>5991</v>
      </c>
      <c r="B623" s="40" t="s">
        <v>4289</v>
      </c>
      <c r="C623" s="82" t="s">
        <v>10958</v>
      </c>
      <c r="D623" s="82">
        <v>1187</v>
      </c>
      <c r="E623" s="82">
        <v>195</v>
      </c>
      <c r="F623" s="82">
        <v>51</v>
      </c>
      <c r="G623" s="82">
        <v>1433</v>
      </c>
      <c r="H623" s="40" t="s">
        <v>2</v>
      </c>
      <c r="I623" s="83" t="str">
        <f>IFERROR(VLOOKUP(A623,'Alíquotas - CADPREV'!$B$2152:$N$4324,8,FALSE),"")</f>
        <v>NÃO</v>
      </c>
      <c r="J623" s="83" t="str">
        <f>IF(H623="RPPS",VLOOKUP(A623,' Legislação Benef - GESCON'!$B$4:$I$2159,3,FALSE),"")</f>
        <v>NÃO</v>
      </c>
      <c r="K623" s="83" t="str">
        <f>IF(H623="RPPS",VLOOKUP(A623,' Legislação Benef - GESCON'!$B$4:$I$2159,6,FALSE),"")</f>
        <v>NÃO</v>
      </c>
      <c r="L623" s="83" t="str">
        <f>IF(H623="RPPS",IFERROR(IF(VLOOKUP(A623,'Suspensão de repasses - GESCON'!$D$3:$J$1048576,7,FALSE)="Validada","SIM","NÃO"),"NÃO"),"")</f>
        <v>NÃO</v>
      </c>
    </row>
    <row r="624" spans="1:12" s="19" customFormat="1" ht="15" customHeight="1" x14ac:dyDescent="0.25">
      <c r="A624" s="88" t="s">
        <v>5992</v>
      </c>
      <c r="B624" s="40" t="s">
        <v>4626</v>
      </c>
      <c r="C624" s="82" t="s">
        <v>10958</v>
      </c>
      <c r="D624" s="82">
        <v>233</v>
      </c>
      <c r="E624" s="82">
        <v>98</v>
      </c>
      <c r="F624" s="82">
        <v>27</v>
      </c>
      <c r="G624" s="82">
        <v>358</v>
      </c>
      <c r="H624" s="40" t="s">
        <v>2</v>
      </c>
      <c r="I624" s="83" t="str">
        <f>IFERROR(VLOOKUP(A624,'Alíquotas - CADPREV'!$B$2152:$N$4324,8,FALSE),"")</f>
        <v>NÃO</v>
      </c>
      <c r="J624" s="83" t="str">
        <f>IF(H624="RPPS",VLOOKUP(A624,' Legislação Benef - GESCON'!$B$4:$I$2159,3,FALSE),"")</f>
        <v>NÃO</v>
      </c>
      <c r="K624" s="83" t="str">
        <f>IF(H624="RPPS",VLOOKUP(A624,' Legislação Benef - GESCON'!$B$4:$I$2159,6,FALSE),"")</f>
        <v>SIM</v>
      </c>
      <c r="L624" s="83" t="str">
        <f>IF(H624="RPPS",IFERROR(IF(VLOOKUP(A624,'Suspensão de repasses - GESCON'!$D$3:$J$1048576,7,FALSE)="Validada","SIM","NÃO"),"NÃO"),"")</f>
        <v>NÃO</v>
      </c>
    </row>
    <row r="625" spans="1:12" s="19" customFormat="1" ht="15" customHeight="1" x14ac:dyDescent="0.25">
      <c r="A625" s="88" t="s">
        <v>5993</v>
      </c>
      <c r="B625" s="40" t="s">
        <v>1356</v>
      </c>
      <c r="C625" s="82" t="s">
        <v>10958</v>
      </c>
      <c r="D625" s="82">
        <v>155</v>
      </c>
      <c r="E625" s="82">
        <v>38</v>
      </c>
      <c r="F625" s="82">
        <v>8</v>
      </c>
      <c r="G625" s="82">
        <v>201</v>
      </c>
      <c r="H625" s="40" t="s">
        <v>2</v>
      </c>
      <c r="I625" s="83" t="str">
        <f>IFERROR(VLOOKUP(A625,'Alíquotas - CADPREV'!$B$2152:$N$4324,8,FALSE),"")</f>
        <v>NÃO</v>
      </c>
      <c r="J625" s="83" t="str">
        <f>IF(H625="RPPS",VLOOKUP(A625,' Legislação Benef - GESCON'!$B$4:$I$2159,3,FALSE),"")</f>
        <v>NÃO</v>
      </c>
      <c r="K625" s="83" t="str">
        <f>IF(H625="RPPS",VLOOKUP(A625,' Legislação Benef - GESCON'!$B$4:$I$2159,6,FALSE),"")</f>
        <v>NÃO</v>
      </c>
      <c r="L625" s="83" t="str">
        <f>IF(H625="RPPS",IFERROR(IF(VLOOKUP(A625,'Suspensão de repasses - GESCON'!$D$3:$J$1048576,7,FALSE)="Validada","SIM","NÃO"),"NÃO"),"")</f>
        <v>NÃO</v>
      </c>
    </row>
    <row r="626" spans="1:12" s="19" customFormat="1" ht="15" customHeight="1" x14ac:dyDescent="0.25">
      <c r="A626" s="88" t="s">
        <v>5994</v>
      </c>
      <c r="B626" s="40" t="s">
        <v>4626</v>
      </c>
      <c r="C626" s="82" t="s">
        <v>10958</v>
      </c>
      <c r="D626" s="82">
        <v>2688</v>
      </c>
      <c r="E626" s="82">
        <v>1103</v>
      </c>
      <c r="F626" s="82">
        <v>312</v>
      </c>
      <c r="G626" s="82">
        <v>4103</v>
      </c>
      <c r="H626" s="40" t="s">
        <v>2</v>
      </c>
      <c r="I626" s="83" t="str">
        <f>IFERROR(VLOOKUP(A626,'Alíquotas - CADPREV'!$B$2152:$N$4324,8,FALSE),"")</f>
        <v>SIM</v>
      </c>
      <c r="J626" s="83" t="str">
        <f>IF(H626="RPPS",VLOOKUP(A626,' Legislação Benef - GESCON'!$B$4:$I$2159,3,FALSE),"")</f>
        <v>NÃO</v>
      </c>
      <c r="K626" s="83" t="str">
        <f>IF(H626="RPPS",VLOOKUP(A626,' Legislação Benef - GESCON'!$B$4:$I$2159,6,FALSE),"")</f>
        <v>NÃO</v>
      </c>
      <c r="L626" s="83" t="str">
        <f>IF(H626="RPPS",IFERROR(IF(VLOOKUP(A626,'Suspensão de repasses - GESCON'!$D$3:$J$1048576,7,FALSE)="Validada","SIM","NÃO"),"NÃO"),"")</f>
        <v>SIM</v>
      </c>
    </row>
    <row r="627" spans="1:12" s="19" customFormat="1" ht="15" customHeight="1" x14ac:dyDescent="0.25">
      <c r="A627" s="88" t="s">
        <v>5995</v>
      </c>
      <c r="B627" s="40" t="s">
        <v>4626</v>
      </c>
      <c r="C627" s="82" t="s">
        <v>10958</v>
      </c>
      <c r="D627" s="82">
        <v>711</v>
      </c>
      <c r="E627" s="82">
        <v>132</v>
      </c>
      <c r="F627" s="82">
        <v>27</v>
      </c>
      <c r="G627" s="82">
        <v>870</v>
      </c>
      <c r="H627" s="40" t="s">
        <v>2</v>
      </c>
      <c r="I627" s="83" t="str">
        <f>IFERROR(VLOOKUP(A627,'Alíquotas - CADPREV'!$B$2152:$N$4324,8,FALSE),"")</f>
        <v>NÃO</v>
      </c>
      <c r="J627" s="83" t="str">
        <f>IF(H627="RPPS",VLOOKUP(A627,' Legislação Benef - GESCON'!$B$4:$I$2159,3,FALSE),"")</f>
        <v>NÃO</v>
      </c>
      <c r="K627" s="83" t="str">
        <f>IF(H627="RPPS",VLOOKUP(A627,' Legislação Benef - GESCON'!$B$4:$I$2159,6,FALSE),"")</f>
        <v>NÃO</v>
      </c>
      <c r="L627" s="83" t="str">
        <f>IF(H627="RPPS",IFERROR(IF(VLOOKUP(A627,'Suspensão de repasses - GESCON'!$D$3:$J$1048576,7,FALSE)="Validada","SIM","NÃO"),"NÃO"),"")</f>
        <v>NÃO</v>
      </c>
    </row>
    <row r="628" spans="1:12" s="19" customFormat="1" ht="15" hidden="1" customHeight="1" x14ac:dyDescent="0.25">
      <c r="A628" s="88" t="s">
        <v>5996</v>
      </c>
      <c r="B628" s="40" t="s">
        <v>215</v>
      </c>
      <c r="C628" s="82" t="s">
        <v>10959</v>
      </c>
      <c r="D628" s="82"/>
      <c r="E628" s="82"/>
      <c r="F628" s="82"/>
      <c r="G628" s="82"/>
      <c r="H628" s="40" t="s">
        <v>4</v>
      </c>
      <c r="I628" s="83" t="str">
        <f>IFERROR(VLOOKUP(A628,'Alíquotas - CADPREV'!$B$2152:$N$4324,8,FALSE),"")</f>
        <v/>
      </c>
      <c r="J628" s="83" t="str">
        <f>IF(H628="RPPS",VLOOKUP(A628,' Legislação Benef - GESCON'!$B$4:$I$2159,3,FALSE),"")</f>
        <v/>
      </c>
      <c r="K628" s="83" t="str">
        <f>IF(H628="RPPS",VLOOKUP(A628,' Legislação Benef - GESCON'!$B$4:$I$2159,6,FALSE),"")</f>
        <v/>
      </c>
      <c r="L628" s="83" t="str">
        <f>IF(H628="RPPS",IFERROR(IF(VLOOKUP(A628,'Suspensão de repasses - GESCON'!$D$3:$J$1048576,7,FALSE)="Validada","SIM","NÃO"),"NÃO"),"")</f>
        <v/>
      </c>
    </row>
    <row r="629" spans="1:12" s="19" customFormat="1" ht="15" hidden="1" customHeight="1" x14ac:dyDescent="0.25">
      <c r="A629" s="88" t="s">
        <v>5997</v>
      </c>
      <c r="B629" s="40" t="s">
        <v>3143</v>
      </c>
      <c r="C629" s="82" t="s">
        <v>10959</v>
      </c>
      <c r="D629" s="82"/>
      <c r="E629" s="82"/>
      <c r="F629" s="82"/>
      <c r="G629" s="82"/>
      <c r="H629" s="40" t="s">
        <v>4</v>
      </c>
      <c r="I629" s="83" t="str">
        <f>IFERROR(VLOOKUP(A629,'Alíquotas - CADPREV'!$B$2152:$N$4324,8,FALSE),"")</f>
        <v/>
      </c>
      <c r="J629" s="83" t="str">
        <f>IF(H629="RPPS",VLOOKUP(A629,' Legislação Benef - GESCON'!$B$4:$I$2159,3,FALSE),"")</f>
        <v/>
      </c>
      <c r="K629" s="83" t="str">
        <f>IF(H629="RPPS",VLOOKUP(A629,' Legislação Benef - GESCON'!$B$4:$I$2159,6,FALSE),"")</f>
        <v/>
      </c>
      <c r="L629" s="83" t="str">
        <f>IF(H629="RPPS",IFERROR(IF(VLOOKUP(A629,'Suspensão de repasses - GESCON'!$D$3:$J$1048576,7,FALSE)="Validada","SIM","NÃO"),"NÃO"),"")</f>
        <v/>
      </c>
    </row>
    <row r="630" spans="1:12" s="19" customFormat="1" ht="15" customHeight="1" x14ac:dyDescent="0.25">
      <c r="A630" s="88" t="s">
        <v>5998</v>
      </c>
      <c r="B630" s="40" t="s">
        <v>4289</v>
      </c>
      <c r="C630" s="82" t="s">
        <v>10958</v>
      </c>
      <c r="D630" s="82">
        <v>7266</v>
      </c>
      <c r="E630" s="82">
        <v>2462</v>
      </c>
      <c r="F630" s="82">
        <v>443</v>
      </c>
      <c r="G630" s="82">
        <v>10171</v>
      </c>
      <c r="H630" s="40" t="s">
        <v>2</v>
      </c>
      <c r="I630" s="83" t="str">
        <f>IFERROR(VLOOKUP(A630,'Alíquotas - CADPREV'!$B$2152:$N$4324,8,FALSE),"")</f>
        <v>SIM</v>
      </c>
      <c r="J630" s="83" t="str">
        <f>IF(H630="RPPS",VLOOKUP(A630,' Legislação Benef - GESCON'!$B$4:$I$2159,3,FALSE),"")</f>
        <v>NÃO</v>
      </c>
      <c r="K630" s="83" t="str">
        <f>IF(H630="RPPS",VLOOKUP(A630,' Legislação Benef - GESCON'!$B$4:$I$2159,6,FALSE),"")</f>
        <v>SIM</v>
      </c>
      <c r="L630" s="83" t="str">
        <f>IF(H630="RPPS",IFERROR(IF(VLOOKUP(A630,'Suspensão de repasses - GESCON'!$D$3:$J$1048576,7,FALSE)="Validada","SIM","NÃO"),"NÃO"),"")</f>
        <v>SIM</v>
      </c>
    </row>
    <row r="631" spans="1:12" s="19" customFormat="1" ht="15" customHeight="1" x14ac:dyDescent="0.25">
      <c r="A631" s="88" t="s">
        <v>5999</v>
      </c>
      <c r="B631" s="40" t="s">
        <v>821</v>
      </c>
      <c r="C631" s="82" t="s">
        <v>10958</v>
      </c>
      <c r="D631" s="82">
        <v>456</v>
      </c>
      <c r="E631" s="82">
        <v>117</v>
      </c>
      <c r="F631" s="82">
        <v>34</v>
      </c>
      <c r="G631" s="82">
        <v>607</v>
      </c>
      <c r="H631" s="40" t="s">
        <v>2</v>
      </c>
      <c r="I631" s="83" t="str">
        <f>IFERROR(VLOOKUP(A631,'Alíquotas - CADPREV'!$B$2152:$N$4324,8,FALSE),"")</f>
        <v>SIM</v>
      </c>
      <c r="J631" s="83" t="str">
        <f>IF(H631="RPPS",VLOOKUP(A631,' Legislação Benef - GESCON'!$B$4:$I$2159,3,FALSE),"")</f>
        <v>NÃO</v>
      </c>
      <c r="K631" s="83" t="str">
        <f>IF(H631="RPPS",VLOOKUP(A631,' Legislação Benef - GESCON'!$B$4:$I$2159,6,FALSE),"")</f>
        <v>NÃO</v>
      </c>
      <c r="L631" s="83" t="str">
        <f>IF(H631="RPPS",IFERROR(IF(VLOOKUP(A631,'Suspensão de repasses - GESCON'!$D$3:$J$1048576,7,FALSE)="Validada","SIM","NÃO"),"NÃO"),"")</f>
        <v>NÃO</v>
      </c>
    </row>
    <row r="632" spans="1:12" s="19" customFormat="1" ht="15" customHeight="1" x14ac:dyDescent="0.25">
      <c r="A632" s="88" t="s">
        <v>6000</v>
      </c>
      <c r="B632" s="40" t="s">
        <v>1356</v>
      </c>
      <c r="C632" s="82" t="s">
        <v>10958</v>
      </c>
      <c r="D632" s="82">
        <v>866</v>
      </c>
      <c r="E632" s="82">
        <v>12</v>
      </c>
      <c r="F632" s="82">
        <v>5</v>
      </c>
      <c r="G632" s="82">
        <v>883</v>
      </c>
      <c r="H632" s="40" t="s">
        <v>2</v>
      </c>
      <c r="I632" s="83" t="str">
        <f>IFERROR(VLOOKUP(A632,'Alíquotas - CADPREV'!$B$2152:$N$4324,8,FALSE),"")</f>
        <v>NÃO</v>
      </c>
      <c r="J632" s="83" t="str">
        <f>IF(H632="RPPS",VLOOKUP(A632,' Legislação Benef - GESCON'!$B$4:$I$2159,3,FALSE),"")</f>
        <v>NÃO</v>
      </c>
      <c r="K632" s="83" t="str">
        <f>IF(H632="RPPS",VLOOKUP(A632,' Legislação Benef - GESCON'!$B$4:$I$2159,6,FALSE),"")</f>
        <v>NÃO</v>
      </c>
      <c r="L632" s="83" t="str">
        <f>IF(H632="RPPS",IFERROR(IF(VLOOKUP(A632,'Suspensão de repasses - GESCON'!$D$3:$J$1048576,7,FALSE)="Validada","SIM","NÃO"),"NÃO"),"")</f>
        <v>NÃO</v>
      </c>
    </row>
    <row r="633" spans="1:12" s="19" customFormat="1" ht="15" customHeight="1" x14ac:dyDescent="0.25">
      <c r="A633" s="88" t="s">
        <v>6001</v>
      </c>
      <c r="B633" s="40" t="s">
        <v>3143</v>
      </c>
      <c r="C633" s="82" t="s">
        <v>10958</v>
      </c>
      <c r="D633" s="82">
        <v>214</v>
      </c>
      <c r="E633" s="82">
        <v>64</v>
      </c>
      <c r="F633" s="82">
        <v>21</v>
      </c>
      <c r="G633" s="82">
        <v>299</v>
      </c>
      <c r="H633" s="40" t="s">
        <v>2</v>
      </c>
      <c r="I633" s="83" t="str">
        <f>IFERROR(VLOOKUP(A633,'Alíquotas - CADPREV'!$B$2152:$N$4324,8,FALSE),"")</f>
        <v>NÃO</v>
      </c>
      <c r="J633" s="83" t="str">
        <f>IF(H633="RPPS",VLOOKUP(A633,' Legislação Benef - GESCON'!$B$4:$I$2159,3,FALSE),"")</f>
        <v>NÃO</v>
      </c>
      <c r="K633" s="83" t="str">
        <f>IF(H633="RPPS",VLOOKUP(A633,' Legislação Benef - GESCON'!$B$4:$I$2159,6,FALSE),"")</f>
        <v>NÃO</v>
      </c>
      <c r="L633" s="83" t="str">
        <f>IF(H633="RPPS",IFERROR(IF(VLOOKUP(A633,'Suspensão de repasses - GESCON'!$D$3:$J$1048576,7,FALSE)="Validada","SIM","NÃO"),"NÃO"),"")</f>
        <v>NÃO</v>
      </c>
    </row>
    <row r="634" spans="1:12" s="19" customFormat="1" ht="15" hidden="1" customHeight="1" x14ac:dyDescent="0.25">
      <c r="A634" s="88" t="s">
        <v>6002</v>
      </c>
      <c r="B634" s="40" t="s">
        <v>3143</v>
      </c>
      <c r="C634" s="82" t="s">
        <v>10959</v>
      </c>
      <c r="D634" s="82"/>
      <c r="E634" s="82"/>
      <c r="F634" s="82"/>
      <c r="G634" s="82"/>
      <c r="H634" s="40" t="s">
        <v>4</v>
      </c>
      <c r="I634" s="83" t="str">
        <f>IFERROR(VLOOKUP(A634,'Alíquotas - CADPREV'!$B$2152:$N$4324,8,FALSE),"")</f>
        <v/>
      </c>
      <c r="J634" s="83" t="str">
        <f>IF(H634="RPPS",VLOOKUP(A634,' Legislação Benef - GESCON'!$B$4:$I$2159,3,FALSE),"")</f>
        <v/>
      </c>
      <c r="K634" s="83" t="str">
        <f>IF(H634="RPPS",VLOOKUP(A634,' Legislação Benef - GESCON'!$B$4:$I$2159,6,FALSE),"")</f>
        <v/>
      </c>
      <c r="L634" s="83" t="str">
        <f>IF(H634="RPPS",IFERROR(IF(VLOOKUP(A634,'Suspensão de repasses - GESCON'!$D$3:$J$1048576,7,FALSE)="Validada","SIM","NÃO"),"NÃO"),"")</f>
        <v/>
      </c>
    </row>
    <row r="635" spans="1:12" s="19" customFormat="1" ht="15" hidden="1" customHeight="1" x14ac:dyDescent="0.25">
      <c r="A635" s="88" t="s">
        <v>6003</v>
      </c>
      <c r="B635" s="40" t="s">
        <v>4626</v>
      </c>
      <c r="C635" s="82" t="s">
        <v>10959</v>
      </c>
      <c r="D635" s="82"/>
      <c r="E635" s="82"/>
      <c r="F635" s="82"/>
      <c r="G635" s="82"/>
      <c r="H635" s="40" t="s">
        <v>4</v>
      </c>
      <c r="I635" s="83" t="str">
        <f>IFERROR(VLOOKUP(A635,'Alíquotas - CADPREV'!$B$2152:$N$4324,8,FALSE),"")</f>
        <v/>
      </c>
      <c r="J635" s="83" t="str">
        <f>IF(H635="RPPS",VLOOKUP(A635,' Legislação Benef - GESCON'!$B$4:$I$2159,3,FALSE),"")</f>
        <v/>
      </c>
      <c r="K635" s="83" t="str">
        <f>IF(H635="RPPS",VLOOKUP(A635,' Legislação Benef - GESCON'!$B$4:$I$2159,6,FALSE),"")</f>
        <v/>
      </c>
      <c r="L635" s="83" t="str">
        <f>IF(H635="RPPS",IFERROR(IF(VLOOKUP(A635,'Suspensão de repasses - GESCON'!$D$3:$J$1048576,7,FALSE)="Validada","SIM","NÃO"),"NÃO"),"")</f>
        <v/>
      </c>
    </row>
    <row r="636" spans="1:12" s="19" customFormat="1" ht="15" hidden="1" customHeight="1" x14ac:dyDescent="0.25">
      <c r="A636" s="88" t="s">
        <v>6004</v>
      </c>
      <c r="B636" s="40" t="s">
        <v>2926</v>
      </c>
      <c r="C636" s="82" t="s">
        <v>10959</v>
      </c>
      <c r="D636" s="82"/>
      <c r="E636" s="82"/>
      <c r="F636" s="82"/>
      <c r="G636" s="82"/>
      <c r="H636" s="40" t="s">
        <v>4</v>
      </c>
      <c r="I636" s="83" t="str">
        <f>IFERROR(VLOOKUP(A636,'Alíquotas - CADPREV'!$B$2152:$N$4324,8,FALSE),"")</f>
        <v/>
      </c>
      <c r="J636" s="83" t="str">
        <f>IF(H636="RPPS",VLOOKUP(A636,' Legislação Benef - GESCON'!$B$4:$I$2159,3,FALSE),"")</f>
        <v/>
      </c>
      <c r="K636" s="83" t="str">
        <f>IF(H636="RPPS",VLOOKUP(A636,' Legislação Benef - GESCON'!$B$4:$I$2159,6,FALSE),"")</f>
        <v/>
      </c>
      <c r="L636" s="83" t="str">
        <f>IF(H636="RPPS",IFERROR(IF(VLOOKUP(A636,'Suspensão de repasses - GESCON'!$D$3:$J$1048576,7,FALSE)="Validada","SIM","NÃO"),"NÃO"),"")</f>
        <v/>
      </c>
    </row>
    <row r="637" spans="1:12" s="19" customFormat="1" ht="15" hidden="1" customHeight="1" x14ac:dyDescent="0.25">
      <c r="A637" s="88" t="s">
        <v>6005</v>
      </c>
      <c r="B637" s="40" t="s">
        <v>215</v>
      </c>
      <c r="C637" s="82" t="s">
        <v>10959</v>
      </c>
      <c r="D637" s="82"/>
      <c r="E637" s="82"/>
      <c r="F637" s="82"/>
      <c r="G637" s="82"/>
      <c r="H637" s="40" t="s">
        <v>4</v>
      </c>
      <c r="I637" s="83" t="str">
        <f>IFERROR(VLOOKUP(A637,'Alíquotas - CADPREV'!$B$2152:$N$4324,8,FALSE),"")</f>
        <v/>
      </c>
      <c r="J637" s="83" t="str">
        <f>IF(H637="RPPS",VLOOKUP(A637,' Legislação Benef - GESCON'!$B$4:$I$2159,3,FALSE),"")</f>
        <v/>
      </c>
      <c r="K637" s="83" t="str">
        <f>IF(H637="RPPS",VLOOKUP(A637,' Legislação Benef - GESCON'!$B$4:$I$2159,6,FALSE),"")</f>
        <v/>
      </c>
      <c r="L637" s="83" t="str">
        <f>IF(H637="RPPS",IFERROR(IF(VLOOKUP(A637,'Suspensão de repasses - GESCON'!$D$3:$J$1048576,7,FALSE)="Validada","SIM","NÃO"),"NÃO"),"")</f>
        <v/>
      </c>
    </row>
    <row r="638" spans="1:12" s="19" customFormat="1" ht="15" customHeight="1" x14ac:dyDescent="0.25">
      <c r="A638" s="88" t="s">
        <v>6006</v>
      </c>
      <c r="B638" s="40" t="s">
        <v>3601</v>
      </c>
      <c r="C638" s="82" t="s">
        <v>10958</v>
      </c>
      <c r="D638" s="82">
        <v>238</v>
      </c>
      <c r="E638" s="82">
        <v>0</v>
      </c>
      <c r="F638" s="82">
        <v>1</v>
      </c>
      <c r="G638" s="82">
        <v>239</v>
      </c>
      <c r="H638" s="40" t="s">
        <v>2</v>
      </c>
      <c r="I638" s="83" t="str">
        <f>IFERROR(VLOOKUP(A638,'Alíquotas - CADPREV'!$B$2152:$N$4324,8,FALSE),"")</f>
        <v>NÃO</v>
      </c>
      <c r="J638" s="83" t="str">
        <f>IF(H638="RPPS",VLOOKUP(A638,' Legislação Benef - GESCON'!$B$4:$I$2159,3,FALSE),"")</f>
        <v>NÃO</v>
      </c>
      <c r="K638" s="83" t="str">
        <f>IF(H638="RPPS",VLOOKUP(A638,' Legislação Benef - GESCON'!$B$4:$I$2159,6,FALSE),"")</f>
        <v>NÃO</v>
      </c>
      <c r="L638" s="83" t="str">
        <f>IF(H638="RPPS",IFERROR(IF(VLOOKUP(A638,'Suspensão de repasses - GESCON'!$D$3:$J$1048576,7,FALSE)="Validada","SIM","NÃO"),"NÃO"),"")</f>
        <v>NÃO</v>
      </c>
    </row>
    <row r="639" spans="1:12" s="19" customFormat="1" ht="15" hidden="1" customHeight="1" x14ac:dyDescent="0.25">
      <c r="A639" s="88" t="s">
        <v>6007</v>
      </c>
      <c r="B639" s="40" t="s">
        <v>2554</v>
      </c>
      <c r="C639" s="82" t="s">
        <v>10959</v>
      </c>
      <c r="D639" s="82"/>
      <c r="E639" s="82"/>
      <c r="F639" s="82"/>
      <c r="G639" s="82"/>
      <c r="H639" s="40" t="s">
        <v>4</v>
      </c>
      <c r="I639" s="83" t="str">
        <f>IFERROR(VLOOKUP(A639,'Alíquotas - CADPREV'!$B$2152:$N$4324,8,FALSE),"")</f>
        <v/>
      </c>
      <c r="J639" s="83" t="str">
        <f>IF(H639="RPPS",VLOOKUP(A639,' Legislação Benef - GESCON'!$B$4:$I$2159,3,FALSE),"")</f>
        <v/>
      </c>
      <c r="K639" s="83" t="str">
        <f>IF(H639="RPPS",VLOOKUP(A639,' Legislação Benef - GESCON'!$B$4:$I$2159,6,FALSE),"")</f>
        <v/>
      </c>
      <c r="L639" s="83" t="str">
        <f>IF(H639="RPPS",IFERROR(IF(VLOOKUP(A639,'Suspensão de repasses - GESCON'!$D$3:$J$1048576,7,FALSE)="Validada","SIM","NÃO"),"NÃO"),"")</f>
        <v/>
      </c>
    </row>
    <row r="640" spans="1:12" s="19" customFormat="1" ht="15" customHeight="1" x14ac:dyDescent="0.25">
      <c r="A640" s="88" t="s">
        <v>6008</v>
      </c>
      <c r="B640" s="40" t="s">
        <v>3143</v>
      </c>
      <c r="C640" s="82" t="s">
        <v>10958</v>
      </c>
      <c r="D640" s="82">
        <v>228</v>
      </c>
      <c r="E640" s="82">
        <v>30</v>
      </c>
      <c r="F640" s="82">
        <v>12</v>
      </c>
      <c r="G640" s="82">
        <v>270</v>
      </c>
      <c r="H640" s="40" t="s">
        <v>2</v>
      </c>
      <c r="I640" s="83" t="str">
        <f>IFERROR(VLOOKUP(A640,'Alíquotas - CADPREV'!$B$2152:$N$4324,8,FALSE),"")</f>
        <v>NÃO</v>
      </c>
      <c r="J640" s="83" t="str">
        <f>IF(H640="RPPS",VLOOKUP(A640,' Legislação Benef - GESCON'!$B$4:$I$2159,3,FALSE),"")</f>
        <v>NÃO</v>
      </c>
      <c r="K640" s="83" t="str">
        <f>IF(H640="RPPS",VLOOKUP(A640,' Legislação Benef - GESCON'!$B$4:$I$2159,6,FALSE),"")</f>
        <v>NÃO</v>
      </c>
      <c r="L640" s="83" t="str">
        <f>IF(H640="RPPS",IFERROR(IF(VLOOKUP(A640,'Suspensão de repasses - GESCON'!$D$3:$J$1048576,7,FALSE)="Validada","SIM","NÃO"),"NÃO"),"")</f>
        <v>NÃO</v>
      </c>
    </row>
    <row r="641" spans="1:12" s="19" customFormat="1" ht="15" customHeight="1" x14ac:dyDescent="0.25">
      <c r="A641" s="88" t="s">
        <v>6009</v>
      </c>
      <c r="B641" s="40" t="s">
        <v>634</v>
      </c>
      <c r="C641" s="82" t="s">
        <v>10958</v>
      </c>
      <c r="D641" s="82">
        <v>1679</v>
      </c>
      <c r="E641" s="82">
        <v>670</v>
      </c>
      <c r="F641" s="82">
        <v>79</v>
      </c>
      <c r="G641" s="82">
        <v>2428</v>
      </c>
      <c r="H641" s="40" t="s">
        <v>2</v>
      </c>
      <c r="I641" s="83" t="str">
        <f>IFERROR(VLOOKUP(A641,'Alíquotas - CADPREV'!$B$2152:$N$4324,8,FALSE),"")</f>
        <v>NÃO</v>
      </c>
      <c r="J641" s="83" t="str">
        <f>IF(H641="RPPS",VLOOKUP(A641,' Legislação Benef - GESCON'!$B$4:$I$2159,3,FALSE),"")</f>
        <v>NÃO</v>
      </c>
      <c r="K641" s="83" t="str">
        <f>IF(H641="RPPS",VLOOKUP(A641,' Legislação Benef - GESCON'!$B$4:$I$2159,6,FALSE),"")</f>
        <v>NÃO</v>
      </c>
      <c r="L641" s="83" t="str">
        <f>IF(H641="RPPS",IFERROR(IF(VLOOKUP(A641,'Suspensão de repasses - GESCON'!$D$3:$J$1048576,7,FALSE)="Validada","SIM","NÃO"),"NÃO"),"")</f>
        <v>NÃO</v>
      </c>
    </row>
    <row r="642" spans="1:12" s="19" customFormat="1" ht="15" customHeight="1" x14ac:dyDescent="0.25">
      <c r="A642" s="88" t="s">
        <v>6010</v>
      </c>
      <c r="B642" s="40" t="s">
        <v>2554</v>
      </c>
      <c r="C642" s="82" t="s">
        <v>10958</v>
      </c>
      <c r="D642" s="82">
        <v>350</v>
      </c>
      <c r="E642" s="82">
        <v>8</v>
      </c>
      <c r="F642" s="82">
        <v>5</v>
      </c>
      <c r="G642" s="82">
        <v>363</v>
      </c>
      <c r="H642" s="40" t="s">
        <v>2</v>
      </c>
      <c r="I642" s="83" t="str">
        <f>IFERROR(VLOOKUP(A642,'Alíquotas - CADPREV'!$B$2152:$N$4324,8,FALSE),"")</f>
        <v>NÃO</v>
      </c>
      <c r="J642" s="83" t="str">
        <f>IF(H642="RPPS",VLOOKUP(A642,' Legislação Benef - GESCON'!$B$4:$I$2159,3,FALSE),"")</f>
        <v>NÃO</v>
      </c>
      <c r="K642" s="83" t="str">
        <f>IF(H642="RPPS",VLOOKUP(A642,' Legislação Benef - GESCON'!$B$4:$I$2159,6,FALSE),"")</f>
        <v>NÃO</v>
      </c>
      <c r="L642" s="83" t="str">
        <f>IF(H642="RPPS",IFERROR(IF(VLOOKUP(A642,'Suspensão de repasses - GESCON'!$D$3:$J$1048576,7,FALSE)="Validada","SIM","NÃO"),"NÃO"),"")</f>
        <v>NÃO</v>
      </c>
    </row>
    <row r="643" spans="1:12" s="19" customFormat="1" ht="15" customHeight="1" x14ac:dyDescent="0.25">
      <c r="A643" s="88" t="s">
        <v>6011</v>
      </c>
      <c r="B643" s="40" t="s">
        <v>3798</v>
      </c>
      <c r="C643" s="82" t="s">
        <v>10960</v>
      </c>
      <c r="D643" s="82">
        <v>5865</v>
      </c>
      <c r="E643" s="82">
        <v>300</v>
      </c>
      <c r="F643" s="82">
        <v>224</v>
      </c>
      <c r="G643" s="82">
        <v>6389</v>
      </c>
      <c r="H643" s="40" t="s">
        <v>2</v>
      </c>
      <c r="I643" s="83" t="str">
        <f>IFERROR(VLOOKUP(A643,'Alíquotas - CADPREV'!$B$2152:$N$4324,8,FALSE),"")</f>
        <v>NÃO</v>
      </c>
      <c r="J643" s="83" t="str">
        <f>IF(H643="RPPS",VLOOKUP(A643,' Legislação Benef - GESCON'!$B$4:$I$2159,3,FALSE),"")</f>
        <v>NÃO</v>
      </c>
      <c r="K643" s="83" t="str">
        <f>IF(H643="RPPS",VLOOKUP(A643,' Legislação Benef - GESCON'!$B$4:$I$2159,6,FALSE),"")</f>
        <v>NÃO</v>
      </c>
      <c r="L643" s="83" t="str">
        <f>IF(H643="RPPS",IFERROR(IF(VLOOKUP(A643,'Suspensão de repasses - GESCON'!$D$3:$J$1048576,7,FALSE)="Validada","SIM","NÃO"),"NÃO"),"")</f>
        <v>NÃO</v>
      </c>
    </row>
    <row r="644" spans="1:12" s="19" customFormat="1" ht="15" hidden="1" customHeight="1" x14ac:dyDescent="0.25">
      <c r="A644" s="88" t="s">
        <v>6012</v>
      </c>
      <c r="B644" s="40" t="s">
        <v>3143</v>
      </c>
      <c r="C644" s="82" t="s">
        <v>10959</v>
      </c>
      <c r="D644" s="82"/>
      <c r="E644" s="82"/>
      <c r="F644" s="82"/>
      <c r="G644" s="82"/>
      <c r="H644" s="40" t="s">
        <v>4</v>
      </c>
      <c r="I644" s="83" t="str">
        <f>IFERROR(VLOOKUP(A644,'Alíquotas - CADPREV'!$B$2152:$N$4324,8,FALSE),"")</f>
        <v/>
      </c>
      <c r="J644" s="83" t="str">
        <f>IF(H644="RPPS",VLOOKUP(A644,' Legislação Benef - GESCON'!$B$4:$I$2159,3,FALSE),"")</f>
        <v/>
      </c>
      <c r="K644" s="83" t="str">
        <f>IF(H644="RPPS",VLOOKUP(A644,' Legislação Benef - GESCON'!$B$4:$I$2159,6,FALSE),"")</f>
        <v/>
      </c>
      <c r="L644" s="83" t="str">
        <f>IF(H644="RPPS",IFERROR(IF(VLOOKUP(A644,'Suspensão de repasses - GESCON'!$D$3:$J$1048576,7,FALSE)="Validada","SIM","NÃO"),"NÃO"),"")</f>
        <v/>
      </c>
    </row>
    <row r="645" spans="1:12" s="19" customFormat="1" ht="15" customHeight="1" x14ac:dyDescent="0.25">
      <c r="A645" s="88" t="s">
        <v>6013</v>
      </c>
      <c r="B645" s="40" t="s">
        <v>3812</v>
      </c>
      <c r="C645" s="82" t="s">
        <v>10958</v>
      </c>
      <c r="D645" s="82">
        <v>162</v>
      </c>
      <c r="E645" s="82">
        <v>11</v>
      </c>
      <c r="F645" s="82">
        <v>6</v>
      </c>
      <c r="G645" s="82">
        <v>179</v>
      </c>
      <c r="H645" s="40" t="s">
        <v>2</v>
      </c>
      <c r="I645" s="83" t="str">
        <f>IFERROR(VLOOKUP(A645,'Alíquotas - CADPREV'!$B$2152:$N$4324,8,FALSE),"")</f>
        <v>SIM</v>
      </c>
      <c r="J645" s="83" t="str">
        <f>IF(H645="RPPS",VLOOKUP(A645,' Legislação Benef - GESCON'!$B$4:$I$2159,3,FALSE),"")</f>
        <v>NÃO</v>
      </c>
      <c r="K645" s="83" t="str">
        <f>IF(H645="RPPS",VLOOKUP(A645,' Legislação Benef - GESCON'!$B$4:$I$2159,6,FALSE),"")</f>
        <v>SIM</v>
      </c>
      <c r="L645" s="83" t="str">
        <f>IF(H645="RPPS",IFERROR(IF(VLOOKUP(A645,'Suspensão de repasses - GESCON'!$D$3:$J$1048576,7,FALSE)="Validada","SIM","NÃO"),"NÃO"),"")</f>
        <v>NÃO</v>
      </c>
    </row>
    <row r="646" spans="1:12" s="19" customFormat="1" ht="15" customHeight="1" x14ac:dyDescent="0.25">
      <c r="A646" s="88" t="s">
        <v>6014</v>
      </c>
      <c r="B646" s="40" t="s">
        <v>3812</v>
      </c>
      <c r="C646" s="82" t="s">
        <v>10958</v>
      </c>
      <c r="D646" s="82">
        <v>217</v>
      </c>
      <c r="E646" s="82">
        <v>64</v>
      </c>
      <c r="F646" s="82">
        <v>17</v>
      </c>
      <c r="G646" s="82">
        <v>298</v>
      </c>
      <c r="H646" s="40" t="s">
        <v>2</v>
      </c>
      <c r="I646" s="83" t="str">
        <f>IFERROR(VLOOKUP(A646,'Alíquotas - CADPREV'!$B$2152:$N$4324,8,FALSE),"")</f>
        <v>NÃO</v>
      </c>
      <c r="J646" s="83" t="str">
        <f>IF(H646="RPPS",VLOOKUP(A646,' Legislação Benef - GESCON'!$B$4:$I$2159,3,FALSE),"")</f>
        <v>NÃO</v>
      </c>
      <c r="K646" s="83" t="str">
        <f>IF(H646="RPPS",VLOOKUP(A646,' Legislação Benef - GESCON'!$B$4:$I$2159,6,FALSE),"")</f>
        <v>NÃO</v>
      </c>
      <c r="L646" s="83" t="str">
        <f>IF(H646="RPPS",IFERROR(IF(VLOOKUP(A646,'Suspensão de repasses - GESCON'!$D$3:$J$1048576,7,FALSE)="Validada","SIM","NÃO"),"NÃO"),"")</f>
        <v>NÃO</v>
      </c>
    </row>
    <row r="647" spans="1:12" s="19" customFormat="1" ht="15" hidden="1" customHeight="1" x14ac:dyDescent="0.25">
      <c r="A647" s="88" t="s">
        <v>6015</v>
      </c>
      <c r="B647" s="40" t="s">
        <v>3812</v>
      </c>
      <c r="C647" s="82" t="s">
        <v>10959</v>
      </c>
      <c r="D647" s="82"/>
      <c r="E647" s="82"/>
      <c r="F647" s="82"/>
      <c r="G647" s="82"/>
      <c r="H647" s="40" t="s">
        <v>4</v>
      </c>
      <c r="I647" s="83" t="str">
        <f>IFERROR(VLOOKUP(A647,'Alíquotas - CADPREV'!$B$2152:$N$4324,8,FALSE),"")</f>
        <v/>
      </c>
      <c r="J647" s="83" t="str">
        <f>IF(H647="RPPS",VLOOKUP(A647,' Legislação Benef - GESCON'!$B$4:$I$2159,3,FALSE),"")</f>
        <v/>
      </c>
      <c r="K647" s="83" t="str">
        <f>IF(H647="RPPS",VLOOKUP(A647,' Legislação Benef - GESCON'!$B$4:$I$2159,6,FALSE),"")</f>
        <v/>
      </c>
      <c r="L647" s="83" t="str">
        <f>IF(H647="RPPS",IFERROR(IF(VLOOKUP(A647,'Suspensão de repasses - GESCON'!$D$3:$J$1048576,7,FALSE)="Validada","SIM","NÃO"),"NÃO"),"")</f>
        <v/>
      </c>
    </row>
    <row r="648" spans="1:12" s="19" customFormat="1" ht="15" hidden="1" customHeight="1" x14ac:dyDescent="0.25">
      <c r="A648" s="88" t="s">
        <v>6016</v>
      </c>
      <c r="B648" s="40" t="s">
        <v>1142</v>
      </c>
      <c r="C648" s="82" t="s">
        <v>10959</v>
      </c>
      <c r="D648" s="82"/>
      <c r="E648" s="82"/>
      <c r="F648" s="82"/>
      <c r="G648" s="82"/>
      <c r="H648" s="40" t="s">
        <v>4</v>
      </c>
      <c r="I648" s="83" t="str">
        <f>IFERROR(VLOOKUP(A648,'Alíquotas - CADPREV'!$B$2152:$N$4324,8,FALSE),"")</f>
        <v/>
      </c>
      <c r="J648" s="83" t="str">
        <f>IF(H648="RPPS",VLOOKUP(A648,' Legislação Benef - GESCON'!$B$4:$I$2159,3,FALSE),"")</f>
        <v/>
      </c>
      <c r="K648" s="83" t="str">
        <f>IF(H648="RPPS",VLOOKUP(A648,' Legislação Benef - GESCON'!$B$4:$I$2159,6,FALSE),"")</f>
        <v/>
      </c>
      <c r="L648" s="83" t="str">
        <f>IF(H648="RPPS",IFERROR(IF(VLOOKUP(A648,'Suspensão de repasses - GESCON'!$D$3:$J$1048576,7,FALSE)="Validada","SIM","NÃO"),"NÃO"),"")</f>
        <v/>
      </c>
    </row>
    <row r="649" spans="1:12" s="19" customFormat="1" ht="15" hidden="1" customHeight="1" x14ac:dyDescent="0.25">
      <c r="A649" s="88" t="s">
        <v>6017</v>
      </c>
      <c r="B649" s="40" t="s">
        <v>3812</v>
      </c>
      <c r="C649" s="82" t="s">
        <v>10959</v>
      </c>
      <c r="D649" s="82"/>
      <c r="E649" s="82"/>
      <c r="F649" s="82"/>
      <c r="G649" s="82"/>
      <c r="H649" s="40" t="s">
        <v>4</v>
      </c>
      <c r="I649" s="83" t="str">
        <f>IFERROR(VLOOKUP(A649,'Alíquotas - CADPREV'!$B$2152:$N$4324,8,FALSE),"")</f>
        <v/>
      </c>
      <c r="J649" s="83" t="str">
        <f>IF(H649="RPPS",VLOOKUP(A649,' Legislação Benef - GESCON'!$B$4:$I$2159,3,FALSE),"")</f>
        <v/>
      </c>
      <c r="K649" s="83" t="str">
        <f>IF(H649="RPPS",VLOOKUP(A649,' Legislação Benef - GESCON'!$B$4:$I$2159,6,FALSE),"")</f>
        <v/>
      </c>
      <c r="L649" s="83" t="str">
        <f>IF(H649="RPPS",IFERROR(IF(VLOOKUP(A649,'Suspensão de repasses - GESCON'!$D$3:$J$1048576,7,FALSE)="Validada","SIM","NÃO"),"NÃO"),"")</f>
        <v/>
      </c>
    </row>
    <row r="650" spans="1:12" s="19" customFormat="1" ht="15" hidden="1" customHeight="1" x14ac:dyDescent="0.25">
      <c r="A650" s="88" t="s">
        <v>6018</v>
      </c>
      <c r="B650" s="40" t="s">
        <v>133</v>
      </c>
      <c r="C650" s="82" t="s">
        <v>10959</v>
      </c>
      <c r="D650" s="82"/>
      <c r="E650" s="82"/>
      <c r="F650" s="82"/>
      <c r="G650" s="82"/>
      <c r="H650" s="40" t="s">
        <v>4</v>
      </c>
      <c r="I650" s="83" t="str">
        <f>IFERROR(VLOOKUP(A650,'Alíquotas - CADPREV'!$B$2152:$N$4324,8,FALSE),"")</f>
        <v/>
      </c>
      <c r="J650" s="83" t="str">
        <f>IF(H650="RPPS",VLOOKUP(A650,' Legislação Benef - GESCON'!$B$4:$I$2159,3,FALSE),"")</f>
        <v/>
      </c>
      <c r="K650" s="83" t="str">
        <f>IF(H650="RPPS",VLOOKUP(A650,' Legislação Benef - GESCON'!$B$4:$I$2159,6,FALSE),"")</f>
        <v/>
      </c>
      <c r="L650" s="83" t="str">
        <f>IF(H650="RPPS",IFERROR(IF(VLOOKUP(A650,'Suspensão de repasses - GESCON'!$D$3:$J$1048576,7,FALSE)="Validada","SIM","NÃO"),"NÃO"),"")</f>
        <v/>
      </c>
    </row>
    <row r="651" spans="1:12" s="19" customFormat="1" ht="15" customHeight="1" x14ac:dyDescent="0.25">
      <c r="A651" s="88" t="s">
        <v>6019</v>
      </c>
      <c r="B651" s="40" t="s">
        <v>3812</v>
      </c>
      <c r="C651" s="82" t="s">
        <v>10958</v>
      </c>
      <c r="D651" s="82">
        <v>85</v>
      </c>
      <c r="E651" s="82">
        <v>19</v>
      </c>
      <c r="F651" s="82">
        <v>7</v>
      </c>
      <c r="G651" s="82">
        <v>111</v>
      </c>
      <c r="H651" s="40" t="s">
        <v>2</v>
      </c>
      <c r="I651" s="83" t="str">
        <f>IFERROR(VLOOKUP(A651,'Alíquotas - CADPREV'!$B$2152:$N$4324,8,FALSE),"")</f>
        <v>NÃO</v>
      </c>
      <c r="J651" s="83" t="str">
        <f>IF(H651="RPPS",VLOOKUP(A651,' Legislação Benef - GESCON'!$B$4:$I$2159,3,FALSE),"")</f>
        <v>NÃO</v>
      </c>
      <c r="K651" s="83" t="str">
        <f>IF(H651="RPPS",VLOOKUP(A651,' Legislação Benef - GESCON'!$B$4:$I$2159,6,FALSE),"")</f>
        <v>SIM</v>
      </c>
      <c r="L651" s="83" t="str">
        <f>IF(H651="RPPS",IFERROR(IF(VLOOKUP(A651,'Suspensão de repasses - GESCON'!$D$3:$J$1048576,7,FALSE)="Validada","SIM","NÃO"),"NÃO"),"")</f>
        <v>NÃO</v>
      </c>
    </row>
    <row r="652" spans="1:12" s="19" customFormat="1" ht="15" hidden="1" customHeight="1" x14ac:dyDescent="0.25">
      <c r="A652" s="88" t="s">
        <v>6020</v>
      </c>
      <c r="B652" s="40" t="s">
        <v>215</v>
      </c>
      <c r="C652" s="82" t="s">
        <v>10959</v>
      </c>
      <c r="D652" s="82"/>
      <c r="E652" s="82"/>
      <c r="F652" s="82"/>
      <c r="G652" s="82"/>
      <c r="H652" s="40" t="s">
        <v>4</v>
      </c>
      <c r="I652" s="83" t="str">
        <f>IFERROR(VLOOKUP(A652,'Alíquotas - CADPREV'!$B$2152:$N$4324,8,FALSE),"")</f>
        <v/>
      </c>
      <c r="J652" s="83" t="str">
        <f>IF(H652="RPPS",VLOOKUP(A652,' Legislação Benef - GESCON'!$B$4:$I$2159,3,FALSE),"")</f>
        <v/>
      </c>
      <c r="K652" s="83" t="str">
        <f>IF(H652="RPPS",VLOOKUP(A652,' Legislação Benef - GESCON'!$B$4:$I$2159,6,FALSE),"")</f>
        <v/>
      </c>
      <c r="L652" s="83" t="str">
        <f>IF(H652="RPPS",IFERROR(IF(VLOOKUP(A652,'Suspensão de repasses - GESCON'!$D$3:$J$1048576,7,FALSE)="Validada","SIM","NÃO"),"NÃO"),"")</f>
        <v/>
      </c>
    </row>
    <row r="653" spans="1:12" s="19" customFormat="1" ht="15" customHeight="1" x14ac:dyDescent="0.25">
      <c r="A653" s="88" t="s">
        <v>6021</v>
      </c>
      <c r="B653" s="40" t="s">
        <v>29</v>
      </c>
      <c r="C653" s="82" t="s">
        <v>10958</v>
      </c>
      <c r="D653" s="82">
        <v>894</v>
      </c>
      <c r="E653" s="82">
        <v>132</v>
      </c>
      <c r="F653" s="82">
        <v>23</v>
      </c>
      <c r="G653" s="82">
        <v>1049</v>
      </c>
      <c r="H653" s="40" t="s">
        <v>2</v>
      </c>
      <c r="I653" s="83" t="str">
        <f>IFERROR(VLOOKUP(A653,'Alíquotas - CADPREV'!$B$2152:$N$4324,8,FALSE),"")</f>
        <v>NÃO</v>
      </c>
      <c r="J653" s="83" t="str">
        <f>IF(H653="RPPS",VLOOKUP(A653,' Legislação Benef - GESCON'!$B$4:$I$2159,3,FALSE),"")</f>
        <v>NÃO</v>
      </c>
      <c r="K653" s="83" t="str">
        <f>IF(H653="RPPS",VLOOKUP(A653,' Legislação Benef - GESCON'!$B$4:$I$2159,6,FALSE),"")</f>
        <v>NÃO</v>
      </c>
      <c r="L653" s="83" t="str">
        <f>IF(H653="RPPS",IFERROR(IF(VLOOKUP(A653,'Suspensão de repasses - GESCON'!$D$3:$J$1048576,7,FALSE)="Validada","SIM","NÃO"),"NÃO"),"")</f>
        <v>NÃO</v>
      </c>
    </row>
    <row r="654" spans="1:12" s="19" customFormat="1" ht="15" hidden="1" customHeight="1" x14ac:dyDescent="0.25">
      <c r="A654" s="88" t="s">
        <v>6022</v>
      </c>
      <c r="B654" s="40" t="s">
        <v>133</v>
      </c>
      <c r="C654" s="82" t="s">
        <v>10959</v>
      </c>
      <c r="D654" s="82"/>
      <c r="E654" s="82"/>
      <c r="F654" s="82"/>
      <c r="G654" s="82"/>
      <c r="H654" s="40" t="s">
        <v>4</v>
      </c>
      <c r="I654" s="83" t="str">
        <f>IFERROR(VLOOKUP(A654,'Alíquotas - CADPREV'!$B$2152:$N$4324,8,FALSE),"")</f>
        <v/>
      </c>
      <c r="J654" s="83" t="str">
        <f>IF(H654="RPPS",VLOOKUP(A654,' Legislação Benef - GESCON'!$B$4:$I$2159,3,FALSE),"")</f>
        <v/>
      </c>
      <c r="K654" s="83" t="str">
        <f>IF(H654="RPPS",VLOOKUP(A654,' Legislação Benef - GESCON'!$B$4:$I$2159,6,FALSE),"")</f>
        <v/>
      </c>
      <c r="L654" s="83" t="str">
        <f>IF(H654="RPPS",IFERROR(IF(VLOOKUP(A654,'Suspensão de repasses - GESCON'!$D$3:$J$1048576,7,FALSE)="Validada","SIM","NÃO"),"NÃO"),"")</f>
        <v/>
      </c>
    </row>
    <row r="655" spans="1:12" s="19" customFormat="1" ht="15" hidden="1" customHeight="1" x14ac:dyDescent="0.25">
      <c r="A655" s="88" t="s">
        <v>6023</v>
      </c>
      <c r="B655" s="40" t="s">
        <v>2926</v>
      </c>
      <c r="C655" s="82" t="s">
        <v>10959</v>
      </c>
      <c r="D655" s="82"/>
      <c r="E655" s="82"/>
      <c r="F655" s="82"/>
      <c r="G655" s="82"/>
      <c r="H655" s="40" t="s">
        <v>4</v>
      </c>
      <c r="I655" s="83" t="str">
        <f>IFERROR(VLOOKUP(A655,'Alíquotas - CADPREV'!$B$2152:$N$4324,8,FALSE),"")</f>
        <v/>
      </c>
      <c r="J655" s="83" t="str">
        <f>IF(H655="RPPS",VLOOKUP(A655,' Legislação Benef - GESCON'!$B$4:$I$2159,3,FALSE),"")</f>
        <v/>
      </c>
      <c r="K655" s="83" t="str">
        <f>IF(H655="RPPS",VLOOKUP(A655,' Legislação Benef - GESCON'!$B$4:$I$2159,6,FALSE),"")</f>
        <v/>
      </c>
      <c r="L655" s="83" t="str">
        <f>IF(H655="RPPS",IFERROR(IF(VLOOKUP(A655,'Suspensão de repasses - GESCON'!$D$3:$J$1048576,7,FALSE)="Validada","SIM","NÃO"),"NÃO"),"")</f>
        <v/>
      </c>
    </row>
    <row r="656" spans="1:12" s="19" customFormat="1" ht="15" hidden="1" customHeight="1" x14ac:dyDescent="0.25">
      <c r="A656" s="88" t="s">
        <v>6024</v>
      </c>
      <c r="B656" s="40" t="s">
        <v>4626</v>
      </c>
      <c r="C656" s="82" t="s">
        <v>10959</v>
      </c>
      <c r="D656" s="82"/>
      <c r="E656" s="82"/>
      <c r="F656" s="82"/>
      <c r="G656" s="82"/>
      <c r="H656" s="40" t="s">
        <v>4</v>
      </c>
      <c r="I656" s="83" t="str">
        <f>IFERROR(VLOOKUP(A656,'Alíquotas - CADPREV'!$B$2152:$N$4324,8,FALSE),"")</f>
        <v/>
      </c>
      <c r="J656" s="83" t="str">
        <f>IF(H656="RPPS",VLOOKUP(A656,' Legislação Benef - GESCON'!$B$4:$I$2159,3,FALSE),"")</f>
        <v/>
      </c>
      <c r="K656" s="83" t="str">
        <f>IF(H656="RPPS",VLOOKUP(A656,' Legislação Benef - GESCON'!$B$4:$I$2159,6,FALSE),"")</f>
        <v/>
      </c>
      <c r="L656" s="83" t="str">
        <f>IF(H656="RPPS",IFERROR(IF(VLOOKUP(A656,'Suspensão de repasses - GESCON'!$D$3:$J$1048576,7,FALSE)="Validada","SIM","NÃO"),"NÃO"),"")</f>
        <v/>
      </c>
    </row>
    <row r="657" spans="1:12" s="19" customFormat="1" ht="15" hidden="1" customHeight="1" x14ac:dyDescent="0.25">
      <c r="A657" s="88" t="s">
        <v>6025</v>
      </c>
      <c r="B657" s="40" t="s">
        <v>1356</v>
      </c>
      <c r="C657" s="82" t="s">
        <v>10959</v>
      </c>
      <c r="D657" s="82"/>
      <c r="E657" s="82"/>
      <c r="F657" s="82"/>
      <c r="G657" s="82"/>
      <c r="H657" s="40" t="s">
        <v>4</v>
      </c>
      <c r="I657" s="83" t="str">
        <f>IFERROR(VLOOKUP(A657,'Alíquotas - CADPREV'!$B$2152:$N$4324,8,FALSE),"")</f>
        <v/>
      </c>
      <c r="J657" s="83" t="str">
        <f>IF(H657="RPPS",VLOOKUP(A657,' Legislação Benef - GESCON'!$B$4:$I$2159,3,FALSE),"")</f>
        <v/>
      </c>
      <c r="K657" s="83" t="str">
        <f>IF(H657="RPPS",VLOOKUP(A657,' Legislação Benef - GESCON'!$B$4:$I$2159,6,FALSE),"")</f>
        <v/>
      </c>
      <c r="L657" s="83" t="str">
        <f>IF(H657="RPPS",IFERROR(IF(VLOOKUP(A657,'Suspensão de repasses - GESCON'!$D$3:$J$1048576,7,FALSE)="Validada","SIM","NÃO"),"NÃO"),"")</f>
        <v/>
      </c>
    </row>
    <row r="658" spans="1:12" s="19" customFormat="1" ht="15" hidden="1" customHeight="1" x14ac:dyDescent="0.25">
      <c r="A658" s="88" t="s">
        <v>6026</v>
      </c>
      <c r="B658" s="40" t="s">
        <v>4289</v>
      </c>
      <c r="C658" s="82" t="s">
        <v>10959</v>
      </c>
      <c r="D658" s="82"/>
      <c r="E658" s="82"/>
      <c r="F658" s="82"/>
      <c r="G658" s="82"/>
      <c r="H658" s="40" t="s">
        <v>4</v>
      </c>
      <c r="I658" s="83" t="str">
        <f>IFERROR(VLOOKUP(A658,'Alíquotas - CADPREV'!$B$2152:$N$4324,8,FALSE),"")</f>
        <v/>
      </c>
      <c r="J658" s="83" t="str">
        <f>IF(H658="RPPS",VLOOKUP(A658,' Legislação Benef - GESCON'!$B$4:$I$2159,3,FALSE),"")</f>
        <v/>
      </c>
      <c r="K658" s="83" t="str">
        <f>IF(H658="RPPS",VLOOKUP(A658,' Legislação Benef - GESCON'!$B$4:$I$2159,6,FALSE),"")</f>
        <v/>
      </c>
      <c r="L658" s="83" t="str">
        <f>IF(H658="RPPS",IFERROR(IF(VLOOKUP(A658,'Suspensão de repasses - GESCON'!$D$3:$J$1048576,7,FALSE)="Validada","SIM","NÃO"),"NÃO"),"")</f>
        <v/>
      </c>
    </row>
    <row r="659" spans="1:12" s="19" customFormat="1" ht="15" customHeight="1" x14ac:dyDescent="0.25">
      <c r="A659" s="88" t="s">
        <v>6027</v>
      </c>
      <c r="B659" s="40" t="s">
        <v>1356</v>
      </c>
      <c r="C659" s="82" t="s">
        <v>10958</v>
      </c>
      <c r="D659" s="82">
        <v>1135</v>
      </c>
      <c r="E659" s="82">
        <v>221</v>
      </c>
      <c r="F659" s="82">
        <v>39</v>
      </c>
      <c r="G659" s="82">
        <v>1395</v>
      </c>
      <c r="H659" s="40" t="s">
        <v>2</v>
      </c>
      <c r="I659" s="83" t="str">
        <f>IFERROR(VLOOKUP(A659,'Alíquotas - CADPREV'!$B$2152:$N$4324,8,FALSE),"")</f>
        <v>NÃO</v>
      </c>
      <c r="J659" s="83" t="str">
        <f>IF(H659="RPPS",VLOOKUP(A659,' Legislação Benef - GESCON'!$B$4:$I$2159,3,FALSE),"")</f>
        <v>NÃO</v>
      </c>
      <c r="K659" s="83" t="str">
        <f>IF(H659="RPPS",VLOOKUP(A659,' Legislação Benef - GESCON'!$B$4:$I$2159,6,FALSE),"")</f>
        <v>NÃO</v>
      </c>
      <c r="L659" s="83" t="str">
        <f>IF(H659="RPPS",IFERROR(IF(VLOOKUP(A659,'Suspensão de repasses - GESCON'!$D$3:$J$1048576,7,FALSE)="Validada","SIM","NÃO"),"NÃO"),"")</f>
        <v>NÃO</v>
      </c>
    </row>
    <row r="660" spans="1:12" s="19" customFormat="1" ht="15" hidden="1" customHeight="1" x14ac:dyDescent="0.25">
      <c r="A660" s="88" t="s">
        <v>6028</v>
      </c>
      <c r="B660" s="40" t="s">
        <v>3143</v>
      </c>
      <c r="C660" s="82" t="s">
        <v>10959</v>
      </c>
      <c r="D660" s="82"/>
      <c r="E660" s="82"/>
      <c r="F660" s="82"/>
      <c r="G660" s="82"/>
      <c r="H660" s="40" t="s">
        <v>4</v>
      </c>
      <c r="I660" s="83" t="str">
        <f>IFERROR(VLOOKUP(A660,'Alíquotas - CADPREV'!$B$2152:$N$4324,8,FALSE),"")</f>
        <v/>
      </c>
      <c r="J660" s="83" t="str">
        <f>IF(H660="RPPS",VLOOKUP(A660,' Legislação Benef - GESCON'!$B$4:$I$2159,3,FALSE),"")</f>
        <v/>
      </c>
      <c r="K660" s="83" t="str">
        <f>IF(H660="RPPS",VLOOKUP(A660,' Legislação Benef - GESCON'!$B$4:$I$2159,6,FALSE),"")</f>
        <v/>
      </c>
      <c r="L660" s="83" t="str">
        <f>IF(H660="RPPS",IFERROR(IF(VLOOKUP(A660,'Suspensão de repasses - GESCON'!$D$3:$J$1048576,7,FALSE)="Validada","SIM","NÃO"),"NÃO"),"")</f>
        <v/>
      </c>
    </row>
    <row r="661" spans="1:12" s="19" customFormat="1" ht="15" hidden="1" customHeight="1" x14ac:dyDescent="0.25">
      <c r="A661" s="88" t="s">
        <v>6029</v>
      </c>
      <c r="B661" s="40" t="s">
        <v>3601</v>
      </c>
      <c r="C661" s="82" t="s">
        <v>10959</v>
      </c>
      <c r="D661" s="82"/>
      <c r="E661" s="82"/>
      <c r="F661" s="82"/>
      <c r="G661" s="82"/>
      <c r="H661" s="40" t="s">
        <v>4</v>
      </c>
      <c r="I661" s="83" t="str">
        <f>IFERROR(VLOOKUP(A661,'Alíquotas - CADPREV'!$B$2152:$N$4324,8,FALSE),"")</f>
        <v/>
      </c>
      <c r="J661" s="83" t="str">
        <f>IF(H661="RPPS",VLOOKUP(A661,' Legislação Benef - GESCON'!$B$4:$I$2159,3,FALSE),"")</f>
        <v/>
      </c>
      <c r="K661" s="83" t="str">
        <f>IF(H661="RPPS",VLOOKUP(A661,' Legislação Benef - GESCON'!$B$4:$I$2159,6,FALSE),"")</f>
        <v/>
      </c>
      <c r="L661" s="83" t="str">
        <f>IF(H661="RPPS",IFERROR(IF(VLOOKUP(A661,'Suspensão de repasses - GESCON'!$D$3:$J$1048576,7,FALSE)="Validada","SIM","NÃO"),"NÃO"),"")</f>
        <v/>
      </c>
    </row>
    <row r="662" spans="1:12" s="19" customFormat="1" ht="15" customHeight="1" x14ac:dyDescent="0.25">
      <c r="A662" s="88" t="s">
        <v>6030</v>
      </c>
      <c r="B662" s="40" t="s">
        <v>2758</v>
      </c>
      <c r="C662" s="82" t="s">
        <v>10958</v>
      </c>
      <c r="D662" s="82">
        <v>971</v>
      </c>
      <c r="E662" s="82">
        <v>367</v>
      </c>
      <c r="F662" s="82">
        <v>67</v>
      </c>
      <c r="G662" s="82">
        <v>1405</v>
      </c>
      <c r="H662" s="40" t="s">
        <v>2</v>
      </c>
      <c r="I662" s="83" t="str">
        <f>IFERROR(VLOOKUP(A662,'Alíquotas - CADPREV'!$B$2152:$N$4324,8,FALSE),"")</f>
        <v>NÃO</v>
      </c>
      <c r="J662" s="83" t="str">
        <f>IF(H662="RPPS",VLOOKUP(A662,' Legislação Benef - GESCON'!$B$4:$I$2159,3,FALSE),"")</f>
        <v>NÃO</v>
      </c>
      <c r="K662" s="83" t="str">
        <f>IF(H662="RPPS",VLOOKUP(A662,' Legislação Benef - GESCON'!$B$4:$I$2159,6,FALSE),"")</f>
        <v>NÃO</v>
      </c>
      <c r="L662" s="83" t="str">
        <f>IF(H662="RPPS",IFERROR(IF(VLOOKUP(A662,'Suspensão de repasses - GESCON'!$D$3:$J$1048576,7,FALSE)="Validada","SIM","NÃO"),"NÃO"),"")</f>
        <v>NÃO</v>
      </c>
    </row>
    <row r="663" spans="1:12" s="19" customFormat="1" ht="15" customHeight="1" x14ac:dyDescent="0.25">
      <c r="A663" s="88" t="s">
        <v>6031</v>
      </c>
      <c r="B663" s="40" t="s">
        <v>2197</v>
      </c>
      <c r="C663" s="82" t="s">
        <v>10958</v>
      </c>
      <c r="D663" s="82">
        <v>463</v>
      </c>
      <c r="E663" s="82">
        <v>61</v>
      </c>
      <c r="F663" s="82">
        <v>24</v>
      </c>
      <c r="G663" s="82">
        <v>548</v>
      </c>
      <c r="H663" s="40" t="s">
        <v>2</v>
      </c>
      <c r="I663" s="83" t="str">
        <f>IFERROR(VLOOKUP(A663,'Alíquotas - CADPREV'!$B$2152:$N$4324,8,FALSE),"")</f>
        <v>NÃO</v>
      </c>
      <c r="J663" s="83" t="str">
        <f>IF(H663="RPPS",VLOOKUP(A663,' Legislação Benef - GESCON'!$B$4:$I$2159,3,FALSE),"")</f>
        <v>NÃO</v>
      </c>
      <c r="K663" s="83" t="str">
        <f>IF(H663="RPPS",VLOOKUP(A663,' Legislação Benef - GESCON'!$B$4:$I$2159,6,FALSE),"")</f>
        <v>NÃO</v>
      </c>
      <c r="L663" s="83" t="str">
        <f>IF(H663="RPPS",IFERROR(IF(VLOOKUP(A663,'Suspensão de repasses - GESCON'!$D$3:$J$1048576,7,FALSE)="Validada","SIM","NÃO"),"NÃO"),"")</f>
        <v>NÃO</v>
      </c>
    </row>
    <row r="664" spans="1:12" s="19" customFormat="1" ht="15" hidden="1" customHeight="1" x14ac:dyDescent="0.25">
      <c r="A664" s="88" t="s">
        <v>6032</v>
      </c>
      <c r="B664" s="40" t="s">
        <v>4626</v>
      </c>
      <c r="C664" s="82" t="s">
        <v>10959</v>
      </c>
      <c r="D664" s="82"/>
      <c r="E664" s="82"/>
      <c r="F664" s="82"/>
      <c r="G664" s="82"/>
      <c r="H664" s="40" t="s">
        <v>4</v>
      </c>
      <c r="I664" s="83" t="str">
        <f>IFERROR(VLOOKUP(A664,'Alíquotas - CADPREV'!$B$2152:$N$4324,8,FALSE),"")</f>
        <v/>
      </c>
      <c r="J664" s="83" t="str">
        <f>IF(H664="RPPS",VLOOKUP(A664,' Legislação Benef - GESCON'!$B$4:$I$2159,3,FALSE),"")</f>
        <v/>
      </c>
      <c r="K664" s="83" t="str">
        <f>IF(H664="RPPS",VLOOKUP(A664,' Legislação Benef - GESCON'!$B$4:$I$2159,6,FALSE),"")</f>
        <v/>
      </c>
      <c r="L664" s="83" t="str">
        <f>IF(H664="RPPS",IFERROR(IF(VLOOKUP(A664,'Suspensão de repasses - GESCON'!$D$3:$J$1048576,7,FALSE)="Validada","SIM","NÃO"),"NÃO"),"")</f>
        <v/>
      </c>
    </row>
    <row r="665" spans="1:12" s="19" customFormat="1" ht="15" hidden="1" customHeight="1" x14ac:dyDescent="0.25">
      <c r="A665" s="88" t="s">
        <v>6033</v>
      </c>
      <c r="B665" s="40" t="s">
        <v>4626</v>
      </c>
      <c r="C665" s="82" t="s">
        <v>10959</v>
      </c>
      <c r="D665" s="82"/>
      <c r="E665" s="82"/>
      <c r="F665" s="82"/>
      <c r="G665" s="82"/>
      <c r="H665" s="40" t="s">
        <v>4</v>
      </c>
      <c r="I665" s="83" t="str">
        <f>IFERROR(VLOOKUP(A665,'Alíquotas - CADPREV'!$B$2152:$N$4324,8,FALSE),"")</f>
        <v/>
      </c>
      <c r="J665" s="83" t="str">
        <f>IF(H665="RPPS",VLOOKUP(A665,' Legislação Benef - GESCON'!$B$4:$I$2159,3,FALSE),"")</f>
        <v/>
      </c>
      <c r="K665" s="83" t="str">
        <f>IF(H665="RPPS",VLOOKUP(A665,' Legislação Benef - GESCON'!$B$4:$I$2159,6,FALSE),"")</f>
        <v/>
      </c>
      <c r="L665" s="83" t="str">
        <f>IF(H665="RPPS",IFERROR(IF(VLOOKUP(A665,'Suspensão de repasses - GESCON'!$D$3:$J$1048576,7,FALSE)="Validada","SIM","NÃO"),"NÃO"),"")</f>
        <v/>
      </c>
    </row>
    <row r="666" spans="1:12" s="19" customFormat="1" ht="15" customHeight="1" x14ac:dyDescent="0.25">
      <c r="A666" s="88" t="s">
        <v>6034</v>
      </c>
      <c r="B666" s="40" t="s">
        <v>2758</v>
      </c>
      <c r="C666" s="82" t="s">
        <v>10958</v>
      </c>
      <c r="D666" s="82">
        <v>800</v>
      </c>
      <c r="E666" s="82">
        <v>332</v>
      </c>
      <c r="F666" s="82">
        <v>70</v>
      </c>
      <c r="G666" s="82">
        <v>1202</v>
      </c>
      <c r="H666" s="40" t="s">
        <v>2</v>
      </c>
      <c r="I666" s="83" t="str">
        <f>IFERROR(VLOOKUP(A666,'Alíquotas - CADPREV'!$B$2152:$N$4324,8,FALSE),"")</f>
        <v>NÃO</v>
      </c>
      <c r="J666" s="83" t="str">
        <f>IF(H666="RPPS",VLOOKUP(A666,' Legislação Benef - GESCON'!$B$4:$I$2159,3,FALSE),"")</f>
        <v>NÃO</v>
      </c>
      <c r="K666" s="83" t="str">
        <f>IF(H666="RPPS",VLOOKUP(A666,' Legislação Benef - GESCON'!$B$4:$I$2159,6,FALSE),"")</f>
        <v>NÃO</v>
      </c>
      <c r="L666" s="83" t="str">
        <f>IF(H666="RPPS",IFERROR(IF(VLOOKUP(A666,'Suspensão de repasses - GESCON'!$D$3:$J$1048576,7,FALSE)="Validada","SIM","NÃO"),"NÃO"),"")</f>
        <v>NÃO</v>
      </c>
    </row>
    <row r="667" spans="1:12" s="19" customFormat="1" ht="15" customHeight="1" x14ac:dyDescent="0.25">
      <c r="A667" s="88" t="s">
        <v>6035</v>
      </c>
      <c r="B667" s="40" t="s">
        <v>1356</v>
      </c>
      <c r="C667" s="82" t="s">
        <v>10958</v>
      </c>
      <c r="D667" s="82">
        <v>883</v>
      </c>
      <c r="E667" s="82">
        <v>370</v>
      </c>
      <c r="F667" s="82">
        <v>92</v>
      </c>
      <c r="G667" s="82">
        <v>1345</v>
      </c>
      <c r="H667" s="40" t="s">
        <v>2</v>
      </c>
      <c r="I667" s="83" t="str">
        <f>IFERROR(VLOOKUP(A667,'Alíquotas - CADPREV'!$B$2152:$N$4324,8,FALSE),"")</f>
        <v>NÃO</v>
      </c>
      <c r="J667" s="83" t="str">
        <f>IF(H667="RPPS",VLOOKUP(A667,' Legislação Benef - GESCON'!$B$4:$I$2159,3,FALSE),"")</f>
        <v>NÃO</v>
      </c>
      <c r="K667" s="83" t="str">
        <f>IF(H667="RPPS",VLOOKUP(A667,' Legislação Benef - GESCON'!$B$4:$I$2159,6,FALSE),"")</f>
        <v>SIM</v>
      </c>
      <c r="L667" s="83" t="str">
        <f>IF(H667="RPPS",IFERROR(IF(VLOOKUP(A667,'Suspensão de repasses - GESCON'!$D$3:$J$1048576,7,FALSE)="Validada","SIM","NÃO"),"NÃO"),"")</f>
        <v>NÃO</v>
      </c>
    </row>
    <row r="668" spans="1:12" s="19" customFormat="1" ht="15" customHeight="1" x14ac:dyDescent="0.25">
      <c r="A668" s="88" t="s">
        <v>6036</v>
      </c>
      <c r="B668" s="40" t="s">
        <v>1142</v>
      </c>
      <c r="C668" s="82" t="s">
        <v>10958</v>
      </c>
      <c r="D668" s="82"/>
      <c r="E668" s="82"/>
      <c r="F668" s="82"/>
      <c r="G668" s="82"/>
      <c r="H668" s="40" t="s">
        <v>2</v>
      </c>
      <c r="I668" s="83" t="str">
        <f>IFERROR(VLOOKUP(A668,'Alíquotas - CADPREV'!$B$2152:$N$4324,8,FALSE),"")</f>
        <v>NÃO</v>
      </c>
      <c r="J668" s="83" t="str">
        <f>IF(H668="RPPS",VLOOKUP(A668,' Legislação Benef - GESCON'!$B$4:$I$2159,3,FALSE),"")</f>
        <v>NÃO</v>
      </c>
      <c r="K668" s="83" t="str">
        <f>IF(H668="RPPS",VLOOKUP(A668,' Legislação Benef - GESCON'!$B$4:$I$2159,6,FALSE),"")</f>
        <v>NÃO</v>
      </c>
      <c r="L668" s="83" t="str">
        <f>IF(H668="RPPS",IFERROR(IF(VLOOKUP(A668,'Suspensão de repasses - GESCON'!$D$3:$J$1048576,7,FALSE)="Validada","SIM","NÃO"),"NÃO"),"")</f>
        <v>NÃO</v>
      </c>
    </row>
    <row r="669" spans="1:12" s="19" customFormat="1" ht="15" customHeight="1" x14ac:dyDescent="0.25">
      <c r="A669" s="88" t="s">
        <v>6037</v>
      </c>
      <c r="B669" s="40" t="s">
        <v>2758</v>
      </c>
      <c r="C669" s="82" t="s">
        <v>10958</v>
      </c>
      <c r="D669" s="82">
        <v>690</v>
      </c>
      <c r="E669" s="82">
        <v>281</v>
      </c>
      <c r="F669" s="82">
        <v>49</v>
      </c>
      <c r="G669" s="82">
        <v>1020</v>
      </c>
      <c r="H669" s="40" t="s">
        <v>2</v>
      </c>
      <c r="I669" s="83" t="str">
        <f>IFERROR(VLOOKUP(A669,'Alíquotas - CADPREV'!$B$2152:$N$4324,8,FALSE),"")</f>
        <v>NÃO</v>
      </c>
      <c r="J669" s="83" t="str">
        <f>IF(H669="RPPS",VLOOKUP(A669,' Legislação Benef - GESCON'!$B$4:$I$2159,3,FALSE),"")</f>
        <v>NÃO</v>
      </c>
      <c r="K669" s="83" t="str">
        <f>IF(H669="RPPS",VLOOKUP(A669,' Legislação Benef - GESCON'!$B$4:$I$2159,6,FALSE),"")</f>
        <v>NÃO</v>
      </c>
      <c r="L669" s="83" t="str">
        <f>IF(H669="RPPS",IFERROR(IF(VLOOKUP(A669,'Suspensão de repasses - GESCON'!$D$3:$J$1048576,7,FALSE)="Validada","SIM","NÃO"),"NÃO"),"")</f>
        <v>NÃO</v>
      </c>
    </row>
    <row r="670" spans="1:12" s="19" customFormat="1" ht="15" customHeight="1" x14ac:dyDescent="0.25">
      <c r="A670" s="88" t="s">
        <v>6038</v>
      </c>
      <c r="B670" s="40" t="s">
        <v>3513</v>
      </c>
      <c r="C670" s="82" t="s">
        <v>10958</v>
      </c>
      <c r="D670" s="82">
        <v>740</v>
      </c>
      <c r="E670" s="82">
        <v>265</v>
      </c>
      <c r="F670" s="82">
        <v>84</v>
      </c>
      <c r="G670" s="82">
        <v>1089</v>
      </c>
      <c r="H670" s="40" t="s">
        <v>2</v>
      </c>
      <c r="I670" s="83" t="str">
        <f>IFERROR(VLOOKUP(A670,'Alíquotas - CADPREV'!$B$2152:$N$4324,8,FALSE),"")</f>
        <v>NÃO</v>
      </c>
      <c r="J670" s="83" t="str">
        <f>IF(H670="RPPS",VLOOKUP(A670,' Legislação Benef - GESCON'!$B$4:$I$2159,3,FALSE),"")</f>
        <v>NÃO</v>
      </c>
      <c r="K670" s="83" t="str">
        <f>IF(H670="RPPS",VLOOKUP(A670,' Legislação Benef - GESCON'!$B$4:$I$2159,6,FALSE),"")</f>
        <v>NÃO</v>
      </c>
      <c r="L670" s="83" t="str">
        <f>IF(H670="RPPS",IFERROR(IF(VLOOKUP(A670,'Suspensão de repasses - GESCON'!$D$3:$J$1048576,7,FALSE)="Validada","SIM","NÃO"),"NÃO"),"")</f>
        <v>NÃO</v>
      </c>
    </row>
    <row r="671" spans="1:12" s="19" customFormat="1" ht="15" hidden="1" customHeight="1" x14ac:dyDescent="0.25">
      <c r="A671" s="88" t="s">
        <v>6039</v>
      </c>
      <c r="B671" s="40" t="s">
        <v>4289</v>
      </c>
      <c r="C671" s="82" t="s">
        <v>10959</v>
      </c>
      <c r="D671" s="82"/>
      <c r="E671" s="82"/>
      <c r="F671" s="82"/>
      <c r="G671" s="82"/>
      <c r="H671" s="40" t="s">
        <v>4</v>
      </c>
      <c r="I671" s="83" t="str">
        <f>IFERROR(VLOOKUP(A671,'Alíquotas - CADPREV'!$B$2152:$N$4324,8,FALSE),"")</f>
        <v/>
      </c>
      <c r="J671" s="83" t="str">
        <f>IF(H671="RPPS",VLOOKUP(A671,' Legislação Benef - GESCON'!$B$4:$I$2159,3,FALSE),"")</f>
        <v/>
      </c>
      <c r="K671" s="83" t="str">
        <f>IF(H671="RPPS",VLOOKUP(A671,' Legislação Benef - GESCON'!$B$4:$I$2159,6,FALSE),"")</f>
        <v/>
      </c>
      <c r="L671" s="83" t="str">
        <f>IF(H671="RPPS",IFERROR(IF(VLOOKUP(A671,'Suspensão de repasses - GESCON'!$D$3:$J$1048576,7,FALSE)="Validada","SIM","NÃO"),"NÃO"),"")</f>
        <v/>
      </c>
    </row>
    <row r="672" spans="1:12" s="19" customFormat="1" ht="15" customHeight="1" x14ac:dyDescent="0.25">
      <c r="A672" s="88" t="s">
        <v>6040</v>
      </c>
      <c r="B672" s="40" t="s">
        <v>901</v>
      </c>
      <c r="C672" s="82" t="s">
        <v>10958</v>
      </c>
      <c r="D672" s="82">
        <v>330</v>
      </c>
      <c r="E672" s="82">
        <v>61</v>
      </c>
      <c r="F672" s="82">
        <v>11</v>
      </c>
      <c r="G672" s="82">
        <v>402</v>
      </c>
      <c r="H672" s="40" t="s">
        <v>2</v>
      </c>
      <c r="I672" s="83" t="str">
        <f>IFERROR(VLOOKUP(A672,'Alíquotas - CADPREV'!$B$2152:$N$4324,8,FALSE),"")</f>
        <v>NÃO</v>
      </c>
      <c r="J672" s="83" t="str">
        <f>IF(H672="RPPS",VLOOKUP(A672,' Legislação Benef - GESCON'!$B$4:$I$2159,3,FALSE),"")</f>
        <v>NÃO</v>
      </c>
      <c r="K672" s="83" t="str">
        <f>IF(H672="RPPS",VLOOKUP(A672,' Legislação Benef - GESCON'!$B$4:$I$2159,6,FALSE),"")</f>
        <v>NÃO</v>
      </c>
      <c r="L672" s="83" t="str">
        <f>IF(H672="RPPS",IFERROR(IF(VLOOKUP(A672,'Suspensão de repasses - GESCON'!$D$3:$J$1048576,7,FALSE)="Validada","SIM","NÃO"),"NÃO"),"")</f>
        <v>NÃO</v>
      </c>
    </row>
    <row r="673" spans="1:12" s="19" customFormat="1" ht="15" hidden="1" customHeight="1" x14ac:dyDescent="0.25">
      <c r="A673" s="88" t="s">
        <v>6041</v>
      </c>
      <c r="B673" s="40" t="s">
        <v>1356</v>
      </c>
      <c r="C673" s="82" t="s">
        <v>10959</v>
      </c>
      <c r="D673" s="82"/>
      <c r="E673" s="82"/>
      <c r="F673" s="82"/>
      <c r="G673" s="82"/>
      <c r="H673" s="40" t="s">
        <v>4</v>
      </c>
      <c r="I673" s="83" t="str">
        <f>IFERROR(VLOOKUP(A673,'Alíquotas - CADPREV'!$B$2152:$N$4324,8,FALSE),"")</f>
        <v/>
      </c>
      <c r="J673" s="83" t="str">
        <f>IF(H673="RPPS",VLOOKUP(A673,' Legislação Benef - GESCON'!$B$4:$I$2159,3,FALSE),"")</f>
        <v/>
      </c>
      <c r="K673" s="83" t="str">
        <f>IF(H673="RPPS",VLOOKUP(A673,' Legislação Benef - GESCON'!$B$4:$I$2159,6,FALSE),"")</f>
        <v/>
      </c>
      <c r="L673" s="83" t="str">
        <f>IF(H673="RPPS",IFERROR(IF(VLOOKUP(A673,'Suspensão de repasses - GESCON'!$D$3:$J$1048576,7,FALSE)="Validada","SIM","NÃO"),"NÃO"),"")</f>
        <v/>
      </c>
    </row>
    <row r="674" spans="1:12" s="19" customFormat="1" ht="15" customHeight="1" x14ac:dyDescent="0.25">
      <c r="A674" s="88" t="s">
        <v>6042</v>
      </c>
      <c r="B674" s="40" t="s">
        <v>2554</v>
      </c>
      <c r="C674" s="82" t="s">
        <v>10958</v>
      </c>
      <c r="D674" s="82">
        <v>116</v>
      </c>
      <c r="E674" s="82">
        <v>93</v>
      </c>
      <c r="F674" s="82">
        <v>9</v>
      </c>
      <c r="G674" s="82">
        <v>218</v>
      </c>
      <c r="H674" s="40" t="s">
        <v>2</v>
      </c>
      <c r="I674" s="83" t="str">
        <f>IFERROR(VLOOKUP(A674,'Alíquotas - CADPREV'!$B$2152:$N$4324,8,FALSE),"")</f>
        <v>NÃO</v>
      </c>
      <c r="J674" s="83" t="str">
        <f>IF(H674="RPPS",VLOOKUP(A674,' Legislação Benef - GESCON'!$B$4:$I$2159,3,FALSE),"")</f>
        <v>NÃO</v>
      </c>
      <c r="K674" s="83" t="str">
        <f>IF(H674="RPPS",VLOOKUP(A674,' Legislação Benef - GESCON'!$B$4:$I$2159,6,FALSE),"")</f>
        <v>NÃO</v>
      </c>
      <c r="L674" s="83" t="str">
        <f>IF(H674="RPPS",IFERROR(IF(VLOOKUP(A674,'Suspensão de repasses - GESCON'!$D$3:$J$1048576,7,FALSE)="Validada","SIM","NÃO"),"NÃO"),"")</f>
        <v>NÃO</v>
      </c>
    </row>
    <row r="675" spans="1:12" s="19" customFormat="1" ht="15" customHeight="1" x14ac:dyDescent="0.25">
      <c r="A675" s="88" t="s">
        <v>6043</v>
      </c>
      <c r="B675" s="40" t="s">
        <v>2926</v>
      </c>
      <c r="C675" s="82" t="s">
        <v>10958</v>
      </c>
      <c r="D675" s="82">
        <v>588</v>
      </c>
      <c r="E675" s="82">
        <v>38</v>
      </c>
      <c r="F675" s="82">
        <v>16</v>
      </c>
      <c r="G675" s="82">
        <v>642</v>
      </c>
      <c r="H675" s="40" t="s">
        <v>2</v>
      </c>
      <c r="I675" s="83" t="str">
        <f>IFERROR(VLOOKUP(A675,'Alíquotas - CADPREV'!$B$2152:$N$4324,8,FALSE),"")</f>
        <v>NÃO</v>
      </c>
      <c r="J675" s="83" t="str">
        <f>IF(H675="RPPS",VLOOKUP(A675,' Legislação Benef - GESCON'!$B$4:$I$2159,3,FALSE),"")</f>
        <v>NÃO</v>
      </c>
      <c r="K675" s="83" t="str">
        <f>IF(H675="RPPS",VLOOKUP(A675,' Legislação Benef - GESCON'!$B$4:$I$2159,6,FALSE),"")</f>
        <v>NÃO</v>
      </c>
      <c r="L675" s="83" t="str">
        <f>IF(H675="RPPS",IFERROR(IF(VLOOKUP(A675,'Suspensão de repasses - GESCON'!$D$3:$J$1048576,7,FALSE)="Validada","SIM","NÃO"),"NÃO"),"")</f>
        <v>NÃO</v>
      </c>
    </row>
    <row r="676" spans="1:12" s="19" customFormat="1" ht="15" customHeight="1" x14ac:dyDescent="0.25">
      <c r="A676" s="88" t="s">
        <v>6044</v>
      </c>
      <c r="B676" s="40" t="s">
        <v>3601</v>
      </c>
      <c r="C676" s="82" t="s">
        <v>10958</v>
      </c>
      <c r="D676" s="82">
        <v>180</v>
      </c>
      <c r="E676" s="82">
        <v>0</v>
      </c>
      <c r="F676" s="82">
        <v>1</v>
      </c>
      <c r="G676" s="82">
        <v>181</v>
      </c>
      <c r="H676" s="40" t="s">
        <v>2</v>
      </c>
      <c r="I676" s="83" t="str">
        <f>IFERROR(VLOOKUP(A676,'Alíquotas - CADPREV'!$B$2152:$N$4324,8,FALSE),"")</f>
        <v>NÃO</v>
      </c>
      <c r="J676" s="83" t="str">
        <f>IF(H676="RPPS",VLOOKUP(A676,' Legislação Benef - GESCON'!$B$4:$I$2159,3,FALSE),"")</f>
        <v>NÃO</v>
      </c>
      <c r="K676" s="83" t="str">
        <f>IF(H676="RPPS",VLOOKUP(A676,' Legislação Benef - GESCON'!$B$4:$I$2159,6,FALSE),"")</f>
        <v>NÃO</v>
      </c>
      <c r="L676" s="83" t="str">
        <f>IF(H676="RPPS",IFERROR(IF(VLOOKUP(A676,'Suspensão de repasses - GESCON'!$D$3:$J$1048576,7,FALSE)="Validada","SIM","NÃO"),"NÃO"),"")</f>
        <v>NÃO</v>
      </c>
    </row>
    <row r="677" spans="1:12" s="19" customFormat="1" ht="15" hidden="1" customHeight="1" x14ac:dyDescent="0.25">
      <c r="A677" s="88" t="s">
        <v>6045</v>
      </c>
      <c r="B677" s="40" t="s">
        <v>3812</v>
      </c>
      <c r="C677" s="82" t="s">
        <v>10959</v>
      </c>
      <c r="D677" s="82"/>
      <c r="E677" s="82"/>
      <c r="F677" s="82"/>
      <c r="G677" s="82"/>
      <c r="H677" s="40" t="s">
        <v>4</v>
      </c>
      <c r="I677" s="83" t="str">
        <f>IFERROR(VLOOKUP(A677,'Alíquotas - CADPREV'!$B$2152:$N$4324,8,FALSE),"")</f>
        <v/>
      </c>
      <c r="J677" s="83" t="str">
        <f>IF(H677="RPPS",VLOOKUP(A677,' Legislação Benef - GESCON'!$B$4:$I$2159,3,FALSE),"")</f>
        <v/>
      </c>
      <c r="K677" s="83" t="str">
        <f>IF(H677="RPPS",VLOOKUP(A677,' Legislação Benef - GESCON'!$B$4:$I$2159,6,FALSE),"")</f>
        <v/>
      </c>
      <c r="L677" s="83" t="str">
        <f>IF(H677="RPPS",IFERROR(IF(VLOOKUP(A677,'Suspensão de repasses - GESCON'!$D$3:$J$1048576,7,FALSE)="Validada","SIM","NÃO"),"NÃO"),"")</f>
        <v/>
      </c>
    </row>
    <row r="678" spans="1:12" s="19" customFormat="1" ht="15" hidden="1" customHeight="1" x14ac:dyDescent="0.25">
      <c r="A678" s="88" t="s">
        <v>6046</v>
      </c>
      <c r="B678" s="40" t="s">
        <v>4289</v>
      </c>
      <c r="C678" s="82" t="s">
        <v>10959</v>
      </c>
      <c r="D678" s="82"/>
      <c r="E678" s="82"/>
      <c r="F678" s="82"/>
      <c r="G678" s="82"/>
      <c r="H678" s="40" t="s">
        <v>4</v>
      </c>
      <c r="I678" s="83" t="str">
        <f>IFERROR(VLOOKUP(A678,'Alíquotas - CADPREV'!$B$2152:$N$4324,8,FALSE),"")</f>
        <v/>
      </c>
      <c r="J678" s="83" t="str">
        <f>IF(H678="RPPS",VLOOKUP(A678,' Legislação Benef - GESCON'!$B$4:$I$2159,3,FALSE),"")</f>
        <v/>
      </c>
      <c r="K678" s="83" t="str">
        <f>IF(H678="RPPS",VLOOKUP(A678,' Legislação Benef - GESCON'!$B$4:$I$2159,6,FALSE),"")</f>
        <v/>
      </c>
      <c r="L678" s="83" t="str">
        <f>IF(H678="RPPS",IFERROR(IF(VLOOKUP(A678,'Suspensão de repasses - GESCON'!$D$3:$J$1048576,7,FALSE)="Validada","SIM","NÃO"),"NÃO"),"")</f>
        <v/>
      </c>
    </row>
    <row r="679" spans="1:12" s="19" customFormat="1" ht="15" hidden="1" customHeight="1" x14ac:dyDescent="0.25">
      <c r="A679" s="88" t="s">
        <v>6047</v>
      </c>
      <c r="B679" s="40" t="s">
        <v>215</v>
      </c>
      <c r="C679" s="82" t="s">
        <v>10959</v>
      </c>
      <c r="D679" s="82"/>
      <c r="E679" s="82"/>
      <c r="F679" s="82"/>
      <c r="G679" s="82"/>
      <c r="H679" s="40" t="s">
        <v>4</v>
      </c>
      <c r="I679" s="83" t="str">
        <f>IFERROR(VLOOKUP(A679,'Alíquotas - CADPREV'!$B$2152:$N$4324,8,FALSE),"")</f>
        <v/>
      </c>
      <c r="J679" s="83" t="str">
        <f>IF(H679="RPPS",VLOOKUP(A679,' Legislação Benef - GESCON'!$B$4:$I$2159,3,FALSE),"")</f>
        <v/>
      </c>
      <c r="K679" s="83" t="str">
        <f>IF(H679="RPPS",VLOOKUP(A679,' Legislação Benef - GESCON'!$B$4:$I$2159,6,FALSE),"")</f>
        <v/>
      </c>
      <c r="L679" s="83" t="str">
        <f>IF(H679="RPPS",IFERROR(IF(VLOOKUP(A679,'Suspensão de repasses - GESCON'!$D$3:$J$1048576,7,FALSE)="Validada","SIM","NÃO"),"NÃO"),"")</f>
        <v/>
      </c>
    </row>
    <row r="680" spans="1:12" s="19" customFormat="1" ht="15" customHeight="1" x14ac:dyDescent="0.25">
      <c r="A680" s="88" t="s">
        <v>6048</v>
      </c>
      <c r="B680" s="40" t="s">
        <v>1356</v>
      </c>
      <c r="C680" s="82" t="s">
        <v>10958</v>
      </c>
      <c r="D680" s="82">
        <v>194</v>
      </c>
      <c r="E680" s="82">
        <v>68</v>
      </c>
      <c r="F680" s="82">
        <v>3</v>
      </c>
      <c r="G680" s="82">
        <v>265</v>
      </c>
      <c r="H680" s="40" t="s">
        <v>2</v>
      </c>
      <c r="I680" s="83" t="str">
        <f>IFERROR(VLOOKUP(A680,'Alíquotas - CADPREV'!$B$2152:$N$4324,8,FALSE),"")</f>
        <v>NÃO</v>
      </c>
      <c r="J680" s="83" t="str">
        <f>IF(H680="RPPS",VLOOKUP(A680,' Legislação Benef - GESCON'!$B$4:$I$2159,3,FALSE),"")</f>
        <v>NÃO</v>
      </c>
      <c r="K680" s="83" t="str">
        <f>IF(H680="RPPS",VLOOKUP(A680,' Legislação Benef - GESCON'!$B$4:$I$2159,6,FALSE),"")</f>
        <v>SIM</v>
      </c>
      <c r="L680" s="83" t="str">
        <f>IF(H680="RPPS",IFERROR(IF(VLOOKUP(A680,'Suspensão de repasses - GESCON'!$D$3:$J$1048576,7,FALSE)="Validada","SIM","NÃO"),"NÃO"),"")</f>
        <v>NÃO</v>
      </c>
    </row>
    <row r="681" spans="1:12" s="19" customFormat="1" ht="15" hidden="1" customHeight="1" x14ac:dyDescent="0.25">
      <c r="A681" s="88" t="s">
        <v>6049</v>
      </c>
      <c r="B681" s="40" t="s">
        <v>215</v>
      </c>
      <c r="C681" s="82" t="s">
        <v>10959</v>
      </c>
      <c r="D681" s="82"/>
      <c r="E681" s="82"/>
      <c r="F681" s="82"/>
      <c r="G681" s="82"/>
      <c r="H681" s="40" t="s">
        <v>4</v>
      </c>
      <c r="I681" s="83" t="str">
        <f>IFERROR(VLOOKUP(A681,'Alíquotas - CADPREV'!$B$2152:$N$4324,8,FALSE),"")</f>
        <v/>
      </c>
      <c r="J681" s="83" t="str">
        <f>IF(H681="RPPS",VLOOKUP(A681,' Legislação Benef - GESCON'!$B$4:$I$2159,3,FALSE),"")</f>
        <v/>
      </c>
      <c r="K681" s="83" t="str">
        <f>IF(H681="RPPS",VLOOKUP(A681,' Legislação Benef - GESCON'!$B$4:$I$2159,6,FALSE),"")</f>
        <v/>
      </c>
      <c r="L681" s="83" t="str">
        <f>IF(H681="RPPS",IFERROR(IF(VLOOKUP(A681,'Suspensão de repasses - GESCON'!$D$3:$J$1048576,7,FALSE)="Validada","SIM","NÃO"),"NÃO"),"")</f>
        <v/>
      </c>
    </row>
    <row r="682" spans="1:12" s="19" customFormat="1" ht="15" customHeight="1" x14ac:dyDescent="0.25">
      <c r="A682" s="88" t="s">
        <v>6050</v>
      </c>
      <c r="B682" s="40" t="s">
        <v>1142</v>
      </c>
      <c r="C682" s="82" t="s">
        <v>10958</v>
      </c>
      <c r="D682" s="82">
        <v>959</v>
      </c>
      <c r="E682" s="82">
        <v>22</v>
      </c>
      <c r="F682" s="82">
        <v>16</v>
      </c>
      <c r="G682" s="82">
        <v>997</v>
      </c>
      <c r="H682" s="40" t="s">
        <v>2</v>
      </c>
      <c r="I682" s="83" t="str">
        <f>IFERROR(VLOOKUP(A682,'Alíquotas - CADPREV'!$B$2152:$N$4324,8,FALSE),"")</f>
        <v>NÃO</v>
      </c>
      <c r="J682" s="83" t="str">
        <f>IF(H682="RPPS",VLOOKUP(A682,' Legislação Benef - GESCON'!$B$4:$I$2159,3,FALSE),"")</f>
        <v>NÃO</v>
      </c>
      <c r="K682" s="83" t="str">
        <f>IF(H682="RPPS",VLOOKUP(A682,' Legislação Benef - GESCON'!$B$4:$I$2159,6,FALSE),"")</f>
        <v>NÃO</v>
      </c>
      <c r="L682" s="83" t="str">
        <f>IF(H682="RPPS",IFERROR(IF(VLOOKUP(A682,'Suspensão de repasses - GESCON'!$D$3:$J$1048576,7,FALSE)="Validada","SIM","NÃO"),"NÃO"),"")</f>
        <v>NÃO</v>
      </c>
    </row>
    <row r="683" spans="1:12" s="19" customFormat="1" ht="15" customHeight="1" x14ac:dyDescent="0.25">
      <c r="A683" s="88" t="s">
        <v>6051</v>
      </c>
      <c r="B683" s="40" t="s">
        <v>901</v>
      </c>
      <c r="C683" s="82" t="s">
        <v>10958</v>
      </c>
      <c r="D683" s="82">
        <v>587</v>
      </c>
      <c r="E683" s="82">
        <v>213</v>
      </c>
      <c r="F683" s="82">
        <v>49</v>
      </c>
      <c r="G683" s="82">
        <v>849</v>
      </c>
      <c r="H683" s="40" t="s">
        <v>2</v>
      </c>
      <c r="I683" s="83" t="str">
        <f>IFERROR(VLOOKUP(A683,'Alíquotas - CADPREV'!$B$2152:$N$4324,8,FALSE),"")</f>
        <v>NÃO</v>
      </c>
      <c r="J683" s="83" t="str">
        <f>IF(H683="RPPS",VLOOKUP(A683,' Legislação Benef - GESCON'!$B$4:$I$2159,3,FALSE),"")</f>
        <v>NÃO</v>
      </c>
      <c r="K683" s="83" t="str">
        <f>IF(H683="RPPS",VLOOKUP(A683,' Legislação Benef - GESCON'!$B$4:$I$2159,6,FALSE),"")</f>
        <v>NÃO</v>
      </c>
      <c r="L683" s="83" t="str">
        <f>IF(H683="RPPS",IFERROR(IF(VLOOKUP(A683,'Suspensão de repasses - GESCON'!$D$3:$J$1048576,7,FALSE)="Validada","SIM","NÃO"),"NÃO"),"")</f>
        <v>NÃO</v>
      </c>
    </row>
    <row r="684" spans="1:12" s="19" customFormat="1" ht="15" hidden="1" customHeight="1" x14ac:dyDescent="0.25">
      <c r="A684" s="88" t="s">
        <v>6052</v>
      </c>
      <c r="B684" s="40" t="s">
        <v>1356</v>
      </c>
      <c r="C684" s="82" t="s">
        <v>10959</v>
      </c>
      <c r="D684" s="82"/>
      <c r="E684" s="82"/>
      <c r="F684" s="82"/>
      <c r="G684" s="82"/>
      <c r="H684" s="40" t="s">
        <v>4</v>
      </c>
      <c r="I684" s="83" t="str">
        <f>IFERROR(VLOOKUP(A684,'Alíquotas - CADPREV'!$B$2152:$N$4324,8,FALSE),"")</f>
        <v/>
      </c>
      <c r="J684" s="83" t="str">
        <f>IF(H684="RPPS",VLOOKUP(A684,' Legislação Benef - GESCON'!$B$4:$I$2159,3,FALSE),"")</f>
        <v/>
      </c>
      <c r="K684" s="83" t="str">
        <f>IF(H684="RPPS",VLOOKUP(A684,' Legislação Benef - GESCON'!$B$4:$I$2159,6,FALSE),"")</f>
        <v/>
      </c>
      <c r="L684" s="83" t="str">
        <f>IF(H684="RPPS",IFERROR(IF(VLOOKUP(A684,'Suspensão de repasses - GESCON'!$D$3:$J$1048576,7,FALSE)="Validada","SIM","NÃO"),"NÃO"),"")</f>
        <v/>
      </c>
    </row>
    <row r="685" spans="1:12" s="19" customFormat="1" ht="15" hidden="1" customHeight="1" x14ac:dyDescent="0.25">
      <c r="A685" s="88" t="s">
        <v>6053</v>
      </c>
      <c r="B685" s="40" t="s">
        <v>2274</v>
      </c>
      <c r="C685" s="82" t="s">
        <v>10959</v>
      </c>
      <c r="D685" s="82"/>
      <c r="E685" s="82"/>
      <c r="F685" s="82"/>
      <c r="G685" s="82"/>
      <c r="H685" s="40" t="s">
        <v>4</v>
      </c>
      <c r="I685" s="83" t="str">
        <f>IFERROR(VLOOKUP(A685,'Alíquotas - CADPREV'!$B$2152:$N$4324,8,FALSE),"")</f>
        <v/>
      </c>
      <c r="J685" s="83" t="str">
        <f>IF(H685="RPPS",VLOOKUP(A685,' Legislação Benef - GESCON'!$B$4:$I$2159,3,FALSE),"")</f>
        <v/>
      </c>
      <c r="K685" s="83" t="str">
        <f>IF(H685="RPPS",VLOOKUP(A685,' Legislação Benef - GESCON'!$B$4:$I$2159,6,FALSE),"")</f>
        <v/>
      </c>
      <c r="L685" s="83" t="str">
        <f>IF(H685="RPPS",IFERROR(IF(VLOOKUP(A685,'Suspensão de repasses - GESCON'!$D$3:$J$1048576,7,FALSE)="Validada","SIM","NÃO"),"NÃO"),"")</f>
        <v/>
      </c>
    </row>
    <row r="686" spans="1:12" s="19" customFormat="1" ht="15" hidden="1" customHeight="1" x14ac:dyDescent="0.25">
      <c r="A686" s="88" t="s">
        <v>6054</v>
      </c>
      <c r="B686" s="40" t="s">
        <v>1356</v>
      </c>
      <c r="C686" s="82" t="s">
        <v>10959</v>
      </c>
      <c r="D686" s="82"/>
      <c r="E686" s="82"/>
      <c r="F686" s="82"/>
      <c r="G686" s="82"/>
      <c r="H686" s="40" t="s">
        <v>4</v>
      </c>
      <c r="I686" s="83" t="str">
        <f>IFERROR(VLOOKUP(A686,'Alíquotas - CADPREV'!$B$2152:$N$4324,8,FALSE),"")</f>
        <v/>
      </c>
      <c r="J686" s="83" t="str">
        <f>IF(H686="RPPS",VLOOKUP(A686,' Legislação Benef - GESCON'!$B$4:$I$2159,3,FALSE),"")</f>
        <v/>
      </c>
      <c r="K686" s="83" t="str">
        <f>IF(H686="RPPS",VLOOKUP(A686,' Legislação Benef - GESCON'!$B$4:$I$2159,6,FALSE),"")</f>
        <v/>
      </c>
      <c r="L686" s="83" t="str">
        <f>IF(H686="RPPS",IFERROR(IF(VLOOKUP(A686,'Suspensão de repasses - GESCON'!$D$3:$J$1048576,7,FALSE)="Validada","SIM","NÃO"),"NÃO"),"")</f>
        <v/>
      </c>
    </row>
    <row r="687" spans="1:12" s="19" customFormat="1" ht="15" hidden="1" customHeight="1" x14ac:dyDescent="0.25">
      <c r="A687" s="88" t="s">
        <v>6055</v>
      </c>
      <c r="B687" s="40" t="s">
        <v>3513</v>
      </c>
      <c r="C687" s="82" t="s">
        <v>10959</v>
      </c>
      <c r="D687" s="82"/>
      <c r="E687" s="82"/>
      <c r="F687" s="82"/>
      <c r="G687" s="82"/>
      <c r="H687" s="40" t="s">
        <v>4</v>
      </c>
      <c r="I687" s="83" t="str">
        <f>IFERROR(VLOOKUP(A687,'Alíquotas - CADPREV'!$B$2152:$N$4324,8,FALSE),"")</f>
        <v/>
      </c>
      <c r="J687" s="83" t="str">
        <f>IF(H687="RPPS",VLOOKUP(A687,' Legislação Benef - GESCON'!$B$4:$I$2159,3,FALSE),"")</f>
        <v/>
      </c>
      <c r="K687" s="83" t="str">
        <f>IF(H687="RPPS",VLOOKUP(A687,' Legislação Benef - GESCON'!$B$4:$I$2159,6,FALSE),"")</f>
        <v/>
      </c>
      <c r="L687" s="83" t="str">
        <f>IF(H687="RPPS",IFERROR(IF(VLOOKUP(A687,'Suspensão de repasses - GESCON'!$D$3:$J$1048576,7,FALSE)="Validada","SIM","NÃO"),"NÃO"),"")</f>
        <v/>
      </c>
    </row>
    <row r="688" spans="1:12" s="19" customFormat="1" ht="15" hidden="1" customHeight="1" x14ac:dyDescent="0.25">
      <c r="A688" s="88" t="s">
        <v>6056</v>
      </c>
      <c r="B688" s="40" t="s">
        <v>821</v>
      </c>
      <c r="C688" s="82" t="s">
        <v>10959</v>
      </c>
      <c r="D688" s="82"/>
      <c r="E688" s="82"/>
      <c r="F688" s="82"/>
      <c r="G688" s="82"/>
      <c r="H688" s="40" t="s">
        <v>4</v>
      </c>
      <c r="I688" s="83" t="str">
        <f>IFERROR(VLOOKUP(A688,'Alíquotas - CADPREV'!$B$2152:$N$4324,8,FALSE),"")</f>
        <v/>
      </c>
      <c r="J688" s="83" t="str">
        <f>IF(H688="RPPS",VLOOKUP(A688,' Legislação Benef - GESCON'!$B$4:$I$2159,3,FALSE),"")</f>
        <v/>
      </c>
      <c r="K688" s="83" t="str">
        <f>IF(H688="RPPS",VLOOKUP(A688,' Legislação Benef - GESCON'!$B$4:$I$2159,6,FALSE),"")</f>
        <v/>
      </c>
      <c r="L688" s="83" t="str">
        <f>IF(H688="RPPS",IFERROR(IF(VLOOKUP(A688,'Suspensão de repasses - GESCON'!$D$3:$J$1048576,7,FALSE)="Validada","SIM","NÃO"),"NÃO"),"")</f>
        <v/>
      </c>
    </row>
    <row r="689" spans="1:12" s="19" customFormat="1" ht="15" hidden="1" customHeight="1" x14ac:dyDescent="0.25">
      <c r="A689" s="88" t="s">
        <v>6057</v>
      </c>
      <c r="B689" s="40" t="s">
        <v>4289</v>
      </c>
      <c r="C689" s="82" t="s">
        <v>10959</v>
      </c>
      <c r="D689" s="82"/>
      <c r="E689" s="82"/>
      <c r="F689" s="82"/>
      <c r="G689" s="82"/>
      <c r="H689" s="40" t="s">
        <v>4</v>
      </c>
      <c r="I689" s="83" t="str">
        <f>IFERROR(VLOOKUP(A689,'Alíquotas - CADPREV'!$B$2152:$N$4324,8,FALSE),"")</f>
        <v/>
      </c>
      <c r="J689" s="83" t="str">
        <f>IF(H689="RPPS",VLOOKUP(A689,' Legislação Benef - GESCON'!$B$4:$I$2159,3,FALSE),"")</f>
        <v/>
      </c>
      <c r="K689" s="83" t="str">
        <f>IF(H689="RPPS",VLOOKUP(A689,' Legislação Benef - GESCON'!$B$4:$I$2159,6,FALSE),"")</f>
        <v/>
      </c>
      <c r="L689" s="83" t="str">
        <f>IF(H689="RPPS",IFERROR(IF(VLOOKUP(A689,'Suspensão de repasses - GESCON'!$D$3:$J$1048576,7,FALSE)="Validada","SIM","NÃO"),"NÃO"),"")</f>
        <v/>
      </c>
    </row>
    <row r="690" spans="1:12" s="19" customFormat="1" ht="15" hidden="1" customHeight="1" x14ac:dyDescent="0.25">
      <c r="A690" s="88" t="s">
        <v>6058</v>
      </c>
      <c r="B690" s="40" t="s">
        <v>3143</v>
      </c>
      <c r="C690" s="82" t="s">
        <v>10959</v>
      </c>
      <c r="D690" s="82"/>
      <c r="E690" s="82"/>
      <c r="F690" s="82"/>
      <c r="G690" s="82"/>
      <c r="H690" s="40" t="s">
        <v>4</v>
      </c>
      <c r="I690" s="83" t="str">
        <f>IFERROR(VLOOKUP(A690,'Alíquotas - CADPREV'!$B$2152:$N$4324,8,FALSE),"")</f>
        <v/>
      </c>
      <c r="J690" s="83" t="str">
        <f>IF(H690="RPPS",VLOOKUP(A690,' Legislação Benef - GESCON'!$B$4:$I$2159,3,FALSE),"")</f>
        <v/>
      </c>
      <c r="K690" s="83" t="str">
        <f>IF(H690="RPPS",VLOOKUP(A690,' Legislação Benef - GESCON'!$B$4:$I$2159,6,FALSE),"")</f>
        <v/>
      </c>
      <c r="L690" s="83" t="str">
        <f>IF(H690="RPPS",IFERROR(IF(VLOOKUP(A690,'Suspensão de repasses - GESCON'!$D$3:$J$1048576,7,FALSE)="Validada","SIM","NÃO"),"NÃO"),"")</f>
        <v/>
      </c>
    </row>
    <row r="691" spans="1:12" s="19" customFormat="1" ht="15" hidden="1" customHeight="1" x14ac:dyDescent="0.25">
      <c r="A691" s="88" t="s">
        <v>6059</v>
      </c>
      <c r="B691" s="40" t="s">
        <v>2413</v>
      </c>
      <c r="C691" s="82" t="s">
        <v>10959</v>
      </c>
      <c r="D691" s="82"/>
      <c r="E691" s="82"/>
      <c r="F691" s="82"/>
      <c r="G691" s="82"/>
      <c r="H691" s="40" t="s">
        <v>4</v>
      </c>
      <c r="I691" s="83" t="str">
        <f>IFERROR(VLOOKUP(A691,'Alíquotas - CADPREV'!$B$2152:$N$4324,8,FALSE),"")</f>
        <v/>
      </c>
      <c r="J691" s="83" t="str">
        <f>IF(H691="RPPS",VLOOKUP(A691,' Legislação Benef - GESCON'!$B$4:$I$2159,3,FALSE),"")</f>
        <v/>
      </c>
      <c r="K691" s="83" t="str">
        <f>IF(H691="RPPS",VLOOKUP(A691,' Legislação Benef - GESCON'!$B$4:$I$2159,6,FALSE),"")</f>
        <v/>
      </c>
      <c r="L691" s="83" t="str">
        <f>IF(H691="RPPS",IFERROR(IF(VLOOKUP(A691,'Suspensão de repasses - GESCON'!$D$3:$J$1048576,7,FALSE)="Validada","SIM","NÃO"),"NÃO"),"")</f>
        <v/>
      </c>
    </row>
    <row r="692" spans="1:12" s="19" customFormat="1" ht="15" hidden="1" customHeight="1" x14ac:dyDescent="0.25">
      <c r="A692" s="88" t="s">
        <v>6060</v>
      </c>
      <c r="B692" s="40" t="s">
        <v>5227</v>
      </c>
      <c r="C692" s="82" t="s">
        <v>10959</v>
      </c>
      <c r="D692" s="82"/>
      <c r="E692" s="82"/>
      <c r="F692" s="82"/>
      <c r="G692" s="82"/>
      <c r="H692" s="40" t="s">
        <v>4</v>
      </c>
      <c r="I692" s="83" t="str">
        <f>IFERROR(VLOOKUP(A692,'Alíquotas - CADPREV'!$B$2152:$N$4324,8,FALSE),"")</f>
        <v/>
      </c>
      <c r="J692" s="83" t="str">
        <f>IF(H692="RPPS",VLOOKUP(A692,' Legislação Benef - GESCON'!$B$4:$I$2159,3,FALSE),"")</f>
        <v/>
      </c>
      <c r="K692" s="83" t="str">
        <f>IF(H692="RPPS",VLOOKUP(A692,' Legislação Benef - GESCON'!$B$4:$I$2159,6,FALSE),"")</f>
        <v/>
      </c>
      <c r="L692" s="83" t="str">
        <f>IF(H692="RPPS",IFERROR(IF(VLOOKUP(A692,'Suspensão de repasses - GESCON'!$D$3:$J$1048576,7,FALSE)="Validada","SIM","NÃO"),"NÃO"),"")</f>
        <v/>
      </c>
    </row>
    <row r="693" spans="1:12" s="19" customFormat="1" ht="15" customHeight="1" x14ac:dyDescent="0.25">
      <c r="A693" s="88" t="s">
        <v>6061</v>
      </c>
      <c r="B693" s="40" t="s">
        <v>4626</v>
      </c>
      <c r="C693" s="82" t="s">
        <v>10958</v>
      </c>
      <c r="D693" s="82">
        <v>645</v>
      </c>
      <c r="E693" s="82">
        <v>146</v>
      </c>
      <c r="F693" s="82">
        <v>32</v>
      </c>
      <c r="G693" s="82">
        <v>823</v>
      </c>
      <c r="H693" s="40" t="s">
        <v>2</v>
      </c>
      <c r="I693" s="83" t="str">
        <f>IFERROR(VLOOKUP(A693,'Alíquotas - CADPREV'!$B$2152:$N$4324,8,FALSE),"")</f>
        <v>NÃO</v>
      </c>
      <c r="J693" s="83" t="str">
        <f>IF(H693="RPPS",VLOOKUP(A693,' Legislação Benef - GESCON'!$B$4:$I$2159,3,FALSE),"")</f>
        <v>NÃO</v>
      </c>
      <c r="K693" s="83" t="str">
        <f>IF(H693="RPPS",VLOOKUP(A693,' Legislação Benef - GESCON'!$B$4:$I$2159,6,FALSE),"")</f>
        <v>NÃO</v>
      </c>
      <c r="L693" s="83" t="str">
        <f>IF(H693="RPPS",IFERROR(IF(VLOOKUP(A693,'Suspensão de repasses - GESCON'!$D$3:$J$1048576,7,FALSE)="Validada","SIM","NÃO"),"NÃO"),"")</f>
        <v>NÃO</v>
      </c>
    </row>
    <row r="694" spans="1:12" s="19" customFormat="1" ht="15" hidden="1" customHeight="1" x14ac:dyDescent="0.25">
      <c r="A694" s="88" t="s">
        <v>6062</v>
      </c>
      <c r="B694" s="40" t="s">
        <v>1142</v>
      </c>
      <c r="C694" s="82" t="s">
        <v>10959</v>
      </c>
      <c r="D694" s="82"/>
      <c r="E694" s="82"/>
      <c r="F694" s="82"/>
      <c r="G694" s="82"/>
      <c r="H694" s="40" t="s">
        <v>4</v>
      </c>
      <c r="I694" s="83" t="str">
        <f>IFERROR(VLOOKUP(A694,'Alíquotas - CADPREV'!$B$2152:$N$4324,8,FALSE),"")</f>
        <v/>
      </c>
      <c r="J694" s="83" t="str">
        <f>IF(H694="RPPS",VLOOKUP(A694,' Legislação Benef - GESCON'!$B$4:$I$2159,3,FALSE),"")</f>
        <v/>
      </c>
      <c r="K694" s="83" t="str">
        <f>IF(H694="RPPS",VLOOKUP(A694,' Legislação Benef - GESCON'!$B$4:$I$2159,6,FALSE),"")</f>
        <v/>
      </c>
      <c r="L694" s="83" t="str">
        <f>IF(H694="RPPS",IFERROR(IF(VLOOKUP(A694,'Suspensão de repasses - GESCON'!$D$3:$J$1048576,7,FALSE)="Validada","SIM","NÃO"),"NÃO"),"")</f>
        <v/>
      </c>
    </row>
    <row r="695" spans="1:12" s="19" customFormat="1" ht="15" customHeight="1" x14ac:dyDescent="0.25">
      <c r="A695" s="88" t="s">
        <v>6063</v>
      </c>
      <c r="B695" s="40" t="s">
        <v>3812</v>
      </c>
      <c r="C695" s="82" t="s">
        <v>10958</v>
      </c>
      <c r="D695" s="82">
        <v>333</v>
      </c>
      <c r="E695" s="82">
        <v>91</v>
      </c>
      <c r="F695" s="82">
        <v>13</v>
      </c>
      <c r="G695" s="82">
        <v>437</v>
      </c>
      <c r="H695" s="40" t="s">
        <v>2</v>
      </c>
      <c r="I695" s="83" t="str">
        <f>IFERROR(VLOOKUP(A695,'Alíquotas - CADPREV'!$B$2152:$N$4324,8,FALSE),"")</f>
        <v>SIM</v>
      </c>
      <c r="J695" s="83" t="str">
        <f>IF(H695="RPPS",VLOOKUP(A695,' Legislação Benef - GESCON'!$B$4:$I$2159,3,FALSE),"")</f>
        <v>NÃO</v>
      </c>
      <c r="K695" s="83" t="str">
        <f>IF(H695="RPPS",VLOOKUP(A695,' Legislação Benef - GESCON'!$B$4:$I$2159,6,FALSE),"")</f>
        <v>NÃO</v>
      </c>
      <c r="L695" s="83" t="str">
        <f>IF(H695="RPPS",IFERROR(IF(VLOOKUP(A695,'Suspensão de repasses - GESCON'!$D$3:$J$1048576,7,FALSE)="Validada","SIM","NÃO"),"NÃO"),"")</f>
        <v>NÃO</v>
      </c>
    </row>
    <row r="696" spans="1:12" s="19" customFormat="1" ht="15" customHeight="1" x14ac:dyDescent="0.25">
      <c r="A696" s="88" t="s">
        <v>6064</v>
      </c>
      <c r="B696" s="40" t="s">
        <v>2926</v>
      </c>
      <c r="C696" s="82" t="s">
        <v>10958</v>
      </c>
      <c r="D696" s="82">
        <v>364</v>
      </c>
      <c r="E696" s="82">
        <v>30</v>
      </c>
      <c r="F696" s="82">
        <v>1</v>
      </c>
      <c r="G696" s="82">
        <v>395</v>
      </c>
      <c r="H696" s="40" t="s">
        <v>2</v>
      </c>
      <c r="I696" s="83" t="str">
        <f>IFERROR(VLOOKUP(A696,'Alíquotas - CADPREV'!$B$2152:$N$4324,8,FALSE),"")</f>
        <v>NÃO</v>
      </c>
      <c r="J696" s="83" t="str">
        <f>IF(H696="RPPS",VLOOKUP(A696,' Legislação Benef - GESCON'!$B$4:$I$2159,3,FALSE),"")</f>
        <v>NÃO</v>
      </c>
      <c r="K696" s="83" t="str">
        <f>IF(H696="RPPS",VLOOKUP(A696,' Legislação Benef - GESCON'!$B$4:$I$2159,6,FALSE),"")</f>
        <v>SIM</v>
      </c>
      <c r="L696" s="83" t="str">
        <f>IF(H696="RPPS",IFERROR(IF(VLOOKUP(A696,'Suspensão de repasses - GESCON'!$D$3:$J$1048576,7,FALSE)="Validada","SIM","NÃO"),"NÃO"),"")</f>
        <v>SIM</v>
      </c>
    </row>
    <row r="697" spans="1:12" s="19" customFormat="1" ht="15" hidden="1" customHeight="1" x14ac:dyDescent="0.25">
      <c r="A697" s="88" t="s">
        <v>6065</v>
      </c>
      <c r="B697" s="40" t="s">
        <v>3812</v>
      </c>
      <c r="C697" s="82" t="s">
        <v>10959</v>
      </c>
      <c r="D697" s="82"/>
      <c r="E697" s="82"/>
      <c r="F697" s="82"/>
      <c r="G697" s="82"/>
      <c r="H697" s="40" t="s">
        <v>4</v>
      </c>
      <c r="I697" s="83" t="str">
        <f>IFERROR(VLOOKUP(A697,'Alíquotas - CADPREV'!$B$2152:$N$4324,8,FALSE),"")</f>
        <v/>
      </c>
      <c r="J697" s="83" t="str">
        <f>IF(H697="RPPS",VLOOKUP(A697,' Legislação Benef - GESCON'!$B$4:$I$2159,3,FALSE),"")</f>
        <v/>
      </c>
      <c r="K697" s="83" t="str">
        <f>IF(H697="RPPS",VLOOKUP(A697,' Legislação Benef - GESCON'!$B$4:$I$2159,6,FALSE),"")</f>
        <v/>
      </c>
      <c r="L697" s="83" t="str">
        <f>IF(H697="RPPS",IFERROR(IF(VLOOKUP(A697,'Suspensão de repasses - GESCON'!$D$3:$J$1048576,7,FALSE)="Validada","SIM","NÃO"),"NÃO"),"")</f>
        <v/>
      </c>
    </row>
    <row r="698" spans="1:12" s="19" customFormat="1" ht="15" hidden="1" customHeight="1" x14ac:dyDescent="0.25">
      <c r="A698" s="88" t="s">
        <v>6066</v>
      </c>
      <c r="B698" s="40" t="s">
        <v>1356</v>
      </c>
      <c r="C698" s="82" t="s">
        <v>10959</v>
      </c>
      <c r="D698" s="82"/>
      <c r="E698" s="82"/>
      <c r="F698" s="82"/>
      <c r="G698" s="82"/>
      <c r="H698" s="40" t="s">
        <v>4</v>
      </c>
      <c r="I698" s="83" t="str">
        <f>IFERROR(VLOOKUP(A698,'Alíquotas - CADPREV'!$B$2152:$N$4324,8,FALSE),"")</f>
        <v/>
      </c>
      <c r="J698" s="83" t="str">
        <f>IF(H698="RPPS",VLOOKUP(A698,' Legislação Benef - GESCON'!$B$4:$I$2159,3,FALSE),"")</f>
        <v/>
      </c>
      <c r="K698" s="83" t="str">
        <f>IF(H698="RPPS",VLOOKUP(A698,' Legislação Benef - GESCON'!$B$4:$I$2159,6,FALSE),"")</f>
        <v/>
      </c>
      <c r="L698" s="83" t="str">
        <f>IF(H698="RPPS",IFERROR(IF(VLOOKUP(A698,'Suspensão de repasses - GESCON'!$D$3:$J$1048576,7,FALSE)="Validada","SIM","NÃO"),"NÃO"),"")</f>
        <v/>
      </c>
    </row>
    <row r="699" spans="1:12" s="19" customFormat="1" ht="15" hidden="1" customHeight="1" x14ac:dyDescent="0.25">
      <c r="A699" s="88" t="s">
        <v>6067</v>
      </c>
      <c r="B699" s="40" t="s">
        <v>4289</v>
      </c>
      <c r="C699" s="82" t="s">
        <v>10959</v>
      </c>
      <c r="D699" s="82"/>
      <c r="E699" s="82"/>
      <c r="F699" s="82"/>
      <c r="G699" s="82"/>
      <c r="H699" s="40" t="s">
        <v>4</v>
      </c>
      <c r="I699" s="83" t="str">
        <f>IFERROR(VLOOKUP(A699,'Alíquotas - CADPREV'!$B$2152:$N$4324,8,FALSE),"")</f>
        <v/>
      </c>
      <c r="J699" s="83" t="str">
        <f>IF(H699="RPPS",VLOOKUP(A699,' Legislação Benef - GESCON'!$B$4:$I$2159,3,FALSE),"")</f>
        <v/>
      </c>
      <c r="K699" s="83" t="str">
        <f>IF(H699="RPPS",VLOOKUP(A699,' Legislação Benef - GESCON'!$B$4:$I$2159,6,FALSE),"")</f>
        <v/>
      </c>
      <c r="L699" s="83" t="str">
        <f>IF(H699="RPPS",IFERROR(IF(VLOOKUP(A699,'Suspensão de repasses - GESCON'!$D$3:$J$1048576,7,FALSE)="Validada","SIM","NÃO"),"NÃO"),"")</f>
        <v/>
      </c>
    </row>
    <row r="700" spans="1:12" s="19" customFormat="1" ht="15" hidden="1" customHeight="1" x14ac:dyDescent="0.25">
      <c r="A700" s="88" t="s">
        <v>6068</v>
      </c>
      <c r="B700" s="40" t="s">
        <v>3812</v>
      </c>
      <c r="C700" s="82" t="s">
        <v>10959</v>
      </c>
      <c r="D700" s="82"/>
      <c r="E700" s="82"/>
      <c r="F700" s="82"/>
      <c r="G700" s="82"/>
      <c r="H700" s="40" t="s">
        <v>4</v>
      </c>
      <c r="I700" s="83" t="str">
        <f>IFERROR(VLOOKUP(A700,'Alíquotas - CADPREV'!$B$2152:$N$4324,8,FALSE),"")</f>
        <v/>
      </c>
      <c r="J700" s="83" t="str">
        <f>IF(H700="RPPS",VLOOKUP(A700,' Legislação Benef - GESCON'!$B$4:$I$2159,3,FALSE),"")</f>
        <v/>
      </c>
      <c r="K700" s="83" t="str">
        <f>IF(H700="RPPS",VLOOKUP(A700,' Legislação Benef - GESCON'!$B$4:$I$2159,6,FALSE),"")</f>
        <v/>
      </c>
      <c r="L700" s="83" t="str">
        <f>IF(H700="RPPS",IFERROR(IF(VLOOKUP(A700,'Suspensão de repasses - GESCON'!$D$3:$J$1048576,7,FALSE)="Validada","SIM","NÃO"),"NÃO"),"")</f>
        <v/>
      </c>
    </row>
    <row r="701" spans="1:12" s="19" customFormat="1" ht="15" customHeight="1" x14ac:dyDescent="0.25">
      <c r="A701" s="88" t="s">
        <v>6069</v>
      </c>
      <c r="B701" s="40" t="s">
        <v>1356</v>
      </c>
      <c r="C701" s="82" t="s">
        <v>10958</v>
      </c>
      <c r="D701" s="82">
        <v>387</v>
      </c>
      <c r="E701" s="82">
        <v>178</v>
      </c>
      <c r="F701" s="82">
        <v>49</v>
      </c>
      <c r="G701" s="82">
        <v>614</v>
      </c>
      <c r="H701" s="40" t="s">
        <v>2</v>
      </c>
      <c r="I701" s="83" t="str">
        <f>IFERROR(VLOOKUP(A701,'Alíquotas - CADPREV'!$B$2152:$N$4324,8,FALSE),"")</f>
        <v>SIM</v>
      </c>
      <c r="J701" s="83" t="str">
        <f>IF(H701="RPPS",VLOOKUP(A701,' Legislação Benef - GESCON'!$B$4:$I$2159,3,FALSE),"")</f>
        <v>NÃO</v>
      </c>
      <c r="K701" s="83" t="str">
        <f>IF(H701="RPPS",VLOOKUP(A701,' Legislação Benef - GESCON'!$B$4:$I$2159,6,FALSE),"")</f>
        <v>SIM</v>
      </c>
      <c r="L701" s="83" t="str">
        <f>IF(H701="RPPS",IFERROR(IF(VLOOKUP(A701,'Suspensão de repasses - GESCON'!$D$3:$J$1048576,7,FALSE)="Validada","SIM","NÃO"),"NÃO"),"")</f>
        <v>NÃO</v>
      </c>
    </row>
    <row r="702" spans="1:12" s="19" customFormat="1" ht="15" hidden="1" customHeight="1" x14ac:dyDescent="0.25">
      <c r="A702" s="88" t="s">
        <v>6070</v>
      </c>
      <c r="B702" s="40" t="s">
        <v>2554</v>
      </c>
      <c r="C702" s="82" t="s">
        <v>10959</v>
      </c>
      <c r="D702" s="82"/>
      <c r="E702" s="82"/>
      <c r="F702" s="82"/>
      <c r="G702" s="82"/>
      <c r="H702" s="40" t="s">
        <v>4</v>
      </c>
      <c r="I702" s="83" t="str">
        <f>IFERROR(VLOOKUP(A702,'Alíquotas - CADPREV'!$B$2152:$N$4324,8,FALSE),"")</f>
        <v/>
      </c>
      <c r="J702" s="83" t="str">
        <f>IF(H702="RPPS",VLOOKUP(A702,' Legislação Benef - GESCON'!$B$4:$I$2159,3,FALSE),"")</f>
        <v/>
      </c>
      <c r="K702" s="83" t="str">
        <f>IF(H702="RPPS",VLOOKUP(A702,' Legislação Benef - GESCON'!$B$4:$I$2159,6,FALSE),"")</f>
        <v/>
      </c>
      <c r="L702" s="83" t="str">
        <f>IF(H702="RPPS",IFERROR(IF(VLOOKUP(A702,'Suspensão de repasses - GESCON'!$D$3:$J$1048576,7,FALSE)="Validada","SIM","NÃO"),"NÃO"),"")</f>
        <v/>
      </c>
    </row>
    <row r="703" spans="1:12" s="19" customFormat="1" ht="15" customHeight="1" x14ac:dyDescent="0.25">
      <c r="A703" s="88" t="s">
        <v>6071</v>
      </c>
      <c r="B703" s="40" t="s">
        <v>3143</v>
      </c>
      <c r="C703" s="82" t="s">
        <v>10958</v>
      </c>
      <c r="D703" s="82">
        <v>280</v>
      </c>
      <c r="E703" s="82">
        <v>81</v>
      </c>
      <c r="F703" s="82">
        <v>41</v>
      </c>
      <c r="G703" s="82">
        <v>402</v>
      </c>
      <c r="H703" s="40" t="s">
        <v>2</v>
      </c>
      <c r="I703" s="83" t="str">
        <f>IFERROR(VLOOKUP(A703,'Alíquotas - CADPREV'!$B$2152:$N$4324,8,FALSE),"")</f>
        <v>NÃO</v>
      </c>
      <c r="J703" s="83" t="str">
        <f>IF(H703="RPPS",VLOOKUP(A703,' Legislação Benef - GESCON'!$B$4:$I$2159,3,FALSE),"")</f>
        <v>NÃO</v>
      </c>
      <c r="K703" s="83" t="str">
        <f>IF(H703="RPPS",VLOOKUP(A703,' Legislação Benef - GESCON'!$B$4:$I$2159,6,FALSE),"")</f>
        <v>NÃO</v>
      </c>
      <c r="L703" s="83" t="str">
        <f>IF(H703="RPPS",IFERROR(IF(VLOOKUP(A703,'Suspensão de repasses - GESCON'!$D$3:$J$1048576,7,FALSE)="Validada","SIM","NÃO"),"NÃO"),"")</f>
        <v>NÃO</v>
      </c>
    </row>
    <row r="704" spans="1:12" s="19" customFormat="1" ht="15" hidden="1" customHeight="1" x14ac:dyDescent="0.25">
      <c r="A704" s="88" t="s">
        <v>6072</v>
      </c>
      <c r="B704" s="40" t="s">
        <v>4626</v>
      </c>
      <c r="C704" s="82" t="s">
        <v>10959</v>
      </c>
      <c r="D704" s="82"/>
      <c r="E704" s="82"/>
      <c r="F704" s="82"/>
      <c r="G704" s="82"/>
      <c r="H704" s="40" t="s">
        <v>4</v>
      </c>
      <c r="I704" s="83" t="str">
        <f>IFERROR(VLOOKUP(A704,'Alíquotas - CADPREV'!$B$2152:$N$4324,8,FALSE),"")</f>
        <v/>
      </c>
      <c r="J704" s="83" t="str">
        <f>IF(H704="RPPS",VLOOKUP(A704,' Legislação Benef - GESCON'!$B$4:$I$2159,3,FALSE),"")</f>
        <v/>
      </c>
      <c r="K704" s="83" t="str">
        <f>IF(H704="RPPS",VLOOKUP(A704,' Legislação Benef - GESCON'!$B$4:$I$2159,6,FALSE),"")</f>
        <v/>
      </c>
      <c r="L704" s="83" t="str">
        <f>IF(H704="RPPS",IFERROR(IF(VLOOKUP(A704,'Suspensão de repasses - GESCON'!$D$3:$J$1048576,7,FALSE)="Validada","SIM","NÃO"),"NÃO"),"")</f>
        <v/>
      </c>
    </row>
    <row r="705" spans="1:12" s="19" customFormat="1" ht="15" hidden="1" customHeight="1" x14ac:dyDescent="0.25">
      <c r="A705" s="88" t="s">
        <v>6073</v>
      </c>
      <c r="B705" s="40" t="s">
        <v>3143</v>
      </c>
      <c r="C705" s="82" t="s">
        <v>10959</v>
      </c>
      <c r="D705" s="82"/>
      <c r="E705" s="82"/>
      <c r="F705" s="82"/>
      <c r="G705" s="82"/>
      <c r="H705" s="40" t="s">
        <v>4</v>
      </c>
      <c r="I705" s="83" t="str">
        <f>IFERROR(VLOOKUP(A705,'Alíquotas - CADPREV'!$B$2152:$N$4324,8,FALSE),"")</f>
        <v/>
      </c>
      <c r="J705" s="83" t="str">
        <f>IF(H705="RPPS",VLOOKUP(A705,' Legislação Benef - GESCON'!$B$4:$I$2159,3,FALSE),"")</f>
        <v/>
      </c>
      <c r="K705" s="83" t="str">
        <f>IF(H705="RPPS",VLOOKUP(A705,' Legislação Benef - GESCON'!$B$4:$I$2159,6,FALSE),"")</f>
        <v/>
      </c>
      <c r="L705" s="83" t="str">
        <f>IF(H705="RPPS",IFERROR(IF(VLOOKUP(A705,'Suspensão de repasses - GESCON'!$D$3:$J$1048576,7,FALSE)="Validada","SIM","NÃO"),"NÃO"),"")</f>
        <v/>
      </c>
    </row>
    <row r="706" spans="1:12" s="19" customFormat="1" ht="15" hidden="1" customHeight="1" x14ac:dyDescent="0.25">
      <c r="A706" s="88" t="s">
        <v>6074</v>
      </c>
      <c r="B706" s="40" t="s">
        <v>4289</v>
      </c>
      <c r="C706" s="82" t="s">
        <v>10959</v>
      </c>
      <c r="D706" s="82"/>
      <c r="E706" s="82"/>
      <c r="F706" s="82"/>
      <c r="G706" s="82"/>
      <c r="H706" s="40" t="s">
        <v>4</v>
      </c>
      <c r="I706" s="83" t="str">
        <f>IFERROR(VLOOKUP(A706,'Alíquotas - CADPREV'!$B$2152:$N$4324,8,FALSE),"")</f>
        <v/>
      </c>
      <c r="J706" s="83" t="str">
        <f>IF(H706="RPPS",VLOOKUP(A706,' Legislação Benef - GESCON'!$B$4:$I$2159,3,FALSE),"")</f>
        <v/>
      </c>
      <c r="K706" s="83" t="str">
        <f>IF(H706="RPPS",VLOOKUP(A706,' Legislação Benef - GESCON'!$B$4:$I$2159,6,FALSE),"")</f>
        <v/>
      </c>
      <c r="L706" s="83" t="str">
        <f>IF(H706="RPPS",IFERROR(IF(VLOOKUP(A706,'Suspensão de repasses - GESCON'!$D$3:$J$1048576,7,FALSE)="Validada","SIM","NÃO"),"NÃO"),"")</f>
        <v/>
      </c>
    </row>
    <row r="707" spans="1:12" s="19" customFormat="1" ht="15" hidden="1" customHeight="1" x14ac:dyDescent="0.25">
      <c r="A707" s="88" t="s">
        <v>6075</v>
      </c>
      <c r="B707" s="40" t="s">
        <v>1356</v>
      </c>
      <c r="C707" s="82" t="s">
        <v>10959</v>
      </c>
      <c r="D707" s="82"/>
      <c r="E707" s="82"/>
      <c r="F707" s="82"/>
      <c r="G707" s="82"/>
      <c r="H707" s="40" t="s">
        <v>4</v>
      </c>
      <c r="I707" s="83" t="str">
        <f>IFERROR(VLOOKUP(A707,'Alíquotas - CADPREV'!$B$2152:$N$4324,8,FALSE),"")</f>
        <v/>
      </c>
      <c r="J707" s="83" t="str">
        <f>IF(H707="RPPS",VLOOKUP(A707,' Legislação Benef - GESCON'!$B$4:$I$2159,3,FALSE),"")</f>
        <v/>
      </c>
      <c r="K707" s="83" t="str">
        <f>IF(H707="RPPS",VLOOKUP(A707,' Legislação Benef - GESCON'!$B$4:$I$2159,6,FALSE),"")</f>
        <v/>
      </c>
      <c r="L707" s="83" t="str">
        <f>IF(H707="RPPS",IFERROR(IF(VLOOKUP(A707,'Suspensão de repasses - GESCON'!$D$3:$J$1048576,7,FALSE)="Validada","SIM","NÃO"),"NÃO"),"")</f>
        <v/>
      </c>
    </row>
    <row r="708" spans="1:12" s="19" customFormat="1" ht="15" hidden="1" customHeight="1" x14ac:dyDescent="0.25">
      <c r="A708" s="88" t="s">
        <v>6076</v>
      </c>
      <c r="B708" s="40" t="s">
        <v>3798</v>
      </c>
      <c r="C708" s="82" t="s">
        <v>10959</v>
      </c>
      <c r="D708" s="82"/>
      <c r="E708" s="82"/>
      <c r="F708" s="82"/>
      <c r="G708" s="82"/>
      <c r="H708" s="40" t="s">
        <v>4</v>
      </c>
      <c r="I708" s="83" t="str">
        <f>IFERROR(VLOOKUP(A708,'Alíquotas - CADPREV'!$B$2152:$N$4324,8,FALSE),"")</f>
        <v/>
      </c>
      <c r="J708" s="83" t="str">
        <f>IF(H708="RPPS",VLOOKUP(A708,' Legislação Benef - GESCON'!$B$4:$I$2159,3,FALSE),"")</f>
        <v/>
      </c>
      <c r="K708" s="83" t="str">
        <f>IF(H708="RPPS",VLOOKUP(A708,' Legislação Benef - GESCON'!$B$4:$I$2159,6,FALSE),"")</f>
        <v/>
      </c>
      <c r="L708" s="83" t="str">
        <f>IF(H708="RPPS",IFERROR(IF(VLOOKUP(A708,'Suspensão de repasses - GESCON'!$D$3:$J$1048576,7,FALSE)="Validada","SIM","NÃO"),"NÃO"),"")</f>
        <v/>
      </c>
    </row>
    <row r="709" spans="1:12" s="19" customFormat="1" ht="15" hidden="1" customHeight="1" x14ac:dyDescent="0.25">
      <c r="A709" s="88" t="s">
        <v>6077</v>
      </c>
      <c r="B709" s="40" t="s">
        <v>2926</v>
      </c>
      <c r="C709" s="82" t="s">
        <v>10959</v>
      </c>
      <c r="D709" s="82"/>
      <c r="E709" s="82"/>
      <c r="F709" s="82"/>
      <c r="G709" s="82"/>
      <c r="H709" s="40" t="s">
        <v>4</v>
      </c>
      <c r="I709" s="83" t="str">
        <f>IFERROR(VLOOKUP(A709,'Alíquotas - CADPREV'!$B$2152:$N$4324,8,FALSE),"")</f>
        <v/>
      </c>
      <c r="J709" s="83" t="str">
        <f>IF(H709="RPPS",VLOOKUP(A709,' Legislação Benef - GESCON'!$B$4:$I$2159,3,FALSE),"")</f>
        <v/>
      </c>
      <c r="K709" s="83" t="str">
        <f>IF(H709="RPPS",VLOOKUP(A709,' Legislação Benef - GESCON'!$B$4:$I$2159,6,FALSE),"")</f>
        <v/>
      </c>
      <c r="L709" s="83" t="str">
        <f>IF(H709="RPPS",IFERROR(IF(VLOOKUP(A709,'Suspensão de repasses - GESCON'!$D$3:$J$1048576,7,FALSE)="Validada","SIM","NÃO"),"NÃO"),"")</f>
        <v/>
      </c>
    </row>
    <row r="710" spans="1:12" s="19" customFormat="1" ht="15" customHeight="1" x14ac:dyDescent="0.25">
      <c r="A710" s="88" t="s">
        <v>6078</v>
      </c>
      <c r="B710" s="40" t="s">
        <v>901</v>
      </c>
      <c r="C710" s="82" t="s">
        <v>10958</v>
      </c>
      <c r="D710" s="82">
        <v>247</v>
      </c>
      <c r="E710" s="82">
        <v>48</v>
      </c>
      <c r="F710" s="82">
        <v>23</v>
      </c>
      <c r="G710" s="82">
        <v>318</v>
      </c>
      <c r="H710" s="40" t="s">
        <v>2</v>
      </c>
      <c r="I710" s="83" t="str">
        <f>IFERROR(VLOOKUP(A710,'Alíquotas - CADPREV'!$B$2152:$N$4324,8,FALSE),"")</f>
        <v>NÃO</v>
      </c>
      <c r="J710" s="83" t="str">
        <f>IF(H710="RPPS",VLOOKUP(A710,' Legislação Benef - GESCON'!$B$4:$I$2159,3,FALSE),"")</f>
        <v>NÃO</v>
      </c>
      <c r="K710" s="83" t="str">
        <f>IF(H710="RPPS",VLOOKUP(A710,' Legislação Benef - GESCON'!$B$4:$I$2159,6,FALSE),"")</f>
        <v>NÃO</v>
      </c>
      <c r="L710" s="83" t="str">
        <f>IF(H710="RPPS",IFERROR(IF(VLOOKUP(A710,'Suspensão de repasses - GESCON'!$D$3:$J$1048576,7,FALSE)="Validada","SIM","NÃO"),"NÃO"),"")</f>
        <v>NÃO</v>
      </c>
    </row>
    <row r="711" spans="1:12" s="19" customFormat="1" ht="15" hidden="1" customHeight="1" x14ac:dyDescent="0.25">
      <c r="A711" s="88" t="s">
        <v>6079</v>
      </c>
      <c r="B711" s="40" t="s">
        <v>1356</v>
      </c>
      <c r="C711" s="82" t="s">
        <v>10959</v>
      </c>
      <c r="D711" s="82"/>
      <c r="E711" s="82"/>
      <c r="F711" s="82"/>
      <c r="G711" s="82"/>
      <c r="H711" s="40" t="s">
        <v>4</v>
      </c>
      <c r="I711" s="83" t="str">
        <f>IFERROR(VLOOKUP(A711,'Alíquotas - CADPREV'!$B$2152:$N$4324,8,FALSE),"")</f>
        <v/>
      </c>
      <c r="J711" s="83" t="str">
        <f>IF(H711="RPPS",VLOOKUP(A711,' Legislação Benef - GESCON'!$B$4:$I$2159,3,FALSE),"")</f>
        <v/>
      </c>
      <c r="K711" s="83" t="str">
        <f>IF(H711="RPPS",VLOOKUP(A711,' Legislação Benef - GESCON'!$B$4:$I$2159,6,FALSE),"")</f>
        <v/>
      </c>
      <c r="L711" s="83" t="str">
        <f>IF(H711="RPPS",IFERROR(IF(VLOOKUP(A711,'Suspensão de repasses - GESCON'!$D$3:$J$1048576,7,FALSE)="Validada","SIM","NÃO"),"NÃO"),"")</f>
        <v/>
      </c>
    </row>
    <row r="712" spans="1:12" s="19" customFormat="1" ht="15" hidden="1" customHeight="1" x14ac:dyDescent="0.25">
      <c r="A712" s="88" t="s">
        <v>6080</v>
      </c>
      <c r="B712" s="40" t="s">
        <v>215</v>
      </c>
      <c r="C712" s="82" t="s">
        <v>10959</v>
      </c>
      <c r="D712" s="82"/>
      <c r="E712" s="82"/>
      <c r="F712" s="82"/>
      <c r="G712" s="82"/>
      <c r="H712" s="40" t="s">
        <v>4</v>
      </c>
      <c r="I712" s="83" t="str">
        <f>IFERROR(VLOOKUP(A712,'Alíquotas - CADPREV'!$B$2152:$N$4324,8,FALSE),"")</f>
        <v/>
      </c>
      <c r="J712" s="83" t="str">
        <f>IF(H712="RPPS",VLOOKUP(A712,' Legislação Benef - GESCON'!$B$4:$I$2159,3,FALSE),"")</f>
        <v/>
      </c>
      <c r="K712" s="83" t="str">
        <f>IF(H712="RPPS",VLOOKUP(A712,' Legislação Benef - GESCON'!$B$4:$I$2159,6,FALSE),"")</f>
        <v/>
      </c>
      <c r="L712" s="83" t="str">
        <f>IF(H712="RPPS",IFERROR(IF(VLOOKUP(A712,'Suspensão de repasses - GESCON'!$D$3:$J$1048576,7,FALSE)="Validada","SIM","NÃO"),"NÃO"),"")</f>
        <v/>
      </c>
    </row>
    <row r="713" spans="1:12" s="19" customFormat="1" ht="15" customHeight="1" x14ac:dyDescent="0.25">
      <c r="A713" s="88" t="s">
        <v>6081</v>
      </c>
      <c r="B713" s="40" t="s">
        <v>215</v>
      </c>
      <c r="C713" s="82" t="s">
        <v>10958</v>
      </c>
      <c r="D713" s="82">
        <v>454</v>
      </c>
      <c r="E713" s="82">
        <v>61</v>
      </c>
      <c r="F713" s="82">
        <v>13</v>
      </c>
      <c r="G713" s="82">
        <v>528</v>
      </c>
      <c r="H713" s="40" t="s">
        <v>2</v>
      </c>
      <c r="I713" s="83" t="str">
        <f>IFERROR(VLOOKUP(A713,'Alíquotas - CADPREV'!$B$2152:$N$4324,8,FALSE),"")</f>
        <v>NÃO</v>
      </c>
      <c r="J713" s="83" t="str">
        <f>IF(H713="RPPS",VLOOKUP(A713,' Legislação Benef - GESCON'!$B$4:$I$2159,3,FALSE),"")</f>
        <v>NÃO</v>
      </c>
      <c r="K713" s="83" t="str">
        <f>IF(H713="RPPS",VLOOKUP(A713,' Legislação Benef - GESCON'!$B$4:$I$2159,6,FALSE),"")</f>
        <v>NÃO</v>
      </c>
      <c r="L713" s="83" t="str">
        <f>IF(H713="RPPS",IFERROR(IF(VLOOKUP(A713,'Suspensão de repasses - GESCON'!$D$3:$J$1048576,7,FALSE)="Validada","SIM","NÃO"),"NÃO"),"")</f>
        <v>NÃO</v>
      </c>
    </row>
    <row r="714" spans="1:12" s="19" customFormat="1" ht="15" customHeight="1" x14ac:dyDescent="0.25">
      <c r="A714" s="88" t="s">
        <v>6082</v>
      </c>
      <c r="B714" s="40" t="s">
        <v>2197</v>
      </c>
      <c r="C714" s="82" t="s">
        <v>10958</v>
      </c>
      <c r="D714" s="82">
        <v>611</v>
      </c>
      <c r="E714" s="82">
        <v>182</v>
      </c>
      <c r="F714" s="82">
        <v>36</v>
      </c>
      <c r="G714" s="82">
        <v>829</v>
      </c>
      <c r="H714" s="40" t="s">
        <v>2</v>
      </c>
      <c r="I714" s="83" t="str">
        <f>IFERROR(VLOOKUP(A714,'Alíquotas - CADPREV'!$B$2152:$N$4324,8,FALSE),"")</f>
        <v>NÃO</v>
      </c>
      <c r="J714" s="83" t="str">
        <f>IF(H714="RPPS",VLOOKUP(A714,' Legislação Benef - GESCON'!$B$4:$I$2159,3,FALSE),"")</f>
        <v>NÃO</v>
      </c>
      <c r="K714" s="83" t="str">
        <f>IF(H714="RPPS",VLOOKUP(A714,' Legislação Benef - GESCON'!$B$4:$I$2159,6,FALSE),"")</f>
        <v>NÃO</v>
      </c>
      <c r="L714" s="83" t="str">
        <f>IF(H714="RPPS",IFERROR(IF(VLOOKUP(A714,'Suspensão de repasses - GESCON'!$D$3:$J$1048576,7,FALSE)="Validada","SIM","NÃO"),"NÃO"),"")</f>
        <v>NÃO</v>
      </c>
    </row>
    <row r="715" spans="1:12" s="19" customFormat="1" ht="15" hidden="1" customHeight="1" x14ac:dyDescent="0.25">
      <c r="A715" s="88" t="s">
        <v>6083</v>
      </c>
      <c r="B715" s="40" t="s">
        <v>2413</v>
      </c>
      <c r="C715" s="82" t="s">
        <v>10959</v>
      </c>
      <c r="D715" s="82"/>
      <c r="E715" s="82"/>
      <c r="F715" s="82"/>
      <c r="G715" s="82"/>
      <c r="H715" s="40" t="s">
        <v>4</v>
      </c>
      <c r="I715" s="83" t="str">
        <f>IFERROR(VLOOKUP(A715,'Alíquotas - CADPREV'!$B$2152:$N$4324,8,FALSE),"")</f>
        <v/>
      </c>
      <c r="J715" s="83" t="str">
        <f>IF(H715="RPPS",VLOOKUP(A715,' Legislação Benef - GESCON'!$B$4:$I$2159,3,FALSE),"")</f>
        <v/>
      </c>
      <c r="K715" s="83" t="str">
        <f>IF(H715="RPPS",VLOOKUP(A715,' Legislação Benef - GESCON'!$B$4:$I$2159,6,FALSE),"")</f>
        <v/>
      </c>
      <c r="L715" s="83" t="str">
        <f>IF(H715="RPPS",IFERROR(IF(VLOOKUP(A715,'Suspensão de repasses - GESCON'!$D$3:$J$1048576,7,FALSE)="Validada","SIM","NÃO"),"NÃO"),"")</f>
        <v/>
      </c>
    </row>
    <row r="716" spans="1:12" s="19" customFormat="1" ht="15" customHeight="1" x14ac:dyDescent="0.25">
      <c r="A716" s="88" t="s">
        <v>6084</v>
      </c>
      <c r="B716" s="40" t="s">
        <v>2758</v>
      </c>
      <c r="C716" s="82" t="s">
        <v>10958</v>
      </c>
      <c r="D716" s="82">
        <v>752</v>
      </c>
      <c r="E716" s="82">
        <v>352</v>
      </c>
      <c r="F716" s="82">
        <v>65</v>
      </c>
      <c r="G716" s="82">
        <v>1169</v>
      </c>
      <c r="H716" s="40" t="s">
        <v>2</v>
      </c>
      <c r="I716" s="83" t="str">
        <f>IFERROR(VLOOKUP(A716,'Alíquotas - CADPREV'!$B$2152:$N$4324,8,FALSE),"")</f>
        <v>NÃO</v>
      </c>
      <c r="J716" s="83" t="str">
        <f>IF(H716="RPPS",VLOOKUP(A716,' Legislação Benef - GESCON'!$B$4:$I$2159,3,FALSE),"")</f>
        <v>NÃO</v>
      </c>
      <c r="K716" s="83" t="str">
        <f>IF(H716="RPPS",VLOOKUP(A716,' Legislação Benef - GESCON'!$B$4:$I$2159,6,FALSE),"")</f>
        <v>NÃO</v>
      </c>
      <c r="L716" s="83" t="str">
        <f>IF(H716="RPPS",IFERROR(IF(VLOOKUP(A716,'Suspensão de repasses - GESCON'!$D$3:$J$1048576,7,FALSE)="Validada","SIM","NÃO"),"NÃO"),"")</f>
        <v>NÃO</v>
      </c>
    </row>
    <row r="717" spans="1:12" s="19" customFormat="1" ht="15" hidden="1" customHeight="1" x14ac:dyDescent="0.25">
      <c r="A717" s="88" t="s">
        <v>6085</v>
      </c>
      <c r="B717" s="40" t="s">
        <v>1356</v>
      </c>
      <c r="C717" s="82" t="s">
        <v>10959</v>
      </c>
      <c r="D717" s="82"/>
      <c r="E717" s="82"/>
      <c r="F717" s="82"/>
      <c r="G717" s="82"/>
      <c r="H717" s="40" t="s">
        <v>622</v>
      </c>
      <c r="I717" s="83" t="str">
        <f>IFERROR(VLOOKUP(A717,'Alíquotas - CADPREV'!$B$2152:$N$4324,8,FALSE),"")</f>
        <v/>
      </c>
      <c r="J717" s="83" t="str">
        <f>IF(H717="RPPS",VLOOKUP(A717,' Legislação Benef - GESCON'!$B$4:$I$2159,3,FALSE),"")</f>
        <v/>
      </c>
      <c r="K717" s="83" t="str">
        <f>IF(H717="RPPS",VLOOKUP(A717,' Legislação Benef - GESCON'!$B$4:$I$2159,6,FALSE),"")</f>
        <v/>
      </c>
      <c r="L717" s="83" t="str">
        <f>IF(H717="RPPS",IFERROR(IF(VLOOKUP(A717,'Suspensão de repasses - GESCON'!$D$3:$J$1048576,7,FALSE)="Validada","SIM","NÃO"),"NÃO"),"")</f>
        <v/>
      </c>
    </row>
    <row r="718" spans="1:12" s="19" customFormat="1" ht="15" customHeight="1" x14ac:dyDescent="0.25">
      <c r="A718" s="88" t="s">
        <v>6086</v>
      </c>
      <c r="B718" s="40" t="s">
        <v>2554</v>
      </c>
      <c r="C718" s="82" t="s">
        <v>10958</v>
      </c>
      <c r="D718" s="82">
        <v>343</v>
      </c>
      <c r="E718" s="82">
        <v>188</v>
      </c>
      <c r="F718" s="82">
        <v>24</v>
      </c>
      <c r="G718" s="82">
        <v>555</v>
      </c>
      <c r="H718" s="40" t="s">
        <v>2</v>
      </c>
      <c r="I718" s="83" t="str">
        <f>IFERROR(VLOOKUP(A718,'Alíquotas - CADPREV'!$B$2152:$N$4324,8,FALSE),"")</f>
        <v>NÃO</v>
      </c>
      <c r="J718" s="83" t="str">
        <f>IF(H718="RPPS",VLOOKUP(A718,' Legislação Benef - GESCON'!$B$4:$I$2159,3,FALSE),"")</f>
        <v>NÃO</v>
      </c>
      <c r="K718" s="83" t="str">
        <f>IF(H718="RPPS",VLOOKUP(A718,' Legislação Benef - GESCON'!$B$4:$I$2159,6,FALSE),"")</f>
        <v>NÃO</v>
      </c>
      <c r="L718" s="83" t="str">
        <f>IF(H718="RPPS",IFERROR(IF(VLOOKUP(A718,'Suspensão de repasses - GESCON'!$D$3:$J$1048576,7,FALSE)="Validada","SIM","NÃO"),"NÃO"),"")</f>
        <v>NÃO</v>
      </c>
    </row>
    <row r="719" spans="1:12" s="19" customFormat="1" ht="15" customHeight="1" x14ac:dyDescent="0.25">
      <c r="A719" s="88" t="s">
        <v>6087</v>
      </c>
      <c r="B719" s="40" t="s">
        <v>901</v>
      </c>
      <c r="C719" s="82" t="s">
        <v>10958</v>
      </c>
      <c r="D719" s="82">
        <v>178</v>
      </c>
      <c r="E719" s="82">
        <v>26</v>
      </c>
      <c r="F719" s="82">
        <v>4</v>
      </c>
      <c r="G719" s="82">
        <v>208</v>
      </c>
      <c r="H719" s="40" t="s">
        <v>2</v>
      </c>
      <c r="I719" s="83" t="str">
        <f>IFERROR(VLOOKUP(A719,'Alíquotas - CADPREV'!$B$2152:$N$4324,8,FALSE),"")</f>
        <v>NÃO</v>
      </c>
      <c r="J719" s="83" t="str">
        <f>IF(H719="RPPS",VLOOKUP(A719,' Legislação Benef - GESCON'!$B$4:$I$2159,3,FALSE),"")</f>
        <v>NÃO</v>
      </c>
      <c r="K719" s="83" t="str">
        <f>IF(H719="RPPS",VLOOKUP(A719,' Legislação Benef - GESCON'!$B$4:$I$2159,6,FALSE),"")</f>
        <v>NÃO</v>
      </c>
      <c r="L719" s="83" t="str">
        <f>IF(H719="RPPS",IFERROR(IF(VLOOKUP(A719,'Suspensão de repasses - GESCON'!$D$3:$J$1048576,7,FALSE)="Validada","SIM","NÃO"),"NÃO"),"")</f>
        <v>NÃO</v>
      </c>
    </row>
    <row r="720" spans="1:12" s="19" customFormat="1" ht="15" hidden="1" customHeight="1" x14ac:dyDescent="0.25">
      <c r="A720" s="88" t="s">
        <v>6088</v>
      </c>
      <c r="B720" s="40" t="s">
        <v>2554</v>
      </c>
      <c r="C720" s="82" t="s">
        <v>10959</v>
      </c>
      <c r="D720" s="82"/>
      <c r="E720" s="82"/>
      <c r="F720" s="82"/>
      <c r="G720" s="82"/>
      <c r="H720" s="40" t="s">
        <v>4</v>
      </c>
      <c r="I720" s="83" t="str">
        <f>IFERROR(VLOOKUP(A720,'Alíquotas - CADPREV'!$B$2152:$N$4324,8,FALSE),"")</f>
        <v/>
      </c>
      <c r="J720" s="83" t="str">
        <f>IF(H720="RPPS",VLOOKUP(A720,' Legislação Benef - GESCON'!$B$4:$I$2159,3,FALSE),"")</f>
        <v/>
      </c>
      <c r="K720" s="83" t="str">
        <f>IF(H720="RPPS",VLOOKUP(A720,' Legislação Benef - GESCON'!$B$4:$I$2159,6,FALSE),"")</f>
        <v/>
      </c>
      <c r="L720" s="83" t="str">
        <f>IF(H720="RPPS",IFERROR(IF(VLOOKUP(A720,'Suspensão de repasses - GESCON'!$D$3:$J$1048576,7,FALSE)="Validada","SIM","NÃO"),"NÃO"),"")</f>
        <v/>
      </c>
    </row>
    <row r="721" spans="1:12" s="19" customFormat="1" ht="15" customHeight="1" x14ac:dyDescent="0.25">
      <c r="A721" s="88" t="s">
        <v>6089</v>
      </c>
      <c r="B721" s="40" t="s">
        <v>3812</v>
      </c>
      <c r="C721" s="82" t="s">
        <v>10958</v>
      </c>
      <c r="D721" s="82">
        <v>165</v>
      </c>
      <c r="E721" s="82">
        <v>55</v>
      </c>
      <c r="F721" s="82">
        <v>12</v>
      </c>
      <c r="G721" s="82">
        <v>232</v>
      </c>
      <c r="H721" s="40" t="s">
        <v>2</v>
      </c>
      <c r="I721" s="83" t="str">
        <f>IFERROR(VLOOKUP(A721,'Alíquotas - CADPREV'!$B$2152:$N$4324,8,FALSE),"")</f>
        <v>NÃO</v>
      </c>
      <c r="J721" s="83" t="str">
        <f>IF(H721="RPPS",VLOOKUP(A721,' Legislação Benef - GESCON'!$B$4:$I$2159,3,FALSE),"")</f>
        <v>NÃO</v>
      </c>
      <c r="K721" s="83" t="str">
        <f>IF(H721="RPPS",VLOOKUP(A721,' Legislação Benef - GESCON'!$B$4:$I$2159,6,FALSE),"")</f>
        <v>NÃO</v>
      </c>
      <c r="L721" s="83" t="str">
        <f>IF(H721="RPPS",IFERROR(IF(VLOOKUP(A721,'Suspensão de repasses - GESCON'!$D$3:$J$1048576,7,FALSE)="Validada","SIM","NÃO"),"NÃO"),"")</f>
        <v>NÃO</v>
      </c>
    </row>
    <row r="722" spans="1:12" s="19" customFormat="1" ht="15" customHeight="1" x14ac:dyDescent="0.25">
      <c r="A722" s="88" t="s">
        <v>6090</v>
      </c>
      <c r="B722" s="40" t="s">
        <v>2926</v>
      </c>
      <c r="C722" s="82" t="s">
        <v>10958</v>
      </c>
      <c r="D722" s="82">
        <v>208</v>
      </c>
      <c r="E722" s="82">
        <v>19</v>
      </c>
      <c r="F722" s="82">
        <v>0</v>
      </c>
      <c r="G722" s="82">
        <v>227</v>
      </c>
      <c r="H722" s="40" t="s">
        <v>2</v>
      </c>
      <c r="I722" s="83" t="str">
        <f>IFERROR(VLOOKUP(A722,'Alíquotas - CADPREV'!$B$2152:$N$4324,8,FALSE),"")</f>
        <v>NÃO</v>
      </c>
      <c r="J722" s="83" t="str">
        <f>IF(H722="RPPS",VLOOKUP(A722,' Legislação Benef - GESCON'!$B$4:$I$2159,3,FALSE),"")</f>
        <v>NÃO</v>
      </c>
      <c r="K722" s="83" t="str">
        <f>IF(H722="RPPS",VLOOKUP(A722,' Legislação Benef - GESCON'!$B$4:$I$2159,6,FALSE),"")</f>
        <v>NÃO</v>
      </c>
      <c r="L722" s="83" t="str">
        <f>IF(H722="RPPS",IFERROR(IF(VLOOKUP(A722,'Suspensão de repasses - GESCON'!$D$3:$J$1048576,7,FALSE)="Validada","SIM","NÃO"),"NÃO"),"")</f>
        <v>NÃO</v>
      </c>
    </row>
    <row r="723" spans="1:12" s="19" customFormat="1" ht="15" hidden="1" customHeight="1" x14ac:dyDescent="0.25">
      <c r="A723" s="88" t="s">
        <v>6091</v>
      </c>
      <c r="B723" s="40" t="s">
        <v>4559</v>
      </c>
      <c r="C723" s="82" t="s">
        <v>10959</v>
      </c>
      <c r="D723" s="82"/>
      <c r="E723" s="82"/>
      <c r="F723" s="82"/>
      <c r="G723" s="82"/>
      <c r="H723" s="40" t="s">
        <v>4</v>
      </c>
      <c r="I723" s="83" t="str">
        <f>IFERROR(VLOOKUP(A723,'Alíquotas - CADPREV'!$B$2152:$N$4324,8,FALSE),"")</f>
        <v/>
      </c>
      <c r="J723" s="83" t="str">
        <f>IF(H723="RPPS",VLOOKUP(A723,' Legislação Benef - GESCON'!$B$4:$I$2159,3,FALSE),"")</f>
        <v/>
      </c>
      <c r="K723" s="83" t="str">
        <f>IF(H723="RPPS",VLOOKUP(A723,' Legislação Benef - GESCON'!$B$4:$I$2159,6,FALSE),"")</f>
        <v/>
      </c>
      <c r="L723" s="83" t="str">
        <f>IF(H723="RPPS",IFERROR(IF(VLOOKUP(A723,'Suspensão de repasses - GESCON'!$D$3:$J$1048576,7,FALSE)="Validada","SIM","NÃO"),"NÃO"),"")</f>
        <v/>
      </c>
    </row>
    <row r="724" spans="1:12" s="19" customFormat="1" ht="15" hidden="1" customHeight="1" x14ac:dyDescent="0.25">
      <c r="A724" s="88" t="s">
        <v>6092</v>
      </c>
      <c r="B724" s="40" t="s">
        <v>215</v>
      </c>
      <c r="C724" s="82" t="s">
        <v>10959</v>
      </c>
      <c r="D724" s="82"/>
      <c r="E724" s="82"/>
      <c r="F724" s="82"/>
      <c r="G724" s="82"/>
      <c r="H724" s="40" t="s">
        <v>4</v>
      </c>
      <c r="I724" s="83" t="str">
        <f>IFERROR(VLOOKUP(A724,'Alíquotas - CADPREV'!$B$2152:$N$4324,8,FALSE),"")</f>
        <v/>
      </c>
      <c r="J724" s="83" t="str">
        <f>IF(H724="RPPS",VLOOKUP(A724,' Legislação Benef - GESCON'!$B$4:$I$2159,3,FALSE),"")</f>
        <v/>
      </c>
      <c r="K724" s="83" t="str">
        <f>IF(H724="RPPS",VLOOKUP(A724,' Legislação Benef - GESCON'!$B$4:$I$2159,6,FALSE),"")</f>
        <v/>
      </c>
      <c r="L724" s="83" t="str">
        <f>IF(H724="RPPS",IFERROR(IF(VLOOKUP(A724,'Suspensão de repasses - GESCON'!$D$3:$J$1048576,7,FALSE)="Validada","SIM","NÃO"),"NÃO"),"")</f>
        <v/>
      </c>
    </row>
    <row r="725" spans="1:12" s="19" customFormat="1" ht="15" hidden="1" customHeight="1" x14ac:dyDescent="0.25">
      <c r="A725" s="88" t="s">
        <v>6093</v>
      </c>
      <c r="B725" s="40" t="s">
        <v>4626</v>
      </c>
      <c r="C725" s="82" t="s">
        <v>10959</v>
      </c>
      <c r="D725" s="82"/>
      <c r="E725" s="82"/>
      <c r="F725" s="82"/>
      <c r="G725" s="82"/>
      <c r="H725" s="40" t="s">
        <v>4</v>
      </c>
      <c r="I725" s="83" t="str">
        <f>IFERROR(VLOOKUP(A725,'Alíquotas - CADPREV'!$B$2152:$N$4324,8,FALSE),"")</f>
        <v/>
      </c>
      <c r="J725" s="83" t="str">
        <f>IF(H725="RPPS",VLOOKUP(A725,' Legislação Benef - GESCON'!$B$4:$I$2159,3,FALSE),"")</f>
        <v/>
      </c>
      <c r="K725" s="83" t="str">
        <f>IF(H725="RPPS",VLOOKUP(A725,' Legislação Benef - GESCON'!$B$4:$I$2159,6,FALSE),"")</f>
        <v/>
      </c>
      <c r="L725" s="83" t="str">
        <f>IF(H725="RPPS",IFERROR(IF(VLOOKUP(A725,'Suspensão de repasses - GESCON'!$D$3:$J$1048576,7,FALSE)="Validada","SIM","NÃO"),"NÃO"),"")</f>
        <v/>
      </c>
    </row>
    <row r="726" spans="1:12" s="19" customFormat="1" ht="15" hidden="1" customHeight="1" x14ac:dyDescent="0.25">
      <c r="A726" s="88" t="s">
        <v>6094</v>
      </c>
      <c r="B726" s="40" t="s">
        <v>4626</v>
      </c>
      <c r="C726" s="82" t="s">
        <v>10959</v>
      </c>
      <c r="D726" s="82"/>
      <c r="E726" s="82"/>
      <c r="F726" s="82"/>
      <c r="G726" s="82"/>
      <c r="H726" s="40" t="s">
        <v>4</v>
      </c>
      <c r="I726" s="83" t="str">
        <f>IFERROR(VLOOKUP(A726,'Alíquotas - CADPREV'!$B$2152:$N$4324,8,FALSE),"")</f>
        <v/>
      </c>
      <c r="J726" s="83" t="str">
        <f>IF(H726="RPPS",VLOOKUP(A726,' Legislação Benef - GESCON'!$B$4:$I$2159,3,FALSE),"")</f>
        <v/>
      </c>
      <c r="K726" s="83" t="str">
        <f>IF(H726="RPPS",VLOOKUP(A726,' Legislação Benef - GESCON'!$B$4:$I$2159,6,FALSE),"")</f>
        <v/>
      </c>
      <c r="L726" s="83" t="str">
        <f>IF(H726="RPPS",IFERROR(IF(VLOOKUP(A726,'Suspensão de repasses - GESCON'!$D$3:$J$1048576,7,FALSE)="Validada","SIM","NÃO"),"NÃO"),"")</f>
        <v/>
      </c>
    </row>
    <row r="727" spans="1:12" s="19" customFormat="1" ht="15" customHeight="1" x14ac:dyDescent="0.25">
      <c r="A727" s="88" t="s">
        <v>6095</v>
      </c>
      <c r="B727" s="40" t="s">
        <v>133</v>
      </c>
      <c r="C727" s="82" t="s">
        <v>10958</v>
      </c>
      <c r="D727" s="82">
        <v>1198</v>
      </c>
      <c r="E727" s="82">
        <v>0</v>
      </c>
      <c r="F727" s="82">
        <v>2</v>
      </c>
      <c r="G727" s="82">
        <v>1200</v>
      </c>
      <c r="H727" s="40" t="s">
        <v>2</v>
      </c>
      <c r="I727" s="83" t="str">
        <f>IFERROR(VLOOKUP(A727,'Alíquotas - CADPREV'!$B$2152:$N$4324,8,FALSE),"")</f>
        <v>NÃO</v>
      </c>
      <c r="J727" s="83" t="str">
        <f>IF(H727="RPPS",VLOOKUP(A727,' Legislação Benef - GESCON'!$B$4:$I$2159,3,FALSE),"")</f>
        <v>NÃO</v>
      </c>
      <c r="K727" s="83" t="str">
        <f>IF(H727="RPPS",VLOOKUP(A727,' Legislação Benef - GESCON'!$B$4:$I$2159,6,FALSE),"")</f>
        <v>NÃO</v>
      </c>
      <c r="L727" s="83" t="str">
        <f>IF(H727="RPPS",IFERROR(IF(VLOOKUP(A727,'Suspensão de repasses - GESCON'!$D$3:$J$1048576,7,FALSE)="Validada","SIM","NÃO"),"NÃO"),"")</f>
        <v>NÃO</v>
      </c>
    </row>
    <row r="728" spans="1:12" s="19" customFormat="1" ht="15" hidden="1" customHeight="1" x14ac:dyDescent="0.25">
      <c r="A728" s="88" t="s">
        <v>6096</v>
      </c>
      <c r="B728" s="40" t="s">
        <v>2554</v>
      </c>
      <c r="C728" s="82" t="s">
        <v>10959</v>
      </c>
      <c r="D728" s="82"/>
      <c r="E728" s="82"/>
      <c r="F728" s="82"/>
      <c r="G728" s="82"/>
      <c r="H728" s="40" t="s">
        <v>4</v>
      </c>
      <c r="I728" s="83" t="str">
        <f>IFERROR(VLOOKUP(A728,'Alíquotas - CADPREV'!$B$2152:$N$4324,8,FALSE),"")</f>
        <v/>
      </c>
      <c r="J728" s="83" t="str">
        <f>IF(H728="RPPS",VLOOKUP(A728,' Legislação Benef - GESCON'!$B$4:$I$2159,3,FALSE),"")</f>
        <v/>
      </c>
      <c r="K728" s="83" t="str">
        <f>IF(H728="RPPS",VLOOKUP(A728,' Legislação Benef - GESCON'!$B$4:$I$2159,6,FALSE),"")</f>
        <v/>
      </c>
      <c r="L728" s="83" t="str">
        <f>IF(H728="RPPS",IFERROR(IF(VLOOKUP(A728,'Suspensão de repasses - GESCON'!$D$3:$J$1048576,7,FALSE)="Validada","SIM","NÃO"),"NÃO"),"")</f>
        <v/>
      </c>
    </row>
    <row r="729" spans="1:12" s="19" customFormat="1" ht="15" hidden="1" customHeight="1" x14ac:dyDescent="0.25">
      <c r="A729" s="88" t="s">
        <v>6097</v>
      </c>
      <c r="B729" s="40" t="s">
        <v>4626</v>
      </c>
      <c r="C729" s="82" t="s">
        <v>10959</v>
      </c>
      <c r="D729" s="82"/>
      <c r="E729" s="82"/>
      <c r="F729" s="82"/>
      <c r="G729" s="82"/>
      <c r="H729" s="40" t="s">
        <v>4</v>
      </c>
      <c r="I729" s="83" t="str">
        <f>IFERROR(VLOOKUP(A729,'Alíquotas - CADPREV'!$B$2152:$N$4324,8,FALSE),"")</f>
        <v/>
      </c>
      <c r="J729" s="83" t="str">
        <f>IF(H729="RPPS",VLOOKUP(A729,' Legislação Benef - GESCON'!$B$4:$I$2159,3,FALSE),"")</f>
        <v/>
      </c>
      <c r="K729" s="83" t="str">
        <f>IF(H729="RPPS",VLOOKUP(A729,' Legislação Benef - GESCON'!$B$4:$I$2159,6,FALSE),"")</f>
        <v/>
      </c>
      <c r="L729" s="83" t="str">
        <f>IF(H729="RPPS",IFERROR(IF(VLOOKUP(A729,'Suspensão de repasses - GESCON'!$D$3:$J$1048576,7,FALSE)="Validada","SIM","NÃO"),"NÃO"),"")</f>
        <v/>
      </c>
    </row>
    <row r="730" spans="1:12" s="19" customFormat="1" ht="15" hidden="1" customHeight="1" x14ac:dyDescent="0.25">
      <c r="A730" s="88" t="s">
        <v>6098</v>
      </c>
      <c r="B730" s="40" t="s">
        <v>1356</v>
      </c>
      <c r="C730" s="82" t="s">
        <v>10959</v>
      </c>
      <c r="D730" s="82"/>
      <c r="E730" s="82"/>
      <c r="F730" s="82"/>
      <c r="G730" s="82"/>
      <c r="H730" s="40" t="s">
        <v>4</v>
      </c>
      <c r="I730" s="83" t="str">
        <f>IFERROR(VLOOKUP(A730,'Alíquotas - CADPREV'!$B$2152:$N$4324,8,FALSE),"")</f>
        <v/>
      </c>
      <c r="J730" s="83" t="str">
        <f>IF(H730="RPPS",VLOOKUP(A730,' Legislação Benef - GESCON'!$B$4:$I$2159,3,FALSE),"")</f>
        <v/>
      </c>
      <c r="K730" s="83" t="str">
        <f>IF(H730="RPPS",VLOOKUP(A730,' Legislação Benef - GESCON'!$B$4:$I$2159,6,FALSE),"")</f>
        <v/>
      </c>
      <c r="L730" s="83" t="str">
        <f>IF(H730="RPPS",IFERROR(IF(VLOOKUP(A730,'Suspensão de repasses - GESCON'!$D$3:$J$1048576,7,FALSE)="Validada","SIM","NÃO"),"NÃO"),"")</f>
        <v/>
      </c>
    </row>
    <row r="731" spans="1:12" s="19" customFormat="1" ht="15" hidden="1" customHeight="1" x14ac:dyDescent="0.25">
      <c r="A731" s="88" t="s">
        <v>6099</v>
      </c>
      <c r="B731" s="40" t="s">
        <v>4626</v>
      </c>
      <c r="C731" s="82" t="s">
        <v>10959</v>
      </c>
      <c r="D731" s="82"/>
      <c r="E731" s="82"/>
      <c r="F731" s="82"/>
      <c r="G731" s="82"/>
      <c r="H731" s="40" t="s">
        <v>4</v>
      </c>
      <c r="I731" s="83" t="str">
        <f>IFERROR(VLOOKUP(A731,'Alíquotas - CADPREV'!$B$2152:$N$4324,8,FALSE),"")</f>
        <v/>
      </c>
      <c r="J731" s="83" t="str">
        <f>IF(H731="RPPS",VLOOKUP(A731,' Legislação Benef - GESCON'!$B$4:$I$2159,3,FALSE),"")</f>
        <v/>
      </c>
      <c r="K731" s="83" t="str">
        <f>IF(H731="RPPS",VLOOKUP(A731,' Legislação Benef - GESCON'!$B$4:$I$2159,6,FALSE),"")</f>
        <v/>
      </c>
      <c r="L731" s="83" t="str">
        <f>IF(H731="RPPS",IFERROR(IF(VLOOKUP(A731,'Suspensão de repasses - GESCON'!$D$3:$J$1048576,7,FALSE)="Validada","SIM","NÃO"),"NÃO"),"")</f>
        <v/>
      </c>
    </row>
    <row r="732" spans="1:12" s="19" customFormat="1" ht="15" hidden="1" customHeight="1" x14ac:dyDescent="0.25">
      <c r="A732" s="88" t="s">
        <v>6100</v>
      </c>
      <c r="B732" s="40" t="s">
        <v>3143</v>
      </c>
      <c r="C732" s="82" t="s">
        <v>10959</v>
      </c>
      <c r="D732" s="82"/>
      <c r="E732" s="82"/>
      <c r="F732" s="82"/>
      <c r="G732" s="82"/>
      <c r="H732" s="40" t="s">
        <v>4</v>
      </c>
      <c r="I732" s="83" t="str">
        <f>IFERROR(VLOOKUP(A732,'Alíquotas - CADPREV'!$B$2152:$N$4324,8,FALSE),"")</f>
        <v/>
      </c>
      <c r="J732" s="83" t="str">
        <f>IF(H732="RPPS",VLOOKUP(A732,' Legislação Benef - GESCON'!$B$4:$I$2159,3,FALSE),"")</f>
        <v/>
      </c>
      <c r="K732" s="83" t="str">
        <f>IF(H732="RPPS",VLOOKUP(A732,' Legislação Benef - GESCON'!$B$4:$I$2159,6,FALSE),"")</f>
        <v/>
      </c>
      <c r="L732" s="83" t="str">
        <f>IF(H732="RPPS",IFERROR(IF(VLOOKUP(A732,'Suspensão de repasses - GESCON'!$D$3:$J$1048576,7,FALSE)="Validada","SIM","NÃO"),"NÃO"),"")</f>
        <v/>
      </c>
    </row>
    <row r="733" spans="1:12" s="19" customFormat="1" ht="15" customHeight="1" x14ac:dyDescent="0.25">
      <c r="A733" s="88" t="s">
        <v>6101</v>
      </c>
      <c r="B733" s="40" t="s">
        <v>3812</v>
      </c>
      <c r="C733" s="82" t="s">
        <v>10958</v>
      </c>
      <c r="D733" s="82">
        <v>275</v>
      </c>
      <c r="E733" s="82">
        <v>103</v>
      </c>
      <c r="F733" s="82">
        <v>21</v>
      </c>
      <c r="G733" s="82">
        <v>399</v>
      </c>
      <c r="H733" s="40" t="s">
        <v>2</v>
      </c>
      <c r="I733" s="83" t="str">
        <f>IFERROR(VLOOKUP(A733,'Alíquotas - CADPREV'!$B$2152:$N$4324,8,FALSE),"")</f>
        <v>NÃO</v>
      </c>
      <c r="J733" s="83" t="str">
        <f>IF(H733="RPPS",VLOOKUP(A733,' Legislação Benef - GESCON'!$B$4:$I$2159,3,FALSE),"")</f>
        <v>NÃO</v>
      </c>
      <c r="K733" s="83" t="str">
        <f>IF(H733="RPPS",VLOOKUP(A733,' Legislação Benef - GESCON'!$B$4:$I$2159,6,FALSE),"")</f>
        <v>NÃO</v>
      </c>
      <c r="L733" s="83" t="str">
        <f>IF(H733="RPPS",IFERROR(IF(VLOOKUP(A733,'Suspensão de repasses - GESCON'!$D$3:$J$1048576,7,FALSE)="Validada","SIM","NÃO"),"NÃO"),"")</f>
        <v>NÃO</v>
      </c>
    </row>
    <row r="734" spans="1:12" s="19" customFormat="1" ht="15" hidden="1" customHeight="1" x14ac:dyDescent="0.25">
      <c r="A734" s="88" t="s">
        <v>6102</v>
      </c>
      <c r="B734" s="40" t="s">
        <v>1356</v>
      </c>
      <c r="C734" s="82" t="s">
        <v>10959</v>
      </c>
      <c r="D734" s="82"/>
      <c r="E734" s="82"/>
      <c r="F734" s="82"/>
      <c r="G734" s="82"/>
      <c r="H734" s="40" t="s">
        <v>4</v>
      </c>
      <c r="I734" s="83" t="str">
        <f>IFERROR(VLOOKUP(A734,'Alíquotas - CADPREV'!$B$2152:$N$4324,8,FALSE),"")</f>
        <v/>
      </c>
      <c r="J734" s="83" t="str">
        <f>IF(H734="RPPS",VLOOKUP(A734,' Legislação Benef - GESCON'!$B$4:$I$2159,3,FALSE),"")</f>
        <v/>
      </c>
      <c r="K734" s="83" t="str">
        <f>IF(H734="RPPS",VLOOKUP(A734,' Legislação Benef - GESCON'!$B$4:$I$2159,6,FALSE),"")</f>
        <v/>
      </c>
      <c r="L734" s="83" t="str">
        <f>IF(H734="RPPS",IFERROR(IF(VLOOKUP(A734,'Suspensão de repasses - GESCON'!$D$3:$J$1048576,7,FALSE)="Validada","SIM","NÃO"),"NÃO"),"")</f>
        <v/>
      </c>
    </row>
    <row r="735" spans="1:12" s="19" customFormat="1" ht="15" customHeight="1" x14ac:dyDescent="0.25">
      <c r="A735" s="88" t="s">
        <v>6103</v>
      </c>
      <c r="B735" s="40" t="s">
        <v>4626</v>
      </c>
      <c r="C735" s="82" t="s">
        <v>10958</v>
      </c>
      <c r="D735" s="82">
        <v>2400</v>
      </c>
      <c r="E735" s="82">
        <v>253</v>
      </c>
      <c r="F735" s="82">
        <v>24</v>
      </c>
      <c r="G735" s="82">
        <v>2677</v>
      </c>
      <c r="H735" s="40" t="s">
        <v>2</v>
      </c>
      <c r="I735" s="83" t="str">
        <f>IFERROR(VLOOKUP(A735,'Alíquotas - CADPREV'!$B$2152:$N$4324,8,FALSE),"")</f>
        <v>SIM</v>
      </c>
      <c r="J735" s="83" t="str">
        <f>IF(H735="RPPS",VLOOKUP(A735,' Legislação Benef - GESCON'!$B$4:$I$2159,3,FALSE),"")</f>
        <v>NÃO</v>
      </c>
      <c r="K735" s="83" t="str">
        <f>IF(H735="RPPS",VLOOKUP(A735,' Legislação Benef - GESCON'!$B$4:$I$2159,6,FALSE),"")</f>
        <v>NÃO</v>
      </c>
      <c r="L735" s="83" t="str">
        <f>IF(H735="RPPS",IFERROR(IF(VLOOKUP(A735,'Suspensão de repasses - GESCON'!$D$3:$J$1048576,7,FALSE)="Validada","SIM","NÃO"),"NÃO"),"")</f>
        <v>NÃO</v>
      </c>
    </row>
    <row r="736" spans="1:12" s="19" customFormat="1" ht="15" hidden="1" customHeight="1" x14ac:dyDescent="0.25">
      <c r="A736" s="88" t="s">
        <v>6104</v>
      </c>
      <c r="B736" s="40" t="s">
        <v>1356</v>
      </c>
      <c r="C736" s="82" t="s">
        <v>10959</v>
      </c>
      <c r="D736" s="82"/>
      <c r="E736" s="82"/>
      <c r="F736" s="82"/>
      <c r="G736" s="82"/>
      <c r="H736" s="40" t="s">
        <v>4</v>
      </c>
      <c r="I736" s="83" t="str">
        <f>IFERROR(VLOOKUP(A736,'Alíquotas - CADPREV'!$B$2152:$N$4324,8,FALSE),"")</f>
        <v/>
      </c>
      <c r="J736" s="83" t="str">
        <f>IF(H736="RPPS",VLOOKUP(A736,' Legislação Benef - GESCON'!$B$4:$I$2159,3,FALSE),"")</f>
        <v/>
      </c>
      <c r="K736" s="83" t="str">
        <f>IF(H736="RPPS",VLOOKUP(A736,' Legislação Benef - GESCON'!$B$4:$I$2159,6,FALSE),"")</f>
        <v/>
      </c>
      <c r="L736" s="83" t="str">
        <f>IF(H736="RPPS",IFERROR(IF(VLOOKUP(A736,'Suspensão de repasses - GESCON'!$D$3:$J$1048576,7,FALSE)="Validada","SIM","NÃO"),"NÃO"),"")</f>
        <v/>
      </c>
    </row>
    <row r="737" spans="1:12" s="19" customFormat="1" ht="15" hidden="1" customHeight="1" x14ac:dyDescent="0.25">
      <c r="A737" s="88" t="s">
        <v>6105</v>
      </c>
      <c r="B737" s="40" t="s">
        <v>215</v>
      </c>
      <c r="C737" s="82" t="s">
        <v>10959</v>
      </c>
      <c r="D737" s="82"/>
      <c r="E737" s="82"/>
      <c r="F737" s="82"/>
      <c r="G737" s="82"/>
      <c r="H737" s="40" t="s">
        <v>4</v>
      </c>
      <c r="I737" s="83" t="str">
        <f>IFERROR(VLOOKUP(A737,'Alíquotas - CADPREV'!$B$2152:$N$4324,8,FALSE),"")</f>
        <v/>
      </c>
      <c r="J737" s="83" t="str">
        <f>IF(H737="RPPS",VLOOKUP(A737,' Legislação Benef - GESCON'!$B$4:$I$2159,3,FALSE),"")</f>
        <v/>
      </c>
      <c r="K737" s="83" t="str">
        <f>IF(H737="RPPS",VLOOKUP(A737,' Legislação Benef - GESCON'!$B$4:$I$2159,6,FALSE),"")</f>
        <v/>
      </c>
      <c r="L737" s="83" t="str">
        <f>IF(H737="RPPS",IFERROR(IF(VLOOKUP(A737,'Suspensão de repasses - GESCON'!$D$3:$J$1048576,7,FALSE)="Validada","SIM","NÃO"),"NÃO"),"")</f>
        <v/>
      </c>
    </row>
    <row r="738" spans="1:12" s="19" customFormat="1" ht="15" hidden="1" customHeight="1" x14ac:dyDescent="0.25">
      <c r="A738" s="88" t="s">
        <v>6106</v>
      </c>
      <c r="B738" s="40" t="s">
        <v>4289</v>
      </c>
      <c r="C738" s="82" t="s">
        <v>10959</v>
      </c>
      <c r="D738" s="82"/>
      <c r="E738" s="82"/>
      <c r="F738" s="82"/>
      <c r="G738" s="82"/>
      <c r="H738" s="40" t="s">
        <v>4</v>
      </c>
      <c r="I738" s="83" t="str">
        <f>IFERROR(VLOOKUP(A738,'Alíquotas - CADPREV'!$B$2152:$N$4324,8,FALSE),"")</f>
        <v/>
      </c>
      <c r="J738" s="83" t="str">
        <f>IF(H738="RPPS",VLOOKUP(A738,' Legislação Benef - GESCON'!$B$4:$I$2159,3,FALSE),"")</f>
        <v/>
      </c>
      <c r="K738" s="83" t="str">
        <f>IF(H738="RPPS",VLOOKUP(A738,' Legislação Benef - GESCON'!$B$4:$I$2159,6,FALSE),"")</f>
        <v/>
      </c>
      <c r="L738" s="83" t="str">
        <f>IF(H738="RPPS",IFERROR(IF(VLOOKUP(A738,'Suspensão de repasses - GESCON'!$D$3:$J$1048576,7,FALSE)="Validada","SIM","NÃO"),"NÃO"),"")</f>
        <v/>
      </c>
    </row>
    <row r="739" spans="1:12" s="19" customFormat="1" ht="15" hidden="1" customHeight="1" x14ac:dyDescent="0.25">
      <c r="A739" s="88" t="s">
        <v>6107</v>
      </c>
      <c r="B739" s="40" t="s">
        <v>3812</v>
      </c>
      <c r="C739" s="82" t="s">
        <v>10959</v>
      </c>
      <c r="D739" s="82"/>
      <c r="E739" s="82"/>
      <c r="F739" s="82"/>
      <c r="G739" s="82"/>
      <c r="H739" s="40" t="s">
        <v>4</v>
      </c>
      <c r="I739" s="83" t="str">
        <f>IFERROR(VLOOKUP(A739,'Alíquotas - CADPREV'!$B$2152:$N$4324,8,FALSE),"")</f>
        <v/>
      </c>
      <c r="J739" s="83" t="str">
        <f>IF(H739="RPPS",VLOOKUP(A739,' Legislação Benef - GESCON'!$B$4:$I$2159,3,FALSE),"")</f>
        <v/>
      </c>
      <c r="K739" s="83" t="str">
        <f>IF(H739="RPPS",VLOOKUP(A739,' Legislação Benef - GESCON'!$B$4:$I$2159,6,FALSE),"")</f>
        <v/>
      </c>
      <c r="L739" s="83" t="str">
        <f>IF(H739="RPPS",IFERROR(IF(VLOOKUP(A739,'Suspensão de repasses - GESCON'!$D$3:$J$1048576,7,FALSE)="Validada","SIM","NÃO"),"NÃO"),"")</f>
        <v/>
      </c>
    </row>
    <row r="740" spans="1:12" s="19" customFormat="1" ht="15" hidden="1" customHeight="1" x14ac:dyDescent="0.25">
      <c r="A740" s="88" t="s">
        <v>6108</v>
      </c>
      <c r="B740" s="40" t="s">
        <v>4289</v>
      </c>
      <c r="C740" s="82" t="s">
        <v>10959</v>
      </c>
      <c r="D740" s="82"/>
      <c r="E740" s="82"/>
      <c r="F740" s="82"/>
      <c r="G740" s="82"/>
      <c r="H740" s="40" t="s">
        <v>4</v>
      </c>
      <c r="I740" s="83" t="str">
        <f>IFERROR(VLOOKUP(A740,'Alíquotas - CADPREV'!$B$2152:$N$4324,8,FALSE),"")</f>
        <v/>
      </c>
      <c r="J740" s="83" t="str">
        <f>IF(H740="RPPS",VLOOKUP(A740,' Legislação Benef - GESCON'!$B$4:$I$2159,3,FALSE),"")</f>
        <v/>
      </c>
      <c r="K740" s="83" t="str">
        <f>IF(H740="RPPS",VLOOKUP(A740,' Legislação Benef - GESCON'!$B$4:$I$2159,6,FALSE),"")</f>
        <v/>
      </c>
      <c r="L740" s="83" t="str">
        <f>IF(H740="RPPS",IFERROR(IF(VLOOKUP(A740,'Suspensão de repasses - GESCON'!$D$3:$J$1048576,7,FALSE)="Validada","SIM","NÃO"),"NÃO"),"")</f>
        <v/>
      </c>
    </row>
    <row r="741" spans="1:12" s="19" customFormat="1" ht="15" hidden="1" customHeight="1" x14ac:dyDescent="0.25">
      <c r="A741" s="88" t="s">
        <v>6109</v>
      </c>
      <c r="B741" s="40" t="s">
        <v>4289</v>
      </c>
      <c r="C741" s="82" t="s">
        <v>10959</v>
      </c>
      <c r="D741" s="82"/>
      <c r="E741" s="82"/>
      <c r="F741" s="82"/>
      <c r="G741" s="82"/>
      <c r="H741" s="40" t="s">
        <v>4</v>
      </c>
      <c r="I741" s="83" t="str">
        <f>IFERROR(VLOOKUP(A741,'Alíquotas - CADPREV'!$B$2152:$N$4324,8,FALSE),"")</f>
        <v/>
      </c>
      <c r="J741" s="83" t="str">
        <f>IF(H741="RPPS",VLOOKUP(A741,' Legislação Benef - GESCON'!$B$4:$I$2159,3,FALSE),"")</f>
        <v/>
      </c>
      <c r="K741" s="83" t="str">
        <f>IF(H741="RPPS",VLOOKUP(A741,' Legislação Benef - GESCON'!$B$4:$I$2159,6,FALSE),"")</f>
        <v/>
      </c>
      <c r="L741" s="83" t="str">
        <f>IF(H741="RPPS",IFERROR(IF(VLOOKUP(A741,'Suspensão de repasses - GESCON'!$D$3:$J$1048576,7,FALSE)="Validada","SIM","NÃO"),"NÃO"),"")</f>
        <v/>
      </c>
    </row>
    <row r="742" spans="1:12" s="19" customFormat="1" ht="15" hidden="1" customHeight="1" x14ac:dyDescent="0.25">
      <c r="A742" s="88" t="s">
        <v>6110</v>
      </c>
      <c r="B742" s="40" t="s">
        <v>3812</v>
      </c>
      <c r="C742" s="82" t="s">
        <v>10959</v>
      </c>
      <c r="D742" s="82"/>
      <c r="E742" s="82"/>
      <c r="F742" s="82"/>
      <c r="G742" s="82"/>
      <c r="H742" s="40" t="s">
        <v>4</v>
      </c>
      <c r="I742" s="83" t="str">
        <f>IFERROR(VLOOKUP(A742,'Alíquotas - CADPREV'!$B$2152:$N$4324,8,FALSE),"")</f>
        <v/>
      </c>
      <c r="J742" s="83" t="str">
        <f>IF(H742="RPPS",VLOOKUP(A742,' Legislação Benef - GESCON'!$B$4:$I$2159,3,FALSE),"")</f>
        <v/>
      </c>
      <c r="K742" s="83" t="str">
        <f>IF(H742="RPPS",VLOOKUP(A742,' Legislação Benef - GESCON'!$B$4:$I$2159,6,FALSE),"")</f>
        <v/>
      </c>
      <c r="L742" s="83" t="str">
        <f>IF(H742="RPPS",IFERROR(IF(VLOOKUP(A742,'Suspensão de repasses - GESCON'!$D$3:$J$1048576,7,FALSE)="Validada","SIM","NÃO"),"NÃO"),"")</f>
        <v/>
      </c>
    </row>
    <row r="743" spans="1:12" s="19" customFormat="1" ht="15" hidden="1" customHeight="1" x14ac:dyDescent="0.25">
      <c r="A743" s="88" t="s">
        <v>6111</v>
      </c>
      <c r="B743" s="40" t="s">
        <v>2413</v>
      </c>
      <c r="C743" s="82" t="s">
        <v>10959</v>
      </c>
      <c r="D743" s="82"/>
      <c r="E743" s="82"/>
      <c r="F743" s="82"/>
      <c r="G743" s="82"/>
      <c r="H743" s="40" t="s">
        <v>4</v>
      </c>
      <c r="I743" s="83" t="str">
        <f>IFERROR(VLOOKUP(A743,'Alíquotas - CADPREV'!$B$2152:$N$4324,8,FALSE),"")</f>
        <v/>
      </c>
      <c r="J743" s="83" t="str">
        <f>IF(H743="RPPS",VLOOKUP(A743,' Legislação Benef - GESCON'!$B$4:$I$2159,3,FALSE),"")</f>
        <v/>
      </c>
      <c r="K743" s="83" t="str">
        <f>IF(H743="RPPS",VLOOKUP(A743,' Legislação Benef - GESCON'!$B$4:$I$2159,6,FALSE),"")</f>
        <v/>
      </c>
      <c r="L743" s="83" t="str">
        <f>IF(H743="RPPS",IFERROR(IF(VLOOKUP(A743,'Suspensão de repasses - GESCON'!$D$3:$J$1048576,7,FALSE)="Validada","SIM","NÃO"),"NÃO"),"")</f>
        <v/>
      </c>
    </row>
    <row r="744" spans="1:12" s="19" customFormat="1" ht="15" hidden="1" customHeight="1" x14ac:dyDescent="0.25">
      <c r="A744" s="88" t="s">
        <v>6112</v>
      </c>
      <c r="B744" s="40" t="s">
        <v>4626</v>
      </c>
      <c r="C744" s="82" t="s">
        <v>10959</v>
      </c>
      <c r="D744" s="82"/>
      <c r="E744" s="82"/>
      <c r="F744" s="82"/>
      <c r="G744" s="82"/>
      <c r="H744" s="40" t="s">
        <v>4</v>
      </c>
      <c r="I744" s="83" t="str">
        <f>IFERROR(VLOOKUP(A744,'Alíquotas - CADPREV'!$B$2152:$N$4324,8,FALSE),"")</f>
        <v/>
      </c>
      <c r="J744" s="83" t="str">
        <f>IF(H744="RPPS",VLOOKUP(A744,' Legislação Benef - GESCON'!$B$4:$I$2159,3,FALSE),"")</f>
        <v/>
      </c>
      <c r="K744" s="83" t="str">
        <f>IF(H744="RPPS",VLOOKUP(A744,' Legislação Benef - GESCON'!$B$4:$I$2159,6,FALSE),"")</f>
        <v/>
      </c>
      <c r="L744" s="83" t="str">
        <f>IF(H744="RPPS",IFERROR(IF(VLOOKUP(A744,'Suspensão de repasses - GESCON'!$D$3:$J$1048576,7,FALSE)="Validada","SIM","NÃO"),"NÃO"),"")</f>
        <v/>
      </c>
    </row>
    <row r="745" spans="1:12" s="19" customFormat="1" ht="15" hidden="1" customHeight="1" x14ac:dyDescent="0.25">
      <c r="A745" s="88" t="s">
        <v>6113</v>
      </c>
      <c r="B745" s="40" t="s">
        <v>3143</v>
      </c>
      <c r="C745" s="82" t="s">
        <v>10959</v>
      </c>
      <c r="D745" s="82"/>
      <c r="E745" s="82"/>
      <c r="F745" s="82"/>
      <c r="G745" s="82"/>
      <c r="H745" s="40" t="s">
        <v>4</v>
      </c>
      <c r="I745" s="83" t="str">
        <f>IFERROR(VLOOKUP(A745,'Alíquotas - CADPREV'!$B$2152:$N$4324,8,FALSE),"")</f>
        <v/>
      </c>
      <c r="J745" s="83" t="str">
        <f>IF(H745="RPPS",VLOOKUP(A745,' Legislação Benef - GESCON'!$B$4:$I$2159,3,FALSE),"")</f>
        <v/>
      </c>
      <c r="K745" s="83" t="str">
        <f>IF(H745="RPPS",VLOOKUP(A745,' Legislação Benef - GESCON'!$B$4:$I$2159,6,FALSE),"")</f>
        <v/>
      </c>
      <c r="L745" s="83" t="str">
        <f>IF(H745="RPPS",IFERROR(IF(VLOOKUP(A745,'Suspensão de repasses - GESCON'!$D$3:$J$1048576,7,FALSE)="Validada","SIM","NÃO"),"NÃO"),"")</f>
        <v/>
      </c>
    </row>
    <row r="746" spans="1:12" s="19" customFormat="1" ht="15" customHeight="1" x14ac:dyDescent="0.25">
      <c r="A746" s="88" t="s">
        <v>6114</v>
      </c>
      <c r="B746" s="40" t="s">
        <v>29</v>
      </c>
      <c r="C746" s="82" t="s">
        <v>10958</v>
      </c>
      <c r="D746" s="82">
        <v>421</v>
      </c>
      <c r="E746" s="82">
        <v>0</v>
      </c>
      <c r="F746" s="82">
        <v>0</v>
      </c>
      <c r="G746" s="82">
        <v>421</v>
      </c>
      <c r="H746" s="40" t="s">
        <v>2</v>
      </c>
      <c r="I746" s="83" t="str">
        <f>IFERROR(VLOOKUP(A746,'Alíquotas - CADPREV'!$B$2152:$N$4324,8,FALSE),"")</f>
        <v>NÃO</v>
      </c>
      <c r="J746" s="83" t="str">
        <f>IF(H746="RPPS",VLOOKUP(A746,' Legislação Benef - GESCON'!$B$4:$I$2159,3,FALSE),"")</f>
        <v>NÃO</v>
      </c>
      <c r="K746" s="83" t="str">
        <f>IF(H746="RPPS",VLOOKUP(A746,' Legislação Benef - GESCON'!$B$4:$I$2159,6,FALSE),"")</f>
        <v>NÃO</v>
      </c>
      <c r="L746" s="83" t="str">
        <f>IF(H746="RPPS",IFERROR(IF(VLOOKUP(A746,'Suspensão de repasses - GESCON'!$D$3:$J$1048576,7,FALSE)="Validada","SIM","NÃO"),"NÃO"),"")</f>
        <v>NÃO</v>
      </c>
    </row>
    <row r="747" spans="1:12" s="19" customFormat="1" ht="15" hidden="1" customHeight="1" x14ac:dyDescent="0.25">
      <c r="A747" s="88" t="s">
        <v>6115</v>
      </c>
      <c r="B747" s="40" t="s">
        <v>1356</v>
      </c>
      <c r="C747" s="82" t="s">
        <v>10959</v>
      </c>
      <c r="D747" s="82"/>
      <c r="E747" s="82"/>
      <c r="F747" s="82"/>
      <c r="G747" s="82"/>
      <c r="H747" s="40" t="s">
        <v>4</v>
      </c>
      <c r="I747" s="83" t="str">
        <f>IFERROR(VLOOKUP(A747,'Alíquotas - CADPREV'!$B$2152:$N$4324,8,FALSE),"")</f>
        <v/>
      </c>
      <c r="J747" s="83" t="str">
        <f>IF(H747="RPPS",VLOOKUP(A747,' Legislação Benef - GESCON'!$B$4:$I$2159,3,FALSE),"")</f>
        <v/>
      </c>
      <c r="K747" s="83" t="str">
        <f>IF(H747="RPPS",VLOOKUP(A747,' Legislação Benef - GESCON'!$B$4:$I$2159,6,FALSE),"")</f>
        <v/>
      </c>
      <c r="L747" s="83" t="str">
        <f>IF(H747="RPPS",IFERROR(IF(VLOOKUP(A747,'Suspensão de repasses - GESCON'!$D$3:$J$1048576,7,FALSE)="Validada","SIM","NÃO"),"NÃO"),"")</f>
        <v/>
      </c>
    </row>
    <row r="748" spans="1:12" s="19" customFormat="1" ht="15" hidden="1" customHeight="1" x14ac:dyDescent="0.25">
      <c r="A748" s="88" t="s">
        <v>6116</v>
      </c>
      <c r="B748" s="40" t="s">
        <v>2413</v>
      </c>
      <c r="C748" s="82" t="s">
        <v>10959</v>
      </c>
      <c r="D748" s="82"/>
      <c r="E748" s="82"/>
      <c r="F748" s="82"/>
      <c r="G748" s="82"/>
      <c r="H748" s="40" t="s">
        <v>4</v>
      </c>
      <c r="I748" s="83" t="str">
        <f>IFERROR(VLOOKUP(A748,'Alíquotas - CADPREV'!$B$2152:$N$4324,8,FALSE),"")</f>
        <v/>
      </c>
      <c r="J748" s="83" t="str">
        <f>IF(H748="RPPS",VLOOKUP(A748,' Legislação Benef - GESCON'!$B$4:$I$2159,3,FALSE),"")</f>
        <v/>
      </c>
      <c r="K748" s="83" t="str">
        <f>IF(H748="RPPS",VLOOKUP(A748,' Legislação Benef - GESCON'!$B$4:$I$2159,6,FALSE),"")</f>
        <v/>
      </c>
      <c r="L748" s="83" t="str">
        <f>IF(H748="RPPS",IFERROR(IF(VLOOKUP(A748,'Suspensão de repasses - GESCON'!$D$3:$J$1048576,7,FALSE)="Validada","SIM","NÃO"),"NÃO"),"")</f>
        <v/>
      </c>
    </row>
    <row r="749" spans="1:12" s="19" customFormat="1" ht="15" hidden="1" customHeight="1" x14ac:dyDescent="0.25">
      <c r="A749" s="88" t="s">
        <v>6117</v>
      </c>
      <c r="B749" s="40" t="s">
        <v>2197</v>
      </c>
      <c r="C749" s="82" t="s">
        <v>10959</v>
      </c>
      <c r="D749" s="82"/>
      <c r="E749" s="82"/>
      <c r="F749" s="82"/>
      <c r="G749" s="82"/>
      <c r="H749" s="40" t="s">
        <v>4</v>
      </c>
      <c r="I749" s="83" t="str">
        <f>IFERROR(VLOOKUP(A749,'Alíquotas - CADPREV'!$B$2152:$N$4324,8,FALSE),"")</f>
        <v/>
      </c>
      <c r="J749" s="83" t="str">
        <f>IF(H749="RPPS",VLOOKUP(A749,' Legislação Benef - GESCON'!$B$4:$I$2159,3,FALSE),"")</f>
        <v/>
      </c>
      <c r="K749" s="83" t="str">
        <f>IF(H749="RPPS",VLOOKUP(A749,' Legislação Benef - GESCON'!$B$4:$I$2159,6,FALSE),"")</f>
        <v/>
      </c>
      <c r="L749" s="83" t="str">
        <f>IF(H749="RPPS",IFERROR(IF(VLOOKUP(A749,'Suspensão de repasses - GESCON'!$D$3:$J$1048576,7,FALSE)="Validada","SIM","NÃO"),"NÃO"),"")</f>
        <v/>
      </c>
    </row>
    <row r="750" spans="1:12" s="19" customFormat="1" ht="15" hidden="1" customHeight="1" x14ac:dyDescent="0.25">
      <c r="A750" s="88" t="s">
        <v>6118</v>
      </c>
      <c r="B750" s="40" t="s">
        <v>1356</v>
      </c>
      <c r="C750" s="82" t="s">
        <v>10959</v>
      </c>
      <c r="D750" s="82"/>
      <c r="E750" s="82"/>
      <c r="F750" s="82"/>
      <c r="G750" s="82"/>
      <c r="H750" s="40" t="s">
        <v>4</v>
      </c>
      <c r="I750" s="83" t="str">
        <f>IFERROR(VLOOKUP(A750,'Alíquotas - CADPREV'!$B$2152:$N$4324,8,FALSE),"")</f>
        <v/>
      </c>
      <c r="J750" s="83" t="str">
        <f>IF(H750="RPPS",VLOOKUP(A750,' Legislação Benef - GESCON'!$B$4:$I$2159,3,FALSE),"")</f>
        <v/>
      </c>
      <c r="K750" s="83" t="str">
        <f>IF(H750="RPPS",VLOOKUP(A750,' Legislação Benef - GESCON'!$B$4:$I$2159,6,FALSE),"")</f>
        <v/>
      </c>
      <c r="L750" s="83" t="str">
        <f>IF(H750="RPPS",IFERROR(IF(VLOOKUP(A750,'Suspensão de repasses - GESCON'!$D$3:$J$1048576,7,FALSE)="Validada","SIM","NÃO"),"NÃO"),"")</f>
        <v/>
      </c>
    </row>
    <row r="751" spans="1:12" s="19" customFormat="1" ht="15" hidden="1" customHeight="1" x14ac:dyDescent="0.25">
      <c r="A751" s="88" t="s">
        <v>6119</v>
      </c>
      <c r="B751" s="40" t="s">
        <v>3143</v>
      </c>
      <c r="C751" s="82" t="s">
        <v>10959</v>
      </c>
      <c r="D751" s="82"/>
      <c r="E751" s="82"/>
      <c r="F751" s="82"/>
      <c r="G751" s="82"/>
      <c r="H751" s="40" t="s">
        <v>4</v>
      </c>
      <c r="I751" s="83" t="str">
        <f>IFERROR(VLOOKUP(A751,'Alíquotas - CADPREV'!$B$2152:$N$4324,8,FALSE),"")</f>
        <v/>
      </c>
      <c r="J751" s="83" t="str">
        <f>IF(H751="RPPS",VLOOKUP(A751,' Legislação Benef - GESCON'!$B$4:$I$2159,3,FALSE),"")</f>
        <v/>
      </c>
      <c r="K751" s="83" t="str">
        <f>IF(H751="RPPS",VLOOKUP(A751,' Legislação Benef - GESCON'!$B$4:$I$2159,6,FALSE),"")</f>
        <v/>
      </c>
      <c r="L751" s="83" t="str">
        <f>IF(H751="RPPS",IFERROR(IF(VLOOKUP(A751,'Suspensão de repasses - GESCON'!$D$3:$J$1048576,7,FALSE)="Validada","SIM","NÃO"),"NÃO"),"")</f>
        <v/>
      </c>
    </row>
    <row r="752" spans="1:12" s="19" customFormat="1" ht="15" hidden="1" customHeight="1" x14ac:dyDescent="0.25">
      <c r="A752" s="88" t="s">
        <v>6120</v>
      </c>
      <c r="B752" s="40" t="s">
        <v>5227</v>
      </c>
      <c r="C752" s="82" t="s">
        <v>10959</v>
      </c>
      <c r="D752" s="82"/>
      <c r="E752" s="82"/>
      <c r="F752" s="82"/>
      <c r="G752" s="82"/>
      <c r="H752" s="40" t="s">
        <v>4</v>
      </c>
      <c r="I752" s="83" t="str">
        <f>IFERROR(VLOOKUP(A752,'Alíquotas - CADPREV'!$B$2152:$N$4324,8,FALSE),"")</f>
        <v/>
      </c>
      <c r="J752" s="83" t="str">
        <f>IF(H752="RPPS",VLOOKUP(A752,' Legislação Benef - GESCON'!$B$4:$I$2159,3,FALSE),"")</f>
        <v/>
      </c>
      <c r="K752" s="83" t="str">
        <f>IF(H752="RPPS",VLOOKUP(A752,' Legislação Benef - GESCON'!$B$4:$I$2159,6,FALSE),"")</f>
        <v/>
      </c>
      <c r="L752" s="83" t="str">
        <f>IF(H752="RPPS",IFERROR(IF(VLOOKUP(A752,'Suspensão de repasses - GESCON'!$D$3:$J$1048576,7,FALSE)="Validada","SIM","NÃO"),"NÃO"),"")</f>
        <v/>
      </c>
    </row>
    <row r="753" spans="1:12" s="19" customFormat="1" ht="15" hidden="1" customHeight="1" x14ac:dyDescent="0.25">
      <c r="A753" s="88" t="s">
        <v>6121</v>
      </c>
      <c r="B753" s="40" t="s">
        <v>0</v>
      </c>
      <c r="C753" s="82" t="s">
        <v>10959</v>
      </c>
      <c r="D753" s="82"/>
      <c r="E753" s="82"/>
      <c r="F753" s="82"/>
      <c r="G753" s="82"/>
      <c r="H753" s="40" t="s">
        <v>4</v>
      </c>
      <c r="I753" s="83" t="str">
        <f>IFERROR(VLOOKUP(A753,'Alíquotas - CADPREV'!$B$2152:$N$4324,8,FALSE),"")</f>
        <v/>
      </c>
      <c r="J753" s="83" t="str">
        <f>IF(H753="RPPS",VLOOKUP(A753,' Legislação Benef - GESCON'!$B$4:$I$2159,3,FALSE),"")</f>
        <v/>
      </c>
      <c r="K753" s="83" t="str">
        <f>IF(H753="RPPS",VLOOKUP(A753,' Legislação Benef - GESCON'!$B$4:$I$2159,6,FALSE),"")</f>
        <v/>
      </c>
      <c r="L753" s="83" t="str">
        <f>IF(H753="RPPS",IFERROR(IF(VLOOKUP(A753,'Suspensão de repasses - GESCON'!$D$3:$J$1048576,7,FALSE)="Validada","SIM","NÃO"),"NÃO"),"")</f>
        <v/>
      </c>
    </row>
    <row r="754" spans="1:12" s="19" customFormat="1" ht="15" customHeight="1" x14ac:dyDescent="0.25">
      <c r="A754" s="88" t="s">
        <v>6122</v>
      </c>
      <c r="B754" s="40" t="s">
        <v>2926</v>
      </c>
      <c r="C754" s="82" t="s">
        <v>10958</v>
      </c>
      <c r="D754" s="82">
        <v>229</v>
      </c>
      <c r="E754" s="82">
        <v>4</v>
      </c>
      <c r="F754" s="82">
        <v>1</v>
      </c>
      <c r="G754" s="82">
        <v>234</v>
      </c>
      <c r="H754" s="40" t="s">
        <v>2</v>
      </c>
      <c r="I754" s="83" t="str">
        <f>IFERROR(VLOOKUP(A754,'Alíquotas - CADPREV'!$B$2152:$N$4324,8,FALSE),"")</f>
        <v>NÃO</v>
      </c>
      <c r="J754" s="83" t="str">
        <f>IF(H754="RPPS",VLOOKUP(A754,' Legislação Benef - GESCON'!$B$4:$I$2159,3,FALSE),"")</f>
        <v>NÃO</v>
      </c>
      <c r="K754" s="83" t="str">
        <f>IF(H754="RPPS",VLOOKUP(A754,' Legislação Benef - GESCON'!$B$4:$I$2159,6,FALSE),"")</f>
        <v>NÃO</v>
      </c>
      <c r="L754" s="83" t="str">
        <f>IF(H754="RPPS",IFERROR(IF(VLOOKUP(A754,'Suspensão de repasses - GESCON'!$D$3:$J$1048576,7,FALSE)="Validada","SIM","NÃO"),"NÃO"),"")</f>
        <v>NÃO</v>
      </c>
    </row>
    <row r="755" spans="1:12" s="19" customFormat="1" ht="15" customHeight="1" x14ac:dyDescent="0.25">
      <c r="A755" s="88" t="s">
        <v>6123</v>
      </c>
      <c r="B755" s="40" t="s">
        <v>1356</v>
      </c>
      <c r="C755" s="82" t="s">
        <v>10958</v>
      </c>
      <c r="D755" s="82">
        <v>1063</v>
      </c>
      <c r="E755" s="82">
        <v>49</v>
      </c>
      <c r="F755" s="82">
        <v>15</v>
      </c>
      <c r="G755" s="82">
        <v>1127</v>
      </c>
      <c r="H755" s="40" t="s">
        <v>2</v>
      </c>
      <c r="I755" s="83" t="str">
        <f>IFERROR(VLOOKUP(A755,'Alíquotas - CADPREV'!$B$2152:$N$4324,8,FALSE),"")</f>
        <v>NÃO</v>
      </c>
      <c r="J755" s="83" t="str">
        <f>IF(H755="RPPS",VLOOKUP(A755,' Legislação Benef - GESCON'!$B$4:$I$2159,3,FALSE),"")</f>
        <v>NÃO</v>
      </c>
      <c r="K755" s="83" t="str">
        <f>IF(H755="RPPS",VLOOKUP(A755,' Legislação Benef - GESCON'!$B$4:$I$2159,6,FALSE),"")</f>
        <v>NÃO</v>
      </c>
      <c r="L755" s="83" t="str">
        <f>IF(H755="RPPS",IFERROR(IF(VLOOKUP(A755,'Suspensão de repasses - GESCON'!$D$3:$J$1048576,7,FALSE)="Validada","SIM","NÃO"),"NÃO"),"")</f>
        <v>NÃO</v>
      </c>
    </row>
    <row r="756" spans="1:12" s="19" customFormat="1" ht="15" hidden="1" customHeight="1" x14ac:dyDescent="0.25">
      <c r="A756" s="88" t="s">
        <v>6124</v>
      </c>
      <c r="B756" s="40" t="s">
        <v>2274</v>
      </c>
      <c r="C756" s="82" t="s">
        <v>10959</v>
      </c>
      <c r="D756" s="82"/>
      <c r="E756" s="82"/>
      <c r="F756" s="82"/>
      <c r="G756" s="82"/>
      <c r="H756" s="40" t="s">
        <v>4</v>
      </c>
      <c r="I756" s="83" t="str">
        <f>IFERROR(VLOOKUP(A756,'Alíquotas - CADPREV'!$B$2152:$N$4324,8,FALSE),"")</f>
        <v/>
      </c>
      <c r="J756" s="83" t="str">
        <f>IF(H756="RPPS",VLOOKUP(A756,' Legislação Benef - GESCON'!$B$4:$I$2159,3,FALSE),"")</f>
        <v/>
      </c>
      <c r="K756" s="83" t="str">
        <f>IF(H756="RPPS",VLOOKUP(A756,' Legislação Benef - GESCON'!$B$4:$I$2159,6,FALSE),"")</f>
        <v/>
      </c>
      <c r="L756" s="83" t="str">
        <f>IF(H756="RPPS",IFERROR(IF(VLOOKUP(A756,'Suspensão de repasses - GESCON'!$D$3:$J$1048576,7,FALSE)="Validada","SIM","NÃO"),"NÃO"),"")</f>
        <v/>
      </c>
    </row>
    <row r="757" spans="1:12" s="19" customFormat="1" ht="15" customHeight="1" x14ac:dyDescent="0.25">
      <c r="A757" s="88" t="s">
        <v>6125</v>
      </c>
      <c r="B757" s="40" t="s">
        <v>1356</v>
      </c>
      <c r="C757" s="82" t="s">
        <v>10958</v>
      </c>
      <c r="D757" s="82">
        <v>363</v>
      </c>
      <c r="E757" s="82">
        <v>51</v>
      </c>
      <c r="F757" s="82">
        <v>11</v>
      </c>
      <c r="G757" s="82">
        <v>425</v>
      </c>
      <c r="H757" s="40" t="s">
        <v>2</v>
      </c>
      <c r="I757" s="83" t="str">
        <f>IFERROR(VLOOKUP(A757,'Alíquotas - CADPREV'!$B$2152:$N$4324,8,FALSE),"")</f>
        <v>SIM</v>
      </c>
      <c r="J757" s="83" t="str">
        <f>IF(H757="RPPS",VLOOKUP(A757,' Legislação Benef - GESCON'!$B$4:$I$2159,3,FALSE),"")</f>
        <v>NÃO</v>
      </c>
      <c r="K757" s="83" t="str">
        <f>IF(H757="RPPS",VLOOKUP(A757,' Legislação Benef - GESCON'!$B$4:$I$2159,6,FALSE),"")</f>
        <v>NÃO</v>
      </c>
      <c r="L757" s="83" t="str">
        <f>IF(H757="RPPS",IFERROR(IF(VLOOKUP(A757,'Suspensão de repasses - GESCON'!$D$3:$J$1048576,7,FALSE)="Validada","SIM","NÃO"),"NÃO"),"")</f>
        <v>NÃO</v>
      </c>
    </row>
    <row r="758" spans="1:12" s="19" customFormat="1" ht="15" hidden="1" customHeight="1" x14ac:dyDescent="0.25">
      <c r="A758" s="88" t="s">
        <v>6126</v>
      </c>
      <c r="B758" s="40" t="s">
        <v>4626</v>
      </c>
      <c r="C758" s="82" t="s">
        <v>10959</v>
      </c>
      <c r="D758" s="82"/>
      <c r="E758" s="82"/>
      <c r="F758" s="82"/>
      <c r="G758" s="82"/>
      <c r="H758" s="40" t="s">
        <v>4</v>
      </c>
      <c r="I758" s="83" t="str">
        <f>IFERROR(VLOOKUP(A758,'Alíquotas - CADPREV'!$B$2152:$N$4324,8,FALSE),"")</f>
        <v/>
      </c>
      <c r="J758" s="83" t="str">
        <f>IF(H758="RPPS",VLOOKUP(A758,' Legislação Benef - GESCON'!$B$4:$I$2159,3,FALSE),"")</f>
        <v/>
      </c>
      <c r="K758" s="83" t="str">
        <f>IF(H758="RPPS",VLOOKUP(A758,' Legislação Benef - GESCON'!$B$4:$I$2159,6,FALSE),"")</f>
        <v/>
      </c>
      <c r="L758" s="83" t="str">
        <f>IF(H758="RPPS",IFERROR(IF(VLOOKUP(A758,'Suspensão de repasses - GESCON'!$D$3:$J$1048576,7,FALSE)="Validada","SIM","NÃO"),"NÃO"),"")</f>
        <v/>
      </c>
    </row>
    <row r="759" spans="1:12" s="19" customFormat="1" ht="15" hidden="1" customHeight="1" x14ac:dyDescent="0.25">
      <c r="A759" s="88" t="s">
        <v>6127</v>
      </c>
      <c r="B759" s="40" t="s">
        <v>1356</v>
      </c>
      <c r="C759" s="82" t="s">
        <v>10959</v>
      </c>
      <c r="D759" s="82"/>
      <c r="E759" s="82"/>
      <c r="F759" s="82"/>
      <c r="G759" s="82"/>
      <c r="H759" s="40" t="s">
        <v>4</v>
      </c>
      <c r="I759" s="83" t="str">
        <f>IFERROR(VLOOKUP(A759,'Alíquotas - CADPREV'!$B$2152:$N$4324,8,FALSE),"")</f>
        <v/>
      </c>
      <c r="J759" s="83" t="str">
        <f>IF(H759="RPPS",VLOOKUP(A759,' Legislação Benef - GESCON'!$B$4:$I$2159,3,FALSE),"")</f>
        <v/>
      </c>
      <c r="K759" s="83" t="str">
        <f>IF(H759="RPPS",VLOOKUP(A759,' Legislação Benef - GESCON'!$B$4:$I$2159,6,FALSE),"")</f>
        <v/>
      </c>
      <c r="L759" s="83" t="str">
        <f>IF(H759="RPPS",IFERROR(IF(VLOOKUP(A759,'Suspensão de repasses - GESCON'!$D$3:$J$1048576,7,FALSE)="Validada","SIM","NÃO"),"NÃO"),"")</f>
        <v/>
      </c>
    </row>
    <row r="760" spans="1:12" s="19" customFormat="1" ht="15" hidden="1" customHeight="1" x14ac:dyDescent="0.25">
      <c r="A760" s="88" t="s">
        <v>6128</v>
      </c>
      <c r="B760" s="40" t="s">
        <v>901</v>
      </c>
      <c r="C760" s="82" t="s">
        <v>10959</v>
      </c>
      <c r="D760" s="82"/>
      <c r="E760" s="82"/>
      <c r="F760" s="82"/>
      <c r="G760" s="82"/>
      <c r="H760" s="40" t="s">
        <v>622</v>
      </c>
      <c r="I760" s="83" t="str">
        <f>IFERROR(VLOOKUP(A760,'Alíquotas - CADPREV'!$B$2152:$N$4324,8,FALSE),"")</f>
        <v/>
      </c>
      <c r="J760" s="83" t="str">
        <f>IF(H760="RPPS",VLOOKUP(A760,' Legislação Benef - GESCON'!$B$4:$I$2159,3,FALSE),"")</f>
        <v/>
      </c>
      <c r="K760" s="83" t="str">
        <f>IF(H760="RPPS",VLOOKUP(A760,' Legislação Benef - GESCON'!$B$4:$I$2159,6,FALSE),"")</f>
        <v/>
      </c>
      <c r="L760" s="83" t="str">
        <f>IF(H760="RPPS",IFERROR(IF(VLOOKUP(A760,'Suspensão de repasses - GESCON'!$D$3:$J$1048576,7,FALSE)="Validada","SIM","NÃO"),"NÃO"),"")</f>
        <v/>
      </c>
    </row>
    <row r="761" spans="1:12" s="19" customFormat="1" ht="15" customHeight="1" x14ac:dyDescent="0.25">
      <c r="A761" s="88" t="s">
        <v>6129</v>
      </c>
      <c r="B761" s="40" t="s">
        <v>2758</v>
      </c>
      <c r="C761" s="82" t="s">
        <v>10958</v>
      </c>
      <c r="D761" s="82">
        <v>329</v>
      </c>
      <c r="E761" s="82">
        <v>130</v>
      </c>
      <c r="F761" s="82">
        <v>25</v>
      </c>
      <c r="G761" s="82">
        <v>484</v>
      </c>
      <c r="H761" s="40" t="s">
        <v>2</v>
      </c>
      <c r="I761" s="83" t="str">
        <f>IFERROR(VLOOKUP(A761,'Alíquotas - CADPREV'!$B$2152:$N$4324,8,FALSE),"")</f>
        <v>NÃO</v>
      </c>
      <c r="J761" s="83" t="str">
        <f>IF(H761="RPPS",VLOOKUP(A761,' Legislação Benef - GESCON'!$B$4:$I$2159,3,FALSE),"")</f>
        <v>NÃO</v>
      </c>
      <c r="K761" s="83" t="str">
        <f>IF(H761="RPPS",VLOOKUP(A761,' Legislação Benef - GESCON'!$B$4:$I$2159,6,FALSE),"")</f>
        <v>NÃO</v>
      </c>
      <c r="L761" s="83" t="str">
        <f>IF(H761="RPPS",IFERROR(IF(VLOOKUP(A761,'Suspensão de repasses - GESCON'!$D$3:$J$1048576,7,FALSE)="Validada","SIM","NÃO"),"NÃO"),"")</f>
        <v>NÃO</v>
      </c>
    </row>
    <row r="762" spans="1:12" s="19" customFormat="1" ht="15" hidden="1" customHeight="1" x14ac:dyDescent="0.25">
      <c r="A762" s="88" t="s">
        <v>6130</v>
      </c>
      <c r="B762" s="40" t="s">
        <v>821</v>
      </c>
      <c r="C762" s="82" t="s">
        <v>10959</v>
      </c>
      <c r="D762" s="82"/>
      <c r="E762" s="82"/>
      <c r="F762" s="82"/>
      <c r="G762" s="82"/>
      <c r="H762" s="40" t="s">
        <v>4</v>
      </c>
      <c r="I762" s="83" t="str">
        <f>IFERROR(VLOOKUP(A762,'Alíquotas - CADPREV'!$B$2152:$N$4324,8,FALSE),"")</f>
        <v/>
      </c>
      <c r="J762" s="83" t="str">
        <f>IF(H762="RPPS",VLOOKUP(A762,' Legislação Benef - GESCON'!$B$4:$I$2159,3,FALSE),"")</f>
        <v/>
      </c>
      <c r="K762" s="83" t="str">
        <f>IF(H762="RPPS",VLOOKUP(A762,' Legislação Benef - GESCON'!$B$4:$I$2159,6,FALSE),"")</f>
        <v/>
      </c>
      <c r="L762" s="83" t="str">
        <f>IF(H762="RPPS",IFERROR(IF(VLOOKUP(A762,'Suspensão de repasses - GESCON'!$D$3:$J$1048576,7,FALSE)="Validada","SIM","NÃO"),"NÃO"),"")</f>
        <v/>
      </c>
    </row>
    <row r="763" spans="1:12" s="19" customFormat="1" ht="15" customHeight="1" x14ac:dyDescent="0.25">
      <c r="A763" s="88" t="s">
        <v>6131</v>
      </c>
      <c r="B763" s="40" t="s">
        <v>2758</v>
      </c>
      <c r="C763" s="82" t="s">
        <v>10958</v>
      </c>
      <c r="D763" s="82">
        <v>218</v>
      </c>
      <c r="E763" s="82">
        <v>66</v>
      </c>
      <c r="F763" s="82">
        <v>10</v>
      </c>
      <c r="G763" s="82">
        <v>294</v>
      </c>
      <c r="H763" s="40" t="s">
        <v>2</v>
      </c>
      <c r="I763" s="83" t="str">
        <f>IFERROR(VLOOKUP(A763,'Alíquotas - CADPREV'!$B$2152:$N$4324,8,FALSE),"")</f>
        <v>NÃO</v>
      </c>
      <c r="J763" s="83" t="str">
        <f>IF(H763="RPPS",VLOOKUP(A763,' Legislação Benef - GESCON'!$B$4:$I$2159,3,FALSE),"")</f>
        <v>NÃO</v>
      </c>
      <c r="K763" s="83" t="str">
        <f>IF(H763="RPPS",VLOOKUP(A763,' Legislação Benef - GESCON'!$B$4:$I$2159,6,FALSE),"")</f>
        <v>NÃO</v>
      </c>
      <c r="L763" s="83" t="str">
        <f>IF(H763="RPPS",IFERROR(IF(VLOOKUP(A763,'Suspensão de repasses - GESCON'!$D$3:$J$1048576,7,FALSE)="Validada","SIM","NÃO"),"NÃO"),"")</f>
        <v>NÃO</v>
      </c>
    </row>
    <row r="764" spans="1:12" s="19" customFormat="1" ht="15" hidden="1" customHeight="1" x14ac:dyDescent="0.25">
      <c r="A764" s="88" t="s">
        <v>6132</v>
      </c>
      <c r="B764" s="40" t="s">
        <v>3601</v>
      </c>
      <c r="C764" s="82" t="s">
        <v>10959</v>
      </c>
      <c r="D764" s="82"/>
      <c r="E764" s="82"/>
      <c r="F764" s="82"/>
      <c r="G764" s="82"/>
      <c r="H764" s="40" t="s">
        <v>4</v>
      </c>
      <c r="I764" s="83" t="str">
        <f>IFERROR(VLOOKUP(A764,'Alíquotas - CADPREV'!$B$2152:$N$4324,8,FALSE),"")</f>
        <v/>
      </c>
      <c r="J764" s="83" t="str">
        <f>IF(H764="RPPS",VLOOKUP(A764,' Legislação Benef - GESCON'!$B$4:$I$2159,3,FALSE),"")</f>
        <v/>
      </c>
      <c r="K764" s="83" t="str">
        <f>IF(H764="RPPS",VLOOKUP(A764,' Legislação Benef - GESCON'!$B$4:$I$2159,6,FALSE),"")</f>
        <v/>
      </c>
      <c r="L764" s="83" t="str">
        <f>IF(H764="RPPS",IFERROR(IF(VLOOKUP(A764,'Suspensão de repasses - GESCON'!$D$3:$J$1048576,7,FALSE)="Validada","SIM","NÃO"),"NÃO"),"")</f>
        <v/>
      </c>
    </row>
    <row r="765" spans="1:12" s="19" customFormat="1" ht="15" hidden="1" customHeight="1" x14ac:dyDescent="0.25">
      <c r="A765" s="88" t="s">
        <v>6133</v>
      </c>
      <c r="B765" s="40" t="s">
        <v>5227</v>
      </c>
      <c r="C765" s="82" t="s">
        <v>10959</v>
      </c>
      <c r="D765" s="82"/>
      <c r="E765" s="82"/>
      <c r="F765" s="82"/>
      <c r="G765" s="82"/>
      <c r="H765" s="40" t="s">
        <v>4</v>
      </c>
      <c r="I765" s="83" t="str">
        <f>IFERROR(VLOOKUP(A765,'Alíquotas - CADPREV'!$B$2152:$N$4324,8,FALSE),"")</f>
        <v/>
      </c>
      <c r="J765" s="83" t="str">
        <f>IF(H765="RPPS",VLOOKUP(A765,' Legislação Benef - GESCON'!$B$4:$I$2159,3,FALSE),"")</f>
        <v/>
      </c>
      <c r="K765" s="83" t="str">
        <f>IF(H765="RPPS",VLOOKUP(A765,' Legislação Benef - GESCON'!$B$4:$I$2159,6,FALSE),"")</f>
        <v/>
      </c>
      <c r="L765" s="83" t="str">
        <f>IF(H765="RPPS",IFERROR(IF(VLOOKUP(A765,'Suspensão de repasses - GESCON'!$D$3:$J$1048576,7,FALSE)="Validada","SIM","NÃO"),"NÃO"),"")</f>
        <v/>
      </c>
    </row>
    <row r="766" spans="1:12" s="19" customFormat="1" ht="15" hidden="1" customHeight="1" x14ac:dyDescent="0.25">
      <c r="A766" s="88" t="s">
        <v>6134</v>
      </c>
      <c r="B766" s="40" t="s">
        <v>1142</v>
      </c>
      <c r="C766" s="82" t="s">
        <v>10959</v>
      </c>
      <c r="D766" s="82"/>
      <c r="E766" s="82"/>
      <c r="F766" s="82"/>
      <c r="G766" s="82"/>
      <c r="H766" s="40" t="s">
        <v>4</v>
      </c>
      <c r="I766" s="83" t="str">
        <f>IFERROR(VLOOKUP(A766,'Alíquotas - CADPREV'!$B$2152:$N$4324,8,FALSE),"")</f>
        <v/>
      </c>
      <c r="J766" s="83" t="str">
        <f>IF(H766="RPPS",VLOOKUP(A766,' Legislação Benef - GESCON'!$B$4:$I$2159,3,FALSE),"")</f>
        <v/>
      </c>
      <c r="K766" s="83" t="str">
        <f>IF(H766="RPPS",VLOOKUP(A766,' Legislação Benef - GESCON'!$B$4:$I$2159,6,FALSE),"")</f>
        <v/>
      </c>
      <c r="L766" s="83" t="str">
        <f>IF(H766="RPPS",IFERROR(IF(VLOOKUP(A766,'Suspensão de repasses - GESCON'!$D$3:$J$1048576,7,FALSE)="Validada","SIM","NÃO"),"NÃO"),"")</f>
        <v/>
      </c>
    </row>
    <row r="767" spans="1:12" s="19" customFormat="1" ht="15" hidden="1" customHeight="1" x14ac:dyDescent="0.25">
      <c r="A767" s="88" t="s">
        <v>6135</v>
      </c>
      <c r="B767" s="40" t="s">
        <v>4626</v>
      </c>
      <c r="C767" s="82" t="s">
        <v>10959</v>
      </c>
      <c r="D767" s="82"/>
      <c r="E767" s="82"/>
      <c r="F767" s="82"/>
      <c r="G767" s="82"/>
      <c r="H767" s="40" t="s">
        <v>4</v>
      </c>
      <c r="I767" s="83" t="str">
        <f>IFERROR(VLOOKUP(A767,'Alíquotas - CADPREV'!$B$2152:$N$4324,8,FALSE),"")</f>
        <v/>
      </c>
      <c r="J767" s="83" t="str">
        <f>IF(H767="RPPS",VLOOKUP(A767,' Legislação Benef - GESCON'!$B$4:$I$2159,3,FALSE),"")</f>
        <v/>
      </c>
      <c r="K767" s="83" t="str">
        <f>IF(H767="RPPS",VLOOKUP(A767,' Legislação Benef - GESCON'!$B$4:$I$2159,6,FALSE),"")</f>
        <v/>
      </c>
      <c r="L767" s="83" t="str">
        <f>IF(H767="RPPS",IFERROR(IF(VLOOKUP(A767,'Suspensão de repasses - GESCON'!$D$3:$J$1048576,7,FALSE)="Validada","SIM","NÃO"),"NÃO"),"")</f>
        <v/>
      </c>
    </row>
    <row r="768" spans="1:12" s="19" customFormat="1" ht="15" customHeight="1" x14ac:dyDescent="0.25">
      <c r="A768" s="88" t="s">
        <v>6136</v>
      </c>
      <c r="B768" s="40" t="s">
        <v>2758</v>
      </c>
      <c r="C768" s="82" t="s">
        <v>10958</v>
      </c>
      <c r="D768" s="82">
        <v>1268</v>
      </c>
      <c r="E768" s="82">
        <v>257</v>
      </c>
      <c r="F768" s="82">
        <v>38</v>
      </c>
      <c r="G768" s="82">
        <v>1563</v>
      </c>
      <c r="H768" s="40" t="s">
        <v>2</v>
      </c>
      <c r="I768" s="83" t="str">
        <f>IFERROR(VLOOKUP(A768,'Alíquotas - CADPREV'!$B$2152:$N$4324,8,FALSE),"")</f>
        <v>NÃO</v>
      </c>
      <c r="J768" s="83" t="str">
        <f>IF(H768="RPPS",VLOOKUP(A768,' Legislação Benef - GESCON'!$B$4:$I$2159,3,FALSE),"")</f>
        <v>NÃO</v>
      </c>
      <c r="K768" s="83" t="str">
        <f>IF(H768="RPPS",VLOOKUP(A768,' Legislação Benef - GESCON'!$B$4:$I$2159,6,FALSE),"")</f>
        <v>NÃO</v>
      </c>
      <c r="L768" s="83" t="str">
        <f>IF(H768="RPPS",IFERROR(IF(VLOOKUP(A768,'Suspensão de repasses - GESCON'!$D$3:$J$1048576,7,FALSE)="Validada","SIM","NÃO"),"NÃO"),"")</f>
        <v>NÃO</v>
      </c>
    </row>
    <row r="769" spans="1:12" s="19" customFormat="1" ht="15" hidden="1" customHeight="1" x14ac:dyDescent="0.25">
      <c r="A769" s="88" t="s">
        <v>6137</v>
      </c>
      <c r="B769" s="40" t="s">
        <v>1142</v>
      </c>
      <c r="C769" s="82" t="s">
        <v>10959</v>
      </c>
      <c r="D769" s="82"/>
      <c r="E769" s="82"/>
      <c r="F769" s="82"/>
      <c r="G769" s="82"/>
      <c r="H769" s="40" t="s">
        <v>4</v>
      </c>
      <c r="I769" s="83" t="str">
        <f>IFERROR(VLOOKUP(A769,'Alíquotas - CADPREV'!$B$2152:$N$4324,8,FALSE),"")</f>
        <v/>
      </c>
      <c r="J769" s="83" t="str">
        <f>IF(H769="RPPS",VLOOKUP(A769,' Legislação Benef - GESCON'!$B$4:$I$2159,3,FALSE),"")</f>
        <v/>
      </c>
      <c r="K769" s="83" t="str">
        <f>IF(H769="RPPS",VLOOKUP(A769,' Legislação Benef - GESCON'!$B$4:$I$2159,6,FALSE),"")</f>
        <v/>
      </c>
      <c r="L769" s="83" t="str">
        <f>IF(H769="RPPS",IFERROR(IF(VLOOKUP(A769,'Suspensão de repasses - GESCON'!$D$3:$J$1048576,7,FALSE)="Validada","SIM","NÃO"),"NÃO"),"")</f>
        <v/>
      </c>
    </row>
    <row r="770" spans="1:12" s="19" customFormat="1" ht="15" customHeight="1" x14ac:dyDescent="0.25">
      <c r="A770" s="88" t="s">
        <v>6138</v>
      </c>
      <c r="B770" s="40" t="s">
        <v>2554</v>
      </c>
      <c r="C770" s="82" t="s">
        <v>10958</v>
      </c>
      <c r="D770" s="82">
        <v>442</v>
      </c>
      <c r="E770" s="82">
        <v>128</v>
      </c>
      <c r="F770" s="82">
        <v>16</v>
      </c>
      <c r="G770" s="82">
        <v>586</v>
      </c>
      <c r="H770" s="40" t="s">
        <v>2</v>
      </c>
      <c r="I770" s="83" t="str">
        <f>IFERROR(VLOOKUP(A770,'Alíquotas - CADPREV'!$B$2152:$N$4324,8,FALSE),"")</f>
        <v>NÃO</v>
      </c>
      <c r="J770" s="83" t="str">
        <f>IF(H770="RPPS",VLOOKUP(A770,' Legislação Benef - GESCON'!$B$4:$I$2159,3,FALSE),"")</f>
        <v>NÃO</v>
      </c>
      <c r="K770" s="83" t="str">
        <f>IF(H770="RPPS",VLOOKUP(A770,' Legislação Benef - GESCON'!$B$4:$I$2159,6,FALSE),"")</f>
        <v>NÃO</v>
      </c>
      <c r="L770" s="83" t="str">
        <f>IF(H770="RPPS",IFERROR(IF(VLOOKUP(A770,'Suspensão de repasses - GESCON'!$D$3:$J$1048576,7,FALSE)="Validada","SIM","NÃO"),"NÃO"),"")</f>
        <v>NÃO</v>
      </c>
    </row>
    <row r="771" spans="1:12" s="19" customFormat="1" ht="15" hidden="1" customHeight="1" x14ac:dyDescent="0.25">
      <c r="A771" s="88" t="s">
        <v>6139</v>
      </c>
      <c r="B771" s="40" t="s">
        <v>2926</v>
      </c>
      <c r="C771" s="82" t="s">
        <v>10959</v>
      </c>
      <c r="D771" s="82"/>
      <c r="E771" s="82"/>
      <c r="F771" s="82"/>
      <c r="G771" s="82"/>
      <c r="H771" s="40" t="s">
        <v>4</v>
      </c>
      <c r="I771" s="83" t="str">
        <f>IFERROR(VLOOKUP(A771,'Alíquotas - CADPREV'!$B$2152:$N$4324,8,FALSE),"")</f>
        <v/>
      </c>
      <c r="J771" s="83" t="str">
        <f>IF(H771="RPPS",VLOOKUP(A771,' Legislação Benef - GESCON'!$B$4:$I$2159,3,FALSE),"")</f>
        <v/>
      </c>
      <c r="K771" s="83" t="str">
        <f>IF(H771="RPPS",VLOOKUP(A771,' Legislação Benef - GESCON'!$B$4:$I$2159,6,FALSE),"")</f>
        <v/>
      </c>
      <c r="L771" s="83" t="str">
        <f>IF(H771="RPPS",IFERROR(IF(VLOOKUP(A771,'Suspensão de repasses - GESCON'!$D$3:$J$1048576,7,FALSE)="Validada","SIM","NÃO"),"NÃO"),"")</f>
        <v/>
      </c>
    </row>
    <row r="772" spans="1:12" s="19" customFormat="1" ht="15" hidden="1" customHeight="1" x14ac:dyDescent="0.25">
      <c r="A772" s="88" t="s">
        <v>6140</v>
      </c>
      <c r="B772" s="40" t="s">
        <v>2554</v>
      </c>
      <c r="C772" s="82" t="s">
        <v>10959</v>
      </c>
      <c r="D772" s="82"/>
      <c r="E772" s="82"/>
      <c r="F772" s="82"/>
      <c r="G772" s="82"/>
      <c r="H772" s="40" t="s">
        <v>4</v>
      </c>
      <c r="I772" s="83" t="str">
        <f>IFERROR(VLOOKUP(A772,'Alíquotas - CADPREV'!$B$2152:$N$4324,8,FALSE),"")</f>
        <v/>
      </c>
      <c r="J772" s="83" t="str">
        <f>IF(H772="RPPS",VLOOKUP(A772,' Legislação Benef - GESCON'!$B$4:$I$2159,3,FALSE),"")</f>
        <v/>
      </c>
      <c r="K772" s="83" t="str">
        <f>IF(H772="RPPS",VLOOKUP(A772,' Legislação Benef - GESCON'!$B$4:$I$2159,6,FALSE),"")</f>
        <v/>
      </c>
      <c r="L772" s="83" t="str">
        <f>IF(H772="RPPS",IFERROR(IF(VLOOKUP(A772,'Suspensão de repasses - GESCON'!$D$3:$J$1048576,7,FALSE)="Validada","SIM","NÃO"),"NÃO"),"")</f>
        <v/>
      </c>
    </row>
    <row r="773" spans="1:12" s="19" customFormat="1" ht="15" hidden="1" customHeight="1" x14ac:dyDescent="0.25">
      <c r="A773" s="88" t="s">
        <v>6141</v>
      </c>
      <c r="B773" s="40" t="s">
        <v>4559</v>
      </c>
      <c r="C773" s="82" t="s">
        <v>10959</v>
      </c>
      <c r="D773" s="82"/>
      <c r="E773" s="82"/>
      <c r="F773" s="82"/>
      <c r="G773" s="82"/>
      <c r="H773" s="40" t="s">
        <v>4</v>
      </c>
      <c r="I773" s="83" t="str">
        <f>IFERROR(VLOOKUP(A773,'Alíquotas - CADPREV'!$B$2152:$N$4324,8,FALSE),"")</f>
        <v/>
      </c>
      <c r="J773" s="83" t="str">
        <f>IF(H773="RPPS",VLOOKUP(A773,' Legislação Benef - GESCON'!$B$4:$I$2159,3,FALSE),"")</f>
        <v/>
      </c>
      <c r="K773" s="83" t="str">
        <f>IF(H773="RPPS",VLOOKUP(A773,' Legislação Benef - GESCON'!$B$4:$I$2159,6,FALSE),"")</f>
        <v/>
      </c>
      <c r="L773" s="83" t="str">
        <f>IF(H773="RPPS",IFERROR(IF(VLOOKUP(A773,'Suspensão de repasses - GESCON'!$D$3:$J$1048576,7,FALSE)="Validada","SIM","NÃO"),"NÃO"),"")</f>
        <v/>
      </c>
    </row>
    <row r="774" spans="1:12" s="19" customFormat="1" ht="15" hidden="1" customHeight="1" x14ac:dyDescent="0.25">
      <c r="A774" s="88" t="s">
        <v>6142</v>
      </c>
      <c r="B774" s="40" t="s">
        <v>2413</v>
      </c>
      <c r="C774" s="82" t="s">
        <v>10959</v>
      </c>
      <c r="D774" s="82"/>
      <c r="E774" s="82"/>
      <c r="F774" s="82"/>
      <c r="G774" s="82"/>
      <c r="H774" s="40" t="s">
        <v>4</v>
      </c>
      <c r="I774" s="83" t="str">
        <f>IFERROR(VLOOKUP(A774,'Alíquotas - CADPREV'!$B$2152:$N$4324,8,FALSE),"")</f>
        <v/>
      </c>
      <c r="J774" s="83" t="str">
        <f>IF(H774="RPPS",VLOOKUP(A774,' Legislação Benef - GESCON'!$B$4:$I$2159,3,FALSE),"")</f>
        <v/>
      </c>
      <c r="K774" s="83" t="str">
        <f>IF(H774="RPPS",VLOOKUP(A774,' Legislação Benef - GESCON'!$B$4:$I$2159,6,FALSE),"")</f>
        <v/>
      </c>
      <c r="L774" s="83" t="str">
        <f>IF(H774="RPPS",IFERROR(IF(VLOOKUP(A774,'Suspensão de repasses - GESCON'!$D$3:$J$1048576,7,FALSE)="Validada","SIM","NÃO"),"NÃO"),"")</f>
        <v/>
      </c>
    </row>
    <row r="775" spans="1:12" s="19" customFormat="1" ht="15" hidden="1" customHeight="1" x14ac:dyDescent="0.25">
      <c r="A775" s="88" t="s">
        <v>6143</v>
      </c>
      <c r="B775" s="40" t="s">
        <v>634</v>
      </c>
      <c r="C775" s="82" t="s">
        <v>10959</v>
      </c>
      <c r="D775" s="82"/>
      <c r="E775" s="82"/>
      <c r="F775" s="82"/>
      <c r="G775" s="82"/>
      <c r="H775" s="40" t="s">
        <v>4</v>
      </c>
      <c r="I775" s="83" t="str">
        <f>IFERROR(VLOOKUP(A775,'Alíquotas - CADPREV'!$B$2152:$N$4324,8,FALSE),"")</f>
        <v/>
      </c>
      <c r="J775" s="83" t="str">
        <f>IF(H775="RPPS",VLOOKUP(A775,' Legislação Benef - GESCON'!$B$4:$I$2159,3,FALSE),"")</f>
        <v/>
      </c>
      <c r="K775" s="83" t="str">
        <f>IF(H775="RPPS",VLOOKUP(A775,' Legislação Benef - GESCON'!$B$4:$I$2159,6,FALSE),"")</f>
        <v/>
      </c>
      <c r="L775" s="83" t="str">
        <f>IF(H775="RPPS",IFERROR(IF(VLOOKUP(A775,'Suspensão de repasses - GESCON'!$D$3:$J$1048576,7,FALSE)="Validada","SIM","NÃO"),"NÃO"),"")</f>
        <v/>
      </c>
    </row>
    <row r="776" spans="1:12" s="19" customFormat="1" ht="15" hidden="1" customHeight="1" x14ac:dyDescent="0.25">
      <c r="A776" s="88" t="s">
        <v>6144</v>
      </c>
      <c r="B776" s="40" t="s">
        <v>215</v>
      </c>
      <c r="C776" s="82" t="s">
        <v>10959</v>
      </c>
      <c r="D776" s="82"/>
      <c r="E776" s="82"/>
      <c r="F776" s="82"/>
      <c r="G776" s="82"/>
      <c r="H776" s="40" t="s">
        <v>4</v>
      </c>
      <c r="I776" s="83" t="str">
        <f>IFERROR(VLOOKUP(A776,'Alíquotas - CADPREV'!$B$2152:$N$4324,8,FALSE),"")</f>
        <v/>
      </c>
      <c r="J776" s="83" t="str">
        <f>IF(H776="RPPS",VLOOKUP(A776,' Legislação Benef - GESCON'!$B$4:$I$2159,3,FALSE),"")</f>
        <v/>
      </c>
      <c r="K776" s="83" t="str">
        <f>IF(H776="RPPS",VLOOKUP(A776,' Legislação Benef - GESCON'!$B$4:$I$2159,6,FALSE),"")</f>
        <v/>
      </c>
      <c r="L776" s="83" t="str">
        <f>IF(H776="RPPS",IFERROR(IF(VLOOKUP(A776,'Suspensão de repasses - GESCON'!$D$3:$J$1048576,7,FALSE)="Validada","SIM","NÃO"),"NÃO"),"")</f>
        <v/>
      </c>
    </row>
    <row r="777" spans="1:12" s="19" customFormat="1" ht="15" hidden="1" customHeight="1" x14ac:dyDescent="0.25">
      <c r="A777" s="88" t="s">
        <v>6145</v>
      </c>
      <c r="B777" s="40" t="s">
        <v>215</v>
      </c>
      <c r="C777" s="82" t="s">
        <v>10959</v>
      </c>
      <c r="D777" s="82"/>
      <c r="E777" s="82"/>
      <c r="F777" s="82"/>
      <c r="G777" s="82"/>
      <c r="H777" s="40" t="s">
        <v>4</v>
      </c>
      <c r="I777" s="83" t="str">
        <f>IFERROR(VLOOKUP(A777,'Alíquotas - CADPREV'!$B$2152:$N$4324,8,FALSE),"")</f>
        <v/>
      </c>
      <c r="J777" s="83" t="str">
        <f>IF(H777="RPPS",VLOOKUP(A777,' Legislação Benef - GESCON'!$B$4:$I$2159,3,FALSE),"")</f>
        <v/>
      </c>
      <c r="K777" s="83" t="str">
        <f>IF(H777="RPPS",VLOOKUP(A777,' Legislação Benef - GESCON'!$B$4:$I$2159,6,FALSE),"")</f>
        <v/>
      </c>
      <c r="L777" s="83" t="str">
        <f>IF(H777="RPPS",IFERROR(IF(VLOOKUP(A777,'Suspensão de repasses - GESCON'!$D$3:$J$1048576,7,FALSE)="Validada","SIM","NÃO"),"NÃO"),"")</f>
        <v/>
      </c>
    </row>
    <row r="778" spans="1:12" s="19" customFormat="1" ht="15" hidden="1" customHeight="1" x14ac:dyDescent="0.25">
      <c r="A778" s="88" t="s">
        <v>6146</v>
      </c>
      <c r="B778" s="40" t="s">
        <v>2413</v>
      </c>
      <c r="C778" s="82" t="s">
        <v>10959</v>
      </c>
      <c r="D778" s="82"/>
      <c r="E778" s="82"/>
      <c r="F778" s="82"/>
      <c r="G778" s="82"/>
      <c r="H778" s="40" t="s">
        <v>4</v>
      </c>
      <c r="I778" s="83" t="str">
        <f>IFERROR(VLOOKUP(A778,'Alíquotas - CADPREV'!$B$2152:$N$4324,8,FALSE),"")</f>
        <v/>
      </c>
      <c r="J778" s="83" t="str">
        <f>IF(H778="RPPS",VLOOKUP(A778,' Legislação Benef - GESCON'!$B$4:$I$2159,3,FALSE),"")</f>
        <v/>
      </c>
      <c r="K778" s="83" t="str">
        <f>IF(H778="RPPS",VLOOKUP(A778,' Legislação Benef - GESCON'!$B$4:$I$2159,6,FALSE),"")</f>
        <v/>
      </c>
      <c r="L778" s="83" t="str">
        <f>IF(H778="RPPS",IFERROR(IF(VLOOKUP(A778,'Suspensão de repasses - GESCON'!$D$3:$J$1048576,7,FALSE)="Validada","SIM","NÃO"),"NÃO"),"")</f>
        <v/>
      </c>
    </row>
    <row r="779" spans="1:12" s="19" customFormat="1" ht="15" customHeight="1" x14ac:dyDescent="0.25">
      <c r="A779" s="88" t="s">
        <v>6147</v>
      </c>
      <c r="B779" s="40" t="s">
        <v>2413</v>
      </c>
      <c r="C779" s="82" t="s">
        <v>10958</v>
      </c>
      <c r="D779" s="82">
        <v>2973</v>
      </c>
      <c r="E779" s="82">
        <v>88</v>
      </c>
      <c r="F779" s="82">
        <v>41</v>
      </c>
      <c r="G779" s="82">
        <v>3102</v>
      </c>
      <c r="H779" s="40" t="s">
        <v>2</v>
      </c>
      <c r="I779" s="83" t="str">
        <f>IFERROR(VLOOKUP(A779,'Alíquotas - CADPREV'!$B$2152:$N$4324,8,FALSE),"")</f>
        <v>NÃO</v>
      </c>
      <c r="J779" s="83" t="str">
        <f>IF(H779="RPPS",VLOOKUP(A779,' Legislação Benef - GESCON'!$B$4:$I$2159,3,FALSE),"")</f>
        <v>NÃO</v>
      </c>
      <c r="K779" s="83" t="str">
        <f>IF(H779="RPPS",VLOOKUP(A779,' Legislação Benef - GESCON'!$B$4:$I$2159,6,FALSE),"")</f>
        <v>NÃO</v>
      </c>
      <c r="L779" s="83" t="str">
        <f>IF(H779="RPPS",IFERROR(IF(VLOOKUP(A779,'Suspensão de repasses - GESCON'!$D$3:$J$1048576,7,FALSE)="Validada","SIM","NÃO"),"NÃO"),"")</f>
        <v>NÃO</v>
      </c>
    </row>
    <row r="780" spans="1:12" s="19" customFormat="1" ht="15" hidden="1" customHeight="1" x14ac:dyDescent="0.25">
      <c r="A780" s="88" t="s">
        <v>6148</v>
      </c>
      <c r="B780" s="40" t="s">
        <v>901</v>
      </c>
      <c r="C780" s="82" t="s">
        <v>10959</v>
      </c>
      <c r="D780" s="82"/>
      <c r="E780" s="82"/>
      <c r="F780" s="82"/>
      <c r="G780" s="82"/>
      <c r="H780" s="40" t="s">
        <v>4</v>
      </c>
      <c r="I780" s="83" t="str">
        <f>IFERROR(VLOOKUP(A780,'Alíquotas - CADPREV'!$B$2152:$N$4324,8,FALSE),"")</f>
        <v/>
      </c>
      <c r="J780" s="83" t="str">
        <f>IF(H780="RPPS",VLOOKUP(A780,' Legislação Benef - GESCON'!$B$4:$I$2159,3,FALSE),"")</f>
        <v/>
      </c>
      <c r="K780" s="83" t="str">
        <f>IF(H780="RPPS",VLOOKUP(A780,' Legislação Benef - GESCON'!$B$4:$I$2159,6,FALSE),"")</f>
        <v/>
      </c>
      <c r="L780" s="83" t="str">
        <f>IF(H780="RPPS",IFERROR(IF(VLOOKUP(A780,'Suspensão de repasses - GESCON'!$D$3:$J$1048576,7,FALSE)="Validada","SIM","NÃO"),"NÃO"),"")</f>
        <v/>
      </c>
    </row>
    <row r="781" spans="1:12" s="19" customFormat="1" ht="15" customHeight="1" x14ac:dyDescent="0.25">
      <c r="A781" s="88" t="s">
        <v>6149</v>
      </c>
      <c r="B781" s="40" t="s">
        <v>3812</v>
      </c>
      <c r="C781" s="82" t="s">
        <v>10958</v>
      </c>
      <c r="D781" s="82">
        <v>108</v>
      </c>
      <c r="E781" s="82">
        <v>39</v>
      </c>
      <c r="F781" s="82">
        <v>9</v>
      </c>
      <c r="G781" s="82">
        <v>156</v>
      </c>
      <c r="H781" s="40" t="s">
        <v>2</v>
      </c>
      <c r="I781" s="83" t="str">
        <f>IFERROR(VLOOKUP(A781,'Alíquotas - CADPREV'!$B$2152:$N$4324,8,FALSE),"")</f>
        <v>SIM</v>
      </c>
      <c r="J781" s="83" t="str">
        <f>IF(H781="RPPS",VLOOKUP(A781,' Legislação Benef - GESCON'!$B$4:$I$2159,3,FALSE),"")</f>
        <v>NÃO</v>
      </c>
      <c r="K781" s="83" t="str">
        <f>IF(H781="RPPS",VLOOKUP(A781,' Legislação Benef - GESCON'!$B$4:$I$2159,6,FALSE),"")</f>
        <v>SIM</v>
      </c>
      <c r="L781" s="83" t="str">
        <f>IF(H781="RPPS",IFERROR(IF(VLOOKUP(A781,'Suspensão de repasses - GESCON'!$D$3:$J$1048576,7,FALSE)="Validada","SIM","NÃO"),"NÃO"),"")</f>
        <v>NÃO</v>
      </c>
    </row>
    <row r="782" spans="1:12" s="19" customFormat="1" ht="15" customHeight="1" x14ac:dyDescent="0.25">
      <c r="A782" s="88" t="s">
        <v>6150</v>
      </c>
      <c r="B782" s="40" t="s">
        <v>4626</v>
      </c>
      <c r="C782" s="82" t="s">
        <v>10958</v>
      </c>
      <c r="D782" s="82">
        <v>729</v>
      </c>
      <c r="E782" s="82">
        <v>92</v>
      </c>
      <c r="F782" s="82">
        <v>36</v>
      </c>
      <c r="G782" s="82">
        <v>857</v>
      </c>
      <c r="H782" s="40" t="s">
        <v>2</v>
      </c>
      <c r="I782" s="83" t="str">
        <f>IFERROR(VLOOKUP(A782,'Alíquotas - CADPREV'!$B$2152:$N$4324,8,FALSE),"")</f>
        <v>NÃO</v>
      </c>
      <c r="J782" s="83" t="str">
        <f>IF(H782="RPPS",VLOOKUP(A782,' Legislação Benef - GESCON'!$B$4:$I$2159,3,FALSE),"")</f>
        <v>NÃO</v>
      </c>
      <c r="K782" s="83" t="str">
        <f>IF(H782="RPPS",VLOOKUP(A782,' Legislação Benef - GESCON'!$B$4:$I$2159,6,FALSE),"")</f>
        <v>NÃO</v>
      </c>
      <c r="L782" s="83" t="str">
        <f>IF(H782="RPPS",IFERROR(IF(VLOOKUP(A782,'Suspensão de repasses - GESCON'!$D$3:$J$1048576,7,FALSE)="Validada","SIM","NÃO"),"NÃO"),"")</f>
        <v>NÃO</v>
      </c>
    </row>
    <row r="783" spans="1:12" s="19" customFormat="1" ht="15" hidden="1" customHeight="1" x14ac:dyDescent="0.25">
      <c r="A783" s="88" t="s">
        <v>6151</v>
      </c>
      <c r="B783" s="40" t="s">
        <v>4626</v>
      </c>
      <c r="C783" s="82" t="s">
        <v>10959</v>
      </c>
      <c r="D783" s="82"/>
      <c r="E783" s="82"/>
      <c r="F783" s="82"/>
      <c r="G783" s="82"/>
      <c r="H783" s="40" t="s">
        <v>4</v>
      </c>
      <c r="I783" s="83" t="str">
        <f>IFERROR(VLOOKUP(A783,'Alíquotas - CADPREV'!$B$2152:$N$4324,8,FALSE),"")</f>
        <v/>
      </c>
      <c r="J783" s="83" t="str">
        <f>IF(H783="RPPS",VLOOKUP(A783,' Legislação Benef - GESCON'!$B$4:$I$2159,3,FALSE),"")</f>
        <v/>
      </c>
      <c r="K783" s="83" t="str">
        <f>IF(H783="RPPS",VLOOKUP(A783,' Legislação Benef - GESCON'!$B$4:$I$2159,6,FALSE),"")</f>
        <v/>
      </c>
      <c r="L783" s="83" t="str">
        <f>IF(H783="RPPS",IFERROR(IF(VLOOKUP(A783,'Suspensão de repasses - GESCON'!$D$3:$J$1048576,7,FALSE)="Validada","SIM","NÃO"),"NÃO"),"")</f>
        <v/>
      </c>
    </row>
    <row r="784" spans="1:12" s="19" customFormat="1" ht="15" hidden="1" customHeight="1" x14ac:dyDescent="0.25">
      <c r="A784" s="88" t="s">
        <v>6152</v>
      </c>
      <c r="B784" s="40" t="s">
        <v>215</v>
      </c>
      <c r="C784" s="82" t="s">
        <v>10959</v>
      </c>
      <c r="D784" s="82"/>
      <c r="E784" s="82"/>
      <c r="F784" s="82"/>
      <c r="G784" s="82"/>
      <c r="H784" s="40" t="s">
        <v>4</v>
      </c>
      <c r="I784" s="83" t="str">
        <f>IFERROR(VLOOKUP(A784,'Alíquotas - CADPREV'!$B$2152:$N$4324,8,FALSE),"")</f>
        <v/>
      </c>
      <c r="J784" s="83" t="str">
        <f>IF(H784="RPPS",VLOOKUP(A784,' Legislação Benef - GESCON'!$B$4:$I$2159,3,FALSE),"")</f>
        <v/>
      </c>
      <c r="K784" s="83" t="str">
        <f>IF(H784="RPPS",VLOOKUP(A784,' Legislação Benef - GESCON'!$B$4:$I$2159,6,FALSE),"")</f>
        <v/>
      </c>
      <c r="L784" s="83" t="str">
        <f>IF(H784="RPPS",IFERROR(IF(VLOOKUP(A784,'Suspensão de repasses - GESCON'!$D$3:$J$1048576,7,FALSE)="Validada","SIM","NÃO"),"NÃO"),"")</f>
        <v/>
      </c>
    </row>
    <row r="785" spans="1:12" s="19" customFormat="1" ht="15" hidden="1" customHeight="1" x14ac:dyDescent="0.25">
      <c r="A785" s="88" t="s">
        <v>6153</v>
      </c>
      <c r="B785" s="40" t="s">
        <v>1356</v>
      </c>
      <c r="C785" s="82" t="s">
        <v>10959</v>
      </c>
      <c r="D785" s="82"/>
      <c r="E785" s="82"/>
      <c r="F785" s="82"/>
      <c r="G785" s="82"/>
      <c r="H785" s="40" t="s">
        <v>4</v>
      </c>
      <c r="I785" s="83" t="str">
        <f>IFERROR(VLOOKUP(A785,'Alíquotas - CADPREV'!$B$2152:$N$4324,8,FALSE),"")</f>
        <v/>
      </c>
      <c r="J785" s="83" t="str">
        <f>IF(H785="RPPS",VLOOKUP(A785,' Legislação Benef - GESCON'!$B$4:$I$2159,3,FALSE),"")</f>
        <v/>
      </c>
      <c r="K785" s="83" t="str">
        <f>IF(H785="RPPS",VLOOKUP(A785,' Legislação Benef - GESCON'!$B$4:$I$2159,6,FALSE),"")</f>
        <v/>
      </c>
      <c r="L785" s="83" t="str">
        <f>IF(H785="RPPS",IFERROR(IF(VLOOKUP(A785,'Suspensão de repasses - GESCON'!$D$3:$J$1048576,7,FALSE)="Validada","SIM","NÃO"),"NÃO"),"")</f>
        <v/>
      </c>
    </row>
    <row r="786" spans="1:12" s="19" customFormat="1" ht="15" customHeight="1" x14ac:dyDescent="0.25">
      <c r="A786" s="88" t="s">
        <v>6154</v>
      </c>
      <c r="B786" s="40" t="s">
        <v>215</v>
      </c>
      <c r="C786" s="82" t="s">
        <v>10959</v>
      </c>
      <c r="D786" s="82"/>
      <c r="E786" s="82"/>
      <c r="F786" s="82"/>
      <c r="G786" s="82"/>
      <c r="H786" s="40" t="s">
        <v>2</v>
      </c>
      <c r="I786" s="83" t="str">
        <f>IFERROR(VLOOKUP(A786,'Alíquotas - CADPREV'!$B$2152:$N$4324,8,FALSE),"")</f>
        <v>NÃO</v>
      </c>
      <c r="J786" s="83" t="str">
        <f>IF(H786="RPPS",VLOOKUP(A786,' Legislação Benef - GESCON'!$B$4:$I$2159,3,FALSE),"")</f>
        <v>NÃO</v>
      </c>
      <c r="K786" s="83" t="str">
        <f>IF(H786="RPPS",VLOOKUP(A786,' Legislação Benef - GESCON'!$B$4:$I$2159,6,FALSE),"")</f>
        <v>NÃO</v>
      </c>
      <c r="L786" s="83" t="str">
        <f>IF(H786="RPPS",IFERROR(IF(VLOOKUP(A786,'Suspensão de repasses - GESCON'!$D$3:$J$1048576,7,FALSE)="Validada","SIM","NÃO"),"NÃO"),"")</f>
        <v>NÃO</v>
      </c>
    </row>
    <row r="787" spans="1:12" s="19" customFormat="1" ht="15" hidden="1" customHeight="1" x14ac:dyDescent="0.25">
      <c r="A787" s="88" t="s">
        <v>6155</v>
      </c>
      <c r="B787" s="40" t="s">
        <v>4289</v>
      </c>
      <c r="C787" s="82" t="s">
        <v>10959</v>
      </c>
      <c r="D787" s="82"/>
      <c r="E787" s="82"/>
      <c r="F787" s="82"/>
      <c r="G787" s="82"/>
      <c r="H787" s="40" t="s">
        <v>4</v>
      </c>
      <c r="I787" s="83" t="str">
        <f>IFERROR(VLOOKUP(A787,'Alíquotas - CADPREV'!$B$2152:$N$4324,8,FALSE),"")</f>
        <v/>
      </c>
      <c r="J787" s="83" t="str">
        <f>IF(H787="RPPS",VLOOKUP(A787,' Legislação Benef - GESCON'!$B$4:$I$2159,3,FALSE),"")</f>
        <v/>
      </c>
      <c r="K787" s="83" t="str">
        <f>IF(H787="RPPS",VLOOKUP(A787,' Legislação Benef - GESCON'!$B$4:$I$2159,6,FALSE),"")</f>
        <v/>
      </c>
      <c r="L787" s="83" t="str">
        <f>IF(H787="RPPS",IFERROR(IF(VLOOKUP(A787,'Suspensão de repasses - GESCON'!$D$3:$J$1048576,7,FALSE)="Validada","SIM","NÃO"),"NÃO"),"")</f>
        <v/>
      </c>
    </row>
    <row r="788" spans="1:12" s="19" customFormat="1" ht="15" customHeight="1" x14ac:dyDescent="0.25">
      <c r="A788" s="88" t="s">
        <v>6156</v>
      </c>
      <c r="B788" s="40" t="s">
        <v>4289</v>
      </c>
      <c r="C788" s="82" t="s">
        <v>10958</v>
      </c>
      <c r="D788" s="82">
        <v>2067</v>
      </c>
      <c r="E788" s="82">
        <v>289</v>
      </c>
      <c r="F788" s="82">
        <v>80</v>
      </c>
      <c r="G788" s="82">
        <v>2436</v>
      </c>
      <c r="H788" s="40" t="s">
        <v>2</v>
      </c>
      <c r="I788" s="83" t="str">
        <f>IFERROR(VLOOKUP(A788,'Alíquotas - CADPREV'!$B$2152:$N$4324,8,FALSE),"")</f>
        <v>NÃO</v>
      </c>
      <c r="J788" s="83" t="str">
        <f>IF(H788="RPPS",VLOOKUP(A788,' Legislação Benef - GESCON'!$B$4:$I$2159,3,FALSE),"")</f>
        <v>NÃO</v>
      </c>
      <c r="K788" s="83" t="str">
        <f>IF(H788="RPPS",VLOOKUP(A788,' Legislação Benef - GESCON'!$B$4:$I$2159,6,FALSE),"")</f>
        <v>SIM</v>
      </c>
      <c r="L788" s="83" t="str">
        <f>IF(H788="RPPS",IFERROR(IF(VLOOKUP(A788,'Suspensão de repasses - GESCON'!$D$3:$J$1048576,7,FALSE)="Validada","SIM","NÃO"),"NÃO"),"")</f>
        <v>NÃO</v>
      </c>
    </row>
    <row r="789" spans="1:12" s="19" customFormat="1" ht="15" hidden="1" customHeight="1" x14ac:dyDescent="0.25">
      <c r="A789" s="88" t="s">
        <v>6157</v>
      </c>
      <c r="B789" s="40" t="s">
        <v>1356</v>
      </c>
      <c r="C789" s="82" t="s">
        <v>10959</v>
      </c>
      <c r="D789" s="82"/>
      <c r="E789" s="82"/>
      <c r="F789" s="82"/>
      <c r="G789" s="82"/>
      <c r="H789" s="40" t="s">
        <v>4</v>
      </c>
      <c r="I789" s="83" t="str">
        <f>IFERROR(VLOOKUP(A789,'Alíquotas - CADPREV'!$B$2152:$N$4324,8,FALSE),"")</f>
        <v/>
      </c>
      <c r="J789" s="83" t="str">
        <f>IF(H789="RPPS",VLOOKUP(A789,' Legislação Benef - GESCON'!$B$4:$I$2159,3,FALSE),"")</f>
        <v/>
      </c>
      <c r="K789" s="83" t="str">
        <f>IF(H789="RPPS",VLOOKUP(A789,' Legislação Benef - GESCON'!$B$4:$I$2159,6,FALSE),"")</f>
        <v/>
      </c>
      <c r="L789" s="83" t="str">
        <f>IF(H789="RPPS",IFERROR(IF(VLOOKUP(A789,'Suspensão de repasses - GESCON'!$D$3:$J$1048576,7,FALSE)="Validada","SIM","NÃO"),"NÃO"),"")</f>
        <v/>
      </c>
    </row>
    <row r="790" spans="1:12" s="19" customFormat="1" ht="15" hidden="1" customHeight="1" x14ac:dyDescent="0.25">
      <c r="A790" s="88" t="s">
        <v>6158</v>
      </c>
      <c r="B790" s="40" t="s">
        <v>1356</v>
      </c>
      <c r="C790" s="82" t="s">
        <v>10959</v>
      </c>
      <c r="D790" s="82"/>
      <c r="E790" s="82"/>
      <c r="F790" s="82"/>
      <c r="G790" s="82"/>
      <c r="H790" s="40" t="s">
        <v>4</v>
      </c>
      <c r="I790" s="83" t="str">
        <f>IFERROR(VLOOKUP(A790,'Alíquotas - CADPREV'!$B$2152:$N$4324,8,FALSE),"")</f>
        <v/>
      </c>
      <c r="J790" s="83" t="str">
        <f>IF(H790="RPPS",VLOOKUP(A790,' Legislação Benef - GESCON'!$B$4:$I$2159,3,FALSE),"")</f>
        <v/>
      </c>
      <c r="K790" s="83" t="str">
        <f>IF(H790="RPPS",VLOOKUP(A790,' Legislação Benef - GESCON'!$B$4:$I$2159,6,FALSE),"")</f>
        <v/>
      </c>
      <c r="L790" s="83" t="str">
        <f>IF(H790="RPPS",IFERROR(IF(VLOOKUP(A790,'Suspensão de repasses - GESCON'!$D$3:$J$1048576,7,FALSE)="Validada","SIM","NÃO"),"NÃO"),"")</f>
        <v/>
      </c>
    </row>
    <row r="791" spans="1:12" s="19" customFormat="1" ht="15" customHeight="1" x14ac:dyDescent="0.25">
      <c r="A791" s="88" t="s">
        <v>6159</v>
      </c>
      <c r="B791" s="40" t="s">
        <v>2758</v>
      </c>
      <c r="C791" s="82" t="s">
        <v>10958</v>
      </c>
      <c r="D791" s="82">
        <v>343</v>
      </c>
      <c r="E791" s="82">
        <v>122</v>
      </c>
      <c r="F791" s="82">
        <v>28</v>
      </c>
      <c r="G791" s="82">
        <v>493</v>
      </c>
      <c r="H791" s="40" t="s">
        <v>2</v>
      </c>
      <c r="I791" s="83" t="str">
        <f>IFERROR(VLOOKUP(A791,'Alíquotas - CADPREV'!$B$2152:$N$4324,8,FALSE),"")</f>
        <v>NÃO</v>
      </c>
      <c r="J791" s="83" t="str">
        <f>IF(H791="RPPS",VLOOKUP(A791,' Legislação Benef - GESCON'!$B$4:$I$2159,3,FALSE),"")</f>
        <v>NÃO</v>
      </c>
      <c r="K791" s="83" t="str">
        <f>IF(H791="RPPS",VLOOKUP(A791,' Legislação Benef - GESCON'!$B$4:$I$2159,6,FALSE),"")</f>
        <v>NÃO</v>
      </c>
      <c r="L791" s="83" t="str">
        <f>IF(H791="RPPS",IFERROR(IF(VLOOKUP(A791,'Suspensão de repasses - GESCON'!$D$3:$J$1048576,7,FALSE)="Validada","SIM","NÃO"),"NÃO"),"")</f>
        <v>NÃO</v>
      </c>
    </row>
    <row r="792" spans="1:12" s="19" customFormat="1" ht="15" hidden="1" customHeight="1" x14ac:dyDescent="0.25">
      <c r="A792" s="88" t="s">
        <v>6160</v>
      </c>
      <c r="B792" s="40" t="s">
        <v>215</v>
      </c>
      <c r="C792" s="82" t="s">
        <v>10959</v>
      </c>
      <c r="D792" s="82"/>
      <c r="E792" s="82"/>
      <c r="F792" s="82"/>
      <c r="G792" s="82"/>
      <c r="H792" s="40" t="s">
        <v>4</v>
      </c>
      <c r="I792" s="83" t="str">
        <f>IFERROR(VLOOKUP(A792,'Alíquotas - CADPREV'!$B$2152:$N$4324,8,FALSE),"")</f>
        <v/>
      </c>
      <c r="J792" s="83" t="str">
        <f>IF(H792="RPPS",VLOOKUP(A792,' Legislação Benef - GESCON'!$B$4:$I$2159,3,FALSE),"")</f>
        <v/>
      </c>
      <c r="K792" s="83" t="str">
        <f>IF(H792="RPPS",VLOOKUP(A792,' Legislação Benef - GESCON'!$B$4:$I$2159,6,FALSE),"")</f>
        <v/>
      </c>
      <c r="L792" s="83" t="str">
        <f>IF(H792="RPPS",IFERROR(IF(VLOOKUP(A792,'Suspensão de repasses - GESCON'!$D$3:$J$1048576,7,FALSE)="Validada","SIM","NÃO"),"NÃO"),"")</f>
        <v/>
      </c>
    </row>
    <row r="793" spans="1:12" s="19" customFormat="1" ht="15" hidden="1" customHeight="1" x14ac:dyDescent="0.25">
      <c r="A793" s="88" t="s">
        <v>6161</v>
      </c>
      <c r="B793" s="40" t="s">
        <v>1356</v>
      </c>
      <c r="C793" s="82" t="s">
        <v>10959</v>
      </c>
      <c r="D793" s="82"/>
      <c r="E793" s="82"/>
      <c r="F793" s="82"/>
      <c r="G793" s="82"/>
      <c r="H793" s="40" t="s">
        <v>4</v>
      </c>
      <c r="I793" s="83" t="str">
        <f>IFERROR(VLOOKUP(A793,'Alíquotas - CADPREV'!$B$2152:$N$4324,8,FALSE),"")</f>
        <v/>
      </c>
      <c r="J793" s="83" t="str">
        <f>IF(H793="RPPS",VLOOKUP(A793,' Legislação Benef - GESCON'!$B$4:$I$2159,3,FALSE),"")</f>
        <v/>
      </c>
      <c r="K793" s="83" t="str">
        <f>IF(H793="RPPS",VLOOKUP(A793,' Legislação Benef - GESCON'!$B$4:$I$2159,6,FALSE),"")</f>
        <v/>
      </c>
      <c r="L793" s="83" t="str">
        <f>IF(H793="RPPS",IFERROR(IF(VLOOKUP(A793,'Suspensão de repasses - GESCON'!$D$3:$J$1048576,7,FALSE)="Validada","SIM","NÃO"),"NÃO"),"")</f>
        <v/>
      </c>
    </row>
    <row r="794" spans="1:12" s="19" customFormat="1" ht="15" customHeight="1" x14ac:dyDescent="0.25">
      <c r="A794" s="88" t="s">
        <v>6162</v>
      </c>
      <c r="B794" s="40" t="s">
        <v>2758</v>
      </c>
      <c r="C794" s="82" t="s">
        <v>10958</v>
      </c>
      <c r="D794" s="82">
        <v>1187</v>
      </c>
      <c r="E794" s="82">
        <v>434</v>
      </c>
      <c r="F794" s="82">
        <v>105</v>
      </c>
      <c r="G794" s="82">
        <v>1726</v>
      </c>
      <c r="H794" s="40" t="s">
        <v>2</v>
      </c>
      <c r="I794" s="83" t="str">
        <f>IFERROR(VLOOKUP(A794,'Alíquotas - CADPREV'!$B$2152:$N$4324,8,FALSE),"")</f>
        <v>NÃO</v>
      </c>
      <c r="J794" s="83" t="str">
        <f>IF(H794="RPPS",VLOOKUP(A794,' Legislação Benef - GESCON'!$B$4:$I$2159,3,FALSE),"")</f>
        <v>NÃO</v>
      </c>
      <c r="K794" s="83" t="str">
        <f>IF(H794="RPPS",VLOOKUP(A794,' Legislação Benef - GESCON'!$B$4:$I$2159,6,FALSE),"")</f>
        <v>NÃO</v>
      </c>
      <c r="L794" s="83" t="str">
        <f>IF(H794="RPPS",IFERROR(IF(VLOOKUP(A794,'Suspensão de repasses - GESCON'!$D$3:$J$1048576,7,FALSE)="Validada","SIM","NÃO"),"NÃO"),"")</f>
        <v>NÃO</v>
      </c>
    </row>
    <row r="795" spans="1:12" s="19" customFormat="1" ht="15" hidden="1" customHeight="1" x14ac:dyDescent="0.25">
      <c r="A795" s="88" t="s">
        <v>6163</v>
      </c>
      <c r="B795" s="40" t="s">
        <v>0</v>
      </c>
      <c r="C795" s="82" t="s">
        <v>10959</v>
      </c>
      <c r="D795" s="82"/>
      <c r="E795" s="82"/>
      <c r="F795" s="82"/>
      <c r="G795" s="82"/>
      <c r="H795" s="40" t="s">
        <v>4</v>
      </c>
      <c r="I795" s="83" t="str">
        <f>IFERROR(VLOOKUP(A795,'Alíquotas - CADPREV'!$B$2152:$N$4324,8,FALSE),"")</f>
        <v/>
      </c>
      <c r="J795" s="83" t="str">
        <f>IF(H795="RPPS",VLOOKUP(A795,' Legislação Benef - GESCON'!$B$4:$I$2159,3,FALSE),"")</f>
        <v/>
      </c>
      <c r="K795" s="83" t="str">
        <f>IF(H795="RPPS",VLOOKUP(A795,' Legislação Benef - GESCON'!$B$4:$I$2159,6,FALSE),"")</f>
        <v/>
      </c>
      <c r="L795" s="83" t="str">
        <f>IF(H795="RPPS",IFERROR(IF(VLOOKUP(A795,'Suspensão de repasses - GESCON'!$D$3:$J$1048576,7,FALSE)="Validada","SIM","NÃO"),"NÃO"),"")</f>
        <v/>
      </c>
    </row>
    <row r="796" spans="1:12" s="19" customFormat="1" ht="15" hidden="1" customHeight="1" x14ac:dyDescent="0.25">
      <c r="A796" s="88" t="s">
        <v>6164</v>
      </c>
      <c r="B796" s="40" t="s">
        <v>2413</v>
      </c>
      <c r="C796" s="82" t="s">
        <v>10959</v>
      </c>
      <c r="D796" s="82"/>
      <c r="E796" s="82"/>
      <c r="F796" s="82"/>
      <c r="G796" s="82"/>
      <c r="H796" s="40" t="s">
        <v>4</v>
      </c>
      <c r="I796" s="83" t="str">
        <f>IFERROR(VLOOKUP(A796,'Alíquotas - CADPREV'!$B$2152:$N$4324,8,FALSE),"")</f>
        <v/>
      </c>
      <c r="J796" s="83" t="str">
        <f>IF(H796="RPPS",VLOOKUP(A796,' Legislação Benef - GESCON'!$B$4:$I$2159,3,FALSE),"")</f>
        <v/>
      </c>
      <c r="K796" s="83" t="str">
        <f>IF(H796="RPPS",VLOOKUP(A796,' Legislação Benef - GESCON'!$B$4:$I$2159,6,FALSE),"")</f>
        <v/>
      </c>
      <c r="L796" s="83" t="str">
        <f>IF(H796="RPPS",IFERROR(IF(VLOOKUP(A796,'Suspensão de repasses - GESCON'!$D$3:$J$1048576,7,FALSE)="Validada","SIM","NÃO"),"NÃO"),"")</f>
        <v/>
      </c>
    </row>
    <row r="797" spans="1:12" s="19" customFormat="1" ht="15" customHeight="1" x14ac:dyDescent="0.25">
      <c r="A797" s="88" t="s">
        <v>6165</v>
      </c>
      <c r="B797" s="40" t="s">
        <v>4626</v>
      </c>
      <c r="C797" s="82" t="s">
        <v>10958</v>
      </c>
      <c r="D797" s="82">
        <v>792</v>
      </c>
      <c r="E797" s="82">
        <v>92</v>
      </c>
      <c r="F797" s="82">
        <v>34</v>
      </c>
      <c r="G797" s="82">
        <v>918</v>
      </c>
      <c r="H797" s="40" t="s">
        <v>2</v>
      </c>
      <c r="I797" s="83" t="str">
        <f>IFERROR(VLOOKUP(A797,'Alíquotas - CADPREV'!$B$2152:$N$4324,8,FALSE),"")</f>
        <v>NÃO</v>
      </c>
      <c r="J797" s="83" t="str">
        <f>IF(H797="RPPS",VLOOKUP(A797,' Legislação Benef - GESCON'!$B$4:$I$2159,3,FALSE),"")</f>
        <v>NÃO</v>
      </c>
      <c r="K797" s="83" t="str">
        <f>IF(H797="RPPS",VLOOKUP(A797,' Legislação Benef - GESCON'!$B$4:$I$2159,6,FALSE),"")</f>
        <v>NÃO</v>
      </c>
      <c r="L797" s="83" t="str">
        <f>IF(H797="RPPS",IFERROR(IF(VLOOKUP(A797,'Suspensão de repasses - GESCON'!$D$3:$J$1048576,7,FALSE)="Validada","SIM","NÃO"),"NÃO"),"")</f>
        <v>NÃO</v>
      </c>
    </row>
    <row r="798" spans="1:12" s="19" customFormat="1" ht="15" customHeight="1" x14ac:dyDescent="0.25">
      <c r="A798" s="88" t="s">
        <v>6166</v>
      </c>
      <c r="B798" s="40" t="s">
        <v>4626</v>
      </c>
      <c r="C798" s="82" t="s">
        <v>10958</v>
      </c>
      <c r="D798" s="82">
        <v>649</v>
      </c>
      <c r="E798" s="82">
        <v>133</v>
      </c>
      <c r="F798" s="82">
        <v>48</v>
      </c>
      <c r="G798" s="82">
        <v>830</v>
      </c>
      <c r="H798" s="40" t="s">
        <v>2</v>
      </c>
      <c r="I798" s="83" t="str">
        <f>IFERROR(VLOOKUP(A798,'Alíquotas - CADPREV'!$B$2152:$N$4324,8,FALSE),"")</f>
        <v>NÃO</v>
      </c>
      <c r="J798" s="83" t="str">
        <f>IF(H798="RPPS",VLOOKUP(A798,' Legislação Benef - GESCON'!$B$4:$I$2159,3,FALSE),"")</f>
        <v>NÃO</v>
      </c>
      <c r="K798" s="83" t="str">
        <f>IF(H798="RPPS",VLOOKUP(A798,' Legislação Benef - GESCON'!$B$4:$I$2159,6,FALSE),"")</f>
        <v>NÃO</v>
      </c>
      <c r="L798" s="83" t="str">
        <f>IF(H798="RPPS",IFERROR(IF(VLOOKUP(A798,'Suspensão de repasses - GESCON'!$D$3:$J$1048576,7,FALSE)="Validada","SIM","NÃO"),"NÃO"),"")</f>
        <v>NÃO</v>
      </c>
    </row>
    <row r="799" spans="1:12" s="19" customFormat="1" ht="15" hidden="1" customHeight="1" x14ac:dyDescent="0.25">
      <c r="A799" s="88" t="s">
        <v>6167</v>
      </c>
      <c r="B799" s="40" t="s">
        <v>1142</v>
      </c>
      <c r="C799" s="82" t="s">
        <v>10959</v>
      </c>
      <c r="D799" s="82"/>
      <c r="E799" s="82"/>
      <c r="F799" s="82"/>
      <c r="G799" s="82"/>
      <c r="H799" s="40" t="s">
        <v>4</v>
      </c>
      <c r="I799" s="83" t="str">
        <f>IFERROR(VLOOKUP(A799,'Alíquotas - CADPREV'!$B$2152:$N$4324,8,FALSE),"")</f>
        <v/>
      </c>
      <c r="J799" s="83" t="str">
        <f>IF(H799="RPPS",VLOOKUP(A799,' Legislação Benef - GESCON'!$B$4:$I$2159,3,FALSE),"")</f>
        <v/>
      </c>
      <c r="K799" s="83" t="str">
        <f>IF(H799="RPPS",VLOOKUP(A799,' Legislação Benef - GESCON'!$B$4:$I$2159,6,FALSE),"")</f>
        <v/>
      </c>
      <c r="L799" s="83" t="str">
        <f>IF(H799="RPPS",IFERROR(IF(VLOOKUP(A799,'Suspensão de repasses - GESCON'!$D$3:$J$1048576,7,FALSE)="Validada","SIM","NÃO"),"NÃO"),"")</f>
        <v/>
      </c>
    </row>
    <row r="800" spans="1:12" s="19" customFormat="1" ht="15" customHeight="1" x14ac:dyDescent="0.25">
      <c r="A800" s="88" t="s">
        <v>6168</v>
      </c>
      <c r="B800" s="40" t="s">
        <v>901</v>
      </c>
      <c r="C800" s="82" t="s">
        <v>10958</v>
      </c>
      <c r="D800" s="82">
        <v>328</v>
      </c>
      <c r="E800" s="82">
        <v>69</v>
      </c>
      <c r="F800" s="82">
        <v>26</v>
      </c>
      <c r="G800" s="82">
        <v>423</v>
      </c>
      <c r="H800" s="40" t="s">
        <v>2</v>
      </c>
      <c r="I800" s="83" t="str">
        <f>IFERROR(VLOOKUP(A800,'Alíquotas - CADPREV'!$B$2152:$N$4324,8,FALSE),"")</f>
        <v>NÃO</v>
      </c>
      <c r="J800" s="83" t="str">
        <f>IF(H800="RPPS",VLOOKUP(A800,' Legislação Benef - GESCON'!$B$4:$I$2159,3,FALSE),"")</f>
        <v>NÃO</v>
      </c>
      <c r="K800" s="83" t="str">
        <f>IF(H800="RPPS",VLOOKUP(A800,' Legislação Benef - GESCON'!$B$4:$I$2159,6,FALSE),"")</f>
        <v>SIM</v>
      </c>
      <c r="L800" s="83" t="str">
        <f>IF(H800="RPPS",IFERROR(IF(VLOOKUP(A800,'Suspensão de repasses - GESCON'!$D$3:$J$1048576,7,FALSE)="Validada","SIM","NÃO"),"NÃO"),"")</f>
        <v>NÃO</v>
      </c>
    </row>
    <row r="801" spans="1:12" s="19" customFormat="1" ht="15" hidden="1" customHeight="1" x14ac:dyDescent="0.25">
      <c r="A801" s="88" t="s">
        <v>6169</v>
      </c>
      <c r="B801" s="40" t="s">
        <v>1142</v>
      </c>
      <c r="C801" s="82" t="s">
        <v>10959</v>
      </c>
      <c r="D801" s="82"/>
      <c r="E801" s="82"/>
      <c r="F801" s="82"/>
      <c r="G801" s="82"/>
      <c r="H801" s="40" t="s">
        <v>4</v>
      </c>
      <c r="I801" s="83" t="str">
        <f>IFERROR(VLOOKUP(A801,'Alíquotas - CADPREV'!$B$2152:$N$4324,8,FALSE),"")</f>
        <v/>
      </c>
      <c r="J801" s="83" t="str">
        <f>IF(H801="RPPS",VLOOKUP(A801,' Legislação Benef - GESCON'!$B$4:$I$2159,3,FALSE),"")</f>
        <v/>
      </c>
      <c r="K801" s="83" t="str">
        <f>IF(H801="RPPS",VLOOKUP(A801,' Legislação Benef - GESCON'!$B$4:$I$2159,6,FALSE),"")</f>
        <v/>
      </c>
      <c r="L801" s="83" t="str">
        <f>IF(H801="RPPS",IFERROR(IF(VLOOKUP(A801,'Suspensão de repasses - GESCON'!$D$3:$J$1048576,7,FALSE)="Validada","SIM","NÃO"),"NÃO"),"")</f>
        <v/>
      </c>
    </row>
    <row r="802" spans="1:12" s="19" customFormat="1" ht="15" customHeight="1" x14ac:dyDescent="0.25">
      <c r="A802" s="88" t="s">
        <v>6170</v>
      </c>
      <c r="B802" s="40" t="s">
        <v>901</v>
      </c>
      <c r="C802" s="82" t="s">
        <v>10958</v>
      </c>
      <c r="D802" s="82">
        <v>116</v>
      </c>
      <c r="E802" s="82">
        <v>19</v>
      </c>
      <c r="F802" s="82">
        <v>10</v>
      </c>
      <c r="G802" s="82">
        <v>145</v>
      </c>
      <c r="H802" s="40" t="s">
        <v>2</v>
      </c>
      <c r="I802" s="83" t="str">
        <f>IFERROR(VLOOKUP(A802,'Alíquotas - CADPREV'!$B$2152:$N$4324,8,FALSE),"")</f>
        <v>NÃO</v>
      </c>
      <c r="J802" s="83" t="str">
        <f>IF(H802="RPPS",VLOOKUP(A802,' Legislação Benef - GESCON'!$B$4:$I$2159,3,FALSE),"")</f>
        <v>NÃO</v>
      </c>
      <c r="K802" s="83" t="str">
        <f>IF(H802="RPPS",VLOOKUP(A802,' Legislação Benef - GESCON'!$B$4:$I$2159,6,FALSE),"")</f>
        <v>NÃO</v>
      </c>
      <c r="L802" s="83" t="str">
        <f>IF(H802="RPPS",IFERROR(IF(VLOOKUP(A802,'Suspensão de repasses - GESCON'!$D$3:$J$1048576,7,FALSE)="Validada","SIM","NÃO"),"NÃO"),"")</f>
        <v>NÃO</v>
      </c>
    </row>
    <row r="803" spans="1:12" s="19" customFormat="1" ht="15" hidden="1" customHeight="1" x14ac:dyDescent="0.25">
      <c r="A803" s="88" t="s">
        <v>6171</v>
      </c>
      <c r="B803" s="40" t="s">
        <v>5227</v>
      </c>
      <c r="C803" s="82" t="s">
        <v>10959</v>
      </c>
      <c r="D803" s="82"/>
      <c r="E803" s="82"/>
      <c r="F803" s="82"/>
      <c r="G803" s="82"/>
      <c r="H803" s="40" t="s">
        <v>4</v>
      </c>
      <c r="I803" s="83" t="str">
        <f>IFERROR(VLOOKUP(A803,'Alíquotas - CADPREV'!$B$2152:$N$4324,8,FALSE),"")</f>
        <v/>
      </c>
      <c r="J803" s="83" t="str">
        <f>IF(H803="RPPS",VLOOKUP(A803,' Legislação Benef - GESCON'!$B$4:$I$2159,3,FALSE),"")</f>
        <v/>
      </c>
      <c r="K803" s="83" t="str">
        <f>IF(H803="RPPS",VLOOKUP(A803,' Legislação Benef - GESCON'!$B$4:$I$2159,6,FALSE),"")</f>
        <v/>
      </c>
      <c r="L803" s="83" t="str">
        <f>IF(H803="RPPS",IFERROR(IF(VLOOKUP(A803,'Suspensão de repasses - GESCON'!$D$3:$J$1048576,7,FALSE)="Validada","SIM","NÃO"),"NÃO"),"")</f>
        <v/>
      </c>
    </row>
    <row r="804" spans="1:12" s="19" customFormat="1" ht="15" customHeight="1" x14ac:dyDescent="0.25">
      <c r="A804" s="88" t="s">
        <v>6172</v>
      </c>
      <c r="B804" s="40" t="s">
        <v>2926</v>
      </c>
      <c r="C804" s="82" t="s">
        <v>10958</v>
      </c>
      <c r="D804" s="82">
        <v>520</v>
      </c>
      <c r="E804" s="82">
        <v>61</v>
      </c>
      <c r="F804" s="82">
        <v>6</v>
      </c>
      <c r="G804" s="82">
        <v>587</v>
      </c>
      <c r="H804" s="40" t="s">
        <v>2</v>
      </c>
      <c r="I804" s="83" t="str">
        <f>IFERROR(VLOOKUP(A804,'Alíquotas - CADPREV'!$B$2152:$N$4324,8,FALSE),"")</f>
        <v>NÃO</v>
      </c>
      <c r="J804" s="83" t="str">
        <f>IF(H804="RPPS",VLOOKUP(A804,' Legislação Benef - GESCON'!$B$4:$I$2159,3,FALSE),"")</f>
        <v>NÃO</v>
      </c>
      <c r="K804" s="83" t="str">
        <f>IF(H804="RPPS",VLOOKUP(A804,' Legislação Benef - GESCON'!$B$4:$I$2159,6,FALSE),"")</f>
        <v>NÃO</v>
      </c>
      <c r="L804" s="83" t="str">
        <f>IF(H804="RPPS",IFERROR(IF(VLOOKUP(A804,'Suspensão de repasses - GESCON'!$D$3:$J$1048576,7,FALSE)="Validada","SIM","NÃO"),"NÃO"),"")</f>
        <v>SIM</v>
      </c>
    </row>
    <row r="805" spans="1:12" s="19" customFormat="1" ht="15" hidden="1" customHeight="1" x14ac:dyDescent="0.25">
      <c r="A805" s="88" t="s">
        <v>6173</v>
      </c>
      <c r="B805" s="40" t="s">
        <v>2926</v>
      </c>
      <c r="C805" s="82" t="s">
        <v>10959</v>
      </c>
      <c r="D805" s="82"/>
      <c r="E805" s="82"/>
      <c r="F805" s="82"/>
      <c r="G805" s="82"/>
      <c r="H805" s="40" t="s">
        <v>4</v>
      </c>
      <c r="I805" s="83" t="str">
        <f>IFERROR(VLOOKUP(A805,'Alíquotas - CADPREV'!$B$2152:$N$4324,8,FALSE),"")</f>
        <v/>
      </c>
      <c r="J805" s="83" t="str">
        <f>IF(H805="RPPS",VLOOKUP(A805,' Legislação Benef - GESCON'!$B$4:$I$2159,3,FALSE),"")</f>
        <v/>
      </c>
      <c r="K805" s="83" t="str">
        <f>IF(H805="RPPS",VLOOKUP(A805,' Legislação Benef - GESCON'!$B$4:$I$2159,6,FALSE),"")</f>
        <v/>
      </c>
      <c r="L805" s="83" t="str">
        <f>IF(H805="RPPS",IFERROR(IF(VLOOKUP(A805,'Suspensão de repasses - GESCON'!$D$3:$J$1048576,7,FALSE)="Validada","SIM","NÃO"),"NÃO"),"")</f>
        <v/>
      </c>
    </row>
    <row r="806" spans="1:12" s="19" customFormat="1" ht="15" customHeight="1" x14ac:dyDescent="0.25">
      <c r="A806" s="88" t="s">
        <v>6174</v>
      </c>
      <c r="B806" s="40" t="s">
        <v>1142</v>
      </c>
      <c r="C806" s="82" t="s">
        <v>10958</v>
      </c>
      <c r="D806" s="82">
        <v>1562</v>
      </c>
      <c r="E806" s="82">
        <v>82</v>
      </c>
      <c r="F806" s="82">
        <v>28</v>
      </c>
      <c r="G806" s="82">
        <v>1672</v>
      </c>
      <c r="H806" s="40" t="s">
        <v>2</v>
      </c>
      <c r="I806" s="83" t="str">
        <f>IFERROR(VLOOKUP(A806,'Alíquotas - CADPREV'!$B$2152:$N$4324,8,FALSE),"")</f>
        <v>NÃO</v>
      </c>
      <c r="J806" s="83" t="str">
        <f>IF(H806="RPPS",VLOOKUP(A806,' Legislação Benef - GESCON'!$B$4:$I$2159,3,FALSE),"")</f>
        <v>NÃO</v>
      </c>
      <c r="K806" s="83" t="str">
        <f>IF(H806="RPPS",VLOOKUP(A806,' Legislação Benef - GESCON'!$B$4:$I$2159,6,FALSE),"")</f>
        <v>NÃO</v>
      </c>
      <c r="L806" s="83" t="str">
        <f>IF(H806="RPPS",IFERROR(IF(VLOOKUP(A806,'Suspensão de repasses - GESCON'!$D$3:$J$1048576,7,FALSE)="Validada","SIM","NÃO"),"NÃO"),"")</f>
        <v>NÃO</v>
      </c>
    </row>
    <row r="807" spans="1:12" s="19" customFormat="1" ht="15" customHeight="1" x14ac:dyDescent="0.25">
      <c r="A807" s="88" t="s">
        <v>6175</v>
      </c>
      <c r="B807" s="40" t="s">
        <v>901</v>
      </c>
      <c r="C807" s="82" t="s">
        <v>10958</v>
      </c>
      <c r="D807" s="82">
        <v>180</v>
      </c>
      <c r="E807" s="82">
        <v>24</v>
      </c>
      <c r="F807" s="82">
        <v>1</v>
      </c>
      <c r="G807" s="82">
        <v>205</v>
      </c>
      <c r="H807" s="40" t="s">
        <v>2</v>
      </c>
      <c r="I807" s="83" t="str">
        <f>IFERROR(VLOOKUP(A807,'Alíquotas - CADPREV'!$B$2152:$N$4324,8,FALSE),"")</f>
        <v>NÃO</v>
      </c>
      <c r="J807" s="83" t="str">
        <f>IF(H807="RPPS",VLOOKUP(A807,' Legislação Benef - GESCON'!$B$4:$I$2159,3,FALSE),"")</f>
        <v>NÃO</v>
      </c>
      <c r="K807" s="83" t="str">
        <f>IF(H807="RPPS",VLOOKUP(A807,' Legislação Benef - GESCON'!$B$4:$I$2159,6,FALSE),"")</f>
        <v>NÃO</v>
      </c>
      <c r="L807" s="83" t="str">
        <f>IF(H807="RPPS",IFERROR(IF(VLOOKUP(A807,'Suspensão de repasses - GESCON'!$D$3:$J$1048576,7,FALSE)="Validada","SIM","NÃO"),"NÃO"),"")</f>
        <v>NÃO</v>
      </c>
    </row>
    <row r="808" spans="1:12" s="19" customFormat="1" ht="15" hidden="1" customHeight="1" x14ac:dyDescent="0.25">
      <c r="A808" s="88" t="s">
        <v>6176</v>
      </c>
      <c r="B808" s="40" t="s">
        <v>215</v>
      </c>
      <c r="C808" s="82" t="s">
        <v>10959</v>
      </c>
      <c r="D808" s="82"/>
      <c r="E808" s="82"/>
      <c r="F808" s="82"/>
      <c r="G808" s="82"/>
      <c r="H808" s="40" t="s">
        <v>4</v>
      </c>
      <c r="I808" s="83" t="str">
        <f>IFERROR(VLOOKUP(A808,'Alíquotas - CADPREV'!$B$2152:$N$4324,8,FALSE),"")</f>
        <v/>
      </c>
      <c r="J808" s="83" t="str">
        <f>IF(H808="RPPS",VLOOKUP(A808,' Legislação Benef - GESCON'!$B$4:$I$2159,3,FALSE),"")</f>
        <v/>
      </c>
      <c r="K808" s="83" t="str">
        <f>IF(H808="RPPS",VLOOKUP(A808,' Legislação Benef - GESCON'!$B$4:$I$2159,6,FALSE),"")</f>
        <v/>
      </c>
      <c r="L808" s="83" t="str">
        <f>IF(H808="RPPS",IFERROR(IF(VLOOKUP(A808,'Suspensão de repasses - GESCON'!$D$3:$J$1048576,7,FALSE)="Validada","SIM","NÃO"),"NÃO"),"")</f>
        <v/>
      </c>
    </row>
    <row r="809" spans="1:12" s="19" customFormat="1" ht="15" hidden="1" customHeight="1" x14ac:dyDescent="0.25">
      <c r="A809" s="88" t="s">
        <v>6177</v>
      </c>
      <c r="B809" s="40" t="s">
        <v>1142</v>
      </c>
      <c r="C809" s="82" t="s">
        <v>10959</v>
      </c>
      <c r="D809" s="82"/>
      <c r="E809" s="82"/>
      <c r="F809" s="82"/>
      <c r="G809" s="82"/>
      <c r="H809" s="40" t="s">
        <v>4</v>
      </c>
      <c r="I809" s="83" t="str">
        <f>IFERROR(VLOOKUP(A809,'Alíquotas - CADPREV'!$B$2152:$N$4324,8,FALSE),"")</f>
        <v/>
      </c>
      <c r="J809" s="83" t="str">
        <f>IF(H809="RPPS",VLOOKUP(A809,' Legislação Benef - GESCON'!$B$4:$I$2159,3,FALSE),"")</f>
        <v/>
      </c>
      <c r="K809" s="83" t="str">
        <f>IF(H809="RPPS",VLOOKUP(A809,' Legislação Benef - GESCON'!$B$4:$I$2159,6,FALSE),"")</f>
        <v/>
      </c>
      <c r="L809" s="83" t="str">
        <f>IF(H809="RPPS",IFERROR(IF(VLOOKUP(A809,'Suspensão de repasses - GESCON'!$D$3:$J$1048576,7,FALSE)="Validada","SIM","NÃO"),"NÃO"),"")</f>
        <v/>
      </c>
    </row>
    <row r="810" spans="1:12" s="19" customFormat="1" ht="15" customHeight="1" x14ac:dyDescent="0.25">
      <c r="A810" s="88" t="s">
        <v>6178</v>
      </c>
      <c r="B810" s="40" t="s">
        <v>1356</v>
      </c>
      <c r="C810" s="82" t="s">
        <v>10958</v>
      </c>
      <c r="D810" s="82">
        <v>644</v>
      </c>
      <c r="E810" s="82">
        <v>40</v>
      </c>
      <c r="F810" s="82">
        <v>8</v>
      </c>
      <c r="G810" s="82">
        <v>692</v>
      </c>
      <c r="H810" s="40" t="s">
        <v>2</v>
      </c>
      <c r="I810" s="83" t="str">
        <f>IFERROR(VLOOKUP(A810,'Alíquotas - CADPREV'!$B$2152:$N$4324,8,FALSE),"")</f>
        <v>NÃO</v>
      </c>
      <c r="J810" s="83" t="str">
        <f>IF(H810="RPPS",VLOOKUP(A810,' Legislação Benef - GESCON'!$B$4:$I$2159,3,FALSE),"")</f>
        <v>NÃO</v>
      </c>
      <c r="K810" s="83" t="str">
        <f>IF(H810="RPPS",VLOOKUP(A810,' Legislação Benef - GESCON'!$B$4:$I$2159,6,FALSE),"")</f>
        <v>NÃO</v>
      </c>
      <c r="L810" s="83" t="str">
        <f>IF(H810="RPPS",IFERROR(IF(VLOOKUP(A810,'Suspensão de repasses - GESCON'!$D$3:$J$1048576,7,FALSE)="Validada","SIM","NÃO"),"NÃO"),"")</f>
        <v>NÃO</v>
      </c>
    </row>
    <row r="811" spans="1:12" s="19" customFormat="1" ht="15" customHeight="1" x14ac:dyDescent="0.25">
      <c r="A811" s="88" t="s">
        <v>6179</v>
      </c>
      <c r="B811" s="40" t="s">
        <v>3747</v>
      </c>
      <c r="C811" s="82" t="s">
        <v>10958</v>
      </c>
      <c r="D811" s="82">
        <v>767</v>
      </c>
      <c r="E811" s="82">
        <v>42</v>
      </c>
      <c r="F811" s="82">
        <v>19</v>
      </c>
      <c r="G811" s="82">
        <v>828</v>
      </c>
      <c r="H811" s="40" t="s">
        <v>2</v>
      </c>
      <c r="I811" s="83" t="str">
        <f>IFERROR(VLOOKUP(A811,'Alíquotas - CADPREV'!$B$2152:$N$4324,8,FALSE),"")</f>
        <v>NÃO</v>
      </c>
      <c r="J811" s="83" t="str">
        <f>IF(H811="RPPS",VLOOKUP(A811,' Legislação Benef - GESCON'!$B$4:$I$2159,3,FALSE),"")</f>
        <v>NÃO</v>
      </c>
      <c r="K811" s="83" t="str">
        <f>IF(H811="RPPS",VLOOKUP(A811,' Legislação Benef - GESCON'!$B$4:$I$2159,6,FALSE),"")</f>
        <v>NÃO</v>
      </c>
      <c r="L811" s="83" t="str">
        <f>IF(H811="RPPS",IFERROR(IF(VLOOKUP(A811,'Suspensão de repasses - GESCON'!$D$3:$J$1048576,7,FALSE)="Validada","SIM","NÃO"),"NÃO"),"")</f>
        <v>NÃO</v>
      </c>
    </row>
    <row r="812" spans="1:12" s="19" customFormat="1" ht="15" hidden="1" customHeight="1" x14ac:dyDescent="0.25">
      <c r="A812" s="88" t="s">
        <v>6180</v>
      </c>
      <c r="B812" s="40" t="s">
        <v>4626</v>
      </c>
      <c r="C812" s="82" t="s">
        <v>10959</v>
      </c>
      <c r="D812" s="82"/>
      <c r="E812" s="82"/>
      <c r="F812" s="82"/>
      <c r="G812" s="82"/>
      <c r="H812" s="40" t="s">
        <v>4</v>
      </c>
      <c r="I812" s="83" t="str">
        <f>IFERROR(VLOOKUP(A812,'Alíquotas - CADPREV'!$B$2152:$N$4324,8,FALSE),"")</f>
        <v/>
      </c>
      <c r="J812" s="83" t="str">
        <f>IF(H812="RPPS",VLOOKUP(A812,' Legislação Benef - GESCON'!$B$4:$I$2159,3,FALSE),"")</f>
        <v/>
      </c>
      <c r="K812" s="83" t="str">
        <f>IF(H812="RPPS",VLOOKUP(A812,' Legislação Benef - GESCON'!$B$4:$I$2159,6,FALSE),"")</f>
        <v/>
      </c>
      <c r="L812" s="83" t="str">
        <f>IF(H812="RPPS",IFERROR(IF(VLOOKUP(A812,'Suspensão de repasses - GESCON'!$D$3:$J$1048576,7,FALSE)="Validada","SIM","NÃO"),"NÃO"),"")</f>
        <v/>
      </c>
    </row>
    <row r="813" spans="1:12" s="19" customFormat="1" ht="15" customHeight="1" x14ac:dyDescent="0.25">
      <c r="A813" s="88" t="s">
        <v>6181</v>
      </c>
      <c r="B813" s="40" t="s">
        <v>1356</v>
      </c>
      <c r="C813" s="82" t="s">
        <v>10958</v>
      </c>
      <c r="D813" s="82">
        <v>664</v>
      </c>
      <c r="E813" s="82">
        <v>140</v>
      </c>
      <c r="F813" s="82">
        <v>39</v>
      </c>
      <c r="G813" s="82">
        <v>843</v>
      </c>
      <c r="H813" s="40" t="s">
        <v>2</v>
      </c>
      <c r="I813" s="83" t="str">
        <f>IFERROR(VLOOKUP(A813,'Alíquotas - CADPREV'!$B$2152:$N$4324,8,FALSE),"")</f>
        <v>NÃO</v>
      </c>
      <c r="J813" s="83" t="str">
        <f>IF(H813="RPPS",VLOOKUP(A813,' Legislação Benef - GESCON'!$B$4:$I$2159,3,FALSE),"")</f>
        <v>NÃO</v>
      </c>
      <c r="K813" s="83" t="str">
        <f>IF(H813="RPPS",VLOOKUP(A813,' Legislação Benef - GESCON'!$B$4:$I$2159,6,FALSE),"")</f>
        <v>NÃO</v>
      </c>
      <c r="L813" s="83" t="str">
        <f>IF(H813="RPPS",IFERROR(IF(VLOOKUP(A813,'Suspensão de repasses - GESCON'!$D$3:$J$1048576,7,FALSE)="Validada","SIM","NÃO"),"NÃO"),"")</f>
        <v>NÃO</v>
      </c>
    </row>
    <row r="814" spans="1:12" s="19" customFormat="1" ht="15" hidden="1" customHeight="1" x14ac:dyDescent="0.25">
      <c r="A814" s="88" t="s">
        <v>6182</v>
      </c>
      <c r="B814" s="40" t="s">
        <v>3812</v>
      </c>
      <c r="C814" s="82" t="s">
        <v>10959</v>
      </c>
      <c r="D814" s="82"/>
      <c r="E814" s="82"/>
      <c r="F814" s="82"/>
      <c r="G814" s="82"/>
      <c r="H814" s="40" t="s">
        <v>4</v>
      </c>
      <c r="I814" s="83" t="str">
        <f>IFERROR(VLOOKUP(A814,'Alíquotas - CADPREV'!$B$2152:$N$4324,8,FALSE),"")</f>
        <v/>
      </c>
      <c r="J814" s="83" t="str">
        <f>IF(H814="RPPS",VLOOKUP(A814,' Legislação Benef - GESCON'!$B$4:$I$2159,3,FALSE),"")</f>
        <v/>
      </c>
      <c r="K814" s="83" t="str">
        <f>IF(H814="RPPS",VLOOKUP(A814,' Legislação Benef - GESCON'!$B$4:$I$2159,6,FALSE),"")</f>
        <v/>
      </c>
      <c r="L814" s="83" t="str">
        <f>IF(H814="RPPS",IFERROR(IF(VLOOKUP(A814,'Suspensão de repasses - GESCON'!$D$3:$J$1048576,7,FALSE)="Validada","SIM","NÃO"),"NÃO"),"")</f>
        <v/>
      </c>
    </row>
    <row r="815" spans="1:12" s="19" customFormat="1" ht="15" customHeight="1" x14ac:dyDescent="0.25">
      <c r="A815" s="88" t="s">
        <v>6183</v>
      </c>
      <c r="B815" s="40" t="s">
        <v>133</v>
      </c>
      <c r="C815" s="82" t="s">
        <v>10958</v>
      </c>
      <c r="D815" s="82"/>
      <c r="E815" s="82"/>
      <c r="F815" s="82"/>
      <c r="G815" s="82"/>
      <c r="H815" s="40" t="s">
        <v>2</v>
      </c>
      <c r="I815" s="83" t="str">
        <f>IFERROR(VLOOKUP(A815,'Alíquotas - CADPREV'!$B$2152:$N$4324,8,FALSE),"")</f>
        <v>NÃO</v>
      </c>
      <c r="J815" s="83" t="str">
        <f>IF(H815="RPPS",VLOOKUP(A815,' Legislação Benef - GESCON'!$B$4:$I$2159,3,FALSE),"")</f>
        <v>NÃO</v>
      </c>
      <c r="K815" s="83" t="str">
        <f>IF(H815="RPPS",VLOOKUP(A815,' Legislação Benef - GESCON'!$B$4:$I$2159,6,FALSE),"")</f>
        <v>NÃO</v>
      </c>
      <c r="L815" s="83" t="str">
        <f>IF(H815="RPPS",IFERROR(IF(VLOOKUP(A815,'Suspensão de repasses - GESCON'!$D$3:$J$1048576,7,FALSE)="Validada","SIM","NÃO"),"NÃO"),"")</f>
        <v>NÃO</v>
      </c>
    </row>
    <row r="816" spans="1:12" s="19" customFormat="1" ht="15" customHeight="1" x14ac:dyDescent="0.25">
      <c r="A816" s="88" t="s">
        <v>6184</v>
      </c>
      <c r="B816" s="40" t="s">
        <v>2554</v>
      </c>
      <c r="C816" s="82" t="s">
        <v>10958</v>
      </c>
      <c r="D816" s="82">
        <v>1097</v>
      </c>
      <c r="E816" s="82">
        <v>297</v>
      </c>
      <c r="F816" s="82">
        <v>84</v>
      </c>
      <c r="G816" s="82">
        <v>1478</v>
      </c>
      <c r="H816" s="40" t="s">
        <v>2</v>
      </c>
      <c r="I816" s="83" t="str">
        <f>IFERROR(VLOOKUP(A816,'Alíquotas - CADPREV'!$B$2152:$N$4324,8,FALSE),"")</f>
        <v>NÃO</v>
      </c>
      <c r="J816" s="83" t="str">
        <f>IF(H816="RPPS",VLOOKUP(A816,' Legislação Benef - GESCON'!$B$4:$I$2159,3,FALSE),"")</f>
        <v>NÃO</v>
      </c>
      <c r="K816" s="83" t="str">
        <f>IF(H816="RPPS",VLOOKUP(A816,' Legislação Benef - GESCON'!$B$4:$I$2159,6,FALSE),"")</f>
        <v>NÃO</v>
      </c>
      <c r="L816" s="83" t="str">
        <f>IF(H816="RPPS",IFERROR(IF(VLOOKUP(A816,'Suspensão de repasses - GESCON'!$D$3:$J$1048576,7,FALSE)="Validada","SIM","NÃO"),"NÃO"),"")</f>
        <v>NÃO</v>
      </c>
    </row>
    <row r="817" spans="1:12" s="19" customFormat="1" ht="15" customHeight="1" x14ac:dyDescent="0.25">
      <c r="A817" s="88" t="s">
        <v>6185</v>
      </c>
      <c r="B817" s="40" t="s">
        <v>2197</v>
      </c>
      <c r="C817" s="82" t="s">
        <v>10958</v>
      </c>
      <c r="D817" s="82">
        <v>943</v>
      </c>
      <c r="E817" s="82">
        <v>97</v>
      </c>
      <c r="F817" s="82">
        <v>44</v>
      </c>
      <c r="G817" s="82">
        <v>1084</v>
      </c>
      <c r="H817" s="40" t="s">
        <v>2</v>
      </c>
      <c r="I817" s="83" t="str">
        <f>IFERROR(VLOOKUP(A817,'Alíquotas - CADPREV'!$B$2152:$N$4324,8,FALSE),"")</f>
        <v>NÃO</v>
      </c>
      <c r="J817" s="83" t="str">
        <f>IF(H817="RPPS",VLOOKUP(A817,' Legislação Benef - GESCON'!$B$4:$I$2159,3,FALSE),"")</f>
        <v>NÃO</v>
      </c>
      <c r="K817" s="83" t="str">
        <f>IF(H817="RPPS",VLOOKUP(A817,' Legislação Benef - GESCON'!$B$4:$I$2159,6,FALSE),"")</f>
        <v>NÃO</v>
      </c>
      <c r="L817" s="83" t="str">
        <f>IF(H817="RPPS",IFERROR(IF(VLOOKUP(A817,'Suspensão de repasses - GESCON'!$D$3:$J$1048576,7,FALSE)="Validada","SIM","NÃO"),"NÃO"),"")</f>
        <v>SIM</v>
      </c>
    </row>
    <row r="818" spans="1:12" s="19" customFormat="1" ht="15" hidden="1" customHeight="1" x14ac:dyDescent="0.25">
      <c r="A818" s="88" t="s">
        <v>6186</v>
      </c>
      <c r="B818" s="40" t="s">
        <v>215</v>
      </c>
      <c r="C818" s="82" t="s">
        <v>10959</v>
      </c>
      <c r="D818" s="82"/>
      <c r="E818" s="82"/>
      <c r="F818" s="82"/>
      <c r="G818" s="82"/>
      <c r="H818" s="40" t="s">
        <v>4</v>
      </c>
      <c r="I818" s="83" t="str">
        <f>IFERROR(VLOOKUP(A818,'Alíquotas - CADPREV'!$B$2152:$N$4324,8,FALSE),"")</f>
        <v/>
      </c>
      <c r="J818" s="83" t="str">
        <f>IF(H818="RPPS",VLOOKUP(A818,' Legislação Benef - GESCON'!$B$4:$I$2159,3,FALSE),"")</f>
        <v/>
      </c>
      <c r="K818" s="83" t="str">
        <f>IF(H818="RPPS",VLOOKUP(A818,' Legislação Benef - GESCON'!$B$4:$I$2159,6,FALSE),"")</f>
        <v/>
      </c>
      <c r="L818" s="83" t="str">
        <f>IF(H818="RPPS",IFERROR(IF(VLOOKUP(A818,'Suspensão de repasses - GESCON'!$D$3:$J$1048576,7,FALSE)="Validada","SIM","NÃO"),"NÃO"),"")</f>
        <v/>
      </c>
    </row>
    <row r="819" spans="1:12" s="19" customFormat="1" ht="15" hidden="1" customHeight="1" x14ac:dyDescent="0.25">
      <c r="A819" s="88" t="s">
        <v>6187</v>
      </c>
      <c r="B819" s="40" t="s">
        <v>2554</v>
      </c>
      <c r="C819" s="82" t="s">
        <v>10959</v>
      </c>
      <c r="D819" s="82"/>
      <c r="E819" s="82"/>
      <c r="F819" s="82"/>
      <c r="G819" s="82"/>
      <c r="H819" s="40" t="s">
        <v>4</v>
      </c>
      <c r="I819" s="83" t="str">
        <f>IFERROR(VLOOKUP(A819,'Alíquotas - CADPREV'!$B$2152:$N$4324,8,FALSE),"")</f>
        <v/>
      </c>
      <c r="J819" s="83" t="str">
        <f>IF(H819="RPPS",VLOOKUP(A819,' Legislação Benef - GESCON'!$B$4:$I$2159,3,FALSE),"")</f>
        <v/>
      </c>
      <c r="K819" s="83" t="str">
        <f>IF(H819="RPPS",VLOOKUP(A819,' Legislação Benef - GESCON'!$B$4:$I$2159,6,FALSE),"")</f>
        <v/>
      </c>
      <c r="L819" s="83" t="str">
        <f>IF(H819="RPPS",IFERROR(IF(VLOOKUP(A819,'Suspensão de repasses - GESCON'!$D$3:$J$1048576,7,FALSE)="Validada","SIM","NÃO"),"NÃO"),"")</f>
        <v/>
      </c>
    </row>
    <row r="820" spans="1:12" s="19" customFormat="1" ht="15" hidden="1" customHeight="1" x14ac:dyDescent="0.25">
      <c r="A820" s="88" t="s">
        <v>6188</v>
      </c>
      <c r="B820" s="40" t="s">
        <v>215</v>
      </c>
      <c r="C820" s="82" t="s">
        <v>10959</v>
      </c>
      <c r="D820" s="82"/>
      <c r="E820" s="82"/>
      <c r="F820" s="82"/>
      <c r="G820" s="82"/>
      <c r="H820" s="40" t="s">
        <v>4</v>
      </c>
      <c r="I820" s="83" t="str">
        <f>IFERROR(VLOOKUP(A820,'Alíquotas - CADPREV'!$B$2152:$N$4324,8,FALSE),"")</f>
        <v/>
      </c>
      <c r="J820" s="83" t="str">
        <f>IF(H820="RPPS",VLOOKUP(A820,' Legislação Benef - GESCON'!$B$4:$I$2159,3,FALSE),"")</f>
        <v/>
      </c>
      <c r="K820" s="83" t="str">
        <f>IF(H820="RPPS",VLOOKUP(A820,' Legislação Benef - GESCON'!$B$4:$I$2159,6,FALSE),"")</f>
        <v/>
      </c>
      <c r="L820" s="83" t="str">
        <f>IF(H820="RPPS",IFERROR(IF(VLOOKUP(A820,'Suspensão de repasses - GESCON'!$D$3:$J$1048576,7,FALSE)="Validada","SIM","NÃO"),"NÃO"),"")</f>
        <v/>
      </c>
    </row>
    <row r="821" spans="1:12" s="19" customFormat="1" ht="15" customHeight="1" x14ac:dyDescent="0.25">
      <c r="A821" s="88" t="s">
        <v>6189</v>
      </c>
      <c r="B821" s="40" t="s">
        <v>1356</v>
      </c>
      <c r="C821" s="82" t="s">
        <v>10958</v>
      </c>
      <c r="D821" s="82">
        <v>346</v>
      </c>
      <c r="E821" s="82">
        <v>36</v>
      </c>
      <c r="F821" s="82">
        <v>17</v>
      </c>
      <c r="G821" s="82">
        <v>399</v>
      </c>
      <c r="H821" s="40" t="s">
        <v>2</v>
      </c>
      <c r="I821" s="83" t="str">
        <f>IFERROR(VLOOKUP(A821,'Alíquotas - CADPREV'!$B$2152:$N$4324,8,FALSE),"")</f>
        <v>NÃO</v>
      </c>
      <c r="J821" s="83" t="str">
        <f>IF(H821="RPPS",VLOOKUP(A821,' Legislação Benef - GESCON'!$B$4:$I$2159,3,FALSE),"")</f>
        <v>NÃO</v>
      </c>
      <c r="K821" s="83" t="str">
        <f>IF(H821="RPPS",VLOOKUP(A821,' Legislação Benef - GESCON'!$B$4:$I$2159,6,FALSE),"")</f>
        <v>NÃO</v>
      </c>
      <c r="L821" s="83" t="str">
        <f>IF(H821="RPPS",IFERROR(IF(VLOOKUP(A821,'Suspensão de repasses - GESCON'!$D$3:$J$1048576,7,FALSE)="Validada","SIM","NÃO"),"NÃO"),"")</f>
        <v>NÃO</v>
      </c>
    </row>
    <row r="822" spans="1:12" s="19" customFormat="1" ht="15" hidden="1" customHeight="1" x14ac:dyDescent="0.25">
      <c r="A822" s="88" t="s">
        <v>6190</v>
      </c>
      <c r="B822" s="40" t="s">
        <v>901</v>
      </c>
      <c r="C822" s="82" t="s">
        <v>10959</v>
      </c>
      <c r="D822" s="82"/>
      <c r="E822" s="82"/>
      <c r="F822" s="82"/>
      <c r="G822" s="82"/>
      <c r="H822" s="40" t="s">
        <v>4</v>
      </c>
      <c r="I822" s="83" t="str">
        <f>IFERROR(VLOOKUP(A822,'Alíquotas - CADPREV'!$B$2152:$N$4324,8,FALSE),"")</f>
        <v/>
      </c>
      <c r="J822" s="83" t="str">
        <f>IF(H822="RPPS",VLOOKUP(A822,' Legislação Benef - GESCON'!$B$4:$I$2159,3,FALSE),"")</f>
        <v/>
      </c>
      <c r="K822" s="83" t="str">
        <f>IF(H822="RPPS",VLOOKUP(A822,' Legislação Benef - GESCON'!$B$4:$I$2159,6,FALSE),"")</f>
        <v/>
      </c>
      <c r="L822" s="83" t="str">
        <f>IF(H822="RPPS",IFERROR(IF(VLOOKUP(A822,'Suspensão de repasses - GESCON'!$D$3:$J$1048576,7,FALSE)="Validada","SIM","NÃO"),"NÃO"),"")</f>
        <v/>
      </c>
    </row>
    <row r="823" spans="1:12" s="19" customFormat="1" ht="15" hidden="1" customHeight="1" x14ac:dyDescent="0.25">
      <c r="A823" s="88" t="s">
        <v>6191</v>
      </c>
      <c r="B823" s="40" t="s">
        <v>2926</v>
      </c>
      <c r="C823" s="82" t="s">
        <v>10959</v>
      </c>
      <c r="D823" s="82"/>
      <c r="E823" s="82"/>
      <c r="F823" s="82"/>
      <c r="G823" s="82"/>
      <c r="H823" s="40" t="s">
        <v>4</v>
      </c>
      <c r="I823" s="83" t="str">
        <f>IFERROR(VLOOKUP(A823,'Alíquotas - CADPREV'!$B$2152:$N$4324,8,FALSE),"")</f>
        <v/>
      </c>
      <c r="J823" s="83" t="str">
        <f>IF(H823="RPPS",VLOOKUP(A823,' Legislação Benef - GESCON'!$B$4:$I$2159,3,FALSE),"")</f>
        <v/>
      </c>
      <c r="K823" s="83" t="str">
        <f>IF(H823="RPPS",VLOOKUP(A823,' Legislação Benef - GESCON'!$B$4:$I$2159,6,FALSE),"")</f>
        <v/>
      </c>
      <c r="L823" s="83" t="str">
        <f>IF(H823="RPPS",IFERROR(IF(VLOOKUP(A823,'Suspensão de repasses - GESCON'!$D$3:$J$1048576,7,FALSE)="Validada","SIM","NÃO"),"NÃO"),"")</f>
        <v/>
      </c>
    </row>
    <row r="824" spans="1:12" s="19" customFormat="1" ht="15" customHeight="1" x14ac:dyDescent="0.25">
      <c r="A824" s="88" t="s">
        <v>6192</v>
      </c>
      <c r="B824" s="40" t="s">
        <v>2554</v>
      </c>
      <c r="C824" s="82" t="s">
        <v>10958</v>
      </c>
      <c r="D824" s="82">
        <v>2021</v>
      </c>
      <c r="E824" s="82">
        <v>385</v>
      </c>
      <c r="F824" s="82">
        <v>66</v>
      </c>
      <c r="G824" s="82">
        <v>2472</v>
      </c>
      <c r="H824" s="40" t="s">
        <v>2</v>
      </c>
      <c r="I824" s="83" t="str">
        <f>IFERROR(VLOOKUP(A824,'Alíquotas - CADPREV'!$B$2152:$N$4324,8,FALSE),"")</f>
        <v>NÃO</v>
      </c>
      <c r="J824" s="83" t="str">
        <f>IF(H824="RPPS",VLOOKUP(A824,' Legislação Benef - GESCON'!$B$4:$I$2159,3,FALSE),"")</f>
        <v>NÃO</v>
      </c>
      <c r="K824" s="83" t="str">
        <f>IF(H824="RPPS",VLOOKUP(A824,' Legislação Benef - GESCON'!$B$4:$I$2159,6,FALSE),"")</f>
        <v>NÃO</v>
      </c>
      <c r="L824" s="83" t="str">
        <f>IF(H824="RPPS",IFERROR(IF(VLOOKUP(A824,'Suspensão de repasses - GESCON'!$D$3:$J$1048576,7,FALSE)="Validada","SIM","NÃO"),"NÃO"),"")</f>
        <v>NÃO</v>
      </c>
    </row>
    <row r="825" spans="1:12" s="19" customFormat="1" ht="15" hidden="1" customHeight="1" x14ac:dyDescent="0.25">
      <c r="A825" s="88" t="s">
        <v>6193</v>
      </c>
      <c r="B825" s="40" t="s">
        <v>3747</v>
      </c>
      <c r="C825" s="82" t="s">
        <v>10959</v>
      </c>
      <c r="D825" s="82"/>
      <c r="E825" s="82"/>
      <c r="F825" s="82"/>
      <c r="G825" s="82"/>
      <c r="H825" s="40" t="s">
        <v>4</v>
      </c>
      <c r="I825" s="83" t="str">
        <f>IFERROR(VLOOKUP(A825,'Alíquotas - CADPREV'!$B$2152:$N$4324,8,FALSE),"")</f>
        <v/>
      </c>
      <c r="J825" s="83" t="str">
        <f>IF(H825="RPPS",VLOOKUP(A825,' Legislação Benef - GESCON'!$B$4:$I$2159,3,FALSE),"")</f>
        <v/>
      </c>
      <c r="K825" s="83" t="str">
        <f>IF(H825="RPPS",VLOOKUP(A825,' Legislação Benef - GESCON'!$B$4:$I$2159,6,FALSE),"")</f>
        <v/>
      </c>
      <c r="L825" s="83" t="str">
        <f>IF(H825="RPPS",IFERROR(IF(VLOOKUP(A825,'Suspensão de repasses - GESCON'!$D$3:$J$1048576,7,FALSE)="Validada","SIM","NÃO"),"NÃO"),"")</f>
        <v/>
      </c>
    </row>
    <row r="826" spans="1:12" s="19" customFormat="1" ht="15" customHeight="1" x14ac:dyDescent="0.25">
      <c r="A826" s="88" t="s">
        <v>6194</v>
      </c>
      <c r="B826" s="40" t="s">
        <v>2758</v>
      </c>
      <c r="C826" s="82" t="s">
        <v>10958</v>
      </c>
      <c r="D826" s="82">
        <v>3503</v>
      </c>
      <c r="E826" s="82">
        <v>1387</v>
      </c>
      <c r="F826" s="82">
        <v>272</v>
      </c>
      <c r="G826" s="82">
        <v>5162</v>
      </c>
      <c r="H826" s="40" t="s">
        <v>2</v>
      </c>
      <c r="I826" s="83" t="str">
        <f>IFERROR(VLOOKUP(A826,'Alíquotas - CADPREV'!$B$2152:$N$4324,8,FALSE),"")</f>
        <v>SIM</v>
      </c>
      <c r="J826" s="83" t="str">
        <f>IF(H826="RPPS",VLOOKUP(A826,' Legislação Benef - GESCON'!$B$4:$I$2159,3,FALSE),"")</f>
        <v>NÃO</v>
      </c>
      <c r="K826" s="83" t="str">
        <f>IF(H826="RPPS",VLOOKUP(A826,' Legislação Benef - GESCON'!$B$4:$I$2159,6,FALSE),"")</f>
        <v>NÃO</v>
      </c>
      <c r="L826" s="83" t="str">
        <f>IF(H826="RPPS",IFERROR(IF(VLOOKUP(A826,'Suspensão de repasses - GESCON'!$D$3:$J$1048576,7,FALSE)="Validada","SIM","NÃO"),"NÃO"),"")</f>
        <v>NÃO</v>
      </c>
    </row>
    <row r="827" spans="1:12" s="19" customFormat="1" ht="15" customHeight="1" x14ac:dyDescent="0.25">
      <c r="A827" s="88" t="s">
        <v>6195</v>
      </c>
      <c r="B827" s="40" t="s">
        <v>3513</v>
      </c>
      <c r="C827" s="82" t="s">
        <v>10958</v>
      </c>
      <c r="D827" s="82">
        <v>5515</v>
      </c>
      <c r="E827" s="82">
        <v>796</v>
      </c>
      <c r="F827" s="82">
        <v>207</v>
      </c>
      <c r="G827" s="82">
        <v>6518</v>
      </c>
      <c r="H827" s="40" t="s">
        <v>2</v>
      </c>
      <c r="I827" s="83" t="str">
        <f>IFERROR(VLOOKUP(A827,'Alíquotas - CADPREV'!$B$2152:$N$4324,8,FALSE),"")</f>
        <v>NÃO</v>
      </c>
      <c r="J827" s="83" t="str">
        <f>IF(H827="RPPS",VLOOKUP(A827,' Legislação Benef - GESCON'!$B$4:$I$2159,3,FALSE),"")</f>
        <v>NÃO</v>
      </c>
      <c r="K827" s="83" t="str">
        <f>IF(H827="RPPS",VLOOKUP(A827,' Legislação Benef - GESCON'!$B$4:$I$2159,6,FALSE),"")</f>
        <v>NÃO</v>
      </c>
      <c r="L827" s="83" t="str">
        <f>IF(H827="RPPS",IFERROR(IF(VLOOKUP(A827,'Suspensão de repasses - GESCON'!$D$3:$J$1048576,7,FALSE)="Validada","SIM","NÃO"),"NÃO"),"")</f>
        <v>NÃO</v>
      </c>
    </row>
    <row r="828" spans="1:12" s="19" customFormat="1" ht="15" hidden="1" customHeight="1" x14ac:dyDescent="0.25">
      <c r="A828" s="88" t="s">
        <v>6196</v>
      </c>
      <c r="B828" s="40" t="s">
        <v>1356</v>
      </c>
      <c r="C828" s="82" t="s">
        <v>10959</v>
      </c>
      <c r="D828" s="82"/>
      <c r="E828" s="82"/>
      <c r="F828" s="82"/>
      <c r="G828" s="82"/>
      <c r="H828" s="40" t="s">
        <v>4</v>
      </c>
      <c r="I828" s="83" t="str">
        <f>IFERROR(VLOOKUP(A828,'Alíquotas - CADPREV'!$B$2152:$N$4324,8,FALSE),"")</f>
        <v/>
      </c>
      <c r="J828" s="83" t="str">
        <f>IF(H828="RPPS",VLOOKUP(A828,' Legislação Benef - GESCON'!$B$4:$I$2159,3,FALSE),"")</f>
        <v/>
      </c>
      <c r="K828" s="83" t="str">
        <f>IF(H828="RPPS",VLOOKUP(A828,' Legislação Benef - GESCON'!$B$4:$I$2159,6,FALSE),"")</f>
        <v/>
      </c>
      <c r="L828" s="83" t="str">
        <f>IF(H828="RPPS",IFERROR(IF(VLOOKUP(A828,'Suspensão de repasses - GESCON'!$D$3:$J$1048576,7,FALSE)="Validada","SIM","NÃO"),"NÃO"),"")</f>
        <v/>
      </c>
    </row>
    <row r="829" spans="1:12" s="19" customFormat="1" ht="15" hidden="1" customHeight="1" x14ac:dyDescent="0.25">
      <c r="A829" s="88" t="s">
        <v>6197</v>
      </c>
      <c r="B829" s="40" t="s">
        <v>4626</v>
      </c>
      <c r="C829" s="82" t="s">
        <v>10959</v>
      </c>
      <c r="D829" s="82"/>
      <c r="E829" s="82"/>
      <c r="F829" s="82"/>
      <c r="G829" s="82"/>
      <c r="H829" s="40" t="s">
        <v>4</v>
      </c>
      <c r="I829" s="83" t="str">
        <f>IFERROR(VLOOKUP(A829,'Alíquotas - CADPREV'!$B$2152:$N$4324,8,FALSE),"")</f>
        <v/>
      </c>
      <c r="J829" s="83" t="str">
        <f>IF(H829="RPPS",VLOOKUP(A829,' Legislação Benef - GESCON'!$B$4:$I$2159,3,FALSE),"")</f>
        <v/>
      </c>
      <c r="K829" s="83" t="str">
        <f>IF(H829="RPPS",VLOOKUP(A829,' Legislação Benef - GESCON'!$B$4:$I$2159,6,FALSE),"")</f>
        <v/>
      </c>
      <c r="L829" s="83" t="str">
        <f>IF(H829="RPPS",IFERROR(IF(VLOOKUP(A829,'Suspensão de repasses - GESCON'!$D$3:$J$1048576,7,FALSE)="Validada","SIM","NÃO"),"NÃO"),"")</f>
        <v/>
      </c>
    </row>
    <row r="830" spans="1:12" s="19" customFormat="1" ht="15" hidden="1" customHeight="1" x14ac:dyDescent="0.25">
      <c r="A830" s="88" t="s">
        <v>6198</v>
      </c>
      <c r="B830" s="40" t="s">
        <v>4626</v>
      </c>
      <c r="C830" s="82" t="s">
        <v>10959</v>
      </c>
      <c r="D830" s="82"/>
      <c r="E830" s="82"/>
      <c r="F830" s="82"/>
      <c r="G830" s="82"/>
      <c r="H830" s="40" t="s">
        <v>4</v>
      </c>
      <c r="I830" s="83" t="str">
        <f>IFERROR(VLOOKUP(A830,'Alíquotas - CADPREV'!$B$2152:$N$4324,8,FALSE),"")</f>
        <v/>
      </c>
      <c r="J830" s="83" t="str">
        <f>IF(H830="RPPS",VLOOKUP(A830,' Legislação Benef - GESCON'!$B$4:$I$2159,3,FALSE),"")</f>
        <v/>
      </c>
      <c r="K830" s="83" t="str">
        <f>IF(H830="RPPS",VLOOKUP(A830,' Legislação Benef - GESCON'!$B$4:$I$2159,6,FALSE),"")</f>
        <v/>
      </c>
      <c r="L830" s="83" t="str">
        <f>IF(H830="RPPS",IFERROR(IF(VLOOKUP(A830,'Suspensão de repasses - GESCON'!$D$3:$J$1048576,7,FALSE)="Validada","SIM","NÃO"),"NÃO"),"")</f>
        <v/>
      </c>
    </row>
    <row r="831" spans="1:12" s="19" customFormat="1" ht="15" customHeight="1" x14ac:dyDescent="0.25">
      <c r="A831" s="88" t="s">
        <v>6199</v>
      </c>
      <c r="B831" s="40" t="s">
        <v>2758</v>
      </c>
      <c r="C831" s="82" t="s">
        <v>10958</v>
      </c>
      <c r="D831" s="82">
        <v>929</v>
      </c>
      <c r="E831" s="82">
        <v>287</v>
      </c>
      <c r="F831" s="82">
        <v>48</v>
      </c>
      <c r="G831" s="82">
        <v>1264</v>
      </c>
      <c r="H831" s="40" t="s">
        <v>2</v>
      </c>
      <c r="I831" s="83" t="str">
        <f>IFERROR(VLOOKUP(A831,'Alíquotas - CADPREV'!$B$2152:$N$4324,8,FALSE),"")</f>
        <v>NÃO</v>
      </c>
      <c r="J831" s="83" t="str">
        <f>IF(H831="RPPS",VLOOKUP(A831,' Legislação Benef - GESCON'!$B$4:$I$2159,3,FALSE),"")</f>
        <v>NÃO</v>
      </c>
      <c r="K831" s="83" t="str">
        <f>IF(H831="RPPS",VLOOKUP(A831,' Legislação Benef - GESCON'!$B$4:$I$2159,6,FALSE),"")</f>
        <v>NÃO</v>
      </c>
      <c r="L831" s="83" t="str">
        <f>IF(H831="RPPS",IFERROR(IF(VLOOKUP(A831,'Suspensão de repasses - GESCON'!$D$3:$J$1048576,7,FALSE)="Validada","SIM","NÃO"),"NÃO"),"")</f>
        <v>NÃO</v>
      </c>
    </row>
    <row r="832" spans="1:12" s="19" customFormat="1" ht="15" customHeight="1" x14ac:dyDescent="0.25">
      <c r="A832" s="88" t="s">
        <v>6200</v>
      </c>
      <c r="B832" s="40" t="s">
        <v>4289</v>
      </c>
      <c r="C832" s="82" t="s">
        <v>10958</v>
      </c>
      <c r="D832" s="82">
        <v>1165</v>
      </c>
      <c r="E832" s="82">
        <v>416</v>
      </c>
      <c r="F832" s="82">
        <v>114</v>
      </c>
      <c r="G832" s="82">
        <v>1695</v>
      </c>
      <c r="H832" s="40" t="s">
        <v>2</v>
      </c>
      <c r="I832" s="83" t="str">
        <f>IFERROR(VLOOKUP(A832,'Alíquotas - CADPREV'!$B$2152:$N$4324,8,FALSE),"")</f>
        <v>SIM</v>
      </c>
      <c r="J832" s="83" t="str">
        <f>IF(H832="RPPS",VLOOKUP(A832,' Legislação Benef - GESCON'!$B$4:$I$2159,3,FALSE),"")</f>
        <v>NÃO</v>
      </c>
      <c r="K832" s="83" t="str">
        <f>IF(H832="RPPS",VLOOKUP(A832,' Legislação Benef - GESCON'!$B$4:$I$2159,6,FALSE),"")</f>
        <v>NÃO</v>
      </c>
      <c r="L832" s="83" t="str">
        <f>IF(H832="RPPS",IFERROR(IF(VLOOKUP(A832,'Suspensão de repasses - GESCON'!$D$3:$J$1048576,7,FALSE)="Validada","SIM","NÃO"),"NÃO"),"")</f>
        <v>NÃO</v>
      </c>
    </row>
    <row r="833" spans="1:12" s="19" customFormat="1" ht="15" hidden="1" customHeight="1" x14ac:dyDescent="0.25">
      <c r="A833" s="88" t="s">
        <v>6201</v>
      </c>
      <c r="B833" s="40" t="s">
        <v>4626</v>
      </c>
      <c r="C833" s="82" t="s">
        <v>10959</v>
      </c>
      <c r="D833" s="82"/>
      <c r="E833" s="82"/>
      <c r="F833" s="82"/>
      <c r="G833" s="82"/>
      <c r="H833" s="40" t="s">
        <v>4</v>
      </c>
      <c r="I833" s="83" t="str">
        <f>IFERROR(VLOOKUP(A833,'Alíquotas - CADPREV'!$B$2152:$N$4324,8,FALSE),"")</f>
        <v/>
      </c>
      <c r="J833" s="83" t="str">
        <f>IF(H833="RPPS",VLOOKUP(A833,' Legislação Benef - GESCON'!$B$4:$I$2159,3,FALSE),"")</f>
        <v/>
      </c>
      <c r="K833" s="83" t="str">
        <f>IF(H833="RPPS",VLOOKUP(A833,' Legislação Benef - GESCON'!$B$4:$I$2159,6,FALSE),"")</f>
        <v/>
      </c>
      <c r="L833" s="83" t="str">
        <f>IF(H833="RPPS",IFERROR(IF(VLOOKUP(A833,'Suspensão de repasses - GESCON'!$D$3:$J$1048576,7,FALSE)="Validada","SIM","NÃO"),"NÃO"),"")</f>
        <v/>
      </c>
    </row>
    <row r="834" spans="1:12" s="19" customFormat="1" ht="15" customHeight="1" x14ac:dyDescent="0.25">
      <c r="A834" s="88" t="s">
        <v>6202</v>
      </c>
      <c r="B834" s="40" t="s">
        <v>3812</v>
      </c>
      <c r="C834" s="82" t="s">
        <v>10958</v>
      </c>
      <c r="D834" s="82">
        <v>992</v>
      </c>
      <c r="E834" s="82">
        <v>398</v>
      </c>
      <c r="F834" s="82">
        <v>83</v>
      </c>
      <c r="G834" s="82">
        <v>1473</v>
      </c>
      <c r="H834" s="40" t="s">
        <v>2</v>
      </c>
      <c r="I834" s="83" t="str">
        <f>IFERROR(VLOOKUP(A834,'Alíquotas - CADPREV'!$B$2152:$N$4324,8,FALSE),"")</f>
        <v>SIM</v>
      </c>
      <c r="J834" s="83" t="str">
        <f>IF(H834="RPPS",VLOOKUP(A834,' Legislação Benef - GESCON'!$B$4:$I$2159,3,FALSE),"")</f>
        <v>NÃO</v>
      </c>
      <c r="K834" s="83" t="str">
        <f>IF(H834="RPPS",VLOOKUP(A834,' Legislação Benef - GESCON'!$B$4:$I$2159,6,FALSE),"")</f>
        <v>SIM</v>
      </c>
      <c r="L834" s="83" t="str">
        <f>IF(H834="RPPS",IFERROR(IF(VLOOKUP(A834,'Suspensão de repasses - GESCON'!$D$3:$J$1048576,7,FALSE)="Validada","SIM","NÃO"),"NÃO"),"")</f>
        <v>NÃO</v>
      </c>
    </row>
    <row r="835" spans="1:12" s="19" customFormat="1" ht="15" customHeight="1" x14ac:dyDescent="0.25">
      <c r="A835" s="88" t="s">
        <v>6203</v>
      </c>
      <c r="B835" s="40" t="s">
        <v>3747</v>
      </c>
      <c r="C835" s="82" t="s">
        <v>10958</v>
      </c>
      <c r="D835" s="82">
        <v>259</v>
      </c>
      <c r="E835" s="82">
        <v>11</v>
      </c>
      <c r="F835" s="82">
        <v>4</v>
      </c>
      <c r="G835" s="82">
        <v>274</v>
      </c>
      <c r="H835" s="40" t="s">
        <v>2</v>
      </c>
      <c r="I835" s="83" t="str">
        <f>IFERROR(VLOOKUP(A835,'Alíquotas - CADPREV'!$B$2152:$N$4324,8,FALSE),"")</f>
        <v>SIM</v>
      </c>
      <c r="J835" s="83" t="str">
        <f>IF(H835="RPPS",VLOOKUP(A835,' Legislação Benef - GESCON'!$B$4:$I$2159,3,FALSE),"")</f>
        <v>NÃO</v>
      </c>
      <c r="K835" s="83" t="str">
        <f>IF(H835="RPPS",VLOOKUP(A835,' Legislação Benef - GESCON'!$B$4:$I$2159,6,FALSE),"")</f>
        <v>SIM</v>
      </c>
      <c r="L835" s="83" t="str">
        <f>IF(H835="RPPS",IFERROR(IF(VLOOKUP(A835,'Suspensão de repasses - GESCON'!$D$3:$J$1048576,7,FALSE)="Validada","SIM","NÃO"),"NÃO"),"")</f>
        <v>NÃO</v>
      </c>
    </row>
    <row r="836" spans="1:12" s="19" customFormat="1" ht="15" customHeight="1" x14ac:dyDescent="0.25">
      <c r="A836" s="88" t="s">
        <v>6204</v>
      </c>
      <c r="B836" s="40" t="s">
        <v>3812</v>
      </c>
      <c r="C836" s="82" t="s">
        <v>10958</v>
      </c>
      <c r="D836" s="82">
        <v>394</v>
      </c>
      <c r="E836" s="82">
        <v>79</v>
      </c>
      <c r="F836" s="82">
        <v>33</v>
      </c>
      <c r="G836" s="82">
        <v>506</v>
      </c>
      <c r="H836" s="40" t="s">
        <v>2</v>
      </c>
      <c r="I836" s="83" t="str">
        <f>IFERROR(VLOOKUP(A836,'Alíquotas - CADPREV'!$B$2152:$N$4324,8,FALSE),"")</f>
        <v>NÃO</v>
      </c>
      <c r="J836" s="83" t="str">
        <f>IF(H836="RPPS",VLOOKUP(A836,' Legislação Benef - GESCON'!$B$4:$I$2159,3,FALSE),"")</f>
        <v>NÃO</v>
      </c>
      <c r="K836" s="83" t="str">
        <f>IF(H836="RPPS",VLOOKUP(A836,' Legislação Benef - GESCON'!$B$4:$I$2159,6,FALSE),"")</f>
        <v>NÃO</v>
      </c>
      <c r="L836" s="83" t="str">
        <f>IF(H836="RPPS",IFERROR(IF(VLOOKUP(A836,'Suspensão de repasses - GESCON'!$D$3:$J$1048576,7,FALSE)="Validada","SIM","NÃO"),"NÃO"),"")</f>
        <v>NÃO</v>
      </c>
    </row>
    <row r="837" spans="1:12" s="19" customFormat="1" ht="15" customHeight="1" x14ac:dyDescent="0.25">
      <c r="A837" s="88" t="s">
        <v>6205</v>
      </c>
      <c r="B837" s="40" t="s">
        <v>2274</v>
      </c>
      <c r="C837" s="82" t="s">
        <v>10958</v>
      </c>
      <c r="D837" s="82">
        <v>1636</v>
      </c>
      <c r="E837" s="82">
        <v>258</v>
      </c>
      <c r="F837" s="82">
        <v>58</v>
      </c>
      <c r="G837" s="82">
        <v>1952</v>
      </c>
      <c r="H837" s="40" t="s">
        <v>2</v>
      </c>
      <c r="I837" s="83" t="str">
        <f>IFERROR(VLOOKUP(A837,'Alíquotas - CADPREV'!$B$2152:$N$4324,8,FALSE),"")</f>
        <v>NÃO</v>
      </c>
      <c r="J837" s="83" t="str">
        <f>IF(H837="RPPS",VLOOKUP(A837,' Legislação Benef - GESCON'!$B$4:$I$2159,3,FALSE),"")</f>
        <v>NÃO</v>
      </c>
      <c r="K837" s="83" t="str">
        <f>IF(H837="RPPS",VLOOKUP(A837,' Legislação Benef - GESCON'!$B$4:$I$2159,6,FALSE),"")</f>
        <v>NÃO</v>
      </c>
      <c r="L837" s="83" t="str">
        <f>IF(H837="RPPS",IFERROR(IF(VLOOKUP(A837,'Suspensão de repasses - GESCON'!$D$3:$J$1048576,7,FALSE)="Validada","SIM","NÃO"),"NÃO"),"")</f>
        <v>NÃO</v>
      </c>
    </row>
    <row r="838" spans="1:12" s="19" customFormat="1" ht="15" hidden="1" customHeight="1" x14ac:dyDescent="0.25">
      <c r="A838" s="88" t="s">
        <v>6206</v>
      </c>
      <c r="B838" s="40" t="s">
        <v>215</v>
      </c>
      <c r="C838" s="82" t="s">
        <v>10959</v>
      </c>
      <c r="D838" s="82"/>
      <c r="E838" s="82"/>
      <c r="F838" s="82"/>
      <c r="G838" s="82"/>
      <c r="H838" s="40" t="s">
        <v>4</v>
      </c>
      <c r="I838" s="83" t="str">
        <f>IFERROR(VLOOKUP(A838,'Alíquotas - CADPREV'!$B$2152:$N$4324,8,FALSE),"")</f>
        <v/>
      </c>
      <c r="J838" s="83" t="str">
        <f>IF(H838="RPPS",VLOOKUP(A838,' Legislação Benef - GESCON'!$B$4:$I$2159,3,FALSE),"")</f>
        <v/>
      </c>
      <c r="K838" s="83" t="str">
        <f>IF(H838="RPPS",VLOOKUP(A838,' Legislação Benef - GESCON'!$B$4:$I$2159,6,FALSE),"")</f>
        <v/>
      </c>
      <c r="L838" s="83" t="str">
        <f>IF(H838="RPPS",IFERROR(IF(VLOOKUP(A838,'Suspensão de repasses - GESCON'!$D$3:$J$1048576,7,FALSE)="Validada","SIM","NÃO"),"NÃO"),"")</f>
        <v/>
      </c>
    </row>
    <row r="839" spans="1:12" s="19" customFormat="1" ht="15" hidden="1" customHeight="1" x14ac:dyDescent="0.25">
      <c r="A839" s="88" t="s">
        <v>6207</v>
      </c>
      <c r="B839" s="40" t="s">
        <v>901</v>
      </c>
      <c r="C839" s="82" t="s">
        <v>10959</v>
      </c>
      <c r="D839" s="82"/>
      <c r="E839" s="82"/>
      <c r="F839" s="82"/>
      <c r="G839" s="82"/>
      <c r="H839" s="40" t="s">
        <v>4</v>
      </c>
      <c r="I839" s="83" t="str">
        <f>IFERROR(VLOOKUP(A839,'Alíquotas - CADPREV'!$B$2152:$N$4324,8,FALSE),"")</f>
        <v/>
      </c>
      <c r="J839" s="83" t="str">
        <f>IF(H839="RPPS",VLOOKUP(A839,' Legislação Benef - GESCON'!$B$4:$I$2159,3,FALSE),"")</f>
        <v/>
      </c>
      <c r="K839" s="83" t="str">
        <f>IF(H839="RPPS",VLOOKUP(A839,' Legislação Benef - GESCON'!$B$4:$I$2159,6,FALSE),"")</f>
        <v/>
      </c>
      <c r="L839" s="83" t="str">
        <f>IF(H839="RPPS",IFERROR(IF(VLOOKUP(A839,'Suspensão de repasses - GESCON'!$D$3:$J$1048576,7,FALSE)="Validada","SIM","NÃO"),"NÃO"),"")</f>
        <v/>
      </c>
    </row>
    <row r="840" spans="1:12" s="19" customFormat="1" ht="15" hidden="1" customHeight="1" x14ac:dyDescent="0.25">
      <c r="A840" s="88" t="s">
        <v>6208</v>
      </c>
      <c r="B840" s="40" t="s">
        <v>1356</v>
      </c>
      <c r="C840" s="82" t="s">
        <v>10959</v>
      </c>
      <c r="D840" s="82"/>
      <c r="E840" s="82"/>
      <c r="F840" s="82"/>
      <c r="G840" s="82"/>
      <c r="H840" s="40" t="s">
        <v>4</v>
      </c>
      <c r="I840" s="83" t="str">
        <f>IFERROR(VLOOKUP(A840,'Alíquotas - CADPREV'!$B$2152:$N$4324,8,FALSE),"")</f>
        <v/>
      </c>
      <c r="J840" s="83" t="str">
        <f>IF(H840="RPPS",VLOOKUP(A840,' Legislação Benef - GESCON'!$B$4:$I$2159,3,FALSE),"")</f>
        <v/>
      </c>
      <c r="K840" s="83" t="str">
        <f>IF(H840="RPPS",VLOOKUP(A840,' Legislação Benef - GESCON'!$B$4:$I$2159,6,FALSE),"")</f>
        <v/>
      </c>
      <c r="L840" s="83" t="str">
        <f>IF(H840="RPPS",IFERROR(IF(VLOOKUP(A840,'Suspensão de repasses - GESCON'!$D$3:$J$1048576,7,FALSE)="Validada","SIM","NÃO"),"NÃO"),"")</f>
        <v/>
      </c>
    </row>
    <row r="841" spans="1:12" s="19" customFormat="1" ht="15" customHeight="1" x14ac:dyDescent="0.25">
      <c r="A841" s="88" t="s">
        <v>6209</v>
      </c>
      <c r="B841" s="40" t="s">
        <v>901</v>
      </c>
      <c r="C841" s="82" t="s">
        <v>10958</v>
      </c>
      <c r="D841" s="82">
        <v>118</v>
      </c>
      <c r="E841" s="82">
        <v>8</v>
      </c>
      <c r="F841" s="82">
        <v>12</v>
      </c>
      <c r="G841" s="82">
        <v>138</v>
      </c>
      <c r="H841" s="40" t="s">
        <v>2</v>
      </c>
      <c r="I841" s="83" t="str">
        <f>IFERROR(VLOOKUP(A841,'Alíquotas - CADPREV'!$B$2152:$N$4324,8,FALSE),"")</f>
        <v>NÃO</v>
      </c>
      <c r="J841" s="83" t="str">
        <f>IF(H841="RPPS",VLOOKUP(A841,' Legislação Benef - GESCON'!$B$4:$I$2159,3,FALSE),"")</f>
        <v>NÃO</v>
      </c>
      <c r="K841" s="83" t="str">
        <f>IF(H841="RPPS",VLOOKUP(A841,' Legislação Benef - GESCON'!$B$4:$I$2159,6,FALSE),"")</f>
        <v>NÃO</v>
      </c>
      <c r="L841" s="83" t="str">
        <f>IF(H841="RPPS",IFERROR(IF(VLOOKUP(A841,'Suspensão de repasses - GESCON'!$D$3:$J$1048576,7,FALSE)="Validada","SIM","NÃO"),"NÃO"),"")</f>
        <v>NÃO</v>
      </c>
    </row>
    <row r="842" spans="1:12" s="19" customFormat="1" ht="15" hidden="1" customHeight="1" x14ac:dyDescent="0.25">
      <c r="A842" s="88" t="s">
        <v>6210</v>
      </c>
      <c r="B842" s="40" t="s">
        <v>1356</v>
      </c>
      <c r="C842" s="82" t="s">
        <v>10959</v>
      </c>
      <c r="D842" s="82"/>
      <c r="E842" s="82"/>
      <c r="F842" s="82"/>
      <c r="G842" s="82"/>
      <c r="H842" s="40" t="s">
        <v>4</v>
      </c>
      <c r="I842" s="83" t="str">
        <f>IFERROR(VLOOKUP(A842,'Alíquotas - CADPREV'!$B$2152:$N$4324,8,FALSE),"")</f>
        <v/>
      </c>
      <c r="J842" s="83" t="str">
        <f>IF(H842="RPPS",VLOOKUP(A842,' Legislação Benef - GESCON'!$B$4:$I$2159,3,FALSE),"")</f>
        <v/>
      </c>
      <c r="K842" s="83" t="str">
        <f>IF(H842="RPPS",VLOOKUP(A842,' Legislação Benef - GESCON'!$B$4:$I$2159,6,FALSE),"")</f>
        <v/>
      </c>
      <c r="L842" s="83" t="str">
        <f>IF(H842="RPPS",IFERROR(IF(VLOOKUP(A842,'Suspensão de repasses - GESCON'!$D$3:$J$1048576,7,FALSE)="Validada","SIM","NÃO"),"NÃO"),"")</f>
        <v/>
      </c>
    </row>
    <row r="843" spans="1:12" s="19" customFormat="1" ht="15" hidden="1" customHeight="1" x14ac:dyDescent="0.25">
      <c r="A843" s="88" t="s">
        <v>6211</v>
      </c>
      <c r="B843" s="40" t="s">
        <v>1356</v>
      </c>
      <c r="C843" s="82" t="s">
        <v>10959</v>
      </c>
      <c r="D843" s="82"/>
      <c r="E843" s="82"/>
      <c r="F843" s="82"/>
      <c r="G843" s="82"/>
      <c r="H843" s="40" t="s">
        <v>4</v>
      </c>
      <c r="I843" s="83" t="str">
        <f>IFERROR(VLOOKUP(A843,'Alíquotas - CADPREV'!$B$2152:$N$4324,8,FALSE),"")</f>
        <v/>
      </c>
      <c r="J843" s="83" t="str">
        <f>IF(H843="RPPS",VLOOKUP(A843,' Legislação Benef - GESCON'!$B$4:$I$2159,3,FALSE),"")</f>
        <v/>
      </c>
      <c r="K843" s="83" t="str">
        <f>IF(H843="RPPS",VLOOKUP(A843,' Legislação Benef - GESCON'!$B$4:$I$2159,6,FALSE),"")</f>
        <v/>
      </c>
      <c r="L843" s="83" t="str">
        <f>IF(H843="RPPS",IFERROR(IF(VLOOKUP(A843,'Suspensão de repasses - GESCON'!$D$3:$J$1048576,7,FALSE)="Validada","SIM","NÃO"),"NÃO"),"")</f>
        <v/>
      </c>
    </row>
    <row r="844" spans="1:12" s="19" customFormat="1" ht="15" customHeight="1" x14ac:dyDescent="0.25">
      <c r="A844" s="88" t="s">
        <v>6212</v>
      </c>
      <c r="B844" s="40" t="s">
        <v>2413</v>
      </c>
      <c r="C844" s="82" t="s">
        <v>10958</v>
      </c>
      <c r="D844" s="82">
        <v>658</v>
      </c>
      <c r="E844" s="82">
        <v>1</v>
      </c>
      <c r="F844" s="82">
        <v>5</v>
      </c>
      <c r="G844" s="82">
        <v>664</v>
      </c>
      <c r="H844" s="40" t="s">
        <v>2</v>
      </c>
      <c r="I844" s="83" t="str">
        <f>IFERROR(VLOOKUP(A844,'Alíquotas - CADPREV'!$B$2152:$N$4324,8,FALSE),"")</f>
        <v>NÃO</v>
      </c>
      <c r="J844" s="83" t="str">
        <f>IF(H844="RPPS",VLOOKUP(A844,' Legislação Benef - GESCON'!$B$4:$I$2159,3,FALSE),"")</f>
        <v>NÃO</v>
      </c>
      <c r="K844" s="83" t="str">
        <f>IF(H844="RPPS",VLOOKUP(A844,' Legislação Benef - GESCON'!$B$4:$I$2159,6,FALSE),"")</f>
        <v>NÃO</v>
      </c>
      <c r="L844" s="83" t="str">
        <f>IF(H844="RPPS",IFERROR(IF(VLOOKUP(A844,'Suspensão de repasses - GESCON'!$D$3:$J$1048576,7,FALSE)="Validada","SIM","NÃO"),"NÃO"),"")</f>
        <v>NÃO</v>
      </c>
    </row>
    <row r="845" spans="1:12" s="19" customFormat="1" ht="15" customHeight="1" x14ac:dyDescent="0.25">
      <c r="A845" s="88" t="s">
        <v>6213</v>
      </c>
      <c r="B845" s="40" t="s">
        <v>3812</v>
      </c>
      <c r="C845" s="82" t="s">
        <v>10958</v>
      </c>
      <c r="D845" s="82">
        <v>1970</v>
      </c>
      <c r="E845" s="82">
        <v>746</v>
      </c>
      <c r="F845" s="82">
        <v>133</v>
      </c>
      <c r="G845" s="82">
        <v>2849</v>
      </c>
      <c r="H845" s="40" t="s">
        <v>2</v>
      </c>
      <c r="I845" s="83" t="str">
        <f>IFERROR(VLOOKUP(A845,'Alíquotas - CADPREV'!$B$2152:$N$4324,8,FALSE),"")</f>
        <v>NÃO</v>
      </c>
      <c r="J845" s="83" t="str">
        <f>IF(H845="RPPS",VLOOKUP(A845,' Legislação Benef - GESCON'!$B$4:$I$2159,3,FALSE),"")</f>
        <v>NÃO</v>
      </c>
      <c r="K845" s="83" t="str">
        <f>IF(H845="RPPS",VLOOKUP(A845,' Legislação Benef - GESCON'!$B$4:$I$2159,6,FALSE),"")</f>
        <v>NÃO</v>
      </c>
      <c r="L845" s="83" t="str">
        <f>IF(H845="RPPS",IFERROR(IF(VLOOKUP(A845,'Suspensão de repasses - GESCON'!$D$3:$J$1048576,7,FALSE)="Validada","SIM","NÃO"),"NÃO"),"")</f>
        <v>NÃO</v>
      </c>
    </row>
    <row r="846" spans="1:12" s="19" customFormat="1" ht="15" customHeight="1" x14ac:dyDescent="0.25">
      <c r="A846" s="88" t="s">
        <v>6214</v>
      </c>
      <c r="B846" s="40" t="s">
        <v>2554</v>
      </c>
      <c r="C846" s="82" t="s">
        <v>10958</v>
      </c>
      <c r="D846" s="82"/>
      <c r="E846" s="82"/>
      <c r="F846" s="82"/>
      <c r="G846" s="82"/>
      <c r="H846" s="40" t="s">
        <v>2</v>
      </c>
      <c r="I846" s="83" t="str">
        <f>IFERROR(VLOOKUP(A846,'Alíquotas - CADPREV'!$B$2152:$N$4324,8,FALSE),"")</f>
        <v>NÃO</v>
      </c>
      <c r="J846" s="83" t="str">
        <f>IF(H846="RPPS",VLOOKUP(A846,' Legislação Benef - GESCON'!$B$4:$I$2159,3,FALSE),"")</f>
        <v>NÃO</v>
      </c>
      <c r="K846" s="83" t="str">
        <f>IF(H846="RPPS",VLOOKUP(A846,' Legislação Benef - GESCON'!$B$4:$I$2159,6,FALSE),"")</f>
        <v>NÃO</v>
      </c>
      <c r="L846" s="83" t="str">
        <f>IF(H846="RPPS",IFERROR(IF(VLOOKUP(A846,'Suspensão de repasses - GESCON'!$D$3:$J$1048576,7,FALSE)="Validada","SIM","NÃO"),"NÃO"),"")</f>
        <v>NÃO</v>
      </c>
    </row>
    <row r="847" spans="1:12" s="19" customFormat="1" ht="15" customHeight="1" x14ac:dyDescent="0.25">
      <c r="A847" s="88" t="s">
        <v>6215</v>
      </c>
      <c r="B847" s="40" t="s">
        <v>901</v>
      </c>
      <c r="C847" s="82" t="s">
        <v>10958</v>
      </c>
      <c r="D847" s="82">
        <v>414</v>
      </c>
      <c r="E847" s="82">
        <v>28</v>
      </c>
      <c r="F847" s="82">
        <v>28</v>
      </c>
      <c r="G847" s="82">
        <v>470</v>
      </c>
      <c r="H847" s="40" t="s">
        <v>2</v>
      </c>
      <c r="I847" s="83" t="str">
        <f>IFERROR(VLOOKUP(A847,'Alíquotas - CADPREV'!$B$2152:$N$4324,8,FALSE),"")</f>
        <v>NÃO</v>
      </c>
      <c r="J847" s="83" t="str">
        <f>IF(H847="RPPS",VLOOKUP(A847,' Legislação Benef - GESCON'!$B$4:$I$2159,3,FALSE),"")</f>
        <v>NÃO</v>
      </c>
      <c r="K847" s="83" t="str">
        <f>IF(H847="RPPS",VLOOKUP(A847,' Legislação Benef - GESCON'!$B$4:$I$2159,6,FALSE),"")</f>
        <v>SIM</v>
      </c>
      <c r="L847" s="83" t="str">
        <f>IF(H847="RPPS",IFERROR(IF(VLOOKUP(A847,'Suspensão de repasses - GESCON'!$D$3:$J$1048576,7,FALSE)="Validada","SIM","NÃO"),"NÃO"),"")</f>
        <v>NÃO</v>
      </c>
    </row>
    <row r="848" spans="1:12" s="19" customFormat="1" ht="15" customHeight="1" x14ac:dyDescent="0.25">
      <c r="A848" s="88" t="s">
        <v>6216</v>
      </c>
      <c r="B848" s="40" t="s">
        <v>1356</v>
      </c>
      <c r="C848" s="82" t="s">
        <v>10958</v>
      </c>
      <c r="D848" s="82">
        <v>316</v>
      </c>
      <c r="E848" s="82">
        <v>114</v>
      </c>
      <c r="F848" s="82">
        <v>23</v>
      </c>
      <c r="G848" s="82">
        <v>453</v>
      </c>
      <c r="H848" s="40" t="s">
        <v>2</v>
      </c>
      <c r="I848" s="83" t="str">
        <f>IFERROR(VLOOKUP(A848,'Alíquotas - CADPREV'!$B$2152:$N$4324,8,FALSE),"")</f>
        <v>NÃO</v>
      </c>
      <c r="J848" s="83" t="str">
        <f>IF(H848="RPPS",VLOOKUP(A848,' Legislação Benef - GESCON'!$B$4:$I$2159,3,FALSE),"")</f>
        <v>NÃO</v>
      </c>
      <c r="K848" s="83" t="str">
        <f>IF(H848="RPPS",VLOOKUP(A848,' Legislação Benef - GESCON'!$B$4:$I$2159,6,FALSE),"")</f>
        <v>NÃO</v>
      </c>
      <c r="L848" s="83" t="str">
        <f>IF(H848="RPPS",IFERROR(IF(VLOOKUP(A848,'Suspensão de repasses - GESCON'!$D$3:$J$1048576,7,FALSE)="Validada","SIM","NÃO"),"NÃO"),"")</f>
        <v>NÃO</v>
      </c>
    </row>
    <row r="849" spans="1:12" s="19" customFormat="1" ht="15" hidden="1" customHeight="1" x14ac:dyDescent="0.25">
      <c r="A849" s="88" t="s">
        <v>6217</v>
      </c>
      <c r="B849" s="40" t="s">
        <v>1142</v>
      </c>
      <c r="C849" s="82" t="s">
        <v>10959</v>
      </c>
      <c r="D849" s="82"/>
      <c r="E849" s="82"/>
      <c r="F849" s="82"/>
      <c r="G849" s="82"/>
      <c r="H849" s="40" t="s">
        <v>4</v>
      </c>
      <c r="I849" s="83" t="str">
        <f>IFERROR(VLOOKUP(A849,'Alíquotas - CADPREV'!$B$2152:$N$4324,8,FALSE),"")</f>
        <v/>
      </c>
      <c r="J849" s="83" t="str">
        <f>IF(H849="RPPS",VLOOKUP(A849,' Legislação Benef - GESCON'!$B$4:$I$2159,3,FALSE),"")</f>
        <v/>
      </c>
      <c r="K849" s="83" t="str">
        <f>IF(H849="RPPS",VLOOKUP(A849,' Legislação Benef - GESCON'!$B$4:$I$2159,6,FALSE),"")</f>
        <v/>
      </c>
      <c r="L849" s="83" t="str">
        <f>IF(H849="RPPS",IFERROR(IF(VLOOKUP(A849,'Suspensão de repasses - GESCON'!$D$3:$J$1048576,7,FALSE)="Validada","SIM","NÃO"),"NÃO"),"")</f>
        <v/>
      </c>
    </row>
    <row r="850" spans="1:12" s="19" customFormat="1" ht="15" hidden="1" customHeight="1" x14ac:dyDescent="0.25">
      <c r="A850" s="88" t="s">
        <v>6218</v>
      </c>
      <c r="B850" s="40" t="s">
        <v>4626</v>
      </c>
      <c r="C850" s="82" t="s">
        <v>10959</v>
      </c>
      <c r="D850" s="82"/>
      <c r="E850" s="82"/>
      <c r="F850" s="82"/>
      <c r="G850" s="82"/>
      <c r="H850" s="40" t="s">
        <v>4</v>
      </c>
      <c r="I850" s="83" t="str">
        <f>IFERROR(VLOOKUP(A850,'Alíquotas - CADPREV'!$B$2152:$N$4324,8,FALSE),"")</f>
        <v/>
      </c>
      <c r="J850" s="83" t="str">
        <f>IF(H850="RPPS",VLOOKUP(A850,' Legislação Benef - GESCON'!$B$4:$I$2159,3,FALSE),"")</f>
        <v/>
      </c>
      <c r="K850" s="83" t="str">
        <f>IF(H850="RPPS",VLOOKUP(A850,' Legislação Benef - GESCON'!$B$4:$I$2159,6,FALSE),"")</f>
        <v/>
      </c>
      <c r="L850" s="83" t="str">
        <f>IF(H850="RPPS",IFERROR(IF(VLOOKUP(A850,'Suspensão de repasses - GESCON'!$D$3:$J$1048576,7,FALSE)="Validada","SIM","NÃO"),"NÃO"),"")</f>
        <v/>
      </c>
    </row>
    <row r="851" spans="1:12" s="19" customFormat="1" ht="15" customHeight="1" x14ac:dyDescent="0.25">
      <c r="A851" s="88" t="s">
        <v>6219</v>
      </c>
      <c r="B851" s="40" t="s">
        <v>3513</v>
      </c>
      <c r="C851" s="82" t="s">
        <v>10958</v>
      </c>
      <c r="D851" s="82">
        <v>1268</v>
      </c>
      <c r="E851" s="82">
        <v>514</v>
      </c>
      <c r="F851" s="82">
        <v>147</v>
      </c>
      <c r="G851" s="82">
        <v>1929</v>
      </c>
      <c r="H851" s="40" t="s">
        <v>2</v>
      </c>
      <c r="I851" s="83" t="str">
        <f>IFERROR(VLOOKUP(A851,'Alíquotas - CADPREV'!$B$2152:$N$4324,8,FALSE),"")</f>
        <v>NÃO</v>
      </c>
      <c r="J851" s="83" t="str">
        <f>IF(H851="RPPS",VLOOKUP(A851,' Legislação Benef - GESCON'!$B$4:$I$2159,3,FALSE),"")</f>
        <v>NÃO</v>
      </c>
      <c r="K851" s="83" t="str">
        <f>IF(H851="RPPS",VLOOKUP(A851,' Legislação Benef - GESCON'!$B$4:$I$2159,6,FALSE),"")</f>
        <v>NÃO</v>
      </c>
      <c r="L851" s="83" t="str">
        <f>IF(H851="RPPS",IFERROR(IF(VLOOKUP(A851,'Suspensão de repasses - GESCON'!$D$3:$J$1048576,7,FALSE)="Validada","SIM","NÃO"),"NÃO"),"")</f>
        <v>NÃO</v>
      </c>
    </row>
    <row r="852" spans="1:12" s="19" customFormat="1" ht="15" customHeight="1" x14ac:dyDescent="0.25">
      <c r="A852" s="88" t="s">
        <v>6220</v>
      </c>
      <c r="B852" s="40" t="s">
        <v>2758</v>
      </c>
      <c r="C852" s="82" t="s">
        <v>10958</v>
      </c>
      <c r="D852" s="82">
        <v>498</v>
      </c>
      <c r="E852" s="82">
        <v>77</v>
      </c>
      <c r="F852" s="82">
        <v>13</v>
      </c>
      <c r="G852" s="82">
        <v>588</v>
      </c>
      <c r="H852" s="40" t="s">
        <v>2</v>
      </c>
      <c r="I852" s="83" t="str">
        <f>IFERROR(VLOOKUP(A852,'Alíquotas - CADPREV'!$B$2152:$N$4324,8,FALSE),"")</f>
        <v>SIM</v>
      </c>
      <c r="J852" s="83" t="str">
        <f>IF(H852="RPPS",VLOOKUP(A852,' Legislação Benef - GESCON'!$B$4:$I$2159,3,FALSE),"")</f>
        <v>NÃO</v>
      </c>
      <c r="K852" s="83" t="str">
        <f>IF(H852="RPPS",VLOOKUP(A852,' Legislação Benef - GESCON'!$B$4:$I$2159,6,FALSE),"")</f>
        <v>SIM</v>
      </c>
      <c r="L852" s="83" t="str">
        <f>IF(H852="RPPS",IFERROR(IF(VLOOKUP(A852,'Suspensão de repasses - GESCON'!$D$3:$J$1048576,7,FALSE)="Validada","SIM","NÃO"),"NÃO"),"")</f>
        <v>NÃO</v>
      </c>
    </row>
    <row r="853" spans="1:12" s="19" customFormat="1" ht="15" customHeight="1" x14ac:dyDescent="0.25">
      <c r="A853" s="88" t="s">
        <v>6221</v>
      </c>
      <c r="B853" s="40" t="s">
        <v>3812</v>
      </c>
      <c r="C853" s="82" t="s">
        <v>10958</v>
      </c>
      <c r="D853" s="82">
        <v>3006</v>
      </c>
      <c r="E853" s="82">
        <v>741</v>
      </c>
      <c r="F853" s="82">
        <v>0</v>
      </c>
      <c r="G853" s="82">
        <v>3747</v>
      </c>
      <c r="H853" s="40" t="s">
        <v>2</v>
      </c>
      <c r="I853" s="83" t="str">
        <f>IFERROR(VLOOKUP(A853,'Alíquotas - CADPREV'!$B$2152:$N$4324,8,FALSE),"")</f>
        <v>NÃO</v>
      </c>
      <c r="J853" s="83" t="str">
        <f>IF(H853="RPPS",VLOOKUP(A853,' Legislação Benef - GESCON'!$B$4:$I$2159,3,FALSE),"")</f>
        <v>NÃO</v>
      </c>
      <c r="K853" s="83" t="str">
        <f>IF(H853="RPPS",VLOOKUP(A853,' Legislação Benef - GESCON'!$B$4:$I$2159,6,FALSE),"")</f>
        <v>NÃO</v>
      </c>
      <c r="L853" s="83" t="str">
        <f>IF(H853="RPPS",IFERROR(IF(VLOOKUP(A853,'Suspensão de repasses - GESCON'!$D$3:$J$1048576,7,FALSE)="Validada","SIM","NÃO"),"NÃO"),"")</f>
        <v>NÃO</v>
      </c>
    </row>
    <row r="854" spans="1:12" s="19" customFormat="1" ht="15" hidden="1" customHeight="1" x14ac:dyDescent="0.25">
      <c r="A854" s="88" t="s">
        <v>6222</v>
      </c>
      <c r="B854" s="40" t="s">
        <v>5227</v>
      </c>
      <c r="C854" s="82" t="s">
        <v>10959</v>
      </c>
      <c r="D854" s="82"/>
      <c r="E854" s="82"/>
      <c r="F854" s="82"/>
      <c r="G854" s="82"/>
      <c r="H854" s="40" t="s">
        <v>4</v>
      </c>
      <c r="I854" s="83" t="str">
        <f>IFERROR(VLOOKUP(A854,'Alíquotas - CADPREV'!$B$2152:$N$4324,8,FALSE),"")</f>
        <v/>
      </c>
      <c r="J854" s="83" t="str">
        <f>IF(H854="RPPS",VLOOKUP(A854,' Legislação Benef - GESCON'!$B$4:$I$2159,3,FALSE),"")</f>
        <v/>
      </c>
      <c r="K854" s="83" t="str">
        <f>IF(H854="RPPS",VLOOKUP(A854,' Legislação Benef - GESCON'!$B$4:$I$2159,6,FALSE),"")</f>
        <v/>
      </c>
      <c r="L854" s="83" t="str">
        <f>IF(H854="RPPS",IFERROR(IF(VLOOKUP(A854,'Suspensão de repasses - GESCON'!$D$3:$J$1048576,7,FALSE)="Validada","SIM","NÃO"),"NÃO"),"")</f>
        <v/>
      </c>
    </row>
    <row r="855" spans="1:12" s="19" customFormat="1" ht="15" customHeight="1" x14ac:dyDescent="0.25">
      <c r="A855" s="88" t="s">
        <v>6223</v>
      </c>
      <c r="B855" s="40" t="s">
        <v>821</v>
      </c>
      <c r="C855" s="82" t="s">
        <v>10958</v>
      </c>
      <c r="D855" s="82">
        <v>3026</v>
      </c>
      <c r="E855" s="82">
        <v>475</v>
      </c>
      <c r="F855" s="82">
        <v>204</v>
      </c>
      <c r="G855" s="82">
        <v>3705</v>
      </c>
      <c r="H855" s="40" t="s">
        <v>2</v>
      </c>
      <c r="I855" s="83" t="str">
        <f>IFERROR(VLOOKUP(A855,'Alíquotas - CADPREV'!$B$2152:$N$4324,8,FALSE),"")</f>
        <v>NÃO</v>
      </c>
      <c r="J855" s="83" t="str">
        <f>IF(H855="RPPS",VLOOKUP(A855,' Legislação Benef - GESCON'!$B$4:$I$2159,3,FALSE),"")</f>
        <v>NÃO</v>
      </c>
      <c r="K855" s="83" t="str">
        <f>IF(H855="RPPS",VLOOKUP(A855,' Legislação Benef - GESCON'!$B$4:$I$2159,6,FALSE),"")</f>
        <v>SIM</v>
      </c>
      <c r="L855" s="83" t="str">
        <f>IF(H855="RPPS",IFERROR(IF(VLOOKUP(A855,'Suspensão de repasses - GESCON'!$D$3:$J$1048576,7,FALSE)="Validada","SIM","NÃO"),"NÃO"),"")</f>
        <v>NÃO</v>
      </c>
    </row>
    <row r="856" spans="1:12" s="19" customFormat="1" ht="15" hidden="1" customHeight="1" x14ac:dyDescent="0.25">
      <c r="A856" s="88" t="s">
        <v>6224</v>
      </c>
      <c r="B856" s="40" t="s">
        <v>2554</v>
      </c>
      <c r="C856" s="82" t="s">
        <v>10959</v>
      </c>
      <c r="D856" s="82"/>
      <c r="E856" s="82"/>
      <c r="F856" s="82"/>
      <c r="G856" s="82"/>
      <c r="H856" s="40" t="s">
        <v>4</v>
      </c>
      <c r="I856" s="83" t="str">
        <f>IFERROR(VLOOKUP(A856,'Alíquotas - CADPREV'!$B$2152:$N$4324,8,FALSE),"")</f>
        <v/>
      </c>
      <c r="J856" s="83" t="str">
        <f>IF(H856="RPPS",VLOOKUP(A856,' Legislação Benef - GESCON'!$B$4:$I$2159,3,FALSE),"")</f>
        <v/>
      </c>
      <c r="K856" s="83" t="str">
        <f>IF(H856="RPPS",VLOOKUP(A856,' Legislação Benef - GESCON'!$B$4:$I$2159,6,FALSE),"")</f>
        <v/>
      </c>
      <c r="L856" s="83" t="str">
        <f>IF(H856="RPPS",IFERROR(IF(VLOOKUP(A856,'Suspensão de repasses - GESCON'!$D$3:$J$1048576,7,FALSE)="Validada","SIM","NÃO"),"NÃO"),"")</f>
        <v/>
      </c>
    </row>
    <row r="857" spans="1:12" s="19" customFormat="1" ht="15" hidden="1" customHeight="1" x14ac:dyDescent="0.25">
      <c r="A857" s="88" t="s">
        <v>6225</v>
      </c>
      <c r="B857" s="40" t="s">
        <v>2554</v>
      </c>
      <c r="C857" s="82" t="s">
        <v>10959</v>
      </c>
      <c r="D857" s="82"/>
      <c r="E857" s="82"/>
      <c r="F857" s="82"/>
      <c r="G857" s="82"/>
      <c r="H857" s="40" t="s">
        <v>4</v>
      </c>
      <c r="I857" s="83" t="str">
        <f>IFERROR(VLOOKUP(A857,'Alíquotas - CADPREV'!$B$2152:$N$4324,8,FALSE),"")</f>
        <v/>
      </c>
      <c r="J857" s="83" t="str">
        <f>IF(H857="RPPS",VLOOKUP(A857,' Legislação Benef - GESCON'!$B$4:$I$2159,3,FALSE),"")</f>
        <v/>
      </c>
      <c r="K857" s="83" t="str">
        <f>IF(H857="RPPS",VLOOKUP(A857,' Legislação Benef - GESCON'!$B$4:$I$2159,6,FALSE),"")</f>
        <v/>
      </c>
      <c r="L857" s="83" t="str">
        <f>IF(H857="RPPS",IFERROR(IF(VLOOKUP(A857,'Suspensão de repasses - GESCON'!$D$3:$J$1048576,7,FALSE)="Validada","SIM","NÃO"),"NÃO"),"")</f>
        <v/>
      </c>
    </row>
    <row r="858" spans="1:12" s="19" customFormat="1" ht="15" customHeight="1" x14ac:dyDescent="0.25">
      <c r="A858" s="88" t="s">
        <v>6226</v>
      </c>
      <c r="B858" s="40" t="s">
        <v>2554</v>
      </c>
      <c r="C858" s="82" t="s">
        <v>10958</v>
      </c>
      <c r="D858" s="82">
        <v>344</v>
      </c>
      <c r="E858" s="82">
        <v>22</v>
      </c>
      <c r="F858" s="82">
        <v>12</v>
      </c>
      <c r="G858" s="82">
        <v>378</v>
      </c>
      <c r="H858" s="40" t="s">
        <v>2</v>
      </c>
      <c r="I858" s="83" t="str">
        <f>IFERROR(VLOOKUP(A858,'Alíquotas - CADPREV'!$B$2152:$N$4324,8,FALSE),"")</f>
        <v>NÃO</v>
      </c>
      <c r="J858" s="83" t="str">
        <f>IF(H858="RPPS",VLOOKUP(A858,' Legislação Benef - GESCON'!$B$4:$I$2159,3,FALSE),"")</f>
        <v>NÃO</v>
      </c>
      <c r="K858" s="83" t="str">
        <f>IF(H858="RPPS",VLOOKUP(A858,' Legislação Benef - GESCON'!$B$4:$I$2159,6,FALSE),"")</f>
        <v>NÃO</v>
      </c>
      <c r="L858" s="83" t="str">
        <f>IF(H858="RPPS",IFERROR(IF(VLOOKUP(A858,'Suspensão de repasses - GESCON'!$D$3:$J$1048576,7,FALSE)="Validada","SIM","NÃO"),"NÃO"),"")</f>
        <v>NÃO</v>
      </c>
    </row>
    <row r="859" spans="1:12" s="19" customFormat="1" ht="15" customHeight="1" x14ac:dyDescent="0.25">
      <c r="A859" s="88" t="s">
        <v>6227</v>
      </c>
      <c r="B859" s="40" t="s">
        <v>29</v>
      </c>
      <c r="C859" s="82" t="s">
        <v>10958</v>
      </c>
      <c r="D859" s="82">
        <v>285</v>
      </c>
      <c r="E859" s="82">
        <v>58</v>
      </c>
      <c r="F859" s="82">
        <v>1</v>
      </c>
      <c r="G859" s="82">
        <v>344</v>
      </c>
      <c r="H859" s="40" t="s">
        <v>2</v>
      </c>
      <c r="I859" s="83" t="str">
        <f>IFERROR(VLOOKUP(A859,'Alíquotas - CADPREV'!$B$2152:$N$4324,8,FALSE),"")</f>
        <v>NÃO</v>
      </c>
      <c r="J859" s="83" t="str">
        <f>IF(H859="RPPS",VLOOKUP(A859,' Legislação Benef - GESCON'!$B$4:$I$2159,3,FALSE),"")</f>
        <v>NÃO</v>
      </c>
      <c r="K859" s="83" t="str">
        <f>IF(H859="RPPS",VLOOKUP(A859,' Legislação Benef - GESCON'!$B$4:$I$2159,6,FALSE),"")</f>
        <v>NÃO</v>
      </c>
      <c r="L859" s="83" t="str">
        <f>IF(H859="RPPS",IFERROR(IF(VLOOKUP(A859,'Suspensão de repasses - GESCON'!$D$3:$J$1048576,7,FALSE)="Validada","SIM","NÃO"),"NÃO"),"")</f>
        <v>NÃO</v>
      </c>
    </row>
    <row r="860" spans="1:12" s="19" customFormat="1" ht="15" customHeight="1" x14ac:dyDescent="0.25">
      <c r="A860" s="88" t="s">
        <v>6228</v>
      </c>
      <c r="B860" s="40" t="s">
        <v>3812</v>
      </c>
      <c r="C860" s="82" t="s">
        <v>10958</v>
      </c>
      <c r="D860" s="82">
        <v>162</v>
      </c>
      <c r="E860" s="82">
        <v>42</v>
      </c>
      <c r="F860" s="82">
        <v>13</v>
      </c>
      <c r="G860" s="82">
        <v>217</v>
      </c>
      <c r="H860" s="40" t="s">
        <v>2</v>
      </c>
      <c r="I860" s="83" t="str">
        <f>IFERROR(VLOOKUP(A860,'Alíquotas - CADPREV'!$B$2152:$N$4324,8,FALSE),"")</f>
        <v>NÃO</v>
      </c>
      <c r="J860" s="83" t="str">
        <f>IF(H860="RPPS",VLOOKUP(A860,' Legislação Benef - GESCON'!$B$4:$I$2159,3,FALSE),"")</f>
        <v>NÃO</v>
      </c>
      <c r="K860" s="83" t="str">
        <f>IF(H860="RPPS",VLOOKUP(A860,' Legislação Benef - GESCON'!$B$4:$I$2159,6,FALSE),"")</f>
        <v>NÃO</v>
      </c>
      <c r="L860" s="83" t="str">
        <f>IF(H860="RPPS",IFERROR(IF(VLOOKUP(A860,'Suspensão de repasses - GESCON'!$D$3:$J$1048576,7,FALSE)="Validada","SIM","NÃO"),"NÃO"),"")</f>
        <v>NÃO</v>
      </c>
    </row>
    <row r="861" spans="1:12" s="19" customFormat="1" ht="15" hidden="1" customHeight="1" x14ac:dyDescent="0.25">
      <c r="A861" s="88" t="s">
        <v>6229</v>
      </c>
      <c r="B861" s="40" t="s">
        <v>3747</v>
      </c>
      <c r="C861" s="82" t="s">
        <v>10959</v>
      </c>
      <c r="D861" s="82"/>
      <c r="E861" s="82"/>
      <c r="F861" s="82"/>
      <c r="G861" s="82"/>
      <c r="H861" s="40" t="s">
        <v>4</v>
      </c>
      <c r="I861" s="83" t="str">
        <f>IFERROR(VLOOKUP(A861,'Alíquotas - CADPREV'!$B$2152:$N$4324,8,FALSE),"")</f>
        <v/>
      </c>
      <c r="J861" s="83" t="str">
        <f>IF(H861="RPPS",VLOOKUP(A861,' Legislação Benef - GESCON'!$B$4:$I$2159,3,FALSE),"")</f>
        <v/>
      </c>
      <c r="K861" s="83" t="str">
        <f>IF(H861="RPPS",VLOOKUP(A861,' Legislação Benef - GESCON'!$B$4:$I$2159,6,FALSE),"")</f>
        <v/>
      </c>
      <c r="L861" s="83" t="str">
        <f>IF(H861="RPPS",IFERROR(IF(VLOOKUP(A861,'Suspensão de repasses - GESCON'!$D$3:$J$1048576,7,FALSE)="Validada","SIM","NÃO"),"NÃO"),"")</f>
        <v/>
      </c>
    </row>
    <row r="862" spans="1:12" s="19" customFormat="1" ht="15" hidden="1" customHeight="1" x14ac:dyDescent="0.25">
      <c r="A862" s="88" t="s">
        <v>6230</v>
      </c>
      <c r="B862" s="40" t="s">
        <v>4626</v>
      </c>
      <c r="C862" s="82" t="s">
        <v>10959</v>
      </c>
      <c r="D862" s="82"/>
      <c r="E862" s="82"/>
      <c r="F862" s="82"/>
      <c r="G862" s="82"/>
      <c r="H862" s="40" t="s">
        <v>4</v>
      </c>
      <c r="I862" s="83" t="str">
        <f>IFERROR(VLOOKUP(A862,'Alíquotas - CADPREV'!$B$2152:$N$4324,8,FALSE),"")</f>
        <v/>
      </c>
      <c r="J862" s="83" t="str">
        <f>IF(H862="RPPS",VLOOKUP(A862,' Legislação Benef - GESCON'!$B$4:$I$2159,3,FALSE),"")</f>
        <v/>
      </c>
      <c r="K862" s="83" t="str">
        <f>IF(H862="RPPS",VLOOKUP(A862,' Legislação Benef - GESCON'!$B$4:$I$2159,6,FALSE),"")</f>
        <v/>
      </c>
      <c r="L862" s="83" t="str">
        <f>IF(H862="RPPS",IFERROR(IF(VLOOKUP(A862,'Suspensão de repasses - GESCON'!$D$3:$J$1048576,7,FALSE)="Validada","SIM","NÃO"),"NÃO"),"")</f>
        <v/>
      </c>
    </row>
    <row r="863" spans="1:12" s="19" customFormat="1" ht="15" customHeight="1" x14ac:dyDescent="0.25">
      <c r="A863" s="88" t="s">
        <v>6231</v>
      </c>
      <c r="B863" s="40" t="s">
        <v>901</v>
      </c>
      <c r="C863" s="82" t="s">
        <v>10958</v>
      </c>
      <c r="D863" s="82">
        <v>525</v>
      </c>
      <c r="E863" s="82">
        <v>160</v>
      </c>
      <c r="F863" s="82">
        <v>0</v>
      </c>
      <c r="G863" s="82">
        <v>685</v>
      </c>
      <c r="H863" s="40" t="s">
        <v>2</v>
      </c>
      <c r="I863" s="83" t="str">
        <f>IFERROR(VLOOKUP(A863,'Alíquotas - CADPREV'!$B$2152:$N$4324,8,FALSE),"")</f>
        <v>NÃO</v>
      </c>
      <c r="J863" s="83" t="str">
        <f>IF(H863="RPPS",VLOOKUP(A863,' Legislação Benef - GESCON'!$B$4:$I$2159,3,FALSE),"")</f>
        <v>NÃO</v>
      </c>
      <c r="K863" s="83" t="str">
        <f>IF(H863="RPPS",VLOOKUP(A863,' Legislação Benef - GESCON'!$B$4:$I$2159,6,FALSE),"")</f>
        <v>NÃO</v>
      </c>
      <c r="L863" s="83" t="str">
        <f>IF(H863="RPPS",IFERROR(IF(VLOOKUP(A863,'Suspensão de repasses - GESCON'!$D$3:$J$1048576,7,FALSE)="Validada","SIM","NÃO"),"NÃO"),"")</f>
        <v>NÃO</v>
      </c>
    </row>
    <row r="864" spans="1:12" s="19" customFormat="1" ht="15" hidden="1" customHeight="1" x14ac:dyDescent="0.25">
      <c r="A864" s="88" t="s">
        <v>6232</v>
      </c>
      <c r="B864" s="40" t="s">
        <v>215</v>
      </c>
      <c r="C864" s="82" t="s">
        <v>10959</v>
      </c>
      <c r="D864" s="82"/>
      <c r="E864" s="82"/>
      <c r="F864" s="82"/>
      <c r="G864" s="82"/>
      <c r="H864" s="40" t="s">
        <v>4</v>
      </c>
      <c r="I864" s="83" t="str">
        <f>IFERROR(VLOOKUP(A864,'Alíquotas - CADPREV'!$B$2152:$N$4324,8,FALSE),"")</f>
        <v/>
      </c>
      <c r="J864" s="83" t="str">
        <f>IF(H864="RPPS",VLOOKUP(A864,' Legislação Benef - GESCON'!$B$4:$I$2159,3,FALSE),"")</f>
        <v/>
      </c>
      <c r="K864" s="83" t="str">
        <f>IF(H864="RPPS",VLOOKUP(A864,' Legislação Benef - GESCON'!$B$4:$I$2159,6,FALSE),"")</f>
        <v/>
      </c>
      <c r="L864" s="83" t="str">
        <f>IF(H864="RPPS",IFERROR(IF(VLOOKUP(A864,'Suspensão de repasses - GESCON'!$D$3:$J$1048576,7,FALSE)="Validada","SIM","NÃO"),"NÃO"),"")</f>
        <v/>
      </c>
    </row>
    <row r="865" spans="1:12" s="19" customFormat="1" ht="15" hidden="1" customHeight="1" x14ac:dyDescent="0.25">
      <c r="A865" s="88" t="s">
        <v>6233</v>
      </c>
      <c r="B865" s="40" t="s">
        <v>215</v>
      </c>
      <c r="C865" s="82" t="s">
        <v>10959</v>
      </c>
      <c r="D865" s="82"/>
      <c r="E865" s="82"/>
      <c r="F865" s="82"/>
      <c r="G865" s="82"/>
      <c r="H865" s="40" t="s">
        <v>4</v>
      </c>
      <c r="I865" s="83" t="str">
        <f>IFERROR(VLOOKUP(A865,'Alíquotas - CADPREV'!$B$2152:$N$4324,8,FALSE),"")</f>
        <v/>
      </c>
      <c r="J865" s="83" t="str">
        <f>IF(H865="RPPS",VLOOKUP(A865,' Legislação Benef - GESCON'!$B$4:$I$2159,3,FALSE),"")</f>
        <v/>
      </c>
      <c r="K865" s="83" t="str">
        <f>IF(H865="RPPS",VLOOKUP(A865,' Legislação Benef - GESCON'!$B$4:$I$2159,6,FALSE),"")</f>
        <v/>
      </c>
      <c r="L865" s="83" t="str">
        <f>IF(H865="RPPS",IFERROR(IF(VLOOKUP(A865,'Suspensão de repasses - GESCON'!$D$3:$J$1048576,7,FALSE)="Validada","SIM","NÃO"),"NÃO"),"")</f>
        <v/>
      </c>
    </row>
    <row r="866" spans="1:12" s="19" customFormat="1" ht="15" hidden="1" customHeight="1" x14ac:dyDescent="0.25">
      <c r="A866" s="88" t="s">
        <v>6234</v>
      </c>
      <c r="B866" s="40" t="s">
        <v>1356</v>
      </c>
      <c r="C866" s="82" t="s">
        <v>10959</v>
      </c>
      <c r="D866" s="82"/>
      <c r="E866" s="82"/>
      <c r="F866" s="82"/>
      <c r="G866" s="82"/>
      <c r="H866" s="40" t="s">
        <v>4</v>
      </c>
      <c r="I866" s="83" t="str">
        <f>IFERROR(VLOOKUP(A866,'Alíquotas - CADPREV'!$B$2152:$N$4324,8,FALSE),"")</f>
        <v/>
      </c>
      <c r="J866" s="83" t="str">
        <f>IF(H866="RPPS",VLOOKUP(A866,' Legislação Benef - GESCON'!$B$4:$I$2159,3,FALSE),"")</f>
        <v/>
      </c>
      <c r="K866" s="83" t="str">
        <f>IF(H866="RPPS",VLOOKUP(A866,' Legislação Benef - GESCON'!$B$4:$I$2159,6,FALSE),"")</f>
        <v/>
      </c>
      <c r="L866" s="83" t="str">
        <f>IF(H866="RPPS",IFERROR(IF(VLOOKUP(A866,'Suspensão de repasses - GESCON'!$D$3:$J$1048576,7,FALSE)="Validada","SIM","NÃO"),"NÃO"),"")</f>
        <v/>
      </c>
    </row>
    <row r="867" spans="1:12" s="19" customFormat="1" ht="15" hidden="1" customHeight="1" x14ac:dyDescent="0.25">
      <c r="A867" s="88" t="s">
        <v>6235</v>
      </c>
      <c r="B867" s="40" t="s">
        <v>215</v>
      </c>
      <c r="C867" s="82" t="s">
        <v>10959</v>
      </c>
      <c r="D867" s="82"/>
      <c r="E867" s="82"/>
      <c r="F867" s="82"/>
      <c r="G867" s="82"/>
      <c r="H867" s="40" t="s">
        <v>4</v>
      </c>
      <c r="I867" s="83" t="str">
        <f>IFERROR(VLOOKUP(A867,'Alíquotas - CADPREV'!$B$2152:$N$4324,8,FALSE),"")</f>
        <v/>
      </c>
      <c r="J867" s="83" t="str">
        <f>IF(H867="RPPS",VLOOKUP(A867,' Legislação Benef - GESCON'!$B$4:$I$2159,3,FALSE),"")</f>
        <v/>
      </c>
      <c r="K867" s="83" t="str">
        <f>IF(H867="RPPS",VLOOKUP(A867,' Legislação Benef - GESCON'!$B$4:$I$2159,6,FALSE),"")</f>
        <v/>
      </c>
      <c r="L867" s="83" t="str">
        <f>IF(H867="RPPS",IFERROR(IF(VLOOKUP(A867,'Suspensão de repasses - GESCON'!$D$3:$J$1048576,7,FALSE)="Validada","SIM","NÃO"),"NÃO"),"")</f>
        <v/>
      </c>
    </row>
    <row r="868" spans="1:12" s="19" customFormat="1" ht="15" hidden="1" customHeight="1" x14ac:dyDescent="0.25">
      <c r="A868" s="88" t="s">
        <v>6236</v>
      </c>
      <c r="B868" s="40" t="s">
        <v>1356</v>
      </c>
      <c r="C868" s="82" t="s">
        <v>10959</v>
      </c>
      <c r="D868" s="82"/>
      <c r="E868" s="82"/>
      <c r="F868" s="82"/>
      <c r="G868" s="82"/>
      <c r="H868" s="40" t="s">
        <v>4</v>
      </c>
      <c r="I868" s="83" t="str">
        <f>IFERROR(VLOOKUP(A868,'Alíquotas - CADPREV'!$B$2152:$N$4324,8,FALSE),"")</f>
        <v/>
      </c>
      <c r="J868" s="83" t="str">
        <f>IF(H868="RPPS",VLOOKUP(A868,' Legislação Benef - GESCON'!$B$4:$I$2159,3,FALSE),"")</f>
        <v/>
      </c>
      <c r="K868" s="83" t="str">
        <f>IF(H868="RPPS",VLOOKUP(A868,' Legislação Benef - GESCON'!$B$4:$I$2159,6,FALSE),"")</f>
        <v/>
      </c>
      <c r="L868" s="83" t="str">
        <f>IF(H868="RPPS",IFERROR(IF(VLOOKUP(A868,'Suspensão de repasses - GESCON'!$D$3:$J$1048576,7,FALSE)="Validada","SIM","NÃO"),"NÃO"),"")</f>
        <v/>
      </c>
    </row>
    <row r="869" spans="1:12" s="19" customFormat="1" ht="15" customHeight="1" x14ac:dyDescent="0.25">
      <c r="A869" s="88" t="s">
        <v>6237</v>
      </c>
      <c r="B869" s="40" t="s">
        <v>2758</v>
      </c>
      <c r="C869" s="82" t="s">
        <v>10958</v>
      </c>
      <c r="D869" s="82">
        <v>340</v>
      </c>
      <c r="E869" s="82">
        <v>209</v>
      </c>
      <c r="F869" s="82">
        <v>25</v>
      </c>
      <c r="G869" s="82">
        <v>574</v>
      </c>
      <c r="H869" s="40" t="s">
        <v>2</v>
      </c>
      <c r="I869" s="83" t="str">
        <f>IFERROR(VLOOKUP(A869,'Alíquotas - CADPREV'!$B$2152:$N$4324,8,FALSE),"")</f>
        <v>NÃO</v>
      </c>
      <c r="J869" s="83" t="str">
        <f>IF(H869="RPPS",VLOOKUP(A869,' Legislação Benef - GESCON'!$B$4:$I$2159,3,FALSE),"")</f>
        <v>NÃO</v>
      </c>
      <c r="K869" s="83" t="str">
        <f>IF(H869="RPPS",VLOOKUP(A869,' Legislação Benef - GESCON'!$B$4:$I$2159,6,FALSE),"")</f>
        <v>NÃO</v>
      </c>
      <c r="L869" s="83" t="str">
        <f>IF(H869="RPPS",IFERROR(IF(VLOOKUP(A869,'Suspensão de repasses - GESCON'!$D$3:$J$1048576,7,FALSE)="Validada","SIM","NÃO"),"NÃO"),"")</f>
        <v>NÃO</v>
      </c>
    </row>
    <row r="870" spans="1:12" s="19" customFormat="1" ht="15" hidden="1" customHeight="1" x14ac:dyDescent="0.25">
      <c r="A870" s="88" t="s">
        <v>6238</v>
      </c>
      <c r="B870" s="40" t="s">
        <v>215</v>
      </c>
      <c r="C870" s="82" t="s">
        <v>10959</v>
      </c>
      <c r="D870" s="82"/>
      <c r="E870" s="82"/>
      <c r="F870" s="82"/>
      <c r="G870" s="82"/>
      <c r="H870" s="40" t="s">
        <v>4</v>
      </c>
      <c r="I870" s="83" t="str">
        <f>IFERROR(VLOOKUP(A870,'Alíquotas - CADPREV'!$B$2152:$N$4324,8,FALSE),"")</f>
        <v/>
      </c>
      <c r="J870" s="83" t="str">
        <f>IF(H870="RPPS",VLOOKUP(A870,' Legislação Benef - GESCON'!$B$4:$I$2159,3,FALSE),"")</f>
        <v/>
      </c>
      <c r="K870" s="83" t="str">
        <f>IF(H870="RPPS",VLOOKUP(A870,' Legislação Benef - GESCON'!$B$4:$I$2159,6,FALSE),"")</f>
        <v/>
      </c>
      <c r="L870" s="83" t="str">
        <f>IF(H870="RPPS",IFERROR(IF(VLOOKUP(A870,'Suspensão de repasses - GESCON'!$D$3:$J$1048576,7,FALSE)="Validada","SIM","NÃO"),"NÃO"),"")</f>
        <v/>
      </c>
    </row>
    <row r="871" spans="1:12" s="19" customFormat="1" ht="15" hidden="1" customHeight="1" x14ac:dyDescent="0.25">
      <c r="A871" s="88" t="s">
        <v>6239</v>
      </c>
      <c r="B871" s="40" t="s">
        <v>215</v>
      </c>
      <c r="C871" s="82" t="s">
        <v>10959</v>
      </c>
      <c r="D871" s="82"/>
      <c r="E871" s="82"/>
      <c r="F871" s="82"/>
      <c r="G871" s="82"/>
      <c r="H871" s="40" t="s">
        <v>4</v>
      </c>
      <c r="I871" s="83" t="str">
        <f>IFERROR(VLOOKUP(A871,'Alíquotas - CADPREV'!$B$2152:$N$4324,8,FALSE),"")</f>
        <v/>
      </c>
      <c r="J871" s="83" t="str">
        <f>IF(H871="RPPS",VLOOKUP(A871,' Legislação Benef - GESCON'!$B$4:$I$2159,3,FALSE),"")</f>
        <v/>
      </c>
      <c r="K871" s="83" t="str">
        <f>IF(H871="RPPS",VLOOKUP(A871,' Legislação Benef - GESCON'!$B$4:$I$2159,6,FALSE),"")</f>
        <v/>
      </c>
      <c r="L871" s="83" t="str">
        <f>IF(H871="RPPS",IFERROR(IF(VLOOKUP(A871,'Suspensão de repasses - GESCON'!$D$3:$J$1048576,7,FALSE)="Validada","SIM","NÃO"),"NÃO"),"")</f>
        <v/>
      </c>
    </row>
    <row r="872" spans="1:12" s="19" customFormat="1" ht="15" customHeight="1" x14ac:dyDescent="0.25">
      <c r="A872" s="88" t="s">
        <v>6240</v>
      </c>
      <c r="B872" s="40" t="s">
        <v>3143</v>
      </c>
      <c r="C872" s="82" t="s">
        <v>10958</v>
      </c>
      <c r="D872" s="82">
        <v>164</v>
      </c>
      <c r="E872" s="82">
        <v>62</v>
      </c>
      <c r="F872" s="82">
        <v>12</v>
      </c>
      <c r="G872" s="82">
        <v>238</v>
      </c>
      <c r="H872" s="40" t="s">
        <v>2</v>
      </c>
      <c r="I872" s="83" t="str">
        <f>IFERROR(VLOOKUP(A872,'Alíquotas - CADPREV'!$B$2152:$N$4324,8,FALSE),"")</f>
        <v>NÃO</v>
      </c>
      <c r="J872" s="83" t="str">
        <f>IF(H872="RPPS",VLOOKUP(A872,' Legislação Benef - GESCON'!$B$4:$I$2159,3,FALSE),"")</f>
        <v>NÃO</v>
      </c>
      <c r="K872" s="83" t="str">
        <f>IF(H872="RPPS",VLOOKUP(A872,' Legislação Benef - GESCON'!$B$4:$I$2159,6,FALSE),"")</f>
        <v>NÃO</v>
      </c>
      <c r="L872" s="83" t="str">
        <f>IF(H872="RPPS",IFERROR(IF(VLOOKUP(A872,'Suspensão de repasses - GESCON'!$D$3:$J$1048576,7,FALSE)="Validada","SIM","NÃO"),"NÃO"),"")</f>
        <v>NÃO</v>
      </c>
    </row>
    <row r="873" spans="1:12" s="19" customFormat="1" ht="15" customHeight="1" x14ac:dyDescent="0.25">
      <c r="A873" s="88" t="s">
        <v>6241</v>
      </c>
      <c r="B873" s="40" t="s">
        <v>3143</v>
      </c>
      <c r="C873" s="82" t="s">
        <v>10958</v>
      </c>
      <c r="D873" s="82">
        <v>599</v>
      </c>
      <c r="E873" s="82">
        <v>131</v>
      </c>
      <c r="F873" s="82">
        <v>38</v>
      </c>
      <c r="G873" s="82">
        <v>768</v>
      </c>
      <c r="H873" s="40" t="s">
        <v>2</v>
      </c>
      <c r="I873" s="83" t="str">
        <f>IFERROR(VLOOKUP(A873,'Alíquotas - CADPREV'!$B$2152:$N$4324,8,FALSE),"")</f>
        <v>NÃO</v>
      </c>
      <c r="J873" s="83" t="str">
        <f>IF(H873="RPPS",VLOOKUP(A873,' Legislação Benef - GESCON'!$B$4:$I$2159,3,FALSE),"")</f>
        <v>NÃO</v>
      </c>
      <c r="K873" s="83" t="str">
        <f>IF(H873="RPPS",VLOOKUP(A873,' Legislação Benef - GESCON'!$B$4:$I$2159,6,FALSE),"")</f>
        <v>NÃO</v>
      </c>
      <c r="L873" s="83" t="str">
        <f>IF(H873="RPPS",IFERROR(IF(VLOOKUP(A873,'Suspensão de repasses - GESCON'!$D$3:$J$1048576,7,FALSE)="Validada","SIM","NÃO"),"NÃO"),"")</f>
        <v>NÃO</v>
      </c>
    </row>
    <row r="874" spans="1:12" s="19" customFormat="1" ht="15" hidden="1" customHeight="1" x14ac:dyDescent="0.25">
      <c r="A874" s="88" t="s">
        <v>6242</v>
      </c>
      <c r="B874" s="40" t="s">
        <v>4626</v>
      </c>
      <c r="C874" s="82" t="s">
        <v>10959</v>
      </c>
      <c r="D874" s="82"/>
      <c r="E874" s="82"/>
      <c r="F874" s="82"/>
      <c r="G874" s="82"/>
      <c r="H874" s="40" t="s">
        <v>4</v>
      </c>
      <c r="I874" s="83" t="str">
        <f>IFERROR(VLOOKUP(A874,'Alíquotas - CADPREV'!$B$2152:$N$4324,8,FALSE),"")</f>
        <v/>
      </c>
      <c r="J874" s="83" t="str">
        <f>IF(H874="RPPS",VLOOKUP(A874,' Legislação Benef - GESCON'!$B$4:$I$2159,3,FALSE),"")</f>
        <v/>
      </c>
      <c r="K874" s="83" t="str">
        <f>IF(H874="RPPS",VLOOKUP(A874,' Legislação Benef - GESCON'!$B$4:$I$2159,6,FALSE),"")</f>
        <v/>
      </c>
      <c r="L874" s="83" t="str">
        <f>IF(H874="RPPS",IFERROR(IF(VLOOKUP(A874,'Suspensão de repasses - GESCON'!$D$3:$J$1048576,7,FALSE)="Validada","SIM","NÃO"),"NÃO"),"")</f>
        <v/>
      </c>
    </row>
    <row r="875" spans="1:12" s="19" customFormat="1" ht="15" hidden="1" customHeight="1" x14ac:dyDescent="0.25">
      <c r="A875" s="88" t="s">
        <v>6243</v>
      </c>
      <c r="B875" s="40" t="s">
        <v>3143</v>
      </c>
      <c r="C875" s="82" t="s">
        <v>10959</v>
      </c>
      <c r="D875" s="82"/>
      <c r="E875" s="82"/>
      <c r="F875" s="82"/>
      <c r="G875" s="82"/>
      <c r="H875" s="40" t="s">
        <v>4</v>
      </c>
      <c r="I875" s="83" t="str">
        <f>IFERROR(VLOOKUP(A875,'Alíquotas - CADPREV'!$B$2152:$N$4324,8,FALSE),"")</f>
        <v/>
      </c>
      <c r="J875" s="83" t="str">
        <f>IF(H875="RPPS",VLOOKUP(A875,' Legislação Benef - GESCON'!$B$4:$I$2159,3,FALSE),"")</f>
        <v/>
      </c>
      <c r="K875" s="83" t="str">
        <f>IF(H875="RPPS",VLOOKUP(A875,' Legislação Benef - GESCON'!$B$4:$I$2159,6,FALSE),"")</f>
        <v/>
      </c>
      <c r="L875" s="83" t="str">
        <f>IF(H875="RPPS",IFERROR(IF(VLOOKUP(A875,'Suspensão de repasses - GESCON'!$D$3:$J$1048576,7,FALSE)="Validada","SIM","NÃO"),"NÃO"),"")</f>
        <v/>
      </c>
    </row>
    <row r="876" spans="1:12" s="19" customFormat="1" ht="15" hidden="1" customHeight="1" x14ac:dyDescent="0.25">
      <c r="A876" s="88" t="s">
        <v>6244</v>
      </c>
      <c r="B876" s="40" t="s">
        <v>4626</v>
      </c>
      <c r="C876" s="82" t="s">
        <v>10959</v>
      </c>
      <c r="D876" s="82"/>
      <c r="E876" s="82"/>
      <c r="F876" s="82"/>
      <c r="G876" s="82"/>
      <c r="H876" s="40" t="s">
        <v>4</v>
      </c>
      <c r="I876" s="83" t="str">
        <f>IFERROR(VLOOKUP(A876,'Alíquotas - CADPREV'!$B$2152:$N$4324,8,FALSE),"")</f>
        <v/>
      </c>
      <c r="J876" s="83" t="str">
        <f>IF(H876="RPPS",VLOOKUP(A876,' Legislação Benef - GESCON'!$B$4:$I$2159,3,FALSE),"")</f>
        <v/>
      </c>
      <c r="K876" s="83" t="str">
        <f>IF(H876="RPPS",VLOOKUP(A876,' Legislação Benef - GESCON'!$B$4:$I$2159,6,FALSE),"")</f>
        <v/>
      </c>
      <c r="L876" s="83" t="str">
        <f>IF(H876="RPPS",IFERROR(IF(VLOOKUP(A876,'Suspensão de repasses - GESCON'!$D$3:$J$1048576,7,FALSE)="Validada","SIM","NÃO"),"NÃO"),"")</f>
        <v/>
      </c>
    </row>
    <row r="877" spans="1:12" s="19" customFormat="1" ht="15" customHeight="1" x14ac:dyDescent="0.25">
      <c r="A877" s="88" t="s">
        <v>6245</v>
      </c>
      <c r="B877" s="40" t="s">
        <v>1356</v>
      </c>
      <c r="C877" s="82" t="s">
        <v>10958</v>
      </c>
      <c r="D877" s="82">
        <v>197</v>
      </c>
      <c r="E877" s="82">
        <v>58</v>
      </c>
      <c r="F877" s="82">
        <v>10</v>
      </c>
      <c r="G877" s="82">
        <v>265</v>
      </c>
      <c r="H877" s="40" t="s">
        <v>2</v>
      </c>
      <c r="I877" s="83" t="str">
        <f>IFERROR(VLOOKUP(A877,'Alíquotas - CADPREV'!$B$2152:$N$4324,8,FALSE),"")</f>
        <v>NÃO</v>
      </c>
      <c r="J877" s="83" t="str">
        <f>IF(H877="RPPS",VLOOKUP(A877,' Legislação Benef - GESCON'!$B$4:$I$2159,3,FALSE),"")</f>
        <v>NÃO</v>
      </c>
      <c r="K877" s="83" t="str">
        <f>IF(H877="RPPS",VLOOKUP(A877,' Legislação Benef - GESCON'!$B$4:$I$2159,6,FALSE),"")</f>
        <v>NÃO</v>
      </c>
      <c r="L877" s="83" t="str">
        <f>IF(H877="RPPS",IFERROR(IF(VLOOKUP(A877,'Suspensão de repasses - GESCON'!$D$3:$J$1048576,7,FALSE)="Validada","SIM","NÃO"),"NÃO"),"")</f>
        <v>NÃO</v>
      </c>
    </row>
    <row r="878" spans="1:12" s="19" customFormat="1" ht="15" hidden="1" customHeight="1" x14ac:dyDescent="0.25">
      <c r="A878" s="88" t="s">
        <v>6246</v>
      </c>
      <c r="B878" s="40" t="s">
        <v>901</v>
      </c>
      <c r="C878" s="82" t="s">
        <v>10959</v>
      </c>
      <c r="D878" s="82"/>
      <c r="E878" s="82"/>
      <c r="F878" s="82"/>
      <c r="G878" s="82"/>
      <c r="H878" s="40" t="s">
        <v>4</v>
      </c>
      <c r="I878" s="83" t="str">
        <f>IFERROR(VLOOKUP(A878,'Alíquotas - CADPREV'!$B$2152:$N$4324,8,FALSE),"")</f>
        <v/>
      </c>
      <c r="J878" s="83" t="str">
        <f>IF(H878="RPPS",VLOOKUP(A878,' Legislação Benef - GESCON'!$B$4:$I$2159,3,FALSE),"")</f>
        <v/>
      </c>
      <c r="K878" s="83" t="str">
        <f>IF(H878="RPPS",VLOOKUP(A878,' Legislação Benef - GESCON'!$B$4:$I$2159,6,FALSE),"")</f>
        <v/>
      </c>
      <c r="L878" s="83" t="str">
        <f>IF(H878="RPPS",IFERROR(IF(VLOOKUP(A878,'Suspensão de repasses - GESCON'!$D$3:$J$1048576,7,FALSE)="Validada","SIM","NÃO"),"NÃO"),"")</f>
        <v/>
      </c>
    </row>
    <row r="879" spans="1:12" s="19" customFormat="1" ht="15" customHeight="1" x14ac:dyDescent="0.25">
      <c r="A879" s="88" t="s">
        <v>6247</v>
      </c>
      <c r="B879" s="40" t="s">
        <v>3812</v>
      </c>
      <c r="C879" s="82" t="s">
        <v>10958</v>
      </c>
      <c r="D879" s="82">
        <v>188</v>
      </c>
      <c r="E879" s="82">
        <v>84</v>
      </c>
      <c r="F879" s="82">
        <v>16</v>
      </c>
      <c r="G879" s="82">
        <v>288</v>
      </c>
      <c r="H879" s="40" t="s">
        <v>2</v>
      </c>
      <c r="I879" s="83" t="str">
        <f>IFERROR(VLOOKUP(A879,'Alíquotas - CADPREV'!$B$2152:$N$4324,8,FALSE),"")</f>
        <v>NÃO</v>
      </c>
      <c r="J879" s="83" t="str">
        <f>IF(H879="RPPS",VLOOKUP(A879,' Legislação Benef - GESCON'!$B$4:$I$2159,3,FALSE),"")</f>
        <v>NÃO</v>
      </c>
      <c r="K879" s="83" t="str">
        <f>IF(H879="RPPS",VLOOKUP(A879,' Legislação Benef - GESCON'!$B$4:$I$2159,6,FALSE),"")</f>
        <v>NÃO</v>
      </c>
      <c r="L879" s="83" t="str">
        <f>IF(H879="RPPS",IFERROR(IF(VLOOKUP(A879,'Suspensão de repasses - GESCON'!$D$3:$J$1048576,7,FALSE)="Validada","SIM","NÃO"),"NÃO"),"")</f>
        <v>NÃO</v>
      </c>
    </row>
    <row r="880" spans="1:12" s="19" customFormat="1" ht="15" hidden="1" customHeight="1" x14ac:dyDescent="0.25">
      <c r="A880" s="88" t="s">
        <v>6248</v>
      </c>
      <c r="B880" s="40" t="s">
        <v>4289</v>
      </c>
      <c r="C880" s="82" t="s">
        <v>10959</v>
      </c>
      <c r="D880" s="82"/>
      <c r="E880" s="82"/>
      <c r="F880" s="82"/>
      <c r="G880" s="82"/>
      <c r="H880" s="40" t="s">
        <v>4</v>
      </c>
      <c r="I880" s="83" t="str">
        <f>IFERROR(VLOOKUP(A880,'Alíquotas - CADPREV'!$B$2152:$N$4324,8,FALSE),"")</f>
        <v/>
      </c>
      <c r="J880" s="83" t="str">
        <f>IF(H880="RPPS",VLOOKUP(A880,' Legislação Benef - GESCON'!$B$4:$I$2159,3,FALSE),"")</f>
        <v/>
      </c>
      <c r="K880" s="83" t="str">
        <f>IF(H880="RPPS",VLOOKUP(A880,' Legislação Benef - GESCON'!$B$4:$I$2159,6,FALSE),"")</f>
        <v/>
      </c>
      <c r="L880" s="83" t="str">
        <f>IF(H880="RPPS",IFERROR(IF(VLOOKUP(A880,'Suspensão de repasses - GESCON'!$D$3:$J$1048576,7,FALSE)="Validada","SIM","NÃO"),"NÃO"),"")</f>
        <v/>
      </c>
    </row>
    <row r="881" spans="1:12" s="19" customFormat="1" ht="15" hidden="1" customHeight="1" x14ac:dyDescent="0.25">
      <c r="A881" s="88" t="s">
        <v>6249</v>
      </c>
      <c r="B881" s="40" t="s">
        <v>2554</v>
      </c>
      <c r="C881" s="82" t="s">
        <v>10959</v>
      </c>
      <c r="D881" s="82"/>
      <c r="E881" s="82"/>
      <c r="F881" s="82"/>
      <c r="G881" s="82"/>
      <c r="H881" s="40" t="s">
        <v>4</v>
      </c>
      <c r="I881" s="83" t="str">
        <f>IFERROR(VLOOKUP(A881,'Alíquotas - CADPREV'!$B$2152:$N$4324,8,FALSE),"")</f>
        <v/>
      </c>
      <c r="J881" s="83" t="str">
        <f>IF(H881="RPPS",VLOOKUP(A881,' Legislação Benef - GESCON'!$B$4:$I$2159,3,FALSE),"")</f>
        <v/>
      </c>
      <c r="K881" s="83" t="str">
        <f>IF(H881="RPPS",VLOOKUP(A881,' Legislação Benef - GESCON'!$B$4:$I$2159,6,FALSE),"")</f>
        <v/>
      </c>
      <c r="L881" s="83" t="str">
        <f>IF(H881="RPPS",IFERROR(IF(VLOOKUP(A881,'Suspensão de repasses - GESCON'!$D$3:$J$1048576,7,FALSE)="Validada","SIM","NÃO"),"NÃO"),"")</f>
        <v/>
      </c>
    </row>
    <row r="882" spans="1:12" s="19" customFormat="1" ht="15" customHeight="1" x14ac:dyDescent="0.25">
      <c r="A882" s="88" t="s">
        <v>6250</v>
      </c>
      <c r="B882" s="40" t="s">
        <v>3812</v>
      </c>
      <c r="C882" s="82" t="s">
        <v>10958</v>
      </c>
      <c r="D882" s="82">
        <v>167</v>
      </c>
      <c r="E882" s="82">
        <v>35</v>
      </c>
      <c r="F882" s="82">
        <v>10</v>
      </c>
      <c r="G882" s="82">
        <v>212</v>
      </c>
      <c r="H882" s="40" t="s">
        <v>2</v>
      </c>
      <c r="I882" s="83" t="str">
        <f>IFERROR(VLOOKUP(A882,'Alíquotas - CADPREV'!$B$2152:$N$4324,8,FALSE),"")</f>
        <v>NÃO</v>
      </c>
      <c r="J882" s="83" t="str">
        <f>IF(H882="RPPS",VLOOKUP(A882,' Legislação Benef - GESCON'!$B$4:$I$2159,3,FALSE),"")</f>
        <v>NÃO</v>
      </c>
      <c r="K882" s="83" t="str">
        <f>IF(H882="RPPS",VLOOKUP(A882,' Legislação Benef - GESCON'!$B$4:$I$2159,6,FALSE),"")</f>
        <v>NÃO</v>
      </c>
      <c r="L882" s="83" t="str">
        <f>IF(H882="RPPS",IFERROR(IF(VLOOKUP(A882,'Suspensão de repasses - GESCON'!$D$3:$J$1048576,7,FALSE)="Validada","SIM","NÃO"),"NÃO"),"")</f>
        <v>SIM</v>
      </c>
    </row>
    <row r="883" spans="1:12" s="19" customFormat="1" ht="15" hidden="1" customHeight="1" x14ac:dyDescent="0.25">
      <c r="A883" s="88" t="s">
        <v>6251</v>
      </c>
      <c r="B883" s="40" t="s">
        <v>3601</v>
      </c>
      <c r="C883" s="82" t="s">
        <v>10959</v>
      </c>
      <c r="D883" s="82"/>
      <c r="E883" s="82"/>
      <c r="F883" s="82"/>
      <c r="G883" s="82"/>
      <c r="H883" s="40" t="s">
        <v>4</v>
      </c>
      <c r="I883" s="83" t="str">
        <f>IFERROR(VLOOKUP(A883,'Alíquotas - CADPREV'!$B$2152:$N$4324,8,FALSE),"")</f>
        <v/>
      </c>
      <c r="J883" s="83" t="str">
        <f>IF(H883="RPPS",VLOOKUP(A883,' Legislação Benef - GESCON'!$B$4:$I$2159,3,FALSE),"")</f>
        <v/>
      </c>
      <c r="K883" s="83" t="str">
        <f>IF(H883="RPPS",VLOOKUP(A883,' Legislação Benef - GESCON'!$B$4:$I$2159,6,FALSE),"")</f>
        <v/>
      </c>
      <c r="L883" s="83" t="str">
        <f>IF(H883="RPPS",IFERROR(IF(VLOOKUP(A883,'Suspensão de repasses - GESCON'!$D$3:$J$1048576,7,FALSE)="Validada","SIM","NÃO"),"NÃO"),"")</f>
        <v/>
      </c>
    </row>
    <row r="884" spans="1:12" s="19" customFormat="1" ht="15" hidden="1" customHeight="1" x14ac:dyDescent="0.25">
      <c r="A884" s="88" t="s">
        <v>6252</v>
      </c>
      <c r="B884" s="40" t="s">
        <v>3601</v>
      </c>
      <c r="C884" s="82" t="s">
        <v>10959</v>
      </c>
      <c r="D884" s="82"/>
      <c r="E884" s="82"/>
      <c r="F884" s="82"/>
      <c r="G884" s="82"/>
      <c r="H884" s="40" t="s">
        <v>4</v>
      </c>
      <c r="I884" s="83" t="str">
        <f>IFERROR(VLOOKUP(A884,'Alíquotas - CADPREV'!$B$2152:$N$4324,8,FALSE),"")</f>
        <v/>
      </c>
      <c r="J884" s="83" t="str">
        <f>IF(H884="RPPS",VLOOKUP(A884,' Legislação Benef - GESCON'!$B$4:$I$2159,3,FALSE),"")</f>
        <v/>
      </c>
      <c r="K884" s="83" t="str">
        <f>IF(H884="RPPS",VLOOKUP(A884,' Legislação Benef - GESCON'!$B$4:$I$2159,6,FALSE),"")</f>
        <v/>
      </c>
      <c r="L884" s="83" t="str">
        <f>IF(H884="RPPS",IFERROR(IF(VLOOKUP(A884,'Suspensão de repasses - GESCON'!$D$3:$J$1048576,7,FALSE)="Validada","SIM","NÃO"),"NÃO"),"")</f>
        <v/>
      </c>
    </row>
    <row r="885" spans="1:12" s="19" customFormat="1" ht="15" hidden="1" customHeight="1" x14ac:dyDescent="0.25">
      <c r="A885" s="88" t="s">
        <v>6253</v>
      </c>
      <c r="B885" s="40" t="s">
        <v>3601</v>
      </c>
      <c r="C885" s="82" t="s">
        <v>10959</v>
      </c>
      <c r="D885" s="82"/>
      <c r="E885" s="82"/>
      <c r="F885" s="82"/>
      <c r="G885" s="82"/>
      <c r="H885" s="40" t="s">
        <v>4</v>
      </c>
      <c r="I885" s="83" t="str">
        <f>IFERROR(VLOOKUP(A885,'Alíquotas - CADPREV'!$B$2152:$N$4324,8,FALSE),"")</f>
        <v/>
      </c>
      <c r="J885" s="83" t="str">
        <f>IF(H885="RPPS",VLOOKUP(A885,' Legislação Benef - GESCON'!$B$4:$I$2159,3,FALSE),"")</f>
        <v/>
      </c>
      <c r="K885" s="83" t="str">
        <f>IF(H885="RPPS",VLOOKUP(A885,' Legislação Benef - GESCON'!$B$4:$I$2159,6,FALSE),"")</f>
        <v/>
      </c>
      <c r="L885" s="83" t="str">
        <f>IF(H885="RPPS",IFERROR(IF(VLOOKUP(A885,'Suspensão de repasses - GESCON'!$D$3:$J$1048576,7,FALSE)="Validada","SIM","NÃO"),"NÃO"),"")</f>
        <v/>
      </c>
    </row>
    <row r="886" spans="1:12" s="19" customFormat="1" ht="15" customHeight="1" x14ac:dyDescent="0.25">
      <c r="A886" s="88" t="s">
        <v>6254</v>
      </c>
      <c r="B886" s="40" t="s">
        <v>4626</v>
      </c>
      <c r="C886" s="82" t="s">
        <v>10958</v>
      </c>
      <c r="D886" s="82">
        <v>1408</v>
      </c>
      <c r="E886" s="82">
        <v>94</v>
      </c>
      <c r="F886" s="82">
        <v>39</v>
      </c>
      <c r="G886" s="82">
        <v>1541</v>
      </c>
      <c r="H886" s="40" t="s">
        <v>2</v>
      </c>
      <c r="I886" s="83" t="str">
        <f>IFERROR(VLOOKUP(A886,'Alíquotas - CADPREV'!$B$2152:$N$4324,8,FALSE),"")</f>
        <v>NÃO</v>
      </c>
      <c r="J886" s="83" t="str">
        <f>IF(H886="RPPS",VLOOKUP(A886,' Legislação Benef - GESCON'!$B$4:$I$2159,3,FALSE),"")</f>
        <v>NÃO</v>
      </c>
      <c r="K886" s="83" t="str">
        <f>IF(H886="RPPS",VLOOKUP(A886,' Legislação Benef - GESCON'!$B$4:$I$2159,6,FALSE),"")</f>
        <v>NÃO</v>
      </c>
      <c r="L886" s="83" t="str">
        <f>IF(H886="RPPS",IFERROR(IF(VLOOKUP(A886,'Suspensão de repasses - GESCON'!$D$3:$J$1048576,7,FALSE)="Validada","SIM","NÃO"),"NÃO"),"")</f>
        <v>SIM</v>
      </c>
    </row>
    <row r="887" spans="1:12" s="19" customFormat="1" ht="15" hidden="1" customHeight="1" x14ac:dyDescent="0.25">
      <c r="A887" s="88" t="s">
        <v>6255</v>
      </c>
      <c r="B887" s="40" t="s">
        <v>215</v>
      </c>
      <c r="C887" s="82" t="s">
        <v>10959</v>
      </c>
      <c r="D887" s="82"/>
      <c r="E887" s="82"/>
      <c r="F887" s="82"/>
      <c r="G887" s="82"/>
      <c r="H887" s="40" t="s">
        <v>4</v>
      </c>
      <c r="I887" s="83" t="str">
        <f>IFERROR(VLOOKUP(A887,'Alíquotas - CADPREV'!$B$2152:$N$4324,8,FALSE),"")</f>
        <v/>
      </c>
      <c r="J887" s="83" t="str">
        <f>IF(H887="RPPS",VLOOKUP(A887,' Legislação Benef - GESCON'!$B$4:$I$2159,3,FALSE),"")</f>
        <v/>
      </c>
      <c r="K887" s="83" t="str">
        <f>IF(H887="RPPS",VLOOKUP(A887,' Legislação Benef - GESCON'!$B$4:$I$2159,6,FALSE),"")</f>
        <v/>
      </c>
      <c r="L887" s="83" t="str">
        <f>IF(H887="RPPS",IFERROR(IF(VLOOKUP(A887,'Suspensão de repasses - GESCON'!$D$3:$J$1048576,7,FALSE)="Validada","SIM","NÃO"),"NÃO"),"")</f>
        <v/>
      </c>
    </row>
    <row r="888" spans="1:12" s="19" customFormat="1" ht="15" customHeight="1" x14ac:dyDescent="0.25">
      <c r="A888" s="88" t="s">
        <v>6256</v>
      </c>
      <c r="B888" s="40" t="s">
        <v>4626</v>
      </c>
      <c r="C888" s="82" t="s">
        <v>10958</v>
      </c>
      <c r="D888" s="82">
        <v>271</v>
      </c>
      <c r="E888" s="82">
        <v>7</v>
      </c>
      <c r="F888" s="82">
        <v>0</v>
      </c>
      <c r="G888" s="82">
        <v>278</v>
      </c>
      <c r="H888" s="40" t="s">
        <v>2</v>
      </c>
      <c r="I888" s="83" t="str">
        <f>IFERROR(VLOOKUP(A888,'Alíquotas - CADPREV'!$B$2152:$N$4324,8,FALSE),"")</f>
        <v>NÃO</v>
      </c>
      <c r="J888" s="83" t="str">
        <f>IF(H888="RPPS",VLOOKUP(A888,' Legislação Benef - GESCON'!$B$4:$I$2159,3,FALSE),"")</f>
        <v>NÃO</v>
      </c>
      <c r="K888" s="83" t="str">
        <f>IF(H888="RPPS",VLOOKUP(A888,' Legislação Benef - GESCON'!$B$4:$I$2159,6,FALSE),"")</f>
        <v>NÃO</v>
      </c>
      <c r="L888" s="83" t="str">
        <f>IF(H888="RPPS",IFERROR(IF(VLOOKUP(A888,'Suspensão de repasses - GESCON'!$D$3:$J$1048576,7,FALSE)="Validada","SIM","NÃO"),"NÃO"),"")</f>
        <v>SIM</v>
      </c>
    </row>
    <row r="889" spans="1:12" s="19" customFormat="1" ht="15" customHeight="1" x14ac:dyDescent="0.25">
      <c r="A889" s="88" t="s">
        <v>6257</v>
      </c>
      <c r="B889" s="40" t="s">
        <v>4626</v>
      </c>
      <c r="C889" s="82" t="s">
        <v>10958</v>
      </c>
      <c r="D889" s="82">
        <v>2408</v>
      </c>
      <c r="E889" s="82">
        <v>297</v>
      </c>
      <c r="F889" s="82">
        <v>116</v>
      </c>
      <c r="G889" s="82">
        <v>2821</v>
      </c>
      <c r="H889" s="40" t="s">
        <v>2</v>
      </c>
      <c r="I889" s="83" t="str">
        <f>IFERROR(VLOOKUP(A889,'Alíquotas - CADPREV'!$B$2152:$N$4324,8,FALSE),"")</f>
        <v>NÃO</v>
      </c>
      <c r="J889" s="83" t="str">
        <f>IF(H889="RPPS",VLOOKUP(A889,' Legislação Benef - GESCON'!$B$4:$I$2159,3,FALSE),"")</f>
        <v>NÃO</v>
      </c>
      <c r="K889" s="83" t="str">
        <f>IF(H889="RPPS",VLOOKUP(A889,' Legislação Benef - GESCON'!$B$4:$I$2159,6,FALSE),"")</f>
        <v>NÃO</v>
      </c>
      <c r="L889" s="83" t="str">
        <f>IF(H889="RPPS",IFERROR(IF(VLOOKUP(A889,'Suspensão de repasses - GESCON'!$D$3:$J$1048576,7,FALSE)="Validada","SIM","NÃO"),"NÃO"),"")</f>
        <v>NÃO</v>
      </c>
    </row>
    <row r="890" spans="1:12" s="19" customFormat="1" ht="15" hidden="1" customHeight="1" x14ac:dyDescent="0.25">
      <c r="A890" s="88" t="s">
        <v>6258</v>
      </c>
      <c r="B890" s="40" t="s">
        <v>1142</v>
      </c>
      <c r="C890" s="82" t="s">
        <v>10959</v>
      </c>
      <c r="D890" s="82"/>
      <c r="E890" s="82"/>
      <c r="F890" s="82"/>
      <c r="G890" s="82"/>
      <c r="H890" s="40" t="s">
        <v>4</v>
      </c>
      <c r="I890" s="83" t="str">
        <f>IFERROR(VLOOKUP(A890,'Alíquotas - CADPREV'!$B$2152:$N$4324,8,FALSE),"")</f>
        <v/>
      </c>
      <c r="J890" s="83" t="str">
        <f>IF(H890="RPPS",VLOOKUP(A890,' Legislação Benef - GESCON'!$B$4:$I$2159,3,FALSE),"")</f>
        <v/>
      </c>
      <c r="K890" s="83" t="str">
        <f>IF(H890="RPPS",VLOOKUP(A890,' Legislação Benef - GESCON'!$B$4:$I$2159,6,FALSE),"")</f>
        <v/>
      </c>
      <c r="L890" s="83" t="str">
        <f>IF(H890="RPPS",IFERROR(IF(VLOOKUP(A890,'Suspensão de repasses - GESCON'!$D$3:$J$1048576,7,FALSE)="Validada","SIM","NÃO"),"NÃO"),"")</f>
        <v/>
      </c>
    </row>
    <row r="891" spans="1:12" s="19" customFormat="1" ht="15" customHeight="1" x14ac:dyDescent="0.25">
      <c r="A891" s="88" t="s">
        <v>6259</v>
      </c>
      <c r="B891" s="40" t="s">
        <v>1142</v>
      </c>
      <c r="C891" s="82" t="s">
        <v>10958</v>
      </c>
      <c r="D891" s="82">
        <v>711</v>
      </c>
      <c r="E891" s="82">
        <v>0</v>
      </c>
      <c r="F891" s="82">
        <v>0</v>
      </c>
      <c r="G891" s="82">
        <v>711</v>
      </c>
      <c r="H891" s="40" t="s">
        <v>2</v>
      </c>
      <c r="I891" s="83" t="str">
        <f>IFERROR(VLOOKUP(A891,'Alíquotas - CADPREV'!$B$2152:$N$4324,8,FALSE),"")</f>
        <v>NÃO</v>
      </c>
      <c r="J891" s="83" t="str">
        <f>IF(H891="RPPS",VLOOKUP(A891,' Legislação Benef - GESCON'!$B$4:$I$2159,3,FALSE),"")</f>
        <v>NÃO</v>
      </c>
      <c r="K891" s="83" t="str">
        <f>IF(H891="RPPS",VLOOKUP(A891,' Legislação Benef - GESCON'!$B$4:$I$2159,6,FALSE),"")</f>
        <v>NÃO</v>
      </c>
      <c r="L891" s="83" t="str">
        <f>IF(H891="RPPS",IFERROR(IF(VLOOKUP(A891,'Suspensão de repasses - GESCON'!$D$3:$J$1048576,7,FALSE)="Validada","SIM","NÃO"),"NÃO"),"")</f>
        <v>NÃO</v>
      </c>
    </row>
    <row r="892" spans="1:12" s="19" customFormat="1" ht="15" hidden="1" customHeight="1" x14ac:dyDescent="0.25">
      <c r="A892" s="88" t="s">
        <v>6260</v>
      </c>
      <c r="B892" s="40" t="s">
        <v>4626</v>
      </c>
      <c r="C892" s="82" t="s">
        <v>10959</v>
      </c>
      <c r="D892" s="82"/>
      <c r="E892" s="82"/>
      <c r="F892" s="82"/>
      <c r="G892" s="82"/>
      <c r="H892" s="40" t="s">
        <v>4</v>
      </c>
      <c r="I892" s="83" t="str">
        <f>IFERROR(VLOOKUP(A892,'Alíquotas - CADPREV'!$B$2152:$N$4324,8,FALSE),"")</f>
        <v/>
      </c>
      <c r="J892" s="83" t="str">
        <f>IF(H892="RPPS",VLOOKUP(A892,' Legislação Benef - GESCON'!$B$4:$I$2159,3,FALSE),"")</f>
        <v/>
      </c>
      <c r="K892" s="83" t="str">
        <f>IF(H892="RPPS",VLOOKUP(A892,' Legislação Benef - GESCON'!$B$4:$I$2159,6,FALSE),"")</f>
        <v/>
      </c>
      <c r="L892" s="83" t="str">
        <f>IF(H892="RPPS",IFERROR(IF(VLOOKUP(A892,'Suspensão de repasses - GESCON'!$D$3:$J$1048576,7,FALSE)="Validada","SIM","NÃO"),"NÃO"),"")</f>
        <v/>
      </c>
    </row>
    <row r="893" spans="1:12" s="19" customFormat="1" ht="15" customHeight="1" x14ac:dyDescent="0.25">
      <c r="A893" s="88" t="s">
        <v>6261</v>
      </c>
      <c r="B893" s="40" t="s">
        <v>2554</v>
      </c>
      <c r="C893" s="82" t="s">
        <v>10958</v>
      </c>
      <c r="D893" s="82">
        <v>1361</v>
      </c>
      <c r="E893" s="82">
        <v>482</v>
      </c>
      <c r="F893" s="82">
        <v>78</v>
      </c>
      <c r="G893" s="82">
        <v>1921</v>
      </c>
      <c r="H893" s="40" t="s">
        <v>2</v>
      </c>
      <c r="I893" s="83" t="str">
        <f>IFERROR(VLOOKUP(A893,'Alíquotas - CADPREV'!$B$2152:$N$4324,8,FALSE),"")</f>
        <v>NÃO</v>
      </c>
      <c r="J893" s="83" t="str">
        <f>IF(H893="RPPS",VLOOKUP(A893,' Legislação Benef - GESCON'!$B$4:$I$2159,3,FALSE),"")</f>
        <v>NÃO</v>
      </c>
      <c r="K893" s="83" t="str">
        <f>IF(H893="RPPS",VLOOKUP(A893,' Legislação Benef - GESCON'!$B$4:$I$2159,6,FALSE),"")</f>
        <v>NÃO</v>
      </c>
      <c r="L893" s="83" t="str">
        <f>IF(H893="RPPS",IFERROR(IF(VLOOKUP(A893,'Suspensão de repasses - GESCON'!$D$3:$J$1048576,7,FALSE)="Validada","SIM","NÃO"),"NÃO"),"")</f>
        <v>NÃO</v>
      </c>
    </row>
    <row r="894" spans="1:12" s="19" customFormat="1" ht="15" customHeight="1" x14ac:dyDescent="0.25">
      <c r="A894" s="88" t="s">
        <v>6262</v>
      </c>
      <c r="B894" s="40" t="s">
        <v>2926</v>
      </c>
      <c r="C894" s="82" t="s">
        <v>10958</v>
      </c>
      <c r="D894" s="82">
        <v>138</v>
      </c>
      <c r="E894" s="82">
        <v>7</v>
      </c>
      <c r="F894" s="82">
        <v>3</v>
      </c>
      <c r="G894" s="82">
        <v>148</v>
      </c>
      <c r="H894" s="40" t="s">
        <v>2</v>
      </c>
      <c r="I894" s="83" t="str">
        <f>IFERROR(VLOOKUP(A894,'Alíquotas - CADPREV'!$B$2152:$N$4324,8,FALSE),"")</f>
        <v>NÃO</v>
      </c>
      <c r="J894" s="83" t="str">
        <f>IF(H894="RPPS",VLOOKUP(A894,' Legislação Benef - GESCON'!$B$4:$I$2159,3,FALSE),"")</f>
        <v>NÃO</v>
      </c>
      <c r="K894" s="83" t="str">
        <f>IF(H894="RPPS",VLOOKUP(A894,' Legislação Benef - GESCON'!$B$4:$I$2159,6,FALSE),"")</f>
        <v>NÃO</v>
      </c>
      <c r="L894" s="83" t="str">
        <f>IF(H894="RPPS",IFERROR(IF(VLOOKUP(A894,'Suspensão de repasses - GESCON'!$D$3:$J$1048576,7,FALSE)="Validada","SIM","NÃO"),"NÃO"),"")</f>
        <v>NÃO</v>
      </c>
    </row>
    <row r="895" spans="1:12" s="19" customFormat="1" ht="15" hidden="1" customHeight="1" x14ac:dyDescent="0.25">
      <c r="A895" s="88" t="s">
        <v>6263</v>
      </c>
      <c r="B895" s="40" t="s">
        <v>2554</v>
      </c>
      <c r="C895" s="82" t="s">
        <v>10959</v>
      </c>
      <c r="D895" s="82"/>
      <c r="E895" s="82"/>
      <c r="F895" s="82"/>
      <c r="G895" s="82"/>
      <c r="H895" s="40" t="s">
        <v>4</v>
      </c>
      <c r="I895" s="83" t="str">
        <f>IFERROR(VLOOKUP(A895,'Alíquotas - CADPREV'!$B$2152:$N$4324,8,FALSE),"")</f>
        <v/>
      </c>
      <c r="J895" s="83" t="str">
        <f>IF(H895="RPPS",VLOOKUP(A895,' Legislação Benef - GESCON'!$B$4:$I$2159,3,FALSE),"")</f>
        <v/>
      </c>
      <c r="K895" s="83" t="str">
        <f>IF(H895="RPPS",VLOOKUP(A895,' Legislação Benef - GESCON'!$B$4:$I$2159,6,FALSE),"")</f>
        <v/>
      </c>
      <c r="L895" s="83" t="str">
        <f>IF(H895="RPPS",IFERROR(IF(VLOOKUP(A895,'Suspensão de repasses - GESCON'!$D$3:$J$1048576,7,FALSE)="Validada","SIM","NÃO"),"NÃO"),"")</f>
        <v/>
      </c>
    </row>
    <row r="896" spans="1:12" s="19" customFormat="1" ht="15" hidden="1" customHeight="1" x14ac:dyDescent="0.25">
      <c r="A896" s="88" t="s">
        <v>6264</v>
      </c>
      <c r="B896" s="40" t="s">
        <v>4626</v>
      </c>
      <c r="C896" s="82" t="s">
        <v>10959</v>
      </c>
      <c r="D896" s="82"/>
      <c r="E896" s="82"/>
      <c r="F896" s="82"/>
      <c r="G896" s="82"/>
      <c r="H896" s="40" t="s">
        <v>4</v>
      </c>
      <c r="I896" s="83" t="str">
        <f>IFERROR(VLOOKUP(A896,'Alíquotas - CADPREV'!$B$2152:$N$4324,8,FALSE),"")</f>
        <v/>
      </c>
      <c r="J896" s="83" t="str">
        <f>IF(H896="RPPS",VLOOKUP(A896,' Legislação Benef - GESCON'!$B$4:$I$2159,3,FALSE),"")</f>
        <v/>
      </c>
      <c r="K896" s="83" t="str">
        <f>IF(H896="RPPS",VLOOKUP(A896,' Legislação Benef - GESCON'!$B$4:$I$2159,6,FALSE),"")</f>
        <v/>
      </c>
      <c r="L896" s="83" t="str">
        <f>IF(H896="RPPS",IFERROR(IF(VLOOKUP(A896,'Suspensão de repasses - GESCON'!$D$3:$J$1048576,7,FALSE)="Validada","SIM","NÃO"),"NÃO"),"")</f>
        <v/>
      </c>
    </row>
    <row r="897" spans="1:12" s="19" customFormat="1" ht="15" customHeight="1" x14ac:dyDescent="0.25">
      <c r="A897" s="88" t="s">
        <v>6265</v>
      </c>
      <c r="B897" s="40" t="s">
        <v>29</v>
      </c>
      <c r="C897" s="82" t="s">
        <v>10958</v>
      </c>
      <c r="D897" s="82"/>
      <c r="E897" s="82"/>
      <c r="F897" s="82"/>
      <c r="G897" s="82"/>
      <c r="H897" s="40" t="s">
        <v>2</v>
      </c>
      <c r="I897" s="83" t="str">
        <f>IFERROR(VLOOKUP(A897,'Alíquotas - CADPREV'!$B$2152:$N$4324,8,FALSE),"")</f>
        <v>NÃO</v>
      </c>
      <c r="J897" s="83" t="str">
        <f>IF(H897="RPPS",VLOOKUP(A897,' Legislação Benef - GESCON'!$B$4:$I$2159,3,FALSE),"")</f>
        <v>NÃO</v>
      </c>
      <c r="K897" s="83" t="str">
        <f>IF(H897="RPPS",VLOOKUP(A897,' Legislação Benef - GESCON'!$B$4:$I$2159,6,FALSE),"")</f>
        <v>NÃO</v>
      </c>
      <c r="L897" s="83" t="str">
        <f>IF(H897="RPPS",IFERROR(IF(VLOOKUP(A897,'Suspensão de repasses - GESCON'!$D$3:$J$1048576,7,FALSE)="Validada","SIM","NÃO"),"NÃO"),"")</f>
        <v>NÃO</v>
      </c>
    </row>
    <row r="898" spans="1:12" s="19" customFormat="1" ht="15" customHeight="1" x14ac:dyDescent="0.25">
      <c r="A898" s="88" t="s">
        <v>6266</v>
      </c>
      <c r="B898" s="40" t="s">
        <v>2926</v>
      </c>
      <c r="C898" s="82" t="s">
        <v>10958</v>
      </c>
      <c r="D898" s="82">
        <v>253</v>
      </c>
      <c r="E898" s="82">
        <v>25</v>
      </c>
      <c r="F898" s="82">
        <v>1</v>
      </c>
      <c r="G898" s="82">
        <v>279</v>
      </c>
      <c r="H898" s="40" t="s">
        <v>2</v>
      </c>
      <c r="I898" s="83" t="str">
        <f>IFERROR(VLOOKUP(A898,'Alíquotas - CADPREV'!$B$2152:$N$4324,8,FALSE),"")</f>
        <v>NÃO</v>
      </c>
      <c r="J898" s="83" t="str">
        <f>IF(H898="RPPS",VLOOKUP(A898,' Legislação Benef - GESCON'!$B$4:$I$2159,3,FALSE),"")</f>
        <v>NÃO</v>
      </c>
      <c r="K898" s="83" t="str">
        <f>IF(H898="RPPS",VLOOKUP(A898,' Legislação Benef - GESCON'!$B$4:$I$2159,6,FALSE),"")</f>
        <v>NÃO</v>
      </c>
      <c r="L898" s="83" t="str">
        <f>IF(H898="RPPS",IFERROR(IF(VLOOKUP(A898,'Suspensão de repasses - GESCON'!$D$3:$J$1048576,7,FALSE)="Validada","SIM","NÃO"),"NÃO"),"")</f>
        <v>NÃO</v>
      </c>
    </row>
    <row r="899" spans="1:12" s="19" customFormat="1" ht="15" hidden="1" customHeight="1" x14ac:dyDescent="0.25">
      <c r="A899" s="88" t="s">
        <v>6267</v>
      </c>
      <c r="B899" s="40" t="s">
        <v>1356</v>
      </c>
      <c r="C899" s="82" t="s">
        <v>10959</v>
      </c>
      <c r="D899" s="82"/>
      <c r="E899" s="82"/>
      <c r="F899" s="82"/>
      <c r="G899" s="82"/>
      <c r="H899" s="40" t="s">
        <v>4</v>
      </c>
      <c r="I899" s="83" t="str">
        <f>IFERROR(VLOOKUP(A899,'Alíquotas - CADPREV'!$B$2152:$N$4324,8,FALSE),"")</f>
        <v/>
      </c>
      <c r="J899" s="83" t="str">
        <f>IF(H899="RPPS",VLOOKUP(A899,' Legislação Benef - GESCON'!$B$4:$I$2159,3,FALSE),"")</f>
        <v/>
      </c>
      <c r="K899" s="83" t="str">
        <f>IF(H899="RPPS",VLOOKUP(A899,' Legislação Benef - GESCON'!$B$4:$I$2159,6,FALSE),"")</f>
        <v/>
      </c>
      <c r="L899" s="83" t="str">
        <f>IF(H899="RPPS",IFERROR(IF(VLOOKUP(A899,'Suspensão de repasses - GESCON'!$D$3:$J$1048576,7,FALSE)="Validada","SIM","NÃO"),"NÃO"),"")</f>
        <v/>
      </c>
    </row>
    <row r="900" spans="1:12" s="19" customFormat="1" ht="15" hidden="1" customHeight="1" x14ac:dyDescent="0.25">
      <c r="A900" s="88" t="s">
        <v>6268</v>
      </c>
      <c r="B900" s="40" t="s">
        <v>4626</v>
      </c>
      <c r="C900" s="82" t="s">
        <v>10959</v>
      </c>
      <c r="D900" s="82"/>
      <c r="E900" s="82"/>
      <c r="F900" s="82"/>
      <c r="G900" s="82"/>
      <c r="H900" s="40" t="s">
        <v>4</v>
      </c>
      <c r="I900" s="83" t="str">
        <f>IFERROR(VLOOKUP(A900,'Alíquotas - CADPREV'!$B$2152:$N$4324,8,FALSE),"")</f>
        <v/>
      </c>
      <c r="J900" s="83" t="str">
        <f>IF(H900="RPPS",VLOOKUP(A900,' Legislação Benef - GESCON'!$B$4:$I$2159,3,FALSE),"")</f>
        <v/>
      </c>
      <c r="K900" s="83" t="str">
        <f>IF(H900="RPPS",VLOOKUP(A900,' Legislação Benef - GESCON'!$B$4:$I$2159,6,FALSE),"")</f>
        <v/>
      </c>
      <c r="L900" s="83" t="str">
        <f>IF(H900="RPPS",IFERROR(IF(VLOOKUP(A900,'Suspensão de repasses - GESCON'!$D$3:$J$1048576,7,FALSE)="Validada","SIM","NÃO"),"NÃO"),"")</f>
        <v/>
      </c>
    </row>
    <row r="901" spans="1:12" s="19" customFormat="1" ht="15" customHeight="1" x14ac:dyDescent="0.25">
      <c r="A901" s="88" t="s">
        <v>6269</v>
      </c>
      <c r="B901" s="40" t="s">
        <v>2758</v>
      </c>
      <c r="C901" s="82" t="s">
        <v>10958</v>
      </c>
      <c r="D901" s="82">
        <v>265</v>
      </c>
      <c r="E901" s="82">
        <v>146</v>
      </c>
      <c r="F901" s="82">
        <v>13</v>
      </c>
      <c r="G901" s="82">
        <v>424</v>
      </c>
      <c r="H901" s="40" t="s">
        <v>2</v>
      </c>
      <c r="I901" s="83" t="str">
        <f>IFERROR(VLOOKUP(A901,'Alíquotas - CADPREV'!$B$2152:$N$4324,8,FALSE),"")</f>
        <v>NÃO</v>
      </c>
      <c r="J901" s="83" t="str">
        <f>IF(H901="RPPS",VLOOKUP(A901,' Legislação Benef - GESCON'!$B$4:$I$2159,3,FALSE),"")</f>
        <v>NÃO</v>
      </c>
      <c r="K901" s="83" t="str">
        <f>IF(H901="RPPS",VLOOKUP(A901,' Legislação Benef - GESCON'!$B$4:$I$2159,6,FALSE),"")</f>
        <v>NÃO</v>
      </c>
      <c r="L901" s="83" t="str">
        <f>IF(H901="RPPS",IFERROR(IF(VLOOKUP(A901,'Suspensão de repasses - GESCON'!$D$3:$J$1048576,7,FALSE)="Validada","SIM","NÃO"),"NÃO"),"")</f>
        <v>NÃO</v>
      </c>
    </row>
    <row r="902" spans="1:12" s="19" customFormat="1" ht="15" hidden="1" customHeight="1" x14ac:dyDescent="0.25">
      <c r="A902" s="88" t="s">
        <v>6270</v>
      </c>
      <c r="B902" s="40" t="s">
        <v>197</v>
      </c>
      <c r="C902" s="82" t="s">
        <v>10959</v>
      </c>
      <c r="D902" s="82"/>
      <c r="E902" s="82"/>
      <c r="F902" s="82"/>
      <c r="G902" s="82"/>
      <c r="H902" s="40" t="s">
        <v>4</v>
      </c>
      <c r="I902" s="83" t="str">
        <f>IFERROR(VLOOKUP(A902,'Alíquotas - CADPREV'!$B$2152:$N$4324,8,FALSE),"")</f>
        <v/>
      </c>
      <c r="J902" s="83" t="str">
        <f>IF(H902="RPPS",VLOOKUP(A902,' Legislação Benef - GESCON'!$B$4:$I$2159,3,FALSE),"")</f>
        <v/>
      </c>
      <c r="K902" s="83" t="str">
        <f>IF(H902="RPPS",VLOOKUP(A902,' Legislação Benef - GESCON'!$B$4:$I$2159,6,FALSE),"")</f>
        <v/>
      </c>
      <c r="L902" s="83" t="str">
        <f>IF(H902="RPPS",IFERROR(IF(VLOOKUP(A902,'Suspensão de repasses - GESCON'!$D$3:$J$1048576,7,FALSE)="Validada","SIM","NÃO"),"NÃO"),"")</f>
        <v/>
      </c>
    </row>
    <row r="903" spans="1:12" s="19" customFormat="1" ht="15" hidden="1" customHeight="1" x14ac:dyDescent="0.25">
      <c r="A903" s="88" t="s">
        <v>6271</v>
      </c>
      <c r="B903" s="40" t="s">
        <v>1356</v>
      </c>
      <c r="C903" s="82" t="s">
        <v>10959</v>
      </c>
      <c r="D903" s="82"/>
      <c r="E903" s="82"/>
      <c r="F903" s="82"/>
      <c r="G903" s="82"/>
      <c r="H903" s="40" t="s">
        <v>4</v>
      </c>
      <c r="I903" s="83" t="str">
        <f>IFERROR(VLOOKUP(A903,'Alíquotas - CADPREV'!$B$2152:$N$4324,8,FALSE),"")</f>
        <v/>
      </c>
      <c r="J903" s="83" t="str">
        <f>IF(H903="RPPS",VLOOKUP(A903,' Legislação Benef - GESCON'!$B$4:$I$2159,3,FALSE),"")</f>
        <v/>
      </c>
      <c r="K903" s="83" t="str">
        <f>IF(H903="RPPS",VLOOKUP(A903,' Legislação Benef - GESCON'!$B$4:$I$2159,6,FALSE),"")</f>
        <v/>
      </c>
      <c r="L903" s="83" t="str">
        <f>IF(H903="RPPS",IFERROR(IF(VLOOKUP(A903,'Suspensão de repasses - GESCON'!$D$3:$J$1048576,7,FALSE)="Validada","SIM","NÃO"),"NÃO"),"")</f>
        <v/>
      </c>
    </row>
    <row r="904" spans="1:12" s="19" customFormat="1" ht="15" customHeight="1" x14ac:dyDescent="0.25">
      <c r="A904" s="88" t="s">
        <v>6272</v>
      </c>
      <c r="B904" s="40" t="s">
        <v>2554</v>
      </c>
      <c r="C904" s="82" t="s">
        <v>10958</v>
      </c>
      <c r="D904" s="82">
        <v>248</v>
      </c>
      <c r="E904" s="82">
        <v>62</v>
      </c>
      <c r="F904" s="82">
        <v>4</v>
      </c>
      <c r="G904" s="82">
        <v>314</v>
      </c>
      <c r="H904" s="40" t="s">
        <v>2</v>
      </c>
      <c r="I904" s="83" t="str">
        <f>IFERROR(VLOOKUP(A904,'Alíquotas - CADPREV'!$B$2152:$N$4324,8,FALSE),"")</f>
        <v>NÃO</v>
      </c>
      <c r="J904" s="83" t="str">
        <f>IF(H904="RPPS",VLOOKUP(A904,' Legislação Benef - GESCON'!$B$4:$I$2159,3,FALSE),"")</f>
        <v>NÃO</v>
      </c>
      <c r="K904" s="83" t="str">
        <f>IF(H904="RPPS",VLOOKUP(A904,' Legislação Benef - GESCON'!$B$4:$I$2159,6,FALSE),"")</f>
        <v>NÃO</v>
      </c>
      <c r="L904" s="83" t="str">
        <f>IF(H904="RPPS",IFERROR(IF(VLOOKUP(A904,'Suspensão de repasses - GESCON'!$D$3:$J$1048576,7,FALSE)="Validada","SIM","NÃO"),"NÃO"),"")</f>
        <v>NÃO</v>
      </c>
    </row>
    <row r="905" spans="1:12" s="19" customFormat="1" ht="15" customHeight="1" x14ac:dyDescent="0.25">
      <c r="A905" s="88" t="s">
        <v>6273</v>
      </c>
      <c r="B905" s="40" t="s">
        <v>901</v>
      </c>
      <c r="C905" s="82" t="s">
        <v>10958</v>
      </c>
      <c r="D905" s="82">
        <v>2394</v>
      </c>
      <c r="E905" s="82">
        <v>0</v>
      </c>
      <c r="F905" s="82">
        <v>0</v>
      </c>
      <c r="G905" s="82">
        <v>2394</v>
      </c>
      <c r="H905" s="40" t="s">
        <v>2</v>
      </c>
      <c r="I905" s="83" t="str">
        <f>IFERROR(VLOOKUP(A905,'Alíquotas - CADPREV'!$B$2152:$N$4324,8,FALSE),"")</f>
        <v>NÃO</v>
      </c>
      <c r="J905" s="83" t="str">
        <f>IF(H905="RPPS",VLOOKUP(A905,' Legislação Benef - GESCON'!$B$4:$I$2159,3,FALSE),"")</f>
        <v>NÃO</v>
      </c>
      <c r="K905" s="83" t="str">
        <f>IF(H905="RPPS",VLOOKUP(A905,' Legislação Benef - GESCON'!$B$4:$I$2159,6,FALSE),"")</f>
        <v>NÃO</v>
      </c>
      <c r="L905" s="83" t="str">
        <f>IF(H905="RPPS",IFERROR(IF(VLOOKUP(A905,'Suspensão de repasses - GESCON'!$D$3:$J$1048576,7,FALSE)="Validada","SIM","NÃO"),"NÃO"),"")</f>
        <v>NÃO</v>
      </c>
    </row>
    <row r="906" spans="1:12" s="19" customFormat="1" ht="15" hidden="1" customHeight="1" x14ac:dyDescent="0.25">
      <c r="A906" s="88" t="s">
        <v>6274</v>
      </c>
      <c r="B906" s="40" t="s">
        <v>901</v>
      </c>
      <c r="C906" s="82" t="s">
        <v>10959</v>
      </c>
      <c r="D906" s="82"/>
      <c r="E906" s="82"/>
      <c r="F906" s="82"/>
      <c r="G906" s="82"/>
      <c r="H906" s="40" t="s">
        <v>4</v>
      </c>
      <c r="I906" s="83" t="str">
        <f>IFERROR(VLOOKUP(A906,'Alíquotas - CADPREV'!$B$2152:$N$4324,8,FALSE),"")</f>
        <v/>
      </c>
      <c r="J906" s="83" t="str">
        <f>IF(H906="RPPS",VLOOKUP(A906,' Legislação Benef - GESCON'!$B$4:$I$2159,3,FALSE),"")</f>
        <v/>
      </c>
      <c r="K906" s="83" t="str">
        <f>IF(H906="RPPS",VLOOKUP(A906,' Legislação Benef - GESCON'!$B$4:$I$2159,6,FALSE),"")</f>
        <v/>
      </c>
      <c r="L906" s="83" t="str">
        <f>IF(H906="RPPS",IFERROR(IF(VLOOKUP(A906,'Suspensão de repasses - GESCON'!$D$3:$J$1048576,7,FALSE)="Validada","SIM","NÃO"),"NÃO"),"")</f>
        <v/>
      </c>
    </row>
    <row r="907" spans="1:12" s="19" customFormat="1" ht="15" customHeight="1" x14ac:dyDescent="0.25">
      <c r="A907" s="88" t="s">
        <v>6275</v>
      </c>
      <c r="B907" s="40" t="s">
        <v>215</v>
      </c>
      <c r="C907" s="82" t="s">
        <v>10958</v>
      </c>
      <c r="D907" s="82">
        <v>403</v>
      </c>
      <c r="E907" s="82">
        <v>68</v>
      </c>
      <c r="F907" s="82">
        <v>17</v>
      </c>
      <c r="G907" s="82">
        <v>488</v>
      </c>
      <c r="H907" s="40" t="s">
        <v>2</v>
      </c>
      <c r="I907" s="83" t="str">
        <f>IFERROR(VLOOKUP(A907,'Alíquotas - CADPREV'!$B$2152:$N$4324,8,FALSE),"")</f>
        <v>NÃO</v>
      </c>
      <c r="J907" s="83" t="str">
        <f>IF(H907="RPPS",VLOOKUP(A907,' Legislação Benef - GESCON'!$B$4:$I$2159,3,FALSE),"")</f>
        <v>NÃO</v>
      </c>
      <c r="K907" s="83" t="str">
        <f>IF(H907="RPPS",VLOOKUP(A907,' Legislação Benef - GESCON'!$B$4:$I$2159,6,FALSE),"")</f>
        <v>NÃO</v>
      </c>
      <c r="L907" s="83" t="str">
        <f>IF(H907="RPPS",IFERROR(IF(VLOOKUP(A907,'Suspensão de repasses - GESCON'!$D$3:$J$1048576,7,FALSE)="Validada","SIM","NÃO"),"NÃO"),"")</f>
        <v>NÃO</v>
      </c>
    </row>
    <row r="908" spans="1:12" s="19" customFormat="1" ht="15" hidden="1" customHeight="1" x14ac:dyDescent="0.25">
      <c r="A908" s="88" t="s">
        <v>6276</v>
      </c>
      <c r="B908" s="40" t="s">
        <v>2926</v>
      </c>
      <c r="C908" s="82" t="s">
        <v>10959</v>
      </c>
      <c r="D908" s="82"/>
      <c r="E908" s="82"/>
      <c r="F908" s="82"/>
      <c r="G908" s="82"/>
      <c r="H908" s="40" t="s">
        <v>4</v>
      </c>
      <c r="I908" s="83" t="str">
        <f>IFERROR(VLOOKUP(A908,'Alíquotas - CADPREV'!$B$2152:$N$4324,8,FALSE),"")</f>
        <v/>
      </c>
      <c r="J908" s="83" t="str">
        <f>IF(H908="RPPS",VLOOKUP(A908,' Legislação Benef - GESCON'!$B$4:$I$2159,3,FALSE),"")</f>
        <v/>
      </c>
      <c r="K908" s="83" t="str">
        <f>IF(H908="RPPS",VLOOKUP(A908,' Legislação Benef - GESCON'!$B$4:$I$2159,6,FALSE),"")</f>
        <v/>
      </c>
      <c r="L908" s="83" t="str">
        <f>IF(H908="RPPS",IFERROR(IF(VLOOKUP(A908,'Suspensão de repasses - GESCON'!$D$3:$J$1048576,7,FALSE)="Validada","SIM","NÃO"),"NÃO"),"")</f>
        <v/>
      </c>
    </row>
    <row r="909" spans="1:12" s="19" customFormat="1" ht="15" hidden="1" customHeight="1" x14ac:dyDescent="0.25">
      <c r="A909" s="88" t="s">
        <v>6277</v>
      </c>
      <c r="B909" s="40" t="s">
        <v>3143</v>
      </c>
      <c r="C909" s="82" t="s">
        <v>10959</v>
      </c>
      <c r="D909" s="82"/>
      <c r="E909" s="82"/>
      <c r="F909" s="82"/>
      <c r="G909" s="82"/>
      <c r="H909" s="40" t="s">
        <v>4</v>
      </c>
      <c r="I909" s="83" t="str">
        <f>IFERROR(VLOOKUP(A909,'Alíquotas - CADPREV'!$B$2152:$N$4324,8,FALSE),"")</f>
        <v/>
      </c>
      <c r="J909" s="83" t="str">
        <f>IF(H909="RPPS",VLOOKUP(A909,' Legislação Benef - GESCON'!$B$4:$I$2159,3,FALSE),"")</f>
        <v/>
      </c>
      <c r="K909" s="83" t="str">
        <f>IF(H909="RPPS",VLOOKUP(A909,' Legislação Benef - GESCON'!$B$4:$I$2159,6,FALSE),"")</f>
        <v/>
      </c>
      <c r="L909" s="83" t="str">
        <f>IF(H909="RPPS",IFERROR(IF(VLOOKUP(A909,'Suspensão de repasses - GESCON'!$D$3:$J$1048576,7,FALSE)="Validada","SIM","NÃO"),"NÃO"),"")</f>
        <v/>
      </c>
    </row>
    <row r="910" spans="1:12" s="19" customFormat="1" ht="15" hidden="1" customHeight="1" x14ac:dyDescent="0.25">
      <c r="A910" s="88" t="s">
        <v>6278</v>
      </c>
      <c r="B910" s="40" t="s">
        <v>4289</v>
      </c>
      <c r="C910" s="82" t="s">
        <v>10959</v>
      </c>
      <c r="D910" s="82"/>
      <c r="E910" s="82"/>
      <c r="F910" s="82"/>
      <c r="G910" s="82"/>
      <c r="H910" s="40" t="s">
        <v>4</v>
      </c>
      <c r="I910" s="83" t="str">
        <f>IFERROR(VLOOKUP(A910,'Alíquotas - CADPREV'!$B$2152:$N$4324,8,FALSE),"")</f>
        <v/>
      </c>
      <c r="J910" s="83" t="str">
        <f>IF(H910="RPPS",VLOOKUP(A910,' Legislação Benef - GESCON'!$B$4:$I$2159,3,FALSE),"")</f>
        <v/>
      </c>
      <c r="K910" s="83" t="str">
        <f>IF(H910="RPPS",VLOOKUP(A910,' Legislação Benef - GESCON'!$B$4:$I$2159,6,FALSE),"")</f>
        <v/>
      </c>
      <c r="L910" s="83" t="str">
        <f>IF(H910="RPPS",IFERROR(IF(VLOOKUP(A910,'Suspensão de repasses - GESCON'!$D$3:$J$1048576,7,FALSE)="Validada","SIM","NÃO"),"NÃO"),"")</f>
        <v/>
      </c>
    </row>
    <row r="911" spans="1:12" s="19" customFormat="1" ht="15" customHeight="1" x14ac:dyDescent="0.25">
      <c r="A911" s="88" t="s">
        <v>6279</v>
      </c>
      <c r="B911" s="40" t="s">
        <v>2758</v>
      </c>
      <c r="C911" s="82" t="s">
        <v>10958</v>
      </c>
      <c r="D911" s="82">
        <v>265</v>
      </c>
      <c r="E911" s="82">
        <v>122</v>
      </c>
      <c r="F911" s="82">
        <v>24</v>
      </c>
      <c r="G911" s="82">
        <v>411</v>
      </c>
      <c r="H911" s="40" t="s">
        <v>2</v>
      </c>
      <c r="I911" s="83" t="str">
        <f>IFERROR(VLOOKUP(A911,'Alíquotas - CADPREV'!$B$2152:$N$4324,8,FALSE),"")</f>
        <v>NÃO</v>
      </c>
      <c r="J911" s="83" t="str">
        <f>IF(H911="RPPS",VLOOKUP(A911,' Legislação Benef - GESCON'!$B$4:$I$2159,3,FALSE),"")</f>
        <v>NÃO</v>
      </c>
      <c r="K911" s="83" t="str">
        <f>IF(H911="RPPS",VLOOKUP(A911,' Legislação Benef - GESCON'!$B$4:$I$2159,6,FALSE),"")</f>
        <v>NÃO</v>
      </c>
      <c r="L911" s="83" t="str">
        <f>IF(H911="RPPS",IFERROR(IF(VLOOKUP(A911,'Suspensão de repasses - GESCON'!$D$3:$J$1048576,7,FALSE)="Validada","SIM","NÃO"),"NÃO"),"")</f>
        <v>NÃO</v>
      </c>
    </row>
    <row r="912" spans="1:12" s="19" customFormat="1" ht="15" hidden="1" customHeight="1" x14ac:dyDescent="0.25">
      <c r="A912" s="88" t="s">
        <v>6280</v>
      </c>
      <c r="B912" s="40" t="s">
        <v>215</v>
      </c>
      <c r="C912" s="82" t="s">
        <v>10959</v>
      </c>
      <c r="D912" s="82"/>
      <c r="E912" s="82"/>
      <c r="F912" s="82"/>
      <c r="G912" s="82"/>
      <c r="H912" s="40" t="s">
        <v>4</v>
      </c>
      <c r="I912" s="83" t="str">
        <f>IFERROR(VLOOKUP(A912,'Alíquotas - CADPREV'!$B$2152:$N$4324,8,FALSE),"")</f>
        <v/>
      </c>
      <c r="J912" s="83" t="str">
        <f>IF(H912="RPPS",VLOOKUP(A912,' Legislação Benef - GESCON'!$B$4:$I$2159,3,FALSE),"")</f>
        <v/>
      </c>
      <c r="K912" s="83" t="str">
        <f>IF(H912="RPPS",VLOOKUP(A912,' Legislação Benef - GESCON'!$B$4:$I$2159,6,FALSE),"")</f>
        <v/>
      </c>
      <c r="L912" s="83" t="str">
        <f>IF(H912="RPPS",IFERROR(IF(VLOOKUP(A912,'Suspensão de repasses - GESCON'!$D$3:$J$1048576,7,FALSE)="Validada","SIM","NÃO"),"NÃO"),"")</f>
        <v/>
      </c>
    </row>
    <row r="913" spans="1:12" s="19" customFormat="1" ht="15" customHeight="1" x14ac:dyDescent="0.25">
      <c r="A913" s="88" t="s">
        <v>6281</v>
      </c>
      <c r="B913" s="40" t="s">
        <v>215</v>
      </c>
      <c r="C913" s="82" t="s">
        <v>10958</v>
      </c>
      <c r="D913" s="82">
        <v>6640</v>
      </c>
      <c r="E913" s="82">
        <v>1846</v>
      </c>
      <c r="F913" s="82">
        <v>274</v>
      </c>
      <c r="G913" s="82">
        <v>8760</v>
      </c>
      <c r="H913" s="40" t="s">
        <v>2</v>
      </c>
      <c r="I913" s="83" t="str">
        <f>IFERROR(VLOOKUP(A913,'Alíquotas - CADPREV'!$B$2152:$N$4324,8,FALSE),"")</f>
        <v>NÃO</v>
      </c>
      <c r="J913" s="83" t="str">
        <f>IF(H913="RPPS",VLOOKUP(A913,' Legislação Benef - GESCON'!$B$4:$I$2159,3,FALSE),"")</f>
        <v>NÃO</v>
      </c>
      <c r="K913" s="83" t="str">
        <f>IF(H913="RPPS",VLOOKUP(A913,' Legislação Benef - GESCON'!$B$4:$I$2159,6,FALSE),"")</f>
        <v>NÃO</v>
      </c>
      <c r="L913" s="83" t="str">
        <f>IF(H913="RPPS",IFERROR(IF(VLOOKUP(A913,'Suspensão de repasses - GESCON'!$D$3:$J$1048576,7,FALSE)="Validada","SIM","NÃO"),"NÃO"),"")</f>
        <v>SIM</v>
      </c>
    </row>
    <row r="914" spans="1:12" s="19" customFormat="1" ht="15" hidden="1" customHeight="1" x14ac:dyDescent="0.25">
      <c r="A914" s="88" t="s">
        <v>6282</v>
      </c>
      <c r="B914" s="40" t="s">
        <v>1356</v>
      </c>
      <c r="C914" s="82" t="s">
        <v>10959</v>
      </c>
      <c r="D914" s="82"/>
      <c r="E914" s="82"/>
      <c r="F914" s="82"/>
      <c r="G914" s="82"/>
      <c r="H914" s="40" t="s">
        <v>4</v>
      </c>
      <c r="I914" s="83" t="str">
        <f>IFERROR(VLOOKUP(A914,'Alíquotas - CADPREV'!$B$2152:$N$4324,8,FALSE),"")</f>
        <v/>
      </c>
      <c r="J914" s="83" t="str">
        <f>IF(H914="RPPS",VLOOKUP(A914,' Legislação Benef - GESCON'!$B$4:$I$2159,3,FALSE),"")</f>
        <v/>
      </c>
      <c r="K914" s="83" t="str">
        <f>IF(H914="RPPS",VLOOKUP(A914,' Legislação Benef - GESCON'!$B$4:$I$2159,6,FALSE),"")</f>
        <v/>
      </c>
      <c r="L914" s="83" t="str">
        <f>IF(H914="RPPS",IFERROR(IF(VLOOKUP(A914,'Suspensão de repasses - GESCON'!$D$3:$J$1048576,7,FALSE)="Validada","SIM","NÃO"),"NÃO"),"")</f>
        <v/>
      </c>
    </row>
    <row r="915" spans="1:12" s="19" customFormat="1" ht="15" hidden="1" customHeight="1" x14ac:dyDescent="0.25">
      <c r="A915" s="88" t="s">
        <v>6283</v>
      </c>
      <c r="B915" s="40" t="s">
        <v>2554</v>
      </c>
      <c r="C915" s="82" t="s">
        <v>10959</v>
      </c>
      <c r="D915" s="82"/>
      <c r="E915" s="82"/>
      <c r="F915" s="82"/>
      <c r="G915" s="82"/>
      <c r="H915" s="40" t="s">
        <v>4</v>
      </c>
      <c r="I915" s="83" t="str">
        <f>IFERROR(VLOOKUP(A915,'Alíquotas - CADPREV'!$B$2152:$N$4324,8,FALSE),"")</f>
        <v/>
      </c>
      <c r="J915" s="83" t="str">
        <f>IF(H915="RPPS",VLOOKUP(A915,' Legislação Benef - GESCON'!$B$4:$I$2159,3,FALSE),"")</f>
        <v/>
      </c>
      <c r="K915" s="83" t="str">
        <f>IF(H915="RPPS",VLOOKUP(A915,' Legislação Benef - GESCON'!$B$4:$I$2159,6,FALSE),"")</f>
        <v/>
      </c>
      <c r="L915" s="83" t="str">
        <f>IF(H915="RPPS",IFERROR(IF(VLOOKUP(A915,'Suspensão de repasses - GESCON'!$D$3:$J$1048576,7,FALSE)="Validada","SIM","NÃO"),"NÃO"),"")</f>
        <v/>
      </c>
    </row>
    <row r="916" spans="1:12" s="19" customFormat="1" ht="15" hidden="1" customHeight="1" x14ac:dyDescent="0.25">
      <c r="A916" s="88" t="s">
        <v>6284</v>
      </c>
      <c r="B916" s="40" t="s">
        <v>215</v>
      </c>
      <c r="C916" s="82" t="s">
        <v>10959</v>
      </c>
      <c r="D916" s="82"/>
      <c r="E916" s="82"/>
      <c r="F916" s="82"/>
      <c r="G916" s="82"/>
      <c r="H916" s="40" t="s">
        <v>4</v>
      </c>
      <c r="I916" s="83" t="str">
        <f>IFERROR(VLOOKUP(A916,'Alíquotas - CADPREV'!$B$2152:$N$4324,8,FALSE),"")</f>
        <v/>
      </c>
      <c r="J916" s="83" t="str">
        <f>IF(H916="RPPS",VLOOKUP(A916,' Legislação Benef - GESCON'!$B$4:$I$2159,3,FALSE),"")</f>
        <v/>
      </c>
      <c r="K916" s="83" t="str">
        <f>IF(H916="RPPS",VLOOKUP(A916,' Legislação Benef - GESCON'!$B$4:$I$2159,6,FALSE),"")</f>
        <v/>
      </c>
      <c r="L916" s="83" t="str">
        <f>IF(H916="RPPS",IFERROR(IF(VLOOKUP(A916,'Suspensão de repasses - GESCON'!$D$3:$J$1048576,7,FALSE)="Validada","SIM","NÃO"),"NÃO"),"")</f>
        <v/>
      </c>
    </row>
    <row r="917" spans="1:12" s="19" customFormat="1" ht="15" hidden="1" customHeight="1" x14ac:dyDescent="0.25">
      <c r="A917" s="88" t="s">
        <v>6285</v>
      </c>
      <c r="B917" s="40" t="s">
        <v>1356</v>
      </c>
      <c r="C917" s="82" t="s">
        <v>10959</v>
      </c>
      <c r="D917" s="82"/>
      <c r="E917" s="82"/>
      <c r="F917" s="82"/>
      <c r="G917" s="82"/>
      <c r="H917" s="40" t="s">
        <v>4</v>
      </c>
      <c r="I917" s="83" t="str">
        <f>IFERROR(VLOOKUP(A917,'Alíquotas - CADPREV'!$B$2152:$N$4324,8,FALSE),"")</f>
        <v/>
      </c>
      <c r="J917" s="83" t="str">
        <f>IF(H917="RPPS",VLOOKUP(A917,' Legislação Benef - GESCON'!$B$4:$I$2159,3,FALSE),"")</f>
        <v/>
      </c>
      <c r="K917" s="83" t="str">
        <f>IF(H917="RPPS",VLOOKUP(A917,' Legislação Benef - GESCON'!$B$4:$I$2159,6,FALSE),"")</f>
        <v/>
      </c>
      <c r="L917" s="83" t="str">
        <f>IF(H917="RPPS",IFERROR(IF(VLOOKUP(A917,'Suspensão de repasses - GESCON'!$D$3:$J$1048576,7,FALSE)="Validada","SIM","NÃO"),"NÃO"),"")</f>
        <v/>
      </c>
    </row>
    <row r="918" spans="1:12" s="19" customFormat="1" ht="15" customHeight="1" x14ac:dyDescent="0.25">
      <c r="A918" s="88" t="s">
        <v>6286</v>
      </c>
      <c r="B918" s="40" t="s">
        <v>2197</v>
      </c>
      <c r="C918" s="82" t="s">
        <v>10958</v>
      </c>
      <c r="D918" s="82">
        <v>487</v>
      </c>
      <c r="E918" s="82">
        <v>85</v>
      </c>
      <c r="F918" s="82">
        <v>27</v>
      </c>
      <c r="G918" s="82">
        <v>599</v>
      </c>
      <c r="H918" s="40" t="s">
        <v>2</v>
      </c>
      <c r="I918" s="83" t="str">
        <f>IFERROR(VLOOKUP(A918,'Alíquotas - CADPREV'!$B$2152:$N$4324,8,FALSE),"")</f>
        <v>NÃO</v>
      </c>
      <c r="J918" s="83" t="str">
        <f>IF(H918="RPPS",VLOOKUP(A918,' Legislação Benef - GESCON'!$B$4:$I$2159,3,FALSE),"")</f>
        <v>NÃO</v>
      </c>
      <c r="K918" s="83" t="str">
        <f>IF(H918="RPPS",VLOOKUP(A918,' Legislação Benef - GESCON'!$B$4:$I$2159,6,FALSE),"")</f>
        <v>NÃO</v>
      </c>
      <c r="L918" s="83" t="str">
        <f>IF(H918="RPPS",IFERROR(IF(VLOOKUP(A918,'Suspensão de repasses - GESCON'!$D$3:$J$1048576,7,FALSE)="Validada","SIM","NÃO"),"NÃO"),"")</f>
        <v>NÃO</v>
      </c>
    </row>
    <row r="919" spans="1:12" s="19" customFormat="1" ht="15" customHeight="1" x14ac:dyDescent="0.25">
      <c r="A919" s="88" t="s">
        <v>6287</v>
      </c>
      <c r="B919" s="40" t="s">
        <v>3812</v>
      </c>
      <c r="C919" s="82" t="s">
        <v>10958</v>
      </c>
      <c r="D919" s="82">
        <v>1648</v>
      </c>
      <c r="E919" s="82">
        <v>614</v>
      </c>
      <c r="F919" s="82">
        <v>0</v>
      </c>
      <c r="G919" s="82">
        <v>2262</v>
      </c>
      <c r="H919" s="40" t="s">
        <v>2</v>
      </c>
      <c r="I919" s="83" t="str">
        <f>IFERROR(VLOOKUP(A919,'Alíquotas - CADPREV'!$B$2152:$N$4324,8,FALSE),"")</f>
        <v>NÃO</v>
      </c>
      <c r="J919" s="83" t="str">
        <f>IF(H919="RPPS",VLOOKUP(A919,' Legislação Benef - GESCON'!$B$4:$I$2159,3,FALSE),"")</f>
        <v>NÃO</v>
      </c>
      <c r="K919" s="83" t="str">
        <f>IF(H919="RPPS",VLOOKUP(A919,' Legislação Benef - GESCON'!$B$4:$I$2159,6,FALSE),"")</f>
        <v>NÃO</v>
      </c>
      <c r="L919" s="83" t="str">
        <f>IF(H919="RPPS",IFERROR(IF(VLOOKUP(A919,'Suspensão de repasses - GESCON'!$D$3:$J$1048576,7,FALSE)="Validada","SIM","NÃO"),"NÃO"),"")</f>
        <v>NÃO</v>
      </c>
    </row>
    <row r="920" spans="1:12" s="19" customFormat="1" ht="15" customHeight="1" x14ac:dyDescent="0.25">
      <c r="A920" s="88" t="s">
        <v>6288</v>
      </c>
      <c r="B920" s="40" t="s">
        <v>2758</v>
      </c>
      <c r="C920" s="82" t="s">
        <v>10958</v>
      </c>
      <c r="D920" s="82">
        <v>1724</v>
      </c>
      <c r="E920" s="82">
        <v>342</v>
      </c>
      <c r="F920" s="82">
        <v>73</v>
      </c>
      <c r="G920" s="82">
        <v>2139</v>
      </c>
      <c r="H920" s="40" t="s">
        <v>2</v>
      </c>
      <c r="I920" s="83" t="str">
        <f>IFERROR(VLOOKUP(A920,'Alíquotas - CADPREV'!$B$2152:$N$4324,8,FALSE),"")</f>
        <v>NÃO</v>
      </c>
      <c r="J920" s="83" t="str">
        <f>IF(H920="RPPS",VLOOKUP(A920,' Legislação Benef - GESCON'!$B$4:$I$2159,3,FALSE),"")</f>
        <v>NÃO</v>
      </c>
      <c r="K920" s="83" t="str">
        <f>IF(H920="RPPS",VLOOKUP(A920,' Legislação Benef - GESCON'!$B$4:$I$2159,6,FALSE),"")</f>
        <v>NÃO</v>
      </c>
      <c r="L920" s="83" t="str">
        <f>IF(H920="RPPS",IFERROR(IF(VLOOKUP(A920,'Suspensão de repasses - GESCON'!$D$3:$J$1048576,7,FALSE)="Validada","SIM","NÃO"),"NÃO"),"")</f>
        <v>NÃO</v>
      </c>
    </row>
    <row r="921" spans="1:12" s="19" customFormat="1" ht="15" hidden="1" customHeight="1" x14ac:dyDescent="0.25">
      <c r="A921" s="88" t="s">
        <v>6289</v>
      </c>
      <c r="B921" s="40" t="s">
        <v>3812</v>
      </c>
      <c r="C921" s="82" t="s">
        <v>10959</v>
      </c>
      <c r="D921" s="82"/>
      <c r="E921" s="82"/>
      <c r="F921" s="82"/>
      <c r="G921" s="82"/>
      <c r="H921" s="40" t="s">
        <v>4</v>
      </c>
      <c r="I921" s="83" t="str">
        <f>IFERROR(VLOOKUP(A921,'Alíquotas - CADPREV'!$B$2152:$N$4324,8,FALSE),"")</f>
        <v/>
      </c>
      <c r="J921" s="83" t="str">
        <f>IF(H921="RPPS",VLOOKUP(A921,' Legislação Benef - GESCON'!$B$4:$I$2159,3,FALSE),"")</f>
        <v/>
      </c>
      <c r="K921" s="83" t="str">
        <f>IF(H921="RPPS",VLOOKUP(A921,' Legislação Benef - GESCON'!$B$4:$I$2159,6,FALSE),"")</f>
        <v/>
      </c>
      <c r="L921" s="83" t="str">
        <f>IF(H921="RPPS",IFERROR(IF(VLOOKUP(A921,'Suspensão de repasses - GESCON'!$D$3:$J$1048576,7,FALSE)="Validada","SIM","NÃO"),"NÃO"),"")</f>
        <v/>
      </c>
    </row>
    <row r="922" spans="1:12" s="19" customFormat="1" ht="15" customHeight="1" x14ac:dyDescent="0.25">
      <c r="A922" s="88" t="s">
        <v>6290</v>
      </c>
      <c r="B922" s="40" t="s">
        <v>3143</v>
      </c>
      <c r="C922" s="82" t="s">
        <v>10958</v>
      </c>
      <c r="D922" s="82">
        <v>659</v>
      </c>
      <c r="E922" s="82">
        <v>136</v>
      </c>
      <c r="F922" s="82">
        <v>0</v>
      </c>
      <c r="G922" s="82">
        <v>795</v>
      </c>
      <c r="H922" s="40" t="s">
        <v>2</v>
      </c>
      <c r="I922" s="83" t="str">
        <f>IFERROR(VLOOKUP(A922,'Alíquotas - CADPREV'!$B$2152:$N$4324,8,FALSE),"")</f>
        <v>SIM</v>
      </c>
      <c r="J922" s="83" t="str">
        <f>IF(H922="RPPS",VLOOKUP(A922,' Legislação Benef - GESCON'!$B$4:$I$2159,3,FALSE),"")</f>
        <v>NÃO</v>
      </c>
      <c r="K922" s="83" t="str">
        <f>IF(H922="RPPS",VLOOKUP(A922,' Legislação Benef - GESCON'!$B$4:$I$2159,6,FALSE),"")</f>
        <v>NÃO</v>
      </c>
      <c r="L922" s="83" t="str">
        <f>IF(H922="RPPS",IFERROR(IF(VLOOKUP(A922,'Suspensão de repasses - GESCON'!$D$3:$J$1048576,7,FALSE)="Validada","SIM","NÃO"),"NÃO"),"")</f>
        <v>SIM</v>
      </c>
    </row>
    <row r="923" spans="1:12" s="19" customFormat="1" ht="15" customHeight="1" x14ac:dyDescent="0.25">
      <c r="A923" s="88" t="s">
        <v>6291</v>
      </c>
      <c r="B923" s="40" t="s">
        <v>3812</v>
      </c>
      <c r="C923" s="82" t="s">
        <v>10958</v>
      </c>
      <c r="D923" s="82">
        <v>228</v>
      </c>
      <c r="E923" s="82">
        <v>39</v>
      </c>
      <c r="F923" s="82">
        <v>9</v>
      </c>
      <c r="G923" s="82">
        <v>276</v>
      </c>
      <c r="H923" s="40" t="s">
        <v>2</v>
      </c>
      <c r="I923" s="83" t="str">
        <f>IFERROR(VLOOKUP(A923,'Alíquotas - CADPREV'!$B$2152:$N$4324,8,FALSE),"")</f>
        <v>SIM</v>
      </c>
      <c r="J923" s="83" t="str">
        <f>IF(H923="RPPS",VLOOKUP(A923,' Legislação Benef - GESCON'!$B$4:$I$2159,3,FALSE),"")</f>
        <v>NÃO</v>
      </c>
      <c r="K923" s="83" t="str">
        <f>IF(H923="RPPS",VLOOKUP(A923,' Legislação Benef - GESCON'!$B$4:$I$2159,6,FALSE),"")</f>
        <v>SIM</v>
      </c>
      <c r="L923" s="83" t="str">
        <f>IF(H923="RPPS",IFERROR(IF(VLOOKUP(A923,'Suspensão de repasses - GESCON'!$D$3:$J$1048576,7,FALSE)="Validada","SIM","NÃO"),"NÃO"),"")</f>
        <v>NÃO</v>
      </c>
    </row>
    <row r="924" spans="1:12" s="19" customFormat="1" ht="15" customHeight="1" x14ac:dyDescent="0.25">
      <c r="A924" s="88" t="s">
        <v>6292</v>
      </c>
      <c r="B924" s="40" t="s">
        <v>3143</v>
      </c>
      <c r="C924" s="82" t="s">
        <v>10958</v>
      </c>
      <c r="D924" s="82">
        <v>2696</v>
      </c>
      <c r="E924" s="82">
        <v>712</v>
      </c>
      <c r="F924" s="82">
        <v>179</v>
      </c>
      <c r="G924" s="82">
        <v>3587</v>
      </c>
      <c r="H924" s="40" t="s">
        <v>2</v>
      </c>
      <c r="I924" s="83" t="str">
        <f>IFERROR(VLOOKUP(A924,'Alíquotas - CADPREV'!$B$2152:$N$4324,8,FALSE),"")</f>
        <v>NÃO</v>
      </c>
      <c r="J924" s="83" t="str">
        <f>IF(H924="RPPS",VLOOKUP(A924,' Legislação Benef - GESCON'!$B$4:$I$2159,3,FALSE),"")</f>
        <v>NÃO</v>
      </c>
      <c r="K924" s="83" t="str">
        <f>IF(H924="RPPS",VLOOKUP(A924,' Legislação Benef - GESCON'!$B$4:$I$2159,6,FALSE),"")</f>
        <v>NÃO</v>
      </c>
      <c r="L924" s="83" t="str">
        <f>IF(H924="RPPS",IFERROR(IF(VLOOKUP(A924,'Suspensão de repasses - GESCON'!$D$3:$J$1048576,7,FALSE)="Validada","SIM","NÃO"),"NÃO"),"")</f>
        <v>NÃO</v>
      </c>
    </row>
    <row r="925" spans="1:12" s="19" customFormat="1" ht="15" hidden="1" customHeight="1" x14ac:dyDescent="0.25">
      <c r="A925" s="88" t="s">
        <v>6293</v>
      </c>
      <c r="B925" s="40" t="s">
        <v>3143</v>
      </c>
      <c r="C925" s="82" t="s">
        <v>10959</v>
      </c>
      <c r="D925" s="82"/>
      <c r="E925" s="82"/>
      <c r="F925" s="82"/>
      <c r="G925" s="82"/>
      <c r="H925" s="40" t="s">
        <v>4</v>
      </c>
      <c r="I925" s="83" t="str">
        <f>IFERROR(VLOOKUP(A925,'Alíquotas - CADPREV'!$B$2152:$N$4324,8,FALSE),"")</f>
        <v/>
      </c>
      <c r="J925" s="83" t="str">
        <f>IF(H925="RPPS",VLOOKUP(A925,' Legislação Benef - GESCON'!$B$4:$I$2159,3,FALSE),"")</f>
        <v/>
      </c>
      <c r="K925" s="83" t="str">
        <f>IF(H925="RPPS",VLOOKUP(A925,' Legislação Benef - GESCON'!$B$4:$I$2159,6,FALSE),"")</f>
        <v/>
      </c>
      <c r="L925" s="83" t="str">
        <f>IF(H925="RPPS",IFERROR(IF(VLOOKUP(A925,'Suspensão de repasses - GESCON'!$D$3:$J$1048576,7,FALSE)="Validada","SIM","NÃO"),"NÃO"),"")</f>
        <v/>
      </c>
    </row>
    <row r="926" spans="1:12" s="19" customFormat="1" ht="15" customHeight="1" x14ac:dyDescent="0.25">
      <c r="A926" s="88" t="s">
        <v>6294</v>
      </c>
      <c r="B926" s="40" t="s">
        <v>4289</v>
      </c>
      <c r="C926" s="82" t="s">
        <v>10958</v>
      </c>
      <c r="D926" s="82">
        <v>1394</v>
      </c>
      <c r="E926" s="82">
        <v>182</v>
      </c>
      <c r="F926" s="82">
        <v>39</v>
      </c>
      <c r="G926" s="82">
        <v>1615</v>
      </c>
      <c r="H926" s="40" t="s">
        <v>2</v>
      </c>
      <c r="I926" s="83" t="str">
        <f>IFERROR(VLOOKUP(A926,'Alíquotas - CADPREV'!$B$2152:$N$4324,8,FALSE),"")</f>
        <v>SIM</v>
      </c>
      <c r="J926" s="83" t="str">
        <f>IF(H926="RPPS",VLOOKUP(A926,' Legislação Benef - GESCON'!$B$4:$I$2159,3,FALSE),"")</f>
        <v>NÃO</v>
      </c>
      <c r="K926" s="83" t="str">
        <f>IF(H926="RPPS",VLOOKUP(A926,' Legislação Benef - GESCON'!$B$4:$I$2159,6,FALSE),"")</f>
        <v>NÃO</v>
      </c>
      <c r="L926" s="83" t="str">
        <f>IF(H926="RPPS",IFERROR(IF(VLOOKUP(A926,'Suspensão de repasses - GESCON'!$D$3:$J$1048576,7,FALSE)="Validada","SIM","NÃO"),"NÃO"),"")</f>
        <v>NÃO</v>
      </c>
    </row>
    <row r="927" spans="1:12" s="19" customFormat="1" ht="15" customHeight="1" x14ac:dyDescent="0.25">
      <c r="A927" s="88" t="s">
        <v>6295</v>
      </c>
      <c r="B927" s="40" t="s">
        <v>3513</v>
      </c>
      <c r="C927" s="82" t="s">
        <v>10958</v>
      </c>
      <c r="D927" s="82">
        <v>737</v>
      </c>
      <c r="E927" s="82">
        <v>235</v>
      </c>
      <c r="F927" s="82">
        <v>86</v>
      </c>
      <c r="G927" s="82">
        <v>1058</v>
      </c>
      <c r="H927" s="40" t="s">
        <v>2</v>
      </c>
      <c r="I927" s="83" t="str">
        <f>IFERROR(VLOOKUP(A927,'Alíquotas - CADPREV'!$B$2152:$N$4324,8,FALSE),"")</f>
        <v>NÃO</v>
      </c>
      <c r="J927" s="83" t="str">
        <f>IF(H927="RPPS",VLOOKUP(A927,' Legislação Benef - GESCON'!$B$4:$I$2159,3,FALSE),"")</f>
        <v>NÃO</v>
      </c>
      <c r="K927" s="83" t="str">
        <f>IF(H927="RPPS",VLOOKUP(A927,' Legislação Benef - GESCON'!$B$4:$I$2159,6,FALSE),"")</f>
        <v>NÃO</v>
      </c>
      <c r="L927" s="83" t="str">
        <f>IF(H927="RPPS",IFERROR(IF(VLOOKUP(A927,'Suspensão de repasses - GESCON'!$D$3:$J$1048576,7,FALSE)="Validada","SIM","NÃO"),"NÃO"),"")</f>
        <v>NÃO</v>
      </c>
    </row>
    <row r="928" spans="1:12" s="19" customFormat="1" ht="15" customHeight="1" x14ac:dyDescent="0.25">
      <c r="A928" s="88" t="s">
        <v>6296</v>
      </c>
      <c r="B928" s="40" t="s">
        <v>1356</v>
      </c>
      <c r="C928" s="82" t="s">
        <v>10958</v>
      </c>
      <c r="D928" s="82">
        <v>674</v>
      </c>
      <c r="E928" s="82">
        <v>214</v>
      </c>
      <c r="F928" s="82">
        <v>56</v>
      </c>
      <c r="G928" s="82">
        <v>944</v>
      </c>
      <c r="H928" s="40" t="s">
        <v>2</v>
      </c>
      <c r="I928" s="83" t="str">
        <f>IFERROR(VLOOKUP(A928,'Alíquotas - CADPREV'!$B$2152:$N$4324,8,FALSE),"")</f>
        <v>SIM</v>
      </c>
      <c r="J928" s="83" t="str">
        <f>IF(H928="RPPS",VLOOKUP(A928,' Legislação Benef - GESCON'!$B$4:$I$2159,3,FALSE),"")</f>
        <v>NÃO</v>
      </c>
      <c r="K928" s="83" t="str">
        <f>IF(H928="RPPS",VLOOKUP(A928,' Legislação Benef - GESCON'!$B$4:$I$2159,6,FALSE),"")</f>
        <v>SIM</v>
      </c>
      <c r="L928" s="83" t="str">
        <f>IF(H928="RPPS",IFERROR(IF(VLOOKUP(A928,'Suspensão de repasses - GESCON'!$D$3:$J$1048576,7,FALSE)="Validada","SIM","NÃO"),"NÃO"),"")</f>
        <v>NÃO</v>
      </c>
    </row>
    <row r="929" spans="1:12" s="19" customFormat="1" ht="15" hidden="1" customHeight="1" x14ac:dyDescent="0.25">
      <c r="A929" s="88" t="s">
        <v>6297</v>
      </c>
      <c r="B929" s="40" t="s">
        <v>1356</v>
      </c>
      <c r="C929" s="82" t="s">
        <v>10959</v>
      </c>
      <c r="D929" s="82"/>
      <c r="E929" s="82"/>
      <c r="F929" s="82"/>
      <c r="G929" s="82"/>
      <c r="H929" s="40" t="s">
        <v>4</v>
      </c>
      <c r="I929" s="83" t="str">
        <f>IFERROR(VLOOKUP(A929,'Alíquotas - CADPREV'!$B$2152:$N$4324,8,FALSE),"")</f>
        <v/>
      </c>
      <c r="J929" s="83" t="str">
        <f>IF(H929="RPPS",VLOOKUP(A929,' Legislação Benef - GESCON'!$B$4:$I$2159,3,FALSE),"")</f>
        <v/>
      </c>
      <c r="K929" s="83" t="str">
        <f>IF(H929="RPPS",VLOOKUP(A929,' Legislação Benef - GESCON'!$B$4:$I$2159,6,FALSE),"")</f>
        <v/>
      </c>
      <c r="L929" s="83" t="str">
        <f>IF(H929="RPPS",IFERROR(IF(VLOOKUP(A929,'Suspensão de repasses - GESCON'!$D$3:$J$1048576,7,FALSE)="Validada","SIM","NÃO"),"NÃO"),"")</f>
        <v/>
      </c>
    </row>
    <row r="930" spans="1:12" s="19" customFormat="1" ht="15" hidden="1" customHeight="1" x14ac:dyDescent="0.25">
      <c r="A930" s="88" t="s">
        <v>6298</v>
      </c>
      <c r="B930" s="40" t="s">
        <v>2413</v>
      </c>
      <c r="C930" s="82" t="s">
        <v>10959</v>
      </c>
      <c r="D930" s="82"/>
      <c r="E930" s="82"/>
      <c r="F930" s="82"/>
      <c r="G930" s="82"/>
      <c r="H930" s="40" t="s">
        <v>4</v>
      </c>
      <c r="I930" s="83" t="str">
        <f>IFERROR(VLOOKUP(A930,'Alíquotas - CADPREV'!$B$2152:$N$4324,8,FALSE),"")</f>
        <v/>
      </c>
      <c r="J930" s="83" t="str">
        <f>IF(H930="RPPS",VLOOKUP(A930,' Legislação Benef - GESCON'!$B$4:$I$2159,3,FALSE),"")</f>
        <v/>
      </c>
      <c r="K930" s="83" t="str">
        <f>IF(H930="RPPS",VLOOKUP(A930,' Legislação Benef - GESCON'!$B$4:$I$2159,6,FALSE),"")</f>
        <v/>
      </c>
      <c r="L930" s="83" t="str">
        <f>IF(H930="RPPS",IFERROR(IF(VLOOKUP(A930,'Suspensão de repasses - GESCON'!$D$3:$J$1048576,7,FALSE)="Validada","SIM","NÃO"),"NÃO"),"")</f>
        <v/>
      </c>
    </row>
    <row r="931" spans="1:12" s="19" customFormat="1" ht="15" hidden="1" customHeight="1" x14ac:dyDescent="0.25">
      <c r="A931" s="88" t="s">
        <v>6299</v>
      </c>
      <c r="B931" s="40" t="s">
        <v>634</v>
      </c>
      <c r="C931" s="82" t="s">
        <v>10959</v>
      </c>
      <c r="D931" s="82"/>
      <c r="E931" s="82"/>
      <c r="F931" s="82"/>
      <c r="G931" s="82"/>
      <c r="H931" s="40" t="s">
        <v>4</v>
      </c>
      <c r="I931" s="83" t="str">
        <f>IFERROR(VLOOKUP(A931,'Alíquotas - CADPREV'!$B$2152:$N$4324,8,FALSE),"")</f>
        <v/>
      </c>
      <c r="J931" s="83" t="str">
        <f>IF(H931="RPPS",VLOOKUP(A931,' Legislação Benef - GESCON'!$B$4:$I$2159,3,FALSE),"")</f>
        <v/>
      </c>
      <c r="K931" s="83" t="str">
        <f>IF(H931="RPPS",VLOOKUP(A931,' Legislação Benef - GESCON'!$B$4:$I$2159,6,FALSE),"")</f>
        <v/>
      </c>
      <c r="L931" s="83" t="str">
        <f>IF(H931="RPPS",IFERROR(IF(VLOOKUP(A931,'Suspensão de repasses - GESCON'!$D$3:$J$1048576,7,FALSE)="Validada","SIM","NÃO"),"NÃO"),"")</f>
        <v/>
      </c>
    </row>
    <row r="932" spans="1:12" s="19" customFormat="1" ht="15" hidden="1" customHeight="1" x14ac:dyDescent="0.25">
      <c r="A932" s="88" t="s">
        <v>6300</v>
      </c>
      <c r="B932" s="40" t="s">
        <v>2758</v>
      </c>
      <c r="C932" s="82" t="s">
        <v>10959</v>
      </c>
      <c r="D932" s="82"/>
      <c r="E932" s="82"/>
      <c r="F932" s="82"/>
      <c r="G932" s="82"/>
      <c r="H932" s="40" t="s">
        <v>4</v>
      </c>
      <c r="I932" s="83" t="str">
        <f>IFERROR(VLOOKUP(A932,'Alíquotas - CADPREV'!$B$2152:$N$4324,8,FALSE),"")</f>
        <v/>
      </c>
      <c r="J932" s="83" t="str">
        <f>IF(H932="RPPS",VLOOKUP(A932,' Legislação Benef - GESCON'!$B$4:$I$2159,3,FALSE),"")</f>
        <v/>
      </c>
      <c r="K932" s="83" t="str">
        <f>IF(H932="RPPS",VLOOKUP(A932,' Legislação Benef - GESCON'!$B$4:$I$2159,6,FALSE),"")</f>
        <v/>
      </c>
      <c r="L932" s="83" t="str">
        <f>IF(H932="RPPS",IFERROR(IF(VLOOKUP(A932,'Suspensão de repasses - GESCON'!$D$3:$J$1048576,7,FALSE)="Validada","SIM","NÃO"),"NÃO"),"")</f>
        <v/>
      </c>
    </row>
    <row r="933" spans="1:12" s="19" customFormat="1" ht="15" customHeight="1" x14ac:dyDescent="0.25">
      <c r="A933" s="88" t="s">
        <v>6301</v>
      </c>
      <c r="B933" s="40" t="s">
        <v>1356</v>
      </c>
      <c r="C933" s="82" t="s">
        <v>10958</v>
      </c>
      <c r="D933" s="82">
        <v>208</v>
      </c>
      <c r="E933" s="82">
        <v>37</v>
      </c>
      <c r="F933" s="82">
        <v>10</v>
      </c>
      <c r="G933" s="82">
        <v>255</v>
      </c>
      <c r="H933" s="40" t="s">
        <v>2</v>
      </c>
      <c r="I933" s="83" t="str">
        <f>IFERROR(VLOOKUP(A933,'Alíquotas - CADPREV'!$B$2152:$N$4324,8,FALSE),"")</f>
        <v>NÃO</v>
      </c>
      <c r="J933" s="83" t="str">
        <f>IF(H933="RPPS",VLOOKUP(A933,' Legislação Benef - GESCON'!$B$4:$I$2159,3,FALSE),"")</f>
        <v>NÃO</v>
      </c>
      <c r="K933" s="83" t="str">
        <f>IF(H933="RPPS",VLOOKUP(A933,' Legislação Benef - GESCON'!$B$4:$I$2159,6,FALSE),"")</f>
        <v>NÃO</v>
      </c>
      <c r="L933" s="83" t="str">
        <f>IF(H933="RPPS",IFERROR(IF(VLOOKUP(A933,'Suspensão de repasses - GESCON'!$D$3:$J$1048576,7,FALSE)="Validada","SIM","NÃO"),"NÃO"),"")</f>
        <v>NÃO</v>
      </c>
    </row>
    <row r="934" spans="1:12" s="19" customFormat="1" ht="15" customHeight="1" x14ac:dyDescent="0.25">
      <c r="A934" s="88" t="s">
        <v>6302</v>
      </c>
      <c r="B934" s="40" t="s">
        <v>1356</v>
      </c>
      <c r="C934" s="82" t="s">
        <v>10958</v>
      </c>
      <c r="D934" s="82">
        <v>324</v>
      </c>
      <c r="E934" s="82">
        <v>138</v>
      </c>
      <c r="F934" s="82">
        <v>23</v>
      </c>
      <c r="G934" s="82">
        <v>485</v>
      </c>
      <c r="H934" s="40" t="s">
        <v>2</v>
      </c>
      <c r="I934" s="83" t="str">
        <f>IFERROR(VLOOKUP(A934,'Alíquotas - CADPREV'!$B$2152:$N$4324,8,FALSE),"")</f>
        <v>NÃO</v>
      </c>
      <c r="J934" s="83" t="str">
        <f>IF(H934="RPPS",VLOOKUP(A934,' Legislação Benef - GESCON'!$B$4:$I$2159,3,FALSE),"")</f>
        <v>NÃO</v>
      </c>
      <c r="K934" s="83" t="str">
        <f>IF(H934="RPPS",VLOOKUP(A934,' Legislação Benef - GESCON'!$B$4:$I$2159,6,FALSE),"")</f>
        <v>NÃO</v>
      </c>
      <c r="L934" s="83" t="str">
        <f>IF(H934="RPPS",IFERROR(IF(VLOOKUP(A934,'Suspensão de repasses - GESCON'!$D$3:$J$1048576,7,FALSE)="Validada","SIM","NÃO"),"NÃO"),"")</f>
        <v>NÃO</v>
      </c>
    </row>
    <row r="935" spans="1:12" s="19" customFormat="1" ht="15" customHeight="1" x14ac:dyDescent="0.25">
      <c r="A935" s="88" t="s">
        <v>6303</v>
      </c>
      <c r="B935" s="40" t="s">
        <v>29</v>
      </c>
      <c r="C935" s="82" t="s">
        <v>10958</v>
      </c>
      <c r="D935" s="82">
        <v>311</v>
      </c>
      <c r="E935" s="82">
        <v>0</v>
      </c>
      <c r="F935" s="82">
        <v>1</v>
      </c>
      <c r="G935" s="82">
        <v>312</v>
      </c>
      <c r="H935" s="40" t="s">
        <v>2</v>
      </c>
      <c r="I935" s="83" t="str">
        <f>IFERROR(VLOOKUP(A935,'Alíquotas - CADPREV'!$B$2152:$N$4324,8,FALSE),"")</f>
        <v>NÃO</v>
      </c>
      <c r="J935" s="83" t="str">
        <f>IF(H935="RPPS",VLOOKUP(A935,' Legislação Benef - GESCON'!$B$4:$I$2159,3,FALSE),"")</f>
        <v>SIM</v>
      </c>
      <c r="K935" s="83" t="str">
        <f>IF(H935="RPPS",VLOOKUP(A935,' Legislação Benef - GESCON'!$B$4:$I$2159,6,FALSE),"")</f>
        <v>SIM</v>
      </c>
      <c r="L935" s="83" t="str">
        <f>IF(H935="RPPS",IFERROR(IF(VLOOKUP(A935,'Suspensão de repasses - GESCON'!$D$3:$J$1048576,7,FALSE)="Validada","SIM","NÃO"),"NÃO"),"")</f>
        <v>NÃO</v>
      </c>
    </row>
    <row r="936" spans="1:12" s="19" customFormat="1" ht="15" hidden="1" customHeight="1" x14ac:dyDescent="0.25">
      <c r="A936" s="88" t="s">
        <v>6304</v>
      </c>
      <c r="B936" s="40" t="s">
        <v>1356</v>
      </c>
      <c r="C936" s="82" t="s">
        <v>10959</v>
      </c>
      <c r="D936" s="82"/>
      <c r="E936" s="82"/>
      <c r="F936" s="82"/>
      <c r="G936" s="82"/>
      <c r="H936" s="40" t="s">
        <v>4</v>
      </c>
      <c r="I936" s="83" t="str">
        <f>IFERROR(VLOOKUP(A936,'Alíquotas - CADPREV'!$B$2152:$N$4324,8,FALSE),"")</f>
        <v/>
      </c>
      <c r="J936" s="83" t="str">
        <f>IF(H936="RPPS",VLOOKUP(A936,' Legislação Benef - GESCON'!$B$4:$I$2159,3,FALSE),"")</f>
        <v/>
      </c>
      <c r="K936" s="83" t="str">
        <f>IF(H936="RPPS",VLOOKUP(A936,' Legislação Benef - GESCON'!$B$4:$I$2159,6,FALSE),"")</f>
        <v/>
      </c>
      <c r="L936" s="83" t="str">
        <f>IF(H936="RPPS",IFERROR(IF(VLOOKUP(A936,'Suspensão de repasses - GESCON'!$D$3:$J$1048576,7,FALSE)="Validada","SIM","NÃO"),"NÃO"),"")</f>
        <v/>
      </c>
    </row>
    <row r="937" spans="1:12" s="19" customFormat="1" ht="15" hidden="1" customHeight="1" x14ac:dyDescent="0.25">
      <c r="A937" s="88" t="s">
        <v>6305</v>
      </c>
      <c r="B937" s="40" t="s">
        <v>3812</v>
      </c>
      <c r="C937" s="82" t="s">
        <v>10959</v>
      </c>
      <c r="D937" s="82"/>
      <c r="E937" s="82"/>
      <c r="F937" s="82"/>
      <c r="G937" s="82"/>
      <c r="H937" s="40" t="s">
        <v>4</v>
      </c>
      <c r="I937" s="83" t="str">
        <f>IFERROR(VLOOKUP(A937,'Alíquotas - CADPREV'!$B$2152:$N$4324,8,FALSE),"")</f>
        <v/>
      </c>
      <c r="J937" s="83" t="str">
        <f>IF(H937="RPPS",VLOOKUP(A937,' Legislação Benef - GESCON'!$B$4:$I$2159,3,FALSE),"")</f>
        <v/>
      </c>
      <c r="K937" s="83" t="str">
        <f>IF(H937="RPPS",VLOOKUP(A937,' Legislação Benef - GESCON'!$B$4:$I$2159,6,FALSE),"")</f>
        <v/>
      </c>
      <c r="L937" s="83" t="str">
        <f>IF(H937="RPPS",IFERROR(IF(VLOOKUP(A937,'Suspensão de repasses - GESCON'!$D$3:$J$1048576,7,FALSE)="Validada","SIM","NÃO"),"NÃO"),"")</f>
        <v/>
      </c>
    </row>
    <row r="938" spans="1:12" s="19" customFormat="1" ht="15" hidden="1" customHeight="1" x14ac:dyDescent="0.25">
      <c r="A938" s="88" t="s">
        <v>6306</v>
      </c>
      <c r="B938" s="40" t="s">
        <v>901</v>
      </c>
      <c r="C938" s="82" t="s">
        <v>10959</v>
      </c>
      <c r="D938" s="82"/>
      <c r="E938" s="82"/>
      <c r="F938" s="82"/>
      <c r="G938" s="82"/>
      <c r="H938" s="40" t="s">
        <v>4</v>
      </c>
      <c r="I938" s="83" t="str">
        <f>IFERROR(VLOOKUP(A938,'Alíquotas - CADPREV'!$B$2152:$N$4324,8,FALSE),"")</f>
        <v/>
      </c>
      <c r="J938" s="83" t="str">
        <f>IF(H938="RPPS",VLOOKUP(A938,' Legislação Benef - GESCON'!$B$4:$I$2159,3,FALSE),"")</f>
        <v/>
      </c>
      <c r="K938" s="83" t="str">
        <f>IF(H938="RPPS",VLOOKUP(A938,' Legislação Benef - GESCON'!$B$4:$I$2159,6,FALSE),"")</f>
        <v/>
      </c>
      <c r="L938" s="83" t="str">
        <f>IF(H938="RPPS",IFERROR(IF(VLOOKUP(A938,'Suspensão de repasses - GESCON'!$D$3:$J$1048576,7,FALSE)="Validada","SIM","NÃO"),"NÃO"),"")</f>
        <v/>
      </c>
    </row>
    <row r="939" spans="1:12" s="19" customFormat="1" ht="15" hidden="1" customHeight="1" x14ac:dyDescent="0.25">
      <c r="A939" s="88" t="s">
        <v>6307</v>
      </c>
      <c r="B939" s="40" t="s">
        <v>1142</v>
      </c>
      <c r="C939" s="82" t="s">
        <v>10959</v>
      </c>
      <c r="D939" s="82"/>
      <c r="E939" s="82"/>
      <c r="F939" s="82"/>
      <c r="G939" s="82"/>
      <c r="H939" s="40" t="s">
        <v>4</v>
      </c>
      <c r="I939" s="83" t="str">
        <f>IFERROR(VLOOKUP(A939,'Alíquotas - CADPREV'!$B$2152:$N$4324,8,FALSE),"")</f>
        <v/>
      </c>
      <c r="J939" s="83" t="str">
        <f>IF(H939="RPPS",VLOOKUP(A939,' Legislação Benef - GESCON'!$B$4:$I$2159,3,FALSE),"")</f>
        <v/>
      </c>
      <c r="K939" s="83" t="str">
        <f>IF(H939="RPPS",VLOOKUP(A939,' Legislação Benef - GESCON'!$B$4:$I$2159,6,FALSE),"")</f>
        <v/>
      </c>
      <c r="L939" s="83" t="str">
        <f>IF(H939="RPPS",IFERROR(IF(VLOOKUP(A939,'Suspensão de repasses - GESCON'!$D$3:$J$1048576,7,FALSE)="Validada","SIM","NÃO"),"NÃO"),"")</f>
        <v/>
      </c>
    </row>
    <row r="940" spans="1:12" s="19" customFormat="1" ht="15" hidden="1" customHeight="1" x14ac:dyDescent="0.25">
      <c r="A940" s="88" t="s">
        <v>6308</v>
      </c>
      <c r="B940" s="40" t="s">
        <v>3143</v>
      </c>
      <c r="C940" s="82" t="s">
        <v>10959</v>
      </c>
      <c r="D940" s="82"/>
      <c r="E940" s="82"/>
      <c r="F940" s="82"/>
      <c r="G940" s="82"/>
      <c r="H940" s="40" t="s">
        <v>4</v>
      </c>
      <c r="I940" s="83" t="str">
        <f>IFERROR(VLOOKUP(A940,'Alíquotas - CADPREV'!$B$2152:$N$4324,8,FALSE),"")</f>
        <v/>
      </c>
      <c r="J940" s="83" t="str">
        <f>IF(H940="RPPS",VLOOKUP(A940,' Legislação Benef - GESCON'!$B$4:$I$2159,3,FALSE),"")</f>
        <v/>
      </c>
      <c r="K940" s="83" t="str">
        <f>IF(H940="RPPS",VLOOKUP(A940,' Legislação Benef - GESCON'!$B$4:$I$2159,6,FALSE),"")</f>
        <v/>
      </c>
      <c r="L940" s="83" t="str">
        <f>IF(H940="RPPS",IFERROR(IF(VLOOKUP(A940,'Suspensão de repasses - GESCON'!$D$3:$J$1048576,7,FALSE)="Validada","SIM","NÃO"),"NÃO"),"")</f>
        <v/>
      </c>
    </row>
    <row r="941" spans="1:12" s="19" customFormat="1" ht="15" customHeight="1" x14ac:dyDescent="0.25">
      <c r="A941" s="88" t="s">
        <v>6309</v>
      </c>
      <c r="B941" s="40" t="s">
        <v>3812</v>
      </c>
      <c r="C941" s="82" t="s">
        <v>10958</v>
      </c>
      <c r="D941" s="82">
        <v>174</v>
      </c>
      <c r="E941" s="82">
        <v>68</v>
      </c>
      <c r="F941" s="82">
        <v>24</v>
      </c>
      <c r="G941" s="82">
        <v>266</v>
      </c>
      <c r="H941" s="40" t="s">
        <v>2</v>
      </c>
      <c r="I941" s="83" t="str">
        <f>IFERROR(VLOOKUP(A941,'Alíquotas - CADPREV'!$B$2152:$N$4324,8,FALSE),"")</f>
        <v>SIM</v>
      </c>
      <c r="J941" s="83" t="str">
        <f>IF(H941="RPPS",VLOOKUP(A941,' Legislação Benef - GESCON'!$B$4:$I$2159,3,FALSE),"")</f>
        <v>NÃO</v>
      </c>
      <c r="K941" s="83" t="str">
        <f>IF(H941="RPPS",VLOOKUP(A941,' Legislação Benef - GESCON'!$B$4:$I$2159,6,FALSE),"")</f>
        <v>SIM</v>
      </c>
      <c r="L941" s="83" t="str">
        <f>IF(H941="RPPS",IFERROR(IF(VLOOKUP(A941,'Suspensão de repasses - GESCON'!$D$3:$J$1048576,7,FALSE)="Validada","SIM","NÃO"),"NÃO"),"")</f>
        <v>NÃO</v>
      </c>
    </row>
    <row r="942" spans="1:12" s="19" customFormat="1" ht="15" hidden="1" customHeight="1" x14ac:dyDescent="0.25">
      <c r="A942" s="88" t="s">
        <v>6310</v>
      </c>
      <c r="B942" s="40" t="s">
        <v>4626</v>
      </c>
      <c r="C942" s="82" t="s">
        <v>10959</v>
      </c>
      <c r="D942" s="82"/>
      <c r="E942" s="82"/>
      <c r="F942" s="82"/>
      <c r="G942" s="82"/>
      <c r="H942" s="40" t="s">
        <v>4</v>
      </c>
      <c r="I942" s="83" t="str">
        <f>IFERROR(VLOOKUP(A942,'Alíquotas - CADPREV'!$B$2152:$N$4324,8,FALSE),"")</f>
        <v/>
      </c>
      <c r="J942" s="83" t="str">
        <f>IF(H942="RPPS",VLOOKUP(A942,' Legislação Benef - GESCON'!$B$4:$I$2159,3,FALSE),"")</f>
        <v/>
      </c>
      <c r="K942" s="83" t="str">
        <f>IF(H942="RPPS",VLOOKUP(A942,' Legislação Benef - GESCON'!$B$4:$I$2159,6,FALSE),"")</f>
        <v/>
      </c>
      <c r="L942" s="83" t="str">
        <f>IF(H942="RPPS",IFERROR(IF(VLOOKUP(A942,'Suspensão de repasses - GESCON'!$D$3:$J$1048576,7,FALSE)="Validada","SIM","NÃO"),"NÃO"),"")</f>
        <v/>
      </c>
    </row>
    <row r="943" spans="1:12" s="19" customFormat="1" ht="15" customHeight="1" x14ac:dyDescent="0.25">
      <c r="A943" s="88" t="s">
        <v>6311</v>
      </c>
      <c r="B943" s="40" t="s">
        <v>3143</v>
      </c>
      <c r="C943" s="82" t="s">
        <v>10958</v>
      </c>
      <c r="D943" s="82">
        <v>187</v>
      </c>
      <c r="E943" s="82">
        <v>25</v>
      </c>
      <c r="F943" s="82">
        <v>3</v>
      </c>
      <c r="G943" s="82">
        <v>215</v>
      </c>
      <c r="H943" s="40" t="s">
        <v>2</v>
      </c>
      <c r="I943" s="83" t="str">
        <f>IFERROR(VLOOKUP(A943,'Alíquotas - CADPREV'!$B$2152:$N$4324,8,FALSE),"")</f>
        <v>NÃO</v>
      </c>
      <c r="J943" s="83" t="str">
        <f>IF(H943="RPPS",VLOOKUP(A943,' Legislação Benef - GESCON'!$B$4:$I$2159,3,FALSE),"")</f>
        <v>NÃO</v>
      </c>
      <c r="K943" s="83" t="str">
        <f>IF(H943="RPPS",VLOOKUP(A943,' Legislação Benef - GESCON'!$B$4:$I$2159,6,FALSE),"")</f>
        <v>NÃO</v>
      </c>
      <c r="L943" s="83" t="str">
        <f>IF(H943="RPPS",IFERROR(IF(VLOOKUP(A943,'Suspensão de repasses - GESCON'!$D$3:$J$1048576,7,FALSE)="Validada","SIM","NÃO"),"NÃO"),"")</f>
        <v>NÃO</v>
      </c>
    </row>
    <row r="944" spans="1:12" s="19" customFormat="1" ht="15" customHeight="1" x14ac:dyDescent="0.25">
      <c r="A944" s="88" t="s">
        <v>6312</v>
      </c>
      <c r="B944" s="40" t="s">
        <v>2554</v>
      </c>
      <c r="C944" s="82" t="s">
        <v>10958</v>
      </c>
      <c r="D944" s="82">
        <v>7703</v>
      </c>
      <c r="E944" s="82">
        <v>2915</v>
      </c>
      <c r="F944" s="82">
        <v>750</v>
      </c>
      <c r="G944" s="82">
        <v>11368</v>
      </c>
      <c r="H944" s="40" t="s">
        <v>2</v>
      </c>
      <c r="I944" s="83" t="str">
        <f>IFERROR(VLOOKUP(A944,'Alíquotas - CADPREV'!$B$2152:$N$4324,8,FALSE),"")</f>
        <v>SIM</v>
      </c>
      <c r="J944" s="83" t="str">
        <f>IF(H944="RPPS",VLOOKUP(A944,' Legislação Benef - GESCON'!$B$4:$I$2159,3,FALSE),"")</f>
        <v>NÃO</v>
      </c>
      <c r="K944" s="83" t="str">
        <f>IF(H944="RPPS",VLOOKUP(A944,' Legislação Benef - GESCON'!$B$4:$I$2159,6,FALSE),"")</f>
        <v>NÃO</v>
      </c>
      <c r="L944" s="83" t="str">
        <f>IF(H944="RPPS",IFERROR(IF(VLOOKUP(A944,'Suspensão de repasses - GESCON'!$D$3:$J$1048576,7,FALSE)="Validada","SIM","NÃO"),"NÃO"),"")</f>
        <v>NÃO</v>
      </c>
    </row>
    <row r="945" spans="1:12" s="19" customFormat="1" ht="15" customHeight="1" x14ac:dyDescent="0.25">
      <c r="A945" s="88" t="s">
        <v>6313</v>
      </c>
      <c r="B945" s="40" t="s">
        <v>3143</v>
      </c>
      <c r="C945" s="82" t="s">
        <v>10958</v>
      </c>
      <c r="D945" s="82">
        <v>1116</v>
      </c>
      <c r="E945" s="82">
        <v>206</v>
      </c>
      <c r="F945" s="82">
        <v>41</v>
      </c>
      <c r="G945" s="82">
        <v>1363</v>
      </c>
      <c r="H945" s="40" t="s">
        <v>2</v>
      </c>
      <c r="I945" s="83" t="str">
        <f>IFERROR(VLOOKUP(A945,'Alíquotas - CADPREV'!$B$2152:$N$4324,8,FALSE),"")</f>
        <v>NÃO</v>
      </c>
      <c r="J945" s="83" t="str">
        <f>IF(H945="RPPS",VLOOKUP(A945,' Legislação Benef - GESCON'!$B$4:$I$2159,3,FALSE),"")</f>
        <v>NÃO</v>
      </c>
      <c r="K945" s="83" t="str">
        <f>IF(H945="RPPS",VLOOKUP(A945,' Legislação Benef - GESCON'!$B$4:$I$2159,6,FALSE),"")</f>
        <v>NÃO</v>
      </c>
      <c r="L945" s="83" t="str">
        <f>IF(H945="RPPS",IFERROR(IF(VLOOKUP(A945,'Suspensão de repasses - GESCON'!$D$3:$J$1048576,7,FALSE)="Validada","SIM","NÃO"),"NÃO"),"")</f>
        <v>NÃO</v>
      </c>
    </row>
    <row r="946" spans="1:12" s="19" customFormat="1" ht="15" hidden="1" customHeight="1" x14ac:dyDescent="0.25">
      <c r="A946" s="88" t="s">
        <v>6314</v>
      </c>
      <c r="B946" s="40" t="s">
        <v>1356</v>
      </c>
      <c r="C946" s="82" t="s">
        <v>10959</v>
      </c>
      <c r="D946" s="82"/>
      <c r="E946" s="82"/>
      <c r="F946" s="82"/>
      <c r="G946" s="82"/>
      <c r="H946" s="40" t="s">
        <v>4</v>
      </c>
      <c r="I946" s="83" t="str">
        <f>IFERROR(VLOOKUP(A946,'Alíquotas - CADPREV'!$B$2152:$N$4324,8,FALSE),"")</f>
        <v/>
      </c>
      <c r="J946" s="83" t="str">
        <f>IF(H946="RPPS",VLOOKUP(A946,' Legislação Benef - GESCON'!$B$4:$I$2159,3,FALSE),"")</f>
        <v/>
      </c>
      <c r="K946" s="83" t="str">
        <f>IF(H946="RPPS",VLOOKUP(A946,' Legislação Benef - GESCON'!$B$4:$I$2159,6,FALSE),"")</f>
        <v/>
      </c>
      <c r="L946" s="83" t="str">
        <f>IF(H946="RPPS",IFERROR(IF(VLOOKUP(A946,'Suspensão de repasses - GESCON'!$D$3:$J$1048576,7,FALSE)="Validada","SIM","NÃO"),"NÃO"),"")</f>
        <v/>
      </c>
    </row>
    <row r="947" spans="1:12" s="19" customFormat="1" ht="15" hidden="1" customHeight="1" x14ac:dyDescent="0.25">
      <c r="A947" s="88" t="s">
        <v>6315</v>
      </c>
      <c r="B947" s="40" t="s">
        <v>901</v>
      </c>
      <c r="C947" s="82" t="s">
        <v>10959</v>
      </c>
      <c r="D947" s="82"/>
      <c r="E947" s="82"/>
      <c r="F947" s="82"/>
      <c r="G947" s="82"/>
      <c r="H947" s="40" t="s">
        <v>4</v>
      </c>
      <c r="I947" s="83" t="str">
        <f>IFERROR(VLOOKUP(A947,'Alíquotas - CADPREV'!$B$2152:$N$4324,8,FALSE),"")</f>
        <v/>
      </c>
      <c r="J947" s="83" t="str">
        <f>IF(H947="RPPS",VLOOKUP(A947,' Legislação Benef - GESCON'!$B$4:$I$2159,3,FALSE),"")</f>
        <v/>
      </c>
      <c r="K947" s="83" t="str">
        <f>IF(H947="RPPS",VLOOKUP(A947,' Legislação Benef - GESCON'!$B$4:$I$2159,6,FALSE),"")</f>
        <v/>
      </c>
      <c r="L947" s="83" t="str">
        <f>IF(H947="RPPS",IFERROR(IF(VLOOKUP(A947,'Suspensão de repasses - GESCON'!$D$3:$J$1048576,7,FALSE)="Validada","SIM","NÃO"),"NÃO"),"")</f>
        <v/>
      </c>
    </row>
    <row r="948" spans="1:12" s="19" customFormat="1" ht="15" customHeight="1" x14ac:dyDescent="0.25">
      <c r="A948" s="88" t="s">
        <v>6316</v>
      </c>
      <c r="B948" s="40" t="s">
        <v>2274</v>
      </c>
      <c r="C948" s="82" t="s">
        <v>10958</v>
      </c>
      <c r="D948" s="82">
        <v>352</v>
      </c>
      <c r="E948" s="82">
        <v>57</v>
      </c>
      <c r="F948" s="82">
        <v>12</v>
      </c>
      <c r="G948" s="82">
        <v>421</v>
      </c>
      <c r="H948" s="40" t="s">
        <v>2</v>
      </c>
      <c r="I948" s="83" t="str">
        <f>IFERROR(VLOOKUP(A948,'Alíquotas - CADPREV'!$B$2152:$N$4324,8,FALSE),"")</f>
        <v>NÃO</v>
      </c>
      <c r="J948" s="83" t="str">
        <f>IF(H948="RPPS",VLOOKUP(A948,' Legislação Benef - GESCON'!$B$4:$I$2159,3,FALSE),"")</f>
        <v>NÃO</v>
      </c>
      <c r="K948" s="83" t="str">
        <f>IF(H948="RPPS",VLOOKUP(A948,' Legislação Benef - GESCON'!$B$4:$I$2159,6,FALSE),"")</f>
        <v>NÃO</v>
      </c>
      <c r="L948" s="83" t="str">
        <f>IF(H948="RPPS",IFERROR(IF(VLOOKUP(A948,'Suspensão de repasses - GESCON'!$D$3:$J$1048576,7,FALSE)="Validada","SIM","NÃO"),"NÃO"),"")</f>
        <v>NÃO</v>
      </c>
    </row>
    <row r="949" spans="1:12" s="19" customFormat="1" ht="15" customHeight="1" x14ac:dyDescent="0.25">
      <c r="A949" s="88" t="s">
        <v>6317</v>
      </c>
      <c r="B949" s="40" t="s">
        <v>4626</v>
      </c>
      <c r="C949" s="82" t="s">
        <v>10958</v>
      </c>
      <c r="D949" s="82">
        <v>14693</v>
      </c>
      <c r="E949" s="82">
        <v>7910</v>
      </c>
      <c r="F949" s="82">
        <v>2067</v>
      </c>
      <c r="G949" s="82">
        <v>24670</v>
      </c>
      <c r="H949" s="40" t="s">
        <v>2</v>
      </c>
      <c r="I949" s="83" t="str">
        <f>IFERROR(VLOOKUP(A949,'Alíquotas - CADPREV'!$B$2152:$N$4324,8,FALSE),"")</f>
        <v>NÃO</v>
      </c>
      <c r="J949" s="83" t="str">
        <f>IF(H949="RPPS",VLOOKUP(A949,' Legislação Benef - GESCON'!$B$4:$I$2159,3,FALSE),"")</f>
        <v>NÃO</v>
      </c>
      <c r="K949" s="83" t="str">
        <f>IF(H949="RPPS",VLOOKUP(A949,' Legislação Benef - GESCON'!$B$4:$I$2159,6,FALSE),"")</f>
        <v>SIM</v>
      </c>
      <c r="L949" s="83" t="str">
        <f>IF(H949="RPPS",IFERROR(IF(VLOOKUP(A949,'Suspensão de repasses - GESCON'!$D$3:$J$1048576,7,FALSE)="Validada","SIM","NÃO"),"NÃO"),"")</f>
        <v>NÃO</v>
      </c>
    </row>
    <row r="950" spans="1:12" s="19" customFormat="1" ht="15" hidden="1" customHeight="1" x14ac:dyDescent="0.25">
      <c r="A950" s="88" t="s">
        <v>6318</v>
      </c>
      <c r="B950" s="40" t="s">
        <v>2926</v>
      </c>
      <c r="C950" s="82" t="s">
        <v>10959</v>
      </c>
      <c r="D950" s="82"/>
      <c r="E950" s="82"/>
      <c r="F950" s="82"/>
      <c r="G950" s="82"/>
      <c r="H950" s="40" t="s">
        <v>4</v>
      </c>
      <c r="I950" s="83" t="str">
        <f>IFERROR(VLOOKUP(A950,'Alíquotas - CADPREV'!$B$2152:$N$4324,8,FALSE),"")</f>
        <v/>
      </c>
      <c r="J950" s="83" t="str">
        <f>IF(H950="RPPS",VLOOKUP(A950,' Legislação Benef - GESCON'!$B$4:$I$2159,3,FALSE),"")</f>
        <v/>
      </c>
      <c r="K950" s="83" t="str">
        <f>IF(H950="RPPS",VLOOKUP(A950,' Legislação Benef - GESCON'!$B$4:$I$2159,6,FALSE),"")</f>
        <v/>
      </c>
      <c r="L950" s="83" t="str">
        <f>IF(H950="RPPS",IFERROR(IF(VLOOKUP(A950,'Suspensão de repasses - GESCON'!$D$3:$J$1048576,7,FALSE)="Validada","SIM","NÃO"),"NÃO"),"")</f>
        <v/>
      </c>
    </row>
    <row r="951" spans="1:12" s="19" customFormat="1" ht="15" hidden="1" customHeight="1" x14ac:dyDescent="0.25">
      <c r="A951" s="88" t="s">
        <v>6319</v>
      </c>
      <c r="B951" s="40" t="s">
        <v>3812</v>
      </c>
      <c r="C951" s="82" t="s">
        <v>10959</v>
      </c>
      <c r="D951" s="82"/>
      <c r="E951" s="82"/>
      <c r="F951" s="82"/>
      <c r="G951" s="82"/>
      <c r="H951" s="40" t="s">
        <v>4</v>
      </c>
      <c r="I951" s="83" t="str">
        <f>IFERROR(VLOOKUP(A951,'Alíquotas - CADPREV'!$B$2152:$N$4324,8,FALSE),"")</f>
        <v/>
      </c>
      <c r="J951" s="83" t="str">
        <f>IF(H951="RPPS",VLOOKUP(A951,' Legislação Benef - GESCON'!$B$4:$I$2159,3,FALSE),"")</f>
        <v/>
      </c>
      <c r="K951" s="83" t="str">
        <f>IF(H951="RPPS",VLOOKUP(A951,' Legislação Benef - GESCON'!$B$4:$I$2159,6,FALSE),"")</f>
        <v/>
      </c>
      <c r="L951" s="83" t="str">
        <f>IF(H951="RPPS",IFERROR(IF(VLOOKUP(A951,'Suspensão de repasses - GESCON'!$D$3:$J$1048576,7,FALSE)="Validada","SIM","NÃO"),"NÃO"),"")</f>
        <v/>
      </c>
    </row>
    <row r="952" spans="1:12" s="19" customFormat="1" ht="15" customHeight="1" x14ac:dyDescent="0.25">
      <c r="A952" s="88" t="s">
        <v>6320</v>
      </c>
      <c r="B952" s="40" t="s">
        <v>901</v>
      </c>
      <c r="C952" s="82" t="s">
        <v>10958</v>
      </c>
      <c r="D952" s="82">
        <v>340</v>
      </c>
      <c r="E952" s="82">
        <v>82</v>
      </c>
      <c r="F952" s="82">
        <v>8</v>
      </c>
      <c r="G952" s="82">
        <v>430</v>
      </c>
      <c r="H952" s="40" t="s">
        <v>2</v>
      </c>
      <c r="I952" s="83" t="str">
        <f>IFERROR(VLOOKUP(A952,'Alíquotas - CADPREV'!$B$2152:$N$4324,8,FALSE),"")</f>
        <v>NÃO</v>
      </c>
      <c r="J952" s="83" t="str">
        <f>IF(H952="RPPS",VLOOKUP(A952,' Legislação Benef - GESCON'!$B$4:$I$2159,3,FALSE),"")</f>
        <v>NÃO</v>
      </c>
      <c r="K952" s="83" t="str">
        <f>IF(H952="RPPS",VLOOKUP(A952,' Legislação Benef - GESCON'!$B$4:$I$2159,6,FALSE),"")</f>
        <v>NÃO</v>
      </c>
      <c r="L952" s="83" t="str">
        <f>IF(H952="RPPS",IFERROR(IF(VLOOKUP(A952,'Suspensão de repasses - GESCON'!$D$3:$J$1048576,7,FALSE)="Validada","SIM","NÃO"),"NÃO"),"")</f>
        <v>NÃO</v>
      </c>
    </row>
    <row r="953" spans="1:12" s="19" customFormat="1" ht="15" customHeight="1" x14ac:dyDescent="0.25">
      <c r="A953" s="88" t="s">
        <v>6321</v>
      </c>
      <c r="B953" s="40" t="s">
        <v>29</v>
      </c>
      <c r="C953" s="82" t="s">
        <v>10958</v>
      </c>
      <c r="D953" s="82"/>
      <c r="E953" s="82"/>
      <c r="F953" s="82"/>
      <c r="G953" s="82"/>
      <c r="H953" s="40" t="s">
        <v>2</v>
      </c>
      <c r="I953" s="83" t="str">
        <f>IFERROR(VLOOKUP(A953,'Alíquotas - CADPREV'!$B$2152:$N$4324,8,FALSE),"")</f>
        <v>NÃO</v>
      </c>
      <c r="J953" s="83" t="str">
        <f>IF(H953="RPPS",VLOOKUP(A953,' Legislação Benef - GESCON'!$B$4:$I$2159,3,FALSE),"")</f>
        <v>NÃO</v>
      </c>
      <c r="K953" s="83" t="str">
        <f>IF(H953="RPPS",VLOOKUP(A953,' Legislação Benef - GESCON'!$B$4:$I$2159,6,FALSE),"")</f>
        <v>NÃO</v>
      </c>
      <c r="L953" s="83" t="str">
        <f>IF(H953="RPPS",IFERROR(IF(VLOOKUP(A953,'Suspensão de repasses - GESCON'!$D$3:$J$1048576,7,FALSE)="Validada","SIM","NÃO"),"NÃO"),"")</f>
        <v>NÃO</v>
      </c>
    </row>
    <row r="954" spans="1:12" s="19" customFormat="1" ht="15" customHeight="1" x14ac:dyDescent="0.25">
      <c r="A954" s="88" t="s">
        <v>6322</v>
      </c>
      <c r="B954" s="40" t="s">
        <v>4289</v>
      </c>
      <c r="C954" s="82" t="s">
        <v>10958</v>
      </c>
      <c r="D954" s="82">
        <v>381</v>
      </c>
      <c r="E954" s="82">
        <v>103</v>
      </c>
      <c r="F954" s="82">
        <v>21</v>
      </c>
      <c r="G954" s="82">
        <v>505</v>
      </c>
      <c r="H954" s="40" t="s">
        <v>2</v>
      </c>
      <c r="I954" s="83" t="str">
        <f>IFERROR(VLOOKUP(A954,'Alíquotas - CADPREV'!$B$2152:$N$4324,8,FALSE),"")</f>
        <v>NÃO</v>
      </c>
      <c r="J954" s="83" t="str">
        <f>IF(H954="RPPS",VLOOKUP(A954,' Legislação Benef - GESCON'!$B$4:$I$2159,3,FALSE),"")</f>
        <v>NÃO</v>
      </c>
      <c r="K954" s="83" t="str">
        <f>IF(H954="RPPS",VLOOKUP(A954,' Legislação Benef - GESCON'!$B$4:$I$2159,6,FALSE),"")</f>
        <v>NÃO</v>
      </c>
      <c r="L954" s="83" t="str">
        <f>IF(H954="RPPS",IFERROR(IF(VLOOKUP(A954,'Suspensão de repasses - GESCON'!$D$3:$J$1048576,7,FALSE)="Validada","SIM","NÃO"),"NÃO"),"")</f>
        <v>NÃO</v>
      </c>
    </row>
    <row r="955" spans="1:12" s="19" customFormat="1" ht="15" customHeight="1" x14ac:dyDescent="0.25">
      <c r="A955" s="88" t="s">
        <v>6323</v>
      </c>
      <c r="B955" s="40" t="s">
        <v>901</v>
      </c>
      <c r="C955" s="82" t="s">
        <v>10958</v>
      </c>
      <c r="D955" s="82">
        <v>323</v>
      </c>
      <c r="E955" s="82">
        <v>66</v>
      </c>
      <c r="F955" s="82">
        <v>20</v>
      </c>
      <c r="G955" s="82">
        <v>409</v>
      </c>
      <c r="H955" s="40" t="s">
        <v>2</v>
      </c>
      <c r="I955" s="83" t="str">
        <f>IFERROR(VLOOKUP(A955,'Alíquotas - CADPREV'!$B$2152:$N$4324,8,FALSE),"")</f>
        <v>SIM</v>
      </c>
      <c r="J955" s="83" t="str">
        <f>IF(H955="RPPS",VLOOKUP(A955,' Legislação Benef - GESCON'!$B$4:$I$2159,3,FALSE),"")</f>
        <v>NÃO</v>
      </c>
      <c r="K955" s="83" t="str">
        <f>IF(H955="RPPS",VLOOKUP(A955,' Legislação Benef - GESCON'!$B$4:$I$2159,6,FALSE),"")</f>
        <v>NÃO</v>
      </c>
      <c r="L955" s="83" t="str">
        <f>IF(H955="RPPS",IFERROR(IF(VLOOKUP(A955,'Suspensão de repasses - GESCON'!$D$3:$J$1048576,7,FALSE)="Validada","SIM","NÃO"),"NÃO"),"")</f>
        <v>NÃO</v>
      </c>
    </row>
    <row r="956" spans="1:12" s="19" customFormat="1" ht="15" hidden="1" customHeight="1" x14ac:dyDescent="0.25">
      <c r="A956" s="88" t="s">
        <v>6324</v>
      </c>
      <c r="B956" s="40" t="s">
        <v>215</v>
      </c>
      <c r="C956" s="82" t="s">
        <v>10959</v>
      </c>
      <c r="D956" s="82"/>
      <c r="E956" s="82"/>
      <c r="F956" s="82"/>
      <c r="G956" s="82"/>
      <c r="H956" s="40" t="s">
        <v>4</v>
      </c>
      <c r="I956" s="83" t="str">
        <f>IFERROR(VLOOKUP(A956,'Alíquotas - CADPREV'!$B$2152:$N$4324,8,FALSE),"")</f>
        <v/>
      </c>
      <c r="J956" s="83" t="str">
        <f>IF(H956="RPPS",VLOOKUP(A956,' Legislação Benef - GESCON'!$B$4:$I$2159,3,FALSE),"")</f>
        <v/>
      </c>
      <c r="K956" s="83" t="str">
        <f>IF(H956="RPPS",VLOOKUP(A956,' Legislação Benef - GESCON'!$B$4:$I$2159,6,FALSE),"")</f>
        <v/>
      </c>
      <c r="L956" s="83" t="str">
        <f>IF(H956="RPPS",IFERROR(IF(VLOOKUP(A956,'Suspensão de repasses - GESCON'!$D$3:$J$1048576,7,FALSE)="Validada","SIM","NÃO"),"NÃO"),"")</f>
        <v/>
      </c>
    </row>
    <row r="957" spans="1:12" s="19" customFormat="1" ht="15" hidden="1" customHeight="1" x14ac:dyDescent="0.25">
      <c r="A957" s="88" t="s">
        <v>6325</v>
      </c>
      <c r="B957" s="40" t="s">
        <v>2926</v>
      </c>
      <c r="C957" s="82" t="s">
        <v>10959</v>
      </c>
      <c r="D957" s="82"/>
      <c r="E957" s="82"/>
      <c r="F957" s="82"/>
      <c r="G957" s="82"/>
      <c r="H957" s="40" t="s">
        <v>4</v>
      </c>
      <c r="I957" s="83" t="str">
        <f>IFERROR(VLOOKUP(A957,'Alíquotas - CADPREV'!$B$2152:$N$4324,8,FALSE),"")</f>
        <v/>
      </c>
      <c r="J957" s="83" t="str">
        <f>IF(H957="RPPS",VLOOKUP(A957,' Legislação Benef - GESCON'!$B$4:$I$2159,3,FALSE),"")</f>
        <v/>
      </c>
      <c r="K957" s="83" t="str">
        <f>IF(H957="RPPS",VLOOKUP(A957,' Legislação Benef - GESCON'!$B$4:$I$2159,6,FALSE),"")</f>
        <v/>
      </c>
      <c r="L957" s="83" t="str">
        <f>IF(H957="RPPS",IFERROR(IF(VLOOKUP(A957,'Suspensão de repasses - GESCON'!$D$3:$J$1048576,7,FALSE)="Validada","SIM","NÃO"),"NÃO"),"")</f>
        <v/>
      </c>
    </row>
    <row r="958" spans="1:12" s="19" customFormat="1" ht="15" hidden="1" customHeight="1" x14ac:dyDescent="0.25">
      <c r="A958" s="88" t="s">
        <v>6326</v>
      </c>
      <c r="B958" s="40" t="s">
        <v>1356</v>
      </c>
      <c r="C958" s="82" t="s">
        <v>10959</v>
      </c>
      <c r="D958" s="82"/>
      <c r="E958" s="82"/>
      <c r="F958" s="82"/>
      <c r="G958" s="82"/>
      <c r="H958" s="40" t="s">
        <v>4</v>
      </c>
      <c r="I958" s="83" t="str">
        <f>IFERROR(VLOOKUP(A958,'Alíquotas - CADPREV'!$B$2152:$N$4324,8,FALSE),"")</f>
        <v/>
      </c>
      <c r="J958" s="83" t="str">
        <f>IF(H958="RPPS",VLOOKUP(A958,' Legislação Benef - GESCON'!$B$4:$I$2159,3,FALSE),"")</f>
        <v/>
      </c>
      <c r="K958" s="83" t="str">
        <f>IF(H958="RPPS",VLOOKUP(A958,' Legislação Benef - GESCON'!$B$4:$I$2159,6,FALSE),"")</f>
        <v/>
      </c>
      <c r="L958" s="83" t="str">
        <f>IF(H958="RPPS",IFERROR(IF(VLOOKUP(A958,'Suspensão de repasses - GESCON'!$D$3:$J$1048576,7,FALSE)="Validada","SIM","NÃO"),"NÃO"),"")</f>
        <v/>
      </c>
    </row>
    <row r="959" spans="1:12" s="19" customFormat="1" ht="15" hidden="1" customHeight="1" x14ac:dyDescent="0.25">
      <c r="A959" s="88" t="s">
        <v>6327</v>
      </c>
      <c r="B959" s="40" t="s">
        <v>1356</v>
      </c>
      <c r="C959" s="82" t="s">
        <v>10959</v>
      </c>
      <c r="D959" s="82"/>
      <c r="E959" s="82"/>
      <c r="F959" s="82"/>
      <c r="G959" s="82"/>
      <c r="H959" s="40" t="s">
        <v>4</v>
      </c>
      <c r="I959" s="83" t="str">
        <f>IFERROR(VLOOKUP(A959,'Alíquotas - CADPREV'!$B$2152:$N$4324,8,FALSE),"")</f>
        <v/>
      </c>
      <c r="J959" s="83" t="str">
        <f>IF(H959="RPPS",VLOOKUP(A959,' Legislação Benef - GESCON'!$B$4:$I$2159,3,FALSE),"")</f>
        <v/>
      </c>
      <c r="K959" s="83" t="str">
        <f>IF(H959="RPPS",VLOOKUP(A959,' Legislação Benef - GESCON'!$B$4:$I$2159,6,FALSE),"")</f>
        <v/>
      </c>
      <c r="L959" s="83" t="str">
        <f>IF(H959="RPPS",IFERROR(IF(VLOOKUP(A959,'Suspensão de repasses - GESCON'!$D$3:$J$1048576,7,FALSE)="Validada","SIM","NÃO"),"NÃO"),"")</f>
        <v/>
      </c>
    </row>
    <row r="960" spans="1:12" s="19" customFormat="1" ht="15" hidden="1" customHeight="1" x14ac:dyDescent="0.25">
      <c r="A960" s="88" t="s">
        <v>6328</v>
      </c>
      <c r="B960" s="40" t="s">
        <v>4289</v>
      </c>
      <c r="C960" s="82" t="s">
        <v>10959</v>
      </c>
      <c r="D960" s="82"/>
      <c r="E960" s="82"/>
      <c r="F960" s="82"/>
      <c r="G960" s="82"/>
      <c r="H960" s="40" t="s">
        <v>4</v>
      </c>
      <c r="I960" s="83" t="str">
        <f>IFERROR(VLOOKUP(A960,'Alíquotas - CADPREV'!$B$2152:$N$4324,8,FALSE),"")</f>
        <v/>
      </c>
      <c r="J960" s="83" t="str">
        <f>IF(H960="RPPS",VLOOKUP(A960,' Legislação Benef - GESCON'!$B$4:$I$2159,3,FALSE),"")</f>
        <v/>
      </c>
      <c r="K960" s="83" t="str">
        <f>IF(H960="RPPS",VLOOKUP(A960,' Legislação Benef - GESCON'!$B$4:$I$2159,6,FALSE),"")</f>
        <v/>
      </c>
      <c r="L960" s="83" t="str">
        <f>IF(H960="RPPS",IFERROR(IF(VLOOKUP(A960,'Suspensão de repasses - GESCON'!$D$3:$J$1048576,7,FALSE)="Validada","SIM","NÃO"),"NÃO"),"")</f>
        <v/>
      </c>
    </row>
    <row r="961" spans="1:12" s="19" customFormat="1" ht="15" customHeight="1" x14ac:dyDescent="0.25">
      <c r="A961" s="88" t="s">
        <v>6329</v>
      </c>
      <c r="B961" s="40" t="s">
        <v>3812</v>
      </c>
      <c r="C961" s="82" t="s">
        <v>10958</v>
      </c>
      <c r="D961" s="82">
        <v>1898</v>
      </c>
      <c r="E961" s="82">
        <v>580</v>
      </c>
      <c r="F961" s="82">
        <v>108</v>
      </c>
      <c r="G961" s="82">
        <v>2586</v>
      </c>
      <c r="H961" s="40" t="s">
        <v>2</v>
      </c>
      <c r="I961" s="83" t="str">
        <f>IFERROR(VLOOKUP(A961,'Alíquotas - CADPREV'!$B$2152:$N$4324,8,FALSE),"")</f>
        <v>SIM</v>
      </c>
      <c r="J961" s="83" t="str">
        <f>IF(H961="RPPS",VLOOKUP(A961,' Legislação Benef - GESCON'!$B$4:$I$2159,3,FALSE),"")</f>
        <v>NÃO</v>
      </c>
      <c r="K961" s="83" t="str">
        <f>IF(H961="RPPS",VLOOKUP(A961,' Legislação Benef - GESCON'!$B$4:$I$2159,6,FALSE),"")</f>
        <v>SIM</v>
      </c>
      <c r="L961" s="83" t="str">
        <f>IF(H961="RPPS",IFERROR(IF(VLOOKUP(A961,'Suspensão de repasses - GESCON'!$D$3:$J$1048576,7,FALSE)="Validada","SIM","NÃO"),"NÃO"),"")</f>
        <v>NÃO</v>
      </c>
    </row>
    <row r="962" spans="1:12" s="19" customFormat="1" ht="15" customHeight="1" x14ac:dyDescent="0.25">
      <c r="A962" s="88" t="s">
        <v>6330</v>
      </c>
      <c r="B962" s="40" t="s">
        <v>3143</v>
      </c>
      <c r="C962" s="82" t="s">
        <v>10958</v>
      </c>
      <c r="D962" s="82">
        <v>214</v>
      </c>
      <c r="E962" s="82">
        <v>51</v>
      </c>
      <c r="F962" s="82">
        <v>15</v>
      </c>
      <c r="G962" s="82">
        <v>280</v>
      </c>
      <c r="H962" s="40" t="s">
        <v>2</v>
      </c>
      <c r="I962" s="83" t="str">
        <f>IFERROR(VLOOKUP(A962,'Alíquotas - CADPREV'!$B$2152:$N$4324,8,FALSE),"")</f>
        <v>NÃO</v>
      </c>
      <c r="J962" s="83" t="str">
        <f>IF(H962="RPPS",VLOOKUP(A962,' Legislação Benef - GESCON'!$B$4:$I$2159,3,FALSE),"")</f>
        <v>NÃO</v>
      </c>
      <c r="K962" s="83" t="str">
        <f>IF(H962="RPPS",VLOOKUP(A962,' Legislação Benef - GESCON'!$B$4:$I$2159,6,FALSE),"")</f>
        <v>NÃO</v>
      </c>
      <c r="L962" s="83" t="str">
        <f>IF(H962="RPPS",IFERROR(IF(VLOOKUP(A962,'Suspensão de repasses - GESCON'!$D$3:$J$1048576,7,FALSE)="Validada","SIM","NÃO"),"NÃO"),"")</f>
        <v>NÃO</v>
      </c>
    </row>
    <row r="963" spans="1:12" s="19" customFormat="1" ht="15" hidden="1" customHeight="1" x14ac:dyDescent="0.25">
      <c r="A963" s="88" t="s">
        <v>6331</v>
      </c>
      <c r="B963" s="40" t="s">
        <v>2554</v>
      </c>
      <c r="C963" s="82" t="s">
        <v>10959</v>
      </c>
      <c r="D963" s="82"/>
      <c r="E963" s="82"/>
      <c r="F963" s="82"/>
      <c r="G963" s="82"/>
      <c r="H963" s="40" t="s">
        <v>4</v>
      </c>
      <c r="I963" s="83" t="str">
        <f>IFERROR(VLOOKUP(A963,'Alíquotas - CADPREV'!$B$2152:$N$4324,8,FALSE),"")</f>
        <v/>
      </c>
      <c r="J963" s="83" t="str">
        <f>IF(H963="RPPS",VLOOKUP(A963,' Legislação Benef - GESCON'!$B$4:$I$2159,3,FALSE),"")</f>
        <v/>
      </c>
      <c r="K963" s="83" t="str">
        <f>IF(H963="RPPS",VLOOKUP(A963,' Legislação Benef - GESCON'!$B$4:$I$2159,6,FALSE),"")</f>
        <v/>
      </c>
      <c r="L963" s="83" t="str">
        <f>IF(H963="RPPS",IFERROR(IF(VLOOKUP(A963,'Suspensão de repasses - GESCON'!$D$3:$J$1048576,7,FALSE)="Validada","SIM","NÃO"),"NÃO"),"")</f>
        <v/>
      </c>
    </row>
    <row r="964" spans="1:12" s="19" customFormat="1" ht="15" hidden="1" customHeight="1" x14ac:dyDescent="0.25">
      <c r="A964" s="88" t="s">
        <v>6332</v>
      </c>
      <c r="B964" s="40" t="s">
        <v>4559</v>
      </c>
      <c r="C964" s="82" t="s">
        <v>10959</v>
      </c>
      <c r="D964" s="82"/>
      <c r="E964" s="82"/>
      <c r="F964" s="82"/>
      <c r="G964" s="82"/>
      <c r="H964" s="40" t="s">
        <v>4</v>
      </c>
      <c r="I964" s="83" t="str">
        <f>IFERROR(VLOOKUP(A964,'Alíquotas - CADPREV'!$B$2152:$N$4324,8,FALSE),"")</f>
        <v/>
      </c>
      <c r="J964" s="83" t="str">
        <f>IF(H964="RPPS",VLOOKUP(A964,' Legislação Benef - GESCON'!$B$4:$I$2159,3,FALSE),"")</f>
        <v/>
      </c>
      <c r="K964" s="83" t="str">
        <f>IF(H964="RPPS",VLOOKUP(A964,' Legislação Benef - GESCON'!$B$4:$I$2159,6,FALSE),"")</f>
        <v/>
      </c>
      <c r="L964" s="83" t="str">
        <f>IF(H964="RPPS",IFERROR(IF(VLOOKUP(A964,'Suspensão de repasses - GESCON'!$D$3:$J$1048576,7,FALSE)="Validada","SIM","NÃO"),"NÃO"),"")</f>
        <v/>
      </c>
    </row>
    <row r="965" spans="1:12" s="19" customFormat="1" ht="15" hidden="1" customHeight="1" x14ac:dyDescent="0.25">
      <c r="A965" s="88" t="s">
        <v>6333</v>
      </c>
      <c r="B965" s="40" t="s">
        <v>1356</v>
      </c>
      <c r="C965" s="82" t="s">
        <v>10959</v>
      </c>
      <c r="D965" s="82"/>
      <c r="E965" s="82"/>
      <c r="F965" s="82"/>
      <c r="G965" s="82"/>
      <c r="H965" s="40" t="s">
        <v>4</v>
      </c>
      <c r="I965" s="83" t="str">
        <f>IFERROR(VLOOKUP(A965,'Alíquotas - CADPREV'!$B$2152:$N$4324,8,FALSE),"")</f>
        <v/>
      </c>
      <c r="J965" s="83" t="str">
        <f>IF(H965="RPPS",VLOOKUP(A965,' Legislação Benef - GESCON'!$B$4:$I$2159,3,FALSE),"")</f>
        <v/>
      </c>
      <c r="K965" s="83" t="str">
        <f>IF(H965="RPPS",VLOOKUP(A965,' Legislação Benef - GESCON'!$B$4:$I$2159,6,FALSE),"")</f>
        <v/>
      </c>
      <c r="L965" s="83" t="str">
        <f>IF(H965="RPPS",IFERROR(IF(VLOOKUP(A965,'Suspensão de repasses - GESCON'!$D$3:$J$1048576,7,FALSE)="Validada","SIM","NÃO"),"NÃO"),"")</f>
        <v/>
      </c>
    </row>
    <row r="966" spans="1:12" s="19" customFormat="1" ht="15" customHeight="1" x14ac:dyDescent="0.25">
      <c r="A966" s="88" t="s">
        <v>6334</v>
      </c>
      <c r="B966" s="40" t="s">
        <v>3143</v>
      </c>
      <c r="C966" s="82" t="s">
        <v>10958</v>
      </c>
      <c r="D966" s="82">
        <v>247</v>
      </c>
      <c r="E966" s="82">
        <v>53</v>
      </c>
      <c r="F966" s="82">
        <v>12</v>
      </c>
      <c r="G966" s="82">
        <v>312</v>
      </c>
      <c r="H966" s="40" t="s">
        <v>2</v>
      </c>
      <c r="I966" s="83" t="str">
        <f>IFERROR(VLOOKUP(A966,'Alíquotas - CADPREV'!$B$2152:$N$4324,8,FALSE),"")</f>
        <v>NÃO</v>
      </c>
      <c r="J966" s="83" t="str">
        <f>IF(H966="RPPS",VLOOKUP(A966,' Legislação Benef - GESCON'!$B$4:$I$2159,3,FALSE),"")</f>
        <v>NÃO</v>
      </c>
      <c r="K966" s="83" t="str">
        <f>IF(H966="RPPS",VLOOKUP(A966,' Legislação Benef - GESCON'!$B$4:$I$2159,6,FALSE),"")</f>
        <v>NÃO</v>
      </c>
      <c r="L966" s="83" t="str">
        <f>IF(H966="RPPS",IFERROR(IF(VLOOKUP(A966,'Suspensão de repasses - GESCON'!$D$3:$J$1048576,7,FALSE)="Validada","SIM","NÃO"),"NÃO"),"")</f>
        <v>NÃO</v>
      </c>
    </row>
    <row r="967" spans="1:12" s="19" customFormat="1" ht="15" hidden="1" customHeight="1" x14ac:dyDescent="0.25">
      <c r="A967" s="88" t="s">
        <v>6335</v>
      </c>
      <c r="B967" s="40" t="s">
        <v>4289</v>
      </c>
      <c r="C967" s="82" t="s">
        <v>10959</v>
      </c>
      <c r="D967" s="82"/>
      <c r="E967" s="82"/>
      <c r="F967" s="82"/>
      <c r="G967" s="82"/>
      <c r="H967" s="40" t="s">
        <v>4</v>
      </c>
      <c r="I967" s="83" t="str">
        <f>IFERROR(VLOOKUP(A967,'Alíquotas - CADPREV'!$B$2152:$N$4324,8,FALSE),"")</f>
        <v/>
      </c>
      <c r="J967" s="83" t="str">
        <f>IF(H967="RPPS",VLOOKUP(A967,' Legislação Benef - GESCON'!$B$4:$I$2159,3,FALSE),"")</f>
        <v/>
      </c>
      <c r="K967" s="83" t="str">
        <f>IF(H967="RPPS",VLOOKUP(A967,' Legislação Benef - GESCON'!$B$4:$I$2159,6,FALSE),"")</f>
        <v/>
      </c>
      <c r="L967" s="83" t="str">
        <f>IF(H967="RPPS",IFERROR(IF(VLOOKUP(A967,'Suspensão de repasses - GESCON'!$D$3:$J$1048576,7,FALSE)="Validada","SIM","NÃO"),"NÃO"),"")</f>
        <v/>
      </c>
    </row>
    <row r="968" spans="1:12" s="19" customFormat="1" ht="15" hidden="1" customHeight="1" x14ac:dyDescent="0.25">
      <c r="A968" s="88" t="s">
        <v>6336</v>
      </c>
      <c r="B968" s="40" t="s">
        <v>1356</v>
      </c>
      <c r="C968" s="82" t="s">
        <v>10959</v>
      </c>
      <c r="D968" s="82"/>
      <c r="E968" s="82"/>
      <c r="F968" s="82"/>
      <c r="G968" s="82"/>
      <c r="H968" s="40" t="s">
        <v>4</v>
      </c>
      <c r="I968" s="83" t="str">
        <f>IFERROR(VLOOKUP(A968,'Alíquotas - CADPREV'!$B$2152:$N$4324,8,FALSE),"")</f>
        <v/>
      </c>
      <c r="J968" s="83" t="str">
        <f>IF(H968="RPPS",VLOOKUP(A968,' Legislação Benef - GESCON'!$B$4:$I$2159,3,FALSE),"")</f>
        <v/>
      </c>
      <c r="K968" s="83" t="str">
        <f>IF(H968="RPPS",VLOOKUP(A968,' Legislação Benef - GESCON'!$B$4:$I$2159,6,FALSE),"")</f>
        <v/>
      </c>
      <c r="L968" s="83" t="str">
        <f>IF(H968="RPPS",IFERROR(IF(VLOOKUP(A968,'Suspensão de repasses - GESCON'!$D$3:$J$1048576,7,FALSE)="Validada","SIM","NÃO"),"NÃO"),"")</f>
        <v/>
      </c>
    </row>
    <row r="969" spans="1:12" s="19" customFormat="1" ht="15" customHeight="1" x14ac:dyDescent="0.25">
      <c r="A969" s="88" t="s">
        <v>6336</v>
      </c>
      <c r="B969" s="40" t="s">
        <v>215</v>
      </c>
      <c r="C969" s="82" t="s">
        <v>10958</v>
      </c>
      <c r="D969" s="82">
        <v>1629</v>
      </c>
      <c r="E969" s="82">
        <v>228</v>
      </c>
      <c r="F969" s="82">
        <v>32</v>
      </c>
      <c r="G969" s="82">
        <v>1889</v>
      </c>
      <c r="H969" s="40" t="s">
        <v>2</v>
      </c>
      <c r="I969" s="83" t="str">
        <f>IFERROR(VLOOKUP(A969,'Alíquotas - CADPREV'!$B$2152:$N$4324,8,FALSE),"")</f>
        <v/>
      </c>
      <c r="J969" s="83" t="str">
        <f>IF(H969="RPPS",VLOOKUP(A969,' Legislação Benef - GESCON'!$B$4:$I$2159,3,FALSE),"")</f>
        <v>NÃO</v>
      </c>
      <c r="K969" s="83" t="str">
        <f>IF(H969="RPPS",VLOOKUP(A969,' Legislação Benef - GESCON'!$B$4:$I$2159,6,FALSE),"")</f>
        <v>NÃO</v>
      </c>
      <c r="L969" s="83" t="str">
        <f>IF(H969="RPPS",IFERROR(IF(VLOOKUP(A969,'Suspensão de repasses - GESCON'!$D$3:$J$1048576,7,FALSE)="Validada","SIM","NÃO"),"NÃO"),"")</f>
        <v>NÃO</v>
      </c>
    </row>
    <row r="970" spans="1:12" s="19" customFormat="1" ht="15" hidden="1" customHeight="1" x14ac:dyDescent="0.25">
      <c r="A970" s="88" t="s">
        <v>6337</v>
      </c>
      <c r="B970" s="40" t="s">
        <v>29</v>
      </c>
      <c r="C970" s="82" t="s">
        <v>10959</v>
      </c>
      <c r="D970" s="82"/>
      <c r="E970" s="82"/>
      <c r="F970" s="82"/>
      <c r="G970" s="82"/>
      <c r="H970" s="40" t="s">
        <v>4</v>
      </c>
      <c r="I970" s="83" t="str">
        <f>IFERROR(VLOOKUP(A970,'Alíquotas - CADPREV'!$B$2152:$N$4324,8,FALSE),"")</f>
        <v/>
      </c>
      <c r="J970" s="83" t="str">
        <f>IF(H970="RPPS",VLOOKUP(A970,' Legislação Benef - GESCON'!$B$4:$I$2159,3,FALSE),"")</f>
        <v/>
      </c>
      <c r="K970" s="83" t="str">
        <f>IF(H970="RPPS",VLOOKUP(A970,' Legislação Benef - GESCON'!$B$4:$I$2159,6,FALSE),"")</f>
        <v/>
      </c>
      <c r="L970" s="83" t="str">
        <f>IF(H970="RPPS",IFERROR(IF(VLOOKUP(A970,'Suspensão de repasses - GESCON'!$D$3:$J$1048576,7,FALSE)="Validada","SIM","NÃO"),"NÃO"),"")</f>
        <v/>
      </c>
    </row>
    <row r="971" spans="1:12" s="19" customFormat="1" ht="15" customHeight="1" x14ac:dyDescent="0.25">
      <c r="A971" s="88" t="s">
        <v>6338</v>
      </c>
      <c r="B971" s="40" t="s">
        <v>2197</v>
      </c>
      <c r="C971" s="82" t="s">
        <v>10960</v>
      </c>
      <c r="D971" s="82">
        <v>17750</v>
      </c>
      <c r="E971" s="82">
        <v>4894</v>
      </c>
      <c r="F971" s="82">
        <v>802</v>
      </c>
      <c r="G971" s="82">
        <v>23446</v>
      </c>
      <c r="H971" s="40" t="s">
        <v>2</v>
      </c>
      <c r="I971" s="83" t="str">
        <f>IFERROR(VLOOKUP(A971,'Alíquotas - CADPREV'!$B$2152:$N$4324,8,FALSE),"")</f>
        <v>NÃO</v>
      </c>
      <c r="J971" s="83" t="str">
        <f>IF(H971="RPPS",VLOOKUP(A971,' Legislação Benef - GESCON'!$B$4:$I$2159,3,FALSE),"")</f>
        <v>NÃO</v>
      </c>
      <c r="K971" s="83" t="str">
        <f>IF(H971="RPPS",VLOOKUP(A971,' Legislação Benef - GESCON'!$B$4:$I$2159,6,FALSE),"")</f>
        <v>NÃO</v>
      </c>
      <c r="L971" s="83" t="str">
        <f>IF(H971="RPPS",IFERROR(IF(VLOOKUP(A971,'Suspensão de repasses - GESCON'!$D$3:$J$1048576,7,FALSE)="Validada","SIM","NÃO"),"NÃO"),"")</f>
        <v>NÃO</v>
      </c>
    </row>
    <row r="972" spans="1:12" s="19" customFormat="1" ht="15" hidden="1" customHeight="1" x14ac:dyDescent="0.25">
      <c r="A972" s="88" t="s">
        <v>6339</v>
      </c>
      <c r="B972" s="40" t="s">
        <v>3601</v>
      </c>
      <c r="C972" s="82" t="s">
        <v>10959</v>
      </c>
      <c r="D972" s="82"/>
      <c r="E972" s="82"/>
      <c r="F972" s="82"/>
      <c r="G972" s="82"/>
      <c r="H972" s="40" t="s">
        <v>4</v>
      </c>
      <c r="I972" s="83" t="str">
        <f>IFERROR(VLOOKUP(A972,'Alíquotas - CADPREV'!$B$2152:$N$4324,8,FALSE),"")</f>
        <v/>
      </c>
      <c r="J972" s="83" t="str">
        <f>IF(H972="RPPS",VLOOKUP(A972,' Legislação Benef - GESCON'!$B$4:$I$2159,3,FALSE),"")</f>
        <v/>
      </c>
      <c r="K972" s="83" t="str">
        <f>IF(H972="RPPS",VLOOKUP(A972,' Legislação Benef - GESCON'!$B$4:$I$2159,6,FALSE),"")</f>
        <v/>
      </c>
      <c r="L972" s="83" t="str">
        <f>IF(H972="RPPS",IFERROR(IF(VLOOKUP(A972,'Suspensão de repasses - GESCON'!$D$3:$J$1048576,7,FALSE)="Validada","SIM","NÃO"),"NÃO"),"")</f>
        <v/>
      </c>
    </row>
    <row r="973" spans="1:12" s="19" customFormat="1" ht="15" hidden="1" customHeight="1" x14ac:dyDescent="0.25">
      <c r="A973" s="88" t="s">
        <v>6340</v>
      </c>
      <c r="B973" s="40" t="s">
        <v>2926</v>
      </c>
      <c r="C973" s="82" t="s">
        <v>10959</v>
      </c>
      <c r="D973" s="82"/>
      <c r="E973" s="82"/>
      <c r="F973" s="82"/>
      <c r="G973" s="82"/>
      <c r="H973" s="40" t="s">
        <v>4</v>
      </c>
      <c r="I973" s="83" t="str">
        <f>IFERROR(VLOOKUP(A973,'Alíquotas - CADPREV'!$B$2152:$N$4324,8,FALSE),"")</f>
        <v/>
      </c>
      <c r="J973" s="83" t="str">
        <f>IF(H973="RPPS",VLOOKUP(A973,' Legislação Benef - GESCON'!$B$4:$I$2159,3,FALSE),"")</f>
        <v/>
      </c>
      <c r="K973" s="83" t="str">
        <f>IF(H973="RPPS",VLOOKUP(A973,' Legislação Benef - GESCON'!$B$4:$I$2159,6,FALSE),"")</f>
        <v/>
      </c>
      <c r="L973" s="83" t="str">
        <f>IF(H973="RPPS",IFERROR(IF(VLOOKUP(A973,'Suspensão de repasses - GESCON'!$D$3:$J$1048576,7,FALSE)="Validada","SIM","NÃO"),"NÃO"),"")</f>
        <v/>
      </c>
    </row>
    <row r="974" spans="1:12" s="19" customFormat="1" ht="15" customHeight="1" x14ac:dyDescent="0.25">
      <c r="A974" s="88" t="s">
        <v>6341</v>
      </c>
      <c r="B974" s="40" t="s">
        <v>3143</v>
      </c>
      <c r="C974" s="82" t="s">
        <v>10958</v>
      </c>
      <c r="D974" s="82">
        <v>2504</v>
      </c>
      <c r="E974" s="82">
        <v>722</v>
      </c>
      <c r="F974" s="82">
        <v>157</v>
      </c>
      <c r="G974" s="82">
        <v>3383</v>
      </c>
      <c r="H974" s="40" t="s">
        <v>2</v>
      </c>
      <c r="I974" s="83" t="str">
        <f>IFERROR(VLOOKUP(A974,'Alíquotas - CADPREV'!$B$2152:$N$4324,8,FALSE),"")</f>
        <v>NÃO</v>
      </c>
      <c r="J974" s="83" t="str">
        <f>IF(H974="RPPS",VLOOKUP(A974,' Legislação Benef - GESCON'!$B$4:$I$2159,3,FALSE),"")</f>
        <v>NÃO</v>
      </c>
      <c r="K974" s="83" t="str">
        <f>IF(H974="RPPS",VLOOKUP(A974,' Legislação Benef - GESCON'!$B$4:$I$2159,6,FALSE),"")</f>
        <v>NÃO</v>
      </c>
      <c r="L974" s="83" t="str">
        <f>IF(H974="RPPS",IFERROR(IF(VLOOKUP(A974,'Suspensão de repasses - GESCON'!$D$3:$J$1048576,7,FALSE)="Validada","SIM","NÃO"),"NÃO"),"")</f>
        <v>NÃO</v>
      </c>
    </row>
    <row r="975" spans="1:12" s="19" customFormat="1" ht="15" hidden="1" customHeight="1" x14ac:dyDescent="0.25">
      <c r="A975" s="88" t="s">
        <v>6342</v>
      </c>
      <c r="B975" s="40" t="s">
        <v>2926</v>
      </c>
      <c r="C975" s="82" t="s">
        <v>10959</v>
      </c>
      <c r="D975" s="82"/>
      <c r="E975" s="82"/>
      <c r="F975" s="82"/>
      <c r="G975" s="82"/>
      <c r="H975" s="40" t="s">
        <v>4</v>
      </c>
      <c r="I975" s="83" t="str">
        <f>IFERROR(VLOOKUP(A975,'Alíquotas - CADPREV'!$B$2152:$N$4324,8,FALSE),"")</f>
        <v/>
      </c>
      <c r="J975" s="83" t="str">
        <f>IF(H975="RPPS",VLOOKUP(A975,' Legislação Benef - GESCON'!$B$4:$I$2159,3,FALSE),"")</f>
        <v/>
      </c>
      <c r="K975" s="83" t="str">
        <f>IF(H975="RPPS",VLOOKUP(A975,' Legislação Benef - GESCON'!$B$4:$I$2159,6,FALSE),"")</f>
        <v/>
      </c>
      <c r="L975" s="83" t="str">
        <f>IF(H975="RPPS",IFERROR(IF(VLOOKUP(A975,'Suspensão de repasses - GESCON'!$D$3:$J$1048576,7,FALSE)="Validada","SIM","NÃO"),"NÃO"),"")</f>
        <v/>
      </c>
    </row>
    <row r="976" spans="1:12" s="19" customFormat="1" ht="15" hidden="1" customHeight="1" x14ac:dyDescent="0.25">
      <c r="A976" s="88" t="s">
        <v>6343</v>
      </c>
      <c r="B976" s="40" t="s">
        <v>901</v>
      </c>
      <c r="C976" s="82" t="s">
        <v>10959</v>
      </c>
      <c r="D976" s="82"/>
      <c r="E976" s="82"/>
      <c r="F976" s="82"/>
      <c r="G976" s="82"/>
      <c r="H976" s="40" t="s">
        <v>4</v>
      </c>
      <c r="I976" s="83" t="str">
        <f>IFERROR(VLOOKUP(A976,'Alíquotas - CADPREV'!$B$2152:$N$4324,8,FALSE),"")</f>
        <v/>
      </c>
      <c r="J976" s="83" t="str">
        <f>IF(H976="RPPS",VLOOKUP(A976,' Legislação Benef - GESCON'!$B$4:$I$2159,3,FALSE),"")</f>
        <v/>
      </c>
      <c r="K976" s="83" t="str">
        <f>IF(H976="RPPS",VLOOKUP(A976,' Legislação Benef - GESCON'!$B$4:$I$2159,6,FALSE),"")</f>
        <v/>
      </c>
      <c r="L976" s="83" t="str">
        <f>IF(H976="RPPS",IFERROR(IF(VLOOKUP(A976,'Suspensão de repasses - GESCON'!$D$3:$J$1048576,7,FALSE)="Validada","SIM","NÃO"),"NÃO"),"")</f>
        <v/>
      </c>
    </row>
    <row r="977" spans="1:12" s="19" customFormat="1" ht="15" hidden="1" customHeight="1" x14ac:dyDescent="0.25">
      <c r="A977" s="88" t="s">
        <v>6344</v>
      </c>
      <c r="B977" s="40" t="s">
        <v>4626</v>
      </c>
      <c r="C977" s="82" t="s">
        <v>10959</v>
      </c>
      <c r="D977" s="82"/>
      <c r="E977" s="82"/>
      <c r="F977" s="82"/>
      <c r="G977" s="82"/>
      <c r="H977" s="40" t="s">
        <v>4</v>
      </c>
      <c r="I977" s="83" t="str">
        <f>IFERROR(VLOOKUP(A977,'Alíquotas - CADPREV'!$B$2152:$N$4324,8,FALSE),"")</f>
        <v/>
      </c>
      <c r="J977" s="83" t="str">
        <f>IF(H977="RPPS",VLOOKUP(A977,' Legislação Benef - GESCON'!$B$4:$I$2159,3,FALSE),"")</f>
        <v/>
      </c>
      <c r="K977" s="83" t="str">
        <f>IF(H977="RPPS",VLOOKUP(A977,' Legislação Benef - GESCON'!$B$4:$I$2159,6,FALSE),"")</f>
        <v/>
      </c>
      <c r="L977" s="83" t="str">
        <f>IF(H977="RPPS",IFERROR(IF(VLOOKUP(A977,'Suspensão de repasses - GESCON'!$D$3:$J$1048576,7,FALSE)="Validada","SIM","NÃO"),"NÃO"),"")</f>
        <v/>
      </c>
    </row>
    <row r="978" spans="1:12" s="19" customFormat="1" ht="15" hidden="1" customHeight="1" x14ac:dyDescent="0.25">
      <c r="A978" s="88" t="s">
        <v>6345</v>
      </c>
      <c r="B978" s="40" t="s">
        <v>3143</v>
      </c>
      <c r="C978" s="82" t="s">
        <v>10959</v>
      </c>
      <c r="D978" s="82"/>
      <c r="E978" s="82"/>
      <c r="F978" s="82"/>
      <c r="G978" s="82"/>
      <c r="H978" s="40" t="s">
        <v>4</v>
      </c>
      <c r="I978" s="83" t="str">
        <f>IFERROR(VLOOKUP(A978,'Alíquotas - CADPREV'!$B$2152:$N$4324,8,FALSE),"")</f>
        <v/>
      </c>
      <c r="J978" s="83" t="str">
        <f>IF(H978="RPPS",VLOOKUP(A978,' Legislação Benef - GESCON'!$B$4:$I$2159,3,FALSE),"")</f>
        <v/>
      </c>
      <c r="K978" s="83" t="str">
        <f>IF(H978="RPPS",VLOOKUP(A978,' Legislação Benef - GESCON'!$B$4:$I$2159,6,FALSE),"")</f>
        <v/>
      </c>
      <c r="L978" s="83" t="str">
        <f>IF(H978="RPPS",IFERROR(IF(VLOOKUP(A978,'Suspensão de repasses - GESCON'!$D$3:$J$1048576,7,FALSE)="Validada","SIM","NÃO"),"NÃO"),"")</f>
        <v/>
      </c>
    </row>
    <row r="979" spans="1:12" s="19" customFormat="1" ht="15" customHeight="1" x14ac:dyDescent="0.25">
      <c r="A979" s="88" t="s">
        <v>6346</v>
      </c>
      <c r="B979" s="40" t="s">
        <v>2926</v>
      </c>
      <c r="C979" s="82" t="s">
        <v>10958</v>
      </c>
      <c r="D979" s="82">
        <v>925</v>
      </c>
      <c r="E979" s="82">
        <v>0</v>
      </c>
      <c r="F979" s="82">
        <v>0</v>
      </c>
      <c r="G979" s="82">
        <v>925</v>
      </c>
      <c r="H979" s="40" t="s">
        <v>2</v>
      </c>
      <c r="I979" s="83" t="str">
        <f>IFERROR(VLOOKUP(A979,'Alíquotas - CADPREV'!$B$2152:$N$4324,8,FALSE),"")</f>
        <v>NÃO</v>
      </c>
      <c r="J979" s="83" t="str">
        <f>IF(H979="RPPS",VLOOKUP(A979,' Legislação Benef - GESCON'!$B$4:$I$2159,3,FALSE),"")</f>
        <v>NÃO</v>
      </c>
      <c r="K979" s="83" t="str">
        <f>IF(H979="RPPS",VLOOKUP(A979,' Legislação Benef - GESCON'!$B$4:$I$2159,6,FALSE),"")</f>
        <v>NÃO</v>
      </c>
      <c r="L979" s="83" t="str">
        <f>IF(H979="RPPS",IFERROR(IF(VLOOKUP(A979,'Suspensão de repasses - GESCON'!$D$3:$J$1048576,7,FALSE)="Validada","SIM","NÃO"),"NÃO"),"")</f>
        <v>NÃO</v>
      </c>
    </row>
    <row r="980" spans="1:12" s="19" customFormat="1" ht="15" customHeight="1" x14ac:dyDescent="0.25">
      <c r="A980" s="88" t="s">
        <v>6347</v>
      </c>
      <c r="B980" s="40" t="s">
        <v>3143</v>
      </c>
      <c r="C980" s="82" t="s">
        <v>10958</v>
      </c>
      <c r="D980" s="82">
        <v>2281</v>
      </c>
      <c r="E980" s="82">
        <v>603</v>
      </c>
      <c r="F980" s="82">
        <v>152</v>
      </c>
      <c r="G980" s="82">
        <v>3036</v>
      </c>
      <c r="H980" s="40" t="s">
        <v>2</v>
      </c>
      <c r="I980" s="83" t="str">
        <f>IFERROR(VLOOKUP(A980,'Alíquotas - CADPREV'!$B$2152:$N$4324,8,FALSE),"")</f>
        <v>SIM</v>
      </c>
      <c r="J980" s="83" t="str">
        <f>IF(H980="RPPS",VLOOKUP(A980,' Legislação Benef - GESCON'!$B$4:$I$2159,3,FALSE),"")</f>
        <v>NÃO</v>
      </c>
      <c r="K980" s="83" t="str">
        <f>IF(H980="RPPS",VLOOKUP(A980,' Legislação Benef - GESCON'!$B$4:$I$2159,6,FALSE),"")</f>
        <v>SIM</v>
      </c>
      <c r="L980" s="83" t="str">
        <f>IF(H980="RPPS",IFERROR(IF(VLOOKUP(A980,'Suspensão de repasses - GESCON'!$D$3:$J$1048576,7,FALSE)="Validada","SIM","NÃO"),"NÃO"),"")</f>
        <v>NÃO</v>
      </c>
    </row>
    <row r="981" spans="1:12" s="19" customFormat="1" ht="15" hidden="1" customHeight="1" x14ac:dyDescent="0.25">
      <c r="A981" s="88" t="s">
        <v>6348</v>
      </c>
      <c r="B981" s="40" t="s">
        <v>3812</v>
      </c>
      <c r="C981" s="82" t="s">
        <v>10959</v>
      </c>
      <c r="D981" s="82"/>
      <c r="E981" s="82"/>
      <c r="F981" s="82"/>
      <c r="G981" s="82"/>
      <c r="H981" s="40" t="s">
        <v>4</v>
      </c>
      <c r="I981" s="83" t="str">
        <f>IFERROR(VLOOKUP(A981,'Alíquotas - CADPREV'!$B$2152:$N$4324,8,FALSE),"")</f>
        <v/>
      </c>
      <c r="J981" s="83" t="str">
        <f>IF(H981="RPPS",VLOOKUP(A981,' Legislação Benef - GESCON'!$B$4:$I$2159,3,FALSE),"")</f>
        <v/>
      </c>
      <c r="K981" s="83" t="str">
        <f>IF(H981="RPPS",VLOOKUP(A981,' Legislação Benef - GESCON'!$B$4:$I$2159,6,FALSE),"")</f>
        <v/>
      </c>
      <c r="L981" s="83" t="str">
        <f>IF(H981="RPPS",IFERROR(IF(VLOOKUP(A981,'Suspensão de repasses - GESCON'!$D$3:$J$1048576,7,FALSE)="Validada","SIM","NÃO"),"NÃO"),"")</f>
        <v/>
      </c>
    </row>
    <row r="982" spans="1:12" s="19" customFormat="1" ht="15" customHeight="1" x14ac:dyDescent="0.25">
      <c r="A982" s="88" t="s">
        <v>6349</v>
      </c>
      <c r="B982" s="40" t="s">
        <v>3747</v>
      </c>
      <c r="C982" s="82" t="s">
        <v>10958</v>
      </c>
      <c r="D982" s="82">
        <v>555</v>
      </c>
      <c r="E982" s="82">
        <v>43</v>
      </c>
      <c r="F982" s="82">
        <v>18</v>
      </c>
      <c r="G982" s="82">
        <v>616</v>
      </c>
      <c r="H982" s="40" t="s">
        <v>2</v>
      </c>
      <c r="I982" s="83" t="str">
        <f>IFERROR(VLOOKUP(A982,'Alíquotas - CADPREV'!$B$2152:$N$4324,8,FALSE),"")</f>
        <v>SIM</v>
      </c>
      <c r="J982" s="83" t="str">
        <f>IF(H982="RPPS",VLOOKUP(A982,' Legislação Benef - GESCON'!$B$4:$I$2159,3,FALSE),"")</f>
        <v>NÃO</v>
      </c>
      <c r="K982" s="83" t="str">
        <f>IF(H982="RPPS",VLOOKUP(A982,' Legislação Benef - GESCON'!$B$4:$I$2159,6,FALSE),"")</f>
        <v>NÃO</v>
      </c>
      <c r="L982" s="83" t="str">
        <f>IF(H982="RPPS",IFERROR(IF(VLOOKUP(A982,'Suspensão de repasses - GESCON'!$D$3:$J$1048576,7,FALSE)="Validada","SIM","NÃO"),"NÃO"),"")</f>
        <v>NÃO</v>
      </c>
    </row>
    <row r="983" spans="1:12" s="19" customFormat="1" ht="15" customHeight="1" x14ac:dyDescent="0.25">
      <c r="A983" s="88" t="s">
        <v>6350</v>
      </c>
      <c r="B983" s="40" t="s">
        <v>2274</v>
      </c>
      <c r="C983" s="82" t="s">
        <v>10958</v>
      </c>
      <c r="D983" s="82">
        <v>646</v>
      </c>
      <c r="E983" s="82">
        <v>101</v>
      </c>
      <c r="F983" s="82">
        <v>36</v>
      </c>
      <c r="G983" s="82">
        <v>783</v>
      </c>
      <c r="H983" s="40" t="s">
        <v>2</v>
      </c>
      <c r="I983" s="83" t="str">
        <f>IFERROR(VLOOKUP(A983,'Alíquotas - CADPREV'!$B$2152:$N$4324,8,FALSE),"")</f>
        <v>SIM</v>
      </c>
      <c r="J983" s="83" t="str">
        <f>IF(H983="RPPS",VLOOKUP(A983,' Legislação Benef - GESCON'!$B$4:$I$2159,3,FALSE),"")</f>
        <v>NÃO</v>
      </c>
      <c r="K983" s="83" t="str">
        <f>IF(H983="RPPS",VLOOKUP(A983,' Legislação Benef - GESCON'!$B$4:$I$2159,6,FALSE),"")</f>
        <v>SIM</v>
      </c>
      <c r="L983" s="83" t="str">
        <f>IF(H983="RPPS",IFERROR(IF(VLOOKUP(A983,'Suspensão de repasses - GESCON'!$D$3:$J$1048576,7,FALSE)="Validada","SIM","NÃO"),"NÃO"),"")</f>
        <v>NÃO</v>
      </c>
    </row>
    <row r="984" spans="1:12" s="19" customFormat="1" ht="15" customHeight="1" x14ac:dyDescent="0.25">
      <c r="A984" s="88" t="s">
        <v>6351</v>
      </c>
      <c r="B984" s="40" t="s">
        <v>3601</v>
      </c>
      <c r="C984" s="82" t="s">
        <v>10958</v>
      </c>
      <c r="D984" s="82">
        <v>359</v>
      </c>
      <c r="E984" s="82">
        <v>34</v>
      </c>
      <c r="F984" s="82">
        <v>3</v>
      </c>
      <c r="G984" s="82">
        <v>396</v>
      </c>
      <c r="H984" s="40" t="s">
        <v>2</v>
      </c>
      <c r="I984" s="83" t="str">
        <f>IFERROR(VLOOKUP(A984,'Alíquotas - CADPREV'!$B$2152:$N$4324,8,FALSE),"")</f>
        <v>NÃO</v>
      </c>
      <c r="J984" s="83" t="str">
        <f>IF(H984="RPPS",VLOOKUP(A984,' Legislação Benef - GESCON'!$B$4:$I$2159,3,FALSE),"")</f>
        <v>NÃO</v>
      </c>
      <c r="K984" s="83" t="str">
        <f>IF(H984="RPPS",VLOOKUP(A984,' Legislação Benef - GESCON'!$B$4:$I$2159,6,FALSE),"")</f>
        <v>NÃO</v>
      </c>
      <c r="L984" s="83" t="str">
        <f>IF(H984="RPPS",IFERROR(IF(VLOOKUP(A984,'Suspensão de repasses - GESCON'!$D$3:$J$1048576,7,FALSE)="Validada","SIM","NÃO"),"NÃO"),"")</f>
        <v>NÃO</v>
      </c>
    </row>
    <row r="985" spans="1:12" s="19" customFormat="1" ht="15" customHeight="1" x14ac:dyDescent="0.25">
      <c r="A985" s="88" t="s">
        <v>6352</v>
      </c>
      <c r="B985" s="40" t="s">
        <v>2274</v>
      </c>
      <c r="C985" s="82" t="s">
        <v>10958</v>
      </c>
      <c r="D985" s="82">
        <v>735</v>
      </c>
      <c r="E985" s="82">
        <v>79</v>
      </c>
      <c r="F985" s="82">
        <v>27</v>
      </c>
      <c r="G985" s="82">
        <v>841</v>
      </c>
      <c r="H985" s="40" t="s">
        <v>2</v>
      </c>
      <c r="I985" s="83" t="str">
        <f>IFERROR(VLOOKUP(A985,'Alíquotas - CADPREV'!$B$2152:$N$4324,8,FALSE),"")</f>
        <v>SIM</v>
      </c>
      <c r="J985" s="83" t="str">
        <f>IF(H985="RPPS",VLOOKUP(A985,' Legislação Benef - GESCON'!$B$4:$I$2159,3,FALSE),"")</f>
        <v>NÃO</v>
      </c>
      <c r="K985" s="83" t="str">
        <f>IF(H985="RPPS",VLOOKUP(A985,' Legislação Benef - GESCON'!$B$4:$I$2159,6,FALSE),"")</f>
        <v>NÃO</v>
      </c>
      <c r="L985" s="83" t="str">
        <f>IF(H985="RPPS",IFERROR(IF(VLOOKUP(A985,'Suspensão de repasses - GESCON'!$D$3:$J$1048576,7,FALSE)="Validada","SIM","NÃO"),"NÃO"),"")</f>
        <v>NÃO</v>
      </c>
    </row>
    <row r="986" spans="1:12" s="19" customFormat="1" ht="15" customHeight="1" x14ac:dyDescent="0.25">
      <c r="A986" s="88" t="s">
        <v>6353</v>
      </c>
      <c r="B986" s="40" t="s">
        <v>1356</v>
      </c>
      <c r="C986" s="82" t="s">
        <v>10958</v>
      </c>
      <c r="D986" s="82">
        <v>441</v>
      </c>
      <c r="E986" s="82">
        <v>99</v>
      </c>
      <c r="F986" s="82">
        <v>26</v>
      </c>
      <c r="G986" s="82">
        <v>566</v>
      </c>
      <c r="H986" s="40" t="s">
        <v>2</v>
      </c>
      <c r="I986" s="83" t="str">
        <f>IFERROR(VLOOKUP(A986,'Alíquotas - CADPREV'!$B$2152:$N$4324,8,FALSE),"")</f>
        <v>NÃO</v>
      </c>
      <c r="J986" s="83" t="str">
        <f>IF(H986="RPPS",VLOOKUP(A986,' Legislação Benef - GESCON'!$B$4:$I$2159,3,FALSE),"")</f>
        <v>NÃO</v>
      </c>
      <c r="K986" s="83" t="str">
        <f>IF(H986="RPPS",VLOOKUP(A986,' Legislação Benef - GESCON'!$B$4:$I$2159,6,FALSE),"")</f>
        <v>SIM</v>
      </c>
      <c r="L986" s="83" t="str">
        <f>IF(H986="RPPS",IFERROR(IF(VLOOKUP(A986,'Suspensão de repasses - GESCON'!$D$3:$J$1048576,7,FALSE)="Validada","SIM","NÃO"),"NÃO"),"")</f>
        <v>NÃO</v>
      </c>
    </row>
    <row r="987" spans="1:12" s="19" customFormat="1" ht="15" customHeight="1" x14ac:dyDescent="0.25">
      <c r="A987" s="88" t="s">
        <v>6354</v>
      </c>
      <c r="B987" s="40" t="s">
        <v>901</v>
      </c>
      <c r="C987" s="82" t="s">
        <v>10958</v>
      </c>
      <c r="D987" s="82">
        <v>695</v>
      </c>
      <c r="E987" s="82">
        <v>134</v>
      </c>
      <c r="F987" s="82">
        <v>24</v>
      </c>
      <c r="G987" s="82">
        <v>853</v>
      </c>
      <c r="H987" s="40" t="s">
        <v>2</v>
      </c>
      <c r="I987" s="83" t="str">
        <f>IFERROR(VLOOKUP(A987,'Alíquotas - CADPREV'!$B$2152:$N$4324,8,FALSE),"")</f>
        <v>NÃO</v>
      </c>
      <c r="J987" s="83" t="str">
        <f>IF(H987="RPPS",VLOOKUP(A987,' Legislação Benef - GESCON'!$B$4:$I$2159,3,FALSE),"")</f>
        <v>NÃO</v>
      </c>
      <c r="K987" s="83" t="str">
        <f>IF(H987="RPPS",VLOOKUP(A987,' Legislação Benef - GESCON'!$B$4:$I$2159,6,FALSE),"")</f>
        <v>NÃO</v>
      </c>
      <c r="L987" s="83" t="str">
        <f>IF(H987="RPPS",IFERROR(IF(VLOOKUP(A987,'Suspensão de repasses - GESCON'!$D$3:$J$1048576,7,FALSE)="Validada","SIM","NÃO"),"NÃO"),"")</f>
        <v>NÃO</v>
      </c>
    </row>
    <row r="988" spans="1:12" s="19" customFormat="1" ht="15" customHeight="1" x14ac:dyDescent="0.25">
      <c r="A988" s="88" t="s">
        <v>6355</v>
      </c>
      <c r="B988" s="40" t="s">
        <v>3812</v>
      </c>
      <c r="C988" s="82" t="s">
        <v>10958</v>
      </c>
      <c r="D988" s="82">
        <v>113</v>
      </c>
      <c r="E988" s="82">
        <v>44</v>
      </c>
      <c r="F988" s="82">
        <v>13</v>
      </c>
      <c r="G988" s="82">
        <v>170</v>
      </c>
      <c r="H988" s="40" t="s">
        <v>2</v>
      </c>
      <c r="I988" s="83" t="str">
        <f>IFERROR(VLOOKUP(A988,'Alíquotas - CADPREV'!$B$2152:$N$4324,8,FALSE),"")</f>
        <v>NÃO</v>
      </c>
      <c r="J988" s="83" t="str">
        <f>IF(H988="RPPS",VLOOKUP(A988,' Legislação Benef - GESCON'!$B$4:$I$2159,3,FALSE),"")</f>
        <v>NÃO</v>
      </c>
      <c r="K988" s="83" t="str">
        <f>IF(H988="RPPS",VLOOKUP(A988,' Legislação Benef - GESCON'!$B$4:$I$2159,6,FALSE),"")</f>
        <v>NÃO</v>
      </c>
      <c r="L988" s="83" t="str">
        <f>IF(H988="RPPS",IFERROR(IF(VLOOKUP(A988,'Suspensão de repasses - GESCON'!$D$3:$J$1048576,7,FALSE)="Validada","SIM","NÃO"),"NÃO"),"")</f>
        <v>NÃO</v>
      </c>
    </row>
    <row r="989" spans="1:12" s="19" customFormat="1" ht="15" hidden="1" customHeight="1" x14ac:dyDescent="0.25">
      <c r="A989" s="88" t="s">
        <v>6356</v>
      </c>
      <c r="B989" s="40" t="s">
        <v>2274</v>
      </c>
      <c r="C989" s="82" t="s">
        <v>10959</v>
      </c>
      <c r="D989" s="82"/>
      <c r="E989" s="82"/>
      <c r="F989" s="82"/>
      <c r="G989" s="82"/>
      <c r="H989" s="40" t="s">
        <v>4</v>
      </c>
      <c r="I989" s="83" t="str">
        <f>IFERROR(VLOOKUP(A989,'Alíquotas - CADPREV'!$B$2152:$N$4324,8,FALSE),"")</f>
        <v/>
      </c>
      <c r="J989" s="83" t="str">
        <f>IF(H989="RPPS",VLOOKUP(A989,' Legislação Benef - GESCON'!$B$4:$I$2159,3,FALSE),"")</f>
        <v/>
      </c>
      <c r="K989" s="83" t="str">
        <f>IF(H989="RPPS",VLOOKUP(A989,' Legislação Benef - GESCON'!$B$4:$I$2159,6,FALSE),"")</f>
        <v/>
      </c>
      <c r="L989" s="83" t="str">
        <f>IF(H989="RPPS",IFERROR(IF(VLOOKUP(A989,'Suspensão de repasses - GESCON'!$D$3:$J$1048576,7,FALSE)="Validada","SIM","NÃO"),"NÃO"),"")</f>
        <v/>
      </c>
    </row>
    <row r="990" spans="1:12" s="19" customFormat="1" ht="15" hidden="1" customHeight="1" x14ac:dyDescent="0.25">
      <c r="A990" s="88" t="s">
        <v>6357</v>
      </c>
      <c r="B990" s="40" t="s">
        <v>4626</v>
      </c>
      <c r="C990" s="82" t="s">
        <v>10959</v>
      </c>
      <c r="D990" s="82"/>
      <c r="E990" s="82"/>
      <c r="F990" s="82"/>
      <c r="G990" s="82"/>
      <c r="H990" s="40" t="s">
        <v>4</v>
      </c>
      <c r="I990" s="83" t="str">
        <f>IFERROR(VLOOKUP(A990,'Alíquotas - CADPREV'!$B$2152:$N$4324,8,FALSE),"")</f>
        <v/>
      </c>
      <c r="J990" s="83" t="str">
        <f>IF(H990="RPPS",VLOOKUP(A990,' Legislação Benef - GESCON'!$B$4:$I$2159,3,FALSE),"")</f>
        <v/>
      </c>
      <c r="K990" s="83" t="str">
        <f>IF(H990="RPPS",VLOOKUP(A990,' Legislação Benef - GESCON'!$B$4:$I$2159,6,FALSE),"")</f>
        <v/>
      </c>
      <c r="L990" s="83" t="str">
        <f>IF(H990="RPPS",IFERROR(IF(VLOOKUP(A990,'Suspensão de repasses - GESCON'!$D$3:$J$1048576,7,FALSE)="Validada","SIM","NÃO"),"NÃO"),"")</f>
        <v/>
      </c>
    </row>
    <row r="991" spans="1:12" s="19" customFormat="1" ht="15" customHeight="1" x14ac:dyDescent="0.25">
      <c r="A991" s="88" t="s">
        <v>6358</v>
      </c>
      <c r="B991" s="40" t="s">
        <v>3513</v>
      </c>
      <c r="C991" s="82" t="s">
        <v>10958</v>
      </c>
      <c r="D991" s="82">
        <v>13262</v>
      </c>
      <c r="E991" s="82">
        <v>4288</v>
      </c>
      <c r="F991" s="82">
        <v>31</v>
      </c>
      <c r="G991" s="82">
        <v>17581</v>
      </c>
      <c r="H991" s="40" t="s">
        <v>2</v>
      </c>
      <c r="I991" s="83" t="str">
        <f>IFERROR(VLOOKUP(A991,'Alíquotas - CADPREV'!$B$2152:$N$4324,8,FALSE),"")</f>
        <v>NÃO</v>
      </c>
      <c r="J991" s="83" t="str">
        <f>IF(H991="RPPS",VLOOKUP(A991,' Legislação Benef - GESCON'!$B$4:$I$2159,3,FALSE),"")</f>
        <v>NÃO</v>
      </c>
      <c r="K991" s="83" t="str">
        <f>IF(H991="RPPS",VLOOKUP(A991,' Legislação Benef - GESCON'!$B$4:$I$2159,6,FALSE),"")</f>
        <v>NÃO</v>
      </c>
      <c r="L991" s="83" t="str">
        <f>IF(H991="RPPS",IFERROR(IF(VLOOKUP(A991,'Suspensão de repasses - GESCON'!$D$3:$J$1048576,7,FALSE)="Validada","SIM","NÃO"),"NÃO"),"")</f>
        <v>NÃO</v>
      </c>
    </row>
    <row r="992" spans="1:12" s="19" customFormat="1" ht="15" customHeight="1" x14ac:dyDescent="0.25">
      <c r="A992" s="88" t="s">
        <v>6359</v>
      </c>
      <c r="B992" s="40" t="s">
        <v>1356</v>
      </c>
      <c r="C992" s="82" t="s">
        <v>10958</v>
      </c>
      <c r="D992" s="82">
        <v>844</v>
      </c>
      <c r="E992" s="82">
        <v>252</v>
      </c>
      <c r="F992" s="82">
        <v>72</v>
      </c>
      <c r="G992" s="82">
        <v>1168</v>
      </c>
      <c r="H992" s="40" t="s">
        <v>2</v>
      </c>
      <c r="I992" s="83" t="str">
        <f>IFERROR(VLOOKUP(A992,'Alíquotas - CADPREV'!$B$2152:$N$4324,8,FALSE),"")</f>
        <v>NÃO</v>
      </c>
      <c r="J992" s="83" t="str">
        <f>IF(H992="RPPS",VLOOKUP(A992,' Legislação Benef - GESCON'!$B$4:$I$2159,3,FALSE),"")</f>
        <v>NÃO</v>
      </c>
      <c r="K992" s="83" t="str">
        <f>IF(H992="RPPS",VLOOKUP(A992,' Legislação Benef - GESCON'!$B$4:$I$2159,6,FALSE),"")</f>
        <v>NÃO</v>
      </c>
      <c r="L992" s="83" t="str">
        <f>IF(H992="RPPS",IFERROR(IF(VLOOKUP(A992,'Suspensão de repasses - GESCON'!$D$3:$J$1048576,7,FALSE)="Validada","SIM","NÃO"),"NÃO"),"")</f>
        <v>NÃO</v>
      </c>
    </row>
    <row r="993" spans="1:12" s="19" customFormat="1" ht="15" hidden="1" customHeight="1" x14ac:dyDescent="0.25">
      <c r="A993" s="88" t="s">
        <v>6360</v>
      </c>
      <c r="B993" s="40" t="s">
        <v>5227</v>
      </c>
      <c r="C993" s="82" t="s">
        <v>10959</v>
      </c>
      <c r="D993" s="82"/>
      <c r="E993" s="82"/>
      <c r="F993" s="82"/>
      <c r="G993" s="82"/>
      <c r="H993" s="40" t="s">
        <v>4</v>
      </c>
      <c r="I993" s="83" t="str">
        <f>IFERROR(VLOOKUP(A993,'Alíquotas - CADPREV'!$B$2152:$N$4324,8,FALSE),"")</f>
        <v/>
      </c>
      <c r="J993" s="83" t="str">
        <f>IF(H993="RPPS",VLOOKUP(A993,' Legislação Benef - GESCON'!$B$4:$I$2159,3,FALSE),"")</f>
        <v/>
      </c>
      <c r="K993" s="83" t="str">
        <f>IF(H993="RPPS",VLOOKUP(A993,' Legislação Benef - GESCON'!$B$4:$I$2159,6,FALSE),"")</f>
        <v/>
      </c>
      <c r="L993" s="83" t="str">
        <f>IF(H993="RPPS",IFERROR(IF(VLOOKUP(A993,'Suspensão de repasses - GESCON'!$D$3:$J$1048576,7,FALSE)="Validada","SIM","NÃO"),"NÃO"),"")</f>
        <v/>
      </c>
    </row>
    <row r="994" spans="1:12" s="19" customFormat="1" ht="15" hidden="1" customHeight="1" x14ac:dyDescent="0.25">
      <c r="A994" s="88" t="s">
        <v>6361</v>
      </c>
      <c r="B994" s="40" t="s">
        <v>4289</v>
      </c>
      <c r="C994" s="82" t="s">
        <v>10959</v>
      </c>
      <c r="D994" s="82"/>
      <c r="E994" s="82"/>
      <c r="F994" s="82"/>
      <c r="G994" s="82"/>
      <c r="H994" s="40" t="s">
        <v>4</v>
      </c>
      <c r="I994" s="83" t="str">
        <f>IFERROR(VLOOKUP(A994,'Alíquotas - CADPREV'!$B$2152:$N$4324,8,FALSE),"")</f>
        <v/>
      </c>
      <c r="J994" s="83" t="str">
        <f>IF(H994="RPPS",VLOOKUP(A994,' Legislação Benef - GESCON'!$B$4:$I$2159,3,FALSE),"")</f>
        <v/>
      </c>
      <c r="K994" s="83" t="str">
        <f>IF(H994="RPPS",VLOOKUP(A994,' Legislação Benef - GESCON'!$B$4:$I$2159,6,FALSE),"")</f>
        <v/>
      </c>
      <c r="L994" s="83" t="str">
        <f>IF(H994="RPPS",IFERROR(IF(VLOOKUP(A994,'Suspensão de repasses - GESCON'!$D$3:$J$1048576,7,FALSE)="Validada","SIM","NÃO"),"NÃO"),"")</f>
        <v/>
      </c>
    </row>
    <row r="995" spans="1:12" s="19" customFormat="1" ht="15" hidden="1" customHeight="1" x14ac:dyDescent="0.25">
      <c r="A995" s="88" t="s">
        <v>6362</v>
      </c>
      <c r="B995" s="40" t="s">
        <v>634</v>
      </c>
      <c r="C995" s="82" t="s">
        <v>10959</v>
      </c>
      <c r="D995" s="82"/>
      <c r="E995" s="82"/>
      <c r="F995" s="82"/>
      <c r="G995" s="82"/>
      <c r="H995" s="40" t="s">
        <v>4</v>
      </c>
      <c r="I995" s="83" t="str">
        <f>IFERROR(VLOOKUP(A995,'Alíquotas - CADPREV'!$B$2152:$N$4324,8,FALSE),"")</f>
        <v/>
      </c>
      <c r="J995" s="83" t="str">
        <f>IF(H995="RPPS",VLOOKUP(A995,' Legislação Benef - GESCON'!$B$4:$I$2159,3,FALSE),"")</f>
        <v/>
      </c>
      <c r="K995" s="83" t="str">
        <f>IF(H995="RPPS",VLOOKUP(A995,' Legislação Benef - GESCON'!$B$4:$I$2159,6,FALSE),"")</f>
        <v/>
      </c>
      <c r="L995" s="83" t="str">
        <f>IF(H995="RPPS",IFERROR(IF(VLOOKUP(A995,'Suspensão de repasses - GESCON'!$D$3:$J$1048576,7,FALSE)="Validada","SIM","NÃO"),"NÃO"),"")</f>
        <v/>
      </c>
    </row>
    <row r="996" spans="1:12" s="19" customFormat="1" ht="15" customHeight="1" x14ac:dyDescent="0.25">
      <c r="A996" s="88" t="s">
        <v>6363</v>
      </c>
      <c r="B996" s="40" t="s">
        <v>901</v>
      </c>
      <c r="C996" s="82" t="s">
        <v>10958</v>
      </c>
      <c r="D996" s="82">
        <v>199</v>
      </c>
      <c r="E996" s="82">
        <v>0</v>
      </c>
      <c r="F996" s="82">
        <v>0</v>
      </c>
      <c r="G996" s="82">
        <v>199</v>
      </c>
      <c r="H996" s="40" t="s">
        <v>2</v>
      </c>
      <c r="I996" s="83" t="str">
        <f>IFERROR(VLOOKUP(A996,'Alíquotas - CADPREV'!$B$2152:$N$4324,8,FALSE),"")</f>
        <v>NÃO</v>
      </c>
      <c r="J996" s="83" t="str">
        <f>IF(H996="RPPS",VLOOKUP(A996,' Legislação Benef - GESCON'!$B$4:$I$2159,3,FALSE),"")</f>
        <v>NÃO</v>
      </c>
      <c r="K996" s="83" t="str">
        <f>IF(H996="RPPS",VLOOKUP(A996,' Legislação Benef - GESCON'!$B$4:$I$2159,6,FALSE),"")</f>
        <v>NÃO</v>
      </c>
      <c r="L996" s="83" t="str">
        <f>IF(H996="RPPS",IFERROR(IF(VLOOKUP(A996,'Suspensão de repasses - GESCON'!$D$3:$J$1048576,7,FALSE)="Validada","SIM","NÃO"),"NÃO"),"")</f>
        <v>SIM</v>
      </c>
    </row>
    <row r="997" spans="1:12" s="19" customFormat="1" ht="15" customHeight="1" x14ac:dyDescent="0.25">
      <c r="A997" s="88" t="s">
        <v>6364</v>
      </c>
      <c r="B997" s="40" t="s">
        <v>2758</v>
      </c>
      <c r="C997" s="82" t="s">
        <v>10958</v>
      </c>
      <c r="D997" s="82">
        <v>331</v>
      </c>
      <c r="E997" s="82">
        <v>0</v>
      </c>
      <c r="F997" s="82">
        <v>0</v>
      </c>
      <c r="G997" s="82">
        <v>331</v>
      </c>
      <c r="H997" s="40" t="s">
        <v>2</v>
      </c>
      <c r="I997" s="83" t="str">
        <f>IFERROR(VLOOKUP(A997,'Alíquotas - CADPREV'!$B$2152:$N$4324,8,FALSE),"")</f>
        <v>SIM</v>
      </c>
      <c r="J997" s="83" t="str">
        <f>IF(H997="RPPS",VLOOKUP(A997,' Legislação Benef - GESCON'!$B$4:$I$2159,3,FALSE),"")</f>
        <v>NÃO</v>
      </c>
      <c r="K997" s="83" t="str">
        <f>IF(H997="RPPS",VLOOKUP(A997,' Legislação Benef - GESCON'!$B$4:$I$2159,6,FALSE),"")</f>
        <v>NÃO</v>
      </c>
      <c r="L997" s="83" t="str">
        <f>IF(H997="RPPS",IFERROR(IF(VLOOKUP(A997,'Suspensão de repasses - GESCON'!$D$3:$J$1048576,7,FALSE)="Validada","SIM","NÃO"),"NÃO"),"")</f>
        <v>NÃO</v>
      </c>
    </row>
    <row r="998" spans="1:12" s="19" customFormat="1" ht="15" hidden="1" customHeight="1" x14ac:dyDescent="0.25">
      <c r="A998" s="88" t="s">
        <v>6365</v>
      </c>
      <c r="B998" s="40" t="s">
        <v>1356</v>
      </c>
      <c r="C998" s="82" t="s">
        <v>10959</v>
      </c>
      <c r="D998" s="82"/>
      <c r="E998" s="82"/>
      <c r="F998" s="82"/>
      <c r="G998" s="82"/>
      <c r="H998" s="40" t="s">
        <v>4</v>
      </c>
      <c r="I998" s="83" t="str">
        <f>IFERROR(VLOOKUP(A998,'Alíquotas - CADPREV'!$B$2152:$N$4324,8,FALSE),"")</f>
        <v/>
      </c>
      <c r="J998" s="83" t="str">
        <f>IF(H998="RPPS",VLOOKUP(A998,' Legislação Benef - GESCON'!$B$4:$I$2159,3,FALSE),"")</f>
        <v/>
      </c>
      <c r="K998" s="83" t="str">
        <f>IF(H998="RPPS",VLOOKUP(A998,' Legislação Benef - GESCON'!$B$4:$I$2159,6,FALSE),"")</f>
        <v/>
      </c>
      <c r="L998" s="83" t="str">
        <f>IF(H998="RPPS",IFERROR(IF(VLOOKUP(A998,'Suspensão de repasses - GESCON'!$D$3:$J$1048576,7,FALSE)="Validada","SIM","NÃO"),"NÃO"),"")</f>
        <v/>
      </c>
    </row>
    <row r="999" spans="1:12" s="19" customFormat="1" ht="15" hidden="1" customHeight="1" x14ac:dyDescent="0.25">
      <c r="A999" s="88" t="s">
        <v>6366</v>
      </c>
      <c r="B999" s="40" t="s">
        <v>1356</v>
      </c>
      <c r="C999" s="82" t="s">
        <v>10959</v>
      </c>
      <c r="D999" s="82"/>
      <c r="E999" s="82"/>
      <c r="F999" s="82"/>
      <c r="G999" s="82"/>
      <c r="H999" s="40" t="s">
        <v>4</v>
      </c>
      <c r="I999" s="83" t="str">
        <f>IFERROR(VLOOKUP(A999,'Alíquotas - CADPREV'!$B$2152:$N$4324,8,FALSE),"")</f>
        <v/>
      </c>
      <c r="J999" s="83" t="str">
        <f>IF(H999="RPPS",VLOOKUP(A999,' Legislação Benef - GESCON'!$B$4:$I$2159,3,FALSE),"")</f>
        <v/>
      </c>
      <c r="K999" s="83" t="str">
        <f>IF(H999="RPPS",VLOOKUP(A999,' Legislação Benef - GESCON'!$B$4:$I$2159,6,FALSE),"")</f>
        <v/>
      </c>
      <c r="L999" s="83" t="str">
        <f>IF(H999="RPPS",IFERROR(IF(VLOOKUP(A999,'Suspensão de repasses - GESCON'!$D$3:$J$1048576,7,FALSE)="Validada","SIM","NÃO"),"NÃO"),"")</f>
        <v/>
      </c>
    </row>
    <row r="1000" spans="1:12" s="19" customFormat="1" ht="15" hidden="1" customHeight="1" x14ac:dyDescent="0.25">
      <c r="A1000" s="88" t="s">
        <v>6367</v>
      </c>
      <c r="B1000" s="40" t="s">
        <v>2413</v>
      </c>
      <c r="C1000" s="82" t="s">
        <v>10959</v>
      </c>
      <c r="D1000" s="82"/>
      <c r="E1000" s="82"/>
      <c r="F1000" s="82"/>
      <c r="G1000" s="82"/>
      <c r="H1000" s="40" t="s">
        <v>4</v>
      </c>
      <c r="I1000" s="83" t="str">
        <f>IFERROR(VLOOKUP(A1000,'Alíquotas - CADPREV'!$B$2152:$N$4324,8,FALSE),"")</f>
        <v/>
      </c>
      <c r="J1000" s="83" t="str">
        <f>IF(H1000="RPPS",VLOOKUP(A1000,' Legislação Benef - GESCON'!$B$4:$I$2159,3,FALSE),"")</f>
        <v/>
      </c>
      <c r="K1000" s="83" t="str">
        <f>IF(H1000="RPPS",VLOOKUP(A1000,' Legislação Benef - GESCON'!$B$4:$I$2159,6,FALSE),"")</f>
        <v/>
      </c>
      <c r="L1000" s="83" t="str">
        <f>IF(H1000="RPPS",IFERROR(IF(VLOOKUP(A1000,'Suspensão de repasses - GESCON'!$D$3:$J$1048576,7,FALSE)="Validada","SIM","NÃO"),"NÃO"),"")</f>
        <v/>
      </c>
    </row>
    <row r="1001" spans="1:12" s="19" customFormat="1" ht="15" hidden="1" customHeight="1" x14ac:dyDescent="0.25">
      <c r="A1001" s="88" t="s">
        <v>6368</v>
      </c>
      <c r="B1001" s="40" t="s">
        <v>2274</v>
      </c>
      <c r="C1001" s="82" t="s">
        <v>10959</v>
      </c>
      <c r="D1001" s="82"/>
      <c r="E1001" s="82"/>
      <c r="F1001" s="82"/>
      <c r="G1001" s="82"/>
      <c r="H1001" s="40" t="s">
        <v>4</v>
      </c>
      <c r="I1001" s="83" t="str">
        <f>IFERROR(VLOOKUP(A1001,'Alíquotas - CADPREV'!$B$2152:$N$4324,8,FALSE),"")</f>
        <v/>
      </c>
      <c r="J1001" s="83" t="str">
        <f>IF(H1001="RPPS",VLOOKUP(A1001,' Legislação Benef - GESCON'!$B$4:$I$2159,3,FALSE),"")</f>
        <v/>
      </c>
      <c r="K1001" s="83" t="str">
        <f>IF(H1001="RPPS",VLOOKUP(A1001,' Legislação Benef - GESCON'!$B$4:$I$2159,6,FALSE),"")</f>
        <v/>
      </c>
      <c r="L1001" s="83" t="str">
        <f>IF(H1001="RPPS",IFERROR(IF(VLOOKUP(A1001,'Suspensão de repasses - GESCON'!$D$3:$J$1048576,7,FALSE)="Validada","SIM","NÃO"),"NÃO"),"")</f>
        <v/>
      </c>
    </row>
    <row r="1002" spans="1:12" s="19" customFormat="1" ht="15" hidden="1" customHeight="1" x14ac:dyDescent="0.25">
      <c r="A1002" s="88" t="s">
        <v>6369</v>
      </c>
      <c r="B1002" s="40" t="s">
        <v>4626</v>
      </c>
      <c r="C1002" s="82" t="s">
        <v>10959</v>
      </c>
      <c r="D1002" s="82"/>
      <c r="E1002" s="82"/>
      <c r="F1002" s="82"/>
      <c r="G1002" s="82"/>
      <c r="H1002" s="40" t="s">
        <v>4</v>
      </c>
      <c r="I1002" s="83" t="str">
        <f>IFERROR(VLOOKUP(A1002,'Alíquotas - CADPREV'!$B$2152:$N$4324,8,FALSE),"")</f>
        <v/>
      </c>
      <c r="J1002" s="83" t="str">
        <f>IF(H1002="RPPS",VLOOKUP(A1002,' Legislação Benef - GESCON'!$B$4:$I$2159,3,FALSE),"")</f>
        <v/>
      </c>
      <c r="K1002" s="83" t="str">
        <f>IF(H1002="RPPS",VLOOKUP(A1002,' Legislação Benef - GESCON'!$B$4:$I$2159,6,FALSE),"")</f>
        <v/>
      </c>
      <c r="L1002" s="83" t="str">
        <f>IF(H1002="RPPS",IFERROR(IF(VLOOKUP(A1002,'Suspensão de repasses - GESCON'!$D$3:$J$1048576,7,FALSE)="Validada","SIM","NÃO"),"NÃO"),"")</f>
        <v/>
      </c>
    </row>
    <row r="1003" spans="1:12" s="19" customFormat="1" ht="15" customHeight="1" x14ac:dyDescent="0.25">
      <c r="A1003" s="88" t="s">
        <v>6370</v>
      </c>
      <c r="B1003" s="40" t="s">
        <v>29</v>
      </c>
      <c r="C1003" s="82" t="s">
        <v>10958</v>
      </c>
      <c r="D1003" s="82"/>
      <c r="E1003" s="82"/>
      <c r="F1003" s="82"/>
      <c r="G1003" s="82"/>
      <c r="H1003" s="40" t="s">
        <v>2</v>
      </c>
      <c r="I1003" s="83" t="str">
        <f>IFERROR(VLOOKUP(A1003,'Alíquotas - CADPREV'!$B$2152:$N$4324,8,FALSE),"")</f>
        <v>NÃO</v>
      </c>
      <c r="J1003" s="83" t="str">
        <f>IF(H1003="RPPS",VLOOKUP(A1003,' Legislação Benef - GESCON'!$B$4:$I$2159,3,FALSE),"")</f>
        <v>NÃO</v>
      </c>
      <c r="K1003" s="83" t="str">
        <f>IF(H1003="RPPS",VLOOKUP(A1003,' Legislação Benef - GESCON'!$B$4:$I$2159,6,FALSE),"")</f>
        <v>NÃO</v>
      </c>
      <c r="L1003" s="83" t="str">
        <f>IF(H1003="RPPS",IFERROR(IF(VLOOKUP(A1003,'Suspensão de repasses - GESCON'!$D$3:$J$1048576,7,FALSE)="Validada","SIM","NÃO"),"NÃO"),"")</f>
        <v>NÃO</v>
      </c>
    </row>
    <row r="1004" spans="1:12" s="19" customFormat="1" ht="15" hidden="1" customHeight="1" x14ac:dyDescent="0.25">
      <c r="A1004" s="88" t="s">
        <v>6371</v>
      </c>
      <c r="B1004" s="40" t="s">
        <v>215</v>
      </c>
      <c r="C1004" s="82" t="s">
        <v>10959</v>
      </c>
      <c r="D1004" s="82"/>
      <c r="E1004" s="82"/>
      <c r="F1004" s="82"/>
      <c r="G1004" s="82"/>
      <c r="H1004" s="40" t="s">
        <v>4</v>
      </c>
      <c r="I1004" s="83" t="str">
        <f>IFERROR(VLOOKUP(A1004,'Alíquotas - CADPREV'!$B$2152:$N$4324,8,FALSE),"")</f>
        <v/>
      </c>
      <c r="J1004" s="83" t="str">
        <f>IF(H1004="RPPS",VLOOKUP(A1004,' Legislação Benef - GESCON'!$B$4:$I$2159,3,FALSE),"")</f>
        <v/>
      </c>
      <c r="K1004" s="83" t="str">
        <f>IF(H1004="RPPS",VLOOKUP(A1004,' Legislação Benef - GESCON'!$B$4:$I$2159,6,FALSE),"")</f>
        <v/>
      </c>
      <c r="L1004" s="83" t="str">
        <f>IF(H1004="RPPS",IFERROR(IF(VLOOKUP(A1004,'Suspensão de repasses - GESCON'!$D$3:$J$1048576,7,FALSE)="Validada","SIM","NÃO"),"NÃO"),"")</f>
        <v/>
      </c>
    </row>
    <row r="1005" spans="1:12" s="19" customFormat="1" ht="15" hidden="1" customHeight="1" x14ac:dyDescent="0.25">
      <c r="A1005" s="88" t="s">
        <v>6372</v>
      </c>
      <c r="B1005" s="40" t="s">
        <v>1356</v>
      </c>
      <c r="C1005" s="82" t="s">
        <v>10959</v>
      </c>
      <c r="D1005" s="82"/>
      <c r="E1005" s="82"/>
      <c r="F1005" s="82"/>
      <c r="G1005" s="82"/>
      <c r="H1005" s="40" t="s">
        <v>4</v>
      </c>
      <c r="I1005" s="83" t="str">
        <f>IFERROR(VLOOKUP(A1005,'Alíquotas - CADPREV'!$B$2152:$N$4324,8,FALSE),"")</f>
        <v/>
      </c>
      <c r="J1005" s="83" t="str">
        <f>IF(H1005="RPPS",VLOOKUP(A1005,' Legislação Benef - GESCON'!$B$4:$I$2159,3,FALSE),"")</f>
        <v/>
      </c>
      <c r="K1005" s="83" t="str">
        <f>IF(H1005="RPPS",VLOOKUP(A1005,' Legislação Benef - GESCON'!$B$4:$I$2159,6,FALSE),"")</f>
        <v/>
      </c>
      <c r="L1005" s="83" t="str">
        <f>IF(H1005="RPPS",IFERROR(IF(VLOOKUP(A1005,'Suspensão de repasses - GESCON'!$D$3:$J$1048576,7,FALSE)="Validada","SIM","NÃO"),"NÃO"),"")</f>
        <v/>
      </c>
    </row>
    <row r="1006" spans="1:12" s="19" customFormat="1" ht="15" hidden="1" customHeight="1" x14ac:dyDescent="0.25">
      <c r="A1006" s="88" t="s">
        <v>6373</v>
      </c>
      <c r="B1006" s="40" t="s">
        <v>215</v>
      </c>
      <c r="C1006" s="82" t="s">
        <v>10959</v>
      </c>
      <c r="D1006" s="82"/>
      <c r="E1006" s="82"/>
      <c r="F1006" s="82"/>
      <c r="G1006" s="82"/>
      <c r="H1006" s="40" t="s">
        <v>4</v>
      </c>
      <c r="I1006" s="83" t="str">
        <f>IFERROR(VLOOKUP(A1006,'Alíquotas - CADPREV'!$B$2152:$N$4324,8,FALSE),"")</f>
        <v/>
      </c>
      <c r="J1006" s="83" t="str">
        <f>IF(H1006="RPPS",VLOOKUP(A1006,' Legislação Benef - GESCON'!$B$4:$I$2159,3,FALSE),"")</f>
        <v/>
      </c>
      <c r="K1006" s="83" t="str">
        <f>IF(H1006="RPPS",VLOOKUP(A1006,' Legislação Benef - GESCON'!$B$4:$I$2159,6,FALSE),"")</f>
        <v/>
      </c>
      <c r="L1006" s="83" t="str">
        <f>IF(H1006="RPPS",IFERROR(IF(VLOOKUP(A1006,'Suspensão de repasses - GESCON'!$D$3:$J$1048576,7,FALSE)="Validada","SIM","NÃO"),"NÃO"),"")</f>
        <v/>
      </c>
    </row>
    <row r="1007" spans="1:12" s="19" customFormat="1" ht="15" customHeight="1" x14ac:dyDescent="0.25">
      <c r="A1007" s="88" t="s">
        <v>6374</v>
      </c>
      <c r="B1007" s="40" t="s">
        <v>2274</v>
      </c>
      <c r="C1007" s="82" t="s">
        <v>10958</v>
      </c>
      <c r="D1007" s="82">
        <v>520</v>
      </c>
      <c r="E1007" s="82">
        <v>86</v>
      </c>
      <c r="F1007" s="82">
        <v>28</v>
      </c>
      <c r="G1007" s="82">
        <v>634</v>
      </c>
      <c r="H1007" s="40" t="s">
        <v>2</v>
      </c>
      <c r="I1007" s="83" t="str">
        <f>IFERROR(VLOOKUP(A1007,'Alíquotas - CADPREV'!$B$2152:$N$4324,8,FALSE),"")</f>
        <v>NÃO</v>
      </c>
      <c r="J1007" s="83" t="str">
        <f>IF(H1007="RPPS",VLOOKUP(A1007,' Legislação Benef - GESCON'!$B$4:$I$2159,3,FALSE),"")</f>
        <v>NÃO</v>
      </c>
      <c r="K1007" s="83" t="str">
        <f>IF(H1007="RPPS",VLOOKUP(A1007,' Legislação Benef - GESCON'!$B$4:$I$2159,6,FALSE),"")</f>
        <v>SIM</v>
      </c>
      <c r="L1007" s="83" t="str">
        <f>IF(H1007="RPPS",IFERROR(IF(VLOOKUP(A1007,'Suspensão de repasses - GESCON'!$D$3:$J$1048576,7,FALSE)="Validada","SIM","NÃO"),"NÃO"),"")</f>
        <v>NÃO</v>
      </c>
    </row>
    <row r="1008" spans="1:12" s="19" customFormat="1" ht="15" hidden="1" customHeight="1" x14ac:dyDescent="0.25">
      <c r="A1008" s="88" t="s">
        <v>6375</v>
      </c>
      <c r="B1008" s="40" t="s">
        <v>4626</v>
      </c>
      <c r="C1008" s="82" t="s">
        <v>10959</v>
      </c>
      <c r="D1008" s="82"/>
      <c r="E1008" s="82"/>
      <c r="F1008" s="82"/>
      <c r="G1008" s="82"/>
      <c r="H1008" s="40" t="s">
        <v>4</v>
      </c>
      <c r="I1008" s="83" t="str">
        <f>IFERROR(VLOOKUP(A1008,'Alíquotas - CADPREV'!$B$2152:$N$4324,8,FALSE),"")</f>
        <v/>
      </c>
      <c r="J1008" s="83" t="str">
        <f>IF(H1008="RPPS",VLOOKUP(A1008,' Legislação Benef - GESCON'!$B$4:$I$2159,3,FALSE),"")</f>
        <v/>
      </c>
      <c r="K1008" s="83" t="str">
        <f>IF(H1008="RPPS",VLOOKUP(A1008,' Legislação Benef - GESCON'!$B$4:$I$2159,6,FALSE),"")</f>
        <v/>
      </c>
      <c r="L1008" s="83" t="str">
        <f>IF(H1008="RPPS",IFERROR(IF(VLOOKUP(A1008,'Suspensão de repasses - GESCON'!$D$3:$J$1048576,7,FALSE)="Validada","SIM","NÃO"),"NÃO"),"")</f>
        <v/>
      </c>
    </row>
    <row r="1009" spans="1:12" s="19" customFormat="1" ht="15" hidden="1" customHeight="1" x14ac:dyDescent="0.25">
      <c r="A1009" s="88" t="s">
        <v>6376</v>
      </c>
      <c r="B1009" s="40" t="s">
        <v>2926</v>
      </c>
      <c r="C1009" s="82" t="s">
        <v>10959</v>
      </c>
      <c r="D1009" s="82"/>
      <c r="E1009" s="82"/>
      <c r="F1009" s="82"/>
      <c r="G1009" s="82"/>
      <c r="H1009" s="40" t="s">
        <v>4</v>
      </c>
      <c r="I1009" s="83" t="str">
        <f>IFERROR(VLOOKUP(A1009,'Alíquotas - CADPREV'!$B$2152:$N$4324,8,FALSE),"")</f>
        <v/>
      </c>
      <c r="J1009" s="83" t="str">
        <f>IF(H1009="RPPS",VLOOKUP(A1009,' Legislação Benef - GESCON'!$B$4:$I$2159,3,FALSE),"")</f>
        <v/>
      </c>
      <c r="K1009" s="83" t="str">
        <f>IF(H1009="RPPS",VLOOKUP(A1009,' Legislação Benef - GESCON'!$B$4:$I$2159,6,FALSE),"")</f>
        <v/>
      </c>
      <c r="L1009" s="83" t="str">
        <f>IF(H1009="RPPS",IFERROR(IF(VLOOKUP(A1009,'Suspensão de repasses - GESCON'!$D$3:$J$1048576,7,FALSE)="Validada","SIM","NÃO"),"NÃO"),"")</f>
        <v/>
      </c>
    </row>
    <row r="1010" spans="1:12" s="19" customFormat="1" ht="15" hidden="1" customHeight="1" x14ac:dyDescent="0.25">
      <c r="A1010" s="88" t="s">
        <v>6377</v>
      </c>
      <c r="B1010" s="40" t="s">
        <v>215</v>
      </c>
      <c r="C1010" s="82" t="s">
        <v>10959</v>
      </c>
      <c r="D1010" s="82"/>
      <c r="E1010" s="82"/>
      <c r="F1010" s="82"/>
      <c r="G1010" s="82"/>
      <c r="H1010" s="40" t="s">
        <v>4</v>
      </c>
      <c r="I1010" s="83" t="str">
        <f>IFERROR(VLOOKUP(A1010,'Alíquotas - CADPREV'!$B$2152:$N$4324,8,FALSE),"")</f>
        <v/>
      </c>
      <c r="J1010" s="83" t="str">
        <f>IF(H1010="RPPS",VLOOKUP(A1010,' Legislação Benef - GESCON'!$B$4:$I$2159,3,FALSE),"")</f>
        <v/>
      </c>
      <c r="K1010" s="83" t="str">
        <f>IF(H1010="RPPS",VLOOKUP(A1010,' Legislação Benef - GESCON'!$B$4:$I$2159,6,FALSE),"")</f>
        <v/>
      </c>
      <c r="L1010" s="83" t="str">
        <f>IF(H1010="RPPS",IFERROR(IF(VLOOKUP(A1010,'Suspensão de repasses - GESCON'!$D$3:$J$1048576,7,FALSE)="Validada","SIM","NÃO"),"NÃO"),"")</f>
        <v/>
      </c>
    </row>
    <row r="1011" spans="1:12" s="19" customFormat="1" ht="15" hidden="1" customHeight="1" x14ac:dyDescent="0.25">
      <c r="A1011" s="88" t="s">
        <v>6378</v>
      </c>
      <c r="B1011" s="40" t="s">
        <v>215</v>
      </c>
      <c r="C1011" s="82" t="s">
        <v>10959</v>
      </c>
      <c r="D1011" s="82"/>
      <c r="E1011" s="82"/>
      <c r="F1011" s="82"/>
      <c r="G1011" s="82"/>
      <c r="H1011" s="40" t="s">
        <v>4</v>
      </c>
      <c r="I1011" s="83" t="str">
        <f>IFERROR(VLOOKUP(A1011,'Alíquotas - CADPREV'!$B$2152:$N$4324,8,FALSE),"")</f>
        <v/>
      </c>
      <c r="J1011" s="83" t="str">
        <f>IF(H1011="RPPS",VLOOKUP(A1011,' Legislação Benef - GESCON'!$B$4:$I$2159,3,FALSE),"")</f>
        <v/>
      </c>
      <c r="K1011" s="83" t="str">
        <f>IF(H1011="RPPS",VLOOKUP(A1011,' Legislação Benef - GESCON'!$B$4:$I$2159,6,FALSE),"")</f>
        <v/>
      </c>
      <c r="L1011" s="83" t="str">
        <f>IF(H1011="RPPS",IFERROR(IF(VLOOKUP(A1011,'Suspensão de repasses - GESCON'!$D$3:$J$1048576,7,FALSE)="Validada","SIM","NÃO"),"NÃO"),"")</f>
        <v/>
      </c>
    </row>
    <row r="1012" spans="1:12" s="19" customFormat="1" ht="15" hidden="1" customHeight="1" x14ac:dyDescent="0.25">
      <c r="A1012" s="88" t="s">
        <v>6379</v>
      </c>
      <c r="B1012" s="40" t="s">
        <v>215</v>
      </c>
      <c r="C1012" s="82" t="s">
        <v>10959</v>
      </c>
      <c r="D1012" s="82"/>
      <c r="E1012" s="82"/>
      <c r="F1012" s="82"/>
      <c r="G1012" s="82"/>
      <c r="H1012" s="40" t="s">
        <v>4</v>
      </c>
      <c r="I1012" s="83" t="str">
        <f>IFERROR(VLOOKUP(A1012,'Alíquotas - CADPREV'!$B$2152:$N$4324,8,FALSE),"")</f>
        <v/>
      </c>
      <c r="J1012" s="83" t="str">
        <f>IF(H1012="RPPS",VLOOKUP(A1012,' Legislação Benef - GESCON'!$B$4:$I$2159,3,FALSE),"")</f>
        <v/>
      </c>
      <c r="K1012" s="83" t="str">
        <f>IF(H1012="RPPS",VLOOKUP(A1012,' Legislação Benef - GESCON'!$B$4:$I$2159,6,FALSE),"")</f>
        <v/>
      </c>
      <c r="L1012" s="83" t="str">
        <f>IF(H1012="RPPS",IFERROR(IF(VLOOKUP(A1012,'Suspensão de repasses - GESCON'!$D$3:$J$1048576,7,FALSE)="Validada","SIM","NÃO"),"NÃO"),"")</f>
        <v/>
      </c>
    </row>
    <row r="1013" spans="1:12" s="19" customFormat="1" ht="15" customHeight="1" x14ac:dyDescent="0.25">
      <c r="A1013" s="88" t="s">
        <v>6380</v>
      </c>
      <c r="B1013" s="40" t="s">
        <v>1356</v>
      </c>
      <c r="C1013" s="82" t="s">
        <v>10958</v>
      </c>
      <c r="D1013" s="82">
        <v>385</v>
      </c>
      <c r="E1013" s="82">
        <v>161</v>
      </c>
      <c r="F1013" s="82">
        <v>20</v>
      </c>
      <c r="G1013" s="82">
        <v>566</v>
      </c>
      <c r="H1013" s="40" t="s">
        <v>2</v>
      </c>
      <c r="I1013" s="83" t="str">
        <f>IFERROR(VLOOKUP(A1013,'Alíquotas - CADPREV'!$B$2152:$N$4324,8,FALSE),"")</f>
        <v>NÃO</v>
      </c>
      <c r="J1013" s="83" t="str">
        <f>IF(H1013="RPPS",VLOOKUP(A1013,' Legislação Benef - GESCON'!$B$4:$I$2159,3,FALSE),"")</f>
        <v>NÃO</v>
      </c>
      <c r="K1013" s="83" t="str">
        <f>IF(H1013="RPPS",VLOOKUP(A1013,' Legislação Benef - GESCON'!$B$4:$I$2159,6,FALSE),"")</f>
        <v>NÃO</v>
      </c>
      <c r="L1013" s="83" t="str">
        <f>IF(H1013="RPPS",IFERROR(IF(VLOOKUP(A1013,'Suspensão de repasses - GESCON'!$D$3:$J$1048576,7,FALSE)="Validada","SIM","NÃO"),"NÃO"),"")</f>
        <v>NÃO</v>
      </c>
    </row>
    <row r="1014" spans="1:12" s="19" customFormat="1" ht="15" hidden="1" customHeight="1" x14ac:dyDescent="0.25">
      <c r="A1014" s="88" t="s">
        <v>6381</v>
      </c>
      <c r="B1014" s="40" t="s">
        <v>3747</v>
      </c>
      <c r="C1014" s="82" t="s">
        <v>10959</v>
      </c>
      <c r="D1014" s="82"/>
      <c r="E1014" s="82"/>
      <c r="F1014" s="82"/>
      <c r="G1014" s="82"/>
      <c r="H1014" s="40" t="s">
        <v>4</v>
      </c>
      <c r="I1014" s="83" t="str">
        <f>IFERROR(VLOOKUP(A1014,'Alíquotas - CADPREV'!$B$2152:$N$4324,8,FALSE),"")</f>
        <v/>
      </c>
      <c r="J1014" s="83" t="str">
        <f>IF(H1014="RPPS",VLOOKUP(A1014,' Legislação Benef - GESCON'!$B$4:$I$2159,3,FALSE),"")</f>
        <v/>
      </c>
      <c r="K1014" s="83" t="str">
        <f>IF(H1014="RPPS",VLOOKUP(A1014,' Legislação Benef - GESCON'!$B$4:$I$2159,6,FALSE),"")</f>
        <v/>
      </c>
      <c r="L1014" s="83" t="str">
        <f>IF(H1014="RPPS",IFERROR(IF(VLOOKUP(A1014,'Suspensão de repasses - GESCON'!$D$3:$J$1048576,7,FALSE)="Validada","SIM","NÃO"),"NÃO"),"")</f>
        <v/>
      </c>
    </row>
    <row r="1015" spans="1:12" s="19" customFormat="1" ht="15" customHeight="1" x14ac:dyDescent="0.25">
      <c r="A1015" s="88" t="s">
        <v>6382</v>
      </c>
      <c r="B1015" s="40" t="s">
        <v>3812</v>
      </c>
      <c r="C1015" s="82" t="s">
        <v>10958</v>
      </c>
      <c r="D1015" s="82">
        <v>432</v>
      </c>
      <c r="E1015" s="82">
        <v>195</v>
      </c>
      <c r="F1015" s="82">
        <v>36</v>
      </c>
      <c r="G1015" s="82">
        <v>663</v>
      </c>
      <c r="H1015" s="40" t="s">
        <v>2</v>
      </c>
      <c r="I1015" s="83" t="str">
        <f>IFERROR(VLOOKUP(A1015,'Alíquotas - CADPREV'!$B$2152:$N$4324,8,FALSE),"")</f>
        <v>SIM</v>
      </c>
      <c r="J1015" s="83" t="str">
        <f>IF(H1015="RPPS",VLOOKUP(A1015,' Legislação Benef - GESCON'!$B$4:$I$2159,3,FALSE),"")</f>
        <v>NÃO</v>
      </c>
      <c r="K1015" s="83" t="str">
        <f>IF(H1015="RPPS",VLOOKUP(A1015,' Legislação Benef - GESCON'!$B$4:$I$2159,6,FALSE),"")</f>
        <v>SIM</v>
      </c>
      <c r="L1015" s="83" t="str">
        <f>IF(H1015="RPPS",IFERROR(IF(VLOOKUP(A1015,'Suspensão de repasses - GESCON'!$D$3:$J$1048576,7,FALSE)="Validada","SIM","NÃO"),"NÃO"),"")</f>
        <v>NÃO</v>
      </c>
    </row>
    <row r="1016" spans="1:12" s="19" customFormat="1" ht="15" hidden="1" customHeight="1" x14ac:dyDescent="0.25">
      <c r="A1016" s="88" t="s">
        <v>6383</v>
      </c>
      <c r="B1016" s="40" t="s">
        <v>215</v>
      </c>
      <c r="C1016" s="82" t="s">
        <v>10959</v>
      </c>
      <c r="D1016" s="82"/>
      <c r="E1016" s="82"/>
      <c r="F1016" s="82"/>
      <c r="G1016" s="82"/>
      <c r="H1016" s="40" t="s">
        <v>4</v>
      </c>
      <c r="I1016" s="83" t="str">
        <f>IFERROR(VLOOKUP(A1016,'Alíquotas - CADPREV'!$B$2152:$N$4324,8,FALSE),"")</f>
        <v/>
      </c>
      <c r="J1016" s="83" t="str">
        <f>IF(H1016="RPPS",VLOOKUP(A1016,' Legislação Benef - GESCON'!$B$4:$I$2159,3,FALSE),"")</f>
        <v/>
      </c>
      <c r="K1016" s="83" t="str">
        <f>IF(H1016="RPPS",VLOOKUP(A1016,' Legislação Benef - GESCON'!$B$4:$I$2159,6,FALSE),"")</f>
        <v/>
      </c>
      <c r="L1016" s="83" t="str">
        <f>IF(H1016="RPPS",IFERROR(IF(VLOOKUP(A1016,'Suspensão de repasses - GESCON'!$D$3:$J$1048576,7,FALSE)="Validada","SIM","NÃO"),"NÃO"),"")</f>
        <v/>
      </c>
    </row>
    <row r="1017" spans="1:12" s="19" customFormat="1" ht="15" hidden="1" customHeight="1" x14ac:dyDescent="0.25">
      <c r="A1017" s="88" t="s">
        <v>6384</v>
      </c>
      <c r="B1017" s="40" t="s">
        <v>3143</v>
      </c>
      <c r="C1017" s="82" t="s">
        <v>10959</v>
      </c>
      <c r="D1017" s="82"/>
      <c r="E1017" s="82"/>
      <c r="F1017" s="82"/>
      <c r="G1017" s="82"/>
      <c r="H1017" s="40" t="s">
        <v>4</v>
      </c>
      <c r="I1017" s="83" t="str">
        <f>IFERROR(VLOOKUP(A1017,'Alíquotas - CADPREV'!$B$2152:$N$4324,8,FALSE),"")</f>
        <v/>
      </c>
      <c r="J1017" s="83" t="str">
        <f>IF(H1017="RPPS",VLOOKUP(A1017,' Legislação Benef - GESCON'!$B$4:$I$2159,3,FALSE),"")</f>
        <v/>
      </c>
      <c r="K1017" s="83" t="str">
        <f>IF(H1017="RPPS",VLOOKUP(A1017,' Legislação Benef - GESCON'!$B$4:$I$2159,6,FALSE),"")</f>
        <v/>
      </c>
      <c r="L1017" s="83" t="str">
        <f>IF(H1017="RPPS",IFERROR(IF(VLOOKUP(A1017,'Suspensão de repasses - GESCON'!$D$3:$J$1048576,7,FALSE)="Validada","SIM","NÃO"),"NÃO"),"")</f>
        <v/>
      </c>
    </row>
    <row r="1018" spans="1:12" s="19" customFormat="1" ht="15" customHeight="1" x14ac:dyDescent="0.25">
      <c r="A1018" s="88" t="s">
        <v>6385</v>
      </c>
      <c r="B1018" s="40" t="s">
        <v>3812</v>
      </c>
      <c r="C1018" s="82" t="s">
        <v>10958</v>
      </c>
      <c r="D1018" s="82">
        <v>197</v>
      </c>
      <c r="E1018" s="82">
        <v>58</v>
      </c>
      <c r="F1018" s="82">
        <v>16</v>
      </c>
      <c r="G1018" s="82">
        <v>271</v>
      </c>
      <c r="H1018" s="40" t="s">
        <v>2</v>
      </c>
      <c r="I1018" s="83" t="str">
        <f>IFERROR(VLOOKUP(A1018,'Alíquotas - CADPREV'!$B$2152:$N$4324,8,FALSE),"")</f>
        <v>SIM</v>
      </c>
      <c r="J1018" s="83" t="str">
        <f>IF(H1018="RPPS",VLOOKUP(A1018,' Legislação Benef - GESCON'!$B$4:$I$2159,3,FALSE),"")</f>
        <v>NÃO</v>
      </c>
      <c r="K1018" s="83" t="str">
        <f>IF(H1018="RPPS",VLOOKUP(A1018,' Legislação Benef - GESCON'!$B$4:$I$2159,6,FALSE),"")</f>
        <v>NÃO</v>
      </c>
      <c r="L1018" s="83" t="str">
        <f>IF(H1018="RPPS",IFERROR(IF(VLOOKUP(A1018,'Suspensão de repasses - GESCON'!$D$3:$J$1048576,7,FALSE)="Validada","SIM","NÃO"),"NÃO"),"")</f>
        <v>NÃO</v>
      </c>
    </row>
    <row r="1019" spans="1:12" s="19" customFormat="1" ht="15" hidden="1" customHeight="1" x14ac:dyDescent="0.25">
      <c r="A1019" s="88" t="s">
        <v>6386</v>
      </c>
      <c r="B1019" s="40" t="s">
        <v>1142</v>
      </c>
      <c r="C1019" s="82" t="s">
        <v>10959</v>
      </c>
      <c r="D1019" s="82"/>
      <c r="E1019" s="82"/>
      <c r="F1019" s="82"/>
      <c r="G1019" s="82"/>
      <c r="H1019" s="40" t="s">
        <v>4</v>
      </c>
      <c r="I1019" s="83" t="str">
        <f>IFERROR(VLOOKUP(A1019,'Alíquotas - CADPREV'!$B$2152:$N$4324,8,FALSE),"")</f>
        <v/>
      </c>
      <c r="J1019" s="83" t="str">
        <f>IF(H1019="RPPS",VLOOKUP(A1019,' Legislação Benef - GESCON'!$B$4:$I$2159,3,FALSE),"")</f>
        <v/>
      </c>
      <c r="K1019" s="83" t="str">
        <f>IF(H1019="RPPS",VLOOKUP(A1019,' Legislação Benef - GESCON'!$B$4:$I$2159,6,FALSE),"")</f>
        <v/>
      </c>
      <c r="L1019" s="83" t="str">
        <f>IF(H1019="RPPS",IFERROR(IF(VLOOKUP(A1019,'Suspensão de repasses - GESCON'!$D$3:$J$1048576,7,FALSE)="Validada","SIM","NÃO"),"NÃO"),"")</f>
        <v/>
      </c>
    </row>
    <row r="1020" spans="1:12" s="19" customFormat="1" ht="15" customHeight="1" x14ac:dyDescent="0.25">
      <c r="A1020" s="88" t="s">
        <v>6387</v>
      </c>
      <c r="B1020" s="40" t="s">
        <v>4626</v>
      </c>
      <c r="C1020" s="82" t="s">
        <v>10958</v>
      </c>
      <c r="D1020" s="82">
        <v>764</v>
      </c>
      <c r="E1020" s="82">
        <v>268</v>
      </c>
      <c r="F1020" s="82">
        <v>70</v>
      </c>
      <c r="G1020" s="82">
        <v>1102</v>
      </c>
      <c r="H1020" s="40" t="s">
        <v>2</v>
      </c>
      <c r="I1020" s="83" t="str">
        <f>IFERROR(VLOOKUP(A1020,'Alíquotas - CADPREV'!$B$2152:$N$4324,8,FALSE),"")</f>
        <v>NÃO</v>
      </c>
      <c r="J1020" s="83" t="str">
        <f>IF(H1020="RPPS",VLOOKUP(A1020,' Legislação Benef - GESCON'!$B$4:$I$2159,3,FALSE),"")</f>
        <v>NÃO</v>
      </c>
      <c r="K1020" s="83" t="str">
        <f>IF(H1020="RPPS",VLOOKUP(A1020,' Legislação Benef - GESCON'!$B$4:$I$2159,6,FALSE),"")</f>
        <v>NÃO</v>
      </c>
      <c r="L1020" s="83" t="str">
        <f>IF(H1020="RPPS",IFERROR(IF(VLOOKUP(A1020,'Suspensão de repasses - GESCON'!$D$3:$J$1048576,7,FALSE)="Validada","SIM","NÃO"),"NÃO"),"")</f>
        <v>NÃO</v>
      </c>
    </row>
    <row r="1021" spans="1:12" s="19" customFormat="1" ht="15" customHeight="1" x14ac:dyDescent="0.25">
      <c r="A1021" s="88" t="s">
        <v>6388</v>
      </c>
      <c r="B1021" s="40" t="s">
        <v>4626</v>
      </c>
      <c r="C1021" s="82" t="s">
        <v>10958</v>
      </c>
      <c r="D1021" s="82">
        <v>176</v>
      </c>
      <c r="E1021" s="82">
        <v>0</v>
      </c>
      <c r="F1021" s="82">
        <v>0</v>
      </c>
      <c r="G1021" s="82">
        <v>176</v>
      </c>
      <c r="H1021" s="40" t="s">
        <v>2</v>
      </c>
      <c r="I1021" s="83" t="str">
        <f>IFERROR(VLOOKUP(A1021,'Alíquotas - CADPREV'!$B$2152:$N$4324,8,FALSE),"")</f>
        <v>NÃO</v>
      </c>
      <c r="J1021" s="83" t="str">
        <f>IF(H1021="RPPS",VLOOKUP(A1021,' Legislação Benef - GESCON'!$B$4:$I$2159,3,FALSE),"")</f>
        <v>NÃO</v>
      </c>
      <c r="K1021" s="83" t="str">
        <f>IF(H1021="RPPS",VLOOKUP(A1021,' Legislação Benef - GESCON'!$B$4:$I$2159,6,FALSE),"")</f>
        <v>NÃO</v>
      </c>
      <c r="L1021" s="83" t="str">
        <f>IF(H1021="RPPS",IFERROR(IF(VLOOKUP(A1021,'Suspensão de repasses - GESCON'!$D$3:$J$1048576,7,FALSE)="Validada","SIM","NÃO"),"NÃO"),"")</f>
        <v>NÃO</v>
      </c>
    </row>
    <row r="1022" spans="1:12" s="19" customFormat="1" ht="15" hidden="1" customHeight="1" x14ac:dyDescent="0.25">
      <c r="A1022" s="88" t="s">
        <v>6389</v>
      </c>
      <c r="B1022" s="40" t="s">
        <v>215</v>
      </c>
      <c r="C1022" s="82" t="s">
        <v>10959</v>
      </c>
      <c r="D1022" s="82"/>
      <c r="E1022" s="82"/>
      <c r="F1022" s="82"/>
      <c r="G1022" s="82"/>
      <c r="H1022" s="40" t="s">
        <v>4</v>
      </c>
      <c r="I1022" s="83" t="str">
        <f>IFERROR(VLOOKUP(A1022,'Alíquotas - CADPREV'!$B$2152:$N$4324,8,FALSE),"")</f>
        <v/>
      </c>
      <c r="J1022" s="83" t="str">
        <f>IF(H1022="RPPS",VLOOKUP(A1022,' Legislação Benef - GESCON'!$B$4:$I$2159,3,FALSE),"")</f>
        <v/>
      </c>
      <c r="K1022" s="83" t="str">
        <f>IF(H1022="RPPS",VLOOKUP(A1022,' Legislação Benef - GESCON'!$B$4:$I$2159,6,FALSE),"")</f>
        <v/>
      </c>
      <c r="L1022" s="83" t="str">
        <f>IF(H1022="RPPS",IFERROR(IF(VLOOKUP(A1022,'Suspensão de repasses - GESCON'!$D$3:$J$1048576,7,FALSE)="Validada","SIM","NÃO"),"NÃO"),"")</f>
        <v/>
      </c>
    </row>
    <row r="1023" spans="1:12" s="19" customFormat="1" ht="15" customHeight="1" x14ac:dyDescent="0.25">
      <c r="A1023" s="88" t="s">
        <v>6390</v>
      </c>
      <c r="B1023" s="40" t="s">
        <v>3812</v>
      </c>
      <c r="C1023" s="82" t="s">
        <v>10958</v>
      </c>
      <c r="D1023" s="82">
        <v>336</v>
      </c>
      <c r="E1023" s="82">
        <v>0</v>
      </c>
      <c r="F1023" s="82">
        <v>0</v>
      </c>
      <c r="G1023" s="82">
        <v>336</v>
      </c>
      <c r="H1023" s="40" t="s">
        <v>2</v>
      </c>
      <c r="I1023" s="83" t="str">
        <f>IFERROR(VLOOKUP(A1023,'Alíquotas - CADPREV'!$B$2152:$N$4324,8,FALSE),"")</f>
        <v>NÃO</v>
      </c>
      <c r="J1023" s="83" t="str">
        <f>IF(H1023="RPPS",VLOOKUP(A1023,' Legislação Benef - GESCON'!$B$4:$I$2159,3,FALSE),"")</f>
        <v>NÃO</v>
      </c>
      <c r="K1023" s="83" t="str">
        <f>IF(H1023="RPPS",VLOOKUP(A1023,' Legislação Benef - GESCON'!$B$4:$I$2159,6,FALSE),"")</f>
        <v>NÃO</v>
      </c>
      <c r="L1023" s="83" t="str">
        <f>IF(H1023="RPPS",IFERROR(IF(VLOOKUP(A1023,'Suspensão de repasses - GESCON'!$D$3:$J$1048576,7,FALSE)="Validada","SIM","NÃO"),"NÃO"),"")</f>
        <v>NÃO</v>
      </c>
    </row>
    <row r="1024" spans="1:12" s="19" customFormat="1" ht="15" hidden="1" customHeight="1" x14ac:dyDescent="0.25">
      <c r="A1024" s="88" t="s">
        <v>6391</v>
      </c>
      <c r="B1024" s="40" t="s">
        <v>3143</v>
      </c>
      <c r="C1024" s="82" t="s">
        <v>10959</v>
      </c>
      <c r="D1024" s="82"/>
      <c r="E1024" s="82"/>
      <c r="F1024" s="82"/>
      <c r="G1024" s="82"/>
      <c r="H1024" s="40" t="s">
        <v>4</v>
      </c>
      <c r="I1024" s="83" t="str">
        <f>IFERROR(VLOOKUP(A1024,'Alíquotas - CADPREV'!$B$2152:$N$4324,8,FALSE),"")</f>
        <v/>
      </c>
      <c r="J1024" s="83" t="str">
        <f>IF(H1024="RPPS",VLOOKUP(A1024,' Legislação Benef - GESCON'!$B$4:$I$2159,3,FALSE),"")</f>
        <v/>
      </c>
      <c r="K1024" s="83" t="str">
        <f>IF(H1024="RPPS",VLOOKUP(A1024,' Legislação Benef - GESCON'!$B$4:$I$2159,6,FALSE),"")</f>
        <v/>
      </c>
      <c r="L1024" s="83" t="str">
        <f>IF(H1024="RPPS",IFERROR(IF(VLOOKUP(A1024,'Suspensão de repasses - GESCON'!$D$3:$J$1048576,7,FALSE)="Validada","SIM","NÃO"),"NÃO"),"")</f>
        <v/>
      </c>
    </row>
    <row r="1025" spans="1:12" s="19" customFormat="1" ht="15" hidden="1" customHeight="1" x14ac:dyDescent="0.25">
      <c r="A1025" s="88" t="s">
        <v>6392</v>
      </c>
      <c r="B1025" s="40" t="s">
        <v>3812</v>
      </c>
      <c r="C1025" s="82" t="s">
        <v>10959</v>
      </c>
      <c r="D1025" s="82"/>
      <c r="E1025" s="82"/>
      <c r="F1025" s="82"/>
      <c r="G1025" s="82"/>
      <c r="H1025" s="40" t="s">
        <v>4</v>
      </c>
      <c r="I1025" s="83" t="str">
        <f>IFERROR(VLOOKUP(A1025,'Alíquotas - CADPREV'!$B$2152:$N$4324,8,FALSE),"")</f>
        <v/>
      </c>
      <c r="J1025" s="83" t="str">
        <f>IF(H1025="RPPS",VLOOKUP(A1025,' Legislação Benef - GESCON'!$B$4:$I$2159,3,FALSE),"")</f>
        <v/>
      </c>
      <c r="K1025" s="83" t="str">
        <f>IF(H1025="RPPS",VLOOKUP(A1025,' Legislação Benef - GESCON'!$B$4:$I$2159,6,FALSE),"")</f>
        <v/>
      </c>
      <c r="L1025" s="83" t="str">
        <f>IF(H1025="RPPS",IFERROR(IF(VLOOKUP(A1025,'Suspensão de repasses - GESCON'!$D$3:$J$1048576,7,FALSE)="Validada","SIM","NÃO"),"NÃO"),"")</f>
        <v/>
      </c>
    </row>
    <row r="1026" spans="1:12" s="19" customFormat="1" ht="15" hidden="1" customHeight="1" x14ac:dyDescent="0.25">
      <c r="A1026" s="88" t="s">
        <v>6393</v>
      </c>
      <c r="B1026" s="40" t="s">
        <v>4289</v>
      </c>
      <c r="C1026" s="82" t="s">
        <v>10959</v>
      </c>
      <c r="D1026" s="82"/>
      <c r="E1026" s="82"/>
      <c r="F1026" s="82"/>
      <c r="G1026" s="82"/>
      <c r="H1026" s="40" t="s">
        <v>4</v>
      </c>
      <c r="I1026" s="83" t="str">
        <f>IFERROR(VLOOKUP(A1026,'Alíquotas - CADPREV'!$B$2152:$N$4324,8,FALSE),"")</f>
        <v/>
      </c>
      <c r="J1026" s="83" t="str">
        <f>IF(H1026="RPPS",VLOOKUP(A1026,' Legislação Benef - GESCON'!$B$4:$I$2159,3,FALSE),"")</f>
        <v/>
      </c>
      <c r="K1026" s="83" t="str">
        <f>IF(H1026="RPPS",VLOOKUP(A1026,' Legislação Benef - GESCON'!$B$4:$I$2159,6,FALSE),"")</f>
        <v/>
      </c>
      <c r="L1026" s="83" t="str">
        <f>IF(H1026="RPPS",IFERROR(IF(VLOOKUP(A1026,'Suspensão de repasses - GESCON'!$D$3:$J$1048576,7,FALSE)="Validada","SIM","NÃO"),"NÃO"),"")</f>
        <v/>
      </c>
    </row>
    <row r="1027" spans="1:12" s="19" customFormat="1" ht="15" hidden="1" customHeight="1" x14ac:dyDescent="0.25">
      <c r="A1027" s="88" t="s">
        <v>6394</v>
      </c>
      <c r="B1027" s="40" t="s">
        <v>3601</v>
      </c>
      <c r="C1027" s="82" t="s">
        <v>10959</v>
      </c>
      <c r="D1027" s="82"/>
      <c r="E1027" s="82"/>
      <c r="F1027" s="82"/>
      <c r="G1027" s="82"/>
      <c r="H1027" s="40" t="s">
        <v>4</v>
      </c>
      <c r="I1027" s="83" t="str">
        <f>IFERROR(VLOOKUP(A1027,'Alíquotas - CADPREV'!$B$2152:$N$4324,8,FALSE),"")</f>
        <v/>
      </c>
      <c r="J1027" s="83" t="str">
        <f>IF(H1027="RPPS",VLOOKUP(A1027,' Legislação Benef - GESCON'!$B$4:$I$2159,3,FALSE),"")</f>
        <v/>
      </c>
      <c r="K1027" s="83" t="str">
        <f>IF(H1027="RPPS",VLOOKUP(A1027,' Legislação Benef - GESCON'!$B$4:$I$2159,6,FALSE),"")</f>
        <v/>
      </c>
      <c r="L1027" s="83" t="str">
        <f>IF(H1027="RPPS",IFERROR(IF(VLOOKUP(A1027,'Suspensão de repasses - GESCON'!$D$3:$J$1048576,7,FALSE)="Validada","SIM","NÃO"),"NÃO"),"")</f>
        <v/>
      </c>
    </row>
    <row r="1028" spans="1:12" s="19" customFormat="1" ht="15" customHeight="1" x14ac:dyDescent="0.25">
      <c r="A1028" s="88" t="s">
        <v>6395</v>
      </c>
      <c r="B1028" s="40" t="s">
        <v>3812</v>
      </c>
      <c r="C1028" s="82" t="s">
        <v>10958</v>
      </c>
      <c r="D1028" s="82">
        <v>1147</v>
      </c>
      <c r="E1028" s="82">
        <v>251</v>
      </c>
      <c r="F1028" s="82">
        <v>0</v>
      </c>
      <c r="G1028" s="82">
        <v>1398</v>
      </c>
      <c r="H1028" s="40" t="s">
        <v>2</v>
      </c>
      <c r="I1028" s="83" t="str">
        <f>IFERROR(VLOOKUP(A1028,'Alíquotas - CADPREV'!$B$2152:$N$4324,8,FALSE),"")</f>
        <v>NÃO</v>
      </c>
      <c r="J1028" s="83" t="str">
        <f>IF(H1028="RPPS",VLOOKUP(A1028,' Legislação Benef - GESCON'!$B$4:$I$2159,3,FALSE),"")</f>
        <v>NÃO</v>
      </c>
      <c r="K1028" s="83" t="str">
        <f>IF(H1028="RPPS",VLOOKUP(A1028,' Legislação Benef - GESCON'!$B$4:$I$2159,6,FALSE),"")</f>
        <v>NÃO</v>
      </c>
      <c r="L1028" s="83" t="str">
        <f>IF(H1028="RPPS",IFERROR(IF(VLOOKUP(A1028,'Suspensão de repasses - GESCON'!$D$3:$J$1048576,7,FALSE)="Validada","SIM","NÃO"),"NÃO"),"")</f>
        <v>NÃO</v>
      </c>
    </row>
    <row r="1029" spans="1:12" s="19" customFormat="1" ht="15" hidden="1" customHeight="1" x14ac:dyDescent="0.25">
      <c r="A1029" s="88" t="s">
        <v>6396</v>
      </c>
      <c r="B1029" s="40" t="s">
        <v>4559</v>
      </c>
      <c r="C1029" s="82" t="s">
        <v>10959</v>
      </c>
      <c r="D1029" s="82"/>
      <c r="E1029" s="82"/>
      <c r="F1029" s="82"/>
      <c r="G1029" s="82"/>
      <c r="H1029" s="40" t="s">
        <v>4</v>
      </c>
      <c r="I1029" s="83" t="str">
        <f>IFERROR(VLOOKUP(A1029,'Alíquotas - CADPREV'!$B$2152:$N$4324,8,FALSE),"")</f>
        <v/>
      </c>
      <c r="J1029" s="83" t="str">
        <f>IF(H1029="RPPS",VLOOKUP(A1029,' Legislação Benef - GESCON'!$B$4:$I$2159,3,FALSE),"")</f>
        <v/>
      </c>
      <c r="K1029" s="83" t="str">
        <f>IF(H1029="RPPS",VLOOKUP(A1029,' Legislação Benef - GESCON'!$B$4:$I$2159,6,FALSE),"")</f>
        <v/>
      </c>
      <c r="L1029" s="83" t="str">
        <f>IF(H1029="RPPS",IFERROR(IF(VLOOKUP(A1029,'Suspensão de repasses - GESCON'!$D$3:$J$1048576,7,FALSE)="Validada","SIM","NÃO"),"NÃO"),"")</f>
        <v/>
      </c>
    </row>
    <row r="1030" spans="1:12" s="19" customFormat="1" ht="15" customHeight="1" x14ac:dyDescent="0.25">
      <c r="A1030" s="88" t="s">
        <v>6397</v>
      </c>
      <c r="B1030" s="40" t="s">
        <v>2758</v>
      </c>
      <c r="C1030" s="82" t="s">
        <v>10958</v>
      </c>
      <c r="D1030" s="82">
        <v>544</v>
      </c>
      <c r="E1030" s="82">
        <v>299</v>
      </c>
      <c r="F1030" s="82">
        <v>26</v>
      </c>
      <c r="G1030" s="82">
        <v>869</v>
      </c>
      <c r="H1030" s="40" t="s">
        <v>2</v>
      </c>
      <c r="I1030" s="83" t="str">
        <f>IFERROR(VLOOKUP(A1030,'Alíquotas - CADPREV'!$B$2152:$N$4324,8,FALSE),"")</f>
        <v>NÃO</v>
      </c>
      <c r="J1030" s="83" t="str">
        <f>IF(H1030="RPPS",VLOOKUP(A1030,' Legislação Benef - GESCON'!$B$4:$I$2159,3,FALSE),"")</f>
        <v>NÃO</v>
      </c>
      <c r="K1030" s="83" t="str">
        <f>IF(H1030="RPPS",VLOOKUP(A1030,' Legislação Benef - GESCON'!$B$4:$I$2159,6,FALSE),"")</f>
        <v>NÃO</v>
      </c>
      <c r="L1030" s="83" t="str">
        <f>IF(H1030="RPPS",IFERROR(IF(VLOOKUP(A1030,'Suspensão de repasses - GESCON'!$D$3:$J$1048576,7,FALSE)="Validada","SIM","NÃO"),"NÃO"),"")</f>
        <v>NÃO</v>
      </c>
    </row>
    <row r="1031" spans="1:12" s="19" customFormat="1" ht="15" customHeight="1" x14ac:dyDescent="0.25">
      <c r="A1031" s="88" t="s">
        <v>6398</v>
      </c>
      <c r="B1031" s="40" t="s">
        <v>634</v>
      </c>
      <c r="C1031" s="82" t="s">
        <v>10958</v>
      </c>
      <c r="D1031" s="82">
        <v>2029</v>
      </c>
      <c r="E1031" s="82">
        <v>437</v>
      </c>
      <c r="F1031" s="82">
        <v>81</v>
      </c>
      <c r="G1031" s="82">
        <v>2547</v>
      </c>
      <c r="H1031" s="40" t="s">
        <v>2</v>
      </c>
      <c r="I1031" s="83" t="str">
        <f>IFERROR(VLOOKUP(A1031,'Alíquotas - CADPREV'!$B$2152:$N$4324,8,FALSE),"")</f>
        <v>NÃO</v>
      </c>
      <c r="J1031" s="83" t="str">
        <f>IF(H1031="RPPS",VLOOKUP(A1031,' Legislação Benef - GESCON'!$B$4:$I$2159,3,FALSE),"")</f>
        <v>NÃO</v>
      </c>
      <c r="K1031" s="83" t="str">
        <f>IF(H1031="RPPS",VLOOKUP(A1031,' Legislação Benef - GESCON'!$B$4:$I$2159,6,FALSE),"")</f>
        <v>NÃO</v>
      </c>
      <c r="L1031" s="83" t="str">
        <f>IF(H1031="RPPS",IFERROR(IF(VLOOKUP(A1031,'Suspensão de repasses - GESCON'!$D$3:$J$1048576,7,FALSE)="Validada","SIM","NÃO"),"NÃO"),"")</f>
        <v>NÃO</v>
      </c>
    </row>
    <row r="1032" spans="1:12" s="19" customFormat="1" ht="15" hidden="1" customHeight="1" x14ac:dyDescent="0.25">
      <c r="A1032" s="88" t="s">
        <v>6399</v>
      </c>
      <c r="B1032" s="40" t="s">
        <v>4559</v>
      </c>
      <c r="C1032" s="82" t="s">
        <v>10959</v>
      </c>
      <c r="D1032" s="82"/>
      <c r="E1032" s="82"/>
      <c r="F1032" s="82"/>
      <c r="G1032" s="82"/>
      <c r="H1032" s="40" t="s">
        <v>4</v>
      </c>
      <c r="I1032" s="83" t="str">
        <f>IFERROR(VLOOKUP(A1032,'Alíquotas - CADPREV'!$B$2152:$N$4324,8,FALSE),"")</f>
        <v/>
      </c>
      <c r="J1032" s="83" t="str">
        <f>IF(H1032="RPPS",VLOOKUP(A1032,' Legislação Benef - GESCON'!$B$4:$I$2159,3,FALSE),"")</f>
        <v/>
      </c>
      <c r="K1032" s="83" t="str">
        <f>IF(H1032="RPPS",VLOOKUP(A1032,' Legislação Benef - GESCON'!$B$4:$I$2159,6,FALSE),"")</f>
        <v/>
      </c>
      <c r="L1032" s="83" t="str">
        <f>IF(H1032="RPPS",IFERROR(IF(VLOOKUP(A1032,'Suspensão de repasses - GESCON'!$D$3:$J$1048576,7,FALSE)="Validada","SIM","NÃO"),"NÃO"),"")</f>
        <v/>
      </c>
    </row>
    <row r="1033" spans="1:12" s="19" customFormat="1" ht="15" hidden="1" customHeight="1" x14ac:dyDescent="0.25">
      <c r="A1033" s="88" t="s">
        <v>6400</v>
      </c>
      <c r="B1033" s="40" t="s">
        <v>4626</v>
      </c>
      <c r="C1033" s="82" t="s">
        <v>10959</v>
      </c>
      <c r="D1033" s="82"/>
      <c r="E1033" s="82"/>
      <c r="F1033" s="82"/>
      <c r="G1033" s="82"/>
      <c r="H1033" s="40" t="s">
        <v>4</v>
      </c>
      <c r="I1033" s="83" t="str">
        <f>IFERROR(VLOOKUP(A1033,'Alíquotas - CADPREV'!$B$2152:$N$4324,8,FALSE),"")</f>
        <v/>
      </c>
      <c r="J1033" s="83" t="str">
        <f>IF(H1033="RPPS",VLOOKUP(A1033,' Legislação Benef - GESCON'!$B$4:$I$2159,3,FALSE),"")</f>
        <v/>
      </c>
      <c r="K1033" s="83" t="str">
        <f>IF(H1033="RPPS",VLOOKUP(A1033,' Legislação Benef - GESCON'!$B$4:$I$2159,6,FALSE),"")</f>
        <v/>
      </c>
      <c r="L1033" s="83" t="str">
        <f>IF(H1033="RPPS",IFERROR(IF(VLOOKUP(A1033,'Suspensão de repasses - GESCON'!$D$3:$J$1048576,7,FALSE)="Validada","SIM","NÃO"),"NÃO"),"")</f>
        <v/>
      </c>
    </row>
    <row r="1034" spans="1:12" s="19" customFormat="1" ht="15" customHeight="1" x14ac:dyDescent="0.25">
      <c r="A1034" s="88" t="s">
        <v>6401</v>
      </c>
      <c r="B1034" s="40" t="s">
        <v>3812</v>
      </c>
      <c r="C1034" s="82" t="s">
        <v>10958</v>
      </c>
      <c r="D1034" s="82">
        <v>3834</v>
      </c>
      <c r="E1034" s="82">
        <v>2382</v>
      </c>
      <c r="F1034" s="82">
        <v>516</v>
      </c>
      <c r="G1034" s="82">
        <v>6732</v>
      </c>
      <c r="H1034" s="40" t="s">
        <v>2</v>
      </c>
      <c r="I1034" s="83" t="str">
        <f>IFERROR(VLOOKUP(A1034,'Alíquotas - CADPREV'!$B$2152:$N$4324,8,FALSE),"")</f>
        <v>SIM</v>
      </c>
      <c r="J1034" s="83" t="str">
        <f>IF(H1034="RPPS",VLOOKUP(A1034,' Legislação Benef - GESCON'!$B$4:$I$2159,3,FALSE),"")</f>
        <v>NÃO</v>
      </c>
      <c r="K1034" s="83" t="str">
        <f>IF(H1034="RPPS",VLOOKUP(A1034,' Legislação Benef - GESCON'!$B$4:$I$2159,6,FALSE),"")</f>
        <v>NÃO</v>
      </c>
      <c r="L1034" s="83" t="str">
        <f>IF(H1034="RPPS",IFERROR(IF(VLOOKUP(A1034,'Suspensão de repasses - GESCON'!$D$3:$J$1048576,7,FALSE)="Validada","SIM","NÃO"),"NÃO"),"")</f>
        <v>NÃO</v>
      </c>
    </row>
    <row r="1035" spans="1:12" s="19" customFormat="1" ht="15" customHeight="1" x14ac:dyDescent="0.25">
      <c r="A1035" s="88" t="s">
        <v>6402</v>
      </c>
      <c r="B1035" s="40" t="s">
        <v>4289</v>
      </c>
      <c r="C1035" s="82" t="s">
        <v>10958</v>
      </c>
      <c r="D1035" s="82">
        <v>1094</v>
      </c>
      <c r="E1035" s="82">
        <v>56</v>
      </c>
      <c r="F1035" s="82">
        <v>2</v>
      </c>
      <c r="G1035" s="82">
        <v>1152</v>
      </c>
      <c r="H1035" s="40" t="s">
        <v>2</v>
      </c>
      <c r="I1035" s="83" t="str">
        <f>IFERROR(VLOOKUP(A1035,'Alíquotas - CADPREV'!$B$2152:$N$4324,8,FALSE),"")</f>
        <v>NÃO</v>
      </c>
      <c r="J1035" s="83" t="str">
        <f>IF(H1035="RPPS",VLOOKUP(A1035,' Legislação Benef - GESCON'!$B$4:$I$2159,3,FALSE),"")</f>
        <v>NÃO</v>
      </c>
      <c r="K1035" s="83" t="str">
        <f>IF(H1035="RPPS",VLOOKUP(A1035,' Legislação Benef - GESCON'!$B$4:$I$2159,6,FALSE),"")</f>
        <v>NÃO</v>
      </c>
      <c r="L1035" s="83" t="str">
        <f>IF(H1035="RPPS",IFERROR(IF(VLOOKUP(A1035,'Suspensão de repasses - GESCON'!$D$3:$J$1048576,7,FALSE)="Validada","SIM","NÃO"),"NÃO"),"")</f>
        <v>NÃO</v>
      </c>
    </row>
    <row r="1036" spans="1:12" s="19" customFormat="1" ht="15" hidden="1" customHeight="1" x14ac:dyDescent="0.25">
      <c r="A1036" s="88" t="s">
        <v>6403</v>
      </c>
      <c r="B1036" s="40" t="s">
        <v>215</v>
      </c>
      <c r="C1036" s="82" t="s">
        <v>10959</v>
      </c>
      <c r="D1036" s="82"/>
      <c r="E1036" s="82"/>
      <c r="F1036" s="82"/>
      <c r="G1036" s="82"/>
      <c r="H1036" s="40" t="s">
        <v>4</v>
      </c>
      <c r="I1036" s="83" t="str">
        <f>IFERROR(VLOOKUP(A1036,'Alíquotas - CADPREV'!$B$2152:$N$4324,8,FALSE),"")</f>
        <v/>
      </c>
      <c r="J1036" s="83" t="str">
        <f>IF(H1036="RPPS",VLOOKUP(A1036,' Legislação Benef - GESCON'!$B$4:$I$2159,3,FALSE),"")</f>
        <v/>
      </c>
      <c r="K1036" s="83" t="str">
        <f>IF(H1036="RPPS",VLOOKUP(A1036,' Legislação Benef - GESCON'!$B$4:$I$2159,6,FALSE),"")</f>
        <v/>
      </c>
      <c r="L1036" s="83" t="str">
        <f>IF(H1036="RPPS",IFERROR(IF(VLOOKUP(A1036,'Suspensão de repasses - GESCON'!$D$3:$J$1048576,7,FALSE)="Validada","SIM","NÃO"),"NÃO"),"")</f>
        <v/>
      </c>
    </row>
    <row r="1037" spans="1:12" s="19" customFormat="1" ht="15" hidden="1" customHeight="1" x14ac:dyDescent="0.25">
      <c r="A1037" s="88" t="s">
        <v>6404</v>
      </c>
      <c r="B1037" s="40" t="s">
        <v>3798</v>
      </c>
      <c r="C1037" s="82" t="s">
        <v>10959</v>
      </c>
      <c r="D1037" s="82"/>
      <c r="E1037" s="82"/>
      <c r="F1037" s="82"/>
      <c r="G1037" s="82"/>
      <c r="H1037" s="40" t="s">
        <v>4</v>
      </c>
      <c r="I1037" s="83" t="str">
        <f>IFERROR(VLOOKUP(A1037,'Alíquotas - CADPREV'!$B$2152:$N$4324,8,FALSE),"")</f>
        <v/>
      </c>
      <c r="J1037" s="83" t="str">
        <f>IF(H1037="RPPS",VLOOKUP(A1037,' Legislação Benef - GESCON'!$B$4:$I$2159,3,FALSE),"")</f>
        <v/>
      </c>
      <c r="K1037" s="83" t="str">
        <f>IF(H1037="RPPS",VLOOKUP(A1037,' Legislação Benef - GESCON'!$B$4:$I$2159,6,FALSE),"")</f>
        <v/>
      </c>
      <c r="L1037" s="83" t="str">
        <f>IF(H1037="RPPS",IFERROR(IF(VLOOKUP(A1037,'Suspensão de repasses - GESCON'!$D$3:$J$1048576,7,FALSE)="Validada","SIM","NÃO"),"NÃO"),"")</f>
        <v/>
      </c>
    </row>
    <row r="1038" spans="1:12" s="19" customFormat="1" ht="15" customHeight="1" x14ac:dyDescent="0.25">
      <c r="A1038" s="88" t="s">
        <v>6405</v>
      </c>
      <c r="B1038" s="40" t="s">
        <v>1356</v>
      </c>
      <c r="C1038" s="82" t="s">
        <v>10958</v>
      </c>
      <c r="D1038" s="82">
        <v>236</v>
      </c>
      <c r="E1038" s="82">
        <v>27</v>
      </c>
      <c r="F1038" s="82">
        <v>9</v>
      </c>
      <c r="G1038" s="82">
        <v>272</v>
      </c>
      <c r="H1038" s="40" t="s">
        <v>2</v>
      </c>
      <c r="I1038" s="83" t="str">
        <f>IFERROR(VLOOKUP(A1038,'Alíquotas - CADPREV'!$B$2152:$N$4324,8,FALSE),"")</f>
        <v>NÃO</v>
      </c>
      <c r="J1038" s="83" t="str">
        <f>IF(H1038="RPPS",VLOOKUP(A1038,' Legislação Benef - GESCON'!$B$4:$I$2159,3,FALSE),"")</f>
        <v>NÃO</v>
      </c>
      <c r="K1038" s="83" t="str">
        <f>IF(H1038="RPPS",VLOOKUP(A1038,' Legislação Benef - GESCON'!$B$4:$I$2159,6,FALSE),"")</f>
        <v>NÃO</v>
      </c>
      <c r="L1038" s="83" t="str">
        <f>IF(H1038="RPPS",IFERROR(IF(VLOOKUP(A1038,'Suspensão de repasses - GESCON'!$D$3:$J$1048576,7,FALSE)="Validada","SIM","NÃO"),"NÃO"),"")</f>
        <v>NÃO</v>
      </c>
    </row>
    <row r="1039" spans="1:12" s="19" customFormat="1" ht="15" customHeight="1" x14ac:dyDescent="0.25">
      <c r="A1039" s="88" t="s">
        <v>6406</v>
      </c>
      <c r="B1039" s="40" t="s">
        <v>3143</v>
      </c>
      <c r="C1039" s="82" t="s">
        <v>10958</v>
      </c>
      <c r="D1039" s="82">
        <v>410</v>
      </c>
      <c r="E1039" s="82">
        <v>0</v>
      </c>
      <c r="F1039" s="82">
        <v>0</v>
      </c>
      <c r="G1039" s="82">
        <v>410</v>
      </c>
      <c r="H1039" s="40" t="s">
        <v>2</v>
      </c>
      <c r="I1039" s="83" t="str">
        <f>IFERROR(VLOOKUP(A1039,'Alíquotas - CADPREV'!$B$2152:$N$4324,8,FALSE),"")</f>
        <v>SIM</v>
      </c>
      <c r="J1039" s="83" t="str">
        <f>IF(H1039="RPPS",VLOOKUP(A1039,' Legislação Benef - GESCON'!$B$4:$I$2159,3,FALSE),"")</f>
        <v>NÃO</v>
      </c>
      <c r="K1039" s="83" t="str">
        <f>IF(H1039="RPPS",VLOOKUP(A1039,' Legislação Benef - GESCON'!$B$4:$I$2159,6,FALSE),"")</f>
        <v>NÃO</v>
      </c>
      <c r="L1039" s="83" t="str">
        <f>IF(H1039="RPPS",IFERROR(IF(VLOOKUP(A1039,'Suspensão de repasses - GESCON'!$D$3:$J$1048576,7,FALSE)="Validada","SIM","NÃO"),"NÃO"),"")</f>
        <v>NÃO</v>
      </c>
    </row>
    <row r="1040" spans="1:12" s="19" customFormat="1" ht="15" customHeight="1" x14ac:dyDescent="0.25">
      <c r="A1040" s="88" t="s">
        <v>6407</v>
      </c>
      <c r="B1040" s="40" t="s">
        <v>3513</v>
      </c>
      <c r="C1040" s="82" t="s">
        <v>10958</v>
      </c>
      <c r="D1040" s="82">
        <v>853</v>
      </c>
      <c r="E1040" s="82">
        <v>1</v>
      </c>
      <c r="F1040" s="82">
        <v>0</v>
      </c>
      <c r="G1040" s="82">
        <v>854</v>
      </c>
      <c r="H1040" s="40" t="s">
        <v>2</v>
      </c>
      <c r="I1040" s="83" t="str">
        <f>IFERROR(VLOOKUP(A1040,'Alíquotas - CADPREV'!$B$2152:$N$4324,8,FALSE),"")</f>
        <v>NÃO</v>
      </c>
      <c r="J1040" s="83" t="str">
        <f>IF(H1040="RPPS",VLOOKUP(A1040,' Legislação Benef - GESCON'!$B$4:$I$2159,3,FALSE),"")</f>
        <v>NÃO</v>
      </c>
      <c r="K1040" s="83" t="str">
        <f>IF(H1040="RPPS",VLOOKUP(A1040,' Legislação Benef - GESCON'!$B$4:$I$2159,6,FALSE),"")</f>
        <v>NÃO</v>
      </c>
      <c r="L1040" s="83" t="str">
        <f>IF(H1040="RPPS",IFERROR(IF(VLOOKUP(A1040,'Suspensão de repasses - GESCON'!$D$3:$J$1048576,7,FALSE)="Validada","SIM","NÃO"),"NÃO"),"")</f>
        <v>NÃO</v>
      </c>
    </row>
    <row r="1041" spans="1:12" s="19" customFormat="1" ht="15" customHeight="1" x14ac:dyDescent="0.25">
      <c r="A1041" s="88" t="s">
        <v>6408</v>
      </c>
      <c r="B1041" s="40" t="s">
        <v>1142</v>
      </c>
      <c r="C1041" s="82" t="s">
        <v>10958</v>
      </c>
      <c r="D1041" s="82">
        <v>576</v>
      </c>
      <c r="E1041" s="82">
        <v>70</v>
      </c>
      <c r="F1041" s="82">
        <v>22</v>
      </c>
      <c r="G1041" s="82">
        <v>668</v>
      </c>
      <c r="H1041" s="40" t="s">
        <v>2</v>
      </c>
      <c r="I1041" s="83" t="str">
        <f>IFERROR(VLOOKUP(A1041,'Alíquotas - CADPREV'!$B$2152:$N$4324,8,FALSE),"")</f>
        <v>NÃO</v>
      </c>
      <c r="J1041" s="83" t="str">
        <f>IF(H1041="RPPS",VLOOKUP(A1041,' Legislação Benef - GESCON'!$B$4:$I$2159,3,FALSE),"")</f>
        <v>NÃO</v>
      </c>
      <c r="K1041" s="83" t="str">
        <f>IF(H1041="RPPS",VLOOKUP(A1041,' Legislação Benef - GESCON'!$B$4:$I$2159,6,FALSE),"")</f>
        <v>NÃO</v>
      </c>
      <c r="L1041" s="83" t="str">
        <f>IF(H1041="RPPS",IFERROR(IF(VLOOKUP(A1041,'Suspensão de repasses - GESCON'!$D$3:$J$1048576,7,FALSE)="Validada","SIM","NÃO"),"NÃO"),"")</f>
        <v>NÃO</v>
      </c>
    </row>
    <row r="1042" spans="1:12" s="19" customFormat="1" ht="15" hidden="1" customHeight="1" x14ac:dyDescent="0.25">
      <c r="A1042" s="88" t="s">
        <v>6409</v>
      </c>
      <c r="B1042" s="40" t="s">
        <v>2926</v>
      </c>
      <c r="C1042" s="82" t="s">
        <v>10959</v>
      </c>
      <c r="D1042" s="82"/>
      <c r="E1042" s="82"/>
      <c r="F1042" s="82"/>
      <c r="G1042" s="82"/>
      <c r="H1042" s="40" t="s">
        <v>4</v>
      </c>
      <c r="I1042" s="83" t="str">
        <f>IFERROR(VLOOKUP(A1042,'Alíquotas - CADPREV'!$B$2152:$N$4324,8,FALSE),"")</f>
        <v/>
      </c>
      <c r="J1042" s="83" t="str">
        <f>IF(H1042="RPPS",VLOOKUP(A1042,' Legislação Benef - GESCON'!$B$4:$I$2159,3,FALSE),"")</f>
        <v/>
      </c>
      <c r="K1042" s="83" t="str">
        <f>IF(H1042="RPPS",VLOOKUP(A1042,' Legislação Benef - GESCON'!$B$4:$I$2159,6,FALSE),"")</f>
        <v/>
      </c>
      <c r="L1042" s="83" t="str">
        <f>IF(H1042="RPPS",IFERROR(IF(VLOOKUP(A1042,'Suspensão de repasses - GESCON'!$D$3:$J$1048576,7,FALSE)="Validada","SIM","NÃO"),"NÃO"),"")</f>
        <v/>
      </c>
    </row>
    <row r="1043" spans="1:12" s="19" customFormat="1" ht="15" hidden="1" customHeight="1" x14ac:dyDescent="0.25">
      <c r="A1043" s="88" t="s">
        <v>6410</v>
      </c>
      <c r="B1043" s="40" t="s">
        <v>215</v>
      </c>
      <c r="C1043" s="82" t="s">
        <v>10959</v>
      </c>
      <c r="D1043" s="82"/>
      <c r="E1043" s="82"/>
      <c r="F1043" s="82"/>
      <c r="G1043" s="82"/>
      <c r="H1043" s="40" t="s">
        <v>4</v>
      </c>
      <c r="I1043" s="83" t="str">
        <f>IFERROR(VLOOKUP(A1043,'Alíquotas - CADPREV'!$B$2152:$N$4324,8,FALSE),"")</f>
        <v/>
      </c>
      <c r="J1043" s="83" t="str">
        <f>IF(H1043="RPPS",VLOOKUP(A1043,' Legislação Benef - GESCON'!$B$4:$I$2159,3,FALSE),"")</f>
        <v/>
      </c>
      <c r="K1043" s="83" t="str">
        <f>IF(H1043="RPPS",VLOOKUP(A1043,' Legislação Benef - GESCON'!$B$4:$I$2159,6,FALSE),"")</f>
        <v/>
      </c>
      <c r="L1043" s="83" t="str">
        <f>IF(H1043="RPPS",IFERROR(IF(VLOOKUP(A1043,'Suspensão de repasses - GESCON'!$D$3:$J$1048576,7,FALSE)="Validada","SIM","NÃO"),"NÃO"),"")</f>
        <v/>
      </c>
    </row>
    <row r="1044" spans="1:12" s="19" customFormat="1" ht="15" hidden="1" customHeight="1" x14ac:dyDescent="0.25">
      <c r="A1044" s="88" t="s">
        <v>6411</v>
      </c>
      <c r="B1044" s="40" t="s">
        <v>3812</v>
      </c>
      <c r="C1044" s="82" t="s">
        <v>10959</v>
      </c>
      <c r="D1044" s="82"/>
      <c r="E1044" s="82"/>
      <c r="F1044" s="82"/>
      <c r="G1044" s="82"/>
      <c r="H1044" s="40" t="s">
        <v>4</v>
      </c>
      <c r="I1044" s="83" t="str">
        <f>IFERROR(VLOOKUP(A1044,'Alíquotas - CADPREV'!$B$2152:$N$4324,8,FALSE),"")</f>
        <v/>
      </c>
      <c r="J1044" s="83" t="str">
        <f>IF(H1044="RPPS",VLOOKUP(A1044,' Legislação Benef - GESCON'!$B$4:$I$2159,3,FALSE),"")</f>
        <v/>
      </c>
      <c r="K1044" s="83" t="str">
        <f>IF(H1044="RPPS",VLOOKUP(A1044,' Legislação Benef - GESCON'!$B$4:$I$2159,6,FALSE),"")</f>
        <v/>
      </c>
      <c r="L1044" s="83" t="str">
        <f>IF(H1044="RPPS",IFERROR(IF(VLOOKUP(A1044,'Suspensão de repasses - GESCON'!$D$3:$J$1048576,7,FALSE)="Validada","SIM","NÃO"),"NÃO"),"")</f>
        <v/>
      </c>
    </row>
    <row r="1045" spans="1:12" s="19" customFormat="1" ht="15" customHeight="1" x14ac:dyDescent="0.25">
      <c r="A1045" s="88" t="s">
        <v>6412</v>
      </c>
      <c r="B1045" s="40" t="s">
        <v>133</v>
      </c>
      <c r="C1045" s="82" t="s">
        <v>10958</v>
      </c>
      <c r="D1045" s="82"/>
      <c r="E1045" s="82"/>
      <c r="F1045" s="82"/>
      <c r="G1045" s="82"/>
      <c r="H1045" s="40" t="s">
        <v>2</v>
      </c>
      <c r="I1045" s="83" t="str">
        <f>IFERROR(VLOOKUP(A1045,'Alíquotas - CADPREV'!$B$2152:$N$4324,8,FALSE),"")</f>
        <v>NÃO</v>
      </c>
      <c r="J1045" s="83" t="str">
        <f>IF(H1045="RPPS",VLOOKUP(A1045,' Legislação Benef - GESCON'!$B$4:$I$2159,3,FALSE),"")</f>
        <v>NÃO</v>
      </c>
      <c r="K1045" s="83" t="str">
        <f>IF(H1045="RPPS",VLOOKUP(A1045,' Legislação Benef - GESCON'!$B$4:$I$2159,6,FALSE),"")</f>
        <v>NÃO</v>
      </c>
      <c r="L1045" s="83" t="str">
        <f>IF(H1045="RPPS",IFERROR(IF(VLOOKUP(A1045,'Suspensão de repasses - GESCON'!$D$3:$J$1048576,7,FALSE)="Validada","SIM","NÃO"),"NÃO"),"")</f>
        <v>NÃO</v>
      </c>
    </row>
    <row r="1046" spans="1:12" s="19" customFormat="1" ht="15" customHeight="1" x14ac:dyDescent="0.25">
      <c r="A1046" s="88" t="s">
        <v>6413</v>
      </c>
      <c r="B1046" s="40" t="s">
        <v>2413</v>
      </c>
      <c r="C1046" s="82" t="s">
        <v>10958</v>
      </c>
      <c r="D1046" s="82"/>
      <c r="E1046" s="82"/>
      <c r="F1046" s="82"/>
      <c r="G1046" s="82"/>
      <c r="H1046" s="40" t="s">
        <v>2</v>
      </c>
      <c r="I1046" s="83" t="str">
        <f>IFERROR(VLOOKUP(A1046,'Alíquotas - CADPREV'!$B$2152:$N$4324,8,FALSE),"")</f>
        <v>NÃO</v>
      </c>
      <c r="J1046" s="83" t="str">
        <f>IF(H1046="RPPS",VLOOKUP(A1046,' Legislação Benef - GESCON'!$B$4:$I$2159,3,FALSE),"")</f>
        <v>NÃO</v>
      </c>
      <c r="K1046" s="83" t="str">
        <f>IF(H1046="RPPS",VLOOKUP(A1046,' Legislação Benef - GESCON'!$B$4:$I$2159,6,FALSE),"")</f>
        <v>NÃO</v>
      </c>
      <c r="L1046" s="83" t="str">
        <f>IF(H1046="RPPS",IFERROR(IF(VLOOKUP(A1046,'Suspensão de repasses - GESCON'!$D$3:$J$1048576,7,FALSE)="Validada","SIM","NÃO"),"NÃO"),"")</f>
        <v>NÃO</v>
      </c>
    </row>
    <row r="1047" spans="1:12" s="19" customFormat="1" ht="15" hidden="1" customHeight="1" x14ac:dyDescent="0.25">
      <c r="A1047" s="88" t="s">
        <v>6414</v>
      </c>
      <c r="B1047" s="40" t="s">
        <v>3143</v>
      </c>
      <c r="C1047" s="82" t="s">
        <v>10959</v>
      </c>
      <c r="D1047" s="82"/>
      <c r="E1047" s="82"/>
      <c r="F1047" s="82"/>
      <c r="G1047" s="82"/>
      <c r="H1047" s="40" t="s">
        <v>4</v>
      </c>
      <c r="I1047" s="83" t="str">
        <f>IFERROR(VLOOKUP(A1047,'Alíquotas - CADPREV'!$B$2152:$N$4324,8,FALSE),"")</f>
        <v/>
      </c>
      <c r="J1047" s="83" t="str">
        <f>IF(H1047="RPPS",VLOOKUP(A1047,' Legislação Benef - GESCON'!$B$4:$I$2159,3,FALSE),"")</f>
        <v/>
      </c>
      <c r="K1047" s="83" t="str">
        <f>IF(H1047="RPPS",VLOOKUP(A1047,' Legislação Benef - GESCON'!$B$4:$I$2159,6,FALSE),"")</f>
        <v/>
      </c>
      <c r="L1047" s="83" t="str">
        <f>IF(H1047="RPPS",IFERROR(IF(VLOOKUP(A1047,'Suspensão de repasses - GESCON'!$D$3:$J$1048576,7,FALSE)="Validada","SIM","NÃO"),"NÃO"),"")</f>
        <v/>
      </c>
    </row>
    <row r="1048" spans="1:12" s="19" customFormat="1" ht="15" hidden="1" customHeight="1" x14ac:dyDescent="0.25">
      <c r="A1048" s="88" t="s">
        <v>6415</v>
      </c>
      <c r="B1048" s="40" t="s">
        <v>4289</v>
      </c>
      <c r="C1048" s="82" t="s">
        <v>10959</v>
      </c>
      <c r="D1048" s="82"/>
      <c r="E1048" s="82"/>
      <c r="F1048" s="82"/>
      <c r="G1048" s="82"/>
      <c r="H1048" s="40" t="s">
        <v>4</v>
      </c>
      <c r="I1048" s="83" t="str">
        <f>IFERROR(VLOOKUP(A1048,'Alíquotas - CADPREV'!$B$2152:$N$4324,8,FALSE),"")</f>
        <v/>
      </c>
      <c r="J1048" s="83" t="str">
        <f>IF(H1048="RPPS",VLOOKUP(A1048,' Legislação Benef - GESCON'!$B$4:$I$2159,3,FALSE),"")</f>
        <v/>
      </c>
      <c r="K1048" s="83" t="str">
        <f>IF(H1048="RPPS",VLOOKUP(A1048,' Legislação Benef - GESCON'!$B$4:$I$2159,6,FALSE),"")</f>
        <v/>
      </c>
      <c r="L1048" s="83" t="str">
        <f>IF(H1048="RPPS",IFERROR(IF(VLOOKUP(A1048,'Suspensão de repasses - GESCON'!$D$3:$J$1048576,7,FALSE)="Validada","SIM","NÃO"),"NÃO"),"")</f>
        <v/>
      </c>
    </row>
    <row r="1049" spans="1:12" s="19" customFormat="1" ht="15" hidden="1" customHeight="1" x14ac:dyDescent="0.25">
      <c r="A1049" s="88" t="s">
        <v>6416</v>
      </c>
      <c r="B1049" s="40" t="s">
        <v>4626</v>
      </c>
      <c r="C1049" s="82" t="s">
        <v>10959</v>
      </c>
      <c r="D1049" s="82"/>
      <c r="E1049" s="82"/>
      <c r="F1049" s="82"/>
      <c r="G1049" s="82"/>
      <c r="H1049" s="40" t="s">
        <v>4</v>
      </c>
      <c r="I1049" s="83" t="str">
        <f>IFERROR(VLOOKUP(A1049,'Alíquotas - CADPREV'!$B$2152:$N$4324,8,FALSE),"")</f>
        <v/>
      </c>
      <c r="J1049" s="83" t="str">
        <f>IF(H1049="RPPS",VLOOKUP(A1049,' Legislação Benef - GESCON'!$B$4:$I$2159,3,FALSE),"")</f>
        <v/>
      </c>
      <c r="K1049" s="83" t="str">
        <f>IF(H1049="RPPS",VLOOKUP(A1049,' Legislação Benef - GESCON'!$B$4:$I$2159,6,FALSE),"")</f>
        <v/>
      </c>
      <c r="L1049" s="83" t="str">
        <f>IF(H1049="RPPS",IFERROR(IF(VLOOKUP(A1049,'Suspensão de repasses - GESCON'!$D$3:$J$1048576,7,FALSE)="Validada","SIM","NÃO"),"NÃO"),"")</f>
        <v/>
      </c>
    </row>
    <row r="1050" spans="1:12" s="19" customFormat="1" ht="15" customHeight="1" x14ac:dyDescent="0.25">
      <c r="A1050" s="88" t="s">
        <v>6417</v>
      </c>
      <c r="B1050" s="40" t="s">
        <v>3812</v>
      </c>
      <c r="C1050" s="82" t="s">
        <v>10958</v>
      </c>
      <c r="D1050" s="82">
        <v>99</v>
      </c>
      <c r="E1050" s="82">
        <v>0</v>
      </c>
      <c r="F1050" s="82">
        <v>0</v>
      </c>
      <c r="G1050" s="82">
        <v>99</v>
      </c>
      <c r="H1050" s="40" t="s">
        <v>2</v>
      </c>
      <c r="I1050" s="83" t="str">
        <f>IFERROR(VLOOKUP(A1050,'Alíquotas - CADPREV'!$B$2152:$N$4324,8,FALSE),"")</f>
        <v>SIM</v>
      </c>
      <c r="J1050" s="83" t="str">
        <f>IF(H1050="RPPS",VLOOKUP(A1050,' Legislação Benef - GESCON'!$B$4:$I$2159,3,FALSE),"")</f>
        <v>NÃO</v>
      </c>
      <c r="K1050" s="83" t="str">
        <f>IF(H1050="RPPS",VLOOKUP(A1050,' Legislação Benef - GESCON'!$B$4:$I$2159,6,FALSE),"")</f>
        <v>SIM</v>
      </c>
      <c r="L1050" s="83" t="str">
        <f>IF(H1050="RPPS",IFERROR(IF(VLOOKUP(A1050,'Suspensão de repasses - GESCON'!$D$3:$J$1048576,7,FALSE)="Validada","SIM","NÃO"),"NÃO"),"")</f>
        <v>NÃO</v>
      </c>
    </row>
    <row r="1051" spans="1:12" s="19" customFormat="1" ht="15" customHeight="1" x14ac:dyDescent="0.25">
      <c r="A1051" s="88" t="s">
        <v>6418</v>
      </c>
      <c r="B1051" s="40" t="s">
        <v>3812</v>
      </c>
      <c r="C1051" s="82" t="s">
        <v>10958</v>
      </c>
      <c r="D1051" s="82">
        <v>1304</v>
      </c>
      <c r="E1051" s="82">
        <v>341</v>
      </c>
      <c r="F1051" s="82">
        <v>32</v>
      </c>
      <c r="G1051" s="82">
        <v>1677</v>
      </c>
      <c r="H1051" s="40" t="s">
        <v>2</v>
      </c>
      <c r="I1051" s="83" t="str">
        <f>IFERROR(VLOOKUP(A1051,'Alíquotas - CADPREV'!$B$2152:$N$4324,8,FALSE),"")</f>
        <v>SIM</v>
      </c>
      <c r="J1051" s="83" t="str">
        <f>IF(H1051="RPPS",VLOOKUP(A1051,' Legislação Benef - GESCON'!$B$4:$I$2159,3,FALSE),"")</f>
        <v>NÃO</v>
      </c>
      <c r="K1051" s="83" t="str">
        <f>IF(H1051="RPPS",VLOOKUP(A1051,' Legislação Benef - GESCON'!$B$4:$I$2159,6,FALSE),"")</f>
        <v>NÃO</v>
      </c>
      <c r="L1051" s="83" t="str">
        <f>IF(H1051="RPPS",IFERROR(IF(VLOOKUP(A1051,'Suspensão de repasses - GESCON'!$D$3:$J$1048576,7,FALSE)="Validada","SIM","NÃO"),"NÃO"),"")</f>
        <v>NÃO</v>
      </c>
    </row>
    <row r="1052" spans="1:12" s="19" customFormat="1" ht="15" customHeight="1" x14ac:dyDescent="0.25">
      <c r="A1052" s="88" t="s">
        <v>6419</v>
      </c>
      <c r="B1052" s="40" t="s">
        <v>3812</v>
      </c>
      <c r="C1052" s="82" t="s">
        <v>10958</v>
      </c>
      <c r="D1052" s="82"/>
      <c r="E1052" s="82"/>
      <c r="F1052" s="82"/>
      <c r="G1052" s="82"/>
      <c r="H1052" s="40" t="s">
        <v>2</v>
      </c>
      <c r="I1052" s="83" t="str">
        <f>IFERROR(VLOOKUP(A1052,'Alíquotas - CADPREV'!$B$2152:$N$4324,8,FALSE),"")</f>
        <v>SIM</v>
      </c>
      <c r="J1052" s="83" t="str">
        <f>IF(H1052="RPPS",VLOOKUP(A1052,' Legislação Benef - GESCON'!$B$4:$I$2159,3,FALSE),"")</f>
        <v>NÃO</v>
      </c>
      <c r="K1052" s="83" t="str">
        <f>IF(H1052="RPPS",VLOOKUP(A1052,' Legislação Benef - GESCON'!$B$4:$I$2159,6,FALSE),"")</f>
        <v>NÃO</v>
      </c>
      <c r="L1052" s="83" t="str">
        <f>IF(H1052="RPPS",IFERROR(IF(VLOOKUP(A1052,'Suspensão de repasses - GESCON'!$D$3:$J$1048576,7,FALSE)="Validada","SIM","NÃO"),"NÃO"),"")</f>
        <v>NÃO</v>
      </c>
    </row>
    <row r="1053" spans="1:12" s="19" customFormat="1" ht="15" hidden="1" customHeight="1" x14ac:dyDescent="0.25">
      <c r="A1053" s="88" t="s">
        <v>6420</v>
      </c>
      <c r="B1053" s="40" t="s">
        <v>3812</v>
      </c>
      <c r="C1053" s="82" t="s">
        <v>10959</v>
      </c>
      <c r="D1053" s="82"/>
      <c r="E1053" s="82"/>
      <c r="F1053" s="82"/>
      <c r="G1053" s="82"/>
      <c r="H1053" s="40" t="s">
        <v>4</v>
      </c>
      <c r="I1053" s="83" t="str">
        <f>IFERROR(VLOOKUP(A1053,'Alíquotas - CADPREV'!$B$2152:$N$4324,8,FALSE),"")</f>
        <v/>
      </c>
      <c r="J1053" s="83" t="str">
        <f>IF(H1053="RPPS",VLOOKUP(A1053,' Legislação Benef - GESCON'!$B$4:$I$2159,3,FALSE),"")</f>
        <v/>
      </c>
      <c r="K1053" s="83" t="str">
        <f>IF(H1053="RPPS",VLOOKUP(A1053,' Legislação Benef - GESCON'!$B$4:$I$2159,6,FALSE),"")</f>
        <v/>
      </c>
      <c r="L1053" s="83" t="str">
        <f>IF(H1053="RPPS",IFERROR(IF(VLOOKUP(A1053,'Suspensão de repasses - GESCON'!$D$3:$J$1048576,7,FALSE)="Validada","SIM","NÃO"),"NÃO"),"")</f>
        <v/>
      </c>
    </row>
    <row r="1054" spans="1:12" s="19" customFormat="1" ht="15" customHeight="1" x14ac:dyDescent="0.25">
      <c r="A1054" s="88" t="s">
        <v>6421</v>
      </c>
      <c r="B1054" s="40" t="s">
        <v>1356</v>
      </c>
      <c r="C1054" s="82" t="s">
        <v>10958</v>
      </c>
      <c r="D1054" s="82">
        <v>250</v>
      </c>
      <c r="E1054" s="82">
        <v>39</v>
      </c>
      <c r="F1054" s="82">
        <v>3</v>
      </c>
      <c r="G1054" s="82">
        <v>292</v>
      </c>
      <c r="H1054" s="40" t="s">
        <v>2</v>
      </c>
      <c r="I1054" s="83" t="str">
        <f>IFERROR(VLOOKUP(A1054,'Alíquotas - CADPREV'!$B$2152:$N$4324,8,FALSE),"")</f>
        <v>NÃO</v>
      </c>
      <c r="J1054" s="83" t="str">
        <f>IF(H1054="RPPS",VLOOKUP(A1054,' Legislação Benef - GESCON'!$B$4:$I$2159,3,FALSE),"")</f>
        <v>NÃO</v>
      </c>
      <c r="K1054" s="83" t="str">
        <f>IF(H1054="RPPS",VLOOKUP(A1054,' Legislação Benef - GESCON'!$B$4:$I$2159,6,FALSE),"")</f>
        <v>NÃO</v>
      </c>
      <c r="L1054" s="83" t="str">
        <f>IF(H1054="RPPS",IFERROR(IF(VLOOKUP(A1054,'Suspensão de repasses - GESCON'!$D$3:$J$1048576,7,FALSE)="Validada","SIM","NÃO"),"NÃO"),"")</f>
        <v>NÃO</v>
      </c>
    </row>
    <row r="1055" spans="1:12" s="19" customFormat="1" ht="15" hidden="1" customHeight="1" x14ac:dyDescent="0.25">
      <c r="A1055" s="88" t="s">
        <v>6422</v>
      </c>
      <c r="B1055" s="40" t="s">
        <v>29</v>
      </c>
      <c r="C1055" s="82" t="s">
        <v>10959</v>
      </c>
      <c r="D1055" s="82"/>
      <c r="E1055" s="82"/>
      <c r="F1055" s="82"/>
      <c r="G1055" s="82"/>
      <c r="H1055" s="40" t="s">
        <v>4</v>
      </c>
      <c r="I1055" s="83" t="str">
        <f>IFERROR(VLOOKUP(A1055,'Alíquotas - CADPREV'!$B$2152:$N$4324,8,FALSE),"")</f>
        <v/>
      </c>
      <c r="J1055" s="83" t="str">
        <f>IF(H1055="RPPS",VLOOKUP(A1055,' Legislação Benef - GESCON'!$B$4:$I$2159,3,FALSE),"")</f>
        <v/>
      </c>
      <c r="K1055" s="83" t="str">
        <f>IF(H1055="RPPS",VLOOKUP(A1055,' Legislação Benef - GESCON'!$B$4:$I$2159,6,FALSE),"")</f>
        <v/>
      </c>
      <c r="L1055" s="83" t="str">
        <f>IF(H1055="RPPS",IFERROR(IF(VLOOKUP(A1055,'Suspensão de repasses - GESCON'!$D$3:$J$1048576,7,FALSE)="Validada","SIM","NÃO"),"NÃO"),"")</f>
        <v/>
      </c>
    </row>
    <row r="1056" spans="1:12" s="19" customFormat="1" ht="15" hidden="1" customHeight="1" x14ac:dyDescent="0.25">
      <c r="A1056" s="88" t="s">
        <v>6423</v>
      </c>
      <c r="B1056" s="40" t="s">
        <v>4559</v>
      </c>
      <c r="C1056" s="82" t="s">
        <v>10959</v>
      </c>
      <c r="D1056" s="82"/>
      <c r="E1056" s="82"/>
      <c r="F1056" s="82"/>
      <c r="G1056" s="82"/>
      <c r="H1056" s="40" t="s">
        <v>4</v>
      </c>
      <c r="I1056" s="83" t="str">
        <f>IFERROR(VLOOKUP(A1056,'Alíquotas - CADPREV'!$B$2152:$N$4324,8,FALSE),"")</f>
        <v/>
      </c>
      <c r="J1056" s="83" t="str">
        <f>IF(H1056="RPPS",VLOOKUP(A1056,' Legislação Benef - GESCON'!$B$4:$I$2159,3,FALSE),"")</f>
        <v/>
      </c>
      <c r="K1056" s="83" t="str">
        <f>IF(H1056="RPPS",VLOOKUP(A1056,' Legislação Benef - GESCON'!$B$4:$I$2159,6,FALSE),"")</f>
        <v/>
      </c>
      <c r="L1056" s="83" t="str">
        <f>IF(H1056="RPPS",IFERROR(IF(VLOOKUP(A1056,'Suspensão de repasses - GESCON'!$D$3:$J$1048576,7,FALSE)="Validada","SIM","NÃO"),"NÃO"),"")</f>
        <v/>
      </c>
    </row>
    <row r="1057" spans="1:12" s="19" customFormat="1" ht="15" customHeight="1" x14ac:dyDescent="0.25">
      <c r="A1057" s="88" t="s">
        <v>6424</v>
      </c>
      <c r="B1057" s="40" t="s">
        <v>3812</v>
      </c>
      <c r="C1057" s="82" t="s">
        <v>10958</v>
      </c>
      <c r="D1057" s="82">
        <v>339</v>
      </c>
      <c r="E1057" s="82">
        <v>47</v>
      </c>
      <c r="F1057" s="82">
        <v>6</v>
      </c>
      <c r="G1057" s="82">
        <v>392</v>
      </c>
      <c r="H1057" s="40" t="s">
        <v>2</v>
      </c>
      <c r="I1057" s="83" t="str">
        <f>IFERROR(VLOOKUP(A1057,'Alíquotas - CADPREV'!$B$2152:$N$4324,8,FALSE),"")</f>
        <v>SIM</v>
      </c>
      <c r="J1057" s="83" t="str">
        <f>IF(H1057="RPPS",VLOOKUP(A1057,' Legislação Benef - GESCON'!$B$4:$I$2159,3,FALSE),"")</f>
        <v>NÃO</v>
      </c>
      <c r="K1057" s="83" t="str">
        <f>IF(H1057="RPPS",VLOOKUP(A1057,' Legislação Benef - GESCON'!$B$4:$I$2159,6,FALSE),"")</f>
        <v>SIM</v>
      </c>
      <c r="L1057" s="83" t="str">
        <f>IF(H1057="RPPS",IFERROR(IF(VLOOKUP(A1057,'Suspensão de repasses - GESCON'!$D$3:$J$1048576,7,FALSE)="Validada","SIM","NÃO"),"NÃO"),"")</f>
        <v>SIM</v>
      </c>
    </row>
    <row r="1058" spans="1:12" s="19" customFormat="1" ht="15" hidden="1" customHeight="1" x14ac:dyDescent="0.25">
      <c r="A1058" s="88" t="s">
        <v>6425</v>
      </c>
      <c r="B1058" s="40" t="s">
        <v>4626</v>
      </c>
      <c r="C1058" s="82" t="s">
        <v>10959</v>
      </c>
      <c r="D1058" s="82"/>
      <c r="E1058" s="82"/>
      <c r="F1058" s="82"/>
      <c r="G1058" s="82"/>
      <c r="H1058" s="40" t="s">
        <v>4</v>
      </c>
      <c r="I1058" s="83" t="str">
        <f>IFERROR(VLOOKUP(A1058,'Alíquotas - CADPREV'!$B$2152:$N$4324,8,FALSE),"")</f>
        <v/>
      </c>
      <c r="J1058" s="83" t="str">
        <f>IF(H1058="RPPS",VLOOKUP(A1058,' Legislação Benef - GESCON'!$B$4:$I$2159,3,FALSE),"")</f>
        <v/>
      </c>
      <c r="K1058" s="83" t="str">
        <f>IF(H1058="RPPS",VLOOKUP(A1058,' Legislação Benef - GESCON'!$B$4:$I$2159,6,FALSE),"")</f>
        <v/>
      </c>
      <c r="L1058" s="83" t="str">
        <f>IF(H1058="RPPS",IFERROR(IF(VLOOKUP(A1058,'Suspensão de repasses - GESCON'!$D$3:$J$1048576,7,FALSE)="Validada","SIM","NÃO"),"NÃO"),"")</f>
        <v/>
      </c>
    </row>
    <row r="1059" spans="1:12" s="19" customFormat="1" ht="15" customHeight="1" x14ac:dyDescent="0.25">
      <c r="A1059" s="88" t="s">
        <v>6426</v>
      </c>
      <c r="B1059" s="40" t="s">
        <v>215</v>
      </c>
      <c r="C1059" s="82" t="s">
        <v>10958</v>
      </c>
      <c r="D1059" s="82">
        <v>478</v>
      </c>
      <c r="E1059" s="82">
        <v>61</v>
      </c>
      <c r="F1059" s="82">
        <v>10</v>
      </c>
      <c r="G1059" s="82">
        <v>549</v>
      </c>
      <c r="H1059" s="40" t="s">
        <v>2</v>
      </c>
      <c r="I1059" s="83" t="str">
        <f>IFERROR(VLOOKUP(A1059,'Alíquotas - CADPREV'!$B$2152:$N$4324,8,FALSE),"")</f>
        <v>NÃO</v>
      </c>
      <c r="J1059" s="83" t="str">
        <f>IF(H1059="RPPS",VLOOKUP(A1059,' Legislação Benef - GESCON'!$B$4:$I$2159,3,FALSE),"")</f>
        <v>NÃO</v>
      </c>
      <c r="K1059" s="83" t="str">
        <f>IF(H1059="RPPS",VLOOKUP(A1059,' Legislação Benef - GESCON'!$B$4:$I$2159,6,FALSE),"")</f>
        <v>NÃO</v>
      </c>
      <c r="L1059" s="83" t="str">
        <f>IF(H1059="RPPS",IFERROR(IF(VLOOKUP(A1059,'Suspensão de repasses - GESCON'!$D$3:$J$1048576,7,FALSE)="Validada","SIM","NÃO"),"NÃO"),"")</f>
        <v>NÃO</v>
      </c>
    </row>
    <row r="1060" spans="1:12" s="19" customFormat="1" ht="15" hidden="1" customHeight="1" x14ac:dyDescent="0.25">
      <c r="A1060" s="88" t="s">
        <v>6427</v>
      </c>
      <c r="B1060" s="40" t="s">
        <v>1356</v>
      </c>
      <c r="C1060" s="82" t="s">
        <v>10959</v>
      </c>
      <c r="D1060" s="82"/>
      <c r="E1060" s="82"/>
      <c r="F1060" s="82"/>
      <c r="G1060" s="82"/>
      <c r="H1060" s="40" t="s">
        <v>4</v>
      </c>
      <c r="I1060" s="83" t="str">
        <f>IFERROR(VLOOKUP(A1060,'Alíquotas - CADPREV'!$B$2152:$N$4324,8,FALSE),"")</f>
        <v/>
      </c>
      <c r="J1060" s="83" t="str">
        <f>IF(H1060="RPPS",VLOOKUP(A1060,' Legislação Benef - GESCON'!$B$4:$I$2159,3,FALSE),"")</f>
        <v/>
      </c>
      <c r="K1060" s="83" t="str">
        <f>IF(H1060="RPPS",VLOOKUP(A1060,' Legislação Benef - GESCON'!$B$4:$I$2159,6,FALSE),"")</f>
        <v/>
      </c>
      <c r="L1060" s="83" t="str">
        <f>IF(H1060="RPPS",IFERROR(IF(VLOOKUP(A1060,'Suspensão de repasses - GESCON'!$D$3:$J$1048576,7,FALSE)="Validada","SIM","NÃO"),"NÃO"),"")</f>
        <v/>
      </c>
    </row>
    <row r="1061" spans="1:12" s="19" customFormat="1" ht="15" hidden="1" customHeight="1" x14ac:dyDescent="0.25">
      <c r="A1061" s="88" t="s">
        <v>6428</v>
      </c>
      <c r="B1061" s="40" t="s">
        <v>1356</v>
      </c>
      <c r="C1061" s="82" t="s">
        <v>10959</v>
      </c>
      <c r="D1061" s="82"/>
      <c r="E1061" s="82"/>
      <c r="F1061" s="82"/>
      <c r="G1061" s="82"/>
      <c r="H1061" s="40" t="s">
        <v>4</v>
      </c>
      <c r="I1061" s="83" t="str">
        <f>IFERROR(VLOOKUP(A1061,'Alíquotas - CADPREV'!$B$2152:$N$4324,8,FALSE),"")</f>
        <v/>
      </c>
      <c r="J1061" s="83" t="str">
        <f>IF(H1061="RPPS",VLOOKUP(A1061,' Legislação Benef - GESCON'!$B$4:$I$2159,3,FALSE),"")</f>
        <v/>
      </c>
      <c r="K1061" s="83" t="str">
        <f>IF(H1061="RPPS",VLOOKUP(A1061,' Legislação Benef - GESCON'!$B$4:$I$2159,6,FALSE),"")</f>
        <v/>
      </c>
      <c r="L1061" s="83" t="str">
        <f>IF(H1061="RPPS",IFERROR(IF(VLOOKUP(A1061,'Suspensão de repasses - GESCON'!$D$3:$J$1048576,7,FALSE)="Validada","SIM","NÃO"),"NÃO"),"")</f>
        <v/>
      </c>
    </row>
    <row r="1062" spans="1:12" s="19" customFormat="1" ht="15" hidden="1" customHeight="1" x14ac:dyDescent="0.25">
      <c r="A1062" s="88" t="s">
        <v>6429</v>
      </c>
      <c r="B1062" s="40" t="s">
        <v>1356</v>
      </c>
      <c r="C1062" s="82" t="s">
        <v>10959</v>
      </c>
      <c r="D1062" s="82"/>
      <c r="E1062" s="82"/>
      <c r="F1062" s="82"/>
      <c r="G1062" s="82"/>
      <c r="H1062" s="40" t="s">
        <v>4</v>
      </c>
      <c r="I1062" s="83" t="str">
        <f>IFERROR(VLOOKUP(A1062,'Alíquotas - CADPREV'!$B$2152:$N$4324,8,FALSE),"")</f>
        <v/>
      </c>
      <c r="J1062" s="83" t="str">
        <f>IF(H1062="RPPS",VLOOKUP(A1062,' Legislação Benef - GESCON'!$B$4:$I$2159,3,FALSE),"")</f>
        <v/>
      </c>
      <c r="K1062" s="83" t="str">
        <f>IF(H1062="RPPS",VLOOKUP(A1062,' Legislação Benef - GESCON'!$B$4:$I$2159,6,FALSE),"")</f>
        <v/>
      </c>
      <c r="L1062" s="83" t="str">
        <f>IF(H1062="RPPS",IFERROR(IF(VLOOKUP(A1062,'Suspensão de repasses - GESCON'!$D$3:$J$1048576,7,FALSE)="Validada","SIM","NÃO"),"NÃO"),"")</f>
        <v/>
      </c>
    </row>
    <row r="1063" spans="1:12" s="19" customFormat="1" ht="15" hidden="1" customHeight="1" x14ac:dyDescent="0.25">
      <c r="A1063" s="88" t="s">
        <v>6430</v>
      </c>
      <c r="B1063" s="40" t="s">
        <v>2554</v>
      </c>
      <c r="C1063" s="82" t="s">
        <v>10959</v>
      </c>
      <c r="D1063" s="82"/>
      <c r="E1063" s="82"/>
      <c r="F1063" s="82"/>
      <c r="G1063" s="82"/>
      <c r="H1063" s="40" t="s">
        <v>4</v>
      </c>
      <c r="I1063" s="83" t="str">
        <f>IFERROR(VLOOKUP(A1063,'Alíquotas - CADPREV'!$B$2152:$N$4324,8,FALSE),"")</f>
        <v/>
      </c>
      <c r="J1063" s="83" t="str">
        <f>IF(H1063="RPPS",VLOOKUP(A1063,' Legislação Benef - GESCON'!$B$4:$I$2159,3,FALSE),"")</f>
        <v/>
      </c>
      <c r="K1063" s="83" t="str">
        <f>IF(H1063="RPPS",VLOOKUP(A1063,' Legislação Benef - GESCON'!$B$4:$I$2159,6,FALSE),"")</f>
        <v/>
      </c>
      <c r="L1063" s="83" t="str">
        <f>IF(H1063="RPPS",IFERROR(IF(VLOOKUP(A1063,'Suspensão de repasses - GESCON'!$D$3:$J$1048576,7,FALSE)="Validada","SIM","NÃO"),"NÃO"),"")</f>
        <v/>
      </c>
    </row>
    <row r="1064" spans="1:12" s="19" customFormat="1" ht="15" hidden="1" customHeight="1" x14ac:dyDescent="0.25">
      <c r="A1064" s="88" t="s">
        <v>6431</v>
      </c>
      <c r="B1064" s="40" t="s">
        <v>1356</v>
      </c>
      <c r="C1064" s="82" t="s">
        <v>10959</v>
      </c>
      <c r="D1064" s="82"/>
      <c r="E1064" s="82"/>
      <c r="F1064" s="82"/>
      <c r="G1064" s="82"/>
      <c r="H1064" s="40" t="s">
        <v>4</v>
      </c>
      <c r="I1064" s="83" t="str">
        <f>IFERROR(VLOOKUP(A1064,'Alíquotas - CADPREV'!$B$2152:$N$4324,8,FALSE),"")</f>
        <v/>
      </c>
      <c r="J1064" s="83" t="str">
        <f>IF(H1064="RPPS",VLOOKUP(A1064,' Legislação Benef - GESCON'!$B$4:$I$2159,3,FALSE),"")</f>
        <v/>
      </c>
      <c r="K1064" s="83" t="str">
        <f>IF(H1064="RPPS",VLOOKUP(A1064,' Legislação Benef - GESCON'!$B$4:$I$2159,6,FALSE),"")</f>
        <v/>
      </c>
      <c r="L1064" s="83" t="str">
        <f>IF(H1064="RPPS",IFERROR(IF(VLOOKUP(A1064,'Suspensão de repasses - GESCON'!$D$3:$J$1048576,7,FALSE)="Validada","SIM","NÃO"),"NÃO"),"")</f>
        <v/>
      </c>
    </row>
    <row r="1065" spans="1:12" s="19" customFormat="1" ht="15" hidden="1" customHeight="1" x14ac:dyDescent="0.25">
      <c r="A1065" s="88" t="s">
        <v>6432</v>
      </c>
      <c r="B1065" s="40" t="s">
        <v>215</v>
      </c>
      <c r="C1065" s="82" t="s">
        <v>10959</v>
      </c>
      <c r="D1065" s="82"/>
      <c r="E1065" s="82"/>
      <c r="F1065" s="82"/>
      <c r="G1065" s="82"/>
      <c r="H1065" s="40" t="s">
        <v>4</v>
      </c>
      <c r="I1065" s="83" t="str">
        <f>IFERROR(VLOOKUP(A1065,'Alíquotas - CADPREV'!$B$2152:$N$4324,8,FALSE),"")</f>
        <v/>
      </c>
      <c r="J1065" s="83" t="str">
        <f>IF(H1065="RPPS",VLOOKUP(A1065,' Legislação Benef - GESCON'!$B$4:$I$2159,3,FALSE),"")</f>
        <v/>
      </c>
      <c r="K1065" s="83" t="str">
        <f>IF(H1065="RPPS",VLOOKUP(A1065,' Legislação Benef - GESCON'!$B$4:$I$2159,6,FALSE),"")</f>
        <v/>
      </c>
      <c r="L1065" s="83" t="str">
        <f>IF(H1065="RPPS",IFERROR(IF(VLOOKUP(A1065,'Suspensão de repasses - GESCON'!$D$3:$J$1048576,7,FALSE)="Validada","SIM","NÃO"),"NÃO"),"")</f>
        <v/>
      </c>
    </row>
    <row r="1066" spans="1:12" s="19" customFormat="1" ht="15" customHeight="1" x14ac:dyDescent="0.25">
      <c r="A1066" s="88" t="s">
        <v>6433</v>
      </c>
      <c r="B1066" s="40" t="s">
        <v>1356</v>
      </c>
      <c r="C1066" s="82" t="s">
        <v>10958</v>
      </c>
      <c r="D1066" s="82">
        <v>474</v>
      </c>
      <c r="E1066" s="82">
        <v>221</v>
      </c>
      <c r="F1066" s="82">
        <v>43</v>
      </c>
      <c r="G1066" s="82">
        <v>738</v>
      </c>
      <c r="H1066" s="40" t="s">
        <v>2</v>
      </c>
      <c r="I1066" s="83" t="str">
        <f>IFERROR(VLOOKUP(A1066,'Alíquotas - CADPREV'!$B$2152:$N$4324,8,FALSE),"")</f>
        <v>NÃO</v>
      </c>
      <c r="J1066" s="83" t="str">
        <f>IF(H1066="RPPS",VLOOKUP(A1066,' Legislação Benef - GESCON'!$B$4:$I$2159,3,FALSE),"")</f>
        <v>NÃO</v>
      </c>
      <c r="K1066" s="83" t="str">
        <f>IF(H1066="RPPS",VLOOKUP(A1066,' Legislação Benef - GESCON'!$B$4:$I$2159,6,FALSE),"")</f>
        <v>NÃO</v>
      </c>
      <c r="L1066" s="83" t="str">
        <f>IF(H1066="RPPS",IFERROR(IF(VLOOKUP(A1066,'Suspensão de repasses - GESCON'!$D$3:$J$1048576,7,FALSE)="Validada","SIM","NÃO"),"NÃO"),"")</f>
        <v>NÃO</v>
      </c>
    </row>
    <row r="1067" spans="1:12" s="19" customFormat="1" ht="15" hidden="1" customHeight="1" x14ac:dyDescent="0.25">
      <c r="A1067" s="88" t="s">
        <v>6434</v>
      </c>
      <c r="B1067" s="40" t="s">
        <v>4289</v>
      </c>
      <c r="C1067" s="82" t="s">
        <v>10959</v>
      </c>
      <c r="D1067" s="82"/>
      <c r="E1067" s="82"/>
      <c r="F1067" s="82"/>
      <c r="G1067" s="82"/>
      <c r="H1067" s="40" t="s">
        <v>4</v>
      </c>
      <c r="I1067" s="83" t="str">
        <f>IFERROR(VLOOKUP(A1067,'Alíquotas - CADPREV'!$B$2152:$N$4324,8,FALSE),"")</f>
        <v/>
      </c>
      <c r="J1067" s="83" t="str">
        <f>IF(H1067="RPPS",VLOOKUP(A1067,' Legislação Benef - GESCON'!$B$4:$I$2159,3,FALSE),"")</f>
        <v/>
      </c>
      <c r="K1067" s="83" t="str">
        <f>IF(H1067="RPPS",VLOOKUP(A1067,' Legislação Benef - GESCON'!$B$4:$I$2159,6,FALSE),"")</f>
        <v/>
      </c>
      <c r="L1067" s="83" t="str">
        <f>IF(H1067="RPPS",IFERROR(IF(VLOOKUP(A1067,'Suspensão de repasses - GESCON'!$D$3:$J$1048576,7,FALSE)="Validada","SIM","NÃO"),"NÃO"),"")</f>
        <v/>
      </c>
    </row>
    <row r="1068" spans="1:12" s="19" customFormat="1" ht="15" hidden="1" customHeight="1" x14ac:dyDescent="0.25">
      <c r="A1068" s="88" t="s">
        <v>6435</v>
      </c>
      <c r="B1068" s="40" t="s">
        <v>1142</v>
      </c>
      <c r="C1068" s="82" t="s">
        <v>10959</v>
      </c>
      <c r="D1068" s="82"/>
      <c r="E1068" s="82"/>
      <c r="F1068" s="82"/>
      <c r="G1068" s="82"/>
      <c r="H1068" s="40" t="s">
        <v>4</v>
      </c>
      <c r="I1068" s="83" t="str">
        <f>IFERROR(VLOOKUP(A1068,'Alíquotas - CADPREV'!$B$2152:$N$4324,8,FALSE),"")</f>
        <v/>
      </c>
      <c r="J1068" s="83" t="str">
        <f>IF(H1068="RPPS",VLOOKUP(A1068,' Legislação Benef - GESCON'!$B$4:$I$2159,3,FALSE),"")</f>
        <v/>
      </c>
      <c r="K1068" s="83" t="str">
        <f>IF(H1068="RPPS",VLOOKUP(A1068,' Legislação Benef - GESCON'!$B$4:$I$2159,6,FALSE),"")</f>
        <v/>
      </c>
      <c r="L1068" s="83" t="str">
        <f>IF(H1068="RPPS",IFERROR(IF(VLOOKUP(A1068,'Suspensão de repasses - GESCON'!$D$3:$J$1048576,7,FALSE)="Validada","SIM","NÃO"),"NÃO"),"")</f>
        <v/>
      </c>
    </row>
    <row r="1069" spans="1:12" s="19" customFormat="1" ht="15" customHeight="1" x14ac:dyDescent="0.25">
      <c r="A1069" s="88" t="s">
        <v>6436</v>
      </c>
      <c r="B1069" s="40" t="s">
        <v>634</v>
      </c>
      <c r="C1069" s="82" t="s">
        <v>10958</v>
      </c>
      <c r="D1069" s="82">
        <v>676</v>
      </c>
      <c r="E1069" s="82">
        <v>180</v>
      </c>
      <c r="F1069" s="82">
        <v>18</v>
      </c>
      <c r="G1069" s="82">
        <v>874</v>
      </c>
      <c r="H1069" s="40" t="s">
        <v>2</v>
      </c>
      <c r="I1069" s="83" t="str">
        <f>IFERROR(VLOOKUP(A1069,'Alíquotas - CADPREV'!$B$2152:$N$4324,8,FALSE),"")</f>
        <v>NÃO</v>
      </c>
      <c r="J1069" s="83" t="str">
        <f>IF(H1069="RPPS",VLOOKUP(A1069,' Legislação Benef - GESCON'!$B$4:$I$2159,3,FALSE),"")</f>
        <v>NÃO</v>
      </c>
      <c r="K1069" s="83" t="str">
        <f>IF(H1069="RPPS",VLOOKUP(A1069,' Legislação Benef - GESCON'!$B$4:$I$2159,6,FALSE),"")</f>
        <v>NÃO</v>
      </c>
      <c r="L1069" s="83" t="str">
        <f>IF(H1069="RPPS",IFERROR(IF(VLOOKUP(A1069,'Suspensão de repasses - GESCON'!$D$3:$J$1048576,7,FALSE)="Validada","SIM","NÃO"),"NÃO"),"")</f>
        <v>NÃO</v>
      </c>
    </row>
    <row r="1070" spans="1:12" s="19" customFormat="1" ht="15" hidden="1" customHeight="1" x14ac:dyDescent="0.25">
      <c r="A1070" s="88" t="s">
        <v>6437</v>
      </c>
      <c r="B1070" s="40" t="s">
        <v>3812</v>
      </c>
      <c r="C1070" s="82" t="s">
        <v>10959</v>
      </c>
      <c r="D1070" s="82"/>
      <c r="E1070" s="82"/>
      <c r="F1070" s="82"/>
      <c r="G1070" s="82"/>
      <c r="H1070" s="40" t="s">
        <v>4</v>
      </c>
      <c r="I1070" s="83" t="str">
        <f>IFERROR(VLOOKUP(A1070,'Alíquotas - CADPREV'!$B$2152:$N$4324,8,FALSE),"")</f>
        <v/>
      </c>
      <c r="J1070" s="83" t="str">
        <f>IF(H1070="RPPS",VLOOKUP(A1070,' Legislação Benef - GESCON'!$B$4:$I$2159,3,FALSE),"")</f>
        <v/>
      </c>
      <c r="K1070" s="83" t="str">
        <f>IF(H1070="RPPS",VLOOKUP(A1070,' Legislação Benef - GESCON'!$B$4:$I$2159,6,FALSE),"")</f>
        <v/>
      </c>
      <c r="L1070" s="83" t="str">
        <f>IF(H1070="RPPS",IFERROR(IF(VLOOKUP(A1070,'Suspensão de repasses - GESCON'!$D$3:$J$1048576,7,FALSE)="Validada","SIM","NÃO"),"NÃO"),"")</f>
        <v/>
      </c>
    </row>
    <row r="1071" spans="1:12" s="19" customFormat="1" ht="15" hidden="1" customHeight="1" x14ac:dyDescent="0.25">
      <c r="A1071" s="88" t="s">
        <v>6438</v>
      </c>
      <c r="B1071" s="40" t="s">
        <v>1356</v>
      </c>
      <c r="C1071" s="82" t="s">
        <v>10959</v>
      </c>
      <c r="D1071" s="82"/>
      <c r="E1071" s="82"/>
      <c r="F1071" s="82"/>
      <c r="G1071" s="82"/>
      <c r="H1071" s="40" t="s">
        <v>4</v>
      </c>
      <c r="I1071" s="83" t="str">
        <f>IFERROR(VLOOKUP(A1071,'Alíquotas - CADPREV'!$B$2152:$N$4324,8,FALSE),"")</f>
        <v/>
      </c>
      <c r="J1071" s="83" t="str">
        <f>IF(H1071="RPPS",VLOOKUP(A1071,' Legislação Benef - GESCON'!$B$4:$I$2159,3,FALSE),"")</f>
        <v/>
      </c>
      <c r="K1071" s="83" t="str">
        <f>IF(H1071="RPPS",VLOOKUP(A1071,' Legislação Benef - GESCON'!$B$4:$I$2159,6,FALSE),"")</f>
        <v/>
      </c>
      <c r="L1071" s="83" t="str">
        <f>IF(H1071="RPPS",IFERROR(IF(VLOOKUP(A1071,'Suspensão de repasses - GESCON'!$D$3:$J$1048576,7,FALSE)="Validada","SIM","NÃO"),"NÃO"),"")</f>
        <v/>
      </c>
    </row>
    <row r="1072" spans="1:12" s="19" customFormat="1" ht="15" customHeight="1" x14ac:dyDescent="0.25">
      <c r="A1072" s="88" t="s">
        <v>6439</v>
      </c>
      <c r="B1072" s="40" t="s">
        <v>2926</v>
      </c>
      <c r="C1072" s="82" t="s">
        <v>10958</v>
      </c>
      <c r="D1072" s="82">
        <v>374</v>
      </c>
      <c r="E1072" s="82">
        <v>55</v>
      </c>
      <c r="F1072" s="82">
        <v>6</v>
      </c>
      <c r="G1072" s="82">
        <v>435</v>
      </c>
      <c r="H1072" s="40" t="s">
        <v>2</v>
      </c>
      <c r="I1072" s="83" t="str">
        <f>IFERROR(VLOOKUP(A1072,'Alíquotas - CADPREV'!$B$2152:$N$4324,8,FALSE),"")</f>
        <v>NÃO</v>
      </c>
      <c r="J1072" s="83" t="str">
        <f>IF(H1072="RPPS",VLOOKUP(A1072,' Legislação Benef - GESCON'!$B$4:$I$2159,3,FALSE),"")</f>
        <v>NÃO</v>
      </c>
      <c r="K1072" s="83" t="str">
        <f>IF(H1072="RPPS",VLOOKUP(A1072,' Legislação Benef - GESCON'!$B$4:$I$2159,6,FALSE),"")</f>
        <v>NÃO</v>
      </c>
      <c r="L1072" s="83" t="str">
        <f>IF(H1072="RPPS",IFERROR(IF(VLOOKUP(A1072,'Suspensão de repasses - GESCON'!$D$3:$J$1048576,7,FALSE)="Validada","SIM","NÃO"),"NÃO"),"")</f>
        <v>SIM</v>
      </c>
    </row>
    <row r="1073" spans="1:12" s="19" customFormat="1" ht="15" customHeight="1" x14ac:dyDescent="0.25">
      <c r="A1073" s="88" t="s">
        <v>6440</v>
      </c>
      <c r="B1073" s="40" t="s">
        <v>1356</v>
      </c>
      <c r="C1073" s="82" t="s">
        <v>10958</v>
      </c>
      <c r="D1073" s="82">
        <v>636</v>
      </c>
      <c r="E1073" s="82">
        <v>70</v>
      </c>
      <c r="F1073" s="82">
        <v>42</v>
      </c>
      <c r="G1073" s="82">
        <v>748</v>
      </c>
      <c r="H1073" s="40" t="s">
        <v>2</v>
      </c>
      <c r="I1073" s="83" t="str">
        <f>IFERROR(VLOOKUP(A1073,'Alíquotas - CADPREV'!$B$2152:$N$4324,8,FALSE),"")</f>
        <v>NÃO</v>
      </c>
      <c r="J1073" s="83" t="str">
        <f>IF(H1073="RPPS",VLOOKUP(A1073,' Legislação Benef - GESCON'!$B$4:$I$2159,3,FALSE),"")</f>
        <v>NÃO</v>
      </c>
      <c r="K1073" s="83" t="str">
        <f>IF(H1073="RPPS",VLOOKUP(A1073,' Legislação Benef - GESCON'!$B$4:$I$2159,6,FALSE),"")</f>
        <v>NÃO</v>
      </c>
      <c r="L1073" s="83" t="str">
        <f>IF(H1073="RPPS",IFERROR(IF(VLOOKUP(A1073,'Suspensão de repasses - GESCON'!$D$3:$J$1048576,7,FALSE)="Validada","SIM","NÃO"),"NÃO"),"")</f>
        <v>NÃO</v>
      </c>
    </row>
    <row r="1074" spans="1:12" s="19" customFormat="1" ht="15" hidden="1" customHeight="1" x14ac:dyDescent="0.25">
      <c r="A1074" s="88" t="s">
        <v>6441</v>
      </c>
      <c r="B1074" s="40" t="s">
        <v>2926</v>
      </c>
      <c r="C1074" s="82" t="s">
        <v>10959</v>
      </c>
      <c r="D1074" s="82"/>
      <c r="E1074" s="82"/>
      <c r="F1074" s="82"/>
      <c r="G1074" s="82"/>
      <c r="H1074" s="40" t="s">
        <v>4</v>
      </c>
      <c r="I1074" s="83" t="str">
        <f>IFERROR(VLOOKUP(A1074,'Alíquotas - CADPREV'!$B$2152:$N$4324,8,FALSE),"")</f>
        <v/>
      </c>
      <c r="J1074" s="83" t="str">
        <f>IF(H1074="RPPS",VLOOKUP(A1074,' Legislação Benef - GESCON'!$B$4:$I$2159,3,FALSE),"")</f>
        <v/>
      </c>
      <c r="K1074" s="83" t="str">
        <f>IF(H1074="RPPS",VLOOKUP(A1074,' Legislação Benef - GESCON'!$B$4:$I$2159,6,FALSE),"")</f>
        <v/>
      </c>
      <c r="L1074" s="83" t="str">
        <f>IF(H1074="RPPS",IFERROR(IF(VLOOKUP(A1074,'Suspensão de repasses - GESCON'!$D$3:$J$1048576,7,FALSE)="Validada","SIM","NÃO"),"NÃO"),"")</f>
        <v/>
      </c>
    </row>
    <row r="1075" spans="1:12" s="19" customFormat="1" ht="15" hidden="1" customHeight="1" x14ac:dyDescent="0.25">
      <c r="A1075" s="88" t="s">
        <v>6442</v>
      </c>
      <c r="B1075" s="40" t="s">
        <v>3143</v>
      </c>
      <c r="C1075" s="82" t="s">
        <v>10959</v>
      </c>
      <c r="D1075" s="82"/>
      <c r="E1075" s="82"/>
      <c r="F1075" s="82"/>
      <c r="G1075" s="82"/>
      <c r="H1075" s="40" t="s">
        <v>4</v>
      </c>
      <c r="I1075" s="83" t="str">
        <f>IFERROR(VLOOKUP(A1075,'Alíquotas - CADPREV'!$B$2152:$N$4324,8,FALSE),"")</f>
        <v/>
      </c>
      <c r="J1075" s="83" t="str">
        <f>IF(H1075="RPPS",VLOOKUP(A1075,' Legislação Benef - GESCON'!$B$4:$I$2159,3,FALSE),"")</f>
        <v/>
      </c>
      <c r="K1075" s="83" t="str">
        <f>IF(H1075="RPPS",VLOOKUP(A1075,' Legislação Benef - GESCON'!$B$4:$I$2159,6,FALSE),"")</f>
        <v/>
      </c>
      <c r="L1075" s="83" t="str">
        <f>IF(H1075="RPPS",IFERROR(IF(VLOOKUP(A1075,'Suspensão de repasses - GESCON'!$D$3:$J$1048576,7,FALSE)="Validada","SIM","NÃO"),"NÃO"),"")</f>
        <v/>
      </c>
    </row>
    <row r="1076" spans="1:12" s="19" customFormat="1" ht="15" hidden="1" customHeight="1" x14ac:dyDescent="0.25">
      <c r="A1076" s="88" t="s">
        <v>6443</v>
      </c>
      <c r="B1076" s="40" t="s">
        <v>2413</v>
      </c>
      <c r="C1076" s="82" t="s">
        <v>10959</v>
      </c>
      <c r="D1076" s="82"/>
      <c r="E1076" s="82"/>
      <c r="F1076" s="82"/>
      <c r="G1076" s="82"/>
      <c r="H1076" s="40" t="s">
        <v>4</v>
      </c>
      <c r="I1076" s="83" t="str">
        <f>IFERROR(VLOOKUP(A1076,'Alíquotas - CADPREV'!$B$2152:$N$4324,8,FALSE),"")</f>
        <v/>
      </c>
      <c r="J1076" s="83" t="str">
        <f>IF(H1076="RPPS",VLOOKUP(A1076,' Legislação Benef - GESCON'!$B$4:$I$2159,3,FALSE),"")</f>
        <v/>
      </c>
      <c r="K1076" s="83" t="str">
        <f>IF(H1076="RPPS",VLOOKUP(A1076,' Legislação Benef - GESCON'!$B$4:$I$2159,6,FALSE),"")</f>
        <v/>
      </c>
      <c r="L1076" s="83" t="str">
        <f>IF(H1076="RPPS",IFERROR(IF(VLOOKUP(A1076,'Suspensão de repasses - GESCON'!$D$3:$J$1048576,7,FALSE)="Validada","SIM","NÃO"),"NÃO"),"")</f>
        <v/>
      </c>
    </row>
    <row r="1077" spans="1:12" s="19" customFormat="1" ht="15" hidden="1" customHeight="1" x14ac:dyDescent="0.25">
      <c r="A1077" s="88" t="s">
        <v>6444</v>
      </c>
      <c r="B1077" s="40" t="s">
        <v>1356</v>
      </c>
      <c r="C1077" s="82" t="s">
        <v>10959</v>
      </c>
      <c r="D1077" s="82"/>
      <c r="E1077" s="82"/>
      <c r="F1077" s="82"/>
      <c r="G1077" s="82"/>
      <c r="H1077" s="40" t="s">
        <v>4</v>
      </c>
      <c r="I1077" s="83" t="str">
        <f>IFERROR(VLOOKUP(A1077,'Alíquotas - CADPREV'!$B$2152:$N$4324,8,FALSE),"")</f>
        <v/>
      </c>
      <c r="J1077" s="83" t="str">
        <f>IF(H1077="RPPS",VLOOKUP(A1077,' Legislação Benef - GESCON'!$B$4:$I$2159,3,FALSE),"")</f>
        <v/>
      </c>
      <c r="K1077" s="83" t="str">
        <f>IF(H1077="RPPS",VLOOKUP(A1077,' Legislação Benef - GESCON'!$B$4:$I$2159,6,FALSE),"")</f>
        <v/>
      </c>
      <c r="L1077" s="83" t="str">
        <f>IF(H1077="RPPS",IFERROR(IF(VLOOKUP(A1077,'Suspensão de repasses - GESCON'!$D$3:$J$1048576,7,FALSE)="Validada","SIM","NÃO"),"NÃO"),"")</f>
        <v/>
      </c>
    </row>
    <row r="1078" spans="1:12" s="19" customFormat="1" ht="15" customHeight="1" x14ac:dyDescent="0.25">
      <c r="A1078" s="88" t="s">
        <v>6445</v>
      </c>
      <c r="B1078" s="40" t="s">
        <v>4626</v>
      </c>
      <c r="C1078" s="82" t="s">
        <v>10958</v>
      </c>
      <c r="D1078" s="82">
        <v>1874</v>
      </c>
      <c r="E1078" s="82">
        <v>297</v>
      </c>
      <c r="F1078" s="82">
        <v>114</v>
      </c>
      <c r="G1078" s="82">
        <v>2285</v>
      </c>
      <c r="H1078" s="40" t="s">
        <v>2</v>
      </c>
      <c r="I1078" s="83" t="str">
        <f>IFERROR(VLOOKUP(A1078,'Alíquotas - CADPREV'!$B$2152:$N$4324,8,FALSE),"")</f>
        <v>SIM</v>
      </c>
      <c r="J1078" s="83" t="str">
        <f>IF(H1078="RPPS",VLOOKUP(A1078,' Legislação Benef - GESCON'!$B$4:$I$2159,3,FALSE),"")</f>
        <v>NÃO</v>
      </c>
      <c r="K1078" s="83" t="str">
        <f>IF(H1078="RPPS",VLOOKUP(A1078,' Legislação Benef - GESCON'!$B$4:$I$2159,6,FALSE),"")</f>
        <v>NÃO</v>
      </c>
      <c r="L1078" s="83" t="str">
        <f>IF(H1078="RPPS",IFERROR(IF(VLOOKUP(A1078,'Suspensão de repasses - GESCON'!$D$3:$J$1048576,7,FALSE)="Validada","SIM","NÃO"),"NÃO"),"")</f>
        <v>SIM</v>
      </c>
    </row>
    <row r="1079" spans="1:12" s="19" customFormat="1" ht="15" hidden="1" customHeight="1" x14ac:dyDescent="0.25">
      <c r="A1079" s="88" t="s">
        <v>6446</v>
      </c>
      <c r="B1079" s="40" t="s">
        <v>4289</v>
      </c>
      <c r="C1079" s="82" t="s">
        <v>10959</v>
      </c>
      <c r="D1079" s="82"/>
      <c r="E1079" s="82"/>
      <c r="F1079" s="82"/>
      <c r="G1079" s="82"/>
      <c r="H1079" s="40" t="s">
        <v>4</v>
      </c>
      <c r="I1079" s="83" t="str">
        <f>IFERROR(VLOOKUP(A1079,'Alíquotas - CADPREV'!$B$2152:$N$4324,8,FALSE),"")</f>
        <v/>
      </c>
      <c r="J1079" s="83" t="str">
        <f>IF(H1079="RPPS",VLOOKUP(A1079,' Legislação Benef - GESCON'!$B$4:$I$2159,3,FALSE),"")</f>
        <v/>
      </c>
      <c r="K1079" s="83" t="str">
        <f>IF(H1079="RPPS",VLOOKUP(A1079,' Legislação Benef - GESCON'!$B$4:$I$2159,6,FALSE),"")</f>
        <v/>
      </c>
      <c r="L1079" s="83" t="str">
        <f>IF(H1079="RPPS",IFERROR(IF(VLOOKUP(A1079,'Suspensão de repasses - GESCON'!$D$3:$J$1048576,7,FALSE)="Validada","SIM","NÃO"),"NÃO"),"")</f>
        <v/>
      </c>
    </row>
    <row r="1080" spans="1:12" s="19" customFormat="1" ht="15" hidden="1" customHeight="1" x14ac:dyDescent="0.25">
      <c r="A1080" s="88" t="s">
        <v>6447</v>
      </c>
      <c r="B1080" s="40" t="s">
        <v>3812</v>
      </c>
      <c r="C1080" s="82" t="s">
        <v>10959</v>
      </c>
      <c r="D1080" s="82"/>
      <c r="E1080" s="82"/>
      <c r="F1080" s="82"/>
      <c r="G1080" s="82"/>
      <c r="H1080" s="40" t="s">
        <v>4</v>
      </c>
      <c r="I1080" s="83" t="str">
        <f>IFERROR(VLOOKUP(A1080,'Alíquotas - CADPREV'!$B$2152:$N$4324,8,FALSE),"")</f>
        <v/>
      </c>
      <c r="J1080" s="83" t="str">
        <f>IF(H1080="RPPS",VLOOKUP(A1080,' Legislação Benef - GESCON'!$B$4:$I$2159,3,FALSE),"")</f>
        <v/>
      </c>
      <c r="K1080" s="83" t="str">
        <f>IF(H1080="RPPS",VLOOKUP(A1080,' Legislação Benef - GESCON'!$B$4:$I$2159,6,FALSE),"")</f>
        <v/>
      </c>
      <c r="L1080" s="83" t="str">
        <f>IF(H1080="RPPS",IFERROR(IF(VLOOKUP(A1080,'Suspensão de repasses - GESCON'!$D$3:$J$1048576,7,FALSE)="Validada","SIM","NÃO"),"NÃO"),"")</f>
        <v/>
      </c>
    </row>
    <row r="1081" spans="1:12" s="19" customFormat="1" ht="15" hidden="1" customHeight="1" x14ac:dyDescent="0.25">
      <c r="A1081" s="88" t="s">
        <v>6448</v>
      </c>
      <c r="B1081" s="40" t="s">
        <v>0</v>
      </c>
      <c r="C1081" s="82" t="s">
        <v>10959</v>
      </c>
      <c r="D1081" s="82"/>
      <c r="E1081" s="82"/>
      <c r="F1081" s="82"/>
      <c r="G1081" s="82"/>
      <c r="H1081" s="40" t="s">
        <v>4</v>
      </c>
      <c r="I1081" s="83" t="str">
        <f>IFERROR(VLOOKUP(A1081,'Alíquotas - CADPREV'!$B$2152:$N$4324,8,FALSE),"")</f>
        <v/>
      </c>
      <c r="J1081" s="83" t="str">
        <f>IF(H1081="RPPS",VLOOKUP(A1081,' Legislação Benef - GESCON'!$B$4:$I$2159,3,FALSE),"")</f>
        <v/>
      </c>
      <c r="K1081" s="83" t="str">
        <f>IF(H1081="RPPS",VLOOKUP(A1081,' Legislação Benef - GESCON'!$B$4:$I$2159,6,FALSE),"")</f>
        <v/>
      </c>
      <c r="L1081" s="83" t="str">
        <f>IF(H1081="RPPS",IFERROR(IF(VLOOKUP(A1081,'Suspensão de repasses - GESCON'!$D$3:$J$1048576,7,FALSE)="Validada","SIM","NÃO"),"NÃO"),"")</f>
        <v/>
      </c>
    </row>
    <row r="1082" spans="1:12" s="19" customFormat="1" ht="15" customHeight="1" x14ac:dyDescent="0.25">
      <c r="A1082" s="88" t="s">
        <v>6449</v>
      </c>
      <c r="B1082" s="40" t="s">
        <v>2758</v>
      </c>
      <c r="C1082" s="82" t="s">
        <v>10958</v>
      </c>
      <c r="D1082" s="82">
        <v>538</v>
      </c>
      <c r="E1082" s="82">
        <v>248</v>
      </c>
      <c r="F1082" s="82">
        <v>47</v>
      </c>
      <c r="G1082" s="82">
        <v>833</v>
      </c>
      <c r="H1082" s="40" t="s">
        <v>2</v>
      </c>
      <c r="I1082" s="83" t="str">
        <f>IFERROR(VLOOKUP(A1082,'Alíquotas - CADPREV'!$B$2152:$N$4324,8,FALSE),"")</f>
        <v>NÃO</v>
      </c>
      <c r="J1082" s="83" t="str">
        <f>IF(H1082="RPPS",VLOOKUP(A1082,' Legislação Benef - GESCON'!$B$4:$I$2159,3,FALSE),"")</f>
        <v>NÃO</v>
      </c>
      <c r="K1082" s="83" t="str">
        <f>IF(H1082="RPPS",VLOOKUP(A1082,' Legislação Benef - GESCON'!$B$4:$I$2159,6,FALSE),"")</f>
        <v>NÃO</v>
      </c>
      <c r="L1082" s="83" t="str">
        <f>IF(H1082="RPPS",IFERROR(IF(VLOOKUP(A1082,'Suspensão de repasses - GESCON'!$D$3:$J$1048576,7,FALSE)="Validada","SIM","NÃO"),"NÃO"),"")</f>
        <v>NÃO</v>
      </c>
    </row>
    <row r="1083" spans="1:12" s="19" customFormat="1" ht="15" customHeight="1" x14ac:dyDescent="0.25">
      <c r="A1083" s="88" t="s">
        <v>6450</v>
      </c>
      <c r="B1083" s="40" t="s">
        <v>1356</v>
      </c>
      <c r="C1083" s="82" t="s">
        <v>10958</v>
      </c>
      <c r="D1083" s="82">
        <v>225</v>
      </c>
      <c r="E1083" s="82">
        <v>56</v>
      </c>
      <c r="F1083" s="82">
        <v>7</v>
      </c>
      <c r="G1083" s="82">
        <v>288</v>
      </c>
      <c r="H1083" s="40" t="s">
        <v>2</v>
      </c>
      <c r="I1083" s="83" t="str">
        <f>IFERROR(VLOOKUP(A1083,'Alíquotas - CADPREV'!$B$2152:$N$4324,8,FALSE),"")</f>
        <v>NÃO</v>
      </c>
      <c r="J1083" s="83" t="str">
        <f>IF(H1083="RPPS",VLOOKUP(A1083,' Legislação Benef - GESCON'!$B$4:$I$2159,3,FALSE),"")</f>
        <v>NÃO</v>
      </c>
      <c r="K1083" s="83" t="str">
        <f>IF(H1083="RPPS",VLOOKUP(A1083,' Legislação Benef - GESCON'!$B$4:$I$2159,6,FALSE),"")</f>
        <v>NÃO</v>
      </c>
      <c r="L1083" s="83" t="str">
        <f>IF(H1083="RPPS",IFERROR(IF(VLOOKUP(A1083,'Suspensão de repasses - GESCON'!$D$3:$J$1048576,7,FALSE)="Validada","SIM","NÃO"),"NÃO"),"")</f>
        <v>NÃO</v>
      </c>
    </row>
    <row r="1084" spans="1:12" s="19" customFormat="1" ht="15" customHeight="1" x14ac:dyDescent="0.25">
      <c r="A1084" s="88" t="s">
        <v>6451</v>
      </c>
      <c r="B1084" s="40" t="s">
        <v>3812</v>
      </c>
      <c r="C1084" s="82" t="s">
        <v>10958</v>
      </c>
      <c r="D1084" s="82">
        <v>202</v>
      </c>
      <c r="E1084" s="82">
        <v>34</v>
      </c>
      <c r="F1084" s="82">
        <v>3</v>
      </c>
      <c r="G1084" s="82">
        <v>239</v>
      </c>
      <c r="H1084" s="40" t="s">
        <v>2</v>
      </c>
      <c r="I1084" s="83" t="str">
        <f>IFERROR(VLOOKUP(A1084,'Alíquotas - CADPREV'!$B$2152:$N$4324,8,FALSE),"")</f>
        <v>NÃO</v>
      </c>
      <c r="J1084" s="83" t="str">
        <f>IF(H1084="RPPS",VLOOKUP(A1084,' Legislação Benef - GESCON'!$B$4:$I$2159,3,FALSE),"")</f>
        <v>NÃO</v>
      </c>
      <c r="K1084" s="83" t="str">
        <f>IF(H1084="RPPS",VLOOKUP(A1084,' Legislação Benef - GESCON'!$B$4:$I$2159,6,FALSE),"")</f>
        <v>NÃO</v>
      </c>
      <c r="L1084" s="83" t="str">
        <f>IF(H1084="RPPS",IFERROR(IF(VLOOKUP(A1084,'Suspensão de repasses - GESCON'!$D$3:$J$1048576,7,FALSE)="Validada","SIM","NÃO"),"NÃO"),"")</f>
        <v>NÃO</v>
      </c>
    </row>
    <row r="1085" spans="1:12" s="19" customFormat="1" ht="15" hidden="1" customHeight="1" x14ac:dyDescent="0.25">
      <c r="A1085" s="88" t="s">
        <v>6452</v>
      </c>
      <c r="B1085" s="40" t="s">
        <v>3798</v>
      </c>
      <c r="C1085" s="82" t="s">
        <v>10959</v>
      </c>
      <c r="D1085" s="82"/>
      <c r="E1085" s="82"/>
      <c r="F1085" s="82"/>
      <c r="G1085" s="82"/>
      <c r="H1085" s="40" t="s">
        <v>4</v>
      </c>
      <c r="I1085" s="83" t="str">
        <f>IFERROR(VLOOKUP(A1085,'Alíquotas - CADPREV'!$B$2152:$N$4324,8,FALSE),"")</f>
        <v/>
      </c>
      <c r="J1085" s="83" t="str">
        <f>IF(H1085="RPPS",VLOOKUP(A1085,' Legislação Benef - GESCON'!$B$4:$I$2159,3,FALSE),"")</f>
        <v/>
      </c>
      <c r="K1085" s="83" t="str">
        <f>IF(H1085="RPPS",VLOOKUP(A1085,' Legislação Benef - GESCON'!$B$4:$I$2159,6,FALSE),"")</f>
        <v/>
      </c>
      <c r="L1085" s="83" t="str">
        <f>IF(H1085="RPPS",IFERROR(IF(VLOOKUP(A1085,'Suspensão de repasses - GESCON'!$D$3:$J$1048576,7,FALSE)="Validada","SIM","NÃO"),"NÃO"),"")</f>
        <v/>
      </c>
    </row>
    <row r="1086" spans="1:12" s="19" customFormat="1" ht="15" hidden="1" customHeight="1" x14ac:dyDescent="0.25">
      <c r="A1086" s="88" t="s">
        <v>6453</v>
      </c>
      <c r="B1086" s="40" t="s">
        <v>2197</v>
      </c>
      <c r="C1086" s="82" t="s">
        <v>10959</v>
      </c>
      <c r="D1086" s="82"/>
      <c r="E1086" s="82"/>
      <c r="F1086" s="82"/>
      <c r="G1086" s="82"/>
      <c r="H1086" s="40" t="s">
        <v>4</v>
      </c>
      <c r="I1086" s="83" t="str">
        <f>IFERROR(VLOOKUP(A1086,'Alíquotas - CADPREV'!$B$2152:$N$4324,8,FALSE),"")</f>
        <v/>
      </c>
      <c r="J1086" s="83" t="str">
        <f>IF(H1086="RPPS",VLOOKUP(A1086,' Legislação Benef - GESCON'!$B$4:$I$2159,3,FALSE),"")</f>
        <v/>
      </c>
      <c r="K1086" s="83" t="str">
        <f>IF(H1086="RPPS",VLOOKUP(A1086,' Legislação Benef - GESCON'!$B$4:$I$2159,6,FALSE),"")</f>
        <v/>
      </c>
      <c r="L1086" s="83" t="str">
        <f>IF(H1086="RPPS",IFERROR(IF(VLOOKUP(A1086,'Suspensão de repasses - GESCON'!$D$3:$J$1048576,7,FALSE)="Validada","SIM","NÃO"),"NÃO"),"")</f>
        <v/>
      </c>
    </row>
    <row r="1087" spans="1:12" s="19" customFormat="1" ht="15" hidden="1" customHeight="1" x14ac:dyDescent="0.25">
      <c r="A1087" s="88" t="s">
        <v>6454</v>
      </c>
      <c r="B1087" s="40" t="s">
        <v>2926</v>
      </c>
      <c r="C1087" s="82" t="s">
        <v>10959</v>
      </c>
      <c r="D1087" s="82"/>
      <c r="E1087" s="82"/>
      <c r="F1087" s="82"/>
      <c r="G1087" s="82"/>
      <c r="H1087" s="40" t="s">
        <v>4</v>
      </c>
      <c r="I1087" s="83" t="str">
        <f>IFERROR(VLOOKUP(A1087,'Alíquotas - CADPREV'!$B$2152:$N$4324,8,FALSE),"")</f>
        <v/>
      </c>
      <c r="J1087" s="83" t="str">
        <f>IF(H1087="RPPS",VLOOKUP(A1087,' Legislação Benef - GESCON'!$B$4:$I$2159,3,FALSE),"")</f>
        <v/>
      </c>
      <c r="K1087" s="83" t="str">
        <f>IF(H1087="RPPS",VLOOKUP(A1087,' Legislação Benef - GESCON'!$B$4:$I$2159,6,FALSE),"")</f>
        <v/>
      </c>
      <c r="L1087" s="83" t="str">
        <f>IF(H1087="RPPS",IFERROR(IF(VLOOKUP(A1087,'Suspensão de repasses - GESCON'!$D$3:$J$1048576,7,FALSE)="Validada","SIM","NÃO"),"NÃO"),"")</f>
        <v/>
      </c>
    </row>
    <row r="1088" spans="1:12" s="19" customFormat="1" ht="15" customHeight="1" x14ac:dyDescent="0.25">
      <c r="A1088" s="88" t="s">
        <v>6455</v>
      </c>
      <c r="B1088" s="40" t="s">
        <v>4626</v>
      </c>
      <c r="C1088" s="82" t="s">
        <v>10958</v>
      </c>
      <c r="D1088" s="82">
        <v>3947</v>
      </c>
      <c r="E1088" s="82">
        <v>347</v>
      </c>
      <c r="F1088" s="82">
        <v>128</v>
      </c>
      <c r="G1088" s="82">
        <v>4422</v>
      </c>
      <c r="H1088" s="40" t="s">
        <v>2</v>
      </c>
      <c r="I1088" s="83" t="str">
        <f>IFERROR(VLOOKUP(A1088,'Alíquotas - CADPREV'!$B$2152:$N$4324,8,FALSE),"")</f>
        <v>NÃO</v>
      </c>
      <c r="J1088" s="83" t="str">
        <f>IF(H1088="RPPS",VLOOKUP(A1088,' Legislação Benef - GESCON'!$B$4:$I$2159,3,FALSE),"")</f>
        <v>NÃO</v>
      </c>
      <c r="K1088" s="83" t="str">
        <f>IF(H1088="RPPS",VLOOKUP(A1088,' Legislação Benef - GESCON'!$B$4:$I$2159,6,FALSE),"")</f>
        <v>NÃO</v>
      </c>
      <c r="L1088" s="83" t="str">
        <f>IF(H1088="RPPS",IFERROR(IF(VLOOKUP(A1088,'Suspensão de repasses - GESCON'!$D$3:$J$1048576,7,FALSE)="Validada","SIM","NÃO"),"NÃO"),"")</f>
        <v>NÃO</v>
      </c>
    </row>
    <row r="1089" spans="1:12" s="19" customFormat="1" ht="15" hidden="1" customHeight="1" x14ac:dyDescent="0.25">
      <c r="A1089" s="88" t="s">
        <v>6456</v>
      </c>
      <c r="B1089" s="40" t="s">
        <v>1356</v>
      </c>
      <c r="C1089" s="82" t="s">
        <v>10959</v>
      </c>
      <c r="D1089" s="82"/>
      <c r="E1089" s="82"/>
      <c r="F1089" s="82"/>
      <c r="G1089" s="82"/>
      <c r="H1089" s="40" t="s">
        <v>4</v>
      </c>
      <c r="I1089" s="83" t="str">
        <f>IFERROR(VLOOKUP(A1089,'Alíquotas - CADPREV'!$B$2152:$N$4324,8,FALSE),"")</f>
        <v/>
      </c>
      <c r="J1089" s="83" t="str">
        <f>IF(H1089="RPPS",VLOOKUP(A1089,' Legislação Benef - GESCON'!$B$4:$I$2159,3,FALSE),"")</f>
        <v/>
      </c>
      <c r="K1089" s="83" t="str">
        <f>IF(H1089="RPPS",VLOOKUP(A1089,' Legislação Benef - GESCON'!$B$4:$I$2159,6,FALSE),"")</f>
        <v/>
      </c>
      <c r="L1089" s="83" t="str">
        <f>IF(H1089="RPPS",IFERROR(IF(VLOOKUP(A1089,'Suspensão de repasses - GESCON'!$D$3:$J$1048576,7,FALSE)="Validada","SIM","NÃO"),"NÃO"),"")</f>
        <v/>
      </c>
    </row>
    <row r="1090" spans="1:12" s="19" customFormat="1" ht="15" customHeight="1" x14ac:dyDescent="0.25">
      <c r="A1090" s="88" t="s">
        <v>6457</v>
      </c>
      <c r="B1090" s="40" t="s">
        <v>215</v>
      </c>
      <c r="C1090" s="82" t="s">
        <v>10958</v>
      </c>
      <c r="D1090" s="82">
        <v>113</v>
      </c>
      <c r="E1090" s="82">
        <v>19</v>
      </c>
      <c r="F1090" s="82">
        <v>5</v>
      </c>
      <c r="G1090" s="82">
        <v>137</v>
      </c>
      <c r="H1090" s="40" t="s">
        <v>2</v>
      </c>
      <c r="I1090" s="83" t="str">
        <f>IFERROR(VLOOKUP(A1090,'Alíquotas - CADPREV'!$B$2152:$N$4324,8,FALSE),"")</f>
        <v>NÃO</v>
      </c>
      <c r="J1090" s="83" t="str">
        <f>IF(H1090="RPPS",VLOOKUP(A1090,' Legislação Benef - GESCON'!$B$4:$I$2159,3,FALSE),"")</f>
        <v>NÃO</v>
      </c>
      <c r="K1090" s="83" t="str">
        <f>IF(H1090="RPPS",VLOOKUP(A1090,' Legislação Benef - GESCON'!$B$4:$I$2159,6,FALSE),"")</f>
        <v>NÃO</v>
      </c>
      <c r="L1090" s="83" t="str">
        <f>IF(H1090="RPPS",IFERROR(IF(VLOOKUP(A1090,'Suspensão de repasses - GESCON'!$D$3:$J$1048576,7,FALSE)="Validada","SIM","NÃO"),"NÃO"),"")</f>
        <v>NÃO</v>
      </c>
    </row>
    <row r="1091" spans="1:12" s="19" customFormat="1" ht="15" hidden="1" customHeight="1" x14ac:dyDescent="0.25">
      <c r="A1091" s="88" t="s">
        <v>6458</v>
      </c>
      <c r="B1091" s="40" t="s">
        <v>3143</v>
      </c>
      <c r="C1091" s="82" t="s">
        <v>10959</v>
      </c>
      <c r="D1091" s="82"/>
      <c r="E1091" s="82"/>
      <c r="F1091" s="82"/>
      <c r="G1091" s="82"/>
      <c r="H1091" s="40" t="s">
        <v>4</v>
      </c>
      <c r="I1091" s="83" t="str">
        <f>IFERROR(VLOOKUP(A1091,'Alíquotas - CADPREV'!$B$2152:$N$4324,8,FALSE),"")</f>
        <v/>
      </c>
      <c r="J1091" s="83" t="str">
        <f>IF(H1091="RPPS",VLOOKUP(A1091,' Legislação Benef - GESCON'!$B$4:$I$2159,3,FALSE),"")</f>
        <v/>
      </c>
      <c r="K1091" s="83" t="str">
        <f>IF(H1091="RPPS",VLOOKUP(A1091,' Legislação Benef - GESCON'!$B$4:$I$2159,6,FALSE),"")</f>
        <v/>
      </c>
      <c r="L1091" s="83" t="str">
        <f>IF(H1091="RPPS",IFERROR(IF(VLOOKUP(A1091,'Suspensão de repasses - GESCON'!$D$3:$J$1048576,7,FALSE)="Validada","SIM","NÃO"),"NÃO"),"")</f>
        <v/>
      </c>
    </row>
    <row r="1092" spans="1:12" s="19" customFormat="1" ht="15" hidden="1" customHeight="1" x14ac:dyDescent="0.25">
      <c r="A1092" s="88" t="s">
        <v>6459</v>
      </c>
      <c r="B1092" s="40" t="s">
        <v>1356</v>
      </c>
      <c r="C1092" s="82" t="s">
        <v>10959</v>
      </c>
      <c r="D1092" s="82"/>
      <c r="E1092" s="82"/>
      <c r="F1092" s="82"/>
      <c r="G1092" s="82"/>
      <c r="H1092" s="40" t="s">
        <v>4</v>
      </c>
      <c r="I1092" s="83" t="str">
        <f>IFERROR(VLOOKUP(A1092,'Alíquotas - CADPREV'!$B$2152:$N$4324,8,FALSE),"")</f>
        <v/>
      </c>
      <c r="J1092" s="83" t="str">
        <f>IF(H1092="RPPS",VLOOKUP(A1092,' Legislação Benef - GESCON'!$B$4:$I$2159,3,FALSE),"")</f>
        <v/>
      </c>
      <c r="K1092" s="83" t="str">
        <f>IF(H1092="RPPS",VLOOKUP(A1092,' Legislação Benef - GESCON'!$B$4:$I$2159,6,FALSE),"")</f>
        <v/>
      </c>
      <c r="L1092" s="83" t="str">
        <f>IF(H1092="RPPS",IFERROR(IF(VLOOKUP(A1092,'Suspensão de repasses - GESCON'!$D$3:$J$1048576,7,FALSE)="Validada","SIM","NÃO"),"NÃO"),"")</f>
        <v/>
      </c>
    </row>
    <row r="1093" spans="1:12" s="19" customFormat="1" ht="15" customHeight="1" x14ac:dyDescent="0.25">
      <c r="A1093" s="88" t="s">
        <v>6460</v>
      </c>
      <c r="B1093" s="40" t="s">
        <v>1356</v>
      </c>
      <c r="C1093" s="82" t="s">
        <v>10958</v>
      </c>
      <c r="D1093" s="82">
        <v>767</v>
      </c>
      <c r="E1093" s="82">
        <v>218</v>
      </c>
      <c r="F1093" s="82">
        <v>97</v>
      </c>
      <c r="G1093" s="82">
        <v>1082</v>
      </c>
      <c r="H1093" s="40" t="s">
        <v>2</v>
      </c>
      <c r="I1093" s="83" t="str">
        <f>IFERROR(VLOOKUP(A1093,'Alíquotas - CADPREV'!$B$2152:$N$4324,8,FALSE),"")</f>
        <v>NÃO</v>
      </c>
      <c r="J1093" s="83" t="str">
        <f>IF(H1093="RPPS",VLOOKUP(A1093,' Legislação Benef - GESCON'!$B$4:$I$2159,3,FALSE),"")</f>
        <v>NÃO</v>
      </c>
      <c r="K1093" s="83" t="str">
        <f>IF(H1093="RPPS",VLOOKUP(A1093,' Legislação Benef - GESCON'!$B$4:$I$2159,6,FALSE),"")</f>
        <v>NÃO</v>
      </c>
      <c r="L1093" s="83" t="str">
        <f>IF(H1093="RPPS",IFERROR(IF(VLOOKUP(A1093,'Suspensão de repasses - GESCON'!$D$3:$J$1048576,7,FALSE)="Validada","SIM","NÃO"),"NÃO"),"")</f>
        <v>NÃO</v>
      </c>
    </row>
    <row r="1094" spans="1:12" s="19" customFormat="1" ht="15" customHeight="1" x14ac:dyDescent="0.25">
      <c r="A1094" s="88" t="s">
        <v>6461</v>
      </c>
      <c r="B1094" s="40" t="s">
        <v>1356</v>
      </c>
      <c r="C1094" s="82" t="s">
        <v>10958</v>
      </c>
      <c r="D1094" s="82">
        <v>589</v>
      </c>
      <c r="E1094" s="82">
        <v>298</v>
      </c>
      <c r="F1094" s="82">
        <v>81</v>
      </c>
      <c r="G1094" s="82">
        <v>968</v>
      </c>
      <c r="H1094" s="40" t="s">
        <v>2</v>
      </c>
      <c r="I1094" s="83" t="str">
        <f>IFERROR(VLOOKUP(A1094,'Alíquotas - CADPREV'!$B$2152:$N$4324,8,FALSE),"")</f>
        <v>NÃO</v>
      </c>
      <c r="J1094" s="83" t="str">
        <f>IF(H1094="RPPS",VLOOKUP(A1094,' Legislação Benef - GESCON'!$B$4:$I$2159,3,FALSE),"")</f>
        <v>NÃO</v>
      </c>
      <c r="K1094" s="83" t="str">
        <f>IF(H1094="RPPS",VLOOKUP(A1094,' Legislação Benef - GESCON'!$B$4:$I$2159,6,FALSE),"")</f>
        <v>NÃO</v>
      </c>
      <c r="L1094" s="83" t="str">
        <f>IF(H1094="RPPS",IFERROR(IF(VLOOKUP(A1094,'Suspensão de repasses - GESCON'!$D$3:$J$1048576,7,FALSE)="Validada","SIM","NÃO"),"NÃO"),"")</f>
        <v>NÃO</v>
      </c>
    </row>
    <row r="1095" spans="1:12" s="19" customFormat="1" ht="15" customHeight="1" x14ac:dyDescent="0.25">
      <c r="A1095" s="88" t="s">
        <v>6462</v>
      </c>
      <c r="B1095" s="40" t="s">
        <v>3513</v>
      </c>
      <c r="C1095" s="82" t="s">
        <v>10958</v>
      </c>
      <c r="D1095" s="82">
        <v>944</v>
      </c>
      <c r="E1095" s="82">
        <v>5</v>
      </c>
      <c r="F1095" s="82">
        <v>0</v>
      </c>
      <c r="G1095" s="82">
        <v>949</v>
      </c>
      <c r="H1095" s="40" t="s">
        <v>2</v>
      </c>
      <c r="I1095" s="83" t="str">
        <f>IFERROR(VLOOKUP(A1095,'Alíquotas - CADPREV'!$B$2152:$N$4324,8,FALSE),"")</f>
        <v>NÃO</v>
      </c>
      <c r="J1095" s="83" t="str">
        <f>IF(H1095="RPPS",VLOOKUP(A1095,' Legislação Benef - GESCON'!$B$4:$I$2159,3,FALSE),"")</f>
        <v>NÃO</v>
      </c>
      <c r="K1095" s="83" t="str">
        <f>IF(H1095="RPPS",VLOOKUP(A1095,' Legislação Benef - GESCON'!$B$4:$I$2159,6,FALSE),"")</f>
        <v>NÃO</v>
      </c>
      <c r="L1095" s="83" t="str">
        <f>IF(H1095="RPPS",IFERROR(IF(VLOOKUP(A1095,'Suspensão de repasses - GESCON'!$D$3:$J$1048576,7,FALSE)="Validada","SIM","NÃO"),"NÃO"),"")</f>
        <v>NÃO</v>
      </c>
    </row>
    <row r="1096" spans="1:12" s="19" customFormat="1" ht="15" hidden="1" customHeight="1" x14ac:dyDescent="0.25">
      <c r="A1096" s="88" t="s">
        <v>6463</v>
      </c>
      <c r="B1096" s="40" t="s">
        <v>4626</v>
      </c>
      <c r="C1096" s="82" t="s">
        <v>10959</v>
      </c>
      <c r="D1096" s="82"/>
      <c r="E1096" s="82"/>
      <c r="F1096" s="82"/>
      <c r="G1096" s="82"/>
      <c r="H1096" s="40" t="s">
        <v>4</v>
      </c>
      <c r="I1096" s="83" t="str">
        <f>IFERROR(VLOOKUP(A1096,'Alíquotas - CADPREV'!$B$2152:$N$4324,8,FALSE),"")</f>
        <v/>
      </c>
      <c r="J1096" s="83" t="str">
        <f>IF(H1096="RPPS",VLOOKUP(A1096,' Legislação Benef - GESCON'!$B$4:$I$2159,3,FALSE),"")</f>
        <v/>
      </c>
      <c r="K1096" s="83" t="str">
        <f>IF(H1096="RPPS",VLOOKUP(A1096,' Legislação Benef - GESCON'!$B$4:$I$2159,6,FALSE),"")</f>
        <v/>
      </c>
      <c r="L1096" s="83" t="str">
        <f>IF(H1096="RPPS",IFERROR(IF(VLOOKUP(A1096,'Suspensão de repasses - GESCON'!$D$3:$J$1048576,7,FALSE)="Validada","SIM","NÃO"),"NÃO"),"")</f>
        <v/>
      </c>
    </row>
    <row r="1097" spans="1:12" s="19" customFormat="1" ht="15" hidden="1" customHeight="1" x14ac:dyDescent="0.25">
      <c r="A1097" s="88" t="s">
        <v>6464</v>
      </c>
      <c r="B1097" s="40" t="s">
        <v>1356</v>
      </c>
      <c r="C1097" s="82" t="s">
        <v>10959</v>
      </c>
      <c r="D1097" s="82"/>
      <c r="E1097" s="82"/>
      <c r="F1097" s="82"/>
      <c r="G1097" s="82"/>
      <c r="H1097" s="40" t="s">
        <v>4</v>
      </c>
      <c r="I1097" s="83" t="str">
        <f>IFERROR(VLOOKUP(A1097,'Alíquotas - CADPREV'!$B$2152:$N$4324,8,FALSE),"")</f>
        <v/>
      </c>
      <c r="J1097" s="83" t="str">
        <f>IF(H1097="RPPS",VLOOKUP(A1097,' Legislação Benef - GESCON'!$B$4:$I$2159,3,FALSE),"")</f>
        <v/>
      </c>
      <c r="K1097" s="83" t="str">
        <f>IF(H1097="RPPS",VLOOKUP(A1097,' Legislação Benef - GESCON'!$B$4:$I$2159,6,FALSE),"")</f>
        <v/>
      </c>
      <c r="L1097" s="83" t="str">
        <f>IF(H1097="RPPS",IFERROR(IF(VLOOKUP(A1097,'Suspensão de repasses - GESCON'!$D$3:$J$1048576,7,FALSE)="Validada","SIM","NÃO"),"NÃO"),"")</f>
        <v/>
      </c>
    </row>
    <row r="1098" spans="1:12" s="19" customFormat="1" ht="15" customHeight="1" x14ac:dyDescent="0.25">
      <c r="A1098" s="88" t="s">
        <v>6465</v>
      </c>
      <c r="B1098" s="40" t="s">
        <v>133</v>
      </c>
      <c r="C1098" s="82" t="s">
        <v>10958</v>
      </c>
      <c r="D1098" s="82"/>
      <c r="E1098" s="82"/>
      <c r="F1098" s="82"/>
      <c r="G1098" s="82"/>
      <c r="H1098" s="40" t="s">
        <v>2</v>
      </c>
      <c r="I1098" s="83" t="str">
        <f>IFERROR(VLOOKUP(A1098,'Alíquotas - CADPREV'!$B$2152:$N$4324,8,FALSE),"")</f>
        <v>NÃO</v>
      </c>
      <c r="J1098" s="83" t="str">
        <f>IF(H1098="RPPS",VLOOKUP(A1098,' Legislação Benef - GESCON'!$B$4:$I$2159,3,FALSE),"")</f>
        <v>NÃO</v>
      </c>
      <c r="K1098" s="83" t="str">
        <f>IF(H1098="RPPS",VLOOKUP(A1098,' Legislação Benef - GESCON'!$B$4:$I$2159,6,FALSE),"")</f>
        <v>NÃO</v>
      </c>
      <c r="L1098" s="83" t="str">
        <f>IF(H1098="RPPS",IFERROR(IF(VLOOKUP(A1098,'Suspensão de repasses - GESCON'!$D$3:$J$1048576,7,FALSE)="Validada","SIM","NÃO"),"NÃO"),"")</f>
        <v>NÃO</v>
      </c>
    </row>
    <row r="1099" spans="1:12" s="19" customFormat="1" ht="15" hidden="1" customHeight="1" x14ac:dyDescent="0.25">
      <c r="A1099" s="88" t="s">
        <v>6466</v>
      </c>
      <c r="B1099" s="40" t="s">
        <v>2554</v>
      </c>
      <c r="C1099" s="82" t="s">
        <v>10959</v>
      </c>
      <c r="D1099" s="82"/>
      <c r="E1099" s="82"/>
      <c r="F1099" s="82"/>
      <c r="G1099" s="82"/>
      <c r="H1099" s="40" t="s">
        <v>4</v>
      </c>
      <c r="I1099" s="83" t="str">
        <f>IFERROR(VLOOKUP(A1099,'Alíquotas - CADPREV'!$B$2152:$N$4324,8,FALSE),"")</f>
        <v/>
      </c>
      <c r="J1099" s="83" t="str">
        <f>IF(H1099="RPPS",VLOOKUP(A1099,' Legislação Benef - GESCON'!$B$4:$I$2159,3,FALSE),"")</f>
        <v/>
      </c>
      <c r="K1099" s="83" t="str">
        <f>IF(H1099="RPPS",VLOOKUP(A1099,' Legislação Benef - GESCON'!$B$4:$I$2159,6,FALSE),"")</f>
        <v/>
      </c>
      <c r="L1099" s="83" t="str">
        <f>IF(H1099="RPPS",IFERROR(IF(VLOOKUP(A1099,'Suspensão de repasses - GESCON'!$D$3:$J$1048576,7,FALSE)="Validada","SIM","NÃO"),"NÃO"),"")</f>
        <v/>
      </c>
    </row>
    <row r="1100" spans="1:12" s="19" customFormat="1" ht="15" hidden="1" customHeight="1" x14ac:dyDescent="0.25">
      <c r="A1100" s="88" t="s">
        <v>6467</v>
      </c>
      <c r="B1100" s="40" t="s">
        <v>3601</v>
      </c>
      <c r="C1100" s="82" t="s">
        <v>10959</v>
      </c>
      <c r="D1100" s="82"/>
      <c r="E1100" s="82"/>
      <c r="F1100" s="82"/>
      <c r="G1100" s="82"/>
      <c r="H1100" s="40" t="s">
        <v>4</v>
      </c>
      <c r="I1100" s="83" t="str">
        <f>IFERROR(VLOOKUP(A1100,'Alíquotas - CADPREV'!$B$2152:$N$4324,8,FALSE),"")</f>
        <v/>
      </c>
      <c r="J1100" s="83" t="str">
        <f>IF(H1100="RPPS",VLOOKUP(A1100,' Legislação Benef - GESCON'!$B$4:$I$2159,3,FALSE),"")</f>
        <v/>
      </c>
      <c r="K1100" s="83" t="str">
        <f>IF(H1100="RPPS",VLOOKUP(A1100,' Legislação Benef - GESCON'!$B$4:$I$2159,6,FALSE),"")</f>
        <v/>
      </c>
      <c r="L1100" s="83" t="str">
        <f>IF(H1100="RPPS",IFERROR(IF(VLOOKUP(A1100,'Suspensão de repasses - GESCON'!$D$3:$J$1048576,7,FALSE)="Validada","SIM","NÃO"),"NÃO"),"")</f>
        <v/>
      </c>
    </row>
    <row r="1101" spans="1:12" s="19" customFormat="1" ht="15" hidden="1" customHeight="1" x14ac:dyDescent="0.25">
      <c r="A1101" s="88" t="s">
        <v>6468</v>
      </c>
      <c r="B1101" s="40" t="s">
        <v>2926</v>
      </c>
      <c r="C1101" s="82" t="s">
        <v>10959</v>
      </c>
      <c r="D1101" s="82"/>
      <c r="E1101" s="82"/>
      <c r="F1101" s="82"/>
      <c r="G1101" s="82"/>
      <c r="H1101" s="40" t="s">
        <v>4</v>
      </c>
      <c r="I1101" s="83" t="str">
        <f>IFERROR(VLOOKUP(A1101,'Alíquotas - CADPREV'!$B$2152:$N$4324,8,FALSE),"")</f>
        <v/>
      </c>
      <c r="J1101" s="83" t="str">
        <f>IF(H1101="RPPS",VLOOKUP(A1101,' Legislação Benef - GESCON'!$B$4:$I$2159,3,FALSE),"")</f>
        <v/>
      </c>
      <c r="K1101" s="83" t="str">
        <f>IF(H1101="RPPS",VLOOKUP(A1101,' Legislação Benef - GESCON'!$B$4:$I$2159,6,FALSE),"")</f>
        <v/>
      </c>
      <c r="L1101" s="83" t="str">
        <f>IF(H1101="RPPS",IFERROR(IF(VLOOKUP(A1101,'Suspensão de repasses - GESCON'!$D$3:$J$1048576,7,FALSE)="Validada","SIM","NÃO"),"NÃO"),"")</f>
        <v/>
      </c>
    </row>
    <row r="1102" spans="1:12" s="19" customFormat="1" ht="15" hidden="1" customHeight="1" x14ac:dyDescent="0.25">
      <c r="A1102" s="88" t="s">
        <v>6469</v>
      </c>
      <c r="B1102" s="40" t="s">
        <v>215</v>
      </c>
      <c r="C1102" s="82" t="s">
        <v>10959</v>
      </c>
      <c r="D1102" s="82"/>
      <c r="E1102" s="82"/>
      <c r="F1102" s="82"/>
      <c r="G1102" s="82"/>
      <c r="H1102" s="40" t="s">
        <v>4</v>
      </c>
      <c r="I1102" s="83" t="str">
        <f>IFERROR(VLOOKUP(A1102,'Alíquotas - CADPREV'!$B$2152:$N$4324,8,FALSE),"")</f>
        <v/>
      </c>
      <c r="J1102" s="83" t="str">
        <f>IF(H1102="RPPS",VLOOKUP(A1102,' Legislação Benef - GESCON'!$B$4:$I$2159,3,FALSE),"")</f>
        <v/>
      </c>
      <c r="K1102" s="83" t="str">
        <f>IF(H1102="RPPS",VLOOKUP(A1102,' Legislação Benef - GESCON'!$B$4:$I$2159,6,FALSE),"")</f>
        <v/>
      </c>
      <c r="L1102" s="83" t="str">
        <f>IF(H1102="RPPS",IFERROR(IF(VLOOKUP(A1102,'Suspensão de repasses - GESCON'!$D$3:$J$1048576,7,FALSE)="Validada","SIM","NÃO"),"NÃO"),"")</f>
        <v/>
      </c>
    </row>
    <row r="1103" spans="1:12" s="19" customFormat="1" ht="15" customHeight="1" x14ac:dyDescent="0.25">
      <c r="A1103" s="88" t="s">
        <v>6470</v>
      </c>
      <c r="B1103" s="40" t="s">
        <v>3812</v>
      </c>
      <c r="C1103" s="82" t="s">
        <v>10958</v>
      </c>
      <c r="D1103" s="82">
        <v>1210</v>
      </c>
      <c r="E1103" s="82">
        <v>641</v>
      </c>
      <c r="F1103" s="82">
        <v>119</v>
      </c>
      <c r="G1103" s="82">
        <v>1970</v>
      </c>
      <c r="H1103" s="40" t="s">
        <v>2</v>
      </c>
      <c r="I1103" s="83" t="str">
        <f>IFERROR(VLOOKUP(A1103,'Alíquotas - CADPREV'!$B$2152:$N$4324,8,FALSE),"")</f>
        <v>SIM</v>
      </c>
      <c r="J1103" s="83" t="str">
        <f>IF(H1103="RPPS",VLOOKUP(A1103,' Legislação Benef - GESCON'!$B$4:$I$2159,3,FALSE),"")</f>
        <v>NÃO</v>
      </c>
      <c r="K1103" s="83" t="str">
        <f>IF(H1103="RPPS",VLOOKUP(A1103,' Legislação Benef - GESCON'!$B$4:$I$2159,6,FALSE),"")</f>
        <v>SIM</v>
      </c>
      <c r="L1103" s="83" t="str">
        <f>IF(H1103="RPPS",IFERROR(IF(VLOOKUP(A1103,'Suspensão de repasses - GESCON'!$D$3:$J$1048576,7,FALSE)="Validada","SIM","NÃO"),"NÃO"),"")</f>
        <v>NÃO</v>
      </c>
    </row>
    <row r="1104" spans="1:12" s="19" customFormat="1" ht="15" customHeight="1" x14ac:dyDescent="0.25">
      <c r="A1104" s="88" t="s">
        <v>6471</v>
      </c>
      <c r="B1104" s="40" t="s">
        <v>1356</v>
      </c>
      <c r="C1104" s="82" t="s">
        <v>10958</v>
      </c>
      <c r="D1104" s="82">
        <v>207</v>
      </c>
      <c r="E1104" s="82">
        <v>75</v>
      </c>
      <c r="F1104" s="82">
        <v>23</v>
      </c>
      <c r="G1104" s="82">
        <v>305</v>
      </c>
      <c r="H1104" s="40" t="s">
        <v>2</v>
      </c>
      <c r="I1104" s="83" t="str">
        <f>IFERROR(VLOOKUP(A1104,'Alíquotas - CADPREV'!$B$2152:$N$4324,8,FALSE),"")</f>
        <v>NÃO</v>
      </c>
      <c r="J1104" s="83" t="str">
        <f>IF(H1104="RPPS",VLOOKUP(A1104,' Legislação Benef - GESCON'!$B$4:$I$2159,3,FALSE),"")</f>
        <v>NÃO</v>
      </c>
      <c r="K1104" s="83" t="str">
        <f>IF(H1104="RPPS",VLOOKUP(A1104,' Legislação Benef - GESCON'!$B$4:$I$2159,6,FALSE),"")</f>
        <v>NÃO</v>
      </c>
      <c r="L1104" s="83" t="str">
        <f>IF(H1104="RPPS",IFERROR(IF(VLOOKUP(A1104,'Suspensão de repasses - GESCON'!$D$3:$J$1048576,7,FALSE)="Validada","SIM","NÃO"),"NÃO"),"")</f>
        <v>NÃO</v>
      </c>
    </row>
    <row r="1105" spans="1:12" s="19" customFormat="1" ht="15" hidden="1" customHeight="1" x14ac:dyDescent="0.25">
      <c r="A1105" s="88" t="s">
        <v>6472</v>
      </c>
      <c r="B1105" s="40" t="s">
        <v>215</v>
      </c>
      <c r="C1105" s="82" t="s">
        <v>10959</v>
      </c>
      <c r="D1105" s="82"/>
      <c r="E1105" s="82"/>
      <c r="F1105" s="82"/>
      <c r="G1105" s="82"/>
      <c r="H1105" s="40" t="s">
        <v>4</v>
      </c>
      <c r="I1105" s="83" t="str">
        <f>IFERROR(VLOOKUP(A1105,'Alíquotas - CADPREV'!$B$2152:$N$4324,8,FALSE),"")</f>
        <v/>
      </c>
      <c r="J1105" s="83" t="str">
        <f>IF(H1105="RPPS",VLOOKUP(A1105,' Legislação Benef - GESCON'!$B$4:$I$2159,3,FALSE),"")</f>
        <v/>
      </c>
      <c r="K1105" s="83" t="str">
        <f>IF(H1105="RPPS",VLOOKUP(A1105,' Legislação Benef - GESCON'!$B$4:$I$2159,6,FALSE),"")</f>
        <v/>
      </c>
      <c r="L1105" s="83" t="str">
        <f>IF(H1105="RPPS",IFERROR(IF(VLOOKUP(A1105,'Suspensão de repasses - GESCON'!$D$3:$J$1048576,7,FALSE)="Validada","SIM","NÃO"),"NÃO"),"")</f>
        <v/>
      </c>
    </row>
    <row r="1106" spans="1:12" s="19" customFormat="1" ht="15" customHeight="1" x14ac:dyDescent="0.25">
      <c r="A1106" s="88" t="s">
        <v>6473</v>
      </c>
      <c r="B1106" s="40" t="s">
        <v>4626</v>
      </c>
      <c r="C1106" s="82" t="s">
        <v>10958</v>
      </c>
      <c r="D1106" s="82">
        <v>410</v>
      </c>
      <c r="E1106" s="82">
        <v>96</v>
      </c>
      <c r="F1106" s="82">
        <v>32</v>
      </c>
      <c r="G1106" s="82">
        <v>538</v>
      </c>
      <c r="H1106" s="40" t="s">
        <v>2</v>
      </c>
      <c r="I1106" s="83" t="str">
        <f>IFERROR(VLOOKUP(A1106,'Alíquotas - CADPREV'!$B$2152:$N$4324,8,FALSE),"")</f>
        <v>NÃO</v>
      </c>
      <c r="J1106" s="83" t="str">
        <f>IF(H1106="RPPS",VLOOKUP(A1106,' Legislação Benef - GESCON'!$B$4:$I$2159,3,FALSE),"")</f>
        <v>NÃO</v>
      </c>
      <c r="K1106" s="83" t="str">
        <f>IF(H1106="RPPS",VLOOKUP(A1106,' Legislação Benef - GESCON'!$B$4:$I$2159,6,FALSE),"")</f>
        <v>NÃO</v>
      </c>
      <c r="L1106" s="83" t="str">
        <f>IF(H1106="RPPS",IFERROR(IF(VLOOKUP(A1106,'Suspensão de repasses - GESCON'!$D$3:$J$1048576,7,FALSE)="Validada","SIM","NÃO"),"NÃO"),"")</f>
        <v>NÃO</v>
      </c>
    </row>
    <row r="1107" spans="1:12" s="19" customFormat="1" ht="15" customHeight="1" x14ac:dyDescent="0.25">
      <c r="A1107" s="88" t="s">
        <v>6474</v>
      </c>
      <c r="B1107" s="40" t="s">
        <v>3513</v>
      </c>
      <c r="C1107" s="82" t="s">
        <v>10958</v>
      </c>
      <c r="D1107" s="82">
        <v>757</v>
      </c>
      <c r="E1107" s="82">
        <v>122</v>
      </c>
      <c r="F1107" s="82">
        <v>49</v>
      </c>
      <c r="G1107" s="82">
        <v>928</v>
      </c>
      <c r="H1107" s="40" t="s">
        <v>2</v>
      </c>
      <c r="I1107" s="83" t="str">
        <f>IFERROR(VLOOKUP(A1107,'Alíquotas - CADPREV'!$B$2152:$N$4324,8,FALSE),"")</f>
        <v>NÃO</v>
      </c>
      <c r="J1107" s="83" t="str">
        <f>IF(H1107="RPPS",VLOOKUP(A1107,' Legislação Benef - GESCON'!$B$4:$I$2159,3,FALSE),"")</f>
        <v>NÃO</v>
      </c>
      <c r="K1107" s="83" t="str">
        <f>IF(H1107="RPPS",VLOOKUP(A1107,' Legislação Benef - GESCON'!$B$4:$I$2159,6,FALSE),"")</f>
        <v>NÃO</v>
      </c>
      <c r="L1107" s="83" t="str">
        <f>IF(H1107="RPPS",IFERROR(IF(VLOOKUP(A1107,'Suspensão de repasses - GESCON'!$D$3:$J$1048576,7,FALSE)="Validada","SIM","NÃO"),"NÃO"),"")</f>
        <v>NÃO</v>
      </c>
    </row>
    <row r="1108" spans="1:12" s="19" customFormat="1" ht="15" hidden="1" customHeight="1" x14ac:dyDescent="0.25">
      <c r="A1108" s="88" t="s">
        <v>6475</v>
      </c>
      <c r="B1108" s="40" t="s">
        <v>1356</v>
      </c>
      <c r="C1108" s="82" t="s">
        <v>10959</v>
      </c>
      <c r="D1108" s="82"/>
      <c r="E1108" s="82"/>
      <c r="F1108" s="82"/>
      <c r="G1108" s="82"/>
      <c r="H1108" s="40" t="s">
        <v>4</v>
      </c>
      <c r="I1108" s="83" t="str">
        <f>IFERROR(VLOOKUP(A1108,'Alíquotas - CADPREV'!$B$2152:$N$4324,8,FALSE),"")</f>
        <v/>
      </c>
      <c r="J1108" s="83" t="str">
        <f>IF(H1108="RPPS",VLOOKUP(A1108,' Legislação Benef - GESCON'!$B$4:$I$2159,3,FALSE),"")</f>
        <v/>
      </c>
      <c r="K1108" s="83" t="str">
        <f>IF(H1108="RPPS",VLOOKUP(A1108,' Legislação Benef - GESCON'!$B$4:$I$2159,6,FALSE),"")</f>
        <v/>
      </c>
      <c r="L1108" s="83" t="str">
        <f>IF(H1108="RPPS",IFERROR(IF(VLOOKUP(A1108,'Suspensão de repasses - GESCON'!$D$3:$J$1048576,7,FALSE)="Validada","SIM","NÃO"),"NÃO"),"")</f>
        <v/>
      </c>
    </row>
    <row r="1109" spans="1:12" s="19" customFormat="1" ht="15" hidden="1" customHeight="1" x14ac:dyDescent="0.25">
      <c r="A1109" s="88" t="s">
        <v>6476</v>
      </c>
      <c r="B1109" s="40" t="s">
        <v>133</v>
      </c>
      <c r="C1109" s="82" t="s">
        <v>10959</v>
      </c>
      <c r="D1109" s="82"/>
      <c r="E1109" s="82"/>
      <c r="F1109" s="82"/>
      <c r="G1109" s="82"/>
      <c r="H1109" s="40" t="s">
        <v>4</v>
      </c>
      <c r="I1109" s="83" t="str">
        <f>IFERROR(VLOOKUP(A1109,'Alíquotas - CADPREV'!$B$2152:$N$4324,8,FALSE),"")</f>
        <v/>
      </c>
      <c r="J1109" s="83" t="str">
        <f>IF(H1109="RPPS",VLOOKUP(A1109,' Legislação Benef - GESCON'!$B$4:$I$2159,3,FALSE),"")</f>
        <v/>
      </c>
      <c r="K1109" s="83" t="str">
        <f>IF(H1109="RPPS",VLOOKUP(A1109,' Legislação Benef - GESCON'!$B$4:$I$2159,6,FALSE),"")</f>
        <v/>
      </c>
      <c r="L1109" s="83" t="str">
        <f>IF(H1109="RPPS",IFERROR(IF(VLOOKUP(A1109,'Suspensão de repasses - GESCON'!$D$3:$J$1048576,7,FALSE)="Validada","SIM","NÃO"),"NÃO"),"")</f>
        <v/>
      </c>
    </row>
    <row r="1110" spans="1:12" s="19" customFormat="1" ht="15" hidden="1" customHeight="1" x14ac:dyDescent="0.25">
      <c r="A1110" s="88" t="s">
        <v>6477</v>
      </c>
      <c r="B1110" s="40" t="s">
        <v>133</v>
      </c>
      <c r="C1110" s="82" t="s">
        <v>10959</v>
      </c>
      <c r="D1110" s="82"/>
      <c r="E1110" s="82"/>
      <c r="F1110" s="82"/>
      <c r="G1110" s="82"/>
      <c r="H1110" s="40" t="s">
        <v>4</v>
      </c>
      <c r="I1110" s="83" t="str">
        <f>IFERROR(VLOOKUP(A1110,'Alíquotas - CADPREV'!$B$2152:$N$4324,8,FALSE),"")</f>
        <v/>
      </c>
      <c r="J1110" s="83" t="str">
        <f>IF(H1110="RPPS",VLOOKUP(A1110,' Legislação Benef - GESCON'!$B$4:$I$2159,3,FALSE),"")</f>
        <v/>
      </c>
      <c r="K1110" s="83" t="str">
        <f>IF(H1110="RPPS",VLOOKUP(A1110,' Legislação Benef - GESCON'!$B$4:$I$2159,6,FALSE),"")</f>
        <v/>
      </c>
      <c r="L1110" s="83" t="str">
        <f>IF(H1110="RPPS",IFERROR(IF(VLOOKUP(A1110,'Suspensão de repasses - GESCON'!$D$3:$J$1048576,7,FALSE)="Validada","SIM","NÃO"),"NÃO"),"")</f>
        <v/>
      </c>
    </row>
    <row r="1111" spans="1:12" s="19" customFormat="1" ht="15" customHeight="1" x14ac:dyDescent="0.25">
      <c r="A1111" s="88" t="s">
        <v>6478</v>
      </c>
      <c r="B1111" s="40" t="s">
        <v>821</v>
      </c>
      <c r="C1111" s="82" t="s">
        <v>10958</v>
      </c>
      <c r="D1111" s="82">
        <v>3559</v>
      </c>
      <c r="E1111" s="82">
        <v>1025</v>
      </c>
      <c r="F1111" s="82">
        <v>172</v>
      </c>
      <c r="G1111" s="82">
        <v>4756</v>
      </c>
      <c r="H1111" s="40" t="s">
        <v>2</v>
      </c>
      <c r="I1111" s="83" t="str">
        <f>IFERROR(VLOOKUP(A1111,'Alíquotas - CADPREV'!$B$2152:$N$4324,8,FALSE),"")</f>
        <v>NÃO</v>
      </c>
      <c r="J1111" s="83" t="str">
        <f>IF(H1111="RPPS",VLOOKUP(A1111,' Legislação Benef - GESCON'!$B$4:$I$2159,3,FALSE),"")</f>
        <v>NÃO</v>
      </c>
      <c r="K1111" s="83" t="str">
        <f>IF(H1111="RPPS",VLOOKUP(A1111,' Legislação Benef - GESCON'!$B$4:$I$2159,6,FALSE),"")</f>
        <v>NÃO</v>
      </c>
      <c r="L1111" s="83" t="str">
        <f>IF(H1111="RPPS",IFERROR(IF(VLOOKUP(A1111,'Suspensão de repasses - GESCON'!$D$3:$J$1048576,7,FALSE)="Validada","SIM","NÃO"),"NÃO"),"")</f>
        <v>NÃO</v>
      </c>
    </row>
    <row r="1112" spans="1:12" s="19" customFormat="1" ht="15" customHeight="1" x14ac:dyDescent="0.25">
      <c r="A1112" s="88" t="s">
        <v>6479</v>
      </c>
      <c r="B1112" s="40" t="s">
        <v>634</v>
      </c>
      <c r="C1112" s="82" t="s">
        <v>10958</v>
      </c>
      <c r="D1112" s="82">
        <v>549</v>
      </c>
      <c r="E1112" s="82">
        <v>0</v>
      </c>
      <c r="F1112" s="82">
        <v>0</v>
      </c>
      <c r="G1112" s="82">
        <v>549</v>
      </c>
      <c r="H1112" s="40" t="s">
        <v>2</v>
      </c>
      <c r="I1112" s="83" t="str">
        <f>IFERROR(VLOOKUP(A1112,'Alíquotas - CADPREV'!$B$2152:$N$4324,8,FALSE),"")</f>
        <v>NÃO</v>
      </c>
      <c r="J1112" s="83" t="str">
        <f>IF(H1112="RPPS",VLOOKUP(A1112,' Legislação Benef - GESCON'!$B$4:$I$2159,3,FALSE),"")</f>
        <v>NÃO</v>
      </c>
      <c r="K1112" s="83" t="str">
        <f>IF(H1112="RPPS",VLOOKUP(A1112,' Legislação Benef - GESCON'!$B$4:$I$2159,6,FALSE),"")</f>
        <v>NÃO</v>
      </c>
      <c r="L1112" s="83" t="str">
        <f>IF(H1112="RPPS",IFERROR(IF(VLOOKUP(A1112,'Suspensão de repasses - GESCON'!$D$3:$J$1048576,7,FALSE)="Validada","SIM","NÃO"),"NÃO"),"")</f>
        <v>NÃO</v>
      </c>
    </row>
    <row r="1113" spans="1:12" s="19" customFormat="1" ht="15" hidden="1" customHeight="1" x14ac:dyDescent="0.25">
      <c r="A1113" s="88" t="s">
        <v>6480</v>
      </c>
      <c r="B1113" s="40" t="s">
        <v>2926</v>
      </c>
      <c r="C1113" s="82" t="s">
        <v>10959</v>
      </c>
      <c r="D1113" s="82"/>
      <c r="E1113" s="82"/>
      <c r="F1113" s="82"/>
      <c r="G1113" s="82"/>
      <c r="H1113" s="40" t="s">
        <v>4</v>
      </c>
      <c r="I1113" s="83" t="str">
        <f>IFERROR(VLOOKUP(A1113,'Alíquotas - CADPREV'!$B$2152:$N$4324,8,FALSE),"")</f>
        <v/>
      </c>
      <c r="J1113" s="83" t="str">
        <f>IF(H1113="RPPS",VLOOKUP(A1113,' Legislação Benef - GESCON'!$B$4:$I$2159,3,FALSE),"")</f>
        <v/>
      </c>
      <c r="K1113" s="83" t="str">
        <f>IF(H1113="RPPS",VLOOKUP(A1113,' Legislação Benef - GESCON'!$B$4:$I$2159,6,FALSE),"")</f>
        <v/>
      </c>
      <c r="L1113" s="83" t="str">
        <f>IF(H1113="RPPS",IFERROR(IF(VLOOKUP(A1113,'Suspensão de repasses - GESCON'!$D$3:$J$1048576,7,FALSE)="Validada","SIM","NÃO"),"NÃO"),"")</f>
        <v/>
      </c>
    </row>
    <row r="1114" spans="1:12" s="19" customFormat="1" ht="15" hidden="1" customHeight="1" x14ac:dyDescent="0.25">
      <c r="A1114" s="88" t="s">
        <v>6481</v>
      </c>
      <c r="B1114" s="40" t="s">
        <v>215</v>
      </c>
      <c r="C1114" s="82" t="s">
        <v>10959</v>
      </c>
      <c r="D1114" s="82"/>
      <c r="E1114" s="82"/>
      <c r="F1114" s="82"/>
      <c r="G1114" s="82"/>
      <c r="H1114" s="40" t="s">
        <v>4</v>
      </c>
      <c r="I1114" s="83" t="str">
        <f>IFERROR(VLOOKUP(A1114,'Alíquotas - CADPREV'!$B$2152:$N$4324,8,FALSE),"")</f>
        <v/>
      </c>
      <c r="J1114" s="83" t="str">
        <f>IF(H1114="RPPS",VLOOKUP(A1114,' Legislação Benef - GESCON'!$B$4:$I$2159,3,FALSE),"")</f>
        <v/>
      </c>
      <c r="K1114" s="83" t="str">
        <f>IF(H1114="RPPS",VLOOKUP(A1114,' Legislação Benef - GESCON'!$B$4:$I$2159,6,FALSE),"")</f>
        <v/>
      </c>
      <c r="L1114" s="83" t="str">
        <f>IF(H1114="RPPS",IFERROR(IF(VLOOKUP(A1114,'Suspensão de repasses - GESCON'!$D$3:$J$1048576,7,FALSE)="Validada","SIM","NÃO"),"NÃO"),"")</f>
        <v/>
      </c>
    </row>
    <row r="1115" spans="1:12" s="19" customFormat="1" ht="15" hidden="1" customHeight="1" x14ac:dyDescent="0.25">
      <c r="A1115" s="88" t="s">
        <v>6482</v>
      </c>
      <c r="B1115" s="40" t="s">
        <v>4559</v>
      </c>
      <c r="C1115" s="82" t="s">
        <v>10959</v>
      </c>
      <c r="D1115" s="82"/>
      <c r="E1115" s="82"/>
      <c r="F1115" s="82"/>
      <c r="G1115" s="82"/>
      <c r="H1115" s="40" t="s">
        <v>4</v>
      </c>
      <c r="I1115" s="83" t="str">
        <f>IFERROR(VLOOKUP(A1115,'Alíquotas - CADPREV'!$B$2152:$N$4324,8,FALSE),"")</f>
        <v/>
      </c>
      <c r="J1115" s="83" t="str">
        <f>IF(H1115="RPPS",VLOOKUP(A1115,' Legislação Benef - GESCON'!$B$4:$I$2159,3,FALSE),"")</f>
        <v/>
      </c>
      <c r="K1115" s="83" t="str">
        <f>IF(H1115="RPPS",VLOOKUP(A1115,' Legislação Benef - GESCON'!$B$4:$I$2159,6,FALSE),"")</f>
        <v/>
      </c>
      <c r="L1115" s="83" t="str">
        <f>IF(H1115="RPPS",IFERROR(IF(VLOOKUP(A1115,'Suspensão de repasses - GESCON'!$D$3:$J$1048576,7,FALSE)="Validada","SIM","NÃO"),"NÃO"),"")</f>
        <v/>
      </c>
    </row>
    <row r="1116" spans="1:12" s="19" customFormat="1" ht="15" hidden="1" customHeight="1" x14ac:dyDescent="0.25">
      <c r="A1116" s="88" t="s">
        <v>6483</v>
      </c>
      <c r="B1116" s="40" t="s">
        <v>634</v>
      </c>
      <c r="C1116" s="82" t="s">
        <v>10959</v>
      </c>
      <c r="D1116" s="82"/>
      <c r="E1116" s="82"/>
      <c r="F1116" s="82"/>
      <c r="G1116" s="82"/>
      <c r="H1116" s="40" t="s">
        <v>4</v>
      </c>
      <c r="I1116" s="83" t="str">
        <f>IFERROR(VLOOKUP(A1116,'Alíquotas - CADPREV'!$B$2152:$N$4324,8,FALSE),"")</f>
        <v/>
      </c>
      <c r="J1116" s="83" t="str">
        <f>IF(H1116="RPPS",VLOOKUP(A1116,' Legislação Benef - GESCON'!$B$4:$I$2159,3,FALSE),"")</f>
        <v/>
      </c>
      <c r="K1116" s="83" t="str">
        <f>IF(H1116="RPPS",VLOOKUP(A1116,' Legislação Benef - GESCON'!$B$4:$I$2159,6,FALSE),"")</f>
        <v/>
      </c>
      <c r="L1116" s="83" t="str">
        <f>IF(H1116="RPPS",IFERROR(IF(VLOOKUP(A1116,'Suspensão de repasses - GESCON'!$D$3:$J$1048576,7,FALSE)="Validada","SIM","NÃO"),"NÃO"),"")</f>
        <v/>
      </c>
    </row>
    <row r="1117" spans="1:12" s="19" customFormat="1" ht="15" hidden="1" customHeight="1" x14ac:dyDescent="0.25">
      <c r="A1117" s="88" t="s">
        <v>6484</v>
      </c>
      <c r="B1117" s="40" t="s">
        <v>5227</v>
      </c>
      <c r="C1117" s="82" t="s">
        <v>10959</v>
      </c>
      <c r="D1117" s="82"/>
      <c r="E1117" s="82"/>
      <c r="F1117" s="82"/>
      <c r="G1117" s="82"/>
      <c r="H1117" s="40" t="s">
        <v>4</v>
      </c>
      <c r="I1117" s="83" t="str">
        <f>IFERROR(VLOOKUP(A1117,'Alíquotas - CADPREV'!$B$2152:$N$4324,8,FALSE),"")</f>
        <v/>
      </c>
      <c r="J1117" s="83" t="str">
        <f>IF(H1117="RPPS",VLOOKUP(A1117,' Legislação Benef - GESCON'!$B$4:$I$2159,3,FALSE),"")</f>
        <v/>
      </c>
      <c r="K1117" s="83" t="str">
        <f>IF(H1117="RPPS",VLOOKUP(A1117,' Legislação Benef - GESCON'!$B$4:$I$2159,6,FALSE),"")</f>
        <v/>
      </c>
      <c r="L1117" s="83" t="str">
        <f>IF(H1117="RPPS",IFERROR(IF(VLOOKUP(A1117,'Suspensão de repasses - GESCON'!$D$3:$J$1048576,7,FALSE)="Validada","SIM","NÃO"),"NÃO"),"")</f>
        <v/>
      </c>
    </row>
    <row r="1118" spans="1:12" s="19" customFormat="1" ht="15" customHeight="1" x14ac:dyDescent="0.25">
      <c r="A1118" s="88" t="s">
        <v>6485</v>
      </c>
      <c r="B1118" s="40" t="s">
        <v>634</v>
      </c>
      <c r="C1118" s="82" t="s">
        <v>10958</v>
      </c>
      <c r="D1118" s="82">
        <v>1200</v>
      </c>
      <c r="E1118" s="82">
        <v>77</v>
      </c>
      <c r="F1118" s="82">
        <v>7</v>
      </c>
      <c r="G1118" s="82">
        <v>1284</v>
      </c>
      <c r="H1118" s="40" t="s">
        <v>2</v>
      </c>
      <c r="I1118" s="83" t="str">
        <f>IFERROR(VLOOKUP(A1118,'Alíquotas - CADPREV'!$B$2152:$N$4324,8,FALSE),"")</f>
        <v>NÃO</v>
      </c>
      <c r="J1118" s="83" t="str">
        <f>IF(H1118="RPPS",VLOOKUP(A1118,' Legislação Benef - GESCON'!$B$4:$I$2159,3,FALSE),"")</f>
        <v>NÃO</v>
      </c>
      <c r="K1118" s="83" t="str">
        <f>IF(H1118="RPPS",VLOOKUP(A1118,' Legislação Benef - GESCON'!$B$4:$I$2159,6,FALSE),"")</f>
        <v>NÃO</v>
      </c>
      <c r="L1118" s="83" t="str">
        <f>IF(H1118="RPPS",IFERROR(IF(VLOOKUP(A1118,'Suspensão de repasses - GESCON'!$D$3:$J$1048576,7,FALSE)="Validada","SIM","NÃO"),"NÃO"),"")</f>
        <v>NÃO</v>
      </c>
    </row>
    <row r="1119" spans="1:12" s="19" customFormat="1" ht="15" hidden="1" customHeight="1" x14ac:dyDescent="0.25">
      <c r="A1119" s="88" t="s">
        <v>6486</v>
      </c>
      <c r="B1119" s="40" t="s">
        <v>634</v>
      </c>
      <c r="C1119" s="82" t="s">
        <v>10959</v>
      </c>
      <c r="D1119" s="82"/>
      <c r="E1119" s="82"/>
      <c r="F1119" s="82"/>
      <c r="G1119" s="82"/>
      <c r="H1119" s="40" t="s">
        <v>4</v>
      </c>
      <c r="I1119" s="83" t="str">
        <f>IFERROR(VLOOKUP(A1119,'Alíquotas - CADPREV'!$B$2152:$N$4324,8,FALSE),"")</f>
        <v/>
      </c>
      <c r="J1119" s="83" t="str">
        <f>IF(H1119="RPPS",VLOOKUP(A1119,' Legislação Benef - GESCON'!$B$4:$I$2159,3,FALSE),"")</f>
        <v/>
      </c>
      <c r="K1119" s="83" t="str">
        <f>IF(H1119="RPPS",VLOOKUP(A1119,' Legislação Benef - GESCON'!$B$4:$I$2159,6,FALSE),"")</f>
        <v/>
      </c>
      <c r="L1119" s="83" t="str">
        <f>IF(H1119="RPPS",IFERROR(IF(VLOOKUP(A1119,'Suspensão de repasses - GESCON'!$D$3:$J$1048576,7,FALSE)="Validada","SIM","NÃO"),"NÃO"),"")</f>
        <v/>
      </c>
    </row>
    <row r="1120" spans="1:12" s="19" customFormat="1" ht="15" customHeight="1" x14ac:dyDescent="0.25">
      <c r="A1120" s="88" t="s">
        <v>6487</v>
      </c>
      <c r="B1120" s="40" t="s">
        <v>2274</v>
      </c>
      <c r="C1120" s="82" t="s">
        <v>10958</v>
      </c>
      <c r="D1120" s="82">
        <v>287</v>
      </c>
      <c r="E1120" s="82">
        <v>41</v>
      </c>
      <c r="F1120" s="82">
        <v>11</v>
      </c>
      <c r="G1120" s="82">
        <v>339</v>
      </c>
      <c r="H1120" s="40" t="s">
        <v>2</v>
      </c>
      <c r="I1120" s="83" t="str">
        <f>IFERROR(VLOOKUP(A1120,'Alíquotas - CADPREV'!$B$2152:$N$4324,8,FALSE),"")</f>
        <v>NÃO</v>
      </c>
      <c r="J1120" s="83" t="str">
        <f>IF(H1120="RPPS",VLOOKUP(A1120,' Legislação Benef - GESCON'!$B$4:$I$2159,3,FALSE),"")</f>
        <v>NÃO</v>
      </c>
      <c r="K1120" s="83" t="str">
        <f>IF(H1120="RPPS",VLOOKUP(A1120,' Legislação Benef - GESCON'!$B$4:$I$2159,6,FALSE),"")</f>
        <v>NÃO</v>
      </c>
      <c r="L1120" s="83" t="str">
        <f>IF(H1120="RPPS",IFERROR(IF(VLOOKUP(A1120,'Suspensão de repasses - GESCON'!$D$3:$J$1048576,7,FALSE)="Validada","SIM","NÃO"),"NÃO"),"")</f>
        <v>NÃO</v>
      </c>
    </row>
    <row r="1121" spans="1:12" s="19" customFormat="1" ht="15" hidden="1" customHeight="1" x14ac:dyDescent="0.25">
      <c r="A1121" s="88" t="s">
        <v>6488</v>
      </c>
      <c r="B1121" s="40" t="s">
        <v>3143</v>
      </c>
      <c r="C1121" s="82" t="s">
        <v>10959</v>
      </c>
      <c r="D1121" s="82"/>
      <c r="E1121" s="82"/>
      <c r="F1121" s="82"/>
      <c r="G1121" s="82"/>
      <c r="H1121" s="40" t="s">
        <v>4</v>
      </c>
      <c r="I1121" s="83" t="str">
        <f>IFERROR(VLOOKUP(A1121,'Alíquotas - CADPREV'!$B$2152:$N$4324,8,FALSE),"")</f>
        <v/>
      </c>
      <c r="J1121" s="83" t="str">
        <f>IF(H1121="RPPS",VLOOKUP(A1121,' Legislação Benef - GESCON'!$B$4:$I$2159,3,FALSE),"")</f>
        <v/>
      </c>
      <c r="K1121" s="83" t="str">
        <f>IF(H1121="RPPS",VLOOKUP(A1121,' Legislação Benef - GESCON'!$B$4:$I$2159,6,FALSE),"")</f>
        <v/>
      </c>
      <c r="L1121" s="83" t="str">
        <f>IF(H1121="RPPS",IFERROR(IF(VLOOKUP(A1121,'Suspensão de repasses - GESCON'!$D$3:$J$1048576,7,FALSE)="Validada","SIM","NÃO"),"NÃO"),"")</f>
        <v/>
      </c>
    </row>
    <row r="1122" spans="1:12" s="19" customFormat="1" ht="15" customHeight="1" x14ac:dyDescent="0.25">
      <c r="A1122" s="88" t="s">
        <v>6489</v>
      </c>
      <c r="B1122" s="40" t="s">
        <v>3812</v>
      </c>
      <c r="C1122" s="82" t="s">
        <v>10958</v>
      </c>
      <c r="D1122" s="82">
        <v>395</v>
      </c>
      <c r="E1122" s="82">
        <v>165</v>
      </c>
      <c r="F1122" s="82">
        <v>25</v>
      </c>
      <c r="G1122" s="82">
        <v>585</v>
      </c>
      <c r="H1122" s="40" t="s">
        <v>2</v>
      </c>
      <c r="I1122" s="83" t="str">
        <f>IFERROR(VLOOKUP(A1122,'Alíquotas - CADPREV'!$B$2152:$N$4324,8,FALSE),"")</f>
        <v>SIM</v>
      </c>
      <c r="J1122" s="83" t="str">
        <f>IF(H1122="RPPS",VLOOKUP(A1122,' Legislação Benef - GESCON'!$B$4:$I$2159,3,FALSE),"")</f>
        <v>NÃO</v>
      </c>
      <c r="K1122" s="83" t="str">
        <f>IF(H1122="RPPS",VLOOKUP(A1122,' Legislação Benef - GESCON'!$B$4:$I$2159,6,FALSE),"")</f>
        <v>NÃO</v>
      </c>
      <c r="L1122" s="83" t="str">
        <f>IF(H1122="RPPS",IFERROR(IF(VLOOKUP(A1122,'Suspensão de repasses - GESCON'!$D$3:$J$1048576,7,FALSE)="Validada","SIM","NÃO"),"NÃO"),"")</f>
        <v>NÃO</v>
      </c>
    </row>
    <row r="1123" spans="1:12" s="19" customFormat="1" ht="15" customHeight="1" x14ac:dyDescent="0.25">
      <c r="A1123" s="88" t="s">
        <v>6490</v>
      </c>
      <c r="B1123" s="40" t="s">
        <v>1356</v>
      </c>
      <c r="C1123" s="82" t="s">
        <v>10958</v>
      </c>
      <c r="D1123" s="82">
        <v>379</v>
      </c>
      <c r="E1123" s="82">
        <v>196</v>
      </c>
      <c r="F1123" s="82">
        <v>43</v>
      </c>
      <c r="G1123" s="82">
        <v>618</v>
      </c>
      <c r="H1123" s="40" t="s">
        <v>2</v>
      </c>
      <c r="I1123" s="83" t="str">
        <f>IFERROR(VLOOKUP(A1123,'Alíquotas - CADPREV'!$B$2152:$N$4324,8,FALSE),"")</f>
        <v>NÃO</v>
      </c>
      <c r="J1123" s="83" t="str">
        <f>IF(H1123="RPPS",VLOOKUP(A1123,' Legislação Benef - GESCON'!$B$4:$I$2159,3,FALSE),"")</f>
        <v>NÃO</v>
      </c>
      <c r="K1123" s="83" t="str">
        <f>IF(H1123="RPPS",VLOOKUP(A1123,' Legislação Benef - GESCON'!$B$4:$I$2159,6,FALSE),"")</f>
        <v>NÃO</v>
      </c>
      <c r="L1123" s="83" t="str">
        <f>IF(H1123="RPPS",IFERROR(IF(VLOOKUP(A1123,'Suspensão de repasses - GESCON'!$D$3:$J$1048576,7,FALSE)="Validada","SIM","NÃO"),"NÃO"),"")</f>
        <v>NÃO</v>
      </c>
    </row>
    <row r="1124" spans="1:12" s="19" customFormat="1" ht="15" hidden="1" customHeight="1" x14ac:dyDescent="0.25">
      <c r="A1124" s="88" t="s">
        <v>6491</v>
      </c>
      <c r="B1124" s="40" t="s">
        <v>3812</v>
      </c>
      <c r="C1124" s="82" t="s">
        <v>10959</v>
      </c>
      <c r="D1124" s="82"/>
      <c r="E1124" s="82"/>
      <c r="F1124" s="82"/>
      <c r="G1124" s="82"/>
      <c r="H1124" s="40" t="s">
        <v>4</v>
      </c>
      <c r="I1124" s="83" t="str">
        <f>IFERROR(VLOOKUP(A1124,'Alíquotas - CADPREV'!$B$2152:$N$4324,8,FALSE),"")</f>
        <v/>
      </c>
      <c r="J1124" s="83" t="str">
        <f>IF(H1124="RPPS",VLOOKUP(A1124,' Legislação Benef - GESCON'!$B$4:$I$2159,3,FALSE),"")</f>
        <v/>
      </c>
      <c r="K1124" s="83" t="str">
        <f>IF(H1124="RPPS",VLOOKUP(A1124,' Legislação Benef - GESCON'!$B$4:$I$2159,6,FALSE),"")</f>
        <v/>
      </c>
      <c r="L1124" s="83" t="str">
        <f>IF(H1124="RPPS",IFERROR(IF(VLOOKUP(A1124,'Suspensão de repasses - GESCON'!$D$3:$J$1048576,7,FALSE)="Validada","SIM","NÃO"),"NÃO"),"")</f>
        <v/>
      </c>
    </row>
    <row r="1125" spans="1:12" s="19" customFormat="1" ht="15" customHeight="1" x14ac:dyDescent="0.25">
      <c r="A1125" s="88" t="s">
        <v>6492</v>
      </c>
      <c r="B1125" s="40" t="s">
        <v>1356</v>
      </c>
      <c r="C1125" s="82" t="s">
        <v>10958</v>
      </c>
      <c r="D1125" s="82">
        <v>158</v>
      </c>
      <c r="E1125" s="82">
        <v>1</v>
      </c>
      <c r="F1125" s="82">
        <v>0</v>
      </c>
      <c r="G1125" s="82">
        <v>159</v>
      </c>
      <c r="H1125" s="40" t="s">
        <v>2</v>
      </c>
      <c r="I1125" s="83" t="str">
        <f>IFERROR(VLOOKUP(A1125,'Alíquotas - CADPREV'!$B$2152:$N$4324,8,FALSE),"")</f>
        <v>NÃO</v>
      </c>
      <c r="J1125" s="83" t="str">
        <f>IF(H1125="RPPS",VLOOKUP(A1125,' Legislação Benef - GESCON'!$B$4:$I$2159,3,FALSE),"")</f>
        <v>NÃO</v>
      </c>
      <c r="K1125" s="83" t="str">
        <f>IF(H1125="RPPS",VLOOKUP(A1125,' Legislação Benef - GESCON'!$B$4:$I$2159,6,FALSE),"")</f>
        <v>NÃO</v>
      </c>
      <c r="L1125" s="83" t="str">
        <f>IF(H1125="RPPS",IFERROR(IF(VLOOKUP(A1125,'Suspensão de repasses - GESCON'!$D$3:$J$1048576,7,FALSE)="Validada","SIM","NÃO"),"NÃO"),"")</f>
        <v>NÃO</v>
      </c>
    </row>
    <row r="1126" spans="1:12" s="19" customFormat="1" ht="15" customHeight="1" x14ac:dyDescent="0.25">
      <c r="A1126" s="88" t="s">
        <v>6493</v>
      </c>
      <c r="B1126" s="40" t="s">
        <v>3513</v>
      </c>
      <c r="C1126" s="82" t="s">
        <v>10958</v>
      </c>
      <c r="D1126" s="82">
        <v>549</v>
      </c>
      <c r="E1126" s="82">
        <v>270</v>
      </c>
      <c r="F1126" s="82">
        <v>14</v>
      </c>
      <c r="G1126" s="82">
        <v>833</v>
      </c>
      <c r="H1126" s="40" t="s">
        <v>2</v>
      </c>
      <c r="I1126" s="83" t="str">
        <f>IFERROR(VLOOKUP(A1126,'Alíquotas - CADPREV'!$B$2152:$N$4324,8,FALSE),"")</f>
        <v>NÃO</v>
      </c>
      <c r="J1126" s="83" t="str">
        <f>IF(H1126="RPPS",VLOOKUP(A1126,' Legislação Benef - GESCON'!$B$4:$I$2159,3,FALSE),"")</f>
        <v>NÃO</v>
      </c>
      <c r="K1126" s="83" t="str">
        <f>IF(H1126="RPPS",VLOOKUP(A1126,' Legislação Benef - GESCON'!$B$4:$I$2159,6,FALSE),"")</f>
        <v>NÃO</v>
      </c>
      <c r="L1126" s="83" t="str">
        <f>IF(H1126="RPPS",IFERROR(IF(VLOOKUP(A1126,'Suspensão de repasses - GESCON'!$D$3:$J$1048576,7,FALSE)="Validada","SIM","NÃO"),"NÃO"),"")</f>
        <v>NÃO</v>
      </c>
    </row>
    <row r="1127" spans="1:12" s="19" customFormat="1" ht="15" hidden="1" customHeight="1" x14ac:dyDescent="0.25">
      <c r="A1127" s="88" t="s">
        <v>6494</v>
      </c>
      <c r="B1127" s="40" t="s">
        <v>1356</v>
      </c>
      <c r="C1127" s="82" t="s">
        <v>10959</v>
      </c>
      <c r="D1127" s="82"/>
      <c r="E1127" s="82"/>
      <c r="F1127" s="82"/>
      <c r="G1127" s="82"/>
      <c r="H1127" s="40" t="s">
        <v>4</v>
      </c>
      <c r="I1127" s="83" t="str">
        <f>IFERROR(VLOOKUP(A1127,'Alíquotas - CADPREV'!$B$2152:$N$4324,8,FALSE),"")</f>
        <v/>
      </c>
      <c r="J1127" s="83" t="str">
        <f>IF(H1127="RPPS",VLOOKUP(A1127,' Legislação Benef - GESCON'!$B$4:$I$2159,3,FALSE),"")</f>
        <v/>
      </c>
      <c r="K1127" s="83" t="str">
        <f>IF(H1127="RPPS",VLOOKUP(A1127,' Legislação Benef - GESCON'!$B$4:$I$2159,6,FALSE),"")</f>
        <v/>
      </c>
      <c r="L1127" s="83" t="str">
        <f>IF(H1127="RPPS",IFERROR(IF(VLOOKUP(A1127,'Suspensão de repasses - GESCON'!$D$3:$J$1048576,7,FALSE)="Validada","SIM","NÃO"),"NÃO"),"")</f>
        <v/>
      </c>
    </row>
    <row r="1128" spans="1:12" s="19" customFormat="1" ht="15" hidden="1" customHeight="1" x14ac:dyDescent="0.25">
      <c r="A1128" s="88" t="s">
        <v>6495</v>
      </c>
      <c r="B1128" s="40" t="s">
        <v>1356</v>
      </c>
      <c r="C1128" s="82" t="s">
        <v>10959</v>
      </c>
      <c r="D1128" s="82"/>
      <c r="E1128" s="82"/>
      <c r="F1128" s="82"/>
      <c r="G1128" s="82"/>
      <c r="H1128" s="40" t="s">
        <v>4</v>
      </c>
      <c r="I1128" s="83" t="str">
        <f>IFERROR(VLOOKUP(A1128,'Alíquotas - CADPREV'!$B$2152:$N$4324,8,FALSE),"")</f>
        <v/>
      </c>
      <c r="J1128" s="83" t="str">
        <f>IF(H1128="RPPS",VLOOKUP(A1128,' Legislação Benef - GESCON'!$B$4:$I$2159,3,FALSE),"")</f>
        <v/>
      </c>
      <c r="K1128" s="83" t="str">
        <f>IF(H1128="RPPS",VLOOKUP(A1128,' Legislação Benef - GESCON'!$B$4:$I$2159,6,FALSE),"")</f>
        <v/>
      </c>
      <c r="L1128" s="83" t="str">
        <f>IF(H1128="RPPS",IFERROR(IF(VLOOKUP(A1128,'Suspensão de repasses - GESCON'!$D$3:$J$1048576,7,FALSE)="Validada","SIM","NÃO"),"NÃO"),"")</f>
        <v/>
      </c>
    </row>
    <row r="1129" spans="1:12" s="19" customFormat="1" ht="15" hidden="1" customHeight="1" x14ac:dyDescent="0.25">
      <c r="A1129" s="88" t="s">
        <v>6496</v>
      </c>
      <c r="B1129" s="40" t="s">
        <v>1356</v>
      </c>
      <c r="C1129" s="82" t="s">
        <v>10959</v>
      </c>
      <c r="D1129" s="82"/>
      <c r="E1129" s="82"/>
      <c r="F1129" s="82"/>
      <c r="G1129" s="82"/>
      <c r="H1129" s="40" t="s">
        <v>4</v>
      </c>
      <c r="I1129" s="83" t="str">
        <f>IFERROR(VLOOKUP(A1129,'Alíquotas - CADPREV'!$B$2152:$N$4324,8,FALSE),"")</f>
        <v/>
      </c>
      <c r="J1129" s="83" t="str">
        <f>IF(H1129="RPPS",VLOOKUP(A1129,' Legislação Benef - GESCON'!$B$4:$I$2159,3,FALSE),"")</f>
        <v/>
      </c>
      <c r="K1129" s="83" t="str">
        <f>IF(H1129="RPPS",VLOOKUP(A1129,' Legislação Benef - GESCON'!$B$4:$I$2159,6,FALSE),"")</f>
        <v/>
      </c>
      <c r="L1129" s="83" t="str">
        <f>IF(H1129="RPPS",IFERROR(IF(VLOOKUP(A1129,'Suspensão de repasses - GESCON'!$D$3:$J$1048576,7,FALSE)="Validada","SIM","NÃO"),"NÃO"),"")</f>
        <v/>
      </c>
    </row>
    <row r="1130" spans="1:12" s="19" customFormat="1" ht="15" customHeight="1" x14ac:dyDescent="0.25">
      <c r="A1130" s="88" t="s">
        <v>6497</v>
      </c>
      <c r="B1130" s="40" t="s">
        <v>1356</v>
      </c>
      <c r="C1130" s="82" t="s">
        <v>10958</v>
      </c>
      <c r="D1130" s="82">
        <v>413</v>
      </c>
      <c r="E1130" s="82">
        <v>112</v>
      </c>
      <c r="F1130" s="82">
        <v>4</v>
      </c>
      <c r="G1130" s="82">
        <v>529</v>
      </c>
      <c r="H1130" s="40" t="s">
        <v>2</v>
      </c>
      <c r="I1130" s="83" t="str">
        <f>IFERROR(VLOOKUP(A1130,'Alíquotas - CADPREV'!$B$2152:$N$4324,8,FALSE),"")</f>
        <v>SIM</v>
      </c>
      <c r="J1130" s="83" t="str">
        <f>IF(H1130="RPPS",VLOOKUP(A1130,' Legislação Benef - GESCON'!$B$4:$I$2159,3,FALSE),"")</f>
        <v>NÃO</v>
      </c>
      <c r="K1130" s="83" t="str">
        <f>IF(H1130="RPPS",VLOOKUP(A1130,' Legislação Benef - GESCON'!$B$4:$I$2159,6,FALSE),"")</f>
        <v>SIM</v>
      </c>
      <c r="L1130" s="83" t="str">
        <f>IF(H1130="RPPS",IFERROR(IF(VLOOKUP(A1130,'Suspensão de repasses - GESCON'!$D$3:$J$1048576,7,FALSE)="Validada","SIM","NÃO"),"NÃO"),"")</f>
        <v>NÃO</v>
      </c>
    </row>
    <row r="1131" spans="1:12" s="19" customFormat="1" ht="15" customHeight="1" x14ac:dyDescent="0.25">
      <c r="A1131" s="88" t="s">
        <v>6498</v>
      </c>
      <c r="B1131" s="40" t="s">
        <v>1356</v>
      </c>
      <c r="C1131" s="82" t="s">
        <v>10958</v>
      </c>
      <c r="D1131" s="82">
        <v>1001</v>
      </c>
      <c r="E1131" s="82">
        <v>282</v>
      </c>
      <c r="F1131" s="82">
        <v>71</v>
      </c>
      <c r="G1131" s="82">
        <v>1354</v>
      </c>
      <c r="H1131" s="40" t="s">
        <v>2</v>
      </c>
      <c r="I1131" s="83" t="str">
        <f>IFERROR(VLOOKUP(A1131,'Alíquotas - CADPREV'!$B$2152:$N$4324,8,FALSE),"")</f>
        <v>NÃO</v>
      </c>
      <c r="J1131" s="83" t="str">
        <f>IF(H1131="RPPS",VLOOKUP(A1131,' Legislação Benef - GESCON'!$B$4:$I$2159,3,FALSE),"")</f>
        <v>NÃO</v>
      </c>
      <c r="K1131" s="83" t="str">
        <f>IF(H1131="RPPS",VLOOKUP(A1131,' Legislação Benef - GESCON'!$B$4:$I$2159,6,FALSE),"")</f>
        <v>NÃO</v>
      </c>
      <c r="L1131" s="83" t="str">
        <f>IF(H1131="RPPS",IFERROR(IF(VLOOKUP(A1131,'Suspensão de repasses - GESCON'!$D$3:$J$1048576,7,FALSE)="Validada","SIM","NÃO"),"NÃO"),"")</f>
        <v>NÃO</v>
      </c>
    </row>
    <row r="1132" spans="1:12" s="19" customFormat="1" ht="15" hidden="1" customHeight="1" x14ac:dyDescent="0.25">
      <c r="A1132" s="88" t="s">
        <v>6499</v>
      </c>
      <c r="B1132" s="40" t="s">
        <v>1356</v>
      </c>
      <c r="C1132" s="82" t="s">
        <v>10959</v>
      </c>
      <c r="D1132" s="82"/>
      <c r="E1132" s="82"/>
      <c r="F1132" s="82"/>
      <c r="G1132" s="82"/>
      <c r="H1132" s="40" t="s">
        <v>4</v>
      </c>
      <c r="I1132" s="83" t="str">
        <f>IFERROR(VLOOKUP(A1132,'Alíquotas - CADPREV'!$B$2152:$N$4324,8,FALSE),"")</f>
        <v/>
      </c>
      <c r="J1132" s="83" t="str">
        <f>IF(H1132="RPPS",VLOOKUP(A1132,' Legislação Benef - GESCON'!$B$4:$I$2159,3,FALSE),"")</f>
        <v/>
      </c>
      <c r="K1132" s="83" t="str">
        <f>IF(H1132="RPPS",VLOOKUP(A1132,' Legislação Benef - GESCON'!$B$4:$I$2159,6,FALSE),"")</f>
        <v/>
      </c>
      <c r="L1132" s="83" t="str">
        <f>IF(H1132="RPPS",IFERROR(IF(VLOOKUP(A1132,'Suspensão de repasses - GESCON'!$D$3:$J$1048576,7,FALSE)="Validada","SIM","NÃO"),"NÃO"),"")</f>
        <v/>
      </c>
    </row>
    <row r="1133" spans="1:12" s="19" customFormat="1" ht="15" customHeight="1" x14ac:dyDescent="0.25">
      <c r="A1133" s="88" t="s">
        <v>6500</v>
      </c>
      <c r="B1133" s="40" t="s">
        <v>901</v>
      </c>
      <c r="C1133" s="82" t="s">
        <v>10958</v>
      </c>
      <c r="D1133" s="82">
        <v>324</v>
      </c>
      <c r="E1133" s="82">
        <v>106</v>
      </c>
      <c r="F1133" s="82">
        <v>34</v>
      </c>
      <c r="G1133" s="82">
        <v>464</v>
      </c>
      <c r="H1133" s="40" t="s">
        <v>2</v>
      </c>
      <c r="I1133" s="83" t="str">
        <f>IFERROR(VLOOKUP(A1133,'Alíquotas - CADPREV'!$B$2152:$N$4324,8,FALSE),"")</f>
        <v>SIM</v>
      </c>
      <c r="J1133" s="83" t="str">
        <f>IF(H1133="RPPS",VLOOKUP(A1133,' Legislação Benef - GESCON'!$B$4:$I$2159,3,FALSE),"")</f>
        <v>NÃO</v>
      </c>
      <c r="K1133" s="83" t="str">
        <f>IF(H1133="RPPS",VLOOKUP(A1133,' Legislação Benef - GESCON'!$B$4:$I$2159,6,FALSE),"")</f>
        <v>SIM</v>
      </c>
      <c r="L1133" s="83" t="str">
        <f>IF(H1133="RPPS",IFERROR(IF(VLOOKUP(A1133,'Suspensão de repasses - GESCON'!$D$3:$J$1048576,7,FALSE)="Validada","SIM","NÃO"),"NÃO"),"")</f>
        <v>NÃO</v>
      </c>
    </row>
    <row r="1134" spans="1:12" s="19" customFormat="1" ht="15" hidden="1" customHeight="1" x14ac:dyDescent="0.25">
      <c r="A1134" s="88" t="s">
        <v>6501</v>
      </c>
      <c r="B1134" s="40" t="s">
        <v>5227</v>
      </c>
      <c r="C1134" s="82" t="s">
        <v>10959</v>
      </c>
      <c r="D1134" s="82"/>
      <c r="E1134" s="82"/>
      <c r="F1134" s="82"/>
      <c r="G1134" s="82"/>
      <c r="H1134" s="40" t="s">
        <v>4</v>
      </c>
      <c r="I1134" s="83" t="str">
        <f>IFERROR(VLOOKUP(A1134,'Alíquotas - CADPREV'!$B$2152:$N$4324,8,FALSE),"")</f>
        <v/>
      </c>
      <c r="J1134" s="83" t="str">
        <f>IF(H1134="RPPS",VLOOKUP(A1134,' Legislação Benef - GESCON'!$B$4:$I$2159,3,FALSE),"")</f>
        <v/>
      </c>
      <c r="K1134" s="83" t="str">
        <f>IF(H1134="RPPS",VLOOKUP(A1134,' Legislação Benef - GESCON'!$B$4:$I$2159,6,FALSE),"")</f>
        <v/>
      </c>
      <c r="L1134" s="83" t="str">
        <f>IF(H1134="RPPS",IFERROR(IF(VLOOKUP(A1134,'Suspensão de repasses - GESCON'!$D$3:$J$1048576,7,FALSE)="Validada","SIM","NÃO"),"NÃO"),"")</f>
        <v/>
      </c>
    </row>
    <row r="1135" spans="1:12" s="19" customFormat="1" ht="15" hidden="1" customHeight="1" x14ac:dyDescent="0.25">
      <c r="A1135" s="88" t="s">
        <v>6502</v>
      </c>
      <c r="B1135" s="40" t="s">
        <v>4559</v>
      </c>
      <c r="C1135" s="82" t="s">
        <v>10959</v>
      </c>
      <c r="D1135" s="82"/>
      <c r="E1135" s="82"/>
      <c r="F1135" s="82"/>
      <c r="G1135" s="82"/>
      <c r="H1135" s="40" t="s">
        <v>4</v>
      </c>
      <c r="I1135" s="83" t="str">
        <f>IFERROR(VLOOKUP(A1135,'Alíquotas - CADPREV'!$B$2152:$N$4324,8,FALSE),"")</f>
        <v/>
      </c>
      <c r="J1135" s="83" t="str">
        <f>IF(H1135="RPPS",VLOOKUP(A1135,' Legislação Benef - GESCON'!$B$4:$I$2159,3,FALSE),"")</f>
        <v/>
      </c>
      <c r="K1135" s="83" t="str">
        <f>IF(H1135="RPPS",VLOOKUP(A1135,' Legislação Benef - GESCON'!$B$4:$I$2159,6,FALSE),"")</f>
        <v/>
      </c>
      <c r="L1135" s="83" t="str">
        <f>IF(H1135="RPPS",IFERROR(IF(VLOOKUP(A1135,'Suspensão de repasses - GESCON'!$D$3:$J$1048576,7,FALSE)="Validada","SIM","NÃO"),"NÃO"),"")</f>
        <v/>
      </c>
    </row>
    <row r="1136" spans="1:12" s="19" customFormat="1" ht="15" hidden="1" customHeight="1" x14ac:dyDescent="0.25">
      <c r="A1136" s="88" t="s">
        <v>6503</v>
      </c>
      <c r="B1136" s="40" t="s">
        <v>1356</v>
      </c>
      <c r="C1136" s="82" t="s">
        <v>10959</v>
      </c>
      <c r="D1136" s="82"/>
      <c r="E1136" s="82"/>
      <c r="F1136" s="82"/>
      <c r="G1136" s="82"/>
      <c r="H1136" s="40" t="s">
        <v>4</v>
      </c>
      <c r="I1136" s="83" t="str">
        <f>IFERROR(VLOOKUP(A1136,'Alíquotas - CADPREV'!$B$2152:$N$4324,8,FALSE),"")</f>
        <v/>
      </c>
      <c r="J1136" s="83" t="str">
        <f>IF(H1136="RPPS",VLOOKUP(A1136,' Legislação Benef - GESCON'!$B$4:$I$2159,3,FALSE),"")</f>
        <v/>
      </c>
      <c r="K1136" s="83" t="str">
        <f>IF(H1136="RPPS",VLOOKUP(A1136,' Legislação Benef - GESCON'!$B$4:$I$2159,6,FALSE),"")</f>
        <v/>
      </c>
      <c r="L1136" s="83" t="str">
        <f>IF(H1136="RPPS",IFERROR(IF(VLOOKUP(A1136,'Suspensão de repasses - GESCON'!$D$3:$J$1048576,7,FALSE)="Validada","SIM","NÃO"),"NÃO"),"")</f>
        <v/>
      </c>
    </row>
    <row r="1137" spans="1:12" s="19" customFormat="1" ht="15" hidden="1" customHeight="1" x14ac:dyDescent="0.25">
      <c r="A1137" s="88" t="s">
        <v>6504</v>
      </c>
      <c r="B1137" s="40" t="s">
        <v>2758</v>
      </c>
      <c r="C1137" s="82" t="s">
        <v>10959</v>
      </c>
      <c r="D1137" s="82"/>
      <c r="E1137" s="82"/>
      <c r="F1137" s="82"/>
      <c r="G1137" s="82"/>
      <c r="H1137" s="40" t="s">
        <v>4</v>
      </c>
      <c r="I1137" s="83" t="str">
        <f>IFERROR(VLOOKUP(A1137,'Alíquotas - CADPREV'!$B$2152:$N$4324,8,FALSE),"")</f>
        <v/>
      </c>
      <c r="J1137" s="83" t="str">
        <f>IF(H1137="RPPS",VLOOKUP(A1137,' Legislação Benef - GESCON'!$B$4:$I$2159,3,FALSE),"")</f>
        <v/>
      </c>
      <c r="K1137" s="83" t="str">
        <f>IF(H1137="RPPS",VLOOKUP(A1137,' Legislação Benef - GESCON'!$B$4:$I$2159,6,FALSE),"")</f>
        <v/>
      </c>
      <c r="L1137" s="83" t="str">
        <f>IF(H1137="RPPS",IFERROR(IF(VLOOKUP(A1137,'Suspensão de repasses - GESCON'!$D$3:$J$1048576,7,FALSE)="Validada","SIM","NÃO"),"NÃO"),"")</f>
        <v/>
      </c>
    </row>
    <row r="1138" spans="1:12" s="19" customFormat="1" ht="15" hidden="1" customHeight="1" x14ac:dyDescent="0.25">
      <c r="A1138" s="88" t="s">
        <v>6505</v>
      </c>
      <c r="B1138" s="40" t="s">
        <v>3601</v>
      </c>
      <c r="C1138" s="82" t="s">
        <v>10959</v>
      </c>
      <c r="D1138" s="82"/>
      <c r="E1138" s="82"/>
      <c r="F1138" s="82"/>
      <c r="G1138" s="82"/>
      <c r="H1138" s="40" t="s">
        <v>4</v>
      </c>
      <c r="I1138" s="83" t="str">
        <f>IFERROR(VLOOKUP(A1138,'Alíquotas - CADPREV'!$B$2152:$N$4324,8,FALSE),"")</f>
        <v/>
      </c>
      <c r="J1138" s="83" t="str">
        <f>IF(H1138="RPPS",VLOOKUP(A1138,' Legislação Benef - GESCON'!$B$4:$I$2159,3,FALSE),"")</f>
        <v/>
      </c>
      <c r="K1138" s="83" t="str">
        <f>IF(H1138="RPPS",VLOOKUP(A1138,' Legislação Benef - GESCON'!$B$4:$I$2159,6,FALSE),"")</f>
        <v/>
      </c>
      <c r="L1138" s="83" t="str">
        <f>IF(H1138="RPPS",IFERROR(IF(VLOOKUP(A1138,'Suspensão de repasses - GESCON'!$D$3:$J$1048576,7,FALSE)="Validada","SIM","NÃO"),"NÃO"),"")</f>
        <v/>
      </c>
    </row>
    <row r="1139" spans="1:12" s="19" customFormat="1" ht="15" hidden="1" customHeight="1" x14ac:dyDescent="0.25">
      <c r="A1139" s="88" t="s">
        <v>6506</v>
      </c>
      <c r="B1139" s="40" t="s">
        <v>3601</v>
      </c>
      <c r="C1139" s="82" t="s">
        <v>10959</v>
      </c>
      <c r="D1139" s="82"/>
      <c r="E1139" s="82"/>
      <c r="F1139" s="82"/>
      <c r="G1139" s="82"/>
      <c r="H1139" s="40" t="s">
        <v>4</v>
      </c>
      <c r="I1139" s="83" t="str">
        <f>IFERROR(VLOOKUP(A1139,'Alíquotas - CADPREV'!$B$2152:$N$4324,8,FALSE),"")</f>
        <v/>
      </c>
      <c r="J1139" s="83" t="str">
        <f>IF(H1139="RPPS",VLOOKUP(A1139,' Legislação Benef - GESCON'!$B$4:$I$2159,3,FALSE),"")</f>
        <v/>
      </c>
      <c r="K1139" s="83" t="str">
        <f>IF(H1139="RPPS",VLOOKUP(A1139,' Legislação Benef - GESCON'!$B$4:$I$2159,6,FALSE),"")</f>
        <v/>
      </c>
      <c r="L1139" s="83" t="str">
        <f>IF(H1139="RPPS",IFERROR(IF(VLOOKUP(A1139,'Suspensão de repasses - GESCON'!$D$3:$J$1048576,7,FALSE)="Validada","SIM","NÃO"),"NÃO"),"")</f>
        <v/>
      </c>
    </row>
    <row r="1140" spans="1:12" s="19" customFormat="1" ht="15" hidden="1" customHeight="1" x14ac:dyDescent="0.25">
      <c r="A1140" s="88" t="s">
        <v>6507</v>
      </c>
      <c r="B1140" s="40" t="s">
        <v>634</v>
      </c>
      <c r="C1140" s="82" t="s">
        <v>10959</v>
      </c>
      <c r="D1140" s="82"/>
      <c r="E1140" s="82"/>
      <c r="F1140" s="82"/>
      <c r="G1140" s="82"/>
      <c r="H1140" s="40" t="s">
        <v>4</v>
      </c>
      <c r="I1140" s="83" t="str">
        <f>IFERROR(VLOOKUP(A1140,'Alíquotas - CADPREV'!$B$2152:$N$4324,8,FALSE),"")</f>
        <v/>
      </c>
      <c r="J1140" s="83" t="str">
        <f>IF(H1140="RPPS",VLOOKUP(A1140,' Legislação Benef - GESCON'!$B$4:$I$2159,3,FALSE),"")</f>
        <v/>
      </c>
      <c r="K1140" s="83" t="str">
        <f>IF(H1140="RPPS",VLOOKUP(A1140,' Legislação Benef - GESCON'!$B$4:$I$2159,6,FALSE),"")</f>
        <v/>
      </c>
      <c r="L1140" s="83" t="str">
        <f>IF(H1140="RPPS",IFERROR(IF(VLOOKUP(A1140,'Suspensão de repasses - GESCON'!$D$3:$J$1048576,7,FALSE)="Validada","SIM","NÃO"),"NÃO"),"")</f>
        <v/>
      </c>
    </row>
    <row r="1141" spans="1:12" s="19" customFormat="1" ht="15" customHeight="1" x14ac:dyDescent="0.25">
      <c r="A1141" s="88" t="s">
        <v>6508</v>
      </c>
      <c r="B1141" s="40" t="s">
        <v>2758</v>
      </c>
      <c r="C1141" s="82" t="s">
        <v>10958</v>
      </c>
      <c r="D1141" s="82">
        <v>306</v>
      </c>
      <c r="E1141" s="82">
        <v>87</v>
      </c>
      <c r="F1141" s="82">
        <v>11</v>
      </c>
      <c r="G1141" s="82">
        <v>404</v>
      </c>
      <c r="H1141" s="40" t="s">
        <v>2</v>
      </c>
      <c r="I1141" s="83" t="str">
        <f>IFERROR(VLOOKUP(A1141,'Alíquotas - CADPREV'!$B$2152:$N$4324,8,FALSE),"")</f>
        <v>NÃO</v>
      </c>
      <c r="J1141" s="83" t="str">
        <f>IF(H1141="RPPS",VLOOKUP(A1141,' Legislação Benef - GESCON'!$B$4:$I$2159,3,FALSE),"")</f>
        <v>NÃO</v>
      </c>
      <c r="K1141" s="83" t="str">
        <f>IF(H1141="RPPS",VLOOKUP(A1141,' Legislação Benef - GESCON'!$B$4:$I$2159,6,FALSE),"")</f>
        <v>NÃO</v>
      </c>
      <c r="L1141" s="83" t="str">
        <f>IF(H1141="RPPS",IFERROR(IF(VLOOKUP(A1141,'Suspensão de repasses - GESCON'!$D$3:$J$1048576,7,FALSE)="Validada","SIM","NÃO"),"NÃO"),"")</f>
        <v>NÃO</v>
      </c>
    </row>
    <row r="1142" spans="1:12" s="19" customFormat="1" ht="15" hidden="1" customHeight="1" x14ac:dyDescent="0.25">
      <c r="A1142" s="88" t="s">
        <v>6509</v>
      </c>
      <c r="B1142" s="40" t="s">
        <v>1356</v>
      </c>
      <c r="C1142" s="82" t="s">
        <v>10959</v>
      </c>
      <c r="D1142" s="82"/>
      <c r="E1142" s="82"/>
      <c r="F1142" s="82"/>
      <c r="G1142" s="82"/>
      <c r="H1142" s="40" t="s">
        <v>4</v>
      </c>
      <c r="I1142" s="83" t="str">
        <f>IFERROR(VLOOKUP(A1142,'Alíquotas - CADPREV'!$B$2152:$N$4324,8,FALSE),"")</f>
        <v/>
      </c>
      <c r="J1142" s="83" t="str">
        <f>IF(H1142="RPPS",VLOOKUP(A1142,' Legislação Benef - GESCON'!$B$4:$I$2159,3,FALSE),"")</f>
        <v/>
      </c>
      <c r="K1142" s="83" t="str">
        <f>IF(H1142="RPPS",VLOOKUP(A1142,' Legislação Benef - GESCON'!$B$4:$I$2159,6,FALSE),"")</f>
        <v/>
      </c>
      <c r="L1142" s="83" t="str">
        <f>IF(H1142="RPPS",IFERROR(IF(VLOOKUP(A1142,'Suspensão de repasses - GESCON'!$D$3:$J$1048576,7,FALSE)="Validada","SIM","NÃO"),"NÃO"),"")</f>
        <v/>
      </c>
    </row>
    <row r="1143" spans="1:12" s="19" customFormat="1" ht="15" customHeight="1" x14ac:dyDescent="0.25">
      <c r="A1143" s="88" t="s">
        <v>6510</v>
      </c>
      <c r="B1143" s="40" t="s">
        <v>29</v>
      </c>
      <c r="C1143" s="82" t="s">
        <v>10958</v>
      </c>
      <c r="D1143" s="82"/>
      <c r="E1143" s="82"/>
      <c r="F1143" s="82"/>
      <c r="G1143" s="82"/>
      <c r="H1143" s="40" t="s">
        <v>2</v>
      </c>
      <c r="I1143" s="83" t="str">
        <f>IFERROR(VLOOKUP(A1143,'Alíquotas - CADPREV'!$B$2152:$N$4324,8,FALSE),"")</f>
        <v>NÃO</v>
      </c>
      <c r="J1143" s="83" t="str">
        <f>IF(H1143="RPPS",VLOOKUP(A1143,' Legislação Benef - GESCON'!$B$4:$I$2159,3,FALSE),"")</f>
        <v>NÃO</v>
      </c>
      <c r="K1143" s="83" t="str">
        <f>IF(H1143="RPPS",VLOOKUP(A1143,' Legislação Benef - GESCON'!$B$4:$I$2159,6,FALSE),"")</f>
        <v>NÃO</v>
      </c>
      <c r="L1143" s="83" t="str">
        <f>IF(H1143="RPPS",IFERROR(IF(VLOOKUP(A1143,'Suspensão de repasses - GESCON'!$D$3:$J$1048576,7,FALSE)="Validada","SIM","NÃO"),"NÃO"),"")</f>
        <v>NÃO</v>
      </c>
    </row>
    <row r="1144" spans="1:12" s="19" customFormat="1" ht="15" hidden="1" customHeight="1" x14ac:dyDescent="0.25">
      <c r="A1144" s="88" t="s">
        <v>6511</v>
      </c>
      <c r="B1144" s="40" t="s">
        <v>3798</v>
      </c>
      <c r="C1144" s="82" t="s">
        <v>10959</v>
      </c>
      <c r="D1144" s="82"/>
      <c r="E1144" s="82"/>
      <c r="F1144" s="82"/>
      <c r="G1144" s="82"/>
      <c r="H1144" s="40" t="s">
        <v>4</v>
      </c>
      <c r="I1144" s="83" t="str">
        <f>IFERROR(VLOOKUP(A1144,'Alíquotas - CADPREV'!$B$2152:$N$4324,8,FALSE),"")</f>
        <v/>
      </c>
      <c r="J1144" s="83" t="str">
        <f>IF(H1144="RPPS",VLOOKUP(A1144,' Legislação Benef - GESCON'!$B$4:$I$2159,3,FALSE),"")</f>
        <v/>
      </c>
      <c r="K1144" s="83" t="str">
        <f>IF(H1144="RPPS",VLOOKUP(A1144,' Legislação Benef - GESCON'!$B$4:$I$2159,6,FALSE),"")</f>
        <v/>
      </c>
      <c r="L1144" s="83" t="str">
        <f>IF(H1144="RPPS",IFERROR(IF(VLOOKUP(A1144,'Suspensão de repasses - GESCON'!$D$3:$J$1048576,7,FALSE)="Validada","SIM","NÃO"),"NÃO"),"")</f>
        <v/>
      </c>
    </row>
    <row r="1145" spans="1:12" s="19" customFormat="1" ht="15" customHeight="1" x14ac:dyDescent="0.25">
      <c r="A1145" s="88" t="s">
        <v>6512</v>
      </c>
      <c r="B1145" s="40" t="s">
        <v>1142</v>
      </c>
      <c r="C1145" s="82" t="s">
        <v>10958</v>
      </c>
      <c r="D1145" s="82">
        <v>660</v>
      </c>
      <c r="E1145" s="82">
        <v>0</v>
      </c>
      <c r="F1145" s="82">
        <v>0</v>
      </c>
      <c r="G1145" s="82">
        <v>660</v>
      </c>
      <c r="H1145" s="40" t="s">
        <v>2</v>
      </c>
      <c r="I1145" s="83" t="str">
        <f>IFERROR(VLOOKUP(A1145,'Alíquotas - CADPREV'!$B$2152:$N$4324,8,FALSE),"")</f>
        <v>NÃO</v>
      </c>
      <c r="J1145" s="83" t="str">
        <f>IF(H1145="RPPS",VLOOKUP(A1145,' Legislação Benef - GESCON'!$B$4:$I$2159,3,FALSE),"")</f>
        <v>NÃO</v>
      </c>
      <c r="K1145" s="83" t="str">
        <f>IF(H1145="RPPS",VLOOKUP(A1145,' Legislação Benef - GESCON'!$B$4:$I$2159,6,FALSE),"")</f>
        <v>NÃO</v>
      </c>
      <c r="L1145" s="83" t="str">
        <f>IF(H1145="RPPS",IFERROR(IF(VLOOKUP(A1145,'Suspensão de repasses - GESCON'!$D$3:$J$1048576,7,FALSE)="Validada","SIM","NÃO"),"NÃO"),"")</f>
        <v>NÃO</v>
      </c>
    </row>
    <row r="1146" spans="1:12" s="19" customFormat="1" ht="15" customHeight="1" x14ac:dyDescent="0.25">
      <c r="A1146" s="88" t="s">
        <v>6513</v>
      </c>
      <c r="B1146" s="40" t="s">
        <v>2758</v>
      </c>
      <c r="C1146" s="82" t="s">
        <v>10958</v>
      </c>
      <c r="D1146" s="82">
        <v>1183</v>
      </c>
      <c r="E1146" s="82">
        <v>455</v>
      </c>
      <c r="F1146" s="82">
        <v>126</v>
      </c>
      <c r="G1146" s="82">
        <v>1764</v>
      </c>
      <c r="H1146" s="40" t="s">
        <v>2</v>
      </c>
      <c r="I1146" s="83" t="str">
        <f>IFERROR(VLOOKUP(A1146,'Alíquotas - CADPREV'!$B$2152:$N$4324,8,FALSE),"")</f>
        <v>NÃO</v>
      </c>
      <c r="J1146" s="83" t="str">
        <f>IF(H1146="RPPS",VLOOKUP(A1146,' Legislação Benef - GESCON'!$B$4:$I$2159,3,FALSE),"")</f>
        <v>NÃO</v>
      </c>
      <c r="K1146" s="83" t="str">
        <f>IF(H1146="RPPS",VLOOKUP(A1146,' Legislação Benef - GESCON'!$B$4:$I$2159,6,FALSE),"")</f>
        <v>NÃO</v>
      </c>
      <c r="L1146" s="83" t="str">
        <f>IF(H1146="RPPS",IFERROR(IF(VLOOKUP(A1146,'Suspensão de repasses - GESCON'!$D$3:$J$1048576,7,FALSE)="Validada","SIM","NÃO"),"NÃO"),"")</f>
        <v>NÃO</v>
      </c>
    </row>
    <row r="1147" spans="1:12" s="19" customFormat="1" ht="15" hidden="1" customHeight="1" x14ac:dyDescent="0.25">
      <c r="A1147" s="88" t="s">
        <v>6514</v>
      </c>
      <c r="B1147" s="40" t="s">
        <v>1356</v>
      </c>
      <c r="C1147" s="82" t="s">
        <v>10959</v>
      </c>
      <c r="D1147" s="82"/>
      <c r="E1147" s="82"/>
      <c r="F1147" s="82"/>
      <c r="G1147" s="82"/>
      <c r="H1147" s="40" t="s">
        <v>4</v>
      </c>
      <c r="I1147" s="83" t="str">
        <f>IFERROR(VLOOKUP(A1147,'Alíquotas - CADPREV'!$B$2152:$N$4324,8,FALSE),"")</f>
        <v/>
      </c>
      <c r="J1147" s="83" t="str">
        <f>IF(H1147="RPPS",VLOOKUP(A1147,' Legislação Benef - GESCON'!$B$4:$I$2159,3,FALSE),"")</f>
        <v/>
      </c>
      <c r="K1147" s="83" t="str">
        <f>IF(H1147="RPPS",VLOOKUP(A1147,' Legislação Benef - GESCON'!$B$4:$I$2159,6,FALSE),"")</f>
        <v/>
      </c>
      <c r="L1147" s="83" t="str">
        <f>IF(H1147="RPPS",IFERROR(IF(VLOOKUP(A1147,'Suspensão de repasses - GESCON'!$D$3:$J$1048576,7,FALSE)="Validada","SIM","NÃO"),"NÃO"),"")</f>
        <v/>
      </c>
    </row>
    <row r="1148" spans="1:12" s="19" customFormat="1" ht="15" hidden="1" customHeight="1" x14ac:dyDescent="0.25">
      <c r="A1148" s="88" t="s">
        <v>6515</v>
      </c>
      <c r="B1148" s="40" t="s">
        <v>2554</v>
      </c>
      <c r="C1148" s="82" t="s">
        <v>10959</v>
      </c>
      <c r="D1148" s="82"/>
      <c r="E1148" s="82"/>
      <c r="F1148" s="82"/>
      <c r="G1148" s="82"/>
      <c r="H1148" s="40" t="s">
        <v>4</v>
      </c>
      <c r="I1148" s="83" t="str">
        <f>IFERROR(VLOOKUP(A1148,'Alíquotas - CADPREV'!$B$2152:$N$4324,8,FALSE),"")</f>
        <v/>
      </c>
      <c r="J1148" s="83" t="str">
        <f>IF(H1148="RPPS",VLOOKUP(A1148,' Legislação Benef - GESCON'!$B$4:$I$2159,3,FALSE),"")</f>
        <v/>
      </c>
      <c r="K1148" s="83" t="str">
        <f>IF(H1148="RPPS",VLOOKUP(A1148,' Legislação Benef - GESCON'!$B$4:$I$2159,6,FALSE),"")</f>
        <v/>
      </c>
      <c r="L1148" s="83" t="str">
        <f>IF(H1148="RPPS",IFERROR(IF(VLOOKUP(A1148,'Suspensão de repasses - GESCON'!$D$3:$J$1048576,7,FALSE)="Validada","SIM","NÃO"),"NÃO"),"")</f>
        <v/>
      </c>
    </row>
    <row r="1149" spans="1:12" s="19" customFormat="1" ht="15" hidden="1" customHeight="1" x14ac:dyDescent="0.25">
      <c r="A1149" s="88" t="s">
        <v>6516</v>
      </c>
      <c r="B1149" s="40" t="s">
        <v>5227</v>
      </c>
      <c r="C1149" s="82" t="s">
        <v>10959</v>
      </c>
      <c r="D1149" s="82"/>
      <c r="E1149" s="82"/>
      <c r="F1149" s="82"/>
      <c r="G1149" s="82"/>
      <c r="H1149" s="40" t="s">
        <v>4</v>
      </c>
      <c r="I1149" s="83" t="str">
        <f>IFERROR(VLOOKUP(A1149,'Alíquotas - CADPREV'!$B$2152:$N$4324,8,FALSE),"")</f>
        <v/>
      </c>
      <c r="J1149" s="83" t="str">
        <f>IF(H1149="RPPS",VLOOKUP(A1149,' Legislação Benef - GESCON'!$B$4:$I$2159,3,FALSE),"")</f>
        <v/>
      </c>
      <c r="K1149" s="83" t="str">
        <f>IF(H1149="RPPS",VLOOKUP(A1149,' Legislação Benef - GESCON'!$B$4:$I$2159,6,FALSE),"")</f>
        <v/>
      </c>
      <c r="L1149" s="83" t="str">
        <f>IF(H1149="RPPS",IFERROR(IF(VLOOKUP(A1149,'Suspensão de repasses - GESCON'!$D$3:$J$1048576,7,FALSE)="Validada","SIM","NÃO"),"NÃO"),"")</f>
        <v/>
      </c>
    </row>
    <row r="1150" spans="1:12" s="19" customFormat="1" ht="15" customHeight="1" x14ac:dyDescent="0.25">
      <c r="A1150" s="88" t="s">
        <v>6517</v>
      </c>
      <c r="B1150" s="40" t="s">
        <v>2758</v>
      </c>
      <c r="C1150" s="82" t="s">
        <v>10958</v>
      </c>
      <c r="D1150" s="82">
        <v>2927</v>
      </c>
      <c r="E1150" s="82">
        <v>1461</v>
      </c>
      <c r="F1150" s="82">
        <v>368</v>
      </c>
      <c r="G1150" s="82">
        <v>4756</v>
      </c>
      <c r="H1150" s="40" t="s">
        <v>2</v>
      </c>
      <c r="I1150" s="83" t="str">
        <f>IFERROR(VLOOKUP(A1150,'Alíquotas - CADPREV'!$B$2152:$N$4324,8,FALSE),"")</f>
        <v>SIM</v>
      </c>
      <c r="J1150" s="83" t="str">
        <f>IF(H1150="RPPS",VLOOKUP(A1150,' Legislação Benef - GESCON'!$B$4:$I$2159,3,FALSE),"")</f>
        <v>NÃO</v>
      </c>
      <c r="K1150" s="83" t="str">
        <f>IF(H1150="RPPS",VLOOKUP(A1150,' Legislação Benef - GESCON'!$B$4:$I$2159,6,FALSE),"")</f>
        <v>NÃO</v>
      </c>
      <c r="L1150" s="83" t="str">
        <f>IF(H1150="RPPS",IFERROR(IF(VLOOKUP(A1150,'Suspensão de repasses - GESCON'!$D$3:$J$1048576,7,FALSE)="Validada","SIM","NÃO"),"NÃO"),"")</f>
        <v>SIM</v>
      </c>
    </row>
    <row r="1151" spans="1:12" s="19" customFormat="1" ht="15" hidden="1" customHeight="1" x14ac:dyDescent="0.25">
      <c r="A1151" s="88" t="s">
        <v>6518</v>
      </c>
      <c r="B1151" s="40" t="s">
        <v>1142</v>
      </c>
      <c r="C1151" s="82" t="s">
        <v>10959</v>
      </c>
      <c r="D1151" s="82"/>
      <c r="E1151" s="82"/>
      <c r="F1151" s="82"/>
      <c r="G1151" s="82"/>
      <c r="H1151" s="40" t="s">
        <v>4</v>
      </c>
      <c r="I1151" s="83" t="str">
        <f>IFERROR(VLOOKUP(A1151,'Alíquotas - CADPREV'!$B$2152:$N$4324,8,FALSE),"")</f>
        <v/>
      </c>
      <c r="J1151" s="83" t="str">
        <f>IF(H1151="RPPS",VLOOKUP(A1151,' Legislação Benef - GESCON'!$B$4:$I$2159,3,FALSE),"")</f>
        <v/>
      </c>
      <c r="K1151" s="83" t="str">
        <f>IF(H1151="RPPS",VLOOKUP(A1151,' Legislação Benef - GESCON'!$B$4:$I$2159,6,FALSE),"")</f>
        <v/>
      </c>
      <c r="L1151" s="83" t="str">
        <f>IF(H1151="RPPS",IFERROR(IF(VLOOKUP(A1151,'Suspensão de repasses - GESCON'!$D$3:$J$1048576,7,FALSE)="Validada","SIM","NÃO"),"NÃO"),"")</f>
        <v/>
      </c>
    </row>
    <row r="1152" spans="1:12" s="19" customFormat="1" ht="15" customHeight="1" x14ac:dyDescent="0.25">
      <c r="A1152" s="88" t="s">
        <v>6519</v>
      </c>
      <c r="B1152" s="40" t="s">
        <v>1356</v>
      </c>
      <c r="C1152" s="82" t="s">
        <v>10958</v>
      </c>
      <c r="D1152" s="82">
        <v>143</v>
      </c>
      <c r="E1152" s="82">
        <v>49</v>
      </c>
      <c r="F1152" s="82">
        <v>5</v>
      </c>
      <c r="G1152" s="82">
        <v>197</v>
      </c>
      <c r="H1152" s="40" t="s">
        <v>2</v>
      </c>
      <c r="I1152" s="83" t="str">
        <f>IFERROR(VLOOKUP(A1152,'Alíquotas - CADPREV'!$B$2152:$N$4324,8,FALSE),"")</f>
        <v>NÃO</v>
      </c>
      <c r="J1152" s="83" t="str">
        <f>IF(H1152="RPPS",VLOOKUP(A1152,' Legislação Benef - GESCON'!$B$4:$I$2159,3,FALSE),"")</f>
        <v>NÃO</v>
      </c>
      <c r="K1152" s="83" t="str">
        <f>IF(H1152="RPPS",VLOOKUP(A1152,' Legislação Benef - GESCON'!$B$4:$I$2159,6,FALSE),"")</f>
        <v>NÃO</v>
      </c>
      <c r="L1152" s="83" t="str">
        <f>IF(H1152="RPPS",IFERROR(IF(VLOOKUP(A1152,'Suspensão de repasses - GESCON'!$D$3:$J$1048576,7,FALSE)="Validada","SIM","NÃO"),"NÃO"),"")</f>
        <v>NÃO</v>
      </c>
    </row>
    <row r="1153" spans="1:12" s="19" customFormat="1" ht="15" hidden="1" customHeight="1" x14ac:dyDescent="0.25">
      <c r="A1153" s="88" t="s">
        <v>6520</v>
      </c>
      <c r="B1153" s="40" t="s">
        <v>1356</v>
      </c>
      <c r="C1153" s="82" t="s">
        <v>10959</v>
      </c>
      <c r="D1153" s="82"/>
      <c r="E1153" s="82"/>
      <c r="F1153" s="82"/>
      <c r="G1153" s="82"/>
      <c r="H1153" s="40" t="s">
        <v>4</v>
      </c>
      <c r="I1153" s="83" t="str">
        <f>IFERROR(VLOOKUP(A1153,'Alíquotas - CADPREV'!$B$2152:$N$4324,8,FALSE),"")</f>
        <v/>
      </c>
      <c r="J1153" s="83" t="str">
        <f>IF(H1153="RPPS",VLOOKUP(A1153,' Legislação Benef - GESCON'!$B$4:$I$2159,3,FALSE),"")</f>
        <v/>
      </c>
      <c r="K1153" s="83" t="str">
        <f>IF(H1153="RPPS",VLOOKUP(A1153,' Legislação Benef - GESCON'!$B$4:$I$2159,6,FALSE),"")</f>
        <v/>
      </c>
      <c r="L1153" s="83" t="str">
        <f>IF(H1153="RPPS",IFERROR(IF(VLOOKUP(A1153,'Suspensão de repasses - GESCON'!$D$3:$J$1048576,7,FALSE)="Validada","SIM","NÃO"),"NÃO"),"")</f>
        <v/>
      </c>
    </row>
    <row r="1154" spans="1:12" s="19" customFormat="1" ht="15" hidden="1" customHeight="1" x14ac:dyDescent="0.25">
      <c r="A1154" s="88" t="s">
        <v>6521</v>
      </c>
      <c r="B1154" s="40" t="s">
        <v>4626</v>
      </c>
      <c r="C1154" s="82" t="s">
        <v>10959</v>
      </c>
      <c r="D1154" s="82"/>
      <c r="E1154" s="82"/>
      <c r="F1154" s="82"/>
      <c r="G1154" s="82"/>
      <c r="H1154" s="40" t="s">
        <v>4</v>
      </c>
      <c r="I1154" s="83" t="str">
        <f>IFERROR(VLOOKUP(A1154,'Alíquotas - CADPREV'!$B$2152:$N$4324,8,FALSE),"")</f>
        <v/>
      </c>
      <c r="J1154" s="83" t="str">
        <f>IF(H1154="RPPS",VLOOKUP(A1154,' Legislação Benef - GESCON'!$B$4:$I$2159,3,FALSE),"")</f>
        <v/>
      </c>
      <c r="K1154" s="83" t="str">
        <f>IF(H1154="RPPS",VLOOKUP(A1154,' Legislação Benef - GESCON'!$B$4:$I$2159,6,FALSE),"")</f>
        <v/>
      </c>
      <c r="L1154" s="83" t="str">
        <f>IF(H1154="RPPS",IFERROR(IF(VLOOKUP(A1154,'Suspensão de repasses - GESCON'!$D$3:$J$1048576,7,FALSE)="Validada","SIM","NÃO"),"NÃO"),"")</f>
        <v/>
      </c>
    </row>
    <row r="1155" spans="1:12" s="19" customFormat="1" ht="15" hidden="1" customHeight="1" x14ac:dyDescent="0.25">
      <c r="A1155" s="88" t="s">
        <v>6522</v>
      </c>
      <c r="B1155" s="40" t="s">
        <v>1356</v>
      </c>
      <c r="C1155" s="82" t="s">
        <v>10959</v>
      </c>
      <c r="D1155" s="82"/>
      <c r="E1155" s="82"/>
      <c r="F1155" s="82"/>
      <c r="G1155" s="82"/>
      <c r="H1155" s="40" t="s">
        <v>4</v>
      </c>
      <c r="I1155" s="83" t="str">
        <f>IFERROR(VLOOKUP(A1155,'Alíquotas - CADPREV'!$B$2152:$N$4324,8,FALSE),"")</f>
        <v/>
      </c>
      <c r="J1155" s="83" t="str">
        <f>IF(H1155="RPPS",VLOOKUP(A1155,' Legislação Benef - GESCON'!$B$4:$I$2159,3,FALSE),"")</f>
        <v/>
      </c>
      <c r="K1155" s="83" t="str">
        <f>IF(H1155="RPPS",VLOOKUP(A1155,' Legislação Benef - GESCON'!$B$4:$I$2159,6,FALSE),"")</f>
        <v/>
      </c>
      <c r="L1155" s="83" t="str">
        <f>IF(H1155="RPPS",IFERROR(IF(VLOOKUP(A1155,'Suspensão de repasses - GESCON'!$D$3:$J$1048576,7,FALSE)="Validada","SIM","NÃO"),"NÃO"),"")</f>
        <v/>
      </c>
    </row>
    <row r="1156" spans="1:12" s="19" customFormat="1" ht="15" hidden="1" customHeight="1" x14ac:dyDescent="0.25">
      <c r="A1156" s="88" t="s">
        <v>6523</v>
      </c>
      <c r="B1156" s="40" t="s">
        <v>215</v>
      </c>
      <c r="C1156" s="82" t="s">
        <v>10959</v>
      </c>
      <c r="D1156" s="82"/>
      <c r="E1156" s="82"/>
      <c r="F1156" s="82"/>
      <c r="G1156" s="82"/>
      <c r="H1156" s="40" t="s">
        <v>4</v>
      </c>
      <c r="I1156" s="83" t="str">
        <f>IFERROR(VLOOKUP(A1156,'Alíquotas - CADPREV'!$B$2152:$N$4324,8,FALSE),"")</f>
        <v/>
      </c>
      <c r="J1156" s="83" t="str">
        <f>IF(H1156="RPPS",VLOOKUP(A1156,' Legislação Benef - GESCON'!$B$4:$I$2159,3,FALSE),"")</f>
        <v/>
      </c>
      <c r="K1156" s="83" t="str">
        <f>IF(H1156="RPPS",VLOOKUP(A1156,' Legislação Benef - GESCON'!$B$4:$I$2159,6,FALSE),"")</f>
        <v/>
      </c>
      <c r="L1156" s="83" t="str">
        <f>IF(H1156="RPPS",IFERROR(IF(VLOOKUP(A1156,'Suspensão de repasses - GESCON'!$D$3:$J$1048576,7,FALSE)="Validada","SIM","NÃO"),"NÃO"),"")</f>
        <v/>
      </c>
    </row>
    <row r="1157" spans="1:12" s="19" customFormat="1" ht="15" hidden="1" customHeight="1" x14ac:dyDescent="0.25">
      <c r="A1157" s="88" t="s">
        <v>6524</v>
      </c>
      <c r="B1157" s="40" t="s">
        <v>3812</v>
      </c>
      <c r="C1157" s="82" t="s">
        <v>10959</v>
      </c>
      <c r="D1157" s="82"/>
      <c r="E1157" s="82"/>
      <c r="F1157" s="82"/>
      <c r="G1157" s="82"/>
      <c r="H1157" s="40" t="s">
        <v>4</v>
      </c>
      <c r="I1157" s="83" t="str">
        <f>IFERROR(VLOOKUP(A1157,'Alíquotas - CADPREV'!$B$2152:$N$4324,8,FALSE),"")</f>
        <v/>
      </c>
      <c r="J1157" s="83" t="str">
        <f>IF(H1157="RPPS",VLOOKUP(A1157,' Legislação Benef - GESCON'!$B$4:$I$2159,3,FALSE),"")</f>
        <v/>
      </c>
      <c r="K1157" s="83" t="str">
        <f>IF(H1157="RPPS",VLOOKUP(A1157,' Legislação Benef - GESCON'!$B$4:$I$2159,6,FALSE),"")</f>
        <v/>
      </c>
      <c r="L1157" s="83" t="str">
        <f>IF(H1157="RPPS",IFERROR(IF(VLOOKUP(A1157,'Suspensão de repasses - GESCON'!$D$3:$J$1048576,7,FALSE)="Validada","SIM","NÃO"),"NÃO"),"")</f>
        <v/>
      </c>
    </row>
    <row r="1158" spans="1:12" s="19" customFormat="1" ht="15" hidden="1" customHeight="1" x14ac:dyDescent="0.25">
      <c r="A1158" s="88" t="s">
        <v>6525</v>
      </c>
      <c r="B1158" s="40" t="s">
        <v>1356</v>
      </c>
      <c r="C1158" s="82" t="s">
        <v>10959</v>
      </c>
      <c r="D1158" s="82"/>
      <c r="E1158" s="82"/>
      <c r="F1158" s="82"/>
      <c r="G1158" s="82"/>
      <c r="H1158" s="40" t="s">
        <v>4</v>
      </c>
      <c r="I1158" s="83" t="str">
        <f>IFERROR(VLOOKUP(A1158,'Alíquotas - CADPREV'!$B$2152:$N$4324,8,FALSE),"")</f>
        <v/>
      </c>
      <c r="J1158" s="83" t="str">
        <f>IF(H1158="RPPS",VLOOKUP(A1158,' Legislação Benef - GESCON'!$B$4:$I$2159,3,FALSE),"")</f>
        <v/>
      </c>
      <c r="K1158" s="83" t="str">
        <f>IF(H1158="RPPS",VLOOKUP(A1158,' Legislação Benef - GESCON'!$B$4:$I$2159,6,FALSE),"")</f>
        <v/>
      </c>
      <c r="L1158" s="83" t="str">
        <f>IF(H1158="RPPS",IFERROR(IF(VLOOKUP(A1158,'Suspensão de repasses - GESCON'!$D$3:$J$1048576,7,FALSE)="Validada","SIM","NÃO"),"NÃO"),"")</f>
        <v/>
      </c>
    </row>
    <row r="1159" spans="1:12" s="19" customFormat="1" ht="15" customHeight="1" x14ac:dyDescent="0.25">
      <c r="A1159" s="88" t="s">
        <v>6526</v>
      </c>
      <c r="B1159" s="40" t="s">
        <v>634</v>
      </c>
      <c r="C1159" s="82" t="s">
        <v>10958</v>
      </c>
      <c r="D1159" s="82">
        <v>1142</v>
      </c>
      <c r="E1159" s="82">
        <v>232</v>
      </c>
      <c r="F1159" s="82">
        <v>47</v>
      </c>
      <c r="G1159" s="82">
        <v>1421</v>
      </c>
      <c r="H1159" s="40" t="s">
        <v>2</v>
      </c>
      <c r="I1159" s="83" t="str">
        <f>IFERROR(VLOOKUP(A1159,'Alíquotas - CADPREV'!$B$2152:$N$4324,8,FALSE),"")</f>
        <v>NÃO</v>
      </c>
      <c r="J1159" s="83" t="str">
        <f>IF(H1159="RPPS",VLOOKUP(A1159,' Legislação Benef - GESCON'!$B$4:$I$2159,3,FALSE),"")</f>
        <v>NÃO</v>
      </c>
      <c r="K1159" s="83" t="str">
        <f>IF(H1159="RPPS",VLOOKUP(A1159,' Legislação Benef - GESCON'!$B$4:$I$2159,6,FALSE),"")</f>
        <v>NÃO</v>
      </c>
      <c r="L1159" s="83" t="str">
        <f>IF(H1159="RPPS",IFERROR(IF(VLOOKUP(A1159,'Suspensão de repasses - GESCON'!$D$3:$J$1048576,7,FALSE)="Validada","SIM","NÃO"),"NÃO"),"")</f>
        <v>NÃO</v>
      </c>
    </row>
    <row r="1160" spans="1:12" s="19" customFormat="1" ht="15" customHeight="1" x14ac:dyDescent="0.25">
      <c r="A1160" s="88" t="s">
        <v>6527</v>
      </c>
      <c r="B1160" s="40" t="s">
        <v>3143</v>
      </c>
      <c r="C1160" s="82" t="s">
        <v>10958</v>
      </c>
      <c r="D1160" s="82">
        <v>8384</v>
      </c>
      <c r="E1160" s="82">
        <v>2055</v>
      </c>
      <c r="F1160" s="82">
        <v>404</v>
      </c>
      <c r="G1160" s="82">
        <v>10843</v>
      </c>
      <c r="H1160" s="40" t="s">
        <v>2</v>
      </c>
      <c r="I1160" s="83" t="str">
        <f>IFERROR(VLOOKUP(A1160,'Alíquotas - CADPREV'!$B$2152:$N$4324,8,FALSE),"")</f>
        <v>SIM</v>
      </c>
      <c r="J1160" s="83" t="str">
        <f>IF(H1160="RPPS",VLOOKUP(A1160,' Legislação Benef - GESCON'!$B$4:$I$2159,3,FALSE),"")</f>
        <v>NÃO</v>
      </c>
      <c r="K1160" s="83" t="str">
        <f>IF(H1160="RPPS",VLOOKUP(A1160,' Legislação Benef - GESCON'!$B$4:$I$2159,6,FALSE),"")</f>
        <v>SIM</v>
      </c>
      <c r="L1160" s="83" t="str">
        <f>IF(H1160="RPPS",IFERROR(IF(VLOOKUP(A1160,'Suspensão de repasses - GESCON'!$D$3:$J$1048576,7,FALSE)="Validada","SIM","NÃO"),"NÃO"),"")</f>
        <v>SIM</v>
      </c>
    </row>
    <row r="1161" spans="1:12" s="19" customFormat="1" ht="15" hidden="1" customHeight="1" x14ac:dyDescent="0.25">
      <c r="A1161" s="88" t="s">
        <v>6528</v>
      </c>
      <c r="B1161" s="40" t="s">
        <v>5227</v>
      </c>
      <c r="C1161" s="82" t="s">
        <v>10959</v>
      </c>
      <c r="D1161" s="82"/>
      <c r="E1161" s="82"/>
      <c r="F1161" s="82"/>
      <c r="G1161" s="82"/>
      <c r="H1161" s="40" t="s">
        <v>4</v>
      </c>
      <c r="I1161" s="83" t="str">
        <f>IFERROR(VLOOKUP(A1161,'Alíquotas - CADPREV'!$B$2152:$N$4324,8,FALSE),"")</f>
        <v/>
      </c>
      <c r="J1161" s="83" t="str">
        <f>IF(H1161="RPPS",VLOOKUP(A1161,' Legislação Benef - GESCON'!$B$4:$I$2159,3,FALSE),"")</f>
        <v/>
      </c>
      <c r="K1161" s="83" t="str">
        <f>IF(H1161="RPPS",VLOOKUP(A1161,' Legislação Benef - GESCON'!$B$4:$I$2159,6,FALSE),"")</f>
        <v/>
      </c>
      <c r="L1161" s="83" t="str">
        <f>IF(H1161="RPPS",IFERROR(IF(VLOOKUP(A1161,'Suspensão de repasses - GESCON'!$D$3:$J$1048576,7,FALSE)="Validada","SIM","NÃO"),"NÃO"),"")</f>
        <v/>
      </c>
    </row>
    <row r="1162" spans="1:12" s="19" customFormat="1" ht="15" customHeight="1" x14ac:dyDescent="0.25">
      <c r="A1162" s="88" t="s">
        <v>6529</v>
      </c>
      <c r="B1162" s="40" t="s">
        <v>3812</v>
      </c>
      <c r="C1162" s="82" t="s">
        <v>10958</v>
      </c>
      <c r="D1162" s="82">
        <v>122</v>
      </c>
      <c r="E1162" s="82">
        <v>21</v>
      </c>
      <c r="F1162" s="82">
        <v>4</v>
      </c>
      <c r="G1162" s="82">
        <v>147</v>
      </c>
      <c r="H1162" s="40" t="s">
        <v>2</v>
      </c>
      <c r="I1162" s="83" t="str">
        <f>IFERROR(VLOOKUP(A1162,'Alíquotas - CADPREV'!$B$2152:$N$4324,8,FALSE),"")</f>
        <v>SIM</v>
      </c>
      <c r="J1162" s="83" t="str">
        <f>IF(H1162="RPPS",VLOOKUP(A1162,' Legislação Benef - GESCON'!$B$4:$I$2159,3,FALSE),"")</f>
        <v>NÃO</v>
      </c>
      <c r="K1162" s="83" t="str">
        <f>IF(H1162="RPPS",VLOOKUP(A1162,' Legislação Benef - GESCON'!$B$4:$I$2159,6,FALSE),"")</f>
        <v>NÃO</v>
      </c>
      <c r="L1162" s="83" t="str">
        <f>IF(H1162="RPPS",IFERROR(IF(VLOOKUP(A1162,'Suspensão de repasses - GESCON'!$D$3:$J$1048576,7,FALSE)="Validada","SIM","NÃO"),"NÃO"),"")</f>
        <v>NÃO</v>
      </c>
    </row>
    <row r="1163" spans="1:12" s="19" customFormat="1" ht="15" customHeight="1" x14ac:dyDescent="0.25">
      <c r="A1163" s="88" t="s">
        <v>6530</v>
      </c>
      <c r="B1163" s="40" t="s">
        <v>3513</v>
      </c>
      <c r="C1163" s="82" t="s">
        <v>10958</v>
      </c>
      <c r="D1163" s="82">
        <v>1844</v>
      </c>
      <c r="E1163" s="82">
        <v>351</v>
      </c>
      <c r="F1163" s="82">
        <v>89</v>
      </c>
      <c r="G1163" s="82">
        <v>2284</v>
      </c>
      <c r="H1163" s="40" t="s">
        <v>2</v>
      </c>
      <c r="I1163" s="83" t="str">
        <f>IFERROR(VLOOKUP(A1163,'Alíquotas - CADPREV'!$B$2152:$N$4324,8,FALSE),"")</f>
        <v>NÃO</v>
      </c>
      <c r="J1163" s="83" t="str">
        <f>IF(H1163="RPPS",VLOOKUP(A1163,' Legislação Benef - GESCON'!$B$4:$I$2159,3,FALSE),"")</f>
        <v>NÃO</v>
      </c>
      <c r="K1163" s="83" t="str">
        <f>IF(H1163="RPPS",VLOOKUP(A1163,' Legislação Benef - GESCON'!$B$4:$I$2159,6,FALSE),"")</f>
        <v>NÃO</v>
      </c>
      <c r="L1163" s="83" t="str">
        <f>IF(H1163="RPPS",IFERROR(IF(VLOOKUP(A1163,'Suspensão de repasses - GESCON'!$D$3:$J$1048576,7,FALSE)="Validada","SIM","NÃO"),"NÃO"),"")</f>
        <v>NÃO</v>
      </c>
    </row>
    <row r="1164" spans="1:12" s="19" customFormat="1" ht="15" customHeight="1" x14ac:dyDescent="0.25">
      <c r="A1164" s="88" t="s">
        <v>6531</v>
      </c>
      <c r="B1164" s="40" t="s">
        <v>2758</v>
      </c>
      <c r="C1164" s="82" t="s">
        <v>10958</v>
      </c>
      <c r="D1164" s="82">
        <v>473</v>
      </c>
      <c r="E1164" s="82">
        <v>114</v>
      </c>
      <c r="F1164" s="82">
        <v>12</v>
      </c>
      <c r="G1164" s="82">
        <v>599</v>
      </c>
      <c r="H1164" s="40" t="s">
        <v>2</v>
      </c>
      <c r="I1164" s="83" t="str">
        <f>IFERROR(VLOOKUP(A1164,'Alíquotas - CADPREV'!$B$2152:$N$4324,8,FALSE),"")</f>
        <v>NÃO</v>
      </c>
      <c r="J1164" s="83" t="str">
        <f>IF(H1164="RPPS",VLOOKUP(A1164,' Legislação Benef - GESCON'!$B$4:$I$2159,3,FALSE),"")</f>
        <v>NÃO</v>
      </c>
      <c r="K1164" s="83" t="str">
        <f>IF(H1164="RPPS",VLOOKUP(A1164,' Legislação Benef - GESCON'!$B$4:$I$2159,6,FALSE),"")</f>
        <v>SIM</v>
      </c>
      <c r="L1164" s="83" t="str">
        <f>IF(H1164="RPPS",IFERROR(IF(VLOOKUP(A1164,'Suspensão de repasses - GESCON'!$D$3:$J$1048576,7,FALSE)="Validada","SIM","NÃO"),"NÃO"),"")</f>
        <v>NÃO</v>
      </c>
    </row>
    <row r="1165" spans="1:12" s="19" customFormat="1" ht="15" hidden="1" customHeight="1" x14ac:dyDescent="0.25">
      <c r="A1165" s="88" t="s">
        <v>6532</v>
      </c>
      <c r="B1165" s="40" t="s">
        <v>2554</v>
      </c>
      <c r="C1165" s="82" t="s">
        <v>10959</v>
      </c>
      <c r="D1165" s="82"/>
      <c r="E1165" s="82"/>
      <c r="F1165" s="82"/>
      <c r="G1165" s="82"/>
      <c r="H1165" s="40" t="s">
        <v>4</v>
      </c>
      <c r="I1165" s="83" t="str">
        <f>IFERROR(VLOOKUP(A1165,'Alíquotas - CADPREV'!$B$2152:$N$4324,8,FALSE),"")</f>
        <v/>
      </c>
      <c r="J1165" s="83" t="str">
        <f>IF(H1165="RPPS",VLOOKUP(A1165,' Legislação Benef - GESCON'!$B$4:$I$2159,3,FALSE),"")</f>
        <v/>
      </c>
      <c r="K1165" s="83" t="str">
        <f>IF(H1165="RPPS",VLOOKUP(A1165,' Legislação Benef - GESCON'!$B$4:$I$2159,6,FALSE),"")</f>
        <v/>
      </c>
      <c r="L1165" s="83" t="str">
        <f>IF(H1165="RPPS",IFERROR(IF(VLOOKUP(A1165,'Suspensão de repasses - GESCON'!$D$3:$J$1048576,7,FALSE)="Validada","SIM","NÃO"),"NÃO"),"")</f>
        <v/>
      </c>
    </row>
    <row r="1166" spans="1:12" s="19" customFormat="1" ht="15" hidden="1" customHeight="1" x14ac:dyDescent="0.25">
      <c r="A1166" s="88" t="s">
        <v>6533</v>
      </c>
      <c r="B1166" s="40" t="s">
        <v>1356</v>
      </c>
      <c r="C1166" s="82" t="s">
        <v>10959</v>
      </c>
      <c r="D1166" s="82"/>
      <c r="E1166" s="82"/>
      <c r="F1166" s="82"/>
      <c r="G1166" s="82"/>
      <c r="H1166" s="40" t="s">
        <v>4</v>
      </c>
      <c r="I1166" s="83" t="str">
        <f>IFERROR(VLOOKUP(A1166,'Alíquotas - CADPREV'!$B$2152:$N$4324,8,FALSE),"")</f>
        <v/>
      </c>
      <c r="J1166" s="83" t="str">
        <f>IF(H1166="RPPS",VLOOKUP(A1166,' Legislação Benef - GESCON'!$B$4:$I$2159,3,FALSE),"")</f>
        <v/>
      </c>
      <c r="K1166" s="83" t="str">
        <f>IF(H1166="RPPS",VLOOKUP(A1166,' Legislação Benef - GESCON'!$B$4:$I$2159,6,FALSE),"")</f>
        <v/>
      </c>
      <c r="L1166" s="83" t="str">
        <f>IF(H1166="RPPS",IFERROR(IF(VLOOKUP(A1166,'Suspensão de repasses - GESCON'!$D$3:$J$1048576,7,FALSE)="Validada","SIM","NÃO"),"NÃO"),"")</f>
        <v/>
      </c>
    </row>
    <row r="1167" spans="1:12" s="19" customFormat="1" ht="15" hidden="1" customHeight="1" x14ac:dyDescent="0.25">
      <c r="A1167" s="88" t="s">
        <v>6534</v>
      </c>
      <c r="B1167" s="40" t="s">
        <v>4626</v>
      </c>
      <c r="C1167" s="82" t="s">
        <v>10959</v>
      </c>
      <c r="D1167" s="82"/>
      <c r="E1167" s="82"/>
      <c r="F1167" s="82"/>
      <c r="G1167" s="82"/>
      <c r="H1167" s="40" t="s">
        <v>4</v>
      </c>
      <c r="I1167" s="83" t="str">
        <f>IFERROR(VLOOKUP(A1167,'Alíquotas - CADPREV'!$B$2152:$N$4324,8,FALSE),"")</f>
        <v/>
      </c>
      <c r="J1167" s="83" t="str">
        <f>IF(H1167="RPPS",VLOOKUP(A1167,' Legislação Benef - GESCON'!$B$4:$I$2159,3,FALSE),"")</f>
        <v/>
      </c>
      <c r="K1167" s="83" t="str">
        <f>IF(H1167="RPPS",VLOOKUP(A1167,' Legislação Benef - GESCON'!$B$4:$I$2159,6,FALSE),"")</f>
        <v/>
      </c>
      <c r="L1167" s="83" t="str">
        <f>IF(H1167="RPPS",IFERROR(IF(VLOOKUP(A1167,'Suspensão de repasses - GESCON'!$D$3:$J$1048576,7,FALSE)="Validada","SIM","NÃO"),"NÃO"),"")</f>
        <v/>
      </c>
    </row>
    <row r="1168" spans="1:12" s="19" customFormat="1" ht="15" customHeight="1" x14ac:dyDescent="0.25">
      <c r="A1168" s="88" t="s">
        <v>6535</v>
      </c>
      <c r="B1168" s="40" t="s">
        <v>2197</v>
      </c>
      <c r="C1168" s="82" t="s">
        <v>10958</v>
      </c>
      <c r="D1168" s="82">
        <v>585</v>
      </c>
      <c r="E1168" s="82">
        <v>37</v>
      </c>
      <c r="F1168" s="82">
        <v>0</v>
      </c>
      <c r="G1168" s="82">
        <v>622</v>
      </c>
      <c r="H1168" s="40" t="s">
        <v>2</v>
      </c>
      <c r="I1168" s="83" t="str">
        <f>IFERROR(VLOOKUP(A1168,'Alíquotas - CADPREV'!$B$2152:$N$4324,8,FALSE),"")</f>
        <v>NÃO</v>
      </c>
      <c r="J1168" s="83" t="str">
        <f>IF(H1168="RPPS",VLOOKUP(A1168,' Legislação Benef - GESCON'!$B$4:$I$2159,3,FALSE),"")</f>
        <v>NÃO</v>
      </c>
      <c r="K1168" s="83" t="str">
        <f>IF(H1168="RPPS",VLOOKUP(A1168,' Legislação Benef - GESCON'!$B$4:$I$2159,6,FALSE),"")</f>
        <v>NÃO</v>
      </c>
      <c r="L1168" s="83" t="str">
        <f>IF(H1168="RPPS",IFERROR(IF(VLOOKUP(A1168,'Suspensão de repasses - GESCON'!$D$3:$J$1048576,7,FALSE)="Validada","SIM","NÃO"),"NÃO"),"")</f>
        <v>NÃO</v>
      </c>
    </row>
    <row r="1169" spans="1:12" s="19" customFormat="1" ht="15" customHeight="1" x14ac:dyDescent="0.25">
      <c r="A1169" s="88" t="s">
        <v>6536</v>
      </c>
      <c r="B1169" s="40" t="s">
        <v>2413</v>
      </c>
      <c r="C1169" s="82" t="s">
        <v>10958</v>
      </c>
      <c r="D1169" s="82">
        <v>4023</v>
      </c>
      <c r="E1169" s="82">
        <v>613</v>
      </c>
      <c r="F1169" s="82">
        <v>123</v>
      </c>
      <c r="G1169" s="82">
        <v>4759</v>
      </c>
      <c r="H1169" s="40" t="s">
        <v>2</v>
      </c>
      <c r="I1169" s="83" t="str">
        <f>IFERROR(VLOOKUP(A1169,'Alíquotas - CADPREV'!$B$2152:$N$4324,8,FALSE),"")</f>
        <v>NÃO</v>
      </c>
      <c r="J1169" s="83" t="str">
        <f>IF(H1169="RPPS",VLOOKUP(A1169,' Legislação Benef - GESCON'!$B$4:$I$2159,3,FALSE),"")</f>
        <v>NÃO</v>
      </c>
      <c r="K1169" s="83" t="str">
        <f>IF(H1169="RPPS",VLOOKUP(A1169,' Legislação Benef - GESCON'!$B$4:$I$2159,6,FALSE),"")</f>
        <v>NÃO</v>
      </c>
      <c r="L1169" s="83" t="str">
        <f>IF(H1169="RPPS",IFERROR(IF(VLOOKUP(A1169,'Suspensão de repasses - GESCON'!$D$3:$J$1048576,7,FALSE)="Validada","SIM","NÃO"),"NÃO"),"")</f>
        <v>NÃO</v>
      </c>
    </row>
    <row r="1170" spans="1:12" s="19" customFormat="1" ht="15" customHeight="1" x14ac:dyDescent="0.25">
      <c r="A1170" s="88" t="s">
        <v>6537</v>
      </c>
      <c r="B1170" s="40" t="s">
        <v>2274</v>
      </c>
      <c r="C1170" s="82" t="s">
        <v>10958</v>
      </c>
      <c r="D1170" s="82">
        <v>163</v>
      </c>
      <c r="E1170" s="82">
        <v>33</v>
      </c>
      <c r="F1170" s="82">
        <v>5</v>
      </c>
      <c r="G1170" s="82">
        <v>201</v>
      </c>
      <c r="H1170" s="40" t="s">
        <v>2</v>
      </c>
      <c r="I1170" s="83" t="str">
        <f>IFERROR(VLOOKUP(A1170,'Alíquotas - CADPREV'!$B$2152:$N$4324,8,FALSE),"")</f>
        <v>SIM</v>
      </c>
      <c r="J1170" s="83" t="str">
        <f>IF(H1170="RPPS",VLOOKUP(A1170,' Legislação Benef - GESCON'!$B$4:$I$2159,3,FALSE),"")</f>
        <v>NÃO</v>
      </c>
      <c r="K1170" s="83" t="str">
        <f>IF(H1170="RPPS",VLOOKUP(A1170,' Legislação Benef - GESCON'!$B$4:$I$2159,6,FALSE),"")</f>
        <v>NÃO</v>
      </c>
      <c r="L1170" s="83" t="str">
        <f>IF(H1170="RPPS",IFERROR(IF(VLOOKUP(A1170,'Suspensão de repasses - GESCON'!$D$3:$J$1048576,7,FALSE)="Validada","SIM","NÃO"),"NÃO"),"")</f>
        <v>NÃO</v>
      </c>
    </row>
    <row r="1171" spans="1:12" s="19" customFormat="1" ht="15" customHeight="1" x14ac:dyDescent="0.25">
      <c r="A1171" s="88" t="s">
        <v>6538</v>
      </c>
      <c r="B1171" s="40" t="s">
        <v>3747</v>
      </c>
      <c r="C1171" s="82" t="s">
        <v>10958</v>
      </c>
      <c r="D1171" s="82">
        <v>146</v>
      </c>
      <c r="E1171" s="82">
        <v>19</v>
      </c>
      <c r="F1171" s="82">
        <v>11</v>
      </c>
      <c r="G1171" s="82">
        <v>176</v>
      </c>
      <c r="H1171" s="40" t="s">
        <v>2</v>
      </c>
      <c r="I1171" s="83" t="str">
        <f>IFERROR(VLOOKUP(A1171,'Alíquotas - CADPREV'!$B$2152:$N$4324,8,FALSE),"")</f>
        <v>NÃO</v>
      </c>
      <c r="J1171" s="83" t="str">
        <f>IF(H1171="RPPS",VLOOKUP(A1171,' Legislação Benef - GESCON'!$B$4:$I$2159,3,FALSE),"")</f>
        <v>NÃO</v>
      </c>
      <c r="K1171" s="83" t="str">
        <f>IF(H1171="RPPS",VLOOKUP(A1171,' Legislação Benef - GESCON'!$B$4:$I$2159,6,FALSE),"")</f>
        <v>NÃO</v>
      </c>
      <c r="L1171" s="83" t="str">
        <f>IF(H1171="RPPS",IFERROR(IF(VLOOKUP(A1171,'Suspensão de repasses - GESCON'!$D$3:$J$1048576,7,FALSE)="Validada","SIM","NÃO"),"NÃO"),"")</f>
        <v>NÃO</v>
      </c>
    </row>
    <row r="1172" spans="1:12" s="19" customFormat="1" ht="15" customHeight="1" x14ac:dyDescent="0.25">
      <c r="A1172" s="88" t="s">
        <v>6539</v>
      </c>
      <c r="B1172" s="40" t="s">
        <v>901</v>
      </c>
      <c r="C1172" s="82" t="s">
        <v>10958</v>
      </c>
      <c r="D1172" s="82">
        <v>203</v>
      </c>
      <c r="E1172" s="82">
        <v>0</v>
      </c>
      <c r="F1172" s="82">
        <v>0</v>
      </c>
      <c r="G1172" s="82">
        <v>203</v>
      </c>
      <c r="H1172" s="40" t="s">
        <v>2</v>
      </c>
      <c r="I1172" s="83" t="str">
        <f>IFERROR(VLOOKUP(A1172,'Alíquotas - CADPREV'!$B$2152:$N$4324,8,FALSE),"")</f>
        <v>SIM</v>
      </c>
      <c r="J1172" s="83" t="str">
        <f>IF(H1172="RPPS",VLOOKUP(A1172,' Legislação Benef - GESCON'!$B$4:$I$2159,3,FALSE),"")</f>
        <v>NÃO</v>
      </c>
      <c r="K1172" s="83" t="str">
        <f>IF(H1172="RPPS",VLOOKUP(A1172,' Legislação Benef - GESCON'!$B$4:$I$2159,6,FALSE),"")</f>
        <v>SIM</v>
      </c>
      <c r="L1172" s="83" t="str">
        <f>IF(H1172="RPPS",IFERROR(IF(VLOOKUP(A1172,'Suspensão de repasses - GESCON'!$D$3:$J$1048576,7,FALSE)="Validada","SIM","NÃO"),"NÃO"),"")</f>
        <v>NÃO</v>
      </c>
    </row>
    <row r="1173" spans="1:12" s="19" customFormat="1" ht="15" hidden="1" customHeight="1" x14ac:dyDescent="0.25">
      <c r="A1173" s="88" t="s">
        <v>6540</v>
      </c>
      <c r="B1173" s="40" t="s">
        <v>821</v>
      </c>
      <c r="C1173" s="82" t="s">
        <v>10959</v>
      </c>
      <c r="D1173" s="82"/>
      <c r="E1173" s="82"/>
      <c r="F1173" s="82"/>
      <c r="G1173" s="82"/>
      <c r="H1173" s="40" t="s">
        <v>4</v>
      </c>
      <c r="I1173" s="83" t="str">
        <f>IFERROR(VLOOKUP(A1173,'Alíquotas - CADPREV'!$B$2152:$N$4324,8,FALSE),"")</f>
        <v/>
      </c>
      <c r="J1173" s="83" t="str">
        <f>IF(H1173="RPPS",VLOOKUP(A1173,' Legislação Benef - GESCON'!$B$4:$I$2159,3,FALSE),"")</f>
        <v/>
      </c>
      <c r="K1173" s="83" t="str">
        <f>IF(H1173="RPPS",VLOOKUP(A1173,' Legislação Benef - GESCON'!$B$4:$I$2159,6,FALSE),"")</f>
        <v/>
      </c>
      <c r="L1173" s="83" t="str">
        <f>IF(H1173="RPPS",IFERROR(IF(VLOOKUP(A1173,'Suspensão de repasses - GESCON'!$D$3:$J$1048576,7,FALSE)="Validada","SIM","NÃO"),"NÃO"),"")</f>
        <v/>
      </c>
    </row>
    <row r="1174" spans="1:12" s="19" customFormat="1" ht="15" customHeight="1" x14ac:dyDescent="0.25">
      <c r="A1174" s="88" t="s">
        <v>6541</v>
      </c>
      <c r="B1174" s="40" t="s">
        <v>2926</v>
      </c>
      <c r="C1174" s="82" t="s">
        <v>10958</v>
      </c>
      <c r="D1174" s="82">
        <v>572</v>
      </c>
      <c r="E1174" s="82">
        <v>1</v>
      </c>
      <c r="F1174" s="82">
        <v>0</v>
      </c>
      <c r="G1174" s="82">
        <v>573</v>
      </c>
      <c r="H1174" s="40" t="s">
        <v>2</v>
      </c>
      <c r="I1174" s="83" t="str">
        <f>IFERROR(VLOOKUP(A1174,'Alíquotas - CADPREV'!$B$2152:$N$4324,8,FALSE),"")</f>
        <v>NÃO</v>
      </c>
      <c r="J1174" s="83" t="str">
        <f>IF(H1174="RPPS",VLOOKUP(A1174,' Legislação Benef - GESCON'!$B$4:$I$2159,3,FALSE),"")</f>
        <v>NÃO</v>
      </c>
      <c r="K1174" s="83" t="str">
        <f>IF(H1174="RPPS",VLOOKUP(A1174,' Legislação Benef - GESCON'!$B$4:$I$2159,6,FALSE),"")</f>
        <v>SIM</v>
      </c>
      <c r="L1174" s="83" t="str">
        <f>IF(H1174="RPPS",IFERROR(IF(VLOOKUP(A1174,'Suspensão de repasses - GESCON'!$D$3:$J$1048576,7,FALSE)="Validada","SIM","NÃO"),"NÃO"),"")</f>
        <v>NÃO</v>
      </c>
    </row>
    <row r="1175" spans="1:12" s="19" customFormat="1" ht="15" hidden="1" customHeight="1" x14ac:dyDescent="0.25">
      <c r="A1175" s="88" t="s">
        <v>6542</v>
      </c>
      <c r="B1175" s="40" t="s">
        <v>4626</v>
      </c>
      <c r="C1175" s="82" t="s">
        <v>10959</v>
      </c>
      <c r="D1175" s="82"/>
      <c r="E1175" s="82"/>
      <c r="F1175" s="82"/>
      <c r="G1175" s="82"/>
      <c r="H1175" s="40" t="s">
        <v>4</v>
      </c>
      <c r="I1175" s="83" t="str">
        <f>IFERROR(VLOOKUP(A1175,'Alíquotas - CADPREV'!$B$2152:$N$4324,8,FALSE),"")</f>
        <v/>
      </c>
      <c r="J1175" s="83" t="str">
        <f>IF(H1175="RPPS",VLOOKUP(A1175,' Legislação Benef - GESCON'!$B$4:$I$2159,3,FALSE),"")</f>
        <v/>
      </c>
      <c r="K1175" s="83" t="str">
        <f>IF(H1175="RPPS",VLOOKUP(A1175,' Legislação Benef - GESCON'!$B$4:$I$2159,6,FALSE),"")</f>
        <v/>
      </c>
      <c r="L1175" s="83" t="str">
        <f>IF(H1175="RPPS",IFERROR(IF(VLOOKUP(A1175,'Suspensão de repasses - GESCON'!$D$3:$J$1048576,7,FALSE)="Validada","SIM","NÃO"),"NÃO"),"")</f>
        <v/>
      </c>
    </row>
    <row r="1176" spans="1:12" s="19" customFormat="1" ht="15" hidden="1" customHeight="1" x14ac:dyDescent="0.25">
      <c r="A1176" s="88" t="s">
        <v>6543</v>
      </c>
      <c r="B1176" s="40" t="s">
        <v>3143</v>
      </c>
      <c r="C1176" s="82" t="s">
        <v>10959</v>
      </c>
      <c r="D1176" s="82"/>
      <c r="E1176" s="82"/>
      <c r="F1176" s="82"/>
      <c r="G1176" s="82"/>
      <c r="H1176" s="40" t="s">
        <v>4</v>
      </c>
      <c r="I1176" s="83" t="str">
        <f>IFERROR(VLOOKUP(A1176,'Alíquotas - CADPREV'!$B$2152:$N$4324,8,FALSE),"")</f>
        <v/>
      </c>
      <c r="J1176" s="83" t="str">
        <f>IF(H1176="RPPS",VLOOKUP(A1176,' Legislação Benef - GESCON'!$B$4:$I$2159,3,FALSE),"")</f>
        <v/>
      </c>
      <c r="K1176" s="83" t="str">
        <f>IF(H1176="RPPS",VLOOKUP(A1176,' Legislação Benef - GESCON'!$B$4:$I$2159,6,FALSE),"")</f>
        <v/>
      </c>
      <c r="L1176" s="83" t="str">
        <f>IF(H1176="RPPS",IFERROR(IF(VLOOKUP(A1176,'Suspensão de repasses - GESCON'!$D$3:$J$1048576,7,FALSE)="Validada","SIM","NÃO"),"NÃO"),"")</f>
        <v/>
      </c>
    </row>
    <row r="1177" spans="1:12" s="19" customFormat="1" ht="15" hidden="1" customHeight="1" x14ac:dyDescent="0.25">
      <c r="A1177" s="88" t="s">
        <v>6544</v>
      </c>
      <c r="B1177" s="40" t="s">
        <v>215</v>
      </c>
      <c r="C1177" s="82" t="s">
        <v>10959</v>
      </c>
      <c r="D1177" s="82"/>
      <c r="E1177" s="82"/>
      <c r="F1177" s="82"/>
      <c r="G1177" s="82"/>
      <c r="H1177" s="40" t="s">
        <v>4</v>
      </c>
      <c r="I1177" s="83" t="str">
        <f>IFERROR(VLOOKUP(A1177,'Alíquotas - CADPREV'!$B$2152:$N$4324,8,FALSE),"")</f>
        <v/>
      </c>
      <c r="J1177" s="83" t="str">
        <f>IF(H1177="RPPS",VLOOKUP(A1177,' Legislação Benef - GESCON'!$B$4:$I$2159,3,FALSE),"")</f>
        <v/>
      </c>
      <c r="K1177" s="83" t="str">
        <f>IF(H1177="RPPS",VLOOKUP(A1177,' Legislação Benef - GESCON'!$B$4:$I$2159,6,FALSE),"")</f>
        <v/>
      </c>
      <c r="L1177" s="83" t="str">
        <f>IF(H1177="RPPS",IFERROR(IF(VLOOKUP(A1177,'Suspensão de repasses - GESCON'!$D$3:$J$1048576,7,FALSE)="Validada","SIM","NÃO"),"NÃO"),"")</f>
        <v/>
      </c>
    </row>
    <row r="1178" spans="1:12" s="19" customFormat="1" ht="15" hidden="1" customHeight="1" x14ac:dyDescent="0.25">
      <c r="A1178" s="88" t="s">
        <v>6545</v>
      </c>
      <c r="B1178" s="40" t="s">
        <v>1356</v>
      </c>
      <c r="C1178" s="82" t="s">
        <v>10959</v>
      </c>
      <c r="D1178" s="82"/>
      <c r="E1178" s="82"/>
      <c r="F1178" s="82"/>
      <c r="G1178" s="82"/>
      <c r="H1178" s="40" t="s">
        <v>622</v>
      </c>
      <c r="I1178" s="83" t="str">
        <f>IFERROR(VLOOKUP(A1178,'Alíquotas - CADPREV'!$B$2152:$N$4324,8,FALSE),"")</f>
        <v/>
      </c>
      <c r="J1178" s="83" t="str">
        <f>IF(H1178="RPPS",VLOOKUP(A1178,' Legislação Benef - GESCON'!$B$4:$I$2159,3,FALSE),"")</f>
        <v/>
      </c>
      <c r="K1178" s="83" t="str">
        <f>IF(H1178="RPPS",VLOOKUP(A1178,' Legislação Benef - GESCON'!$B$4:$I$2159,6,FALSE),"")</f>
        <v/>
      </c>
      <c r="L1178" s="83" t="str">
        <f>IF(H1178="RPPS",IFERROR(IF(VLOOKUP(A1178,'Suspensão de repasses - GESCON'!$D$3:$J$1048576,7,FALSE)="Validada","SIM","NÃO"),"NÃO"),"")</f>
        <v/>
      </c>
    </row>
    <row r="1179" spans="1:12" s="19" customFormat="1" ht="15" customHeight="1" x14ac:dyDescent="0.25">
      <c r="A1179" s="88" t="s">
        <v>6546</v>
      </c>
      <c r="B1179" s="40" t="s">
        <v>901</v>
      </c>
      <c r="C1179" s="82" t="s">
        <v>10958</v>
      </c>
      <c r="D1179" s="82">
        <v>1444</v>
      </c>
      <c r="E1179" s="82">
        <v>467</v>
      </c>
      <c r="F1179" s="82">
        <v>149</v>
      </c>
      <c r="G1179" s="82">
        <v>2060</v>
      </c>
      <c r="H1179" s="40" t="s">
        <v>2</v>
      </c>
      <c r="I1179" s="83" t="str">
        <f>IFERROR(VLOOKUP(A1179,'Alíquotas - CADPREV'!$B$2152:$N$4324,8,FALSE),"")</f>
        <v>NÃO</v>
      </c>
      <c r="J1179" s="83" t="str">
        <f>IF(H1179="RPPS",VLOOKUP(A1179,' Legislação Benef - GESCON'!$B$4:$I$2159,3,FALSE),"")</f>
        <v>NÃO</v>
      </c>
      <c r="K1179" s="83" t="str">
        <f>IF(H1179="RPPS",VLOOKUP(A1179,' Legislação Benef - GESCON'!$B$4:$I$2159,6,FALSE),"")</f>
        <v>NÃO</v>
      </c>
      <c r="L1179" s="83" t="str">
        <f>IF(H1179="RPPS",IFERROR(IF(VLOOKUP(A1179,'Suspensão de repasses - GESCON'!$D$3:$J$1048576,7,FALSE)="Validada","SIM","NÃO"),"NÃO"),"")</f>
        <v>NÃO</v>
      </c>
    </row>
    <row r="1180" spans="1:12" s="19" customFormat="1" ht="15" customHeight="1" x14ac:dyDescent="0.25">
      <c r="A1180" s="88" t="s">
        <v>6547</v>
      </c>
      <c r="B1180" s="40" t="s">
        <v>4626</v>
      </c>
      <c r="C1180" s="82" t="s">
        <v>10958</v>
      </c>
      <c r="D1180" s="82">
        <v>2365</v>
      </c>
      <c r="E1180" s="82">
        <v>676</v>
      </c>
      <c r="F1180" s="82">
        <v>153</v>
      </c>
      <c r="G1180" s="82">
        <v>3194</v>
      </c>
      <c r="H1180" s="40" t="s">
        <v>2</v>
      </c>
      <c r="I1180" s="83" t="str">
        <f>IFERROR(VLOOKUP(A1180,'Alíquotas - CADPREV'!$B$2152:$N$4324,8,FALSE),"")</f>
        <v>NÃO</v>
      </c>
      <c r="J1180" s="83" t="str">
        <f>IF(H1180="RPPS",VLOOKUP(A1180,' Legislação Benef - GESCON'!$B$4:$I$2159,3,FALSE),"")</f>
        <v>NÃO</v>
      </c>
      <c r="K1180" s="83" t="str">
        <f>IF(H1180="RPPS",VLOOKUP(A1180,' Legislação Benef - GESCON'!$B$4:$I$2159,6,FALSE),"")</f>
        <v>NÃO</v>
      </c>
      <c r="L1180" s="83" t="str">
        <f>IF(H1180="RPPS",IFERROR(IF(VLOOKUP(A1180,'Suspensão de repasses - GESCON'!$D$3:$J$1048576,7,FALSE)="Validada","SIM","NÃO"),"NÃO"),"")</f>
        <v>NÃO</v>
      </c>
    </row>
    <row r="1181" spans="1:12" s="19" customFormat="1" ht="15" customHeight="1" x14ac:dyDescent="0.25">
      <c r="A1181" s="88" t="s">
        <v>6548</v>
      </c>
      <c r="B1181" s="40" t="s">
        <v>3143</v>
      </c>
      <c r="C1181" s="82" t="s">
        <v>10958</v>
      </c>
      <c r="D1181" s="82">
        <v>387</v>
      </c>
      <c r="E1181" s="82">
        <v>0</v>
      </c>
      <c r="F1181" s="82">
        <v>0</v>
      </c>
      <c r="G1181" s="82">
        <v>387</v>
      </c>
      <c r="H1181" s="40" t="s">
        <v>2</v>
      </c>
      <c r="I1181" s="83" t="str">
        <f>IFERROR(VLOOKUP(A1181,'Alíquotas - CADPREV'!$B$2152:$N$4324,8,FALSE),"")</f>
        <v>SIM</v>
      </c>
      <c r="J1181" s="83" t="str">
        <f>IF(H1181="RPPS",VLOOKUP(A1181,' Legislação Benef - GESCON'!$B$4:$I$2159,3,FALSE),"")</f>
        <v>NÃO</v>
      </c>
      <c r="K1181" s="83" t="str">
        <f>IF(H1181="RPPS",VLOOKUP(A1181,' Legislação Benef - GESCON'!$B$4:$I$2159,6,FALSE),"")</f>
        <v>NÃO</v>
      </c>
      <c r="L1181" s="83" t="str">
        <f>IF(H1181="RPPS",IFERROR(IF(VLOOKUP(A1181,'Suspensão de repasses - GESCON'!$D$3:$J$1048576,7,FALSE)="Validada","SIM","NÃO"),"NÃO"),"")</f>
        <v>NÃO</v>
      </c>
    </row>
    <row r="1182" spans="1:12" s="19" customFormat="1" ht="15" hidden="1" customHeight="1" x14ac:dyDescent="0.25">
      <c r="A1182" s="88" t="s">
        <v>6549</v>
      </c>
      <c r="B1182" s="40" t="s">
        <v>4289</v>
      </c>
      <c r="C1182" s="82" t="s">
        <v>10959</v>
      </c>
      <c r="D1182" s="82"/>
      <c r="E1182" s="82"/>
      <c r="F1182" s="82"/>
      <c r="G1182" s="82"/>
      <c r="H1182" s="40" t="s">
        <v>4</v>
      </c>
      <c r="I1182" s="83" t="str">
        <f>IFERROR(VLOOKUP(A1182,'Alíquotas - CADPREV'!$B$2152:$N$4324,8,FALSE),"")</f>
        <v/>
      </c>
      <c r="J1182" s="83" t="str">
        <f>IF(H1182="RPPS",VLOOKUP(A1182,' Legislação Benef - GESCON'!$B$4:$I$2159,3,FALSE),"")</f>
        <v/>
      </c>
      <c r="K1182" s="83" t="str">
        <f>IF(H1182="RPPS",VLOOKUP(A1182,' Legislação Benef - GESCON'!$B$4:$I$2159,6,FALSE),"")</f>
        <v/>
      </c>
      <c r="L1182" s="83" t="str">
        <f>IF(H1182="RPPS",IFERROR(IF(VLOOKUP(A1182,'Suspensão de repasses - GESCON'!$D$3:$J$1048576,7,FALSE)="Validada","SIM","NÃO"),"NÃO"),"")</f>
        <v/>
      </c>
    </row>
    <row r="1183" spans="1:12" s="19" customFormat="1" ht="15" hidden="1" customHeight="1" x14ac:dyDescent="0.25">
      <c r="A1183" s="88" t="s">
        <v>6550</v>
      </c>
      <c r="B1183" s="40" t="s">
        <v>634</v>
      </c>
      <c r="C1183" s="82" t="s">
        <v>10959</v>
      </c>
      <c r="D1183" s="82"/>
      <c r="E1183" s="82"/>
      <c r="F1183" s="82"/>
      <c r="G1183" s="82"/>
      <c r="H1183" s="40" t="s">
        <v>4</v>
      </c>
      <c r="I1183" s="83" t="str">
        <f>IFERROR(VLOOKUP(A1183,'Alíquotas - CADPREV'!$B$2152:$N$4324,8,FALSE),"")</f>
        <v/>
      </c>
      <c r="J1183" s="83" t="str">
        <f>IF(H1183="RPPS",VLOOKUP(A1183,' Legislação Benef - GESCON'!$B$4:$I$2159,3,FALSE),"")</f>
        <v/>
      </c>
      <c r="K1183" s="83" t="str">
        <f>IF(H1183="RPPS",VLOOKUP(A1183,' Legislação Benef - GESCON'!$B$4:$I$2159,6,FALSE),"")</f>
        <v/>
      </c>
      <c r="L1183" s="83" t="str">
        <f>IF(H1183="RPPS",IFERROR(IF(VLOOKUP(A1183,'Suspensão de repasses - GESCON'!$D$3:$J$1048576,7,FALSE)="Validada","SIM","NÃO"),"NÃO"),"")</f>
        <v/>
      </c>
    </row>
    <row r="1184" spans="1:12" s="19" customFormat="1" ht="15" hidden="1" customHeight="1" x14ac:dyDescent="0.25">
      <c r="A1184" s="88" t="s">
        <v>6551</v>
      </c>
      <c r="B1184" s="40" t="s">
        <v>1356</v>
      </c>
      <c r="C1184" s="82" t="s">
        <v>10959</v>
      </c>
      <c r="D1184" s="82"/>
      <c r="E1184" s="82"/>
      <c r="F1184" s="82"/>
      <c r="G1184" s="82"/>
      <c r="H1184" s="40" t="s">
        <v>4</v>
      </c>
      <c r="I1184" s="83" t="str">
        <f>IFERROR(VLOOKUP(A1184,'Alíquotas - CADPREV'!$B$2152:$N$4324,8,FALSE),"")</f>
        <v/>
      </c>
      <c r="J1184" s="83" t="str">
        <f>IF(H1184="RPPS",VLOOKUP(A1184,' Legislação Benef - GESCON'!$B$4:$I$2159,3,FALSE),"")</f>
        <v/>
      </c>
      <c r="K1184" s="83" t="str">
        <f>IF(H1184="RPPS",VLOOKUP(A1184,' Legislação Benef - GESCON'!$B$4:$I$2159,6,FALSE),"")</f>
        <v/>
      </c>
      <c r="L1184" s="83" t="str">
        <f>IF(H1184="RPPS",IFERROR(IF(VLOOKUP(A1184,'Suspensão de repasses - GESCON'!$D$3:$J$1048576,7,FALSE)="Validada","SIM","NÃO"),"NÃO"),"")</f>
        <v/>
      </c>
    </row>
    <row r="1185" spans="1:12" s="19" customFormat="1" ht="15" hidden="1" customHeight="1" x14ac:dyDescent="0.25">
      <c r="A1185" s="88" t="s">
        <v>6552</v>
      </c>
      <c r="B1185" s="40" t="s">
        <v>1356</v>
      </c>
      <c r="C1185" s="82" t="s">
        <v>10959</v>
      </c>
      <c r="D1185" s="82"/>
      <c r="E1185" s="82"/>
      <c r="F1185" s="82"/>
      <c r="G1185" s="82"/>
      <c r="H1185" s="40" t="s">
        <v>4</v>
      </c>
      <c r="I1185" s="83" t="str">
        <f>IFERROR(VLOOKUP(A1185,'Alíquotas - CADPREV'!$B$2152:$N$4324,8,FALSE),"")</f>
        <v/>
      </c>
      <c r="J1185" s="83" t="str">
        <f>IF(H1185="RPPS",VLOOKUP(A1185,' Legislação Benef - GESCON'!$B$4:$I$2159,3,FALSE),"")</f>
        <v/>
      </c>
      <c r="K1185" s="83" t="str">
        <f>IF(H1185="RPPS",VLOOKUP(A1185,' Legislação Benef - GESCON'!$B$4:$I$2159,6,FALSE),"")</f>
        <v/>
      </c>
      <c r="L1185" s="83" t="str">
        <f>IF(H1185="RPPS",IFERROR(IF(VLOOKUP(A1185,'Suspensão de repasses - GESCON'!$D$3:$J$1048576,7,FALSE)="Validada","SIM","NÃO"),"NÃO"),"")</f>
        <v/>
      </c>
    </row>
    <row r="1186" spans="1:12" s="19" customFormat="1" ht="15" hidden="1" customHeight="1" x14ac:dyDescent="0.25">
      <c r="A1186" s="88" t="s">
        <v>6553</v>
      </c>
      <c r="B1186" s="40" t="s">
        <v>2758</v>
      </c>
      <c r="C1186" s="82" t="s">
        <v>10959</v>
      </c>
      <c r="D1186" s="82"/>
      <c r="E1186" s="82"/>
      <c r="F1186" s="82"/>
      <c r="G1186" s="82"/>
      <c r="H1186" s="40" t="s">
        <v>4</v>
      </c>
      <c r="I1186" s="83" t="str">
        <f>IFERROR(VLOOKUP(A1186,'Alíquotas - CADPREV'!$B$2152:$N$4324,8,FALSE),"")</f>
        <v/>
      </c>
      <c r="J1186" s="83" t="str">
        <f>IF(H1186="RPPS",VLOOKUP(A1186,' Legislação Benef - GESCON'!$B$4:$I$2159,3,FALSE),"")</f>
        <v/>
      </c>
      <c r="K1186" s="83" t="str">
        <f>IF(H1186="RPPS",VLOOKUP(A1186,' Legislação Benef - GESCON'!$B$4:$I$2159,6,FALSE),"")</f>
        <v/>
      </c>
      <c r="L1186" s="83" t="str">
        <f>IF(H1186="RPPS",IFERROR(IF(VLOOKUP(A1186,'Suspensão de repasses - GESCON'!$D$3:$J$1048576,7,FALSE)="Validada","SIM","NÃO"),"NÃO"),"")</f>
        <v/>
      </c>
    </row>
    <row r="1187" spans="1:12" s="19" customFormat="1" ht="15" hidden="1" customHeight="1" x14ac:dyDescent="0.25">
      <c r="A1187" s="88" t="s">
        <v>6554</v>
      </c>
      <c r="B1187" s="40" t="s">
        <v>4626</v>
      </c>
      <c r="C1187" s="82" t="s">
        <v>10959</v>
      </c>
      <c r="D1187" s="82"/>
      <c r="E1187" s="82"/>
      <c r="F1187" s="82"/>
      <c r="G1187" s="82"/>
      <c r="H1187" s="40" t="s">
        <v>4</v>
      </c>
      <c r="I1187" s="83" t="str">
        <f>IFERROR(VLOOKUP(A1187,'Alíquotas - CADPREV'!$B$2152:$N$4324,8,FALSE),"")</f>
        <v/>
      </c>
      <c r="J1187" s="83" t="str">
        <f>IF(H1187="RPPS",VLOOKUP(A1187,' Legislação Benef - GESCON'!$B$4:$I$2159,3,FALSE),"")</f>
        <v/>
      </c>
      <c r="K1187" s="83" t="str">
        <f>IF(H1187="RPPS",VLOOKUP(A1187,' Legislação Benef - GESCON'!$B$4:$I$2159,6,FALSE),"")</f>
        <v/>
      </c>
      <c r="L1187" s="83" t="str">
        <f>IF(H1187="RPPS",IFERROR(IF(VLOOKUP(A1187,'Suspensão de repasses - GESCON'!$D$3:$J$1048576,7,FALSE)="Validada","SIM","NÃO"),"NÃO"),"")</f>
        <v/>
      </c>
    </row>
    <row r="1188" spans="1:12" s="19" customFormat="1" ht="15" hidden="1" customHeight="1" x14ac:dyDescent="0.25">
      <c r="A1188" s="88" t="s">
        <v>6555</v>
      </c>
      <c r="B1188" s="40" t="s">
        <v>2554</v>
      </c>
      <c r="C1188" s="82" t="s">
        <v>10959</v>
      </c>
      <c r="D1188" s="82"/>
      <c r="E1188" s="82"/>
      <c r="F1188" s="82"/>
      <c r="G1188" s="82"/>
      <c r="H1188" s="40" t="s">
        <v>4</v>
      </c>
      <c r="I1188" s="83" t="str">
        <f>IFERROR(VLOOKUP(A1188,'Alíquotas - CADPREV'!$B$2152:$N$4324,8,FALSE),"")</f>
        <v/>
      </c>
      <c r="J1188" s="83" t="str">
        <f>IF(H1188="RPPS",VLOOKUP(A1188,' Legislação Benef - GESCON'!$B$4:$I$2159,3,FALSE),"")</f>
        <v/>
      </c>
      <c r="K1188" s="83" t="str">
        <f>IF(H1188="RPPS",VLOOKUP(A1188,' Legislação Benef - GESCON'!$B$4:$I$2159,6,FALSE),"")</f>
        <v/>
      </c>
      <c r="L1188" s="83" t="str">
        <f>IF(H1188="RPPS",IFERROR(IF(VLOOKUP(A1188,'Suspensão de repasses - GESCON'!$D$3:$J$1048576,7,FALSE)="Validada","SIM","NÃO"),"NÃO"),"")</f>
        <v/>
      </c>
    </row>
    <row r="1189" spans="1:12" s="19" customFormat="1" ht="15" hidden="1" customHeight="1" x14ac:dyDescent="0.25">
      <c r="A1189" s="88" t="s">
        <v>6556</v>
      </c>
      <c r="B1189" s="40" t="s">
        <v>215</v>
      </c>
      <c r="C1189" s="82" t="s">
        <v>10959</v>
      </c>
      <c r="D1189" s="82"/>
      <c r="E1189" s="82"/>
      <c r="F1189" s="82"/>
      <c r="G1189" s="82"/>
      <c r="H1189" s="40" t="s">
        <v>4</v>
      </c>
      <c r="I1189" s="83" t="str">
        <f>IFERROR(VLOOKUP(A1189,'Alíquotas - CADPREV'!$B$2152:$N$4324,8,FALSE),"")</f>
        <v/>
      </c>
      <c r="J1189" s="83" t="str">
        <f>IF(H1189="RPPS",VLOOKUP(A1189,' Legislação Benef - GESCON'!$B$4:$I$2159,3,FALSE),"")</f>
        <v/>
      </c>
      <c r="K1189" s="83" t="str">
        <f>IF(H1189="RPPS",VLOOKUP(A1189,' Legislação Benef - GESCON'!$B$4:$I$2159,6,FALSE),"")</f>
        <v/>
      </c>
      <c r="L1189" s="83" t="str">
        <f>IF(H1189="RPPS",IFERROR(IF(VLOOKUP(A1189,'Suspensão de repasses - GESCON'!$D$3:$J$1048576,7,FALSE)="Validada","SIM","NÃO"),"NÃO"),"")</f>
        <v/>
      </c>
    </row>
    <row r="1190" spans="1:12" s="19" customFormat="1" ht="15" hidden="1" customHeight="1" x14ac:dyDescent="0.25">
      <c r="A1190" s="88" t="s">
        <v>6557</v>
      </c>
      <c r="B1190" s="40" t="s">
        <v>2554</v>
      </c>
      <c r="C1190" s="82" t="s">
        <v>10959</v>
      </c>
      <c r="D1190" s="82"/>
      <c r="E1190" s="82"/>
      <c r="F1190" s="82"/>
      <c r="G1190" s="82"/>
      <c r="H1190" s="40" t="s">
        <v>4</v>
      </c>
      <c r="I1190" s="83" t="str">
        <f>IFERROR(VLOOKUP(A1190,'Alíquotas - CADPREV'!$B$2152:$N$4324,8,FALSE),"")</f>
        <v/>
      </c>
      <c r="J1190" s="83" t="str">
        <f>IF(H1190="RPPS",VLOOKUP(A1190,' Legislação Benef - GESCON'!$B$4:$I$2159,3,FALSE),"")</f>
        <v/>
      </c>
      <c r="K1190" s="83" t="str">
        <f>IF(H1190="RPPS",VLOOKUP(A1190,' Legislação Benef - GESCON'!$B$4:$I$2159,6,FALSE),"")</f>
        <v/>
      </c>
      <c r="L1190" s="83" t="str">
        <f>IF(H1190="RPPS",IFERROR(IF(VLOOKUP(A1190,'Suspensão de repasses - GESCON'!$D$3:$J$1048576,7,FALSE)="Validada","SIM","NÃO"),"NÃO"),"")</f>
        <v/>
      </c>
    </row>
    <row r="1191" spans="1:12" s="19" customFormat="1" ht="15" hidden="1" customHeight="1" x14ac:dyDescent="0.25">
      <c r="A1191" s="88" t="s">
        <v>6558</v>
      </c>
      <c r="B1191" s="40" t="s">
        <v>215</v>
      </c>
      <c r="C1191" s="82" t="s">
        <v>10959</v>
      </c>
      <c r="D1191" s="82"/>
      <c r="E1191" s="82"/>
      <c r="F1191" s="82"/>
      <c r="G1191" s="82"/>
      <c r="H1191" s="40" t="s">
        <v>4</v>
      </c>
      <c r="I1191" s="83" t="str">
        <f>IFERROR(VLOOKUP(A1191,'Alíquotas - CADPREV'!$B$2152:$N$4324,8,FALSE),"")</f>
        <v/>
      </c>
      <c r="J1191" s="83" t="str">
        <f>IF(H1191="RPPS",VLOOKUP(A1191,' Legislação Benef - GESCON'!$B$4:$I$2159,3,FALSE),"")</f>
        <v/>
      </c>
      <c r="K1191" s="83" t="str">
        <f>IF(H1191="RPPS",VLOOKUP(A1191,' Legislação Benef - GESCON'!$B$4:$I$2159,6,FALSE),"")</f>
        <v/>
      </c>
      <c r="L1191" s="83" t="str">
        <f>IF(H1191="RPPS",IFERROR(IF(VLOOKUP(A1191,'Suspensão de repasses - GESCON'!$D$3:$J$1048576,7,FALSE)="Validada","SIM","NÃO"),"NÃO"),"")</f>
        <v/>
      </c>
    </row>
    <row r="1192" spans="1:12" s="19" customFormat="1" ht="15" hidden="1" customHeight="1" x14ac:dyDescent="0.25">
      <c r="A1192" s="88" t="s">
        <v>6559</v>
      </c>
      <c r="B1192" s="40" t="s">
        <v>3812</v>
      </c>
      <c r="C1192" s="82" t="s">
        <v>10959</v>
      </c>
      <c r="D1192" s="82"/>
      <c r="E1192" s="82"/>
      <c r="F1192" s="82"/>
      <c r="G1192" s="82"/>
      <c r="H1192" s="40" t="s">
        <v>4</v>
      </c>
      <c r="I1192" s="83" t="str">
        <f>IFERROR(VLOOKUP(A1192,'Alíquotas - CADPREV'!$B$2152:$N$4324,8,FALSE),"")</f>
        <v/>
      </c>
      <c r="J1192" s="83" t="str">
        <f>IF(H1192="RPPS",VLOOKUP(A1192,' Legislação Benef - GESCON'!$B$4:$I$2159,3,FALSE),"")</f>
        <v/>
      </c>
      <c r="K1192" s="83" t="str">
        <f>IF(H1192="RPPS",VLOOKUP(A1192,' Legislação Benef - GESCON'!$B$4:$I$2159,6,FALSE),"")</f>
        <v/>
      </c>
      <c r="L1192" s="83" t="str">
        <f>IF(H1192="RPPS",IFERROR(IF(VLOOKUP(A1192,'Suspensão de repasses - GESCON'!$D$3:$J$1048576,7,FALSE)="Validada","SIM","NÃO"),"NÃO"),"")</f>
        <v/>
      </c>
    </row>
    <row r="1193" spans="1:12" s="19" customFormat="1" ht="15" hidden="1" customHeight="1" x14ac:dyDescent="0.25">
      <c r="A1193" s="88" t="s">
        <v>6560</v>
      </c>
      <c r="B1193" s="40" t="s">
        <v>1356</v>
      </c>
      <c r="C1193" s="82" t="s">
        <v>10959</v>
      </c>
      <c r="D1193" s="82"/>
      <c r="E1193" s="82"/>
      <c r="F1193" s="82"/>
      <c r="G1193" s="82"/>
      <c r="H1193" s="40" t="s">
        <v>4</v>
      </c>
      <c r="I1193" s="83" t="str">
        <f>IFERROR(VLOOKUP(A1193,'Alíquotas - CADPREV'!$B$2152:$N$4324,8,FALSE),"")</f>
        <v/>
      </c>
      <c r="J1193" s="83" t="str">
        <f>IF(H1193="RPPS",VLOOKUP(A1193,' Legislação Benef - GESCON'!$B$4:$I$2159,3,FALSE),"")</f>
        <v/>
      </c>
      <c r="K1193" s="83" t="str">
        <f>IF(H1193="RPPS",VLOOKUP(A1193,' Legislação Benef - GESCON'!$B$4:$I$2159,6,FALSE),"")</f>
        <v/>
      </c>
      <c r="L1193" s="83" t="str">
        <f>IF(H1193="RPPS",IFERROR(IF(VLOOKUP(A1193,'Suspensão de repasses - GESCON'!$D$3:$J$1048576,7,FALSE)="Validada","SIM","NÃO"),"NÃO"),"")</f>
        <v/>
      </c>
    </row>
    <row r="1194" spans="1:12" s="19" customFormat="1" ht="15" hidden="1" customHeight="1" x14ac:dyDescent="0.25">
      <c r="A1194" s="88" t="s">
        <v>6561</v>
      </c>
      <c r="B1194" s="40" t="s">
        <v>634</v>
      </c>
      <c r="C1194" s="82" t="s">
        <v>10959</v>
      </c>
      <c r="D1194" s="82"/>
      <c r="E1194" s="82"/>
      <c r="F1194" s="82"/>
      <c r="G1194" s="82"/>
      <c r="H1194" s="40" t="s">
        <v>4</v>
      </c>
      <c r="I1194" s="83" t="str">
        <f>IFERROR(VLOOKUP(A1194,'Alíquotas - CADPREV'!$B$2152:$N$4324,8,FALSE),"")</f>
        <v/>
      </c>
      <c r="J1194" s="83" t="str">
        <f>IF(H1194="RPPS",VLOOKUP(A1194,' Legislação Benef - GESCON'!$B$4:$I$2159,3,FALSE),"")</f>
        <v/>
      </c>
      <c r="K1194" s="83" t="str">
        <f>IF(H1194="RPPS",VLOOKUP(A1194,' Legislação Benef - GESCON'!$B$4:$I$2159,6,FALSE),"")</f>
        <v/>
      </c>
      <c r="L1194" s="83" t="str">
        <f>IF(H1194="RPPS",IFERROR(IF(VLOOKUP(A1194,'Suspensão de repasses - GESCON'!$D$3:$J$1048576,7,FALSE)="Validada","SIM","NÃO"),"NÃO"),"")</f>
        <v/>
      </c>
    </row>
    <row r="1195" spans="1:12" s="19" customFormat="1" ht="15" hidden="1" customHeight="1" x14ac:dyDescent="0.25">
      <c r="A1195" s="88" t="s">
        <v>6562</v>
      </c>
      <c r="B1195" s="40" t="s">
        <v>901</v>
      </c>
      <c r="C1195" s="82" t="s">
        <v>10959</v>
      </c>
      <c r="D1195" s="82"/>
      <c r="E1195" s="82"/>
      <c r="F1195" s="82"/>
      <c r="G1195" s="82"/>
      <c r="H1195" s="40" t="s">
        <v>4</v>
      </c>
      <c r="I1195" s="83" t="str">
        <f>IFERROR(VLOOKUP(A1195,'Alíquotas - CADPREV'!$B$2152:$N$4324,8,FALSE),"")</f>
        <v/>
      </c>
      <c r="J1195" s="83" t="str">
        <f>IF(H1195="RPPS",VLOOKUP(A1195,' Legislação Benef - GESCON'!$B$4:$I$2159,3,FALSE),"")</f>
        <v/>
      </c>
      <c r="K1195" s="83" t="str">
        <f>IF(H1195="RPPS",VLOOKUP(A1195,' Legislação Benef - GESCON'!$B$4:$I$2159,6,FALSE),"")</f>
        <v/>
      </c>
      <c r="L1195" s="83" t="str">
        <f>IF(H1195="RPPS",IFERROR(IF(VLOOKUP(A1195,'Suspensão de repasses - GESCON'!$D$3:$J$1048576,7,FALSE)="Validada","SIM","NÃO"),"NÃO"),"")</f>
        <v/>
      </c>
    </row>
    <row r="1196" spans="1:12" s="19" customFormat="1" ht="15" hidden="1" customHeight="1" x14ac:dyDescent="0.25">
      <c r="A1196" s="88" t="s">
        <v>6563</v>
      </c>
      <c r="B1196" s="40" t="s">
        <v>215</v>
      </c>
      <c r="C1196" s="82" t="s">
        <v>10959</v>
      </c>
      <c r="D1196" s="82"/>
      <c r="E1196" s="82"/>
      <c r="F1196" s="82"/>
      <c r="G1196" s="82"/>
      <c r="H1196" s="40" t="s">
        <v>4</v>
      </c>
      <c r="I1196" s="83" t="str">
        <f>IFERROR(VLOOKUP(A1196,'Alíquotas - CADPREV'!$B$2152:$N$4324,8,FALSE),"")</f>
        <v/>
      </c>
      <c r="J1196" s="83" t="str">
        <f>IF(H1196="RPPS",VLOOKUP(A1196,' Legislação Benef - GESCON'!$B$4:$I$2159,3,FALSE),"")</f>
        <v/>
      </c>
      <c r="K1196" s="83" t="str">
        <f>IF(H1196="RPPS",VLOOKUP(A1196,' Legislação Benef - GESCON'!$B$4:$I$2159,6,FALSE),"")</f>
        <v/>
      </c>
      <c r="L1196" s="83" t="str">
        <f>IF(H1196="RPPS",IFERROR(IF(VLOOKUP(A1196,'Suspensão de repasses - GESCON'!$D$3:$J$1048576,7,FALSE)="Validada","SIM","NÃO"),"NÃO"),"")</f>
        <v/>
      </c>
    </row>
    <row r="1197" spans="1:12" s="19" customFormat="1" ht="15" hidden="1" customHeight="1" x14ac:dyDescent="0.25">
      <c r="A1197" s="88" t="s">
        <v>6564</v>
      </c>
      <c r="B1197" s="40" t="s">
        <v>2554</v>
      </c>
      <c r="C1197" s="82" t="s">
        <v>10959</v>
      </c>
      <c r="D1197" s="82"/>
      <c r="E1197" s="82"/>
      <c r="F1197" s="82"/>
      <c r="G1197" s="82"/>
      <c r="H1197" s="40" t="s">
        <v>4</v>
      </c>
      <c r="I1197" s="83" t="str">
        <f>IFERROR(VLOOKUP(A1197,'Alíquotas - CADPREV'!$B$2152:$N$4324,8,FALSE),"")</f>
        <v/>
      </c>
      <c r="J1197" s="83" t="str">
        <f>IF(H1197="RPPS",VLOOKUP(A1197,' Legislação Benef - GESCON'!$B$4:$I$2159,3,FALSE),"")</f>
        <v/>
      </c>
      <c r="K1197" s="83" t="str">
        <f>IF(H1197="RPPS",VLOOKUP(A1197,' Legislação Benef - GESCON'!$B$4:$I$2159,6,FALSE),"")</f>
        <v/>
      </c>
      <c r="L1197" s="83" t="str">
        <f>IF(H1197="RPPS",IFERROR(IF(VLOOKUP(A1197,'Suspensão de repasses - GESCON'!$D$3:$J$1048576,7,FALSE)="Validada","SIM","NÃO"),"NÃO"),"")</f>
        <v/>
      </c>
    </row>
    <row r="1198" spans="1:12" s="19" customFormat="1" ht="15" hidden="1" customHeight="1" x14ac:dyDescent="0.25">
      <c r="A1198" s="88" t="s">
        <v>6565</v>
      </c>
      <c r="B1198" s="40" t="s">
        <v>1356</v>
      </c>
      <c r="C1198" s="82" t="s">
        <v>10959</v>
      </c>
      <c r="D1198" s="82"/>
      <c r="E1198" s="82"/>
      <c r="F1198" s="82"/>
      <c r="G1198" s="82"/>
      <c r="H1198" s="40" t="s">
        <v>4</v>
      </c>
      <c r="I1198" s="83" t="str">
        <f>IFERROR(VLOOKUP(A1198,'Alíquotas - CADPREV'!$B$2152:$N$4324,8,FALSE),"")</f>
        <v/>
      </c>
      <c r="J1198" s="83" t="str">
        <f>IF(H1198="RPPS",VLOOKUP(A1198,' Legislação Benef - GESCON'!$B$4:$I$2159,3,FALSE),"")</f>
        <v/>
      </c>
      <c r="K1198" s="83" t="str">
        <f>IF(H1198="RPPS",VLOOKUP(A1198,' Legislação Benef - GESCON'!$B$4:$I$2159,6,FALSE),"")</f>
        <v/>
      </c>
      <c r="L1198" s="83" t="str">
        <f>IF(H1198="RPPS",IFERROR(IF(VLOOKUP(A1198,'Suspensão de repasses - GESCON'!$D$3:$J$1048576,7,FALSE)="Validada","SIM","NÃO"),"NÃO"),"")</f>
        <v/>
      </c>
    </row>
    <row r="1199" spans="1:12" s="19" customFormat="1" ht="15" customHeight="1" x14ac:dyDescent="0.25">
      <c r="A1199" s="88" t="s">
        <v>6566</v>
      </c>
      <c r="B1199" s="40" t="s">
        <v>634</v>
      </c>
      <c r="C1199" s="82" t="s">
        <v>10958</v>
      </c>
      <c r="D1199" s="82">
        <v>4467</v>
      </c>
      <c r="E1199" s="82">
        <v>0</v>
      </c>
      <c r="F1199" s="82">
        <v>0</v>
      </c>
      <c r="G1199" s="82">
        <v>4467</v>
      </c>
      <c r="H1199" s="40" t="s">
        <v>2</v>
      </c>
      <c r="I1199" s="83" t="str">
        <f>IFERROR(VLOOKUP(A1199,'Alíquotas - CADPREV'!$B$2152:$N$4324,8,FALSE),"")</f>
        <v>NÃO</v>
      </c>
      <c r="J1199" s="83" t="str">
        <f>IF(H1199="RPPS",VLOOKUP(A1199,' Legislação Benef - GESCON'!$B$4:$I$2159,3,FALSE),"")</f>
        <v>NÃO</v>
      </c>
      <c r="K1199" s="83" t="str">
        <f>IF(H1199="RPPS",VLOOKUP(A1199,' Legislação Benef - GESCON'!$B$4:$I$2159,6,FALSE),"")</f>
        <v>NÃO</v>
      </c>
      <c r="L1199" s="83" t="str">
        <f>IF(H1199="RPPS",IFERROR(IF(VLOOKUP(A1199,'Suspensão de repasses - GESCON'!$D$3:$J$1048576,7,FALSE)="Validada","SIM","NÃO"),"NÃO"),"")</f>
        <v>NÃO</v>
      </c>
    </row>
    <row r="1200" spans="1:12" s="19" customFormat="1" ht="15" hidden="1" customHeight="1" x14ac:dyDescent="0.25">
      <c r="A1200" s="88" t="s">
        <v>6567</v>
      </c>
      <c r="B1200" s="40" t="s">
        <v>901</v>
      </c>
      <c r="C1200" s="82" t="s">
        <v>10959</v>
      </c>
      <c r="D1200" s="82"/>
      <c r="E1200" s="82"/>
      <c r="F1200" s="82"/>
      <c r="G1200" s="82"/>
      <c r="H1200" s="40" t="s">
        <v>4</v>
      </c>
      <c r="I1200" s="83" t="str">
        <f>IFERROR(VLOOKUP(A1200,'Alíquotas - CADPREV'!$B$2152:$N$4324,8,FALSE),"")</f>
        <v/>
      </c>
      <c r="J1200" s="83" t="str">
        <f>IF(H1200="RPPS",VLOOKUP(A1200,' Legislação Benef - GESCON'!$B$4:$I$2159,3,FALSE),"")</f>
        <v/>
      </c>
      <c r="K1200" s="83" t="str">
        <f>IF(H1200="RPPS",VLOOKUP(A1200,' Legislação Benef - GESCON'!$B$4:$I$2159,6,FALSE),"")</f>
        <v/>
      </c>
      <c r="L1200" s="83" t="str">
        <f>IF(H1200="RPPS",IFERROR(IF(VLOOKUP(A1200,'Suspensão de repasses - GESCON'!$D$3:$J$1048576,7,FALSE)="Validada","SIM","NÃO"),"NÃO"),"")</f>
        <v/>
      </c>
    </row>
    <row r="1201" spans="1:12" s="19" customFormat="1" ht="15" customHeight="1" x14ac:dyDescent="0.25">
      <c r="A1201" s="88" t="s">
        <v>6568</v>
      </c>
      <c r="B1201" s="40" t="s">
        <v>1356</v>
      </c>
      <c r="C1201" s="82" t="s">
        <v>10958</v>
      </c>
      <c r="D1201" s="82">
        <v>501</v>
      </c>
      <c r="E1201" s="82">
        <v>197</v>
      </c>
      <c r="F1201" s="82">
        <v>66</v>
      </c>
      <c r="G1201" s="82">
        <v>764</v>
      </c>
      <c r="H1201" s="40" t="s">
        <v>2</v>
      </c>
      <c r="I1201" s="83" t="str">
        <f>IFERROR(VLOOKUP(A1201,'Alíquotas - CADPREV'!$B$2152:$N$4324,8,FALSE),"")</f>
        <v>SIM</v>
      </c>
      <c r="J1201" s="83" t="str">
        <f>IF(H1201="RPPS",VLOOKUP(A1201,' Legislação Benef - GESCON'!$B$4:$I$2159,3,FALSE),"")</f>
        <v>NÃO</v>
      </c>
      <c r="K1201" s="83" t="str">
        <f>IF(H1201="RPPS",VLOOKUP(A1201,' Legislação Benef - GESCON'!$B$4:$I$2159,6,FALSE),"")</f>
        <v>SIM</v>
      </c>
      <c r="L1201" s="83" t="str">
        <f>IF(H1201="RPPS",IFERROR(IF(VLOOKUP(A1201,'Suspensão de repasses - GESCON'!$D$3:$J$1048576,7,FALSE)="Validada","SIM","NÃO"),"NÃO"),"")</f>
        <v>NÃO</v>
      </c>
    </row>
    <row r="1202" spans="1:12" s="19" customFormat="1" ht="15" hidden="1" customHeight="1" x14ac:dyDescent="0.25">
      <c r="A1202" s="88" t="s">
        <v>6569</v>
      </c>
      <c r="B1202" s="40" t="s">
        <v>4289</v>
      </c>
      <c r="C1202" s="82" t="s">
        <v>10959</v>
      </c>
      <c r="D1202" s="82"/>
      <c r="E1202" s="82"/>
      <c r="F1202" s="82"/>
      <c r="G1202" s="82"/>
      <c r="H1202" s="40" t="s">
        <v>4</v>
      </c>
      <c r="I1202" s="83" t="str">
        <f>IFERROR(VLOOKUP(A1202,'Alíquotas - CADPREV'!$B$2152:$N$4324,8,FALSE),"")</f>
        <v/>
      </c>
      <c r="J1202" s="83" t="str">
        <f>IF(H1202="RPPS",VLOOKUP(A1202,' Legislação Benef - GESCON'!$B$4:$I$2159,3,FALSE),"")</f>
        <v/>
      </c>
      <c r="K1202" s="83" t="str">
        <f>IF(H1202="RPPS",VLOOKUP(A1202,' Legislação Benef - GESCON'!$B$4:$I$2159,6,FALSE),"")</f>
        <v/>
      </c>
      <c r="L1202" s="83" t="str">
        <f>IF(H1202="RPPS",IFERROR(IF(VLOOKUP(A1202,'Suspensão de repasses - GESCON'!$D$3:$J$1048576,7,FALSE)="Validada","SIM","NÃO"),"NÃO"),"")</f>
        <v/>
      </c>
    </row>
    <row r="1203" spans="1:12" s="19" customFormat="1" ht="15" customHeight="1" x14ac:dyDescent="0.25">
      <c r="A1203" s="88" t="s">
        <v>6570</v>
      </c>
      <c r="B1203" s="40" t="s">
        <v>1142</v>
      </c>
      <c r="C1203" s="82" t="s">
        <v>10958</v>
      </c>
      <c r="D1203" s="82">
        <v>2866</v>
      </c>
      <c r="E1203" s="82">
        <v>0</v>
      </c>
      <c r="F1203" s="82">
        <v>0</v>
      </c>
      <c r="G1203" s="82">
        <v>2866</v>
      </c>
      <c r="H1203" s="40" t="s">
        <v>2</v>
      </c>
      <c r="I1203" s="83" t="str">
        <f>IFERROR(VLOOKUP(A1203,'Alíquotas - CADPREV'!$B$2152:$N$4324,8,FALSE),"")</f>
        <v>NÃO</v>
      </c>
      <c r="J1203" s="83" t="str">
        <f>IF(H1203="RPPS",VLOOKUP(A1203,' Legislação Benef - GESCON'!$B$4:$I$2159,3,FALSE),"")</f>
        <v>NÃO</v>
      </c>
      <c r="K1203" s="83" t="str">
        <f>IF(H1203="RPPS",VLOOKUP(A1203,' Legislação Benef - GESCON'!$B$4:$I$2159,6,FALSE),"")</f>
        <v>SIM</v>
      </c>
      <c r="L1203" s="83" t="str">
        <f>IF(H1203="RPPS",IFERROR(IF(VLOOKUP(A1203,'Suspensão de repasses - GESCON'!$D$3:$J$1048576,7,FALSE)="Validada","SIM","NÃO"),"NÃO"),"")</f>
        <v>NÃO</v>
      </c>
    </row>
    <row r="1204" spans="1:12" s="19" customFormat="1" ht="15" customHeight="1" x14ac:dyDescent="0.25">
      <c r="A1204" s="88" t="s">
        <v>6571</v>
      </c>
      <c r="B1204" s="40" t="s">
        <v>3812</v>
      </c>
      <c r="C1204" s="82" t="s">
        <v>10958</v>
      </c>
      <c r="D1204" s="82">
        <v>7085</v>
      </c>
      <c r="E1204" s="82">
        <v>3401</v>
      </c>
      <c r="F1204" s="82">
        <v>676</v>
      </c>
      <c r="G1204" s="82">
        <v>11162</v>
      </c>
      <c r="H1204" s="40" t="s">
        <v>2</v>
      </c>
      <c r="I1204" s="83" t="str">
        <f>IFERROR(VLOOKUP(A1204,'Alíquotas - CADPREV'!$B$2152:$N$4324,8,FALSE),"")</f>
        <v>NÃO</v>
      </c>
      <c r="J1204" s="83" t="str">
        <f>IF(H1204="RPPS",VLOOKUP(A1204,' Legislação Benef - GESCON'!$B$4:$I$2159,3,FALSE),"")</f>
        <v>NÃO</v>
      </c>
      <c r="K1204" s="83" t="str">
        <f>IF(H1204="RPPS",VLOOKUP(A1204,' Legislação Benef - GESCON'!$B$4:$I$2159,6,FALSE),"")</f>
        <v>NÃO</v>
      </c>
      <c r="L1204" s="83" t="str">
        <f>IF(H1204="RPPS",IFERROR(IF(VLOOKUP(A1204,'Suspensão de repasses - GESCON'!$D$3:$J$1048576,7,FALSE)="Validada","SIM","NÃO"),"NÃO"),"")</f>
        <v>NÃO</v>
      </c>
    </row>
    <row r="1205" spans="1:12" s="19" customFormat="1" ht="15" customHeight="1" x14ac:dyDescent="0.25">
      <c r="A1205" s="88" t="s">
        <v>6572</v>
      </c>
      <c r="B1205" s="40" t="s">
        <v>2926</v>
      </c>
      <c r="C1205" s="82" t="s">
        <v>10958</v>
      </c>
      <c r="D1205" s="82">
        <v>231</v>
      </c>
      <c r="E1205" s="82">
        <v>30</v>
      </c>
      <c r="F1205" s="82">
        <v>1</v>
      </c>
      <c r="G1205" s="82">
        <v>262</v>
      </c>
      <c r="H1205" s="40" t="s">
        <v>2</v>
      </c>
      <c r="I1205" s="83" t="str">
        <f>IFERROR(VLOOKUP(A1205,'Alíquotas - CADPREV'!$B$2152:$N$4324,8,FALSE),"")</f>
        <v>NÃO</v>
      </c>
      <c r="J1205" s="83" t="str">
        <f>IF(H1205="RPPS",VLOOKUP(A1205,' Legislação Benef - GESCON'!$B$4:$I$2159,3,FALSE),"")</f>
        <v>NÃO</v>
      </c>
      <c r="K1205" s="83" t="str">
        <f>IF(H1205="RPPS",VLOOKUP(A1205,' Legislação Benef - GESCON'!$B$4:$I$2159,6,FALSE),"")</f>
        <v>NÃO</v>
      </c>
      <c r="L1205" s="83" t="str">
        <f>IF(H1205="RPPS",IFERROR(IF(VLOOKUP(A1205,'Suspensão de repasses - GESCON'!$D$3:$J$1048576,7,FALSE)="Validada","SIM","NÃO"),"NÃO"),"")</f>
        <v>SIM</v>
      </c>
    </row>
    <row r="1206" spans="1:12" s="19" customFormat="1" ht="15" customHeight="1" x14ac:dyDescent="0.25">
      <c r="A1206" s="88" t="s">
        <v>6573</v>
      </c>
      <c r="B1206" s="40" t="s">
        <v>3601</v>
      </c>
      <c r="C1206" s="82" t="s">
        <v>10958</v>
      </c>
      <c r="D1206" s="82">
        <v>1836</v>
      </c>
      <c r="E1206" s="82">
        <v>153</v>
      </c>
      <c r="F1206" s="82">
        <v>16</v>
      </c>
      <c r="G1206" s="82">
        <v>2005</v>
      </c>
      <c r="H1206" s="40" t="s">
        <v>2</v>
      </c>
      <c r="I1206" s="83" t="str">
        <f>IFERROR(VLOOKUP(A1206,'Alíquotas - CADPREV'!$B$2152:$N$4324,8,FALSE),"")</f>
        <v>NÃO</v>
      </c>
      <c r="J1206" s="83" t="str">
        <f>IF(H1206="RPPS",VLOOKUP(A1206,' Legislação Benef - GESCON'!$B$4:$I$2159,3,FALSE),"")</f>
        <v>NÃO</v>
      </c>
      <c r="K1206" s="83" t="str">
        <f>IF(H1206="RPPS",VLOOKUP(A1206,' Legislação Benef - GESCON'!$B$4:$I$2159,6,FALSE),"")</f>
        <v>NÃO</v>
      </c>
      <c r="L1206" s="83" t="str">
        <f>IF(H1206="RPPS",IFERROR(IF(VLOOKUP(A1206,'Suspensão de repasses - GESCON'!$D$3:$J$1048576,7,FALSE)="Validada","SIM","NÃO"),"NÃO"),"")</f>
        <v>NÃO</v>
      </c>
    </row>
    <row r="1207" spans="1:12" s="19" customFormat="1" ht="15" hidden="1" customHeight="1" x14ac:dyDescent="0.25">
      <c r="A1207" s="88" t="s">
        <v>6574</v>
      </c>
      <c r="B1207" s="40" t="s">
        <v>1142</v>
      </c>
      <c r="C1207" s="82" t="s">
        <v>10959</v>
      </c>
      <c r="D1207" s="82"/>
      <c r="E1207" s="82"/>
      <c r="F1207" s="82"/>
      <c r="G1207" s="82"/>
      <c r="H1207" s="40" t="s">
        <v>4</v>
      </c>
      <c r="I1207" s="83" t="str">
        <f>IFERROR(VLOOKUP(A1207,'Alíquotas - CADPREV'!$B$2152:$N$4324,8,FALSE),"")</f>
        <v/>
      </c>
      <c r="J1207" s="83" t="str">
        <f>IF(H1207="RPPS",VLOOKUP(A1207,' Legislação Benef - GESCON'!$B$4:$I$2159,3,FALSE),"")</f>
        <v/>
      </c>
      <c r="K1207" s="83" t="str">
        <f>IF(H1207="RPPS",VLOOKUP(A1207,' Legislação Benef - GESCON'!$B$4:$I$2159,6,FALSE),"")</f>
        <v/>
      </c>
      <c r="L1207" s="83" t="str">
        <f>IF(H1207="RPPS",IFERROR(IF(VLOOKUP(A1207,'Suspensão de repasses - GESCON'!$D$3:$J$1048576,7,FALSE)="Validada","SIM","NÃO"),"NÃO"),"")</f>
        <v/>
      </c>
    </row>
    <row r="1208" spans="1:12" s="19" customFormat="1" ht="15" hidden="1" customHeight="1" x14ac:dyDescent="0.25">
      <c r="A1208" s="88" t="s">
        <v>6575</v>
      </c>
      <c r="B1208" s="40" t="s">
        <v>4626</v>
      </c>
      <c r="C1208" s="82" t="s">
        <v>10959</v>
      </c>
      <c r="D1208" s="82"/>
      <c r="E1208" s="82"/>
      <c r="F1208" s="82"/>
      <c r="G1208" s="82"/>
      <c r="H1208" s="40" t="s">
        <v>4</v>
      </c>
      <c r="I1208" s="83" t="str">
        <f>IFERROR(VLOOKUP(A1208,'Alíquotas - CADPREV'!$B$2152:$N$4324,8,FALSE),"")</f>
        <v/>
      </c>
      <c r="J1208" s="83" t="str">
        <f>IF(H1208="RPPS",VLOOKUP(A1208,' Legislação Benef - GESCON'!$B$4:$I$2159,3,FALSE),"")</f>
        <v/>
      </c>
      <c r="K1208" s="83" t="str">
        <f>IF(H1208="RPPS",VLOOKUP(A1208,' Legislação Benef - GESCON'!$B$4:$I$2159,6,FALSE),"")</f>
        <v/>
      </c>
      <c r="L1208" s="83" t="str">
        <f>IF(H1208="RPPS",IFERROR(IF(VLOOKUP(A1208,'Suspensão de repasses - GESCON'!$D$3:$J$1048576,7,FALSE)="Validada","SIM","NÃO"),"NÃO"),"")</f>
        <v/>
      </c>
    </row>
    <row r="1209" spans="1:12" s="19" customFormat="1" ht="15" hidden="1" customHeight="1" x14ac:dyDescent="0.25">
      <c r="A1209" s="88" t="s">
        <v>6576</v>
      </c>
      <c r="B1209" s="40" t="s">
        <v>634</v>
      </c>
      <c r="C1209" s="82" t="s">
        <v>10959</v>
      </c>
      <c r="D1209" s="82"/>
      <c r="E1209" s="82"/>
      <c r="F1209" s="82"/>
      <c r="G1209" s="82"/>
      <c r="H1209" s="40" t="s">
        <v>4</v>
      </c>
      <c r="I1209" s="83" t="str">
        <f>IFERROR(VLOOKUP(A1209,'Alíquotas - CADPREV'!$B$2152:$N$4324,8,FALSE),"")</f>
        <v/>
      </c>
      <c r="J1209" s="83" t="str">
        <f>IF(H1209="RPPS",VLOOKUP(A1209,' Legislação Benef - GESCON'!$B$4:$I$2159,3,FALSE),"")</f>
        <v/>
      </c>
      <c r="K1209" s="83" t="str">
        <f>IF(H1209="RPPS",VLOOKUP(A1209,' Legislação Benef - GESCON'!$B$4:$I$2159,6,FALSE),"")</f>
        <v/>
      </c>
      <c r="L1209" s="83" t="str">
        <f>IF(H1209="RPPS",IFERROR(IF(VLOOKUP(A1209,'Suspensão de repasses - GESCON'!$D$3:$J$1048576,7,FALSE)="Validada","SIM","NÃO"),"NÃO"),"")</f>
        <v/>
      </c>
    </row>
    <row r="1210" spans="1:12" s="19" customFormat="1" ht="15" customHeight="1" x14ac:dyDescent="0.25">
      <c r="A1210" s="88" t="s">
        <v>6577</v>
      </c>
      <c r="B1210" s="40" t="s">
        <v>2758</v>
      </c>
      <c r="C1210" s="82" t="s">
        <v>10958</v>
      </c>
      <c r="D1210" s="82">
        <v>479</v>
      </c>
      <c r="E1210" s="82">
        <v>184</v>
      </c>
      <c r="F1210" s="82">
        <v>28</v>
      </c>
      <c r="G1210" s="82">
        <v>691</v>
      </c>
      <c r="H1210" s="40" t="s">
        <v>2</v>
      </c>
      <c r="I1210" s="83" t="str">
        <f>IFERROR(VLOOKUP(A1210,'Alíquotas - CADPREV'!$B$2152:$N$4324,8,FALSE),"")</f>
        <v>NÃO</v>
      </c>
      <c r="J1210" s="83" t="str">
        <f>IF(H1210="RPPS",VLOOKUP(A1210,' Legislação Benef - GESCON'!$B$4:$I$2159,3,FALSE),"")</f>
        <v>NÃO</v>
      </c>
      <c r="K1210" s="83" t="str">
        <f>IF(H1210="RPPS",VLOOKUP(A1210,' Legislação Benef - GESCON'!$B$4:$I$2159,6,FALSE),"")</f>
        <v>NÃO</v>
      </c>
      <c r="L1210" s="83" t="str">
        <f>IF(H1210="RPPS",IFERROR(IF(VLOOKUP(A1210,'Suspensão de repasses - GESCON'!$D$3:$J$1048576,7,FALSE)="Validada","SIM","NÃO"),"NÃO"),"")</f>
        <v>NÃO</v>
      </c>
    </row>
    <row r="1211" spans="1:12" s="19" customFormat="1" ht="15" hidden="1" customHeight="1" x14ac:dyDescent="0.25">
      <c r="A1211" s="88" t="s">
        <v>6578</v>
      </c>
      <c r="B1211" s="40" t="s">
        <v>4559</v>
      </c>
      <c r="C1211" s="82" t="s">
        <v>10959</v>
      </c>
      <c r="D1211" s="82"/>
      <c r="E1211" s="82"/>
      <c r="F1211" s="82"/>
      <c r="G1211" s="82"/>
      <c r="H1211" s="40" t="s">
        <v>4</v>
      </c>
      <c r="I1211" s="83" t="str">
        <f>IFERROR(VLOOKUP(A1211,'Alíquotas - CADPREV'!$B$2152:$N$4324,8,FALSE),"")</f>
        <v/>
      </c>
      <c r="J1211" s="83" t="str">
        <f>IF(H1211="RPPS",VLOOKUP(A1211,' Legislação Benef - GESCON'!$B$4:$I$2159,3,FALSE),"")</f>
        <v/>
      </c>
      <c r="K1211" s="83" t="str">
        <f>IF(H1211="RPPS",VLOOKUP(A1211,' Legislação Benef - GESCON'!$B$4:$I$2159,6,FALSE),"")</f>
        <v/>
      </c>
      <c r="L1211" s="83" t="str">
        <f>IF(H1211="RPPS",IFERROR(IF(VLOOKUP(A1211,'Suspensão de repasses - GESCON'!$D$3:$J$1048576,7,FALSE)="Validada","SIM","NÃO"),"NÃO"),"")</f>
        <v/>
      </c>
    </row>
    <row r="1212" spans="1:12" s="19" customFormat="1" ht="15" hidden="1" customHeight="1" x14ac:dyDescent="0.25">
      <c r="A1212" s="88" t="s">
        <v>6579</v>
      </c>
      <c r="B1212" s="40" t="s">
        <v>1356</v>
      </c>
      <c r="C1212" s="82" t="s">
        <v>10959</v>
      </c>
      <c r="D1212" s="82"/>
      <c r="E1212" s="82"/>
      <c r="F1212" s="82"/>
      <c r="G1212" s="82"/>
      <c r="H1212" s="40" t="s">
        <v>4</v>
      </c>
      <c r="I1212" s="83" t="str">
        <f>IFERROR(VLOOKUP(A1212,'Alíquotas - CADPREV'!$B$2152:$N$4324,8,FALSE),"")</f>
        <v/>
      </c>
      <c r="J1212" s="83" t="str">
        <f>IF(H1212="RPPS",VLOOKUP(A1212,' Legislação Benef - GESCON'!$B$4:$I$2159,3,FALSE),"")</f>
        <v/>
      </c>
      <c r="K1212" s="83" t="str">
        <f>IF(H1212="RPPS",VLOOKUP(A1212,' Legislação Benef - GESCON'!$B$4:$I$2159,6,FALSE),"")</f>
        <v/>
      </c>
      <c r="L1212" s="83" t="str">
        <f>IF(H1212="RPPS",IFERROR(IF(VLOOKUP(A1212,'Suspensão de repasses - GESCON'!$D$3:$J$1048576,7,FALSE)="Validada","SIM","NÃO"),"NÃO"),"")</f>
        <v/>
      </c>
    </row>
    <row r="1213" spans="1:12" s="19" customFormat="1" ht="15" hidden="1" customHeight="1" x14ac:dyDescent="0.25">
      <c r="A1213" s="88" t="s">
        <v>6580</v>
      </c>
      <c r="B1213" s="40" t="s">
        <v>4289</v>
      </c>
      <c r="C1213" s="82" t="s">
        <v>10959</v>
      </c>
      <c r="D1213" s="82"/>
      <c r="E1213" s="82"/>
      <c r="F1213" s="82"/>
      <c r="G1213" s="82"/>
      <c r="H1213" s="40" t="s">
        <v>4</v>
      </c>
      <c r="I1213" s="83" t="str">
        <f>IFERROR(VLOOKUP(A1213,'Alíquotas - CADPREV'!$B$2152:$N$4324,8,FALSE),"")</f>
        <v/>
      </c>
      <c r="J1213" s="83" t="str">
        <f>IF(H1213="RPPS",VLOOKUP(A1213,' Legislação Benef - GESCON'!$B$4:$I$2159,3,FALSE),"")</f>
        <v/>
      </c>
      <c r="K1213" s="83" t="str">
        <f>IF(H1213="RPPS",VLOOKUP(A1213,' Legislação Benef - GESCON'!$B$4:$I$2159,6,FALSE),"")</f>
        <v/>
      </c>
      <c r="L1213" s="83" t="str">
        <f>IF(H1213="RPPS",IFERROR(IF(VLOOKUP(A1213,'Suspensão de repasses - GESCON'!$D$3:$J$1048576,7,FALSE)="Validada","SIM","NÃO"),"NÃO"),"")</f>
        <v/>
      </c>
    </row>
    <row r="1214" spans="1:12" s="19" customFormat="1" ht="15" hidden="1" customHeight="1" x14ac:dyDescent="0.25">
      <c r="A1214" s="88" t="s">
        <v>6581</v>
      </c>
      <c r="B1214" s="40" t="s">
        <v>3812</v>
      </c>
      <c r="C1214" s="82" t="s">
        <v>10959</v>
      </c>
      <c r="D1214" s="82"/>
      <c r="E1214" s="82"/>
      <c r="F1214" s="82"/>
      <c r="G1214" s="82"/>
      <c r="H1214" s="40" t="s">
        <v>4</v>
      </c>
      <c r="I1214" s="83" t="str">
        <f>IFERROR(VLOOKUP(A1214,'Alíquotas - CADPREV'!$B$2152:$N$4324,8,FALSE),"")</f>
        <v/>
      </c>
      <c r="J1214" s="83" t="str">
        <f>IF(H1214="RPPS",VLOOKUP(A1214,' Legislação Benef - GESCON'!$B$4:$I$2159,3,FALSE),"")</f>
        <v/>
      </c>
      <c r="K1214" s="83" t="str">
        <f>IF(H1214="RPPS",VLOOKUP(A1214,' Legislação Benef - GESCON'!$B$4:$I$2159,6,FALSE),"")</f>
        <v/>
      </c>
      <c r="L1214" s="83" t="str">
        <f>IF(H1214="RPPS",IFERROR(IF(VLOOKUP(A1214,'Suspensão de repasses - GESCON'!$D$3:$J$1048576,7,FALSE)="Validada","SIM","NÃO"),"NÃO"),"")</f>
        <v/>
      </c>
    </row>
    <row r="1215" spans="1:12" s="19" customFormat="1" ht="15" hidden="1" customHeight="1" x14ac:dyDescent="0.25">
      <c r="A1215" s="88" t="s">
        <v>6582</v>
      </c>
      <c r="B1215" s="40" t="s">
        <v>5227</v>
      </c>
      <c r="C1215" s="82" t="s">
        <v>10959</v>
      </c>
      <c r="D1215" s="82"/>
      <c r="E1215" s="82"/>
      <c r="F1215" s="82"/>
      <c r="G1215" s="82"/>
      <c r="H1215" s="40" t="s">
        <v>4</v>
      </c>
      <c r="I1215" s="83" t="str">
        <f>IFERROR(VLOOKUP(A1215,'Alíquotas - CADPREV'!$B$2152:$N$4324,8,FALSE),"")</f>
        <v/>
      </c>
      <c r="J1215" s="83" t="str">
        <f>IF(H1215="RPPS",VLOOKUP(A1215,' Legislação Benef - GESCON'!$B$4:$I$2159,3,FALSE),"")</f>
        <v/>
      </c>
      <c r="K1215" s="83" t="str">
        <f>IF(H1215="RPPS",VLOOKUP(A1215,' Legislação Benef - GESCON'!$B$4:$I$2159,6,FALSE),"")</f>
        <v/>
      </c>
      <c r="L1215" s="83" t="str">
        <f>IF(H1215="RPPS",IFERROR(IF(VLOOKUP(A1215,'Suspensão de repasses - GESCON'!$D$3:$J$1048576,7,FALSE)="Validada","SIM","NÃO"),"NÃO"),"")</f>
        <v/>
      </c>
    </row>
    <row r="1216" spans="1:12" s="19" customFormat="1" ht="15" hidden="1" customHeight="1" x14ac:dyDescent="0.25">
      <c r="A1216" s="88" t="s">
        <v>6583</v>
      </c>
      <c r="B1216" s="40" t="s">
        <v>3143</v>
      </c>
      <c r="C1216" s="82" t="s">
        <v>10959</v>
      </c>
      <c r="D1216" s="82"/>
      <c r="E1216" s="82"/>
      <c r="F1216" s="82"/>
      <c r="G1216" s="82"/>
      <c r="H1216" s="40" t="s">
        <v>4</v>
      </c>
      <c r="I1216" s="83" t="str">
        <f>IFERROR(VLOOKUP(A1216,'Alíquotas - CADPREV'!$B$2152:$N$4324,8,FALSE),"")</f>
        <v/>
      </c>
      <c r="J1216" s="83" t="str">
        <f>IF(H1216="RPPS",VLOOKUP(A1216,' Legislação Benef - GESCON'!$B$4:$I$2159,3,FALSE),"")</f>
        <v/>
      </c>
      <c r="K1216" s="83" t="str">
        <f>IF(H1216="RPPS",VLOOKUP(A1216,' Legislação Benef - GESCON'!$B$4:$I$2159,6,FALSE),"")</f>
        <v/>
      </c>
      <c r="L1216" s="83" t="str">
        <f>IF(H1216="RPPS",IFERROR(IF(VLOOKUP(A1216,'Suspensão de repasses - GESCON'!$D$3:$J$1048576,7,FALSE)="Validada","SIM","NÃO"),"NÃO"),"")</f>
        <v/>
      </c>
    </row>
    <row r="1217" spans="1:12" s="19" customFormat="1" ht="15" hidden="1" customHeight="1" x14ac:dyDescent="0.25">
      <c r="A1217" s="88" t="s">
        <v>6584</v>
      </c>
      <c r="B1217" s="40" t="s">
        <v>215</v>
      </c>
      <c r="C1217" s="82" t="s">
        <v>10959</v>
      </c>
      <c r="D1217" s="82"/>
      <c r="E1217" s="82"/>
      <c r="F1217" s="82"/>
      <c r="G1217" s="82"/>
      <c r="H1217" s="40" t="s">
        <v>4</v>
      </c>
      <c r="I1217" s="83" t="str">
        <f>IFERROR(VLOOKUP(A1217,'Alíquotas - CADPREV'!$B$2152:$N$4324,8,FALSE),"")</f>
        <v/>
      </c>
      <c r="J1217" s="83" t="str">
        <f>IF(H1217="RPPS",VLOOKUP(A1217,' Legislação Benef - GESCON'!$B$4:$I$2159,3,FALSE),"")</f>
        <v/>
      </c>
      <c r="K1217" s="83" t="str">
        <f>IF(H1217="RPPS",VLOOKUP(A1217,' Legislação Benef - GESCON'!$B$4:$I$2159,6,FALSE),"")</f>
        <v/>
      </c>
      <c r="L1217" s="83" t="str">
        <f>IF(H1217="RPPS",IFERROR(IF(VLOOKUP(A1217,'Suspensão de repasses - GESCON'!$D$3:$J$1048576,7,FALSE)="Validada","SIM","NÃO"),"NÃO"),"")</f>
        <v/>
      </c>
    </row>
    <row r="1218" spans="1:12" s="19" customFormat="1" ht="15" hidden="1" customHeight="1" x14ac:dyDescent="0.25">
      <c r="A1218" s="88" t="s">
        <v>6585</v>
      </c>
      <c r="B1218" s="40" t="s">
        <v>1356</v>
      </c>
      <c r="C1218" s="82" t="s">
        <v>10959</v>
      </c>
      <c r="D1218" s="82"/>
      <c r="E1218" s="82"/>
      <c r="F1218" s="82"/>
      <c r="G1218" s="82"/>
      <c r="H1218" s="40" t="s">
        <v>4</v>
      </c>
      <c r="I1218" s="83" t="str">
        <f>IFERROR(VLOOKUP(A1218,'Alíquotas - CADPREV'!$B$2152:$N$4324,8,FALSE),"")</f>
        <v/>
      </c>
      <c r="J1218" s="83" t="str">
        <f>IF(H1218="RPPS",VLOOKUP(A1218,' Legislação Benef - GESCON'!$B$4:$I$2159,3,FALSE),"")</f>
        <v/>
      </c>
      <c r="K1218" s="83" t="str">
        <f>IF(H1218="RPPS",VLOOKUP(A1218,' Legislação Benef - GESCON'!$B$4:$I$2159,6,FALSE),"")</f>
        <v/>
      </c>
      <c r="L1218" s="83" t="str">
        <f>IF(H1218="RPPS",IFERROR(IF(VLOOKUP(A1218,'Suspensão de repasses - GESCON'!$D$3:$J$1048576,7,FALSE)="Validada","SIM","NÃO"),"NÃO"),"")</f>
        <v/>
      </c>
    </row>
    <row r="1219" spans="1:12" s="19" customFormat="1" ht="15" hidden="1" customHeight="1" x14ac:dyDescent="0.25">
      <c r="A1219" s="88" t="s">
        <v>6586</v>
      </c>
      <c r="B1219" s="40" t="s">
        <v>1142</v>
      </c>
      <c r="C1219" s="82" t="s">
        <v>10959</v>
      </c>
      <c r="D1219" s="82"/>
      <c r="E1219" s="82"/>
      <c r="F1219" s="82"/>
      <c r="G1219" s="82"/>
      <c r="H1219" s="40" t="s">
        <v>4</v>
      </c>
      <c r="I1219" s="83" t="str">
        <f>IFERROR(VLOOKUP(A1219,'Alíquotas - CADPREV'!$B$2152:$N$4324,8,FALSE),"")</f>
        <v/>
      </c>
      <c r="J1219" s="83" t="str">
        <f>IF(H1219="RPPS",VLOOKUP(A1219,' Legislação Benef - GESCON'!$B$4:$I$2159,3,FALSE),"")</f>
        <v/>
      </c>
      <c r="K1219" s="83" t="str">
        <f>IF(H1219="RPPS",VLOOKUP(A1219,' Legislação Benef - GESCON'!$B$4:$I$2159,6,FALSE),"")</f>
        <v/>
      </c>
      <c r="L1219" s="83" t="str">
        <f>IF(H1219="RPPS",IFERROR(IF(VLOOKUP(A1219,'Suspensão de repasses - GESCON'!$D$3:$J$1048576,7,FALSE)="Validada","SIM","NÃO"),"NÃO"),"")</f>
        <v/>
      </c>
    </row>
    <row r="1220" spans="1:12" s="19" customFormat="1" ht="15" hidden="1" customHeight="1" x14ac:dyDescent="0.25">
      <c r="A1220" s="88" t="s">
        <v>6587</v>
      </c>
      <c r="B1220" s="40" t="s">
        <v>1356</v>
      </c>
      <c r="C1220" s="82" t="s">
        <v>10959</v>
      </c>
      <c r="D1220" s="82"/>
      <c r="E1220" s="82"/>
      <c r="F1220" s="82"/>
      <c r="G1220" s="82"/>
      <c r="H1220" s="40" t="s">
        <v>4</v>
      </c>
      <c r="I1220" s="83" t="str">
        <f>IFERROR(VLOOKUP(A1220,'Alíquotas - CADPREV'!$B$2152:$N$4324,8,FALSE),"")</f>
        <v/>
      </c>
      <c r="J1220" s="83" t="str">
        <f>IF(H1220="RPPS",VLOOKUP(A1220,' Legislação Benef - GESCON'!$B$4:$I$2159,3,FALSE),"")</f>
        <v/>
      </c>
      <c r="K1220" s="83" t="str">
        <f>IF(H1220="RPPS",VLOOKUP(A1220,' Legislação Benef - GESCON'!$B$4:$I$2159,6,FALSE),"")</f>
        <v/>
      </c>
      <c r="L1220" s="83" t="str">
        <f>IF(H1220="RPPS",IFERROR(IF(VLOOKUP(A1220,'Suspensão de repasses - GESCON'!$D$3:$J$1048576,7,FALSE)="Validada","SIM","NÃO"),"NÃO"),"")</f>
        <v/>
      </c>
    </row>
    <row r="1221" spans="1:12" s="19" customFormat="1" ht="15" hidden="1" customHeight="1" x14ac:dyDescent="0.25">
      <c r="A1221" s="88" t="s">
        <v>6588</v>
      </c>
      <c r="B1221" s="40" t="s">
        <v>1142</v>
      </c>
      <c r="C1221" s="82" t="s">
        <v>10959</v>
      </c>
      <c r="D1221" s="82"/>
      <c r="E1221" s="82"/>
      <c r="F1221" s="82"/>
      <c r="G1221" s="82"/>
      <c r="H1221" s="40" t="s">
        <v>4</v>
      </c>
      <c r="I1221" s="83" t="str">
        <f>IFERROR(VLOOKUP(A1221,'Alíquotas - CADPREV'!$B$2152:$N$4324,8,FALSE),"")</f>
        <v/>
      </c>
      <c r="J1221" s="83" t="str">
        <f>IF(H1221="RPPS",VLOOKUP(A1221,' Legislação Benef - GESCON'!$B$4:$I$2159,3,FALSE),"")</f>
        <v/>
      </c>
      <c r="K1221" s="83" t="str">
        <f>IF(H1221="RPPS",VLOOKUP(A1221,' Legislação Benef - GESCON'!$B$4:$I$2159,6,FALSE),"")</f>
        <v/>
      </c>
      <c r="L1221" s="83" t="str">
        <f>IF(H1221="RPPS",IFERROR(IF(VLOOKUP(A1221,'Suspensão de repasses - GESCON'!$D$3:$J$1048576,7,FALSE)="Validada","SIM","NÃO"),"NÃO"),"")</f>
        <v/>
      </c>
    </row>
    <row r="1222" spans="1:12" s="19" customFormat="1" ht="15" hidden="1" customHeight="1" x14ac:dyDescent="0.25">
      <c r="A1222" s="88" t="s">
        <v>6589</v>
      </c>
      <c r="B1222" s="40" t="s">
        <v>1142</v>
      </c>
      <c r="C1222" s="82" t="s">
        <v>10959</v>
      </c>
      <c r="D1222" s="82"/>
      <c r="E1222" s="82"/>
      <c r="F1222" s="82"/>
      <c r="G1222" s="82"/>
      <c r="H1222" s="40" t="s">
        <v>4</v>
      </c>
      <c r="I1222" s="83" t="str">
        <f>IFERROR(VLOOKUP(A1222,'Alíquotas - CADPREV'!$B$2152:$N$4324,8,FALSE),"")</f>
        <v/>
      </c>
      <c r="J1222" s="83" t="str">
        <f>IF(H1222="RPPS",VLOOKUP(A1222,' Legislação Benef - GESCON'!$B$4:$I$2159,3,FALSE),"")</f>
        <v/>
      </c>
      <c r="K1222" s="83" t="str">
        <f>IF(H1222="RPPS",VLOOKUP(A1222,' Legislação Benef - GESCON'!$B$4:$I$2159,6,FALSE),"")</f>
        <v/>
      </c>
      <c r="L1222" s="83" t="str">
        <f>IF(H1222="RPPS",IFERROR(IF(VLOOKUP(A1222,'Suspensão de repasses - GESCON'!$D$3:$J$1048576,7,FALSE)="Validada","SIM","NÃO"),"NÃO"),"")</f>
        <v/>
      </c>
    </row>
    <row r="1223" spans="1:12" s="19" customFormat="1" ht="15" hidden="1" customHeight="1" x14ac:dyDescent="0.25">
      <c r="A1223" s="88" t="s">
        <v>6590</v>
      </c>
      <c r="B1223" s="40" t="s">
        <v>3747</v>
      </c>
      <c r="C1223" s="82" t="s">
        <v>10959</v>
      </c>
      <c r="D1223" s="82"/>
      <c r="E1223" s="82"/>
      <c r="F1223" s="82"/>
      <c r="G1223" s="82"/>
      <c r="H1223" s="40" t="s">
        <v>4</v>
      </c>
      <c r="I1223" s="83" t="str">
        <f>IFERROR(VLOOKUP(A1223,'Alíquotas - CADPREV'!$B$2152:$N$4324,8,FALSE),"")</f>
        <v/>
      </c>
      <c r="J1223" s="83" t="str">
        <f>IF(H1223="RPPS",VLOOKUP(A1223,' Legislação Benef - GESCON'!$B$4:$I$2159,3,FALSE),"")</f>
        <v/>
      </c>
      <c r="K1223" s="83" t="str">
        <f>IF(H1223="RPPS",VLOOKUP(A1223,' Legislação Benef - GESCON'!$B$4:$I$2159,6,FALSE),"")</f>
        <v/>
      </c>
      <c r="L1223" s="83" t="str">
        <f>IF(H1223="RPPS",IFERROR(IF(VLOOKUP(A1223,'Suspensão de repasses - GESCON'!$D$3:$J$1048576,7,FALSE)="Validada","SIM","NÃO"),"NÃO"),"")</f>
        <v/>
      </c>
    </row>
    <row r="1224" spans="1:12" s="19" customFormat="1" ht="15" customHeight="1" x14ac:dyDescent="0.25">
      <c r="A1224" s="88" t="s">
        <v>6591</v>
      </c>
      <c r="B1224" s="40" t="s">
        <v>901</v>
      </c>
      <c r="C1224" s="82" t="s">
        <v>10958</v>
      </c>
      <c r="D1224" s="82">
        <v>458</v>
      </c>
      <c r="E1224" s="82">
        <v>156</v>
      </c>
      <c r="F1224" s="82">
        <v>36</v>
      </c>
      <c r="G1224" s="82">
        <v>650</v>
      </c>
      <c r="H1224" s="40" t="s">
        <v>2</v>
      </c>
      <c r="I1224" s="83" t="str">
        <f>IFERROR(VLOOKUP(A1224,'Alíquotas - CADPREV'!$B$2152:$N$4324,8,FALSE),"")</f>
        <v/>
      </c>
      <c r="J1224" s="83" t="str">
        <f>IF(H1224="RPPS",VLOOKUP(A1224,' Legislação Benef - GESCON'!$B$4:$I$2159,3,FALSE),"")</f>
        <v>NÃO</v>
      </c>
      <c r="K1224" s="83" t="str">
        <f>IF(H1224="RPPS",VLOOKUP(A1224,' Legislação Benef - GESCON'!$B$4:$I$2159,6,FALSE),"")</f>
        <v>NÃO</v>
      </c>
      <c r="L1224" s="83" t="str">
        <f>IF(H1224="RPPS",IFERROR(IF(VLOOKUP(A1224,'Suspensão de repasses - GESCON'!$D$3:$J$1048576,7,FALSE)="Validada","SIM","NÃO"),"NÃO"),"")</f>
        <v>NÃO</v>
      </c>
    </row>
    <row r="1225" spans="1:12" s="19" customFormat="1" ht="15" customHeight="1" x14ac:dyDescent="0.25">
      <c r="A1225" s="88" t="s">
        <v>6592</v>
      </c>
      <c r="B1225" s="40" t="s">
        <v>4626</v>
      </c>
      <c r="C1225" s="82" t="s">
        <v>10958</v>
      </c>
      <c r="D1225" s="82">
        <v>669</v>
      </c>
      <c r="E1225" s="82">
        <v>135</v>
      </c>
      <c r="F1225" s="82">
        <v>57</v>
      </c>
      <c r="G1225" s="82">
        <v>861</v>
      </c>
      <c r="H1225" s="40" t="s">
        <v>2</v>
      </c>
      <c r="I1225" s="83" t="str">
        <f>IFERROR(VLOOKUP(A1225,'Alíquotas - CADPREV'!$B$2152:$N$4324,8,FALSE),"")</f>
        <v>NÃO</v>
      </c>
      <c r="J1225" s="83" t="str">
        <f>IF(H1225="RPPS",VLOOKUP(A1225,' Legislação Benef - GESCON'!$B$4:$I$2159,3,FALSE),"")</f>
        <v>NÃO</v>
      </c>
      <c r="K1225" s="83" t="str">
        <f>IF(H1225="RPPS",VLOOKUP(A1225,' Legislação Benef - GESCON'!$B$4:$I$2159,6,FALSE),"")</f>
        <v>NÃO</v>
      </c>
      <c r="L1225" s="83" t="str">
        <f>IF(H1225="RPPS",IFERROR(IF(VLOOKUP(A1225,'Suspensão de repasses - GESCON'!$D$3:$J$1048576,7,FALSE)="Validada","SIM","NÃO"),"NÃO"),"")</f>
        <v>NÃO</v>
      </c>
    </row>
    <row r="1226" spans="1:12" s="19" customFormat="1" ht="15" customHeight="1" x14ac:dyDescent="0.25">
      <c r="A1226" s="88" t="s">
        <v>6593</v>
      </c>
      <c r="B1226" s="40" t="s">
        <v>4626</v>
      </c>
      <c r="C1226" s="82" t="s">
        <v>10958</v>
      </c>
      <c r="D1226" s="82">
        <v>1054</v>
      </c>
      <c r="E1226" s="82">
        <v>267</v>
      </c>
      <c r="F1226" s="82">
        <v>65</v>
      </c>
      <c r="G1226" s="82">
        <v>1386</v>
      </c>
      <c r="H1226" s="40" t="s">
        <v>2</v>
      </c>
      <c r="I1226" s="83" t="str">
        <f>IFERROR(VLOOKUP(A1226,'Alíquotas - CADPREV'!$B$2152:$N$4324,8,FALSE),"")</f>
        <v>NÃO</v>
      </c>
      <c r="J1226" s="83" t="str">
        <f>IF(H1226="RPPS",VLOOKUP(A1226,' Legislação Benef - GESCON'!$B$4:$I$2159,3,FALSE),"")</f>
        <v>NÃO</v>
      </c>
      <c r="K1226" s="83" t="str">
        <f>IF(H1226="RPPS",VLOOKUP(A1226,' Legislação Benef - GESCON'!$B$4:$I$2159,6,FALSE),"")</f>
        <v>NÃO</v>
      </c>
      <c r="L1226" s="83" t="str">
        <f>IF(H1226="RPPS",IFERROR(IF(VLOOKUP(A1226,'Suspensão de repasses - GESCON'!$D$3:$J$1048576,7,FALSE)="Validada","SIM","NÃO"),"NÃO"),"")</f>
        <v>NÃO</v>
      </c>
    </row>
    <row r="1227" spans="1:12" s="19" customFormat="1" ht="15" customHeight="1" x14ac:dyDescent="0.25">
      <c r="A1227" s="88" t="s">
        <v>6594</v>
      </c>
      <c r="B1227" s="40" t="s">
        <v>3812</v>
      </c>
      <c r="C1227" s="82" t="s">
        <v>10958</v>
      </c>
      <c r="D1227" s="82">
        <v>184</v>
      </c>
      <c r="E1227" s="82">
        <v>54</v>
      </c>
      <c r="F1227" s="82">
        <v>8</v>
      </c>
      <c r="G1227" s="82">
        <v>246</v>
      </c>
      <c r="H1227" s="40" t="s">
        <v>2</v>
      </c>
      <c r="I1227" s="83" t="str">
        <f>IFERROR(VLOOKUP(A1227,'Alíquotas - CADPREV'!$B$2152:$N$4324,8,FALSE),"")</f>
        <v>NÃO</v>
      </c>
      <c r="J1227" s="83" t="str">
        <f>IF(H1227="RPPS",VLOOKUP(A1227,' Legislação Benef - GESCON'!$B$4:$I$2159,3,FALSE),"")</f>
        <v>NÃO</v>
      </c>
      <c r="K1227" s="83" t="str">
        <f>IF(H1227="RPPS",VLOOKUP(A1227,' Legislação Benef - GESCON'!$B$4:$I$2159,6,FALSE),"")</f>
        <v>NÃO</v>
      </c>
      <c r="L1227" s="83" t="str">
        <f>IF(H1227="RPPS",IFERROR(IF(VLOOKUP(A1227,'Suspensão de repasses - GESCON'!$D$3:$J$1048576,7,FALSE)="Validada","SIM","NÃO"),"NÃO"),"")</f>
        <v>NÃO</v>
      </c>
    </row>
    <row r="1228" spans="1:12" s="19" customFormat="1" ht="15" customHeight="1" x14ac:dyDescent="0.25">
      <c r="A1228" s="88" t="s">
        <v>6595</v>
      </c>
      <c r="B1228" s="40" t="s">
        <v>3143</v>
      </c>
      <c r="C1228" s="82" t="s">
        <v>10958</v>
      </c>
      <c r="D1228" s="82">
        <v>747</v>
      </c>
      <c r="E1228" s="82">
        <v>113</v>
      </c>
      <c r="F1228" s="82">
        <v>43</v>
      </c>
      <c r="G1228" s="82">
        <v>903</v>
      </c>
      <c r="H1228" s="40" t="s">
        <v>2</v>
      </c>
      <c r="I1228" s="83" t="str">
        <f>IFERROR(VLOOKUP(A1228,'Alíquotas - CADPREV'!$B$2152:$N$4324,8,FALSE),"")</f>
        <v>NÃO</v>
      </c>
      <c r="J1228" s="83" t="str">
        <f>IF(H1228="RPPS",VLOOKUP(A1228,' Legislação Benef - GESCON'!$B$4:$I$2159,3,FALSE),"")</f>
        <v>NÃO</v>
      </c>
      <c r="K1228" s="83" t="str">
        <f>IF(H1228="RPPS",VLOOKUP(A1228,' Legislação Benef - GESCON'!$B$4:$I$2159,6,FALSE),"")</f>
        <v>NÃO</v>
      </c>
      <c r="L1228" s="83" t="str">
        <f>IF(H1228="RPPS",IFERROR(IF(VLOOKUP(A1228,'Suspensão de repasses - GESCON'!$D$3:$J$1048576,7,FALSE)="Validada","SIM","NÃO"),"NÃO"),"")</f>
        <v>NÃO</v>
      </c>
    </row>
    <row r="1229" spans="1:12" s="19" customFormat="1" ht="15" customHeight="1" x14ac:dyDescent="0.25">
      <c r="A1229" s="88" t="s">
        <v>6596</v>
      </c>
      <c r="B1229" s="40" t="s">
        <v>3812</v>
      </c>
      <c r="C1229" s="82" t="s">
        <v>10958</v>
      </c>
      <c r="D1229" s="82">
        <v>191</v>
      </c>
      <c r="E1229" s="82">
        <v>58</v>
      </c>
      <c r="F1229" s="82">
        <v>9</v>
      </c>
      <c r="G1229" s="82">
        <v>258</v>
      </c>
      <c r="H1229" s="40" t="s">
        <v>2</v>
      </c>
      <c r="I1229" s="83" t="str">
        <f>IFERROR(VLOOKUP(A1229,'Alíquotas - CADPREV'!$B$2152:$N$4324,8,FALSE),"")</f>
        <v>NÃO</v>
      </c>
      <c r="J1229" s="83" t="str">
        <f>IF(H1229="RPPS",VLOOKUP(A1229,' Legislação Benef - GESCON'!$B$4:$I$2159,3,FALSE),"")</f>
        <v>NÃO</v>
      </c>
      <c r="K1229" s="83" t="str">
        <f>IF(H1229="RPPS",VLOOKUP(A1229,' Legislação Benef - GESCON'!$B$4:$I$2159,6,FALSE),"")</f>
        <v>SIM</v>
      </c>
      <c r="L1229" s="83" t="str">
        <f>IF(H1229="RPPS",IFERROR(IF(VLOOKUP(A1229,'Suspensão de repasses - GESCON'!$D$3:$J$1048576,7,FALSE)="Validada","SIM","NÃO"),"NÃO"),"")</f>
        <v>NÃO</v>
      </c>
    </row>
    <row r="1230" spans="1:12" s="19" customFormat="1" ht="15" hidden="1" customHeight="1" x14ac:dyDescent="0.25">
      <c r="A1230" s="88" t="s">
        <v>6597</v>
      </c>
      <c r="B1230" s="40" t="s">
        <v>3601</v>
      </c>
      <c r="C1230" s="82" t="s">
        <v>10959</v>
      </c>
      <c r="D1230" s="82"/>
      <c r="E1230" s="82"/>
      <c r="F1230" s="82"/>
      <c r="G1230" s="82"/>
      <c r="H1230" s="40" t="s">
        <v>4</v>
      </c>
      <c r="I1230" s="83" t="str">
        <f>IFERROR(VLOOKUP(A1230,'Alíquotas - CADPREV'!$B$2152:$N$4324,8,FALSE),"")</f>
        <v/>
      </c>
      <c r="J1230" s="83" t="str">
        <f>IF(H1230="RPPS",VLOOKUP(A1230,' Legislação Benef - GESCON'!$B$4:$I$2159,3,FALSE),"")</f>
        <v/>
      </c>
      <c r="K1230" s="83" t="str">
        <f>IF(H1230="RPPS",VLOOKUP(A1230,' Legislação Benef - GESCON'!$B$4:$I$2159,6,FALSE),"")</f>
        <v/>
      </c>
      <c r="L1230" s="83" t="str">
        <f>IF(H1230="RPPS",IFERROR(IF(VLOOKUP(A1230,'Suspensão de repasses - GESCON'!$D$3:$J$1048576,7,FALSE)="Validada","SIM","NÃO"),"NÃO"),"")</f>
        <v/>
      </c>
    </row>
    <row r="1231" spans="1:12" s="19" customFormat="1" ht="15" customHeight="1" x14ac:dyDescent="0.25">
      <c r="A1231" s="88" t="s">
        <v>6598</v>
      </c>
      <c r="B1231" s="40" t="s">
        <v>3812</v>
      </c>
      <c r="C1231" s="82" t="s">
        <v>10958</v>
      </c>
      <c r="D1231" s="82">
        <v>110</v>
      </c>
      <c r="E1231" s="82">
        <v>13</v>
      </c>
      <c r="F1231" s="82">
        <v>4</v>
      </c>
      <c r="G1231" s="82">
        <v>127</v>
      </c>
      <c r="H1231" s="40" t="s">
        <v>2</v>
      </c>
      <c r="I1231" s="83" t="str">
        <f>IFERROR(VLOOKUP(A1231,'Alíquotas - CADPREV'!$B$2152:$N$4324,8,FALSE),"")</f>
        <v>SIM</v>
      </c>
      <c r="J1231" s="83" t="str">
        <f>IF(H1231="RPPS",VLOOKUP(A1231,' Legislação Benef - GESCON'!$B$4:$I$2159,3,FALSE),"")</f>
        <v>NÃO</v>
      </c>
      <c r="K1231" s="83" t="str">
        <f>IF(H1231="RPPS",VLOOKUP(A1231,' Legislação Benef - GESCON'!$B$4:$I$2159,6,FALSE),"")</f>
        <v>SIM</v>
      </c>
      <c r="L1231" s="83" t="str">
        <f>IF(H1231="RPPS",IFERROR(IF(VLOOKUP(A1231,'Suspensão de repasses - GESCON'!$D$3:$J$1048576,7,FALSE)="Validada","SIM","NÃO"),"NÃO"),"")</f>
        <v>NÃO</v>
      </c>
    </row>
    <row r="1232" spans="1:12" s="19" customFormat="1" ht="15" customHeight="1" x14ac:dyDescent="0.25">
      <c r="A1232" s="88" t="s">
        <v>6599</v>
      </c>
      <c r="B1232" s="40" t="s">
        <v>3812</v>
      </c>
      <c r="C1232" s="82" t="s">
        <v>10958</v>
      </c>
      <c r="D1232" s="82">
        <v>324</v>
      </c>
      <c r="E1232" s="82">
        <v>39</v>
      </c>
      <c r="F1232" s="82">
        <v>14</v>
      </c>
      <c r="G1232" s="82">
        <v>377</v>
      </c>
      <c r="H1232" s="40" t="s">
        <v>2</v>
      </c>
      <c r="I1232" s="83" t="str">
        <f>IFERROR(VLOOKUP(A1232,'Alíquotas - CADPREV'!$B$2152:$N$4324,8,FALSE),"")</f>
        <v>SIM</v>
      </c>
      <c r="J1232" s="83" t="str">
        <f>IF(H1232="RPPS",VLOOKUP(A1232,' Legislação Benef - GESCON'!$B$4:$I$2159,3,FALSE),"")</f>
        <v>NÃO</v>
      </c>
      <c r="K1232" s="83" t="str">
        <f>IF(H1232="RPPS",VLOOKUP(A1232,' Legislação Benef - GESCON'!$B$4:$I$2159,6,FALSE),"")</f>
        <v>SIM</v>
      </c>
      <c r="L1232" s="83" t="str">
        <f>IF(H1232="RPPS",IFERROR(IF(VLOOKUP(A1232,'Suspensão de repasses - GESCON'!$D$3:$J$1048576,7,FALSE)="Validada","SIM","NÃO"),"NÃO"),"")</f>
        <v>NÃO</v>
      </c>
    </row>
    <row r="1233" spans="1:12" s="19" customFormat="1" ht="15" customHeight="1" x14ac:dyDescent="0.25">
      <c r="A1233" s="88" t="s">
        <v>6600</v>
      </c>
      <c r="B1233" s="40" t="s">
        <v>3812</v>
      </c>
      <c r="C1233" s="82" t="s">
        <v>10958</v>
      </c>
      <c r="D1233" s="82">
        <v>364</v>
      </c>
      <c r="E1233" s="82">
        <v>151</v>
      </c>
      <c r="F1233" s="82">
        <v>44</v>
      </c>
      <c r="G1233" s="82">
        <v>559</v>
      </c>
      <c r="H1233" s="40" t="s">
        <v>2</v>
      </c>
      <c r="I1233" s="83" t="str">
        <f>IFERROR(VLOOKUP(A1233,'Alíquotas - CADPREV'!$B$2152:$N$4324,8,FALSE),"")</f>
        <v>SIM</v>
      </c>
      <c r="J1233" s="83" t="str">
        <f>IF(H1233="RPPS",VLOOKUP(A1233,' Legislação Benef - GESCON'!$B$4:$I$2159,3,FALSE),"")</f>
        <v>NÃO</v>
      </c>
      <c r="K1233" s="83" t="str">
        <f>IF(H1233="RPPS",VLOOKUP(A1233,' Legislação Benef - GESCON'!$B$4:$I$2159,6,FALSE),"")</f>
        <v>NÃO</v>
      </c>
      <c r="L1233" s="83" t="str">
        <f>IF(H1233="RPPS",IFERROR(IF(VLOOKUP(A1233,'Suspensão de repasses - GESCON'!$D$3:$J$1048576,7,FALSE)="Validada","SIM","NÃO"),"NÃO"),"")</f>
        <v>NÃO</v>
      </c>
    </row>
    <row r="1234" spans="1:12" s="19" customFormat="1" ht="15" hidden="1" customHeight="1" x14ac:dyDescent="0.25">
      <c r="A1234" s="88" t="s">
        <v>6601</v>
      </c>
      <c r="B1234" s="40" t="s">
        <v>4289</v>
      </c>
      <c r="C1234" s="82" t="s">
        <v>10959</v>
      </c>
      <c r="D1234" s="82"/>
      <c r="E1234" s="82"/>
      <c r="F1234" s="82"/>
      <c r="G1234" s="82"/>
      <c r="H1234" s="40" t="s">
        <v>4</v>
      </c>
      <c r="I1234" s="83" t="str">
        <f>IFERROR(VLOOKUP(A1234,'Alíquotas - CADPREV'!$B$2152:$N$4324,8,FALSE),"")</f>
        <v/>
      </c>
      <c r="J1234" s="83" t="str">
        <f>IF(H1234="RPPS",VLOOKUP(A1234,' Legislação Benef - GESCON'!$B$4:$I$2159,3,FALSE),"")</f>
        <v/>
      </c>
      <c r="K1234" s="83" t="str">
        <f>IF(H1234="RPPS",VLOOKUP(A1234,' Legislação Benef - GESCON'!$B$4:$I$2159,6,FALSE),"")</f>
        <v/>
      </c>
      <c r="L1234" s="83" t="str">
        <f>IF(H1234="RPPS",IFERROR(IF(VLOOKUP(A1234,'Suspensão de repasses - GESCON'!$D$3:$J$1048576,7,FALSE)="Validada","SIM","NÃO"),"NÃO"),"")</f>
        <v/>
      </c>
    </row>
    <row r="1235" spans="1:12" s="19" customFormat="1" ht="15" hidden="1" customHeight="1" x14ac:dyDescent="0.25">
      <c r="A1235" s="88" t="s">
        <v>6602</v>
      </c>
      <c r="B1235" s="40" t="s">
        <v>4626</v>
      </c>
      <c r="C1235" s="82" t="s">
        <v>10959</v>
      </c>
      <c r="D1235" s="82"/>
      <c r="E1235" s="82"/>
      <c r="F1235" s="82"/>
      <c r="G1235" s="82"/>
      <c r="H1235" s="40" t="s">
        <v>4</v>
      </c>
      <c r="I1235" s="83" t="str">
        <f>IFERROR(VLOOKUP(A1235,'Alíquotas - CADPREV'!$B$2152:$N$4324,8,FALSE),"")</f>
        <v/>
      </c>
      <c r="J1235" s="83" t="str">
        <f>IF(H1235="RPPS",VLOOKUP(A1235,' Legislação Benef - GESCON'!$B$4:$I$2159,3,FALSE),"")</f>
        <v/>
      </c>
      <c r="K1235" s="83" t="str">
        <f>IF(H1235="RPPS",VLOOKUP(A1235,' Legislação Benef - GESCON'!$B$4:$I$2159,6,FALSE),"")</f>
        <v/>
      </c>
      <c r="L1235" s="83" t="str">
        <f>IF(H1235="RPPS",IFERROR(IF(VLOOKUP(A1235,'Suspensão de repasses - GESCON'!$D$3:$J$1048576,7,FALSE)="Validada","SIM","NÃO"),"NÃO"),"")</f>
        <v/>
      </c>
    </row>
    <row r="1236" spans="1:12" s="19" customFormat="1" ht="15" hidden="1" customHeight="1" x14ac:dyDescent="0.25">
      <c r="A1236" s="88" t="s">
        <v>6603</v>
      </c>
      <c r="B1236" s="40" t="s">
        <v>3143</v>
      </c>
      <c r="C1236" s="82" t="s">
        <v>10959</v>
      </c>
      <c r="D1236" s="82"/>
      <c r="E1236" s="82"/>
      <c r="F1236" s="82"/>
      <c r="G1236" s="82"/>
      <c r="H1236" s="40" t="s">
        <v>4</v>
      </c>
      <c r="I1236" s="83" t="str">
        <f>IFERROR(VLOOKUP(A1236,'Alíquotas - CADPREV'!$B$2152:$N$4324,8,FALSE),"")</f>
        <v/>
      </c>
      <c r="J1236" s="83" t="str">
        <f>IF(H1236="RPPS",VLOOKUP(A1236,' Legislação Benef - GESCON'!$B$4:$I$2159,3,FALSE),"")</f>
        <v/>
      </c>
      <c r="K1236" s="83" t="str">
        <f>IF(H1236="RPPS",VLOOKUP(A1236,' Legislação Benef - GESCON'!$B$4:$I$2159,6,FALSE),"")</f>
        <v/>
      </c>
      <c r="L1236" s="83" t="str">
        <f>IF(H1236="RPPS",IFERROR(IF(VLOOKUP(A1236,'Suspensão de repasses - GESCON'!$D$3:$J$1048576,7,FALSE)="Validada","SIM","NÃO"),"NÃO"),"")</f>
        <v/>
      </c>
    </row>
    <row r="1237" spans="1:12" s="19" customFormat="1" ht="15" customHeight="1" x14ac:dyDescent="0.25">
      <c r="A1237" s="88" t="s">
        <v>6604</v>
      </c>
      <c r="B1237" s="40" t="s">
        <v>901</v>
      </c>
      <c r="C1237" s="82" t="s">
        <v>10958</v>
      </c>
      <c r="D1237" s="82">
        <v>601</v>
      </c>
      <c r="E1237" s="82">
        <v>111</v>
      </c>
      <c r="F1237" s="82">
        <v>111</v>
      </c>
      <c r="G1237" s="82">
        <v>823</v>
      </c>
      <c r="H1237" s="40" t="s">
        <v>2</v>
      </c>
      <c r="I1237" s="83" t="str">
        <f>IFERROR(VLOOKUP(A1237,'Alíquotas - CADPREV'!$B$2152:$N$4324,8,FALSE),"")</f>
        <v>NÃO</v>
      </c>
      <c r="J1237" s="83" t="str">
        <f>IF(H1237="RPPS",VLOOKUP(A1237,' Legislação Benef - GESCON'!$B$4:$I$2159,3,FALSE),"")</f>
        <v>NÃO</v>
      </c>
      <c r="K1237" s="83" t="str">
        <f>IF(H1237="RPPS",VLOOKUP(A1237,' Legislação Benef - GESCON'!$B$4:$I$2159,6,FALSE),"")</f>
        <v>NÃO</v>
      </c>
      <c r="L1237" s="83" t="str">
        <f>IF(H1237="RPPS",IFERROR(IF(VLOOKUP(A1237,'Suspensão de repasses - GESCON'!$D$3:$J$1048576,7,FALSE)="Validada","SIM","NÃO"),"NÃO"),"")</f>
        <v>NÃO</v>
      </c>
    </row>
    <row r="1238" spans="1:12" s="19" customFormat="1" ht="15" hidden="1" customHeight="1" x14ac:dyDescent="0.25">
      <c r="A1238" s="88" t="s">
        <v>6605</v>
      </c>
      <c r="B1238" s="40" t="s">
        <v>2758</v>
      </c>
      <c r="C1238" s="82" t="s">
        <v>10959</v>
      </c>
      <c r="D1238" s="82"/>
      <c r="E1238" s="82"/>
      <c r="F1238" s="82"/>
      <c r="G1238" s="82"/>
      <c r="H1238" s="40" t="s">
        <v>4</v>
      </c>
      <c r="I1238" s="83" t="str">
        <f>IFERROR(VLOOKUP(A1238,'Alíquotas - CADPREV'!$B$2152:$N$4324,8,FALSE),"")</f>
        <v/>
      </c>
      <c r="J1238" s="83" t="str">
        <f>IF(H1238="RPPS",VLOOKUP(A1238,' Legislação Benef - GESCON'!$B$4:$I$2159,3,FALSE),"")</f>
        <v/>
      </c>
      <c r="K1238" s="83" t="str">
        <f>IF(H1238="RPPS",VLOOKUP(A1238,' Legislação Benef - GESCON'!$B$4:$I$2159,6,FALSE),"")</f>
        <v/>
      </c>
      <c r="L1238" s="83" t="str">
        <f>IF(H1238="RPPS",IFERROR(IF(VLOOKUP(A1238,'Suspensão de repasses - GESCON'!$D$3:$J$1048576,7,FALSE)="Validada","SIM","NÃO"),"NÃO"),"")</f>
        <v/>
      </c>
    </row>
    <row r="1239" spans="1:12" s="19" customFormat="1" ht="15" customHeight="1" x14ac:dyDescent="0.25">
      <c r="A1239" s="88" t="s">
        <v>6606</v>
      </c>
      <c r="B1239" s="40" t="s">
        <v>2758</v>
      </c>
      <c r="C1239" s="82" t="s">
        <v>10958</v>
      </c>
      <c r="D1239" s="82">
        <v>667</v>
      </c>
      <c r="E1239" s="82">
        <v>164</v>
      </c>
      <c r="F1239" s="82">
        <v>48</v>
      </c>
      <c r="G1239" s="82">
        <v>879</v>
      </c>
      <c r="H1239" s="40" t="s">
        <v>2</v>
      </c>
      <c r="I1239" s="83" t="str">
        <f>IFERROR(VLOOKUP(A1239,'Alíquotas - CADPREV'!$B$2152:$N$4324,8,FALSE),"")</f>
        <v>NÃO</v>
      </c>
      <c r="J1239" s="83" t="str">
        <f>IF(H1239="RPPS",VLOOKUP(A1239,' Legislação Benef - GESCON'!$B$4:$I$2159,3,FALSE),"")</f>
        <v>NÃO</v>
      </c>
      <c r="K1239" s="83" t="str">
        <f>IF(H1239="RPPS",VLOOKUP(A1239,' Legislação Benef - GESCON'!$B$4:$I$2159,6,FALSE),"")</f>
        <v>NÃO</v>
      </c>
      <c r="L1239" s="83" t="str">
        <f>IF(H1239="RPPS",IFERROR(IF(VLOOKUP(A1239,'Suspensão de repasses - GESCON'!$D$3:$J$1048576,7,FALSE)="Validada","SIM","NÃO"),"NÃO"),"")</f>
        <v>NÃO</v>
      </c>
    </row>
    <row r="1240" spans="1:12" s="19" customFormat="1" ht="15" customHeight="1" x14ac:dyDescent="0.25">
      <c r="A1240" s="88" t="s">
        <v>6607</v>
      </c>
      <c r="B1240" s="40" t="s">
        <v>29</v>
      </c>
      <c r="C1240" s="82" t="s">
        <v>10958</v>
      </c>
      <c r="D1240" s="82"/>
      <c r="E1240" s="82"/>
      <c r="F1240" s="82"/>
      <c r="G1240" s="82"/>
      <c r="H1240" s="40" t="s">
        <v>2</v>
      </c>
      <c r="I1240" s="83" t="str">
        <f>IFERROR(VLOOKUP(A1240,'Alíquotas - CADPREV'!$B$2152:$N$4324,8,FALSE),"")</f>
        <v>NÃO</v>
      </c>
      <c r="J1240" s="83" t="str">
        <f>IF(H1240="RPPS",VLOOKUP(A1240,' Legislação Benef - GESCON'!$B$4:$I$2159,3,FALSE),"")</f>
        <v>NÃO</v>
      </c>
      <c r="K1240" s="83" t="str">
        <f>IF(H1240="RPPS",VLOOKUP(A1240,' Legislação Benef - GESCON'!$B$4:$I$2159,6,FALSE),"")</f>
        <v>NÃO</v>
      </c>
      <c r="L1240" s="83" t="str">
        <f>IF(H1240="RPPS",IFERROR(IF(VLOOKUP(A1240,'Suspensão de repasses - GESCON'!$D$3:$J$1048576,7,FALSE)="Validada","SIM","NÃO"),"NÃO"),"")</f>
        <v>NÃO</v>
      </c>
    </row>
    <row r="1241" spans="1:12" s="19" customFormat="1" ht="15" hidden="1" customHeight="1" x14ac:dyDescent="0.25">
      <c r="A1241" s="88" t="s">
        <v>6608</v>
      </c>
      <c r="B1241" s="40" t="s">
        <v>1356</v>
      </c>
      <c r="C1241" s="82" t="s">
        <v>10959</v>
      </c>
      <c r="D1241" s="82"/>
      <c r="E1241" s="82"/>
      <c r="F1241" s="82"/>
      <c r="G1241" s="82"/>
      <c r="H1241" s="40" t="s">
        <v>4</v>
      </c>
      <c r="I1241" s="83" t="str">
        <f>IFERROR(VLOOKUP(A1241,'Alíquotas - CADPREV'!$B$2152:$N$4324,8,FALSE),"")</f>
        <v/>
      </c>
      <c r="J1241" s="83" t="str">
        <f>IF(H1241="RPPS",VLOOKUP(A1241,' Legislação Benef - GESCON'!$B$4:$I$2159,3,FALSE),"")</f>
        <v/>
      </c>
      <c r="K1241" s="83" t="str">
        <f>IF(H1241="RPPS",VLOOKUP(A1241,' Legislação Benef - GESCON'!$B$4:$I$2159,6,FALSE),"")</f>
        <v/>
      </c>
      <c r="L1241" s="83" t="str">
        <f>IF(H1241="RPPS",IFERROR(IF(VLOOKUP(A1241,'Suspensão de repasses - GESCON'!$D$3:$J$1048576,7,FALSE)="Validada","SIM","NÃO"),"NÃO"),"")</f>
        <v/>
      </c>
    </row>
    <row r="1242" spans="1:12" s="19" customFormat="1" ht="15" hidden="1" customHeight="1" x14ac:dyDescent="0.25">
      <c r="A1242" s="88" t="s">
        <v>6609</v>
      </c>
      <c r="B1242" s="40" t="s">
        <v>1356</v>
      </c>
      <c r="C1242" s="82" t="s">
        <v>10959</v>
      </c>
      <c r="D1242" s="82"/>
      <c r="E1242" s="82"/>
      <c r="F1242" s="82"/>
      <c r="G1242" s="82"/>
      <c r="H1242" s="40" t="s">
        <v>4</v>
      </c>
      <c r="I1242" s="83" t="str">
        <f>IFERROR(VLOOKUP(A1242,'Alíquotas - CADPREV'!$B$2152:$N$4324,8,FALSE),"")</f>
        <v/>
      </c>
      <c r="J1242" s="83" t="str">
        <f>IF(H1242="RPPS",VLOOKUP(A1242,' Legislação Benef - GESCON'!$B$4:$I$2159,3,FALSE),"")</f>
        <v/>
      </c>
      <c r="K1242" s="83" t="str">
        <f>IF(H1242="RPPS",VLOOKUP(A1242,' Legislação Benef - GESCON'!$B$4:$I$2159,6,FALSE),"")</f>
        <v/>
      </c>
      <c r="L1242" s="83" t="str">
        <f>IF(H1242="RPPS",IFERROR(IF(VLOOKUP(A1242,'Suspensão de repasses - GESCON'!$D$3:$J$1048576,7,FALSE)="Validada","SIM","NÃO"),"NÃO"),"")</f>
        <v/>
      </c>
    </row>
    <row r="1243" spans="1:12" s="19" customFormat="1" ht="15" customHeight="1" x14ac:dyDescent="0.25">
      <c r="A1243" s="88" t="s">
        <v>6610</v>
      </c>
      <c r="B1243" s="40" t="s">
        <v>3812</v>
      </c>
      <c r="C1243" s="82" t="s">
        <v>10958</v>
      </c>
      <c r="D1243" s="82">
        <v>282</v>
      </c>
      <c r="E1243" s="82">
        <v>102</v>
      </c>
      <c r="F1243" s="82">
        <v>8</v>
      </c>
      <c r="G1243" s="82">
        <v>392</v>
      </c>
      <c r="H1243" s="40" t="s">
        <v>2</v>
      </c>
      <c r="I1243" s="83" t="str">
        <f>IFERROR(VLOOKUP(A1243,'Alíquotas - CADPREV'!$B$2152:$N$4324,8,FALSE),"")</f>
        <v>SIM</v>
      </c>
      <c r="J1243" s="83" t="str">
        <f>IF(H1243="RPPS",VLOOKUP(A1243,' Legislação Benef - GESCON'!$B$4:$I$2159,3,FALSE),"")</f>
        <v>NÃO</v>
      </c>
      <c r="K1243" s="83" t="str">
        <f>IF(H1243="RPPS",VLOOKUP(A1243,' Legislação Benef - GESCON'!$B$4:$I$2159,6,FALSE),"")</f>
        <v>SIM</v>
      </c>
      <c r="L1243" s="83" t="str">
        <f>IF(H1243="RPPS",IFERROR(IF(VLOOKUP(A1243,'Suspensão de repasses - GESCON'!$D$3:$J$1048576,7,FALSE)="Validada","SIM","NÃO"),"NÃO"),"")</f>
        <v>NÃO</v>
      </c>
    </row>
    <row r="1244" spans="1:12" s="19" customFormat="1" ht="15" hidden="1" customHeight="1" x14ac:dyDescent="0.25">
      <c r="A1244" s="88" t="s">
        <v>6611</v>
      </c>
      <c r="B1244" s="40" t="s">
        <v>5227</v>
      </c>
      <c r="C1244" s="82" t="s">
        <v>10959</v>
      </c>
      <c r="D1244" s="82"/>
      <c r="E1244" s="82"/>
      <c r="F1244" s="82"/>
      <c r="G1244" s="82"/>
      <c r="H1244" s="40" t="s">
        <v>4</v>
      </c>
      <c r="I1244" s="83" t="str">
        <f>IFERROR(VLOOKUP(A1244,'Alíquotas - CADPREV'!$B$2152:$N$4324,8,FALSE),"")</f>
        <v/>
      </c>
      <c r="J1244" s="83" t="str">
        <f>IF(H1244="RPPS",VLOOKUP(A1244,' Legislação Benef - GESCON'!$B$4:$I$2159,3,FALSE),"")</f>
        <v/>
      </c>
      <c r="K1244" s="83" t="str">
        <f>IF(H1244="RPPS",VLOOKUP(A1244,' Legislação Benef - GESCON'!$B$4:$I$2159,6,FALSE),"")</f>
        <v/>
      </c>
      <c r="L1244" s="83" t="str">
        <f>IF(H1244="RPPS",IFERROR(IF(VLOOKUP(A1244,'Suspensão de repasses - GESCON'!$D$3:$J$1048576,7,FALSE)="Validada","SIM","NÃO"),"NÃO"),"")</f>
        <v/>
      </c>
    </row>
    <row r="1245" spans="1:12" s="19" customFormat="1" ht="15" hidden="1" customHeight="1" x14ac:dyDescent="0.25">
      <c r="A1245" s="88" t="s">
        <v>6612</v>
      </c>
      <c r="B1245" s="40" t="s">
        <v>5227</v>
      </c>
      <c r="C1245" s="82" t="s">
        <v>10959</v>
      </c>
      <c r="D1245" s="82"/>
      <c r="E1245" s="82"/>
      <c r="F1245" s="82"/>
      <c r="G1245" s="82"/>
      <c r="H1245" s="40" t="s">
        <v>4</v>
      </c>
      <c r="I1245" s="83" t="str">
        <f>IFERROR(VLOOKUP(A1245,'Alíquotas - CADPREV'!$B$2152:$N$4324,8,FALSE),"")</f>
        <v/>
      </c>
      <c r="J1245" s="83" t="str">
        <f>IF(H1245="RPPS",VLOOKUP(A1245,' Legislação Benef - GESCON'!$B$4:$I$2159,3,FALSE),"")</f>
        <v/>
      </c>
      <c r="K1245" s="83" t="str">
        <f>IF(H1245="RPPS",VLOOKUP(A1245,' Legislação Benef - GESCON'!$B$4:$I$2159,6,FALSE),"")</f>
        <v/>
      </c>
      <c r="L1245" s="83" t="str">
        <f>IF(H1245="RPPS",IFERROR(IF(VLOOKUP(A1245,'Suspensão de repasses - GESCON'!$D$3:$J$1048576,7,FALSE)="Validada","SIM","NÃO"),"NÃO"),"")</f>
        <v/>
      </c>
    </row>
    <row r="1246" spans="1:12" s="19" customFormat="1" ht="15" hidden="1" customHeight="1" x14ac:dyDescent="0.25">
      <c r="A1246" s="88" t="s">
        <v>6613</v>
      </c>
      <c r="B1246" s="40" t="s">
        <v>1356</v>
      </c>
      <c r="C1246" s="82" t="s">
        <v>10959</v>
      </c>
      <c r="D1246" s="82"/>
      <c r="E1246" s="82"/>
      <c r="F1246" s="82"/>
      <c r="G1246" s="82"/>
      <c r="H1246" s="40" t="s">
        <v>4</v>
      </c>
      <c r="I1246" s="83" t="str">
        <f>IFERROR(VLOOKUP(A1246,'Alíquotas - CADPREV'!$B$2152:$N$4324,8,FALSE),"")</f>
        <v/>
      </c>
      <c r="J1246" s="83" t="str">
        <f>IF(H1246="RPPS",VLOOKUP(A1246,' Legislação Benef - GESCON'!$B$4:$I$2159,3,FALSE),"")</f>
        <v/>
      </c>
      <c r="K1246" s="83" t="str">
        <f>IF(H1246="RPPS",VLOOKUP(A1246,' Legislação Benef - GESCON'!$B$4:$I$2159,6,FALSE),"")</f>
        <v/>
      </c>
      <c r="L1246" s="83" t="str">
        <f>IF(H1246="RPPS",IFERROR(IF(VLOOKUP(A1246,'Suspensão de repasses - GESCON'!$D$3:$J$1048576,7,FALSE)="Validada","SIM","NÃO"),"NÃO"),"")</f>
        <v/>
      </c>
    </row>
    <row r="1247" spans="1:12" s="19" customFormat="1" ht="15" customHeight="1" x14ac:dyDescent="0.25">
      <c r="A1247" s="88" t="s">
        <v>6614</v>
      </c>
      <c r="B1247" s="40" t="s">
        <v>2274</v>
      </c>
      <c r="C1247" s="82" t="s">
        <v>10958</v>
      </c>
      <c r="D1247" s="82">
        <v>431</v>
      </c>
      <c r="E1247" s="82">
        <v>81</v>
      </c>
      <c r="F1247" s="82">
        <v>33</v>
      </c>
      <c r="G1247" s="82">
        <v>545</v>
      </c>
      <c r="H1247" s="40" t="s">
        <v>2</v>
      </c>
      <c r="I1247" s="83" t="str">
        <f>IFERROR(VLOOKUP(A1247,'Alíquotas - CADPREV'!$B$2152:$N$4324,8,FALSE),"")</f>
        <v>NÃO</v>
      </c>
      <c r="J1247" s="83" t="str">
        <f>IF(H1247="RPPS",VLOOKUP(A1247,' Legislação Benef - GESCON'!$B$4:$I$2159,3,FALSE),"")</f>
        <v>NÃO</v>
      </c>
      <c r="K1247" s="83" t="str">
        <f>IF(H1247="RPPS",VLOOKUP(A1247,' Legislação Benef - GESCON'!$B$4:$I$2159,6,FALSE),"")</f>
        <v>NÃO</v>
      </c>
      <c r="L1247" s="83" t="str">
        <f>IF(H1247="RPPS",IFERROR(IF(VLOOKUP(A1247,'Suspensão de repasses - GESCON'!$D$3:$J$1048576,7,FALSE)="Validada","SIM","NÃO"),"NÃO"),"")</f>
        <v>NÃO</v>
      </c>
    </row>
    <row r="1248" spans="1:12" s="19" customFormat="1" ht="15" customHeight="1" x14ac:dyDescent="0.25">
      <c r="A1248" s="88" t="s">
        <v>6615</v>
      </c>
      <c r="B1248" s="40" t="s">
        <v>1356</v>
      </c>
      <c r="C1248" s="82" t="s">
        <v>10958</v>
      </c>
      <c r="D1248" s="82">
        <v>278</v>
      </c>
      <c r="E1248" s="82">
        <v>11</v>
      </c>
      <c r="F1248" s="82">
        <v>2</v>
      </c>
      <c r="G1248" s="82">
        <v>291</v>
      </c>
      <c r="H1248" s="40" t="s">
        <v>2</v>
      </c>
      <c r="I1248" s="83" t="str">
        <f>IFERROR(VLOOKUP(A1248,'Alíquotas - CADPREV'!$B$2152:$N$4324,8,FALSE),"")</f>
        <v>NÃO</v>
      </c>
      <c r="J1248" s="83" t="str">
        <f>IF(H1248="RPPS",VLOOKUP(A1248,' Legislação Benef - GESCON'!$B$4:$I$2159,3,FALSE),"")</f>
        <v>NÃO</v>
      </c>
      <c r="K1248" s="83" t="str">
        <f>IF(H1248="RPPS",VLOOKUP(A1248,' Legislação Benef - GESCON'!$B$4:$I$2159,6,FALSE),"")</f>
        <v>NÃO</v>
      </c>
      <c r="L1248" s="83" t="str">
        <f>IF(H1248="RPPS",IFERROR(IF(VLOOKUP(A1248,'Suspensão de repasses - GESCON'!$D$3:$J$1048576,7,FALSE)="Validada","SIM","NÃO"),"NÃO"),"")</f>
        <v>NÃO</v>
      </c>
    </row>
    <row r="1249" spans="1:12" s="19" customFormat="1" ht="15" customHeight="1" x14ac:dyDescent="0.25">
      <c r="A1249" s="88" t="s">
        <v>6616</v>
      </c>
      <c r="B1249" s="40" t="s">
        <v>901</v>
      </c>
      <c r="C1249" s="82" t="s">
        <v>10958</v>
      </c>
      <c r="D1249" s="82">
        <v>351</v>
      </c>
      <c r="E1249" s="82">
        <v>31</v>
      </c>
      <c r="F1249" s="82">
        <v>13</v>
      </c>
      <c r="G1249" s="82">
        <v>395</v>
      </c>
      <c r="H1249" s="40" t="s">
        <v>2</v>
      </c>
      <c r="I1249" s="83" t="str">
        <f>IFERROR(VLOOKUP(A1249,'Alíquotas - CADPREV'!$B$2152:$N$4324,8,FALSE),"")</f>
        <v>NÃO</v>
      </c>
      <c r="J1249" s="83" t="str">
        <f>IF(H1249="RPPS",VLOOKUP(A1249,' Legislação Benef - GESCON'!$B$4:$I$2159,3,FALSE),"")</f>
        <v>NÃO</v>
      </c>
      <c r="K1249" s="83" t="str">
        <f>IF(H1249="RPPS",VLOOKUP(A1249,' Legislação Benef - GESCON'!$B$4:$I$2159,6,FALSE),"")</f>
        <v>NÃO</v>
      </c>
      <c r="L1249" s="83" t="str">
        <f>IF(H1249="RPPS",IFERROR(IF(VLOOKUP(A1249,'Suspensão de repasses - GESCON'!$D$3:$J$1048576,7,FALSE)="Validada","SIM","NÃO"),"NÃO"),"")</f>
        <v>NÃO</v>
      </c>
    </row>
    <row r="1250" spans="1:12" s="19" customFormat="1" ht="15" hidden="1" customHeight="1" x14ac:dyDescent="0.25">
      <c r="A1250" s="88" t="s">
        <v>6617</v>
      </c>
      <c r="B1250" s="40" t="s">
        <v>4289</v>
      </c>
      <c r="C1250" s="82" t="s">
        <v>10959</v>
      </c>
      <c r="D1250" s="82"/>
      <c r="E1250" s="82"/>
      <c r="F1250" s="82"/>
      <c r="G1250" s="82"/>
      <c r="H1250" s="40" t="s">
        <v>4</v>
      </c>
      <c r="I1250" s="83" t="str">
        <f>IFERROR(VLOOKUP(A1250,'Alíquotas - CADPREV'!$B$2152:$N$4324,8,FALSE),"")</f>
        <v/>
      </c>
      <c r="J1250" s="83" t="str">
        <f>IF(H1250="RPPS",VLOOKUP(A1250,' Legislação Benef - GESCON'!$B$4:$I$2159,3,FALSE),"")</f>
        <v/>
      </c>
      <c r="K1250" s="83" t="str">
        <f>IF(H1250="RPPS",VLOOKUP(A1250,' Legislação Benef - GESCON'!$B$4:$I$2159,6,FALSE),"")</f>
        <v/>
      </c>
      <c r="L1250" s="83" t="str">
        <f>IF(H1250="RPPS",IFERROR(IF(VLOOKUP(A1250,'Suspensão de repasses - GESCON'!$D$3:$J$1048576,7,FALSE)="Validada","SIM","NÃO"),"NÃO"),"")</f>
        <v/>
      </c>
    </row>
    <row r="1251" spans="1:12" s="19" customFormat="1" ht="15" customHeight="1" x14ac:dyDescent="0.25">
      <c r="A1251" s="88" t="s">
        <v>6618</v>
      </c>
      <c r="B1251" s="40" t="s">
        <v>2197</v>
      </c>
      <c r="C1251" s="82" t="s">
        <v>10958</v>
      </c>
      <c r="D1251" s="82">
        <v>814</v>
      </c>
      <c r="E1251" s="82">
        <v>113</v>
      </c>
      <c r="F1251" s="82">
        <v>25</v>
      </c>
      <c r="G1251" s="82">
        <v>952</v>
      </c>
      <c r="H1251" s="40" t="s">
        <v>2</v>
      </c>
      <c r="I1251" s="83" t="str">
        <f>IFERROR(VLOOKUP(A1251,'Alíquotas - CADPREV'!$B$2152:$N$4324,8,FALSE),"")</f>
        <v>NÃO</v>
      </c>
      <c r="J1251" s="83" t="str">
        <f>IF(H1251="RPPS",VLOOKUP(A1251,' Legislação Benef - GESCON'!$B$4:$I$2159,3,FALSE),"")</f>
        <v>NÃO</v>
      </c>
      <c r="K1251" s="83" t="str">
        <f>IF(H1251="RPPS",VLOOKUP(A1251,' Legislação Benef - GESCON'!$B$4:$I$2159,6,FALSE),"")</f>
        <v>NÃO</v>
      </c>
      <c r="L1251" s="83" t="str">
        <f>IF(H1251="RPPS",IFERROR(IF(VLOOKUP(A1251,'Suspensão de repasses - GESCON'!$D$3:$J$1048576,7,FALSE)="Validada","SIM","NÃO"),"NÃO"),"")</f>
        <v>NÃO</v>
      </c>
    </row>
    <row r="1252" spans="1:12" s="19" customFormat="1" ht="15" customHeight="1" x14ac:dyDescent="0.25">
      <c r="A1252" s="88" t="s">
        <v>6619</v>
      </c>
      <c r="B1252" s="40" t="s">
        <v>1142</v>
      </c>
      <c r="C1252" s="82" t="s">
        <v>10958</v>
      </c>
      <c r="D1252" s="82">
        <v>2203</v>
      </c>
      <c r="E1252" s="82">
        <v>514</v>
      </c>
      <c r="F1252" s="82">
        <v>0</v>
      </c>
      <c r="G1252" s="82">
        <v>2717</v>
      </c>
      <c r="H1252" s="40" t="s">
        <v>2</v>
      </c>
      <c r="I1252" s="83" t="str">
        <f>IFERROR(VLOOKUP(A1252,'Alíquotas - CADPREV'!$B$2152:$N$4324,8,FALSE),"")</f>
        <v>NÃO</v>
      </c>
      <c r="J1252" s="83" t="str">
        <f>IF(H1252="RPPS",VLOOKUP(A1252,' Legislação Benef - GESCON'!$B$4:$I$2159,3,FALSE),"")</f>
        <v>NÃO</v>
      </c>
      <c r="K1252" s="83" t="str">
        <f>IF(H1252="RPPS",VLOOKUP(A1252,' Legislação Benef - GESCON'!$B$4:$I$2159,6,FALSE),"")</f>
        <v>NÃO</v>
      </c>
      <c r="L1252" s="83" t="str">
        <f>IF(H1252="RPPS",IFERROR(IF(VLOOKUP(A1252,'Suspensão de repasses - GESCON'!$D$3:$J$1048576,7,FALSE)="Validada","SIM","NÃO"),"NÃO"),"")</f>
        <v>NÃO</v>
      </c>
    </row>
    <row r="1253" spans="1:12" s="19" customFormat="1" ht="15" customHeight="1" x14ac:dyDescent="0.25">
      <c r="A1253" s="88" t="s">
        <v>6620</v>
      </c>
      <c r="B1253" s="40" t="s">
        <v>4289</v>
      </c>
      <c r="C1253" s="82" t="s">
        <v>10958</v>
      </c>
      <c r="D1253" s="82">
        <v>3073</v>
      </c>
      <c r="E1253" s="82">
        <v>904</v>
      </c>
      <c r="F1253" s="82">
        <v>190</v>
      </c>
      <c r="G1253" s="82">
        <v>4167</v>
      </c>
      <c r="H1253" s="40" t="s">
        <v>2</v>
      </c>
      <c r="I1253" s="83" t="str">
        <f>IFERROR(VLOOKUP(A1253,'Alíquotas - CADPREV'!$B$2152:$N$4324,8,FALSE),"")</f>
        <v>NÃO</v>
      </c>
      <c r="J1253" s="83" t="str">
        <f>IF(H1253="RPPS",VLOOKUP(A1253,' Legislação Benef - GESCON'!$B$4:$I$2159,3,FALSE),"")</f>
        <v>NÃO</v>
      </c>
      <c r="K1253" s="83" t="str">
        <f>IF(H1253="RPPS",VLOOKUP(A1253,' Legislação Benef - GESCON'!$B$4:$I$2159,6,FALSE),"")</f>
        <v>SIM</v>
      </c>
      <c r="L1253" s="83" t="str">
        <f>IF(H1253="RPPS",IFERROR(IF(VLOOKUP(A1253,'Suspensão de repasses - GESCON'!$D$3:$J$1048576,7,FALSE)="Validada","SIM","NÃO"),"NÃO"),"")</f>
        <v>NÃO</v>
      </c>
    </row>
    <row r="1254" spans="1:12" s="19" customFormat="1" ht="15" hidden="1" customHeight="1" x14ac:dyDescent="0.25">
      <c r="A1254" s="88" t="s">
        <v>6621</v>
      </c>
      <c r="B1254" s="40" t="s">
        <v>4626</v>
      </c>
      <c r="C1254" s="82" t="s">
        <v>10959</v>
      </c>
      <c r="D1254" s="82"/>
      <c r="E1254" s="82"/>
      <c r="F1254" s="82"/>
      <c r="G1254" s="82"/>
      <c r="H1254" s="40" t="s">
        <v>4</v>
      </c>
      <c r="I1254" s="83" t="str">
        <f>IFERROR(VLOOKUP(A1254,'Alíquotas - CADPREV'!$B$2152:$N$4324,8,FALSE),"")</f>
        <v/>
      </c>
      <c r="J1254" s="83" t="str">
        <f>IF(H1254="RPPS",VLOOKUP(A1254,' Legislação Benef - GESCON'!$B$4:$I$2159,3,FALSE),"")</f>
        <v/>
      </c>
      <c r="K1254" s="83" t="str">
        <f>IF(H1254="RPPS",VLOOKUP(A1254,' Legislação Benef - GESCON'!$B$4:$I$2159,6,FALSE),"")</f>
        <v/>
      </c>
      <c r="L1254" s="83" t="str">
        <f>IF(H1254="RPPS",IFERROR(IF(VLOOKUP(A1254,'Suspensão de repasses - GESCON'!$D$3:$J$1048576,7,FALSE)="Validada","SIM","NÃO"),"NÃO"),"")</f>
        <v/>
      </c>
    </row>
    <row r="1255" spans="1:12" s="19" customFormat="1" ht="15" customHeight="1" x14ac:dyDescent="0.25">
      <c r="A1255" s="88" t="s">
        <v>6622</v>
      </c>
      <c r="B1255" s="40" t="s">
        <v>3812</v>
      </c>
      <c r="C1255" s="82" t="s">
        <v>10958</v>
      </c>
      <c r="D1255" s="82">
        <v>745</v>
      </c>
      <c r="E1255" s="82">
        <v>304</v>
      </c>
      <c r="F1255" s="82">
        <v>48</v>
      </c>
      <c r="G1255" s="82">
        <v>1097</v>
      </c>
      <c r="H1255" s="40" t="s">
        <v>2</v>
      </c>
      <c r="I1255" s="83" t="str">
        <f>IFERROR(VLOOKUP(A1255,'Alíquotas - CADPREV'!$B$2152:$N$4324,8,FALSE),"")</f>
        <v>NÃO</v>
      </c>
      <c r="J1255" s="83" t="str">
        <f>IF(H1255="RPPS",VLOOKUP(A1255,' Legislação Benef - GESCON'!$B$4:$I$2159,3,FALSE),"")</f>
        <v>NÃO</v>
      </c>
      <c r="K1255" s="83" t="str">
        <f>IF(H1255="RPPS",VLOOKUP(A1255,' Legislação Benef - GESCON'!$B$4:$I$2159,6,FALSE),"")</f>
        <v>NÃO</v>
      </c>
      <c r="L1255" s="83" t="str">
        <f>IF(H1255="RPPS",IFERROR(IF(VLOOKUP(A1255,'Suspensão de repasses - GESCON'!$D$3:$J$1048576,7,FALSE)="Validada","SIM","NÃO"),"NÃO"),"")</f>
        <v>NÃO</v>
      </c>
    </row>
    <row r="1256" spans="1:12" s="19" customFormat="1" ht="15" hidden="1" customHeight="1" x14ac:dyDescent="0.25">
      <c r="A1256" s="88" t="s">
        <v>6623</v>
      </c>
      <c r="B1256" s="40" t="s">
        <v>3812</v>
      </c>
      <c r="C1256" s="82" t="s">
        <v>10959</v>
      </c>
      <c r="D1256" s="82"/>
      <c r="E1256" s="82"/>
      <c r="F1256" s="82"/>
      <c r="G1256" s="82"/>
      <c r="H1256" s="40" t="s">
        <v>4</v>
      </c>
      <c r="I1256" s="83" t="str">
        <f>IFERROR(VLOOKUP(A1256,'Alíquotas - CADPREV'!$B$2152:$N$4324,8,FALSE),"")</f>
        <v/>
      </c>
      <c r="J1256" s="83" t="str">
        <f>IF(H1256="RPPS",VLOOKUP(A1256,' Legislação Benef - GESCON'!$B$4:$I$2159,3,FALSE),"")</f>
        <v/>
      </c>
      <c r="K1256" s="83" t="str">
        <f>IF(H1256="RPPS",VLOOKUP(A1256,' Legislação Benef - GESCON'!$B$4:$I$2159,6,FALSE),"")</f>
        <v/>
      </c>
      <c r="L1256" s="83" t="str">
        <f>IF(H1256="RPPS",IFERROR(IF(VLOOKUP(A1256,'Suspensão de repasses - GESCON'!$D$3:$J$1048576,7,FALSE)="Validada","SIM","NÃO"),"NÃO"),"")</f>
        <v/>
      </c>
    </row>
    <row r="1257" spans="1:12" s="19" customFormat="1" ht="15" hidden="1" customHeight="1" x14ac:dyDescent="0.25">
      <c r="A1257" s="88" t="s">
        <v>6624</v>
      </c>
      <c r="B1257" s="40" t="s">
        <v>634</v>
      </c>
      <c r="C1257" s="82" t="s">
        <v>10959</v>
      </c>
      <c r="D1257" s="82"/>
      <c r="E1257" s="82"/>
      <c r="F1257" s="82"/>
      <c r="G1257" s="82"/>
      <c r="H1257" s="40" t="s">
        <v>4</v>
      </c>
      <c r="I1257" s="83" t="str">
        <f>IFERROR(VLOOKUP(A1257,'Alíquotas - CADPREV'!$B$2152:$N$4324,8,FALSE),"")</f>
        <v/>
      </c>
      <c r="J1257" s="83" t="str">
        <f>IF(H1257="RPPS",VLOOKUP(A1257,' Legislação Benef - GESCON'!$B$4:$I$2159,3,FALSE),"")</f>
        <v/>
      </c>
      <c r="K1257" s="83" t="str">
        <f>IF(H1257="RPPS",VLOOKUP(A1257,' Legislação Benef - GESCON'!$B$4:$I$2159,6,FALSE),"")</f>
        <v/>
      </c>
      <c r="L1257" s="83" t="str">
        <f>IF(H1257="RPPS",IFERROR(IF(VLOOKUP(A1257,'Suspensão de repasses - GESCON'!$D$3:$J$1048576,7,FALSE)="Validada","SIM","NÃO"),"NÃO"),"")</f>
        <v/>
      </c>
    </row>
    <row r="1258" spans="1:12" s="19" customFormat="1" ht="15" hidden="1" customHeight="1" x14ac:dyDescent="0.25">
      <c r="A1258" s="88" t="s">
        <v>6625</v>
      </c>
      <c r="B1258" s="40" t="s">
        <v>4626</v>
      </c>
      <c r="C1258" s="82" t="s">
        <v>10959</v>
      </c>
      <c r="D1258" s="82"/>
      <c r="E1258" s="82"/>
      <c r="F1258" s="82"/>
      <c r="G1258" s="82"/>
      <c r="H1258" s="40" t="s">
        <v>4</v>
      </c>
      <c r="I1258" s="83" t="str">
        <f>IFERROR(VLOOKUP(A1258,'Alíquotas - CADPREV'!$B$2152:$N$4324,8,FALSE),"")</f>
        <v/>
      </c>
      <c r="J1258" s="83" t="str">
        <f>IF(H1258="RPPS",VLOOKUP(A1258,' Legislação Benef - GESCON'!$B$4:$I$2159,3,FALSE),"")</f>
        <v/>
      </c>
      <c r="K1258" s="83" t="str">
        <f>IF(H1258="RPPS",VLOOKUP(A1258,' Legislação Benef - GESCON'!$B$4:$I$2159,6,FALSE),"")</f>
        <v/>
      </c>
      <c r="L1258" s="83" t="str">
        <f>IF(H1258="RPPS",IFERROR(IF(VLOOKUP(A1258,'Suspensão de repasses - GESCON'!$D$3:$J$1048576,7,FALSE)="Validada","SIM","NÃO"),"NÃO"),"")</f>
        <v/>
      </c>
    </row>
    <row r="1259" spans="1:12" s="19" customFormat="1" ht="15" hidden="1" customHeight="1" x14ac:dyDescent="0.25">
      <c r="A1259" s="88" t="s">
        <v>6626</v>
      </c>
      <c r="B1259" s="40" t="s">
        <v>2413</v>
      </c>
      <c r="C1259" s="82" t="s">
        <v>10959</v>
      </c>
      <c r="D1259" s="82"/>
      <c r="E1259" s="82"/>
      <c r="F1259" s="82"/>
      <c r="G1259" s="82"/>
      <c r="H1259" s="40" t="s">
        <v>4</v>
      </c>
      <c r="I1259" s="83" t="str">
        <f>IFERROR(VLOOKUP(A1259,'Alíquotas - CADPREV'!$B$2152:$N$4324,8,FALSE),"")</f>
        <v/>
      </c>
      <c r="J1259" s="83" t="str">
        <f>IF(H1259="RPPS",VLOOKUP(A1259,' Legislação Benef - GESCON'!$B$4:$I$2159,3,FALSE),"")</f>
        <v/>
      </c>
      <c r="K1259" s="83" t="str">
        <f>IF(H1259="RPPS",VLOOKUP(A1259,' Legislação Benef - GESCON'!$B$4:$I$2159,6,FALSE),"")</f>
        <v/>
      </c>
      <c r="L1259" s="83" t="str">
        <f>IF(H1259="RPPS",IFERROR(IF(VLOOKUP(A1259,'Suspensão de repasses - GESCON'!$D$3:$J$1048576,7,FALSE)="Validada","SIM","NÃO"),"NÃO"),"")</f>
        <v/>
      </c>
    </row>
    <row r="1260" spans="1:12" s="19" customFormat="1" ht="15" hidden="1" customHeight="1" x14ac:dyDescent="0.25">
      <c r="A1260" s="88" t="s">
        <v>6627</v>
      </c>
      <c r="B1260" s="40" t="s">
        <v>1356</v>
      </c>
      <c r="C1260" s="82" t="s">
        <v>10959</v>
      </c>
      <c r="D1260" s="82"/>
      <c r="E1260" s="82"/>
      <c r="F1260" s="82"/>
      <c r="G1260" s="82"/>
      <c r="H1260" s="40" t="s">
        <v>4</v>
      </c>
      <c r="I1260" s="83" t="str">
        <f>IFERROR(VLOOKUP(A1260,'Alíquotas - CADPREV'!$B$2152:$N$4324,8,FALSE),"")</f>
        <v/>
      </c>
      <c r="J1260" s="83" t="str">
        <f>IF(H1260="RPPS",VLOOKUP(A1260,' Legislação Benef - GESCON'!$B$4:$I$2159,3,FALSE),"")</f>
        <v/>
      </c>
      <c r="K1260" s="83" t="str">
        <f>IF(H1260="RPPS",VLOOKUP(A1260,' Legislação Benef - GESCON'!$B$4:$I$2159,6,FALSE),"")</f>
        <v/>
      </c>
      <c r="L1260" s="83" t="str">
        <f>IF(H1260="RPPS",IFERROR(IF(VLOOKUP(A1260,'Suspensão de repasses - GESCON'!$D$3:$J$1048576,7,FALSE)="Validada","SIM","NÃO"),"NÃO"),"")</f>
        <v/>
      </c>
    </row>
    <row r="1261" spans="1:12" s="19" customFormat="1" ht="15" hidden="1" customHeight="1" x14ac:dyDescent="0.25">
      <c r="A1261" s="88" t="s">
        <v>6628</v>
      </c>
      <c r="B1261" s="40" t="s">
        <v>3812</v>
      </c>
      <c r="C1261" s="82" t="s">
        <v>10959</v>
      </c>
      <c r="D1261" s="82"/>
      <c r="E1261" s="82"/>
      <c r="F1261" s="82"/>
      <c r="G1261" s="82"/>
      <c r="H1261" s="40" t="s">
        <v>4</v>
      </c>
      <c r="I1261" s="83" t="str">
        <f>IFERROR(VLOOKUP(A1261,'Alíquotas - CADPREV'!$B$2152:$N$4324,8,FALSE),"")</f>
        <v/>
      </c>
      <c r="J1261" s="83" t="str">
        <f>IF(H1261="RPPS",VLOOKUP(A1261,' Legislação Benef - GESCON'!$B$4:$I$2159,3,FALSE),"")</f>
        <v/>
      </c>
      <c r="K1261" s="83" t="str">
        <f>IF(H1261="RPPS",VLOOKUP(A1261,' Legislação Benef - GESCON'!$B$4:$I$2159,6,FALSE),"")</f>
        <v/>
      </c>
      <c r="L1261" s="83" t="str">
        <f>IF(H1261="RPPS",IFERROR(IF(VLOOKUP(A1261,'Suspensão de repasses - GESCON'!$D$3:$J$1048576,7,FALSE)="Validada","SIM","NÃO"),"NÃO"),"")</f>
        <v/>
      </c>
    </row>
    <row r="1262" spans="1:12" s="19" customFormat="1" ht="15" customHeight="1" x14ac:dyDescent="0.25">
      <c r="A1262" s="88" t="s">
        <v>6629</v>
      </c>
      <c r="B1262" s="40" t="s">
        <v>3143</v>
      </c>
      <c r="C1262" s="82" t="s">
        <v>10958</v>
      </c>
      <c r="D1262" s="82">
        <v>601</v>
      </c>
      <c r="E1262" s="82">
        <v>20</v>
      </c>
      <c r="F1262" s="82">
        <v>4</v>
      </c>
      <c r="G1262" s="82">
        <v>625</v>
      </c>
      <c r="H1262" s="40" t="s">
        <v>2</v>
      </c>
      <c r="I1262" s="83" t="str">
        <f>IFERROR(VLOOKUP(A1262,'Alíquotas - CADPREV'!$B$2152:$N$4324,8,FALSE),"")</f>
        <v>SIM</v>
      </c>
      <c r="J1262" s="83" t="str">
        <f>IF(H1262="RPPS",VLOOKUP(A1262,' Legislação Benef - GESCON'!$B$4:$I$2159,3,FALSE),"")</f>
        <v>NÃO</v>
      </c>
      <c r="K1262" s="83" t="str">
        <f>IF(H1262="RPPS",VLOOKUP(A1262,' Legislação Benef - GESCON'!$B$4:$I$2159,6,FALSE),"")</f>
        <v>NÃO</v>
      </c>
      <c r="L1262" s="83" t="str">
        <f>IF(H1262="RPPS",IFERROR(IF(VLOOKUP(A1262,'Suspensão de repasses - GESCON'!$D$3:$J$1048576,7,FALSE)="Validada","SIM","NÃO"),"NÃO"),"")</f>
        <v>NÃO</v>
      </c>
    </row>
    <row r="1263" spans="1:12" s="19" customFormat="1" ht="15" customHeight="1" x14ac:dyDescent="0.25">
      <c r="A1263" s="88" t="s">
        <v>6630</v>
      </c>
      <c r="B1263" s="40" t="s">
        <v>634</v>
      </c>
      <c r="C1263" s="82" t="s">
        <v>10958</v>
      </c>
      <c r="D1263" s="82">
        <v>472</v>
      </c>
      <c r="E1263" s="82">
        <v>101</v>
      </c>
      <c r="F1263" s="82">
        <v>0</v>
      </c>
      <c r="G1263" s="82">
        <v>573</v>
      </c>
      <c r="H1263" s="40" t="s">
        <v>2</v>
      </c>
      <c r="I1263" s="83" t="str">
        <f>IFERROR(VLOOKUP(A1263,'Alíquotas - CADPREV'!$B$2152:$N$4324,8,FALSE),"")</f>
        <v>NÃO</v>
      </c>
      <c r="J1263" s="83" t="str">
        <f>IF(H1263="RPPS",VLOOKUP(A1263,' Legislação Benef - GESCON'!$B$4:$I$2159,3,FALSE),"")</f>
        <v>NÃO</v>
      </c>
      <c r="K1263" s="83" t="str">
        <f>IF(H1263="RPPS",VLOOKUP(A1263,' Legislação Benef - GESCON'!$B$4:$I$2159,6,FALSE),"")</f>
        <v>NÃO</v>
      </c>
      <c r="L1263" s="83" t="str">
        <f>IF(H1263="RPPS",IFERROR(IF(VLOOKUP(A1263,'Suspensão de repasses - GESCON'!$D$3:$J$1048576,7,FALSE)="Validada","SIM","NÃO"),"NÃO"),"")</f>
        <v>NÃO</v>
      </c>
    </row>
    <row r="1264" spans="1:12" s="19" customFormat="1" ht="15" customHeight="1" x14ac:dyDescent="0.25">
      <c r="A1264" s="88" t="s">
        <v>6631</v>
      </c>
      <c r="B1264" s="40" t="s">
        <v>634</v>
      </c>
      <c r="C1264" s="82" t="s">
        <v>10958</v>
      </c>
      <c r="D1264" s="82">
        <v>449</v>
      </c>
      <c r="E1264" s="82">
        <v>98</v>
      </c>
      <c r="F1264" s="82">
        <v>17</v>
      </c>
      <c r="G1264" s="82">
        <v>564</v>
      </c>
      <c r="H1264" s="40" t="s">
        <v>2</v>
      </c>
      <c r="I1264" s="83" t="str">
        <f>IFERROR(VLOOKUP(A1264,'Alíquotas - CADPREV'!$B$2152:$N$4324,8,FALSE),"")</f>
        <v>NÃO</v>
      </c>
      <c r="J1264" s="83" t="str">
        <f>IF(H1264="RPPS",VLOOKUP(A1264,' Legislação Benef - GESCON'!$B$4:$I$2159,3,FALSE),"")</f>
        <v>NÃO</v>
      </c>
      <c r="K1264" s="83" t="str">
        <f>IF(H1264="RPPS",VLOOKUP(A1264,' Legislação Benef - GESCON'!$B$4:$I$2159,6,FALSE),"")</f>
        <v>NÃO</v>
      </c>
      <c r="L1264" s="83" t="str">
        <f>IF(H1264="RPPS",IFERROR(IF(VLOOKUP(A1264,'Suspensão de repasses - GESCON'!$D$3:$J$1048576,7,FALSE)="Validada","SIM","NÃO"),"NÃO"),"")</f>
        <v>SIM</v>
      </c>
    </row>
    <row r="1265" spans="1:12" s="19" customFormat="1" ht="15" hidden="1" customHeight="1" x14ac:dyDescent="0.25">
      <c r="A1265" s="88" t="s">
        <v>6632</v>
      </c>
      <c r="B1265" s="40" t="s">
        <v>215</v>
      </c>
      <c r="C1265" s="82" t="s">
        <v>10959</v>
      </c>
      <c r="D1265" s="82"/>
      <c r="E1265" s="82"/>
      <c r="F1265" s="82"/>
      <c r="G1265" s="82"/>
      <c r="H1265" s="40" t="s">
        <v>4</v>
      </c>
      <c r="I1265" s="83" t="str">
        <f>IFERROR(VLOOKUP(A1265,'Alíquotas - CADPREV'!$B$2152:$N$4324,8,FALSE),"")</f>
        <v/>
      </c>
      <c r="J1265" s="83" t="str">
        <f>IF(H1265="RPPS",VLOOKUP(A1265,' Legislação Benef - GESCON'!$B$4:$I$2159,3,FALSE),"")</f>
        <v/>
      </c>
      <c r="K1265" s="83" t="str">
        <f>IF(H1265="RPPS",VLOOKUP(A1265,' Legislação Benef - GESCON'!$B$4:$I$2159,6,FALSE),"")</f>
        <v/>
      </c>
      <c r="L1265" s="83" t="str">
        <f>IF(H1265="RPPS",IFERROR(IF(VLOOKUP(A1265,'Suspensão de repasses - GESCON'!$D$3:$J$1048576,7,FALSE)="Validada","SIM","NÃO"),"NÃO"),"")</f>
        <v/>
      </c>
    </row>
    <row r="1266" spans="1:12" s="19" customFormat="1" ht="15" hidden="1" customHeight="1" x14ac:dyDescent="0.25">
      <c r="A1266" s="88" t="s">
        <v>6633</v>
      </c>
      <c r="B1266" s="40" t="s">
        <v>3812</v>
      </c>
      <c r="C1266" s="82" t="s">
        <v>10959</v>
      </c>
      <c r="D1266" s="82"/>
      <c r="E1266" s="82"/>
      <c r="F1266" s="82"/>
      <c r="G1266" s="82"/>
      <c r="H1266" s="40" t="s">
        <v>4</v>
      </c>
      <c r="I1266" s="83" t="str">
        <f>IFERROR(VLOOKUP(A1266,'Alíquotas - CADPREV'!$B$2152:$N$4324,8,FALSE),"")</f>
        <v/>
      </c>
      <c r="J1266" s="83" t="str">
        <f>IF(H1266="RPPS",VLOOKUP(A1266,' Legislação Benef - GESCON'!$B$4:$I$2159,3,FALSE),"")</f>
        <v/>
      </c>
      <c r="K1266" s="83" t="str">
        <f>IF(H1266="RPPS",VLOOKUP(A1266,' Legislação Benef - GESCON'!$B$4:$I$2159,6,FALSE),"")</f>
        <v/>
      </c>
      <c r="L1266" s="83" t="str">
        <f>IF(H1266="RPPS",IFERROR(IF(VLOOKUP(A1266,'Suspensão de repasses - GESCON'!$D$3:$J$1048576,7,FALSE)="Validada","SIM","NÃO"),"NÃO"),"")</f>
        <v/>
      </c>
    </row>
    <row r="1267" spans="1:12" s="19" customFormat="1" ht="15" hidden="1" customHeight="1" x14ac:dyDescent="0.25">
      <c r="A1267" s="88" t="s">
        <v>6634</v>
      </c>
      <c r="B1267" s="40" t="s">
        <v>3747</v>
      </c>
      <c r="C1267" s="82" t="s">
        <v>10959</v>
      </c>
      <c r="D1267" s="82"/>
      <c r="E1267" s="82"/>
      <c r="F1267" s="82"/>
      <c r="G1267" s="82"/>
      <c r="H1267" s="40" t="s">
        <v>4</v>
      </c>
      <c r="I1267" s="83" t="str">
        <f>IFERROR(VLOOKUP(A1267,'Alíquotas - CADPREV'!$B$2152:$N$4324,8,FALSE),"")</f>
        <v/>
      </c>
      <c r="J1267" s="83" t="str">
        <f>IF(H1267="RPPS",VLOOKUP(A1267,' Legislação Benef - GESCON'!$B$4:$I$2159,3,FALSE),"")</f>
        <v/>
      </c>
      <c r="K1267" s="83" t="str">
        <f>IF(H1267="RPPS",VLOOKUP(A1267,' Legislação Benef - GESCON'!$B$4:$I$2159,6,FALSE),"")</f>
        <v/>
      </c>
      <c r="L1267" s="83" t="str">
        <f>IF(H1267="RPPS",IFERROR(IF(VLOOKUP(A1267,'Suspensão de repasses - GESCON'!$D$3:$J$1048576,7,FALSE)="Validada","SIM","NÃO"),"NÃO"),"")</f>
        <v/>
      </c>
    </row>
    <row r="1268" spans="1:12" s="19" customFormat="1" ht="15" hidden="1" customHeight="1" x14ac:dyDescent="0.25">
      <c r="A1268" s="88" t="s">
        <v>6635</v>
      </c>
      <c r="B1268" s="40" t="s">
        <v>3812</v>
      </c>
      <c r="C1268" s="82" t="s">
        <v>10959</v>
      </c>
      <c r="D1268" s="82"/>
      <c r="E1268" s="82"/>
      <c r="F1268" s="82"/>
      <c r="G1268" s="82"/>
      <c r="H1268" s="40" t="s">
        <v>4</v>
      </c>
      <c r="I1268" s="83" t="str">
        <f>IFERROR(VLOOKUP(A1268,'Alíquotas - CADPREV'!$B$2152:$N$4324,8,FALSE),"")</f>
        <v/>
      </c>
      <c r="J1268" s="83" t="str">
        <f>IF(H1268="RPPS",VLOOKUP(A1268,' Legislação Benef - GESCON'!$B$4:$I$2159,3,FALSE),"")</f>
        <v/>
      </c>
      <c r="K1268" s="83" t="str">
        <f>IF(H1268="RPPS",VLOOKUP(A1268,' Legislação Benef - GESCON'!$B$4:$I$2159,6,FALSE),"")</f>
        <v/>
      </c>
      <c r="L1268" s="83" t="str">
        <f>IF(H1268="RPPS",IFERROR(IF(VLOOKUP(A1268,'Suspensão de repasses - GESCON'!$D$3:$J$1048576,7,FALSE)="Validada","SIM","NÃO"),"NÃO"),"")</f>
        <v/>
      </c>
    </row>
    <row r="1269" spans="1:12" s="19" customFormat="1" ht="15" customHeight="1" x14ac:dyDescent="0.25">
      <c r="A1269" s="88" t="s">
        <v>6636</v>
      </c>
      <c r="B1269" s="40" t="s">
        <v>3143</v>
      </c>
      <c r="C1269" s="82" t="s">
        <v>10958</v>
      </c>
      <c r="D1269" s="82">
        <v>1847</v>
      </c>
      <c r="E1269" s="82">
        <v>505</v>
      </c>
      <c r="F1269" s="82">
        <v>147</v>
      </c>
      <c r="G1269" s="82">
        <v>2499</v>
      </c>
      <c r="H1269" s="40" t="s">
        <v>2</v>
      </c>
      <c r="I1269" s="83" t="str">
        <f>IFERROR(VLOOKUP(A1269,'Alíquotas - CADPREV'!$B$2152:$N$4324,8,FALSE),"")</f>
        <v>SIM</v>
      </c>
      <c r="J1269" s="83" t="str">
        <f>IF(H1269="RPPS",VLOOKUP(A1269,' Legislação Benef - GESCON'!$B$4:$I$2159,3,FALSE),"")</f>
        <v>NÃO</v>
      </c>
      <c r="K1269" s="83" t="str">
        <f>IF(H1269="RPPS",VLOOKUP(A1269,' Legislação Benef - GESCON'!$B$4:$I$2159,6,FALSE),"")</f>
        <v>NÃO</v>
      </c>
      <c r="L1269" s="83" t="str">
        <f>IF(H1269="RPPS",IFERROR(IF(VLOOKUP(A1269,'Suspensão de repasses - GESCON'!$D$3:$J$1048576,7,FALSE)="Validada","SIM","NÃO"),"NÃO"),"")</f>
        <v>NÃO</v>
      </c>
    </row>
    <row r="1270" spans="1:12" s="19" customFormat="1" ht="15" hidden="1" customHeight="1" x14ac:dyDescent="0.25">
      <c r="A1270" s="88" t="s">
        <v>6637</v>
      </c>
      <c r="B1270" s="40" t="s">
        <v>215</v>
      </c>
      <c r="C1270" s="82" t="s">
        <v>10959</v>
      </c>
      <c r="D1270" s="82"/>
      <c r="E1270" s="82"/>
      <c r="F1270" s="82"/>
      <c r="G1270" s="82"/>
      <c r="H1270" s="40" t="s">
        <v>4</v>
      </c>
      <c r="I1270" s="83" t="str">
        <f>IFERROR(VLOOKUP(A1270,'Alíquotas - CADPREV'!$B$2152:$N$4324,8,FALSE),"")</f>
        <v/>
      </c>
      <c r="J1270" s="83" t="str">
        <f>IF(H1270="RPPS",VLOOKUP(A1270,' Legislação Benef - GESCON'!$B$4:$I$2159,3,FALSE),"")</f>
        <v/>
      </c>
      <c r="K1270" s="83" t="str">
        <f>IF(H1270="RPPS",VLOOKUP(A1270,' Legislação Benef - GESCON'!$B$4:$I$2159,6,FALSE),"")</f>
        <v/>
      </c>
      <c r="L1270" s="83" t="str">
        <f>IF(H1270="RPPS",IFERROR(IF(VLOOKUP(A1270,'Suspensão de repasses - GESCON'!$D$3:$J$1048576,7,FALSE)="Validada","SIM","NÃO"),"NÃO"),"")</f>
        <v/>
      </c>
    </row>
    <row r="1271" spans="1:12" s="19" customFormat="1" ht="15" hidden="1" customHeight="1" x14ac:dyDescent="0.25">
      <c r="A1271" s="88" t="s">
        <v>6638</v>
      </c>
      <c r="B1271" s="40" t="s">
        <v>3143</v>
      </c>
      <c r="C1271" s="82" t="s">
        <v>10959</v>
      </c>
      <c r="D1271" s="82"/>
      <c r="E1271" s="82"/>
      <c r="F1271" s="82"/>
      <c r="G1271" s="82"/>
      <c r="H1271" s="40" t="s">
        <v>4</v>
      </c>
      <c r="I1271" s="83" t="str">
        <f>IFERROR(VLOOKUP(A1271,'Alíquotas - CADPREV'!$B$2152:$N$4324,8,FALSE),"")</f>
        <v/>
      </c>
      <c r="J1271" s="83" t="str">
        <f>IF(H1271="RPPS",VLOOKUP(A1271,' Legislação Benef - GESCON'!$B$4:$I$2159,3,FALSE),"")</f>
        <v/>
      </c>
      <c r="K1271" s="83" t="str">
        <f>IF(H1271="RPPS",VLOOKUP(A1271,' Legislação Benef - GESCON'!$B$4:$I$2159,6,FALSE),"")</f>
        <v/>
      </c>
      <c r="L1271" s="83" t="str">
        <f>IF(H1271="RPPS",IFERROR(IF(VLOOKUP(A1271,'Suspensão de repasses - GESCON'!$D$3:$J$1048576,7,FALSE)="Validada","SIM","NÃO"),"NÃO"),"")</f>
        <v/>
      </c>
    </row>
    <row r="1272" spans="1:12" s="19" customFormat="1" ht="15" customHeight="1" x14ac:dyDescent="0.25">
      <c r="A1272" s="88" t="s">
        <v>6639</v>
      </c>
      <c r="B1272" s="40" t="s">
        <v>901</v>
      </c>
      <c r="C1272" s="82" t="s">
        <v>10958</v>
      </c>
      <c r="D1272" s="82">
        <v>1165</v>
      </c>
      <c r="E1272" s="82">
        <v>195</v>
      </c>
      <c r="F1272" s="82">
        <v>34</v>
      </c>
      <c r="G1272" s="82">
        <v>1394</v>
      </c>
      <c r="H1272" s="40" t="s">
        <v>2</v>
      </c>
      <c r="I1272" s="83" t="str">
        <f>IFERROR(VLOOKUP(A1272,'Alíquotas - CADPREV'!$B$2152:$N$4324,8,FALSE),"")</f>
        <v>NÃO</v>
      </c>
      <c r="J1272" s="83" t="str">
        <f>IF(H1272="RPPS",VLOOKUP(A1272,' Legislação Benef - GESCON'!$B$4:$I$2159,3,FALSE),"")</f>
        <v>NÃO</v>
      </c>
      <c r="K1272" s="83" t="str">
        <f>IF(H1272="RPPS",VLOOKUP(A1272,' Legislação Benef - GESCON'!$B$4:$I$2159,6,FALSE),"")</f>
        <v>NÃO</v>
      </c>
      <c r="L1272" s="83" t="str">
        <f>IF(H1272="RPPS",IFERROR(IF(VLOOKUP(A1272,'Suspensão de repasses - GESCON'!$D$3:$J$1048576,7,FALSE)="Validada","SIM","NÃO"),"NÃO"),"")</f>
        <v>NÃO</v>
      </c>
    </row>
    <row r="1273" spans="1:12" s="19" customFormat="1" ht="15" hidden="1" customHeight="1" x14ac:dyDescent="0.25">
      <c r="A1273" s="88" t="s">
        <v>6640</v>
      </c>
      <c r="B1273" s="40" t="s">
        <v>1142</v>
      </c>
      <c r="C1273" s="82" t="s">
        <v>10959</v>
      </c>
      <c r="D1273" s="82"/>
      <c r="E1273" s="82"/>
      <c r="F1273" s="82"/>
      <c r="G1273" s="82"/>
      <c r="H1273" s="40" t="s">
        <v>4</v>
      </c>
      <c r="I1273" s="83" t="str">
        <f>IFERROR(VLOOKUP(A1273,'Alíquotas - CADPREV'!$B$2152:$N$4324,8,FALSE),"")</f>
        <v/>
      </c>
      <c r="J1273" s="83" t="str">
        <f>IF(H1273="RPPS",VLOOKUP(A1273,' Legislação Benef - GESCON'!$B$4:$I$2159,3,FALSE),"")</f>
        <v/>
      </c>
      <c r="K1273" s="83" t="str">
        <f>IF(H1273="RPPS",VLOOKUP(A1273,' Legislação Benef - GESCON'!$B$4:$I$2159,6,FALSE),"")</f>
        <v/>
      </c>
      <c r="L1273" s="83" t="str">
        <f>IF(H1273="RPPS",IFERROR(IF(VLOOKUP(A1273,'Suspensão de repasses - GESCON'!$D$3:$J$1048576,7,FALSE)="Validada","SIM","NÃO"),"NÃO"),"")</f>
        <v/>
      </c>
    </row>
    <row r="1274" spans="1:12" s="19" customFormat="1" ht="15" customHeight="1" x14ac:dyDescent="0.25">
      <c r="A1274" s="88" t="s">
        <v>6641</v>
      </c>
      <c r="B1274" s="40" t="s">
        <v>3812</v>
      </c>
      <c r="C1274" s="82" t="s">
        <v>10958</v>
      </c>
      <c r="D1274" s="82">
        <v>629</v>
      </c>
      <c r="E1274" s="82">
        <v>78</v>
      </c>
      <c r="F1274" s="82">
        <v>25</v>
      </c>
      <c r="G1274" s="82">
        <v>732</v>
      </c>
      <c r="H1274" s="40" t="s">
        <v>2</v>
      </c>
      <c r="I1274" s="83" t="str">
        <f>IFERROR(VLOOKUP(A1274,'Alíquotas - CADPREV'!$B$2152:$N$4324,8,FALSE),"")</f>
        <v>NÃO</v>
      </c>
      <c r="J1274" s="83" t="str">
        <f>IF(H1274="RPPS",VLOOKUP(A1274,' Legislação Benef - GESCON'!$B$4:$I$2159,3,FALSE),"")</f>
        <v>NÃO</v>
      </c>
      <c r="K1274" s="83" t="str">
        <f>IF(H1274="RPPS",VLOOKUP(A1274,' Legislação Benef - GESCON'!$B$4:$I$2159,6,FALSE),"")</f>
        <v>NÃO</v>
      </c>
      <c r="L1274" s="83" t="str">
        <f>IF(H1274="RPPS",IFERROR(IF(VLOOKUP(A1274,'Suspensão de repasses - GESCON'!$D$3:$J$1048576,7,FALSE)="Validada","SIM","NÃO"),"NÃO"),"")</f>
        <v>NÃO</v>
      </c>
    </row>
    <row r="1275" spans="1:12" s="19" customFormat="1" ht="15" hidden="1" customHeight="1" x14ac:dyDescent="0.25">
      <c r="A1275" s="88" t="s">
        <v>6642</v>
      </c>
      <c r="B1275" s="40" t="s">
        <v>215</v>
      </c>
      <c r="C1275" s="82" t="s">
        <v>10959</v>
      </c>
      <c r="D1275" s="82"/>
      <c r="E1275" s="82"/>
      <c r="F1275" s="82"/>
      <c r="G1275" s="82"/>
      <c r="H1275" s="40" t="s">
        <v>4</v>
      </c>
      <c r="I1275" s="83" t="str">
        <f>IFERROR(VLOOKUP(A1275,'Alíquotas - CADPREV'!$B$2152:$N$4324,8,FALSE),"")</f>
        <v/>
      </c>
      <c r="J1275" s="83" t="str">
        <f>IF(H1275="RPPS",VLOOKUP(A1275,' Legislação Benef - GESCON'!$B$4:$I$2159,3,FALSE),"")</f>
        <v/>
      </c>
      <c r="K1275" s="83" t="str">
        <f>IF(H1275="RPPS",VLOOKUP(A1275,' Legislação Benef - GESCON'!$B$4:$I$2159,6,FALSE),"")</f>
        <v/>
      </c>
      <c r="L1275" s="83" t="str">
        <f>IF(H1275="RPPS",IFERROR(IF(VLOOKUP(A1275,'Suspensão de repasses - GESCON'!$D$3:$J$1048576,7,FALSE)="Validada","SIM","NÃO"),"NÃO"),"")</f>
        <v/>
      </c>
    </row>
    <row r="1276" spans="1:12" s="19" customFormat="1" ht="15" hidden="1" customHeight="1" x14ac:dyDescent="0.25">
      <c r="A1276" s="88" t="s">
        <v>6643</v>
      </c>
      <c r="B1276" s="40" t="s">
        <v>1356</v>
      </c>
      <c r="C1276" s="82" t="s">
        <v>10959</v>
      </c>
      <c r="D1276" s="82"/>
      <c r="E1276" s="82"/>
      <c r="F1276" s="82"/>
      <c r="G1276" s="82"/>
      <c r="H1276" s="40" t="s">
        <v>4</v>
      </c>
      <c r="I1276" s="83" t="str">
        <f>IFERROR(VLOOKUP(A1276,'Alíquotas - CADPREV'!$B$2152:$N$4324,8,FALSE),"")</f>
        <v/>
      </c>
      <c r="J1276" s="83" t="str">
        <f>IF(H1276="RPPS",VLOOKUP(A1276,' Legislação Benef - GESCON'!$B$4:$I$2159,3,FALSE),"")</f>
        <v/>
      </c>
      <c r="K1276" s="83" t="str">
        <f>IF(H1276="RPPS",VLOOKUP(A1276,' Legislação Benef - GESCON'!$B$4:$I$2159,6,FALSE),"")</f>
        <v/>
      </c>
      <c r="L1276" s="83" t="str">
        <f>IF(H1276="RPPS",IFERROR(IF(VLOOKUP(A1276,'Suspensão de repasses - GESCON'!$D$3:$J$1048576,7,FALSE)="Validada","SIM","NÃO"),"NÃO"),"")</f>
        <v/>
      </c>
    </row>
    <row r="1277" spans="1:12" s="19" customFormat="1" ht="15" customHeight="1" x14ac:dyDescent="0.25">
      <c r="A1277" s="88" t="s">
        <v>6644</v>
      </c>
      <c r="B1277" s="40" t="s">
        <v>3812</v>
      </c>
      <c r="C1277" s="82" t="s">
        <v>10958</v>
      </c>
      <c r="D1277" s="82">
        <v>118</v>
      </c>
      <c r="E1277" s="82">
        <v>29</v>
      </c>
      <c r="F1277" s="82">
        <v>8</v>
      </c>
      <c r="G1277" s="82">
        <v>155</v>
      </c>
      <c r="H1277" s="40" t="s">
        <v>2</v>
      </c>
      <c r="I1277" s="83" t="str">
        <f>IFERROR(VLOOKUP(A1277,'Alíquotas - CADPREV'!$B$2152:$N$4324,8,FALSE),"")</f>
        <v>NÃO</v>
      </c>
      <c r="J1277" s="83" t="str">
        <f>IF(H1277="RPPS",VLOOKUP(A1277,' Legislação Benef - GESCON'!$B$4:$I$2159,3,FALSE),"")</f>
        <v>NÃO</v>
      </c>
      <c r="K1277" s="83" t="str">
        <f>IF(H1277="RPPS",VLOOKUP(A1277,' Legislação Benef - GESCON'!$B$4:$I$2159,6,FALSE),"")</f>
        <v>SIM</v>
      </c>
      <c r="L1277" s="83" t="str">
        <f>IF(H1277="RPPS",IFERROR(IF(VLOOKUP(A1277,'Suspensão de repasses - GESCON'!$D$3:$J$1048576,7,FALSE)="Validada","SIM","NÃO"),"NÃO"),"")</f>
        <v>NÃO</v>
      </c>
    </row>
    <row r="1278" spans="1:12" s="19" customFormat="1" ht="15" hidden="1" customHeight="1" x14ac:dyDescent="0.25">
      <c r="A1278" s="88" t="s">
        <v>6645</v>
      </c>
      <c r="B1278" s="40" t="s">
        <v>1356</v>
      </c>
      <c r="C1278" s="82" t="s">
        <v>10959</v>
      </c>
      <c r="D1278" s="82"/>
      <c r="E1278" s="82"/>
      <c r="F1278" s="82"/>
      <c r="G1278" s="82"/>
      <c r="H1278" s="40" t="s">
        <v>4</v>
      </c>
      <c r="I1278" s="83" t="str">
        <f>IFERROR(VLOOKUP(A1278,'Alíquotas - CADPREV'!$B$2152:$N$4324,8,FALSE),"")</f>
        <v/>
      </c>
      <c r="J1278" s="83" t="str">
        <f>IF(H1278="RPPS",VLOOKUP(A1278,' Legislação Benef - GESCON'!$B$4:$I$2159,3,FALSE),"")</f>
        <v/>
      </c>
      <c r="K1278" s="83" t="str">
        <f>IF(H1278="RPPS",VLOOKUP(A1278,' Legislação Benef - GESCON'!$B$4:$I$2159,6,FALSE),"")</f>
        <v/>
      </c>
      <c r="L1278" s="83" t="str">
        <f>IF(H1278="RPPS",IFERROR(IF(VLOOKUP(A1278,'Suspensão de repasses - GESCON'!$D$3:$J$1048576,7,FALSE)="Validada","SIM","NÃO"),"NÃO"),"")</f>
        <v/>
      </c>
    </row>
    <row r="1279" spans="1:12" s="19" customFormat="1" ht="15" hidden="1" customHeight="1" x14ac:dyDescent="0.25">
      <c r="A1279" s="88" t="s">
        <v>6646</v>
      </c>
      <c r="B1279" s="40" t="s">
        <v>1356</v>
      </c>
      <c r="C1279" s="82" t="s">
        <v>10959</v>
      </c>
      <c r="D1279" s="82"/>
      <c r="E1279" s="82"/>
      <c r="F1279" s="82"/>
      <c r="G1279" s="82"/>
      <c r="H1279" s="40" t="s">
        <v>4</v>
      </c>
      <c r="I1279" s="83" t="str">
        <f>IFERROR(VLOOKUP(A1279,'Alíquotas - CADPREV'!$B$2152:$N$4324,8,FALSE),"")</f>
        <v/>
      </c>
      <c r="J1279" s="83" t="str">
        <f>IF(H1279="RPPS",VLOOKUP(A1279,' Legislação Benef - GESCON'!$B$4:$I$2159,3,FALSE),"")</f>
        <v/>
      </c>
      <c r="K1279" s="83" t="str">
        <f>IF(H1279="RPPS",VLOOKUP(A1279,' Legislação Benef - GESCON'!$B$4:$I$2159,6,FALSE),"")</f>
        <v/>
      </c>
      <c r="L1279" s="83" t="str">
        <f>IF(H1279="RPPS",IFERROR(IF(VLOOKUP(A1279,'Suspensão de repasses - GESCON'!$D$3:$J$1048576,7,FALSE)="Validada","SIM","NÃO"),"NÃO"),"")</f>
        <v/>
      </c>
    </row>
    <row r="1280" spans="1:12" s="19" customFormat="1" ht="15" customHeight="1" x14ac:dyDescent="0.25">
      <c r="A1280" s="88" t="s">
        <v>6647</v>
      </c>
      <c r="B1280" s="40" t="s">
        <v>2274</v>
      </c>
      <c r="C1280" s="82" t="s">
        <v>10958</v>
      </c>
      <c r="D1280" s="82">
        <v>287</v>
      </c>
      <c r="E1280" s="82">
        <v>32</v>
      </c>
      <c r="F1280" s="82">
        <v>10</v>
      </c>
      <c r="G1280" s="82">
        <v>329</v>
      </c>
      <c r="H1280" s="40" t="s">
        <v>2</v>
      </c>
      <c r="I1280" s="83" t="str">
        <f>IFERROR(VLOOKUP(A1280,'Alíquotas - CADPREV'!$B$2152:$N$4324,8,FALSE),"")</f>
        <v>SIM</v>
      </c>
      <c r="J1280" s="83" t="str">
        <f>IF(H1280="RPPS",VLOOKUP(A1280,' Legislação Benef - GESCON'!$B$4:$I$2159,3,FALSE),"")</f>
        <v>NÃO</v>
      </c>
      <c r="K1280" s="83" t="str">
        <f>IF(H1280="RPPS",VLOOKUP(A1280,' Legislação Benef - GESCON'!$B$4:$I$2159,6,FALSE),"")</f>
        <v>SIM</v>
      </c>
      <c r="L1280" s="83" t="str">
        <f>IF(H1280="RPPS",IFERROR(IF(VLOOKUP(A1280,'Suspensão de repasses - GESCON'!$D$3:$J$1048576,7,FALSE)="Validada","SIM","NÃO"),"NÃO"),"")</f>
        <v>NÃO</v>
      </c>
    </row>
    <row r="1281" spans="1:12" s="19" customFormat="1" ht="15" hidden="1" customHeight="1" x14ac:dyDescent="0.25">
      <c r="A1281" s="88" t="s">
        <v>6648</v>
      </c>
      <c r="B1281" s="40" t="s">
        <v>1356</v>
      </c>
      <c r="C1281" s="82" t="s">
        <v>10959</v>
      </c>
      <c r="D1281" s="82"/>
      <c r="E1281" s="82"/>
      <c r="F1281" s="82"/>
      <c r="G1281" s="82"/>
      <c r="H1281" s="40" t="s">
        <v>4</v>
      </c>
      <c r="I1281" s="83" t="str">
        <f>IFERROR(VLOOKUP(A1281,'Alíquotas - CADPREV'!$B$2152:$N$4324,8,FALSE),"")</f>
        <v/>
      </c>
      <c r="J1281" s="83" t="str">
        <f>IF(H1281="RPPS",VLOOKUP(A1281,' Legislação Benef - GESCON'!$B$4:$I$2159,3,FALSE),"")</f>
        <v/>
      </c>
      <c r="K1281" s="83" t="str">
        <f>IF(H1281="RPPS",VLOOKUP(A1281,' Legislação Benef - GESCON'!$B$4:$I$2159,6,FALSE),"")</f>
        <v/>
      </c>
      <c r="L1281" s="83" t="str">
        <f>IF(H1281="RPPS",IFERROR(IF(VLOOKUP(A1281,'Suspensão de repasses - GESCON'!$D$3:$J$1048576,7,FALSE)="Validada","SIM","NÃO"),"NÃO"),"")</f>
        <v/>
      </c>
    </row>
    <row r="1282" spans="1:12" s="19" customFormat="1" ht="15" hidden="1" customHeight="1" x14ac:dyDescent="0.25">
      <c r="A1282" s="88" t="s">
        <v>6649</v>
      </c>
      <c r="B1282" s="40" t="s">
        <v>4626</v>
      </c>
      <c r="C1282" s="82" t="s">
        <v>10959</v>
      </c>
      <c r="D1282" s="82"/>
      <c r="E1282" s="82"/>
      <c r="F1282" s="82"/>
      <c r="G1282" s="82"/>
      <c r="H1282" s="40" t="s">
        <v>4</v>
      </c>
      <c r="I1282" s="83" t="str">
        <f>IFERROR(VLOOKUP(A1282,'Alíquotas - CADPREV'!$B$2152:$N$4324,8,FALSE),"")</f>
        <v/>
      </c>
      <c r="J1282" s="83" t="str">
        <f>IF(H1282="RPPS",VLOOKUP(A1282,' Legislação Benef - GESCON'!$B$4:$I$2159,3,FALSE),"")</f>
        <v/>
      </c>
      <c r="K1282" s="83" t="str">
        <f>IF(H1282="RPPS",VLOOKUP(A1282,' Legislação Benef - GESCON'!$B$4:$I$2159,6,FALSE),"")</f>
        <v/>
      </c>
      <c r="L1282" s="83" t="str">
        <f>IF(H1282="RPPS",IFERROR(IF(VLOOKUP(A1282,'Suspensão de repasses - GESCON'!$D$3:$J$1048576,7,FALSE)="Validada","SIM","NÃO"),"NÃO"),"")</f>
        <v/>
      </c>
    </row>
    <row r="1283" spans="1:12" s="19" customFormat="1" ht="15" hidden="1" customHeight="1" x14ac:dyDescent="0.25">
      <c r="A1283" s="88" t="s">
        <v>6650</v>
      </c>
      <c r="B1283" s="40" t="s">
        <v>3143</v>
      </c>
      <c r="C1283" s="82" t="s">
        <v>10959</v>
      </c>
      <c r="D1283" s="82"/>
      <c r="E1283" s="82"/>
      <c r="F1283" s="82"/>
      <c r="G1283" s="82"/>
      <c r="H1283" s="40" t="s">
        <v>4</v>
      </c>
      <c r="I1283" s="83" t="str">
        <f>IFERROR(VLOOKUP(A1283,'Alíquotas - CADPREV'!$B$2152:$N$4324,8,FALSE),"")</f>
        <v/>
      </c>
      <c r="J1283" s="83" t="str">
        <f>IF(H1283="RPPS",VLOOKUP(A1283,' Legislação Benef - GESCON'!$B$4:$I$2159,3,FALSE),"")</f>
        <v/>
      </c>
      <c r="K1283" s="83" t="str">
        <f>IF(H1283="RPPS",VLOOKUP(A1283,' Legislação Benef - GESCON'!$B$4:$I$2159,6,FALSE),"")</f>
        <v/>
      </c>
      <c r="L1283" s="83" t="str">
        <f>IF(H1283="RPPS",IFERROR(IF(VLOOKUP(A1283,'Suspensão de repasses - GESCON'!$D$3:$J$1048576,7,FALSE)="Validada","SIM","NÃO"),"NÃO"),"")</f>
        <v/>
      </c>
    </row>
    <row r="1284" spans="1:12" s="19" customFormat="1" ht="15" hidden="1" customHeight="1" x14ac:dyDescent="0.25">
      <c r="A1284" s="88" t="s">
        <v>6651</v>
      </c>
      <c r="B1284" s="40" t="s">
        <v>215</v>
      </c>
      <c r="C1284" s="82" t="s">
        <v>10959</v>
      </c>
      <c r="D1284" s="82"/>
      <c r="E1284" s="82"/>
      <c r="F1284" s="82"/>
      <c r="G1284" s="82"/>
      <c r="H1284" s="40" t="s">
        <v>4</v>
      </c>
      <c r="I1284" s="83" t="str">
        <f>IFERROR(VLOOKUP(A1284,'Alíquotas - CADPREV'!$B$2152:$N$4324,8,FALSE),"")</f>
        <v/>
      </c>
      <c r="J1284" s="83" t="str">
        <f>IF(H1284="RPPS",VLOOKUP(A1284,' Legislação Benef - GESCON'!$B$4:$I$2159,3,FALSE),"")</f>
        <v/>
      </c>
      <c r="K1284" s="83" t="str">
        <f>IF(H1284="RPPS",VLOOKUP(A1284,' Legislação Benef - GESCON'!$B$4:$I$2159,6,FALSE),"")</f>
        <v/>
      </c>
      <c r="L1284" s="83" t="str">
        <f>IF(H1284="RPPS",IFERROR(IF(VLOOKUP(A1284,'Suspensão de repasses - GESCON'!$D$3:$J$1048576,7,FALSE)="Validada","SIM","NÃO"),"NÃO"),"")</f>
        <v/>
      </c>
    </row>
    <row r="1285" spans="1:12" s="19" customFormat="1" ht="15" customHeight="1" x14ac:dyDescent="0.25">
      <c r="A1285" s="88" t="s">
        <v>6652</v>
      </c>
      <c r="B1285" s="40" t="s">
        <v>133</v>
      </c>
      <c r="C1285" s="82" t="s">
        <v>10958</v>
      </c>
      <c r="D1285" s="82">
        <v>2570</v>
      </c>
      <c r="E1285" s="82">
        <v>218</v>
      </c>
      <c r="F1285" s="82">
        <v>199</v>
      </c>
      <c r="G1285" s="82">
        <v>2987</v>
      </c>
      <c r="H1285" s="40" t="s">
        <v>2</v>
      </c>
      <c r="I1285" s="83" t="str">
        <f>IFERROR(VLOOKUP(A1285,'Alíquotas - CADPREV'!$B$2152:$N$4324,8,FALSE),"")</f>
        <v>NÃO</v>
      </c>
      <c r="J1285" s="83" t="str">
        <f>IF(H1285="RPPS",VLOOKUP(A1285,' Legislação Benef - GESCON'!$B$4:$I$2159,3,FALSE),"")</f>
        <v>NÃO</v>
      </c>
      <c r="K1285" s="83" t="str">
        <f>IF(H1285="RPPS",VLOOKUP(A1285,' Legislação Benef - GESCON'!$B$4:$I$2159,6,FALSE),"")</f>
        <v>NÃO</v>
      </c>
      <c r="L1285" s="83" t="str">
        <f>IF(H1285="RPPS",IFERROR(IF(VLOOKUP(A1285,'Suspensão de repasses - GESCON'!$D$3:$J$1048576,7,FALSE)="Validada","SIM","NÃO"),"NÃO"),"")</f>
        <v>NÃO</v>
      </c>
    </row>
    <row r="1286" spans="1:12" s="19" customFormat="1" ht="15" hidden="1" customHeight="1" x14ac:dyDescent="0.25">
      <c r="A1286" s="88" t="s">
        <v>6653</v>
      </c>
      <c r="B1286" s="40" t="s">
        <v>2926</v>
      </c>
      <c r="C1286" s="82" t="s">
        <v>10959</v>
      </c>
      <c r="D1286" s="82"/>
      <c r="E1286" s="82"/>
      <c r="F1286" s="82"/>
      <c r="G1286" s="82"/>
      <c r="H1286" s="40" t="s">
        <v>4</v>
      </c>
      <c r="I1286" s="83" t="str">
        <f>IFERROR(VLOOKUP(A1286,'Alíquotas - CADPREV'!$B$2152:$N$4324,8,FALSE),"")</f>
        <v/>
      </c>
      <c r="J1286" s="83" t="str">
        <f>IF(H1286="RPPS",VLOOKUP(A1286,' Legislação Benef - GESCON'!$B$4:$I$2159,3,FALSE),"")</f>
        <v/>
      </c>
      <c r="K1286" s="83" t="str">
        <f>IF(H1286="RPPS",VLOOKUP(A1286,' Legislação Benef - GESCON'!$B$4:$I$2159,6,FALSE),"")</f>
        <v/>
      </c>
      <c r="L1286" s="83" t="str">
        <f>IF(H1286="RPPS",IFERROR(IF(VLOOKUP(A1286,'Suspensão de repasses - GESCON'!$D$3:$J$1048576,7,FALSE)="Validada","SIM","NÃO"),"NÃO"),"")</f>
        <v/>
      </c>
    </row>
    <row r="1287" spans="1:12" s="19" customFormat="1" ht="15" customHeight="1" x14ac:dyDescent="0.25">
      <c r="A1287" s="88" t="s">
        <v>6654</v>
      </c>
      <c r="B1287" s="40" t="s">
        <v>2926</v>
      </c>
      <c r="C1287" s="82" t="s">
        <v>10959</v>
      </c>
      <c r="D1287" s="82"/>
      <c r="E1287" s="82"/>
      <c r="F1287" s="82"/>
      <c r="G1287" s="82"/>
      <c r="H1287" s="40" t="s">
        <v>2</v>
      </c>
      <c r="I1287" s="83" t="str">
        <f>IFERROR(VLOOKUP(A1287,'Alíquotas - CADPREV'!$B$2152:$N$4324,8,FALSE),"")</f>
        <v>NÃO</v>
      </c>
      <c r="J1287" s="83" t="str">
        <f>IF(H1287="RPPS",VLOOKUP(A1287,' Legislação Benef - GESCON'!$B$4:$I$2159,3,FALSE),"")</f>
        <v>NÃO</v>
      </c>
      <c r="K1287" s="83" t="str">
        <f>IF(H1287="RPPS",VLOOKUP(A1287,' Legislação Benef - GESCON'!$B$4:$I$2159,6,FALSE),"")</f>
        <v>NÃO</v>
      </c>
      <c r="L1287" s="83" t="str">
        <f>IF(H1287="RPPS",IFERROR(IF(VLOOKUP(A1287,'Suspensão de repasses - GESCON'!$D$3:$J$1048576,7,FALSE)="Validada","SIM","NÃO"),"NÃO"),"")</f>
        <v>NÃO</v>
      </c>
    </row>
    <row r="1288" spans="1:12" s="19" customFormat="1" ht="15" hidden="1" customHeight="1" x14ac:dyDescent="0.25">
      <c r="A1288" s="88" t="s">
        <v>6655</v>
      </c>
      <c r="B1288" s="40" t="s">
        <v>4289</v>
      </c>
      <c r="C1288" s="82" t="s">
        <v>10959</v>
      </c>
      <c r="D1288" s="82"/>
      <c r="E1288" s="82"/>
      <c r="F1288" s="82"/>
      <c r="G1288" s="82"/>
      <c r="H1288" s="40" t="s">
        <v>4</v>
      </c>
      <c r="I1288" s="83" t="str">
        <f>IFERROR(VLOOKUP(A1288,'Alíquotas - CADPREV'!$B$2152:$N$4324,8,FALSE),"")</f>
        <v/>
      </c>
      <c r="J1288" s="83" t="str">
        <f>IF(H1288="RPPS",VLOOKUP(A1288,' Legislação Benef - GESCON'!$B$4:$I$2159,3,FALSE),"")</f>
        <v/>
      </c>
      <c r="K1288" s="83" t="str">
        <f>IF(H1288="RPPS",VLOOKUP(A1288,' Legislação Benef - GESCON'!$B$4:$I$2159,6,FALSE),"")</f>
        <v/>
      </c>
      <c r="L1288" s="83" t="str">
        <f>IF(H1288="RPPS",IFERROR(IF(VLOOKUP(A1288,'Suspensão de repasses - GESCON'!$D$3:$J$1048576,7,FALSE)="Validada","SIM","NÃO"),"NÃO"),"")</f>
        <v/>
      </c>
    </row>
    <row r="1289" spans="1:12" s="19" customFormat="1" ht="15" hidden="1" customHeight="1" x14ac:dyDescent="0.25">
      <c r="A1289" s="88" t="s">
        <v>6656</v>
      </c>
      <c r="B1289" s="40" t="s">
        <v>2926</v>
      </c>
      <c r="C1289" s="82" t="s">
        <v>10959</v>
      </c>
      <c r="D1289" s="82"/>
      <c r="E1289" s="82"/>
      <c r="F1289" s="82"/>
      <c r="G1289" s="82"/>
      <c r="H1289" s="40" t="s">
        <v>4</v>
      </c>
      <c r="I1289" s="83" t="str">
        <f>IFERROR(VLOOKUP(A1289,'Alíquotas - CADPREV'!$B$2152:$N$4324,8,FALSE),"")</f>
        <v/>
      </c>
      <c r="J1289" s="83" t="str">
        <f>IF(H1289="RPPS",VLOOKUP(A1289,' Legislação Benef - GESCON'!$B$4:$I$2159,3,FALSE),"")</f>
        <v/>
      </c>
      <c r="K1289" s="83" t="str">
        <f>IF(H1289="RPPS",VLOOKUP(A1289,' Legislação Benef - GESCON'!$B$4:$I$2159,6,FALSE),"")</f>
        <v/>
      </c>
      <c r="L1289" s="83" t="str">
        <f>IF(H1289="RPPS",IFERROR(IF(VLOOKUP(A1289,'Suspensão de repasses - GESCON'!$D$3:$J$1048576,7,FALSE)="Validada","SIM","NÃO"),"NÃO"),"")</f>
        <v/>
      </c>
    </row>
    <row r="1290" spans="1:12" s="19" customFormat="1" ht="15" customHeight="1" x14ac:dyDescent="0.25">
      <c r="A1290" s="88" t="s">
        <v>6657</v>
      </c>
      <c r="B1290" s="40" t="s">
        <v>2274</v>
      </c>
      <c r="C1290" s="82" t="s">
        <v>10958</v>
      </c>
      <c r="D1290" s="82">
        <v>288</v>
      </c>
      <c r="E1290" s="82">
        <v>60</v>
      </c>
      <c r="F1290" s="82">
        <v>27</v>
      </c>
      <c r="G1290" s="82">
        <v>375</v>
      </c>
      <c r="H1290" s="40" t="s">
        <v>2</v>
      </c>
      <c r="I1290" s="83" t="str">
        <f>IFERROR(VLOOKUP(A1290,'Alíquotas - CADPREV'!$B$2152:$N$4324,8,FALSE),"")</f>
        <v>NÃO</v>
      </c>
      <c r="J1290" s="83" t="str">
        <f>IF(H1290="RPPS",VLOOKUP(A1290,' Legislação Benef - GESCON'!$B$4:$I$2159,3,FALSE),"")</f>
        <v>NÃO</v>
      </c>
      <c r="K1290" s="83" t="str">
        <f>IF(H1290="RPPS",VLOOKUP(A1290,' Legislação Benef - GESCON'!$B$4:$I$2159,6,FALSE),"")</f>
        <v>NÃO</v>
      </c>
      <c r="L1290" s="83" t="str">
        <f>IF(H1290="RPPS",IFERROR(IF(VLOOKUP(A1290,'Suspensão de repasses - GESCON'!$D$3:$J$1048576,7,FALSE)="Validada","SIM","NÃO"),"NÃO"),"")</f>
        <v>NÃO</v>
      </c>
    </row>
    <row r="1291" spans="1:12" s="19" customFormat="1" ht="15" hidden="1" customHeight="1" x14ac:dyDescent="0.25">
      <c r="A1291" s="88" t="s">
        <v>6658</v>
      </c>
      <c r="B1291" s="40" t="s">
        <v>901</v>
      </c>
      <c r="C1291" s="82" t="s">
        <v>10959</v>
      </c>
      <c r="D1291" s="82"/>
      <c r="E1291" s="82"/>
      <c r="F1291" s="82"/>
      <c r="G1291" s="82"/>
      <c r="H1291" s="40" t="s">
        <v>4</v>
      </c>
      <c r="I1291" s="83" t="str">
        <f>IFERROR(VLOOKUP(A1291,'Alíquotas - CADPREV'!$B$2152:$N$4324,8,FALSE),"")</f>
        <v/>
      </c>
      <c r="J1291" s="83" t="str">
        <f>IF(H1291="RPPS",VLOOKUP(A1291,' Legislação Benef - GESCON'!$B$4:$I$2159,3,FALSE),"")</f>
        <v/>
      </c>
      <c r="K1291" s="83" t="str">
        <f>IF(H1291="RPPS",VLOOKUP(A1291,' Legislação Benef - GESCON'!$B$4:$I$2159,6,FALSE),"")</f>
        <v/>
      </c>
      <c r="L1291" s="83" t="str">
        <f>IF(H1291="RPPS",IFERROR(IF(VLOOKUP(A1291,'Suspensão de repasses - GESCON'!$D$3:$J$1048576,7,FALSE)="Validada","SIM","NÃO"),"NÃO"),"")</f>
        <v/>
      </c>
    </row>
    <row r="1292" spans="1:12" s="19" customFormat="1" ht="15" hidden="1" customHeight="1" x14ac:dyDescent="0.25">
      <c r="A1292" s="88" t="s">
        <v>6659</v>
      </c>
      <c r="B1292" s="40" t="s">
        <v>215</v>
      </c>
      <c r="C1292" s="82" t="s">
        <v>10959</v>
      </c>
      <c r="D1292" s="82"/>
      <c r="E1292" s="82"/>
      <c r="F1292" s="82"/>
      <c r="G1292" s="82"/>
      <c r="H1292" s="40" t="s">
        <v>4</v>
      </c>
      <c r="I1292" s="83" t="str">
        <f>IFERROR(VLOOKUP(A1292,'Alíquotas - CADPREV'!$B$2152:$N$4324,8,FALSE),"")</f>
        <v/>
      </c>
      <c r="J1292" s="83" t="str">
        <f>IF(H1292="RPPS",VLOOKUP(A1292,' Legislação Benef - GESCON'!$B$4:$I$2159,3,FALSE),"")</f>
        <v/>
      </c>
      <c r="K1292" s="83" t="str">
        <f>IF(H1292="RPPS",VLOOKUP(A1292,' Legislação Benef - GESCON'!$B$4:$I$2159,6,FALSE),"")</f>
        <v/>
      </c>
      <c r="L1292" s="83" t="str">
        <f>IF(H1292="RPPS",IFERROR(IF(VLOOKUP(A1292,'Suspensão de repasses - GESCON'!$D$3:$J$1048576,7,FALSE)="Validada","SIM","NÃO"),"NÃO"),"")</f>
        <v/>
      </c>
    </row>
    <row r="1293" spans="1:12" s="19" customFormat="1" ht="15" hidden="1" customHeight="1" x14ac:dyDescent="0.25">
      <c r="A1293" s="88" t="s">
        <v>6660</v>
      </c>
      <c r="B1293" s="40" t="s">
        <v>133</v>
      </c>
      <c r="C1293" s="82" t="s">
        <v>10959</v>
      </c>
      <c r="D1293" s="82"/>
      <c r="E1293" s="82"/>
      <c r="F1293" s="82"/>
      <c r="G1293" s="82"/>
      <c r="H1293" s="40" t="s">
        <v>4</v>
      </c>
      <c r="I1293" s="83" t="str">
        <f>IFERROR(VLOOKUP(A1293,'Alíquotas - CADPREV'!$B$2152:$N$4324,8,FALSE),"")</f>
        <v/>
      </c>
      <c r="J1293" s="83" t="str">
        <f>IF(H1293="RPPS",VLOOKUP(A1293,' Legislação Benef - GESCON'!$B$4:$I$2159,3,FALSE),"")</f>
        <v/>
      </c>
      <c r="K1293" s="83" t="str">
        <f>IF(H1293="RPPS",VLOOKUP(A1293,' Legislação Benef - GESCON'!$B$4:$I$2159,6,FALSE),"")</f>
        <v/>
      </c>
      <c r="L1293" s="83" t="str">
        <f>IF(H1293="RPPS",IFERROR(IF(VLOOKUP(A1293,'Suspensão de repasses - GESCON'!$D$3:$J$1048576,7,FALSE)="Validada","SIM","NÃO"),"NÃO"),"")</f>
        <v/>
      </c>
    </row>
    <row r="1294" spans="1:12" s="19" customFormat="1" ht="15" hidden="1" customHeight="1" x14ac:dyDescent="0.25">
      <c r="A1294" s="88" t="s">
        <v>6661</v>
      </c>
      <c r="B1294" s="40" t="s">
        <v>1142</v>
      </c>
      <c r="C1294" s="82" t="s">
        <v>10959</v>
      </c>
      <c r="D1294" s="82"/>
      <c r="E1294" s="82"/>
      <c r="F1294" s="82"/>
      <c r="G1294" s="82"/>
      <c r="H1294" s="40" t="s">
        <v>4</v>
      </c>
      <c r="I1294" s="83" t="str">
        <f>IFERROR(VLOOKUP(A1294,'Alíquotas - CADPREV'!$B$2152:$N$4324,8,FALSE),"")</f>
        <v/>
      </c>
      <c r="J1294" s="83" t="str">
        <f>IF(H1294="RPPS",VLOOKUP(A1294,' Legislação Benef - GESCON'!$B$4:$I$2159,3,FALSE),"")</f>
        <v/>
      </c>
      <c r="K1294" s="83" t="str">
        <f>IF(H1294="RPPS",VLOOKUP(A1294,' Legislação Benef - GESCON'!$B$4:$I$2159,6,FALSE),"")</f>
        <v/>
      </c>
      <c r="L1294" s="83" t="str">
        <f>IF(H1294="RPPS",IFERROR(IF(VLOOKUP(A1294,'Suspensão de repasses - GESCON'!$D$3:$J$1048576,7,FALSE)="Validada","SIM","NÃO"),"NÃO"),"")</f>
        <v/>
      </c>
    </row>
    <row r="1295" spans="1:12" s="19" customFormat="1" ht="15" customHeight="1" x14ac:dyDescent="0.25">
      <c r="A1295" s="88" t="s">
        <v>6662</v>
      </c>
      <c r="B1295" s="40" t="s">
        <v>1142</v>
      </c>
      <c r="C1295" s="82" t="s">
        <v>10958</v>
      </c>
      <c r="D1295" s="82">
        <v>1120</v>
      </c>
      <c r="E1295" s="82">
        <v>152</v>
      </c>
      <c r="F1295" s="82">
        <v>33</v>
      </c>
      <c r="G1295" s="82">
        <v>1305</v>
      </c>
      <c r="H1295" s="40" t="s">
        <v>2</v>
      </c>
      <c r="I1295" s="83" t="str">
        <f>IFERROR(VLOOKUP(A1295,'Alíquotas - CADPREV'!$B$2152:$N$4324,8,FALSE),"")</f>
        <v>NÃO</v>
      </c>
      <c r="J1295" s="83" t="str">
        <f>IF(H1295="RPPS",VLOOKUP(A1295,' Legislação Benef - GESCON'!$B$4:$I$2159,3,FALSE),"")</f>
        <v>NÃO</v>
      </c>
      <c r="K1295" s="83" t="str">
        <f>IF(H1295="RPPS",VLOOKUP(A1295,' Legislação Benef - GESCON'!$B$4:$I$2159,6,FALSE),"")</f>
        <v>NÃO</v>
      </c>
      <c r="L1295" s="83" t="str">
        <f>IF(H1295="RPPS",IFERROR(IF(VLOOKUP(A1295,'Suspensão de repasses - GESCON'!$D$3:$J$1048576,7,FALSE)="Validada","SIM","NÃO"),"NÃO"),"")</f>
        <v>NÃO</v>
      </c>
    </row>
    <row r="1296" spans="1:12" s="19" customFormat="1" ht="15" customHeight="1" x14ac:dyDescent="0.25">
      <c r="A1296" s="88" t="s">
        <v>6663</v>
      </c>
      <c r="B1296" s="40" t="s">
        <v>1356</v>
      </c>
      <c r="C1296" s="82" t="s">
        <v>10958</v>
      </c>
      <c r="D1296" s="82">
        <v>145</v>
      </c>
      <c r="E1296" s="82">
        <v>1</v>
      </c>
      <c r="F1296" s="82">
        <v>0</v>
      </c>
      <c r="G1296" s="82">
        <v>146</v>
      </c>
      <c r="H1296" s="40" t="s">
        <v>2</v>
      </c>
      <c r="I1296" s="83" t="str">
        <f>IFERROR(VLOOKUP(A1296,'Alíquotas - CADPREV'!$B$2152:$N$4324,8,FALSE),"")</f>
        <v>SIM</v>
      </c>
      <c r="J1296" s="83" t="str">
        <f>IF(H1296="RPPS",VLOOKUP(A1296,' Legislação Benef - GESCON'!$B$4:$I$2159,3,FALSE),"")</f>
        <v>NÃO</v>
      </c>
      <c r="K1296" s="83" t="str">
        <f>IF(H1296="RPPS",VLOOKUP(A1296,' Legislação Benef - GESCON'!$B$4:$I$2159,6,FALSE),"")</f>
        <v>NÃO</v>
      </c>
      <c r="L1296" s="83" t="str">
        <f>IF(H1296="RPPS",IFERROR(IF(VLOOKUP(A1296,'Suspensão de repasses - GESCON'!$D$3:$J$1048576,7,FALSE)="Validada","SIM","NÃO"),"NÃO"),"")</f>
        <v>NÃO</v>
      </c>
    </row>
    <row r="1297" spans="1:12" s="19" customFormat="1" ht="15" customHeight="1" x14ac:dyDescent="0.25">
      <c r="A1297" s="88" t="s">
        <v>6664</v>
      </c>
      <c r="B1297" s="40" t="s">
        <v>29</v>
      </c>
      <c r="C1297" s="82" t="s">
        <v>10958</v>
      </c>
      <c r="D1297" s="82">
        <v>437</v>
      </c>
      <c r="E1297" s="82">
        <v>98</v>
      </c>
      <c r="F1297" s="82">
        <v>17</v>
      </c>
      <c r="G1297" s="82">
        <v>552</v>
      </c>
      <c r="H1297" s="40" t="s">
        <v>2</v>
      </c>
      <c r="I1297" s="83" t="str">
        <f>IFERROR(VLOOKUP(A1297,'Alíquotas - CADPREV'!$B$2152:$N$4324,8,FALSE),"")</f>
        <v>NÃO</v>
      </c>
      <c r="J1297" s="83" t="str">
        <f>IF(H1297="RPPS",VLOOKUP(A1297,' Legislação Benef - GESCON'!$B$4:$I$2159,3,FALSE),"")</f>
        <v>NÃO</v>
      </c>
      <c r="K1297" s="83" t="str">
        <f>IF(H1297="RPPS",VLOOKUP(A1297,' Legislação Benef - GESCON'!$B$4:$I$2159,6,FALSE),"")</f>
        <v>NÃO</v>
      </c>
      <c r="L1297" s="83" t="str">
        <f>IF(H1297="RPPS",IFERROR(IF(VLOOKUP(A1297,'Suspensão de repasses - GESCON'!$D$3:$J$1048576,7,FALSE)="Validada","SIM","NÃO"),"NÃO"),"")</f>
        <v>NÃO</v>
      </c>
    </row>
    <row r="1298" spans="1:12" s="19" customFormat="1" ht="15" hidden="1" customHeight="1" x14ac:dyDescent="0.25">
      <c r="A1298" s="88" t="s">
        <v>6665</v>
      </c>
      <c r="B1298" s="40" t="s">
        <v>2926</v>
      </c>
      <c r="C1298" s="82" t="s">
        <v>10959</v>
      </c>
      <c r="D1298" s="82"/>
      <c r="E1298" s="82"/>
      <c r="F1298" s="82"/>
      <c r="G1298" s="82"/>
      <c r="H1298" s="40" t="s">
        <v>4</v>
      </c>
      <c r="I1298" s="83" t="str">
        <f>IFERROR(VLOOKUP(A1298,'Alíquotas - CADPREV'!$B$2152:$N$4324,8,FALSE),"")</f>
        <v/>
      </c>
      <c r="J1298" s="83" t="str">
        <f>IF(H1298="RPPS",VLOOKUP(A1298,' Legislação Benef - GESCON'!$B$4:$I$2159,3,FALSE),"")</f>
        <v/>
      </c>
      <c r="K1298" s="83" t="str">
        <f>IF(H1298="RPPS",VLOOKUP(A1298,' Legislação Benef - GESCON'!$B$4:$I$2159,6,FALSE),"")</f>
        <v/>
      </c>
      <c r="L1298" s="83" t="str">
        <f>IF(H1298="RPPS",IFERROR(IF(VLOOKUP(A1298,'Suspensão de repasses - GESCON'!$D$3:$J$1048576,7,FALSE)="Validada","SIM","NÃO"),"NÃO"),"")</f>
        <v/>
      </c>
    </row>
    <row r="1299" spans="1:12" s="19" customFormat="1" ht="15" hidden="1" customHeight="1" x14ac:dyDescent="0.25">
      <c r="A1299" s="88" t="s">
        <v>6666</v>
      </c>
      <c r="B1299" s="40" t="s">
        <v>2413</v>
      </c>
      <c r="C1299" s="82" t="s">
        <v>10959</v>
      </c>
      <c r="D1299" s="82"/>
      <c r="E1299" s="82"/>
      <c r="F1299" s="82"/>
      <c r="G1299" s="82"/>
      <c r="H1299" s="40" t="s">
        <v>4</v>
      </c>
      <c r="I1299" s="83" t="str">
        <f>IFERROR(VLOOKUP(A1299,'Alíquotas - CADPREV'!$B$2152:$N$4324,8,FALSE),"")</f>
        <v/>
      </c>
      <c r="J1299" s="83" t="str">
        <f>IF(H1299="RPPS",VLOOKUP(A1299,' Legislação Benef - GESCON'!$B$4:$I$2159,3,FALSE),"")</f>
        <v/>
      </c>
      <c r="K1299" s="83" t="str">
        <f>IF(H1299="RPPS",VLOOKUP(A1299,' Legislação Benef - GESCON'!$B$4:$I$2159,6,FALSE),"")</f>
        <v/>
      </c>
      <c r="L1299" s="83" t="str">
        <f>IF(H1299="RPPS",IFERROR(IF(VLOOKUP(A1299,'Suspensão de repasses - GESCON'!$D$3:$J$1048576,7,FALSE)="Validada","SIM","NÃO"),"NÃO"),"")</f>
        <v/>
      </c>
    </row>
    <row r="1300" spans="1:12" s="19" customFormat="1" ht="15" hidden="1" customHeight="1" x14ac:dyDescent="0.25">
      <c r="A1300" s="88" t="s">
        <v>6667</v>
      </c>
      <c r="B1300" s="40" t="s">
        <v>821</v>
      </c>
      <c r="C1300" s="82" t="s">
        <v>10959</v>
      </c>
      <c r="D1300" s="82"/>
      <c r="E1300" s="82"/>
      <c r="F1300" s="82"/>
      <c r="G1300" s="82"/>
      <c r="H1300" s="40" t="s">
        <v>4</v>
      </c>
      <c r="I1300" s="83" t="str">
        <f>IFERROR(VLOOKUP(A1300,'Alíquotas - CADPREV'!$B$2152:$N$4324,8,FALSE),"")</f>
        <v/>
      </c>
      <c r="J1300" s="83" t="str">
        <f>IF(H1300="RPPS",VLOOKUP(A1300,' Legislação Benef - GESCON'!$B$4:$I$2159,3,FALSE),"")</f>
        <v/>
      </c>
      <c r="K1300" s="83" t="str">
        <f>IF(H1300="RPPS",VLOOKUP(A1300,' Legislação Benef - GESCON'!$B$4:$I$2159,6,FALSE),"")</f>
        <v/>
      </c>
      <c r="L1300" s="83" t="str">
        <f>IF(H1300="RPPS",IFERROR(IF(VLOOKUP(A1300,'Suspensão de repasses - GESCON'!$D$3:$J$1048576,7,FALSE)="Validada","SIM","NÃO"),"NÃO"),"")</f>
        <v/>
      </c>
    </row>
    <row r="1301" spans="1:12" s="19" customFormat="1" ht="15" customHeight="1" x14ac:dyDescent="0.25">
      <c r="A1301" s="88" t="s">
        <v>6668</v>
      </c>
      <c r="B1301" s="40" t="s">
        <v>2274</v>
      </c>
      <c r="C1301" s="82" t="s">
        <v>10958</v>
      </c>
      <c r="D1301" s="82">
        <v>604</v>
      </c>
      <c r="E1301" s="82">
        <v>114</v>
      </c>
      <c r="F1301" s="82">
        <v>24</v>
      </c>
      <c r="G1301" s="82">
        <v>742</v>
      </c>
      <c r="H1301" s="40" t="s">
        <v>2</v>
      </c>
      <c r="I1301" s="83" t="str">
        <f>IFERROR(VLOOKUP(A1301,'Alíquotas - CADPREV'!$B$2152:$N$4324,8,FALSE),"")</f>
        <v>NÃO</v>
      </c>
      <c r="J1301" s="83" t="str">
        <f>IF(H1301="RPPS",VLOOKUP(A1301,' Legislação Benef - GESCON'!$B$4:$I$2159,3,FALSE),"")</f>
        <v>NÃO</v>
      </c>
      <c r="K1301" s="83" t="str">
        <f>IF(H1301="RPPS",VLOOKUP(A1301,' Legislação Benef - GESCON'!$B$4:$I$2159,6,FALSE),"")</f>
        <v>NÃO</v>
      </c>
      <c r="L1301" s="83" t="str">
        <f>IF(H1301="RPPS",IFERROR(IF(VLOOKUP(A1301,'Suspensão de repasses - GESCON'!$D$3:$J$1048576,7,FALSE)="Validada","SIM","NÃO"),"NÃO"),"")</f>
        <v>NÃO</v>
      </c>
    </row>
    <row r="1302" spans="1:12" s="19" customFormat="1" ht="15" hidden="1" customHeight="1" x14ac:dyDescent="0.25">
      <c r="A1302" s="88" t="s">
        <v>6669</v>
      </c>
      <c r="B1302" s="40" t="s">
        <v>4626</v>
      </c>
      <c r="C1302" s="82" t="s">
        <v>10959</v>
      </c>
      <c r="D1302" s="82"/>
      <c r="E1302" s="82"/>
      <c r="F1302" s="82"/>
      <c r="G1302" s="82"/>
      <c r="H1302" s="40" t="s">
        <v>4</v>
      </c>
      <c r="I1302" s="83" t="str">
        <f>IFERROR(VLOOKUP(A1302,'Alíquotas - CADPREV'!$B$2152:$N$4324,8,FALSE),"")</f>
        <v/>
      </c>
      <c r="J1302" s="83" t="str">
        <f>IF(H1302="RPPS",VLOOKUP(A1302,' Legislação Benef - GESCON'!$B$4:$I$2159,3,FALSE),"")</f>
        <v/>
      </c>
      <c r="K1302" s="83" t="str">
        <f>IF(H1302="RPPS",VLOOKUP(A1302,' Legislação Benef - GESCON'!$B$4:$I$2159,6,FALSE),"")</f>
        <v/>
      </c>
      <c r="L1302" s="83" t="str">
        <f>IF(H1302="RPPS",IFERROR(IF(VLOOKUP(A1302,'Suspensão de repasses - GESCON'!$D$3:$J$1048576,7,FALSE)="Validada","SIM","NÃO"),"NÃO"),"")</f>
        <v/>
      </c>
    </row>
    <row r="1303" spans="1:12" s="19" customFormat="1" ht="15" hidden="1" customHeight="1" x14ac:dyDescent="0.25">
      <c r="A1303" s="88" t="s">
        <v>6670</v>
      </c>
      <c r="B1303" s="40" t="s">
        <v>1142</v>
      </c>
      <c r="C1303" s="82" t="s">
        <v>10959</v>
      </c>
      <c r="D1303" s="82"/>
      <c r="E1303" s="82"/>
      <c r="F1303" s="82"/>
      <c r="G1303" s="82"/>
      <c r="H1303" s="40" t="s">
        <v>4</v>
      </c>
      <c r="I1303" s="83" t="str">
        <f>IFERROR(VLOOKUP(A1303,'Alíquotas - CADPREV'!$B$2152:$N$4324,8,FALSE),"")</f>
        <v/>
      </c>
      <c r="J1303" s="83" t="str">
        <f>IF(H1303="RPPS",VLOOKUP(A1303,' Legislação Benef - GESCON'!$B$4:$I$2159,3,FALSE),"")</f>
        <v/>
      </c>
      <c r="K1303" s="83" t="str">
        <f>IF(H1303="RPPS",VLOOKUP(A1303,' Legislação Benef - GESCON'!$B$4:$I$2159,6,FALSE),"")</f>
        <v/>
      </c>
      <c r="L1303" s="83" t="str">
        <f>IF(H1303="RPPS",IFERROR(IF(VLOOKUP(A1303,'Suspensão de repasses - GESCON'!$D$3:$J$1048576,7,FALSE)="Validada","SIM","NÃO"),"NÃO"),"")</f>
        <v/>
      </c>
    </row>
    <row r="1304" spans="1:12" s="19" customFormat="1" ht="15" hidden="1" customHeight="1" x14ac:dyDescent="0.25">
      <c r="A1304" s="88" t="s">
        <v>6671</v>
      </c>
      <c r="B1304" s="40" t="s">
        <v>3812</v>
      </c>
      <c r="C1304" s="82" t="s">
        <v>10959</v>
      </c>
      <c r="D1304" s="82"/>
      <c r="E1304" s="82"/>
      <c r="F1304" s="82"/>
      <c r="G1304" s="82"/>
      <c r="H1304" s="40" t="s">
        <v>4</v>
      </c>
      <c r="I1304" s="83" t="str">
        <f>IFERROR(VLOOKUP(A1304,'Alíquotas - CADPREV'!$B$2152:$N$4324,8,FALSE),"")</f>
        <v/>
      </c>
      <c r="J1304" s="83" t="str">
        <f>IF(H1304="RPPS",VLOOKUP(A1304,' Legislação Benef - GESCON'!$B$4:$I$2159,3,FALSE),"")</f>
        <v/>
      </c>
      <c r="K1304" s="83" t="str">
        <f>IF(H1304="RPPS",VLOOKUP(A1304,' Legislação Benef - GESCON'!$B$4:$I$2159,6,FALSE),"")</f>
        <v/>
      </c>
      <c r="L1304" s="83" t="str">
        <f>IF(H1304="RPPS",IFERROR(IF(VLOOKUP(A1304,'Suspensão de repasses - GESCON'!$D$3:$J$1048576,7,FALSE)="Validada","SIM","NÃO"),"NÃO"),"")</f>
        <v/>
      </c>
    </row>
    <row r="1305" spans="1:12" s="19" customFormat="1" ht="15" hidden="1" customHeight="1" x14ac:dyDescent="0.25">
      <c r="A1305" s="88" t="s">
        <v>6672</v>
      </c>
      <c r="B1305" s="40" t="s">
        <v>901</v>
      </c>
      <c r="C1305" s="82" t="s">
        <v>10959</v>
      </c>
      <c r="D1305" s="82"/>
      <c r="E1305" s="82"/>
      <c r="F1305" s="82"/>
      <c r="G1305" s="82"/>
      <c r="H1305" s="40" t="s">
        <v>4</v>
      </c>
      <c r="I1305" s="83" t="str">
        <f>IFERROR(VLOOKUP(A1305,'Alíquotas - CADPREV'!$B$2152:$N$4324,8,FALSE),"")</f>
        <v/>
      </c>
      <c r="J1305" s="83" t="str">
        <f>IF(H1305="RPPS",VLOOKUP(A1305,' Legislação Benef - GESCON'!$B$4:$I$2159,3,FALSE),"")</f>
        <v/>
      </c>
      <c r="K1305" s="83" t="str">
        <f>IF(H1305="RPPS",VLOOKUP(A1305,' Legislação Benef - GESCON'!$B$4:$I$2159,6,FALSE),"")</f>
        <v/>
      </c>
      <c r="L1305" s="83" t="str">
        <f>IF(H1305="RPPS",IFERROR(IF(VLOOKUP(A1305,'Suspensão de repasses - GESCON'!$D$3:$J$1048576,7,FALSE)="Validada","SIM","NÃO"),"NÃO"),"")</f>
        <v/>
      </c>
    </row>
    <row r="1306" spans="1:12" s="19" customFormat="1" ht="15" customHeight="1" x14ac:dyDescent="0.25">
      <c r="A1306" s="88" t="s">
        <v>6673</v>
      </c>
      <c r="B1306" s="40" t="s">
        <v>5227</v>
      </c>
      <c r="C1306" s="82" t="s">
        <v>10958</v>
      </c>
      <c r="D1306" s="82">
        <v>679</v>
      </c>
      <c r="E1306" s="82">
        <v>128</v>
      </c>
      <c r="F1306" s="82">
        <v>27</v>
      </c>
      <c r="G1306" s="82">
        <v>834</v>
      </c>
      <c r="H1306" s="40" t="s">
        <v>2</v>
      </c>
      <c r="I1306" s="83" t="str">
        <f>IFERROR(VLOOKUP(A1306,'Alíquotas - CADPREV'!$B$2152:$N$4324,8,FALSE),"")</f>
        <v>NÃO</v>
      </c>
      <c r="J1306" s="83" t="str">
        <f>IF(H1306="RPPS",VLOOKUP(A1306,' Legislação Benef - GESCON'!$B$4:$I$2159,3,FALSE),"")</f>
        <v>NÃO</v>
      </c>
      <c r="K1306" s="83" t="str">
        <f>IF(H1306="RPPS",VLOOKUP(A1306,' Legislação Benef - GESCON'!$B$4:$I$2159,6,FALSE),"")</f>
        <v>NÃO</v>
      </c>
      <c r="L1306" s="83" t="str">
        <f>IF(H1306="RPPS",IFERROR(IF(VLOOKUP(A1306,'Suspensão de repasses - GESCON'!$D$3:$J$1048576,7,FALSE)="Validada","SIM","NÃO"),"NÃO"),"")</f>
        <v>NÃO</v>
      </c>
    </row>
    <row r="1307" spans="1:12" s="19" customFormat="1" ht="15" hidden="1" customHeight="1" x14ac:dyDescent="0.25">
      <c r="A1307" s="88" t="s">
        <v>6674</v>
      </c>
      <c r="B1307" s="40" t="s">
        <v>5227</v>
      </c>
      <c r="C1307" s="82" t="s">
        <v>10959</v>
      </c>
      <c r="D1307" s="82"/>
      <c r="E1307" s="82"/>
      <c r="F1307" s="82"/>
      <c r="G1307" s="82"/>
      <c r="H1307" s="40" t="s">
        <v>4</v>
      </c>
      <c r="I1307" s="83" t="str">
        <f>IFERROR(VLOOKUP(A1307,'Alíquotas - CADPREV'!$B$2152:$N$4324,8,FALSE),"")</f>
        <v/>
      </c>
      <c r="J1307" s="83" t="str">
        <f>IF(H1307="RPPS",VLOOKUP(A1307,' Legislação Benef - GESCON'!$B$4:$I$2159,3,FALSE),"")</f>
        <v/>
      </c>
      <c r="K1307" s="83" t="str">
        <f>IF(H1307="RPPS",VLOOKUP(A1307,' Legislação Benef - GESCON'!$B$4:$I$2159,6,FALSE),"")</f>
        <v/>
      </c>
      <c r="L1307" s="83" t="str">
        <f>IF(H1307="RPPS",IFERROR(IF(VLOOKUP(A1307,'Suspensão de repasses - GESCON'!$D$3:$J$1048576,7,FALSE)="Validada","SIM","NÃO"),"NÃO"),"")</f>
        <v/>
      </c>
    </row>
    <row r="1308" spans="1:12" s="19" customFormat="1" ht="15" customHeight="1" x14ac:dyDescent="0.25">
      <c r="A1308" s="88" t="s">
        <v>6675</v>
      </c>
      <c r="B1308" s="40" t="s">
        <v>2274</v>
      </c>
      <c r="C1308" s="82" t="s">
        <v>10958</v>
      </c>
      <c r="D1308" s="82">
        <v>675</v>
      </c>
      <c r="E1308" s="82">
        <v>16</v>
      </c>
      <c r="F1308" s="82">
        <v>14</v>
      </c>
      <c r="G1308" s="82">
        <v>705</v>
      </c>
      <c r="H1308" s="40" t="s">
        <v>2</v>
      </c>
      <c r="I1308" s="83" t="str">
        <f>IFERROR(VLOOKUP(A1308,'Alíquotas - CADPREV'!$B$2152:$N$4324,8,FALSE),"")</f>
        <v>SIM</v>
      </c>
      <c r="J1308" s="83" t="str">
        <f>IF(H1308="RPPS",VLOOKUP(A1308,' Legislação Benef - GESCON'!$B$4:$I$2159,3,FALSE),"")</f>
        <v>NÃO</v>
      </c>
      <c r="K1308" s="83" t="str">
        <f>IF(H1308="RPPS",VLOOKUP(A1308,' Legislação Benef - GESCON'!$B$4:$I$2159,6,FALSE),"")</f>
        <v>NÃO</v>
      </c>
      <c r="L1308" s="83" t="str">
        <f>IF(H1308="RPPS",IFERROR(IF(VLOOKUP(A1308,'Suspensão de repasses - GESCON'!$D$3:$J$1048576,7,FALSE)="Validada","SIM","NÃO"),"NÃO"),"")</f>
        <v>NÃO</v>
      </c>
    </row>
    <row r="1309" spans="1:12" s="19" customFormat="1" ht="15" hidden="1" customHeight="1" x14ac:dyDescent="0.25">
      <c r="A1309" s="88" t="s">
        <v>6676</v>
      </c>
      <c r="B1309" s="40" t="s">
        <v>4626</v>
      </c>
      <c r="C1309" s="82" t="s">
        <v>10959</v>
      </c>
      <c r="D1309" s="82"/>
      <c r="E1309" s="82"/>
      <c r="F1309" s="82"/>
      <c r="G1309" s="82"/>
      <c r="H1309" s="40" t="s">
        <v>4</v>
      </c>
      <c r="I1309" s="83" t="str">
        <f>IFERROR(VLOOKUP(A1309,'Alíquotas - CADPREV'!$B$2152:$N$4324,8,FALSE),"")</f>
        <v/>
      </c>
      <c r="J1309" s="83" t="str">
        <f>IF(H1309="RPPS",VLOOKUP(A1309,' Legislação Benef - GESCON'!$B$4:$I$2159,3,FALSE),"")</f>
        <v/>
      </c>
      <c r="K1309" s="83" t="str">
        <f>IF(H1309="RPPS",VLOOKUP(A1309,' Legislação Benef - GESCON'!$B$4:$I$2159,6,FALSE),"")</f>
        <v/>
      </c>
      <c r="L1309" s="83" t="str">
        <f>IF(H1309="RPPS",IFERROR(IF(VLOOKUP(A1309,'Suspensão de repasses - GESCON'!$D$3:$J$1048576,7,FALSE)="Validada","SIM","NÃO"),"NÃO"),"")</f>
        <v/>
      </c>
    </row>
    <row r="1310" spans="1:12" s="19" customFormat="1" ht="15" customHeight="1" x14ac:dyDescent="0.25">
      <c r="A1310" s="88" t="s">
        <v>6677</v>
      </c>
      <c r="B1310" s="40" t="s">
        <v>3143</v>
      </c>
      <c r="C1310" s="82" t="s">
        <v>10958</v>
      </c>
      <c r="D1310" s="82">
        <v>4113</v>
      </c>
      <c r="E1310" s="82">
        <v>1146</v>
      </c>
      <c r="F1310" s="82">
        <v>211</v>
      </c>
      <c r="G1310" s="82">
        <v>5470</v>
      </c>
      <c r="H1310" s="40" t="s">
        <v>2</v>
      </c>
      <c r="I1310" s="83" t="str">
        <f>IFERROR(VLOOKUP(A1310,'Alíquotas - CADPREV'!$B$2152:$N$4324,8,FALSE),"")</f>
        <v>NÃO</v>
      </c>
      <c r="J1310" s="83" t="str">
        <f>IF(H1310="RPPS",VLOOKUP(A1310,' Legislação Benef - GESCON'!$B$4:$I$2159,3,FALSE),"")</f>
        <v>NÃO</v>
      </c>
      <c r="K1310" s="83" t="str">
        <f>IF(H1310="RPPS",VLOOKUP(A1310,' Legislação Benef - GESCON'!$B$4:$I$2159,6,FALSE),"")</f>
        <v>NÃO</v>
      </c>
      <c r="L1310" s="83" t="str">
        <f>IF(H1310="RPPS",IFERROR(IF(VLOOKUP(A1310,'Suspensão de repasses - GESCON'!$D$3:$J$1048576,7,FALSE)="Validada","SIM","NÃO"),"NÃO"),"")</f>
        <v>NÃO</v>
      </c>
    </row>
    <row r="1311" spans="1:12" s="19" customFormat="1" ht="15" customHeight="1" x14ac:dyDescent="0.25">
      <c r="A1311" s="88" t="s">
        <v>6678</v>
      </c>
      <c r="B1311" s="40" t="s">
        <v>2926</v>
      </c>
      <c r="C1311" s="82" t="s">
        <v>10958</v>
      </c>
      <c r="D1311" s="82">
        <v>193</v>
      </c>
      <c r="E1311" s="82">
        <v>20</v>
      </c>
      <c r="F1311" s="82">
        <v>3</v>
      </c>
      <c r="G1311" s="82">
        <v>216</v>
      </c>
      <c r="H1311" s="40" t="s">
        <v>2</v>
      </c>
      <c r="I1311" s="83" t="str">
        <f>IFERROR(VLOOKUP(A1311,'Alíquotas - CADPREV'!$B$2152:$N$4324,8,FALSE),"")</f>
        <v>NÃO</v>
      </c>
      <c r="J1311" s="83" t="str">
        <f>IF(H1311="RPPS",VLOOKUP(A1311,' Legislação Benef - GESCON'!$B$4:$I$2159,3,FALSE),"")</f>
        <v>NÃO</v>
      </c>
      <c r="K1311" s="83" t="str">
        <f>IF(H1311="RPPS",VLOOKUP(A1311,' Legislação Benef - GESCON'!$B$4:$I$2159,6,FALSE),"")</f>
        <v>NÃO</v>
      </c>
      <c r="L1311" s="83" t="str">
        <f>IF(H1311="RPPS",IFERROR(IF(VLOOKUP(A1311,'Suspensão de repasses - GESCON'!$D$3:$J$1048576,7,FALSE)="Validada","SIM","NÃO"),"NÃO"),"")</f>
        <v>NÃO</v>
      </c>
    </row>
    <row r="1312" spans="1:12" s="19" customFormat="1" ht="15" hidden="1" customHeight="1" x14ac:dyDescent="0.25">
      <c r="A1312" s="88" t="s">
        <v>6679</v>
      </c>
      <c r="B1312" s="40" t="s">
        <v>2926</v>
      </c>
      <c r="C1312" s="82" t="s">
        <v>10959</v>
      </c>
      <c r="D1312" s="82"/>
      <c r="E1312" s="82"/>
      <c r="F1312" s="82"/>
      <c r="G1312" s="82"/>
      <c r="H1312" s="40" t="s">
        <v>4</v>
      </c>
      <c r="I1312" s="83" t="str">
        <f>IFERROR(VLOOKUP(A1312,'Alíquotas - CADPREV'!$B$2152:$N$4324,8,FALSE),"")</f>
        <v/>
      </c>
      <c r="J1312" s="83" t="str">
        <f>IF(H1312="RPPS",VLOOKUP(A1312,' Legislação Benef - GESCON'!$B$4:$I$2159,3,FALSE),"")</f>
        <v/>
      </c>
      <c r="K1312" s="83" t="str">
        <f>IF(H1312="RPPS",VLOOKUP(A1312,' Legislação Benef - GESCON'!$B$4:$I$2159,6,FALSE),"")</f>
        <v/>
      </c>
      <c r="L1312" s="83" t="str">
        <f>IF(H1312="RPPS",IFERROR(IF(VLOOKUP(A1312,'Suspensão de repasses - GESCON'!$D$3:$J$1048576,7,FALSE)="Validada","SIM","NÃO"),"NÃO"),"")</f>
        <v/>
      </c>
    </row>
    <row r="1313" spans="1:12" s="19" customFormat="1" ht="15" customHeight="1" x14ac:dyDescent="0.25">
      <c r="A1313" s="88" t="s">
        <v>6680</v>
      </c>
      <c r="B1313" s="40" t="s">
        <v>29</v>
      </c>
      <c r="C1313" s="82" t="s">
        <v>10958</v>
      </c>
      <c r="D1313" s="82">
        <v>594</v>
      </c>
      <c r="E1313" s="82">
        <v>218</v>
      </c>
      <c r="F1313" s="82">
        <v>73</v>
      </c>
      <c r="G1313" s="82">
        <v>885</v>
      </c>
      <c r="H1313" s="40" t="s">
        <v>2</v>
      </c>
      <c r="I1313" s="83" t="str">
        <f>IFERROR(VLOOKUP(A1313,'Alíquotas - CADPREV'!$B$2152:$N$4324,8,FALSE),"")</f>
        <v>NÃO</v>
      </c>
      <c r="J1313" s="83" t="str">
        <f>IF(H1313="RPPS",VLOOKUP(A1313,' Legislação Benef - GESCON'!$B$4:$I$2159,3,FALSE),"")</f>
        <v>NÃO</v>
      </c>
      <c r="K1313" s="83" t="str">
        <f>IF(H1313="RPPS",VLOOKUP(A1313,' Legislação Benef - GESCON'!$B$4:$I$2159,6,FALSE),"")</f>
        <v>NÃO</v>
      </c>
      <c r="L1313" s="83" t="str">
        <f>IF(H1313="RPPS",IFERROR(IF(VLOOKUP(A1313,'Suspensão de repasses - GESCON'!$D$3:$J$1048576,7,FALSE)="Validada","SIM","NÃO"),"NÃO"),"")</f>
        <v>NÃO</v>
      </c>
    </row>
    <row r="1314" spans="1:12" s="19" customFormat="1" ht="15" customHeight="1" x14ac:dyDescent="0.25">
      <c r="A1314" s="88" t="s">
        <v>6681</v>
      </c>
      <c r="B1314" s="40" t="s">
        <v>3143</v>
      </c>
      <c r="C1314" s="82" t="s">
        <v>10958</v>
      </c>
      <c r="D1314" s="82">
        <v>481</v>
      </c>
      <c r="E1314" s="82">
        <v>277</v>
      </c>
      <c r="F1314" s="82">
        <v>79</v>
      </c>
      <c r="G1314" s="82">
        <v>837</v>
      </c>
      <c r="H1314" s="40" t="s">
        <v>2</v>
      </c>
      <c r="I1314" s="83" t="str">
        <f>IFERROR(VLOOKUP(A1314,'Alíquotas - CADPREV'!$B$2152:$N$4324,8,FALSE),"")</f>
        <v>NÃO</v>
      </c>
      <c r="J1314" s="83" t="str">
        <f>IF(H1314="RPPS",VLOOKUP(A1314,' Legislação Benef - GESCON'!$B$4:$I$2159,3,FALSE),"")</f>
        <v>NÃO</v>
      </c>
      <c r="K1314" s="83" t="str">
        <f>IF(H1314="RPPS",VLOOKUP(A1314,' Legislação Benef - GESCON'!$B$4:$I$2159,6,FALSE),"")</f>
        <v>NÃO</v>
      </c>
      <c r="L1314" s="83" t="str">
        <f>IF(H1314="RPPS",IFERROR(IF(VLOOKUP(A1314,'Suspensão de repasses - GESCON'!$D$3:$J$1048576,7,FALSE)="Validada","SIM","NÃO"),"NÃO"),"")</f>
        <v>NÃO</v>
      </c>
    </row>
    <row r="1315" spans="1:12" s="19" customFormat="1" ht="15" customHeight="1" x14ac:dyDescent="0.25">
      <c r="A1315" s="88" t="s">
        <v>6682</v>
      </c>
      <c r="B1315" s="40" t="s">
        <v>3812</v>
      </c>
      <c r="C1315" s="82" t="s">
        <v>10958</v>
      </c>
      <c r="D1315" s="82">
        <v>179</v>
      </c>
      <c r="E1315" s="82">
        <v>61</v>
      </c>
      <c r="F1315" s="82">
        <v>27</v>
      </c>
      <c r="G1315" s="82">
        <v>267</v>
      </c>
      <c r="H1315" s="40" t="s">
        <v>2</v>
      </c>
      <c r="I1315" s="83" t="str">
        <f>IFERROR(VLOOKUP(A1315,'Alíquotas - CADPREV'!$B$2152:$N$4324,8,FALSE),"")</f>
        <v>SIM</v>
      </c>
      <c r="J1315" s="83" t="str">
        <f>IF(H1315="RPPS",VLOOKUP(A1315,' Legislação Benef - GESCON'!$B$4:$I$2159,3,FALSE),"")</f>
        <v>NÃO</v>
      </c>
      <c r="K1315" s="83" t="str">
        <f>IF(H1315="RPPS",VLOOKUP(A1315,' Legislação Benef - GESCON'!$B$4:$I$2159,6,FALSE),"")</f>
        <v>SIM</v>
      </c>
      <c r="L1315" s="83" t="str">
        <f>IF(H1315="RPPS",IFERROR(IF(VLOOKUP(A1315,'Suspensão de repasses - GESCON'!$D$3:$J$1048576,7,FALSE)="Validada","SIM","NÃO"),"NÃO"),"")</f>
        <v>NÃO</v>
      </c>
    </row>
    <row r="1316" spans="1:12" s="19" customFormat="1" ht="15" hidden="1" customHeight="1" x14ac:dyDescent="0.25">
      <c r="A1316" s="88" t="s">
        <v>6683</v>
      </c>
      <c r="B1316" s="40" t="s">
        <v>3747</v>
      </c>
      <c r="C1316" s="82" t="s">
        <v>10959</v>
      </c>
      <c r="D1316" s="82"/>
      <c r="E1316" s="82"/>
      <c r="F1316" s="82"/>
      <c r="G1316" s="82"/>
      <c r="H1316" s="40" t="s">
        <v>4</v>
      </c>
      <c r="I1316" s="83" t="str">
        <f>IFERROR(VLOOKUP(A1316,'Alíquotas - CADPREV'!$B$2152:$N$4324,8,FALSE),"")</f>
        <v/>
      </c>
      <c r="J1316" s="83" t="str">
        <f>IF(H1316="RPPS",VLOOKUP(A1316,' Legislação Benef - GESCON'!$B$4:$I$2159,3,FALSE),"")</f>
        <v/>
      </c>
      <c r="K1316" s="83" t="str">
        <f>IF(H1316="RPPS",VLOOKUP(A1316,' Legislação Benef - GESCON'!$B$4:$I$2159,6,FALSE),"")</f>
        <v/>
      </c>
      <c r="L1316" s="83" t="str">
        <f>IF(H1316="RPPS",IFERROR(IF(VLOOKUP(A1316,'Suspensão de repasses - GESCON'!$D$3:$J$1048576,7,FALSE)="Validada","SIM","NÃO"),"NÃO"),"")</f>
        <v/>
      </c>
    </row>
    <row r="1317" spans="1:12" s="19" customFormat="1" ht="15" hidden="1" customHeight="1" x14ac:dyDescent="0.25">
      <c r="A1317" s="88" t="s">
        <v>6684</v>
      </c>
      <c r="B1317" s="40" t="s">
        <v>1356</v>
      </c>
      <c r="C1317" s="82" t="s">
        <v>10959</v>
      </c>
      <c r="D1317" s="82"/>
      <c r="E1317" s="82"/>
      <c r="F1317" s="82"/>
      <c r="G1317" s="82"/>
      <c r="H1317" s="40" t="s">
        <v>4</v>
      </c>
      <c r="I1317" s="83" t="str">
        <f>IFERROR(VLOOKUP(A1317,'Alíquotas - CADPREV'!$B$2152:$N$4324,8,FALSE),"")</f>
        <v/>
      </c>
      <c r="J1317" s="83" t="str">
        <f>IF(H1317="RPPS",VLOOKUP(A1317,' Legislação Benef - GESCON'!$B$4:$I$2159,3,FALSE),"")</f>
        <v/>
      </c>
      <c r="K1317" s="83" t="str">
        <f>IF(H1317="RPPS",VLOOKUP(A1317,' Legislação Benef - GESCON'!$B$4:$I$2159,6,FALSE),"")</f>
        <v/>
      </c>
      <c r="L1317" s="83" t="str">
        <f>IF(H1317="RPPS",IFERROR(IF(VLOOKUP(A1317,'Suspensão de repasses - GESCON'!$D$3:$J$1048576,7,FALSE)="Validada","SIM","NÃO"),"NÃO"),"")</f>
        <v/>
      </c>
    </row>
    <row r="1318" spans="1:12" s="19" customFormat="1" ht="15" hidden="1" customHeight="1" x14ac:dyDescent="0.25">
      <c r="A1318" s="88" t="s">
        <v>6685</v>
      </c>
      <c r="B1318" s="40" t="s">
        <v>5227</v>
      </c>
      <c r="C1318" s="82" t="s">
        <v>10959</v>
      </c>
      <c r="D1318" s="82"/>
      <c r="E1318" s="82"/>
      <c r="F1318" s="82"/>
      <c r="G1318" s="82"/>
      <c r="H1318" s="40" t="s">
        <v>4</v>
      </c>
      <c r="I1318" s="83" t="str">
        <f>IFERROR(VLOOKUP(A1318,'Alíquotas - CADPREV'!$B$2152:$N$4324,8,FALSE),"")</f>
        <v/>
      </c>
      <c r="J1318" s="83" t="str">
        <f>IF(H1318="RPPS",VLOOKUP(A1318,' Legislação Benef - GESCON'!$B$4:$I$2159,3,FALSE),"")</f>
        <v/>
      </c>
      <c r="K1318" s="83" t="str">
        <f>IF(H1318="RPPS",VLOOKUP(A1318,' Legislação Benef - GESCON'!$B$4:$I$2159,6,FALSE),"")</f>
        <v/>
      </c>
      <c r="L1318" s="83" t="str">
        <f>IF(H1318="RPPS",IFERROR(IF(VLOOKUP(A1318,'Suspensão de repasses - GESCON'!$D$3:$J$1048576,7,FALSE)="Validada","SIM","NÃO"),"NÃO"),"")</f>
        <v/>
      </c>
    </row>
    <row r="1319" spans="1:12" s="19" customFormat="1" ht="15" customHeight="1" x14ac:dyDescent="0.25">
      <c r="A1319" s="88" t="s">
        <v>6686</v>
      </c>
      <c r="B1319" s="40" t="s">
        <v>1356</v>
      </c>
      <c r="C1319" s="82" t="s">
        <v>10958</v>
      </c>
      <c r="D1319" s="82">
        <v>143</v>
      </c>
      <c r="E1319" s="82">
        <v>31</v>
      </c>
      <c r="F1319" s="82">
        <v>11</v>
      </c>
      <c r="G1319" s="82">
        <v>185</v>
      </c>
      <c r="H1319" s="40" t="s">
        <v>2</v>
      </c>
      <c r="I1319" s="83" t="str">
        <f>IFERROR(VLOOKUP(A1319,'Alíquotas - CADPREV'!$B$2152:$N$4324,8,FALSE),"")</f>
        <v>NÃO</v>
      </c>
      <c r="J1319" s="83" t="str">
        <f>IF(H1319="RPPS",VLOOKUP(A1319,' Legislação Benef - GESCON'!$B$4:$I$2159,3,FALSE),"")</f>
        <v>NÃO</v>
      </c>
      <c r="K1319" s="83" t="str">
        <f>IF(H1319="RPPS",VLOOKUP(A1319,' Legislação Benef - GESCON'!$B$4:$I$2159,6,FALSE),"")</f>
        <v>NÃO</v>
      </c>
      <c r="L1319" s="83" t="str">
        <f>IF(H1319="RPPS",IFERROR(IF(VLOOKUP(A1319,'Suspensão de repasses - GESCON'!$D$3:$J$1048576,7,FALSE)="Validada","SIM","NÃO"),"NÃO"),"")</f>
        <v>NÃO</v>
      </c>
    </row>
    <row r="1320" spans="1:12" s="19" customFormat="1" ht="15" customHeight="1" x14ac:dyDescent="0.25">
      <c r="A1320" s="88" t="s">
        <v>6687</v>
      </c>
      <c r="B1320" s="40" t="s">
        <v>3513</v>
      </c>
      <c r="C1320" s="82" t="s">
        <v>10958</v>
      </c>
      <c r="D1320" s="82">
        <v>571</v>
      </c>
      <c r="E1320" s="82">
        <v>30</v>
      </c>
      <c r="F1320" s="82">
        <v>5</v>
      </c>
      <c r="G1320" s="82">
        <v>606</v>
      </c>
      <c r="H1320" s="40" t="s">
        <v>2</v>
      </c>
      <c r="I1320" s="83" t="str">
        <f>IFERROR(VLOOKUP(A1320,'Alíquotas - CADPREV'!$B$2152:$N$4324,8,FALSE),"")</f>
        <v>NÃO</v>
      </c>
      <c r="J1320" s="83" t="str">
        <f>IF(H1320="RPPS",VLOOKUP(A1320,' Legislação Benef - GESCON'!$B$4:$I$2159,3,FALSE),"")</f>
        <v>NÃO</v>
      </c>
      <c r="K1320" s="83" t="str">
        <f>IF(H1320="RPPS",VLOOKUP(A1320,' Legislação Benef - GESCON'!$B$4:$I$2159,6,FALSE),"")</f>
        <v>NÃO</v>
      </c>
      <c r="L1320" s="83" t="str">
        <f>IF(H1320="RPPS",IFERROR(IF(VLOOKUP(A1320,'Suspensão de repasses - GESCON'!$D$3:$J$1048576,7,FALSE)="Validada","SIM","NÃO"),"NÃO"),"")</f>
        <v>SIM</v>
      </c>
    </row>
    <row r="1321" spans="1:12" s="19" customFormat="1" ht="15" hidden="1" customHeight="1" x14ac:dyDescent="0.25">
      <c r="A1321" s="88" t="s">
        <v>6688</v>
      </c>
      <c r="B1321" s="40" t="s">
        <v>1356</v>
      </c>
      <c r="C1321" s="82" t="s">
        <v>10959</v>
      </c>
      <c r="D1321" s="82"/>
      <c r="E1321" s="82"/>
      <c r="F1321" s="82"/>
      <c r="G1321" s="82"/>
      <c r="H1321" s="40" t="s">
        <v>4</v>
      </c>
      <c r="I1321" s="83" t="str">
        <f>IFERROR(VLOOKUP(A1321,'Alíquotas - CADPREV'!$B$2152:$N$4324,8,FALSE),"")</f>
        <v/>
      </c>
      <c r="J1321" s="83" t="str">
        <f>IF(H1321="RPPS",VLOOKUP(A1321,' Legislação Benef - GESCON'!$B$4:$I$2159,3,FALSE),"")</f>
        <v/>
      </c>
      <c r="K1321" s="83" t="str">
        <f>IF(H1321="RPPS",VLOOKUP(A1321,' Legislação Benef - GESCON'!$B$4:$I$2159,6,FALSE),"")</f>
        <v/>
      </c>
      <c r="L1321" s="83" t="str">
        <f>IF(H1321="RPPS",IFERROR(IF(VLOOKUP(A1321,'Suspensão de repasses - GESCON'!$D$3:$J$1048576,7,FALSE)="Validada","SIM","NÃO"),"NÃO"),"")</f>
        <v/>
      </c>
    </row>
    <row r="1322" spans="1:12" s="19" customFormat="1" ht="15" customHeight="1" x14ac:dyDescent="0.25">
      <c r="A1322" s="88" t="s">
        <v>6689</v>
      </c>
      <c r="B1322" s="40" t="s">
        <v>2274</v>
      </c>
      <c r="C1322" s="82" t="s">
        <v>10958</v>
      </c>
      <c r="D1322" s="82">
        <v>610</v>
      </c>
      <c r="E1322" s="82">
        <v>88</v>
      </c>
      <c r="F1322" s="82">
        <v>25</v>
      </c>
      <c r="G1322" s="82">
        <v>723</v>
      </c>
      <c r="H1322" s="40" t="s">
        <v>2</v>
      </c>
      <c r="I1322" s="83" t="str">
        <f>IFERROR(VLOOKUP(A1322,'Alíquotas - CADPREV'!$B$2152:$N$4324,8,FALSE),"")</f>
        <v>SIM</v>
      </c>
      <c r="J1322" s="83" t="str">
        <f>IF(H1322="RPPS",VLOOKUP(A1322,' Legislação Benef - GESCON'!$B$4:$I$2159,3,FALSE),"")</f>
        <v>NÃO</v>
      </c>
      <c r="K1322" s="83" t="str">
        <f>IF(H1322="RPPS",VLOOKUP(A1322,' Legislação Benef - GESCON'!$B$4:$I$2159,6,FALSE),"")</f>
        <v>SIM</v>
      </c>
      <c r="L1322" s="83" t="str">
        <f>IF(H1322="RPPS",IFERROR(IF(VLOOKUP(A1322,'Suspensão de repasses - GESCON'!$D$3:$J$1048576,7,FALSE)="Validada","SIM","NÃO"),"NÃO"),"")</f>
        <v>NÃO</v>
      </c>
    </row>
    <row r="1323" spans="1:12" s="19" customFormat="1" ht="15" hidden="1" customHeight="1" x14ac:dyDescent="0.25">
      <c r="A1323" s="88" t="s">
        <v>6690</v>
      </c>
      <c r="B1323" s="40" t="s">
        <v>2554</v>
      </c>
      <c r="C1323" s="82" t="s">
        <v>10959</v>
      </c>
      <c r="D1323" s="82"/>
      <c r="E1323" s="82"/>
      <c r="F1323" s="82"/>
      <c r="G1323" s="82"/>
      <c r="H1323" s="40" t="s">
        <v>4</v>
      </c>
      <c r="I1323" s="83" t="str">
        <f>IFERROR(VLOOKUP(A1323,'Alíquotas - CADPREV'!$B$2152:$N$4324,8,FALSE),"")</f>
        <v/>
      </c>
      <c r="J1323" s="83" t="str">
        <f>IF(H1323="RPPS",VLOOKUP(A1323,' Legislação Benef - GESCON'!$B$4:$I$2159,3,FALSE),"")</f>
        <v/>
      </c>
      <c r="K1323" s="83" t="str">
        <f>IF(H1323="RPPS",VLOOKUP(A1323,' Legislação Benef - GESCON'!$B$4:$I$2159,6,FALSE),"")</f>
        <v/>
      </c>
      <c r="L1323" s="83" t="str">
        <f>IF(H1323="RPPS",IFERROR(IF(VLOOKUP(A1323,'Suspensão de repasses - GESCON'!$D$3:$J$1048576,7,FALSE)="Validada","SIM","NÃO"),"NÃO"),"")</f>
        <v/>
      </c>
    </row>
    <row r="1324" spans="1:12" s="19" customFormat="1" ht="15" hidden="1" customHeight="1" x14ac:dyDescent="0.25">
      <c r="A1324" s="88" t="s">
        <v>6691</v>
      </c>
      <c r="B1324" s="40" t="s">
        <v>1356</v>
      </c>
      <c r="C1324" s="82" t="s">
        <v>10959</v>
      </c>
      <c r="D1324" s="82"/>
      <c r="E1324" s="82"/>
      <c r="F1324" s="82"/>
      <c r="G1324" s="82"/>
      <c r="H1324" s="40" t="s">
        <v>4</v>
      </c>
      <c r="I1324" s="83" t="str">
        <f>IFERROR(VLOOKUP(A1324,'Alíquotas - CADPREV'!$B$2152:$N$4324,8,FALSE),"")</f>
        <v/>
      </c>
      <c r="J1324" s="83" t="str">
        <f>IF(H1324="RPPS",VLOOKUP(A1324,' Legislação Benef - GESCON'!$B$4:$I$2159,3,FALSE),"")</f>
        <v/>
      </c>
      <c r="K1324" s="83" t="str">
        <f>IF(H1324="RPPS",VLOOKUP(A1324,' Legislação Benef - GESCON'!$B$4:$I$2159,6,FALSE),"")</f>
        <v/>
      </c>
      <c r="L1324" s="83" t="str">
        <f>IF(H1324="RPPS",IFERROR(IF(VLOOKUP(A1324,'Suspensão de repasses - GESCON'!$D$3:$J$1048576,7,FALSE)="Validada","SIM","NÃO"),"NÃO"),"")</f>
        <v/>
      </c>
    </row>
    <row r="1325" spans="1:12" s="19" customFormat="1" ht="15" customHeight="1" x14ac:dyDescent="0.25">
      <c r="A1325" s="88" t="s">
        <v>6692</v>
      </c>
      <c r="B1325" s="40" t="s">
        <v>821</v>
      </c>
      <c r="C1325" s="82" t="s">
        <v>10958</v>
      </c>
      <c r="D1325" s="82">
        <v>1607</v>
      </c>
      <c r="E1325" s="82">
        <v>261</v>
      </c>
      <c r="F1325" s="82">
        <v>55</v>
      </c>
      <c r="G1325" s="82">
        <v>1923</v>
      </c>
      <c r="H1325" s="40" t="s">
        <v>2</v>
      </c>
      <c r="I1325" s="83" t="str">
        <f>IFERROR(VLOOKUP(A1325,'Alíquotas - CADPREV'!$B$2152:$N$4324,8,FALSE),"")</f>
        <v>NÃO</v>
      </c>
      <c r="J1325" s="83" t="str">
        <f>IF(H1325="RPPS",VLOOKUP(A1325,' Legislação Benef - GESCON'!$B$4:$I$2159,3,FALSE),"")</f>
        <v>NÃO</v>
      </c>
      <c r="K1325" s="83" t="str">
        <f>IF(H1325="RPPS",VLOOKUP(A1325,' Legislação Benef - GESCON'!$B$4:$I$2159,6,FALSE),"")</f>
        <v>NÃO</v>
      </c>
      <c r="L1325" s="83" t="str">
        <f>IF(H1325="RPPS",IFERROR(IF(VLOOKUP(A1325,'Suspensão de repasses - GESCON'!$D$3:$J$1048576,7,FALSE)="Validada","SIM","NÃO"),"NÃO"),"")</f>
        <v>NÃO</v>
      </c>
    </row>
    <row r="1326" spans="1:12" s="19" customFormat="1" ht="15" hidden="1" customHeight="1" x14ac:dyDescent="0.25">
      <c r="A1326" s="88" t="s">
        <v>6693</v>
      </c>
      <c r="B1326" s="40" t="s">
        <v>1356</v>
      </c>
      <c r="C1326" s="82" t="s">
        <v>10959</v>
      </c>
      <c r="D1326" s="82"/>
      <c r="E1326" s="82"/>
      <c r="F1326" s="82"/>
      <c r="G1326" s="82"/>
      <c r="H1326" s="40" t="s">
        <v>4</v>
      </c>
      <c r="I1326" s="83" t="str">
        <f>IFERROR(VLOOKUP(A1326,'Alíquotas - CADPREV'!$B$2152:$N$4324,8,FALSE),"")</f>
        <v/>
      </c>
      <c r="J1326" s="83" t="str">
        <f>IF(H1326="RPPS",VLOOKUP(A1326,' Legislação Benef - GESCON'!$B$4:$I$2159,3,FALSE),"")</f>
        <v/>
      </c>
      <c r="K1326" s="83" t="str">
        <f>IF(H1326="RPPS",VLOOKUP(A1326,' Legislação Benef - GESCON'!$B$4:$I$2159,6,FALSE),"")</f>
        <v/>
      </c>
      <c r="L1326" s="83" t="str">
        <f>IF(H1326="RPPS",IFERROR(IF(VLOOKUP(A1326,'Suspensão de repasses - GESCON'!$D$3:$J$1048576,7,FALSE)="Validada","SIM","NÃO"),"NÃO"),"")</f>
        <v/>
      </c>
    </row>
    <row r="1327" spans="1:12" s="19" customFormat="1" ht="15" hidden="1" customHeight="1" x14ac:dyDescent="0.25">
      <c r="A1327" s="88" t="s">
        <v>6694</v>
      </c>
      <c r="B1327" s="40" t="s">
        <v>215</v>
      </c>
      <c r="C1327" s="82" t="s">
        <v>10959</v>
      </c>
      <c r="D1327" s="82"/>
      <c r="E1327" s="82"/>
      <c r="F1327" s="82"/>
      <c r="G1327" s="82"/>
      <c r="H1327" s="40" t="s">
        <v>4</v>
      </c>
      <c r="I1327" s="83" t="str">
        <f>IFERROR(VLOOKUP(A1327,'Alíquotas - CADPREV'!$B$2152:$N$4324,8,FALSE),"")</f>
        <v/>
      </c>
      <c r="J1327" s="83" t="str">
        <f>IF(H1327="RPPS",VLOOKUP(A1327,' Legislação Benef - GESCON'!$B$4:$I$2159,3,FALSE),"")</f>
        <v/>
      </c>
      <c r="K1327" s="83" t="str">
        <f>IF(H1327="RPPS",VLOOKUP(A1327,' Legislação Benef - GESCON'!$B$4:$I$2159,6,FALSE),"")</f>
        <v/>
      </c>
      <c r="L1327" s="83" t="str">
        <f>IF(H1327="RPPS",IFERROR(IF(VLOOKUP(A1327,'Suspensão de repasses - GESCON'!$D$3:$J$1048576,7,FALSE)="Validada","SIM","NÃO"),"NÃO"),"")</f>
        <v/>
      </c>
    </row>
    <row r="1328" spans="1:12" s="19" customFormat="1" ht="15" customHeight="1" x14ac:dyDescent="0.25">
      <c r="A1328" s="88" t="s">
        <v>6695</v>
      </c>
      <c r="B1328" s="40" t="s">
        <v>1356</v>
      </c>
      <c r="C1328" s="82" t="s">
        <v>10958</v>
      </c>
      <c r="D1328" s="82">
        <v>624</v>
      </c>
      <c r="E1328" s="82">
        <v>184</v>
      </c>
      <c r="F1328" s="82">
        <v>65</v>
      </c>
      <c r="G1328" s="82">
        <v>873</v>
      </c>
      <c r="H1328" s="40" t="s">
        <v>2</v>
      </c>
      <c r="I1328" s="83" t="str">
        <f>IFERROR(VLOOKUP(A1328,'Alíquotas - CADPREV'!$B$2152:$N$4324,8,FALSE),"")</f>
        <v>NÃO</v>
      </c>
      <c r="J1328" s="83" t="str">
        <f>IF(H1328="RPPS",VLOOKUP(A1328,' Legislação Benef - GESCON'!$B$4:$I$2159,3,FALSE),"")</f>
        <v>NÃO</v>
      </c>
      <c r="K1328" s="83" t="str">
        <f>IF(H1328="RPPS",VLOOKUP(A1328,' Legislação Benef - GESCON'!$B$4:$I$2159,6,FALSE),"")</f>
        <v>NÃO</v>
      </c>
      <c r="L1328" s="83" t="str">
        <f>IF(H1328="RPPS",IFERROR(IF(VLOOKUP(A1328,'Suspensão de repasses - GESCON'!$D$3:$J$1048576,7,FALSE)="Validada","SIM","NÃO"),"NÃO"),"")</f>
        <v>NÃO</v>
      </c>
    </row>
    <row r="1329" spans="1:12" s="19" customFormat="1" ht="15" hidden="1" customHeight="1" x14ac:dyDescent="0.25">
      <c r="A1329" s="88" t="s">
        <v>6696</v>
      </c>
      <c r="B1329" s="40" t="s">
        <v>1356</v>
      </c>
      <c r="C1329" s="82" t="s">
        <v>10959</v>
      </c>
      <c r="D1329" s="82"/>
      <c r="E1329" s="82"/>
      <c r="F1329" s="82"/>
      <c r="G1329" s="82"/>
      <c r="H1329" s="40" t="s">
        <v>4</v>
      </c>
      <c r="I1329" s="83" t="str">
        <f>IFERROR(VLOOKUP(A1329,'Alíquotas - CADPREV'!$B$2152:$N$4324,8,FALSE),"")</f>
        <v/>
      </c>
      <c r="J1329" s="83" t="str">
        <f>IF(H1329="RPPS",VLOOKUP(A1329,' Legislação Benef - GESCON'!$B$4:$I$2159,3,FALSE),"")</f>
        <v/>
      </c>
      <c r="K1329" s="83" t="str">
        <f>IF(H1329="RPPS",VLOOKUP(A1329,' Legislação Benef - GESCON'!$B$4:$I$2159,6,FALSE),"")</f>
        <v/>
      </c>
      <c r="L1329" s="83" t="str">
        <f>IF(H1329="RPPS",IFERROR(IF(VLOOKUP(A1329,'Suspensão de repasses - GESCON'!$D$3:$J$1048576,7,FALSE)="Validada","SIM","NÃO"),"NÃO"),"")</f>
        <v/>
      </c>
    </row>
    <row r="1330" spans="1:12" s="19" customFormat="1" ht="15" hidden="1" customHeight="1" x14ac:dyDescent="0.25">
      <c r="A1330" s="88" t="s">
        <v>6697</v>
      </c>
      <c r="B1330" s="40" t="s">
        <v>1356</v>
      </c>
      <c r="C1330" s="82" t="s">
        <v>10959</v>
      </c>
      <c r="D1330" s="82"/>
      <c r="E1330" s="82"/>
      <c r="F1330" s="82"/>
      <c r="G1330" s="82"/>
      <c r="H1330" s="40" t="s">
        <v>4</v>
      </c>
      <c r="I1330" s="83" t="str">
        <f>IFERROR(VLOOKUP(A1330,'Alíquotas - CADPREV'!$B$2152:$N$4324,8,FALSE),"")</f>
        <v/>
      </c>
      <c r="J1330" s="83" t="str">
        <f>IF(H1330="RPPS",VLOOKUP(A1330,' Legislação Benef - GESCON'!$B$4:$I$2159,3,FALSE),"")</f>
        <v/>
      </c>
      <c r="K1330" s="83" t="str">
        <f>IF(H1330="RPPS",VLOOKUP(A1330,' Legislação Benef - GESCON'!$B$4:$I$2159,6,FALSE),"")</f>
        <v/>
      </c>
      <c r="L1330" s="83" t="str">
        <f>IF(H1330="RPPS",IFERROR(IF(VLOOKUP(A1330,'Suspensão de repasses - GESCON'!$D$3:$J$1048576,7,FALSE)="Validada","SIM","NÃO"),"NÃO"),"")</f>
        <v/>
      </c>
    </row>
    <row r="1331" spans="1:12" s="19" customFormat="1" ht="15" customHeight="1" x14ac:dyDescent="0.25">
      <c r="A1331" s="88" t="s">
        <v>6698</v>
      </c>
      <c r="B1331" s="40" t="s">
        <v>3513</v>
      </c>
      <c r="C1331" s="82" t="s">
        <v>10958</v>
      </c>
      <c r="D1331" s="82">
        <v>1140</v>
      </c>
      <c r="E1331" s="82">
        <v>278</v>
      </c>
      <c r="F1331" s="82">
        <v>58</v>
      </c>
      <c r="G1331" s="82">
        <v>1476</v>
      </c>
      <c r="H1331" s="40" t="s">
        <v>2</v>
      </c>
      <c r="I1331" s="83" t="str">
        <f>IFERROR(VLOOKUP(A1331,'Alíquotas - CADPREV'!$B$2152:$N$4324,8,FALSE),"")</f>
        <v>SIM</v>
      </c>
      <c r="J1331" s="83" t="str">
        <f>IF(H1331="RPPS",VLOOKUP(A1331,' Legislação Benef - GESCON'!$B$4:$I$2159,3,FALSE),"")</f>
        <v>NÃO</v>
      </c>
      <c r="K1331" s="83" t="str">
        <f>IF(H1331="RPPS",VLOOKUP(A1331,' Legislação Benef - GESCON'!$B$4:$I$2159,6,FALSE),"")</f>
        <v>SIM</v>
      </c>
      <c r="L1331" s="83" t="str">
        <f>IF(H1331="RPPS",IFERROR(IF(VLOOKUP(A1331,'Suspensão de repasses - GESCON'!$D$3:$J$1048576,7,FALSE)="Validada","SIM","NÃO"),"NÃO"),"")</f>
        <v>NÃO</v>
      </c>
    </row>
    <row r="1332" spans="1:12" s="19" customFormat="1" ht="15" hidden="1" customHeight="1" x14ac:dyDescent="0.25">
      <c r="A1332" s="88" t="s">
        <v>6699</v>
      </c>
      <c r="B1332" s="40" t="s">
        <v>215</v>
      </c>
      <c r="C1332" s="82" t="s">
        <v>10959</v>
      </c>
      <c r="D1332" s="82"/>
      <c r="E1332" s="82"/>
      <c r="F1332" s="82"/>
      <c r="G1332" s="82"/>
      <c r="H1332" s="40" t="s">
        <v>4</v>
      </c>
      <c r="I1332" s="83" t="str">
        <f>IFERROR(VLOOKUP(A1332,'Alíquotas - CADPREV'!$B$2152:$N$4324,8,FALSE),"")</f>
        <v/>
      </c>
      <c r="J1332" s="83" t="str">
        <f>IF(H1332="RPPS",VLOOKUP(A1332,' Legislação Benef - GESCON'!$B$4:$I$2159,3,FALSE),"")</f>
        <v/>
      </c>
      <c r="K1332" s="83" t="str">
        <f>IF(H1332="RPPS",VLOOKUP(A1332,' Legislação Benef - GESCON'!$B$4:$I$2159,6,FALSE),"")</f>
        <v/>
      </c>
      <c r="L1332" s="83" t="str">
        <f>IF(H1332="RPPS",IFERROR(IF(VLOOKUP(A1332,'Suspensão de repasses - GESCON'!$D$3:$J$1048576,7,FALSE)="Validada","SIM","NÃO"),"NÃO"),"")</f>
        <v/>
      </c>
    </row>
    <row r="1333" spans="1:12" s="19" customFormat="1" ht="15" hidden="1" customHeight="1" x14ac:dyDescent="0.25">
      <c r="A1333" s="88" t="s">
        <v>6700</v>
      </c>
      <c r="B1333" s="40" t="s">
        <v>2413</v>
      </c>
      <c r="C1333" s="82" t="s">
        <v>10959</v>
      </c>
      <c r="D1333" s="82"/>
      <c r="E1333" s="82"/>
      <c r="F1333" s="82"/>
      <c r="G1333" s="82"/>
      <c r="H1333" s="40" t="s">
        <v>4</v>
      </c>
      <c r="I1333" s="83" t="str">
        <f>IFERROR(VLOOKUP(A1333,'Alíquotas - CADPREV'!$B$2152:$N$4324,8,FALSE),"")</f>
        <v/>
      </c>
      <c r="J1333" s="83" t="str">
        <f>IF(H1333="RPPS",VLOOKUP(A1333,' Legislação Benef - GESCON'!$B$4:$I$2159,3,FALSE),"")</f>
        <v/>
      </c>
      <c r="K1333" s="83" t="str">
        <f>IF(H1333="RPPS",VLOOKUP(A1333,' Legislação Benef - GESCON'!$B$4:$I$2159,6,FALSE),"")</f>
        <v/>
      </c>
      <c r="L1333" s="83" t="str">
        <f>IF(H1333="RPPS",IFERROR(IF(VLOOKUP(A1333,'Suspensão de repasses - GESCON'!$D$3:$J$1048576,7,FALSE)="Validada","SIM","NÃO"),"NÃO"),"")</f>
        <v/>
      </c>
    </row>
    <row r="1334" spans="1:12" s="19" customFormat="1" ht="15" hidden="1" customHeight="1" x14ac:dyDescent="0.25">
      <c r="A1334" s="88" t="s">
        <v>6701</v>
      </c>
      <c r="B1334" s="40" t="s">
        <v>2926</v>
      </c>
      <c r="C1334" s="82" t="s">
        <v>10959</v>
      </c>
      <c r="D1334" s="82"/>
      <c r="E1334" s="82"/>
      <c r="F1334" s="82"/>
      <c r="G1334" s="82"/>
      <c r="H1334" s="40" t="s">
        <v>4</v>
      </c>
      <c r="I1334" s="83" t="str">
        <f>IFERROR(VLOOKUP(A1334,'Alíquotas - CADPREV'!$B$2152:$N$4324,8,FALSE),"")</f>
        <v/>
      </c>
      <c r="J1334" s="83" t="str">
        <f>IF(H1334="RPPS",VLOOKUP(A1334,' Legislação Benef - GESCON'!$B$4:$I$2159,3,FALSE),"")</f>
        <v/>
      </c>
      <c r="K1334" s="83" t="str">
        <f>IF(H1334="RPPS",VLOOKUP(A1334,' Legislação Benef - GESCON'!$B$4:$I$2159,6,FALSE),"")</f>
        <v/>
      </c>
      <c r="L1334" s="83" t="str">
        <f>IF(H1334="RPPS",IFERROR(IF(VLOOKUP(A1334,'Suspensão de repasses - GESCON'!$D$3:$J$1048576,7,FALSE)="Validada","SIM","NÃO"),"NÃO"),"")</f>
        <v/>
      </c>
    </row>
    <row r="1335" spans="1:12" s="19" customFormat="1" ht="15" hidden="1" customHeight="1" x14ac:dyDescent="0.25">
      <c r="A1335" s="88" t="s">
        <v>6702</v>
      </c>
      <c r="B1335" s="40" t="s">
        <v>821</v>
      </c>
      <c r="C1335" s="82" t="s">
        <v>10959</v>
      </c>
      <c r="D1335" s="82"/>
      <c r="E1335" s="82"/>
      <c r="F1335" s="82"/>
      <c r="G1335" s="82"/>
      <c r="H1335" s="40" t="s">
        <v>4</v>
      </c>
      <c r="I1335" s="83" t="str">
        <f>IFERROR(VLOOKUP(A1335,'Alíquotas - CADPREV'!$B$2152:$N$4324,8,FALSE),"")</f>
        <v/>
      </c>
      <c r="J1335" s="83" t="str">
        <f>IF(H1335="RPPS",VLOOKUP(A1335,' Legislação Benef - GESCON'!$B$4:$I$2159,3,FALSE),"")</f>
        <v/>
      </c>
      <c r="K1335" s="83" t="str">
        <f>IF(H1335="RPPS",VLOOKUP(A1335,' Legislação Benef - GESCON'!$B$4:$I$2159,6,FALSE),"")</f>
        <v/>
      </c>
      <c r="L1335" s="83" t="str">
        <f>IF(H1335="RPPS",IFERROR(IF(VLOOKUP(A1335,'Suspensão de repasses - GESCON'!$D$3:$J$1048576,7,FALSE)="Validada","SIM","NÃO"),"NÃO"),"")</f>
        <v/>
      </c>
    </row>
    <row r="1336" spans="1:12" s="19" customFormat="1" ht="15" hidden="1" customHeight="1" x14ac:dyDescent="0.25">
      <c r="A1336" s="88" t="s">
        <v>6703</v>
      </c>
      <c r="B1336" s="40" t="s">
        <v>215</v>
      </c>
      <c r="C1336" s="82" t="s">
        <v>10959</v>
      </c>
      <c r="D1336" s="82"/>
      <c r="E1336" s="82"/>
      <c r="F1336" s="82"/>
      <c r="G1336" s="82"/>
      <c r="H1336" s="40" t="s">
        <v>4</v>
      </c>
      <c r="I1336" s="83" t="str">
        <f>IFERROR(VLOOKUP(A1336,'Alíquotas - CADPREV'!$B$2152:$N$4324,8,FALSE),"")</f>
        <v/>
      </c>
      <c r="J1336" s="83" t="str">
        <f>IF(H1336="RPPS",VLOOKUP(A1336,' Legislação Benef - GESCON'!$B$4:$I$2159,3,FALSE),"")</f>
        <v/>
      </c>
      <c r="K1336" s="83" t="str">
        <f>IF(H1336="RPPS",VLOOKUP(A1336,' Legislação Benef - GESCON'!$B$4:$I$2159,6,FALSE),"")</f>
        <v/>
      </c>
      <c r="L1336" s="83" t="str">
        <f>IF(H1336="RPPS",IFERROR(IF(VLOOKUP(A1336,'Suspensão de repasses - GESCON'!$D$3:$J$1048576,7,FALSE)="Validada","SIM","NÃO"),"NÃO"),"")</f>
        <v/>
      </c>
    </row>
    <row r="1337" spans="1:12" s="19" customFormat="1" ht="15" hidden="1" customHeight="1" x14ac:dyDescent="0.25">
      <c r="A1337" s="88" t="s">
        <v>6704</v>
      </c>
      <c r="B1337" s="40" t="s">
        <v>215</v>
      </c>
      <c r="C1337" s="82" t="s">
        <v>10959</v>
      </c>
      <c r="D1337" s="82"/>
      <c r="E1337" s="82"/>
      <c r="F1337" s="82"/>
      <c r="G1337" s="82"/>
      <c r="H1337" s="40" t="s">
        <v>4</v>
      </c>
      <c r="I1337" s="83" t="str">
        <f>IFERROR(VLOOKUP(A1337,'Alíquotas - CADPREV'!$B$2152:$N$4324,8,FALSE),"")</f>
        <v/>
      </c>
      <c r="J1337" s="83" t="str">
        <f>IF(H1337="RPPS",VLOOKUP(A1337,' Legislação Benef - GESCON'!$B$4:$I$2159,3,FALSE),"")</f>
        <v/>
      </c>
      <c r="K1337" s="83" t="str">
        <f>IF(H1337="RPPS",VLOOKUP(A1337,' Legislação Benef - GESCON'!$B$4:$I$2159,6,FALSE),"")</f>
        <v/>
      </c>
      <c r="L1337" s="83" t="str">
        <f>IF(H1337="RPPS",IFERROR(IF(VLOOKUP(A1337,'Suspensão de repasses - GESCON'!$D$3:$J$1048576,7,FALSE)="Validada","SIM","NÃO"),"NÃO"),"")</f>
        <v/>
      </c>
    </row>
    <row r="1338" spans="1:12" s="19" customFormat="1" ht="15" hidden="1" customHeight="1" x14ac:dyDescent="0.25">
      <c r="A1338" s="88" t="s">
        <v>6705</v>
      </c>
      <c r="B1338" s="40" t="s">
        <v>1142</v>
      </c>
      <c r="C1338" s="82" t="s">
        <v>10959</v>
      </c>
      <c r="D1338" s="82"/>
      <c r="E1338" s="82"/>
      <c r="F1338" s="82"/>
      <c r="G1338" s="82"/>
      <c r="H1338" s="40" t="s">
        <v>4</v>
      </c>
      <c r="I1338" s="83" t="str">
        <f>IFERROR(VLOOKUP(A1338,'Alíquotas - CADPREV'!$B$2152:$N$4324,8,FALSE),"")</f>
        <v/>
      </c>
      <c r="J1338" s="83" t="str">
        <f>IF(H1338="RPPS",VLOOKUP(A1338,' Legislação Benef - GESCON'!$B$4:$I$2159,3,FALSE),"")</f>
        <v/>
      </c>
      <c r="K1338" s="83" t="str">
        <f>IF(H1338="RPPS",VLOOKUP(A1338,' Legislação Benef - GESCON'!$B$4:$I$2159,6,FALSE),"")</f>
        <v/>
      </c>
      <c r="L1338" s="83" t="str">
        <f>IF(H1338="RPPS",IFERROR(IF(VLOOKUP(A1338,'Suspensão de repasses - GESCON'!$D$3:$J$1048576,7,FALSE)="Validada","SIM","NÃO"),"NÃO"),"")</f>
        <v/>
      </c>
    </row>
    <row r="1339" spans="1:12" s="19" customFormat="1" ht="15" hidden="1" customHeight="1" x14ac:dyDescent="0.25">
      <c r="A1339" s="88" t="s">
        <v>6706</v>
      </c>
      <c r="B1339" s="40" t="s">
        <v>1356</v>
      </c>
      <c r="C1339" s="82" t="s">
        <v>10959</v>
      </c>
      <c r="D1339" s="82"/>
      <c r="E1339" s="82"/>
      <c r="F1339" s="82"/>
      <c r="G1339" s="82"/>
      <c r="H1339" s="40" t="s">
        <v>4</v>
      </c>
      <c r="I1339" s="83" t="str">
        <f>IFERROR(VLOOKUP(A1339,'Alíquotas - CADPREV'!$B$2152:$N$4324,8,FALSE),"")</f>
        <v/>
      </c>
      <c r="J1339" s="83" t="str">
        <f>IF(H1339="RPPS",VLOOKUP(A1339,' Legislação Benef - GESCON'!$B$4:$I$2159,3,FALSE),"")</f>
        <v/>
      </c>
      <c r="K1339" s="83" t="str">
        <f>IF(H1339="RPPS",VLOOKUP(A1339,' Legislação Benef - GESCON'!$B$4:$I$2159,6,FALSE),"")</f>
        <v/>
      </c>
      <c r="L1339" s="83" t="str">
        <f>IF(H1339="RPPS",IFERROR(IF(VLOOKUP(A1339,'Suspensão de repasses - GESCON'!$D$3:$J$1048576,7,FALSE)="Validada","SIM","NÃO"),"NÃO"),"")</f>
        <v/>
      </c>
    </row>
    <row r="1340" spans="1:12" s="19" customFormat="1" ht="15" customHeight="1" x14ac:dyDescent="0.25">
      <c r="A1340" s="88" t="s">
        <v>6707</v>
      </c>
      <c r="B1340" s="40" t="s">
        <v>1356</v>
      </c>
      <c r="C1340" s="82" t="s">
        <v>10958</v>
      </c>
      <c r="D1340" s="82">
        <v>175</v>
      </c>
      <c r="E1340" s="82">
        <v>20</v>
      </c>
      <c r="F1340" s="82">
        <v>15</v>
      </c>
      <c r="G1340" s="82">
        <v>210</v>
      </c>
      <c r="H1340" s="40" t="s">
        <v>2</v>
      </c>
      <c r="I1340" s="83" t="str">
        <f>IFERROR(VLOOKUP(A1340,'Alíquotas - CADPREV'!$B$2152:$N$4324,8,FALSE),"")</f>
        <v>NÃO</v>
      </c>
      <c r="J1340" s="83" t="str">
        <f>IF(H1340="RPPS",VLOOKUP(A1340,' Legislação Benef - GESCON'!$B$4:$I$2159,3,FALSE),"")</f>
        <v>NÃO</v>
      </c>
      <c r="K1340" s="83" t="str">
        <f>IF(H1340="RPPS",VLOOKUP(A1340,' Legislação Benef - GESCON'!$B$4:$I$2159,6,FALSE),"")</f>
        <v>NÃO</v>
      </c>
      <c r="L1340" s="83" t="str">
        <f>IF(H1340="RPPS",IFERROR(IF(VLOOKUP(A1340,'Suspensão de repasses - GESCON'!$D$3:$J$1048576,7,FALSE)="Validada","SIM","NÃO"),"NÃO"),"")</f>
        <v>NÃO</v>
      </c>
    </row>
    <row r="1341" spans="1:12" s="19" customFormat="1" ht="15" hidden="1" customHeight="1" x14ac:dyDescent="0.25">
      <c r="A1341" s="88" t="s">
        <v>6708</v>
      </c>
      <c r="B1341" s="40" t="s">
        <v>1356</v>
      </c>
      <c r="C1341" s="82" t="s">
        <v>10959</v>
      </c>
      <c r="D1341" s="82"/>
      <c r="E1341" s="82"/>
      <c r="F1341" s="82"/>
      <c r="G1341" s="82"/>
      <c r="H1341" s="40" t="s">
        <v>4</v>
      </c>
      <c r="I1341" s="83" t="str">
        <f>IFERROR(VLOOKUP(A1341,'Alíquotas - CADPREV'!$B$2152:$N$4324,8,FALSE),"")</f>
        <v/>
      </c>
      <c r="J1341" s="83" t="str">
        <f>IF(H1341="RPPS",VLOOKUP(A1341,' Legislação Benef - GESCON'!$B$4:$I$2159,3,FALSE),"")</f>
        <v/>
      </c>
      <c r="K1341" s="83" t="str">
        <f>IF(H1341="RPPS",VLOOKUP(A1341,' Legislação Benef - GESCON'!$B$4:$I$2159,6,FALSE),"")</f>
        <v/>
      </c>
      <c r="L1341" s="83" t="str">
        <f>IF(H1341="RPPS",IFERROR(IF(VLOOKUP(A1341,'Suspensão de repasses - GESCON'!$D$3:$J$1048576,7,FALSE)="Validada","SIM","NÃO"),"NÃO"),"")</f>
        <v/>
      </c>
    </row>
    <row r="1342" spans="1:12" s="19" customFormat="1" ht="15" hidden="1" customHeight="1" x14ac:dyDescent="0.25">
      <c r="A1342" s="88" t="s">
        <v>6709</v>
      </c>
      <c r="B1342" s="40" t="s">
        <v>5227</v>
      </c>
      <c r="C1342" s="82" t="s">
        <v>10959</v>
      </c>
      <c r="D1342" s="82"/>
      <c r="E1342" s="82"/>
      <c r="F1342" s="82"/>
      <c r="G1342" s="82"/>
      <c r="H1342" s="40" t="s">
        <v>4</v>
      </c>
      <c r="I1342" s="83" t="str">
        <f>IFERROR(VLOOKUP(A1342,'Alíquotas - CADPREV'!$B$2152:$N$4324,8,FALSE),"")</f>
        <v/>
      </c>
      <c r="J1342" s="83" t="str">
        <f>IF(H1342="RPPS",VLOOKUP(A1342,' Legislação Benef - GESCON'!$B$4:$I$2159,3,FALSE),"")</f>
        <v/>
      </c>
      <c r="K1342" s="83" t="str">
        <f>IF(H1342="RPPS",VLOOKUP(A1342,' Legislação Benef - GESCON'!$B$4:$I$2159,6,FALSE),"")</f>
        <v/>
      </c>
      <c r="L1342" s="83" t="str">
        <f>IF(H1342="RPPS",IFERROR(IF(VLOOKUP(A1342,'Suspensão de repasses - GESCON'!$D$3:$J$1048576,7,FALSE)="Validada","SIM","NÃO"),"NÃO"),"")</f>
        <v/>
      </c>
    </row>
    <row r="1343" spans="1:12" s="19" customFormat="1" ht="15" hidden="1" customHeight="1" x14ac:dyDescent="0.25">
      <c r="A1343" s="88" t="s">
        <v>6710</v>
      </c>
      <c r="B1343" s="40" t="s">
        <v>1356</v>
      </c>
      <c r="C1343" s="82" t="s">
        <v>10959</v>
      </c>
      <c r="D1343" s="82"/>
      <c r="E1343" s="82"/>
      <c r="F1343" s="82"/>
      <c r="G1343" s="82"/>
      <c r="H1343" s="40" t="s">
        <v>4</v>
      </c>
      <c r="I1343" s="83" t="str">
        <f>IFERROR(VLOOKUP(A1343,'Alíquotas - CADPREV'!$B$2152:$N$4324,8,FALSE),"")</f>
        <v/>
      </c>
      <c r="J1343" s="83" t="str">
        <f>IF(H1343="RPPS",VLOOKUP(A1343,' Legislação Benef - GESCON'!$B$4:$I$2159,3,FALSE),"")</f>
        <v/>
      </c>
      <c r="K1343" s="83" t="str">
        <f>IF(H1343="RPPS",VLOOKUP(A1343,' Legislação Benef - GESCON'!$B$4:$I$2159,6,FALSE),"")</f>
        <v/>
      </c>
      <c r="L1343" s="83" t="str">
        <f>IF(H1343="RPPS",IFERROR(IF(VLOOKUP(A1343,'Suspensão de repasses - GESCON'!$D$3:$J$1048576,7,FALSE)="Validada","SIM","NÃO"),"NÃO"),"")</f>
        <v/>
      </c>
    </row>
    <row r="1344" spans="1:12" s="19" customFormat="1" ht="15" customHeight="1" x14ac:dyDescent="0.25">
      <c r="A1344" s="88" t="s">
        <v>6711</v>
      </c>
      <c r="B1344" s="40" t="s">
        <v>4626</v>
      </c>
      <c r="C1344" s="82" t="s">
        <v>10958</v>
      </c>
      <c r="D1344" s="82">
        <v>954</v>
      </c>
      <c r="E1344" s="82">
        <v>146</v>
      </c>
      <c r="F1344" s="82">
        <v>55</v>
      </c>
      <c r="G1344" s="82">
        <v>1155</v>
      </c>
      <c r="H1344" s="40" t="s">
        <v>2</v>
      </c>
      <c r="I1344" s="83" t="str">
        <f>IFERROR(VLOOKUP(A1344,'Alíquotas - CADPREV'!$B$2152:$N$4324,8,FALSE),"")</f>
        <v>SIM</v>
      </c>
      <c r="J1344" s="83" t="str">
        <f>IF(H1344="RPPS",VLOOKUP(A1344,' Legislação Benef - GESCON'!$B$4:$I$2159,3,FALSE),"")</f>
        <v>NÃO</v>
      </c>
      <c r="K1344" s="83" t="str">
        <f>IF(H1344="RPPS",VLOOKUP(A1344,' Legislação Benef - GESCON'!$B$4:$I$2159,6,FALSE),"")</f>
        <v>NÃO</v>
      </c>
      <c r="L1344" s="83" t="str">
        <f>IF(H1344="RPPS",IFERROR(IF(VLOOKUP(A1344,'Suspensão de repasses - GESCON'!$D$3:$J$1048576,7,FALSE)="Validada","SIM","NÃO"),"NÃO"),"")</f>
        <v>NÃO</v>
      </c>
    </row>
    <row r="1345" spans="1:12" s="19" customFormat="1" ht="15" hidden="1" customHeight="1" x14ac:dyDescent="0.25">
      <c r="A1345" s="88" t="s">
        <v>6712</v>
      </c>
      <c r="B1345" s="40" t="s">
        <v>4626</v>
      </c>
      <c r="C1345" s="82" t="s">
        <v>10959</v>
      </c>
      <c r="D1345" s="82"/>
      <c r="E1345" s="82"/>
      <c r="F1345" s="82"/>
      <c r="G1345" s="82"/>
      <c r="H1345" s="40" t="s">
        <v>4</v>
      </c>
      <c r="I1345" s="83" t="str">
        <f>IFERROR(VLOOKUP(A1345,'Alíquotas - CADPREV'!$B$2152:$N$4324,8,FALSE),"")</f>
        <v/>
      </c>
      <c r="J1345" s="83" t="str">
        <f>IF(H1345="RPPS",VLOOKUP(A1345,' Legislação Benef - GESCON'!$B$4:$I$2159,3,FALSE),"")</f>
        <v/>
      </c>
      <c r="K1345" s="83" t="str">
        <f>IF(H1345="RPPS",VLOOKUP(A1345,' Legislação Benef - GESCON'!$B$4:$I$2159,6,FALSE),"")</f>
        <v/>
      </c>
      <c r="L1345" s="83" t="str">
        <f>IF(H1345="RPPS",IFERROR(IF(VLOOKUP(A1345,'Suspensão de repasses - GESCON'!$D$3:$J$1048576,7,FALSE)="Validada","SIM","NÃO"),"NÃO"),"")</f>
        <v/>
      </c>
    </row>
    <row r="1346" spans="1:12" s="19" customFormat="1" ht="15" customHeight="1" x14ac:dyDescent="0.25">
      <c r="A1346" s="88" t="s">
        <v>6713</v>
      </c>
      <c r="B1346" s="40" t="s">
        <v>4289</v>
      </c>
      <c r="C1346" s="82" t="s">
        <v>10958</v>
      </c>
      <c r="D1346" s="82">
        <v>1625</v>
      </c>
      <c r="E1346" s="82">
        <v>320</v>
      </c>
      <c r="F1346" s="82">
        <v>81</v>
      </c>
      <c r="G1346" s="82">
        <v>2026</v>
      </c>
      <c r="H1346" s="40" t="s">
        <v>2</v>
      </c>
      <c r="I1346" s="83" t="str">
        <f>IFERROR(VLOOKUP(A1346,'Alíquotas - CADPREV'!$B$2152:$N$4324,8,FALSE),"")</f>
        <v>NÃO</v>
      </c>
      <c r="J1346" s="83" t="str">
        <f>IF(H1346="RPPS",VLOOKUP(A1346,' Legislação Benef - GESCON'!$B$4:$I$2159,3,FALSE),"")</f>
        <v>NÃO</v>
      </c>
      <c r="K1346" s="83" t="str">
        <f>IF(H1346="RPPS",VLOOKUP(A1346,' Legislação Benef - GESCON'!$B$4:$I$2159,6,FALSE),"")</f>
        <v>NÃO</v>
      </c>
      <c r="L1346" s="83" t="str">
        <f>IF(H1346="RPPS",IFERROR(IF(VLOOKUP(A1346,'Suspensão de repasses - GESCON'!$D$3:$J$1048576,7,FALSE)="Validada","SIM","NÃO"),"NÃO"),"")</f>
        <v>NÃO</v>
      </c>
    </row>
    <row r="1347" spans="1:12" s="19" customFormat="1" ht="15" hidden="1" customHeight="1" x14ac:dyDescent="0.25">
      <c r="A1347" s="88" t="s">
        <v>6714</v>
      </c>
      <c r="B1347" s="40" t="s">
        <v>2413</v>
      </c>
      <c r="C1347" s="82" t="s">
        <v>10959</v>
      </c>
      <c r="D1347" s="82"/>
      <c r="E1347" s="82"/>
      <c r="F1347" s="82"/>
      <c r="G1347" s="82"/>
      <c r="H1347" s="40" t="s">
        <v>4</v>
      </c>
      <c r="I1347" s="83" t="str">
        <f>IFERROR(VLOOKUP(A1347,'Alíquotas - CADPREV'!$B$2152:$N$4324,8,FALSE),"")</f>
        <v/>
      </c>
      <c r="J1347" s="83" t="str">
        <f>IF(H1347="RPPS",VLOOKUP(A1347,' Legislação Benef - GESCON'!$B$4:$I$2159,3,FALSE),"")</f>
        <v/>
      </c>
      <c r="K1347" s="83" t="str">
        <f>IF(H1347="RPPS",VLOOKUP(A1347,' Legislação Benef - GESCON'!$B$4:$I$2159,6,FALSE),"")</f>
        <v/>
      </c>
      <c r="L1347" s="83" t="str">
        <f>IF(H1347="RPPS",IFERROR(IF(VLOOKUP(A1347,'Suspensão de repasses - GESCON'!$D$3:$J$1048576,7,FALSE)="Validada","SIM","NÃO"),"NÃO"),"")</f>
        <v/>
      </c>
    </row>
    <row r="1348" spans="1:12" s="19" customFormat="1" ht="15" hidden="1" customHeight="1" x14ac:dyDescent="0.25">
      <c r="A1348" s="88" t="s">
        <v>6715</v>
      </c>
      <c r="B1348" s="40" t="s">
        <v>2554</v>
      </c>
      <c r="C1348" s="82" t="s">
        <v>10959</v>
      </c>
      <c r="D1348" s="82"/>
      <c r="E1348" s="82"/>
      <c r="F1348" s="82"/>
      <c r="G1348" s="82"/>
      <c r="H1348" s="40" t="s">
        <v>4</v>
      </c>
      <c r="I1348" s="83" t="str">
        <f>IFERROR(VLOOKUP(A1348,'Alíquotas - CADPREV'!$B$2152:$N$4324,8,FALSE),"")</f>
        <v/>
      </c>
      <c r="J1348" s="83" t="str">
        <f>IF(H1348="RPPS",VLOOKUP(A1348,' Legislação Benef - GESCON'!$B$4:$I$2159,3,FALSE),"")</f>
        <v/>
      </c>
      <c r="K1348" s="83" t="str">
        <f>IF(H1348="RPPS",VLOOKUP(A1348,' Legislação Benef - GESCON'!$B$4:$I$2159,6,FALSE),"")</f>
        <v/>
      </c>
      <c r="L1348" s="83" t="str">
        <f>IF(H1348="RPPS",IFERROR(IF(VLOOKUP(A1348,'Suspensão de repasses - GESCON'!$D$3:$J$1048576,7,FALSE)="Validada","SIM","NÃO"),"NÃO"),"")</f>
        <v/>
      </c>
    </row>
    <row r="1349" spans="1:12" s="19" customFormat="1" ht="15" customHeight="1" x14ac:dyDescent="0.25">
      <c r="A1349" s="88" t="s">
        <v>6716</v>
      </c>
      <c r="B1349" s="40" t="s">
        <v>2758</v>
      </c>
      <c r="C1349" s="82" t="s">
        <v>10958</v>
      </c>
      <c r="D1349" s="82">
        <v>512</v>
      </c>
      <c r="E1349" s="82">
        <v>162</v>
      </c>
      <c r="F1349" s="82">
        <v>25</v>
      </c>
      <c r="G1349" s="82">
        <v>699</v>
      </c>
      <c r="H1349" s="40" t="s">
        <v>2</v>
      </c>
      <c r="I1349" s="83" t="str">
        <f>IFERROR(VLOOKUP(A1349,'Alíquotas - CADPREV'!$B$2152:$N$4324,8,FALSE),"")</f>
        <v>NÃO</v>
      </c>
      <c r="J1349" s="83" t="str">
        <f>IF(H1349="RPPS",VLOOKUP(A1349,' Legislação Benef - GESCON'!$B$4:$I$2159,3,FALSE),"")</f>
        <v>NÃO</v>
      </c>
      <c r="K1349" s="83" t="str">
        <f>IF(H1349="RPPS",VLOOKUP(A1349,' Legislação Benef - GESCON'!$B$4:$I$2159,6,FALSE),"")</f>
        <v>NÃO</v>
      </c>
      <c r="L1349" s="83" t="str">
        <f>IF(H1349="RPPS",IFERROR(IF(VLOOKUP(A1349,'Suspensão de repasses - GESCON'!$D$3:$J$1048576,7,FALSE)="Validada","SIM","NÃO"),"NÃO"),"")</f>
        <v>NÃO</v>
      </c>
    </row>
    <row r="1350" spans="1:12" s="19" customFormat="1" ht="15" hidden="1" customHeight="1" x14ac:dyDescent="0.25">
      <c r="A1350" s="88" t="s">
        <v>6717</v>
      </c>
      <c r="B1350" s="40" t="s">
        <v>215</v>
      </c>
      <c r="C1350" s="82" t="s">
        <v>10959</v>
      </c>
      <c r="D1350" s="82"/>
      <c r="E1350" s="82"/>
      <c r="F1350" s="82"/>
      <c r="G1350" s="82"/>
      <c r="H1350" s="40" t="s">
        <v>4</v>
      </c>
      <c r="I1350" s="83" t="str">
        <f>IFERROR(VLOOKUP(A1350,'Alíquotas - CADPREV'!$B$2152:$N$4324,8,FALSE),"")</f>
        <v/>
      </c>
      <c r="J1350" s="83" t="str">
        <f>IF(H1350="RPPS",VLOOKUP(A1350,' Legislação Benef - GESCON'!$B$4:$I$2159,3,FALSE),"")</f>
        <v/>
      </c>
      <c r="K1350" s="83" t="str">
        <f>IF(H1350="RPPS",VLOOKUP(A1350,' Legislação Benef - GESCON'!$B$4:$I$2159,6,FALSE),"")</f>
        <v/>
      </c>
      <c r="L1350" s="83" t="str">
        <f>IF(H1350="RPPS",IFERROR(IF(VLOOKUP(A1350,'Suspensão de repasses - GESCON'!$D$3:$J$1048576,7,FALSE)="Validada","SIM","NÃO"),"NÃO"),"")</f>
        <v/>
      </c>
    </row>
    <row r="1351" spans="1:12" s="19" customFormat="1" ht="15" customHeight="1" x14ac:dyDescent="0.25">
      <c r="A1351" s="88" t="s">
        <v>6718</v>
      </c>
      <c r="B1351" s="40" t="s">
        <v>2554</v>
      </c>
      <c r="C1351" s="82" t="s">
        <v>10958</v>
      </c>
      <c r="D1351" s="82">
        <v>601</v>
      </c>
      <c r="E1351" s="82">
        <v>159</v>
      </c>
      <c r="F1351" s="82">
        <v>33</v>
      </c>
      <c r="G1351" s="82">
        <v>793</v>
      </c>
      <c r="H1351" s="40" t="s">
        <v>2</v>
      </c>
      <c r="I1351" s="83" t="str">
        <f>IFERROR(VLOOKUP(A1351,'Alíquotas - CADPREV'!$B$2152:$N$4324,8,FALSE),"")</f>
        <v>SIM</v>
      </c>
      <c r="J1351" s="83" t="str">
        <f>IF(H1351="RPPS",VLOOKUP(A1351,' Legislação Benef - GESCON'!$B$4:$I$2159,3,FALSE),"")</f>
        <v>NÃO</v>
      </c>
      <c r="K1351" s="83" t="str">
        <f>IF(H1351="RPPS",VLOOKUP(A1351,' Legislação Benef - GESCON'!$B$4:$I$2159,6,FALSE),"")</f>
        <v>SIM</v>
      </c>
      <c r="L1351" s="83" t="str">
        <f>IF(H1351="RPPS",IFERROR(IF(VLOOKUP(A1351,'Suspensão de repasses - GESCON'!$D$3:$J$1048576,7,FALSE)="Validada","SIM","NÃO"),"NÃO"),"")</f>
        <v>NÃO</v>
      </c>
    </row>
    <row r="1352" spans="1:12" s="19" customFormat="1" ht="15" hidden="1" customHeight="1" x14ac:dyDescent="0.25">
      <c r="A1352" s="88" t="s">
        <v>6719</v>
      </c>
      <c r="B1352" s="40" t="s">
        <v>215</v>
      </c>
      <c r="C1352" s="82" t="s">
        <v>10959</v>
      </c>
      <c r="D1352" s="82"/>
      <c r="E1352" s="82"/>
      <c r="F1352" s="82"/>
      <c r="G1352" s="82"/>
      <c r="H1352" s="40" t="s">
        <v>4</v>
      </c>
      <c r="I1352" s="83" t="str">
        <f>IFERROR(VLOOKUP(A1352,'Alíquotas - CADPREV'!$B$2152:$N$4324,8,FALSE),"")</f>
        <v/>
      </c>
      <c r="J1352" s="83" t="str">
        <f>IF(H1352="RPPS",VLOOKUP(A1352,' Legislação Benef - GESCON'!$B$4:$I$2159,3,FALSE),"")</f>
        <v/>
      </c>
      <c r="K1352" s="83" t="str">
        <f>IF(H1352="RPPS",VLOOKUP(A1352,' Legislação Benef - GESCON'!$B$4:$I$2159,6,FALSE),"")</f>
        <v/>
      </c>
      <c r="L1352" s="83" t="str">
        <f>IF(H1352="RPPS",IFERROR(IF(VLOOKUP(A1352,'Suspensão de repasses - GESCON'!$D$3:$J$1048576,7,FALSE)="Validada","SIM","NÃO"),"NÃO"),"")</f>
        <v/>
      </c>
    </row>
    <row r="1353" spans="1:12" s="19" customFormat="1" ht="15" customHeight="1" x14ac:dyDescent="0.25">
      <c r="A1353" s="88" t="s">
        <v>6720</v>
      </c>
      <c r="B1353" s="40" t="s">
        <v>3812</v>
      </c>
      <c r="C1353" s="82" t="s">
        <v>10958</v>
      </c>
      <c r="D1353" s="82">
        <v>235</v>
      </c>
      <c r="E1353" s="82">
        <v>58</v>
      </c>
      <c r="F1353" s="82">
        <v>25</v>
      </c>
      <c r="G1353" s="82">
        <v>318</v>
      </c>
      <c r="H1353" s="40" t="s">
        <v>2</v>
      </c>
      <c r="I1353" s="83" t="str">
        <f>IFERROR(VLOOKUP(A1353,'Alíquotas - CADPREV'!$B$2152:$N$4324,8,FALSE),"")</f>
        <v>SIM</v>
      </c>
      <c r="J1353" s="83" t="str">
        <f>IF(H1353="RPPS",VLOOKUP(A1353,' Legislação Benef - GESCON'!$B$4:$I$2159,3,FALSE),"")</f>
        <v>NÃO</v>
      </c>
      <c r="K1353" s="83" t="str">
        <f>IF(H1353="RPPS",VLOOKUP(A1353,' Legislação Benef - GESCON'!$B$4:$I$2159,6,FALSE),"")</f>
        <v>NÃO</v>
      </c>
      <c r="L1353" s="83" t="str">
        <f>IF(H1353="RPPS",IFERROR(IF(VLOOKUP(A1353,'Suspensão de repasses - GESCON'!$D$3:$J$1048576,7,FALSE)="Validada","SIM","NÃO"),"NÃO"),"")</f>
        <v>NÃO</v>
      </c>
    </row>
    <row r="1354" spans="1:12" s="19" customFormat="1" ht="15" hidden="1" customHeight="1" x14ac:dyDescent="0.25">
      <c r="A1354" s="88" t="s">
        <v>6721</v>
      </c>
      <c r="B1354" s="40" t="s">
        <v>1356</v>
      </c>
      <c r="C1354" s="82" t="s">
        <v>10959</v>
      </c>
      <c r="D1354" s="82"/>
      <c r="E1354" s="82"/>
      <c r="F1354" s="82"/>
      <c r="G1354" s="82"/>
      <c r="H1354" s="40" t="s">
        <v>4</v>
      </c>
      <c r="I1354" s="83" t="str">
        <f>IFERROR(VLOOKUP(A1354,'Alíquotas - CADPREV'!$B$2152:$N$4324,8,FALSE),"")</f>
        <v/>
      </c>
      <c r="J1354" s="83" t="str">
        <f>IF(H1354="RPPS",VLOOKUP(A1354,' Legislação Benef - GESCON'!$B$4:$I$2159,3,FALSE),"")</f>
        <v/>
      </c>
      <c r="K1354" s="83" t="str">
        <f>IF(H1354="RPPS",VLOOKUP(A1354,' Legislação Benef - GESCON'!$B$4:$I$2159,6,FALSE),"")</f>
        <v/>
      </c>
      <c r="L1354" s="83" t="str">
        <f>IF(H1354="RPPS",IFERROR(IF(VLOOKUP(A1354,'Suspensão de repasses - GESCON'!$D$3:$J$1048576,7,FALSE)="Validada","SIM","NÃO"),"NÃO"),"")</f>
        <v/>
      </c>
    </row>
    <row r="1355" spans="1:12" s="19" customFormat="1" ht="15" hidden="1" customHeight="1" x14ac:dyDescent="0.25">
      <c r="A1355" s="88" t="s">
        <v>6722</v>
      </c>
      <c r="B1355" s="40" t="s">
        <v>1356</v>
      </c>
      <c r="C1355" s="82" t="s">
        <v>10959</v>
      </c>
      <c r="D1355" s="82"/>
      <c r="E1355" s="82"/>
      <c r="F1355" s="82"/>
      <c r="G1355" s="82"/>
      <c r="H1355" s="40" t="s">
        <v>4</v>
      </c>
      <c r="I1355" s="83" t="str">
        <f>IFERROR(VLOOKUP(A1355,'Alíquotas - CADPREV'!$B$2152:$N$4324,8,FALSE),"")</f>
        <v/>
      </c>
      <c r="J1355" s="83" t="str">
        <f>IF(H1355="RPPS",VLOOKUP(A1355,' Legislação Benef - GESCON'!$B$4:$I$2159,3,FALSE),"")</f>
        <v/>
      </c>
      <c r="K1355" s="83" t="str">
        <f>IF(H1355="RPPS",VLOOKUP(A1355,' Legislação Benef - GESCON'!$B$4:$I$2159,6,FALSE),"")</f>
        <v/>
      </c>
      <c r="L1355" s="83" t="str">
        <f>IF(H1355="RPPS",IFERROR(IF(VLOOKUP(A1355,'Suspensão de repasses - GESCON'!$D$3:$J$1048576,7,FALSE)="Validada","SIM","NÃO"),"NÃO"),"")</f>
        <v/>
      </c>
    </row>
    <row r="1356" spans="1:12" s="19" customFormat="1" ht="15" customHeight="1" x14ac:dyDescent="0.25">
      <c r="A1356" s="88" t="s">
        <v>6723</v>
      </c>
      <c r="B1356" s="40" t="s">
        <v>2274</v>
      </c>
      <c r="C1356" s="82" t="s">
        <v>10958</v>
      </c>
      <c r="D1356" s="82">
        <v>701</v>
      </c>
      <c r="E1356" s="82">
        <v>15</v>
      </c>
      <c r="F1356" s="82">
        <v>13</v>
      </c>
      <c r="G1356" s="82">
        <v>729</v>
      </c>
      <c r="H1356" s="40" t="s">
        <v>2</v>
      </c>
      <c r="I1356" s="83" t="str">
        <f>IFERROR(VLOOKUP(A1356,'Alíquotas - CADPREV'!$B$2152:$N$4324,8,FALSE),"")</f>
        <v>NÃO</v>
      </c>
      <c r="J1356" s="83" t="str">
        <f>IF(H1356="RPPS",VLOOKUP(A1356,' Legislação Benef - GESCON'!$B$4:$I$2159,3,FALSE),"")</f>
        <v>NÃO</v>
      </c>
      <c r="K1356" s="83" t="str">
        <f>IF(H1356="RPPS",VLOOKUP(A1356,' Legislação Benef - GESCON'!$B$4:$I$2159,6,FALSE),"")</f>
        <v>NÃO</v>
      </c>
      <c r="L1356" s="83" t="str">
        <f>IF(H1356="RPPS",IFERROR(IF(VLOOKUP(A1356,'Suspensão de repasses - GESCON'!$D$3:$J$1048576,7,FALSE)="Validada","SIM","NÃO"),"NÃO"),"")</f>
        <v>NÃO</v>
      </c>
    </row>
    <row r="1357" spans="1:12" s="19" customFormat="1" ht="15" hidden="1" customHeight="1" x14ac:dyDescent="0.25">
      <c r="A1357" s="88" t="s">
        <v>6724</v>
      </c>
      <c r="B1357" s="40" t="s">
        <v>2554</v>
      </c>
      <c r="C1357" s="82" t="s">
        <v>10959</v>
      </c>
      <c r="D1357" s="82"/>
      <c r="E1357" s="82"/>
      <c r="F1357" s="82"/>
      <c r="G1357" s="82"/>
      <c r="H1357" s="40" t="s">
        <v>4</v>
      </c>
      <c r="I1357" s="83" t="str">
        <f>IFERROR(VLOOKUP(A1357,'Alíquotas - CADPREV'!$B$2152:$N$4324,8,FALSE),"")</f>
        <v/>
      </c>
      <c r="J1357" s="83" t="str">
        <f>IF(H1357="RPPS",VLOOKUP(A1357,' Legislação Benef - GESCON'!$B$4:$I$2159,3,FALSE),"")</f>
        <v/>
      </c>
      <c r="K1357" s="83" t="str">
        <f>IF(H1357="RPPS",VLOOKUP(A1357,' Legislação Benef - GESCON'!$B$4:$I$2159,6,FALSE),"")</f>
        <v/>
      </c>
      <c r="L1357" s="83" t="str">
        <f>IF(H1357="RPPS",IFERROR(IF(VLOOKUP(A1357,'Suspensão de repasses - GESCON'!$D$3:$J$1048576,7,FALSE)="Validada","SIM","NÃO"),"NÃO"),"")</f>
        <v/>
      </c>
    </row>
    <row r="1358" spans="1:12" s="19" customFormat="1" ht="15" hidden="1" customHeight="1" x14ac:dyDescent="0.25">
      <c r="A1358" s="88" t="s">
        <v>6725</v>
      </c>
      <c r="B1358" s="40" t="s">
        <v>1356</v>
      </c>
      <c r="C1358" s="82" t="s">
        <v>10959</v>
      </c>
      <c r="D1358" s="82"/>
      <c r="E1358" s="82"/>
      <c r="F1358" s="82"/>
      <c r="G1358" s="82"/>
      <c r="H1358" s="40" t="s">
        <v>4</v>
      </c>
      <c r="I1358" s="83" t="str">
        <f>IFERROR(VLOOKUP(A1358,'Alíquotas - CADPREV'!$B$2152:$N$4324,8,FALSE),"")</f>
        <v/>
      </c>
      <c r="J1358" s="83" t="str">
        <f>IF(H1358="RPPS",VLOOKUP(A1358,' Legislação Benef - GESCON'!$B$4:$I$2159,3,FALSE),"")</f>
        <v/>
      </c>
      <c r="K1358" s="83" t="str">
        <f>IF(H1358="RPPS",VLOOKUP(A1358,' Legislação Benef - GESCON'!$B$4:$I$2159,6,FALSE),"")</f>
        <v/>
      </c>
      <c r="L1358" s="83" t="str">
        <f>IF(H1358="RPPS",IFERROR(IF(VLOOKUP(A1358,'Suspensão de repasses - GESCON'!$D$3:$J$1048576,7,FALSE)="Validada","SIM","NÃO"),"NÃO"),"")</f>
        <v/>
      </c>
    </row>
    <row r="1359" spans="1:12" s="19" customFormat="1" ht="15" customHeight="1" x14ac:dyDescent="0.25">
      <c r="A1359" s="88" t="s">
        <v>6726</v>
      </c>
      <c r="B1359" s="40" t="s">
        <v>1356</v>
      </c>
      <c r="C1359" s="82" t="s">
        <v>10958</v>
      </c>
      <c r="D1359" s="82">
        <v>1904</v>
      </c>
      <c r="E1359" s="82">
        <v>372</v>
      </c>
      <c r="F1359" s="82">
        <v>42</v>
      </c>
      <c r="G1359" s="82">
        <v>2318</v>
      </c>
      <c r="H1359" s="40" t="s">
        <v>2</v>
      </c>
      <c r="I1359" s="83" t="str">
        <f>IFERROR(VLOOKUP(A1359,'Alíquotas - CADPREV'!$B$2152:$N$4324,8,FALSE),"")</f>
        <v>NÃO</v>
      </c>
      <c r="J1359" s="83" t="str">
        <f>IF(H1359="RPPS",VLOOKUP(A1359,' Legislação Benef - GESCON'!$B$4:$I$2159,3,FALSE),"")</f>
        <v>NÃO</v>
      </c>
      <c r="K1359" s="83" t="str">
        <f>IF(H1359="RPPS",VLOOKUP(A1359,' Legislação Benef - GESCON'!$B$4:$I$2159,6,FALSE),"")</f>
        <v>NÃO</v>
      </c>
      <c r="L1359" s="83" t="str">
        <f>IF(H1359="RPPS",IFERROR(IF(VLOOKUP(A1359,'Suspensão de repasses - GESCON'!$D$3:$J$1048576,7,FALSE)="Validada","SIM","NÃO"),"NÃO"),"")</f>
        <v>NÃO</v>
      </c>
    </row>
    <row r="1360" spans="1:12" s="19" customFormat="1" ht="15" hidden="1" customHeight="1" x14ac:dyDescent="0.25">
      <c r="A1360" s="88" t="s">
        <v>6727</v>
      </c>
      <c r="B1360" s="40" t="s">
        <v>1356</v>
      </c>
      <c r="C1360" s="82" t="s">
        <v>10959</v>
      </c>
      <c r="D1360" s="82"/>
      <c r="E1360" s="82"/>
      <c r="F1360" s="82"/>
      <c r="G1360" s="82"/>
      <c r="H1360" s="40" t="s">
        <v>4</v>
      </c>
      <c r="I1360" s="83" t="str">
        <f>IFERROR(VLOOKUP(A1360,'Alíquotas - CADPREV'!$B$2152:$N$4324,8,FALSE),"")</f>
        <v/>
      </c>
      <c r="J1360" s="83" t="str">
        <f>IF(H1360="RPPS",VLOOKUP(A1360,' Legislação Benef - GESCON'!$B$4:$I$2159,3,FALSE),"")</f>
        <v/>
      </c>
      <c r="K1360" s="83" t="str">
        <f>IF(H1360="RPPS",VLOOKUP(A1360,' Legislação Benef - GESCON'!$B$4:$I$2159,6,FALSE),"")</f>
        <v/>
      </c>
      <c r="L1360" s="83" t="str">
        <f>IF(H1360="RPPS",IFERROR(IF(VLOOKUP(A1360,'Suspensão de repasses - GESCON'!$D$3:$J$1048576,7,FALSE)="Validada","SIM","NÃO"),"NÃO"),"")</f>
        <v/>
      </c>
    </row>
    <row r="1361" spans="1:12" s="19" customFormat="1" ht="15" customHeight="1" x14ac:dyDescent="0.25">
      <c r="A1361" s="88" t="s">
        <v>6728</v>
      </c>
      <c r="B1361" s="40" t="s">
        <v>3143</v>
      </c>
      <c r="C1361" s="82" t="s">
        <v>10958</v>
      </c>
      <c r="D1361" s="82">
        <v>278</v>
      </c>
      <c r="E1361" s="82">
        <v>85</v>
      </c>
      <c r="F1361" s="82">
        <v>21</v>
      </c>
      <c r="G1361" s="82">
        <v>384</v>
      </c>
      <c r="H1361" s="40" t="s">
        <v>2</v>
      </c>
      <c r="I1361" s="83" t="str">
        <f>IFERROR(VLOOKUP(A1361,'Alíquotas - CADPREV'!$B$2152:$N$4324,8,FALSE),"")</f>
        <v>NÃO</v>
      </c>
      <c r="J1361" s="83" t="str">
        <f>IF(H1361="RPPS",VLOOKUP(A1361,' Legislação Benef - GESCON'!$B$4:$I$2159,3,FALSE),"")</f>
        <v>NÃO</v>
      </c>
      <c r="K1361" s="83" t="str">
        <f>IF(H1361="RPPS",VLOOKUP(A1361,' Legislação Benef - GESCON'!$B$4:$I$2159,6,FALSE),"")</f>
        <v>NÃO</v>
      </c>
      <c r="L1361" s="83" t="str">
        <f>IF(H1361="RPPS",IFERROR(IF(VLOOKUP(A1361,'Suspensão de repasses - GESCON'!$D$3:$J$1048576,7,FALSE)="Validada","SIM","NÃO"),"NÃO"),"")</f>
        <v>NÃO</v>
      </c>
    </row>
    <row r="1362" spans="1:12" s="19" customFormat="1" ht="15" hidden="1" customHeight="1" x14ac:dyDescent="0.25">
      <c r="A1362" s="88" t="s">
        <v>6729</v>
      </c>
      <c r="B1362" s="40" t="s">
        <v>1356</v>
      </c>
      <c r="C1362" s="82" t="s">
        <v>10959</v>
      </c>
      <c r="D1362" s="82"/>
      <c r="E1362" s="82"/>
      <c r="F1362" s="82"/>
      <c r="G1362" s="82"/>
      <c r="H1362" s="40" t="s">
        <v>4</v>
      </c>
      <c r="I1362" s="83" t="str">
        <f>IFERROR(VLOOKUP(A1362,'Alíquotas - CADPREV'!$B$2152:$N$4324,8,FALSE),"")</f>
        <v/>
      </c>
      <c r="J1362" s="83" t="str">
        <f>IF(H1362="RPPS",VLOOKUP(A1362,' Legislação Benef - GESCON'!$B$4:$I$2159,3,FALSE),"")</f>
        <v/>
      </c>
      <c r="K1362" s="83" t="str">
        <f>IF(H1362="RPPS",VLOOKUP(A1362,' Legislação Benef - GESCON'!$B$4:$I$2159,6,FALSE),"")</f>
        <v/>
      </c>
      <c r="L1362" s="83" t="str">
        <f>IF(H1362="RPPS",IFERROR(IF(VLOOKUP(A1362,'Suspensão de repasses - GESCON'!$D$3:$J$1048576,7,FALSE)="Validada","SIM","NÃO"),"NÃO"),"")</f>
        <v/>
      </c>
    </row>
    <row r="1363" spans="1:12" s="19" customFormat="1" ht="15" customHeight="1" x14ac:dyDescent="0.25">
      <c r="A1363" s="88" t="s">
        <v>6730</v>
      </c>
      <c r="B1363" s="40" t="s">
        <v>2274</v>
      </c>
      <c r="C1363" s="82" t="s">
        <v>10958</v>
      </c>
      <c r="D1363" s="82">
        <v>186</v>
      </c>
      <c r="E1363" s="82">
        <v>14</v>
      </c>
      <c r="F1363" s="82">
        <v>5</v>
      </c>
      <c r="G1363" s="82">
        <v>205</v>
      </c>
      <c r="H1363" s="40" t="s">
        <v>2</v>
      </c>
      <c r="I1363" s="83" t="str">
        <f>IFERROR(VLOOKUP(A1363,'Alíquotas - CADPREV'!$B$2152:$N$4324,8,FALSE),"")</f>
        <v>NÃO</v>
      </c>
      <c r="J1363" s="83" t="str">
        <f>IF(H1363="RPPS",VLOOKUP(A1363,' Legislação Benef - GESCON'!$B$4:$I$2159,3,FALSE),"")</f>
        <v>NÃO</v>
      </c>
      <c r="K1363" s="83" t="str">
        <f>IF(H1363="RPPS",VLOOKUP(A1363,' Legislação Benef - GESCON'!$B$4:$I$2159,6,FALSE),"")</f>
        <v>NÃO</v>
      </c>
      <c r="L1363" s="83" t="str">
        <f>IF(H1363="RPPS",IFERROR(IF(VLOOKUP(A1363,'Suspensão de repasses - GESCON'!$D$3:$J$1048576,7,FALSE)="Validada","SIM","NÃO"),"NÃO"),"")</f>
        <v>NÃO</v>
      </c>
    </row>
    <row r="1364" spans="1:12" s="19" customFormat="1" ht="15" hidden="1" customHeight="1" x14ac:dyDescent="0.25">
      <c r="A1364" s="88" t="s">
        <v>6731</v>
      </c>
      <c r="B1364" s="40" t="s">
        <v>1356</v>
      </c>
      <c r="C1364" s="82" t="s">
        <v>10959</v>
      </c>
      <c r="D1364" s="82"/>
      <c r="E1364" s="82"/>
      <c r="F1364" s="82"/>
      <c r="G1364" s="82"/>
      <c r="H1364" s="40" t="s">
        <v>4</v>
      </c>
      <c r="I1364" s="83" t="str">
        <f>IFERROR(VLOOKUP(A1364,'Alíquotas - CADPREV'!$B$2152:$N$4324,8,FALSE),"")</f>
        <v/>
      </c>
      <c r="J1364" s="83" t="str">
        <f>IF(H1364="RPPS",VLOOKUP(A1364,' Legislação Benef - GESCON'!$B$4:$I$2159,3,FALSE),"")</f>
        <v/>
      </c>
      <c r="K1364" s="83" t="str">
        <f>IF(H1364="RPPS",VLOOKUP(A1364,' Legislação Benef - GESCON'!$B$4:$I$2159,6,FALSE),"")</f>
        <v/>
      </c>
      <c r="L1364" s="83" t="str">
        <f>IF(H1364="RPPS",IFERROR(IF(VLOOKUP(A1364,'Suspensão de repasses - GESCON'!$D$3:$J$1048576,7,FALSE)="Validada","SIM","NÃO"),"NÃO"),"")</f>
        <v/>
      </c>
    </row>
    <row r="1365" spans="1:12" s="19" customFormat="1" ht="15" hidden="1" customHeight="1" x14ac:dyDescent="0.25">
      <c r="A1365" s="88" t="s">
        <v>6732</v>
      </c>
      <c r="B1365" s="40" t="s">
        <v>3143</v>
      </c>
      <c r="C1365" s="82" t="s">
        <v>10959</v>
      </c>
      <c r="D1365" s="82"/>
      <c r="E1365" s="82"/>
      <c r="F1365" s="82"/>
      <c r="G1365" s="82"/>
      <c r="H1365" s="40" t="s">
        <v>4</v>
      </c>
      <c r="I1365" s="83" t="str">
        <f>IFERROR(VLOOKUP(A1365,'Alíquotas - CADPREV'!$B$2152:$N$4324,8,FALSE),"")</f>
        <v/>
      </c>
      <c r="J1365" s="83" t="str">
        <f>IF(H1365="RPPS",VLOOKUP(A1365,' Legislação Benef - GESCON'!$B$4:$I$2159,3,FALSE),"")</f>
        <v/>
      </c>
      <c r="K1365" s="83" t="str">
        <f>IF(H1365="RPPS",VLOOKUP(A1365,' Legislação Benef - GESCON'!$B$4:$I$2159,6,FALSE),"")</f>
        <v/>
      </c>
      <c r="L1365" s="83" t="str">
        <f>IF(H1365="RPPS",IFERROR(IF(VLOOKUP(A1365,'Suspensão de repasses - GESCON'!$D$3:$J$1048576,7,FALSE)="Validada","SIM","NÃO"),"NÃO"),"")</f>
        <v/>
      </c>
    </row>
    <row r="1366" spans="1:12" s="19" customFormat="1" ht="15" hidden="1" customHeight="1" x14ac:dyDescent="0.25">
      <c r="A1366" s="88" t="s">
        <v>6733</v>
      </c>
      <c r="B1366" s="40" t="s">
        <v>1356</v>
      </c>
      <c r="C1366" s="82" t="s">
        <v>10959</v>
      </c>
      <c r="D1366" s="82"/>
      <c r="E1366" s="82"/>
      <c r="F1366" s="82"/>
      <c r="G1366" s="82"/>
      <c r="H1366" s="40" t="s">
        <v>4</v>
      </c>
      <c r="I1366" s="83" t="str">
        <f>IFERROR(VLOOKUP(A1366,'Alíquotas - CADPREV'!$B$2152:$N$4324,8,FALSE),"")</f>
        <v/>
      </c>
      <c r="J1366" s="83" t="str">
        <f>IF(H1366="RPPS",VLOOKUP(A1366,' Legislação Benef - GESCON'!$B$4:$I$2159,3,FALSE),"")</f>
        <v/>
      </c>
      <c r="K1366" s="83" t="str">
        <f>IF(H1366="RPPS",VLOOKUP(A1366,' Legislação Benef - GESCON'!$B$4:$I$2159,6,FALSE),"")</f>
        <v/>
      </c>
      <c r="L1366" s="83" t="str">
        <f>IF(H1366="RPPS",IFERROR(IF(VLOOKUP(A1366,'Suspensão de repasses - GESCON'!$D$3:$J$1048576,7,FALSE)="Validada","SIM","NÃO"),"NÃO"),"")</f>
        <v/>
      </c>
    </row>
    <row r="1367" spans="1:12" s="19" customFormat="1" ht="15" hidden="1" customHeight="1" x14ac:dyDescent="0.25">
      <c r="A1367" s="88" t="s">
        <v>6734</v>
      </c>
      <c r="B1367" s="40" t="s">
        <v>1356</v>
      </c>
      <c r="C1367" s="82" t="s">
        <v>10959</v>
      </c>
      <c r="D1367" s="82"/>
      <c r="E1367" s="82"/>
      <c r="F1367" s="82"/>
      <c r="G1367" s="82"/>
      <c r="H1367" s="40" t="s">
        <v>4</v>
      </c>
      <c r="I1367" s="83" t="str">
        <f>IFERROR(VLOOKUP(A1367,'Alíquotas - CADPREV'!$B$2152:$N$4324,8,FALSE),"")</f>
        <v/>
      </c>
      <c r="J1367" s="83" t="str">
        <f>IF(H1367="RPPS",VLOOKUP(A1367,' Legislação Benef - GESCON'!$B$4:$I$2159,3,FALSE),"")</f>
        <v/>
      </c>
      <c r="K1367" s="83" t="str">
        <f>IF(H1367="RPPS",VLOOKUP(A1367,' Legislação Benef - GESCON'!$B$4:$I$2159,6,FALSE),"")</f>
        <v/>
      </c>
      <c r="L1367" s="83" t="str">
        <f>IF(H1367="RPPS",IFERROR(IF(VLOOKUP(A1367,'Suspensão de repasses - GESCON'!$D$3:$J$1048576,7,FALSE)="Validada","SIM","NÃO"),"NÃO"),"")</f>
        <v/>
      </c>
    </row>
    <row r="1368" spans="1:12" s="19" customFormat="1" ht="15" customHeight="1" x14ac:dyDescent="0.25">
      <c r="A1368" s="88" t="s">
        <v>6735</v>
      </c>
      <c r="B1368" s="40" t="s">
        <v>3812</v>
      </c>
      <c r="C1368" s="82" t="s">
        <v>10958</v>
      </c>
      <c r="D1368" s="82">
        <v>184</v>
      </c>
      <c r="E1368" s="82">
        <v>89</v>
      </c>
      <c r="F1368" s="82">
        <v>24</v>
      </c>
      <c r="G1368" s="82">
        <v>297</v>
      </c>
      <c r="H1368" s="40" t="s">
        <v>2</v>
      </c>
      <c r="I1368" s="83" t="str">
        <f>IFERROR(VLOOKUP(A1368,'Alíquotas - CADPREV'!$B$2152:$N$4324,8,FALSE),"")</f>
        <v>SIM</v>
      </c>
      <c r="J1368" s="83" t="str">
        <f>IF(H1368="RPPS",VLOOKUP(A1368,' Legislação Benef - GESCON'!$B$4:$I$2159,3,FALSE),"")</f>
        <v>NÃO</v>
      </c>
      <c r="K1368" s="83" t="str">
        <f>IF(H1368="RPPS",VLOOKUP(A1368,' Legislação Benef - GESCON'!$B$4:$I$2159,6,FALSE),"")</f>
        <v>NÃO</v>
      </c>
      <c r="L1368" s="83" t="str">
        <f>IF(H1368="RPPS",IFERROR(IF(VLOOKUP(A1368,'Suspensão de repasses - GESCON'!$D$3:$J$1048576,7,FALSE)="Validada","SIM","NÃO"),"NÃO"),"")</f>
        <v>NÃO</v>
      </c>
    </row>
    <row r="1369" spans="1:12" s="19" customFormat="1" ht="15" customHeight="1" x14ac:dyDescent="0.25">
      <c r="A1369" s="88" t="s">
        <v>6736</v>
      </c>
      <c r="B1369" s="40" t="s">
        <v>1356</v>
      </c>
      <c r="C1369" s="82" t="s">
        <v>10958</v>
      </c>
      <c r="D1369" s="82">
        <v>9046</v>
      </c>
      <c r="E1369" s="82">
        <v>4233</v>
      </c>
      <c r="F1369" s="82">
        <v>399</v>
      </c>
      <c r="G1369" s="82">
        <v>13678</v>
      </c>
      <c r="H1369" s="40" t="s">
        <v>2</v>
      </c>
      <c r="I1369" s="83" t="str">
        <f>IFERROR(VLOOKUP(A1369,'Alíquotas - CADPREV'!$B$2152:$N$4324,8,FALSE),"")</f>
        <v>NÃO</v>
      </c>
      <c r="J1369" s="83" t="str">
        <f>IF(H1369="RPPS",VLOOKUP(A1369,' Legislação Benef - GESCON'!$B$4:$I$2159,3,FALSE),"")</f>
        <v>NÃO</v>
      </c>
      <c r="K1369" s="83" t="str">
        <f>IF(H1369="RPPS",VLOOKUP(A1369,' Legislação Benef - GESCON'!$B$4:$I$2159,6,FALSE),"")</f>
        <v>NÃO</v>
      </c>
      <c r="L1369" s="83" t="str">
        <f>IF(H1369="RPPS",IFERROR(IF(VLOOKUP(A1369,'Suspensão de repasses - GESCON'!$D$3:$J$1048576,7,FALSE)="Validada","SIM","NÃO"),"NÃO"),"")</f>
        <v>NÃO</v>
      </c>
    </row>
    <row r="1370" spans="1:12" s="19" customFormat="1" ht="15" customHeight="1" x14ac:dyDescent="0.25">
      <c r="A1370" s="88" t="s">
        <v>6737</v>
      </c>
      <c r="B1370" s="40" t="s">
        <v>3143</v>
      </c>
      <c r="C1370" s="82" t="s">
        <v>10958</v>
      </c>
      <c r="D1370" s="82">
        <v>411</v>
      </c>
      <c r="E1370" s="82">
        <v>110</v>
      </c>
      <c r="F1370" s="82">
        <v>42</v>
      </c>
      <c r="G1370" s="82">
        <v>563</v>
      </c>
      <c r="H1370" s="40" t="s">
        <v>2</v>
      </c>
      <c r="I1370" s="83" t="str">
        <f>IFERROR(VLOOKUP(A1370,'Alíquotas - CADPREV'!$B$2152:$N$4324,8,FALSE),"")</f>
        <v>NÃO</v>
      </c>
      <c r="J1370" s="83" t="str">
        <f>IF(H1370="RPPS",VLOOKUP(A1370,' Legislação Benef - GESCON'!$B$4:$I$2159,3,FALSE),"")</f>
        <v>NÃO</v>
      </c>
      <c r="K1370" s="83" t="str">
        <f>IF(H1370="RPPS",VLOOKUP(A1370,' Legislação Benef - GESCON'!$B$4:$I$2159,6,FALSE),"")</f>
        <v>NÃO</v>
      </c>
      <c r="L1370" s="83" t="str">
        <f>IF(H1370="RPPS",IFERROR(IF(VLOOKUP(A1370,'Suspensão de repasses - GESCON'!$D$3:$J$1048576,7,FALSE)="Validada","SIM","NÃO"),"NÃO"),"")</f>
        <v>NÃO</v>
      </c>
    </row>
    <row r="1371" spans="1:12" s="19" customFormat="1" ht="15" hidden="1" customHeight="1" x14ac:dyDescent="0.25">
      <c r="A1371" s="88" t="s">
        <v>6738</v>
      </c>
      <c r="B1371" s="40" t="s">
        <v>215</v>
      </c>
      <c r="C1371" s="82" t="s">
        <v>10959</v>
      </c>
      <c r="D1371" s="82"/>
      <c r="E1371" s="82"/>
      <c r="F1371" s="82"/>
      <c r="G1371" s="82"/>
      <c r="H1371" s="40" t="s">
        <v>4</v>
      </c>
      <c r="I1371" s="83" t="str">
        <f>IFERROR(VLOOKUP(A1371,'Alíquotas - CADPREV'!$B$2152:$N$4324,8,FALSE),"")</f>
        <v/>
      </c>
      <c r="J1371" s="83" t="str">
        <f>IF(H1371="RPPS",VLOOKUP(A1371,' Legislação Benef - GESCON'!$B$4:$I$2159,3,FALSE),"")</f>
        <v/>
      </c>
      <c r="K1371" s="83" t="str">
        <f>IF(H1371="RPPS",VLOOKUP(A1371,' Legislação Benef - GESCON'!$B$4:$I$2159,6,FALSE),"")</f>
        <v/>
      </c>
      <c r="L1371" s="83" t="str">
        <f>IF(H1371="RPPS",IFERROR(IF(VLOOKUP(A1371,'Suspensão de repasses - GESCON'!$D$3:$J$1048576,7,FALSE)="Validada","SIM","NÃO"),"NÃO"),"")</f>
        <v/>
      </c>
    </row>
    <row r="1372" spans="1:12" s="19" customFormat="1" ht="15" hidden="1" customHeight="1" x14ac:dyDescent="0.25">
      <c r="A1372" s="88" t="s">
        <v>6739</v>
      </c>
      <c r="B1372" s="40" t="s">
        <v>1356</v>
      </c>
      <c r="C1372" s="82" t="s">
        <v>10959</v>
      </c>
      <c r="D1372" s="82"/>
      <c r="E1372" s="82"/>
      <c r="F1372" s="82"/>
      <c r="G1372" s="82"/>
      <c r="H1372" s="40" t="s">
        <v>4</v>
      </c>
      <c r="I1372" s="83" t="str">
        <f>IFERROR(VLOOKUP(A1372,'Alíquotas - CADPREV'!$B$2152:$N$4324,8,FALSE),"")</f>
        <v/>
      </c>
      <c r="J1372" s="83" t="str">
        <f>IF(H1372="RPPS",VLOOKUP(A1372,' Legislação Benef - GESCON'!$B$4:$I$2159,3,FALSE),"")</f>
        <v/>
      </c>
      <c r="K1372" s="83" t="str">
        <f>IF(H1372="RPPS",VLOOKUP(A1372,' Legislação Benef - GESCON'!$B$4:$I$2159,6,FALSE),"")</f>
        <v/>
      </c>
      <c r="L1372" s="83" t="str">
        <f>IF(H1372="RPPS",IFERROR(IF(VLOOKUP(A1372,'Suspensão de repasses - GESCON'!$D$3:$J$1048576,7,FALSE)="Validada","SIM","NÃO"),"NÃO"),"")</f>
        <v/>
      </c>
    </row>
    <row r="1373" spans="1:12" s="19" customFormat="1" ht="15" hidden="1" customHeight="1" x14ac:dyDescent="0.25">
      <c r="A1373" s="88" t="s">
        <v>6740</v>
      </c>
      <c r="B1373" s="40" t="s">
        <v>3812</v>
      </c>
      <c r="C1373" s="82" t="s">
        <v>10959</v>
      </c>
      <c r="D1373" s="82"/>
      <c r="E1373" s="82"/>
      <c r="F1373" s="82"/>
      <c r="G1373" s="82"/>
      <c r="H1373" s="40" t="s">
        <v>4</v>
      </c>
      <c r="I1373" s="83" t="str">
        <f>IFERROR(VLOOKUP(A1373,'Alíquotas - CADPREV'!$B$2152:$N$4324,8,FALSE),"")</f>
        <v/>
      </c>
      <c r="J1373" s="83" t="str">
        <f>IF(H1373="RPPS",VLOOKUP(A1373,' Legislação Benef - GESCON'!$B$4:$I$2159,3,FALSE),"")</f>
        <v/>
      </c>
      <c r="K1373" s="83" t="str">
        <f>IF(H1373="RPPS",VLOOKUP(A1373,' Legislação Benef - GESCON'!$B$4:$I$2159,6,FALSE),"")</f>
        <v/>
      </c>
      <c r="L1373" s="83" t="str">
        <f>IF(H1373="RPPS",IFERROR(IF(VLOOKUP(A1373,'Suspensão de repasses - GESCON'!$D$3:$J$1048576,7,FALSE)="Validada","SIM","NÃO"),"NÃO"),"")</f>
        <v/>
      </c>
    </row>
    <row r="1374" spans="1:12" s="19" customFormat="1" ht="15" customHeight="1" x14ac:dyDescent="0.25">
      <c r="A1374" s="88" t="s">
        <v>6741</v>
      </c>
      <c r="B1374" s="40" t="s">
        <v>29</v>
      </c>
      <c r="C1374" s="82" t="s">
        <v>10958</v>
      </c>
      <c r="D1374" s="82"/>
      <c r="E1374" s="82"/>
      <c r="F1374" s="82"/>
      <c r="G1374" s="82"/>
      <c r="H1374" s="40" t="s">
        <v>2</v>
      </c>
      <c r="I1374" s="83" t="str">
        <f>IFERROR(VLOOKUP(A1374,'Alíquotas - CADPREV'!$B$2152:$N$4324,8,FALSE),"")</f>
        <v>NÃO</v>
      </c>
      <c r="J1374" s="83" t="str">
        <f>IF(H1374="RPPS",VLOOKUP(A1374,' Legislação Benef - GESCON'!$B$4:$I$2159,3,FALSE),"")</f>
        <v>NÃO</v>
      </c>
      <c r="K1374" s="83" t="str">
        <f>IF(H1374="RPPS",VLOOKUP(A1374,' Legislação Benef - GESCON'!$B$4:$I$2159,6,FALSE),"")</f>
        <v>NÃO</v>
      </c>
      <c r="L1374" s="83" t="str">
        <f>IF(H1374="RPPS",IFERROR(IF(VLOOKUP(A1374,'Suspensão de repasses - GESCON'!$D$3:$J$1048576,7,FALSE)="Validada","SIM","NÃO"),"NÃO"),"")</f>
        <v>NÃO</v>
      </c>
    </row>
    <row r="1375" spans="1:12" s="19" customFormat="1" ht="15" customHeight="1" x14ac:dyDescent="0.25">
      <c r="A1375" s="88" t="s">
        <v>6742</v>
      </c>
      <c r="B1375" s="40" t="s">
        <v>3812</v>
      </c>
      <c r="C1375" s="82" t="s">
        <v>10958</v>
      </c>
      <c r="D1375" s="82">
        <v>117</v>
      </c>
      <c r="E1375" s="82">
        <v>11</v>
      </c>
      <c r="F1375" s="82">
        <v>9</v>
      </c>
      <c r="G1375" s="82">
        <v>137</v>
      </c>
      <c r="H1375" s="40" t="s">
        <v>2</v>
      </c>
      <c r="I1375" s="83" t="str">
        <f>IFERROR(VLOOKUP(A1375,'Alíquotas - CADPREV'!$B$2152:$N$4324,8,FALSE),"")</f>
        <v>NÃO</v>
      </c>
      <c r="J1375" s="83" t="str">
        <f>IF(H1375="RPPS",VLOOKUP(A1375,' Legislação Benef - GESCON'!$B$4:$I$2159,3,FALSE),"")</f>
        <v>NÃO</v>
      </c>
      <c r="K1375" s="83" t="str">
        <f>IF(H1375="RPPS",VLOOKUP(A1375,' Legislação Benef - GESCON'!$B$4:$I$2159,6,FALSE),"")</f>
        <v>NÃO</v>
      </c>
      <c r="L1375" s="83" t="str">
        <f>IF(H1375="RPPS",IFERROR(IF(VLOOKUP(A1375,'Suspensão de repasses - GESCON'!$D$3:$J$1048576,7,FALSE)="Validada","SIM","NÃO"),"NÃO"),"")</f>
        <v>NÃO</v>
      </c>
    </row>
    <row r="1376" spans="1:12" s="19" customFormat="1" ht="15" customHeight="1" x14ac:dyDescent="0.25">
      <c r="A1376" s="88" t="s">
        <v>6743</v>
      </c>
      <c r="B1376" s="40" t="s">
        <v>1356</v>
      </c>
      <c r="C1376" s="82" t="s">
        <v>10958</v>
      </c>
      <c r="D1376" s="82">
        <v>227</v>
      </c>
      <c r="E1376" s="82">
        <v>106</v>
      </c>
      <c r="F1376" s="82">
        <v>39</v>
      </c>
      <c r="G1376" s="82">
        <v>372</v>
      </c>
      <c r="H1376" s="40" t="s">
        <v>2</v>
      </c>
      <c r="I1376" s="83" t="str">
        <f>IFERROR(VLOOKUP(A1376,'Alíquotas - CADPREV'!$B$2152:$N$4324,8,FALSE),"")</f>
        <v>NÃO</v>
      </c>
      <c r="J1376" s="83" t="str">
        <f>IF(H1376="RPPS",VLOOKUP(A1376,' Legislação Benef - GESCON'!$B$4:$I$2159,3,FALSE),"")</f>
        <v>NÃO</v>
      </c>
      <c r="K1376" s="83" t="str">
        <f>IF(H1376="RPPS",VLOOKUP(A1376,' Legislação Benef - GESCON'!$B$4:$I$2159,6,FALSE),"")</f>
        <v>NÃO</v>
      </c>
      <c r="L1376" s="83" t="str">
        <f>IF(H1376="RPPS",IFERROR(IF(VLOOKUP(A1376,'Suspensão de repasses - GESCON'!$D$3:$J$1048576,7,FALSE)="Validada","SIM","NÃO"),"NÃO"),"")</f>
        <v>NÃO</v>
      </c>
    </row>
    <row r="1377" spans="1:12" s="19" customFormat="1" ht="15" customHeight="1" x14ac:dyDescent="0.25">
      <c r="A1377" s="88" t="s">
        <v>6744</v>
      </c>
      <c r="B1377" s="40" t="s">
        <v>215</v>
      </c>
      <c r="C1377" s="82" t="s">
        <v>10958</v>
      </c>
      <c r="D1377" s="82">
        <v>715</v>
      </c>
      <c r="E1377" s="82">
        <v>157</v>
      </c>
      <c r="F1377" s="82">
        <v>38</v>
      </c>
      <c r="G1377" s="82">
        <v>910</v>
      </c>
      <c r="H1377" s="40" t="s">
        <v>2</v>
      </c>
      <c r="I1377" s="83" t="str">
        <f>IFERROR(VLOOKUP(A1377,'Alíquotas - CADPREV'!$B$2152:$N$4324,8,FALSE),"")</f>
        <v>NÃO</v>
      </c>
      <c r="J1377" s="83" t="str">
        <f>IF(H1377="RPPS",VLOOKUP(A1377,' Legislação Benef - GESCON'!$B$4:$I$2159,3,FALSE),"")</f>
        <v>NÃO</v>
      </c>
      <c r="K1377" s="83" t="str">
        <f>IF(H1377="RPPS",VLOOKUP(A1377,' Legislação Benef - GESCON'!$B$4:$I$2159,6,FALSE),"")</f>
        <v>NÃO</v>
      </c>
      <c r="L1377" s="83" t="str">
        <f>IF(H1377="RPPS",IFERROR(IF(VLOOKUP(A1377,'Suspensão de repasses - GESCON'!$D$3:$J$1048576,7,FALSE)="Validada","SIM","NÃO"),"NÃO"),"")</f>
        <v>NÃO</v>
      </c>
    </row>
    <row r="1378" spans="1:12" s="19" customFormat="1" ht="15" customHeight="1" x14ac:dyDescent="0.25">
      <c r="A1378" s="88" t="s">
        <v>6745</v>
      </c>
      <c r="B1378" s="40" t="s">
        <v>3143</v>
      </c>
      <c r="C1378" s="82" t="s">
        <v>10958</v>
      </c>
      <c r="D1378" s="82">
        <v>568</v>
      </c>
      <c r="E1378" s="82">
        <v>230</v>
      </c>
      <c r="F1378" s="82">
        <v>38</v>
      </c>
      <c r="G1378" s="82">
        <v>836</v>
      </c>
      <c r="H1378" s="40" t="s">
        <v>2</v>
      </c>
      <c r="I1378" s="83" t="str">
        <f>IFERROR(VLOOKUP(A1378,'Alíquotas - CADPREV'!$B$2152:$N$4324,8,FALSE),"")</f>
        <v>NÃO</v>
      </c>
      <c r="J1378" s="83" t="str">
        <f>IF(H1378="RPPS",VLOOKUP(A1378,' Legislação Benef - GESCON'!$B$4:$I$2159,3,FALSE),"")</f>
        <v>NÃO</v>
      </c>
      <c r="K1378" s="83" t="str">
        <f>IF(H1378="RPPS",VLOOKUP(A1378,' Legislação Benef - GESCON'!$B$4:$I$2159,6,FALSE),"")</f>
        <v>NÃO</v>
      </c>
      <c r="L1378" s="83" t="str">
        <f>IF(H1378="RPPS",IFERROR(IF(VLOOKUP(A1378,'Suspensão de repasses - GESCON'!$D$3:$J$1048576,7,FALSE)="Validada","SIM","NÃO"),"NÃO"),"")</f>
        <v>NÃO</v>
      </c>
    </row>
    <row r="1379" spans="1:12" s="19" customFormat="1" ht="15" customHeight="1" x14ac:dyDescent="0.25">
      <c r="A1379" s="88" t="s">
        <v>6746</v>
      </c>
      <c r="B1379" s="40" t="s">
        <v>3513</v>
      </c>
      <c r="C1379" s="82" t="s">
        <v>10958</v>
      </c>
      <c r="D1379" s="82">
        <v>666</v>
      </c>
      <c r="E1379" s="82">
        <v>206</v>
      </c>
      <c r="F1379" s="82">
        <v>79</v>
      </c>
      <c r="G1379" s="82">
        <v>951</v>
      </c>
      <c r="H1379" s="40" t="s">
        <v>2</v>
      </c>
      <c r="I1379" s="83" t="str">
        <f>IFERROR(VLOOKUP(A1379,'Alíquotas - CADPREV'!$B$2152:$N$4324,8,FALSE),"")</f>
        <v>NÃO</v>
      </c>
      <c r="J1379" s="83" t="str">
        <f>IF(H1379="RPPS",VLOOKUP(A1379,' Legislação Benef - GESCON'!$B$4:$I$2159,3,FALSE),"")</f>
        <v>NÃO</v>
      </c>
      <c r="K1379" s="83" t="str">
        <f>IF(H1379="RPPS",VLOOKUP(A1379,' Legislação Benef - GESCON'!$B$4:$I$2159,6,FALSE),"")</f>
        <v>NÃO</v>
      </c>
      <c r="L1379" s="83" t="str">
        <f>IF(H1379="RPPS",IFERROR(IF(VLOOKUP(A1379,'Suspensão de repasses - GESCON'!$D$3:$J$1048576,7,FALSE)="Validada","SIM","NÃO"),"NÃO"),"")</f>
        <v>NÃO</v>
      </c>
    </row>
    <row r="1380" spans="1:12" s="19" customFormat="1" ht="15" hidden="1" customHeight="1" x14ac:dyDescent="0.25">
      <c r="A1380" s="88" t="s">
        <v>6747</v>
      </c>
      <c r="B1380" s="40" t="s">
        <v>4626</v>
      </c>
      <c r="C1380" s="82" t="s">
        <v>10959</v>
      </c>
      <c r="D1380" s="82"/>
      <c r="E1380" s="82"/>
      <c r="F1380" s="82"/>
      <c r="G1380" s="82"/>
      <c r="H1380" s="40" t="s">
        <v>4</v>
      </c>
      <c r="I1380" s="83" t="str">
        <f>IFERROR(VLOOKUP(A1380,'Alíquotas - CADPREV'!$B$2152:$N$4324,8,FALSE),"")</f>
        <v/>
      </c>
      <c r="J1380" s="83" t="str">
        <f>IF(H1380="RPPS",VLOOKUP(A1380,' Legislação Benef - GESCON'!$B$4:$I$2159,3,FALSE),"")</f>
        <v/>
      </c>
      <c r="K1380" s="83" t="str">
        <f>IF(H1380="RPPS",VLOOKUP(A1380,' Legislação Benef - GESCON'!$B$4:$I$2159,6,FALSE),"")</f>
        <v/>
      </c>
      <c r="L1380" s="83" t="str">
        <f>IF(H1380="RPPS",IFERROR(IF(VLOOKUP(A1380,'Suspensão de repasses - GESCON'!$D$3:$J$1048576,7,FALSE)="Validada","SIM","NÃO"),"NÃO"),"")</f>
        <v/>
      </c>
    </row>
    <row r="1381" spans="1:12" s="19" customFormat="1" ht="15" hidden="1" customHeight="1" x14ac:dyDescent="0.25">
      <c r="A1381" s="88" t="s">
        <v>6748</v>
      </c>
      <c r="B1381" s="40" t="s">
        <v>215</v>
      </c>
      <c r="C1381" s="82" t="s">
        <v>10959</v>
      </c>
      <c r="D1381" s="82"/>
      <c r="E1381" s="82"/>
      <c r="F1381" s="82"/>
      <c r="G1381" s="82"/>
      <c r="H1381" s="40" t="s">
        <v>4</v>
      </c>
      <c r="I1381" s="83" t="str">
        <f>IFERROR(VLOOKUP(A1381,'Alíquotas - CADPREV'!$B$2152:$N$4324,8,FALSE),"")</f>
        <v/>
      </c>
      <c r="J1381" s="83" t="str">
        <f>IF(H1381="RPPS",VLOOKUP(A1381,' Legislação Benef - GESCON'!$B$4:$I$2159,3,FALSE),"")</f>
        <v/>
      </c>
      <c r="K1381" s="83" t="str">
        <f>IF(H1381="RPPS",VLOOKUP(A1381,' Legislação Benef - GESCON'!$B$4:$I$2159,6,FALSE),"")</f>
        <v/>
      </c>
      <c r="L1381" s="83" t="str">
        <f>IF(H1381="RPPS",IFERROR(IF(VLOOKUP(A1381,'Suspensão de repasses - GESCON'!$D$3:$J$1048576,7,FALSE)="Validada","SIM","NÃO"),"NÃO"),"")</f>
        <v/>
      </c>
    </row>
    <row r="1382" spans="1:12" s="19" customFormat="1" ht="15" hidden="1" customHeight="1" x14ac:dyDescent="0.25">
      <c r="A1382" s="88" t="s">
        <v>6749</v>
      </c>
      <c r="B1382" s="40" t="s">
        <v>4289</v>
      </c>
      <c r="C1382" s="82" t="s">
        <v>10959</v>
      </c>
      <c r="D1382" s="82"/>
      <c r="E1382" s="82"/>
      <c r="F1382" s="82"/>
      <c r="G1382" s="82"/>
      <c r="H1382" s="40" t="s">
        <v>4</v>
      </c>
      <c r="I1382" s="83" t="str">
        <f>IFERROR(VLOOKUP(A1382,'Alíquotas - CADPREV'!$B$2152:$N$4324,8,FALSE),"")</f>
        <v/>
      </c>
      <c r="J1382" s="83" t="str">
        <f>IF(H1382="RPPS",VLOOKUP(A1382,' Legislação Benef - GESCON'!$B$4:$I$2159,3,FALSE),"")</f>
        <v/>
      </c>
      <c r="K1382" s="83" t="str">
        <f>IF(H1382="RPPS",VLOOKUP(A1382,' Legislação Benef - GESCON'!$B$4:$I$2159,6,FALSE),"")</f>
        <v/>
      </c>
      <c r="L1382" s="83" t="str">
        <f>IF(H1382="RPPS",IFERROR(IF(VLOOKUP(A1382,'Suspensão de repasses - GESCON'!$D$3:$J$1048576,7,FALSE)="Validada","SIM","NÃO"),"NÃO"),"")</f>
        <v/>
      </c>
    </row>
    <row r="1383" spans="1:12" s="19" customFormat="1" ht="15" hidden="1" customHeight="1" x14ac:dyDescent="0.25">
      <c r="A1383" s="88" t="s">
        <v>6750</v>
      </c>
      <c r="B1383" s="40" t="s">
        <v>1356</v>
      </c>
      <c r="C1383" s="82" t="s">
        <v>10959</v>
      </c>
      <c r="D1383" s="82"/>
      <c r="E1383" s="82"/>
      <c r="F1383" s="82"/>
      <c r="G1383" s="82"/>
      <c r="H1383" s="40" t="s">
        <v>4</v>
      </c>
      <c r="I1383" s="83" t="str">
        <f>IFERROR(VLOOKUP(A1383,'Alíquotas - CADPREV'!$B$2152:$N$4324,8,FALSE),"")</f>
        <v/>
      </c>
      <c r="J1383" s="83" t="str">
        <f>IF(H1383="RPPS",VLOOKUP(A1383,' Legislação Benef - GESCON'!$B$4:$I$2159,3,FALSE),"")</f>
        <v/>
      </c>
      <c r="K1383" s="83" t="str">
        <f>IF(H1383="RPPS",VLOOKUP(A1383,' Legislação Benef - GESCON'!$B$4:$I$2159,6,FALSE),"")</f>
        <v/>
      </c>
      <c r="L1383" s="83" t="str">
        <f>IF(H1383="RPPS",IFERROR(IF(VLOOKUP(A1383,'Suspensão de repasses - GESCON'!$D$3:$J$1048576,7,FALSE)="Validada","SIM","NÃO"),"NÃO"),"")</f>
        <v/>
      </c>
    </row>
    <row r="1384" spans="1:12" s="19" customFormat="1" ht="15" hidden="1" customHeight="1" x14ac:dyDescent="0.25">
      <c r="A1384" s="88" t="s">
        <v>6751</v>
      </c>
      <c r="B1384" s="40" t="s">
        <v>1356</v>
      </c>
      <c r="C1384" s="82" t="s">
        <v>10959</v>
      </c>
      <c r="D1384" s="82"/>
      <c r="E1384" s="82"/>
      <c r="F1384" s="82"/>
      <c r="G1384" s="82"/>
      <c r="H1384" s="40" t="s">
        <v>4</v>
      </c>
      <c r="I1384" s="83" t="str">
        <f>IFERROR(VLOOKUP(A1384,'Alíquotas - CADPREV'!$B$2152:$N$4324,8,FALSE),"")</f>
        <v/>
      </c>
      <c r="J1384" s="83" t="str">
        <f>IF(H1384="RPPS",VLOOKUP(A1384,' Legislação Benef - GESCON'!$B$4:$I$2159,3,FALSE),"")</f>
        <v/>
      </c>
      <c r="K1384" s="83" t="str">
        <f>IF(H1384="RPPS",VLOOKUP(A1384,' Legislação Benef - GESCON'!$B$4:$I$2159,6,FALSE),"")</f>
        <v/>
      </c>
      <c r="L1384" s="83" t="str">
        <f>IF(H1384="RPPS",IFERROR(IF(VLOOKUP(A1384,'Suspensão de repasses - GESCON'!$D$3:$J$1048576,7,FALSE)="Validada","SIM","NÃO"),"NÃO"),"")</f>
        <v/>
      </c>
    </row>
    <row r="1385" spans="1:12" s="19" customFormat="1" ht="15" hidden="1" customHeight="1" x14ac:dyDescent="0.25">
      <c r="A1385" s="88" t="s">
        <v>6752</v>
      </c>
      <c r="B1385" s="40" t="s">
        <v>634</v>
      </c>
      <c r="C1385" s="82" t="s">
        <v>10959</v>
      </c>
      <c r="D1385" s="82"/>
      <c r="E1385" s="82"/>
      <c r="F1385" s="82"/>
      <c r="G1385" s="82"/>
      <c r="H1385" s="40" t="s">
        <v>4</v>
      </c>
      <c r="I1385" s="83" t="str">
        <f>IFERROR(VLOOKUP(A1385,'Alíquotas - CADPREV'!$B$2152:$N$4324,8,FALSE),"")</f>
        <v/>
      </c>
      <c r="J1385" s="83" t="str">
        <f>IF(H1385="RPPS",VLOOKUP(A1385,' Legislação Benef - GESCON'!$B$4:$I$2159,3,FALSE),"")</f>
        <v/>
      </c>
      <c r="K1385" s="83" t="str">
        <f>IF(H1385="RPPS",VLOOKUP(A1385,' Legislação Benef - GESCON'!$B$4:$I$2159,6,FALSE),"")</f>
        <v/>
      </c>
      <c r="L1385" s="83" t="str">
        <f>IF(H1385="RPPS",IFERROR(IF(VLOOKUP(A1385,'Suspensão de repasses - GESCON'!$D$3:$J$1048576,7,FALSE)="Validada","SIM","NÃO"),"NÃO"),"")</f>
        <v/>
      </c>
    </row>
    <row r="1386" spans="1:12" s="19" customFormat="1" ht="15" hidden="1" customHeight="1" x14ac:dyDescent="0.25">
      <c r="A1386" s="88" t="s">
        <v>6753</v>
      </c>
      <c r="B1386" s="40" t="s">
        <v>2554</v>
      </c>
      <c r="C1386" s="82" t="s">
        <v>10959</v>
      </c>
      <c r="D1386" s="82"/>
      <c r="E1386" s="82"/>
      <c r="F1386" s="82"/>
      <c r="G1386" s="82"/>
      <c r="H1386" s="40" t="s">
        <v>4</v>
      </c>
      <c r="I1386" s="83" t="str">
        <f>IFERROR(VLOOKUP(A1386,'Alíquotas - CADPREV'!$B$2152:$N$4324,8,FALSE),"")</f>
        <v/>
      </c>
      <c r="J1386" s="83" t="str">
        <f>IF(H1386="RPPS",VLOOKUP(A1386,' Legislação Benef - GESCON'!$B$4:$I$2159,3,FALSE),"")</f>
        <v/>
      </c>
      <c r="K1386" s="83" t="str">
        <f>IF(H1386="RPPS",VLOOKUP(A1386,' Legislação Benef - GESCON'!$B$4:$I$2159,6,FALSE),"")</f>
        <v/>
      </c>
      <c r="L1386" s="83" t="str">
        <f>IF(H1386="RPPS",IFERROR(IF(VLOOKUP(A1386,'Suspensão de repasses - GESCON'!$D$3:$J$1048576,7,FALSE)="Validada","SIM","NÃO"),"NÃO"),"")</f>
        <v/>
      </c>
    </row>
    <row r="1387" spans="1:12" s="19" customFormat="1" ht="15" hidden="1" customHeight="1" x14ac:dyDescent="0.25">
      <c r="A1387" s="88" t="s">
        <v>6754</v>
      </c>
      <c r="B1387" s="40" t="s">
        <v>2197</v>
      </c>
      <c r="C1387" s="82" t="s">
        <v>10959</v>
      </c>
      <c r="D1387" s="82"/>
      <c r="E1387" s="82"/>
      <c r="F1387" s="82"/>
      <c r="G1387" s="82"/>
      <c r="H1387" s="40" t="s">
        <v>4</v>
      </c>
      <c r="I1387" s="83" t="str">
        <f>IFERROR(VLOOKUP(A1387,'Alíquotas - CADPREV'!$B$2152:$N$4324,8,FALSE),"")</f>
        <v/>
      </c>
      <c r="J1387" s="83" t="str">
        <f>IF(H1387="RPPS",VLOOKUP(A1387,' Legislação Benef - GESCON'!$B$4:$I$2159,3,FALSE),"")</f>
        <v/>
      </c>
      <c r="K1387" s="83" t="str">
        <f>IF(H1387="RPPS",VLOOKUP(A1387,' Legislação Benef - GESCON'!$B$4:$I$2159,6,FALSE),"")</f>
        <v/>
      </c>
      <c r="L1387" s="83" t="str">
        <f>IF(H1387="RPPS",IFERROR(IF(VLOOKUP(A1387,'Suspensão de repasses - GESCON'!$D$3:$J$1048576,7,FALSE)="Validada","SIM","NÃO"),"NÃO"),"")</f>
        <v/>
      </c>
    </row>
    <row r="1388" spans="1:12" s="19" customFormat="1" ht="15" hidden="1" customHeight="1" x14ac:dyDescent="0.25">
      <c r="A1388" s="88" t="s">
        <v>6755</v>
      </c>
      <c r="B1388" s="40" t="s">
        <v>215</v>
      </c>
      <c r="C1388" s="82" t="s">
        <v>10959</v>
      </c>
      <c r="D1388" s="82"/>
      <c r="E1388" s="82"/>
      <c r="F1388" s="82"/>
      <c r="G1388" s="82"/>
      <c r="H1388" s="40" t="s">
        <v>4</v>
      </c>
      <c r="I1388" s="83" t="str">
        <f>IFERROR(VLOOKUP(A1388,'Alíquotas - CADPREV'!$B$2152:$N$4324,8,FALSE),"")</f>
        <v/>
      </c>
      <c r="J1388" s="83" t="str">
        <f>IF(H1388="RPPS",VLOOKUP(A1388,' Legislação Benef - GESCON'!$B$4:$I$2159,3,FALSE),"")</f>
        <v/>
      </c>
      <c r="K1388" s="83" t="str">
        <f>IF(H1388="RPPS",VLOOKUP(A1388,' Legislação Benef - GESCON'!$B$4:$I$2159,6,FALSE),"")</f>
        <v/>
      </c>
      <c r="L1388" s="83" t="str">
        <f>IF(H1388="RPPS",IFERROR(IF(VLOOKUP(A1388,'Suspensão de repasses - GESCON'!$D$3:$J$1048576,7,FALSE)="Validada","SIM","NÃO"),"NÃO"),"")</f>
        <v/>
      </c>
    </row>
    <row r="1389" spans="1:12" s="19" customFormat="1" ht="15" hidden="1" customHeight="1" x14ac:dyDescent="0.25">
      <c r="A1389" s="88" t="s">
        <v>6756</v>
      </c>
      <c r="B1389" s="40" t="s">
        <v>1356</v>
      </c>
      <c r="C1389" s="82" t="s">
        <v>10959</v>
      </c>
      <c r="D1389" s="82"/>
      <c r="E1389" s="82"/>
      <c r="F1389" s="82"/>
      <c r="G1389" s="82"/>
      <c r="H1389" s="40" t="s">
        <v>4</v>
      </c>
      <c r="I1389" s="83" t="str">
        <f>IFERROR(VLOOKUP(A1389,'Alíquotas - CADPREV'!$B$2152:$N$4324,8,FALSE),"")</f>
        <v/>
      </c>
      <c r="J1389" s="83" t="str">
        <f>IF(H1389="RPPS",VLOOKUP(A1389,' Legislação Benef - GESCON'!$B$4:$I$2159,3,FALSE),"")</f>
        <v/>
      </c>
      <c r="K1389" s="83" t="str">
        <f>IF(H1389="RPPS",VLOOKUP(A1389,' Legislação Benef - GESCON'!$B$4:$I$2159,6,FALSE),"")</f>
        <v/>
      </c>
      <c r="L1389" s="83" t="str">
        <f>IF(H1389="RPPS",IFERROR(IF(VLOOKUP(A1389,'Suspensão de repasses - GESCON'!$D$3:$J$1048576,7,FALSE)="Validada","SIM","NÃO"),"NÃO"),"")</f>
        <v/>
      </c>
    </row>
    <row r="1390" spans="1:12" s="19" customFormat="1" ht="15" hidden="1" customHeight="1" x14ac:dyDescent="0.25">
      <c r="A1390" s="88" t="s">
        <v>6757</v>
      </c>
      <c r="B1390" s="40" t="s">
        <v>3143</v>
      </c>
      <c r="C1390" s="82" t="s">
        <v>10959</v>
      </c>
      <c r="D1390" s="82"/>
      <c r="E1390" s="82"/>
      <c r="F1390" s="82"/>
      <c r="G1390" s="82"/>
      <c r="H1390" s="40" t="s">
        <v>4</v>
      </c>
      <c r="I1390" s="83" t="str">
        <f>IFERROR(VLOOKUP(A1390,'Alíquotas - CADPREV'!$B$2152:$N$4324,8,FALSE),"")</f>
        <v/>
      </c>
      <c r="J1390" s="83" t="str">
        <f>IF(H1390="RPPS",VLOOKUP(A1390,' Legislação Benef - GESCON'!$B$4:$I$2159,3,FALSE),"")</f>
        <v/>
      </c>
      <c r="K1390" s="83" t="str">
        <f>IF(H1390="RPPS",VLOOKUP(A1390,' Legislação Benef - GESCON'!$B$4:$I$2159,6,FALSE),"")</f>
        <v/>
      </c>
      <c r="L1390" s="83" t="str">
        <f>IF(H1390="RPPS",IFERROR(IF(VLOOKUP(A1390,'Suspensão de repasses - GESCON'!$D$3:$J$1048576,7,FALSE)="Validada","SIM","NÃO"),"NÃO"),"")</f>
        <v/>
      </c>
    </row>
    <row r="1391" spans="1:12" s="19" customFormat="1" ht="15" customHeight="1" x14ac:dyDescent="0.25">
      <c r="A1391" s="88" t="s">
        <v>6758</v>
      </c>
      <c r="B1391" s="40" t="s">
        <v>1356</v>
      </c>
      <c r="C1391" s="82" t="s">
        <v>10958</v>
      </c>
      <c r="D1391" s="82"/>
      <c r="E1391" s="82"/>
      <c r="F1391" s="82"/>
      <c r="G1391" s="82"/>
      <c r="H1391" s="40" t="s">
        <v>2</v>
      </c>
      <c r="I1391" s="83" t="str">
        <f>IFERROR(VLOOKUP(A1391,'Alíquotas - CADPREV'!$B$2152:$N$4324,8,FALSE),"")</f>
        <v>NÃO</v>
      </c>
      <c r="J1391" s="83" t="str">
        <f>IF(H1391="RPPS",VLOOKUP(A1391,' Legislação Benef - GESCON'!$B$4:$I$2159,3,FALSE),"")</f>
        <v>NÃO</v>
      </c>
      <c r="K1391" s="83" t="str">
        <f>IF(H1391="RPPS",VLOOKUP(A1391,' Legislação Benef - GESCON'!$B$4:$I$2159,6,FALSE),"")</f>
        <v>NÃO</v>
      </c>
      <c r="L1391" s="83" t="str">
        <f>IF(H1391="RPPS",IFERROR(IF(VLOOKUP(A1391,'Suspensão de repasses - GESCON'!$D$3:$J$1048576,7,FALSE)="Validada","SIM","NÃO"),"NÃO"),"")</f>
        <v>NÃO</v>
      </c>
    </row>
    <row r="1392" spans="1:12" s="19" customFormat="1" ht="15" hidden="1" customHeight="1" x14ac:dyDescent="0.25">
      <c r="A1392" s="88" t="s">
        <v>6759</v>
      </c>
      <c r="B1392" s="40" t="s">
        <v>4626</v>
      </c>
      <c r="C1392" s="82" t="s">
        <v>10959</v>
      </c>
      <c r="D1392" s="82"/>
      <c r="E1392" s="82"/>
      <c r="F1392" s="82"/>
      <c r="G1392" s="82"/>
      <c r="H1392" s="40" t="s">
        <v>4</v>
      </c>
      <c r="I1392" s="83" t="str">
        <f>IFERROR(VLOOKUP(A1392,'Alíquotas - CADPREV'!$B$2152:$N$4324,8,FALSE),"")</f>
        <v/>
      </c>
      <c r="J1392" s="83" t="str">
        <f>IF(H1392="RPPS",VLOOKUP(A1392,' Legislação Benef - GESCON'!$B$4:$I$2159,3,FALSE),"")</f>
        <v/>
      </c>
      <c r="K1392" s="83" t="str">
        <f>IF(H1392="RPPS",VLOOKUP(A1392,' Legislação Benef - GESCON'!$B$4:$I$2159,6,FALSE),"")</f>
        <v/>
      </c>
      <c r="L1392" s="83" t="str">
        <f>IF(H1392="RPPS",IFERROR(IF(VLOOKUP(A1392,'Suspensão de repasses - GESCON'!$D$3:$J$1048576,7,FALSE)="Validada","SIM","NÃO"),"NÃO"),"")</f>
        <v/>
      </c>
    </row>
    <row r="1393" spans="1:12" s="19" customFormat="1" ht="15" customHeight="1" x14ac:dyDescent="0.25">
      <c r="A1393" s="88" t="s">
        <v>6760</v>
      </c>
      <c r="B1393" s="40" t="s">
        <v>1142</v>
      </c>
      <c r="C1393" s="82" t="s">
        <v>10958</v>
      </c>
      <c r="D1393" s="82">
        <v>630</v>
      </c>
      <c r="E1393" s="82">
        <v>220</v>
      </c>
      <c r="F1393" s="82">
        <v>79</v>
      </c>
      <c r="G1393" s="82">
        <v>929</v>
      </c>
      <c r="H1393" s="40" t="s">
        <v>2</v>
      </c>
      <c r="I1393" s="83" t="str">
        <f>IFERROR(VLOOKUP(A1393,'Alíquotas - CADPREV'!$B$2152:$N$4324,8,FALSE),"")</f>
        <v>NÃO</v>
      </c>
      <c r="J1393" s="83" t="str">
        <f>IF(H1393="RPPS",VLOOKUP(A1393,' Legislação Benef - GESCON'!$B$4:$I$2159,3,FALSE),"")</f>
        <v>NÃO</v>
      </c>
      <c r="K1393" s="83" t="str">
        <f>IF(H1393="RPPS",VLOOKUP(A1393,' Legislação Benef - GESCON'!$B$4:$I$2159,6,FALSE),"")</f>
        <v>NÃO</v>
      </c>
      <c r="L1393" s="83" t="str">
        <f>IF(H1393="RPPS",IFERROR(IF(VLOOKUP(A1393,'Suspensão de repasses - GESCON'!$D$3:$J$1048576,7,FALSE)="Validada","SIM","NÃO"),"NÃO"),"")</f>
        <v>NÃO</v>
      </c>
    </row>
    <row r="1394" spans="1:12" s="19" customFormat="1" ht="15" customHeight="1" x14ac:dyDescent="0.25">
      <c r="A1394" s="88" t="s">
        <v>6761</v>
      </c>
      <c r="B1394" s="40" t="s">
        <v>1356</v>
      </c>
      <c r="C1394" s="82" t="s">
        <v>10958</v>
      </c>
      <c r="D1394" s="82">
        <v>502</v>
      </c>
      <c r="E1394" s="82">
        <v>205</v>
      </c>
      <c r="F1394" s="82">
        <v>38</v>
      </c>
      <c r="G1394" s="82">
        <v>745</v>
      </c>
      <c r="H1394" s="40" t="s">
        <v>2</v>
      </c>
      <c r="I1394" s="83" t="str">
        <f>IFERROR(VLOOKUP(A1394,'Alíquotas - CADPREV'!$B$2152:$N$4324,8,FALSE),"")</f>
        <v>NÃO</v>
      </c>
      <c r="J1394" s="83" t="str">
        <f>IF(H1394="RPPS",VLOOKUP(A1394,' Legislação Benef - GESCON'!$B$4:$I$2159,3,FALSE),"")</f>
        <v>NÃO</v>
      </c>
      <c r="K1394" s="83" t="str">
        <f>IF(H1394="RPPS",VLOOKUP(A1394,' Legislação Benef - GESCON'!$B$4:$I$2159,6,FALSE),"")</f>
        <v>NÃO</v>
      </c>
      <c r="L1394" s="83" t="str">
        <f>IF(H1394="RPPS",IFERROR(IF(VLOOKUP(A1394,'Suspensão de repasses - GESCON'!$D$3:$J$1048576,7,FALSE)="Validada","SIM","NÃO"),"NÃO"),"")</f>
        <v>NÃO</v>
      </c>
    </row>
    <row r="1395" spans="1:12" s="19" customFormat="1" ht="15" customHeight="1" x14ac:dyDescent="0.25">
      <c r="A1395" s="88" t="s">
        <v>6762</v>
      </c>
      <c r="B1395" s="40" t="s">
        <v>3812</v>
      </c>
      <c r="C1395" s="82" t="s">
        <v>10958</v>
      </c>
      <c r="D1395" s="82">
        <v>117</v>
      </c>
      <c r="E1395" s="82">
        <v>12</v>
      </c>
      <c r="F1395" s="82">
        <v>5</v>
      </c>
      <c r="G1395" s="82">
        <v>134</v>
      </c>
      <c r="H1395" s="40" t="s">
        <v>2</v>
      </c>
      <c r="I1395" s="83" t="str">
        <f>IFERROR(VLOOKUP(A1395,'Alíquotas - CADPREV'!$B$2152:$N$4324,8,FALSE),"")</f>
        <v>SIM</v>
      </c>
      <c r="J1395" s="83" t="str">
        <f>IF(H1395="RPPS",VLOOKUP(A1395,' Legislação Benef - GESCON'!$B$4:$I$2159,3,FALSE),"")</f>
        <v>NÃO</v>
      </c>
      <c r="K1395" s="83" t="str">
        <f>IF(H1395="RPPS",VLOOKUP(A1395,' Legislação Benef - GESCON'!$B$4:$I$2159,6,FALSE),"")</f>
        <v>NÃO</v>
      </c>
      <c r="L1395" s="83" t="str">
        <f>IF(H1395="RPPS",IFERROR(IF(VLOOKUP(A1395,'Suspensão de repasses - GESCON'!$D$3:$J$1048576,7,FALSE)="Validada","SIM","NÃO"),"NÃO"),"")</f>
        <v>NÃO</v>
      </c>
    </row>
    <row r="1396" spans="1:12" s="19" customFormat="1" ht="15" customHeight="1" x14ac:dyDescent="0.25">
      <c r="A1396" s="88" t="s">
        <v>6763</v>
      </c>
      <c r="B1396" s="40" t="s">
        <v>3812</v>
      </c>
      <c r="C1396" s="82" t="s">
        <v>10958</v>
      </c>
      <c r="D1396" s="82">
        <v>303</v>
      </c>
      <c r="E1396" s="82">
        <v>78</v>
      </c>
      <c r="F1396" s="82">
        <v>33</v>
      </c>
      <c r="G1396" s="82">
        <v>414</v>
      </c>
      <c r="H1396" s="40" t="s">
        <v>2</v>
      </c>
      <c r="I1396" s="83" t="str">
        <f>IFERROR(VLOOKUP(A1396,'Alíquotas - CADPREV'!$B$2152:$N$4324,8,FALSE),"")</f>
        <v>NÃO</v>
      </c>
      <c r="J1396" s="83" t="str">
        <f>IF(H1396="RPPS",VLOOKUP(A1396,' Legislação Benef - GESCON'!$B$4:$I$2159,3,FALSE),"")</f>
        <v>NÃO</v>
      </c>
      <c r="K1396" s="83" t="str">
        <f>IF(H1396="RPPS",VLOOKUP(A1396,' Legislação Benef - GESCON'!$B$4:$I$2159,6,FALSE),"")</f>
        <v>NÃO</v>
      </c>
      <c r="L1396" s="83" t="str">
        <f>IF(H1396="RPPS",IFERROR(IF(VLOOKUP(A1396,'Suspensão de repasses - GESCON'!$D$3:$J$1048576,7,FALSE)="Validada","SIM","NÃO"),"NÃO"),"")</f>
        <v>SIM</v>
      </c>
    </row>
    <row r="1397" spans="1:12" s="19" customFormat="1" ht="15" hidden="1" customHeight="1" x14ac:dyDescent="0.25">
      <c r="A1397" s="88" t="s">
        <v>6764</v>
      </c>
      <c r="B1397" s="40" t="s">
        <v>3143</v>
      </c>
      <c r="C1397" s="82" t="s">
        <v>10959</v>
      </c>
      <c r="D1397" s="82"/>
      <c r="E1397" s="82"/>
      <c r="F1397" s="82"/>
      <c r="G1397" s="82"/>
      <c r="H1397" s="40" t="s">
        <v>4</v>
      </c>
      <c r="I1397" s="83" t="str">
        <f>IFERROR(VLOOKUP(A1397,'Alíquotas - CADPREV'!$B$2152:$N$4324,8,FALSE),"")</f>
        <v/>
      </c>
      <c r="J1397" s="83" t="str">
        <f>IF(H1397="RPPS",VLOOKUP(A1397,' Legislação Benef - GESCON'!$B$4:$I$2159,3,FALSE),"")</f>
        <v/>
      </c>
      <c r="K1397" s="83" t="str">
        <f>IF(H1397="RPPS",VLOOKUP(A1397,' Legislação Benef - GESCON'!$B$4:$I$2159,6,FALSE),"")</f>
        <v/>
      </c>
      <c r="L1397" s="83" t="str">
        <f>IF(H1397="RPPS",IFERROR(IF(VLOOKUP(A1397,'Suspensão de repasses - GESCON'!$D$3:$J$1048576,7,FALSE)="Validada","SIM","NÃO"),"NÃO"),"")</f>
        <v/>
      </c>
    </row>
    <row r="1398" spans="1:12" s="19" customFormat="1" ht="15" hidden="1" customHeight="1" x14ac:dyDescent="0.25">
      <c r="A1398" s="88" t="s">
        <v>6765</v>
      </c>
      <c r="B1398" s="40" t="s">
        <v>3601</v>
      </c>
      <c r="C1398" s="82" t="s">
        <v>10959</v>
      </c>
      <c r="D1398" s="82"/>
      <c r="E1398" s="82"/>
      <c r="F1398" s="82"/>
      <c r="G1398" s="82"/>
      <c r="H1398" s="40" t="s">
        <v>4</v>
      </c>
      <c r="I1398" s="83" t="str">
        <f>IFERROR(VLOOKUP(A1398,'Alíquotas - CADPREV'!$B$2152:$N$4324,8,FALSE),"")</f>
        <v/>
      </c>
      <c r="J1398" s="83" t="str">
        <f>IF(H1398="RPPS",VLOOKUP(A1398,' Legislação Benef - GESCON'!$B$4:$I$2159,3,FALSE),"")</f>
        <v/>
      </c>
      <c r="K1398" s="83" t="str">
        <f>IF(H1398="RPPS",VLOOKUP(A1398,' Legislação Benef - GESCON'!$B$4:$I$2159,6,FALSE),"")</f>
        <v/>
      </c>
      <c r="L1398" s="83" t="str">
        <f>IF(H1398="RPPS",IFERROR(IF(VLOOKUP(A1398,'Suspensão de repasses - GESCON'!$D$3:$J$1048576,7,FALSE)="Validada","SIM","NÃO"),"NÃO"),"")</f>
        <v/>
      </c>
    </row>
    <row r="1399" spans="1:12" s="19" customFormat="1" ht="15" customHeight="1" x14ac:dyDescent="0.25">
      <c r="A1399" s="88" t="s">
        <v>6766</v>
      </c>
      <c r="B1399" s="40" t="s">
        <v>1356</v>
      </c>
      <c r="C1399" s="82" t="s">
        <v>10958</v>
      </c>
      <c r="D1399" s="82">
        <v>1691</v>
      </c>
      <c r="E1399" s="82">
        <v>14</v>
      </c>
      <c r="F1399" s="82">
        <v>0</v>
      </c>
      <c r="G1399" s="82">
        <v>1705</v>
      </c>
      <c r="H1399" s="40" t="s">
        <v>2</v>
      </c>
      <c r="I1399" s="83" t="str">
        <f>IFERROR(VLOOKUP(A1399,'Alíquotas - CADPREV'!$B$2152:$N$4324,8,FALSE),"")</f>
        <v>NÃO</v>
      </c>
      <c r="J1399" s="83" t="str">
        <f>IF(H1399="RPPS",VLOOKUP(A1399,' Legislação Benef - GESCON'!$B$4:$I$2159,3,FALSE),"")</f>
        <v>NÃO</v>
      </c>
      <c r="K1399" s="83" t="str">
        <f>IF(H1399="RPPS",VLOOKUP(A1399,' Legislação Benef - GESCON'!$B$4:$I$2159,6,FALSE),"")</f>
        <v>NÃO</v>
      </c>
      <c r="L1399" s="83" t="str">
        <f>IF(H1399="RPPS",IFERROR(IF(VLOOKUP(A1399,'Suspensão de repasses - GESCON'!$D$3:$J$1048576,7,FALSE)="Validada","SIM","NÃO"),"NÃO"),"")</f>
        <v>NÃO</v>
      </c>
    </row>
    <row r="1400" spans="1:12" s="19" customFormat="1" ht="15" hidden="1" customHeight="1" x14ac:dyDescent="0.25">
      <c r="A1400" s="88" t="s">
        <v>6767</v>
      </c>
      <c r="B1400" s="40" t="s">
        <v>4289</v>
      </c>
      <c r="C1400" s="82" t="s">
        <v>10959</v>
      </c>
      <c r="D1400" s="82"/>
      <c r="E1400" s="82"/>
      <c r="F1400" s="82"/>
      <c r="G1400" s="82"/>
      <c r="H1400" s="40" t="s">
        <v>4</v>
      </c>
      <c r="I1400" s="83" t="str">
        <f>IFERROR(VLOOKUP(A1400,'Alíquotas - CADPREV'!$B$2152:$N$4324,8,FALSE),"")</f>
        <v/>
      </c>
      <c r="J1400" s="83" t="str">
        <f>IF(H1400="RPPS",VLOOKUP(A1400,' Legislação Benef - GESCON'!$B$4:$I$2159,3,FALSE),"")</f>
        <v/>
      </c>
      <c r="K1400" s="83" t="str">
        <f>IF(H1400="RPPS",VLOOKUP(A1400,' Legislação Benef - GESCON'!$B$4:$I$2159,6,FALSE),"")</f>
        <v/>
      </c>
      <c r="L1400" s="83" t="str">
        <f>IF(H1400="RPPS",IFERROR(IF(VLOOKUP(A1400,'Suspensão de repasses - GESCON'!$D$3:$J$1048576,7,FALSE)="Validada","SIM","NÃO"),"NÃO"),"")</f>
        <v/>
      </c>
    </row>
    <row r="1401" spans="1:12" s="19" customFormat="1" ht="15" customHeight="1" x14ac:dyDescent="0.25">
      <c r="A1401" s="88" t="s">
        <v>6768</v>
      </c>
      <c r="B1401" s="40" t="s">
        <v>3601</v>
      </c>
      <c r="C1401" s="82" t="s">
        <v>10958</v>
      </c>
      <c r="D1401" s="82">
        <v>171</v>
      </c>
      <c r="E1401" s="82">
        <v>51</v>
      </c>
      <c r="F1401" s="82">
        <v>7</v>
      </c>
      <c r="G1401" s="82">
        <v>229</v>
      </c>
      <c r="H1401" s="40" t="s">
        <v>2</v>
      </c>
      <c r="I1401" s="83" t="str">
        <f>IFERROR(VLOOKUP(A1401,'Alíquotas - CADPREV'!$B$2152:$N$4324,8,FALSE),"")</f>
        <v>NÃO</v>
      </c>
      <c r="J1401" s="83" t="str">
        <f>IF(H1401="RPPS",VLOOKUP(A1401,' Legislação Benef - GESCON'!$B$4:$I$2159,3,FALSE),"")</f>
        <v>NÃO</v>
      </c>
      <c r="K1401" s="83" t="str">
        <f>IF(H1401="RPPS",VLOOKUP(A1401,' Legislação Benef - GESCON'!$B$4:$I$2159,6,FALSE),"")</f>
        <v>NÃO</v>
      </c>
      <c r="L1401" s="83" t="str">
        <f>IF(H1401="RPPS",IFERROR(IF(VLOOKUP(A1401,'Suspensão de repasses - GESCON'!$D$3:$J$1048576,7,FALSE)="Validada","SIM","NÃO"),"NÃO"),"")</f>
        <v>NÃO</v>
      </c>
    </row>
    <row r="1402" spans="1:12" s="19" customFormat="1" ht="15" hidden="1" customHeight="1" x14ac:dyDescent="0.25">
      <c r="A1402" s="88" t="s">
        <v>6769</v>
      </c>
      <c r="B1402" s="40" t="s">
        <v>215</v>
      </c>
      <c r="C1402" s="82" t="s">
        <v>10959</v>
      </c>
      <c r="D1402" s="82"/>
      <c r="E1402" s="82"/>
      <c r="F1402" s="82"/>
      <c r="G1402" s="82"/>
      <c r="H1402" s="40" t="s">
        <v>4</v>
      </c>
      <c r="I1402" s="83" t="str">
        <f>IFERROR(VLOOKUP(A1402,'Alíquotas - CADPREV'!$B$2152:$N$4324,8,FALSE),"")</f>
        <v/>
      </c>
      <c r="J1402" s="83" t="str">
        <f>IF(H1402="RPPS",VLOOKUP(A1402,' Legislação Benef - GESCON'!$B$4:$I$2159,3,FALSE),"")</f>
        <v/>
      </c>
      <c r="K1402" s="83" t="str">
        <f>IF(H1402="RPPS",VLOOKUP(A1402,' Legislação Benef - GESCON'!$B$4:$I$2159,6,FALSE),"")</f>
        <v/>
      </c>
      <c r="L1402" s="83" t="str">
        <f>IF(H1402="RPPS",IFERROR(IF(VLOOKUP(A1402,'Suspensão de repasses - GESCON'!$D$3:$J$1048576,7,FALSE)="Validada","SIM","NÃO"),"NÃO"),"")</f>
        <v/>
      </c>
    </row>
    <row r="1403" spans="1:12" s="19" customFormat="1" ht="15" hidden="1" customHeight="1" x14ac:dyDescent="0.25">
      <c r="A1403" s="88" t="s">
        <v>6770</v>
      </c>
      <c r="B1403" s="40" t="s">
        <v>2926</v>
      </c>
      <c r="C1403" s="82" t="s">
        <v>10959</v>
      </c>
      <c r="D1403" s="82"/>
      <c r="E1403" s="82"/>
      <c r="F1403" s="82"/>
      <c r="G1403" s="82"/>
      <c r="H1403" s="40" t="s">
        <v>4</v>
      </c>
      <c r="I1403" s="83" t="str">
        <f>IFERROR(VLOOKUP(A1403,'Alíquotas - CADPREV'!$B$2152:$N$4324,8,FALSE),"")</f>
        <v/>
      </c>
      <c r="J1403" s="83" t="str">
        <f>IF(H1403="RPPS",VLOOKUP(A1403,' Legislação Benef - GESCON'!$B$4:$I$2159,3,FALSE),"")</f>
        <v/>
      </c>
      <c r="K1403" s="83" t="str">
        <f>IF(H1403="RPPS",VLOOKUP(A1403,' Legislação Benef - GESCON'!$B$4:$I$2159,6,FALSE),"")</f>
        <v/>
      </c>
      <c r="L1403" s="83" t="str">
        <f>IF(H1403="RPPS",IFERROR(IF(VLOOKUP(A1403,'Suspensão de repasses - GESCON'!$D$3:$J$1048576,7,FALSE)="Validada","SIM","NÃO"),"NÃO"),"")</f>
        <v/>
      </c>
    </row>
    <row r="1404" spans="1:12" s="19" customFormat="1" ht="15" customHeight="1" x14ac:dyDescent="0.25">
      <c r="A1404" s="88" t="s">
        <v>6771</v>
      </c>
      <c r="B1404" s="40" t="s">
        <v>4626</v>
      </c>
      <c r="C1404" s="82" t="s">
        <v>10958</v>
      </c>
      <c r="D1404" s="82">
        <v>273</v>
      </c>
      <c r="E1404" s="82">
        <v>59</v>
      </c>
      <c r="F1404" s="82">
        <v>29</v>
      </c>
      <c r="G1404" s="82">
        <v>361</v>
      </c>
      <c r="H1404" s="40" t="s">
        <v>2</v>
      </c>
      <c r="I1404" s="83" t="str">
        <f>IFERROR(VLOOKUP(A1404,'Alíquotas - CADPREV'!$B$2152:$N$4324,8,FALSE),"")</f>
        <v>NÃO</v>
      </c>
      <c r="J1404" s="83" t="str">
        <f>IF(H1404="RPPS",VLOOKUP(A1404,' Legislação Benef - GESCON'!$B$4:$I$2159,3,FALSE),"")</f>
        <v>NÃO</v>
      </c>
      <c r="K1404" s="83" t="str">
        <f>IF(H1404="RPPS",VLOOKUP(A1404,' Legislação Benef - GESCON'!$B$4:$I$2159,6,FALSE),"")</f>
        <v>NÃO</v>
      </c>
      <c r="L1404" s="83" t="str">
        <f>IF(H1404="RPPS",IFERROR(IF(VLOOKUP(A1404,'Suspensão de repasses - GESCON'!$D$3:$J$1048576,7,FALSE)="Validada","SIM","NÃO"),"NÃO"),"")</f>
        <v>NÃO</v>
      </c>
    </row>
    <row r="1405" spans="1:12" s="19" customFormat="1" ht="15" hidden="1" customHeight="1" x14ac:dyDescent="0.25">
      <c r="A1405" s="88" t="s">
        <v>6772</v>
      </c>
      <c r="B1405" s="40" t="s">
        <v>4289</v>
      </c>
      <c r="C1405" s="82" t="s">
        <v>10959</v>
      </c>
      <c r="D1405" s="82"/>
      <c r="E1405" s="82"/>
      <c r="F1405" s="82"/>
      <c r="G1405" s="82"/>
      <c r="H1405" s="40" t="s">
        <v>4</v>
      </c>
      <c r="I1405" s="83" t="str">
        <f>IFERROR(VLOOKUP(A1405,'Alíquotas - CADPREV'!$B$2152:$N$4324,8,FALSE),"")</f>
        <v/>
      </c>
      <c r="J1405" s="83" t="str">
        <f>IF(H1405="RPPS",VLOOKUP(A1405,' Legislação Benef - GESCON'!$B$4:$I$2159,3,FALSE),"")</f>
        <v/>
      </c>
      <c r="K1405" s="83" t="str">
        <f>IF(H1405="RPPS",VLOOKUP(A1405,' Legislação Benef - GESCON'!$B$4:$I$2159,6,FALSE),"")</f>
        <v/>
      </c>
      <c r="L1405" s="83" t="str">
        <f>IF(H1405="RPPS",IFERROR(IF(VLOOKUP(A1405,'Suspensão de repasses - GESCON'!$D$3:$J$1048576,7,FALSE)="Validada","SIM","NÃO"),"NÃO"),"")</f>
        <v/>
      </c>
    </row>
    <row r="1406" spans="1:12" s="19" customFormat="1" ht="15" hidden="1" customHeight="1" x14ac:dyDescent="0.25">
      <c r="A1406" s="88" t="s">
        <v>6773</v>
      </c>
      <c r="B1406" s="40" t="s">
        <v>1356</v>
      </c>
      <c r="C1406" s="82" t="s">
        <v>10959</v>
      </c>
      <c r="D1406" s="82"/>
      <c r="E1406" s="82"/>
      <c r="F1406" s="82"/>
      <c r="G1406" s="82"/>
      <c r="H1406" s="40" t="s">
        <v>4</v>
      </c>
      <c r="I1406" s="83" t="str">
        <f>IFERROR(VLOOKUP(A1406,'Alíquotas - CADPREV'!$B$2152:$N$4324,8,FALSE),"")</f>
        <v/>
      </c>
      <c r="J1406" s="83" t="str">
        <f>IF(H1406="RPPS",VLOOKUP(A1406,' Legislação Benef - GESCON'!$B$4:$I$2159,3,FALSE),"")</f>
        <v/>
      </c>
      <c r="K1406" s="83" t="str">
        <f>IF(H1406="RPPS",VLOOKUP(A1406,' Legislação Benef - GESCON'!$B$4:$I$2159,6,FALSE),"")</f>
        <v/>
      </c>
      <c r="L1406" s="83" t="str">
        <f>IF(H1406="RPPS",IFERROR(IF(VLOOKUP(A1406,'Suspensão de repasses - GESCON'!$D$3:$J$1048576,7,FALSE)="Validada","SIM","NÃO"),"NÃO"),"")</f>
        <v/>
      </c>
    </row>
    <row r="1407" spans="1:12" s="19" customFormat="1" ht="15" hidden="1" customHeight="1" x14ac:dyDescent="0.25">
      <c r="A1407" s="88" t="s">
        <v>6774</v>
      </c>
      <c r="B1407" s="40" t="s">
        <v>1356</v>
      </c>
      <c r="C1407" s="82" t="s">
        <v>10959</v>
      </c>
      <c r="D1407" s="82"/>
      <c r="E1407" s="82"/>
      <c r="F1407" s="82"/>
      <c r="G1407" s="82"/>
      <c r="H1407" s="40" t="s">
        <v>4</v>
      </c>
      <c r="I1407" s="83" t="str">
        <f>IFERROR(VLOOKUP(A1407,'Alíquotas - CADPREV'!$B$2152:$N$4324,8,FALSE),"")</f>
        <v/>
      </c>
      <c r="J1407" s="83" t="str">
        <f>IF(H1407="RPPS",VLOOKUP(A1407,' Legislação Benef - GESCON'!$B$4:$I$2159,3,FALSE),"")</f>
        <v/>
      </c>
      <c r="K1407" s="83" t="str">
        <f>IF(H1407="RPPS",VLOOKUP(A1407,' Legislação Benef - GESCON'!$B$4:$I$2159,6,FALSE),"")</f>
        <v/>
      </c>
      <c r="L1407" s="83" t="str">
        <f>IF(H1407="RPPS",IFERROR(IF(VLOOKUP(A1407,'Suspensão de repasses - GESCON'!$D$3:$J$1048576,7,FALSE)="Validada","SIM","NÃO"),"NÃO"),"")</f>
        <v/>
      </c>
    </row>
    <row r="1408" spans="1:12" s="19" customFormat="1" ht="15" customHeight="1" x14ac:dyDescent="0.25">
      <c r="A1408" s="88" t="s">
        <v>6775</v>
      </c>
      <c r="B1408" s="40" t="s">
        <v>3812</v>
      </c>
      <c r="C1408" s="82" t="s">
        <v>10958</v>
      </c>
      <c r="D1408" s="82">
        <v>60</v>
      </c>
      <c r="E1408" s="82">
        <v>10</v>
      </c>
      <c r="F1408" s="82">
        <v>1</v>
      </c>
      <c r="G1408" s="82">
        <v>71</v>
      </c>
      <c r="H1408" s="40" t="s">
        <v>2</v>
      </c>
      <c r="I1408" s="83" t="str">
        <f>IFERROR(VLOOKUP(A1408,'Alíquotas - CADPREV'!$B$2152:$N$4324,8,FALSE),"")</f>
        <v>SIM</v>
      </c>
      <c r="J1408" s="83" t="str">
        <f>IF(H1408="RPPS",VLOOKUP(A1408,' Legislação Benef - GESCON'!$B$4:$I$2159,3,FALSE),"")</f>
        <v>NÃO</v>
      </c>
      <c r="K1408" s="83" t="str">
        <f>IF(H1408="RPPS",VLOOKUP(A1408,' Legislação Benef - GESCON'!$B$4:$I$2159,6,FALSE),"")</f>
        <v>NÃO</v>
      </c>
      <c r="L1408" s="83" t="str">
        <f>IF(H1408="RPPS",IFERROR(IF(VLOOKUP(A1408,'Suspensão de repasses - GESCON'!$D$3:$J$1048576,7,FALSE)="Validada","SIM","NÃO"),"NÃO"),"")</f>
        <v>NÃO</v>
      </c>
    </row>
    <row r="1409" spans="1:12" s="19" customFormat="1" ht="15" customHeight="1" x14ac:dyDescent="0.25">
      <c r="A1409" s="88" t="s">
        <v>6776</v>
      </c>
      <c r="B1409" s="40" t="s">
        <v>2197</v>
      </c>
      <c r="C1409" s="82" t="s">
        <v>10958</v>
      </c>
      <c r="D1409" s="82">
        <v>454</v>
      </c>
      <c r="E1409" s="82">
        <v>36</v>
      </c>
      <c r="F1409" s="82">
        <v>0</v>
      </c>
      <c r="G1409" s="82">
        <v>490</v>
      </c>
      <c r="H1409" s="40" t="s">
        <v>2</v>
      </c>
      <c r="I1409" s="83" t="str">
        <f>IFERROR(VLOOKUP(A1409,'Alíquotas - CADPREV'!$B$2152:$N$4324,8,FALSE),"")</f>
        <v>NÃO</v>
      </c>
      <c r="J1409" s="83" t="str">
        <f>IF(H1409="RPPS",VLOOKUP(A1409,' Legislação Benef - GESCON'!$B$4:$I$2159,3,FALSE),"")</f>
        <v>NÃO</v>
      </c>
      <c r="K1409" s="83" t="str">
        <f>IF(H1409="RPPS",VLOOKUP(A1409,' Legislação Benef - GESCON'!$B$4:$I$2159,6,FALSE),"")</f>
        <v>NÃO</v>
      </c>
      <c r="L1409" s="83" t="str">
        <f>IF(H1409="RPPS",IFERROR(IF(VLOOKUP(A1409,'Suspensão de repasses - GESCON'!$D$3:$J$1048576,7,FALSE)="Validada","SIM","NÃO"),"NÃO"),"")</f>
        <v>NÃO</v>
      </c>
    </row>
    <row r="1410" spans="1:12" s="19" customFormat="1" ht="15" hidden="1" customHeight="1" x14ac:dyDescent="0.25">
      <c r="A1410" s="88" t="s">
        <v>6777</v>
      </c>
      <c r="B1410" s="40" t="s">
        <v>3143</v>
      </c>
      <c r="C1410" s="82" t="s">
        <v>10959</v>
      </c>
      <c r="D1410" s="82"/>
      <c r="E1410" s="82"/>
      <c r="F1410" s="82"/>
      <c r="G1410" s="82"/>
      <c r="H1410" s="40" t="s">
        <v>4</v>
      </c>
      <c r="I1410" s="83" t="str">
        <f>IFERROR(VLOOKUP(A1410,'Alíquotas - CADPREV'!$B$2152:$N$4324,8,FALSE),"")</f>
        <v/>
      </c>
      <c r="J1410" s="83" t="str">
        <f>IF(H1410="RPPS",VLOOKUP(A1410,' Legislação Benef - GESCON'!$B$4:$I$2159,3,FALSE),"")</f>
        <v/>
      </c>
      <c r="K1410" s="83" t="str">
        <f>IF(H1410="RPPS",VLOOKUP(A1410,' Legislação Benef - GESCON'!$B$4:$I$2159,6,FALSE),"")</f>
        <v/>
      </c>
      <c r="L1410" s="83" t="str">
        <f>IF(H1410="RPPS",IFERROR(IF(VLOOKUP(A1410,'Suspensão de repasses - GESCON'!$D$3:$J$1048576,7,FALSE)="Validada","SIM","NÃO"),"NÃO"),"")</f>
        <v/>
      </c>
    </row>
    <row r="1411" spans="1:12" s="19" customFormat="1" ht="15" hidden="1" customHeight="1" x14ac:dyDescent="0.25">
      <c r="A1411" s="88" t="s">
        <v>6778</v>
      </c>
      <c r="B1411" s="40" t="s">
        <v>1356</v>
      </c>
      <c r="C1411" s="82" t="s">
        <v>10959</v>
      </c>
      <c r="D1411" s="82"/>
      <c r="E1411" s="82"/>
      <c r="F1411" s="82"/>
      <c r="G1411" s="82"/>
      <c r="H1411" s="40" t="s">
        <v>4</v>
      </c>
      <c r="I1411" s="83" t="str">
        <f>IFERROR(VLOOKUP(A1411,'Alíquotas - CADPREV'!$B$2152:$N$4324,8,FALSE),"")</f>
        <v/>
      </c>
      <c r="J1411" s="83" t="str">
        <f>IF(H1411="RPPS",VLOOKUP(A1411,' Legislação Benef - GESCON'!$B$4:$I$2159,3,FALSE),"")</f>
        <v/>
      </c>
      <c r="K1411" s="83" t="str">
        <f>IF(H1411="RPPS",VLOOKUP(A1411,' Legislação Benef - GESCON'!$B$4:$I$2159,6,FALSE),"")</f>
        <v/>
      </c>
      <c r="L1411" s="83" t="str">
        <f>IF(H1411="RPPS",IFERROR(IF(VLOOKUP(A1411,'Suspensão de repasses - GESCON'!$D$3:$J$1048576,7,FALSE)="Validada","SIM","NÃO"),"NÃO"),"")</f>
        <v/>
      </c>
    </row>
    <row r="1412" spans="1:12" s="19" customFormat="1" ht="15" customHeight="1" x14ac:dyDescent="0.25">
      <c r="A1412" s="88" t="s">
        <v>6779</v>
      </c>
      <c r="B1412" s="40" t="s">
        <v>1356</v>
      </c>
      <c r="C1412" s="82" t="s">
        <v>10958</v>
      </c>
      <c r="D1412" s="82">
        <v>180</v>
      </c>
      <c r="E1412" s="82">
        <v>73</v>
      </c>
      <c r="F1412" s="82">
        <v>22</v>
      </c>
      <c r="G1412" s="82">
        <v>275</v>
      </c>
      <c r="H1412" s="40" t="s">
        <v>2</v>
      </c>
      <c r="I1412" s="83" t="str">
        <f>IFERROR(VLOOKUP(A1412,'Alíquotas - CADPREV'!$B$2152:$N$4324,8,FALSE),"")</f>
        <v>SIM</v>
      </c>
      <c r="J1412" s="83" t="str">
        <f>IF(H1412="RPPS",VLOOKUP(A1412,' Legislação Benef - GESCON'!$B$4:$I$2159,3,FALSE),"")</f>
        <v>NÃO</v>
      </c>
      <c r="K1412" s="83" t="str">
        <f>IF(H1412="RPPS",VLOOKUP(A1412,' Legislação Benef - GESCON'!$B$4:$I$2159,6,FALSE),"")</f>
        <v>SIM</v>
      </c>
      <c r="L1412" s="83" t="str">
        <f>IF(H1412="RPPS",IFERROR(IF(VLOOKUP(A1412,'Suspensão de repasses - GESCON'!$D$3:$J$1048576,7,FALSE)="Validada","SIM","NÃO"),"NÃO"),"")</f>
        <v>NÃO</v>
      </c>
    </row>
    <row r="1413" spans="1:12" s="19" customFormat="1" ht="15" hidden="1" customHeight="1" x14ac:dyDescent="0.25">
      <c r="A1413" s="88" t="s">
        <v>6780</v>
      </c>
      <c r="B1413" s="40" t="s">
        <v>1356</v>
      </c>
      <c r="C1413" s="82" t="s">
        <v>10959</v>
      </c>
      <c r="D1413" s="82"/>
      <c r="E1413" s="82"/>
      <c r="F1413" s="82"/>
      <c r="G1413" s="82"/>
      <c r="H1413" s="40" t="s">
        <v>4</v>
      </c>
      <c r="I1413" s="83" t="str">
        <f>IFERROR(VLOOKUP(A1413,'Alíquotas - CADPREV'!$B$2152:$N$4324,8,FALSE),"")</f>
        <v/>
      </c>
      <c r="J1413" s="83" t="str">
        <f>IF(H1413="RPPS",VLOOKUP(A1413,' Legislação Benef - GESCON'!$B$4:$I$2159,3,FALSE),"")</f>
        <v/>
      </c>
      <c r="K1413" s="83" t="str">
        <f>IF(H1413="RPPS",VLOOKUP(A1413,' Legislação Benef - GESCON'!$B$4:$I$2159,6,FALSE),"")</f>
        <v/>
      </c>
      <c r="L1413" s="83" t="str">
        <f>IF(H1413="RPPS",IFERROR(IF(VLOOKUP(A1413,'Suspensão de repasses - GESCON'!$D$3:$J$1048576,7,FALSE)="Validada","SIM","NÃO"),"NÃO"),"")</f>
        <v/>
      </c>
    </row>
    <row r="1414" spans="1:12" s="19" customFormat="1" ht="15" customHeight="1" x14ac:dyDescent="0.25">
      <c r="A1414" s="88" t="s">
        <v>6781</v>
      </c>
      <c r="B1414" s="40" t="s">
        <v>901</v>
      </c>
      <c r="C1414" s="82" t="s">
        <v>10958</v>
      </c>
      <c r="D1414" s="82">
        <v>144</v>
      </c>
      <c r="E1414" s="82">
        <v>29</v>
      </c>
      <c r="F1414" s="82">
        <v>8</v>
      </c>
      <c r="G1414" s="82">
        <v>181</v>
      </c>
      <c r="H1414" s="40" t="s">
        <v>2</v>
      </c>
      <c r="I1414" s="83" t="str">
        <f>IFERROR(VLOOKUP(A1414,'Alíquotas - CADPREV'!$B$2152:$N$4324,8,FALSE),"")</f>
        <v>NÃO</v>
      </c>
      <c r="J1414" s="83" t="str">
        <f>IF(H1414="RPPS",VLOOKUP(A1414,' Legislação Benef - GESCON'!$B$4:$I$2159,3,FALSE),"")</f>
        <v>NÃO</v>
      </c>
      <c r="K1414" s="83" t="str">
        <f>IF(H1414="RPPS",VLOOKUP(A1414,' Legislação Benef - GESCON'!$B$4:$I$2159,6,FALSE),"")</f>
        <v>NÃO</v>
      </c>
      <c r="L1414" s="83" t="str">
        <f>IF(H1414="RPPS",IFERROR(IF(VLOOKUP(A1414,'Suspensão de repasses - GESCON'!$D$3:$J$1048576,7,FALSE)="Validada","SIM","NÃO"),"NÃO"),"")</f>
        <v>NÃO</v>
      </c>
    </row>
    <row r="1415" spans="1:12" s="19" customFormat="1" ht="15" hidden="1" customHeight="1" x14ac:dyDescent="0.25">
      <c r="A1415" s="88" t="s">
        <v>6782</v>
      </c>
      <c r="B1415" s="40" t="s">
        <v>1356</v>
      </c>
      <c r="C1415" s="82" t="s">
        <v>10959</v>
      </c>
      <c r="D1415" s="82"/>
      <c r="E1415" s="82"/>
      <c r="F1415" s="82"/>
      <c r="G1415" s="82"/>
      <c r="H1415" s="40" t="s">
        <v>4</v>
      </c>
      <c r="I1415" s="83" t="str">
        <f>IFERROR(VLOOKUP(A1415,'Alíquotas - CADPREV'!$B$2152:$N$4324,8,FALSE),"")</f>
        <v/>
      </c>
      <c r="J1415" s="83" t="str">
        <f>IF(H1415="RPPS",VLOOKUP(A1415,' Legislação Benef - GESCON'!$B$4:$I$2159,3,FALSE),"")</f>
        <v/>
      </c>
      <c r="K1415" s="83" t="str">
        <f>IF(H1415="RPPS",VLOOKUP(A1415,' Legislação Benef - GESCON'!$B$4:$I$2159,6,FALSE),"")</f>
        <v/>
      </c>
      <c r="L1415" s="83" t="str">
        <f>IF(H1415="RPPS",IFERROR(IF(VLOOKUP(A1415,'Suspensão de repasses - GESCON'!$D$3:$J$1048576,7,FALSE)="Validada","SIM","NÃO"),"NÃO"),"")</f>
        <v/>
      </c>
    </row>
    <row r="1416" spans="1:12" s="19" customFormat="1" ht="15" hidden="1" customHeight="1" x14ac:dyDescent="0.25">
      <c r="A1416" s="88" t="s">
        <v>6783</v>
      </c>
      <c r="B1416" s="40" t="s">
        <v>1356</v>
      </c>
      <c r="C1416" s="82" t="s">
        <v>10959</v>
      </c>
      <c r="D1416" s="82"/>
      <c r="E1416" s="82"/>
      <c r="F1416" s="82"/>
      <c r="G1416" s="82"/>
      <c r="H1416" s="40" t="s">
        <v>4</v>
      </c>
      <c r="I1416" s="83" t="str">
        <f>IFERROR(VLOOKUP(A1416,'Alíquotas - CADPREV'!$B$2152:$N$4324,8,FALSE),"")</f>
        <v/>
      </c>
      <c r="J1416" s="83" t="str">
        <f>IF(H1416="RPPS",VLOOKUP(A1416,' Legislação Benef - GESCON'!$B$4:$I$2159,3,FALSE),"")</f>
        <v/>
      </c>
      <c r="K1416" s="83" t="str">
        <f>IF(H1416="RPPS",VLOOKUP(A1416,' Legislação Benef - GESCON'!$B$4:$I$2159,6,FALSE),"")</f>
        <v/>
      </c>
      <c r="L1416" s="83" t="str">
        <f>IF(H1416="RPPS",IFERROR(IF(VLOOKUP(A1416,'Suspensão de repasses - GESCON'!$D$3:$J$1048576,7,FALSE)="Validada","SIM","NÃO"),"NÃO"),"")</f>
        <v/>
      </c>
    </row>
    <row r="1417" spans="1:12" s="19" customFormat="1" ht="15" hidden="1" customHeight="1" x14ac:dyDescent="0.25">
      <c r="A1417" s="88" t="s">
        <v>6784</v>
      </c>
      <c r="B1417" s="40" t="s">
        <v>4289</v>
      </c>
      <c r="C1417" s="82" t="s">
        <v>10959</v>
      </c>
      <c r="D1417" s="82"/>
      <c r="E1417" s="82"/>
      <c r="F1417" s="82"/>
      <c r="G1417" s="82"/>
      <c r="H1417" s="40" t="s">
        <v>4</v>
      </c>
      <c r="I1417" s="83" t="str">
        <f>IFERROR(VLOOKUP(A1417,'Alíquotas - CADPREV'!$B$2152:$N$4324,8,FALSE),"")</f>
        <v/>
      </c>
      <c r="J1417" s="83" t="str">
        <f>IF(H1417="RPPS",VLOOKUP(A1417,' Legislação Benef - GESCON'!$B$4:$I$2159,3,FALSE),"")</f>
        <v/>
      </c>
      <c r="K1417" s="83" t="str">
        <f>IF(H1417="RPPS",VLOOKUP(A1417,' Legislação Benef - GESCON'!$B$4:$I$2159,6,FALSE),"")</f>
        <v/>
      </c>
      <c r="L1417" s="83" t="str">
        <f>IF(H1417="RPPS",IFERROR(IF(VLOOKUP(A1417,'Suspensão de repasses - GESCON'!$D$3:$J$1048576,7,FALSE)="Validada","SIM","NÃO"),"NÃO"),"")</f>
        <v/>
      </c>
    </row>
    <row r="1418" spans="1:12" s="19" customFormat="1" ht="15" customHeight="1" x14ac:dyDescent="0.25">
      <c r="A1418" s="88" t="s">
        <v>6785</v>
      </c>
      <c r="B1418" s="40" t="s">
        <v>2926</v>
      </c>
      <c r="C1418" s="82" t="s">
        <v>10958</v>
      </c>
      <c r="D1418" s="82">
        <v>653</v>
      </c>
      <c r="E1418" s="82">
        <v>88</v>
      </c>
      <c r="F1418" s="82">
        <v>7</v>
      </c>
      <c r="G1418" s="82">
        <v>748</v>
      </c>
      <c r="H1418" s="40" t="s">
        <v>2</v>
      </c>
      <c r="I1418" s="83" t="str">
        <f>IFERROR(VLOOKUP(A1418,'Alíquotas - CADPREV'!$B$2152:$N$4324,8,FALSE),"")</f>
        <v>NÃO</v>
      </c>
      <c r="J1418" s="83" t="str">
        <f>IF(H1418="RPPS",VLOOKUP(A1418,' Legislação Benef - GESCON'!$B$4:$I$2159,3,FALSE),"")</f>
        <v>NÃO</v>
      </c>
      <c r="K1418" s="83" t="str">
        <f>IF(H1418="RPPS",VLOOKUP(A1418,' Legislação Benef - GESCON'!$B$4:$I$2159,6,FALSE),"")</f>
        <v>SIM</v>
      </c>
      <c r="L1418" s="83" t="str">
        <f>IF(H1418="RPPS",IFERROR(IF(VLOOKUP(A1418,'Suspensão de repasses - GESCON'!$D$3:$J$1048576,7,FALSE)="Validada","SIM","NÃO"),"NÃO"),"")</f>
        <v>NÃO</v>
      </c>
    </row>
    <row r="1419" spans="1:12" s="19" customFormat="1" ht="15" customHeight="1" x14ac:dyDescent="0.25">
      <c r="A1419" s="88" t="s">
        <v>6786</v>
      </c>
      <c r="B1419" s="40" t="s">
        <v>2758</v>
      </c>
      <c r="C1419" s="82" t="s">
        <v>10958</v>
      </c>
      <c r="D1419" s="82">
        <v>495</v>
      </c>
      <c r="E1419" s="82">
        <v>173</v>
      </c>
      <c r="F1419" s="82">
        <v>26</v>
      </c>
      <c r="G1419" s="82">
        <v>694</v>
      </c>
      <c r="H1419" s="40" t="s">
        <v>2</v>
      </c>
      <c r="I1419" s="83" t="str">
        <f>IFERROR(VLOOKUP(A1419,'Alíquotas - CADPREV'!$B$2152:$N$4324,8,FALSE),"")</f>
        <v>NÃO</v>
      </c>
      <c r="J1419" s="83" t="str">
        <f>IF(H1419="RPPS",VLOOKUP(A1419,' Legislação Benef - GESCON'!$B$4:$I$2159,3,FALSE),"")</f>
        <v>NÃO</v>
      </c>
      <c r="K1419" s="83" t="str">
        <f>IF(H1419="RPPS",VLOOKUP(A1419,' Legislação Benef - GESCON'!$B$4:$I$2159,6,FALSE),"")</f>
        <v>NÃO</v>
      </c>
      <c r="L1419" s="83" t="str">
        <f>IF(H1419="RPPS",IFERROR(IF(VLOOKUP(A1419,'Suspensão de repasses - GESCON'!$D$3:$J$1048576,7,FALSE)="Validada","SIM","NÃO"),"NÃO"),"")</f>
        <v>NÃO</v>
      </c>
    </row>
    <row r="1420" spans="1:12" s="19" customFormat="1" ht="15" customHeight="1" x14ac:dyDescent="0.25">
      <c r="A1420" s="88" t="s">
        <v>6787</v>
      </c>
      <c r="B1420" s="40" t="s">
        <v>215</v>
      </c>
      <c r="C1420" s="82" t="s">
        <v>10958</v>
      </c>
      <c r="D1420" s="82">
        <v>1585</v>
      </c>
      <c r="E1420" s="82">
        <v>284</v>
      </c>
      <c r="F1420" s="82">
        <v>62</v>
      </c>
      <c r="G1420" s="82">
        <v>1931</v>
      </c>
      <c r="H1420" s="40" t="s">
        <v>2</v>
      </c>
      <c r="I1420" s="83" t="str">
        <f>IFERROR(VLOOKUP(A1420,'Alíquotas - CADPREV'!$B$2152:$N$4324,8,FALSE),"")</f>
        <v>NÃO</v>
      </c>
      <c r="J1420" s="83" t="str">
        <f>IF(H1420="RPPS",VLOOKUP(A1420,' Legislação Benef - GESCON'!$B$4:$I$2159,3,FALSE),"")</f>
        <v>NÃO</v>
      </c>
      <c r="K1420" s="83" t="str">
        <f>IF(H1420="RPPS",VLOOKUP(A1420,' Legislação Benef - GESCON'!$B$4:$I$2159,6,FALSE),"")</f>
        <v>NÃO</v>
      </c>
      <c r="L1420" s="83" t="str">
        <f>IF(H1420="RPPS",IFERROR(IF(VLOOKUP(A1420,'Suspensão de repasses - GESCON'!$D$3:$J$1048576,7,FALSE)="Validada","SIM","NÃO"),"NÃO"),"")</f>
        <v>NÃO</v>
      </c>
    </row>
    <row r="1421" spans="1:12" s="19" customFormat="1" ht="15" customHeight="1" x14ac:dyDescent="0.25">
      <c r="A1421" s="88" t="s">
        <v>6788</v>
      </c>
      <c r="B1421" s="40" t="s">
        <v>2758</v>
      </c>
      <c r="C1421" s="82" t="s">
        <v>10958</v>
      </c>
      <c r="D1421" s="82">
        <v>429</v>
      </c>
      <c r="E1421" s="82">
        <v>5</v>
      </c>
      <c r="F1421" s="82">
        <v>0</v>
      </c>
      <c r="G1421" s="82">
        <v>434</v>
      </c>
      <c r="H1421" s="40" t="s">
        <v>2</v>
      </c>
      <c r="I1421" s="83" t="str">
        <f>IFERROR(VLOOKUP(A1421,'Alíquotas - CADPREV'!$B$2152:$N$4324,8,FALSE),"")</f>
        <v>NÃO</v>
      </c>
      <c r="J1421" s="83" t="str">
        <f>IF(H1421="RPPS",VLOOKUP(A1421,' Legislação Benef - GESCON'!$B$4:$I$2159,3,FALSE),"")</f>
        <v>NÃO</v>
      </c>
      <c r="K1421" s="83" t="str">
        <f>IF(H1421="RPPS",VLOOKUP(A1421,' Legislação Benef - GESCON'!$B$4:$I$2159,6,FALSE),"")</f>
        <v>NÃO</v>
      </c>
      <c r="L1421" s="83" t="str">
        <f>IF(H1421="RPPS",IFERROR(IF(VLOOKUP(A1421,'Suspensão de repasses - GESCON'!$D$3:$J$1048576,7,FALSE)="Validada","SIM","NÃO"),"NÃO"),"")</f>
        <v>NÃO</v>
      </c>
    </row>
    <row r="1422" spans="1:12" s="19" customFormat="1" ht="15" customHeight="1" x14ac:dyDescent="0.25">
      <c r="A1422" s="88" t="s">
        <v>6789</v>
      </c>
      <c r="B1422" s="40" t="s">
        <v>2197</v>
      </c>
      <c r="C1422" s="82" t="s">
        <v>10958</v>
      </c>
      <c r="D1422" s="82">
        <v>2824</v>
      </c>
      <c r="E1422" s="82">
        <v>56</v>
      </c>
      <c r="F1422" s="82">
        <v>8</v>
      </c>
      <c r="G1422" s="82">
        <v>2888</v>
      </c>
      <c r="H1422" s="40" t="s">
        <v>2</v>
      </c>
      <c r="I1422" s="83" t="str">
        <f>IFERROR(VLOOKUP(A1422,'Alíquotas - CADPREV'!$B$2152:$N$4324,8,FALSE),"")</f>
        <v>NÃO</v>
      </c>
      <c r="J1422" s="83" t="str">
        <f>IF(H1422="RPPS",VLOOKUP(A1422,' Legislação Benef - GESCON'!$B$4:$I$2159,3,FALSE),"")</f>
        <v>NÃO</v>
      </c>
      <c r="K1422" s="83" t="str">
        <f>IF(H1422="RPPS",VLOOKUP(A1422,' Legislação Benef - GESCON'!$B$4:$I$2159,6,FALSE),"")</f>
        <v>NÃO</v>
      </c>
      <c r="L1422" s="83" t="str">
        <f>IF(H1422="RPPS",IFERROR(IF(VLOOKUP(A1422,'Suspensão de repasses - GESCON'!$D$3:$J$1048576,7,FALSE)="Validada","SIM","NÃO"),"NÃO"),"")</f>
        <v>NÃO</v>
      </c>
    </row>
    <row r="1423" spans="1:12" s="19" customFormat="1" ht="15" hidden="1" customHeight="1" x14ac:dyDescent="0.25">
      <c r="A1423" s="88" t="s">
        <v>6790</v>
      </c>
      <c r="B1423" s="40" t="s">
        <v>901</v>
      </c>
      <c r="C1423" s="82" t="s">
        <v>10959</v>
      </c>
      <c r="D1423" s="82"/>
      <c r="E1423" s="82"/>
      <c r="F1423" s="82"/>
      <c r="G1423" s="82"/>
      <c r="H1423" s="40" t="s">
        <v>4</v>
      </c>
      <c r="I1423" s="83" t="str">
        <f>IFERROR(VLOOKUP(A1423,'Alíquotas - CADPREV'!$B$2152:$N$4324,8,FALSE),"")</f>
        <v/>
      </c>
      <c r="J1423" s="83" t="str">
        <f>IF(H1423="RPPS",VLOOKUP(A1423,' Legislação Benef - GESCON'!$B$4:$I$2159,3,FALSE),"")</f>
        <v/>
      </c>
      <c r="K1423" s="83" t="str">
        <f>IF(H1423="RPPS",VLOOKUP(A1423,' Legislação Benef - GESCON'!$B$4:$I$2159,6,FALSE),"")</f>
        <v/>
      </c>
      <c r="L1423" s="83" t="str">
        <f>IF(H1423="RPPS",IFERROR(IF(VLOOKUP(A1423,'Suspensão de repasses - GESCON'!$D$3:$J$1048576,7,FALSE)="Validada","SIM","NÃO"),"NÃO"),"")</f>
        <v/>
      </c>
    </row>
    <row r="1424" spans="1:12" s="19" customFormat="1" ht="15" customHeight="1" x14ac:dyDescent="0.25">
      <c r="A1424" s="88" t="s">
        <v>6791</v>
      </c>
      <c r="B1424" s="40" t="s">
        <v>901</v>
      </c>
      <c r="C1424" s="82" t="s">
        <v>10958</v>
      </c>
      <c r="D1424" s="82">
        <v>603</v>
      </c>
      <c r="E1424" s="82">
        <v>110</v>
      </c>
      <c r="F1424" s="82">
        <v>37</v>
      </c>
      <c r="G1424" s="82">
        <v>750</v>
      </c>
      <c r="H1424" s="40" t="s">
        <v>2</v>
      </c>
      <c r="I1424" s="83" t="str">
        <f>IFERROR(VLOOKUP(A1424,'Alíquotas - CADPREV'!$B$2152:$N$4324,8,FALSE),"")</f>
        <v>NÃO</v>
      </c>
      <c r="J1424" s="83" t="str">
        <f>IF(H1424="RPPS",VLOOKUP(A1424,' Legislação Benef - GESCON'!$B$4:$I$2159,3,FALSE),"")</f>
        <v>NÃO</v>
      </c>
      <c r="K1424" s="83" t="str">
        <f>IF(H1424="RPPS",VLOOKUP(A1424,' Legislação Benef - GESCON'!$B$4:$I$2159,6,FALSE),"")</f>
        <v>NÃO</v>
      </c>
      <c r="L1424" s="83" t="str">
        <f>IF(H1424="RPPS",IFERROR(IF(VLOOKUP(A1424,'Suspensão de repasses - GESCON'!$D$3:$J$1048576,7,FALSE)="Validada","SIM","NÃO"),"NÃO"),"")</f>
        <v>NÃO</v>
      </c>
    </row>
    <row r="1425" spans="1:12" s="19" customFormat="1" ht="15" hidden="1" customHeight="1" x14ac:dyDescent="0.25">
      <c r="A1425" s="88" t="s">
        <v>6792</v>
      </c>
      <c r="B1425" s="40" t="s">
        <v>4626</v>
      </c>
      <c r="C1425" s="82" t="s">
        <v>10959</v>
      </c>
      <c r="D1425" s="82"/>
      <c r="E1425" s="82"/>
      <c r="F1425" s="82"/>
      <c r="G1425" s="82"/>
      <c r="H1425" s="40" t="s">
        <v>4</v>
      </c>
      <c r="I1425" s="83" t="str">
        <f>IFERROR(VLOOKUP(A1425,'Alíquotas - CADPREV'!$B$2152:$N$4324,8,FALSE),"")</f>
        <v/>
      </c>
      <c r="J1425" s="83" t="str">
        <f>IF(H1425="RPPS",VLOOKUP(A1425,' Legislação Benef - GESCON'!$B$4:$I$2159,3,FALSE),"")</f>
        <v/>
      </c>
      <c r="K1425" s="83" t="str">
        <f>IF(H1425="RPPS",VLOOKUP(A1425,' Legislação Benef - GESCON'!$B$4:$I$2159,6,FALSE),"")</f>
        <v/>
      </c>
      <c r="L1425" s="83" t="str">
        <f>IF(H1425="RPPS",IFERROR(IF(VLOOKUP(A1425,'Suspensão de repasses - GESCON'!$D$3:$J$1048576,7,FALSE)="Validada","SIM","NÃO"),"NÃO"),"")</f>
        <v/>
      </c>
    </row>
    <row r="1426" spans="1:12" s="19" customFormat="1" ht="15" hidden="1" customHeight="1" x14ac:dyDescent="0.25">
      <c r="A1426" s="88" t="s">
        <v>6793</v>
      </c>
      <c r="B1426" s="40" t="s">
        <v>3143</v>
      </c>
      <c r="C1426" s="82" t="s">
        <v>10959</v>
      </c>
      <c r="D1426" s="82"/>
      <c r="E1426" s="82"/>
      <c r="F1426" s="82"/>
      <c r="G1426" s="82"/>
      <c r="H1426" s="40" t="s">
        <v>4</v>
      </c>
      <c r="I1426" s="83" t="str">
        <f>IFERROR(VLOOKUP(A1426,'Alíquotas - CADPREV'!$B$2152:$N$4324,8,FALSE),"")</f>
        <v/>
      </c>
      <c r="J1426" s="83" t="str">
        <f>IF(H1426="RPPS",VLOOKUP(A1426,' Legislação Benef - GESCON'!$B$4:$I$2159,3,FALSE),"")</f>
        <v/>
      </c>
      <c r="K1426" s="83" t="str">
        <f>IF(H1426="RPPS",VLOOKUP(A1426,' Legislação Benef - GESCON'!$B$4:$I$2159,6,FALSE),"")</f>
        <v/>
      </c>
      <c r="L1426" s="83" t="str">
        <f>IF(H1426="RPPS",IFERROR(IF(VLOOKUP(A1426,'Suspensão de repasses - GESCON'!$D$3:$J$1048576,7,FALSE)="Validada","SIM","NÃO"),"NÃO"),"")</f>
        <v/>
      </c>
    </row>
    <row r="1427" spans="1:12" s="19" customFormat="1" ht="15" hidden="1" customHeight="1" x14ac:dyDescent="0.25">
      <c r="A1427" s="88" t="s">
        <v>6794</v>
      </c>
      <c r="B1427" s="40" t="s">
        <v>3747</v>
      </c>
      <c r="C1427" s="82" t="s">
        <v>10959</v>
      </c>
      <c r="D1427" s="82"/>
      <c r="E1427" s="82"/>
      <c r="F1427" s="82"/>
      <c r="G1427" s="82"/>
      <c r="H1427" s="40" t="s">
        <v>4</v>
      </c>
      <c r="I1427" s="83" t="str">
        <f>IFERROR(VLOOKUP(A1427,'Alíquotas - CADPREV'!$B$2152:$N$4324,8,FALSE),"")</f>
        <v/>
      </c>
      <c r="J1427" s="83" t="str">
        <f>IF(H1427="RPPS",VLOOKUP(A1427,' Legislação Benef - GESCON'!$B$4:$I$2159,3,FALSE),"")</f>
        <v/>
      </c>
      <c r="K1427" s="83" t="str">
        <f>IF(H1427="RPPS",VLOOKUP(A1427,' Legislação Benef - GESCON'!$B$4:$I$2159,6,FALSE),"")</f>
        <v/>
      </c>
      <c r="L1427" s="83" t="str">
        <f>IF(H1427="RPPS",IFERROR(IF(VLOOKUP(A1427,'Suspensão de repasses - GESCON'!$D$3:$J$1048576,7,FALSE)="Validada","SIM","NÃO"),"NÃO"),"")</f>
        <v/>
      </c>
    </row>
    <row r="1428" spans="1:12" s="19" customFormat="1" ht="15" hidden="1" customHeight="1" x14ac:dyDescent="0.25">
      <c r="A1428" s="88" t="s">
        <v>6795</v>
      </c>
      <c r="B1428" s="40" t="s">
        <v>4289</v>
      </c>
      <c r="C1428" s="82" t="s">
        <v>10959</v>
      </c>
      <c r="D1428" s="82"/>
      <c r="E1428" s="82"/>
      <c r="F1428" s="82"/>
      <c r="G1428" s="82"/>
      <c r="H1428" s="40" t="s">
        <v>4</v>
      </c>
      <c r="I1428" s="83" t="str">
        <f>IFERROR(VLOOKUP(A1428,'Alíquotas - CADPREV'!$B$2152:$N$4324,8,FALSE),"")</f>
        <v/>
      </c>
      <c r="J1428" s="83" t="str">
        <f>IF(H1428="RPPS",VLOOKUP(A1428,' Legislação Benef - GESCON'!$B$4:$I$2159,3,FALSE),"")</f>
        <v/>
      </c>
      <c r="K1428" s="83" t="str">
        <f>IF(H1428="RPPS",VLOOKUP(A1428,' Legislação Benef - GESCON'!$B$4:$I$2159,6,FALSE),"")</f>
        <v/>
      </c>
      <c r="L1428" s="83" t="str">
        <f>IF(H1428="RPPS",IFERROR(IF(VLOOKUP(A1428,'Suspensão de repasses - GESCON'!$D$3:$J$1048576,7,FALSE)="Validada","SIM","NÃO"),"NÃO"),"")</f>
        <v/>
      </c>
    </row>
    <row r="1429" spans="1:12" s="19" customFormat="1" ht="15" customHeight="1" x14ac:dyDescent="0.25">
      <c r="A1429" s="88" t="s">
        <v>6796</v>
      </c>
      <c r="B1429" s="40" t="s">
        <v>29</v>
      </c>
      <c r="C1429" s="82" t="s">
        <v>10958</v>
      </c>
      <c r="D1429" s="82">
        <v>1280</v>
      </c>
      <c r="E1429" s="82">
        <v>0</v>
      </c>
      <c r="F1429" s="82">
        <v>0</v>
      </c>
      <c r="G1429" s="82">
        <v>1280</v>
      </c>
      <c r="H1429" s="40" t="s">
        <v>2</v>
      </c>
      <c r="I1429" s="83" t="str">
        <f>IFERROR(VLOOKUP(A1429,'Alíquotas - CADPREV'!$B$2152:$N$4324,8,FALSE),"")</f>
        <v>NÃO</v>
      </c>
      <c r="J1429" s="83" t="str">
        <f>IF(H1429="RPPS",VLOOKUP(A1429,' Legislação Benef - GESCON'!$B$4:$I$2159,3,FALSE),"")</f>
        <v>NÃO</v>
      </c>
      <c r="K1429" s="83" t="str">
        <f>IF(H1429="RPPS",VLOOKUP(A1429,' Legislação Benef - GESCON'!$B$4:$I$2159,6,FALSE),"")</f>
        <v>NÃO</v>
      </c>
      <c r="L1429" s="83" t="str">
        <f>IF(H1429="RPPS",IFERROR(IF(VLOOKUP(A1429,'Suspensão de repasses - GESCON'!$D$3:$J$1048576,7,FALSE)="Validada","SIM","NÃO"),"NÃO"),"")</f>
        <v>SIM</v>
      </c>
    </row>
    <row r="1430" spans="1:12" s="19" customFormat="1" ht="15" hidden="1" customHeight="1" x14ac:dyDescent="0.25">
      <c r="A1430" s="88" t="s">
        <v>6797</v>
      </c>
      <c r="B1430" s="40" t="s">
        <v>4626</v>
      </c>
      <c r="C1430" s="82" t="s">
        <v>10959</v>
      </c>
      <c r="D1430" s="82"/>
      <c r="E1430" s="82"/>
      <c r="F1430" s="82"/>
      <c r="G1430" s="82"/>
      <c r="H1430" s="40" t="s">
        <v>4</v>
      </c>
      <c r="I1430" s="83" t="str">
        <f>IFERROR(VLOOKUP(A1430,'Alíquotas - CADPREV'!$B$2152:$N$4324,8,FALSE),"")</f>
        <v/>
      </c>
      <c r="J1430" s="83" t="str">
        <f>IF(H1430="RPPS",VLOOKUP(A1430,' Legislação Benef - GESCON'!$B$4:$I$2159,3,FALSE),"")</f>
        <v/>
      </c>
      <c r="K1430" s="83" t="str">
        <f>IF(H1430="RPPS",VLOOKUP(A1430,' Legislação Benef - GESCON'!$B$4:$I$2159,6,FALSE),"")</f>
        <v/>
      </c>
      <c r="L1430" s="83" t="str">
        <f>IF(H1430="RPPS",IFERROR(IF(VLOOKUP(A1430,'Suspensão de repasses - GESCON'!$D$3:$J$1048576,7,FALSE)="Validada","SIM","NÃO"),"NÃO"),"")</f>
        <v/>
      </c>
    </row>
    <row r="1431" spans="1:12" s="19" customFormat="1" ht="15" hidden="1" customHeight="1" x14ac:dyDescent="0.25">
      <c r="A1431" s="88" t="s">
        <v>6798</v>
      </c>
      <c r="B1431" s="40" t="s">
        <v>4626</v>
      </c>
      <c r="C1431" s="82" t="s">
        <v>10959</v>
      </c>
      <c r="D1431" s="82"/>
      <c r="E1431" s="82"/>
      <c r="F1431" s="82"/>
      <c r="G1431" s="82"/>
      <c r="H1431" s="40" t="s">
        <v>4</v>
      </c>
      <c r="I1431" s="83" t="str">
        <f>IFERROR(VLOOKUP(A1431,'Alíquotas - CADPREV'!$B$2152:$N$4324,8,FALSE),"")</f>
        <v/>
      </c>
      <c r="J1431" s="83" t="str">
        <f>IF(H1431="RPPS",VLOOKUP(A1431,' Legislação Benef - GESCON'!$B$4:$I$2159,3,FALSE),"")</f>
        <v/>
      </c>
      <c r="K1431" s="83" t="str">
        <f>IF(H1431="RPPS",VLOOKUP(A1431,' Legislação Benef - GESCON'!$B$4:$I$2159,6,FALSE),"")</f>
        <v/>
      </c>
      <c r="L1431" s="83" t="str">
        <f>IF(H1431="RPPS",IFERROR(IF(VLOOKUP(A1431,'Suspensão de repasses - GESCON'!$D$3:$J$1048576,7,FALSE)="Validada","SIM","NÃO"),"NÃO"),"")</f>
        <v/>
      </c>
    </row>
    <row r="1432" spans="1:12" s="19" customFormat="1" ht="15" hidden="1" customHeight="1" x14ac:dyDescent="0.25">
      <c r="A1432" s="88" t="s">
        <v>6799</v>
      </c>
      <c r="B1432" s="40" t="s">
        <v>3747</v>
      </c>
      <c r="C1432" s="82" t="s">
        <v>10959</v>
      </c>
      <c r="D1432" s="82"/>
      <c r="E1432" s="82"/>
      <c r="F1432" s="82"/>
      <c r="G1432" s="82"/>
      <c r="H1432" s="40" t="s">
        <v>4</v>
      </c>
      <c r="I1432" s="83" t="str">
        <f>IFERROR(VLOOKUP(A1432,'Alíquotas - CADPREV'!$B$2152:$N$4324,8,FALSE),"")</f>
        <v/>
      </c>
      <c r="J1432" s="83" t="str">
        <f>IF(H1432="RPPS",VLOOKUP(A1432,' Legislação Benef - GESCON'!$B$4:$I$2159,3,FALSE),"")</f>
        <v/>
      </c>
      <c r="K1432" s="83" t="str">
        <f>IF(H1432="RPPS",VLOOKUP(A1432,' Legislação Benef - GESCON'!$B$4:$I$2159,6,FALSE),"")</f>
        <v/>
      </c>
      <c r="L1432" s="83" t="str">
        <f>IF(H1432="RPPS",IFERROR(IF(VLOOKUP(A1432,'Suspensão de repasses - GESCON'!$D$3:$J$1048576,7,FALSE)="Validada","SIM","NÃO"),"NÃO"),"")</f>
        <v/>
      </c>
    </row>
    <row r="1433" spans="1:12" s="19" customFormat="1" ht="15" customHeight="1" x14ac:dyDescent="0.25">
      <c r="A1433" s="88" t="s">
        <v>6800</v>
      </c>
      <c r="B1433" s="40" t="s">
        <v>2197</v>
      </c>
      <c r="C1433" s="82" t="s">
        <v>10958</v>
      </c>
      <c r="D1433" s="82">
        <v>455</v>
      </c>
      <c r="E1433" s="82">
        <v>88</v>
      </c>
      <c r="F1433" s="82">
        <v>15</v>
      </c>
      <c r="G1433" s="82">
        <v>558</v>
      </c>
      <c r="H1433" s="40" t="s">
        <v>2</v>
      </c>
      <c r="I1433" s="83" t="str">
        <f>IFERROR(VLOOKUP(A1433,'Alíquotas - CADPREV'!$B$2152:$N$4324,8,FALSE),"")</f>
        <v>SIM</v>
      </c>
      <c r="J1433" s="83" t="str">
        <f>IF(H1433="RPPS",VLOOKUP(A1433,' Legislação Benef - GESCON'!$B$4:$I$2159,3,FALSE),"")</f>
        <v>NÃO</v>
      </c>
      <c r="K1433" s="83" t="str">
        <f>IF(H1433="RPPS",VLOOKUP(A1433,' Legislação Benef - GESCON'!$B$4:$I$2159,6,FALSE),"")</f>
        <v>NÃO</v>
      </c>
      <c r="L1433" s="83" t="str">
        <f>IF(H1433="RPPS",IFERROR(IF(VLOOKUP(A1433,'Suspensão de repasses - GESCON'!$D$3:$J$1048576,7,FALSE)="Validada","SIM","NÃO"),"NÃO"),"")</f>
        <v>NÃO</v>
      </c>
    </row>
    <row r="1434" spans="1:12" s="19" customFormat="1" ht="15" hidden="1" customHeight="1" x14ac:dyDescent="0.25">
      <c r="A1434" s="88" t="s">
        <v>6801</v>
      </c>
      <c r="B1434" s="40" t="s">
        <v>215</v>
      </c>
      <c r="C1434" s="82" t="s">
        <v>10959</v>
      </c>
      <c r="D1434" s="82"/>
      <c r="E1434" s="82"/>
      <c r="F1434" s="82"/>
      <c r="G1434" s="82"/>
      <c r="H1434" s="40" t="s">
        <v>4</v>
      </c>
      <c r="I1434" s="83" t="str">
        <f>IFERROR(VLOOKUP(A1434,'Alíquotas - CADPREV'!$B$2152:$N$4324,8,FALSE),"")</f>
        <v/>
      </c>
      <c r="J1434" s="83" t="str">
        <f>IF(H1434="RPPS",VLOOKUP(A1434,' Legislação Benef - GESCON'!$B$4:$I$2159,3,FALSE),"")</f>
        <v/>
      </c>
      <c r="K1434" s="83" t="str">
        <f>IF(H1434="RPPS",VLOOKUP(A1434,' Legislação Benef - GESCON'!$B$4:$I$2159,6,FALSE),"")</f>
        <v/>
      </c>
      <c r="L1434" s="83" t="str">
        <f>IF(H1434="RPPS",IFERROR(IF(VLOOKUP(A1434,'Suspensão de repasses - GESCON'!$D$3:$J$1048576,7,FALSE)="Validada","SIM","NÃO"),"NÃO"),"")</f>
        <v/>
      </c>
    </row>
    <row r="1435" spans="1:12" s="19" customFormat="1" ht="15" customHeight="1" x14ac:dyDescent="0.25">
      <c r="A1435" s="88" t="s">
        <v>6802</v>
      </c>
      <c r="B1435" s="40" t="s">
        <v>4626</v>
      </c>
      <c r="C1435" s="82" t="s">
        <v>10958</v>
      </c>
      <c r="D1435" s="82">
        <v>4417</v>
      </c>
      <c r="E1435" s="82">
        <v>374</v>
      </c>
      <c r="F1435" s="82">
        <v>94</v>
      </c>
      <c r="G1435" s="82">
        <v>4885</v>
      </c>
      <c r="H1435" s="40" t="s">
        <v>2</v>
      </c>
      <c r="I1435" s="83" t="str">
        <f>IFERROR(VLOOKUP(A1435,'Alíquotas - CADPREV'!$B$2152:$N$4324,8,FALSE),"")</f>
        <v>NÃO</v>
      </c>
      <c r="J1435" s="83" t="str">
        <f>IF(H1435="RPPS",VLOOKUP(A1435,' Legislação Benef - GESCON'!$B$4:$I$2159,3,FALSE),"")</f>
        <v>NÃO</v>
      </c>
      <c r="K1435" s="83" t="str">
        <f>IF(H1435="RPPS",VLOOKUP(A1435,' Legislação Benef - GESCON'!$B$4:$I$2159,6,FALSE),"")</f>
        <v>NÃO</v>
      </c>
      <c r="L1435" s="83" t="str">
        <f>IF(H1435="RPPS",IFERROR(IF(VLOOKUP(A1435,'Suspensão de repasses - GESCON'!$D$3:$J$1048576,7,FALSE)="Validada","SIM","NÃO"),"NÃO"),"")</f>
        <v>NÃO</v>
      </c>
    </row>
    <row r="1436" spans="1:12" s="19" customFormat="1" ht="15" hidden="1" customHeight="1" x14ac:dyDescent="0.25">
      <c r="A1436" s="88" t="s">
        <v>6803</v>
      </c>
      <c r="B1436" s="40" t="s">
        <v>3812</v>
      </c>
      <c r="C1436" s="82" t="s">
        <v>10959</v>
      </c>
      <c r="D1436" s="82"/>
      <c r="E1436" s="82"/>
      <c r="F1436" s="82"/>
      <c r="G1436" s="82"/>
      <c r="H1436" s="40" t="s">
        <v>4</v>
      </c>
      <c r="I1436" s="83" t="str">
        <f>IFERROR(VLOOKUP(A1436,'Alíquotas - CADPREV'!$B$2152:$N$4324,8,FALSE),"")</f>
        <v/>
      </c>
      <c r="J1436" s="83" t="str">
        <f>IF(H1436="RPPS",VLOOKUP(A1436,' Legislação Benef - GESCON'!$B$4:$I$2159,3,FALSE),"")</f>
        <v/>
      </c>
      <c r="K1436" s="83" t="str">
        <f>IF(H1436="RPPS",VLOOKUP(A1436,' Legislação Benef - GESCON'!$B$4:$I$2159,6,FALSE),"")</f>
        <v/>
      </c>
      <c r="L1436" s="83" t="str">
        <f>IF(H1436="RPPS",IFERROR(IF(VLOOKUP(A1436,'Suspensão de repasses - GESCON'!$D$3:$J$1048576,7,FALSE)="Validada","SIM","NÃO"),"NÃO"),"")</f>
        <v/>
      </c>
    </row>
    <row r="1437" spans="1:12" s="19" customFormat="1" ht="15" customHeight="1" x14ac:dyDescent="0.25">
      <c r="A1437" s="88" t="s">
        <v>6804</v>
      </c>
      <c r="B1437" s="40" t="s">
        <v>2274</v>
      </c>
      <c r="C1437" s="82" t="s">
        <v>10958</v>
      </c>
      <c r="D1437" s="82">
        <v>324</v>
      </c>
      <c r="E1437" s="82">
        <v>23</v>
      </c>
      <c r="F1437" s="82">
        <v>6</v>
      </c>
      <c r="G1437" s="82">
        <v>353</v>
      </c>
      <c r="H1437" s="40" t="s">
        <v>2</v>
      </c>
      <c r="I1437" s="83" t="str">
        <f>IFERROR(VLOOKUP(A1437,'Alíquotas - CADPREV'!$B$2152:$N$4324,8,FALSE),"")</f>
        <v>NÃO</v>
      </c>
      <c r="J1437" s="83" t="str">
        <f>IF(H1437="RPPS",VLOOKUP(A1437,' Legislação Benef - GESCON'!$B$4:$I$2159,3,FALSE),"")</f>
        <v>NÃO</v>
      </c>
      <c r="K1437" s="83" t="str">
        <f>IF(H1437="RPPS",VLOOKUP(A1437,' Legislação Benef - GESCON'!$B$4:$I$2159,6,FALSE),"")</f>
        <v>NÃO</v>
      </c>
      <c r="L1437" s="83" t="str">
        <f>IF(H1437="RPPS",IFERROR(IF(VLOOKUP(A1437,'Suspensão de repasses - GESCON'!$D$3:$J$1048576,7,FALSE)="Validada","SIM","NÃO"),"NÃO"),"")</f>
        <v>NÃO</v>
      </c>
    </row>
    <row r="1438" spans="1:12" s="19" customFormat="1" ht="15" customHeight="1" x14ac:dyDescent="0.25">
      <c r="A1438" s="88" t="s">
        <v>6805</v>
      </c>
      <c r="B1438" s="40" t="s">
        <v>5227</v>
      </c>
      <c r="C1438" s="82" t="s">
        <v>10958</v>
      </c>
      <c r="D1438" s="82"/>
      <c r="E1438" s="82"/>
      <c r="F1438" s="82"/>
      <c r="G1438" s="82"/>
      <c r="H1438" s="40" t="s">
        <v>2</v>
      </c>
      <c r="I1438" s="83" t="str">
        <f>IFERROR(VLOOKUP(A1438,'Alíquotas - CADPREV'!$B$2152:$N$4324,8,FALSE),"")</f>
        <v>NÃO</v>
      </c>
      <c r="J1438" s="83" t="str">
        <f>IF(H1438="RPPS",VLOOKUP(A1438,' Legislação Benef - GESCON'!$B$4:$I$2159,3,FALSE),"")</f>
        <v>NÃO</v>
      </c>
      <c r="K1438" s="83" t="str">
        <f>IF(H1438="RPPS",VLOOKUP(A1438,' Legislação Benef - GESCON'!$B$4:$I$2159,6,FALSE),"")</f>
        <v>NÃO</v>
      </c>
      <c r="L1438" s="83" t="str">
        <f>IF(H1438="RPPS",IFERROR(IF(VLOOKUP(A1438,'Suspensão de repasses - GESCON'!$D$3:$J$1048576,7,FALSE)="Validada","SIM","NÃO"),"NÃO"),"")</f>
        <v>NÃO</v>
      </c>
    </row>
    <row r="1439" spans="1:12" s="19" customFormat="1" ht="15" hidden="1" customHeight="1" x14ac:dyDescent="0.25">
      <c r="A1439" s="88" t="s">
        <v>6806</v>
      </c>
      <c r="B1439" s="40" t="s">
        <v>1356</v>
      </c>
      <c r="C1439" s="82" t="s">
        <v>10959</v>
      </c>
      <c r="D1439" s="82"/>
      <c r="E1439" s="82"/>
      <c r="F1439" s="82"/>
      <c r="G1439" s="82"/>
      <c r="H1439" s="40" t="s">
        <v>4</v>
      </c>
      <c r="I1439" s="83" t="str">
        <f>IFERROR(VLOOKUP(A1439,'Alíquotas - CADPREV'!$B$2152:$N$4324,8,FALSE),"")</f>
        <v/>
      </c>
      <c r="J1439" s="83" t="str">
        <f>IF(H1439="RPPS",VLOOKUP(A1439,' Legislação Benef - GESCON'!$B$4:$I$2159,3,FALSE),"")</f>
        <v/>
      </c>
      <c r="K1439" s="83" t="str">
        <f>IF(H1439="RPPS",VLOOKUP(A1439,' Legislação Benef - GESCON'!$B$4:$I$2159,6,FALSE),"")</f>
        <v/>
      </c>
      <c r="L1439" s="83" t="str">
        <f>IF(H1439="RPPS",IFERROR(IF(VLOOKUP(A1439,'Suspensão de repasses - GESCON'!$D$3:$J$1048576,7,FALSE)="Validada","SIM","NÃO"),"NÃO"),"")</f>
        <v/>
      </c>
    </row>
    <row r="1440" spans="1:12" s="19" customFormat="1" ht="15" hidden="1" customHeight="1" x14ac:dyDescent="0.25">
      <c r="A1440" s="88" t="s">
        <v>6807</v>
      </c>
      <c r="B1440" s="40" t="s">
        <v>3812</v>
      </c>
      <c r="C1440" s="82" t="s">
        <v>10959</v>
      </c>
      <c r="D1440" s="82"/>
      <c r="E1440" s="82"/>
      <c r="F1440" s="82"/>
      <c r="G1440" s="82"/>
      <c r="H1440" s="40" t="s">
        <v>4</v>
      </c>
      <c r="I1440" s="83" t="str">
        <f>IFERROR(VLOOKUP(A1440,'Alíquotas - CADPREV'!$B$2152:$N$4324,8,FALSE),"")</f>
        <v/>
      </c>
      <c r="J1440" s="83" t="str">
        <f>IF(H1440="RPPS",VLOOKUP(A1440,' Legislação Benef - GESCON'!$B$4:$I$2159,3,FALSE),"")</f>
        <v/>
      </c>
      <c r="K1440" s="83" t="str">
        <f>IF(H1440="RPPS",VLOOKUP(A1440,' Legislação Benef - GESCON'!$B$4:$I$2159,6,FALSE),"")</f>
        <v/>
      </c>
      <c r="L1440" s="83" t="str">
        <f>IF(H1440="RPPS",IFERROR(IF(VLOOKUP(A1440,'Suspensão de repasses - GESCON'!$D$3:$J$1048576,7,FALSE)="Validada","SIM","NÃO"),"NÃO"),"")</f>
        <v/>
      </c>
    </row>
    <row r="1441" spans="1:12" s="19" customFormat="1" ht="15" customHeight="1" x14ac:dyDescent="0.25">
      <c r="A1441" s="88" t="s">
        <v>6808</v>
      </c>
      <c r="B1441" s="40" t="s">
        <v>2197</v>
      </c>
      <c r="C1441" s="82" t="s">
        <v>10958</v>
      </c>
      <c r="D1441" s="82">
        <v>993</v>
      </c>
      <c r="E1441" s="82">
        <v>164</v>
      </c>
      <c r="F1441" s="82">
        <v>45</v>
      </c>
      <c r="G1441" s="82">
        <v>1202</v>
      </c>
      <c r="H1441" s="40" t="s">
        <v>2</v>
      </c>
      <c r="I1441" s="83" t="str">
        <f>IFERROR(VLOOKUP(A1441,'Alíquotas - CADPREV'!$B$2152:$N$4324,8,FALSE),"")</f>
        <v>NÃO</v>
      </c>
      <c r="J1441" s="83" t="str">
        <f>IF(H1441="RPPS",VLOOKUP(A1441,' Legislação Benef - GESCON'!$B$4:$I$2159,3,FALSE),"")</f>
        <v>NÃO</v>
      </c>
      <c r="K1441" s="83" t="str">
        <f>IF(H1441="RPPS",VLOOKUP(A1441,' Legislação Benef - GESCON'!$B$4:$I$2159,6,FALSE),"")</f>
        <v>NÃO</v>
      </c>
      <c r="L1441" s="83" t="str">
        <f>IF(H1441="RPPS",IFERROR(IF(VLOOKUP(A1441,'Suspensão de repasses - GESCON'!$D$3:$J$1048576,7,FALSE)="Validada","SIM","NÃO"),"NÃO"),"")</f>
        <v>NÃO</v>
      </c>
    </row>
    <row r="1442" spans="1:12" s="19" customFormat="1" ht="15" hidden="1" customHeight="1" x14ac:dyDescent="0.25">
      <c r="A1442" s="88" t="s">
        <v>6809</v>
      </c>
      <c r="B1442" s="40" t="s">
        <v>2554</v>
      </c>
      <c r="C1442" s="82" t="s">
        <v>10959</v>
      </c>
      <c r="D1442" s="82"/>
      <c r="E1442" s="82"/>
      <c r="F1442" s="82"/>
      <c r="G1442" s="82"/>
      <c r="H1442" s="40" t="s">
        <v>4</v>
      </c>
      <c r="I1442" s="83" t="str">
        <f>IFERROR(VLOOKUP(A1442,'Alíquotas - CADPREV'!$B$2152:$N$4324,8,FALSE),"")</f>
        <v/>
      </c>
      <c r="J1442" s="83" t="str">
        <f>IF(H1442="RPPS",VLOOKUP(A1442,' Legislação Benef - GESCON'!$B$4:$I$2159,3,FALSE),"")</f>
        <v/>
      </c>
      <c r="K1442" s="83" t="str">
        <f>IF(H1442="RPPS",VLOOKUP(A1442,' Legislação Benef - GESCON'!$B$4:$I$2159,6,FALSE),"")</f>
        <v/>
      </c>
      <c r="L1442" s="83" t="str">
        <f>IF(H1442="RPPS",IFERROR(IF(VLOOKUP(A1442,'Suspensão de repasses - GESCON'!$D$3:$J$1048576,7,FALSE)="Validada","SIM","NÃO"),"NÃO"),"")</f>
        <v/>
      </c>
    </row>
    <row r="1443" spans="1:12" s="19" customFormat="1" ht="15" customHeight="1" x14ac:dyDescent="0.25">
      <c r="A1443" s="88" t="s">
        <v>6810</v>
      </c>
      <c r="B1443" s="40" t="s">
        <v>29</v>
      </c>
      <c r="C1443" s="82" t="s">
        <v>10958</v>
      </c>
      <c r="D1443" s="82">
        <v>669</v>
      </c>
      <c r="E1443" s="82">
        <v>150</v>
      </c>
      <c r="F1443" s="82">
        <v>19</v>
      </c>
      <c r="G1443" s="82">
        <v>838</v>
      </c>
      <c r="H1443" s="40" t="s">
        <v>2</v>
      </c>
      <c r="I1443" s="83" t="str">
        <f>IFERROR(VLOOKUP(A1443,'Alíquotas - CADPREV'!$B$2152:$N$4324,8,FALSE),"")</f>
        <v>SIM</v>
      </c>
      <c r="J1443" s="83" t="str">
        <f>IF(H1443="RPPS",VLOOKUP(A1443,' Legislação Benef - GESCON'!$B$4:$I$2159,3,FALSE),"")</f>
        <v>NÃO</v>
      </c>
      <c r="K1443" s="83" t="str">
        <f>IF(H1443="RPPS",VLOOKUP(A1443,' Legislação Benef - GESCON'!$B$4:$I$2159,6,FALSE),"")</f>
        <v>NÃO</v>
      </c>
      <c r="L1443" s="83" t="str">
        <f>IF(H1443="RPPS",IFERROR(IF(VLOOKUP(A1443,'Suspensão de repasses - GESCON'!$D$3:$J$1048576,7,FALSE)="Validada","SIM","NÃO"),"NÃO"),"")</f>
        <v>NÃO</v>
      </c>
    </row>
    <row r="1444" spans="1:12" s="19" customFormat="1" ht="15" hidden="1" customHeight="1" x14ac:dyDescent="0.25">
      <c r="A1444" s="88" t="s">
        <v>6811</v>
      </c>
      <c r="B1444" s="40" t="s">
        <v>634</v>
      </c>
      <c r="C1444" s="82" t="s">
        <v>10959</v>
      </c>
      <c r="D1444" s="82"/>
      <c r="E1444" s="82"/>
      <c r="F1444" s="82"/>
      <c r="G1444" s="82"/>
      <c r="H1444" s="40" t="s">
        <v>4</v>
      </c>
      <c r="I1444" s="83" t="str">
        <f>IFERROR(VLOOKUP(A1444,'Alíquotas - CADPREV'!$B$2152:$N$4324,8,FALSE),"")</f>
        <v/>
      </c>
      <c r="J1444" s="83" t="str">
        <f>IF(H1444="RPPS",VLOOKUP(A1444,' Legislação Benef - GESCON'!$B$4:$I$2159,3,FALSE),"")</f>
        <v/>
      </c>
      <c r="K1444" s="83" t="str">
        <f>IF(H1444="RPPS",VLOOKUP(A1444,' Legislação Benef - GESCON'!$B$4:$I$2159,6,FALSE),"")</f>
        <v/>
      </c>
      <c r="L1444" s="83" t="str">
        <f>IF(H1444="RPPS",IFERROR(IF(VLOOKUP(A1444,'Suspensão de repasses - GESCON'!$D$3:$J$1048576,7,FALSE)="Validada","SIM","NÃO"),"NÃO"),"")</f>
        <v/>
      </c>
    </row>
    <row r="1445" spans="1:12" s="19" customFormat="1" ht="15" customHeight="1" x14ac:dyDescent="0.25">
      <c r="A1445" s="88" t="s">
        <v>6812</v>
      </c>
      <c r="B1445" s="40" t="s">
        <v>634</v>
      </c>
      <c r="C1445" s="82" t="s">
        <v>10958</v>
      </c>
      <c r="D1445" s="82">
        <v>2315</v>
      </c>
      <c r="E1445" s="82">
        <v>384</v>
      </c>
      <c r="F1445" s="82">
        <v>45</v>
      </c>
      <c r="G1445" s="82">
        <v>2744</v>
      </c>
      <c r="H1445" s="40" t="s">
        <v>2</v>
      </c>
      <c r="I1445" s="83" t="str">
        <f>IFERROR(VLOOKUP(A1445,'Alíquotas - CADPREV'!$B$2152:$N$4324,8,FALSE),"")</f>
        <v>NÃO</v>
      </c>
      <c r="J1445" s="83" t="str">
        <f>IF(H1445="RPPS",VLOOKUP(A1445,' Legislação Benef - GESCON'!$B$4:$I$2159,3,FALSE),"")</f>
        <v>NÃO</v>
      </c>
      <c r="K1445" s="83" t="str">
        <f>IF(H1445="RPPS",VLOOKUP(A1445,' Legislação Benef - GESCON'!$B$4:$I$2159,6,FALSE),"")</f>
        <v>NÃO</v>
      </c>
      <c r="L1445" s="83" t="str">
        <f>IF(H1445="RPPS",IFERROR(IF(VLOOKUP(A1445,'Suspensão de repasses - GESCON'!$D$3:$J$1048576,7,FALSE)="Validada","SIM","NÃO"),"NÃO"),"")</f>
        <v>NÃO</v>
      </c>
    </row>
    <row r="1446" spans="1:12" s="19" customFormat="1" ht="15" customHeight="1" x14ac:dyDescent="0.25">
      <c r="A1446" s="88" t="s">
        <v>6813</v>
      </c>
      <c r="B1446" s="40" t="s">
        <v>4626</v>
      </c>
      <c r="C1446" s="82" t="s">
        <v>10958</v>
      </c>
      <c r="D1446" s="82">
        <v>832</v>
      </c>
      <c r="E1446" s="82">
        <v>225</v>
      </c>
      <c r="F1446" s="82">
        <v>67</v>
      </c>
      <c r="G1446" s="82">
        <v>1124</v>
      </c>
      <c r="H1446" s="40" t="s">
        <v>2</v>
      </c>
      <c r="I1446" s="83" t="str">
        <f>IFERROR(VLOOKUP(A1446,'Alíquotas - CADPREV'!$B$2152:$N$4324,8,FALSE),"")</f>
        <v>SIM</v>
      </c>
      <c r="J1446" s="83" t="str">
        <f>IF(H1446="RPPS",VLOOKUP(A1446,' Legislação Benef - GESCON'!$B$4:$I$2159,3,FALSE),"")</f>
        <v>NÃO</v>
      </c>
      <c r="K1446" s="83" t="str">
        <f>IF(H1446="RPPS",VLOOKUP(A1446,' Legislação Benef - GESCON'!$B$4:$I$2159,6,FALSE),"")</f>
        <v>NÃO</v>
      </c>
      <c r="L1446" s="83" t="str">
        <f>IF(H1446="RPPS",IFERROR(IF(VLOOKUP(A1446,'Suspensão de repasses - GESCON'!$D$3:$J$1048576,7,FALSE)="Validada","SIM","NÃO"),"NÃO"),"")</f>
        <v>NÃO</v>
      </c>
    </row>
    <row r="1447" spans="1:12" s="19" customFormat="1" ht="15" hidden="1" customHeight="1" x14ac:dyDescent="0.25">
      <c r="A1447" s="88" t="s">
        <v>6814</v>
      </c>
      <c r="B1447" s="40" t="s">
        <v>215</v>
      </c>
      <c r="C1447" s="82" t="s">
        <v>10959</v>
      </c>
      <c r="D1447" s="82"/>
      <c r="E1447" s="82"/>
      <c r="F1447" s="82"/>
      <c r="G1447" s="82"/>
      <c r="H1447" s="40" t="s">
        <v>4</v>
      </c>
      <c r="I1447" s="83" t="str">
        <f>IFERROR(VLOOKUP(A1447,'Alíquotas - CADPREV'!$B$2152:$N$4324,8,FALSE),"")</f>
        <v/>
      </c>
      <c r="J1447" s="83" t="str">
        <f>IF(H1447="RPPS",VLOOKUP(A1447,' Legislação Benef - GESCON'!$B$4:$I$2159,3,FALSE),"")</f>
        <v/>
      </c>
      <c r="K1447" s="83" t="str">
        <f>IF(H1447="RPPS",VLOOKUP(A1447,' Legislação Benef - GESCON'!$B$4:$I$2159,6,FALSE),"")</f>
        <v/>
      </c>
      <c r="L1447" s="83" t="str">
        <f>IF(H1447="RPPS",IFERROR(IF(VLOOKUP(A1447,'Suspensão de repasses - GESCON'!$D$3:$J$1048576,7,FALSE)="Validada","SIM","NÃO"),"NÃO"),"")</f>
        <v/>
      </c>
    </row>
    <row r="1448" spans="1:12" s="19" customFormat="1" ht="15" customHeight="1" x14ac:dyDescent="0.25">
      <c r="A1448" s="88" t="s">
        <v>6815</v>
      </c>
      <c r="B1448" s="40" t="s">
        <v>4289</v>
      </c>
      <c r="C1448" s="82" t="s">
        <v>10958</v>
      </c>
      <c r="D1448" s="82">
        <v>2350</v>
      </c>
      <c r="E1448" s="82">
        <v>580</v>
      </c>
      <c r="F1448" s="82">
        <v>55</v>
      </c>
      <c r="G1448" s="82">
        <v>2985</v>
      </c>
      <c r="H1448" s="40" t="s">
        <v>2</v>
      </c>
      <c r="I1448" s="83" t="str">
        <f>IFERROR(VLOOKUP(A1448,'Alíquotas - CADPREV'!$B$2152:$N$4324,8,FALSE),"")</f>
        <v>NÃO</v>
      </c>
      <c r="J1448" s="83" t="str">
        <f>IF(H1448="RPPS",VLOOKUP(A1448,' Legislação Benef - GESCON'!$B$4:$I$2159,3,FALSE),"")</f>
        <v>NÃO</v>
      </c>
      <c r="K1448" s="83" t="str">
        <f>IF(H1448="RPPS",VLOOKUP(A1448,' Legislação Benef - GESCON'!$B$4:$I$2159,6,FALSE),"")</f>
        <v>NÃO</v>
      </c>
      <c r="L1448" s="83" t="str">
        <f>IF(H1448="RPPS",IFERROR(IF(VLOOKUP(A1448,'Suspensão de repasses - GESCON'!$D$3:$J$1048576,7,FALSE)="Validada","SIM","NÃO"),"NÃO"),"")</f>
        <v>NÃO</v>
      </c>
    </row>
    <row r="1449" spans="1:12" s="19" customFormat="1" ht="15" hidden="1" customHeight="1" x14ac:dyDescent="0.25">
      <c r="A1449" s="88" t="s">
        <v>6816</v>
      </c>
      <c r="B1449" s="40" t="s">
        <v>1356</v>
      </c>
      <c r="C1449" s="82" t="s">
        <v>10959</v>
      </c>
      <c r="D1449" s="82"/>
      <c r="E1449" s="82"/>
      <c r="F1449" s="82"/>
      <c r="G1449" s="82"/>
      <c r="H1449" s="40" t="s">
        <v>4</v>
      </c>
      <c r="I1449" s="83" t="str">
        <f>IFERROR(VLOOKUP(A1449,'Alíquotas - CADPREV'!$B$2152:$N$4324,8,FALSE),"")</f>
        <v/>
      </c>
      <c r="J1449" s="83" t="str">
        <f>IF(H1449="RPPS",VLOOKUP(A1449,' Legislação Benef - GESCON'!$B$4:$I$2159,3,FALSE),"")</f>
        <v/>
      </c>
      <c r="K1449" s="83" t="str">
        <f>IF(H1449="RPPS",VLOOKUP(A1449,' Legislação Benef - GESCON'!$B$4:$I$2159,6,FALSE),"")</f>
        <v/>
      </c>
      <c r="L1449" s="83" t="str">
        <f>IF(H1449="RPPS",IFERROR(IF(VLOOKUP(A1449,'Suspensão de repasses - GESCON'!$D$3:$J$1048576,7,FALSE)="Validada","SIM","NÃO"),"NÃO"),"")</f>
        <v/>
      </c>
    </row>
    <row r="1450" spans="1:12" s="19" customFormat="1" ht="15" hidden="1" customHeight="1" x14ac:dyDescent="0.25">
      <c r="A1450" s="88" t="s">
        <v>6817</v>
      </c>
      <c r="B1450" s="40" t="s">
        <v>215</v>
      </c>
      <c r="C1450" s="82" t="s">
        <v>10959</v>
      </c>
      <c r="D1450" s="82"/>
      <c r="E1450" s="82"/>
      <c r="F1450" s="82"/>
      <c r="G1450" s="82"/>
      <c r="H1450" s="40" t="s">
        <v>4</v>
      </c>
      <c r="I1450" s="83" t="str">
        <f>IFERROR(VLOOKUP(A1450,'Alíquotas - CADPREV'!$B$2152:$N$4324,8,FALSE),"")</f>
        <v/>
      </c>
      <c r="J1450" s="83" t="str">
        <f>IF(H1450="RPPS",VLOOKUP(A1450,' Legislação Benef - GESCON'!$B$4:$I$2159,3,FALSE),"")</f>
        <v/>
      </c>
      <c r="K1450" s="83" t="str">
        <f>IF(H1450="RPPS",VLOOKUP(A1450,' Legislação Benef - GESCON'!$B$4:$I$2159,6,FALSE),"")</f>
        <v/>
      </c>
      <c r="L1450" s="83" t="str">
        <f>IF(H1450="RPPS",IFERROR(IF(VLOOKUP(A1450,'Suspensão de repasses - GESCON'!$D$3:$J$1048576,7,FALSE)="Validada","SIM","NÃO"),"NÃO"),"")</f>
        <v/>
      </c>
    </row>
    <row r="1451" spans="1:12" s="19" customFormat="1" ht="15" hidden="1" customHeight="1" x14ac:dyDescent="0.25">
      <c r="A1451" s="88" t="s">
        <v>6818</v>
      </c>
      <c r="B1451" s="40" t="s">
        <v>3812</v>
      </c>
      <c r="C1451" s="82" t="s">
        <v>10959</v>
      </c>
      <c r="D1451" s="82"/>
      <c r="E1451" s="82"/>
      <c r="F1451" s="82"/>
      <c r="G1451" s="82"/>
      <c r="H1451" s="40" t="s">
        <v>4</v>
      </c>
      <c r="I1451" s="83" t="str">
        <f>IFERROR(VLOOKUP(A1451,'Alíquotas - CADPREV'!$B$2152:$N$4324,8,FALSE),"")</f>
        <v/>
      </c>
      <c r="J1451" s="83" t="str">
        <f>IF(H1451="RPPS",VLOOKUP(A1451,' Legislação Benef - GESCON'!$B$4:$I$2159,3,FALSE),"")</f>
        <v/>
      </c>
      <c r="K1451" s="83" t="str">
        <f>IF(H1451="RPPS",VLOOKUP(A1451,' Legislação Benef - GESCON'!$B$4:$I$2159,6,FALSE),"")</f>
        <v/>
      </c>
      <c r="L1451" s="83" t="str">
        <f>IF(H1451="RPPS",IFERROR(IF(VLOOKUP(A1451,'Suspensão de repasses - GESCON'!$D$3:$J$1048576,7,FALSE)="Validada","SIM","NÃO"),"NÃO"),"")</f>
        <v/>
      </c>
    </row>
    <row r="1452" spans="1:12" s="19" customFormat="1" ht="15" hidden="1" customHeight="1" x14ac:dyDescent="0.25">
      <c r="A1452" s="88" t="s">
        <v>6819</v>
      </c>
      <c r="B1452" s="40" t="s">
        <v>1356</v>
      </c>
      <c r="C1452" s="82" t="s">
        <v>10959</v>
      </c>
      <c r="D1452" s="82"/>
      <c r="E1452" s="82"/>
      <c r="F1452" s="82"/>
      <c r="G1452" s="82"/>
      <c r="H1452" s="40" t="s">
        <v>4</v>
      </c>
      <c r="I1452" s="83" t="str">
        <f>IFERROR(VLOOKUP(A1452,'Alíquotas - CADPREV'!$B$2152:$N$4324,8,FALSE),"")</f>
        <v/>
      </c>
      <c r="J1452" s="83" t="str">
        <f>IF(H1452="RPPS",VLOOKUP(A1452,' Legislação Benef - GESCON'!$B$4:$I$2159,3,FALSE),"")</f>
        <v/>
      </c>
      <c r="K1452" s="83" t="str">
        <f>IF(H1452="RPPS",VLOOKUP(A1452,' Legislação Benef - GESCON'!$B$4:$I$2159,6,FALSE),"")</f>
        <v/>
      </c>
      <c r="L1452" s="83" t="str">
        <f>IF(H1452="RPPS",IFERROR(IF(VLOOKUP(A1452,'Suspensão de repasses - GESCON'!$D$3:$J$1048576,7,FALSE)="Validada","SIM","NÃO"),"NÃO"),"")</f>
        <v/>
      </c>
    </row>
    <row r="1453" spans="1:12" s="19" customFormat="1" ht="15" hidden="1" customHeight="1" x14ac:dyDescent="0.25">
      <c r="A1453" s="88" t="s">
        <v>6820</v>
      </c>
      <c r="B1453" s="40" t="s">
        <v>4626</v>
      </c>
      <c r="C1453" s="82" t="s">
        <v>10959</v>
      </c>
      <c r="D1453" s="82"/>
      <c r="E1453" s="82"/>
      <c r="F1453" s="82"/>
      <c r="G1453" s="82"/>
      <c r="H1453" s="40" t="s">
        <v>4</v>
      </c>
      <c r="I1453" s="83" t="str">
        <f>IFERROR(VLOOKUP(A1453,'Alíquotas - CADPREV'!$B$2152:$N$4324,8,FALSE),"")</f>
        <v/>
      </c>
      <c r="J1453" s="83" t="str">
        <f>IF(H1453="RPPS",VLOOKUP(A1453,' Legislação Benef - GESCON'!$B$4:$I$2159,3,FALSE),"")</f>
        <v/>
      </c>
      <c r="K1453" s="83" t="str">
        <f>IF(H1453="RPPS",VLOOKUP(A1453,' Legislação Benef - GESCON'!$B$4:$I$2159,6,FALSE),"")</f>
        <v/>
      </c>
      <c r="L1453" s="83" t="str">
        <f>IF(H1453="RPPS",IFERROR(IF(VLOOKUP(A1453,'Suspensão de repasses - GESCON'!$D$3:$J$1048576,7,FALSE)="Validada","SIM","NÃO"),"NÃO"),"")</f>
        <v/>
      </c>
    </row>
    <row r="1454" spans="1:12" s="19" customFormat="1" ht="15" customHeight="1" x14ac:dyDescent="0.25">
      <c r="A1454" s="88" t="s">
        <v>6821</v>
      </c>
      <c r="B1454" s="40" t="s">
        <v>3812</v>
      </c>
      <c r="C1454" s="82" t="s">
        <v>10958</v>
      </c>
      <c r="D1454" s="82">
        <v>185</v>
      </c>
      <c r="E1454" s="82">
        <v>72</v>
      </c>
      <c r="F1454" s="82">
        <v>24</v>
      </c>
      <c r="G1454" s="82">
        <v>281</v>
      </c>
      <c r="H1454" s="40" t="s">
        <v>2</v>
      </c>
      <c r="I1454" s="83" t="str">
        <f>IFERROR(VLOOKUP(A1454,'Alíquotas - CADPREV'!$B$2152:$N$4324,8,FALSE),"")</f>
        <v>NÃO</v>
      </c>
      <c r="J1454" s="83" t="str">
        <f>IF(H1454="RPPS",VLOOKUP(A1454,' Legislação Benef - GESCON'!$B$4:$I$2159,3,FALSE),"")</f>
        <v>NÃO</v>
      </c>
      <c r="K1454" s="83" t="str">
        <f>IF(H1454="RPPS",VLOOKUP(A1454,' Legislação Benef - GESCON'!$B$4:$I$2159,6,FALSE),"")</f>
        <v>NÃO</v>
      </c>
      <c r="L1454" s="83" t="str">
        <f>IF(H1454="RPPS",IFERROR(IF(VLOOKUP(A1454,'Suspensão de repasses - GESCON'!$D$3:$J$1048576,7,FALSE)="Validada","SIM","NÃO"),"NÃO"),"")</f>
        <v>NÃO</v>
      </c>
    </row>
    <row r="1455" spans="1:12" s="19" customFormat="1" ht="15" hidden="1" customHeight="1" x14ac:dyDescent="0.25">
      <c r="A1455" s="88" t="s">
        <v>6822</v>
      </c>
      <c r="B1455" s="40" t="s">
        <v>3812</v>
      </c>
      <c r="C1455" s="82" t="s">
        <v>10959</v>
      </c>
      <c r="D1455" s="82"/>
      <c r="E1455" s="82"/>
      <c r="F1455" s="82"/>
      <c r="G1455" s="82"/>
      <c r="H1455" s="40" t="s">
        <v>4</v>
      </c>
      <c r="I1455" s="83" t="str">
        <f>IFERROR(VLOOKUP(A1455,'Alíquotas - CADPREV'!$B$2152:$N$4324,8,FALSE),"")</f>
        <v/>
      </c>
      <c r="J1455" s="83" t="str">
        <f>IF(H1455="RPPS",VLOOKUP(A1455,' Legislação Benef - GESCON'!$B$4:$I$2159,3,FALSE),"")</f>
        <v/>
      </c>
      <c r="K1455" s="83" t="str">
        <f>IF(H1455="RPPS",VLOOKUP(A1455,' Legislação Benef - GESCON'!$B$4:$I$2159,6,FALSE),"")</f>
        <v/>
      </c>
      <c r="L1455" s="83" t="str">
        <f>IF(H1455="RPPS",IFERROR(IF(VLOOKUP(A1455,'Suspensão de repasses - GESCON'!$D$3:$J$1048576,7,FALSE)="Validada","SIM","NÃO"),"NÃO"),"")</f>
        <v/>
      </c>
    </row>
    <row r="1456" spans="1:12" s="19" customFormat="1" ht="15" hidden="1" customHeight="1" x14ac:dyDescent="0.25">
      <c r="A1456" s="88" t="s">
        <v>6823</v>
      </c>
      <c r="B1456" s="40" t="s">
        <v>5227</v>
      </c>
      <c r="C1456" s="82" t="s">
        <v>10959</v>
      </c>
      <c r="D1456" s="82"/>
      <c r="E1456" s="82"/>
      <c r="F1456" s="82"/>
      <c r="G1456" s="82"/>
      <c r="H1456" s="40" t="s">
        <v>4</v>
      </c>
      <c r="I1456" s="83" t="str">
        <f>IFERROR(VLOOKUP(A1456,'Alíquotas - CADPREV'!$B$2152:$N$4324,8,FALSE),"")</f>
        <v/>
      </c>
      <c r="J1456" s="83" t="str">
        <f>IF(H1456="RPPS",VLOOKUP(A1456,' Legislação Benef - GESCON'!$B$4:$I$2159,3,FALSE),"")</f>
        <v/>
      </c>
      <c r="K1456" s="83" t="str">
        <f>IF(H1456="RPPS",VLOOKUP(A1456,' Legislação Benef - GESCON'!$B$4:$I$2159,6,FALSE),"")</f>
        <v/>
      </c>
      <c r="L1456" s="83" t="str">
        <f>IF(H1456="RPPS",IFERROR(IF(VLOOKUP(A1456,'Suspensão de repasses - GESCON'!$D$3:$J$1048576,7,FALSE)="Validada","SIM","NÃO"),"NÃO"),"")</f>
        <v/>
      </c>
    </row>
    <row r="1457" spans="1:12" s="19" customFormat="1" ht="15" customHeight="1" x14ac:dyDescent="0.25">
      <c r="A1457" s="88" t="s">
        <v>6824</v>
      </c>
      <c r="B1457" s="40" t="s">
        <v>2926</v>
      </c>
      <c r="C1457" s="82" t="s">
        <v>10958</v>
      </c>
      <c r="D1457" s="82">
        <v>280</v>
      </c>
      <c r="E1457" s="82">
        <v>9</v>
      </c>
      <c r="F1457" s="82">
        <v>0</v>
      </c>
      <c r="G1457" s="82">
        <v>289</v>
      </c>
      <c r="H1457" s="40" t="s">
        <v>2</v>
      </c>
      <c r="I1457" s="83" t="str">
        <f>IFERROR(VLOOKUP(A1457,'Alíquotas - CADPREV'!$B$2152:$N$4324,8,FALSE),"")</f>
        <v>SIM</v>
      </c>
      <c r="J1457" s="83" t="str">
        <f>IF(H1457="RPPS",VLOOKUP(A1457,' Legislação Benef - GESCON'!$B$4:$I$2159,3,FALSE),"")</f>
        <v>NÃO</v>
      </c>
      <c r="K1457" s="83" t="str">
        <f>IF(H1457="RPPS",VLOOKUP(A1457,' Legislação Benef - GESCON'!$B$4:$I$2159,6,FALSE),"")</f>
        <v>NÃO</v>
      </c>
      <c r="L1457" s="83" t="str">
        <f>IF(H1457="RPPS",IFERROR(IF(VLOOKUP(A1457,'Suspensão de repasses - GESCON'!$D$3:$J$1048576,7,FALSE)="Validada","SIM","NÃO"),"NÃO"),"")</f>
        <v>SIM</v>
      </c>
    </row>
    <row r="1458" spans="1:12" s="19" customFormat="1" ht="15" customHeight="1" x14ac:dyDescent="0.25">
      <c r="A1458" s="88" t="s">
        <v>6825</v>
      </c>
      <c r="B1458" s="40" t="s">
        <v>1356</v>
      </c>
      <c r="C1458" s="82" t="s">
        <v>10958</v>
      </c>
      <c r="D1458" s="82"/>
      <c r="E1458" s="82"/>
      <c r="F1458" s="82"/>
      <c r="G1458" s="82"/>
      <c r="H1458" s="40" t="s">
        <v>2</v>
      </c>
      <c r="I1458" s="83" t="str">
        <f>IFERROR(VLOOKUP(A1458,'Alíquotas - CADPREV'!$B$2152:$N$4324,8,FALSE),"")</f>
        <v>NÃO</v>
      </c>
      <c r="J1458" s="83" t="str">
        <f>IF(H1458="RPPS",VLOOKUP(A1458,' Legislação Benef - GESCON'!$B$4:$I$2159,3,FALSE),"")</f>
        <v>NÃO</v>
      </c>
      <c r="K1458" s="83" t="str">
        <f>IF(H1458="RPPS",VLOOKUP(A1458,' Legislação Benef - GESCON'!$B$4:$I$2159,6,FALSE),"")</f>
        <v>NÃO</v>
      </c>
      <c r="L1458" s="83" t="str">
        <f>IF(H1458="RPPS",IFERROR(IF(VLOOKUP(A1458,'Suspensão de repasses - GESCON'!$D$3:$J$1048576,7,FALSE)="Validada","SIM","NÃO"),"NÃO"),"")</f>
        <v>NÃO</v>
      </c>
    </row>
    <row r="1459" spans="1:12" s="19" customFormat="1" ht="15" customHeight="1" x14ac:dyDescent="0.25">
      <c r="A1459" s="88" t="s">
        <v>6826</v>
      </c>
      <c r="B1459" s="40" t="s">
        <v>901</v>
      </c>
      <c r="C1459" s="82" t="s">
        <v>10958</v>
      </c>
      <c r="D1459" s="82">
        <v>1242</v>
      </c>
      <c r="E1459" s="82">
        <v>296</v>
      </c>
      <c r="F1459" s="82">
        <v>67</v>
      </c>
      <c r="G1459" s="82">
        <v>1605</v>
      </c>
      <c r="H1459" s="40" t="s">
        <v>2</v>
      </c>
      <c r="I1459" s="83" t="str">
        <f>IFERROR(VLOOKUP(A1459,'Alíquotas - CADPREV'!$B$2152:$N$4324,8,FALSE),"")</f>
        <v>NÃO</v>
      </c>
      <c r="J1459" s="83" t="str">
        <f>IF(H1459="RPPS",VLOOKUP(A1459,' Legislação Benef - GESCON'!$B$4:$I$2159,3,FALSE),"")</f>
        <v>NÃO</v>
      </c>
      <c r="K1459" s="83" t="str">
        <f>IF(H1459="RPPS",VLOOKUP(A1459,' Legislação Benef - GESCON'!$B$4:$I$2159,6,FALSE),"")</f>
        <v>NÃO</v>
      </c>
      <c r="L1459" s="83" t="str">
        <f>IF(H1459="RPPS",IFERROR(IF(VLOOKUP(A1459,'Suspensão de repasses - GESCON'!$D$3:$J$1048576,7,FALSE)="Validada","SIM","NÃO"),"NÃO"),"")</f>
        <v>NÃO</v>
      </c>
    </row>
    <row r="1460" spans="1:12" s="19" customFormat="1" ht="15" hidden="1" customHeight="1" x14ac:dyDescent="0.25">
      <c r="A1460" s="88" t="s">
        <v>6827</v>
      </c>
      <c r="B1460" s="40" t="s">
        <v>1356</v>
      </c>
      <c r="C1460" s="82" t="s">
        <v>10959</v>
      </c>
      <c r="D1460" s="82"/>
      <c r="E1460" s="82"/>
      <c r="F1460" s="82"/>
      <c r="G1460" s="82"/>
      <c r="H1460" s="40" t="s">
        <v>4</v>
      </c>
      <c r="I1460" s="83" t="str">
        <f>IFERROR(VLOOKUP(A1460,'Alíquotas - CADPREV'!$B$2152:$N$4324,8,FALSE),"")</f>
        <v/>
      </c>
      <c r="J1460" s="83" t="str">
        <f>IF(H1460="RPPS",VLOOKUP(A1460,' Legislação Benef - GESCON'!$B$4:$I$2159,3,FALSE),"")</f>
        <v/>
      </c>
      <c r="K1460" s="83" t="str">
        <f>IF(H1460="RPPS",VLOOKUP(A1460,' Legislação Benef - GESCON'!$B$4:$I$2159,6,FALSE),"")</f>
        <v/>
      </c>
      <c r="L1460" s="83" t="str">
        <f>IF(H1460="RPPS",IFERROR(IF(VLOOKUP(A1460,'Suspensão de repasses - GESCON'!$D$3:$J$1048576,7,FALSE)="Validada","SIM","NÃO"),"NÃO"),"")</f>
        <v/>
      </c>
    </row>
    <row r="1461" spans="1:12" s="19" customFormat="1" ht="15" customHeight="1" x14ac:dyDescent="0.25">
      <c r="A1461" s="88" t="s">
        <v>6828</v>
      </c>
      <c r="B1461" s="40" t="s">
        <v>901</v>
      </c>
      <c r="C1461" s="82" t="s">
        <v>10958</v>
      </c>
      <c r="D1461" s="82">
        <v>161</v>
      </c>
      <c r="E1461" s="82">
        <v>34</v>
      </c>
      <c r="F1461" s="82">
        <v>10</v>
      </c>
      <c r="G1461" s="82">
        <v>205</v>
      </c>
      <c r="H1461" s="40" t="s">
        <v>2</v>
      </c>
      <c r="I1461" s="83" t="str">
        <f>IFERROR(VLOOKUP(A1461,'Alíquotas - CADPREV'!$B$2152:$N$4324,8,FALSE),"")</f>
        <v>NÃO</v>
      </c>
      <c r="J1461" s="83" t="str">
        <f>IF(H1461="RPPS",VLOOKUP(A1461,' Legislação Benef - GESCON'!$B$4:$I$2159,3,FALSE),"")</f>
        <v>NÃO</v>
      </c>
      <c r="K1461" s="83" t="str">
        <f>IF(H1461="RPPS",VLOOKUP(A1461,' Legislação Benef - GESCON'!$B$4:$I$2159,6,FALSE),"")</f>
        <v>NÃO</v>
      </c>
      <c r="L1461" s="83" t="str">
        <f>IF(H1461="RPPS",IFERROR(IF(VLOOKUP(A1461,'Suspensão de repasses - GESCON'!$D$3:$J$1048576,7,FALSE)="Validada","SIM","NÃO"),"NÃO"),"")</f>
        <v>NÃO</v>
      </c>
    </row>
    <row r="1462" spans="1:12" s="19" customFormat="1" ht="15" hidden="1" customHeight="1" x14ac:dyDescent="0.25">
      <c r="A1462" s="88" t="s">
        <v>6829</v>
      </c>
      <c r="B1462" s="40" t="s">
        <v>1356</v>
      </c>
      <c r="C1462" s="82" t="s">
        <v>10959</v>
      </c>
      <c r="D1462" s="82"/>
      <c r="E1462" s="82"/>
      <c r="F1462" s="82"/>
      <c r="G1462" s="82"/>
      <c r="H1462" s="40" t="s">
        <v>4</v>
      </c>
      <c r="I1462" s="83" t="str">
        <f>IFERROR(VLOOKUP(A1462,'Alíquotas - CADPREV'!$B$2152:$N$4324,8,FALSE),"")</f>
        <v/>
      </c>
      <c r="J1462" s="83" t="str">
        <f>IF(H1462="RPPS",VLOOKUP(A1462,' Legislação Benef - GESCON'!$B$4:$I$2159,3,FALSE),"")</f>
        <v/>
      </c>
      <c r="K1462" s="83" t="str">
        <f>IF(H1462="RPPS",VLOOKUP(A1462,' Legislação Benef - GESCON'!$B$4:$I$2159,6,FALSE),"")</f>
        <v/>
      </c>
      <c r="L1462" s="83" t="str">
        <f>IF(H1462="RPPS",IFERROR(IF(VLOOKUP(A1462,'Suspensão de repasses - GESCON'!$D$3:$J$1048576,7,FALSE)="Validada","SIM","NÃO"),"NÃO"),"")</f>
        <v/>
      </c>
    </row>
    <row r="1463" spans="1:12" s="19" customFormat="1" ht="15" hidden="1" customHeight="1" x14ac:dyDescent="0.25">
      <c r="A1463" s="88" t="s">
        <v>6830</v>
      </c>
      <c r="B1463" s="40" t="s">
        <v>4559</v>
      </c>
      <c r="C1463" s="82" t="s">
        <v>10959</v>
      </c>
      <c r="D1463" s="82"/>
      <c r="E1463" s="82"/>
      <c r="F1463" s="82"/>
      <c r="G1463" s="82"/>
      <c r="H1463" s="40" t="s">
        <v>4</v>
      </c>
      <c r="I1463" s="83" t="str">
        <f>IFERROR(VLOOKUP(A1463,'Alíquotas - CADPREV'!$B$2152:$N$4324,8,FALSE),"")</f>
        <v/>
      </c>
      <c r="J1463" s="83" t="str">
        <f>IF(H1463="RPPS",VLOOKUP(A1463,' Legislação Benef - GESCON'!$B$4:$I$2159,3,FALSE),"")</f>
        <v/>
      </c>
      <c r="K1463" s="83" t="str">
        <f>IF(H1463="RPPS",VLOOKUP(A1463,' Legislação Benef - GESCON'!$B$4:$I$2159,6,FALSE),"")</f>
        <v/>
      </c>
      <c r="L1463" s="83" t="str">
        <f>IF(H1463="RPPS",IFERROR(IF(VLOOKUP(A1463,'Suspensão de repasses - GESCON'!$D$3:$J$1048576,7,FALSE)="Validada","SIM","NÃO"),"NÃO"),"")</f>
        <v/>
      </c>
    </row>
    <row r="1464" spans="1:12" s="19" customFormat="1" ht="15" hidden="1" customHeight="1" x14ac:dyDescent="0.25">
      <c r="A1464" s="88" t="s">
        <v>6831</v>
      </c>
      <c r="B1464" s="40" t="s">
        <v>2926</v>
      </c>
      <c r="C1464" s="82" t="s">
        <v>10959</v>
      </c>
      <c r="D1464" s="82"/>
      <c r="E1464" s="82"/>
      <c r="F1464" s="82"/>
      <c r="G1464" s="82"/>
      <c r="H1464" s="40" t="s">
        <v>4</v>
      </c>
      <c r="I1464" s="83" t="str">
        <f>IFERROR(VLOOKUP(A1464,'Alíquotas - CADPREV'!$B$2152:$N$4324,8,FALSE),"")</f>
        <v/>
      </c>
      <c r="J1464" s="83" t="str">
        <f>IF(H1464="RPPS",VLOOKUP(A1464,' Legislação Benef - GESCON'!$B$4:$I$2159,3,FALSE),"")</f>
        <v/>
      </c>
      <c r="K1464" s="83" t="str">
        <f>IF(H1464="RPPS",VLOOKUP(A1464,' Legislação Benef - GESCON'!$B$4:$I$2159,6,FALSE),"")</f>
        <v/>
      </c>
      <c r="L1464" s="83" t="str">
        <f>IF(H1464="RPPS",IFERROR(IF(VLOOKUP(A1464,'Suspensão de repasses - GESCON'!$D$3:$J$1048576,7,FALSE)="Validada","SIM","NÃO"),"NÃO"),"")</f>
        <v/>
      </c>
    </row>
    <row r="1465" spans="1:12" s="19" customFormat="1" ht="15" hidden="1" customHeight="1" x14ac:dyDescent="0.25">
      <c r="A1465" s="88" t="s">
        <v>6832</v>
      </c>
      <c r="B1465" s="40" t="s">
        <v>215</v>
      </c>
      <c r="C1465" s="82" t="s">
        <v>10959</v>
      </c>
      <c r="D1465" s="82"/>
      <c r="E1465" s="82"/>
      <c r="F1465" s="82"/>
      <c r="G1465" s="82"/>
      <c r="H1465" s="40" t="s">
        <v>4</v>
      </c>
      <c r="I1465" s="83" t="str">
        <f>IFERROR(VLOOKUP(A1465,'Alíquotas - CADPREV'!$B$2152:$N$4324,8,FALSE),"")</f>
        <v/>
      </c>
      <c r="J1465" s="83" t="str">
        <f>IF(H1465="RPPS",VLOOKUP(A1465,' Legislação Benef - GESCON'!$B$4:$I$2159,3,FALSE),"")</f>
        <v/>
      </c>
      <c r="K1465" s="83" t="str">
        <f>IF(H1465="RPPS",VLOOKUP(A1465,' Legislação Benef - GESCON'!$B$4:$I$2159,6,FALSE),"")</f>
        <v/>
      </c>
      <c r="L1465" s="83" t="str">
        <f>IF(H1465="RPPS",IFERROR(IF(VLOOKUP(A1465,'Suspensão de repasses - GESCON'!$D$3:$J$1048576,7,FALSE)="Validada","SIM","NÃO"),"NÃO"),"")</f>
        <v/>
      </c>
    </row>
    <row r="1466" spans="1:12" s="19" customFormat="1" ht="15" customHeight="1" x14ac:dyDescent="0.25">
      <c r="A1466" s="88" t="s">
        <v>6833</v>
      </c>
      <c r="B1466" s="40" t="s">
        <v>901</v>
      </c>
      <c r="C1466" s="82" t="s">
        <v>10958</v>
      </c>
      <c r="D1466" s="82">
        <v>506</v>
      </c>
      <c r="E1466" s="82">
        <v>164</v>
      </c>
      <c r="F1466" s="82">
        <v>35</v>
      </c>
      <c r="G1466" s="82">
        <v>705</v>
      </c>
      <c r="H1466" s="40" t="s">
        <v>2</v>
      </c>
      <c r="I1466" s="83" t="str">
        <f>IFERROR(VLOOKUP(A1466,'Alíquotas - CADPREV'!$B$2152:$N$4324,8,FALSE),"")</f>
        <v>NÃO</v>
      </c>
      <c r="J1466" s="83" t="str">
        <f>IF(H1466="RPPS",VLOOKUP(A1466,' Legislação Benef - GESCON'!$B$4:$I$2159,3,FALSE),"")</f>
        <v>NÃO</v>
      </c>
      <c r="K1466" s="83" t="str">
        <f>IF(H1466="RPPS",VLOOKUP(A1466,' Legislação Benef - GESCON'!$B$4:$I$2159,6,FALSE),"")</f>
        <v>NÃO</v>
      </c>
      <c r="L1466" s="83" t="str">
        <f>IF(H1466="RPPS",IFERROR(IF(VLOOKUP(A1466,'Suspensão de repasses - GESCON'!$D$3:$J$1048576,7,FALSE)="Validada","SIM","NÃO"),"NÃO"),"")</f>
        <v>NÃO</v>
      </c>
    </row>
    <row r="1467" spans="1:12" s="19" customFormat="1" ht="15" hidden="1" customHeight="1" x14ac:dyDescent="0.25">
      <c r="A1467" s="88" t="s">
        <v>6834</v>
      </c>
      <c r="B1467" s="40" t="s">
        <v>5227</v>
      </c>
      <c r="C1467" s="82" t="s">
        <v>10959</v>
      </c>
      <c r="D1467" s="82"/>
      <c r="E1467" s="82"/>
      <c r="F1467" s="82"/>
      <c r="G1467" s="82"/>
      <c r="H1467" s="40" t="s">
        <v>4</v>
      </c>
      <c r="I1467" s="83" t="str">
        <f>IFERROR(VLOOKUP(A1467,'Alíquotas - CADPREV'!$B$2152:$N$4324,8,FALSE),"")</f>
        <v/>
      </c>
      <c r="J1467" s="83" t="str">
        <f>IF(H1467="RPPS",VLOOKUP(A1467,' Legislação Benef - GESCON'!$B$4:$I$2159,3,FALSE),"")</f>
        <v/>
      </c>
      <c r="K1467" s="83" t="str">
        <f>IF(H1467="RPPS",VLOOKUP(A1467,' Legislação Benef - GESCON'!$B$4:$I$2159,6,FALSE),"")</f>
        <v/>
      </c>
      <c r="L1467" s="83" t="str">
        <f>IF(H1467="RPPS",IFERROR(IF(VLOOKUP(A1467,'Suspensão de repasses - GESCON'!$D$3:$J$1048576,7,FALSE)="Validada","SIM","NÃO"),"NÃO"),"")</f>
        <v/>
      </c>
    </row>
    <row r="1468" spans="1:12" s="19" customFormat="1" ht="15" hidden="1" customHeight="1" x14ac:dyDescent="0.25">
      <c r="A1468" s="88" t="s">
        <v>6835</v>
      </c>
      <c r="B1468" s="40" t="s">
        <v>634</v>
      </c>
      <c r="C1468" s="82" t="s">
        <v>10959</v>
      </c>
      <c r="D1468" s="82"/>
      <c r="E1468" s="82"/>
      <c r="F1468" s="82"/>
      <c r="G1468" s="82"/>
      <c r="H1468" s="40" t="s">
        <v>4</v>
      </c>
      <c r="I1468" s="83" t="str">
        <f>IFERROR(VLOOKUP(A1468,'Alíquotas - CADPREV'!$B$2152:$N$4324,8,FALSE),"")</f>
        <v/>
      </c>
      <c r="J1468" s="83" t="str">
        <f>IF(H1468="RPPS",VLOOKUP(A1468,' Legislação Benef - GESCON'!$B$4:$I$2159,3,FALSE),"")</f>
        <v/>
      </c>
      <c r="K1468" s="83" t="str">
        <f>IF(H1468="RPPS",VLOOKUP(A1468,' Legislação Benef - GESCON'!$B$4:$I$2159,6,FALSE),"")</f>
        <v/>
      </c>
      <c r="L1468" s="83" t="str">
        <f>IF(H1468="RPPS",IFERROR(IF(VLOOKUP(A1468,'Suspensão de repasses - GESCON'!$D$3:$J$1048576,7,FALSE)="Validada","SIM","NÃO"),"NÃO"),"")</f>
        <v/>
      </c>
    </row>
    <row r="1469" spans="1:12" s="19" customFormat="1" ht="15" hidden="1" customHeight="1" x14ac:dyDescent="0.25">
      <c r="A1469" s="88" t="s">
        <v>6836</v>
      </c>
      <c r="B1469" s="40" t="s">
        <v>901</v>
      </c>
      <c r="C1469" s="82" t="s">
        <v>10959</v>
      </c>
      <c r="D1469" s="82"/>
      <c r="E1469" s="82"/>
      <c r="F1469" s="82"/>
      <c r="G1469" s="82"/>
      <c r="H1469" s="40" t="s">
        <v>4</v>
      </c>
      <c r="I1469" s="83" t="str">
        <f>IFERROR(VLOOKUP(A1469,'Alíquotas - CADPREV'!$B$2152:$N$4324,8,FALSE),"")</f>
        <v/>
      </c>
      <c r="J1469" s="83" t="str">
        <f>IF(H1469="RPPS",VLOOKUP(A1469,' Legislação Benef - GESCON'!$B$4:$I$2159,3,FALSE),"")</f>
        <v/>
      </c>
      <c r="K1469" s="83" t="str">
        <f>IF(H1469="RPPS",VLOOKUP(A1469,' Legislação Benef - GESCON'!$B$4:$I$2159,6,FALSE),"")</f>
        <v/>
      </c>
      <c r="L1469" s="83" t="str">
        <f>IF(H1469="RPPS",IFERROR(IF(VLOOKUP(A1469,'Suspensão de repasses - GESCON'!$D$3:$J$1048576,7,FALSE)="Validada","SIM","NÃO"),"NÃO"),"")</f>
        <v/>
      </c>
    </row>
    <row r="1470" spans="1:12" s="19" customFormat="1" ht="15" hidden="1" customHeight="1" x14ac:dyDescent="0.25">
      <c r="A1470" s="88" t="s">
        <v>6837</v>
      </c>
      <c r="B1470" s="40" t="s">
        <v>1356</v>
      </c>
      <c r="C1470" s="82" t="s">
        <v>10959</v>
      </c>
      <c r="D1470" s="82"/>
      <c r="E1470" s="82"/>
      <c r="F1470" s="82"/>
      <c r="G1470" s="82"/>
      <c r="H1470" s="40" t="s">
        <v>4</v>
      </c>
      <c r="I1470" s="83" t="str">
        <f>IFERROR(VLOOKUP(A1470,'Alíquotas - CADPREV'!$B$2152:$N$4324,8,FALSE),"")</f>
        <v/>
      </c>
      <c r="J1470" s="83" t="str">
        <f>IF(H1470="RPPS",VLOOKUP(A1470,' Legislação Benef - GESCON'!$B$4:$I$2159,3,FALSE),"")</f>
        <v/>
      </c>
      <c r="K1470" s="83" t="str">
        <f>IF(H1470="RPPS",VLOOKUP(A1470,' Legislação Benef - GESCON'!$B$4:$I$2159,6,FALSE),"")</f>
        <v/>
      </c>
      <c r="L1470" s="83" t="str">
        <f>IF(H1470="RPPS",IFERROR(IF(VLOOKUP(A1470,'Suspensão de repasses - GESCON'!$D$3:$J$1048576,7,FALSE)="Validada","SIM","NÃO"),"NÃO"),"")</f>
        <v/>
      </c>
    </row>
    <row r="1471" spans="1:12" s="19" customFormat="1" ht="15" customHeight="1" x14ac:dyDescent="0.25">
      <c r="A1471" s="88" t="s">
        <v>6838</v>
      </c>
      <c r="B1471" s="40" t="s">
        <v>634</v>
      </c>
      <c r="C1471" s="82" t="s">
        <v>10958</v>
      </c>
      <c r="D1471" s="82">
        <v>754</v>
      </c>
      <c r="E1471" s="82">
        <v>89</v>
      </c>
      <c r="F1471" s="82">
        <v>14</v>
      </c>
      <c r="G1471" s="82">
        <v>857</v>
      </c>
      <c r="H1471" s="40" t="s">
        <v>2</v>
      </c>
      <c r="I1471" s="83" t="str">
        <f>IFERROR(VLOOKUP(A1471,'Alíquotas - CADPREV'!$B$2152:$N$4324,8,FALSE),"")</f>
        <v>NÃO</v>
      </c>
      <c r="J1471" s="83" t="str">
        <f>IF(H1471="RPPS",VLOOKUP(A1471,' Legislação Benef - GESCON'!$B$4:$I$2159,3,FALSE),"")</f>
        <v>NÃO</v>
      </c>
      <c r="K1471" s="83" t="str">
        <f>IF(H1471="RPPS",VLOOKUP(A1471,' Legislação Benef - GESCON'!$B$4:$I$2159,6,FALSE),"")</f>
        <v>NÃO</v>
      </c>
      <c r="L1471" s="83" t="str">
        <f>IF(H1471="RPPS",IFERROR(IF(VLOOKUP(A1471,'Suspensão de repasses - GESCON'!$D$3:$J$1048576,7,FALSE)="Validada","SIM","NÃO"),"NÃO"),"")</f>
        <v>SIM</v>
      </c>
    </row>
    <row r="1472" spans="1:12" s="19" customFormat="1" ht="15" hidden="1" customHeight="1" x14ac:dyDescent="0.25">
      <c r="A1472" s="88" t="s">
        <v>6839</v>
      </c>
      <c r="B1472" s="40" t="s">
        <v>3812</v>
      </c>
      <c r="C1472" s="82" t="s">
        <v>10959</v>
      </c>
      <c r="D1472" s="82"/>
      <c r="E1472" s="82"/>
      <c r="F1472" s="82"/>
      <c r="G1472" s="82"/>
      <c r="H1472" s="40" t="s">
        <v>4</v>
      </c>
      <c r="I1472" s="83" t="str">
        <f>IFERROR(VLOOKUP(A1472,'Alíquotas - CADPREV'!$B$2152:$N$4324,8,FALSE),"")</f>
        <v/>
      </c>
      <c r="J1472" s="83" t="str">
        <f>IF(H1472="RPPS",VLOOKUP(A1472,' Legislação Benef - GESCON'!$B$4:$I$2159,3,FALSE),"")</f>
        <v/>
      </c>
      <c r="K1472" s="83" t="str">
        <f>IF(H1472="RPPS",VLOOKUP(A1472,' Legislação Benef - GESCON'!$B$4:$I$2159,6,FALSE),"")</f>
        <v/>
      </c>
      <c r="L1472" s="83" t="str">
        <f>IF(H1472="RPPS",IFERROR(IF(VLOOKUP(A1472,'Suspensão de repasses - GESCON'!$D$3:$J$1048576,7,FALSE)="Validada","SIM","NÃO"),"NÃO"),"")</f>
        <v/>
      </c>
    </row>
    <row r="1473" spans="1:12" s="19" customFormat="1" ht="15" hidden="1" customHeight="1" x14ac:dyDescent="0.25">
      <c r="A1473" s="88" t="s">
        <v>6840</v>
      </c>
      <c r="B1473" s="40" t="s">
        <v>215</v>
      </c>
      <c r="C1473" s="82" t="s">
        <v>10959</v>
      </c>
      <c r="D1473" s="82"/>
      <c r="E1473" s="82"/>
      <c r="F1473" s="82"/>
      <c r="G1473" s="82"/>
      <c r="H1473" s="40" t="s">
        <v>4</v>
      </c>
      <c r="I1473" s="83" t="str">
        <f>IFERROR(VLOOKUP(A1473,'Alíquotas - CADPREV'!$B$2152:$N$4324,8,FALSE),"")</f>
        <v/>
      </c>
      <c r="J1473" s="83" t="str">
        <f>IF(H1473="RPPS",VLOOKUP(A1473,' Legislação Benef - GESCON'!$B$4:$I$2159,3,FALSE),"")</f>
        <v/>
      </c>
      <c r="K1473" s="83" t="str">
        <f>IF(H1473="RPPS",VLOOKUP(A1473,' Legislação Benef - GESCON'!$B$4:$I$2159,6,FALSE),"")</f>
        <v/>
      </c>
      <c r="L1473" s="83" t="str">
        <f>IF(H1473="RPPS",IFERROR(IF(VLOOKUP(A1473,'Suspensão de repasses - GESCON'!$D$3:$J$1048576,7,FALSE)="Validada","SIM","NÃO"),"NÃO"),"")</f>
        <v/>
      </c>
    </row>
    <row r="1474" spans="1:12" s="19" customFormat="1" ht="15" hidden="1" customHeight="1" x14ac:dyDescent="0.25">
      <c r="A1474" s="88" t="s">
        <v>6841</v>
      </c>
      <c r="B1474" s="40" t="s">
        <v>2554</v>
      </c>
      <c r="C1474" s="82" t="s">
        <v>10959</v>
      </c>
      <c r="D1474" s="82"/>
      <c r="E1474" s="82"/>
      <c r="F1474" s="82"/>
      <c r="G1474" s="82"/>
      <c r="H1474" s="40" t="s">
        <v>4</v>
      </c>
      <c r="I1474" s="83" t="str">
        <f>IFERROR(VLOOKUP(A1474,'Alíquotas - CADPREV'!$B$2152:$N$4324,8,FALSE),"")</f>
        <v/>
      </c>
      <c r="J1474" s="83" t="str">
        <f>IF(H1474="RPPS",VLOOKUP(A1474,' Legislação Benef - GESCON'!$B$4:$I$2159,3,FALSE),"")</f>
        <v/>
      </c>
      <c r="K1474" s="83" t="str">
        <f>IF(H1474="RPPS",VLOOKUP(A1474,' Legislação Benef - GESCON'!$B$4:$I$2159,6,FALSE),"")</f>
        <v/>
      </c>
      <c r="L1474" s="83" t="str">
        <f>IF(H1474="RPPS",IFERROR(IF(VLOOKUP(A1474,'Suspensão de repasses - GESCON'!$D$3:$J$1048576,7,FALSE)="Validada","SIM","NÃO"),"NÃO"),"")</f>
        <v/>
      </c>
    </row>
    <row r="1475" spans="1:12" s="19" customFormat="1" ht="15" hidden="1" customHeight="1" x14ac:dyDescent="0.25">
      <c r="A1475" s="88" t="s">
        <v>6842</v>
      </c>
      <c r="B1475" s="40" t="s">
        <v>3143</v>
      </c>
      <c r="C1475" s="82" t="s">
        <v>10959</v>
      </c>
      <c r="D1475" s="82"/>
      <c r="E1475" s="82"/>
      <c r="F1475" s="82"/>
      <c r="G1475" s="82"/>
      <c r="H1475" s="40" t="s">
        <v>4</v>
      </c>
      <c r="I1475" s="83" t="str">
        <f>IFERROR(VLOOKUP(A1475,'Alíquotas - CADPREV'!$B$2152:$N$4324,8,FALSE),"")</f>
        <v/>
      </c>
      <c r="J1475" s="83" t="str">
        <f>IF(H1475="RPPS",VLOOKUP(A1475,' Legislação Benef - GESCON'!$B$4:$I$2159,3,FALSE),"")</f>
        <v/>
      </c>
      <c r="K1475" s="83" t="str">
        <f>IF(H1475="RPPS",VLOOKUP(A1475,' Legislação Benef - GESCON'!$B$4:$I$2159,6,FALSE),"")</f>
        <v/>
      </c>
      <c r="L1475" s="83" t="str">
        <f>IF(H1475="RPPS",IFERROR(IF(VLOOKUP(A1475,'Suspensão de repasses - GESCON'!$D$3:$J$1048576,7,FALSE)="Validada","SIM","NÃO"),"NÃO"),"")</f>
        <v/>
      </c>
    </row>
    <row r="1476" spans="1:12" s="19" customFormat="1" ht="15" hidden="1" customHeight="1" x14ac:dyDescent="0.25">
      <c r="A1476" s="88" t="s">
        <v>6843</v>
      </c>
      <c r="B1476" s="40" t="s">
        <v>4626</v>
      </c>
      <c r="C1476" s="82" t="s">
        <v>10959</v>
      </c>
      <c r="D1476" s="82"/>
      <c r="E1476" s="82"/>
      <c r="F1476" s="82"/>
      <c r="G1476" s="82"/>
      <c r="H1476" s="40" t="s">
        <v>4</v>
      </c>
      <c r="I1476" s="83" t="str">
        <f>IFERROR(VLOOKUP(A1476,'Alíquotas - CADPREV'!$B$2152:$N$4324,8,FALSE),"")</f>
        <v/>
      </c>
      <c r="J1476" s="83" t="str">
        <f>IF(H1476="RPPS",VLOOKUP(A1476,' Legislação Benef - GESCON'!$B$4:$I$2159,3,FALSE),"")</f>
        <v/>
      </c>
      <c r="K1476" s="83" t="str">
        <f>IF(H1476="RPPS",VLOOKUP(A1476,' Legislação Benef - GESCON'!$B$4:$I$2159,6,FALSE),"")</f>
        <v/>
      </c>
      <c r="L1476" s="83" t="str">
        <f>IF(H1476="RPPS",IFERROR(IF(VLOOKUP(A1476,'Suspensão de repasses - GESCON'!$D$3:$J$1048576,7,FALSE)="Validada","SIM","NÃO"),"NÃO"),"")</f>
        <v/>
      </c>
    </row>
    <row r="1477" spans="1:12" s="19" customFormat="1" ht="15" hidden="1" customHeight="1" x14ac:dyDescent="0.25">
      <c r="A1477" s="88" t="s">
        <v>6844</v>
      </c>
      <c r="B1477" s="40" t="s">
        <v>3812</v>
      </c>
      <c r="C1477" s="82" t="s">
        <v>10959</v>
      </c>
      <c r="D1477" s="82"/>
      <c r="E1477" s="82"/>
      <c r="F1477" s="82"/>
      <c r="G1477" s="82"/>
      <c r="H1477" s="40" t="s">
        <v>4</v>
      </c>
      <c r="I1477" s="83" t="str">
        <f>IFERROR(VLOOKUP(A1477,'Alíquotas - CADPREV'!$B$2152:$N$4324,8,FALSE),"")</f>
        <v/>
      </c>
      <c r="J1477" s="83" t="str">
        <f>IF(H1477="RPPS",VLOOKUP(A1477,' Legislação Benef - GESCON'!$B$4:$I$2159,3,FALSE),"")</f>
        <v/>
      </c>
      <c r="K1477" s="83" t="str">
        <f>IF(H1477="RPPS",VLOOKUP(A1477,' Legislação Benef - GESCON'!$B$4:$I$2159,6,FALSE),"")</f>
        <v/>
      </c>
      <c r="L1477" s="83" t="str">
        <f>IF(H1477="RPPS",IFERROR(IF(VLOOKUP(A1477,'Suspensão de repasses - GESCON'!$D$3:$J$1048576,7,FALSE)="Validada","SIM","NÃO"),"NÃO"),"")</f>
        <v/>
      </c>
    </row>
    <row r="1478" spans="1:12" s="19" customFormat="1" ht="15" hidden="1" customHeight="1" x14ac:dyDescent="0.25">
      <c r="A1478" s="88" t="s">
        <v>6845</v>
      </c>
      <c r="B1478" s="40" t="s">
        <v>4626</v>
      </c>
      <c r="C1478" s="82" t="s">
        <v>10959</v>
      </c>
      <c r="D1478" s="82"/>
      <c r="E1478" s="82"/>
      <c r="F1478" s="82"/>
      <c r="G1478" s="82"/>
      <c r="H1478" s="40" t="s">
        <v>4</v>
      </c>
      <c r="I1478" s="83" t="str">
        <f>IFERROR(VLOOKUP(A1478,'Alíquotas - CADPREV'!$B$2152:$N$4324,8,FALSE),"")</f>
        <v/>
      </c>
      <c r="J1478" s="83" t="str">
        <f>IF(H1478="RPPS",VLOOKUP(A1478,' Legislação Benef - GESCON'!$B$4:$I$2159,3,FALSE),"")</f>
        <v/>
      </c>
      <c r="K1478" s="83" t="str">
        <f>IF(H1478="RPPS",VLOOKUP(A1478,' Legislação Benef - GESCON'!$B$4:$I$2159,6,FALSE),"")</f>
        <v/>
      </c>
      <c r="L1478" s="83" t="str">
        <f>IF(H1478="RPPS",IFERROR(IF(VLOOKUP(A1478,'Suspensão de repasses - GESCON'!$D$3:$J$1048576,7,FALSE)="Validada","SIM","NÃO"),"NÃO"),"")</f>
        <v/>
      </c>
    </row>
    <row r="1479" spans="1:12" s="19" customFormat="1" ht="15" customHeight="1" x14ac:dyDescent="0.25">
      <c r="A1479" s="88" t="s">
        <v>6846</v>
      </c>
      <c r="B1479" s="40" t="s">
        <v>1356</v>
      </c>
      <c r="C1479" s="82" t="s">
        <v>10958</v>
      </c>
      <c r="D1479" s="82">
        <v>211</v>
      </c>
      <c r="E1479" s="82">
        <v>57</v>
      </c>
      <c r="F1479" s="82">
        <v>17</v>
      </c>
      <c r="G1479" s="82">
        <v>285</v>
      </c>
      <c r="H1479" s="40" t="s">
        <v>2</v>
      </c>
      <c r="I1479" s="83" t="str">
        <f>IFERROR(VLOOKUP(A1479,'Alíquotas - CADPREV'!$B$2152:$N$4324,8,FALSE),"")</f>
        <v>NÃO</v>
      </c>
      <c r="J1479" s="83" t="str">
        <f>IF(H1479="RPPS",VLOOKUP(A1479,' Legislação Benef - GESCON'!$B$4:$I$2159,3,FALSE),"")</f>
        <v>NÃO</v>
      </c>
      <c r="K1479" s="83" t="str">
        <f>IF(H1479="RPPS",VLOOKUP(A1479,' Legislação Benef - GESCON'!$B$4:$I$2159,6,FALSE),"")</f>
        <v>NÃO</v>
      </c>
      <c r="L1479" s="83" t="str">
        <f>IF(H1479="RPPS",IFERROR(IF(VLOOKUP(A1479,'Suspensão de repasses - GESCON'!$D$3:$J$1048576,7,FALSE)="Validada","SIM","NÃO"),"NÃO"),"")</f>
        <v>NÃO</v>
      </c>
    </row>
    <row r="1480" spans="1:12" s="19" customFormat="1" ht="15" hidden="1" customHeight="1" x14ac:dyDescent="0.25">
      <c r="A1480" s="88" t="s">
        <v>6847</v>
      </c>
      <c r="B1480" s="40" t="s">
        <v>3143</v>
      </c>
      <c r="C1480" s="82" t="s">
        <v>10959</v>
      </c>
      <c r="D1480" s="82"/>
      <c r="E1480" s="82"/>
      <c r="F1480" s="82"/>
      <c r="G1480" s="82"/>
      <c r="H1480" s="40" t="s">
        <v>4</v>
      </c>
      <c r="I1480" s="83" t="str">
        <f>IFERROR(VLOOKUP(A1480,'Alíquotas - CADPREV'!$B$2152:$N$4324,8,FALSE),"")</f>
        <v/>
      </c>
      <c r="J1480" s="83" t="str">
        <f>IF(H1480="RPPS",VLOOKUP(A1480,' Legislação Benef - GESCON'!$B$4:$I$2159,3,FALSE),"")</f>
        <v/>
      </c>
      <c r="K1480" s="83" t="str">
        <f>IF(H1480="RPPS",VLOOKUP(A1480,' Legislação Benef - GESCON'!$B$4:$I$2159,6,FALSE),"")</f>
        <v/>
      </c>
      <c r="L1480" s="83" t="str">
        <f>IF(H1480="RPPS",IFERROR(IF(VLOOKUP(A1480,'Suspensão de repasses - GESCON'!$D$3:$J$1048576,7,FALSE)="Validada","SIM","NÃO"),"NÃO"),"")</f>
        <v/>
      </c>
    </row>
    <row r="1481" spans="1:12" s="19" customFormat="1" ht="15" customHeight="1" x14ac:dyDescent="0.25">
      <c r="A1481" s="88" t="s">
        <v>6848</v>
      </c>
      <c r="B1481" s="40" t="s">
        <v>3143</v>
      </c>
      <c r="C1481" s="82" t="s">
        <v>10958</v>
      </c>
      <c r="D1481" s="82">
        <v>578</v>
      </c>
      <c r="E1481" s="82">
        <v>218</v>
      </c>
      <c r="F1481" s="82">
        <v>61</v>
      </c>
      <c r="G1481" s="82">
        <v>857</v>
      </c>
      <c r="H1481" s="40" t="s">
        <v>2</v>
      </c>
      <c r="I1481" s="83" t="str">
        <f>IFERROR(VLOOKUP(A1481,'Alíquotas - CADPREV'!$B$2152:$N$4324,8,FALSE),"")</f>
        <v>NÃO</v>
      </c>
      <c r="J1481" s="83" t="str">
        <f>IF(H1481="RPPS",VLOOKUP(A1481,' Legislação Benef - GESCON'!$B$4:$I$2159,3,FALSE),"")</f>
        <v>NÃO</v>
      </c>
      <c r="K1481" s="83" t="str">
        <f>IF(H1481="RPPS",VLOOKUP(A1481,' Legislação Benef - GESCON'!$B$4:$I$2159,6,FALSE),"")</f>
        <v>NÃO</v>
      </c>
      <c r="L1481" s="83" t="str">
        <f>IF(H1481="RPPS",IFERROR(IF(VLOOKUP(A1481,'Suspensão de repasses - GESCON'!$D$3:$J$1048576,7,FALSE)="Validada","SIM","NÃO"),"NÃO"),"")</f>
        <v>NÃO</v>
      </c>
    </row>
    <row r="1482" spans="1:12" s="19" customFormat="1" ht="15" hidden="1" customHeight="1" x14ac:dyDescent="0.25">
      <c r="A1482" s="88" t="s">
        <v>6849</v>
      </c>
      <c r="B1482" s="40" t="s">
        <v>0</v>
      </c>
      <c r="C1482" s="82" t="s">
        <v>10959</v>
      </c>
      <c r="D1482" s="82"/>
      <c r="E1482" s="82"/>
      <c r="F1482" s="82"/>
      <c r="G1482" s="82"/>
      <c r="H1482" s="40" t="s">
        <v>4</v>
      </c>
      <c r="I1482" s="83" t="str">
        <f>IFERROR(VLOOKUP(A1482,'Alíquotas - CADPREV'!$B$2152:$N$4324,8,FALSE),"")</f>
        <v/>
      </c>
      <c r="J1482" s="83" t="str">
        <f>IF(H1482="RPPS",VLOOKUP(A1482,' Legislação Benef - GESCON'!$B$4:$I$2159,3,FALSE),"")</f>
        <v/>
      </c>
      <c r="K1482" s="83" t="str">
        <f>IF(H1482="RPPS",VLOOKUP(A1482,' Legislação Benef - GESCON'!$B$4:$I$2159,6,FALSE),"")</f>
        <v/>
      </c>
      <c r="L1482" s="83" t="str">
        <f>IF(H1482="RPPS",IFERROR(IF(VLOOKUP(A1482,'Suspensão de repasses - GESCON'!$D$3:$J$1048576,7,FALSE)="Validada","SIM","NÃO"),"NÃO"),"")</f>
        <v/>
      </c>
    </row>
    <row r="1483" spans="1:12" s="19" customFormat="1" ht="15" customHeight="1" x14ac:dyDescent="0.25">
      <c r="A1483" s="88" t="s">
        <v>6850</v>
      </c>
      <c r="B1483" s="40" t="s">
        <v>3143</v>
      </c>
      <c r="C1483" s="82" t="s">
        <v>10958</v>
      </c>
      <c r="D1483" s="82">
        <v>231</v>
      </c>
      <c r="E1483" s="82">
        <v>63</v>
      </c>
      <c r="F1483" s="82">
        <v>17</v>
      </c>
      <c r="G1483" s="82">
        <v>311</v>
      </c>
      <c r="H1483" s="40" t="s">
        <v>2</v>
      </c>
      <c r="I1483" s="83" t="str">
        <f>IFERROR(VLOOKUP(A1483,'Alíquotas - CADPREV'!$B$2152:$N$4324,8,FALSE),"")</f>
        <v>NÃO</v>
      </c>
      <c r="J1483" s="83" t="str">
        <f>IF(H1483="RPPS",VLOOKUP(A1483,' Legislação Benef - GESCON'!$B$4:$I$2159,3,FALSE),"")</f>
        <v>NÃO</v>
      </c>
      <c r="K1483" s="83" t="str">
        <f>IF(H1483="RPPS",VLOOKUP(A1483,' Legislação Benef - GESCON'!$B$4:$I$2159,6,FALSE),"")</f>
        <v>NÃO</v>
      </c>
      <c r="L1483" s="83" t="str">
        <f>IF(H1483="RPPS",IFERROR(IF(VLOOKUP(A1483,'Suspensão de repasses - GESCON'!$D$3:$J$1048576,7,FALSE)="Validada","SIM","NÃO"),"NÃO"),"")</f>
        <v>NÃO</v>
      </c>
    </row>
    <row r="1484" spans="1:12" s="19" customFormat="1" ht="15" hidden="1" customHeight="1" x14ac:dyDescent="0.25">
      <c r="A1484" s="88" t="s">
        <v>6851</v>
      </c>
      <c r="B1484" s="40" t="s">
        <v>3812</v>
      </c>
      <c r="C1484" s="82" t="s">
        <v>10959</v>
      </c>
      <c r="D1484" s="82"/>
      <c r="E1484" s="82"/>
      <c r="F1484" s="82"/>
      <c r="G1484" s="82"/>
      <c r="H1484" s="40" t="s">
        <v>4</v>
      </c>
      <c r="I1484" s="83" t="str">
        <f>IFERROR(VLOOKUP(A1484,'Alíquotas - CADPREV'!$B$2152:$N$4324,8,FALSE),"")</f>
        <v/>
      </c>
      <c r="J1484" s="83" t="str">
        <f>IF(H1484="RPPS",VLOOKUP(A1484,' Legislação Benef - GESCON'!$B$4:$I$2159,3,FALSE),"")</f>
        <v/>
      </c>
      <c r="K1484" s="83" t="str">
        <f>IF(H1484="RPPS",VLOOKUP(A1484,' Legislação Benef - GESCON'!$B$4:$I$2159,6,FALSE),"")</f>
        <v/>
      </c>
      <c r="L1484" s="83" t="str">
        <f>IF(H1484="RPPS",IFERROR(IF(VLOOKUP(A1484,'Suspensão de repasses - GESCON'!$D$3:$J$1048576,7,FALSE)="Validada","SIM","NÃO"),"NÃO"),"")</f>
        <v/>
      </c>
    </row>
    <row r="1485" spans="1:12" s="19" customFormat="1" ht="15" customHeight="1" x14ac:dyDescent="0.25">
      <c r="A1485" s="88" t="s">
        <v>6852</v>
      </c>
      <c r="B1485" s="40" t="s">
        <v>3601</v>
      </c>
      <c r="C1485" s="82" t="s">
        <v>10958</v>
      </c>
      <c r="D1485" s="82">
        <v>325</v>
      </c>
      <c r="E1485" s="82">
        <v>0</v>
      </c>
      <c r="F1485" s="82">
        <v>0</v>
      </c>
      <c r="G1485" s="82">
        <v>325</v>
      </c>
      <c r="H1485" s="40" t="s">
        <v>2</v>
      </c>
      <c r="I1485" s="83" t="str">
        <f>IFERROR(VLOOKUP(A1485,'Alíquotas - CADPREV'!$B$2152:$N$4324,8,FALSE),"")</f>
        <v>NÃO</v>
      </c>
      <c r="J1485" s="83" t="str">
        <f>IF(H1485="RPPS",VLOOKUP(A1485,' Legislação Benef - GESCON'!$B$4:$I$2159,3,FALSE),"")</f>
        <v>NÃO</v>
      </c>
      <c r="K1485" s="83" t="str">
        <f>IF(H1485="RPPS",VLOOKUP(A1485,' Legislação Benef - GESCON'!$B$4:$I$2159,6,FALSE),"")</f>
        <v>NÃO</v>
      </c>
      <c r="L1485" s="83" t="str">
        <f>IF(H1485="RPPS",IFERROR(IF(VLOOKUP(A1485,'Suspensão de repasses - GESCON'!$D$3:$J$1048576,7,FALSE)="Validada","SIM","NÃO"),"NÃO"),"")</f>
        <v>NÃO</v>
      </c>
    </row>
    <row r="1486" spans="1:12" s="19" customFormat="1" ht="15" hidden="1" customHeight="1" x14ac:dyDescent="0.25">
      <c r="A1486" s="88" t="s">
        <v>6853</v>
      </c>
      <c r="B1486" s="40" t="s">
        <v>1356</v>
      </c>
      <c r="C1486" s="82" t="s">
        <v>10959</v>
      </c>
      <c r="D1486" s="82"/>
      <c r="E1486" s="82"/>
      <c r="F1486" s="82"/>
      <c r="G1486" s="82"/>
      <c r="H1486" s="40" t="s">
        <v>4</v>
      </c>
      <c r="I1486" s="83" t="str">
        <f>IFERROR(VLOOKUP(A1486,'Alíquotas - CADPREV'!$B$2152:$N$4324,8,FALSE),"")</f>
        <v/>
      </c>
      <c r="J1486" s="83" t="str">
        <f>IF(H1486="RPPS",VLOOKUP(A1486,' Legislação Benef - GESCON'!$B$4:$I$2159,3,FALSE),"")</f>
        <v/>
      </c>
      <c r="K1486" s="83" t="str">
        <f>IF(H1486="RPPS",VLOOKUP(A1486,' Legislação Benef - GESCON'!$B$4:$I$2159,6,FALSE),"")</f>
        <v/>
      </c>
      <c r="L1486" s="83" t="str">
        <f>IF(H1486="RPPS",IFERROR(IF(VLOOKUP(A1486,'Suspensão de repasses - GESCON'!$D$3:$J$1048576,7,FALSE)="Validada","SIM","NÃO"),"NÃO"),"")</f>
        <v/>
      </c>
    </row>
    <row r="1487" spans="1:12" s="19" customFormat="1" ht="15" hidden="1" customHeight="1" x14ac:dyDescent="0.25">
      <c r="A1487" s="88" t="s">
        <v>6854</v>
      </c>
      <c r="B1487" s="40" t="s">
        <v>3143</v>
      </c>
      <c r="C1487" s="82" t="s">
        <v>10959</v>
      </c>
      <c r="D1487" s="82"/>
      <c r="E1487" s="82"/>
      <c r="F1487" s="82"/>
      <c r="G1487" s="82"/>
      <c r="H1487" s="40" t="s">
        <v>4</v>
      </c>
      <c r="I1487" s="83" t="str">
        <f>IFERROR(VLOOKUP(A1487,'Alíquotas - CADPREV'!$B$2152:$N$4324,8,FALSE),"")</f>
        <v/>
      </c>
      <c r="J1487" s="83" t="str">
        <f>IF(H1487="RPPS",VLOOKUP(A1487,' Legislação Benef - GESCON'!$B$4:$I$2159,3,FALSE),"")</f>
        <v/>
      </c>
      <c r="K1487" s="83" t="str">
        <f>IF(H1487="RPPS",VLOOKUP(A1487,' Legislação Benef - GESCON'!$B$4:$I$2159,6,FALSE),"")</f>
        <v/>
      </c>
      <c r="L1487" s="83" t="str">
        <f>IF(H1487="RPPS",IFERROR(IF(VLOOKUP(A1487,'Suspensão de repasses - GESCON'!$D$3:$J$1048576,7,FALSE)="Validada","SIM","NÃO"),"NÃO"),"")</f>
        <v/>
      </c>
    </row>
    <row r="1488" spans="1:12" s="19" customFormat="1" ht="15" customHeight="1" x14ac:dyDescent="0.25">
      <c r="A1488" s="88" t="s">
        <v>6855</v>
      </c>
      <c r="B1488" s="40" t="s">
        <v>4626</v>
      </c>
      <c r="C1488" s="82" t="s">
        <v>10958</v>
      </c>
      <c r="D1488" s="82">
        <v>3793</v>
      </c>
      <c r="E1488" s="82">
        <v>2149</v>
      </c>
      <c r="F1488" s="82">
        <v>617</v>
      </c>
      <c r="G1488" s="82">
        <v>6559</v>
      </c>
      <c r="H1488" s="40" t="s">
        <v>2</v>
      </c>
      <c r="I1488" s="83" t="str">
        <f>IFERROR(VLOOKUP(A1488,'Alíquotas - CADPREV'!$B$2152:$N$4324,8,FALSE),"")</f>
        <v>NÃO</v>
      </c>
      <c r="J1488" s="83" t="str">
        <f>IF(H1488="RPPS",VLOOKUP(A1488,' Legislação Benef - GESCON'!$B$4:$I$2159,3,FALSE),"")</f>
        <v>NÃO</v>
      </c>
      <c r="K1488" s="83" t="str">
        <f>IF(H1488="RPPS",VLOOKUP(A1488,' Legislação Benef - GESCON'!$B$4:$I$2159,6,FALSE),"")</f>
        <v>NÃO</v>
      </c>
      <c r="L1488" s="83" t="str">
        <f>IF(H1488="RPPS",IFERROR(IF(VLOOKUP(A1488,'Suspensão de repasses - GESCON'!$D$3:$J$1048576,7,FALSE)="Validada","SIM","NÃO"),"NÃO"),"")</f>
        <v>NÃO</v>
      </c>
    </row>
    <row r="1489" spans="1:12" s="19" customFormat="1" ht="15" hidden="1" customHeight="1" x14ac:dyDescent="0.25">
      <c r="A1489" s="88" t="s">
        <v>6856</v>
      </c>
      <c r="B1489" s="40" t="s">
        <v>2554</v>
      </c>
      <c r="C1489" s="82" t="s">
        <v>10959</v>
      </c>
      <c r="D1489" s="82"/>
      <c r="E1489" s="82"/>
      <c r="F1489" s="82"/>
      <c r="G1489" s="82"/>
      <c r="H1489" s="40" t="s">
        <v>4</v>
      </c>
      <c r="I1489" s="83" t="str">
        <f>IFERROR(VLOOKUP(A1489,'Alíquotas - CADPREV'!$B$2152:$N$4324,8,FALSE),"")</f>
        <v/>
      </c>
      <c r="J1489" s="83" t="str">
        <f>IF(H1489="RPPS",VLOOKUP(A1489,' Legislação Benef - GESCON'!$B$4:$I$2159,3,FALSE),"")</f>
        <v/>
      </c>
      <c r="K1489" s="83" t="str">
        <f>IF(H1489="RPPS",VLOOKUP(A1489,' Legislação Benef - GESCON'!$B$4:$I$2159,6,FALSE),"")</f>
        <v/>
      </c>
      <c r="L1489" s="83" t="str">
        <f>IF(H1489="RPPS",IFERROR(IF(VLOOKUP(A1489,'Suspensão de repasses - GESCON'!$D$3:$J$1048576,7,FALSE)="Validada","SIM","NÃO"),"NÃO"),"")</f>
        <v/>
      </c>
    </row>
    <row r="1490" spans="1:12" s="19" customFormat="1" ht="15" customHeight="1" x14ac:dyDescent="0.25">
      <c r="A1490" s="88" t="s">
        <v>6857</v>
      </c>
      <c r="B1490" s="40" t="s">
        <v>2274</v>
      </c>
      <c r="C1490" s="82" t="s">
        <v>10960</v>
      </c>
      <c r="D1490" s="82">
        <v>9708</v>
      </c>
      <c r="E1490" s="82">
        <v>3207</v>
      </c>
      <c r="F1490" s="82">
        <v>720</v>
      </c>
      <c r="G1490" s="82">
        <v>13635</v>
      </c>
      <c r="H1490" s="40" t="s">
        <v>2</v>
      </c>
      <c r="I1490" s="83" t="str">
        <f>IFERROR(VLOOKUP(A1490,'Alíquotas - CADPREV'!$B$2152:$N$4324,8,FALSE),"")</f>
        <v>SIM</v>
      </c>
      <c r="J1490" s="83" t="str">
        <f>IF(H1490="RPPS",VLOOKUP(A1490,' Legislação Benef - GESCON'!$B$4:$I$2159,3,FALSE),"")</f>
        <v>NÃO</v>
      </c>
      <c r="K1490" s="83" t="str">
        <f>IF(H1490="RPPS",VLOOKUP(A1490,' Legislação Benef - GESCON'!$B$4:$I$2159,6,FALSE),"")</f>
        <v>SIM</v>
      </c>
      <c r="L1490" s="83" t="str">
        <f>IF(H1490="RPPS",IFERROR(IF(VLOOKUP(A1490,'Suspensão de repasses - GESCON'!$D$3:$J$1048576,7,FALSE)="Validada","SIM","NÃO"),"NÃO"),"")</f>
        <v>SIM</v>
      </c>
    </row>
    <row r="1491" spans="1:12" s="19" customFormat="1" ht="15" customHeight="1" x14ac:dyDescent="0.25">
      <c r="A1491" s="88" t="s">
        <v>6858</v>
      </c>
      <c r="B1491" s="40" t="s">
        <v>2554</v>
      </c>
      <c r="C1491" s="82" t="s">
        <v>10958</v>
      </c>
      <c r="D1491" s="82">
        <v>621</v>
      </c>
      <c r="E1491" s="82">
        <v>221</v>
      </c>
      <c r="F1491" s="82">
        <v>44</v>
      </c>
      <c r="G1491" s="82">
        <v>886</v>
      </c>
      <c r="H1491" s="40" t="s">
        <v>2</v>
      </c>
      <c r="I1491" s="83" t="str">
        <f>IFERROR(VLOOKUP(A1491,'Alíquotas - CADPREV'!$B$2152:$N$4324,8,FALSE),"")</f>
        <v>NÃO</v>
      </c>
      <c r="J1491" s="83" t="str">
        <f>IF(H1491="RPPS",VLOOKUP(A1491,' Legislação Benef - GESCON'!$B$4:$I$2159,3,FALSE),"")</f>
        <v>NÃO</v>
      </c>
      <c r="K1491" s="83" t="str">
        <f>IF(H1491="RPPS",VLOOKUP(A1491,' Legislação Benef - GESCON'!$B$4:$I$2159,6,FALSE),"")</f>
        <v>NÃO</v>
      </c>
      <c r="L1491" s="83" t="str">
        <f>IF(H1491="RPPS",IFERROR(IF(VLOOKUP(A1491,'Suspensão de repasses - GESCON'!$D$3:$J$1048576,7,FALSE)="Validada","SIM","NÃO"),"NÃO"),"")</f>
        <v>NÃO</v>
      </c>
    </row>
    <row r="1492" spans="1:12" s="19" customFormat="1" ht="15" hidden="1" customHeight="1" x14ac:dyDescent="0.25">
      <c r="A1492" s="88" t="s">
        <v>6859</v>
      </c>
      <c r="B1492" s="40" t="s">
        <v>2554</v>
      </c>
      <c r="C1492" s="82" t="s">
        <v>10959</v>
      </c>
      <c r="D1492" s="82"/>
      <c r="E1492" s="82"/>
      <c r="F1492" s="82"/>
      <c r="G1492" s="82"/>
      <c r="H1492" s="40" t="s">
        <v>4</v>
      </c>
      <c r="I1492" s="83" t="str">
        <f>IFERROR(VLOOKUP(A1492,'Alíquotas - CADPREV'!$B$2152:$N$4324,8,FALSE),"")</f>
        <v/>
      </c>
      <c r="J1492" s="83" t="str">
        <f>IF(H1492="RPPS",VLOOKUP(A1492,' Legislação Benef - GESCON'!$B$4:$I$2159,3,FALSE),"")</f>
        <v/>
      </c>
      <c r="K1492" s="83" t="str">
        <f>IF(H1492="RPPS",VLOOKUP(A1492,' Legislação Benef - GESCON'!$B$4:$I$2159,6,FALSE),"")</f>
        <v/>
      </c>
      <c r="L1492" s="83" t="str">
        <f>IF(H1492="RPPS",IFERROR(IF(VLOOKUP(A1492,'Suspensão de repasses - GESCON'!$D$3:$J$1048576,7,FALSE)="Validada","SIM","NÃO"),"NÃO"),"")</f>
        <v/>
      </c>
    </row>
    <row r="1493" spans="1:12" s="19" customFormat="1" ht="15" customHeight="1" x14ac:dyDescent="0.25">
      <c r="A1493" s="88" t="s">
        <v>6860</v>
      </c>
      <c r="B1493" s="40" t="s">
        <v>2554</v>
      </c>
      <c r="C1493" s="82" t="s">
        <v>10958</v>
      </c>
      <c r="D1493" s="82">
        <v>209</v>
      </c>
      <c r="E1493" s="82">
        <v>76</v>
      </c>
      <c r="F1493" s="82">
        <v>15</v>
      </c>
      <c r="G1493" s="82">
        <v>300</v>
      </c>
      <c r="H1493" s="40" t="s">
        <v>2</v>
      </c>
      <c r="I1493" s="83" t="str">
        <f>IFERROR(VLOOKUP(A1493,'Alíquotas - CADPREV'!$B$2152:$N$4324,8,FALSE),"")</f>
        <v>NÃO</v>
      </c>
      <c r="J1493" s="83" t="str">
        <f>IF(H1493="RPPS",VLOOKUP(A1493,' Legislação Benef - GESCON'!$B$4:$I$2159,3,FALSE),"")</f>
        <v>NÃO</v>
      </c>
      <c r="K1493" s="83" t="str">
        <f>IF(H1493="RPPS",VLOOKUP(A1493,' Legislação Benef - GESCON'!$B$4:$I$2159,6,FALSE),"")</f>
        <v>NÃO</v>
      </c>
      <c r="L1493" s="83" t="str">
        <f>IF(H1493="RPPS",IFERROR(IF(VLOOKUP(A1493,'Suspensão de repasses - GESCON'!$D$3:$J$1048576,7,FALSE)="Validada","SIM","NÃO"),"NÃO"),"")</f>
        <v>NÃO</v>
      </c>
    </row>
    <row r="1494" spans="1:12" s="19" customFormat="1" ht="15" customHeight="1" x14ac:dyDescent="0.25">
      <c r="A1494" s="88" t="s">
        <v>6861</v>
      </c>
      <c r="B1494" s="40" t="s">
        <v>3747</v>
      </c>
      <c r="C1494" s="82" t="s">
        <v>10958</v>
      </c>
      <c r="D1494" s="82">
        <v>358</v>
      </c>
      <c r="E1494" s="82">
        <v>24</v>
      </c>
      <c r="F1494" s="82">
        <v>15</v>
      </c>
      <c r="G1494" s="82">
        <v>397</v>
      </c>
      <c r="H1494" s="40" t="s">
        <v>2</v>
      </c>
      <c r="I1494" s="83" t="str">
        <f>IFERROR(VLOOKUP(A1494,'Alíquotas - CADPREV'!$B$2152:$N$4324,8,FALSE),"")</f>
        <v>NÃO</v>
      </c>
      <c r="J1494" s="83" t="str">
        <f>IF(H1494="RPPS",VLOOKUP(A1494,' Legislação Benef - GESCON'!$B$4:$I$2159,3,FALSE),"")</f>
        <v>NÃO</v>
      </c>
      <c r="K1494" s="83" t="str">
        <f>IF(H1494="RPPS",VLOOKUP(A1494,' Legislação Benef - GESCON'!$B$4:$I$2159,6,FALSE),"")</f>
        <v>NÃO</v>
      </c>
      <c r="L1494" s="83" t="str">
        <f>IF(H1494="RPPS",IFERROR(IF(VLOOKUP(A1494,'Suspensão de repasses - GESCON'!$D$3:$J$1048576,7,FALSE)="Validada","SIM","NÃO"),"NÃO"),"")</f>
        <v>NÃO</v>
      </c>
    </row>
    <row r="1495" spans="1:12" s="19" customFormat="1" ht="15" customHeight="1" x14ac:dyDescent="0.25">
      <c r="A1495" s="88" t="s">
        <v>6862</v>
      </c>
      <c r="B1495" s="40" t="s">
        <v>901</v>
      </c>
      <c r="C1495" s="82" t="s">
        <v>10958</v>
      </c>
      <c r="D1495" s="82">
        <v>107</v>
      </c>
      <c r="E1495" s="82">
        <v>64</v>
      </c>
      <c r="F1495" s="82">
        <v>17</v>
      </c>
      <c r="G1495" s="82">
        <v>188</v>
      </c>
      <c r="H1495" s="40" t="s">
        <v>2</v>
      </c>
      <c r="I1495" s="83" t="str">
        <f>IFERROR(VLOOKUP(A1495,'Alíquotas - CADPREV'!$B$2152:$N$4324,8,FALSE),"")</f>
        <v>NÃO</v>
      </c>
      <c r="J1495" s="83" t="str">
        <f>IF(H1495="RPPS",VLOOKUP(A1495,' Legislação Benef - GESCON'!$B$4:$I$2159,3,FALSE),"")</f>
        <v>NÃO</v>
      </c>
      <c r="K1495" s="83" t="str">
        <f>IF(H1495="RPPS",VLOOKUP(A1495,' Legislação Benef - GESCON'!$B$4:$I$2159,6,FALSE),"")</f>
        <v>NÃO</v>
      </c>
      <c r="L1495" s="83" t="str">
        <f>IF(H1495="RPPS",IFERROR(IF(VLOOKUP(A1495,'Suspensão de repasses - GESCON'!$D$3:$J$1048576,7,FALSE)="Validada","SIM","NÃO"),"NÃO"),"")</f>
        <v>NÃO</v>
      </c>
    </row>
    <row r="1496" spans="1:12" s="19" customFormat="1" ht="15" customHeight="1" x14ac:dyDescent="0.25">
      <c r="A1496" s="88" t="s">
        <v>6863</v>
      </c>
      <c r="B1496" s="40" t="s">
        <v>2758</v>
      </c>
      <c r="C1496" s="82" t="s">
        <v>10958</v>
      </c>
      <c r="D1496" s="82">
        <v>388</v>
      </c>
      <c r="E1496" s="82">
        <v>236</v>
      </c>
      <c r="F1496" s="82">
        <v>34</v>
      </c>
      <c r="G1496" s="82">
        <v>658</v>
      </c>
      <c r="H1496" s="40" t="s">
        <v>2</v>
      </c>
      <c r="I1496" s="83" t="str">
        <f>IFERROR(VLOOKUP(A1496,'Alíquotas - CADPREV'!$B$2152:$N$4324,8,FALSE),"")</f>
        <v>NÃO</v>
      </c>
      <c r="J1496" s="83" t="str">
        <f>IF(H1496="RPPS",VLOOKUP(A1496,' Legislação Benef - GESCON'!$B$4:$I$2159,3,FALSE),"")</f>
        <v>NÃO</v>
      </c>
      <c r="K1496" s="83" t="str">
        <f>IF(H1496="RPPS",VLOOKUP(A1496,' Legislação Benef - GESCON'!$B$4:$I$2159,6,FALSE),"")</f>
        <v>NÃO</v>
      </c>
      <c r="L1496" s="83" t="str">
        <f>IF(H1496="RPPS",IFERROR(IF(VLOOKUP(A1496,'Suspensão de repasses - GESCON'!$D$3:$J$1048576,7,FALSE)="Validada","SIM","NÃO"),"NÃO"),"")</f>
        <v>NÃO</v>
      </c>
    </row>
    <row r="1497" spans="1:12" s="19" customFormat="1" ht="15" hidden="1" customHeight="1" x14ac:dyDescent="0.25">
      <c r="A1497" s="88" t="s">
        <v>6864</v>
      </c>
      <c r="B1497" s="40" t="s">
        <v>2413</v>
      </c>
      <c r="C1497" s="82" t="s">
        <v>10959</v>
      </c>
      <c r="D1497" s="82"/>
      <c r="E1497" s="82"/>
      <c r="F1497" s="82"/>
      <c r="G1497" s="82"/>
      <c r="H1497" s="40" t="s">
        <v>4</v>
      </c>
      <c r="I1497" s="83" t="str">
        <f>IFERROR(VLOOKUP(A1497,'Alíquotas - CADPREV'!$B$2152:$N$4324,8,FALSE),"")</f>
        <v/>
      </c>
      <c r="J1497" s="83" t="str">
        <f>IF(H1497="RPPS",VLOOKUP(A1497,' Legislação Benef - GESCON'!$B$4:$I$2159,3,FALSE),"")</f>
        <v/>
      </c>
      <c r="K1497" s="83" t="str">
        <f>IF(H1497="RPPS",VLOOKUP(A1497,' Legislação Benef - GESCON'!$B$4:$I$2159,6,FALSE),"")</f>
        <v/>
      </c>
      <c r="L1497" s="83" t="str">
        <f>IF(H1497="RPPS",IFERROR(IF(VLOOKUP(A1497,'Suspensão de repasses - GESCON'!$D$3:$J$1048576,7,FALSE)="Validada","SIM","NÃO"),"NÃO"),"")</f>
        <v/>
      </c>
    </row>
    <row r="1498" spans="1:12" s="19" customFormat="1" ht="15" hidden="1" customHeight="1" x14ac:dyDescent="0.25">
      <c r="A1498" s="88" t="s">
        <v>6865</v>
      </c>
      <c r="B1498" s="40" t="s">
        <v>4559</v>
      </c>
      <c r="C1498" s="82" t="s">
        <v>10959</v>
      </c>
      <c r="D1498" s="82"/>
      <c r="E1498" s="82"/>
      <c r="F1498" s="82"/>
      <c r="G1498" s="82"/>
      <c r="H1498" s="40" t="s">
        <v>4</v>
      </c>
      <c r="I1498" s="83" t="str">
        <f>IFERROR(VLOOKUP(A1498,'Alíquotas - CADPREV'!$B$2152:$N$4324,8,FALSE),"")</f>
        <v/>
      </c>
      <c r="J1498" s="83" t="str">
        <f>IF(H1498="RPPS",VLOOKUP(A1498,' Legislação Benef - GESCON'!$B$4:$I$2159,3,FALSE),"")</f>
        <v/>
      </c>
      <c r="K1498" s="83" t="str">
        <f>IF(H1498="RPPS",VLOOKUP(A1498,' Legislação Benef - GESCON'!$B$4:$I$2159,6,FALSE),"")</f>
        <v/>
      </c>
      <c r="L1498" s="83" t="str">
        <f>IF(H1498="RPPS",IFERROR(IF(VLOOKUP(A1498,'Suspensão de repasses - GESCON'!$D$3:$J$1048576,7,FALSE)="Validada","SIM","NÃO"),"NÃO"),"")</f>
        <v/>
      </c>
    </row>
    <row r="1499" spans="1:12" s="19" customFormat="1" ht="15" hidden="1" customHeight="1" x14ac:dyDescent="0.25">
      <c r="A1499" s="88" t="s">
        <v>6866</v>
      </c>
      <c r="B1499" s="40" t="s">
        <v>4626</v>
      </c>
      <c r="C1499" s="82" t="s">
        <v>10959</v>
      </c>
      <c r="D1499" s="82"/>
      <c r="E1499" s="82"/>
      <c r="F1499" s="82"/>
      <c r="G1499" s="82"/>
      <c r="H1499" s="40" t="s">
        <v>4</v>
      </c>
      <c r="I1499" s="83" t="str">
        <f>IFERROR(VLOOKUP(A1499,'Alíquotas - CADPREV'!$B$2152:$N$4324,8,FALSE),"")</f>
        <v/>
      </c>
      <c r="J1499" s="83" t="str">
        <f>IF(H1499="RPPS",VLOOKUP(A1499,' Legislação Benef - GESCON'!$B$4:$I$2159,3,FALSE),"")</f>
        <v/>
      </c>
      <c r="K1499" s="83" t="str">
        <f>IF(H1499="RPPS",VLOOKUP(A1499,' Legislação Benef - GESCON'!$B$4:$I$2159,6,FALSE),"")</f>
        <v/>
      </c>
      <c r="L1499" s="83" t="str">
        <f>IF(H1499="RPPS",IFERROR(IF(VLOOKUP(A1499,'Suspensão de repasses - GESCON'!$D$3:$J$1048576,7,FALSE)="Validada","SIM","NÃO"),"NÃO"),"")</f>
        <v/>
      </c>
    </row>
    <row r="1500" spans="1:12" s="19" customFormat="1" ht="15" hidden="1" customHeight="1" x14ac:dyDescent="0.25">
      <c r="A1500" s="88" t="s">
        <v>6867</v>
      </c>
      <c r="B1500" s="40" t="s">
        <v>4289</v>
      </c>
      <c r="C1500" s="82" t="s">
        <v>10959</v>
      </c>
      <c r="D1500" s="82"/>
      <c r="E1500" s="82"/>
      <c r="F1500" s="82"/>
      <c r="G1500" s="82"/>
      <c r="H1500" s="40" t="s">
        <v>4</v>
      </c>
      <c r="I1500" s="83" t="str">
        <f>IFERROR(VLOOKUP(A1500,'Alíquotas - CADPREV'!$B$2152:$N$4324,8,FALSE),"")</f>
        <v/>
      </c>
      <c r="J1500" s="83" t="str">
        <f>IF(H1500="RPPS",VLOOKUP(A1500,' Legislação Benef - GESCON'!$B$4:$I$2159,3,FALSE),"")</f>
        <v/>
      </c>
      <c r="K1500" s="83" t="str">
        <f>IF(H1500="RPPS",VLOOKUP(A1500,' Legislação Benef - GESCON'!$B$4:$I$2159,6,FALSE),"")</f>
        <v/>
      </c>
      <c r="L1500" s="83" t="str">
        <f>IF(H1500="RPPS",IFERROR(IF(VLOOKUP(A1500,'Suspensão de repasses - GESCON'!$D$3:$J$1048576,7,FALSE)="Validada","SIM","NÃO"),"NÃO"),"")</f>
        <v/>
      </c>
    </row>
    <row r="1501" spans="1:12" s="19" customFormat="1" ht="15" hidden="1" customHeight="1" x14ac:dyDescent="0.25">
      <c r="A1501" s="88" t="s">
        <v>6868</v>
      </c>
      <c r="B1501" s="40" t="s">
        <v>4289</v>
      </c>
      <c r="C1501" s="82" t="s">
        <v>10959</v>
      </c>
      <c r="D1501" s="82"/>
      <c r="E1501" s="82"/>
      <c r="F1501" s="82"/>
      <c r="G1501" s="82"/>
      <c r="H1501" s="40" t="s">
        <v>4</v>
      </c>
      <c r="I1501" s="83" t="str">
        <f>IFERROR(VLOOKUP(A1501,'Alíquotas - CADPREV'!$B$2152:$N$4324,8,FALSE),"")</f>
        <v/>
      </c>
      <c r="J1501" s="83" t="str">
        <f>IF(H1501="RPPS",VLOOKUP(A1501,' Legislação Benef - GESCON'!$B$4:$I$2159,3,FALSE),"")</f>
        <v/>
      </c>
      <c r="K1501" s="83" t="str">
        <f>IF(H1501="RPPS",VLOOKUP(A1501,' Legislação Benef - GESCON'!$B$4:$I$2159,6,FALSE),"")</f>
        <v/>
      </c>
      <c r="L1501" s="83" t="str">
        <f>IF(H1501="RPPS",IFERROR(IF(VLOOKUP(A1501,'Suspensão de repasses - GESCON'!$D$3:$J$1048576,7,FALSE)="Validada","SIM","NÃO"),"NÃO"),"")</f>
        <v/>
      </c>
    </row>
    <row r="1502" spans="1:12" s="19" customFormat="1" ht="15" hidden="1" customHeight="1" x14ac:dyDescent="0.25">
      <c r="A1502" s="88" t="s">
        <v>6869</v>
      </c>
      <c r="B1502" s="40" t="s">
        <v>1356</v>
      </c>
      <c r="C1502" s="82" t="s">
        <v>10959</v>
      </c>
      <c r="D1502" s="82"/>
      <c r="E1502" s="82"/>
      <c r="F1502" s="82"/>
      <c r="G1502" s="82"/>
      <c r="H1502" s="40" t="s">
        <v>4</v>
      </c>
      <c r="I1502" s="83" t="str">
        <f>IFERROR(VLOOKUP(A1502,'Alíquotas - CADPREV'!$B$2152:$N$4324,8,FALSE),"")</f>
        <v/>
      </c>
      <c r="J1502" s="83" t="str">
        <f>IF(H1502="RPPS",VLOOKUP(A1502,' Legislação Benef - GESCON'!$B$4:$I$2159,3,FALSE),"")</f>
        <v/>
      </c>
      <c r="K1502" s="83" t="str">
        <f>IF(H1502="RPPS",VLOOKUP(A1502,' Legislação Benef - GESCON'!$B$4:$I$2159,6,FALSE),"")</f>
        <v/>
      </c>
      <c r="L1502" s="83" t="str">
        <f>IF(H1502="RPPS",IFERROR(IF(VLOOKUP(A1502,'Suspensão de repasses - GESCON'!$D$3:$J$1048576,7,FALSE)="Validada","SIM","NÃO"),"NÃO"),"")</f>
        <v/>
      </c>
    </row>
    <row r="1503" spans="1:12" s="19" customFormat="1" ht="15" hidden="1" customHeight="1" x14ac:dyDescent="0.25">
      <c r="A1503" s="88" t="s">
        <v>6870</v>
      </c>
      <c r="B1503" s="40" t="s">
        <v>2758</v>
      </c>
      <c r="C1503" s="82" t="s">
        <v>10959</v>
      </c>
      <c r="D1503" s="82"/>
      <c r="E1503" s="82"/>
      <c r="F1503" s="82"/>
      <c r="G1503" s="82"/>
      <c r="H1503" s="40" t="s">
        <v>4</v>
      </c>
      <c r="I1503" s="83" t="str">
        <f>IFERROR(VLOOKUP(A1503,'Alíquotas - CADPREV'!$B$2152:$N$4324,8,FALSE),"")</f>
        <v/>
      </c>
      <c r="J1503" s="83" t="str">
        <f>IF(H1503="RPPS",VLOOKUP(A1503,' Legislação Benef - GESCON'!$B$4:$I$2159,3,FALSE),"")</f>
        <v/>
      </c>
      <c r="K1503" s="83" t="str">
        <f>IF(H1503="RPPS",VLOOKUP(A1503,' Legislação Benef - GESCON'!$B$4:$I$2159,6,FALSE),"")</f>
        <v/>
      </c>
      <c r="L1503" s="83" t="str">
        <f>IF(H1503="RPPS",IFERROR(IF(VLOOKUP(A1503,'Suspensão de repasses - GESCON'!$D$3:$J$1048576,7,FALSE)="Validada","SIM","NÃO"),"NÃO"),"")</f>
        <v/>
      </c>
    </row>
    <row r="1504" spans="1:12" s="19" customFormat="1" ht="15" hidden="1" customHeight="1" x14ac:dyDescent="0.25">
      <c r="A1504" s="88" t="s">
        <v>6871</v>
      </c>
      <c r="B1504" s="40" t="s">
        <v>215</v>
      </c>
      <c r="C1504" s="82" t="s">
        <v>10959</v>
      </c>
      <c r="D1504" s="82"/>
      <c r="E1504" s="82"/>
      <c r="F1504" s="82"/>
      <c r="G1504" s="82"/>
      <c r="H1504" s="40" t="s">
        <v>4</v>
      </c>
      <c r="I1504" s="83" t="str">
        <f>IFERROR(VLOOKUP(A1504,'Alíquotas - CADPREV'!$B$2152:$N$4324,8,FALSE),"")</f>
        <v/>
      </c>
      <c r="J1504" s="83" t="str">
        <f>IF(H1504="RPPS",VLOOKUP(A1504,' Legislação Benef - GESCON'!$B$4:$I$2159,3,FALSE),"")</f>
        <v/>
      </c>
      <c r="K1504" s="83" t="str">
        <f>IF(H1504="RPPS",VLOOKUP(A1504,' Legislação Benef - GESCON'!$B$4:$I$2159,6,FALSE),"")</f>
        <v/>
      </c>
      <c r="L1504" s="83" t="str">
        <f>IF(H1504="RPPS",IFERROR(IF(VLOOKUP(A1504,'Suspensão de repasses - GESCON'!$D$3:$J$1048576,7,FALSE)="Validada","SIM","NÃO"),"NÃO"),"")</f>
        <v/>
      </c>
    </row>
    <row r="1505" spans="1:12" s="19" customFormat="1" ht="15" hidden="1" customHeight="1" x14ac:dyDescent="0.25">
      <c r="A1505" s="88" t="s">
        <v>6872</v>
      </c>
      <c r="B1505" s="40" t="s">
        <v>2926</v>
      </c>
      <c r="C1505" s="82" t="s">
        <v>10959</v>
      </c>
      <c r="D1505" s="82"/>
      <c r="E1505" s="82"/>
      <c r="F1505" s="82"/>
      <c r="G1505" s="82"/>
      <c r="H1505" s="40" t="s">
        <v>4</v>
      </c>
      <c r="I1505" s="83" t="str">
        <f>IFERROR(VLOOKUP(A1505,'Alíquotas - CADPREV'!$B$2152:$N$4324,8,FALSE),"")</f>
        <v/>
      </c>
      <c r="J1505" s="83" t="str">
        <f>IF(H1505="RPPS",VLOOKUP(A1505,' Legislação Benef - GESCON'!$B$4:$I$2159,3,FALSE),"")</f>
        <v/>
      </c>
      <c r="K1505" s="83" t="str">
        <f>IF(H1505="RPPS",VLOOKUP(A1505,' Legislação Benef - GESCON'!$B$4:$I$2159,6,FALSE),"")</f>
        <v/>
      </c>
      <c r="L1505" s="83" t="str">
        <f>IF(H1505="RPPS",IFERROR(IF(VLOOKUP(A1505,'Suspensão de repasses - GESCON'!$D$3:$J$1048576,7,FALSE)="Validada","SIM","NÃO"),"NÃO"),"")</f>
        <v/>
      </c>
    </row>
    <row r="1506" spans="1:12" s="19" customFormat="1" ht="15" hidden="1" customHeight="1" x14ac:dyDescent="0.25">
      <c r="A1506" s="88" t="s">
        <v>6873</v>
      </c>
      <c r="B1506" s="40" t="s">
        <v>2413</v>
      </c>
      <c r="C1506" s="82" t="s">
        <v>10959</v>
      </c>
      <c r="D1506" s="82"/>
      <c r="E1506" s="82"/>
      <c r="F1506" s="82"/>
      <c r="G1506" s="82"/>
      <c r="H1506" s="40" t="s">
        <v>4</v>
      </c>
      <c r="I1506" s="83" t="str">
        <f>IFERROR(VLOOKUP(A1506,'Alíquotas - CADPREV'!$B$2152:$N$4324,8,FALSE),"")</f>
        <v/>
      </c>
      <c r="J1506" s="83" t="str">
        <f>IF(H1506="RPPS",VLOOKUP(A1506,' Legislação Benef - GESCON'!$B$4:$I$2159,3,FALSE),"")</f>
        <v/>
      </c>
      <c r="K1506" s="83" t="str">
        <f>IF(H1506="RPPS",VLOOKUP(A1506,' Legislação Benef - GESCON'!$B$4:$I$2159,6,FALSE),"")</f>
        <v/>
      </c>
      <c r="L1506" s="83" t="str">
        <f>IF(H1506="RPPS",IFERROR(IF(VLOOKUP(A1506,'Suspensão de repasses - GESCON'!$D$3:$J$1048576,7,FALSE)="Validada","SIM","NÃO"),"NÃO"),"")</f>
        <v/>
      </c>
    </row>
    <row r="1507" spans="1:12" s="19" customFormat="1" ht="15" customHeight="1" x14ac:dyDescent="0.25">
      <c r="A1507" s="88" t="s">
        <v>6874</v>
      </c>
      <c r="B1507" s="40" t="s">
        <v>3143</v>
      </c>
      <c r="C1507" s="82" t="s">
        <v>10960</v>
      </c>
      <c r="D1507" s="82">
        <v>29595</v>
      </c>
      <c r="E1507" s="82">
        <v>13700</v>
      </c>
      <c r="F1507" s="82">
        <v>2455</v>
      </c>
      <c r="G1507" s="82">
        <v>45750</v>
      </c>
      <c r="H1507" s="40" t="s">
        <v>2</v>
      </c>
      <c r="I1507" s="83" t="str">
        <f>IFERROR(VLOOKUP(A1507,'Alíquotas - CADPREV'!$B$2152:$N$4324,8,FALSE),"")</f>
        <v/>
      </c>
      <c r="J1507" s="83" t="str">
        <f>IF(H1507="RPPS",VLOOKUP(A1507,' Legislação Benef - GESCON'!$B$4:$I$2159,3,FALSE),"")</f>
        <v>NÃO</v>
      </c>
      <c r="K1507" s="83" t="str">
        <f>IF(H1507="RPPS",VLOOKUP(A1507,' Legislação Benef - GESCON'!$B$4:$I$2159,6,FALSE),"")</f>
        <v>NÃO</v>
      </c>
      <c r="L1507" s="83" t="str">
        <f>IF(H1507="RPPS",IFERROR(IF(VLOOKUP(A1507,'Suspensão de repasses - GESCON'!$D$3:$J$1048576,7,FALSE)="Validada","SIM","NÃO"),"NÃO"),"")</f>
        <v>SIM</v>
      </c>
    </row>
    <row r="1508" spans="1:12" s="19" customFormat="1" ht="15" customHeight="1" x14ac:dyDescent="0.25">
      <c r="A1508" s="88" t="s">
        <v>6875</v>
      </c>
      <c r="B1508" s="40" t="s">
        <v>4289</v>
      </c>
      <c r="C1508" s="82" t="s">
        <v>10958</v>
      </c>
      <c r="D1508" s="82">
        <v>739</v>
      </c>
      <c r="E1508" s="82">
        <v>338</v>
      </c>
      <c r="F1508" s="82">
        <v>112</v>
      </c>
      <c r="G1508" s="82">
        <v>1189</v>
      </c>
      <c r="H1508" s="40" t="s">
        <v>2</v>
      </c>
      <c r="I1508" s="83" t="str">
        <f>IFERROR(VLOOKUP(A1508,'Alíquotas - CADPREV'!$B$2152:$N$4324,8,FALSE),"")</f>
        <v>SIM</v>
      </c>
      <c r="J1508" s="83" t="str">
        <f>IF(H1508="RPPS",VLOOKUP(A1508,' Legislação Benef - GESCON'!$B$4:$I$2159,3,FALSE),"")</f>
        <v>NÃO</v>
      </c>
      <c r="K1508" s="83" t="str">
        <f>IF(H1508="RPPS",VLOOKUP(A1508,' Legislação Benef - GESCON'!$B$4:$I$2159,6,FALSE),"")</f>
        <v>NÃO</v>
      </c>
      <c r="L1508" s="83" t="str">
        <f>IF(H1508="RPPS",IFERROR(IF(VLOOKUP(A1508,'Suspensão de repasses - GESCON'!$D$3:$J$1048576,7,FALSE)="Validada","SIM","NÃO"),"NÃO"),"")</f>
        <v>NÃO</v>
      </c>
    </row>
    <row r="1509" spans="1:12" s="19" customFormat="1" ht="15" customHeight="1" x14ac:dyDescent="0.25">
      <c r="A1509" s="88" t="s">
        <v>6876</v>
      </c>
      <c r="B1509" s="40" t="s">
        <v>3143</v>
      </c>
      <c r="C1509" s="82" t="s">
        <v>10958</v>
      </c>
      <c r="D1509" s="82">
        <v>423</v>
      </c>
      <c r="E1509" s="82">
        <v>1</v>
      </c>
      <c r="F1509" s="82">
        <v>1</v>
      </c>
      <c r="G1509" s="82">
        <v>425</v>
      </c>
      <c r="H1509" s="40" t="s">
        <v>2</v>
      </c>
      <c r="I1509" s="83" t="str">
        <f>IFERROR(VLOOKUP(A1509,'Alíquotas - CADPREV'!$B$2152:$N$4324,8,FALSE),"")</f>
        <v>NÃO</v>
      </c>
      <c r="J1509" s="83" t="str">
        <f>IF(H1509="RPPS",VLOOKUP(A1509,' Legislação Benef - GESCON'!$B$4:$I$2159,3,FALSE),"")</f>
        <v>NÃO</v>
      </c>
      <c r="K1509" s="83" t="str">
        <f>IF(H1509="RPPS",VLOOKUP(A1509,' Legislação Benef - GESCON'!$B$4:$I$2159,6,FALSE),"")</f>
        <v>NÃO</v>
      </c>
      <c r="L1509" s="83" t="str">
        <f>IF(H1509="RPPS",IFERROR(IF(VLOOKUP(A1509,'Suspensão de repasses - GESCON'!$D$3:$J$1048576,7,FALSE)="Validada","SIM","NÃO"),"NÃO"),"")</f>
        <v>NÃO</v>
      </c>
    </row>
    <row r="1510" spans="1:12" s="19" customFormat="1" ht="15" hidden="1" customHeight="1" x14ac:dyDescent="0.25">
      <c r="A1510" s="88" t="s">
        <v>6877</v>
      </c>
      <c r="B1510" s="40" t="s">
        <v>2926</v>
      </c>
      <c r="C1510" s="82" t="s">
        <v>10959</v>
      </c>
      <c r="D1510" s="82"/>
      <c r="E1510" s="82"/>
      <c r="F1510" s="82"/>
      <c r="G1510" s="82"/>
      <c r="H1510" s="40" t="s">
        <v>622</v>
      </c>
      <c r="I1510" s="83" t="str">
        <f>IFERROR(VLOOKUP(A1510,'Alíquotas - CADPREV'!$B$2152:$N$4324,8,FALSE),"")</f>
        <v/>
      </c>
      <c r="J1510" s="83" t="str">
        <f>IF(H1510="RPPS",VLOOKUP(A1510,' Legislação Benef - GESCON'!$B$4:$I$2159,3,FALSE),"")</f>
        <v/>
      </c>
      <c r="K1510" s="83" t="str">
        <f>IF(H1510="RPPS",VLOOKUP(A1510,' Legislação Benef - GESCON'!$B$4:$I$2159,6,FALSE),"")</f>
        <v/>
      </c>
      <c r="L1510" s="83" t="str">
        <f>IF(H1510="RPPS",IFERROR(IF(VLOOKUP(A1510,'Suspensão de repasses - GESCON'!$D$3:$J$1048576,7,FALSE)="Validada","SIM","NÃO"),"NÃO"),"")</f>
        <v/>
      </c>
    </row>
    <row r="1511" spans="1:12" s="19" customFormat="1" ht="15" hidden="1" customHeight="1" x14ac:dyDescent="0.25">
      <c r="A1511" s="88" t="s">
        <v>6878</v>
      </c>
      <c r="B1511" s="40" t="s">
        <v>3601</v>
      </c>
      <c r="C1511" s="82" t="s">
        <v>10959</v>
      </c>
      <c r="D1511" s="82"/>
      <c r="E1511" s="82"/>
      <c r="F1511" s="82"/>
      <c r="G1511" s="82"/>
      <c r="H1511" s="40" t="s">
        <v>4</v>
      </c>
      <c r="I1511" s="83" t="str">
        <f>IFERROR(VLOOKUP(A1511,'Alíquotas - CADPREV'!$B$2152:$N$4324,8,FALSE),"")</f>
        <v/>
      </c>
      <c r="J1511" s="83" t="str">
        <f>IF(H1511="RPPS",VLOOKUP(A1511,' Legislação Benef - GESCON'!$B$4:$I$2159,3,FALSE),"")</f>
        <v/>
      </c>
      <c r="K1511" s="83" t="str">
        <f>IF(H1511="RPPS",VLOOKUP(A1511,' Legislação Benef - GESCON'!$B$4:$I$2159,6,FALSE),"")</f>
        <v/>
      </c>
      <c r="L1511" s="83" t="str">
        <f>IF(H1511="RPPS",IFERROR(IF(VLOOKUP(A1511,'Suspensão de repasses - GESCON'!$D$3:$J$1048576,7,FALSE)="Validada","SIM","NÃO"),"NÃO"),"")</f>
        <v/>
      </c>
    </row>
    <row r="1512" spans="1:12" s="19" customFormat="1" ht="15" hidden="1" customHeight="1" x14ac:dyDescent="0.25">
      <c r="A1512" s="88" t="s">
        <v>6879</v>
      </c>
      <c r="B1512" s="40" t="s">
        <v>2554</v>
      </c>
      <c r="C1512" s="82" t="s">
        <v>10959</v>
      </c>
      <c r="D1512" s="82"/>
      <c r="E1512" s="82"/>
      <c r="F1512" s="82"/>
      <c r="G1512" s="82"/>
      <c r="H1512" s="40" t="s">
        <v>4</v>
      </c>
      <c r="I1512" s="83" t="str">
        <f>IFERROR(VLOOKUP(A1512,'Alíquotas - CADPREV'!$B$2152:$N$4324,8,FALSE),"")</f>
        <v/>
      </c>
      <c r="J1512" s="83" t="str">
        <f>IF(H1512="RPPS",VLOOKUP(A1512,' Legislação Benef - GESCON'!$B$4:$I$2159,3,FALSE),"")</f>
        <v/>
      </c>
      <c r="K1512" s="83" t="str">
        <f>IF(H1512="RPPS",VLOOKUP(A1512,' Legislação Benef - GESCON'!$B$4:$I$2159,6,FALSE),"")</f>
        <v/>
      </c>
      <c r="L1512" s="83" t="str">
        <f>IF(H1512="RPPS",IFERROR(IF(VLOOKUP(A1512,'Suspensão de repasses - GESCON'!$D$3:$J$1048576,7,FALSE)="Validada","SIM","NÃO"),"NÃO"),"")</f>
        <v/>
      </c>
    </row>
    <row r="1513" spans="1:12" s="19" customFormat="1" ht="15" hidden="1" customHeight="1" x14ac:dyDescent="0.25">
      <c r="A1513" s="88" t="s">
        <v>6880</v>
      </c>
      <c r="B1513" s="40" t="s">
        <v>1356</v>
      </c>
      <c r="C1513" s="82" t="s">
        <v>10959</v>
      </c>
      <c r="D1513" s="82"/>
      <c r="E1513" s="82"/>
      <c r="F1513" s="82"/>
      <c r="G1513" s="82"/>
      <c r="H1513" s="40" t="s">
        <v>4</v>
      </c>
      <c r="I1513" s="83" t="str">
        <f>IFERROR(VLOOKUP(A1513,'Alíquotas - CADPREV'!$B$2152:$N$4324,8,FALSE),"")</f>
        <v/>
      </c>
      <c r="J1513" s="83" t="str">
        <f>IF(H1513="RPPS",VLOOKUP(A1513,' Legislação Benef - GESCON'!$B$4:$I$2159,3,FALSE),"")</f>
        <v/>
      </c>
      <c r="K1513" s="83" t="str">
        <f>IF(H1513="RPPS",VLOOKUP(A1513,' Legislação Benef - GESCON'!$B$4:$I$2159,6,FALSE),"")</f>
        <v/>
      </c>
      <c r="L1513" s="83" t="str">
        <f>IF(H1513="RPPS",IFERROR(IF(VLOOKUP(A1513,'Suspensão de repasses - GESCON'!$D$3:$J$1048576,7,FALSE)="Validada","SIM","NÃO"),"NÃO"),"")</f>
        <v/>
      </c>
    </row>
    <row r="1514" spans="1:12" s="19" customFormat="1" ht="15" hidden="1" customHeight="1" x14ac:dyDescent="0.25">
      <c r="A1514" s="88" t="s">
        <v>6881</v>
      </c>
      <c r="B1514" s="40" t="s">
        <v>2926</v>
      </c>
      <c r="C1514" s="82" t="s">
        <v>10959</v>
      </c>
      <c r="D1514" s="82"/>
      <c r="E1514" s="82"/>
      <c r="F1514" s="82"/>
      <c r="G1514" s="82"/>
      <c r="H1514" s="40" t="s">
        <v>4</v>
      </c>
      <c r="I1514" s="83" t="str">
        <f>IFERROR(VLOOKUP(A1514,'Alíquotas - CADPREV'!$B$2152:$N$4324,8,FALSE),"")</f>
        <v/>
      </c>
      <c r="J1514" s="83" t="str">
        <f>IF(H1514="RPPS",VLOOKUP(A1514,' Legislação Benef - GESCON'!$B$4:$I$2159,3,FALSE),"")</f>
        <v/>
      </c>
      <c r="K1514" s="83" t="str">
        <f>IF(H1514="RPPS",VLOOKUP(A1514,' Legislação Benef - GESCON'!$B$4:$I$2159,6,FALSE),"")</f>
        <v/>
      </c>
      <c r="L1514" s="83" t="str">
        <f>IF(H1514="RPPS",IFERROR(IF(VLOOKUP(A1514,'Suspensão de repasses - GESCON'!$D$3:$J$1048576,7,FALSE)="Validada","SIM","NÃO"),"NÃO"),"")</f>
        <v/>
      </c>
    </row>
    <row r="1515" spans="1:12" s="19" customFormat="1" ht="15" hidden="1" customHeight="1" x14ac:dyDescent="0.25">
      <c r="A1515" s="88" t="s">
        <v>6882</v>
      </c>
      <c r="B1515" s="40" t="s">
        <v>2554</v>
      </c>
      <c r="C1515" s="82" t="s">
        <v>10959</v>
      </c>
      <c r="D1515" s="82"/>
      <c r="E1515" s="82"/>
      <c r="F1515" s="82"/>
      <c r="G1515" s="82"/>
      <c r="H1515" s="40" t="s">
        <v>4</v>
      </c>
      <c r="I1515" s="83" t="str">
        <f>IFERROR(VLOOKUP(A1515,'Alíquotas - CADPREV'!$B$2152:$N$4324,8,FALSE),"")</f>
        <v/>
      </c>
      <c r="J1515" s="83" t="str">
        <f>IF(H1515="RPPS",VLOOKUP(A1515,' Legislação Benef - GESCON'!$B$4:$I$2159,3,FALSE),"")</f>
        <v/>
      </c>
      <c r="K1515" s="83" t="str">
        <f>IF(H1515="RPPS",VLOOKUP(A1515,' Legislação Benef - GESCON'!$B$4:$I$2159,6,FALSE),"")</f>
        <v/>
      </c>
      <c r="L1515" s="83" t="str">
        <f>IF(H1515="RPPS",IFERROR(IF(VLOOKUP(A1515,'Suspensão de repasses - GESCON'!$D$3:$J$1048576,7,FALSE)="Validada","SIM","NÃO"),"NÃO"),"")</f>
        <v/>
      </c>
    </row>
    <row r="1516" spans="1:12" s="19" customFormat="1" ht="15" customHeight="1" x14ac:dyDescent="0.25">
      <c r="A1516" s="88" t="s">
        <v>6883</v>
      </c>
      <c r="B1516" s="40" t="s">
        <v>2413</v>
      </c>
      <c r="C1516" s="82" t="s">
        <v>10958</v>
      </c>
      <c r="D1516" s="82"/>
      <c r="E1516" s="82"/>
      <c r="F1516" s="82"/>
      <c r="G1516" s="82"/>
      <c r="H1516" s="40" t="s">
        <v>2</v>
      </c>
      <c r="I1516" s="83" t="str">
        <f>IFERROR(VLOOKUP(A1516,'Alíquotas - CADPREV'!$B$2152:$N$4324,8,FALSE),"")</f>
        <v>SIM</v>
      </c>
      <c r="J1516" s="83" t="str">
        <f>IF(H1516="RPPS",VLOOKUP(A1516,' Legislação Benef - GESCON'!$B$4:$I$2159,3,FALSE),"")</f>
        <v>NÃO</v>
      </c>
      <c r="K1516" s="83" t="str">
        <f>IF(H1516="RPPS",VLOOKUP(A1516,' Legislação Benef - GESCON'!$B$4:$I$2159,6,FALSE),"")</f>
        <v>NÃO</v>
      </c>
      <c r="L1516" s="83" t="str">
        <f>IF(H1516="RPPS",IFERROR(IF(VLOOKUP(A1516,'Suspensão de repasses - GESCON'!$D$3:$J$1048576,7,FALSE)="Validada","SIM","NÃO"),"NÃO"),"")</f>
        <v>NÃO</v>
      </c>
    </row>
    <row r="1517" spans="1:12" s="19" customFormat="1" ht="15" customHeight="1" x14ac:dyDescent="0.25">
      <c r="A1517" s="88" t="s">
        <v>6884</v>
      </c>
      <c r="B1517" s="40" t="s">
        <v>2926</v>
      </c>
      <c r="C1517" s="82" t="s">
        <v>10958</v>
      </c>
      <c r="D1517" s="82">
        <v>103</v>
      </c>
      <c r="E1517" s="82">
        <v>14</v>
      </c>
      <c r="F1517" s="82">
        <v>1</v>
      </c>
      <c r="G1517" s="82">
        <v>118</v>
      </c>
      <c r="H1517" s="40" t="s">
        <v>2</v>
      </c>
      <c r="I1517" s="83" t="str">
        <f>IFERROR(VLOOKUP(A1517,'Alíquotas - CADPREV'!$B$2152:$N$4324,8,FALSE),"")</f>
        <v>NÃO</v>
      </c>
      <c r="J1517" s="83" t="str">
        <f>IF(H1517="RPPS",VLOOKUP(A1517,' Legislação Benef - GESCON'!$B$4:$I$2159,3,FALSE),"")</f>
        <v>NÃO</v>
      </c>
      <c r="K1517" s="83" t="str">
        <f>IF(H1517="RPPS",VLOOKUP(A1517,' Legislação Benef - GESCON'!$B$4:$I$2159,6,FALSE),"")</f>
        <v>NÃO</v>
      </c>
      <c r="L1517" s="83" t="str">
        <f>IF(H1517="RPPS",IFERROR(IF(VLOOKUP(A1517,'Suspensão de repasses - GESCON'!$D$3:$J$1048576,7,FALSE)="Validada","SIM","NÃO"),"NÃO"),"")</f>
        <v>NÃO</v>
      </c>
    </row>
    <row r="1518" spans="1:12" s="19" customFormat="1" ht="15" hidden="1" customHeight="1" x14ac:dyDescent="0.25">
      <c r="A1518" s="88" t="s">
        <v>6885</v>
      </c>
      <c r="B1518" s="40" t="s">
        <v>2413</v>
      </c>
      <c r="C1518" s="82" t="s">
        <v>10959</v>
      </c>
      <c r="D1518" s="82"/>
      <c r="E1518" s="82"/>
      <c r="F1518" s="82"/>
      <c r="G1518" s="82"/>
      <c r="H1518" s="40" t="s">
        <v>4</v>
      </c>
      <c r="I1518" s="83" t="str">
        <f>IFERROR(VLOOKUP(A1518,'Alíquotas - CADPREV'!$B$2152:$N$4324,8,FALSE),"")</f>
        <v/>
      </c>
      <c r="J1518" s="83" t="str">
        <f>IF(H1518="RPPS",VLOOKUP(A1518,' Legislação Benef - GESCON'!$B$4:$I$2159,3,FALSE),"")</f>
        <v/>
      </c>
      <c r="K1518" s="83" t="str">
        <f>IF(H1518="RPPS",VLOOKUP(A1518,' Legislação Benef - GESCON'!$B$4:$I$2159,6,FALSE),"")</f>
        <v/>
      </c>
      <c r="L1518" s="83" t="str">
        <f>IF(H1518="RPPS",IFERROR(IF(VLOOKUP(A1518,'Suspensão de repasses - GESCON'!$D$3:$J$1048576,7,FALSE)="Validada","SIM","NÃO"),"NÃO"),"")</f>
        <v/>
      </c>
    </row>
    <row r="1519" spans="1:12" s="19" customFormat="1" ht="15" hidden="1" customHeight="1" x14ac:dyDescent="0.25">
      <c r="A1519" s="88" t="s">
        <v>6886</v>
      </c>
      <c r="B1519" s="40" t="s">
        <v>2413</v>
      </c>
      <c r="C1519" s="82" t="s">
        <v>10959</v>
      </c>
      <c r="D1519" s="82"/>
      <c r="E1519" s="82"/>
      <c r="F1519" s="82"/>
      <c r="G1519" s="82"/>
      <c r="H1519" s="40" t="s">
        <v>4</v>
      </c>
      <c r="I1519" s="83" t="str">
        <f>IFERROR(VLOOKUP(A1519,'Alíquotas - CADPREV'!$B$2152:$N$4324,8,FALSE),"")</f>
        <v/>
      </c>
      <c r="J1519" s="83" t="str">
        <f>IF(H1519="RPPS",VLOOKUP(A1519,' Legislação Benef - GESCON'!$B$4:$I$2159,3,FALSE),"")</f>
        <v/>
      </c>
      <c r="K1519" s="83" t="str">
        <f>IF(H1519="RPPS",VLOOKUP(A1519,' Legislação Benef - GESCON'!$B$4:$I$2159,6,FALSE),"")</f>
        <v/>
      </c>
      <c r="L1519" s="83" t="str">
        <f>IF(H1519="RPPS",IFERROR(IF(VLOOKUP(A1519,'Suspensão de repasses - GESCON'!$D$3:$J$1048576,7,FALSE)="Validada","SIM","NÃO"),"NÃO"),"")</f>
        <v/>
      </c>
    </row>
    <row r="1520" spans="1:12" s="19" customFormat="1" ht="15" hidden="1" customHeight="1" x14ac:dyDescent="0.25">
      <c r="A1520" s="88" t="s">
        <v>6887</v>
      </c>
      <c r="B1520" s="40" t="s">
        <v>1142</v>
      </c>
      <c r="C1520" s="82" t="s">
        <v>10959</v>
      </c>
      <c r="D1520" s="82"/>
      <c r="E1520" s="82"/>
      <c r="F1520" s="82"/>
      <c r="G1520" s="82"/>
      <c r="H1520" s="40" t="s">
        <v>4</v>
      </c>
      <c r="I1520" s="83" t="str">
        <f>IFERROR(VLOOKUP(A1520,'Alíquotas - CADPREV'!$B$2152:$N$4324,8,FALSE),"")</f>
        <v/>
      </c>
      <c r="J1520" s="83" t="str">
        <f>IF(H1520="RPPS",VLOOKUP(A1520,' Legislação Benef - GESCON'!$B$4:$I$2159,3,FALSE),"")</f>
        <v/>
      </c>
      <c r="K1520" s="83" t="str">
        <f>IF(H1520="RPPS",VLOOKUP(A1520,' Legislação Benef - GESCON'!$B$4:$I$2159,6,FALSE),"")</f>
        <v/>
      </c>
      <c r="L1520" s="83" t="str">
        <f>IF(H1520="RPPS",IFERROR(IF(VLOOKUP(A1520,'Suspensão de repasses - GESCON'!$D$3:$J$1048576,7,FALSE)="Validada","SIM","NÃO"),"NÃO"),"")</f>
        <v/>
      </c>
    </row>
    <row r="1521" spans="1:12" s="19" customFormat="1" ht="15" customHeight="1" x14ac:dyDescent="0.25">
      <c r="A1521" s="88" t="s">
        <v>6888</v>
      </c>
      <c r="B1521" s="40" t="s">
        <v>2274</v>
      </c>
      <c r="C1521" s="82" t="s">
        <v>10958</v>
      </c>
      <c r="D1521" s="82">
        <v>133</v>
      </c>
      <c r="E1521" s="82">
        <v>7</v>
      </c>
      <c r="F1521" s="82">
        <v>2</v>
      </c>
      <c r="G1521" s="82">
        <v>142</v>
      </c>
      <c r="H1521" s="40" t="s">
        <v>2</v>
      </c>
      <c r="I1521" s="83" t="str">
        <f>IFERROR(VLOOKUP(A1521,'Alíquotas - CADPREV'!$B$2152:$N$4324,8,FALSE),"")</f>
        <v>SIM</v>
      </c>
      <c r="J1521" s="83" t="str">
        <f>IF(H1521="RPPS",VLOOKUP(A1521,' Legislação Benef - GESCON'!$B$4:$I$2159,3,FALSE),"")</f>
        <v>NÃO</v>
      </c>
      <c r="K1521" s="83" t="str">
        <f>IF(H1521="RPPS",VLOOKUP(A1521,' Legislação Benef - GESCON'!$B$4:$I$2159,6,FALSE),"")</f>
        <v>NÃO</v>
      </c>
      <c r="L1521" s="83" t="str">
        <f>IF(H1521="RPPS",IFERROR(IF(VLOOKUP(A1521,'Suspensão de repasses - GESCON'!$D$3:$J$1048576,7,FALSE)="Validada","SIM","NÃO"),"NÃO"),"")</f>
        <v>NÃO</v>
      </c>
    </row>
    <row r="1522" spans="1:12" s="19" customFormat="1" ht="15" hidden="1" customHeight="1" x14ac:dyDescent="0.25">
      <c r="A1522" s="88" t="s">
        <v>6889</v>
      </c>
      <c r="B1522" s="40" t="s">
        <v>1356</v>
      </c>
      <c r="C1522" s="82" t="s">
        <v>10959</v>
      </c>
      <c r="D1522" s="82"/>
      <c r="E1522" s="82"/>
      <c r="F1522" s="82"/>
      <c r="G1522" s="82"/>
      <c r="H1522" s="40" t="s">
        <v>4</v>
      </c>
      <c r="I1522" s="83" t="str">
        <f>IFERROR(VLOOKUP(A1522,'Alíquotas - CADPREV'!$B$2152:$N$4324,8,FALSE),"")</f>
        <v/>
      </c>
      <c r="J1522" s="83" t="str">
        <f>IF(H1522="RPPS",VLOOKUP(A1522,' Legislação Benef - GESCON'!$B$4:$I$2159,3,FALSE),"")</f>
        <v/>
      </c>
      <c r="K1522" s="83" t="str">
        <f>IF(H1522="RPPS",VLOOKUP(A1522,' Legislação Benef - GESCON'!$B$4:$I$2159,6,FALSE),"")</f>
        <v/>
      </c>
      <c r="L1522" s="83" t="str">
        <f>IF(H1522="RPPS",IFERROR(IF(VLOOKUP(A1522,'Suspensão de repasses - GESCON'!$D$3:$J$1048576,7,FALSE)="Validada","SIM","NÃO"),"NÃO"),"")</f>
        <v/>
      </c>
    </row>
    <row r="1523" spans="1:12" s="19" customFormat="1" ht="15" customHeight="1" x14ac:dyDescent="0.25">
      <c r="A1523" s="88" t="s">
        <v>6890</v>
      </c>
      <c r="B1523" s="40" t="s">
        <v>2758</v>
      </c>
      <c r="C1523" s="82" t="s">
        <v>10958</v>
      </c>
      <c r="D1523" s="82">
        <v>726</v>
      </c>
      <c r="E1523" s="82">
        <v>362</v>
      </c>
      <c r="F1523" s="82">
        <v>55</v>
      </c>
      <c r="G1523" s="82">
        <v>1143</v>
      </c>
      <c r="H1523" s="40" t="s">
        <v>2</v>
      </c>
      <c r="I1523" s="83" t="str">
        <f>IFERROR(VLOOKUP(A1523,'Alíquotas - CADPREV'!$B$2152:$N$4324,8,FALSE),"")</f>
        <v>NÃO</v>
      </c>
      <c r="J1523" s="83" t="str">
        <f>IF(H1523="RPPS",VLOOKUP(A1523,' Legislação Benef - GESCON'!$B$4:$I$2159,3,FALSE),"")</f>
        <v>NÃO</v>
      </c>
      <c r="K1523" s="83" t="str">
        <f>IF(H1523="RPPS",VLOOKUP(A1523,' Legislação Benef - GESCON'!$B$4:$I$2159,6,FALSE),"")</f>
        <v>NÃO</v>
      </c>
      <c r="L1523" s="83" t="str">
        <f>IF(H1523="RPPS",IFERROR(IF(VLOOKUP(A1523,'Suspensão de repasses - GESCON'!$D$3:$J$1048576,7,FALSE)="Validada","SIM","NÃO"),"NÃO"),"")</f>
        <v>NÃO</v>
      </c>
    </row>
    <row r="1524" spans="1:12" s="19" customFormat="1" ht="15" hidden="1" customHeight="1" x14ac:dyDescent="0.25">
      <c r="A1524" s="88" t="s">
        <v>6891</v>
      </c>
      <c r="B1524" s="40" t="s">
        <v>197</v>
      </c>
      <c r="C1524" s="82" t="s">
        <v>10959</v>
      </c>
      <c r="D1524" s="82"/>
      <c r="E1524" s="82"/>
      <c r="F1524" s="82"/>
      <c r="G1524" s="82"/>
      <c r="H1524" s="40" t="s">
        <v>4</v>
      </c>
      <c r="I1524" s="83" t="str">
        <f>IFERROR(VLOOKUP(A1524,'Alíquotas - CADPREV'!$B$2152:$N$4324,8,FALSE),"")</f>
        <v/>
      </c>
      <c r="J1524" s="83" t="str">
        <f>IF(H1524="RPPS",VLOOKUP(A1524,' Legislação Benef - GESCON'!$B$4:$I$2159,3,FALSE),"")</f>
        <v/>
      </c>
      <c r="K1524" s="83" t="str">
        <f>IF(H1524="RPPS",VLOOKUP(A1524,' Legislação Benef - GESCON'!$B$4:$I$2159,6,FALSE),"")</f>
        <v/>
      </c>
      <c r="L1524" s="83" t="str">
        <f>IF(H1524="RPPS",IFERROR(IF(VLOOKUP(A1524,'Suspensão de repasses - GESCON'!$D$3:$J$1048576,7,FALSE)="Validada","SIM","NÃO"),"NÃO"),"")</f>
        <v/>
      </c>
    </row>
    <row r="1525" spans="1:12" s="19" customFormat="1" ht="15" customHeight="1" x14ac:dyDescent="0.25">
      <c r="A1525" s="88" t="s">
        <v>6892</v>
      </c>
      <c r="B1525" s="40" t="s">
        <v>901</v>
      </c>
      <c r="C1525" s="82" t="s">
        <v>10958</v>
      </c>
      <c r="D1525" s="82">
        <v>189</v>
      </c>
      <c r="E1525" s="82">
        <v>42</v>
      </c>
      <c r="F1525" s="82">
        <v>6</v>
      </c>
      <c r="G1525" s="82">
        <v>237</v>
      </c>
      <c r="H1525" s="40" t="s">
        <v>2</v>
      </c>
      <c r="I1525" s="83" t="str">
        <f>IFERROR(VLOOKUP(A1525,'Alíquotas - CADPREV'!$B$2152:$N$4324,8,FALSE),"")</f>
        <v>SIM</v>
      </c>
      <c r="J1525" s="83" t="str">
        <f>IF(H1525="RPPS",VLOOKUP(A1525,' Legislação Benef - GESCON'!$B$4:$I$2159,3,FALSE),"")</f>
        <v>NÃO</v>
      </c>
      <c r="K1525" s="83" t="str">
        <f>IF(H1525="RPPS",VLOOKUP(A1525,' Legislação Benef - GESCON'!$B$4:$I$2159,6,FALSE),"")</f>
        <v>NÃO</v>
      </c>
      <c r="L1525" s="83" t="str">
        <f>IF(H1525="RPPS",IFERROR(IF(VLOOKUP(A1525,'Suspensão de repasses - GESCON'!$D$3:$J$1048576,7,FALSE)="Validada","SIM","NÃO"),"NÃO"),"")</f>
        <v>NÃO</v>
      </c>
    </row>
    <row r="1526" spans="1:12" s="19" customFormat="1" ht="15" hidden="1" customHeight="1" x14ac:dyDescent="0.25">
      <c r="A1526" s="88" t="s">
        <v>6893</v>
      </c>
      <c r="B1526" s="40" t="s">
        <v>2554</v>
      </c>
      <c r="C1526" s="82" t="s">
        <v>10959</v>
      </c>
      <c r="D1526" s="82"/>
      <c r="E1526" s="82"/>
      <c r="F1526" s="82"/>
      <c r="G1526" s="82"/>
      <c r="H1526" s="40" t="s">
        <v>4</v>
      </c>
      <c r="I1526" s="83" t="str">
        <f>IFERROR(VLOOKUP(A1526,'Alíquotas - CADPREV'!$B$2152:$N$4324,8,FALSE),"")</f>
        <v/>
      </c>
      <c r="J1526" s="83" t="str">
        <f>IF(H1526="RPPS",VLOOKUP(A1526,' Legislação Benef - GESCON'!$B$4:$I$2159,3,FALSE),"")</f>
        <v/>
      </c>
      <c r="K1526" s="83" t="str">
        <f>IF(H1526="RPPS",VLOOKUP(A1526,' Legislação Benef - GESCON'!$B$4:$I$2159,6,FALSE),"")</f>
        <v/>
      </c>
      <c r="L1526" s="83" t="str">
        <f>IF(H1526="RPPS",IFERROR(IF(VLOOKUP(A1526,'Suspensão de repasses - GESCON'!$D$3:$J$1048576,7,FALSE)="Validada","SIM","NÃO"),"NÃO"),"")</f>
        <v/>
      </c>
    </row>
    <row r="1527" spans="1:12" s="19" customFormat="1" ht="15" hidden="1" customHeight="1" x14ac:dyDescent="0.25">
      <c r="A1527" s="88" t="s">
        <v>6894</v>
      </c>
      <c r="B1527" s="40" t="s">
        <v>901</v>
      </c>
      <c r="C1527" s="82" t="s">
        <v>10959</v>
      </c>
      <c r="D1527" s="82"/>
      <c r="E1527" s="82"/>
      <c r="F1527" s="82"/>
      <c r="G1527" s="82"/>
      <c r="H1527" s="40" t="s">
        <v>4</v>
      </c>
      <c r="I1527" s="83" t="str">
        <f>IFERROR(VLOOKUP(A1527,'Alíquotas - CADPREV'!$B$2152:$N$4324,8,FALSE),"")</f>
        <v/>
      </c>
      <c r="J1527" s="83" t="str">
        <f>IF(H1527="RPPS",VLOOKUP(A1527,' Legislação Benef - GESCON'!$B$4:$I$2159,3,FALSE),"")</f>
        <v/>
      </c>
      <c r="K1527" s="83" t="str">
        <f>IF(H1527="RPPS",VLOOKUP(A1527,' Legislação Benef - GESCON'!$B$4:$I$2159,6,FALSE),"")</f>
        <v/>
      </c>
      <c r="L1527" s="83" t="str">
        <f>IF(H1527="RPPS",IFERROR(IF(VLOOKUP(A1527,'Suspensão de repasses - GESCON'!$D$3:$J$1048576,7,FALSE)="Validada","SIM","NÃO"),"NÃO"),"")</f>
        <v/>
      </c>
    </row>
    <row r="1528" spans="1:12" s="19" customFormat="1" ht="15" hidden="1" customHeight="1" x14ac:dyDescent="0.25">
      <c r="A1528" s="88" t="s">
        <v>6895</v>
      </c>
      <c r="B1528" s="40" t="s">
        <v>5227</v>
      </c>
      <c r="C1528" s="82" t="s">
        <v>10959</v>
      </c>
      <c r="D1528" s="82"/>
      <c r="E1528" s="82"/>
      <c r="F1528" s="82"/>
      <c r="G1528" s="82"/>
      <c r="H1528" s="40" t="s">
        <v>4</v>
      </c>
      <c r="I1528" s="83" t="str">
        <f>IFERROR(VLOOKUP(A1528,'Alíquotas - CADPREV'!$B$2152:$N$4324,8,FALSE),"")</f>
        <v/>
      </c>
      <c r="J1528" s="83" t="str">
        <f>IF(H1528="RPPS",VLOOKUP(A1528,' Legislação Benef - GESCON'!$B$4:$I$2159,3,FALSE),"")</f>
        <v/>
      </c>
      <c r="K1528" s="83" t="str">
        <f>IF(H1528="RPPS",VLOOKUP(A1528,' Legislação Benef - GESCON'!$B$4:$I$2159,6,FALSE),"")</f>
        <v/>
      </c>
      <c r="L1528" s="83" t="str">
        <f>IF(H1528="RPPS",IFERROR(IF(VLOOKUP(A1528,'Suspensão de repasses - GESCON'!$D$3:$J$1048576,7,FALSE)="Validada","SIM","NÃO"),"NÃO"),"")</f>
        <v/>
      </c>
    </row>
    <row r="1529" spans="1:12" s="19" customFormat="1" ht="15" hidden="1" customHeight="1" x14ac:dyDescent="0.25">
      <c r="A1529" s="88" t="s">
        <v>6896</v>
      </c>
      <c r="B1529" s="40" t="s">
        <v>215</v>
      </c>
      <c r="C1529" s="82" t="s">
        <v>10959</v>
      </c>
      <c r="D1529" s="82"/>
      <c r="E1529" s="82"/>
      <c r="F1529" s="82"/>
      <c r="G1529" s="82"/>
      <c r="H1529" s="40" t="s">
        <v>4</v>
      </c>
      <c r="I1529" s="83" t="str">
        <f>IFERROR(VLOOKUP(A1529,'Alíquotas - CADPREV'!$B$2152:$N$4324,8,FALSE),"")</f>
        <v/>
      </c>
      <c r="J1529" s="83" t="str">
        <f>IF(H1529="RPPS",VLOOKUP(A1529,' Legislação Benef - GESCON'!$B$4:$I$2159,3,FALSE),"")</f>
        <v/>
      </c>
      <c r="K1529" s="83" t="str">
        <f>IF(H1529="RPPS",VLOOKUP(A1529,' Legislação Benef - GESCON'!$B$4:$I$2159,6,FALSE),"")</f>
        <v/>
      </c>
      <c r="L1529" s="83" t="str">
        <f>IF(H1529="RPPS",IFERROR(IF(VLOOKUP(A1529,'Suspensão de repasses - GESCON'!$D$3:$J$1048576,7,FALSE)="Validada","SIM","NÃO"),"NÃO"),"")</f>
        <v/>
      </c>
    </row>
    <row r="1530" spans="1:12" s="19" customFormat="1" ht="15" hidden="1" customHeight="1" x14ac:dyDescent="0.25">
      <c r="A1530" s="88" t="s">
        <v>6897</v>
      </c>
      <c r="B1530" s="40" t="s">
        <v>1356</v>
      </c>
      <c r="C1530" s="82" t="s">
        <v>10959</v>
      </c>
      <c r="D1530" s="82"/>
      <c r="E1530" s="82"/>
      <c r="F1530" s="82"/>
      <c r="G1530" s="82"/>
      <c r="H1530" s="40" t="s">
        <v>4</v>
      </c>
      <c r="I1530" s="83" t="str">
        <f>IFERROR(VLOOKUP(A1530,'Alíquotas - CADPREV'!$B$2152:$N$4324,8,FALSE),"")</f>
        <v/>
      </c>
      <c r="J1530" s="83" t="str">
        <f>IF(H1530="RPPS",VLOOKUP(A1530,' Legislação Benef - GESCON'!$B$4:$I$2159,3,FALSE),"")</f>
        <v/>
      </c>
      <c r="K1530" s="83" t="str">
        <f>IF(H1530="RPPS",VLOOKUP(A1530,' Legislação Benef - GESCON'!$B$4:$I$2159,6,FALSE),"")</f>
        <v/>
      </c>
      <c r="L1530" s="83" t="str">
        <f>IF(H1530="RPPS",IFERROR(IF(VLOOKUP(A1530,'Suspensão de repasses - GESCON'!$D$3:$J$1048576,7,FALSE)="Validada","SIM","NÃO"),"NÃO"),"")</f>
        <v/>
      </c>
    </row>
    <row r="1531" spans="1:12" s="19" customFormat="1" ht="15" hidden="1" customHeight="1" x14ac:dyDescent="0.25">
      <c r="A1531" s="88" t="s">
        <v>6898</v>
      </c>
      <c r="B1531" s="40" t="s">
        <v>3812</v>
      </c>
      <c r="C1531" s="82" t="s">
        <v>10959</v>
      </c>
      <c r="D1531" s="82"/>
      <c r="E1531" s="82"/>
      <c r="F1531" s="82"/>
      <c r="G1531" s="82"/>
      <c r="H1531" s="40" t="s">
        <v>4</v>
      </c>
      <c r="I1531" s="83" t="str">
        <f>IFERROR(VLOOKUP(A1531,'Alíquotas - CADPREV'!$B$2152:$N$4324,8,FALSE),"")</f>
        <v/>
      </c>
      <c r="J1531" s="83" t="str">
        <f>IF(H1531="RPPS",VLOOKUP(A1531,' Legislação Benef - GESCON'!$B$4:$I$2159,3,FALSE),"")</f>
        <v/>
      </c>
      <c r="K1531" s="83" t="str">
        <f>IF(H1531="RPPS",VLOOKUP(A1531,' Legislação Benef - GESCON'!$B$4:$I$2159,6,FALSE),"")</f>
        <v/>
      </c>
      <c r="L1531" s="83" t="str">
        <f>IF(H1531="RPPS",IFERROR(IF(VLOOKUP(A1531,'Suspensão de repasses - GESCON'!$D$3:$J$1048576,7,FALSE)="Validada","SIM","NÃO"),"NÃO"),"")</f>
        <v/>
      </c>
    </row>
    <row r="1532" spans="1:12" s="19" customFormat="1" ht="15" customHeight="1" x14ac:dyDescent="0.25">
      <c r="A1532" s="88" t="s">
        <v>6899</v>
      </c>
      <c r="B1532" s="40" t="s">
        <v>901</v>
      </c>
      <c r="C1532" s="82" t="s">
        <v>10958</v>
      </c>
      <c r="D1532" s="82">
        <v>90</v>
      </c>
      <c r="E1532" s="82">
        <v>23</v>
      </c>
      <c r="F1532" s="82">
        <v>6</v>
      </c>
      <c r="G1532" s="82">
        <v>119</v>
      </c>
      <c r="H1532" s="40" t="s">
        <v>2</v>
      </c>
      <c r="I1532" s="83" t="str">
        <f>IFERROR(VLOOKUP(A1532,'Alíquotas - CADPREV'!$B$2152:$N$4324,8,FALSE),"")</f>
        <v>NÃO</v>
      </c>
      <c r="J1532" s="83" t="str">
        <f>IF(H1532="RPPS",VLOOKUP(A1532,' Legislação Benef - GESCON'!$B$4:$I$2159,3,FALSE),"")</f>
        <v>NÃO</v>
      </c>
      <c r="K1532" s="83" t="str">
        <f>IF(H1532="RPPS",VLOOKUP(A1532,' Legislação Benef - GESCON'!$B$4:$I$2159,6,FALSE),"")</f>
        <v>NÃO</v>
      </c>
      <c r="L1532" s="83" t="str">
        <f>IF(H1532="RPPS",IFERROR(IF(VLOOKUP(A1532,'Suspensão de repasses - GESCON'!$D$3:$J$1048576,7,FALSE)="Validada","SIM","NÃO"),"NÃO"),"")</f>
        <v>NÃO</v>
      </c>
    </row>
    <row r="1533" spans="1:12" s="19" customFormat="1" ht="15" hidden="1" customHeight="1" x14ac:dyDescent="0.25">
      <c r="A1533" s="88" t="s">
        <v>6900</v>
      </c>
      <c r="B1533" s="40" t="s">
        <v>1142</v>
      </c>
      <c r="C1533" s="82" t="s">
        <v>10959</v>
      </c>
      <c r="D1533" s="82"/>
      <c r="E1533" s="82"/>
      <c r="F1533" s="82"/>
      <c r="G1533" s="82"/>
      <c r="H1533" s="40" t="s">
        <v>4</v>
      </c>
      <c r="I1533" s="83" t="str">
        <f>IFERROR(VLOOKUP(A1533,'Alíquotas - CADPREV'!$B$2152:$N$4324,8,FALSE),"")</f>
        <v/>
      </c>
      <c r="J1533" s="83" t="str">
        <f>IF(H1533="RPPS",VLOOKUP(A1533,' Legislação Benef - GESCON'!$B$4:$I$2159,3,FALSE),"")</f>
        <v/>
      </c>
      <c r="K1533" s="83" t="str">
        <f>IF(H1533="RPPS",VLOOKUP(A1533,' Legislação Benef - GESCON'!$B$4:$I$2159,6,FALSE),"")</f>
        <v/>
      </c>
      <c r="L1533" s="83" t="str">
        <f>IF(H1533="RPPS",IFERROR(IF(VLOOKUP(A1533,'Suspensão de repasses - GESCON'!$D$3:$J$1048576,7,FALSE)="Validada","SIM","NÃO"),"NÃO"),"")</f>
        <v/>
      </c>
    </row>
    <row r="1534" spans="1:12" s="19" customFormat="1" ht="15" hidden="1" customHeight="1" x14ac:dyDescent="0.25">
      <c r="A1534" s="88" t="s">
        <v>6901</v>
      </c>
      <c r="B1534" s="40" t="s">
        <v>1356</v>
      </c>
      <c r="C1534" s="82" t="s">
        <v>10959</v>
      </c>
      <c r="D1534" s="82"/>
      <c r="E1534" s="82"/>
      <c r="F1534" s="82"/>
      <c r="G1534" s="82"/>
      <c r="H1534" s="40" t="s">
        <v>4</v>
      </c>
      <c r="I1534" s="83" t="str">
        <f>IFERROR(VLOOKUP(A1534,'Alíquotas - CADPREV'!$B$2152:$N$4324,8,FALSE),"")</f>
        <v/>
      </c>
      <c r="J1534" s="83" t="str">
        <f>IF(H1534="RPPS",VLOOKUP(A1534,' Legislação Benef - GESCON'!$B$4:$I$2159,3,FALSE),"")</f>
        <v/>
      </c>
      <c r="K1534" s="83" t="str">
        <f>IF(H1534="RPPS",VLOOKUP(A1534,' Legislação Benef - GESCON'!$B$4:$I$2159,6,FALSE),"")</f>
        <v/>
      </c>
      <c r="L1534" s="83" t="str">
        <f>IF(H1534="RPPS",IFERROR(IF(VLOOKUP(A1534,'Suspensão de repasses - GESCON'!$D$3:$J$1048576,7,FALSE)="Validada","SIM","NÃO"),"NÃO"),"")</f>
        <v/>
      </c>
    </row>
    <row r="1535" spans="1:12" s="19" customFormat="1" ht="15" hidden="1" customHeight="1" x14ac:dyDescent="0.25">
      <c r="A1535" s="88" t="s">
        <v>6902</v>
      </c>
      <c r="B1535" s="40" t="s">
        <v>1356</v>
      </c>
      <c r="C1535" s="82" t="s">
        <v>10959</v>
      </c>
      <c r="D1535" s="82"/>
      <c r="E1535" s="82"/>
      <c r="F1535" s="82"/>
      <c r="G1535" s="82"/>
      <c r="H1535" s="40" t="s">
        <v>4</v>
      </c>
      <c r="I1535" s="83" t="str">
        <f>IFERROR(VLOOKUP(A1535,'Alíquotas - CADPREV'!$B$2152:$N$4324,8,FALSE),"")</f>
        <v/>
      </c>
      <c r="J1535" s="83" t="str">
        <f>IF(H1535="RPPS",VLOOKUP(A1535,' Legislação Benef - GESCON'!$B$4:$I$2159,3,FALSE),"")</f>
        <v/>
      </c>
      <c r="K1535" s="83" t="str">
        <f>IF(H1535="RPPS",VLOOKUP(A1535,' Legislação Benef - GESCON'!$B$4:$I$2159,6,FALSE),"")</f>
        <v/>
      </c>
      <c r="L1535" s="83" t="str">
        <f>IF(H1535="RPPS",IFERROR(IF(VLOOKUP(A1535,'Suspensão de repasses - GESCON'!$D$3:$J$1048576,7,FALSE)="Validada","SIM","NÃO"),"NÃO"),"")</f>
        <v/>
      </c>
    </row>
    <row r="1536" spans="1:12" s="19" customFormat="1" ht="15" hidden="1" customHeight="1" x14ac:dyDescent="0.25">
      <c r="A1536" s="88" t="s">
        <v>6903</v>
      </c>
      <c r="B1536" s="40" t="s">
        <v>29</v>
      </c>
      <c r="C1536" s="82" t="s">
        <v>10959</v>
      </c>
      <c r="D1536" s="82"/>
      <c r="E1536" s="82"/>
      <c r="F1536" s="82"/>
      <c r="G1536" s="82"/>
      <c r="H1536" s="40" t="s">
        <v>4</v>
      </c>
      <c r="I1536" s="83" t="str">
        <f>IFERROR(VLOOKUP(A1536,'Alíquotas - CADPREV'!$B$2152:$N$4324,8,FALSE),"")</f>
        <v/>
      </c>
      <c r="J1536" s="83" t="str">
        <f>IF(H1536="RPPS",VLOOKUP(A1536,' Legislação Benef - GESCON'!$B$4:$I$2159,3,FALSE),"")</f>
        <v/>
      </c>
      <c r="K1536" s="83" t="str">
        <f>IF(H1536="RPPS",VLOOKUP(A1536,' Legislação Benef - GESCON'!$B$4:$I$2159,6,FALSE),"")</f>
        <v/>
      </c>
      <c r="L1536" s="83" t="str">
        <f>IF(H1536="RPPS",IFERROR(IF(VLOOKUP(A1536,'Suspensão de repasses - GESCON'!$D$3:$J$1048576,7,FALSE)="Validada","SIM","NÃO"),"NÃO"),"")</f>
        <v/>
      </c>
    </row>
    <row r="1537" spans="1:12" s="19" customFormat="1" ht="15" hidden="1" customHeight="1" x14ac:dyDescent="0.25">
      <c r="A1537" s="88" t="s">
        <v>6904</v>
      </c>
      <c r="B1537" s="40" t="s">
        <v>1356</v>
      </c>
      <c r="C1537" s="82" t="s">
        <v>10959</v>
      </c>
      <c r="D1537" s="82"/>
      <c r="E1537" s="82"/>
      <c r="F1537" s="82"/>
      <c r="G1537" s="82"/>
      <c r="H1537" s="40" t="s">
        <v>4</v>
      </c>
      <c r="I1537" s="83" t="str">
        <f>IFERROR(VLOOKUP(A1537,'Alíquotas - CADPREV'!$B$2152:$N$4324,8,FALSE),"")</f>
        <v/>
      </c>
      <c r="J1537" s="83" t="str">
        <f>IF(H1537="RPPS",VLOOKUP(A1537,' Legislação Benef - GESCON'!$B$4:$I$2159,3,FALSE),"")</f>
        <v/>
      </c>
      <c r="K1537" s="83" t="str">
        <f>IF(H1537="RPPS",VLOOKUP(A1537,' Legislação Benef - GESCON'!$B$4:$I$2159,6,FALSE),"")</f>
        <v/>
      </c>
      <c r="L1537" s="83" t="str">
        <f>IF(H1537="RPPS",IFERROR(IF(VLOOKUP(A1537,'Suspensão de repasses - GESCON'!$D$3:$J$1048576,7,FALSE)="Validada","SIM","NÃO"),"NÃO"),"")</f>
        <v/>
      </c>
    </row>
    <row r="1538" spans="1:12" s="19" customFormat="1" ht="15" customHeight="1" x14ac:dyDescent="0.25">
      <c r="A1538" s="88" t="s">
        <v>6905</v>
      </c>
      <c r="B1538" s="40" t="s">
        <v>2926</v>
      </c>
      <c r="C1538" s="82" t="s">
        <v>10958</v>
      </c>
      <c r="D1538" s="82">
        <v>276</v>
      </c>
      <c r="E1538" s="82">
        <v>23</v>
      </c>
      <c r="F1538" s="82">
        <v>2</v>
      </c>
      <c r="G1538" s="82">
        <v>301</v>
      </c>
      <c r="H1538" s="40" t="s">
        <v>2</v>
      </c>
      <c r="I1538" s="83" t="str">
        <f>IFERROR(VLOOKUP(A1538,'Alíquotas - CADPREV'!$B$2152:$N$4324,8,FALSE),"")</f>
        <v>SIM</v>
      </c>
      <c r="J1538" s="83" t="str">
        <f>IF(H1538="RPPS",VLOOKUP(A1538,' Legislação Benef - GESCON'!$B$4:$I$2159,3,FALSE),"")</f>
        <v>NÃO</v>
      </c>
      <c r="K1538" s="83" t="str">
        <f>IF(H1538="RPPS",VLOOKUP(A1538,' Legislação Benef - GESCON'!$B$4:$I$2159,6,FALSE),"")</f>
        <v>NÃO</v>
      </c>
      <c r="L1538" s="83" t="str">
        <f>IF(H1538="RPPS",IFERROR(IF(VLOOKUP(A1538,'Suspensão de repasses - GESCON'!$D$3:$J$1048576,7,FALSE)="Validada","SIM","NÃO"),"NÃO"),"")</f>
        <v>NÃO</v>
      </c>
    </row>
    <row r="1539" spans="1:12" s="19" customFormat="1" ht="15" hidden="1" customHeight="1" x14ac:dyDescent="0.25">
      <c r="A1539" s="88" t="s">
        <v>6906</v>
      </c>
      <c r="B1539" s="40" t="s">
        <v>2274</v>
      </c>
      <c r="C1539" s="82" t="s">
        <v>10959</v>
      </c>
      <c r="D1539" s="82"/>
      <c r="E1539" s="82"/>
      <c r="F1539" s="82"/>
      <c r="G1539" s="82"/>
      <c r="H1539" s="40" t="s">
        <v>4</v>
      </c>
      <c r="I1539" s="83" t="str">
        <f>IFERROR(VLOOKUP(A1539,'Alíquotas - CADPREV'!$B$2152:$N$4324,8,FALSE),"")</f>
        <v/>
      </c>
      <c r="J1539" s="83" t="str">
        <f>IF(H1539="RPPS",VLOOKUP(A1539,' Legislação Benef - GESCON'!$B$4:$I$2159,3,FALSE),"")</f>
        <v/>
      </c>
      <c r="K1539" s="83" t="str">
        <f>IF(H1539="RPPS",VLOOKUP(A1539,' Legislação Benef - GESCON'!$B$4:$I$2159,6,FALSE),"")</f>
        <v/>
      </c>
      <c r="L1539" s="83" t="str">
        <f>IF(H1539="RPPS",IFERROR(IF(VLOOKUP(A1539,'Suspensão de repasses - GESCON'!$D$3:$J$1048576,7,FALSE)="Validada","SIM","NÃO"),"NÃO"),"")</f>
        <v/>
      </c>
    </row>
    <row r="1540" spans="1:12" s="19" customFormat="1" ht="15" hidden="1" customHeight="1" x14ac:dyDescent="0.25">
      <c r="A1540" s="88" t="s">
        <v>6907</v>
      </c>
      <c r="B1540" s="40" t="s">
        <v>2197</v>
      </c>
      <c r="C1540" s="82" t="s">
        <v>10959</v>
      </c>
      <c r="D1540" s="82"/>
      <c r="E1540" s="82"/>
      <c r="F1540" s="82"/>
      <c r="G1540" s="82"/>
      <c r="H1540" s="40" t="s">
        <v>4</v>
      </c>
      <c r="I1540" s="83" t="str">
        <f>IFERROR(VLOOKUP(A1540,'Alíquotas - CADPREV'!$B$2152:$N$4324,8,FALSE),"")</f>
        <v/>
      </c>
      <c r="J1540" s="83" t="str">
        <f>IF(H1540="RPPS",VLOOKUP(A1540,' Legislação Benef - GESCON'!$B$4:$I$2159,3,FALSE),"")</f>
        <v/>
      </c>
      <c r="K1540" s="83" t="str">
        <f>IF(H1540="RPPS",VLOOKUP(A1540,' Legislação Benef - GESCON'!$B$4:$I$2159,6,FALSE),"")</f>
        <v/>
      </c>
      <c r="L1540" s="83" t="str">
        <f>IF(H1540="RPPS",IFERROR(IF(VLOOKUP(A1540,'Suspensão de repasses - GESCON'!$D$3:$J$1048576,7,FALSE)="Validada","SIM","NÃO"),"NÃO"),"")</f>
        <v/>
      </c>
    </row>
    <row r="1541" spans="1:12" s="19" customFormat="1" ht="15" hidden="1" customHeight="1" x14ac:dyDescent="0.25">
      <c r="A1541" s="88" t="s">
        <v>6908</v>
      </c>
      <c r="B1541" s="40" t="s">
        <v>634</v>
      </c>
      <c r="C1541" s="82" t="s">
        <v>10959</v>
      </c>
      <c r="D1541" s="82"/>
      <c r="E1541" s="82"/>
      <c r="F1541" s="82"/>
      <c r="G1541" s="82"/>
      <c r="H1541" s="40" t="s">
        <v>4</v>
      </c>
      <c r="I1541" s="83" t="str">
        <f>IFERROR(VLOOKUP(A1541,'Alíquotas - CADPREV'!$B$2152:$N$4324,8,FALSE),"")</f>
        <v/>
      </c>
      <c r="J1541" s="83" t="str">
        <f>IF(H1541="RPPS",VLOOKUP(A1541,' Legislação Benef - GESCON'!$B$4:$I$2159,3,FALSE),"")</f>
        <v/>
      </c>
      <c r="K1541" s="83" t="str">
        <f>IF(H1541="RPPS",VLOOKUP(A1541,' Legislação Benef - GESCON'!$B$4:$I$2159,6,FALSE),"")</f>
        <v/>
      </c>
      <c r="L1541" s="83" t="str">
        <f>IF(H1541="RPPS",IFERROR(IF(VLOOKUP(A1541,'Suspensão de repasses - GESCON'!$D$3:$J$1048576,7,FALSE)="Validada","SIM","NÃO"),"NÃO"),"")</f>
        <v/>
      </c>
    </row>
    <row r="1542" spans="1:12" s="19" customFormat="1" ht="15" hidden="1" customHeight="1" x14ac:dyDescent="0.25">
      <c r="A1542" s="88" t="s">
        <v>6909</v>
      </c>
      <c r="B1542" s="40" t="s">
        <v>3812</v>
      </c>
      <c r="C1542" s="82" t="s">
        <v>10959</v>
      </c>
      <c r="D1542" s="82"/>
      <c r="E1542" s="82"/>
      <c r="F1542" s="82"/>
      <c r="G1542" s="82"/>
      <c r="H1542" s="40" t="s">
        <v>4</v>
      </c>
      <c r="I1542" s="83" t="str">
        <f>IFERROR(VLOOKUP(A1542,'Alíquotas - CADPREV'!$B$2152:$N$4324,8,FALSE),"")</f>
        <v/>
      </c>
      <c r="J1542" s="83" t="str">
        <f>IF(H1542="RPPS",VLOOKUP(A1542,' Legislação Benef - GESCON'!$B$4:$I$2159,3,FALSE),"")</f>
        <v/>
      </c>
      <c r="K1542" s="83" t="str">
        <f>IF(H1542="RPPS",VLOOKUP(A1542,' Legislação Benef - GESCON'!$B$4:$I$2159,6,FALSE),"")</f>
        <v/>
      </c>
      <c r="L1542" s="83" t="str">
        <f>IF(H1542="RPPS",IFERROR(IF(VLOOKUP(A1542,'Suspensão de repasses - GESCON'!$D$3:$J$1048576,7,FALSE)="Validada","SIM","NÃO"),"NÃO"),"")</f>
        <v/>
      </c>
    </row>
    <row r="1543" spans="1:12" s="19" customFormat="1" ht="15" hidden="1" customHeight="1" x14ac:dyDescent="0.25">
      <c r="A1543" s="88" t="s">
        <v>6910</v>
      </c>
      <c r="B1543" s="40" t="s">
        <v>4626</v>
      </c>
      <c r="C1543" s="82" t="s">
        <v>10959</v>
      </c>
      <c r="D1543" s="82"/>
      <c r="E1543" s="82"/>
      <c r="F1543" s="82"/>
      <c r="G1543" s="82"/>
      <c r="H1543" s="40" t="s">
        <v>4</v>
      </c>
      <c r="I1543" s="83" t="str">
        <f>IFERROR(VLOOKUP(A1543,'Alíquotas - CADPREV'!$B$2152:$N$4324,8,FALSE),"")</f>
        <v/>
      </c>
      <c r="J1543" s="83" t="str">
        <f>IF(H1543="RPPS",VLOOKUP(A1543,' Legislação Benef - GESCON'!$B$4:$I$2159,3,FALSE),"")</f>
        <v/>
      </c>
      <c r="K1543" s="83" t="str">
        <f>IF(H1543="RPPS",VLOOKUP(A1543,' Legislação Benef - GESCON'!$B$4:$I$2159,6,FALSE),"")</f>
        <v/>
      </c>
      <c r="L1543" s="83" t="str">
        <f>IF(H1543="RPPS",IFERROR(IF(VLOOKUP(A1543,'Suspensão de repasses - GESCON'!$D$3:$J$1048576,7,FALSE)="Validada","SIM","NÃO"),"NÃO"),"")</f>
        <v/>
      </c>
    </row>
    <row r="1544" spans="1:12" s="19" customFormat="1" ht="15" hidden="1" customHeight="1" x14ac:dyDescent="0.25">
      <c r="A1544" s="88" t="s">
        <v>6911</v>
      </c>
      <c r="B1544" s="40" t="s">
        <v>4289</v>
      </c>
      <c r="C1544" s="82" t="s">
        <v>10959</v>
      </c>
      <c r="D1544" s="82"/>
      <c r="E1544" s="82"/>
      <c r="F1544" s="82"/>
      <c r="G1544" s="82"/>
      <c r="H1544" s="40" t="s">
        <v>4</v>
      </c>
      <c r="I1544" s="83" t="str">
        <f>IFERROR(VLOOKUP(A1544,'Alíquotas - CADPREV'!$B$2152:$N$4324,8,FALSE),"")</f>
        <v/>
      </c>
      <c r="J1544" s="83" t="str">
        <f>IF(H1544="RPPS",VLOOKUP(A1544,' Legislação Benef - GESCON'!$B$4:$I$2159,3,FALSE),"")</f>
        <v/>
      </c>
      <c r="K1544" s="83" t="str">
        <f>IF(H1544="RPPS",VLOOKUP(A1544,' Legislação Benef - GESCON'!$B$4:$I$2159,6,FALSE),"")</f>
        <v/>
      </c>
      <c r="L1544" s="83" t="str">
        <f>IF(H1544="RPPS",IFERROR(IF(VLOOKUP(A1544,'Suspensão de repasses - GESCON'!$D$3:$J$1048576,7,FALSE)="Validada","SIM","NÃO"),"NÃO"),"")</f>
        <v/>
      </c>
    </row>
    <row r="1545" spans="1:12" s="19" customFormat="1" ht="15" customHeight="1" x14ac:dyDescent="0.25">
      <c r="A1545" s="88" t="s">
        <v>6912</v>
      </c>
      <c r="B1545" s="40" t="s">
        <v>1356</v>
      </c>
      <c r="C1545" s="82" t="s">
        <v>10958</v>
      </c>
      <c r="D1545" s="82">
        <v>185</v>
      </c>
      <c r="E1545" s="82">
        <v>64</v>
      </c>
      <c r="F1545" s="82">
        <v>17</v>
      </c>
      <c r="G1545" s="82">
        <v>266</v>
      </c>
      <c r="H1545" s="40" t="s">
        <v>2</v>
      </c>
      <c r="I1545" s="83" t="str">
        <f>IFERROR(VLOOKUP(A1545,'Alíquotas - CADPREV'!$B$2152:$N$4324,8,FALSE),"")</f>
        <v>NÃO</v>
      </c>
      <c r="J1545" s="83" t="str">
        <f>IF(H1545="RPPS",VLOOKUP(A1545,' Legislação Benef - GESCON'!$B$4:$I$2159,3,FALSE),"")</f>
        <v>NÃO</v>
      </c>
      <c r="K1545" s="83" t="str">
        <f>IF(H1545="RPPS",VLOOKUP(A1545,' Legislação Benef - GESCON'!$B$4:$I$2159,6,FALSE),"")</f>
        <v>NÃO</v>
      </c>
      <c r="L1545" s="83" t="str">
        <f>IF(H1545="RPPS",IFERROR(IF(VLOOKUP(A1545,'Suspensão de repasses - GESCON'!$D$3:$J$1048576,7,FALSE)="Validada","SIM","NÃO"),"NÃO"),"")</f>
        <v>NÃO</v>
      </c>
    </row>
    <row r="1546" spans="1:12" s="19" customFormat="1" ht="15" customHeight="1" x14ac:dyDescent="0.25">
      <c r="A1546" s="88" t="s">
        <v>6913</v>
      </c>
      <c r="B1546" s="40" t="s">
        <v>2554</v>
      </c>
      <c r="C1546" s="82" t="s">
        <v>10958</v>
      </c>
      <c r="D1546" s="82">
        <v>230</v>
      </c>
      <c r="E1546" s="82">
        <v>53</v>
      </c>
      <c r="F1546" s="82">
        <v>18</v>
      </c>
      <c r="G1546" s="82">
        <v>301</v>
      </c>
      <c r="H1546" s="40" t="s">
        <v>2</v>
      </c>
      <c r="I1546" s="83" t="str">
        <f>IFERROR(VLOOKUP(A1546,'Alíquotas - CADPREV'!$B$2152:$N$4324,8,FALSE),"")</f>
        <v>NÃO</v>
      </c>
      <c r="J1546" s="83" t="str">
        <f>IF(H1546="RPPS",VLOOKUP(A1546,' Legislação Benef - GESCON'!$B$4:$I$2159,3,FALSE),"")</f>
        <v>NÃO</v>
      </c>
      <c r="K1546" s="83" t="str">
        <f>IF(H1546="RPPS",VLOOKUP(A1546,' Legislação Benef - GESCON'!$B$4:$I$2159,6,FALSE),"")</f>
        <v>NÃO</v>
      </c>
      <c r="L1546" s="83" t="str">
        <f>IF(H1546="RPPS",IFERROR(IF(VLOOKUP(A1546,'Suspensão de repasses - GESCON'!$D$3:$J$1048576,7,FALSE)="Validada","SIM","NÃO"),"NÃO"),"")</f>
        <v>NÃO</v>
      </c>
    </row>
    <row r="1547" spans="1:12" s="19" customFormat="1" ht="15" hidden="1" customHeight="1" x14ac:dyDescent="0.25">
      <c r="A1547" s="88" t="s">
        <v>6914</v>
      </c>
      <c r="B1547" s="40" t="s">
        <v>1356</v>
      </c>
      <c r="C1547" s="82" t="s">
        <v>10959</v>
      </c>
      <c r="D1547" s="82"/>
      <c r="E1547" s="82"/>
      <c r="F1547" s="82"/>
      <c r="G1547" s="82"/>
      <c r="H1547" s="40" t="s">
        <v>4</v>
      </c>
      <c r="I1547" s="83" t="str">
        <f>IFERROR(VLOOKUP(A1547,'Alíquotas - CADPREV'!$B$2152:$N$4324,8,FALSE),"")</f>
        <v/>
      </c>
      <c r="J1547" s="83" t="str">
        <f>IF(H1547="RPPS",VLOOKUP(A1547,' Legislação Benef - GESCON'!$B$4:$I$2159,3,FALSE),"")</f>
        <v/>
      </c>
      <c r="K1547" s="83" t="str">
        <f>IF(H1547="RPPS",VLOOKUP(A1547,' Legislação Benef - GESCON'!$B$4:$I$2159,6,FALSE),"")</f>
        <v/>
      </c>
      <c r="L1547" s="83" t="str">
        <f>IF(H1547="RPPS",IFERROR(IF(VLOOKUP(A1547,'Suspensão de repasses - GESCON'!$D$3:$J$1048576,7,FALSE)="Validada","SIM","NÃO"),"NÃO"),"")</f>
        <v/>
      </c>
    </row>
    <row r="1548" spans="1:12" s="19" customFormat="1" ht="15" hidden="1" customHeight="1" x14ac:dyDescent="0.25">
      <c r="A1548" s="88" t="s">
        <v>6915</v>
      </c>
      <c r="B1548" s="40" t="s">
        <v>1356</v>
      </c>
      <c r="C1548" s="82" t="s">
        <v>10959</v>
      </c>
      <c r="D1548" s="82"/>
      <c r="E1548" s="82"/>
      <c r="F1548" s="82"/>
      <c r="G1548" s="82"/>
      <c r="H1548" s="40" t="s">
        <v>4</v>
      </c>
      <c r="I1548" s="83" t="str">
        <f>IFERROR(VLOOKUP(A1548,'Alíquotas - CADPREV'!$B$2152:$N$4324,8,FALSE),"")</f>
        <v/>
      </c>
      <c r="J1548" s="83" t="str">
        <f>IF(H1548="RPPS",VLOOKUP(A1548,' Legislação Benef - GESCON'!$B$4:$I$2159,3,FALSE),"")</f>
        <v/>
      </c>
      <c r="K1548" s="83" t="str">
        <f>IF(H1548="RPPS",VLOOKUP(A1548,' Legislação Benef - GESCON'!$B$4:$I$2159,6,FALSE),"")</f>
        <v/>
      </c>
      <c r="L1548" s="83" t="str">
        <f>IF(H1548="RPPS",IFERROR(IF(VLOOKUP(A1548,'Suspensão de repasses - GESCON'!$D$3:$J$1048576,7,FALSE)="Validada","SIM","NÃO"),"NÃO"),"")</f>
        <v/>
      </c>
    </row>
    <row r="1549" spans="1:12" s="19" customFormat="1" ht="15" customHeight="1" x14ac:dyDescent="0.25">
      <c r="A1549" s="88" t="s">
        <v>6916</v>
      </c>
      <c r="B1549" s="40" t="s">
        <v>3812</v>
      </c>
      <c r="C1549" s="82" t="s">
        <v>10958</v>
      </c>
      <c r="D1549" s="82">
        <v>104</v>
      </c>
      <c r="E1549" s="82">
        <v>31</v>
      </c>
      <c r="F1549" s="82">
        <v>5</v>
      </c>
      <c r="G1549" s="82">
        <v>140</v>
      </c>
      <c r="H1549" s="40" t="s">
        <v>2</v>
      </c>
      <c r="I1549" s="83" t="str">
        <f>IFERROR(VLOOKUP(A1549,'Alíquotas - CADPREV'!$B$2152:$N$4324,8,FALSE),"")</f>
        <v>NÃO</v>
      </c>
      <c r="J1549" s="83" t="str">
        <f>IF(H1549="RPPS",VLOOKUP(A1549,' Legislação Benef - GESCON'!$B$4:$I$2159,3,FALSE),"")</f>
        <v>NÃO</v>
      </c>
      <c r="K1549" s="83" t="str">
        <f>IF(H1549="RPPS",VLOOKUP(A1549,' Legislação Benef - GESCON'!$B$4:$I$2159,6,FALSE),"")</f>
        <v>NÃO</v>
      </c>
      <c r="L1549" s="83" t="str">
        <f>IF(H1549="RPPS",IFERROR(IF(VLOOKUP(A1549,'Suspensão de repasses - GESCON'!$D$3:$J$1048576,7,FALSE)="Validada","SIM","NÃO"),"NÃO"),"")</f>
        <v>NÃO</v>
      </c>
    </row>
    <row r="1550" spans="1:12" s="19" customFormat="1" ht="15" customHeight="1" x14ac:dyDescent="0.25">
      <c r="A1550" s="88" t="s">
        <v>6917</v>
      </c>
      <c r="B1550" s="40" t="s">
        <v>4626</v>
      </c>
      <c r="C1550" s="82" t="s">
        <v>10958</v>
      </c>
      <c r="D1550" s="82">
        <v>6371</v>
      </c>
      <c r="E1550" s="82">
        <v>2268</v>
      </c>
      <c r="F1550" s="82">
        <v>228</v>
      </c>
      <c r="G1550" s="82">
        <v>8867</v>
      </c>
      <c r="H1550" s="40" t="s">
        <v>2</v>
      </c>
      <c r="I1550" s="83" t="str">
        <f>IFERROR(VLOOKUP(A1550,'Alíquotas - CADPREV'!$B$2152:$N$4324,8,FALSE),"")</f>
        <v>SIM</v>
      </c>
      <c r="J1550" s="83" t="str">
        <f>IF(H1550="RPPS",VLOOKUP(A1550,' Legislação Benef - GESCON'!$B$4:$I$2159,3,FALSE),"")</f>
        <v>NÃO</v>
      </c>
      <c r="K1550" s="83" t="str">
        <f>IF(H1550="RPPS",VLOOKUP(A1550,' Legislação Benef - GESCON'!$B$4:$I$2159,6,FALSE),"")</f>
        <v>SIM</v>
      </c>
      <c r="L1550" s="83" t="str">
        <f>IF(H1550="RPPS",IFERROR(IF(VLOOKUP(A1550,'Suspensão de repasses - GESCON'!$D$3:$J$1048576,7,FALSE)="Validada","SIM","NÃO"),"NÃO"),"")</f>
        <v>NÃO</v>
      </c>
    </row>
    <row r="1551" spans="1:12" s="19" customFormat="1" ht="15" customHeight="1" x14ac:dyDescent="0.25">
      <c r="A1551" s="88" t="s">
        <v>6918</v>
      </c>
      <c r="B1551" s="40" t="s">
        <v>2554</v>
      </c>
      <c r="C1551" s="82" t="s">
        <v>10958</v>
      </c>
      <c r="D1551" s="82">
        <v>181</v>
      </c>
      <c r="E1551" s="82">
        <v>0</v>
      </c>
      <c r="F1551" s="82">
        <v>0</v>
      </c>
      <c r="G1551" s="82">
        <v>181</v>
      </c>
      <c r="H1551" s="40" t="s">
        <v>2</v>
      </c>
      <c r="I1551" s="83" t="str">
        <f>IFERROR(VLOOKUP(A1551,'Alíquotas - CADPREV'!$B$2152:$N$4324,8,FALSE),"")</f>
        <v>NÃO</v>
      </c>
      <c r="J1551" s="83" t="str">
        <f>IF(H1551="RPPS",VLOOKUP(A1551,' Legislação Benef - GESCON'!$B$4:$I$2159,3,FALSE),"")</f>
        <v>NÃO</v>
      </c>
      <c r="K1551" s="83" t="str">
        <f>IF(H1551="RPPS",VLOOKUP(A1551,' Legislação Benef - GESCON'!$B$4:$I$2159,6,FALSE),"")</f>
        <v>NÃO</v>
      </c>
      <c r="L1551" s="83" t="str">
        <f>IF(H1551="RPPS",IFERROR(IF(VLOOKUP(A1551,'Suspensão de repasses - GESCON'!$D$3:$J$1048576,7,FALSE)="Validada","SIM","NÃO"),"NÃO"),"")</f>
        <v>NÃO</v>
      </c>
    </row>
    <row r="1552" spans="1:12" s="19" customFormat="1" ht="15" hidden="1" customHeight="1" x14ac:dyDescent="0.25">
      <c r="A1552" s="88" t="s">
        <v>6919</v>
      </c>
      <c r="B1552" s="40" t="s">
        <v>3143</v>
      </c>
      <c r="C1552" s="82" t="s">
        <v>10959</v>
      </c>
      <c r="D1552" s="82"/>
      <c r="E1552" s="82"/>
      <c r="F1552" s="82"/>
      <c r="G1552" s="82"/>
      <c r="H1552" s="40" t="s">
        <v>4</v>
      </c>
      <c r="I1552" s="83" t="str">
        <f>IFERROR(VLOOKUP(A1552,'Alíquotas - CADPREV'!$B$2152:$N$4324,8,FALSE),"")</f>
        <v/>
      </c>
      <c r="J1552" s="83" t="str">
        <f>IF(H1552="RPPS",VLOOKUP(A1552,' Legislação Benef - GESCON'!$B$4:$I$2159,3,FALSE),"")</f>
        <v/>
      </c>
      <c r="K1552" s="83" t="str">
        <f>IF(H1552="RPPS",VLOOKUP(A1552,' Legislação Benef - GESCON'!$B$4:$I$2159,6,FALSE),"")</f>
        <v/>
      </c>
      <c r="L1552" s="83" t="str">
        <f>IF(H1552="RPPS",IFERROR(IF(VLOOKUP(A1552,'Suspensão de repasses - GESCON'!$D$3:$J$1048576,7,FALSE)="Validada","SIM","NÃO"),"NÃO"),"")</f>
        <v/>
      </c>
    </row>
    <row r="1553" spans="1:12" s="19" customFormat="1" ht="15" customHeight="1" x14ac:dyDescent="0.25">
      <c r="A1553" s="88" t="s">
        <v>6920</v>
      </c>
      <c r="B1553" s="40" t="s">
        <v>3143</v>
      </c>
      <c r="C1553" s="82" t="s">
        <v>10958</v>
      </c>
      <c r="D1553" s="82">
        <v>231</v>
      </c>
      <c r="E1553" s="82">
        <v>141</v>
      </c>
      <c r="F1553" s="82">
        <v>14</v>
      </c>
      <c r="G1553" s="82">
        <v>386</v>
      </c>
      <c r="H1553" s="40" t="s">
        <v>2</v>
      </c>
      <c r="I1553" s="83" t="str">
        <f>IFERROR(VLOOKUP(A1553,'Alíquotas - CADPREV'!$B$2152:$N$4324,8,FALSE),"")</f>
        <v>NÃO</v>
      </c>
      <c r="J1553" s="83" t="str">
        <f>IF(H1553="RPPS",VLOOKUP(A1553,' Legislação Benef - GESCON'!$B$4:$I$2159,3,FALSE),"")</f>
        <v>NÃO</v>
      </c>
      <c r="K1553" s="83" t="str">
        <f>IF(H1553="RPPS",VLOOKUP(A1553,' Legislação Benef - GESCON'!$B$4:$I$2159,6,FALSE),"")</f>
        <v>NÃO</v>
      </c>
      <c r="L1553" s="83" t="str">
        <f>IF(H1553="RPPS",IFERROR(IF(VLOOKUP(A1553,'Suspensão de repasses - GESCON'!$D$3:$J$1048576,7,FALSE)="Validada","SIM","NÃO"),"NÃO"),"")</f>
        <v>NÃO</v>
      </c>
    </row>
    <row r="1554" spans="1:12" s="19" customFormat="1" ht="15" hidden="1" customHeight="1" x14ac:dyDescent="0.25">
      <c r="A1554" s="88" t="s">
        <v>6921</v>
      </c>
      <c r="B1554" s="40" t="s">
        <v>3143</v>
      </c>
      <c r="C1554" s="82" t="s">
        <v>10959</v>
      </c>
      <c r="D1554" s="82"/>
      <c r="E1554" s="82"/>
      <c r="F1554" s="82"/>
      <c r="G1554" s="82"/>
      <c r="H1554" s="40" t="s">
        <v>4</v>
      </c>
      <c r="I1554" s="83" t="str">
        <f>IFERROR(VLOOKUP(A1554,'Alíquotas - CADPREV'!$B$2152:$N$4324,8,FALSE),"")</f>
        <v/>
      </c>
      <c r="J1554" s="83" t="str">
        <f>IF(H1554="RPPS",VLOOKUP(A1554,' Legislação Benef - GESCON'!$B$4:$I$2159,3,FALSE),"")</f>
        <v/>
      </c>
      <c r="K1554" s="83" t="str">
        <f>IF(H1554="RPPS",VLOOKUP(A1554,' Legislação Benef - GESCON'!$B$4:$I$2159,6,FALSE),"")</f>
        <v/>
      </c>
      <c r="L1554" s="83" t="str">
        <f>IF(H1554="RPPS",IFERROR(IF(VLOOKUP(A1554,'Suspensão de repasses - GESCON'!$D$3:$J$1048576,7,FALSE)="Validada","SIM","NÃO"),"NÃO"),"")</f>
        <v/>
      </c>
    </row>
    <row r="1555" spans="1:12" s="19" customFormat="1" ht="15" customHeight="1" x14ac:dyDescent="0.25">
      <c r="A1555" s="88" t="s">
        <v>6922</v>
      </c>
      <c r="B1555" s="40" t="s">
        <v>1356</v>
      </c>
      <c r="C1555" s="82" t="s">
        <v>10958</v>
      </c>
      <c r="D1555" s="82">
        <v>1004</v>
      </c>
      <c r="E1555" s="82">
        <v>220</v>
      </c>
      <c r="F1555" s="82">
        <v>38</v>
      </c>
      <c r="G1555" s="82">
        <v>1262</v>
      </c>
      <c r="H1555" s="40" t="s">
        <v>2</v>
      </c>
      <c r="I1555" s="83" t="str">
        <f>IFERROR(VLOOKUP(A1555,'Alíquotas - CADPREV'!$B$2152:$N$4324,8,FALSE),"")</f>
        <v>NÃO</v>
      </c>
      <c r="J1555" s="83" t="str">
        <f>IF(H1555="RPPS",VLOOKUP(A1555,' Legislação Benef - GESCON'!$B$4:$I$2159,3,FALSE),"")</f>
        <v>NÃO</v>
      </c>
      <c r="K1555" s="83" t="str">
        <f>IF(H1555="RPPS",VLOOKUP(A1555,' Legislação Benef - GESCON'!$B$4:$I$2159,6,FALSE),"")</f>
        <v>NÃO</v>
      </c>
      <c r="L1555" s="83" t="str">
        <f>IF(H1555="RPPS",IFERROR(IF(VLOOKUP(A1555,'Suspensão de repasses - GESCON'!$D$3:$J$1048576,7,FALSE)="Validada","SIM","NÃO"),"NÃO"),"")</f>
        <v>NÃO</v>
      </c>
    </row>
    <row r="1556" spans="1:12" s="19" customFormat="1" ht="15" hidden="1" customHeight="1" x14ac:dyDescent="0.25">
      <c r="A1556" s="88" t="s">
        <v>6923</v>
      </c>
      <c r="B1556" s="40" t="s">
        <v>2274</v>
      </c>
      <c r="C1556" s="82" t="s">
        <v>10959</v>
      </c>
      <c r="D1556" s="82"/>
      <c r="E1556" s="82"/>
      <c r="F1556" s="82"/>
      <c r="G1556" s="82"/>
      <c r="H1556" s="40" t="s">
        <v>4</v>
      </c>
      <c r="I1556" s="83" t="str">
        <f>IFERROR(VLOOKUP(A1556,'Alíquotas - CADPREV'!$B$2152:$N$4324,8,FALSE),"")</f>
        <v/>
      </c>
      <c r="J1556" s="83" t="str">
        <f>IF(H1556="RPPS",VLOOKUP(A1556,' Legislação Benef - GESCON'!$B$4:$I$2159,3,FALSE),"")</f>
        <v/>
      </c>
      <c r="K1556" s="83" t="str">
        <f>IF(H1556="RPPS",VLOOKUP(A1556,' Legislação Benef - GESCON'!$B$4:$I$2159,6,FALSE),"")</f>
        <v/>
      </c>
      <c r="L1556" s="83" t="str">
        <f>IF(H1556="RPPS",IFERROR(IF(VLOOKUP(A1556,'Suspensão de repasses - GESCON'!$D$3:$J$1048576,7,FALSE)="Validada","SIM","NÃO"),"NÃO"),"")</f>
        <v/>
      </c>
    </row>
    <row r="1557" spans="1:12" s="19" customFormat="1" ht="15" customHeight="1" x14ac:dyDescent="0.25">
      <c r="A1557" s="88" t="s">
        <v>6924</v>
      </c>
      <c r="B1557" s="40" t="s">
        <v>5227</v>
      </c>
      <c r="C1557" s="82" t="s">
        <v>10958</v>
      </c>
      <c r="D1557" s="82">
        <v>582</v>
      </c>
      <c r="E1557" s="82">
        <v>32</v>
      </c>
      <c r="F1557" s="82">
        <v>9</v>
      </c>
      <c r="G1557" s="82">
        <v>623</v>
      </c>
      <c r="H1557" s="40" t="s">
        <v>2</v>
      </c>
      <c r="I1557" s="83" t="str">
        <f>IFERROR(VLOOKUP(A1557,'Alíquotas - CADPREV'!$B$2152:$N$4324,8,FALSE),"")</f>
        <v>NÃO</v>
      </c>
      <c r="J1557" s="83" t="str">
        <f>IF(H1557="RPPS",VLOOKUP(A1557,' Legislação Benef - GESCON'!$B$4:$I$2159,3,FALSE),"")</f>
        <v>NÃO</v>
      </c>
      <c r="K1557" s="83" t="str">
        <f>IF(H1557="RPPS",VLOOKUP(A1557,' Legislação Benef - GESCON'!$B$4:$I$2159,6,FALSE),"")</f>
        <v>NÃO</v>
      </c>
      <c r="L1557" s="83" t="str">
        <f>IF(H1557="RPPS",IFERROR(IF(VLOOKUP(A1557,'Suspensão de repasses - GESCON'!$D$3:$J$1048576,7,FALSE)="Validada","SIM","NÃO"),"NÃO"),"")</f>
        <v>NÃO</v>
      </c>
    </row>
    <row r="1558" spans="1:12" s="19" customFormat="1" ht="15" hidden="1" customHeight="1" x14ac:dyDescent="0.25">
      <c r="A1558" s="88" t="s">
        <v>6925</v>
      </c>
      <c r="B1558" s="40" t="s">
        <v>215</v>
      </c>
      <c r="C1558" s="82" t="s">
        <v>10959</v>
      </c>
      <c r="D1558" s="82"/>
      <c r="E1558" s="82"/>
      <c r="F1558" s="82"/>
      <c r="G1558" s="82"/>
      <c r="H1558" s="40" t="s">
        <v>4</v>
      </c>
      <c r="I1558" s="83" t="str">
        <f>IFERROR(VLOOKUP(A1558,'Alíquotas - CADPREV'!$B$2152:$N$4324,8,FALSE),"")</f>
        <v/>
      </c>
      <c r="J1558" s="83" t="str">
        <f>IF(H1558="RPPS",VLOOKUP(A1558,' Legislação Benef - GESCON'!$B$4:$I$2159,3,FALSE),"")</f>
        <v/>
      </c>
      <c r="K1558" s="83" t="str">
        <f>IF(H1558="RPPS",VLOOKUP(A1558,' Legislação Benef - GESCON'!$B$4:$I$2159,6,FALSE),"")</f>
        <v/>
      </c>
      <c r="L1558" s="83" t="str">
        <f>IF(H1558="RPPS",IFERROR(IF(VLOOKUP(A1558,'Suspensão de repasses - GESCON'!$D$3:$J$1048576,7,FALSE)="Validada","SIM","NÃO"),"NÃO"),"")</f>
        <v/>
      </c>
    </row>
    <row r="1559" spans="1:12" s="19" customFormat="1" ht="15" customHeight="1" x14ac:dyDescent="0.25">
      <c r="A1559" s="88" t="s">
        <v>6926</v>
      </c>
      <c r="B1559" s="40" t="s">
        <v>3812</v>
      </c>
      <c r="C1559" s="82" t="s">
        <v>10958</v>
      </c>
      <c r="D1559" s="82">
        <v>140</v>
      </c>
      <c r="E1559" s="82">
        <v>10</v>
      </c>
      <c r="F1559" s="82">
        <v>3</v>
      </c>
      <c r="G1559" s="82">
        <v>153</v>
      </c>
      <c r="H1559" s="40" t="s">
        <v>2</v>
      </c>
      <c r="I1559" s="83" t="str">
        <f>IFERROR(VLOOKUP(A1559,'Alíquotas - CADPREV'!$B$2152:$N$4324,8,FALSE),"")</f>
        <v>NÃO</v>
      </c>
      <c r="J1559" s="83" t="str">
        <f>IF(H1559="RPPS",VLOOKUP(A1559,' Legislação Benef - GESCON'!$B$4:$I$2159,3,FALSE),"")</f>
        <v>NÃO</v>
      </c>
      <c r="K1559" s="83" t="str">
        <f>IF(H1559="RPPS",VLOOKUP(A1559,' Legislação Benef - GESCON'!$B$4:$I$2159,6,FALSE),"")</f>
        <v>NÃO</v>
      </c>
      <c r="L1559" s="83" t="str">
        <f>IF(H1559="RPPS",IFERROR(IF(VLOOKUP(A1559,'Suspensão de repasses - GESCON'!$D$3:$J$1048576,7,FALSE)="Validada","SIM","NÃO"),"NÃO"),"")</f>
        <v>NÃO</v>
      </c>
    </row>
    <row r="1560" spans="1:12" s="19" customFormat="1" ht="15" hidden="1" customHeight="1" x14ac:dyDescent="0.25">
      <c r="A1560" s="88" t="s">
        <v>6927</v>
      </c>
      <c r="B1560" s="40" t="s">
        <v>1356</v>
      </c>
      <c r="C1560" s="82" t="s">
        <v>10959</v>
      </c>
      <c r="D1560" s="82"/>
      <c r="E1560" s="82"/>
      <c r="F1560" s="82"/>
      <c r="G1560" s="82"/>
      <c r="H1560" s="40" t="s">
        <v>4</v>
      </c>
      <c r="I1560" s="83" t="str">
        <f>IFERROR(VLOOKUP(A1560,'Alíquotas - CADPREV'!$B$2152:$N$4324,8,FALSE),"")</f>
        <v/>
      </c>
      <c r="J1560" s="83" t="str">
        <f>IF(H1560="RPPS",VLOOKUP(A1560,' Legislação Benef - GESCON'!$B$4:$I$2159,3,FALSE),"")</f>
        <v/>
      </c>
      <c r="K1560" s="83" t="str">
        <f>IF(H1560="RPPS",VLOOKUP(A1560,' Legislação Benef - GESCON'!$B$4:$I$2159,6,FALSE),"")</f>
        <v/>
      </c>
      <c r="L1560" s="83" t="str">
        <f>IF(H1560="RPPS",IFERROR(IF(VLOOKUP(A1560,'Suspensão de repasses - GESCON'!$D$3:$J$1048576,7,FALSE)="Validada","SIM","NÃO"),"NÃO"),"")</f>
        <v/>
      </c>
    </row>
    <row r="1561" spans="1:12" s="19" customFormat="1" ht="15" hidden="1" customHeight="1" x14ac:dyDescent="0.25">
      <c r="A1561" s="88" t="s">
        <v>6928</v>
      </c>
      <c r="B1561" s="40" t="s">
        <v>1356</v>
      </c>
      <c r="C1561" s="82" t="s">
        <v>10959</v>
      </c>
      <c r="D1561" s="82"/>
      <c r="E1561" s="82"/>
      <c r="F1561" s="82"/>
      <c r="G1561" s="82"/>
      <c r="H1561" s="40" t="s">
        <v>4</v>
      </c>
      <c r="I1561" s="83" t="str">
        <f>IFERROR(VLOOKUP(A1561,'Alíquotas - CADPREV'!$B$2152:$N$4324,8,FALSE),"")</f>
        <v/>
      </c>
      <c r="J1561" s="83" t="str">
        <f>IF(H1561="RPPS",VLOOKUP(A1561,' Legislação Benef - GESCON'!$B$4:$I$2159,3,FALSE),"")</f>
        <v/>
      </c>
      <c r="K1561" s="83" t="str">
        <f>IF(H1561="RPPS",VLOOKUP(A1561,' Legislação Benef - GESCON'!$B$4:$I$2159,6,FALSE),"")</f>
        <v/>
      </c>
      <c r="L1561" s="83" t="str">
        <f>IF(H1561="RPPS",IFERROR(IF(VLOOKUP(A1561,'Suspensão de repasses - GESCON'!$D$3:$J$1048576,7,FALSE)="Validada","SIM","NÃO"),"NÃO"),"")</f>
        <v/>
      </c>
    </row>
    <row r="1562" spans="1:12" s="19" customFormat="1" ht="15" hidden="1" customHeight="1" x14ac:dyDescent="0.25">
      <c r="A1562" s="88" t="s">
        <v>6929</v>
      </c>
      <c r="B1562" s="40" t="s">
        <v>4289</v>
      </c>
      <c r="C1562" s="82" t="s">
        <v>10959</v>
      </c>
      <c r="D1562" s="82"/>
      <c r="E1562" s="82"/>
      <c r="F1562" s="82"/>
      <c r="G1562" s="82"/>
      <c r="H1562" s="40" t="s">
        <v>4</v>
      </c>
      <c r="I1562" s="83" t="str">
        <f>IFERROR(VLOOKUP(A1562,'Alíquotas - CADPREV'!$B$2152:$N$4324,8,FALSE),"")</f>
        <v/>
      </c>
      <c r="J1562" s="83" t="str">
        <f>IF(H1562="RPPS",VLOOKUP(A1562,' Legislação Benef - GESCON'!$B$4:$I$2159,3,FALSE),"")</f>
        <v/>
      </c>
      <c r="K1562" s="83" t="str">
        <f>IF(H1562="RPPS",VLOOKUP(A1562,' Legislação Benef - GESCON'!$B$4:$I$2159,6,FALSE),"")</f>
        <v/>
      </c>
      <c r="L1562" s="83" t="str">
        <f>IF(H1562="RPPS",IFERROR(IF(VLOOKUP(A1562,'Suspensão de repasses - GESCON'!$D$3:$J$1048576,7,FALSE)="Validada","SIM","NÃO"),"NÃO"),"")</f>
        <v/>
      </c>
    </row>
    <row r="1563" spans="1:12" s="19" customFormat="1" ht="15" hidden="1" customHeight="1" x14ac:dyDescent="0.25">
      <c r="A1563" s="88" t="s">
        <v>6930</v>
      </c>
      <c r="B1563" s="40" t="s">
        <v>901</v>
      </c>
      <c r="C1563" s="82" t="s">
        <v>10959</v>
      </c>
      <c r="D1563" s="82"/>
      <c r="E1563" s="82"/>
      <c r="F1563" s="82"/>
      <c r="G1563" s="82"/>
      <c r="H1563" s="40" t="s">
        <v>4</v>
      </c>
      <c r="I1563" s="83" t="str">
        <f>IFERROR(VLOOKUP(A1563,'Alíquotas - CADPREV'!$B$2152:$N$4324,8,FALSE),"")</f>
        <v/>
      </c>
      <c r="J1563" s="83" t="str">
        <f>IF(H1563="RPPS",VLOOKUP(A1563,' Legislação Benef - GESCON'!$B$4:$I$2159,3,FALSE),"")</f>
        <v/>
      </c>
      <c r="K1563" s="83" t="str">
        <f>IF(H1563="RPPS",VLOOKUP(A1563,' Legislação Benef - GESCON'!$B$4:$I$2159,6,FALSE),"")</f>
        <v/>
      </c>
      <c r="L1563" s="83" t="str">
        <f>IF(H1563="RPPS",IFERROR(IF(VLOOKUP(A1563,'Suspensão de repasses - GESCON'!$D$3:$J$1048576,7,FALSE)="Validada","SIM","NÃO"),"NÃO"),"")</f>
        <v/>
      </c>
    </row>
    <row r="1564" spans="1:12" s="19" customFormat="1" ht="15" customHeight="1" x14ac:dyDescent="0.25">
      <c r="A1564" s="88" t="s">
        <v>6931</v>
      </c>
      <c r="B1564" s="40" t="s">
        <v>4626</v>
      </c>
      <c r="C1564" s="82" t="s">
        <v>10958</v>
      </c>
      <c r="D1564" s="82">
        <v>132</v>
      </c>
      <c r="E1564" s="82">
        <v>0</v>
      </c>
      <c r="F1564" s="82">
        <v>0</v>
      </c>
      <c r="G1564" s="82">
        <v>132</v>
      </c>
      <c r="H1564" s="40" t="s">
        <v>2</v>
      </c>
      <c r="I1564" s="83" t="str">
        <f>IFERROR(VLOOKUP(A1564,'Alíquotas - CADPREV'!$B$2152:$N$4324,8,FALSE),"")</f>
        <v>SIM</v>
      </c>
      <c r="J1564" s="83" t="str">
        <f>IF(H1564="RPPS",VLOOKUP(A1564,' Legislação Benef - GESCON'!$B$4:$I$2159,3,FALSE),"")</f>
        <v>NÃO</v>
      </c>
      <c r="K1564" s="83" t="str">
        <f>IF(H1564="RPPS",VLOOKUP(A1564,' Legislação Benef - GESCON'!$B$4:$I$2159,6,FALSE),"")</f>
        <v>NÃO</v>
      </c>
      <c r="L1564" s="83" t="str">
        <f>IF(H1564="RPPS",IFERROR(IF(VLOOKUP(A1564,'Suspensão de repasses - GESCON'!$D$3:$J$1048576,7,FALSE)="Validada","SIM","NÃO"),"NÃO"),"")</f>
        <v>NÃO</v>
      </c>
    </row>
    <row r="1565" spans="1:12" s="19" customFormat="1" ht="15" hidden="1" customHeight="1" x14ac:dyDescent="0.25">
      <c r="A1565" s="88" t="s">
        <v>6932</v>
      </c>
      <c r="B1565" s="40" t="s">
        <v>2926</v>
      </c>
      <c r="C1565" s="82" t="s">
        <v>10959</v>
      </c>
      <c r="D1565" s="82"/>
      <c r="E1565" s="82"/>
      <c r="F1565" s="82"/>
      <c r="G1565" s="82"/>
      <c r="H1565" s="40" t="s">
        <v>4</v>
      </c>
      <c r="I1565" s="83" t="str">
        <f>IFERROR(VLOOKUP(A1565,'Alíquotas - CADPREV'!$B$2152:$N$4324,8,FALSE),"")</f>
        <v/>
      </c>
      <c r="J1565" s="83" t="str">
        <f>IF(H1565="RPPS",VLOOKUP(A1565,' Legislação Benef - GESCON'!$B$4:$I$2159,3,FALSE),"")</f>
        <v/>
      </c>
      <c r="K1565" s="83" t="str">
        <f>IF(H1565="RPPS",VLOOKUP(A1565,' Legislação Benef - GESCON'!$B$4:$I$2159,6,FALSE),"")</f>
        <v/>
      </c>
      <c r="L1565" s="83" t="str">
        <f>IF(H1565="RPPS",IFERROR(IF(VLOOKUP(A1565,'Suspensão de repasses - GESCON'!$D$3:$J$1048576,7,FALSE)="Validada","SIM","NÃO"),"NÃO"),"")</f>
        <v/>
      </c>
    </row>
    <row r="1566" spans="1:12" s="19" customFormat="1" ht="15" hidden="1" customHeight="1" x14ac:dyDescent="0.25">
      <c r="A1566" s="88" t="s">
        <v>6933</v>
      </c>
      <c r="B1566" s="40" t="s">
        <v>4559</v>
      </c>
      <c r="C1566" s="82" t="s">
        <v>10959</v>
      </c>
      <c r="D1566" s="82"/>
      <c r="E1566" s="82"/>
      <c r="F1566" s="82"/>
      <c r="G1566" s="82"/>
      <c r="H1566" s="40" t="s">
        <v>4</v>
      </c>
      <c r="I1566" s="83" t="str">
        <f>IFERROR(VLOOKUP(A1566,'Alíquotas - CADPREV'!$B$2152:$N$4324,8,FALSE),"")</f>
        <v/>
      </c>
      <c r="J1566" s="83" t="str">
        <f>IF(H1566="RPPS",VLOOKUP(A1566,' Legislação Benef - GESCON'!$B$4:$I$2159,3,FALSE),"")</f>
        <v/>
      </c>
      <c r="K1566" s="83" t="str">
        <f>IF(H1566="RPPS",VLOOKUP(A1566,' Legislação Benef - GESCON'!$B$4:$I$2159,6,FALSE),"")</f>
        <v/>
      </c>
      <c r="L1566" s="83" t="str">
        <f>IF(H1566="RPPS",IFERROR(IF(VLOOKUP(A1566,'Suspensão de repasses - GESCON'!$D$3:$J$1048576,7,FALSE)="Validada","SIM","NÃO"),"NÃO"),"")</f>
        <v/>
      </c>
    </row>
    <row r="1567" spans="1:12" s="19" customFormat="1" ht="15" hidden="1" customHeight="1" x14ac:dyDescent="0.25">
      <c r="A1567" s="88" t="s">
        <v>6934</v>
      </c>
      <c r="B1567" s="40" t="s">
        <v>1356</v>
      </c>
      <c r="C1567" s="82" t="s">
        <v>10959</v>
      </c>
      <c r="D1567" s="82"/>
      <c r="E1567" s="82"/>
      <c r="F1567" s="82"/>
      <c r="G1567" s="82"/>
      <c r="H1567" s="40" t="s">
        <v>4</v>
      </c>
      <c r="I1567" s="83" t="str">
        <f>IFERROR(VLOOKUP(A1567,'Alíquotas - CADPREV'!$B$2152:$N$4324,8,FALSE),"")</f>
        <v/>
      </c>
      <c r="J1567" s="83" t="str">
        <f>IF(H1567="RPPS",VLOOKUP(A1567,' Legislação Benef - GESCON'!$B$4:$I$2159,3,FALSE),"")</f>
        <v/>
      </c>
      <c r="K1567" s="83" t="str">
        <f>IF(H1567="RPPS",VLOOKUP(A1567,' Legislação Benef - GESCON'!$B$4:$I$2159,6,FALSE),"")</f>
        <v/>
      </c>
      <c r="L1567" s="83" t="str">
        <f>IF(H1567="RPPS",IFERROR(IF(VLOOKUP(A1567,'Suspensão de repasses - GESCON'!$D$3:$J$1048576,7,FALSE)="Validada","SIM","NÃO"),"NÃO"),"")</f>
        <v/>
      </c>
    </row>
    <row r="1568" spans="1:12" s="19" customFormat="1" ht="15" customHeight="1" x14ac:dyDescent="0.25">
      <c r="A1568" s="88" t="s">
        <v>6935</v>
      </c>
      <c r="B1568" s="40" t="s">
        <v>1356</v>
      </c>
      <c r="C1568" s="82" t="s">
        <v>10958</v>
      </c>
      <c r="D1568" s="82">
        <v>285</v>
      </c>
      <c r="E1568" s="82">
        <v>2</v>
      </c>
      <c r="F1568" s="82">
        <v>0</v>
      </c>
      <c r="G1568" s="82">
        <v>287</v>
      </c>
      <c r="H1568" s="40" t="s">
        <v>2</v>
      </c>
      <c r="I1568" s="83" t="str">
        <f>IFERROR(VLOOKUP(A1568,'Alíquotas - CADPREV'!$B$2152:$N$4324,8,FALSE),"")</f>
        <v>NÃO</v>
      </c>
      <c r="J1568" s="83" t="str">
        <f>IF(H1568="RPPS",VLOOKUP(A1568,' Legislação Benef - GESCON'!$B$4:$I$2159,3,FALSE),"")</f>
        <v>NÃO</v>
      </c>
      <c r="K1568" s="83" t="str">
        <f>IF(H1568="RPPS",VLOOKUP(A1568,' Legislação Benef - GESCON'!$B$4:$I$2159,6,FALSE),"")</f>
        <v>NÃO</v>
      </c>
      <c r="L1568" s="83" t="str">
        <f>IF(H1568="RPPS",IFERROR(IF(VLOOKUP(A1568,'Suspensão de repasses - GESCON'!$D$3:$J$1048576,7,FALSE)="Validada","SIM","NÃO"),"NÃO"),"")</f>
        <v>NÃO</v>
      </c>
    </row>
    <row r="1569" spans="1:12" s="19" customFormat="1" ht="15" hidden="1" customHeight="1" x14ac:dyDescent="0.25">
      <c r="A1569" s="88" t="s">
        <v>6936</v>
      </c>
      <c r="B1569" s="40" t="s">
        <v>1356</v>
      </c>
      <c r="C1569" s="82" t="s">
        <v>10959</v>
      </c>
      <c r="D1569" s="82"/>
      <c r="E1569" s="82"/>
      <c r="F1569" s="82"/>
      <c r="G1569" s="82"/>
      <c r="H1569" s="40" t="s">
        <v>4</v>
      </c>
      <c r="I1569" s="83" t="str">
        <f>IFERROR(VLOOKUP(A1569,'Alíquotas - CADPREV'!$B$2152:$N$4324,8,FALSE),"")</f>
        <v/>
      </c>
      <c r="J1569" s="83" t="str">
        <f>IF(H1569="RPPS",VLOOKUP(A1569,' Legislação Benef - GESCON'!$B$4:$I$2159,3,FALSE),"")</f>
        <v/>
      </c>
      <c r="K1569" s="83" t="str">
        <f>IF(H1569="RPPS",VLOOKUP(A1569,' Legislação Benef - GESCON'!$B$4:$I$2159,6,FALSE),"")</f>
        <v/>
      </c>
      <c r="L1569" s="83" t="str">
        <f>IF(H1569="RPPS",IFERROR(IF(VLOOKUP(A1569,'Suspensão de repasses - GESCON'!$D$3:$J$1048576,7,FALSE)="Validada","SIM","NÃO"),"NÃO"),"")</f>
        <v/>
      </c>
    </row>
    <row r="1570" spans="1:12" s="19" customFormat="1" ht="15" hidden="1" customHeight="1" x14ac:dyDescent="0.25">
      <c r="A1570" s="88" t="s">
        <v>6937</v>
      </c>
      <c r="B1570" s="40" t="s">
        <v>821</v>
      </c>
      <c r="C1570" s="82" t="s">
        <v>10959</v>
      </c>
      <c r="D1570" s="82"/>
      <c r="E1570" s="82"/>
      <c r="F1570" s="82"/>
      <c r="G1570" s="82"/>
      <c r="H1570" s="40" t="s">
        <v>4</v>
      </c>
      <c r="I1570" s="83" t="str">
        <f>IFERROR(VLOOKUP(A1570,'Alíquotas - CADPREV'!$B$2152:$N$4324,8,FALSE),"")</f>
        <v/>
      </c>
      <c r="J1570" s="83" t="str">
        <f>IF(H1570="RPPS",VLOOKUP(A1570,' Legislação Benef - GESCON'!$B$4:$I$2159,3,FALSE),"")</f>
        <v/>
      </c>
      <c r="K1570" s="83" t="str">
        <f>IF(H1570="RPPS",VLOOKUP(A1570,' Legislação Benef - GESCON'!$B$4:$I$2159,6,FALSE),"")</f>
        <v/>
      </c>
      <c r="L1570" s="83" t="str">
        <f>IF(H1570="RPPS",IFERROR(IF(VLOOKUP(A1570,'Suspensão de repasses - GESCON'!$D$3:$J$1048576,7,FALSE)="Validada","SIM","NÃO"),"NÃO"),"")</f>
        <v/>
      </c>
    </row>
    <row r="1571" spans="1:12" s="19" customFormat="1" ht="15" customHeight="1" x14ac:dyDescent="0.25">
      <c r="A1571" s="88" t="s">
        <v>6938</v>
      </c>
      <c r="B1571" s="40" t="s">
        <v>4626</v>
      </c>
      <c r="C1571" s="82" t="s">
        <v>10958</v>
      </c>
      <c r="D1571" s="82">
        <v>361</v>
      </c>
      <c r="E1571" s="82">
        <v>104</v>
      </c>
      <c r="F1571" s="82">
        <v>22</v>
      </c>
      <c r="G1571" s="82">
        <v>487</v>
      </c>
      <c r="H1571" s="40" t="s">
        <v>2</v>
      </c>
      <c r="I1571" s="83" t="str">
        <f>IFERROR(VLOOKUP(A1571,'Alíquotas - CADPREV'!$B$2152:$N$4324,8,FALSE),"")</f>
        <v>SIM</v>
      </c>
      <c r="J1571" s="83" t="str">
        <f>IF(H1571="RPPS",VLOOKUP(A1571,' Legislação Benef - GESCON'!$B$4:$I$2159,3,FALSE),"")</f>
        <v>NÃO</v>
      </c>
      <c r="K1571" s="83" t="str">
        <f>IF(H1571="RPPS",VLOOKUP(A1571,' Legislação Benef - GESCON'!$B$4:$I$2159,6,FALSE),"")</f>
        <v>NÃO</v>
      </c>
      <c r="L1571" s="83" t="str">
        <f>IF(H1571="RPPS",IFERROR(IF(VLOOKUP(A1571,'Suspensão de repasses - GESCON'!$D$3:$J$1048576,7,FALSE)="Validada","SIM","NÃO"),"NÃO"),"")</f>
        <v>NÃO</v>
      </c>
    </row>
    <row r="1572" spans="1:12" s="19" customFormat="1" ht="15" hidden="1" customHeight="1" x14ac:dyDescent="0.25">
      <c r="A1572" s="88" t="s">
        <v>6939</v>
      </c>
      <c r="B1572" s="40" t="s">
        <v>1356</v>
      </c>
      <c r="C1572" s="82" t="s">
        <v>10959</v>
      </c>
      <c r="D1572" s="82"/>
      <c r="E1572" s="82"/>
      <c r="F1572" s="82"/>
      <c r="G1572" s="82"/>
      <c r="H1572" s="40" t="s">
        <v>4</v>
      </c>
      <c r="I1572" s="83" t="str">
        <f>IFERROR(VLOOKUP(A1572,'Alíquotas - CADPREV'!$B$2152:$N$4324,8,FALSE),"")</f>
        <v/>
      </c>
      <c r="J1572" s="83" t="str">
        <f>IF(H1572="RPPS",VLOOKUP(A1572,' Legislação Benef - GESCON'!$B$4:$I$2159,3,FALSE),"")</f>
        <v/>
      </c>
      <c r="K1572" s="83" t="str">
        <f>IF(H1572="RPPS",VLOOKUP(A1572,' Legislação Benef - GESCON'!$B$4:$I$2159,6,FALSE),"")</f>
        <v/>
      </c>
      <c r="L1572" s="83" t="str">
        <f>IF(H1572="RPPS",IFERROR(IF(VLOOKUP(A1572,'Suspensão de repasses - GESCON'!$D$3:$J$1048576,7,FALSE)="Validada","SIM","NÃO"),"NÃO"),"")</f>
        <v/>
      </c>
    </row>
    <row r="1573" spans="1:12" s="19" customFormat="1" ht="15" customHeight="1" x14ac:dyDescent="0.25">
      <c r="A1573" s="88" t="s">
        <v>6940</v>
      </c>
      <c r="B1573" s="40" t="s">
        <v>1356</v>
      </c>
      <c r="C1573" s="82" t="s">
        <v>10958</v>
      </c>
      <c r="D1573" s="82">
        <v>3362</v>
      </c>
      <c r="E1573" s="82">
        <v>1200</v>
      </c>
      <c r="F1573" s="82">
        <v>124</v>
      </c>
      <c r="G1573" s="82">
        <v>4686</v>
      </c>
      <c r="H1573" s="40" t="s">
        <v>2</v>
      </c>
      <c r="I1573" s="83" t="str">
        <f>IFERROR(VLOOKUP(A1573,'Alíquotas - CADPREV'!$B$2152:$N$4324,8,FALSE),"")</f>
        <v>NÃO</v>
      </c>
      <c r="J1573" s="83" t="str">
        <f>IF(H1573="RPPS",VLOOKUP(A1573,' Legislação Benef - GESCON'!$B$4:$I$2159,3,FALSE),"")</f>
        <v>NÃO</v>
      </c>
      <c r="K1573" s="83" t="str">
        <f>IF(H1573="RPPS",VLOOKUP(A1573,' Legislação Benef - GESCON'!$B$4:$I$2159,6,FALSE),"")</f>
        <v>NÃO</v>
      </c>
      <c r="L1573" s="83" t="str">
        <f>IF(H1573="RPPS",IFERROR(IF(VLOOKUP(A1573,'Suspensão de repasses - GESCON'!$D$3:$J$1048576,7,FALSE)="Validada","SIM","NÃO"),"NÃO"),"")</f>
        <v>NÃO</v>
      </c>
    </row>
    <row r="1574" spans="1:12" s="19" customFormat="1" ht="15" hidden="1" customHeight="1" x14ac:dyDescent="0.25">
      <c r="A1574" s="88" t="s">
        <v>6941</v>
      </c>
      <c r="B1574" s="40" t="s">
        <v>901</v>
      </c>
      <c r="C1574" s="82" t="s">
        <v>10959</v>
      </c>
      <c r="D1574" s="82"/>
      <c r="E1574" s="82"/>
      <c r="F1574" s="82"/>
      <c r="G1574" s="82"/>
      <c r="H1574" s="40" t="s">
        <v>4</v>
      </c>
      <c r="I1574" s="83" t="str">
        <f>IFERROR(VLOOKUP(A1574,'Alíquotas - CADPREV'!$B$2152:$N$4324,8,FALSE),"")</f>
        <v/>
      </c>
      <c r="J1574" s="83" t="str">
        <f>IF(H1574="RPPS",VLOOKUP(A1574,' Legislação Benef - GESCON'!$B$4:$I$2159,3,FALSE),"")</f>
        <v/>
      </c>
      <c r="K1574" s="83" t="str">
        <f>IF(H1574="RPPS",VLOOKUP(A1574,' Legislação Benef - GESCON'!$B$4:$I$2159,6,FALSE),"")</f>
        <v/>
      </c>
      <c r="L1574" s="83" t="str">
        <f>IF(H1574="RPPS",IFERROR(IF(VLOOKUP(A1574,'Suspensão de repasses - GESCON'!$D$3:$J$1048576,7,FALSE)="Validada","SIM","NÃO"),"NÃO"),"")</f>
        <v/>
      </c>
    </row>
    <row r="1575" spans="1:12" s="19" customFormat="1" ht="15" hidden="1" customHeight="1" x14ac:dyDescent="0.25">
      <c r="A1575" s="88" t="s">
        <v>6942</v>
      </c>
      <c r="B1575" s="40" t="s">
        <v>5227</v>
      </c>
      <c r="C1575" s="82" t="s">
        <v>10959</v>
      </c>
      <c r="D1575" s="82"/>
      <c r="E1575" s="82"/>
      <c r="F1575" s="82"/>
      <c r="G1575" s="82"/>
      <c r="H1575" s="40" t="s">
        <v>4</v>
      </c>
      <c r="I1575" s="83" t="str">
        <f>IFERROR(VLOOKUP(A1575,'Alíquotas - CADPREV'!$B$2152:$N$4324,8,FALSE),"")</f>
        <v/>
      </c>
      <c r="J1575" s="83" t="str">
        <f>IF(H1575="RPPS",VLOOKUP(A1575,' Legislação Benef - GESCON'!$B$4:$I$2159,3,FALSE),"")</f>
        <v/>
      </c>
      <c r="K1575" s="83" t="str">
        <f>IF(H1575="RPPS",VLOOKUP(A1575,' Legislação Benef - GESCON'!$B$4:$I$2159,6,FALSE),"")</f>
        <v/>
      </c>
      <c r="L1575" s="83" t="str">
        <f>IF(H1575="RPPS",IFERROR(IF(VLOOKUP(A1575,'Suspensão de repasses - GESCON'!$D$3:$J$1048576,7,FALSE)="Validada","SIM","NÃO"),"NÃO"),"")</f>
        <v/>
      </c>
    </row>
    <row r="1576" spans="1:12" s="19" customFormat="1" ht="15" hidden="1" customHeight="1" x14ac:dyDescent="0.25">
      <c r="A1576" s="88" t="s">
        <v>6943</v>
      </c>
      <c r="B1576" s="40" t="s">
        <v>1356</v>
      </c>
      <c r="C1576" s="82" t="s">
        <v>10959</v>
      </c>
      <c r="D1576" s="82"/>
      <c r="E1576" s="82"/>
      <c r="F1576" s="82"/>
      <c r="G1576" s="82"/>
      <c r="H1576" s="40" t="s">
        <v>4</v>
      </c>
      <c r="I1576" s="83" t="str">
        <f>IFERROR(VLOOKUP(A1576,'Alíquotas - CADPREV'!$B$2152:$N$4324,8,FALSE),"")</f>
        <v/>
      </c>
      <c r="J1576" s="83" t="str">
        <f>IF(H1576="RPPS",VLOOKUP(A1576,' Legislação Benef - GESCON'!$B$4:$I$2159,3,FALSE),"")</f>
        <v/>
      </c>
      <c r="K1576" s="83" t="str">
        <f>IF(H1576="RPPS",VLOOKUP(A1576,' Legislação Benef - GESCON'!$B$4:$I$2159,6,FALSE),"")</f>
        <v/>
      </c>
      <c r="L1576" s="83" t="str">
        <f>IF(H1576="RPPS",IFERROR(IF(VLOOKUP(A1576,'Suspensão de repasses - GESCON'!$D$3:$J$1048576,7,FALSE)="Validada","SIM","NÃO"),"NÃO"),"")</f>
        <v/>
      </c>
    </row>
    <row r="1577" spans="1:12" s="19" customFormat="1" ht="15" hidden="1" customHeight="1" x14ac:dyDescent="0.25">
      <c r="A1577" s="88" t="s">
        <v>6944</v>
      </c>
      <c r="B1577" s="40" t="s">
        <v>1356</v>
      </c>
      <c r="C1577" s="82" t="s">
        <v>10959</v>
      </c>
      <c r="D1577" s="82"/>
      <c r="E1577" s="82"/>
      <c r="F1577" s="82"/>
      <c r="G1577" s="82"/>
      <c r="H1577" s="40" t="s">
        <v>4</v>
      </c>
      <c r="I1577" s="83" t="str">
        <f>IFERROR(VLOOKUP(A1577,'Alíquotas - CADPREV'!$B$2152:$N$4324,8,FALSE),"")</f>
        <v/>
      </c>
      <c r="J1577" s="83" t="str">
        <f>IF(H1577="RPPS",VLOOKUP(A1577,' Legislação Benef - GESCON'!$B$4:$I$2159,3,FALSE),"")</f>
        <v/>
      </c>
      <c r="K1577" s="83" t="str">
        <f>IF(H1577="RPPS",VLOOKUP(A1577,' Legislação Benef - GESCON'!$B$4:$I$2159,6,FALSE),"")</f>
        <v/>
      </c>
      <c r="L1577" s="83" t="str">
        <f>IF(H1577="RPPS",IFERROR(IF(VLOOKUP(A1577,'Suspensão de repasses - GESCON'!$D$3:$J$1048576,7,FALSE)="Validada","SIM","NÃO"),"NÃO"),"")</f>
        <v/>
      </c>
    </row>
    <row r="1578" spans="1:12" s="19" customFormat="1" ht="15" hidden="1" customHeight="1" x14ac:dyDescent="0.25">
      <c r="A1578" s="88" t="s">
        <v>6945</v>
      </c>
      <c r="B1578" s="40" t="s">
        <v>1356</v>
      </c>
      <c r="C1578" s="82" t="s">
        <v>10959</v>
      </c>
      <c r="D1578" s="82"/>
      <c r="E1578" s="82"/>
      <c r="F1578" s="82"/>
      <c r="G1578" s="82"/>
      <c r="H1578" s="40" t="s">
        <v>4</v>
      </c>
      <c r="I1578" s="83" t="str">
        <f>IFERROR(VLOOKUP(A1578,'Alíquotas - CADPREV'!$B$2152:$N$4324,8,FALSE),"")</f>
        <v/>
      </c>
      <c r="J1578" s="83" t="str">
        <f>IF(H1578="RPPS",VLOOKUP(A1578,' Legislação Benef - GESCON'!$B$4:$I$2159,3,FALSE),"")</f>
        <v/>
      </c>
      <c r="K1578" s="83" t="str">
        <f>IF(H1578="RPPS",VLOOKUP(A1578,' Legislação Benef - GESCON'!$B$4:$I$2159,6,FALSE),"")</f>
        <v/>
      </c>
      <c r="L1578" s="83" t="str">
        <f>IF(H1578="RPPS",IFERROR(IF(VLOOKUP(A1578,'Suspensão de repasses - GESCON'!$D$3:$J$1048576,7,FALSE)="Validada","SIM","NÃO"),"NÃO"),"")</f>
        <v/>
      </c>
    </row>
    <row r="1579" spans="1:12" s="19" customFormat="1" ht="15" hidden="1" customHeight="1" x14ac:dyDescent="0.25">
      <c r="A1579" s="88" t="s">
        <v>6946</v>
      </c>
      <c r="B1579" s="40" t="s">
        <v>4626</v>
      </c>
      <c r="C1579" s="82" t="s">
        <v>10959</v>
      </c>
      <c r="D1579" s="82"/>
      <c r="E1579" s="82"/>
      <c r="F1579" s="82"/>
      <c r="G1579" s="82"/>
      <c r="H1579" s="40" t="s">
        <v>4</v>
      </c>
      <c r="I1579" s="83" t="str">
        <f>IFERROR(VLOOKUP(A1579,'Alíquotas - CADPREV'!$B$2152:$N$4324,8,FALSE),"")</f>
        <v/>
      </c>
      <c r="J1579" s="83" t="str">
        <f>IF(H1579="RPPS",VLOOKUP(A1579,' Legislação Benef - GESCON'!$B$4:$I$2159,3,FALSE),"")</f>
        <v/>
      </c>
      <c r="K1579" s="83" t="str">
        <f>IF(H1579="RPPS",VLOOKUP(A1579,' Legislação Benef - GESCON'!$B$4:$I$2159,6,FALSE),"")</f>
        <v/>
      </c>
      <c r="L1579" s="83" t="str">
        <f>IF(H1579="RPPS",IFERROR(IF(VLOOKUP(A1579,'Suspensão de repasses - GESCON'!$D$3:$J$1048576,7,FALSE)="Validada","SIM","NÃO"),"NÃO"),"")</f>
        <v/>
      </c>
    </row>
    <row r="1580" spans="1:12" s="19" customFormat="1" ht="15" hidden="1" customHeight="1" x14ac:dyDescent="0.25">
      <c r="A1580" s="88" t="s">
        <v>6947</v>
      </c>
      <c r="B1580" s="40" t="s">
        <v>4626</v>
      </c>
      <c r="C1580" s="82" t="s">
        <v>10959</v>
      </c>
      <c r="D1580" s="82"/>
      <c r="E1580" s="82"/>
      <c r="F1580" s="82"/>
      <c r="G1580" s="82"/>
      <c r="H1580" s="40" t="s">
        <v>622</v>
      </c>
      <c r="I1580" s="83" t="str">
        <f>IFERROR(VLOOKUP(A1580,'Alíquotas - CADPREV'!$B$2152:$N$4324,8,FALSE),"")</f>
        <v/>
      </c>
      <c r="J1580" s="83" t="str">
        <f>IF(H1580="RPPS",VLOOKUP(A1580,' Legislação Benef - GESCON'!$B$4:$I$2159,3,FALSE),"")</f>
        <v/>
      </c>
      <c r="K1580" s="83" t="str">
        <f>IF(H1580="RPPS",VLOOKUP(A1580,' Legislação Benef - GESCON'!$B$4:$I$2159,6,FALSE),"")</f>
        <v/>
      </c>
      <c r="L1580" s="83" t="str">
        <f>IF(H1580="RPPS",IFERROR(IF(VLOOKUP(A1580,'Suspensão de repasses - GESCON'!$D$3:$J$1048576,7,FALSE)="Validada","SIM","NÃO"),"NÃO"),"")</f>
        <v/>
      </c>
    </row>
    <row r="1581" spans="1:12" s="19" customFormat="1" ht="15" customHeight="1" x14ac:dyDescent="0.25">
      <c r="A1581" s="88" t="s">
        <v>6948</v>
      </c>
      <c r="B1581" s="40" t="s">
        <v>3812</v>
      </c>
      <c r="C1581" s="82" t="s">
        <v>10958</v>
      </c>
      <c r="D1581" s="82">
        <v>720</v>
      </c>
      <c r="E1581" s="82">
        <v>182</v>
      </c>
      <c r="F1581" s="82">
        <v>22</v>
      </c>
      <c r="G1581" s="82">
        <v>924</v>
      </c>
      <c r="H1581" s="40" t="s">
        <v>2</v>
      </c>
      <c r="I1581" s="83" t="str">
        <f>IFERROR(VLOOKUP(A1581,'Alíquotas - CADPREV'!$B$2152:$N$4324,8,FALSE),"")</f>
        <v>SIM</v>
      </c>
      <c r="J1581" s="83" t="str">
        <f>IF(H1581="RPPS",VLOOKUP(A1581,' Legislação Benef - GESCON'!$B$4:$I$2159,3,FALSE),"")</f>
        <v>NÃO</v>
      </c>
      <c r="K1581" s="83" t="str">
        <f>IF(H1581="RPPS",VLOOKUP(A1581,' Legislação Benef - GESCON'!$B$4:$I$2159,6,FALSE),"")</f>
        <v>NÃO</v>
      </c>
      <c r="L1581" s="83" t="str">
        <f>IF(H1581="RPPS",IFERROR(IF(VLOOKUP(A1581,'Suspensão de repasses - GESCON'!$D$3:$J$1048576,7,FALSE)="Validada","SIM","NÃO"),"NÃO"),"")</f>
        <v>NÃO</v>
      </c>
    </row>
    <row r="1582" spans="1:12" s="19" customFormat="1" ht="15" hidden="1" customHeight="1" x14ac:dyDescent="0.25">
      <c r="A1582" s="88" t="s">
        <v>6949</v>
      </c>
      <c r="B1582" s="40" t="s">
        <v>3812</v>
      </c>
      <c r="C1582" s="82" t="s">
        <v>10959</v>
      </c>
      <c r="D1582" s="82"/>
      <c r="E1582" s="82"/>
      <c r="F1582" s="82"/>
      <c r="G1582" s="82"/>
      <c r="H1582" s="40" t="s">
        <v>4</v>
      </c>
      <c r="I1582" s="83" t="str">
        <f>IFERROR(VLOOKUP(A1582,'Alíquotas - CADPREV'!$B$2152:$N$4324,8,FALSE),"")</f>
        <v/>
      </c>
      <c r="J1582" s="83" t="str">
        <f>IF(H1582="RPPS",VLOOKUP(A1582,' Legislação Benef - GESCON'!$B$4:$I$2159,3,FALSE),"")</f>
        <v/>
      </c>
      <c r="K1582" s="83" t="str">
        <f>IF(H1582="RPPS",VLOOKUP(A1582,' Legislação Benef - GESCON'!$B$4:$I$2159,6,FALSE),"")</f>
        <v/>
      </c>
      <c r="L1582" s="83" t="str">
        <f>IF(H1582="RPPS",IFERROR(IF(VLOOKUP(A1582,'Suspensão de repasses - GESCON'!$D$3:$J$1048576,7,FALSE)="Validada","SIM","NÃO"),"NÃO"),"")</f>
        <v/>
      </c>
    </row>
    <row r="1583" spans="1:12" s="19" customFormat="1" ht="15" customHeight="1" x14ac:dyDescent="0.25">
      <c r="A1583" s="88" t="s">
        <v>6950</v>
      </c>
      <c r="B1583" s="40" t="s">
        <v>2197</v>
      </c>
      <c r="C1583" s="82" t="s">
        <v>10958</v>
      </c>
      <c r="D1583" s="82">
        <v>405</v>
      </c>
      <c r="E1583" s="82">
        <v>34</v>
      </c>
      <c r="F1583" s="82">
        <v>10</v>
      </c>
      <c r="G1583" s="82">
        <v>449</v>
      </c>
      <c r="H1583" s="40" t="s">
        <v>2</v>
      </c>
      <c r="I1583" s="83" t="str">
        <f>IFERROR(VLOOKUP(A1583,'Alíquotas - CADPREV'!$B$2152:$N$4324,8,FALSE),"")</f>
        <v>NÃO</v>
      </c>
      <c r="J1583" s="83" t="str">
        <f>IF(H1583="RPPS",VLOOKUP(A1583,' Legislação Benef - GESCON'!$B$4:$I$2159,3,FALSE),"")</f>
        <v>NÃO</v>
      </c>
      <c r="K1583" s="83" t="str">
        <f>IF(H1583="RPPS",VLOOKUP(A1583,' Legislação Benef - GESCON'!$B$4:$I$2159,6,FALSE),"")</f>
        <v>NÃO</v>
      </c>
      <c r="L1583" s="83" t="str">
        <f>IF(H1583="RPPS",IFERROR(IF(VLOOKUP(A1583,'Suspensão de repasses - GESCON'!$D$3:$J$1048576,7,FALSE)="Validada","SIM","NÃO"),"NÃO"),"")</f>
        <v>SIM</v>
      </c>
    </row>
    <row r="1584" spans="1:12" s="19" customFormat="1" ht="15" customHeight="1" x14ac:dyDescent="0.25">
      <c r="A1584" s="88" t="s">
        <v>6951</v>
      </c>
      <c r="B1584" s="40" t="s">
        <v>5227</v>
      </c>
      <c r="C1584" s="82" t="s">
        <v>10958</v>
      </c>
      <c r="D1584" s="82">
        <v>125</v>
      </c>
      <c r="E1584" s="82">
        <v>18</v>
      </c>
      <c r="F1584" s="82">
        <v>1</v>
      </c>
      <c r="G1584" s="82">
        <v>144</v>
      </c>
      <c r="H1584" s="40" t="s">
        <v>2</v>
      </c>
      <c r="I1584" s="83" t="str">
        <f>IFERROR(VLOOKUP(A1584,'Alíquotas - CADPREV'!$B$2152:$N$4324,8,FALSE),"")</f>
        <v>NÃO</v>
      </c>
      <c r="J1584" s="83" t="str">
        <f>IF(H1584="RPPS",VLOOKUP(A1584,' Legislação Benef - GESCON'!$B$4:$I$2159,3,FALSE),"")</f>
        <v>NÃO</v>
      </c>
      <c r="K1584" s="83" t="str">
        <f>IF(H1584="RPPS",VLOOKUP(A1584,' Legislação Benef - GESCON'!$B$4:$I$2159,6,FALSE),"")</f>
        <v>NÃO</v>
      </c>
      <c r="L1584" s="83" t="str">
        <f>IF(H1584="RPPS",IFERROR(IF(VLOOKUP(A1584,'Suspensão de repasses - GESCON'!$D$3:$J$1048576,7,FALSE)="Validada","SIM","NÃO"),"NÃO"),"")</f>
        <v>NÃO</v>
      </c>
    </row>
    <row r="1585" spans="1:12" s="19" customFormat="1" ht="15" customHeight="1" x14ac:dyDescent="0.25">
      <c r="A1585" s="88" t="s">
        <v>6952</v>
      </c>
      <c r="B1585" s="40" t="s">
        <v>3812</v>
      </c>
      <c r="C1585" s="82" t="s">
        <v>10958</v>
      </c>
      <c r="D1585" s="82">
        <v>95</v>
      </c>
      <c r="E1585" s="82">
        <v>22</v>
      </c>
      <c r="F1585" s="82">
        <v>5</v>
      </c>
      <c r="G1585" s="82">
        <v>122</v>
      </c>
      <c r="H1585" s="40" t="s">
        <v>2</v>
      </c>
      <c r="I1585" s="83" t="str">
        <f>IFERROR(VLOOKUP(A1585,'Alíquotas - CADPREV'!$B$2152:$N$4324,8,FALSE),"")</f>
        <v>SIM</v>
      </c>
      <c r="J1585" s="83" t="str">
        <f>IF(H1585="RPPS",VLOOKUP(A1585,' Legislação Benef - GESCON'!$B$4:$I$2159,3,FALSE),"")</f>
        <v>NÃO</v>
      </c>
      <c r="K1585" s="83" t="str">
        <f>IF(H1585="RPPS",VLOOKUP(A1585,' Legislação Benef - GESCON'!$B$4:$I$2159,6,FALSE),"")</f>
        <v>SIM</v>
      </c>
      <c r="L1585" s="83" t="str">
        <f>IF(H1585="RPPS",IFERROR(IF(VLOOKUP(A1585,'Suspensão de repasses - GESCON'!$D$3:$J$1048576,7,FALSE)="Validada","SIM","NÃO"),"NÃO"),"")</f>
        <v>NÃO</v>
      </c>
    </row>
    <row r="1586" spans="1:12" s="19" customFormat="1" ht="15" hidden="1" customHeight="1" x14ac:dyDescent="0.25">
      <c r="A1586" s="88" t="s">
        <v>6953</v>
      </c>
      <c r="B1586" s="40" t="s">
        <v>29</v>
      </c>
      <c r="C1586" s="82" t="s">
        <v>10959</v>
      </c>
      <c r="D1586" s="82"/>
      <c r="E1586" s="82"/>
      <c r="F1586" s="82"/>
      <c r="G1586" s="82"/>
      <c r="H1586" s="40" t="s">
        <v>4</v>
      </c>
      <c r="I1586" s="83" t="str">
        <f>IFERROR(VLOOKUP(A1586,'Alíquotas - CADPREV'!$B$2152:$N$4324,8,FALSE),"")</f>
        <v/>
      </c>
      <c r="J1586" s="83" t="str">
        <f>IF(H1586="RPPS",VLOOKUP(A1586,' Legislação Benef - GESCON'!$B$4:$I$2159,3,FALSE),"")</f>
        <v/>
      </c>
      <c r="K1586" s="83" t="str">
        <f>IF(H1586="RPPS",VLOOKUP(A1586,' Legislação Benef - GESCON'!$B$4:$I$2159,6,FALSE),"")</f>
        <v/>
      </c>
      <c r="L1586" s="83" t="str">
        <f>IF(H1586="RPPS",IFERROR(IF(VLOOKUP(A1586,'Suspensão de repasses - GESCON'!$D$3:$J$1048576,7,FALSE)="Validada","SIM","NÃO"),"NÃO"),"")</f>
        <v/>
      </c>
    </row>
    <row r="1587" spans="1:12" s="19" customFormat="1" ht="15" hidden="1" customHeight="1" x14ac:dyDescent="0.25">
      <c r="A1587" s="88" t="s">
        <v>6954</v>
      </c>
      <c r="B1587" s="40" t="s">
        <v>3143</v>
      </c>
      <c r="C1587" s="82" t="s">
        <v>10959</v>
      </c>
      <c r="D1587" s="82"/>
      <c r="E1587" s="82"/>
      <c r="F1587" s="82"/>
      <c r="G1587" s="82"/>
      <c r="H1587" s="40" t="s">
        <v>4</v>
      </c>
      <c r="I1587" s="83" t="str">
        <f>IFERROR(VLOOKUP(A1587,'Alíquotas - CADPREV'!$B$2152:$N$4324,8,FALSE),"")</f>
        <v/>
      </c>
      <c r="J1587" s="83" t="str">
        <f>IF(H1587="RPPS",VLOOKUP(A1587,' Legislação Benef - GESCON'!$B$4:$I$2159,3,FALSE),"")</f>
        <v/>
      </c>
      <c r="K1587" s="83" t="str">
        <f>IF(H1587="RPPS",VLOOKUP(A1587,' Legislação Benef - GESCON'!$B$4:$I$2159,6,FALSE),"")</f>
        <v/>
      </c>
      <c r="L1587" s="83" t="str">
        <f>IF(H1587="RPPS",IFERROR(IF(VLOOKUP(A1587,'Suspensão de repasses - GESCON'!$D$3:$J$1048576,7,FALSE)="Validada","SIM","NÃO"),"NÃO"),"")</f>
        <v/>
      </c>
    </row>
    <row r="1588" spans="1:12" s="19" customFormat="1" ht="15" hidden="1" customHeight="1" x14ac:dyDescent="0.25">
      <c r="A1588" s="88" t="s">
        <v>6955</v>
      </c>
      <c r="B1588" s="40" t="s">
        <v>4626</v>
      </c>
      <c r="C1588" s="82" t="s">
        <v>10959</v>
      </c>
      <c r="D1588" s="82"/>
      <c r="E1588" s="82"/>
      <c r="F1588" s="82"/>
      <c r="G1588" s="82"/>
      <c r="H1588" s="40" t="s">
        <v>4</v>
      </c>
      <c r="I1588" s="83" t="str">
        <f>IFERROR(VLOOKUP(A1588,'Alíquotas - CADPREV'!$B$2152:$N$4324,8,FALSE),"")</f>
        <v/>
      </c>
      <c r="J1588" s="83" t="str">
        <f>IF(H1588="RPPS",VLOOKUP(A1588,' Legislação Benef - GESCON'!$B$4:$I$2159,3,FALSE),"")</f>
        <v/>
      </c>
      <c r="K1588" s="83" t="str">
        <f>IF(H1588="RPPS",VLOOKUP(A1588,' Legislação Benef - GESCON'!$B$4:$I$2159,6,FALSE),"")</f>
        <v/>
      </c>
      <c r="L1588" s="83" t="str">
        <f>IF(H1588="RPPS",IFERROR(IF(VLOOKUP(A1588,'Suspensão de repasses - GESCON'!$D$3:$J$1048576,7,FALSE)="Validada","SIM","NÃO"),"NÃO"),"")</f>
        <v/>
      </c>
    </row>
    <row r="1589" spans="1:12" s="19" customFormat="1" ht="15" hidden="1" customHeight="1" x14ac:dyDescent="0.25">
      <c r="A1589" s="88" t="s">
        <v>6956</v>
      </c>
      <c r="B1589" s="40" t="s">
        <v>2274</v>
      </c>
      <c r="C1589" s="82" t="s">
        <v>10959</v>
      </c>
      <c r="D1589" s="82"/>
      <c r="E1589" s="82"/>
      <c r="F1589" s="82"/>
      <c r="G1589" s="82"/>
      <c r="H1589" s="40" t="s">
        <v>4</v>
      </c>
      <c r="I1589" s="83" t="str">
        <f>IFERROR(VLOOKUP(A1589,'Alíquotas - CADPREV'!$B$2152:$N$4324,8,FALSE),"")</f>
        <v/>
      </c>
      <c r="J1589" s="83" t="str">
        <f>IF(H1589="RPPS",VLOOKUP(A1589,' Legislação Benef - GESCON'!$B$4:$I$2159,3,FALSE),"")</f>
        <v/>
      </c>
      <c r="K1589" s="83" t="str">
        <f>IF(H1589="RPPS",VLOOKUP(A1589,' Legislação Benef - GESCON'!$B$4:$I$2159,6,FALSE),"")</f>
        <v/>
      </c>
      <c r="L1589" s="83" t="str">
        <f>IF(H1589="RPPS",IFERROR(IF(VLOOKUP(A1589,'Suspensão de repasses - GESCON'!$D$3:$J$1048576,7,FALSE)="Validada","SIM","NÃO"),"NÃO"),"")</f>
        <v/>
      </c>
    </row>
    <row r="1590" spans="1:12" s="19" customFormat="1" ht="15" hidden="1" customHeight="1" x14ac:dyDescent="0.25">
      <c r="A1590" s="88" t="s">
        <v>6957</v>
      </c>
      <c r="B1590" s="40" t="s">
        <v>215</v>
      </c>
      <c r="C1590" s="82" t="s">
        <v>10959</v>
      </c>
      <c r="D1590" s="82"/>
      <c r="E1590" s="82"/>
      <c r="F1590" s="82"/>
      <c r="G1590" s="82"/>
      <c r="H1590" s="40" t="s">
        <v>4</v>
      </c>
      <c r="I1590" s="83" t="str">
        <f>IFERROR(VLOOKUP(A1590,'Alíquotas - CADPREV'!$B$2152:$N$4324,8,FALSE),"")</f>
        <v/>
      </c>
      <c r="J1590" s="83" t="str">
        <f>IF(H1590="RPPS",VLOOKUP(A1590,' Legislação Benef - GESCON'!$B$4:$I$2159,3,FALSE),"")</f>
        <v/>
      </c>
      <c r="K1590" s="83" t="str">
        <f>IF(H1590="RPPS",VLOOKUP(A1590,' Legislação Benef - GESCON'!$B$4:$I$2159,6,FALSE),"")</f>
        <v/>
      </c>
      <c r="L1590" s="83" t="str">
        <f>IF(H1590="RPPS",IFERROR(IF(VLOOKUP(A1590,'Suspensão de repasses - GESCON'!$D$3:$J$1048576,7,FALSE)="Validada","SIM","NÃO"),"NÃO"),"")</f>
        <v/>
      </c>
    </row>
    <row r="1591" spans="1:12" s="19" customFormat="1" ht="15" hidden="1" customHeight="1" x14ac:dyDescent="0.25">
      <c r="A1591" s="88" t="s">
        <v>6958</v>
      </c>
      <c r="B1591" s="40" t="s">
        <v>1356</v>
      </c>
      <c r="C1591" s="82" t="s">
        <v>10959</v>
      </c>
      <c r="D1591" s="82"/>
      <c r="E1591" s="82"/>
      <c r="F1591" s="82"/>
      <c r="G1591" s="82"/>
      <c r="H1591" s="40" t="s">
        <v>4</v>
      </c>
      <c r="I1591" s="83" t="str">
        <f>IFERROR(VLOOKUP(A1591,'Alíquotas - CADPREV'!$B$2152:$N$4324,8,FALSE),"")</f>
        <v/>
      </c>
      <c r="J1591" s="83" t="str">
        <f>IF(H1591="RPPS",VLOOKUP(A1591,' Legislação Benef - GESCON'!$B$4:$I$2159,3,FALSE),"")</f>
        <v/>
      </c>
      <c r="K1591" s="83" t="str">
        <f>IF(H1591="RPPS",VLOOKUP(A1591,' Legislação Benef - GESCON'!$B$4:$I$2159,6,FALSE),"")</f>
        <v/>
      </c>
      <c r="L1591" s="83" t="str">
        <f>IF(H1591="RPPS",IFERROR(IF(VLOOKUP(A1591,'Suspensão de repasses - GESCON'!$D$3:$J$1048576,7,FALSE)="Validada","SIM","NÃO"),"NÃO"),"")</f>
        <v/>
      </c>
    </row>
    <row r="1592" spans="1:12" s="19" customFormat="1" ht="15" hidden="1" customHeight="1" x14ac:dyDescent="0.25">
      <c r="A1592" s="88" t="s">
        <v>6959</v>
      </c>
      <c r="B1592" s="40" t="s">
        <v>1356</v>
      </c>
      <c r="C1592" s="82" t="s">
        <v>10959</v>
      </c>
      <c r="D1592" s="82"/>
      <c r="E1592" s="82"/>
      <c r="F1592" s="82"/>
      <c r="G1592" s="82"/>
      <c r="H1592" s="40" t="s">
        <v>4</v>
      </c>
      <c r="I1592" s="83" t="str">
        <f>IFERROR(VLOOKUP(A1592,'Alíquotas - CADPREV'!$B$2152:$N$4324,8,FALSE),"")</f>
        <v/>
      </c>
      <c r="J1592" s="83" t="str">
        <f>IF(H1592="RPPS",VLOOKUP(A1592,' Legislação Benef - GESCON'!$B$4:$I$2159,3,FALSE),"")</f>
        <v/>
      </c>
      <c r="K1592" s="83" t="str">
        <f>IF(H1592="RPPS",VLOOKUP(A1592,' Legislação Benef - GESCON'!$B$4:$I$2159,6,FALSE),"")</f>
        <v/>
      </c>
      <c r="L1592" s="83" t="str">
        <f>IF(H1592="RPPS",IFERROR(IF(VLOOKUP(A1592,'Suspensão de repasses - GESCON'!$D$3:$J$1048576,7,FALSE)="Validada","SIM","NÃO"),"NÃO"),"")</f>
        <v/>
      </c>
    </row>
    <row r="1593" spans="1:12" s="19" customFormat="1" ht="15" customHeight="1" x14ac:dyDescent="0.25">
      <c r="A1593" s="88" t="s">
        <v>6960</v>
      </c>
      <c r="B1593" s="40" t="s">
        <v>2413</v>
      </c>
      <c r="C1593" s="82" t="s">
        <v>10958</v>
      </c>
      <c r="D1593" s="82"/>
      <c r="E1593" s="82"/>
      <c r="F1593" s="82"/>
      <c r="G1593" s="82"/>
      <c r="H1593" s="40" t="s">
        <v>2</v>
      </c>
      <c r="I1593" s="83" t="str">
        <f>IFERROR(VLOOKUP(A1593,'Alíquotas - CADPREV'!$B$2152:$N$4324,8,FALSE),"")</f>
        <v>NÃO</v>
      </c>
      <c r="J1593" s="83" t="str">
        <f>IF(H1593="RPPS",VLOOKUP(A1593,' Legislação Benef - GESCON'!$B$4:$I$2159,3,FALSE),"")</f>
        <v>NÃO</v>
      </c>
      <c r="K1593" s="83" t="str">
        <f>IF(H1593="RPPS",VLOOKUP(A1593,' Legislação Benef - GESCON'!$B$4:$I$2159,6,FALSE),"")</f>
        <v>NÃO</v>
      </c>
      <c r="L1593" s="83" t="str">
        <f>IF(H1593="RPPS",IFERROR(IF(VLOOKUP(A1593,'Suspensão de repasses - GESCON'!$D$3:$J$1048576,7,FALSE)="Validada","SIM","NÃO"),"NÃO"),"")</f>
        <v>NÃO</v>
      </c>
    </row>
    <row r="1594" spans="1:12" s="19" customFormat="1" ht="15" hidden="1" customHeight="1" x14ac:dyDescent="0.25">
      <c r="A1594" s="88" t="s">
        <v>6961</v>
      </c>
      <c r="B1594" s="40" t="s">
        <v>2926</v>
      </c>
      <c r="C1594" s="82" t="s">
        <v>10959</v>
      </c>
      <c r="D1594" s="82"/>
      <c r="E1594" s="82"/>
      <c r="F1594" s="82"/>
      <c r="G1594" s="82"/>
      <c r="H1594" s="40" t="s">
        <v>4</v>
      </c>
      <c r="I1594" s="83" t="str">
        <f>IFERROR(VLOOKUP(A1594,'Alíquotas - CADPREV'!$B$2152:$N$4324,8,FALSE),"")</f>
        <v/>
      </c>
      <c r="J1594" s="83" t="str">
        <f>IF(H1594="RPPS",VLOOKUP(A1594,' Legislação Benef - GESCON'!$B$4:$I$2159,3,FALSE),"")</f>
        <v/>
      </c>
      <c r="K1594" s="83" t="str">
        <f>IF(H1594="RPPS",VLOOKUP(A1594,' Legislação Benef - GESCON'!$B$4:$I$2159,6,FALSE),"")</f>
        <v/>
      </c>
      <c r="L1594" s="83" t="str">
        <f>IF(H1594="RPPS",IFERROR(IF(VLOOKUP(A1594,'Suspensão de repasses - GESCON'!$D$3:$J$1048576,7,FALSE)="Validada","SIM","NÃO"),"NÃO"),"")</f>
        <v/>
      </c>
    </row>
    <row r="1595" spans="1:12" s="19" customFormat="1" ht="15" hidden="1" customHeight="1" x14ac:dyDescent="0.25">
      <c r="A1595" s="88" t="s">
        <v>6962</v>
      </c>
      <c r="B1595" s="40" t="s">
        <v>3812</v>
      </c>
      <c r="C1595" s="82" t="s">
        <v>10959</v>
      </c>
      <c r="D1595" s="82"/>
      <c r="E1595" s="82"/>
      <c r="F1595" s="82"/>
      <c r="G1595" s="82"/>
      <c r="H1595" s="40" t="s">
        <v>4</v>
      </c>
      <c r="I1595" s="83" t="str">
        <f>IFERROR(VLOOKUP(A1595,'Alíquotas - CADPREV'!$B$2152:$N$4324,8,FALSE),"")</f>
        <v/>
      </c>
      <c r="J1595" s="83" t="str">
        <f>IF(H1595="RPPS",VLOOKUP(A1595,' Legislação Benef - GESCON'!$B$4:$I$2159,3,FALSE),"")</f>
        <v/>
      </c>
      <c r="K1595" s="83" t="str">
        <f>IF(H1595="RPPS",VLOOKUP(A1595,' Legislação Benef - GESCON'!$B$4:$I$2159,6,FALSE),"")</f>
        <v/>
      </c>
      <c r="L1595" s="83" t="str">
        <f>IF(H1595="RPPS",IFERROR(IF(VLOOKUP(A1595,'Suspensão de repasses - GESCON'!$D$3:$J$1048576,7,FALSE)="Validada","SIM","NÃO"),"NÃO"),"")</f>
        <v/>
      </c>
    </row>
    <row r="1596" spans="1:12" s="19" customFormat="1" ht="15" hidden="1" customHeight="1" x14ac:dyDescent="0.25">
      <c r="A1596" s="88" t="s">
        <v>6963</v>
      </c>
      <c r="B1596" s="40" t="s">
        <v>2926</v>
      </c>
      <c r="C1596" s="82" t="s">
        <v>10959</v>
      </c>
      <c r="D1596" s="82"/>
      <c r="E1596" s="82"/>
      <c r="F1596" s="82"/>
      <c r="G1596" s="82"/>
      <c r="H1596" s="40" t="s">
        <v>4</v>
      </c>
      <c r="I1596" s="83" t="str">
        <f>IFERROR(VLOOKUP(A1596,'Alíquotas - CADPREV'!$B$2152:$N$4324,8,FALSE),"")</f>
        <v/>
      </c>
      <c r="J1596" s="83" t="str">
        <f>IF(H1596="RPPS",VLOOKUP(A1596,' Legislação Benef - GESCON'!$B$4:$I$2159,3,FALSE),"")</f>
        <v/>
      </c>
      <c r="K1596" s="83" t="str">
        <f>IF(H1596="RPPS",VLOOKUP(A1596,' Legislação Benef - GESCON'!$B$4:$I$2159,6,FALSE),"")</f>
        <v/>
      </c>
      <c r="L1596" s="83" t="str">
        <f>IF(H1596="RPPS",IFERROR(IF(VLOOKUP(A1596,'Suspensão de repasses - GESCON'!$D$3:$J$1048576,7,FALSE)="Validada","SIM","NÃO"),"NÃO"),"")</f>
        <v/>
      </c>
    </row>
    <row r="1597" spans="1:12" s="19" customFormat="1" ht="15" hidden="1" customHeight="1" x14ac:dyDescent="0.25">
      <c r="A1597" s="88" t="s">
        <v>6964</v>
      </c>
      <c r="B1597" s="40" t="s">
        <v>1356</v>
      </c>
      <c r="C1597" s="82" t="s">
        <v>10959</v>
      </c>
      <c r="D1597" s="82"/>
      <c r="E1597" s="82"/>
      <c r="F1597" s="82"/>
      <c r="G1597" s="82"/>
      <c r="H1597" s="40" t="s">
        <v>4</v>
      </c>
      <c r="I1597" s="83" t="str">
        <f>IFERROR(VLOOKUP(A1597,'Alíquotas - CADPREV'!$B$2152:$N$4324,8,FALSE),"")</f>
        <v/>
      </c>
      <c r="J1597" s="83" t="str">
        <f>IF(H1597="RPPS",VLOOKUP(A1597,' Legislação Benef - GESCON'!$B$4:$I$2159,3,FALSE),"")</f>
        <v/>
      </c>
      <c r="K1597" s="83" t="str">
        <f>IF(H1597="RPPS",VLOOKUP(A1597,' Legislação Benef - GESCON'!$B$4:$I$2159,6,FALSE),"")</f>
        <v/>
      </c>
      <c r="L1597" s="83" t="str">
        <f>IF(H1597="RPPS",IFERROR(IF(VLOOKUP(A1597,'Suspensão de repasses - GESCON'!$D$3:$J$1048576,7,FALSE)="Validada","SIM","NÃO"),"NÃO"),"")</f>
        <v/>
      </c>
    </row>
    <row r="1598" spans="1:12" s="19" customFormat="1" ht="15" hidden="1" customHeight="1" x14ac:dyDescent="0.25">
      <c r="A1598" s="88" t="s">
        <v>6965</v>
      </c>
      <c r="B1598" s="40" t="s">
        <v>215</v>
      </c>
      <c r="C1598" s="82" t="s">
        <v>10959</v>
      </c>
      <c r="D1598" s="82"/>
      <c r="E1598" s="82"/>
      <c r="F1598" s="82"/>
      <c r="G1598" s="82"/>
      <c r="H1598" s="40" t="s">
        <v>4</v>
      </c>
      <c r="I1598" s="83" t="str">
        <f>IFERROR(VLOOKUP(A1598,'Alíquotas - CADPREV'!$B$2152:$N$4324,8,FALSE),"")</f>
        <v/>
      </c>
      <c r="J1598" s="83" t="str">
        <f>IF(H1598="RPPS",VLOOKUP(A1598,' Legislação Benef - GESCON'!$B$4:$I$2159,3,FALSE),"")</f>
        <v/>
      </c>
      <c r="K1598" s="83" t="str">
        <f>IF(H1598="RPPS",VLOOKUP(A1598,' Legislação Benef - GESCON'!$B$4:$I$2159,6,FALSE),"")</f>
        <v/>
      </c>
      <c r="L1598" s="83" t="str">
        <f>IF(H1598="RPPS",IFERROR(IF(VLOOKUP(A1598,'Suspensão de repasses - GESCON'!$D$3:$J$1048576,7,FALSE)="Validada","SIM","NÃO"),"NÃO"),"")</f>
        <v/>
      </c>
    </row>
    <row r="1599" spans="1:12" s="19" customFormat="1" ht="15" customHeight="1" x14ac:dyDescent="0.25">
      <c r="A1599" s="88" t="s">
        <v>6966</v>
      </c>
      <c r="B1599" s="40" t="s">
        <v>3812</v>
      </c>
      <c r="C1599" s="82" t="s">
        <v>10958</v>
      </c>
      <c r="D1599" s="82">
        <v>1173</v>
      </c>
      <c r="E1599" s="82">
        <v>432</v>
      </c>
      <c r="F1599" s="82">
        <v>97</v>
      </c>
      <c r="G1599" s="82">
        <v>1702</v>
      </c>
      <c r="H1599" s="40" t="s">
        <v>2</v>
      </c>
      <c r="I1599" s="83" t="str">
        <f>IFERROR(VLOOKUP(A1599,'Alíquotas - CADPREV'!$B$2152:$N$4324,8,FALSE),"")</f>
        <v>SIM</v>
      </c>
      <c r="J1599" s="83" t="str">
        <f>IF(H1599="RPPS",VLOOKUP(A1599,' Legislação Benef - GESCON'!$B$4:$I$2159,3,FALSE),"")</f>
        <v>NÃO</v>
      </c>
      <c r="K1599" s="83" t="str">
        <f>IF(H1599="RPPS",VLOOKUP(A1599,' Legislação Benef - GESCON'!$B$4:$I$2159,6,FALSE),"")</f>
        <v>SIM</v>
      </c>
      <c r="L1599" s="83" t="str">
        <f>IF(H1599="RPPS",IFERROR(IF(VLOOKUP(A1599,'Suspensão de repasses - GESCON'!$D$3:$J$1048576,7,FALSE)="Validada","SIM","NÃO"),"NÃO"),"")</f>
        <v>NÃO</v>
      </c>
    </row>
    <row r="1600" spans="1:12" s="19" customFormat="1" ht="15" hidden="1" customHeight="1" x14ac:dyDescent="0.25">
      <c r="A1600" s="88" t="s">
        <v>6967</v>
      </c>
      <c r="B1600" s="40" t="s">
        <v>1142</v>
      </c>
      <c r="C1600" s="82" t="s">
        <v>10959</v>
      </c>
      <c r="D1600" s="82"/>
      <c r="E1600" s="82"/>
      <c r="F1600" s="82"/>
      <c r="G1600" s="82"/>
      <c r="H1600" s="40" t="s">
        <v>4</v>
      </c>
      <c r="I1600" s="83" t="str">
        <f>IFERROR(VLOOKUP(A1600,'Alíquotas - CADPREV'!$B$2152:$N$4324,8,FALSE),"")</f>
        <v/>
      </c>
      <c r="J1600" s="83" t="str">
        <f>IF(H1600="RPPS",VLOOKUP(A1600,' Legislação Benef - GESCON'!$B$4:$I$2159,3,FALSE),"")</f>
        <v/>
      </c>
      <c r="K1600" s="83" t="str">
        <f>IF(H1600="RPPS",VLOOKUP(A1600,' Legislação Benef - GESCON'!$B$4:$I$2159,6,FALSE),"")</f>
        <v/>
      </c>
      <c r="L1600" s="83" t="str">
        <f>IF(H1600="RPPS",IFERROR(IF(VLOOKUP(A1600,'Suspensão de repasses - GESCON'!$D$3:$J$1048576,7,FALSE)="Validada","SIM","NÃO"),"NÃO"),"")</f>
        <v/>
      </c>
    </row>
    <row r="1601" spans="1:12" s="19" customFormat="1" ht="15" customHeight="1" x14ac:dyDescent="0.25">
      <c r="A1601" s="88" t="s">
        <v>6968</v>
      </c>
      <c r="B1601" s="40" t="s">
        <v>3812</v>
      </c>
      <c r="C1601" s="82" t="s">
        <v>10958</v>
      </c>
      <c r="D1601" s="82">
        <v>111</v>
      </c>
      <c r="E1601" s="82">
        <v>11</v>
      </c>
      <c r="F1601" s="82">
        <v>3</v>
      </c>
      <c r="G1601" s="82">
        <v>125</v>
      </c>
      <c r="H1601" s="40" t="s">
        <v>2</v>
      </c>
      <c r="I1601" s="83" t="str">
        <f>IFERROR(VLOOKUP(A1601,'Alíquotas - CADPREV'!$B$2152:$N$4324,8,FALSE),"")</f>
        <v>NÃO</v>
      </c>
      <c r="J1601" s="83" t="str">
        <f>IF(H1601="RPPS",VLOOKUP(A1601,' Legislação Benef - GESCON'!$B$4:$I$2159,3,FALSE),"")</f>
        <v>NÃO</v>
      </c>
      <c r="K1601" s="83" t="str">
        <f>IF(H1601="RPPS",VLOOKUP(A1601,' Legislação Benef - GESCON'!$B$4:$I$2159,6,FALSE),"")</f>
        <v>NÃO</v>
      </c>
      <c r="L1601" s="83" t="str">
        <f>IF(H1601="RPPS",IFERROR(IF(VLOOKUP(A1601,'Suspensão de repasses - GESCON'!$D$3:$J$1048576,7,FALSE)="Validada","SIM","NÃO"),"NÃO"),"")</f>
        <v>NÃO</v>
      </c>
    </row>
    <row r="1602" spans="1:12" s="19" customFormat="1" ht="15" hidden="1" customHeight="1" x14ac:dyDescent="0.25">
      <c r="A1602" s="88" t="s">
        <v>6969</v>
      </c>
      <c r="B1602" s="40" t="s">
        <v>1356</v>
      </c>
      <c r="C1602" s="82" t="s">
        <v>10959</v>
      </c>
      <c r="D1602" s="82"/>
      <c r="E1602" s="82"/>
      <c r="F1602" s="82"/>
      <c r="G1602" s="82"/>
      <c r="H1602" s="40" t="s">
        <v>4</v>
      </c>
      <c r="I1602" s="83" t="str">
        <f>IFERROR(VLOOKUP(A1602,'Alíquotas - CADPREV'!$B$2152:$N$4324,8,FALSE),"")</f>
        <v/>
      </c>
      <c r="J1602" s="83" t="str">
        <f>IF(H1602="RPPS",VLOOKUP(A1602,' Legislação Benef - GESCON'!$B$4:$I$2159,3,FALSE),"")</f>
        <v/>
      </c>
      <c r="K1602" s="83" t="str">
        <f>IF(H1602="RPPS",VLOOKUP(A1602,' Legislação Benef - GESCON'!$B$4:$I$2159,6,FALSE),"")</f>
        <v/>
      </c>
      <c r="L1602" s="83" t="str">
        <f>IF(H1602="RPPS",IFERROR(IF(VLOOKUP(A1602,'Suspensão de repasses - GESCON'!$D$3:$J$1048576,7,FALSE)="Validada","SIM","NÃO"),"NÃO"),"")</f>
        <v/>
      </c>
    </row>
    <row r="1603" spans="1:12" s="19" customFormat="1" ht="15" hidden="1" customHeight="1" x14ac:dyDescent="0.25">
      <c r="A1603" s="88" t="s">
        <v>6970</v>
      </c>
      <c r="B1603" s="40" t="s">
        <v>1356</v>
      </c>
      <c r="C1603" s="82" t="s">
        <v>10959</v>
      </c>
      <c r="D1603" s="82"/>
      <c r="E1603" s="82"/>
      <c r="F1603" s="82"/>
      <c r="G1603" s="82"/>
      <c r="H1603" s="40" t="s">
        <v>4</v>
      </c>
      <c r="I1603" s="83" t="str">
        <f>IFERROR(VLOOKUP(A1603,'Alíquotas - CADPREV'!$B$2152:$N$4324,8,FALSE),"")</f>
        <v/>
      </c>
      <c r="J1603" s="83" t="str">
        <f>IF(H1603="RPPS",VLOOKUP(A1603,' Legislação Benef - GESCON'!$B$4:$I$2159,3,FALSE),"")</f>
        <v/>
      </c>
      <c r="K1603" s="83" t="str">
        <f>IF(H1603="RPPS",VLOOKUP(A1603,' Legislação Benef - GESCON'!$B$4:$I$2159,6,FALSE),"")</f>
        <v/>
      </c>
      <c r="L1603" s="83" t="str">
        <f>IF(H1603="RPPS",IFERROR(IF(VLOOKUP(A1603,'Suspensão de repasses - GESCON'!$D$3:$J$1048576,7,FALSE)="Validada","SIM","NÃO"),"NÃO"),"")</f>
        <v/>
      </c>
    </row>
    <row r="1604" spans="1:12" s="19" customFormat="1" ht="15" customHeight="1" x14ac:dyDescent="0.25">
      <c r="A1604" s="88" t="s">
        <v>6971</v>
      </c>
      <c r="B1604" s="40" t="s">
        <v>821</v>
      </c>
      <c r="C1604" s="82" t="s">
        <v>10958</v>
      </c>
      <c r="D1604" s="82">
        <v>673</v>
      </c>
      <c r="E1604" s="82">
        <v>134</v>
      </c>
      <c r="F1604" s="82">
        <v>35</v>
      </c>
      <c r="G1604" s="82">
        <v>842</v>
      </c>
      <c r="H1604" s="40" t="s">
        <v>2</v>
      </c>
      <c r="I1604" s="83" t="str">
        <f>IFERROR(VLOOKUP(A1604,'Alíquotas - CADPREV'!$B$2152:$N$4324,8,FALSE),"")</f>
        <v>NÃO</v>
      </c>
      <c r="J1604" s="83" t="str">
        <f>IF(H1604="RPPS",VLOOKUP(A1604,' Legislação Benef - GESCON'!$B$4:$I$2159,3,FALSE),"")</f>
        <v>NÃO</v>
      </c>
      <c r="K1604" s="83" t="str">
        <f>IF(H1604="RPPS",VLOOKUP(A1604,' Legislação Benef - GESCON'!$B$4:$I$2159,6,FALSE),"")</f>
        <v>SIM</v>
      </c>
      <c r="L1604" s="83" t="str">
        <f>IF(H1604="RPPS",IFERROR(IF(VLOOKUP(A1604,'Suspensão de repasses - GESCON'!$D$3:$J$1048576,7,FALSE)="Validada","SIM","NÃO"),"NÃO"),"")</f>
        <v>NÃO</v>
      </c>
    </row>
    <row r="1605" spans="1:12" s="19" customFormat="1" ht="15" hidden="1" customHeight="1" x14ac:dyDescent="0.25">
      <c r="A1605" s="88" t="s">
        <v>6972</v>
      </c>
      <c r="B1605" s="40" t="s">
        <v>2926</v>
      </c>
      <c r="C1605" s="82" t="s">
        <v>10959</v>
      </c>
      <c r="D1605" s="82"/>
      <c r="E1605" s="82"/>
      <c r="F1605" s="82"/>
      <c r="G1605" s="82"/>
      <c r="H1605" s="40" t="s">
        <v>4</v>
      </c>
      <c r="I1605" s="83" t="str">
        <f>IFERROR(VLOOKUP(A1605,'Alíquotas - CADPREV'!$B$2152:$N$4324,8,FALSE),"")</f>
        <v/>
      </c>
      <c r="J1605" s="83" t="str">
        <f>IF(H1605="RPPS",VLOOKUP(A1605,' Legislação Benef - GESCON'!$B$4:$I$2159,3,FALSE),"")</f>
        <v/>
      </c>
      <c r="K1605" s="83" t="str">
        <f>IF(H1605="RPPS",VLOOKUP(A1605,' Legislação Benef - GESCON'!$B$4:$I$2159,6,FALSE),"")</f>
        <v/>
      </c>
      <c r="L1605" s="83" t="str">
        <f>IF(H1605="RPPS",IFERROR(IF(VLOOKUP(A1605,'Suspensão de repasses - GESCON'!$D$3:$J$1048576,7,FALSE)="Validada","SIM","NÃO"),"NÃO"),"")</f>
        <v/>
      </c>
    </row>
    <row r="1606" spans="1:12" s="19" customFormat="1" ht="15" hidden="1" customHeight="1" x14ac:dyDescent="0.25">
      <c r="A1606" s="88" t="s">
        <v>6973</v>
      </c>
      <c r="B1606" s="40" t="s">
        <v>4289</v>
      </c>
      <c r="C1606" s="82" t="s">
        <v>10959</v>
      </c>
      <c r="D1606" s="82"/>
      <c r="E1606" s="82"/>
      <c r="F1606" s="82"/>
      <c r="G1606" s="82"/>
      <c r="H1606" s="40" t="s">
        <v>4</v>
      </c>
      <c r="I1606" s="83" t="str">
        <f>IFERROR(VLOOKUP(A1606,'Alíquotas - CADPREV'!$B$2152:$N$4324,8,FALSE),"")</f>
        <v/>
      </c>
      <c r="J1606" s="83" t="str">
        <f>IF(H1606="RPPS",VLOOKUP(A1606,' Legislação Benef - GESCON'!$B$4:$I$2159,3,FALSE),"")</f>
        <v/>
      </c>
      <c r="K1606" s="83" t="str">
        <f>IF(H1606="RPPS",VLOOKUP(A1606,' Legislação Benef - GESCON'!$B$4:$I$2159,6,FALSE),"")</f>
        <v/>
      </c>
      <c r="L1606" s="83" t="str">
        <f>IF(H1606="RPPS",IFERROR(IF(VLOOKUP(A1606,'Suspensão de repasses - GESCON'!$D$3:$J$1048576,7,FALSE)="Validada","SIM","NÃO"),"NÃO"),"")</f>
        <v/>
      </c>
    </row>
    <row r="1607" spans="1:12" s="19" customFormat="1" ht="15" hidden="1" customHeight="1" x14ac:dyDescent="0.25">
      <c r="A1607" s="88" t="s">
        <v>6974</v>
      </c>
      <c r="B1607" s="40" t="s">
        <v>1356</v>
      </c>
      <c r="C1607" s="82" t="s">
        <v>10959</v>
      </c>
      <c r="D1607" s="82"/>
      <c r="E1607" s="82"/>
      <c r="F1607" s="82"/>
      <c r="G1607" s="82"/>
      <c r="H1607" s="40" t="s">
        <v>4</v>
      </c>
      <c r="I1607" s="83" t="str">
        <f>IFERROR(VLOOKUP(A1607,'Alíquotas - CADPREV'!$B$2152:$N$4324,8,FALSE),"")</f>
        <v/>
      </c>
      <c r="J1607" s="83" t="str">
        <f>IF(H1607="RPPS",VLOOKUP(A1607,' Legislação Benef - GESCON'!$B$4:$I$2159,3,FALSE),"")</f>
        <v/>
      </c>
      <c r="K1607" s="83" t="str">
        <f>IF(H1607="RPPS",VLOOKUP(A1607,' Legislação Benef - GESCON'!$B$4:$I$2159,6,FALSE),"")</f>
        <v/>
      </c>
      <c r="L1607" s="83" t="str">
        <f>IF(H1607="RPPS",IFERROR(IF(VLOOKUP(A1607,'Suspensão de repasses - GESCON'!$D$3:$J$1048576,7,FALSE)="Validada","SIM","NÃO"),"NÃO"),"")</f>
        <v/>
      </c>
    </row>
    <row r="1608" spans="1:12" s="19" customFormat="1" ht="15" customHeight="1" x14ac:dyDescent="0.25">
      <c r="A1608" s="88" t="s">
        <v>6975</v>
      </c>
      <c r="B1608" s="40" t="s">
        <v>3812</v>
      </c>
      <c r="C1608" s="82" t="s">
        <v>10958</v>
      </c>
      <c r="D1608" s="82">
        <v>84</v>
      </c>
      <c r="E1608" s="82">
        <v>55</v>
      </c>
      <c r="F1608" s="82">
        <v>13</v>
      </c>
      <c r="G1608" s="82">
        <v>152</v>
      </c>
      <c r="H1608" s="40" t="s">
        <v>2</v>
      </c>
      <c r="I1608" s="83" t="str">
        <f>IFERROR(VLOOKUP(A1608,'Alíquotas - CADPREV'!$B$2152:$N$4324,8,FALSE),"")</f>
        <v>NÃO</v>
      </c>
      <c r="J1608" s="83" t="str">
        <f>IF(H1608="RPPS",VLOOKUP(A1608,' Legislação Benef - GESCON'!$B$4:$I$2159,3,FALSE),"")</f>
        <v>NÃO</v>
      </c>
      <c r="K1608" s="83" t="str">
        <f>IF(H1608="RPPS",VLOOKUP(A1608,' Legislação Benef - GESCON'!$B$4:$I$2159,6,FALSE),"")</f>
        <v>NÃO</v>
      </c>
      <c r="L1608" s="83" t="str">
        <f>IF(H1608="RPPS",IFERROR(IF(VLOOKUP(A1608,'Suspensão de repasses - GESCON'!$D$3:$J$1048576,7,FALSE)="Validada","SIM","NÃO"),"NÃO"),"")</f>
        <v>NÃO</v>
      </c>
    </row>
    <row r="1609" spans="1:12" s="19" customFormat="1" ht="15" customHeight="1" x14ac:dyDescent="0.25">
      <c r="A1609" s="88" t="s">
        <v>6976</v>
      </c>
      <c r="B1609" s="40" t="s">
        <v>2554</v>
      </c>
      <c r="C1609" s="82" t="s">
        <v>10958</v>
      </c>
      <c r="D1609" s="82">
        <v>359</v>
      </c>
      <c r="E1609" s="82">
        <v>86</v>
      </c>
      <c r="F1609" s="82">
        <v>12</v>
      </c>
      <c r="G1609" s="82">
        <v>457</v>
      </c>
      <c r="H1609" s="40" t="s">
        <v>2</v>
      </c>
      <c r="I1609" s="83" t="str">
        <f>IFERROR(VLOOKUP(A1609,'Alíquotas - CADPREV'!$B$2152:$N$4324,8,FALSE),"")</f>
        <v>NÃO</v>
      </c>
      <c r="J1609" s="83" t="str">
        <f>IF(H1609="RPPS",VLOOKUP(A1609,' Legislação Benef - GESCON'!$B$4:$I$2159,3,FALSE),"")</f>
        <v>NÃO</v>
      </c>
      <c r="K1609" s="83" t="str">
        <f>IF(H1609="RPPS",VLOOKUP(A1609,' Legislação Benef - GESCON'!$B$4:$I$2159,6,FALSE),"")</f>
        <v>NÃO</v>
      </c>
      <c r="L1609" s="83" t="str">
        <f>IF(H1609="RPPS",IFERROR(IF(VLOOKUP(A1609,'Suspensão de repasses - GESCON'!$D$3:$J$1048576,7,FALSE)="Validada","SIM","NÃO"),"NÃO"),"")</f>
        <v>NÃO</v>
      </c>
    </row>
    <row r="1610" spans="1:12" s="19" customFormat="1" ht="15" hidden="1" customHeight="1" x14ac:dyDescent="0.25">
      <c r="A1610" s="88" t="s">
        <v>6977</v>
      </c>
      <c r="B1610" s="40" t="s">
        <v>1356</v>
      </c>
      <c r="C1610" s="82" t="s">
        <v>10959</v>
      </c>
      <c r="D1610" s="82"/>
      <c r="E1610" s="82"/>
      <c r="F1610" s="82"/>
      <c r="G1610" s="82"/>
      <c r="H1610" s="40" t="s">
        <v>4</v>
      </c>
      <c r="I1610" s="83" t="str">
        <f>IFERROR(VLOOKUP(A1610,'Alíquotas - CADPREV'!$B$2152:$N$4324,8,FALSE),"")</f>
        <v/>
      </c>
      <c r="J1610" s="83" t="str">
        <f>IF(H1610="RPPS",VLOOKUP(A1610,' Legislação Benef - GESCON'!$B$4:$I$2159,3,FALSE),"")</f>
        <v/>
      </c>
      <c r="K1610" s="83" t="str">
        <f>IF(H1610="RPPS",VLOOKUP(A1610,' Legislação Benef - GESCON'!$B$4:$I$2159,6,FALSE),"")</f>
        <v/>
      </c>
      <c r="L1610" s="83" t="str">
        <f>IF(H1610="RPPS",IFERROR(IF(VLOOKUP(A1610,'Suspensão de repasses - GESCON'!$D$3:$J$1048576,7,FALSE)="Validada","SIM","NÃO"),"NÃO"),"")</f>
        <v/>
      </c>
    </row>
    <row r="1611" spans="1:12" s="19" customFormat="1" ht="15" hidden="1" customHeight="1" x14ac:dyDescent="0.25">
      <c r="A1611" s="88" t="s">
        <v>6978</v>
      </c>
      <c r="B1611" s="40" t="s">
        <v>1356</v>
      </c>
      <c r="C1611" s="82" t="s">
        <v>10959</v>
      </c>
      <c r="D1611" s="82"/>
      <c r="E1611" s="82"/>
      <c r="F1611" s="82"/>
      <c r="G1611" s="82"/>
      <c r="H1611" s="40" t="s">
        <v>4</v>
      </c>
      <c r="I1611" s="83" t="str">
        <f>IFERROR(VLOOKUP(A1611,'Alíquotas - CADPREV'!$B$2152:$N$4324,8,FALSE),"")</f>
        <v/>
      </c>
      <c r="J1611" s="83" t="str">
        <f>IF(H1611="RPPS",VLOOKUP(A1611,' Legislação Benef - GESCON'!$B$4:$I$2159,3,FALSE),"")</f>
        <v/>
      </c>
      <c r="K1611" s="83" t="str">
        <f>IF(H1611="RPPS",VLOOKUP(A1611,' Legislação Benef - GESCON'!$B$4:$I$2159,6,FALSE),"")</f>
        <v/>
      </c>
      <c r="L1611" s="83" t="str">
        <f>IF(H1611="RPPS",IFERROR(IF(VLOOKUP(A1611,'Suspensão de repasses - GESCON'!$D$3:$J$1048576,7,FALSE)="Validada","SIM","NÃO"),"NÃO"),"")</f>
        <v/>
      </c>
    </row>
    <row r="1612" spans="1:12" s="19" customFormat="1" ht="15" customHeight="1" x14ac:dyDescent="0.25">
      <c r="A1612" s="88" t="s">
        <v>6979</v>
      </c>
      <c r="B1612" s="40" t="s">
        <v>1356</v>
      </c>
      <c r="C1612" s="82" t="s">
        <v>10958</v>
      </c>
      <c r="D1612" s="82">
        <v>310</v>
      </c>
      <c r="E1612" s="82">
        <v>157</v>
      </c>
      <c r="F1612" s="82">
        <v>29</v>
      </c>
      <c r="G1612" s="82">
        <v>496</v>
      </c>
      <c r="H1612" s="40" t="s">
        <v>2</v>
      </c>
      <c r="I1612" s="83" t="str">
        <f>IFERROR(VLOOKUP(A1612,'Alíquotas - CADPREV'!$B$2152:$N$4324,8,FALSE),"")</f>
        <v>NÃO</v>
      </c>
      <c r="J1612" s="83" t="str">
        <f>IF(H1612="RPPS",VLOOKUP(A1612,' Legislação Benef - GESCON'!$B$4:$I$2159,3,FALSE),"")</f>
        <v>NÃO</v>
      </c>
      <c r="K1612" s="83" t="str">
        <f>IF(H1612="RPPS",VLOOKUP(A1612,' Legislação Benef - GESCON'!$B$4:$I$2159,6,FALSE),"")</f>
        <v>NÃO</v>
      </c>
      <c r="L1612" s="83" t="str">
        <f>IF(H1612="RPPS",IFERROR(IF(VLOOKUP(A1612,'Suspensão de repasses - GESCON'!$D$3:$J$1048576,7,FALSE)="Validada","SIM","NÃO"),"NÃO"),"")</f>
        <v>NÃO</v>
      </c>
    </row>
    <row r="1613" spans="1:12" s="19" customFormat="1" ht="15" customHeight="1" x14ac:dyDescent="0.25">
      <c r="A1613" s="88" t="s">
        <v>6980</v>
      </c>
      <c r="B1613" s="40" t="s">
        <v>821</v>
      </c>
      <c r="C1613" s="82" t="s">
        <v>10958</v>
      </c>
      <c r="D1613" s="82">
        <v>209</v>
      </c>
      <c r="E1613" s="82">
        <v>51</v>
      </c>
      <c r="F1613" s="82">
        <v>20</v>
      </c>
      <c r="G1613" s="82">
        <v>280</v>
      </c>
      <c r="H1613" s="40" t="s">
        <v>2</v>
      </c>
      <c r="I1613" s="83" t="str">
        <f>IFERROR(VLOOKUP(A1613,'Alíquotas - CADPREV'!$B$2152:$N$4324,8,FALSE),"")</f>
        <v>SIM</v>
      </c>
      <c r="J1613" s="83" t="str">
        <f>IF(H1613="RPPS",VLOOKUP(A1613,' Legislação Benef - GESCON'!$B$4:$I$2159,3,FALSE),"")</f>
        <v>NÃO</v>
      </c>
      <c r="K1613" s="83" t="str">
        <f>IF(H1613="RPPS",VLOOKUP(A1613,' Legislação Benef - GESCON'!$B$4:$I$2159,6,FALSE),"")</f>
        <v>NÃO</v>
      </c>
      <c r="L1613" s="83" t="str">
        <f>IF(H1613="RPPS",IFERROR(IF(VLOOKUP(A1613,'Suspensão de repasses - GESCON'!$D$3:$J$1048576,7,FALSE)="Validada","SIM","NÃO"),"NÃO"),"")</f>
        <v>NÃO</v>
      </c>
    </row>
    <row r="1614" spans="1:12" s="19" customFormat="1" ht="15" hidden="1" customHeight="1" x14ac:dyDescent="0.25">
      <c r="A1614" s="88" t="s">
        <v>6981</v>
      </c>
      <c r="B1614" s="40" t="s">
        <v>1356</v>
      </c>
      <c r="C1614" s="82" t="s">
        <v>10959</v>
      </c>
      <c r="D1614" s="82"/>
      <c r="E1614" s="82"/>
      <c r="F1614" s="82"/>
      <c r="G1614" s="82"/>
      <c r="H1614" s="40" t="s">
        <v>4</v>
      </c>
      <c r="I1614" s="83" t="str">
        <f>IFERROR(VLOOKUP(A1614,'Alíquotas - CADPREV'!$B$2152:$N$4324,8,FALSE),"")</f>
        <v/>
      </c>
      <c r="J1614" s="83" t="str">
        <f>IF(H1614="RPPS",VLOOKUP(A1614,' Legislação Benef - GESCON'!$B$4:$I$2159,3,FALSE),"")</f>
        <v/>
      </c>
      <c r="K1614" s="83" t="str">
        <f>IF(H1614="RPPS",VLOOKUP(A1614,' Legislação Benef - GESCON'!$B$4:$I$2159,6,FALSE),"")</f>
        <v/>
      </c>
      <c r="L1614" s="83" t="str">
        <f>IF(H1614="RPPS",IFERROR(IF(VLOOKUP(A1614,'Suspensão de repasses - GESCON'!$D$3:$J$1048576,7,FALSE)="Validada","SIM","NÃO"),"NÃO"),"")</f>
        <v/>
      </c>
    </row>
    <row r="1615" spans="1:12" s="19" customFormat="1" ht="15" hidden="1" customHeight="1" x14ac:dyDescent="0.25">
      <c r="A1615" s="88" t="s">
        <v>6982</v>
      </c>
      <c r="B1615" s="40" t="s">
        <v>1356</v>
      </c>
      <c r="C1615" s="82" t="s">
        <v>10959</v>
      </c>
      <c r="D1615" s="82"/>
      <c r="E1615" s="82"/>
      <c r="F1615" s="82"/>
      <c r="G1615" s="82"/>
      <c r="H1615" s="40" t="s">
        <v>4</v>
      </c>
      <c r="I1615" s="83" t="str">
        <f>IFERROR(VLOOKUP(A1615,'Alíquotas - CADPREV'!$B$2152:$N$4324,8,FALSE),"")</f>
        <v/>
      </c>
      <c r="J1615" s="83" t="str">
        <f>IF(H1615="RPPS",VLOOKUP(A1615,' Legislação Benef - GESCON'!$B$4:$I$2159,3,FALSE),"")</f>
        <v/>
      </c>
      <c r="K1615" s="83" t="str">
        <f>IF(H1615="RPPS",VLOOKUP(A1615,' Legislação Benef - GESCON'!$B$4:$I$2159,6,FALSE),"")</f>
        <v/>
      </c>
      <c r="L1615" s="83" t="str">
        <f>IF(H1615="RPPS",IFERROR(IF(VLOOKUP(A1615,'Suspensão de repasses - GESCON'!$D$3:$J$1048576,7,FALSE)="Validada","SIM","NÃO"),"NÃO"),"")</f>
        <v/>
      </c>
    </row>
    <row r="1616" spans="1:12" s="19" customFormat="1" ht="15" customHeight="1" x14ac:dyDescent="0.25">
      <c r="A1616" s="88" t="s">
        <v>6983</v>
      </c>
      <c r="B1616" s="40" t="s">
        <v>2758</v>
      </c>
      <c r="C1616" s="82" t="s">
        <v>10958</v>
      </c>
      <c r="D1616" s="82">
        <v>505</v>
      </c>
      <c r="E1616" s="82">
        <v>82</v>
      </c>
      <c r="F1616" s="82">
        <v>9</v>
      </c>
      <c r="G1616" s="82">
        <v>596</v>
      </c>
      <c r="H1616" s="40" t="s">
        <v>2</v>
      </c>
      <c r="I1616" s="83" t="str">
        <f>IFERROR(VLOOKUP(A1616,'Alíquotas - CADPREV'!$B$2152:$N$4324,8,FALSE),"")</f>
        <v>SIM</v>
      </c>
      <c r="J1616" s="83" t="str">
        <f>IF(H1616="RPPS",VLOOKUP(A1616,' Legislação Benef - GESCON'!$B$4:$I$2159,3,FALSE),"")</f>
        <v>NÃO</v>
      </c>
      <c r="K1616" s="83" t="str">
        <f>IF(H1616="RPPS",VLOOKUP(A1616,' Legislação Benef - GESCON'!$B$4:$I$2159,6,FALSE),"")</f>
        <v>SIM</v>
      </c>
      <c r="L1616" s="83" t="str">
        <f>IF(H1616="RPPS",IFERROR(IF(VLOOKUP(A1616,'Suspensão de repasses - GESCON'!$D$3:$J$1048576,7,FALSE)="Validada","SIM","NÃO"),"NÃO"),"")</f>
        <v>SIM</v>
      </c>
    </row>
    <row r="1617" spans="1:12" s="19" customFormat="1" ht="15" customHeight="1" x14ac:dyDescent="0.25">
      <c r="A1617" s="88" t="s">
        <v>6984</v>
      </c>
      <c r="B1617" s="40" t="s">
        <v>2197</v>
      </c>
      <c r="C1617" s="82" t="s">
        <v>10958</v>
      </c>
      <c r="D1617" s="82">
        <v>244</v>
      </c>
      <c r="E1617" s="82">
        <v>77</v>
      </c>
      <c r="F1617" s="82">
        <v>20</v>
      </c>
      <c r="G1617" s="82">
        <v>341</v>
      </c>
      <c r="H1617" s="40" t="s">
        <v>2</v>
      </c>
      <c r="I1617" s="83" t="str">
        <f>IFERROR(VLOOKUP(A1617,'Alíquotas - CADPREV'!$B$2152:$N$4324,8,FALSE),"")</f>
        <v>NÃO</v>
      </c>
      <c r="J1617" s="83" t="str">
        <f>IF(H1617="RPPS",VLOOKUP(A1617,' Legislação Benef - GESCON'!$B$4:$I$2159,3,FALSE),"")</f>
        <v>NÃO</v>
      </c>
      <c r="K1617" s="83" t="str">
        <f>IF(H1617="RPPS",VLOOKUP(A1617,' Legislação Benef - GESCON'!$B$4:$I$2159,6,FALSE),"")</f>
        <v>NÃO</v>
      </c>
      <c r="L1617" s="83" t="str">
        <f>IF(H1617="RPPS",IFERROR(IF(VLOOKUP(A1617,'Suspensão de repasses - GESCON'!$D$3:$J$1048576,7,FALSE)="Validada","SIM","NÃO"),"NÃO"),"")</f>
        <v>NÃO</v>
      </c>
    </row>
    <row r="1618" spans="1:12" s="19" customFormat="1" ht="15" hidden="1" customHeight="1" x14ac:dyDescent="0.25">
      <c r="A1618" s="88" t="s">
        <v>6985</v>
      </c>
      <c r="B1618" s="40" t="s">
        <v>3143</v>
      </c>
      <c r="C1618" s="82" t="s">
        <v>10959</v>
      </c>
      <c r="D1618" s="82"/>
      <c r="E1618" s="82"/>
      <c r="F1618" s="82"/>
      <c r="G1618" s="82"/>
      <c r="H1618" s="40" t="s">
        <v>4</v>
      </c>
      <c r="I1618" s="83" t="str">
        <f>IFERROR(VLOOKUP(A1618,'Alíquotas - CADPREV'!$B$2152:$N$4324,8,FALSE),"")</f>
        <v/>
      </c>
      <c r="J1618" s="83" t="str">
        <f>IF(H1618="RPPS",VLOOKUP(A1618,' Legislação Benef - GESCON'!$B$4:$I$2159,3,FALSE),"")</f>
        <v/>
      </c>
      <c r="K1618" s="83" t="str">
        <f>IF(H1618="RPPS",VLOOKUP(A1618,' Legislação Benef - GESCON'!$B$4:$I$2159,6,FALSE),"")</f>
        <v/>
      </c>
      <c r="L1618" s="83" t="str">
        <f>IF(H1618="RPPS",IFERROR(IF(VLOOKUP(A1618,'Suspensão de repasses - GESCON'!$D$3:$J$1048576,7,FALSE)="Validada","SIM","NÃO"),"NÃO"),"")</f>
        <v/>
      </c>
    </row>
    <row r="1619" spans="1:12" s="19" customFormat="1" ht="15" hidden="1" customHeight="1" x14ac:dyDescent="0.25">
      <c r="A1619" s="88" t="s">
        <v>6986</v>
      </c>
      <c r="B1619" s="40" t="s">
        <v>4626</v>
      </c>
      <c r="C1619" s="82" t="s">
        <v>10959</v>
      </c>
      <c r="D1619" s="82"/>
      <c r="E1619" s="82"/>
      <c r="F1619" s="82"/>
      <c r="G1619" s="82"/>
      <c r="H1619" s="40" t="s">
        <v>4</v>
      </c>
      <c r="I1619" s="83" t="str">
        <f>IFERROR(VLOOKUP(A1619,'Alíquotas - CADPREV'!$B$2152:$N$4324,8,FALSE),"")</f>
        <v/>
      </c>
      <c r="J1619" s="83" t="str">
        <f>IF(H1619="RPPS",VLOOKUP(A1619,' Legislação Benef - GESCON'!$B$4:$I$2159,3,FALSE),"")</f>
        <v/>
      </c>
      <c r="K1619" s="83" t="str">
        <f>IF(H1619="RPPS",VLOOKUP(A1619,' Legislação Benef - GESCON'!$B$4:$I$2159,6,FALSE),"")</f>
        <v/>
      </c>
      <c r="L1619" s="83" t="str">
        <f>IF(H1619="RPPS",IFERROR(IF(VLOOKUP(A1619,'Suspensão de repasses - GESCON'!$D$3:$J$1048576,7,FALSE)="Validada","SIM","NÃO"),"NÃO"),"")</f>
        <v/>
      </c>
    </row>
    <row r="1620" spans="1:12" s="19" customFormat="1" ht="15" hidden="1" customHeight="1" x14ac:dyDescent="0.25">
      <c r="A1620" s="88" t="s">
        <v>6987</v>
      </c>
      <c r="B1620" s="40" t="s">
        <v>1356</v>
      </c>
      <c r="C1620" s="82" t="s">
        <v>10959</v>
      </c>
      <c r="D1620" s="82"/>
      <c r="E1620" s="82"/>
      <c r="F1620" s="82"/>
      <c r="G1620" s="82"/>
      <c r="H1620" s="40" t="s">
        <v>4</v>
      </c>
      <c r="I1620" s="83" t="str">
        <f>IFERROR(VLOOKUP(A1620,'Alíquotas - CADPREV'!$B$2152:$N$4324,8,FALSE),"")</f>
        <v/>
      </c>
      <c r="J1620" s="83" t="str">
        <f>IF(H1620="RPPS",VLOOKUP(A1620,' Legislação Benef - GESCON'!$B$4:$I$2159,3,FALSE),"")</f>
        <v/>
      </c>
      <c r="K1620" s="83" t="str">
        <f>IF(H1620="RPPS",VLOOKUP(A1620,' Legislação Benef - GESCON'!$B$4:$I$2159,6,FALSE),"")</f>
        <v/>
      </c>
      <c r="L1620" s="83" t="str">
        <f>IF(H1620="RPPS",IFERROR(IF(VLOOKUP(A1620,'Suspensão de repasses - GESCON'!$D$3:$J$1048576,7,FALSE)="Validada","SIM","NÃO"),"NÃO"),"")</f>
        <v/>
      </c>
    </row>
    <row r="1621" spans="1:12" s="19" customFormat="1" ht="15" customHeight="1" x14ac:dyDescent="0.25">
      <c r="A1621" s="88" t="s">
        <v>6988</v>
      </c>
      <c r="B1621" s="40" t="s">
        <v>2197</v>
      </c>
      <c r="C1621" s="82" t="s">
        <v>10958</v>
      </c>
      <c r="D1621" s="82">
        <v>5074</v>
      </c>
      <c r="E1621" s="82">
        <v>728</v>
      </c>
      <c r="F1621" s="82">
        <v>103</v>
      </c>
      <c r="G1621" s="82">
        <v>5905</v>
      </c>
      <c r="H1621" s="40" t="s">
        <v>2</v>
      </c>
      <c r="I1621" s="83" t="str">
        <f>IFERROR(VLOOKUP(A1621,'Alíquotas - CADPREV'!$B$2152:$N$4324,8,FALSE),"")</f>
        <v>NÃO</v>
      </c>
      <c r="J1621" s="83" t="str">
        <f>IF(H1621="RPPS",VLOOKUP(A1621,' Legislação Benef - GESCON'!$B$4:$I$2159,3,FALSE),"")</f>
        <v>NÃO</v>
      </c>
      <c r="K1621" s="83" t="str">
        <f>IF(H1621="RPPS",VLOOKUP(A1621,' Legislação Benef - GESCON'!$B$4:$I$2159,6,FALSE),"")</f>
        <v>NÃO</v>
      </c>
      <c r="L1621" s="83" t="str">
        <f>IF(H1621="RPPS",IFERROR(IF(VLOOKUP(A1621,'Suspensão de repasses - GESCON'!$D$3:$J$1048576,7,FALSE)="Validada","SIM","NÃO"),"NÃO"),"")</f>
        <v>NÃO</v>
      </c>
    </row>
    <row r="1622" spans="1:12" s="19" customFormat="1" ht="15" hidden="1" customHeight="1" x14ac:dyDescent="0.25">
      <c r="A1622" s="88" t="s">
        <v>6989</v>
      </c>
      <c r="B1622" s="40" t="s">
        <v>3143</v>
      </c>
      <c r="C1622" s="82" t="s">
        <v>10959</v>
      </c>
      <c r="D1622" s="82"/>
      <c r="E1622" s="82"/>
      <c r="F1622" s="82"/>
      <c r="G1622" s="82"/>
      <c r="H1622" s="40" t="s">
        <v>4</v>
      </c>
      <c r="I1622" s="83" t="str">
        <f>IFERROR(VLOOKUP(A1622,'Alíquotas - CADPREV'!$B$2152:$N$4324,8,FALSE),"")</f>
        <v/>
      </c>
      <c r="J1622" s="83" t="str">
        <f>IF(H1622="RPPS",VLOOKUP(A1622,' Legislação Benef - GESCON'!$B$4:$I$2159,3,FALSE),"")</f>
        <v/>
      </c>
      <c r="K1622" s="83" t="str">
        <f>IF(H1622="RPPS",VLOOKUP(A1622,' Legislação Benef - GESCON'!$B$4:$I$2159,6,FALSE),"")</f>
        <v/>
      </c>
      <c r="L1622" s="83" t="str">
        <f>IF(H1622="RPPS",IFERROR(IF(VLOOKUP(A1622,'Suspensão de repasses - GESCON'!$D$3:$J$1048576,7,FALSE)="Validada","SIM","NÃO"),"NÃO"),"")</f>
        <v/>
      </c>
    </row>
    <row r="1623" spans="1:12" s="19" customFormat="1" ht="15" customHeight="1" x14ac:dyDescent="0.25">
      <c r="A1623" s="88" t="s">
        <v>6990</v>
      </c>
      <c r="B1623" s="40" t="s">
        <v>3812</v>
      </c>
      <c r="C1623" s="82" t="s">
        <v>10958</v>
      </c>
      <c r="D1623" s="82">
        <v>198</v>
      </c>
      <c r="E1623" s="82">
        <v>42</v>
      </c>
      <c r="F1623" s="82">
        <v>20</v>
      </c>
      <c r="G1623" s="82">
        <v>260</v>
      </c>
      <c r="H1623" s="40" t="s">
        <v>2</v>
      </c>
      <c r="I1623" s="83" t="str">
        <f>IFERROR(VLOOKUP(A1623,'Alíquotas - CADPREV'!$B$2152:$N$4324,8,FALSE),"")</f>
        <v>SIM</v>
      </c>
      <c r="J1623" s="83" t="str">
        <f>IF(H1623="RPPS",VLOOKUP(A1623,' Legislação Benef - GESCON'!$B$4:$I$2159,3,FALSE),"")</f>
        <v>NÃO</v>
      </c>
      <c r="K1623" s="83" t="str">
        <f>IF(H1623="RPPS",VLOOKUP(A1623,' Legislação Benef - GESCON'!$B$4:$I$2159,6,FALSE),"")</f>
        <v>NÃO</v>
      </c>
      <c r="L1623" s="83" t="str">
        <f>IF(H1623="RPPS",IFERROR(IF(VLOOKUP(A1623,'Suspensão de repasses - GESCON'!$D$3:$J$1048576,7,FALSE)="Validada","SIM","NÃO"),"NÃO"),"")</f>
        <v>NÃO</v>
      </c>
    </row>
    <row r="1624" spans="1:12" s="19" customFormat="1" ht="15" hidden="1" customHeight="1" x14ac:dyDescent="0.25">
      <c r="A1624" s="88" t="s">
        <v>6991</v>
      </c>
      <c r="B1624" s="40" t="s">
        <v>4289</v>
      </c>
      <c r="C1624" s="82" t="s">
        <v>10959</v>
      </c>
      <c r="D1624" s="82"/>
      <c r="E1624" s="82"/>
      <c r="F1624" s="82"/>
      <c r="G1624" s="82"/>
      <c r="H1624" s="40" t="s">
        <v>4</v>
      </c>
      <c r="I1624" s="83" t="str">
        <f>IFERROR(VLOOKUP(A1624,'Alíquotas - CADPREV'!$B$2152:$N$4324,8,FALSE),"")</f>
        <v/>
      </c>
      <c r="J1624" s="83" t="str">
        <f>IF(H1624="RPPS",VLOOKUP(A1624,' Legislação Benef - GESCON'!$B$4:$I$2159,3,FALSE),"")</f>
        <v/>
      </c>
      <c r="K1624" s="83" t="str">
        <f>IF(H1624="RPPS",VLOOKUP(A1624,' Legislação Benef - GESCON'!$B$4:$I$2159,6,FALSE),"")</f>
        <v/>
      </c>
      <c r="L1624" s="83" t="str">
        <f>IF(H1624="RPPS",IFERROR(IF(VLOOKUP(A1624,'Suspensão de repasses - GESCON'!$D$3:$J$1048576,7,FALSE)="Validada","SIM","NÃO"),"NÃO"),"")</f>
        <v/>
      </c>
    </row>
    <row r="1625" spans="1:12" s="19" customFormat="1" ht="15" hidden="1" customHeight="1" x14ac:dyDescent="0.25">
      <c r="A1625" s="88" t="s">
        <v>6992</v>
      </c>
      <c r="B1625" s="40" t="s">
        <v>3812</v>
      </c>
      <c r="C1625" s="82" t="s">
        <v>10959</v>
      </c>
      <c r="D1625" s="82"/>
      <c r="E1625" s="82"/>
      <c r="F1625" s="82"/>
      <c r="G1625" s="82"/>
      <c r="H1625" s="40" t="s">
        <v>4</v>
      </c>
      <c r="I1625" s="83" t="str">
        <f>IFERROR(VLOOKUP(A1625,'Alíquotas - CADPREV'!$B$2152:$N$4324,8,FALSE),"")</f>
        <v/>
      </c>
      <c r="J1625" s="83" t="str">
        <f>IF(H1625="RPPS",VLOOKUP(A1625,' Legislação Benef - GESCON'!$B$4:$I$2159,3,FALSE),"")</f>
        <v/>
      </c>
      <c r="K1625" s="83" t="str">
        <f>IF(H1625="RPPS",VLOOKUP(A1625,' Legislação Benef - GESCON'!$B$4:$I$2159,6,FALSE),"")</f>
        <v/>
      </c>
      <c r="L1625" s="83" t="str">
        <f>IF(H1625="RPPS",IFERROR(IF(VLOOKUP(A1625,'Suspensão de repasses - GESCON'!$D$3:$J$1048576,7,FALSE)="Validada","SIM","NÃO"),"NÃO"),"")</f>
        <v/>
      </c>
    </row>
    <row r="1626" spans="1:12" s="19" customFormat="1" ht="15" customHeight="1" x14ac:dyDescent="0.25">
      <c r="A1626" s="88" t="s">
        <v>6993</v>
      </c>
      <c r="B1626" s="40" t="s">
        <v>3601</v>
      </c>
      <c r="C1626" s="82" t="s">
        <v>10958</v>
      </c>
      <c r="D1626" s="82">
        <v>291</v>
      </c>
      <c r="E1626" s="82">
        <v>45</v>
      </c>
      <c r="F1626" s="82">
        <v>1</v>
      </c>
      <c r="G1626" s="82">
        <v>337</v>
      </c>
      <c r="H1626" s="40" t="s">
        <v>2</v>
      </c>
      <c r="I1626" s="83" t="str">
        <f>IFERROR(VLOOKUP(A1626,'Alíquotas - CADPREV'!$B$2152:$N$4324,8,FALSE),"")</f>
        <v>SIM</v>
      </c>
      <c r="J1626" s="83" t="str">
        <f>IF(H1626="RPPS",VLOOKUP(A1626,' Legislação Benef - GESCON'!$B$4:$I$2159,3,FALSE),"")</f>
        <v>NÃO</v>
      </c>
      <c r="K1626" s="83" t="str">
        <f>IF(H1626="RPPS",VLOOKUP(A1626,' Legislação Benef - GESCON'!$B$4:$I$2159,6,FALSE),"")</f>
        <v>NÃO</v>
      </c>
      <c r="L1626" s="83" t="str">
        <f>IF(H1626="RPPS",IFERROR(IF(VLOOKUP(A1626,'Suspensão de repasses - GESCON'!$D$3:$J$1048576,7,FALSE)="Validada","SIM","NÃO"),"NÃO"),"")</f>
        <v>SIM</v>
      </c>
    </row>
    <row r="1627" spans="1:12" s="19" customFormat="1" ht="15" customHeight="1" x14ac:dyDescent="0.25">
      <c r="A1627" s="88" t="s">
        <v>6994</v>
      </c>
      <c r="B1627" s="40" t="s">
        <v>3143</v>
      </c>
      <c r="C1627" s="82" t="s">
        <v>10958</v>
      </c>
      <c r="D1627" s="82">
        <v>256</v>
      </c>
      <c r="E1627" s="82">
        <v>30</v>
      </c>
      <c r="F1627" s="82">
        <v>13</v>
      </c>
      <c r="G1627" s="82">
        <v>299</v>
      </c>
      <c r="H1627" s="40" t="s">
        <v>2</v>
      </c>
      <c r="I1627" s="83" t="str">
        <f>IFERROR(VLOOKUP(A1627,'Alíquotas - CADPREV'!$B$2152:$N$4324,8,FALSE),"")</f>
        <v>NÃO</v>
      </c>
      <c r="J1627" s="83" t="str">
        <f>IF(H1627="RPPS",VLOOKUP(A1627,' Legislação Benef - GESCON'!$B$4:$I$2159,3,FALSE),"")</f>
        <v>NÃO</v>
      </c>
      <c r="K1627" s="83" t="str">
        <f>IF(H1627="RPPS",VLOOKUP(A1627,' Legislação Benef - GESCON'!$B$4:$I$2159,6,FALSE),"")</f>
        <v>NÃO</v>
      </c>
      <c r="L1627" s="83" t="str">
        <f>IF(H1627="RPPS",IFERROR(IF(VLOOKUP(A1627,'Suspensão de repasses - GESCON'!$D$3:$J$1048576,7,FALSE)="Validada","SIM","NÃO"),"NÃO"),"")</f>
        <v>NÃO</v>
      </c>
    </row>
    <row r="1628" spans="1:12" s="19" customFormat="1" ht="15" customHeight="1" x14ac:dyDescent="0.25">
      <c r="A1628" s="88" t="s">
        <v>6995</v>
      </c>
      <c r="B1628" s="40" t="s">
        <v>901</v>
      </c>
      <c r="C1628" s="82" t="s">
        <v>10958</v>
      </c>
      <c r="D1628" s="82">
        <v>222</v>
      </c>
      <c r="E1628" s="82">
        <v>78</v>
      </c>
      <c r="F1628" s="82">
        <v>10</v>
      </c>
      <c r="G1628" s="82">
        <v>310</v>
      </c>
      <c r="H1628" s="40" t="s">
        <v>2</v>
      </c>
      <c r="I1628" s="83" t="str">
        <f>IFERROR(VLOOKUP(A1628,'Alíquotas - CADPREV'!$B$2152:$N$4324,8,FALSE),"")</f>
        <v>NÃO</v>
      </c>
      <c r="J1628" s="83" t="str">
        <f>IF(H1628="RPPS",VLOOKUP(A1628,' Legislação Benef - GESCON'!$B$4:$I$2159,3,FALSE),"")</f>
        <v>NÃO</v>
      </c>
      <c r="K1628" s="83" t="str">
        <f>IF(H1628="RPPS",VLOOKUP(A1628,' Legislação Benef - GESCON'!$B$4:$I$2159,6,FALSE),"")</f>
        <v>NÃO</v>
      </c>
      <c r="L1628" s="83" t="str">
        <f>IF(H1628="RPPS",IFERROR(IF(VLOOKUP(A1628,'Suspensão de repasses - GESCON'!$D$3:$J$1048576,7,FALSE)="Validada","SIM","NÃO"),"NÃO"),"")</f>
        <v>NÃO</v>
      </c>
    </row>
    <row r="1629" spans="1:12" s="19" customFormat="1" ht="15" hidden="1" customHeight="1" x14ac:dyDescent="0.25">
      <c r="A1629" s="88" t="s">
        <v>6996</v>
      </c>
      <c r="B1629" s="40" t="s">
        <v>4626</v>
      </c>
      <c r="C1629" s="82" t="s">
        <v>10959</v>
      </c>
      <c r="D1629" s="82"/>
      <c r="E1629" s="82"/>
      <c r="F1629" s="82"/>
      <c r="G1629" s="82"/>
      <c r="H1629" s="40" t="s">
        <v>4</v>
      </c>
      <c r="I1629" s="83" t="str">
        <f>IFERROR(VLOOKUP(A1629,'Alíquotas - CADPREV'!$B$2152:$N$4324,8,FALSE),"")</f>
        <v/>
      </c>
      <c r="J1629" s="83" t="str">
        <f>IF(H1629="RPPS",VLOOKUP(A1629,' Legislação Benef - GESCON'!$B$4:$I$2159,3,FALSE),"")</f>
        <v/>
      </c>
      <c r="K1629" s="83" t="str">
        <f>IF(H1629="RPPS",VLOOKUP(A1629,' Legislação Benef - GESCON'!$B$4:$I$2159,6,FALSE),"")</f>
        <v/>
      </c>
      <c r="L1629" s="83" t="str">
        <f>IF(H1629="RPPS",IFERROR(IF(VLOOKUP(A1629,'Suspensão de repasses - GESCON'!$D$3:$J$1048576,7,FALSE)="Validada","SIM","NÃO"),"NÃO"),"")</f>
        <v/>
      </c>
    </row>
    <row r="1630" spans="1:12" s="19" customFormat="1" ht="15" hidden="1" customHeight="1" x14ac:dyDescent="0.25">
      <c r="A1630" s="88" t="s">
        <v>6997</v>
      </c>
      <c r="B1630" s="40" t="s">
        <v>4626</v>
      </c>
      <c r="C1630" s="82" t="s">
        <v>10959</v>
      </c>
      <c r="D1630" s="82"/>
      <c r="E1630" s="82"/>
      <c r="F1630" s="82"/>
      <c r="G1630" s="82"/>
      <c r="H1630" s="40" t="s">
        <v>4</v>
      </c>
      <c r="I1630" s="83" t="str">
        <f>IFERROR(VLOOKUP(A1630,'Alíquotas - CADPREV'!$B$2152:$N$4324,8,FALSE),"")</f>
        <v/>
      </c>
      <c r="J1630" s="83" t="str">
        <f>IF(H1630="RPPS",VLOOKUP(A1630,' Legislação Benef - GESCON'!$B$4:$I$2159,3,FALSE),"")</f>
        <v/>
      </c>
      <c r="K1630" s="83" t="str">
        <f>IF(H1630="RPPS",VLOOKUP(A1630,' Legislação Benef - GESCON'!$B$4:$I$2159,6,FALSE),"")</f>
        <v/>
      </c>
      <c r="L1630" s="83" t="str">
        <f>IF(H1630="RPPS",IFERROR(IF(VLOOKUP(A1630,'Suspensão de repasses - GESCON'!$D$3:$J$1048576,7,FALSE)="Validada","SIM","NÃO"),"NÃO"),"")</f>
        <v/>
      </c>
    </row>
    <row r="1631" spans="1:12" s="19" customFormat="1" ht="15" customHeight="1" x14ac:dyDescent="0.25">
      <c r="A1631" s="88" t="s">
        <v>6998</v>
      </c>
      <c r="B1631" s="40" t="s">
        <v>3513</v>
      </c>
      <c r="C1631" s="82" t="s">
        <v>10958</v>
      </c>
      <c r="D1631" s="82">
        <v>555</v>
      </c>
      <c r="E1631" s="82">
        <v>159</v>
      </c>
      <c r="F1631" s="82">
        <v>41</v>
      </c>
      <c r="G1631" s="82">
        <v>755</v>
      </c>
      <c r="H1631" s="40" t="s">
        <v>2</v>
      </c>
      <c r="I1631" s="83" t="str">
        <f>IFERROR(VLOOKUP(A1631,'Alíquotas - CADPREV'!$B$2152:$N$4324,8,FALSE),"")</f>
        <v>NÃO</v>
      </c>
      <c r="J1631" s="83" t="str">
        <f>IF(H1631="RPPS",VLOOKUP(A1631,' Legislação Benef - GESCON'!$B$4:$I$2159,3,FALSE),"")</f>
        <v>NÃO</v>
      </c>
      <c r="K1631" s="83" t="str">
        <f>IF(H1631="RPPS",VLOOKUP(A1631,' Legislação Benef - GESCON'!$B$4:$I$2159,6,FALSE),"")</f>
        <v>NÃO</v>
      </c>
      <c r="L1631" s="83" t="str">
        <f>IF(H1631="RPPS",IFERROR(IF(VLOOKUP(A1631,'Suspensão de repasses - GESCON'!$D$3:$J$1048576,7,FALSE)="Validada","SIM","NÃO"),"NÃO"),"")</f>
        <v>NÃO</v>
      </c>
    </row>
    <row r="1632" spans="1:12" s="19" customFormat="1" ht="15" hidden="1" customHeight="1" x14ac:dyDescent="0.25">
      <c r="A1632" s="88" t="s">
        <v>6999</v>
      </c>
      <c r="B1632" s="40" t="s">
        <v>2554</v>
      </c>
      <c r="C1632" s="82" t="s">
        <v>10959</v>
      </c>
      <c r="D1632" s="82"/>
      <c r="E1632" s="82"/>
      <c r="F1632" s="82"/>
      <c r="G1632" s="82"/>
      <c r="H1632" s="40" t="s">
        <v>4</v>
      </c>
      <c r="I1632" s="83" t="str">
        <f>IFERROR(VLOOKUP(A1632,'Alíquotas - CADPREV'!$B$2152:$N$4324,8,FALSE),"")</f>
        <v/>
      </c>
      <c r="J1632" s="83" t="str">
        <f>IF(H1632="RPPS",VLOOKUP(A1632,' Legislação Benef - GESCON'!$B$4:$I$2159,3,FALSE),"")</f>
        <v/>
      </c>
      <c r="K1632" s="83" t="str">
        <f>IF(H1632="RPPS",VLOOKUP(A1632,' Legislação Benef - GESCON'!$B$4:$I$2159,6,FALSE),"")</f>
        <v/>
      </c>
      <c r="L1632" s="83" t="str">
        <f>IF(H1632="RPPS",IFERROR(IF(VLOOKUP(A1632,'Suspensão de repasses - GESCON'!$D$3:$J$1048576,7,FALSE)="Validada","SIM","NÃO"),"NÃO"),"")</f>
        <v/>
      </c>
    </row>
    <row r="1633" spans="1:12" s="19" customFormat="1" ht="15" hidden="1" customHeight="1" x14ac:dyDescent="0.25">
      <c r="A1633" s="88" t="s">
        <v>7000</v>
      </c>
      <c r="B1633" s="40" t="s">
        <v>5227</v>
      </c>
      <c r="C1633" s="82" t="s">
        <v>10959</v>
      </c>
      <c r="D1633" s="82"/>
      <c r="E1633" s="82"/>
      <c r="F1633" s="82"/>
      <c r="G1633" s="82"/>
      <c r="H1633" s="40" t="s">
        <v>4</v>
      </c>
      <c r="I1633" s="83" t="str">
        <f>IFERROR(VLOOKUP(A1633,'Alíquotas - CADPREV'!$B$2152:$N$4324,8,FALSE),"")</f>
        <v/>
      </c>
      <c r="J1633" s="83" t="str">
        <f>IF(H1633="RPPS",VLOOKUP(A1633,' Legislação Benef - GESCON'!$B$4:$I$2159,3,FALSE),"")</f>
        <v/>
      </c>
      <c r="K1633" s="83" t="str">
        <f>IF(H1633="RPPS",VLOOKUP(A1633,' Legislação Benef - GESCON'!$B$4:$I$2159,6,FALSE),"")</f>
        <v/>
      </c>
      <c r="L1633" s="83" t="str">
        <f>IF(H1633="RPPS",IFERROR(IF(VLOOKUP(A1633,'Suspensão de repasses - GESCON'!$D$3:$J$1048576,7,FALSE)="Validada","SIM","NÃO"),"NÃO"),"")</f>
        <v/>
      </c>
    </row>
    <row r="1634" spans="1:12" s="19" customFormat="1" ht="15" hidden="1" customHeight="1" x14ac:dyDescent="0.25">
      <c r="A1634" s="88" t="s">
        <v>7001</v>
      </c>
      <c r="B1634" s="40" t="s">
        <v>4626</v>
      </c>
      <c r="C1634" s="82" t="s">
        <v>10959</v>
      </c>
      <c r="D1634" s="82"/>
      <c r="E1634" s="82"/>
      <c r="F1634" s="82"/>
      <c r="G1634" s="82"/>
      <c r="H1634" s="40" t="s">
        <v>4</v>
      </c>
      <c r="I1634" s="83" t="str">
        <f>IFERROR(VLOOKUP(A1634,'Alíquotas - CADPREV'!$B$2152:$N$4324,8,FALSE),"")</f>
        <v/>
      </c>
      <c r="J1634" s="83" t="str">
        <f>IF(H1634="RPPS",VLOOKUP(A1634,' Legislação Benef - GESCON'!$B$4:$I$2159,3,FALSE),"")</f>
        <v/>
      </c>
      <c r="K1634" s="83" t="str">
        <f>IF(H1634="RPPS",VLOOKUP(A1634,' Legislação Benef - GESCON'!$B$4:$I$2159,6,FALSE),"")</f>
        <v/>
      </c>
      <c r="L1634" s="83" t="str">
        <f>IF(H1634="RPPS",IFERROR(IF(VLOOKUP(A1634,'Suspensão de repasses - GESCON'!$D$3:$J$1048576,7,FALSE)="Validada","SIM","NÃO"),"NÃO"),"")</f>
        <v/>
      </c>
    </row>
    <row r="1635" spans="1:12" s="19" customFormat="1" ht="15" customHeight="1" x14ac:dyDescent="0.25">
      <c r="A1635" s="88" t="s">
        <v>7002</v>
      </c>
      <c r="B1635" s="40" t="s">
        <v>1142</v>
      </c>
      <c r="C1635" s="82" t="s">
        <v>10958</v>
      </c>
      <c r="D1635" s="82">
        <v>314</v>
      </c>
      <c r="E1635" s="82">
        <v>27</v>
      </c>
      <c r="F1635" s="82">
        <v>6</v>
      </c>
      <c r="G1635" s="82">
        <v>347</v>
      </c>
      <c r="H1635" s="40" t="s">
        <v>2</v>
      </c>
      <c r="I1635" s="83" t="str">
        <f>IFERROR(VLOOKUP(A1635,'Alíquotas - CADPREV'!$B$2152:$N$4324,8,FALSE),"")</f>
        <v>NÃO</v>
      </c>
      <c r="J1635" s="83" t="str">
        <f>IF(H1635="RPPS",VLOOKUP(A1635,' Legislação Benef - GESCON'!$B$4:$I$2159,3,FALSE),"")</f>
        <v>NÃO</v>
      </c>
      <c r="K1635" s="83" t="str">
        <f>IF(H1635="RPPS",VLOOKUP(A1635,' Legislação Benef - GESCON'!$B$4:$I$2159,6,FALSE),"")</f>
        <v>NÃO</v>
      </c>
      <c r="L1635" s="83" t="str">
        <f>IF(H1635="RPPS",IFERROR(IF(VLOOKUP(A1635,'Suspensão de repasses - GESCON'!$D$3:$J$1048576,7,FALSE)="Validada","SIM","NÃO"),"NÃO"),"")</f>
        <v>NÃO</v>
      </c>
    </row>
    <row r="1636" spans="1:12" s="19" customFormat="1" ht="15" customHeight="1" x14ac:dyDescent="0.25">
      <c r="A1636" s="88" t="s">
        <v>7003</v>
      </c>
      <c r="B1636" s="40" t="s">
        <v>3513</v>
      </c>
      <c r="C1636" s="82" t="s">
        <v>10958</v>
      </c>
      <c r="D1636" s="82">
        <v>9827</v>
      </c>
      <c r="E1636" s="82">
        <v>3556</v>
      </c>
      <c r="F1636" s="82">
        <v>1287</v>
      </c>
      <c r="G1636" s="82">
        <v>14670</v>
      </c>
      <c r="H1636" s="40" t="s">
        <v>2</v>
      </c>
      <c r="I1636" s="83" t="str">
        <f>IFERROR(VLOOKUP(A1636,'Alíquotas - CADPREV'!$B$2152:$N$4324,8,FALSE),"")</f>
        <v>SIM</v>
      </c>
      <c r="J1636" s="83" t="str">
        <f>IF(H1636="RPPS",VLOOKUP(A1636,' Legislação Benef - GESCON'!$B$4:$I$2159,3,FALSE),"")</f>
        <v>NÃO</v>
      </c>
      <c r="K1636" s="83" t="str">
        <f>IF(H1636="RPPS",VLOOKUP(A1636,' Legislação Benef - GESCON'!$B$4:$I$2159,6,FALSE),"")</f>
        <v>NÃO</v>
      </c>
      <c r="L1636" s="83" t="str">
        <f>IF(H1636="RPPS",IFERROR(IF(VLOOKUP(A1636,'Suspensão de repasses - GESCON'!$D$3:$J$1048576,7,FALSE)="Validada","SIM","NÃO"),"NÃO"),"")</f>
        <v>NÃO</v>
      </c>
    </row>
    <row r="1637" spans="1:12" s="19" customFormat="1" ht="15" hidden="1" customHeight="1" x14ac:dyDescent="0.25">
      <c r="A1637" s="88" t="s">
        <v>7004</v>
      </c>
      <c r="B1637" s="40" t="s">
        <v>1356</v>
      </c>
      <c r="C1637" s="82" t="s">
        <v>10959</v>
      </c>
      <c r="D1637" s="82"/>
      <c r="E1637" s="82"/>
      <c r="F1637" s="82"/>
      <c r="G1637" s="82"/>
      <c r="H1637" s="40" t="s">
        <v>4</v>
      </c>
      <c r="I1637" s="83" t="str">
        <f>IFERROR(VLOOKUP(A1637,'Alíquotas - CADPREV'!$B$2152:$N$4324,8,FALSE),"")</f>
        <v/>
      </c>
      <c r="J1637" s="83" t="str">
        <f>IF(H1637="RPPS",VLOOKUP(A1637,' Legislação Benef - GESCON'!$B$4:$I$2159,3,FALSE),"")</f>
        <v/>
      </c>
      <c r="K1637" s="83" t="str">
        <f>IF(H1637="RPPS",VLOOKUP(A1637,' Legislação Benef - GESCON'!$B$4:$I$2159,6,FALSE),"")</f>
        <v/>
      </c>
      <c r="L1637" s="83" t="str">
        <f>IF(H1637="RPPS",IFERROR(IF(VLOOKUP(A1637,'Suspensão de repasses - GESCON'!$D$3:$J$1048576,7,FALSE)="Validada","SIM","NÃO"),"NÃO"),"")</f>
        <v/>
      </c>
    </row>
    <row r="1638" spans="1:12" s="19" customFormat="1" ht="15" hidden="1" customHeight="1" x14ac:dyDescent="0.25">
      <c r="A1638" s="88" t="s">
        <v>7005</v>
      </c>
      <c r="B1638" s="40" t="s">
        <v>4626</v>
      </c>
      <c r="C1638" s="82" t="s">
        <v>10959</v>
      </c>
      <c r="D1638" s="82"/>
      <c r="E1638" s="82"/>
      <c r="F1638" s="82"/>
      <c r="G1638" s="82"/>
      <c r="H1638" s="40" t="s">
        <v>4</v>
      </c>
      <c r="I1638" s="83" t="str">
        <f>IFERROR(VLOOKUP(A1638,'Alíquotas - CADPREV'!$B$2152:$N$4324,8,FALSE),"")</f>
        <v/>
      </c>
      <c r="J1638" s="83" t="str">
        <f>IF(H1638="RPPS",VLOOKUP(A1638,' Legislação Benef - GESCON'!$B$4:$I$2159,3,FALSE),"")</f>
        <v/>
      </c>
      <c r="K1638" s="83" t="str">
        <f>IF(H1638="RPPS",VLOOKUP(A1638,' Legislação Benef - GESCON'!$B$4:$I$2159,6,FALSE),"")</f>
        <v/>
      </c>
      <c r="L1638" s="83" t="str">
        <f>IF(H1638="RPPS",IFERROR(IF(VLOOKUP(A1638,'Suspensão de repasses - GESCON'!$D$3:$J$1048576,7,FALSE)="Validada","SIM","NÃO"),"NÃO"),"")</f>
        <v/>
      </c>
    </row>
    <row r="1639" spans="1:12" s="19" customFormat="1" ht="15" hidden="1" customHeight="1" x14ac:dyDescent="0.25">
      <c r="A1639" s="88" t="s">
        <v>7006</v>
      </c>
      <c r="B1639" s="40" t="s">
        <v>821</v>
      </c>
      <c r="C1639" s="82" t="s">
        <v>10959</v>
      </c>
      <c r="D1639" s="82"/>
      <c r="E1639" s="82"/>
      <c r="F1639" s="82"/>
      <c r="G1639" s="82"/>
      <c r="H1639" s="40" t="s">
        <v>4</v>
      </c>
      <c r="I1639" s="83" t="str">
        <f>IFERROR(VLOOKUP(A1639,'Alíquotas - CADPREV'!$B$2152:$N$4324,8,FALSE),"")</f>
        <v/>
      </c>
      <c r="J1639" s="83" t="str">
        <f>IF(H1639="RPPS",VLOOKUP(A1639,' Legislação Benef - GESCON'!$B$4:$I$2159,3,FALSE),"")</f>
        <v/>
      </c>
      <c r="K1639" s="83" t="str">
        <f>IF(H1639="RPPS",VLOOKUP(A1639,' Legislação Benef - GESCON'!$B$4:$I$2159,6,FALSE),"")</f>
        <v/>
      </c>
      <c r="L1639" s="83" t="str">
        <f>IF(H1639="RPPS",IFERROR(IF(VLOOKUP(A1639,'Suspensão de repasses - GESCON'!$D$3:$J$1048576,7,FALSE)="Validada","SIM","NÃO"),"NÃO"),"")</f>
        <v/>
      </c>
    </row>
    <row r="1640" spans="1:12" s="19" customFormat="1" ht="15" customHeight="1" x14ac:dyDescent="0.25">
      <c r="A1640" s="88" t="s">
        <v>7007</v>
      </c>
      <c r="B1640" s="40" t="s">
        <v>901</v>
      </c>
      <c r="C1640" s="82" t="s">
        <v>10958</v>
      </c>
      <c r="D1640" s="82">
        <v>294</v>
      </c>
      <c r="E1640" s="82">
        <v>0</v>
      </c>
      <c r="F1640" s="82">
        <v>0</v>
      </c>
      <c r="G1640" s="82">
        <v>294</v>
      </c>
      <c r="H1640" s="40" t="s">
        <v>2</v>
      </c>
      <c r="I1640" s="83" t="str">
        <f>IFERROR(VLOOKUP(A1640,'Alíquotas - CADPREV'!$B$2152:$N$4324,8,FALSE),"")</f>
        <v>NÃO</v>
      </c>
      <c r="J1640" s="83" t="str">
        <f>IF(H1640="RPPS",VLOOKUP(A1640,' Legislação Benef - GESCON'!$B$4:$I$2159,3,FALSE),"")</f>
        <v>NÃO</v>
      </c>
      <c r="K1640" s="83" t="str">
        <f>IF(H1640="RPPS",VLOOKUP(A1640,' Legislação Benef - GESCON'!$B$4:$I$2159,6,FALSE),"")</f>
        <v>NÃO</v>
      </c>
      <c r="L1640" s="83" t="str">
        <f>IF(H1640="RPPS",IFERROR(IF(VLOOKUP(A1640,'Suspensão de repasses - GESCON'!$D$3:$J$1048576,7,FALSE)="Validada","SIM","NÃO"),"NÃO"),"")</f>
        <v>NÃO</v>
      </c>
    </row>
    <row r="1641" spans="1:12" s="19" customFormat="1" ht="15" customHeight="1" x14ac:dyDescent="0.25">
      <c r="A1641" s="88" t="s">
        <v>7008</v>
      </c>
      <c r="B1641" s="40" t="s">
        <v>901</v>
      </c>
      <c r="C1641" s="82" t="s">
        <v>10958</v>
      </c>
      <c r="D1641" s="82">
        <v>365</v>
      </c>
      <c r="E1641" s="82">
        <v>18</v>
      </c>
      <c r="F1641" s="82">
        <v>0</v>
      </c>
      <c r="G1641" s="82">
        <v>383</v>
      </c>
      <c r="H1641" s="40" t="s">
        <v>2</v>
      </c>
      <c r="I1641" s="83" t="str">
        <f>IFERROR(VLOOKUP(A1641,'Alíquotas - CADPREV'!$B$2152:$N$4324,8,FALSE),"")</f>
        <v>SIM</v>
      </c>
      <c r="J1641" s="83" t="str">
        <f>IF(H1641="RPPS",VLOOKUP(A1641,' Legislação Benef - GESCON'!$B$4:$I$2159,3,FALSE),"")</f>
        <v>NÃO</v>
      </c>
      <c r="K1641" s="83" t="str">
        <f>IF(H1641="RPPS",VLOOKUP(A1641,' Legislação Benef - GESCON'!$B$4:$I$2159,6,FALSE),"")</f>
        <v>SIM</v>
      </c>
      <c r="L1641" s="83" t="str">
        <f>IF(H1641="RPPS",IFERROR(IF(VLOOKUP(A1641,'Suspensão de repasses - GESCON'!$D$3:$J$1048576,7,FALSE)="Validada","SIM","NÃO"),"NÃO"),"")</f>
        <v>NÃO</v>
      </c>
    </row>
    <row r="1642" spans="1:12" s="19" customFormat="1" ht="15" hidden="1" customHeight="1" x14ac:dyDescent="0.25">
      <c r="A1642" s="88" t="s">
        <v>7009</v>
      </c>
      <c r="B1642" s="40" t="s">
        <v>133</v>
      </c>
      <c r="C1642" s="82" t="s">
        <v>10959</v>
      </c>
      <c r="D1642" s="82"/>
      <c r="E1642" s="82"/>
      <c r="F1642" s="82"/>
      <c r="G1642" s="82"/>
      <c r="H1642" s="40" t="s">
        <v>4</v>
      </c>
      <c r="I1642" s="83" t="str">
        <f>IFERROR(VLOOKUP(A1642,'Alíquotas - CADPREV'!$B$2152:$N$4324,8,FALSE),"")</f>
        <v/>
      </c>
      <c r="J1642" s="83" t="str">
        <f>IF(H1642="RPPS",VLOOKUP(A1642,' Legislação Benef - GESCON'!$B$4:$I$2159,3,FALSE),"")</f>
        <v/>
      </c>
      <c r="K1642" s="83" t="str">
        <f>IF(H1642="RPPS",VLOOKUP(A1642,' Legislação Benef - GESCON'!$B$4:$I$2159,6,FALSE),"")</f>
        <v/>
      </c>
      <c r="L1642" s="83" t="str">
        <f>IF(H1642="RPPS",IFERROR(IF(VLOOKUP(A1642,'Suspensão de repasses - GESCON'!$D$3:$J$1048576,7,FALSE)="Validada","SIM","NÃO"),"NÃO"),"")</f>
        <v/>
      </c>
    </row>
    <row r="1643" spans="1:12" s="19" customFormat="1" ht="15" customHeight="1" x14ac:dyDescent="0.25">
      <c r="A1643" s="88" t="s">
        <v>7010</v>
      </c>
      <c r="B1643" s="40" t="s">
        <v>2197</v>
      </c>
      <c r="C1643" s="82" t="s">
        <v>10958</v>
      </c>
      <c r="D1643" s="82">
        <v>229</v>
      </c>
      <c r="E1643" s="82">
        <v>36</v>
      </c>
      <c r="F1643" s="82">
        <v>1</v>
      </c>
      <c r="G1643" s="82">
        <v>266</v>
      </c>
      <c r="H1643" s="40" t="s">
        <v>2</v>
      </c>
      <c r="I1643" s="83" t="str">
        <f>IFERROR(VLOOKUP(A1643,'Alíquotas - CADPREV'!$B$2152:$N$4324,8,FALSE),"")</f>
        <v>NÃO</v>
      </c>
      <c r="J1643" s="83" t="str">
        <f>IF(H1643="RPPS",VLOOKUP(A1643,' Legislação Benef - GESCON'!$B$4:$I$2159,3,FALSE),"")</f>
        <v>NÃO</v>
      </c>
      <c r="K1643" s="83" t="str">
        <f>IF(H1643="RPPS",VLOOKUP(A1643,' Legislação Benef - GESCON'!$B$4:$I$2159,6,FALSE),"")</f>
        <v>NÃO</v>
      </c>
      <c r="L1643" s="83" t="str">
        <f>IF(H1643="RPPS",IFERROR(IF(VLOOKUP(A1643,'Suspensão de repasses - GESCON'!$D$3:$J$1048576,7,FALSE)="Validada","SIM","NÃO"),"NÃO"),"")</f>
        <v>NÃO</v>
      </c>
    </row>
    <row r="1644" spans="1:12" s="19" customFormat="1" ht="15" hidden="1" customHeight="1" x14ac:dyDescent="0.25">
      <c r="A1644" s="88" t="s">
        <v>7011</v>
      </c>
      <c r="B1644" s="40" t="s">
        <v>4626</v>
      </c>
      <c r="C1644" s="82" t="s">
        <v>10959</v>
      </c>
      <c r="D1644" s="82"/>
      <c r="E1644" s="82"/>
      <c r="F1644" s="82"/>
      <c r="G1644" s="82"/>
      <c r="H1644" s="40" t="s">
        <v>4</v>
      </c>
      <c r="I1644" s="83" t="str">
        <f>IFERROR(VLOOKUP(A1644,'Alíquotas - CADPREV'!$B$2152:$N$4324,8,FALSE),"")</f>
        <v/>
      </c>
      <c r="J1644" s="83" t="str">
        <f>IF(H1644="RPPS",VLOOKUP(A1644,' Legislação Benef - GESCON'!$B$4:$I$2159,3,FALSE),"")</f>
        <v/>
      </c>
      <c r="K1644" s="83" t="str">
        <f>IF(H1644="RPPS",VLOOKUP(A1644,' Legislação Benef - GESCON'!$B$4:$I$2159,6,FALSE),"")</f>
        <v/>
      </c>
      <c r="L1644" s="83" t="str">
        <f>IF(H1644="RPPS",IFERROR(IF(VLOOKUP(A1644,'Suspensão de repasses - GESCON'!$D$3:$J$1048576,7,FALSE)="Validada","SIM","NÃO"),"NÃO"),"")</f>
        <v/>
      </c>
    </row>
    <row r="1645" spans="1:12" s="19" customFormat="1" ht="15" hidden="1" customHeight="1" x14ac:dyDescent="0.25">
      <c r="A1645" s="88" t="s">
        <v>7012</v>
      </c>
      <c r="B1645" s="40" t="s">
        <v>3812</v>
      </c>
      <c r="C1645" s="82" t="s">
        <v>10959</v>
      </c>
      <c r="D1645" s="82"/>
      <c r="E1645" s="82"/>
      <c r="F1645" s="82"/>
      <c r="G1645" s="82"/>
      <c r="H1645" s="40" t="s">
        <v>4</v>
      </c>
      <c r="I1645" s="83" t="str">
        <f>IFERROR(VLOOKUP(A1645,'Alíquotas - CADPREV'!$B$2152:$N$4324,8,FALSE),"")</f>
        <v/>
      </c>
      <c r="J1645" s="83" t="str">
        <f>IF(H1645="RPPS",VLOOKUP(A1645,' Legislação Benef - GESCON'!$B$4:$I$2159,3,FALSE),"")</f>
        <v/>
      </c>
      <c r="K1645" s="83" t="str">
        <f>IF(H1645="RPPS",VLOOKUP(A1645,' Legislação Benef - GESCON'!$B$4:$I$2159,6,FALSE),"")</f>
        <v/>
      </c>
      <c r="L1645" s="83" t="str">
        <f>IF(H1645="RPPS",IFERROR(IF(VLOOKUP(A1645,'Suspensão de repasses - GESCON'!$D$3:$J$1048576,7,FALSE)="Validada","SIM","NÃO"),"NÃO"),"")</f>
        <v/>
      </c>
    </row>
    <row r="1646" spans="1:12" s="19" customFormat="1" ht="15" hidden="1" customHeight="1" x14ac:dyDescent="0.25">
      <c r="A1646" s="88" t="s">
        <v>7013</v>
      </c>
      <c r="B1646" s="40" t="s">
        <v>2413</v>
      </c>
      <c r="C1646" s="82" t="s">
        <v>10959</v>
      </c>
      <c r="D1646" s="82"/>
      <c r="E1646" s="82"/>
      <c r="F1646" s="82"/>
      <c r="G1646" s="82"/>
      <c r="H1646" s="40" t="s">
        <v>4</v>
      </c>
      <c r="I1646" s="83" t="str">
        <f>IFERROR(VLOOKUP(A1646,'Alíquotas - CADPREV'!$B$2152:$N$4324,8,FALSE),"")</f>
        <v/>
      </c>
      <c r="J1646" s="83" t="str">
        <f>IF(H1646="RPPS",VLOOKUP(A1646,' Legislação Benef - GESCON'!$B$4:$I$2159,3,FALSE),"")</f>
        <v/>
      </c>
      <c r="K1646" s="83" t="str">
        <f>IF(H1646="RPPS",VLOOKUP(A1646,' Legislação Benef - GESCON'!$B$4:$I$2159,6,FALSE),"")</f>
        <v/>
      </c>
      <c r="L1646" s="83" t="str">
        <f>IF(H1646="RPPS",IFERROR(IF(VLOOKUP(A1646,'Suspensão de repasses - GESCON'!$D$3:$J$1048576,7,FALSE)="Validada","SIM","NÃO"),"NÃO"),"")</f>
        <v/>
      </c>
    </row>
    <row r="1647" spans="1:12" s="19" customFormat="1" ht="15" hidden="1" customHeight="1" x14ac:dyDescent="0.25">
      <c r="A1647" s="88" t="s">
        <v>7014</v>
      </c>
      <c r="B1647" s="40" t="s">
        <v>2926</v>
      </c>
      <c r="C1647" s="82" t="s">
        <v>10959</v>
      </c>
      <c r="D1647" s="82"/>
      <c r="E1647" s="82"/>
      <c r="F1647" s="82"/>
      <c r="G1647" s="82"/>
      <c r="H1647" s="40" t="s">
        <v>4</v>
      </c>
      <c r="I1647" s="83" t="str">
        <f>IFERROR(VLOOKUP(A1647,'Alíquotas - CADPREV'!$B$2152:$N$4324,8,FALSE),"")</f>
        <v/>
      </c>
      <c r="J1647" s="83" t="str">
        <f>IF(H1647="RPPS",VLOOKUP(A1647,' Legislação Benef - GESCON'!$B$4:$I$2159,3,FALSE),"")</f>
        <v/>
      </c>
      <c r="K1647" s="83" t="str">
        <f>IF(H1647="RPPS",VLOOKUP(A1647,' Legislação Benef - GESCON'!$B$4:$I$2159,6,FALSE),"")</f>
        <v/>
      </c>
      <c r="L1647" s="83" t="str">
        <f>IF(H1647="RPPS",IFERROR(IF(VLOOKUP(A1647,'Suspensão de repasses - GESCON'!$D$3:$J$1048576,7,FALSE)="Validada","SIM","NÃO"),"NÃO"),"")</f>
        <v/>
      </c>
    </row>
    <row r="1648" spans="1:12" s="19" customFormat="1" ht="15" hidden="1" customHeight="1" x14ac:dyDescent="0.25">
      <c r="A1648" s="88" t="s">
        <v>7015</v>
      </c>
      <c r="B1648" s="40" t="s">
        <v>4626</v>
      </c>
      <c r="C1648" s="82" t="s">
        <v>10959</v>
      </c>
      <c r="D1648" s="82"/>
      <c r="E1648" s="82"/>
      <c r="F1648" s="82"/>
      <c r="G1648" s="82"/>
      <c r="H1648" s="40" t="s">
        <v>4</v>
      </c>
      <c r="I1648" s="83" t="str">
        <f>IFERROR(VLOOKUP(A1648,'Alíquotas - CADPREV'!$B$2152:$N$4324,8,FALSE),"")</f>
        <v/>
      </c>
      <c r="J1648" s="83" t="str">
        <f>IF(H1648="RPPS",VLOOKUP(A1648,' Legislação Benef - GESCON'!$B$4:$I$2159,3,FALSE),"")</f>
        <v/>
      </c>
      <c r="K1648" s="83" t="str">
        <f>IF(H1648="RPPS",VLOOKUP(A1648,' Legislação Benef - GESCON'!$B$4:$I$2159,6,FALSE),"")</f>
        <v/>
      </c>
      <c r="L1648" s="83" t="str">
        <f>IF(H1648="RPPS",IFERROR(IF(VLOOKUP(A1648,'Suspensão de repasses - GESCON'!$D$3:$J$1048576,7,FALSE)="Validada","SIM","NÃO"),"NÃO"),"")</f>
        <v/>
      </c>
    </row>
    <row r="1649" spans="1:12" s="19" customFormat="1" ht="15" customHeight="1" x14ac:dyDescent="0.25">
      <c r="A1649" s="88" t="s">
        <v>7016</v>
      </c>
      <c r="B1649" s="40" t="s">
        <v>2926</v>
      </c>
      <c r="C1649" s="82" t="s">
        <v>10958</v>
      </c>
      <c r="D1649" s="82">
        <v>170</v>
      </c>
      <c r="E1649" s="82">
        <v>15</v>
      </c>
      <c r="F1649" s="82">
        <v>0</v>
      </c>
      <c r="G1649" s="82">
        <v>185</v>
      </c>
      <c r="H1649" s="40" t="s">
        <v>2</v>
      </c>
      <c r="I1649" s="83" t="str">
        <f>IFERROR(VLOOKUP(A1649,'Alíquotas - CADPREV'!$B$2152:$N$4324,8,FALSE),"")</f>
        <v>NÃO</v>
      </c>
      <c r="J1649" s="83" t="str">
        <f>IF(H1649="RPPS",VLOOKUP(A1649,' Legislação Benef - GESCON'!$B$4:$I$2159,3,FALSE),"")</f>
        <v>NÃO</v>
      </c>
      <c r="K1649" s="83" t="str">
        <f>IF(H1649="RPPS",VLOOKUP(A1649,' Legislação Benef - GESCON'!$B$4:$I$2159,6,FALSE),"")</f>
        <v>SIM</v>
      </c>
      <c r="L1649" s="83" t="str">
        <f>IF(H1649="RPPS",IFERROR(IF(VLOOKUP(A1649,'Suspensão de repasses - GESCON'!$D$3:$J$1048576,7,FALSE)="Validada","SIM","NÃO"),"NÃO"),"")</f>
        <v>SIM</v>
      </c>
    </row>
    <row r="1650" spans="1:12" s="19" customFormat="1" ht="15" hidden="1" customHeight="1" x14ac:dyDescent="0.25">
      <c r="A1650" s="88" t="s">
        <v>7017</v>
      </c>
      <c r="B1650" s="40" t="s">
        <v>4626</v>
      </c>
      <c r="C1650" s="82" t="s">
        <v>10959</v>
      </c>
      <c r="D1650" s="82"/>
      <c r="E1650" s="82"/>
      <c r="F1650" s="82"/>
      <c r="G1650" s="82"/>
      <c r="H1650" s="40" t="s">
        <v>4</v>
      </c>
      <c r="I1650" s="83" t="str">
        <f>IFERROR(VLOOKUP(A1650,'Alíquotas - CADPREV'!$B$2152:$N$4324,8,FALSE),"")</f>
        <v/>
      </c>
      <c r="J1650" s="83" t="str">
        <f>IF(H1650="RPPS",VLOOKUP(A1650,' Legislação Benef - GESCON'!$B$4:$I$2159,3,FALSE),"")</f>
        <v/>
      </c>
      <c r="K1650" s="83" t="str">
        <f>IF(H1650="RPPS",VLOOKUP(A1650,' Legislação Benef - GESCON'!$B$4:$I$2159,6,FALSE),"")</f>
        <v/>
      </c>
      <c r="L1650" s="83" t="str">
        <f>IF(H1650="RPPS",IFERROR(IF(VLOOKUP(A1650,'Suspensão de repasses - GESCON'!$D$3:$J$1048576,7,FALSE)="Validada","SIM","NÃO"),"NÃO"),"")</f>
        <v/>
      </c>
    </row>
    <row r="1651" spans="1:12" s="19" customFormat="1" ht="15" hidden="1" customHeight="1" x14ac:dyDescent="0.25">
      <c r="A1651" s="88" t="s">
        <v>7018</v>
      </c>
      <c r="B1651" s="40" t="s">
        <v>215</v>
      </c>
      <c r="C1651" s="82" t="s">
        <v>10959</v>
      </c>
      <c r="D1651" s="82"/>
      <c r="E1651" s="82"/>
      <c r="F1651" s="82"/>
      <c r="G1651" s="82"/>
      <c r="H1651" s="40" t="s">
        <v>4</v>
      </c>
      <c r="I1651" s="83" t="str">
        <f>IFERROR(VLOOKUP(A1651,'Alíquotas - CADPREV'!$B$2152:$N$4324,8,FALSE),"")</f>
        <v/>
      </c>
      <c r="J1651" s="83" t="str">
        <f>IF(H1651="RPPS",VLOOKUP(A1651,' Legislação Benef - GESCON'!$B$4:$I$2159,3,FALSE),"")</f>
        <v/>
      </c>
      <c r="K1651" s="83" t="str">
        <f>IF(H1651="RPPS",VLOOKUP(A1651,' Legislação Benef - GESCON'!$B$4:$I$2159,6,FALSE),"")</f>
        <v/>
      </c>
      <c r="L1651" s="83" t="str">
        <f>IF(H1651="RPPS",IFERROR(IF(VLOOKUP(A1651,'Suspensão de repasses - GESCON'!$D$3:$J$1048576,7,FALSE)="Validada","SIM","NÃO"),"NÃO"),"")</f>
        <v/>
      </c>
    </row>
    <row r="1652" spans="1:12" s="19" customFormat="1" ht="15" hidden="1" customHeight="1" x14ac:dyDescent="0.25">
      <c r="A1652" s="88" t="s">
        <v>7019</v>
      </c>
      <c r="B1652" s="40" t="s">
        <v>1356</v>
      </c>
      <c r="C1652" s="82" t="s">
        <v>10959</v>
      </c>
      <c r="D1652" s="82"/>
      <c r="E1652" s="82"/>
      <c r="F1652" s="82"/>
      <c r="G1652" s="82"/>
      <c r="H1652" s="40" t="s">
        <v>4</v>
      </c>
      <c r="I1652" s="83" t="str">
        <f>IFERROR(VLOOKUP(A1652,'Alíquotas - CADPREV'!$B$2152:$N$4324,8,FALSE),"")</f>
        <v/>
      </c>
      <c r="J1652" s="83" t="str">
        <f>IF(H1652="RPPS",VLOOKUP(A1652,' Legislação Benef - GESCON'!$B$4:$I$2159,3,FALSE),"")</f>
        <v/>
      </c>
      <c r="K1652" s="83" t="str">
        <f>IF(H1652="RPPS",VLOOKUP(A1652,' Legislação Benef - GESCON'!$B$4:$I$2159,6,FALSE),"")</f>
        <v/>
      </c>
      <c r="L1652" s="83" t="str">
        <f>IF(H1652="RPPS",IFERROR(IF(VLOOKUP(A1652,'Suspensão de repasses - GESCON'!$D$3:$J$1048576,7,FALSE)="Validada","SIM","NÃO"),"NÃO"),"")</f>
        <v/>
      </c>
    </row>
    <row r="1653" spans="1:12" s="19" customFormat="1" ht="15" hidden="1" customHeight="1" x14ac:dyDescent="0.25">
      <c r="A1653" s="88" t="s">
        <v>7020</v>
      </c>
      <c r="B1653" s="40" t="s">
        <v>2554</v>
      </c>
      <c r="C1653" s="82" t="s">
        <v>10959</v>
      </c>
      <c r="D1653" s="82"/>
      <c r="E1653" s="82"/>
      <c r="F1653" s="82"/>
      <c r="G1653" s="82"/>
      <c r="H1653" s="40" t="s">
        <v>4</v>
      </c>
      <c r="I1653" s="83" t="str">
        <f>IFERROR(VLOOKUP(A1653,'Alíquotas - CADPREV'!$B$2152:$N$4324,8,FALSE),"")</f>
        <v/>
      </c>
      <c r="J1653" s="83" t="str">
        <f>IF(H1653="RPPS",VLOOKUP(A1653,' Legislação Benef - GESCON'!$B$4:$I$2159,3,FALSE),"")</f>
        <v/>
      </c>
      <c r="K1653" s="83" t="str">
        <f>IF(H1653="RPPS",VLOOKUP(A1653,' Legislação Benef - GESCON'!$B$4:$I$2159,6,FALSE),"")</f>
        <v/>
      </c>
      <c r="L1653" s="83" t="str">
        <f>IF(H1653="RPPS",IFERROR(IF(VLOOKUP(A1653,'Suspensão de repasses - GESCON'!$D$3:$J$1048576,7,FALSE)="Validada","SIM","NÃO"),"NÃO"),"")</f>
        <v/>
      </c>
    </row>
    <row r="1654" spans="1:12" s="19" customFormat="1" ht="15" hidden="1" customHeight="1" x14ac:dyDescent="0.25">
      <c r="A1654" s="88" t="s">
        <v>7021</v>
      </c>
      <c r="B1654" s="40" t="s">
        <v>4626</v>
      </c>
      <c r="C1654" s="82" t="s">
        <v>10959</v>
      </c>
      <c r="D1654" s="82"/>
      <c r="E1654" s="82"/>
      <c r="F1654" s="82"/>
      <c r="G1654" s="82"/>
      <c r="H1654" s="40" t="s">
        <v>4</v>
      </c>
      <c r="I1654" s="83" t="str">
        <f>IFERROR(VLOOKUP(A1654,'Alíquotas - CADPREV'!$B$2152:$N$4324,8,FALSE),"")</f>
        <v/>
      </c>
      <c r="J1654" s="83" t="str">
        <f>IF(H1654="RPPS",VLOOKUP(A1654,' Legislação Benef - GESCON'!$B$4:$I$2159,3,FALSE),"")</f>
        <v/>
      </c>
      <c r="K1654" s="83" t="str">
        <f>IF(H1654="RPPS",VLOOKUP(A1654,' Legislação Benef - GESCON'!$B$4:$I$2159,6,FALSE),"")</f>
        <v/>
      </c>
      <c r="L1654" s="83" t="str">
        <f>IF(H1654="RPPS",IFERROR(IF(VLOOKUP(A1654,'Suspensão de repasses - GESCON'!$D$3:$J$1048576,7,FALSE)="Validada","SIM","NÃO"),"NÃO"),"")</f>
        <v/>
      </c>
    </row>
    <row r="1655" spans="1:12" s="19" customFormat="1" ht="15" hidden="1" customHeight="1" x14ac:dyDescent="0.25">
      <c r="A1655" s="88" t="s">
        <v>7022</v>
      </c>
      <c r="B1655" s="40" t="s">
        <v>4626</v>
      </c>
      <c r="C1655" s="82" t="s">
        <v>10959</v>
      </c>
      <c r="D1655" s="82"/>
      <c r="E1655" s="82"/>
      <c r="F1655" s="82"/>
      <c r="G1655" s="82"/>
      <c r="H1655" s="40" t="s">
        <v>4</v>
      </c>
      <c r="I1655" s="83" t="str">
        <f>IFERROR(VLOOKUP(A1655,'Alíquotas - CADPREV'!$B$2152:$N$4324,8,FALSE),"")</f>
        <v/>
      </c>
      <c r="J1655" s="83" t="str">
        <f>IF(H1655="RPPS",VLOOKUP(A1655,' Legislação Benef - GESCON'!$B$4:$I$2159,3,FALSE),"")</f>
        <v/>
      </c>
      <c r="K1655" s="83" t="str">
        <f>IF(H1655="RPPS",VLOOKUP(A1655,' Legislação Benef - GESCON'!$B$4:$I$2159,6,FALSE),"")</f>
        <v/>
      </c>
      <c r="L1655" s="83" t="str">
        <f>IF(H1655="RPPS",IFERROR(IF(VLOOKUP(A1655,'Suspensão de repasses - GESCON'!$D$3:$J$1048576,7,FALSE)="Validada","SIM","NÃO"),"NÃO"),"")</f>
        <v/>
      </c>
    </row>
    <row r="1656" spans="1:12" s="19" customFormat="1" ht="15" customHeight="1" x14ac:dyDescent="0.25">
      <c r="A1656" s="88" t="s">
        <v>7023</v>
      </c>
      <c r="B1656" s="40" t="s">
        <v>4626</v>
      </c>
      <c r="C1656" s="82" t="s">
        <v>10958</v>
      </c>
      <c r="D1656" s="82">
        <v>4045</v>
      </c>
      <c r="E1656" s="82">
        <v>359</v>
      </c>
      <c r="F1656" s="82">
        <v>82</v>
      </c>
      <c r="G1656" s="82">
        <v>4486</v>
      </c>
      <c r="H1656" s="40" t="s">
        <v>2</v>
      </c>
      <c r="I1656" s="83" t="str">
        <f>IFERROR(VLOOKUP(A1656,'Alíquotas - CADPREV'!$B$2152:$N$4324,8,FALSE),"")</f>
        <v>SIM</v>
      </c>
      <c r="J1656" s="83" t="str">
        <f>IF(H1656="RPPS",VLOOKUP(A1656,' Legislação Benef - GESCON'!$B$4:$I$2159,3,FALSE),"")</f>
        <v>NÃO</v>
      </c>
      <c r="K1656" s="83" t="str">
        <f>IF(H1656="RPPS",VLOOKUP(A1656,' Legislação Benef - GESCON'!$B$4:$I$2159,6,FALSE),"")</f>
        <v>NÃO</v>
      </c>
      <c r="L1656" s="83" t="str">
        <f>IF(H1656="RPPS",IFERROR(IF(VLOOKUP(A1656,'Suspensão de repasses - GESCON'!$D$3:$J$1048576,7,FALSE)="Validada","SIM","NÃO"),"NÃO"),"")</f>
        <v>NÃO</v>
      </c>
    </row>
    <row r="1657" spans="1:12" s="19" customFormat="1" ht="15" hidden="1" customHeight="1" x14ac:dyDescent="0.25">
      <c r="A1657" s="88" t="s">
        <v>7024</v>
      </c>
      <c r="B1657" s="40" t="s">
        <v>4626</v>
      </c>
      <c r="C1657" s="82" t="s">
        <v>10959</v>
      </c>
      <c r="D1657" s="82"/>
      <c r="E1657" s="82"/>
      <c r="F1657" s="82"/>
      <c r="G1657" s="82"/>
      <c r="H1657" s="40" t="s">
        <v>4</v>
      </c>
      <c r="I1657" s="83" t="str">
        <f>IFERROR(VLOOKUP(A1657,'Alíquotas - CADPREV'!$B$2152:$N$4324,8,FALSE),"")</f>
        <v/>
      </c>
      <c r="J1657" s="83" t="str">
        <f>IF(H1657="RPPS",VLOOKUP(A1657,' Legislação Benef - GESCON'!$B$4:$I$2159,3,FALSE),"")</f>
        <v/>
      </c>
      <c r="K1657" s="83" t="str">
        <f>IF(H1657="RPPS",VLOOKUP(A1657,' Legislação Benef - GESCON'!$B$4:$I$2159,6,FALSE),"")</f>
        <v/>
      </c>
      <c r="L1657" s="83" t="str">
        <f>IF(H1657="RPPS",IFERROR(IF(VLOOKUP(A1657,'Suspensão de repasses - GESCON'!$D$3:$J$1048576,7,FALSE)="Validada","SIM","NÃO"),"NÃO"),"")</f>
        <v/>
      </c>
    </row>
    <row r="1658" spans="1:12" s="19" customFormat="1" ht="15" customHeight="1" x14ac:dyDescent="0.25">
      <c r="A1658" s="88" t="s">
        <v>7025</v>
      </c>
      <c r="B1658" s="40" t="s">
        <v>3812</v>
      </c>
      <c r="C1658" s="82" t="s">
        <v>10958</v>
      </c>
      <c r="D1658" s="82">
        <v>292</v>
      </c>
      <c r="E1658" s="82">
        <v>84</v>
      </c>
      <c r="F1658" s="82">
        <v>16</v>
      </c>
      <c r="G1658" s="82">
        <v>392</v>
      </c>
      <c r="H1658" s="40" t="s">
        <v>2</v>
      </c>
      <c r="I1658" s="83" t="str">
        <f>IFERROR(VLOOKUP(A1658,'Alíquotas - CADPREV'!$B$2152:$N$4324,8,FALSE),"")</f>
        <v>SIM</v>
      </c>
      <c r="J1658" s="83" t="str">
        <f>IF(H1658="RPPS",VLOOKUP(A1658,' Legislação Benef - GESCON'!$B$4:$I$2159,3,FALSE),"")</f>
        <v>NÃO</v>
      </c>
      <c r="K1658" s="83" t="str">
        <f>IF(H1658="RPPS",VLOOKUP(A1658,' Legislação Benef - GESCON'!$B$4:$I$2159,6,FALSE),"")</f>
        <v>NÃO</v>
      </c>
      <c r="L1658" s="83" t="str">
        <f>IF(H1658="RPPS",IFERROR(IF(VLOOKUP(A1658,'Suspensão de repasses - GESCON'!$D$3:$J$1048576,7,FALSE)="Validada","SIM","NÃO"),"NÃO"),"")</f>
        <v>NÃO</v>
      </c>
    </row>
    <row r="1659" spans="1:12" s="19" customFormat="1" ht="15" customHeight="1" x14ac:dyDescent="0.25">
      <c r="A1659" s="88" t="s">
        <v>7026</v>
      </c>
      <c r="B1659" s="40" t="s">
        <v>3601</v>
      </c>
      <c r="C1659" s="82" t="s">
        <v>10958</v>
      </c>
      <c r="D1659" s="82"/>
      <c r="E1659" s="82"/>
      <c r="F1659" s="82"/>
      <c r="G1659" s="82"/>
      <c r="H1659" s="40" t="s">
        <v>2</v>
      </c>
      <c r="I1659" s="83" t="str">
        <f>IFERROR(VLOOKUP(A1659,'Alíquotas - CADPREV'!$B$2152:$N$4324,8,FALSE),"")</f>
        <v>NÃO</v>
      </c>
      <c r="J1659" s="83" t="str">
        <f>IF(H1659="RPPS",VLOOKUP(A1659,' Legislação Benef - GESCON'!$B$4:$I$2159,3,FALSE),"")</f>
        <v>NÃO</v>
      </c>
      <c r="K1659" s="83" t="str">
        <f>IF(H1659="RPPS",VLOOKUP(A1659,' Legislação Benef - GESCON'!$B$4:$I$2159,6,FALSE),"")</f>
        <v>NÃO</v>
      </c>
      <c r="L1659" s="83" t="str">
        <f>IF(H1659="RPPS",IFERROR(IF(VLOOKUP(A1659,'Suspensão de repasses - GESCON'!$D$3:$J$1048576,7,FALSE)="Validada","SIM","NÃO"),"NÃO"),"")</f>
        <v>NÃO</v>
      </c>
    </row>
    <row r="1660" spans="1:12" s="19" customFormat="1" ht="15" hidden="1" customHeight="1" x14ac:dyDescent="0.25">
      <c r="A1660" s="88" t="s">
        <v>7027</v>
      </c>
      <c r="B1660" s="40" t="s">
        <v>215</v>
      </c>
      <c r="C1660" s="82" t="s">
        <v>10959</v>
      </c>
      <c r="D1660" s="82"/>
      <c r="E1660" s="82"/>
      <c r="F1660" s="82"/>
      <c r="G1660" s="82"/>
      <c r="H1660" s="40" t="s">
        <v>4</v>
      </c>
      <c r="I1660" s="83" t="str">
        <f>IFERROR(VLOOKUP(A1660,'Alíquotas - CADPREV'!$B$2152:$N$4324,8,FALSE),"")</f>
        <v/>
      </c>
      <c r="J1660" s="83" t="str">
        <f>IF(H1660="RPPS",VLOOKUP(A1660,' Legislação Benef - GESCON'!$B$4:$I$2159,3,FALSE),"")</f>
        <v/>
      </c>
      <c r="K1660" s="83" t="str">
        <f>IF(H1660="RPPS",VLOOKUP(A1660,' Legislação Benef - GESCON'!$B$4:$I$2159,6,FALSE),"")</f>
        <v/>
      </c>
      <c r="L1660" s="83" t="str">
        <f>IF(H1660="RPPS",IFERROR(IF(VLOOKUP(A1660,'Suspensão de repasses - GESCON'!$D$3:$J$1048576,7,FALSE)="Validada","SIM","NÃO"),"NÃO"),"")</f>
        <v/>
      </c>
    </row>
    <row r="1661" spans="1:12" s="19" customFormat="1" ht="15" customHeight="1" x14ac:dyDescent="0.25">
      <c r="A1661" s="88" t="s">
        <v>7028</v>
      </c>
      <c r="B1661" s="40" t="s">
        <v>3812</v>
      </c>
      <c r="C1661" s="82" t="s">
        <v>10958</v>
      </c>
      <c r="D1661" s="82">
        <v>638</v>
      </c>
      <c r="E1661" s="82">
        <v>178</v>
      </c>
      <c r="F1661" s="82">
        <v>34</v>
      </c>
      <c r="G1661" s="82">
        <v>850</v>
      </c>
      <c r="H1661" s="40" t="s">
        <v>2</v>
      </c>
      <c r="I1661" s="83" t="str">
        <f>IFERROR(VLOOKUP(A1661,'Alíquotas - CADPREV'!$B$2152:$N$4324,8,FALSE),"")</f>
        <v>NÃO</v>
      </c>
      <c r="J1661" s="83" t="str">
        <f>IF(H1661="RPPS",VLOOKUP(A1661,' Legislação Benef - GESCON'!$B$4:$I$2159,3,FALSE),"")</f>
        <v>NÃO</v>
      </c>
      <c r="K1661" s="83" t="str">
        <f>IF(H1661="RPPS",VLOOKUP(A1661,' Legislação Benef - GESCON'!$B$4:$I$2159,6,FALSE),"")</f>
        <v>NÃO</v>
      </c>
      <c r="L1661" s="83" t="str">
        <f>IF(H1661="RPPS",IFERROR(IF(VLOOKUP(A1661,'Suspensão de repasses - GESCON'!$D$3:$J$1048576,7,FALSE)="Validada","SIM","NÃO"),"NÃO"),"")</f>
        <v>NÃO</v>
      </c>
    </row>
    <row r="1662" spans="1:12" s="19" customFormat="1" ht="15" hidden="1" customHeight="1" x14ac:dyDescent="0.25">
      <c r="A1662" s="88" t="s">
        <v>7029</v>
      </c>
      <c r="B1662" s="40" t="s">
        <v>3143</v>
      </c>
      <c r="C1662" s="82" t="s">
        <v>10959</v>
      </c>
      <c r="D1662" s="82"/>
      <c r="E1662" s="82"/>
      <c r="F1662" s="82"/>
      <c r="G1662" s="82"/>
      <c r="H1662" s="40" t="s">
        <v>4</v>
      </c>
      <c r="I1662" s="83" t="str">
        <f>IFERROR(VLOOKUP(A1662,'Alíquotas - CADPREV'!$B$2152:$N$4324,8,FALSE),"")</f>
        <v/>
      </c>
      <c r="J1662" s="83" t="str">
        <f>IF(H1662="RPPS",VLOOKUP(A1662,' Legislação Benef - GESCON'!$B$4:$I$2159,3,FALSE),"")</f>
        <v/>
      </c>
      <c r="K1662" s="83" t="str">
        <f>IF(H1662="RPPS",VLOOKUP(A1662,' Legislação Benef - GESCON'!$B$4:$I$2159,6,FALSE),"")</f>
        <v/>
      </c>
      <c r="L1662" s="83" t="str">
        <f>IF(H1662="RPPS",IFERROR(IF(VLOOKUP(A1662,'Suspensão de repasses - GESCON'!$D$3:$J$1048576,7,FALSE)="Validada","SIM","NÃO"),"NÃO"),"")</f>
        <v/>
      </c>
    </row>
    <row r="1663" spans="1:12" s="19" customFormat="1" ht="15" hidden="1" customHeight="1" x14ac:dyDescent="0.25">
      <c r="A1663" s="88" t="s">
        <v>7030</v>
      </c>
      <c r="B1663" s="40" t="s">
        <v>3143</v>
      </c>
      <c r="C1663" s="82" t="s">
        <v>10959</v>
      </c>
      <c r="D1663" s="82"/>
      <c r="E1663" s="82"/>
      <c r="F1663" s="82"/>
      <c r="G1663" s="82"/>
      <c r="H1663" s="40" t="s">
        <v>4</v>
      </c>
      <c r="I1663" s="83" t="str">
        <f>IFERROR(VLOOKUP(A1663,'Alíquotas - CADPREV'!$B$2152:$N$4324,8,FALSE),"")</f>
        <v/>
      </c>
      <c r="J1663" s="83" t="str">
        <f>IF(H1663="RPPS",VLOOKUP(A1663,' Legislação Benef - GESCON'!$B$4:$I$2159,3,FALSE),"")</f>
        <v/>
      </c>
      <c r="K1663" s="83" t="str">
        <f>IF(H1663="RPPS",VLOOKUP(A1663,' Legislação Benef - GESCON'!$B$4:$I$2159,6,FALSE),"")</f>
        <v/>
      </c>
      <c r="L1663" s="83" t="str">
        <f>IF(H1663="RPPS",IFERROR(IF(VLOOKUP(A1663,'Suspensão de repasses - GESCON'!$D$3:$J$1048576,7,FALSE)="Validada","SIM","NÃO"),"NÃO"),"")</f>
        <v/>
      </c>
    </row>
    <row r="1664" spans="1:12" s="19" customFormat="1" ht="15" customHeight="1" x14ac:dyDescent="0.25">
      <c r="A1664" s="88" t="s">
        <v>7031</v>
      </c>
      <c r="B1664" s="40" t="s">
        <v>1356</v>
      </c>
      <c r="C1664" s="82" t="s">
        <v>10958</v>
      </c>
      <c r="D1664" s="82">
        <v>263</v>
      </c>
      <c r="E1664" s="82">
        <v>57</v>
      </c>
      <c r="F1664" s="82">
        <v>10</v>
      </c>
      <c r="G1664" s="82">
        <v>330</v>
      </c>
      <c r="H1664" s="40" t="s">
        <v>2</v>
      </c>
      <c r="I1664" s="83" t="str">
        <f>IFERROR(VLOOKUP(A1664,'Alíquotas - CADPREV'!$B$2152:$N$4324,8,FALSE),"")</f>
        <v>NÃO</v>
      </c>
      <c r="J1664" s="83" t="str">
        <f>IF(H1664="RPPS",VLOOKUP(A1664,' Legislação Benef - GESCON'!$B$4:$I$2159,3,FALSE),"")</f>
        <v>NÃO</v>
      </c>
      <c r="K1664" s="83" t="str">
        <f>IF(H1664="RPPS",VLOOKUP(A1664,' Legislação Benef - GESCON'!$B$4:$I$2159,6,FALSE),"")</f>
        <v>NÃO</v>
      </c>
      <c r="L1664" s="83" t="str">
        <f>IF(H1664="RPPS",IFERROR(IF(VLOOKUP(A1664,'Suspensão de repasses - GESCON'!$D$3:$J$1048576,7,FALSE)="Validada","SIM","NÃO"),"NÃO"),"")</f>
        <v>NÃO</v>
      </c>
    </row>
    <row r="1665" spans="1:12" s="19" customFormat="1" ht="15" customHeight="1" x14ac:dyDescent="0.25">
      <c r="A1665" s="88" t="s">
        <v>7032</v>
      </c>
      <c r="B1665" s="40" t="s">
        <v>4626</v>
      </c>
      <c r="C1665" s="82" t="s">
        <v>10958</v>
      </c>
      <c r="D1665" s="82">
        <v>828</v>
      </c>
      <c r="E1665" s="82">
        <v>42</v>
      </c>
      <c r="F1665" s="82">
        <v>13</v>
      </c>
      <c r="G1665" s="82">
        <v>883</v>
      </c>
      <c r="H1665" s="40" t="s">
        <v>2</v>
      </c>
      <c r="I1665" s="83" t="str">
        <f>IFERROR(VLOOKUP(A1665,'Alíquotas - CADPREV'!$B$2152:$N$4324,8,FALSE),"")</f>
        <v>NÃO</v>
      </c>
      <c r="J1665" s="83" t="str">
        <f>IF(H1665="RPPS",VLOOKUP(A1665,' Legislação Benef - GESCON'!$B$4:$I$2159,3,FALSE),"")</f>
        <v>NÃO</v>
      </c>
      <c r="K1665" s="83" t="str">
        <f>IF(H1665="RPPS",VLOOKUP(A1665,' Legislação Benef - GESCON'!$B$4:$I$2159,6,FALSE),"")</f>
        <v>NÃO</v>
      </c>
      <c r="L1665" s="83" t="str">
        <f>IF(H1665="RPPS",IFERROR(IF(VLOOKUP(A1665,'Suspensão de repasses - GESCON'!$D$3:$J$1048576,7,FALSE)="Validada","SIM","NÃO"),"NÃO"),"")</f>
        <v>NÃO</v>
      </c>
    </row>
    <row r="1666" spans="1:12" s="19" customFormat="1" ht="15" hidden="1" customHeight="1" x14ac:dyDescent="0.25">
      <c r="A1666" s="88" t="s">
        <v>7033</v>
      </c>
      <c r="B1666" s="40" t="s">
        <v>1356</v>
      </c>
      <c r="C1666" s="82" t="s">
        <v>10959</v>
      </c>
      <c r="D1666" s="82"/>
      <c r="E1666" s="82"/>
      <c r="F1666" s="82"/>
      <c r="G1666" s="82"/>
      <c r="H1666" s="40" t="s">
        <v>4</v>
      </c>
      <c r="I1666" s="83" t="str">
        <f>IFERROR(VLOOKUP(A1666,'Alíquotas - CADPREV'!$B$2152:$N$4324,8,FALSE),"")</f>
        <v/>
      </c>
      <c r="J1666" s="83" t="str">
        <f>IF(H1666="RPPS",VLOOKUP(A1666,' Legislação Benef - GESCON'!$B$4:$I$2159,3,FALSE),"")</f>
        <v/>
      </c>
      <c r="K1666" s="83" t="str">
        <f>IF(H1666="RPPS",VLOOKUP(A1666,' Legislação Benef - GESCON'!$B$4:$I$2159,6,FALSE),"")</f>
        <v/>
      </c>
      <c r="L1666" s="83" t="str">
        <f>IF(H1666="RPPS",IFERROR(IF(VLOOKUP(A1666,'Suspensão de repasses - GESCON'!$D$3:$J$1048576,7,FALSE)="Validada","SIM","NÃO"),"NÃO"),"")</f>
        <v/>
      </c>
    </row>
    <row r="1667" spans="1:12" s="19" customFormat="1" ht="15" hidden="1" customHeight="1" x14ac:dyDescent="0.25">
      <c r="A1667" s="88" t="s">
        <v>7034</v>
      </c>
      <c r="B1667" s="40" t="s">
        <v>3513</v>
      </c>
      <c r="C1667" s="82" t="s">
        <v>10959</v>
      </c>
      <c r="D1667" s="82"/>
      <c r="E1667" s="82"/>
      <c r="F1667" s="82"/>
      <c r="G1667" s="82"/>
      <c r="H1667" s="40" t="s">
        <v>4</v>
      </c>
      <c r="I1667" s="83" t="str">
        <f>IFERROR(VLOOKUP(A1667,'Alíquotas - CADPREV'!$B$2152:$N$4324,8,FALSE),"")</f>
        <v/>
      </c>
      <c r="J1667" s="83" t="str">
        <f>IF(H1667="RPPS",VLOOKUP(A1667,' Legislação Benef - GESCON'!$B$4:$I$2159,3,FALSE),"")</f>
        <v/>
      </c>
      <c r="K1667" s="83" t="str">
        <f>IF(H1667="RPPS",VLOOKUP(A1667,' Legislação Benef - GESCON'!$B$4:$I$2159,6,FALSE),"")</f>
        <v/>
      </c>
      <c r="L1667" s="83" t="str">
        <f>IF(H1667="RPPS",IFERROR(IF(VLOOKUP(A1667,'Suspensão de repasses - GESCON'!$D$3:$J$1048576,7,FALSE)="Validada","SIM","NÃO"),"NÃO"),"")</f>
        <v/>
      </c>
    </row>
    <row r="1668" spans="1:12" s="19" customFormat="1" ht="15" customHeight="1" x14ac:dyDescent="0.25">
      <c r="A1668" s="88" t="s">
        <v>7035</v>
      </c>
      <c r="B1668" s="40" t="s">
        <v>3812</v>
      </c>
      <c r="C1668" s="82" t="s">
        <v>10958</v>
      </c>
      <c r="D1668" s="82">
        <v>93</v>
      </c>
      <c r="E1668" s="82">
        <v>12</v>
      </c>
      <c r="F1668" s="82">
        <v>5</v>
      </c>
      <c r="G1668" s="82">
        <v>110</v>
      </c>
      <c r="H1668" s="40" t="s">
        <v>2</v>
      </c>
      <c r="I1668" s="83" t="str">
        <f>IFERROR(VLOOKUP(A1668,'Alíquotas - CADPREV'!$B$2152:$N$4324,8,FALSE),"")</f>
        <v>NÃO</v>
      </c>
      <c r="J1668" s="83" t="str">
        <f>IF(H1668="RPPS",VLOOKUP(A1668,' Legislação Benef - GESCON'!$B$4:$I$2159,3,FALSE),"")</f>
        <v>NÃO</v>
      </c>
      <c r="K1668" s="83" t="str">
        <f>IF(H1668="RPPS",VLOOKUP(A1668,' Legislação Benef - GESCON'!$B$4:$I$2159,6,FALSE),"")</f>
        <v>NÃO</v>
      </c>
      <c r="L1668" s="83" t="str">
        <f>IF(H1668="RPPS",IFERROR(IF(VLOOKUP(A1668,'Suspensão de repasses - GESCON'!$D$3:$J$1048576,7,FALSE)="Validada","SIM","NÃO"),"NÃO"),"")</f>
        <v>NÃO</v>
      </c>
    </row>
    <row r="1669" spans="1:12" s="19" customFormat="1" ht="15" customHeight="1" x14ac:dyDescent="0.25">
      <c r="A1669" s="88" t="s">
        <v>7036</v>
      </c>
      <c r="B1669" s="40" t="s">
        <v>3812</v>
      </c>
      <c r="C1669" s="82" t="s">
        <v>10958</v>
      </c>
      <c r="D1669" s="82">
        <v>233</v>
      </c>
      <c r="E1669" s="82">
        <v>120</v>
      </c>
      <c r="F1669" s="82">
        <v>17</v>
      </c>
      <c r="G1669" s="82">
        <v>370</v>
      </c>
      <c r="H1669" s="40" t="s">
        <v>2</v>
      </c>
      <c r="I1669" s="83" t="str">
        <f>IFERROR(VLOOKUP(A1669,'Alíquotas - CADPREV'!$B$2152:$N$4324,8,FALSE),"")</f>
        <v>SIM</v>
      </c>
      <c r="J1669" s="83" t="str">
        <f>IF(H1669="RPPS",VLOOKUP(A1669,' Legislação Benef - GESCON'!$B$4:$I$2159,3,FALSE),"")</f>
        <v>NÃO</v>
      </c>
      <c r="K1669" s="83" t="str">
        <f>IF(H1669="RPPS",VLOOKUP(A1669,' Legislação Benef - GESCON'!$B$4:$I$2159,6,FALSE),"")</f>
        <v>SIM</v>
      </c>
      <c r="L1669" s="83" t="str">
        <f>IF(H1669="RPPS",IFERROR(IF(VLOOKUP(A1669,'Suspensão de repasses - GESCON'!$D$3:$J$1048576,7,FALSE)="Validada","SIM","NÃO"),"NÃO"),"")</f>
        <v>NÃO</v>
      </c>
    </row>
    <row r="1670" spans="1:12" s="19" customFormat="1" ht="15" hidden="1" customHeight="1" x14ac:dyDescent="0.25">
      <c r="A1670" s="88" t="s">
        <v>7037</v>
      </c>
      <c r="B1670" s="40" t="s">
        <v>1356</v>
      </c>
      <c r="C1670" s="82" t="s">
        <v>10959</v>
      </c>
      <c r="D1670" s="82"/>
      <c r="E1670" s="82"/>
      <c r="F1670" s="82"/>
      <c r="G1670" s="82"/>
      <c r="H1670" s="40" t="s">
        <v>4</v>
      </c>
      <c r="I1670" s="83" t="str">
        <f>IFERROR(VLOOKUP(A1670,'Alíquotas - CADPREV'!$B$2152:$N$4324,8,FALSE),"")</f>
        <v/>
      </c>
      <c r="J1670" s="83" t="str">
        <f>IF(H1670="RPPS",VLOOKUP(A1670,' Legislação Benef - GESCON'!$B$4:$I$2159,3,FALSE),"")</f>
        <v/>
      </c>
      <c r="K1670" s="83" t="str">
        <f>IF(H1670="RPPS",VLOOKUP(A1670,' Legislação Benef - GESCON'!$B$4:$I$2159,6,FALSE),"")</f>
        <v/>
      </c>
      <c r="L1670" s="83" t="str">
        <f>IF(H1670="RPPS",IFERROR(IF(VLOOKUP(A1670,'Suspensão de repasses - GESCON'!$D$3:$J$1048576,7,FALSE)="Validada","SIM","NÃO"),"NÃO"),"")</f>
        <v/>
      </c>
    </row>
    <row r="1671" spans="1:12" s="19" customFormat="1" ht="15" hidden="1" customHeight="1" x14ac:dyDescent="0.25">
      <c r="A1671" s="88" t="s">
        <v>7038</v>
      </c>
      <c r="B1671" s="40" t="s">
        <v>215</v>
      </c>
      <c r="C1671" s="82" t="s">
        <v>10959</v>
      </c>
      <c r="D1671" s="82"/>
      <c r="E1671" s="82"/>
      <c r="F1671" s="82"/>
      <c r="G1671" s="82"/>
      <c r="H1671" s="40" t="s">
        <v>4</v>
      </c>
      <c r="I1671" s="83" t="str">
        <f>IFERROR(VLOOKUP(A1671,'Alíquotas - CADPREV'!$B$2152:$N$4324,8,FALSE),"")</f>
        <v/>
      </c>
      <c r="J1671" s="83" t="str">
        <f>IF(H1671="RPPS",VLOOKUP(A1671,' Legislação Benef - GESCON'!$B$4:$I$2159,3,FALSE),"")</f>
        <v/>
      </c>
      <c r="K1671" s="83" t="str">
        <f>IF(H1671="RPPS",VLOOKUP(A1671,' Legislação Benef - GESCON'!$B$4:$I$2159,6,FALSE),"")</f>
        <v/>
      </c>
      <c r="L1671" s="83" t="str">
        <f>IF(H1671="RPPS",IFERROR(IF(VLOOKUP(A1671,'Suspensão de repasses - GESCON'!$D$3:$J$1048576,7,FALSE)="Validada","SIM","NÃO"),"NÃO"),"")</f>
        <v/>
      </c>
    </row>
    <row r="1672" spans="1:12" s="19" customFormat="1" ht="15" hidden="1" customHeight="1" x14ac:dyDescent="0.25">
      <c r="A1672" s="88" t="s">
        <v>7039</v>
      </c>
      <c r="B1672" s="40" t="s">
        <v>4289</v>
      </c>
      <c r="C1672" s="82" t="s">
        <v>10959</v>
      </c>
      <c r="D1672" s="82"/>
      <c r="E1672" s="82"/>
      <c r="F1672" s="82"/>
      <c r="G1672" s="82"/>
      <c r="H1672" s="40" t="s">
        <v>4</v>
      </c>
      <c r="I1672" s="83" t="str">
        <f>IFERROR(VLOOKUP(A1672,'Alíquotas - CADPREV'!$B$2152:$N$4324,8,FALSE),"")</f>
        <v/>
      </c>
      <c r="J1672" s="83" t="str">
        <f>IF(H1672="RPPS",VLOOKUP(A1672,' Legislação Benef - GESCON'!$B$4:$I$2159,3,FALSE),"")</f>
        <v/>
      </c>
      <c r="K1672" s="83" t="str">
        <f>IF(H1672="RPPS",VLOOKUP(A1672,' Legislação Benef - GESCON'!$B$4:$I$2159,6,FALSE),"")</f>
        <v/>
      </c>
      <c r="L1672" s="83" t="str">
        <f>IF(H1672="RPPS",IFERROR(IF(VLOOKUP(A1672,'Suspensão de repasses - GESCON'!$D$3:$J$1048576,7,FALSE)="Validada","SIM","NÃO"),"NÃO"),"")</f>
        <v/>
      </c>
    </row>
    <row r="1673" spans="1:12" s="19" customFormat="1" ht="15" hidden="1" customHeight="1" x14ac:dyDescent="0.25">
      <c r="A1673" s="88" t="s">
        <v>7040</v>
      </c>
      <c r="B1673" s="40" t="s">
        <v>1356</v>
      </c>
      <c r="C1673" s="82" t="s">
        <v>10959</v>
      </c>
      <c r="D1673" s="82"/>
      <c r="E1673" s="82"/>
      <c r="F1673" s="82"/>
      <c r="G1673" s="82"/>
      <c r="H1673" s="40" t="s">
        <v>4</v>
      </c>
      <c r="I1673" s="83" t="str">
        <f>IFERROR(VLOOKUP(A1673,'Alíquotas - CADPREV'!$B$2152:$N$4324,8,FALSE),"")</f>
        <v/>
      </c>
      <c r="J1673" s="83" t="str">
        <f>IF(H1673="RPPS",VLOOKUP(A1673,' Legislação Benef - GESCON'!$B$4:$I$2159,3,FALSE),"")</f>
        <v/>
      </c>
      <c r="K1673" s="83" t="str">
        <f>IF(H1673="RPPS",VLOOKUP(A1673,' Legislação Benef - GESCON'!$B$4:$I$2159,6,FALSE),"")</f>
        <v/>
      </c>
      <c r="L1673" s="83" t="str">
        <f>IF(H1673="RPPS",IFERROR(IF(VLOOKUP(A1673,'Suspensão de repasses - GESCON'!$D$3:$J$1048576,7,FALSE)="Validada","SIM","NÃO"),"NÃO"),"")</f>
        <v/>
      </c>
    </row>
    <row r="1674" spans="1:12" s="19" customFormat="1" ht="15" hidden="1" customHeight="1" x14ac:dyDescent="0.25">
      <c r="A1674" s="88" t="s">
        <v>7041</v>
      </c>
      <c r="B1674" s="40" t="s">
        <v>3143</v>
      </c>
      <c r="C1674" s="82" t="s">
        <v>10959</v>
      </c>
      <c r="D1674" s="82"/>
      <c r="E1674" s="82"/>
      <c r="F1674" s="82"/>
      <c r="G1674" s="82"/>
      <c r="H1674" s="40" t="s">
        <v>4</v>
      </c>
      <c r="I1674" s="83" t="str">
        <f>IFERROR(VLOOKUP(A1674,'Alíquotas - CADPREV'!$B$2152:$N$4324,8,FALSE),"")</f>
        <v/>
      </c>
      <c r="J1674" s="83" t="str">
        <f>IF(H1674="RPPS",VLOOKUP(A1674,' Legislação Benef - GESCON'!$B$4:$I$2159,3,FALSE),"")</f>
        <v/>
      </c>
      <c r="K1674" s="83" t="str">
        <f>IF(H1674="RPPS",VLOOKUP(A1674,' Legislação Benef - GESCON'!$B$4:$I$2159,6,FALSE),"")</f>
        <v/>
      </c>
      <c r="L1674" s="83" t="str">
        <f>IF(H1674="RPPS",IFERROR(IF(VLOOKUP(A1674,'Suspensão de repasses - GESCON'!$D$3:$J$1048576,7,FALSE)="Validada","SIM","NÃO"),"NÃO"),"")</f>
        <v/>
      </c>
    </row>
    <row r="1675" spans="1:12" s="19" customFormat="1" ht="15" hidden="1" customHeight="1" x14ac:dyDescent="0.25">
      <c r="A1675" s="88" t="s">
        <v>7042</v>
      </c>
      <c r="B1675" s="40" t="s">
        <v>3812</v>
      </c>
      <c r="C1675" s="82" t="s">
        <v>10959</v>
      </c>
      <c r="D1675" s="82"/>
      <c r="E1675" s="82"/>
      <c r="F1675" s="82"/>
      <c r="G1675" s="82"/>
      <c r="H1675" s="40" t="s">
        <v>4</v>
      </c>
      <c r="I1675" s="83" t="str">
        <f>IFERROR(VLOOKUP(A1675,'Alíquotas - CADPREV'!$B$2152:$N$4324,8,FALSE),"")</f>
        <v/>
      </c>
      <c r="J1675" s="83" t="str">
        <f>IF(H1675="RPPS",VLOOKUP(A1675,' Legislação Benef - GESCON'!$B$4:$I$2159,3,FALSE),"")</f>
        <v/>
      </c>
      <c r="K1675" s="83" t="str">
        <f>IF(H1675="RPPS",VLOOKUP(A1675,' Legislação Benef - GESCON'!$B$4:$I$2159,6,FALSE),"")</f>
        <v/>
      </c>
      <c r="L1675" s="83" t="str">
        <f>IF(H1675="RPPS",IFERROR(IF(VLOOKUP(A1675,'Suspensão de repasses - GESCON'!$D$3:$J$1048576,7,FALSE)="Validada","SIM","NÃO"),"NÃO"),"")</f>
        <v/>
      </c>
    </row>
    <row r="1676" spans="1:12" s="19" customFormat="1" ht="15" customHeight="1" x14ac:dyDescent="0.25">
      <c r="A1676" s="88" t="s">
        <v>7043</v>
      </c>
      <c r="B1676" s="40" t="s">
        <v>133</v>
      </c>
      <c r="C1676" s="82" t="s">
        <v>10958</v>
      </c>
      <c r="D1676" s="82">
        <v>489</v>
      </c>
      <c r="E1676" s="82">
        <v>0</v>
      </c>
      <c r="F1676" s="82">
        <v>0</v>
      </c>
      <c r="G1676" s="82">
        <v>489</v>
      </c>
      <c r="H1676" s="40" t="s">
        <v>2</v>
      </c>
      <c r="I1676" s="83" t="str">
        <f>IFERROR(VLOOKUP(A1676,'Alíquotas - CADPREV'!$B$2152:$N$4324,8,FALSE),"")</f>
        <v>NÃO</v>
      </c>
      <c r="J1676" s="83" t="str">
        <f>IF(H1676="RPPS",VLOOKUP(A1676,' Legislação Benef - GESCON'!$B$4:$I$2159,3,FALSE),"")</f>
        <v>NÃO</v>
      </c>
      <c r="K1676" s="83" t="str">
        <f>IF(H1676="RPPS",VLOOKUP(A1676,' Legislação Benef - GESCON'!$B$4:$I$2159,6,FALSE),"")</f>
        <v>NÃO</v>
      </c>
      <c r="L1676" s="83" t="str">
        <f>IF(H1676="RPPS",IFERROR(IF(VLOOKUP(A1676,'Suspensão de repasses - GESCON'!$D$3:$J$1048576,7,FALSE)="Validada","SIM","NÃO"),"NÃO"),"")</f>
        <v>NÃO</v>
      </c>
    </row>
    <row r="1677" spans="1:12" s="19" customFormat="1" ht="15" hidden="1" customHeight="1" x14ac:dyDescent="0.25">
      <c r="A1677" s="88" t="s">
        <v>7044</v>
      </c>
      <c r="B1677" s="40" t="s">
        <v>0</v>
      </c>
      <c r="C1677" s="82" t="s">
        <v>10959</v>
      </c>
      <c r="D1677" s="82"/>
      <c r="E1677" s="82"/>
      <c r="F1677" s="82"/>
      <c r="G1677" s="82"/>
      <c r="H1677" s="40" t="s">
        <v>4</v>
      </c>
      <c r="I1677" s="83" t="str">
        <f>IFERROR(VLOOKUP(A1677,'Alíquotas - CADPREV'!$B$2152:$N$4324,8,FALSE),"")</f>
        <v/>
      </c>
      <c r="J1677" s="83" t="str">
        <f>IF(H1677="RPPS",VLOOKUP(A1677,' Legislação Benef - GESCON'!$B$4:$I$2159,3,FALSE),"")</f>
        <v/>
      </c>
      <c r="K1677" s="83" t="str">
        <f>IF(H1677="RPPS",VLOOKUP(A1677,' Legislação Benef - GESCON'!$B$4:$I$2159,6,FALSE),"")</f>
        <v/>
      </c>
      <c r="L1677" s="83" t="str">
        <f>IF(H1677="RPPS",IFERROR(IF(VLOOKUP(A1677,'Suspensão de repasses - GESCON'!$D$3:$J$1048576,7,FALSE)="Validada","SIM","NÃO"),"NÃO"),"")</f>
        <v/>
      </c>
    </row>
    <row r="1678" spans="1:12" s="19" customFormat="1" ht="15" hidden="1" customHeight="1" x14ac:dyDescent="0.25">
      <c r="A1678" s="88" t="s">
        <v>7045</v>
      </c>
      <c r="B1678" s="40" t="s">
        <v>3601</v>
      </c>
      <c r="C1678" s="82" t="s">
        <v>10959</v>
      </c>
      <c r="D1678" s="82"/>
      <c r="E1678" s="82"/>
      <c r="F1678" s="82"/>
      <c r="G1678" s="82"/>
      <c r="H1678" s="40" t="s">
        <v>4</v>
      </c>
      <c r="I1678" s="83" t="str">
        <f>IFERROR(VLOOKUP(A1678,'Alíquotas - CADPREV'!$B$2152:$N$4324,8,FALSE),"")</f>
        <v/>
      </c>
      <c r="J1678" s="83" t="str">
        <f>IF(H1678="RPPS",VLOOKUP(A1678,' Legislação Benef - GESCON'!$B$4:$I$2159,3,FALSE),"")</f>
        <v/>
      </c>
      <c r="K1678" s="83" t="str">
        <f>IF(H1678="RPPS",VLOOKUP(A1678,' Legislação Benef - GESCON'!$B$4:$I$2159,6,FALSE),"")</f>
        <v/>
      </c>
      <c r="L1678" s="83" t="str">
        <f>IF(H1678="RPPS",IFERROR(IF(VLOOKUP(A1678,'Suspensão de repasses - GESCON'!$D$3:$J$1048576,7,FALSE)="Validada","SIM","NÃO"),"NÃO"),"")</f>
        <v/>
      </c>
    </row>
    <row r="1679" spans="1:12" s="19" customFormat="1" ht="15" customHeight="1" x14ac:dyDescent="0.25">
      <c r="A1679" s="88" t="s">
        <v>7046</v>
      </c>
      <c r="B1679" s="40" t="s">
        <v>3812</v>
      </c>
      <c r="C1679" s="82" t="s">
        <v>10958</v>
      </c>
      <c r="D1679" s="82">
        <v>128</v>
      </c>
      <c r="E1679" s="82">
        <v>1</v>
      </c>
      <c r="F1679" s="82">
        <v>0</v>
      </c>
      <c r="G1679" s="82">
        <v>129</v>
      </c>
      <c r="H1679" s="40" t="s">
        <v>2</v>
      </c>
      <c r="I1679" s="83" t="str">
        <f>IFERROR(VLOOKUP(A1679,'Alíquotas - CADPREV'!$B$2152:$N$4324,8,FALSE),"")</f>
        <v>NÃO</v>
      </c>
      <c r="J1679" s="83" t="str">
        <f>IF(H1679="RPPS",VLOOKUP(A1679,' Legislação Benef - GESCON'!$B$4:$I$2159,3,FALSE),"")</f>
        <v>NÃO</v>
      </c>
      <c r="K1679" s="83" t="str">
        <f>IF(H1679="RPPS",VLOOKUP(A1679,' Legislação Benef - GESCON'!$B$4:$I$2159,6,FALSE),"")</f>
        <v>NÃO</v>
      </c>
      <c r="L1679" s="83" t="str">
        <f>IF(H1679="RPPS",IFERROR(IF(VLOOKUP(A1679,'Suspensão de repasses - GESCON'!$D$3:$J$1048576,7,FALSE)="Validada","SIM","NÃO"),"NÃO"),"")</f>
        <v>NÃO</v>
      </c>
    </row>
    <row r="1680" spans="1:12" s="19" customFormat="1" ht="15" customHeight="1" x14ac:dyDescent="0.25">
      <c r="A1680" s="88" t="s">
        <v>7047</v>
      </c>
      <c r="B1680" s="40" t="s">
        <v>3812</v>
      </c>
      <c r="C1680" s="82" t="s">
        <v>10958</v>
      </c>
      <c r="D1680" s="82">
        <v>2221</v>
      </c>
      <c r="E1680" s="82">
        <v>106</v>
      </c>
      <c r="F1680" s="82">
        <v>5</v>
      </c>
      <c r="G1680" s="82">
        <v>2332</v>
      </c>
      <c r="H1680" s="40" t="s">
        <v>2</v>
      </c>
      <c r="I1680" s="83" t="str">
        <f>IFERROR(VLOOKUP(A1680,'Alíquotas - CADPREV'!$B$2152:$N$4324,8,FALSE),"")</f>
        <v>SIM</v>
      </c>
      <c r="J1680" s="83" t="str">
        <f>IF(H1680="RPPS",VLOOKUP(A1680,' Legislação Benef - GESCON'!$B$4:$I$2159,3,FALSE),"")</f>
        <v>NÃO</v>
      </c>
      <c r="K1680" s="83" t="str">
        <f>IF(H1680="RPPS",VLOOKUP(A1680,' Legislação Benef - GESCON'!$B$4:$I$2159,6,FALSE),"")</f>
        <v>SIM</v>
      </c>
      <c r="L1680" s="83" t="str">
        <f>IF(H1680="RPPS",IFERROR(IF(VLOOKUP(A1680,'Suspensão de repasses - GESCON'!$D$3:$J$1048576,7,FALSE)="Validada","SIM","NÃO"),"NÃO"),"")</f>
        <v>NÃO</v>
      </c>
    </row>
    <row r="1681" spans="1:12" s="19" customFormat="1" ht="15" hidden="1" customHeight="1" x14ac:dyDescent="0.25">
      <c r="A1681" s="88" t="s">
        <v>7048</v>
      </c>
      <c r="B1681" s="40" t="s">
        <v>634</v>
      </c>
      <c r="C1681" s="82" t="s">
        <v>10959</v>
      </c>
      <c r="D1681" s="82"/>
      <c r="E1681" s="82"/>
      <c r="F1681" s="82"/>
      <c r="G1681" s="82"/>
      <c r="H1681" s="40" t="s">
        <v>4</v>
      </c>
      <c r="I1681" s="83" t="str">
        <f>IFERROR(VLOOKUP(A1681,'Alíquotas - CADPREV'!$B$2152:$N$4324,8,FALSE),"")</f>
        <v/>
      </c>
      <c r="J1681" s="83" t="str">
        <f>IF(H1681="RPPS",VLOOKUP(A1681,' Legislação Benef - GESCON'!$B$4:$I$2159,3,FALSE),"")</f>
        <v/>
      </c>
      <c r="K1681" s="83" t="str">
        <f>IF(H1681="RPPS",VLOOKUP(A1681,' Legislação Benef - GESCON'!$B$4:$I$2159,6,FALSE),"")</f>
        <v/>
      </c>
      <c r="L1681" s="83" t="str">
        <f>IF(H1681="RPPS",IFERROR(IF(VLOOKUP(A1681,'Suspensão de repasses - GESCON'!$D$3:$J$1048576,7,FALSE)="Validada","SIM","NÃO"),"NÃO"),"")</f>
        <v/>
      </c>
    </row>
    <row r="1682" spans="1:12" s="19" customFormat="1" ht="15" hidden="1" customHeight="1" x14ac:dyDescent="0.25">
      <c r="A1682" s="88" t="s">
        <v>7049</v>
      </c>
      <c r="B1682" s="40" t="s">
        <v>215</v>
      </c>
      <c r="C1682" s="82" t="s">
        <v>10959</v>
      </c>
      <c r="D1682" s="82"/>
      <c r="E1682" s="82"/>
      <c r="F1682" s="82"/>
      <c r="G1682" s="82"/>
      <c r="H1682" s="40" t="s">
        <v>4</v>
      </c>
      <c r="I1682" s="83" t="str">
        <f>IFERROR(VLOOKUP(A1682,'Alíquotas - CADPREV'!$B$2152:$N$4324,8,FALSE),"")</f>
        <v/>
      </c>
      <c r="J1682" s="83" t="str">
        <f>IF(H1682="RPPS",VLOOKUP(A1682,' Legislação Benef - GESCON'!$B$4:$I$2159,3,FALSE),"")</f>
        <v/>
      </c>
      <c r="K1682" s="83" t="str">
        <f>IF(H1682="RPPS",VLOOKUP(A1682,' Legislação Benef - GESCON'!$B$4:$I$2159,6,FALSE),"")</f>
        <v/>
      </c>
      <c r="L1682" s="83" t="str">
        <f>IF(H1682="RPPS",IFERROR(IF(VLOOKUP(A1682,'Suspensão de repasses - GESCON'!$D$3:$J$1048576,7,FALSE)="Validada","SIM","NÃO"),"NÃO"),"")</f>
        <v/>
      </c>
    </row>
    <row r="1683" spans="1:12" s="19" customFormat="1" ht="15" hidden="1" customHeight="1" x14ac:dyDescent="0.25">
      <c r="A1683" s="88" t="s">
        <v>7050</v>
      </c>
      <c r="B1683" s="40" t="s">
        <v>4289</v>
      </c>
      <c r="C1683" s="82" t="s">
        <v>10959</v>
      </c>
      <c r="D1683" s="82"/>
      <c r="E1683" s="82"/>
      <c r="F1683" s="82"/>
      <c r="G1683" s="82"/>
      <c r="H1683" s="40" t="s">
        <v>4</v>
      </c>
      <c r="I1683" s="83" t="str">
        <f>IFERROR(VLOOKUP(A1683,'Alíquotas - CADPREV'!$B$2152:$N$4324,8,FALSE),"")</f>
        <v/>
      </c>
      <c r="J1683" s="83" t="str">
        <f>IF(H1683="RPPS",VLOOKUP(A1683,' Legislação Benef - GESCON'!$B$4:$I$2159,3,FALSE),"")</f>
        <v/>
      </c>
      <c r="K1683" s="83" t="str">
        <f>IF(H1683="RPPS",VLOOKUP(A1683,' Legislação Benef - GESCON'!$B$4:$I$2159,6,FALSE),"")</f>
        <v/>
      </c>
      <c r="L1683" s="83" t="str">
        <f>IF(H1683="RPPS",IFERROR(IF(VLOOKUP(A1683,'Suspensão de repasses - GESCON'!$D$3:$J$1048576,7,FALSE)="Validada","SIM","NÃO"),"NÃO"),"")</f>
        <v/>
      </c>
    </row>
    <row r="1684" spans="1:12" s="19" customFormat="1" ht="15" customHeight="1" x14ac:dyDescent="0.25">
      <c r="A1684" s="88" t="s">
        <v>7051</v>
      </c>
      <c r="B1684" s="40" t="s">
        <v>3812</v>
      </c>
      <c r="C1684" s="82" t="s">
        <v>10958</v>
      </c>
      <c r="D1684" s="82">
        <v>148</v>
      </c>
      <c r="E1684" s="82">
        <v>45</v>
      </c>
      <c r="F1684" s="82">
        <v>5</v>
      </c>
      <c r="G1684" s="82">
        <v>198</v>
      </c>
      <c r="H1684" s="40" t="s">
        <v>2</v>
      </c>
      <c r="I1684" s="83" t="str">
        <f>IFERROR(VLOOKUP(A1684,'Alíquotas - CADPREV'!$B$2152:$N$4324,8,FALSE),"")</f>
        <v>SIM</v>
      </c>
      <c r="J1684" s="83" t="str">
        <f>IF(H1684="RPPS",VLOOKUP(A1684,' Legislação Benef - GESCON'!$B$4:$I$2159,3,FALSE),"")</f>
        <v>NÃO</v>
      </c>
      <c r="K1684" s="83" t="str">
        <f>IF(H1684="RPPS",VLOOKUP(A1684,' Legislação Benef - GESCON'!$B$4:$I$2159,6,FALSE),"")</f>
        <v>NÃO</v>
      </c>
      <c r="L1684" s="83" t="str">
        <f>IF(H1684="RPPS",IFERROR(IF(VLOOKUP(A1684,'Suspensão de repasses - GESCON'!$D$3:$J$1048576,7,FALSE)="Validada","SIM","NÃO"),"NÃO"),"")</f>
        <v>NÃO</v>
      </c>
    </row>
    <row r="1685" spans="1:12" s="19" customFormat="1" ht="15" hidden="1" customHeight="1" x14ac:dyDescent="0.25">
      <c r="A1685" s="88" t="s">
        <v>7052</v>
      </c>
      <c r="B1685" s="40" t="s">
        <v>3812</v>
      </c>
      <c r="C1685" s="82" t="s">
        <v>10959</v>
      </c>
      <c r="D1685" s="82"/>
      <c r="E1685" s="82"/>
      <c r="F1685" s="82"/>
      <c r="G1685" s="82"/>
      <c r="H1685" s="40" t="s">
        <v>4</v>
      </c>
      <c r="I1685" s="83" t="str">
        <f>IFERROR(VLOOKUP(A1685,'Alíquotas - CADPREV'!$B$2152:$N$4324,8,FALSE),"")</f>
        <v/>
      </c>
      <c r="J1685" s="83" t="str">
        <f>IF(H1685="RPPS",VLOOKUP(A1685,' Legislação Benef - GESCON'!$B$4:$I$2159,3,FALSE),"")</f>
        <v/>
      </c>
      <c r="K1685" s="83" t="str">
        <f>IF(H1685="RPPS",VLOOKUP(A1685,' Legislação Benef - GESCON'!$B$4:$I$2159,6,FALSE),"")</f>
        <v/>
      </c>
      <c r="L1685" s="83" t="str">
        <f>IF(H1685="RPPS",IFERROR(IF(VLOOKUP(A1685,'Suspensão de repasses - GESCON'!$D$3:$J$1048576,7,FALSE)="Validada","SIM","NÃO"),"NÃO"),"")</f>
        <v/>
      </c>
    </row>
    <row r="1686" spans="1:12" s="19" customFormat="1" ht="15" hidden="1" customHeight="1" x14ac:dyDescent="0.25">
      <c r="A1686" s="88" t="s">
        <v>7053</v>
      </c>
      <c r="B1686" s="40" t="s">
        <v>3812</v>
      </c>
      <c r="C1686" s="82" t="s">
        <v>10959</v>
      </c>
      <c r="D1686" s="82"/>
      <c r="E1686" s="82"/>
      <c r="F1686" s="82"/>
      <c r="G1686" s="82"/>
      <c r="H1686" s="40" t="s">
        <v>4</v>
      </c>
      <c r="I1686" s="83" t="str">
        <f>IFERROR(VLOOKUP(A1686,'Alíquotas - CADPREV'!$B$2152:$N$4324,8,FALSE),"")</f>
        <v/>
      </c>
      <c r="J1686" s="83" t="str">
        <f>IF(H1686="RPPS",VLOOKUP(A1686,' Legislação Benef - GESCON'!$B$4:$I$2159,3,FALSE),"")</f>
        <v/>
      </c>
      <c r="K1686" s="83" t="str">
        <f>IF(H1686="RPPS",VLOOKUP(A1686,' Legislação Benef - GESCON'!$B$4:$I$2159,6,FALSE),"")</f>
        <v/>
      </c>
      <c r="L1686" s="83" t="str">
        <f>IF(H1686="RPPS",IFERROR(IF(VLOOKUP(A1686,'Suspensão de repasses - GESCON'!$D$3:$J$1048576,7,FALSE)="Validada","SIM","NÃO"),"NÃO"),"")</f>
        <v/>
      </c>
    </row>
    <row r="1687" spans="1:12" s="19" customFormat="1" ht="15" hidden="1" customHeight="1" x14ac:dyDescent="0.25">
      <c r="A1687" s="88" t="s">
        <v>7054</v>
      </c>
      <c r="B1687" s="40" t="s">
        <v>4289</v>
      </c>
      <c r="C1687" s="82" t="s">
        <v>10959</v>
      </c>
      <c r="D1687" s="82"/>
      <c r="E1687" s="82"/>
      <c r="F1687" s="82"/>
      <c r="G1687" s="82"/>
      <c r="H1687" s="40" t="s">
        <v>4</v>
      </c>
      <c r="I1687" s="83" t="str">
        <f>IFERROR(VLOOKUP(A1687,'Alíquotas - CADPREV'!$B$2152:$N$4324,8,FALSE),"")</f>
        <v/>
      </c>
      <c r="J1687" s="83" t="str">
        <f>IF(H1687="RPPS",VLOOKUP(A1687,' Legislação Benef - GESCON'!$B$4:$I$2159,3,FALSE),"")</f>
        <v/>
      </c>
      <c r="K1687" s="83" t="str">
        <f>IF(H1687="RPPS",VLOOKUP(A1687,' Legislação Benef - GESCON'!$B$4:$I$2159,6,FALSE),"")</f>
        <v/>
      </c>
      <c r="L1687" s="83" t="str">
        <f>IF(H1687="RPPS",IFERROR(IF(VLOOKUP(A1687,'Suspensão de repasses - GESCON'!$D$3:$J$1048576,7,FALSE)="Validada","SIM","NÃO"),"NÃO"),"")</f>
        <v/>
      </c>
    </row>
    <row r="1688" spans="1:12" s="19" customFormat="1" ht="15" hidden="1" customHeight="1" x14ac:dyDescent="0.25">
      <c r="A1688" s="88" t="s">
        <v>7055</v>
      </c>
      <c r="B1688" s="40" t="s">
        <v>1356</v>
      </c>
      <c r="C1688" s="82" t="s">
        <v>10959</v>
      </c>
      <c r="D1688" s="82"/>
      <c r="E1688" s="82"/>
      <c r="F1688" s="82"/>
      <c r="G1688" s="82"/>
      <c r="H1688" s="40" t="s">
        <v>4</v>
      </c>
      <c r="I1688" s="83" t="str">
        <f>IFERROR(VLOOKUP(A1688,'Alíquotas - CADPREV'!$B$2152:$N$4324,8,FALSE),"")</f>
        <v/>
      </c>
      <c r="J1688" s="83" t="str">
        <f>IF(H1688="RPPS",VLOOKUP(A1688,' Legislação Benef - GESCON'!$B$4:$I$2159,3,FALSE),"")</f>
        <v/>
      </c>
      <c r="K1688" s="83" t="str">
        <f>IF(H1688="RPPS",VLOOKUP(A1688,' Legislação Benef - GESCON'!$B$4:$I$2159,6,FALSE),"")</f>
        <v/>
      </c>
      <c r="L1688" s="83" t="str">
        <f>IF(H1688="RPPS",IFERROR(IF(VLOOKUP(A1688,'Suspensão de repasses - GESCON'!$D$3:$J$1048576,7,FALSE)="Validada","SIM","NÃO"),"NÃO"),"")</f>
        <v/>
      </c>
    </row>
    <row r="1689" spans="1:12" s="19" customFormat="1" ht="15" customHeight="1" x14ac:dyDescent="0.25">
      <c r="A1689" s="88" t="s">
        <v>7056</v>
      </c>
      <c r="B1689" s="40" t="s">
        <v>2758</v>
      </c>
      <c r="C1689" s="82" t="s">
        <v>10958</v>
      </c>
      <c r="D1689" s="82">
        <v>986</v>
      </c>
      <c r="E1689" s="82">
        <v>551</v>
      </c>
      <c r="F1689" s="82">
        <v>137</v>
      </c>
      <c r="G1689" s="82">
        <v>1674</v>
      </c>
      <c r="H1689" s="40" t="s">
        <v>2</v>
      </c>
      <c r="I1689" s="83" t="str">
        <f>IFERROR(VLOOKUP(A1689,'Alíquotas - CADPREV'!$B$2152:$N$4324,8,FALSE),"")</f>
        <v>NÃO</v>
      </c>
      <c r="J1689" s="83" t="str">
        <f>IF(H1689="RPPS",VLOOKUP(A1689,' Legislação Benef - GESCON'!$B$4:$I$2159,3,FALSE),"")</f>
        <v>NÃO</v>
      </c>
      <c r="K1689" s="83" t="str">
        <f>IF(H1689="RPPS",VLOOKUP(A1689,' Legislação Benef - GESCON'!$B$4:$I$2159,6,FALSE),"")</f>
        <v>NÃO</v>
      </c>
      <c r="L1689" s="83" t="str">
        <f>IF(H1689="RPPS",IFERROR(IF(VLOOKUP(A1689,'Suspensão de repasses - GESCON'!$D$3:$J$1048576,7,FALSE)="Validada","SIM","NÃO"),"NÃO"),"")</f>
        <v>NÃO</v>
      </c>
    </row>
    <row r="1690" spans="1:12" s="19" customFormat="1" ht="15" hidden="1" customHeight="1" x14ac:dyDescent="0.25">
      <c r="A1690" s="88" t="s">
        <v>7057</v>
      </c>
      <c r="B1690" s="40" t="s">
        <v>3812</v>
      </c>
      <c r="C1690" s="82" t="s">
        <v>10959</v>
      </c>
      <c r="D1690" s="82"/>
      <c r="E1690" s="82"/>
      <c r="F1690" s="82"/>
      <c r="G1690" s="82"/>
      <c r="H1690" s="40" t="s">
        <v>4</v>
      </c>
      <c r="I1690" s="83" t="str">
        <f>IFERROR(VLOOKUP(A1690,'Alíquotas - CADPREV'!$B$2152:$N$4324,8,FALSE),"")</f>
        <v/>
      </c>
      <c r="J1690" s="83" t="str">
        <f>IF(H1690="RPPS",VLOOKUP(A1690,' Legislação Benef - GESCON'!$B$4:$I$2159,3,FALSE),"")</f>
        <v/>
      </c>
      <c r="K1690" s="83" t="str">
        <f>IF(H1690="RPPS",VLOOKUP(A1690,' Legislação Benef - GESCON'!$B$4:$I$2159,6,FALSE),"")</f>
        <v/>
      </c>
      <c r="L1690" s="83" t="str">
        <f>IF(H1690="RPPS",IFERROR(IF(VLOOKUP(A1690,'Suspensão de repasses - GESCON'!$D$3:$J$1048576,7,FALSE)="Validada","SIM","NÃO"),"NÃO"),"")</f>
        <v/>
      </c>
    </row>
    <row r="1691" spans="1:12" s="19" customFormat="1" ht="15" hidden="1" customHeight="1" x14ac:dyDescent="0.25">
      <c r="A1691" s="88" t="s">
        <v>7058</v>
      </c>
      <c r="B1691" s="40" t="s">
        <v>1356</v>
      </c>
      <c r="C1691" s="82" t="s">
        <v>10959</v>
      </c>
      <c r="D1691" s="82"/>
      <c r="E1691" s="82"/>
      <c r="F1691" s="82"/>
      <c r="G1691" s="82"/>
      <c r="H1691" s="40" t="s">
        <v>4</v>
      </c>
      <c r="I1691" s="83" t="str">
        <f>IFERROR(VLOOKUP(A1691,'Alíquotas - CADPREV'!$B$2152:$N$4324,8,FALSE),"")</f>
        <v/>
      </c>
      <c r="J1691" s="83" t="str">
        <f>IF(H1691="RPPS",VLOOKUP(A1691,' Legislação Benef - GESCON'!$B$4:$I$2159,3,FALSE),"")</f>
        <v/>
      </c>
      <c r="K1691" s="83" t="str">
        <f>IF(H1691="RPPS",VLOOKUP(A1691,' Legislação Benef - GESCON'!$B$4:$I$2159,6,FALSE),"")</f>
        <v/>
      </c>
      <c r="L1691" s="83" t="str">
        <f>IF(H1691="RPPS",IFERROR(IF(VLOOKUP(A1691,'Suspensão de repasses - GESCON'!$D$3:$J$1048576,7,FALSE)="Validada","SIM","NÃO"),"NÃO"),"")</f>
        <v/>
      </c>
    </row>
    <row r="1692" spans="1:12" s="19" customFormat="1" ht="15" customHeight="1" x14ac:dyDescent="0.25">
      <c r="A1692" s="88" t="s">
        <v>7059</v>
      </c>
      <c r="B1692" s="40" t="s">
        <v>1356</v>
      </c>
      <c r="C1692" s="82" t="s">
        <v>10958</v>
      </c>
      <c r="D1692" s="82">
        <v>566</v>
      </c>
      <c r="E1692" s="82">
        <v>156</v>
      </c>
      <c r="F1692" s="82">
        <v>50</v>
      </c>
      <c r="G1692" s="82">
        <v>772</v>
      </c>
      <c r="H1692" s="40" t="s">
        <v>2</v>
      </c>
      <c r="I1692" s="83" t="str">
        <f>IFERROR(VLOOKUP(A1692,'Alíquotas - CADPREV'!$B$2152:$N$4324,8,FALSE),"")</f>
        <v>NÃO</v>
      </c>
      <c r="J1692" s="83" t="str">
        <f>IF(H1692="RPPS",VLOOKUP(A1692,' Legislação Benef - GESCON'!$B$4:$I$2159,3,FALSE),"")</f>
        <v>NÃO</v>
      </c>
      <c r="K1692" s="83" t="str">
        <f>IF(H1692="RPPS",VLOOKUP(A1692,' Legislação Benef - GESCON'!$B$4:$I$2159,6,FALSE),"")</f>
        <v>NÃO</v>
      </c>
      <c r="L1692" s="83" t="str">
        <f>IF(H1692="RPPS",IFERROR(IF(VLOOKUP(A1692,'Suspensão de repasses - GESCON'!$D$3:$J$1048576,7,FALSE)="Validada","SIM","NÃO"),"NÃO"),"")</f>
        <v>NÃO</v>
      </c>
    </row>
    <row r="1693" spans="1:12" s="19" customFormat="1" ht="15" customHeight="1" x14ac:dyDescent="0.25">
      <c r="A1693" s="88" t="s">
        <v>7060</v>
      </c>
      <c r="B1693" s="40" t="s">
        <v>2554</v>
      </c>
      <c r="C1693" s="82" t="s">
        <v>10958</v>
      </c>
      <c r="D1693" s="82">
        <v>650</v>
      </c>
      <c r="E1693" s="82">
        <v>404</v>
      </c>
      <c r="F1693" s="82">
        <v>78</v>
      </c>
      <c r="G1693" s="82">
        <v>1132</v>
      </c>
      <c r="H1693" s="40" t="s">
        <v>2</v>
      </c>
      <c r="I1693" s="83" t="str">
        <f>IFERROR(VLOOKUP(A1693,'Alíquotas - CADPREV'!$B$2152:$N$4324,8,FALSE),"")</f>
        <v>NÃO</v>
      </c>
      <c r="J1693" s="83" t="str">
        <f>IF(H1693="RPPS",VLOOKUP(A1693,' Legislação Benef - GESCON'!$B$4:$I$2159,3,FALSE),"")</f>
        <v>NÃO</v>
      </c>
      <c r="K1693" s="83" t="str">
        <f>IF(H1693="RPPS",VLOOKUP(A1693,' Legislação Benef - GESCON'!$B$4:$I$2159,6,FALSE),"")</f>
        <v>NÃO</v>
      </c>
      <c r="L1693" s="83" t="str">
        <f>IF(H1693="RPPS",IFERROR(IF(VLOOKUP(A1693,'Suspensão de repasses - GESCON'!$D$3:$J$1048576,7,FALSE)="Validada","SIM","NÃO"),"NÃO"),"")</f>
        <v>NÃO</v>
      </c>
    </row>
    <row r="1694" spans="1:12" s="19" customFormat="1" ht="15" hidden="1" customHeight="1" x14ac:dyDescent="0.25">
      <c r="A1694" s="88" t="s">
        <v>7061</v>
      </c>
      <c r="B1694" s="40" t="s">
        <v>3812</v>
      </c>
      <c r="C1694" s="82" t="s">
        <v>10959</v>
      </c>
      <c r="D1694" s="82"/>
      <c r="E1694" s="82"/>
      <c r="F1694" s="82"/>
      <c r="G1694" s="82"/>
      <c r="H1694" s="40" t="s">
        <v>4</v>
      </c>
      <c r="I1694" s="83" t="str">
        <f>IFERROR(VLOOKUP(A1694,'Alíquotas - CADPREV'!$B$2152:$N$4324,8,FALSE),"")</f>
        <v/>
      </c>
      <c r="J1694" s="83" t="str">
        <f>IF(H1694="RPPS",VLOOKUP(A1694,' Legislação Benef - GESCON'!$B$4:$I$2159,3,FALSE),"")</f>
        <v/>
      </c>
      <c r="K1694" s="83" t="str">
        <f>IF(H1694="RPPS",VLOOKUP(A1694,' Legislação Benef - GESCON'!$B$4:$I$2159,6,FALSE),"")</f>
        <v/>
      </c>
      <c r="L1694" s="83" t="str">
        <f>IF(H1694="RPPS",IFERROR(IF(VLOOKUP(A1694,'Suspensão de repasses - GESCON'!$D$3:$J$1048576,7,FALSE)="Validada","SIM","NÃO"),"NÃO"),"")</f>
        <v/>
      </c>
    </row>
    <row r="1695" spans="1:12" s="19" customFormat="1" ht="15" customHeight="1" x14ac:dyDescent="0.25">
      <c r="A1695" s="88" t="s">
        <v>7062</v>
      </c>
      <c r="B1695" s="40" t="s">
        <v>3143</v>
      </c>
      <c r="C1695" s="82" t="s">
        <v>10958</v>
      </c>
      <c r="D1695" s="82">
        <v>150</v>
      </c>
      <c r="E1695" s="82">
        <v>13</v>
      </c>
      <c r="F1695" s="82">
        <v>7</v>
      </c>
      <c r="G1695" s="82">
        <v>170</v>
      </c>
      <c r="H1695" s="40" t="s">
        <v>2</v>
      </c>
      <c r="I1695" s="83" t="str">
        <f>IFERROR(VLOOKUP(A1695,'Alíquotas - CADPREV'!$B$2152:$N$4324,8,FALSE),"")</f>
        <v>NÃO</v>
      </c>
      <c r="J1695" s="83" t="str">
        <f>IF(H1695="RPPS",VLOOKUP(A1695,' Legislação Benef - GESCON'!$B$4:$I$2159,3,FALSE),"")</f>
        <v>NÃO</v>
      </c>
      <c r="K1695" s="83" t="str">
        <f>IF(H1695="RPPS",VLOOKUP(A1695,' Legislação Benef - GESCON'!$B$4:$I$2159,6,FALSE),"")</f>
        <v>NÃO</v>
      </c>
      <c r="L1695" s="83" t="str">
        <f>IF(H1695="RPPS",IFERROR(IF(VLOOKUP(A1695,'Suspensão de repasses - GESCON'!$D$3:$J$1048576,7,FALSE)="Validada","SIM","NÃO"),"NÃO"),"")</f>
        <v>NÃO</v>
      </c>
    </row>
    <row r="1696" spans="1:12" s="19" customFormat="1" ht="15" customHeight="1" x14ac:dyDescent="0.25">
      <c r="A1696" s="88" t="s">
        <v>7063</v>
      </c>
      <c r="B1696" s="40" t="s">
        <v>2926</v>
      </c>
      <c r="C1696" s="82" t="s">
        <v>10958</v>
      </c>
      <c r="D1696" s="82">
        <v>1125</v>
      </c>
      <c r="E1696" s="82">
        <v>146</v>
      </c>
      <c r="F1696" s="82">
        <v>26</v>
      </c>
      <c r="G1696" s="82">
        <v>1297</v>
      </c>
      <c r="H1696" s="40" t="s">
        <v>2</v>
      </c>
      <c r="I1696" s="83" t="str">
        <f>IFERROR(VLOOKUP(A1696,'Alíquotas - CADPREV'!$B$2152:$N$4324,8,FALSE),"")</f>
        <v>NÃO</v>
      </c>
      <c r="J1696" s="83" t="str">
        <f>IF(H1696="RPPS",VLOOKUP(A1696,' Legislação Benef - GESCON'!$B$4:$I$2159,3,FALSE),"")</f>
        <v>NÃO</v>
      </c>
      <c r="K1696" s="83" t="str">
        <f>IF(H1696="RPPS",VLOOKUP(A1696,' Legislação Benef - GESCON'!$B$4:$I$2159,6,FALSE),"")</f>
        <v>NÃO</v>
      </c>
      <c r="L1696" s="83" t="str">
        <f>IF(H1696="RPPS",IFERROR(IF(VLOOKUP(A1696,'Suspensão de repasses - GESCON'!$D$3:$J$1048576,7,FALSE)="Validada","SIM","NÃO"),"NÃO"),"")</f>
        <v>NÃO</v>
      </c>
    </row>
    <row r="1697" spans="1:12" s="19" customFormat="1" ht="15" hidden="1" customHeight="1" x14ac:dyDescent="0.25">
      <c r="A1697" s="88" t="s">
        <v>7064</v>
      </c>
      <c r="B1697" s="40" t="s">
        <v>5227</v>
      </c>
      <c r="C1697" s="82" t="s">
        <v>10959</v>
      </c>
      <c r="D1697" s="82"/>
      <c r="E1697" s="82"/>
      <c r="F1697" s="82"/>
      <c r="G1697" s="82"/>
      <c r="H1697" s="40" t="s">
        <v>4</v>
      </c>
      <c r="I1697" s="83" t="str">
        <f>IFERROR(VLOOKUP(A1697,'Alíquotas - CADPREV'!$B$2152:$N$4324,8,FALSE),"")</f>
        <v/>
      </c>
      <c r="J1697" s="83" t="str">
        <f>IF(H1697="RPPS",VLOOKUP(A1697,' Legislação Benef - GESCON'!$B$4:$I$2159,3,FALSE),"")</f>
        <v/>
      </c>
      <c r="K1697" s="83" t="str">
        <f>IF(H1697="RPPS",VLOOKUP(A1697,' Legislação Benef - GESCON'!$B$4:$I$2159,6,FALSE),"")</f>
        <v/>
      </c>
      <c r="L1697" s="83" t="str">
        <f>IF(H1697="RPPS",IFERROR(IF(VLOOKUP(A1697,'Suspensão de repasses - GESCON'!$D$3:$J$1048576,7,FALSE)="Validada","SIM","NÃO"),"NÃO"),"")</f>
        <v/>
      </c>
    </row>
    <row r="1698" spans="1:12" s="19" customFormat="1" ht="15" hidden="1" customHeight="1" x14ac:dyDescent="0.25">
      <c r="A1698" s="88" t="s">
        <v>7065</v>
      </c>
      <c r="B1698" s="40" t="s">
        <v>1142</v>
      </c>
      <c r="C1698" s="82" t="s">
        <v>10959</v>
      </c>
      <c r="D1698" s="82"/>
      <c r="E1698" s="82"/>
      <c r="F1698" s="82"/>
      <c r="G1698" s="82"/>
      <c r="H1698" s="40" t="s">
        <v>4</v>
      </c>
      <c r="I1698" s="83" t="str">
        <f>IFERROR(VLOOKUP(A1698,'Alíquotas - CADPREV'!$B$2152:$N$4324,8,FALSE),"")</f>
        <v/>
      </c>
      <c r="J1698" s="83" t="str">
        <f>IF(H1698="RPPS",VLOOKUP(A1698,' Legislação Benef - GESCON'!$B$4:$I$2159,3,FALSE),"")</f>
        <v/>
      </c>
      <c r="K1698" s="83" t="str">
        <f>IF(H1698="RPPS",VLOOKUP(A1698,' Legislação Benef - GESCON'!$B$4:$I$2159,6,FALSE),"")</f>
        <v/>
      </c>
      <c r="L1698" s="83" t="str">
        <f>IF(H1698="RPPS",IFERROR(IF(VLOOKUP(A1698,'Suspensão de repasses - GESCON'!$D$3:$J$1048576,7,FALSE)="Validada","SIM","NÃO"),"NÃO"),"")</f>
        <v/>
      </c>
    </row>
    <row r="1699" spans="1:12" s="19" customFormat="1" ht="15" hidden="1" customHeight="1" x14ac:dyDescent="0.25">
      <c r="A1699" s="88" t="s">
        <v>7066</v>
      </c>
      <c r="B1699" s="40" t="s">
        <v>3143</v>
      </c>
      <c r="C1699" s="82" t="s">
        <v>10959</v>
      </c>
      <c r="D1699" s="82"/>
      <c r="E1699" s="82"/>
      <c r="F1699" s="82"/>
      <c r="G1699" s="82"/>
      <c r="H1699" s="40" t="s">
        <v>4</v>
      </c>
      <c r="I1699" s="83" t="str">
        <f>IFERROR(VLOOKUP(A1699,'Alíquotas - CADPREV'!$B$2152:$N$4324,8,FALSE),"")</f>
        <v/>
      </c>
      <c r="J1699" s="83" t="str">
        <f>IF(H1699="RPPS",VLOOKUP(A1699,' Legislação Benef - GESCON'!$B$4:$I$2159,3,FALSE),"")</f>
        <v/>
      </c>
      <c r="K1699" s="83" t="str">
        <f>IF(H1699="RPPS",VLOOKUP(A1699,' Legislação Benef - GESCON'!$B$4:$I$2159,6,FALSE),"")</f>
        <v/>
      </c>
      <c r="L1699" s="83" t="str">
        <f>IF(H1699="RPPS",IFERROR(IF(VLOOKUP(A1699,'Suspensão de repasses - GESCON'!$D$3:$J$1048576,7,FALSE)="Validada","SIM","NÃO"),"NÃO"),"")</f>
        <v/>
      </c>
    </row>
    <row r="1700" spans="1:12" s="19" customFormat="1" ht="15" customHeight="1" x14ac:dyDescent="0.25">
      <c r="A1700" s="88" t="s">
        <v>7067</v>
      </c>
      <c r="B1700" s="40" t="s">
        <v>3747</v>
      </c>
      <c r="C1700" s="82" t="s">
        <v>10958</v>
      </c>
      <c r="D1700" s="82">
        <v>773</v>
      </c>
      <c r="E1700" s="82">
        <v>60</v>
      </c>
      <c r="F1700" s="82">
        <v>21</v>
      </c>
      <c r="G1700" s="82">
        <v>854</v>
      </c>
      <c r="H1700" s="40" t="s">
        <v>2</v>
      </c>
      <c r="I1700" s="83" t="str">
        <f>IFERROR(VLOOKUP(A1700,'Alíquotas - CADPREV'!$B$2152:$N$4324,8,FALSE),"")</f>
        <v>SIM</v>
      </c>
      <c r="J1700" s="83" t="str">
        <f>IF(H1700="RPPS",VLOOKUP(A1700,' Legislação Benef - GESCON'!$B$4:$I$2159,3,FALSE),"")</f>
        <v>NÃO</v>
      </c>
      <c r="K1700" s="83" t="str">
        <f>IF(H1700="RPPS",VLOOKUP(A1700,' Legislação Benef - GESCON'!$B$4:$I$2159,6,FALSE),"")</f>
        <v>SIM</v>
      </c>
      <c r="L1700" s="83" t="str">
        <f>IF(H1700="RPPS",IFERROR(IF(VLOOKUP(A1700,'Suspensão de repasses - GESCON'!$D$3:$J$1048576,7,FALSE)="Validada","SIM","NÃO"),"NÃO"),"")</f>
        <v>NÃO</v>
      </c>
    </row>
    <row r="1701" spans="1:12" s="19" customFormat="1" ht="15" customHeight="1" x14ac:dyDescent="0.25">
      <c r="A1701" s="88" t="s">
        <v>7068</v>
      </c>
      <c r="B1701" s="40" t="s">
        <v>1356</v>
      </c>
      <c r="C1701" s="82" t="s">
        <v>10958</v>
      </c>
      <c r="D1701" s="82">
        <v>680</v>
      </c>
      <c r="E1701" s="82">
        <v>174</v>
      </c>
      <c r="F1701" s="82">
        <v>52</v>
      </c>
      <c r="G1701" s="82">
        <v>906</v>
      </c>
      <c r="H1701" s="40" t="s">
        <v>2</v>
      </c>
      <c r="I1701" s="83" t="str">
        <f>IFERROR(VLOOKUP(A1701,'Alíquotas - CADPREV'!$B$2152:$N$4324,8,FALSE),"")</f>
        <v>NÃO</v>
      </c>
      <c r="J1701" s="83" t="str">
        <f>IF(H1701="RPPS",VLOOKUP(A1701,' Legislação Benef - GESCON'!$B$4:$I$2159,3,FALSE),"")</f>
        <v>NÃO</v>
      </c>
      <c r="K1701" s="83" t="str">
        <f>IF(H1701="RPPS",VLOOKUP(A1701,' Legislação Benef - GESCON'!$B$4:$I$2159,6,FALSE),"")</f>
        <v>NÃO</v>
      </c>
      <c r="L1701" s="83" t="str">
        <f>IF(H1701="RPPS",IFERROR(IF(VLOOKUP(A1701,'Suspensão de repasses - GESCON'!$D$3:$J$1048576,7,FALSE)="Validada","SIM","NÃO"),"NÃO"),"")</f>
        <v>NÃO</v>
      </c>
    </row>
    <row r="1702" spans="1:12" s="19" customFormat="1" ht="15" hidden="1" customHeight="1" x14ac:dyDescent="0.25">
      <c r="A1702" s="88" t="s">
        <v>7069</v>
      </c>
      <c r="B1702" s="40" t="s">
        <v>3601</v>
      </c>
      <c r="C1702" s="82" t="s">
        <v>10959</v>
      </c>
      <c r="D1702" s="82"/>
      <c r="E1702" s="82"/>
      <c r="F1702" s="82"/>
      <c r="G1702" s="82"/>
      <c r="H1702" s="40" t="s">
        <v>4</v>
      </c>
      <c r="I1702" s="83" t="str">
        <f>IFERROR(VLOOKUP(A1702,'Alíquotas - CADPREV'!$B$2152:$N$4324,8,FALSE),"")</f>
        <v/>
      </c>
      <c r="J1702" s="83" t="str">
        <f>IF(H1702="RPPS",VLOOKUP(A1702,' Legislação Benef - GESCON'!$B$4:$I$2159,3,FALSE),"")</f>
        <v/>
      </c>
      <c r="K1702" s="83" t="str">
        <f>IF(H1702="RPPS",VLOOKUP(A1702,' Legislação Benef - GESCON'!$B$4:$I$2159,6,FALSE),"")</f>
        <v/>
      </c>
      <c r="L1702" s="83" t="str">
        <f>IF(H1702="RPPS",IFERROR(IF(VLOOKUP(A1702,'Suspensão de repasses - GESCON'!$D$3:$J$1048576,7,FALSE)="Validada","SIM","NÃO"),"NÃO"),"")</f>
        <v/>
      </c>
    </row>
    <row r="1703" spans="1:12" s="19" customFormat="1" ht="15" hidden="1" customHeight="1" x14ac:dyDescent="0.25">
      <c r="A1703" s="88" t="s">
        <v>7070</v>
      </c>
      <c r="B1703" s="40" t="s">
        <v>1356</v>
      </c>
      <c r="C1703" s="82" t="s">
        <v>10959</v>
      </c>
      <c r="D1703" s="82"/>
      <c r="E1703" s="82"/>
      <c r="F1703" s="82"/>
      <c r="G1703" s="82"/>
      <c r="H1703" s="40" t="s">
        <v>4</v>
      </c>
      <c r="I1703" s="83" t="str">
        <f>IFERROR(VLOOKUP(A1703,'Alíquotas - CADPREV'!$B$2152:$N$4324,8,FALSE),"")</f>
        <v/>
      </c>
      <c r="J1703" s="83" t="str">
        <f>IF(H1703="RPPS",VLOOKUP(A1703,' Legislação Benef - GESCON'!$B$4:$I$2159,3,FALSE),"")</f>
        <v/>
      </c>
      <c r="K1703" s="83" t="str">
        <f>IF(H1703="RPPS",VLOOKUP(A1703,' Legislação Benef - GESCON'!$B$4:$I$2159,6,FALSE),"")</f>
        <v/>
      </c>
      <c r="L1703" s="83" t="str">
        <f>IF(H1703="RPPS",IFERROR(IF(VLOOKUP(A1703,'Suspensão de repasses - GESCON'!$D$3:$J$1048576,7,FALSE)="Validada","SIM","NÃO"),"NÃO"),"")</f>
        <v/>
      </c>
    </row>
    <row r="1704" spans="1:12" s="19" customFormat="1" ht="15" hidden="1" customHeight="1" x14ac:dyDescent="0.25">
      <c r="A1704" s="88" t="s">
        <v>7071</v>
      </c>
      <c r="B1704" s="40" t="s">
        <v>4626</v>
      </c>
      <c r="C1704" s="82" t="s">
        <v>10959</v>
      </c>
      <c r="D1704" s="82"/>
      <c r="E1704" s="82"/>
      <c r="F1704" s="82"/>
      <c r="G1704" s="82"/>
      <c r="H1704" s="40" t="s">
        <v>4</v>
      </c>
      <c r="I1704" s="83" t="str">
        <f>IFERROR(VLOOKUP(A1704,'Alíquotas - CADPREV'!$B$2152:$N$4324,8,FALSE),"")</f>
        <v/>
      </c>
      <c r="J1704" s="83" t="str">
        <f>IF(H1704="RPPS",VLOOKUP(A1704,' Legislação Benef - GESCON'!$B$4:$I$2159,3,FALSE),"")</f>
        <v/>
      </c>
      <c r="K1704" s="83" t="str">
        <f>IF(H1704="RPPS",VLOOKUP(A1704,' Legislação Benef - GESCON'!$B$4:$I$2159,6,FALSE),"")</f>
        <v/>
      </c>
      <c r="L1704" s="83" t="str">
        <f>IF(H1704="RPPS",IFERROR(IF(VLOOKUP(A1704,'Suspensão de repasses - GESCON'!$D$3:$J$1048576,7,FALSE)="Validada","SIM","NÃO"),"NÃO"),"")</f>
        <v/>
      </c>
    </row>
    <row r="1705" spans="1:12" s="19" customFormat="1" ht="15" hidden="1" customHeight="1" x14ac:dyDescent="0.25">
      <c r="A1705" s="88" t="s">
        <v>7072</v>
      </c>
      <c r="B1705" s="40" t="s">
        <v>4626</v>
      </c>
      <c r="C1705" s="82" t="s">
        <v>10959</v>
      </c>
      <c r="D1705" s="82"/>
      <c r="E1705" s="82"/>
      <c r="F1705" s="82"/>
      <c r="G1705" s="82"/>
      <c r="H1705" s="40" t="s">
        <v>4</v>
      </c>
      <c r="I1705" s="83" t="str">
        <f>IFERROR(VLOOKUP(A1705,'Alíquotas - CADPREV'!$B$2152:$N$4324,8,FALSE),"")</f>
        <v/>
      </c>
      <c r="J1705" s="83" t="str">
        <f>IF(H1705="RPPS",VLOOKUP(A1705,' Legislação Benef - GESCON'!$B$4:$I$2159,3,FALSE),"")</f>
        <v/>
      </c>
      <c r="K1705" s="83" t="str">
        <f>IF(H1705="RPPS",VLOOKUP(A1705,' Legislação Benef - GESCON'!$B$4:$I$2159,6,FALSE),"")</f>
        <v/>
      </c>
      <c r="L1705" s="83" t="str">
        <f>IF(H1705="RPPS",IFERROR(IF(VLOOKUP(A1705,'Suspensão de repasses - GESCON'!$D$3:$J$1048576,7,FALSE)="Validada","SIM","NÃO"),"NÃO"),"")</f>
        <v/>
      </c>
    </row>
    <row r="1706" spans="1:12" s="19" customFormat="1" ht="15" hidden="1" customHeight="1" x14ac:dyDescent="0.25">
      <c r="A1706" s="88" t="s">
        <v>7073</v>
      </c>
      <c r="B1706" s="40" t="s">
        <v>215</v>
      </c>
      <c r="C1706" s="82" t="s">
        <v>10959</v>
      </c>
      <c r="D1706" s="82"/>
      <c r="E1706" s="82"/>
      <c r="F1706" s="82"/>
      <c r="G1706" s="82"/>
      <c r="H1706" s="40" t="s">
        <v>4</v>
      </c>
      <c r="I1706" s="83" t="str">
        <f>IFERROR(VLOOKUP(A1706,'Alíquotas - CADPREV'!$B$2152:$N$4324,8,FALSE),"")</f>
        <v/>
      </c>
      <c r="J1706" s="83" t="str">
        <f>IF(H1706="RPPS",VLOOKUP(A1706,' Legislação Benef - GESCON'!$B$4:$I$2159,3,FALSE),"")</f>
        <v/>
      </c>
      <c r="K1706" s="83" t="str">
        <f>IF(H1706="RPPS",VLOOKUP(A1706,' Legislação Benef - GESCON'!$B$4:$I$2159,6,FALSE),"")</f>
        <v/>
      </c>
      <c r="L1706" s="83" t="str">
        <f>IF(H1706="RPPS",IFERROR(IF(VLOOKUP(A1706,'Suspensão de repasses - GESCON'!$D$3:$J$1048576,7,FALSE)="Validada","SIM","NÃO"),"NÃO"),"")</f>
        <v/>
      </c>
    </row>
    <row r="1707" spans="1:12" s="19" customFormat="1" ht="15" customHeight="1" x14ac:dyDescent="0.25">
      <c r="A1707" s="88" t="s">
        <v>7074</v>
      </c>
      <c r="B1707" s="40" t="s">
        <v>3812</v>
      </c>
      <c r="C1707" s="82" t="s">
        <v>10958</v>
      </c>
      <c r="D1707" s="82">
        <v>359</v>
      </c>
      <c r="E1707" s="82">
        <v>159</v>
      </c>
      <c r="F1707" s="82">
        <v>23</v>
      </c>
      <c r="G1707" s="82">
        <v>541</v>
      </c>
      <c r="H1707" s="40" t="s">
        <v>2</v>
      </c>
      <c r="I1707" s="83" t="str">
        <f>IFERROR(VLOOKUP(A1707,'Alíquotas - CADPREV'!$B$2152:$N$4324,8,FALSE),"")</f>
        <v>NÃO</v>
      </c>
      <c r="J1707" s="83" t="str">
        <f>IF(H1707="RPPS",VLOOKUP(A1707,' Legislação Benef - GESCON'!$B$4:$I$2159,3,FALSE),"")</f>
        <v>NÃO</v>
      </c>
      <c r="K1707" s="83" t="str">
        <f>IF(H1707="RPPS",VLOOKUP(A1707,' Legislação Benef - GESCON'!$B$4:$I$2159,6,FALSE),"")</f>
        <v>NÃO</v>
      </c>
      <c r="L1707" s="83" t="str">
        <f>IF(H1707="RPPS",IFERROR(IF(VLOOKUP(A1707,'Suspensão de repasses - GESCON'!$D$3:$J$1048576,7,FALSE)="Validada","SIM","NÃO"),"NÃO"),"")</f>
        <v>NÃO</v>
      </c>
    </row>
    <row r="1708" spans="1:12" s="19" customFormat="1" ht="15" customHeight="1" x14ac:dyDescent="0.25">
      <c r="A1708" s="88" t="s">
        <v>7075</v>
      </c>
      <c r="B1708" s="40" t="s">
        <v>3812</v>
      </c>
      <c r="C1708" s="82" t="s">
        <v>10958</v>
      </c>
      <c r="D1708" s="82">
        <v>163</v>
      </c>
      <c r="E1708" s="82">
        <v>33</v>
      </c>
      <c r="F1708" s="82">
        <v>11</v>
      </c>
      <c r="G1708" s="82">
        <v>207</v>
      </c>
      <c r="H1708" s="40" t="s">
        <v>2</v>
      </c>
      <c r="I1708" s="83" t="str">
        <f>IFERROR(VLOOKUP(A1708,'Alíquotas - CADPREV'!$B$2152:$N$4324,8,FALSE),"")</f>
        <v>NÃO</v>
      </c>
      <c r="J1708" s="83" t="str">
        <f>IF(H1708="RPPS",VLOOKUP(A1708,' Legislação Benef - GESCON'!$B$4:$I$2159,3,FALSE),"")</f>
        <v>NÃO</v>
      </c>
      <c r="K1708" s="83" t="str">
        <f>IF(H1708="RPPS",VLOOKUP(A1708,' Legislação Benef - GESCON'!$B$4:$I$2159,6,FALSE),"")</f>
        <v>NÃO</v>
      </c>
      <c r="L1708" s="83" t="str">
        <f>IF(H1708="RPPS",IFERROR(IF(VLOOKUP(A1708,'Suspensão de repasses - GESCON'!$D$3:$J$1048576,7,FALSE)="Validada","SIM","NÃO"),"NÃO"),"")</f>
        <v>NÃO</v>
      </c>
    </row>
    <row r="1709" spans="1:12" s="19" customFormat="1" ht="15" hidden="1" customHeight="1" x14ac:dyDescent="0.25">
      <c r="A1709" s="88" t="s">
        <v>7076</v>
      </c>
      <c r="B1709" s="40" t="s">
        <v>4559</v>
      </c>
      <c r="C1709" s="82" t="s">
        <v>10959</v>
      </c>
      <c r="D1709" s="82"/>
      <c r="E1709" s="82"/>
      <c r="F1709" s="82"/>
      <c r="G1709" s="82"/>
      <c r="H1709" s="40" t="s">
        <v>4</v>
      </c>
      <c r="I1709" s="83" t="str">
        <f>IFERROR(VLOOKUP(A1709,'Alíquotas - CADPREV'!$B$2152:$N$4324,8,FALSE),"")</f>
        <v/>
      </c>
      <c r="J1709" s="83" t="str">
        <f>IF(H1709="RPPS",VLOOKUP(A1709,' Legislação Benef - GESCON'!$B$4:$I$2159,3,FALSE),"")</f>
        <v/>
      </c>
      <c r="K1709" s="83" t="str">
        <f>IF(H1709="RPPS",VLOOKUP(A1709,' Legislação Benef - GESCON'!$B$4:$I$2159,6,FALSE),"")</f>
        <v/>
      </c>
      <c r="L1709" s="83" t="str">
        <f>IF(H1709="RPPS",IFERROR(IF(VLOOKUP(A1709,'Suspensão de repasses - GESCON'!$D$3:$J$1048576,7,FALSE)="Validada","SIM","NÃO"),"NÃO"),"")</f>
        <v/>
      </c>
    </row>
    <row r="1710" spans="1:12" s="19" customFormat="1" ht="15" hidden="1" customHeight="1" x14ac:dyDescent="0.25">
      <c r="A1710" s="88" t="s">
        <v>7077</v>
      </c>
      <c r="B1710" s="40" t="s">
        <v>4626</v>
      </c>
      <c r="C1710" s="82" t="s">
        <v>10959</v>
      </c>
      <c r="D1710" s="82"/>
      <c r="E1710" s="82"/>
      <c r="F1710" s="82"/>
      <c r="G1710" s="82"/>
      <c r="H1710" s="40" t="s">
        <v>4</v>
      </c>
      <c r="I1710" s="83" t="str">
        <f>IFERROR(VLOOKUP(A1710,'Alíquotas - CADPREV'!$B$2152:$N$4324,8,FALSE),"")</f>
        <v/>
      </c>
      <c r="J1710" s="83" t="str">
        <f>IF(H1710="RPPS",VLOOKUP(A1710,' Legislação Benef - GESCON'!$B$4:$I$2159,3,FALSE),"")</f>
        <v/>
      </c>
      <c r="K1710" s="83" t="str">
        <f>IF(H1710="RPPS",VLOOKUP(A1710,' Legislação Benef - GESCON'!$B$4:$I$2159,6,FALSE),"")</f>
        <v/>
      </c>
      <c r="L1710" s="83" t="str">
        <f>IF(H1710="RPPS",IFERROR(IF(VLOOKUP(A1710,'Suspensão de repasses - GESCON'!$D$3:$J$1048576,7,FALSE)="Validada","SIM","NÃO"),"NÃO"),"")</f>
        <v/>
      </c>
    </row>
    <row r="1711" spans="1:12" s="19" customFormat="1" ht="15" hidden="1" customHeight="1" x14ac:dyDescent="0.25">
      <c r="A1711" s="88" t="s">
        <v>7078</v>
      </c>
      <c r="B1711" s="40" t="s">
        <v>4626</v>
      </c>
      <c r="C1711" s="82" t="s">
        <v>10959</v>
      </c>
      <c r="D1711" s="82"/>
      <c r="E1711" s="82"/>
      <c r="F1711" s="82"/>
      <c r="G1711" s="82"/>
      <c r="H1711" s="40" t="s">
        <v>4</v>
      </c>
      <c r="I1711" s="83" t="str">
        <f>IFERROR(VLOOKUP(A1711,'Alíquotas - CADPREV'!$B$2152:$N$4324,8,FALSE),"")</f>
        <v/>
      </c>
      <c r="J1711" s="83" t="str">
        <f>IF(H1711="RPPS",VLOOKUP(A1711,' Legislação Benef - GESCON'!$B$4:$I$2159,3,FALSE),"")</f>
        <v/>
      </c>
      <c r="K1711" s="83" t="str">
        <f>IF(H1711="RPPS",VLOOKUP(A1711,' Legislação Benef - GESCON'!$B$4:$I$2159,6,FALSE),"")</f>
        <v/>
      </c>
      <c r="L1711" s="83" t="str">
        <f>IF(H1711="RPPS",IFERROR(IF(VLOOKUP(A1711,'Suspensão de repasses - GESCON'!$D$3:$J$1048576,7,FALSE)="Validada","SIM","NÃO"),"NÃO"),"")</f>
        <v/>
      </c>
    </row>
    <row r="1712" spans="1:12" s="19" customFormat="1" ht="15" customHeight="1" x14ac:dyDescent="0.25">
      <c r="A1712" s="88" t="s">
        <v>7079</v>
      </c>
      <c r="B1712" s="40" t="s">
        <v>3812</v>
      </c>
      <c r="C1712" s="82" t="s">
        <v>10958</v>
      </c>
      <c r="D1712" s="82">
        <v>996</v>
      </c>
      <c r="E1712" s="82">
        <v>341</v>
      </c>
      <c r="F1712" s="82">
        <v>63</v>
      </c>
      <c r="G1712" s="82">
        <v>1400</v>
      </c>
      <c r="H1712" s="40" t="s">
        <v>2</v>
      </c>
      <c r="I1712" s="83" t="str">
        <f>IFERROR(VLOOKUP(A1712,'Alíquotas - CADPREV'!$B$2152:$N$4324,8,FALSE),"")</f>
        <v>NÃO</v>
      </c>
      <c r="J1712" s="83" t="str">
        <f>IF(H1712="RPPS",VLOOKUP(A1712,' Legislação Benef - GESCON'!$B$4:$I$2159,3,FALSE),"")</f>
        <v>NÃO</v>
      </c>
      <c r="K1712" s="83" t="str">
        <f>IF(H1712="RPPS",VLOOKUP(A1712,' Legislação Benef - GESCON'!$B$4:$I$2159,6,FALSE),"")</f>
        <v>NÃO</v>
      </c>
      <c r="L1712" s="83" t="str">
        <f>IF(H1712="RPPS",IFERROR(IF(VLOOKUP(A1712,'Suspensão de repasses - GESCON'!$D$3:$J$1048576,7,FALSE)="Validada","SIM","NÃO"),"NÃO"),"")</f>
        <v>NÃO</v>
      </c>
    </row>
    <row r="1713" spans="1:12" s="19" customFormat="1" ht="15" customHeight="1" x14ac:dyDescent="0.25">
      <c r="A1713" s="88" t="s">
        <v>7080</v>
      </c>
      <c r="B1713" s="40" t="s">
        <v>3812</v>
      </c>
      <c r="C1713" s="82" t="s">
        <v>10958</v>
      </c>
      <c r="D1713" s="82">
        <v>1976</v>
      </c>
      <c r="E1713" s="82">
        <v>0</v>
      </c>
      <c r="F1713" s="82">
        <v>0</v>
      </c>
      <c r="G1713" s="82">
        <v>1976</v>
      </c>
      <c r="H1713" s="40" t="s">
        <v>2</v>
      </c>
      <c r="I1713" s="83" t="str">
        <f>IFERROR(VLOOKUP(A1713,'Alíquotas - CADPREV'!$B$2152:$N$4324,8,FALSE),"")</f>
        <v>NÃO</v>
      </c>
      <c r="J1713" s="83" t="str">
        <f>IF(H1713="RPPS",VLOOKUP(A1713,' Legislação Benef - GESCON'!$B$4:$I$2159,3,FALSE),"")</f>
        <v>NÃO</v>
      </c>
      <c r="K1713" s="83" t="str">
        <f>IF(H1713="RPPS",VLOOKUP(A1713,' Legislação Benef - GESCON'!$B$4:$I$2159,6,FALSE),"")</f>
        <v>NÃO</v>
      </c>
      <c r="L1713" s="83" t="str">
        <f>IF(H1713="RPPS",IFERROR(IF(VLOOKUP(A1713,'Suspensão de repasses - GESCON'!$D$3:$J$1048576,7,FALSE)="Validada","SIM","NÃO"),"NÃO"),"")</f>
        <v>NÃO</v>
      </c>
    </row>
    <row r="1714" spans="1:12" s="19" customFormat="1" ht="15" hidden="1" customHeight="1" x14ac:dyDescent="0.25">
      <c r="A1714" s="88" t="s">
        <v>7081</v>
      </c>
      <c r="B1714" s="40" t="s">
        <v>1356</v>
      </c>
      <c r="C1714" s="82" t="s">
        <v>10959</v>
      </c>
      <c r="D1714" s="82"/>
      <c r="E1714" s="82"/>
      <c r="F1714" s="82"/>
      <c r="G1714" s="82"/>
      <c r="H1714" s="40" t="s">
        <v>4</v>
      </c>
      <c r="I1714" s="83" t="str">
        <f>IFERROR(VLOOKUP(A1714,'Alíquotas - CADPREV'!$B$2152:$N$4324,8,FALSE),"")</f>
        <v/>
      </c>
      <c r="J1714" s="83" t="str">
        <f>IF(H1714="RPPS",VLOOKUP(A1714,' Legislação Benef - GESCON'!$B$4:$I$2159,3,FALSE),"")</f>
        <v/>
      </c>
      <c r="K1714" s="83" t="str">
        <f>IF(H1714="RPPS",VLOOKUP(A1714,' Legislação Benef - GESCON'!$B$4:$I$2159,6,FALSE),"")</f>
        <v/>
      </c>
      <c r="L1714" s="83" t="str">
        <f>IF(H1714="RPPS",IFERROR(IF(VLOOKUP(A1714,'Suspensão de repasses - GESCON'!$D$3:$J$1048576,7,FALSE)="Validada","SIM","NÃO"),"NÃO"),"")</f>
        <v/>
      </c>
    </row>
    <row r="1715" spans="1:12" s="19" customFormat="1" ht="15" hidden="1" customHeight="1" x14ac:dyDescent="0.25">
      <c r="A1715" s="88" t="s">
        <v>7082</v>
      </c>
      <c r="B1715" s="40" t="s">
        <v>4626</v>
      </c>
      <c r="C1715" s="82" t="s">
        <v>10959</v>
      </c>
      <c r="D1715" s="82"/>
      <c r="E1715" s="82"/>
      <c r="F1715" s="82"/>
      <c r="G1715" s="82"/>
      <c r="H1715" s="40" t="s">
        <v>4</v>
      </c>
      <c r="I1715" s="83" t="str">
        <f>IFERROR(VLOOKUP(A1715,'Alíquotas - CADPREV'!$B$2152:$N$4324,8,FALSE),"")</f>
        <v/>
      </c>
      <c r="J1715" s="83" t="str">
        <f>IF(H1715="RPPS",VLOOKUP(A1715,' Legislação Benef - GESCON'!$B$4:$I$2159,3,FALSE),"")</f>
        <v/>
      </c>
      <c r="K1715" s="83" t="str">
        <f>IF(H1715="RPPS",VLOOKUP(A1715,' Legislação Benef - GESCON'!$B$4:$I$2159,6,FALSE),"")</f>
        <v/>
      </c>
      <c r="L1715" s="83" t="str">
        <f>IF(H1715="RPPS",IFERROR(IF(VLOOKUP(A1715,'Suspensão de repasses - GESCON'!$D$3:$J$1048576,7,FALSE)="Validada","SIM","NÃO"),"NÃO"),"")</f>
        <v/>
      </c>
    </row>
    <row r="1716" spans="1:12" s="19" customFormat="1" ht="15" hidden="1" customHeight="1" x14ac:dyDescent="0.25">
      <c r="A1716" s="88" t="s">
        <v>7083</v>
      </c>
      <c r="B1716" s="40" t="s">
        <v>1142</v>
      </c>
      <c r="C1716" s="82" t="s">
        <v>10959</v>
      </c>
      <c r="D1716" s="82"/>
      <c r="E1716" s="82"/>
      <c r="F1716" s="82"/>
      <c r="G1716" s="82"/>
      <c r="H1716" s="40" t="s">
        <v>4</v>
      </c>
      <c r="I1716" s="83" t="str">
        <f>IFERROR(VLOOKUP(A1716,'Alíquotas - CADPREV'!$B$2152:$N$4324,8,FALSE),"")</f>
        <v/>
      </c>
      <c r="J1716" s="83" t="str">
        <f>IF(H1716="RPPS",VLOOKUP(A1716,' Legislação Benef - GESCON'!$B$4:$I$2159,3,FALSE),"")</f>
        <v/>
      </c>
      <c r="K1716" s="83" t="str">
        <f>IF(H1716="RPPS",VLOOKUP(A1716,' Legislação Benef - GESCON'!$B$4:$I$2159,6,FALSE),"")</f>
        <v/>
      </c>
      <c r="L1716" s="83" t="str">
        <f>IF(H1716="RPPS",IFERROR(IF(VLOOKUP(A1716,'Suspensão de repasses - GESCON'!$D$3:$J$1048576,7,FALSE)="Validada","SIM","NÃO"),"NÃO"),"")</f>
        <v/>
      </c>
    </row>
    <row r="1717" spans="1:12" s="19" customFormat="1" ht="15" customHeight="1" x14ac:dyDescent="0.25">
      <c r="A1717" s="88" t="s">
        <v>7084</v>
      </c>
      <c r="B1717" s="40" t="s">
        <v>3812</v>
      </c>
      <c r="C1717" s="82" t="s">
        <v>10958</v>
      </c>
      <c r="D1717" s="82">
        <v>584</v>
      </c>
      <c r="E1717" s="82">
        <v>191</v>
      </c>
      <c r="F1717" s="82">
        <v>50</v>
      </c>
      <c r="G1717" s="82">
        <v>825</v>
      </c>
      <c r="H1717" s="40" t="s">
        <v>2</v>
      </c>
      <c r="I1717" s="83" t="str">
        <f>IFERROR(VLOOKUP(A1717,'Alíquotas - CADPREV'!$B$2152:$N$4324,8,FALSE),"")</f>
        <v>SIM</v>
      </c>
      <c r="J1717" s="83" t="str">
        <f>IF(H1717="RPPS",VLOOKUP(A1717,' Legislação Benef - GESCON'!$B$4:$I$2159,3,FALSE),"")</f>
        <v>NÃO</v>
      </c>
      <c r="K1717" s="83" t="str">
        <f>IF(H1717="RPPS",VLOOKUP(A1717,' Legislação Benef - GESCON'!$B$4:$I$2159,6,FALSE),"")</f>
        <v>SIM</v>
      </c>
      <c r="L1717" s="83" t="str">
        <f>IF(H1717="RPPS",IFERROR(IF(VLOOKUP(A1717,'Suspensão de repasses - GESCON'!$D$3:$J$1048576,7,FALSE)="Validada","SIM","NÃO"),"NÃO"),"")</f>
        <v>NÃO</v>
      </c>
    </row>
    <row r="1718" spans="1:12" s="19" customFormat="1" ht="15" customHeight="1" x14ac:dyDescent="0.25">
      <c r="A1718" s="88" t="s">
        <v>7085</v>
      </c>
      <c r="B1718" s="40" t="s">
        <v>4626</v>
      </c>
      <c r="C1718" s="82" t="s">
        <v>10958</v>
      </c>
      <c r="D1718" s="82">
        <v>283</v>
      </c>
      <c r="E1718" s="82">
        <v>86</v>
      </c>
      <c r="F1718" s="82">
        <v>24</v>
      </c>
      <c r="G1718" s="82">
        <v>393</v>
      </c>
      <c r="H1718" s="40" t="s">
        <v>2</v>
      </c>
      <c r="I1718" s="83" t="str">
        <f>IFERROR(VLOOKUP(A1718,'Alíquotas - CADPREV'!$B$2152:$N$4324,8,FALSE),"")</f>
        <v>NÃO</v>
      </c>
      <c r="J1718" s="83" t="str">
        <f>IF(H1718="RPPS",VLOOKUP(A1718,' Legislação Benef - GESCON'!$B$4:$I$2159,3,FALSE),"")</f>
        <v>NÃO</v>
      </c>
      <c r="K1718" s="83" t="str">
        <f>IF(H1718="RPPS",VLOOKUP(A1718,' Legislação Benef - GESCON'!$B$4:$I$2159,6,FALSE),"")</f>
        <v>NÃO</v>
      </c>
      <c r="L1718" s="83" t="str">
        <f>IF(H1718="RPPS",IFERROR(IF(VLOOKUP(A1718,'Suspensão de repasses - GESCON'!$D$3:$J$1048576,7,FALSE)="Validada","SIM","NÃO"),"NÃO"),"")</f>
        <v>NÃO</v>
      </c>
    </row>
    <row r="1719" spans="1:12" s="19" customFormat="1" ht="15" hidden="1" customHeight="1" x14ac:dyDescent="0.25">
      <c r="A1719" s="88" t="s">
        <v>7086</v>
      </c>
      <c r="B1719" s="40" t="s">
        <v>1356</v>
      </c>
      <c r="C1719" s="82" t="s">
        <v>10959</v>
      </c>
      <c r="D1719" s="82"/>
      <c r="E1719" s="82"/>
      <c r="F1719" s="82"/>
      <c r="G1719" s="82"/>
      <c r="H1719" s="40" t="s">
        <v>4</v>
      </c>
      <c r="I1719" s="83" t="str">
        <f>IFERROR(VLOOKUP(A1719,'Alíquotas - CADPREV'!$B$2152:$N$4324,8,FALSE),"")</f>
        <v/>
      </c>
      <c r="J1719" s="83" t="str">
        <f>IF(H1719="RPPS",VLOOKUP(A1719,' Legislação Benef - GESCON'!$B$4:$I$2159,3,FALSE),"")</f>
        <v/>
      </c>
      <c r="K1719" s="83" t="str">
        <f>IF(H1719="RPPS",VLOOKUP(A1719,' Legislação Benef - GESCON'!$B$4:$I$2159,6,FALSE),"")</f>
        <v/>
      </c>
      <c r="L1719" s="83" t="str">
        <f>IF(H1719="RPPS",IFERROR(IF(VLOOKUP(A1719,'Suspensão de repasses - GESCON'!$D$3:$J$1048576,7,FALSE)="Validada","SIM","NÃO"),"NÃO"),"")</f>
        <v/>
      </c>
    </row>
    <row r="1720" spans="1:12" s="19" customFormat="1" ht="15" hidden="1" customHeight="1" x14ac:dyDescent="0.25">
      <c r="A1720" s="88" t="s">
        <v>7087</v>
      </c>
      <c r="B1720" s="40" t="s">
        <v>29</v>
      </c>
      <c r="C1720" s="82" t="s">
        <v>10959</v>
      </c>
      <c r="D1720" s="82"/>
      <c r="E1720" s="82"/>
      <c r="F1720" s="82"/>
      <c r="G1720" s="82"/>
      <c r="H1720" s="40" t="s">
        <v>4</v>
      </c>
      <c r="I1720" s="83" t="str">
        <f>IFERROR(VLOOKUP(A1720,'Alíquotas - CADPREV'!$B$2152:$N$4324,8,FALSE),"")</f>
        <v/>
      </c>
      <c r="J1720" s="83" t="str">
        <f>IF(H1720="RPPS",VLOOKUP(A1720,' Legislação Benef - GESCON'!$B$4:$I$2159,3,FALSE),"")</f>
        <v/>
      </c>
      <c r="K1720" s="83" t="str">
        <f>IF(H1720="RPPS",VLOOKUP(A1720,' Legislação Benef - GESCON'!$B$4:$I$2159,6,FALSE),"")</f>
        <v/>
      </c>
      <c r="L1720" s="83" t="str">
        <f>IF(H1720="RPPS",IFERROR(IF(VLOOKUP(A1720,'Suspensão de repasses - GESCON'!$D$3:$J$1048576,7,FALSE)="Validada","SIM","NÃO"),"NÃO"),"")</f>
        <v/>
      </c>
    </row>
    <row r="1721" spans="1:12" s="19" customFormat="1" ht="15" customHeight="1" x14ac:dyDescent="0.25">
      <c r="A1721" s="88" t="s">
        <v>7088</v>
      </c>
      <c r="B1721" s="40" t="s">
        <v>1356</v>
      </c>
      <c r="C1721" s="82" t="s">
        <v>10958</v>
      </c>
      <c r="D1721" s="82">
        <v>149</v>
      </c>
      <c r="E1721" s="82">
        <v>76</v>
      </c>
      <c r="F1721" s="82">
        <v>23</v>
      </c>
      <c r="G1721" s="82">
        <v>248</v>
      </c>
      <c r="H1721" s="40" t="s">
        <v>2</v>
      </c>
      <c r="I1721" s="83" t="str">
        <f>IFERROR(VLOOKUP(A1721,'Alíquotas - CADPREV'!$B$2152:$N$4324,8,FALSE),"")</f>
        <v>NÃO</v>
      </c>
      <c r="J1721" s="83" t="str">
        <f>IF(H1721="RPPS",VLOOKUP(A1721,' Legislação Benef - GESCON'!$B$4:$I$2159,3,FALSE),"")</f>
        <v>NÃO</v>
      </c>
      <c r="K1721" s="83" t="str">
        <f>IF(H1721="RPPS",VLOOKUP(A1721,' Legislação Benef - GESCON'!$B$4:$I$2159,6,FALSE),"")</f>
        <v>SIM</v>
      </c>
      <c r="L1721" s="83" t="str">
        <f>IF(H1721="RPPS",IFERROR(IF(VLOOKUP(A1721,'Suspensão de repasses - GESCON'!$D$3:$J$1048576,7,FALSE)="Validada","SIM","NÃO"),"NÃO"),"")</f>
        <v>NÃO</v>
      </c>
    </row>
    <row r="1722" spans="1:12" s="19" customFormat="1" ht="15" hidden="1" customHeight="1" x14ac:dyDescent="0.25">
      <c r="A1722" s="88" t="s">
        <v>7089</v>
      </c>
      <c r="B1722" s="40" t="s">
        <v>901</v>
      </c>
      <c r="C1722" s="82" t="s">
        <v>10959</v>
      </c>
      <c r="D1722" s="82"/>
      <c r="E1722" s="82"/>
      <c r="F1722" s="82"/>
      <c r="G1722" s="82"/>
      <c r="H1722" s="40" t="s">
        <v>4</v>
      </c>
      <c r="I1722" s="83" t="str">
        <f>IFERROR(VLOOKUP(A1722,'Alíquotas - CADPREV'!$B$2152:$N$4324,8,FALSE),"")</f>
        <v/>
      </c>
      <c r="J1722" s="83" t="str">
        <f>IF(H1722="RPPS",VLOOKUP(A1722,' Legislação Benef - GESCON'!$B$4:$I$2159,3,FALSE),"")</f>
        <v/>
      </c>
      <c r="K1722" s="83" t="str">
        <f>IF(H1722="RPPS",VLOOKUP(A1722,' Legislação Benef - GESCON'!$B$4:$I$2159,6,FALSE),"")</f>
        <v/>
      </c>
      <c r="L1722" s="83" t="str">
        <f>IF(H1722="RPPS",IFERROR(IF(VLOOKUP(A1722,'Suspensão de repasses - GESCON'!$D$3:$J$1048576,7,FALSE)="Validada","SIM","NÃO"),"NÃO"),"")</f>
        <v/>
      </c>
    </row>
    <row r="1723" spans="1:12" s="19" customFormat="1" ht="15" hidden="1" customHeight="1" x14ac:dyDescent="0.25">
      <c r="A1723" s="88" t="s">
        <v>7090</v>
      </c>
      <c r="B1723" s="40" t="s">
        <v>4626</v>
      </c>
      <c r="C1723" s="82" t="s">
        <v>10959</v>
      </c>
      <c r="D1723" s="82"/>
      <c r="E1723" s="82"/>
      <c r="F1723" s="82"/>
      <c r="G1723" s="82"/>
      <c r="H1723" s="40" t="s">
        <v>4</v>
      </c>
      <c r="I1723" s="83" t="str">
        <f>IFERROR(VLOOKUP(A1723,'Alíquotas - CADPREV'!$B$2152:$N$4324,8,FALSE),"")</f>
        <v/>
      </c>
      <c r="J1723" s="83" t="str">
        <f>IF(H1723="RPPS",VLOOKUP(A1723,' Legislação Benef - GESCON'!$B$4:$I$2159,3,FALSE),"")</f>
        <v/>
      </c>
      <c r="K1723" s="83" t="str">
        <f>IF(H1723="RPPS",VLOOKUP(A1723,' Legislação Benef - GESCON'!$B$4:$I$2159,6,FALSE),"")</f>
        <v/>
      </c>
      <c r="L1723" s="83" t="str">
        <f>IF(H1723="RPPS",IFERROR(IF(VLOOKUP(A1723,'Suspensão de repasses - GESCON'!$D$3:$J$1048576,7,FALSE)="Validada","SIM","NÃO"),"NÃO"),"")</f>
        <v/>
      </c>
    </row>
    <row r="1724" spans="1:12" s="19" customFormat="1" ht="15" hidden="1" customHeight="1" x14ac:dyDescent="0.25">
      <c r="A1724" s="88" t="s">
        <v>7091</v>
      </c>
      <c r="B1724" s="40" t="s">
        <v>1356</v>
      </c>
      <c r="C1724" s="82" t="s">
        <v>10959</v>
      </c>
      <c r="D1724" s="82"/>
      <c r="E1724" s="82"/>
      <c r="F1724" s="82"/>
      <c r="G1724" s="82"/>
      <c r="H1724" s="40" t="s">
        <v>4</v>
      </c>
      <c r="I1724" s="83" t="str">
        <f>IFERROR(VLOOKUP(A1724,'Alíquotas - CADPREV'!$B$2152:$N$4324,8,FALSE),"")</f>
        <v/>
      </c>
      <c r="J1724" s="83" t="str">
        <f>IF(H1724="RPPS",VLOOKUP(A1724,' Legislação Benef - GESCON'!$B$4:$I$2159,3,FALSE),"")</f>
        <v/>
      </c>
      <c r="K1724" s="83" t="str">
        <f>IF(H1724="RPPS",VLOOKUP(A1724,' Legislação Benef - GESCON'!$B$4:$I$2159,6,FALSE),"")</f>
        <v/>
      </c>
      <c r="L1724" s="83" t="str">
        <f>IF(H1724="RPPS",IFERROR(IF(VLOOKUP(A1724,'Suspensão de repasses - GESCON'!$D$3:$J$1048576,7,FALSE)="Validada","SIM","NÃO"),"NÃO"),"")</f>
        <v/>
      </c>
    </row>
    <row r="1725" spans="1:12" s="19" customFormat="1" ht="15" customHeight="1" x14ac:dyDescent="0.25">
      <c r="A1725" s="88" t="s">
        <v>7092</v>
      </c>
      <c r="B1725" s="40" t="s">
        <v>3812</v>
      </c>
      <c r="C1725" s="82" t="s">
        <v>10958</v>
      </c>
      <c r="D1725" s="82">
        <v>178</v>
      </c>
      <c r="E1725" s="82">
        <v>24</v>
      </c>
      <c r="F1725" s="82">
        <v>5</v>
      </c>
      <c r="G1725" s="82">
        <v>207</v>
      </c>
      <c r="H1725" s="40" t="s">
        <v>2</v>
      </c>
      <c r="I1725" s="83" t="str">
        <f>IFERROR(VLOOKUP(A1725,'Alíquotas - CADPREV'!$B$2152:$N$4324,8,FALSE),"")</f>
        <v>NÃO</v>
      </c>
      <c r="J1725" s="83" t="str">
        <f>IF(H1725="RPPS",VLOOKUP(A1725,' Legislação Benef - GESCON'!$B$4:$I$2159,3,FALSE),"")</f>
        <v>NÃO</v>
      </c>
      <c r="K1725" s="83" t="str">
        <f>IF(H1725="RPPS",VLOOKUP(A1725,' Legislação Benef - GESCON'!$B$4:$I$2159,6,FALSE),"")</f>
        <v>NÃO</v>
      </c>
      <c r="L1725" s="83" t="str">
        <f>IF(H1725="RPPS",IFERROR(IF(VLOOKUP(A1725,'Suspensão de repasses - GESCON'!$D$3:$J$1048576,7,FALSE)="Validada","SIM","NÃO"),"NÃO"),"")</f>
        <v>NÃO</v>
      </c>
    </row>
    <row r="1726" spans="1:12" s="19" customFormat="1" ht="15" hidden="1" customHeight="1" x14ac:dyDescent="0.25">
      <c r="A1726" s="88" t="s">
        <v>7093</v>
      </c>
      <c r="B1726" s="40" t="s">
        <v>215</v>
      </c>
      <c r="C1726" s="82" t="s">
        <v>10959</v>
      </c>
      <c r="D1726" s="82"/>
      <c r="E1726" s="82"/>
      <c r="F1726" s="82"/>
      <c r="G1726" s="82"/>
      <c r="H1726" s="40" t="s">
        <v>4</v>
      </c>
      <c r="I1726" s="83" t="str">
        <f>IFERROR(VLOOKUP(A1726,'Alíquotas - CADPREV'!$B$2152:$N$4324,8,FALSE),"")</f>
        <v/>
      </c>
      <c r="J1726" s="83" t="str">
        <f>IF(H1726="RPPS",VLOOKUP(A1726,' Legislação Benef - GESCON'!$B$4:$I$2159,3,FALSE),"")</f>
        <v/>
      </c>
      <c r="K1726" s="83" t="str">
        <f>IF(H1726="RPPS",VLOOKUP(A1726,' Legislação Benef - GESCON'!$B$4:$I$2159,6,FALSE),"")</f>
        <v/>
      </c>
      <c r="L1726" s="83" t="str">
        <f>IF(H1726="RPPS",IFERROR(IF(VLOOKUP(A1726,'Suspensão de repasses - GESCON'!$D$3:$J$1048576,7,FALSE)="Validada","SIM","NÃO"),"NÃO"),"")</f>
        <v/>
      </c>
    </row>
    <row r="1727" spans="1:12" s="19" customFormat="1" ht="15" hidden="1" customHeight="1" x14ac:dyDescent="0.25">
      <c r="A1727" s="88" t="s">
        <v>7094</v>
      </c>
      <c r="B1727" s="40" t="s">
        <v>4626</v>
      </c>
      <c r="C1727" s="82" t="s">
        <v>10959</v>
      </c>
      <c r="D1727" s="82"/>
      <c r="E1727" s="82"/>
      <c r="F1727" s="82"/>
      <c r="G1727" s="82"/>
      <c r="H1727" s="40" t="s">
        <v>4</v>
      </c>
      <c r="I1727" s="83" t="str">
        <f>IFERROR(VLOOKUP(A1727,'Alíquotas - CADPREV'!$B$2152:$N$4324,8,FALSE),"")</f>
        <v/>
      </c>
      <c r="J1727" s="83" t="str">
        <f>IF(H1727="RPPS",VLOOKUP(A1727,' Legislação Benef - GESCON'!$B$4:$I$2159,3,FALSE),"")</f>
        <v/>
      </c>
      <c r="K1727" s="83" t="str">
        <f>IF(H1727="RPPS",VLOOKUP(A1727,' Legislação Benef - GESCON'!$B$4:$I$2159,6,FALSE),"")</f>
        <v/>
      </c>
      <c r="L1727" s="83" t="str">
        <f>IF(H1727="RPPS",IFERROR(IF(VLOOKUP(A1727,'Suspensão de repasses - GESCON'!$D$3:$J$1048576,7,FALSE)="Validada","SIM","NÃO"),"NÃO"),"")</f>
        <v/>
      </c>
    </row>
    <row r="1728" spans="1:12" s="19" customFormat="1" ht="15" customHeight="1" x14ac:dyDescent="0.25">
      <c r="A1728" s="88" t="s">
        <v>7095</v>
      </c>
      <c r="B1728" s="40" t="s">
        <v>3812</v>
      </c>
      <c r="C1728" s="82" t="s">
        <v>10958</v>
      </c>
      <c r="D1728" s="82">
        <v>121</v>
      </c>
      <c r="E1728" s="82">
        <v>29</v>
      </c>
      <c r="F1728" s="82">
        <v>5</v>
      </c>
      <c r="G1728" s="82">
        <v>155</v>
      </c>
      <c r="H1728" s="40" t="s">
        <v>2</v>
      </c>
      <c r="I1728" s="83" t="str">
        <f>IFERROR(VLOOKUP(A1728,'Alíquotas - CADPREV'!$B$2152:$N$4324,8,FALSE),"")</f>
        <v>NÃO</v>
      </c>
      <c r="J1728" s="83" t="str">
        <f>IF(H1728="RPPS",VLOOKUP(A1728,' Legislação Benef - GESCON'!$B$4:$I$2159,3,FALSE),"")</f>
        <v>NÃO</v>
      </c>
      <c r="K1728" s="83" t="str">
        <f>IF(H1728="RPPS",VLOOKUP(A1728,' Legislação Benef - GESCON'!$B$4:$I$2159,6,FALSE),"")</f>
        <v>NÃO</v>
      </c>
      <c r="L1728" s="83" t="str">
        <f>IF(H1728="RPPS",IFERROR(IF(VLOOKUP(A1728,'Suspensão de repasses - GESCON'!$D$3:$J$1048576,7,FALSE)="Validada","SIM","NÃO"),"NÃO"),"")</f>
        <v>NÃO</v>
      </c>
    </row>
    <row r="1729" spans="1:12" s="19" customFormat="1" ht="15" hidden="1" customHeight="1" x14ac:dyDescent="0.25">
      <c r="A1729" s="88" t="s">
        <v>7096</v>
      </c>
      <c r="B1729" s="40" t="s">
        <v>1356</v>
      </c>
      <c r="C1729" s="82" t="s">
        <v>10959</v>
      </c>
      <c r="D1729" s="82"/>
      <c r="E1729" s="82"/>
      <c r="F1729" s="82"/>
      <c r="G1729" s="82"/>
      <c r="H1729" s="40" t="s">
        <v>4</v>
      </c>
      <c r="I1729" s="83" t="str">
        <f>IFERROR(VLOOKUP(A1729,'Alíquotas - CADPREV'!$B$2152:$N$4324,8,FALSE),"")</f>
        <v/>
      </c>
      <c r="J1729" s="83" t="str">
        <f>IF(H1729="RPPS",VLOOKUP(A1729,' Legislação Benef - GESCON'!$B$4:$I$2159,3,FALSE),"")</f>
        <v/>
      </c>
      <c r="K1729" s="83" t="str">
        <f>IF(H1729="RPPS",VLOOKUP(A1729,' Legislação Benef - GESCON'!$B$4:$I$2159,6,FALSE),"")</f>
        <v/>
      </c>
      <c r="L1729" s="83" t="str">
        <f>IF(H1729="RPPS",IFERROR(IF(VLOOKUP(A1729,'Suspensão de repasses - GESCON'!$D$3:$J$1048576,7,FALSE)="Validada","SIM","NÃO"),"NÃO"),"")</f>
        <v/>
      </c>
    </row>
    <row r="1730" spans="1:12" s="19" customFormat="1" ht="15" hidden="1" customHeight="1" x14ac:dyDescent="0.25">
      <c r="A1730" s="88" t="s">
        <v>7097</v>
      </c>
      <c r="B1730" s="40" t="s">
        <v>215</v>
      </c>
      <c r="C1730" s="82" t="s">
        <v>10959</v>
      </c>
      <c r="D1730" s="82"/>
      <c r="E1730" s="82"/>
      <c r="F1730" s="82"/>
      <c r="G1730" s="82"/>
      <c r="H1730" s="40" t="s">
        <v>4</v>
      </c>
      <c r="I1730" s="83" t="str">
        <f>IFERROR(VLOOKUP(A1730,'Alíquotas - CADPREV'!$B$2152:$N$4324,8,FALSE),"")</f>
        <v/>
      </c>
      <c r="J1730" s="83" t="str">
        <f>IF(H1730="RPPS",VLOOKUP(A1730,' Legislação Benef - GESCON'!$B$4:$I$2159,3,FALSE),"")</f>
        <v/>
      </c>
      <c r="K1730" s="83" t="str">
        <f>IF(H1730="RPPS",VLOOKUP(A1730,' Legislação Benef - GESCON'!$B$4:$I$2159,6,FALSE),"")</f>
        <v/>
      </c>
      <c r="L1730" s="83" t="str">
        <f>IF(H1730="RPPS",IFERROR(IF(VLOOKUP(A1730,'Suspensão de repasses - GESCON'!$D$3:$J$1048576,7,FALSE)="Validada","SIM","NÃO"),"NÃO"),"")</f>
        <v/>
      </c>
    </row>
    <row r="1731" spans="1:12" s="19" customFormat="1" ht="15" customHeight="1" x14ac:dyDescent="0.25">
      <c r="A1731" s="88" t="s">
        <v>7098</v>
      </c>
      <c r="B1731" s="40" t="s">
        <v>634</v>
      </c>
      <c r="C1731" s="82" t="s">
        <v>10958</v>
      </c>
      <c r="D1731" s="82">
        <v>1315</v>
      </c>
      <c r="E1731" s="82">
        <v>177</v>
      </c>
      <c r="F1731" s="82">
        <v>56</v>
      </c>
      <c r="G1731" s="82">
        <v>1548</v>
      </c>
      <c r="H1731" s="40" t="s">
        <v>2</v>
      </c>
      <c r="I1731" s="83" t="str">
        <f>IFERROR(VLOOKUP(A1731,'Alíquotas - CADPREV'!$B$2152:$N$4324,8,FALSE),"")</f>
        <v>SIM</v>
      </c>
      <c r="J1731" s="83" t="str">
        <f>IF(H1731="RPPS",VLOOKUP(A1731,' Legislação Benef - GESCON'!$B$4:$I$2159,3,FALSE),"")</f>
        <v>NÃO</v>
      </c>
      <c r="K1731" s="83" t="str">
        <f>IF(H1731="RPPS",VLOOKUP(A1731,' Legislação Benef - GESCON'!$B$4:$I$2159,6,FALSE),"")</f>
        <v>SIM</v>
      </c>
      <c r="L1731" s="83" t="str">
        <f>IF(H1731="RPPS",IFERROR(IF(VLOOKUP(A1731,'Suspensão de repasses - GESCON'!$D$3:$J$1048576,7,FALSE)="Validada","SIM","NÃO"),"NÃO"),"")</f>
        <v>NÃO</v>
      </c>
    </row>
    <row r="1732" spans="1:12" s="19" customFormat="1" ht="15" hidden="1" customHeight="1" x14ac:dyDescent="0.25">
      <c r="A1732" s="88" t="s">
        <v>7099</v>
      </c>
      <c r="B1732" s="40" t="s">
        <v>1356</v>
      </c>
      <c r="C1732" s="82" t="s">
        <v>10959</v>
      </c>
      <c r="D1732" s="82"/>
      <c r="E1732" s="82"/>
      <c r="F1732" s="82"/>
      <c r="G1732" s="82"/>
      <c r="H1732" s="40" t="s">
        <v>4</v>
      </c>
      <c r="I1732" s="83" t="str">
        <f>IFERROR(VLOOKUP(A1732,'Alíquotas - CADPREV'!$B$2152:$N$4324,8,FALSE),"")</f>
        <v/>
      </c>
      <c r="J1732" s="83" t="str">
        <f>IF(H1732="RPPS",VLOOKUP(A1732,' Legislação Benef - GESCON'!$B$4:$I$2159,3,FALSE),"")</f>
        <v/>
      </c>
      <c r="K1732" s="83" t="str">
        <f>IF(H1732="RPPS",VLOOKUP(A1732,' Legislação Benef - GESCON'!$B$4:$I$2159,6,FALSE),"")</f>
        <v/>
      </c>
      <c r="L1732" s="83" t="str">
        <f>IF(H1732="RPPS",IFERROR(IF(VLOOKUP(A1732,'Suspensão de repasses - GESCON'!$D$3:$J$1048576,7,FALSE)="Validada","SIM","NÃO"),"NÃO"),"")</f>
        <v/>
      </c>
    </row>
    <row r="1733" spans="1:12" s="19" customFormat="1" ht="15" customHeight="1" x14ac:dyDescent="0.25">
      <c r="A1733" s="88" t="s">
        <v>7100</v>
      </c>
      <c r="B1733" s="40" t="s">
        <v>1356</v>
      </c>
      <c r="C1733" s="82" t="s">
        <v>10958</v>
      </c>
      <c r="D1733" s="82">
        <v>808</v>
      </c>
      <c r="E1733" s="82">
        <v>178</v>
      </c>
      <c r="F1733" s="82">
        <v>42</v>
      </c>
      <c r="G1733" s="82">
        <v>1028</v>
      </c>
      <c r="H1733" s="40" t="s">
        <v>2</v>
      </c>
      <c r="I1733" s="83" t="str">
        <f>IFERROR(VLOOKUP(A1733,'Alíquotas - CADPREV'!$B$2152:$N$4324,8,FALSE),"")</f>
        <v>SIM</v>
      </c>
      <c r="J1733" s="83" t="str">
        <f>IF(H1733="RPPS",VLOOKUP(A1733,' Legislação Benef - GESCON'!$B$4:$I$2159,3,FALSE),"")</f>
        <v>NÃO</v>
      </c>
      <c r="K1733" s="83" t="str">
        <f>IF(H1733="RPPS",VLOOKUP(A1733,' Legislação Benef - GESCON'!$B$4:$I$2159,6,FALSE),"")</f>
        <v>SIM</v>
      </c>
      <c r="L1733" s="83" t="str">
        <f>IF(H1733="RPPS",IFERROR(IF(VLOOKUP(A1733,'Suspensão de repasses - GESCON'!$D$3:$J$1048576,7,FALSE)="Validada","SIM","NÃO"),"NÃO"),"")</f>
        <v>NÃO</v>
      </c>
    </row>
    <row r="1734" spans="1:12" s="19" customFormat="1" ht="15" customHeight="1" x14ac:dyDescent="0.25">
      <c r="A1734" s="88" t="s">
        <v>7101</v>
      </c>
      <c r="B1734" s="40" t="s">
        <v>3601</v>
      </c>
      <c r="C1734" s="82" t="s">
        <v>10958</v>
      </c>
      <c r="D1734" s="82">
        <v>876</v>
      </c>
      <c r="E1734" s="82">
        <v>0</v>
      </c>
      <c r="F1734" s="82">
        <v>0</v>
      </c>
      <c r="G1734" s="82">
        <v>876</v>
      </c>
      <c r="H1734" s="40" t="s">
        <v>2</v>
      </c>
      <c r="I1734" s="83" t="str">
        <f>IFERROR(VLOOKUP(A1734,'Alíquotas - CADPREV'!$B$2152:$N$4324,8,FALSE),"")</f>
        <v>NÃO</v>
      </c>
      <c r="J1734" s="83" t="str">
        <f>IF(H1734="RPPS",VLOOKUP(A1734,' Legislação Benef - GESCON'!$B$4:$I$2159,3,FALSE),"")</f>
        <v>NÃO</v>
      </c>
      <c r="K1734" s="83" t="str">
        <f>IF(H1734="RPPS",VLOOKUP(A1734,' Legislação Benef - GESCON'!$B$4:$I$2159,6,FALSE),"")</f>
        <v>NÃO</v>
      </c>
      <c r="L1734" s="83" t="str">
        <f>IF(H1734="RPPS",IFERROR(IF(VLOOKUP(A1734,'Suspensão de repasses - GESCON'!$D$3:$J$1048576,7,FALSE)="Validada","SIM","NÃO"),"NÃO"),"")</f>
        <v>NÃO</v>
      </c>
    </row>
    <row r="1735" spans="1:12" s="19" customFormat="1" ht="15" customHeight="1" x14ac:dyDescent="0.25">
      <c r="A1735" s="88" t="s">
        <v>7102</v>
      </c>
      <c r="B1735" s="40" t="s">
        <v>2758</v>
      </c>
      <c r="C1735" s="82" t="s">
        <v>10958</v>
      </c>
      <c r="D1735" s="82">
        <v>1126</v>
      </c>
      <c r="E1735" s="82">
        <v>380</v>
      </c>
      <c r="F1735" s="82">
        <v>74</v>
      </c>
      <c r="G1735" s="82">
        <v>1580</v>
      </c>
      <c r="H1735" s="40" t="s">
        <v>2</v>
      </c>
      <c r="I1735" s="83" t="str">
        <f>IFERROR(VLOOKUP(A1735,'Alíquotas - CADPREV'!$B$2152:$N$4324,8,FALSE),"")</f>
        <v>NÃO</v>
      </c>
      <c r="J1735" s="83" t="str">
        <f>IF(H1735="RPPS",VLOOKUP(A1735,' Legislação Benef - GESCON'!$B$4:$I$2159,3,FALSE),"")</f>
        <v>NÃO</v>
      </c>
      <c r="K1735" s="83" t="str">
        <f>IF(H1735="RPPS",VLOOKUP(A1735,' Legislação Benef - GESCON'!$B$4:$I$2159,6,FALSE),"")</f>
        <v>NÃO</v>
      </c>
      <c r="L1735" s="83" t="str">
        <f>IF(H1735="RPPS",IFERROR(IF(VLOOKUP(A1735,'Suspensão de repasses - GESCON'!$D$3:$J$1048576,7,FALSE)="Validada","SIM","NÃO"),"NÃO"),"")</f>
        <v>NÃO</v>
      </c>
    </row>
    <row r="1736" spans="1:12" s="19" customFormat="1" ht="15" hidden="1" customHeight="1" x14ac:dyDescent="0.25">
      <c r="A1736" s="88" t="s">
        <v>7103</v>
      </c>
      <c r="B1736" s="40" t="s">
        <v>2554</v>
      </c>
      <c r="C1736" s="82" t="s">
        <v>10959</v>
      </c>
      <c r="D1736" s="82"/>
      <c r="E1736" s="82"/>
      <c r="F1736" s="82"/>
      <c r="G1736" s="82"/>
      <c r="H1736" s="40" t="s">
        <v>4</v>
      </c>
      <c r="I1736" s="83" t="str">
        <f>IFERROR(VLOOKUP(A1736,'Alíquotas - CADPREV'!$B$2152:$N$4324,8,FALSE),"")</f>
        <v/>
      </c>
      <c r="J1736" s="83" t="str">
        <f>IF(H1736="RPPS",VLOOKUP(A1736,' Legislação Benef - GESCON'!$B$4:$I$2159,3,FALSE),"")</f>
        <v/>
      </c>
      <c r="K1736" s="83" t="str">
        <f>IF(H1736="RPPS",VLOOKUP(A1736,' Legislação Benef - GESCON'!$B$4:$I$2159,6,FALSE),"")</f>
        <v/>
      </c>
      <c r="L1736" s="83" t="str">
        <f>IF(H1736="RPPS",IFERROR(IF(VLOOKUP(A1736,'Suspensão de repasses - GESCON'!$D$3:$J$1048576,7,FALSE)="Validada","SIM","NÃO"),"NÃO"),"")</f>
        <v/>
      </c>
    </row>
    <row r="1737" spans="1:12" s="19" customFormat="1" ht="15" customHeight="1" x14ac:dyDescent="0.25">
      <c r="A1737" s="88" t="s">
        <v>7104</v>
      </c>
      <c r="B1737" s="40" t="s">
        <v>3812</v>
      </c>
      <c r="C1737" s="82" t="s">
        <v>10958</v>
      </c>
      <c r="D1737" s="82">
        <v>118</v>
      </c>
      <c r="E1737" s="82">
        <v>39</v>
      </c>
      <c r="F1737" s="82">
        <v>14</v>
      </c>
      <c r="G1737" s="82">
        <v>171</v>
      </c>
      <c r="H1737" s="40" t="s">
        <v>2</v>
      </c>
      <c r="I1737" s="83" t="str">
        <f>IFERROR(VLOOKUP(A1737,'Alíquotas - CADPREV'!$B$2152:$N$4324,8,FALSE),"")</f>
        <v>SIM</v>
      </c>
      <c r="J1737" s="83" t="str">
        <f>IF(H1737="RPPS",VLOOKUP(A1737,' Legislação Benef - GESCON'!$B$4:$I$2159,3,FALSE),"")</f>
        <v>NÃO</v>
      </c>
      <c r="K1737" s="83" t="str">
        <f>IF(H1737="RPPS",VLOOKUP(A1737,' Legislação Benef - GESCON'!$B$4:$I$2159,6,FALSE),"")</f>
        <v>NÃO</v>
      </c>
      <c r="L1737" s="83" t="str">
        <f>IF(H1737="RPPS",IFERROR(IF(VLOOKUP(A1737,'Suspensão de repasses - GESCON'!$D$3:$J$1048576,7,FALSE)="Validada","SIM","NÃO"),"NÃO"),"")</f>
        <v>NÃO</v>
      </c>
    </row>
    <row r="1738" spans="1:12" s="19" customFormat="1" ht="15" customHeight="1" x14ac:dyDescent="0.25">
      <c r="A1738" s="88" t="s">
        <v>7105</v>
      </c>
      <c r="B1738" s="40" t="s">
        <v>901</v>
      </c>
      <c r="C1738" s="82" t="s">
        <v>10958</v>
      </c>
      <c r="D1738" s="82">
        <v>289</v>
      </c>
      <c r="E1738" s="82">
        <v>109</v>
      </c>
      <c r="F1738" s="82">
        <v>23</v>
      </c>
      <c r="G1738" s="82">
        <v>421</v>
      </c>
      <c r="H1738" s="40" t="s">
        <v>2</v>
      </c>
      <c r="I1738" s="83" t="str">
        <f>IFERROR(VLOOKUP(A1738,'Alíquotas - CADPREV'!$B$2152:$N$4324,8,FALSE),"")</f>
        <v>NÃO</v>
      </c>
      <c r="J1738" s="83" t="str">
        <f>IF(H1738="RPPS",VLOOKUP(A1738,' Legislação Benef - GESCON'!$B$4:$I$2159,3,FALSE),"")</f>
        <v>NÃO</v>
      </c>
      <c r="K1738" s="83" t="str">
        <f>IF(H1738="RPPS",VLOOKUP(A1738,' Legislação Benef - GESCON'!$B$4:$I$2159,6,FALSE),"")</f>
        <v>NÃO</v>
      </c>
      <c r="L1738" s="83" t="str">
        <f>IF(H1738="RPPS",IFERROR(IF(VLOOKUP(A1738,'Suspensão de repasses - GESCON'!$D$3:$J$1048576,7,FALSE)="Validada","SIM","NÃO"),"NÃO"),"")</f>
        <v>NÃO</v>
      </c>
    </row>
    <row r="1739" spans="1:12" s="19" customFormat="1" ht="15" hidden="1" customHeight="1" x14ac:dyDescent="0.25">
      <c r="A1739" s="88" t="s">
        <v>7106</v>
      </c>
      <c r="B1739" s="40" t="s">
        <v>1356</v>
      </c>
      <c r="C1739" s="82" t="s">
        <v>10959</v>
      </c>
      <c r="D1739" s="82"/>
      <c r="E1739" s="82"/>
      <c r="F1739" s="82"/>
      <c r="G1739" s="82"/>
      <c r="H1739" s="40" t="s">
        <v>4</v>
      </c>
      <c r="I1739" s="83" t="str">
        <f>IFERROR(VLOOKUP(A1739,'Alíquotas - CADPREV'!$B$2152:$N$4324,8,FALSE),"")</f>
        <v/>
      </c>
      <c r="J1739" s="83" t="str">
        <f>IF(H1739="RPPS",VLOOKUP(A1739,' Legislação Benef - GESCON'!$B$4:$I$2159,3,FALSE),"")</f>
        <v/>
      </c>
      <c r="K1739" s="83" t="str">
        <f>IF(H1739="RPPS",VLOOKUP(A1739,' Legislação Benef - GESCON'!$B$4:$I$2159,6,FALSE),"")</f>
        <v/>
      </c>
      <c r="L1739" s="83" t="str">
        <f>IF(H1739="RPPS",IFERROR(IF(VLOOKUP(A1739,'Suspensão de repasses - GESCON'!$D$3:$J$1048576,7,FALSE)="Validada","SIM","NÃO"),"NÃO"),"")</f>
        <v/>
      </c>
    </row>
    <row r="1740" spans="1:12" s="19" customFormat="1" ht="15" hidden="1" customHeight="1" x14ac:dyDescent="0.25">
      <c r="A1740" s="88" t="s">
        <v>7107</v>
      </c>
      <c r="B1740" s="40" t="s">
        <v>1356</v>
      </c>
      <c r="C1740" s="82" t="s">
        <v>10959</v>
      </c>
      <c r="D1740" s="82"/>
      <c r="E1740" s="82"/>
      <c r="F1740" s="82"/>
      <c r="G1740" s="82"/>
      <c r="H1740" s="40" t="s">
        <v>4</v>
      </c>
      <c r="I1740" s="83" t="str">
        <f>IFERROR(VLOOKUP(A1740,'Alíquotas - CADPREV'!$B$2152:$N$4324,8,FALSE),"")</f>
        <v/>
      </c>
      <c r="J1740" s="83" t="str">
        <f>IF(H1740="RPPS",VLOOKUP(A1740,' Legislação Benef - GESCON'!$B$4:$I$2159,3,FALSE),"")</f>
        <v/>
      </c>
      <c r="K1740" s="83" t="str">
        <f>IF(H1740="RPPS",VLOOKUP(A1740,' Legislação Benef - GESCON'!$B$4:$I$2159,6,FALSE),"")</f>
        <v/>
      </c>
      <c r="L1740" s="83" t="str">
        <f>IF(H1740="RPPS",IFERROR(IF(VLOOKUP(A1740,'Suspensão de repasses - GESCON'!$D$3:$J$1048576,7,FALSE)="Validada","SIM","NÃO"),"NÃO"),"")</f>
        <v/>
      </c>
    </row>
    <row r="1741" spans="1:12" s="19" customFormat="1" ht="15" hidden="1" customHeight="1" x14ac:dyDescent="0.25">
      <c r="A1741" s="88" t="s">
        <v>7108</v>
      </c>
      <c r="B1741" s="40" t="s">
        <v>634</v>
      </c>
      <c r="C1741" s="82" t="s">
        <v>10959</v>
      </c>
      <c r="D1741" s="82"/>
      <c r="E1741" s="82"/>
      <c r="F1741" s="82"/>
      <c r="G1741" s="82"/>
      <c r="H1741" s="40" t="s">
        <v>4</v>
      </c>
      <c r="I1741" s="83" t="str">
        <f>IFERROR(VLOOKUP(A1741,'Alíquotas - CADPREV'!$B$2152:$N$4324,8,FALSE),"")</f>
        <v/>
      </c>
      <c r="J1741" s="83" t="str">
        <f>IF(H1741="RPPS",VLOOKUP(A1741,' Legislação Benef - GESCON'!$B$4:$I$2159,3,FALSE),"")</f>
        <v/>
      </c>
      <c r="K1741" s="83" t="str">
        <f>IF(H1741="RPPS",VLOOKUP(A1741,' Legislação Benef - GESCON'!$B$4:$I$2159,6,FALSE),"")</f>
        <v/>
      </c>
      <c r="L1741" s="83" t="str">
        <f>IF(H1741="RPPS",IFERROR(IF(VLOOKUP(A1741,'Suspensão de repasses - GESCON'!$D$3:$J$1048576,7,FALSE)="Validada","SIM","NÃO"),"NÃO"),"")</f>
        <v/>
      </c>
    </row>
    <row r="1742" spans="1:12" s="19" customFormat="1" ht="15" hidden="1" customHeight="1" x14ac:dyDescent="0.25">
      <c r="A1742" s="88" t="s">
        <v>7109</v>
      </c>
      <c r="B1742" s="40" t="s">
        <v>2413</v>
      </c>
      <c r="C1742" s="82" t="s">
        <v>10959</v>
      </c>
      <c r="D1742" s="82"/>
      <c r="E1742" s="82"/>
      <c r="F1742" s="82"/>
      <c r="G1742" s="82"/>
      <c r="H1742" s="40" t="s">
        <v>4</v>
      </c>
      <c r="I1742" s="83" t="str">
        <f>IFERROR(VLOOKUP(A1742,'Alíquotas - CADPREV'!$B$2152:$N$4324,8,FALSE),"")</f>
        <v/>
      </c>
      <c r="J1742" s="83" t="str">
        <f>IF(H1742="RPPS",VLOOKUP(A1742,' Legislação Benef - GESCON'!$B$4:$I$2159,3,FALSE),"")</f>
        <v/>
      </c>
      <c r="K1742" s="83" t="str">
        <f>IF(H1742="RPPS",VLOOKUP(A1742,' Legislação Benef - GESCON'!$B$4:$I$2159,6,FALSE),"")</f>
        <v/>
      </c>
      <c r="L1742" s="83" t="str">
        <f>IF(H1742="RPPS",IFERROR(IF(VLOOKUP(A1742,'Suspensão de repasses - GESCON'!$D$3:$J$1048576,7,FALSE)="Validada","SIM","NÃO"),"NÃO"),"")</f>
        <v/>
      </c>
    </row>
    <row r="1743" spans="1:12" s="19" customFormat="1" ht="15" hidden="1" customHeight="1" x14ac:dyDescent="0.25">
      <c r="A1743" s="88" t="s">
        <v>7110</v>
      </c>
      <c r="B1743" s="40" t="s">
        <v>3143</v>
      </c>
      <c r="C1743" s="82" t="s">
        <v>10959</v>
      </c>
      <c r="D1743" s="82"/>
      <c r="E1743" s="82"/>
      <c r="F1743" s="82"/>
      <c r="G1743" s="82"/>
      <c r="H1743" s="40" t="s">
        <v>4</v>
      </c>
      <c r="I1743" s="83" t="str">
        <f>IFERROR(VLOOKUP(A1743,'Alíquotas - CADPREV'!$B$2152:$N$4324,8,FALSE),"")</f>
        <v/>
      </c>
      <c r="J1743" s="83" t="str">
        <f>IF(H1743="RPPS",VLOOKUP(A1743,' Legislação Benef - GESCON'!$B$4:$I$2159,3,FALSE),"")</f>
        <v/>
      </c>
      <c r="K1743" s="83" t="str">
        <f>IF(H1743="RPPS",VLOOKUP(A1743,' Legislação Benef - GESCON'!$B$4:$I$2159,6,FALSE),"")</f>
        <v/>
      </c>
      <c r="L1743" s="83" t="str">
        <f>IF(H1743="RPPS",IFERROR(IF(VLOOKUP(A1743,'Suspensão de repasses - GESCON'!$D$3:$J$1048576,7,FALSE)="Validada","SIM","NÃO"),"NÃO"),"")</f>
        <v/>
      </c>
    </row>
    <row r="1744" spans="1:12" s="19" customFormat="1" ht="15" customHeight="1" x14ac:dyDescent="0.25">
      <c r="A1744" s="88" t="s">
        <v>7111</v>
      </c>
      <c r="B1744" s="40" t="s">
        <v>3812</v>
      </c>
      <c r="C1744" s="82" t="s">
        <v>10958</v>
      </c>
      <c r="D1744" s="82">
        <v>967</v>
      </c>
      <c r="E1744" s="82">
        <v>353</v>
      </c>
      <c r="F1744" s="82">
        <v>76</v>
      </c>
      <c r="G1744" s="82">
        <v>1396</v>
      </c>
      <c r="H1744" s="40" t="s">
        <v>2</v>
      </c>
      <c r="I1744" s="83" t="str">
        <f>IFERROR(VLOOKUP(A1744,'Alíquotas - CADPREV'!$B$2152:$N$4324,8,FALSE),"")</f>
        <v>SIM</v>
      </c>
      <c r="J1744" s="83" t="str">
        <f>IF(H1744="RPPS",VLOOKUP(A1744,' Legislação Benef - GESCON'!$B$4:$I$2159,3,FALSE),"")</f>
        <v>NÃO</v>
      </c>
      <c r="K1744" s="83" t="str">
        <f>IF(H1744="RPPS",VLOOKUP(A1744,' Legislação Benef - GESCON'!$B$4:$I$2159,6,FALSE),"")</f>
        <v>NÃO</v>
      </c>
      <c r="L1744" s="83" t="str">
        <f>IF(H1744="RPPS",IFERROR(IF(VLOOKUP(A1744,'Suspensão de repasses - GESCON'!$D$3:$J$1048576,7,FALSE)="Validada","SIM","NÃO"),"NÃO"),"")</f>
        <v>NÃO</v>
      </c>
    </row>
    <row r="1745" spans="1:12" s="19" customFormat="1" ht="15" hidden="1" customHeight="1" x14ac:dyDescent="0.25">
      <c r="A1745" s="88" t="s">
        <v>7112</v>
      </c>
      <c r="B1745" s="40" t="s">
        <v>4626</v>
      </c>
      <c r="C1745" s="82" t="s">
        <v>10959</v>
      </c>
      <c r="D1745" s="82"/>
      <c r="E1745" s="82"/>
      <c r="F1745" s="82"/>
      <c r="G1745" s="82"/>
      <c r="H1745" s="40" t="s">
        <v>4</v>
      </c>
      <c r="I1745" s="83" t="str">
        <f>IFERROR(VLOOKUP(A1745,'Alíquotas - CADPREV'!$B$2152:$N$4324,8,FALSE),"")</f>
        <v/>
      </c>
      <c r="J1745" s="83" t="str">
        <f>IF(H1745="RPPS",VLOOKUP(A1745,' Legislação Benef - GESCON'!$B$4:$I$2159,3,FALSE),"")</f>
        <v/>
      </c>
      <c r="K1745" s="83" t="str">
        <f>IF(H1745="RPPS",VLOOKUP(A1745,' Legislação Benef - GESCON'!$B$4:$I$2159,6,FALSE),"")</f>
        <v/>
      </c>
      <c r="L1745" s="83" t="str">
        <f>IF(H1745="RPPS",IFERROR(IF(VLOOKUP(A1745,'Suspensão de repasses - GESCON'!$D$3:$J$1048576,7,FALSE)="Validada","SIM","NÃO"),"NÃO"),"")</f>
        <v/>
      </c>
    </row>
    <row r="1746" spans="1:12" s="19" customFormat="1" ht="15" hidden="1" customHeight="1" x14ac:dyDescent="0.25">
      <c r="A1746" s="88" t="s">
        <v>7113</v>
      </c>
      <c r="B1746" s="40" t="s">
        <v>2926</v>
      </c>
      <c r="C1746" s="82" t="s">
        <v>10959</v>
      </c>
      <c r="D1746" s="82"/>
      <c r="E1746" s="82"/>
      <c r="F1746" s="82"/>
      <c r="G1746" s="82"/>
      <c r="H1746" s="40" t="s">
        <v>4</v>
      </c>
      <c r="I1746" s="83" t="str">
        <f>IFERROR(VLOOKUP(A1746,'Alíquotas - CADPREV'!$B$2152:$N$4324,8,FALSE),"")</f>
        <v/>
      </c>
      <c r="J1746" s="83" t="str">
        <f>IF(H1746="RPPS",VLOOKUP(A1746,' Legislação Benef - GESCON'!$B$4:$I$2159,3,FALSE),"")</f>
        <v/>
      </c>
      <c r="K1746" s="83" t="str">
        <f>IF(H1746="RPPS",VLOOKUP(A1746,' Legislação Benef - GESCON'!$B$4:$I$2159,6,FALSE),"")</f>
        <v/>
      </c>
      <c r="L1746" s="83" t="str">
        <f>IF(H1746="RPPS",IFERROR(IF(VLOOKUP(A1746,'Suspensão de repasses - GESCON'!$D$3:$J$1048576,7,FALSE)="Validada","SIM","NÃO"),"NÃO"),"")</f>
        <v/>
      </c>
    </row>
    <row r="1747" spans="1:12" s="19" customFormat="1" ht="15" hidden="1" customHeight="1" x14ac:dyDescent="0.25">
      <c r="A1747" s="88" t="s">
        <v>7114</v>
      </c>
      <c r="B1747" s="40" t="s">
        <v>215</v>
      </c>
      <c r="C1747" s="82" t="s">
        <v>10959</v>
      </c>
      <c r="D1747" s="82"/>
      <c r="E1747" s="82"/>
      <c r="F1747" s="82"/>
      <c r="G1747" s="82"/>
      <c r="H1747" s="40" t="s">
        <v>4</v>
      </c>
      <c r="I1747" s="83" t="str">
        <f>IFERROR(VLOOKUP(A1747,'Alíquotas - CADPREV'!$B$2152:$N$4324,8,FALSE),"")</f>
        <v/>
      </c>
      <c r="J1747" s="83" t="str">
        <f>IF(H1747="RPPS",VLOOKUP(A1747,' Legislação Benef - GESCON'!$B$4:$I$2159,3,FALSE),"")</f>
        <v/>
      </c>
      <c r="K1747" s="83" t="str">
        <f>IF(H1747="RPPS",VLOOKUP(A1747,' Legislação Benef - GESCON'!$B$4:$I$2159,6,FALSE),"")</f>
        <v/>
      </c>
      <c r="L1747" s="83" t="str">
        <f>IF(H1747="RPPS",IFERROR(IF(VLOOKUP(A1747,'Suspensão de repasses - GESCON'!$D$3:$J$1048576,7,FALSE)="Validada","SIM","NÃO"),"NÃO"),"")</f>
        <v/>
      </c>
    </row>
    <row r="1748" spans="1:12" s="19" customFormat="1" ht="15" customHeight="1" x14ac:dyDescent="0.25">
      <c r="A1748" s="88" t="s">
        <v>7115</v>
      </c>
      <c r="B1748" s="40" t="s">
        <v>5227</v>
      </c>
      <c r="C1748" s="82" t="s">
        <v>10958</v>
      </c>
      <c r="D1748" s="82">
        <v>159</v>
      </c>
      <c r="E1748" s="82">
        <v>12</v>
      </c>
      <c r="F1748" s="82">
        <v>0</v>
      </c>
      <c r="G1748" s="82">
        <v>171</v>
      </c>
      <c r="H1748" s="40" t="s">
        <v>2</v>
      </c>
      <c r="I1748" s="83" t="str">
        <f>IFERROR(VLOOKUP(A1748,'Alíquotas - CADPREV'!$B$2152:$N$4324,8,FALSE),"")</f>
        <v>NÃO</v>
      </c>
      <c r="J1748" s="83" t="str">
        <f>IF(H1748="RPPS",VLOOKUP(A1748,' Legislação Benef - GESCON'!$B$4:$I$2159,3,FALSE),"")</f>
        <v>NÃO</v>
      </c>
      <c r="K1748" s="83" t="str">
        <f>IF(H1748="RPPS",VLOOKUP(A1748,' Legislação Benef - GESCON'!$B$4:$I$2159,6,FALSE),"")</f>
        <v>NÃO</v>
      </c>
      <c r="L1748" s="83" t="str">
        <f>IF(H1748="RPPS",IFERROR(IF(VLOOKUP(A1748,'Suspensão de repasses - GESCON'!$D$3:$J$1048576,7,FALSE)="Validada","SIM","NÃO"),"NÃO"),"")</f>
        <v>NÃO</v>
      </c>
    </row>
    <row r="1749" spans="1:12" s="19" customFormat="1" ht="15" customHeight="1" x14ac:dyDescent="0.25">
      <c r="A1749" s="88" t="s">
        <v>7116</v>
      </c>
      <c r="B1749" s="40" t="s">
        <v>2197</v>
      </c>
      <c r="C1749" s="82" t="s">
        <v>10958</v>
      </c>
      <c r="D1749" s="82">
        <v>617</v>
      </c>
      <c r="E1749" s="82">
        <v>122</v>
      </c>
      <c r="F1749" s="82">
        <v>41</v>
      </c>
      <c r="G1749" s="82">
        <v>780</v>
      </c>
      <c r="H1749" s="40" t="s">
        <v>2</v>
      </c>
      <c r="I1749" s="83" t="str">
        <f>IFERROR(VLOOKUP(A1749,'Alíquotas - CADPREV'!$B$2152:$N$4324,8,FALSE),"")</f>
        <v>NÃO</v>
      </c>
      <c r="J1749" s="83" t="str">
        <f>IF(H1749="RPPS",VLOOKUP(A1749,' Legislação Benef - GESCON'!$B$4:$I$2159,3,FALSE),"")</f>
        <v>NÃO</v>
      </c>
      <c r="K1749" s="83" t="str">
        <f>IF(H1749="RPPS",VLOOKUP(A1749,' Legislação Benef - GESCON'!$B$4:$I$2159,6,FALSE),"")</f>
        <v>NÃO</v>
      </c>
      <c r="L1749" s="83" t="str">
        <f>IF(H1749="RPPS",IFERROR(IF(VLOOKUP(A1749,'Suspensão de repasses - GESCON'!$D$3:$J$1048576,7,FALSE)="Validada","SIM","NÃO"),"NÃO"),"")</f>
        <v>NÃO</v>
      </c>
    </row>
    <row r="1750" spans="1:12" s="19" customFormat="1" ht="15" hidden="1" customHeight="1" x14ac:dyDescent="0.25">
      <c r="A1750" s="88" t="s">
        <v>7117</v>
      </c>
      <c r="B1750" s="40" t="s">
        <v>3143</v>
      </c>
      <c r="C1750" s="82" t="s">
        <v>10959</v>
      </c>
      <c r="D1750" s="82"/>
      <c r="E1750" s="82"/>
      <c r="F1750" s="82"/>
      <c r="G1750" s="82"/>
      <c r="H1750" s="40" t="s">
        <v>4</v>
      </c>
      <c r="I1750" s="83" t="str">
        <f>IFERROR(VLOOKUP(A1750,'Alíquotas - CADPREV'!$B$2152:$N$4324,8,FALSE),"")</f>
        <v/>
      </c>
      <c r="J1750" s="83" t="str">
        <f>IF(H1750="RPPS",VLOOKUP(A1750,' Legislação Benef - GESCON'!$B$4:$I$2159,3,FALSE),"")</f>
        <v/>
      </c>
      <c r="K1750" s="83" t="str">
        <f>IF(H1750="RPPS",VLOOKUP(A1750,' Legislação Benef - GESCON'!$B$4:$I$2159,6,FALSE),"")</f>
        <v/>
      </c>
      <c r="L1750" s="83" t="str">
        <f>IF(H1750="RPPS",IFERROR(IF(VLOOKUP(A1750,'Suspensão de repasses - GESCON'!$D$3:$J$1048576,7,FALSE)="Validada","SIM","NÃO"),"NÃO"),"")</f>
        <v/>
      </c>
    </row>
    <row r="1751" spans="1:12" s="19" customFormat="1" ht="15" customHeight="1" x14ac:dyDescent="0.25">
      <c r="A1751" s="88" t="s">
        <v>7118</v>
      </c>
      <c r="B1751" s="40" t="s">
        <v>3812</v>
      </c>
      <c r="C1751" s="82" t="s">
        <v>10958</v>
      </c>
      <c r="D1751" s="82">
        <v>177</v>
      </c>
      <c r="E1751" s="82">
        <v>63</v>
      </c>
      <c r="F1751" s="82">
        <v>14</v>
      </c>
      <c r="G1751" s="82">
        <v>254</v>
      </c>
      <c r="H1751" s="40" t="s">
        <v>2</v>
      </c>
      <c r="I1751" s="83" t="str">
        <f>IFERROR(VLOOKUP(A1751,'Alíquotas - CADPREV'!$B$2152:$N$4324,8,FALSE),"")</f>
        <v>NÃO</v>
      </c>
      <c r="J1751" s="83" t="str">
        <f>IF(H1751="RPPS",VLOOKUP(A1751,' Legislação Benef - GESCON'!$B$4:$I$2159,3,FALSE),"")</f>
        <v>NÃO</v>
      </c>
      <c r="K1751" s="83" t="str">
        <f>IF(H1751="RPPS",VLOOKUP(A1751,' Legislação Benef - GESCON'!$B$4:$I$2159,6,FALSE),"")</f>
        <v>NÃO</v>
      </c>
      <c r="L1751" s="83" t="str">
        <f>IF(H1751="RPPS",IFERROR(IF(VLOOKUP(A1751,'Suspensão de repasses - GESCON'!$D$3:$J$1048576,7,FALSE)="Validada","SIM","NÃO"),"NÃO"),"")</f>
        <v>NÃO</v>
      </c>
    </row>
    <row r="1752" spans="1:12" s="19" customFormat="1" ht="15" hidden="1" customHeight="1" x14ac:dyDescent="0.25">
      <c r="A1752" s="88" t="s">
        <v>7119</v>
      </c>
      <c r="B1752" s="40" t="s">
        <v>4289</v>
      </c>
      <c r="C1752" s="82" t="s">
        <v>10959</v>
      </c>
      <c r="D1752" s="82"/>
      <c r="E1752" s="82"/>
      <c r="F1752" s="82"/>
      <c r="G1752" s="82"/>
      <c r="H1752" s="40" t="s">
        <v>4</v>
      </c>
      <c r="I1752" s="83" t="str">
        <f>IFERROR(VLOOKUP(A1752,'Alíquotas - CADPREV'!$B$2152:$N$4324,8,FALSE),"")</f>
        <v/>
      </c>
      <c r="J1752" s="83" t="str">
        <f>IF(H1752="RPPS",VLOOKUP(A1752,' Legislação Benef - GESCON'!$B$4:$I$2159,3,FALSE),"")</f>
        <v/>
      </c>
      <c r="K1752" s="83" t="str">
        <f>IF(H1752="RPPS",VLOOKUP(A1752,' Legislação Benef - GESCON'!$B$4:$I$2159,6,FALSE),"")</f>
        <v/>
      </c>
      <c r="L1752" s="83" t="str">
        <f>IF(H1752="RPPS",IFERROR(IF(VLOOKUP(A1752,'Suspensão de repasses - GESCON'!$D$3:$J$1048576,7,FALSE)="Validada","SIM","NÃO"),"NÃO"),"")</f>
        <v/>
      </c>
    </row>
    <row r="1753" spans="1:12" s="19" customFormat="1" ht="15" hidden="1" customHeight="1" x14ac:dyDescent="0.25">
      <c r="A1753" s="88" t="s">
        <v>7120</v>
      </c>
      <c r="B1753" s="40" t="s">
        <v>3812</v>
      </c>
      <c r="C1753" s="82" t="s">
        <v>10959</v>
      </c>
      <c r="D1753" s="82"/>
      <c r="E1753" s="82"/>
      <c r="F1753" s="82"/>
      <c r="G1753" s="82"/>
      <c r="H1753" s="40" t="s">
        <v>4</v>
      </c>
      <c r="I1753" s="83" t="str">
        <f>IFERROR(VLOOKUP(A1753,'Alíquotas - CADPREV'!$B$2152:$N$4324,8,FALSE),"")</f>
        <v/>
      </c>
      <c r="J1753" s="83" t="str">
        <f>IF(H1753="RPPS",VLOOKUP(A1753,' Legislação Benef - GESCON'!$B$4:$I$2159,3,FALSE),"")</f>
        <v/>
      </c>
      <c r="K1753" s="83" t="str">
        <f>IF(H1753="RPPS",VLOOKUP(A1753,' Legislação Benef - GESCON'!$B$4:$I$2159,6,FALSE),"")</f>
        <v/>
      </c>
      <c r="L1753" s="83" t="str">
        <f>IF(H1753="RPPS",IFERROR(IF(VLOOKUP(A1753,'Suspensão de repasses - GESCON'!$D$3:$J$1048576,7,FALSE)="Validada","SIM","NÃO"),"NÃO"),"")</f>
        <v/>
      </c>
    </row>
    <row r="1754" spans="1:12" s="19" customFormat="1" ht="15" customHeight="1" x14ac:dyDescent="0.25">
      <c r="A1754" s="88" t="s">
        <v>7121</v>
      </c>
      <c r="B1754" s="40" t="s">
        <v>901</v>
      </c>
      <c r="C1754" s="82" t="s">
        <v>10958</v>
      </c>
      <c r="D1754" s="82">
        <v>114</v>
      </c>
      <c r="E1754" s="82">
        <v>66</v>
      </c>
      <c r="F1754" s="82">
        <v>10</v>
      </c>
      <c r="G1754" s="82">
        <v>190</v>
      </c>
      <c r="H1754" s="40" t="s">
        <v>2</v>
      </c>
      <c r="I1754" s="83" t="str">
        <f>IFERROR(VLOOKUP(A1754,'Alíquotas - CADPREV'!$B$2152:$N$4324,8,FALSE),"")</f>
        <v>NÃO</v>
      </c>
      <c r="J1754" s="83" t="str">
        <f>IF(H1754="RPPS",VLOOKUP(A1754,' Legislação Benef - GESCON'!$B$4:$I$2159,3,FALSE),"")</f>
        <v>NÃO</v>
      </c>
      <c r="K1754" s="83" t="str">
        <f>IF(H1754="RPPS",VLOOKUP(A1754,' Legislação Benef - GESCON'!$B$4:$I$2159,6,FALSE),"")</f>
        <v>NÃO</v>
      </c>
      <c r="L1754" s="83" t="str">
        <f>IF(H1754="RPPS",IFERROR(IF(VLOOKUP(A1754,'Suspensão de repasses - GESCON'!$D$3:$J$1048576,7,FALSE)="Validada","SIM","NÃO"),"NÃO"),"")</f>
        <v>NÃO</v>
      </c>
    </row>
    <row r="1755" spans="1:12" s="19" customFormat="1" ht="15" customHeight="1" x14ac:dyDescent="0.25">
      <c r="A1755" s="88" t="s">
        <v>7122</v>
      </c>
      <c r="B1755" s="40" t="s">
        <v>3143</v>
      </c>
      <c r="C1755" s="82" t="s">
        <v>10958</v>
      </c>
      <c r="D1755" s="82">
        <v>2591</v>
      </c>
      <c r="E1755" s="82">
        <v>146</v>
      </c>
      <c r="F1755" s="82">
        <v>68</v>
      </c>
      <c r="G1755" s="82">
        <v>2805</v>
      </c>
      <c r="H1755" s="40" t="s">
        <v>2</v>
      </c>
      <c r="I1755" s="83" t="str">
        <f>IFERROR(VLOOKUP(A1755,'Alíquotas - CADPREV'!$B$2152:$N$4324,8,FALSE),"")</f>
        <v>NÃO</v>
      </c>
      <c r="J1755" s="83" t="str">
        <f>IF(H1755="RPPS",VLOOKUP(A1755,' Legislação Benef - GESCON'!$B$4:$I$2159,3,FALSE),"")</f>
        <v>NÃO</v>
      </c>
      <c r="K1755" s="83" t="str">
        <f>IF(H1755="RPPS",VLOOKUP(A1755,' Legislação Benef - GESCON'!$B$4:$I$2159,6,FALSE),"")</f>
        <v>NÃO</v>
      </c>
      <c r="L1755" s="83" t="str">
        <f>IF(H1755="RPPS",IFERROR(IF(VLOOKUP(A1755,'Suspensão de repasses - GESCON'!$D$3:$J$1048576,7,FALSE)="Validada","SIM","NÃO"),"NÃO"),"")</f>
        <v>NÃO</v>
      </c>
    </row>
    <row r="1756" spans="1:12" s="19" customFormat="1" ht="15" customHeight="1" x14ac:dyDescent="0.25">
      <c r="A1756" s="88" t="s">
        <v>7123</v>
      </c>
      <c r="B1756" s="40" t="s">
        <v>3812</v>
      </c>
      <c r="C1756" s="82" t="s">
        <v>10958</v>
      </c>
      <c r="D1756" s="82">
        <v>127</v>
      </c>
      <c r="E1756" s="82">
        <v>1</v>
      </c>
      <c r="F1756" s="82">
        <v>0</v>
      </c>
      <c r="G1756" s="82">
        <v>128</v>
      </c>
      <c r="H1756" s="40" t="s">
        <v>2</v>
      </c>
      <c r="I1756" s="83" t="str">
        <f>IFERROR(VLOOKUP(A1756,'Alíquotas - CADPREV'!$B$2152:$N$4324,8,FALSE),"")</f>
        <v>SIM</v>
      </c>
      <c r="J1756" s="83" t="str">
        <f>IF(H1756="RPPS",VLOOKUP(A1756,' Legislação Benef - GESCON'!$B$4:$I$2159,3,FALSE),"")</f>
        <v>NÃO</v>
      </c>
      <c r="K1756" s="83" t="str">
        <f>IF(H1756="RPPS",VLOOKUP(A1756,' Legislação Benef - GESCON'!$B$4:$I$2159,6,FALSE),"")</f>
        <v>NÃO</v>
      </c>
      <c r="L1756" s="83" t="str">
        <f>IF(H1756="RPPS",IFERROR(IF(VLOOKUP(A1756,'Suspensão de repasses - GESCON'!$D$3:$J$1048576,7,FALSE)="Validada","SIM","NÃO"),"NÃO"),"")</f>
        <v>NÃO</v>
      </c>
    </row>
    <row r="1757" spans="1:12" s="19" customFormat="1" ht="15" hidden="1" customHeight="1" x14ac:dyDescent="0.25">
      <c r="A1757" s="88" t="s">
        <v>7124</v>
      </c>
      <c r="B1757" s="40" t="s">
        <v>0</v>
      </c>
      <c r="C1757" s="82" t="s">
        <v>10959</v>
      </c>
      <c r="D1757" s="82"/>
      <c r="E1757" s="82"/>
      <c r="F1757" s="82"/>
      <c r="G1757" s="82"/>
      <c r="H1757" s="40" t="s">
        <v>4</v>
      </c>
      <c r="I1757" s="83" t="str">
        <f>IFERROR(VLOOKUP(A1757,'Alíquotas - CADPREV'!$B$2152:$N$4324,8,FALSE),"")</f>
        <v/>
      </c>
      <c r="J1757" s="83" t="str">
        <f>IF(H1757="RPPS",VLOOKUP(A1757,' Legislação Benef - GESCON'!$B$4:$I$2159,3,FALSE),"")</f>
        <v/>
      </c>
      <c r="K1757" s="83" t="str">
        <f>IF(H1757="RPPS",VLOOKUP(A1757,' Legislação Benef - GESCON'!$B$4:$I$2159,6,FALSE),"")</f>
        <v/>
      </c>
      <c r="L1757" s="83" t="str">
        <f>IF(H1757="RPPS",IFERROR(IF(VLOOKUP(A1757,'Suspensão de repasses - GESCON'!$D$3:$J$1048576,7,FALSE)="Validada","SIM","NÃO"),"NÃO"),"")</f>
        <v/>
      </c>
    </row>
    <row r="1758" spans="1:12" s="19" customFormat="1" ht="15" hidden="1" customHeight="1" x14ac:dyDescent="0.25">
      <c r="A1758" s="88" t="s">
        <v>7125</v>
      </c>
      <c r="B1758" s="40" t="s">
        <v>215</v>
      </c>
      <c r="C1758" s="82" t="s">
        <v>10959</v>
      </c>
      <c r="D1758" s="82"/>
      <c r="E1758" s="82"/>
      <c r="F1758" s="82"/>
      <c r="G1758" s="82"/>
      <c r="H1758" s="40" t="s">
        <v>4</v>
      </c>
      <c r="I1758" s="83" t="str">
        <f>IFERROR(VLOOKUP(A1758,'Alíquotas - CADPREV'!$B$2152:$N$4324,8,FALSE),"")</f>
        <v/>
      </c>
      <c r="J1758" s="83" t="str">
        <f>IF(H1758="RPPS",VLOOKUP(A1758,' Legislação Benef - GESCON'!$B$4:$I$2159,3,FALSE),"")</f>
        <v/>
      </c>
      <c r="K1758" s="83" t="str">
        <f>IF(H1758="RPPS",VLOOKUP(A1758,' Legislação Benef - GESCON'!$B$4:$I$2159,6,FALSE),"")</f>
        <v/>
      </c>
      <c r="L1758" s="83" t="str">
        <f>IF(H1758="RPPS",IFERROR(IF(VLOOKUP(A1758,'Suspensão de repasses - GESCON'!$D$3:$J$1048576,7,FALSE)="Validada","SIM","NÃO"),"NÃO"),"")</f>
        <v/>
      </c>
    </row>
    <row r="1759" spans="1:12" s="19" customFormat="1" ht="15" customHeight="1" x14ac:dyDescent="0.25">
      <c r="A1759" s="88" t="s">
        <v>7126</v>
      </c>
      <c r="B1759" s="40" t="s">
        <v>215</v>
      </c>
      <c r="C1759" s="82" t="s">
        <v>10958</v>
      </c>
      <c r="D1759" s="82">
        <v>4273</v>
      </c>
      <c r="E1759" s="82">
        <v>2725</v>
      </c>
      <c r="F1759" s="82">
        <v>474</v>
      </c>
      <c r="G1759" s="82">
        <v>7472</v>
      </c>
      <c r="H1759" s="40" t="s">
        <v>2</v>
      </c>
      <c r="I1759" s="83" t="str">
        <f>IFERROR(VLOOKUP(A1759,'Alíquotas - CADPREV'!$B$2152:$N$4324,8,FALSE),"")</f>
        <v>SIM</v>
      </c>
      <c r="J1759" s="83" t="str">
        <f>IF(H1759="RPPS",VLOOKUP(A1759,' Legislação Benef - GESCON'!$B$4:$I$2159,3,FALSE),"")</f>
        <v>NÃO</v>
      </c>
      <c r="K1759" s="83" t="str">
        <f>IF(H1759="RPPS",VLOOKUP(A1759,' Legislação Benef - GESCON'!$B$4:$I$2159,6,FALSE),"")</f>
        <v>NÃO</v>
      </c>
      <c r="L1759" s="83" t="str">
        <f>IF(H1759="RPPS",IFERROR(IF(VLOOKUP(A1759,'Suspensão de repasses - GESCON'!$D$3:$J$1048576,7,FALSE)="Validada","SIM","NÃO"),"NÃO"),"")</f>
        <v>NÃO</v>
      </c>
    </row>
    <row r="1760" spans="1:12" s="19" customFormat="1" ht="15" hidden="1" customHeight="1" x14ac:dyDescent="0.25">
      <c r="A1760" s="88" t="s">
        <v>7127</v>
      </c>
      <c r="B1760" s="40" t="s">
        <v>29</v>
      </c>
      <c r="C1760" s="82" t="s">
        <v>10959</v>
      </c>
      <c r="D1760" s="82"/>
      <c r="E1760" s="82"/>
      <c r="F1760" s="82"/>
      <c r="G1760" s="82"/>
      <c r="H1760" s="40" t="s">
        <v>4</v>
      </c>
      <c r="I1760" s="83" t="str">
        <f>IFERROR(VLOOKUP(A1760,'Alíquotas - CADPREV'!$B$2152:$N$4324,8,FALSE),"")</f>
        <v/>
      </c>
      <c r="J1760" s="83" t="str">
        <f>IF(H1760="RPPS",VLOOKUP(A1760,' Legislação Benef - GESCON'!$B$4:$I$2159,3,FALSE),"")</f>
        <v/>
      </c>
      <c r="K1760" s="83" t="str">
        <f>IF(H1760="RPPS",VLOOKUP(A1760,' Legislação Benef - GESCON'!$B$4:$I$2159,6,FALSE),"")</f>
        <v/>
      </c>
      <c r="L1760" s="83" t="str">
        <f>IF(H1760="RPPS",IFERROR(IF(VLOOKUP(A1760,'Suspensão de repasses - GESCON'!$D$3:$J$1048576,7,FALSE)="Validada","SIM","NÃO"),"NÃO"),"")</f>
        <v/>
      </c>
    </row>
    <row r="1761" spans="1:12" s="19" customFormat="1" ht="15" customHeight="1" x14ac:dyDescent="0.25">
      <c r="A1761" s="88" t="s">
        <v>7128</v>
      </c>
      <c r="B1761" s="40" t="s">
        <v>2758</v>
      </c>
      <c r="C1761" s="82" t="s">
        <v>10958</v>
      </c>
      <c r="D1761" s="82">
        <v>450</v>
      </c>
      <c r="E1761" s="82">
        <v>110</v>
      </c>
      <c r="F1761" s="82">
        <v>0</v>
      </c>
      <c r="G1761" s="82">
        <v>560</v>
      </c>
      <c r="H1761" s="40" t="s">
        <v>2</v>
      </c>
      <c r="I1761" s="83" t="str">
        <f>IFERROR(VLOOKUP(A1761,'Alíquotas - CADPREV'!$B$2152:$N$4324,8,FALSE),"")</f>
        <v>NÃO</v>
      </c>
      <c r="J1761" s="83" t="str">
        <f>IF(H1761="RPPS",VLOOKUP(A1761,' Legislação Benef - GESCON'!$B$4:$I$2159,3,FALSE),"")</f>
        <v>NÃO</v>
      </c>
      <c r="K1761" s="83" t="str">
        <f>IF(H1761="RPPS",VLOOKUP(A1761,' Legislação Benef - GESCON'!$B$4:$I$2159,6,FALSE),"")</f>
        <v>NÃO</v>
      </c>
      <c r="L1761" s="83" t="str">
        <f>IF(H1761="RPPS",IFERROR(IF(VLOOKUP(A1761,'Suspensão de repasses - GESCON'!$D$3:$J$1048576,7,FALSE)="Validada","SIM","NÃO"),"NÃO"),"")</f>
        <v>NÃO</v>
      </c>
    </row>
    <row r="1762" spans="1:12" s="19" customFormat="1" ht="15" hidden="1" customHeight="1" x14ac:dyDescent="0.25">
      <c r="A1762" s="88" t="s">
        <v>7129</v>
      </c>
      <c r="B1762" s="40" t="s">
        <v>4559</v>
      </c>
      <c r="C1762" s="82" t="s">
        <v>10959</v>
      </c>
      <c r="D1762" s="82"/>
      <c r="E1762" s="82"/>
      <c r="F1762" s="82"/>
      <c r="G1762" s="82"/>
      <c r="H1762" s="40" t="s">
        <v>4</v>
      </c>
      <c r="I1762" s="83" t="str">
        <f>IFERROR(VLOOKUP(A1762,'Alíquotas - CADPREV'!$B$2152:$N$4324,8,FALSE),"")</f>
        <v/>
      </c>
      <c r="J1762" s="83" t="str">
        <f>IF(H1762="RPPS",VLOOKUP(A1762,' Legislação Benef - GESCON'!$B$4:$I$2159,3,FALSE),"")</f>
        <v/>
      </c>
      <c r="K1762" s="83" t="str">
        <f>IF(H1762="RPPS",VLOOKUP(A1762,' Legislação Benef - GESCON'!$B$4:$I$2159,6,FALSE),"")</f>
        <v/>
      </c>
      <c r="L1762" s="83" t="str">
        <f>IF(H1762="RPPS",IFERROR(IF(VLOOKUP(A1762,'Suspensão de repasses - GESCON'!$D$3:$J$1048576,7,FALSE)="Validada","SIM","NÃO"),"NÃO"),"")</f>
        <v/>
      </c>
    </row>
    <row r="1763" spans="1:12" s="19" customFormat="1" ht="15" hidden="1" customHeight="1" x14ac:dyDescent="0.25">
      <c r="A1763" s="88" t="s">
        <v>7130</v>
      </c>
      <c r="B1763" s="40" t="s">
        <v>1142</v>
      </c>
      <c r="C1763" s="82" t="s">
        <v>10959</v>
      </c>
      <c r="D1763" s="82"/>
      <c r="E1763" s="82"/>
      <c r="F1763" s="82"/>
      <c r="G1763" s="82"/>
      <c r="H1763" s="40" t="s">
        <v>4</v>
      </c>
      <c r="I1763" s="83" t="str">
        <f>IFERROR(VLOOKUP(A1763,'Alíquotas - CADPREV'!$B$2152:$N$4324,8,FALSE),"")</f>
        <v/>
      </c>
      <c r="J1763" s="83" t="str">
        <f>IF(H1763="RPPS",VLOOKUP(A1763,' Legislação Benef - GESCON'!$B$4:$I$2159,3,FALSE),"")</f>
        <v/>
      </c>
      <c r="K1763" s="83" t="str">
        <f>IF(H1763="RPPS",VLOOKUP(A1763,' Legislação Benef - GESCON'!$B$4:$I$2159,6,FALSE),"")</f>
        <v/>
      </c>
      <c r="L1763" s="83" t="str">
        <f>IF(H1763="RPPS",IFERROR(IF(VLOOKUP(A1763,'Suspensão de repasses - GESCON'!$D$3:$J$1048576,7,FALSE)="Validada","SIM","NÃO"),"NÃO"),"")</f>
        <v/>
      </c>
    </row>
    <row r="1764" spans="1:12" s="19" customFormat="1" ht="15" hidden="1" customHeight="1" x14ac:dyDescent="0.25">
      <c r="A1764" s="88" t="s">
        <v>7131</v>
      </c>
      <c r="B1764" s="40" t="s">
        <v>1356</v>
      </c>
      <c r="C1764" s="82" t="s">
        <v>10959</v>
      </c>
      <c r="D1764" s="82"/>
      <c r="E1764" s="82"/>
      <c r="F1764" s="82"/>
      <c r="G1764" s="82"/>
      <c r="H1764" s="40" t="s">
        <v>4</v>
      </c>
      <c r="I1764" s="83" t="str">
        <f>IFERROR(VLOOKUP(A1764,'Alíquotas - CADPREV'!$B$2152:$N$4324,8,FALSE),"")</f>
        <v/>
      </c>
      <c r="J1764" s="83" t="str">
        <f>IF(H1764="RPPS",VLOOKUP(A1764,' Legislação Benef - GESCON'!$B$4:$I$2159,3,FALSE),"")</f>
        <v/>
      </c>
      <c r="K1764" s="83" t="str">
        <f>IF(H1764="RPPS",VLOOKUP(A1764,' Legislação Benef - GESCON'!$B$4:$I$2159,6,FALSE),"")</f>
        <v/>
      </c>
      <c r="L1764" s="83" t="str">
        <f>IF(H1764="RPPS",IFERROR(IF(VLOOKUP(A1764,'Suspensão de repasses - GESCON'!$D$3:$J$1048576,7,FALSE)="Validada","SIM","NÃO"),"NÃO"),"")</f>
        <v/>
      </c>
    </row>
    <row r="1765" spans="1:12" s="19" customFormat="1" ht="15" hidden="1" customHeight="1" x14ac:dyDescent="0.25">
      <c r="A1765" s="88" t="s">
        <v>7132</v>
      </c>
      <c r="B1765" s="40" t="s">
        <v>3601</v>
      </c>
      <c r="C1765" s="82" t="s">
        <v>10959</v>
      </c>
      <c r="D1765" s="82"/>
      <c r="E1765" s="82"/>
      <c r="F1765" s="82"/>
      <c r="G1765" s="82"/>
      <c r="H1765" s="40" t="s">
        <v>622</v>
      </c>
      <c r="I1765" s="83" t="str">
        <f>IFERROR(VLOOKUP(A1765,'Alíquotas - CADPREV'!$B$2152:$N$4324,8,FALSE),"")</f>
        <v/>
      </c>
      <c r="J1765" s="83" t="str">
        <f>IF(H1765="RPPS",VLOOKUP(A1765,' Legislação Benef - GESCON'!$B$4:$I$2159,3,FALSE),"")</f>
        <v/>
      </c>
      <c r="K1765" s="83" t="str">
        <f>IF(H1765="RPPS",VLOOKUP(A1765,' Legislação Benef - GESCON'!$B$4:$I$2159,6,FALSE),"")</f>
        <v/>
      </c>
      <c r="L1765" s="83" t="str">
        <f>IF(H1765="RPPS",IFERROR(IF(VLOOKUP(A1765,'Suspensão de repasses - GESCON'!$D$3:$J$1048576,7,FALSE)="Validada","SIM","NÃO"),"NÃO"),"")</f>
        <v/>
      </c>
    </row>
    <row r="1766" spans="1:12" s="19" customFormat="1" ht="15" customHeight="1" x14ac:dyDescent="0.25">
      <c r="A1766" s="88" t="s">
        <v>7133</v>
      </c>
      <c r="B1766" s="40" t="s">
        <v>1356</v>
      </c>
      <c r="C1766" s="82" t="s">
        <v>10958</v>
      </c>
      <c r="D1766" s="82"/>
      <c r="E1766" s="82"/>
      <c r="F1766" s="82"/>
      <c r="G1766" s="82"/>
      <c r="H1766" s="40" t="s">
        <v>2</v>
      </c>
      <c r="I1766" s="83" t="str">
        <f>IFERROR(VLOOKUP(A1766,'Alíquotas - CADPREV'!$B$2152:$N$4324,8,FALSE),"")</f>
        <v>NÃO</v>
      </c>
      <c r="J1766" s="83" t="str">
        <f>IF(H1766="RPPS",VLOOKUP(A1766,' Legislação Benef - GESCON'!$B$4:$I$2159,3,FALSE),"")</f>
        <v>NÃO</v>
      </c>
      <c r="K1766" s="83" t="str">
        <f>IF(H1766="RPPS",VLOOKUP(A1766,' Legislação Benef - GESCON'!$B$4:$I$2159,6,FALSE),"")</f>
        <v>NÃO</v>
      </c>
      <c r="L1766" s="83" t="str">
        <f>IF(H1766="RPPS",IFERROR(IF(VLOOKUP(A1766,'Suspensão de repasses - GESCON'!$D$3:$J$1048576,7,FALSE)="Validada","SIM","NÃO"),"NÃO"),"")</f>
        <v>NÃO</v>
      </c>
    </row>
    <row r="1767" spans="1:12" s="19" customFormat="1" ht="15" customHeight="1" x14ac:dyDescent="0.25">
      <c r="A1767" s="88" t="s">
        <v>7134</v>
      </c>
      <c r="B1767" s="40" t="s">
        <v>1356</v>
      </c>
      <c r="C1767" s="82" t="s">
        <v>10958</v>
      </c>
      <c r="D1767" s="82">
        <v>317</v>
      </c>
      <c r="E1767" s="82">
        <v>90</v>
      </c>
      <c r="F1767" s="82">
        <v>20</v>
      </c>
      <c r="G1767" s="82">
        <v>427</v>
      </c>
      <c r="H1767" s="40" t="s">
        <v>2</v>
      </c>
      <c r="I1767" s="83" t="str">
        <f>IFERROR(VLOOKUP(A1767,'Alíquotas - CADPREV'!$B$2152:$N$4324,8,FALSE),"")</f>
        <v>NÃO</v>
      </c>
      <c r="J1767" s="83" t="str">
        <f>IF(H1767="RPPS",VLOOKUP(A1767,' Legislação Benef - GESCON'!$B$4:$I$2159,3,FALSE),"")</f>
        <v>NÃO</v>
      </c>
      <c r="K1767" s="83" t="str">
        <f>IF(H1767="RPPS",VLOOKUP(A1767,' Legislação Benef - GESCON'!$B$4:$I$2159,6,FALSE),"")</f>
        <v>NÃO</v>
      </c>
      <c r="L1767" s="83" t="str">
        <f>IF(H1767="RPPS",IFERROR(IF(VLOOKUP(A1767,'Suspensão de repasses - GESCON'!$D$3:$J$1048576,7,FALSE)="Validada","SIM","NÃO"),"NÃO"),"")</f>
        <v>NÃO</v>
      </c>
    </row>
    <row r="1768" spans="1:12" s="19" customFormat="1" ht="15" customHeight="1" x14ac:dyDescent="0.25">
      <c r="A1768" s="88" t="s">
        <v>7135</v>
      </c>
      <c r="B1768" s="40" t="s">
        <v>3812</v>
      </c>
      <c r="C1768" s="82" t="s">
        <v>10958</v>
      </c>
      <c r="D1768" s="82">
        <v>357</v>
      </c>
      <c r="E1768" s="82">
        <v>142</v>
      </c>
      <c r="F1768" s="82">
        <v>32</v>
      </c>
      <c r="G1768" s="82">
        <v>531</v>
      </c>
      <c r="H1768" s="40" t="s">
        <v>2</v>
      </c>
      <c r="I1768" s="83" t="str">
        <f>IFERROR(VLOOKUP(A1768,'Alíquotas - CADPREV'!$B$2152:$N$4324,8,FALSE),"")</f>
        <v>SIM</v>
      </c>
      <c r="J1768" s="83" t="str">
        <f>IF(H1768="RPPS",VLOOKUP(A1768,' Legislação Benef - GESCON'!$B$4:$I$2159,3,FALSE),"")</f>
        <v>NÃO</v>
      </c>
      <c r="K1768" s="83" t="str">
        <f>IF(H1768="RPPS",VLOOKUP(A1768,' Legislação Benef - GESCON'!$B$4:$I$2159,6,FALSE),"")</f>
        <v>NÃO</v>
      </c>
      <c r="L1768" s="83" t="str">
        <f>IF(H1768="RPPS",IFERROR(IF(VLOOKUP(A1768,'Suspensão de repasses - GESCON'!$D$3:$J$1048576,7,FALSE)="Validada","SIM","NÃO"),"NÃO"),"")</f>
        <v>NÃO</v>
      </c>
    </row>
    <row r="1769" spans="1:12" s="19" customFormat="1" ht="15" hidden="1" customHeight="1" x14ac:dyDescent="0.25">
      <c r="A1769" s="88" t="s">
        <v>7136</v>
      </c>
      <c r="B1769" s="40" t="s">
        <v>29</v>
      </c>
      <c r="C1769" s="82" t="s">
        <v>10959</v>
      </c>
      <c r="D1769" s="82"/>
      <c r="E1769" s="82"/>
      <c r="F1769" s="82"/>
      <c r="G1769" s="82"/>
      <c r="H1769" s="40" t="s">
        <v>4</v>
      </c>
      <c r="I1769" s="83" t="str">
        <f>IFERROR(VLOOKUP(A1769,'Alíquotas - CADPREV'!$B$2152:$N$4324,8,FALSE),"")</f>
        <v/>
      </c>
      <c r="J1769" s="83" t="str">
        <f>IF(H1769="RPPS",VLOOKUP(A1769,' Legislação Benef - GESCON'!$B$4:$I$2159,3,FALSE),"")</f>
        <v/>
      </c>
      <c r="K1769" s="83" t="str">
        <f>IF(H1769="RPPS",VLOOKUP(A1769,' Legislação Benef - GESCON'!$B$4:$I$2159,6,FALSE),"")</f>
        <v/>
      </c>
      <c r="L1769" s="83" t="str">
        <f>IF(H1769="RPPS",IFERROR(IF(VLOOKUP(A1769,'Suspensão de repasses - GESCON'!$D$3:$J$1048576,7,FALSE)="Validada","SIM","NÃO"),"NÃO"),"")</f>
        <v/>
      </c>
    </row>
    <row r="1770" spans="1:12" s="19" customFormat="1" ht="15" customHeight="1" x14ac:dyDescent="0.25">
      <c r="A1770" s="88" t="s">
        <v>7137</v>
      </c>
      <c r="B1770" s="40" t="s">
        <v>2274</v>
      </c>
      <c r="C1770" s="82" t="s">
        <v>10958</v>
      </c>
      <c r="D1770" s="82">
        <v>389</v>
      </c>
      <c r="E1770" s="82">
        <v>38</v>
      </c>
      <c r="F1770" s="82">
        <v>6</v>
      </c>
      <c r="G1770" s="82">
        <v>433</v>
      </c>
      <c r="H1770" s="40" t="s">
        <v>2</v>
      </c>
      <c r="I1770" s="83" t="str">
        <f>IFERROR(VLOOKUP(A1770,'Alíquotas - CADPREV'!$B$2152:$N$4324,8,FALSE),"")</f>
        <v>NÃO</v>
      </c>
      <c r="J1770" s="83" t="str">
        <f>IF(H1770="RPPS",VLOOKUP(A1770,' Legislação Benef - GESCON'!$B$4:$I$2159,3,FALSE),"")</f>
        <v>NÃO</v>
      </c>
      <c r="K1770" s="83" t="str">
        <f>IF(H1770="RPPS",VLOOKUP(A1770,' Legislação Benef - GESCON'!$B$4:$I$2159,6,FALSE),"")</f>
        <v>NÃO</v>
      </c>
      <c r="L1770" s="83" t="str">
        <f>IF(H1770="RPPS",IFERROR(IF(VLOOKUP(A1770,'Suspensão de repasses - GESCON'!$D$3:$J$1048576,7,FALSE)="Validada","SIM","NÃO"),"NÃO"),"")</f>
        <v>NÃO</v>
      </c>
    </row>
    <row r="1771" spans="1:12" s="19" customFormat="1" ht="15" hidden="1" customHeight="1" x14ac:dyDescent="0.25">
      <c r="A1771" s="88" t="s">
        <v>7138</v>
      </c>
      <c r="B1771" s="40" t="s">
        <v>3143</v>
      </c>
      <c r="C1771" s="82" t="s">
        <v>10959</v>
      </c>
      <c r="D1771" s="82"/>
      <c r="E1771" s="82"/>
      <c r="F1771" s="82"/>
      <c r="G1771" s="82"/>
      <c r="H1771" s="40" t="s">
        <v>4</v>
      </c>
      <c r="I1771" s="83" t="str">
        <f>IFERROR(VLOOKUP(A1771,'Alíquotas - CADPREV'!$B$2152:$N$4324,8,FALSE),"")</f>
        <v/>
      </c>
      <c r="J1771" s="83" t="str">
        <f>IF(H1771="RPPS",VLOOKUP(A1771,' Legislação Benef - GESCON'!$B$4:$I$2159,3,FALSE),"")</f>
        <v/>
      </c>
      <c r="K1771" s="83" t="str">
        <f>IF(H1771="RPPS",VLOOKUP(A1771,' Legislação Benef - GESCON'!$B$4:$I$2159,6,FALSE),"")</f>
        <v/>
      </c>
      <c r="L1771" s="83" t="str">
        <f>IF(H1771="RPPS",IFERROR(IF(VLOOKUP(A1771,'Suspensão de repasses - GESCON'!$D$3:$J$1048576,7,FALSE)="Validada","SIM","NÃO"),"NÃO"),"")</f>
        <v/>
      </c>
    </row>
    <row r="1772" spans="1:12" s="19" customFormat="1" ht="15" customHeight="1" x14ac:dyDescent="0.25">
      <c r="A1772" s="88" t="s">
        <v>7139</v>
      </c>
      <c r="B1772" s="40" t="s">
        <v>3143</v>
      </c>
      <c r="C1772" s="82" t="s">
        <v>10958</v>
      </c>
      <c r="D1772" s="82">
        <v>255</v>
      </c>
      <c r="E1772" s="82">
        <v>0</v>
      </c>
      <c r="F1772" s="82">
        <v>0</v>
      </c>
      <c r="G1772" s="82">
        <v>255</v>
      </c>
      <c r="H1772" s="40" t="s">
        <v>2</v>
      </c>
      <c r="I1772" s="83" t="str">
        <f>IFERROR(VLOOKUP(A1772,'Alíquotas - CADPREV'!$B$2152:$N$4324,8,FALSE),"")</f>
        <v>NÃO</v>
      </c>
      <c r="J1772" s="83" t="str">
        <f>IF(H1772="RPPS",VLOOKUP(A1772,' Legislação Benef - GESCON'!$B$4:$I$2159,3,FALSE),"")</f>
        <v>NÃO</v>
      </c>
      <c r="K1772" s="83" t="str">
        <f>IF(H1772="RPPS",VLOOKUP(A1772,' Legislação Benef - GESCON'!$B$4:$I$2159,6,FALSE),"")</f>
        <v>NÃO</v>
      </c>
      <c r="L1772" s="83" t="str">
        <f>IF(H1772="RPPS",IFERROR(IF(VLOOKUP(A1772,'Suspensão de repasses - GESCON'!$D$3:$J$1048576,7,FALSE)="Validada","SIM","NÃO"),"NÃO"),"")</f>
        <v>NÃO</v>
      </c>
    </row>
    <row r="1773" spans="1:12" s="19" customFormat="1" ht="15" hidden="1" customHeight="1" x14ac:dyDescent="0.25">
      <c r="A1773" s="88" t="s">
        <v>7140</v>
      </c>
      <c r="B1773" s="40" t="s">
        <v>1356</v>
      </c>
      <c r="C1773" s="82" t="s">
        <v>10959</v>
      </c>
      <c r="D1773" s="82"/>
      <c r="E1773" s="82"/>
      <c r="F1773" s="82"/>
      <c r="G1773" s="82"/>
      <c r="H1773" s="40" t="s">
        <v>4</v>
      </c>
      <c r="I1773" s="83" t="str">
        <f>IFERROR(VLOOKUP(A1773,'Alíquotas - CADPREV'!$B$2152:$N$4324,8,FALSE),"")</f>
        <v/>
      </c>
      <c r="J1773" s="83" t="str">
        <f>IF(H1773="RPPS",VLOOKUP(A1773,' Legislação Benef - GESCON'!$B$4:$I$2159,3,FALSE),"")</f>
        <v/>
      </c>
      <c r="K1773" s="83" t="str">
        <f>IF(H1773="RPPS",VLOOKUP(A1773,' Legislação Benef - GESCON'!$B$4:$I$2159,6,FALSE),"")</f>
        <v/>
      </c>
      <c r="L1773" s="83" t="str">
        <f>IF(H1773="RPPS",IFERROR(IF(VLOOKUP(A1773,'Suspensão de repasses - GESCON'!$D$3:$J$1048576,7,FALSE)="Validada","SIM","NÃO"),"NÃO"),"")</f>
        <v/>
      </c>
    </row>
    <row r="1774" spans="1:12" s="19" customFormat="1" ht="15" hidden="1" customHeight="1" x14ac:dyDescent="0.25">
      <c r="A1774" s="88" t="s">
        <v>7141</v>
      </c>
      <c r="B1774" s="40" t="s">
        <v>1142</v>
      </c>
      <c r="C1774" s="82" t="s">
        <v>10959</v>
      </c>
      <c r="D1774" s="82"/>
      <c r="E1774" s="82"/>
      <c r="F1774" s="82"/>
      <c r="G1774" s="82"/>
      <c r="H1774" s="40" t="s">
        <v>4</v>
      </c>
      <c r="I1774" s="83" t="str">
        <f>IFERROR(VLOOKUP(A1774,'Alíquotas - CADPREV'!$B$2152:$N$4324,8,FALSE),"")</f>
        <v/>
      </c>
      <c r="J1774" s="83" t="str">
        <f>IF(H1774="RPPS",VLOOKUP(A1774,' Legislação Benef - GESCON'!$B$4:$I$2159,3,FALSE),"")</f>
        <v/>
      </c>
      <c r="K1774" s="83" t="str">
        <f>IF(H1774="RPPS",VLOOKUP(A1774,' Legislação Benef - GESCON'!$B$4:$I$2159,6,FALSE),"")</f>
        <v/>
      </c>
      <c r="L1774" s="83" t="str">
        <f>IF(H1774="RPPS",IFERROR(IF(VLOOKUP(A1774,'Suspensão de repasses - GESCON'!$D$3:$J$1048576,7,FALSE)="Validada","SIM","NÃO"),"NÃO"),"")</f>
        <v/>
      </c>
    </row>
    <row r="1775" spans="1:12" s="19" customFormat="1" ht="15" hidden="1" customHeight="1" x14ac:dyDescent="0.25">
      <c r="A1775" s="88" t="s">
        <v>7142</v>
      </c>
      <c r="B1775" s="40" t="s">
        <v>3601</v>
      </c>
      <c r="C1775" s="82" t="s">
        <v>10959</v>
      </c>
      <c r="D1775" s="82"/>
      <c r="E1775" s="82"/>
      <c r="F1775" s="82"/>
      <c r="G1775" s="82"/>
      <c r="H1775" s="40" t="s">
        <v>4</v>
      </c>
      <c r="I1775" s="83" t="str">
        <f>IFERROR(VLOOKUP(A1775,'Alíquotas - CADPREV'!$B$2152:$N$4324,8,FALSE),"")</f>
        <v/>
      </c>
      <c r="J1775" s="83" t="str">
        <f>IF(H1775="RPPS",VLOOKUP(A1775,' Legislação Benef - GESCON'!$B$4:$I$2159,3,FALSE),"")</f>
        <v/>
      </c>
      <c r="K1775" s="83" t="str">
        <f>IF(H1775="RPPS",VLOOKUP(A1775,' Legislação Benef - GESCON'!$B$4:$I$2159,6,FALSE),"")</f>
        <v/>
      </c>
      <c r="L1775" s="83" t="str">
        <f>IF(H1775="RPPS",IFERROR(IF(VLOOKUP(A1775,'Suspensão de repasses - GESCON'!$D$3:$J$1048576,7,FALSE)="Validada","SIM","NÃO"),"NÃO"),"")</f>
        <v/>
      </c>
    </row>
    <row r="1776" spans="1:12" s="19" customFormat="1" ht="15" hidden="1" customHeight="1" x14ac:dyDescent="0.25">
      <c r="A1776" s="88" t="s">
        <v>7143</v>
      </c>
      <c r="B1776" s="40" t="s">
        <v>4626</v>
      </c>
      <c r="C1776" s="82" t="s">
        <v>10959</v>
      </c>
      <c r="D1776" s="82"/>
      <c r="E1776" s="82"/>
      <c r="F1776" s="82"/>
      <c r="G1776" s="82"/>
      <c r="H1776" s="40" t="s">
        <v>4</v>
      </c>
      <c r="I1776" s="83" t="str">
        <f>IFERROR(VLOOKUP(A1776,'Alíquotas - CADPREV'!$B$2152:$N$4324,8,FALSE),"")</f>
        <v/>
      </c>
      <c r="J1776" s="83" t="str">
        <f>IF(H1776="RPPS",VLOOKUP(A1776,' Legislação Benef - GESCON'!$B$4:$I$2159,3,FALSE),"")</f>
        <v/>
      </c>
      <c r="K1776" s="83" t="str">
        <f>IF(H1776="RPPS",VLOOKUP(A1776,' Legislação Benef - GESCON'!$B$4:$I$2159,6,FALSE),"")</f>
        <v/>
      </c>
      <c r="L1776" s="83" t="str">
        <f>IF(H1776="RPPS",IFERROR(IF(VLOOKUP(A1776,'Suspensão de repasses - GESCON'!$D$3:$J$1048576,7,FALSE)="Validada","SIM","NÃO"),"NÃO"),"")</f>
        <v/>
      </c>
    </row>
    <row r="1777" spans="1:12" s="19" customFormat="1" ht="15" customHeight="1" x14ac:dyDescent="0.25">
      <c r="A1777" s="88" t="s">
        <v>7144</v>
      </c>
      <c r="B1777" s="40" t="s">
        <v>4626</v>
      </c>
      <c r="C1777" s="82" t="s">
        <v>10958</v>
      </c>
      <c r="D1777" s="82">
        <v>1499</v>
      </c>
      <c r="E1777" s="82">
        <v>415</v>
      </c>
      <c r="F1777" s="82">
        <v>137</v>
      </c>
      <c r="G1777" s="82">
        <v>2051</v>
      </c>
      <c r="H1777" s="40" t="s">
        <v>2</v>
      </c>
      <c r="I1777" s="83" t="str">
        <f>IFERROR(VLOOKUP(A1777,'Alíquotas - CADPREV'!$B$2152:$N$4324,8,FALSE),"")</f>
        <v>NÃO</v>
      </c>
      <c r="J1777" s="83" t="str">
        <f>IF(H1777="RPPS",VLOOKUP(A1777,' Legislação Benef - GESCON'!$B$4:$I$2159,3,FALSE),"")</f>
        <v>NÃO</v>
      </c>
      <c r="K1777" s="83" t="str">
        <f>IF(H1777="RPPS",VLOOKUP(A1777,' Legislação Benef - GESCON'!$B$4:$I$2159,6,FALSE),"")</f>
        <v>NÃO</v>
      </c>
      <c r="L1777" s="83" t="str">
        <f>IF(H1777="RPPS",IFERROR(IF(VLOOKUP(A1777,'Suspensão de repasses - GESCON'!$D$3:$J$1048576,7,FALSE)="Validada","SIM","NÃO"),"NÃO"),"")</f>
        <v>NÃO</v>
      </c>
    </row>
    <row r="1778" spans="1:12" s="19" customFormat="1" ht="15" customHeight="1" x14ac:dyDescent="0.25">
      <c r="A1778" s="88" t="s">
        <v>7145</v>
      </c>
      <c r="B1778" s="40" t="s">
        <v>4626</v>
      </c>
      <c r="C1778" s="82" t="s">
        <v>10958</v>
      </c>
      <c r="D1778" s="82">
        <v>159</v>
      </c>
      <c r="E1778" s="82">
        <v>19</v>
      </c>
      <c r="F1778" s="82">
        <v>4</v>
      </c>
      <c r="G1778" s="82">
        <v>182</v>
      </c>
      <c r="H1778" s="40" t="s">
        <v>2</v>
      </c>
      <c r="I1778" s="83" t="str">
        <f>IFERROR(VLOOKUP(A1778,'Alíquotas - CADPREV'!$B$2152:$N$4324,8,FALSE),"")</f>
        <v>SIM</v>
      </c>
      <c r="J1778" s="83" t="str">
        <f>IF(H1778="RPPS",VLOOKUP(A1778,' Legislação Benef - GESCON'!$B$4:$I$2159,3,FALSE),"")</f>
        <v>NÃO</v>
      </c>
      <c r="K1778" s="83" t="str">
        <f>IF(H1778="RPPS",VLOOKUP(A1778,' Legislação Benef - GESCON'!$B$4:$I$2159,6,FALSE),"")</f>
        <v>NÃO</v>
      </c>
      <c r="L1778" s="83" t="str">
        <f>IF(H1778="RPPS",IFERROR(IF(VLOOKUP(A1778,'Suspensão de repasses - GESCON'!$D$3:$J$1048576,7,FALSE)="Validada","SIM","NÃO"),"NÃO"),"")</f>
        <v>NÃO</v>
      </c>
    </row>
    <row r="1779" spans="1:12" s="19" customFormat="1" ht="15" hidden="1" customHeight="1" x14ac:dyDescent="0.25">
      <c r="A1779" s="88" t="s">
        <v>7146</v>
      </c>
      <c r="B1779" s="40" t="s">
        <v>4626</v>
      </c>
      <c r="C1779" s="82" t="s">
        <v>10959</v>
      </c>
      <c r="D1779" s="82"/>
      <c r="E1779" s="82"/>
      <c r="F1779" s="82"/>
      <c r="G1779" s="82"/>
      <c r="H1779" s="40" t="s">
        <v>4</v>
      </c>
      <c r="I1779" s="83" t="str">
        <f>IFERROR(VLOOKUP(A1779,'Alíquotas - CADPREV'!$B$2152:$N$4324,8,FALSE),"")</f>
        <v/>
      </c>
      <c r="J1779" s="83" t="str">
        <f>IF(H1779="RPPS",VLOOKUP(A1779,' Legislação Benef - GESCON'!$B$4:$I$2159,3,FALSE),"")</f>
        <v/>
      </c>
      <c r="K1779" s="83" t="str">
        <f>IF(H1779="RPPS",VLOOKUP(A1779,' Legislação Benef - GESCON'!$B$4:$I$2159,6,FALSE),"")</f>
        <v/>
      </c>
      <c r="L1779" s="83" t="str">
        <f>IF(H1779="RPPS",IFERROR(IF(VLOOKUP(A1779,'Suspensão de repasses - GESCON'!$D$3:$J$1048576,7,FALSE)="Validada","SIM","NÃO"),"NÃO"),"")</f>
        <v/>
      </c>
    </row>
    <row r="1780" spans="1:12" s="19" customFormat="1" ht="15" hidden="1" customHeight="1" x14ac:dyDescent="0.25">
      <c r="A1780" s="88" t="s">
        <v>7147</v>
      </c>
      <c r="B1780" s="40" t="s">
        <v>197</v>
      </c>
      <c r="C1780" s="82" t="s">
        <v>10959</v>
      </c>
      <c r="D1780" s="82"/>
      <c r="E1780" s="82"/>
      <c r="F1780" s="82"/>
      <c r="G1780" s="82"/>
      <c r="H1780" s="40" t="s">
        <v>4</v>
      </c>
      <c r="I1780" s="83" t="str">
        <f>IFERROR(VLOOKUP(A1780,'Alíquotas - CADPREV'!$B$2152:$N$4324,8,FALSE),"")</f>
        <v/>
      </c>
      <c r="J1780" s="83" t="str">
        <f>IF(H1780="RPPS",VLOOKUP(A1780,' Legislação Benef - GESCON'!$B$4:$I$2159,3,FALSE),"")</f>
        <v/>
      </c>
      <c r="K1780" s="83" t="str">
        <f>IF(H1780="RPPS",VLOOKUP(A1780,' Legislação Benef - GESCON'!$B$4:$I$2159,6,FALSE),"")</f>
        <v/>
      </c>
      <c r="L1780" s="83" t="str">
        <f>IF(H1780="RPPS",IFERROR(IF(VLOOKUP(A1780,'Suspensão de repasses - GESCON'!$D$3:$J$1048576,7,FALSE)="Validada","SIM","NÃO"),"NÃO"),"")</f>
        <v/>
      </c>
    </row>
    <row r="1781" spans="1:12" s="19" customFormat="1" ht="15" customHeight="1" x14ac:dyDescent="0.25">
      <c r="A1781" s="88" t="s">
        <v>7148</v>
      </c>
      <c r="B1781" s="40" t="s">
        <v>2758</v>
      </c>
      <c r="C1781" s="82" t="s">
        <v>10958</v>
      </c>
      <c r="D1781" s="82">
        <v>321</v>
      </c>
      <c r="E1781" s="82">
        <v>146</v>
      </c>
      <c r="F1781" s="82">
        <v>18</v>
      </c>
      <c r="G1781" s="82">
        <v>485</v>
      </c>
      <c r="H1781" s="40" t="s">
        <v>2</v>
      </c>
      <c r="I1781" s="83" t="str">
        <f>IFERROR(VLOOKUP(A1781,'Alíquotas - CADPREV'!$B$2152:$N$4324,8,FALSE),"")</f>
        <v>NÃO</v>
      </c>
      <c r="J1781" s="83" t="str">
        <f>IF(H1781="RPPS",VLOOKUP(A1781,' Legislação Benef - GESCON'!$B$4:$I$2159,3,FALSE),"")</f>
        <v>NÃO</v>
      </c>
      <c r="K1781" s="83" t="str">
        <f>IF(H1781="RPPS",VLOOKUP(A1781,' Legislação Benef - GESCON'!$B$4:$I$2159,6,FALSE),"")</f>
        <v>NÃO</v>
      </c>
      <c r="L1781" s="83" t="str">
        <f>IF(H1781="RPPS",IFERROR(IF(VLOOKUP(A1781,'Suspensão de repasses - GESCON'!$D$3:$J$1048576,7,FALSE)="Validada","SIM","NÃO"),"NÃO"),"")</f>
        <v>NÃO</v>
      </c>
    </row>
    <row r="1782" spans="1:12" s="19" customFormat="1" ht="15" hidden="1" customHeight="1" x14ac:dyDescent="0.25">
      <c r="A1782" s="88" t="s">
        <v>7149</v>
      </c>
      <c r="B1782" s="40" t="s">
        <v>1356</v>
      </c>
      <c r="C1782" s="82" t="s">
        <v>10959</v>
      </c>
      <c r="D1782" s="82"/>
      <c r="E1782" s="82"/>
      <c r="F1782" s="82"/>
      <c r="G1782" s="82"/>
      <c r="H1782" s="40" t="s">
        <v>4</v>
      </c>
      <c r="I1782" s="83" t="str">
        <f>IFERROR(VLOOKUP(A1782,'Alíquotas - CADPREV'!$B$2152:$N$4324,8,FALSE),"")</f>
        <v/>
      </c>
      <c r="J1782" s="83" t="str">
        <f>IF(H1782="RPPS",VLOOKUP(A1782,' Legislação Benef - GESCON'!$B$4:$I$2159,3,FALSE),"")</f>
        <v/>
      </c>
      <c r="K1782" s="83" t="str">
        <f>IF(H1782="RPPS",VLOOKUP(A1782,' Legislação Benef - GESCON'!$B$4:$I$2159,6,FALSE),"")</f>
        <v/>
      </c>
      <c r="L1782" s="83" t="str">
        <f>IF(H1782="RPPS",IFERROR(IF(VLOOKUP(A1782,'Suspensão de repasses - GESCON'!$D$3:$J$1048576,7,FALSE)="Validada","SIM","NÃO"),"NÃO"),"")</f>
        <v/>
      </c>
    </row>
    <row r="1783" spans="1:12" s="19" customFormat="1" ht="15" hidden="1" customHeight="1" x14ac:dyDescent="0.25">
      <c r="A1783" s="88" t="s">
        <v>7150</v>
      </c>
      <c r="B1783" s="40" t="s">
        <v>1356</v>
      </c>
      <c r="C1783" s="82" t="s">
        <v>10959</v>
      </c>
      <c r="D1783" s="82"/>
      <c r="E1783" s="82"/>
      <c r="F1783" s="82"/>
      <c r="G1783" s="82"/>
      <c r="H1783" s="40" t="s">
        <v>4</v>
      </c>
      <c r="I1783" s="83" t="str">
        <f>IFERROR(VLOOKUP(A1783,'Alíquotas - CADPREV'!$B$2152:$N$4324,8,FALSE),"")</f>
        <v/>
      </c>
      <c r="J1783" s="83" t="str">
        <f>IF(H1783="RPPS",VLOOKUP(A1783,' Legislação Benef - GESCON'!$B$4:$I$2159,3,FALSE),"")</f>
        <v/>
      </c>
      <c r="K1783" s="83" t="str">
        <f>IF(H1783="RPPS",VLOOKUP(A1783,' Legislação Benef - GESCON'!$B$4:$I$2159,6,FALSE),"")</f>
        <v/>
      </c>
      <c r="L1783" s="83" t="str">
        <f>IF(H1783="RPPS",IFERROR(IF(VLOOKUP(A1783,'Suspensão de repasses - GESCON'!$D$3:$J$1048576,7,FALSE)="Validada","SIM","NÃO"),"NÃO"),"")</f>
        <v/>
      </c>
    </row>
    <row r="1784" spans="1:12" s="19" customFormat="1" ht="15" hidden="1" customHeight="1" x14ac:dyDescent="0.25">
      <c r="A1784" s="88" t="s">
        <v>7151</v>
      </c>
      <c r="B1784" s="40" t="s">
        <v>3143</v>
      </c>
      <c r="C1784" s="82" t="s">
        <v>10959</v>
      </c>
      <c r="D1784" s="82"/>
      <c r="E1784" s="82"/>
      <c r="F1784" s="82"/>
      <c r="G1784" s="82"/>
      <c r="H1784" s="40" t="s">
        <v>4</v>
      </c>
      <c r="I1784" s="83" t="str">
        <f>IFERROR(VLOOKUP(A1784,'Alíquotas - CADPREV'!$B$2152:$N$4324,8,FALSE),"")</f>
        <v/>
      </c>
      <c r="J1784" s="83" t="str">
        <f>IF(H1784="RPPS",VLOOKUP(A1784,' Legislação Benef - GESCON'!$B$4:$I$2159,3,FALSE),"")</f>
        <v/>
      </c>
      <c r="K1784" s="83" t="str">
        <f>IF(H1784="RPPS",VLOOKUP(A1784,' Legislação Benef - GESCON'!$B$4:$I$2159,6,FALSE),"")</f>
        <v/>
      </c>
      <c r="L1784" s="83" t="str">
        <f>IF(H1784="RPPS",IFERROR(IF(VLOOKUP(A1784,'Suspensão de repasses - GESCON'!$D$3:$J$1048576,7,FALSE)="Validada","SIM","NÃO"),"NÃO"),"")</f>
        <v/>
      </c>
    </row>
    <row r="1785" spans="1:12" s="19" customFormat="1" ht="15" hidden="1" customHeight="1" x14ac:dyDescent="0.25">
      <c r="A1785" s="88" t="s">
        <v>7152</v>
      </c>
      <c r="B1785" s="40" t="s">
        <v>2197</v>
      </c>
      <c r="C1785" s="82" t="s">
        <v>10959</v>
      </c>
      <c r="D1785" s="82"/>
      <c r="E1785" s="82"/>
      <c r="F1785" s="82"/>
      <c r="G1785" s="82"/>
      <c r="H1785" s="40" t="s">
        <v>4</v>
      </c>
      <c r="I1785" s="83" t="str">
        <f>IFERROR(VLOOKUP(A1785,'Alíquotas - CADPREV'!$B$2152:$N$4324,8,FALSE),"")</f>
        <v/>
      </c>
      <c r="J1785" s="83" t="str">
        <f>IF(H1785="RPPS",VLOOKUP(A1785,' Legislação Benef - GESCON'!$B$4:$I$2159,3,FALSE),"")</f>
        <v/>
      </c>
      <c r="K1785" s="83" t="str">
        <f>IF(H1785="RPPS",VLOOKUP(A1785,' Legislação Benef - GESCON'!$B$4:$I$2159,6,FALSE),"")</f>
        <v/>
      </c>
      <c r="L1785" s="83" t="str">
        <f>IF(H1785="RPPS",IFERROR(IF(VLOOKUP(A1785,'Suspensão de repasses - GESCON'!$D$3:$J$1048576,7,FALSE)="Validada","SIM","NÃO"),"NÃO"),"")</f>
        <v/>
      </c>
    </row>
    <row r="1786" spans="1:12" s="19" customFormat="1" ht="15" customHeight="1" x14ac:dyDescent="0.25">
      <c r="A1786" s="88" t="s">
        <v>7153</v>
      </c>
      <c r="B1786" s="40" t="s">
        <v>5227</v>
      </c>
      <c r="C1786" s="82" t="s">
        <v>10958</v>
      </c>
      <c r="D1786" s="82">
        <v>152</v>
      </c>
      <c r="E1786" s="82">
        <v>1</v>
      </c>
      <c r="F1786" s="82">
        <v>1</v>
      </c>
      <c r="G1786" s="82">
        <v>154</v>
      </c>
      <c r="H1786" s="40" t="s">
        <v>2</v>
      </c>
      <c r="I1786" s="83" t="str">
        <f>IFERROR(VLOOKUP(A1786,'Alíquotas - CADPREV'!$B$2152:$N$4324,8,FALSE),"")</f>
        <v>NÃO</v>
      </c>
      <c r="J1786" s="83" t="str">
        <f>IF(H1786="RPPS",VLOOKUP(A1786,' Legislação Benef - GESCON'!$B$4:$I$2159,3,FALSE),"")</f>
        <v>NÃO</v>
      </c>
      <c r="K1786" s="83" t="str">
        <f>IF(H1786="RPPS",VLOOKUP(A1786,' Legislação Benef - GESCON'!$B$4:$I$2159,6,FALSE),"")</f>
        <v>NÃO</v>
      </c>
      <c r="L1786" s="83" t="str">
        <f>IF(H1786="RPPS",IFERROR(IF(VLOOKUP(A1786,'Suspensão de repasses - GESCON'!$D$3:$J$1048576,7,FALSE)="Validada","SIM","NÃO"),"NÃO"),"")</f>
        <v>NÃO</v>
      </c>
    </row>
    <row r="1787" spans="1:12" s="19" customFormat="1" ht="15" customHeight="1" x14ac:dyDescent="0.25">
      <c r="A1787" s="88" t="s">
        <v>7154</v>
      </c>
      <c r="B1787" s="40" t="s">
        <v>2274</v>
      </c>
      <c r="C1787" s="82" t="s">
        <v>10958</v>
      </c>
      <c r="D1787" s="82">
        <v>146</v>
      </c>
      <c r="E1787" s="82">
        <v>0</v>
      </c>
      <c r="F1787" s="82">
        <v>0</v>
      </c>
      <c r="G1787" s="82">
        <v>146</v>
      </c>
      <c r="H1787" s="40" t="s">
        <v>2</v>
      </c>
      <c r="I1787" s="83" t="str">
        <f>IFERROR(VLOOKUP(A1787,'Alíquotas - CADPREV'!$B$2152:$N$4324,8,FALSE),"")</f>
        <v>NÃO</v>
      </c>
      <c r="J1787" s="83" t="str">
        <f>IF(H1787="RPPS",VLOOKUP(A1787,' Legislação Benef - GESCON'!$B$4:$I$2159,3,FALSE),"")</f>
        <v>NÃO</v>
      </c>
      <c r="K1787" s="83" t="str">
        <f>IF(H1787="RPPS",VLOOKUP(A1787,' Legislação Benef - GESCON'!$B$4:$I$2159,6,FALSE),"")</f>
        <v>SIM</v>
      </c>
      <c r="L1787" s="83" t="str">
        <f>IF(H1787="RPPS",IFERROR(IF(VLOOKUP(A1787,'Suspensão de repasses - GESCON'!$D$3:$J$1048576,7,FALSE)="Validada","SIM","NÃO"),"NÃO"),"")</f>
        <v>NÃO</v>
      </c>
    </row>
    <row r="1788" spans="1:12" s="19" customFormat="1" ht="15" customHeight="1" x14ac:dyDescent="0.25">
      <c r="A1788" s="88" t="s">
        <v>7155</v>
      </c>
      <c r="B1788" s="40" t="s">
        <v>215</v>
      </c>
      <c r="C1788" s="82" t="s">
        <v>10958</v>
      </c>
      <c r="D1788" s="82">
        <v>632</v>
      </c>
      <c r="E1788" s="82">
        <v>0</v>
      </c>
      <c r="F1788" s="82">
        <v>0</v>
      </c>
      <c r="G1788" s="82">
        <v>632</v>
      </c>
      <c r="H1788" s="40" t="s">
        <v>2</v>
      </c>
      <c r="I1788" s="83" t="str">
        <f>IFERROR(VLOOKUP(A1788,'Alíquotas - CADPREV'!$B$2152:$N$4324,8,FALSE),"")</f>
        <v>NÃO</v>
      </c>
      <c r="J1788" s="83" t="str">
        <f>IF(H1788="RPPS",VLOOKUP(A1788,' Legislação Benef - GESCON'!$B$4:$I$2159,3,FALSE),"")</f>
        <v>NÃO</v>
      </c>
      <c r="K1788" s="83" t="str">
        <f>IF(H1788="RPPS",VLOOKUP(A1788,' Legislação Benef - GESCON'!$B$4:$I$2159,6,FALSE),"")</f>
        <v>NÃO</v>
      </c>
      <c r="L1788" s="83" t="str">
        <f>IF(H1788="RPPS",IFERROR(IF(VLOOKUP(A1788,'Suspensão de repasses - GESCON'!$D$3:$J$1048576,7,FALSE)="Validada","SIM","NÃO"),"NÃO"),"")</f>
        <v>NÃO</v>
      </c>
    </row>
    <row r="1789" spans="1:12" s="19" customFormat="1" ht="15" hidden="1" customHeight="1" x14ac:dyDescent="0.25">
      <c r="A1789" s="88" t="s">
        <v>7156</v>
      </c>
      <c r="B1789" s="40" t="s">
        <v>5227</v>
      </c>
      <c r="C1789" s="82" t="s">
        <v>10959</v>
      </c>
      <c r="D1789" s="82"/>
      <c r="E1789" s="82"/>
      <c r="F1789" s="82"/>
      <c r="G1789" s="82"/>
      <c r="H1789" s="40" t="s">
        <v>4</v>
      </c>
      <c r="I1789" s="83" t="str">
        <f>IFERROR(VLOOKUP(A1789,'Alíquotas - CADPREV'!$B$2152:$N$4324,8,FALSE),"")</f>
        <v/>
      </c>
      <c r="J1789" s="83" t="str">
        <f>IF(H1789="RPPS",VLOOKUP(A1789,' Legislação Benef - GESCON'!$B$4:$I$2159,3,FALSE),"")</f>
        <v/>
      </c>
      <c r="K1789" s="83" t="str">
        <f>IF(H1789="RPPS",VLOOKUP(A1789,' Legislação Benef - GESCON'!$B$4:$I$2159,6,FALSE),"")</f>
        <v/>
      </c>
      <c r="L1789" s="83" t="str">
        <f>IF(H1789="RPPS",IFERROR(IF(VLOOKUP(A1789,'Suspensão de repasses - GESCON'!$D$3:$J$1048576,7,FALSE)="Validada","SIM","NÃO"),"NÃO"),"")</f>
        <v/>
      </c>
    </row>
    <row r="1790" spans="1:12" s="19" customFormat="1" ht="15" hidden="1" customHeight="1" x14ac:dyDescent="0.25">
      <c r="A1790" s="88" t="s">
        <v>7157</v>
      </c>
      <c r="B1790" s="40" t="s">
        <v>215</v>
      </c>
      <c r="C1790" s="82" t="s">
        <v>10959</v>
      </c>
      <c r="D1790" s="82"/>
      <c r="E1790" s="82"/>
      <c r="F1790" s="82"/>
      <c r="G1790" s="82"/>
      <c r="H1790" s="40" t="s">
        <v>4</v>
      </c>
      <c r="I1790" s="83" t="str">
        <f>IFERROR(VLOOKUP(A1790,'Alíquotas - CADPREV'!$B$2152:$N$4324,8,FALSE),"")</f>
        <v/>
      </c>
      <c r="J1790" s="83" t="str">
        <f>IF(H1790="RPPS",VLOOKUP(A1790,' Legislação Benef - GESCON'!$B$4:$I$2159,3,FALSE),"")</f>
        <v/>
      </c>
      <c r="K1790" s="83" t="str">
        <f>IF(H1790="RPPS",VLOOKUP(A1790,' Legislação Benef - GESCON'!$B$4:$I$2159,6,FALSE),"")</f>
        <v/>
      </c>
      <c r="L1790" s="83" t="str">
        <f>IF(H1790="RPPS",IFERROR(IF(VLOOKUP(A1790,'Suspensão de repasses - GESCON'!$D$3:$J$1048576,7,FALSE)="Validada","SIM","NÃO"),"NÃO"),"")</f>
        <v/>
      </c>
    </row>
    <row r="1791" spans="1:12" s="19" customFormat="1" ht="15" customHeight="1" x14ac:dyDescent="0.25">
      <c r="A1791" s="88" t="s">
        <v>7158</v>
      </c>
      <c r="B1791" s="40" t="s">
        <v>901</v>
      </c>
      <c r="C1791" s="82" t="s">
        <v>10958</v>
      </c>
      <c r="D1791" s="82">
        <v>236</v>
      </c>
      <c r="E1791" s="82">
        <v>72</v>
      </c>
      <c r="F1791" s="82">
        <v>28</v>
      </c>
      <c r="G1791" s="82">
        <v>336</v>
      </c>
      <c r="H1791" s="40" t="s">
        <v>2</v>
      </c>
      <c r="I1791" s="83" t="str">
        <f>IFERROR(VLOOKUP(A1791,'Alíquotas - CADPREV'!$B$2152:$N$4324,8,FALSE),"")</f>
        <v>NÃO</v>
      </c>
      <c r="J1791" s="83" t="str">
        <f>IF(H1791="RPPS",VLOOKUP(A1791,' Legislação Benef - GESCON'!$B$4:$I$2159,3,FALSE),"")</f>
        <v>NÃO</v>
      </c>
      <c r="K1791" s="83" t="str">
        <f>IF(H1791="RPPS",VLOOKUP(A1791,' Legislação Benef - GESCON'!$B$4:$I$2159,6,FALSE),"")</f>
        <v>NÃO</v>
      </c>
      <c r="L1791" s="83" t="str">
        <f>IF(H1791="RPPS",IFERROR(IF(VLOOKUP(A1791,'Suspensão de repasses - GESCON'!$D$3:$J$1048576,7,FALSE)="Validada","SIM","NÃO"),"NÃO"),"")</f>
        <v>NÃO</v>
      </c>
    </row>
    <row r="1792" spans="1:12" s="19" customFormat="1" ht="15" customHeight="1" x14ac:dyDescent="0.25">
      <c r="A1792" s="88" t="s">
        <v>7159</v>
      </c>
      <c r="B1792" s="40" t="s">
        <v>29</v>
      </c>
      <c r="C1792" s="82" t="s">
        <v>10958</v>
      </c>
      <c r="D1792" s="82"/>
      <c r="E1792" s="82"/>
      <c r="F1792" s="82"/>
      <c r="G1792" s="82"/>
      <c r="H1792" s="40" t="s">
        <v>2</v>
      </c>
      <c r="I1792" s="83" t="str">
        <f>IFERROR(VLOOKUP(A1792,'Alíquotas - CADPREV'!$B$2152:$N$4324,8,FALSE),"")</f>
        <v>NÃO</v>
      </c>
      <c r="J1792" s="83" t="str">
        <f>IF(H1792="RPPS",VLOOKUP(A1792,' Legislação Benef - GESCON'!$B$4:$I$2159,3,FALSE),"")</f>
        <v>NÃO</v>
      </c>
      <c r="K1792" s="83" t="str">
        <f>IF(H1792="RPPS",VLOOKUP(A1792,' Legislação Benef - GESCON'!$B$4:$I$2159,6,FALSE),"")</f>
        <v>NÃO</v>
      </c>
      <c r="L1792" s="83" t="str">
        <f>IF(H1792="RPPS",IFERROR(IF(VLOOKUP(A1792,'Suspensão de repasses - GESCON'!$D$3:$J$1048576,7,FALSE)="Validada","SIM","NÃO"),"NÃO"),"")</f>
        <v>NÃO</v>
      </c>
    </row>
    <row r="1793" spans="1:12" s="19" customFormat="1" ht="15" customHeight="1" x14ac:dyDescent="0.25">
      <c r="A1793" s="88" t="s">
        <v>7160</v>
      </c>
      <c r="B1793" s="40" t="s">
        <v>3143</v>
      </c>
      <c r="C1793" s="82" t="s">
        <v>10958</v>
      </c>
      <c r="D1793" s="82">
        <v>233</v>
      </c>
      <c r="E1793" s="82">
        <v>27</v>
      </c>
      <c r="F1793" s="82">
        <v>6</v>
      </c>
      <c r="G1793" s="82">
        <v>266</v>
      </c>
      <c r="H1793" s="40" t="s">
        <v>2</v>
      </c>
      <c r="I1793" s="83" t="str">
        <f>IFERROR(VLOOKUP(A1793,'Alíquotas - CADPREV'!$B$2152:$N$4324,8,FALSE),"")</f>
        <v>NÃO</v>
      </c>
      <c r="J1793" s="83" t="str">
        <f>IF(H1793="RPPS",VLOOKUP(A1793,' Legislação Benef - GESCON'!$B$4:$I$2159,3,FALSE),"")</f>
        <v>NÃO</v>
      </c>
      <c r="K1793" s="83" t="str">
        <f>IF(H1793="RPPS",VLOOKUP(A1793,' Legislação Benef - GESCON'!$B$4:$I$2159,6,FALSE),"")</f>
        <v>NÃO</v>
      </c>
      <c r="L1793" s="83" t="str">
        <f>IF(H1793="RPPS",IFERROR(IF(VLOOKUP(A1793,'Suspensão de repasses - GESCON'!$D$3:$J$1048576,7,FALSE)="Validada","SIM","NÃO"),"NÃO"),"")</f>
        <v>NÃO</v>
      </c>
    </row>
    <row r="1794" spans="1:12" s="19" customFormat="1" ht="15" hidden="1" customHeight="1" x14ac:dyDescent="0.25">
      <c r="A1794" s="88" t="s">
        <v>7161</v>
      </c>
      <c r="B1794" s="40" t="s">
        <v>4289</v>
      </c>
      <c r="C1794" s="82" t="s">
        <v>10959</v>
      </c>
      <c r="D1794" s="82"/>
      <c r="E1794" s="82"/>
      <c r="F1794" s="82"/>
      <c r="G1794" s="82"/>
      <c r="H1794" s="40" t="s">
        <v>4</v>
      </c>
      <c r="I1794" s="83" t="str">
        <f>IFERROR(VLOOKUP(A1794,'Alíquotas - CADPREV'!$B$2152:$N$4324,8,FALSE),"")</f>
        <v/>
      </c>
      <c r="J1794" s="83" t="str">
        <f>IF(H1794="RPPS",VLOOKUP(A1794,' Legislação Benef - GESCON'!$B$4:$I$2159,3,FALSE),"")</f>
        <v/>
      </c>
      <c r="K1794" s="83" t="str">
        <f>IF(H1794="RPPS",VLOOKUP(A1794,' Legislação Benef - GESCON'!$B$4:$I$2159,6,FALSE),"")</f>
        <v/>
      </c>
      <c r="L1794" s="83" t="str">
        <f>IF(H1794="RPPS",IFERROR(IF(VLOOKUP(A1794,'Suspensão de repasses - GESCON'!$D$3:$J$1048576,7,FALSE)="Validada","SIM","NÃO"),"NÃO"),"")</f>
        <v/>
      </c>
    </row>
    <row r="1795" spans="1:12" s="19" customFormat="1" ht="15" hidden="1" customHeight="1" x14ac:dyDescent="0.25">
      <c r="A1795" s="88" t="s">
        <v>7162</v>
      </c>
      <c r="B1795" s="40" t="s">
        <v>4626</v>
      </c>
      <c r="C1795" s="82" t="s">
        <v>10959</v>
      </c>
      <c r="D1795" s="82"/>
      <c r="E1795" s="82"/>
      <c r="F1795" s="82"/>
      <c r="G1795" s="82"/>
      <c r="H1795" s="40" t="s">
        <v>4</v>
      </c>
      <c r="I1795" s="83" t="str">
        <f>IFERROR(VLOOKUP(A1795,'Alíquotas - CADPREV'!$B$2152:$N$4324,8,FALSE),"")</f>
        <v/>
      </c>
      <c r="J1795" s="83" t="str">
        <f>IF(H1795="RPPS",VLOOKUP(A1795,' Legislação Benef - GESCON'!$B$4:$I$2159,3,FALSE),"")</f>
        <v/>
      </c>
      <c r="K1795" s="83" t="str">
        <f>IF(H1795="RPPS",VLOOKUP(A1795,' Legislação Benef - GESCON'!$B$4:$I$2159,6,FALSE),"")</f>
        <v/>
      </c>
      <c r="L1795" s="83" t="str">
        <f>IF(H1795="RPPS",IFERROR(IF(VLOOKUP(A1795,'Suspensão de repasses - GESCON'!$D$3:$J$1048576,7,FALSE)="Validada","SIM","NÃO"),"NÃO"),"")</f>
        <v/>
      </c>
    </row>
    <row r="1796" spans="1:12" s="19" customFormat="1" ht="15" hidden="1" customHeight="1" x14ac:dyDescent="0.25">
      <c r="A1796" s="88" t="s">
        <v>7163</v>
      </c>
      <c r="B1796" s="40" t="s">
        <v>3143</v>
      </c>
      <c r="C1796" s="82" t="s">
        <v>10959</v>
      </c>
      <c r="D1796" s="82"/>
      <c r="E1796" s="82"/>
      <c r="F1796" s="82"/>
      <c r="G1796" s="82"/>
      <c r="H1796" s="40" t="s">
        <v>4</v>
      </c>
      <c r="I1796" s="83" t="str">
        <f>IFERROR(VLOOKUP(A1796,'Alíquotas - CADPREV'!$B$2152:$N$4324,8,FALSE),"")</f>
        <v/>
      </c>
      <c r="J1796" s="83" t="str">
        <f>IF(H1796="RPPS",VLOOKUP(A1796,' Legislação Benef - GESCON'!$B$4:$I$2159,3,FALSE),"")</f>
        <v/>
      </c>
      <c r="K1796" s="83" t="str">
        <f>IF(H1796="RPPS",VLOOKUP(A1796,' Legislação Benef - GESCON'!$B$4:$I$2159,6,FALSE),"")</f>
        <v/>
      </c>
      <c r="L1796" s="83" t="str">
        <f>IF(H1796="RPPS",IFERROR(IF(VLOOKUP(A1796,'Suspensão de repasses - GESCON'!$D$3:$J$1048576,7,FALSE)="Validada","SIM","NÃO"),"NÃO"),"")</f>
        <v/>
      </c>
    </row>
    <row r="1797" spans="1:12" s="19" customFormat="1" ht="15" hidden="1" customHeight="1" x14ac:dyDescent="0.25">
      <c r="A1797" s="88" t="s">
        <v>7164</v>
      </c>
      <c r="B1797" s="40" t="s">
        <v>3601</v>
      </c>
      <c r="C1797" s="82" t="s">
        <v>10959</v>
      </c>
      <c r="D1797" s="82"/>
      <c r="E1797" s="82"/>
      <c r="F1797" s="82"/>
      <c r="G1797" s="82"/>
      <c r="H1797" s="40" t="s">
        <v>4</v>
      </c>
      <c r="I1797" s="83" t="str">
        <f>IFERROR(VLOOKUP(A1797,'Alíquotas - CADPREV'!$B$2152:$N$4324,8,FALSE),"")</f>
        <v/>
      </c>
      <c r="J1797" s="83" t="str">
        <f>IF(H1797="RPPS",VLOOKUP(A1797,' Legislação Benef - GESCON'!$B$4:$I$2159,3,FALSE),"")</f>
        <v/>
      </c>
      <c r="K1797" s="83" t="str">
        <f>IF(H1797="RPPS",VLOOKUP(A1797,' Legislação Benef - GESCON'!$B$4:$I$2159,6,FALSE),"")</f>
        <v/>
      </c>
      <c r="L1797" s="83" t="str">
        <f>IF(H1797="RPPS",IFERROR(IF(VLOOKUP(A1797,'Suspensão de repasses - GESCON'!$D$3:$J$1048576,7,FALSE)="Validada","SIM","NÃO"),"NÃO"),"")</f>
        <v/>
      </c>
    </row>
    <row r="1798" spans="1:12" s="19" customFormat="1" ht="15" customHeight="1" x14ac:dyDescent="0.25">
      <c r="A1798" s="88" t="s">
        <v>7165</v>
      </c>
      <c r="B1798" s="40" t="s">
        <v>4626</v>
      </c>
      <c r="C1798" s="82" t="s">
        <v>10958</v>
      </c>
      <c r="D1798" s="82">
        <v>181</v>
      </c>
      <c r="E1798" s="82">
        <v>64</v>
      </c>
      <c r="F1798" s="82">
        <v>17</v>
      </c>
      <c r="G1798" s="82">
        <v>262</v>
      </c>
      <c r="H1798" s="40" t="s">
        <v>2</v>
      </c>
      <c r="I1798" s="83" t="str">
        <f>IFERROR(VLOOKUP(A1798,'Alíquotas - CADPREV'!$B$2152:$N$4324,8,FALSE),"")</f>
        <v>NÃO</v>
      </c>
      <c r="J1798" s="83" t="str">
        <f>IF(H1798="RPPS",VLOOKUP(A1798,' Legislação Benef - GESCON'!$B$4:$I$2159,3,FALSE),"")</f>
        <v>NÃO</v>
      </c>
      <c r="K1798" s="83" t="str">
        <f>IF(H1798="RPPS",VLOOKUP(A1798,' Legislação Benef - GESCON'!$B$4:$I$2159,6,FALSE),"")</f>
        <v>NÃO</v>
      </c>
      <c r="L1798" s="83" t="str">
        <f>IF(H1798="RPPS",IFERROR(IF(VLOOKUP(A1798,'Suspensão de repasses - GESCON'!$D$3:$J$1048576,7,FALSE)="Validada","SIM","NÃO"),"NÃO"),"")</f>
        <v>NÃO</v>
      </c>
    </row>
    <row r="1799" spans="1:12" s="19" customFormat="1" ht="15" customHeight="1" x14ac:dyDescent="0.25">
      <c r="A1799" s="88" t="s">
        <v>7166</v>
      </c>
      <c r="B1799" s="40" t="s">
        <v>2758</v>
      </c>
      <c r="C1799" s="82" t="s">
        <v>10958</v>
      </c>
      <c r="D1799" s="82">
        <v>351</v>
      </c>
      <c r="E1799" s="82">
        <v>196</v>
      </c>
      <c r="F1799" s="82">
        <v>36</v>
      </c>
      <c r="G1799" s="82">
        <v>583</v>
      </c>
      <c r="H1799" s="40" t="s">
        <v>2</v>
      </c>
      <c r="I1799" s="83" t="str">
        <f>IFERROR(VLOOKUP(A1799,'Alíquotas - CADPREV'!$B$2152:$N$4324,8,FALSE),"")</f>
        <v>NÃO</v>
      </c>
      <c r="J1799" s="83" t="str">
        <f>IF(H1799="RPPS",VLOOKUP(A1799,' Legislação Benef - GESCON'!$B$4:$I$2159,3,FALSE),"")</f>
        <v>NÃO</v>
      </c>
      <c r="K1799" s="83" t="str">
        <f>IF(H1799="RPPS",VLOOKUP(A1799,' Legislação Benef - GESCON'!$B$4:$I$2159,6,FALSE),"")</f>
        <v>NÃO</v>
      </c>
      <c r="L1799" s="83" t="str">
        <f>IF(H1799="RPPS",IFERROR(IF(VLOOKUP(A1799,'Suspensão de repasses - GESCON'!$D$3:$J$1048576,7,FALSE)="Validada","SIM","NÃO"),"NÃO"),"")</f>
        <v>NÃO</v>
      </c>
    </row>
    <row r="1800" spans="1:12" s="19" customFormat="1" ht="15" customHeight="1" x14ac:dyDescent="0.25">
      <c r="A1800" s="88" t="s">
        <v>7167</v>
      </c>
      <c r="B1800" s="40" t="s">
        <v>3812</v>
      </c>
      <c r="C1800" s="82" t="s">
        <v>10958</v>
      </c>
      <c r="D1800" s="82">
        <v>540</v>
      </c>
      <c r="E1800" s="82">
        <v>210</v>
      </c>
      <c r="F1800" s="82">
        <v>22</v>
      </c>
      <c r="G1800" s="82">
        <v>772</v>
      </c>
      <c r="H1800" s="40" t="s">
        <v>2</v>
      </c>
      <c r="I1800" s="83" t="str">
        <f>IFERROR(VLOOKUP(A1800,'Alíquotas - CADPREV'!$B$2152:$N$4324,8,FALSE),"")</f>
        <v>SIM</v>
      </c>
      <c r="J1800" s="83" t="str">
        <f>IF(H1800="RPPS",VLOOKUP(A1800,' Legislação Benef - GESCON'!$B$4:$I$2159,3,FALSE),"")</f>
        <v>NÃO</v>
      </c>
      <c r="K1800" s="83" t="str">
        <f>IF(H1800="RPPS",VLOOKUP(A1800,' Legislação Benef - GESCON'!$B$4:$I$2159,6,FALSE),"")</f>
        <v>NÃO</v>
      </c>
      <c r="L1800" s="83" t="str">
        <f>IF(H1800="RPPS",IFERROR(IF(VLOOKUP(A1800,'Suspensão de repasses - GESCON'!$D$3:$J$1048576,7,FALSE)="Validada","SIM","NÃO"),"NÃO"),"")</f>
        <v>NÃO</v>
      </c>
    </row>
    <row r="1801" spans="1:12" s="19" customFormat="1" ht="15" hidden="1" customHeight="1" x14ac:dyDescent="0.25">
      <c r="A1801" s="88" t="s">
        <v>7168</v>
      </c>
      <c r="B1801" s="40" t="s">
        <v>901</v>
      </c>
      <c r="C1801" s="82" t="s">
        <v>10959</v>
      </c>
      <c r="D1801" s="82"/>
      <c r="E1801" s="82"/>
      <c r="F1801" s="82"/>
      <c r="G1801" s="82"/>
      <c r="H1801" s="40" t="s">
        <v>4</v>
      </c>
      <c r="I1801" s="83" t="str">
        <f>IFERROR(VLOOKUP(A1801,'Alíquotas - CADPREV'!$B$2152:$N$4324,8,FALSE),"")</f>
        <v/>
      </c>
      <c r="J1801" s="83" t="str">
        <f>IF(H1801="RPPS",VLOOKUP(A1801,' Legislação Benef - GESCON'!$B$4:$I$2159,3,FALSE),"")</f>
        <v/>
      </c>
      <c r="K1801" s="83" t="str">
        <f>IF(H1801="RPPS",VLOOKUP(A1801,' Legislação Benef - GESCON'!$B$4:$I$2159,6,FALSE),"")</f>
        <v/>
      </c>
      <c r="L1801" s="83" t="str">
        <f>IF(H1801="RPPS",IFERROR(IF(VLOOKUP(A1801,'Suspensão de repasses - GESCON'!$D$3:$J$1048576,7,FALSE)="Validada","SIM","NÃO"),"NÃO"),"")</f>
        <v/>
      </c>
    </row>
    <row r="1802" spans="1:12" s="19" customFormat="1" ht="15" hidden="1" customHeight="1" x14ac:dyDescent="0.25">
      <c r="A1802" s="88" t="s">
        <v>7169</v>
      </c>
      <c r="B1802" s="40" t="s">
        <v>2926</v>
      </c>
      <c r="C1802" s="82" t="s">
        <v>10959</v>
      </c>
      <c r="D1802" s="82"/>
      <c r="E1802" s="82"/>
      <c r="F1802" s="82"/>
      <c r="G1802" s="82"/>
      <c r="H1802" s="40" t="s">
        <v>4</v>
      </c>
      <c r="I1802" s="83" t="str">
        <f>IFERROR(VLOOKUP(A1802,'Alíquotas - CADPREV'!$B$2152:$N$4324,8,FALSE),"")</f>
        <v/>
      </c>
      <c r="J1802" s="83" t="str">
        <f>IF(H1802="RPPS",VLOOKUP(A1802,' Legislação Benef - GESCON'!$B$4:$I$2159,3,FALSE),"")</f>
        <v/>
      </c>
      <c r="K1802" s="83" t="str">
        <f>IF(H1802="RPPS",VLOOKUP(A1802,' Legislação Benef - GESCON'!$B$4:$I$2159,6,FALSE),"")</f>
        <v/>
      </c>
      <c r="L1802" s="83" t="str">
        <f>IF(H1802="RPPS",IFERROR(IF(VLOOKUP(A1802,'Suspensão de repasses - GESCON'!$D$3:$J$1048576,7,FALSE)="Validada","SIM","NÃO"),"NÃO"),"")</f>
        <v/>
      </c>
    </row>
    <row r="1803" spans="1:12" s="19" customFormat="1" ht="15" customHeight="1" x14ac:dyDescent="0.25">
      <c r="A1803" s="88" t="s">
        <v>7170</v>
      </c>
      <c r="B1803" s="40" t="s">
        <v>2758</v>
      </c>
      <c r="C1803" s="82" t="s">
        <v>10958</v>
      </c>
      <c r="D1803" s="82">
        <v>922</v>
      </c>
      <c r="E1803" s="82">
        <v>220</v>
      </c>
      <c r="F1803" s="82">
        <v>34</v>
      </c>
      <c r="G1803" s="82">
        <v>1176</v>
      </c>
      <c r="H1803" s="40" t="s">
        <v>2</v>
      </c>
      <c r="I1803" s="83" t="str">
        <f>IFERROR(VLOOKUP(A1803,'Alíquotas - CADPREV'!$B$2152:$N$4324,8,FALSE),"")</f>
        <v>NÃO</v>
      </c>
      <c r="J1803" s="83" t="str">
        <f>IF(H1803="RPPS",VLOOKUP(A1803,' Legislação Benef - GESCON'!$B$4:$I$2159,3,FALSE),"")</f>
        <v>NÃO</v>
      </c>
      <c r="K1803" s="83" t="str">
        <f>IF(H1803="RPPS",VLOOKUP(A1803,' Legislação Benef - GESCON'!$B$4:$I$2159,6,FALSE),"")</f>
        <v>NÃO</v>
      </c>
      <c r="L1803" s="83" t="str">
        <f>IF(H1803="RPPS",IFERROR(IF(VLOOKUP(A1803,'Suspensão de repasses - GESCON'!$D$3:$J$1048576,7,FALSE)="Validada","SIM","NÃO"),"NÃO"),"")</f>
        <v>NÃO</v>
      </c>
    </row>
    <row r="1804" spans="1:12" s="19" customFormat="1" ht="15" customHeight="1" x14ac:dyDescent="0.25">
      <c r="A1804" s="88" t="s">
        <v>7171</v>
      </c>
      <c r="B1804" s="40" t="s">
        <v>3143</v>
      </c>
      <c r="C1804" s="82" t="s">
        <v>10958</v>
      </c>
      <c r="D1804" s="82">
        <v>340</v>
      </c>
      <c r="E1804" s="82">
        <v>80</v>
      </c>
      <c r="F1804" s="82">
        <v>17</v>
      </c>
      <c r="G1804" s="82">
        <v>437</v>
      </c>
      <c r="H1804" s="40" t="s">
        <v>2</v>
      </c>
      <c r="I1804" s="83" t="str">
        <f>IFERROR(VLOOKUP(A1804,'Alíquotas - CADPREV'!$B$2152:$N$4324,8,FALSE),"")</f>
        <v>NÃO</v>
      </c>
      <c r="J1804" s="83" t="str">
        <f>IF(H1804="RPPS",VLOOKUP(A1804,' Legislação Benef - GESCON'!$B$4:$I$2159,3,FALSE),"")</f>
        <v>NÃO</v>
      </c>
      <c r="K1804" s="83" t="str">
        <f>IF(H1804="RPPS",VLOOKUP(A1804,' Legislação Benef - GESCON'!$B$4:$I$2159,6,FALSE),"")</f>
        <v>NÃO</v>
      </c>
      <c r="L1804" s="83" t="str">
        <f>IF(H1804="RPPS",IFERROR(IF(VLOOKUP(A1804,'Suspensão de repasses - GESCON'!$D$3:$J$1048576,7,FALSE)="Validada","SIM","NÃO"),"NÃO"),"")</f>
        <v>NÃO</v>
      </c>
    </row>
    <row r="1805" spans="1:12" s="19" customFormat="1" ht="15" hidden="1" customHeight="1" x14ac:dyDescent="0.25">
      <c r="A1805" s="88" t="s">
        <v>7172</v>
      </c>
      <c r="B1805" s="40" t="s">
        <v>215</v>
      </c>
      <c r="C1805" s="82" t="s">
        <v>10959</v>
      </c>
      <c r="D1805" s="82"/>
      <c r="E1805" s="82"/>
      <c r="F1805" s="82"/>
      <c r="G1805" s="82"/>
      <c r="H1805" s="40" t="s">
        <v>4</v>
      </c>
      <c r="I1805" s="83" t="str">
        <f>IFERROR(VLOOKUP(A1805,'Alíquotas - CADPREV'!$B$2152:$N$4324,8,FALSE),"")</f>
        <v/>
      </c>
      <c r="J1805" s="83" t="str">
        <f>IF(H1805="RPPS",VLOOKUP(A1805,' Legislação Benef - GESCON'!$B$4:$I$2159,3,FALSE),"")</f>
        <v/>
      </c>
      <c r="K1805" s="83" t="str">
        <f>IF(H1805="RPPS",VLOOKUP(A1805,' Legislação Benef - GESCON'!$B$4:$I$2159,6,FALSE),"")</f>
        <v/>
      </c>
      <c r="L1805" s="83" t="str">
        <f>IF(H1805="RPPS",IFERROR(IF(VLOOKUP(A1805,'Suspensão de repasses - GESCON'!$D$3:$J$1048576,7,FALSE)="Validada","SIM","NÃO"),"NÃO"),"")</f>
        <v/>
      </c>
    </row>
    <row r="1806" spans="1:12" s="19" customFormat="1" ht="15" hidden="1" customHeight="1" x14ac:dyDescent="0.25">
      <c r="A1806" s="88" t="s">
        <v>7173</v>
      </c>
      <c r="B1806" s="40" t="s">
        <v>2413</v>
      </c>
      <c r="C1806" s="82" t="s">
        <v>10959</v>
      </c>
      <c r="D1806" s="82"/>
      <c r="E1806" s="82"/>
      <c r="F1806" s="82"/>
      <c r="G1806" s="82"/>
      <c r="H1806" s="40" t="s">
        <v>4</v>
      </c>
      <c r="I1806" s="83" t="str">
        <f>IFERROR(VLOOKUP(A1806,'Alíquotas - CADPREV'!$B$2152:$N$4324,8,FALSE),"")</f>
        <v/>
      </c>
      <c r="J1806" s="83" t="str">
        <f>IF(H1806="RPPS",VLOOKUP(A1806,' Legislação Benef - GESCON'!$B$4:$I$2159,3,FALSE),"")</f>
        <v/>
      </c>
      <c r="K1806" s="83" t="str">
        <f>IF(H1806="RPPS",VLOOKUP(A1806,' Legislação Benef - GESCON'!$B$4:$I$2159,6,FALSE),"")</f>
        <v/>
      </c>
      <c r="L1806" s="83" t="str">
        <f>IF(H1806="RPPS",IFERROR(IF(VLOOKUP(A1806,'Suspensão de repasses - GESCON'!$D$3:$J$1048576,7,FALSE)="Validada","SIM","NÃO"),"NÃO"),"")</f>
        <v/>
      </c>
    </row>
    <row r="1807" spans="1:12" s="19" customFormat="1" ht="15" hidden="1" customHeight="1" x14ac:dyDescent="0.25">
      <c r="A1807" s="88" t="s">
        <v>7174</v>
      </c>
      <c r="B1807" s="40" t="s">
        <v>2926</v>
      </c>
      <c r="C1807" s="82" t="s">
        <v>10959</v>
      </c>
      <c r="D1807" s="82"/>
      <c r="E1807" s="82"/>
      <c r="F1807" s="82"/>
      <c r="G1807" s="82"/>
      <c r="H1807" s="40" t="s">
        <v>4</v>
      </c>
      <c r="I1807" s="83" t="str">
        <f>IFERROR(VLOOKUP(A1807,'Alíquotas - CADPREV'!$B$2152:$N$4324,8,FALSE),"")</f>
        <v/>
      </c>
      <c r="J1807" s="83" t="str">
        <f>IF(H1807="RPPS",VLOOKUP(A1807,' Legislação Benef - GESCON'!$B$4:$I$2159,3,FALSE),"")</f>
        <v/>
      </c>
      <c r="K1807" s="83" t="str">
        <f>IF(H1807="RPPS",VLOOKUP(A1807,' Legislação Benef - GESCON'!$B$4:$I$2159,6,FALSE),"")</f>
        <v/>
      </c>
      <c r="L1807" s="83" t="str">
        <f>IF(H1807="RPPS",IFERROR(IF(VLOOKUP(A1807,'Suspensão de repasses - GESCON'!$D$3:$J$1048576,7,FALSE)="Validada","SIM","NÃO"),"NÃO"),"")</f>
        <v/>
      </c>
    </row>
    <row r="1808" spans="1:12" s="19" customFormat="1" ht="15" customHeight="1" x14ac:dyDescent="0.25">
      <c r="A1808" s="88" t="s">
        <v>7175</v>
      </c>
      <c r="B1808" s="40" t="s">
        <v>1356</v>
      </c>
      <c r="C1808" s="82" t="s">
        <v>10958</v>
      </c>
      <c r="D1808" s="82">
        <v>220</v>
      </c>
      <c r="E1808" s="82">
        <v>80</v>
      </c>
      <c r="F1808" s="82">
        <v>16</v>
      </c>
      <c r="G1808" s="82">
        <v>316</v>
      </c>
      <c r="H1808" s="40" t="s">
        <v>2</v>
      </c>
      <c r="I1808" s="83" t="str">
        <f>IFERROR(VLOOKUP(A1808,'Alíquotas - CADPREV'!$B$2152:$N$4324,8,FALSE),"")</f>
        <v>NÃO</v>
      </c>
      <c r="J1808" s="83" t="str">
        <f>IF(H1808="RPPS",VLOOKUP(A1808,' Legislação Benef - GESCON'!$B$4:$I$2159,3,FALSE),"")</f>
        <v>NÃO</v>
      </c>
      <c r="K1808" s="83" t="str">
        <f>IF(H1808="RPPS",VLOOKUP(A1808,' Legislação Benef - GESCON'!$B$4:$I$2159,6,FALSE),"")</f>
        <v>NÃO</v>
      </c>
      <c r="L1808" s="83" t="str">
        <f>IF(H1808="RPPS",IFERROR(IF(VLOOKUP(A1808,'Suspensão de repasses - GESCON'!$D$3:$J$1048576,7,FALSE)="Validada","SIM","NÃO"),"NÃO"),"")</f>
        <v>NÃO</v>
      </c>
    </row>
    <row r="1809" spans="1:12" s="19" customFormat="1" ht="15" hidden="1" customHeight="1" x14ac:dyDescent="0.25">
      <c r="A1809" s="88" t="s">
        <v>7176</v>
      </c>
      <c r="B1809" s="40" t="s">
        <v>3143</v>
      </c>
      <c r="C1809" s="82" t="s">
        <v>10959</v>
      </c>
      <c r="D1809" s="82"/>
      <c r="E1809" s="82"/>
      <c r="F1809" s="82"/>
      <c r="G1809" s="82"/>
      <c r="H1809" s="40" t="s">
        <v>4</v>
      </c>
      <c r="I1809" s="83" t="str">
        <f>IFERROR(VLOOKUP(A1809,'Alíquotas - CADPREV'!$B$2152:$N$4324,8,FALSE),"")</f>
        <v/>
      </c>
      <c r="J1809" s="83" t="str">
        <f>IF(H1809="RPPS",VLOOKUP(A1809,' Legislação Benef - GESCON'!$B$4:$I$2159,3,FALSE),"")</f>
        <v/>
      </c>
      <c r="K1809" s="83" t="str">
        <f>IF(H1809="RPPS",VLOOKUP(A1809,' Legislação Benef - GESCON'!$B$4:$I$2159,6,FALSE),"")</f>
        <v/>
      </c>
      <c r="L1809" s="83" t="str">
        <f>IF(H1809="RPPS",IFERROR(IF(VLOOKUP(A1809,'Suspensão de repasses - GESCON'!$D$3:$J$1048576,7,FALSE)="Validada","SIM","NÃO"),"NÃO"),"")</f>
        <v/>
      </c>
    </row>
    <row r="1810" spans="1:12" s="19" customFormat="1" ht="15" customHeight="1" x14ac:dyDescent="0.25">
      <c r="A1810" s="88" t="s">
        <v>7177</v>
      </c>
      <c r="B1810" s="40" t="s">
        <v>2926</v>
      </c>
      <c r="C1810" s="82" t="s">
        <v>10958</v>
      </c>
      <c r="D1810" s="82">
        <v>1430</v>
      </c>
      <c r="E1810" s="82">
        <v>111</v>
      </c>
      <c r="F1810" s="82">
        <v>23</v>
      </c>
      <c r="G1810" s="82">
        <v>1564</v>
      </c>
      <c r="H1810" s="40" t="s">
        <v>2</v>
      </c>
      <c r="I1810" s="83" t="str">
        <f>IFERROR(VLOOKUP(A1810,'Alíquotas - CADPREV'!$B$2152:$N$4324,8,FALSE),"")</f>
        <v>NÃO</v>
      </c>
      <c r="J1810" s="83" t="str">
        <f>IF(H1810="RPPS",VLOOKUP(A1810,' Legislação Benef - GESCON'!$B$4:$I$2159,3,FALSE),"")</f>
        <v>NÃO</v>
      </c>
      <c r="K1810" s="83" t="str">
        <f>IF(H1810="RPPS",VLOOKUP(A1810,' Legislação Benef - GESCON'!$B$4:$I$2159,6,FALSE),"")</f>
        <v>NÃO</v>
      </c>
      <c r="L1810" s="83" t="str">
        <f>IF(H1810="RPPS",IFERROR(IF(VLOOKUP(A1810,'Suspensão de repasses - GESCON'!$D$3:$J$1048576,7,FALSE)="Validada","SIM","NÃO"),"NÃO"),"")</f>
        <v>NÃO</v>
      </c>
    </row>
    <row r="1811" spans="1:12" s="19" customFormat="1" ht="15" customHeight="1" x14ac:dyDescent="0.25">
      <c r="A1811" s="88" t="s">
        <v>7178</v>
      </c>
      <c r="B1811" s="40" t="s">
        <v>3812</v>
      </c>
      <c r="C1811" s="82" t="s">
        <v>10958</v>
      </c>
      <c r="D1811" s="82">
        <v>123</v>
      </c>
      <c r="E1811" s="82">
        <v>8</v>
      </c>
      <c r="F1811" s="82">
        <v>2</v>
      </c>
      <c r="G1811" s="82">
        <v>133</v>
      </c>
      <c r="H1811" s="40" t="s">
        <v>2</v>
      </c>
      <c r="I1811" s="83" t="str">
        <f>IFERROR(VLOOKUP(A1811,'Alíquotas - CADPREV'!$B$2152:$N$4324,8,FALSE),"")</f>
        <v>NÃO</v>
      </c>
      <c r="J1811" s="83" t="str">
        <f>IF(H1811="RPPS",VLOOKUP(A1811,' Legislação Benef - GESCON'!$B$4:$I$2159,3,FALSE),"")</f>
        <v>NÃO</v>
      </c>
      <c r="K1811" s="83" t="str">
        <f>IF(H1811="RPPS",VLOOKUP(A1811,' Legislação Benef - GESCON'!$B$4:$I$2159,6,FALSE),"")</f>
        <v>NÃO</v>
      </c>
      <c r="L1811" s="83" t="str">
        <f>IF(H1811="RPPS",IFERROR(IF(VLOOKUP(A1811,'Suspensão de repasses - GESCON'!$D$3:$J$1048576,7,FALSE)="Validada","SIM","NÃO"),"NÃO"),"")</f>
        <v>NÃO</v>
      </c>
    </row>
    <row r="1812" spans="1:12" s="19" customFormat="1" ht="15" customHeight="1" x14ac:dyDescent="0.25">
      <c r="A1812" s="88" t="s">
        <v>7179</v>
      </c>
      <c r="B1812" s="40" t="s">
        <v>4289</v>
      </c>
      <c r="C1812" s="82" t="s">
        <v>10960</v>
      </c>
      <c r="D1812" s="82">
        <v>7028</v>
      </c>
      <c r="E1812" s="82">
        <v>2607</v>
      </c>
      <c r="F1812" s="82">
        <v>419</v>
      </c>
      <c r="G1812" s="82">
        <v>10054</v>
      </c>
      <c r="H1812" s="40" t="s">
        <v>2</v>
      </c>
      <c r="I1812" s="83" t="str">
        <f>IFERROR(VLOOKUP(A1812,'Alíquotas - CADPREV'!$B$2152:$N$4324,8,FALSE),"")</f>
        <v>NÃO</v>
      </c>
      <c r="J1812" s="83" t="str">
        <f>IF(H1812="RPPS",VLOOKUP(A1812,' Legislação Benef - GESCON'!$B$4:$I$2159,3,FALSE),"")</f>
        <v>NÃO</v>
      </c>
      <c r="K1812" s="83" t="str">
        <f>IF(H1812="RPPS",VLOOKUP(A1812,' Legislação Benef - GESCON'!$B$4:$I$2159,6,FALSE),"")</f>
        <v>NÃO</v>
      </c>
      <c r="L1812" s="83" t="str">
        <f>IF(H1812="RPPS",IFERROR(IF(VLOOKUP(A1812,'Suspensão de repasses - GESCON'!$D$3:$J$1048576,7,FALSE)="Validada","SIM","NÃO"),"NÃO"),"")</f>
        <v>NÃO</v>
      </c>
    </row>
    <row r="1813" spans="1:12" s="19" customFormat="1" ht="15" customHeight="1" x14ac:dyDescent="0.25">
      <c r="A1813" s="88" t="s">
        <v>7180</v>
      </c>
      <c r="B1813" s="40" t="s">
        <v>3143</v>
      </c>
      <c r="C1813" s="82" t="s">
        <v>10958</v>
      </c>
      <c r="D1813" s="82">
        <v>142</v>
      </c>
      <c r="E1813" s="82">
        <v>56</v>
      </c>
      <c r="F1813" s="82">
        <v>9</v>
      </c>
      <c r="G1813" s="82">
        <v>207</v>
      </c>
      <c r="H1813" s="40" t="s">
        <v>2</v>
      </c>
      <c r="I1813" s="83" t="str">
        <f>IFERROR(VLOOKUP(A1813,'Alíquotas - CADPREV'!$B$2152:$N$4324,8,FALSE),"")</f>
        <v>NÃO</v>
      </c>
      <c r="J1813" s="83" t="str">
        <f>IF(H1813="RPPS",VLOOKUP(A1813,' Legislação Benef - GESCON'!$B$4:$I$2159,3,FALSE),"")</f>
        <v>NÃO</v>
      </c>
      <c r="K1813" s="83" t="str">
        <f>IF(H1813="RPPS",VLOOKUP(A1813,' Legislação Benef - GESCON'!$B$4:$I$2159,6,FALSE),"")</f>
        <v>NÃO</v>
      </c>
      <c r="L1813" s="83" t="str">
        <f>IF(H1813="RPPS",IFERROR(IF(VLOOKUP(A1813,'Suspensão de repasses - GESCON'!$D$3:$J$1048576,7,FALSE)="Validada","SIM","NÃO"),"NÃO"),"")</f>
        <v>NÃO</v>
      </c>
    </row>
    <row r="1814" spans="1:12" s="19" customFormat="1" ht="15" hidden="1" customHeight="1" x14ac:dyDescent="0.25">
      <c r="A1814" s="88" t="s">
        <v>7181</v>
      </c>
      <c r="B1814" s="40" t="s">
        <v>4626</v>
      </c>
      <c r="C1814" s="82" t="s">
        <v>10959</v>
      </c>
      <c r="D1814" s="82"/>
      <c r="E1814" s="82"/>
      <c r="F1814" s="82"/>
      <c r="G1814" s="82"/>
      <c r="H1814" s="40" t="s">
        <v>4</v>
      </c>
      <c r="I1814" s="83" t="str">
        <f>IFERROR(VLOOKUP(A1814,'Alíquotas - CADPREV'!$B$2152:$N$4324,8,FALSE),"")</f>
        <v/>
      </c>
      <c r="J1814" s="83" t="str">
        <f>IF(H1814="RPPS",VLOOKUP(A1814,' Legislação Benef - GESCON'!$B$4:$I$2159,3,FALSE),"")</f>
        <v/>
      </c>
      <c r="K1814" s="83" t="str">
        <f>IF(H1814="RPPS",VLOOKUP(A1814,' Legislação Benef - GESCON'!$B$4:$I$2159,6,FALSE),"")</f>
        <v/>
      </c>
      <c r="L1814" s="83" t="str">
        <f>IF(H1814="RPPS",IFERROR(IF(VLOOKUP(A1814,'Suspensão de repasses - GESCON'!$D$3:$J$1048576,7,FALSE)="Validada","SIM","NÃO"),"NÃO"),"")</f>
        <v/>
      </c>
    </row>
    <row r="1815" spans="1:12" s="19" customFormat="1" ht="15" hidden="1" customHeight="1" x14ac:dyDescent="0.25">
      <c r="A1815" s="88" t="s">
        <v>7182</v>
      </c>
      <c r="B1815" s="40" t="s">
        <v>4626</v>
      </c>
      <c r="C1815" s="82" t="s">
        <v>10959</v>
      </c>
      <c r="D1815" s="82"/>
      <c r="E1815" s="82"/>
      <c r="F1815" s="82"/>
      <c r="G1815" s="82"/>
      <c r="H1815" s="40" t="s">
        <v>4</v>
      </c>
      <c r="I1815" s="83" t="str">
        <f>IFERROR(VLOOKUP(A1815,'Alíquotas - CADPREV'!$B$2152:$N$4324,8,FALSE),"")</f>
        <v/>
      </c>
      <c r="J1815" s="83" t="str">
        <f>IF(H1815="RPPS",VLOOKUP(A1815,' Legislação Benef - GESCON'!$B$4:$I$2159,3,FALSE),"")</f>
        <v/>
      </c>
      <c r="K1815" s="83" t="str">
        <f>IF(H1815="RPPS",VLOOKUP(A1815,' Legislação Benef - GESCON'!$B$4:$I$2159,6,FALSE),"")</f>
        <v/>
      </c>
      <c r="L1815" s="83" t="str">
        <f>IF(H1815="RPPS",IFERROR(IF(VLOOKUP(A1815,'Suspensão de repasses - GESCON'!$D$3:$J$1048576,7,FALSE)="Validada","SIM","NÃO"),"NÃO"),"")</f>
        <v/>
      </c>
    </row>
    <row r="1816" spans="1:12" s="19" customFormat="1" ht="15" customHeight="1" x14ac:dyDescent="0.25">
      <c r="A1816" s="88" t="s">
        <v>7183</v>
      </c>
      <c r="B1816" s="40" t="s">
        <v>133</v>
      </c>
      <c r="C1816" s="82" t="s">
        <v>10958</v>
      </c>
      <c r="D1816" s="82"/>
      <c r="E1816" s="82"/>
      <c r="F1816" s="82"/>
      <c r="G1816" s="82"/>
      <c r="H1816" s="40" t="s">
        <v>2</v>
      </c>
      <c r="I1816" s="83" t="str">
        <f>IFERROR(VLOOKUP(A1816,'Alíquotas - CADPREV'!$B$2152:$N$4324,8,FALSE),"")</f>
        <v>NÃO</v>
      </c>
      <c r="J1816" s="83" t="str">
        <f>IF(H1816="RPPS",VLOOKUP(A1816,' Legislação Benef - GESCON'!$B$4:$I$2159,3,FALSE),"")</f>
        <v>NÃO</v>
      </c>
      <c r="K1816" s="83" t="str">
        <f>IF(H1816="RPPS",VLOOKUP(A1816,' Legislação Benef - GESCON'!$B$4:$I$2159,6,FALSE),"")</f>
        <v>NÃO</v>
      </c>
      <c r="L1816" s="83" t="str">
        <f>IF(H1816="RPPS",IFERROR(IF(VLOOKUP(A1816,'Suspensão de repasses - GESCON'!$D$3:$J$1048576,7,FALSE)="Validada","SIM","NÃO"),"NÃO"),"")</f>
        <v>NÃO</v>
      </c>
    </row>
    <row r="1817" spans="1:12" s="19" customFormat="1" ht="15" customHeight="1" x14ac:dyDescent="0.25">
      <c r="A1817" s="88" t="s">
        <v>7184</v>
      </c>
      <c r="B1817" s="40" t="s">
        <v>3812</v>
      </c>
      <c r="C1817" s="82" t="s">
        <v>10958</v>
      </c>
      <c r="D1817" s="82"/>
      <c r="E1817" s="82"/>
      <c r="F1817" s="82"/>
      <c r="G1817" s="82"/>
      <c r="H1817" s="40" t="s">
        <v>2</v>
      </c>
      <c r="I1817" s="83" t="str">
        <f>IFERROR(VLOOKUP(A1817,'Alíquotas - CADPREV'!$B$2152:$N$4324,8,FALSE),"")</f>
        <v>SIM</v>
      </c>
      <c r="J1817" s="83" t="str">
        <f>IF(H1817="RPPS",VLOOKUP(A1817,' Legislação Benef - GESCON'!$B$4:$I$2159,3,FALSE),"")</f>
        <v>NÃO</v>
      </c>
      <c r="K1817" s="83" t="str">
        <f>IF(H1817="RPPS",VLOOKUP(A1817,' Legislação Benef - GESCON'!$B$4:$I$2159,6,FALSE),"")</f>
        <v>SIM</v>
      </c>
      <c r="L1817" s="83" t="str">
        <f>IF(H1817="RPPS",IFERROR(IF(VLOOKUP(A1817,'Suspensão de repasses - GESCON'!$D$3:$J$1048576,7,FALSE)="Validada","SIM","NÃO"),"NÃO"),"")</f>
        <v>NÃO</v>
      </c>
    </row>
    <row r="1818" spans="1:12" s="19" customFormat="1" ht="15" customHeight="1" x14ac:dyDescent="0.25">
      <c r="A1818" s="88" t="s">
        <v>7185</v>
      </c>
      <c r="B1818" s="40" t="s">
        <v>1356</v>
      </c>
      <c r="C1818" s="82" t="s">
        <v>10958</v>
      </c>
      <c r="D1818" s="82">
        <v>1486</v>
      </c>
      <c r="E1818" s="82">
        <v>362</v>
      </c>
      <c r="F1818" s="82">
        <v>54</v>
      </c>
      <c r="G1818" s="82">
        <v>1902</v>
      </c>
      <c r="H1818" s="40" t="s">
        <v>2</v>
      </c>
      <c r="I1818" s="83" t="str">
        <f>IFERROR(VLOOKUP(A1818,'Alíquotas - CADPREV'!$B$2152:$N$4324,8,FALSE),"")</f>
        <v>SIM</v>
      </c>
      <c r="J1818" s="83" t="str">
        <f>IF(H1818="RPPS",VLOOKUP(A1818,' Legislação Benef - GESCON'!$B$4:$I$2159,3,FALSE),"")</f>
        <v>NÃO</v>
      </c>
      <c r="K1818" s="83" t="str">
        <f>IF(H1818="RPPS",VLOOKUP(A1818,' Legislação Benef - GESCON'!$B$4:$I$2159,6,FALSE),"")</f>
        <v>SIM</v>
      </c>
      <c r="L1818" s="83" t="str">
        <f>IF(H1818="RPPS",IFERROR(IF(VLOOKUP(A1818,'Suspensão de repasses - GESCON'!$D$3:$J$1048576,7,FALSE)="Validada","SIM","NÃO"),"NÃO"),"")</f>
        <v>NÃO</v>
      </c>
    </row>
    <row r="1819" spans="1:12" s="19" customFormat="1" ht="15" customHeight="1" x14ac:dyDescent="0.25">
      <c r="A1819" s="88" t="s">
        <v>7186</v>
      </c>
      <c r="B1819" s="40" t="s">
        <v>3812</v>
      </c>
      <c r="C1819" s="82" t="s">
        <v>10958</v>
      </c>
      <c r="D1819" s="82">
        <v>213</v>
      </c>
      <c r="E1819" s="82">
        <v>83</v>
      </c>
      <c r="F1819" s="82">
        <v>16</v>
      </c>
      <c r="G1819" s="82">
        <v>312</v>
      </c>
      <c r="H1819" s="40" t="s">
        <v>2</v>
      </c>
      <c r="I1819" s="83" t="str">
        <f>IFERROR(VLOOKUP(A1819,'Alíquotas - CADPREV'!$B$2152:$N$4324,8,FALSE),"")</f>
        <v>SIM</v>
      </c>
      <c r="J1819" s="83" t="str">
        <f>IF(H1819="RPPS",VLOOKUP(A1819,' Legislação Benef - GESCON'!$B$4:$I$2159,3,FALSE),"")</f>
        <v>NÃO</v>
      </c>
      <c r="K1819" s="83" t="str">
        <f>IF(H1819="RPPS",VLOOKUP(A1819,' Legislação Benef - GESCON'!$B$4:$I$2159,6,FALSE),"")</f>
        <v>NÃO</v>
      </c>
      <c r="L1819" s="83" t="str">
        <f>IF(H1819="RPPS",IFERROR(IF(VLOOKUP(A1819,'Suspensão de repasses - GESCON'!$D$3:$J$1048576,7,FALSE)="Validada","SIM","NÃO"),"NÃO"),"")</f>
        <v>SIM</v>
      </c>
    </row>
    <row r="1820" spans="1:12" s="19" customFormat="1" ht="15" customHeight="1" x14ac:dyDescent="0.25">
      <c r="A1820" s="88" t="s">
        <v>7187</v>
      </c>
      <c r="B1820" s="40" t="s">
        <v>901</v>
      </c>
      <c r="C1820" s="82" t="s">
        <v>10958</v>
      </c>
      <c r="D1820" s="82">
        <v>2544</v>
      </c>
      <c r="E1820" s="82">
        <v>418</v>
      </c>
      <c r="F1820" s="82">
        <v>152</v>
      </c>
      <c r="G1820" s="82">
        <v>3114</v>
      </c>
      <c r="H1820" s="40" t="s">
        <v>2</v>
      </c>
      <c r="I1820" s="83" t="str">
        <f>IFERROR(VLOOKUP(A1820,'Alíquotas - CADPREV'!$B$2152:$N$4324,8,FALSE),"")</f>
        <v>NÃO</v>
      </c>
      <c r="J1820" s="83" t="str">
        <f>IF(H1820="RPPS",VLOOKUP(A1820,' Legislação Benef - GESCON'!$B$4:$I$2159,3,FALSE),"")</f>
        <v>NÃO</v>
      </c>
      <c r="K1820" s="83" t="str">
        <f>IF(H1820="RPPS",VLOOKUP(A1820,' Legislação Benef - GESCON'!$B$4:$I$2159,6,FALSE),"")</f>
        <v>NÃO</v>
      </c>
      <c r="L1820" s="83" t="str">
        <f>IF(H1820="RPPS",IFERROR(IF(VLOOKUP(A1820,'Suspensão de repasses - GESCON'!$D$3:$J$1048576,7,FALSE)="Validada","SIM","NÃO"),"NÃO"),"")</f>
        <v>NÃO</v>
      </c>
    </row>
    <row r="1821" spans="1:12" s="19" customFormat="1" ht="15" customHeight="1" x14ac:dyDescent="0.25">
      <c r="A1821" s="88" t="s">
        <v>7188</v>
      </c>
      <c r="B1821" s="40" t="s">
        <v>1142</v>
      </c>
      <c r="C1821" s="82" t="s">
        <v>10958</v>
      </c>
      <c r="D1821" s="82"/>
      <c r="E1821" s="82"/>
      <c r="F1821" s="82"/>
      <c r="G1821" s="82"/>
      <c r="H1821" s="40" t="s">
        <v>2</v>
      </c>
      <c r="I1821" s="83" t="str">
        <f>IFERROR(VLOOKUP(A1821,'Alíquotas - CADPREV'!$B$2152:$N$4324,8,FALSE),"")</f>
        <v>NÃO</v>
      </c>
      <c r="J1821" s="83" t="str">
        <f>IF(H1821="RPPS",VLOOKUP(A1821,' Legislação Benef - GESCON'!$B$4:$I$2159,3,FALSE),"")</f>
        <v>NÃO</v>
      </c>
      <c r="K1821" s="83" t="str">
        <f>IF(H1821="RPPS",VLOOKUP(A1821,' Legislação Benef - GESCON'!$B$4:$I$2159,6,FALSE),"")</f>
        <v>NÃO</v>
      </c>
      <c r="L1821" s="83" t="str">
        <f>IF(H1821="RPPS",IFERROR(IF(VLOOKUP(A1821,'Suspensão de repasses - GESCON'!$D$3:$J$1048576,7,FALSE)="Validada","SIM","NÃO"),"NÃO"),"")</f>
        <v>NÃO</v>
      </c>
    </row>
    <row r="1822" spans="1:12" s="19" customFormat="1" ht="15" hidden="1" customHeight="1" x14ac:dyDescent="0.25">
      <c r="A1822" s="88" t="s">
        <v>7189</v>
      </c>
      <c r="B1822" s="40" t="s">
        <v>3143</v>
      </c>
      <c r="C1822" s="82" t="s">
        <v>10959</v>
      </c>
      <c r="D1822" s="82"/>
      <c r="E1822" s="82"/>
      <c r="F1822" s="82"/>
      <c r="G1822" s="82"/>
      <c r="H1822" s="40" t="s">
        <v>4</v>
      </c>
      <c r="I1822" s="83" t="str">
        <f>IFERROR(VLOOKUP(A1822,'Alíquotas - CADPREV'!$B$2152:$N$4324,8,FALSE),"")</f>
        <v/>
      </c>
      <c r="J1822" s="83" t="str">
        <f>IF(H1822="RPPS",VLOOKUP(A1822,' Legislação Benef - GESCON'!$B$4:$I$2159,3,FALSE),"")</f>
        <v/>
      </c>
      <c r="K1822" s="83" t="str">
        <f>IF(H1822="RPPS",VLOOKUP(A1822,' Legislação Benef - GESCON'!$B$4:$I$2159,6,FALSE),"")</f>
        <v/>
      </c>
      <c r="L1822" s="83" t="str">
        <f>IF(H1822="RPPS",IFERROR(IF(VLOOKUP(A1822,'Suspensão de repasses - GESCON'!$D$3:$J$1048576,7,FALSE)="Validada","SIM","NÃO"),"NÃO"),"")</f>
        <v/>
      </c>
    </row>
    <row r="1823" spans="1:12" s="19" customFormat="1" ht="15" hidden="1" customHeight="1" x14ac:dyDescent="0.25">
      <c r="A1823" s="88" t="s">
        <v>7190</v>
      </c>
      <c r="B1823" s="40" t="s">
        <v>215</v>
      </c>
      <c r="C1823" s="82" t="s">
        <v>10959</v>
      </c>
      <c r="D1823" s="82"/>
      <c r="E1823" s="82"/>
      <c r="F1823" s="82"/>
      <c r="G1823" s="82"/>
      <c r="H1823" s="40" t="s">
        <v>4</v>
      </c>
      <c r="I1823" s="83" t="str">
        <f>IFERROR(VLOOKUP(A1823,'Alíquotas - CADPREV'!$B$2152:$N$4324,8,FALSE),"")</f>
        <v/>
      </c>
      <c r="J1823" s="83" t="str">
        <f>IF(H1823="RPPS",VLOOKUP(A1823,' Legislação Benef - GESCON'!$B$4:$I$2159,3,FALSE),"")</f>
        <v/>
      </c>
      <c r="K1823" s="83" t="str">
        <f>IF(H1823="RPPS",VLOOKUP(A1823,' Legislação Benef - GESCON'!$B$4:$I$2159,6,FALSE),"")</f>
        <v/>
      </c>
      <c r="L1823" s="83" t="str">
        <f>IF(H1823="RPPS",IFERROR(IF(VLOOKUP(A1823,'Suspensão de repasses - GESCON'!$D$3:$J$1048576,7,FALSE)="Validada","SIM","NÃO"),"NÃO"),"")</f>
        <v/>
      </c>
    </row>
    <row r="1824" spans="1:12" s="19" customFormat="1" ht="15" hidden="1" customHeight="1" x14ac:dyDescent="0.25">
      <c r="A1824" s="88" t="s">
        <v>7191</v>
      </c>
      <c r="B1824" s="40" t="s">
        <v>4289</v>
      </c>
      <c r="C1824" s="82" t="s">
        <v>10959</v>
      </c>
      <c r="D1824" s="82"/>
      <c r="E1824" s="82"/>
      <c r="F1824" s="82"/>
      <c r="G1824" s="82"/>
      <c r="H1824" s="40" t="s">
        <v>4</v>
      </c>
      <c r="I1824" s="83" t="str">
        <f>IFERROR(VLOOKUP(A1824,'Alíquotas - CADPREV'!$B$2152:$N$4324,8,FALSE),"")</f>
        <v/>
      </c>
      <c r="J1824" s="83" t="str">
        <f>IF(H1824="RPPS",VLOOKUP(A1824,' Legislação Benef - GESCON'!$B$4:$I$2159,3,FALSE),"")</f>
        <v/>
      </c>
      <c r="K1824" s="83" t="str">
        <f>IF(H1824="RPPS",VLOOKUP(A1824,' Legislação Benef - GESCON'!$B$4:$I$2159,6,FALSE),"")</f>
        <v/>
      </c>
      <c r="L1824" s="83" t="str">
        <f>IF(H1824="RPPS",IFERROR(IF(VLOOKUP(A1824,'Suspensão de repasses - GESCON'!$D$3:$J$1048576,7,FALSE)="Validada","SIM","NÃO"),"NÃO"),"")</f>
        <v/>
      </c>
    </row>
    <row r="1825" spans="1:12" s="19" customFormat="1" ht="15" customHeight="1" x14ac:dyDescent="0.25">
      <c r="A1825" s="88" t="s">
        <v>7192</v>
      </c>
      <c r="B1825" s="40" t="s">
        <v>901</v>
      </c>
      <c r="C1825" s="82" t="s">
        <v>10958</v>
      </c>
      <c r="D1825" s="82">
        <v>138</v>
      </c>
      <c r="E1825" s="82">
        <v>53</v>
      </c>
      <c r="F1825" s="82">
        <v>10</v>
      </c>
      <c r="G1825" s="82">
        <v>201</v>
      </c>
      <c r="H1825" s="40" t="s">
        <v>2</v>
      </c>
      <c r="I1825" s="83" t="str">
        <f>IFERROR(VLOOKUP(A1825,'Alíquotas - CADPREV'!$B$2152:$N$4324,8,FALSE),"")</f>
        <v>NÃO</v>
      </c>
      <c r="J1825" s="83" t="str">
        <f>IF(H1825="RPPS",VLOOKUP(A1825,' Legislação Benef - GESCON'!$B$4:$I$2159,3,FALSE),"")</f>
        <v>NÃO</v>
      </c>
      <c r="K1825" s="83" t="str">
        <f>IF(H1825="RPPS",VLOOKUP(A1825,' Legislação Benef - GESCON'!$B$4:$I$2159,6,FALSE),"")</f>
        <v>NÃO</v>
      </c>
      <c r="L1825" s="83" t="str">
        <f>IF(H1825="RPPS",IFERROR(IF(VLOOKUP(A1825,'Suspensão de repasses - GESCON'!$D$3:$J$1048576,7,FALSE)="Validada","SIM","NÃO"),"NÃO"),"")</f>
        <v>NÃO</v>
      </c>
    </row>
    <row r="1826" spans="1:12" s="19" customFormat="1" ht="15" hidden="1" customHeight="1" x14ac:dyDescent="0.25">
      <c r="A1826" s="88" t="s">
        <v>7193</v>
      </c>
      <c r="B1826" s="40" t="s">
        <v>1356</v>
      </c>
      <c r="C1826" s="82" t="s">
        <v>10959</v>
      </c>
      <c r="D1826" s="82"/>
      <c r="E1826" s="82"/>
      <c r="F1826" s="82"/>
      <c r="G1826" s="82"/>
      <c r="H1826" s="40" t="s">
        <v>4</v>
      </c>
      <c r="I1826" s="83" t="str">
        <f>IFERROR(VLOOKUP(A1826,'Alíquotas - CADPREV'!$B$2152:$N$4324,8,FALSE),"")</f>
        <v/>
      </c>
      <c r="J1826" s="83" t="str">
        <f>IF(H1826="RPPS",VLOOKUP(A1826,' Legislação Benef - GESCON'!$B$4:$I$2159,3,FALSE),"")</f>
        <v/>
      </c>
      <c r="K1826" s="83" t="str">
        <f>IF(H1826="RPPS",VLOOKUP(A1826,' Legislação Benef - GESCON'!$B$4:$I$2159,6,FALSE),"")</f>
        <v/>
      </c>
      <c r="L1826" s="83" t="str">
        <f>IF(H1826="RPPS",IFERROR(IF(VLOOKUP(A1826,'Suspensão de repasses - GESCON'!$D$3:$J$1048576,7,FALSE)="Validada","SIM","NÃO"),"NÃO"),"")</f>
        <v/>
      </c>
    </row>
    <row r="1827" spans="1:12" s="19" customFormat="1" ht="15" customHeight="1" x14ac:dyDescent="0.25">
      <c r="A1827" s="88" t="s">
        <v>7194</v>
      </c>
      <c r="B1827" s="40" t="s">
        <v>5227</v>
      </c>
      <c r="C1827" s="82" t="s">
        <v>10958</v>
      </c>
      <c r="D1827" s="82">
        <v>531</v>
      </c>
      <c r="E1827" s="82">
        <v>0</v>
      </c>
      <c r="F1827" s="82">
        <v>0</v>
      </c>
      <c r="G1827" s="82">
        <v>531</v>
      </c>
      <c r="H1827" s="40" t="s">
        <v>2</v>
      </c>
      <c r="I1827" s="83" t="str">
        <f>IFERROR(VLOOKUP(A1827,'Alíquotas - CADPREV'!$B$2152:$N$4324,8,FALSE),"")</f>
        <v>NÃO</v>
      </c>
      <c r="J1827" s="83" t="str">
        <f>IF(H1827="RPPS",VLOOKUP(A1827,' Legislação Benef - GESCON'!$B$4:$I$2159,3,FALSE),"")</f>
        <v>NÃO</v>
      </c>
      <c r="K1827" s="83" t="str">
        <f>IF(H1827="RPPS",VLOOKUP(A1827,' Legislação Benef - GESCON'!$B$4:$I$2159,6,FALSE),"")</f>
        <v>NÃO</v>
      </c>
      <c r="L1827" s="83" t="str">
        <f>IF(H1827="RPPS",IFERROR(IF(VLOOKUP(A1827,'Suspensão de repasses - GESCON'!$D$3:$J$1048576,7,FALSE)="Validada","SIM","NÃO"),"NÃO"),"")</f>
        <v>NÃO</v>
      </c>
    </row>
    <row r="1828" spans="1:12" s="19" customFormat="1" ht="15" hidden="1" customHeight="1" x14ac:dyDescent="0.25">
      <c r="A1828" s="88" t="s">
        <v>7195</v>
      </c>
      <c r="B1828" s="40" t="s">
        <v>3812</v>
      </c>
      <c r="C1828" s="82" t="s">
        <v>10959</v>
      </c>
      <c r="D1828" s="82"/>
      <c r="E1828" s="82"/>
      <c r="F1828" s="82"/>
      <c r="G1828" s="82"/>
      <c r="H1828" s="40" t="s">
        <v>4</v>
      </c>
      <c r="I1828" s="83" t="str">
        <f>IFERROR(VLOOKUP(A1828,'Alíquotas - CADPREV'!$B$2152:$N$4324,8,FALSE),"")</f>
        <v/>
      </c>
      <c r="J1828" s="83" t="str">
        <f>IF(H1828="RPPS",VLOOKUP(A1828,' Legislação Benef - GESCON'!$B$4:$I$2159,3,FALSE),"")</f>
        <v/>
      </c>
      <c r="K1828" s="83" t="str">
        <f>IF(H1828="RPPS",VLOOKUP(A1828,' Legislação Benef - GESCON'!$B$4:$I$2159,6,FALSE),"")</f>
        <v/>
      </c>
      <c r="L1828" s="83" t="str">
        <f>IF(H1828="RPPS",IFERROR(IF(VLOOKUP(A1828,'Suspensão de repasses - GESCON'!$D$3:$J$1048576,7,FALSE)="Validada","SIM","NÃO"),"NÃO"),"")</f>
        <v/>
      </c>
    </row>
    <row r="1829" spans="1:12" s="19" customFormat="1" ht="15" hidden="1" customHeight="1" x14ac:dyDescent="0.25">
      <c r="A1829" s="88" t="s">
        <v>7196</v>
      </c>
      <c r="B1829" s="40" t="s">
        <v>634</v>
      </c>
      <c r="C1829" s="82" t="s">
        <v>10959</v>
      </c>
      <c r="D1829" s="82"/>
      <c r="E1829" s="82"/>
      <c r="F1829" s="82"/>
      <c r="G1829" s="82"/>
      <c r="H1829" s="40" t="s">
        <v>4</v>
      </c>
      <c r="I1829" s="83" t="str">
        <f>IFERROR(VLOOKUP(A1829,'Alíquotas - CADPREV'!$B$2152:$N$4324,8,FALSE),"")</f>
        <v/>
      </c>
      <c r="J1829" s="83" t="str">
        <f>IF(H1829="RPPS",VLOOKUP(A1829,' Legislação Benef - GESCON'!$B$4:$I$2159,3,FALSE),"")</f>
        <v/>
      </c>
      <c r="K1829" s="83" t="str">
        <f>IF(H1829="RPPS",VLOOKUP(A1829,' Legislação Benef - GESCON'!$B$4:$I$2159,6,FALSE),"")</f>
        <v/>
      </c>
      <c r="L1829" s="83" t="str">
        <f>IF(H1829="RPPS",IFERROR(IF(VLOOKUP(A1829,'Suspensão de repasses - GESCON'!$D$3:$J$1048576,7,FALSE)="Validada","SIM","NÃO"),"NÃO"),"")</f>
        <v/>
      </c>
    </row>
    <row r="1830" spans="1:12" s="19" customFormat="1" ht="15" customHeight="1" x14ac:dyDescent="0.25">
      <c r="A1830" s="88" t="s">
        <v>7197</v>
      </c>
      <c r="B1830" s="40" t="s">
        <v>4289</v>
      </c>
      <c r="C1830" s="82" t="s">
        <v>10958</v>
      </c>
      <c r="D1830" s="82">
        <v>609</v>
      </c>
      <c r="E1830" s="82">
        <v>38</v>
      </c>
      <c r="F1830" s="82">
        <v>6</v>
      </c>
      <c r="G1830" s="82">
        <v>653</v>
      </c>
      <c r="H1830" s="40" t="s">
        <v>2</v>
      </c>
      <c r="I1830" s="83" t="str">
        <f>IFERROR(VLOOKUP(A1830,'Alíquotas - CADPREV'!$B$2152:$N$4324,8,FALSE),"")</f>
        <v>NÃO</v>
      </c>
      <c r="J1830" s="83" t="str">
        <f>IF(H1830="RPPS",VLOOKUP(A1830,' Legislação Benef - GESCON'!$B$4:$I$2159,3,FALSE),"")</f>
        <v>NÃO</v>
      </c>
      <c r="K1830" s="83" t="str">
        <f>IF(H1830="RPPS",VLOOKUP(A1830,' Legislação Benef - GESCON'!$B$4:$I$2159,6,FALSE),"")</f>
        <v>NÃO</v>
      </c>
      <c r="L1830" s="83" t="str">
        <f>IF(H1830="RPPS",IFERROR(IF(VLOOKUP(A1830,'Suspensão de repasses - GESCON'!$D$3:$J$1048576,7,FALSE)="Validada","SIM","NÃO"),"NÃO"),"")</f>
        <v>NÃO</v>
      </c>
    </row>
    <row r="1831" spans="1:12" s="19" customFormat="1" ht="15" customHeight="1" x14ac:dyDescent="0.25">
      <c r="A1831" s="88" t="s">
        <v>7198</v>
      </c>
      <c r="B1831" s="40" t="s">
        <v>634</v>
      </c>
      <c r="C1831" s="82" t="s">
        <v>10960</v>
      </c>
      <c r="D1831" s="82">
        <v>27504</v>
      </c>
      <c r="E1831" s="82">
        <v>13184</v>
      </c>
      <c r="F1831" s="82">
        <v>3197</v>
      </c>
      <c r="G1831" s="82">
        <v>43885</v>
      </c>
      <c r="H1831" s="40" t="s">
        <v>2</v>
      </c>
      <c r="I1831" s="83" t="str">
        <f>IFERROR(VLOOKUP(A1831,'Alíquotas - CADPREV'!$B$2152:$N$4324,8,FALSE),"")</f>
        <v>NÃO</v>
      </c>
      <c r="J1831" s="83" t="str">
        <f>IF(H1831="RPPS",VLOOKUP(A1831,' Legislação Benef - GESCON'!$B$4:$I$2159,3,FALSE),"")</f>
        <v>NÃO</v>
      </c>
      <c r="K1831" s="83" t="str">
        <f>IF(H1831="RPPS",VLOOKUP(A1831,' Legislação Benef - GESCON'!$B$4:$I$2159,6,FALSE),"")</f>
        <v>NÃO</v>
      </c>
      <c r="L1831" s="83" t="str">
        <f>IF(H1831="RPPS",IFERROR(IF(VLOOKUP(A1831,'Suspensão de repasses - GESCON'!$D$3:$J$1048576,7,FALSE)="Validada","SIM","NÃO"),"NÃO"),"")</f>
        <v>NÃO</v>
      </c>
    </row>
    <row r="1832" spans="1:12" s="19" customFormat="1" ht="15" customHeight="1" x14ac:dyDescent="0.25">
      <c r="A1832" s="88" t="s">
        <v>7199</v>
      </c>
      <c r="B1832" s="40" t="s">
        <v>1356</v>
      </c>
      <c r="C1832" s="82" t="s">
        <v>10958</v>
      </c>
      <c r="D1832" s="82">
        <v>215</v>
      </c>
      <c r="E1832" s="82">
        <v>51</v>
      </c>
      <c r="F1832" s="82">
        <v>6</v>
      </c>
      <c r="G1832" s="82">
        <v>272</v>
      </c>
      <c r="H1832" s="40" t="s">
        <v>2</v>
      </c>
      <c r="I1832" s="83" t="str">
        <f>IFERROR(VLOOKUP(A1832,'Alíquotas - CADPREV'!$B$2152:$N$4324,8,FALSE),"")</f>
        <v>NÃO</v>
      </c>
      <c r="J1832" s="83" t="str">
        <f>IF(H1832="RPPS",VLOOKUP(A1832,' Legislação Benef - GESCON'!$B$4:$I$2159,3,FALSE),"")</f>
        <v>NÃO</v>
      </c>
      <c r="K1832" s="83" t="str">
        <f>IF(H1832="RPPS",VLOOKUP(A1832,' Legislação Benef - GESCON'!$B$4:$I$2159,6,FALSE),"")</f>
        <v>NÃO</v>
      </c>
      <c r="L1832" s="83" t="str">
        <f>IF(H1832="RPPS",IFERROR(IF(VLOOKUP(A1832,'Suspensão de repasses - GESCON'!$D$3:$J$1048576,7,FALSE)="Validada","SIM","NÃO"),"NÃO"),"")</f>
        <v>NÃO</v>
      </c>
    </row>
    <row r="1833" spans="1:12" s="19" customFormat="1" ht="15" hidden="1" customHeight="1" x14ac:dyDescent="0.25">
      <c r="A1833" s="88" t="s">
        <v>7200</v>
      </c>
      <c r="B1833" s="40" t="s">
        <v>5227</v>
      </c>
      <c r="C1833" s="82" t="s">
        <v>10959</v>
      </c>
      <c r="D1833" s="82"/>
      <c r="E1833" s="82"/>
      <c r="F1833" s="82"/>
      <c r="G1833" s="82"/>
      <c r="H1833" s="40" t="s">
        <v>4</v>
      </c>
      <c r="I1833" s="83" t="str">
        <f>IFERROR(VLOOKUP(A1833,'Alíquotas - CADPREV'!$B$2152:$N$4324,8,FALSE),"")</f>
        <v/>
      </c>
      <c r="J1833" s="83" t="str">
        <f>IF(H1833="RPPS",VLOOKUP(A1833,' Legislação Benef - GESCON'!$B$4:$I$2159,3,FALSE),"")</f>
        <v/>
      </c>
      <c r="K1833" s="83" t="str">
        <f>IF(H1833="RPPS",VLOOKUP(A1833,' Legislação Benef - GESCON'!$B$4:$I$2159,6,FALSE),"")</f>
        <v/>
      </c>
      <c r="L1833" s="83" t="str">
        <f>IF(H1833="RPPS",IFERROR(IF(VLOOKUP(A1833,'Suspensão de repasses - GESCON'!$D$3:$J$1048576,7,FALSE)="Validada","SIM","NÃO"),"NÃO"),"")</f>
        <v/>
      </c>
    </row>
    <row r="1834" spans="1:12" s="19" customFormat="1" ht="15" hidden="1" customHeight="1" x14ac:dyDescent="0.25">
      <c r="A1834" s="88" t="s">
        <v>7201</v>
      </c>
      <c r="B1834" s="40" t="s">
        <v>1142</v>
      </c>
      <c r="C1834" s="82" t="s">
        <v>10959</v>
      </c>
      <c r="D1834" s="82"/>
      <c r="E1834" s="82"/>
      <c r="F1834" s="82"/>
      <c r="G1834" s="82"/>
      <c r="H1834" s="40" t="s">
        <v>4</v>
      </c>
      <c r="I1834" s="83" t="str">
        <f>IFERROR(VLOOKUP(A1834,'Alíquotas - CADPREV'!$B$2152:$N$4324,8,FALSE),"")</f>
        <v/>
      </c>
      <c r="J1834" s="83" t="str">
        <f>IF(H1834="RPPS",VLOOKUP(A1834,' Legislação Benef - GESCON'!$B$4:$I$2159,3,FALSE),"")</f>
        <v/>
      </c>
      <c r="K1834" s="83" t="str">
        <f>IF(H1834="RPPS",VLOOKUP(A1834,' Legislação Benef - GESCON'!$B$4:$I$2159,6,FALSE),"")</f>
        <v/>
      </c>
      <c r="L1834" s="83" t="str">
        <f>IF(H1834="RPPS",IFERROR(IF(VLOOKUP(A1834,'Suspensão de repasses - GESCON'!$D$3:$J$1048576,7,FALSE)="Validada","SIM","NÃO"),"NÃO"),"")</f>
        <v/>
      </c>
    </row>
    <row r="1835" spans="1:12" s="19" customFormat="1" ht="15" customHeight="1" x14ac:dyDescent="0.25">
      <c r="A1835" s="88" t="s">
        <v>7202</v>
      </c>
      <c r="B1835" s="40" t="s">
        <v>3812</v>
      </c>
      <c r="C1835" s="82" t="s">
        <v>10958</v>
      </c>
      <c r="D1835" s="82">
        <v>198</v>
      </c>
      <c r="E1835" s="82">
        <v>50</v>
      </c>
      <c r="F1835" s="82">
        <v>0</v>
      </c>
      <c r="G1835" s="82">
        <v>248</v>
      </c>
      <c r="H1835" s="40" t="s">
        <v>2</v>
      </c>
      <c r="I1835" s="83" t="str">
        <f>IFERROR(VLOOKUP(A1835,'Alíquotas - CADPREV'!$B$2152:$N$4324,8,FALSE),"")</f>
        <v>NÃO</v>
      </c>
      <c r="J1835" s="83" t="str">
        <f>IF(H1835="RPPS",VLOOKUP(A1835,' Legislação Benef - GESCON'!$B$4:$I$2159,3,FALSE),"")</f>
        <v>NÃO</v>
      </c>
      <c r="K1835" s="83" t="str">
        <f>IF(H1835="RPPS",VLOOKUP(A1835,' Legislação Benef - GESCON'!$B$4:$I$2159,6,FALSE),"")</f>
        <v>NÃO</v>
      </c>
      <c r="L1835" s="83" t="str">
        <f>IF(H1835="RPPS",IFERROR(IF(VLOOKUP(A1835,'Suspensão de repasses - GESCON'!$D$3:$J$1048576,7,FALSE)="Validada","SIM","NÃO"),"NÃO"),"")</f>
        <v>NÃO</v>
      </c>
    </row>
    <row r="1836" spans="1:12" s="19" customFormat="1" ht="15" customHeight="1" x14ac:dyDescent="0.25">
      <c r="A1836" s="88" t="s">
        <v>7203</v>
      </c>
      <c r="B1836" s="40" t="s">
        <v>634</v>
      </c>
      <c r="C1836" s="82" t="s">
        <v>10958</v>
      </c>
      <c r="D1836" s="82">
        <v>342</v>
      </c>
      <c r="E1836" s="82">
        <v>44</v>
      </c>
      <c r="F1836" s="82">
        <v>8</v>
      </c>
      <c r="G1836" s="82">
        <v>394</v>
      </c>
      <c r="H1836" s="40" t="s">
        <v>2</v>
      </c>
      <c r="I1836" s="83" t="str">
        <f>IFERROR(VLOOKUP(A1836,'Alíquotas - CADPREV'!$B$2152:$N$4324,8,FALSE),"")</f>
        <v>NÃO</v>
      </c>
      <c r="J1836" s="83" t="str">
        <f>IF(H1836="RPPS",VLOOKUP(A1836,' Legislação Benef - GESCON'!$B$4:$I$2159,3,FALSE),"")</f>
        <v>NÃO</v>
      </c>
      <c r="K1836" s="83" t="str">
        <f>IF(H1836="RPPS",VLOOKUP(A1836,' Legislação Benef - GESCON'!$B$4:$I$2159,6,FALSE),"")</f>
        <v>NÃO</v>
      </c>
      <c r="L1836" s="83" t="str">
        <f>IF(H1836="RPPS",IFERROR(IF(VLOOKUP(A1836,'Suspensão de repasses - GESCON'!$D$3:$J$1048576,7,FALSE)="Validada","SIM","NÃO"),"NÃO"),"")</f>
        <v>NÃO</v>
      </c>
    </row>
    <row r="1837" spans="1:12" s="19" customFormat="1" ht="15" hidden="1" customHeight="1" x14ac:dyDescent="0.25">
      <c r="A1837" s="88" t="s">
        <v>7204</v>
      </c>
      <c r="B1837" s="40" t="s">
        <v>1142</v>
      </c>
      <c r="C1837" s="82" t="s">
        <v>10959</v>
      </c>
      <c r="D1837" s="82"/>
      <c r="E1837" s="82"/>
      <c r="F1837" s="82"/>
      <c r="G1837" s="82"/>
      <c r="H1837" s="40" t="s">
        <v>4</v>
      </c>
      <c r="I1837" s="83" t="str">
        <f>IFERROR(VLOOKUP(A1837,'Alíquotas - CADPREV'!$B$2152:$N$4324,8,FALSE),"")</f>
        <v/>
      </c>
      <c r="J1837" s="83" t="str">
        <f>IF(H1837="RPPS",VLOOKUP(A1837,' Legislação Benef - GESCON'!$B$4:$I$2159,3,FALSE),"")</f>
        <v/>
      </c>
      <c r="K1837" s="83" t="str">
        <f>IF(H1837="RPPS",VLOOKUP(A1837,' Legislação Benef - GESCON'!$B$4:$I$2159,6,FALSE),"")</f>
        <v/>
      </c>
      <c r="L1837" s="83" t="str">
        <f>IF(H1837="RPPS",IFERROR(IF(VLOOKUP(A1837,'Suspensão de repasses - GESCON'!$D$3:$J$1048576,7,FALSE)="Validada","SIM","NÃO"),"NÃO"),"")</f>
        <v/>
      </c>
    </row>
    <row r="1838" spans="1:12" s="19" customFormat="1" ht="15" hidden="1" customHeight="1" x14ac:dyDescent="0.25">
      <c r="A1838" s="88" t="s">
        <v>7205</v>
      </c>
      <c r="B1838" s="40" t="s">
        <v>1356</v>
      </c>
      <c r="C1838" s="82" t="s">
        <v>10959</v>
      </c>
      <c r="D1838" s="82"/>
      <c r="E1838" s="82"/>
      <c r="F1838" s="82"/>
      <c r="G1838" s="82"/>
      <c r="H1838" s="40" t="s">
        <v>4</v>
      </c>
      <c r="I1838" s="83" t="str">
        <f>IFERROR(VLOOKUP(A1838,'Alíquotas - CADPREV'!$B$2152:$N$4324,8,FALSE),"")</f>
        <v/>
      </c>
      <c r="J1838" s="83" t="str">
        <f>IF(H1838="RPPS",VLOOKUP(A1838,' Legislação Benef - GESCON'!$B$4:$I$2159,3,FALSE),"")</f>
        <v/>
      </c>
      <c r="K1838" s="83" t="str">
        <f>IF(H1838="RPPS",VLOOKUP(A1838,' Legislação Benef - GESCON'!$B$4:$I$2159,6,FALSE),"")</f>
        <v/>
      </c>
      <c r="L1838" s="83" t="str">
        <f>IF(H1838="RPPS",IFERROR(IF(VLOOKUP(A1838,'Suspensão de repasses - GESCON'!$D$3:$J$1048576,7,FALSE)="Validada","SIM","NÃO"),"NÃO"),"")</f>
        <v/>
      </c>
    </row>
    <row r="1839" spans="1:12" s="19" customFormat="1" ht="15" customHeight="1" x14ac:dyDescent="0.25">
      <c r="A1839" s="88" t="s">
        <v>7206</v>
      </c>
      <c r="B1839" s="40" t="s">
        <v>3143</v>
      </c>
      <c r="C1839" s="82" t="s">
        <v>10958</v>
      </c>
      <c r="D1839" s="82">
        <v>5214</v>
      </c>
      <c r="E1839" s="82">
        <v>1790</v>
      </c>
      <c r="F1839" s="82">
        <v>348</v>
      </c>
      <c r="G1839" s="82">
        <v>7352</v>
      </c>
      <c r="H1839" s="40" t="s">
        <v>2</v>
      </c>
      <c r="I1839" s="83" t="str">
        <f>IFERROR(VLOOKUP(A1839,'Alíquotas - CADPREV'!$B$2152:$N$4324,8,FALSE),"")</f>
        <v>SIM</v>
      </c>
      <c r="J1839" s="83" t="str">
        <f>IF(H1839="RPPS",VLOOKUP(A1839,' Legislação Benef - GESCON'!$B$4:$I$2159,3,FALSE),"")</f>
        <v>NÃO</v>
      </c>
      <c r="K1839" s="83" t="str">
        <f>IF(H1839="RPPS",VLOOKUP(A1839,' Legislação Benef - GESCON'!$B$4:$I$2159,6,FALSE),"")</f>
        <v>NÃO</v>
      </c>
      <c r="L1839" s="83" t="str">
        <f>IF(H1839="RPPS",IFERROR(IF(VLOOKUP(A1839,'Suspensão de repasses - GESCON'!$D$3:$J$1048576,7,FALSE)="Validada","SIM","NÃO"),"NÃO"),"")</f>
        <v>NÃO</v>
      </c>
    </row>
    <row r="1840" spans="1:12" s="19" customFormat="1" ht="15" customHeight="1" x14ac:dyDescent="0.25">
      <c r="A1840" s="88" t="s">
        <v>7207</v>
      </c>
      <c r="B1840" s="40" t="s">
        <v>3143</v>
      </c>
      <c r="C1840" s="82" t="s">
        <v>10958</v>
      </c>
      <c r="D1840" s="82">
        <v>263</v>
      </c>
      <c r="E1840" s="82">
        <v>30</v>
      </c>
      <c r="F1840" s="82">
        <v>8</v>
      </c>
      <c r="G1840" s="82">
        <v>301</v>
      </c>
      <c r="H1840" s="40" t="s">
        <v>2</v>
      </c>
      <c r="I1840" s="83" t="str">
        <f>IFERROR(VLOOKUP(A1840,'Alíquotas - CADPREV'!$B$2152:$N$4324,8,FALSE),"")</f>
        <v>NÃO</v>
      </c>
      <c r="J1840" s="83" t="str">
        <f>IF(H1840="RPPS",VLOOKUP(A1840,' Legislação Benef - GESCON'!$B$4:$I$2159,3,FALSE),"")</f>
        <v>NÃO</v>
      </c>
      <c r="K1840" s="83" t="str">
        <f>IF(H1840="RPPS",VLOOKUP(A1840,' Legislação Benef - GESCON'!$B$4:$I$2159,6,FALSE),"")</f>
        <v>NÃO</v>
      </c>
      <c r="L1840" s="83" t="str">
        <f>IF(H1840="RPPS",IFERROR(IF(VLOOKUP(A1840,'Suspensão de repasses - GESCON'!$D$3:$J$1048576,7,FALSE)="Validada","SIM","NÃO"),"NÃO"),"")</f>
        <v>NÃO</v>
      </c>
    </row>
    <row r="1841" spans="1:12" s="19" customFormat="1" ht="15" hidden="1" customHeight="1" x14ac:dyDescent="0.25">
      <c r="A1841" s="88" t="s">
        <v>7208</v>
      </c>
      <c r="B1841" s="40" t="s">
        <v>4289</v>
      </c>
      <c r="C1841" s="82" t="s">
        <v>10959</v>
      </c>
      <c r="D1841" s="82"/>
      <c r="E1841" s="82"/>
      <c r="F1841" s="82"/>
      <c r="G1841" s="82"/>
      <c r="H1841" s="40" t="s">
        <v>4</v>
      </c>
      <c r="I1841" s="83" t="str">
        <f>IFERROR(VLOOKUP(A1841,'Alíquotas - CADPREV'!$B$2152:$N$4324,8,FALSE),"")</f>
        <v/>
      </c>
      <c r="J1841" s="83" t="str">
        <f>IF(H1841="RPPS",VLOOKUP(A1841,' Legislação Benef - GESCON'!$B$4:$I$2159,3,FALSE),"")</f>
        <v/>
      </c>
      <c r="K1841" s="83" t="str">
        <f>IF(H1841="RPPS",VLOOKUP(A1841,' Legislação Benef - GESCON'!$B$4:$I$2159,6,FALSE),"")</f>
        <v/>
      </c>
      <c r="L1841" s="83" t="str">
        <f>IF(H1841="RPPS",IFERROR(IF(VLOOKUP(A1841,'Suspensão de repasses - GESCON'!$D$3:$J$1048576,7,FALSE)="Validada","SIM","NÃO"),"NÃO"),"")</f>
        <v/>
      </c>
    </row>
    <row r="1842" spans="1:12" s="19" customFormat="1" ht="15" hidden="1" customHeight="1" x14ac:dyDescent="0.25">
      <c r="A1842" s="88" t="s">
        <v>7209</v>
      </c>
      <c r="B1842" s="40" t="s">
        <v>4626</v>
      </c>
      <c r="C1842" s="82" t="s">
        <v>10959</v>
      </c>
      <c r="D1842" s="82"/>
      <c r="E1842" s="82"/>
      <c r="F1842" s="82"/>
      <c r="G1842" s="82"/>
      <c r="H1842" s="40" t="s">
        <v>4</v>
      </c>
      <c r="I1842" s="83" t="str">
        <f>IFERROR(VLOOKUP(A1842,'Alíquotas - CADPREV'!$B$2152:$N$4324,8,FALSE),"")</f>
        <v/>
      </c>
      <c r="J1842" s="83" t="str">
        <f>IF(H1842="RPPS",VLOOKUP(A1842,' Legislação Benef - GESCON'!$B$4:$I$2159,3,FALSE),"")</f>
        <v/>
      </c>
      <c r="K1842" s="83" t="str">
        <f>IF(H1842="RPPS",VLOOKUP(A1842,' Legislação Benef - GESCON'!$B$4:$I$2159,6,FALSE),"")</f>
        <v/>
      </c>
      <c r="L1842" s="83" t="str">
        <f>IF(H1842="RPPS",IFERROR(IF(VLOOKUP(A1842,'Suspensão de repasses - GESCON'!$D$3:$J$1048576,7,FALSE)="Validada","SIM","NÃO"),"NÃO"),"")</f>
        <v/>
      </c>
    </row>
    <row r="1843" spans="1:12" s="19" customFormat="1" ht="15" hidden="1" customHeight="1" x14ac:dyDescent="0.25">
      <c r="A1843" s="88" t="s">
        <v>7210</v>
      </c>
      <c r="B1843" s="40" t="s">
        <v>2926</v>
      </c>
      <c r="C1843" s="82" t="s">
        <v>10959</v>
      </c>
      <c r="D1843" s="82"/>
      <c r="E1843" s="82"/>
      <c r="F1843" s="82"/>
      <c r="G1843" s="82"/>
      <c r="H1843" s="40" t="s">
        <v>4</v>
      </c>
      <c r="I1843" s="83" t="str">
        <f>IFERROR(VLOOKUP(A1843,'Alíquotas - CADPREV'!$B$2152:$N$4324,8,FALSE),"")</f>
        <v/>
      </c>
      <c r="J1843" s="83" t="str">
        <f>IF(H1843="RPPS",VLOOKUP(A1843,' Legislação Benef - GESCON'!$B$4:$I$2159,3,FALSE),"")</f>
        <v/>
      </c>
      <c r="K1843" s="83" t="str">
        <f>IF(H1843="RPPS",VLOOKUP(A1843,' Legislação Benef - GESCON'!$B$4:$I$2159,6,FALSE),"")</f>
        <v/>
      </c>
      <c r="L1843" s="83" t="str">
        <f>IF(H1843="RPPS",IFERROR(IF(VLOOKUP(A1843,'Suspensão de repasses - GESCON'!$D$3:$J$1048576,7,FALSE)="Validada","SIM","NÃO"),"NÃO"),"")</f>
        <v/>
      </c>
    </row>
    <row r="1844" spans="1:12" s="19" customFormat="1" ht="15" hidden="1" customHeight="1" x14ac:dyDescent="0.25">
      <c r="A1844" s="88" t="s">
        <v>7211</v>
      </c>
      <c r="B1844" s="40" t="s">
        <v>3143</v>
      </c>
      <c r="C1844" s="82" t="s">
        <v>10959</v>
      </c>
      <c r="D1844" s="82"/>
      <c r="E1844" s="82"/>
      <c r="F1844" s="82"/>
      <c r="G1844" s="82"/>
      <c r="H1844" s="40" t="s">
        <v>4</v>
      </c>
      <c r="I1844" s="83" t="str">
        <f>IFERROR(VLOOKUP(A1844,'Alíquotas - CADPREV'!$B$2152:$N$4324,8,FALSE),"")</f>
        <v/>
      </c>
      <c r="J1844" s="83" t="str">
        <f>IF(H1844="RPPS",VLOOKUP(A1844,' Legislação Benef - GESCON'!$B$4:$I$2159,3,FALSE),"")</f>
        <v/>
      </c>
      <c r="K1844" s="83" t="str">
        <f>IF(H1844="RPPS",VLOOKUP(A1844,' Legislação Benef - GESCON'!$B$4:$I$2159,6,FALSE),"")</f>
        <v/>
      </c>
      <c r="L1844" s="83" t="str">
        <f>IF(H1844="RPPS",IFERROR(IF(VLOOKUP(A1844,'Suspensão de repasses - GESCON'!$D$3:$J$1048576,7,FALSE)="Validada","SIM","NÃO"),"NÃO"),"")</f>
        <v/>
      </c>
    </row>
    <row r="1845" spans="1:12" s="19" customFormat="1" ht="15" hidden="1" customHeight="1" x14ac:dyDescent="0.25">
      <c r="A1845" s="88" t="s">
        <v>7212</v>
      </c>
      <c r="B1845" s="40" t="s">
        <v>2926</v>
      </c>
      <c r="C1845" s="82" t="s">
        <v>10959</v>
      </c>
      <c r="D1845" s="82"/>
      <c r="E1845" s="82"/>
      <c r="F1845" s="82"/>
      <c r="G1845" s="82"/>
      <c r="H1845" s="40" t="s">
        <v>4</v>
      </c>
      <c r="I1845" s="83" t="str">
        <f>IFERROR(VLOOKUP(A1845,'Alíquotas - CADPREV'!$B$2152:$N$4324,8,FALSE),"")</f>
        <v/>
      </c>
      <c r="J1845" s="83" t="str">
        <f>IF(H1845="RPPS",VLOOKUP(A1845,' Legislação Benef - GESCON'!$B$4:$I$2159,3,FALSE),"")</f>
        <v/>
      </c>
      <c r="K1845" s="83" t="str">
        <f>IF(H1845="RPPS",VLOOKUP(A1845,' Legislação Benef - GESCON'!$B$4:$I$2159,6,FALSE),"")</f>
        <v/>
      </c>
      <c r="L1845" s="83" t="str">
        <f>IF(H1845="RPPS",IFERROR(IF(VLOOKUP(A1845,'Suspensão de repasses - GESCON'!$D$3:$J$1048576,7,FALSE)="Validada","SIM","NÃO"),"NÃO"),"")</f>
        <v/>
      </c>
    </row>
    <row r="1846" spans="1:12" s="19" customFormat="1" ht="15" hidden="1" customHeight="1" x14ac:dyDescent="0.25">
      <c r="A1846" s="88" t="s">
        <v>7213</v>
      </c>
      <c r="B1846" s="40" t="s">
        <v>1356</v>
      </c>
      <c r="C1846" s="82" t="s">
        <v>10959</v>
      </c>
      <c r="D1846" s="82"/>
      <c r="E1846" s="82"/>
      <c r="F1846" s="82"/>
      <c r="G1846" s="82"/>
      <c r="H1846" s="40" t="s">
        <v>4</v>
      </c>
      <c r="I1846" s="83" t="str">
        <f>IFERROR(VLOOKUP(A1846,'Alíquotas - CADPREV'!$B$2152:$N$4324,8,FALSE),"")</f>
        <v/>
      </c>
      <c r="J1846" s="83" t="str">
        <f>IF(H1846="RPPS",VLOOKUP(A1846,' Legislação Benef - GESCON'!$B$4:$I$2159,3,FALSE),"")</f>
        <v/>
      </c>
      <c r="K1846" s="83" t="str">
        <f>IF(H1846="RPPS",VLOOKUP(A1846,' Legislação Benef - GESCON'!$B$4:$I$2159,6,FALSE),"")</f>
        <v/>
      </c>
      <c r="L1846" s="83" t="str">
        <f>IF(H1846="RPPS",IFERROR(IF(VLOOKUP(A1846,'Suspensão de repasses - GESCON'!$D$3:$J$1048576,7,FALSE)="Validada","SIM","NÃO"),"NÃO"),"")</f>
        <v/>
      </c>
    </row>
    <row r="1847" spans="1:12" s="19" customFormat="1" ht="15" customHeight="1" x14ac:dyDescent="0.25">
      <c r="A1847" s="88" t="s">
        <v>7214</v>
      </c>
      <c r="B1847" s="40" t="s">
        <v>3143</v>
      </c>
      <c r="C1847" s="82" t="s">
        <v>10958</v>
      </c>
      <c r="D1847" s="82">
        <v>2070</v>
      </c>
      <c r="E1847" s="82">
        <v>23</v>
      </c>
      <c r="F1847" s="82">
        <v>4</v>
      </c>
      <c r="G1847" s="82">
        <v>2097</v>
      </c>
      <c r="H1847" s="40" t="s">
        <v>2</v>
      </c>
      <c r="I1847" s="83" t="str">
        <f>IFERROR(VLOOKUP(A1847,'Alíquotas - CADPREV'!$B$2152:$N$4324,8,FALSE),"")</f>
        <v>SIM</v>
      </c>
      <c r="J1847" s="83" t="str">
        <f>IF(H1847="RPPS",VLOOKUP(A1847,' Legislação Benef - GESCON'!$B$4:$I$2159,3,FALSE),"")</f>
        <v>NÃO</v>
      </c>
      <c r="K1847" s="83" t="str">
        <f>IF(H1847="RPPS",VLOOKUP(A1847,' Legislação Benef - GESCON'!$B$4:$I$2159,6,FALSE),"")</f>
        <v>SIM</v>
      </c>
      <c r="L1847" s="83" t="str">
        <f>IF(H1847="RPPS",IFERROR(IF(VLOOKUP(A1847,'Suspensão de repasses - GESCON'!$D$3:$J$1048576,7,FALSE)="Validada","SIM","NÃO"),"NÃO"),"")</f>
        <v>NÃO</v>
      </c>
    </row>
    <row r="1848" spans="1:12" s="19" customFormat="1" ht="15" hidden="1" customHeight="1" x14ac:dyDescent="0.25">
      <c r="A1848" s="88" t="s">
        <v>7215</v>
      </c>
      <c r="B1848" s="40" t="s">
        <v>3601</v>
      </c>
      <c r="C1848" s="82" t="s">
        <v>10959</v>
      </c>
      <c r="D1848" s="82"/>
      <c r="E1848" s="82"/>
      <c r="F1848" s="82"/>
      <c r="G1848" s="82"/>
      <c r="H1848" s="40" t="s">
        <v>4</v>
      </c>
      <c r="I1848" s="83" t="str">
        <f>IFERROR(VLOOKUP(A1848,'Alíquotas - CADPREV'!$B$2152:$N$4324,8,FALSE),"")</f>
        <v/>
      </c>
      <c r="J1848" s="83" t="str">
        <f>IF(H1848="RPPS",VLOOKUP(A1848,' Legislação Benef - GESCON'!$B$4:$I$2159,3,FALSE),"")</f>
        <v/>
      </c>
      <c r="K1848" s="83" t="str">
        <f>IF(H1848="RPPS",VLOOKUP(A1848,' Legislação Benef - GESCON'!$B$4:$I$2159,6,FALSE),"")</f>
        <v/>
      </c>
      <c r="L1848" s="83" t="str">
        <f>IF(H1848="RPPS",IFERROR(IF(VLOOKUP(A1848,'Suspensão de repasses - GESCON'!$D$3:$J$1048576,7,FALSE)="Validada","SIM","NÃO"),"NÃO"),"")</f>
        <v/>
      </c>
    </row>
    <row r="1849" spans="1:12" s="19" customFormat="1" ht="15" hidden="1" customHeight="1" x14ac:dyDescent="0.25">
      <c r="A1849" s="88" t="s">
        <v>7216</v>
      </c>
      <c r="B1849" s="40" t="s">
        <v>1356</v>
      </c>
      <c r="C1849" s="82" t="s">
        <v>10959</v>
      </c>
      <c r="D1849" s="82"/>
      <c r="E1849" s="82"/>
      <c r="F1849" s="82"/>
      <c r="G1849" s="82"/>
      <c r="H1849" s="40" t="s">
        <v>4</v>
      </c>
      <c r="I1849" s="83" t="str">
        <f>IFERROR(VLOOKUP(A1849,'Alíquotas - CADPREV'!$B$2152:$N$4324,8,FALSE),"")</f>
        <v/>
      </c>
      <c r="J1849" s="83" t="str">
        <f>IF(H1849="RPPS",VLOOKUP(A1849,' Legislação Benef - GESCON'!$B$4:$I$2159,3,FALSE),"")</f>
        <v/>
      </c>
      <c r="K1849" s="83" t="str">
        <f>IF(H1849="RPPS",VLOOKUP(A1849,' Legislação Benef - GESCON'!$B$4:$I$2159,6,FALSE),"")</f>
        <v/>
      </c>
      <c r="L1849" s="83" t="str">
        <f>IF(H1849="RPPS",IFERROR(IF(VLOOKUP(A1849,'Suspensão de repasses - GESCON'!$D$3:$J$1048576,7,FALSE)="Validada","SIM","NÃO"),"NÃO"),"")</f>
        <v/>
      </c>
    </row>
    <row r="1850" spans="1:12" s="19" customFormat="1" ht="15" hidden="1" customHeight="1" x14ac:dyDescent="0.25">
      <c r="A1850" s="88" t="s">
        <v>7217</v>
      </c>
      <c r="B1850" s="40" t="s">
        <v>2926</v>
      </c>
      <c r="C1850" s="82" t="s">
        <v>10959</v>
      </c>
      <c r="D1850" s="82"/>
      <c r="E1850" s="82"/>
      <c r="F1850" s="82"/>
      <c r="G1850" s="82"/>
      <c r="H1850" s="40" t="s">
        <v>4</v>
      </c>
      <c r="I1850" s="83" t="str">
        <f>IFERROR(VLOOKUP(A1850,'Alíquotas - CADPREV'!$B$2152:$N$4324,8,FALSE),"")</f>
        <v/>
      </c>
      <c r="J1850" s="83" t="str">
        <f>IF(H1850="RPPS",VLOOKUP(A1850,' Legislação Benef - GESCON'!$B$4:$I$2159,3,FALSE),"")</f>
        <v/>
      </c>
      <c r="K1850" s="83" t="str">
        <f>IF(H1850="RPPS",VLOOKUP(A1850,' Legislação Benef - GESCON'!$B$4:$I$2159,6,FALSE),"")</f>
        <v/>
      </c>
      <c r="L1850" s="83" t="str">
        <f>IF(H1850="RPPS",IFERROR(IF(VLOOKUP(A1850,'Suspensão de repasses - GESCON'!$D$3:$J$1048576,7,FALSE)="Validada","SIM","NÃO"),"NÃO"),"")</f>
        <v/>
      </c>
    </row>
    <row r="1851" spans="1:12" s="19" customFormat="1" ht="15" customHeight="1" x14ac:dyDescent="0.25">
      <c r="A1851" s="88" t="s">
        <v>7218</v>
      </c>
      <c r="B1851" s="40" t="s">
        <v>4626</v>
      </c>
      <c r="C1851" s="82" t="s">
        <v>10958</v>
      </c>
      <c r="D1851" s="82">
        <v>1622</v>
      </c>
      <c r="E1851" s="82">
        <v>433</v>
      </c>
      <c r="F1851" s="82">
        <v>150</v>
      </c>
      <c r="G1851" s="82">
        <v>2205</v>
      </c>
      <c r="H1851" s="40" t="s">
        <v>2</v>
      </c>
      <c r="I1851" s="83" t="str">
        <f>IFERROR(VLOOKUP(A1851,'Alíquotas - CADPREV'!$B$2152:$N$4324,8,FALSE),"")</f>
        <v>NÃO</v>
      </c>
      <c r="J1851" s="83" t="str">
        <f>IF(H1851="RPPS",VLOOKUP(A1851,' Legislação Benef - GESCON'!$B$4:$I$2159,3,FALSE),"")</f>
        <v>NÃO</v>
      </c>
      <c r="K1851" s="83" t="str">
        <f>IF(H1851="RPPS",VLOOKUP(A1851,' Legislação Benef - GESCON'!$B$4:$I$2159,6,FALSE),"")</f>
        <v>NÃO</v>
      </c>
      <c r="L1851" s="83" t="str">
        <f>IF(H1851="RPPS",IFERROR(IF(VLOOKUP(A1851,'Suspensão de repasses - GESCON'!$D$3:$J$1048576,7,FALSE)="Validada","SIM","NÃO"),"NÃO"),"")</f>
        <v>NÃO</v>
      </c>
    </row>
    <row r="1852" spans="1:12" s="19" customFormat="1" ht="15" customHeight="1" x14ac:dyDescent="0.25">
      <c r="A1852" s="88" t="s">
        <v>7219</v>
      </c>
      <c r="B1852" s="40" t="s">
        <v>1356</v>
      </c>
      <c r="C1852" s="82" t="s">
        <v>10958</v>
      </c>
      <c r="D1852" s="82">
        <v>735</v>
      </c>
      <c r="E1852" s="82">
        <v>89</v>
      </c>
      <c r="F1852" s="82">
        <v>8</v>
      </c>
      <c r="G1852" s="82">
        <v>832</v>
      </c>
      <c r="H1852" s="40" t="s">
        <v>2</v>
      </c>
      <c r="I1852" s="83" t="str">
        <f>IFERROR(VLOOKUP(A1852,'Alíquotas - CADPREV'!$B$2152:$N$4324,8,FALSE),"")</f>
        <v>NÃO</v>
      </c>
      <c r="J1852" s="83" t="str">
        <f>IF(H1852="RPPS",VLOOKUP(A1852,' Legislação Benef - GESCON'!$B$4:$I$2159,3,FALSE),"")</f>
        <v>NÃO</v>
      </c>
      <c r="K1852" s="83" t="str">
        <f>IF(H1852="RPPS",VLOOKUP(A1852,' Legislação Benef - GESCON'!$B$4:$I$2159,6,FALSE),"")</f>
        <v>NÃO</v>
      </c>
      <c r="L1852" s="83" t="str">
        <f>IF(H1852="RPPS",IFERROR(IF(VLOOKUP(A1852,'Suspensão de repasses - GESCON'!$D$3:$J$1048576,7,FALSE)="Validada","SIM","NÃO"),"NÃO"),"")</f>
        <v>NÃO</v>
      </c>
    </row>
    <row r="1853" spans="1:12" s="19" customFormat="1" ht="15" customHeight="1" x14ac:dyDescent="0.25">
      <c r="A1853" s="88" t="s">
        <v>7220</v>
      </c>
      <c r="B1853" s="40" t="s">
        <v>2926</v>
      </c>
      <c r="C1853" s="82" t="s">
        <v>10958</v>
      </c>
      <c r="D1853" s="82">
        <v>248</v>
      </c>
      <c r="E1853" s="82">
        <v>35</v>
      </c>
      <c r="F1853" s="82">
        <v>2</v>
      </c>
      <c r="G1853" s="82">
        <v>285</v>
      </c>
      <c r="H1853" s="40" t="s">
        <v>2</v>
      </c>
      <c r="I1853" s="83" t="str">
        <f>IFERROR(VLOOKUP(A1853,'Alíquotas - CADPREV'!$B$2152:$N$4324,8,FALSE),"")</f>
        <v>SIM</v>
      </c>
      <c r="J1853" s="83" t="str">
        <f>IF(H1853="RPPS",VLOOKUP(A1853,' Legislação Benef - GESCON'!$B$4:$I$2159,3,FALSE),"")</f>
        <v>NÃO</v>
      </c>
      <c r="K1853" s="83" t="str">
        <f>IF(H1853="RPPS",VLOOKUP(A1853,' Legislação Benef - GESCON'!$B$4:$I$2159,6,FALSE),"")</f>
        <v>SIM</v>
      </c>
      <c r="L1853" s="83" t="str">
        <f>IF(H1853="RPPS",IFERROR(IF(VLOOKUP(A1853,'Suspensão de repasses - GESCON'!$D$3:$J$1048576,7,FALSE)="Validada","SIM","NÃO"),"NÃO"),"")</f>
        <v>NÃO</v>
      </c>
    </row>
    <row r="1854" spans="1:12" s="19" customFormat="1" ht="15" hidden="1" customHeight="1" x14ac:dyDescent="0.25">
      <c r="A1854" s="88" t="s">
        <v>7221</v>
      </c>
      <c r="B1854" s="40" t="s">
        <v>1356</v>
      </c>
      <c r="C1854" s="82" t="s">
        <v>10959</v>
      </c>
      <c r="D1854" s="82"/>
      <c r="E1854" s="82"/>
      <c r="F1854" s="82"/>
      <c r="G1854" s="82"/>
      <c r="H1854" s="40" t="s">
        <v>4</v>
      </c>
      <c r="I1854" s="83" t="str">
        <f>IFERROR(VLOOKUP(A1854,'Alíquotas - CADPREV'!$B$2152:$N$4324,8,FALSE),"")</f>
        <v/>
      </c>
      <c r="J1854" s="83" t="str">
        <f>IF(H1854="RPPS",VLOOKUP(A1854,' Legislação Benef - GESCON'!$B$4:$I$2159,3,FALSE),"")</f>
        <v/>
      </c>
      <c r="K1854" s="83" t="str">
        <f>IF(H1854="RPPS",VLOOKUP(A1854,' Legislação Benef - GESCON'!$B$4:$I$2159,6,FALSE),"")</f>
        <v/>
      </c>
      <c r="L1854" s="83" t="str">
        <f>IF(H1854="RPPS",IFERROR(IF(VLOOKUP(A1854,'Suspensão de repasses - GESCON'!$D$3:$J$1048576,7,FALSE)="Validada","SIM","NÃO"),"NÃO"),"")</f>
        <v/>
      </c>
    </row>
    <row r="1855" spans="1:12" s="19" customFormat="1" ht="15" customHeight="1" x14ac:dyDescent="0.25">
      <c r="A1855" s="88" t="s">
        <v>7222</v>
      </c>
      <c r="B1855" s="40" t="s">
        <v>4626</v>
      </c>
      <c r="C1855" s="82" t="s">
        <v>10958</v>
      </c>
      <c r="D1855" s="82">
        <v>2080</v>
      </c>
      <c r="E1855" s="82">
        <v>351</v>
      </c>
      <c r="F1855" s="82">
        <v>123</v>
      </c>
      <c r="G1855" s="82">
        <v>2554</v>
      </c>
      <c r="H1855" s="40" t="s">
        <v>2</v>
      </c>
      <c r="I1855" s="83" t="str">
        <f>IFERROR(VLOOKUP(A1855,'Alíquotas - CADPREV'!$B$2152:$N$4324,8,FALSE),"")</f>
        <v>NÃO</v>
      </c>
      <c r="J1855" s="83" t="str">
        <f>IF(H1855="RPPS",VLOOKUP(A1855,' Legislação Benef - GESCON'!$B$4:$I$2159,3,FALSE),"")</f>
        <v>NÃO</v>
      </c>
      <c r="K1855" s="83" t="str">
        <f>IF(H1855="RPPS",VLOOKUP(A1855,' Legislação Benef - GESCON'!$B$4:$I$2159,6,FALSE),"")</f>
        <v>NÃO</v>
      </c>
      <c r="L1855" s="83" t="str">
        <f>IF(H1855="RPPS",IFERROR(IF(VLOOKUP(A1855,'Suspensão de repasses - GESCON'!$D$3:$J$1048576,7,FALSE)="Validada","SIM","NÃO"),"NÃO"),"")</f>
        <v>NÃO</v>
      </c>
    </row>
    <row r="1856" spans="1:12" s="19" customFormat="1" ht="15" hidden="1" customHeight="1" x14ac:dyDescent="0.25">
      <c r="A1856" s="88" t="s">
        <v>7223</v>
      </c>
      <c r="B1856" s="40" t="s">
        <v>634</v>
      </c>
      <c r="C1856" s="82" t="s">
        <v>10959</v>
      </c>
      <c r="D1856" s="82"/>
      <c r="E1856" s="82"/>
      <c r="F1856" s="82"/>
      <c r="G1856" s="82"/>
      <c r="H1856" s="40" t="s">
        <v>4</v>
      </c>
      <c r="I1856" s="83" t="str">
        <f>IFERROR(VLOOKUP(A1856,'Alíquotas - CADPREV'!$B$2152:$N$4324,8,FALSE),"")</f>
        <v/>
      </c>
      <c r="J1856" s="83" t="str">
        <f>IF(H1856="RPPS",VLOOKUP(A1856,' Legislação Benef - GESCON'!$B$4:$I$2159,3,FALSE),"")</f>
        <v/>
      </c>
      <c r="K1856" s="83" t="str">
        <f>IF(H1856="RPPS",VLOOKUP(A1856,' Legislação Benef - GESCON'!$B$4:$I$2159,6,FALSE),"")</f>
        <v/>
      </c>
      <c r="L1856" s="83" t="str">
        <f>IF(H1856="RPPS",IFERROR(IF(VLOOKUP(A1856,'Suspensão de repasses - GESCON'!$D$3:$J$1048576,7,FALSE)="Validada","SIM","NÃO"),"NÃO"),"")</f>
        <v/>
      </c>
    </row>
    <row r="1857" spans="1:12" s="19" customFormat="1" ht="15" customHeight="1" x14ac:dyDescent="0.25">
      <c r="A1857" s="88" t="s">
        <v>7224</v>
      </c>
      <c r="B1857" s="40" t="s">
        <v>3812</v>
      </c>
      <c r="C1857" s="82" t="s">
        <v>10958</v>
      </c>
      <c r="D1857" s="82">
        <v>723</v>
      </c>
      <c r="E1857" s="82">
        <v>116</v>
      </c>
      <c r="F1857" s="82">
        <v>44</v>
      </c>
      <c r="G1857" s="82">
        <v>883</v>
      </c>
      <c r="H1857" s="40" t="s">
        <v>2</v>
      </c>
      <c r="I1857" s="83" t="str">
        <f>IFERROR(VLOOKUP(A1857,'Alíquotas - CADPREV'!$B$2152:$N$4324,8,FALSE),"")</f>
        <v>SIM</v>
      </c>
      <c r="J1857" s="83" t="str">
        <f>IF(H1857="RPPS",VLOOKUP(A1857,' Legislação Benef - GESCON'!$B$4:$I$2159,3,FALSE),"")</f>
        <v>NÃO</v>
      </c>
      <c r="K1857" s="83" t="str">
        <f>IF(H1857="RPPS",VLOOKUP(A1857,' Legislação Benef - GESCON'!$B$4:$I$2159,6,FALSE),"")</f>
        <v>SIM</v>
      </c>
      <c r="L1857" s="83" t="str">
        <f>IF(H1857="RPPS",IFERROR(IF(VLOOKUP(A1857,'Suspensão de repasses - GESCON'!$D$3:$J$1048576,7,FALSE)="Validada","SIM","NÃO"),"NÃO"),"")</f>
        <v>SIM</v>
      </c>
    </row>
    <row r="1858" spans="1:12" s="19" customFormat="1" ht="15" hidden="1" customHeight="1" x14ac:dyDescent="0.25">
      <c r="A1858" s="88" t="s">
        <v>7225</v>
      </c>
      <c r="B1858" s="40" t="s">
        <v>1356</v>
      </c>
      <c r="C1858" s="82" t="s">
        <v>10959</v>
      </c>
      <c r="D1858" s="82"/>
      <c r="E1858" s="82"/>
      <c r="F1858" s="82"/>
      <c r="G1858" s="82"/>
      <c r="H1858" s="40" t="s">
        <v>4</v>
      </c>
      <c r="I1858" s="83" t="str">
        <f>IFERROR(VLOOKUP(A1858,'Alíquotas - CADPREV'!$B$2152:$N$4324,8,FALSE),"")</f>
        <v/>
      </c>
      <c r="J1858" s="83" t="str">
        <f>IF(H1858="RPPS",VLOOKUP(A1858,' Legislação Benef - GESCON'!$B$4:$I$2159,3,FALSE),"")</f>
        <v/>
      </c>
      <c r="K1858" s="83" t="str">
        <f>IF(H1858="RPPS",VLOOKUP(A1858,' Legislação Benef - GESCON'!$B$4:$I$2159,6,FALSE),"")</f>
        <v/>
      </c>
      <c r="L1858" s="83" t="str">
        <f>IF(H1858="RPPS",IFERROR(IF(VLOOKUP(A1858,'Suspensão de repasses - GESCON'!$D$3:$J$1048576,7,FALSE)="Validada","SIM","NÃO"),"NÃO"),"")</f>
        <v/>
      </c>
    </row>
    <row r="1859" spans="1:12" s="19" customFormat="1" ht="15" hidden="1" customHeight="1" x14ac:dyDescent="0.25">
      <c r="A1859" s="88" t="s">
        <v>7226</v>
      </c>
      <c r="B1859" s="40" t="s">
        <v>1356</v>
      </c>
      <c r="C1859" s="82" t="s">
        <v>10959</v>
      </c>
      <c r="D1859" s="82"/>
      <c r="E1859" s="82"/>
      <c r="F1859" s="82"/>
      <c r="G1859" s="82"/>
      <c r="H1859" s="40" t="s">
        <v>4</v>
      </c>
      <c r="I1859" s="83" t="str">
        <f>IFERROR(VLOOKUP(A1859,'Alíquotas - CADPREV'!$B$2152:$N$4324,8,FALSE),"")</f>
        <v/>
      </c>
      <c r="J1859" s="83" t="str">
        <f>IF(H1859="RPPS",VLOOKUP(A1859,' Legislação Benef - GESCON'!$B$4:$I$2159,3,FALSE),"")</f>
        <v/>
      </c>
      <c r="K1859" s="83" t="str">
        <f>IF(H1859="RPPS",VLOOKUP(A1859,' Legislação Benef - GESCON'!$B$4:$I$2159,6,FALSE),"")</f>
        <v/>
      </c>
      <c r="L1859" s="83" t="str">
        <f>IF(H1859="RPPS",IFERROR(IF(VLOOKUP(A1859,'Suspensão de repasses - GESCON'!$D$3:$J$1048576,7,FALSE)="Validada","SIM","NÃO"),"NÃO"),"")</f>
        <v/>
      </c>
    </row>
    <row r="1860" spans="1:12" s="19" customFormat="1" ht="15" hidden="1" customHeight="1" x14ac:dyDescent="0.25">
      <c r="A1860" s="88" t="s">
        <v>7227</v>
      </c>
      <c r="B1860" s="40" t="s">
        <v>1356</v>
      </c>
      <c r="C1860" s="82" t="s">
        <v>10959</v>
      </c>
      <c r="D1860" s="82"/>
      <c r="E1860" s="82"/>
      <c r="F1860" s="82"/>
      <c r="G1860" s="82"/>
      <c r="H1860" s="40" t="s">
        <v>4</v>
      </c>
      <c r="I1860" s="83" t="str">
        <f>IFERROR(VLOOKUP(A1860,'Alíquotas - CADPREV'!$B$2152:$N$4324,8,FALSE),"")</f>
        <v/>
      </c>
      <c r="J1860" s="83" t="str">
        <f>IF(H1860="RPPS",VLOOKUP(A1860,' Legislação Benef - GESCON'!$B$4:$I$2159,3,FALSE),"")</f>
        <v/>
      </c>
      <c r="K1860" s="83" t="str">
        <f>IF(H1860="RPPS",VLOOKUP(A1860,' Legislação Benef - GESCON'!$B$4:$I$2159,6,FALSE),"")</f>
        <v/>
      </c>
      <c r="L1860" s="83" t="str">
        <f>IF(H1860="RPPS",IFERROR(IF(VLOOKUP(A1860,'Suspensão de repasses - GESCON'!$D$3:$J$1048576,7,FALSE)="Validada","SIM","NÃO"),"NÃO"),"")</f>
        <v/>
      </c>
    </row>
    <row r="1861" spans="1:12" s="19" customFormat="1" ht="15" customHeight="1" x14ac:dyDescent="0.25">
      <c r="A1861" s="88" t="s">
        <v>7228</v>
      </c>
      <c r="B1861" s="40" t="s">
        <v>2554</v>
      </c>
      <c r="C1861" s="82" t="s">
        <v>10958</v>
      </c>
      <c r="D1861" s="82">
        <v>176</v>
      </c>
      <c r="E1861" s="82">
        <v>36</v>
      </c>
      <c r="F1861" s="82">
        <v>6</v>
      </c>
      <c r="G1861" s="82">
        <v>218</v>
      </c>
      <c r="H1861" s="40" t="s">
        <v>2</v>
      </c>
      <c r="I1861" s="83" t="str">
        <f>IFERROR(VLOOKUP(A1861,'Alíquotas - CADPREV'!$B$2152:$N$4324,8,FALSE),"")</f>
        <v>NÃO</v>
      </c>
      <c r="J1861" s="83" t="str">
        <f>IF(H1861="RPPS",VLOOKUP(A1861,' Legislação Benef - GESCON'!$B$4:$I$2159,3,FALSE),"")</f>
        <v>NÃO</v>
      </c>
      <c r="K1861" s="83" t="str">
        <f>IF(H1861="RPPS",VLOOKUP(A1861,' Legislação Benef - GESCON'!$B$4:$I$2159,6,FALSE),"")</f>
        <v>NÃO</v>
      </c>
      <c r="L1861" s="83" t="str">
        <f>IF(H1861="RPPS",IFERROR(IF(VLOOKUP(A1861,'Suspensão de repasses - GESCON'!$D$3:$J$1048576,7,FALSE)="Validada","SIM","NÃO"),"NÃO"),"")</f>
        <v>NÃO</v>
      </c>
    </row>
    <row r="1862" spans="1:12" s="19" customFormat="1" ht="15" hidden="1" customHeight="1" x14ac:dyDescent="0.25">
      <c r="A1862" s="88" t="s">
        <v>7229</v>
      </c>
      <c r="B1862" s="40" t="s">
        <v>2758</v>
      </c>
      <c r="C1862" s="82" t="s">
        <v>10959</v>
      </c>
      <c r="D1862" s="82"/>
      <c r="E1862" s="82"/>
      <c r="F1862" s="82"/>
      <c r="G1862" s="82"/>
      <c r="H1862" s="40" t="s">
        <v>4</v>
      </c>
      <c r="I1862" s="83" t="str">
        <f>IFERROR(VLOOKUP(A1862,'Alíquotas - CADPREV'!$B$2152:$N$4324,8,FALSE),"")</f>
        <v/>
      </c>
      <c r="J1862" s="83" t="str">
        <f>IF(H1862="RPPS",VLOOKUP(A1862,' Legislação Benef - GESCON'!$B$4:$I$2159,3,FALSE),"")</f>
        <v/>
      </c>
      <c r="K1862" s="83" t="str">
        <f>IF(H1862="RPPS",VLOOKUP(A1862,' Legislação Benef - GESCON'!$B$4:$I$2159,6,FALSE),"")</f>
        <v/>
      </c>
      <c r="L1862" s="83" t="str">
        <f>IF(H1862="RPPS",IFERROR(IF(VLOOKUP(A1862,'Suspensão de repasses - GESCON'!$D$3:$J$1048576,7,FALSE)="Validada","SIM","NÃO"),"NÃO"),"")</f>
        <v/>
      </c>
    </row>
    <row r="1863" spans="1:12" s="19" customFormat="1" ht="15" hidden="1" customHeight="1" x14ac:dyDescent="0.25">
      <c r="A1863" s="88" t="s">
        <v>7230</v>
      </c>
      <c r="B1863" s="40" t="s">
        <v>4559</v>
      </c>
      <c r="C1863" s="82" t="s">
        <v>10959</v>
      </c>
      <c r="D1863" s="82"/>
      <c r="E1863" s="82"/>
      <c r="F1863" s="82"/>
      <c r="G1863" s="82"/>
      <c r="H1863" s="40" t="s">
        <v>4</v>
      </c>
      <c r="I1863" s="83" t="str">
        <f>IFERROR(VLOOKUP(A1863,'Alíquotas - CADPREV'!$B$2152:$N$4324,8,FALSE),"")</f>
        <v/>
      </c>
      <c r="J1863" s="83" t="str">
        <f>IF(H1863="RPPS",VLOOKUP(A1863,' Legislação Benef - GESCON'!$B$4:$I$2159,3,FALSE),"")</f>
        <v/>
      </c>
      <c r="K1863" s="83" t="str">
        <f>IF(H1863="RPPS",VLOOKUP(A1863,' Legislação Benef - GESCON'!$B$4:$I$2159,6,FALSE),"")</f>
        <v/>
      </c>
      <c r="L1863" s="83" t="str">
        <f>IF(H1863="RPPS",IFERROR(IF(VLOOKUP(A1863,'Suspensão de repasses - GESCON'!$D$3:$J$1048576,7,FALSE)="Validada","SIM","NÃO"),"NÃO"),"")</f>
        <v/>
      </c>
    </row>
    <row r="1864" spans="1:12" s="19" customFormat="1" ht="15" hidden="1" customHeight="1" x14ac:dyDescent="0.25">
      <c r="A1864" s="88" t="s">
        <v>7231</v>
      </c>
      <c r="B1864" s="40" t="s">
        <v>4289</v>
      </c>
      <c r="C1864" s="82" t="s">
        <v>10959</v>
      </c>
      <c r="D1864" s="82"/>
      <c r="E1864" s="82"/>
      <c r="F1864" s="82"/>
      <c r="G1864" s="82"/>
      <c r="H1864" s="40" t="s">
        <v>4</v>
      </c>
      <c r="I1864" s="83" t="str">
        <f>IFERROR(VLOOKUP(A1864,'Alíquotas - CADPREV'!$B$2152:$N$4324,8,FALSE),"")</f>
        <v/>
      </c>
      <c r="J1864" s="83" t="str">
        <f>IF(H1864="RPPS",VLOOKUP(A1864,' Legislação Benef - GESCON'!$B$4:$I$2159,3,FALSE),"")</f>
        <v/>
      </c>
      <c r="K1864" s="83" t="str">
        <f>IF(H1864="RPPS",VLOOKUP(A1864,' Legislação Benef - GESCON'!$B$4:$I$2159,6,FALSE),"")</f>
        <v/>
      </c>
      <c r="L1864" s="83" t="str">
        <f>IF(H1864="RPPS",IFERROR(IF(VLOOKUP(A1864,'Suspensão de repasses - GESCON'!$D$3:$J$1048576,7,FALSE)="Validada","SIM","NÃO"),"NÃO"),"")</f>
        <v/>
      </c>
    </row>
    <row r="1865" spans="1:12" s="19" customFormat="1" ht="15" hidden="1" customHeight="1" x14ac:dyDescent="0.25">
      <c r="A1865" s="88" t="s">
        <v>7232</v>
      </c>
      <c r="B1865" s="40" t="s">
        <v>1356</v>
      </c>
      <c r="C1865" s="82" t="s">
        <v>10959</v>
      </c>
      <c r="D1865" s="82"/>
      <c r="E1865" s="82"/>
      <c r="F1865" s="82"/>
      <c r="G1865" s="82"/>
      <c r="H1865" s="40" t="s">
        <v>4</v>
      </c>
      <c r="I1865" s="83" t="str">
        <f>IFERROR(VLOOKUP(A1865,'Alíquotas - CADPREV'!$B$2152:$N$4324,8,FALSE),"")</f>
        <v/>
      </c>
      <c r="J1865" s="83" t="str">
        <f>IF(H1865="RPPS",VLOOKUP(A1865,' Legislação Benef - GESCON'!$B$4:$I$2159,3,FALSE),"")</f>
        <v/>
      </c>
      <c r="K1865" s="83" t="str">
        <f>IF(H1865="RPPS",VLOOKUP(A1865,' Legislação Benef - GESCON'!$B$4:$I$2159,6,FALSE),"")</f>
        <v/>
      </c>
      <c r="L1865" s="83" t="str">
        <f>IF(H1865="RPPS",IFERROR(IF(VLOOKUP(A1865,'Suspensão de repasses - GESCON'!$D$3:$J$1048576,7,FALSE)="Validada","SIM","NÃO"),"NÃO"),"")</f>
        <v/>
      </c>
    </row>
    <row r="1866" spans="1:12" s="19" customFormat="1" ht="15" customHeight="1" x14ac:dyDescent="0.25">
      <c r="A1866" s="88" t="s">
        <v>7233</v>
      </c>
      <c r="B1866" s="40" t="s">
        <v>1356</v>
      </c>
      <c r="C1866" s="82" t="s">
        <v>10958</v>
      </c>
      <c r="D1866" s="82"/>
      <c r="E1866" s="82"/>
      <c r="F1866" s="82"/>
      <c r="G1866" s="82"/>
      <c r="H1866" s="40" t="s">
        <v>2</v>
      </c>
      <c r="I1866" s="83" t="str">
        <f>IFERROR(VLOOKUP(A1866,'Alíquotas - CADPREV'!$B$2152:$N$4324,8,FALSE),"")</f>
        <v>NÃO</v>
      </c>
      <c r="J1866" s="83" t="str">
        <f>IF(H1866="RPPS",VLOOKUP(A1866,' Legislação Benef - GESCON'!$B$4:$I$2159,3,FALSE),"")</f>
        <v>NÃO</v>
      </c>
      <c r="K1866" s="83" t="str">
        <f>IF(H1866="RPPS",VLOOKUP(A1866,' Legislação Benef - GESCON'!$B$4:$I$2159,6,FALSE),"")</f>
        <v>NÃO</v>
      </c>
      <c r="L1866" s="83" t="str">
        <f>IF(H1866="RPPS",IFERROR(IF(VLOOKUP(A1866,'Suspensão de repasses - GESCON'!$D$3:$J$1048576,7,FALSE)="Validada","SIM","NÃO"),"NÃO"),"")</f>
        <v>NÃO</v>
      </c>
    </row>
    <row r="1867" spans="1:12" s="19" customFormat="1" ht="15" customHeight="1" x14ac:dyDescent="0.25">
      <c r="A1867" s="88" t="s">
        <v>7234</v>
      </c>
      <c r="B1867" s="40" t="s">
        <v>2926</v>
      </c>
      <c r="C1867" s="82" t="s">
        <v>10958</v>
      </c>
      <c r="D1867" s="82"/>
      <c r="E1867" s="82"/>
      <c r="F1867" s="82"/>
      <c r="G1867" s="82"/>
      <c r="H1867" s="40" t="s">
        <v>2</v>
      </c>
      <c r="I1867" s="83" t="str">
        <f>IFERROR(VLOOKUP(A1867,'Alíquotas - CADPREV'!$B$2152:$N$4324,8,FALSE),"")</f>
        <v>NÃO</v>
      </c>
      <c r="J1867" s="83" t="str">
        <f>IF(H1867="RPPS",VLOOKUP(A1867,' Legislação Benef - GESCON'!$B$4:$I$2159,3,FALSE),"")</f>
        <v>NÃO</v>
      </c>
      <c r="K1867" s="83" t="str">
        <f>IF(H1867="RPPS",VLOOKUP(A1867,' Legislação Benef - GESCON'!$B$4:$I$2159,6,FALSE),"")</f>
        <v>NÃO</v>
      </c>
      <c r="L1867" s="83" t="str">
        <f>IF(H1867="RPPS",IFERROR(IF(VLOOKUP(A1867,'Suspensão de repasses - GESCON'!$D$3:$J$1048576,7,FALSE)="Validada","SIM","NÃO"),"NÃO"),"")</f>
        <v>NÃO</v>
      </c>
    </row>
    <row r="1868" spans="1:12" s="19" customFormat="1" ht="15" hidden="1" customHeight="1" x14ac:dyDescent="0.25">
      <c r="A1868" s="88" t="s">
        <v>7235</v>
      </c>
      <c r="B1868" s="40" t="s">
        <v>1356</v>
      </c>
      <c r="C1868" s="82" t="s">
        <v>10959</v>
      </c>
      <c r="D1868" s="82"/>
      <c r="E1868" s="82"/>
      <c r="F1868" s="82"/>
      <c r="G1868" s="82"/>
      <c r="H1868" s="40" t="s">
        <v>4</v>
      </c>
      <c r="I1868" s="83" t="str">
        <f>IFERROR(VLOOKUP(A1868,'Alíquotas - CADPREV'!$B$2152:$N$4324,8,FALSE),"")</f>
        <v/>
      </c>
      <c r="J1868" s="83" t="str">
        <f>IF(H1868="RPPS",VLOOKUP(A1868,' Legislação Benef - GESCON'!$B$4:$I$2159,3,FALSE),"")</f>
        <v/>
      </c>
      <c r="K1868" s="83" t="str">
        <f>IF(H1868="RPPS",VLOOKUP(A1868,' Legislação Benef - GESCON'!$B$4:$I$2159,6,FALSE),"")</f>
        <v/>
      </c>
      <c r="L1868" s="83" t="str">
        <f>IF(H1868="RPPS",IFERROR(IF(VLOOKUP(A1868,'Suspensão de repasses - GESCON'!$D$3:$J$1048576,7,FALSE)="Validada","SIM","NÃO"),"NÃO"),"")</f>
        <v/>
      </c>
    </row>
    <row r="1869" spans="1:12" s="19" customFormat="1" ht="15" hidden="1" customHeight="1" x14ac:dyDescent="0.25">
      <c r="A1869" s="88" t="s">
        <v>7236</v>
      </c>
      <c r="B1869" s="40" t="s">
        <v>1356</v>
      </c>
      <c r="C1869" s="82" t="s">
        <v>10959</v>
      </c>
      <c r="D1869" s="82"/>
      <c r="E1869" s="82"/>
      <c r="F1869" s="82"/>
      <c r="G1869" s="82"/>
      <c r="H1869" s="40" t="s">
        <v>4</v>
      </c>
      <c r="I1869" s="83" t="str">
        <f>IFERROR(VLOOKUP(A1869,'Alíquotas - CADPREV'!$B$2152:$N$4324,8,FALSE),"")</f>
        <v/>
      </c>
      <c r="J1869" s="83" t="str">
        <f>IF(H1869="RPPS",VLOOKUP(A1869,' Legislação Benef - GESCON'!$B$4:$I$2159,3,FALSE),"")</f>
        <v/>
      </c>
      <c r="K1869" s="83" t="str">
        <f>IF(H1869="RPPS",VLOOKUP(A1869,' Legislação Benef - GESCON'!$B$4:$I$2159,6,FALSE),"")</f>
        <v/>
      </c>
      <c r="L1869" s="83" t="str">
        <f>IF(H1869="RPPS",IFERROR(IF(VLOOKUP(A1869,'Suspensão de repasses - GESCON'!$D$3:$J$1048576,7,FALSE)="Validada","SIM","NÃO"),"NÃO"),"")</f>
        <v/>
      </c>
    </row>
    <row r="1870" spans="1:12" s="19" customFormat="1" ht="15" hidden="1" customHeight="1" x14ac:dyDescent="0.25">
      <c r="A1870" s="88" t="s">
        <v>7237</v>
      </c>
      <c r="B1870" s="40" t="s">
        <v>3601</v>
      </c>
      <c r="C1870" s="82" t="s">
        <v>10959</v>
      </c>
      <c r="D1870" s="82"/>
      <c r="E1870" s="82"/>
      <c r="F1870" s="82"/>
      <c r="G1870" s="82"/>
      <c r="H1870" s="40" t="s">
        <v>4</v>
      </c>
      <c r="I1870" s="83" t="str">
        <f>IFERROR(VLOOKUP(A1870,'Alíquotas - CADPREV'!$B$2152:$N$4324,8,FALSE),"")</f>
        <v/>
      </c>
      <c r="J1870" s="83" t="str">
        <f>IF(H1870="RPPS",VLOOKUP(A1870,' Legislação Benef - GESCON'!$B$4:$I$2159,3,FALSE),"")</f>
        <v/>
      </c>
      <c r="K1870" s="83" t="str">
        <f>IF(H1870="RPPS",VLOOKUP(A1870,' Legislação Benef - GESCON'!$B$4:$I$2159,6,FALSE),"")</f>
        <v/>
      </c>
      <c r="L1870" s="83" t="str">
        <f>IF(H1870="RPPS",IFERROR(IF(VLOOKUP(A1870,'Suspensão de repasses - GESCON'!$D$3:$J$1048576,7,FALSE)="Validada","SIM","NÃO"),"NÃO"),"")</f>
        <v/>
      </c>
    </row>
    <row r="1871" spans="1:12" s="19" customFormat="1" ht="15" customHeight="1" x14ac:dyDescent="0.25">
      <c r="A1871" s="88" t="s">
        <v>7238</v>
      </c>
      <c r="B1871" s="40" t="s">
        <v>821</v>
      </c>
      <c r="C1871" s="82" t="s">
        <v>10958</v>
      </c>
      <c r="D1871" s="82">
        <v>392</v>
      </c>
      <c r="E1871" s="82">
        <v>84</v>
      </c>
      <c r="F1871" s="82">
        <v>13</v>
      </c>
      <c r="G1871" s="82">
        <v>489</v>
      </c>
      <c r="H1871" s="40" t="s">
        <v>2</v>
      </c>
      <c r="I1871" s="83" t="str">
        <f>IFERROR(VLOOKUP(A1871,'Alíquotas - CADPREV'!$B$2152:$N$4324,8,FALSE),"")</f>
        <v>SIM</v>
      </c>
      <c r="J1871" s="83" t="str">
        <f>IF(H1871="RPPS",VLOOKUP(A1871,' Legislação Benef - GESCON'!$B$4:$I$2159,3,FALSE),"")</f>
        <v>NÃO</v>
      </c>
      <c r="K1871" s="83" t="str">
        <f>IF(H1871="RPPS",VLOOKUP(A1871,' Legislação Benef - GESCON'!$B$4:$I$2159,6,FALSE),"")</f>
        <v>NÃO</v>
      </c>
      <c r="L1871" s="83" t="str">
        <f>IF(H1871="RPPS",IFERROR(IF(VLOOKUP(A1871,'Suspensão de repasses - GESCON'!$D$3:$J$1048576,7,FALSE)="Validada","SIM","NÃO"),"NÃO"),"")</f>
        <v>NÃO</v>
      </c>
    </row>
    <row r="1872" spans="1:12" s="19" customFormat="1" ht="15" hidden="1" customHeight="1" x14ac:dyDescent="0.25">
      <c r="A1872" s="88" t="s">
        <v>7239</v>
      </c>
      <c r="B1872" s="40" t="s">
        <v>1356</v>
      </c>
      <c r="C1872" s="82" t="s">
        <v>10959</v>
      </c>
      <c r="D1872" s="82"/>
      <c r="E1872" s="82"/>
      <c r="F1872" s="82"/>
      <c r="G1872" s="82"/>
      <c r="H1872" s="40" t="s">
        <v>4</v>
      </c>
      <c r="I1872" s="83" t="str">
        <f>IFERROR(VLOOKUP(A1872,'Alíquotas - CADPREV'!$B$2152:$N$4324,8,FALSE),"")</f>
        <v/>
      </c>
      <c r="J1872" s="83" t="str">
        <f>IF(H1872="RPPS",VLOOKUP(A1872,' Legislação Benef - GESCON'!$B$4:$I$2159,3,FALSE),"")</f>
        <v/>
      </c>
      <c r="K1872" s="83" t="str">
        <f>IF(H1872="RPPS",VLOOKUP(A1872,' Legislação Benef - GESCON'!$B$4:$I$2159,6,FALSE),"")</f>
        <v/>
      </c>
      <c r="L1872" s="83" t="str">
        <f>IF(H1872="RPPS",IFERROR(IF(VLOOKUP(A1872,'Suspensão de repasses - GESCON'!$D$3:$J$1048576,7,FALSE)="Validada","SIM","NÃO"),"NÃO"),"")</f>
        <v/>
      </c>
    </row>
    <row r="1873" spans="1:12" s="19" customFormat="1" ht="15" hidden="1" customHeight="1" x14ac:dyDescent="0.25">
      <c r="A1873" s="88" t="s">
        <v>7240</v>
      </c>
      <c r="B1873" s="40" t="s">
        <v>4626</v>
      </c>
      <c r="C1873" s="82" t="s">
        <v>10959</v>
      </c>
      <c r="D1873" s="82"/>
      <c r="E1873" s="82"/>
      <c r="F1873" s="82"/>
      <c r="G1873" s="82"/>
      <c r="H1873" s="40" t="s">
        <v>4</v>
      </c>
      <c r="I1873" s="83" t="str">
        <f>IFERROR(VLOOKUP(A1873,'Alíquotas - CADPREV'!$B$2152:$N$4324,8,FALSE),"")</f>
        <v/>
      </c>
      <c r="J1873" s="83" t="str">
        <f>IF(H1873="RPPS",VLOOKUP(A1873,' Legislação Benef - GESCON'!$B$4:$I$2159,3,FALSE),"")</f>
        <v/>
      </c>
      <c r="K1873" s="83" t="str">
        <f>IF(H1873="RPPS",VLOOKUP(A1873,' Legislação Benef - GESCON'!$B$4:$I$2159,6,FALSE),"")</f>
        <v/>
      </c>
      <c r="L1873" s="83" t="str">
        <f>IF(H1873="RPPS",IFERROR(IF(VLOOKUP(A1873,'Suspensão de repasses - GESCON'!$D$3:$J$1048576,7,FALSE)="Validada","SIM","NÃO"),"NÃO"),"")</f>
        <v/>
      </c>
    </row>
    <row r="1874" spans="1:12" s="19" customFormat="1" ht="15" hidden="1" customHeight="1" x14ac:dyDescent="0.25">
      <c r="A1874" s="88" t="s">
        <v>7241</v>
      </c>
      <c r="B1874" s="40" t="s">
        <v>2554</v>
      </c>
      <c r="C1874" s="82" t="s">
        <v>10959</v>
      </c>
      <c r="D1874" s="82"/>
      <c r="E1874" s="82"/>
      <c r="F1874" s="82"/>
      <c r="G1874" s="82"/>
      <c r="H1874" s="40" t="s">
        <v>4</v>
      </c>
      <c r="I1874" s="83" t="str">
        <f>IFERROR(VLOOKUP(A1874,'Alíquotas - CADPREV'!$B$2152:$N$4324,8,FALSE),"")</f>
        <v/>
      </c>
      <c r="J1874" s="83" t="str">
        <f>IF(H1874="RPPS",VLOOKUP(A1874,' Legislação Benef - GESCON'!$B$4:$I$2159,3,FALSE),"")</f>
        <v/>
      </c>
      <c r="K1874" s="83" t="str">
        <f>IF(H1874="RPPS",VLOOKUP(A1874,' Legislação Benef - GESCON'!$B$4:$I$2159,6,FALSE),"")</f>
        <v/>
      </c>
      <c r="L1874" s="83" t="str">
        <f>IF(H1874="RPPS",IFERROR(IF(VLOOKUP(A1874,'Suspensão de repasses - GESCON'!$D$3:$J$1048576,7,FALSE)="Validada","SIM","NÃO"),"NÃO"),"")</f>
        <v/>
      </c>
    </row>
    <row r="1875" spans="1:12" s="19" customFormat="1" ht="15" hidden="1" customHeight="1" x14ac:dyDescent="0.25">
      <c r="A1875" s="88" t="s">
        <v>7242</v>
      </c>
      <c r="B1875" s="40" t="s">
        <v>4626</v>
      </c>
      <c r="C1875" s="82" t="s">
        <v>10959</v>
      </c>
      <c r="D1875" s="82"/>
      <c r="E1875" s="82"/>
      <c r="F1875" s="82"/>
      <c r="G1875" s="82"/>
      <c r="H1875" s="40" t="s">
        <v>4</v>
      </c>
      <c r="I1875" s="83" t="str">
        <f>IFERROR(VLOOKUP(A1875,'Alíquotas - CADPREV'!$B$2152:$N$4324,8,FALSE),"")</f>
        <v/>
      </c>
      <c r="J1875" s="83" t="str">
        <f>IF(H1875="RPPS",VLOOKUP(A1875,' Legislação Benef - GESCON'!$B$4:$I$2159,3,FALSE),"")</f>
        <v/>
      </c>
      <c r="K1875" s="83" t="str">
        <f>IF(H1875="RPPS",VLOOKUP(A1875,' Legislação Benef - GESCON'!$B$4:$I$2159,6,FALSE),"")</f>
        <v/>
      </c>
      <c r="L1875" s="83" t="str">
        <f>IF(H1875="RPPS",IFERROR(IF(VLOOKUP(A1875,'Suspensão de repasses - GESCON'!$D$3:$J$1048576,7,FALSE)="Validada","SIM","NÃO"),"NÃO"),"")</f>
        <v/>
      </c>
    </row>
    <row r="1876" spans="1:12" s="19" customFormat="1" ht="15" hidden="1" customHeight="1" x14ac:dyDescent="0.25">
      <c r="A1876" s="88" t="s">
        <v>7243</v>
      </c>
      <c r="B1876" s="40" t="s">
        <v>1356</v>
      </c>
      <c r="C1876" s="82" t="s">
        <v>10959</v>
      </c>
      <c r="D1876" s="82"/>
      <c r="E1876" s="82"/>
      <c r="F1876" s="82"/>
      <c r="G1876" s="82"/>
      <c r="H1876" s="40" t="s">
        <v>4</v>
      </c>
      <c r="I1876" s="83" t="str">
        <f>IFERROR(VLOOKUP(A1876,'Alíquotas - CADPREV'!$B$2152:$N$4324,8,FALSE),"")</f>
        <v/>
      </c>
      <c r="J1876" s="83" t="str">
        <f>IF(H1876="RPPS",VLOOKUP(A1876,' Legislação Benef - GESCON'!$B$4:$I$2159,3,FALSE),"")</f>
        <v/>
      </c>
      <c r="K1876" s="83" t="str">
        <f>IF(H1876="RPPS",VLOOKUP(A1876,' Legislação Benef - GESCON'!$B$4:$I$2159,6,FALSE),"")</f>
        <v/>
      </c>
      <c r="L1876" s="83" t="str">
        <f>IF(H1876="RPPS",IFERROR(IF(VLOOKUP(A1876,'Suspensão de repasses - GESCON'!$D$3:$J$1048576,7,FALSE)="Validada","SIM","NÃO"),"NÃO"),"")</f>
        <v/>
      </c>
    </row>
    <row r="1877" spans="1:12" s="19" customFormat="1" ht="15" hidden="1" customHeight="1" x14ac:dyDescent="0.25">
      <c r="A1877" s="88" t="s">
        <v>7244</v>
      </c>
      <c r="B1877" s="40" t="s">
        <v>3601</v>
      </c>
      <c r="C1877" s="82" t="s">
        <v>10959</v>
      </c>
      <c r="D1877" s="82"/>
      <c r="E1877" s="82"/>
      <c r="F1877" s="82"/>
      <c r="G1877" s="82"/>
      <c r="H1877" s="40" t="s">
        <v>4</v>
      </c>
      <c r="I1877" s="83" t="str">
        <f>IFERROR(VLOOKUP(A1877,'Alíquotas - CADPREV'!$B$2152:$N$4324,8,FALSE),"")</f>
        <v/>
      </c>
      <c r="J1877" s="83" t="str">
        <f>IF(H1877="RPPS",VLOOKUP(A1877,' Legislação Benef - GESCON'!$B$4:$I$2159,3,FALSE),"")</f>
        <v/>
      </c>
      <c r="K1877" s="83" t="str">
        <f>IF(H1877="RPPS",VLOOKUP(A1877,' Legislação Benef - GESCON'!$B$4:$I$2159,6,FALSE),"")</f>
        <v/>
      </c>
      <c r="L1877" s="83" t="str">
        <f>IF(H1877="RPPS",IFERROR(IF(VLOOKUP(A1877,'Suspensão de repasses - GESCON'!$D$3:$J$1048576,7,FALSE)="Validada","SIM","NÃO"),"NÃO"),"")</f>
        <v/>
      </c>
    </row>
    <row r="1878" spans="1:12" s="19" customFormat="1" ht="15" hidden="1" customHeight="1" x14ac:dyDescent="0.25">
      <c r="A1878" s="88" t="s">
        <v>7245</v>
      </c>
      <c r="B1878" s="40" t="s">
        <v>4289</v>
      </c>
      <c r="C1878" s="82" t="s">
        <v>10959</v>
      </c>
      <c r="D1878" s="82"/>
      <c r="E1878" s="82"/>
      <c r="F1878" s="82"/>
      <c r="G1878" s="82"/>
      <c r="H1878" s="40" t="s">
        <v>4</v>
      </c>
      <c r="I1878" s="83" t="str">
        <f>IFERROR(VLOOKUP(A1878,'Alíquotas - CADPREV'!$B$2152:$N$4324,8,FALSE),"")</f>
        <v/>
      </c>
      <c r="J1878" s="83" t="str">
        <f>IF(H1878="RPPS",VLOOKUP(A1878,' Legislação Benef - GESCON'!$B$4:$I$2159,3,FALSE),"")</f>
        <v/>
      </c>
      <c r="K1878" s="83" t="str">
        <f>IF(H1878="RPPS",VLOOKUP(A1878,' Legislação Benef - GESCON'!$B$4:$I$2159,6,FALSE),"")</f>
        <v/>
      </c>
      <c r="L1878" s="83" t="str">
        <f>IF(H1878="RPPS",IFERROR(IF(VLOOKUP(A1878,'Suspensão de repasses - GESCON'!$D$3:$J$1048576,7,FALSE)="Validada","SIM","NÃO"),"NÃO"),"")</f>
        <v/>
      </c>
    </row>
    <row r="1879" spans="1:12" s="19" customFormat="1" ht="15" hidden="1" customHeight="1" x14ac:dyDescent="0.25">
      <c r="A1879" s="88" t="s">
        <v>7246</v>
      </c>
      <c r="B1879" s="40" t="s">
        <v>2758</v>
      </c>
      <c r="C1879" s="82" t="s">
        <v>10959</v>
      </c>
      <c r="D1879" s="82"/>
      <c r="E1879" s="82"/>
      <c r="F1879" s="82"/>
      <c r="G1879" s="82"/>
      <c r="H1879" s="40" t="s">
        <v>4</v>
      </c>
      <c r="I1879" s="83" t="str">
        <f>IFERROR(VLOOKUP(A1879,'Alíquotas - CADPREV'!$B$2152:$N$4324,8,FALSE),"")</f>
        <v/>
      </c>
      <c r="J1879" s="83" t="str">
        <f>IF(H1879="RPPS",VLOOKUP(A1879,' Legislação Benef - GESCON'!$B$4:$I$2159,3,FALSE),"")</f>
        <v/>
      </c>
      <c r="K1879" s="83" t="str">
        <f>IF(H1879="RPPS",VLOOKUP(A1879,' Legislação Benef - GESCON'!$B$4:$I$2159,6,FALSE),"")</f>
        <v/>
      </c>
      <c r="L1879" s="83" t="str">
        <f>IF(H1879="RPPS",IFERROR(IF(VLOOKUP(A1879,'Suspensão de repasses - GESCON'!$D$3:$J$1048576,7,FALSE)="Validada","SIM","NÃO"),"NÃO"),"")</f>
        <v/>
      </c>
    </row>
    <row r="1880" spans="1:12" s="19" customFormat="1" ht="15" customHeight="1" x14ac:dyDescent="0.25">
      <c r="A1880" s="88" t="s">
        <v>7247</v>
      </c>
      <c r="B1880" s="40" t="s">
        <v>901</v>
      </c>
      <c r="C1880" s="82" t="s">
        <v>10958</v>
      </c>
      <c r="D1880" s="82">
        <v>146</v>
      </c>
      <c r="E1880" s="82">
        <v>0</v>
      </c>
      <c r="F1880" s="82">
        <v>0</v>
      </c>
      <c r="G1880" s="82">
        <v>146</v>
      </c>
      <c r="H1880" s="40" t="s">
        <v>2</v>
      </c>
      <c r="I1880" s="83" t="str">
        <f>IFERROR(VLOOKUP(A1880,'Alíquotas - CADPREV'!$B$2152:$N$4324,8,FALSE),"")</f>
        <v>NÃO</v>
      </c>
      <c r="J1880" s="83" t="str">
        <f>IF(H1880="RPPS",VLOOKUP(A1880,' Legislação Benef - GESCON'!$B$4:$I$2159,3,FALSE),"")</f>
        <v>NÃO</v>
      </c>
      <c r="K1880" s="83" t="str">
        <f>IF(H1880="RPPS",VLOOKUP(A1880,' Legislação Benef - GESCON'!$B$4:$I$2159,6,FALSE),"")</f>
        <v>NÃO</v>
      </c>
      <c r="L1880" s="83" t="str">
        <f>IF(H1880="RPPS",IFERROR(IF(VLOOKUP(A1880,'Suspensão de repasses - GESCON'!$D$3:$J$1048576,7,FALSE)="Validada","SIM","NÃO"),"NÃO"),"")</f>
        <v>NÃO</v>
      </c>
    </row>
    <row r="1881" spans="1:12" s="19" customFormat="1" ht="15" hidden="1" customHeight="1" x14ac:dyDescent="0.25">
      <c r="A1881" s="88" t="s">
        <v>7248</v>
      </c>
      <c r="B1881" s="40" t="s">
        <v>1356</v>
      </c>
      <c r="C1881" s="82" t="s">
        <v>10959</v>
      </c>
      <c r="D1881" s="82"/>
      <c r="E1881" s="82"/>
      <c r="F1881" s="82"/>
      <c r="G1881" s="82"/>
      <c r="H1881" s="40" t="s">
        <v>4</v>
      </c>
      <c r="I1881" s="83" t="str">
        <f>IFERROR(VLOOKUP(A1881,'Alíquotas - CADPREV'!$B$2152:$N$4324,8,FALSE),"")</f>
        <v/>
      </c>
      <c r="J1881" s="83" t="str">
        <f>IF(H1881="RPPS",VLOOKUP(A1881,' Legislação Benef - GESCON'!$B$4:$I$2159,3,FALSE),"")</f>
        <v/>
      </c>
      <c r="K1881" s="83" t="str">
        <f>IF(H1881="RPPS",VLOOKUP(A1881,' Legislação Benef - GESCON'!$B$4:$I$2159,6,FALSE),"")</f>
        <v/>
      </c>
      <c r="L1881" s="83" t="str">
        <f>IF(H1881="RPPS",IFERROR(IF(VLOOKUP(A1881,'Suspensão de repasses - GESCON'!$D$3:$J$1048576,7,FALSE)="Validada","SIM","NÃO"),"NÃO"),"")</f>
        <v/>
      </c>
    </row>
    <row r="1882" spans="1:12" s="19" customFormat="1" ht="15" hidden="1" customHeight="1" x14ac:dyDescent="0.25">
      <c r="A1882" s="88" t="s">
        <v>7249</v>
      </c>
      <c r="B1882" s="40" t="s">
        <v>215</v>
      </c>
      <c r="C1882" s="82" t="s">
        <v>10959</v>
      </c>
      <c r="D1882" s="82"/>
      <c r="E1882" s="82"/>
      <c r="F1882" s="82"/>
      <c r="G1882" s="82"/>
      <c r="H1882" s="40" t="s">
        <v>4</v>
      </c>
      <c r="I1882" s="83" t="str">
        <f>IFERROR(VLOOKUP(A1882,'Alíquotas - CADPREV'!$B$2152:$N$4324,8,FALSE),"")</f>
        <v/>
      </c>
      <c r="J1882" s="83" t="str">
        <f>IF(H1882="RPPS",VLOOKUP(A1882,' Legislação Benef - GESCON'!$B$4:$I$2159,3,FALSE),"")</f>
        <v/>
      </c>
      <c r="K1882" s="83" t="str">
        <f>IF(H1882="RPPS",VLOOKUP(A1882,' Legislação Benef - GESCON'!$B$4:$I$2159,6,FALSE),"")</f>
        <v/>
      </c>
      <c r="L1882" s="83" t="str">
        <f>IF(H1882="RPPS",IFERROR(IF(VLOOKUP(A1882,'Suspensão de repasses - GESCON'!$D$3:$J$1048576,7,FALSE)="Validada","SIM","NÃO"),"NÃO"),"")</f>
        <v/>
      </c>
    </row>
    <row r="1883" spans="1:12" s="19" customFormat="1" ht="15" customHeight="1" x14ac:dyDescent="0.25">
      <c r="A1883" s="88" t="s">
        <v>7250</v>
      </c>
      <c r="B1883" s="40" t="s">
        <v>2758</v>
      </c>
      <c r="C1883" s="82" t="s">
        <v>10958</v>
      </c>
      <c r="D1883" s="82">
        <v>2135</v>
      </c>
      <c r="E1883" s="82">
        <v>759</v>
      </c>
      <c r="F1883" s="82">
        <v>169</v>
      </c>
      <c r="G1883" s="82">
        <v>3063</v>
      </c>
      <c r="H1883" s="40" t="s">
        <v>2</v>
      </c>
      <c r="I1883" s="83" t="str">
        <f>IFERROR(VLOOKUP(A1883,'Alíquotas - CADPREV'!$B$2152:$N$4324,8,FALSE),"")</f>
        <v>NÃO</v>
      </c>
      <c r="J1883" s="83" t="str">
        <f>IF(H1883="RPPS",VLOOKUP(A1883,' Legislação Benef - GESCON'!$B$4:$I$2159,3,FALSE),"")</f>
        <v>NÃO</v>
      </c>
      <c r="K1883" s="83" t="str">
        <f>IF(H1883="RPPS",VLOOKUP(A1883,' Legislação Benef - GESCON'!$B$4:$I$2159,6,FALSE),"")</f>
        <v>NÃO</v>
      </c>
      <c r="L1883" s="83" t="str">
        <f>IF(H1883="RPPS",IFERROR(IF(VLOOKUP(A1883,'Suspensão de repasses - GESCON'!$D$3:$J$1048576,7,FALSE)="Validada","SIM","NÃO"),"NÃO"),"")</f>
        <v>NÃO</v>
      </c>
    </row>
    <row r="1884" spans="1:12" s="19" customFormat="1" ht="15" hidden="1" customHeight="1" x14ac:dyDescent="0.25">
      <c r="A1884" s="88" t="s">
        <v>7251</v>
      </c>
      <c r="B1884" s="40" t="s">
        <v>4559</v>
      </c>
      <c r="C1884" s="82" t="s">
        <v>10959</v>
      </c>
      <c r="D1884" s="82"/>
      <c r="E1884" s="82"/>
      <c r="F1884" s="82"/>
      <c r="G1884" s="82"/>
      <c r="H1884" s="40" t="s">
        <v>4</v>
      </c>
      <c r="I1884" s="83" t="str">
        <f>IFERROR(VLOOKUP(A1884,'Alíquotas - CADPREV'!$B$2152:$N$4324,8,FALSE),"")</f>
        <v/>
      </c>
      <c r="J1884" s="83" t="str">
        <f>IF(H1884="RPPS",VLOOKUP(A1884,' Legislação Benef - GESCON'!$B$4:$I$2159,3,FALSE),"")</f>
        <v/>
      </c>
      <c r="K1884" s="83" t="str">
        <f>IF(H1884="RPPS",VLOOKUP(A1884,' Legislação Benef - GESCON'!$B$4:$I$2159,6,FALSE),"")</f>
        <v/>
      </c>
      <c r="L1884" s="83" t="str">
        <f>IF(H1884="RPPS",IFERROR(IF(VLOOKUP(A1884,'Suspensão de repasses - GESCON'!$D$3:$J$1048576,7,FALSE)="Validada","SIM","NÃO"),"NÃO"),"")</f>
        <v/>
      </c>
    </row>
    <row r="1885" spans="1:12" s="19" customFormat="1" ht="15" customHeight="1" x14ac:dyDescent="0.25">
      <c r="A1885" s="88" t="s">
        <v>7252</v>
      </c>
      <c r="B1885" s="40" t="s">
        <v>4626</v>
      </c>
      <c r="C1885" s="82" t="s">
        <v>10958</v>
      </c>
      <c r="D1885" s="82">
        <v>1266</v>
      </c>
      <c r="E1885" s="82">
        <v>424</v>
      </c>
      <c r="F1885" s="82">
        <v>127</v>
      </c>
      <c r="G1885" s="82">
        <v>1817</v>
      </c>
      <c r="H1885" s="40" t="s">
        <v>2</v>
      </c>
      <c r="I1885" s="83" t="str">
        <f>IFERROR(VLOOKUP(A1885,'Alíquotas - CADPREV'!$B$2152:$N$4324,8,FALSE),"")</f>
        <v>SIM</v>
      </c>
      <c r="J1885" s="83" t="str">
        <f>IF(H1885="RPPS",VLOOKUP(A1885,' Legislação Benef - GESCON'!$B$4:$I$2159,3,FALSE),"")</f>
        <v>NÃO</v>
      </c>
      <c r="K1885" s="83" t="str">
        <f>IF(H1885="RPPS",VLOOKUP(A1885,' Legislação Benef - GESCON'!$B$4:$I$2159,6,FALSE),"")</f>
        <v>NÃO</v>
      </c>
      <c r="L1885" s="83" t="str">
        <f>IF(H1885="RPPS",IFERROR(IF(VLOOKUP(A1885,'Suspensão de repasses - GESCON'!$D$3:$J$1048576,7,FALSE)="Validada","SIM","NÃO"),"NÃO"),"")</f>
        <v>SIM</v>
      </c>
    </row>
    <row r="1886" spans="1:12" s="19" customFormat="1" ht="15" customHeight="1" x14ac:dyDescent="0.25">
      <c r="A1886" s="88" t="s">
        <v>7253</v>
      </c>
      <c r="B1886" s="40" t="s">
        <v>3812</v>
      </c>
      <c r="C1886" s="82" t="s">
        <v>10958</v>
      </c>
      <c r="D1886" s="82">
        <v>478</v>
      </c>
      <c r="E1886" s="82">
        <v>381</v>
      </c>
      <c r="F1886" s="82">
        <v>75</v>
      </c>
      <c r="G1886" s="82">
        <v>934</v>
      </c>
      <c r="H1886" s="40" t="s">
        <v>2</v>
      </c>
      <c r="I1886" s="83" t="str">
        <f>IFERROR(VLOOKUP(A1886,'Alíquotas - CADPREV'!$B$2152:$N$4324,8,FALSE),"")</f>
        <v>SIM</v>
      </c>
      <c r="J1886" s="83" t="str">
        <f>IF(H1886="RPPS",VLOOKUP(A1886,' Legislação Benef - GESCON'!$B$4:$I$2159,3,FALSE),"")</f>
        <v>NÃO</v>
      </c>
      <c r="K1886" s="83" t="str">
        <f>IF(H1886="RPPS",VLOOKUP(A1886,' Legislação Benef - GESCON'!$B$4:$I$2159,6,FALSE),"")</f>
        <v>NÃO</v>
      </c>
      <c r="L1886" s="83" t="str">
        <f>IF(H1886="RPPS",IFERROR(IF(VLOOKUP(A1886,'Suspensão de repasses - GESCON'!$D$3:$J$1048576,7,FALSE)="Validada","SIM","NÃO"),"NÃO"),"")</f>
        <v>NÃO</v>
      </c>
    </row>
    <row r="1887" spans="1:12" s="19" customFormat="1" ht="15" customHeight="1" x14ac:dyDescent="0.25">
      <c r="A1887" s="88" t="s">
        <v>7254</v>
      </c>
      <c r="B1887" s="40" t="s">
        <v>4289</v>
      </c>
      <c r="C1887" s="82" t="s">
        <v>10958</v>
      </c>
      <c r="D1887" s="82">
        <v>468</v>
      </c>
      <c r="E1887" s="82">
        <v>64</v>
      </c>
      <c r="F1887" s="82">
        <v>10</v>
      </c>
      <c r="G1887" s="82">
        <v>542</v>
      </c>
      <c r="H1887" s="40" t="s">
        <v>2</v>
      </c>
      <c r="I1887" s="83" t="str">
        <f>IFERROR(VLOOKUP(A1887,'Alíquotas - CADPREV'!$B$2152:$N$4324,8,FALSE),"")</f>
        <v>NÃO</v>
      </c>
      <c r="J1887" s="83" t="str">
        <f>IF(H1887="RPPS",VLOOKUP(A1887,' Legislação Benef - GESCON'!$B$4:$I$2159,3,FALSE),"")</f>
        <v>NÃO</v>
      </c>
      <c r="K1887" s="83" t="str">
        <f>IF(H1887="RPPS",VLOOKUP(A1887,' Legislação Benef - GESCON'!$B$4:$I$2159,6,FALSE),"")</f>
        <v>NÃO</v>
      </c>
      <c r="L1887" s="83" t="str">
        <f>IF(H1887="RPPS",IFERROR(IF(VLOOKUP(A1887,'Suspensão de repasses - GESCON'!$D$3:$J$1048576,7,FALSE)="Validada","SIM","NÃO"),"NÃO"),"")</f>
        <v>NÃO</v>
      </c>
    </row>
    <row r="1888" spans="1:12" s="19" customFormat="1" ht="15" hidden="1" customHeight="1" x14ac:dyDescent="0.25">
      <c r="A1888" s="88" t="s">
        <v>7255</v>
      </c>
      <c r="B1888" s="40" t="s">
        <v>2413</v>
      </c>
      <c r="C1888" s="82" t="s">
        <v>10959</v>
      </c>
      <c r="D1888" s="82"/>
      <c r="E1888" s="82"/>
      <c r="F1888" s="82"/>
      <c r="G1888" s="82"/>
      <c r="H1888" s="40" t="s">
        <v>4</v>
      </c>
      <c r="I1888" s="83" t="str">
        <f>IFERROR(VLOOKUP(A1888,'Alíquotas - CADPREV'!$B$2152:$N$4324,8,FALSE),"")</f>
        <v/>
      </c>
      <c r="J1888" s="83" t="str">
        <f>IF(H1888="RPPS",VLOOKUP(A1888,' Legislação Benef - GESCON'!$B$4:$I$2159,3,FALSE),"")</f>
        <v/>
      </c>
      <c r="K1888" s="83" t="str">
        <f>IF(H1888="RPPS",VLOOKUP(A1888,' Legislação Benef - GESCON'!$B$4:$I$2159,6,FALSE),"")</f>
        <v/>
      </c>
      <c r="L1888" s="83" t="str">
        <f>IF(H1888="RPPS",IFERROR(IF(VLOOKUP(A1888,'Suspensão de repasses - GESCON'!$D$3:$J$1048576,7,FALSE)="Validada","SIM","NÃO"),"NÃO"),"")</f>
        <v/>
      </c>
    </row>
    <row r="1889" spans="1:12" s="19" customFormat="1" ht="15" customHeight="1" x14ac:dyDescent="0.25">
      <c r="A1889" s="88" t="s">
        <v>7256</v>
      </c>
      <c r="B1889" s="40" t="s">
        <v>3812</v>
      </c>
      <c r="C1889" s="82" t="s">
        <v>10958</v>
      </c>
      <c r="D1889" s="82">
        <v>140</v>
      </c>
      <c r="E1889" s="82">
        <v>14</v>
      </c>
      <c r="F1889" s="82">
        <v>6</v>
      </c>
      <c r="G1889" s="82">
        <v>160</v>
      </c>
      <c r="H1889" s="40" t="s">
        <v>2</v>
      </c>
      <c r="I1889" s="83" t="str">
        <f>IFERROR(VLOOKUP(A1889,'Alíquotas - CADPREV'!$B$2152:$N$4324,8,FALSE),"")</f>
        <v>NÃO</v>
      </c>
      <c r="J1889" s="83" t="str">
        <f>IF(H1889="RPPS",VLOOKUP(A1889,' Legislação Benef - GESCON'!$B$4:$I$2159,3,FALSE),"")</f>
        <v>NÃO</v>
      </c>
      <c r="K1889" s="83" t="str">
        <f>IF(H1889="RPPS",VLOOKUP(A1889,' Legislação Benef - GESCON'!$B$4:$I$2159,6,FALSE),"")</f>
        <v>NÃO</v>
      </c>
      <c r="L1889" s="83" t="str">
        <f>IF(H1889="RPPS",IFERROR(IF(VLOOKUP(A1889,'Suspensão de repasses - GESCON'!$D$3:$J$1048576,7,FALSE)="Validada","SIM","NÃO"),"NÃO"),"")</f>
        <v>NÃO</v>
      </c>
    </row>
    <row r="1890" spans="1:12" s="19" customFormat="1" ht="15" hidden="1" customHeight="1" x14ac:dyDescent="0.25">
      <c r="A1890" s="88" t="s">
        <v>7257</v>
      </c>
      <c r="B1890" s="40" t="s">
        <v>4289</v>
      </c>
      <c r="C1890" s="82" t="s">
        <v>10959</v>
      </c>
      <c r="D1890" s="82"/>
      <c r="E1890" s="82"/>
      <c r="F1890" s="82"/>
      <c r="G1890" s="82"/>
      <c r="H1890" s="40" t="s">
        <v>4</v>
      </c>
      <c r="I1890" s="83" t="str">
        <f>IFERROR(VLOOKUP(A1890,'Alíquotas - CADPREV'!$B$2152:$N$4324,8,FALSE),"")</f>
        <v/>
      </c>
      <c r="J1890" s="83" t="str">
        <f>IF(H1890="RPPS",VLOOKUP(A1890,' Legislação Benef - GESCON'!$B$4:$I$2159,3,FALSE),"")</f>
        <v/>
      </c>
      <c r="K1890" s="83" t="str">
        <f>IF(H1890="RPPS",VLOOKUP(A1890,' Legislação Benef - GESCON'!$B$4:$I$2159,6,FALSE),"")</f>
        <v/>
      </c>
      <c r="L1890" s="83" t="str">
        <f>IF(H1890="RPPS",IFERROR(IF(VLOOKUP(A1890,'Suspensão de repasses - GESCON'!$D$3:$J$1048576,7,FALSE)="Validada","SIM","NÃO"),"NÃO"),"")</f>
        <v/>
      </c>
    </row>
    <row r="1891" spans="1:12" s="19" customFormat="1" ht="15" hidden="1" customHeight="1" x14ac:dyDescent="0.25">
      <c r="A1891" s="88" t="s">
        <v>7258</v>
      </c>
      <c r="B1891" s="40" t="s">
        <v>4289</v>
      </c>
      <c r="C1891" s="82" t="s">
        <v>10959</v>
      </c>
      <c r="D1891" s="82"/>
      <c r="E1891" s="82"/>
      <c r="F1891" s="82"/>
      <c r="G1891" s="82"/>
      <c r="H1891" s="40" t="s">
        <v>4</v>
      </c>
      <c r="I1891" s="83" t="str">
        <f>IFERROR(VLOOKUP(A1891,'Alíquotas - CADPREV'!$B$2152:$N$4324,8,FALSE),"")</f>
        <v/>
      </c>
      <c r="J1891" s="83" t="str">
        <f>IF(H1891="RPPS",VLOOKUP(A1891,' Legislação Benef - GESCON'!$B$4:$I$2159,3,FALSE),"")</f>
        <v/>
      </c>
      <c r="K1891" s="83" t="str">
        <f>IF(H1891="RPPS",VLOOKUP(A1891,' Legislação Benef - GESCON'!$B$4:$I$2159,6,FALSE),"")</f>
        <v/>
      </c>
      <c r="L1891" s="83" t="str">
        <f>IF(H1891="RPPS",IFERROR(IF(VLOOKUP(A1891,'Suspensão de repasses - GESCON'!$D$3:$J$1048576,7,FALSE)="Validada","SIM","NÃO"),"NÃO"),"")</f>
        <v/>
      </c>
    </row>
    <row r="1892" spans="1:12" s="19" customFormat="1" ht="15" customHeight="1" x14ac:dyDescent="0.25">
      <c r="A1892" s="88" t="s">
        <v>7259</v>
      </c>
      <c r="B1892" s="40" t="s">
        <v>4626</v>
      </c>
      <c r="C1892" s="82" t="s">
        <v>10958</v>
      </c>
      <c r="D1892" s="82">
        <v>165</v>
      </c>
      <c r="E1892" s="82">
        <v>59</v>
      </c>
      <c r="F1892" s="82">
        <v>17</v>
      </c>
      <c r="G1892" s="82">
        <v>241</v>
      </c>
      <c r="H1892" s="40" t="s">
        <v>2</v>
      </c>
      <c r="I1892" s="83" t="str">
        <f>IFERROR(VLOOKUP(A1892,'Alíquotas - CADPREV'!$B$2152:$N$4324,8,FALSE),"")</f>
        <v>NÃO</v>
      </c>
      <c r="J1892" s="83" t="str">
        <f>IF(H1892="RPPS",VLOOKUP(A1892,' Legislação Benef - GESCON'!$B$4:$I$2159,3,FALSE),"")</f>
        <v>NÃO</v>
      </c>
      <c r="K1892" s="83" t="str">
        <f>IF(H1892="RPPS",VLOOKUP(A1892,' Legislação Benef - GESCON'!$B$4:$I$2159,6,FALSE),"")</f>
        <v>NÃO</v>
      </c>
      <c r="L1892" s="83" t="str">
        <f>IF(H1892="RPPS",IFERROR(IF(VLOOKUP(A1892,'Suspensão de repasses - GESCON'!$D$3:$J$1048576,7,FALSE)="Validada","SIM","NÃO"),"NÃO"),"")</f>
        <v>NÃO</v>
      </c>
    </row>
    <row r="1893" spans="1:12" s="19" customFormat="1" ht="15" customHeight="1" x14ac:dyDescent="0.25">
      <c r="A1893" s="88" t="s">
        <v>7260</v>
      </c>
      <c r="B1893" s="40" t="s">
        <v>2274</v>
      </c>
      <c r="C1893" s="82" t="s">
        <v>10958</v>
      </c>
      <c r="D1893" s="82">
        <v>153</v>
      </c>
      <c r="E1893" s="82">
        <v>11</v>
      </c>
      <c r="F1893" s="82">
        <v>1</v>
      </c>
      <c r="G1893" s="82">
        <v>165</v>
      </c>
      <c r="H1893" s="40" t="s">
        <v>2</v>
      </c>
      <c r="I1893" s="83" t="str">
        <f>IFERROR(VLOOKUP(A1893,'Alíquotas - CADPREV'!$B$2152:$N$4324,8,FALSE),"")</f>
        <v>SIM</v>
      </c>
      <c r="J1893" s="83" t="str">
        <f>IF(H1893="RPPS",VLOOKUP(A1893,' Legislação Benef - GESCON'!$B$4:$I$2159,3,FALSE),"")</f>
        <v>NÃO</v>
      </c>
      <c r="K1893" s="83" t="str">
        <f>IF(H1893="RPPS",VLOOKUP(A1893,' Legislação Benef - GESCON'!$B$4:$I$2159,6,FALSE),"")</f>
        <v>NÃO</v>
      </c>
      <c r="L1893" s="83" t="str">
        <f>IF(H1893="RPPS",IFERROR(IF(VLOOKUP(A1893,'Suspensão de repasses - GESCON'!$D$3:$J$1048576,7,FALSE)="Validada","SIM","NÃO"),"NÃO"),"")</f>
        <v>NÃO</v>
      </c>
    </row>
    <row r="1894" spans="1:12" s="19" customFormat="1" ht="15" hidden="1" customHeight="1" x14ac:dyDescent="0.25">
      <c r="A1894" s="88" t="s">
        <v>7261</v>
      </c>
      <c r="B1894" s="40" t="s">
        <v>3812</v>
      </c>
      <c r="C1894" s="82" t="s">
        <v>10959</v>
      </c>
      <c r="D1894" s="82"/>
      <c r="E1894" s="82"/>
      <c r="F1894" s="82"/>
      <c r="G1894" s="82"/>
      <c r="H1894" s="40" t="s">
        <v>4</v>
      </c>
      <c r="I1894" s="83" t="str">
        <f>IFERROR(VLOOKUP(A1894,'Alíquotas - CADPREV'!$B$2152:$N$4324,8,FALSE),"")</f>
        <v/>
      </c>
      <c r="J1894" s="83" t="str">
        <f>IF(H1894="RPPS",VLOOKUP(A1894,' Legislação Benef - GESCON'!$B$4:$I$2159,3,FALSE),"")</f>
        <v/>
      </c>
      <c r="K1894" s="83" t="str">
        <f>IF(H1894="RPPS",VLOOKUP(A1894,' Legislação Benef - GESCON'!$B$4:$I$2159,6,FALSE),"")</f>
        <v/>
      </c>
      <c r="L1894" s="83" t="str">
        <f>IF(H1894="RPPS",IFERROR(IF(VLOOKUP(A1894,'Suspensão de repasses - GESCON'!$D$3:$J$1048576,7,FALSE)="Validada","SIM","NÃO"),"NÃO"),"")</f>
        <v/>
      </c>
    </row>
    <row r="1895" spans="1:12" s="19" customFormat="1" ht="15" hidden="1" customHeight="1" x14ac:dyDescent="0.25">
      <c r="A1895" s="88" t="s">
        <v>7262</v>
      </c>
      <c r="B1895" s="40" t="s">
        <v>215</v>
      </c>
      <c r="C1895" s="82" t="s">
        <v>10959</v>
      </c>
      <c r="D1895" s="82"/>
      <c r="E1895" s="82"/>
      <c r="F1895" s="82"/>
      <c r="G1895" s="82"/>
      <c r="H1895" s="40" t="s">
        <v>4</v>
      </c>
      <c r="I1895" s="83" t="str">
        <f>IFERROR(VLOOKUP(A1895,'Alíquotas - CADPREV'!$B$2152:$N$4324,8,FALSE),"")</f>
        <v/>
      </c>
      <c r="J1895" s="83" t="str">
        <f>IF(H1895="RPPS",VLOOKUP(A1895,' Legislação Benef - GESCON'!$B$4:$I$2159,3,FALSE),"")</f>
        <v/>
      </c>
      <c r="K1895" s="83" t="str">
        <f>IF(H1895="RPPS",VLOOKUP(A1895,' Legislação Benef - GESCON'!$B$4:$I$2159,6,FALSE),"")</f>
        <v/>
      </c>
      <c r="L1895" s="83" t="str">
        <f>IF(H1895="RPPS",IFERROR(IF(VLOOKUP(A1895,'Suspensão de repasses - GESCON'!$D$3:$J$1048576,7,FALSE)="Validada","SIM","NÃO"),"NÃO"),"")</f>
        <v/>
      </c>
    </row>
    <row r="1896" spans="1:12" s="19" customFormat="1" ht="15" hidden="1" customHeight="1" x14ac:dyDescent="0.25">
      <c r="A1896" s="88" t="s">
        <v>7263</v>
      </c>
      <c r="B1896" s="40" t="s">
        <v>4626</v>
      </c>
      <c r="C1896" s="82" t="s">
        <v>10959</v>
      </c>
      <c r="D1896" s="82"/>
      <c r="E1896" s="82"/>
      <c r="F1896" s="82"/>
      <c r="G1896" s="82"/>
      <c r="H1896" s="40" t="s">
        <v>4</v>
      </c>
      <c r="I1896" s="83" t="str">
        <f>IFERROR(VLOOKUP(A1896,'Alíquotas - CADPREV'!$B$2152:$N$4324,8,FALSE),"")</f>
        <v/>
      </c>
      <c r="J1896" s="83" t="str">
        <f>IF(H1896="RPPS",VLOOKUP(A1896,' Legislação Benef - GESCON'!$B$4:$I$2159,3,FALSE),"")</f>
        <v/>
      </c>
      <c r="K1896" s="83" t="str">
        <f>IF(H1896="RPPS",VLOOKUP(A1896,' Legislação Benef - GESCON'!$B$4:$I$2159,6,FALSE),"")</f>
        <v/>
      </c>
      <c r="L1896" s="83" t="str">
        <f>IF(H1896="RPPS",IFERROR(IF(VLOOKUP(A1896,'Suspensão de repasses - GESCON'!$D$3:$J$1048576,7,FALSE)="Validada","SIM","NÃO"),"NÃO"),"")</f>
        <v/>
      </c>
    </row>
    <row r="1897" spans="1:12" s="19" customFormat="1" ht="15" hidden="1" customHeight="1" x14ac:dyDescent="0.25">
      <c r="A1897" s="88" t="s">
        <v>7264</v>
      </c>
      <c r="B1897" s="40" t="s">
        <v>2926</v>
      </c>
      <c r="C1897" s="82" t="s">
        <v>10959</v>
      </c>
      <c r="D1897" s="82"/>
      <c r="E1897" s="82"/>
      <c r="F1897" s="82"/>
      <c r="G1897" s="82"/>
      <c r="H1897" s="40" t="s">
        <v>4</v>
      </c>
      <c r="I1897" s="83" t="str">
        <f>IFERROR(VLOOKUP(A1897,'Alíquotas - CADPREV'!$B$2152:$N$4324,8,FALSE),"")</f>
        <v/>
      </c>
      <c r="J1897" s="83" t="str">
        <f>IF(H1897="RPPS",VLOOKUP(A1897,' Legislação Benef - GESCON'!$B$4:$I$2159,3,FALSE),"")</f>
        <v/>
      </c>
      <c r="K1897" s="83" t="str">
        <f>IF(H1897="RPPS",VLOOKUP(A1897,' Legislação Benef - GESCON'!$B$4:$I$2159,6,FALSE),"")</f>
        <v/>
      </c>
      <c r="L1897" s="83" t="str">
        <f>IF(H1897="RPPS",IFERROR(IF(VLOOKUP(A1897,'Suspensão de repasses - GESCON'!$D$3:$J$1048576,7,FALSE)="Validada","SIM","NÃO"),"NÃO"),"")</f>
        <v/>
      </c>
    </row>
    <row r="1898" spans="1:12" s="19" customFormat="1" ht="15" hidden="1" customHeight="1" x14ac:dyDescent="0.25">
      <c r="A1898" s="88" t="s">
        <v>7265</v>
      </c>
      <c r="B1898" s="40" t="s">
        <v>3812</v>
      </c>
      <c r="C1898" s="82" t="s">
        <v>10959</v>
      </c>
      <c r="D1898" s="82"/>
      <c r="E1898" s="82"/>
      <c r="F1898" s="82"/>
      <c r="G1898" s="82"/>
      <c r="H1898" s="40" t="s">
        <v>4</v>
      </c>
      <c r="I1898" s="83" t="str">
        <f>IFERROR(VLOOKUP(A1898,'Alíquotas - CADPREV'!$B$2152:$N$4324,8,FALSE),"")</f>
        <v/>
      </c>
      <c r="J1898" s="83" t="str">
        <f>IF(H1898="RPPS",VLOOKUP(A1898,' Legislação Benef - GESCON'!$B$4:$I$2159,3,FALSE),"")</f>
        <v/>
      </c>
      <c r="K1898" s="83" t="str">
        <f>IF(H1898="RPPS",VLOOKUP(A1898,' Legislação Benef - GESCON'!$B$4:$I$2159,6,FALSE),"")</f>
        <v/>
      </c>
      <c r="L1898" s="83" t="str">
        <f>IF(H1898="RPPS",IFERROR(IF(VLOOKUP(A1898,'Suspensão de repasses - GESCON'!$D$3:$J$1048576,7,FALSE)="Validada","SIM","NÃO"),"NÃO"),"")</f>
        <v/>
      </c>
    </row>
    <row r="1899" spans="1:12" s="19" customFormat="1" ht="15" customHeight="1" x14ac:dyDescent="0.25">
      <c r="A1899" s="88" t="s">
        <v>7266</v>
      </c>
      <c r="B1899" s="40" t="s">
        <v>2274</v>
      </c>
      <c r="C1899" s="82" t="s">
        <v>10958</v>
      </c>
      <c r="D1899" s="82">
        <v>128</v>
      </c>
      <c r="E1899" s="82">
        <v>27</v>
      </c>
      <c r="F1899" s="82">
        <v>16</v>
      </c>
      <c r="G1899" s="82">
        <v>171</v>
      </c>
      <c r="H1899" s="40" t="s">
        <v>2</v>
      </c>
      <c r="I1899" s="83" t="str">
        <f>IFERROR(VLOOKUP(A1899,'Alíquotas - CADPREV'!$B$2152:$N$4324,8,FALSE),"")</f>
        <v>NÃO</v>
      </c>
      <c r="J1899" s="83" t="str">
        <f>IF(H1899="RPPS",VLOOKUP(A1899,' Legislação Benef - GESCON'!$B$4:$I$2159,3,FALSE),"")</f>
        <v>NÃO</v>
      </c>
      <c r="K1899" s="83" t="str">
        <f>IF(H1899="RPPS",VLOOKUP(A1899,' Legislação Benef - GESCON'!$B$4:$I$2159,6,FALSE),"")</f>
        <v>SIM</v>
      </c>
      <c r="L1899" s="83" t="str">
        <f>IF(H1899="RPPS",IFERROR(IF(VLOOKUP(A1899,'Suspensão de repasses - GESCON'!$D$3:$J$1048576,7,FALSE)="Validada","SIM","NÃO"),"NÃO"),"")</f>
        <v>SIM</v>
      </c>
    </row>
    <row r="1900" spans="1:12" s="19" customFormat="1" ht="15" hidden="1" customHeight="1" x14ac:dyDescent="0.25">
      <c r="A1900" s="88" t="s">
        <v>7267</v>
      </c>
      <c r="B1900" s="40" t="s">
        <v>3143</v>
      </c>
      <c r="C1900" s="82" t="s">
        <v>10959</v>
      </c>
      <c r="D1900" s="82"/>
      <c r="E1900" s="82"/>
      <c r="F1900" s="82"/>
      <c r="G1900" s="82"/>
      <c r="H1900" s="40" t="s">
        <v>4</v>
      </c>
      <c r="I1900" s="83" t="str">
        <f>IFERROR(VLOOKUP(A1900,'Alíquotas - CADPREV'!$B$2152:$N$4324,8,FALSE),"")</f>
        <v/>
      </c>
      <c r="J1900" s="83" t="str">
        <f>IF(H1900="RPPS",VLOOKUP(A1900,' Legislação Benef - GESCON'!$B$4:$I$2159,3,FALSE),"")</f>
        <v/>
      </c>
      <c r="K1900" s="83" t="str">
        <f>IF(H1900="RPPS",VLOOKUP(A1900,' Legislação Benef - GESCON'!$B$4:$I$2159,6,FALSE),"")</f>
        <v/>
      </c>
      <c r="L1900" s="83" t="str">
        <f>IF(H1900="RPPS",IFERROR(IF(VLOOKUP(A1900,'Suspensão de repasses - GESCON'!$D$3:$J$1048576,7,FALSE)="Validada","SIM","NÃO"),"NÃO"),"")</f>
        <v/>
      </c>
    </row>
    <row r="1901" spans="1:12" s="19" customFormat="1" ht="15" hidden="1" customHeight="1" x14ac:dyDescent="0.25">
      <c r="A1901" s="88" t="s">
        <v>7268</v>
      </c>
      <c r="B1901" s="40" t="s">
        <v>4559</v>
      </c>
      <c r="C1901" s="82" t="s">
        <v>10959</v>
      </c>
      <c r="D1901" s="82"/>
      <c r="E1901" s="82"/>
      <c r="F1901" s="82"/>
      <c r="G1901" s="82"/>
      <c r="H1901" s="40" t="s">
        <v>4</v>
      </c>
      <c r="I1901" s="83" t="str">
        <f>IFERROR(VLOOKUP(A1901,'Alíquotas - CADPREV'!$B$2152:$N$4324,8,FALSE),"")</f>
        <v/>
      </c>
      <c r="J1901" s="83" t="str">
        <f>IF(H1901="RPPS",VLOOKUP(A1901,' Legislação Benef - GESCON'!$B$4:$I$2159,3,FALSE),"")</f>
        <v/>
      </c>
      <c r="K1901" s="83" t="str">
        <f>IF(H1901="RPPS",VLOOKUP(A1901,' Legislação Benef - GESCON'!$B$4:$I$2159,6,FALSE),"")</f>
        <v/>
      </c>
      <c r="L1901" s="83" t="str">
        <f>IF(H1901="RPPS",IFERROR(IF(VLOOKUP(A1901,'Suspensão de repasses - GESCON'!$D$3:$J$1048576,7,FALSE)="Validada","SIM","NÃO"),"NÃO"),"")</f>
        <v/>
      </c>
    </row>
    <row r="1902" spans="1:12" s="19" customFormat="1" ht="15" customHeight="1" x14ac:dyDescent="0.25">
      <c r="A1902" s="88" t="s">
        <v>7269</v>
      </c>
      <c r="B1902" s="40" t="s">
        <v>4626</v>
      </c>
      <c r="C1902" s="82" t="s">
        <v>10958</v>
      </c>
      <c r="D1902" s="82">
        <v>345</v>
      </c>
      <c r="E1902" s="82">
        <v>120</v>
      </c>
      <c r="F1902" s="82">
        <v>59</v>
      </c>
      <c r="G1902" s="82">
        <v>524</v>
      </c>
      <c r="H1902" s="40" t="s">
        <v>2</v>
      </c>
      <c r="I1902" s="83" t="str">
        <f>IFERROR(VLOOKUP(A1902,'Alíquotas - CADPREV'!$B$2152:$N$4324,8,FALSE),"")</f>
        <v>NÃO</v>
      </c>
      <c r="J1902" s="83" t="str">
        <f>IF(H1902="RPPS",VLOOKUP(A1902,' Legislação Benef - GESCON'!$B$4:$I$2159,3,FALSE),"")</f>
        <v>NÃO</v>
      </c>
      <c r="K1902" s="83" t="str">
        <f>IF(H1902="RPPS",VLOOKUP(A1902,' Legislação Benef - GESCON'!$B$4:$I$2159,6,FALSE),"")</f>
        <v>NÃO</v>
      </c>
      <c r="L1902" s="83" t="str">
        <f>IF(H1902="RPPS",IFERROR(IF(VLOOKUP(A1902,'Suspensão de repasses - GESCON'!$D$3:$J$1048576,7,FALSE)="Validada","SIM","NÃO"),"NÃO"),"")</f>
        <v>NÃO</v>
      </c>
    </row>
    <row r="1903" spans="1:12" s="19" customFormat="1" ht="15" customHeight="1" x14ac:dyDescent="0.25">
      <c r="A1903" s="88" t="s">
        <v>7270</v>
      </c>
      <c r="B1903" s="40" t="s">
        <v>634</v>
      </c>
      <c r="C1903" s="82" t="s">
        <v>10958</v>
      </c>
      <c r="D1903" s="82">
        <v>357</v>
      </c>
      <c r="E1903" s="82">
        <v>95</v>
      </c>
      <c r="F1903" s="82">
        <v>12</v>
      </c>
      <c r="G1903" s="82">
        <v>464</v>
      </c>
      <c r="H1903" s="40" t="s">
        <v>2</v>
      </c>
      <c r="I1903" s="83" t="str">
        <f>IFERROR(VLOOKUP(A1903,'Alíquotas - CADPREV'!$B$2152:$N$4324,8,FALSE),"")</f>
        <v>NÃO</v>
      </c>
      <c r="J1903" s="83" t="str">
        <f>IF(H1903="RPPS",VLOOKUP(A1903,' Legislação Benef - GESCON'!$B$4:$I$2159,3,FALSE),"")</f>
        <v>NÃO</v>
      </c>
      <c r="K1903" s="83" t="str">
        <f>IF(H1903="RPPS",VLOOKUP(A1903,' Legislação Benef - GESCON'!$B$4:$I$2159,6,FALSE),"")</f>
        <v>NÃO</v>
      </c>
      <c r="L1903" s="83" t="str">
        <f>IF(H1903="RPPS",IFERROR(IF(VLOOKUP(A1903,'Suspensão de repasses - GESCON'!$D$3:$J$1048576,7,FALSE)="Validada","SIM","NÃO"),"NÃO"),"")</f>
        <v>NÃO</v>
      </c>
    </row>
    <row r="1904" spans="1:12" s="19" customFormat="1" ht="15" hidden="1" customHeight="1" x14ac:dyDescent="0.25">
      <c r="A1904" s="88" t="s">
        <v>7271</v>
      </c>
      <c r="B1904" s="40" t="s">
        <v>3812</v>
      </c>
      <c r="C1904" s="82" t="s">
        <v>10959</v>
      </c>
      <c r="D1904" s="82"/>
      <c r="E1904" s="82"/>
      <c r="F1904" s="82"/>
      <c r="G1904" s="82"/>
      <c r="H1904" s="40" t="s">
        <v>4</v>
      </c>
      <c r="I1904" s="83" t="str">
        <f>IFERROR(VLOOKUP(A1904,'Alíquotas - CADPREV'!$B$2152:$N$4324,8,FALSE),"")</f>
        <v/>
      </c>
      <c r="J1904" s="83" t="str">
        <f>IF(H1904="RPPS",VLOOKUP(A1904,' Legislação Benef - GESCON'!$B$4:$I$2159,3,FALSE),"")</f>
        <v/>
      </c>
      <c r="K1904" s="83" t="str">
        <f>IF(H1904="RPPS",VLOOKUP(A1904,' Legislação Benef - GESCON'!$B$4:$I$2159,6,FALSE),"")</f>
        <v/>
      </c>
      <c r="L1904" s="83" t="str">
        <f>IF(H1904="RPPS",IFERROR(IF(VLOOKUP(A1904,'Suspensão de repasses - GESCON'!$D$3:$J$1048576,7,FALSE)="Validada","SIM","NÃO"),"NÃO"),"")</f>
        <v/>
      </c>
    </row>
    <row r="1905" spans="1:12" s="19" customFormat="1" ht="15" hidden="1" customHeight="1" x14ac:dyDescent="0.25">
      <c r="A1905" s="88" t="s">
        <v>7272</v>
      </c>
      <c r="B1905" s="40" t="s">
        <v>215</v>
      </c>
      <c r="C1905" s="82" t="s">
        <v>10959</v>
      </c>
      <c r="D1905" s="82"/>
      <c r="E1905" s="82"/>
      <c r="F1905" s="82"/>
      <c r="G1905" s="82"/>
      <c r="H1905" s="40" t="s">
        <v>4</v>
      </c>
      <c r="I1905" s="83" t="str">
        <f>IFERROR(VLOOKUP(A1905,'Alíquotas - CADPREV'!$B$2152:$N$4324,8,FALSE),"")</f>
        <v/>
      </c>
      <c r="J1905" s="83" t="str">
        <f>IF(H1905="RPPS",VLOOKUP(A1905,' Legislação Benef - GESCON'!$B$4:$I$2159,3,FALSE),"")</f>
        <v/>
      </c>
      <c r="K1905" s="83" t="str">
        <f>IF(H1905="RPPS",VLOOKUP(A1905,' Legislação Benef - GESCON'!$B$4:$I$2159,6,FALSE),"")</f>
        <v/>
      </c>
      <c r="L1905" s="83" t="str">
        <f>IF(H1905="RPPS",IFERROR(IF(VLOOKUP(A1905,'Suspensão de repasses - GESCON'!$D$3:$J$1048576,7,FALSE)="Validada","SIM","NÃO"),"NÃO"),"")</f>
        <v/>
      </c>
    </row>
    <row r="1906" spans="1:12" s="19" customFormat="1" ht="15" hidden="1" customHeight="1" x14ac:dyDescent="0.25">
      <c r="A1906" s="88" t="s">
        <v>7273</v>
      </c>
      <c r="B1906" s="40" t="s">
        <v>4626</v>
      </c>
      <c r="C1906" s="82" t="s">
        <v>10959</v>
      </c>
      <c r="D1906" s="82"/>
      <c r="E1906" s="82"/>
      <c r="F1906" s="82"/>
      <c r="G1906" s="82"/>
      <c r="H1906" s="40" t="s">
        <v>4</v>
      </c>
      <c r="I1906" s="83" t="str">
        <f>IFERROR(VLOOKUP(A1906,'Alíquotas - CADPREV'!$B$2152:$N$4324,8,FALSE),"")</f>
        <v/>
      </c>
      <c r="J1906" s="83" t="str">
        <f>IF(H1906="RPPS",VLOOKUP(A1906,' Legislação Benef - GESCON'!$B$4:$I$2159,3,FALSE),"")</f>
        <v/>
      </c>
      <c r="K1906" s="83" t="str">
        <f>IF(H1906="RPPS",VLOOKUP(A1906,' Legislação Benef - GESCON'!$B$4:$I$2159,6,FALSE),"")</f>
        <v/>
      </c>
      <c r="L1906" s="83" t="str">
        <f>IF(H1906="RPPS",IFERROR(IF(VLOOKUP(A1906,'Suspensão de repasses - GESCON'!$D$3:$J$1048576,7,FALSE)="Validada","SIM","NÃO"),"NÃO"),"")</f>
        <v/>
      </c>
    </row>
    <row r="1907" spans="1:12" s="19" customFormat="1" ht="15" customHeight="1" x14ac:dyDescent="0.25">
      <c r="A1907" s="88" t="s">
        <v>7274</v>
      </c>
      <c r="B1907" s="40" t="s">
        <v>3812</v>
      </c>
      <c r="C1907" s="82" t="s">
        <v>10958</v>
      </c>
      <c r="D1907" s="82">
        <v>380</v>
      </c>
      <c r="E1907" s="82">
        <v>96</v>
      </c>
      <c r="F1907" s="82">
        <v>11</v>
      </c>
      <c r="G1907" s="82">
        <v>487</v>
      </c>
      <c r="H1907" s="40" t="s">
        <v>2</v>
      </c>
      <c r="I1907" s="83" t="str">
        <f>IFERROR(VLOOKUP(A1907,'Alíquotas - CADPREV'!$B$2152:$N$4324,8,FALSE),"")</f>
        <v>SIM</v>
      </c>
      <c r="J1907" s="83" t="str">
        <f>IF(H1907="RPPS",VLOOKUP(A1907,' Legislação Benef - GESCON'!$B$4:$I$2159,3,FALSE),"")</f>
        <v>NÃO</v>
      </c>
      <c r="K1907" s="83" t="str">
        <f>IF(H1907="RPPS",VLOOKUP(A1907,' Legislação Benef - GESCON'!$B$4:$I$2159,6,FALSE),"")</f>
        <v>SIM</v>
      </c>
      <c r="L1907" s="83" t="str">
        <f>IF(H1907="RPPS",IFERROR(IF(VLOOKUP(A1907,'Suspensão de repasses - GESCON'!$D$3:$J$1048576,7,FALSE)="Validada","SIM","NÃO"),"NÃO"),"")</f>
        <v>NÃO</v>
      </c>
    </row>
    <row r="1908" spans="1:12" s="19" customFormat="1" ht="15" hidden="1" customHeight="1" x14ac:dyDescent="0.25">
      <c r="A1908" s="88" t="s">
        <v>7275</v>
      </c>
      <c r="B1908" s="40" t="s">
        <v>2926</v>
      </c>
      <c r="C1908" s="82" t="s">
        <v>10959</v>
      </c>
      <c r="D1908" s="82"/>
      <c r="E1908" s="82"/>
      <c r="F1908" s="82"/>
      <c r="G1908" s="82"/>
      <c r="H1908" s="40" t="s">
        <v>4</v>
      </c>
      <c r="I1908" s="83" t="str">
        <f>IFERROR(VLOOKUP(A1908,'Alíquotas - CADPREV'!$B$2152:$N$4324,8,FALSE),"")</f>
        <v/>
      </c>
      <c r="J1908" s="83" t="str">
        <f>IF(H1908="RPPS",VLOOKUP(A1908,' Legislação Benef - GESCON'!$B$4:$I$2159,3,FALSE),"")</f>
        <v/>
      </c>
      <c r="K1908" s="83" t="str">
        <f>IF(H1908="RPPS",VLOOKUP(A1908,' Legislação Benef - GESCON'!$B$4:$I$2159,6,FALSE),"")</f>
        <v/>
      </c>
      <c r="L1908" s="83" t="str">
        <f>IF(H1908="RPPS",IFERROR(IF(VLOOKUP(A1908,'Suspensão de repasses - GESCON'!$D$3:$J$1048576,7,FALSE)="Validada","SIM","NÃO"),"NÃO"),"")</f>
        <v/>
      </c>
    </row>
    <row r="1909" spans="1:12" s="19" customFormat="1" ht="15" customHeight="1" x14ac:dyDescent="0.25">
      <c r="A1909" s="88" t="s">
        <v>7276</v>
      </c>
      <c r="B1909" s="40" t="s">
        <v>29</v>
      </c>
      <c r="C1909" s="82" t="s">
        <v>10958</v>
      </c>
      <c r="D1909" s="82"/>
      <c r="E1909" s="82"/>
      <c r="F1909" s="82"/>
      <c r="G1909" s="82"/>
      <c r="H1909" s="40" t="s">
        <v>2</v>
      </c>
      <c r="I1909" s="83" t="str">
        <f>IFERROR(VLOOKUP(A1909,'Alíquotas - CADPREV'!$B$2152:$N$4324,8,FALSE),"")</f>
        <v>NÃO</v>
      </c>
      <c r="J1909" s="83" t="str">
        <f>IF(H1909="RPPS",VLOOKUP(A1909,' Legislação Benef - GESCON'!$B$4:$I$2159,3,FALSE),"")</f>
        <v>NÃO</v>
      </c>
      <c r="K1909" s="83" t="str">
        <f>IF(H1909="RPPS",VLOOKUP(A1909,' Legislação Benef - GESCON'!$B$4:$I$2159,6,FALSE),"")</f>
        <v>NÃO</v>
      </c>
      <c r="L1909" s="83" t="str">
        <f>IF(H1909="RPPS",IFERROR(IF(VLOOKUP(A1909,'Suspensão de repasses - GESCON'!$D$3:$J$1048576,7,FALSE)="Validada","SIM","NÃO"),"NÃO"),"")</f>
        <v>NÃO</v>
      </c>
    </row>
    <row r="1910" spans="1:12" s="19" customFormat="1" ht="15" customHeight="1" x14ac:dyDescent="0.25">
      <c r="A1910" s="88" t="s">
        <v>7277</v>
      </c>
      <c r="B1910" s="40" t="s">
        <v>3812</v>
      </c>
      <c r="C1910" s="82" t="s">
        <v>10958</v>
      </c>
      <c r="D1910" s="82">
        <v>470</v>
      </c>
      <c r="E1910" s="82">
        <v>203</v>
      </c>
      <c r="F1910" s="82">
        <v>56</v>
      </c>
      <c r="G1910" s="82">
        <v>729</v>
      </c>
      <c r="H1910" s="40" t="s">
        <v>2</v>
      </c>
      <c r="I1910" s="83" t="str">
        <f>IFERROR(VLOOKUP(A1910,'Alíquotas - CADPREV'!$B$2152:$N$4324,8,FALSE),"")</f>
        <v>NÃO</v>
      </c>
      <c r="J1910" s="83" t="str">
        <f>IF(H1910="RPPS",VLOOKUP(A1910,' Legislação Benef - GESCON'!$B$4:$I$2159,3,FALSE),"")</f>
        <v>NÃO</v>
      </c>
      <c r="K1910" s="83" t="str">
        <f>IF(H1910="RPPS",VLOOKUP(A1910,' Legislação Benef - GESCON'!$B$4:$I$2159,6,FALSE),"")</f>
        <v>NÃO</v>
      </c>
      <c r="L1910" s="83" t="str">
        <f>IF(H1910="RPPS",IFERROR(IF(VLOOKUP(A1910,'Suspensão de repasses - GESCON'!$D$3:$J$1048576,7,FALSE)="Validada","SIM","NÃO"),"NÃO"),"")</f>
        <v>NÃO</v>
      </c>
    </row>
    <row r="1911" spans="1:12" s="19" customFormat="1" ht="15" hidden="1" customHeight="1" x14ac:dyDescent="0.25">
      <c r="A1911" s="88" t="s">
        <v>7278</v>
      </c>
      <c r="B1911" s="40" t="s">
        <v>1356</v>
      </c>
      <c r="C1911" s="82" t="s">
        <v>10959</v>
      </c>
      <c r="D1911" s="82"/>
      <c r="E1911" s="82"/>
      <c r="F1911" s="82"/>
      <c r="G1911" s="82"/>
      <c r="H1911" s="40" t="s">
        <v>4</v>
      </c>
      <c r="I1911" s="83" t="str">
        <f>IFERROR(VLOOKUP(A1911,'Alíquotas - CADPREV'!$B$2152:$N$4324,8,FALSE),"")</f>
        <v/>
      </c>
      <c r="J1911" s="83" t="str">
        <f>IF(H1911="RPPS",VLOOKUP(A1911,' Legislação Benef - GESCON'!$B$4:$I$2159,3,FALSE),"")</f>
        <v/>
      </c>
      <c r="K1911" s="83" t="str">
        <f>IF(H1911="RPPS",VLOOKUP(A1911,' Legislação Benef - GESCON'!$B$4:$I$2159,6,FALSE),"")</f>
        <v/>
      </c>
      <c r="L1911" s="83" t="str">
        <f>IF(H1911="RPPS",IFERROR(IF(VLOOKUP(A1911,'Suspensão de repasses - GESCON'!$D$3:$J$1048576,7,FALSE)="Validada","SIM","NÃO"),"NÃO"),"")</f>
        <v/>
      </c>
    </row>
    <row r="1912" spans="1:12" s="19" customFormat="1" ht="15" hidden="1" customHeight="1" x14ac:dyDescent="0.25">
      <c r="A1912" s="88" t="s">
        <v>7279</v>
      </c>
      <c r="B1912" s="40" t="s">
        <v>4626</v>
      </c>
      <c r="C1912" s="82" t="s">
        <v>10959</v>
      </c>
      <c r="D1912" s="82"/>
      <c r="E1912" s="82"/>
      <c r="F1912" s="82"/>
      <c r="G1912" s="82"/>
      <c r="H1912" s="40" t="s">
        <v>4</v>
      </c>
      <c r="I1912" s="83" t="str">
        <f>IFERROR(VLOOKUP(A1912,'Alíquotas - CADPREV'!$B$2152:$N$4324,8,FALSE),"")</f>
        <v/>
      </c>
      <c r="J1912" s="83" t="str">
        <f>IF(H1912="RPPS",VLOOKUP(A1912,' Legislação Benef - GESCON'!$B$4:$I$2159,3,FALSE),"")</f>
        <v/>
      </c>
      <c r="K1912" s="83" t="str">
        <f>IF(H1912="RPPS",VLOOKUP(A1912,' Legislação Benef - GESCON'!$B$4:$I$2159,6,FALSE),"")</f>
        <v/>
      </c>
      <c r="L1912" s="83" t="str">
        <f>IF(H1912="RPPS",IFERROR(IF(VLOOKUP(A1912,'Suspensão de repasses - GESCON'!$D$3:$J$1048576,7,FALSE)="Validada","SIM","NÃO"),"NÃO"),"")</f>
        <v/>
      </c>
    </row>
    <row r="1913" spans="1:12" s="19" customFormat="1" ht="15" hidden="1" customHeight="1" x14ac:dyDescent="0.25">
      <c r="A1913" s="88" t="s">
        <v>7280</v>
      </c>
      <c r="B1913" s="40" t="s">
        <v>215</v>
      </c>
      <c r="C1913" s="82" t="s">
        <v>10959</v>
      </c>
      <c r="D1913" s="82"/>
      <c r="E1913" s="82"/>
      <c r="F1913" s="82"/>
      <c r="G1913" s="82"/>
      <c r="H1913" s="40" t="s">
        <v>4</v>
      </c>
      <c r="I1913" s="83" t="str">
        <f>IFERROR(VLOOKUP(A1913,'Alíquotas - CADPREV'!$B$2152:$N$4324,8,FALSE),"")</f>
        <v/>
      </c>
      <c r="J1913" s="83" t="str">
        <f>IF(H1913="RPPS",VLOOKUP(A1913,' Legislação Benef - GESCON'!$B$4:$I$2159,3,FALSE),"")</f>
        <v/>
      </c>
      <c r="K1913" s="83" t="str">
        <f>IF(H1913="RPPS",VLOOKUP(A1913,' Legislação Benef - GESCON'!$B$4:$I$2159,6,FALSE),"")</f>
        <v/>
      </c>
      <c r="L1913" s="83" t="str">
        <f>IF(H1913="RPPS",IFERROR(IF(VLOOKUP(A1913,'Suspensão de repasses - GESCON'!$D$3:$J$1048576,7,FALSE)="Validada","SIM","NÃO"),"NÃO"),"")</f>
        <v/>
      </c>
    </row>
    <row r="1914" spans="1:12" s="19" customFormat="1" ht="15" customHeight="1" x14ac:dyDescent="0.25">
      <c r="A1914" s="88" t="s">
        <v>7281</v>
      </c>
      <c r="B1914" s="40" t="s">
        <v>2274</v>
      </c>
      <c r="C1914" s="82" t="s">
        <v>10958</v>
      </c>
      <c r="D1914" s="82">
        <v>147</v>
      </c>
      <c r="E1914" s="82">
        <v>4</v>
      </c>
      <c r="F1914" s="82">
        <v>1</v>
      </c>
      <c r="G1914" s="82">
        <v>152</v>
      </c>
      <c r="H1914" s="40" t="s">
        <v>2</v>
      </c>
      <c r="I1914" s="83" t="str">
        <f>IFERROR(VLOOKUP(A1914,'Alíquotas - CADPREV'!$B$2152:$N$4324,8,FALSE),"")</f>
        <v>SIM</v>
      </c>
      <c r="J1914" s="83" t="str">
        <f>IF(H1914="RPPS",VLOOKUP(A1914,' Legislação Benef - GESCON'!$B$4:$I$2159,3,FALSE),"")</f>
        <v>NÃO</v>
      </c>
      <c r="K1914" s="83" t="str">
        <f>IF(H1914="RPPS",VLOOKUP(A1914,' Legislação Benef - GESCON'!$B$4:$I$2159,6,FALSE),"")</f>
        <v>NÃO</v>
      </c>
      <c r="L1914" s="83" t="str">
        <f>IF(H1914="RPPS",IFERROR(IF(VLOOKUP(A1914,'Suspensão de repasses - GESCON'!$D$3:$J$1048576,7,FALSE)="Validada","SIM","NÃO"),"NÃO"),"")</f>
        <v>NÃO</v>
      </c>
    </row>
    <row r="1915" spans="1:12" s="19" customFormat="1" ht="15" hidden="1" customHeight="1" x14ac:dyDescent="0.25">
      <c r="A1915" s="88" t="s">
        <v>7282</v>
      </c>
      <c r="B1915" s="40" t="s">
        <v>2197</v>
      </c>
      <c r="C1915" s="82" t="s">
        <v>10959</v>
      </c>
      <c r="D1915" s="82"/>
      <c r="E1915" s="82"/>
      <c r="F1915" s="82"/>
      <c r="G1915" s="82"/>
      <c r="H1915" s="40" t="s">
        <v>4</v>
      </c>
      <c r="I1915" s="83" t="str">
        <f>IFERROR(VLOOKUP(A1915,'Alíquotas - CADPREV'!$B$2152:$N$4324,8,FALSE),"")</f>
        <v/>
      </c>
      <c r="J1915" s="83" t="str">
        <f>IF(H1915="RPPS",VLOOKUP(A1915,' Legislação Benef - GESCON'!$B$4:$I$2159,3,FALSE),"")</f>
        <v/>
      </c>
      <c r="K1915" s="83" t="str">
        <f>IF(H1915="RPPS",VLOOKUP(A1915,' Legislação Benef - GESCON'!$B$4:$I$2159,6,FALSE),"")</f>
        <v/>
      </c>
      <c r="L1915" s="83" t="str">
        <f>IF(H1915="RPPS",IFERROR(IF(VLOOKUP(A1915,'Suspensão de repasses - GESCON'!$D$3:$J$1048576,7,FALSE)="Validada","SIM","NÃO"),"NÃO"),"")</f>
        <v/>
      </c>
    </row>
    <row r="1916" spans="1:12" s="19" customFormat="1" ht="15" hidden="1" customHeight="1" x14ac:dyDescent="0.25">
      <c r="A1916" s="88" t="s">
        <v>7283</v>
      </c>
      <c r="B1916" s="40" t="s">
        <v>2758</v>
      </c>
      <c r="C1916" s="82" t="s">
        <v>10959</v>
      </c>
      <c r="D1916" s="82"/>
      <c r="E1916" s="82"/>
      <c r="F1916" s="82"/>
      <c r="G1916" s="82"/>
      <c r="H1916" s="40" t="s">
        <v>4</v>
      </c>
      <c r="I1916" s="83" t="str">
        <f>IFERROR(VLOOKUP(A1916,'Alíquotas - CADPREV'!$B$2152:$N$4324,8,FALSE),"")</f>
        <v/>
      </c>
      <c r="J1916" s="83" t="str">
        <f>IF(H1916="RPPS",VLOOKUP(A1916,' Legislação Benef - GESCON'!$B$4:$I$2159,3,FALSE),"")</f>
        <v/>
      </c>
      <c r="K1916" s="83" t="str">
        <f>IF(H1916="RPPS",VLOOKUP(A1916,' Legislação Benef - GESCON'!$B$4:$I$2159,6,FALSE),"")</f>
        <v/>
      </c>
      <c r="L1916" s="83" t="str">
        <f>IF(H1916="RPPS",IFERROR(IF(VLOOKUP(A1916,'Suspensão de repasses - GESCON'!$D$3:$J$1048576,7,FALSE)="Validada","SIM","NÃO"),"NÃO"),"")</f>
        <v/>
      </c>
    </row>
    <row r="1917" spans="1:12" s="19" customFormat="1" ht="15" hidden="1" customHeight="1" x14ac:dyDescent="0.25">
      <c r="A1917" s="88" t="s">
        <v>7284</v>
      </c>
      <c r="B1917" s="40" t="s">
        <v>3812</v>
      </c>
      <c r="C1917" s="82" t="s">
        <v>10959</v>
      </c>
      <c r="D1917" s="82"/>
      <c r="E1917" s="82"/>
      <c r="F1917" s="82"/>
      <c r="G1917" s="82"/>
      <c r="H1917" s="40" t="s">
        <v>4</v>
      </c>
      <c r="I1917" s="83" t="str">
        <f>IFERROR(VLOOKUP(A1917,'Alíquotas - CADPREV'!$B$2152:$N$4324,8,FALSE),"")</f>
        <v/>
      </c>
      <c r="J1917" s="83" t="str">
        <f>IF(H1917="RPPS",VLOOKUP(A1917,' Legislação Benef - GESCON'!$B$4:$I$2159,3,FALSE),"")</f>
        <v/>
      </c>
      <c r="K1917" s="83" t="str">
        <f>IF(H1917="RPPS",VLOOKUP(A1917,' Legislação Benef - GESCON'!$B$4:$I$2159,6,FALSE),"")</f>
        <v/>
      </c>
      <c r="L1917" s="83" t="str">
        <f>IF(H1917="RPPS",IFERROR(IF(VLOOKUP(A1917,'Suspensão de repasses - GESCON'!$D$3:$J$1048576,7,FALSE)="Validada","SIM","NÃO"),"NÃO"),"")</f>
        <v/>
      </c>
    </row>
    <row r="1918" spans="1:12" s="19" customFormat="1" ht="15" hidden="1" customHeight="1" x14ac:dyDescent="0.25">
      <c r="A1918" s="88" t="s">
        <v>7285</v>
      </c>
      <c r="B1918" s="40" t="s">
        <v>1142</v>
      </c>
      <c r="C1918" s="82" t="s">
        <v>10959</v>
      </c>
      <c r="D1918" s="82"/>
      <c r="E1918" s="82"/>
      <c r="F1918" s="82"/>
      <c r="G1918" s="82"/>
      <c r="H1918" s="40" t="s">
        <v>4</v>
      </c>
      <c r="I1918" s="83" t="str">
        <f>IFERROR(VLOOKUP(A1918,'Alíquotas - CADPREV'!$B$2152:$N$4324,8,FALSE),"")</f>
        <v/>
      </c>
      <c r="J1918" s="83" t="str">
        <f>IF(H1918="RPPS",VLOOKUP(A1918,' Legislação Benef - GESCON'!$B$4:$I$2159,3,FALSE),"")</f>
        <v/>
      </c>
      <c r="K1918" s="83" t="str">
        <f>IF(H1918="RPPS",VLOOKUP(A1918,' Legislação Benef - GESCON'!$B$4:$I$2159,6,FALSE),"")</f>
        <v/>
      </c>
      <c r="L1918" s="83" t="str">
        <f>IF(H1918="RPPS",IFERROR(IF(VLOOKUP(A1918,'Suspensão de repasses - GESCON'!$D$3:$J$1048576,7,FALSE)="Validada","SIM","NÃO"),"NÃO"),"")</f>
        <v/>
      </c>
    </row>
    <row r="1919" spans="1:12" s="19" customFormat="1" ht="15" customHeight="1" x14ac:dyDescent="0.25">
      <c r="A1919" s="88" t="s">
        <v>7286</v>
      </c>
      <c r="B1919" s="40" t="s">
        <v>3143</v>
      </c>
      <c r="C1919" s="82" t="s">
        <v>10958</v>
      </c>
      <c r="D1919" s="82">
        <v>206</v>
      </c>
      <c r="E1919" s="82">
        <v>32</v>
      </c>
      <c r="F1919" s="82">
        <v>16</v>
      </c>
      <c r="G1919" s="82">
        <v>254</v>
      </c>
      <c r="H1919" s="40" t="s">
        <v>2</v>
      </c>
      <c r="I1919" s="83" t="str">
        <f>IFERROR(VLOOKUP(A1919,'Alíquotas - CADPREV'!$B$2152:$N$4324,8,FALSE),"")</f>
        <v>NÃO</v>
      </c>
      <c r="J1919" s="83" t="str">
        <f>IF(H1919="RPPS",VLOOKUP(A1919,' Legislação Benef - GESCON'!$B$4:$I$2159,3,FALSE),"")</f>
        <v>NÃO</v>
      </c>
      <c r="K1919" s="83" t="str">
        <f>IF(H1919="RPPS",VLOOKUP(A1919,' Legislação Benef - GESCON'!$B$4:$I$2159,6,FALSE),"")</f>
        <v>NÃO</v>
      </c>
      <c r="L1919" s="83" t="str">
        <f>IF(H1919="RPPS",IFERROR(IF(VLOOKUP(A1919,'Suspensão de repasses - GESCON'!$D$3:$J$1048576,7,FALSE)="Validada","SIM","NÃO"),"NÃO"),"")</f>
        <v>NÃO</v>
      </c>
    </row>
    <row r="1920" spans="1:12" s="19" customFormat="1" ht="15" hidden="1" customHeight="1" x14ac:dyDescent="0.25">
      <c r="A1920" s="88" t="s">
        <v>7287</v>
      </c>
      <c r="B1920" s="40" t="s">
        <v>1356</v>
      </c>
      <c r="C1920" s="82" t="s">
        <v>10959</v>
      </c>
      <c r="D1920" s="82"/>
      <c r="E1920" s="82"/>
      <c r="F1920" s="82"/>
      <c r="G1920" s="82"/>
      <c r="H1920" s="40" t="s">
        <v>4</v>
      </c>
      <c r="I1920" s="83" t="str">
        <f>IFERROR(VLOOKUP(A1920,'Alíquotas - CADPREV'!$B$2152:$N$4324,8,FALSE),"")</f>
        <v/>
      </c>
      <c r="J1920" s="83" t="str">
        <f>IF(H1920="RPPS",VLOOKUP(A1920,' Legislação Benef - GESCON'!$B$4:$I$2159,3,FALSE),"")</f>
        <v/>
      </c>
      <c r="K1920" s="83" t="str">
        <f>IF(H1920="RPPS",VLOOKUP(A1920,' Legislação Benef - GESCON'!$B$4:$I$2159,6,FALSE),"")</f>
        <v/>
      </c>
      <c r="L1920" s="83" t="str">
        <f>IF(H1920="RPPS",IFERROR(IF(VLOOKUP(A1920,'Suspensão de repasses - GESCON'!$D$3:$J$1048576,7,FALSE)="Validada","SIM","NÃO"),"NÃO"),"")</f>
        <v/>
      </c>
    </row>
    <row r="1921" spans="1:12" s="19" customFormat="1" ht="15" customHeight="1" x14ac:dyDescent="0.25">
      <c r="A1921" s="88" t="s">
        <v>7288</v>
      </c>
      <c r="B1921" s="40" t="s">
        <v>2758</v>
      </c>
      <c r="C1921" s="82" t="s">
        <v>10958</v>
      </c>
      <c r="D1921" s="82">
        <v>1674</v>
      </c>
      <c r="E1921" s="82">
        <v>785</v>
      </c>
      <c r="F1921" s="82">
        <v>165</v>
      </c>
      <c r="G1921" s="82">
        <v>2624</v>
      </c>
      <c r="H1921" s="40" t="s">
        <v>2</v>
      </c>
      <c r="I1921" s="83" t="str">
        <f>IFERROR(VLOOKUP(A1921,'Alíquotas - CADPREV'!$B$2152:$N$4324,8,FALSE),"")</f>
        <v>NÃO</v>
      </c>
      <c r="J1921" s="83" t="str">
        <f>IF(H1921="RPPS",VLOOKUP(A1921,' Legislação Benef - GESCON'!$B$4:$I$2159,3,FALSE),"")</f>
        <v>NÃO</v>
      </c>
      <c r="K1921" s="83" t="str">
        <f>IF(H1921="RPPS",VLOOKUP(A1921,' Legislação Benef - GESCON'!$B$4:$I$2159,6,FALSE),"")</f>
        <v>NÃO</v>
      </c>
      <c r="L1921" s="83" t="str">
        <f>IF(H1921="RPPS",IFERROR(IF(VLOOKUP(A1921,'Suspensão de repasses - GESCON'!$D$3:$J$1048576,7,FALSE)="Validada","SIM","NÃO"),"NÃO"),"")</f>
        <v>NÃO</v>
      </c>
    </row>
    <row r="1922" spans="1:12" s="19" customFormat="1" ht="15" hidden="1" customHeight="1" x14ac:dyDescent="0.25">
      <c r="A1922" s="88" t="s">
        <v>7289</v>
      </c>
      <c r="B1922" s="40" t="s">
        <v>1356</v>
      </c>
      <c r="C1922" s="82" t="s">
        <v>10959</v>
      </c>
      <c r="D1922" s="82"/>
      <c r="E1922" s="82"/>
      <c r="F1922" s="82"/>
      <c r="G1922" s="82"/>
      <c r="H1922" s="40" t="s">
        <v>4</v>
      </c>
      <c r="I1922" s="83" t="str">
        <f>IFERROR(VLOOKUP(A1922,'Alíquotas - CADPREV'!$B$2152:$N$4324,8,FALSE),"")</f>
        <v/>
      </c>
      <c r="J1922" s="83" t="str">
        <f>IF(H1922="RPPS",VLOOKUP(A1922,' Legislação Benef - GESCON'!$B$4:$I$2159,3,FALSE),"")</f>
        <v/>
      </c>
      <c r="K1922" s="83" t="str">
        <f>IF(H1922="RPPS",VLOOKUP(A1922,' Legislação Benef - GESCON'!$B$4:$I$2159,6,FALSE),"")</f>
        <v/>
      </c>
      <c r="L1922" s="83" t="str">
        <f>IF(H1922="RPPS",IFERROR(IF(VLOOKUP(A1922,'Suspensão de repasses - GESCON'!$D$3:$J$1048576,7,FALSE)="Validada","SIM","NÃO"),"NÃO"),"")</f>
        <v/>
      </c>
    </row>
    <row r="1923" spans="1:12" s="19" customFormat="1" ht="15" hidden="1" customHeight="1" x14ac:dyDescent="0.25">
      <c r="A1923" s="88" t="s">
        <v>7290</v>
      </c>
      <c r="B1923" s="40" t="s">
        <v>901</v>
      </c>
      <c r="C1923" s="82" t="s">
        <v>10959</v>
      </c>
      <c r="D1923" s="82"/>
      <c r="E1923" s="82"/>
      <c r="F1923" s="82"/>
      <c r="G1923" s="82"/>
      <c r="H1923" s="40" t="s">
        <v>4</v>
      </c>
      <c r="I1923" s="83" t="str">
        <f>IFERROR(VLOOKUP(A1923,'Alíquotas - CADPREV'!$B$2152:$N$4324,8,FALSE),"")</f>
        <v/>
      </c>
      <c r="J1923" s="83" t="str">
        <f>IF(H1923="RPPS",VLOOKUP(A1923,' Legislação Benef - GESCON'!$B$4:$I$2159,3,FALSE),"")</f>
        <v/>
      </c>
      <c r="K1923" s="83" t="str">
        <f>IF(H1923="RPPS",VLOOKUP(A1923,' Legislação Benef - GESCON'!$B$4:$I$2159,6,FALSE),"")</f>
        <v/>
      </c>
      <c r="L1923" s="83" t="str">
        <f>IF(H1923="RPPS",IFERROR(IF(VLOOKUP(A1923,'Suspensão de repasses - GESCON'!$D$3:$J$1048576,7,FALSE)="Validada","SIM","NÃO"),"NÃO"),"")</f>
        <v/>
      </c>
    </row>
    <row r="1924" spans="1:12" s="19" customFormat="1" ht="15" customHeight="1" x14ac:dyDescent="0.25">
      <c r="A1924" s="88" t="s">
        <v>7291</v>
      </c>
      <c r="B1924" s="40" t="s">
        <v>901</v>
      </c>
      <c r="C1924" s="82" t="s">
        <v>10958</v>
      </c>
      <c r="D1924" s="82">
        <v>94</v>
      </c>
      <c r="E1924" s="82">
        <v>60</v>
      </c>
      <c r="F1924" s="82">
        <v>10</v>
      </c>
      <c r="G1924" s="82">
        <v>164</v>
      </c>
      <c r="H1924" s="40" t="s">
        <v>2</v>
      </c>
      <c r="I1924" s="83" t="str">
        <f>IFERROR(VLOOKUP(A1924,'Alíquotas - CADPREV'!$B$2152:$N$4324,8,FALSE),"")</f>
        <v>NÃO</v>
      </c>
      <c r="J1924" s="83" t="str">
        <f>IF(H1924="RPPS",VLOOKUP(A1924,' Legislação Benef - GESCON'!$B$4:$I$2159,3,FALSE),"")</f>
        <v>NÃO</v>
      </c>
      <c r="K1924" s="83" t="str">
        <f>IF(H1924="RPPS",VLOOKUP(A1924,' Legislação Benef - GESCON'!$B$4:$I$2159,6,FALSE),"")</f>
        <v>NÃO</v>
      </c>
      <c r="L1924" s="83" t="str">
        <f>IF(H1924="RPPS",IFERROR(IF(VLOOKUP(A1924,'Suspensão de repasses - GESCON'!$D$3:$J$1048576,7,FALSE)="Validada","SIM","NÃO"),"NÃO"),"")</f>
        <v>NÃO</v>
      </c>
    </row>
    <row r="1925" spans="1:12" s="19" customFormat="1" ht="15" customHeight="1" x14ac:dyDescent="0.25">
      <c r="A1925" s="88" t="s">
        <v>7292</v>
      </c>
      <c r="B1925" s="40" t="s">
        <v>901</v>
      </c>
      <c r="C1925" s="82" t="s">
        <v>10958</v>
      </c>
      <c r="D1925" s="82">
        <v>1390</v>
      </c>
      <c r="E1925" s="82">
        <v>499</v>
      </c>
      <c r="F1925" s="82">
        <v>137</v>
      </c>
      <c r="G1925" s="82">
        <v>2026</v>
      </c>
      <c r="H1925" s="40" t="s">
        <v>2</v>
      </c>
      <c r="I1925" s="83" t="str">
        <f>IFERROR(VLOOKUP(A1925,'Alíquotas - CADPREV'!$B$2152:$N$4324,8,FALSE),"")</f>
        <v>NÃO</v>
      </c>
      <c r="J1925" s="83" t="str">
        <f>IF(H1925="RPPS",VLOOKUP(A1925,' Legislação Benef - GESCON'!$B$4:$I$2159,3,FALSE),"")</f>
        <v>NÃO</v>
      </c>
      <c r="K1925" s="83" t="str">
        <f>IF(H1925="RPPS",VLOOKUP(A1925,' Legislação Benef - GESCON'!$B$4:$I$2159,6,FALSE),"")</f>
        <v>NÃO</v>
      </c>
      <c r="L1925" s="83" t="str">
        <f>IF(H1925="RPPS",IFERROR(IF(VLOOKUP(A1925,'Suspensão de repasses - GESCON'!$D$3:$J$1048576,7,FALSE)="Validada","SIM","NÃO"),"NÃO"),"")</f>
        <v>NÃO</v>
      </c>
    </row>
    <row r="1926" spans="1:12" s="19" customFormat="1" ht="15" hidden="1" customHeight="1" x14ac:dyDescent="0.25">
      <c r="A1926" s="88" t="s">
        <v>7293</v>
      </c>
      <c r="B1926" s="40" t="s">
        <v>2413</v>
      </c>
      <c r="C1926" s="82" t="s">
        <v>10959</v>
      </c>
      <c r="D1926" s="82"/>
      <c r="E1926" s="82"/>
      <c r="F1926" s="82"/>
      <c r="G1926" s="82"/>
      <c r="H1926" s="40" t="s">
        <v>4</v>
      </c>
      <c r="I1926" s="83" t="str">
        <f>IFERROR(VLOOKUP(A1926,'Alíquotas - CADPREV'!$B$2152:$N$4324,8,FALSE),"")</f>
        <v/>
      </c>
      <c r="J1926" s="83" t="str">
        <f>IF(H1926="RPPS",VLOOKUP(A1926,' Legislação Benef - GESCON'!$B$4:$I$2159,3,FALSE),"")</f>
        <v/>
      </c>
      <c r="K1926" s="83" t="str">
        <f>IF(H1926="RPPS",VLOOKUP(A1926,' Legislação Benef - GESCON'!$B$4:$I$2159,6,FALSE),"")</f>
        <v/>
      </c>
      <c r="L1926" s="83" t="str">
        <f>IF(H1926="RPPS",IFERROR(IF(VLOOKUP(A1926,'Suspensão de repasses - GESCON'!$D$3:$J$1048576,7,FALSE)="Validada","SIM","NÃO"),"NÃO"),"")</f>
        <v/>
      </c>
    </row>
    <row r="1927" spans="1:12" s="19" customFormat="1" ht="15" customHeight="1" x14ac:dyDescent="0.25">
      <c r="A1927" s="88" t="s">
        <v>7294</v>
      </c>
      <c r="B1927" s="40" t="s">
        <v>901</v>
      </c>
      <c r="C1927" s="82" t="s">
        <v>10960</v>
      </c>
      <c r="D1927" s="82">
        <v>30351</v>
      </c>
      <c r="E1927" s="82">
        <v>6922</v>
      </c>
      <c r="F1927" s="82">
        <v>1321</v>
      </c>
      <c r="G1927" s="82">
        <v>38594</v>
      </c>
      <c r="H1927" s="40" t="s">
        <v>2</v>
      </c>
      <c r="I1927" s="83" t="str">
        <f>IFERROR(VLOOKUP(A1927,'Alíquotas - CADPREV'!$B$2152:$N$4324,8,FALSE),"")</f>
        <v>NÃO</v>
      </c>
      <c r="J1927" s="83" t="str">
        <f>IF(H1927="RPPS",VLOOKUP(A1927,' Legislação Benef - GESCON'!$B$4:$I$2159,3,FALSE),"")</f>
        <v>NÃO</v>
      </c>
      <c r="K1927" s="83" t="str">
        <f>IF(H1927="RPPS",VLOOKUP(A1927,' Legislação Benef - GESCON'!$B$4:$I$2159,6,FALSE),"")</f>
        <v>NÃO</v>
      </c>
      <c r="L1927" s="83" t="str">
        <f>IF(H1927="RPPS",IFERROR(IF(VLOOKUP(A1927,'Suspensão de repasses - GESCON'!$D$3:$J$1048576,7,FALSE)="Validada","SIM","NÃO"),"NÃO"),"")</f>
        <v>NÃO</v>
      </c>
    </row>
    <row r="1928" spans="1:12" s="19" customFormat="1" ht="15" customHeight="1" x14ac:dyDescent="0.25">
      <c r="A1928" s="88" t="s">
        <v>7295</v>
      </c>
      <c r="B1928" s="40" t="s">
        <v>3601</v>
      </c>
      <c r="C1928" s="82" t="s">
        <v>10958</v>
      </c>
      <c r="D1928" s="82">
        <v>816</v>
      </c>
      <c r="E1928" s="82">
        <v>63</v>
      </c>
      <c r="F1928" s="82">
        <v>8</v>
      </c>
      <c r="G1928" s="82">
        <v>887</v>
      </c>
      <c r="H1928" s="40" t="s">
        <v>2</v>
      </c>
      <c r="I1928" s="83" t="str">
        <f>IFERROR(VLOOKUP(A1928,'Alíquotas - CADPREV'!$B$2152:$N$4324,8,FALSE),"")</f>
        <v>NÃO</v>
      </c>
      <c r="J1928" s="83" t="str">
        <f>IF(H1928="RPPS",VLOOKUP(A1928,' Legislação Benef - GESCON'!$B$4:$I$2159,3,FALSE),"")</f>
        <v>NÃO</v>
      </c>
      <c r="K1928" s="83" t="str">
        <f>IF(H1928="RPPS",VLOOKUP(A1928,' Legislação Benef - GESCON'!$B$4:$I$2159,6,FALSE),"")</f>
        <v>NÃO</v>
      </c>
      <c r="L1928" s="83" t="str">
        <f>IF(H1928="RPPS",IFERROR(IF(VLOOKUP(A1928,'Suspensão de repasses - GESCON'!$D$3:$J$1048576,7,FALSE)="Validada","SIM","NÃO"),"NÃO"),"")</f>
        <v>NÃO</v>
      </c>
    </row>
    <row r="1929" spans="1:12" s="19" customFormat="1" ht="15" customHeight="1" x14ac:dyDescent="0.25">
      <c r="A1929" s="88" t="s">
        <v>7296</v>
      </c>
      <c r="B1929" s="40" t="s">
        <v>901</v>
      </c>
      <c r="C1929" s="82" t="s">
        <v>10958</v>
      </c>
      <c r="D1929" s="82">
        <v>840</v>
      </c>
      <c r="E1929" s="82">
        <v>169</v>
      </c>
      <c r="F1929" s="82">
        <v>26</v>
      </c>
      <c r="G1929" s="82">
        <v>1035</v>
      </c>
      <c r="H1929" s="40" t="s">
        <v>2</v>
      </c>
      <c r="I1929" s="83" t="str">
        <f>IFERROR(VLOOKUP(A1929,'Alíquotas - CADPREV'!$B$2152:$N$4324,8,FALSE),"")</f>
        <v>NÃO</v>
      </c>
      <c r="J1929" s="83" t="str">
        <f>IF(H1929="RPPS",VLOOKUP(A1929,' Legislação Benef - GESCON'!$B$4:$I$2159,3,FALSE),"")</f>
        <v>NÃO</v>
      </c>
      <c r="K1929" s="83" t="str">
        <f>IF(H1929="RPPS",VLOOKUP(A1929,' Legislação Benef - GESCON'!$B$4:$I$2159,6,FALSE),"")</f>
        <v>SIM</v>
      </c>
      <c r="L1929" s="83" t="str">
        <f>IF(H1929="RPPS",IFERROR(IF(VLOOKUP(A1929,'Suspensão de repasses - GESCON'!$D$3:$J$1048576,7,FALSE)="Validada","SIM","NÃO"),"NÃO"),"")</f>
        <v>SIM</v>
      </c>
    </row>
    <row r="1930" spans="1:12" s="19" customFormat="1" ht="15" customHeight="1" x14ac:dyDescent="0.25">
      <c r="A1930" s="88" t="s">
        <v>7297</v>
      </c>
      <c r="B1930" s="40" t="s">
        <v>5227</v>
      </c>
      <c r="C1930" s="82" t="s">
        <v>10958</v>
      </c>
      <c r="D1930" s="82">
        <v>149</v>
      </c>
      <c r="E1930" s="82">
        <v>0</v>
      </c>
      <c r="F1930" s="82">
        <v>0</v>
      </c>
      <c r="G1930" s="82">
        <v>149</v>
      </c>
      <c r="H1930" s="40" t="s">
        <v>2</v>
      </c>
      <c r="I1930" s="83" t="str">
        <f>IFERROR(VLOOKUP(A1930,'Alíquotas - CADPREV'!$B$2152:$N$4324,8,FALSE),"")</f>
        <v>NÃO</v>
      </c>
      <c r="J1930" s="83" t="str">
        <f>IF(H1930="RPPS",VLOOKUP(A1930,' Legislação Benef - GESCON'!$B$4:$I$2159,3,FALSE),"")</f>
        <v>NÃO</v>
      </c>
      <c r="K1930" s="83" t="str">
        <f>IF(H1930="RPPS",VLOOKUP(A1930,' Legislação Benef - GESCON'!$B$4:$I$2159,6,FALSE),"")</f>
        <v>NÃO</v>
      </c>
      <c r="L1930" s="83" t="str">
        <f>IF(H1930="RPPS",IFERROR(IF(VLOOKUP(A1930,'Suspensão de repasses - GESCON'!$D$3:$J$1048576,7,FALSE)="Validada","SIM","NÃO"),"NÃO"),"")</f>
        <v>NÃO</v>
      </c>
    </row>
    <row r="1931" spans="1:12" s="19" customFormat="1" ht="15" hidden="1" customHeight="1" x14ac:dyDescent="0.25">
      <c r="A1931" s="88" t="s">
        <v>7298</v>
      </c>
      <c r="B1931" s="40" t="s">
        <v>901</v>
      </c>
      <c r="C1931" s="82" t="s">
        <v>10959</v>
      </c>
      <c r="D1931" s="82"/>
      <c r="E1931" s="82"/>
      <c r="F1931" s="82"/>
      <c r="G1931" s="82"/>
      <c r="H1931" s="40" t="s">
        <v>4</v>
      </c>
      <c r="I1931" s="83" t="str">
        <f>IFERROR(VLOOKUP(A1931,'Alíquotas - CADPREV'!$B$2152:$N$4324,8,FALSE),"")</f>
        <v/>
      </c>
      <c r="J1931" s="83" t="str">
        <f>IF(H1931="RPPS",VLOOKUP(A1931,' Legislação Benef - GESCON'!$B$4:$I$2159,3,FALSE),"")</f>
        <v/>
      </c>
      <c r="K1931" s="83" t="str">
        <f>IF(H1931="RPPS",VLOOKUP(A1931,' Legislação Benef - GESCON'!$B$4:$I$2159,6,FALSE),"")</f>
        <v/>
      </c>
      <c r="L1931" s="83" t="str">
        <f>IF(H1931="RPPS",IFERROR(IF(VLOOKUP(A1931,'Suspensão de repasses - GESCON'!$D$3:$J$1048576,7,FALSE)="Validada","SIM","NÃO"),"NÃO"),"")</f>
        <v/>
      </c>
    </row>
    <row r="1932" spans="1:12" s="19" customFormat="1" ht="15" hidden="1" customHeight="1" x14ac:dyDescent="0.25">
      <c r="A1932" s="88" t="s">
        <v>7299</v>
      </c>
      <c r="B1932" s="40" t="s">
        <v>5227</v>
      </c>
      <c r="C1932" s="82" t="s">
        <v>10959</v>
      </c>
      <c r="D1932" s="82"/>
      <c r="E1932" s="82"/>
      <c r="F1932" s="82"/>
      <c r="G1932" s="82"/>
      <c r="H1932" s="40" t="s">
        <v>4</v>
      </c>
      <c r="I1932" s="83" t="str">
        <f>IFERROR(VLOOKUP(A1932,'Alíquotas - CADPREV'!$B$2152:$N$4324,8,FALSE),"")</f>
        <v/>
      </c>
      <c r="J1932" s="83" t="str">
        <f>IF(H1932="RPPS",VLOOKUP(A1932,' Legislação Benef - GESCON'!$B$4:$I$2159,3,FALSE),"")</f>
        <v/>
      </c>
      <c r="K1932" s="83" t="str">
        <f>IF(H1932="RPPS",VLOOKUP(A1932,' Legislação Benef - GESCON'!$B$4:$I$2159,6,FALSE),"")</f>
        <v/>
      </c>
      <c r="L1932" s="83" t="str">
        <f>IF(H1932="RPPS",IFERROR(IF(VLOOKUP(A1932,'Suspensão de repasses - GESCON'!$D$3:$J$1048576,7,FALSE)="Validada","SIM","NÃO"),"NÃO"),"")</f>
        <v/>
      </c>
    </row>
    <row r="1933" spans="1:12" s="19" customFormat="1" ht="15" customHeight="1" x14ac:dyDescent="0.25">
      <c r="A1933" s="88" t="s">
        <v>7300</v>
      </c>
      <c r="B1933" s="40" t="s">
        <v>901</v>
      </c>
      <c r="C1933" s="82" t="s">
        <v>10958</v>
      </c>
      <c r="D1933" s="82">
        <v>1236</v>
      </c>
      <c r="E1933" s="82">
        <v>338</v>
      </c>
      <c r="F1933" s="82">
        <v>145</v>
      </c>
      <c r="G1933" s="82">
        <v>1719</v>
      </c>
      <c r="H1933" s="40" t="s">
        <v>2</v>
      </c>
      <c r="I1933" s="83" t="str">
        <f>IFERROR(VLOOKUP(A1933,'Alíquotas - CADPREV'!$B$2152:$N$4324,8,FALSE),"")</f>
        <v>NÃO</v>
      </c>
      <c r="J1933" s="83" t="str">
        <f>IF(H1933="RPPS",VLOOKUP(A1933,' Legislação Benef - GESCON'!$B$4:$I$2159,3,FALSE),"")</f>
        <v>NÃO</v>
      </c>
      <c r="K1933" s="83" t="str">
        <f>IF(H1933="RPPS",VLOOKUP(A1933,' Legislação Benef - GESCON'!$B$4:$I$2159,6,FALSE),"")</f>
        <v>NÃO</v>
      </c>
      <c r="L1933" s="83" t="str">
        <f>IF(H1933="RPPS",IFERROR(IF(VLOOKUP(A1933,'Suspensão de repasses - GESCON'!$D$3:$J$1048576,7,FALSE)="Validada","SIM","NÃO"),"NÃO"),"")</f>
        <v>NÃO</v>
      </c>
    </row>
    <row r="1934" spans="1:12" s="19" customFormat="1" ht="15" hidden="1" customHeight="1" x14ac:dyDescent="0.25">
      <c r="A1934" s="88" t="s">
        <v>7301</v>
      </c>
      <c r="B1934" s="40" t="s">
        <v>3143</v>
      </c>
      <c r="C1934" s="82" t="s">
        <v>10959</v>
      </c>
      <c r="D1934" s="82"/>
      <c r="E1934" s="82"/>
      <c r="F1934" s="82"/>
      <c r="G1934" s="82"/>
      <c r="H1934" s="40" t="s">
        <v>4</v>
      </c>
      <c r="I1934" s="83" t="str">
        <f>IFERROR(VLOOKUP(A1934,'Alíquotas - CADPREV'!$B$2152:$N$4324,8,FALSE),"")</f>
        <v/>
      </c>
      <c r="J1934" s="83" t="str">
        <f>IF(H1934="RPPS",VLOOKUP(A1934,' Legislação Benef - GESCON'!$B$4:$I$2159,3,FALSE),"")</f>
        <v/>
      </c>
      <c r="K1934" s="83" t="str">
        <f>IF(H1934="RPPS",VLOOKUP(A1934,' Legislação Benef - GESCON'!$B$4:$I$2159,6,FALSE),"")</f>
        <v/>
      </c>
      <c r="L1934" s="83" t="str">
        <f>IF(H1934="RPPS",IFERROR(IF(VLOOKUP(A1934,'Suspensão de repasses - GESCON'!$D$3:$J$1048576,7,FALSE)="Validada","SIM","NÃO"),"NÃO"),"")</f>
        <v/>
      </c>
    </row>
    <row r="1935" spans="1:12" s="19" customFormat="1" ht="15" hidden="1" customHeight="1" x14ac:dyDescent="0.25">
      <c r="A1935" s="88" t="s">
        <v>7302</v>
      </c>
      <c r="B1935" s="40" t="s">
        <v>3143</v>
      </c>
      <c r="C1935" s="82" t="s">
        <v>10959</v>
      </c>
      <c r="D1935" s="82"/>
      <c r="E1935" s="82"/>
      <c r="F1935" s="82"/>
      <c r="G1935" s="82"/>
      <c r="H1935" s="40" t="s">
        <v>4</v>
      </c>
      <c r="I1935" s="83" t="str">
        <f>IFERROR(VLOOKUP(A1935,'Alíquotas - CADPREV'!$B$2152:$N$4324,8,FALSE),"")</f>
        <v/>
      </c>
      <c r="J1935" s="83" t="str">
        <f>IF(H1935="RPPS",VLOOKUP(A1935,' Legislação Benef - GESCON'!$B$4:$I$2159,3,FALSE),"")</f>
        <v/>
      </c>
      <c r="K1935" s="83" t="str">
        <f>IF(H1935="RPPS",VLOOKUP(A1935,' Legislação Benef - GESCON'!$B$4:$I$2159,6,FALSE),"")</f>
        <v/>
      </c>
      <c r="L1935" s="83" t="str">
        <f>IF(H1935="RPPS",IFERROR(IF(VLOOKUP(A1935,'Suspensão de repasses - GESCON'!$D$3:$J$1048576,7,FALSE)="Validada","SIM","NÃO"),"NÃO"),"")</f>
        <v/>
      </c>
    </row>
    <row r="1936" spans="1:12" s="19" customFormat="1" ht="15" customHeight="1" x14ac:dyDescent="0.25">
      <c r="A1936" s="88" t="s">
        <v>7303</v>
      </c>
      <c r="B1936" s="40" t="s">
        <v>1356</v>
      </c>
      <c r="C1936" s="82" t="s">
        <v>10958</v>
      </c>
      <c r="D1936" s="82">
        <v>156</v>
      </c>
      <c r="E1936" s="82">
        <v>13</v>
      </c>
      <c r="F1936" s="82">
        <v>3</v>
      </c>
      <c r="G1936" s="82">
        <v>172</v>
      </c>
      <c r="H1936" s="40" t="s">
        <v>2</v>
      </c>
      <c r="I1936" s="83" t="str">
        <f>IFERROR(VLOOKUP(A1936,'Alíquotas - CADPREV'!$B$2152:$N$4324,8,FALSE),"")</f>
        <v>SIM</v>
      </c>
      <c r="J1936" s="83" t="str">
        <f>IF(H1936="RPPS",VLOOKUP(A1936,' Legislação Benef - GESCON'!$B$4:$I$2159,3,FALSE),"")</f>
        <v>NÃO</v>
      </c>
      <c r="K1936" s="83" t="str">
        <f>IF(H1936="RPPS",VLOOKUP(A1936,' Legislação Benef - GESCON'!$B$4:$I$2159,6,FALSE),"")</f>
        <v>SIM</v>
      </c>
      <c r="L1936" s="83" t="str">
        <f>IF(H1936="RPPS",IFERROR(IF(VLOOKUP(A1936,'Suspensão de repasses - GESCON'!$D$3:$J$1048576,7,FALSE)="Validada","SIM","NÃO"),"NÃO"),"")</f>
        <v>NÃO</v>
      </c>
    </row>
    <row r="1937" spans="1:12" s="19" customFormat="1" ht="15" hidden="1" customHeight="1" x14ac:dyDescent="0.25">
      <c r="A1937" s="88" t="s">
        <v>7304</v>
      </c>
      <c r="B1937" s="40" t="s">
        <v>1142</v>
      </c>
      <c r="C1937" s="82" t="s">
        <v>10959</v>
      </c>
      <c r="D1937" s="82"/>
      <c r="E1937" s="82"/>
      <c r="F1937" s="82"/>
      <c r="G1937" s="82"/>
      <c r="H1937" s="40" t="s">
        <v>4</v>
      </c>
      <c r="I1937" s="83" t="str">
        <f>IFERROR(VLOOKUP(A1937,'Alíquotas - CADPREV'!$B$2152:$N$4324,8,FALSE),"")</f>
        <v/>
      </c>
      <c r="J1937" s="83" t="str">
        <f>IF(H1937="RPPS",VLOOKUP(A1937,' Legislação Benef - GESCON'!$B$4:$I$2159,3,FALSE),"")</f>
        <v/>
      </c>
      <c r="K1937" s="83" t="str">
        <f>IF(H1937="RPPS",VLOOKUP(A1937,' Legislação Benef - GESCON'!$B$4:$I$2159,6,FALSE),"")</f>
        <v/>
      </c>
      <c r="L1937" s="83" t="str">
        <f>IF(H1937="RPPS",IFERROR(IF(VLOOKUP(A1937,'Suspensão de repasses - GESCON'!$D$3:$J$1048576,7,FALSE)="Validada","SIM","NÃO"),"NÃO"),"")</f>
        <v/>
      </c>
    </row>
    <row r="1938" spans="1:12" s="19" customFormat="1" ht="15" hidden="1" customHeight="1" x14ac:dyDescent="0.25">
      <c r="A1938" s="88" t="s">
        <v>7305</v>
      </c>
      <c r="B1938" s="40" t="s">
        <v>215</v>
      </c>
      <c r="C1938" s="82" t="s">
        <v>10959</v>
      </c>
      <c r="D1938" s="82"/>
      <c r="E1938" s="82"/>
      <c r="F1938" s="82"/>
      <c r="G1938" s="82"/>
      <c r="H1938" s="40" t="s">
        <v>4</v>
      </c>
      <c r="I1938" s="83" t="str">
        <f>IFERROR(VLOOKUP(A1938,'Alíquotas - CADPREV'!$B$2152:$N$4324,8,FALSE),"")</f>
        <v/>
      </c>
      <c r="J1938" s="83" t="str">
        <f>IF(H1938="RPPS",VLOOKUP(A1938,' Legislação Benef - GESCON'!$B$4:$I$2159,3,FALSE),"")</f>
        <v/>
      </c>
      <c r="K1938" s="83" t="str">
        <f>IF(H1938="RPPS",VLOOKUP(A1938,' Legislação Benef - GESCON'!$B$4:$I$2159,6,FALSE),"")</f>
        <v/>
      </c>
      <c r="L1938" s="83" t="str">
        <f>IF(H1938="RPPS",IFERROR(IF(VLOOKUP(A1938,'Suspensão de repasses - GESCON'!$D$3:$J$1048576,7,FALSE)="Validada","SIM","NÃO"),"NÃO"),"")</f>
        <v/>
      </c>
    </row>
    <row r="1939" spans="1:12" s="19" customFormat="1" ht="15" hidden="1" customHeight="1" x14ac:dyDescent="0.25">
      <c r="A1939" s="88" t="s">
        <v>7306</v>
      </c>
      <c r="B1939" s="40" t="s">
        <v>1356</v>
      </c>
      <c r="C1939" s="82" t="s">
        <v>10959</v>
      </c>
      <c r="D1939" s="82"/>
      <c r="E1939" s="82"/>
      <c r="F1939" s="82"/>
      <c r="G1939" s="82"/>
      <c r="H1939" s="40" t="s">
        <v>4</v>
      </c>
      <c r="I1939" s="83" t="str">
        <f>IFERROR(VLOOKUP(A1939,'Alíquotas - CADPREV'!$B$2152:$N$4324,8,FALSE),"")</f>
        <v/>
      </c>
      <c r="J1939" s="83" t="str">
        <f>IF(H1939="RPPS",VLOOKUP(A1939,' Legislação Benef - GESCON'!$B$4:$I$2159,3,FALSE),"")</f>
        <v/>
      </c>
      <c r="K1939" s="83" t="str">
        <f>IF(H1939="RPPS",VLOOKUP(A1939,' Legislação Benef - GESCON'!$B$4:$I$2159,6,FALSE),"")</f>
        <v/>
      </c>
      <c r="L1939" s="83" t="str">
        <f>IF(H1939="RPPS",IFERROR(IF(VLOOKUP(A1939,'Suspensão de repasses - GESCON'!$D$3:$J$1048576,7,FALSE)="Validada","SIM","NÃO"),"NÃO"),"")</f>
        <v/>
      </c>
    </row>
    <row r="1940" spans="1:12" s="19" customFormat="1" ht="15" hidden="1" customHeight="1" x14ac:dyDescent="0.25">
      <c r="A1940" s="88" t="s">
        <v>7307</v>
      </c>
      <c r="B1940" s="40" t="s">
        <v>1356</v>
      </c>
      <c r="C1940" s="82" t="s">
        <v>10959</v>
      </c>
      <c r="D1940" s="82"/>
      <c r="E1940" s="82"/>
      <c r="F1940" s="82"/>
      <c r="G1940" s="82"/>
      <c r="H1940" s="40" t="s">
        <v>4</v>
      </c>
      <c r="I1940" s="83" t="str">
        <f>IFERROR(VLOOKUP(A1940,'Alíquotas - CADPREV'!$B$2152:$N$4324,8,FALSE),"")</f>
        <v/>
      </c>
      <c r="J1940" s="83" t="str">
        <f>IF(H1940="RPPS",VLOOKUP(A1940,' Legislação Benef - GESCON'!$B$4:$I$2159,3,FALSE),"")</f>
        <v/>
      </c>
      <c r="K1940" s="83" t="str">
        <f>IF(H1940="RPPS",VLOOKUP(A1940,' Legislação Benef - GESCON'!$B$4:$I$2159,6,FALSE),"")</f>
        <v/>
      </c>
      <c r="L1940" s="83" t="str">
        <f>IF(H1940="RPPS",IFERROR(IF(VLOOKUP(A1940,'Suspensão de repasses - GESCON'!$D$3:$J$1048576,7,FALSE)="Validada","SIM","NÃO"),"NÃO"),"")</f>
        <v/>
      </c>
    </row>
    <row r="1941" spans="1:12" s="19" customFormat="1" ht="15" customHeight="1" x14ac:dyDescent="0.25">
      <c r="A1941" s="88" t="s">
        <v>7308</v>
      </c>
      <c r="B1941" s="40" t="s">
        <v>901</v>
      </c>
      <c r="C1941" s="82" t="s">
        <v>10958</v>
      </c>
      <c r="D1941" s="82">
        <v>220</v>
      </c>
      <c r="E1941" s="82">
        <v>64</v>
      </c>
      <c r="F1941" s="82">
        <v>11</v>
      </c>
      <c r="G1941" s="82">
        <v>295</v>
      </c>
      <c r="H1941" s="40" t="s">
        <v>2</v>
      </c>
      <c r="I1941" s="83" t="str">
        <f>IFERROR(VLOOKUP(A1941,'Alíquotas - CADPREV'!$B$2152:$N$4324,8,FALSE),"")</f>
        <v>NÃO</v>
      </c>
      <c r="J1941" s="83" t="str">
        <f>IF(H1941="RPPS",VLOOKUP(A1941,' Legislação Benef - GESCON'!$B$4:$I$2159,3,FALSE),"")</f>
        <v>NÃO</v>
      </c>
      <c r="K1941" s="83" t="str">
        <f>IF(H1941="RPPS",VLOOKUP(A1941,' Legislação Benef - GESCON'!$B$4:$I$2159,6,FALSE),"")</f>
        <v>NÃO</v>
      </c>
      <c r="L1941" s="83" t="str">
        <f>IF(H1941="RPPS",IFERROR(IF(VLOOKUP(A1941,'Suspensão de repasses - GESCON'!$D$3:$J$1048576,7,FALSE)="Validada","SIM","NÃO"),"NÃO"),"")</f>
        <v>NÃO</v>
      </c>
    </row>
    <row r="1942" spans="1:12" s="19" customFormat="1" ht="15" hidden="1" customHeight="1" x14ac:dyDescent="0.25">
      <c r="A1942" s="88" t="s">
        <v>7309</v>
      </c>
      <c r="B1942" s="40" t="s">
        <v>1142</v>
      </c>
      <c r="C1942" s="82" t="s">
        <v>10959</v>
      </c>
      <c r="D1942" s="82"/>
      <c r="E1942" s="82"/>
      <c r="F1942" s="82"/>
      <c r="G1942" s="82"/>
      <c r="H1942" s="40" t="s">
        <v>4</v>
      </c>
      <c r="I1942" s="83" t="str">
        <f>IFERROR(VLOOKUP(A1942,'Alíquotas - CADPREV'!$B$2152:$N$4324,8,FALSE),"")</f>
        <v/>
      </c>
      <c r="J1942" s="83" t="str">
        <f>IF(H1942="RPPS",VLOOKUP(A1942,' Legislação Benef - GESCON'!$B$4:$I$2159,3,FALSE),"")</f>
        <v/>
      </c>
      <c r="K1942" s="83" t="str">
        <f>IF(H1942="RPPS",VLOOKUP(A1942,' Legislação Benef - GESCON'!$B$4:$I$2159,6,FALSE),"")</f>
        <v/>
      </c>
      <c r="L1942" s="83" t="str">
        <f>IF(H1942="RPPS",IFERROR(IF(VLOOKUP(A1942,'Suspensão de repasses - GESCON'!$D$3:$J$1048576,7,FALSE)="Validada","SIM","NÃO"),"NÃO"),"")</f>
        <v/>
      </c>
    </row>
    <row r="1943" spans="1:12" s="19" customFormat="1" ht="15" hidden="1" customHeight="1" x14ac:dyDescent="0.25">
      <c r="A1943" s="88" t="s">
        <v>7310</v>
      </c>
      <c r="B1943" s="40" t="s">
        <v>4289</v>
      </c>
      <c r="C1943" s="82" t="s">
        <v>10959</v>
      </c>
      <c r="D1943" s="82"/>
      <c r="E1943" s="82"/>
      <c r="F1943" s="82"/>
      <c r="G1943" s="82"/>
      <c r="H1943" s="40" t="s">
        <v>4</v>
      </c>
      <c r="I1943" s="83" t="str">
        <f>IFERROR(VLOOKUP(A1943,'Alíquotas - CADPREV'!$B$2152:$N$4324,8,FALSE),"")</f>
        <v/>
      </c>
      <c r="J1943" s="83" t="str">
        <f>IF(H1943="RPPS",VLOOKUP(A1943,' Legislação Benef - GESCON'!$B$4:$I$2159,3,FALSE),"")</f>
        <v/>
      </c>
      <c r="K1943" s="83" t="str">
        <f>IF(H1943="RPPS",VLOOKUP(A1943,' Legislação Benef - GESCON'!$B$4:$I$2159,6,FALSE),"")</f>
        <v/>
      </c>
      <c r="L1943" s="83" t="str">
        <f>IF(H1943="RPPS",IFERROR(IF(VLOOKUP(A1943,'Suspensão de repasses - GESCON'!$D$3:$J$1048576,7,FALSE)="Validada","SIM","NÃO"),"NÃO"),"")</f>
        <v/>
      </c>
    </row>
    <row r="1944" spans="1:12" s="19" customFormat="1" ht="15" hidden="1" customHeight="1" x14ac:dyDescent="0.25">
      <c r="A1944" s="88" t="s">
        <v>7311</v>
      </c>
      <c r="B1944" s="40" t="s">
        <v>3601</v>
      </c>
      <c r="C1944" s="82" t="s">
        <v>10959</v>
      </c>
      <c r="D1944" s="82"/>
      <c r="E1944" s="82"/>
      <c r="F1944" s="82"/>
      <c r="G1944" s="82"/>
      <c r="H1944" s="40" t="s">
        <v>4</v>
      </c>
      <c r="I1944" s="83" t="str">
        <f>IFERROR(VLOOKUP(A1944,'Alíquotas - CADPREV'!$B$2152:$N$4324,8,FALSE),"")</f>
        <v/>
      </c>
      <c r="J1944" s="83" t="str">
        <f>IF(H1944="RPPS",VLOOKUP(A1944,' Legislação Benef - GESCON'!$B$4:$I$2159,3,FALSE),"")</f>
        <v/>
      </c>
      <c r="K1944" s="83" t="str">
        <f>IF(H1944="RPPS",VLOOKUP(A1944,' Legislação Benef - GESCON'!$B$4:$I$2159,6,FALSE),"")</f>
        <v/>
      </c>
      <c r="L1944" s="83" t="str">
        <f>IF(H1944="RPPS",IFERROR(IF(VLOOKUP(A1944,'Suspensão de repasses - GESCON'!$D$3:$J$1048576,7,FALSE)="Validada","SIM","NÃO"),"NÃO"),"")</f>
        <v/>
      </c>
    </row>
    <row r="1945" spans="1:12" s="19" customFormat="1" ht="15" hidden="1" customHeight="1" x14ac:dyDescent="0.25">
      <c r="A1945" s="88" t="s">
        <v>7312</v>
      </c>
      <c r="B1945" s="40" t="s">
        <v>1142</v>
      </c>
      <c r="C1945" s="82" t="s">
        <v>10959</v>
      </c>
      <c r="D1945" s="82"/>
      <c r="E1945" s="82"/>
      <c r="F1945" s="82"/>
      <c r="G1945" s="82"/>
      <c r="H1945" s="40" t="s">
        <v>4</v>
      </c>
      <c r="I1945" s="83" t="str">
        <f>IFERROR(VLOOKUP(A1945,'Alíquotas - CADPREV'!$B$2152:$N$4324,8,FALSE),"")</f>
        <v/>
      </c>
      <c r="J1945" s="83" t="str">
        <f>IF(H1945="RPPS",VLOOKUP(A1945,' Legislação Benef - GESCON'!$B$4:$I$2159,3,FALSE),"")</f>
        <v/>
      </c>
      <c r="K1945" s="83" t="str">
        <f>IF(H1945="RPPS",VLOOKUP(A1945,' Legislação Benef - GESCON'!$B$4:$I$2159,6,FALSE),"")</f>
        <v/>
      </c>
      <c r="L1945" s="83" t="str">
        <f>IF(H1945="RPPS",IFERROR(IF(VLOOKUP(A1945,'Suspensão de repasses - GESCON'!$D$3:$J$1048576,7,FALSE)="Validada","SIM","NÃO"),"NÃO"),"")</f>
        <v/>
      </c>
    </row>
    <row r="1946" spans="1:12" s="19" customFormat="1" ht="15" hidden="1" customHeight="1" x14ac:dyDescent="0.25">
      <c r="A1946" s="88" t="s">
        <v>7313</v>
      </c>
      <c r="B1946" s="40" t="s">
        <v>1142</v>
      </c>
      <c r="C1946" s="82" t="s">
        <v>10959</v>
      </c>
      <c r="D1946" s="82"/>
      <c r="E1946" s="82"/>
      <c r="F1946" s="82"/>
      <c r="G1946" s="82"/>
      <c r="H1946" s="40" t="s">
        <v>4</v>
      </c>
      <c r="I1946" s="83" t="str">
        <f>IFERROR(VLOOKUP(A1946,'Alíquotas - CADPREV'!$B$2152:$N$4324,8,FALSE),"")</f>
        <v/>
      </c>
      <c r="J1946" s="83" t="str">
        <f>IF(H1946="RPPS",VLOOKUP(A1946,' Legislação Benef - GESCON'!$B$4:$I$2159,3,FALSE),"")</f>
        <v/>
      </c>
      <c r="K1946" s="83" t="str">
        <f>IF(H1946="RPPS",VLOOKUP(A1946,' Legislação Benef - GESCON'!$B$4:$I$2159,6,FALSE),"")</f>
        <v/>
      </c>
      <c r="L1946" s="83" t="str">
        <f>IF(H1946="RPPS",IFERROR(IF(VLOOKUP(A1946,'Suspensão de repasses - GESCON'!$D$3:$J$1048576,7,FALSE)="Validada","SIM","NÃO"),"NÃO"),"")</f>
        <v/>
      </c>
    </row>
    <row r="1947" spans="1:12" s="19" customFormat="1" ht="15" customHeight="1" x14ac:dyDescent="0.25">
      <c r="A1947" s="88" t="s">
        <v>7314</v>
      </c>
      <c r="B1947" s="40" t="s">
        <v>3747</v>
      </c>
      <c r="C1947" s="82" t="s">
        <v>10958</v>
      </c>
      <c r="D1947" s="82">
        <v>350</v>
      </c>
      <c r="E1947" s="82">
        <v>26</v>
      </c>
      <c r="F1947" s="82">
        <v>2</v>
      </c>
      <c r="G1947" s="82">
        <v>378</v>
      </c>
      <c r="H1947" s="40" t="s">
        <v>2</v>
      </c>
      <c r="I1947" s="83" t="str">
        <f>IFERROR(VLOOKUP(A1947,'Alíquotas - CADPREV'!$B$2152:$N$4324,8,FALSE),"")</f>
        <v>NÃO</v>
      </c>
      <c r="J1947" s="83" t="str">
        <f>IF(H1947="RPPS",VLOOKUP(A1947,' Legislação Benef - GESCON'!$B$4:$I$2159,3,FALSE),"")</f>
        <v>NÃO</v>
      </c>
      <c r="K1947" s="83" t="str">
        <f>IF(H1947="RPPS",VLOOKUP(A1947,' Legislação Benef - GESCON'!$B$4:$I$2159,6,FALSE),"")</f>
        <v>NÃO</v>
      </c>
      <c r="L1947" s="83" t="str">
        <f>IF(H1947="RPPS",IFERROR(IF(VLOOKUP(A1947,'Suspensão de repasses - GESCON'!$D$3:$J$1048576,7,FALSE)="Validada","SIM","NÃO"),"NÃO"),"")</f>
        <v>NÃO</v>
      </c>
    </row>
    <row r="1948" spans="1:12" s="19" customFormat="1" ht="15" hidden="1" customHeight="1" x14ac:dyDescent="0.25">
      <c r="A1948" s="88" t="s">
        <v>7315</v>
      </c>
      <c r="B1948" s="40" t="s">
        <v>821</v>
      </c>
      <c r="C1948" s="82" t="s">
        <v>10959</v>
      </c>
      <c r="D1948" s="82"/>
      <c r="E1948" s="82"/>
      <c r="F1948" s="82"/>
      <c r="G1948" s="82"/>
      <c r="H1948" s="40" t="s">
        <v>4</v>
      </c>
      <c r="I1948" s="83" t="str">
        <f>IFERROR(VLOOKUP(A1948,'Alíquotas - CADPREV'!$B$2152:$N$4324,8,FALSE),"")</f>
        <v/>
      </c>
      <c r="J1948" s="83" t="str">
        <f>IF(H1948="RPPS",VLOOKUP(A1948,' Legislação Benef - GESCON'!$B$4:$I$2159,3,FALSE),"")</f>
        <v/>
      </c>
      <c r="K1948" s="83" t="str">
        <f>IF(H1948="RPPS",VLOOKUP(A1948,' Legislação Benef - GESCON'!$B$4:$I$2159,6,FALSE),"")</f>
        <v/>
      </c>
      <c r="L1948" s="83" t="str">
        <f>IF(H1948="RPPS",IFERROR(IF(VLOOKUP(A1948,'Suspensão de repasses - GESCON'!$D$3:$J$1048576,7,FALSE)="Validada","SIM","NÃO"),"NÃO"),"")</f>
        <v/>
      </c>
    </row>
    <row r="1949" spans="1:12" s="19" customFormat="1" ht="15" hidden="1" customHeight="1" x14ac:dyDescent="0.25">
      <c r="A1949" s="88" t="s">
        <v>7316</v>
      </c>
      <c r="B1949" s="40" t="s">
        <v>1142</v>
      </c>
      <c r="C1949" s="82" t="s">
        <v>10959</v>
      </c>
      <c r="D1949" s="82"/>
      <c r="E1949" s="82"/>
      <c r="F1949" s="82"/>
      <c r="G1949" s="82"/>
      <c r="H1949" s="40" t="s">
        <v>4</v>
      </c>
      <c r="I1949" s="83" t="str">
        <f>IFERROR(VLOOKUP(A1949,'Alíquotas - CADPREV'!$B$2152:$N$4324,8,FALSE),"")</f>
        <v/>
      </c>
      <c r="J1949" s="83" t="str">
        <f>IF(H1949="RPPS",VLOOKUP(A1949,' Legislação Benef - GESCON'!$B$4:$I$2159,3,FALSE),"")</f>
        <v/>
      </c>
      <c r="K1949" s="83" t="str">
        <f>IF(H1949="RPPS",VLOOKUP(A1949,' Legislação Benef - GESCON'!$B$4:$I$2159,6,FALSE),"")</f>
        <v/>
      </c>
      <c r="L1949" s="83" t="str">
        <f>IF(H1949="RPPS",IFERROR(IF(VLOOKUP(A1949,'Suspensão de repasses - GESCON'!$D$3:$J$1048576,7,FALSE)="Validada","SIM","NÃO"),"NÃO"),"")</f>
        <v/>
      </c>
    </row>
    <row r="1950" spans="1:12" s="19" customFormat="1" ht="15" hidden="1" customHeight="1" x14ac:dyDescent="0.25">
      <c r="A1950" s="88" t="s">
        <v>7317</v>
      </c>
      <c r="B1950" s="40" t="s">
        <v>215</v>
      </c>
      <c r="C1950" s="82" t="s">
        <v>10959</v>
      </c>
      <c r="D1950" s="82"/>
      <c r="E1950" s="82"/>
      <c r="F1950" s="82"/>
      <c r="G1950" s="82"/>
      <c r="H1950" s="40" t="s">
        <v>4</v>
      </c>
      <c r="I1950" s="83" t="str">
        <f>IFERROR(VLOOKUP(A1950,'Alíquotas - CADPREV'!$B$2152:$N$4324,8,FALSE),"")</f>
        <v/>
      </c>
      <c r="J1950" s="83" t="str">
        <f>IF(H1950="RPPS",VLOOKUP(A1950,' Legislação Benef - GESCON'!$B$4:$I$2159,3,FALSE),"")</f>
        <v/>
      </c>
      <c r="K1950" s="83" t="str">
        <f>IF(H1950="RPPS",VLOOKUP(A1950,' Legislação Benef - GESCON'!$B$4:$I$2159,6,FALSE),"")</f>
        <v/>
      </c>
      <c r="L1950" s="83" t="str">
        <f>IF(H1950="RPPS",IFERROR(IF(VLOOKUP(A1950,'Suspensão de repasses - GESCON'!$D$3:$J$1048576,7,FALSE)="Validada","SIM","NÃO"),"NÃO"),"")</f>
        <v/>
      </c>
    </row>
    <row r="1951" spans="1:12" s="19" customFormat="1" ht="15" hidden="1" customHeight="1" x14ac:dyDescent="0.25">
      <c r="A1951" s="88" t="s">
        <v>7318</v>
      </c>
      <c r="B1951" s="40" t="s">
        <v>1142</v>
      </c>
      <c r="C1951" s="82" t="s">
        <v>10959</v>
      </c>
      <c r="D1951" s="82"/>
      <c r="E1951" s="82"/>
      <c r="F1951" s="82"/>
      <c r="G1951" s="82"/>
      <c r="H1951" s="40" t="s">
        <v>4</v>
      </c>
      <c r="I1951" s="83" t="str">
        <f>IFERROR(VLOOKUP(A1951,'Alíquotas - CADPREV'!$B$2152:$N$4324,8,FALSE),"")</f>
        <v/>
      </c>
      <c r="J1951" s="83" t="str">
        <f>IF(H1951="RPPS",VLOOKUP(A1951,' Legislação Benef - GESCON'!$B$4:$I$2159,3,FALSE),"")</f>
        <v/>
      </c>
      <c r="K1951" s="83" t="str">
        <f>IF(H1951="RPPS",VLOOKUP(A1951,' Legislação Benef - GESCON'!$B$4:$I$2159,6,FALSE),"")</f>
        <v/>
      </c>
      <c r="L1951" s="83" t="str">
        <f>IF(H1951="RPPS",IFERROR(IF(VLOOKUP(A1951,'Suspensão de repasses - GESCON'!$D$3:$J$1048576,7,FALSE)="Validada","SIM","NÃO"),"NÃO"),"")</f>
        <v/>
      </c>
    </row>
    <row r="1952" spans="1:12" s="19" customFormat="1" ht="15" hidden="1" customHeight="1" x14ac:dyDescent="0.25">
      <c r="A1952" s="88" t="s">
        <v>7319</v>
      </c>
      <c r="B1952" s="40" t="s">
        <v>1142</v>
      </c>
      <c r="C1952" s="82" t="s">
        <v>10959</v>
      </c>
      <c r="D1952" s="82"/>
      <c r="E1952" s="82"/>
      <c r="F1952" s="82"/>
      <c r="G1952" s="82"/>
      <c r="H1952" s="40" t="s">
        <v>4</v>
      </c>
      <c r="I1952" s="83" t="str">
        <f>IFERROR(VLOOKUP(A1952,'Alíquotas - CADPREV'!$B$2152:$N$4324,8,FALSE),"")</f>
        <v/>
      </c>
      <c r="J1952" s="83" t="str">
        <f>IF(H1952="RPPS",VLOOKUP(A1952,' Legislação Benef - GESCON'!$B$4:$I$2159,3,FALSE),"")</f>
        <v/>
      </c>
      <c r="K1952" s="83" t="str">
        <f>IF(H1952="RPPS",VLOOKUP(A1952,' Legislação Benef - GESCON'!$B$4:$I$2159,6,FALSE),"")</f>
        <v/>
      </c>
      <c r="L1952" s="83" t="str">
        <f>IF(H1952="RPPS",IFERROR(IF(VLOOKUP(A1952,'Suspensão de repasses - GESCON'!$D$3:$J$1048576,7,FALSE)="Validada","SIM","NÃO"),"NÃO"),"")</f>
        <v/>
      </c>
    </row>
    <row r="1953" spans="1:12" s="19" customFormat="1" ht="15" customHeight="1" x14ac:dyDescent="0.25">
      <c r="A1953" s="88" t="s">
        <v>7320</v>
      </c>
      <c r="B1953" s="40" t="s">
        <v>1356</v>
      </c>
      <c r="C1953" s="82" t="s">
        <v>10958</v>
      </c>
      <c r="D1953" s="82">
        <v>4345</v>
      </c>
      <c r="E1953" s="82">
        <v>1951</v>
      </c>
      <c r="F1953" s="82">
        <v>414</v>
      </c>
      <c r="G1953" s="82">
        <v>6710</v>
      </c>
      <c r="H1953" s="40" t="s">
        <v>2</v>
      </c>
      <c r="I1953" s="83" t="str">
        <f>IFERROR(VLOOKUP(A1953,'Alíquotas - CADPREV'!$B$2152:$N$4324,8,FALSE),"")</f>
        <v>NÃO</v>
      </c>
      <c r="J1953" s="83" t="str">
        <f>IF(H1953="RPPS",VLOOKUP(A1953,' Legislação Benef - GESCON'!$B$4:$I$2159,3,FALSE),"")</f>
        <v>NÃO</v>
      </c>
      <c r="K1953" s="83" t="str">
        <f>IF(H1953="RPPS",VLOOKUP(A1953,' Legislação Benef - GESCON'!$B$4:$I$2159,6,FALSE),"")</f>
        <v>NÃO</v>
      </c>
      <c r="L1953" s="83" t="str">
        <f>IF(H1953="RPPS",IFERROR(IF(VLOOKUP(A1953,'Suspensão de repasses - GESCON'!$D$3:$J$1048576,7,FALSE)="Validada","SIM","NÃO"),"NÃO"),"")</f>
        <v>NÃO</v>
      </c>
    </row>
    <row r="1954" spans="1:12" s="19" customFormat="1" ht="15" customHeight="1" x14ac:dyDescent="0.25">
      <c r="A1954" s="88" t="s">
        <v>7321</v>
      </c>
      <c r="B1954" s="40" t="s">
        <v>0</v>
      </c>
      <c r="C1954" s="82" t="s">
        <v>10961</v>
      </c>
      <c r="D1954" s="82">
        <v>21905</v>
      </c>
      <c r="E1954" s="82">
        <v>10977</v>
      </c>
      <c r="F1954" s="82">
        <v>2423</v>
      </c>
      <c r="G1954" s="82">
        <v>35305</v>
      </c>
      <c r="H1954" s="40" t="s">
        <v>2</v>
      </c>
      <c r="I1954" s="83" t="str">
        <f>IFERROR(VLOOKUP(A1954,'Alíquotas - CADPREV'!$B$2152:$N$4324,8,FALSE),"")</f>
        <v>SIM</v>
      </c>
      <c r="J1954" s="83" t="str">
        <f>IF(H1954="RPPS",VLOOKUP(A1954,' Legislação Benef - GESCON'!$B$4:$I$2159,3,FALSE),"")</f>
        <v>SIM</v>
      </c>
      <c r="K1954" s="83" t="str">
        <f>IF(H1954="RPPS",VLOOKUP(A1954,' Legislação Benef - GESCON'!$B$4:$I$2159,6,FALSE),"")</f>
        <v>SIM</v>
      </c>
      <c r="L1954" s="83" t="str">
        <f>IF(H1954="RPPS",IFERROR(IF(VLOOKUP(A1954,'Suspensão de repasses - GESCON'!$D$3:$J$1048576,7,FALSE)="Validada","SIM","NÃO"),"NÃO"),"")</f>
        <v>NÃO</v>
      </c>
    </row>
    <row r="1955" spans="1:12" ht="15" customHeight="1" x14ac:dyDescent="0.25">
      <c r="A1955" s="88" t="s">
        <v>7322</v>
      </c>
      <c r="B1955" s="40" t="s">
        <v>29</v>
      </c>
      <c r="C1955" s="82" t="s">
        <v>10961</v>
      </c>
      <c r="D1955" s="82">
        <v>27622</v>
      </c>
      <c r="E1955" s="82">
        <v>19864</v>
      </c>
      <c r="F1955" s="82">
        <v>4713</v>
      </c>
      <c r="G1955" s="82">
        <v>52199</v>
      </c>
      <c r="H1955" s="40" t="s">
        <v>2</v>
      </c>
      <c r="I1955" s="83" t="str">
        <f>IFERROR(VLOOKUP(A1955,'Alíquotas - CADPREV'!$B$2152:$N$4324,8,FALSE),"")</f>
        <v>SIM</v>
      </c>
      <c r="J1955" s="83" t="str">
        <f>IF(H1955="RPPS",VLOOKUP(A1955,' Legislação Benef - GESCON'!$B$4:$I$2159,3,FALSE),"")</f>
        <v>SIM</v>
      </c>
      <c r="K1955" s="83" t="str">
        <f>IF(H1955="RPPS",VLOOKUP(A1955,' Legislação Benef - GESCON'!$B$4:$I$2159,6,FALSE),"")</f>
        <v>SIM</v>
      </c>
      <c r="L1955" s="83" t="str">
        <f>IF(H1955="RPPS",IFERROR(IF(VLOOKUP(A1955,'Suspensão de repasses - GESCON'!$D$3:$J$1048576,7,FALSE)="Validada","SIM","NÃO"),"NÃO"),"")</f>
        <v>NÃO</v>
      </c>
    </row>
    <row r="1956" spans="1:12" s="19" customFormat="1" ht="15" customHeight="1" x14ac:dyDescent="0.25">
      <c r="A1956" s="88" t="s">
        <v>7323</v>
      </c>
      <c r="B1956" s="40" t="s">
        <v>133</v>
      </c>
      <c r="C1956" s="82" t="s">
        <v>10961</v>
      </c>
      <c r="D1956" s="82">
        <v>46514</v>
      </c>
      <c r="E1956" s="82">
        <v>24758</v>
      </c>
      <c r="F1956" s="82">
        <v>5852</v>
      </c>
      <c r="G1956" s="82">
        <v>77124</v>
      </c>
      <c r="H1956" s="40" t="s">
        <v>2</v>
      </c>
      <c r="I1956" s="83" t="str">
        <f>IFERROR(VLOOKUP(A1956,'Alíquotas - CADPREV'!$B$2152:$N$4324,8,FALSE),"")</f>
        <v>SIM</v>
      </c>
      <c r="J1956" s="83" t="str">
        <f>IF(H1956="RPPS",VLOOKUP(A1956,' Legislação Benef - GESCON'!$B$4:$I$2159,3,FALSE),"")</f>
        <v>NÃO</v>
      </c>
      <c r="K1956" s="83" t="str">
        <f>IF(H1956="RPPS",VLOOKUP(A1956,' Legislação Benef - GESCON'!$B$4:$I$2159,6,FALSE),"")</f>
        <v>NÃO</v>
      </c>
      <c r="L1956" s="83" t="str">
        <f>IF(H1956="RPPS",IFERROR(IF(VLOOKUP(A1956,'Suspensão de repasses - GESCON'!$D$3:$J$1048576,7,FALSE)="Validada","SIM","NÃO"),"NÃO"),"")</f>
        <v>NÃO</v>
      </c>
    </row>
    <row r="1957" spans="1:12" ht="15" customHeight="1" x14ac:dyDescent="0.25">
      <c r="A1957" s="88" t="s">
        <v>7324</v>
      </c>
      <c r="B1957" s="40" t="s">
        <v>215</v>
      </c>
      <c r="C1957" s="82" t="s">
        <v>10961</v>
      </c>
      <c r="D1957" s="82">
        <v>93877</v>
      </c>
      <c r="E1957" s="82">
        <v>93356</v>
      </c>
      <c r="F1957" s="82">
        <v>15310</v>
      </c>
      <c r="G1957" s="82">
        <v>202543</v>
      </c>
      <c r="H1957" s="40" t="s">
        <v>2</v>
      </c>
      <c r="I1957" s="83" t="str">
        <f>IFERROR(VLOOKUP(A1957,'Alíquotas - CADPREV'!$B$2152:$N$4324,8,FALSE),"")</f>
        <v>SIM</v>
      </c>
      <c r="J1957" s="83" t="str">
        <f>IF(H1957="RPPS",VLOOKUP(A1957,' Legislação Benef - GESCON'!$B$4:$I$2159,3,FALSE),"")</f>
        <v>SIM</v>
      </c>
      <c r="K1957" s="83" t="str">
        <f>IF(H1957="RPPS",VLOOKUP(A1957,' Legislação Benef - GESCON'!$B$4:$I$2159,6,FALSE),"")</f>
        <v>SIM</v>
      </c>
      <c r="L1957" s="83" t="str">
        <f>IF(H1957="RPPS",IFERROR(IF(VLOOKUP(A1957,'Suspensão de repasses - GESCON'!$D$3:$J$1048576,7,FALSE)="Validada","SIM","NÃO"),"NÃO"),"")</f>
        <v>NÃO</v>
      </c>
    </row>
    <row r="1958" spans="1:12" ht="15" customHeight="1" x14ac:dyDescent="0.25">
      <c r="A1958" s="88" t="s">
        <v>7325</v>
      </c>
      <c r="B1958" s="40" t="s">
        <v>634</v>
      </c>
      <c r="C1958" s="82" t="s">
        <v>10961</v>
      </c>
      <c r="D1958" s="82">
        <v>52262</v>
      </c>
      <c r="E1958" s="82">
        <v>45279</v>
      </c>
      <c r="F1958" s="82">
        <v>11063</v>
      </c>
      <c r="G1958" s="82">
        <v>108604</v>
      </c>
      <c r="H1958" s="40" t="s">
        <v>2</v>
      </c>
      <c r="I1958" s="83" t="str">
        <f>IFERROR(VLOOKUP(A1958,'Alíquotas - CADPREV'!$B$2152:$N$4324,8,FALSE),"")</f>
        <v>SIM</v>
      </c>
      <c r="J1958" s="83" t="str">
        <f>IF(H1958="RPPS",VLOOKUP(A1958,' Legislação Benef - GESCON'!$B$4:$I$2159,3,FALSE),"")</f>
        <v>SIM</v>
      </c>
      <c r="K1958" s="83" t="str">
        <f>IF(H1958="RPPS",VLOOKUP(A1958,' Legislação Benef - GESCON'!$B$4:$I$2159,6,FALSE),"")</f>
        <v>SIM</v>
      </c>
      <c r="L1958" s="83" t="str">
        <f>IF(H1958="RPPS",IFERROR(IF(VLOOKUP(A1958,'Suspensão de repasses - GESCON'!$D$3:$J$1048576,7,FALSE)="Validada","SIM","NÃO"),"NÃO"),"")</f>
        <v>NÃO</v>
      </c>
    </row>
    <row r="1959" spans="1:12" s="19" customFormat="1" ht="15" customHeight="1" x14ac:dyDescent="0.25">
      <c r="A1959" s="88" t="s">
        <v>7326</v>
      </c>
      <c r="B1959" s="40" t="s">
        <v>197</v>
      </c>
      <c r="C1959" s="82" t="s">
        <v>10961</v>
      </c>
      <c r="D1959" s="82">
        <v>23719</v>
      </c>
      <c r="E1959" s="82">
        <v>511</v>
      </c>
      <c r="F1959" s="82">
        <v>757</v>
      </c>
      <c r="G1959" s="82">
        <v>24987</v>
      </c>
      <c r="H1959" s="40" t="s">
        <v>2</v>
      </c>
      <c r="I1959" s="83" t="str">
        <f>IFERROR(VLOOKUP(A1959,'Alíquotas - CADPREV'!$B$2152:$N$4324,8,FALSE),"")</f>
        <v>NÃO</v>
      </c>
      <c r="J1959" s="83" t="str">
        <f>IF(H1959="RPPS",VLOOKUP(A1959,' Legislação Benef - GESCON'!$B$4:$I$2159,3,FALSE),"")</f>
        <v>NÃO</v>
      </c>
      <c r="K1959" s="83" t="str">
        <f>IF(H1959="RPPS",VLOOKUP(A1959,' Legislação Benef - GESCON'!$B$4:$I$2159,6,FALSE),"")</f>
        <v>NÃO</v>
      </c>
      <c r="L1959" s="83" t="str">
        <f>IF(H1959="RPPS",IFERROR(IF(VLOOKUP(A1959,'Suspensão de repasses - GESCON'!$D$3:$J$1048576,7,FALSE)="Validada","SIM","NÃO"),"NÃO"),"")</f>
        <v>NÃO</v>
      </c>
    </row>
    <row r="1960" spans="1:12" s="19" customFormat="1" ht="15" customHeight="1" x14ac:dyDescent="0.25">
      <c r="A1960" s="88" t="s">
        <v>7327</v>
      </c>
      <c r="B1960" s="40" t="s">
        <v>819</v>
      </c>
      <c r="C1960" s="82" t="s">
        <v>10961</v>
      </c>
      <c r="D1960" s="82">
        <v>87364</v>
      </c>
      <c r="E1960" s="82">
        <v>50503</v>
      </c>
      <c r="F1960" s="82">
        <v>11730</v>
      </c>
      <c r="G1960" s="82">
        <v>149597</v>
      </c>
      <c r="H1960" s="40" t="s">
        <v>2</v>
      </c>
      <c r="I1960" s="83" t="str">
        <f>IFERROR(VLOOKUP(A1960,'Alíquotas - CADPREV'!$B$2152:$N$4324,8,FALSE),"")</f>
        <v>SIM</v>
      </c>
      <c r="J1960" s="83" t="str">
        <f>IF(H1960="RPPS",VLOOKUP(A1960,' Legislação Benef - GESCON'!$B$4:$I$2159,3,FALSE),"")</f>
        <v>NÃO</v>
      </c>
      <c r="K1960" s="83" t="str">
        <f>IF(H1960="RPPS",VLOOKUP(A1960,' Legislação Benef - GESCON'!$B$4:$I$2159,6,FALSE),"")</f>
        <v>NÃO</v>
      </c>
      <c r="L1960" s="83" t="str">
        <f>IF(H1960="RPPS",IFERROR(IF(VLOOKUP(A1960,'Suspensão de repasses - GESCON'!$D$3:$J$1048576,7,FALSE)="Validada","SIM","NÃO"),"NÃO"),"")</f>
        <v>NÃO</v>
      </c>
    </row>
    <row r="1961" spans="1:12" s="19" customFormat="1" ht="15" customHeight="1" x14ac:dyDescent="0.25">
      <c r="A1961" s="88" t="s">
        <v>7328</v>
      </c>
      <c r="B1961" s="40" t="s">
        <v>1142</v>
      </c>
      <c r="C1961" s="82" t="s">
        <v>10961</v>
      </c>
      <c r="D1961" s="82">
        <v>51951</v>
      </c>
      <c r="E1961" s="82">
        <v>30243</v>
      </c>
      <c r="F1961" s="82">
        <v>8215</v>
      </c>
      <c r="G1961" s="82">
        <v>90409</v>
      </c>
      <c r="H1961" s="40" t="s">
        <v>2</v>
      </c>
      <c r="I1961" s="83" t="str">
        <f>IFERROR(VLOOKUP(A1961,'Alíquotas - CADPREV'!$B$2152:$N$4324,8,FALSE),"")</f>
        <v>SIM</v>
      </c>
      <c r="J1961" s="83" t="str">
        <f>IF(H1961="RPPS",VLOOKUP(A1961,' Legislação Benef - GESCON'!$B$4:$I$2159,3,FALSE),"")</f>
        <v>NÃO</v>
      </c>
      <c r="K1961" s="83" t="str">
        <f>IF(H1961="RPPS",VLOOKUP(A1961,' Legislação Benef - GESCON'!$B$4:$I$2159,6,FALSE),"")</f>
        <v>NÃO</v>
      </c>
      <c r="L1961" s="83" t="str">
        <f>IF(H1961="RPPS",IFERROR(IF(VLOOKUP(A1961,'Suspensão de repasses - GESCON'!$D$3:$J$1048576,7,FALSE)="Validada","SIM","NÃO"),"NÃO"),"")</f>
        <v>NÃO</v>
      </c>
    </row>
    <row r="1962" spans="1:12" s="19" customFormat="1" ht="15" customHeight="1" x14ac:dyDescent="0.25">
      <c r="A1962" s="88" t="s">
        <v>7329</v>
      </c>
      <c r="B1962" s="40" t="s">
        <v>1356</v>
      </c>
      <c r="C1962" s="82" t="s">
        <v>10961</v>
      </c>
      <c r="D1962" s="82">
        <v>199656</v>
      </c>
      <c r="E1962" s="82">
        <v>248607</v>
      </c>
      <c r="F1962" s="82">
        <v>38081</v>
      </c>
      <c r="G1962" s="82">
        <v>486344</v>
      </c>
      <c r="H1962" s="40" t="s">
        <v>2</v>
      </c>
      <c r="I1962" s="83" t="str">
        <f>IFERROR(VLOOKUP(A1962,'Alíquotas - CADPREV'!$B$2152:$N$4324,8,FALSE),"")</f>
        <v>NÃO</v>
      </c>
      <c r="J1962" s="83" t="str">
        <f>IF(H1962="RPPS",VLOOKUP(A1962,' Legislação Benef - GESCON'!$B$4:$I$2159,3,FALSE),"")</f>
        <v>NÃO</v>
      </c>
      <c r="K1962" s="83" t="str">
        <f>IF(H1962="RPPS",VLOOKUP(A1962,' Legislação Benef - GESCON'!$B$4:$I$2159,6,FALSE),"")</f>
        <v>NÃO</v>
      </c>
      <c r="L1962" s="83" t="str">
        <f>IF(H1962="RPPS",IFERROR(IF(VLOOKUP(A1962,'Suspensão de repasses - GESCON'!$D$3:$J$1048576,7,FALSE)="Validada","SIM","NÃO"),"NÃO"),"")</f>
        <v>NÃO</v>
      </c>
    </row>
    <row r="1963" spans="1:12" s="19" customFormat="1" ht="15" customHeight="1" x14ac:dyDescent="0.25">
      <c r="A1963" s="88" t="s">
        <v>7330</v>
      </c>
      <c r="B1963" s="40" t="s">
        <v>821</v>
      </c>
      <c r="C1963" s="82" t="s">
        <v>10961</v>
      </c>
      <c r="D1963" s="82">
        <v>24828</v>
      </c>
      <c r="E1963" s="82">
        <v>28554</v>
      </c>
      <c r="F1963" s="82">
        <v>7032</v>
      </c>
      <c r="G1963" s="82">
        <v>60414</v>
      </c>
      <c r="H1963" s="40" t="s">
        <v>2</v>
      </c>
      <c r="I1963" s="83" t="str">
        <f>IFERROR(VLOOKUP(A1963,'Alíquotas - CADPREV'!$B$2152:$N$4324,8,FALSE),"")</f>
        <v>SIM</v>
      </c>
      <c r="J1963" s="83" t="str">
        <f>IF(H1963="RPPS",VLOOKUP(A1963,' Legislação Benef - GESCON'!$B$4:$I$2159,3,FALSE),"")</f>
        <v>SIM</v>
      </c>
      <c r="K1963" s="83" t="str">
        <f>IF(H1963="RPPS",VLOOKUP(A1963,' Legislação Benef - GESCON'!$B$4:$I$2159,6,FALSE),"")</f>
        <v>SIM</v>
      </c>
      <c r="L1963" s="83" t="str">
        <f>IF(H1963="RPPS",IFERROR(IF(VLOOKUP(A1963,'Suspensão de repasses - GESCON'!$D$3:$J$1048576,7,FALSE)="Validada","SIM","NÃO"),"NÃO"),"")</f>
        <v>NÃO</v>
      </c>
    </row>
    <row r="1964" spans="1:12" ht="15" customHeight="1" x14ac:dyDescent="0.25">
      <c r="A1964" s="88" t="s">
        <v>7331</v>
      </c>
      <c r="B1964" s="40" t="s">
        <v>901</v>
      </c>
      <c r="C1964" s="82" t="s">
        <v>10961</v>
      </c>
      <c r="D1964" s="82">
        <v>55485</v>
      </c>
      <c r="E1964" s="82">
        <v>49974</v>
      </c>
      <c r="F1964" s="82">
        <v>9343</v>
      </c>
      <c r="G1964" s="82">
        <v>114802</v>
      </c>
      <c r="H1964" s="40" t="s">
        <v>2</v>
      </c>
      <c r="I1964" s="83" t="str">
        <f>IFERROR(VLOOKUP(A1964,'Alíquotas - CADPREV'!$B$2152:$N$4324,8,FALSE),"")</f>
        <v>SIM</v>
      </c>
      <c r="J1964" s="83" t="str">
        <f>IF(H1964="RPPS",VLOOKUP(A1964,' Legislação Benef - GESCON'!$B$4:$I$2159,3,FALSE),"")</f>
        <v>SIM</v>
      </c>
      <c r="K1964" s="83" t="str">
        <f>IF(H1964="RPPS",VLOOKUP(A1964,' Legislação Benef - GESCON'!$B$4:$I$2159,6,FALSE),"")</f>
        <v>SIM</v>
      </c>
      <c r="L1964" s="83" t="str">
        <f>IF(H1964="RPPS",IFERROR(IF(VLOOKUP(A1964,'Suspensão de repasses - GESCON'!$D$3:$J$1048576,7,FALSE)="Validada","SIM","NÃO"),"NÃO"),"")</f>
        <v>NÃO</v>
      </c>
    </row>
    <row r="1965" spans="1:12" ht="15" customHeight="1" x14ac:dyDescent="0.25">
      <c r="A1965" s="88" t="s">
        <v>7332</v>
      </c>
      <c r="B1965" s="40" t="s">
        <v>2274</v>
      </c>
      <c r="C1965" s="82" t="s">
        <v>10961</v>
      </c>
      <c r="D1965" s="82">
        <v>38639</v>
      </c>
      <c r="E1965" s="82">
        <v>24118</v>
      </c>
      <c r="F1965" s="82">
        <v>5485</v>
      </c>
      <c r="G1965" s="82">
        <v>68242</v>
      </c>
      <c r="H1965" s="40" t="s">
        <v>2</v>
      </c>
      <c r="I1965" s="83" t="str">
        <f>IFERROR(VLOOKUP(A1965,'Alíquotas - CADPREV'!$B$2152:$N$4324,8,FALSE),"")</f>
        <v>SIM</v>
      </c>
      <c r="J1965" s="83" t="str">
        <f>IF(H1965="RPPS",VLOOKUP(A1965,' Legislação Benef - GESCON'!$B$4:$I$2159,3,FALSE),"")</f>
        <v>SIM</v>
      </c>
      <c r="K1965" s="83" t="str">
        <f>IF(H1965="RPPS",VLOOKUP(A1965,' Legislação Benef - GESCON'!$B$4:$I$2159,6,FALSE),"")</f>
        <v>SIM</v>
      </c>
      <c r="L1965" s="83" t="str">
        <f>IF(H1965="RPPS",IFERROR(IF(VLOOKUP(A1965,'Suspensão de repasses - GESCON'!$D$3:$J$1048576,7,FALSE)="Validada","SIM","NÃO"),"NÃO"),"")</f>
        <v>NÃO</v>
      </c>
    </row>
    <row r="1966" spans="1:12" ht="15" customHeight="1" x14ac:dyDescent="0.25">
      <c r="A1966" s="88" t="s">
        <v>7333</v>
      </c>
      <c r="B1966" s="40" t="s">
        <v>2197</v>
      </c>
      <c r="C1966" s="82" t="s">
        <v>10961</v>
      </c>
      <c r="D1966" s="82">
        <v>32292</v>
      </c>
      <c r="E1966" s="82">
        <v>22709</v>
      </c>
      <c r="F1966" s="82">
        <v>4021</v>
      </c>
      <c r="G1966" s="82">
        <v>59022</v>
      </c>
      <c r="H1966" s="40" t="s">
        <v>2</v>
      </c>
      <c r="I1966" s="83" t="str">
        <f>IFERROR(VLOOKUP(A1966,'Alíquotas - CADPREV'!$B$2152:$N$4324,8,FALSE),"")</f>
        <v>SIM</v>
      </c>
      <c r="J1966" s="83" t="str">
        <f>IF(H1966="RPPS",VLOOKUP(A1966,' Legislação Benef - GESCON'!$B$4:$I$2159,3,FALSE),"")</f>
        <v>SIM</v>
      </c>
      <c r="K1966" s="83" t="str">
        <f>IF(H1966="RPPS",VLOOKUP(A1966,' Legislação Benef - GESCON'!$B$4:$I$2159,6,FALSE),"")</f>
        <v>SIM</v>
      </c>
      <c r="L1966" s="83" t="str">
        <f>IF(H1966="RPPS",IFERROR(IF(VLOOKUP(A1966,'Suspensão de repasses - GESCON'!$D$3:$J$1048576,7,FALSE)="Validada","SIM","NÃO"),"NÃO"),"")</f>
        <v>NÃO</v>
      </c>
    </row>
    <row r="1967" spans="1:12" s="19" customFormat="1" ht="15" customHeight="1" x14ac:dyDescent="0.25">
      <c r="A1967" s="88" t="s">
        <v>7334</v>
      </c>
      <c r="B1967" s="40" t="s">
        <v>2554</v>
      </c>
      <c r="C1967" s="82" t="s">
        <v>10961</v>
      </c>
      <c r="D1967" s="82">
        <v>35737</v>
      </c>
      <c r="E1967" s="82">
        <v>34914</v>
      </c>
      <c r="F1967" s="82">
        <v>10859</v>
      </c>
      <c r="G1967" s="82">
        <v>81510</v>
      </c>
      <c r="H1967" s="40" t="s">
        <v>2</v>
      </c>
      <c r="I1967" s="83" t="str">
        <f>IFERROR(VLOOKUP(A1967,'Alíquotas - CADPREV'!$B$2152:$N$4324,8,FALSE),"")</f>
        <v>SIM</v>
      </c>
      <c r="J1967" s="83" t="str">
        <f>IF(H1967="RPPS",VLOOKUP(A1967,' Legislação Benef - GESCON'!$B$4:$I$2159,3,FALSE),"")</f>
        <v>SIM</v>
      </c>
      <c r="K1967" s="83" t="str">
        <f>IF(H1967="RPPS",VLOOKUP(A1967,' Legislação Benef - GESCON'!$B$4:$I$2159,6,FALSE),"")</f>
        <v>SIM</v>
      </c>
      <c r="L1967" s="83" t="str">
        <f>IF(H1967="RPPS",IFERROR(IF(VLOOKUP(A1967,'Suspensão de repasses - GESCON'!$D$3:$J$1048576,7,FALSE)="Validada","SIM","NÃO"),"NÃO"),"")</f>
        <v>NÃO</v>
      </c>
    </row>
    <row r="1968" spans="1:12" s="19" customFormat="1" ht="15" customHeight="1" x14ac:dyDescent="0.25">
      <c r="A1968" s="88" t="s">
        <v>7335</v>
      </c>
      <c r="B1968" s="40" t="s">
        <v>2758</v>
      </c>
      <c r="C1968" s="82" t="s">
        <v>10961</v>
      </c>
      <c r="D1968" s="82">
        <v>81219</v>
      </c>
      <c r="E1968" s="82">
        <v>57836</v>
      </c>
      <c r="F1968" s="82">
        <v>19336</v>
      </c>
      <c r="G1968" s="82">
        <v>158391</v>
      </c>
      <c r="H1968" s="40" t="s">
        <v>2</v>
      </c>
      <c r="I1968" s="83" t="str">
        <f>IFERROR(VLOOKUP(A1968,'Alíquotas - CADPREV'!$B$2152:$N$4324,8,FALSE),"")</f>
        <v>SIM</v>
      </c>
      <c r="J1968" s="83" t="str">
        <f>IF(H1968="RPPS",VLOOKUP(A1968,' Legislação Benef - GESCON'!$B$4:$I$2159,3,FALSE),"")</f>
        <v>NÃO</v>
      </c>
      <c r="K1968" s="83" t="str">
        <f>IF(H1968="RPPS",VLOOKUP(A1968,' Legislação Benef - GESCON'!$B$4:$I$2159,6,FALSE),"")</f>
        <v>SIM</v>
      </c>
      <c r="L1968" s="83" t="str">
        <f>IF(H1968="RPPS",IFERROR(IF(VLOOKUP(A1968,'Suspensão de repasses - GESCON'!$D$3:$J$1048576,7,FALSE)="Validada","SIM","NÃO"),"NÃO"),"")</f>
        <v>NÃO</v>
      </c>
    </row>
    <row r="1969" spans="1:12" ht="15" customHeight="1" x14ac:dyDescent="0.25">
      <c r="A1969" s="88" t="s">
        <v>7336</v>
      </c>
      <c r="B1969" s="40" t="s">
        <v>2413</v>
      </c>
      <c r="C1969" s="82" t="s">
        <v>10961</v>
      </c>
      <c r="D1969" s="82">
        <v>69122</v>
      </c>
      <c r="E1969" s="82">
        <v>29759</v>
      </c>
      <c r="F1969" s="82">
        <v>7806</v>
      </c>
      <c r="G1969" s="82">
        <v>106687</v>
      </c>
      <c r="H1969" s="40" t="s">
        <v>2</v>
      </c>
      <c r="I1969" s="83" t="str">
        <f>IFERROR(VLOOKUP(A1969,'Alíquotas - CADPREV'!$B$2152:$N$4324,8,FALSE),"")</f>
        <v>SIM</v>
      </c>
      <c r="J1969" s="83" t="str">
        <f>IF(H1969="RPPS",VLOOKUP(A1969,' Legislação Benef - GESCON'!$B$4:$I$2159,3,FALSE),"")</f>
        <v>SIM</v>
      </c>
      <c r="K1969" s="83" t="str">
        <f>IF(H1969="RPPS",VLOOKUP(A1969,' Legislação Benef - GESCON'!$B$4:$I$2159,6,FALSE),"")</f>
        <v>SIM</v>
      </c>
      <c r="L1969" s="83" t="str">
        <f>IF(H1969="RPPS",IFERROR(IF(VLOOKUP(A1969,'Suspensão de repasses - GESCON'!$D$3:$J$1048576,7,FALSE)="Validada","SIM","NÃO"),"NÃO"),"")</f>
        <v>NÃO</v>
      </c>
    </row>
    <row r="1970" spans="1:12" ht="15" customHeight="1" x14ac:dyDescent="0.25">
      <c r="A1970" s="88" t="s">
        <v>7337</v>
      </c>
      <c r="B1970" s="40" t="s">
        <v>3513</v>
      </c>
      <c r="C1970" s="82" t="s">
        <v>10961</v>
      </c>
      <c r="D1970" s="82">
        <v>143223</v>
      </c>
      <c r="E1970" s="82">
        <v>169925</v>
      </c>
      <c r="F1970" s="82">
        <v>69854</v>
      </c>
      <c r="G1970" s="82">
        <v>383002</v>
      </c>
      <c r="H1970" s="40" t="s">
        <v>2</v>
      </c>
      <c r="I1970" s="83" t="str">
        <f>IFERROR(VLOOKUP(A1970,'Alíquotas - CADPREV'!$B$2152:$N$4324,8,FALSE),"")</f>
        <v>SIM</v>
      </c>
      <c r="J1970" s="83" t="str">
        <f>IF(H1970="RPPS",VLOOKUP(A1970,' Legislação Benef - GESCON'!$B$4:$I$2159,3,FALSE),"")</f>
        <v>NÃO</v>
      </c>
      <c r="K1970" s="83" t="str">
        <f>IF(H1970="RPPS",VLOOKUP(A1970,' Legislação Benef - GESCON'!$B$4:$I$2159,6,FALSE),"")</f>
        <v>NÃO</v>
      </c>
      <c r="L1970" s="83" t="str">
        <f>IF(H1970="RPPS",IFERROR(IF(VLOOKUP(A1970,'Suspensão de repasses - GESCON'!$D$3:$J$1048576,7,FALSE)="Validada","SIM","NÃO"),"NÃO"),"")</f>
        <v>NÃO</v>
      </c>
    </row>
    <row r="1971" spans="1:12" s="19" customFormat="1" ht="15" customHeight="1" x14ac:dyDescent="0.25">
      <c r="A1971" s="88" t="s">
        <v>7338</v>
      </c>
      <c r="B1971" s="40" t="s">
        <v>3601</v>
      </c>
      <c r="C1971" s="82" t="s">
        <v>10961</v>
      </c>
      <c r="D1971" s="82">
        <v>44195</v>
      </c>
      <c r="E1971" s="82">
        <v>39462</v>
      </c>
      <c r="F1971" s="82">
        <v>8713</v>
      </c>
      <c r="G1971" s="82">
        <v>92370</v>
      </c>
      <c r="H1971" s="40" t="s">
        <v>2</v>
      </c>
      <c r="I1971" s="83" t="str">
        <f>IFERROR(VLOOKUP(A1971,'Alíquotas - CADPREV'!$B$2152:$N$4324,8,FALSE),"")</f>
        <v>NÃO</v>
      </c>
      <c r="J1971" s="83" t="str">
        <f>IF(H1971="RPPS",VLOOKUP(A1971,' Legislação Benef - GESCON'!$B$4:$I$2159,3,FALSE),"")</f>
        <v>NÃO</v>
      </c>
      <c r="K1971" s="83" t="str">
        <f>IF(H1971="RPPS",VLOOKUP(A1971,' Legislação Benef - GESCON'!$B$4:$I$2159,6,FALSE),"")</f>
        <v>NÃO</v>
      </c>
      <c r="L1971" s="83" t="str">
        <f>IF(H1971="RPPS",IFERROR(IF(VLOOKUP(A1971,'Suspensão de repasses - GESCON'!$D$3:$J$1048576,7,FALSE)="Validada","SIM","NÃO"),"NÃO"),"")</f>
        <v>NÃO</v>
      </c>
    </row>
    <row r="1972" spans="1:12" s="19" customFormat="1" ht="15" customHeight="1" x14ac:dyDescent="0.25">
      <c r="A1972" s="88" t="s">
        <v>7339</v>
      </c>
      <c r="B1972" s="40" t="s">
        <v>2926</v>
      </c>
      <c r="C1972" s="82" t="s">
        <v>10961</v>
      </c>
      <c r="D1972" s="82">
        <v>39257</v>
      </c>
      <c r="E1972" s="82">
        <v>30096</v>
      </c>
      <c r="F1972" s="82">
        <v>6728</v>
      </c>
      <c r="G1972" s="82">
        <v>76081</v>
      </c>
      <c r="H1972" s="40" t="s">
        <v>2</v>
      </c>
      <c r="I1972" s="83" t="str">
        <f>IFERROR(VLOOKUP(A1972,'Alíquotas - CADPREV'!$B$2152:$N$4324,8,FALSE),"")</f>
        <v>SIM</v>
      </c>
      <c r="J1972" s="83" t="str">
        <f>IF(H1972="RPPS",VLOOKUP(A1972,' Legislação Benef - GESCON'!$B$4:$I$2159,3,FALSE),"")</f>
        <v>SIM</v>
      </c>
      <c r="K1972" s="83" t="str">
        <f>IF(H1972="RPPS",VLOOKUP(A1972,' Legislação Benef - GESCON'!$B$4:$I$2159,6,FALSE),"")</f>
        <v>SIM</v>
      </c>
      <c r="L1972" s="83" t="str">
        <f>IF(H1972="RPPS",IFERROR(IF(VLOOKUP(A1972,'Suspensão de repasses - GESCON'!$D$3:$J$1048576,7,FALSE)="Validada","SIM","NÃO"),"NÃO"),"")</f>
        <v>NÃO</v>
      </c>
    </row>
    <row r="1973" spans="1:12" ht="15" customHeight="1" x14ac:dyDescent="0.25">
      <c r="A1973" s="88" t="s">
        <v>7340</v>
      </c>
      <c r="B1973" s="40" t="s">
        <v>3143</v>
      </c>
      <c r="C1973" s="82" t="s">
        <v>10961</v>
      </c>
      <c r="D1973" s="82">
        <v>147792</v>
      </c>
      <c r="E1973" s="82">
        <v>80866</v>
      </c>
      <c r="F1973" s="82">
        <v>52429</v>
      </c>
      <c r="G1973" s="82">
        <v>281087</v>
      </c>
      <c r="H1973" s="40" t="s">
        <v>2</v>
      </c>
      <c r="I1973" s="83" t="str">
        <f>IFERROR(VLOOKUP(A1973,'Alíquotas - CADPREV'!$B$2152:$N$4324,8,FALSE),"")</f>
        <v>SIM</v>
      </c>
      <c r="J1973" s="83" t="str">
        <f>IF(H1973="RPPS",VLOOKUP(A1973,' Legislação Benef - GESCON'!$B$4:$I$2159,3,FALSE),"")</f>
        <v>SIM</v>
      </c>
      <c r="K1973" s="83" t="str">
        <f>IF(H1973="RPPS",VLOOKUP(A1973,' Legislação Benef - GESCON'!$B$4:$I$2159,6,FALSE),"")</f>
        <v>SIM</v>
      </c>
      <c r="L1973" s="83" t="str">
        <f>IF(H1973="RPPS",IFERROR(IF(VLOOKUP(A1973,'Suspensão de repasses - GESCON'!$D$3:$J$1048576,7,FALSE)="Validada","SIM","NÃO"),"NÃO"),"")</f>
        <v>NÃO</v>
      </c>
    </row>
    <row r="1974" spans="1:12" ht="15" customHeight="1" x14ac:dyDescent="0.25">
      <c r="A1974" s="88" t="s">
        <v>7341</v>
      </c>
      <c r="B1974" s="40" t="s">
        <v>3747</v>
      </c>
      <c r="C1974" s="82" t="s">
        <v>10961</v>
      </c>
      <c r="D1974" s="82">
        <v>37752</v>
      </c>
      <c r="E1974" s="82">
        <v>7513</v>
      </c>
      <c r="F1974" s="82">
        <v>2202</v>
      </c>
      <c r="G1974" s="82">
        <v>47467</v>
      </c>
      <c r="H1974" s="40" t="s">
        <v>2</v>
      </c>
      <c r="I1974" s="83" t="str">
        <f>IFERROR(VLOOKUP(A1974,'Alíquotas - CADPREV'!$B$2152:$N$4324,8,FALSE),"")</f>
        <v>NÃO</v>
      </c>
      <c r="J1974" s="83" t="str">
        <f>IF(H1974="RPPS",VLOOKUP(A1974,' Legislação Benef - GESCON'!$B$4:$I$2159,3,FALSE),"")</f>
        <v>NÃO</v>
      </c>
      <c r="K1974" s="83" t="str">
        <f>IF(H1974="RPPS",VLOOKUP(A1974,' Legislação Benef - GESCON'!$B$4:$I$2159,6,FALSE),"")</f>
        <v>NÃO</v>
      </c>
      <c r="L1974" s="83" t="str">
        <f>IF(H1974="RPPS",IFERROR(IF(VLOOKUP(A1974,'Suspensão de repasses - GESCON'!$D$3:$J$1048576,7,FALSE)="Validada","SIM","NÃO"),"NÃO"),"")</f>
        <v>NÃO</v>
      </c>
    </row>
    <row r="1975" spans="1:12" ht="15" customHeight="1" x14ac:dyDescent="0.25">
      <c r="A1975" s="88" t="s">
        <v>7342</v>
      </c>
      <c r="B1975" s="40" t="s">
        <v>3812</v>
      </c>
      <c r="C1975" s="82" t="s">
        <v>10961</v>
      </c>
      <c r="D1975" s="82">
        <v>88056</v>
      </c>
      <c r="E1975" s="82">
        <v>142426</v>
      </c>
      <c r="F1975" s="82">
        <v>44724</v>
      </c>
      <c r="G1975" s="82">
        <v>275206</v>
      </c>
      <c r="H1975" s="40" t="s">
        <v>2</v>
      </c>
      <c r="I1975" s="83" t="str">
        <f>IFERROR(VLOOKUP(A1975,'Alíquotas - CADPREV'!$B$2152:$N$4324,8,FALSE),"")</f>
        <v>SIM</v>
      </c>
      <c r="J1975" s="83" t="str">
        <f>IF(H1975="RPPS",VLOOKUP(A1975,' Legislação Benef - GESCON'!$B$4:$I$2159,3,FALSE),"")</f>
        <v>SIM</v>
      </c>
      <c r="K1975" s="83" t="str">
        <f>IF(H1975="RPPS",VLOOKUP(A1975,' Legislação Benef - GESCON'!$B$4:$I$2159,6,FALSE),"")</f>
        <v>SIM</v>
      </c>
      <c r="L1975" s="83" t="str">
        <f>IF(H1975="RPPS",IFERROR(IF(VLOOKUP(A1975,'Suspensão de repasses - GESCON'!$D$3:$J$1048576,7,FALSE)="Validada","SIM","NÃO"),"NÃO"),"")</f>
        <v>NÃO</v>
      </c>
    </row>
    <row r="1976" spans="1:12" ht="15" customHeight="1" x14ac:dyDescent="0.25">
      <c r="A1976" s="88" t="s">
        <v>7343</v>
      </c>
      <c r="B1976" s="40" t="s">
        <v>3798</v>
      </c>
      <c r="C1976" s="82" t="s">
        <v>10961</v>
      </c>
      <c r="D1976" s="82">
        <v>14718</v>
      </c>
      <c r="E1976" s="82">
        <v>306</v>
      </c>
      <c r="F1976" s="82">
        <v>360</v>
      </c>
      <c r="G1976" s="82">
        <v>15384</v>
      </c>
      <c r="H1976" s="40" t="s">
        <v>2</v>
      </c>
      <c r="I1976" s="83" t="str">
        <f>IFERROR(VLOOKUP(A1976,'Alíquotas - CADPREV'!$B$2152:$N$4324,8,FALSE),"")</f>
        <v>NÃO</v>
      </c>
      <c r="J1976" s="83" t="str">
        <f>IF(H1976="RPPS",VLOOKUP(A1976,' Legislação Benef - GESCON'!$B$4:$I$2159,3,FALSE),"")</f>
        <v>NÃO</v>
      </c>
      <c r="K1976" s="83" t="str">
        <f>IF(H1976="RPPS",VLOOKUP(A1976,' Legislação Benef - GESCON'!$B$4:$I$2159,6,FALSE),"")</f>
        <v>SIM</v>
      </c>
      <c r="L1976" s="83" t="str">
        <f>IF(H1976="RPPS",IFERROR(IF(VLOOKUP(A1976,'Suspensão de repasses - GESCON'!$D$3:$J$1048576,7,FALSE)="Validada","SIM","NÃO"),"NÃO"),"")</f>
        <v>NÃO</v>
      </c>
    </row>
    <row r="1977" spans="1:12" s="19" customFormat="1" ht="15" customHeight="1" x14ac:dyDescent="0.25">
      <c r="A1977" s="88" t="s">
        <v>7344</v>
      </c>
      <c r="B1977" s="40" t="s">
        <v>4559</v>
      </c>
      <c r="C1977" s="82" t="s">
        <v>10961</v>
      </c>
      <c r="D1977" s="82">
        <v>31155</v>
      </c>
      <c r="E1977" s="82">
        <v>25951</v>
      </c>
      <c r="F1977" s="82">
        <v>6794</v>
      </c>
      <c r="G1977" s="82">
        <v>63900</v>
      </c>
      <c r="H1977" s="40" t="s">
        <v>2</v>
      </c>
      <c r="I1977" s="83" t="str">
        <f>IFERROR(VLOOKUP(A1977,'Alíquotas - CADPREV'!$B$2152:$N$4324,8,FALSE),"")</f>
        <v>SIM</v>
      </c>
      <c r="J1977" s="83" t="str">
        <f>IF(H1977="RPPS",VLOOKUP(A1977,' Legislação Benef - GESCON'!$B$4:$I$2159,3,FALSE),"")</f>
        <v>SIM</v>
      </c>
      <c r="K1977" s="83" t="str">
        <f>IF(H1977="RPPS",VLOOKUP(A1977,' Legislação Benef - GESCON'!$B$4:$I$2159,6,FALSE),"")</f>
        <v>SIM</v>
      </c>
      <c r="L1977" s="83" t="str">
        <f>IF(H1977="RPPS",IFERROR(IF(VLOOKUP(A1977,'Suspensão de repasses - GESCON'!$D$3:$J$1048576,7,FALSE)="Validada","SIM","NÃO"),"NÃO"),"")</f>
        <v>NÃO</v>
      </c>
    </row>
    <row r="1978" spans="1:12" s="19" customFormat="1" ht="15" customHeight="1" x14ac:dyDescent="0.25">
      <c r="A1978" s="88" t="s">
        <v>7345</v>
      </c>
      <c r="B1978" s="40" t="s">
        <v>4289</v>
      </c>
      <c r="C1978" s="82" t="s">
        <v>10961</v>
      </c>
      <c r="D1978" s="82">
        <v>49280</v>
      </c>
      <c r="E1978" s="82">
        <v>46341</v>
      </c>
      <c r="F1978" s="82">
        <v>9286</v>
      </c>
      <c r="G1978" s="82">
        <v>104907</v>
      </c>
      <c r="H1978" s="40" t="s">
        <v>2</v>
      </c>
      <c r="I1978" s="83" t="str">
        <f>IFERROR(VLOOKUP(A1978,'Alíquotas - CADPREV'!$B$2152:$N$4324,8,FALSE),"")</f>
        <v>SIM</v>
      </c>
      <c r="J1978" s="83" t="str">
        <f>IF(H1978="RPPS",VLOOKUP(A1978,' Legislação Benef - GESCON'!$B$4:$I$2159,3,FALSE),"")</f>
        <v>NÃO</v>
      </c>
      <c r="K1978" s="83" t="str">
        <f>IF(H1978="RPPS",VLOOKUP(A1978,' Legislação Benef - GESCON'!$B$4:$I$2159,6,FALSE),"")</f>
        <v>NÃO</v>
      </c>
      <c r="L1978" s="83" t="str">
        <f>IF(H1978="RPPS",IFERROR(IF(VLOOKUP(A1978,'Suspensão de repasses - GESCON'!$D$3:$J$1048576,7,FALSE)="Validada","SIM","NÃO"),"NÃO"),"")</f>
        <v>NÃO</v>
      </c>
    </row>
    <row r="1979" spans="1:12" ht="15" customHeight="1" x14ac:dyDescent="0.25">
      <c r="A1979" s="88" t="s">
        <v>7346</v>
      </c>
      <c r="B1979" s="40" t="s">
        <v>4626</v>
      </c>
      <c r="C1979" s="82" t="s">
        <v>10961</v>
      </c>
      <c r="D1979" s="82">
        <v>416086</v>
      </c>
      <c r="E1979" s="82">
        <v>269520</v>
      </c>
      <c r="F1979" s="82">
        <v>89965</v>
      </c>
      <c r="G1979" s="82">
        <v>775571</v>
      </c>
      <c r="H1979" s="40" t="s">
        <v>2</v>
      </c>
      <c r="I1979" s="83" t="str">
        <f>IFERROR(VLOOKUP(A1979,'Alíquotas - CADPREV'!$B$2152:$N$4324,8,FALSE),"")</f>
        <v>SIM</v>
      </c>
      <c r="J1979" s="83" t="str">
        <f>IF(H1979="RPPS",VLOOKUP(A1979,' Legislação Benef - GESCON'!$B$4:$I$2159,3,FALSE),"")</f>
        <v>SIM</v>
      </c>
      <c r="K1979" s="83" t="str">
        <f>IF(H1979="RPPS",VLOOKUP(A1979,' Legislação Benef - GESCON'!$B$4:$I$2159,6,FALSE),"")</f>
        <v>SIM</v>
      </c>
      <c r="L1979" s="83" t="str">
        <f>IF(H1979="RPPS",IFERROR(IF(VLOOKUP(A1979,'Suspensão de repasses - GESCON'!$D$3:$J$1048576,7,FALSE)="Validada","SIM","NÃO"),"NÃO"),"")</f>
        <v>NÃO</v>
      </c>
    </row>
    <row r="1980" spans="1:12" s="19" customFormat="1" ht="15" customHeight="1" x14ac:dyDescent="0.25">
      <c r="A1980" s="88" t="s">
        <v>7347</v>
      </c>
      <c r="B1980" s="40" t="s">
        <v>5227</v>
      </c>
      <c r="C1980" s="82" t="s">
        <v>10961</v>
      </c>
      <c r="D1980" s="82">
        <v>30526</v>
      </c>
      <c r="E1980" s="82">
        <v>10158</v>
      </c>
      <c r="F1980" s="82">
        <v>1535</v>
      </c>
      <c r="G1980" s="82">
        <v>42219</v>
      </c>
      <c r="H1980" s="40" t="s">
        <v>2</v>
      </c>
      <c r="I1980" s="83" t="str">
        <f>IFERROR(VLOOKUP(A1980,'Alíquotas - CADPREV'!$B$2152:$N$4324,8,FALSE),"")</f>
        <v>SIM</v>
      </c>
      <c r="J1980" s="83" t="str">
        <f>IF(H1980="RPPS",VLOOKUP(A1980,' Legislação Benef - GESCON'!$B$4:$I$2159,3,FALSE),"")</f>
        <v>NÃO</v>
      </c>
      <c r="K1980" s="83" t="str">
        <f>IF(H1980="RPPS",VLOOKUP(A1980,' Legislação Benef - GESCON'!$B$4:$I$2159,6,FALSE),"")</f>
        <v>NÃO</v>
      </c>
      <c r="L1980" s="83" t="str">
        <f>IF(H1980="RPPS",IFERROR(IF(VLOOKUP(A1980,'Suspensão de repasses - GESCON'!$D$3:$J$1048576,7,FALSE)="Validada","SIM","NÃO"),"NÃO"),"")</f>
        <v>NÃO</v>
      </c>
    </row>
    <row r="1981" spans="1:12" s="19" customFormat="1" ht="15" hidden="1" customHeight="1" x14ac:dyDescent="0.25">
      <c r="A1981" s="88" t="s">
        <v>7348</v>
      </c>
      <c r="B1981" s="40" t="s">
        <v>634</v>
      </c>
      <c r="C1981" s="82" t="s">
        <v>10959</v>
      </c>
      <c r="D1981" s="82"/>
      <c r="E1981" s="82"/>
      <c r="F1981" s="82"/>
      <c r="G1981" s="82"/>
      <c r="H1981" s="40" t="s">
        <v>4</v>
      </c>
      <c r="I1981" s="83" t="str">
        <f>IFERROR(VLOOKUP(A1981,'Alíquotas - CADPREV'!$B$2152:$N$4324,8,FALSE),"")</f>
        <v/>
      </c>
      <c r="J1981" s="83" t="str">
        <f>IF(H1981="RPPS",VLOOKUP(A1981,' Legislação Benef - GESCON'!$B$4:$I$2159,3,FALSE),"")</f>
        <v/>
      </c>
      <c r="K1981" s="83" t="str">
        <f>IF(H1981="RPPS",VLOOKUP(A1981,' Legislação Benef - GESCON'!$B$4:$I$2159,6,FALSE),"")</f>
        <v/>
      </c>
      <c r="L1981" s="83" t="str">
        <f>IF(H1981="RPPS",IFERROR(IF(VLOOKUP(A1981,'Suspensão de repasses - GESCON'!$D$3:$J$1048576,7,FALSE)="Validada","SIM","NÃO"),"NÃO"),"")</f>
        <v/>
      </c>
    </row>
    <row r="1982" spans="1:12" s="19" customFormat="1" ht="15" hidden="1" customHeight="1" x14ac:dyDescent="0.25">
      <c r="A1982" s="88" t="s">
        <v>7349</v>
      </c>
      <c r="B1982" s="40" t="s">
        <v>1142</v>
      </c>
      <c r="C1982" s="82" t="s">
        <v>10959</v>
      </c>
      <c r="D1982" s="82"/>
      <c r="E1982" s="82"/>
      <c r="F1982" s="82"/>
      <c r="G1982" s="82"/>
      <c r="H1982" s="40" t="s">
        <v>4</v>
      </c>
      <c r="I1982" s="83" t="str">
        <f>IFERROR(VLOOKUP(A1982,'Alíquotas - CADPREV'!$B$2152:$N$4324,8,FALSE),"")</f>
        <v/>
      </c>
      <c r="J1982" s="83" t="str">
        <f>IF(H1982="RPPS",VLOOKUP(A1982,' Legislação Benef - GESCON'!$B$4:$I$2159,3,FALSE),"")</f>
        <v/>
      </c>
      <c r="K1982" s="83" t="str">
        <f>IF(H1982="RPPS",VLOOKUP(A1982,' Legislação Benef - GESCON'!$B$4:$I$2159,6,FALSE),"")</f>
        <v/>
      </c>
      <c r="L1982" s="83" t="str">
        <f>IF(H1982="RPPS",IFERROR(IF(VLOOKUP(A1982,'Suspensão de repasses - GESCON'!$D$3:$J$1048576,7,FALSE)="Validada","SIM","NÃO"),"NÃO"),"")</f>
        <v/>
      </c>
    </row>
    <row r="1983" spans="1:12" s="19" customFormat="1" ht="15" hidden="1" customHeight="1" x14ac:dyDescent="0.25">
      <c r="A1983" s="88" t="s">
        <v>7350</v>
      </c>
      <c r="B1983" s="40" t="s">
        <v>4559</v>
      </c>
      <c r="C1983" s="82" t="s">
        <v>10959</v>
      </c>
      <c r="D1983" s="82"/>
      <c r="E1983" s="82"/>
      <c r="F1983" s="82"/>
      <c r="G1983" s="82"/>
      <c r="H1983" s="40" t="s">
        <v>4</v>
      </c>
      <c r="I1983" s="83" t="str">
        <f>IFERROR(VLOOKUP(A1983,'Alíquotas - CADPREV'!$B$2152:$N$4324,8,FALSE),"")</f>
        <v/>
      </c>
      <c r="J1983" s="83" t="str">
        <f>IF(H1983="RPPS",VLOOKUP(A1983,' Legislação Benef - GESCON'!$B$4:$I$2159,3,FALSE),"")</f>
        <v/>
      </c>
      <c r="K1983" s="83" t="str">
        <f>IF(H1983="RPPS",VLOOKUP(A1983,' Legislação Benef - GESCON'!$B$4:$I$2159,6,FALSE),"")</f>
        <v/>
      </c>
      <c r="L1983" s="83" t="str">
        <f>IF(H1983="RPPS",IFERROR(IF(VLOOKUP(A1983,'Suspensão de repasses - GESCON'!$D$3:$J$1048576,7,FALSE)="Validada","SIM","NÃO"),"NÃO"),"")</f>
        <v/>
      </c>
    </row>
    <row r="1984" spans="1:12" s="19" customFormat="1" ht="15" hidden="1" customHeight="1" x14ac:dyDescent="0.25">
      <c r="A1984" s="88" t="s">
        <v>7351</v>
      </c>
      <c r="B1984" s="40" t="s">
        <v>1142</v>
      </c>
      <c r="C1984" s="82" t="s">
        <v>10959</v>
      </c>
      <c r="D1984" s="82"/>
      <c r="E1984" s="82"/>
      <c r="F1984" s="82"/>
      <c r="G1984" s="82"/>
      <c r="H1984" s="40" t="s">
        <v>4</v>
      </c>
      <c r="I1984" s="83" t="str">
        <f>IFERROR(VLOOKUP(A1984,'Alíquotas - CADPREV'!$B$2152:$N$4324,8,FALSE),"")</f>
        <v/>
      </c>
      <c r="J1984" s="83" t="str">
        <f>IF(H1984="RPPS",VLOOKUP(A1984,' Legislação Benef - GESCON'!$B$4:$I$2159,3,FALSE),"")</f>
        <v/>
      </c>
      <c r="K1984" s="83" t="str">
        <f>IF(H1984="RPPS",VLOOKUP(A1984,' Legislação Benef - GESCON'!$B$4:$I$2159,6,FALSE),"")</f>
        <v/>
      </c>
      <c r="L1984" s="83" t="str">
        <f>IF(H1984="RPPS",IFERROR(IF(VLOOKUP(A1984,'Suspensão de repasses - GESCON'!$D$3:$J$1048576,7,FALSE)="Validada","SIM","NÃO"),"NÃO"),"")</f>
        <v/>
      </c>
    </row>
    <row r="1985" spans="1:12" s="19" customFormat="1" ht="15" hidden="1" customHeight="1" x14ac:dyDescent="0.25">
      <c r="A1985" s="88" t="s">
        <v>7352</v>
      </c>
      <c r="B1985" s="40" t="s">
        <v>3812</v>
      </c>
      <c r="C1985" s="82" t="s">
        <v>10959</v>
      </c>
      <c r="D1985" s="82"/>
      <c r="E1985" s="82"/>
      <c r="F1985" s="82"/>
      <c r="G1985" s="82"/>
      <c r="H1985" s="40" t="s">
        <v>4</v>
      </c>
      <c r="I1985" s="83" t="str">
        <f>IFERROR(VLOOKUP(A1985,'Alíquotas - CADPREV'!$B$2152:$N$4324,8,FALSE),"")</f>
        <v/>
      </c>
      <c r="J1985" s="83" t="str">
        <f>IF(H1985="RPPS",VLOOKUP(A1985,' Legislação Benef - GESCON'!$B$4:$I$2159,3,FALSE),"")</f>
        <v/>
      </c>
      <c r="K1985" s="83" t="str">
        <f>IF(H1985="RPPS",VLOOKUP(A1985,' Legislação Benef - GESCON'!$B$4:$I$2159,6,FALSE),"")</f>
        <v/>
      </c>
      <c r="L1985" s="83" t="str">
        <f>IF(H1985="RPPS",IFERROR(IF(VLOOKUP(A1985,'Suspensão de repasses - GESCON'!$D$3:$J$1048576,7,FALSE)="Validada","SIM","NÃO"),"NÃO"),"")</f>
        <v/>
      </c>
    </row>
    <row r="1986" spans="1:12" s="19" customFormat="1" ht="15" customHeight="1" x14ac:dyDescent="0.25">
      <c r="A1986" s="88" t="s">
        <v>7353</v>
      </c>
      <c r="B1986" s="40" t="s">
        <v>3812</v>
      </c>
      <c r="C1986" s="82" t="s">
        <v>10958</v>
      </c>
      <c r="D1986" s="82">
        <v>92</v>
      </c>
      <c r="E1986" s="82">
        <v>14</v>
      </c>
      <c r="F1986" s="82">
        <v>6</v>
      </c>
      <c r="G1986" s="82">
        <v>112</v>
      </c>
      <c r="H1986" s="40" t="s">
        <v>2</v>
      </c>
      <c r="I1986" s="83" t="str">
        <f>IFERROR(VLOOKUP(A1986,'Alíquotas - CADPREV'!$B$2152:$N$4324,8,FALSE),"")</f>
        <v>NÃO</v>
      </c>
      <c r="J1986" s="83" t="str">
        <f>IF(H1986="RPPS",VLOOKUP(A1986,' Legislação Benef - GESCON'!$B$4:$I$2159,3,FALSE),"")</f>
        <v>NÃO</v>
      </c>
      <c r="K1986" s="83" t="str">
        <f>IF(H1986="RPPS",VLOOKUP(A1986,' Legislação Benef - GESCON'!$B$4:$I$2159,6,FALSE),"")</f>
        <v>NÃO</v>
      </c>
      <c r="L1986" s="83" t="str">
        <f>IF(H1986="RPPS",IFERROR(IF(VLOOKUP(A1986,'Suspensão de repasses - GESCON'!$D$3:$J$1048576,7,FALSE)="Validada","SIM","NÃO"),"NÃO"),"")</f>
        <v>NÃO</v>
      </c>
    </row>
    <row r="1987" spans="1:12" s="19" customFormat="1" ht="15" customHeight="1" x14ac:dyDescent="0.25">
      <c r="A1987" s="88" t="s">
        <v>7354</v>
      </c>
      <c r="B1987" s="40" t="s">
        <v>3812</v>
      </c>
      <c r="C1987" s="82" t="s">
        <v>10958</v>
      </c>
      <c r="D1987" s="82">
        <v>142</v>
      </c>
      <c r="E1987" s="82">
        <v>9</v>
      </c>
      <c r="F1987" s="82">
        <v>1</v>
      </c>
      <c r="G1987" s="82">
        <v>152</v>
      </c>
      <c r="H1987" s="40" t="s">
        <v>2</v>
      </c>
      <c r="I1987" s="83" t="str">
        <f>IFERROR(VLOOKUP(A1987,'Alíquotas - CADPREV'!$B$2152:$N$4324,8,FALSE),"")</f>
        <v>NÃO</v>
      </c>
      <c r="J1987" s="83" t="str">
        <f>IF(H1987="RPPS",VLOOKUP(A1987,' Legislação Benef - GESCON'!$B$4:$I$2159,3,FALSE),"")</f>
        <v>NÃO</v>
      </c>
      <c r="K1987" s="83" t="str">
        <f>IF(H1987="RPPS",VLOOKUP(A1987,' Legislação Benef - GESCON'!$B$4:$I$2159,6,FALSE),"")</f>
        <v>NÃO</v>
      </c>
      <c r="L1987" s="83" t="str">
        <f>IF(H1987="RPPS",IFERROR(IF(VLOOKUP(A1987,'Suspensão de repasses - GESCON'!$D$3:$J$1048576,7,FALSE)="Validada","SIM","NÃO"),"NÃO"),"")</f>
        <v>NÃO</v>
      </c>
    </row>
    <row r="1988" spans="1:12" s="19" customFormat="1" ht="15" hidden="1" customHeight="1" x14ac:dyDescent="0.25">
      <c r="A1988" s="88" t="s">
        <v>7355</v>
      </c>
      <c r="B1988" s="40" t="s">
        <v>3143</v>
      </c>
      <c r="C1988" s="82" t="s">
        <v>10959</v>
      </c>
      <c r="D1988" s="82"/>
      <c r="E1988" s="82"/>
      <c r="F1988" s="82"/>
      <c r="G1988" s="82"/>
      <c r="H1988" s="40" t="s">
        <v>4</v>
      </c>
      <c r="I1988" s="83" t="str">
        <f>IFERROR(VLOOKUP(A1988,'Alíquotas - CADPREV'!$B$2152:$N$4324,8,FALSE),"")</f>
        <v/>
      </c>
      <c r="J1988" s="83" t="str">
        <f>IF(H1988="RPPS",VLOOKUP(A1988,' Legislação Benef - GESCON'!$B$4:$I$2159,3,FALSE),"")</f>
        <v/>
      </c>
      <c r="K1988" s="83" t="str">
        <f>IF(H1988="RPPS",VLOOKUP(A1988,' Legislação Benef - GESCON'!$B$4:$I$2159,6,FALSE),"")</f>
        <v/>
      </c>
      <c r="L1988" s="83" t="str">
        <f>IF(H1988="RPPS",IFERROR(IF(VLOOKUP(A1988,'Suspensão de repasses - GESCON'!$D$3:$J$1048576,7,FALSE)="Validada","SIM","NÃO"),"NÃO"),"")</f>
        <v/>
      </c>
    </row>
    <row r="1989" spans="1:12" s="19" customFormat="1" ht="15" customHeight="1" x14ac:dyDescent="0.25">
      <c r="A1989" s="88" t="s">
        <v>7356</v>
      </c>
      <c r="B1989" s="40" t="s">
        <v>2758</v>
      </c>
      <c r="C1989" s="82" t="s">
        <v>10958</v>
      </c>
      <c r="D1989" s="82">
        <v>285</v>
      </c>
      <c r="E1989" s="82">
        <v>90</v>
      </c>
      <c r="F1989" s="82">
        <v>6</v>
      </c>
      <c r="G1989" s="82">
        <v>381</v>
      </c>
      <c r="H1989" s="40" t="s">
        <v>2</v>
      </c>
      <c r="I1989" s="83" t="str">
        <f>IFERROR(VLOOKUP(A1989,'Alíquotas - CADPREV'!$B$2152:$N$4324,8,FALSE),"")</f>
        <v>NÃO</v>
      </c>
      <c r="J1989" s="83" t="str">
        <f>IF(H1989="RPPS",VLOOKUP(A1989,' Legislação Benef - GESCON'!$B$4:$I$2159,3,FALSE),"")</f>
        <v>NÃO</v>
      </c>
      <c r="K1989" s="83" t="str">
        <f>IF(H1989="RPPS",VLOOKUP(A1989,' Legislação Benef - GESCON'!$B$4:$I$2159,6,FALSE),"")</f>
        <v>NÃO</v>
      </c>
      <c r="L1989" s="83" t="str">
        <f>IF(H1989="RPPS",IFERROR(IF(VLOOKUP(A1989,'Suspensão de repasses - GESCON'!$D$3:$J$1048576,7,FALSE)="Validada","SIM","NÃO"),"NÃO"),"")</f>
        <v>NÃO</v>
      </c>
    </row>
    <row r="1990" spans="1:12" s="19" customFormat="1" ht="15" hidden="1" customHeight="1" x14ac:dyDescent="0.25">
      <c r="A1990" s="88" t="s">
        <v>7357</v>
      </c>
      <c r="B1990" s="40" t="s">
        <v>634</v>
      </c>
      <c r="C1990" s="82" t="s">
        <v>10959</v>
      </c>
      <c r="D1990" s="82"/>
      <c r="E1990" s="82"/>
      <c r="F1990" s="82"/>
      <c r="G1990" s="82"/>
      <c r="H1990" s="40" t="s">
        <v>4</v>
      </c>
      <c r="I1990" s="83" t="str">
        <f>IFERROR(VLOOKUP(A1990,'Alíquotas - CADPREV'!$B$2152:$N$4324,8,FALSE),"")</f>
        <v/>
      </c>
      <c r="J1990" s="83" t="str">
        <f>IF(H1990="RPPS",VLOOKUP(A1990,' Legislação Benef - GESCON'!$B$4:$I$2159,3,FALSE),"")</f>
        <v/>
      </c>
      <c r="K1990" s="83" t="str">
        <f>IF(H1990="RPPS",VLOOKUP(A1990,' Legislação Benef - GESCON'!$B$4:$I$2159,6,FALSE),"")</f>
        <v/>
      </c>
      <c r="L1990" s="83" t="str">
        <f>IF(H1990="RPPS",IFERROR(IF(VLOOKUP(A1990,'Suspensão de repasses - GESCON'!$D$3:$J$1048576,7,FALSE)="Validada","SIM","NÃO"),"NÃO"),"")</f>
        <v/>
      </c>
    </row>
    <row r="1991" spans="1:12" s="19" customFormat="1" ht="15" hidden="1" customHeight="1" x14ac:dyDescent="0.25">
      <c r="A1991" s="88" t="s">
        <v>7358</v>
      </c>
      <c r="B1991" s="40" t="s">
        <v>634</v>
      </c>
      <c r="C1991" s="82" t="s">
        <v>10959</v>
      </c>
      <c r="D1991" s="82"/>
      <c r="E1991" s="82"/>
      <c r="F1991" s="82"/>
      <c r="G1991" s="82"/>
      <c r="H1991" s="40" t="s">
        <v>4</v>
      </c>
      <c r="I1991" s="83" t="str">
        <f>IFERROR(VLOOKUP(A1991,'Alíquotas - CADPREV'!$B$2152:$N$4324,8,FALSE),"")</f>
        <v/>
      </c>
      <c r="J1991" s="83" t="str">
        <f>IF(H1991="RPPS",VLOOKUP(A1991,' Legislação Benef - GESCON'!$B$4:$I$2159,3,FALSE),"")</f>
        <v/>
      </c>
      <c r="K1991" s="83" t="str">
        <f>IF(H1991="RPPS",VLOOKUP(A1991,' Legislação Benef - GESCON'!$B$4:$I$2159,6,FALSE),"")</f>
        <v/>
      </c>
      <c r="L1991" s="83" t="str">
        <f>IF(H1991="RPPS",IFERROR(IF(VLOOKUP(A1991,'Suspensão de repasses - GESCON'!$D$3:$J$1048576,7,FALSE)="Validada","SIM","NÃO"),"NÃO"),"")</f>
        <v/>
      </c>
    </row>
    <row r="1992" spans="1:12" s="19" customFormat="1" ht="15" hidden="1" customHeight="1" x14ac:dyDescent="0.25">
      <c r="A1992" s="88" t="s">
        <v>7359</v>
      </c>
      <c r="B1992" s="40" t="s">
        <v>1356</v>
      </c>
      <c r="C1992" s="82" t="s">
        <v>10959</v>
      </c>
      <c r="D1992" s="82"/>
      <c r="E1992" s="82"/>
      <c r="F1992" s="82"/>
      <c r="G1992" s="82"/>
      <c r="H1992" s="40" t="s">
        <v>4</v>
      </c>
      <c r="I1992" s="83" t="str">
        <f>IFERROR(VLOOKUP(A1992,'Alíquotas - CADPREV'!$B$2152:$N$4324,8,FALSE),"")</f>
        <v/>
      </c>
      <c r="J1992" s="83" t="str">
        <f>IF(H1992="RPPS",VLOOKUP(A1992,' Legislação Benef - GESCON'!$B$4:$I$2159,3,FALSE),"")</f>
        <v/>
      </c>
      <c r="K1992" s="83" t="str">
        <f>IF(H1992="RPPS",VLOOKUP(A1992,' Legislação Benef - GESCON'!$B$4:$I$2159,6,FALSE),"")</f>
        <v/>
      </c>
      <c r="L1992" s="83" t="str">
        <f>IF(H1992="RPPS",IFERROR(IF(VLOOKUP(A1992,'Suspensão de repasses - GESCON'!$D$3:$J$1048576,7,FALSE)="Validada","SIM","NÃO"),"NÃO"),"")</f>
        <v/>
      </c>
    </row>
    <row r="1993" spans="1:12" s="19" customFormat="1" ht="15" hidden="1" customHeight="1" x14ac:dyDescent="0.25">
      <c r="A1993" s="88" t="s">
        <v>7360</v>
      </c>
      <c r="B1993" s="40" t="s">
        <v>4289</v>
      </c>
      <c r="C1993" s="82" t="s">
        <v>10959</v>
      </c>
      <c r="D1993" s="82"/>
      <c r="E1993" s="82"/>
      <c r="F1993" s="82"/>
      <c r="G1993" s="82"/>
      <c r="H1993" s="40" t="s">
        <v>4</v>
      </c>
      <c r="I1993" s="83" t="str">
        <f>IFERROR(VLOOKUP(A1993,'Alíquotas - CADPREV'!$B$2152:$N$4324,8,FALSE),"")</f>
        <v/>
      </c>
      <c r="J1993" s="83" t="str">
        <f>IF(H1993="RPPS",VLOOKUP(A1993,' Legislação Benef - GESCON'!$B$4:$I$2159,3,FALSE),"")</f>
        <v/>
      </c>
      <c r="K1993" s="83" t="str">
        <f>IF(H1993="RPPS",VLOOKUP(A1993,' Legislação Benef - GESCON'!$B$4:$I$2159,6,FALSE),"")</f>
        <v/>
      </c>
      <c r="L1993" s="83" t="str">
        <f>IF(H1993="RPPS",IFERROR(IF(VLOOKUP(A1993,'Suspensão de repasses - GESCON'!$D$3:$J$1048576,7,FALSE)="Validada","SIM","NÃO"),"NÃO"),"")</f>
        <v/>
      </c>
    </row>
    <row r="1994" spans="1:12" s="19" customFormat="1" ht="15" customHeight="1" x14ac:dyDescent="0.25">
      <c r="A1994" s="88" t="s">
        <v>7361</v>
      </c>
      <c r="B1994" s="40" t="s">
        <v>2758</v>
      </c>
      <c r="C1994" s="82" t="s">
        <v>10958</v>
      </c>
      <c r="D1994" s="82">
        <v>1109</v>
      </c>
      <c r="E1994" s="82">
        <v>362</v>
      </c>
      <c r="F1994" s="82">
        <v>86</v>
      </c>
      <c r="G1994" s="82">
        <v>1557</v>
      </c>
      <c r="H1994" s="40" t="s">
        <v>2</v>
      </c>
      <c r="I1994" s="83" t="str">
        <f>IFERROR(VLOOKUP(A1994,'Alíquotas - CADPREV'!$B$2152:$N$4324,8,FALSE),"")</f>
        <v>SIM</v>
      </c>
      <c r="J1994" s="83" t="str">
        <f>IF(H1994="RPPS",VLOOKUP(A1994,' Legislação Benef - GESCON'!$B$4:$I$2159,3,FALSE),"")</f>
        <v>NÃO</v>
      </c>
      <c r="K1994" s="83" t="str">
        <f>IF(H1994="RPPS",VLOOKUP(A1994,' Legislação Benef - GESCON'!$B$4:$I$2159,6,FALSE),"")</f>
        <v>NÃO</v>
      </c>
      <c r="L1994" s="83" t="str">
        <f>IF(H1994="RPPS",IFERROR(IF(VLOOKUP(A1994,'Suspensão de repasses - GESCON'!$D$3:$J$1048576,7,FALSE)="Validada","SIM","NÃO"),"NÃO"),"")</f>
        <v>NÃO</v>
      </c>
    </row>
    <row r="1995" spans="1:12" s="19" customFormat="1" ht="15" customHeight="1" x14ac:dyDescent="0.25">
      <c r="A1995" s="88" t="s">
        <v>7362</v>
      </c>
      <c r="B1995" s="40" t="s">
        <v>3812</v>
      </c>
      <c r="C1995" s="82" t="s">
        <v>10958</v>
      </c>
      <c r="D1995" s="82">
        <v>4143</v>
      </c>
      <c r="E1995" s="82">
        <v>1454</v>
      </c>
      <c r="F1995" s="82">
        <v>180</v>
      </c>
      <c r="G1995" s="82">
        <v>5777</v>
      </c>
      <c r="H1995" s="40" t="s">
        <v>2</v>
      </c>
      <c r="I1995" s="83" t="str">
        <f>IFERROR(VLOOKUP(A1995,'Alíquotas - CADPREV'!$B$2152:$N$4324,8,FALSE),"")</f>
        <v>SIM</v>
      </c>
      <c r="J1995" s="83" t="str">
        <f>IF(H1995="RPPS",VLOOKUP(A1995,' Legislação Benef - GESCON'!$B$4:$I$2159,3,FALSE),"")</f>
        <v>NÃO</v>
      </c>
      <c r="K1995" s="83" t="str">
        <f>IF(H1995="RPPS",VLOOKUP(A1995,' Legislação Benef - GESCON'!$B$4:$I$2159,6,FALSE),"")</f>
        <v>SIM</v>
      </c>
      <c r="L1995" s="83" t="str">
        <f>IF(H1995="RPPS",IFERROR(IF(VLOOKUP(A1995,'Suspensão de repasses - GESCON'!$D$3:$J$1048576,7,FALSE)="Validada","SIM","NÃO"),"NÃO"),"")</f>
        <v>SIM</v>
      </c>
    </row>
    <row r="1996" spans="1:12" s="19" customFormat="1" ht="15" hidden="1" customHeight="1" x14ac:dyDescent="0.25">
      <c r="A1996" s="88" t="s">
        <v>7363</v>
      </c>
      <c r="B1996" s="40" t="s">
        <v>4289</v>
      </c>
      <c r="C1996" s="82" t="s">
        <v>10959</v>
      </c>
      <c r="D1996" s="82"/>
      <c r="E1996" s="82"/>
      <c r="F1996" s="82"/>
      <c r="G1996" s="82"/>
      <c r="H1996" s="40" t="s">
        <v>4</v>
      </c>
      <c r="I1996" s="83" t="str">
        <f>IFERROR(VLOOKUP(A1996,'Alíquotas - CADPREV'!$B$2152:$N$4324,8,FALSE),"")</f>
        <v/>
      </c>
      <c r="J1996" s="83" t="str">
        <f>IF(H1996="RPPS",VLOOKUP(A1996,' Legislação Benef - GESCON'!$B$4:$I$2159,3,FALSE),"")</f>
        <v/>
      </c>
      <c r="K1996" s="83" t="str">
        <f>IF(H1996="RPPS",VLOOKUP(A1996,' Legislação Benef - GESCON'!$B$4:$I$2159,6,FALSE),"")</f>
        <v/>
      </c>
      <c r="L1996" s="83" t="str">
        <f>IF(H1996="RPPS",IFERROR(IF(VLOOKUP(A1996,'Suspensão de repasses - GESCON'!$D$3:$J$1048576,7,FALSE)="Validada","SIM","NÃO"),"NÃO"),"")</f>
        <v/>
      </c>
    </row>
    <row r="1997" spans="1:12" s="19" customFormat="1" ht="15" hidden="1" customHeight="1" x14ac:dyDescent="0.25">
      <c r="A1997" s="88" t="s">
        <v>7364</v>
      </c>
      <c r="B1997" s="40" t="s">
        <v>634</v>
      </c>
      <c r="C1997" s="82" t="s">
        <v>10959</v>
      </c>
      <c r="D1997" s="82"/>
      <c r="E1997" s="82"/>
      <c r="F1997" s="82"/>
      <c r="G1997" s="82"/>
      <c r="H1997" s="40" t="s">
        <v>4</v>
      </c>
      <c r="I1997" s="83" t="str">
        <f>IFERROR(VLOOKUP(A1997,'Alíquotas - CADPREV'!$B$2152:$N$4324,8,FALSE),"")</f>
        <v/>
      </c>
      <c r="J1997" s="83" t="str">
        <f>IF(H1997="RPPS",VLOOKUP(A1997,' Legislação Benef - GESCON'!$B$4:$I$2159,3,FALSE),"")</f>
        <v/>
      </c>
      <c r="K1997" s="83" t="str">
        <f>IF(H1997="RPPS",VLOOKUP(A1997,' Legislação Benef - GESCON'!$B$4:$I$2159,6,FALSE),"")</f>
        <v/>
      </c>
      <c r="L1997" s="83" t="str">
        <f>IF(H1997="RPPS",IFERROR(IF(VLOOKUP(A1997,'Suspensão de repasses - GESCON'!$D$3:$J$1048576,7,FALSE)="Validada","SIM","NÃO"),"NÃO"),"")</f>
        <v/>
      </c>
    </row>
    <row r="1998" spans="1:12" s="19" customFormat="1" ht="15" hidden="1" customHeight="1" x14ac:dyDescent="0.25">
      <c r="A1998" s="88" t="s">
        <v>7365</v>
      </c>
      <c r="B1998" s="40" t="s">
        <v>3601</v>
      </c>
      <c r="C1998" s="82" t="s">
        <v>10959</v>
      </c>
      <c r="D1998" s="82"/>
      <c r="E1998" s="82"/>
      <c r="F1998" s="82"/>
      <c r="G1998" s="82"/>
      <c r="H1998" s="40" t="s">
        <v>4</v>
      </c>
      <c r="I1998" s="83" t="str">
        <f>IFERROR(VLOOKUP(A1998,'Alíquotas - CADPREV'!$B$2152:$N$4324,8,FALSE),"")</f>
        <v/>
      </c>
      <c r="J1998" s="83" t="str">
        <f>IF(H1998="RPPS",VLOOKUP(A1998,' Legislação Benef - GESCON'!$B$4:$I$2159,3,FALSE),"")</f>
        <v/>
      </c>
      <c r="K1998" s="83" t="str">
        <f>IF(H1998="RPPS",VLOOKUP(A1998,' Legislação Benef - GESCON'!$B$4:$I$2159,6,FALSE),"")</f>
        <v/>
      </c>
      <c r="L1998" s="83" t="str">
        <f>IF(H1998="RPPS",IFERROR(IF(VLOOKUP(A1998,'Suspensão de repasses - GESCON'!$D$3:$J$1048576,7,FALSE)="Validada","SIM","NÃO"),"NÃO"),"")</f>
        <v/>
      </c>
    </row>
    <row r="1999" spans="1:12" s="19" customFormat="1" ht="15" hidden="1" customHeight="1" x14ac:dyDescent="0.25">
      <c r="A1999" s="88" t="s">
        <v>7366</v>
      </c>
      <c r="B1999" s="40" t="s">
        <v>1356</v>
      </c>
      <c r="C1999" s="82" t="s">
        <v>10959</v>
      </c>
      <c r="D1999" s="82"/>
      <c r="E1999" s="82"/>
      <c r="F1999" s="82"/>
      <c r="G1999" s="82"/>
      <c r="H1999" s="40" t="s">
        <v>4</v>
      </c>
      <c r="I1999" s="83" t="str">
        <f>IFERROR(VLOOKUP(A1999,'Alíquotas - CADPREV'!$B$2152:$N$4324,8,FALSE),"")</f>
        <v/>
      </c>
      <c r="J1999" s="83" t="str">
        <f>IF(H1999="RPPS",VLOOKUP(A1999,' Legislação Benef - GESCON'!$B$4:$I$2159,3,FALSE),"")</f>
        <v/>
      </c>
      <c r="K1999" s="83" t="str">
        <f>IF(H1999="RPPS",VLOOKUP(A1999,' Legislação Benef - GESCON'!$B$4:$I$2159,6,FALSE),"")</f>
        <v/>
      </c>
      <c r="L1999" s="83" t="str">
        <f>IF(H1999="RPPS",IFERROR(IF(VLOOKUP(A1999,'Suspensão de repasses - GESCON'!$D$3:$J$1048576,7,FALSE)="Validada","SIM","NÃO"),"NÃO"),"")</f>
        <v/>
      </c>
    </row>
    <row r="2000" spans="1:12" s="19" customFormat="1" ht="15" hidden="1" customHeight="1" x14ac:dyDescent="0.25">
      <c r="A2000" s="88" t="s">
        <v>7367</v>
      </c>
      <c r="B2000" s="40" t="s">
        <v>3812</v>
      </c>
      <c r="C2000" s="82" t="s">
        <v>10959</v>
      </c>
      <c r="D2000" s="82"/>
      <c r="E2000" s="82"/>
      <c r="F2000" s="82"/>
      <c r="G2000" s="82"/>
      <c r="H2000" s="40" t="s">
        <v>4</v>
      </c>
      <c r="I2000" s="83" t="str">
        <f>IFERROR(VLOOKUP(A2000,'Alíquotas - CADPREV'!$B$2152:$N$4324,8,FALSE),"")</f>
        <v/>
      </c>
      <c r="J2000" s="83" t="str">
        <f>IF(H2000="RPPS",VLOOKUP(A2000,' Legislação Benef - GESCON'!$B$4:$I$2159,3,FALSE),"")</f>
        <v/>
      </c>
      <c r="K2000" s="83" t="str">
        <f>IF(H2000="RPPS",VLOOKUP(A2000,' Legislação Benef - GESCON'!$B$4:$I$2159,6,FALSE),"")</f>
        <v/>
      </c>
      <c r="L2000" s="83" t="str">
        <f>IF(H2000="RPPS",IFERROR(IF(VLOOKUP(A2000,'Suspensão de repasses - GESCON'!$D$3:$J$1048576,7,FALSE)="Validada","SIM","NÃO"),"NÃO"),"")</f>
        <v/>
      </c>
    </row>
    <row r="2001" spans="1:12" s="19" customFormat="1" ht="15" hidden="1" customHeight="1" x14ac:dyDescent="0.25">
      <c r="A2001" s="88" t="s">
        <v>7368</v>
      </c>
      <c r="B2001" s="40" t="s">
        <v>4289</v>
      </c>
      <c r="C2001" s="82" t="s">
        <v>10959</v>
      </c>
      <c r="D2001" s="82"/>
      <c r="E2001" s="82"/>
      <c r="F2001" s="82"/>
      <c r="G2001" s="82"/>
      <c r="H2001" s="40" t="s">
        <v>4</v>
      </c>
      <c r="I2001" s="83" t="str">
        <f>IFERROR(VLOOKUP(A2001,'Alíquotas - CADPREV'!$B$2152:$N$4324,8,FALSE),"")</f>
        <v/>
      </c>
      <c r="J2001" s="83" t="str">
        <f>IF(H2001="RPPS",VLOOKUP(A2001,' Legislação Benef - GESCON'!$B$4:$I$2159,3,FALSE),"")</f>
        <v/>
      </c>
      <c r="K2001" s="83" t="str">
        <f>IF(H2001="RPPS",VLOOKUP(A2001,' Legislação Benef - GESCON'!$B$4:$I$2159,6,FALSE),"")</f>
        <v/>
      </c>
      <c r="L2001" s="83" t="str">
        <f>IF(H2001="RPPS",IFERROR(IF(VLOOKUP(A2001,'Suspensão de repasses - GESCON'!$D$3:$J$1048576,7,FALSE)="Validada","SIM","NÃO"),"NÃO"),"")</f>
        <v/>
      </c>
    </row>
    <row r="2002" spans="1:12" s="19" customFormat="1" ht="15" customHeight="1" x14ac:dyDescent="0.25">
      <c r="A2002" s="88" t="s">
        <v>7369</v>
      </c>
      <c r="B2002" s="40" t="s">
        <v>821</v>
      </c>
      <c r="C2002" s="82" t="s">
        <v>10958</v>
      </c>
      <c r="D2002" s="82">
        <v>663</v>
      </c>
      <c r="E2002" s="82">
        <v>233</v>
      </c>
      <c r="F2002" s="82">
        <v>110</v>
      </c>
      <c r="G2002" s="82">
        <v>1006</v>
      </c>
      <c r="H2002" s="40" t="s">
        <v>2</v>
      </c>
      <c r="I2002" s="83" t="str">
        <f>IFERROR(VLOOKUP(A2002,'Alíquotas - CADPREV'!$B$2152:$N$4324,8,FALSE),"")</f>
        <v>SIM</v>
      </c>
      <c r="J2002" s="83" t="str">
        <f>IF(H2002="RPPS",VLOOKUP(A2002,' Legislação Benef - GESCON'!$B$4:$I$2159,3,FALSE),"")</f>
        <v>NÃO</v>
      </c>
      <c r="K2002" s="83" t="str">
        <f>IF(H2002="RPPS",VLOOKUP(A2002,' Legislação Benef - GESCON'!$B$4:$I$2159,6,FALSE),"")</f>
        <v>NÃO</v>
      </c>
      <c r="L2002" s="83" t="str">
        <f>IF(H2002="RPPS",IFERROR(IF(VLOOKUP(A2002,'Suspensão de repasses - GESCON'!$D$3:$J$1048576,7,FALSE)="Validada","SIM","NÃO"),"NÃO"),"")</f>
        <v>NÃO</v>
      </c>
    </row>
    <row r="2003" spans="1:12" s="19" customFormat="1" ht="15" hidden="1" customHeight="1" x14ac:dyDescent="0.25">
      <c r="A2003" s="88" t="s">
        <v>7370</v>
      </c>
      <c r="B2003" s="40" t="s">
        <v>2926</v>
      </c>
      <c r="C2003" s="82" t="s">
        <v>10959</v>
      </c>
      <c r="D2003" s="82"/>
      <c r="E2003" s="82"/>
      <c r="F2003" s="82"/>
      <c r="G2003" s="82"/>
      <c r="H2003" s="40" t="s">
        <v>4</v>
      </c>
      <c r="I2003" s="83" t="str">
        <f>IFERROR(VLOOKUP(A2003,'Alíquotas - CADPREV'!$B$2152:$N$4324,8,FALSE),"")</f>
        <v/>
      </c>
      <c r="J2003" s="83" t="str">
        <f>IF(H2003="RPPS",VLOOKUP(A2003,' Legislação Benef - GESCON'!$B$4:$I$2159,3,FALSE),"")</f>
        <v/>
      </c>
      <c r="K2003" s="83" t="str">
        <f>IF(H2003="RPPS",VLOOKUP(A2003,' Legislação Benef - GESCON'!$B$4:$I$2159,6,FALSE),"")</f>
        <v/>
      </c>
      <c r="L2003" s="83" t="str">
        <f>IF(H2003="RPPS",IFERROR(IF(VLOOKUP(A2003,'Suspensão de repasses - GESCON'!$D$3:$J$1048576,7,FALSE)="Validada","SIM","NÃO"),"NÃO"),"")</f>
        <v/>
      </c>
    </row>
    <row r="2004" spans="1:12" s="19" customFormat="1" ht="15" customHeight="1" x14ac:dyDescent="0.25">
      <c r="A2004" s="88" t="s">
        <v>7371</v>
      </c>
      <c r="B2004" s="40" t="s">
        <v>3812</v>
      </c>
      <c r="C2004" s="82" t="s">
        <v>10958</v>
      </c>
      <c r="D2004" s="82">
        <v>1669</v>
      </c>
      <c r="E2004" s="82">
        <v>771</v>
      </c>
      <c r="F2004" s="82">
        <v>125</v>
      </c>
      <c r="G2004" s="82">
        <v>2565</v>
      </c>
      <c r="H2004" s="40" t="s">
        <v>2</v>
      </c>
      <c r="I2004" s="83" t="str">
        <f>IFERROR(VLOOKUP(A2004,'Alíquotas - CADPREV'!$B$2152:$N$4324,8,FALSE),"")</f>
        <v>SIM</v>
      </c>
      <c r="J2004" s="83" t="str">
        <f>IF(H2004="RPPS",VLOOKUP(A2004,' Legislação Benef - GESCON'!$B$4:$I$2159,3,FALSE),"")</f>
        <v>NÃO</v>
      </c>
      <c r="K2004" s="83" t="str">
        <f>IF(H2004="RPPS",VLOOKUP(A2004,' Legislação Benef - GESCON'!$B$4:$I$2159,6,FALSE),"")</f>
        <v>NÃO</v>
      </c>
      <c r="L2004" s="83" t="str">
        <f>IF(H2004="RPPS",IFERROR(IF(VLOOKUP(A2004,'Suspensão de repasses - GESCON'!$D$3:$J$1048576,7,FALSE)="Validada","SIM","NÃO"),"NÃO"),"")</f>
        <v>NÃO</v>
      </c>
    </row>
    <row r="2005" spans="1:12" s="19" customFormat="1" ht="15" hidden="1" customHeight="1" x14ac:dyDescent="0.25">
      <c r="A2005" s="88" t="s">
        <v>7372</v>
      </c>
      <c r="B2005" s="40" t="s">
        <v>4626</v>
      </c>
      <c r="C2005" s="82" t="s">
        <v>10959</v>
      </c>
      <c r="D2005" s="82"/>
      <c r="E2005" s="82"/>
      <c r="F2005" s="82"/>
      <c r="G2005" s="82"/>
      <c r="H2005" s="40" t="s">
        <v>4</v>
      </c>
      <c r="I2005" s="83" t="str">
        <f>IFERROR(VLOOKUP(A2005,'Alíquotas - CADPREV'!$B$2152:$N$4324,8,FALSE),"")</f>
        <v/>
      </c>
      <c r="J2005" s="83" t="str">
        <f>IF(H2005="RPPS",VLOOKUP(A2005,' Legislação Benef - GESCON'!$B$4:$I$2159,3,FALSE),"")</f>
        <v/>
      </c>
      <c r="K2005" s="83" t="str">
        <f>IF(H2005="RPPS",VLOOKUP(A2005,' Legislação Benef - GESCON'!$B$4:$I$2159,6,FALSE),"")</f>
        <v/>
      </c>
      <c r="L2005" s="83" t="str">
        <f>IF(H2005="RPPS",IFERROR(IF(VLOOKUP(A2005,'Suspensão de repasses - GESCON'!$D$3:$J$1048576,7,FALSE)="Validada","SIM","NÃO"),"NÃO"),"")</f>
        <v/>
      </c>
    </row>
    <row r="2006" spans="1:12" s="19" customFormat="1" ht="15" customHeight="1" x14ac:dyDescent="0.25">
      <c r="A2006" s="88" t="s">
        <v>7373</v>
      </c>
      <c r="B2006" s="40" t="s">
        <v>4626</v>
      </c>
      <c r="C2006" s="82" t="s">
        <v>10958</v>
      </c>
      <c r="D2006" s="82">
        <v>223</v>
      </c>
      <c r="E2006" s="82">
        <v>80</v>
      </c>
      <c r="F2006" s="82">
        <v>28</v>
      </c>
      <c r="G2006" s="82">
        <v>331</v>
      </c>
      <c r="H2006" s="40" t="s">
        <v>2</v>
      </c>
      <c r="I2006" s="83" t="str">
        <f>IFERROR(VLOOKUP(A2006,'Alíquotas - CADPREV'!$B$2152:$N$4324,8,FALSE),"")</f>
        <v>SIM</v>
      </c>
      <c r="J2006" s="83" t="str">
        <f>IF(H2006="RPPS",VLOOKUP(A2006,' Legislação Benef - GESCON'!$B$4:$I$2159,3,FALSE),"")</f>
        <v>NÃO</v>
      </c>
      <c r="K2006" s="83" t="str">
        <f>IF(H2006="RPPS",VLOOKUP(A2006,' Legislação Benef - GESCON'!$B$4:$I$2159,6,FALSE),"")</f>
        <v>NÃO</v>
      </c>
      <c r="L2006" s="83" t="str">
        <f>IF(H2006="RPPS",IFERROR(IF(VLOOKUP(A2006,'Suspensão de repasses - GESCON'!$D$3:$J$1048576,7,FALSE)="Validada","SIM","NÃO"),"NÃO"),"")</f>
        <v>NÃO</v>
      </c>
    </row>
    <row r="2007" spans="1:12" s="19" customFormat="1" ht="15" hidden="1" customHeight="1" x14ac:dyDescent="0.25">
      <c r="A2007" s="88" t="s">
        <v>7374</v>
      </c>
      <c r="B2007" s="40" t="s">
        <v>3143</v>
      </c>
      <c r="C2007" s="82" t="s">
        <v>10959</v>
      </c>
      <c r="D2007" s="82"/>
      <c r="E2007" s="82"/>
      <c r="F2007" s="82"/>
      <c r="G2007" s="82"/>
      <c r="H2007" s="40" t="s">
        <v>4</v>
      </c>
      <c r="I2007" s="83" t="str">
        <f>IFERROR(VLOOKUP(A2007,'Alíquotas - CADPREV'!$B$2152:$N$4324,8,FALSE),"")</f>
        <v/>
      </c>
      <c r="J2007" s="83" t="str">
        <f>IF(H2007="RPPS",VLOOKUP(A2007,' Legislação Benef - GESCON'!$B$4:$I$2159,3,FALSE),"")</f>
        <v/>
      </c>
      <c r="K2007" s="83" t="str">
        <f>IF(H2007="RPPS",VLOOKUP(A2007,' Legislação Benef - GESCON'!$B$4:$I$2159,6,FALSE),"")</f>
        <v/>
      </c>
      <c r="L2007" s="83" t="str">
        <f>IF(H2007="RPPS",IFERROR(IF(VLOOKUP(A2007,'Suspensão de repasses - GESCON'!$D$3:$J$1048576,7,FALSE)="Validada","SIM","NÃO"),"NÃO"),"")</f>
        <v/>
      </c>
    </row>
    <row r="2008" spans="1:12" s="19" customFormat="1" ht="15" customHeight="1" x14ac:dyDescent="0.25">
      <c r="A2008" s="88" t="s">
        <v>7375</v>
      </c>
      <c r="B2008" s="40" t="s">
        <v>4626</v>
      </c>
      <c r="C2008" s="82" t="s">
        <v>10958</v>
      </c>
      <c r="D2008" s="82">
        <v>1269</v>
      </c>
      <c r="E2008" s="82">
        <v>261</v>
      </c>
      <c r="F2008" s="82">
        <v>129</v>
      </c>
      <c r="G2008" s="82">
        <v>1659</v>
      </c>
      <c r="H2008" s="40" t="s">
        <v>2</v>
      </c>
      <c r="I2008" s="83" t="str">
        <f>IFERROR(VLOOKUP(A2008,'Alíquotas - CADPREV'!$B$2152:$N$4324,8,FALSE),"")</f>
        <v>NÃO</v>
      </c>
      <c r="J2008" s="83" t="str">
        <f>IF(H2008="RPPS",VLOOKUP(A2008,' Legislação Benef - GESCON'!$B$4:$I$2159,3,FALSE),"")</f>
        <v>NÃO</v>
      </c>
      <c r="K2008" s="83" t="str">
        <f>IF(H2008="RPPS",VLOOKUP(A2008,' Legislação Benef - GESCON'!$B$4:$I$2159,6,FALSE),"")</f>
        <v>NÃO</v>
      </c>
      <c r="L2008" s="83" t="str">
        <f>IF(H2008="RPPS",IFERROR(IF(VLOOKUP(A2008,'Suspensão de repasses - GESCON'!$D$3:$J$1048576,7,FALSE)="Validada","SIM","NÃO"),"NÃO"),"")</f>
        <v>NÃO</v>
      </c>
    </row>
    <row r="2009" spans="1:12" s="19" customFormat="1" ht="15" customHeight="1" x14ac:dyDescent="0.25">
      <c r="A2009" s="88" t="s">
        <v>7376</v>
      </c>
      <c r="B2009" s="40" t="s">
        <v>3143</v>
      </c>
      <c r="C2009" s="82" t="s">
        <v>10958</v>
      </c>
      <c r="D2009" s="82">
        <v>256</v>
      </c>
      <c r="E2009" s="82">
        <v>59</v>
      </c>
      <c r="F2009" s="82">
        <v>15</v>
      </c>
      <c r="G2009" s="82">
        <v>330</v>
      </c>
      <c r="H2009" s="40" t="s">
        <v>2</v>
      </c>
      <c r="I2009" s="83" t="str">
        <f>IFERROR(VLOOKUP(A2009,'Alíquotas - CADPREV'!$B$2152:$N$4324,8,FALSE),"")</f>
        <v>NÃO</v>
      </c>
      <c r="J2009" s="83" t="str">
        <f>IF(H2009="RPPS",VLOOKUP(A2009,' Legislação Benef - GESCON'!$B$4:$I$2159,3,FALSE),"")</f>
        <v>NÃO</v>
      </c>
      <c r="K2009" s="83" t="str">
        <f>IF(H2009="RPPS",VLOOKUP(A2009,' Legislação Benef - GESCON'!$B$4:$I$2159,6,FALSE),"")</f>
        <v>NÃO</v>
      </c>
      <c r="L2009" s="83" t="str">
        <f>IF(H2009="RPPS",IFERROR(IF(VLOOKUP(A2009,'Suspensão de repasses - GESCON'!$D$3:$J$1048576,7,FALSE)="Validada","SIM","NÃO"),"NÃO"),"")</f>
        <v>NÃO</v>
      </c>
    </row>
    <row r="2010" spans="1:12" s="19" customFormat="1" ht="15" hidden="1" customHeight="1" x14ac:dyDescent="0.25">
      <c r="A2010" s="88" t="s">
        <v>7377</v>
      </c>
      <c r="B2010" s="40" t="s">
        <v>634</v>
      </c>
      <c r="C2010" s="82" t="s">
        <v>10959</v>
      </c>
      <c r="D2010" s="82"/>
      <c r="E2010" s="82"/>
      <c r="F2010" s="82"/>
      <c r="G2010" s="82"/>
      <c r="H2010" s="40" t="s">
        <v>4</v>
      </c>
      <c r="I2010" s="83" t="str">
        <f>IFERROR(VLOOKUP(A2010,'Alíquotas - CADPREV'!$B$2152:$N$4324,8,FALSE),"")</f>
        <v/>
      </c>
      <c r="J2010" s="83" t="str">
        <f>IF(H2010="RPPS",VLOOKUP(A2010,' Legislação Benef - GESCON'!$B$4:$I$2159,3,FALSE),"")</f>
        <v/>
      </c>
      <c r="K2010" s="83" t="str">
        <f>IF(H2010="RPPS",VLOOKUP(A2010,' Legislação Benef - GESCON'!$B$4:$I$2159,6,FALSE),"")</f>
        <v/>
      </c>
      <c r="L2010" s="83" t="str">
        <f>IF(H2010="RPPS",IFERROR(IF(VLOOKUP(A2010,'Suspensão de repasses - GESCON'!$D$3:$J$1048576,7,FALSE)="Validada","SIM","NÃO"),"NÃO"),"")</f>
        <v/>
      </c>
    </row>
    <row r="2011" spans="1:12" s="19" customFormat="1" ht="15" hidden="1" customHeight="1" x14ac:dyDescent="0.25">
      <c r="A2011" s="88" t="s">
        <v>7378</v>
      </c>
      <c r="B2011" s="40" t="s">
        <v>133</v>
      </c>
      <c r="C2011" s="82" t="s">
        <v>10959</v>
      </c>
      <c r="D2011" s="82"/>
      <c r="E2011" s="82"/>
      <c r="F2011" s="82"/>
      <c r="G2011" s="82"/>
      <c r="H2011" s="40" t="s">
        <v>4</v>
      </c>
      <c r="I2011" s="83" t="str">
        <f>IFERROR(VLOOKUP(A2011,'Alíquotas - CADPREV'!$B$2152:$N$4324,8,FALSE),"")</f>
        <v/>
      </c>
      <c r="J2011" s="83" t="str">
        <f>IF(H2011="RPPS",VLOOKUP(A2011,' Legislação Benef - GESCON'!$B$4:$I$2159,3,FALSE),"")</f>
        <v/>
      </c>
      <c r="K2011" s="83" t="str">
        <f>IF(H2011="RPPS",VLOOKUP(A2011,' Legislação Benef - GESCON'!$B$4:$I$2159,6,FALSE),"")</f>
        <v/>
      </c>
      <c r="L2011" s="83" t="str">
        <f>IF(H2011="RPPS",IFERROR(IF(VLOOKUP(A2011,'Suspensão de repasses - GESCON'!$D$3:$J$1048576,7,FALSE)="Validada","SIM","NÃO"),"NÃO"),"")</f>
        <v/>
      </c>
    </row>
    <row r="2012" spans="1:12" s="19" customFormat="1" ht="15" customHeight="1" x14ac:dyDescent="0.25">
      <c r="A2012" s="88" t="s">
        <v>7379</v>
      </c>
      <c r="B2012" s="40" t="s">
        <v>3747</v>
      </c>
      <c r="C2012" s="82" t="s">
        <v>10958</v>
      </c>
      <c r="D2012" s="82">
        <v>1022</v>
      </c>
      <c r="E2012" s="82">
        <v>0</v>
      </c>
      <c r="F2012" s="82">
        <v>0</v>
      </c>
      <c r="G2012" s="82">
        <v>1022</v>
      </c>
      <c r="H2012" s="40" t="s">
        <v>2</v>
      </c>
      <c r="I2012" s="83" t="str">
        <f>IFERROR(VLOOKUP(A2012,'Alíquotas - CADPREV'!$B$2152:$N$4324,8,FALSE),"")</f>
        <v>NÃO</v>
      </c>
      <c r="J2012" s="83" t="str">
        <f>IF(H2012="RPPS",VLOOKUP(A2012,' Legislação Benef - GESCON'!$B$4:$I$2159,3,FALSE),"")</f>
        <v>NÃO</v>
      </c>
      <c r="K2012" s="83" t="str">
        <f>IF(H2012="RPPS",VLOOKUP(A2012,' Legislação Benef - GESCON'!$B$4:$I$2159,6,FALSE),"")</f>
        <v>NÃO</v>
      </c>
      <c r="L2012" s="83" t="str">
        <f>IF(H2012="RPPS",IFERROR(IF(VLOOKUP(A2012,'Suspensão de repasses - GESCON'!$D$3:$J$1048576,7,FALSE)="Validada","SIM","NÃO"),"NÃO"),"")</f>
        <v>NÃO</v>
      </c>
    </row>
    <row r="2013" spans="1:12" s="19" customFormat="1" ht="15" hidden="1" customHeight="1" x14ac:dyDescent="0.25">
      <c r="A2013" s="88" t="s">
        <v>7380</v>
      </c>
      <c r="B2013" s="40" t="s">
        <v>215</v>
      </c>
      <c r="C2013" s="82" t="s">
        <v>10959</v>
      </c>
      <c r="D2013" s="82"/>
      <c r="E2013" s="82"/>
      <c r="F2013" s="82"/>
      <c r="G2013" s="82"/>
      <c r="H2013" s="40" t="s">
        <v>4</v>
      </c>
      <c r="I2013" s="83" t="str">
        <f>IFERROR(VLOOKUP(A2013,'Alíquotas - CADPREV'!$B$2152:$N$4324,8,FALSE),"")</f>
        <v/>
      </c>
      <c r="J2013" s="83" t="str">
        <f>IF(H2013="RPPS",VLOOKUP(A2013,' Legislação Benef - GESCON'!$B$4:$I$2159,3,FALSE),"")</f>
        <v/>
      </c>
      <c r="K2013" s="83" t="str">
        <f>IF(H2013="RPPS",VLOOKUP(A2013,' Legislação Benef - GESCON'!$B$4:$I$2159,6,FALSE),"")</f>
        <v/>
      </c>
      <c r="L2013" s="83" t="str">
        <f>IF(H2013="RPPS",IFERROR(IF(VLOOKUP(A2013,'Suspensão de repasses - GESCON'!$D$3:$J$1048576,7,FALSE)="Validada","SIM","NÃO"),"NÃO"),"")</f>
        <v/>
      </c>
    </row>
    <row r="2014" spans="1:12" s="19" customFormat="1" ht="15" hidden="1" customHeight="1" x14ac:dyDescent="0.25">
      <c r="A2014" s="88" t="s">
        <v>7381</v>
      </c>
      <c r="B2014" s="40" t="s">
        <v>3601</v>
      </c>
      <c r="C2014" s="82" t="s">
        <v>10959</v>
      </c>
      <c r="D2014" s="82"/>
      <c r="E2014" s="82"/>
      <c r="F2014" s="82"/>
      <c r="G2014" s="82"/>
      <c r="H2014" s="40" t="s">
        <v>4</v>
      </c>
      <c r="I2014" s="83" t="str">
        <f>IFERROR(VLOOKUP(A2014,'Alíquotas - CADPREV'!$B$2152:$N$4324,8,FALSE),"")</f>
        <v/>
      </c>
      <c r="J2014" s="83" t="str">
        <f>IF(H2014="RPPS",VLOOKUP(A2014,' Legislação Benef - GESCON'!$B$4:$I$2159,3,FALSE),"")</f>
        <v/>
      </c>
      <c r="K2014" s="83" t="str">
        <f>IF(H2014="RPPS",VLOOKUP(A2014,' Legislação Benef - GESCON'!$B$4:$I$2159,6,FALSE),"")</f>
        <v/>
      </c>
      <c r="L2014" s="83" t="str">
        <f>IF(H2014="RPPS",IFERROR(IF(VLOOKUP(A2014,'Suspensão de repasses - GESCON'!$D$3:$J$1048576,7,FALSE)="Validada","SIM","NÃO"),"NÃO"),"")</f>
        <v/>
      </c>
    </row>
    <row r="2015" spans="1:12" s="19" customFormat="1" ht="15" customHeight="1" x14ac:dyDescent="0.25">
      <c r="A2015" s="88" t="s">
        <v>7382</v>
      </c>
      <c r="B2015" s="40" t="s">
        <v>3143</v>
      </c>
      <c r="C2015" s="82" t="s">
        <v>10958</v>
      </c>
      <c r="D2015" s="82">
        <v>287</v>
      </c>
      <c r="E2015" s="82">
        <v>26</v>
      </c>
      <c r="F2015" s="82">
        <v>5</v>
      </c>
      <c r="G2015" s="82">
        <v>318</v>
      </c>
      <c r="H2015" s="40" t="s">
        <v>2</v>
      </c>
      <c r="I2015" s="83" t="str">
        <f>IFERROR(VLOOKUP(A2015,'Alíquotas - CADPREV'!$B$2152:$N$4324,8,FALSE),"")</f>
        <v>NÃO</v>
      </c>
      <c r="J2015" s="83" t="str">
        <f>IF(H2015="RPPS",VLOOKUP(A2015,' Legislação Benef - GESCON'!$B$4:$I$2159,3,FALSE),"")</f>
        <v>NÃO</v>
      </c>
      <c r="K2015" s="83" t="str">
        <f>IF(H2015="RPPS",VLOOKUP(A2015,' Legislação Benef - GESCON'!$B$4:$I$2159,6,FALSE),"")</f>
        <v>NÃO</v>
      </c>
      <c r="L2015" s="83" t="str">
        <f>IF(H2015="RPPS",IFERROR(IF(VLOOKUP(A2015,'Suspensão de repasses - GESCON'!$D$3:$J$1048576,7,FALSE)="Validada","SIM","NÃO"),"NÃO"),"")</f>
        <v>NÃO</v>
      </c>
    </row>
    <row r="2016" spans="1:12" s="19" customFormat="1" ht="15" hidden="1" customHeight="1" x14ac:dyDescent="0.25">
      <c r="A2016" s="88" t="s">
        <v>7383</v>
      </c>
      <c r="B2016" s="40" t="s">
        <v>215</v>
      </c>
      <c r="C2016" s="82" t="s">
        <v>10959</v>
      </c>
      <c r="D2016" s="82"/>
      <c r="E2016" s="82"/>
      <c r="F2016" s="82"/>
      <c r="G2016" s="82"/>
      <c r="H2016" s="40" t="s">
        <v>4</v>
      </c>
      <c r="I2016" s="83" t="str">
        <f>IFERROR(VLOOKUP(A2016,'Alíquotas - CADPREV'!$B$2152:$N$4324,8,FALSE),"")</f>
        <v/>
      </c>
      <c r="J2016" s="83" t="str">
        <f>IF(H2016="RPPS",VLOOKUP(A2016,' Legislação Benef - GESCON'!$B$4:$I$2159,3,FALSE),"")</f>
        <v/>
      </c>
      <c r="K2016" s="83" t="str">
        <f>IF(H2016="RPPS",VLOOKUP(A2016,' Legislação Benef - GESCON'!$B$4:$I$2159,6,FALSE),"")</f>
        <v/>
      </c>
      <c r="L2016" s="83" t="str">
        <f>IF(H2016="RPPS",IFERROR(IF(VLOOKUP(A2016,'Suspensão de repasses - GESCON'!$D$3:$J$1048576,7,FALSE)="Validada","SIM","NÃO"),"NÃO"),"")</f>
        <v/>
      </c>
    </row>
    <row r="2017" spans="1:12" s="19" customFormat="1" ht="15" customHeight="1" x14ac:dyDescent="0.25">
      <c r="A2017" s="88" t="s">
        <v>7384</v>
      </c>
      <c r="B2017" s="40" t="s">
        <v>1356</v>
      </c>
      <c r="C2017" s="82" t="s">
        <v>10958</v>
      </c>
      <c r="D2017" s="82">
        <v>520</v>
      </c>
      <c r="E2017" s="82">
        <v>253</v>
      </c>
      <c r="F2017" s="82">
        <v>54</v>
      </c>
      <c r="G2017" s="82">
        <v>827</v>
      </c>
      <c r="H2017" s="40" t="s">
        <v>2</v>
      </c>
      <c r="I2017" s="83" t="str">
        <f>IFERROR(VLOOKUP(A2017,'Alíquotas - CADPREV'!$B$2152:$N$4324,8,FALSE),"")</f>
        <v>NÃO</v>
      </c>
      <c r="J2017" s="83" t="str">
        <f>IF(H2017="RPPS",VLOOKUP(A2017,' Legislação Benef - GESCON'!$B$4:$I$2159,3,FALSE),"")</f>
        <v>NÃO</v>
      </c>
      <c r="K2017" s="83" t="str">
        <f>IF(H2017="RPPS",VLOOKUP(A2017,' Legislação Benef - GESCON'!$B$4:$I$2159,6,FALSE),"")</f>
        <v>NÃO</v>
      </c>
      <c r="L2017" s="83" t="str">
        <f>IF(H2017="RPPS",IFERROR(IF(VLOOKUP(A2017,'Suspensão de repasses - GESCON'!$D$3:$J$1048576,7,FALSE)="Validada","SIM","NÃO"),"NÃO"),"")</f>
        <v>NÃO</v>
      </c>
    </row>
    <row r="2018" spans="1:12" s="19" customFormat="1" ht="15" hidden="1" customHeight="1" x14ac:dyDescent="0.25">
      <c r="A2018" s="88" t="s">
        <v>7385</v>
      </c>
      <c r="B2018" s="40" t="s">
        <v>1356</v>
      </c>
      <c r="C2018" s="82" t="s">
        <v>10959</v>
      </c>
      <c r="D2018" s="82"/>
      <c r="E2018" s="82"/>
      <c r="F2018" s="82"/>
      <c r="G2018" s="82"/>
      <c r="H2018" s="40" t="s">
        <v>4</v>
      </c>
      <c r="I2018" s="83" t="str">
        <f>IFERROR(VLOOKUP(A2018,'Alíquotas - CADPREV'!$B$2152:$N$4324,8,FALSE),"")</f>
        <v/>
      </c>
      <c r="J2018" s="83" t="str">
        <f>IF(H2018="RPPS",VLOOKUP(A2018,' Legislação Benef - GESCON'!$B$4:$I$2159,3,FALSE),"")</f>
        <v/>
      </c>
      <c r="K2018" s="83" t="str">
        <f>IF(H2018="RPPS",VLOOKUP(A2018,' Legislação Benef - GESCON'!$B$4:$I$2159,6,FALSE),"")</f>
        <v/>
      </c>
      <c r="L2018" s="83" t="str">
        <f>IF(H2018="RPPS",IFERROR(IF(VLOOKUP(A2018,'Suspensão de repasses - GESCON'!$D$3:$J$1048576,7,FALSE)="Validada","SIM","NÃO"),"NÃO"),"")</f>
        <v/>
      </c>
    </row>
    <row r="2019" spans="1:12" s="19" customFormat="1" ht="15" customHeight="1" x14ac:dyDescent="0.25">
      <c r="A2019" s="88" t="s">
        <v>7386</v>
      </c>
      <c r="B2019" s="40" t="s">
        <v>4626</v>
      </c>
      <c r="C2019" s="82" t="s">
        <v>10958</v>
      </c>
      <c r="D2019" s="82">
        <v>500</v>
      </c>
      <c r="E2019" s="82">
        <v>122</v>
      </c>
      <c r="F2019" s="82">
        <v>0</v>
      </c>
      <c r="G2019" s="82">
        <v>622</v>
      </c>
      <c r="H2019" s="40" t="s">
        <v>2</v>
      </c>
      <c r="I2019" s="83" t="str">
        <f>IFERROR(VLOOKUP(A2019,'Alíquotas - CADPREV'!$B$2152:$N$4324,8,FALSE),"")</f>
        <v>NÃO</v>
      </c>
      <c r="J2019" s="83" t="str">
        <f>IF(H2019="RPPS",VLOOKUP(A2019,' Legislação Benef - GESCON'!$B$4:$I$2159,3,FALSE),"")</f>
        <v>NÃO</v>
      </c>
      <c r="K2019" s="83" t="str">
        <f>IF(H2019="RPPS",VLOOKUP(A2019,' Legislação Benef - GESCON'!$B$4:$I$2159,6,FALSE),"")</f>
        <v>NÃO</v>
      </c>
      <c r="L2019" s="83" t="str">
        <f>IF(H2019="RPPS",IFERROR(IF(VLOOKUP(A2019,'Suspensão de repasses - GESCON'!$D$3:$J$1048576,7,FALSE)="Validada","SIM","NÃO"),"NÃO"),"")</f>
        <v>NÃO</v>
      </c>
    </row>
    <row r="2020" spans="1:12" s="19" customFormat="1" ht="15" hidden="1" customHeight="1" x14ac:dyDescent="0.25">
      <c r="A2020" s="88" t="s">
        <v>7387</v>
      </c>
      <c r="B2020" s="40" t="s">
        <v>4626</v>
      </c>
      <c r="C2020" s="82" t="s">
        <v>10959</v>
      </c>
      <c r="D2020" s="82"/>
      <c r="E2020" s="82"/>
      <c r="F2020" s="82"/>
      <c r="G2020" s="82"/>
      <c r="H2020" s="40" t="s">
        <v>4</v>
      </c>
      <c r="I2020" s="83" t="str">
        <f>IFERROR(VLOOKUP(A2020,'Alíquotas - CADPREV'!$B$2152:$N$4324,8,FALSE),"")</f>
        <v/>
      </c>
      <c r="J2020" s="83" t="str">
        <f>IF(H2020="RPPS",VLOOKUP(A2020,' Legislação Benef - GESCON'!$B$4:$I$2159,3,FALSE),"")</f>
        <v/>
      </c>
      <c r="K2020" s="83" t="str">
        <f>IF(H2020="RPPS",VLOOKUP(A2020,' Legislação Benef - GESCON'!$B$4:$I$2159,6,FALSE),"")</f>
        <v/>
      </c>
      <c r="L2020" s="83" t="str">
        <f>IF(H2020="RPPS",IFERROR(IF(VLOOKUP(A2020,'Suspensão de repasses - GESCON'!$D$3:$J$1048576,7,FALSE)="Validada","SIM","NÃO"),"NÃO"),"")</f>
        <v/>
      </c>
    </row>
    <row r="2021" spans="1:12" s="19" customFormat="1" ht="15" hidden="1" customHeight="1" x14ac:dyDescent="0.25">
      <c r="A2021" s="88" t="s">
        <v>7388</v>
      </c>
      <c r="B2021" s="40" t="s">
        <v>3513</v>
      </c>
      <c r="C2021" s="82" t="s">
        <v>10959</v>
      </c>
      <c r="D2021" s="82"/>
      <c r="E2021" s="82"/>
      <c r="F2021" s="82"/>
      <c r="G2021" s="82"/>
      <c r="H2021" s="40" t="s">
        <v>622</v>
      </c>
      <c r="I2021" s="83" t="str">
        <f>IFERROR(VLOOKUP(A2021,'Alíquotas - CADPREV'!$B$2152:$N$4324,8,FALSE),"")</f>
        <v/>
      </c>
      <c r="J2021" s="83" t="str">
        <f>IF(H2021="RPPS",VLOOKUP(A2021,' Legislação Benef - GESCON'!$B$4:$I$2159,3,FALSE),"")</f>
        <v/>
      </c>
      <c r="K2021" s="83" t="str">
        <f>IF(H2021="RPPS",VLOOKUP(A2021,' Legislação Benef - GESCON'!$B$4:$I$2159,6,FALSE),"")</f>
        <v/>
      </c>
      <c r="L2021" s="83" t="str">
        <f>IF(H2021="RPPS",IFERROR(IF(VLOOKUP(A2021,'Suspensão de repasses - GESCON'!$D$3:$J$1048576,7,FALSE)="Validada","SIM","NÃO"),"NÃO"),"")</f>
        <v/>
      </c>
    </row>
    <row r="2022" spans="1:12" s="19" customFormat="1" ht="15" hidden="1" customHeight="1" x14ac:dyDescent="0.25">
      <c r="A2022" s="88" t="s">
        <v>7389</v>
      </c>
      <c r="B2022" s="40" t="s">
        <v>3143</v>
      </c>
      <c r="C2022" s="82" t="s">
        <v>10959</v>
      </c>
      <c r="D2022" s="82"/>
      <c r="E2022" s="82"/>
      <c r="F2022" s="82"/>
      <c r="G2022" s="82"/>
      <c r="H2022" s="40" t="s">
        <v>4</v>
      </c>
      <c r="I2022" s="83" t="str">
        <f>IFERROR(VLOOKUP(A2022,'Alíquotas - CADPREV'!$B$2152:$N$4324,8,FALSE),"")</f>
        <v/>
      </c>
      <c r="J2022" s="83" t="str">
        <f>IF(H2022="RPPS",VLOOKUP(A2022,' Legislação Benef - GESCON'!$B$4:$I$2159,3,FALSE),"")</f>
        <v/>
      </c>
      <c r="K2022" s="83" t="str">
        <f>IF(H2022="RPPS",VLOOKUP(A2022,' Legislação Benef - GESCON'!$B$4:$I$2159,6,FALSE),"")</f>
        <v/>
      </c>
      <c r="L2022" s="83" t="str">
        <f>IF(H2022="RPPS",IFERROR(IF(VLOOKUP(A2022,'Suspensão de repasses - GESCON'!$D$3:$J$1048576,7,FALSE)="Validada","SIM","NÃO"),"NÃO"),"")</f>
        <v/>
      </c>
    </row>
    <row r="2023" spans="1:12" s="19" customFormat="1" ht="15" customHeight="1" x14ac:dyDescent="0.25">
      <c r="A2023" s="88" t="s">
        <v>7390</v>
      </c>
      <c r="B2023" s="40" t="s">
        <v>901</v>
      </c>
      <c r="C2023" s="82" t="s">
        <v>10958</v>
      </c>
      <c r="D2023" s="82">
        <v>259</v>
      </c>
      <c r="E2023" s="82">
        <v>99</v>
      </c>
      <c r="F2023" s="82">
        <v>29</v>
      </c>
      <c r="G2023" s="82">
        <v>387</v>
      </c>
      <c r="H2023" s="40" t="s">
        <v>2</v>
      </c>
      <c r="I2023" s="83" t="str">
        <f>IFERROR(VLOOKUP(A2023,'Alíquotas - CADPREV'!$B$2152:$N$4324,8,FALSE),"")</f>
        <v>NÃO</v>
      </c>
      <c r="J2023" s="83" t="str">
        <f>IF(H2023="RPPS",VLOOKUP(A2023,' Legislação Benef - GESCON'!$B$4:$I$2159,3,FALSE),"")</f>
        <v>NÃO</v>
      </c>
      <c r="K2023" s="83" t="str">
        <f>IF(H2023="RPPS",VLOOKUP(A2023,' Legislação Benef - GESCON'!$B$4:$I$2159,6,FALSE),"")</f>
        <v>NÃO</v>
      </c>
      <c r="L2023" s="83" t="str">
        <f>IF(H2023="RPPS",IFERROR(IF(VLOOKUP(A2023,'Suspensão de repasses - GESCON'!$D$3:$J$1048576,7,FALSE)="Validada","SIM","NÃO"),"NÃO"),"")</f>
        <v>NÃO</v>
      </c>
    </row>
    <row r="2024" spans="1:12" s="19" customFormat="1" ht="15" customHeight="1" x14ac:dyDescent="0.25">
      <c r="A2024" s="88" t="s">
        <v>7391</v>
      </c>
      <c r="B2024" s="40" t="s">
        <v>3812</v>
      </c>
      <c r="C2024" s="82" t="s">
        <v>10958</v>
      </c>
      <c r="D2024" s="82">
        <v>715</v>
      </c>
      <c r="E2024" s="82">
        <v>162</v>
      </c>
      <c r="F2024" s="82">
        <v>23</v>
      </c>
      <c r="G2024" s="82">
        <v>900</v>
      </c>
      <c r="H2024" s="40" t="s">
        <v>2</v>
      </c>
      <c r="I2024" s="83" t="str">
        <f>IFERROR(VLOOKUP(A2024,'Alíquotas - CADPREV'!$B$2152:$N$4324,8,FALSE),"")</f>
        <v>SIM</v>
      </c>
      <c r="J2024" s="83" t="str">
        <f>IF(H2024="RPPS",VLOOKUP(A2024,' Legislação Benef - GESCON'!$B$4:$I$2159,3,FALSE),"")</f>
        <v>NÃO</v>
      </c>
      <c r="K2024" s="83" t="str">
        <f>IF(H2024="RPPS",VLOOKUP(A2024,' Legislação Benef - GESCON'!$B$4:$I$2159,6,FALSE),"")</f>
        <v>NÃO</v>
      </c>
      <c r="L2024" s="83" t="str">
        <f>IF(H2024="RPPS",IFERROR(IF(VLOOKUP(A2024,'Suspensão de repasses - GESCON'!$D$3:$J$1048576,7,FALSE)="Validada","SIM","NÃO"),"NÃO"),"")</f>
        <v>NÃO</v>
      </c>
    </row>
    <row r="2025" spans="1:12" s="19" customFormat="1" ht="15" hidden="1" customHeight="1" x14ac:dyDescent="0.25">
      <c r="A2025" s="88" t="s">
        <v>7392</v>
      </c>
      <c r="B2025" s="40" t="s">
        <v>3143</v>
      </c>
      <c r="C2025" s="82" t="s">
        <v>10959</v>
      </c>
      <c r="D2025" s="82"/>
      <c r="E2025" s="82"/>
      <c r="F2025" s="82"/>
      <c r="G2025" s="82"/>
      <c r="H2025" s="40" t="s">
        <v>4</v>
      </c>
      <c r="I2025" s="83" t="str">
        <f>IFERROR(VLOOKUP(A2025,'Alíquotas - CADPREV'!$B$2152:$N$4324,8,FALSE),"")</f>
        <v/>
      </c>
      <c r="J2025" s="83" t="str">
        <f>IF(H2025="RPPS",VLOOKUP(A2025,' Legislação Benef - GESCON'!$B$4:$I$2159,3,FALSE),"")</f>
        <v/>
      </c>
      <c r="K2025" s="83" t="str">
        <f>IF(H2025="RPPS",VLOOKUP(A2025,' Legislação Benef - GESCON'!$B$4:$I$2159,6,FALSE),"")</f>
        <v/>
      </c>
      <c r="L2025" s="83" t="str">
        <f>IF(H2025="RPPS",IFERROR(IF(VLOOKUP(A2025,'Suspensão de repasses - GESCON'!$D$3:$J$1048576,7,FALSE)="Validada","SIM","NÃO"),"NÃO"),"")</f>
        <v/>
      </c>
    </row>
    <row r="2026" spans="1:12" s="19" customFormat="1" ht="15" hidden="1" customHeight="1" x14ac:dyDescent="0.25">
      <c r="A2026" s="88" t="s">
        <v>7393</v>
      </c>
      <c r="B2026" s="40" t="s">
        <v>4626</v>
      </c>
      <c r="C2026" s="82" t="s">
        <v>10959</v>
      </c>
      <c r="D2026" s="82"/>
      <c r="E2026" s="82"/>
      <c r="F2026" s="82"/>
      <c r="G2026" s="82"/>
      <c r="H2026" s="40" t="s">
        <v>4</v>
      </c>
      <c r="I2026" s="83" t="str">
        <f>IFERROR(VLOOKUP(A2026,'Alíquotas - CADPREV'!$B$2152:$N$4324,8,FALSE),"")</f>
        <v/>
      </c>
      <c r="J2026" s="83" t="str">
        <f>IF(H2026="RPPS",VLOOKUP(A2026,' Legislação Benef - GESCON'!$B$4:$I$2159,3,FALSE),"")</f>
        <v/>
      </c>
      <c r="K2026" s="83" t="str">
        <f>IF(H2026="RPPS",VLOOKUP(A2026,' Legislação Benef - GESCON'!$B$4:$I$2159,6,FALSE),"")</f>
        <v/>
      </c>
      <c r="L2026" s="83" t="str">
        <f>IF(H2026="RPPS",IFERROR(IF(VLOOKUP(A2026,'Suspensão de repasses - GESCON'!$D$3:$J$1048576,7,FALSE)="Validada","SIM","NÃO"),"NÃO"),"")</f>
        <v/>
      </c>
    </row>
    <row r="2027" spans="1:12" s="19" customFormat="1" ht="15" customHeight="1" x14ac:dyDescent="0.25">
      <c r="A2027" s="88" t="s">
        <v>7394</v>
      </c>
      <c r="B2027" s="40" t="s">
        <v>2554</v>
      </c>
      <c r="C2027" s="82" t="s">
        <v>10958</v>
      </c>
      <c r="D2027" s="82">
        <v>1339</v>
      </c>
      <c r="E2027" s="82">
        <v>420</v>
      </c>
      <c r="F2027" s="82">
        <v>63</v>
      </c>
      <c r="G2027" s="82">
        <v>1822</v>
      </c>
      <c r="H2027" s="40" t="s">
        <v>2</v>
      </c>
      <c r="I2027" s="83" t="str">
        <f>IFERROR(VLOOKUP(A2027,'Alíquotas - CADPREV'!$B$2152:$N$4324,8,FALSE),"")</f>
        <v>NÃO</v>
      </c>
      <c r="J2027" s="83" t="str">
        <f>IF(H2027="RPPS",VLOOKUP(A2027,' Legislação Benef - GESCON'!$B$4:$I$2159,3,FALSE),"")</f>
        <v>NÃO</v>
      </c>
      <c r="K2027" s="83" t="str">
        <f>IF(H2027="RPPS",VLOOKUP(A2027,' Legislação Benef - GESCON'!$B$4:$I$2159,6,FALSE),"")</f>
        <v>NÃO</v>
      </c>
      <c r="L2027" s="83" t="str">
        <f>IF(H2027="RPPS",IFERROR(IF(VLOOKUP(A2027,'Suspensão de repasses - GESCON'!$D$3:$J$1048576,7,FALSE)="Validada","SIM","NÃO"),"NÃO"),"")</f>
        <v>NÃO</v>
      </c>
    </row>
    <row r="2028" spans="1:12" s="19" customFormat="1" ht="15" hidden="1" customHeight="1" x14ac:dyDescent="0.25">
      <c r="A2028" s="88" t="s">
        <v>7395</v>
      </c>
      <c r="B2028" s="40" t="s">
        <v>4626</v>
      </c>
      <c r="C2028" s="82" t="s">
        <v>10959</v>
      </c>
      <c r="D2028" s="82"/>
      <c r="E2028" s="82"/>
      <c r="F2028" s="82"/>
      <c r="G2028" s="82"/>
      <c r="H2028" s="40" t="s">
        <v>4</v>
      </c>
      <c r="I2028" s="83" t="str">
        <f>IFERROR(VLOOKUP(A2028,'Alíquotas - CADPREV'!$B$2152:$N$4324,8,FALSE),"")</f>
        <v/>
      </c>
      <c r="J2028" s="83" t="str">
        <f>IF(H2028="RPPS",VLOOKUP(A2028,' Legislação Benef - GESCON'!$B$4:$I$2159,3,FALSE),"")</f>
        <v/>
      </c>
      <c r="K2028" s="83" t="str">
        <f>IF(H2028="RPPS",VLOOKUP(A2028,' Legislação Benef - GESCON'!$B$4:$I$2159,6,FALSE),"")</f>
        <v/>
      </c>
      <c r="L2028" s="83" t="str">
        <f>IF(H2028="RPPS",IFERROR(IF(VLOOKUP(A2028,'Suspensão de repasses - GESCON'!$D$3:$J$1048576,7,FALSE)="Validada","SIM","NÃO"),"NÃO"),"")</f>
        <v/>
      </c>
    </row>
    <row r="2029" spans="1:12" s="19" customFormat="1" ht="15" customHeight="1" x14ac:dyDescent="0.25">
      <c r="A2029" s="88" t="s">
        <v>7396</v>
      </c>
      <c r="B2029" s="40" t="s">
        <v>3143</v>
      </c>
      <c r="C2029" s="82" t="s">
        <v>10958</v>
      </c>
      <c r="D2029" s="82">
        <v>198</v>
      </c>
      <c r="E2029" s="82">
        <v>96</v>
      </c>
      <c r="F2029" s="82">
        <v>27</v>
      </c>
      <c r="G2029" s="82">
        <v>321</v>
      </c>
      <c r="H2029" s="40" t="s">
        <v>2</v>
      </c>
      <c r="I2029" s="83" t="str">
        <f>IFERROR(VLOOKUP(A2029,'Alíquotas - CADPREV'!$B$2152:$N$4324,8,FALSE),"")</f>
        <v>NÃO</v>
      </c>
      <c r="J2029" s="83" t="str">
        <f>IF(H2029="RPPS",VLOOKUP(A2029,' Legislação Benef - GESCON'!$B$4:$I$2159,3,FALSE),"")</f>
        <v>NÃO</v>
      </c>
      <c r="K2029" s="83" t="str">
        <f>IF(H2029="RPPS",VLOOKUP(A2029,' Legislação Benef - GESCON'!$B$4:$I$2159,6,FALSE),"")</f>
        <v>NÃO</v>
      </c>
      <c r="L2029" s="83" t="str">
        <f>IF(H2029="RPPS",IFERROR(IF(VLOOKUP(A2029,'Suspensão de repasses - GESCON'!$D$3:$J$1048576,7,FALSE)="Validada","SIM","NÃO"),"NÃO"),"")</f>
        <v>NÃO</v>
      </c>
    </row>
    <row r="2030" spans="1:12" s="19" customFormat="1" ht="15" customHeight="1" x14ac:dyDescent="0.25">
      <c r="A2030" s="88" t="s">
        <v>7397</v>
      </c>
      <c r="B2030" s="40" t="s">
        <v>4626</v>
      </c>
      <c r="C2030" s="82" t="s">
        <v>10958</v>
      </c>
      <c r="D2030" s="82">
        <v>456</v>
      </c>
      <c r="E2030" s="82">
        <v>112</v>
      </c>
      <c r="F2030" s="82">
        <v>41</v>
      </c>
      <c r="G2030" s="82">
        <v>609</v>
      </c>
      <c r="H2030" s="40" t="s">
        <v>2</v>
      </c>
      <c r="I2030" s="83" t="str">
        <f>IFERROR(VLOOKUP(A2030,'Alíquotas - CADPREV'!$B$2152:$N$4324,8,FALSE),"")</f>
        <v>SIM</v>
      </c>
      <c r="J2030" s="83" t="str">
        <f>IF(H2030="RPPS",VLOOKUP(A2030,' Legislação Benef - GESCON'!$B$4:$I$2159,3,FALSE),"")</f>
        <v>NÃO</v>
      </c>
      <c r="K2030" s="83" t="str">
        <f>IF(H2030="RPPS",VLOOKUP(A2030,' Legislação Benef - GESCON'!$B$4:$I$2159,6,FALSE),"")</f>
        <v>SIM</v>
      </c>
      <c r="L2030" s="83" t="str">
        <f>IF(H2030="RPPS",IFERROR(IF(VLOOKUP(A2030,'Suspensão de repasses - GESCON'!$D$3:$J$1048576,7,FALSE)="Validada","SIM","NÃO"),"NÃO"),"")</f>
        <v>NÃO</v>
      </c>
    </row>
    <row r="2031" spans="1:12" s="19" customFormat="1" ht="15" customHeight="1" x14ac:dyDescent="0.25">
      <c r="A2031" s="88" t="s">
        <v>7398</v>
      </c>
      <c r="B2031" s="40" t="s">
        <v>1356</v>
      </c>
      <c r="C2031" s="82" t="s">
        <v>10958</v>
      </c>
      <c r="D2031" s="82"/>
      <c r="E2031" s="82"/>
      <c r="F2031" s="82"/>
      <c r="G2031" s="82"/>
      <c r="H2031" s="40" t="s">
        <v>2</v>
      </c>
      <c r="I2031" s="83" t="str">
        <f>IFERROR(VLOOKUP(A2031,'Alíquotas - CADPREV'!$B$2152:$N$4324,8,FALSE),"")</f>
        <v>NÃO</v>
      </c>
      <c r="J2031" s="83" t="str">
        <f>IF(H2031="RPPS",VLOOKUP(A2031,' Legislação Benef - GESCON'!$B$4:$I$2159,3,FALSE),"")</f>
        <v>NÃO</v>
      </c>
      <c r="K2031" s="83" t="str">
        <f>IF(H2031="RPPS",VLOOKUP(A2031,' Legislação Benef - GESCON'!$B$4:$I$2159,6,FALSE),"")</f>
        <v>NÃO</v>
      </c>
      <c r="L2031" s="83" t="str">
        <f>IF(H2031="RPPS",IFERROR(IF(VLOOKUP(A2031,'Suspensão de repasses - GESCON'!$D$3:$J$1048576,7,FALSE)="Validada","SIM","NÃO"),"NÃO"),"")</f>
        <v>NÃO</v>
      </c>
    </row>
    <row r="2032" spans="1:12" s="19" customFormat="1" ht="15" hidden="1" customHeight="1" x14ac:dyDescent="0.25">
      <c r="A2032" s="88" t="s">
        <v>7399</v>
      </c>
      <c r="B2032" s="40" t="s">
        <v>4289</v>
      </c>
      <c r="C2032" s="82" t="s">
        <v>10959</v>
      </c>
      <c r="D2032" s="82"/>
      <c r="E2032" s="82"/>
      <c r="F2032" s="82"/>
      <c r="G2032" s="82"/>
      <c r="H2032" s="40" t="s">
        <v>4</v>
      </c>
      <c r="I2032" s="83" t="str">
        <f>IFERROR(VLOOKUP(A2032,'Alíquotas - CADPREV'!$B$2152:$N$4324,8,FALSE),"")</f>
        <v/>
      </c>
      <c r="J2032" s="83" t="str">
        <f>IF(H2032="RPPS",VLOOKUP(A2032,' Legislação Benef - GESCON'!$B$4:$I$2159,3,FALSE),"")</f>
        <v/>
      </c>
      <c r="K2032" s="83" t="str">
        <f>IF(H2032="RPPS",VLOOKUP(A2032,' Legislação Benef - GESCON'!$B$4:$I$2159,6,FALSE),"")</f>
        <v/>
      </c>
      <c r="L2032" s="83" t="str">
        <f>IF(H2032="RPPS",IFERROR(IF(VLOOKUP(A2032,'Suspensão de repasses - GESCON'!$D$3:$J$1048576,7,FALSE)="Validada","SIM","NÃO"),"NÃO"),"")</f>
        <v/>
      </c>
    </row>
    <row r="2033" spans="1:12" s="19" customFormat="1" ht="15" hidden="1" customHeight="1" x14ac:dyDescent="0.25">
      <c r="A2033" s="88" t="s">
        <v>7400</v>
      </c>
      <c r="B2033" s="40" t="s">
        <v>634</v>
      </c>
      <c r="C2033" s="82" t="s">
        <v>10959</v>
      </c>
      <c r="D2033" s="82"/>
      <c r="E2033" s="82"/>
      <c r="F2033" s="82"/>
      <c r="G2033" s="82"/>
      <c r="H2033" s="40" t="s">
        <v>4</v>
      </c>
      <c r="I2033" s="83" t="str">
        <f>IFERROR(VLOOKUP(A2033,'Alíquotas - CADPREV'!$B$2152:$N$4324,8,FALSE),"")</f>
        <v/>
      </c>
      <c r="J2033" s="83" t="str">
        <f>IF(H2033="RPPS",VLOOKUP(A2033,' Legislação Benef - GESCON'!$B$4:$I$2159,3,FALSE),"")</f>
        <v/>
      </c>
      <c r="K2033" s="83" t="str">
        <f>IF(H2033="RPPS",VLOOKUP(A2033,' Legislação Benef - GESCON'!$B$4:$I$2159,6,FALSE),"")</f>
        <v/>
      </c>
      <c r="L2033" s="83" t="str">
        <f>IF(H2033="RPPS",IFERROR(IF(VLOOKUP(A2033,'Suspensão de repasses - GESCON'!$D$3:$J$1048576,7,FALSE)="Validada","SIM","NÃO"),"NÃO"),"")</f>
        <v/>
      </c>
    </row>
    <row r="2034" spans="1:12" s="19" customFormat="1" ht="15" hidden="1" customHeight="1" x14ac:dyDescent="0.25">
      <c r="A2034" s="88" t="s">
        <v>7401</v>
      </c>
      <c r="B2034" s="40" t="s">
        <v>1356</v>
      </c>
      <c r="C2034" s="82" t="s">
        <v>10959</v>
      </c>
      <c r="D2034" s="82"/>
      <c r="E2034" s="82"/>
      <c r="F2034" s="82"/>
      <c r="G2034" s="82"/>
      <c r="H2034" s="40" t="s">
        <v>4</v>
      </c>
      <c r="I2034" s="83" t="str">
        <f>IFERROR(VLOOKUP(A2034,'Alíquotas - CADPREV'!$B$2152:$N$4324,8,FALSE),"")</f>
        <v/>
      </c>
      <c r="J2034" s="83" t="str">
        <f>IF(H2034="RPPS",VLOOKUP(A2034,' Legislação Benef - GESCON'!$B$4:$I$2159,3,FALSE),"")</f>
        <v/>
      </c>
      <c r="K2034" s="83" t="str">
        <f>IF(H2034="RPPS",VLOOKUP(A2034,' Legislação Benef - GESCON'!$B$4:$I$2159,6,FALSE),"")</f>
        <v/>
      </c>
      <c r="L2034" s="83" t="str">
        <f>IF(H2034="RPPS",IFERROR(IF(VLOOKUP(A2034,'Suspensão de repasses - GESCON'!$D$3:$J$1048576,7,FALSE)="Validada","SIM","NÃO"),"NÃO"),"")</f>
        <v/>
      </c>
    </row>
    <row r="2035" spans="1:12" s="19" customFormat="1" ht="15" customHeight="1" x14ac:dyDescent="0.25">
      <c r="A2035" s="88" t="s">
        <v>7402</v>
      </c>
      <c r="B2035" s="40" t="s">
        <v>5227</v>
      </c>
      <c r="C2035" s="82" t="s">
        <v>10958</v>
      </c>
      <c r="D2035" s="82">
        <v>573</v>
      </c>
      <c r="E2035" s="82">
        <v>41</v>
      </c>
      <c r="F2035" s="82">
        <v>3</v>
      </c>
      <c r="G2035" s="82">
        <v>617</v>
      </c>
      <c r="H2035" s="40" t="s">
        <v>2</v>
      </c>
      <c r="I2035" s="83" t="str">
        <f>IFERROR(VLOOKUP(A2035,'Alíquotas - CADPREV'!$B$2152:$N$4324,8,FALSE),"")</f>
        <v>NÃO</v>
      </c>
      <c r="J2035" s="83" t="str">
        <f>IF(H2035="RPPS",VLOOKUP(A2035,' Legislação Benef - GESCON'!$B$4:$I$2159,3,FALSE),"")</f>
        <v>NÃO</v>
      </c>
      <c r="K2035" s="83" t="str">
        <f>IF(H2035="RPPS",VLOOKUP(A2035,' Legislação Benef - GESCON'!$B$4:$I$2159,6,FALSE),"")</f>
        <v>NÃO</v>
      </c>
      <c r="L2035" s="83" t="str">
        <f>IF(H2035="RPPS",IFERROR(IF(VLOOKUP(A2035,'Suspensão de repasses - GESCON'!$D$3:$J$1048576,7,FALSE)="Validada","SIM","NÃO"),"NÃO"),"")</f>
        <v>NÃO</v>
      </c>
    </row>
    <row r="2036" spans="1:12" s="19" customFormat="1" ht="15" hidden="1" customHeight="1" x14ac:dyDescent="0.25">
      <c r="A2036" s="88" t="s">
        <v>7403</v>
      </c>
      <c r="B2036" s="40" t="s">
        <v>901</v>
      </c>
      <c r="C2036" s="82" t="s">
        <v>10959</v>
      </c>
      <c r="D2036" s="82"/>
      <c r="E2036" s="82"/>
      <c r="F2036" s="82"/>
      <c r="G2036" s="82"/>
      <c r="H2036" s="40" t="s">
        <v>4</v>
      </c>
      <c r="I2036" s="83" t="str">
        <f>IFERROR(VLOOKUP(A2036,'Alíquotas - CADPREV'!$B$2152:$N$4324,8,FALSE),"")</f>
        <v/>
      </c>
      <c r="J2036" s="83" t="str">
        <f>IF(H2036="RPPS",VLOOKUP(A2036,' Legislação Benef - GESCON'!$B$4:$I$2159,3,FALSE),"")</f>
        <v/>
      </c>
      <c r="K2036" s="83" t="str">
        <f>IF(H2036="RPPS",VLOOKUP(A2036,' Legislação Benef - GESCON'!$B$4:$I$2159,6,FALSE),"")</f>
        <v/>
      </c>
      <c r="L2036" s="83" t="str">
        <f>IF(H2036="RPPS",IFERROR(IF(VLOOKUP(A2036,'Suspensão de repasses - GESCON'!$D$3:$J$1048576,7,FALSE)="Validada","SIM","NÃO"),"NÃO"),"")</f>
        <v/>
      </c>
    </row>
    <row r="2037" spans="1:12" s="19" customFormat="1" ht="15" customHeight="1" x14ac:dyDescent="0.25">
      <c r="A2037" s="88" t="s">
        <v>7404</v>
      </c>
      <c r="B2037" s="40" t="s">
        <v>634</v>
      </c>
      <c r="C2037" s="82" t="s">
        <v>10958</v>
      </c>
      <c r="D2037" s="82">
        <v>286</v>
      </c>
      <c r="E2037" s="82">
        <v>16</v>
      </c>
      <c r="F2037" s="82">
        <v>2</v>
      </c>
      <c r="G2037" s="82">
        <v>304</v>
      </c>
      <c r="H2037" s="40" t="s">
        <v>2</v>
      </c>
      <c r="I2037" s="83" t="str">
        <f>IFERROR(VLOOKUP(A2037,'Alíquotas - CADPREV'!$B$2152:$N$4324,8,FALSE),"")</f>
        <v>NÃO</v>
      </c>
      <c r="J2037" s="83" t="str">
        <f>IF(H2037="RPPS",VLOOKUP(A2037,' Legislação Benef - GESCON'!$B$4:$I$2159,3,FALSE),"")</f>
        <v>NÃO</v>
      </c>
      <c r="K2037" s="83" t="str">
        <f>IF(H2037="RPPS",VLOOKUP(A2037,' Legislação Benef - GESCON'!$B$4:$I$2159,6,FALSE),"")</f>
        <v>NÃO</v>
      </c>
      <c r="L2037" s="83" t="str">
        <f>IF(H2037="RPPS",IFERROR(IF(VLOOKUP(A2037,'Suspensão de repasses - GESCON'!$D$3:$J$1048576,7,FALSE)="Validada","SIM","NÃO"),"NÃO"),"")</f>
        <v>NÃO</v>
      </c>
    </row>
    <row r="2038" spans="1:12" s="19" customFormat="1" ht="15" hidden="1" customHeight="1" x14ac:dyDescent="0.25">
      <c r="A2038" s="88" t="s">
        <v>7405</v>
      </c>
      <c r="B2038" s="40" t="s">
        <v>4289</v>
      </c>
      <c r="C2038" s="82" t="s">
        <v>10959</v>
      </c>
      <c r="D2038" s="82"/>
      <c r="E2038" s="82"/>
      <c r="F2038" s="82"/>
      <c r="G2038" s="82"/>
      <c r="H2038" s="40" t="s">
        <v>4</v>
      </c>
      <c r="I2038" s="83" t="str">
        <f>IFERROR(VLOOKUP(A2038,'Alíquotas - CADPREV'!$B$2152:$N$4324,8,FALSE),"")</f>
        <v/>
      </c>
      <c r="J2038" s="83" t="str">
        <f>IF(H2038="RPPS",VLOOKUP(A2038,' Legislação Benef - GESCON'!$B$4:$I$2159,3,FALSE),"")</f>
        <v/>
      </c>
      <c r="K2038" s="83" t="str">
        <f>IF(H2038="RPPS",VLOOKUP(A2038,' Legislação Benef - GESCON'!$B$4:$I$2159,6,FALSE),"")</f>
        <v/>
      </c>
      <c r="L2038" s="83" t="str">
        <f>IF(H2038="RPPS",IFERROR(IF(VLOOKUP(A2038,'Suspensão de repasses - GESCON'!$D$3:$J$1048576,7,FALSE)="Validada","SIM","NÃO"),"NÃO"),"")</f>
        <v/>
      </c>
    </row>
    <row r="2039" spans="1:12" s="19" customFormat="1" ht="15" hidden="1" customHeight="1" x14ac:dyDescent="0.25">
      <c r="A2039" s="88" t="s">
        <v>7406</v>
      </c>
      <c r="B2039" s="40" t="s">
        <v>1356</v>
      </c>
      <c r="C2039" s="82" t="s">
        <v>10959</v>
      </c>
      <c r="D2039" s="82"/>
      <c r="E2039" s="82"/>
      <c r="F2039" s="82"/>
      <c r="G2039" s="82"/>
      <c r="H2039" s="40" t="s">
        <v>4</v>
      </c>
      <c r="I2039" s="83" t="str">
        <f>IFERROR(VLOOKUP(A2039,'Alíquotas - CADPREV'!$B$2152:$N$4324,8,FALSE),"")</f>
        <v/>
      </c>
      <c r="J2039" s="83" t="str">
        <f>IF(H2039="RPPS",VLOOKUP(A2039,' Legislação Benef - GESCON'!$B$4:$I$2159,3,FALSE),"")</f>
        <v/>
      </c>
      <c r="K2039" s="83" t="str">
        <f>IF(H2039="RPPS",VLOOKUP(A2039,' Legislação Benef - GESCON'!$B$4:$I$2159,6,FALSE),"")</f>
        <v/>
      </c>
      <c r="L2039" s="83" t="str">
        <f>IF(H2039="RPPS",IFERROR(IF(VLOOKUP(A2039,'Suspensão de repasses - GESCON'!$D$3:$J$1048576,7,FALSE)="Validada","SIM","NÃO"),"NÃO"),"")</f>
        <v/>
      </c>
    </row>
    <row r="2040" spans="1:12" s="19" customFormat="1" ht="15" customHeight="1" x14ac:dyDescent="0.25">
      <c r="A2040" s="88" t="s">
        <v>7407</v>
      </c>
      <c r="B2040" s="40" t="s">
        <v>1356</v>
      </c>
      <c r="C2040" s="82" t="s">
        <v>10958</v>
      </c>
      <c r="D2040" s="82">
        <v>121</v>
      </c>
      <c r="E2040" s="82">
        <v>125</v>
      </c>
      <c r="F2040" s="82">
        <v>29</v>
      </c>
      <c r="G2040" s="82">
        <v>275</v>
      </c>
      <c r="H2040" s="40" t="s">
        <v>2</v>
      </c>
      <c r="I2040" s="83" t="str">
        <f>IFERROR(VLOOKUP(A2040,'Alíquotas - CADPREV'!$B$2152:$N$4324,8,FALSE),"")</f>
        <v>NÃO</v>
      </c>
      <c r="J2040" s="83" t="str">
        <f>IF(H2040="RPPS",VLOOKUP(A2040,' Legislação Benef - GESCON'!$B$4:$I$2159,3,FALSE),"")</f>
        <v>NÃO</v>
      </c>
      <c r="K2040" s="83" t="str">
        <f>IF(H2040="RPPS",VLOOKUP(A2040,' Legislação Benef - GESCON'!$B$4:$I$2159,6,FALSE),"")</f>
        <v>NÃO</v>
      </c>
      <c r="L2040" s="83" t="str">
        <f>IF(H2040="RPPS",IFERROR(IF(VLOOKUP(A2040,'Suspensão de repasses - GESCON'!$D$3:$J$1048576,7,FALSE)="Validada","SIM","NÃO"),"NÃO"),"")</f>
        <v>NÃO</v>
      </c>
    </row>
    <row r="2041" spans="1:12" s="19" customFormat="1" ht="15" hidden="1" customHeight="1" x14ac:dyDescent="0.25">
      <c r="A2041" s="88" t="s">
        <v>7408</v>
      </c>
      <c r="B2041" s="40" t="s">
        <v>4626</v>
      </c>
      <c r="C2041" s="82" t="s">
        <v>10959</v>
      </c>
      <c r="D2041" s="82"/>
      <c r="E2041" s="82"/>
      <c r="F2041" s="82"/>
      <c r="G2041" s="82"/>
      <c r="H2041" s="40" t="s">
        <v>4</v>
      </c>
      <c r="I2041" s="83" t="str">
        <f>IFERROR(VLOOKUP(A2041,'Alíquotas - CADPREV'!$B$2152:$N$4324,8,FALSE),"")</f>
        <v/>
      </c>
      <c r="J2041" s="83" t="str">
        <f>IF(H2041="RPPS",VLOOKUP(A2041,' Legislação Benef - GESCON'!$B$4:$I$2159,3,FALSE),"")</f>
        <v/>
      </c>
      <c r="K2041" s="83" t="str">
        <f>IF(H2041="RPPS",VLOOKUP(A2041,' Legislação Benef - GESCON'!$B$4:$I$2159,6,FALSE),"")</f>
        <v/>
      </c>
      <c r="L2041" s="83" t="str">
        <f>IF(H2041="RPPS",IFERROR(IF(VLOOKUP(A2041,'Suspensão de repasses - GESCON'!$D$3:$J$1048576,7,FALSE)="Validada","SIM","NÃO"),"NÃO"),"")</f>
        <v/>
      </c>
    </row>
    <row r="2042" spans="1:12" s="19" customFormat="1" ht="15" customHeight="1" x14ac:dyDescent="0.25">
      <c r="A2042" s="88" t="s">
        <v>7409</v>
      </c>
      <c r="B2042" s="40" t="s">
        <v>3812</v>
      </c>
      <c r="C2042" s="82" t="s">
        <v>10958</v>
      </c>
      <c r="D2042" s="82">
        <v>278</v>
      </c>
      <c r="E2042" s="82">
        <v>133</v>
      </c>
      <c r="F2042" s="82">
        <v>30</v>
      </c>
      <c r="G2042" s="82">
        <v>441</v>
      </c>
      <c r="H2042" s="40" t="s">
        <v>2</v>
      </c>
      <c r="I2042" s="83" t="str">
        <f>IFERROR(VLOOKUP(A2042,'Alíquotas - CADPREV'!$B$2152:$N$4324,8,FALSE),"")</f>
        <v>NÃO</v>
      </c>
      <c r="J2042" s="83" t="str">
        <f>IF(H2042="RPPS",VLOOKUP(A2042,' Legislação Benef - GESCON'!$B$4:$I$2159,3,FALSE),"")</f>
        <v>NÃO</v>
      </c>
      <c r="K2042" s="83" t="str">
        <f>IF(H2042="RPPS",VLOOKUP(A2042,' Legislação Benef - GESCON'!$B$4:$I$2159,6,FALSE),"")</f>
        <v>SIM</v>
      </c>
      <c r="L2042" s="83" t="str">
        <f>IF(H2042="RPPS",IFERROR(IF(VLOOKUP(A2042,'Suspensão de repasses - GESCON'!$D$3:$J$1048576,7,FALSE)="Validada","SIM","NÃO"),"NÃO"),"")</f>
        <v>NÃO</v>
      </c>
    </row>
    <row r="2043" spans="1:12" s="19" customFormat="1" ht="15" customHeight="1" x14ac:dyDescent="0.25">
      <c r="A2043" s="88" t="s">
        <v>7410</v>
      </c>
      <c r="B2043" s="40" t="s">
        <v>901</v>
      </c>
      <c r="C2043" s="82" t="s">
        <v>10958</v>
      </c>
      <c r="D2043" s="82">
        <v>158</v>
      </c>
      <c r="E2043" s="82">
        <v>35</v>
      </c>
      <c r="F2043" s="82">
        <v>11</v>
      </c>
      <c r="G2043" s="82">
        <v>204</v>
      </c>
      <c r="H2043" s="40" t="s">
        <v>2</v>
      </c>
      <c r="I2043" s="83" t="str">
        <f>IFERROR(VLOOKUP(A2043,'Alíquotas - CADPREV'!$B$2152:$N$4324,8,FALSE),"")</f>
        <v>SIM</v>
      </c>
      <c r="J2043" s="83" t="str">
        <f>IF(H2043="RPPS",VLOOKUP(A2043,' Legislação Benef - GESCON'!$B$4:$I$2159,3,FALSE),"")</f>
        <v>NÃO</v>
      </c>
      <c r="K2043" s="83" t="str">
        <f>IF(H2043="RPPS",VLOOKUP(A2043,' Legislação Benef - GESCON'!$B$4:$I$2159,6,FALSE),"")</f>
        <v>SIM</v>
      </c>
      <c r="L2043" s="83" t="str">
        <f>IF(H2043="RPPS",IFERROR(IF(VLOOKUP(A2043,'Suspensão de repasses - GESCON'!$D$3:$J$1048576,7,FALSE)="Validada","SIM","NÃO"),"NÃO"),"")</f>
        <v>NÃO</v>
      </c>
    </row>
    <row r="2044" spans="1:12" s="19" customFormat="1" ht="15" customHeight="1" x14ac:dyDescent="0.25">
      <c r="A2044" s="88" t="s">
        <v>7411</v>
      </c>
      <c r="B2044" s="40" t="s">
        <v>3143</v>
      </c>
      <c r="C2044" s="82" t="s">
        <v>10958</v>
      </c>
      <c r="D2044" s="82">
        <v>495</v>
      </c>
      <c r="E2044" s="82">
        <v>213</v>
      </c>
      <c r="F2044" s="82">
        <v>46</v>
      </c>
      <c r="G2044" s="82">
        <v>754</v>
      </c>
      <c r="H2044" s="40" t="s">
        <v>2</v>
      </c>
      <c r="I2044" s="83" t="str">
        <f>IFERROR(VLOOKUP(A2044,'Alíquotas - CADPREV'!$B$2152:$N$4324,8,FALSE),"")</f>
        <v>NÃO</v>
      </c>
      <c r="J2044" s="83" t="str">
        <f>IF(H2044="RPPS",VLOOKUP(A2044,' Legislação Benef - GESCON'!$B$4:$I$2159,3,FALSE),"")</f>
        <v>NÃO</v>
      </c>
      <c r="K2044" s="83" t="str">
        <f>IF(H2044="RPPS",VLOOKUP(A2044,' Legislação Benef - GESCON'!$B$4:$I$2159,6,FALSE),"")</f>
        <v>NÃO</v>
      </c>
      <c r="L2044" s="83" t="str">
        <f>IF(H2044="RPPS",IFERROR(IF(VLOOKUP(A2044,'Suspensão de repasses - GESCON'!$D$3:$J$1048576,7,FALSE)="Validada","SIM","NÃO"),"NÃO"),"")</f>
        <v>NÃO</v>
      </c>
    </row>
    <row r="2045" spans="1:12" s="19" customFormat="1" ht="15" hidden="1" customHeight="1" x14ac:dyDescent="0.25">
      <c r="A2045" s="88" t="s">
        <v>7412</v>
      </c>
      <c r="B2045" s="40" t="s">
        <v>4626</v>
      </c>
      <c r="C2045" s="82" t="s">
        <v>10959</v>
      </c>
      <c r="D2045" s="82"/>
      <c r="E2045" s="82"/>
      <c r="F2045" s="82"/>
      <c r="G2045" s="82"/>
      <c r="H2045" s="40" t="s">
        <v>4</v>
      </c>
      <c r="I2045" s="83" t="str">
        <f>IFERROR(VLOOKUP(A2045,'Alíquotas - CADPREV'!$B$2152:$N$4324,8,FALSE),"")</f>
        <v/>
      </c>
      <c r="J2045" s="83" t="str">
        <f>IF(H2045="RPPS",VLOOKUP(A2045,' Legislação Benef - GESCON'!$B$4:$I$2159,3,FALSE),"")</f>
        <v/>
      </c>
      <c r="K2045" s="83" t="str">
        <f>IF(H2045="RPPS",VLOOKUP(A2045,' Legislação Benef - GESCON'!$B$4:$I$2159,6,FALSE),"")</f>
        <v/>
      </c>
      <c r="L2045" s="83" t="str">
        <f>IF(H2045="RPPS",IFERROR(IF(VLOOKUP(A2045,'Suspensão de repasses - GESCON'!$D$3:$J$1048576,7,FALSE)="Validada","SIM","NÃO"),"NÃO"),"")</f>
        <v/>
      </c>
    </row>
    <row r="2046" spans="1:12" s="19" customFormat="1" ht="15" customHeight="1" x14ac:dyDescent="0.25">
      <c r="A2046" s="88" t="s">
        <v>7413</v>
      </c>
      <c r="B2046" s="40" t="s">
        <v>2274</v>
      </c>
      <c r="C2046" s="82" t="s">
        <v>10958</v>
      </c>
      <c r="D2046" s="82">
        <v>695</v>
      </c>
      <c r="E2046" s="82">
        <v>94</v>
      </c>
      <c r="F2046" s="82">
        <v>20</v>
      </c>
      <c r="G2046" s="82">
        <v>809</v>
      </c>
      <c r="H2046" s="40" t="s">
        <v>2</v>
      </c>
      <c r="I2046" s="83" t="str">
        <f>IFERROR(VLOOKUP(A2046,'Alíquotas - CADPREV'!$B$2152:$N$4324,8,FALSE),"")</f>
        <v>SIM</v>
      </c>
      <c r="J2046" s="83" t="str">
        <f>IF(H2046="RPPS",VLOOKUP(A2046,' Legislação Benef - GESCON'!$B$4:$I$2159,3,FALSE),"")</f>
        <v>NÃO</v>
      </c>
      <c r="K2046" s="83" t="str">
        <f>IF(H2046="RPPS",VLOOKUP(A2046,' Legislação Benef - GESCON'!$B$4:$I$2159,6,FALSE),"")</f>
        <v>SIM</v>
      </c>
      <c r="L2046" s="83" t="str">
        <f>IF(H2046="RPPS",IFERROR(IF(VLOOKUP(A2046,'Suspensão de repasses - GESCON'!$D$3:$J$1048576,7,FALSE)="Validada","SIM","NÃO"),"NÃO"),"")</f>
        <v>NÃO</v>
      </c>
    </row>
    <row r="2047" spans="1:12" s="19" customFormat="1" ht="15" customHeight="1" x14ac:dyDescent="0.25">
      <c r="A2047" s="88" t="s">
        <v>7414</v>
      </c>
      <c r="B2047" s="40" t="s">
        <v>821</v>
      </c>
      <c r="C2047" s="82" t="s">
        <v>10958</v>
      </c>
      <c r="D2047" s="82">
        <v>2717</v>
      </c>
      <c r="E2047" s="82">
        <v>529</v>
      </c>
      <c r="F2047" s="82">
        <v>111</v>
      </c>
      <c r="G2047" s="82">
        <v>3357</v>
      </c>
      <c r="H2047" s="40" t="s">
        <v>2</v>
      </c>
      <c r="I2047" s="83" t="str">
        <f>IFERROR(VLOOKUP(A2047,'Alíquotas - CADPREV'!$B$2152:$N$4324,8,FALSE),"")</f>
        <v>NÃO</v>
      </c>
      <c r="J2047" s="83" t="str">
        <f>IF(H2047="RPPS",VLOOKUP(A2047,' Legislação Benef - GESCON'!$B$4:$I$2159,3,FALSE),"")</f>
        <v>NÃO</v>
      </c>
      <c r="K2047" s="83" t="str">
        <f>IF(H2047="RPPS",VLOOKUP(A2047,' Legislação Benef - GESCON'!$B$4:$I$2159,6,FALSE),"")</f>
        <v>NÃO</v>
      </c>
      <c r="L2047" s="83" t="str">
        <f>IF(H2047="RPPS",IFERROR(IF(VLOOKUP(A2047,'Suspensão de repasses - GESCON'!$D$3:$J$1048576,7,FALSE)="Validada","SIM","NÃO"),"NÃO"),"")</f>
        <v>NÃO</v>
      </c>
    </row>
    <row r="2048" spans="1:12" s="19" customFormat="1" ht="15" customHeight="1" x14ac:dyDescent="0.25">
      <c r="A2048" s="88" t="s">
        <v>7415</v>
      </c>
      <c r="B2048" s="40" t="s">
        <v>3143</v>
      </c>
      <c r="C2048" s="82" t="s">
        <v>10958</v>
      </c>
      <c r="D2048" s="82">
        <v>4076</v>
      </c>
      <c r="E2048" s="82">
        <v>776</v>
      </c>
      <c r="F2048" s="82">
        <v>198</v>
      </c>
      <c r="G2048" s="82">
        <v>5050</v>
      </c>
      <c r="H2048" s="40" t="s">
        <v>2</v>
      </c>
      <c r="I2048" s="83" t="str">
        <f>IFERROR(VLOOKUP(A2048,'Alíquotas - CADPREV'!$B$2152:$N$4324,8,FALSE),"")</f>
        <v>NÃO</v>
      </c>
      <c r="J2048" s="83" t="str">
        <f>IF(H2048="RPPS",VLOOKUP(A2048,' Legislação Benef - GESCON'!$B$4:$I$2159,3,FALSE),"")</f>
        <v>NÃO</v>
      </c>
      <c r="K2048" s="83" t="str">
        <f>IF(H2048="RPPS",VLOOKUP(A2048,' Legislação Benef - GESCON'!$B$4:$I$2159,6,FALSE),"")</f>
        <v>NÃO</v>
      </c>
      <c r="L2048" s="83" t="str">
        <f>IF(H2048="RPPS",IFERROR(IF(VLOOKUP(A2048,'Suspensão de repasses - GESCON'!$D$3:$J$1048576,7,FALSE)="Validada","SIM","NÃO"),"NÃO"),"")</f>
        <v>NÃO</v>
      </c>
    </row>
    <row r="2049" spans="1:12" s="19" customFormat="1" ht="15" hidden="1" customHeight="1" x14ac:dyDescent="0.25">
      <c r="A2049" s="88" t="s">
        <v>7416</v>
      </c>
      <c r="B2049" s="40" t="s">
        <v>3143</v>
      </c>
      <c r="C2049" s="82" t="s">
        <v>10959</v>
      </c>
      <c r="D2049" s="82"/>
      <c r="E2049" s="82"/>
      <c r="F2049" s="82"/>
      <c r="G2049" s="82"/>
      <c r="H2049" s="40" t="s">
        <v>4</v>
      </c>
      <c r="I2049" s="83" t="str">
        <f>IFERROR(VLOOKUP(A2049,'Alíquotas - CADPREV'!$B$2152:$N$4324,8,FALSE),"")</f>
        <v/>
      </c>
      <c r="J2049" s="83" t="str">
        <f>IF(H2049="RPPS",VLOOKUP(A2049,' Legislação Benef - GESCON'!$B$4:$I$2159,3,FALSE),"")</f>
        <v/>
      </c>
      <c r="K2049" s="83" t="str">
        <f>IF(H2049="RPPS",VLOOKUP(A2049,' Legislação Benef - GESCON'!$B$4:$I$2159,6,FALSE),"")</f>
        <v/>
      </c>
      <c r="L2049" s="83" t="str">
        <f>IF(H2049="RPPS",IFERROR(IF(VLOOKUP(A2049,'Suspensão de repasses - GESCON'!$D$3:$J$1048576,7,FALSE)="Validada","SIM","NÃO"),"NÃO"),"")</f>
        <v/>
      </c>
    </row>
    <row r="2050" spans="1:12" s="19" customFormat="1" ht="15" hidden="1" customHeight="1" x14ac:dyDescent="0.25">
      <c r="A2050" s="88" t="s">
        <v>7417</v>
      </c>
      <c r="B2050" s="40" t="s">
        <v>1356</v>
      </c>
      <c r="C2050" s="82" t="s">
        <v>10959</v>
      </c>
      <c r="D2050" s="82"/>
      <c r="E2050" s="82"/>
      <c r="F2050" s="82"/>
      <c r="G2050" s="82"/>
      <c r="H2050" s="40" t="s">
        <v>4</v>
      </c>
      <c r="I2050" s="83" t="str">
        <f>IFERROR(VLOOKUP(A2050,'Alíquotas - CADPREV'!$B$2152:$N$4324,8,FALSE),"")</f>
        <v/>
      </c>
      <c r="J2050" s="83" t="str">
        <f>IF(H2050="RPPS",VLOOKUP(A2050,' Legislação Benef - GESCON'!$B$4:$I$2159,3,FALSE),"")</f>
        <v/>
      </c>
      <c r="K2050" s="83" t="str">
        <f>IF(H2050="RPPS",VLOOKUP(A2050,' Legislação Benef - GESCON'!$B$4:$I$2159,6,FALSE),"")</f>
        <v/>
      </c>
      <c r="L2050" s="83" t="str">
        <f>IF(H2050="RPPS",IFERROR(IF(VLOOKUP(A2050,'Suspensão de repasses - GESCON'!$D$3:$J$1048576,7,FALSE)="Validada","SIM","NÃO"),"NÃO"),"")</f>
        <v/>
      </c>
    </row>
    <row r="2051" spans="1:12" s="19" customFormat="1" ht="15" hidden="1" customHeight="1" x14ac:dyDescent="0.25">
      <c r="A2051" s="88" t="s">
        <v>7418</v>
      </c>
      <c r="B2051" s="40" t="s">
        <v>4626</v>
      </c>
      <c r="C2051" s="82" t="s">
        <v>10959</v>
      </c>
      <c r="D2051" s="82"/>
      <c r="E2051" s="82"/>
      <c r="F2051" s="82"/>
      <c r="G2051" s="82"/>
      <c r="H2051" s="40" t="s">
        <v>4</v>
      </c>
      <c r="I2051" s="83" t="str">
        <f>IFERROR(VLOOKUP(A2051,'Alíquotas - CADPREV'!$B$2152:$N$4324,8,FALSE),"")</f>
        <v/>
      </c>
      <c r="J2051" s="83" t="str">
        <f>IF(H2051="RPPS",VLOOKUP(A2051,' Legislação Benef - GESCON'!$B$4:$I$2159,3,FALSE),"")</f>
        <v/>
      </c>
      <c r="K2051" s="83" t="str">
        <f>IF(H2051="RPPS",VLOOKUP(A2051,' Legislação Benef - GESCON'!$B$4:$I$2159,6,FALSE),"")</f>
        <v/>
      </c>
      <c r="L2051" s="83" t="str">
        <f>IF(H2051="RPPS",IFERROR(IF(VLOOKUP(A2051,'Suspensão de repasses - GESCON'!$D$3:$J$1048576,7,FALSE)="Validada","SIM","NÃO"),"NÃO"),"")</f>
        <v/>
      </c>
    </row>
    <row r="2052" spans="1:12" s="19" customFormat="1" ht="15" hidden="1" customHeight="1" x14ac:dyDescent="0.25">
      <c r="A2052" s="88" t="s">
        <v>7419</v>
      </c>
      <c r="B2052" s="40" t="s">
        <v>4626</v>
      </c>
      <c r="C2052" s="82" t="s">
        <v>10959</v>
      </c>
      <c r="D2052" s="82"/>
      <c r="E2052" s="82"/>
      <c r="F2052" s="82"/>
      <c r="G2052" s="82"/>
      <c r="H2052" s="40" t="s">
        <v>4</v>
      </c>
      <c r="I2052" s="83" t="str">
        <f>IFERROR(VLOOKUP(A2052,'Alíquotas - CADPREV'!$B$2152:$N$4324,8,FALSE),"")</f>
        <v/>
      </c>
      <c r="J2052" s="83" t="str">
        <f>IF(H2052="RPPS",VLOOKUP(A2052,' Legislação Benef - GESCON'!$B$4:$I$2159,3,FALSE),"")</f>
        <v/>
      </c>
      <c r="K2052" s="83" t="str">
        <f>IF(H2052="RPPS",VLOOKUP(A2052,' Legislação Benef - GESCON'!$B$4:$I$2159,6,FALSE),"")</f>
        <v/>
      </c>
      <c r="L2052" s="83" t="str">
        <f>IF(H2052="RPPS",IFERROR(IF(VLOOKUP(A2052,'Suspensão de repasses - GESCON'!$D$3:$J$1048576,7,FALSE)="Validada","SIM","NÃO"),"NÃO"),"")</f>
        <v/>
      </c>
    </row>
    <row r="2053" spans="1:12" s="19" customFormat="1" ht="15" hidden="1" customHeight="1" x14ac:dyDescent="0.25">
      <c r="A2053" s="88" t="s">
        <v>7420</v>
      </c>
      <c r="B2053" s="40" t="s">
        <v>215</v>
      </c>
      <c r="C2053" s="82" t="s">
        <v>10959</v>
      </c>
      <c r="D2053" s="82"/>
      <c r="E2053" s="82"/>
      <c r="F2053" s="82"/>
      <c r="G2053" s="82"/>
      <c r="H2053" s="40" t="s">
        <v>4</v>
      </c>
      <c r="I2053" s="83" t="str">
        <f>IFERROR(VLOOKUP(A2053,'Alíquotas - CADPREV'!$B$2152:$N$4324,8,FALSE),"")</f>
        <v/>
      </c>
      <c r="J2053" s="83" t="str">
        <f>IF(H2053="RPPS",VLOOKUP(A2053,' Legislação Benef - GESCON'!$B$4:$I$2159,3,FALSE),"")</f>
        <v/>
      </c>
      <c r="K2053" s="83" t="str">
        <f>IF(H2053="RPPS",VLOOKUP(A2053,' Legislação Benef - GESCON'!$B$4:$I$2159,6,FALSE),"")</f>
        <v/>
      </c>
      <c r="L2053" s="83" t="str">
        <f>IF(H2053="RPPS",IFERROR(IF(VLOOKUP(A2053,'Suspensão de repasses - GESCON'!$D$3:$J$1048576,7,FALSE)="Validada","SIM","NÃO"),"NÃO"),"")</f>
        <v/>
      </c>
    </row>
    <row r="2054" spans="1:12" s="19" customFormat="1" ht="15" hidden="1" customHeight="1" x14ac:dyDescent="0.25">
      <c r="A2054" s="88" t="s">
        <v>7421</v>
      </c>
      <c r="B2054" s="40" t="s">
        <v>4626</v>
      </c>
      <c r="C2054" s="82" t="s">
        <v>10959</v>
      </c>
      <c r="D2054" s="82"/>
      <c r="E2054" s="82"/>
      <c r="F2054" s="82"/>
      <c r="G2054" s="82"/>
      <c r="H2054" s="40" t="s">
        <v>4</v>
      </c>
      <c r="I2054" s="83" t="str">
        <f>IFERROR(VLOOKUP(A2054,'Alíquotas - CADPREV'!$B$2152:$N$4324,8,FALSE),"")</f>
        <v/>
      </c>
      <c r="J2054" s="83" t="str">
        <f>IF(H2054="RPPS",VLOOKUP(A2054,' Legislação Benef - GESCON'!$B$4:$I$2159,3,FALSE),"")</f>
        <v/>
      </c>
      <c r="K2054" s="83" t="str">
        <f>IF(H2054="RPPS",VLOOKUP(A2054,' Legislação Benef - GESCON'!$B$4:$I$2159,6,FALSE),"")</f>
        <v/>
      </c>
      <c r="L2054" s="83" t="str">
        <f>IF(H2054="RPPS",IFERROR(IF(VLOOKUP(A2054,'Suspensão de repasses - GESCON'!$D$3:$J$1048576,7,FALSE)="Validada","SIM","NÃO"),"NÃO"),"")</f>
        <v/>
      </c>
    </row>
    <row r="2055" spans="1:12" s="19" customFormat="1" ht="15" customHeight="1" x14ac:dyDescent="0.25">
      <c r="A2055" s="88" t="s">
        <v>7422</v>
      </c>
      <c r="B2055" s="40" t="s">
        <v>3143</v>
      </c>
      <c r="C2055" s="82" t="s">
        <v>10958</v>
      </c>
      <c r="D2055" s="82">
        <v>1533</v>
      </c>
      <c r="E2055" s="82">
        <v>326</v>
      </c>
      <c r="F2055" s="82">
        <v>96</v>
      </c>
      <c r="G2055" s="82">
        <v>1955</v>
      </c>
      <c r="H2055" s="40" t="s">
        <v>2</v>
      </c>
      <c r="I2055" s="83" t="str">
        <f>IFERROR(VLOOKUP(A2055,'Alíquotas - CADPREV'!$B$2152:$N$4324,8,FALSE),"")</f>
        <v>SIM</v>
      </c>
      <c r="J2055" s="83" t="str">
        <f>IF(H2055="RPPS",VLOOKUP(A2055,' Legislação Benef - GESCON'!$B$4:$I$2159,3,FALSE),"")</f>
        <v>NÃO</v>
      </c>
      <c r="K2055" s="83" t="str">
        <f>IF(H2055="RPPS",VLOOKUP(A2055,' Legislação Benef - GESCON'!$B$4:$I$2159,6,FALSE),"")</f>
        <v>SIM</v>
      </c>
      <c r="L2055" s="83" t="str">
        <f>IF(H2055="RPPS",IFERROR(IF(VLOOKUP(A2055,'Suspensão de repasses - GESCON'!$D$3:$J$1048576,7,FALSE)="Validada","SIM","NÃO"),"NÃO"),"")</f>
        <v>NÃO</v>
      </c>
    </row>
    <row r="2056" spans="1:12" s="19" customFormat="1" ht="15" hidden="1" customHeight="1" x14ac:dyDescent="0.25">
      <c r="A2056" s="88" t="s">
        <v>7423</v>
      </c>
      <c r="B2056" s="40" t="s">
        <v>1356</v>
      </c>
      <c r="C2056" s="82" t="s">
        <v>10959</v>
      </c>
      <c r="D2056" s="82"/>
      <c r="E2056" s="82"/>
      <c r="F2056" s="82"/>
      <c r="G2056" s="82"/>
      <c r="H2056" s="40" t="s">
        <v>4</v>
      </c>
      <c r="I2056" s="83" t="str">
        <f>IFERROR(VLOOKUP(A2056,'Alíquotas - CADPREV'!$B$2152:$N$4324,8,FALSE),"")</f>
        <v/>
      </c>
      <c r="J2056" s="83" t="str">
        <f>IF(H2056="RPPS",VLOOKUP(A2056,' Legislação Benef - GESCON'!$B$4:$I$2159,3,FALSE),"")</f>
        <v/>
      </c>
      <c r="K2056" s="83" t="str">
        <f>IF(H2056="RPPS",VLOOKUP(A2056,' Legislação Benef - GESCON'!$B$4:$I$2159,6,FALSE),"")</f>
        <v/>
      </c>
      <c r="L2056" s="83" t="str">
        <f>IF(H2056="RPPS",IFERROR(IF(VLOOKUP(A2056,'Suspensão de repasses - GESCON'!$D$3:$J$1048576,7,FALSE)="Validada","SIM","NÃO"),"NÃO"),"")</f>
        <v/>
      </c>
    </row>
    <row r="2057" spans="1:12" s="19" customFormat="1" ht="15" hidden="1" customHeight="1" x14ac:dyDescent="0.25">
      <c r="A2057" s="88" t="s">
        <v>7424</v>
      </c>
      <c r="B2057" s="40" t="s">
        <v>4626</v>
      </c>
      <c r="C2057" s="82" t="s">
        <v>10959</v>
      </c>
      <c r="D2057" s="82"/>
      <c r="E2057" s="82"/>
      <c r="F2057" s="82"/>
      <c r="G2057" s="82"/>
      <c r="H2057" s="40" t="s">
        <v>4</v>
      </c>
      <c r="I2057" s="83" t="str">
        <f>IFERROR(VLOOKUP(A2057,'Alíquotas - CADPREV'!$B$2152:$N$4324,8,FALSE),"")</f>
        <v/>
      </c>
      <c r="J2057" s="83" t="str">
        <f>IF(H2057="RPPS",VLOOKUP(A2057,' Legislação Benef - GESCON'!$B$4:$I$2159,3,FALSE),"")</f>
        <v/>
      </c>
      <c r="K2057" s="83" t="str">
        <f>IF(H2057="RPPS",VLOOKUP(A2057,' Legislação Benef - GESCON'!$B$4:$I$2159,6,FALSE),"")</f>
        <v/>
      </c>
      <c r="L2057" s="83" t="str">
        <f>IF(H2057="RPPS",IFERROR(IF(VLOOKUP(A2057,'Suspensão de repasses - GESCON'!$D$3:$J$1048576,7,FALSE)="Validada","SIM","NÃO"),"NÃO"),"")</f>
        <v/>
      </c>
    </row>
    <row r="2058" spans="1:12" s="19" customFormat="1" ht="15" hidden="1" customHeight="1" x14ac:dyDescent="0.25">
      <c r="A2058" s="88" t="s">
        <v>7425</v>
      </c>
      <c r="B2058" s="40" t="s">
        <v>4626</v>
      </c>
      <c r="C2058" s="82" t="s">
        <v>10959</v>
      </c>
      <c r="D2058" s="82"/>
      <c r="E2058" s="82"/>
      <c r="F2058" s="82"/>
      <c r="G2058" s="82"/>
      <c r="H2058" s="40" t="s">
        <v>4</v>
      </c>
      <c r="I2058" s="83" t="str">
        <f>IFERROR(VLOOKUP(A2058,'Alíquotas - CADPREV'!$B$2152:$N$4324,8,FALSE),"")</f>
        <v/>
      </c>
      <c r="J2058" s="83" t="str">
        <f>IF(H2058="RPPS",VLOOKUP(A2058,' Legislação Benef - GESCON'!$B$4:$I$2159,3,FALSE),"")</f>
        <v/>
      </c>
      <c r="K2058" s="83" t="str">
        <f>IF(H2058="RPPS",VLOOKUP(A2058,' Legislação Benef - GESCON'!$B$4:$I$2159,6,FALSE),"")</f>
        <v/>
      </c>
      <c r="L2058" s="83" t="str">
        <f>IF(H2058="RPPS",IFERROR(IF(VLOOKUP(A2058,'Suspensão de repasses - GESCON'!$D$3:$J$1048576,7,FALSE)="Validada","SIM","NÃO"),"NÃO"),"")</f>
        <v/>
      </c>
    </row>
    <row r="2059" spans="1:12" s="19" customFormat="1" ht="15" hidden="1" customHeight="1" x14ac:dyDescent="0.25">
      <c r="A2059" s="88" t="s">
        <v>7426</v>
      </c>
      <c r="B2059" s="40" t="s">
        <v>2926</v>
      </c>
      <c r="C2059" s="82" t="s">
        <v>10959</v>
      </c>
      <c r="D2059" s="82"/>
      <c r="E2059" s="82"/>
      <c r="F2059" s="82"/>
      <c r="G2059" s="82"/>
      <c r="H2059" s="40" t="s">
        <v>4</v>
      </c>
      <c r="I2059" s="83" t="str">
        <f>IFERROR(VLOOKUP(A2059,'Alíquotas - CADPREV'!$B$2152:$N$4324,8,FALSE),"")</f>
        <v/>
      </c>
      <c r="J2059" s="83" t="str">
        <f>IF(H2059="RPPS",VLOOKUP(A2059,' Legislação Benef - GESCON'!$B$4:$I$2159,3,FALSE),"")</f>
        <v/>
      </c>
      <c r="K2059" s="83" t="str">
        <f>IF(H2059="RPPS",VLOOKUP(A2059,' Legislação Benef - GESCON'!$B$4:$I$2159,6,FALSE),"")</f>
        <v/>
      </c>
      <c r="L2059" s="83" t="str">
        <f>IF(H2059="RPPS",IFERROR(IF(VLOOKUP(A2059,'Suspensão de repasses - GESCON'!$D$3:$J$1048576,7,FALSE)="Validada","SIM","NÃO"),"NÃO"),"")</f>
        <v/>
      </c>
    </row>
    <row r="2060" spans="1:12" s="19" customFormat="1" ht="15" hidden="1" customHeight="1" x14ac:dyDescent="0.25">
      <c r="A2060" s="88" t="s">
        <v>7427</v>
      </c>
      <c r="B2060" s="40" t="s">
        <v>901</v>
      </c>
      <c r="C2060" s="82" t="s">
        <v>10959</v>
      </c>
      <c r="D2060" s="82"/>
      <c r="E2060" s="82"/>
      <c r="F2060" s="82"/>
      <c r="G2060" s="82"/>
      <c r="H2060" s="40" t="s">
        <v>4</v>
      </c>
      <c r="I2060" s="83" t="str">
        <f>IFERROR(VLOOKUP(A2060,'Alíquotas - CADPREV'!$B$2152:$N$4324,8,FALSE),"")</f>
        <v/>
      </c>
      <c r="J2060" s="83" t="str">
        <f>IF(H2060="RPPS",VLOOKUP(A2060,' Legislação Benef - GESCON'!$B$4:$I$2159,3,FALSE),"")</f>
        <v/>
      </c>
      <c r="K2060" s="83" t="str">
        <f>IF(H2060="RPPS",VLOOKUP(A2060,' Legislação Benef - GESCON'!$B$4:$I$2159,6,FALSE),"")</f>
        <v/>
      </c>
      <c r="L2060" s="83" t="str">
        <f>IF(H2060="RPPS",IFERROR(IF(VLOOKUP(A2060,'Suspensão de repasses - GESCON'!$D$3:$J$1048576,7,FALSE)="Validada","SIM","NÃO"),"NÃO"),"")</f>
        <v/>
      </c>
    </row>
    <row r="2061" spans="1:12" s="19" customFormat="1" ht="15" customHeight="1" x14ac:dyDescent="0.25">
      <c r="A2061" s="88" t="s">
        <v>7428</v>
      </c>
      <c r="B2061" s="40" t="s">
        <v>4626</v>
      </c>
      <c r="C2061" s="82" t="s">
        <v>10958</v>
      </c>
      <c r="D2061" s="82">
        <v>5583</v>
      </c>
      <c r="E2061" s="82">
        <v>102</v>
      </c>
      <c r="F2061" s="82">
        <v>76</v>
      </c>
      <c r="G2061" s="82">
        <v>5761</v>
      </c>
      <c r="H2061" s="40" t="s">
        <v>2</v>
      </c>
      <c r="I2061" s="83" t="str">
        <f>IFERROR(VLOOKUP(A2061,'Alíquotas - CADPREV'!$B$2152:$N$4324,8,FALSE),"")</f>
        <v>NÃO</v>
      </c>
      <c r="J2061" s="83" t="str">
        <f>IF(H2061="RPPS",VLOOKUP(A2061,' Legislação Benef - GESCON'!$B$4:$I$2159,3,FALSE),"")</f>
        <v>NÃO</v>
      </c>
      <c r="K2061" s="83" t="str">
        <f>IF(H2061="RPPS",VLOOKUP(A2061,' Legislação Benef - GESCON'!$B$4:$I$2159,6,FALSE),"")</f>
        <v>NÃO</v>
      </c>
      <c r="L2061" s="83" t="str">
        <f>IF(H2061="RPPS",IFERROR(IF(VLOOKUP(A2061,'Suspensão de repasses - GESCON'!$D$3:$J$1048576,7,FALSE)="Validada","SIM","NÃO"),"NÃO"),"")</f>
        <v>NÃO</v>
      </c>
    </row>
    <row r="2062" spans="1:12" s="19" customFormat="1" ht="15" hidden="1" customHeight="1" x14ac:dyDescent="0.25">
      <c r="A2062" s="88" t="s">
        <v>7429</v>
      </c>
      <c r="B2062" s="40" t="s">
        <v>4289</v>
      </c>
      <c r="C2062" s="82" t="s">
        <v>10959</v>
      </c>
      <c r="D2062" s="82"/>
      <c r="E2062" s="82"/>
      <c r="F2062" s="82"/>
      <c r="G2062" s="82"/>
      <c r="H2062" s="40" t="s">
        <v>4</v>
      </c>
      <c r="I2062" s="83" t="str">
        <f>IFERROR(VLOOKUP(A2062,'Alíquotas - CADPREV'!$B$2152:$N$4324,8,FALSE),"")</f>
        <v/>
      </c>
      <c r="J2062" s="83" t="str">
        <f>IF(H2062="RPPS",VLOOKUP(A2062,' Legislação Benef - GESCON'!$B$4:$I$2159,3,FALSE),"")</f>
        <v/>
      </c>
      <c r="K2062" s="83" t="str">
        <f>IF(H2062="RPPS",VLOOKUP(A2062,' Legislação Benef - GESCON'!$B$4:$I$2159,6,FALSE),"")</f>
        <v/>
      </c>
      <c r="L2062" s="83" t="str">
        <f>IF(H2062="RPPS",IFERROR(IF(VLOOKUP(A2062,'Suspensão de repasses - GESCON'!$D$3:$J$1048576,7,FALSE)="Validada","SIM","NÃO"),"NÃO"),"")</f>
        <v/>
      </c>
    </row>
    <row r="2063" spans="1:12" s="19" customFormat="1" ht="15" customHeight="1" x14ac:dyDescent="0.25">
      <c r="A2063" s="88" t="s">
        <v>7430</v>
      </c>
      <c r="B2063" s="40" t="s">
        <v>4626</v>
      </c>
      <c r="C2063" s="82" t="s">
        <v>10958</v>
      </c>
      <c r="D2063" s="82">
        <v>1357</v>
      </c>
      <c r="E2063" s="82">
        <v>1266</v>
      </c>
      <c r="F2063" s="82">
        <v>496</v>
      </c>
      <c r="G2063" s="82">
        <v>3119</v>
      </c>
      <c r="H2063" s="40" t="s">
        <v>2</v>
      </c>
      <c r="I2063" s="83" t="str">
        <f>IFERROR(VLOOKUP(A2063,'Alíquotas - CADPREV'!$B$2152:$N$4324,8,FALSE),"")</f>
        <v>SIM</v>
      </c>
      <c r="J2063" s="83" t="str">
        <f>IF(H2063="RPPS",VLOOKUP(A2063,' Legislação Benef - GESCON'!$B$4:$I$2159,3,FALSE),"")</f>
        <v>NÃO</v>
      </c>
      <c r="K2063" s="83" t="str">
        <f>IF(H2063="RPPS",VLOOKUP(A2063,' Legislação Benef - GESCON'!$B$4:$I$2159,6,FALSE),"")</f>
        <v>NÃO</v>
      </c>
      <c r="L2063" s="83" t="str">
        <f>IF(H2063="RPPS",IFERROR(IF(VLOOKUP(A2063,'Suspensão de repasses - GESCON'!$D$3:$J$1048576,7,FALSE)="Validada","SIM","NÃO"),"NÃO"),"")</f>
        <v>NÃO</v>
      </c>
    </row>
    <row r="2064" spans="1:12" s="19" customFormat="1" ht="15" hidden="1" customHeight="1" x14ac:dyDescent="0.25">
      <c r="A2064" s="88" t="s">
        <v>7431</v>
      </c>
      <c r="B2064" s="40" t="s">
        <v>4289</v>
      </c>
      <c r="C2064" s="82" t="s">
        <v>10959</v>
      </c>
      <c r="D2064" s="82"/>
      <c r="E2064" s="82"/>
      <c r="F2064" s="82"/>
      <c r="G2064" s="82"/>
      <c r="H2064" s="40" t="s">
        <v>4</v>
      </c>
      <c r="I2064" s="83" t="str">
        <f>IFERROR(VLOOKUP(A2064,'Alíquotas - CADPREV'!$B$2152:$N$4324,8,FALSE),"")</f>
        <v/>
      </c>
      <c r="J2064" s="83" t="str">
        <f>IF(H2064="RPPS",VLOOKUP(A2064,' Legislação Benef - GESCON'!$B$4:$I$2159,3,FALSE),"")</f>
        <v/>
      </c>
      <c r="K2064" s="83" t="str">
        <f>IF(H2064="RPPS",VLOOKUP(A2064,' Legislação Benef - GESCON'!$B$4:$I$2159,6,FALSE),"")</f>
        <v/>
      </c>
      <c r="L2064" s="83" t="str">
        <f>IF(H2064="RPPS",IFERROR(IF(VLOOKUP(A2064,'Suspensão de repasses - GESCON'!$D$3:$J$1048576,7,FALSE)="Validada","SIM","NÃO"),"NÃO"),"")</f>
        <v/>
      </c>
    </row>
    <row r="2065" spans="1:12" s="19" customFormat="1" ht="15" hidden="1" customHeight="1" x14ac:dyDescent="0.25">
      <c r="A2065" s="88" t="s">
        <v>7432</v>
      </c>
      <c r="B2065" s="40" t="s">
        <v>4626</v>
      </c>
      <c r="C2065" s="82" t="s">
        <v>10959</v>
      </c>
      <c r="D2065" s="82"/>
      <c r="E2065" s="82"/>
      <c r="F2065" s="82"/>
      <c r="G2065" s="82"/>
      <c r="H2065" s="40" t="s">
        <v>4</v>
      </c>
      <c r="I2065" s="83" t="str">
        <f>IFERROR(VLOOKUP(A2065,'Alíquotas - CADPREV'!$B$2152:$N$4324,8,FALSE),"")</f>
        <v/>
      </c>
      <c r="J2065" s="83" t="str">
        <f>IF(H2065="RPPS",VLOOKUP(A2065,' Legislação Benef - GESCON'!$B$4:$I$2159,3,FALSE),"")</f>
        <v/>
      </c>
      <c r="K2065" s="83" t="str">
        <f>IF(H2065="RPPS",VLOOKUP(A2065,' Legislação Benef - GESCON'!$B$4:$I$2159,6,FALSE),"")</f>
        <v/>
      </c>
      <c r="L2065" s="83" t="str">
        <f>IF(H2065="RPPS",IFERROR(IF(VLOOKUP(A2065,'Suspensão de repasses - GESCON'!$D$3:$J$1048576,7,FALSE)="Validada","SIM","NÃO"),"NÃO"),"")</f>
        <v/>
      </c>
    </row>
    <row r="2066" spans="1:12" s="19" customFormat="1" ht="15" hidden="1" customHeight="1" x14ac:dyDescent="0.25">
      <c r="A2066" s="88" t="s">
        <v>7433</v>
      </c>
      <c r="B2066" s="40" t="s">
        <v>1356</v>
      </c>
      <c r="C2066" s="82" t="s">
        <v>10959</v>
      </c>
      <c r="D2066" s="82"/>
      <c r="E2066" s="82"/>
      <c r="F2066" s="82"/>
      <c r="G2066" s="82"/>
      <c r="H2066" s="40" t="s">
        <v>4</v>
      </c>
      <c r="I2066" s="83" t="str">
        <f>IFERROR(VLOOKUP(A2066,'Alíquotas - CADPREV'!$B$2152:$N$4324,8,FALSE),"")</f>
        <v/>
      </c>
      <c r="J2066" s="83" t="str">
        <f>IF(H2066="RPPS",VLOOKUP(A2066,' Legislação Benef - GESCON'!$B$4:$I$2159,3,FALSE),"")</f>
        <v/>
      </c>
      <c r="K2066" s="83" t="str">
        <f>IF(H2066="RPPS",VLOOKUP(A2066,' Legislação Benef - GESCON'!$B$4:$I$2159,6,FALSE),"")</f>
        <v/>
      </c>
      <c r="L2066" s="83" t="str">
        <f>IF(H2066="RPPS",IFERROR(IF(VLOOKUP(A2066,'Suspensão de repasses - GESCON'!$D$3:$J$1048576,7,FALSE)="Validada","SIM","NÃO"),"NÃO"),"")</f>
        <v/>
      </c>
    </row>
    <row r="2067" spans="1:12" s="19" customFormat="1" ht="15" customHeight="1" x14ac:dyDescent="0.25">
      <c r="A2067" s="88" t="s">
        <v>7434</v>
      </c>
      <c r="B2067" s="40" t="s">
        <v>2197</v>
      </c>
      <c r="C2067" s="82" t="s">
        <v>10958</v>
      </c>
      <c r="D2067" s="82">
        <v>248</v>
      </c>
      <c r="E2067" s="82">
        <v>2</v>
      </c>
      <c r="F2067" s="82">
        <v>0</v>
      </c>
      <c r="G2067" s="82">
        <v>250</v>
      </c>
      <c r="H2067" s="40" t="s">
        <v>2</v>
      </c>
      <c r="I2067" s="83" t="str">
        <f>IFERROR(VLOOKUP(A2067,'Alíquotas - CADPREV'!$B$2152:$N$4324,8,FALSE),"")</f>
        <v>NÃO</v>
      </c>
      <c r="J2067" s="83" t="str">
        <f>IF(H2067="RPPS",VLOOKUP(A2067,' Legislação Benef - GESCON'!$B$4:$I$2159,3,FALSE),"")</f>
        <v>NÃO</v>
      </c>
      <c r="K2067" s="83" t="str">
        <f>IF(H2067="RPPS",VLOOKUP(A2067,' Legislação Benef - GESCON'!$B$4:$I$2159,6,FALSE),"")</f>
        <v>NÃO</v>
      </c>
      <c r="L2067" s="83" t="str">
        <f>IF(H2067="RPPS",IFERROR(IF(VLOOKUP(A2067,'Suspensão de repasses - GESCON'!$D$3:$J$1048576,7,FALSE)="Validada","SIM","NÃO"),"NÃO"),"")</f>
        <v>NÃO</v>
      </c>
    </row>
    <row r="2068" spans="1:12" s="19" customFormat="1" ht="15" hidden="1" customHeight="1" x14ac:dyDescent="0.25">
      <c r="A2068" s="88" t="s">
        <v>7435</v>
      </c>
      <c r="B2068" s="40" t="s">
        <v>1356</v>
      </c>
      <c r="C2068" s="82" t="s">
        <v>10959</v>
      </c>
      <c r="D2068" s="82"/>
      <c r="E2068" s="82"/>
      <c r="F2068" s="82"/>
      <c r="G2068" s="82"/>
      <c r="H2068" s="40" t="s">
        <v>4</v>
      </c>
      <c r="I2068" s="83" t="str">
        <f>IFERROR(VLOOKUP(A2068,'Alíquotas - CADPREV'!$B$2152:$N$4324,8,FALSE),"")</f>
        <v/>
      </c>
      <c r="J2068" s="83" t="str">
        <f>IF(H2068="RPPS",VLOOKUP(A2068,' Legislação Benef - GESCON'!$B$4:$I$2159,3,FALSE),"")</f>
        <v/>
      </c>
      <c r="K2068" s="83" t="str">
        <f>IF(H2068="RPPS",VLOOKUP(A2068,' Legislação Benef - GESCON'!$B$4:$I$2159,6,FALSE),"")</f>
        <v/>
      </c>
      <c r="L2068" s="83" t="str">
        <f>IF(H2068="RPPS",IFERROR(IF(VLOOKUP(A2068,'Suspensão de repasses - GESCON'!$D$3:$J$1048576,7,FALSE)="Validada","SIM","NÃO"),"NÃO"),"")</f>
        <v/>
      </c>
    </row>
    <row r="2069" spans="1:12" s="19" customFormat="1" ht="15" hidden="1" customHeight="1" x14ac:dyDescent="0.25">
      <c r="A2069" s="88" t="s">
        <v>7436</v>
      </c>
      <c r="B2069" s="40" t="s">
        <v>1142</v>
      </c>
      <c r="C2069" s="82" t="s">
        <v>10959</v>
      </c>
      <c r="D2069" s="82"/>
      <c r="E2069" s="82"/>
      <c r="F2069" s="82"/>
      <c r="G2069" s="82"/>
      <c r="H2069" s="40" t="s">
        <v>4</v>
      </c>
      <c r="I2069" s="83" t="str">
        <f>IFERROR(VLOOKUP(A2069,'Alíquotas - CADPREV'!$B$2152:$N$4324,8,FALSE),"")</f>
        <v/>
      </c>
      <c r="J2069" s="83" t="str">
        <f>IF(H2069="RPPS",VLOOKUP(A2069,' Legislação Benef - GESCON'!$B$4:$I$2159,3,FALSE),"")</f>
        <v/>
      </c>
      <c r="K2069" s="83" t="str">
        <f>IF(H2069="RPPS",VLOOKUP(A2069,' Legislação Benef - GESCON'!$B$4:$I$2159,6,FALSE),"")</f>
        <v/>
      </c>
      <c r="L2069" s="83" t="str">
        <f>IF(H2069="RPPS",IFERROR(IF(VLOOKUP(A2069,'Suspensão de repasses - GESCON'!$D$3:$J$1048576,7,FALSE)="Validada","SIM","NÃO"),"NÃO"),"")</f>
        <v/>
      </c>
    </row>
    <row r="2070" spans="1:12" s="19" customFormat="1" ht="15" customHeight="1" x14ac:dyDescent="0.25">
      <c r="A2070" s="88" t="s">
        <v>7437</v>
      </c>
      <c r="B2070" s="40" t="s">
        <v>1356</v>
      </c>
      <c r="C2070" s="82" t="s">
        <v>10958</v>
      </c>
      <c r="D2070" s="82">
        <v>303</v>
      </c>
      <c r="E2070" s="82">
        <v>53</v>
      </c>
      <c r="F2070" s="82">
        <v>8</v>
      </c>
      <c r="G2070" s="82">
        <v>364</v>
      </c>
      <c r="H2070" s="40" t="s">
        <v>2</v>
      </c>
      <c r="I2070" s="83" t="str">
        <f>IFERROR(VLOOKUP(A2070,'Alíquotas - CADPREV'!$B$2152:$N$4324,8,FALSE),"")</f>
        <v>NÃO</v>
      </c>
      <c r="J2070" s="83" t="str">
        <f>IF(H2070="RPPS",VLOOKUP(A2070,' Legislação Benef - GESCON'!$B$4:$I$2159,3,FALSE),"")</f>
        <v>NÃO</v>
      </c>
      <c r="K2070" s="83" t="str">
        <f>IF(H2070="RPPS",VLOOKUP(A2070,' Legislação Benef - GESCON'!$B$4:$I$2159,6,FALSE),"")</f>
        <v>SIM</v>
      </c>
      <c r="L2070" s="83" t="str">
        <f>IF(H2070="RPPS",IFERROR(IF(VLOOKUP(A2070,'Suspensão de repasses - GESCON'!$D$3:$J$1048576,7,FALSE)="Validada","SIM","NÃO"),"NÃO"),"")</f>
        <v>NÃO</v>
      </c>
    </row>
    <row r="2071" spans="1:12" s="19" customFormat="1" ht="15" customHeight="1" x14ac:dyDescent="0.25">
      <c r="A2071" s="88" t="s">
        <v>7438</v>
      </c>
      <c r="B2071" s="40" t="s">
        <v>2274</v>
      </c>
      <c r="C2071" s="82" t="s">
        <v>10958</v>
      </c>
      <c r="D2071" s="82">
        <v>256</v>
      </c>
      <c r="E2071" s="82">
        <v>102</v>
      </c>
      <c r="F2071" s="82">
        <v>25</v>
      </c>
      <c r="G2071" s="82">
        <v>383</v>
      </c>
      <c r="H2071" s="40" t="s">
        <v>2</v>
      </c>
      <c r="I2071" s="83" t="str">
        <f>IFERROR(VLOOKUP(A2071,'Alíquotas - CADPREV'!$B$2152:$N$4324,8,FALSE),"")</f>
        <v>NÃO</v>
      </c>
      <c r="J2071" s="83" t="str">
        <f>IF(H2071="RPPS",VLOOKUP(A2071,' Legislação Benef - GESCON'!$B$4:$I$2159,3,FALSE),"")</f>
        <v>NÃO</v>
      </c>
      <c r="K2071" s="83" t="str">
        <f>IF(H2071="RPPS",VLOOKUP(A2071,' Legislação Benef - GESCON'!$B$4:$I$2159,6,FALSE),"")</f>
        <v>NÃO</v>
      </c>
      <c r="L2071" s="83" t="str">
        <f>IF(H2071="RPPS",IFERROR(IF(VLOOKUP(A2071,'Suspensão de repasses - GESCON'!$D$3:$J$1048576,7,FALSE)="Validada","SIM","NÃO"),"NÃO"),"")</f>
        <v>NÃO</v>
      </c>
    </row>
    <row r="2072" spans="1:12" s="19" customFormat="1" ht="15" customHeight="1" x14ac:dyDescent="0.25">
      <c r="A2072" s="88" t="s">
        <v>7439</v>
      </c>
      <c r="B2072" s="40" t="s">
        <v>1356</v>
      </c>
      <c r="C2072" s="82" t="s">
        <v>10958</v>
      </c>
      <c r="D2072" s="82">
        <v>191</v>
      </c>
      <c r="E2072" s="82">
        <v>116</v>
      </c>
      <c r="F2072" s="82">
        <v>25</v>
      </c>
      <c r="G2072" s="82">
        <v>332</v>
      </c>
      <c r="H2072" s="40" t="s">
        <v>2</v>
      </c>
      <c r="I2072" s="83" t="str">
        <f>IFERROR(VLOOKUP(A2072,'Alíquotas - CADPREV'!$B$2152:$N$4324,8,FALSE),"")</f>
        <v>NÃO</v>
      </c>
      <c r="J2072" s="83" t="str">
        <f>IF(H2072="RPPS",VLOOKUP(A2072,' Legislação Benef - GESCON'!$B$4:$I$2159,3,FALSE),"")</f>
        <v>NÃO</v>
      </c>
      <c r="K2072" s="83" t="str">
        <f>IF(H2072="RPPS",VLOOKUP(A2072,' Legislação Benef - GESCON'!$B$4:$I$2159,6,FALSE),"")</f>
        <v>NÃO</v>
      </c>
      <c r="L2072" s="83" t="str">
        <f>IF(H2072="RPPS",IFERROR(IF(VLOOKUP(A2072,'Suspensão de repasses - GESCON'!$D$3:$J$1048576,7,FALSE)="Validada","SIM","NÃO"),"NÃO"),"")</f>
        <v>NÃO</v>
      </c>
    </row>
    <row r="2073" spans="1:12" s="19" customFormat="1" ht="15" customHeight="1" x14ac:dyDescent="0.25">
      <c r="A2073" s="88" t="s">
        <v>7440</v>
      </c>
      <c r="B2073" s="40" t="s">
        <v>1356</v>
      </c>
      <c r="C2073" s="82" t="s">
        <v>10958</v>
      </c>
      <c r="D2073" s="82">
        <v>210</v>
      </c>
      <c r="E2073" s="82">
        <v>87</v>
      </c>
      <c r="F2073" s="82">
        <v>17</v>
      </c>
      <c r="G2073" s="82">
        <v>314</v>
      </c>
      <c r="H2073" s="40" t="s">
        <v>2</v>
      </c>
      <c r="I2073" s="83" t="str">
        <f>IFERROR(VLOOKUP(A2073,'Alíquotas - CADPREV'!$B$2152:$N$4324,8,FALSE),"")</f>
        <v>NÃO</v>
      </c>
      <c r="J2073" s="83" t="str">
        <f>IF(H2073="RPPS",VLOOKUP(A2073,' Legislação Benef - GESCON'!$B$4:$I$2159,3,FALSE),"")</f>
        <v>NÃO</v>
      </c>
      <c r="K2073" s="83" t="str">
        <f>IF(H2073="RPPS",VLOOKUP(A2073,' Legislação Benef - GESCON'!$B$4:$I$2159,6,FALSE),"")</f>
        <v>NÃO</v>
      </c>
      <c r="L2073" s="83" t="str">
        <f>IF(H2073="RPPS",IFERROR(IF(VLOOKUP(A2073,'Suspensão de repasses - GESCON'!$D$3:$J$1048576,7,FALSE)="Validada","SIM","NÃO"),"NÃO"),"")</f>
        <v>NÃO</v>
      </c>
    </row>
    <row r="2074" spans="1:12" s="19" customFormat="1" ht="15" hidden="1" customHeight="1" x14ac:dyDescent="0.25">
      <c r="A2074" s="88" t="s">
        <v>7441</v>
      </c>
      <c r="B2074" s="40" t="s">
        <v>2554</v>
      </c>
      <c r="C2074" s="82" t="s">
        <v>10959</v>
      </c>
      <c r="D2074" s="82"/>
      <c r="E2074" s="82"/>
      <c r="F2074" s="82"/>
      <c r="G2074" s="82"/>
      <c r="H2074" s="40" t="s">
        <v>4</v>
      </c>
      <c r="I2074" s="83" t="str">
        <f>IFERROR(VLOOKUP(A2074,'Alíquotas - CADPREV'!$B$2152:$N$4324,8,FALSE),"")</f>
        <v/>
      </c>
      <c r="J2074" s="83" t="str">
        <f>IF(H2074="RPPS",VLOOKUP(A2074,' Legislação Benef - GESCON'!$B$4:$I$2159,3,FALSE),"")</f>
        <v/>
      </c>
      <c r="K2074" s="83" t="str">
        <f>IF(H2074="RPPS",VLOOKUP(A2074,' Legislação Benef - GESCON'!$B$4:$I$2159,6,FALSE),"")</f>
        <v/>
      </c>
      <c r="L2074" s="83" t="str">
        <f>IF(H2074="RPPS",IFERROR(IF(VLOOKUP(A2074,'Suspensão de repasses - GESCON'!$D$3:$J$1048576,7,FALSE)="Validada","SIM","NÃO"),"NÃO"),"")</f>
        <v/>
      </c>
    </row>
    <row r="2075" spans="1:12" s="19" customFormat="1" ht="15" hidden="1" customHeight="1" x14ac:dyDescent="0.25">
      <c r="A2075" s="88" t="s">
        <v>7442</v>
      </c>
      <c r="B2075" s="40" t="s">
        <v>2554</v>
      </c>
      <c r="C2075" s="82" t="s">
        <v>10959</v>
      </c>
      <c r="D2075" s="82"/>
      <c r="E2075" s="82"/>
      <c r="F2075" s="82"/>
      <c r="G2075" s="82"/>
      <c r="H2075" s="40" t="s">
        <v>4</v>
      </c>
      <c r="I2075" s="83" t="str">
        <f>IFERROR(VLOOKUP(A2075,'Alíquotas - CADPREV'!$B$2152:$N$4324,8,FALSE),"")</f>
        <v/>
      </c>
      <c r="J2075" s="83" t="str">
        <f>IF(H2075="RPPS",VLOOKUP(A2075,' Legislação Benef - GESCON'!$B$4:$I$2159,3,FALSE),"")</f>
        <v/>
      </c>
      <c r="K2075" s="83" t="str">
        <f>IF(H2075="RPPS",VLOOKUP(A2075,' Legislação Benef - GESCON'!$B$4:$I$2159,6,FALSE),"")</f>
        <v/>
      </c>
      <c r="L2075" s="83" t="str">
        <f>IF(H2075="RPPS",IFERROR(IF(VLOOKUP(A2075,'Suspensão de repasses - GESCON'!$D$3:$J$1048576,7,FALSE)="Validada","SIM","NÃO"),"NÃO"),"")</f>
        <v/>
      </c>
    </row>
    <row r="2076" spans="1:12" s="19" customFormat="1" ht="15" hidden="1" customHeight="1" x14ac:dyDescent="0.25">
      <c r="A2076" s="88" t="s">
        <v>7443</v>
      </c>
      <c r="B2076" s="40" t="s">
        <v>2413</v>
      </c>
      <c r="C2076" s="82" t="s">
        <v>10959</v>
      </c>
      <c r="D2076" s="82"/>
      <c r="E2076" s="82"/>
      <c r="F2076" s="82"/>
      <c r="G2076" s="82"/>
      <c r="H2076" s="40" t="s">
        <v>4</v>
      </c>
      <c r="I2076" s="83" t="str">
        <f>IFERROR(VLOOKUP(A2076,'Alíquotas - CADPREV'!$B$2152:$N$4324,8,FALSE),"")</f>
        <v/>
      </c>
      <c r="J2076" s="83" t="str">
        <f>IF(H2076="RPPS",VLOOKUP(A2076,' Legislação Benef - GESCON'!$B$4:$I$2159,3,FALSE),"")</f>
        <v/>
      </c>
      <c r="K2076" s="83" t="str">
        <f>IF(H2076="RPPS",VLOOKUP(A2076,' Legislação Benef - GESCON'!$B$4:$I$2159,6,FALSE),"")</f>
        <v/>
      </c>
      <c r="L2076" s="83" t="str">
        <f>IF(H2076="RPPS",IFERROR(IF(VLOOKUP(A2076,'Suspensão de repasses - GESCON'!$D$3:$J$1048576,7,FALSE)="Validada","SIM","NÃO"),"NÃO"),"")</f>
        <v/>
      </c>
    </row>
    <row r="2077" spans="1:12" s="19" customFormat="1" ht="15" customHeight="1" x14ac:dyDescent="0.25">
      <c r="A2077" s="88" t="s">
        <v>7444</v>
      </c>
      <c r="B2077" s="40" t="s">
        <v>5227</v>
      </c>
      <c r="C2077" s="82" t="s">
        <v>10958</v>
      </c>
      <c r="D2077" s="82">
        <v>2898</v>
      </c>
      <c r="E2077" s="82">
        <v>446</v>
      </c>
      <c r="F2077" s="82">
        <v>99</v>
      </c>
      <c r="G2077" s="82">
        <v>3443</v>
      </c>
      <c r="H2077" s="40" t="s">
        <v>2</v>
      </c>
      <c r="I2077" s="83" t="str">
        <f>IFERROR(VLOOKUP(A2077,'Alíquotas - CADPREV'!$B$2152:$N$4324,8,FALSE),"")</f>
        <v>NÃO</v>
      </c>
      <c r="J2077" s="83" t="str">
        <f>IF(H2077="RPPS",VLOOKUP(A2077,' Legislação Benef - GESCON'!$B$4:$I$2159,3,FALSE),"")</f>
        <v>NÃO</v>
      </c>
      <c r="K2077" s="83" t="str">
        <f>IF(H2077="RPPS",VLOOKUP(A2077,' Legislação Benef - GESCON'!$B$4:$I$2159,6,FALSE),"")</f>
        <v>NÃO</v>
      </c>
      <c r="L2077" s="83" t="str">
        <f>IF(H2077="RPPS",IFERROR(IF(VLOOKUP(A2077,'Suspensão de repasses - GESCON'!$D$3:$J$1048576,7,FALSE)="Validada","SIM","NÃO"),"NÃO"),"")</f>
        <v>NÃO</v>
      </c>
    </row>
    <row r="2078" spans="1:12" s="19" customFormat="1" ht="15" hidden="1" customHeight="1" x14ac:dyDescent="0.25">
      <c r="A2078" s="88" t="s">
        <v>7445</v>
      </c>
      <c r="B2078" s="40" t="s">
        <v>4626</v>
      </c>
      <c r="C2078" s="82" t="s">
        <v>10959</v>
      </c>
      <c r="D2078" s="82"/>
      <c r="E2078" s="82"/>
      <c r="F2078" s="82"/>
      <c r="G2078" s="82"/>
      <c r="H2078" s="40" t="s">
        <v>4</v>
      </c>
      <c r="I2078" s="83" t="str">
        <f>IFERROR(VLOOKUP(A2078,'Alíquotas - CADPREV'!$B$2152:$N$4324,8,FALSE),"")</f>
        <v/>
      </c>
      <c r="J2078" s="83" t="str">
        <f>IF(H2078="RPPS",VLOOKUP(A2078,' Legislação Benef - GESCON'!$B$4:$I$2159,3,FALSE),"")</f>
        <v/>
      </c>
      <c r="K2078" s="83" t="str">
        <f>IF(H2078="RPPS",VLOOKUP(A2078,' Legislação Benef - GESCON'!$B$4:$I$2159,6,FALSE),"")</f>
        <v/>
      </c>
      <c r="L2078" s="83" t="str">
        <f>IF(H2078="RPPS",IFERROR(IF(VLOOKUP(A2078,'Suspensão de repasses - GESCON'!$D$3:$J$1048576,7,FALSE)="Validada","SIM","NÃO"),"NÃO"),"")</f>
        <v/>
      </c>
    </row>
    <row r="2079" spans="1:12" s="19" customFormat="1" ht="15" customHeight="1" x14ac:dyDescent="0.25">
      <c r="A2079" s="88" t="s">
        <v>7446</v>
      </c>
      <c r="B2079" s="40" t="s">
        <v>3812</v>
      </c>
      <c r="C2079" s="82" t="s">
        <v>10958</v>
      </c>
      <c r="D2079" s="82">
        <v>156</v>
      </c>
      <c r="E2079" s="82">
        <v>38</v>
      </c>
      <c r="F2079" s="82">
        <v>4</v>
      </c>
      <c r="G2079" s="82">
        <v>198</v>
      </c>
      <c r="H2079" s="40" t="s">
        <v>2</v>
      </c>
      <c r="I2079" s="83" t="str">
        <f>IFERROR(VLOOKUP(A2079,'Alíquotas - CADPREV'!$B$2152:$N$4324,8,FALSE),"")</f>
        <v>NÃO</v>
      </c>
      <c r="J2079" s="83" t="str">
        <f>IF(H2079="RPPS",VLOOKUP(A2079,' Legislação Benef - GESCON'!$B$4:$I$2159,3,FALSE),"")</f>
        <v>NÃO</v>
      </c>
      <c r="K2079" s="83" t="str">
        <f>IF(H2079="RPPS",VLOOKUP(A2079,' Legislação Benef - GESCON'!$B$4:$I$2159,6,FALSE),"")</f>
        <v>NÃO</v>
      </c>
      <c r="L2079" s="83" t="str">
        <f>IF(H2079="RPPS",IFERROR(IF(VLOOKUP(A2079,'Suspensão de repasses - GESCON'!$D$3:$J$1048576,7,FALSE)="Validada","SIM","NÃO"),"NÃO"),"")</f>
        <v>NÃO</v>
      </c>
    </row>
    <row r="2080" spans="1:12" s="19" customFormat="1" ht="15" customHeight="1" x14ac:dyDescent="0.25">
      <c r="A2080" s="88" t="s">
        <v>7447</v>
      </c>
      <c r="B2080" s="40" t="s">
        <v>901</v>
      </c>
      <c r="C2080" s="82" t="s">
        <v>10958</v>
      </c>
      <c r="D2080" s="82">
        <v>131</v>
      </c>
      <c r="E2080" s="82">
        <v>41</v>
      </c>
      <c r="F2080" s="82">
        <v>12</v>
      </c>
      <c r="G2080" s="82">
        <v>184</v>
      </c>
      <c r="H2080" s="40" t="s">
        <v>2</v>
      </c>
      <c r="I2080" s="83" t="str">
        <f>IFERROR(VLOOKUP(A2080,'Alíquotas - CADPREV'!$B$2152:$N$4324,8,FALSE),"")</f>
        <v>NÃO</v>
      </c>
      <c r="J2080" s="83" t="str">
        <f>IF(H2080="RPPS",VLOOKUP(A2080,' Legislação Benef - GESCON'!$B$4:$I$2159,3,FALSE),"")</f>
        <v>NÃO</v>
      </c>
      <c r="K2080" s="83" t="str">
        <f>IF(H2080="RPPS",VLOOKUP(A2080,' Legislação Benef - GESCON'!$B$4:$I$2159,6,FALSE),"")</f>
        <v>NÃO</v>
      </c>
      <c r="L2080" s="83" t="str">
        <f>IF(H2080="RPPS",IFERROR(IF(VLOOKUP(A2080,'Suspensão de repasses - GESCON'!$D$3:$J$1048576,7,FALSE)="Validada","SIM","NÃO"),"NÃO"),"")</f>
        <v>NÃO</v>
      </c>
    </row>
    <row r="2081" spans="1:12" s="19" customFormat="1" ht="15" customHeight="1" x14ac:dyDescent="0.25">
      <c r="A2081" s="88" t="s">
        <v>7448</v>
      </c>
      <c r="B2081" s="40" t="s">
        <v>1356</v>
      </c>
      <c r="C2081" s="82" t="s">
        <v>10958</v>
      </c>
      <c r="D2081" s="82">
        <v>162</v>
      </c>
      <c r="E2081" s="82">
        <v>105</v>
      </c>
      <c r="F2081" s="82">
        <v>17</v>
      </c>
      <c r="G2081" s="82">
        <v>284</v>
      </c>
      <c r="H2081" s="40" t="s">
        <v>2</v>
      </c>
      <c r="I2081" s="83" t="str">
        <f>IFERROR(VLOOKUP(A2081,'Alíquotas - CADPREV'!$B$2152:$N$4324,8,FALSE),"")</f>
        <v>SIM</v>
      </c>
      <c r="J2081" s="83" t="str">
        <f>IF(H2081="RPPS",VLOOKUP(A2081,' Legislação Benef - GESCON'!$B$4:$I$2159,3,FALSE),"")</f>
        <v>NÃO</v>
      </c>
      <c r="K2081" s="83" t="str">
        <f>IF(H2081="RPPS",VLOOKUP(A2081,' Legislação Benef - GESCON'!$B$4:$I$2159,6,FALSE),"")</f>
        <v>SIM</v>
      </c>
      <c r="L2081" s="83" t="str">
        <f>IF(H2081="RPPS",IFERROR(IF(VLOOKUP(A2081,'Suspensão de repasses - GESCON'!$D$3:$J$1048576,7,FALSE)="Validada","SIM","NÃO"),"NÃO"),"")</f>
        <v>NÃO</v>
      </c>
    </row>
    <row r="2082" spans="1:12" s="19" customFormat="1" ht="15" hidden="1" customHeight="1" x14ac:dyDescent="0.25">
      <c r="A2082" s="88" t="s">
        <v>7449</v>
      </c>
      <c r="B2082" s="40" t="s">
        <v>215</v>
      </c>
      <c r="C2082" s="82" t="s">
        <v>10959</v>
      </c>
      <c r="D2082" s="82"/>
      <c r="E2082" s="82"/>
      <c r="F2082" s="82"/>
      <c r="G2082" s="82"/>
      <c r="H2082" s="40" t="s">
        <v>4</v>
      </c>
      <c r="I2082" s="83" t="str">
        <f>IFERROR(VLOOKUP(A2082,'Alíquotas - CADPREV'!$B$2152:$N$4324,8,FALSE),"")</f>
        <v/>
      </c>
      <c r="J2082" s="83" t="str">
        <f>IF(H2082="RPPS",VLOOKUP(A2082,' Legislação Benef - GESCON'!$B$4:$I$2159,3,FALSE),"")</f>
        <v/>
      </c>
      <c r="K2082" s="83" t="str">
        <f>IF(H2082="RPPS",VLOOKUP(A2082,' Legislação Benef - GESCON'!$B$4:$I$2159,6,FALSE),"")</f>
        <v/>
      </c>
      <c r="L2082" s="83" t="str">
        <f>IF(H2082="RPPS",IFERROR(IF(VLOOKUP(A2082,'Suspensão de repasses - GESCON'!$D$3:$J$1048576,7,FALSE)="Validada","SIM","NÃO"),"NÃO"),"")</f>
        <v/>
      </c>
    </row>
    <row r="2083" spans="1:12" s="19" customFormat="1" ht="15" hidden="1" customHeight="1" x14ac:dyDescent="0.25">
      <c r="A2083" s="88" t="s">
        <v>7450</v>
      </c>
      <c r="B2083" s="40" t="s">
        <v>4626</v>
      </c>
      <c r="C2083" s="82" t="s">
        <v>10959</v>
      </c>
      <c r="D2083" s="82"/>
      <c r="E2083" s="82"/>
      <c r="F2083" s="82"/>
      <c r="G2083" s="82"/>
      <c r="H2083" s="40" t="s">
        <v>4</v>
      </c>
      <c r="I2083" s="83" t="str">
        <f>IFERROR(VLOOKUP(A2083,'Alíquotas - CADPREV'!$B$2152:$N$4324,8,FALSE),"")</f>
        <v/>
      </c>
      <c r="J2083" s="83" t="str">
        <f>IF(H2083="RPPS",VLOOKUP(A2083,' Legislação Benef - GESCON'!$B$4:$I$2159,3,FALSE),"")</f>
        <v/>
      </c>
      <c r="K2083" s="83" t="str">
        <f>IF(H2083="RPPS",VLOOKUP(A2083,' Legislação Benef - GESCON'!$B$4:$I$2159,6,FALSE),"")</f>
        <v/>
      </c>
      <c r="L2083" s="83" t="str">
        <f>IF(H2083="RPPS",IFERROR(IF(VLOOKUP(A2083,'Suspensão de repasses - GESCON'!$D$3:$J$1048576,7,FALSE)="Validada","SIM","NÃO"),"NÃO"),"")</f>
        <v/>
      </c>
    </row>
    <row r="2084" spans="1:12" s="19" customFormat="1" ht="15" customHeight="1" x14ac:dyDescent="0.25">
      <c r="A2084" s="88" t="s">
        <v>7451</v>
      </c>
      <c r="B2084" s="40" t="s">
        <v>3812</v>
      </c>
      <c r="C2084" s="82" t="s">
        <v>10958</v>
      </c>
      <c r="D2084" s="82">
        <v>257</v>
      </c>
      <c r="E2084" s="82">
        <v>84</v>
      </c>
      <c r="F2084" s="82">
        <v>20</v>
      </c>
      <c r="G2084" s="82">
        <v>361</v>
      </c>
      <c r="H2084" s="40" t="s">
        <v>2</v>
      </c>
      <c r="I2084" s="83" t="str">
        <f>IFERROR(VLOOKUP(A2084,'Alíquotas - CADPREV'!$B$2152:$N$4324,8,FALSE),"")</f>
        <v>NÃO</v>
      </c>
      <c r="J2084" s="83" t="str">
        <f>IF(H2084="RPPS",VLOOKUP(A2084,' Legislação Benef - GESCON'!$B$4:$I$2159,3,FALSE),"")</f>
        <v>NÃO</v>
      </c>
      <c r="K2084" s="83" t="str">
        <f>IF(H2084="RPPS",VLOOKUP(A2084,' Legislação Benef - GESCON'!$B$4:$I$2159,6,FALSE),"")</f>
        <v>NÃO</v>
      </c>
      <c r="L2084" s="83" t="str">
        <f>IF(H2084="RPPS",IFERROR(IF(VLOOKUP(A2084,'Suspensão de repasses - GESCON'!$D$3:$J$1048576,7,FALSE)="Validada","SIM","NÃO"),"NÃO"),"")</f>
        <v>NÃO</v>
      </c>
    </row>
    <row r="2085" spans="1:12" s="19" customFormat="1" ht="15" customHeight="1" x14ac:dyDescent="0.25">
      <c r="A2085" s="88" t="s">
        <v>7452</v>
      </c>
      <c r="B2085" s="40" t="s">
        <v>4289</v>
      </c>
      <c r="C2085" s="82" t="s">
        <v>10958</v>
      </c>
      <c r="D2085" s="82">
        <v>426</v>
      </c>
      <c r="E2085" s="82">
        <v>109</v>
      </c>
      <c r="F2085" s="82">
        <v>35</v>
      </c>
      <c r="G2085" s="82">
        <v>570</v>
      </c>
      <c r="H2085" s="40" t="s">
        <v>2</v>
      </c>
      <c r="I2085" s="83" t="str">
        <f>IFERROR(VLOOKUP(A2085,'Alíquotas - CADPREV'!$B$2152:$N$4324,8,FALSE),"")</f>
        <v>SIM</v>
      </c>
      <c r="J2085" s="83" t="str">
        <f>IF(H2085="RPPS",VLOOKUP(A2085,' Legislação Benef - GESCON'!$B$4:$I$2159,3,FALSE),"")</f>
        <v>NÃO</v>
      </c>
      <c r="K2085" s="83" t="str">
        <f>IF(H2085="RPPS",VLOOKUP(A2085,' Legislação Benef - GESCON'!$B$4:$I$2159,6,FALSE),"")</f>
        <v>NÃO</v>
      </c>
      <c r="L2085" s="83" t="str">
        <f>IF(H2085="RPPS",IFERROR(IF(VLOOKUP(A2085,'Suspensão de repasses - GESCON'!$D$3:$J$1048576,7,FALSE)="Validada","SIM","NÃO"),"NÃO"),"")</f>
        <v>NÃO</v>
      </c>
    </row>
    <row r="2086" spans="1:12" s="19" customFormat="1" ht="15" hidden="1" customHeight="1" x14ac:dyDescent="0.25">
      <c r="A2086" s="88" t="s">
        <v>7453</v>
      </c>
      <c r="B2086" s="40" t="s">
        <v>3812</v>
      </c>
      <c r="C2086" s="82" t="s">
        <v>10959</v>
      </c>
      <c r="D2086" s="82"/>
      <c r="E2086" s="82"/>
      <c r="F2086" s="82"/>
      <c r="G2086" s="82"/>
      <c r="H2086" s="40" t="s">
        <v>4</v>
      </c>
      <c r="I2086" s="83" t="str">
        <f>IFERROR(VLOOKUP(A2086,'Alíquotas - CADPREV'!$B$2152:$N$4324,8,FALSE),"")</f>
        <v/>
      </c>
      <c r="J2086" s="83" t="str">
        <f>IF(H2086="RPPS",VLOOKUP(A2086,' Legislação Benef - GESCON'!$B$4:$I$2159,3,FALSE),"")</f>
        <v/>
      </c>
      <c r="K2086" s="83" t="str">
        <f>IF(H2086="RPPS",VLOOKUP(A2086,' Legislação Benef - GESCON'!$B$4:$I$2159,6,FALSE),"")</f>
        <v/>
      </c>
      <c r="L2086" s="83" t="str">
        <f>IF(H2086="RPPS",IFERROR(IF(VLOOKUP(A2086,'Suspensão de repasses - GESCON'!$D$3:$J$1048576,7,FALSE)="Validada","SIM","NÃO"),"NÃO"),"")</f>
        <v/>
      </c>
    </row>
    <row r="2087" spans="1:12" s="19" customFormat="1" ht="15" hidden="1" customHeight="1" x14ac:dyDescent="0.25">
      <c r="A2087" s="88" t="s">
        <v>7454</v>
      </c>
      <c r="B2087" s="40" t="s">
        <v>634</v>
      </c>
      <c r="C2087" s="82" t="s">
        <v>10959</v>
      </c>
      <c r="D2087" s="82"/>
      <c r="E2087" s="82"/>
      <c r="F2087" s="82"/>
      <c r="G2087" s="82"/>
      <c r="H2087" s="40" t="s">
        <v>4</v>
      </c>
      <c r="I2087" s="83" t="str">
        <f>IFERROR(VLOOKUP(A2087,'Alíquotas - CADPREV'!$B$2152:$N$4324,8,FALSE),"")</f>
        <v/>
      </c>
      <c r="J2087" s="83" t="str">
        <f>IF(H2087="RPPS",VLOOKUP(A2087,' Legislação Benef - GESCON'!$B$4:$I$2159,3,FALSE),"")</f>
        <v/>
      </c>
      <c r="K2087" s="83" t="str">
        <f>IF(H2087="RPPS",VLOOKUP(A2087,' Legislação Benef - GESCON'!$B$4:$I$2159,6,FALSE),"")</f>
        <v/>
      </c>
      <c r="L2087" s="83" t="str">
        <f>IF(H2087="RPPS",IFERROR(IF(VLOOKUP(A2087,'Suspensão de repasses - GESCON'!$D$3:$J$1048576,7,FALSE)="Validada","SIM","NÃO"),"NÃO"),"")</f>
        <v/>
      </c>
    </row>
    <row r="2088" spans="1:12" s="19" customFormat="1" ht="15" customHeight="1" x14ac:dyDescent="0.25">
      <c r="A2088" s="88" t="s">
        <v>7455</v>
      </c>
      <c r="B2088" s="40" t="s">
        <v>901</v>
      </c>
      <c r="C2088" s="82" t="s">
        <v>10958</v>
      </c>
      <c r="D2088" s="82">
        <v>528</v>
      </c>
      <c r="E2088" s="82">
        <v>105</v>
      </c>
      <c r="F2088" s="82">
        <v>14</v>
      </c>
      <c r="G2088" s="82">
        <v>647</v>
      </c>
      <c r="H2088" s="40" t="s">
        <v>2</v>
      </c>
      <c r="I2088" s="83" t="str">
        <f>IFERROR(VLOOKUP(A2088,'Alíquotas - CADPREV'!$B$2152:$N$4324,8,FALSE),"")</f>
        <v>NÃO</v>
      </c>
      <c r="J2088" s="83" t="str">
        <f>IF(H2088="RPPS",VLOOKUP(A2088,' Legislação Benef - GESCON'!$B$4:$I$2159,3,FALSE),"")</f>
        <v>NÃO</v>
      </c>
      <c r="K2088" s="83" t="str">
        <f>IF(H2088="RPPS",VLOOKUP(A2088,' Legislação Benef - GESCON'!$B$4:$I$2159,6,FALSE),"")</f>
        <v>NÃO</v>
      </c>
      <c r="L2088" s="83" t="str">
        <f>IF(H2088="RPPS",IFERROR(IF(VLOOKUP(A2088,'Suspensão de repasses - GESCON'!$D$3:$J$1048576,7,FALSE)="Validada","SIM","NÃO"),"NÃO"),"")</f>
        <v>NÃO</v>
      </c>
    </row>
    <row r="2089" spans="1:12" s="19" customFormat="1" ht="15" hidden="1" customHeight="1" x14ac:dyDescent="0.25">
      <c r="A2089" s="88" t="s">
        <v>7456</v>
      </c>
      <c r="B2089" s="40" t="s">
        <v>901</v>
      </c>
      <c r="C2089" s="82" t="s">
        <v>10959</v>
      </c>
      <c r="D2089" s="82"/>
      <c r="E2089" s="82"/>
      <c r="F2089" s="82"/>
      <c r="G2089" s="82"/>
      <c r="H2089" s="40" t="s">
        <v>4</v>
      </c>
      <c r="I2089" s="83" t="str">
        <f>IFERROR(VLOOKUP(A2089,'Alíquotas - CADPREV'!$B$2152:$N$4324,8,FALSE),"")</f>
        <v/>
      </c>
      <c r="J2089" s="83" t="str">
        <f>IF(H2089="RPPS",VLOOKUP(A2089,' Legislação Benef - GESCON'!$B$4:$I$2159,3,FALSE),"")</f>
        <v/>
      </c>
      <c r="K2089" s="83" t="str">
        <f>IF(H2089="RPPS",VLOOKUP(A2089,' Legislação Benef - GESCON'!$B$4:$I$2159,6,FALSE),"")</f>
        <v/>
      </c>
      <c r="L2089" s="83" t="str">
        <f>IF(H2089="RPPS",IFERROR(IF(VLOOKUP(A2089,'Suspensão de repasses - GESCON'!$D$3:$J$1048576,7,FALSE)="Validada","SIM","NÃO"),"NÃO"),"")</f>
        <v/>
      </c>
    </row>
    <row r="2090" spans="1:12" s="19" customFormat="1" ht="15" customHeight="1" x14ac:dyDescent="0.25">
      <c r="A2090" s="88" t="s">
        <v>7457</v>
      </c>
      <c r="B2090" s="40" t="s">
        <v>4626</v>
      </c>
      <c r="C2090" s="82" t="s">
        <v>10958</v>
      </c>
      <c r="D2090" s="82">
        <v>631</v>
      </c>
      <c r="E2090" s="82">
        <v>87</v>
      </c>
      <c r="F2090" s="82">
        <v>28</v>
      </c>
      <c r="G2090" s="82">
        <v>746</v>
      </c>
      <c r="H2090" s="40" t="s">
        <v>2</v>
      </c>
      <c r="I2090" s="83" t="str">
        <f>IFERROR(VLOOKUP(A2090,'Alíquotas - CADPREV'!$B$2152:$N$4324,8,FALSE),"")</f>
        <v>NÃO</v>
      </c>
      <c r="J2090" s="83" t="str">
        <f>IF(H2090="RPPS",VLOOKUP(A2090,' Legislação Benef - GESCON'!$B$4:$I$2159,3,FALSE),"")</f>
        <v>NÃO</v>
      </c>
      <c r="K2090" s="83" t="str">
        <f>IF(H2090="RPPS",VLOOKUP(A2090,' Legislação Benef - GESCON'!$B$4:$I$2159,6,FALSE),"")</f>
        <v>NÃO</v>
      </c>
      <c r="L2090" s="83" t="str">
        <f>IF(H2090="RPPS",IFERROR(IF(VLOOKUP(A2090,'Suspensão de repasses - GESCON'!$D$3:$J$1048576,7,FALSE)="Validada","SIM","NÃO"),"NÃO"),"")</f>
        <v>NÃO</v>
      </c>
    </row>
    <row r="2091" spans="1:12" s="19" customFormat="1" ht="15" hidden="1" customHeight="1" x14ac:dyDescent="0.25">
      <c r="A2091" s="88" t="s">
        <v>7458</v>
      </c>
      <c r="B2091" s="40" t="s">
        <v>3143</v>
      </c>
      <c r="C2091" s="82" t="s">
        <v>10959</v>
      </c>
      <c r="D2091" s="82"/>
      <c r="E2091" s="82"/>
      <c r="F2091" s="82"/>
      <c r="G2091" s="82"/>
      <c r="H2091" s="40" t="s">
        <v>4</v>
      </c>
      <c r="I2091" s="83" t="str">
        <f>IFERROR(VLOOKUP(A2091,'Alíquotas - CADPREV'!$B$2152:$N$4324,8,FALSE),"")</f>
        <v/>
      </c>
      <c r="J2091" s="83" t="str">
        <f>IF(H2091="RPPS",VLOOKUP(A2091,' Legislação Benef - GESCON'!$B$4:$I$2159,3,FALSE),"")</f>
        <v/>
      </c>
      <c r="K2091" s="83" t="str">
        <f>IF(H2091="RPPS",VLOOKUP(A2091,' Legislação Benef - GESCON'!$B$4:$I$2159,6,FALSE),"")</f>
        <v/>
      </c>
      <c r="L2091" s="83" t="str">
        <f>IF(H2091="RPPS",IFERROR(IF(VLOOKUP(A2091,'Suspensão de repasses - GESCON'!$D$3:$J$1048576,7,FALSE)="Validada","SIM","NÃO"),"NÃO"),"")</f>
        <v/>
      </c>
    </row>
    <row r="2092" spans="1:12" s="19" customFormat="1" ht="15" customHeight="1" x14ac:dyDescent="0.25">
      <c r="A2092" s="88" t="s">
        <v>7459</v>
      </c>
      <c r="B2092" s="40" t="s">
        <v>634</v>
      </c>
      <c r="C2092" s="82" t="s">
        <v>10958</v>
      </c>
      <c r="D2092" s="82">
        <v>1939</v>
      </c>
      <c r="E2092" s="82">
        <v>226</v>
      </c>
      <c r="F2092" s="82">
        <v>60</v>
      </c>
      <c r="G2092" s="82">
        <v>2225</v>
      </c>
      <c r="H2092" s="40" t="s">
        <v>2</v>
      </c>
      <c r="I2092" s="83" t="str">
        <f>IFERROR(VLOOKUP(A2092,'Alíquotas - CADPREV'!$B$2152:$N$4324,8,FALSE),"")</f>
        <v>SIM</v>
      </c>
      <c r="J2092" s="83" t="str">
        <f>IF(H2092="RPPS",VLOOKUP(A2092,' Legislação Benef - GESCON'!$B$4:$I$2159,3,FALSE),"")</f>
        <v>NÃO</v>
      </c>
      <c r="K2092" s="83" t="str">
        <f>IF(H2092="RPPS",VLOOKUP(A2092,' Legislação Benef - GESCON'!$B$4:$I$2159,6,FALSE),"")</f>
        <v>SIM</v>
      </c>
      <c r="L2092" s="83" t="str">
        <f>IF(H2092="RPPS",IFERROR(IF(VLOOKUP(A2092,'Suspensão de repasses - GESCON'!$D$3:$J$1048576,7,FALSE)="Validada","SIM","NÃO"),"NÃO"),"")</f>
        <v>NÃO</v>
      </c>
    </row>
    <row r="2093" spans="1:12" s="19" customFormat="1" ht="15" customHeight="1" x14ac:dyDescent="0.25">
      <c r="A2093" s="88" t="s">
        <v>7460</v>
      </c>
      <c r="B2093" s="40" t="s">
        <v>3812</v>
      </c>
      <c r="C2093" s="82" t="s">
        <v>10958</v>
      </c>
      <c r="D2093" s="82">
        <v>590</v>
      </c>
      <c r="E2093" s="82">
        <v>182</v>
      </c>
      <c r="F2093" s="82">
        <v>31</v>
      </c>
      <c r="G2093" s="82">
        <v>803</v>
      </c>
      <c r="H2093" s="40" t="s">
        <v>2</v>
      </c>
      <c r="I2093" s="83" t="str">
        <f>IFERROR(VLOOKUP(A2093,'Alíquotas - CADPREV'!$B$2152:$N$4324,8,FALSE),"")</f>
        <v>NÃO</v>
      </c>
      <c r="J2093" s="83" t="str">
        <f>IF(H2093="RPPS",VLOOKUP(A2093,' Legislação Benef - GESCON'!$B$4:$I$2159,3,FALSE),"")</f>
        <v>NÃO</v>
      </c>
      <c r="K2093" s="83" t="str">
        <f>IF(H2093="RPPS",VLOOKUP(A2093,' Legislação Benef - GESCON'!$B$4:$I$2159,6,FALSE),"")</f>
        <v>NÃO</v>
      </c>
      <c r="L2093" s="83" t="str">
        <f>IF(H2093="RPPS",IFERROR(IF(VLOOKUP(A2093,'Suspensão de repasses - GESCON'!$D$3:$J$1048576,7,FALSE)="Validada","SIM","NÃO"),"NÃO"),"")</f>
        <v>NÃO</v>
      </c>
    </row>
    <row r="2094" spans="1:12" s="19" customFormat="1" ht="15" customHeight="1" x14ac:dyDescent="0.25">
      <c r="A2094" s="88" t="s">
        <v>7461</v>
      </c>
      <c r="B2094" s="40" t="s">
        <v>4626</v>
      </c>
      <c r="C2094" s="82" t="s">
        <v>10958</v>
      </c>
      <c r="D2094" s="82">
        <v>4449</v>
      </c>
      <c r="E2094" s="82">
        <v>613</v>
      </c>
      <c r="F2094" s="82">
        <v>131</v>
      </c>
      <c r="G2094" s="82">
        <v>5193</v>
      </c>
      <c r="H2094" s="40" t="s">
        <v>2</v>
      </c>
      <c r="I2094" s="83" t="str">
        <f>IFERROR(VLOOKUP(A2094,'Alíquotas - CADPREV'!$B$2152:$N$4324,8,FALSE),"")</f>
        <v>SIM</v>
      </c>
      <c r="J2094" s="83" t="str">
        <f>IF(H2094="RPPS",VLOOKUP(A2094,' Legislação Benef - GESCON'!$B$4:$I$2159,3,FALSE),"")</f>
        <v>NÃO</v>
      </c>
      <c r="K2094" s="83" t="str">
        <f>IF(H2094="RPPS",VLOOKUP(A2094,' Legislação Benef - GESCON'!$B$4:$I$2159,6,FALSE),"")</f>
        <v>SIM</v>
      </c>
      <c r="L2094" s="83" t="str">
        <f>IF(H2094="RPPS",IFERROR(IF(VLOOKUP(A2094,'Suspensão de repasses - GESCON'!$D$3:$J$1048576,7,FALSE)="Validada","SIM","NÃO"),"NÃO"),"")</f>
        <v>NÃO</v>
      </c>
    </row>
    <row r="2095" spans="1:12" s="19" customFormat="1" ht="15" customHeight="1" x14ac:dyDescent="0.25">
      <c r="A2095" s="88" t="s">
        <v>7462</v>
      </c>
      <c r="B2095" s="40" t="s">
        <v>2926</v>
      </c>
      <c r="C2095" s="82" t="s">
        <v>10958</v>
      </c>
      <c r="D2095" s="82">
        <v>147</v>
      </c>
      <c r="E2095" s="82">
        <v>15</v>
      </c>
      <c r="F2095" s="82">
        <v>2</v>
      </c>
      <c r="G2095" s="82">
        <v>164</v>
      </c>
      <c r="H2095" s="40" t="s">
        <v>2</v>
      </c>
      <c r="I2095" s="83" t="str">
        <f>IFERROR(VLOOKUP(A2095,'Alíquotas - CADPREV'!$B$2152:$N$4324,8,FALSE),"")</f>
        <v>SIM</v>
      </c>
      <c r="J2095" s="83" t="str">
        <f>IF(H2095="RPPS",VLOOKUP(A2095,' Legislação Benef - GESCON'!$B$4:$I$2159,3,FALSE),"")</f>
        <v>NÃO</v>
      </c>
      <c r="K2095" s="83" t="str">
        <f>IF(H2095="RPPS",VLOOKUP(A2095,' Legislação Benef - GESCON'!$B$4:$I$2159,6,FALSE),"")</f>
        <v>SIM</v>
      </c>
      <c r="L2095" s="83" t="str">
        <f>IF(H2095="RPPS",IFERROR(IF(VLOOKUP(A2095,'Suspensão de repasses - GESCON'!$D$3:$J$1048576,7,FALSE)="Validada","SIM","NÃO"),"NÃO"),"")</f>
        <v>SIM</v>
      </c>
    </row>
    <row r="2096" spans="1:12" s="19" customFormat="1" ht="15" hidden="1" customHeight="1" x14ac:dyDescent="0.25">
      <c r="A2096" s="88" t="s">
        <v>7463</v>
      </c>
      <c r="B2096" s="40" t="s">
        <v>3812</v>
      </c>
      <c r="C2096" s="82" t="s">
        <v>10959</v>
      </c>
      <c r="D2096" s="82"/>
      <c r="E2096" s="82"/>
      <c r="F2096" s="82"/>
      <c r="G2096" s="82"/>
      <c r="H2096" s="40" t="s">
        <v>4</v>
      </c>
      <c r="I2096" s="83" t="str">
        <f>IFERROR(VLOOKUP(A2096,'Alíquotas - CADPREV'!$B$2152:$N$4324,8,FALSE),"")</f>
        <v/>
      </c>
      <c r="J2096" s="83" t="str">
        <f>IF(H2096="RPPS",VLOOKUP(A2096,' Legislação Benef - GESCON'!$B$4:$I$2159,3,FALSE),"")</f>
        <v/>
      </c>
      <c r="K2096" s="83" t="str">
        <f>IF(H2096="RPPS",VLOOKUP(A2096,' Legislação Benef - GESCON'!$B$4:$I$2159,6,FALSE),"")</f>
        <v/>
      </c>
      <c r="L2096" s="83" t="str">
        <f>IF(H2096="RPPS",IFERROR(IF(VLOOKUP(A2096,'Suspensão de repasses - GESCON'!$D$3:$J$1048576,7,FALSE)="Validada","SIM","NÃO"),"NÃO"),"")</f>
        <v/>
      </c>
    </row>
    <row r="2097" spans="1:12" s="19" customFormat="1" ht="15" customHeight="1" x14ac:dyDescent="0.25">
      <c r="A2097" s="88" t="s">
        <v>7464</v>
      </c>
      <c r="B2097" s="40" t="s">
        <v>133</v>
      </c>
      <c r="C2097" s="82" t="s">
        <v>10958</v>
      </c>
      <c r="D2097" s="82">
        <v>809</v>
      </c>
      <c r="E2097" s="82">
        <v>0</v>
      </c>
      <c r="F2097" s="82">
        <v>0</v>
      </c>
      <c r="G2097" s="82">
        <v>809</v>
      </c>
      <c r="H2097" s="40" t="s">
        <v>2</v>
      </c>
      <c r="I2097" s="83" t="str">
        <f>IFERROR(VLOOKUP(A2097,'Alíquotas - CADPREV'!$B$2152:$N$4324,8,FALSE),"")</f>
        <v>NÃO</v>
      </c>
      <c r="J2097" s="83" t="str">
        <f>IF(H2097="RPPS",VLOOKUP(A2097,' Legislação Benef - GESCON'!$B$4:$I$2159,3,FALSE),"")</f>
        <v>NÃO</v>
      </c>
      <c r="K2097" s="83" t="str">
        <f>IF(H2097="RPPS",VLOOKUP(A2097,' Legislação Benef - GESCON'!$B$4:$I$2159,6,FALSE),"")</f>
        <v>NÃO</v>
      </c>
      <c r="L2097" s="83" t="str">
        <f>IF(H2097="RPPS",IFERROR(IF(VLOOKUP(A2097,'Suspensão de repasses - GESCON'!$D$3:$J$1048576,7,FALSE)="Validada","SIM","NÃO"),"NÃO"),"")</f>
        <v>NÃO</v>
      </c>
    </row>
    <row r="2098" spans="1:12" s="19" customFormat="1" ht="15" customHeight="1" x14ac:dyDescent="0.25">
      <c r="A2098" s="88" t="s">
        <v>7465</v>
      </c>
      <c r="B2098" s="40" t="s">
        <v>3812</v>
      </c>
      <c r="C2098" s="82" t="s">
        <v>10958</v>
      </c>
      <c r="D2098" s="82">
        <v>155</v>
      </c>
      <c r="E2098" s="82">
        <v>69</v>
      </c>
      <c r="F2098" s="82">
        <v>14</v>
      </c>
      <c r="G2098" s="82">
        <v>238</v>
      </c>
      <c r="H2098" s="40" t="s">
        <v>2</v>
      </c>
      <c r="I2098" s="83" t="str">
        <f>IFERROR(VLOOKUP(A2098,'Alíquotas - CADPREV'!$B$2152:$N$4324,8,FALSE),"")</f>
        <v>SIM</v>
      </c>
      <c r="J2098" s="83" t="str">
        <f>IF(H2098="RPPS",VLOOKUP(A2098,' Legislação Benef - GESCON'!$B$4:$I$2159,3,FALSE),"")</f>
        <v>NÃO</v>
      </c>
      <c r="K2098" s="83" t="str">
        <f>IF(H2098="RPPS",VLOOKUP(A2098,' Legislação Benef - GESCON'!$B$4:$I$2159,6,FALSE),"")</f>
        <v>SIM</v>
      </c>
      <c r="L2098" s="83" t="str">
        <f>IF(H2098="RPPS",IFERROR(IF(VLOOKUP(A2098,'Suspensão de repasses - GESCON'!$D$3:$J$1048576,7,FALSE)="Validada","SIM","NÃO"),"NÃO"),"")</f>
        <v>NÃO</v>
      </c>
    </row>
    <row r="2099" spans="1:12" s="19" customFormat="1" ht="15" hidden="1" customHeight="1" x14ac:dyDescent="0.25">
      <c r="A2099" s="88" t="s">
        <v>7466</v>
      </c>
      <c r="B2099" s="40" t="s">
        <v>1142</v>
      </c>
      <c r="C2099" s="82" t="s">
        <v>10959</v>
      </c>
      <c r="D2099" s="82"/>
      <c r="E2099" s="82"/>
      <c r="F2099" s="82"/>
      <c r="G2099" s="82"/>
      <c r="H2099" s="40" t="s">
        <v>4</v>
      </c>
      <c r="I2099" s="83" t="str">
        <f>IFERROR(VLOOKUP(A2099,'Alíquotas - CADPREV'!$B$2152:$N$4324,8,FALSE),"")</f>
        <v/>
      </c>
      <c r="J2099" s="83" t="str">
        <f>IF(H2099="RPPS",VLOOKUP(A2099,' Legislação Benef - GESCON'!$B$4:$I$2159,3,FALSE),"")</f>
        <v/>
      </c>
      <c r="K2099" s="83" t="str">
        <f>IF(H2099="RPPS",VLOOKUP(A2099,' Legislação Benef - GESCON'!$B$4:$I$2159,6,FALSE),"")</f>
        <v/>
      </c>
      <c r="L2099" s="83" t="str">
        <f>IF(H2099="RPPS",IFERROR(IF(VLOOKUP(A2099,'Suspensão de repasses - GESCON'!$D$3:$J$1048576,7,FALSE)="Validada","SIM","NÃO"),"NÃO"),"")</f>
        <v/>
      </c>
    </row>
    <row r="2100" spans="1:12" s="19" customFormat="1" ht="15" hidden="1" customHeight="1" x14ac:dyDescent="0.25">
      <c r="A2100" s="88" t="s">
        <v>7467</v>
      </c>
      <c r="B2100" s="40" t="s">
        <v>4626</v>
      </c>
      <c r="C2100" s="82" t="s">
        <v>10959</v>
      </c>
      <c r="D2100" s="82"/>
      <c r="E2100" s="82"/>
      <c r="F2100" s="82"/>
      <c r="G2100" s="82"/>
      <c r="H2100" s="40" t="s">
        <v>4</v>
      </c>
      <c r="I2100" s="83" t="str">
        <f>IFERROR(VLOOKUP(A2100,'Alíquotas - CADPREV'!$B$2152:$N$4324,8,FALSE),"")</f>
        <v/>
      </c>
      <c r="J2100" s="83" t="str">
        <f>IF(H2100="RPPS",VLOOKUP(A2100,' Legislação Benef - GESCON'!$B$4:$I$2159,3,FALSE),"")</f>
        <v/>
      </c>
      <c r="K2100" s="83" t="str">
        <f>IF(H2100="RPPS",VLOOKUP(A2100,' Legislação Benef - GESCON'!$B$4:$I$2159,6,FALSE),"")</f>
        <v/>
      </c>
      <c r="L2100" s="83" t="str">
        <f>IF(H2100="RPPS",IFERROR(IF(VLOOKUP(A2100,'Suspensão de repasses - GESCON'!$D$3:$J$1048576,7,FALSE)="Validada","SIM","NÃO"),"NÃO"),"")</f>
        <v/>
      </c>
    </row>
    <row r="2101" spans="1:12" s="19" customFormat="1" ht="15" customHeight="1" x14ac:dyDescent="0.25">
      <c r="A2101" s="88" t="s">
        <v>7468</v>
      </c>
      <c r="B2101" s="40" t="s">
        <v>901</v>
      </c>
      <c r="C2101" s="82" t="s">
        <v>10958</v>
      </c>
      <c r="D2101" s="82">
        <v>362</v>
      </c>
      <c r="E2101" s="82">
        <v>72</v>
      </c>
      <c r="F2101" s="82">
        <v>22</v>
      </c>
      <c r="G2101" s="82">
        <v>456</v>
      </c>
      <c r="H2101" s="40" t="s">
        <v>2</v>
      </c>
      <c r="I2101" s="83" t="str">
        <f>IFERROR(VLOOKUP(A2101,'Alíquotas - CADPREV'!$B$2152:$N$4324,8,FALSE),"")</f>
        <v>NÃO</v>
      </c>
      <c r="J2101" s="83" t="str">
        <f>IF(H2101="RPPS",VLOOKUP(A2101,' Legislação Benef - GESCON'!$B$4:$I$2159,3,FALSE),"")</f>
        <v>NÃO</v>
      </c>
      <c r="K2101" s="83" t="str">
        <f>IF(H2101="RPPS",VLOOKUP(A2101,' Legislação Benef - GESCON'!$B$4:$I$2159,6,FALSE),"")</f>
        <v>NÃO</v>
      </c>
      <c r="L2101" s="83" t="str">
        <f>IF(H2101="RPPS",IFERROR(IF(VLOOKUP(A2101,'Suspensão de repasses - GESCON'!$D$3:$J$1048576,7,FALSE)="Validada","SIM","NÃO"),"NÃO"),"")</f>
        <v>NÃO</v>
      </c>
    </row>
    <row r="2102" spans="1:12" s="19" customFormat="1" ht="15" hidden="1" customHeight="1" x14ac:dyDescent="0.25">
      <c r="A2102" s="88" t="s">
        <v>7469</v>
      </c>
      <c r="B2102" s="40" t="s">
        <v>4626</v>
      </c>
      <c r="C2102" s="82" t="s">
        <v>10959</v>
      </c>
      <c r="D2102" s="82"/>
      <c r="E2102" s="82"/>
      <c r="F2102" s="82"/>
      <c r="G2102" s="82"/>
      <c r="H2102" s="40" t="s">
        <v>4</v>
      </c>
      <c r="I2102" s="83" t="str">
        <f>IFERROR(VLOOKUP(A2102,'Alíquotas - CADPREV'!$B$2152:$N$4324,8,FALSE),"")</f>
        <v/>
      </c>
      <c r="J2102" s="83" t="str">
        <f>IF(H2102="RPPS",VLOOKUP(A2102,' Legislação Benef - GESCON'!$B$4:$I$2159,3,FALSE),"")</f>
        <v/>
      </c>
      <c r="K2102" s="83" t="str">
        <f>IF(H2102="RPPS",VLOOKUP(A2102,' Legislação Benef - GESCON'!$B$4:$I$2159,6,FALSE),"")</f>
        <v/>
      </c>
      <c r="L2102" s="83" t="str">
        <f>IF(H2102="RPPS",IFERROR(IF(VLOOKUP(A2102,'Suspensão de repasses - GESCON'!$D$3:$J$1048576,7,FALSE)="Validada","SIM","NÃO"),"NÃO"),"")</f>
        <v/>
      </c>
    </row>
    <row r="2103" spans="1:12" s="19" customFormat="1" ht="15" hidden="1" customHeight="1" x14ac:dyDescent="0.25">
      <c r="A2103" s="88" t="s">
        <v>7470</v>
      </c>
      <c r="B2103" s="40" t="s">
        <v>215</v>
      </c>
      <c r="C2103" s="82" t="s">
        <v>10959</v>
      </c>
      <c r="D2103" s="82"/>
      <c r="E2103" s="82"/>
      <c r="F2103" s="82"/>
      <c r="G2103" s="82"/>
      <c r="H2103" s="40" t="s">
        <v>4</v>
      </c>
      <c r="I2103" s="83" t="str">
        <f>IFERROR(VLOOKUP(A2103,'Alíquotas - CADPREV'!$B$2152:$N$4324,8,FALSE),"")</f>
        <v/>
      </c>
      <c r="J2103" s="83" t="str">
        <f>IF(H2103="RPPS",VLOOKUP(A2103,' Legislação Benef - GESCON'!$B$4:$I$2159,3,FALSE),"")</f>
        <v/>
      </c>
      <c r="K2103" s="83" t="str">
        <f>IF(H2103="RPPS",VLOOKUP(A2103,' Legislação Benef - GESCON'!$B$4:$I$2159,6,FALSE),"")</f>
        <v/>
      </c>
      <c r="L2103" s="83" t="str">
        <f>IF(H2103="RPPS",IFERROR(IF(VLOOKUP(A2103,'Suspensão de repasses - GESCON'!$D$3:$J$1048576,7,FALSE)="Validada","SIM","NÃO"),"NÃO"),"")</f>
        <v/>
      </c>
    </row>
    <row r="2104" spans="1:12" s="19" customFormat="1" ht="15" hidden="1" customHeight="1" x14ac:dyDescent="0.25">
      <c r="A2104" s="88" t="s">
        <v>7471</v>
      </c>
      <c r="B2104" s="40" t="s">
        <v>1356</v>
      </c>
      <c r="C2104" s="82" t="s">
        <v>10959</v>
      </c>
      <c r="D2104" s="82"/>
      <c r="E2104" s="82"/>
      <c r="F2104" s="82"/>
      <c r="G2104" s="82"/>
      <c r="H2104" s="40" t="s">
        <v>4</v>
      </c>
      <c r="I2104" s="83" t="str">
        <f>IFERROR(VLOOKUP(A2104,'Alíquotas - CADPREV'!$B$2152:$N$4324,8,FALSE),"")</f>
        <v/>
      </c>
      <c r="J2104" s="83" t="str">
        <f>IF(H2104="RPPS",VLOOKUP(A2104,' Legislação Benef - GESCON'!$B$4:$I$2159,3,FALSE),"")</f>
        <v/>
      </c>
      <c r="K2104" s="83" t="str">
        <f>IF(H2104="RPPS",VLOOKUP(A2104,' Legislação Benef - GESCON'!$B$4:$I$2159,6,FALSE),"")</f>
        <v/>
      </c>
      <c r="L2104" s="83" t="str">
        <f>IF(H2104="RPPS",IFERROR(IF(VLOOKUP(A2104,'Suspensão de repasses - GESCON'!$D$3:$J$1048576,7,FALSE)="Validada","SIM","NÃO"),"NÃO"),"")</f>
        <v/>
      </c>
    </row>
    <row r="2105" spans="1:12" s="19" customFormat="1" ht="15" hidden="1" customHeight="1" x14ac:dyDescent="0.25">
      <c r="A2105" s="88" t="s">
        <v>7472</v>
      </c>
      <c r="B2105" s="40" t="s">
        <v>4626</v>
      </c>
      <c r="C2105" s="82" t="s">
        <v>10959</v>
      </c>
      <c r="D2105" s="82"/>
      <c r="E2105" s="82"/>
      <c r="F2105" s="82"/>
      <c r="G2105" s="82"/>
      <c r="H2105" s="40" t="s">
        <v>4</v>
      </c>
      <c r="I2105" s="83" t="str">
        <f>IFERROR(VLOOKUP(A2105,'Alíquotas - CADPREV'!$B$2152:$N$4324,8,FALSE),"")</f>
        <v/>
      </c>
      <c r="J2105" s="83" t="str">
        <f>IF(H2105="RPPS",VLOOKUP(A2105,' Legislação Benef - GESCON'!$B$4:$I$2159,3,FALSE),"")</f>
        <v/>
      </c>
      <c r="K2105" s="83" t="str">
        <f>IF(H2105="RPPS",VLOOKUP(A2105,' Legislação Benef - GESCON'!$B$4:$I$2159,6,FALSE),"")</f>
        <v/>
      </c>
      <c r="L2105" s="83" t="str">
        <f>IF(H2105="RPPS",IFERROR(IF(VLOOKUP(A2105,'Suspensão de repasses - GESCON'!$D$3:$J$1048576,7,FALSE)="Validada","SIM","NÃO"),"NÃO"),"")</f>
        <v/>
      </c>
    </row>
    <row r="2106" spans="1:12" s="19" customFormat="1" ht="15" customHeight="1" x14ac:dyDescent="0.25">
      <c r="A2106" s="88" t="s">
        <v>7473</v>
      </c>
      <c r="B2106" s="40" t="s">
        <v>2758</v>
      </c>
      <c r="C2106" s="82" t="s">
        <v>10958</v>
      </c>
      <c r="D2106" s="82">
        <v>424</v>
      </c>
      <c r="E2106" s="82">
        <v>159</v>
      </c>
      <c r="F2106" s="82">
        <v>27</v>
      </c>
      <c r="G2106" s="82">
        <v>610</v>
      </c>
      <c r="H2106" s="40" t="s">
        <v>2</v>
      </c>
      <c r="I2106" s="83" t="str">
        <f>IFERROR(VLOOKUP(A2106,'Alíquotas - CADPREV'!$B$2152:$N$4324,8,FALSE),"")</f>
        <v>NÃO</v>
      </c>
      <c r="J2106" s="83" t="str">
        <f>IF(H2106="RPPS",VLOOKUP(A2106,' Legislação Benef - GESCON'!$B$4:$I$2159,3,FALSE),"")</f>
        <v>NÃO</v>
      </c>
      <c r="K2106" s="83" t="str">
        <f>IF(H2106="RPPS",VLOOKUP(A2106,' Legislação Benef - GESCON'!$B$4:$I$2159,6,FALSE),"")</f>
        <v>NÃO</v>
      </c>
      <c r="L2106" s="83" t="str">
        <f>IF(H2106="RPPS",IFERROR(IF(VLOOKUP(A2106,'Suspensão de repasses - GESCON'!$D$3:$J$1048576,7,FALSE)="Validada","SIM","NÃO"),"NÃO"),"")</f>
        <v>NÃO</v>
      </c>
    </row>
    <row r="2107" spans="1:12" s="19" customFormat="1" ht="15" customHeight="1" x14ac:dyDescent="0.25">
      <c r="A2107" s="88" t="s">
        <v>7474</v>
      </c>
      <c r="B2107" s="40" t="s">
        <v>3143</v>
      </c>
      <c r="C2107" s="82" t="s">
        <v>10958</v>
      </c>
      <c r="D2107" s="82">
        <v>673</v>
      </c>
      <c r="E2107" s="82">
        <v>236</v>
      </c>
      <c r="F2107" s="82">
        <v>44</v>
      </c>
      <c r="G2107" s="82">
        <v>953</v>
      </c>
      <c r="H2107" s="40" t="s">
        <v>2</v>
      </c>
      <c r="I2107" s="83" t="str">
        <f>IFERROR(VLOOKUP(A2107,'Alíquotas - CADPREV'!$B$2152:$N$4324,8,FALSE),"")</f>
        <v>NÃO</v>
      </c>
      <c r="J2107" s="83" t="str">
        <f>IF(H2107="RPPS",VLOOKUP(A2107,' Legislação Benef - GESCON'!$B$4:$I$2159,3,FALSE),"")</f>
        <v>NÃO</v>
      </c>
      <c r="K2107" s="83" t="str">
        <f>IF(H2107="RPPS",VLOOKUP(A2107,' Legislação Benef - GESCON'!$B$4:$I$2159,6,FALSE),"")</f>
        <v>SIM</v>
      </c>
      <c r="L2107" s="83" t="str">
        <f>IF(H2107="RPPS",IFERROR(IF(VLOOKUP(A2107,'Suspensão de repasses - GESCON'!$D$3:$J$1048576,7,FALSE)="Validada","SIM","NÃO"),"NÃO"),"")</f>
        <v>NÃO</v>
      </c>
    </row>
    <row r="2108" spans="1:12" s="19" customFormat="1" ht="15" hidden="1" customHeight="1" x14ac:dyDescent="0.25">
      <c r="A2108" s="88" t="s">
        <v>7475</v>
      </c>
      <c r="B2108" s="40" t="s">
        <v>3812</v>
      </c>
      <c r="C2108" s="82" t="s">
        <v>10959</v>
      </c>
      <c r="D2108" s="82"/>
      <c r="E2108" s="82"/>
      <c r="F2108" s="82"/>
      <c r="G2108" s="82"/>
      <c r="H2108" s="40" t="s">
        <v>4</v>
      </c>
      <c r="I2108" s="83" t="str">
        <f>IFERROR(VLOOKUP(A2108,'Alíquotas - CADPREV'!$B$2152:$N$4324,8,FALSE),"")</f>
        <v/>
      </c>
      <c r="J2108" s="83" t="str">
        <f>IF(H2108="RPPS",VLOOKUP(A2108,' Legislação Benef - GESCON'!$B$4:$I$2159,3,FALSE),"")</f>
        <v/>
      </c>
      <c r="K2108" s="83" t="str">
        <f>IF(H2108="RPPS",VLOOKUP(A2108,' Legislação Benef - GESCON'!$B$4:$I$2159,6,FALSE),"")</f>
        <v/>
      </c>
      <c r="L2108" s="83" t="str">
        <f>IF(H2108="RPPS",IFERROR(IF(VLOOKUP(A2108,'Suspensão de repasses - GESCON'!$D$3:$J$1048576,7,FALSE)="Validada","SIM","NÃO"),"NÃO"),"")</f>
        <v/>
      </c>
    </row>
    <row r="2109" spans="1:12" s="19" customFormat="1" ht="15" hidden="1" customHeight="1" x14ac:dyDescent="0.25">
      <c r="A2109" s="88" t="s">
        <v>7476</v>
      </c>
      <c r="B2109" s="40" t="s">
        <v>634</v>
      </c>
      <c r="C2109" s="82" t="s">
        <v>10959</v>
      </c>
      <c r="D2109" s="82"/>
      <c r="E2109" s="82"/>
      <c r="F2109" s="82"/>
      <c r="G2109" s="82"/>
      <c r="H2109" s="40" t="s">
        <v>4</v>
      </c>
      <c r="I2109" s="83" t="str">
        <f>IFERROR(VLOOKUP(A2109,'Alíquotas - CADPREV'!$B$2152:$N$4324,8,FALSE),"")</f>
        <v/>
      </c>
      <c r="J2109" s="83" t="str">
        <f>IF(H2109="RPPS",VLOOKUP(A2109,' Legislação Benef - GESCON'!$B$4:$I$2159,3,FALSE),"")</f>
        <v/>
      </c>
      <c r="K2109" s="83" t="str">
        <f>IF(H2109="RPPS",VLOOKUP(A2109,' Legislação Benef - GESCON'!$B$4:$I$2159,6,FALSE),"")</f>
        <v/>
      </c>
      <c r="L2109" s="83" t="str">
        <f>IF(H2109="RPPS",IFERROR(IF(VLOOKUP(A2109,'Suspensão de repasses - GESCON'!$D$3:$J$1048576,7,FALSE)="Validada","SIM","NÃO"),"NÃO"),"")</f>
        <v/>
      </c>
    </row>
    <row r="2110" spans="1:12" s="19" customFormat="1" ht="15" hidden="1" customHeight="1" x14ac:dyDescent="0.25">
      <c r="A2110" s="88" t="s">
        <v>7477</v>
      </c>
      <c r="B2110" s="40" t="s">
        <v>4626</v>
      </c>
      <c r="C2110" s="82" t="s">
        <v>10959</v>
      </c>
      <c r="D2110" s="82"/>
      <c r="E2110" s="82"/>
      <c r="F2110" s="82"/>
      <c r="G2110" s="82"/>
      <c r="H2110" s="40" t="s">
        <v>622</v>
      </c>
      <c r="I2110" s="83" t="str">
        <f>IFERROR(VLOOKUP(A2110,'Alíquotas - CADPREV'!$B$2152:$N$4324,8,FALSE),"")</f>
        <v/>
      </c>
      <c r="J2110" s="83" t="str">
        <f>IF(H2110="RPPS",VLOOKUP(A2110,' Legislação Benef - GESCON'!$B$4:$I$2159,3,FALSE),"")</f>
        <v/>
      </c>
      <c r="K2110" s="83" t="str">
        <f>IF(H2110="RPPS",VLOOKUP(A2110,' Legislação Benef - GESCON'!$B$4:$I$2159,6,FALSE),"")</f>
        <v/>
      </c>
      <c r="L2110" s="83" t="str">
        <f>IF(H2110="RPPS",IFERROR(IF(VLOOKUP(A2110,'Suspensão de repasses - GESCON'!$D$3:$J$1048576,7,FALSE)="Validada","SIM","NÃO"),"NÃO"),"")</f>
        <v/>
      </c>
    </row>
    <row r="2111" spans="1:12" s="19" customFormat="1" ht="15" hidden="1" customHeight="1" x14ac:dyDescent="0.25">
      <c r="A2111" s="88" t="s">
        <v>7478</v>
      </c>
      <c r="B2111" s="40" t="s">
        <v>29</v>
      </c>
      <c r="C2111" s="82" t="s">
        <v>10959</v>
      </c>
      <c r="D2111" s="82"/>
      <c r="E2111" s="82"/>
      <c r="F2111" s="82"/>
      <c r="G2111" s="82"/>
      <c r="H2111" s="40" t="s">
        <v>4</v>
      </c>
      <c r="I2111" s="83" t="str">
        <f>IFERROR(VLOOKUP(A2111,'Alíquotas - CADPREV'!$B$2152:$N$4324,8,FALSE),"")</f>
        <v/>
      </c>
      <c r="J2111" s="83" t="str">
        <f>IF(H2111="RPPS",VLOOKUP(A2111,' Legislação Benef - GESCON'!$B$4:$I$2159,3,FALSE),"")</f>
        <v/>
      </c>
      <c r="K2111" s="83" t="str">
        <f>IF(H2111="RPPS",VLOOKUP(A2111,' Legislação Benef - GESCON'!$B$4:$I$2159,6,FALSE),"")</f>
        <v/>
      </c>
      <c r="L2111" s="83" t="str">
        <f>IF(H2111="RPPS",IFERROR(IF(VLOOKUP(A2111,'Suspensão de repasses - GESCON'!$D$3:$J$1048576,7,FALSE)="Validada","SIM","NÃO"),"NÃO"),"")</f>
        <v/>
      </c>
    </row>
    <row r="2112" spans="1:12" s="19" customFormat="1" ht="15" hidden="1" customHeight="1" x14ac:dyDescent="0.25">
      <c r="A2112" s="88" t="s">
        <v>7479</v>
      </c>
      <c r="B2112" s="40" t="s">
        <v>821</v>
      </c>
      <c r="C2112" s="82" t="s">
        <v>10959</v>
      </c>
      <c r="D2112" s="82"/>
      <c r="E2112" s="82"/>
      <c r="F2112" s="82"/>
      <c r="G2112" s="82"/>
      <c r="H2112" s="40" t="s">
        <v>4</v>
      </c>
      <c r="I2112" s="83" t="str">
        <f>IFERROR(VLOOKUP(A2112,'Alíquotas - CADPREV'!$B$2152:$N$4324,8,FALSE),"")</f>
        <v/>
      </c>
      <c r="J2112" s="83" t="str">
        <f>IF(H2112="RPPS",VLOOKUP(A2112,' Legislação Benef - GESCON'!$B$4:$I$2159,3,FALSE),"")</f>
        <v/>
      </c>
      <c r="K2112" s="83" t="str">
        <f>IF(H2112="RPPS",VLOOKUP(A2112,' Legislação Benef - GESCON'!$B$4:$I$2159,6,FALSE),"")</f>
        <v/>
      </c>
      <c r="L2112" s="83" t="str">
        <f>IF(H2112="RPPS",IFERROR(IF(VLOOKUP(A2112,'Suspensão de repasses - GESCON'!$D$3:$J$1048576,7,FALSE)="Validada","SIM","NÃO"),"NÃO"),"")</f>
        <v/>
      </c>
    </row>
    <row r="2113" spans="1:12" s="19" customFormat="1" ht="15" hidden="1" customHeight="1" x14ac:dyDescent="0.25">
      <c r="A2113" s="88" t="s">
        <v>7480</v>
      </c>
      <c r="B2113" s="40" t="s">
        <v>3143</v>
      </c>
      <c r="C2113" s="82" t="s">
        <v>10959</v>
      </c>
      <c r="D2113" s="82"/>
      <c r="E2113" s="82"/>
      <c r="F2113" s="82"/>
      <c r="G2113" s="82"/>
      <c r="H2113" s="40" t="s">
        <v>4</v>
      </c>
      <c r="I2113" s="83" t="str">
        <f>IFERROR(VLOOKUP(A2113,'Alíquotas - CADPREV'!$B$2152:$N$4324,8,FALSE),"")</f>
        <v/>
      </c>
      <c r="J2113" s="83" t="str">
        <f>IF(H2113="RPPS",VLOOKUP(A2113,' Legislação Benef - GESCON'!$B$4:$I$2159,3,FALSE),"")</f>
        <v/>
      </c>
      <c r="K2113" s="83" t="str">
        <f>IF(H2113="RPPS",VLOOKUP(A2113,' Legislação Benef - GESCON'!$B$4:$I$2159,6,FALSE),"")</f>
        <v/>
      </c>
      <c r="L2113" s="83" t="str">
        <f>IF(H2113="RPPS",IFERROR(IF(VLOOKUP(A2113,'Suspensão de repasses - GESCON'!$D$3:$J$1048576,7,FALSE)="Validada","SIM","NÃO"),"NÃO"),"")</f>
        <v/>
      </c>
    </row>
    <row r="2114" spans="1:12" s="19" customFormat="1" ht="15" hidden="1" customHeight="1" x14ac:dyDescent="0.25">
      <c r="A2114" s="88" t="s">
        <v>7481</v>
      </c>
      <c r="B2114" s="40" t="s">
        <v>1356</v>
      </c>
      <c r="C2114" s="82" t="s">
        <v>10959</v>
      </c>
      <c r="D2114" s="82"/>
      <c r="E2114" s="82"/>
      <c r="F2114" s="82"/>
      <c r="G2114" s="82"/>
      <c r="H2114" s="40" t="s">
        <v>4</v>
      </c>
      <c r="I2114" s="83" t="str">
        <f>IFERROR(VLOOKUP(A2114,'Alíquotas - CADPREV'!$B$2152:$N$4324,8,FALSE),"")</f>
        <v/>
      </c>
      <c r="J2114" s="83" t="str">
        <f>IF(H2114="RPPS",VLOOKUP(A2114,' Legislação Benef - GESCON'!$B$4:$I$2159,3,FALSE),"")</f>
        <v/>
      </c>
      <c r="K2114" s="83" t="str">
        <f>IF(H2114="RPPS",VLOOKUP(A2114,' Legislação Benef - GESCON'!$B$4:$I$2159,6,FALSE),"")</f>
        <v/>
      </c>
      <c r="L2114" s="83" t="str">
        <f>IF(H2114="RPPS",IFERROR(IF(VLOOKUP(A2114,'Suspensão de repasses - GESCON'!$D$3:$J$1048576,7,FALSE)="Validada","SIM","NÃO"),"NÃO"),"")</f>
        <v/>
      </c>
    </row>
    <row r="2115" spans="1:12" s="19" customFormat="1" ht="15" hidden="1" customHeight="1" x14ac:dyDescent="0.25">
      <c r="A2115" s="88" t="s">
        <v>7482</v>
      </c>
      <c r="B2115" s="40" t="s">
        <v>1356</v>
      </c>
      <c r="C2115" s="82" t="s">
        <v>10959</v>
      </c>
      <c r="D2115" s="82"/>
      <c r="E2115" s="82"/>
      <c r="F2115" s="82"/>
      <c r="G2115" s="82"/>
      <c r="H2115" s="40" t="s">
        <v>4</v>
      </c>
      <c r="I2115" s="83" t="str">
        <f>IFERROR(VLOOKUP(A2115,'Alíquotas - CADPREV'!$B$2152:$N$4324,8,FALSE),"")</f>
        <v/>
      </c>
      <c r="J2115" s="83" t="str">
        <f>IF(H2115="RPPS",VLOOKUP(A2115,' Legislação Benef - GESCON'!$B$4:$I$2159,3,FALSE),"")</f>
        <v/>
      </c>
      <c r="K2115" s="83" t="str">
        <f>IF(H2115="RPPS",VLOOKUP(A2115,' Legislação Benef - GESCON'!$B$4:$I$2159,6,FALSE),"")</f>
        <v/>
      </c>
      <c r="L2115" s="83" t="str">
        <f>IF(H2115="RPPS",IFERROR(IF(VLOOKUP(A2115,'Suspensão de repasses - GESCON'!$D$3:$J$1048576,7,FALSE)="Validada","SIM","NÃO"),"NÃO"),"")</f>
        <v/>
      </c>
    </row>
    <row r="2116" spans="1:12" s="19" customFormat="1" ht="15" customHeight="1" x14ac:dyDescent="0.25">
      <c r="A2116" s="88" t="s">
        <v>7483</v>
      </c>
      <c r="B2116" s="40" t="s">
        <v>3812</v>
      </c>
      <c r="C2116" s="82" t="s">
        <v>10958</v>
      </c>
      <c r="D2116" s="82">
        <v>145</v>
      </c>
      <c r="E2116" s="82">
        <v>51</v>
      </c>
      <c r="F2116" s="82">
        <v>10</v>
      </c>
      <c r="G2116" s="82">
        <v>206</v>
      </c>
      <c r="H2116" s="40" t="s">
        <v>2</v>
      </c>
      <c r="I2116" s="83" t="str">
        <f>IFERROR(VLOOKUP(A2116,'Alíquotas - CADPREV'!$B$2152:$N$4324,8,FALSE),"")</f>
        <v>SIM</v>
      </c>
      <c r="J2116" s="83" t="str">
        <f>IF(H2116="RPPS",VLOOKUP(A2116,' Legislação Benef - GESCON'!$B$4:$I$2159,3,FALSE),"")</f>
        <v>NÃO</v>
      </c>
      <c r="K2116" s="83" t="str">
        <f>IF(H2116="RPPS",VLOOKUP(A2116,' Legislação Benef - GESCON'!$B$4:$I$2159,6,FALSE),"")</f>
        <v>SIM</v>
      </c>
      <c r="L2116" s="83" t="str">
        <f>IF(H2116="RPPS",IFERROR(IF(VLOOKUP(A2116,'Suspensão de repasses - GESCON'!$D$3:$J$1048576,7,FALSE)="Validada","SIM","NÃO"),"NÃO"),"")</f>
        <v>NÃO</v>
      </c>
    </row>
    <row r="2117" spans="1:12" s="19" customFormat="1" ht="15" hidden="1" customHeight="1" x14ac:dyDescent="0.25">
      <c r="A2117" s="88" t="s">
        <v>7484</v>
      </c>
      <c r="B2117" s="40" t="s">
        <v>1356</v>
      </c>
      <c r="C2117" s="82" t="s">
        <v>10959</v>
      </c>
      <c r="D2117" s="82"/>
      <c r="E2117" s="82"/>
      <c r="F2117" s="82"/>
      <c r="G2117" s="82"/>
      <c r="H2117" s="40" t="s">
        <v>4</v>
      </c>
      <c r="I2117" s="83" t="str">
        <f>IFERROR(VLOOKUP(A2117,'Alíquotas - CADPREV'!$B$2152:$N$4324,8,FALSE),"")</f>
        <v/>
      </c>
      <c r="J2117" s="83" t="str">
        <f>IF(H2117="RPPS",VLOOKUP(A2117,' Legislação Benef - GESCON'!$B$4:$I$2159,3,FALSE),"")</f>
        <v/>
      </c>
      <c r="K2117" s="83" t="str">
        <f>IF(H2117="RPPS",VLOOKUP(A2117,' Legislação Benef - GESCON'!$B$4:$I$2159,6,FALSE),"")</f>
        <v/>
      </c>
      <c r="L2117" s="83" t="str">
        <f>IF(H2117="RPPS",IFERROR(IF(VLOOKUP(A2117,'Suspensão de repasses - GESCON'!$D$3:$J$1048576,7,FALSE)="Validada","SIM","NÃO"),"NÃO"),"")</f>
        <v/>
      </c>
    </row>
    <row r="2118" spans="1:12" s="19" customFormat="1" ht="15" hidden="1" customHeight="1" x14ac:dyDescent="0.25">
      <c r="A2118" s="88" t="s">
        <v>7485</v>
      </c>
      <c r="B2118" s="40" t="s">
        <v>4289</v>
      </c>
      <c r="C2118" s="82" t="s">
        <v>10959</v>
      </c>
      <c r="D2118" s="82"/>
      <c r="E2118" s="82"/>
      <c r="F2118" s="82"/>
      <c r="G2118" s="82"/>
      <c r="H2118" s="40" t="s">
        <v>4</v>
      </c>
      <c r="I2118" s="83" t="str">
        <f>IFERROR(VLOOKUP(A2118,'Alíquotas - CADPREV'!$B$2152:$N$4324,8,FALSE),"")</f>
        <v/>
      </c>
      <c r="J2118" s="83" t="str">
        <f>IF(H2118="RPPS",VLOOKUP(A2118,' Legislação Benef - GESCON'!$B$4:$I$2159,3,FALSE),"")</f>
        <v/>
      </c>
      <c r="K2118" s="83" t="str">
        <f>IF(H2118="RPPS",VLOOKUP(A2118,' Legislação Benef - GESCON'!$B$4:$I$2159,6,FALSE),"")</f>
        <v/>
      </c>
      <c r="L2118" s="83" t="str">
        <f>IF(H2118="RPPS",IFERROR(IF(VLOOKUP(A2118,'Suspensão de repasses - GESCON'!$D$3:$J$1048576,7,FALSE)="Validada","SIM","NÃO"),"NÃO"),"")</f>
        <v/>
      </c>
    </row>
    <row r="2119" spans="1:12" s="19" customFormat="1" ht="15" hidden="1" customHeight="1" x14ac:dyDescent="0.25">
      <c r="A2119" s="88" t="s">
        <v>7486</v>
      </c>
      <c r="B2119" s="40" t="s">
        <v>634</v>
      </c>
      <c r="C2119" s="82" t="s">
        <v>10959</v>
      </c>
      <c r="D2119" s="82"/>
      <c r="E2119" s="82"/>
      <c r="F2119" s="82"/>
      <c r="G2119" s="82"/>
      <c r="H2119" s="40" t="s">
        <v>4</v>
      </c>
      <c r="I2119" s="83" t="str">
        <f>IFERROR(VLOOKUP(A2119,'Alíquotas - CADPREV'!$B$2152:$N$4324,8,FALSE),"")</f>
        <v/>
      </c>
      <c r="J2119" s="83" t="str">
        <f>IF(H2119="RPPS",VLOOKUP(A2119,' Legislação Benef - GESCON'!$B$4:$I$2159,3,FALSE),"")</f>
        <v/>
      </c>
      <c r="K2119" s="83" t="str">
        <f>IF(H2119="RPPS",VLOOKUP(A2119,' Legislação Benef - GESCON'!$B$4:$I$2159,6,FALSE),"")</f>
        <v/>
      </c>
      <c r="L2119" s="83" t="str">
        <f>IF(H2119="RPPS",IFERROR(IF(VLOOKUP(A2119,'Suspensão de repasses - GESCON'!$D$3:$J$1048576,7,FALSE)="Validada","SIM","NÃO"),"NÃO"),"")</f>
        <v/>
      </c>
    </row>
    <row r="2120" spans="1:12" s="19" customFormat="1" ht="15" hidden="1" customHeight="1" x14ac:dyDescent="0.25">
      <c r="A2120" s="88" t="s">
        <v>7487</v>
      </c>
      <c r="B2120" s="40" t="s">
        <v>2554</v>
      </c>
      <c r="C2120" s="82" t="s">
        <v>10959</v>
      </c>
      <c r="D2120" s="82"/>
      <c r="E2120" s="82"/>
      <c r="F2120" s="82"/>
      <c r="G2120" s="82"/>
      <c r="H2120" s="40" t="s">
        <v>4</v>
      </c>
      <c r="I2120" s="83" t="str">
        <f>IFERROR(VLOOKUP(A2120,'Alíquotas - CADPREV'!$B$2152:$N$4324,8,FALSE),"")</f>
        <v/>
      </c>
      <c r="J2120" s="83" t="str">
        <f>IF(H2120="RPPS",VLOOKUP(A2120,' Legislação Benef - GESCON'!$B$4:$I$2159,3,FALSE),"")</f>
        <v/>
      </c>
      <c r="K2120" s="83" t="str">
        <f>IF(H2120="RPPS",VLOOKUP(A2120,' Legislação Benef - GESCON'!$B$4:$I$2159,6,FALSE),"")</f>
        <v/>
      </c>
      <c r="L2120" s="83" t="str">
        <f>IF(H2120="RPPS",IFERROR(IF(VLOOKUP(A2120,'Suspensão de repasses - GESCON'!$D$3:$J$1048576,7,FALSE)="Validada","SIM","NÃO"),"NÃO"),"")</f>
        <v/>
      </c>
    </row>
    <row r="2121" spans="1:12" s="19" customFormat="1" ht="15" hidden="1" customHeight="1" x14ac:dyDescent="0.25">
      <c r="A2121" s="88" t="s">
        <v>7488</v>
      </c>
      <c r="B2121" s="40" t="s">
        <v>215</v>
      </c>
      <c r="C2121" s="82" t="s">
        <v>10959</v>
      </c>
      <c r="D2121" s="82"/>
      <c r="E2121" s="82"/>
      <c r="F2121" s="82"/>
      <c r="G2121" s="82"/>
      <c r="H2121" s="40" t="s">
        <v>4</v>
      </c>
      <c r="I2121" s="83" t="str">
        <f>IFERROR(VLOOKUP(A2121,'Alíquotas - CADPREV'!$B$2152:$N$4324,8,FALSE),"")</f>
        <v/>
      </c>
      <c r="J2121" s="83" t="str">
        <f>IF(H2121="RPPS",VLOOKUP(A2121,' Legislação Benef - GESCON'!$B$4:$I$2159,3,FALSE),"")</f>
        <v/>
      </c>
      <c r="K2121" s="83" t="str">
        <f>IF(H2121="RPPS",VLOOKUP(A2121,' Legislação Benef - GESCON'!$B$4:$I$2159,6,FALSE),"")</f>
        <v/>
      </c>
      <c r="L2121" s="83" t="str">
        <f>IF(H2121="RPPS",IFERROR(IF(VLOOKUP(A2121,'Suspensão de repasses - GESCON'!$D$3:$J$1048576,7,FALSE)="Validada","SIM","NÃO"),"NÃO"),"")</f>
        <v/>
      </c>
    </row>
    <row r="2122" spans="1:12" s="19" customFormat="1" ht="15" hidden="1" customHeight="1" x14ac:dyDescent="0.25">
      <c r="A2122" s="88" t="s">
        <v>7489</v>
      </c>
      <c r="B2122" s="40" t="s">
        <v>215</v>
      </c>
      <c r="C2122" s="82" t="s">
        <v>10959</v>
      </c>
      <c r="D2122" s="82"/>
      <c r="E2122" s="82"/>
      <c r="F2122" s="82"/>
      <c r="G2122" s="82"/>
      <c r="H2122" s="40" t="s">
        <v>4</v>
      </c>
      <c r="I2122" s="83" t="str">
        <f>IFERROR(VLOOKUP(A2122,'Alíquotas - CADPREV'!$B$2152:$N$4324,8,FALSE),"")</f>
        <v/>
      </c>
      <c r="J2122" s="83" t="str">
        <f>IF(H2122="RPPS",VLOOKUP(A2122,' Legislação Benef - GESCON'!$B$4:$I$2159,3,FALSE),"")</f>
        <v/>
      </c>
      <c r="K2122" s="83" t="str">
        <f>IF(H2122="RPPS",VLOOKUP(A2122,' Legislação Benef - GESCON'!$B$4:$I$2159,6,FALSE),"")</f>
        <v/>
      </c>
      <c r="L2122" s="83" t="str">
        <f>IF(H2122="RPPS",IFERROR(IF(VLOOKUP(A2122,'Suspensão de repasses - GESCON'!$D$3:$J$1048576,7,FALSE)="Validada","SIM","NÃO"),"NÃO"),"")</f>
        <v/>
      </c>
    </row>
    <row r="2123" spans="1:12" s="19" customFormat="1" ht="15" hidden="1" customHeight="1" x14ac:dyDescent="0.25">
      <c r="A2123" s="88" t="s">
        <v>7490</v>
      </c>
      <c r="B2123" s="40" t="s">
        <v>4289</v>
      </c>
      <c r="C2123" s="82" t="s">
        <v>10959</v>
      </c>
      <c r="D2123" s="82"/>
      <c r="E2123" s="82"/>
      <c r="F2123" s="82"/>
      <c r="G2123" s="82"/>
      <c r="H2123" s="40" t="s">
        <v>4</v>
      </c>
      <c r="I2123" s="83" t="str">
        <f>IFERROR(VLOOKUP(A2123,'Alíquotas - CADPREV'!$B$2152:$N$4324,8,FALSE),"")</f>
        <v/>
      </c>
      <c r="J2123" s="83" t="str">
        <f>IF(H2123="RPPS",VLOOKUP(A2123,' Legislação Benef - GESCON'!$B$4:$I$2159,3,FALSE),"")</f>
        <v/>
      </c>
      <c r="K2123" s="83" t="str">
        <f>IF(H2123="RPPS",VLOOKUP(A2123,' Legislação Benef - GESCON'!$B$4:$I$2159,6,FALSE),"")</f>
        <v/>
      </c>
      <c r="L2123" s="83" t="str">
        <f>IF(H2123="RPPS",IFERROR(IF(VLOOKUP(A2123,'Suspensão de repasses - GESCON'!$D$3:$J$1048576,7,FALSE)="Validada","SIM","NÃO"),"NÃO"),"")</f>
        <v/>
      </c>
    </row>
    <row r="2124" spans="1:12" s="19" customFormat="1" ht="15" customHeight="1" x14ac:dyDescent="0.25">
      <c r="A2124" s="88" t="s">
        <v>7491</v>
      </c>
      <c r="B2124" s="40" t="s">
        <v>215</v>
      </c>
      <c r="C2124" s="82" t="s">
        <v>10958</v>
      </c>
      <c r="D2124" s="82">
        <v>730</v>
      </c>
      <c r="E2124" s="82">
        <v>32</v>
      </c>
      <c r="F2124" s="82">
        <v>11</v>
      </c>
      <c r="G2124" s="82">
        <v>773</v>
      </c>
      <c r="H2124" s="40" t="s">
        <v>2</v>
      </c>
      <c r="I2124" s="83" t="str">
        <f>IFERROR(VLOOKUP(A2124,'Alíquotas - CADPREV'!$B$2152:$N$4324,8,FALSE),"")</f>
        <v>NÃO</v>
      </c>
      <c r="J2124" s="83" t="str">
        <f>IF(H2124="RPPS",VLOOKUP(A2124,' Legislação Benef - GESCON'!$B$4:$I$2159,3,FALSE),"")</f>
        <v>NÃO</v>
      </c>
      <c r="K2124" s="83" t="str">
        <f>IF(H2124="RPPS",VLOOKUP(A2124,' Legislação Benef - GESCON'!$B$4:$I$2159,6,FALSE),"")</f>
        <v>NÃO</v>
      </c>
      <c r="L2124" s="83" t="str">
        <f>IF(H2124="RPPS",IFERROR(IF(VLOOKUP(A2124,'Suspensão de repasses - GESCON'!$D$3:$J$1048576,7,FALSE)="Validada","SIM","NÃO"),"NÃO"),"")</f>
        <v>NÃO</v>
      </c>
    </row>
    <row r="2125" spans="1:12" s="19" customFormat="1" ht="15" hidden="1" customHeight="1" x14ac:dyDescent="0.25">
      <c r="A2125" s="88" t="s">
        <v>7492</v>
      </c>
      <c r="B2125" s="40" t="s">
        <v>215</v>
      </c>
      <c r="C2125" s="82" t="s">
        <v>10959</v>
      </c>
      <c r="D2125" s="82"/>
      <c r="E2125" s="82"/>
      <c r="F2125" s="82"/>
      <c r="G2125" s="82"/>
      <c r="H2125" s="40" t="s">
        <v>4</v>
      </c>
      <c r="I2125" s="83" t="str">
        <f>IFERROR(VLOOKUP(A2125,'Alíquotas - CADPREV'!$B$2152:$N$4324,8,FALSE),"")</f>
        <v/>
      </c>
      <c r="J2125" s="83" t="str">
        <f>IF(H2125="RPPS",VLOOKUP(A2125,' Legislação Benef - GESCON'!$B$4:$I$2159,3,FALSE),"")</f>
        <v/>
      </c>
      <c r="K2125" s="83" t="str">
        <f>IF(H2125="RPPS",VLOOKUP(A2125,' Legislação Benef - GESCON'!$B$4:$I$2159,6,FALSE),"")</f>
        <v/>
      </c>
      <c r="L2125" s="83" t="str">
        <f>IF(H2125="RPPS",IFERROR(IF(VLOOKUP(A2125,'Suspensão de repasses - GESCON'!$D$3:$J$1048576,7,FALSE)="Validada","SIM","NÃO"),"NÃO"),"")</f>
        <v/>
      </c>
    </row>
    <row r="2126" spans="1:12" s="19" customFormat="1" ht="15" customHeight="1" x14ac:dyDescent="0.25">
      <c r="A2126" s="88" t="s">
        <v>7493</v>
      </c>
      <c r="B2126" s="40" t="s">
        <v>634</v>
      </c>
      <c r="C2126" s="82" t="s">
        <v>10958</v>
      </c>
      <c r="D2126" s="82">
        <v>551</v>
      </c>
      <c r="E2126" s="82">
        <v>4</v>
      </c>
      <c r="F2126" s="82">
        <v>2</v>
      </c>
      <c r="G2126" s="82">
        <v>557</v>
      </c>
      <c r="H2126" s="40" t="s">
        <v>2</v>
      </c>
      <c r="I2126" s="83" t="str">
        <f>IFERROR(VLOOKUP(A2126,'Alíquotas - CADPREV'!$B$2152:$N$4324,8,FALSE),"")</f>
        <v>NÃO</v>
      </c>
      <c r="J2126" s="83" t="str">
        <f>IF(H2126="RPPS",VLOOKUP(A2126,' Legislação Benef - GESCON'!$B$4:$I$2159,3,FALSE),"")</f>
        <v>NÃO</v>
      </c>
      <c r="K2126" s="83" t="str">
        <f>IF(H2126="RPPS",VLOOKUP(A2126,' Legislação Benef - GESCON'!$B$4:$I$2159,6,FALSE),"")</f>
        <v>NÃO</v>
      </c>
      <c r="L2126" s="83" t="str">
        <f>IF(H2126="RPPS",IFERROR(IF(VLOOKUP(A2126,'Suspensão de repasses - GESCON'!$D$3:$J$1048576,7,FALSE)="Validada","SIM","NÃO"),"NÃO"),"")</f>
        <v>NÃO</v>
      </c>
    </row>
    <row r="2127" spans="1:12" s="19" customFormat="1" ht="15" customHeight="1" x14ac:dyDescent="0.25">
      <c r="A2127" s="88" t="s">
        <v>7494</v>
      </c>
      <c r="B2127" s="40" t="s">
        <v>2758</v>
      </c>
      <c r="C2127" s="82" t="s">
        <v>10958</v>
      </c>
      <c r="D2127" s="82">
        <v>562</v>
      </c>
      <c r="E2127" s="82">
        <v>173</v>
      </c>
      <c r="F2127" s="82">
        <v>28</v>
      </c>
      <c r="G2127" s="82">
        <v>763</v>
      </c>
      <c r="H2127" s="40" t="s">
        <v>2</v>
      </c>
      <c r="I2127" s="83" t="str">
        <f>IFERROR(VLOOKUP(A2127,'Alíquotas - CADPREV'!$B$2152:$N$4324,8,FALSE),"")</f>
        <v>NÃO</v>
      </c>
      <c r="J2127" s="83" t="str">
        <f>IF(H2127="RPPS",VLOOKUP(A2127,' Legislação Benef - GESCON'!$B$4:$I$2159,3,FALSE),"")</f>
        <v>NÃO</v>
      </c>
      <c r="K2127" s="83" t="str">
        <f>IF(H2127="RPPS",VLOOKUP(A2127,' Legislação Benef - GESCON'!$B$4:$I$2159,6,FALSE),"")</f>
        <v>NÃO</v>
      </c>
      <c r="L2127" s="83" t="str">
        <f>IF(H2127="RPPS",IFERROR(IF(VLOOKUP(A2127,'Suspensão de repasses - GESCON'!$D$3:$J$1048576,7,FALSE)="Validada","SIM","NÃO"),"NÃO"),"")</f>
        <v>NÃO</v>
      </c>
    </row>
    <row r="2128" spans="1:12" s="19" customFormat="1" ht="15" hidden="1" customHeight="1" x14ac:dyDescent="0.25">
      <c r="A2128" s="88" t="s">
        <v>7495</v>
      </c>
      <c r="B2128" s="40" t="s">
        <v>215</v>
      </c>
      <c r="C2128" s="82" t="s">
        <v>10959</v>
      </c>
      <c r="D2128" s="82"/>
      <c r="E2128" s="82"/>
      <c r="F2128" s="82"/>
      <c r="G2128" s="82"/>
      <c r="H2128" s="40" t="s">
        <v>4</v>
      </c>
      <c r="I2128" s="83" t="str">
        <f>IFERROR(VLOOKUP(A2128,'Alíquotas - CADPREV'!$B$2152:$N$4324,8,FALSE),"")</f>
        <v/>
      </c>
      <c r="J2128" s="83" t="str">
        <f>IF(H2128="RPPS",VLOOKUP(A2128,' Legislação Benef - GESCON'!$B$4:$I$2159,3,FALSE),"")</f>
        <v/>
      </c>
      <c r="K2128" s="83" t="str">
        <f>IF(H2128="RPPS",VLOOKUP(A2128,' Legislação Benef - GESCON'!$B$4:$I$2159,6,FALSE),"")</f>
        <v/>
      </c>
      <c r="L2128" s="83" t="str">
        <f>IF(H2128="RPPS",IFERROR(IF(VLOOKUP(A2128,'Suspensão de repasses - GESCON'!$D$3:$J$1048576,7,FALSE)="Validada","SIM","NÃO"),"NÃO"),"")</f>
        <v/>
      </c>
    </row>
    <row r="2129" spans="1:12" s="19" customFormat="1" ht="15" hidden="1" customHeight="1" x14ac:dyDescent="0.25">
      <c r="A2129" s="88" t="s">
        <v>7496</v>
      </c>
      <c r="B2129" s="40" t="s">
        <v>215</v>
      </c>
      <c r="C2129" s="82" t="s">
        <v>10959</v>
      </c>
      <c r="D2129" s="82"/>
      <c r="E2129" s="82"/>
      <c r="F2129" s="82"/>
      <c r="G2129" s="82"/>
      <c r="H2129" s="40" t="s">
        <v>4</v>
      </c>
      <c r="I2129" s="83" t="str">
        <f>IFERROR(VLOOKUP(A2129,'Alíquotas - CADPREV'!$B$2152:$N$4324,8,FALSE),"")</f>
        <v/>
      </c>
      <c r="J2129" s="83" t="str">
        <f>IF(H2129="RPPS",VLOOKUP(A2129,' Legislação Benef - GESCON'!$B$4:$I$2159,3,FALSE),"")</f>
        <v/>
      </c>
      <c r="K2129" s="83" t="str">
        <f>IF(H2129="RPPS",VLOOKUP(A2129,' Legislação Benef - GESCON'!$B$4:$I$2159,6,FALSE),"")</f>
        <v/>
      </c>
      <c r="L2129" s="83" t="str">
        <f>IF(H2129="RPPS",IFERROR(IF(VLOOKUP(A2129,'Suspensão de repasses - GESCON'!$D$3:$J$1048576,7,FALSE)="Validada","SIM","NÃO"),"NÃO"),"")</f>
        <v/>
      </c>
    </row>
    <row r="2130" spans="1:12" s="19" customFormat="1" ht="15" customHeight="1" x14ac:dyDescent="0.25">
      <c r="A2130" s="88" t="s">
        <v>7497</v>
      </c>
      <c r="B2130" s="40" t="s">
        <v>3143</v>
      </c>
      <c r="C2130" s="82" t="s">
        <v>10958</v>
      </c>
      <c r="D2130" s="82">
        <v>1502</v>
      </c>
      <c r="E2130" s="82">
        <v>438</v>
      </c>
      <c r="F2130" s="82">
        <v>103</v>
      </c>
      <c r="G2130" s="82">
        <v>2043</v>
      </c>
      <c r="H2130" s="40" t="s">
        <v>2</v>
      </c>
      <c r="I2130" s="83" t="str">
        <f>IFERROR(VLOOKUP(A2130,'Alíquotas - CADPREV'!$B$2152:$N$4324,8,FALSE),"")</f>
        <v>NÃO</v>
      </c>
      <c r="J2130" s="83" t="str">
        <f>IF(H2130="RPPS",VLOOKUP(A2130,' Legislação Benef - GESCON'!$B$4:$I$2159,3,FALSE),"")</f>
        <v>NÃO</v>
      </c>
      <c r="K2130" s="83" t="str">
        <f>IF(H2130="RPPS",VLOOKUP(A2130,' Legislação Benef - GESCON'!$B$4:$I$2159,6,FALSE),"")</f>
        <v>NÃO</v>
      </c>
      <c r="L2130" s="83" t="str">
        <f>IF(H2130="RPPS",IFERROR(IF(VLOOKUP(A2130,'Suspensão de repasses - GESCON'!$D$3:$J$1048576,7,FALSE)="Validada","SIM","NÃO"),"NÃO"),"")</f>
        <v>NÃO</v>
      </c>
    </row>
    <row r="2131" spans="1:12" s="19" customFormat="1" ht="15" hidden="1" customHeight="1" x14ac:dyDescent="0.25">
      <c r="A2131" s="88" t="s">
        <v>7498</v>
      </c>
      <c r="B2131" s="40" t="s">
        <v>215</v>
      </c>
      <c r="C2131" s="82" t="s">
        <v>10959</v>
      </c>
      <c r="D2131" s="82"/>
      <c r="E2131" s="82"/>
      <c r="F2131" s="82"/>
      <c r="G2131" s="82"/>
      <c r="H2131" s="40" t="s">
        <v>4</v>
      </c>
      <c r="I2131" s="83" t="str">
        <f>IFERROR(VLOOKUP(A2131,'Alíquotas - CADPREV'!$B$2152:$N$4324,8,FALSE),"")</f>
        <v/>
      </c>
      <c r="J2131" s="83" t="str">
        <f>IF(H2131="RPPS",VLOOKUP(A2131,' Legislação Benef - GESCON'!$B$4:$I$2159,3,FALSE),"")</f>
        <v/>
      </c>
      <c r="K2131" s="83" t="str">
        <f>IF(H2131="RPPS",VLOOKUP(A2131,' Legislação Benef - GESCON'!$B$4:$I$2159,6,FALSE),"")</f>
        <v/>
      </c>
      <c r="L2131" s="83" t="str">
        <f>IF(H2131="RPPS",IFERROR(IF(VLOOKUP(A2131,'Suspensão de repasses - GESCON'!$D$3:$J$1048576,7,FALSE)="Validada","SIM","NÃO"),"NÃO"),"")</f>
        <v/>
      </c>
    </row>
    <row r="2132" spans="1:12" s="19" customFormat="1" ht="15" hidden="1" customHeight="1" x14ac:dyDescent="0.25">
      <c r="A2132" s="88" t="s">
        <v>7499</v>
      </c>
      <c r="B2132" s="40" t="s">
        <v>4626</v>
      </c>
      <c r="C2132" s="82" t="s">
        <v>10959</v>
      </c>
      <c r="D2132" s="82"/>
      <c r="E2132" s="82"/>
      <c r="F2132" s="82"/>
      <c r="G2132" s="82"/>
      <c r="H2132" s="40" t="s">
        <v>4</v>
      </c>
      <c r="I2132" s="83" t="str">
        <f>IFERROR(VLOOKUP(A2132,'Alíquotas - CADPREV'!$B$2152:$N$4324,8,FALSE),"")</f>
        <v/>
      </c>
      <c r="J2132" s="83" t="str">
        <f>IF(H2132="RPPS",VLOOKUP(A2132,' Legislação Benef - GESCON'!$B$4:$I$2159,3,FALSE),"")</f>
        <v/>
      </c>
      <c r="K2132" s="83" t="str">
        <f>IF(H2132="RPPS",VLOOKUP(A2132,' Legislação Benef - GESCON'!$B$4:$I$2159,6,FALSE),"")</f>
        <v/>
      </c>
      <c r="L2132" s="83" t="str">
        <f>IF(H2132="RPPS",IFERROR(IF(VLOOKUP(A2132,'Suspensão de repasses - GESCON'!$D$3:$J$1048576,7,FALSE)="Validada","SIM","NÃO"),"NÃO"),"")</f>
        <v/>
      </c>
    </row>
    <row r="2133" spans="1:12" s="19" customFormat="1" ht="15" hidden="1" customHeight="1" x14ac:dyDescent="0.25">
      <c r="A2133" s="88" t="s">
        <v>7500</v>
      </c>
      <c r="B2133" s="40" t="s">
        <v>1356</v>
      </c>
      <c r="C2133" s="82" t="s">
        <v>10959</v>
      </c>
      <c r="D2133" s="82"/>
      <c r="E2133" s="82"/>
      <c r="F2133" s="82"/>
      <c r="G2133" s="82"/>
      <c r="H2133" s="40" t="s">
        <v>4</v>
      </c>
      <c r="I2133" s="83" t="str">
        <f>IFERROR(VLOOKUP(A2133,'Alíquotas - CADPREV'!$B$2152:$N$4324,8,FALSE),"")</f>
        <v/>
      </c>
      <c r="J2133" s="83" t="str">
        <f>IF(H2133="RPPS",VLOOKUP(A2133,' Legislação Benef - GESCON'!$B$4:$I$2159,3,FALSE),"")</f>
        <v/>
      </c>
      <c r="K2133" s="83" t="str">
        <f>IF(H2133="RPPS",VLOOKUP(A2133,' Legislação Benef - GESCON'!$B$4:$I$2159,6,FALSE),"")</f>
        <v/>
      </c>
      <c r="L2133" s="83" t="str">
        <f>IF(H2133="RPPS",IFERROR(IF(VLOOKUP(A2133,'Suspensão de repasses - GESCON'!$D$3:$J$1048576,7,FALSE)="Validada","SIM","NÃO"),"NÃO"),"")</f>
        <v/>
      </c>
    </row>
    <row r="2134" spans="1:12" s="19" customFormat="1" ht="15" hidden="1" customHeight="1" x14ac:dyDescent="0.25">
      <c r="A2134" s="88" t="s">
        <v>7501</v>
      </c>
      <c r="B2134" s="40" t="s">
        <v>1356</v>
      </c>
      <c r="C2134" s="82" t="s">
        <v>10959</v>
      </c>
      <c r="D2134" s="82"/>
      <c r="E2134" s="82"/>
      <c r="F2134" s="82"/>
      <c r="G2134" s="82"/>
      <c r="H2134" s="40" t="s">
        <v>4</v>
      </c>
      <c r="I2134" s="83" t="str">
        <f>IFERROR(VLOOKUP(A2134,'Alíquotas - CADPREV'!$B$2152:$N$4324,8,FALSE),"")</f>
        <v/>
      </c>
      <c r="J2134" s="83" t="str">
        <f>IF(H2134="RPPS",VLOOKUP(A2134,' Legislação Benef - GESCON'!$B$4:$I$2159,3,FALSE),"")</f>
        <v/>
      </c>
      <c r="K2134" s="83" t="str">
        <f>IF(H2134="RPPS",VLOOKUP(A2134,' Legislação Benef - GESCON'!$B$4:$I$2159,6,FALSE),"")</f>
        <v/>
      </c>
      <c r="L2134" s="83" t="str">
        <f>IF(H2134="RPPS",IFERROR(IF(VLOOKUP(A2134,'Suspensão de repasses - GESCON'!$D$3:$J$1048576,7,FALSE)="Validada","SIM","NÃO"),"NÃO"),"")</f>
        <v/>
      </c>
    </row>
    <row r="2135" spans="1:12" s="19" customFormat="1" ht="15" customHeight="1" x14ac:dyDescent="0.25">
      <c r="A2135" s="88" t="s">
        <v>7502</v>
      </c>
      <c r="B2135" s="40" t="s">
        <v>821</v>
      </c>
      <c r="C2135" s="82" t="s">
        <v>10958</v>
      </c>
      <c r="D2135" s="82">
        <v>333</v>
      </c>
      <c r="E2135" s="82">
        <v>134</v>
      </c>
      <c r="F2135" s="82">
        <v>27</v>
      </c>
      <c r="G2135" s="82">
        <v>494</v>
      </c>
      <c r="H2135" s="40" t="s">
        <v>2</v>
      </c>
      <c r="I2135" s="83" t="str">
        <f>IFERROR(VLOOKUP(A2135,'Alíquotas - CADPREV'!$B$2152:$N$4324,8,FALSE),"")</f>
        <v>NÃO</v>
      </c>
      <c r="J2135" s="83" t="str">
        <f>IF(H2135="RPPS",VLOOKUP(A2135,' Legislação Benef - GESCON'!$B$4:$I$2159,3,FALSE),"")</f>
        <v>NÃO</v>
      </c>
      <c r="K2135" s="83" t="str">
        <f>IF(H2135="RPPS",VLOOKUP(A2135,' Legislação Benef - GESCON'!$B$4:$I$2159,6,FALSE),"")</f>
        <v>NÃO</v>
      </c>
      <c r="L2135" s="83" t="str">
        <f>IF(H2135="RPPS",IFERROR(IF(VLOOKUP(A2135,'Suspensão de repasses - GESCON'!$D$3:$J$1048576,7,FALSE)="Validada","SIM","NÃO"),"NÃO"),"")</f>
        <v>NÃO</v>
      </c>
    </row>
    <row r="2136" spans="1:12" s="19" customFormat="1" ht="15" customHeight="1" x14ac:dyDescent="0.25">
      <c r="A2136" s="88" t="s">
        <v>7503</v>
      </c>
      <c r="B2136" s="40" t="s">
        <v>3812</v>
      </c>
      <c r="C2136" s="82" t="s">
        <v>10958</v>
      </c>
      <c r="D2136" s="82">
        <v>178</v>
      </c>
      <c r="E2136" s="82">
        <v>78</v>
      </c>
      <c r="F2136" s="82">
        <v>12</v>
      </c>
      <c r="G2136" s="82">
        <v>268</v>
      </c>
      <c r="H2136" s="40" t="s">
        <v>2</v>
      </c>
      <c r="I2136" s="83" t="str">
        <f>IFERROR(VLOOKUP(A2136,'Alíquotas - CADPREV'!$B$2152:$N$4324,8,FALSE),"")</f>
        <v>SIM</v>
      </c>
      <c r="J2136" s="83" t="str">
        <f>IF(H2136="RPPS",VLOOKUP(A2136,' Legislação Benef - GESCON'!$B$4:$I$2159,3,FALSE),"")</f>
        <v>NÃO</v>
      </c>
      <c r="K2136" s="83" t="str">
        <f>IF(H2136="RPPS",VLOOKUP(A2136,' Legislação Benef - GESCON'!$B$4:$I$2159,6,FALSE),"")</f>
        <v>SIM</v>
      </c>
      <c r="L2136" s="83" t="str">
        <f>IF(H2136="RPPS",IFERROR(IF(VLOOKUP(A2136,'Suspensão de repasses - GESCON'!$D$3:$J$1048576,7,FALSE)="Validada","SIM","NÃO"),"NÃO"),"")</f>
        <v>NÃO</v>
      </c>
    </row>
    <row r="2137" spans="1:12" s="19" customFormat="1" ht="15" customHeight="1" x14ac:dyDescent="0.25">
      <c r="A2137" s="88" t="s">
        <v>7504</v>
      </c>
      <c r="B2137" s="40" t="s">
        <v>2758</v>
      </c>
      <c r="C2137" s="82" t="s">
        <v>10958</v>
      </c>
      <c r="D2137" s="82">
        <v>179</v>
      </c>
      <c r="E2137" s="82">
        <v>95</v>
      </c>
      <c r="F2137" s="82">
        <v>9</v>
      </c>
      <c r="G2137" s="82">
        <v>283</v>
      </c>
      <c r="H2137" s="40" t="s">
        <v>2</v>
      </c>
      <c r="I2137" s="83" t="str">
        <f>IFERROR(VLOOKUP(A2137,'Alíquotas - CADPREV'!$B$2152:$N$4324,8,FALSE),"")</f>
        <v>NÃO</v>
      </c>
      <c r="J2137" s="83" t="str">
        <f>IF(H2137="RPPS",VLOOKUP(A2137,' Legislação Benef - GESCON'!$B$4:$I$2159,3,FALSE),"")</f>
        <v>NÃO</v>
      </c>
      <c r="K2137" s="83" t="str">
        <f>IF(H2137="RPPS",VLOOKUP(A2137,' Legislação Benef - GESCON'!$B$4:$I$2159,6,FALSE),"")</f>
        <v>NÃO</v>
      </c>
      <c r="L2137" s="83" t="str">
        <f>IF(H2137="RPPS",IFERROR(IF(VLOOKUP(A2137,'Suspensão de repasses - GESCON'!$D$3:$J$1048576,7,FALSE)="Validada","SIM","NÃO"),"NÃO"),"")</f>
        <v>NÃO</v>
      </c>
    </row>
    <row r="2138" spans="1:12" s="19" customFormat="1" ht="15" hidden="1" customHeight="1" x14ac:dyDescent="0.25">
      <c r="A2138" s="88" t="s">
        <v>7505</v>
      </c>
      <c r="B2138" s="40" t="s">
        <v>4289</v>
      </c>
      <c r="C2138" s="82" t="s">
        <v>10959</v>
      </c>
      <c r="D2138" s="82"/>
      <c r="E2138" s="82"/>
      <c r="F2138" s="82"/>
      <c r="G2138" s="82"/>
      <c r="H2138" s="40" t="s">
        <v>4</v>
      </c>
      <c r="I2138" s="83" t="str">
        <f>IFERROR(VLOOKUP(A2138,'Alíquotas - CADPREV'!$B$2152:$N$4324,8,FALSE),"")</f>
        <v/>
      </c>
      <c r="J2138" s="83" t="str">
        <f>IF(H2138="RPPS",VLOOKUP(A2138,' Legislação Benef - GESCON'!$B$4:$I$2159,3,FALSE),"")</f>
        <v/>
      </c>
      <c r="K2138" s="83" t="str">
        <f>IF(H2138="RPPS",VLOOKUP(A2138,' Legislação Benef - GESCON'!$B$4:$I$2159,6,FALSE),"")</f>
        <v/>
      </c>
      <c r="L2138" s="83" t="str">
        <f>IF(H2138="RPPS",IFERROR(IF(VLOOKUP(A2138,'Suspensão de repasses - GESCON'!$D$3:$J$1048576,7,FALSE)="Validada","SIM","NÃO"),"NÃO"),"")</f>
        <v/>
      </c>
    </row>
    <row r="2139" spans="1:12" s="19" customFormat="1" ht="15" hidden="1" customHeight="1" x14ac:dyDescent="0.25">
      <c r="A2139" s="88" t="s">
        <v>7506</v>
      </c>
      <c r="B2139" s="40" t="s">
        <v>215</v>
      </c>
      <c r="C2139" s="82" t="s">
        <v>10959</v>
      </c>
      <c r="D2139" s="82"/>
      <c r="E2139" s="82"/>
      <c r="F2139" s="82"/>
      <c r="G2139" s="82"/>
      <c r="H2139" s="40" t="s">
        <v>4</v>
      </c>
      <c r="I2139" s="83" t="str">
        <f>IFERROR(VLOOKUP(A2139,'Alíquotas - CADPREV'!$B$2152:$N$4324,8,FALSE),"")</f>
        <v/>
      </c>
      <c r="J2139" s="83" t="str">
        <f>IF(H2139="RPPS",VLOOKUP(A2139,' Legislação Benef - GESCON'!$B$4:$I$2159,3,FALSE),"")</f>
        <v/>
      </c>
      <c r="K2139" s="83" t="str">
        <f>IF(H2139="RPPS",VLOOKUP(A2139,' Legislação Benef - GESCON'!$B$4:$I$2159,6,FALSE),"")</f>
        <v/>
      </c>
      <c r="L2139" s="83" t="str">
        <f>IF(H2139="RPPS",IFERROR(IF(VLOOKUP(A2139,'Suspensão de repasses - GESCON'!$D$3:$J$1048576,7,FALSE)="Validada","SIM","NÃO"),"NÃO"),"")</f>
        <v/>
      </c>
    </row>
    <row r="2140" spans="1:12" s="19" customFormat="1" ht="15" hidden="1" customHeight="1" x14ac:dyDescent="0.25">
      <c r="A2140" s="88" t="s">
        <v>7507</v>
      </c>
      <c r="B2140" s="40" t="s">
        <v>215</v>
      </c>
      <c r="C2140" s="82" t="s">
        <v>10959</v>
      </c>
      <c r="D2140" s="82"/>
      <c r="E2140" s="82"/>
      <c r="F2140" s="82"/>
      <c r="G2140" s="82"/>
      <c r="H2140" s="40" t="s">
        <v>4</v>
      </c>
      <c r="I2140" s="83" t="str">
        <f>IFERROR(VLOOKUP(A2140,'Alíquotas - CADPREV'!$B$2152:$N$4324,8,FALSE),"")</f>
        <v/>
      </c>
      <c r="J2140" s="83" t="str">
        <f>IF(H2140="RPPS",VLOOKUP(A2140,' Legislação Benef - GESCON'!$B$4:$I$2159,3,FALSE),"")</f>
        <v/>
      </c>
      <c r="K2140" s="83" t="str">
        <f>IF(H2140="RPPS",VLOOKUP(A2140,' Legislação Benef - GESCON'!$B$4:$I$2159,6,FALSE),"")</f>
        <v/>
      </c>
      <c r="L2140" s="83" t="str">
        <f>IF(H2140="RPPS",IFERROR(IF(VLOOKUP(A2140,'Suspensão de repasses - GESCON'!$D$3:$J$1048576,7,FALSE)="Validada","SIM","NÃO"),"NÃO"),"")</f>
        <v/>
      </c>
    </row>
    <row r="2141" spans="1:12" s="19" customFormat="1" ht="15" customHeight="1" x14ac:dyDescent="0.25">
      <c r="A2141" s="88" t="s">
        <v>7508</v>
      </c>
      <c r="B2141" s="40" t="s">
        <v>3812</v>
      </c>
      <c r="C2141" s="82" t="s">
        <v>10958</v>
      </c>
      <c r="D2141" s="82">
        <v>137</v>
      </c>
      <c r="E2141" s="82">
        <v>57</v>
      </c>
      <c r="F2141" s="82">
        <v>9</v>
      </c>
      <c r="G2141" s="82">
        <v>203</v>
      </c>
      <c r="H2141" s="40" t="s">
        <v>2</v>
      </c>
      <c r="I2141" s="83" t="str">
        <f>IFERROR(VLOOKUP(A2141,'Alíquotas - CADPREV'!$B$2152:$N$4324,8,FALSE),"")</f>
        <v>NÃO</v>
      </c>
      <c r="J2141" s="83" t="str">
        <f>IF(H2141="RPPS",VLOOKUP(A2141,' Legislação Benef - GESCON'!$B$4:$I$2159,3,FALSE),"")</f>
        <v>NÃO</v>
      </c>
      <c r="K2141" s="83" t="str">
        <f>IF(H2141="RPPS",VLOOKUP(A2141,' Legislação Benef - GESCON'!$B$4:$I$2159,6,FALSE),"")</f>
        <v>NÃO</v>
      </c>
      <c r="L2141" s="83" t="str">
        <f>IF(H2141="RPPS",IFERROR(IF(VLOOKUP(A2141,'Suspensão de repasses - GESCON'!$D$3:$J$1048576,7,FALSE)="Validada","SIM","NÃO"),"NÃO"),"")</f>
        <v>NÃO</v>
      </c>
    </row>
    <row r="2142" spans="1:12" s="19" customFormat="1" ht="15" hidden="1" customHeight="1" x14ac:dyDescent="0.25">
      <c r="A2142" s="88" t="s">
        <v>7509</v>
      </c>
      <c r="B2142" s="40" t="s">
        <v>4626</v>
      </c>
      <c r="C2142" s="82" t="s">
        <v>10959</v>
      </c>
      <c r="D2142" s="82"/>
      <c r="E2142" s="82"/>
      <c r="F2142" s="82"/>
      <c r="G2142" s="82"/>
      <c r="H2142" s="40" t="s">
        <v>4</v>
      </c>
      <c r="I2142" s="83" t="str">
        <f>IFERROR(VLOOKUP(A2142,'Alíquotas - CADPREV'!$B$2152:$N$4324,8,FALSE),"")</f>
        <v/>
      </c>
      <c r="J2142" s="83" t="str">
        <f>IF(H2142="RPPS",VLOOKUP(A2142,' Legislação Benef - GESCON'!$B$4:$I$2159,3,FALSE),"")</f>
        <v/>
      </c>
      <c r="K2142" s="83" t="str">
        <f>IF(H2142="RPPS",VLOOKUP(A2142,' Legislação Benef - GESCON'!$B$4:$I$2159,6,FALSE),"")</f>
        <v/>
      </c>
      <c r="L2142" s="83" t="str">
        <f>IF(H2142="RPPS",IFERROR(IF(VLOOKUP(A2142,'Suspensão de repasses - GESCON'!$D$3:$J$1048576,7,FALSE)="Validada","SIM","NÃO"),"NÃO"),"")</f>
        <v/>
      </c>
    </row>
    <row r="2143" spans="1:12" s="19" customFormat="1" ht="15" hidden="1" customHeight="1" x14ac:dyDescent="0.25">
      <c r="A2143" s="88" t="s">
        <v>7510</v>
      </c>
      <c r="B2143" s="40" t="s">
        <v>215</v>
      </c>
      <c r="C2143" s="82" t="s">
        <v>10959</v>
      </c>
      <c r="D2143" s="82"/>
      <c r="E2143" s="82"/>
      <c r="F2143" s="82"/>
      <c r="G2143" s="82"/>
      <c r="H2143" s="40" t="s">
        <v>4</v>
      </c>
      <c r="I2143" s="83" t="str">
        <f>IFERROR(VLOOKUP(A2143,'Alíquotas - CADPREV'!$B$2152:$N$4324,8,FALSE),"")</f>
        <v/>
      </c>
      <c r="J2143" s="83" t="str">
        <f>IF(H2143="RPPS",VLOOKUP(A2143,' Legislação Benef - GESCON'!$B$4:$I$2159,3,FALSE),"")</f>
        <v/>
      </c>
      <c r="K2143" s="83" t="str">
        <f>IF(H2143="RPPS",VLOOKUP(A2143,' Legislação Benef - GESCON'!$B$4:$I$2159,6,FALSE),"")</f>
        <v/>
      </c>
      <c r="L2143" s="83" t="str">
        <f>IF(H2143="RPPS",IFERROR(IF(VLOOKUP(A2143,'Suspensão de repasses - GESCON'!$D$3:$J$1048576,7,FALSE)="Validada","SIM","NÃO"),"NÃO"),"")</f>
        <v/>
      </c>
    </row>
    <row r="2144" spans="1:12" s="19" customFormat="1" ht="15" customHeight="1" x14ac:dyDescent="0.25">
      <c r="A2144" s="88" t="s">
        <v>7511</v>
      </c>
      <c r="B2144" s="40" t="s">
        <v>1356</v>
      </c>
      <c r="C2144" s="82" t="s">
        <v>10958</v>
      </c>
      <c r="D2144" s="82">
        <v>3019</v>
      </c>
      <c r="E2144" s="82">
        <v>308</v>
      </c>
      <c r="F2144" s="82">
        <v>91</v>
      </c>
      <c r="G2144" s="82">
        <v>3418</v>
      </c>
      <c r="H2144" s="40" t="s">
        <v>2</v>
      </c>
      <c r="I2144" s="83" t="str">
        <f>IFERROR(VLOOKUP(A2144,'Alíquotas - CADPREV'!$B$2152:$N$4324,8,FALSE),"")</f>
        <v>SIM</v>
      </c>
      <c r="J2144" s="83" t="str">
        <f>IF(H2144="RPPS",VLOOKUP(A2144,' Legislação Benef - GESCON'!$B$4:$I$2159,3,FALSE),"")</f>
        <v>NÃO</v>
      </c>
      <c r="K2144" s="83" t="str">
        <f>IF(H2144="RPPS",VLOOKUP(A2144,' Legislação Benef - GESCON'!$B$4:$I$2159,6,FALSE),"")</f>
        <v>SIM</v>
      </c>
      <c r="L2144" s="83" t="str">
        <f>IF(H2144="RPPS",IFERROR(IF(VLOOKUP(A2144,'Suspensão de repasses - GESCON'!$D$3:$J$1048576,7,FALSE)="Validada","SIM","NÃO"),"NÃO"),"")</f>
        <v>NÃO</v>
      </c>
    </row>
    <row r="2145" spans="1:12" s="19" customFormat="1" ht="15" customHeight="1" x14ac:dyDescent="0.25">
      <c r="A2145" s="88" t="s">
        <v>7512</v>
      </c>
      <c r="B2145" s="40" t="s">
        <v>3812</v>
      </c>
      <c r="C2145" s="82" t="s">
        <v>10958</v>
      </c>
      <c r="D2145" s="82">
        <v>469</v>
      </c>
      <c r="E2145" s="82">
        <v>50</v>
      </c>
      <c r="F2145" s="82">
        <v>25</v>
      </c>
      <c r="G2145" s="82">
        <v>544</v>
      </c>
      <c r="H2145" s="40" t="s">
        <v>2</v>
      </c>
      <c r="I2145" s="83" t="str">
        <f>IFERROR(VLOOKUP(A2145,'Alíquotas - CADPREV'!$B$2152:$N$4324,8,FALSE),"")</f>
        <v>NÃO</v>
      </c>
      <c r="J2145" s="83" t="str">
        <f>IF(H2145="RPPS",VLOOKUP(A2145,' Legislação Benef - GESCON'!$B$4:$I$2159,3,FALSE),"")</f>
        <v>NÃO</v>
      </c>
      <c r="K2145" s="83" t="str">
        <f>IF(H2145="RPPS",VLOOKUP(A2145,' Legislação Benef - GESCON'!$B$4:$I$2159,6,FALSE),"")</f>
        <v>SIM</v>
      </c>
      <c r="L2145" s="83" t="str">
        <f>IF(H2145="RPPS",IFERROR(IF(VLOOKUP(A2145,'Suspensão de repasses - GESCON'!$D$3:$J$1048576,7,FALSE)="Validada","SIM","NÃO"),"NÃO"),"")</f>
        <v>NÃO</v>
      </c>
    </row>
    <row r="2146" spans="1:12" s="19" customFormat="1" ht="15" hidden="1" customHeight="1" x14ac:dyDescent="0.25">
      <c r="A2146" s="88" t="s">
        <v>7513</v>
      </c>
      <c r="B2146" s="40" t="s">
        <v>215</v>
      </c>
      <c r="C2146" s="82" t="s">
        <v>10959</v>
      </c>
      <c r="D2146" s="82"/>
      <c r="E2146" s="82"/>
      <c r="F2146" s="82"/>
      <c r="G2146" s="82"/>
      <c r="H2146" s="40" t="s">
        <v>4</v>
      </c>
      <c r="I2146" s="83" t="str">
        <f>IFERROR(VLOOKUP(A2146,'Alíquotas - CADPREV'!$B$2152:$N$4324,8,FALSE),"")</f>
        <v/>
      </c>
      <c r="J2146" s="83" t="str">
        <f>IF(H2146="RPPS",VLOOKUP(A2146,' Legislação Benef - GESCON'!$B$4:$I$2159,3,FALSE),"")</f>
        <v/>
      </c>
      <c r="K2146" s="83" t="str">
        <f>IF(H2146="RPPS",VLOOKUP(A2146,' Legislação Benef - GESCON'!$B$4:$I$2159,6,FALSE),"")</f>
        <v/>
      </c>
      <c r="L2146" s="83" t="str">
        <f>IF(H2146="RPPS",IFERROR(IF(VLOOKUP(A2146,'Suspensão de repasses - GESCON'!$D$3:$J$1048576,7,FALSE)="Validada","SIM","NÃO"),"NÃO"),"")</f>
        <v/>
      </c>
    </row>
    <row r="2147" spans="1:12" s="19" customFormat="1" ht="15" hidden="1" customHeight="1" x14ac:dyDescent="0.25">
      <c r="A2147" s="88" t="s">
        <v>7514</v>
      </c>
      <c r="B2147" s="40" t="s">
        <v>4626</v>
      </c>
      <c r="C2147" s="82" t="s">
        <v>10959</v>
      </c>
      <c r="D2147" s="82"/>
      <c r="E2147" s="82"/>
      <c r="F2147" s="82"/>
      <c r="G2147" s="82"/>
      <c r="H2147" s="40" t="s">
        <v>4</v>
      </c>
      <c r="I2147" s="83" t="str">
        <f>IFERROR(VLOOKUP(A2147,'Alíquotas - CADPREV'!$B$2152:$N$4324,8,FALSE),"")</f>
        <v/>
      </c>
      <c r="J2147" s="83" t="str">
        <f>IF(H2147="RPPS",VLOOKUP(A2147,' Legislação Benef - GESCON'!$B$4:$I$2159,3,FALSE),"")</f>
        <v/>
      </c>
      <c r="K2147" s="83" t="str">
        <f>IF(H2147="RPPS",VLOOKUP(A2147,' Legislação Benef - GESCON'!$B$4:$I$2159,6,FALSE),"")</f>
        <v/>
      </c>
      <c r="L2147" s="83" t="str">
        <f>IF(H2147="RPPS",IFERROR(IF(VLOOKUP(A2147,'Suspensão de repasses - GESCON'!$D$3:$J$1048576,7,FALSE)="Validada","SIM","NÃO"),"NÃO"),"")</f>
        <v/>
      </c>
    </row>
    <row r="2148" spans="1:12" s="19" customFormat="1" ht="15" hidden="1" customHeight="1" x14ac:dyDescent="0.25">
      <c r="A2148" s="88" t="s">
        <v>7515</v>
      </c>
      <c r="B2148" s="40" t="s">
        <v>821</v>
      </c>
      <c r="C2148" s="82" t="s">
        <v>10959</v>
      </c>
      <c r="D2148" s="82"/>
      <c r="E2148" s="82"/>
      <c r="F2148" s="82"/>
      <c r="G2148" s="82"/>
      <c r="H2148" s="40" t="s">
        <v>4</v>
      </c>
      <c r="I2148" s="83" t="str">
        <f>IFERROR(VLOOKUP(A2148,'Alíquotas - CADPREV'!$B$2152:$N$4324,8,FALSE),"")</f>
        <v/>
      </c>
      <c r="J2148" s="83" t="str">
        <f>IF(H2148="RPPS",VLOOKUP(A2148,' Legislação Benef - GESCON'!$B$4:$I$2159,3,FALSE),"")</f>
        <v/>
      </c>
      <c r="K2148" s="83" t="str">
        <f>IF(H2148="RPPS",VLOOKUP(A2148,' Legislação Benef - GESCON'!$B$4:$I$2159,6,FALSE),"")</f>
        <v/>
      </c>
      <c r="L2148" s="83" t="str">
        <f>IF(H2148="RPPS",IFERROR(IF(VLOOKUP(A2148,'Suspensão de repasses - GESCON'!$D$3:$J$1048576,7,FALSE)="Validada","SIM","NÃO"),"NÃO"),"")</f>
        <v/>
      </c>
    </row>
    <row r="2149" spans="1:12" s="19" customFormat="1" ht="15" hidden="1" customHeight="1" x14ac:dyDescent="0.25">
      <c r="A2149" s="88" t="s">
        <v>7516</v>
      </c>
      <c r="B2149" s="40" t="s">
        <v>215</v>
      </c>
      <c r="C2149" s="82" t="s">
        <v>10959</v>
      </c>
      <c r="D2149" s="82"/>
      <c r="E2149" s="82"/>
      <c r="F2149" s="82"/>
      <c r="G2149" s="82"/>
      <c r="H2149" s="40" t="s">
        <v>4</v>
      </c>
      <c r="I2149" s="83" t="str">
        <f>IFERROR(VLOOKUP(A2149,'Alíquotas - CADPREV'!$B$2152:$N$4324,8,FALSE),"")</f>
        <v/>
      </c>
      <c r="J2149" s="83" t="str">
        <f>IF(H2149="RPPS",VLOOKUP(A2149,' Legislação Benef - GESCON'!$B$4:$I$2159,3,FALSE),"")</f>
        <v/>
      </c>
      <c r="K2149" s="83" t="str">
        <f>IF(H2149="RPPS",VLOOKUP(A2149,' Legislação Benef - GESCON'!$B$4:$I$2159,6,FALSE),"")</f>
        <v/>
      </c>
      <c r="L2149" s="83" t="str">
        <f>IF(H2149="RPPS",IFERROR(IF(VLOOKUP(A2149,'Suspensão de repasses - GESCON'!$D$3:$J$1048576,7,FALSE)="Validada","SIM","NÃO"),"NÃO"),"")</f>
        <v/>
      </c>
    </row>
    <row r="2150" spans="1:12" s="19" customFormat="1" ht="15" hidden="1" customHeight="1" x14ac:dyDescent="0.25">
      <c r="A2150" s="88" t="s">
        <v>7517</v>
      </c>
      <c r="B2150" s="40" t="s">
        <v>1356</v>
      </c>
      <c r="C2150" s="82" t="s">
        <v>10959</v>
      </c>
      <c r="D2150" s="82"/>
      <c r="E2150" s="82"/>
      <c r="F2150" s="82"/>
      <c r="G2150" s="82"/>
      <c r="H2150" s="40" t="s">
        <v>4</v>
      </c>
      <c r="I2150" s="83" t="str">
        <f>IFERROR(VLOOKUP(A2150,'Alíquotas - CADPREV'!$B$2152:$N$4324,8,FALSE),"")</f>
        <v/>
      </c>
      <c r="J2150" s="83" t="str">
        <f>IF(H2150="RPPS",VLOOKUP(A2150,' Legislação Benef - GESCON'!$B$4:$I$2159,3,FALSE),"")</f>
        <v/>
      </c>
      <c r="K2150" s="83" t="str">
        <f>IF(H2150="RPPS",VLOOKUP(A2150,' Legislação Benef - GESCON'!$B$4:$I$2159,6,FALSE),"")</f>
        <v/>
      </c>
      <c r="L2150" s="83" t="str">
        <f>IF(H2150="RPPS",IFERROR(IF(VLOOKUP(A2150,'Suspensão de repasses - GESCON'!$D$3:$J$1048576,7,FALSE)="Validada","SIM","NÃO"),"NÃO"),"")</f>
        <v/>
      </c>
    </row>
    <row r="2151" spans="1:12" s="19" customFormat="1" ht="15" hidden="1" customHeight="1" x14ac:dyDescent="0.25">
      <c r="A2151" s="88" t="s">
        <v>7518</v>
      </c>
      <c r="B2151" s="40" t="s">
        <v>1356</v>
      </c>
      <c r="C2151" s="82" t="s">
        <v>10959</v>
      </c>
      <c r="D2151" s="82"/>
      <c r="E2151" s="82"/>
      <c r="F2151" s="82"/>
      <c r="G2151" s="82"/>
      <c r="H2151" s="40" t="s">
        <v>4</v>
      </c>
      <c r="I2151" s="83" t="str">
        <f>IFERROR(VLOOKUP(A2151,'Alíquotas - CADPREV'!$B$2152:$N$4324,8,FALSE),"")</f>
        <v/>
      </c>
      <c r="J2151" s="83" t="str">
        <f>IF(H2151="RPPS",VLOOKUP(A2151,' Legislação Benef - GESCON'!$B$4:$I$2159,3,FALSE),"")</f>
        <v/>
      </c>
      <c r="K2151" s="83" t="str">
        <f>IF(H2151="RPPS",VLOOKUP(A2151,' Legislação Benef - GESCON'!$B$4:$I$2159,6,FALSE),"")</f>
        <v/>
      </c>
      <c r="L2151" s="83" t="str">
        <f>IF(H2151="RPPS",IFERROR(IF(VLOOKUP(A2151,'Suspensão de repasses - GESCON'!$D$3:$J$1048576,7,FALSE)="Validada","SIM","NÃO"),"NÃO"),"")</f>
        <v/>
      </c>
    </row>
    <row r="2152" spans="1:12" s="19" customFormat="1" ht="15" hidden="1" customHeight="1" x14ac:dyDescent="0.25">
      <c r="A2152" s="88" t="s">
        <v>7519</v>
      </c>
      <c r="B2152" s="40" t="s">
        <v>4626</v>
      </c>
      <c r="C2152" s="82" t="s">
        <v>10959</v>
      </c>
      <c r="D2152" s="82"/>
      <c r="E2152" s="82"/>
      <c r="F2152" s="82"/>
      <c r="G2152" s="82"/>
      <c r="H2152" s="40" t="s">
        <v>4</v>
      </c>
      <c r="I2152" s="83" t="str">
        <f>IFERROR(VLOOKUP(A2152,'Alíquotas - CADPREV'!$B$2152:$N$4324,8,FALSE),"")</f>
        <v/>
      </c>
      <c r="J2152" s="83" t="str">
        <f>IF(H2152="RPPS",VLOOKUP(A2152,' Legislação Benef - GESCON'!$B$4:$I$2159,3,FALSE),"")</f>
        <v/>
      </c>
      <c r="K2152" s="83" t="str">
        <f>IF(H2152="RPPS",VLOOKUP(A2152,' Legislação Benef - GESCON'!$B$4:$I$2159,6,FALSE),"")</f>
        <v/>
      </c>
      <c r="L2152" s="83" t="str">
        <f>IF(H2152="RPPS",IFERROR(IF(VLOOKUP(A2152,'Suspensão de repasses - GESCON'!$D$3:$J$1048576,7,FALSE)="Validada","SIM","NÃO"),"NÃO"),"")</f>
        <v/>
      </c>
    </row>
    <row r="2153" spans="1:12" s="19" customFormat="1" ht="15" hidden="1" customHeight="1" x14ac:dyDescent="0.25">
      <c r="A2153" s="88" t="s">
        <v>7520</v>
      </c>
      <c r="B2153" s="40" t="s">
        <v>215</v>
      </c>
      <c r="C2153" s="82" t="s">
        <v>10959</v>
      </c>
      <c r="D2153" s="82"/>
      <c r="E2153" s="82"/>
      <c r="F2153" s="82"/>
      <c r="G2153" s="82"/>
      <c r="H2153" s="40" t="s">
        <v>4</v>
      </c>
      <c r="I2153" s="83" t="str">
        <f>IFERROR(VLOOKUP(A2153,'Alíquotas - CADPREV'!$B$2152:$N$4324,8,FALSE),"")</f>
        <v/>
      </c>
      <c r="J2153" s="83" t="str">
        <f>IF(H2153="RPPS",VLOOKUP(A2153,' Legislação Benef - GESCON'!$B$4:$I$2159,3,FALSE),"")</f>
        <v/>
      </c>
      <c r="K2153" s="83" t="str">
        <f>IF(H2153="RPPS",VLOOKUP(A2153,' Legislação Benef - GESCON'!$B$4:$I$2159,6,FALSE),"")</f>
        <v/>
      </c>
      <c r="L2153" s="83" t="str">
        <f>IF(H2153="RPPS",IFERROR(IF(VLOOKUP(A2153,'Suspensão de repasses - GESCON'!$D$3:$J$1048576,7,FALSE)="Validada","SIM","NÃO"),"NÃO"),"")</f>
        <v/>
      </c>
    </row>
    <row r="2154" spans="1:12" s="19" customFormat="1" ht="15" customHeight="1" x14ac:dyDescent="0.25">
      <c r="A2154" s="88" t="s">
        <v>7521</v>
      </c>
      <c r="B2154" s="40" t="s">
        <v>634</v>
      </c>
      <c r="C2154" s="82" t="s">
        <v>10958</v>
      </c>
      <c r="D2154" s="82">
        <v>628</v>
      </c>
      <c r="E2154" s="82">
        <v>135</v>
      </c>
      <c r="F2154" s="82">
        <v>23</v>
      </c>
      <c r="G2154" s="82">
        <v>786</v>
      </c>
      <c r="H2154" s="40" t="s">
        <v>2</v>
      </c>
      <c r="I2154" s="83" t="str">
        <f>IFERROR(VLOOKUP(A2154,'Alíquotas - CADPREV'!$B$2152:$N$4324,8,FALSE),"")</f>
        <v>NÃO</v>
      </c>
      <c r="J2154" s="83" t="str">
        <f>IF(H2154="RPPS",VLOOKUP(A2154,' Legislação Benef - GESCON'!$B$4:$I$2159,3,FALSE),"")</f>
        <v>NÃO</v>
      </c>
      <c r="K2154" s="83" t="str">
        <f>IF(H2154="RPPS",VLOOKUP(A2154,' Legislação Benef - GESCON'!$B$4:$I$2159,6,FALSE),"")</f>
        <v>NÃO</v>
      </c>
      <c r="L2154" s="83" t="str">
        <f>IF(H2154="RPPS",IFERROR(IF(VLOOKUP(A2154,'Suspensão de repasses - GESCON'!$D$3:$J$1048576,7,FALSE)="Validada","SIM","NÃO"),"NÃO"),"")</f>
        <v>NÃO</v>
      </c>
    </row>
    <row r="2155" spans="1:12" s="19" customFormat="1" ht="15" customHeight="1" x14ac:dyDescent="0.25">
      <c r="A2155" s="88" t="s">
        <v>7522</v>
      </c>
      <c r="B2155" s="40" t="s">
        <v>4289</v>
      </c>
      <c r="C2155" s="82" t="s">
        <v>10958</v>
      </c>
      <c r="D2155" s="82">
        <v>593</v>
      </c>
      <c r="E2155" s="82">
        <v>212</v>
      </c>
      <c r="F2155" s="82">
        <v>45</v>
      </c>
      <c r="G2155" s="82">
        <v>850</v>
      </c>
      <c r="H2155" s="40" t="s">
        <v>2</v>
      </c>
      <c r="I2155" s="83" t="str">
        <f>IFERROR(VLOOKUP(A2155,'Alíquotas - CADPREV'!$B$2152:$N$4324,8,FALSE),"")</f>
        <v>SIM</v>
      </c>
      <c r="J2155" s="83" t="str">
        <f>IF(H2155="RPPS",VLOOKUP(A2155,' Legislação Benef - GESCON'!$B$4:$I$2159,3,FALSE),"")</f>
        <v>NÃO</v>
      </c>
      <c r="K2155" s="83" t="str">
        <f>IF(H2155="RPPS",VLOOKUP(A2155,' Legislação Benef - GESCON'!$B$4:$I$2159,6,FALSE),"")</f>
        <v>NÃO</v>
      </c>
      <c r="L2155" s="83" t="str">
        <f>IF(H2155="RPPS",IFERROR(IF(VLOOKUP(A2155,'Suspensão de repasses - GESCON'!$D$3:$J$1048576,7,FALSE)="Validada","SIM","NÃO"),"NÃO"),"")</f>
        <v>NÃO</v>
      </c>
    </row>
    <row r="2156" spans="1:12" s="19" customFormat="1" ht="15" hidden="1" customHeight="1" x14ac:dyDescent="0.25">
      <c r="A2156" s="88" t="s">
        <v>7523</v>
      </c>
      <c r="B2156" s="40" t="s">
        <v>1356</v>
      </c>
      <c r="C2156" s="82" t="s">
        <v>10959</v>
      </c>
      <c r="D2156" s="82"/>
      <c r="E2156" s="82"/>
      <c r="F2156" s="82"/>
      <c r="G2156" s="82"/>
      <c r="H2156" s="40" t="s">
        <v>4</v>
      </c>
      <c r="I2156" s="83" t="str">
        <f>IFERROR(VLOOKUP(A2156,'Alíquotas - CADPREV'!$B$2152:$N$4324,8,FALSE),"")</f>
        <v/>
      </c>
      <c r="J2156" s="83" t="str">
        <f>IF(H2156="RPPS",VLOOKUP(A2156,' Legislação Benef - GESCON'!$B$4:$I$2159,3,FALSE),"")</f>
        <v/>
      </c>
      <c r="K2156" s="83" t="str">
        <f>IF(H2156="RPPS",VLOOKUP(A2156,' Legislação Benef - GESCON'!$B$4:$I$2159,6,FALSE),"")</f>
        <v/>
      </c>
      <c r="L2156" s="83" t="str">
        <f>IF(H2156="RPPS",IFERROR(IF(VLOOKUP(A2156,'Suspensão de repasses - GESCON'!$D$3:$J$1048576,7,FALSE)="Validada","SIM","NÃO"),"NÃO"),"")</f>
        <v/>
      </c>
    </row>
    <row r="2157" spans="1:12" s="19" customFormat="1" ht="15" customHeight="1" x14ac:dyDescent="0.25">
      <c r="A2157" s="88" t="s">
        <v>7524</v>
      </c>
      <c r="B2157" s="40" t="s">
        <v>3143</v>
      </c>
      <c r="C2157" s="82" t="s">
        <v>10958</v>
      </c>
      <c r="D2157" s="82">
        <v>281</v>
      </c>
      <c r="E2157" s="82">
        <v>143</v>
      </c>
      <c r="F2157" s="82">
        <v>29</v>
      </c>
      <c r="G2157" s="82">
        <v>453</v>
      </c>
      <c r="H2157" s="40" t="s">
        <v>2</v>
      </c>
      <c r="I2157" s="83" t="str">
        <f>IFERROR(VLOOKUP(A2157,'Alíquotas - CADPREV'!$B$2152:$N$4324,8,FALSE),"")</f>
        <v>NÃO</v>
      </c>
      <c r="J2157" s="83" t="str">
        <f>IF(H2157="RPPS",VLOOKUP(A2157,' Legislação Benef - GESCON'!$B$4:$I$2159,3,FALSE),"")</f>
        <v>NÃO</v>
      </c>
      <c r="K2157" s="83" t="str">
        <f>IF(H2157="RPPS",VLOOKUP(A2157,' Legislação Benef - GESCON'!$B$4:$I$2159,6,FALSE),"")</f>
        <v>NÃO</v>
      </c>
      <c r="L2157" s="83" t="str">
        <f>IF(H2157="RPPS",IFERROR(IF(VLOOKUP(A2157,'Suspensão de repasses - GESCON'!$D$3:$J$1048576,7,FALSE)="Validada","SIM","NÃO"),"NÃO"),"")</f>
        <v>NÃO</v>
      </c>
    </row>
    <row r="2158" spans="1:12" s="19" customFormat="1" ht="15" hidden="1" customHeight="1" x14ac:dyDescent="0.25">
      <c r="A2158" s="88" t="s">
        <v>7525</v>
      </c>
      <c r="B2158" s="40" t="s">
        <v>1142</v>
      </c>
      <c r="C2158" s="82" t="s">
        <v>10959</v>
      </c>
      <c r="D2158" s="82"/>
      <c r="E2158" s="82"/>
      <c r="F2158" s="82"/>
      <c r="G2158" s="82"/>
      <c r="H2158" s="40" t="s">
        <v>4</v>
      </c>
      <c r="I2158" s="83" t="str">
        <f>IFERROR(VLOOKUP(A2158,'Alíquotas - CADPREV'!$B$2152:$N$4324,8,FALSE),"")</f>
        <v/>
      </c>
      <c r="J2158" s="83" t="str">
        <f>IF(H2158="RPPS",VLOOKUP(A2158,' Legislação Benef - GESCON'!$B$4:$I$2159,3,FALSE),"")</f>
        <v/>
      </c>
      <c r="K2158" s="83" t="str">
        <f>IF(H2158="RPPS",VLOOKUP(A2158,' Legislação Benef - GESCON'!$B$4:$I$2159,6,FALSE),"")</f>
        <v/>
      </c>
      <c r="L2158" s="83" t="str">
        <f>IF(H2158="RPPS",IFERROR(IF(VLOOKUP(A2158,'Suspensão de repasses - GESCON'!$D$3:$J$1048576,7,FALSE)="Validada","SIM","NÃO"),"NÃO"),"")</f>
        <v/>
      </c>
    </row>
    <row r="2159" spans="1:12" s="19" customFormat="1" ht="15" hidden="1" customHeight="1" x14ac:dyDescent="0.25">
      <c r="A2159" s="88" t="s">
        <v>7526</v>
      </c>
      <c r="B2159" s="40" t="s">
        <v>4626</v>
      </c>
      <c r="C2159" s="82" t="s">
        <v>10959</v>
      </c>
      <c r="D2159" s="82"/>
      <c r="E2159" s="82"/>
      <c r="F2159" s="82"/>
      <c r="G2159" s="82"/>
      <c r="H2159" s="40" t="s">
        <v>4</v>
      </c>
      <c r="I2159" s="83" t="str">
        <f>IFERROR(VLOOKUP(A2159,'Alíquotas - CADPREV'!$B$2152:$N$4324,8,FALSE),"")</f>
        <v/>
      </c>
      <c r="J2159" s="83" t="str">
        <f>IF(H2159="RPPS",VLOOKUP(A2159,' Legislação Benef - GESCON'!$B$4:$I$2159,3,FALSE),"")</f>
        <v/>
      </c>
      <c r="K2159" s="83" t="str">
        <f>IF(H2159="RPPS",VLOOKUP(A2159,' Legislação Benef - GESCON'!$B$4:$I$2159,6,FALSE),"")</f>
        <v/>
      </c>
      <c r="L2159" s="83" t="str">
        <f>IF(H2159="RPPS",IFERROR(IF(VLOOKUP(A2159,'Suspensão de repasses - GESCON'!$D$3:$J$1048576,7,FALSE)="Validada","SIM","NÃO"),"NÃO"),"")</f>
        <v/>
      </c>
    </row>
    <row r="2160" spans="1:12" s="19" customFormat="1" ht="15" hidden="1" customHeight="1" x14ac:dyDescent="0.25">
      <c r="A2160" s="88" t="s">
        <v>7527</v>
      </c>
      <c r="B2160" s="40" t="s">
        <v>215</v>
      </c>
      <c r="C2160" s="82" t="s">
        <v>10959</v>
      </c>
      <c r="D2160" s="82"/>
      <c r="E2160" s="82"/>
      <c r="F2160" s="82"/>
      <c r="G2160" s="82"/>
      <c r="H2160" s="40" t="s">
        <v>4</v>
      </c>
      <c r="I2160" s="83" t="str">
        <f>IFERROR(VLOOKUP(A2160,'Alíquotas - CADPREV'!$B$2152:$N$4324,8,FALSE),"")</f>
        <v/>
      </c>
      <c r="J2160" s="83" t="str">
        <f>IF(H2160="RPPS",VLOOKUP(A2160,' Legislação Benef - GESCON'!$B$4:$I$2159,3,FALSE),"")</f>
        <v/>
      </c>
      <c r="K2160" s="83" t="str">
        <f>IF(H2160="RPPS",VLOOKUP(A2160,' Legislação Benef - GESCON'!$B$4:$I$2159,6,FALSE),"")</f>
        <v/>
      </c>
      <c r="L2160" s="83" t="str">
        <f>IF(H2160="RPPS",IFERROR(IF(VLOOKUP(A2160,'Suspensão de repasses - GESCON'!$D$3:$J$1048576,7,FALSE)="Validada","SIM","NÃO"),"NÃO"),"")</f>
        <v/>
      </c>
    </row>
    <row r="2161" spans="1:12" s="19" customFormat="1" ht="15" hidden="1" customHeight="1" x14ac:dyDescent="0.25">
      <c r="A2161" s="88" t="s">
        <v>7528</v>
      </c>
      <c r="B2161" s="40" t="s">
        <v>634</v>
      </c>
      <c r="C2161" s="82" t="s">
        <v>10959</v>
      </c>
      <c r="D2161" s="82"/>
      <c r="E2161" s="82"/>
      <c r="F2161" s="82"/>
      <c r="G2161" s="82"/>
      <c r="H2161" s="40" t="s">
        <v>4</v>
      </c>
      <c r="I2161" s="83" t="str">
        <f>IFERROR(VLOOKUP(A2161,'Alíquotas - CADPREV'!$B$2152:$N$4324,8,FALSE),"")</f>
        <v/>
      </c>
      <c r="J2161" s="83" t="str">
        <f>IF(H2161="RPPS",VLOOKUP(A2161,' Legislação Benef - GESCON'!$B$4:$I$2159,3,FALSE),"")</f>
        <v/>
      </c>
      <c r="K2161" s="83" t="str">
        <f>IF(H2161="RPPS",VLOOKUP(A2161,' Legislação Benef - GESCON'!$B$4:$I$2159,6,FALSE),"")</f>
        <v/>
      </c>
      <c r="L2161" s="83" t="str">
        <f>IF(H2161="RPPS",IFERROR(IF(VLOOKUP(A2161,'Suspensão de repasses - GESCON'!$D$3:$J$1048576,7,FALSE)="Validada","SIM","NÃO"),"NÃO"),"")</f>
        <v/>
      </c>
    </row>
    <row r="2162" spans="1:12" s="19" customFormat="1" ht="15" customHeight="1" x14ac:dyDescent="0.25">
      <c r="A2162" s="88" t="s">
        <v>7529</v>
      </c>
      <c r="B2162" s="40" t="s">
        <v>821</v>
      </c>
      <c r="C2162" s="82" t="s">
        <v>10958</v>
      </c>
      <c r="D2162" s="82">
        <v>350</v>
      </c>
      <c r="E2162" s="82">
        <v>99</v>
      </c>
      <c r="F2162" s="82">
        <v>32</v>
      </c>
      <c r="G2162" s="82">
        <v>481</v>
      </c>
      <c r="H2162" s="40" t="s">
        <v>2</v>
      </c>
      <c r="I2162" s="83" t="str">
        <f>IFERROR(VLOOKUP(A2162,'Alíquotas - CADPREV'!$B$2152:$N$4324,8,FALSE),"")</f>
        <v>SIM</v>
      </c>
      <c r="J2162" s="83" t="str">
        <f>IF(H2162="RPPS",VLOOKUP(A2162,' Legislação Benef - GESCON'!$B$4:$I$2159,3,FALSE),"")</f>
        <v>NÃO</v>
      </c>
      <c r="K2162" s="83" t="str">
        <f>IF(H2162="RPPS",VLOOKUP(A2162,' Legislação Benef - GESCON'!$B$4:$I$2159,6,FALSE),"")</f>
        <v>NÃO</v>
      </c>
      <c r="L2162" s="83" t="str">
        <f>IF(H2162="RPPS",IFERROR(IF(VLOOKUP(A2162,'Suspensão de repasses - GESCON'!$D$3:$J$1048576,7,FALSE)="Validada","SIM","NÃO"),"NÃO"),"")</f>
        <v>NÃO</v>
      </c>
    </row>
    <row r="2163" spans="1:12" s="19" customFormat="1" ht="15" hidden="1" customHeight="1" x14ac:dyDescent="0.25">
      <c r="A2163" s="88" t="s">
        <v>7530</v>
      </c>
      <c r="B2163" s="40" t="s">
        <v>3601</v>
      </c>
      <c r="C2163" s="82" t="s">
        <v>10959</v>
      </c>
      <c r="D2163" s="82"/>
      <c r="E2163" s="82"/>
      <c r="F2163" s="82"/>
      <c r="G2163" s="82"/>
      <c r="H2163" s="40" t="s">
        <v>4</v>
      </c>
      <c r="I2163" s="83" t="str">
        <f>IFERROR(VLOOKUP(A2163,'Alíquotas - CADPREV'!$B$2152:$N$4324,8,FALSE),"")</f>
        <v/>
      </c>
      <c r="J2163" s="83" t="str">
        <f>IF(H2163="RPPS",VLOOKUP(A2163,' Legislação Benef - GESCON'!$B$4:$I$2159,3,FALSE),"")</f>
        <v/>
      </c>
      <c r="K2163" s="83" t="str">
        <f>IF(H2163="RPPS",VLOOKUP(A2163,' Legislação Benef - GESCON'!$B$4:$I$2159,6,FALSE),"")</f>
        <v/>
      </c>
      <c r="L2163" s="83" t="str">
        <f>IF(H2163="RPPS",IFERROR(IF(VLOOKUP(A2163,'Suspensão de repasses - GESCON'!$D$3:$J$1048576,7,FALSE)="Validada","SIM","NÃO"),"NÃO"),"")</f>
        <v/>
      </c>
    </row>
    <row r="2164" spans="1:12" s="19" customFormat="1" ht="15" hidden="1" customHeight="1" x14ac:dyDescent="0.25">
      <c r="A2164" s="88" t="s">
        <v>7531</v>
      </c>
      <c r="B2164" s="40" t="s">
        <v>4626</v>
      </c>
      <c r="C2164" s="82" t="s">
        <v>10959</v>
      </c>
      <c r="D2164" s="82"/>
      <c r="E2164" s="82"/>
      <c r="F2164" s="82"/>
      <c r="G2164" s="82"/>
      <c r="H2164" s="40" t="s">
        <v>4</v>
      </c>
      <c r="I2164" s="83" t="str">
        <f>IFERROR(VLOOKUP(A2164,'Alíquotas - CADPREV'!$B$2152:$N$4324,8,FALSE),"")</f>
        <v/>
      </c>
      <c r="J2164" s="83" t="str">
        <f>IF(H2164="RPPS",VLOOKUP(A2164,' Legislação Benef - GESCON'!$B$4:$I$2159,3,FALSE),"")</f>
        <v/>
      </c>
      <c r="K2164" s="83" t="str">
        <f>IF(H2164="RPPS",VLOOKUP(A2164,' Legislação Benef - GESCON'!$B$4:$I$2159,6,FALSE),"")</f>
        <v/>
      </c>
      <c r="L2164" s="83" t="str">
        <f>IF(H2164="RPPS",IFERROR(IF(VLOOKUP(A2164,'Suspensão de repasses - GESCON'!$D$3:$J$1048576,7,FALSE)="Validada","SIM","NÃO"),"NÃO"),"")</f>
        <v/>
      </c>
    </row>
    <row r="2165" spans="1:12" s="19" customFormat="1" ht="15" customHeight="1" x14ac:dyDescent="0.25">
      <c r="A2165" s="88" t="s">
        <v>7532</v>
      </c>
      <c r="B2165" s="40" t="s">
        <v>29</v>
      </c>
      <c r="C2165" s="82" t="s">
        <v>10958</v>
      </c>
      <c r="D2165" s="82">
        <v>1585</v>
      </c>
      <c r="E2165" s="82">
        <v>0</v>
      </c>
      <c r="F2165" s="82">
        <v>0</v>
      </c>
      <c r="G2165" s="82">
        <v>1585</v>
      </c>
      <c r="H2165" s="40" t="s">
        <v>2</v>
      </c>
      <c r="I2165" s="83" t="str">
        <f>IFERROR(VLOOKUP(A2165,'Alíquotas - CADPREV'!$B$2152:$N$4324,8,FALSE),"")</f>
        <v>NÃO</v>
      </c>
      <c r="J2165" s="83" t="str">
        <f>IF(H2165="RPPS",VLOOKUP(A2165,' Legislação Benef - GESCON'!$B$4:$I$2159,3,FALSE),"")</f>
        <v>NÃO</v>
      </c>
      <c r="K2165" s="83" t="str">
        <f>IF(H2165="RPPS",VLOOKUP(A2165,' Legislação Benef - GESCON'!$B$4:$I$2159,6,FALSE),"")</f>
        <v>NÃO</v>
      </c>
      <c r="L2165" s="83" t="str">
        <f>IF(H2165="RPPS",IFERROR(IF(VLOOKUP(A2165,'Suspensão de repasses - GESCON'!$D$3:$J$1048576,7,FALSE)="Validada","SIM","NÃO"),"NÃO"),"")</f>
        <v>NÃO</v>
      </c>
    </row>
    <row r="2166" spans="1:12" s="19" customFormat="1" ht="15" hidden="1" customHeight="1" x14ac:dyDescent="0.25">
      <c r="A2166" s="88" t="s">
        <v>7533</v>
      </c>
      <c r="B2166" s="40" t="s">
        <v>215</v>
      </c>
      <c r="C2166" s="82" t="s">
        <v>10959</v>
      </c>
      <c r="D2166" s="82"/>
      <c r="E2166" s="82"/>
      <c r="F2166" s="82"/>
      <c r="G2166" s="82"/>
      <c r="H2166" s="40" t="s">
        <v>4</v>
      </c>
      <c r="I2166" s="83" t="str">
        <f>IFERROR(VLOOKUP(A2166,'Alíquotas - CADPREV'!$B$2152:$N$4324,8,FALSE),"")</f>
        <v/>
      </c>
      <c r="J2166" s="83" t="str">
        <f>IF(H2166="RPPS",VLOOKUP(A2166,' Legislação Benef - GESCON'!$B$4:$I$2159,3,FALSE),"")</f>
        <v/>
      </c>
      <c r="K2166" s="83" t="str">
        <f>IF(H2166="RPPS",VLOOKUP(A2166,' Legislação Benef - GESCON'!$B$4:$I$2159,6,FALSE),"")</f>
        <v/>
      </c>
      <c r="L2166" s="83" t="str">
        <f>IF(H2166="RPPS",IFERROR(IF(VLOOKUP(A2166,'Suspensão de repasses - GESCON'!$D$3:$J$1048576,7,FALSE)="Validada","SIM","NÃO"),"NÃO"),"")</f>
        <v/>
      </c>
    </row>
    <row r="2167" spans="1:12" s="19" customFormat="1" ht="15" customHeight="1" x14ac:dyDescent="0.25">
      <c r="A2167" s="88" t="s">
        <v>7534</v>
      </c>
      <c r="B2167" s="40" t="s">
        <v>4626</v>
      </c>
      <c r="C2167" s="82" t="s">
        <v>10958</v>
      </c>
      <c r="D2167" s="82">
        <v>570</v>
      </c>
      <c r="E2167" s="82">
        <v>125</v>
      </c>
      <c r="F2167" s="82">
        <v>57</v>
      </c>
      <c r="G2167" s="82">
        <v>752</v>
      </c>
      <c r="H2167" s="40" t="s">
        <v>2</v>
      </c>
      <c r="I2167" s="83" t="str">
        <f>IFERROR(VLOOKUP(A2167,'Alíquotas - CADPREV'!$B$2152:$N$4324,8,FALSE),"")</f>
        <v>NÃO</v>
      </c>
      <c r="J2167" s="83" t="str">
        <f>IF(H2167="RPPS",VLOOKUP(A2167,' Legislação Benef - GESCON'!$B$4:$I$2159,3,FALSE),"")</f>
        <v>NÃO</v>
      </c>
      <c r="K2167" s="83" t="str">
        <f>IF(H2167="RPPS",VLOOKUP(A2167,' Legislação Benef - GESCON'!$B$4:$I$2159,6,FALSE),"")</f>
        <v>NÃO</v>
      </c>
      <c r="L2167" s="83" t="str">
        <f>IF(H2167="RPPS",IFERROR(IF(VLOOKUP(A2167,'Suspensão de repasses - GESCON'!$D$3:$J$1048576,7,FALSE)="Validada","SIM","NÃO"),"NÃO"),"")</f>
        <v>NÃO</v>
      </c>
    </row>
    <row r="2168" spans="1:12" s="19" customFormat="1" ht="15" hidden="1" customHeight="1" x14ac:dyDescent="0.25">
      <c r="A2168" s="88" t="s">
        <v>7535</v>
      </c>
      <c r="B2168" s="40" t="s">
        <v>2554</v>
      </c>
      <c r="C2168" s="82" t="s">
        <v>10959</v>
      </c>
      <c r="D2168" s="82"/>
      <c r="E2168" s="82"/>
      <c r="F2168" s="82"/>
      <c r="G2168" s="82"/>
      <c r="H2168" s="40" t="s">
        <v>4</v>
      </c>
      <c r="I2168" s="83" t="str">
        <f>IFERROR(VLOOKUP(A2168,'Alíquotas - CADPREV'!$B$2152:$N$4324,8,FALSE),"")</f>
        <v/>
      </c>
      <c r="J2168" s="83" t="str">
        <f>IF(H2168="RPPS",VLOOKUP(A2168,' Legislação Benef - GESCON'!$B$4:$I$2159,3,FALSE),"")</f>
        <v/>
      </c>
      <c r="K2168" s="83" t="str">
        <f>IF(H2168="RPPS",VLOOKUP(A2168,' Legislação Benef - GESCON'!$B$4:$I$2159,6,FALSE),"")</f>
        <v/>
      </c>
      <c r="L2168" s="83" t="str">
        <f>IF(H2168="RPPS",IFERROR(IF(VLOOKUP(A2168,'Suspensão de repasses - GESCON'!$D$3:$J$1048576,7,FALSE)="Validada","SIM","NÃO"),"NÃO"),"")</f>
        <v/>
      </c>
    </row>
    <row r="2169" spans="1:12" s="19" customFormat="1" ht="15" customHeight="1" x14ac:dyDescent="0.25">
      <c r="A2169" s="88" t="s">
        <v>7536</v>
      </c>
      <c r="B2169" s="40" t="s">
        <v>4626</v>
      </c>
      <c r="C2169" s="82" t="s">
        <v>10958</v>
      </c>
      <c r="D2169" s="82">
        <v>601</v>
      </c>
      <c r="E2169" s="82">
        <v>0</v>
      </c>
      <c r="F2169" s="82">
        <v>0</v>
      </c>
      <c r="G2169" s="82">
        <v>601</v>
      </c>
      <c r="H2169" s="40" t="s">
        <v>2</v>
      </c>
      <c r="I2169" s="83" t="str">
        <f>IFERROR(VLOOKUP(A2169,'Alíquotas - CADPREV'!$B$2152:$N$4324,8,FALSE),"")</f>
        <v>NÃO</v>
      </c>
      <c r="J2169" s="83" t="str">
        <f>IF(H2169="RPPS",VLOOKUP(A2169,' Legislação Benef - GESCON'!$B$4:$I$2159,3,FALSE),"")</f>
        <v>NÃO</v>
      </c>
      <c r="K2169" s="83" t="str">
        <f>IF(H2169="RPPS",VLOOKUP(A2169,' Legislação Benef - GESCON'!$B$4:$I$2159,6,FALSE),"")</f>
        <v>NÃO</v>
      </c>
      <c r="L2169" s="83" t="str">
        <f>IF(H2169="RPPS",IFERROR(IF(VLOOKUP(A2169,'Suspensão de repasses - GESCON'!$D$3:$J$1048576,7,FALSE)="Validada","SIM","NÃO"),"NÃO"),"")</f>
        <v>NÃO</v>
      </c>
    </row>
    <row r="2170" spans="1:12" s="19" customFormat="1" ht="15" hidden="1" customHeight="1" x14ac:dyDescent="0.25">
      <c r="A2170" s="88" t="s">
        <v>7537</v>
      </c>
      <c r="B2170" s="40" t="s">
        <v>1356</v>
      </c>
      <c r="C2170" s="82" t="s">
        <v>10959</v>
      </c>
      <c r="D2170" s="82"/>
      <c r="E2170" s="82"/>
      <c r="F2170" s="82"/>
      <c r="G2170" s="82"/>
      <c r="H2170" s="40" t="s">
        <v>4</v>
      </c>
      <c r="I2170" s="83" t="str">
        <f>IFERROR(VLOOKUP(A2170,'Alíquotas - CADPREV'!$B$2152:$N$4324,8,FALSE),"")</f>
        <v/>
      </c>
      <c r="J2170" s="83" t="str">
        <f>IF(H2170="RPPS",VLOOKUP(A2170,' Legislação Benef - GESCON'!$B$4:$I$2159,3,FALSE),"")</f>
        <v/>
      </c>
      <c r="K2170" s="83" t="str">
        <f>IF(H2170="RPPS",VLOOKUP(A2170,' Legislação Benef - GESCON'!$B$4:$I$2159,6,FALSE),"")</f>
        <v/>
      </c>
      <c r="L2170" s="83" t="str">
        <f>IF(H2170="RPPS",IFERROR(IF(VLOOKUP(A2170,'Suspensão de repasses - GESCON'!$D$3:$J$1048576,7,FALSE)="Validada","SIM","NÃO"),"NÃO"),"")</f>
        <v/>
      </c>
    </row>
    <row r="2171" spans="1:12" s="19" customFormat="1" ht="15" hidden="1" customHeight="1" x14ac:dyDescent="0.25">
      <c r="A2171" s="88" t="s">
        <v>7538</v>
      </c>
      <c r="B2171" s="40" t="s">
        <v>2413</v>
      </c>
      <c r="C2171" s="82" t="s">
        <v>10959</v>
      </c>
      <c r="D2171" s="82"/>
      <c r="E2171" s="82"/>
      <c r="F2171" s="82"/>
      <c r="G2171" s="82"/>
      <c r="H2171" s="40" t="s">
        <v>4</v>
      </c>
      <c r="I2171" s="83" t="str">
        <f>IFERROR(VLOOKUP(A2171,'Alíquotas - CADPREV'!$B$2152:$N$4324,8,FALSE),"")</f>
        <v/>
      </c>
      <c r="J2171" s="83" t="str">
        <f>IF(H2171="RPPS",VLOOKUP(A2171,' Legislação Benef - GESCON'!$B$4:$I$2159,3,FALSE),"")</f>
        <v/>
      </c>
      <c r="K2171" s="83" t="str">
        <f>IF(H2171="RPPS",VLOOKUP(A2171,' Legislação Benef - GESCON'!$B$4:$I$2159,6,FALSE),"")</f>
        <v/>
      </c>
      <c r="L2171" s="83" t="str">
        <f>IF(H2171="RPPS",IFERROR(IF(VLOOKUP(A2171,'Suspensão de repasses - GESCON'!$D$3:$J$1048576,7,FALSE)="Validada","SIM","NÃO"),"NÃO"),"")</f>
        <v/>
      </c>
    </row>
    <row r="2172" spans="1:12" s="19" customFormat="1" ht="15" hidden="1" customHeight="1" x14ac:dyDescent="0.25">
      <c r="A2172" s="88" t="s">
        <v>7539</v>
      </c>
      <c r="B2172" s="40" t="s">
        <v>2413</v>
      </c>
      <c r="C2172" s="82" t="s">
        <v>10959</v>
      </c>
      <c r="D2172" s="82"/>
      <c r="E2172" s="82"/>
      <c r="F2172" s="82"/>
      <c r="G2172" s="82"/>
      <c r="H2172" s="40" t="s">
        <v>4</v>
      </c>
      <c r="I2172" s="83" t="str">
        <f>IFERROR(VLOOKUP(A2172,'Alíquotas - CADPREV'!$B$2152:$N$4324,8,FALSE),"")</f>
        <v/>
      </c>
      <c r="J2172" s="83" t="str">
        <f>IF(H2172="RPPS",VLOOKUP(A2172,' Legislação Benef - GESCON'!$B$4:$I$2159,3,FALSE),"")</f>
        <v/>
      </c>
      <c r="K2172" s="83" t="str">
        <f>IF(H2172="RPPS",VLOOKUP(A2172,' Legislação Benef - GESCON'!$B$4:$I$2159,6,FALSE),"")</f>
        <v/>
      </c>
      <c r="L2172" s="83" t="str">
        <f>IF(H2172="RPPS",IFERROR(IF(VLOOKUP(A2172,'Suspensão de repasses - GESCON'!$D$3:$J$1048576,7,FALSE)="Validada","SIM","NÃO"),"NÃO"),"")</f>
        <v/>
      </c>
    </row>
    <row r="2173" spans="1:12" s="19" customFormat="1" ht="15" customHeight="1" x14ac:dyDescent="0.25">
      <c r="A2173" s="88" t="s">
        <v>7540</v>
      </c>
      <c r="B2173" s="40" t="s">
        <v>1142</v>
      </c>
      <c r="C2173" s="82" t="s">
        <v>10958</v>
      </c>
      <c r="D2173" s="82"/>
      <c r="E2173" s="82"/>
      <c r="F2173" s="82"/>
      <c r="G2173" s="82"/>
      <c r="H2173" s="40" t="s">
        <v>2</v>
      </c>
      <c r="I2173" s="83" t="str">
        <f>IFERROR(VLOOKUP(A2173,'Alíquotas - CADPREV'!$B$2152:$N$4324,8,FALSE),"")</f>
        <v>NÃO</v>
      </c>
      <c r="J2173" s="83" t="str">
        <f>IF(H2173="RPPS",VLOOKUP(A2173,' Legislação Benef - GESCON'!$B$4:$I$2159,3,FALSE),"")</f>
        <v>NÃO</v>
      </c>
      <c r="K2173" s="83" t="str">
        <f>IF(H2173="RPPS",VLOOKUP(A2173,' Legislação Benef - GESCON'!$B$4:$I$2159,6,FALSE),"")</f>
        <v>NÃO</v>
      </c>
      <c r="L2173" s="83" t="str">
        <f>IF(H2173="RPPS",IFERROR(IF(VLOOKUP(A2173,'Suspensão de repasses - GESCON'!$D$3:$J$1048576,7,FALSE)="Validada","SIM","NÃO"),"NÃO"),"")</f>
        <v>NÃO</v>
      </c>
    </row>
    <row r="2174" spans="1:12" s="19" customFormat="1" ht="15" customHeight="1" x14ac:dyDescent="0.25">
      <c r="A2174" s="88" t="s">
        <v>7541</v>
      </c>
      <c r="B2174" s="40" t="s">
        <v>1142</v>
      </c>
      <c r="C2174" s="82" t="s">
        <v>10958</v>
      </c>
      <c r="D2174" s="82">
        <v>316</v>
      </c>
      <c r="E2174" s="82">
        <v>82</v>
      </c>
      <c r="F2174" s="82">
        <v>24</v>
      </c>
      <c r="G2174" s="82">
        <v>422</v>
      </c>
      <c r="H2174" s="40" t="s">
        <v>2</v>
      </c>
      <c r="I2174" s="83" t="str">
        <f>IFERROR(VLOOKUP(A2174,'Alíquotas - CADPREV'!$B$2152:$N$4324,8,FALSE),"")</f>
        <v>NÃO</v>
      </c>
      <c r="J2174" s="83" t="str">
        <f>IF(H2174="RPPS",VLOOKUP(A2174,' Legislação Benef - GESCON'!$B$4:$I$2159,3,FALSE),"")</f>
        <v>NÃO</v>
      </c>
      <c r="K2174" s="83" t="str">
        <f>IF(H2174="RPPS",VLOOKUP(A2174,' Legislação Benef - GESCON'!$B$4:$I$2159,6,FALSE),"")</f>
        <v>NÃO</v>
      </c>
      <c r="L2174" s="83" t="str">
        <f>IF(H2174="RPPS",IFERROR(IF(VLOOKUP(A2174,'Suspensão de repasses - GESCON'!$D$3:$J$1048576,7,FALSE)="Validada","SIM","NÃO"),"NÃO"),"")</f>
        <v>NÃO</v>
      </c>
    </row>
    <row r="2175" spans="1:12" s="19" customFormat="1" ht="15" customHeight="1" x14ac:dyDescent="0.25">
      <c r="A2175" s="88" t="s">
        <v>7542</v>
      </c>
      <c r="B2175" s="40" t="s">
        <v>2758</v>
      </c>
      <c r="C2175" s="82" t="s">
        <v>10958</v>
      </c>
      <c r="D2175" s="82">
        <v>1145</v>
      </c>
      <c r="E2175" s="82">
        <v>561</v>
      </c>
      <c r="F2175" s="82">
        <v>73</v>
      </c>
      <c r="G2175" s="82">
        <v>1779</v>
      </c>
      <c r="H2175" s="40" t="s">
        <v>2</v>
      </c>
      <c r="I2175" s="83" t="str">
        <f>IFERROR(VLOOKUP(A2175,'Alíquotas - CADPREV'!$B$2152:$N$4324,8,FALSE),"")</f>
        <v>NÃO</v>
      </c>
      <c r="J2175" s="83" t="str">
        <f>IF(H2175="RPPS",VLOOKUP(A2175,' Legislação Benef - GESCON'!$B$4:$I$2159,3,FALSE),"")</f>
        <v>NÃO</v>
      </c>
      <c r="K2175" s="83" t="str">
        <f>IF(H2175="RPPS",VLOOKUP(A2175,' Legislação Benef - GESCON'!$B$4:$I$2159,6,FALSE),"")</f>
        <v>NÃO</v>
      </c>
      <c r="L2175" s="83" t="str">
        <f>IF(H2175="RPPS",IFERROR(IF(VLOOKUP(A2175,'Suspensão de repasses - GESCON'!$D$3:$J$1048576,7,FALSE)="Validada","SIM","NÃO"),"NÃO"),"")</f>
        <v>NÃO</v>
      </c>
    </row>
    <row r="2176" spans="1:12" s="19" customFormat="1" ht="15" hidden="1" customHeight="1" x14ac:dyDescent="0.25">
      <c r="A2176" s="88" t="s">
        <v>7543</v>
      </c>
      <c r="B2176" s="40" t="s">
        <v>4626</v>
      </c>
      <c r="C2176" s="82" t="s">
        <v>10959</v>
      </c>
      <c r="D2176" s="82"/>
      <c r="E2176" s="82"/>
      <c r="F2176" s="82"/>
      <c r="G2176" s="82"/>
      <c r="H2176" s="40" t="s">
        <v>4</v>
      </c>
      <c r="I2176" s="83" t="str">
        <f>IFERROR(VLOOKUP(A2176,'Alíquotas - CADPREV'!$B$2152:$N$4324,8,FALSE),"")</f>
        <v/>
      </c>
      <c r="J2176" s="83" t="str">
        <f>IF(H2176="RPPS",VLOOKUP(A2176,' Legislação Benef - GESCON'!$B$4:$I$2159,3,FALSE),"")</f>
        <v/>
      </c>
      <c r="K2176" s="83" t="str">
        <f>IF(H2176="RPPS",VLOOKUP(A2176,' Legislação Benef - GESCON'!$B$4:$I$2159,6,FALSE),"")</f>
        <v/>
      </c>
      <c r="L2176" s="83" t="str">
        <f>IF(H2176="RPPS",IFERROR(IF(VLOOKUP(A2176,'Suspensão de repasses - GESCON'!$D$3:$J$1048576,7,FALSE)="Validada","SIM","NÃO"),"NÃO"),"")</f>
        <v/>
      </c>
    </row>
    <row r="2177" spans="1:12" s="19" customFormat="1" ht="15" customHeight="1" x14ac:dyDescent="0.25">
      <c r="A2177" s="88" t="s">
        <v>7544</v>
      </c>
      <c r="B2177" s="40" t="s">
        <v>1356</v>
      </c>
      <c r="C2177" s="82" t="s">
        <v>10958</v>
      </c>
      <c r="D2177" s="82">
        <v>304</v>
      </c>
      <c r="E2177" s="82">
        <v>51</v>
      </c>
      <c r="F2177" s="82">
        <v>20</v>
      </c>
      <c r="G2177" s="82">
        <v>375</v>
      </c>
      <c r="H2177" s="40" t="s">
        <v>2</v>
      </c>
      <c r="I2177" s="83" t="str">
        <f>IFERROR(VLOOKUP(A2177,'Alíquotas - CADPREV'!$B$2152:$N$4324,8,FALSE),"")</f>
        <v>NÃO</v>
      </c>
      <c r="J2177" s="83" t="str">
        <f>IF(H2177="RPPS",VLOOKUP(A2177,' Legislação Benef - GESCON'!$B$4:$I$2159,3,FALSE),"")</f>
        <v>NÃO</v>
      </c>
      <c r="K2177" s="83" t="str">
        <f>IF(H2177="RPPS",VLOOKUP(A2177,' Legislação Benef - GESCON'!$B$4:$I$2159,6,FALSE),"")</f>
        <v>NÃO</v>
      </c>
      <c r="L2177" s="83" t="str">
        <f>IF(H2177="RPPS",IFERROR(IF(VLOOKUP(A2177,'Suspensão de repasses - GESCON'!$D$3:$J$1048576,7,FALSE)="Validada","SIM","NÃO"),"NÃO"),"")</f>
        <v>NÃO</v>
      </c>
    </row>
    <row r="2178" spans="1:12" s="19" customFormat="1" ht="15" hidden="1" customHeight="1" x14ac:dyDescent="0.25">
      <c r="A2178" s="88" t="s">
        <v>7545</v>
      </c>
      <c r="B2178" s="40" t="s">
        <v>215</v>
      </c>
      <c r="C2178" s="82" t="s">
        <v>10959</v>
      </c>
      <c r="D2178" s="82"/>
      <c r="E2178" s="82"/>
      <c r="F2178" s="82"/>
      <c r="G2178" s="82"/>
      <c r="H2178" s="40" t="s">
        <v>4</v>
      </c>
      <c r="I2178" s="83" t="str">
        <f>IFERROR(VLOOKUP(A2178,'Alíquotas - CADPREV'!$B$2152:$N$4324,8,FALSE),"")</f>
        <v/>
      </c>
      <c r="J2178" s="83" t="str">
        <f>IF(H2178="RPPS",VLOOKUP(A2178,' Legislação Benef - GESCON'!$B$4:$I$2159,3,FALSE),"")</f>
        <v/>
      </c>
      <c r="K2178" s="83" t="str">
        <f>IF(H2178="RPPS",VLOOKUP(A2178,' Legislação Benef - GESCON'!$B$4:$I$2159,6,FALSE),"")</f>
        <v/>
      </c>
      <c r="L2178" s="83" t="str">
        <f>IF(H2178="RPPS",IFERROR(IF(VLOOKUP(A2178,'Suspensão de repasses - GESCON'!$D$3:$J$1048576,7,FALSE)="Validada","SIM","NÃO"),"NÃO"),"")</f>
        <v/>
      </c>
    </row>
    <row r="2179" spans="1:12" s="19" customFormat="1" ht="15" hidden="1" customHeight="1" x14ac:dyDescent="0.25">
      <c r="A2179" s="88" t="s">
        <v>7546</v>
      </c>
      <c r="B2179" s="40" t="s">
        <v>29</v>
      </c>
      <c r="C2179" s="82" t="s">
        <v>10959</v>
      </c>
      <c r="D2179" s="82"/>
      <c r="E2179" s="82"/>
      <c r="F2179" s="82"/>
      <c r="G2179" s="82"/>
      <c r="H2179" s="40" t="s">
        <v>4</v>
      </c>
      <c r="I2179" s="83" t="str">
        <f>IFERROR(VLOOKUP(A2179,'Alíquotas - CADPREV'!$B$2152:$N$4324,8,FALSE),"")</f>
        <v/>
      </c>
      <c r="J2179" s="83" t="str">
        <f>IF(H2179="RPPS",VLOOKUP(A2179,' Legislação Benef - GESCON'!$B$4:$I$2159,3,FALSE),"")</f>
        <v/>
      </c>
      <c r="K2179" s="83" t="str">
        <f>IF(H2179="RPPS",VLOOKUP(A2179,' Legislação Benef - GESCON'!$B$4:$I$2159,6,FALSE),"")</f>
        <v/>
      </c>
      <c r="L2179" s="83" t="str">
        <f>IF(H2179="RPPS",IFERROR(IF(VLOOKUP(A2179,'Suspensão de repasses - GESCON'!$D$3:$J$1048576,7,FALSE)="Validada","SIM","NÃO"),"NÃO"),"")</f>
        <v/>
      </c>
    </row>
    <row r="2180" spans="1:12" s="19" customFormat="1" ht="15" customHeight="1" x14ac:dyDescent="0.25">
      <c r="A2180" s="88" t="s">
        <v>7547</v>
      </c>
      <c r="B2180" s="40" t="s">
        <v>3812</v>
      </c>
      <c r="C2180" s="82" t="s">
        <v>10958</v>
      </c>
      <c r="D2180" s="82">
        <v>696</v>
      </c>
      <c r="E2180" s="82">
        <v>235</v>
      </c>
      <c r="F2180" s="82">
        <v>48</v>
      </c>
      <c r="G2180" s="82">
        <v>979</v>
      </c>
      <c r="H2180" s="40" t="s">
        <v>2</v>
      </c>
      <c r="I2180" s="83" t="str">
        <f>IFERROR(VLOOKUP(A2180,'Alíquotas - CADPREV'!$B$2152:$N$4324,8,FALSE),"")</f>
        <v>SIM</v>
      </c>
      <c r="J2180" s="83" t="str">
        <f>IF(H2180="RPPS",VLOOKUP(A2180,' Legislação Benef - GESCON'!$B$4:$I$2159,3,FALSE),"")</f>
        <v>NÃO</v>
      </c>
      <c r="K2180" s="83" t="str">
        <f>IF(H2180="RPPS",VLOOKUP(A2180,' Legislação Benef - GESCON'!$B$4:$I$2159,6,FALSE),"")</f>
        <v>NÃO</v>
      </c>
      <c r="L2180" s="83" t="str">
        <f>IF(H2180="RPPS",IFERROR(IF(VLOOKUP(A2180,'Suspensão de repasses - GESCON'!$D$3:$J$1048576,7,FALSE)="Validada","SIM","NÃO"),"NÃO"),"")</f>
        <v>NÃO</v>
      </c>
    </row>
    <row r="2181" spans="1:12" s="19" customFormat="1" ht="15" customHeight="1" x14ac:dyDescent="0.25">
      <c r="A2181" s="88" t="s">
        <v>7548</v>
      </c>
      <c r="B2181" s="40" t="s">
        <v>3513</v>
      </c>
      <c r="C2181" s="82" t="s">
        <v>10958</v>
      </c>
      <c r="D2181" s="82">
        <v>876</v>
      </c>
      <c r="E2181" s="82">
        <v>0</v>
      </c>
      <c r="F2181" s="82">
        <v>0</v>
      </c>
      <c r="G2181" s="82">
        <v>876</v>
      </c>
      <c r="H2181" s="40" t="s">
        <v>2</v>
      </c>
      <c r="I2181" s="83" t="str">
        <f>IFERROR(VLOOKUP(A2181,'Alíquotas - CADPREV'!$B$2152:$N$4324,8,FALSE),"")</f>
        <v>NÃO</v>
      </c>
      <c r="J2181" s="83" t="str">
        <f>IF(H2181="RPPS",VLOOKUP(A2181,' Legislação Benef - GESCON'!$B$4:$I$2159,3,FALSE),"")</f>
        <v>NÃO</v>
      </c>
      <c r="K2181" s="83" t="str">
        <f>IF(H2181="RPPS",VLOOKUP(A2181,' Legislação Benef - GESCON'!$B$4:$I$2159,6,FALSE),"")</f>
        <v>NÃO</v>
      </c>
      <c r="L2181" s="83" t="str">
        <f>IF(H2181="RPPS",IFERROR(IF(VLOOKUP(A2181,'Suspensão de repasses - GESCON'!$D$3:$J$1048576,7,FALSE)="Validada","SIM","NÃO"),"NÃO"),"")</f>
        <v>NÃO</v>
      </c>
    </row>
    <row r="2182" spans="1:12" s="19" customFormat="1" ht="15" hidden="1" customHeight="1" x14ac:dyDescent="0.25">
      <c r="A2182" s="88" t="s">
        <v>7549</v>
      </c>
      <c r="B2182" s="40" t="s">
        <v>215</v>
      </c>
      <c r="C2182" s="82" t="s">
        <v>10959</v>
      </c>
      <c r="D2182" s="82"/>
      <c r="E2182" s="82"/>
      <c r="F2182" s="82"/>
      <c r="G2182" s="82"/>
      <c r="H2182" s="40" t="s">
        <v>4</v>
      </c>
      <c r="I2182" s="83" t="str">
        <f>IFERROR(VLOOKUP(A2182,'Alíquotas - CADPREV'!$B$2152:$N$4324,8,FALSE),"")</f>
        <v/>
      </c>
      <c r="J2182" s="83" t="str">
        <f>IF(H2182="RPPS",VLOOKUP(A2182,' Legislação Benef - GESCON'!$B$4:$I$2159,3,FALSE),"")</f>
        <v/>
      </c>
      <c r="K2182" s="83" t="str">
        <f>IF(H2182="RPPS",VLOOKUP(A2182,' Legislação Benef - GESCON'!$B$4:$I$2159,6,FALSE),"")</f>
        <v/>
      </c>
      <c r="L2182" s="83" t="str">
        <f>IF(H2182="RPPS",IFERROR(IF(VLOOKUP(A2182,'Suspensão de repasses - GESCON'!$D$3:$J$1048576,7,FALSE)="Validada","SIM","NÃO"),"NÃO"),"")</f>
        <v/>
      </c>
    </row>
    <row r="2183" spans="1:12" s="19" customFormat="1" ht="15" hidden="1" customHeight="1" x14ac:dyDescent="0.25">
      <c r="A2183" s="88" t="s">
        <v>7550</v>
      </c>
      <c r="B2183" s="40" t="s">
        <v>4626</v>
      </c>
      <c r="C2183" s="82" t="s">
        <v>10959</v>
      </c>
      <c r="D2183" s="82"/>
      <c r="E2183" s="82"/>
      <c r="F2183" s="82"/>
      <c r="G2183" s="82"/>
      <c r="H2183" s="40" t="s">
        <v>4</v>
      </c>
      <c r="I2183" s="83" t="str">
        <f>IFERROR(VLOOKUP(A2183,'Alíquotas - CADPREV'!$B$2152:$N$4324,8,FALSE),"")</f>
        <v/>
      </c>
      <c r="J2183" s="83" t="str">
        <f>IF(H2183="RPPS",VLOOKUP(A2183,' Legislação Benef - GESCON'!$B$4:$I$2159,3,FALSE),"")</f>
        <v/>
      </c>
      <c r="K2183" s="83" t="str">
        <f>IF(H2183="RPPS",VLOOKUP(A2183,' Legislação Benef - GESCON'!$B$4:$I$2159,6,FALSE),"")</f>
        <v/>
      </c>
      <c r="L2183" s="83" t="str">
        <f>IF(H2183="RPPS",IFERROR(IF(VLOOKUP(A2183,'Suspensão de repasses - GESCON'!$D$3:$J$1048576,7,FALSE)="Validada","SIM","NÃO"),"NÃO"),"")</f>
        <v/>
      </c>
    </row>
    <row r="2184" spans="1:12" s="19" customFormat="1" ht="15" customHeight="1" x14ac:dyDescent="0.25">
      <c r="A2184" s="88" t="s">
        <v>7551</v>
      </c>
      <c r="B2184" s="40" t="s">
        <v>2758</v>
      </c>
      <c r="C2184" s="82" t="s">
        <v>10958</v>
      </c>
      <c r="D2184" s="82">
        <v>302</v>
      </c>
      <c r="E2184" s="82">
        <v>184</v>
      </c>
      <c r="F2184" s="82">
        <v>20</v>
      </c>
      <c r="G2184" s="82">
        <v>506</v>
      </c>
      <c r="H2184" s="40" t="s">
        <v>2</v>
      </c>
      <c r="I2184" s="83" t="str">
        <f>IFERROR(VLOOKUP(A2184,'Alíquotas - CADPREV'!$B$2152:$N$4324,8,FALSE),"")</f>
        <v>NÃO</v>
      </c>
      <c r="J2184" s="83" t="str">
        <f>IF(H2184="RPPS",VLOOKUP(A2184,' Legislação Benef - GESCON'!$B$4:$I$2159,3,FALSE),"")</f>
        <v>NÃO</v>
      </c>
      <c r="K2184" s="83" t="str">
        <f>IF(H2184="RPPS",VLOOKUP(A2184,' Legislação Benef - GESCON'!$B$4:$I$2159,6,FALSE),"")</f>
        <v>SIM</v>
      </c>
      <c r="L2184" s="83" t="str">
        <f>IF(H2184="RPPS",IFERROR(IF(VLOOKUP(A2184,'Suspensão de repasses - GESCON'!$D$3:$J$1048576,7,FALSE)="Validada","SIM","NÃO"),"NÃO"),"")</f>
        <v>NÃO</v>
      </c>
    </row>
    <row r="2185" spans="1:12" s="19" customFormat="1" ht="15" hidden="1" customHeight="1" x14ac:dyDescent="0.25">
      <c r="A2185" s="88" t="s">
        <v>7552</v>
      </c>
      <c r="B2185" s="40" t="s">
        <v>3143</v>
      </c>
      <c r="C2185" s="82" t="s">
        <v>10959</v>
      </c>
      <c r="D2185" s="82"/>
      <c r="E2185" s="82"/>
      <c r="F2185" s="82"/>
      <c r="G2185" s="82"/>
      <c r="H2185" s="40" t="s">
        <v>4</v>
      </c>
      <c r="I2185" s="83" t="str">
        <f>IFERROR(VLOOKUP(A2185,'Alíquotas - CADPREV'!$B$2152:$N$4324,8,FALSE),"")</f>
        <v/>
      </c>
      <c r="J2185" s="83" t="str">
        <f>IF(H2185="RPPS",VLOOKUP(A2185,' Legislação Benef - GESCON'!$B$4:$I$2159,3,FALSE),"")</f>
        <v/>
      </c>
      <c r="K2185" s="83" t="str">
        <f>IF(H2185="RPPS",VLOOKUP(A2185,' Legislação Benef - GESCON'!$B$4:$I$2159,6,FALSE),"")</f>
        <v/>
      </c>
      <c r="L2185" s="83" t="str">
        <f>IF(H2185="RPPS",IFERROR(IF(VLOOKUP(A2185,'Suspensão de repasses - GESCON'!$D$3:$J$1048576,7,FALSE)="Validada","SIM","NÃO"),"NÃO"),"")</f>
        <v/>
      </c>
    </row>
    <row r="2186" spans="1:12" s="19" customFormat="1" ht="15" customHeight="1" x14ac:dyDescent="0.25">
      <c r="A2186" s="88" t="s">
        <v>7553</v>
      </c>
      <c r="B2186" s="40" t="s">
        <v>1356</v>
      </c>
      <c r="C2186" s="82" t="s">
        <v>10958</v>
      </c>
      <c r="D2186" s="82">
        <v>226</v>
      </c>
      <c r="E2186" s="82">
        <v>87</v>
      </c>
      <c r="F2186" s="82">
        <v>1</v>
      </c>
      <c r="G2186" s="82">
        <v>314</v>
      </c>
      <c r="H2186" s="40" t="s">
        <v>2</v>
      </c>
      <c r="I2186" s="83" t="str">
        <f>IFERROR(VLOOKUP(A2186,'Alíquotas - CADPREV'!$B$2152:$N$4324,8,FALSE),"")</f>
        <v>NÃO</v>
      </c>
      <c r="J2186" s="83" t="str">
        <f>IF(H2186="RPPS",VLOOKUP(A2186,' Legislação Benef - GESCON'!$B$4:$I$2159,3,FALSE),"")</f>
        <v>NÃO</v>
      </c>
      <c r="K2186" s="83" t="str">
        <f>IF(H2186="RPPS",VLOOKUP(A2186,' Legislação Benef - GESCON'!$B$4:$I$2159,6,FALSE),"")</f>
        <v>NÃO</v>
      </c>
      <c r="L2186" s="83" t="str">
        <f>IF(H2186="RPPS",IFERROR(IF(VLOOKUP(A2186,'Suspensão de repasses - GESCON'!$D$3:$J$1048576,7,FALSE)="Validada","SIM","NÃO"),"NÃO"),"")</f>
        <v>NÃO</v>
      </c>
    </row>
    <row r="2187" spans="1:12" s="19" customFormat="1" ht="15" hidden="1" customHeight="1" x14ac:dyDescent="0.25">
      <c r="A2187" s="88" t="s">
        <v>7554</v>
      </c>
      <c r="B2187" s="40" t="s">
        <v>2197</v>
      </c>
      <c r="C2187" s="82" t="s">
        <v>10959</v>
      </c>
      <c r="D2187" s="82"/>
      <c r="E2187" s="82"/>
      <c r="F2187" s="82"/>
      <c r="G2187" s="82"/>
      <c r="H2187" s="40" t="s">
        <v>4</v>
      </c>
      <c r="I2187" s="83" t="str">
        <f>IFERROR(VLOOKUP(A2187,'Alíquotas - CADPREV'!$B$2152:$N$4324,8,FALSE),"")</f>
        <v/>
      </c>
      <c r="J2187" s="83" t="str">
        <f>IF(H2187="RPPS",VLOOKUP(A2187,' Legislação Benef - GESCON'!$B$4:$I$2159,3,FALSE),"")</f>
        <v/>
      </c>
      <c r="K2187" s="83" t="str">
        <f>IF(H2187="RPPS",VLOOKUP(A2187,' Legislação Benef - GESCON'!$B$4:$I$2159,6,FALSE),"")</f>
        <v/>
      </c>
      <c r="L2187" s="83" t="str">
        <f>IF(H2187="RPPS",IFERROR(IF(VLOOKUP(A2187,'Suspensão de repasses - GESCON'!$D$3:$J$1048576,7,FALSE)="Validada","SIM","NÃO"),"NÃO"),"")</f>
        <v/>
      </c>
    </row>
    <row r="2188" spans="1:12" s="19" customFormat="1" ht="15" hidden="1" customHeight="1" x14ac:dyDescent="0.25">
      <c r="A2188" s="88" t="s">
        <v>7555</v>
      </c>
      <c r="B2188" s="40" t="s">
        <v>634</v>
      </c>
      <c r="C2188" s="82" t="s">
        <v>10959</v>
      </c>
      <c r="D2188" s="82"/>
      <c r="E2188" s="82"/>
      <c r="F2188" s="82"/>
      <c r="G2188" s="82"/>
      <c r="H2188" s="40" t="s">
        <v>4</v>
      </c>
      <c r="I2188" s="83" t="str">
        <f>IFERROR(VLOOKUP(A2188,'Alíquotas - CADPREV'!$B$2152:$N$4324,8,FALSE),"")</f>
        <v/>
      </c>
      <c r="J2188" s="83" t="str">
        <f>IF(H2188="RPPS",VLOOKUP(A2188,' Legislação Benef - GESCON'!$B$4:$I$2159,3,FALSE),"")</f>
        <v/>
      </c>
      <c r="K2188" s="83" t="str">
        <f>IF(H2188="RPPS",VLOOKUP(A2188,' Legislação Benef - GESCON'!$B$4:$I$2159,6,FALSE),"")</f>
        <v/>
      </c>
      <c r="L2188" s="83" t="str">
        <f>IF(H2188="RPPS",IFERROR(IF(VLOOKUP(A2188,'Suspensão de repasses - GESCON'!$D$3:$J$1048576,7,FALSE)="Validada","SIM","NÃO"),"NÃO"),"")</f>
        <v/>
      </c>
    </row>
    <row r="2189" spans="1:12" s="19" customFormat="1" ht="15" hidden="1" customHeight="1" x14ac:dyDescent="0.25">
      <c r="A2189" s="88" t="s">
        <v>7556</v>
      </c>
      <c r="B2189" s="40" t="s">
        <v>3143</v>
      </c>
      <c r="C2189" s="82" t="s">
        <v>10959</v>
      </c>
      <c r="D2189" s="82"/>
      <c r="E2189" s="82"/>
      <c r="F2189" s="82"/>
      <c r="G2189" s="82"/>
      <c r="H2189" s="40" t="s">
        <v>4</v>
      </c>
      <c r="I2189" s="83" t="str">
        <f>IFERROR(VLOOKUP(A2189,'Alíquotas - CADPREV'!$B$2152:$N$4324,8,FALSE),"")</f>
        <v/>
      </c>
      <c r="J2189" s="83" t="str">
        <f>IF(H2189="RPPS",VLOOKUP(A2189,' Legislação Benef - GESCON'!$B$4:$I$2159,3,FALSE),"")</f>
        <v/>
      </c>
      <c r="K2189" s="83" t="str">
        <f>IF(H2189="RPPS",VLOOKUP(A2189,' Legislação Benef - GESCON'!$B$4:$I$2159,6,FALSE),"")</f>
        <v/>
      </c>
      <c r="L2189" s="83" t="str">
        <f>IF(H2189="RPPS",IFERROR(IF(VLOOKUP(A2189,'Suspensão de repasses - GESCON'!$D$3:$J$1048576,7,FALSE)="Validada","SIM","NÃO"),"NÃO"),"")</f>
        <v/>
      </c>
    </row>
    <row r="2190" spans="1:12" s="19" customFormat="1" ht="15" hidden="1" customHeight="1" x14ac:dyDescent="0.25">
      <c r="A2190" s="88" t="s">
        <v>7557</v>
      </c>
      <c r="B2190" s="40" t="s">
        <v>1356</v>
      </c>
      <c r="C2190" s="82" t="s">
        <v>10959</v>
      </c>
      <c r="D2190" s="82"/>
      <c r="E2190" s="82"/>
      <c r="F2190" s="82"/>
      <c r="G2190" s="82"/>
      <c r="H2190" s="40" t="s">
        <v>4</v>
      </c>
      <c r="I2190" s="83" t="str">
        <f>IFERROR(VLOOKUP(A2190,'Alíquotas - CADPREV'!$B$2152:$N$4324,8,FALSE),"")</f>
        <v/>
      </c>
      <c r="J2190" s="83" t="str">
        <f>IF(H2190="RPPS",VLOOKUP(A2190,' Legislação Benef - GESCON'!$B$4:$I$2159,3,FALSE),"")</f>
        <v/>
      </c>
      <c r="K2190" s="83" t="str">
        <f>IF(H2190="RPPS",VLOOKUP(A2190,' Legislação Benef - GESCON'!$B$4:$I$2159,6,FALSE),"")</f>
        <v/>
      </c>
      <c r="L2190" s="83" t="str">
        <f>IF(H2190="RPPS",IFERROR(IF(VLOOKUP(A2190,'Suspensão de repasses - GESCON'!$D$3:$J$1048576,7,FALSE)="Validada","SIM","NÃO"),"NÃO"),"")</f>
        <v/>
      </c>
    </row>
    <row r="2191" spans="1:12" s="19" customFormat="1" ht="15" customHeight="1" x14ac:dyDescent="0.25">
      <c r="A2191" s="88" t="s">
        <v>7558</v>
      </c>
      <c r="B2191" s="40" t="s">
        <v>3812</v>
      </c>
      <c r="C2191" s="82" t="s">
        <v>10958</v>
      </c>
      <c r="D2191" s="82">
        <v>2101</v>
      </c>
      <c r="E2191" s="82">
        <v>522</v>
      </c>
      <c r="F2191" s="82">
        <v>143</v>
      </c>
      <c r="G2191" s="82">
        <v>2766</v>
      </c>
      <c r="H2191" s="40" t="s">
        <v>2</v>
      </c>
      <c r="I2191" s="83" t="str">
        <f>IFERROR(VLOOKUP(A2191,'Alíquotas - CADPREV'!$B$2152:$N$4324,8,FALSE),"")</f>
        <v>SIM</v>
      </c>
      <c r="J2191" s="83" t="str">
        <f>IF(H2191="RPPS",VLOOKUP(A2191,' Legislação Benef - GESCON'!$B$4:$I$2159,3,FALSE),"")</f>
        <v>NÃO</v>
      </c>
      <c r="K2191" s="83" t="str">
        <f>IF(H2191="RPPS",VLOOKUP(A2191,' Legislação Benef - GESCON'!$B$4:$I$2159,6,FALSE),"")</f>
        <v>NÃO</v>
      </c>
      <c r="L2191" s="83" t="str">
        <f>IF(H2191="RPPS",IFERROR(IF(VLOOKUP(A2191,'Suspensão de repasses - GESCON'!$D$3:$J$1048576,7,FALSE)="Validada","SIM","NÃO"),"NÃO"),"")</f>
        <v>NÃO</v>
      </c>
    </row>
    <row r="2192" spans="1:12" s="19" customFormat="1" ht="15" hidden="1" customHeight="1" x14ac:dyDescent="0.25">
      <c r="A2192" s="88" t="s">
        <v>7559</v>
      </c>
      <c r="B2192" s="40" t="s">
        <v>4626</v>
      </c>
      <c r="C2192" s="82" t="s">
        <v>10959</v>
      </c>
      <c r="D2192" s="82"/>
      <c r="E2192" s="82"/>
      <c r="F2192" s="82"/>
      <c r="G2192" s="82"/>
      <c r="H2192" s="40" t="s">
        <v>4</v>
      </c>
      <c r="I2192" s="83" t="str">
        <f>IFERROR(VLOOKUP(A2192,'Alíquotas - CADPREV'!$B$2152:$N$4324,8,FALSE),"")</f>
        <v/>
      </c>
      <c r="J2192" s="83" t="str">
        <f>IF(H2192="RPPS",VLOOKUP(A2192,' Legislação Benef - GESCON'!$B$4:$I$2159,3,FALSE),"")</f>
        <v/>
      </c>
      <c r="K2192" s="83" t="str">
        <f>IF(H2192="RPPS",VLOOKUP(A2192,' Legislação Benef - GESCON'!$B$4:$I$2159,6,FALSE),"")</f>
        <v/>
      </c>
      <c r="L2192" s="83" t="str">
        <f>IF(H2192="RPPS",IFERROR(IF(VLOOKUP(A2192,'Suspensão de repasses - GESCON'!$D$3:$J$1048576,7,FALSE)="Validada","SIM","NÃO"),"NÃO"),"")</f>
        <v/>
      </c>
    </row>
    <row r="2193" spans="1:12" s="19" customFormat="1" ht="15" customHeight="1" x14ac:dyDescent="0.25">
      <c r="A2193" s="88" t="s">
        <v>7560</v>
      </c>
      <c r="B2193" s="40" t="s">
        <v>4559</v>
      </c>
      <c r="C2193" s="82" t="s">
        <v>10958</v>
      </c>
      <c r="D2193" s="82"/>
      <c r="E2193" s="82"/>
      <c r="F2193" s="82"/>
      <c r="G2193" s="82"/>
      <c r="H2193" s="40" t="s">
        <v>2</v>
      </c>
      <c r="I2193" s="83" t="str">
        <f>IFERROR(VLOOKUP(A2193,'Alíquotas - CADPREV'!$B$2152:$N$4324,8,FALSE),"")</f>
        <v>NÃO</v>
      </c>
      <c r="J2193" s="83" t="str">
        <f>IF(H2193="RPPS",VLOOKUP(A2193,' Legislação Benef - GESCON'!$B$4:$I$2159,3,FALSE),"")</f>
        <v>NÃO</v>
      </c>
      <c r="K2193" s="83" t="str">
        <f>IF(H2193="RPPS",VLOOKUP(A2193,' Legislação Benef - GESCON'!$B$4:$I$2159,6,FALSE),"")</f>
        <v>NÃO</v>
      </c>
      <c r="L2193" s="83" t="str">
        <f>IF(H2193="RPPS",IFERROR(IF(VLOOKUP(A2193,'Suspensão de repasses - GESCON'!$D$3:$J$1048576,7,FALSE)="Validada","SIM","NÃO"),"NÃO"),"")</f>
        <v>NÃO</v>
      </c>
    </row>
    <row r="2194" spans="1:12" s="19" customFormat="1" ht="15" customHeight="1" x14ac:dyDescent="0.25">
      <c r="A2194" s="88" t="s">
        <v>7561</v>
      </c>
      <c r="B2194" s="40" t="s">
        <v>2758</v>
      </c>
      <c r="C2194" s="82" t="s">
        <v>10958</v>
      </c>
      <c r="D2194" s="82">
        <v>367</v>
      </c>
      <c r="E2194" s="82">
        <v>121</v>
      </c>
      <c r="F2194" s="82">
        <v>25</v>
      </c>
      <c r="G2194" s="82">
        <v>513</v>
      </c>
      <c r="H2194" s="40" t="s">
        <v>2</v>
      </c>
      <c r="I2194" s="83" t="str">
        <f>IFERROR(VLOOKUP(A2194,'Alíquotas - CADPREV'!$B$2152:$N$4324,8,FALSE),"")</f>
        <v>NÃO</v>
      </c>
      <c r="J2194" s="83" t="str">
        <f>IF(H2194="RPPS",VLOOKUP(A2194,' Legislação Benef - GESCON'!$B$4:$I$2159,3,FALSE),"")</f>
        <v>NÃO</v>
      </c>
      <c r="K2194" s="83" t="str">
        <f>IF(H2194="RPPS",VLOOKUP(A2194,' Legislação Benef - GESCON'!$B$4:$I$2159,6,FALSE),"")</f>
        <v>NÃO</v>
      </c>
      <c r="L2194" s="83" t="str">
        <f>IF(H2194="RPPS",IFERROR(IF(VLOOKUP(A2194,'Suspensão de repasses - GESCON'!$D$3:$J$1048576,7,FALSE)="Validada","SIM","NÃO"),"NÃO"),"")</f>
        <v>NÃO</v>
      </c>
    </row>
    <row r="2195" spans="1:12" s="19" customFormat="1" ht="15" hidden="1" customHeight="1" x14ac:dyDescent="0.25">
      <c r="A2195" s="88" t="s">
        <v>7562</v>
      </c>
      <c r="B2195" s="40" t="s">
        <v>2926</v>
      </c>
      <c r="C2195" s="82" t="s">
        <v>10959</v>
      </c>
      <c r="D2195" s="82"/>
      <c r="E2195" s="82"/>
      <c r="F2195" s="82"/>
      <c r="G2195" s="82"/>
      <c r="H2195" s="40" t="s">
        <v>4</v>
      </c>
      <c r="I2195" s="83" t="str">
        <f>IFERROR(VLOOKUP(A2195,'Alíquotas - CADPREV'!$B$2152:$N$4324,8,FALSE),"")</f>
        <v/>
      </c>
      <c r="J2195" s="83" t="str">
        <f>IF(H2195="RPPS",VLOOKUP(A2195,' Legislação Benef - GESCON'!$B$4:$I$2159,3,FALSE),"")</f>
        <v/>
      </c>
      <c r="K2195" s="83" t="str">
        <f>IF(H2195="RPPS",VLOOKUP(A2195,' Legislação Benef - GESCON'!$B$4:$I$2159,6,FALSE),"")</f>
        <v/>
      </c>
      <c r="L2195" s="83" t="str">
        <f>IF(H2195="RPPS",IFERROR(IF(VLOOKUP(A2195,'Suspensão de repasses - GESCON'!$D$3:$J$1048576,7,FALSE)="Validada","SIM","NÃO"),"NÃO"),"")</f>
        <v/>
      </c>
    </row>
    <row r="2196" spans="1:12" s="19" customFormat="1" ht="15" customHeight="1" x14ac:dyDescent="0.25">
      <c r="A2196" s="88" t="s">
        <v>7563</v>
      </c>
      <c r="B2196" s="40" t="s">
        <v>4626</v>
      </c>
      <c r="C2196" s="82" t="s">
        <v>10958</v>
      </c>
      <c r="D2196" s="82">
        <v>1008</v>
      </c>
      <c r="E2196" s="82">
        <v>348</v>
      </c>
      <c r="F2196" s="82">
        <v>72</v>
      </c>
      <c r="G2196" s="82">
        <v>1428</v>
      </c>
      <c r="H2196" s="40" t="s">
        <v>2</v>
      </c>
      <c r="I2196" s="83" t="str">
        <f>IFERROR(VLOOKUP(A2196,'Alíquotas - CADPREV'!$B$2152:$N$4324,8,FALSE),"")</f>
        <v>SIM</v>
      </c>
      <c r="J2196" s="83" t="str">
        <f>IF(H2196="RPPS",VLOOKUP(A2196,' Legislação Benef - GESCON'!$B$4:$I$2159,3,FALSE),"")</f>
        <v>NÃO</v>
      </c>
      <c r="K2196" s="83" t="str">
        <f>IF(H2196="RPPS",VLOOKUP(A2196,' Legislação Benef - GESCON'!$B$4:$I$2159,6,FALSE),"")</f>
        <v>NÃO</v>
      </c>
      <c r="L2196" s="83" t="str">
        <f>IF(H2196="RPPS",IFERROR(IF(VLOOKUP(A2196,'Suspensão de repasses - GESCON'!$D$3:$J$1048576,7,FALSE)="Validada","SIM","NÃO"),"NÃO"),"")</f>
        <v>NÃO</v>
      </c>
    </row>
    <row r="2197" spans="1:12" s="19" customFormat="1" ht="15" customHeight="1" x14ac:dyDescent="0.25">
      <c r="A2197" s="88" t="s">
        <v>7564</v>
      </c>
      <c r="B2197" s="40" t="s">
        <v>4626</v>
      </c>
      <c r="C2197" s="82" t="s">
        <v>10958</v>
      </c>
      <c r="D2197" s="82">
        <v>1791</v>
      </c>
      <c r="E2197" s="82">
        <v>179</v>
      </c>
      <c r="F2197" s="82">
        <v>50</v>
      </c>
      <c r="G2197" s="82">
        <v>2020</v>
      </c>
      <c r="H2197" s="40" t="s">
        <v>2</v>
      </c>
      <c r="I2197" s="83" t="str">
        <f>IFERROR(VLOOKUP(A2197,'Alíquotas - CADPREV'!$B$2152:$N$4324,8,FALSE),"")</f>
        <v>NÃO</v>
      </c>
      <c r="J2197" s="83" t="str">
        <f>IF(H2197="RPPS",VLOOKUP(A2197,' Legislação Benef - GESCON'!$B$4:$I$2159,3,FALSE),"")</f>
        <v>NÃO</v>
      </c>
      <c r="K2197" s="83" t="str">
        <f>IF(H2197="RPPS",VLOOKUP(A2197,' Legislação Benef - GESCON'!$B$4:$I$2159,6,FALSE),"")</f>
        <v>NÃO</v>
      </c>
      <c r="L2197" s="83" t="str">
        <f>IF(H2197="RPPS",IFERROR(IF(VLOOKUP(A2197,'Suspensão de repasses - GESCON'!$D$3:$J$1048576,7,FALSE)="Validada","SIM","NÃO"),"NÃO"),"")</f>
        <v>NÃO</v>
      </c>
    </row>
    <row r="2198" spans="1:12" s="19" customFormat="1" ht="15" hidden="1" customHeight="1" x14ac:dyDescent="0.25">
      <c r="A2198" s="88" t="s">
        <v>7565</v>
      </c>
      <c r="B2198" s="40" t="s">
        <v>215</v>
      </c>
      <c r="C2198" s="82" t="s">
        <v>10959</v>
      </c>
      <c r="D2198" s="82"/>
      <c r="E2198" s="82"/>
      <c r="F2198" s="82"/>
      <c r="G2198" s="82"/>
      <c r="H2198" s="40" t="s">
        <v>4</v>
      </c>
      <c r="I2198" s="83" t="str">
        <f>IFERROR(VLOOKUP(A2198,'Alíquotas - CADPREV'!$B$2152:$N$4324,8,FALSE),"")</f>
        <v/>
      </c>
      <c r="J2198" s="83" t="str">
        <f>IF(H2198="RPPS",VLOOKUP(A2198,' Legislação Benef - GESCON'!$B$4:$I$2159,3,FALSE),"")</f>
        <v/>
      </c>
      <c r="K2198" s="83" t="str">
        <f>IF(H2198="RPPS",VLOOKUP(A2198,' Legislação Benef - GESCON'!$B$4:$I$2159,6,FALSE),"")</f>
        <v/>
      </c>
      <c r="L2198" s="83" t="str">
        <f>IF(H2198="RPPS",IFERROR(IF(VLOOKUP(A2198,'Suspensão de repasses - GESCON'!$D$3:$J$1048576,7,FALSE)="Validada","SIM","NÃO"),"NÃO"),"")</f>
        <v/>
      </c>
    </row>
    <row r="2199" spans="1:12" s="19" customFormat="1" ht="15" customHeight="1" x14ac:dyDescent="0.25">
      <c r="A2199" s="88" t="s">
        <v>7566</v>
      </c>
      <c r="B2199" s="40" t="s">
        <v>4289</v>
      </c>
      <c r="C2199" s="82" t="s">
        <v>10958</v>
      </c>
      <c r="D2199" s="82">
        <v>230</v>
      </c>
      <c r="E2199" s="82">
        <v>48</v>
      </c>
      <c r="F2199" s="82">
        <v>11</v>
      </c>
      <c r="G2199" s="82">
        <v>289</v>
      </c>
      <c r="H2199" s="40" t="s">
        <v>2</v>
      </c>
      <c r="I2199" s="83" t="str">
        <f>IFERROR(VLOOKUP(A2199,'Alíquotas - CADPREV'!$B$2152:$N$4324,8,FALSE),"")</f>
        <v>NÃO</v>
      </c>
      <c r="J2199" s="83" t="str">
        <f>IF(H2199="RPPS",VLOOKUP(A2199,' Legislação Benef - GESCON'!$B$4:$I$2159,3,FALSE),"")</f>
        <v>NÃO</v>
      </c>
      <c r="K2199" s="83" t="str">
        <f>IF(H2199="RPPS",VLOOKUP(A2199,' Legislação Benef - GESCON'!$B$4:$I$2159,6,FALSE),"")</f>
        <v>NÃO</v>
      </c>
      <c r="L2199" s="83" t="str">
        <f>IF(H2199="RPPS",IFERROR(IF(VLOOKUP(A2199,'Suspensão de repasses - GESCON'!$D$3:$J$1048576,7,FALSE)="Validada","SIM","NÃO"),"NÃO"),"")</f>
        <v>SIM</v>
      </c>
    </row>
    <row r="2200" spans="1:12" s="19" customFormat="1" ht="15" hidden="1" customHeight="1" x14ac:dyDescent="0.25">
      <c r="A2200" s="88" t="s">
        <v>7567</v>
      </c>
      <c r="B2200" s="40" t="s">
        <v>1356</v>
      </c>
      <c r="C2200" s="82" t="s">
        <v>10959</v>
      </c>
      <c r="D2200" s="82"/>
      <c r="E2200" s="82"/>
      <c r="F2200" s="82"/>
      <c r="G2200" s="82"/>
      <c r="H2200" s="40" t="s">
        <v>4</v>
      </c>
      <c r="I2200" s="83" t="str">
        <f>IFERROR(VLOOKUP(A2200,'Alíquotas - CADPREV'!$B$2152:$N$4324,8,FALSE),"")</f>
        <v/>
      </c>
      <c r="J2200" s="83" t="str">
        <f>IF(H2200="RPPS",VLOOKUP(A2200,' Legislação Benef - GESCON'!$B$4:$I$2159,3,FALSE),"")</f>
        <v/>
      </c>
      <c r="K2200" s="83" t="str">
        <f>IF(H2200="RPPS",VLOOKUP(A2200,' Legislação Benef - GESCON'!$B$4:$I$2159,6,FALSE),"")</f>
        <v/>
      </c>
      <c r="L2200" s="83" t="str">
        <f>IF(H2200="RPPS",IFERROR(IF(VLOOKUP(A2200,'Suspensão de repasses - GESCON'!$D$3:$J$1048576,7,FALSE)="Validada","SIM","NÃO"),"NÃO"),"")</f>
        <v/>
      </c>
    </row>
    <row r="2201" spans="1:12" s="19" customFormat="1" ht="15" customHeight="1" x14ac:dyDescent="0.25">
      <c r="A2201" s="88" t="s">
        <v>7568</v>
      </c>
      <c r="B2201" s="40" t="s">
        <v>3812</v>
      </c>
      <c r="C2201" s="82" t="s">
        <v>10958</v>
      </c>
      <c r="D2201" s="82">
        <v>107</v>
      </c>
      <c r="E2201" s="82">
        <v>39</v>
      </c>
      <c r="F2201" s="82">
        <v>2</v>
      </c>
      <c r="G2201" s="82">
        <v>148</v>
      </c>
      <c r="H2201" s="40" t="s">
        <v>2</v>
      </c>
      <c r="I2201" s="83" t="str">
        <f>IFERROR(VLOOKUP(A2201,'Alíquotas - CADPREV'!$B$2152:$N$4324,8,FALSE),"")</f>
        <v>SIM</v>
      </c>
      <c r="J2201" s="83" t="str">
        <f>IF(H2201="RPPS",VLOOKUP(A2201,' Legislação Benef - GESCON'!$B$4:$I$2159,3,FALSE),"")</f>
        <v>NÃO</v>
      </c>
      <c r="K2201" s="83" t="str">
        <f>IF(H2201="RPPS",VLOOKUP(A2201,' Legislação Benef - GESCON'!$B$4:$I$2159,6,FALSE),"")</f>
        <v>SIM</v>
      </c>
      <c r="L2201" s="83" t="str">
        <f>IF(H2201="RPPS",IFERROR(IF(VLOOKUP(A2201,'Suspensão de repasses - GESCON'!$D$3:$J$1048576,7,FALSE)="Validada","SIM","NÃO"),"NÃO"),"")</f>
        <v>NÃO</v>
      </c>
    </row>
    <row r="2202" spans="1:12" s="19" customFormat="1" ht="15" hidden="1" customHeight="1" x14ac:dyDescent="0.25">
      <c r="A2202" s="88" t="s">
        <v>7569</v>
      </c>
      <c r="B2202" s="40" t="s">
        <v>2554</v>
      </c>
      <c r="C2202" s="82" t="s">
        <v>10959</v>
      </c>
      <c r="D2202" s="82"/>
      <c r="E2202" s="82"/>
      <c r="F2202" s="82"/>
      <c r="G2202" s="82"/>
      <c r="H2202" s="40" t="s">
        <v>4</v>
      </c>
      <c r="I2202" s="83" t="str">
        <f>IFERROR(VLOOKUP(A2202,'Alíquotas - CADPREV'!$B$2152:$N$4324,8,FALSE),"")</f>
        <v/>
      </c>
      <c r="J2202" s="83" t="str">
        <f>IF(H2202="RPPS",VLOOKUP(A2202,' Legislação Benef - GESCON'!$B$4:$I$2159,3,FALSE),"")</f>
        <v/>
      </c>
      <c r="K2202" s="83" t="str">
        <f>IF(H2202="RPPS",VLOOKUP(A2202,' Legislação Benef - GESCON'!$B$4:$I$2159,6,FALSE),"")</f>
        <v/>
      </c>
      <c r="L2202" s="83" t="str">
        <f>IF(H2202="RPPS",IFERROR(IF(VLOOKUP(A2202,'Suspensão de repasses - GESCON'!$D$3:$J$1048576,7,FALSE)="Validada","SIM","NÃO"),"NÃO"),"")</f>
        <v/>
      </c>
    </row>
    <row r="2203" spans="1:12" s="19" customFormat="1" ht="15" hidden="1" customHeight="1" x14ac:dyDescent="0.25">
      <c r="A2203" s="88" t="s">
        <v>7570</v>
      </c>
      <c r="B2203" s="40" t="s">
        <v>4289</v>
      </c>
      <c r="C2203" s="82" t="s">
        <v>10959</v>
      </c>
      <c r="D2203" s="82"/>
      <c r="E2203" s="82"/>
      <c r="F2203" s="82"/>
      <c r="G2203" s="82"/>
      <c r="H2203" s="40" t="s">
        <v>4</v>
      </c>
      <c r="I2203" s="83" t="str">
        <f>IFERROR(VLOOKUP(A2203,'Alíquotas - CADPREV'!$B$2152:$N$4324,8,FALSE),"")</f>
        <v/>
      </c>
      <c r="J2203" s="83" t="str">
        <f>IF(H2203="RPPS",VLOOKUP(A2203,' Legislação Benef - GESCON'!$B$4:$I$2159,3,FALSE),"")</f>
        <v/>
      </c>
      <c r="K2203" s="83" t="str">
        <f>IF(H2203="RPPS",VLOOKUP(A2203,' Legislação Benef - GESCON'!$B$4:$I$2159,6,FALSE),"")</f>
        <v/>
      </c>
      <c r="L2203" s="83" t="str">
        <f>IF(H2203="RPPS",IFERROR(IF(VLOOKUP(A2203,'Suspensão de repasses - GESCON'!$D$3:$J$1048576,7,FALSE)="Validada","SIM","NÃO"),"NÃO"),"")</f>
        <v/>
      </c>
    </row>
    <row r="2204" spans="1:12" s="19" customFormat="1" ht="15" hidden="1" customHeight="1" x14ac:dyDescent="0.25">
      <c r="A2204" s="88" t="s">
        <v>7571</v>
      </c>
      <c r="B2204" s="40" t="s">
        <v>3143</v>
      </c>
      <c r="C2204" s="82" t="s">
        <v>10959</v>
      </c>
      <c r="D2204" s="82"/>
      <c r="E2204" s="82"/>
      <c r="F2204" s="82"/>
      <c r="G2204" s="82"/>
      <c r="H2204" s="40" t="s">
        <v>4</v>
      </c>
      <c r="I2204" s="83" t="str">
        <f>IFERROR(VLOOKUP(A2204,'Alíquotas - CADPREV'!$B$2152:$N$4324,8,FALSE),"")</f>
        <v/>
      </c>
      <c r="J2204" s="83" t="str">
        <f>IF(H2204="RPPS",VLOOKUP(A2204,' Legislação Benef - GESCON'!$B$4:$I$2159,3,FALSE),"")</f>
        <v/>
      </c>
      <c r="K2204" s="83" t="str">
        <f>IF(H2204="RPPS",VLOOKUP(A2204,' Legislação Benef - GESCON'!$B$4:$I$2159,6,FALSE),"")</f>
        <v/>
      </c>
      <c r="L2204" s="83" t="str">
        <f>IF(H2204="RPPS",IFERROR(IF(VLOOKUP(A2204,'Suspensão de repasses - GESCON'!$D$3:$J$1048576,7,FALSE)="Validada","SIM","NÃO"),"NÃO"),"")</f>
        <v/>
      </c>
    </row>
    <row r="2205" spans="1:12" s="19" customFormat="1" ht="15" hidden="1" customHeight="1" x14ac:dyDescent="0.25">
      <c r="A2205" s="88" t="s">
        <v>7572</v>
      </c>
      <c r="B2205" s="40" t="s">
        <v>3812</v>
      </c>
      <c r="C2205" s="82" t="s">
        <v>10959</v>
      </c>
      <c r="D2205" s="82"/>
      <c r="E2205" s="82"/>
      <c r="F2205" s="82"/>
      <c r="G2205" s="82"/>
      <c r="H2205" s="40" t="s">
        <v>4</v>
      </c>
      <c r="I2205" s="83" t="str">
        <f>IFERROR(VLOOKUP(A2205,'Alíquotas - CADPREV'!$B$2152:$N$4324,8,FALSE),"")</f>
        <v/>
      </c>
      <c r="J2205" s="83" t="str">
        <f>IF(H2205="RPPS",VLOOKUP(A2205,' Legislação Benef - GESCON'!$B$4:$I$2159,3,FALSE),"")</f>
        <v/>
      </c>
      <c r="K2205" s="83" t="str">
        <f>IF(H2205="RPPS",VLOOKUP(A2205,' Legislação Benef - GESCON'!$B$4:$I$2159,6,FALSE),"")</f>
        <v/>
      </c>
      <c r="L2205" s="83" t="str">
        <f>IF(H2205="RPPS",IFERROR(IF(VLOOKUP(A2205,'Suspensão de repasses - GESCON'!$D$3:$J$1048576,7,FALSE)="Validada","SIM","NÃO"),"NÃO"),"")</f>
        <v/>
      </c>
    </row>
    <row r="2206" spans="1:12" s="19" customFormat="1" ht="15" hidden="1" customHeight="1" x14ac:dyDescent="0.25">
      <c r="A2206" s="88" t="s">
        <v>7573</v>
      </c>
      <c r="B2206" s="40" t="s">
        <v>1356</v>
      </c>
      <c r="C2206" s="82" t="s">
        <v>10959</v>
      </c>
      <c r="D2206" s="82"/>
      <c r="E2206" s="82"/>
      <c r="F2206" s="82"/>
      <c r="G2206" s="82"/>
      <c r="H2206" s="40" t="s">
        <v>4</v>
      </c>
      <c r="I2206" s="83" t="str">
        <f>IFERROR(VLOOKUP(A2206,'Alíquotas - CADPREV'!$B$2152:$N$4324,8,FALSE),"")</f>
        <v/>
      </c>
      <c r="J2206" s="83" t="str">
        <f>IF(H2206="RPPS",VLOOKUP(A2206,' Legislação Benef - GESCON'!$B$4:$I$2159,3,FALSE),"")</f>
        <v/>
      </c>
      <c r="K2206" s="83" t="str">
        <f>IF(H2206="RPPS",VLOOKUP(A2206,' Legislação Benef - GESCON'!$B$4:$I$2159,6,FALSE),"")</f>
        <v/>
      </c>
      <c r="L2206" s="83" t="str">
        <f>IF(H2206="RPPS",IFERROR(IF(VLOOKUP(A2206,'Suspensão de repasses - GESCON'!$D$3:$J$1048576,7,FALSE)="Validada","SIM","NÃO"),"NÃO"),"")</f>
        <v/>
      </c>
    </row>
    <row r="2207" spans="1:12" s="19" customFormat="1" ht="15" hidden="1" customHeight="1" x14ac:dyDescent="0.25">
      <c r="A2207" s="88" t="s">
        <v>7574</v>
      </c>
      <c r="B2207" s="40" t="s">
        <v>4289</v>
      </c>
      <c r="C2207" s="82" t="s">
        <v>10959</v>
      </c>
      <c r="D2207" s="82"/>
      <c r="E2207" s="82"/>
      <c r="F2207" s="82"/>
      <c r="G2207" s="82"/>
      <c r="H2207" s="40" t="s">
        <v>4</v>
      </c>
      <c r="I2207" s="83" t="str">
        <f>IFERROR(VLOOKUP(A2207,'Alíquotas - CADPREV'!$B$2152:$N$4324,8,FALSE),"")</f>
        <v/>
      </c>
      <c r="J2207" s="83" t="str">
        <f>IF(H2207="RPPS",VLOOKUP(A2207,' Legislação Benef - GESCON'!$B$4:$I$2159,3,FALSE),"")</f>
        <v/>
      </c>
      <c r="K2207" s="83" t="str">
        <f>IF(H2207="RPPS",VLOOKUP(A2207,' Legislação Benef - GESCON'!$B$4:$I$2159,6,FALSE),"")</f>
        <v/>
      </c>
      <c r="L2207" s="83" t="str">
        <f>IF(H2207="RPPS",IFERROR(IF(VLOOKUP(A2207,'Suspensão de repasses - GESCON'!$D$3:$J$1048576,7,FALSE)="Validada","SIM","NÃO"),"NÃO"),"")</f>
        <v/>
      </c>
    </row>
    <row r="2208" spans="1:12" s="19" customFormat="1" ht="15" customHeight="1" x14ac:dyDescent="0.25">
      <c r="A2208" s="88" t="s">
        <v>7575</v>
      </c>
      <c r="B2208" s="40" t="s">
        <v>3143</v>
      </c>
      <c r="C2208" s="82" t="s">
        <v>10958</v>
      </c>
      <c r="D2208" s="82">
        <v>645</v>
      </c>
      <c r="E2208" s="82">
        <v>184</v>
      </c>
      <c r="F2208" s="82">
        <v>36</v>
      </c>
      <c r="G2208" s="82">
        <v>865</v>
      </c>
      <c r="H2208" s="40" t="s">
        <v>2</v>
      </c>
      <c r="I2208" s="83" t="str">
        <f>IFERROR(VLOOKUP(A2208,'Alíquotas - CADPREV'!$B$2152:$N$4324,8,FALSE),"")</f>
        <v>NÃO</v>
      </c>
      <c r="J2208" s="83" t="str">
        <f>IF(H2208="RPPS",VLOOKUP(A2208,' Legislação Benef - GESCON'!$B$4:$I$2159,3,FALSE),"")</f>
        <v>NÃO</v>
      </c>
      <c r="K2208" s="83" t="str">
        <f>IF(H2208="RPPS",VLOOKUP(A2208,' Legislação Benef - GESCON'!$B$4:$I$2159,6,FALSE),"")</f>
        <v>NÃO</v>
      </c>
      <c r="L2208" s="83" t="str">
        <f>IF(H2208="RPPS",IFERROR(IF(VLOOKUP(A2208,'Suspensão de repasses - GESCON'!$D$3:$J$1048576,7,FALSE)="Validada","SIM","NÃO"),"NÃO"),"")</f>
        <v>NÃO</v>
      </c>
    </row>
    <row r="2209" spans="1:12" s="19" customFormat="1" ht="15" hidden="1" customHeight="1" x14ac:dyDescent="0.25">
      <c r="A2209" s="88" t="s">
        <v>7576</v>
      </c>
      <c r="B2209" s="40" t="s">
        <v>4289</v>
      </c>
      <c r="C2209" s="82" t="s">
        <v>10959</v>
      </c>
      <c r="D2209" s="82"/>
      <c r="E2209" s="82"/>
      <c r="F2209" s="82"/>
      <c r="G2209" s="82"/>
      <c r="H2209" s="40" t="s">
        <v>4</v>
      </c>
      <c r="I2209" s="83" t="str">
        <f>IFERROR(VLOOKUP(A2209,'Alíquotas - CADPREV'!$B$2152:$N$4324,8,FALSE),"")</f>
        <v/>
      </c>
      <c r="J2209" s="83" t="str">
        <f>IF(H2209="RPPS",VLOOKUP(A2209,' Legislação Benef - GESCON'!$B$4:$I$2159,3,FALSE),"")</f>
        <v/>
      </c>
      <c r="K2209" s="83" t="str">
        <f>IF(H2209="RPPS",VLOOKUP(A2209,' Legislação Benef - GESCON'!$B$4:$I$2159,6,FALSE),"")</f>
        <v/>
      </c>
      <c r="L2209" s="83" t="str">
        <f>IF(H2209="RPPS",IFERROR(IF(VLOOKUP(A2209,'Suspensão de repasses - GESCON'!$D$3:$J$1048576,7,FALSE)="Validada","SIM","NÃO"),"NÃO"),"")</f>
        <v/>
      </c>
    </row>
    <row r="2210" spans="1:12" s="19" customFormat="1" ht="15" customHeight="1" x14ac:dyDescent="0.25">
      <c r="A2210" s="88" t="s">
        <v>7577</v>
      </c>
      <c r="B2210" s="40" t="s">
        <v>3812</v>
      </c>
      <c r="C2210" s="82" t="s">
        <v>10958</v>
      </c>
      <c r="D2210" s="82">
        <v>106</v>
      </c>
      <c r="E2210" s="82">
        <v>6</v>
      </c>
      <c r="F2210" s="82">
        <v>0</v>
      </c>
      <c r="G2210" s="82">
        <v>112</v>
      </c>
      <c r="H2210" s="40" t="s">
        <v>2</v>
      </c>
      <c r="I2210" s="83" t="str">
        <f>IFERROR(VLOOKUP(A2210,'Alíquotas - CADPREV'!$B$2152:$N$4324,8,FALSE),"")</f>
        <v>NÃO</v>
      </c>
      <c r="J2210" s="83" t="str">
        <f>IF(H2210="RPPS",VLOOKUP(A2210,' Legislação Benef - GESCON'!$B$4:$I$2159,3,FALSE),"")</f>
        <v>NÃO</v>
      </c>
      <c r="K2210" s="83" t="str">
        <f>IF(H2210="RPPS",VLOOKUP(A2210,' Legislação Benef - GESCON'!$B$4:$I$2159,6,FALSE),"")</f>
        <v>SIM</v>
      </c>
      <c r="L2210" s="83" t="str">
        <f>IF(H2210="RPPS",IFERROR(IF(VLOOKUP(A2210,'Suspensão de repasses - GESCON'!$D$3:$J$1048576,7,FALSE)="Validada","SIM","NÃO"),"NÃO"),"")</f>
        <v>NÃO</v>
      </c>
    </row>
    <row r="2211" spans="1:12" s="19" customFormat="1" ht="15" hidden="1" customHeight="1" x14ac:dyDescent="0.25">
      <c r="A2211" s="88" t="s">
        <v>7578</v>
      </c>
      <c r="B2211" s="40" t="s">
        <v>1142</v>
      </c>
      <c r="C2211" s="82" t="s">
        <v>10959</v>
      </c>
      <c r="D2211" s="82"/>
      <c r="E2211" s="82"/>
      <c r="F2211" s="82"/>
      <c r="G2211" s="82"/>
      <c r="H2211" s="40" t="s">
        <v>4</v>
      </c>
      <c r="I2211" s="83" t="str">
        <f>IFERROR(VLOOKUP(A2211,'Alíquotas - CADPREV'!$B$2152:$N$4324,8,FALSE),"")</f>
        <v/>
      </c>
      <c r="J2211" s="83" t="str">
        <f>IF(H2211="RPPS",VLOOKUP(A2211,' Legislação Benef - GESCON'!$B$4:$I$2159,3,FALSE),"")</f>
        <v/>
      </c>
      <c r="K2211" s="83" t="str">
        <f>IF(H2211="RPPS",VLOOKUP(A2211,' Legislação Benef - GESCON'!$B$4:$I$2159,6,FALSE),"")</f>
        <v/>
      </c>
      <c r="L2211" s="83" t="str">
        <f>IF(H2211="RPPS",IFERROR(IF(VLOOKUP(A2211,'Suspensão de repasses - GESCON'!$D$3:$J$1048576,7,FALSE)="Validada","SIM","NÃO"),"NÃO"),"")</f>
        <v/>
      </c>
    </row>
    <row r="2212" spans="1:12" s="19" customFormat="1" ht="15" customHeight="1" x14ac:dyDescent="0.25">
      <c r="A2212" s="88" t="s">
        <v>7579</v>
      </c>
      <c r="B2212" s="40" t="s">
        <v>3143</v>
      </c>
      <c r="C2212" s="82" t="s">
        <v>10958</v>
      </c>
      <c r="D2212" s="82">
        <v>340</v>
      </c>
      <c r="E2212" s="82">
        <v>100</v>
      </c>
      <c r="F2212" s="82">
        <v>22</v>
      </c>
      <c r="G2212" s="82">
        <v>462</v>
      </c>
      <c r="H2212" s="40" t="s">
        <v>2</v>
      </c>
      <c r="I2212" s="83" t="str">
        <f>IFERROR(VLOOKUP(A2212,'Alíquotas - CADPREV'!$B$2152:$N$4324,8,FALSE),"")</f>
        <v>NÃO</v>
      </c>
      <c r="J2212" s="83" t="str">
        <f>IF(H2212="RPPS",VLOOKUP(A2212,' Legislação Benef - GESCON'!$B$4:$I$2159,3,FALSE),"")</f>
        <v>NÃO</v>
      </c>
      <c r="K2212" s="83" t="str">
        <f>IF(H2212="RPPS",VLOOKUP(A2212,' Legislação Benef - GESCON'!$B$4:$I$2159,6,FALSE),"")</f>
        <v>NÃO</v>
      </c>
      <c r="L2212" s="83" t="str">
        <f>IF(H2212="RPPS",IFERROR(IF(VLOOKUP(A2212,'Suspensão de repasses - GESCON'!$D$3:$J$1048576,7,FALSE)="Validada","SIM","NÃO"),"NÃO"),"")</f>
        <v>NÃO</v>
      </c>
    </row>
    <row r="2213" spans="1:12" s="19" customFormat="1" ht="15" customHeight="1" x14ac:dyDescent="0.25">
      <c r="A2213" s="88" t="s">
        <v>7580</v>
      </c>
      <c r="B2213" s="40" t="s">
        <v>901</v>
      </c>
      <c r="C2213" s="82" t="s">
        <v>10958</v>
      </c>
      <c r="D2213" s="82">
        <v>250</v>
      </c>
      <c r="E2213" s="82">
        <v>63</v>
      </c>
      <c r="F2213" s="82">
        <v>11</v>
      </c>
      <c r="G2213" s="82">
        <v>324</v>
      </c>
      <c r="H2213" s="40" t="s">
        <v>2</v>
      </c>
      <c r="I2213" s="83" t="str">
        <f>IFERROR(VLOOKUP(A2213,'Alíquotas - CADPREV'!$B$2152:$N$4324,8,FALSE),"")</f>
        <v>NÃO</v>
      </c>
      <c r="J2213" s="83" t="str">
        <f>IF(H2213="RPPS",VLOOKUP(A2213,' Legislação Benef - GESCON'!$B$4:$I$2159,3,FALSE),"")</f>
        <v>NÃO</v>
      </c>
      <c r="K2213" s="83" t="str">
        <f>IF(H2213="RPPS",VLOOKUP(A2213,' Legislação Benef - GESCON'!$B$4:$I$2159,6,FALSE),"")</f>
        <v>NÃO</v>
      </c>
      <c r="L2213" s="83" t="str">
        <f>IF(H2213="RPPS",IFERROR(IF(VLOOKUP(A2213,'Suspensão de repasses - GESCON'!$D$3:$J$1048576,7,FALSE)="Validada","SIM","NÃO"),"NÃO"),"")</f>
        <v>NÃO</v>
      </c>
    </row>
    <row r="2214" spans="1:12" s="19" customFormat="1" ht="15" customHeight="1" x14ac:dyDescent="0.25">
      <c r="A2214" s="88" t="s">
        <v>7581</v>
      </c>
      <c r="B2214" s="40" t="s">
        <v>2758</v>
      </c>
      <c r="C2214" s="82" t="s">
        <v>10958</v>
      </c>
      <c r="D2214" s="82">
        <v>588</v>
      </c>
      <c r="E2214" s="82">
        <v>196</v>
      </c>
      <c r="F2214" s="82">
        <v>36</v>
      </c>
      <c r="G2214" s="82">
        <v>820</v>
      </c>
      <c r="H2214" s="40" t="s">
        <v>2</v>
      </c>
      <c r="I2214" s="83" t="str">
        <f>IFERROR(VLOOKUP(A2214,'Alíquotas - CADPREV'!$B$2152:$N$4324,8,FALSE),"")</f>
        <v>NÃO</v>
      </c>
      <c r="J2214" s="83" t="str">
        <f>IF(H2214="RPPS",VLOOKUP(A2214,' Legislação Benef - GESCON'!$B$4:$I$2159,3,FALSE),"")</f>
        <v>NÃO</v>
      </c>
      <c r="K2214" s="83" t="str">
        <f>IF(H2214="RPPS",VLOOKUP(A2214,' Legislação Benef - GESCON'!$B$4:$I$2159,6,FALSE),"")</f>
        <v>NÃO</v>
      </c>
      <c r="L2214" s="83" t="str">
        <f>IF(H2214="RPPS",IFERROR(IF(VLOOKUP(A2214,'Suspensão de repasses - GESCON'!$D$3:$J$1048576,7,FALSE)="Validada","SIM","NÃO"),"NÃO"),"")</f>
        <v>NÃO</v>
      </c>
    </row>
    <row r="2215" spans="1:12" s="19" customFormat="1" ht="15" customHeight="1" x14ac:dyDescent="0.25">
      <c r="A2215" s="88" t="s">
        <v>7582</v>
      </c>
      <c r="B2215" s="40" t="s">
        <v>3143</v>
      </c>
      <c r="C2215" s="82" t="s">
        <v>10958</v>
      </c>
      <c r="D2215" s="82">
        <v>182</v>
      </c>
      <c r="E2215" s="82">
        <v>1</v>
      </c>
      <c r="F2215" s="82">
        <v>0</v>
      </c>
      <c r="G2215" s="82">
        <v>183</v>
      </c>
      <c r="H2215" s="40" t="s">
        <v>2</v>
      </c>
      <c r="I2215" s="83" t="str">
        <f>IFERROR(VLOOKUP(A2215,'Alíquotas - CADPREV'!$B$2152:$N$4324,8,FALSE),"")</f>
        <v>NÃO</v>
      </c>
      <c r="J2215" s="83" t="str">
        <f>IF(H2215="RPPS",VLOOKUP(A2215,' Legislação Benef - GESCON'!$B$4:$I$2159,3,FALSE),"")</f>
        <v>NÃO</v>
      </c>
      <c r="K2215" s="83" t="str">
        <f>IF(H2215="RPPS",VLOOKUP(A2215,' Legislação Benef - GESCON'!$B$4:$I$2159,6,FALSE),"")</f>
        <v>NÃO</v>
      </c>
      <c r="L2215" s="83" t="str">
        <f>IF(H2215="RPPS",IFERROR(IF(VLOOKUP(A2215,'Suspensão de repasses - GESCON'!$D$3:$J$1048576,7,FALSE)="Validada","SIM","NÃO"),"NÃO"),"")</f>
        <v>NÃO</v>
      </c>
    </row>
    <row r="2216" spans="1:12" s="19" customFormat="1" ht="15" hidden="1" customHeight="1" x14ac:dyDescent="0.25">
      <c r="A2216" s="88" t="s">
        <v>7583</v>
      </c>
      <c r="B2216" s="40" t="s">
        <v>1356</v>
      </c>
      <c r="C2216" s="82" t="s">
        <v>10959</v>
      </c>
      <c r="D2216" s="82"/>
      <c r="E2216" s="82"/>
      <c r="F2216" s="82"/>
      <c r="G2216" s="82"/>
      <c r="H2216" s="40" t="s">
        <v>4</v>
      </c>
      <c r="I2216" s="83" t="str">
        <f>IFERROR(VLOOKUP(A2216,'Alíquotas - CADPREV'!$B$2152:$N$4324,8,FALSE),"")</f>
        <v/>
      </c>
      <c r="J2216" s="83" t="str">
        <f>IF(H2216="RPPS",VLOOKUP(A2216,' Legislação Benef - GESCON'!$B$4:$I$2159,3,FALSE),"")</f>
        <v/>
      </c>
      <c r="K2216" s="83" t="str">
        <f>IF(H2216="RPPS",VLOOKUP(A2216,' Legislação Benef - GESCON'!$B$4:$I$2159,6,FALSE),"")</f>
        <v/>
      </c>
      <c r="L2216" s="83" t="str">
        <f>IF(H2216="RPPS",IFERROR(IF(VLOOKUP(A2216,'Suspensão de repasses - GESCON'!$D$3:$J$1048576,7,FALSE)="Validada","SIM","NÃO"),"NÃO"),"")</f>
        <v/>
      </c>
    </row>
    <row r="2217" spans="1:12" s="19" customFormat="1" ht="15" hidden="1" customHeight="1" x14ac:dyDescent="0.25">
      <c r="A2217" s="88" t="s">
        <v>7584</v>
      </c>
      <c r="B2217" s="40" t="s">
        <v>1356</v>
      </c>
      <c r="C2217" s="82" t="s">
        <v>10959</v>
      </c>
      <c r="D2217" s="82"/>
      <c r="E2217" s="82"/>
      <c r="F2217" s="82"/>
      <c r="G2217" s="82"/>
      <c r="H2217" s="40" t="s">
        <v>4</v>
      </c>
      <c r="I2217" s="83" t="str">
        <f>IFERROR(VLOOKUP(A2217,'Alíquotas - CADPREV'!$B$2152:$N$4324,8,FALSE),"")</f>
        <v/>
      </c>
      <c r="J2217" s="83" t="str">
        <f>IF(H2217="RPPS",VLOOKUP(A2217,' Legislação Benef - GESCON'!$B$4:$I$2159,3,FALSE),"")</f>
        <v/>
      </c>
      <c r="K2217" s="83" t="str">
        <f>IF(H2217="RPPS",VLOOKUP(A2217,' Legislação Benef - GESCON'!$B$4:$I$2159,6,FALSE),"")</f>
        <v/>
      </c>
      <c r="L2217" s="83" t="str">
        <f>IF(H2217="RPPS",IFERROR(IF(VLOOKUP(A2217,'Suspensão de repasses - GESCON'!$D$3:$J$1048576,7,FALSE)="Validada","SIM","NÃO"),"NÃO"),"")</f>
        <v/>
      </c>
    </row>
    <row r="2218" spans="1:12" s="19" customFormat="1" ht="15" customHeight="1" x14ac:dyDescent="0.25">
      <c r="A2218" s="88" t="s">
        <v>7585</v>
      </c>
      <c r="B2218" s="40" t="s">
        <v>4289</v>
      </c>
      <c r="C2218" s="82" t="s">
        <v>10958</v>
      </c>
      <c r="D2218" s="82">
        <v>1362</v>
      </c>
      <c r="E2218" s="82">
        <v>410</v>
      </c>
      <c r="F2218" s="82">
        <v>0</v>
      </c>
      <c r="G2218" s="82">
        <v>1772</v>
      </c>
      <c r="H2218" s="40" t="s">
        <v>2</v>
      </c>
      <c r="I2218" s="83" t="str">
        <f>IFERROR(VLOOKUP(A2218,'Alíquotas - CADPREV'!$B$2152:$N$4324,8,FALSE),"")</f>
        <v>SIM</v>
      </c>
      <c r="J2218" s="83" t="str">
        <f>IF(H2218="RPPS",VLOOKUP(A2218,' Legislação Benef - GESCON'!$B$4:$I$2159,3,FALSE),"")</f>
        <v>NÃO</v>
      </c>
      <c r="K2218" s="83" t="str">
        <f>IF(H2218="RPPS",VLOOKUP(A2218,' Legislação Benef - GESCON'!$B$4:$I$2159,6,FALSE),"")</f>
        <v>NÃO</v>
      </c>
      <c r="L2218" s="83" t="str">
        <f>IF(H2218="RPPS",IFERROR(IF(VLOOKUP(A2218,'Suspensão de repasses - GESCON'!$D$3:$J$1048576,7,FALSE)="Validada","SIM","NÃO"),"NÃO"),"")</f>
        <v>NÃO</v>
      </c>
    </row>
    <row r="2219" spans="1:12" s="19" customFormat="1" ht="15" customHeight="1" x14ac:dyDescent="0.25">
      <c r="A2219" s="88" t="s">
        <v>7586</v>
      </c>
      <c r="B2219" s="40" t="s">
        <v>4626</v>
      </c>
      <c r="C2219" s="82" t="s">
        <v>10958</v>
      </c>
      <c r="D2219" s="82">
        <v>5073</v>
      </c>
      <c r="E2219" s="82">
        <v>1068</v>
      </c>
      <c r="F2219" s="82">
        <v>246</v>
      </c>
      <c r="G2219" s="82">
        <v>6387</v>
      </c>
      <c r="H2219" s="40" t="s">
        <v>2</v>
      </c>
      <c r="I2219" s="83" t="str">
        <f>IFERROR(VLOOKUP(A2219,'Alíquotas - CADPREV'!$B$2152:$N$4324,8,FALSE),"")</f>
        <v>NÃO</v>
      </c>
      <c r="J2219" s="83" t="str">
        <f>IF(H2219="RPPS",VLOOKUP(A2219,' Legislação Benef - GESCON'!$B$4:$I$2159,3,FALSE),"")</f>
        <v>NÃO</v>
      </c>
      <c r="K2219" s="83" t="str">
        <f>IF(H2219="RPPS",VLOOKUP(A2219,' Legislação Benef - GESCON'!$B$4:$I$2159,6,FALSE),"")</f>
        <v>SIM</v>
      </c>
      <c r="L2219" s="83" t="str">
        <f>IF(H2219="RPPS",IFERROR(IF(VLOOKUP(A2219,'Suspensão de repasses - GESCON'!$D$3:$J$1048576,7,FALSE)="Validada","SIM","NÃO"),"NÃO"),"")</f>
        <v>SIM</v>
      </c>
    </row>
    <row r="2220" spans="1:12" s="19" customFormat="1" ht="15" hidden="1" customHeight="1" x14ac:dyDescent="0.25">
      <c r="A2220" s="88" t="s">
        <v>7587</v>
      </c>
      <c r="B2220" s="40" t="s">
        <v>634</v>
      </c>
      <c r="C2220" s="82" t="s">
        <v>10959</v>
      </c>
      <c r="D2220" s="82"/>
      <c r="E2220" s="82"/>
      <c r="F2220" s="82"/>
      <c r="G2220" s="82"/>
      <c r="H2220" s="40" t="s">
        <v>4</v>
      </c>
      <c r="I2220" s="83" t="str">
        <f>IFERROR(VLOOKUP(A2220,'Alíquotas - CADPREV'!$B$2152:$N$4324,8,FALSE),"")</f>
        <v/>
      </c>
      <c r="J2220" s="83" t="str">
        <f>IF(H2220="RPPS",VLOOKUP(A2220,' Legislação Benef - GESCON'!$B$4:$I$2159,3,FALSE),"")</f>
        <v/>
      </c>
      <c r="K2220" s="83" t="str">
        <f>IF(H2220="RPPS",VLOOKUP(A2220,' Legislação Benef - GESCON'!$B$4:$I$2159,6,FALSE),"")</f>
        <v/>
      </c>
      <c r="L2220" s="83" t="str">
        <f>IF(H2220="RPPS",IFERROR(IF(VLOOKUP(A2220,'Suspensão de repasses - GESCON'!$D$3:$J$1048576,7,FALSE)="Validada","SIM","NÃO"),"NÃO"),"")</f>
        <v/>
      </c>
    </row>
    <row r="2221" spans="1:12" s="19" customFormat="1" ht="15" customHeight="1" x14ac:dyDescent="0.25">
      <c r="A2221" s="88" t="s">
        <v>7588</v>
      </c>
      <c r="B2221" s="40" t="s">
        <v>3812</v>
      </c>
      <c r="C2221" s="82" t="s">
        <v>10958</v>
      </c>
      <c r="D2221" s="82">
        <v>244</v>
      </c>
      <c r="E2221" s="82">
        <v>59</v>
      </c>
      <c r="F2221" s="82">
        <v>27</v>
      </c>
      <c r="G2221" s="82">
        <v>330</v>
      </c>
      <c r="H2221" s="40" t="s">
        <v>2</v>
      </c>
      <c r="I2221" s="83" t="str">
        <f>IFERROR(VLOOKUP(A2221,'Alíquotas - CADPREV'!$B$2152:$N$4324,8,FALSE),"")</f>
        <v>NÃO</v>
      </c>
      <c r="J2221" s="83" t="str">
        <f>IF(H2221="RPPS",VLOOKUP(A2221,' Legislação Benef - GESCON'!$B$4:$I$2159,3,FALSE),"")</f>
        <v>NÃO</v>
      </c>
      <c r="K2221" s="83" t="str">
        <f>IF(H2221="RPPS",VLOOKUP(A2221,' Legislação Benef - GESCON'!$B$4:$I$2159,6,FALSE),"")</f>
        <v>NÃO</v>
      </c>
      <c r="L2221" s="83" t="str">
        <f>IF(H2221="RPPS",IFERROR(IF(VLOOKUP(A2221,'Suspensão de repasses - GESCON'!$D$3:$J$1048576,7,FALSE)="Validada","SIM","NÃO"),"NÃO"),"")</f>
        <v>NÃO</v>
      </c>
    </row>
    <row r="2222" spans="1:12" s="19" customFormat="1" ht="15" hidden="1" customHeight="1" x14ac:dyDescent="0.25">
      <c r="A2222" s="88" t="s">
        <v>7589</v>
      </c>
      <c r="B2222" s="40" t="s">
        <v>4626</v>
      </c>
      <c r="C2222" s="82" t="s">
        <v>10959</v>
      </c>
      <c r="D2222" s="82"/>
      <c r="E2222" s="82"/>
      <c r="F2222" s="82"/>
      <c r="G2222" s="82"/>
      <c r="H2222" s="40" t="s">
        <v>4</v>
      </c>
      <c r="I2222" s="83" t="str">
        <f>IFERROR(VLOOKUP(A2222,'Alíquotas - CADPREV'!$B$2152:$N$4324,8,FALSE),"")</f>
        <v/>
      </c>
      <c r="J2222" s="83" t="str">
        <f>IF(H2222="RPPS",VLOOKUP(A2222,' Legislação Benef - GESCON'!$B$4:$I$2159,3,FALSE),"")</f>
        <v/>
      </c>
      <c r="K2222" s="83" t="str">
        <f>IF(H2222="RPPS",VLOOKUP(A2222,' Legislação Benef - GESCON'!$B$4:$I$2159,6,FALSE),"")</f>
        <v/>
      </c>
      <c r="L2222" s="83" t="str">
        <f>IF(H2222="RPPS",IFERROR(IF(VLOOKUP(A2222,'Suspensão de repasses - GESCON'!$D$3:$J$1048576,7,FALSE)="Validada","SIM","NÃO"),"NÃO"),"")</f>
        <v/>
      </c>
    </row>
    <row r="2223" spans="1:12" s="19" customFormat="1" ht="15" hidden="1" customHeight="1" x14ac:dyDescent="0.25">
      <c r="A2223" s="88" t="s">
        <v>7590</v>
      </c>
      <c r="B2223" s="40" t="s">
        <v>1356</v>
      </c>
      <c r="C2223" s="82" t="s">
        <v>10959</v>
      </c>
      <c r="D2223" s="82"/>
      <c r="E2223" s="82"/>
      <c r="F2223" s="82"/>
      <c r="G2223" s="82"/>
      <c r="H2223" s="40" t="s">
        <v>4</v>
      </c>
      <c r="I2223" s="83" t="str">
        <f>IFERROR(VLOOKUP(A2223,'Alíquotas - CADPREV'!$B$2152:$N$4324,8,FALSE),"")</f>
        <v/>
      </c>
      <c r="J2223" s="83" t="str">
        <f>IF(H2223="RPPS",VLOOKUP(A2223,' Legislação Benef - GESCON'!$B$4:$I$2159,3,FALSE),"")</f>
        <v/>
      </c>
      <c r="K2223" s="83" t="str">
        <f>IF(H2223="RPPS",VLOOKUP(A2223,' Legislação Benef - GESCON'!$B$4:$I$2159,6,FALSE),"")</f>
        <v/>
      </c>
      <c r="L2223" s="83" t="str">
        <f>IF(H2223="RPPS",IFERROR(IF(VLOOKUP(A2223,'Suspensão de repasses - GESCON'!$D$3:$J$1048576,7,FALSE)="Validada","SIM","NÃO"),"NÃO"),"")</f>
        <v/>
      </c>
    </row>
    <row r="2224" spans="1:12" s="19" customFormat="1" ht="15" customHeight="1" x14ac:dyDescent="0.25">
      <c r="A2224" s="88" t="s">
        <v>7591</v>
      </c>
      <c r="B2224" s="40" t="s">
        <v>3143</v>
      </c>
      <c r="C2224" s="82" t="s">
        <v>10958</v>
      </c>
      <c r="D2224" s="82">
        <v>279</v>
      </c>
      <c r="E2224" s="82">
        <v>86</v>
      </c>
      <c r="F2224" s="82">
        <v>19</v>
      </c>
      <c r="G2224" s="82">
        <v>384</v>
      </c>
      <c r="H2224" s="40" t="s">
        <v>2</v>
      </c>
      <c r="I2224" s="83" t="str">
        <f>IFERROR(VLOOKUP(A2224,'Alíquotas - CADPREV'!$B$2152:$N$4324,8,FALSE),"")</f>
        <v>NÃO</v>
      </c>
      <c r="J2224" s="83" t="str">
        <f>IF(H2224="RPPS",VLOOKUP(A2224,' Legislação Benef - GESCON'!$B$4:$I$2159,3,FALSE),"")</f>
        <v>NÃO</v>
      </c>
      <c r="K2224" s="83" t="str">
        <f>IF(H2224="RPPS",VLOOKUP(A2224,' Legislação Benef - GESCON'!$B$4:$I$2159,6,FALSE),"")</f>
        <v>NÃO</v>
      </c>
      <c r="L2224" s="83" t="str">
        <f>IF(H2224="RPPS",IFERROR(IF(VLOOKUP(A2224,'Suspensão de repasses - GESCON'!$D$3:$J$1048576,7,FALSE)="Validada","SIM","NÃO"),"NÃO"),"")</f>
        <v>NÃO</v>
      </c>
    </row>
    <row r="2225" spans="1:12" s="19" customFormat="1" ht="15" hidden="1" customHeight="1" x14ac:dyDescent="0.25">
      <c r="A2225" s="88" t="s">
        <v>7592</v>
      </c>
      <c r="B2225" s="40" t="s">
        <v>4626</v>
      </c>
      <c r="C2225" s="82" t="s">
        <v>10959</v>
      </c>
      <c r="D2225" s="82"/>
      <c r="E2225" s="82"/>
      <c r="F2225" s="82"/>
      <c r="G2225" s="82"/>
      <c r="H2225" s="40" t="s">
        <v>4</v>
      </c>
      <c r="I2225" s="83" t="str">
        <f>IFERROR(VLOOKUP(A2225,'Alíquotas - CADPREV'!$B$2152:$N$4324,8,FALSE),"")</f>
        <v/>
      </c>
      <c r="J2225" s="83" t="str">
        <f>IF(H2225="RPPS",VLOOKUP(A2225,' Legislação Benef - GESCON'!$B$4:$I$2159,3,FALSE),"")</f>
        <v/>
      </c>
      <c r="K2225" s="83" t="str">
        <f>IF(H2225="RPPS",VLOOKUP(A2225,' Legislação Benef - GESCON'!$B$4:$I$2159,6,FALSE),"")</f>
        <v/>
      </c>
      <c r="L2225" s="83" t="str">
        <f>IF(H2225="RPPS",IFERROR(IF(VLOOKUP(A2225,'Suspensão de repasses - GESCON'!$D$3:$J$1048576,7,FALSE)="Validada","SIM","NÃO"),"NÃO"),"")</f>
        <v/>
      </c>
    </row>
    <row r="2226" spans="1:12" s="19" customFormat="1" ht="15" customHeight="1" x14ac:dyDescent="0.25">
      <c r="A2226" s="88" t="s">
        <v>7593</v>
      </c>
      <c r="B2226" s="40" t="s">
        <v>901</v>
      </c>
      <c r="C2226" s="82" t="s">
        <v>10958</v>
      </c>
      <c r="D2226" s="82">
        <v>466</v>
      </c>
      <c r="E2226" s="82">
        <v>1</v>
      </c>
      <c r="F2226" s="82">
        <v>0</v>
      </c>
      <c r="G2226" s="82">
        <v>467</v>
      </c>
      <c r="H2226" s="40" t="s">
        <v>2</v>
      </c>
      <c r="I2226" s="83" t="str">
        <f>IFERROR(VLOOKUP(A2226,'Alíquotas - CADPREV'!$B$2152:$N$4324,8,FALSE),"")</f>
        <v>NÃO</v>
      </c>
      <c r="J2226" s="83" t="str">
        <f>IF(H2226="RPPS",VLOOKUP(A2226,' Legislação Benef - GESCON'!$B$4:$I$2159,3,FALSE),"")</f>
        <v>NÃO</v>
      </c>
      <c r="K2226" s="83" t="str">
        <f>IF(H2226="RPPS",VLOOKUP(A2226,' Legislação Benef - GESCON'!$B$4:$I$2159,6,FALSE),"")</f>
        <v>NÃO</v>
      </c>
      <c r="L2226" s="83" t="str">
        <f>IF(H2226="RPPS",IFERROR(IF(VLOOKUP(A2226,'Suspensão de repasses - GESCON'!$D$3:$J$1048576,7,FALSE)="Validada","SIM","NÃO"),"NÃO"),"")</f>
        <v>NÃO</v>
      </c>
    </row>
    <row r="2227" spans="1:12" s="19" customFormat="1" ht="15" hidden="1" customHeight="1" x14ac:dyDescent="0.25">
      <c r="A2227" s="88" t="s">
        <v>7594</v>
      </c>
      <c r="B2227" s="40" t="s">
        <v>4559</v>
      </c>
      <c r="C2227" s="82" t="s">
        <v>10959</v>
      </c>
      <c r="D2227" s="82"/>
      <c r="E2227" s="82"/>
      <c r="F2227" s="82"/>
      <c r="G2227" s="82"/>
      <c r="H2227" s="40" t="s">
        <v>4</v>
      </c>
      <c r="I2227" s="83" t="str">
        <f>IFERROR(VLOOKUP(A2227,'Alíquotas - CADPREV'!$B$2152:$N$4324,8,FALSE),"")</f>
        <v/>
      </c>
      <c r="J2227" s="83" t="str">
        <f>IF(H2227="RPPS",VLOOKUP(A2227,' Legislação Benef - GESCON'!$B$4:$I$2159,3,FALSE),"")</f>
        <v/>
      </c>
      <c r="K2227" s="83" t="str">
        <f>IF(H2227="RPPS",VLOOKUP(A2227,' Legislação Benef - GESCON'!$B$4:$I$2159,6,FALSE),"")</f>
        <v/>
      </c>
      <c r="L2227" s="83" t="str">
        <f>IF(H2227="RPPS",IFERROR(IF(VLOOKUP(A2227,'Suspensão de repasses - GESCON'!$D$3:$J$1048576,7,FALSE)="Validada","SIM","NÃO"),"NÃO"),"")</f>
        <v/>
      </c>
    </row>
    <row r="2228" spans="1:12" s="19" customFormat="1" ht="15" hidden="1" customHeight="1" x14ac:dyDescent="0.25">
      <c r="A2228" s="88" t="s">
        <v>7595</v>
      </c>
      <c r="B2228" s="40" t="s">
        <v>2274</v>
      </c>
      <c r="C2228" s="82" t="s">
        <v>10959</v>
      </c>
      <c r="D2228" s="82"/>
      <c r="E2228" s="82"/>
      <c r="F2228" s="82"/>
      <c r="G2228" s="82"/>
      <c r="H2228" s="40" t="s">
        <v>4</v>
      </c>
      <c r="I2228" s="83" t="str">
        <f>IFERROR(VLOOKUP(A2228,'Alíquotas - CADPREV'!$B$2152:$N$4324,8,FALSE),"")</f>
        <v/>
      </c>
      <c r="J2228" s="83" t="str">
        <f>IF(H2228="RPPS",VLOOKUP(A2228,' Legislação Benef - GESCON'!$B$4:$I$2159,3,FALSE),"")</f>
        <v/>
      </c>
      <c r="K2228" s="83" t="str">
        <f>IF(H2228="RPPS",VLOOKUP(A2228,' Legislação Benef - GESCON'!$B$4:$I$2159,6,FALSE),"")</f>
        <v/>
      </c>
      <c r="L2228" s="83" t="str">
        <f>IF(H2228="RPPS",IFERROR(IF(VLOOKUP(A2228,'Suspensão de repasses - GESCON'!$D$3:$J$1048576,7,FALSE)="Validada","SIM","NÃO"),"NÃO"),"")</f>
        <v/>
      </c>
    </row>
    <row r="2229" spans="1:12" s="19" customFormat="1" ht="15" hidden="1" customHeight="1" x14ac:dyDescent="0.25">
      <c r="A2229" s="88" t="s">
        <v>7596</v>
      </c>
      <c r="B2229" s="40" t="s">
        <v>2554</v>
      </c>
      <c r="C2229" s="82" t="s">
        <v>10959</v>
      </c>
      <c r="D2229" s="82"/>
      <c r="E2229" s="82"/>
      <c r="F2229" s="82"/>
      <c r="G2229" s="82"/>
      <c r="H2229" s="40" t="s">
        <v>4</v>
      </c>
      <c r="I2229" s="83" t="str">
        <f>IFERROR(VLOOKUP(A2229,'Alíquotas - CADPREV'!$B$2152:$N$4324,8,FALSE),"")</f>
        <v/>
      </c>
      <c r="J2229" s="83" t="str">
        <f>IF(H2229="RPPS",VLOOKUP(A2229,' Legislação Benef - GESCON'!$B$4:$I$2159,3,FALSE),"")</f>
        <v/>
      </c>
      <c r="K2229" s="83" t="str">
        <f>IF(H2229="RPPS",VLOOKUP(A2229,' Legislação Benef - GESCON'!$B$4:$I$2159,6,FALSE),"")</f>
        <v/>
      </c>
      <c r="L2229" s="83" t="str">
        <f>IF(H2229="RPPS",IFERROR(IF(VLOOKUP(A2229,'Suspensão de repasses - GESCON'!$D$3:$J$1048576,7,FALSE)="Validada","SIM","NÃO"),"NÃO"),"")</f>
        <v/>
      </c>
    </row>
    <row r="2230" spans="1:12" s="19" customFormat="1" ht="15" hidden="1" customHeight="1" x14ac:dyDescent="0.25">
      <c r="A2230" s="88" t="s">
        <v>7597</v>
      </c>
      <c r="B2230" s="40" t="s">
        <v>1356</v>
      </c>
      <c r="C2230" s="82" t="s">
        <v>10959</v>
      </c>
      <c r="D2230" s="82"/>
      <c r="E2230" s="82"/>
      <c r="F2230" s="82"/>
      <c r="G2230" s="82"/>
      <c r="H2230" s="40" t="s">
        <v>4</v>
      </c>
      <c r="I2230" s="83" t="str">
        <f>IFERROR(VLOOKUP(A2230,'Alíquotas - CADPREV'!$B$2152:$N$4324,8,FALSE),"")</f>
        <v/>
      </c>
      <c r="J2230" s="83" t="str">
        <f>IF(H2230="RPPS",VLOOKUP(A2230,' Legislação Benef - GESCON'!$B$4:$I$2159,3,FALSE),"")</f>
        <v/>
      </c>
      <c r="K2230" s="83" t="str">
        <f>IF(H2230="RPPS",VLOOKUP(A2230,' Legislação Benef - GESCON'!$B$4:$I$2159,6,FALSE),"")</f>
        <v/>
      </c>
      <c r="L2230" s="83" t="str">
        <f>IF(H2230="RPPS",IFERROR(IF(VLOOKUP(A2230,'Suspensão de repasses - GESCON'!$D$3:$J$1048576,7,FALSE)="Validada","SIM","NÃO"),"NÃO"),"")</f>
        <v/>
      </c>
    </row>
    <row r="2231" spans="1:12" s="19" customFormat="1" ht="15" customHeight="1" x14ac:dyDescent="0.25">
      <c r="A2231" s="88" t="s">
        <v>7598</v>
      </c>
      <c r="B2231" s="40" t="s">
        <v>2758</v>
      </c>
      <c r="C2231" s="82" t="s">
        <v>10958</v>
      </c>
      <c r="D2231" s="82">
        <v>166</v>
      </c>
      <c r="E2231" s="82">
        <v>84</v>
      </c>
      <c r="F2231" s="82">
        <v>3</v>
      </c>
      <c r="G2231" s="82">
        <v>253</v>
      </c>
      <c r="H2231" s="40" t="s">
        <v>2</v>
      </c>
      <c r="I2231" s="83" t="str">
        <f>IFERROR(VLOOKUP(A2231,'Alíquotas - CADPREV'!$B$2152:$N$4324,8,FALSE),"")</f>
        <v>SIM</v>
      </c>
      <c r="J2231" s="83" t="str">
        <f>IF(H2231="RPPS",VLOOKUP(A2231,' Legislação Benef - GESCON'!$B$4:$I$2159,3,FALSE),"")</f>
        <v>NÃO</v>
      </c>
      <c r="K2231" s="83" t="str">
        <f>IF(H2231="RPPS",VLOOKUP(A2231,' Legislação Benef - GESCON'!$B$4:$I$2159,6,FALSE),"")</f>
        <v>NÃO</v>
      </c>
      <c r="L2231" s="83" t="str">
        <f>IF(H2231="RPPS",IFERROR(IF(VLOOKUP(A2231,'Suspensão de repasses - GESCON'!$D$3:$J$1048576,7,FALSE)="Validada","SIM","NÃO"),"NÃO"),"")</f>
        <v>NÃO</v>
      </c>
    </row>
    <row r="2232" spans="1:12" s="19" customFormat="1" ht="15" hidden="1" customHeight="1" x14ac:dyDescent="0.25">
      <c r="A2232" s="88" t="s">
        <v>7599</v>
      </c>
      <c r="B2232" s="40" t="s">
        <v>3812</v>
      </c>
      <c r="C2232" s="82" t="s">
        <v>10959</v>
      </c>
      <c r="D2232" s="82"/>
      <c r="E2232" s="82"/>
      <c r="F2232" s="82"/>
      <c r="G2232" s="82"/>
      <c r="H2232" s="40" t="s">
        <v>4</v>
      </c>
      <c r="I2232" s="83" t="str">
        <f>IFERROR(VLOOKUP(A2232,'Alíquotas - CADPREV'!$B$2152:$N$4324,8,FALSE),"")</f>
        <v/>
      </c>
      <c r="J2232" s="83" t="str">
        <f>IF(H2232="RPPS",VLOOKUP(A2232,' Legislação Benef - GESCON'!$B$4:$I$2159,3,FALSE),"")</f>
        <v/>
      </c>
      <c r="K2232" s="83" t="str">
        <f>IF(H2232="RPPS",VLOOKUP(A2232,' Legislação Benef - GESCON'!$B$4:$I$2159,6,FALSE),"")</f>
        <v/>
      </c>
      <c r="L2232" s="83" t="str">
        <f>IF(H2232="RPPS",IFERROR(IF(VLOOKUP(A2232,'Suspensão de repasses - GESCON'!$D$3:$J$1048576,7,FALSE)="Validada","SIM","NÃO"),"NÃO"),"")</f>
        <v/>
      </c>
    </row>
    <row r="2233" spans="1:12" s="19" customFormat="1" ht="15" hidden="1" customHeight="1" x14ac:dyDescent="0.25">
      <c r="A2233" s="88" t="s">
        <v>7600</v>
      </c>
      <c r="B2233" s="40" t="s">
        <v>215</v>
      </c>
      <c r="C2233" s="82" t="s">
        <v>10959</v>
      </c>
      <c r="D2233" s="82"/>
      <c r="E2233" s="82"/>
      <c r="F2233" s="82"/>
      <c r="G2233" s="82"/>
      <c r="H2233" s="40" t="s">
        <v>4</v>
      </c>
      <c r="I2233" s="83" t="str">
        <f>IFERROR(VLOOKUP(A2233,'Alíquotas - CADPREV'!$B$2152:$N$4324,8,FALSE),"")</f>
        <v/>
      </c>
      <c r="J2233" s="83" t="str">
        <f>IF(H2233="RPPS",VLOOKUP(A2233,' Legislação Benef - GESCON'!$B$4:$I$2159,3,FALSE),"")</f>
        <v/>
      </c>
      <c r="K2233" s="83" t="str">
        <f>IF(H2233="RPPS",VLOOKUP(A2233,' Legislação Benef - GESCON'!$B$4:$I$2159,6,FALSE),"")</f>
        <v/>
      </c>
      <c r="L2233" s="83" t="str">
        <f>IF(H2233="RPPS",IFERROR(IF(VLOOKUP(A2233,'Suspensão de repasses - GESCON'!$D$3:$J$1048576,7,FALSE)="Validada","SIM","NÃO"),"NÃO"),"")</f>
        <v/>
      </c>
    </row>
    <row r="2234" spans="1:12" s="19" customFormat="1" ht="15" hidden="1" customHeight="1" x14ac:dyDescent="0.25">
      <c r="A2234" s="88" t="s">
        <v>7601</v>
      </c>
      <c r="B2234" s="40" t="s">
        <v>2413</v>
      </c>
      <c r="C2234" s="82" t="s">
        <v>10959</v>
      </c>
      <c r="D2234" s="82"/>
      <c r="E2234" s="82"/>
      <c r="F2234" s="82"/>
      <c r="G2234" s="82"/>
      <c r="H2234" s="40" t="s">
        <v>4</v>
      </c>
      <c r="I2234" s="83" t="str">
        <f>IFERROR(VLOOKUP(A2234,'Alíquotas - CADPREV'!$B$2152:$N$4324,8,FALSE),"")</f>
        <v/>
      </c>
      <c r="J2234" s="83" t="str">
        <f>IF(H2234="RPPS",VLOOKUP(A2234,' Legislação Benef - GESCON'!$B$4:$I$2159,3,FALSE),"")</f>
        <v/>
      </c>
      <c r="K2234" s="83" t="str">
        <f>IF(H2234="RPPS",VLOOKUP(A2234,' Legislação Benef - GESCON'!$B$4:$I$2159,6,FALSE),"")</f>
        <v/>
      </c>
      <c r="L2234" s="83" t="str">
        <f>IF(H2234="RPPS",IFERROR(IF(VLOOKUP(A2234,'Suspensão de repasses - GESCON'!$D$3:$J$1048576,7,FALSE)="Validada","SIM","NÃO"),"NÃO"),"")</f>
        <v/>
      </c>
    </row>
    <row r="2235" spans="1:12" s="19" customFormat="1" ht="15" customHeight="1" x14ac:dyDescent="0.25">
      <c r="A2235" s="88" t="s">
        <v>7602</v>
      </c>
      <c r="B2235" s="40" t="s">
        <v>29</v>
      </c>
      <c r="C2235" s="82" t="s">
        <v>10958</v>
      </c>
      <c r="D2235" s="82">
        <v>518</v>
      </c>
      <c r="E2235" s="82">
        <v>123</v>
      </c>
      <c r="F2235" s="82">
        <v>15</v>
      </c>
      <c r="G2235" s="82">
        <v>656</v>
      </c>
      <c r="H2235" s="40" t="s">
        <v>2</v>
      </c>
      <c r="I2235" s="83" t="str">
        <f>IFERROR(VLOOKUP(A2235,'Alíquotas - CADPREV'!$B$2152:$N$4324,8,FALSE),"")</f>
        <v>NÃO</v>
      </c>
      <c r="J2235" s="83" t="str">
        <f>IF(H2235="RPPS",VLOOKUP(A2235,' Legislação Benef - GESCON'!$B$4:$I$2159,3,FALSE),"")</f>
        <v>NÃO</v>
      </c>
      <c r="K2235" s="83" t="str">
        <f>IF(H2235="RPPS",VLOOKUP(A2235,' Legislação Benef - GESCON'!$B$4:$I$2159,6,FALSE),"")</f>
        <v>NÃO</v>
      </c>
      <c r="L2235" s="83" t="str">
        <f>IF(H2235="RPPS",IFERROR(IF(VLOOKUP(A2235,'Suspensão de repasses - GESCON'!$D$3:$J$1048576,7,FALSE)="Validada","SIM","NÃO"),"NÃO"),"")</f>
        <v>NÃO</v>
      </c>
    </row>
    <row r="2236" spans="1:12" s="19" customFormat="1" ht="15" hidden="1" customHeight="1" x14ac:dyDescent="0.25">
      <c r="A2236" s="88" t="s">
        <v>7603</v>
      </c>
      <c r="B2236" s="40" t="s">
        <v>1356</v>
      </c>
      <c r="C2236" s="82" t="s">
        <v>10959</v>
      </c>
      <c r="D2236" s="82"/>
      <c r="E2236" s="82"/>
      <c r="F2236" s="82"/>
      <c r="G2236" s="82"/>
      <c r="H2236" s="40" t="s">
        <v>4</v>
      </c>
      <c r="I2236" s="83" t="str">
        <f>IFERROR(VLOOKUP(A2236,'Alíquotas - CADPREV'!$B$2152:$N$4324,8,FALSE),"")</f>
        <v/>
      </c>
      <c r="J2236" s="83" t="str">
        <f>IF(H2236="RPPS",VLOOKUP(A2236,' Legislação Benef - GESCON'!$B$4:$I$2159,3,FALSE),"")</f>
        <v/>
      </c>
      <c r="K2236" s="83" t="str">
        <f>IF(H2236="RPPS",VLOOKUP(A2236,' Legislação Benef - GESCON'!$B$4:$I$2159,6,FALSE),"")</f>
        <v/>
      </c>
      <c r="L2236" s="83" t="str">
        <f>IF(H2236="RPPS",IFERROR(IF(VLOOKUP(A2236,'Suspensão de repasses - GESCON'!$D$3:$J$1048576,7,FALSE)="Validada","SIM","NÃO"),"NÃO"),"")</f>
        <v/>
      </c>
    </row>
    <row r="2237" spans="1:12" s="19" customFormat="1" ht="15" customHeight="1" x14ac:dyDescent="0.25">
      <c r="A2237" s="88" t="s">
        <v>7604</v>
      </c>
      <c r="B2237" s="40" t="s">
        <v>1356</v>
      </c>
      <c r="C2237" s="82" t="s">
        <v>10958</v>
      </c>
      <c r="D2237" s="82">
        <v>213</v>
      </c>
      <c r="E2237" s="82">
        <v>0</v>
      </c>
      <c r="F2237" s="82">
        <v>0</v>
      </c>
      <c r="G2237" s="82">
        <v>213</v>
      </c>
      <c r="H2237" s="40" t="s">
        <v>2</v>
      </c>
      <c r="I2237" s="83" t="str">
        <f>IFERROR(VLOOKUP(A2237,'Alíquotas - CADPREV'!$B$2152:$N$4324,8,FALSE),"")</f>
        <v>NÃO</v>
      </c>
      <c r="J2237" s="83" t="str">
        <f>IF(H2237="RPPS",VLOOKUP(A2237,' Legislação Benef - GESCON'!$B$4:$I$2159,3,FALSE),"")</f>
        <v>NÃO</v>
      </c>
      <c r="K2237" s="83" t="str">
        <f>IF(H2237="RPPS",VLOOKUP(A2237,' Legislação Benef - GESCON'!$B$4:$I$2159,6,FALSE),"")</f>
        <v>NÃO</v>
      </c>
      <c r="L2237" s="83" t="str">
        <f>IF(H2237="RPPS",IFERROR(IF(VLOOKUP(A2237,'Suspensão de repasses - GESCON'!$D$3:$J$1048576,7,FALSE)="Validada","SIM","NÃO"),"NÃO"),"")</f>
        <v>NÃO</v>
      </c>
    </row>
    <row r="2238" spans="1:12" s="19" customFormat="1" ht="15" hidden="1" customHeight="1" x14ac:dyDescent="0.25">
      <c r="A2238" s="88" t="s">
        <v>7605</v>
      </c>
      <c r="B2238" s="40" t="s">
        <v>2926</v>
      </c>
      <c r="C2238" s="82" t="s">
        <v>10959</v>
      </c>
      <c r="D2238" s="82"/>
      <c r="E2238" s="82"/>
      <c r="F2238" s="82"/>
      <c r="G2238" s="82"/>
      <c r="H2238" s="40" t="s">
        <v>4</v>
      </c>
      <c r="I2238" s="83" t="str">
        <f>IFERROR(VLOOKUP(A2238,'Alíquotas - CADPREV'!$B$2152:$N$4324,8,FALSE),"")</f>
        <v/>
      </c>
      <c r="J2238" s="83" t="str">
        <f>IF(H2238="RPPS",VLOOKUP(A2238,' Legislação Benef - GESCON'!$B$4:$I$2159,3,FALSE),"")</f>
        <v/>
      </c>
      <c r="K2238" s="83" t="str">
        <f>IF(H2238="RPPS",VLOOKUP(A2238,' Legislação Benef - GESCON'!$B$4:$I$2159,6,FALSE),"")</f>
        <v/>
      </c>
      <c r="L2238" s="83" t="str">
        <f>IF(H2238="RPPS",IFERROR(IF(VLOOKUP(A2238,'Suspensão de repasses - GESCON'!$D$3:$J$1048576,7,FALSE)="Validada","SIM","NÃO"),"NÃO"),"")</f>
        <v/>
      </c>
    </row>
    <row r="2239" spans="1:12" s="19" customFormat="1" ht="15" customHeight="1" x14ac:dyDescent="0.25">
      <c r="A2239" s="88" t="s">
        <v>7606</v>
      </c>
      <c r="B2239" s="40" t="s">
        <v>901</v>
      </c>
      <c r="C2239" s="82" t="s">
        <v>10958</v>
      </c>
      <c r="D2239" s="82">
        <v>1150</v>
      </c>
      <c r="E2239" s="82">
        <v>316</v>
      </c>
      <c r="F2239" s="82">
        <v>97</v>
      </c>
      <c r="G2239" s="82">
        <v>1563</v>
      </c>
      <c r="H2239" s="40" t="s">
        <v>2</v>
      </c>
      <c r="I2239" s="83" t="str">
        <f>IFERROR(VLOOKUP(A2239,'Alíquotas - CADPREV'!$B$2152:$N$4324,8,FALSE),"")</f>
        <v>SIM</v>
      </c>
      <c r="J2239" s="83" t="str">
        <f>IF(H2239="RPPS",VLOOKUP(A2239,' Legislação Benef - GESCON'!$B$4:$I$2159,3,FALSE),"")</f>
        <v>NÃO</v>
      </c>
      <c r="K2239" s="83" t="str">
        <f>IF(H2239="RPPS",VLOOKUP(A2239,' Legislação Benef - GESCON'!$B$4:$I$2159,6,FALSE),"")</f>
        <v>SIM</v>
      </c>
      <c r="L2239" s="83" t="str">
        <f>IF(H2239="RPPS",IFERROR(IF(VLOOKUP(A2239,'Suspensão de repasses - GESCON'!$D$3:$J$1048576,7,FALSE)="Validada","SIM","NÃO"),"NÃO"),"")</f>
        <v>NÃO</v>
      </c>
    </row>
    <row r="2240" spans="1:12" s="19" customFormat="1" ht="15" hidden="1" customHeight="1" x14ac:dyDescent="0.25">
      <c r="A2240" s="88" t="s">
        <v>7607</v>
      </c>
      <c r="B2240" s="40" t="s">
        <v>1356</v>
      </c>
      <c r="C2240" s="82" t="s">
        <v>10959</v>
      </c>
      <c r="D2240" s="82"/>
      <c r="E2240" s="82"/>
      <c r="F2240" s="82"/>
      <c r="G2240" s="82"/>
      <c r="H2240" s="40" t="s">
        <v>4</v>
      </c>
      <c r="I2240" s="83" t="str">
        <f>IFERROR(VLOOKUP(A2240,'Alíquotas - CADPREV'!$B$2152:$N$4324,8,FALSE),"")</f>
        <v/>
      </c>
      <c r="J2240" s="83" t="str">
        <f>IF(H2240="RPPS",VLOOKUP(A2240,' Legislação Benef - GESCON'!$B$4:$I$2159,3,FALSE),"")</f>
        <v/>
      </c>
      <c r="K2240" s="83" t="str">
        <f>IF(H2240="RPPS",VLOOKUP(A2240,' Legislação Benef - GESCON'!$B$4:$I$2159,6,FALSE),"")</f>
        <v/>
      </c>
      <c r="L2240" s="83" t="str">
        <f>IF(H2240="RPPS",IFERROR(IF(VLOOKUP(A2240,'Suspensão de repasses - GESCON'!$D$3:$J$1048576,7,FALSE)="Validada","SIM","NÃO"),"NÃO"),"")</f>
        <v/>
      </c>
    </row>
    <row r="2241" spans="1:12" s="19" customFormat="1" ht="15" customHeight="1" x14ac:dyDescent="0.25">
      <c r="A2241" s="88" t="s">
        <v>7608</v>
      </c>
      <c r="B2241" s="40" t="s">
        <v>2197</v>
      </c>
      <c r="C2241" s="82" t="s">
        <v>10958</v>
      </c>
      <c r="D2241" s="82">
        <v>385</v>
      </c>
      <c r="E2241" s="82">
        <v>70</v>
      </c>
      <c r="F2241" s="82">
        <v>10</v>
      </c>
      <c r="G2241" s="82">
        <v>465</v>
      </c>
      <c r="H2241" s="40" t="s">
        <v>2</v>
      </c>
      <c r="I2241" s="83" t="str">
        <f>IFERROR(VLOOKUP(A2241,'Alíquotas - CADPREV'!$B$2152:$N$4324,8,FALSE),"")</f>
        <v>SIM</v>
      </c>
      <c r="J2241" s="83" t="str">
        <f>IF(H2241="RPPS",VLOOKUP(A2241,' Legislação Benef - GESCON'!$B$4:$I$2159,3,FALSE),"")</f>
        <v>NÃO</v>
      </c>
      <c r="K2241" s="83" t="str">
        <f>IF(H2241="RPPS",VLOOKUP(A2241,' Legislação Benef - GESCON'!$B$4:$I$2159,6,FALSE),"")</f>
        <v>SIM</v>
      </c>
      <c r="L2241" s="83" t="str">
        <f>IF(H2241="RPPS",IFERROR(IF(VLOOKUP(A2241,'Suspensão de repasses - GESCON'!$D$3:$J$1048576,7,FALSE)="Validada","SIM","NÃO"),"NÃO"),"")</f>
        <v>SIM</v>
      </c>
    </row>
    <row r="2242" spans="1:12" s="19" customFormat="1" ht="15" hidden="1" customHeight="1" x14ac:dyDescent="0.25">
      <c r="A2242" s="88" t="s">
        <v>7609</v>
      </c>
      <c r="B2242" s="40" t="s">
        <v>4626</v>
      </c>
      <c r="C2242" s="82" t="s">
        <v>10959</v>
      </c>
      <c r="D2242" s="82"/>
      <c r="E2242" s="82"/>
      <c r="F2242" s="82"/>
      <c r="G2242" s="82"/>
      <c r="H2242" s="40" t="s">
        <v>4</v>
      </c>
      <c r="I2242" s="83" t="str">
        <f>IFERROR(VLOOKUP(A2242,'Alíquotas - CADPREV'!$B$2152:$N$4324,8,FALSE),"")</f>
        <v/>
      </c>
      <c r="J2242" s="83" t="str">
        <f>IF(H2242="RPPS",VLOOKUP(A2242,' Legislação Benef - GESCON'!$B$4:$I$2159,3,FALSE),"")</f>
        <v/>
      </c>
      <c r="K2242" s="83" t="str">
        <f>IF(H2242="RPPS",VLOOKUP(A2242,' Legislação Benef - GESCON'!$B$4:$I$2159,6,FALSE),"")</f>
        <v/>
      </c>
      <c r="L2242" s="83" t="str">
        <f>IF(H2242="RPPS",IFERROR(IF(VLOOKUP(A2242,'Suspensão de repasses - GESCON'!$D$3:$J$1048576,7,FALSE)="Validada","SIM","NÃO"),"NÃO"),"")</f>
        <v/>
      </c>
    </row>
    <row r="2243" spans="1:12" s="19" customFormat="1" ht="15" hidden="1" customHeight="1" x14ac:dyDescent="0.25">
      <c r="A2243" s="88" t="s">
        <v>7610</v>
      </c>
      <c r="B2243" s="40" t="s">
        <v>4289</v>
      </c>
      <c r="C2243" s="82" t="s">
        <v>10959</v>
      </c>
      <c r="D2243" s="82"/>
      <c r="E2243" s="82"/>
      <c r="F2243" s="82"/>
      <c r="G2243" s="82"/>
      <c r="H2243" s="40" t="s">
        <v>4</v>
      </c>
      <c r="I2243" s="83" t="str">
        <f>IFERROR(VLOOKUP(A2243,'Alíquotas - CADPREV'!$B$2152:$N$4324,8,FALSE),"")</f>
        <v/>
      </c>
      <c r="J2243" s="83" t="str">
        <f>IF(H2243="RPPS",VLOOKUP(A2243,' Legislação Benef - GESCON'!$B$4:$I$2159,3,FALSE),"")</f>
        <v/>
      </c>
      <c r="K2243" s="83" t="str">
        <f>IF(H2243="RPPS",VLOOKUP(A2243,' Legislação Benef - GESCON'!$B$4:$I$2159,6,FALSE),"")</f>
        <v/>
      </c>
      <c r="L2243" s="83" t="str">
        <f>IF(H2243="RPPS",IFERROR(IF(VLOOKUP(A2243,'Suspensão de repasses - GESCON'!$D$3:$J$1048576,7,FALSE)="Validada","SIM","NÃO"),"NÃO"),"")</f>
        <v/>
      </c>
    </row>
    <row r="2244" spans="1:12" s="19" customFormat="1" ht="15" hidden="1" customHeight="1" x14ac:dyDescent="0.25">
      <c r="A2244" s="88" t="s">
        <v>7611</v>
      </c>
      <c r="B2244" s="40" t="s">
        <v>1356</v>
      </c>
      <c r="C2244" s="82" t="s">
        <v>10959</v>
      </c>
      <c r="D2244" s="82"/>
      <c r="E2244" s="82"/>
      <c r="F2244" s="82"/>
      <c r="G2244" s="82"/>
      <c r="H2244" s="40" t="s">
        <v>4</v>
      </c>
      <c r="I2244" s="83" t="str">
        <f>IFERROR(VLOOKUP(A2244,'Alíquotas - CADPREV'!$B$2152:$N$4324,8,FALSE),"")</f>
        <v/>
      </c>
      <c r="J2244" s="83" t="str">
        <f>IF(H2244="RPPS",VLOOKUP(A2244,' Legislação Benef - GESCON'!$B$4:$I$2159,3,FALSE),"")</f>
        <v/>
      </c>
      <c r="K2244" s="83" t="str">
        <f>IF(H2244="RPPS",VLOOKUP(A2244,' Legislação Benef - GESCON'!$B$4:$I$2159,6,FALSE),"")</f>
        <v/>
      </c>
      <c r="L2244" s="83" t="str">
        <f>IF(H2244="RPPS",IFERROR(IF(VLOOKUP(A2244,'Suspensão de repasses - GESCON'!$D$3:$J$1048576,7,FALSE)="Validada","SIM","NÃO"),"NÃO"),"")</f>
        <v/>
      </c>
    </row>
    <row r="2245" spans="1:12" s="19" customFormat="1" ht="15" customHeight="1" x14ac:dyDescent="0.25">
      <c r="A2245" s="88" t="s">
        <v>7612</v>
      </c>
      <c r="B2245" s="40" t="s">
        <v>901</v>
      </c>
      <c r="C2245" s="82" t="s">
        <v>10958</v>
      </c>
      <c r="D2245" s="82">
        <v>837</v>
      </c>
      <c r="E2245" s="82">
        <v>274</v>
      </c>
      <c r="F2245" s="82">
        <v>75</v>
      </c>
      <c r="G2245" s="82">
        <v>1186</v>
      </c>
      <c r="H2245" s="40" t="s">
        <v>2</v>
      </c>
      <c r="I2245" s="83" t="str">
        <f>IFERROR(VLOOKUP(A2245,'Alíquotas - CADPREV'!$B$2152:$N$4324,8,FALSE),"")</f>
        <v>NÃO</v>
      </c>
      <c r="J2245" s="83" t="str">
        <f>IF(H2245="RPPS",VLOOKUP(A2245,' Legislação Benef - GESCON'!$B$4:$I$2159,3,FALSE),"")</f>
        <v>NÃO</v>
      </c>
      <c r="K2245" s="83" t="str">
        <f>IF(H2245="RPPS",VLOOKUP(A2245,' Legislação Benef - GESCON'!$B$4:$I$2159,6,FALSE),"")</f>
        <v>NÃO</v>
      </c>
      <c r="L2245" s="83" t="str">
        <f>IF(H2245="RPPS",IFERROR(IF(VLOOKUP(A2245,'Suspensão de repasses - GESCON'!$D$3:$J$1048576,7,FALSE)="Validada","SIM","NÃO"),"NÃO"),"")</f>
        <v>NÃO</v>
      </c>
    </row>
    <row r="2246" spans="1:12" s="19" customFormat="1" ht="15" hidden="1" customHeight="1" x14ac:dyDescent="0.25">
      <c r="A2246" s="88" t="s">
        <v>7613</v>
      </c>
      <c r="B2246" s="40" t="s">
        <v>1356</v>
      </c>
      <c r="C2246" s="82" t="s">
        <v>10959</v>
      </c>
      <c r="D2246" s="82"/>
      <c r="E2246" s="82"/>
      <c r="F2246" s="82"/>
      <c r="G2246" s="82"/>
      <c r="H2246" s="40" t="s">
        <v>4</v>
      </c>
      <c r="I2246" s="83" t="str">
        <f>IFERROR(VLOOKUP(A2246,'Alíquotas - CADPREV'!$B$2152:$N$4324,8,FALSE),"")</f>
        <v/>
      </c>
      <c r="J2246" s="83" t="str">
        <f>IF(H2246="RPPS",VLOOKUP(A2246,' Legislação Benef - GESCON'!$B$4:$I$2159,3,FALSE),"")</f>
        <v/>
      </c>
      <c r="K2246" s="83" t="str">
        <f>IF(H2246="RPPS",VLOOKUP(A2246,' Legislação Benef - GESCON'!$B$4:$I$2159,6,FALSE),"")</f>
        <v/>
      </c>
      <c r="L2246" s="83" t="str">
        <f>IF(H2246="RPPS",IFERROR(IF(VLOOKUP(A2246,'Suspensão de repasses - GESCON'!$D$3:$J$1048576,7,FALSE)="Validada","SIM","NÃO"),"NÃO"),"")</f>
        <v/>
      </c>
    </row>
    <row r="2247" spans="1:12" s="19" customFormat="1" ht="15" hidden="1" customHeight="1" x14ac:dyDescent="0.25">
      <c r="A2247" s="88" t="s">
        <v>7614</v>
      </c>
      <c r="B2247" s="40" t="s">
        <v>3601</v>
      </c>
      <c r="C2247" s="82" t="s">
        <v>10959</v>
      </c>
      <c r="D2247" s="82"/>
      <c r="E2247" s="82"/>
      <c r="F2247" s="82"/>
      <c r="G2247" s="82"/>
      <c r="H2247" s="40" t="s">
        <v>4</v>
      </c>
      <c r="I2247" s="83" t="str">
        <f>IFERROR(VLOOKUP(A2247,'Alíquotas - CADPREV'!$B$2152:$N$4324,8,FALSE),"")</f>
        <v/>
      </c>
      <c r="J2247" s="83" t="str">
        <f>IF(H2247="RPPS",VLOOKUP(A2247,' Legislação Benef - GESCON'!$B$4:$I$2159,3,FALSE),"")</f>
        <v/>
      </c>
      <c r="K2247" s="83" t="str">
        <f>IF(H2247="RPPS",VLOOKUP(A2247,' Legislação Benef - GESCON'!$B$4:$I$2159,6,FALSE),"")</f>
        <v/>
      </c>
      <c r="L2247" s="83" t="str">
        <f>IF(H2247="RPPS",IFERROR(IF(VLOOKUP(A2247,'Suspensão de repasses - GESCON'!$D$3:$J$1048576,7,FALSE)="Validada","SIM","NÃO"),"NÃO"),"")</f>
        <v/>
      </c>
    </row>
    <row r="2248" spans="1:12" s="19" customFormat="1" ht="15" hidden="1" customHeight="1" x14ac:dyDescent="0.25">
      <c r="A2248" s="88" t="s">
        <v>7615</v>
      </c>
      <c r="B2248" s="40" t="s">
        <v>634</v>
      </c>
      <c r="C2248" s="82" t="s">
        <v>10959</v>
      </c>
      <c r="D2248" s="82"/>
      <c r="E2248" s="82"/>
      <c r="F2248" s="82"/>
      <c r="G2248" s="82"/>
      <c r="H2248" s="40" t="s">
        <v>4</v>
      </c>
      <c r="I2248" s="83" t="str">
        <f>IFERROR(VLOOKUP(A2248,'Alíquotas - CADPREV'!$B$2152:$N$4324,8,FALSE),"")</f>
        <v/>
      </c>
      <c r="J2248" s="83" t="str">
        <f>IF(H2248="RPPS",VLOOKUP(A2248,' Legislação Benef - GESCON'!$B$4:$I$2159,3,FALSE),"")</f>
        <v/>
      </c>
      <c r="K2248" s="83" t="str">
        <f>IF(H2248="RPPS",VLOOKUP(A2248,' Legislação Benef - GESCON'!$B$4:$I$2159,6,FALSE),"")</f>
        <v/>
      </c>
      <c r="L2248" s="83" t="str">
        <f>IF(H2248="RPPS",IFERROR(IF(VLOOKUP(A2248,'Suspensão de repasses - GESCON'!$D$3:$J$1048576,7,FALSE)="Validada","SIM","NÃO"),"NÃO"),"")</f>
        <v/>
      </c>
    </row>
    <row r="2249" spans="1:12" s="19" customFormat="1" ht="15" hidden="1" customHeight="1" x14ac:dyDescent="0.25">
      <c r="A2249" s="88" t="s">
        <v>7616</v>
      </c>
      <c r="B2249" s="40" t="s">
        <v>1356</v>
      </c>
      <c r="C2249" s="82" t="s">
        <v>10959</v>
      </c>
      <c r="D2249" s="82"/>
      <c r="E2249" s="82"/>
      <c r="F2249" s="82"/>
      <c r="G2249" s="82"/>
      <c r="H2249" s="40" t="s">
        <v>4</v>
      </c>
      <c r="I2249" s="83" t="str">
        <f>IFERROR(VLOOKUP(A2249,'Alíquotas - CADPREV'!$B$2152:$N$4324,8,FALSE),"")</f>
        <v/>
      </c>
      <c r="J2249" s="83" t="str">
        <f>IF(H2249="RPPS",VLOOKUP(A2249,' Legislação Benef - GESCON'!$B$4:$I$2159,3,FALSE),"")</f>
        <v/>
      </c>
      <c r="K2249" s="83" t="str">
        <f>IF(H2249="RPPS",VLOOKUP(A2249,' Legislação Benef - GESCON'!$B$4:$I$2159,6,FALSE),"")</f>
        <v/>
      </c>
      <c r="L2249" s="83" t="str">
        <f>IF(H2249="RPPS",IFERROR(IF(VLOOKUP(A2249,'Suspensão de repasses - GESCON'!$D$3:$J$1048576,7,FALSE)="Validada","SIM","NÃO"),"NÃO"),"")</f>
        <v/>
      </c>
    </row>
    <row r="2250" spans="1:12" s="19" customFormat="1" ht="15" hidden="1" customHeight="1" x14ac:dyDescent="0.25">
      <c r="A2250" s="88" t="s">
        <v>7617</v>
      </c>
      <c r="B2250" s="40" t="s">
        <v>4626</v>
      </c>
      <c r="C2250" s="82" t="s">
        <v>10959</v>
      </c>
      <c r="D2250" s="82"/>
      <c r="E2250" s="82"/>
      <c r="F2250" s="82"/>
      <c r="G2250" s="82"/>
      <c r="H2250" s="40" t="s">
        <v>4</v>
      </c>
      <c r="I2250" s="83" t="str">
        <f>IFERROR(VLOOKUP(A2250,'Alíquotas - CADPREV'!$B$2152:$N$4324,8,FALSE),"")</f>
        <v/>
      </c>
      <c r="J2250" s="83" t="str">
        <f>IF(H2250="RPPS",VLOOKUP(A2250,' Legislação Benef - GESCON'!$B$4:$I$2159,3,FALSE),"")</f>
        <v/>
      </c>
      <c r="K2250" s="83" t="str">
        <f>IF(H2250="RPPS",VLOOKUP(A2250,' Legislação Benef - GESCON'!$B$4:$I$2159,6,FALSE),"")</f>
        <v/>
      </c>
      <c r="L2250" s="83" t="str">
        <f>IF(H2250="RPPS",IFERROR(IF(VLOOKUP(A2250,'Suspensão de repasses - GESCON'!$D$3:$J$1048576,7,FALSE)="Validada","SIM","NÃO"),"NÃO"),"")</f>
        <v/>
      </c>
    </row>
    <row r="2251" spans="1:12" s="19" customFormat="1" ht="15" hidden="1" customHeight="1" x14ac:dyDescent="0.25">
      <c r="A2251" s="88" t="s">
        <v>7618</v>
      </c>
      <c r="B2251" s="40" t="s">
        <v>634</v>
      </c>
      <c r="C2251" s="82" t="s">
        <v>10959</v>
      </c>
      <c r="D2251" s="82"/>
      <c r="E2251" s="82"/>
      <c r="F2251" s="82"/>
      <c r="G2251" s="82"/>
      <c r="H2251" s="40" t="s">
        <v>4</v>
      </c>
      <c r="I2251" s="83" t="str">
        <f>IFERROR(VLOOKUP(A2251,'Alíquotas - CADPREV'!$B$2152:$N$4324,8,FALSE),"")</f>
        <v/>
      </c>
      <c r="J2251" s="83" t="str">
        <f>IF(H2251="RPPS",VLOOKUP(A2251,' Legislação Benef - GESCON'!$B$4:$I$2159,3,FALSE),"")</f>
        <v/>
      </c>
      <c r="K2251" s="83" t="str">
        <f>IF(H2251="RPPS",VLOOKUP(A2251,' Legislação Benef - GESCON'!$B$4:$I$2159,6,FALSE),"")</f>
        <v/>
      </c>
      <c r="L2251" s="83" t="str">
        <f>IF(H2251="RPPS",IFERROR(IF(VLOOKUP(A2251,'Suspensão de repasses - GESCON'!$D$3:$J$1048576,7,FALSE)="Validada","SIM","NÃO"),"NÃO"),"")</f>
        <v/>
      </c>
    </row>
    <row r="2252" spans="1:12" s="19" customFormat="1" ht="15" customHeight="1" x14ac:dyDescent="0.25">
      <c r="A2252" s="88" t="s">
        <v>7619</v>
      </c>
      <c r="B2252" s="40" t="s">
        <v>3812</v>
      </c>
      <c r="C2252" s="82" t="s">
        <v>10958</v>
      </c>
      <c r="D2252" s="82">
        <v>208</v>
      </c>
      <c r="E2252" s="82">
        <v>62</v>
      </c>
      <c r="F2252" s="82">
        <v>28</v>
      </c>
      <c r="G2252" s="82">
        <v>298</v>
      </c>
      <c r="H2252" s="40" t="s">
        <v>2</v>
      </c>
      <c r="I2252" s="83" t="str">
        <f>IFERROR(VLOOKUP(A2252,'Alíquotas - CADPREV'!$B$2152:$N$4324,8,FALSE),"")</f>
        <v>SIM</v>
      </c>
      <c r="J2252" s="83" t="str">
        <f>IF(H2252="RPPS",VLOOKUP(A2252,' Legislação Benef - GESCON'!$B$4:$I$2159,3,FALSE),"")</f>
        <v>NÃO</v>
      </c>
      <c r="K2252" s="83" t="str">
        <f>IF(H2252="RPPS",VLOOKUP(A2252,' Legislação Benef - GESCON'!$B$4:$I$2159,6,FALSE),"")</f>
        <v>NÃO</v>
      </c>
      <c r="L2252" s="83" t="str">
        <f>IF(H2252="RPPS",IFERROR(IF(VLOOKUP(A2252,'Suspensão de repasses - GESCON'!$D$3:$J$1048576,7,FALSE)="Validada","SIM","NÃO"),"NÃO"),"")</f>
        <v>NÃO</v>
      </c>
    </row>
    <row r="2253" spans="1:12" s="19" customFormat="1" ht="15" customHeight="1" x14ac:dyDescent="0.25">
      <c r="A2253" s="88" t="s">
        <v>7620</v>
      </c>
      <c r="B2253" s="40" t="s">
        <v>215</v>
      </c>
      <c r="C2253" s="82" t="s">
        <v>10958</v>
      </c>
      <c r="D2253" s="82">
        <v>685</v>
      </c>
      <c r="E2253" s="82">
        <v>85</v>
      </c>
      <c r="F2253" s="82">
        <v>4</v>
      </c>
      <c r="G2253" s="82">
        <v>774</v>
      </c>
      <c r="H2253" s="40" t="s">
        <v>2</v>
      </c>
      <c r="I2253" s="83" t="str">
        <f>IFERROR(VLOOKUP(A2253,'Alíquotas - CADPREV'!$B$2152:$N$4324,8,FALSE),"")</f>
        <v>NÃO</v>
      </c>
      <c r="J2253" s="83" t="str">
        <f>IF(H2253="RPPS",VLOOKUP(A2253,' Legislação Benef - GESCON'!$B$4:$I$2159,3,FALSE),"")</f>
        <v>NÃO</v>
      </c>
      <c r="K2253" s="83" t="str">
        <f>IF(H2253="RPPS",VLOOKUP(A2253,' Legislação Benef - GESCON'!$B$4:$I$2159,6,FALSE),"")</f>
        <v>NÃO</v>
      </c>
      <c r="L2253" s="83" t="str">
        <f>IF(H2253="RPPS",IFERROR(IF(VLOOKUP(A2253,'Suspensão de repasses - GESCON'!$D$3:$J$1048576,7,FALSE)="Validada","SIM","NÃO"),"NÃO"),"")</f>
        <v>NÃO</v>
      </c>
    </row>
    <row r="2254" spans="1:12" s="19" customFormat="1" ht="15" hidden="1" customHeight="1" x14ac:dyDescent="0.25">
      <c r="A2254" s="88" t="s">
        <v>7621</v>
      </c>
      <c r="B2254" s="40" t="s">
        <v>4626</v>
      </c>
      <c r="C2254" s="82" t="s">
        <v>10959</v>
      </c>
      <c r="D2254" s="82"/>
      <c r="E2254" s="82"/>
      <c r="F2254" s="82"/>
      <c r="G2254" s="82"/>
      <c r="H2254" s="40" t="s">
        <v>4</v>
      </c>
      <c r="I2254" s="83" t="str">
        <f>IFERROR(VLOOKUP(A2254,'Alíquotas - CADPREV'!$B$2152:$N$4324,8,FALSE),"")</f>
        <v/>
      </c>
      <c r="J2254" s="83" t="str">
        <f>IF(H2254="RPPS",VLOOKUP(A2254,' Legislação Benef - GESCON'!$B$4:$I$2159,3,FALSE),"")</f>
        <v/>
      </c>
      <c r="K2254" s="83" t="str">
        <f>IF(H2254="RPPS",VLOOKUP(A2254,' Legislação Benef - GESCON'!$B$4:$I$2159,6,FALSE),"")</f>
        <v/>
      </c>
      <c r="L2254" s="83" t="str">
        <f>IF(H2254="RPPS",IFERROR(IF(VLOOKUP(A2254,'Suspensão de repasses - GESCON'!$D$3:$J$1048576,7,FALSE)="Validada","SIM","NÃO"),"NÃO"),"")</f>
        <v/>
      </c>
    </row>
    <row r="2255" spans="1:12" s="19" customFormat="1" ht="15" hidden="1" customHeight="1" x14ac:dyDescent="0.25">
      <c r="A2255" s="88" t="s">
        <v>7622</v>
      </c>
      <c r="B2255" s="40" t="s">
        <v>4626</v>
      </c>
      <c r="C2255" s="82" t="s">
        <v>10959</v>
      </c>
      <c r="D2255" s="82"/>
      <c r="E2255" s="82"/>
      <c r="F2255" s="82"/>
      <c r="G2255" s="82"/>
      <c r="H2255" s="40" t="s">
        <v>4</v>
      </c>
      <c r="I2255" s="83" t="str">
        <f>IFERROR(VLOOKUP(A2255,'Alíquotas - CADPREV'!$B$2152:$N$4324,8,FALSE),"")</f>
        <v/>
      </c>
      <c r="J2255" s="83" t="str">
        <f>IF(H2255="RPPS",VLOOKUP(A2255,' Legislação Benef - GESCON'!$B$4:$I$2159,3,FALSE),"")</f>
        <v/>
      </c>
      <c r="K2255" s="83" t="str">
        <f>IF(H2255="RPPS",VLOOKUP(A2255,' Legislação Benef - GESCON'!$B$4:$I$2159,6,FALSE),"")</f>
        <v/>
      </c>
      <c r="L2255" s="83" t="str">
        <f>IF(H2255="RPPS",IFERROR(IF(VLOOKUP(A2255,'Suspensão de repasses - GESCON'!$D$3:$J$1048576,7,FALSE)="Validada","SIM","NÃO"),"NÃO"),"")</f>
        <v/>
      </c>
    </row>
    <row r="2256" spans="1:12" s="19" customFormat="1" ht="15" customHeight="1" x14ac:dyDescent="0.25">
      <c r="A2256" s="88" t="s">
        <v>7623</v>
      </c>
      <c r="B2256" s="40" t="s">
        <v>1356</v>
      </c>
      <c r="C2256" s="82" t="s">
        <v>10958</v>
      </c>
      <c r="D2256" s="82">
        <v>178</v>
      </c>
      <c r="E2256" s="82">
        <v>45</v>
      </c>
      <c r="F2256" s="82">
        <v>25</v>
      </c>
      <c r="G2256" s="82">
        <v>248</v>
      </c>
      <c r="H2256" s="40" t="s">
        <v>2</v>
      </c>
      <c r="I2256" s="83" t="str">
        <f>IFERROR(VLOOKUP(A2256,'Alíquotas - CADPREV'!$B$2152:$N$4324,8,FALSE),"")</f>
        <v>SIM</v>
      </c>
      <c r="J2256" s="83" t="str">
        <f>IF(H2256="RPPS",VLOOKUP(A2256,' Legislação Benef - GESCON'!$B$4:$I$2159,3,FALSE),"")</f>
        <v>NÃO</v>
      </c>
      <c r="K2256" s="83" t="str">
        <f>IF(H2256="RPPS",VLOOKUP(A2256,' Legislação Benef - GESCON'!$B$4:$I$2159,6,FALSE),"")</f>
        <v>NÃO</v>
      </c>
      <c r="L2256" s="83" t="str">
        <f>IF(H2256="RPPS",IFERROR(IF(VLOOKUP(A2256,'Suspensão de repasses - GESCON'!$D$3:$J$1048576,7,FALSE)="Validada","SIM","NÃO"),"NÃO"),"")</f>
        <v>NÃO</v>
      </c>
    </row>
    <row r="2257" spans="1:12" s="19" customFormat="1" ht="15" hidden="1" customHeight="1" x14ac:dyDescent="0.25">
      <c r="A2257" s="88" t="s">
        <v>7624</v>
      </c>
      <c r="B2257" s="40" t="s">
        <v>215</v>
      </c>
      <c r="C2257" s="82" t="s">
        <v>10959</v>
      </c>
      <c r="D2257" s="82"/>
      <c r="E2257" s="82"/>
      <c r="F2257" s="82"/>
      <c r="G2257" s="82"/>
      <c r="H2257" s="40" t="s">
        <v>4</v>
      </c>
      <c r="I2257" s="83" t="str">
        <f>IFERROR(VLOOKUP(A2257,'Alíquotas - CADPREV'!$B$2152:$N$4324,8,FALSE),"")</f>
        <v/>
      </c>
      <c r="J2257" s="83" t="str">
        <f>IF(H2257="RPPS",VLOOKUP(A2257,' Legislação Benef - GESCON'!$B$4:$I$2159,3,FALSE),"")</f>
        <v/>
      </c>
      <c r="K2257" s="83" t="str">
        <f>IF(H2257="RPPS",VLOOKUP(A2257,' Legislação Benef - GESCON'!$B$4:$I$2159,6,FALSE),"")</f>
        <v/>
      </c>
      <c r="L2257" s="83" t="str">
        <f>IF(H2257="RPPS",IFERROR(IF(VLOOKUP(A2257,'Suspensão de repasses - GESCON'!$D$3:$J$1048576,7,FALSE)="Validada","SIM","NÃO"),"NÃO"),"")</f>
        <v/>
      </c>
    </row>
    <row r="2258" spans="1:12" s="19" customFormat="1" ht="15" customHeight="1" x14ac:dyDescent="0.25">
      <c r="A2258" s="88" t="s">
        <v>7625</v>
      </c>
      <c r="B2258" s="40" t="s">
        <v>4626</v>
      </c>
      <c r="C2258" s="82" t="s">
        <v>10958</v>
      </c>
      <c r="D2258" s="82">
        <v>231</v>
      </c>
      <c r="E2258" s="82">
        <v>23</v>
      </c>
      <c r="F2258" s="82">
        <v>13</v>
      </c>
      <c r="G2258" s="82">
        <v>267</v>
      </c>
      <c r="H2258" s="40" t="s">
        <v>2</v>
      </c>
      <c r="I2258" s="83" t="str">
        <f>IFERROR(VLOOKUP(A2258,'Alíquotas - CADPREV'!$B$2152:$N$4324,8,FALSE),"")</f>
        <v>NÃO</v>
      </c>
      <c r="J2258" s="83" t="str">
        <f>IF(H2258="RPPS",VLOOKUP(A2258,' Legislação Benef - GESCON'!$B$4:$I$2159,3,FALSE),"")</f>
        <v>NÃO</v>
      </c>
      <c r="K2258" s="83" t="str">
        <f>IF(H2258="RPPS",VLOOKUP(A2258,' Legislação Benef - GESCON'!$B$4:$I$2159,6,FALSE),"")</f>
        <v>NÃO</v>
      </c>
      <c r="L2258" s="83" t="str">
        <f>IF(H2258="RPPS",IFERROR(IF(VLOOKUP(A2258,'Suspensão de repasses - GESCON'!$D$3:$J$1048576,7,FALSE)="Validada","SIM","NÃO"),"NÃO"),"")</f>
        <v>NÃO</v>
      </c>
    </row>
    <row r="2259" spans="1:12" s="19" customFormat="1" ht="15" hidden="1" customHeight="1" x14ac:dyDescent="0.25">
      <c r="A2259" s="88" t="s">
        <v>7626</v>
      </c>
      <c r="B2259" s="40" t="s">
        <v>4289</v>
      </c>
      <c r="C2259" s="82" t="s">
        <v>10959</v>
      </c>
      <c r="D2259" s="82"/>
      <c r="E2259" s="82"/>
      <c r="F2259" s="82"/>
      <c r="G2259" s="82"/>
      <c r="H2259" s="40" t="s">
        <v>4</v>
      </c>
      <c r="I2259" s="83" t="str">
        <f>IFERROR(VLOOKUP(A2259,'Alíquotas - CADPREV'!$B$2152:$N$4324,8,FALSE),"")</f>
        <v/>
      </c>
      <c r="J2259" s="83" t="str">
        <f>IF(H2259="RPPS",VLOOKUP(A2259,' Legislação Benef - GESCON'!$B$4:$I$2159,3,FALSE),"")</f>
        <v/>
      </c>
      <c r="K2259" s="83" t="str">
        <f>IF(H2259="RPPS",VLOOKUP(A2259,' Legislação Benef - GESCON'!$B$4:$I$2159,6,FALSE),"")</f>
        <v/>
      </c>
      <c r="L2259" s="83" t="str">
        <f>IF(H2259="RPPS",IFERROR(IF(VLOOKUP(A2259,'Suspensão de repasses - GESCON'!$D$3:$J$1048576,7,FALSE)="Validada","SIM","NÃO"),"NÃO"),"")</f>
        <v/>
      </c>
    </row>
    <row r="2260" spans="1:12" s="19" customFormat="1" ht="15" hidden="1" customHeight="1" x14ac:dyDescent="0.25">
      <c r="A2260" s="88" t="s">
        <v>7627</v>
      </c>
      <c r="B2260" s="40" t="s">
        <v>215</v>
      </c>
      <c r="C2260" s="82" t="s">
        <v>10959</v>
      </c>
      <c r="D2260" s="82"/>
      <c r="E2260" s="82"/>
      <c r="F2260" s="82"/>
      <c r="G2260" s="82"/>
      <c r="H2260" s="40" t="s">
        <v>4</v>
      </c>
      <c r="I2260" s="83" t="str">
        <f>IFERROR(VLOOKUP(A2260,'Alíquotas - CADPREV'!$B$2152:$N$4324,8,FALSE),"")</f>
        <v/>
      </c>
      <c r="J2260" s="83" t="str">
        <f>IF(H2260="RPPS",VLOOKUP(A2260,' Legislação Benef - GESCON'!$B$4:$I$2159,3,FALSE),"")</f>
        <v/>
      </c>
      <c r="K2260" s="83" t="str">
        <f>IF(H2260="RPPS",VLOOKUP(A2260,' Legislação Benef - GESCON'!$B$4:$I$2159,6,FALSE),"")</f>
        <v/>
      </c>
      <c r="L2260" s="83" t="str">
        <f>IF(H2260="RPPS",IFERROR(IF(VLOOKUP(A2260,'Suspensão de repasses - GESCON'!$D$3:$J$1048576,7,FALSE)="Validada","SIM","NÃO"),"NÃO"),"")</f>
        <v/>
      </c>
    </row>
    <row r="2261" spans="1:12" s="19" customFormat="1" ht="15" customHeight="1" x14ac:dyDescent="0.25">
      <c r="A2261" s="88" t="s">
        <v>7628</v>
      </c>
      <c r="B2261" s="40" t="s">
        <v>3143</v>
      </c>
      <c r="C2261" s="82" t="s">
        <v>10958</v>
      </c>
      <c r="D2261" s="82">
        <v>394</v>
      </c>
      <c r="E2261" s="82">
        <v>32</v>
      </c>
      <c r="F2261" s="82">
        <v>10</v>
      </c>
      <c r="G2261" s="82">
        <v>436</v>
      </c>
      <c r="H2261" s="40" t="s">
        <v>2</v>
      </c>
      <c r="I2261" s="83" t="str">
        <f>IFERROR(VLOOKUP(A2261,'Alíquotas - CADPREV'!$B$2152:$N$4324,8,FALSE),"")</f>
        <v>NÃO</v>
      </c>
      <c r="J2261" s="83" t="str">
        <f>IF(H2261="RPPS",VLOOKUP(A2261,' Legislação Benef - GESCON'!$B$4:$I$2159,3,FALSE),"")</f>
        <v>NÃO</v>
      </c>
      <c r="K2261" s="83" t="str">
        <f>IF(H2261="RPPS",VLOOKUP(A2261,' Legislação Benef - GESCON'!$B$4:$I$2159,6,FALSE),"")</f>
        <v>NÃO</v>
      </c>
      <c r="L2261" s="83" t="str">
        <f>IF(H2261="RPPS",IFERROR(IF(VLOOKUP(A2261,'Suspensão de repasses - GESCON'!$D$3:$J$1048576,7,FALSE)="Validada","SIM","NÃO"),"NÃO"),"")</f>
        <v>NÃO</v>
      </c>
    </row>
    <row r="2262" spans="1:12" s="19" customFormat="1" ht="15" hidden="1" customHeight="1" x14ac:dyDescent="0.25">
      <c r="A2262" s="88" t="s">
        <v>7629</v>
      </c>
      <c r="B2262" s="40" t="s">
        <v>901</v>
      </c>
      <c r="C2262" s="82" t="s">
        <v>10959</v>
      </c>
      <c r="D2262" s="82"/>
      <c r="E2262" s="82"/>
      <c r="F2262" s="82"/>
      <c r="G2262" s="82"/>
      <c r="H2262" s="40" t="s">
        <v>4</v>
      </c>
      <c r="I2262" s="83" t="str">
        <f>IFERROR(VLOOKUP(A2262,'Alíquotas - CADPREV'!$B$2152:$N$4324,8,FALSE),"")</f>
        <v/>
      </c>
      <c r="J2262" s="83" t="str">
        <f>IF(H2262="RPPS",VLOOKUP(A2262,' Legislação Benef - GESCON'!$B$4:$I$2159,3,FALSE),"")</f>
        <v/>
      </c>
      <c r="K2262" s="83" t="str">
        <f>IF(H2262="RPPS",VLOOKUP(A2262,' Legislação Benef - GESCON'!$B$4:$I$2159,6,FALSE),"")</f>
        <v/>
      </c>
      <c r="L2262" s="83" t="str">
        <f>IF(H2262="RPPS",IFERROR(IF(VLOOKUP(A2262,'Suspensão de repasses - GESCON'!$D$3:$J$1048576,7,FALSE)="Validada","SIM","NÃO"),"NÃO"),"")</f>
        <v/>
      </c>
    </row>
    <row r="2263" spans="1:12" s="19" customFormat="1" ht="15" customHeight="1" x14ac:dyDescent="0.25">
      <c r="A2263" s="88" t="s">
        <v>7630</v>
      </c>
      <c r="B2263" s="40" t="s">
        <v>2274</v>
      </c>
      <c r="C2263" s="82" t="s">
        <v>10958</v>
      </c>
      <c r="D2263" s="82">
        <v>181</v>
      </c>
      <c r="E2263" s="82">
        <v>7</v>
      </c>
      <c r="F2263" s="82">
        <v>2</v>
      </c>
      <c r="G2263" s="82">
        <v>190</v>
      </c>
      <c r="H2263" s="40" t="s">
        <v>2</v>
      </c>
      <c r="I2263" s="83" t="str">
        <f>IFERROR(VLOOKUP(A2263,'Alíquotas - CADPREV'!$B$2152:$N$4324,8,FALSE),"")</f>
        <v>SIM</v>
      </c>
      <c r="J2263" s="83" t="str">
        <f>IF(H2263="RPPS",VLOOKUP(A2263,' Legislação Benef - GESCON'!$B$4:$I$2159,3,FALSE),"")</f>
        <v>NÃO</v>
      </c>
      <c r="K2263" s="83" t="str">
        <f>IF(H2263="RPPS",VLOOKUP(A2263,' Legislação Benef - GESCON'!$B$4:$I$2159,6,FALSE),"")</f>
        <v>SIM</v>
      </c>
      <c r="L2263" s="83" t="str">
        <f>IF(H2263="RPPS",IFERROR(IF(VLOOKUP(A2263,'Suspensão de repasses - GESCON'!$D$3:$J$1048576,7,FALSE)="Validada","SIM","NÃO"),"NÃO"),"")</f>
        <v>NÃO</v>
      </c>
    </row>
    <row r="2264" spans="1:12" s="19" customFormat="1" ht="15" hidden="1" customHeight="1" x14ac:dyDescent="0.25">
      <c r="A2264" s="88" t="s">
        <v>7631</v>
      </c>
      <c r="B2264" s="40" t="s">
        <v>2926</v>
      </c>
      <c r="C2264" s="82" t="s">
        <v>10959</v>
      </c>
      <c r="D2264" s="82"/>
      <c r="E2264" s="82"/>
      <c r="F2264" s="82"/>
      <c r="G2264" s="82"/>
      <c r="H2264" s="40" t="s">
        <v>4</v>
      </c>
      <c r="I2264" s="83" t="str">
        <f>IFERROR(VLOOKUP(A2264,'Alíquotas - CADPREV'!$B$2152:$N$4324,8,FALSE),"")</f>
        <v/>
      </c>
      <c r="J2264" s="83" t="str">
        <f>IF(H2264="RPPS",VLOOKUP(A2264,' Legislação Benef - GESCON'!$B$4:$I$2159,3,FALSE),"")</f>
        <v/>
      </c>
      <c r="K2264" s="83" t="str">
        <f>IF(H2264="RPPS",VLOOKUP(A2264,' Legislação Benef - GESCON'!$B$4:$I$2159,6,FALSE),"")</f>
        <v/>
      </c>
      <c r="L2264" s="83" t="str">
        <f>IF(H2264="RPPS",IFERROR(IF(VLOOKUP(A2264,'Suspensão de repasses - GESCON'!$D$3:$J$1048576,7,FALSE)="Validada","SIM","NÃO"),"NÃO"),"")</f>
        <v/>
      </c>
    </row>
    <row r="2265" spans="1:12" s="19" customFormat="1" ht="15" hidden="1" customHeight="1" x14ac:dyDescent="0.25">
      <c r="A2265" s="88" t="s">
        <v>7632</v>
      </c>
      <c r="B2265" s="40" t="s">
        <v>3812</v>
      </c>
      <c r="C2265" s="82" t="s">
        <v>10959</v>
      </c>
      <c r="D2265" s="82"/>
      <c r="E2265" s="82"/>
      <c r="F2265" s="82"/>
      <c r="G2265" s="82"/>
      <c r="H2265" s="40" t="s">
        <v>622</v>
      </c>
      <c r="I2265" s="83" t="str">
        <f>IFERROR(VLOOKUP(A2265,'Alíquotas - CADPREV'!$B$2152:$N$4324,8,FALSE),"")</f>
        <v/>
      </c>
      <c r="J2265" s="83" t="str">
        <f>IF(H2265="RPPS",VLOOKUP(A2265,' Legislação Benef - GESCON'!$B$4:$I$2159,3,FALSE),"")</f>
        <v/>
      </c>
      <c r="K2265" s="83" t="str">
        <f>IF(H2265="RPPS",VLOOKUP(A2265,' Legislação Benef - GESCON'!$B$4:$I$2159,6,FALSE),"")</f>
        <v/>
      </c>
      <c r="L2265" s="83" t="str">
        <f>IF(H2265="RPPS",IFERROR(IF(VLOOKUP(A2265,'Suspensão de repasses - GESCON'!$D$3:$J$1048576,7,FALSE)="Validada","SIM","NÃO"),"NÃO"),"")</f>
        <v/>
      </c>
    </row>
    <row r="2266" spans="1:12" s="19" customFormat="1" ht="15" hidden="1" customHeight="1" x14ac:dyDescent="0.25">
      <c r="A2266" s="88" t="s">
        <v>7633</v>
      </c>
      <c r="B2266" s="40" t="s">
        <v>133</v>
      </c>
      <c r="C2266" s="82" t="s">
        <v>10959</v>
      </c>
      <c r="D2266" s="82"/>
      <c r="E2266" s="82"/>
      <c r="F2266" s="82"/>
      <c r="G2266" s="82"/>
      <c r="H2266" s="40" t="s">
        <v>4</v>
      </c>
      <c r="I2266" s="83" t="str">
        <f>IFERROR(VLOOKUP(A2266,'Alíquotas - CADPREV'!$B$2152:$N$4324,8,FALSE),"")</f>
        <v/>
      </c>
      <c r="J2266" s="83" t="str">
        <f>IF(H2266="RPPS",VLOOKUP(A2266,' Legislação Benef - GESCON'!$B$4:$I$2159,3,FALSE),"")</f>
        <v/>
      </c>
      <c r="K2266" s="83" t="str">
        <f>IF(H2266="RPPS",VLOOKUP(A2266,' Legislação Benef - GESCON'!$B$4:$I$2159,6,FALSE),"")</f>
        <v/>
      </c>
      <c r="L2266" s="83" t="str">
        <f>IF(H2266="RPPS",IFERROR(IF(VLOOKUP(A2266,'Suspensão de repasses - GESCON'!$D$3:$J$1048576,7,FALSE)="Validada","SIM","NÃO"),"NÃO"),"")</f>
        <v/>
      </c>
    </row>
    <row r="2267" spans="1:12" s="19" customFormat="1" ht="15" hidden="1" customHeight="1" x14ac:dyDescent="0.25">
      <c r="A2267" s="88" t="s">
        <v>7634</v>
      </c>
      <c r="B2267" s="40" t="s">
        <v>2413</v>
      </c>
      <c r="C2267" s="82" t="s">
        <v>10959</v>
      </c>
      <c r="D2267" s="82"/>
      <c r="E2267" s="82"/>
      <c r="F2267" s="82"/>
      <c r="G2267" s="82"/>
      <c r="H2267" s="40" t="s">
        <v>4</v>
      </c>
      <c r="I2267" s="83" t="str">
        <f>IFERROR(VLOOKUP(A2267,'Alíquotas - CADPREV'!$B$2152:$N$4324,8,FALSE),"")</f>
        <v/>
      </c>
      <c r="J2267" s="83" t="str">
        <f>IF(H2267="RPPS",VLOOKUP(A2267,' Legislação Benef - GESCON'!$B$4:$I$2159,3,FALSE),"")</f>
        <v/>
      </c>
      <c r="K2267" s="83" t="str">
        <f>IF(H2267="RPPS",VLOOKUP(A2267,' Legislação Benef - GESCON'!$B$4:$I$2159,6,FALSE),"")</f>
        <v/>
      </c>
      <c r="L2267" s="83" t="str">
        <f>IF(H2267="RPPS",IFERROR(IF(VLOOKUP(A2267,'Suspensão de repasses - GESCON'!$D$3:$J$1048576,7,FALSE)="Validada","SIM","NÃO"),"NÃO"),"")</f>
        <v/>
      </c>
    </row>
    <row r="2268" spans="1:12" s="19" customFormat="1" ht="15" customHeight="1" x14ac:dyDescent="0.25">
      <c r="A2268" s="88" t="s">
        <v>7635</v>
      </c>
      <c r="B2268" s="40" t="s">
        <v>2758</v>
      </c>
      <c r="C2268" s="82" t="s">
        <v>10958</v>
      </c>
      <c r="D2268" s="82">
        <v>2437</v>
      </c>
      <c r="E2268" s="82">
        <v>507</v>
      </c>
      <c r="F2268" s="82">
        <v>96</v>
      </c>
      <c r="G2268" s="82">
        <v>3040</v>
      </c>
      <c r="H2268" s="40" t="s">
        <v>2</v>
      </c>
      <c r="I2268" s="83" t="str">
        <f>IFERROR(VLOOKUP(A2268,'Alíquotas - CADPREV'!$B$2152:$N$4324,8,FALSE),"")</f>
        <v>NÃO</v>
      </c>
      <c r="J2268" s="83" t="str">
        <f>IF(H2268="RPPS",VLOOKUP(A2268,' Legislação Benef - GESCON'!$B$4:$I$2159,3,FALSE),"")</f>
        <v>NÃO</v>
      </c>
      <c r="K2268" s="83" t="str">
        <f>IF(H2268="RPPS",VLOOKUP(A2268,' Legislação Benef - GESCON'!$B$4:$I$2159,6,FALSE),"")</f>
        <v>SIM</v>
      </c>
      <c r="L2268" s="83" t="str">
        <f>IF(H2268="RPPS",IFERROR(IF(VLOOKUP(A2268,'Suspensão de repasses - GESCON'!$D$3:$J$1048576,7,FALSE)="Validada","SIM","NÃO"),"NÃO"),"")</f>
        <v>NÃO</v>
      </c>
    </row>
    <row r="2269" spans="1:12" s="19" customFormat="1" ht="15" customHeight="1" x14ac:dyDescent="0.25">
      <c r="A2269" s="88" t="s">
        <v>7636</v>
      </c>
      <c r="B2269" s="40" t="s">
        <v>901</v>
      </c>
      <c r="C2269" s="82" t="s">
        <v>10958</v>
      </c>
      <c r="D2269" s="82">
        <v>756</v>
      </c>
      <c r="E2269" s="82">
        <v>283</v>
      </c>
      <c r="F2269" s="82">
        <v>52</v>
      </c>
      <c r="G2269" s="82">
        <v>1091</v>
      </c>
      <c r="H2269" s="40" t="s">
        <v>2</v>
      </c>
      <c r="I2269" s="83" t="str">
        <f>IFERROR(VLOOKUP(A2269,'Alíquotas - CADPREV'!$B$2152:$N$4324,8,FALSE),"")</f>
        <v>NÃO</v>
      </c>
      <c r="J2269" s="83" t="str">
        <f>IF(H2269="RPPS",VLOOKUP(A2269,' Legislação Benef - GESCON'!$B$4:$I$2159,3,FALSE),"")</f>
        <v>NÃO</v>
      </c>
      <c r="K2269" s="83" t="str">
        <f>IF(H2269="RPPS",VLOOKUP(A2269,' Legislação Benef - GESCON'!$B$4:$I$2159,6,FALSE),"")</f>
        <v>NÃO</v>
      </c>
      <c r="L2269" s="83" t="str">
        <f>IF(H2269="RPPS",IFERROR(IF(VLOOKUP(A2269,'Suspensão de repasses - GESCON'!$D$3:$J$1048576,7,FALSE)="Validada","SIM","NÃO"),"NÃO"),"")</f>
        <v>NÃO</v>
      </c>
    </row>
    <row r="2270" spans="1:12" s="19" customFormat="1" ht="15" customHeight="1" x14ac:dyDescent="0.25">
      <c r="A2270" s="88" t="s">
        <v>7637</v>
      </c>
      <c r="B2270" s="40" t="s">
        <v>3143</v>
      </c>
      <c r="C2270" s="82" t="s">
        <v>10958</v>
      </c>
      <c r="D2270" s="82">
        <v>424</v>
      </c>
      <c r="E2270" s="82">
        <v>159</v>
      </c>
      <c r="F2270" s="82">
        <v>39</v>
      </c>
      <c r="G2270" s="82">
        <v>622</v>
      </c>
      <c r="H2270" s="40" t="s">
        <v>2</v>
      </c>
      <c r="I2270" s="83" t="str">
        <f>IFERROR(VLOOKUP(A2270,'Alíquotas - CADPREV'!$B$2152:$N$4324,8,FALSE),"")</f>
        <v>NÃO</v>
      </c>
      <c r="J2270" s="83" t="str">
        <f>IF(H2270="RPPS",VLOOKUP(A2270,' Legislação Benef - GESCON'!$B$4:$I$2159,3,FALSE),"")</f>
        <v>NÃO</v>
      </c>
      <c r="K2270" s="83" t="str">
        <f>IF(H2270="RPPS",VLOOKUP(A2270,' Legislação Benef - GESCON'!$B$4:$I$2159,6,FALSE),"")</f>
        <v>NÃO</v>
      </c>
      <c r="L2270" s="83" t="str">
        <f>IF(H2270="RPPS",IFERROR(IF(VLOOKUP(A2270,'Suspensão de repasses - GESCON'!$D$3:$J$1048576,7,FALSE)="Validada","SIM","NÃO"),"NÃO"),"")</f>
        <v>NÃO</v>
      </c>
    </row>
    <row r="2271" spans="1:12" s="19" customFormat="1" ht="15" hidden="1" customHeight="1" x14ac:dyDescent="0.25">
      <c r="A2271" s="88" t="s">
        <v>7638</v>
      </c>
      <c r="B2271" s="40" t="s">
        <v>4289</v>
      </c>
      <c r="C2271" s="82" t="s">
        <v>10959</v>
      </c>
      <c r="D2271" s="82"/>
      <c r="E2271" s="82"/>
      <c r="F2271" s="82"/>
      <c r="G2271" s="82"/>
      <c r="H2271" s="40" t="s">
        <v>4</v>
      </c>
      <c r="I2271" s="83" t="str">
        <f>IFERROR(VLOOKUP(A2271,'Alíquotas - CADPREV'!$B$2152:$N$4324,8,FALSE),"")</f>
        <v/>
      </c>
      <c r="J2271" s="83" t="str">
        <f>IF(H2271="RPPS",VLOOKUP(A2271,' Legislação Benef - GESCON'!$B$4:$I$2159,3,FALSE),"")</f>
        <v/>
      </c>
      <c r="K2271" s="83" t="str">
        <f>IF(H2271="RPPS",VLOOKUP(A2271,' Legislação Benef - GESCON'!$B$4:$I$2159,6,FALSE),"")</f>
        <v/>
      </c>
      <c r="L2271" s="83" t="str">
        <f>IF(H2271="RPPS",IFERROR(IF(VLOOKUP(A2271,'Suspensão de repasses - GESCON'!$D$3:$J$1048576,7,FALSE)="Validada","SIM","NÃO"),"NÃO"),"")</f>
        <v/>
      </c>
    </row>
    <row r="2272" spans="1:12" s="19" customFormat="1" ht="15" hidden="1" customHeight="1" x14ac:dyDescent="0.25">
      <c r="A2272" s="88" t="s">
        <v>7639</v>
      </c>
      <c r="B2272" s="40" t="s">
        <v>4626</v>
      </c>
      <c r="C2272" s="82" t="s">
        <v>10959</v>
      </c>
      <c r="D2272" s="82"/>
      <c r="E2272" s="82"/>
      <c r="F2272" s="82"/>
      <c r="G2272" s="82"/>
      <c r="H2272" s="40" t="s">
        <v>4</v>
      </c>
      <c r="I2272" s="83" t="str">
        <f>IFERROR(VLOOKUP(A2272,'Alíquotas - CADPREV'!$B$2152:$N$4324,8,FALSE),"")</f>
        <v/>
      </c>
      <c r="J2272" s="83" t="str">
        <f>IF(H2272="RPPS",VLOOKUP(A2272,' Legislação Benef - GESCON'!$B$4:$I$2159,3,FALSE),"")</f>
        <v/>
      </c>
      <c r="K2272" s="83" t="str">
        <f>IF(H2272="RPPS",VLOOKUP(A2272,' Legislação Benef - GESCON'!$B$4:$I$2159,6,FALSE),"")</f>
        <v/>
      </c>
      <c r="L2272" s="83" t="str">
        <f>IF(H2272="RPPS",IFERROR(IF(VLOOKUP(A2272,'Suspensão de repasses - GESCON'!$D$3:$J$1048576,7,FALSE)="Validada","SIM","NÃO"),"NÃO"),"")</f>
        <v/>
      </c>
    </row>
    <row r="2273" spans="1:12" s="19" customFormat="1" ht="15" customHeight="1" x14ac:dyDescent="0.25">
      <c r="A2273" s="88" t="s">
        <v>7640</v>
      </c>
      <c r="B2273" s="40" t="s">
        <v>634</v>
      </c>
      <c r="C2273" s="82" t="s">
        <v>10958</v>
      </c>
      <c r="D2273" s="82">
        <v>1538</v>
      </c>
      <c r="E2273" s="82">
        <v>35</v>
      </c>
      <c r="F2273" s="82">
        <v>13</v>
      </c>
      <c r="G2273" s="82">
        <v>1586</v>
      </c>
      <c r="H2273" s="40" t="s">
        <v>2</v>
      </c>
      <c r="I2273" s="83" t="str">
        <f>IFERROR(VLOOKUP(A2273,'Alíquotas - CADPREV'!$B$2152:$N$4324,8,FALSE),"")</f>
        <v>NÃO</v>
      </c>
      <c r="J2273" s="83" t="str">
        <f>IF(H2273="RPPS",VLOOKUP(A2273,' Legislação Benef - GESCON'!$B$4:$I$2159,3,FALSE),"")</f>
        <v>NÃO</v>
      </c>
      <c r="K2273" s="83" t="str">
        <f>IF(H2273="RPPS",VLOOKUP(A2273,' Legislação Benef - GESCON'!$B$4:$I$2159,6,FALSE),"")</f>
        <v>NÃO</v>
      </c>
      <c r="L2273" s="83" t="str">
        <f>IF(H2273="RPPS",IFERROR(IF(VLOOKUP(A2273,'Suspensão de repasses - GESCON'!$D$3:$J$1048576,7,FALSE)="Validada","SIM","NÃO"),"NÃO"),"")</f>
        <v>NÃO</v>
      </c>
    </row>
    <row r="2274" spans="1:12" s="19" customFormat="1" ht="15" hidden="1" customHeight="1" x14ac:dyDescent="0.25">
      <c r="A2274" s="88" t="s">
        <v>7641</v>
      </c>
      <c r="B2274" s="40" t="s">
        <v>4626</v>
      </c>
      <c r="C2274" s="82" t="s">
        <v>10959</v>
      </c>
      <c r="D2274" s="82"/>
      <c r="E2274" s="82"/>
      <c r="F2274" s="82"/>
      <c r="G2274" s="82"/>
      <c r="H2274" s="40" t="s">
        <v>4</v>
      </c>
      <c r="I2274" s="83" t="str">
        <f>IFERROR(VLOOKUP(A2274,'Alíquotas - CADPREV'!$B$2152:$N$4324,8,FALSE),"")</f>
        <v/>
      </c>
      <c r="J2274" s="83" t="str">
        <f>IF(H2274="RPPS",VLOOKUP(A2274,' Legislação Benef - GESCON'!$B$4:$I$2159,3,FALSE),"")</f>
        <v/>
      </c>
      <c r="K2274" s="83" t="str">
        <f>IF(H2274="RPPS",VLOOKUP(A2274,' Legislação Benef - GESCON'!$B$4:$I$2159,6,FALSE),"")</f>
        <v/>
      </c>
      <c r="L2274" s="83" t="str">
        <f>IF(H2274="RPPS",IFERROR(IF(VLOOKUP(A2274,'Suspensão de repasses - GESCON'!$D$3:$J$1048576,7,FALSE)="Validada","SIM","NÃO"),"NÃO"),"")</f>
        <v/>
      </c>
    </row>
    <row r="2275" spans="1:12" s="19" customFormat="1" ht="15" hidden="1" customHeight="1" x14ac:dyDescent="0.25">
      <c r="A2275" s="88" t="s">
        <v>7642</v>
      </c>
      <c r="B2275" s="40" t="s">
        <v>4289</v>
      </c>
      <c r="C2275" s="82" t="s">
        <v>10959</v>
      </c>
      <c r="D2275" s="82"/>
      <c r="E2275" s="82"/>
      <c r="F2275" s="82"/>
      <c r="G2275" s="82"/>
      <c r="H2275" s="40" t="s">
        <v>4</v>
      </c>
      <c r="I2275" s="83" t="str">
        <f>IFERROR(VLOOKUP(A2275,'Alíquotas - CADPREV'!$B$2152:$N$4324,8,FALSE),"")</f>
        <v/>
      </c>
      <c r="J2275" s="83" t="str">
        <f>IF(H2275="RPPS",VLOOKUP(A2275,' Legislação Benef - GESCON'!$B$4:$I$2159,3,FALSE),"")</f>
        <v/>
      </c>
      <c r="K2275" s="83" t="str">
        <f>IF(H2275="RPPS",VLOOKUP(A2275,' Legislação Benef - GESCON'!$B$4:$I$2159,6,FALSE),"")</f>
        <v/>
      </c>
      <c r="L2275" s="83" t="str">
        <f>IF(H2275="RPPS",IFERROR(IF(VLOOKUP(A2275,'Suspensão de repasses - GESCON'!$D$3:$J$1048576,7,FALSE)="Validada","SIM","NÃO"),"NÃO"),"")</f>
        <v/>
      </c>
    </row>
    <row r="2276" spans="1:12" s="19" customFormat="1" ht="15" customHeight="1" x14ac:dyDescent="0.25">
      <c r="A2276" s="88" t="s">
        <v>7643</v>
      </c>
      <c r="B2276" s="40" t="s">
        <v>2758</v>
      </c>
      <c r="C2276" s="82" t="s">
        <v>10958</v>
      </c>
      <c r="D2276" s="82">
        <v>911</v>
      </c>
      <c r="E2276" s="82">
        <v>212</v>
      </c>
      <c r="F2276" s="82">
        <v>29</v>
      </c>
      <c r="G2276" s="82">
        <v>1152</v>
      </c>
      <c r="H2276" s="40" t="s">
        <v>2</v>
      </c>
      <c r="I2276" s="83" t="str">
        <f>IFERROR(VLOOKUP(A2276,'Alíquotas - CADPREV'!$B$2152:$N$4324,8,FALSE),"")</f>
        <v>NÃO</v>
      </c>
      <c r="J2276" s="83" t="str">
        <f>IF(H2276="RPPS",VLOOKUP(A2276,' Legislação Benef - GESCON'!$B$4:$I$2159,3,FALSE),"")</f>
        <v>NÃO</v>
      </c>
      <c r="K2276" s="83" t="str">
        <f>IF(H2276="RPPS",VLOOKUP(A2276,' Legislação Benef - GESCON'!$B$4:$I$2159,6,FALSE),"")</f>
        <v>NÃO</v>
      </c>
      <c r="L2276" s="83" t="str">
        <f>IF(H2276="RPPS",IFERROR(IF(VLOOKUP(A2276,'Suspensão de repasses - GESCON'!$D$3:$J$1048576,7,FALSE)="Validada","SIM","NÃO"),"NÃO"),"")</f>
        <v>NÃO</v>
      </c>
    </row>
    <row r="2277" spans="1:12" s="19" customFormat="1" ht="15" hidden="1" customHeight="1" x14ac:dyDescent="0.25">
      <c r="A2277" s="88" t="s">
        <v>7644</v>
      </c>
      <c r="B2277" s="40" t="s">
        <v>3601</v>
      </c>
      <c r="C2277" s="82" t="s">
        <v>10959</v>
      </c>
      <c r="D2277" s="82"/>
      <c r="E2277" s="82"/>
      <c r="F2277" s="82"/>
      <c r="G2277" s="82"/>
      <c r="H2277" s="40" t="s">
        <v>4</v>
      </c>
      <c r="I2277" s="83" t="str">
        <f>IFERROR(VLOOKUP(A2277,'Alíquotas - CADPREV'!$B$2152:$N$4324,8,FALSE),"")</f>
        <v/>
      </c>
      <c r="J2277" s="83" t="str">
        <f>IF(H2277="RPPS",VLOOKUP(A2277,' Legislação Benef - GESCON'!$B$4:$I$2159,3,FALSE),"")</f>
        <v/>
      </c>
      <c r="K2277" s="83" t="str">
        <f>IF(H2277="RPPS",VLOOKUP(A2277,' Legislação Benef - GESCON'!$B$4:$I$2159,6,FALSE),"")</f>
        <v/>
      </c>
      <c r="L2277" s="83" t="str">
        <f>IF(H2277="RPPS",IFERROR(IF(VLOOKUP(A2277,'Suspensão de repasses - GESCON'!$D$3:$J$1048576,7,FALSE)="Validada","SIM","NÃO"),"NÃO"),"")</f>
        <v/>
      </c>
    </row>
    <row r="2278" spans="1:12" s="19" customFormat="1" ht="15" customHeight="1" x14ac:dyDescent="0.25">
      <c r="A2278" s="88" t="s">
        <v>7645</v>
      </c>
      <c r="B2278" s="40" t="s">
        <v>634</v>
      </c>
      <c r="C2278" s="82" t="s">
        <v>10958</v>
      </c>
      <c r="D2278" s="82">
        <v>1316</v>
      </c>
      <c r="E2278" s="82">
        <v>367</v>
      </c>
      <c r="F2278" s="82">
        <v>63</v>
      </c>
      <c r="G2278" s="82">
        <v>1746</v>
      </c>
      <c r="H2278" s="40" t="s">
        <v>2</v>
      </c>
      <c r="I2278" s="83" t="str">
        <f>IFERROR(VLOOKUP(A2278,'Alíquotas - CADPREV'!$B$2152:$N$4324,8,FALSE),"")</f>
        <v>NÃO</v>
      </c>
      <c r="J2278" s="83" t="str">
        <f>IF(H2278="RPPS",VLOOKUP(A2278,' Legislação Benef - GESCON'!$B$4:$I$2159,3,FALSE),"")</f>
        <v>NÃO</v>
      </c>
      <c r="K2278" s="83" t="str">
        <f>IF(H2278="RPPS",VLOOKUP(A2278,' Legislação Benef - GESCON'!$B$4:$I$2159,6,FALSE),"")</f>
        <v>NÃO</v>
      </c>
      <c r="L2278" s="83" t="str">
        <f>IF(H2278="RPPS",IFERROR(IF(VLOOKUP(A2278,'Suspensão de repasses - GESCON'!$D$3:$J$1048576,7,FALSE)="Validada","SIM","NÃO"),"NÃO"),"")</f>
        <v>NÃO</v>
      </c>
    </row>
    <row r="2279" spans="1:12" s="19" customFormat="1" ht="15" hidden="1" customHeight="1" x14ac:dyDescent="0.25">
      <c r="A2279" s="88" t="s">
        <v>7646</v>
      </c>
      <c r="B2279" s="40" t="s">
        <v>5227</v>
      </c>
      <c r="C2279" s="82" t="s">
        <v>10959</v>
      </c>
      <c r="D2279" s="82"/>
      <c r="E2279" s="82"/>
      <c r="F2279" s="82"/>
      <c r="G2279" s="82"/>
      <c r="H2279" s="40" t="s">
        <v>4</v>
      </c>
      <c r="I2279" s="83" t="str">
        <f>IFERROR(VLOOKUP(A2279,'Alíquotas - CADPREV'!$B$2152:$N$4324,8,FALSE),"")</f>
        <v/>
      </c>
      <c r="J2279" s="83" t="str">
        <f>IF(H2279="RPPS",VLOOKUP(A2279,' Legislação Benef - GESCON'!$B$4:$I$2159,3,FALSE),"")</f>
        <v/>
      </c>
      <c r="K2279" s="83" t="str">
        <f>IF(H2279="RPPS",VLOOKUP(A2279,' Legislação Benef - GESCON'!$B$4:$I$2159,6,FALSE),"")</f>
        <v/>
      </c>
      <c r="L2279" s="83" t="str">
        <f>IF(H2279="RPPS",IFERROR(IF(VLOOKUP(A2279,'Suspensão de repasses - GESCON'!$D$3:$J$1048576,7,FALSE)="Validada","SIM","NÃO"),"NÃO"),"")</f>
        <v/>
      </c>
    </row>
    <row r="2280" spans="1:12" s="19" customFormat="1" ht="15" hidden="1" customHeight="1" x14ac:dyDescent="0.25">
      <c r="A2280" s="88" t="s">
        <v>7647</v>
      </c>
      <c r="B2280" s="40" t="s">
        <v>1356</v>
      </c>
      <c r="C2280" s="82" t="s">
        <v>10959</v>
      </c>
      <c r="D2280" s="82"/>
      <c r="E2280" s="82"/>
      <c r="F2280" s="82"/>
      <c r="G2280" s="82"/>
      <c r="H2280" s="40" t="s">
        <v>4</v>
      </c>
      <c r="I2280" s="83" t="str">
        <f>IFERROR(VLOOKUP(A2280,'Alíquotas - CADPREV'!$B$2152:$N$4324,8,FALSE),"")</f>
        <v/>
      </c>
      <c r="J2280" s="83" t="str">
        <f>IF(H2280="RPPS",VLOOKUP(A2280,' Legislação Benef - GESCON'!$B$4:$I$2159,3,FALSE),"")</f>
        <v/>
      </c>
      <c r="K2280" s="83" t="str">
        <f>IF(H2280="RPPS",VLOOKUP(A2280,' Legislação Benef - GESCON'!$B$4:$I$2159,6,FALSE),"")</f>
        <v/>
      </c>
      <c r="L2280" s="83" t="str">
        <f>IF(H2280="RPPS",IFERROR(IF(VLOOKUP(A2280,'Suspensão de repasses - GESCON'!$D$3:$J$1048576,7,FALSE)="Validada","SIM","NÃO"),"NÃO"),"")</f>
        <v/>
      </c>
    </row>
    <row r="2281" spans="1:12" s="19" customFormat="1" ht="15" hidden="1" customHeight="1" x14ac:dyDescent="0.25">
      <c r="A2281" s="88" t="s">
        <v>7648</v>
      </c>
      <c r="B2281" s="40" t="s">
        <v>4289</v>
      </c>
      <c r="C2281" s="82" t="s">
        <v>10959</v>
      </c>
      <c r="D2281" s="82"/>
      <c r="E2281" s="82"/>
      <c r="F2281" s="82"/>
      <c r="G2281" s="82"/>
      <c r="H2281" s="40" t="s">
        <v>4</v>
      </c>
      <c r="I2281" s="83" t="str">
        <f>IFERROR(VLOOKUP(A2281,'Alíquotas - CADPREV'!$B$2152:$N$4324,8,FALSE),"")</f>
        <v/>
      </c>
      <c r="J2281" s="83" t="str">
        <f>IF(H2281="RPPS",VLOOKUP(A2281,' Legislação Benef - GESCON'!$B$4:$I$2159,3,FALSE),"")</f>
        <v/>
      </c>
      <c r="K2281" s="83" t="str">
        <f>IF(H2281="RPPS",VLOOKUP(A2281,' Legislação Benef - GESCON'!$B$4:$I$2159,6,FALSE),"")</f>
        <v/>
      </c>
      <c r="L2281" s="83" t="str">
        <f>IF(H2281="RPPS",IFERROR(IF(VLOOKUP(A2281,'Suspensão de repasses - GESCON'!$D$3:$J$1048576,7,FALSE)="Validada","SIM","NÃO"),"NÃO"),"")</f>
        <v/>
      </c>
    </row>
    <row r="2282" spans="1:12" s="19" customFormat="1" ht="15" hidden="1" customHeight="1" x14ac:dyDescent="0.25">
      <c r="A2282" s="88" t="s">
        <v>7649</v>
      </c>
      <c r="B2282" s="40" t="s">
        <v>215</v>
      </c>
      <c r="C2282" s="82" t="s">
        <v>10959</v>
      </c>
      <c r="D2282" s="82"/>
      <c r="E2282" s="82"/>
      <c r="F2282" s="82"/>
      <c r="G2282" s="82"/>
      <c r="H2282" s="40" t="s">
        <v>4</v>
      </c>
      <c r="I2282" s="83" t="str">
        <f>IFERROR(VLOOKUP(A2282,'Alíquotas - CADPREV'!$B$2152:$N$4324,8,FALSE),"")</f>
        <v/>
      </c>
      <c r="J2282" s="83" t="str">
        <f>IF(H2282="RPPS",VLOOKUP(A2282,' Legislação Benef - GESCON'!$B$4:$I$2159,3,FALSE),"")</f>
        <v/>
      </c>
      <c r="K2282" s="83" t="str">
        <f>IF(H2282="RPPS",VLOOKUP(A2282,' Legislação Benef - GESCON'!$B$4:$I$2159,6,FALSE),"")</f>
        <v/>
      </c>
      <c r="L2282" s="83" t="str">
        <f>IF(H2282="RPPS",IFERROR(IF(VLOOKUP(A2282,'Suspensão de repasses - GESCON'!$D$3:$J$1048576,7,FALSE)="Validada","SIM","NÃO"),"NÃO"),"")</f>
        <v/>
      </c>
    </row>
    <row r="2283" spans="1:12" s="19" customFormat="1" ht="15" hidden="1" customHeight="1" x14ac:dyDescent="0.25">
      <c r="A2283" s="88" t="s">
        <v>7650</v>
      </c>
      <c r="B2283" s="40" t="s">
        <v>634</v>
      </c>
      <c r="C2283" s="82" t="s">
        <v>10959</v>
      </c>
      <c r="D2283" s="82"/>
      <c r="E2283" s="82"/>
      <c r="F2283" s="82"/>
      <c r="G2283" s="82"/>
      <c r="H2283" s="40" t="s">
        <v>4</v>
      </c>
      <c r="I2283" s="83" t="str">
        <f>IFERROR(VLOOKUP(A2283,'Alíquotas - CADPREV'!$B$2152:$N$4324,8,FALSE),"")</f>
        <v/>
      </c>
      <c r="J2283" s="83" t="str">
        <f>IF(H2283="RPPS",VLOOKUP(A2283,' Legislação Benef - GESCON'!$B$4:$I$2159,3,FALSE),"")</f>
        <v/>
      </c>
      <c r="K2283" s="83" t="str">
        <f>IF(H2283="RPPS",VLOOKUP(A2283,' Legislação Benef - GESCON'!$B$4:$I$2159,6,FALSE),"")</f>
        <v/>
      </c>
      <c r="L2283" s="83" t="str">
        <f>IF(H2283="RPPS",IFERROR(IF(VLOOKUP(A2283,'Suspensão de repasses - GESCON'!$D$3:$J$1048576,7,FALSE)="Validada","SIM","NÃO"),"NÃO"),"")</f>
        <v/>
      </c>
    </row>
    <row r="2284" spans="1:12" s="19" customFormat="1" ht="15" hidden="1" customHeight="1" x14ac:dyDescent="0.25">
      <c r="A2284" s="88" t="s">
        <v>7651</v>
      </c>
      <c r="B2284" s="40" t="s">
        <v>3798</v>
      </c>
      <c r="C2284" s="82" t="s">
        <v>10959</v>
      </c>
      <c r="D2284" s="82"/>
      <c r="E2284" s="82"/>
      <c r="F2284" s="82"/>
      <c r="G2284" s="82"/>
      <c r="H2284" s="40" t="s">
        <v>4</v>
      </c>
      <c r="I2284" s="83" t="str">
        <f>IFERROR(VLOOKUP(A2284,'Alíquotas - CADPREV'!$B$2152:$N$4324,8,FALSE),"")</f>
        <v/>
      </c>
      <c r="J2284" s="83" t="str">
        <f>IF(H2284="RPPS",VLOOKUP(A2284,' Legislação Benef - GESCON'!$B$4:$I$2159,3,FALSE),"")</f>
        <v/>
      </c>
      <c r="K2284" s="83" t="str">
        <f>IF(H2284="RPPS",VLOOKUP(A2284,' Legislação Benef - GESCON'!$B$4:$I$2159,6,FALSE),"")</f>
        <v/>
      </c>
      <c r="L2284" s="83" t="str">
        <f>IF(H2284="RPPS",IFERROR(IF(VLOOKUP(A2284,'Suspensão de repasses - GESCON'!$D$3:$J$1048576,7,FALSE)="Validada","SIM","NÃO"),"NÃO"),"")</f>
        <v/>
      </c>
    </row>
    <row r="2285" spans="1:12" s="19" customFormat="1" ht="15" hidden="1" customHeight="1" x14ac:dyDescent="0.25">
      <c r="A2285" s="88" t="s">
        <v>7652</v>
      </c>
      <c r="B2285" s="40" t="s">
        <v>3143</v>
      </c>
      <c r="C2285" s="82" t="s">
        <v>10959</v>
      </c>
      <c r="D2285" s="82"/>
      <c r="E2285" s="82"/>
      <c r="F2285" s="82"/>
      <c r="G2285" s="82"/>
      <c r="H2285" s="40" t="s">
        <v>4</v>
      </c>
      <c r="I2285" s="83" t="str">
        <f>IFERROR(VLOOKUP(A2285,'Alíquotas - CADPREV'!$B$2152:$N$4324,8,FALSE),"")</f>
        <v/>
      </c>
      <c r="J2285" s="83" t="str">
        <f>IF(H2285="RPPS",VLOOKUP(A2285,' Legislação Benef - GESCON'!$B$4:$I$2159,3,FALSE),"")</f>
        <v/>
      </c>
      <c r="K2285" s="83" t="str">
        <f>IF(H2285="RPPS",VLOOKUP(A2285,' Legislação Benef - GESCON'!$B$4:$I$2159,6,FALSE),"")</f>
        <v/>
      </c>
      <c r="L2285" s="83" t="str">
        <f>IF(H2285="RPPS",IFERROR(IF(VLOOKUP(A2285,'Suspensão de repasses - GESCON'!$D$3:$J$1048576,7,FALSE)="Validada","SIM","NÃO"),"NÃO"),"")</f>
        <v/>
      </c>
    </row>
    <row r="2286" spans="1:12" s="19" customFormat="1" ht="15" hidden="1" customHeight="1" x14ac:dyDescent="0.25">
      <c r="A2286" s="88" t="s">
        <v>7653</v>
      </c>
      <c r="B2286" s="40" t="s">
        <v>4626</v>
      </c>
      <c r="C2286" s="82" t="s">
        <v>10959</v>
      </c>
      <c r="D2286" s="82"/>
      <c r="E2286" s="82"/>
      <c r="F2286" s="82"/>
      <c r="G2286" s="82"/>
      <c r="H2286" s="40" t="s">
        <v>4</v>
      </c>
      <c r="I2286" s="83" t="str">
        <f>IFERROR(VLOOKUP(A2286,'Alíquotas - CADPREV'!$B$2152:$N$4324,8,FALSE),"")</f>
        <v/>
      </c>
      <c r="J2286" s="83" t="str">
        <f>IF(H2286="RPPS",VLOOKUP(A2286,' Legislação Benef - GESCON'!$B$4:$I$2159,3,FALSE),"")</f>
        <v/>
      </c>
      <c r="K2286" s="83" t="str">
        <f>IF(H2286="RPPS",VLOOKUP(A2286,' Legislação Benef - GESCON'!$B$4:$I$2159,6,FALSE),"")</f>
        <v/>
      </c>
      <c r="L2286" s="83" t="str">
        <f>IF(H2286="RPPS",IFERROR(IF(VLOOKUP(A2286,'Suspensão de repasses - GESCON'!$D$3:$J$1048576,7,FALSE)="Validada","SIM","NÃO"),"NÃO"),"")</f>
        <v/>
      </c>
    </row>
    <row r="2287" spans="1:12" s="19" customFormat="1" ht="15" hidden="1" customHeight="1" x14ac:dyDescent="0.25">
      <c r="A2287" s="88" t="s">
        <v>7654</v>
      </c>
      <c r="B2287" s="40" t="s">
        <v>4289</v>
      </c>
      <c r="C2287" s="82" t="s">
        <v>10959</v>
      </c>
      <c r="D2287" s="82"/>
      <c r="E2287" s="82"/>
      <c r="F2287" s="82"/>
      <c r="G2287" s="82"/>
      <c r="H2287" s="40" t="s">
        <v>4</v>
      </c>
      <c r="I2287" s="83" t="str">
        <f>IFERROR(VLOOKUP(A2287,'Alíquotas - CADPREV'!$B$2152:$N$4324,8,FALSE),"")</f>
        <v/>
      </c>
      <c r="J2287" s="83" t="str">
        <f>IF(H2287="RPPS",VLOOKUP(A2287,' Legislação Benef - GESCON'!$B$4:$I$2159,3,FALSE),"")</f>
        <v/>
      </c>
      <c r="K2287" s="83" t="str">
        <f>IF(H2287="RPPS",VLOOKUP(A2287,' Legislação Benef - GESCON'!$B$4:$I$2159,6,FALSE),"")</f>
        <v/>
      </c>
      <c r="L2287" s="83" t="str">
        <f>IF(H2287="RPPS",IFERROR(IF(VLOOKUP(A2287,'Suspensão de repasses - GESCON'!$D$3:$J$1048576,7,FALSE)="Validada","SIM","NÃO"),"NÃO"),"")</f>
        <v/>
      </c>
    </row>
    <row r="2288" spans="1:12" s="19" customFormat="1" ht="15" hidden="1" customHeight="1" x14ac:dyDescent="0.25">
      <c r="A2288" s="88" t="s">
        <v>7655</v>
      </c>
      <c r="B2288" s="40" t="s">
        <v>3812</v>
      </c>
      <c r="C2288" s="82" t="s">
        <v>10959</v>
      </c>
      <c r="D2288" s="82"/>
      <c r="E2288" s="82"/>
      <c r="F2288" s="82"/>
      <c r="G2288" s="82"/>
      <c r="H2288" s="40" t="s">
        <v>4</v>
      </c>
      <c r="I2288" s="83" t="str">
        <f>IFERROR(VLOOKUP(A2288,'Alíquotas - CADPREV'!$B$2152:$N$4324,8,FALSE),"")</f>
        <v/>
      </c>
      <c r="J2288" s="83" t="str">
        <f>IF(H2288="RPPS",VLOOKUP(A2288,' Legislação Benef - GESCON'!$B$4:$I$2159,3,FALSE),"")</f>
        <v/>
      </c>
      <c r="K2288" s="83" t="str">
        <f>IF(H2288="RPPS",VLOOKUP(A2288,' Legislação Benef - GESCON'!$B$4:$I$2159,6,FALSE),"")</f>
        <v/>
      </c>
      <c r="L2288" s="83" t="str">
        <f>IF(H2288="RPPS",IFERROR(IF(VLOOKUP(A2288,'Suspensão de repasses - GESCON'!$D$3:$J$1048576,7,FALSE)="Validada","SIM","NÃO"),"NÃO"),"")</f>
        <v/>
      </c>
    </row>
    <row r="2289" spans="1:12" s="19" customFormat="1" ht="15" hidden="1" customHeight="1" x14ac:dyDescent="0.25">
      <c r="A2289" s="88" t="s">
        <v>7656</v>
      </c>
      <c r="B2289" s="40" t="s">
        <v>1356</v>
      </c>
      <c r="C2289" s="82" t="s">
        <v>10959</v>
      </c>
      <c r="D2289" s="82"/>
      <c r="E2289" s="82"/>
      <c r="F2289" s="82"/>
      <c r="G2289" s="82"/>
      <c r="H2289" s="40" t="s">
        <v>4</v>
      </c>
      <c r="I2289" s="83" t="str">
        <f>IFERROR(VLOOKUP(A2289,'Alíquotas - CADPREV'!$B$2152:$N$4324,8,FALSE),"")</f>
        <v/>
      </c>
      <c r="J2289" s="83" t="str">
        <f>IF(H2289="RPPS",VLOOKUP(A2289,' Legislação Benef - GESCON'!$B$4:$I$2159,3,FALSE),"")</f>
        <v/>
      </c>
      <c r="K2289" s="83" t="str">
        <f>IF(H2289="RPPS",VLOOKUP(A2289,' Legislação Benef - GESCON'!$B$4:$I$2159,6,FALSE),"")</f>
        <v/>
      </c>
      <c r="L2289" s="83" t="str">
        <f>IF(H2289="RPPS",IFERROR(IF(VLOOKUP(A2289,'Suspensão de repasses - GESCON'!$D$3:$J$1048576,7,FALSE)="Validada","SIM","NÃO"),"NÃO"),"")</f>
        <v/>
      </c>
    </row>
    <row r="2290" spans="1:12" s="19" customFormat="1" ht="15" customHeight="1" x14ac:dyDescent="0.25">
      <c r="A2290" s="88" t="s">
        <v>7657</v>
      </c>
      <c r="B2290" s="40" t="s">
        <v>215</v>
      </c>
      <c r="C2290" s="82" t="s">
        <v>10958</v>
      </c>
      <c r="D2290" s="82">
        <v>331</v>
      </c>
      <c r="E2290" s="82">
        <v>1</v>
      </c>
      <c r="F2290" s="82">
        <v>0</v>
      </c>
      <c r="G2290" s="82">
        <v>332</v>
      </c>
      <c r="H2290" s="40" t="s">
        <v>2</v>
      </c>
      <c r="I2290" s="83" t="str">
        <f>IFERROR(VLOOKUP(A2290,'Alíquotas - CADPREV'!$B$2152:$N$4324,8,FALSE),"")</f>
        <v>NÃO</v>
      </c>
      <c r="J2290" s="83" t="str">
        <f>IF(H2290="RPPS",VLOOKUP(A2290,' Legislação Benef - GESCON'!$B$4:$I$2159,3,FALSE),"")</f>
        <v>NÃO</v>
      </c>
      <c r="K2290" s="83" t="str">
        <f>IF(H2290="RPPS",VLOOKUP(A2290,' Legislação Benef - GESCON'!$B$4:$I$2159,6,FALSE),"")</f>
        <v>NÃO</v>
      </c>
      <c r="L2290" s="83" t="str">
        <f>IF(H2290="RPPS",IFERROR(IF(VLOOKUP(A2290,'Suspensão de repasses - GESCON'!$D$3:$J$1048576,7,FALSE)="Validada","SIM","NÃO"),"NÃO"),"")</f>
        <v>NÃO</v>
      </c>
    </row>
    <row r="2291" spans="1:12" s="19" customFormat="1" ht="15" hidden="1" customHeight="1" x14ac:dyDescent="0.25">
      <c r="A2291" s="88" t="s">
        <v>7658</v>
      </c>
      <c r="B2291" s="40" t="s">
        <v>215</v>
      </c>
      <c r="C2291" s="82" t="s">
        <v>10959</v>
      </c>
      <c r="D2291" s="82"/>
      <c r="E2291" s="82"/>
      <c r="F2291" s="82"/>
      <c r="G2291" s="82"/>
      <c r="H2291" s="40" t="s">
        <v>4</v>
      </c>
      <c r="I2291" s="83" t="str">
        <f>IFERROR(VLOOKUP(A2291,'Alíquotas - CADPREV'!$B$2152:$N$4324,8,FALSE),"")</f>
        <v/>
      </c>
      <c r="J2291" s="83" t="str">
        <f>IF(H2291="RPPS",VLOOKUP(A2291,' Legislação Benef - GESCON'!$B$4:$I$2159,3,FALSE),"")</f>
        <v/>
      </c>
      <c r="K2291" s="83" t="str">
        <f>IF(H2291="RPPS",VLOOKUP(A2291,' Legislação Benef - GESCON'!$B$4:$I$2159,6,FALSE),"")</f>
        <v/>
      </c>
      <c r="L2291" s="83" t="str">
        <f>IF(H2291="RPPS",IFERROR(IF(VLOOKUP(A2291,'Suspensão de repasses - GESCON'!$D$3:$J$1048576,7,FALSE)="Validada","SIM","NÃO"),"NÃO"),"")</f>
        <v/>
      </c>
    </row>
    <row r="2292" spans="1:12" s="19" customFormat="1" ht="15" customHeight="1" x14ac:dyDescent="0.25">
      <c r="A2292" s="88" t="s">
        <v>7659</v>
      </c>
      <c r="B2292" s="40" t="s">
        <v>133</v>
      </c>
      <c r="C2292" s="82" t="s">
        <v>10958</v>
      </c>
      <c r="D2292" s="82">
        <v>1924</v>
      </c>
      <c r="E2292" s="82">
        <v>138</v>
      </c>
      <c r="F2292" s="82">
        <v>34</v>
      </c>
      <c r="G2292" s="82">
        <v>2096</v>
      </c>
      <c r="H2292" s="40" t="s">
        <v>2</v>
      </c>
      <c r="I2292" s="83" t="str">
        <f>IFERROR(VLOOKUP(A2292,'Alíquotas - CADPREV'!$B$2152:$N$4324,8,FALSE),"")</f>
        <v>NÃO</v>
      </c>
      <c r="J2292" s="83" t="str">
        <f>IF(H2292="RPPS",VLOOKUP(A2292,' Legislação Benef - GESCON'!$B$4:$I$2159,3,FALSE),"")</f>
        <v>NÃO</v>
      </c>
      <c r="K2292" s="83" t="str">
        <f>IF(H2292="RPPS",VLOOKUP(A2292,' Legislação Benef - GESCON'!$B$4:$I$2159,6,FALSE),"")</f>
        <v>NÃO</v>
      </c>
      <c r="L2292" s="83" t="str">
        <f>IF(H2292="RPPS",IFERROR(IF(VLOOKUP(A2292,'Suspensão de repasses - GESCON'!$D$3:$J$1048576,7,FALSE)="Validada","SIM","NÃO"),"NÃO"),"")</f>
        <v>NÃO</v>
      </c>
    </row>
    <row r="2293" spans="1:12" s="19" customFormat="1" ht="15" hidden="1" customHeight="1" x14ac:dyDescent="0.25">
      <c r="A2293" s="88" t="s">
        <v>7660</v>
      </c>
      <c r="B2293" s="40" t="s">
        <v>4289</v>
      </c>
      <c r="C2293" s="82" t="s">
        <v>10959</v>
      </c>
      <c r="D2293" s="82"/>
      <c r="E2293" s="82"/>
      <c r="F2293" s="82"/>
      <c r="G2293" s="82"/>
      <c r="H2293" s="40" t="s">
        <v>4</v>
      </c>
      <c r="I2293" s="83" t="str">
        <f>IFERROR(VLOOKUP(A2293,'Alíquotas - CADPREV'!$B$2152:$N$4324,8,FALSE),"")</f>
        <v/>
      </c>
      <c r="J2293" s="83" t="str">
        <f>IF(H2293="RPPS",VLOOKUP(A2293,' Legislação Benef - GESCON'!$B$4:$I$2159,3,FALSE),"")</f>
        <v/>
      </c>
      <c r="K2293" s="83" t="str">
        <f>IF(H2293="RPPS",VLOOKUP(A2293,' Legislação Benef - GESCON'!$B$4:$I$2159,6,FALSE),"")</f>
        <v/>
      </c>
      <c r="L2293" s="83" t="str">
        <f>IF(H2293="RPPS",IFERROR(IF(VLOOKUP(A2293,'Suspensão de repasses - GESCON'!$D$3:$J$1048576,7,FALSE)="Validada","SIM","NÃO"),"NÃO"),"")</f>
        <v/>
      </c>
    </row>
    <row r="2294" spans="1:12" s="19" customFormat="1" ht="15" hidden="1" customHeight="1" x14ac:dyDescent="0.25">
      <c r="A2294" s="88" t="s">
        <v>7661</v>
      </c>
      <c r="B2294" s="40" t="s">
        <v>4626</v>
      </c>
      <c r="C2294" s="82" t="s">
        <v>10959</v>
      </c>
      <c r="D2294" s="82"/>
      <c r="E2294" s="82"/>
      <c r="F2294" s="82"/>
      <c r="G2294" s="82"/>
      <c r="H2294" s="40" t="s">
        <v>4</v>
      </c>
      <c r="I2294" s="83" t="str">
        <f>IFERROR(VLOOKUP(A2294,'Alíquotas - CADPREV'!$B$2152:$N$4324,8,FALSE),"")</f>
        <v/>
      </c>
      <c r="J2294" s="83" t="str">
        <f>IF(H2294="RPPS",VLOOKUP(A2294,' Legislação Benef - GESCON'!$B$4:$I$2159,3,FALSE),"")</f>
        <v/>
      </c>
      <c r="K2294" s="83" t="str">
        <f>IF(H2294="RPPS",VLOOKUP(A2294,' Legislação Benef - GESCON'!$B$4:$I$2159,6,FALSE),"")</f>
        <v/>
      </c>
      <c r="L2294" s="83" t="str">
        <f>IF(H2294="RPPS",IFERROR(IF(VLOOKUP(A2294,'Suspensão de repasses - GESCON'!$D$3:$J$1048576,7,FALSE)="Validada","SIM","NÃO"),"NÃO"),"")</f>
        <v/>
      </c>
    </row>
    <row r="2295" spans="1:12" s="19" customFormat="1" ht="15" hidden="1" customHeight="1" x14ac:dyDescent="0.25">
      <c r="A2295" s="88" t="s">
        <v>7662</v>
      </c>
      <c r="B2295" s="40" t="s">
        <v>4626</v>
      </c>
      <c r="C2295" s="82" t="s">
        <v>10959</v>
      </c>
      <c r="D2295" s="82"/>
      <c r="E2295" s="82"/>
      <c r="F2295" s="82"/>
      <c r="G2295" s="82"/>
      <c r="H2295" s="40" t="s">
        <v>4</v>
      </c>
      <c r="I2295" s="83" t="str">
        <f>IFERROR(VLOOKUP(A2295,'Alíquotas - CADPREV'!$B$2152:$N$4324,8,FALSE),"")</f>
        <v/>
      </c>
      <c r="J2295" s="83" t="str">
        <f>IF(H2295="RPPS",VLOOKUP(A2295,' Legislação Benef - GESCON'!$B$4:$I$2159,3,FALSE),"")</f>
        <v/>
      </c>
      <c r="K2295" s="83" t="str">
        <f>IF(H2295="RPPS",VLOOKUP(A2295,' Legislação Benef - GESCON'!$B$4:$I$2159,6,FALSE),"")</f>
        <v/>
      </c>
      <c r="L2295" s="83" t="str">
        <f>IF(H2295="RPPS",IFERROR(IF(VLOOKUP(A2295,'Suspensão de repasses - GESCON'!$D$3:$J$1048576,7,FALSE)="Validada","SIM","NÃO"),"NÃO"),"")</f>
        <v/>
      </c>
    </row>
    <row r="2296" spans="1:12" s="19" customFormat="1" ht="15" hidden="1" customHeight="1" x14ac:dyDescent="0.25">
      <c r="A2296" s="88" t="s">
        <v>7663</v>
      </c>
      <c r="B2296" s="40" t="s">
        <v>215</v>
      </c>
      <c r="C2296" s="82" t="s">
        <v>10959</v>
      </c>
      <c r="D2296" s="82"/>
      <c r="E2296" s="82"/>
      <c r="F2296" s="82"/>
      <c r="G2296" s="82"/>
      <c r="H2296" s="40" t="s">
        <v>4</v>
      </c>
      <c r="I2296" s="83" t="str">
        <f>IFERROR(VLOOKUP(A2296,'Alíquotas - CADPREV'!$B$2152:$N$4324,8,FALSE),"")</f>
        <v/>
      </c>
      <c r="J2296" s="83" t="str">
        <f>IF(H2296="RPPS",VLOOKUP(A2296,' Legislação Benef - GESCON'!$B$4:$I$2159,3,FALSE),"")</f>
        <v/>
      </c>
      <c r="K2296" s="83" t="str">
        <f>IF(H2296="RPPS",VLOOKUP(A2296,' Legislação Benef - GESCON'!$B$4:$I$2159,6,FALSE),"")</f>
        <v/>
      </c>
      <c r="L2296" s="83" t="str">
        <f>IF(H2296="RPPS",IFERROR(IF(VLOOKUP(A2296,'Suspensão de repasses - GESCON'!$D$3:$J$1048576,7,FALSE)="Validada","SIM","NÃO"),"NÃO"),"")</f>
        <v/>
      </c>
    </row>
    <row r="2297" spans="1:12" s="19" customFormat="1" ht="15" hidden="1" customHeight="1" x14ac:dyDescent="0.25">
      <c r="A2297" s="88" t="s">
        <v>7664</v>
      </c>
      <c r="B2297" s="40" t="s">
        <v>215</v>
      </c>
      <c r="C2297" s="82" t="s">
        <v>10959</v>
      </c>
      <c r="D2297" s="82"/>
      <c r="E2297" s="82"/>
      <c r="F2297" s="82"/>
      <c r="G2297" s="82"/>
      <c r="H2297" s="40" t="s">
        <v>4</v>
      </c>
      <c r="I2297" s="83" t="str">
        <f>IFERROR(VLOOKUP(A2297,'Alíquotas - CADPREV'!$B$2152:$N$4324,8,FALSE),"")</f>
        <v/>
      </c>
      <c r="J2297" s="83" t="str">
        <f>IF(H2297="RPPS",VLOOKUP(A2297,' Legislação Benef - GESCON'!$B$4:$I$2159,3,FALSE),"")</f>
        <v/>
      </c>
      <c r="K2297" s="83" t="str">
        <f>IF(H2297="RPPS",VLOOKUP(A2297,' Legislação Benef - GESCON'!$B$4:$I$2159,6,FALSE),"")</f>
        <v/>
      </c>
      <c r="L2297" s="83" t="str">
        <f>IF(H2297="RPPS",IFERROR(IF(VLOOKUP(A2297,'Suspensão de repasses - GESCON'!$D$3:$J$1048576,7,FALSE)="Validada","SIM","NÃO"),"NÃO"),"")</f>
        <v/>
      </c>
    </row>
    <row r="2298" spans="1:12" s="19" customFormat="1" ht="15" customHeight="1" x14ac:dyDescent="0.25">
      <c r="A2298" s="88" t="s">
        <v>7665</v>
      </c>
      <c r="B2298" s="40" t="s">
        <v>3143</v>
      </c>
      <c r="C2298" s="82" t="s">
        <v>10958</v>
      </c>
      <c r="D2298" s="82">
        <v>1114</v>
      </c>
      <c r="E2298" s="82">
        <v>326</v>
      </c>
      <c r="F2298" s="82">
        <v>87</v>
      </c>
      <c r="G2298" s="82">
        <v>1527</v>
      </c>
      <c r="H2298" s="40" t="s">
        <v>2</v>
      </c>
      <c r="I2298" s="83" t="str">
        <f>IFERROR(VLOOKUP(A2298,'Alíquotas - CADPREV'!$B$2152:$N$4324,8,FALSE),"")</f>
        <v>NÃO</v>
      </c>
      <c r="J2298" s="83" t="str">
        <f>IF(H2298="RPPS",VLOOKUP(A2298,' Legislação Benef - GESCON'!$B$4:$I$2159,3,FALSE),"")</f>
        <v>NÃO</v>
      </c>
      <c r="K2298" s="83" t="str">
        <f>IF(H2298="RPPS",VLOOKUP(A2298,' Legislação Benef - GESCON'!$B$4:$I$2159,6,FALSE),"")</f>
        <v>NÃO</v>
      </c>
      <c r="L2298" s="83" t="str">
        <f>IF(H2298="RPPS",IFERROR(IF(VLOOKUP(A2298,'Suspensão de repasses - GESCON'!$D$3:$J$1048576,7,FALSE)="Validada","SIM","NÃO"),"NÃO"),"")</f>
        <v>NÃO</v>
      </c>
    </row>
    <row r="2299" spans="1:12" s="19" customFormat="1" ht="15" hidden="1" customHeight="1" x14ac:dyDescent="0.25">
      <c r="A2299" s="88" t="s">
        <v>7666</v>
      </c>
      <c r="B2299" s="40" t="s">
        <v>4289</v>
      </c>
      <c r="C2299" s="82" t="s">
        <v>10959</v>
      </c>
      <c r="D2299" s="82"/>
      <c r="E2299" s="82"/>
      <c r="F2299" s="82"/>
      <c r="G2299" s="82"/>
      <c r="H2299" s="40" t="s">
        <v>4</v>
      </c>
      <c r="I2299" s="83" t="str">
        <f>IFERROR(VLOOKUP(A2299,'Alíquotas - CADPREV'!$B$2152:$N$4324,8,FALSE),"")</f>
        <v/>
      </c>
      <c r="J2299" s="83" t="str">
        <f>IF(H2299="RPPS",VLOOKUP(A2299,' Legislação Benef - GESCON'!$B$4:$I$2159,3,FALSE),"")</f>
        <v/>
      </c>
      <c r="K2299" s="83" t="str">
        <f>IF(H2299="RPPS",VLOOKUP(A2299,' Legislação Benef - GESCON'!$B$4:$I$2159,6,FALSE),"")</f>
        <v/>
      </c>
      <c r="L2299" s="83" t="str">
        <f>IF(H2299="RPPS",IFERROR(IF(VLOOKUP(A2299,'Suspensão de repasses - GESCON'!$D$3:$J$1048576,7,FALSE)="Validada","SIM","NÃO"),"NÃO"),"")</f>
        <v/>
      </c>
    </row>
    <row r="2300" spans="1:12" s="19" customFormat="1" ht="15" customHeight="1" x14ac:dyDescent="0.25">
      <c r="A2300" s="88" t="s">
        <v>7667</v>
      </c>
      <c r="B2300" s="40" t="s">
        <v>634</v>
      </c>
      <c r="C2300" s="82" t="s">
        <v>10958</v>
      </c>
      <c r="D2300" s="82">
        <v>817</v>
      </c>
      <c r="E2300" s="82">
        <v>24</v>
      </c>
      <c r="F2300" s="82">
        <v>9</v>
      </c>
      <c r="G2300" s="82">
        <v>850</v>
      </c>
      <c r="H2300" s="40" t="s">
        <v>2</v>
      </c>
      <c r="I2300" s="83" t="str">
        <f>IFERROR(VLOOKUP(A2300,'Alíquotas - CADPREV'!$B$2152:$N$4324,8,FALSE),"")</f>
        <v>NÃO</v>
      </c>
      <c r="J2300" s="83" t="str">
        <f>IF(H2300="RPPS",VLOOKUP(A2300,' Legislação Benef - GESCON'!$B$4:$I$2159,3,FALSE),"")</f>
        <v>NÃO</v>
      </c>
      <c r="K2300" s="83" t="str">
        <f>IF(H2300="RPPS",VLOOKUP(A2300,' Legislação Benef - GESCON'!$B$4:$I$2159,6,FALSE),"")</f>
        <v>NÃO</v>
      </c>
      <c r="L2300" s="83" t="str">
        <f>IF(H2300="RPPS",IFERROR(IF(VLOOKUP(A2300,'Suspensão de repasses - GESCON'!$D$3:$J$1048576,7,FALSE)="Validada","SIM","NÃO"),"NÃO"),"")</f>
        <v>NÃO</v>
      </c>
    </row>
    <row r="2301" spans="1:12" s="19" customFormat="1" ht="15" hidden="1" customHeight="1" x14ac:dyDescent="0.25">
      <c r="A2301" s="88" t="s">
        <v>7668</v>
      </c>
      <c r="B2301" s="40" t="s">
        <v>215</v>
      </c>
      <c r="C2301" s="82" t="s">
        <v>10959</v>
      </c>
      <c r="D2301" s="82"/>
      <c r="E2301" s="82"/>
      <c r="F2301" s="82"/>
      <c r="G2301" s="82"/>
      <c r="H2301" s="40" t="s">
        <v>4</v>
      </c>
      <c r="I2301" s="83" t="str">
        <f>IFERROR(VLOOKUP(A2301,'Alíquotas - CADPREV'!$B$2152:$N$4324,8,FALSE),"")</f>
        <v/>
      </c>
      <c r="J2301" s="83" t="str">
        <f>IF(H2301="RPPS",VLOOKUP(A2301,' Legislação Benef - GESCON'!$B$4:$I$2159,3,FALSE),"")</f>
        <v/>
      </c>
      <c r="K2301" s="83" t="str">
        <f>IF(H2301="RPPS",VLOOKUP(A2301,' Legislação Benef - GESCON'!$B$4:$I$2159,6,FALSE),"")</f>
        <v/>
      </c>
      <c r="L2301" s="83" t="str">
        <f>IF(H2301="RPPS",IFERROR(IF(VLOOKUP(A2301,'Suspensão de repasses - GESCON'!$D$3:$J$1048576,7,FALSE)="Validada","SIM","NÃO"),"NÃO"),"")</f>
        <v/>
      </c>
    </row>
    <row r="2302" spans="1:12" s="19" customFormat="1" ht="15" customHeight="1" x14ac:dyDescent="0.25">
      <c r="A2302" s="88" t="s">
        <v>7669</v>
      </c>
      <c r="B2302" s="40" t="s">
        <v>3143</v>
      </c>
      <c r="C2302" s="82" t="s">
        <v>10958</v>
      </c>
      <c r="D2302" s="82">
        <v>461</v>
      </c>
      <c r="E2302" s="82">
        <v>0</v>
      </c>
      <c r="F2302" s="82">
        <v>0</v>
      </c>
      <c r="G2302" s="82">
        <v>461</v>
      </c>
      <c r="H2302" s="40" t="s">
        <v>2</v>
      </c>
      <c r="I2302" s="83" t="str">
        <f>IFERROR(VLOOKUP(A2302,'Alíquotas - CADPREV'!$B$2152:$N$4324,8,FALSE),"")</f>
        <v>NÃO</v>
      </c>
      <c r="J2302" s="83" t="str">
        <f>IF(H2302="RPPS",VLOOKUP(A2302,' Legislação Benef - GESCON'!$B$4:$I$2159,3,FALSE),"")</f>
        <v>NÃO</v>
      </c>
      <c r="K2302" s="83" t="str">
        <f>IF(H2302="RPPS",VLOOKUP(A2302,' Legislação Benef - GESCON'!$B$4:$I$2159,6,FALSE),"")</f>
        <v>NÃO</v>
      </c>
      <c r="L2302" s="83" t="str">
        <f>IF(H2302="RPPS",IFERROR(IF(VLOOKUP(A2302,'Suspensão de repasses - GESCON'!$D$3:$J$1048576,7,FALSE)="Validada","SIM","NÃO"),"NÃO"),"")</f>
        <v>NÃO</v>
      </c>
    </row>
    <row r="2303" spans="1:12" s="19" customFormat="1" ht="15" hidden="1" customHeight="1" x14ac:dyDescent="0.25">
      <c r="A2303" s="88" t="s">
        <v>7670</v>
      </c>
      <c r="B2303" s="40" t="s">
        <v>4289</v>
      </c>
      <c r="C2303" s="82" t="s">
        <v>10959</v>
      </c>
      <c r="D2303" s="82"/>
      <c r="E2303" s="82"/>
      <c r="F2303" s="82"/>
      <c r="G2303" s="82"/>
      <c r="H2303" s="40" t="s">
        <v>4</v>
      </c>
      <c r="I2303" s="83" t="str">
        <f>IFERROR(VLOOKUP(A2303,'Alíquotas - CADPREV'!$B$2152:$N$4324,8,FALSE),"")</f>
        <v/>
      </c>
      <c r="J2303" s="83" t="str">
        <f>IF(H2303="RPPS",VLOOKUP(A2303,' Legislação Benef - GESCON'!$B$4:$I$2159,3,FALSE),"")</f>
        <v/>
      </c>
      <c r="K2303" s="83" t="str">
        <f>IF(H2303="RPPS",VLOOKUP(A2303,' Legislação Benef - GESCON'!$B$4:$I$2159,6,FALSE),"")</f>
        <v/>
      </c>
      <c r="L2303" s="83" t="str">
        <f>IF(H2303="RPPS",IFERROR(IF(VLOOKUP(A2303,'Suspensão de repasses - GESCON'!$D$3:$J$1048576,7,FALSE)="Validada","SIM","NÃO"),"NÃO"),"")</f>
        <v/>
      </c>
    </row>
    <row r="2304" spans="1:12" s="19" customFormat="1" ht="15" hidden="1" customHeight="1" x14ac:dyDescent="0.25">
      <c r="A2304" s="88" t="s">
        <v>7671</v>
      </c>
      <c r="B2304" s="40" t="s">
        <v>2413</v>
      </c>
      <c r="C2304" s="82" t="s">
        <v>10959</v>
      </c>
      <c r="D2304" s="82"/>
      <c r="E2304" s="82"/>
      <c r="F2304" s="82"/>
      <c r="G2304" s="82"/>
      <c r="H2304" s="40" t="s">
        <v>4</v>
      </c>
      <c r="I2304" s="83" t="str">
        <f>IFERROR(VLOOKUP(A2304,'Alíquotas - CADPREV'!$B$2152:$N$4324,8,FALSE),"")</f>
        <v/>
      </c>
      <c r="J2304" s="83" t="str">
        <f>IF(H2304="RPPS",VLOOKUP(A2304,' Legislação Benef - GESCON'!$B$4:$I$2159,3,FALSE),"")</f>
        <v/>
      </c>
      <c r="K2304" s="83" t="str">
        <f>IF(H2304="RPPS",VLOOKUP(A2304,' Legislação Benef - GESCON'!$B$4:$I$2159,6,FALSE),"")</f>
        <v/>
      </c>
      <c r="L2304" s="83" t="str">
        <f>IF(H2304="RPPS",IFERROR(IF(VLOOKUP(A2304,'Suspensão de repasses - GESCON'!$D$3:$J$1048576,7,FALSE)="Validada","SIM","NÃO"),"NÃO"),"")</f>
        <v/>
      </c>
    </row>
    <row r="2305" spans="1:12" s="19" customFormat="1" ht="15" hidden="1" customHeight="1" x14ac:dyDescent="0.25">
      <c r="A2305" s="88" t="s">
        <v>7672</v>
      </c>
      <c r="B2305" s="40" t="s">
        <v>821</v>
      </c>
      <c r="C2305" s="82" t="s">
        <v>10959</v>
      </c>
      <c r="D2305" s="82"/>
      <c r="E2305" s="82"/>
      <c r="F2305" s="82"/>
      <c r="G2305" s="82"/>
      <c r="H2305" s="40" t="s">
        <v>4</v>
      </c>
      <c r="I2305" s="83" t="str">
        <f>IFERROR(VLOOKUP(A2305,'Alíquotas - CADPREV'!$B$2152:$N$4324,8,FALSE),"")</f>
        <v/>
      </c>
      <c r="J2305" s="83" t="str">
        <f>IF(H2305="RPPS",VLOOKUP(A2305,' Legislação Benef - GESCON'!$B$4:$I$2159,3,FALSE),"")</f>
        <v/>
      </c>
      <c r="K2305" s="83" t="str">
        <f>IF(H2305="RPPS",VLOOKUP(A2305,' Legislação Benef - GESCON'!$B$4:$I$2159,6,FALSE),"")</f>
        <v/>
      </c>
      <c r="L2305" s="83" t="str">
        <f>IF(H2305="RPPS",IFERROR(IF(VLOOKUP(A2305,'Suspensão de repasses - GESCON'!$D$3:$J$1048576,7,FALSE)="Validada","SIM","NÃO"),"NÃO"),"")</f>
        <v/>
      </c>
    </row>
    <row r="2306" spans="1:12" s="19" customFormat="1" ht="15" hidden="1" customHeight="1" x14ac:dyDescent="0.25">
      <c r="A2306" s="88" t="s">
        <v>7673</v>
      </c>
      <c r="B2306" s="40" t="s">
        <v>2926</v>
      </c>
      <c r="C2306" s="82" t="s">
        <v>10959</v>
      </c>
      <c r="D2306" s="82"/>
      <c r="E2306" s="82"/>
      <c r="F2306" s="82"/>
      <c r="G2306" s="82"/>
      <c r="H2306" s="40" t="s">
        <v>4</v>
      </c>
      <c r="I2306" s="83" t="str">
        <f>IFERROR(VLOOKUP(A2306,'Alíquotas - CADPREV'!$B$2152:$N$4324,8,FALSE),"")</f>
        <v/>
      </c>
      <c r="J2306" s="83" t="str">
        <f>IF(H2306="RPPS",VLOOKUP(A2306,' Legislação Benef - GESCON'!$B$4:$I$2159,3,FALSE),"")</f>
        <v/>
      </c>
      <c r="K2306" s="83" t="str">
        <f>IF(H2306="RPPS",VLOOKUP(A2306,' Legislação Benef - GESCON'!$B$4:$I$2159,6,FALSE),"")</f>
        <v/>
      </c>
      <c r="L2306" s="83" t="str">
        <f>IF(H2306="RPPS",IFERROR(IF(VLOOKUP(A2306,'Suspensão de repasses - GESCON'!$D$3:$J$1048576,7,FALSE)="Validada","SIM","NÃO"),"NÃO"),"")</f>
        <v/>
      </c>
    </row>
    <row r="2307" spans="1:12" s="19" customFormat="1" ht="15" hidden="1" customHeight="1" x14ac:dyDescent="0.25">
      <c r="A2307" s="88" t="s">
        <v>7674</v>
      </c>
      <c r="B2307" s="40" t="s">
        <v>901</v>
      </c>
      <c r="C2307" s="82" t="s">
        <v>10959</v>
      </c>
      <c r="D2307" s="82"/>
      <c r="E2307" s="82"/>
      <c r="F2307" s="82"/>
      <c r="G2307" s="82"/>
      <c r="H2307" s="40" t="s">
        <v>4</v>
      </c>
      <c r="I2307" s="83" t="str">
        <f>IFERROR(VLOOKUP(A2307,'Alíquotas - CADPREV'!$B$2152:$N$4324,8,FALSE),"")</f>
        <v/>
      </c>
      <c r="J2307" s="83" t="str">
        <f>IF(H2307="RPPS",VLOOKUP(A2307,' Legislação Benef - GESCON'!$B$4:$I$2159,3,FALSE),"")</f>
        <v/>
      </c>
      <c r="K2307" s="83" t="str">
        <f>IF(H2307="RPPS",VLOOKUP(A2307,' Legislação Benef - GESCON'!$B$4:$I$2159,6,FALSE),"")</f>
        <v/>
      </c>
      <c r="L2307" s="83" t="str">
        <f>IF(H2307="RPPS",IFERROR(IF(VLOOKUP(A2307,'Suspensão de repasses - GESCON'!$D$3:$J$1048576,7,FALSE)="Validada","SIM","NÃO"),"NÃO"),"")</f>
        <v/>
      </c>
    </row>
    <row r="2308" spans="1:12" s="19" customFormat="1" ht="15" hidden="1" customHeight="1" x14ac:dyDescent="0.25">
      <c r="A2308" s="88" t="s">
        <v>7675</v>
      </c>
      <c r="B2308" s="40" t="s">
        <v>4289</v>
      </c>
      <c r="C2308" s="82" t="s">
        <v>10959</v>
      </c>
      <c r="D2308" s="82"/>
      <c r="E2308" s="82"/>
      <c r="F2308" s="82"/>
      <c r="G2308" s="82"/>
      <c r="H2308" s="40" t="s">
        <v>4</v>
      </c>
      <c r="I2308" s="83" t="str">
        <f>IFERROR(VLOOKUP(A2308,'Alíquotas - CADPREV'!$B$2152:$N$4324,8,FALSE),"")</f>
        <v/>
      </c>
      <c r="J2308" s="83" t="str">
        <f>IF(H2308="RPPS",VLOOKUP(A2308,' Legislação Benef - GESCON'!$B$4:$I$2159,3,FALSE),"")</f>
        <v/>
      </c>
      <c r="K2308" s="83" t="str">
        <f>IF(H2308="RPPS",VLOOKUP(A2308,' Legislação Benef - GESCON'!$B$4:$I$2159,6,FALSE),"")</f>
        <v/>
      </c>
      <c r="L2308" s="83" t="str">
        <f>IF(H2308="RPPS",IFERROR(IF(VLOOKUP(A2308,'Suspensão de repasses - GESCON'!$D$3:$J$1048576,7,FALSE)="Validada","SIM","NÃO"),"NÃO"),"")</f>
        <v/>
      </c>
    </row>
    <row r="2309" spans="1:12" s="19" customFormat="1" ht="15" customHeight="1" x14ac:dyDescent="0.25">
      <c r="A2309" s="88" t="s">
        <v>7676</v>
      </c>
      <c r="B2309" s="40" t="s">
        <v>3812</v>
      </c>
      <c r="C2309" s="82" t="s">
        <v>10958</v>
      </c>
      <c r="D2309" s="82">
        <v>117</v>
      </c>
      <c r="E2309" s="82">
        <v>0</v>
      </c>
      <c r="F2309" s="82">
        <v>1</v>
      </c>
      <c r="G2309" s="82">
        <v>118</v>
      </c>
      <c r="H2309" s="40" t="s">
        <v>2</v>
      </c>
      <c r="I2309" s="83" t="str">
        <f>IFERROR(VLOOKUP(A2309,'Alíquotas - CADPREV'!$B$2152:$N$4324,8,FALSE),"")</f>
        <v>NÃO</v>
      </c>
      <c r="J2309" s="83" t="str">
        <f>IF(H2309="RPPS",VLOOKUP(A2309,' Legislação Benef - GESCON'!$B$4:$I$2159,3,FALSE),"")</f>
        <v>NÃO</v>
      </c>
      <c r="K2309" s="83" t="str">
        <f>IF(H2309="RPPS",VLOOKUP(A2309,' Legislação Benef - GESCON'!$B$4:$I$2159,6,FALSE),"")</f>
        <v>NÃO</v>
      </c>
      <c r="L2309" s="83" t="str">
        <f>IF(H2309="RPPS",IFERROR(IF(VLOOKUP(A2309,'Suspensão de repasses - GESCON'!$D$3:$J$1048576,7,FALSE)="Validada","SIM","NÃO"),"NÃO"),"")</f>
        <v>NÃO</v>
      </c>
    </row>
    <row r="2310" spans="1:12" s="19" customFormat="1" ht="15" hidden="1" customHeight="1" x14ac:dyDescent="0.25">
      <c r="A2310" s="88" t="s">
        <v>7677</v>
      </c>
      <c r="B2310" s="40" t="s">
        <v>2554</v>
      </c>
      <c r="C2310" s="82" t="s">
        <v>10959</v>
      </c>
      <c r="D2310" s="82"/>
      <c r="E2310" s="82"/>
      <c r="F2310" s="82"/>
      <c r="G2310" s="82"/>
      <c r="H2310" s="40" t="s">
        <v>4</v>
      </c>
      <c r="I2310" s="83" t="str">
        <f>IFERROR(VLOOKUP(A2310,'Alíquotas - CADPREV'!$B$2152:$N$4324,8,FALSE),"")</f>
        <v/>
      </c>
      <c r="J2310" s="83" t="str">
        <f>IF(H2310="RPPS",VLOOKUP(A2310,' Legislação Benef - GESCON'!$B$4:$I$2159,3,FALSE),"")</f>
        <v/>
      </c>
      <c r="K2310" s="83" t="str">
        <f>IF(H2310="RPPS",VLOOKUP(A2310,' Legislação Benef - GESCON'!$B$4:$I$2159,6,FALSE),"")</f>
        <v/>
      </c>
      <c r="L2310" s="83" t="str">
        <f>IF(H2310="RPPS",IFERROR(IF(VLOOKUP(A2310,'Suspensão de repasses - GESCON'!$D$3:$J$1048576,7,FALSE)="Validada","SIM","NÃO"),"NÃO"),"")</f>
        <v/>
      </c>
    </row>
    <row r="2311" spans="1:12" s="19" customFormat="1" ht="15" hidden="1" customHeight="1" x14ac:dyDescent="0.25">
      <c r="A2311" s="88" t="s">
        <v>7678</v>
      </c>
      <c r="B2311" s="40" t="s">
        <v>4559</v>
      </c>
      <c r="C2311" s="82" t="s">
        <v>10959</v>
      </c>
      <c r="D2311" s="82"/>
      <c r="E2311" s="82"/>
      <c r="F2311" s="82"/>
      <c r="G2311" s="82"/>
      <c r="H2311" s="40" t="s">
        <v>4</v>
      </c>
      <c r="I2311" s="83" t="str">
        <f>IFERROR(VLOOKUP(A2311,'Alíquotas - CADPREV'!$B$2152:$N$4324,8,FALSE),"")</f>
        <v/>
      </c>
      <c r="J2311" s="83" t="str">
        <f>IF(H2311="RPPS",VLOOKUP(A2311,' Legislação Benef - GESCON'!$B$4:$I$2159,3,FALSE),"")</f>
        <v/>
      </c>
      <c r="K2311" s="83" t="str">
        <f>IF(H2311="RPPS",VLOOKUP(A2311,' Legislação Benef - GESCON'!$B$4:$I$2159,6,FALSE),"")</f>
        <v/>
      </c>
      <c r="L2311" s="83" t="str">
        <f>IF(H2311="RPPS",IFERROR(IF(VLOOKUP(A2311,'Suspensão de repasses - GESCON'!$D$3:$J$1048576,7,FALSE)="Validada","SIM","NÃO"),"NÃO"),"")</f>
        <v/>
      </c>
    </row>
    <row r="2312" spans="1:12" s="19" customFormat="1" ht="15" hidden="1" customHeight="1" x14ac:dyDescent="0.25">
      <c r="A2312" s="88" t="s">
        <v>7679</v>
      </c>
      <c r="B2312" s="40" t="s">
        <v>4559</v>
      </c>
      <c r="C2312" s="82" t="s">
        <v>10959</v>
      </c>
      <c r="D2312" s="82"/>
      <c r="E2312" s="82"/>
      <c r="F2312" s="82"/>
      <c r="G2312" s="82"/>
      <c r="H2312" s="40" t="s">
        <v>4</v>
      </c>
      <c r="I2312" s="83" t="str">
        <f>IFERROR(VLOOKUP(A2312,'Alíquotas - CADPREV'!$B$2152:$N$4324,8,FALSE),"")</f>
        <v/>
      </c>
      <c r="J2312" s="83" t="str">
        <f>IF(H2312="RPPS",VLOOKUP(A2312,' Legislação Benef - GESCON'!$B$4:$I$2159,3,FALSE),"")</f>
        <v/>
      </c>
      <c r="K2312" s="83" t="str">
        <f>IF(H2312="RPPS",VLOOKUP(A2312,' Legislação Benef - GESCON'!$B$4:$I$2159,6,FALSE),"")</f>
        <v/>
      </c>
      <c r="L2312" s="83" t="str">
        <f>IF(H2312="RPPS",IFERROR(IF(VLOOKUP(A2312,'Suspensão de repasses - GESCON'!$D$3:$J$1048576,7,FALSE)="Validada","SIM","NÃO"),"NÃO"),"")</f>
        <v/>
      </c>
    </row>
    <row r="2313" spans="1:12" s="19" customFormat="1" ht="15" customHeight="1" x14ac:dyDescent="0.25">
      <c r="A2313" s="88" t="s">
        <v>7680</v>
      </c>
      <c r="B2313" s="40" t="s">
        <v>215</v>
      </c>
      <c r="C2313" s="82" t="s">
        <v>10958</v>
      </c>
      <c r="D2313" s="82">
        <v>920</v>
      </c>
      <c r="E2313" s="82">
        <v>2</v>
      </c>
      <c r="F2313" s="82">
        <v>0</v>
      </c>
      <c r="G2313" s="82">
        <v>922</v>
      </c>
      <c r="H2313" s="40" t="s">
        <v>2</v>
      </c>
      <c r="I2313" s="83" t="str">
        <f>IFERROR(VLOOKUP(A2313,'Alíquotas - CADPREV'!$B$2152:$N$4324,8,FALSE),"")</f>
        <v>NÃO</v>
      </c>
      <c r="J2313" s="83" t="str">
        <f>IF(H2313="RPPS",VLOOKUP(A2313,' Legislação Benef - GESCON'!$B$4:$I$2159,3,FALSE),"")</f>
        <v>NÃO</v>
      </c>
      <c r="K2313" s="83" t="str">
        <f>IF(H2313="RPPS",VLOOKUP(A2313,' Legislação Benef - GESCON'!$B$4:$I$2159,6,FALSE),"")</f>
        <v>NÃO</v>
      </c>
      <c r="L2313" s="83" t="str">
        <f>IF(H2313="RPPS",IFERROR(IF(VLOOKUP(A2313,'Suspensão de repasses - GESCON'!$D$3:$J$1048576,7,FALSE)="Validada","SIM","NÃO"),"NÃO"),"")</f>
        <v>NÃO</v>
      </c>
    </row>
    <row r="2314" spans="1:12" s="19" customFormat="1" ht="15" hidden="1" customHeight="1" x14ac:dyDescent="0.25">
      <c r="A2314" s="88" t="s">
        <v>7681</v>
      </c>
      <c r="B2314" s="40" t="s">
        <v>4626</v>
      </c>
      <c r="C2314" s="82" t="s">
        <v>10959</v>
      </c>
      <c r="D2314" s="82"/>
      <c r="E2314" s="82"/>
      <c r="F2314" s="82"/>
      <c r="G2314" s="82"/>
      <c r="H2314" s="40" t="s">
        <v>4</v>
      </c>
      <c r="I2314" s="83" t="str">
        <f>IFERROR(VLOOKUP(A2314,'Alíquotas - CADPREV'!$B$2152:$N$4324,8,FALSE),"")</f>
        <v/>
      </c>
      <c r="J2314" s="83" t="str">
        <f>IF(H2314="RPPS",VLOOKUP(A2314,' Legislação Benef - GESCON'!$B$4:$I$2159,3,FALSE),"")</f>
        <v/>
      </c>
      <c r="K2314" s="83" t="str">
        <f>IF(H2314="RPPS",VLOOKUP(A2314,' Legislação Benef - GESCON'!$B$4:$I$2159,6,FALSE),"")</f>
        <v/>
      </c>
      <c r="L2314" s="83" t="str">
        <f>IF(H2314="RPPS",IFERROR(IF(VLOOKUP(A2314,'Suspensão de repasses - GESCON'!$D$3:$J$1048576,7,FALSE)="Validada","SIM","NÃO"),"NÃO"),"")</f>
        <v/>
      </c>
    </row>
    <row r="2315" spans="1:12" s="19" customFormat="1" ht="15" customHeight="1" x14ac:dyDescent="0.25">
      <c r="A2315" s="88" t="s">
        <v>7682</v>
      </c>
      <c r="B2315" s="40" t="s">
        <v>215</v>
      </c>
      <c r="C2315" s="82" t="s">
        <v>10958</v>
      </c>
      <c r="D2315" s="82">
        <v>1418</v>
      </c>
      <c r="E2315" s="82">
        <v>350</v>
      </c>
      <c r="F2315" s="82">
        <v>92</v>
      </c>
      <c r="G2315" s="82">
        <v>1860</v>
      </c>
      <c r="H2315" s="40" t="s">
        <v>2</v>
      </c>
      <c r="I2315" s="83" t="str">
        <f>IFERROR(VLOOKUP(A2315,'Alíquotas - CADPREV'!$B$2152:$N$4324,8,FALSE),"")</f>
        <v>NÃO</v>
      </c>
      <c r="J2315" s="83" t="str">
        <f>IF(H2315="RPPS",VLOOKUP(A2315,' Legislação Benef - GESCON'!$B$4:$I$2159,3,FALSE),"")</f>
        <v>NÃO</v>
      </c>
      <c r="K2315" s="83" t="str">
        <f>IF(H2315="RPPS",VLOOKUP(A2315,' Legislação Benef - GESCON'!$B$4:$I$2159,6,FALSE),"")</f>
        <v>NÃO</v>
      </c>
      <c r="L2315" s="83" t="str">
        <f>IF(H2315="RPPS",IFERROR(IF(VLOOKUP(A2315,'Suspensão de repasses - GESCON'!$D$3:$J$1048576,7,FALSE)="Validada","SIM","NÃO"),"NÃO"),"")</f>
        <v>NÃO</v>
      </c>
    </row>
    <row r="2316" spans="1:12" s="19" customFormat="1" ht="15" customHeight="1" x14ac:dyDescent="0.25">
      <c r="A2316" s="88" t="s">
        <v>7683</v>
      </c>
      <c r="B2316" s="40" t="s">
        <v>901</v>
      </c>
      <c r="C2316" s="82" t="s">
        <v>10958</v>
      </c>
      <c r="D2316" s="82">
        <v>704</v>
      </c>
      <c r="E2316" s="82">
        <v>3</v>
      </c>
      <c r="F2316" s="82">
        <v>0</v>
      </c>
      <c r="G2316" s="82">
        <v>707</v>
      </c>
      <c r="H2316" s="40" t="s">
        <v>2</v>
      </c>
      <c r="I2316" s="83" t="str">
        <f>IFERROR(VLOOKUP(A2316,'Alíquotas - CADPREV'!$B$2152:$N$4324,8,FALSE),"")</f>
        <v>NÃO</v>
      </c>
      <c r="J2316" s="83" t="str">
        <f>IF(H2316="RPPS",VLOOKUP(A2316,' Legislação Benef - GESCON'!$B$4:$I$2159,3,FALSE),"")</f>
        <v>NÃO</v>
      </c>
      <c r="K2316" s="83" t="str">
        <f>IF(H2316="RPPS",VLOOKUP(A2316,' Legislação Benef - GESCON'!$B$4:$I$2159,6,FALSE),"")</f>
        <v>NÃO</v>
      </c>
      <c r="L2316" s="83" t="str">
        <f>IF(H2316="RPPS",IFERROR(IF(VLOOKUP(A2316,'Suspensão de repasses - GESCON'!$D$3:$J$1048576,7,FALSE)="Validada","SIM","NÃO"),"NÃO"),"")</f>
        <v>NÃO</v>
      </c>
    </row>
    <row r="2317" spans="1:12" s="19" customFormat="1" ht="15" hidden="1" customHeight="1" x14ac:dyDescent="0.25">
      <c r="A2317" s="88" t="s">
        <v>7684</v>
      </c>
      <c r="B2317" s="40" t="s">
        <v>4559</v>
      </c>
      <c r="C2317" s="82" t="s">
        <v>10959</v>
      </c>
      <c r="D2317" s="82"/>
      <c r="E2317" s="82"/>
      <c r="F2317" s="82"/>
      <c r="G2317" s="82"/>
      <c r="H2317" s="40" t="s">
        <v>4</v>
      </c>
      <c r="I2317" s="83" t="str">
        <f>IFERROR(VLOOKUP(A2317,'Alíquotas - CADPREV'!$B$2152:$N$4324,8,FALSE),"")</f>
        <v/>
      </c>
      <c r="J2317" s="83" t="str">
        <f>IF(H2317="RPPS",VLOOKUP(A2317,' Legislação Benef - GESCON'!$B$4:$I$2159,3,FALSE),"")</f>
        <v/>
      </c>
      <c r="K2317" s="83" t="str">
        <f>IF(H2317="RPPS",VLOOKUP(A2317,' Legislação Benef - GESCON'!$B$4:$I$2159,6,FALSE),"")</f>
        <v/>
      </c>
      <c r="L2317" s="83" t="str">
        <f>IF(H2317="RPPS",IFERROR(IF(VLOOKUP(A2317,'Suspensão de repasses - GESCON'!$D$3:$J$1048576,7,FALSE)="Validada","SIM","NÃO"),"NÃO"),"")</f>
        <v/>
      </c>
    </row>
    <row r="2318" spans="1:12" s="19" customFormat="1" ht="15" customHeight="1" x14ac:dyDescent="0.25">
      <c r="A2318" s="88" t="s">
        <v>7685</v>
      </c>
      <c r="B2318" s="40" t="s">
        <v>1356</v>
      </c>
      <c r="C2318" s="82" t="s">
        <v>10958</v>
      </c>
      <c r="D2318" s="82">
        <v>2215</v>
      </c>
      <c r="E2318" s="82">
        <v>536</v>
      </c>
      <c r="F2318" s="82">
        <v>65</v>
      </c>
      <c r="G2318" s="82">
        <v>2816</v>
      </c>
      <c r="H2318" s="40" t="s">
        <v>2</v>
      </c>
      <c r="I2318" s="83" t="str">
        <f>IFERROR(VLOOKUP(A2318,'Alíquotas - CADPREV'!$B$2152:$N$4324,8,FALSE),"")</f>
        <v>SIM</v>
      </c>
      <c r="J2318" s="83" t="str">
        <f>IF(H2318="RPPS",VLOOKUP(A2318,' Legislação Benef - GESCON'!$B$4:$I$2159,3,FALSE),"")</f>
        <v>NÃO</v>
      </c>
      <c r="K2318" s="83" t="str">
        <f>IF(H2318="RPPS",VLOOKUP(A2318,' Legislação Benef - GESCON'!$B$4:$I$2159,6,FALSE),"")</f>
        <v>SIM</v>
      </c>
      <c r="L2318" s="83" t="str">
        <f>IF(H2318="RPPS",IFERROR(IF(VLOOKUP(A2318,'Suspensão de repasses - GESCON'!$D$3:$J$1048576,7,FALSE)="Validada","SIM","NÃO"),"NÃO"),"")</f>
        <v>NÃO</v>
      </c>
    </row>
    <row r="2319" spans="1:12" s="19" customFormat="1" ht="15" hidden="1" customHeight="1" x14ac:dyDescent="0.25">
      <c r="A2319" s="88" t="s">
        <v>7686</v>
      </c>
      <c r="B2319" s="40" t="s">
        <v>1356</v>
      </c>
      <c r="C2319" s="82" t="s">
        <v>10959</v>
      </c>
      <c r="D2319" s="82"/>
      <c r="E2319" s="82"/>
      <c r="F2319" s="82"/>
      <c r="G2319" s="82"/>
      <c r="H2319" s="40" t="s">
        <v>4</v>
      </c>
      <c r="I2319" s="83" t="str">
        <f>IFERROR(VLOOKUP(A2319,'Alíquotas - CADPREV'!$B$2152:$N$4324,8,FALSE),"")</f>
        <v/>
      </c>
      <c r="J2319" s="83" t="str">
        <f>IF(H2319="RPPS",VLOOKUP(A2319,' Legislação Benef - GESCON'!$B$4:$I$2159,3,FALSE),"")</f>
        <v/>
      </c>
      <c r="K2319" s="83" t="str">
        <f>IF(H2319="RPPS",VLOOKUP(A2319,' Legislação Benef - GESCON'!$B$4:$I$2159,6,FALSE),"")</f>
        <v/>
      </c>
      <c r="L2319" s="83" t="str">
        <f>IF(H2319="RPPS",IFERROR(IF(VLOOKUP(A2319,'Suspensão de repasses - GESCON'!$D$3:$J$1048576,7,FALSE)="Validada","SIM","NÃO"),"NÃO"),"")</f>
        <v/>
      </c>
    </row>
    <row r="2320" spans="1:12" s="19" customFormat="1" ht="15" hidden="1" customHeight="1" x14ac:dyDescent="0.25">
      <c r="A2320" s="88" t="s">
        <v>7687</v>
      </c>
      <c r="B2320" s="40" t="s">
        <v>1356</v>
      </c>
      <c r="C2320" s="82" t="s">
        <v>10959</v>
      </c>
      <c r="D2320" s="82"/>
      <c r="E2320" s="82"/>
      <c r="F2320" s="82"/>
      <c r="G2320" s="82"/>
      <c r="H2320" s="40" t="s">
        <v>4</v>
      </c>
      <c r="I2320" s="83" t="str">
        <f>IFERROR(VLOOKUP(A2320,'Alíquotas - CADPREV'!$B$2152:$N$4324,8,FALSE),"")</f>
        <v/>
      </c>
      <c r="J2320" s="83" t="str">
        <f>IF(H2320="RPPS",VLOOKUP(A2320,' Legislação Benef - GESCON'!$B$4:$I$2159,3,FALSE),"")</f>
        <v/>
      </c>
      <c r="K2320" s="83" t="str">
        <f>IF(H2320="RPPS",VLOOKUP(A2320,' Legislação Benef - GESCON'!$B$4:$I$2159,6,FALSE),"")</f>
        <v/>
      </c>
      <c r="L2320" s="83" t="str">
        <f>IF(H2320="RPPS",IFERROR(IF(VLOOKUP(A2320,'Suspensão de repasses - GESCON'!$D$3:$J$1048576,7,FALSE)="Validada","SIM","NÃO"),"NÃO"),"")</f>
        <v/>
      </c>
    </row>
    <row r="2321" spans="1:12" s="19" customFormat="1" ht="15" customHeight="1" x14ac:dyDescent="0.25">
      <c r="A2321" s="88" t="s">
        <v>7688</v>
      </c>
      <c r="B2321" s="40" t="s">
        <v>3513</v>
      </c>
      <c r="C2321" s="82" t="s">
        <v>10958</v>
      </c>
      <c r="D2321" s="82">
        <v>5206</v>
      </c>
      <c r="E2321" s="82">
        <v>1343</v>
      </c>
      <c r="F2321" s="82">
        <v>278</v>
      </c>
      <c r="G2321" s="82">
        <v>6827</v>
      </c>
      <c r="H2321" s="40" t="s">
        <v>2</v>
      </c>
      <c r="I2321" s="83" t="str">
        <f>IFERROR(VLOOKUP(A2321,'Alíquotas - CADPREV'!$B$2152:$N$4324,8,FALSE),"")</f>
        <v>NÃO</v>
      </c>
      <c r="J2321" s="83" t="str">
        <f>IF(H2321="RPPS",VLOOKUP(A2321,' Legislação Benef - GESCON'!$B$4:$I$2159,3,FALSE),"")</f>
        <v>NÃO</v>
      </c>
      <c r="K2321" s="83" t="str">
        <f>IF(H2321="RPPS",VLOOKUP(A2321,' Legislação Benef - GESCON'!$B$4:$I$2159,6,FALSE),"")</f>
        <v>NÃO</v>
      </c>
      <c r="L2321" s="83" t="str">
        <f>IF(H2321="RPPS",IFERROR(IF(VLOOKUP(A2321,'Suspensão de repasses - GESCON'!$D$3:$J$1048576,7,FALSE)="Validada","SIM","NÃO"),"NÃO"),"")</f>
        <v>NÃO</v>
      </c>
    </row>
    <row r="2322" spans="1:12" s="19" customFormat="1" ht="15" hidden="1" customHeight="1" x14ac:dyDescent="0.25">
      <c r="A2322" s="88" t="s">
        <v>7689</v>
      </c>
      <c r="B2322" s="40" t="s">
        <v>215</v>
      </c>
      <c r="C2322" s="82" t="s">
        <v>10959</v>
      </c>
      <c r="D2322" s="82"/>
      <c r="E2322" s="82"/>
      <c r="F2322" s="82"/>
      <c r="G2322" s="82"/>
      <c r="H2322" s="40" t="s">
        <v>4</v>
      </c>
      <c r="I2322" s="83" t="str">
        <f>IFERROR(VLOOKUP(A2322,'Alíquotas - CADPREV'!$B$2152:$N$4324,8,FALSE),"")</f>
        <v/>
      </c>
      <c r="J2322" s="83" t="str">
        <f>IF(H2322="RPPS",VLOOKUP(A2322,' Legislação Benef - GESCON'!$B$4:$I$2159,3,FALSE),"")</f>
        <v/>
      </c>
      <c r="K2322" s="83" t="str">
        <f>IF(H2322="RPPS",VLOOKUP(A2322,' Legislação Benef - GESCON'!$B$4:$I$2159,6,FALSE),"")</f>
        <v/>
      </c>
      <c r="L2322" s="83" t="str">
        <f>IF(H2322="RPPS",IFERROR(IF(VLOOKUP(A2322,'Suspensão de repasses - GESCON'!$D$3:$J$1048576,7,FALSE)="Validada","SIM","NÃO"),"NÃO"),"")</f>
        <v/>
      </c>
    </row>
    <row r="2323" spans="1:12" s="19" customFormat="1" ht="15" hidden="1" customHeight="1" x14ac:dyDescent="0.25">
      <c r="A2323" s="88" t="s">
        <v>7690</v>
      </c>
      <c r="B2323" s="40" t="s">
        <v>5227</v>
      </c>
      <c r="C2323" s="82" t="s">
        <v>10959</v>
      </c>
      <c r="D2323" s="82"/>
      <c r="E2323" s="82"/>
      <c r="F2323" s="82"/>
      <c r="G2323" s="82"/>
      <c r="H2323" s="40" t="s">
        <v>4</v>
      </c>
      <c r="I2323" s="83" t="str">
        <f>IFERROR(VLOOKUP(A2323,'Alíquotas - CADPREV'!$B$2152:$N$4324,8,FALSE),"")</f>
        <v/>
      </c>
      <c r="J2323" s="83" t="str">
        <f>IF(H2323="RPPS",VLOOKUP(A2323,' Legislação Benef - GESCON'!$B$4:$I$2159,3,FALSE),"")</f>
        <v/>
      </c>
      <c r="K2323" s="83" t="str">
        <f>IF(H2323="RPPS",VLOOKUP(A2323,' Legislação Benef - GESCON'!$B$4:$I$2159,6,FALSE),"")</f>
        <v/>
      </c>
      <c r="L2323" s="83" t="str">
        <f>IF(H2323="RPPS",IFERROR(IF(VLOOKUP(A2323,'Suspensão de repasses - GESCON'!$D$3:$J$1048576,7,FALSE)="Validada","SIM","NÃO"),"NÃO"),"")</f>
        <v/>
      </c>
    </row>
    <row r="2324" spans="1:12" s="19" customFormat="1" ht="15" customHeight="1" x14ac:dyDescent="0.25">
      <c r="A2324" s="88" t="s">
        <v>7691</v>
      </c>
      <c r="B2324" s="40" t="s">
        <v>1356</v>
      </c>
      <c r="C2324" s="82" t="s">
        <v>10958</v>
      </c>
      <c r="D2324" s="82"/>
      <c r="E2324" s="82"/>
      <c r="F2324" s="82"/>
      <c r="G2324" s="82"/>
      <c r="H2324" s="40" t="s">
        <v>2</v>
      </c>
      <c r="I2324" s="83" t="str">
        <f>IFERROR(VLOOKUP(A2324,'Alíquotas - CADPREV'!$B$2152:$N$4324,8,FALSE),"")</f>
        <v>NÃO</v>
      </c>
      <c r="J2324" s="83" t="str">
        <f>IF(H2324="RPPS",VLOOKUP(A2324,' Legislação Benef - GESCON'!$B$4:$I$2159,3,FALSE),"")</f>
        <v>NÃO</v>
      </c>
      <c r="K2324" s="83" t="str">
        <f>IF(H2324="RPPS",VLOOKUP(A2324,' Legislação Benef - GESCON'!$B$4:$I$2159,6,FALSE),"")</f>
        <v>NÃO</v>
      </c>
      <c r="L2324" s="83" t="str">
        <f>IF(H2324="RPPS",IFERROR(IF(VLOOKUP(A2324,'Suspensão de repasses - GESCON'!$D$3:$J$1048576,7,FALSE)="Validada","SIM","NÃO"),"NÃO"),"")</f>
        <v>NÃO</v>
      </c>
    </row>
    <row r="2325" spans="1:12" s="19" customFormat="1" ht="15" customHeight="1" x14ac:dyDescent="0.25">
      <c r="A2325" s="88" t="s">
        <v>7692</v>
      </c>
      <c r="B2325" s="40" t="s">
        <v>1356</v>
      </c>
      <c r="C2325" s="82" t="s">
        <v>10958</v>
      </c>
      <c r="D2325" s="82">
        <v>735</v>
      </c>
      <c r="E2325" s="82">
        <v>167</v>
      </c>
      <c r="F2325" s="82">
        <v>43</v>
      </c>
      <c r="G2325" s="82">
        <v>945</v>
      </c>
      <c r="H2325" s="40" t="s">
        <v>2</v>
      </c>
      <c r="I2325" s="83" t="str">
        <f>IFERROR(VLOOKUP(A2325,'Alíquotas - CADPREV'!$B$2152:$N$4324,8,FALSE),"")</f>
        <v>NÃO</v>
      </c>
      <c r="J2325" s="83" t="str">
        <f>IF(H2325="RPPS",VLOOKUP(A2325,' Legislação Benef - GESCON'!$B$4:$I$2159,3,FALSE),"")</f>
        <v>NÃO</v>
      </c>
      <c r="K2325" s="83" t="str">
        <f>IF(H2325="RPPS",VLOOKUP(A2325,' Legislação Benef - GESCON'!$B$4:$I$2159,6,FALSE),"")</f>
        <v>NÃO</v>
      </c>
      <c r="L2325" s="83" t="str">
        <f>IF(H2325="RPPS",IFERROR(IF(VLOOKUP(A2325,'Suspensão de repasses - GESCON'!$D$3:$J$1048576,7,FALSE)="Validada","SIM","NÃO"),"NÃO"),"")</f>
        <v>NÃO</v>
      </c>
    </row>
    <row r="2326" spans="1:12" s="19" customFormat="1" ht="15" hidden="1" customHeight="1" x14ac:dyDescent="0.25">
      <c r="A2326" s="88" t="s">
        <v>7693</v>
      </c>
      <c r="B2326" s="40" t="s">
        <v>215</v>
      </c>
      <c r="C2326" s="82" t="s">
        <v>10959</v>
      </c>
      <c r="D2326" s="82"/>
      <c r="E2326" s="82"/>
      <c r="F2326" s="82"/>
      <c r="G2326" s="82"/>
      <c r="H2326" s="40" t="s">
        <v>4</v>
      </c>
      <c r="I2326" s="83" t="str">
        <f>IFERROR(VLOOKUP(A2326,'Alíquotas - CADPREV'!$B$2152:$N$4324,8,FALSE),"")</f>
        <v/>
      </c>
      <c r="J2326" s="83" t="str">
        <f>IF(H2326="RPPS",VLOOKUP(A2326,' Legislação Benef - GESCON'!$B$4:$I$2159,3,FALSE),"")</f>
        <v/>
      </c>
      <c r="K2326" s="83" t="str">
        <f>IF(H2326="RPPS",VLOOKUP(A2326,' Legislação Benef - GESCON'!$B$4:$I$2159,6,FALSE),"")</f>
        <v/>
      </c>
      <c r="L2326" s="83" t="str">
        <f>IF(H2326="RPPS",IFERROR(IF(VLOOKUP(A2326,'Suspensão de repasses - GESCON'!$D$3:$J$1048576,7,FALSE)="Validada","SIM","NÃO"),"NÃO"),"")</f>
        <v/>
      </c>
    </row>
    <row r="2327" spans="1:12" s="19" customFormat="1" ht="15" customHeight="1" x14ac:dyDescent="0.25">
      <c r="A2327" s="88" t="s">
        <v>7694</v>
      </c>
      <c r="B2327" s="40" t="s">
        <v>133</v>
      </c>
      <c r="C2327" s="82" t="s">
        <v>10958</v>
      </c>
      <c r="D2327" s="82">
        <v>2228</v>
      </c>
      <c r="E2327" s="82">
        <v>5</v>
      </c>
      <c r="F2327" s="82">
        <v>0</v>
      </c>
      <c r="G2327" s="82">
        <v>2233</v>
      </c>
      <c r="H2327" s="40" t="s">
        <v>2</v>
      </c>
      <c r="I2327" s="83" t="str">
        <f>IFERROR(VLOOKUP(A2327,'Alíquotas - CADPREV'!$B$2152:$N$4324,8,FALSE),"")</f>
        <v>NÃO</v>
      </c>
      <c r="J2327" s="83" t="str">
        <f>IF(H2327="RPPS",VLOOKUP(A2327,' Legislação Benef - GESCON'!$B$4:$I$2159,3,FALSE),"")</f>
        <v>NÃO</v>
      </c>
      <c r="K2327" s="83" t="str">
        <f>IF(H2327="RPPS",VLOOKUP(A2327,' Legislação Benef - GESCON'!$B$4:$I$2159,6,FALSE),"")</f>
        <v>NÃO</v>
      </c>
      <c r="L2327" s="83" t="str">
        <f>IF(H2327="RPPS",IFERROR(IF(VLOOKUP(A2327,'Suspensão de repasses - GESCON'!$D$3:$J$1048576,7,FALSE)="Validada","SIM","NÃO"),"NÃO"),"")</f>
        <v>NÃO</v>
      </c>
    </row>
    <row r="2328" spans="1:12" s="19" customFormat="1" ht="15" customHeight="1" x14ac:dyDescent="0.25">
      <c r="A2328" s="88" t="s">
        <v>7695</v>
      </c>
      <c r="B2328" s="40" t="s">
        <v>2758</v>
      </c>
      <c r="C2328" s="82" t="s">
        <v>10958</v>
      </c>
      <c r="D2328" s="82">
        <v>265</v>
      </c>
      <c r="E2328" s="82">
        <v>33</v>
      </c>
      <c r="F2328" s="82">
        <v>0</v>
      </c>
      <c r="G2328" s="82">
        <v>298</v>
      </c>
      <c r="H2328" s="40" t="s">
        <v>2</v>
      </c>
      <c r="I2328" s="83" t="str">
        <f>IFERROR(VLOOKUP(A2328,'Alíquotas - CADPREV'!$B$2152:$N$4324,8,FALSE),"")</f>
        <v>SIM</v>
      </c>
      <c r="J2328" s="83" t="str">
        <f>IF(H2328="RPPS",VLOOKUP(A2328,' Legislação Benef - GESCON'!$B$4:$I$2159,3,FALSE),"")</f>
        <v>NÃO</v>
      </c>
      <c r="K2328" s="83" t="str">
        <f>IF(H2328="RPPS",VLOOKUP(A2328,' Legislação Benef - GESCON'!$B$4:$I$2159,6,FALSE),"")</f>
        <v>SIM</v>
      </c>
      <c r="L2328" s="83" t="str">
        <f>IF(H2328="RPPS",IFERROR(IF(VLOOKUP(A2328,'Suspensão de repasses - GESCON'!$D$3:$J$1048576,7,FALSE)="Validada","SIM","NÃO"),"NÃO"),"")</f>
        <v>NÃO</v>
      </c>
    </row>
    <row r="2329" spans="1:12" s="19" customFormat="1" ht="15" hidden="1" customHeight="1" x14ac:dyDescent="0.25">
      <c r="A2329" s="88" t="s">
        <v>7696</v>
      </c>
      <c r="B2329" s="40" t="s">
        <v>3812</v>
      </c>
      <c r="C2329" s="82" t="s">
        <v>10959</v>
      </c>
      <c r="D2329" s="82"/>
      <c r="E2329" s="82"/>
      <c r="F2329" s="82"/>
      <c r="G2329" s="82"/>
      <c r="H2329" s="40" t="s">
        <v>4</v>
      </c>
      <c r="I2329" s="83" t="str">
        <f>IFERROR(VLOOKUP(A2329,'Alíquotas - CADPREV'!$B$2152:$N$4324,8,FALSE),"")</f>
        <v/>
      </c>
      <c r="J2329" s="83" t="str">
        <f>IF(H2329="RPPS",VLOOKUP(A2329,' Legislação Benef - GESCON'!$B$4:$I$2159,3,FALSE),"")</f>
        <v/>
      </c>
      <c r="K2329" s="83" t="str">
        <f>IF(H2329="RPPS",VLOOKUP(A2329,' Legislação Benef - GESCON'!$B$4:$I$2159,6,FALSE),"")</f>
        <v/>
      </c>
      <c r="L2329" s="83" t="str">
        <f>IF(H2329="RPPS",IFERROR(IF(VLOOKUP(A2329,'Suspensão de repasses - GESCON'!$D$3:$J$1048576,7,FALSE)="Validada","SIM","NÃO"),"NÃO"),"")</f>
        <v/>
      </c>
    </row>
    <row r="2330" spans="1:12" s="19" customFormat="1" ht="15" hidden="1" customHeight="1" x14ac:dyDescent="0.25">
      <c r="A2330" s="88" t="s">
        <v>7697</v>
      </c>
      <c r="B2330" s="40" t="s">
        <v>215</v>
      </c>
      <c r="C2330" s="82" t="s">
        <v>10959</v>
      </c>
      <c r="D2330" s="82"/>
      <c r="E2330" s="82"/>
      <c r="F2330" s="82"/>
      <c r="G2330" s="82"/>
      <c r="H2330" s="40" t="s">
        <v>4</v>
      </c>
      <c r="I2330" s="83" t="str">
        <f>IFERROR(VLOOKUP(A2330,'Alíquotas - CADPREV'!$B$2152:$N$4324,8,FALSE),"")</f>
        <v/>
      </c>
      <c r="J2330" s="83" t="str">
        <f>IF(H2330="RPPS",VLOOKUP(A2330,' Legislação Benef - GESCON'!$B$4:$I$2159,3,FALSE),"")</f>
        <v/>
      </c>
      <c r="K2330" s="83" t="str">
        <f>IF(H2330="RPPS",VLOOKUP(A2330,' Legislação Benef - GESCON'!$B$4:$I$2159,6,FALSE),"")</f>
        <v/>
      </c>
      <c r="L2330" s="83" t="str">
        <f>IF(H2330="RPPS",IFERROR(IF(VLOOKUP(A2330,'Suspensão de repasses - GESCON'!$D$3:$J$1048576,7,FALSE)="Validada","SIM","NÃO"),"NÃO"),"")</f>
        <v/>
      </c>
    </row>
    <row r="2331" spans="1:12" s="19" customFormat="1" ht="15" hidden="1" customHeight="1" x14ac:dyDescent="0.25">
      <c r="A2331" s="88" t="s">
        <v>7698</v>
      </c>
      <c r="B2331" s="40" t="s">
        <v>215</v>
      </c>
      <c r="C2331" s="82" t="s">
        <v>10959</v>
      </c>
      <c r="D2331" s="82"/>
      <c r="E2331" s="82"/>
      <c r="F2331" s="82"/>
      <c r="G2331" s="82"/>
      <c r="H2331" s="40" t="s">
        <v>4</v>
      </c>
      <c r="I2331" s="83" t="str">
        <f>IFERROR(VLOOKUP(A2331,'Alíquotas - CADPREV'!$B$2152:$N$4324,8,FALSE),"")</f>
        <v/>
      </c>
      <c r="J2331" s="83" t="str">
        <f>IF(H2331="RPPS",VLOOKUP(A2331,' Legislação Benef - GESCON'!$B$4:$I$2159,3,FALSE),"")</f>
        <v/>
      </c>
      <c r="K2331" s="83" t="str">
        <f>IF(H2331="RPPS",VLOOKUP(A2331,' Legislação Benef - GESCON'!$B$4:$I$2159,6,FALSE),"")</f>
        <v/>
      </c>
      <c r="L2331" s="83" t="str">
        <f>IF(H2331="RPPS",IFERROR(IF(VLOOKUP(A2331,'Suspensão de repasses - GESCON'!$D$3:$J$1048576,7,FALSE)="Validada","SIM","NÃO"),"NÃO"),"")</f>
        <v/>
      </c>
    </row>
    <row r="2332" spans="1:12" s="19" customFormat="1" ht="15" hidden="1" customHeight="1" x14ac:dyDescent="0.25">
      <c r="A2332" s="88" t="s">
        <v>7699</v>
      </c>
      <c r="B2332" s="40" t="s">
        <v>215</v>
      </c>
      <c r="C2332" s="82" t="s">
        <v>10959</v>
      </c>
      <c r="D2332" s="82"/>
      <c r="E2332" s="82"/>
      <c r="F2332" s="82"/>
      <c r="G2332" s="82"/>
      <c r="H2332" s="40" t="s">
        <v>4</v>
      </c>
      <c r="I2332" s="83" t="str">
        <f>IFERROR(VLOOKUP(A2332,'Alíquotas - CADPREV'!$B$2152:$N$4324,8,FALSE),"")</f>
        <v/>
      </c>
      <c r="J2332" s="83" t="str">
        <f>IF(H2332="RPPS",VLOOKUP(A2332,' Legislação Benef - GESCON'!$B$4:$I$2159,3,FALSE),"")</f>
        <v/>
      </c>
      <c r="K2332" s="83" t="str">
        <f>IF(H2332="RPPS",VLOOKUP(A2332,' Legislação Benef - GESCON'!$B$4:$I$2159,6,FALSE),"")</f>
        <v/>
      </c>
      <c r="L2332" s="83" t="str">
        <f>IF(H2332="RPPS",IFERROR(IF(VLOOKUP(A2332,'Suspensão de repasses - GESCON'!$D$3:$J$1048576,7,FALSE)="Validada","SIM","NÃO"),"NÃO"),"")</f>
        <v/>
      </c>
    </row>
    <row r="2333" spans="1:12" s="19" customFormat="1" ht="15" hidden="1" customHeight="1" x14ac:dyDescent="0.25">
      <c r="A2333" s="88" t="s">
        <v>7700</v>
      </c>
      <c r="B2333" s="40" t="s">
        <v>215</v>
      </c>
      <c r="C2333" s="82" t="s">
        <v>10959</v>
      </c>
      <c r="D2333" s="82"/>
      <c r="E2333" s="82"/>
      <c r="F2333" s="82"/>
      <c r="G2333" s="82"/>
      <c r="H2333" s="40" t="s">
        <v>4</v>
      </c>
      <c r="I2333" s="83" t="str">
        <f>IFERROR(VLOOKUP(A2333,'Alíquotas - CADPREV'!$B$2152:$N$4324,8,FALSE),"")</f>
        <v/>
      </c>
      <c r="J2333" s="83" t="str">
        <f>IF(H2333="RPPS",VLOOKUP(A2333,' Legislação Benef - GESCON'!$B$4:$I$2159,3,FALSE),"")</f>
        <v/>
      </c>
      <c r="K2333" s="83" t="str">
        <f>IF(H2333="RPPS",VLOOKUP(A2333,' Legislação Benef - GESCON'!$B$4:$I$2159,6,FALSE),"")</f>
        <v/>
      </c>
      <c r="L2333" s="83" t="str">
        <f>IF(H2333="RPPS",IFERROR(IF(VLOOKUP(A2333,'Suspensão de repasses - GESCON'!$D$3:$J$1048576,7,FALSE)="Validada","SIM","NÃO"),"NÃO"),"")</f>
        <v/>
      </c>
    </row>
    <row r="2334" spans="1:12" s="19" customFormat="1" ht="15" hidden="1" customHeight="1" x14ac:dyDescent="0.25">
      <c r="A2334" s="88" t="s">
        <v>7701</v>
      </c>
      <c r="B2334" s="40" t="s">
        <v>821</v>
      </c>
      <c r="C2334" s="82" t="s">
        <v>10959</v>
      </c>
      <c r="D2334" s="82"/>
      <c r="E2334" s="82"/>
      <c r="F2334" s="82"/>
      <c r="G2334" s="82"/>
      <c r="H2334" s="40" t="s">
        <v>4</v>
      </c>
      <c r="I2334" s="83" t="str">
        <f>IFERROR(VLOOKUP(A2334,'Alíquotas - CADPREV'!$B$2152:$N$4324,8,FALSE),"")</f>
        <v/>
      </c>
      <c r="J2334" s="83" t="str">
        <f>IF(H2334="RPPS",VLOOKUP(A2334,' Legislação Benef - GESCON'!$B$4:$I$2159,3,FALSE),"")</f>
        <v/>
      </c>
      <c r="K2334" s="83" t="str">
        <f>IF(H2334="RPPS",VLOOKUP(A2334,' Legislação Benef - GESCON'!$B$4:$I$2159,6,FALSE),"")</f>
        <v/>
      </c>
      <c r="L2334" s="83" t="str">
        <f>IF(H2334="RPPS",IFERROR(IF(VLOOKUP(A2334,'Suspensão de repasses - GESCON'!$D$3:$J$1048576,7,FALSE)="Validada","SIM","NÃO"),"NÃO"),"")</f>
        <v/>
      </c>
    </row>
    <row r="2335" spans="1:12" s="19" customFormat="1" ht="15" hidden="1" customHeight="1" x14ac:dyDescent="0.25">
      <c r="A2335" s="88" t="s">
        <v>7702</v>
      </c>
      <c r="B2335" s="40" t="s">
        <v>215</v>
      </c>
      <c r="C2335" s="82" t="s">
        <v>10959</v>
      </c>
      <c r="D2335" s="82"/>
      <c r="E2335" s="82"/>
      <c r="F2335" s="82"/>
      <c r="G2335" s="82"/>
      <c r="H2335" s="40" t="s">
        <v>4</v>
      </c>
      <c r="I2335" s="83" t="str">
        <f>IFERROR(VLOOKUP(A2335,'Alíquotas - CADPREV'!$B$2152:$N$4324,8,FALSE),"")</f>
        <v/>
      </c>
      <c r="J2335" s="83" t="str">
        <f>IF(H2335="RPPS",VLOOKUP(A2335,' Legislação Benef - GESCON'!$B$4:$I$2159,3,FALSE),"")</f>
        <v/>
      </c>
      <c r="K2335" s="83" t="str">
        <f>IF(H2335="RPPS",VLOOKUP(A2335,' Legislação Benef - GESCON'!$B$4:$I$2159,6,FALSE),"")</f>
        <v/>
      </c>
      <c r="L2335" s="83" t="str">
        <f>IF(H2335="RPPS",IFERROR(IF(VLOOKUP(A2335,'Suspensão de repasses - GESCON'!$D$3:$J$1048576,7,FALSE)="Validada","SIM","NÃO"),"NÃO"),"")</f>
        <v/>
      </c>
    </row>
    <row r="2336" spans="1:12" s="19" customFormat="1" ht="15" customHeight="1" x14ac:dyDescent="0.25">
      <c r="A2336" s="88" t="s">
        <v>7703</v>
      </c>
      <c r="B2336" s="40" t="s">
        <v>3513</v>
      </c>
      <c r="C2336" s="82" t="s">
        <v>10958</v>
      </c>
      <c r="D2336" s="82">
        <v>5219</v>
      </c>
      <c r="E2336" s="82">
        <v>903</v>
      </c>
      <c r="F2336" s="82">
        <v>233</v>
      </c>
      <c r="G2336" s="82">
        <v>6355</v>
      </c>
      <c r="H2336" s="40" t="s">
        <v>2</v>
      </c>
      <c r="I2336" s="83" t="str">
        <f>IFERROR(VLOOKUP(A2336,'Alíquotas - CADPREV'!$B$2152:$N$4324,8,FALSE),"")</f>
        <v>NÃO</v>
      </c>
      <c r="J2336" s="83" t="str">
        <f>IF(H2336="RPPS",VLOOKUP(A2336,' Legislação Benef - GESCON'!$B$4:$I$2159,3,FALSE),"")</f>
        <v>NÃO</v>
      </c>
      <c r="K2336" s="83" t="str">
        <f>IF(H2336="RPPS",VLOOKUP(A2336,' Legislação Benef - GESCON'!$B$4:$I$2159,6,FALSE),"")</f>
        <v>NÃO</v>
      </c>
      <c r="L2336" s="83" t="str">
        <f>IF(H2336="RPPS",IFERROR(IF(VLOOKUP(A2336,'Suspensão de repasses - GESCON'!$D$3:$J$1048576,7,FALSE)="Validada","SIM","NÃO"),"NÃO"),"")</f>
        <v>NÃO</v>
      </c>
    </row>
    <row r="2337" spans="1:12" s="19" customFormat="1" ht="15" customHeight="1" x14ac:dyDescent="0.25">
      <c r="A2337" s="88" t="s">
        <v>7704</v>
      </c>
      <c r="B2337" s="40" t="s">
        <v>3143</v>
      </c>
      <c r="C2337" s="82" t="s">
        <v>10958</v>
      </c>
      <c r="D2337" s="82">
        <v>203</v>
      </c>
      <c r="E2337" s="82">
        <v>57</v>
      </c>
      <c r="F2337" s="82">
        <v>14</v>
      </c>
      <c r="G2337" s="82">
        <v>274</v>
      </c>
      <c r="H2337" s="40" t="s">
        <v>2</v>
      </c>
      <c r="I2337" s="83" t="str">
        <f>IFERROR(VLOOKUP(A2337,'Alíquotas - CADPREV'!$B$2152:$N$4324,8,FALSE),"")</f>
        <v>NÃO</v>
      </c>
      <c r="J2337" s="83" t="str">
        <f>IF(H2337="RPPS",VLOOKUP(A2337,' Legislação Benef - GESCON'!$B$4:$I$2159,3,FALSE),"")</f>
        <v>NÃO</v>
      </c>
      <c r="K2337" s="83" t="str">
        <f>IF(H2337="RPPS",VLOOKUP(A2337,' Legislação Benef - GESCON'!$B$4:$I$2159,6,FALSE),"")</f>
        <v>NÃO</v>
      </c>
      <c r="L2337" s="83" t="str">
        <f>IF(H2337="RPPS",IFERROR(IF(VLOOKUP(A2337,'Suspensão de repasses - GESCON'!$D$3:$J$1048576,7,FALSE)="Validada","SIM","NÃO"),"NÃO"),"")</f>
        <v>NÃO</v>
      </c>
    </row>
    <row r="2338" spans="1:12" s="19" customFormat="1" ht="15" hidden="1" customHeight="1" x14ac:dyDescent="0.25">
      <c r="A2338" s="88" t="s">
        <v>7705</v>
      </c>
      <c r="B2338" s="40" t="s">
        <v>1356</v>
      </c>
      <c r="C2338" s="82" t="s">
        <v>10959</v>
      </c>
      <c r="D2338" s="82"/>
      <c r="E2338" s="82"/>
      <c r="F2338" s="82"/>
      <c r="G2338" s="82"/>
      <c r="H2338" s="40" t="s">
        <v>4</v>
      </c>
      <c r="I2338" s="83" t="str">
        <f>IFERROR(VLOOKUP(A2338,'Alíquotas - CADPREV'!$B$2152:$N$4324,8,FALSE),"")</f>
        <v/>
      </c>
      <c r="J2338" s="83" t="str">
        <f>IF(H2338="RPPS",VLOOKUP(A2338,' Legislação Benef - GESCON'!$B$4:$I$2159,3,FALSE),"")</f>
        <v/>
      </c>
      <c r="K2338" s="83" t="str">
        <f>IF(H2338="RPPS",VLOOKUP(A2338,' Legislação Benef - GESCON'!$B$4:$I$2159,6,FALSE),"")</f>
        <v/>
      </c>
      <c r="L2338" s="83" t="str">
        <f>IF(H2338="RPPS",IFERROR(IF(VLOOKUP(A2338,'Suspensão de repasses - GESCON'!$D$3:$J$1048576,7,FALSE)="Validada","SIM","NÃO"),"NÃO"),"")</f>
        <v/>
      </c>
    </row>
    <row r="2339" spans="1:12" s="19" customFormat="1" ht="15" customHeight="1" x14ac:dyDescent="0.25">
      <c r="A2339" s="88" t="s">
        <v>7706</v>
      </c>
      <c r="B2339" s="40" t="s">
        <v>901</v>
      </c>
      <c r="C2339" s="82" t="s">
        <v>10958</v>
      </c>
      <c r="D2339" s="82">
        <v>150</v>
      </c>
      <c r="E2339" s="82">
        <v>47</v>
      </c>
      <c r="F2339" s="82">
        <v>11</v>
      </c>
      <c r="G2339" s="82">
        <v>208</v>
      </c>
      <c r="H2339" s="40" t="s">
        <v>2</v>
      </c>
      <c r="I2339" s="83" t="str">
        <f>IFERROR(VLOOKUP(A2339,'Alíquotas - CADPREV'!$B$2152:$N$4324,8,FALSE),"")</f>
        <v>NÃO</v>
      </c>
      <c r="J2339" s="83" t="str">
        <f>IF(H2339="RPPS",VLOOKUP(A2339,' Legislação Benef - GESCON'!$B$4:$I$2159,3,FALSE),"")</f>
        <v>NÃO</v>
      </c>
      <c r="K2339" s="83" t="str">
        <f>IF(H2339="RPPS",VLOOKUP(A2339,' Legislação Benef - GESCON'!$B$4:$I$2159,6,FALSE),"")</f>
        <v>NÃO</v>
      </c>
      <c r="L2339" s="83" t="str">
        <f>IF(H2339="RPPS",IFERROR(IF(VLOOKUP(A2339,'Suspensão de repasses - GESCON'!$D$3:$J$1048576,7,FALSE)="Validada","SIM","NÃO"),"NÃO"),"")</f>
        <v>NÃO</v>
      </c>
    </row>
    <row r="2340" spans="1:12" s="19" customFormat="1" ht="15" customHeight="1" x14ac:dyDescent="0.25">
      <c r="A2340" s="88" t="s">
        <v>7707</v>
      </c>
      <c r="B2340" s="40" t="s">
        <v>901</v>
      </c>
      <c r="C2340" s="82" t="s">
        <v>10958</v>
      </c>
      <c r="D2340" s="82">
        <v>163</v>
      </c>
      <c r="E2340" s="82">
        <v>78</v>
      </c>
      <c r="F2340" s="82">
        <v>9</v>
      </c>
      <c r="G2340" s="82">
        <v>250</v>
      </c>
      <c r="H2340" s="40" t="s">
        <v>2</v>
      </c>
      <c r="I2340" s="83" t="str">
        <f>IFERROR(VLOOKUP(A2340,'Alíquotas - CADPREV'!$B$2152:$N$4324,8,FALSE),"")</f>
        <v>NÃO</v>
      </c>
      <c r="J2340" s="83" t="str">
        <f>IF(H2340="RPPS",VLOOKUP(A2340,' Legislação Benef - GESCON'!$B$4:$I$2159,3,FALSE),"")</f>
        <v>NÃO</v>
      </c>
      <c r="K2340" s="83" t="str">
        <f>IF(H2340="RPPS",VLOOKUP(A2340,' Legislação Benef - GESCON'!$B$4:$I$2159,6,FALSE),"")</f>
        <v>NÃO</v>
      </c>
      <c r="L2340" s="83" t="str">
        <f>IF(H2340="RPPS",IFERROR(IF(VLOOKUP(A2340,'Suspensão de repasses - GESCON'!$D$3:$J$1048576,7,FALSE)="Validada","SIM","NÃO"),"NÃO"),"")</f>
        <v>SIM</v>
      </c>
    </row>
    <row r="2341" spans="1:12" s="19" customFormat="1" ht="15" hidden="1" customHeight="1" x14ac:dyDescent="0.25">
      <c r="A2341" s="88" t="s">
        <v>7708</v>
      </c>
      <c r="B2341" s="40" t="s">
        <v>5227</v>
      </c>
      <c r="C2341" s="82" t="s">
        <v>10959</v>
      </c>
      <c r="D2341" s="82"/>
      <c r="E2341" s="82"/>
      <c r="F2341" s="82"/>
      <c r="G2341" s="82"/>
      <c r="H2341" s="40" t="s">
        <v>4</v>
      </c>
      <c r="I2341" s="83" t="str">
        <f>IFERROR(VLOOKUP(A2341,'Alíquotas - CADPREV'!$B$2152:$N$4324,8,FALSE),"")</f>
        <v/>
      </c>
      <c r="J2341" s="83" t="str">
        <f>IF(H2341="RPPS",VLOOKUP(A2341,' Legislação Benef - GESCON'!$B$4:$I$2159,3,FALSE),"")</f>
        <v/>
      </c>
      <c r="K2341" s="83" t="str">
        <f>IF(H2341="RPPS",VLOOKUP(A2341,' Legislação Benef - GESCON'!$B$4:$I$2159,6,FALSE),"")</f>
        <v/>
      </c>
      <c r="L2341" s="83" t="str">
        <f>IF(H2341="RPPS",IFERROR(IF(VLOOKUP(A2341,'Suspensão de repasses - GESCON'!$D$3:$J$1048576,7,FALSE)="Validada","SIM","NÃO"),"NÃO"),"")</f>
        <v/>
      </c>
    </row>
    <row r="2342" spans="1:12" s="19" customFormat="1" ht="15" customHeight="1" x14ac:dyDescent="0.25">
      <c r="A2342" s="88" t="s">
        <v>7709</v>
      </c>
      <c r="B2342" s="40" t="s">
        <v>4626</v>
      </c>
      <c r="C2342" s="82" t="s">
        <v>10958</v>
      </c>
      <c r="D2342" s="82">
        <v>797</v>
      </c>
      <c r="E2342" s="82">
        <v>113</v>
      </c>
      <c r="F2342" s="82">
        <v>33</v>
      </c>
      <c r="G2342" s="82">
        <v>943</v>
      </c>
      <c r="H2342" s="40" t="s">
        <v>2</v>
      </c>
      <c r="I2342" s="83" t="str">
        <f>IFERROR(VLOOKUP(A2342,'Alíquotas - CADPREV'!$B$2152:$N$4324,8,FALSE),"")</f>
        <v>SIM</v>
      </c>
      <c r="J2342" s="83" t="str">
        <f>IF(H2342="RPPS",VLOOKUP(A2342,' Legislação Benef - GESCON'!$B$4:$I$2159,3,FALSE),"")</f>
        <v>NÃO</v>
      </c>
      <c r="K2342" s="83" t="str">
        <f>IF(H2342="RPPS",VLOOKUP(A2342,' Legislação Benef - GESCON'!$B$4:$I$2159,6,FALSE),"")</f>
        <v>NÃO</v>
      </c>
      <c r="L2342" s="83" t="str">
        <f>IF(H2342="RPPS",IFERROR(IF(VLOOKUP(A2342,'Suspensão de repasses - GESCON'!$D$3:$J$1048576,7,FALSE)="Validada","SIM","NÃO"),"NÃO"),"")</f>
        <v>NÃO</v>
      </c>
    </row>
    <row r="2343" spans="1:12" s="19" customFormat="1" ht="15" customHeight="1" x14ac:dyDescent="0.25">
      <c r="A2343" s="88" t="s">
        <v>7710</v>
      </c>
      <c r="B2343" s="40" t="s">
        <v>2758</v>
      </c>
      <c r="C2343" s="82" t="s">
        <v>10958</v>
      </c>
      <c r="D2343" s="82">
        <v>718</v>
      </c>
      <c r="E2343" s="82">
        <v>218</v>
      </c>
      <c r="F2343" s="82">
        <v>46</v>
      </c>
      <c r="G2343" s="82">
        <v>982</v>
      </c>
      <c r="H2343" s="40" t="s">
        <v>2</v>
      </c>
      <c r="I2343" s="83" t="str">
        <f>IFERROR(VLOOKUP(A2343,'Alíquotas - CADPREV'!$B$2152:$N$4324,8,FALSE),"")</f>
        <v>NÃO</v>
      </c>
      <c r="J2343" s="83" t="str">
        <f>IF(H2343="RPPS",VLOOKUP(A2343,' Legislação Benef - GESCON'!$B$4:$I$2159,3,FALSE),"")</f>
        <v>NÃO</v>
      </c>
      <c r="K2343" s="83" t="str">
        <f>IF(H2343="RPPS",VLOOKUP(A2343,' Legislação Benef - GESCON'!$B$4:$I$2159,6,FALSE),"")</f>
        <v>NÃO</v>
      </c>
      <c r="L2343" s="83" t="str">
        <f>IF(H2343="RPPS",IFERROR(IF(VLOOKUP(A2343,'Suspensão de repasses - GESCON'!$D$3:$J$1048576,7,FALSE)="Validada","SIM","NÃO"),"NÃO"),"")</f>
        <v>NÃO</v>
      </c>
    </row>
    <row r="2344" spans="1:12" s="19" customFormat="1" ht="15" hidden="1" customHeight="1" x14ac:dyDescent="0.25">
      <c r="A2344" s="88" t="s">
        <v>7711</v>
      </c>
      <c r="B2344" s="40" t="s">
        <v>634</v>
      </c>
      <c r="C2344" s="82" t="s">
        <v>10959</v>
      </c>
      <c r="D2344" s="82"/>
      <c r="E2344" s="82"/>
      <c r="F2344" s="82"/>
      <c r="G2344" s="82"/>
      <c r="H2344" s="40" t="s">
        <v>4</v>
      </c>
      <c r="I2344" s="83" t="str">
        <f>IFERROR(VLOOKUP(A2344,'Alíquotas - CADPREV'!$B$2152:$N$4324,8,FALSE),"")</f>
        <v/>
      </c>
      <c r="J2344" s="83" t="str">
        <f>IF(H2344="RPPS",VLOOKUP(A2344,' Legislação Benef - GESCON'!$B$4:$I$2159,3,FALSE),"")</f>
        <v/>
      </c>
      <c r="K2344" s="83" t="str">
        <f>IF(H2344="RPPS",VLOOKUP(A2344,' Legislação Benef - GESCON'!$B$4:$I$2159,6,FALSE),"")</f>
        <v/>
      </c>
      <c r="L2344" s="83" t="str">
        <f>IF(H2344="RPPS",IFERROR(IF(VLOOKUP(A2344,'Suspensão de repasses - GESCON'!$D$3:$J$1048576,7,FALSE)="Validada","SIM","NÃO"),"NÃO"),"")</f>
        <v/>
      </c>
    </row>
    <row r="2345" spans="1:12" s="19" customFormat="1" ht="15" customHeight="1" x14ac:dyDescent="0.25">
      <c r="A2345" s="88" t="s">
        <v>7712</v>
      </c>
      <c r="B2345" s="40" t="s">
        <v>2926</v>
      </c>
      <c r="C2345" s="82" t="s">
        <v>10958</v>
      </c>
      <c r="D2345" s="82">
        <v>250</v>
      </c>
      <c r="E2345" s="82">
        <v>49</v>
      </c>
      <c r="F2345" s="82">
        <v>3</v>
      </c>
      <c r="G2345" s="82">
        <v>302</v>
      </c>
      <c r="H2345" s="40" t="s">
        <v>2</v>
      </c>
      <c r="I2345" s="83" t="str">
        <f>IFERROR(VLOOKUP(A2345,'Alíquotas - CADPREV'!$B$2152:$N$4324,8,FALSE),"")</f>
        <v>NÃO</v>
      </c>
      <c r="J2345" s="83" t="str">
        <f>IF(H2345="RPPS",VLOOKUP(A2345,' Legislação Benef - GESCON'!$B$4:$I$2159,3,FALSE),"")</f>
        <v>NÃO</v>
      </c>
      <c r="K2345" s="83" t="str">
        <f>IF(H2345="RPPS",VLOOKUP(A2345,' Legislação Benef - GESCON'!$B$4:$I$2159,6,FALSE),"")</f>
        <v>NÃO</v>
      </c>
      <c r="L2345" s="83" t="str">
        <f>IF(H2345="RPPS",IFERROR(IF(VLOOKUP(A2345,'Suspensão de repasses - GESCON'!$D$3:$J$1048576,7,FALSE)="Validada","SIM","NÃO"),"NÃO"),"")</f>
        <v>NÃO</v>
      </c>
    </row>
    <row r="2346" spans="1:12" s="19" customFormat="1" ht="15" customHeight="1" x14ac:dyDescent="0.25">
      <c r="A2346" s="88" t="s">
        <v>7713</v>
      </c>
      <c r="B2346" s="40" t="s">
        <v>4289</v>
      </c>
      <c r="C2346" s="82" t="s">
        <v>10958</v>
      </c>
      <c r="D2346" s="82">
        <v>363</v>
      </c>
      <c r="E2346" s="82">
        <v>137</v>
      </c>
      <c r="F2346" s="82">
        <v>48</v>
      </c>
      <c r="G2346" s="82">
        <v>548</v>
      </c>
      <c r="H2346" s="40" t="s">
        <v>2</v>
      </c>
      <c r="I2346" s="83" t="str">
        <f>IFERROR(VLOOKUP(A2346,'Alíquotas - CADPREV'!$B$2152:$N$4324,8,FALSE),"")</f>
        <v>SIM</v>
      </c>
      <c r="J2346" s="83" t="str">
        <f>IF(H2346="RPPS",VLOOKUP(A2346,' Legislação Benef - GESCON'!$B$4:$I$2159,3,FALSE),"")</f>
        <v>NÃO</v>
      </c>
      <c r="K2346" s="83" t="str">
        <f>IF(H2346="RPPS",VLOOKUP(A2346,' Legislação Benef - GESCON'!$B$4:$I$2159,6,FALSE),"")</f>
        <v>NÃO</v>
      </c>
      <c r="L2346" s="83" t="str">
        <f>IF(H2346="RPPS",IFERROR(IF(VLOOKUP(A2346,'Suspensão de repasses - GESCON'!$D$3:$J$1048576,7,FALSE)="Validada","SIM","NÃO"),"NÃO"),"")</f>
        <v>NÃO</v>
      </c>
    </row>
    <row r="2347" spans="1:12" s="19" customFormat="1" ht="15" customHeight="1" x14ac:dyDescent="0.25">
      <c r="A2347" s="88" t="s">
        <v>7714</v>
      </c>
      <c r="B2347" s="40" t="s">
        <v>1142</v>
      </c>
      <c r="C2347" s="82" t="s">
        <v>10958</v>
      </c>
      <c r="D2347" s="82"/>
      <c r="E2347" s="82"/>
      <c r="F2347" s="82"/>
      <c r="G2347" s="82"/>
      <c r="H2347" s="40" t="s">
        <v>2</v>
      </c>
      <c r="I2347" s="83" t="str">
        <f>IFERROR(VLOOKUP(A2347,'Alíquotas - CADPREV'!$B$2152:$N$4324,8,FALSE),"")</f>
        <v>NÃO</v>
      </c>
      <c r="J2347" s="83" t="str">
        <f>IF(H2347="RPPS",VLOOKUP(A2347,' Legislação Benef - GESCON'!$B$4:$I$2159,3,FALSE),"")</f>
        <v>NÃO</v>
      </c>
      <c r="K2347" s="83" t="str">
        <f>IF(H2347="RPPS",VLOOKUP(A2347,' Legislação Benef - GESCON'!$B$4:$I$2159,6,FALSE),"")</f>
        <v>NÃO</v>
      </c>
      <c r="L2347" s="83" t="str">
        <f>IF(H2347="RPPS",IFERROR(IF(VLOOKUP(A2347,'Suspensão de repasses - GESCON'!$D$3:$J$1048576,7,FALSE)="Validada","SIM","NÃO"),"NÃO"),"")</f>
        <v>NÃO</v>
      </c>
    </row>
    <row r="2348" spans="1:12" s="19" customFormat="1" ht="15" hidden="1" customHeight="1" x14ac:dyDescent="0.25">
      <c r="A2348" s="88" t="s">
        <v>7715</v>
      </c>
      <c r="B2348" s="40" t="s">
        <v>1356</v>
      </c>
      <c r="C2348" s="82" t="s">
        <v>10959</v>
      </c>
      <c r="D2348" s="82"/>
      <c r="E2348" s="82"/>
      <c r="F2348" s="82"/>
      <c r="G2348" s="82"/>
      <c r="H2348" s="40" t="s">
        <v>4</v>
      </c>
      <c r="I2348" s="83" t="str">
        <f>IFERROR(VLOOKUP(A2348,'Alíquotas - CADPREV'!$B$2152:$N$4324,8,FALSE),"")</f>
        <v/>
      </c>
      <c r="J2348" s="83" t="str">
        <f>IF(H2348="RPPS",VLOOKUP(A2348,' Legislação Benef - GESCON'!$B$4:$I$2159,3,FALSE),"")</f>
        <v/>
      </c>
      <c r="K2348" s="83" t="str">
        <f>IF(H2348="RPPS",VLOOKUP(A2348,' Legislação Benef - GESCON'!$B$4:$I$2159,6,FALSE),"")</f>
        <v/>
      </c>
      <c r="L2348" s="83" t="str">
        <f>IF(H2348="RPPS",IFERROR(IF(VLOOKUP(A2348,'Suspensão de repasses - GESCON'!$D$3:$J$1048576,7,FALSE)="Validada","SIM","NÃO"),"NÃO"),"")</f>
        <v/>
      </c>
    </row>
    <row r="2349" spans="1:12" s="19" customFormat="1" ht="15" hidden="1" customHeight="1" x14ac:dyDescent="0.25">
      <c r="A2349" s="88" t="s">
        <v>7716</v>
      </c>
      <c r="B2349" s="40" t="s">
        <v>3143</v>
      </c>
      <c r="C2349" s="82" t="s">
        <v>10959</v>
      </c>
      <c r="D2349" s="82"/>
      <c r="E2349" s="82"/>
      <c r="F2349" s="82"/>
      <c r="G2349" s="82"/>
      <c r="H2349" s="40" t="s">
        <v>4</v>
      </c>
      <c r="I2349" s="83" t="str">
        <f>IFERROR(VLOOKUP(A2349,'Alíquotas - CADPREV'!$B$2152:$N$4324,8,FALSE),"")</f>
        <v/>
      </c>
      <c r="J2349" s="83" t="str">
        <f>IF(H2349="RPPS",VLOOKUP(A2349,' Legislação Benef - GESCON'!$B$4:$I$2159,3,FALSE),"")</f>
        <v/>
      </c>
      <c r="K2349" s="83" t="str">
        <f>IF(H2349="RPPS",VLOOKUP(A2349,' Legislação Benef - GESCON'!$B$4:$I$2159,6,FALSE),"")</f>
        <v/>
      </c>
      <c r="L2349" s="83" t="str">
        <f>IF(H2349="RPPS",IFERROR(IF(VLOOKUP(A2349,'Suspensão de repasses - GESCON'!$D$3:$J$1048576,7,FALSE)="Validada","SIM","NÃO"),"NÃO"),"")</f>
        <v/>
      </c>
    </row>
    <row r="2350" spans="1:12" s="19" customFormat="1" ht="15" customHeight="1" x14ac:dyDescent="0.25">
      <c r="A2350" s="88" t="s">
        <v>7717</v>
      </c>
      <c r="B2350" s="40" t="s">
        <v>634</v>
      </c>
      <c r="C2350" s="82" t="s">
        <v>10958</v>
      </c>
      <c r="D2350" s="82">
        <v>916</v>
      </c>
      <c r="E2350" s="82">
        <v>135</v>
      </c>
      <c r="F2350" s="82">
        <v>26</v>
      </c>
      <c r="G2350" s="82">
        <v>1077</v>
      </c>
      <c r="H2350" s="40" t="s">
        <v>2</v>
      </c>
      <c r="I2350" s="83" t="str">
        <f>IFERROR(VLOOKUP(A2350,'Alíquotas - CADPREV'!$B$2152:$N$4324,8,FALSE),"")</f>
        <v>NÃO</v>
      </c>
      <c r="J2350" s="83" t="str">
        <f>IF(H2350="RPPS",VLOOKUP(A2350,' Legislação Benef - GESCON'!$B$4:$I$2159,3,FALSE),"")</f>
        <v>NÃO</v>
      </c>
      <c r="K2350" s="83" t="str">
        <f>IF(H2350="RPPS",VLOOKUP(A2350,' Legislação Benef - GESCON'!$B$4:$I$2159,6,FALSE),"")</f>
        <v>NÃO</v>
      </c>
      <c r="L2350" s="83" t="str">
        <f>IF(H2350="RPPS",IFERROR(IF(VLOOKUP(A2350,'Suspensão de repasses - GESCON'!$D$3:$J$1048576,7,FALSE)="Validada","SIM","NÃO"),"NÃO"),"")</f>
        <v>NÃO</v>
      </c>
    </row>
    <row r="2351" spans="1:12" s="19" customFormat="1" ht="15" hidden="1" customHeight="1" x14ac:dyDescent="0.25">
      <c r="A2351" s="88" t="s">
        <v>7718</v>
      </c>
      <c r="B2351" s="40" t="s">
        <v>2413</v>
      </c>
      <c r="C2351" s="82" t="s">
        <v>10959</v>
      </c>
      <c r="D2351" s="82"/>
      <c r="E2351" s="82"/>
      <c r="F2351" s="82"/>
      <c r="G2351" s="82"/>
      <c r="H2351" s="40" t="s">
        <v>4</v>
      </c>
      <c r="I2351" s="83" t="str">
        <f>IFERROR(VLOOKUP(A2351,'Alíquotas - CADPREV'!$B$2152:$N$4324,8,FALSE),"")</f>
        <v/>
      </c>
      <c r="J2351" s="83" t="str">
        <f>IF(H2351="RPPS",VLOOKUP(A2351,' Legislação Benef - GESCON'!$B$4:$I$2159,3,FALSE),"")</f>
        <v/>
      </c>
      <c r="K2351" s="83" t="str">
        <f>IF(H2351="RPPS",VLOOKUP(A2351,' Legislação Benef - GESCON'!$B$4:$I$2159,6,FALSE),"")</f>
        <v/>
      </c>
      <c r="L2351" s="83" t="str">
        <f>IF(H2351="RPPS",IFERROR(IF(VLOOKUP(A2351,'Suspensão de repasses - GESCON'!$D$3:$J$1048576,7,FALSE)="Validada","SIM","NÃO"),"NÃO"),"")</f>
        <v/>
      </c>
    </row>
    <row r="2352" spans="1:12" s="19" customFormat="1" ht="15" customHeight="1" x14ac:dyDescent="0.25">
      <c r="A2352" s="88" t="s">
        <v>7719</v>
      </c>
      <c r="B2352" s="40" t="s">
        <v>901</v>
      </c>
      <c r="C2352" s="82" t="s">
        <v>10958</v>
      </c>
      <c r="D2352" s="82">
        <v>237</v>
      </c>
      <c r="E2352" s="82">
        <v>93</v>
      </c>
      <c r="F2352" s="82">
        <v>14</v>
      </c>
      <c r="G2352" s="82">
        <v>344</v>
      </c>
      <c r="H2352" s="40" t="s">
        <v>2</v>
      </c>
      <c r="I2352" s="83" t="str">
        <f>IFERROR(VLOOKUP(A2352,'Alíquotas - CADPREV'!$B$2152:$N$4324,8,FALSE),"")</f>
        <v>NÃO</v>
      </c>
      <c r="J2352" s="83" t="str">
        <f>IF(H2352="RPPS",VLOOKUP(A2352,' Legislação Benef - GESCON'!$B$4:$I$2159,3,FALSE),"")</f>
        <v>NÃO</v>
      </c>
      <c r="K2352" s="83" t="str">
        <f>IF(H2352="RPPS",VLOOKUP(A2352,' Legislação Benef - GESCON'!$B$4:$I$2159,6,FALSE),"")</f>
        <v>NÃO</v>
      </c>
      <c r="L2352" s="83" t="str">
        <f>IF(H2352="RPPS",IFERROR(IF(VLOOKUP(A2352,'Suspensão de repasses - GESCON'!$D$3:$J$1048576,7,FALSE)="Validada","SIM","NÃO"),"NÃO"),"")</f>
        <v>NÃO</v>
      </c>
    </row>
    <row r="2353" spans="1:12" s="19" customFormat="1" ht="15" hidden="1" customHeight="1" x14ac:dyDescent="0.25">
      <c r="A2353" s="88" t="s">
        <v>7720</v>
      </c>
      <c r="B2353" s="40" t="s">
        <v>3601</v>
      </c>
      <c r="C2353" s="82" t="s">
        <v>10959</v>
      </c>
      <c r="D2353" s="82"/>
      <c r="E2353" s="82"/>
      <c r="F2353" s="82"/>
      <c r="G2353" s="82"/>
      <c r="H2353" s="40" t="s">
        <v>4</v>
      </c>
      <c r="I2353" s="83" t="str">
        <f>IFERROR(VLOOKUP(A2353,'Alíquotas - CADPREV'!$B$2152:$N$4324,8,FALSE),"")</f>
        <v/>
      </c>
      <c r="J2353" s="83" t="str">
        <f>IF(H2353="RPPS",VLOOKUP(A2353,' Legislação Benef - GESCON'!$B$4:$I$2159,3,FALSE),"")</f>
        <v/>
      </c>
      <c r="K2353" s="83" t="str">
        <f>IF(H2353="RPPS",VLOOKUP(A2353,' Legislação Benef - GESCON'!$B$4:$I$2159,6,FALSE),"")</f>
        <v/>
      </c>
      <c r="L2353" s="83" t="str">
        <f>IF(H2353="RPPS",IFERROR(IF(VLOOKUP(A2353,'Suspensão de repasses - GESCON'!$D$3:$J$1048576,7,FALSE)="Validada","SIM","NÃO"),"NÃO"),"")</f>
        <v/>
      </c>
    </row>
    <row r="2354" spans="1:12" s="19" customFormat="1" ht="15" customHeight="1" x14ac:dyDescent="0.25">
      <c r="A2354" s="88" t="s">
        <v>7721</v>
      </c>
      <c r="B2354" s="40" t="s">
        <v>4289</v>
      </c>
      <c r="C2354" s="82" t="s">
        <v>10958</v>
      </c>
      <c r="D2354" s="82">
        <v>4869</v>
      </c>
      <c r="E2354" s="82">
        <v>1177</v>
      </c>
      <c r="F2354" s="82">
        <v>252</v>
      </c>
      <c r="G2354" s="82">
        <v>6298</v>
      </c>
      <c r="H2354" s="40" t="s">
        <v>2</v>
      </c>
      <c r="I2354" s="83" t="str">
        <f>IFERROR(VLOOKUP(A2354,'Alíquotas - CADPREV'!$B$2152:$N$4324,8,FALSE),"")</f>
        <v>SIM</v>
      </c>
      <c r="J2354" s="83" t="str">
        <f>IF(H2354="RPPS",VLOOKUP(A2354,' Legislação Benef - GESCON'!$B$4:$I$2159,3,FALSE),"")</f>
        <v>NÃO</v>
      </c>
      <c r="K2354" s="83" t="str">
        <f>IF(H2354="RPPS",VLOOKUP(A2354,' Legislação Benef - GESCON'!$B$4:$I$2159,6,FALSE),"")</f>
        <v>NÃO</v>
      </c>
      <c r="L2354" s="83" t="str">
        <f>IF(H2354="RPPS",IFERROR(IF(VLOOKUP(A2354,'Suspensão de repasses - GESCON'!$D$3:$J$1048576,7,FALSE)="Validada","SIM","NÃO"),"NÃO"),"")</f>
        <v>NÃO</v>
      </c>
    </row>
    <row r="2355" spans="1:12" s="19" customFormat="1" ht="15" customHeight="1" x14ac:dyDescent="0.25">
      <c r="A2355" s="88" t="s">
        <v>7722</v>
      </c>
      <c r="B2355" s="40" t="s">
        <v>4626</v>
      </c>
      <c r="C2355" s="82" t="s">
        <v>10958</v>
      </c>
      <c r="D2355" s="82">
        <v>576</v>
      </c>
      <c r="E2355" s="82">
        <v>124</v>
      </c>
      <c r="F2355" s="82">
        <v>0</v>
      </c>
      <c r="G2355" s="82">
        <v>700</v>
      </c>
      <c r="H2355" s="40" t="s">
        <v>2</v>
      </c>
      <c r="I2355" s="83" t="str">
        <f>IFERROR(VLOOKUP(A2355,'Alíquotas - CADPREV'!$B$2152:$N$4324,8,FALSE),"")</f>
        <v>NÃO</v>
      </c>
      <c r="J2355" s="83" t="str">
        <f>IF(H2355="RPPS",VLOOKUP(A2355,' Legislação Benef - GESCON'!$B$4:$I$2159,3,FALSE),"")</f>
        <v>NÃO</v>
      </c>
      <c r="K2355" s="83" t="str">
        <f>IF(H2355="RPPS",VLOOKUP(A2355,' Legislação Benef - GESCON'!$B$4:$I$2159,6,FALSE),"")</f>
        <v>NÃO</v>
      </c>
      <c r="L2355" s="83" t="str">
        <f>IF(H2355="RPPS",IFERROR(IF(VLOOKUP(A2355,'Suspensão de repasses - GESCON'!$D$3:$J$1048576,7,FALSE)="Validada","SIM","NÃO"),"NÃO"),"")</f>
        <v>NÃO</v>
      </c>
    </row>
    <row r="2356" spans="1:12" s="19" customFormat="1" ht="15" hidden="1" customHeight="1" x14ac:dyDescent="0.25">
      <c r="A2356" s="88" t="s">
        <v>7723</v>
      </c>
      <c r="B2356" s="40" t="s">
        <v>4626</v>
      </c>
      <c r="C2356" s="82" t="s">
        <v>10959</v>
      </c>
      <c r="D2356" s="82"/>
      <c r="E2356" s="82"/>
      <c r="F2356" s="82"/>
      <c r="G2356" s="82"/>
      <c r="H2356" s="40" t="s">
        <v>4</v>
      </c>
      <c r="I2356" s="83" t="str">
        <f>IFERROR(VLOOKUP(A2356,'Alíquotas - CADPREV'!$B$2152:$N$4324,8,FALSE),"")</f>
        <v/>
      </c>
      <c r="J2356" s="83" t="str">
        <f>IF(H2356="RPPS",VLOOKUP(A2356,' Legislação Benef - GESCON'!$B$4:$I$2159,3,FALSE),"")</f>
        <v/>
      </c>
      <c r="K2356" s="83" t="str">
        <f>IF(H2356="RPPS",VLOOKUP(A2356,' Legislação Benef - GESCON'!$B$4:$I$2159,6,FALSE),"")</f>
        <v/>
      </c>
      <c r="L2356" s="83" t="str">
        <f>IF(H2356="RPPS",IFERROR(IF(VLOOKUP(A2356,'Suspensão de repasses - GESCON'!$D$3:$J$1048576,7,FALSE)="Validada","SIM","NÃO"),"NÃO"),"")</f>
        <v/>
      </c>
    </row>
    <row r="2357" spans="1:12" s="19" customFormat="1" ht="15" hidden="1" customHeight="1" x14ac:dyDescent="0.25">
      <c r="A2357" s="88" t="s">
        <v>7724</v>
      </c>
      <c r="B2357" s="40" t="s">
        <v>215</v>
      </c>
      <c r="C2357" s="82" t="s">
        <v>10959</v>
      </c>
      <c r="D2357" s="82"/>
      <c r="E2357" s="82"/>
      <c r="F2357" s="82"/>
      <c r="G2357" s="82"/>
      <c r="H2357" s="40" t="s">
        <v>4</v>
      </c>
      <c r="I2357" s="83" t="str">
        <f>IFERROR(VLOOKUP(A2357,'Alíquotas - CADPREV'!$B$2152:$N$4324,8,FALSE),"")</f>
        <v/>
      </c>
      <c r="J2357" s="83" t="str">
        <f>IF(H2357="RPPS",VLOOKUP(A2357,' Legislação Benef - GESCON'!$B$4:$I$2159,3,FALSE),"")</f>
        <v/>
      </c>
      <c r="K2357" s="83" t="str">
        <f>IF(H2357="RPPS",VLOOKUP(A2357,' Legislação Benef - GESCON'!$B$4:$I$2159,6,FALSE),"")</f>
        <v/>
      </c>
      <c r="L2357" s="83" t="str">
        <f>IF(H2357="RPPS",IFERROR(IF(VLOOKUP(A2357,'Suspensão de repasses - GESCON'!$D$3:$J$1048576,7,FALSE)="Validada","SIM","NÃO"),"NÃO"),"")</f>
        <v/>
      </c>
    </row>
    <row r="2358" spans="1:12" s="19" customFormat="1" ht="15" hidden="1" customHeight="1" x14ac:dyDescent="0.25">
      <c r="A2358" s="88" t="s">
        <v>7725</v>
      </c>
      <c r="B2358" s="40" t="s">
        <v>1356</v>
      </c>
      <c r="C2358" s="82" t="s">
        <v>10959</v>
      </c>
      <c r="D2358" s="82"/>
      <c r="E2358" s="82"/>
      <c r="F2358" s="82"/>
      <c r="G2358" s="82"/>
      <c r="H2358" s="40" t="s">
        <v>4</v>
      </c>
      <c r="I2358" s="83" t="str">
        <f>IFERROR(VLOOKUP(A2358,'Alíquotas - CADPREV'!$B$2152:$N$4324,8,FALSE),"")</f>
        <v/>
      </c>
      <c r="J2358" s="83" t="str">
        <f>IF(H2358="RPPS",VLOOKUP(A2358,' Legislação Benef - GESCON'!$B$4:$I$2159,3,FALSE),"")</f>
        <v/>
      </c>
      <c r="K2358" s="83" t="str">
        <f>IF(H2358="RPPS",VLOOKUP(A2358,' Legislação Benef - GESCON'!$B$4:$I$2159,6,FALSE),"")</f>
        <v/>
      </c>
      <c r="L2358" s="83" t="str">
        <f>IF(H2358="RPPS",IFERROR(IF(VLOOKUP(A2358,'Suspensão de repasses - GESCON'!$D$3:$J$1048576,7,FALSE)="Validada","SIM","NÃO"),"NÃO"),"")</f>
        <v/>
      </c>
    </row>
    <row r="2359" spans="1:12" s="19" customFormat="1" ht="15" hidden="1" customHeight="1" x14ac:dyDescent="0.25">
      <c r="A2359" s="88" t="s">
        <v>7726</v>
      </c>
      <c r="B2359" s="40" t="s">
        <v>215</v>
      </c>
      <c r="C2359" s="82" t="s">
        <v>10959</v>
      </c>
      <c r="D2359" s="82"/>
      <c r="E2359" s="82"/>
      <c r="F2359" s="82"/>
      <c r="G2359" s="82"/>
      <c r="H2359" s="40" t="s">
        <v>4</v>
      </c>
      <c r="I2359" s="83" t="str">
        <f>IFERROR(VLOOKUP(A2359,'Alíquotas - CADPREV'!$B$2152:$N$4324,8,FALSE),"")</f>
        <v/>
      </c>
      <c r="J2359" s="83" t="str">
        <f>IF(H2359="RPPS",VLOOKUP(A2359,' Legislação Benef - GESCON'!$B$4:$I$2159,3,FALSE),"")</f>
        <v/>
      </c>
      <c r="K2359" s="83" t="str">
        <f>IF(H2359="RPPS",VLOOKUP(A2359,' Legislação Benef - GESCON'!$B$4:$I$2159,6,FALSE),"")</f>
        <v/>
      </c>
      <c r="L2359" s="83" t="str">
        <f>IF(H2359="RPPS",IFERROR(IF(VLOOKUP(A2359,'Suspensão de repasses - GESCON'!$D$3:$J$1048576,7,FALSE)="Validada","SIM","NÃO"),"NÃO"),"")</f>
        <v/>
      </c>
    </row>
    <row r="2360" spans="1:12" s="19" customFormat="1" ht="15" customHeight="1" x14ac:dyDescent="0.25">
      <c r="A2360" s="88" t="s">
        <v>7727</v>
      </c>
      <c r="B2360" s="40" t="s">
        <v>3513</v>
      </c>
      <c r="C2360" s="82" t="s">
        <v>10958</v>
      </c>
      <c r="D2360" s="82">
        <v>531</v>
      </c>
      <c r="E2360" s="82">
        <v>212</v>
      </c>
      <c r="F2360" s="82">
        <v>41</v>
      </c>
      <c r="G2360" s="82">
        <v>784</v>
      </c>
      <c r="H2360" s="40" t="s">
        <v>2</v>
      </c>
      <c r="I2360" s="83" t="str">
        <f>IFERROR(VLOOKUP(A2360,'Alíquotas - CADPREV'!$B$2152:$N$4324,8,FALSE),"")</f>
        <v>NÃO</v>
      </c>
      <c r="J2360" s="83" t="str">
        <f>IF(H2360="RPPS",VLOOKUP(A2360,' Legislação Benef - GESCON'!$B$4:$I$2159,3,FALSE),"")</f>
        <v>NÃO</v>
      </c>
      <c r="K2360" s="83" t="str">
        <f>IF(H2360="RPPS",VLOOKUP(A2360,' Legislação Benef - GESCON'!$B$4:$I$2159,6,FALSE),"")</f>
        <v>NÃO</v>
      </c>
      <c r="L2360" s="83" t="str">
        <f>IF(H2360="RPPS",IFERROR(IF(VLOOKUP(A2360,'Suspensão de repasses - GESCON'!$D$3:$J$1048576,7,FALSE)="Validada","SIM","NÃO"),"NÃO"),"")</f>
        <v>NÃO</v>
      </c>
    </row>
    <row r="2361" spans="1:12" s="19" customFormat="1" ht="15" hidden="1" customHeight="1" x14ac:dyDescent="0.25">
      <c r="A2361" s="88" t="s">
        <v>7728</v>
      </c>
      <c r="B2361" s="40" t="s">
        <v>215</v>
      </c>
      <c r="C2361" s="82" t="s">
        <v>10959</v>
      </c>
      <c r="D2361" s="82"/>
      <c r="E2361" s="82"/>
      <c r="F2361" s="82"/>
      <c r="G2361" s="82"/>
      <c r="H2361" s="40" t="s">
        <v>4</v>
      </c>
      <c r="I2361" s="83" t="str">
        <f>IFERROR(VLOOKUP(A2361,'Alíquotas - CADPREV'!$B$2152:$N$4324,8,FALSE),"")</f>
        <v/>
      </c>
      <c r="J2361" s="83" t="str">
        <f>IF(H2361="RPPS",VLOOKUP(A2361,' Legislação Benef - GESCON'!$B$4:$I$2159,3,FALSE),"")</f>
        <v/>
      </c>
      <c r="K2361" s="83" t="str">
        <f>IF(H2361="RPPS",VLOOKUP(A2361,' Legislação Benef - GESCON'!$B$4:$I$2159,6,FALSE),"")</f>
        <v/>
      </c>
      <c r="L2361" s="83" t="str">
        <f>IF(H2361="RPPS",IFERROR(IF(VLOOKUP(A2361,'Suspensão de repasses - GESCON'!$D$3:$J$1048576,7,FALSE)="Validada","SIM","NÃO"),"NÃO"),"")</f>
        <v/>
      </c>
    </row>
    <row r="2362" spans="1:12" s="19" customFormat="1" ht="15" customHeight="1" x14ac:dyDescent="0.25">
      <c r="A2362" s="88" t="s">
        <v>7729</v>
      </c>
      <c r="B2362" s="40" t="s">
        <v>1356</v>
      </c>
      <c r="C2362" s="82" t="s">
        <v>10958</v>
      </c>
      <c r="D2362" s="82">
        <v>944</v>
      </c>
      <c r="E2362" s="82">
        <v>173</v>
      </c>
      <c r="F2362" s="82">
        <v>38</v>
      </c>
      <c r="G2362" s="82">
        <v>1155</v>
      </c>
      <c r="H2362" s="40" t="s">
        <v>2</v>
      </c>
      <c r="I2362" s="83" t="str">
        <f>IFERROR(VLOOKUP(A2362,'Alíquotas - CADPREV'!$B$2152:$N$4324,8,FALSE),"")</f>
        <v>NÃO</v>
      </c>
      <c r="J2362" s="83" t="str">
        <f>IF(H2362="RPPS",VLOOKUP(A2362,' Legislação Benef - GESCON'!$B$4:$I$2159,3,FALSE),"")</f>
        <v>NÃO</v>
      </c>
      <c r="K2362" s="83" t="str">
        <f>IF(H2362="RPPS",VLOOKUP(A2362,' Legislação Benef - GESCON'!$B$4:$I$2159,6,FALSE),"")</f>
        <v>NÃO</v>
      </c>
      <c r="L2362" s="83" t="str">
        <f>IF(H2362="RPPS",IFERROR(IF(VLOOKUP(A2362,'Suspensão de repasses - GESCON'!$D$3:$J$1048576,7,FALSE)="Validada","SIM","NÃO"),"NÃO"),"")</f>
        <v>SIM</v>
      </c>
    </row>
    <row r="2363" spans="1:12" s="19" customFormat="1" ht="15" hidden="1" customHeight="1" x14ac:dyDescent="0.25">
      <c r="A2363" s="88" t="s">
        <v>7730</v>
      </c>
      <c r="B2363" s="40" t="s">
        <v>133</v>
      </c>
      <c r="C2363" s="82" t="s">
        <v>10959</v>
      </c>
      <c r="D2363" s="82"/>
      <c r="E2363" s="82"/>
      <c r="F2363" s="82"/>
      <c r="G2363" s="82"/>
      <c r="H2363" s="40" t="s">
        <v>4</v>
      </c>
      <c r="I2363" s="83" t="str">
        <f>IFERROR(VLOOKUP(A2363,'Alíquotas - CADPREV'!$B$2152:$N$4324,8,FALSE),"")</f>
        <v/>
      </c>
      <c r="J2363" s="83" t="str">
        <f>IF(H2363="RPPS",VLOOKUP(A2363,' Legislação Benef - GESCON'!$B$4:$I$2159,3,FALSE),"")</f>
        <v/>
      </c>
      <c r="K2363" s="83" t="str">
        <f>IF(H2363="RPPS",VLOOKUP(A2363,' Legislação Benef - GESCON'!$B$4:$I$2159,6,FALSE),"")</f>
        <v/>
      </c>
      <c r="L2363" s="83" t="str">
        <f>IF(H2363="RPPS",IFERROR(IF(VLOOKUP(A2363,'Suspensão de repasses - GESCON'!$D$3:$J$1048576,7,FALSE)="Validada","SIM","NÃO"),"NÃO"),"")</f>
        <v/>
      </c>
    </row>
    <row r="2364" spans="1:12" s="19" customFormat="1" ht="15" hidden="1" customHeight="1" x14ac:dyDescent="0.25">
      <c r="A2364" s="88" t="s">
        <v>7731</v>
      </c>
      <c r="B2364" s="40" t="s">
        <v>1356</v>
      </c>
      <c r="C2364" s="82" t="s">
        <v>10959</v>
      </c>
      <c r="D2364" s="82"/>
      <c r="E2364" s="82"/>
      <c r="F2364" s="82"/>
      <c r="G2364" s="82"/>
      <c r="H2364" s="40" t="s">
        <v>4</v>
      </c>
      <c r="I2364" s="83" t="str">
        <f>IFERROR(VLOOKUP(A2364,'Alíquotas - CADPREV'!$B$2152:$N$4324,8,FALSE),"")</f>
        <v/>
      </c>
      <c r="J2364" s="83" t="str">
        <f>IF(H2364="RPPS",VLOOKUP(A2364,' Legislação Benef - GESCON'!$B$4:$I$2159,3,FALSE),"")</f>
        <v/>
      </c>
      <c r="K2364" s="83" t="str">
        <f>IF(H2364="RPPS",VLOOKUP(A2364,' Legislação Benef - GESCON'!$B$4:$I$2159,6,FALSE),"")</f>
        <v/>
      </c>
      <c r="L2364" s="83" t="str">
        <f>IF(H2364="RPPS",IFERROR(IF(VLOOKUP(A2364,'Suspensão de repasses - GESCON'!$D$3:$J$1048576,7,FALSE)="Validada","SIM","NÃO"),"NÃO"),"")</f>
        <v/>
      </c>
    </row>
    <row r="2365" spans="1:12" s="19" customFormat="1" ht="15" hidden="1" customHeight="1" x14ac:dyDescent="0.25">
      <c r="A2365" s="88" t="s">
        <v>7732</v>
      </c>
      <c r="B2365" s="40" t="s">
        <v>215</v>
      </c>
      <c r="C2365" s="82" t="s">
        <v>10959</v>
      </c>
      <c r="D2365" s="82"/>
      <c r="E2365" s="82"/>
      <c r="F2365" s="82"/>
      <c r="G2365" s="82"/>
      <c r="H2365" s="40" t="s">
        <v>4</v>
      </c>
      <c r="I2365" s="83" t="str">
        <f>IFERROR(VLOOKUP(A2365,'Alíquotas - CADPREV'!$B$2152:$N$4324,8,FALSE),"")</f>
        <v/>
      </c>
      <c r="J2365" s="83" t="str">
        <f>IF(H2365="RPPS",VLOOKUP(A2365,' Legislação Benef - GESCON'!$B$4:$I$2159,3,FALSE),"")</f>
        <v/>
      </c>
      <c r="K2365" s="83" t="str">
        <f>IF(H2365="RPPS",VLOOKUP(A2365,' Legislação Benef - GESCON'!$B$4:$I$2159,6,FALSE),"")</f>
        <v/>
      </c>
      <c r="L2365" s="83" t="str">
        <f>IF(H2365="RPPS",IFERROR(IF(VLOOKUP(A2365,'Suspensão de repasses - GESCON'!$D$3:$J$1048576,7,FALSE)="Validada","SIM","NÃO"),"NÃO"),"")</f>
        <v/>
      </c>
    </row>
    <row r="2366" spans="1:12" s="19" customFormat="1" ht="15" hidden="1" customHeight="1" x14ac:dyDescent="0.25">
      <c r="A2366" s="88" t="s">
        <v>7733</v>
      </c>
      <c r="B2366" s="40" t="s">
        <v>1356</v>
      </c>
      <c r="C2366" s="82" t="s">
        <v>10959</v>
      </c>
      <c r="D2366" s="82"/>
      <c r="E2366" s="82"/>
      <c r="F2366" s="82"/>
      <c r="G2366" s="82"/>
      <c r="H2366" s="40" t="s">
        <v>4</v>
      </c>
      <c r="I2366" s="83" t="str">
        <f>IFERROR(VLOOKUP(A2366,'Alíquotas - CADPREV'!$B$2152:$N$4324,8,FALSE),"")</f>
        <v/>
      </c>
      <c r="J2366" s="83" t="str">
        <f>IF(H2366="RPPS",VLOOKUP(A2366,' Legislação Benef - GESCON'!$B$4:$I$2159,3,FALSE),"")</f>
        <v/>
      </c>
      <c r="K2366" s="83" t="str">
        <f>IF(H2366="RPPS",VLOOKUP(A2366,' Legislação Benef - GESCON'!$B$4:$I$2159,6,FALSE),"")</f>
        <v/>
      </c>
      <c r="L2366" s="83" t="str">
        <f>IF(H2366="RPPS",IFERROR(IF(VLOOKUP(A2366,'Suspensão de repasses - GESCON'!$D$3:$J$1048576,7,FALSE)="Validada","SIM","NÃO"),"NÃO"),"")</f>
        <v/>
      </c>
    </row>
    <row r="2367" spans="1:12" s="19" customFormat="1" ht="15" hidden="1" customHeight="1" x14ac:dyDescent="0.25">
      <c r="A2367" s="88" t="s">
        <v>7734</v>
      </c>
      <c r="B2367" s="40" t="s">
        <v>3143</v>
      </c>
      <c r="C2367" s="82" t="s">
        <v>10959</v>
      </c>
      <c r="D2367" s="82"/>
      <c r="E2367" s="82"/>
      <c r="F2367" s="82"/>
      <c r="G2367" s="82"/>
      <c r="H2367" s="40" t="s">
        <v>4</v>
      </c>
      <c r="I2367" s="83" t="str">
        <f>IFERROR(VLOOKUP(A2367,'Alíquotas - CADPREV'!$B$2152:$N$4324,8,FALSE),"")</f>
        <v/>
      </c>
      <c r="J2367" s="83" t="str">
        <f>IF(H2367="RPPS",VLOOKUP(A2367,' Legislação Benef - GESCON'!$B$4:$I$2159,3,FALSE),"")</f>
        <v/>
      </c>
      <c r="K2367" s="83" t="str">
        <f>IF(H2367="RPPS",VLOOKUP(A2367,' Legislação Benef - GESCON'!$B$4:$I$2159,6,FALSE),"")</f>
        <v/>
      </c>
      <c r="L2367" s="83" t="str">
        <f>IF(H2367="RPPS",IFERROR(IF(VLOOKUP(A2367,'Suspensão de repasses - GESCON'!$D$3:$J$1048576,7,FALSE)="Validada","SIM","NÃO"),"NÃO"),"")</f>
        <v/>
      </c>
    </row>
    <row r="2368" spans="1:12" s="19" customFormat="1" ht="15" hidden="1" customHeight="1" x14ac:dyDescent="0.25">
      <c r="A2368" s="88" t="s">
        <v>7735</v>
      </c>
      <c r="B2368" s="40" t="s">
        <v>215</v>
      </c>
      <c r="C2368" s="82" t="s">
        <v>10959</v>
      </c>
      <c r="D2368" s="82"/>
      <c r="E2368" s="82"/>
      <c r="F2368" s="82"/>
      <c r="G2368" s="82"/>
      <c r="H2368" s="40" t="s">
        <v>4</v>
      </c>
      <c r="I2368" s="83" t="str">
        <f>IFERROR(VLOOKUP(A2368,'Alíquotas - CADPREV'!$B$2152:$N$4324,8,FALSE),"")</f>
        <v/>
      </c>
      <c r="J2368" s="83" t="str">
        <f>IF(H2368="RPPS",VLOOKUP(A2368,' Legislação Benef - GESCON'!$B$4:$I$2159,3,FALSE),"")</f>
        <v/>
      </c>
      <c r="K2368" s="83" t="str">
        <f>IF(H2368="RPPS",VLOOKUP(A2368,' Legislação Benef - GESCON'!$B$4:$I$2159,6,FALSE),"")</f>
        <v/>
      </c>
      <c r="L2368" s="83" t="str">
        <f>IF(H2368="RPPS",IFERROR(IF(VLOOKUP(A2368,'Suspensão de repasses - GESCON'!$D$3:$J$1048576,7,FALSE)="Validada","SIM","NÃO"),"NÃO"),"")</f>
        <v/>
      </c>
    </row>
    <row r="2369" spans="1:12" s="19" customFormat="1" ht="15" customHeight="1" x14ac:dyDescent="0.25">
      <c r="A2369" s="88" t="s">
        <v>7736</v>
      </c>
      <c r="B2369" s="40" t="s">
        <v>2758</v>
      </c>
      <c r="C2369" s="82" t="s">
        <v>10958</v>
      </c>
      <c r="D2369" s="82">
        <v>484</v>
      </c>
      <c r="E2369" s="82">
        <v>241</v>
      </c>
      <c r="F2369" s="82">
        <v>60</v>
      </c>
      <c r="G2369" s="82">
        <v>785</v>
      </c>
      <c r="H2369" s="40" t="s">
        <v>2</v>
      </c>
      <c r="I2369" s="83" t="str">
        <f>IFERROR(VLOOKUP(A2369,'Alíquotas - CADPREV'!$B$2152:$N$4324,8,FALSE),"")</f>
        <v>NÃO</v>
      </c>
      <c r="J2369" s="83" t="str">
        <f>IF(H2369="RPPS",VLOOKUP(A2369,' Legislação Benef - GESCON'!$B$4:$I$2159,3,FALSE),"")</f>
        <v>NÃO</v>
      </c>
      <c r="K2369" s="83" t="str">
        <f>IF(H2369="RPPS",VLOOKUP(A2369,' Legislação Benef - GESCON'!$B$4:$I$2159,6,FALSE),"")</f>
        <v>NÃO</v>
      </c>
      <c r="L2369" s="83" t="str">
        <f>IF(H2369="RPPS",IFERROR(IF(VLOOKUP(A2369,'Suspensão de repasses - GESCON'!$D$3:$J$1048576,7,FALSE)="Validada","SIM","NÃO"),"NÃO"),"")</f>
        <v>NÃO</v>
      </c>
    </row>
    <row r="2370" spans="1:12" s="19" customFormat="1" ht="15" hidden="1" customHeight="1" x14ac:dyDescent="0.25">
      <c r="A2370" s="88" t="s">
        <v>7737</v>
      </c>
      <c r="B2370" s="40" t="s">
        <v>3143</v>
      </c>
      <c r="C2370" s="82" t="s">
        <v>10959</v>
      </c>
      <c r="D2370" s="82"/>
      <c r="E2370" s="82"/>
      <c r="F2370" s="82"/>
      <c r="G2370" s="82"/>
      <c r="H2370" s="40" t="s">
        <v>4</v>
      </c>
      <c r="I2370" s="83" t="str">
        <f>IFERROR(VLOOKUP(A2370,'Alíquotas - CADPREV'!$B$2152:$N$4324,8,FALSE),"")</f>
        <v/>
      </c>
      <c r="J2370" s="83" t="str">
        <f>IF(H2370="RPPS",VLOOKUP(A2370,' Legislação Benef - GESCON'!$B$4:$I$2159,3,FALSE),"")</f>
        <v/>
      </c>
      <c r="K2370" s="83" t="str">
        <f>IF(H2370="RPPS",VLOOKUP(A2370,' Legislação Benef - GESCON'!$B$4:$I$2159,6,FALSE),"")</f>
        <v/>
      </c>
      <c r="L2370" s="83" t="str">
        <f>IF(H2370="RPPS",IFERROR(IF(VLOOKUP(A2370,'Suspensão de repasses - GESCON'!$D$3:$J$1048576,7,FALSE)="Validada","SIM","NÃO"),"NÃO"),"")</f>
        <v/>
      </c>
    </row>
    <row r="2371" spans="1:12" s="19" customFormat="1" ht="15" hidden="1" customHeight="1" x14ac:dyDescent="0.25">
      <c r="A2371" s="88" t="s">
        <v>7738</v>
      </c>
      <c r="B2371" s="40" t="s">
        <v>1356</v>
      </c>
      <c r="C2371" s="82" t="s">
        <v>10959</v>
      </c>
      <c r="D2371" s="82"/>
      <c r="E2371" s="82"/>
      <c r="F2371" s="82"/>
      <c r="G2371" s="82"/>
      <c r="H2371" s="40" t="s">
        <v>4</v>
      </c>
      <c r="I2371" s="83" t="str">
        <f>IFERROR(VLOOKUP(A2371,'Alíquotas - CADPREV'!$B$2152:$N$4324,8,FALSE),"")</f>
        <v/>
      </c>
      <c r="J2371" s="83" t="str">
        <f>IF(H2371="RPPS",VLOOKUP(A2371,' Legislação Benef - GESCON'!$B$4:$I$2159,3,FALSE),"")</f>
        <v/>
      </c>
      <c r="K2371" s="83" t="str">
        <f>IF(H2371="RPPS",VLOOKUP(A2371,' Legislação Benef - GESCON'!$B$4:$I$2159,6,FALSE),"")</f>
        <v/>
      </c>
      <c r="L2371" s="83" t="str">
        <f>IF(H2371="RPPS",IFERROR(IF(VLOOKUP(A2371,'Suspensão de repasses - GESCON'!$D$3:$J$1048576,7,FALSE)="Validada","SIM","NÃO"),"NÃO"),"")</f>
        <v/>
      </c>
    </row>
    <row r="2372" spans="1:12" s="19" customFormat="1" ht="15" hidden="1" customHeight="1" x14ac:dyDescent="0.25">
      <c r="A2372" s="88" t="s">
        <v>7739</v>
      </c>
      <c r="B2372" s="40" t="s">
        <v>1356</v>
      </c>
      <c r="C2372" s="82" t="s">
        <v>10959</v>
      </c>
      <c r="D2372" s="82"/>
      <c r="E2372" s="82"/>
      <c r="F2372" s="82"/>
      <c r="G2372" s="82"/>
      <c r="H2372" s="40" t="s">
        <v>4</v>
      </c>
      <c r="I2372" s="83" t="str">
        <f>IFERROR(VLOOKUP(A2372,'Alíquotas - CADPREV'!$B$2152:$N$4324,8,FALSE),"")</f>
        <v/>
      </c>
      <c r="J2372" s="83" t="str">
        <f>IF(H2372="RPPS",VLOOKUP(A2372,' Legislação Benef - GESCON'!$B$4:$I$2159,3,FALSE),"")</f>
        <v/>
      </c>
      <c r="K2372" s="83" t="str">
        <f>IF(H2372="RPPS",VLOOKUP(A2372,' Legislação Benef - GESCON'!$B$4:$I$2159,6,FALSE),"")</f>
        <v/>
      </c>
      <c r="L2372" s="83" t="str">
        <f>IF(H2372="RPPS",IFERROR(IF(VLOOKUP(A2372,'Suspensão de repasses - GESCON'!$D$3:$J$1048576,7,FALSE)="Validada","SIM","NÃO"),"NÃO"),"")</f>
        <v/>
      </c>
    </row>
    <row r="2373" spans="1:12" s="19" customFormat="1" ht="15" customHeight="1" x14ac:dyDescent="0.25">
      <c r="A2373" s="88" t="s">
        <v>7740</v>
      </c>
      <c r="B2373" s="40" t="s">
        <v>1356</v>
      </c>
      <c r="C2373" s="82" t="s">
        <v>10958</v>
      </c>
      <c r="D2373" s="82"/>
      <c r="E2373" s="82"/>
      <c r="F2373" s="82"/>
      <c r="G2373" s="82"/>
      <c r="H2373" s="40" t="s">
        <v>2</v>
      </c>
      <c r="I2373" s="83" t="str">
        <f>IFERROR(VLOOKUP(A2373,'Alíquotas - CADPREV'!$B$2152:$N$4324,8,FALSE),"")</f>
        <v>NÃO</v>
      </c>
      <c r="J2373" s="83" t="str">
        <f>IF(H2373="RPPS",VLOOKUP(A2373,' Legislação Benef - GESCON'!$B$4:$I$2159,3,FALSE),"")</f>
        <v>NÃO</v>
      </c>
      <c r="K2373" s="83" t="str">
        <f>IF(H2373="RPPS",VLOOKUP(A2373,' Legislação Benef - GESCON'!$B$4:$I$2159,6,FALSE),"")</f>
        <v>NÃO</v>
      </c>
      <c r="L2373" s="83" t="str">
        <f>IF(H2373="RPPS",IFERROR(IF(VLOOKUP(A2373,'Suspensão de repasses - GESCON'!$D$3:$J$1048576,7,FALSE)="Validada","SIM","NÃO"),"NÃO"),"")</f>
        <v>NÃO</v>
      </c>
    </row>
    <row r="2374" spans="1:12" s="19" customFormat="1" ht="15" hidden="1" customHeight="1" x14ac:dyDescent="0.25">
      <c r="A2374" s="88" t="s">
        <v>7741</v>
      </c>
      <c r="B2374" s="40" t="s">
        <v>215</v>
      </c>
      <c r="C2374" s="82" t="s">
        <v>10959</v>
      </c>
      <c r="D2374" s="82"/>
      <c r="E2374" s="82"/>
      <c r="F2374" s="82"/>
      <c r="G2374" s="82"/>
      <c r="H2374" s="40" t="s">
        <v>4</v>
      </c>
      <c r="I2374" s="83" t="str">
        <f>IFERROR(VLOOKUP(A2374,'Alíquotas - CADPREV'!$B$2152:$N$4324,8,FALSE),"")</f>
        <v/>
      </c>
      <c r="J2374" s="83" t="str">
        <f>IF(H2374="RPPS",VLOOKUP(A2374,' Legislação Benef - GESCON'!$B$4:$I$2159,3,FALSE),"")</f>
        <v/>
      </c>
      <c r="K2374" s="83" t="str">
        <f>IF(H2374="RPPS",VLOOKUP(A2374,' Legislação Benef - GESCON'!$B$4:$I$2159,6,FALSE),"")</f>
        <v/>
      </c>
      <c r="L2374" s="83" t="str">
        <f>IF(H2374="RPPS",IFERROR(IF(VLOOKUP(A2374,'Suspensão de repasses - GESCON'!$D$3:$J$1048576,7,FALSE)="Validada","SIM","NÃO"),"NÃO"),"")</f>
        <v/>
      </c>
    </row>
    <row r="2375" spans="1:12" s="19" customFormat="1" ht="15" customHeight="1" x14ac:dyDescent="0.25">
      <c r="A2375" s="88" t="s">
        <v>7742</v>
      </c>
      <c r="B2375" s="40" t="s">
        <v>4626</v>
      </c>
      <c r="C2375" s="82" t="s">
        <v>10958</v>
      </c>
      <c r="D2375" s="82">
        <v>3465</v>
      </c>
      <c r="E2375" s="82">
        <v>425</v>
      </c>
      <c r="F2375" s="82">
        <v>100</v>
      </c>
      <c r="G2375" s="82">
        <v>3990</v>
      </c>
      <c r="H2375" s="40" t="s">
        <v>2</v>
      </c>
      <c r="I2375" s="83" t="str">
        <f>IFERROR(VLOOKUP(A2375,'Alíquotas - CADPREV'!$B$2152:$N$4324,8,FALSE),"")</f>
        <v>NÃO</v>
      </c>
      <c r="J2375" s="83" t="str">
        <f>IF(H2375="RPPS",VLOOKUP(A2375,' Legislação Benef - GESCON'!$B$4:$I$2159,3,FALSE),"")</f>
        <v>NÃO</v>
      </c>
      <c r="K2375" s="83" t="str">
        <f>IF(H2375="RPPS",VLOOKUP(A2375,' Legislação Benef - GESCON'!$B$4:$I$2159,6,FALSE),"")</f>
        <v>NÃO</v>
      </c>
      <c r="L2375" s="83" t="str">
        <f>IF(H2375="RPPS",IFERROR(IF(VLOOKUP(A2375,'Suspensão de repasses - GESCON'!$D$3:$J$1048576,7,FALSE)="Validada","SIM","NÃO"),"NÃO"),"")</f>
        <v>NÃO</v>
      </c>
    </row>
    <row r="2376" spans="1:12" s="19" customFormat="1" ht="15" hidden="1" customHeight="1" x14ac:dyDescent="0.25">
      <c r="A2376" s="88" t="s">
        <v>7743</v>
      </c>
      <c r="B2376" s="40" t="s">
        <v>1356</v>
      </c>
      <c r="C2376" s="82" t="s">
        <v>10959</v>
      </c>
      <c r="D2376" s="82"/>
      <c r="E2376" s="82"/>
      <c r="F2376" s="82"/>
      <c r="G2376" s="82"/>
      <c r="H2376" s="40" t="s">
        <v>4</v>
      </c>
      <c r="I2376" s="83" t="str">
        <f>IFERROR(VLOOKUP(A2376,'Alíquotas - CADPREV'!$B$2152:$N$4324,8,FALSE),"")</f>
        <v/>
      </c>
      <c r="J2376" s="83" t="str">
        <f>IF(H2376="RPPS",VLOOKUP(A2376,' Legislação Benef - GESCON'!$B$4:$I$2159,3,FALSE),"")</f>
        <v/>
      </c>
      <c r="K2376" s="83" t="str">
        <f>IF(H2376="RPPS",VLOOKUP(A2376,' Legislação Benef - GESCON'!$B$4:$I$2159,6,FALSE),"")</f>
        <v/>
      </c>
      <c r="L2376" s="83" t="str">
        <f>IF(H2376="RPPS",IFERROR(IF(VLOOKUP(A2376,'Suspensão de repasses - GESCON'!$D$3:$J$1048576,7,FALSE)="Validada","SIM","NÃO"),"NÃO"),"")</f>
        <v/>
      </c>
    </row>
    <row r="2377" spans="1:12" s="19" customFormat="1" ht="15" hidden="1" customHeight="1" x14ac:dyDescent="0.25">
      <c r="A2377" s="88" t="s">
        <v>7744</v>
      </c>
      <c r="B2377" s="40" t="s">
        <v>2274</v>
      </c>
      <c r="C2377" s="82" t="s">
        <v>10959</v>
      </c>
      <c r="D2377" s="82"/>
      <c r="E2377" s="82"/>
      <c r="F2377" s="82"/>
      <c r="G2377" s="82"/>
      <c r="H2377" s="40" t="s">
        <v>4</v>
      </c>
      <c r="I2377" s="83" t="str">
        <f>IFERROR(VLOOKUP(A2377,'Alíquotas - CADPREV'!$B$2152:$N$4324,8,FALSE),"")</f>
        <v/>
      </c>
      <c r="J2377" s="83" t="str">
        <f>IF(H2377="RPPS",VLOOKUP(A2377,' Legislação Benef - GESCON'!$B$4:$I$2159,3,FALSE),"")</f>
        <v/>
      </c>
      <c r="K2377" s="83" t="str">
        <f>IF(H2377="RPPS",VLOOKUP(A2377,' Legislação Benef - GESCON'!$B$4:$I$2159,6,FALSE),"")</f>
        <v/>
      </c>
      <c r="L2377" s="83" t="str">
        <f>IF(H2377="RPPS",IFERROR(IF(VLOOKUP(A2377,'Suspensão de repasses - GESCON'!$D$3:$J$1048576,7,FALSE)="Validada","SIM","NÃO"),"NÃO"),"")</f>
        <v/>
      </c>
    </row>
    <row r="2378" spans="1:12" s="19" customFormat="1" ht="15" hidden="1" customHeight="1" x14ac:dyDescent="0.25">
      <c r="A2378" s="88" t="s">
        <v>7745</v>
      </c>
      <c r="B2378" s="40" t="s">
        <v>215</v>
      </c>
      <c r="C2378" s="82" t="s">
        <v>10959</v>
      </c>
      <c r="D2378" s="82"/>
      <c r="E2378" s="82"/>
      <c r="F2378" s="82"/>
      <c r="G2378" s="82"/>
      <c r="H2378" s="40" t="s">
        <v>4</v>
      </c>
      <c r="I2378" s="83" t="str">
        <f>IFERROR(VLOOKUP(A2378,'Alíquotas - CADPREV'!$B$2152:$N$4324,8,FALSE),"")</f>
        <v/>
      </c>
      <c r="J2378" s="83" t="str">
        <f>IF(H2378="RPPS",VLOOKUP(A2378,' Legislação Benef - GESCON'!$B$4:$I$2159,3,FALSE),"")</f>
        <v/>
      </c>
      <c r="K2378" s="83" t="str">
        <f>IF(H2378="RPPS",VLOOKUP(A2378,' Legislação Benef - GESCON'!$B$4:$I$2159,6,FALSE),"")</f>
        <v/>
      </c>
      <c r="L2378" s="83" t="str">
        <f>IF(H2378="RPPS",IFERROR(IF(VLOOKUP(A2378,'Suspensão de repasses - GESCON'!$D$3:$J$1048576,7,FALSE)="Validada","SIM","NÃO"),"NÃO"),"")</f>
        <v/>
      </c>
    </row>
    <row r="2379" spans="1:12" s="19" customFormat="1" ht="15" hidden="1" customHeight="1" x14ac:dyDescent="0.25">
      <c r="A2379" s="88" t="s">
        <v>7746</v>
      </c>
      <c r="B2379" s="40" t="s">
        <v>1356</v>
      </c>
      <c r="C2379" s="82" t="s">
        <v>10959</v>
      </c>
      <c r="D2379" s="82"/>
      <c r="E2379" s="82"/>
      <c r="F2379" s="82"/>
      <c r="G2379" s="82"/>
      <c r="H2379" s="40" t="s">
        <v>4</v>
      </c>
      <c r="I2379" s="83" t="str">
        <f>IFERROR(VLOOKUP(A2379,'Alíquotas - CADPREV'!$B$2152:$N$4324,8,FALSE),"")</f>
        <v/>
      </c>
      <c r="J2379" s="83" t="str">
        <f>IF(H2379="RPPS",VLOOKUP(A2379,' Legislação Benef - GESCON'!$B$4:$I$2159,3,FALSE),"")</f>
        <v/>
      </c>
      <c r="K2379" s="83" t="str">
        <f>IF(H2379="RPPS",VLOOKUP(A2379,' Legislação Benef - GESCON'!$B$4:$I$2159,6,FALSE),"")</f>
        <v/>
      </c>
      <c r="L2379" s="83" t="str">
        <f>IF(H2379="RPPS",IFERROR(IF(VLOOKUP(A2379,'Suspensão de repasses - GESCON'!$D$3:$J$1048576,7,FALSE)="Validada","SIM","NÃO"),"NÃO"),"")</f>
        <v/>
      </c>
    </row>
    <row r="2380" spans="1:12" s="19" customFormat="1" ht="15" hidden="1" customHeight="1" x14ac:dyDescent="0.25">
      <c r="A2380" s="88" t="s">
        <v>7747</v>
      </c>
      <c r="B2380" s="40" t="s">
        <v>1356</v>
      </c>
      <c r="C2380" s="82" t="s">
        <v>10959</v>
      </c>
      <c r="D2380" s="82"/>
      <c r="E2380" s="82"/>
      <c r="F2380" s="82"/>
      <c r="G2380" s="82"/>
      <c r="H2380" s="40" t="s">
        <v>4</v>
      </c>
      <c r="I2380" s="83" t="str">
        <f>IFERROR(VLOOKUP(A2380,'Alíquotas - CADPREV'!$B$2152:$N$4324,8,FALSE),"")</f>
        <v/>
      </c>
      <c r="J2380" s="83" t="str">
        <f>IF(H2380="RPPS",VLOOKUP(A2380,' Legislação Benef - GESCON'!$B$4:$I$2159,3,FALSE),"")</f>
        <v/>
      </c>
      <c r="K2380" s="83" t="str">
        <f>IF(H2380="RPPS",VLOOKUP(A2380,' Legislação Benef - GESCON'!$B$4:$I$2159,6,FALSE),"")</f>
        <v/>
      </c>
      <c r="L2380" s="83" t="str">
        <f>IF(H2380="RPPS",IFERROR(IF(VLOOKUP(A2380,'Suspensão de repasses - GESCON'!$D$3:$J$1048576,7,FALSE)="Validada","SIM","NÃO"),"NÃO"),"")</f>
        <v/>
      </c>
    </row>
    <row r="2381" spans="1:12" s="19" customFormat="1" ht="15" hidden="1" customHeight="1" x14ac:dyDescent="0.25">
      <c r="A2381" s="88" t="s">
        <v>7748</v>
      </c>
      <c r="B2381" s="40" t="s">
        <v>4626</v>
      </c>
      <c r="C2381" s="82" t="s">
        <v>10959</v>
      </c>
      <c r="D2381" s="82"/>
      <c r="E2381" s="82"/>
      <c r="F2381" s="82"/>
      <c r="G2381" s="82"/>
      <c r="H2381" s="40" t="s">
        <v>4</v>
      </c>
      <c r="I2381" s="83" t="str">
        <f>IFERROR(VLOOKUP(A2381,'Alíquotas - CADPREV'!$B$2152:$N$4324,8,FALSE),"")</f>
        <v/>
      </c>
      <c r="J2381" s="83" t="str">
        <f>IF(H2381="RPPS",VLOOKUP(A2381,' Legislação Benef - GESCON'!$B$4:$I$2159,3,FALSE),"")</f>
        <v/>
      </c>
      <c r="K2381" s="83" t="str">
        <f>IF(H2381="RPPS",VLOOKUP(A2381,' Legislação Benef - GESCON'!$B$4:$I$2159,6,FALSE),"")</f>
        <v/>
      </c>
      <c r="L2381" s="83" t="str">
        <f>IF(H2381="RPPS",IFERROR(IF(VLOOKUP(A2381,'Suspensão de repasses - GESCON'!$D$3:$J$1048576,7,FALSE)="Validada","SIM","NÃO"),"NÃO"),"")</f>
        <v/>
      </c>
    </row>
    <row r="2382" spans="1:12" s="19" customFormat="1" ht="15" customHeight="1" x14ac:dyDescent="0.25">
      <c r="A2382" s="88" t="s">
        <v>7749</v>
      </c>
      <c r="B2382" s="40" t="s">
        <v>3513</v>
      </c>
      <c r="C2382" s="82" t="s">
        <v>10958</v>
      </c>
      <c r="D2382" s="82">
        <v>639</v>
      </c>
      <c r="E2382" s="82">
        <v>0</v>
      </c>
      <c r="F2382" s="82">
        <v>2</v>
      </c>
      <c r="G2382" s="82">
        <v>641</v>
      </c>
      <c r="H2382" s="40" t="s">
        <v>2</v>
      </c>
      <c r="I2382" s="83" t="str">
        <f>IFERROR(VLOOKUP(A2382,'Alíquotas - CADPREV'!$B$2152:$N$4324,8,FALSE),"")</f>
        <v>NÃO</v>
      </c>
      <c r="J2382" s="83" t="str">
        <f>IF(H2382="RPPS",VLOOKUP(A2382,' Legislação Benef - GESCON'!$B$4:$I$2159,3,FALSE),"")</f>
        <v>NÃO</v>
      </c>
      <c r="K2382" s="83" t="str">
        <f>IF(H2382="RPPS",VLOOKUP(A2382,' Legislação Benef - GESCON'!$B$4:$I$2159,6,FALSE),"")</f>
        <v>NÃO</v>
      </c>
      <c r="L2382" s="83" t="str">
        <f>IF(H2382="RPPS",IFERROR(IF(VLOOKUP(A2382,'Suspensão de repasses - GESCON'!$D$3:$J$1048576,7,FALSE)="Validada","SIM","NÃO"),"NÃO"),"")</f>
        <v>NÃO</v>
      </c>
    </row>
    <row r="2383" spans="1:12" s="19" customFormat="1" ht="15" hidden="1" customHeight="1" x14ac:dyDescent="0.25">
      <c r="A2383" s="88" t="s">
        <v>7750</v>
      </c>
      <c r="B2383" s="40" t="s">
        <v>901</v>
      </c>
      <c r="C2383" s="82" t="s">
        <v>10959</v>
      </c>
      <c r="D2383" s="82"/>
      <c r="E2383" s="82"/>
      <c r="F2383" s="82"/>
      <c r="G2383" s="82"/>
      <c r="H2383" s="40" t="s">
        <v>4</v>
      </c>
      <c r="I2383" s="83" t="str">
        <f>IFERROR(VLOOKUP(A2383,'Alíquotas - CADPREV'!$B$2152:$N$4324,8,FALSE),"")</f>
        <v/>
      </c>
      <c r="J2383" s="83" t="str">
        <f>IF(H2383="RPPS",VLOOKUP(A2383,' Legislação Benef - GESCON'!$B$4:$I$2159,3,FALSE),"")</f>
        <v/>
      </c>
      <c r="K2383" s="83" t="str">
        <f>IF(H2383="RPPS",VLOOKUP(A2383,' Legislação Benef - GESCON'!$B$4:$I$2159,6,FALSE),"")</f>
        <v/>
      </c>
      <c r="L2383" s="83" t="str">
        <f>IF(H2383="RPPS",IFERROR(IF(VLOOKUP(A2383,'Suspensão de repasses - GESCON'!$D$3:$J$1048576,7,FALSE)="Validada","SIM","NÃO"),"NÃO"),"")</f>
        <v/>
      </c>
    </row>
    <row r="2384" spans="1:12" s="19" customFormat="1" ht="15" customHeight="1" x14ac:dyDescent="0.25">
      <c r="A2384" s="88" t="s">
        <v>7751</v>
      </c>
      <c r="B2384" s="40" t="s">
        <v>1356</v>
      </c>
      <c r="C2384" s="82" t="s">
        <v>10958</v>
      </c>
      <c r="D2384" s="82">
        <v>325</v>
      </c>
      <c r="E2384" s="82">
        <v>79</v>
      </c>
      <c r="F2384" s="82">
        <v>23</v>
      </c>
      <c r="G2384" s="82">
        <v>427</v>
      </c>
      <c r="H2384" s="40" t="s">
        <v>2</v>
      </c>
      <c r="I2384" s="83" t="str">
        <f>IFERROR(VLOOKUP(A2384,'Alíquotas - CADPREV'!$B$2152:$N$4324,8,FALSE),"")</f>
        <v>NÃO</v>
      </c>
      <c r="J2384" s="83" t="str">
        <f>IF(H2384="RPPS",VLOOKUP(A2384,' Legislação Benef - GESCON'!$B$4:$I$2159,3,FALSE),"")</f>
        <v>NÃO</v>
      </c>
      <c r="K2384" s="83" t="str">
        <f>IF(H2384="RPPS",VLOOKUP(A2384,' Legislação Benef - GESCON'!$B$4:$I$2159,6,FALSE),"")</f>
        <v>SIM</v>
      </c>
      <c r="L2384" s="83" t="str">
        <f>IF(H2384="RPPS",IFERROR(IF(VLOOKUP(A2384,'Suspensão de repasses - GESCON'!$D$3:$J$1048576,7,FALSE)="Validada","SIM","NÃO"),"NÃO"),"")</f>
        <v>SIM</v>
      </c>
    </row>
    <row r="2385" spans="1:12" s="19" customFormat="1" ht="15" customHeight="1" x14ac:dyDescent="0.25">
      <c r="A2385" s="88" t="s">
        <v>7752</v>
      </c>
      <c r="B2385" s="40" t="s">
        <v>634</v>
      </c>
      <c r="C2385" s="82" t="s">
        <v>10958</v>
      </c>
      <c r="D2385" s="82">
        <v>1228</v>
      </c>
      <c r="E2385" s="82">
        <v>339</v>
      </c>
      <c r="F2385" s="82">
        <v>59</v>
      </c>
      <c r="G2385" s="82">
        <v>1626</v>
      </c>
      <c r="H2385" s="40" t="s">
        <v>2</v>
      </c>
      <c r="I2385" s="83" t="str">
        <f>IFERROR(VLOOKUP(A2385,'Alíquotas - CADPREV'!$B$2152:$N$4324,8,FALSE),"")</f>
        <v>NÃO</v>
      </c>
      <c r="J2385" s="83" t="str">
        <f>IF(H2385="RPPS",VLOOKUP(A2385,' Legislação Benef - GESCON'!$B$4:$I$2159,3,FALSE),"")</f>
        <v>NÃO</v>
      </c>
      <c r="K2385" s="83" t="str">
        <f>IF(H2385="RPPS",VLOOKUP(A2385,' Legislação Benef - GESCON'!$B$4:$I$2159,6,FALSE),"")</f>
        <v>NÃO</v>
      </c>
      <c r="L2385" s="83" t="str">
        <f>IF(H2385="RPPS",IFERROR(IF(VLOOKUP(A2385,'Suspensão de repasses - GESCON'!$D$3:$J$1048576,7,FALSE)="Validada","SIM","NÃO"),"NÃO"),"")</f>
        <v>NÃO</v>
      </c>
    </row>
    <row r="2386" spans="1:12" s="19" customFormat="1" ht="15" hidden="1" customHeight="1" x14ac:dyDescent="0.25">
      <c r="A2386" s="88" t="s">
        <v>7753</v>
      </c>
      <c r="B2386" s="40" t="s">
        <v>215</v>
      </c>
      <c r="C2386" s="82" t="s">
        <v>10959</v>
      </c>
      <c r="D2386" s="82"/>
      <c r="E2386" s="82"/>
      <c r="F2386" s="82"/>
      <c r="G2386" s="82"/>
      <c r="H2386" s="40" t="s">
        <v>4</v>
      </c>
      <c r="I2386" s="83" t="str">
        <f>IFERROR(VLOOKUP(A2386,'Alíquotas - CADPREV'!$B$2152:$N$4324,8,FALSE),"")</f>
        <v/>
      </c>
      <c r="J2386" s="83" t="str">
        <f>IF(H2386="RPPS",VLOOKUP(A2386,' Legislação Benef - GESCON'!$B$4:$I$2159,3,FALSE),"")</f>
        <v/>
      </c>
      <c r="K2386" s="83" t="str">
        <f>IF(H2386="RPPS",VLOOKUP(A2386,' Legislação Benef - GESCON'!$B$4:$I$2159,6,FALSE),"")</f>
        <v/>
      </c>
      <c r="L2386" s="83" t="str">
        <f>IF(H2386="RPPS",IFERROR(IF(VLOOKUP(A2386,'Suspensão de repasses - GESCON'!$D$3:$J$1048576,7,FALSE)="Validada","SIM","NÃO"),"NÃO"),"")</f>
        <v/>
      </c>
    </row>
    <row r="2387" spans="1:12" s="19" customFormat="1" ht="15" hidden="1" customHeight="1" x14ac:dyDescent="0.25">
      <c r="A2387" s="88" t="s">
        <v>7754</v>
      </c>
      <c r="B2387" s="40" t="s">
        <v>215</v>
      </c>
      <c r="C2387" s="82" t="s">
        <v>10959</v>
      </c>
      <c r="D2387" s="82"/>
      <c r="E2387" s="82"/>
      <c r="F2387" s="82"/>
      <c r="G2387" s="82"/>
      <c r="H2387" s="40" t="s">
        <v>4</v>
      </c>
      <c r="I2387" s="83" t="str">
        <f>IFERROR(VLOOKUP(A2387,'Alíquotas - CADPREV'!$B$2152:$N$4324,8,FALSE),"")</f>
        <v/>
      </c>
      <c r="J2387" s="83" t="str">
        <f>IF(H2387="RPPS",VLOOKUP(A2387,' Legislação Benef - GESCON'!$B$4:$I$2159,3,FALSE),"")</f>
        <v/>
      </c>
      <c r="K2387" s="83" t="str">
        <f>IF(H2387="RPPS",VLOOKUP(A2387,' Legislação Benef - GESCON'!$B$4:$I$2159,6,FALSE),"")</f>
        <v/>
      </c>
      <c r="L2387" s="83" t="str">
        <f>IF(H2387="RPPS",IFERROR(IF(VLOOKUP(A2387,'Suspensão de repasses - GESCON'!$D$3:$J$1048576,7,FALSE)="Validada","SIM","NÃO"),"NÃO"),"")</f>
        <v/>
      </c>
    </row>
    <row r="2388" spans="1:12" s="19" customFormat="1" ht="15" hidden="1" customHeight="1" x14ac:dyDescent="0.25">
      <c r="A2388" s="88" t="s">
        <v>7755</v>
      </c>
      <c r="B2388" s="40" t="s">
        <v>215</v>
      </c>
      <c r="C2388" s="82" t="s">
        <v>10959</v>
      </c>
      <c r="D2388" s="82"/>
      <c r="E2388" s="82"/>
      <c r="F2388" s="82"/>
      <c r="G2388" s="82"/>
      <c r="H2388" s="40" t="s">
        <v>4</v>
      </c>
      <c r="I2388" s="83" t="str">
        <f>IFERROR(VLOOKUP(A2388,'Alíquotas - CADPREV'!$B$2152:$N$4324,8,FALSE),"")</f>
        <v/>
      </c>
      <c r="J2388" s="83" t="str">
        <f>IF(H2388="RPPS",VLOOKUP(A2388,' Legislação Benef - GESCON'!$B$4:$I$2159,3,FALSE),"")</f>
        <v/>
      </c>
      <c r="K2388" s="83" t="str">
        <f>IF(H2388="RPPS",VLOOKUP(A2388,' Legislação Benef - GESCON'!$B$4:$I$2159,6,FALSE),"")</f>
        <v/>
      </c>
      <c r="L2388" s="83" t="str">
        <f>IF(H2388="RPPS",IFERROR(IF(VLOOKUP(A2388,'Suspensão de repasses - GESCON'!$D$3:$J$1048576,7,FALSE)="Validada","SIM","NÃO"),"NÃO"),"")</f>
        <v/>
      </c>
    </row>
    <row r="2389" spans="1:12" s="19" customFormat="1" ht="15" hidden="1" customHeight="1" x14ac:dyDescent="0.25">
      <c r="A2389" s="88" t="s">
        <v>7756</v>
      </c>
      <c r="B2389" s="40" t="s">
        <v>1356</v>
      </c>
      <c r="C2389" s="82" t="s">
        <v>10959</v>
      </c>
      <c r="D2389" s="82"/>
      <c r="E2389" s="82"/>
      <c r="F2389" s="82"/>
      <c r="G2389" s="82"/>
      <c r="H2389" s="40" t="s">
        <v>4</v>
      </c>
      <c r="I2389" s="83" t="str">
        <f>IFERROR(VLOOKUP(A2389,'Alíquotas - CADPREV'!$B$2152:$N$4324,8,FALSE),"")</f>
        <v/>
      </c>
      <c r="J2389" s="83" t="str">
        <f>IF(H2389="RPPS",VLOOKUP(A2389,' Legislação Benef - GESCON'!$B$4:$I$2159,3,FALSE),"")</f>
        <v/>
      </c>
      <c r="K2389" s="83" t="str">
        <f>IF(H2389="RPPS",VLOOKUP(A2389,' Legislação Benef - GESCON'!$B$4:$I$2159,6,FALSE),"")</f>
        <v/>
      </c>
      <c r="L2389" s="83" t="str">
        <f>IF(H2389="RPPS",IFERROR(IF(VLOOKUP(A2389,'Suspensão de repasses - GESCON'!$D$3:$J$1048576,7,FALSE)="Validada","SIM","NÃO"),"NÃO"),"")</f>
        <v/>
      </c>
    </row>
    <row r="2390" spans="1:12" s="19" customFormat="1" ht="15" customHeight="1" x14ac:dyDescent="0.25">
      <c r="A2390" s="88" t="s">
        <v>7757</v>
      </c>
      <c r="B2390" s="40" t="s">
        <v>4626</v>
      </c>
      <c r="C2390" s="82" t="s">
        <v>10958</v>
      </c>
      <c r="D2390" s="82">
        <v>2900</v>
      </c>
      <c r="E2390" s="82">
        <v>50</v>
      </c>
      <c r="F2390" s="82">
        <v>32</v>
      </c>
      <c r="G2390" s="82">
        <v>2982</v>
      </c>
      <c r="H2390" s="40" t="s">
        <v>2</v>
      </c>
      <c r="I2390" s="83" t="str">
        <f>IFERROR(VLOOKUP(A2390,'Alíquotas - CADPREV'!$B$2152:$N$4324,8,FALSE),"")</f>
        <v>NÃO</v>
      </c>
      <c r="J2390" s="83" t="str">
        <f>IF(H2390="RPPS",VLOOKUP(A2390,' Legislação Benef - GESCON'!$B$4:$I$2159,3,FALSE),"")</f>
        <v>NÃO</v>
      </c>
      <c r="K2390" s="83" t="str">
        <f>IF(H2390="RPPS",VLOOKUP(A2390,' Legislação Benef - GESCON'!$B$4:$I$2159,6,FALSE),"")</f>
        <v>NÃO</v>
      </c>
      <c r="L2390" s="83" t="str">
        <f>IF(H2390="RPPS",IFERROR(IF(VLOOKUP(A2390,'Suspensão de repasses - GESCON'!$D$3:$J$1048576,7,FALSE)="Validada","SIM","NÃO"),"NÃO"),"")</f>
        <v>SIM</v>
      </c>
    </row>
    <row r="2391" spans="1:12" s="19" customFormat="1" ht="15" hidden="1" customHeight="1" x14ac:dyDescent="0.25">
      <c r="A2391" s="88" t="s">
        <v>7758</v>
      </c>
      <c r="B2391" s="40" t="s">
        <v>1142</v>
      </c>
      <c r="C2391" s="82" t="s">
        <v>10959</v>
      </c>
      <c r="D2391" s="82"/>
      <c r="E2391" s="82"/>
      <c r="F2391" s="82"/>
      <c r="G2391" s="82"/>
      <c r="H2391" s="40" t="s">
        <v>4</v>
      </c>
      <c r="I2391" s="83" t="str">
        <f>IFERROR(VLOOKUP(A2391,'Alíquotas - CADPREV'!$B$2152:$N$4324,8,FALSE),"")</f>
        <v/>
      </c>
      <c r="J2391" s="83" t="str">
        <f>IF(H2391="RPPS",VLOOKUP(A2391,' Legislação Benef - GESCON'!$B$4:$I$2159,3,FALSE),"")</f>
        <v/>
      </c>
      <c r="K2391" s="83" t="str">
        <f>IF(H2391="RPPS",VLOOKUP(A2391,' Legislação Benef - GESCON'!$B$4:$I$2159,6,FALSE),"")</f>
        <v/>
      </c>
      <c r="L2391" s="83" t="str">
        <f>IF(H2391="RPPS",IFERROR(IF(VLOOKUP(A2391,'Suspensão de repasses - GESCON'!$D$3:$J$1048576,7,FALSE)="Validada","SIM","NÃO"),"NÃO"),"")</f>
        <v/>
      </c>
    </row>
    <row r="2392" spans="1:12" s="19" customFormat="1" ht="15" hidden="1" customHeight="1" x14ac:dyDescent="0.25">
      <c r="A2392" s="88" t="s">
        <v>7759</v>
      </c>
      <c r="B2392" s="40" t="s">
        <v>3143</v>
      </c>
      <c r="C2392" s="82" t="s">
        <v>10959</v>
      </c>
      <c r="D2392" s="82"/>
      <c r="E2392" s="82"/>
      <c r="F2392" s="82"/>
      <c r="G2392" s="82"/>
      <c r="H2392" s="40" t="s">
        <v>4</v>
      </c>
      <c r="I2392" s="83" t="str">
        <f>IFERROR(VLOOKUP(A2392,'Alíquotas - CADPREV'!$B$2152:$N$4324,8,FALSE),"")</f>
        <v/>
      </c>
      <c r="J2392" s="83" t="str">
        <f>IF(H2392="RPPS",VLOOKUP(A2392,' Legislação Benef - GESCON'!$B$4:$I$2159,3,FALSE),"")</f>
        <v/>
      </c>
      <c r="K2392" s="83" t="str">
        <f>IF(H2392="RPPS",VLOOKUP(A2392,' Legislação Benef - GESCON'!$B$4:$I$2159,6,FALSE),"")</f>
        <v/>
      </c>
      <c r="L2392" s="83" t="str">
        <f>IF(H2392="RPPS",IFERROR(IF(VLOOKUP(A2392,'Suspensão de repasses - GESCON'!$D$3:$J$1048576,7,FALSE)="Validada","SIM","NÃO"),"NÃO"),"")</f>
        <v/>
      </c>
    </row>
    <row r="2393" spans="1:12" s="19" customFormat="1" ht="15" hidden="1" customHeight="1" x14ac:dyDescent="0.25">
      <c r="A2393" s="88" t="s">
        <v>7760</v>
      </c>
      <c r="B2393" s="40" t="s">
        <v>4289</v>
      </c>
      <c r="C2393" s="82" t="s">
        <v>10959</v>
      </c>
      <c r="D2393" s="82"/>
      <c r="E2393" s="82"/>
      <c r="F2393" s="82"/>
      <c r="G2393" s="82"/>
      <c r="H2393" s="40" t="s">
        <v>4</v>
      </c>
      <c r="I2393" s="83" t="str">
        <f>IFERROR(VLOOKUP(A2393,'Alíquotas - CADPREV'!$B$2152:$N$4324,8,FALSE),"")</f>
        <v/>
      </c>
      <c r="J2393" s="83" t="str">
        <f>IF(H2393="RPPS",VLOOKUP(A2393,' Legislação Benef - GESCON'!$B$4:$I$2159,3,FALSE),"")</f>
        <v/>
      </c>
      <c r="K2393" s="83" t="str">
        <f>IF(H2393="RPPS",VLOOKUP(A2393,' Legislação Benef - GESCON'!$B$4:$I$2159,6,FALSE),"")</f>
        <v/>
      </c>
      <c r="L2393" s="83" t="str">
        <f>IF(H2393="RPPS",IFERROR(IF(VLOOKUP(A2393,'Suspensão de repasses - GESCON'!$D$3:$J$1048576,7,FALSE)="Validada","SIM","NÃO"),"NÃO"),"")</f>
        <v/>
      </c>
    </row>
    <row r="2394" spans="1:12" s="19" customFormat="1" ht="15" customHeight="1" x14ac:dyDescent="0.25">
      <c r="A2394" s="88" t="s">
        <v>7761</v>
      </c>
      <c r="B2394" s="40" t="s">
        <v>821</v>
      </c>
      <c r="C2394" s="82" t="s">
        <v>10958</v>
      </c>
      <c r="D2394" s="82">
        <v>1378</v>
      </c>
      <c r="E2394" s="82">
        <v>85</v>
      </c>
      <c r="F2394" s="82">
        <v>15</v>
      </c>
      <c r="G2394" s="82">
        <v>1478</v>
      </c>
      <c r="H2394" s="40" t="s">
        <v>2</v>
      </c>
      <c r="I2394" s="83" t="str">
        <f>IFERROR(VLOOKUP(A2394,'Alíquotas - CADPREV'!$B$2152:$N$4324,8,FALSE),"")</f>
        <v>NÃO</v>
      </c>
      <c r="J2394" s="83" t="str">
        <f>IF(H2394="RPPS",VLOOKUP(A2394,' Legislação Benef - GESCON'!$B$4:$I$2159,3,FALSE),"")</f>
        <v>NÃO</v>
      </c>
      <c r="K2394" s="83" t="str">
        <f>IF(H2394="RPPS",VLOOKUP(A2394,' Legislação Benef - GESCON'!$B$4:$I$2159,6,FALSE),"")</f>
        <v>NÃO</v>
      </c>
      <c r="L2394" s="83" t="str">
        <f>IF(H2394="RPPS",IFERROR(IF(VLOOKUP(A2394,'Suspensão de repasses - GESCON'!$D$3:$J$1048576,7,FALSE)="Validada","SIM","NÃO"),"NÃO"),"")</f>
        <v>NÃO</v>
      </c>
    </row>
    <row r="2395" spans="1:12" s="19" customFormat="1" ht="15" hidden="1" customHeight="1" x14ac:dyDescent="0.25">
      <c r="A2395" s="88" t="s">
        <v>7762</v>
      </c>
      <c r="B2395" s="40" t="s">
        <v>3143</v>
      </c>
      <c r="C2395" s="82" t="s">
        <v>10959</v>
      </c>
      <c r="D2395" s="82"/>
      <c r="E2395" s="82"/>
      <c r="F2395" s="82"/>
      <c r="G2395" s="82"/>
      <c r="H2395" s="40" t="s">
        <v>4</v>
      </c>
      <c r="I2395" s="83" t="str">
        <f>IFERROR(VLOOKUP(A2395,'Alíquotas - CADPREV'!$B$2152:$N$4324,8,FALSE),"")</f>
        <v/>
      </c>
      <c r="J2395" s="83" t="str">
        <f>IF(H2395="RPPS",VLOOKUP(A2395,' Legislação Benef - GESCON'!$B$4:$I$2159,3,FALSE),"")</f>
        <v/>
      </c>
      <c r="K2395" s="83" t="str">
        <f>IF(H2395="RPPS",VLOOKUP(A2395,' Legislação Benef - GESCON'!$B$4:$I$2159,6,FALSE),"")</f>
        <v/>
      </c>
      <c r="L2395" s="83" t="str">
        <f>IF(H2395="RPPS",IFERROR(IF(VLOOKUP(A2395,'Suspensão de repasses - GESCON'!$D$3:$J$1048576,7,FALSE)="Validada","SIM","NÃO"),"NÃO"),"")</f>
        <v/>
      </c>
    </row>
    <row r="2396" spans="1:12" s="19" customFormat="1" ht="15" customHeight="1" x14ac:dyDescent="0.25">
      <c r="A2396" s="88" t="s">
        <v>7763</v>
      </c>
      <c r="B2396" s="40" t="s">
        <v>3513</v>
      </c>
      <c r="C2396" s="82" t="s">
        <v>10958</v>
      </c>
      <c r="D2396" s="82">
        <v>944</v>
      </c>
      <c r="E2396" s="82">
        <v>68</v>
      </c>
      <c r="F2396" s="82">
        <v>48</v>
      </c>
      <c r="G2396" s="82">
        <v>1060</v>
      </c>
      <c r="H2396" s="40" t="s">
        <v>2</v>
      </c>
      <c r="I2396" s="83" t="str">
        <f>IFERROR(VLOOKUP(A2396,'Alíquotas - CADPREV'!$B$2152:$N$4324,8,FALSE),"")</f>
        <v>NÃO</v>
      </c>
      <c r="J2396" s="83" t="str">
        <f>IF(H2396="RPPS",VLOOKUP(A2396,' Legislação Benef - GESCON'!$B$4:$I$2159,3,FALSE),"")</f>
        <v>NÃO</v>
      </c>
      <c r="K2396" s="83" t="str">
        <f>IF(H2396="RPPS",VLOOKUP(A2396,' Legislação Benef - GESCON'!$B$4:$I$2159,6,FALSE),"")</f>
        <v>NÃO</v>
      </c>
      <c r="L2396" s="83" t="str">
        <f>IF(H2396="RPPS",IFERROR(IF(VLOOKUP(A2396,'Suspensão de repasses - GESCON'!$D$3:$J$1048576,7,FALSE)="Validada","SIM","NÃO"),"NÃO"),"")</f>
        <v>NÃO</v>
      </c>
    </row>
    <row r="2397" spans="1:12" s="19" customFormat="1" ht="15" customHeight="1" x14ac:dyDescent="0.25">
      <c r="A2397" s="88" t="s">
        <v>7764</v>
      </c>
      <c r="B2397" s="40" t="s">
        <v>2758</v>
      </c>
      <c r="C2397" s="82" t="s">
        <v>10958</v>
      </c>
      <c r="D2397" s="82">
        <v>243</v>
      </c>
      <c r="E2397" s="82">
        <v>182</v>
      </c>
      <c r="F2397" s="82">
        <v>23</v>
      </c>
      <c r="G2397" s="82">
        <v>448</v>
      </c>
      <c r="H2397" s="40" t="s">
        <v>2</v>
      </c>
      <c r="I2397" s="83" t="str">
        <f>IFERROR(VLOOKUP(A2397,'Alíquotas - CADPREV'!$B$2152:$N$4324,8,FALSE),"")</f>
        <v>NÃO</v>
      </c>
      <c r="J2397" s="83" t="str">
        <f>IF(H2397="RPPS",VLOOKUP(A2397,' Legislação Benef - GESCON'!$B$4:$I$2159,3,FALSE),"")</f>
        <v>NÃO</v>
      </c>
      <c r="K2397" s="83" t="str">
        <f>IF(H2397="RPPS",VLOOKUP(A2397,' Legislação Benef - GESCON'!$B$4:$I$2159,6,FALSE),"")</f>
        <v>NÃO</v>
      </c>
      <c r="L2397" s="83" t="str">
        <f>IF(H2397="RPPS",IFERROR(IF(VLOOKUP(A2397,'Suspensão de repasses - GESCON'!$D$3:$J$1048576,7,FALSE)="Validada","SIM","NÃO"),"NÃO"),"")</f>
        <v>NÃO</v>
      </c>
    </row>
    <row r="2398" spans="1:12" s="19" customFormat="1" ht="15" hidden="1" customHeight="1" x14ac:dyDescent="0.25">
      <c r="A2398" s="88" t="s">
        <v>7765</v>
      </c>
      <c r="B2398" s="40" t="s">
        <v>215</v>
      </c>
      <c r="C2398" s="82" t="s">
        <v>10959</v>
      </c>
      <c r="D2398" s="82"/>
      <c r="E2398" s="82"/>
      <c r="F2398" s="82"/>
      <c r="G2398" s="82"/>
      <c r="H2398" s="40" t="s">
        <v>4</v>
      </c>
      <c r="I2398" s="83" t="str">
        <f>IFERROR(VLOOKUP(A2398,'Alíquotas - CADPREV'!$B$2152:$N$4324,8,FALSE),"")</f>
        <v/>
      </c>
      <c r="J2398" s="83" t="str">
        <f>IF(H2398="RPPS",VLOOKUP(A2398,' Legislação Benef - GESCON'!$B$4:$I$2159,3,FALSE),"")</f>
        <v/>
      </c>
      <c r="K2398" s="83" t="str">
        <f>IF(H2398="RPPS",VLOOKUP(A2398,' Legislação Benef - GESCON'!$B$4:$I$2159,6,FALSE),"")</f>
        <v/>
      </c>
      <c r="L2398" s="83" t="str">
        <f>IF(H2398="RPPS",IFERROR(IF(VLOOKUP(A2398,'Suspensão de repasses - GESCON'!$D$3:$J$1048576,7,FALSE)="Validada","SIM","NÃO"),"NÃO"),"")</f>
        <v/>
      </c>
    </row>
    <row r="2399" spans="1:12" s="19" customFormat="1" ht="15" customHeight="1" x14ac:dyDescent="0.25">
      <c r="A2399" s="88" t="s">
        <v>7766</v>
      </c>
      <c r="B2399" s="40" t="s">
        <v>4626</v>
      </c>
      <c r="C2399" s="82" t="s">
        <v>10958</v>
      </c>
      <c r="D2399" s="82">
        <v>3594</v>
      </c>
      <c r="E2399" s="82">
        <v>999</v>
      </c>
      <c r="F2399" s="82">
        <v>248</v>
      </c>
      <c r="G2399" s="82">
        <v>4841</v>
      </c>
      <c r="H2399" s="40" t="s">
        <v>2</v>
      </c>
      <c r="I2399" s="83" t="str">
        <f>IFERROR(VLOOKUP(A2399,'Alíquotas - CADPREV'!$B$2152:$N$4324,8,FALSE),"")</f>
        <v>NÃO</v>
      </c>
      <c r="J2399" s="83" t="str">
        <f>IF(H2399="RPPS",VLOOKUP(A2399,' Legislação Benef - GESCON'!$B$4:$I$2159,3,FALSE),"")</f>
        <v>NÃO</v>
      </c>
      <c r="K2399" s="83" t="str">
        <f>IF(H2399="RPPS",VLOOKUP(A2399,' Legislação Benef - GESCON'!$B$4:$I$2159,6,FALSE),"")</f>
        <v>NÃO</v>
      </c>
      <c r="L2399" s="83" t="str">
        <f>IF(H2399="RPPS",IFERROR(IF(VLOOKUP(A2399,'Suspensão de repasses - GESCON'!$D$3:$J$1048576,7,FALSE)="Validada","SIM","NÃO"),"NÃO"),"")</f>
        <v>NÃO</v>
      </c>
    </row>
    <row r="2400" spans="1:12" s="19" customFormat="1" ht="15" customHeight="1" x14ac:dyDescent="0.25">
      <c r="A2400" s="88" t="s">
        <v>7767</v>
      </c>
      <c r="B2400" s="40" t="s">
        <v>1356</v>
      </c>
      <c r="C2400" s="82" t="s">
        <v>10958</v>
      </c>
      <c r="D2400" s="82">
        <v>332</v>
      </c>
      <c r="E2400" s="82">
        <v>73</v>
      </c>
      <c r="F2400" s="82">
        <v>15</v>
      </c>
      <c r="G2400" s="82">
        <v>420</v>
      </c>
      <c r="H2400" s="40" t="s">
        <v>2</v>
      </c>
      <c r="I2400" s="83" t="str">
        <f>IFERROR(VLOOKUP(A2400,'Alíquotas - CADPREV'!$B$2152:$N$4324,8,FALSE),"")</f>
        <v>SIM</v>
      </c>
      <c r="J2400" s="83" t="str">
        <f>IF(H2400="RPPS",VLOOKUP(A2400,' Legislação Benef - GESCON'!$B$4:$I$2159,3,FALSE),"")</f>
        <v>NÃO</v>
      </c>
      <c r="K2400" s="83" t="str">
        <f>IF(H2400="RPPS",VLOOKUP(A2400,' Legislação Benef - GESCON'!$B$4:$I$2159,6,FALSE),"")</f>
        <v>NÃO</v>
      </c>
      <c r="L2400" s="83" t="str">
        <f>IF(H2400="RPPS",IFERROR(IF(VLOOKUP(A2400,'Suspensão de repasses - GESCON'!$D$3:$J$1048576,7,FALSE)="Validada","SIM","NÃO"),"NÃO"),"")</f>
        <v>NÃO</v>
      </c>
    </row>
    <row r="2401" spans="1:12" s="19" customFormat="1" ht="15" customHeight="1" x14ac:dyDescent="0.25">
      <c r="A2401" s="88" t="s">
        <v>7768</v>
      </c>
      <c r="B2401" s="40" t="s">
        <v>4626</v>
      </c>
      <c r="C2401" s="82" t="s">
        <v>10958</v>
      </c>
      <c r="D2401" s="82">
        <v>3147</v>
      </c>
      <c r="E2401" s="82">
        <v>164</v>
      </c>
      <c r="F2401" s="82">
        <v>56</v>
      </c>
      <c r="G2401" s="82">
        <v>3367</v>
      </c>
      <c r="H2401" s="40" t="s">
        <v>2</v>
      </c>
      <c r="I2401" s="83" t="str">
        <f>IFERROR(VLOOKUP(A2401,'Alíquotas - CADPREV'!$B$2152:$N$4324,8,FALSE),"")</f>
        <v>NÃO</v>
      </c>
      <c r="J2401" s="83" t="str">
        <f>IF(H2401="RPPS",VLOOKUP(A2401,' Legislação Benef - GESCON'!$B$4:$I$2159,3,FALSE),"")</f>
        <v>NÃO</v>
      </c>
      <c r="K2401" s="83" t="str">
        <f>IF(H2401="RPPS",VLOOKUP(A2401,' Legislação Benef - GESCON'!$B$4:$I$2159,6,FALSE),"")</f>
        <v>NÃO</v>
      </c>
      <c r="L2401" s="83" t="str">
        <f>IF(H2401="RPPS",IFERROR(IF(VLOOKUP(A2401,'Suspensão de repasses - GESCON'!$D$3:$J$1048576,7,FALSE)="Validada","SIM","NÃO"),"NÃO"),"")</f>
        <v>NÃO</v>
      </c>
    </row>
    <row r="2402" spans="1:12" s="19" customFormat="1" ht="15" customHeight="1" x14ac:dyDescent="0.25">
      <c r="A2402" s="88" t="s">
        <v>7769</v>
      </c>
      <c r="B2402" s="40" t="s">
        <v>4626</v>
      </c>
      <c r="C2402" s="82" t="s">
        <v>10958</v>
      </c>
      <c r="D2402" s="82">
        <v>4228</v>
      </c>
      <c r="E2402" s="82">
        <v>693</v>
      </c>
      <c r="F2402" s="82">
        <v>153</v>
      </c>
      <c r="G2402" s="82">
        <v>5074</v>
      </c>
      <c r="H2402" s="40" t="s">
        <v>2</v>
      </c>
      <c r="I2402" s="83" t="str">
        <f>IFERROR(VLOOKUP(A2402,'Alíquotas - CADPREV'!$B$2152:$N$4324,8,FALSE),"")</f>
        <v>NÃO</v>
      </c>
      <c r="J2402" s="83" t="str">
        <f>IF(H2402="RPPS",VLOOKUP(A2402,' Legislação Benef - GESCON'!$B$4:$I$2159,3,FALSE),"")</f>
        <v>NÃO</v>
      </c>
      <c r="K2402" s="83" t="str">
        <f>IF(H2402="RPPS",VLOOKUP(A2402,' Legislação Benef - GESCON'!$B$4:$I$2159,6,FALSE),"")</f>
        <v>NÃO</v>
      </c>
      <c r="L2402" s="83" t="str">
        <f>IF(H2402="RPPS",IFERROR(IF(VLOOKUP(A2402,'Suspensão de repasses - GESCON'!$D$3:$J$1048576,7,FALSE)="Validada","SIM","NÃO"),"NÃO"),"")</f>
        <v>NÃO</v>
      </c>
    </row>
    <row r="2403" spans="1:12" s="19" customFormat="1" ht="15" hidden="1" customHeight="1" x14ac:dyDescent="0.25">
      <c r="A2403" s="88" t="s">
        <v>7770</v>
      </c>
      <c r="B2403" s="40" t="s">
        <v>215</v>
      </c>
      <c r="C2403" s="82" t="s">
        <v>10959</v>
      </c>
      <c r="D2403" s="82"/>
      <c r="E2403" s="82"/>
      <c r="F2403" s="82"/>
      <c r="G2403" s="82"/>
      <c r="H2403" s="40" t="s">
        <v>4</v>
      </c>
      <c r="I2403" s="83" t="str">
        <f>IFERROR(VLOOKUP(A2403,'Alíquotas - CADPREV'!$B$2152:$N$4324,8,FALSE),"")</f>
        <v/>
      </c>
      <c r="J2403" s="83" t="str">
        <f>IF(H2403="RPPS",VLOOKUP(A2403,' Legislação Benef - GESCON'!$B$4:$I$2159,3,FALSE),"")</f>
        <v/>
      </c>
      <c r="K2403" s="83" t="str">
        <f>IF(H2403="RPPS",VLOOKUP(A2403,' Legislação Benef - GESCON'!$B$4:$I$2159,6,FALSE),"")</f>
        <v/>
      </c>
      <c r="L2403" s="83" t="str">
        <f>IF(H2403="RPPS",IFERROR(IF(VLOOKUP(A2403,'Suspensão de repasses - GESCON'!$D$3:$J$1048576,7,FALSE)="Validada","SIM","NÃO"),"NÃO"),"")</f>
        <v/>
      </c>
    </row>
    <row r="2404" spans="1:12" s="19" customFormat="1" ht="15" customHeight="1" x14ac:dyDescent="0.25">
      <c r="A2404" s="88" t="s">
        <v>7771</v>
      </c>
      <c r="B2404" s="40" t="s">
        <v>634</v>
      </c>
      <c r="C2404" s="82" t="s">
        <v>10958</v>
      </c>
      <c r="D2404" s="82">
        <v>3725</v>
      </c>
      <c r="E2404" s="82">
        <v>370</v>
      </c>
      <c r="F2404" s="82">
        <v>46</v>
      </c>
      <c r="G2404" s="82">
        <v>4141</v>
      </c>
      <c r="H2404" s="40" t="s">
        <v>2</v>
      </c>
      <c r="I2404" s="83" t="str">
        <f>IFERROR(VLOOKUP(A2404,'Alíquotas - CADPREV'!$B$2152:$N$4324,8,FALSE),"")</f>
        <v>SIM</v>
      </c>
      <c r="J2404" s="83" t="str">
        <f>IF(H2404="RPPS",VLOOKUP(A2404,' Legislação Benef - GESCON'!$B$4:$I$2159,3,FALSE),"")</f>
        <v>NÃO</v>
      </c>
      <c r="K2404" s="83" t="str">
        <f>IF(H2404="RPPS",VLOOKUP(A2404,' Legislação Benef - GESCON'!$B$4:$I$2159,6,FALSE),"")</f>
        <v>SIM</v>
      </c>
      <c r="L2404" s="83" t="str">
        <f>IF(H2404="RPPS",IFERROR(IF(VLOOKUP(A2404,'Suspensão de repasses - GESCON'!$D$3:$J$1048576,7,FALSE)="Validada","SIM","NÃO"),"NÃO"),"")</f>
        <v>NÃO</v>
      </c>
    </row>
    <row r="2405" spans="1:12" s="19" customFormat="1" ht="15" customHeight="1" x14ac:dyDescent="0.25">
      <c r="A2405" s="88" t="s">
        <v>7772</v>
      </c>
      <c r="B2405" s="40" t="s">
        <v>4626</v>
      </c>
      <c r="C2405" s="82" t="s">
        <v>10958</v>
      </c>
      <c r="D2405" s="82">
        <v>2131</v>
      </c>
      <c r="E2405" s="82">
        <v>613</v>
      </c>
      <c r="F2405" s="82">
        <v>202</v>
      </c>
      <c r="G2405" s="82">
        <v>2946</v>
      </c>
      <c r="H2405" s="40" t="s">
        <v>2</v>
      </c>
      <c r="I2405" s="83" t="str">
        <f>IFERROR(VLOOKUP(A2405,'Alíquotas - CADPREV'!$B$2152:$N$4324,8,FALSE),"")</f>
        <v>SIM</v>
      </c>
      <c r="J2405" s="83" t="str">
        <f>IF(H2405="RPPS",VLOOKUP(A2405,' Legislação Benef - GESCON'!$B$4:$I$2159,3,FALSE),"")</f>
        <v>NÃO</v>
      </c>
      <c r="K2405" s="83" t="str">
        <f>IF(H2405="RPPS",VLOOKUP(A2405,' Legislação Benef - GESCON'!$B$4:$I$2159,6,FALSE),"")</f>
        <v>NÃO</v>
      </c>
      <c r="L2405" s="83" t="str">
        <f>IF(H2405="RPPS",IFERROR(IF(VLOOKUP(A2405,'Suspensão de repasses - GESCON'!$D$3:$J$1048576,7,FALSE)="Validada","SIM","NÃO"),"NÃO"),"")</f>
        <v>SIM</v>
      </c>
    </row>
    <row r="2406" spans="1:12" s="19" customFormat="1" ht="15" hidden="1" customHeight="1" x14ac:dyDescent="0.25">
      <c r="A2406" s="88" t="s">
        <v>7773</v>
      </c>
      <c r="B2406" s="40" t="s">
        <v>133</v>
      </c>
      <c r="C2406" s="82" t="s">
        <v>10959</v>
      </c>
      <c r="D2406" s="82"/>
      <c r="E2406" s="82"/>
      <c r="F2406" s="82"/>
      <c r="G2406" s="82"/>
      <c r="H2406" s="40" t="s">
        <v>4</v>
      </c>
      <c r="I2406" s="83" t="str">
        <f>IFERROR(VLOOKUP(A2406,'Alíquotas - CADPREV'!$B$2152:$N$4324,8,FALSE),"")</f>
        <v/>
      </c>
      <c r="J2406" s="83" t="str">
        <f>IF(H2406="RPPS",VLOOKUP(A2406,' Legislação Benef - GESCON'!$B$4:$I$2159,3,FALSE),"")</f>
        <v/>
      </c>
      <c r="K2406" s="83" t="str">
        <f>IF(H2406="RPPS",VLOOKUP(A2406,' Legislação Benef - GESCON'!$B$4:$I$2159,6,FALSE),"")</f>
        <v/>
      </c>
      <c r="L2406" s="83" t="str">
        <f>IF(H2406="RPPS",IFERROR(IF(VLOOKUP(A2406,'Suspensão de repasses - GESCON'!$D$3:$J$1048576,7,FALSE)="Validada","SIM","NÃO"),"NÃO"),"")</f>
        <v/>
      </c>
    </row>
    <row r="2407" spans="1:12" s="19" customFormat="1" ht="15" hidden="1" customHeight="1" x14ac:dyDescent="0.25">
      <c r="A2407" s="88" t="s">
        <v>7774</v>
      </c>
      <c r="B2407" s="40" t="s">
        <v>4289</v>
      </c>
      <c r="C2407" s="82" t="s">
        <v>10959</v>
      </c>
      <c r="D2407" s="82"/>
      <c r="E2407" s="82"/>
      <c r="F2407" s="82"/>
      <c r="G2407" s="82"/>
      <c r="H2407" s="40" t="s">
        <v>4</v>
      </c>
      <c r="I2407" s="83" t="str">
        <f>IFERROR(VLOOKUP(A2407,'Alíquotas - CADPREV'!$B$2152:$N$4324,8,FALSE),"")</f>
        <v/>
      </c>
      <c r="J2407" s="83" t="str">
        <f>IF(H2407="RPPS",VLOOKUP(A2407,' Legislação Benef - GESCON'!$B$4:$I$2159,3,FALSE),"")</f>
        <v/>
      </c>
      <c r="K2407" s="83" t="str">
        <f>IF(H2407="RPPS",VLOOKUP(A2407,' Legislação Benef - GESCON'!$B$4:$I$2159,6,FALSE),"")</f>
        <v/>
      </c>
      <c r="L2407" s="83" t="str">
        <f>IF(H2407="RPPS",IFERROR(IF(VLOOKUP(A2407,'Suspensão de repasses - GESCON'!$D$3:$J$1048576,7,FALSE)="Validada","SIM","NÃO"),"NÃO"),"")</f>
        <v/>
      </c>
    </row>
    <row r="2408" spans="1:12" s="19" customFormat="1" ht="15" hidden="1" customHeight="1" x14ac:dyDescent="0.25">
      <c r="A2408" s="88" t="s">
        <v>7775</v>
      </c>
      <c r="B2408" s="40" t="s">
        <v>901</v>
      </c>
      <c r="C2408" s="82" t="s">
        <v>10959</v>
      </c>
      <c r="D2408" s="82"/>
      <c r="E2408" s="82"/>
      <c r="F2408" s="82"/>
      <c r="G2408" s="82"/>
      <c r="H2408" s="40" t="s">
        <v>4</v>
      </c>
      <c r="I2408" s="83" t="str">
        <f>IFERROR(VLOOKUP(A2408,'Alíquotas - CADPREV'!$B$2152:$N$4324,8,FALSE),"")</f>
        <v/>
      </c>
      <c r="J2408" s="83" t="str">
        <f>IF(H2408="RPPS",VLOOKUP(A2408,' Legislação Benef - GESCON'!$B$4:$I$2159,3,FALSE),"")</f>
        <v/>
      </c>
      <c r="K2408" s="83" t="str">
        <f>IF(H2408="RPPS",VLOOKUP(A2408,' Legislação Benef - GESCON'!$B$4:$I$2159,6,FALSE),"")</f>
        <v/>
      </c>
      <c r="L2408" s="83" t="str">
        <f>IF(H2408="RPPS",IFERROR(IF(VLOOKUP(A2408,'Suspensão de repasses - GESCON'!$D$3:$J$1048576,7,FALSE)="Validada","SIM","NÃO"),"NÃO"),"")</f>
        <v/>
      </c>
    </row>
    <row r="2409" spans="1:12" s="19" customFormat="1" ht="15" hidden="1" customHeight="1" x14ac:dyDescent="0.25">
      <c r="A2409" s="88" t="s">
        <v>7776</v>
      </c>
      <c r="B2409" s="40" t="s">
        <v>4626</v>
      </c>
      <c r="C2409" s="82" t="s">
        <v>10959</v>
      </c>
      <c r="D2409" s="82"/>
      <c r="E2409" s="82"/>
      <c r="F2409" s="82"/>
      <c r="G2409" s="82"/>
      <c r="H2409" s="40" t="s">
        <v>4</v>
      </c>
      <c r="I2409" s="83" t="str">
        <f>IFERROR(VLOOKUP(A2409,'Alíquotas - CADPREV'!$B$2152:$N$4324,8,FALSE),"")</f>
        <v/>
      </c>
      <c r="J2409" s="83" t="str">
        <f>IF(H2409="RPPS",VLOOKUP(A2409,' Legislação Benef - GESCON'!$B$4:$I$2159,3,FALSE),"")</f>
        <v/>
      </c>
      <c r="K2409" s="83" t="str">
        <f>IF(H2409="RPPS",VLOOKUP(A2409,' Legislação Benef - GESCON'!$B$4:$I$2159,6,FALSE),"")</f>
        <v/>
      </c>
      <c r="L2409" s="83" t="str">
        <f>IF(H2409="RPPS",IFERROR(IF(VLOOKUP(A2409,'Suspensão de repasses - GESCON'!$D$3:$J$1048576,7,FALSE)="Validada","SIM","NÃO"),"NÃO"),"")</f>
        <v/>
      </c>
    </row>
    <row r="2410" spans="1:12" s="19" customFormat="1" ht="15" hidden="1" customHeight="1" x14ac:dyDescent="0.25">
      <c r="A2410" s="88" t="s">
        <v>7777</v>
      </c>
      <c r="B2410" s="40" t="s">
        <v>5227</v>
      </c>
      <c r="C2410" s="82" t="s">
        <v>10959</v>
      </c>
      <c r="D2410" s="82"/>
      <c r="E2410" s="82"/>
      <c r="F2410" s="82"/>
      <c r="G2410" s="82"/>
      <c r="H2410" s="40" t="s">
        <v>4</v>
      </c>
      <c r="I2410" s="83" t="str">
        <f>IFERROR(VLOOKUP(A2410,'Alíquotas - CADPREV'!$B$2152:$N$4324,8,FALSE),"")</f>
        <v/>
      </c>
      <c r="J2410" s="83" t="str">
        <f>IF(H2410="RPPS",VLOOKUP(A2410,' Legislação Benef - GESCON'!$B$4:$I$2159,3,FALSE),"")</f>
        <v/>
      </c>
      <c r="K2410" s="83" t="str">
        <f>IF(H2410="RPPS",VLOOKUP(A2410,' Legislação Benef - GESCON'!$B$4:$I$2159,6,FALSE),"")</f>
        <v/>
      </c>
      <c r="L2410" s="83" t="str">
        <f>IF(H2410="RPPS",IFERROR(IF(VLOOKUP(A2410,'Suspensão de repasses - GESCON'!$D$3:$J$1048576,7,FALSE)="Validada","SIM","NÃO"),"NÃO"),"")</f>
        <v/>
      </c>
    </row>
    <row r="2411" spans="1:12" s="19" customFormat="1" ht="15" customHeight="1" x14ac:dyDescent="0.25">
      <c r="A2411" s="88" t="s">
        <v>7778</v>
      </c>
      <c r="B2411" s="40" t="s">
        <v>2758</v>
      </c>
      <c r="C2411" s="82" t="s">
        <v>10958</v>
      </c>
      <c r="D2411" s="82">
        <v>679</v>
      </c>
      <c r="E2411" s="82">
        <v>175</v>
      </c>
      <c r="F2411" s="82">
        <v>92</v>
      </c>
      <c r="G2411" s="82">
        <v>946</v>
      </c>
      <c r="H2411" s="40" t="s">
        <v>2</v>
      </c>
      <c r="I2411" s="83" t="str">
        <f>IFERROR(VLOOKUP(A2411,'Alíquotas - CADPREV'!$B$2152:$N$4324,8,FALSE),"")</f>
        <v>SIM</v>
      </c>
      <c r="J2411" s="83" t="str">
        <f>IF(H2411="RPPS",VLOOKUP(A2411,' Legislação Benef - GESCON'!$B$4:$I$2159,3,FALSE),"")</f>
        <v>NÃO</v>
      </c>
      <c r="K2411" s="83" t="str">
        <f>IF(H2411="RPPS",VLOOKUP(A2411,' Legislação Benef - GESCON'!$B$4:$I$2159,6,FALSE),"")</f>
        <v>NÃO</v>
      </c>
      <c r="L2411" s="83" t="str">
        <f>IF(H2411="RPPS",IFERROR(IF(VLOOKUP(A2411,'Suspensão de repasses - GESCON'!$D$3:$J$1048576,7,FALSE)="Validada","SIM","NÃO"),"NÃO"),"")</f>
        <v>NÃO</v>
      </c>
    </row>
    <row r="2412" spans="1:12" s="19" customFormat="1" ht="15" hidden="1" customHeight="1" x14ac:dyDescent="0.25">
      <c r="A2412" s="88" t="s">
        <v>7779</v>
      </c>
      <c r="B2412" s="40" t="s">
        <v>215</v>
      </c>
      <c r="C2412" s="82" t="s">
        <v>10959</v>
      </c>
      <c r="D2412" s="82"/>
      <c r="E2412" s="82"/>
      <c r="F2412" s="82"/>
      <c r="G2412" s="82"/>
      <c r="H2412" s="40" t="s">
        <v>4</v>
      </c>
      <c r="I2412" s="83" t="str">
        <f>IFERROR(VLOOKUP(A2412,'Alíquotas - CADPREV'!$B$2152:$N$4324,8,FALSE),"")</f>
        <v/>
      </c>
      <c r="J2412" s="83" t="str">
        <f>IF(H2412="RPPS",VLOOKUP(A2412,' Legislação Benef - GESCON'!$B$4:$I$2159,3,FALSE),"")</f>
        <v/>
      </c>
      <c r="K2412" s="83" t="str">
        <f>IF(H2412="RPPS",VLOOKUP(A2412,' Legislação Benef - GESCON'!$B$4:$I$2159,6,FALSE),"")</f>
        <v/>
      </c>
      <c r="L2412" s="83" t="str">
        <f>IF(H2412="RPPS",IFERROR(IF(VLOOKUP(A2412,'Suspensão de repasses - GESCON'!$D$3:$J$1048576,7,FALSE)="Validada","SIM","NÃO"),"NÃO"),"")</f>
        <v/>
      </c>
    </row>
    <row r="2413" spans="1:12" s="19" customFormat="1" ht="15" customHeight="1" x14ac:dyDescent="0.25">
      <c r="A2413" s="88" t="s">
        <v>7780</v>
      </c>
      <c r="B2413" s="40" t="s">
        <v>634</v>
      </c>
      <c r="C2413" s="82" t="s">
        <v>10958</v>
      </c>
      <c r="D2413" s="82">
        <v>0</v>
      </c>
      <c r="E2413" s="82">
        <v>159</v>
      </c>
      <c r="F2413" s="82">
        <v>24</v>
      </c>
      <c r="G2413" s="82">
        <v>183</v>
      </c>
      <c r="H2413" s="40" t="s">
        <v>2</v>
      </c>
      <c r="I2413" s="83" t="str">
        <f>IFERROR(VLOOKUP(A2413,'Alíquotas - CADPREV'!$B$2152:$N$4324,8,FALSE),"")</f>
        <v>NÃO</v>
      </c>
      <c r="J2413" s="83" t="str">
        <f>IF(H2413="RPPS",VLOOKUP(A2413,' Legislação Benef - GESCON'!$B$4:$I$2159,3,FALSE),"")</f>
        <v>NÃO</v>
      </c>
      <c r="K2413" s="83" t="str">
        <f>IF(H2413="RPPS",VLOOKUP(A2413,' Legislação Benef - GESCON'!$B$4:$I$2159,6,FALSE),"")</f>
        <v>NÃO</v>
      </c>
      <c r="L2413" s="83" t="str">
        <f>IF(H2413="RPPS",IFERROR(IF(VLOOKUP(A2413,'Suspensão de repasses - GESCON'!$D$3:$J$1048576,7,FALSE)="Validada","SIM","NÃO"),"NÃO"),"")</f>
        <v>NÃO</v>
      </c>
    </row>
    <row r="2414" spans="1:12" s="19" customFormat="1" ht="15" customHeight="1" x14ac:dyDescent="0.25">
      <c r="A2414" s="88" t="s">
        <v>7781</v>
      </c>
      <c r="B2414" s="40" t="s">
        <v>4289</v>
      </c>
      <c r="C2414" s="82" t="s">
        <v>10958</v>
      </c>
      <c r="D2414" s="82">
        <v>551</v>
      </c>
      <c r="E2414" s="82">
        <v>78</v>
      </c>
      <c r="F2414" s="82">
        <v>21</v>
      </c>
      <c r="G2414" s="82">
        <v>650</v>
      </c>
      <c r="H2414" s="40" t="s">
        <v>2</v>
      </c>
      <c r="I2414" s="83" t="str">
        <f>IFERROR(VLOOKUP(A2414,'Alíquotas - CADPREV'!$B$2152:$N$4324,8,FALSE),"")</f>
        <v>NÃO</v>
      </c>
      <c r="J2414" s="83" t="str">
        <f>IF(H2414="RPPS",VLOOKUP(A2414,' Legislação Benef - GESCON'!$B$4:$I$2159,3,FALSE),"")</f>
        <v>NÃO</v>
      </c>
      <c r="K2414" s="83" t="str">
        <f>IF(H2414="RPPS",VLOOKUP(A2414,' Legislação Benef - GESCON'!$B$4:$I$2159,6,FALSE),"")</f>
        <v>NÃO</v>
      </c>
      <c r="L2414" s="83" t="str">
        <f>IF(H2414="RPPS",IFERROR(IF(VLOOKUP(A2414,'Suspensão de repasses - GESCON'!$D$3:$J$1048576,7,FALSE)="Validada","SIM","NÃO"),"NÃO"),"")</f>
        <v>NÃO</v>
      </c>
    </row>
    <row r="2415" spans="1:12" s="19" customFormat="1" ht="15" hidden="1" customHeight="1" x14ac:dyDescent="0.25">
      <c r="A2415" s="88" t="s">
        <v>7782</v>
      </c>
      <c r="B2415" s="40" t="s">
        <v>4626</v>
      </c>
      <c r="C2415" s="82" t="s">
        <v>10959</v>
      </c>
      <c r="D2415" s="82"/>
      <c r="E2415" s="82"/>
      <c r="F2415" s="82"/>
      <c r="G2415" s="82"/>
      <c r="H2415" s="40" t="s">
        <v>4</v>
      </c>
      <c r="I2415" s="83" t="str">
        <f>IFERROR(VLOOKUP(A2415,'Alíquotas - CADPREV'!$B$2152:$N$4324,8,FALSE),"")</f>
        <v/>
      </c>
      <c r="J2415" s="83" t="str">
        <f>IF(H2415="RPPS",VLOOKUP(A2415,' Legislação Benef - GESCON'!$B$4:$I$2159,3,FALSE),"")</f>
        <v/>
      </c>
      <c r="K2415" s="83" t="str">
        <f>IF(H2415="RPPS",VLOOKUP(A2415,' Legislação Benef - GESCON'!$B$4:$I$2159,6,FALSE),"")</f>
        <v/>
      </c>
      <c r="L2415" s="83" t="str">
        <f>IF(H2415="RPPS",IFERROR(IF(VLOOKUP(A2415,'Suspensão de repasses - GESCON'!$D$3:$J$1048576,7,FALSE)="Validada","SIM","NÃO"),"NÃO"),"")</f>
        <v/>
      </c>
    </row>
    <row r="2416" spans="1:12" s="19" customFormat="1" ht="15" customHeight="1" x14ac:dyDescent="0.25">
      <c r="A2416" s="88" t="s">
        <v>7783</v>
      </c>
      <c r="B2416" s="40" t="s">
        <v>2197</v>
      </c>
      <c r="C2416" s="82" t="s">
        <v>10958</v>
      </c>
      <c r="D2416" s="82">
        <v>617</v>
      </c>
      <c r="E2416" s="82">
        <v>64</v>
      </c>
      <c r="F2416" s="82">
        <v>17</v>
      </c>
      <c r="G2416" s="82">
        <v>698</v>
      </c>
      <c r="H2416" s="40" t="s">
        <v>2</v>
      </c>
      <c r="I2416" s="83" t="str">
        <f>IFERROR(VLOOKUP(A2416,'Alíquotas - CADPREV'!$B$2152:$N$4324,8,FALSE),"")</f>
        <v>NÃO</v>
      </c>
      <c r="J2416" s="83" t="str">
        <f>IF(H2416="RPPS",VLOOKUP(A2416,' Legislação Benef - GESCON'!$B$4:$I$2159,3,FALSE),"")</f>
        <v>NÃO</v>
      </c>
      <c r="K2416" s="83" t="str">
        <f>IF(H2416="RPPS",VLOOKUP(A2416,' Legislação Benef - GESCON'!$B$4:$I$2159,6,FALSE),"")</f>
        <v>NÃO</v>
      </c>
      <c r="L2416" s="83" t="str">
        <f>IF(H2416="RPPS",IFERROR(IF(VLOOKUP(A2416,'Suspensão de repasses - GESCON'!$D$3:$J$1048576,7,FALSE)="Validada","SIM","NÃO"),"NÃO"),"")</f>
        <v>NÃO</v>
      </c>
    </row>
    <row r="2417" spans="1:12" s="19" customFormat="1" ht="15" hidden="1" customHeight="1" x14ac:dyDescent="0.25">
      <c r="A2417" s="88" t="s">
        <v>7784</v>
      </c>
      <c r="B2417" s="40" t="s">
        <v>5227</v>
      </c>
      <c r="C2417" s="82" t="s">
        <v>10959</v>
      </c>
      <c r="D2417" s="82"/>
      <c r="E2417" s="82"/>
      <c r="F2417" s="82"/>
      <c r="G2417" s="82"/>
      <c r="H2417" s="40" t="s">
        <v>4</v>
      </c>
      <c r="I2417" s="83" t="str">
        <f>IFERROR(VLOOKUP(A2417,'Alíquotas - CADPREV'!$B$2152:$N$4324,8,FALSE),"")</f>
        <v/>
      </c>
      <c r="J2417" s="83" t="str">
        <f>IF(H2417="RPPS",VLOOKUP(A2417,' Legislação Benef - GESCON'!$B$4:$I$2159,3,FALSE),"")</f>
        <v/>
      </c>
      <c r="K2417" s="83" t="str">
        <f>IF(H2417="RPPS",VLOOKUP(A2417,' Legislação Benef - GESCON'!$B$4:$I$2159,6,FALSE),"")</f>
        <v/>
      </c>
      <c r="L2417" s="83" t="str">
        <f>IF(H2417="RPPS",IFERROR(IF(VLOOKUP(A2417,'Suspensão de repasses - GESCON'!$D$3:$J$1048576,7,FALSE)="Validada","SIM","NÃO"),"NÃO"),"")</f>
        <v/>
      </c>
    </row>
    <row r="2418" spans="1:12" s="19" customFormat="1" ht="15" hidden="1" customHeight="1" x14ac:dyDescent="0.25">
      <c r="A2418" s="88" t="s">
        <v>7785</v>
      </c>
      <c r="B2418" s="40" t="s">
        <v>2554</v>
      </c>
      <c r="C2418" s="82" t="s">
        <v>10959</v>
      </c>
      <c r="D2418" s="82"/>
      <c r="E2418" s="82"/>
      <c r="F2418" s="82"/>
      <c r="G2418" s="82"/>
      <c r="H2418" s="40" t="s">
        <v>4</v>
      </c>
      <c r="I2418" s="83" t="str">
        <f>IFERROR(VLOOKUP(A2418,'Alíquotas - CADPREV'!$B$2152:$N$4324,8,FALSE),"")</f>
        <v/>
      </c>
      <c r="J2418" s="83" t="str">
        <f>IF(H2418="RPPS",VLOOKUP(A2418,' Legislação Benef - GESCON'!$B$4:$I$2159,3,FALSE),"")</f>
        <v/>
      </c>
      <c r="K2418" s="83" t="str">
        <f>IF(H2418="RPPS",VLOOKUP(A2418,' Legislação Benef - GESCON'!$B$4:$I$2159,6,FALSE),"")</f>
        <v/>
      </c>
      <c r="L2418" s="83" t="str">
        <f>IF(H2418="RPPS",IFERROR(IF(VLOOKUP(A2418,'Suspensão de repasses - GESCON'!$D$3:$J$1048576,7,FALSE)="Validada","SIM","NÃO"),"NÃO"),"")</f>
        <v/>
      </c>
    </row>
    <row r="2419" spans="1:12" s="19" customFormat="1" ht="15" hidden="1" customHeight="1" x14ac:dyDescent="0.25">
      <c r="A2419" s="88" t="s">
        <v>7786</v>
      </c>
      <c r="B2419" s="40" t="s">
        <v>4626</v>
      </c>
      <c r="C2419" s="82" t="s">
        <v>10959</v>
      </c>
      <c r="D2419" s="82"/>
      <c r="E2419" s="82"/>
      <c r="F2419" s="82"/>
      <c r="G2419" s="82"/>
      <c r="H2419" s="40" t="s">
        <v>4</v>
      </c>
      <c r="I2419" s="83" t="str">
        <f>IFERROR(VLOOKUP(A2419,'Alíquotas - CADPREV'!$B$2152:$N$4324,8,FALSE),"")</f>
        <v/>
      </c>
      <c r="J2419" s="83" t="str">
        <f>IF(H2419="RPPS",VLOOKUP(A2419,' Legislação Benef - GESCON'!$B$4:$I$2159,3,FALSE),"")</f>
        <v/>
      </c>
      <c r="K2419" s="83" t="str">
        <f>IF(H2419="RPPS",VLOOKUP(A2419,' Legislação Benef - GESCON'!$B$4:$I$2159,6,FALSE),"")</f>
        <v/>
      </c>
      <c r="L2419" s="83" t="str">
        <f>IF(H2419="RPPS",IFERROR(IF(VLOOKUP(A2419,'Suspensão de repasses - GESCON'!$D$3:$J$1048576,7,FALSE)="Validada","SIM","NÃO"),"NÃO"),"")</f>
        <v/>
      </c>
    </row>
    <row r="2420" spans="1:12" s="19" customFormat="1" ht="15" hidden="1" customHeight="1" x14ac:dyDescent="0.25">
      <c r="A2420" s="88" t="s">
        <v>7787</v>
      </c>
      <c r="B2420" s="40" t="s">
        <v>4559</v>
      </c>
      <c r="C2420" s="82" t="s">
        <v>10959</v>
      </c>
      <c r="D2420" s="82"/>
      <c r="E2420" s="82"/>
      <c r="F2420" s="82"/>
      <c r="G2420" s="82"/>
      <c r="H2420" s="40" t="s">
        <v>4</v>
      </c>
      <c r="I2420" s="83" t="str">
        <f>IFERROR(VLOOKUP(A2420,'Alíquotas - CADPREV'!$B$2152:$N$4324,8,FALSE),"")</f>
        <v/>
      </c>
      <c r="J2420" s="83" t="str">
        <f>IF(H2420="RPPS",VLOOKUP(A2420,' Legislação Benef - GESCON'!$B$4:$I$2159,3,FALSE),"")</f>
        <v/>
      </c>
      <c r="K2420" s="83" t="str">
        <f>IF(H2420="RPPS",VLOOKUP(A2420,' Legislação Benef - GESCON'!$B$4:$I$2159,6,FALSE),"")</f>
        <v/>
      </c>
      <c r="L2420" s="83" t="str">
        <f>IF(H2420="RPPS",IFERROR(IF(VLOOKUP(A2420,'Suspensão de repasses - GESCON'!$D$3:$J$1048576,7,FALSE)="Validada","SIM","NÃO"),"NÃO"),"")</f>
        <v/>
      </c>
    </row>
    <row r="2421" spans="1:12" s="19" customFormat="1" ht="15" hidden="1" customHeight="1" x14ac:dyDescent="0.25">
      <c r="A2421" s="88" t="s">
        <v>7788</v>
      </c>
      <c r="B2421" s="40" t="s">
        <v>2554</v>
      </c>
      <c r="C2421" s="82" t="s">
        <v>10959</v>
      </c>
      <c r="D2421" s="82"/>
      <c r="E2421" s="82"/>
      <c r="F2421" s="82"/>
      <c r="G2421" s="82"/>
      <c r="H2421" s="40" t="s">
        <v>4</v>
      </c>
      <c r="I2421" s="83" t="str">
        <f>IFERROR(VLOOKUP(A2421,'Alíquotas - CADPREV'!$B$2152:$N$4324,8,FALSE),"")</f>
        <v/>
      </c>
      <c r="J2421" s="83" t="str">
        <f>IF(H2421="RPPS",VLOOKUP(A2421,' Legislação Benef - GESCON'!$B$4:$I$2159,3,FALSE),"")</f>
        <v/>
      </c>
      <c r="K2421" s="83" t="str">
        <f>IF(H2421="RPPS",VLOOKUP(A2421,' Legislação Benef - GESCON'!$B$4:$I$2159,6,FALSE),"")</f>
        <v/>
      </c>
      <c r="L2421" s="83" t="str">
        <f>IF(H2421="RPPS",IFERROR(IF(VLOOKUP(A2421,'Suspensão de repasses - GESCON'!$D$3:$J$1048576,7,FALSE)="Validada","SIM","NÃO"),"NÃO"),"")</f>
        <v/>
      </c>
    </row>
    <row r="2422" spans="1:12" s="19" customFormat="1" ht="15" hidden="1" customHeight="1" x14ac:dyDescent="0.25">
      <c r="A2422" s="88" t="s">
        <v>7789</v>
      </c>
      <c r="B2422" s="40" t="s">
        <v>3747</v>
      </c>
      <c r="C2422" s="82" t="s">
        <v>10959</v>
      </c>
      <c r="D2422" s="82"/>
      <c r="E2422" s="82"/>
      <c r="F2422" s="82"/>
      <c r="G2422" s="82"/>
      <c r="H2422" s="40" t="s">
        <v>4</v>
      </c>
      <c r="I2422" s="83" t="str">
        <f>IFERROR(VLOOKUP(A2422,'Alíquotas - CADPREV'!$B$2152:$N$4324,8,FALSE),"")</f>
        <v/>
      </c>
      <c r="J2422" s="83" t="str">
        <f>IF(H2422="RPPS",VLOOKUP(A2422,' Legislação Benef - GESCON'!$B$4:$I$2159,3,FALSE),"")</f>
        <v/>
      </c>
      <c r="K2422" s="83" t="str">
        <f>IF(H2422="RPPS",VLOOKUP(A2422,' Legislação Benef - GESCON'!$B$4:$I$2159,6,FALSE),"")</f>
        <v/>
      </c>
      <c r="L2422" s="83" t="str">
        <f>IF(H2422="RPPS",IFERROR(IF(VLOOKUP(A2422,'Suspensão de repasses - GESCON'!$D$3:$J$1048576,7,FALSE)="Validada","SIM","NÃO"),"NÃO"),"")</f>
        <v/>
      </c>
    </row>
    <row r="2423" spans="1:12" s="19" customFormat="1" ht="15" hidden="1" customHeight="1" x14ac:dyDescent="0.25">
      <c r="A2423" s="88" t="s">
        <v>7790</v>
      </c>
      <c r="B2423" s="40" t="s">
        <v>3812</v>
      </c>
      <c r="C2423" s="82" t="s">
        <v>10959</v>
      </c>
      <c r="D2423" s="82"/>
      <c r="E2423" s="82"/>
      <c r="F2423" s="82"/>
      <c r="G2423" s="82"/>
      <c r="H2423" s="40" t="s">
        <v>4</v>
      </c>
      <c r="I2423" s="83" t="str">
        <f>IFERROR(VLOOKUP(A2423,'Alíquotas - CADPREV'!$B$2152:$N$4324,8,FALSE),"")</f>
        <v/>
      </c>
      <c r="J2423" s="83" t="str">
        <f>IF(H2423="RPPS",VLOOKUP(A2423,' Legislação Benef - GESCON'!$B$4:$I$2159,3,FALSE),"")</f>
        <v/>
      </c>
      <c r="K2423" s="83" t="str">
        <f>IF(H2423="RPPS",VLOOKUP(A2423,' Legislação Benef - GESCON'!$B$4:$I$2159,6,FALSE),"")</f>
        <v/>
      </c>
      <c r="L2423" s="83" t="str">
        <f>IF(H2423="RPPS",IFERROR(IF(VLOOKUP(A2423,'Suspensão de repasses - GESCON'!$D$3:$J$1048576,7,FALSE)="Validada","SIM","NÃO"),"NÃO"),"")</f>
        <v/>
      </c>
    </row>
    <row r="2424" spans="1:12" s="19" customFormat="1" ht="15" hidden="1" customHeight="1" x14ac:dyDescent="0.25">
      <c r="A2424" s="88" t="s">
        <v>7791</v>
      </c>
      <c r="B2424" s="40" t="s">
        <v>4626</v>
      </c>
      <c r="C2424" s="82" t="s">
        <v>10959</v>
      </c>
      <c r="D2424" s="82"/>
      <c r="E2424" s="82"/>
      <c r="F2424" s="82"/>
      <c r="G2424" s="82"/>
      <c r="H2424" s="40" t="s">
        <v>4</v>
      </c>
      <c r="I2424" s="83" t="str">
        <f>IFERROR(VLOOKUP(A2424,'Alíquotas - CADPREV'!$B$2152:$N$4324,8,FALSE),"")</f>
        <v/>
      </c>
      <c r="J2424" s="83" t="str">
        <f>IF(H2424="RPPS",VLOOKUP(A2424,' Legislação Benef - GESCON'!$B$4:$I$2159,3,FALSE),"")</f>
        <v/>
      </c>
      <c r="K2424" s="83" t="str">
        <f>IF(H2424="RPPS",VLOOKUP(A2424,' Legislação Benef - GESCON'!$B$4:$I$2159,6,FALSE),"")</f>
        <v/>
      </c>
      <c r="L2424" s="83" t="str">
        <f>IF(H2424="RPPS",IFERROR(IF(VLOOKUP(A2424,'Suspensão de repasses - GESCON'!$D$3:$J$1048576,7,FALSE)="Validada","SIM","NÃO"),"NÃO"),"")</f>
        <v/>
      </c>
    </row>
    <row r="2425" spans="1:12" s="19" customFormat="1" ht="15" customHeight="1" x14ac:dyDescent="0.25">
      <c r="A2425" s="88" t="s">
        <v>7792</v>
      </c>
      <c r="B2425" s="40" t="s">
        <v>4626</v>
      </c>
      <c r="C2425" s="82" t="s">
        <v>10958</v>
      </c>
      <c r="D2425" s="82">
        <v>274</v>
      </c>
      <c r="E2425" s="82">
        <v>91</v>
      </c>
      <c r="F2425" s="82">
        <v>26</v>
      </c>
      <c r="G2425" s="82">
        <v>391</v>
      </c>
      <c r="H2425" s="40" t="s">
        <v>2</v>
      </c>
      <c r="I2425" s="83" t="str">
        <f>IFERROR(VLOOKUP(A2425,'Alíquotas - CADPREV'!$B$2152:$N$4324,8,FALSE),"")</f>
        <v>NÃO</v>
      </c>
      <c r="J2425" s="83" t="str">
        <f>IF(H2425="RPPS",VLOOKUP(A2425,' Legislação Benef - GESCON'!$B$4:$I$2159,3,FALSE),"")</f>
        <v>NÃO</v>
      </c>
      <c r="K2425" s="83" t="str">
        <f>IF(H2425="RPPS",VLOOKUP(A2425,' Legislação Benef - GESCON'!$B$4:$I$2159,6,FALSE),"")</f>
        <v>NÃO</v>
      </c>
      <c r="L2425" s="83" t="str">
        <f>IF(H2425="RPPS",IFERROR(IF(VLOOKUP(A2425,'Suspensão de repasses - GESCON'!$D$3:$J$1048576,7,FALSE)="Validada","SIM","NÃO"),"NÃO"),"")</f>
        <v>NÃO</v>
      </c>
    </row>
    <row r="2426" spans="1:12" s="19" customFormat="1" ht="15" customHeight="1" x14ac:dyDescent="0.25">
      <c r="A2426" s="88" t="s">
        <v>7793</v>
      </c>
      <c r="B2426" s="40" t="s">
        <v>901</v>
      </c>
      <c r="C2426" s="82" t="s">
        <v>10958</v>
      </c>
      <c r="D2426" s="82">
        <v>627</v>
      </c>
      <c r="E2426" s="82">
        <v>194</v>
      </c>
      <c r="F2426" s="82">
        <v>40</v>
      </c>
      <c r="G2426" s="82">
        <v>861</v>
      </c>
      <c r="H2426" s="40" t="s">
        <v>2</v>
      </c>
      <c r="I2426" s="83" t="str">
        <f>IFERROR(VLOOKUP(A2426,'Alíquotas - CADPREV'!$B$2152:$N$4324,8,FALSE),"")</f>
        <v>NÃO</v>
      </c>
      <c r="J2426" s="83" t="str">
        <f>IF(H2426="RPPS",VLOOKUP(A2426,' Legislação Benef - GESCON'!$B$4:$I$2159,3,FALSE),"")</f>
        <v>NÃO</v>
      </c>
      <c r="K2426" s="83" t="str">
        <f>IF(H2426="RPPS",VLOOKUP(A2426,' Legislação Benef - GESCON'!$B$4:$I$2159,6,FALSE),"")</f>
        <v>NÃO</v>
      </c>
      <c r="L2426" s="83" t="str">
        <f>IF(H2426="RPPS",IFERROR(IF(VLOOKUP(A2426,'Suspensão de repasses - GESCON'!$D$3:$J$1048576,7,FALSE)="Validada","SIM","NÃO"),"NÃO"),"")</f>
        <v>NÃO</v>
      </c>
    </row>
    <row r="2427" spans="1:12" s="19" customFormat="1" ht="15" customHeight="1" x14ac:dyDescent="0.25">
      <c r="A2427" s="88" t="s">
        <v>7794</v>
      </c>
      <c r="B2427" s="40" t="s">
        <v>4626</v>
      </c>
      <c r="C2427" s="82" t="s">
        <v>10958</v>
      </c>
      <c r="D2427" s="82">
        <v>3978</v>
      </c>
      <c r="E2427" s="82">
        <v>770</v>
      </c>
      <c r="F2427" s="82">
        <v>230</v>
      </c>
      <c r="G2427" s="82">
        <v>4978</v>
      </c>
      <c r="H2427" s="40" t="s">
        <v>2</v>
      </c>
      <c r="I2427" s="83" t="str">
        <f>IFERROR(VLOOKUP(A2427,'Alíquotas - CADPREV'!$B$2152:$N$4324,8,FALSE),"")</f>
        <v>NÃO</v>
      </c>
      <c r="J2427" s="83" t="str">
        <f>IF(H2427="RPPS",VLOOKUP(A2427,' Legislação Benef - GESCON'!$B$4:$I$2159,3,FALSE),"")</f>
        <v>NÃO</v>
      </c>
      <c r="K2427" s="83" t="str">
        <f>IF(H2427="RPPS",VLOOKUP(A2427,' Legislação Benef - GESCON'!$B$4:$I$2159,6,FALSE),"")</f>
        <v>NÃO</v>
      </c>
      <c r="L2427" s="83" t="str">
        <f>IF(H2427="RPPS",IFERROR(IF(VLOOKUP(A2427,'Suspensão de repasses - GESCON'!$D$3:$J$1048576,7,FALSE)="Validada","SIM","NÃO"),"NÃO"),"")</f>
        <v>NÃO</v>
      </c>
    </row>
    <row r="2428" spans="1:12" s="19" customFormat="1" ht="15" hidden="1" customHeight="1" x14ac:dyDescent="0.25">
      <c r="A2428" s="88" t="s">
        <v>7795</v>
      </c>
      <c r="B2428" s="40" t="s">
        <v>215</v>
      </c>
      <c r="C2428" s="82" t="s">
        <v>10959</v>
      </c>
      <c r="D2428" s="82"/>
      <c r="E2428" s="82"/>
      <c r="F2428" s="82"/>
      <c r="G2428" s="82"/>
      <c r="H2428" s="40" t="s">
        <v>4</v>
      </c>
      <c r="I2428" s="83" t="str">
        <f>IFERROR(VLOOKUP(A2428,'Alíquotas - CADPREV'!$B$2152:$N$4324,8,FALSE),"")</f>
        <v/>
      </c>
      <c r="J2428" s="83" t="str">
        <f>IF(H2428="RPPS",VLOOKUP(A2428,' Legislação Benef - GESCON'!$B$4:$I$2159,3,FALSE),"")</f>
        <v/>
      </c>
      <c r="K2428" s="83" t="str">
        <f>IF(H2428="RPPS",VLOOKUP(A2428,' Legislação Benef - GESCON'!$B$4:$I$2159,6,FALSE),"")</f>
        <v/>
      </c>
      <c r="L2428" s="83" t="str">
        <f>IF(H2428="RPPS",IFERROR(IF(VLOOKUP(A2428,'Suspensão de repasses - GESCON'!$D$3:$J$1048576,7,FALSE)="Validada","SIM","NÃO"),"NÃO"),"")</f>
        <v/>
      </c>
    </row>
    <row r="2429" spans="1:12" s="19" customFormat="1" ht="15" customHeight="1" x14ac:dyDescent="0.25">
      <c r="A2429" s="88" t="s">
        <v>7796</v>
      </c>
      <c r="B2429" s="40" t="s">
        <v>3812</v>
      </c>
      <c r="C2429" s="82" t="s">
        <v>10958</v>
      </c>
      <c r="D2429" s="82">
        <v>1109</v>
      </c>
      <c r="E2429" s="82">
        <v>453</v>
      </c>
      <c r="F2429" s="82">
        <v>104</v>
      </c>
      <c r="G2429" s="82">
        <v>1666</v>
      </c>
      <c r="H2429" s="40" t="s">
        <v>2</v>
      </c>
      <c r="I2429" s="83" t="str">
        <f>IFERROR(VLOOKUP(A2429,'Alíquotas - CADPREV'!$B$2152:$N$4324,8,FALSE),"")</f>
        <v>SIM</v>
      </c>
      <c r="J2429" s="83" t="str">
        <f>IF(H2429="RPPS",VLOOKUP(A2429,' Legislação Benef - GESCON'!$B$4:$I$2159,3,FALSE),"")</f>
        <v>NÃO</v>
      </c>
      <c r="K2429" s="83" t="str">
        <f>IF(H2429="RPPS",VLOOKUP(A2429,' Legislação Benef - GESCON'!$B$4:$I$2159,6,FALSE),"")</f>
        <v>NÃO</v>
      </c>
      <c r="L2429" s="83" t="str">
        <f>IF(H2429="RPPS",IFERROR(IF(VLOOKUP(A2429,'Suspensão de repasses - GESCON'!$D$3:$J$1048576,7,FALSE)="Validada","SIM","NÃO"),"NÃO"),"")</f>
        <v>NÃO</v>
      </c>
    </row>
    <row r="2430" spans="1:12" s="19" customFormat="1" ht="15" customHeight="1" x14ac:dyDescent="0.25">
      <c r="A2430" s="88" t="s">
        <v>7797</v>
      </c>
      <c r="B2430" s="40" t="s">
        <v>2197</v>
      </c>
      <c r="C2430" s="82" t="s">
        <v>10958</v>
      </c>
      <c r="D2430" s="82">
        <v>601</v>
      </c>
      <c r="E2430" s="82">
        <v>32</v>
      </c>
      <c r="F2430" s="82">
        <v>5</v>
      </c>
      <c r="G2430" s="82">
        <v>638</v>
      </c>
      <c r="H2430" s="40" t="s">
        <v>2</v>
      </c>
      <c r="I2430" s="83" t="str">
        <f>IFERROR(VLOOKUP(A2430,'Alíquotas - CADPREV'!$B$2152:$N$4324,8,FALSE),"")</f>
        <v>NÃO</v>
      </c>
      <c r="J2430" s="83" t="str">
        <f>IF(H2430="RPPS",VLOOKUP(A2430,' Legislação Benef - GESCON'!$B$4:$I$2159,3,FALSE),"")</f>
        <v>NÃO</v>
      </c>
      <c r="K2430" s="83" t="str">
        <f>IF(H2430="RPPS",VLOOKUP(A2430,' Legislação Benef - GESCON'!$B$4:$I$2159,6,FALSE),"")</f>
        <v>NÃO</v>
      </c>
      <c r="L2430" s="83" t="str">
        <f>IF(H2430="RPPS",IFERROR(IF(VLOOKUP(A2430,'Suspensão de repasses - GESCON'!$D$3:$J$1048576,7,FALSE)="Validada","SIM","NÃO"),"NÃO"),"")</f>
        <v>NÃO</v>
      </c>
    </row>
    <row r="2431" spans="1:12" s="19" customFormat="1" ht="15" customHeight="1" x14ac:dyDescent="0.25">
      <c r="A2431" s="88" t="s">
        <v>7798</v>
      </c>
      <c r="B2431" s="40" t="s">
        <v>2758</v>
      </c>
      <c r="C2431" s="82" t="s">
        <v>10958</v>
      </c>
      <c r="D2431" s="82">
        <v>263</v>
      </c>
      <c r="E2431" s="82">
        <v>134</v>
      </c>
      <c r="F2431" s="82">
        <v>24</v>
      </c>
      <c r="G2431" s="82">
        <v>421</v>
      </c>
      <c r="H2431" s="40" t="s">
        <v>2</v>
      </c>
      <c r="I2431" s="83" t="str">
        <f>IFERROR(VLOOKUP(A2431,'Alíquotas - CADPREV'!$B$2152:$N$4324,8,FALSE),"")</f>
        <v>NÃO</v>
      </c>
      <c r="J2431" s="83" t="str">
        <f>IF(H2431="RPPS",VLOOKUP(A2431,' Legislação Benef - GESCON'!$B$4:$I$2159,3,FALSE),"")</f>
        <v>NÃO</v>
      </c>
      <c r="K2431" s="83" t="str">
        <f>IF(H2431="RPPS",VLOOKUP(A2431,' Legislação Benef - GESCON'!$B$4:$I$2159,6,FALSE),"")</f>
        <v>NÃO</v>
      </c>
      <c r="L2431" s="83" t="str">
        <f>IF(H2431="RPPS",IFERROR(IF(VLOOKUP(A2431,'Suspensão de repasses - GESCON'!$D$3:$J$1048576,7,FALSE)="Validada","SIM","NÃO"),"NÃO"),"")</f>
        <v>NÃO</v>
      </c>
    </row>
    <row r="2432" spans="1:12" s="19" customFormat="1" ht="15" hidden="1" customHeight="1" x14ac:dyDescent="0.25">
      <c r="A2432" s="88" t="s">
        <v>7799</v>
      </c>
      <c r="B2432" s="40" t="s">
        <v>821</v>
      </c>
      <c r="C2432" s="82" t="s">
        <v>10959</v>
      </c>
      <c r="D2432" s="82"/>
      <c r="E2432" s="82"/>
      <c r="F2432" s="82"/>
      <c r="G2432" s="82"/>
      <c r="H2432" s="40" t="s">
        <v>4</v>
      </c>
      <c r="I2432" s="83" t="str">
        <f>IFERROR(VLOOKUP(A2432,'Alíquotas - CADPREV'!$B$2152:$N$4324,8,FALSE),"")</f>
        <v/>
      </c>
      <c r="J2432" s="83" t="str">
        <f>IF(H2432="RPPS",VLOOKUP(A2432,' Legislação Benef - GESCON'!$B$4:$I$2159,3,FALSE),"")</f>
        <v/>
      </c>
      <c r="K2432" s="83" t="str">
        <f>IF(H2432="RPPS",VLOOKUP(A2432,' Legislação Benef - GESCON'!$B$4:$I$2159,6,FALSE),"")</f>
        <v/>
      </c>
      <c r="L2432" s="83" t="str">
        <f>IF(H2432="RPPS",IFERROR(IF(VLOOKUP(A2432,'Suspensão de repasses - GESCON'!$D$3:$J$1048576,7,FALSE)="Validada","SIM","NÃO"),"NÃO"),"")</f>
        <v/>
      </c>
    </row>
    <row r="2433" spans="1:12" s="19" customFormat="1" ht="15" hidden="1" customHeight="1" x14ac:dyDescent="0.25">
      <c r="A2433" s="88" t="s">
        <v>7800</v>
      </c>
      <c r="B2433" s="40" t="s">
        <v>215</v>
      </c>
      <c r="C2433" s="82" t="s">
        <v>10959</v>
      </c>
      <c r="D2433" s="82"/>
      <c r="E2433" s="82"/>
      <c r="F2433" s="82"/>
      <c r="G2433" s="82"/>
      <c r="H2433" s="40" t="s">
        <v>4</v>
      </c>
      <c r="I2433" s="83" t="str">
        <f>IFERROR(VLOOKUP(A2433,'Alíquotas - CADPREV'!$B$2152:$N$4324,8,FALSE),"")</f>
        <v/>
      </c>
      <c r="J2433" s="83" t="str">
        <f>IF(H2433="RPPS",VLOOKUP(A2433,' Legislação Benef - GESCON'!$B$4:$I$2159,3,FALSE),"")</f>
        <v/>
      </c>
      <c r="K2433" s="83" t="str">
        <f>IF(H2433="RPPS",VLOOKUP(A2433,' Legislação Benef - GESCON'!$B$4:$I$2159,6,FALSE),"")</f>
        <v/>
      </c>
      <c r="L2433" s="83" t="str">
        <f>IF(H2433="RPPS",IFERROR(IF(VLOOKUP(A2433,'Suspensão de repasses - GESCON'!$D$3:$J$1048576,7,FALSE)="Validada","SIM","NÃO"),"NÃO"),"")</f>
        <v/>
      </c>
    </row>
    <row r="2434" spans="1:12" s="19" customFormat="1" ht="15" hidden="1" customHeight="1" x14ac:dyDescent="0.25">
      <c r="A2434" s="88" t="s">
        <v>7801</v>
      </c>
      <c r="B2434" s="40" t="s">
        <v>4626</v>
      </c>
      <c r="C2434" s="82" t="s">
        <v>10959</v>
      </c>
      <c r="D2434" s="82"/>
      <c r="E2434" s="82"/>
      <c r="F2434" s="82"/>
      <c r="G2434" s="82"/>
      <c r="H2434" s="40" t="s">
        <v>4</v>
      </c>
      <c r="I2434" s="83" t="str">
        <f>IFERROR(VLOOKUP(A2434,'Alíquotas - CADPREV'!$B$2152:$N$4324,8,FALSE),"")</f>
        <v/>
      </c>
      <c r="J2434" s="83" t="str">
        <f>IF(H2434="RPPS",VLOOKUP(A2434,' Legislação Benef - GESCON'!$B$4:$I$2159,3,FALSE),"")</f>
        <v/>
      </c>
      <c r="K2434" s="83" t="str">
        <f>IF(H2434="RPPS",VLOOKUP(A2434,' Legislação Benef - GESCON'!$B$4:$I$2159,6,FALSE),"")</f>
        <v/>
      </c>
      <c r="L2434" s="83" t="str">
        <f>IF(H2434="RPPS",IFERROR(IF(VLOOKUP(A2434,'Suspensão de repasses - GESCON'!$D$3:$J$1048576,7,FALSE)="Validada","SIM","NÃO"),"NÃO"),"")</f>
        <v/>
      </c>
    </row>
    <row r="2435" spans="1:12" s="19" customFormat="1" ht="15" customHeight="1" x14ac:dyDescent="0.25">
      <c r="A2435" s="88" t="s">
        <v>7802</v>
      </c>
      <c r="B2435" s="40" t="s">
        <v>634</v>
      </c>
      <c r="C2435" s="82" t="s">
        <v>10958</v>
      </c>
      <c r="D2435" s="82">
        <v>1272</v>
      </c>
      <c r="E2435" s="82">
        <v>146</v>
      </c>
      <c r="F2435" s="82">
        <v>21</v>
      </c>
      <c r="G2435" s="82">
        <v>1439</v>
      </c>
      <c r="H2435" s="40" t="s">
        <v>2</v>
      </c>
      <c r="I2435" s="83" t="str">
        <f>IFERROR(VLOOKUP(A2435,'Alíquotas - CADPREV'!$B$2152:$N$4324,8,FALSE),"")</f>
        <v>NÃO</v>
      </c>
      <c r="J2435" s="83" t="str">
        <f>IF(H2435="RPPS",VLOOKUP(A2435,' Legislação Benef - GESCON'!$B$4:$I$2159,3,FALSE),"")</f>
        <v>NÃO</v>
      </c>
      <c r="K2435" s="83" t="str">
        <f>IF(H2435="RPPS",VLOOKUP(A2435,' Legislação Benef - GESCON'!$B$4:$I$2159,6,FALSE),"")</f>
        <v>NÃO</v>
      </c>
      <c r="L2435" s="83" t="str">
        <f>IF(H2435="RPPS",IFERROR(IF(VLOOKUP(A2435,'Suspensão de repasses - GESCON'!$D$3:$J$1048576,7,FALSE)="Validada","SIM","NÃO"),"NÃO"),"")</f>
        <v>NÃO</v>
      </c>
    </row>
    <row r="2436" spans="1:12" s="19" customFormat="1" ht="15" hidden="1" customHeight="1" x14ac:dyDescent="0.25">
      <c r="A2436" s="88" t="s">
        <v>7803</v>
      </c>
      <c r="B2436" s="40" t="s">
        <v>4626</v>
      </c>
      <c r="C2436" s="82" t="s">
        <v>10959</v>
      </c>
      <c r="D2436" s="82"/>
      <c r="E2436" s="82"/>
      <c r="F2436" s="82"/>
      <c r="G2436" s="82"/>
      <c r="H2436" s="40" t="s">
        <v>4</v>
      </c>
      <c r="I2436" s="83" t="str">
        <f>IFERROR(VLOOKUP(A2436,'Alíquotas - CADPREV'!$B$2152:$N$4324,8,FALSE),"")</f>
        <v/>
      </c>
      <c r="J2436" s="83" t="str">
        <f>IF(H2436="RPPS",VLOOKUP(A2436,' Legislação Benef - GESCON'!$B$4:$I$2159,3,FALSE),"")</f>
        <v/>
      </c>
      <c r="K2436" s="83" t="str">
        <f>IF(H2436="RPPS",VLOOKUP(A2436,' Legislação Benef - GESCON'!$B$4:$I$2159,6,FALSE),"")</f>
        <v/>
      </c>
      <c r="L2436" s="83" t="str">
        <f>IF(H2436="RPPS",IFERROR(IF(VLOOKUP(A2436,'Suspensão de repasses - GESCON'!$D$3:$J$1048576,7,FALSE)="Validada","SIM","NÃO"),"NÃO"),"")</f>
        <v/>
      </c>
    </row>
    <row r="2437" spans="1:12" s="19" customFormat="1" ht="15" customHeight="1" x14ac:dyDescent="0.25">
      <c r="A2437" s="88" t="s">
        <v>7804</v>
      </c>
      <c r="B2437" s="40" t="s">
        <v>901</v>
      </c>
      <c r="C2437" s="82" t="s">
        <v>10958</v>
      </c>
      <c r="D2437" s="82">
        <v>252</v>
      </c>
      <c r="E2437" s="82">
        <v>79</v>
      </c>
      <c r="F2437" s="82">
        <v>13</v>
      </c>
      <c r="G2437" s="82">
        <v>344</v>
      </c>
      <c r="H2437" s="40" t="s">
        <v>2</v>
      </c>
      <c r="I2437" s="83" t="str">
        <f>IFERROR(VLOOKUP(A2437,'Alíquotas - CADPREV'!$B$2152:$N$4324,8,FALSE),"")</f>
        <v>NÃO</v>
      </c>
      <c r="J2437" s="83" t="str">
        <f>IF(H2437="RPPS",VLOOKUP(A2437,' Legislação Benef - GESCON'!$B$4:$I$2159,3,FALSE),"")</f>
        <v>NÃO</v>
      </c>
      <c r="K2437" s="83" t="str">
        <f>IF(H2437="RPPS",VLOOKUP(A2437,' Legislação Benef - GESCON'!$B$4:$I$2159,6,FALSE),"")</f>
        <v>NÃO</v>
      </c>
      <c r="L2437" s="83" t="str">
        <f>IF(H2437="RPPS",IFERROR(IF(VLOOKUP(A2437,'Suspensão de repasses - GESCON'!$D$3:$J$1048576,7,FALSE)="Validada","SIM","NÃO"),"NÃO"),"")</f>
        <v>NÃO</v>
      </c>
    </row>
    <row r="2438" spans="1:12" s="19" customFormat="1" ht="15" hidden="1" customHeight="1" x14ac:dyDescent="0.25">
      <c r="A2438" s="88" t="s">
        <v>7805</v>
      </c>
      <c r="B2438" s="40" t="s">
        <v>3812</v>
      </c>
      <c r="C2438" s="82" t="s">
        <v>10959</v>
      </c>
      <c r="D2438" s="82"/>
      <c r="E2438" s="82"/>
      <c r="F2438" s="82"/>
      <c r="G2438" s="82"/>
      <c r="H2438" s="40" t="s">
        <v>4</v>
      </c>
      <c r="I2438" s="83" t="str">
        <f>IFERROR(VLOOKUP(A2438,'Alíquotas - CADPREV'!$B$2152:$N$4324,8,FALSE),"")</f>
        <v/>
      </c>
      <c r="J2438" s="83" t="str">
        <f>IF(H2438="RPPS",VLOOKUP(A2438,' Legislação Benef - GESCON'!$B$4:$I$2159,3,FALSE),"")</f>
        <v/>
      </c>
      <c r="K2438" s="83" t="str">
        <f>IF(H2438="RPPS",VLOOKUP(A2438,' Legislação Benef - GESCON'!$B$4:$I$2159,6,FALSE),"")</f>
        <v/>
      </c>
      <c r="L2438" s="83" t="str">
        <f>IF(H2438="RPPS",IFERROR(IF(VLOOKUP(A2438,'Suspensão de repasses - GESCON'!$D$3:$J$1048576,7,FALSE)="Validada","SIM","NÃO"),"NÃO"),"")</f>
        <v/>
      </c>
    </row>
    <row r="2439" spans="1:12" s="19" customFormat="1" ht="15" customHeight="1" x14ac:dyDescent="0.25">
      <c r="A2439" s="88" t="s">
        <v>7806</v>
      </c>
      <c r="B2439" s="40" t="s">
        <v>3513</v>
      </c>
      <c r="C2439" s="82" t="s">
        <v>10958</v>
      </c>
      <c r="D2439" s="82">
        <v>1951</v>
      </c>
      <c r="E2439" s="82">
        <v>214</v>
      </c>
      <c r="F2439" s="82">
        <v>95</v>
      </c>
      <c r="G2439" s="82">
        <v>2260</v>
      </c>
      <c r="H2439" s="40" t="s">
        <v>2</v>
      </c>
      <c r="I2439" s="83" t="str">
        <f>IFERROR(VLOOKUP(A2439,'Alíquotas - CADPREV'!$B$2152:$N$4324,8,FALSE),"")</f>
        <v>NÃO</v>
      </c>
      <c r="J2439" s="83" t="str">
        <f>IF(H2439="RPPS",VLOOKUP(A2439,' Legislação Benef - GESCON'!$B$4:$I$2159,3,FALSE),"")</f>
        <v>NÃO</v>
      </c>
      <c r="K2439" s="83" t="str">
        <f>IF(H2439="RPPS",VLOOKUP(A2439,' Legislação Benef - GESCON'!$B$4:$I$2159,6,FALSE),"")</f>
        <v>NÃO</v>
      </c>
      <c r="L2439" s="83" t="str">
        <f>IF(H2439="RPPS",IFERROR(IF(VLOOKUP(A2439,'Suspensão de repasses - GESCON'!$D$3:$J$1048576,7,FALSE)="Validada","SIM","NÃO"),"NÃO"),"")</f>
        <v>NÃO</v>
      </c>
    </row>
    <row r="2440" spans="1:12" s="19" customFormat="1" ht="15" hidden="1" customHeight="1" x14ac:dyDescent="0.25">
      <c r="A2440" s="88" t="s">
        <v>7807</v>
      </c>
      <c r="B2440" s="40" t="s">
        <v>1356</v>
      </c>
      <c r="C2440" s="82" t="s">
        <v>10959</v>
      </c>
      <c r="D2440" s="82"/>
      <c r="E2440" s="82"/>
      <c r="F2440" s="82"/>
      <c r="G2440" s="82"/>
      <c r="H2440" s="40" t="s">
        <v>4</v>
      </c>
      <c r="I2440" s="83" t="str">
        <f>IFERROR(VLOOKUP(A2440,'Alíquotas - CADPREV'!$B$2152:$N$4324,8,FALSE),"")</f>
        <v/>
      </c>
      <c r="J2440" s="83" t="str">
        <f>IF(H2440="RPPS",VLOOKUP(A2440,' Legislação Benef - GESCON'!$B$4:$I$2159,3,FALSE),"")</f>
        <v/>
      </c>
      <c r="K2440" s="83" t="str">
        <f>IF(H2440="RPPS",VLOOKUP(A2440,' Legislação Benef - GESCON'!$B$4:$I$2159,6,FALSE),"")</f>
        <v/>
      </c>
      <c r="L2440" s="83" t="str">
        <f>IF(H2440="RPPS",IFERROR(IF(VLOOKUP(A2440,'Suspensão de repasses - GESCON'!$D$3:$J$1048576,7,FALSE)="Validada","SIM","NÃO"),"NÃO"),"")</f>
        <v/>
      </c>
    </row>
    <row r="2441" spans="1:12" s="19" customFormat="1" ht="15" hidden="1" customHeight="1" x14ac:dyDescent="0.25">
      <c r="A2441" s="88" t="s">
        <v>7808</v>
      </c>
      <c r="B2441" s="40" t="s">
        <v>4626</v>
      </c>
      <c r="C2441" s="82" t="s">
        <v>10959</v>
      </c>
      <c r="D2441" s="82"/>
      <c r="E2441" s="82"/>
      <c r="F2441" s="82"/>
      <c r="G2441" s="82"/>
      <c r="H2441" s="40" t="s">
        <v>4</v>
      </c>
      <c r="I2441" s="83" t="str">
        <f>IFERROR(VLOOKUP(A2441,'Alíquotas - CADPREV'!$B$2152:$N$4324,8,FALSE),"")</f>
        <v/>
      </c>
      <c r="J2441" s="83" t="str">
        <f>IF(H2441="RPPS",VLOOKUP(A2441,' Legislação Benef - GESCON'!$B$4:$I$2159,3,FALSE),"")</f>
        <v/>
      </c>
      <c r="K2441" s="83" t="str">
        <f>IF(H2441="RPPS",VLOOKUP(A2441,' Legislação Benef - GESCON'!$B$4:$I$2159,6,FALSE),"")</f>
        <v/>
      </c>
      <c r="L2441" s="83" t="str">
        <f>IF(H2441="RPPS",IFERROR(IF(VLOOKUP(A2441,'Suspensão de repasses - GESCON'!$D$3:$J$1048576,7,FALSE)="Validada","SIM","NÃO"),"NÃO"),"")</f>
        <v/>
      </c>
    </row>
    <row r="2442" spans="1:12" s="19" customFormat="1" ht="15" customHeight="1" x14ac:dyDescent="0.25">
      <c r="A2442" s="88" t="s">
        <v>7809</v>
      </c>
      <c r="B2442" s="40" t="s">
        <v>3812</v>
      </c>
      <c r="C2442" s="82" t="s">
        <v>10958</v>
      </c>
      <c r="D2442" s="82">
        <v>140</v>
      </c>
      <c r="E2442" s="82">
        <v>45</v>
      </c>
      <c r="F2442" s="82">
        <v>2</v>
      </c>
      <c r="G2442" s="82">
        <v>187</v>
      </c>
      <c r="H2442" s="40" t="s">
        <v>2</v>
      </c>
      <c r="I2442" s="83" t="str">
        <f>IFERROR(VLOOKUP(A2442,'Alíquotas - CADPREV'!$B$2152:$N$4324,8,FALSE),"")</f>
        <v>NÃO</v>
      </c>
      <c r="J2442" s="83" t="str">
        <f>IF(H2442="RPPS",VLOOKUP(A2442,' Legislação Benef - GESCON'!$B$4:$I$2159,3,FALSE),"")</f>
        <v>NÃO</v>
      </c>
      <c r="K2442" s="83" t="str">
        <f>IF(H2442="RPPS",VLOOKUP(A2442,' Legislação Benef - GESCON'!$B$4:$I$2159,6,FALSE),"")</f>
        <v>NÃO</v>
      </c>
      <c r="L2442" s="83" t="str">
        <f>IF(H2442="RPPS",IFERROR(IF(VLOOKUP(A2442,'Suspensão de repasses - GESCON'!$D$3:$J$1048576,7,FALSE)="Validada","SIM","NÃO"),"NÃO"),"")</f>
        <v>NÃO</v>
      </c>
    </row>
    <row r="2443" spans="1:12" s="19" customFormat="1" ht="15" hidden="1" customHeight="1" x14ac:dyDescent="0.25">
      <c r="A2443" s="88" t="s">
        <v>7810</v>
      </c>
      <c r="B2443" s="40" t="s">
        <v>215</v>
      </c>
      <c r="C2443" s="82" t="s">
        <v>10959</v>
      </c>
      <c r="D2443" s="82"/>
      <c r="E2443" s="82"/>
      <c r="F2443" s="82"/>
      <c r="G2443" s="82"/>
      <c r="H2443" s="40" t="s">
        <v>4</v>
      </c>
      <c r="I2443" s="83" t="str">
        <f>IFERROR(VLOOKUP(A2443,'Alíquotas - CADPREV'!$B$2152:$N$4324,8,FALSE),"")</f>
        <v/>
      </c>
      <c r="J2443" s="83" t="str">
        <f>IF(H2443="RPPS",VLOOKUP(A2443,' Legislação Benef - GESCON'!$B$4:$I$2159,3,FALSE),"")</f>
        <v/>
      </c>
      <c r="K2443" s="83" t="str">
        <f>IF(H2443="RPPS",VLOOKUP(A2443,' Legislação Benef - GESCON'!$B$4:$I$2159,6,FALSE),"")</f>
        <v/>
      </c>
      <c r="L2443" s="83" t="str">
        <f>IF(H2443="RPPS",IFERROR(IF(VLOOKUP(A2443,'Suspensão de repasses - GESCON'!$D$3:$J$1048576,7,FALSE)="Validada","SIM","NÃO"),"NÃO"),"")</f>
        <v/>
      </c>
    </row>
    <row r="2444" spans="1:12" s="19" customFormat="1" ht="15" customHeight="1" x14ac:dyDescent="0.25">
      <c r="A2444" s="88" t="s">
        <v>7811</v>
      </c>
      <c r="B2444" s="40" t="s">
        <v>4626</v>
      </c>
      <c r="C2444" s="82" t="s">
        <v>10958</v>
      </c>
      <c r="D2444" s="82">
        <v>463</v>
      </c>
      <c r="E2444" s="82">
        <v>67</v>
      </c>
      <c r="F2444" s="82">
        <v>23</v>
      </c>
      <c r="G2444" s="82">
        <v>553</v>
      </c>
      <c r="H2444" s="40" t="s">
        <v>2</v>
      </c>
      <c r="I2444" s="83" t="str">
        <f>IFERROR(VLOOKUP(A2444,'Alíquotas - CADPREV'!$B$2152:$N$4324,8,FALSE),"")</f>
        <v>NÃO</v>
      </c>
      <c r="J2444" s="83" t="str">
        <f>IF(H2444="RPPS",VLOOKUP(A2444,' Legislação Benef - GESCON'!$B$4:$I$2159,3,FALSE),"")</f>
        <v>NÃO</v>
      </c>
      <c r="K2444" s="83" t="str">
        <f>IF(H2444="RPPS",VLOOKUP(A2444,' Legislação Benef - GESCON'!$B$4:$I$2159,6,FALSE),"")</f>
        <v>NÃO</v>
      </c>
      <c r="L2444" s="83" t="str">
        <f>IF(H2444="RPPS",IFERROR(IF(VLOOKUP(A2444,'Suspensão de repasses - GESCON'!$D$3:$J$1048576,7,FALSE)="Validada","SIM","NÃO"),"NÃO"),"")</f>
        <v>NÃO</v>
      </c>
    </row>
    <row r="2445" spans="1:12" s="19" customFormat="1" ht="15" hidden="1" customHeight="1" x14ac:dyDescent="0.25">
      <c r="A2445" s="88" t="s">
        <v>7812</v>
      </c>
      <c r="B2445" s="40" t="s">
        <v>634</v>
      </c>
      <c r="C2445" s="82" t="s">
        <v>10959</v>
      </c>
      <c r="D2445" s="82"/>
      <c r="E2445" s="82"/>
      <c r="F2445" s="82"/>
      <c r="G2445" s="82"/>
      <c r="H2445" s="40" t="s">
        <v>4</v>
      </c>
      <c r="I2445" s="83" t="str">
        <f>IFERROR(VLOOKUP(A2445,'Alíquotas - CADPREV'!$B$2152:$N$4324,8,FALSE),"")</f>
        <v/>
      </c>
      <c r="J2445" s="83" t="str">
        <f>IF(H2445="RPPS",VLOOKUP(A2445,' Legislação Benef - GESCON'!$B$4:$I$2159,3,FALSE),"")</f>
        <v/>
      </c>
      <c r="K2445" s="83" t="str">
        <f>IF(H2445="RPPS",VLOOKUP(A2445,' Legislação Benef - GESCON'!$B$4:$I$2159,6,FALSE),"")</f>
        <v/>
      </c>
      <c r="L2445" s="83" t="str">
        <f>IF(H2445="RPPS",IFERROR(IF(VLOOKUP(A2445,'Suspensão de repasses - GESCON'!$D$3:$J$1048576,7,FALSE)="Validada","SIM","NÃO"),"NÃO"),"")</f>
        <v/>
      </c>
    </row>
    <row r="2446" spans="1:12" s="19" customFormat="1" ht="15" hidden="1" customHeight="1" x14ac:dyDescent="0.25">
      <c r="A2446" s="88" t="s">
        <v>7813</v>
      </c>
      <c r="B2446" s="40" t="s">
        <v>2554</v>
      </c>
      <c r="C2446" s="82" t="s">
        <v>10959</v>
      </c>
      <c r="D2446" s="82"/>
      <c r="E2446" s="82"/>
      <c r="F2446" s="82"/>
      <c r="G2446" s="82"/>
      <c r="H2446" s="40" t="s">
        <v>4</v>
      </c>
      <c r="I2446" s="83" t="str">
        <f>IFERROR(VLOOKUP(A2446,'Alíquotas - CADPREV'!$B$2152:$N$4324,8,FALSE),"")</f>
        <v/>
      </c>
      <c r="J2446" s="83" t="str">
        <f>IF(H2446="RPPS",VLOOKUP(A2446,' Legislação Benef - GESCON'!$B$4:$I$2159,3,FALSE),"")</f>
        <v/>
      </c>
      <c r="K2446" s="83" t="str">
        <f>IF(H2446="RPPS",VLOOKUP(A2446,' Legislação Benef - GESCON'!$B$4:$I$2159,6,FALSE),"")</f>
        <v/>
      </c>
      <c r="L2446" s="83" t="str">
        <f>IF(H2446="RPPS",IFERROR(IF(VLOOKUP(A2446,'Suspensão de repasses - GESCON'!$D$3:$J$1048576,7,FALSE)="Validada","SIM","NÃO"),"NÃO"),"")</f>
        <v/>
      </c>
    </row>
    <row r="2447" spans="1:12" s="19" customFormat="1" ht="15" customHeight="1" x14ac:dyDescent="0.25">
      <c r="A2447" s="88" t="s">
        <v>7814</v>
      </c>
      <c r="B2447" s="40" t="s">
        <v>3601</v>
      </c>
      <c r="C2447" s="82" t="s">
        <v>10958</v>
      </c>
      <c r="D2447" s="82">
        <v>165</v>
      </c>
      <c r="E2447" s="82">
        <v>19</v>
      </c>
      <c r="F2447" s="82">
        <v>2</v>
      </c>
      <c r="G2447" s="82">
        <v>186</v>
      </c>
      <c r="H2447" s="40" t="s">
        <v>2</v>
      </c>
      <c r="I2447" s="83" t="str">
        <f>IFERROR(VLOOKUP(A2447,'Alíquotas - CADPREV'!$B$2152:$N$4324,8,FALSE),"")</f>
        <v>NÃO</v>
      </c>
      <c r="J2447" s="83" t="str">
        <f>IF(H2447="RPPS",VLOOKUP(A2447,' Legislação Benef - GESCON'!$B$4:$I$2159,3,FALSE),"")</f>
        <v>NÃO</v>
      </c>
      <c r="K2447" s="83" t="str">
        <f>IF(H2447="RPPS",VLOOKUP(A2447,' Legislação Benef - GESCON'!$B$4:$I$2159,6,FALSE),"")</f>
        <v>NÃO</v>
      </c>
      <c r="L2447" s="83" t="str">
        <f>IF(H2447="RPPS",IFERROR(IF(VLOOKUP(A2447,'Suspensão de repasses - GESCON'!$D$3:$J$1048576,7,FALSE)="Validada","SIM","NÃO"),"NÃO"),"")</f>
        <v>NÃO</v>
      </c>
    </row>
    <row r="2448" spans="1:12" s="19" customFormat="1" ht="15" hidden="1" customHeight="1" x14ac:dyDescent="0.25">
      <c r="A2448" s="88" t="s">
        <v>7815</v>
      </c>
      <c r="B2448" s="40" t="s">
        <v>1356</v>
      </c>
      <c r="C2448" s="82" t="s">
        <v>10959</v>
      </c>
      <c r="D2448" s="82"/>
      <c r="E2448" s="82"/>
      <c r="F2448" s="82"/>
      <c r="G2448" s="82"/>
      <c r="H2448" s="40" t="s">
        <v>4</v>
      </c>
      <c r="I2448" s="83" t="str">
        <f>IFERROR(VLOOKUP(A2448,'Alíquotas - CADPREV'!$B$2152:$N$4324,8,FALSE),"")</f>
        <v/>
      </c>
      <c r="J2448" s="83" t="str">
        <f>IF(H2448="RPPS",VLOOKUP(A2448,' Legislação Benef - GESCON'!$B$4:$I$2159,3,FALSE),"")</f>
        <v/>
      </c>
      <c r="K2448" s="83" t="str">
        <f>IF(H2448="RPPS",VLOOKUP(A2448,' Legislação Benef - GESCON'!$B$4:$I$2159,6,FALSE),"")</f>
        <v/>
      </c>
      <c r="L2448" s="83" t="str">
        <f>IF(H2448="RPPS",IFERROR(IF(VLOOKUP(A2448,'Suspensão de repasses - GESCON'!$D$3:$J$1048576,7,FALSE)="Validada","SIM","NÃO"),"NÃO"),"")</f>
        <v/>
      </c>
    </row>
    <row r="2449" spans="1:12" s="19" customFormat="1" ht="15" customHeight="1" x14ac:dyDescent="0.25">
      <c r="A2449" s="88" t="s">
        <v>7816</v>
      </c>
      <c r="B2449" s="40" t="s">
        <v>2274</v>
      </c>
      <c r="C2449" s="82" t="s">
        <v>10958</v>
      </c>
      <c r="D2449" s="82">
        <v>197</v>
      </c>
      <c r="E2449" s="82">
        <v>12</v>
      </c>
      <c r="F2449" s="82">
        <v>5</v>
      </c>
      <c r="G2449" s="82">
        <v>214</v>
      </c>
      <c r="H2449" s="40" t="s">
        <v>2</v>
      </c>
      <c r="I2449" s="83" t="str">
        <f>IFERROR(VLOOKUP(A2449,'Alíquotas - CADPREV'!$B$2152:$N$4324,8,FALSE),"")</f>
        <v>NÃO</v>
      </c>
      <c r="J2449" s="83" t="str">
        <f>IF(H2449="RPPS",VLOOKUP(A2449,' Legislação Benef - GESCON'!$B$4:$I$2159,3,FALSE),"")</f>
        <v>NÃO</v>
      </c>
      <c r="K2449" s="83" t="str">
        <f>IF(H2449="RPPS",VLOOKUP(A2449,' Legislação Benef - GESCON'!$B$4:$I$2159,6,FALSE),"")</f>
        <v>NÃO</v>
      </c>
      <c r="L2449" s="83" t="str">
        <f>IF(H2449="RPPS",IFERROR(IF(VLOOKUP(A2449,'Suspensão de repasses - GESCON'!$D$3:$J$1048576,7,FALSE)="Validada","SIM","NÃO"),"NÃO"),"")</f>
        <v>NÃO</v>
      </c>
    </row>
    <row r="2450" spans="1:12" s="19" customFormat="1" ht="15" hidden="1" customHeight="1" x14ac:dyDescent="0.25">
      <c r="A2450" s="88" t="s">
        <v>7817</v>
      </c>
      <c r="B2450" s="40" t="s">
        <v>197</v>
      </c>
      <c r="C2450" s="82" t="s">
        <v>10959</v>
      </c>
      <c r="D2450" s="82"/>
      <c r="E2450" s="82"/>
      <c r="F2450" s="82"/>
      <c r="G2450" s="82"/>
      <c r="H2450" s="40" t="s">
        <v>4</v>
      </c>
      <c r="I2450" s="83" t="str">
        <f>IFERROR(VLOOKUP(A2450,'Alíquotas - CADPREV'!$B$2152:$N$4324,8,FALSE),"")</f>
        <v/>
      </c>
      <c r="J2450" s="83" t="str">
        <f>IF(H2450="RPPS",VLOOKUP(A2450,' Legislação Benef - GESCON'!$B$4:$I$2159,3,FALSE),"")</f>
        <v/>
      </c>
      <c r="K2450" s="83" t="str">
        <f>IF(H2450="RPPS",VLOOKUP(A2450,' Legislação Benef - GESCON'!$B$4:$I$2159,6,FALSE),"")</f>
        <v/>
      </c>
      <c r="L2450" s="83" t="str">
        <f>IF(H2450="RPPS",IFERROR(IF(VLOOKUP(A2450,'Suspensão de repasses - GESCON'!$D$3:$J$1048576,7,FALSE)="Validada","SIM","NÃO"),"NÃO"),"")</f>
        <v/>
      </c>
    </row>
    <row r="2451" spans="1:12" s="19" customFormat="1" ht="15" customHeight="1" x14ac:dyDescent="0.25">
      <c r="A2451" s="88" t="s">
        <v>7818</v>
      </c>
      <c r="B2451" s="40" t="s">
        <v>901</v>
      </c>
      <c r="C2451" s="82" t="s">
        <v>10958</v>
      </c>
      <c r="D2451" s="82">
        <v>248</v>
      </c>
      <c r="E2451" s="82">
        <v>119</v>
      </c>
      <c r="F2451" s="82">
        <v>28</v>
      </c>
      <c r="G2451" s="82">
        <v>395</v>
      </c>
      <c r="H2451" s="40" t="s">
        <v>2</v>
      </c>
      <c r="I2451" s="83" t="str">
        <f>IFERROR(VLOOKUP(A2451,'Alíquotas - CADPREV'!$B$2152:$N$4324,8,FALSE),"")</f>
        <v>NÃO</v>
      </c>
      <c r="J2451" s="83" t="str">
        <f>IF(H2451="RPPS",VLOOKUP(A2451,' Legislação Benef - GESCON'!$B$4:$I$2159,3,FALSE),"")</f>
        <v>NÃO</v>
      </c>
      <c r="K2451" s="83" t="str">
        <f>IF(H2451="RPPS",VLOOKUP(A2451,' Legislação Benef - GESCON'!$B$4:$I$2159,6,FALSE),"")</f>
        <v>NÃO</v>
      </c>
      <c r="L2451" s="83" t="str">
        <f>IF(H2451="RPPS",IFERROR(IF(VLOOKUP(A2451,'Suspensão de repasses - GESCON'!$D$3:$J$1048576,7,FALSE)="Validada","SIM","NÃO"),"NÃO"),"")</f>
        <v>NÃO</v>
      </c>
    </row>
    <row r="2452" spans="1:12" s="19" customFormat="1" ht="15" hidden="1" customHeight="1" x14ac:dyDescent="0.25">
      <c r="A2452" s="88" t="s">
        <v>7819</v>
      </c>
      <c r="B2452" s="40" t="s">
        <v>2926</v>
      </c>
      <c r="C2452" s="82" t="s">
        <v>10959</v>
      </c>
      <c r="D2452" s="82"/>
      <c r="E2452" s="82"/>
      <c r="F2452" s="82"/>
      <c r="G2452" s="82"/>
      <c r="H2452" s="40" t="s">
        <v>4</v>
      </c>
      <c r="I2452" s="83" t="str">
        <f>IFERROR(VLOOKUP(A2452,'Alíquotas - CADPREV'!$B$2152:$N$4324,8,FALSE),"")</f>
        <v/>
      </c>
      <c r="J2452" s="83" t="str">
        <f>IF(H2452="RPPS",VLOOKUP(A2452,' Legislação Benef - GESCON'!$B$4:$I$2159,3,FALSE),"")</f>
        <v/>
      </c>
      <c r="K2452" s="83" t="str">
        <f>IF(H2452="RPPS",VLOOKUP(A2452,' Legislação Benef - GESCON'!$B$4:$I$2159,6,FALSE),"")</f>
        <v/>
      </c>
      <c r="L2452" s="83" t="str">
        <f>IF(H2452="RPPS",IFERROR(IF(VLOOKUP(A2452,'Suspensão de repasses - GESCON'!$D$3:$J$1048576,7,FALSE)="Validada","SIM","NÃO"),"NÃO"),"")</f>
        <v/>
      </c>
    </row>
    <row r="2453" spans="1:12" s="19" customFormat="1" ht="15" customHeight="1" x14ac:dyDescent="0.25">
      <c r="A2453" s="88" t="s">
        <v>7820</v>
      </c>
      <c r="B2453" s="40" t="s">
        <v>1356</v>
      </c>
      <c r="C2453" s="82" t="s">
        <v>10958</v>
      </c>
      <c r="D2453" s="82">
        <v>1462</v>
      </c>
      <c r="E2453" s="82">
        <v>356</v>
      </c>
      <c r="F2453" s="82">
        <v>122</v>
      </c>
      <c r="G2453" s="82">
        <v>1940</v>
      </c>
      <c r="H2453" s="40" t="s">
        <v>2</v>
      </c>
      <c r="I2453" s="83" t="str">
        <f>IFERROR(VLOOKUP(A2453,'Alíquotas - CADPREV'!$B$2152:$N$4324,8,FALSE),"")</f>
        <v>NÃO</v>
      </c>
      <c r="J2453" s="83" t="str">
        <f>IF(H2453="RPPS",VLOOKUP(A2453,' Legislação Benef - GESCON'!$B$4:$I$2159,3,FALSE),"")</f>
        <v>NÃO</v>
      </c>
      <c r="K2453" s="83" t="str">
        <f>IF(H2453="RPPS",VLOOKUP(A2453,' Legislação Benef - GESCON'!$B$4:$I$2159,6,FALSE),"")</f>
        <v>NÃO</v>
      </c>
      <c r="L2453" s="83" t="str">
        <f>IF(H2453="RPPS",IFERROR(IF(VLOOKUP(A2453,'Suspensão de repasses - GESCON'!$D$3:$J$1048576,7,FALSE)="Validada","SIM","NÃO"),"NÃO"),"")</f>
        <v>NÃO</v>
      </c>
    </row>
    <row r="2454" spans="1:12" s="19" customFormat="1" ht="15" customHeight="1" x14ac:dyDescent="0.25">
      <c r="A2454" s="88" t="s">
        <v>7821</v>
      </c>
      <c r="B2454" s="40" t="s">
        <v>3143</v>
      </c>
      <c r="C2454" s="82" t="s">
        <v>10958</v>
      </c>
      <c r="D2454" s="82">
        <v>176</v>
      </c>
      <c r="E2454" s="82">
        <v>34</v>
      </c>
      <c r="F2454" s="82">
        <v>2</v>
      </c>
      <c r="G2454" s="82">
        <v>212</v>
      </c>
      <c r="H2454" s="40" t="s">
        <v>2</v>
      </c>
      <c r="I2454" s="83" t="str">
        <f>IFERROR(VLOOKUP(A2454,'Alíquotas - CADPREV'!$B$2152:$N$4324,8,FALSE),"")</f>
        <v>NÃO</v>
      </c>
      <c r="J2454" s="83" t="str">
        <f>IF(H2454="RPPS",VLOOKUP(A2454,' Legislação Benef - GESCON'!$B$4:$I$2159,3,FALSE),"")</f>
        <v>NÃO</v>
      </c>
      <c r="K2454" s="83" t="str">
        <f>IF(H2454="RPPS",VLOOKUP(A2454,' Legislação Benef - GESCON'!$B$4:$I$2159,6,FALSE),"")</f>
        <v>NÃO</v>
      </c>
      <c r="L2454" s="83" t="str">
        <f>IF(H2454="RPPS",IFERROR(IF(VLOOKUP(A2454,'Suspensão de repasses - GESCON'!$D$3:$J$1048576,7,FALSE)="Validada","SIM","NÃO"),"NÃO"),"")</f>
        <v>NÃO</v>
      </c>
    </row>
    <row r="2455" spans="1:12" s="19" customFormat="1" ht="15" hidden="1" customHeight="1" x14ac:dyDescent="0.25">
      <c r="A2455" s="88" t="s">
        <v>7822</v>
      </c>
      <c r="B2455" s="40" t="s">
        <v>1356</v>
      </c>
      <c r="C2455" s="82" t="s">
        <v>10959</v>
      </c>
      <c r="D2455" s="82"/>
      <c r="E2455" s="82"/>
      <c r="F2455" s="82"/>
      <c r="G2455" s="82"/>
      <c r="H2455" s="40" t="s">
        <v>4</v>
      </c>
      <c r="I2455" s="83" t="str">
        <f>IFERROR(VLOOKUP(A2455,'Alíquotas - CADPREV'!$B$2152:$N$4324,8,FALSE),"")</f>
        <v/>
      </c>
      <c r="J2455" s="83" t="str">
        <f>IF(H2455="RPPS",VLOOKUP(A2455,' Legislação Benef - GESCON'!$B$4:$I$2159,3,FALSE),"")</f>
        <v/>
      </c>
      <c r="K2455" s="83" t="str">
        <f>IF(H2455="RPPS",VLOOKUP(A2455,' Legislação Benef - GESCON'!$B$4:$I$2159,6,FALSE),"")</f>
        <v/>
      </c>
      <c r="L2455" s="83" t="str">
        <f>IF(H2455="RPPS",IFERROR(IF(VLOOKUP(A2455,'Suspensão de repasses - GESCON'!$D$3:$J$1048576,7,FALSE)="Validada","SIM","NÃO"),"NÃO"),"")</f>
        <v/>
      </c>
    </row>
    <row r="2456" spans="1:12" s="19" customFormat="1" ht="15" hidden="1" customHeight="1" x14ac:dyDescent="0.25">
      <c r="A2456" s="88" t="s">
        <v>7823</v>
      </c>
      <c r="B2456" s="40" t="s">
        <v>1356</v>
      </c>
      <c r="C2456" s="82" t="s">
        <v>10959</v>
      </c>
      <c r="D2456" s="82"/>
      <c r="E2456" s="82"/>
      <c r="F2456" s="82"/>
      <c r="G2456" s="82"/>
      <c r="H2456" s="40" t="s">
        <v>4</v>
      </c>
      <c r="I2456" s="83" t="str">
        <f>IFERROR(VLOOKUP(A2456,'Alíquotas - CADPREV'!$B$2152:$N$4324,8,FALSE),"")</f>
        <v/>
      </c>
      <c r="J2456" s="83" t="str">
        <f>IF(H2456="RPPS",VLOOKUP(A2456,' Legislação Benef - GESCON'!$B$4:$I$2159,3,FALSE),"")</f>
        <v/>
      </c>
      <c r="K2456" s="83" t="str">
        <f>IF(H2456="RPPS",VLOOKUP(A2456,' Legislação Benef - GESCON'!$B$4:$I$2159,6,FALSE),"")</f>
        <v/>
      </c>
      <c r="L2456" s="83" t="str">
        <f>IF(H2456="RPPS",IFERROR(IF(VLOOKUP(A2456,'Suspensão de repasses - GESCON'!$D$3:$J$1048576,7,FALSE)="Validada","SIM","NÃO"),"NÃO"),"")</f>
        <v/>
      </c>
    </row>
    <row r="2457" spans="1:12" s="19" customFormat="1" ht="15" hidden="1" customHeight="1" x14ac:dyDescent="0.25">
      <c r="A2457" s="88" t="s">
        <v>7824</v>
      </c>
      <c r="B2457" s="40" t="s">
        <v>1142</v>
      </c>
      <c r="C2457" s="82" t="s">
        <v>10959</v>
      </c>
      <c r="D2457" s="82"/>
      <c r="E2457" s="82"/>
      <c r="F2457" s="82"/>
      <c r="G2457" s="82"/>
      <c r="H2457" s="40" t="s">
        <v>4</v>
      </c>
      <c r="I2457" s="83" t="str">
        <f>IFERROR(VLOOKUP(A2457,'Alíquotas - CADPREV'!$B$2152:$N$4324,8,FALSE),"")</f>
        <v/>
      </c>
      <c r="J2457" s="83" t="str">
        <f>IF(H2457="RPPS",VLOOKUP(A2457,' Legislação Benef - GESCON'!$B$4:$I$2159,3,FALSE),"")</f>
        <v/>
      </c>
      <c r="K2457" s="83" t="str">
        <f>IF(H2457="RPPS",VLOOKUP(A2457,' Legislação Benef - GESCON'!$B$4:$I$2159,6,FALSE),"")</f>
        <v/>
      </c>
      <c r="L2457" s="83" t="str">
        <f>IF(H2457="RPPS",IFERROR(IF(VLOOKUP(A2457,'Suspensão de repasses - GESCON'!$D$3:$J$1048576,7,FALSE)="Validada","SIM","NÃO"),"NÃO"),"")</f>
        <v/>
      </c>
    </row>
    <row r="2458" spans="1:12" s="19" customFormat="1" ht="15" customHeight="1" x14ac:dyDescent="0.25">
      <c r="A2458" s="88" t="s">
        <v>7825</v>
      </c>
      <c r="B2458" s="40" t="s">
        <v>2274</v>
      </c>
      <c r="C2458" s="82" t="s">
        <v>10958</v>
      </c>
      <c r="D2458" s="82">
        <v>598</v>
      </c>
      <c r="E2458" s="82">
        <v>30</v>
      </c>
      <c r="F2458" s="82">
        <v>11</v>
      </c>
      <c r="G2458" s="82">
        <v>639</v>
      </c>
      <c r="H2458" s="40" t="s">
        <v>2</v>
      </c>
      <c r="I2458" s="83" t="str">
        <f>IFERROR(VLOOKUP(A2458,'Alíquotas - CADPREV'!$B$2152:$N$4324,8,FALSE),"")</f>
        <v>SIM</v>
      </c>
      <c r="J2458" s="83" t="str">
        <f>IF(H2458="RPPS",VLOOKUP(A2458,' Legislação Benef - GESCON'!$B$4:$I$2159,3,FALSE),"")</f>
        <v>NÃO</v>
      </c>
      <c r="K2458" s="83" t="str">
        <f>IF(H2458="RPPS",VLOOKUP(A2458,' Legislação Benef - GESCON'!$B$4:$I$2159,6,FALSE),"")</f>
        <v>SIM</v>
      </c>
      <c r="L2458" s="83" t="str">
        <f>IF(H2458="RPPS",IFERROR(IF(VLOOKUP(A2458,'Suspensão de repasses - GESCON'!$D$3:$J$1048576,7,FALSE)="Validada","SIM","NÃO"),"NÃO"),"")</f>
        <v>NÃO</v>
      </c>
    </row>
    <row r="2459" spans="1:12" s="19" customFormat="1" ht="15" hidden="1" customHeight="1" x14ac:dyDescent="0.25">
      <c r="A2459" s="88" t="s">
        <v>7826</v>
      </c>
      <c r="B2459" s="40" t="s">
        <v>4626</v>
      </c>
      <c r="C2459" s="82" t="s">
        <v>10959</v>
      </c>
      <c r="D2459" s="82"/>
      <c r="E2459" s="82"/>
      <c r="F2459" s="82"/>
      <c r="G2459" s="82"/>
      <c r="H2459" s="40" t="s">
        <v>4</v>
      </c>
      <c r="I2459" s="83" t="str">
        <f>IFERROR(VLOOKUP(A2459,'Alíquotas - CADPREV'!$B$2152:$N$4324,8,FALSE),"")</f>
        <v/>
      </c>
      <c r="J2459" s="83" t="str">
        <f>IF(H2459="RPPS",VLOOKUP(A2459,' Legislação Benef - GESCON'!$B$4:$I$2159,3,FALSE),"")</f>
        <v/>
      </c>
      <c r="K2459" s="83" t="str">
        <f>IF(H2459="RPPS",VLOOKUP(A2459,' Legislação Benef - GESCON'!$B$4:$I$2159,6,FALSE),"")</f>
        <v/>
      </c>
      <c r="L2459" s="83" t="str">
        <f>IF(H2459="RPPS",IFERROR(IF(VLOOKUP(A2459,'Suspensão de repasses - GESCON'!$D$3:$J$1048576,7,FALSE)="Validada","SIM","NÃO"),"NÃO"),"")</f>
        <v/>
      </c>
    </row>
    <row r="2460" spans="1:12" s="19" customFormat="1" ht="15" hidden="1" customHeight="1" x14ac:dyDescent="0.25">
      <c r="A2460" s="88" t="s">
        <v>7827</v>
      </c>
      <c r="B2460" s="40" t="s">
        <v>4626</v>
      </c>
      <c r="C2460" s="82" t="s">
        <v>10959</v>
      </c>
      <c r="D2460" s="82"/>
      <c r="E2460" s="82"/>
      <c r="F2460" s="82"/>
      <c r="G2460" s="82"/>
      <c r="H2460" s="40" t="s">
        <v>4</v>
      </c>
      <c r="I2460" s="83" t="str">
        <f>IFERROR(VLOOKUP(A2460,'Alíquotas - CADPREV'!$B$2152:$N$4324,8,FALSE),"")</f>
        <v/>
      </c>
      <c r="J2460" s="83" t="str">
        <f>IF(H2460="RPPS",VLOOKUP(A2460,' Legislação Benef - GESCON'!$B$4:$I$2159,3,FALSE),"")</f>
        <v/>
      </c>
      <c r="K2460" s="83" t="str">
        <f>IF(H2460="RPPS",VLOOKUP(A2460,' Legislação Benef - GESCON'!$B$4:$I$2159,6,FALSE),"")</f>
        <v/>
      </c>
      <c r="L2460" s="83" t="str">
        <f>IF(H2460="RPPS",IFERROR(IF(VLOOKUP(A2460,'Suspensão de repasses - GESCON'!$D$3:$J$1048576,7,FALSE)="Validada","SIM","NÃO"),"NÃO"),"")</f>
        <v/>
      </c>
    </row>
    <row r="2461" spans="1:12" s="19" customFormat="1" ht="15" hidden="1" customHeight="1" x14ac:dyDescent="0.25">
      <c r="A2461" s="88" t="s">
        <v>7828</v>
      </c>
      <c r="B2461" s="40" t="s">
        <v>215</v>
      </c>
      <c r="C2461" s="82" t="s">
        <v>10959</v>
      </c>
      <c r="D2461" s="82"/>
      <c r="E2461" s="82"/>
      <c r="F2461" s="82"/>
      <c r="G2461" s="82"/>
      <c r="H2461" s="40" t="s">
        <v>4</v>
      </c>
      <c r="I2461" s="83" t="str">
        <f>IFERROR(VLOOKUP(A2461,'Alíquotas - CADPREV'!$B$2152:$N$4324,8,FALSE),"")</f>
        <v/>
      </c>
      <c r="J2461" s="83" t="str">
        <f>IF(H2461="RPPS",VLOOKUP(A2461,' Legislação Benef - GESCON'!$B$4:$I$2159,3,FALSE),"")</f>
        <v/>
      </c>
      <c r="K2461" s="83" t="str">
        <f>IF(H2461="RPPS",VLOOKUP(A2461,' Legislação Benef - GESCON'!$B$4:$I$2159,6,FALSE),"")</f>
        <v/>
      </c>
      <c r="L2461" s="83" t="str">
        <f>IF(H2461="RPPS",IFERROR(IF(VLOOKUP(A2461,'Suspensão de repasses - GESCON'!$D$3:$J$1048576,7,FALSE)="Validada","SIM","NÃO"),"NÃO"),"")</f>
        <v/>
      </c>
    </row>
    <row r="2462" spans="1:12" s="19" customFormat="1" ht="15" hidden="1" customHeight="1" x14ac:dyDescent="0.25">
      <c r="A2462" s="88" t="s">
        <v>7829</v>
      </c>
      <c r="B2462" s="40" t="s">
        <v>215</v>
      </c>
      <c r="C2462" s="82" t="s">
        <v>10959</v>
      </c>
      <c r="D2462" s="82"/>
      <c r="E2462" s="82"/>
      <c r="F2462" s="82"/>
      <c r="G2462" s="82"/>
      <c r="H2462" s="40" t="s">
        <v>4</v>
      </c>
      <c r="I2462" s="83" t="str">
        <f>IFERROR(VLOOKUP(A2462,'Alíquotas - CADPREV'!$B$2152:$N$4324,8,FALSE),"")</f>
        <v/>
      </c>
      <c r="J2462" s="83" t="str">
        <f>IF(H2462="RPPS",VLOOKUP(A2462,' Legislação Benef - GESCON'!$B$4:$I$2159,3,FALSE),"")</f>
        <v/>
      </c>
      <c r="K2462" s="83" t="str">
        <f>IF(H2462="RPPS",VLOOKUP(A2462,' Legislação Benef - GESCON'!$B$4:$I$2159,6,FALSE),"")</f>
        <v/>
      </c>
      <c r="L2462" s="83" t="str">
        <f>IF(H2462="RPPS",IFERROR(IF(VLOOKUP(A2462,'Suspensão de repasses - GESCON'!$D$3:$J$1048576,7,FALSE)="Validada","SIM","NÃO"),"NÃO"),"")</f>
        <v/>
      </c>
    </row>
    <row r="2463" spans="1:12" s="19" customFormat="1" ht="15" hidden="1" customHeight="1" x14ac:dyDescent="0.25">
      <c r="A2463" s="88" t="s">
        <v>7830</v>
      </c>
      <c r="B2463" s="40" t="s">
        <v>4626</v>
      </c>
      <c r="C2463" s="82" t="s">
        <v>10959</v>
      </c>
      <c r="D2463" s="82"/>
      <c r="E2463" s="82"/>
      <c r="F2463" s="82"/>
      <c r="G2463" s="82"/>
      <c r="H2463" s="40" t="s">
        <v>4</v>
      </c>
      <c r="I2463" s="83" t="str">
        <f>IFERROR(VLOOKUP(A2463,'Alíquotas - CADPREV'!$B$2152:$N$4324,8,FALSE),"")</f>
        <v/>
      </c>
      <c r="J2463" s="83" t="str">
        <f>IF(H2463="RPPS",VLOOKUP(A2463,' Legislação Benef - GESCON'!$B$4:$I$2159,3,FALSE),"")</f>
        <v/>
      </c>
      <c r="K2463" s="83" t="str">
        <f>IF(H2463="RPPS",VLOOKUP(A2463,' Legislação Benef - GESCON'!$B$4:$I$2159,6,FALSE),"")</f>
        <v/>
      </c>
      <c r="L2463" s="83" t="str">
        <f>IF(H2463="RPPS",IFERROR(IF(VLOOKUP(A2463,'Suspensão de repasses - GESCON'!$D$3:$J$1048576,7,FALSE)="Validada","SIM","NÃO"),"NÃO"),"")</f>
        <v/>
      </c>
    </row>
    <row r="2464" spans="1:12" s="19" customFormat="1" ht="15" hidden="1" customHeight="1" x14ac:dyDescent="0.25">
      <c r="A2464" s="88" t="s">
        <v>7831</v>
      </c>
      <c r="B2464" s="40" t="s">
        <v>215</v>
      </c>
      <c r="C2464" s="82" t="s">
        <v>10959</v>
      </c>
      <c r="D2464" s="82"/>
      <c r="E2464" s="82"/>
      <c r="F2464" s="82"/>
      <c r="G2464" s="82"/>
      <c r="H2464" s="40" t="s">
        <v>4</v>
      </c>
      <c r="I2464" s="83" t="str">
        <f>IFERROR(VLOOKUP(A2464,'Alíquotas - CADPREV'!$B$2152:$N$4324,8,FALSE),"")</f>
        <v/>
      </c>
      <c r="J2464" s="83" t="str">
        <f>IF(H2464="RPPS",VLOOKUP(A2464,' Legislação Benef - GESCON'!$B$4:$I$2159,3,FALSE),"")</f>
        <v/>
      </c>
      <c r="K2464" s="83" t="str">
        <f>IF(H2464="RPPS",VLOOKUP(A2464,' Legislação Benef - GESCON'!$B$4:$I$2159,6,FALSE),"")</f>
        <v/>
      </c>
      <c r="L2464" s="83" t="str">
        <f>IF(H2464="RPPS",IFERROR(IF(VLOOKUP(A2464,'Suspensão de repasses - GESCON'!$D$3:$J$1048576,7,FALSE)="Validada","SIM","NÃO"),"NÃO"),"")</f>
        <v/>
      </c>
    </row>
    <row r="2465" spans="1:12" s="19" customFormat="1" ht="15" customHeight="1" x14ac:dyDescent="0.25">
      <c r="A2465" s="88" t="s">
        <v>7832</v>
      </c>
      <c r="B2465" s="40" t="s">
        <v>4626</v>
      </c>
      <c r="C2465" s="82" t="s">
        <v>10958</v>
      </c>
      <c r="D2465" s="82">
        <v>3870</v>
      </c>
      <c r="E2465" s="82">
        <v>196</v>
      </c>
      <c r="F2465" s="82">
        <v>57</v>
      </c>
      <c r="G2465" s="82">
        <v>4123</v>
      </c>
      <c r="H2465" s="40" t="s">
        <v>2</v>
      </c>
      <c r="I2465" s="83" t="str">
        <f>IFERROR(VLOOKUP(A2465,'Alíquotas - CADPREV'!$B$2152:$N$4324,8,FALSE),"")</f>
        <v>NÃO</v>
      </c>
      <c r="J2465" s="83" t="str">
        <f>IF(H2465="RPPS",VLOOKUP(A2465,' Legislação Benef - GESCON'!$B$4:$I$2159,3,FALSE),"")</f>
        <v>NÃO</v>
      </c>
      <c r="K2465" s="83" t="str">
        <f>IF(H2465="RPPS",VLOOKUP(A2465,' Legislação Benef - GESCON'!$B$4:$I$2159,6,FALSE),"")</f>
        <v>NÃO</v>
      </c>
      <c r="L2465" s="83" t="str">
        <f>IF(H2465="RPPS",IFERROR(IF(VLOOKUP(A2465,'Suspensão de repasses - GESCON'!$D$3:$J$1048576,7,FALSE)="Validada","SIM","NÃO"),"NÃO"),"")</f>
        <v>SIM</v>
      </c>
    </row>
    <row r="2466" spans="1:12" s="19" customFormat="1" ht="15" hidden="1" customHeight="1" x14ac:dyDescent="0.25">
      <c r="A2466" s="88" t="s">
        <v>7833</v>
      </c>
      <c r="B2466" s="40" t="s">
        <v>215</v>
      </c>
      <c r="C2466" s="82" t="s">
        <v>10959</v>
      </c>
      <c r="D2466" s="82"/>
      <c r="E2466" s="82"/>
      <c r="F2466" s="82"/>
      <c r="G2466" s="82"/>
      <c r="H2466" s="40" t="s">
        <v>4</v>
      </c>
      <c r="I2466" s="83" t="str">
        <f>IFERROR(VLOOKUP(A2466,'Alíquotas - CADPREV'!$B$2152:$N$4324,8,FALSE),"")</f>
        <v/>
      </c>
      <c r="J2466" s="83" t="str">
        <f>IF(H2466="RPPS",VLOOKUP(A2466,' Legislação Benef - GESCON'!$B$4:$I$2159,3,FALSE),"")</f>
        <v/>
      </c>
      <c r="K2466" s="83" t="str">
        <f>IF(H2466="RPPS",VLOOKUP(A2466,' Legislação Benef - GESCON'!$B$4:$I$2159,6,FALSE),"")</f>
        <v/>
      </c>
      <c r="L2466" s="83" t="str">
        <f>IF(H2466="RPPS",IFERROR(IF(VLOOKUP(A2466,'Suspensão de repasses - GESCON'!$D$3:$J$1048576,7,FALSE)="Validada","SIM","NÃO"),"NÃO"),"")</f>
        <v/>
      </c>
    </row>
    <row r="2467" spans="1:12" s="19" customFormat="1" ht="15" hidden="1" customHeight="1" x14ac:dyDescent="0.25">
      <c r="A2467" s="88" t="s">
        <v>7834</v>
      </c>
      <c r="B2467" s="40" t="s">
        <v>215</v>
      </c>
      <c r="C2467" s="82" t="s">
        <v>10959</v>
      </c>
      <c r="D2467" s="82"/>
      <c r="E2467" s="82"/>
      <c r="F2467" s="82"/>
      <c r="G2467" s="82"/>
      <c r="H2467" s="40" t="s">
        <v>4</v>
      </c>
      <c r="I2467" s="83" t="str">
        <f>IFERROR(VLOOKUP(A2467,'Alíquotas - CADPREV'!$B$2152:$N$4324,8,FALSE),"")</f>
        <v/>
      </c>
      <c r="J2467" s="83" t="str">
        <f>IF(H2467="RPPS",VLOOKUP(A2467,' Legislação Benef - GESCON'!$B$4:$I$2159,3,FALSE),"")</f>
        <v/>
      </c>
      <c r="K2467" s="83" t="str">
        <f>IF(H2467="RPPS",VLOOKUP(A2467,' Legislação Benef - GESCON'!$B$4:$I$2159,6,FALSE),"")</f>
        <v/>
      </c>
      <c r="L2467" s="83" t="str">
        <f>IF(H2467="RPPS",IFERROR(IF(VLOOKUP(A2467,'Suspensão de repasses - GESCON'!$D$3:$J$1048576,7,FALSE)="Validada","SIM","NÃO"),"NÃO"),"")</f>
        <v/>
      </c>
    </row>
    <row r="2468" spans="1:12" s="19" customFormat="1" ht="15" hidden="1" customHeight="1" x14ac:dyDescent="0.25">
      <c r="A2468" s="88" t="s">
        <v>7835</v>
      </c>
      <c r="B2468" s="40" t="s">
        <v>1356</v>
      </c>
      <c r="C2468" s="82" t="s">
        <v>10959</v>
      </c>
      <c r="D2468" s="82"/>
      <c r="E2468" s="82"/>
      <c r="F2468" s="82"/>
      <c r="G2468" s="82"/>
      <c r="H2468" s="40" t="s">
        <v>4</v>
      </c>
      <c r="I2468" s="83" t="str">
        <f>IFERROR(VLOOKUP(A2468,'Alíquotas - CADPREV'!$B$2152:$N$4324,8,FALSE),"")</f>
        <v/>
      </c>
      <c r="J2468" s="83" t="str">
        <f>IF(H2468="RPPS",VLOOKUP(A2468,' Legislação Benef - GESCON'!$B$4:$I$2159,3,FALSE),"")</f>
        <v/>
      </c>
      <c r="K2468" s="83" t="str">
        <f>IF(H2468="RPPS",VLOOKUP(A2468,' Legislação Benef - GESCON'!$B$4:$I$2159,6,FALSE),"")</f>
        <v/>
      </c>
      <c r="L2468" s="83" t="str">
        <f>IF(H2468="RPPS",IFERROR(IF(VLOOKUP(A2468,'Suspensão de repasses - GESCON'!$D$3:$J$1048576,7,FALSE)="Validada","SIM","NÃO"),"NÃO"),"")</f>
        <v/>
      </c>
    </row>
    <row r="2469" spans="1:12" s="19" customFormat="1" ht="15" customHeight="1" x14ac:dyDescent="0.25">
      <c r="A2469" s="88" t="s">
        <v>7836</v>
      </c>
      <c r="B2469" s="40" t="s">
        <v>1356</v>
      </c>
      <c r="C2469" s="82" t="s">
        <v>10958</v>
      </c>
      <c r="D2469" s="82">
        <v>1453</v>
      </c>
      <c r="E2469" s="82">
        <v>837</v>
      </c>
      <c r="F2469" s="82">
        <v>187</v>
      </c>
      <c r="G2469" s="82">
        <v>2477</v>
      </c>
      <c r="H2469" s="40" t="s">
        <v>2</v>
      </c>
      <c r="I2469" s="83" t="str">
        <f>IFERROR(VLOOKUP(A2469,'Alíquotas - CADPREV'!$B$2152:$N$4324,8,FALSE),"")</f>
        <v>NÃO</v>
      </c>
      <c r="J2469" s="83" t="str">
        <f>IF(H2469="RPPS",VLOOKUP(A2469,' Legislação Benef - GESCON'!$B$4:$I$2159,3,FALSE),"")</f>
        <v>NÃO</v>
      </c>
      <c r="K2469" s="83" t="str">
        <f>IF(H2469="RPPS",VLOOKUP(A2469,' Legislação Benef - GESCON'!$B$4:$I$2159,6,FALSE),"")</f>
        <v>NÃO</v>
      </c>
      <c r="L2469" s="83" t="str">
        <f>IF(H2469="RPPS",IFERROR(IF(VLOOKUP(A2469,'Suspensão de repasses - GESCON'!$D$3:$J$1048576,7,FALSE)="Validada","SIM","NÃO"),"NÃO"),"")</f>
        <v>NÃO</v>
      </c>
    </row>
    <row r="2470" spans="1:12" s="19" customFormat="1" ht="15" customHeight="1" x14ac:dyDescent="0.25">
      <c r="A2470" s="88" t="s">
        <v>7837</v>
      </c>
      <c r="B2470" s="40" t="s">
        <v>901</v>
      </c>
      <c r="C2470" s="82" t="s">
        <v>10958</v>
      </c>
      <c r="D2470" s="82">
        <v>3434</v>
      </c>
      <c r="E2470" s="82">
        <v>862</v>
      </c>
      <c r="F2470" s="82">
        <v>232</v>
      </c>
      <c r="G2470" s="82">
        <v>4528</v>
      </c>
      <c r="H2470" s="40" t="s">
        <v>2</v>
      </c>
      <c r="I2470" s="83" t="str">
        <f>IFERROR(VLOOKUP(A2470,'Alíquotas - CADPREV'!$B$2152:$N$4324,8,FALSE),"")</f>
        <v>NÃO</v>
      </c>
      <c r="J2470" s="83" t="str">
        <f>IF(H2470="RPPS",VLOOKUP(A2470,' Legislação Benef - GESCON'!$B$4:$I$2159,3,FALSE),"")</f>
        <v>NÃO</v>
      </c>
      <c r="K2470" s="83" t="str">
        <f>IF(H2470="RPPS",VLOOKUP(A2470,' Legislação Benef - GESCON'!$B$4:$I$2159,6,FALSE),"")</f>
        <v>NÃO</v>
      </c>
      <c r="L2470" s="83" t="str">
        <f>IF(H2470="RPPS",IFERROR(IF(VLOOKUP(A2470,'Suspensão de repasses - GESCON'!$D$3:$J$1048576,7,FALSE)="Validada","SIM","NÃO"),"NÃO"),"")</f>
        <v>NÃO</v>
      </c>
    </row>
    <row r="2471" spans="1:12" s="19" customFormat="1" ht="15" hidden="1" customHeight="1" x14ac:dyDescent="0.25">
      <c r="A2471" s="88" t="s">
        <v>7838</v>
      </c>
      <c r="B2471" s="40" t="s">
        <v>1356</v>
      </c>
      <c r="C2471" s="82" t="s">
        <v>10959</v>
      </c>
      <c r="D2471" s="82"/>
      <c r="E2471" s="82"/>
      <c r="F2471" s="82"/>
      <c r="G2471" s="82"/>
      <c r="H2471" s="40" t="s">
        <v>4</v>
      </c>
      <c r="I2471" s="83" t="str">
        <f>IFERROR(VLOOKUP(A2471,'Alíquotas - CADPREV'!$B$2152:$N$4324,8,FALSE),"")</f>
        <v/>
      </c>
      <c r="J2471" s="83" t="str">
        <f>IF(H2471="RPPS",VLOOKUP(A2471,' Legislação Benef - GESCON'!$B$4:$I$2159,3,FALSE),"")</f>
        <v/>
      </c>
      <c r="K2471" s="83" t="str">
        <f>IF(H2471="RPPS",VLOOKUP(A2471,' Legislação Benef - GESCON'!$B$4:$I$2159,6,FALSE),"")</f>
        <v/>
      </c>
      <c r="L2471" s="83" t="str">
        <f>IF(H2471="RPPS",IFERROR(IF(VLOOKUP(A2471,'Suspensão de repasses - GESCON'!$D$3:$J$1048576,7,FALSE)="Validada","SIM","NÃO"),"NÃO"),"")</f>
        <v/>
      </c>
    </row>
    <row r="2472" spans="1:12" s="19" customFormat="1" ht="15" customHeight="1" x14ac:dyDescent="0.25">
      <c r="A2472" s="88" t="s">
        <v>7839</v>
      </c>
      <c r="B2472" s="40" t="s">
        <v>4626</v>
      </c>
      <c r="C2472" s="82" t="s">
        <v>10958</v>
      </c>
      <c r="D2472" s="82">
        <v>1373</v>
      </c>
      <c r="E2472" s="82">
        <v>0</v>
      </c>
      <c r="F2472" s="82">
        <v>0</v>
      </c>
      <c r="G2472" s="82">
        <v>1373</v>
      </c>
      <c r="H2472" s="40" t="s">
        <v>2</v>
      </c>
      <c r="I2472" s="83" t="str">
        <f>IFERROR(VLOOKUP(A2472,'Alíquotas - CADPREV'!$B$2152:$N$4324,8,FALSE),"")</f>
        <v>SIM</v>
      </c>
      <c r="J2472" s="83" t="str">
        <f>IF(H2472="RPPS",VLOOKUP(A2472,' Legislação Benef - GESCON'!$B$4:$I$2159,3,FALSE),"")</f>
        <v>NÃO</v>
      </c>
      <c r="K2472" s="83" t="str">
        <f>IF(H2472="RPPS",VLOOKUP(A2472,' Legislação Benef - GESCON'!$B$4:$I$2159,6,FALSE),"")</f>
        <v>NÃO</v>
      </c>
      <c r="L2472" s="83" t="str">
        <f>IF(H2472="RPPS",IFERROR(IF(VLOOKUP(A2472,'Suspensão de repasses - GESCON'!$D$3:$J$1048576,7,FALSE)="Validada","SIM","NÃO"),"NÃO"),"")</f>
        <v>SIM</v>
      </c>
    </row>
    <row r="2473" spans="1:12" s="19" customFormat="1" ht="15" hidden="1" customHeight="1" x14ac:dyDescent="0.25">
      <c r="A2473" s="88" t="s">
        <v>7840</v>
      </c>
      <c r="B2473" s="40" t="s">
        <v>2413</v>
      </c>
      <c r="C2473" s="82" t="s">
        <v>10959</v>
      </c>
      <c r="D2473" s="82"/>
      <c r="E2473" s="82"/>
      <c r="F2473" s="82"/>
      <c r="G2473" s="82"/>
      <c r="H2473" s="40" t="s">
        <v>4</v>
      </c>
      <c r="I2473" s="83" t="str">
        <f>IFERROR(VLOOKUP(A2473,'Alíquotas - CADPREV'!$B$2152:$N$4324,8,FALSE),"")</f>
        <v/>
      </c>
      <c r="J2473" s="83" t="str">
        <f>IF(H2473="RPPS",VLOOKUP(A2473,' Legislação Benef - GESCON'!$B$4:$I$2159,3,FALSE),"")</f>
        <v/>
      </c>
      <c r="K2473" s="83" t="str">
        <f>IF(H2473="RPPS",VLOOKUP(A2473,' Legislação Benef - GESCON'!$B$4:$I$2159,6,FALSE),"")</f>
        <v/>
      </c>
      <c r="L2473" s="83" t="str">
        <f>IF(H2473="RPPS",IFERROR(IF(VLOOKUP(A2473,'Suspensão de repasses - GESCON'!$D$3:$J$1048576,7,FALSE)="Validada","SIM","NÃO"),"NÃO"),"")</f>
        <v/>
      </c>
    </row>
    <row r="2474" spans="1:12" s="19" customFormat="1" ht="15" hidden="1" customHeight="1" x14ac:dyDescent="0.25">
      <c r="A2474" s="88" t="s">
        <v>7841</v>
      </c>
      <c r="B2474" s="40" t="s">
        <v>4289</v>
      </c>
      <c r="C2474" s="82" t="s">
        <v>10959</v>
      </c>
      <c r="D2474" s="82"/>
      <c r="E2474" s="82"/>
      <c r="F2474" s="82"/>
      <c r="G2474" s="82"/>
      <c r="H2474" s="40" t="s">
        <v>4</v>
      </c>
      <c r="I2474" s="83" t="str">
        <f>IFERROR(VLOOKUP(A2474,'Alíquotas - CADPREV'!$B$2152:$N$4324,8,FALSE),"")</f>
        <v/>
      </c>
      <c r="J2474" s="83" t="str">
        <f>IF(H2474="RPPS",VLOOKUP(A2474,' Legislação Benef - GESCON'!$B$4:$I$2159,3,FALSE),"")</f>
        <v/>
      </c>
      <c r="K2474" s="83" t="str">
        <f>IF(H2474="RPPS",VLOOKUP(A2474,' Legislação Benef - GESCON'!$B$4:$I$2159,6,FALSE),"")</f>
        <v/>
      </c>
      <c r="L2474" s="83" t="str">
        <f>IF(H2474="RPPS",IFERROR(IF(VLOOKUP(A2474,'Suspensão de repasses - GESCON'!$D$3:$J$1048576,7,FALSE)="Validada","SIM","NÃO"),"NÃO"),"")</f>
        <v/>
      </c>
    </row>
    <row r="2475" spans="1:12" s="19" customFormat="1" ht="15" hidden="1" customHeight="1" x14ac:dyDescent="0.25">
      <c r="A2475" s="88" t="s">
        <v>7842</v>
      </c>
      <c r="B2475" s="40" t="s">
        <v>1356</v>
      </c>
      <c r="C2475" s="82" t="s">
        <v>10959</v>
      </c>
      <c r="D2475" s="82"/>
      <c r="E2475" s="82"/>
      <c r="F2475" s="82"/>
      <c r="G2475" s="82"/>
      <c r="H2475" s="40" t="s">
        <v>4</v>
      </c>
      <c r="I2475" s="83" t="str">
        <f>IFERROR(VLOOKUP(A2475,'Alíquotas - CADPREV'!$B$2152:$N$4324,8,FALSE),"")</f>
        <v/>
      </c>
      <c r="J2475" s="83" t="str">
        <f>IF(H2475="RPPS",VLOOKUP(A2475,' Legislação Benef - GESCON'!$B$4:$I$2159,3,FALSE),"")</f>
        <v/>
      </c>
      <c r="K2475" s="83" t="str">
        <f>IF(H2475="RPPS",VLOOKUP(A2475,' Legislação Benef - GESCON'!$B$4:$I$2159,6,FALSE),"")</f>
        <v/>
      </c>
      <c r="L2475" s="83" t="str">
        <f>IF(H2475="RPPS",IFERROR(IF(VLOOKUP(A2475,'Suspensão de repasses - GESCON'!$D$3:$J$1048576,7,FALSE)="Validada","SIM","NÃO"),"NÃO"),"")</f>
        <v/>
      </c>
    </row>
    <row r="2476" spans="1:12" s="19" customFormat="1" ht="15" hidden="1" customHeight="1" x14ac:dyDescent="0.25">
      <c r="A2476" s="88" t="s">
        <v>7843</v>
      </c>
      <c r="B2476" s="40" t="s">
        <v>1356</v>
      </c>
      <c r="C2476" s="82" t="s">
        <v>10959</v>
      </c>
      <c r="D2476" s="82"/>
      <c r="E2476" s="82"/>
      <c r="F2476" s="82"/>
      <c r="G2476" s="82"/>
      <c r="H2476" s="40" t="s">
        <v>4</v>
      </c>
      <c r="I2476" s="83" t="str">
        <f>IFERROR(VLOOKUP(A2476,'Alíquotas - CADPREV'!$B$2152:$N$4324,8,FALSE),"")</f>
        <v/>
      </c>
      <c r="J2476" s="83" t="str">
        <f>IF(H2476="RPPS",VLOOKUP(A2476,' Legislação Benef - GESCON'!$B$4:$I$2159,3,FALSE),"")</f>
        <v/>
      </c>
      <c r="K2476" s="83" t="str">
        <f>IF(H2476="RPPS",VLOOKUP(A2476,' Legislação Benef - GESCON'!$B$4:$I$2159,6,FALSE),"")</f>
        <v/>
      </c>
      <c r="L2476" s="83" t="str">
        <f>IF(H2476="RPPS",IFERROR(IF(VLOOKUP(A2476,'Suspensão de repasses - GESCON'!$D$3:$J$1048576,7,FALSE)="Validada","SIM","NÃO"),"NÃO"),"")</f>
        <v/>
      </c>
    </row>
    <row r="2477" spans="1:12" s="19" customFormat="1" ht="15" customHeight="1" x14ac:dyDescent="0.25">
      <c r="A2477" s="88" t="s">
        <v>7844</v>
      </c>
      <c r="B2477" s="40" t="s">
        <v>4626</v>
      </c>
      <c r="C2477" s="82" t="s">
        <v>10958</v>
      </c>
      <c r="D2477" s="82">
        <v>1223</v>
      </c>
      <c r="E2477" s="82">
        <v>329</v>
      </c>
      <c r="F2477" s="82">
        <v>118</v>
      </c>
      <c r="G2477" s="82">
        <v>1670</v>
      </c>
      <c r="H2477" s="40" t="s">
        <v>2</v>
      </c>
      <c r="I2477" s="83" t="str">
        <f>IFERROR(VLOOKUP(A2477,'Alíquotas - CADPREV'!$B$2152:$N$4324,8,FALSE),"")</f>
        <v>NÃO</v>
      </c>
      <c r="J2477" s="83" t="str">
        <f>IF(H2477="RPPS",VLOOKUP(A2477,' Legislação Benef - GESCON'!$B$4:$I$2159,3,FALSE),"")</f>
        <v>NÃO</v>
      </c>
      <c r="K2477" s="83" t="str">
        <f>IF(H2477="RPPS",VLOOKUP(A2477,' Legislação Benef - GESCON'!$B$4:$I$2159,6,FALSE),"")</f>
        <v>NÃO</v>
      </c>
      <c r="L2477" s="83" t="str">
        <f>IF(H2477="RPPS",IFERROR(IF(VLOOKUP(A2477,'Suspensão de repasses - GESCON'!$D$3:$J$1048576,7,FALSE)="Validada","SIM","NÃO"),"NÃO"),"")</f>
        <v>NÃO</v>
      </c>
    </row>
    <row r="2478" spans="1:12" s="19" customFormat="1" ht="15" hidden="1" customHeight="1" x14ac:dyDescent="0.25">
      <c r="A2478" s="88" t="s">
        <v>7845</v>
      </c>
      <c r="B2478" s="40" t="s">
        <v>215</v>
      </c>
      <c r="C2478" s="82" t="s">
        <v>10959</v>
      </c>
      <c r="D2478" s="82"/>
      <c r="E2478" s="82"/>
      <c r="F2478" s="82"/>
      <c r="G2478" s="82"/>
      <c r="H2478" s="40" t="s">
        <v>4</v>
      </c>
      <c r="I2478" s="83" t="str">
        <f>IFERROR(VLOOKUP(A2478,'Alíquotas - CADPREV'!$B$2152:$N$4324,8,FALSE),"")</f>
        <v/>
      </c>
      <c r="J2478" s="83" t="str">
        <f>IF(H2478="RPPS",VLOOKUP(A2478,' Legislação Benef - GESCON'!$B$4:$I$2159,3,FALSE),"")</f>
        <v/>
      </c>
      <c r="K2478" s="83" t="str">
        <f>IF(H2478="RPPS",VLOOKUP(A2478,' Legislação Benef - GESCON'!$B$4:$I$2159,6,FALSE),"")</f>
        <v/>
      </c>
      <c r="L2478" s="83" t="str">
        <f>IF(H2478="RPPS",IFERROR(IF(VLOOKUP(A2478,'Suspensão de repasses - GESCON'!$D$3:$J$1048576,7,FALSE)="Validada","SIM","NÃO"),"NÃO"),"")</f>
        <v/>
      </c>
    </row>
    <row r="2479" spans="1:12" s="19" customFormat="1" ht="15" hidden="1" customHeight="1" x14ac:dyDescent="0.25">
      <c r="A2479" s="88" t="s">
        <v>7846</v>
      </c>
      <c r="B2479" s="40" t="s">
        <v>821</v>
      </c>
      <c r="C2479" s="82" t="s">
        <v>10959</v>
      </c>
      <c r="D2479" s="82"/>
      <c r="E2479" s="82"/>
      <c r="F2479" s="82"/>
      <c r="G2479" s="82"/>
      <c r="H2479" s="40" t="s">
        <v>4</v>
      </c>
      <c r="I2479" s="83" t="str">
        <f>IFERROR(VLOOKUP(A2479,'Alíquotas - CADPREV'!$B$2152:$N$4324,8,FALSE),"")</f>
        <v/>
      </c>
      <c r="J2479" s="83" t="str">
        <f>IF(H2479="RPPS",VLOOKUP(A2479,' Legislação Benef - GESCON'!$B$4:$I$2159,3,FALSE),"")</f>
        <v/>
      </c>
      <c r="K2479" s="83" t="str">
        <f>IF(H2479="RPPS",VLOOKUP(A2479,' Legislação Benef - GESCON'!$B$4:$I$2159,6,FALSE),"")</f>
        <v/>
      </c>
      <c r="L2479" s="83" t="str">
        <f>IF(H2479="RPPS",IFERROR(IF(VLOOKUP(A2479,'Suspensão de repasses - GESCON'!$D$3:$J$1048576,7,FALSE)="Validada","SIM","NÃO"),"NÃO"),"")</f>
        <v/>
      </c>
    </row>
    <row r="2480" spans="1:12" s="19" customFormat="1" ht="15" hidden="1" customHeight="1" x14ac:dyDescent="0.25">
      <c r="A2480" s="88" t="s">
        <v>7847</v>
      </c>
      <c r="B2480" s="40" t="s">
        <v>3143</v>
      </c>
      <c r="C2480" s="82" t="s">
        <v>10959</v>
      </c>
      <c r="D2480" s="82"/>
      <c r="E2480" s="82"/>
      <c r="F2480" s="82"/>
      <c r="G2480" s="82"/>
      <c r="H2480" s="40" t="s">
        <v>4</v>
      </c>
      <c r="I2480" s="83" t="str">
        <f>IFERROR(VLOOKUP(A2480,'Alíquotas - CADPREV'!$B$2152:$N$4324,8,FALSE),"")</f>
        <v/>
      </c>
      <c r="J2480" s="83" t="str">
        <f>IF(H2480="RPPS",VLOOKUP(A2480,' Legislação Benef - GESCON'!$B$4:$I$2159,3,FALSE),"")</f>
        <v/>
      </c>
      <c r="K2480" s="83" t="str">
        <f>IF(H2480="RPPS",VLOOKUP(A2480,' Legislação Benef - GESCON'!$B$4:$I$2159,6,FALSE),"")</f>
        <v/>
      </c>
      <c r="L2480" s="83" t="str">
        <f>IF(H2480="RPPS",IFERROR(IF(VLOOKUP(A2480,'Suspensão de repasses - GESCON'!$D$3:$J$1048576,7,FALSE)="Validada","SIM","NÃO"),"NÃO"),"")</f>
        <v/>
      </c>
    </row>
    <row r="2481" spans="1:12" s="19" customFormat="1" ht="15" hidden="1" customHeight="1" x14ac:dyDescent="0.25">
      <c r="A2481" s="88" t="s">
        <v>7848</v>
      </c>
      <c r="B2481" s="40" t="s">
        <v>3143</v>
      </c>
      <c r="C2481" s="82" t="s">
        <v>10959</v>
      </c>
      <c r="D2481" s="82"/>
      <c r="E2481" s="82"/>
      <c r="F2481" s="82"/>
      <c r="G2481" s="82"/>
      <c r="H2481" s="40" t="s">
        <v>4</v>
      </c>
      <c r="I2481" s="83" t="str">
        <f>IFERROR(VLOOKUP(A2481,'Alíquotas - CADPREV'!$B$2152:$N$4324,8,FALSE),"")</f>
        <v/>
      </c>
      <c r="J2481" s="83" t="str">
        <f>IF(H2481="RPPS",VLOOKUP(A2481,' Legislação Benef - GESCON'!$B$4:$I$2159,3,FALSE),"")</f>
        <v/>
      </c>
      <c r="K2481" s="83" t="str">
        <f>IF(H2481="RPPS",VLOOKUP(A2481,' Legislação Benef - GESCON'!$B$4:$I$2159,6,FALSE),"")</f>
        <v/>
      </c>
      <c r="L2481" s="83" t="str">
        <f>IF(H2481="RPPS",IFERROR(IF(VLOOKUP(A2481,'Suspensão de repasses - GESCON'!$D$3:$J$1048576,7,FALSE)="Validada","SIM","NÃO"),"NÃO"),"")</f>
        <v/>
      </c>
    </row>
    <row r="2482" spans="1:12" s="19" customFormat="1" ht="15" hidden="1" customHeight="1" x14ac:dyDescent="0.25">
      <c r="A2482" s="88" t="s">
        <v>7849</v>
      </c>
      <c r="B2482" s="40" t="s">
        <v>3143</v>
      </c>
      <c r="C2482" s="82" t="s">
        <v>10959</v>
      </c>
      <c r="D2482" s="82"/>
      <c r="E2482" s="82"/>
      <c r="F2482" s="82"/>
      <c r="G2482" s="82"/>
      <c r="H2482" s="40" t="s">
        <v>4</v>
      </c>
      <c r="I2482" s="83" t="str">
        <f>IFERROR(VLOOKUP(A2482,'Alíquotas - CADPREV'!$B$2152:$N$4324,8,FALSE),"")</f>
        <v/>
      </c>
      <c r="J2482" s="83" t="str">
        <f>IF(H2482="RPPS",VLOOKUP(A2482,' Legislação Benef - GESCON'!$B$4:$I$2159,3,FALSE),"")</f>
        <v/>
      </c>
      <c r="K2482" s="83" t="str">
        <f>IF(H2482="RPPS",VLOOKUP(A2482,' Legislação Benef - GESCON'!$B$4:$I$2159,6,FALSE),"")</f>
        <v/>
      </c>
      <c r="L2482" s="83" t="str">
        <f>IF(H2482="RPPS",IFERROR(IF(VLOOKUP(A2482,'Suspensão de repasses - GESCON'!$D$3:$J$1048576,7,FALSE)="Validada","SIM","NÃO"),"NÃO"),"")</f>
        <v/>
      </c>
    </row>
    <row r="2483" spans="1:12" s="19" customFormat="1" ht="15" customHeight="1" x14ac:dyDescent="0.25">
      <c r="A2483" s="88" t="s">
        <v>7850</v>
      </c>
      <c r="B2483" s="40" t="s">
        <v>3143</v>
      </c>
      <c r="C2483" s="82" t="s">
        <v>10958</v>
      </c>
      <c r="D2483" s="82">
        <v>180</v>
      </c>
      <c r="E2483" s="82">
        <v>49</v>
      </c>
      <c r="F2483" s="82">
        <v>9</v>
      </c>
      <c r="G2483" s="82">
        <v>238</v>
      </c>
      <c r="H2483" s="40" t="s">
        <v>2</v>
      </c>
      <c r="I2483" s="83" t="str">
        <f>IFERROR(VLOOKUP(A2483,'Alíquotas - CADPREV'!$B$2152:$N$4324,8,FALSE),"")</f>
        <v>NÃO</v>
      </c>
      <c r="J2483" s="83" t="str">
        <f>IF(H2483="RPPS",VLOOKUP(A2483,' Legislação Benef - GESCON'!$B$4:$I$2159,3,FALSE),"")</f>
        <v>NÃO</v>
      </c>
      <c r="K2483" s="83" t="str">
        <f>IF(H2483="RPPS",VLOOKUP(A2483,' Legislação Benef - GESCON'!$B$4:$I$2159,6,FALSE),"")</f>
        <v>NÃO</v>
      </c>
      <c r="L2483" s="83" t="str">
        <f>IF(H2483="RPPS",IFERROR(IF(VLOOKUP(A2483,'Suspensão de repasses - GESCON'!$D$3:$J$1048576,7,FALSE)="Validada","SIM","NÃO"),"NÃO"),"")</f>
        <v>NÃO</v>
      </c>
    </row>
    <row r="2484" spans="1:12" s="19" customFormat="1" ht="15" customHeight="1" x14ac:dyDescent="0.25">
      <c r="A2484" s="88" t="s">
        <v>7851</v>
      </c>
      <c r="B2484" s="40" t="s">
        <v>2197</v>
      </c>
      <c r="C2484" s="82" t="s">
        <v>10958</v>
      </c>
      <c r="D2484" s="82">
        <v>963</v>
      </c>
      <c r="E2484" s="82">
        <v>148</v>
      </c>
      <c r="F2484" s="82">
        <v>42</v>
      </c>
      <c r="G2484" s="82">
        <v>1153</v>
      </c>
      <c r="H2484" s="40" t="s">
        <v>2</v>
      </c>
      <c r="I2484" s="83" t="str">
        <f>IFERROR(VLOOKUP(A2484,'Alíquotas - CADPREV'!$B$2152:$N$4324,8,FALSE),"")</f>
        <v>NÃO</v>
      </c>
      <c r="J2484" s="83" t="str">
        <f>IF(H2484="RPPS",VLOOKUP(A2484,' Legislação Benef - GESCON'!$B$4:$I$2159,3,FALSE),"")</f>
        <v>NÃO</v>
      </c>
      <c r="K2484" s="83" t="str">
        <f>IF(H2484="RPPS",VLOOKUP(A2484,' Legislação Benef - GESCON'!$B$4:$I$2159,6,FALSE),"")</f>
        <v>NÃO</v>
      </c>
      <c r="L2484" s="83" t="str">
        <f>IF(H2484="RPPS",IFERROR(IF(VLOOKUP(A2484,'Suspensão de repasses - GESCON'!$D$3:$J$1048576,7,FALSE)="Validada","SIM","NÃO"),"NÃO"),"")</f>
        <v>NÃO</v>
      </c>
    </row>
    <row r="2485" spans="1:12" s="19" customFormat="1" ht="15" customHeight="1" x14ac:dyDescent="0.25">
      <c r="A2485" s="88" t="s">
        <v>7852</v>
      </c>
      <c r="B2485" s="40" t="s">
        <v>901</v>
      </c>
      <c r="C2485" s="82" t="s">
        <v>10958</v>
      </c>
      <c r="D2485" s="82">
        <v>172</v>
      </c>
      <c r="E2485" s="82">
        <v>33</v>
      </c>
      <c r="F2485" s="82">
        <v>3</v>
      </c>
      <c r="G2485" s="82">
        <v>208</v>
      </c>
      <c r="H2485" s="40" t="s">
        <v>2</v>
      </c>
      <c r="I2485" s="83" t="str">
        <f>IFERROR(VLOOKUP(A2485,'Alíquotas - CADPREV'!$B$2152:$N$4324,8,FALSE),"")</f>
        <v>NÃO</v>
      </c>
      <c r="J2485" s="83" t="str">
        <f>IF(H2485="RPPS",VLOOKUP(A2485,' Legislação Benef - GESCON'!$B$4:$I$2159,3,FALSE),"")</f>
        <v>NÃO</v>
      </c>
      <c r="K2485" s="83" t="str">
        <f>IF(H2485="RPPS",VLOOKUP(A2485,' Legislação Benef - GESCON'!$B$4:$I$2159,6,FALSE),"")</f>
        <v>NÃO</v>
      </c>
      <c r="L2485" s="83" t="str">
        <f>IF(H2485="RPPS",IFERROR(IF(VLOOKUP(A2485,'Suspensão de repasses - GESCON'!$D$3:$J$1048576,7,FALSE)="Validada","SIM","NÃO"),"NÃO"),"")</f>
        <v>NÃO</v>
      </c>
    </row>
    <row r="2486" spans="1:12" s="19" customFormat="1" ht="15" customHeight="1" x14ac:dyDescent="0.25">
      <c r="A2486" s="88" t="s">
        <v>7853</v>
      </c>
      <c r="B2486" s="40" t="s">
        <v>3812</v>
      </c>
      <c r="C2486" s="82" t="s">
        <v>10958</v>
      </c>
      <c r="D2486" s="82">
        <v>89</v>
      </c>
      <c r="E2486" s="82">
        <v>31</v>
      </c>
      <c r="F2486" s="82">
        <v>1</v>
      </c>
      <c r="G2486" s="82">
        <v>121</v>
      </c>
      <c r="H2486" s="40" t="s">
        <v>2</v>
      </c>
      <c r="I2486" s="83" t="str">
        <f>IFERROR(VLOOKUP(A2486,'Alíquotas - CADPREV'!$B$2152:$N$4324,8,FALSE),"")</f>
        <v>SIM</v>
      </c>
      <c r="J2486" s="83" t="str">
        <f>IF(H2486="RPPS",VLOOKUP(A2486,' Legislação Benef - GESCON'!$B$4:$I$2159,3,FALSE),"")</f>
        <v>NÃO</v>
      </c>
      <c r="K2486" s="83" t="str">
        <f>IF(H2486="RPPS",VLOOKUP(A2486,' Legislação Benef - GESCON'!$B$4:$I$2159,6,FALSE),"")</f>
        <v>SIM</v>
      </c>
      <c r="L2486" s="83" t="str">
        <f>IF(H2486="RPPS",IFERROR(IF(VLOOKUP(A2486,'Suspensão de repasses - GESCON'!$D$3:$J$1048576,7,FALSE)="Validada","SIM","NÃO"),"NÃO"),"")</f>
        <v>NÃO</v>
      </c>
    </row>
    <row r="2487" spans="1:12" s="19" customFormat="1" ht="15" customHeight="1" x14ac:dyDescent="0.25">
      <c r="A2487" s="88" t="s">
        <v>7854</v>
      </c>
      <c r="B2487" s="40" t="s">
        <v>3812</v>
      </c>
      <c r="C2487" s="82" t="s">
        <v>10958</v>
      </c>
      <c r="D2487" s="82">
        <v>661</v>
      </c>
      <c r="E2487" s="82">
        <v>62</v>
      </c>
      <c r="F2487" s="82">
        <v>12</v>
      </c>
      <c r="G2487" s="82">
        <v>735</v>
      </c>
      <c r="H2487" s="40" t="s">
        <v>2</v>
      </c>
      <c r="I2487" s="83" t="str">
        <f>IFERROR(VLOOKUP(A2487,'Alíquotas - CADPREV'!$B$2152:$N$4324,8,FALSE),"")</f>
        <v>SIM</v>
      </c>
      <c r="J2487" s="83" t="str">
        <f>IF(H2487="RPPS",VLOOKUP(A2487,' Legislação Benef - GESCON'!$B$4:$I$2159,3,FALSE),"")</f>
        <v>NÃO</v>
      </c>
      <c r="K2487" s="83" t="str">
        <f>IF(H2487="RPPS",VLOOKUP(A2487,' Legislação Benef - GESCON'!$B$4:$I$2159,6,FALSE),"")</f>
        <v>SIM</v>
      </c>
      <c r="L2487" s="83" t="str">
        <f>IF(H2487="RPPS",IFERROR(IF(VLOOKUP(A2487,'Suspensão de repasses - GESCON'!$D$3:$J$1048576,7,FALSE)="Validada","SIM","NÃO"),"NÃO"),"")</f>
        <v>NÃO</v>
      </c>
    </row>
    <row r="2488" spans="1:12" s="19" customFormat="1" ht="15" customHeight="1" x14ac:dyDescent="0.25">
      <c r="A2488" s="88" t="s">
        <v>7855</v>
      </c>
      <c r="B2488" s="40" t="s">
        <v>2758</v>
      </c>
      <c r="C2488" s="82" t="s">
        <v>10958</v>
      </c>
      <c r="D2488" s="82">
        <v>6878</v>
      </c>
      <c r="E2488" s="82">
        <v>2542</v>
      </c>
      <c r="F2488" s="82">
        <v>508</v>
      </c>
      <c r="G2488" s="82">
        <v>9928</v>
      </c>
      <c r="H2488" s="40" t="s">
        <v>2</v>
      </c>
      <c r="I2488" s="83" t="str">
        <f>IFERROR(VLOOKUP(A2488,'Alíquotas - CADPREV'!$B$2152:$N$4324,8,FALSE),"")</f>
        <v>SIM</v>
      </c>
      <c r="J2488" s="83" t="str">
        <f>IF(H2488="RPPS",VLOOKUP(A2488,' Legislação Benef - GESCON'!$B$4:$I$2159,3,FALSE),"")</f>
        <v>NÃO</v>
      </c>
      <c r="K2488" s="83" t="str">
        <f>IF(H2488="RPPS",VLOOKUP(A2488,' Legislação Benef - GESCON'!$B$4:$I$2159,6,FALSE),"")</f>
        <v>NÃO</v>
      </c>
      <c r="L2488" s="83" t="str">
        <f>IF(H2488="RPPS",IFERROR(IF(VLOOKUP(A2488,'Suspensão de repasses - GESCON'!$D$3:$J$1048576,7,FALSE)="Validada","SIM","NÃO"),"NÃO"),"")</f>
        <v>NÃO</v>
      </c>
    </row>
    <row r="2489" spans="1:12" s="19" customFormat="1" ht="15" hidden="1" customHeight="1" x14ac:dyDescent="0.25">
      <c r="A2489" s="88" t="s">
        <v>7856</v>
      </c>
      <c r="B2489" s="40" t="s">
        <v>4289</v>
      </c>
      <c r="C2489" s="82" t="s">
        <v>10959</v>
      </c>
      <c r="D2489" s="82"/>
      <c r="E2489" s="82"/>
      <c r="F2489" s="82"/>
      <c r="G2489" s="82"/>
      <c r="H2489" s="40" t="s">
        <v>4</v>
      </c>
      <c r="I2489" s="83" t="str">
        <f>IFERROR(VLOOKUP(A2489,'Alíquotas - CADPREV'!$B$2152:$N$4324,8,FALSE),"")</f>
        <v/>
      </c>
      <c r="J2489" s="83" t="str">
        <f>IF(H2489="RPPS",VLOOKUP(A2489,' Legislação Benef - GESCON'!$B$4:$I$2159,3,FALSE),"")</f>
        <v/>
      </c>
      <c r="K2489" s="83" t="str">
        <f>IF(H2489="RPPS",VLOOKUP(A2489,' Legislação Benef - GESCON'!$B$4:$I$2159,6,FALSE),"")</f>
        <v/>
      </c>
      <c r="L2489" s="83" t="str">
        <f>IF(H2489="RPPS",IFERROR(IF(VLOOKUP(A2489,'Suspensão de repasses - GESCON'!$D$3:$J$1048576,7,FALSE)="Validada","SIM","NÃO"),"NÃO"),"")</f>
        <v/>
      </c>
    </row>
    <row r="2490" spans="1:12" s="19" customFormat="1" ht="15" hidden="1" customHeight="1" x14ac:dyDescent="0.25">
      <c r="A2490" s="88" t="s">
        <v>7857</v>
      </c>
      <c r="B2490" s="40" t="s">
        <v>215</v>
      </c>
      <c r="C2490" s="82" t="s">
        <v>10959</v>
      </c>
      <c r="D2490" s="82"/>
      <c r="E2490" s="82"/>
      <c r="F2490" s="82"/>
      <c r="G2490" s="82"/>
      <c r="H2490" s="40" t="s">
        <v>4</v>
      </c>
      <c r="I2490" s="83" t="str">
        <f>IFERROR(VLOOKUP(A2490,'Alíquotas - CADPREV'!$B$2152:$N$4324,8,FALSE),"")</f>
        <v/>
      </c>
      <c r="J2490" s="83" t="str">
        <f>IF(H2490="RPPS",VLOOKUP(A2490,' Legislação Benef - GESCON'!$B$4:$I$2159,3,FALSE),"")</f>
        <v/>
      </c>
      <c r="K2490" s="83" t="str">
        <f>IF(H2490="RPPS",VLOOKUP(A2490,' Legislação Benef - GESCON'!$B$4:$I$2159,6,FALSE),"")</f>
        <v/>
      </c>
      <c r="L2490" s="83" t="str">
        <f>IF(H2490="RPPS",IFERROR(IF(VLOOKUP(A2490,'Suspensão de repasses - GESCON'!$D$3:$J$1048576,7,FALSE)="Validada","SIM","NÃO"),"NÃO"),"")</f>
        <v/>
      </c>
    </row>
    <row r="2491" spans="1:12" s="19" customFormat="1" ht="15" customHeight="1" x14ac:dyDescent="0.25">
      <c r="A2491" s="88" t="s">
        <v>7858</v>
      </c>
      <c r="B2491" s="40" t="s">
        <v>4626</v>
      </c>
      <c r="C2491" s="82" t="s">
        <v>10958</v>
      </c>
      <c r="D2491" s="82">
        <v>361</v>
      </c>
      <c r="E2491" s="82">
        <v>74</v>
      </c>
      <c r="F2491" s="82">
        <v>22</v>
      </c>
      <c r="G2491" s="82">
        <v>457</v>
      </c>
      <c r="H2491" s="40" t="s">
        <v>2</v>
      </c>
      <c r="I2491" s="83" t="str">
        <f>IFERROR(VLOOKUP(A2491,'Alíquotas - CADPREV'!$B$2152:$N$4324,8,FALSE),"")</f>
        <v>NÃO</v>
      </c>
      <c r="J2491" s="83" t="str">
        <f>IF(H2491="RPPS",VLOOKUP(A2491,' Legislação Benef - GESCON'!$B$4:$I$2159,3,FALSE),"")</f>
        <v>NÃO</v>
      </c>
      <c r="K2491" s="83" t="str">
        <f>IF(H2491="RPPS",VLOOKUP(A2491,' Legislação Benef - GESCON'!$B$4:$I$2159,6,FALSE),"")</f>
        <v>NÃO</v>
      </c>
      <c r="L2491" s="83" t="str">
        <f>IF(H2491="RPPS",IFERROR(IF(VLOOKUP(A2491,'Suspensão de repasses - GESCON'!$D$3:$J$1048576,7,FALSE)="Validada","SIM","NÃO"),"NÃO"),"")</f>
        <v>NÃO</v>
      </c>
    </row>
    <row r="2492" spans="1:12" s="19" customFormat="1" ht="15" customHeight="1" x14ac:dyDescent="0.25">
      <c r="A2492" s="88" t="s">
        <v>7859</v>
      </c>
      <c r="B2492" s="40" t="s">
        <v>3143</v>
      </c>
      <c r="C2492" s="82" t="s">
        <v>10958</v>
      </c>
      <c r="D2492" s="82">
        <v>209</v>
      </c>
      <c r="E2492" s="82">
        <v>63</v>
      </c>
      <c r="F2492" s="82">
        <v>28</v>
      </c>
      <c r="G2492" s="82">
        <v>300</v>
      </c>
      <c r="H2492" s="40" t="s">
        <v>2</v>
      </c>
      <c r="I2492" s="83" t="str">
        <f>IFERROR(VLOOKUP(A2492,'Alíquotas - CADPREV'!$B$2152:$N$4324,8,FALSE),"")</f>
        <v>SIM</v>
      </c>
      <c r="J2492" s="83" t="str">
        <f>IF(H2492="RPPS",VLOOKUP(A2492,' Legislação Benef - GESCON'!$B$4:$I$2159,3,FALSE),"")</f>
        <v>NÃO</v>
      </c>
      <c r="K2492" s="83" t="str">
        <f>IF(H2492="RPPS",VLOOKUP(A2492,' Legislação Benef - GESCON'!$B$4:$I$2159,6,FALSE),"")</f>
        <v>NÃO</v>
      </c>
      <c r="L2492" s="83" t="str">
        <f>IF(H2492="RPPS",IFERROR(IF(VLOOKUP(A2492,'Suspensão de repasses - GESCON'!$D$3:$J$1048576,7,FALSE)="Validada","SIM","NÃO"),"NÃO"),"")</f>
        <v>NÃO</v>
      </c>
    </row>
    <row r="2493" spans="1:12" s="19" customFormat="1" ht="15" hidden="1" customHeight="1" x14ac:dyDescent="0.25">
      <c r="A2493" s="88" t="s">
        <v>7860</v>
      </c>
      <c r="B2493" s="40" t="s">
        <v>3812</v>
      </c>
      <c r="C2493" s="82" t="s">
        <v>10959</v>
      </c>
      <c r="D2493" s="82"/>
      <c r="E2493" s="82"/>
      <c r="F2493" s="82"/>
      <c r="G2493" s="82"/>
      <c r="H2493" s="40" t="s">
        <v>4</v>
      </c>
      <c r="I2493" s="83" t="str">
        <f>IFERROR(VLOOKUP(A2493,'Alíquotas - CADPREV'!$B$2152:$N$4324,8,FALSE),"")</f>
        <v/>
      </c>
      <c r="J2493" s="83" t="str">
        <f>IF(H2493="RPPS",VLOOKUP(A2493,' Legislação Benef - GESCON'!$B$4:$I$2159,3,FALSE),"")</f>
        <v/>
      </c>
      <c r="K2493" s="83" t="str">
        <f>IF(H2493="RPPS",VLOOKUP(A2493,' Legislação Benef - GESCON'!$B$4:$I$2159,6,FALSE),"")</f>
        <v/>
      </c>
      <c r="L2493" s="83" t="str">
        <f>IF(H2493="RPPS",IFERROR(IF(VLOOKUP(A2493,'Suspensão de repasses - GESCON'!$D$3:$J$1048576,7,FALSE)="Validada","SIM","NÃO"),"NÃO"),"")</f>
        <v/>
      </c>
    </row>
    <row r="2494" spans="1:12" s="19" customFormat="1" ht="15" customHeight="1" x14ac:dyDescent="0.25">
      <c r="A2494" s="88" t="s">
        <v>7861</v>
      </c>
      <c r="B2494" s="40" t="s">
        <v>4626</v>
      </c>
      <c r="C2494" s="82" t="s">
        <v>10958</v>
      </c>
      <c r="D2494" s="82">
        <v>1661</v>
      </c>
      <c r="E2494" s="82">
        <v>645</v>
      </c>
      <c r="F2494" s="82">
        <v>247</v>
      </c>
      <c r="G2494" s="82">
        <v>2553</v>
      </c>
      <c r="H2494" s="40" t="s">
        <v>2</v>
      </c>
      <c r="I2494" s="83" t="str">
        <f>IFERROR(VLOOKUP(A2494,'Alíquotas - CADPREV'!$B$2152:$N$4324,8,FALSE),"")</f>
        <v>SIM</v>
      </c>
      <c r="J2494" s="83" t="str">
        <f>IF(H2494="RPPS",VLOOKUP(A2494,' Legislação Benef - GESCON'!$B$4:$I$2159,3,FALSE),"")</f>
        <v>NÃO</v>
      </c>
      <c r="K2494" s="83" t="str">
        <f>IF(H2494="RPPS",VLOOKUP(A2494,' Legislação Benef - GESCON'!$B$4:$I$2159,6,FALSE),"")</f>
        <v>NÃO</v>
      </c>
      <c r="L2494" s="83" t="str">
        <f>IF(H2494="RPPS",IFERROR(IF(VLOOKUP(A2494,'Suspensão de repasses - GESCON'!$D$3:$J$1048576,7,FALSE)="Validada","SIM","NÃO"),"NÃO"),"")</f>
        <v>NÃO</v>
      </c>
    </row>
    <row r="2495" spans="1:12" s="19" customFormat="1" ht="15" hidden="1" customHeight="1" x14ac:dyDescent="0.25">
      <c r="A2495" s="88" t="s">
        <v>7862</v>
      </c>
      <c r="B2495" s="40" t="s">
        <v>1356</v>
      </c>
      <c r="C2495" s="82" t="s">
        <v>10959</v>
      </c>
      <c r="D2495" s="82"/>
      <c r="E2495" s="82"/>
      <c r="F2495" s="82"/>
      <c r="G2495" s="82"/>
      <c r="H2495" s="40" t="s">
        <v>4</v>
      </c>
      <c r="I2495" s="83" t="str">
        <f>IFERROR(VLOOKUP(A2495,'Alíquotas - CADPREV'!$B$2152:$N$4324,8,FALSE),"")</f>
        <v/>
      </c>
      <c r="J2495" s="83" t="str">
        <f>IF(H2495="RPPS",VLOOKUP(A2495,' Legislação Benef - GESCON'!$B$4:$I$2159,3,FALSE),"")</f>
        <v/>
      </c>
      <c r="K2495" s="83" t="str">
        <f>IF(H2495="RPPS",VLOOKUP(A2495,' Legislação Benef - GESCON'!$B$4:$I$2159,6,FALSE),"")</f>
        <v/>
      </c>
      <c r="L2495" s="83" t="str">
        <f>IF(H2495="RPPS",IFERROR(IF(VLOOKUP(A2495,'Suspensão de repasses - GESCON'!$D$3:$J$1048576,7,FALSE)="Validada","SIM","NÃO"),"NÃO"),"")</f>
        <v/>
      </c>
    </row>
    <row r="2496" spans="1:12" s="19" customFormat="1" ht="15" hidden="1" customHeight="1" x14ac:dyDescent="0.25">
      <c r="A2496" s="88" t="s">
        <v>7863</v>
      </c>
      <c r="B2496" s="40" t="s">
        <v>3601</v>
      </c>
      <c r="C2496" s="82" t="s">
        <v>10959</v>
      </c>
      <c r="D2496" s="82"/>
      <c r="E2496" s="82"/>
      <c r="F2496" s="82"/>
      <c r="G2496" s="82"/>
      <c r="H2496" s="40" t="s">
        <v>4</v>
      </c>
      <c r="I2496" s="83" t="str">
        <f>IFERROR(VLOOKUP(A2496,'Alíquotas - CADPREV'!$B$2152:$N$4324,8,FALSE),"")</f>
        <v/>
      </c>
      <c r="J2496" s="83" t="str">
        <f>IF(H2496="RPPS",VLOOKUP(A2496,' Legislação Benef - GESCON'!$B$4:$I$2159,3,FALSE),"")</f>
        <v/>
      </c>
      <c r="K2496" s="83" t="str">
        <f>IF(H2496="RPPS",VLOOKUP(A2496,' Legislação Benef - GESCON'!$B$4:$I$2159,6,FALSE),"")</f>
        <v/>
      </c>
      <c r="L2496" s="83" t="str">
        <f>IF(H2496="RPPS",IFERROR(IF(VLOOKUP(A2496,'Suspensão de repasses - GESCON'!$D$3:$J$1048576,7,FALSE)="Validada","SIM","NÃO"),"NÃO"),"")</f>
        <v/>
      </c>
    </row>
    <row r="2497" spans="1:12" s="19" customFormat="1" ht="15" hidden="1" customHeight="1" x14ac:dyDescent="0.25">
      <c r="A2497" s="88" t="s">
        <v>7864</v>
      </c>
      <c r="B2497" s="40" t="s">
        <v>215</v>
      </c>
      <c r="C2497" s="82" t="s">
        <v>10959</v>
      </c>
      <c r="D2497" s="82"/>
      <c r="E2497" s="82"/>
      <c r="F2497" s="82"/>
      <c r="G2497" s="82"/>
      <c r="H2497" s="40" t="s">
        <v>4</v>
      </c>
      <c r="I2497" s="83" t="str">
        <f>IFERROR(VLOOKUP(A2497,'Alíquotas - CADPREV'!$B$2152:$N$4324,8,FALSE),"")</f>
        <v/>
      </c>
      <c r="J2497" s="83" t="str">
        <f>IF(H2497="RPPS",VLOOKUP(A2497,' Legislação Benef - GESCON'!$B$4:$I$2159,3,FALSE),"")</f>
        <v/>
      </c>
      <c r="K2497" s="83" t="str">
        <f>IF(H2497="RPPS",VLOOKUP(A2497,' Legislação Benef - GESCON'!$B$4:$I$2159,6,FALSE),"")</f>
        <v/>
      </c>
      <c r="L2497" s="83" t="str">
        <f>IF(H2497="RPPS",IFERROR(IF(VLOOKUP(A2497,'Suspensão de repasses - GESCON'!$D$3:$J$1048576,7,FALSE)="Validada","SIM","NÃO"),"NÃO"),"")</f>
        <v/>
      </c>
    </row>
    <row r="2498" spans="1:12" s="19" customFormat="1" ht="15" customHeight="1" x14ac:dyDescent="0.25">
      <c r="A2498" s="88" t="s">
        <v>7865</v>
      </c>
      <c r="B2498" s="40" t="s">
        <v>2554</v>
      </c>
      <c r="C2498" s="82" t="s">
        <v>10958</v>
      </c>
      <c r="D2498" s="82">
        <v>463</v>
      </c>
      <c r="E2498" s="82">
        <v>90</v>
      </c>
      <c r="F2498" s="82">
        <v>14</v>
      </c>
      <c r="G2498" s="82">
        <v>567</v>
      </c>
      <c r="H2498" s="40" t="s">
        <v>2</v>
      </c>
      <c r="I2498" s="83" t="str">
        <f>IFERROR(VLOOKUP(A2498,'Alíquotas - CADPREV'!$B$2152:$N$4324,8,FALSE),"")</f>
        <v>NÃO</v>
      </c>
      <c r="J2498" s="83" t="str">
        <f>IF(H2498="RPPS",VLOOKUP(A2498,' Legislação Benef - GESCON'!$B$4:$I$2159,3,FALSE),"")</f>
        <v>NÃO</v>
      </c>
      <c r="K2498" s="83" t="str">
        <f>IF(H2498="RPPS",VLOOKUP(A2498,' Legislação Benef - GESCON'!$B$4:$I$2159,6,FALSE),"")</f>
        <v>NÃO</v>
      </c>
      <c r="L2498" s="83" t="str">
        <f>IF(H2498="RPPS",IFERROR(IF(VLOOKUP(A2498,'Suspensão de repasses - GESCON'!$D$3:$J$1048576,7,FALSE)="Validada","SIM","NÃO"),"NÃO"),"")</f>
        <v>NÃO</v>
      </c>
    </row>
    <row r="2499" spans="1:12" s="19" customFormat="1" ht="15" hidden="1" customHeight="1" x14ac:dyDescent="0.25">
      <c r="A2499" s="88" t="s">
        <v>7866</v>
      </c>
      <c r="B2499" s="40" t="s">
        <v>29</v>
      </c>
      <c r="C2499" s="82" t="s">
        <v>10959</v>
      </c>
      <c r="D2499" s="82"/>
      <c r="E2499" s="82"/>
      <c r="F2499" s="82"/>
      <c r="G2499" s="82"/>
      <c r="H2499" s="40" t="s">
        <v>4</v>
      </c>
      <c r="I2499" s="83" t="str">
        <f>IFERROR(VLOOKUP(A2499,'Alíquotas - CADPREV'!$B$2152:$N$4324,8,FALSE),"")</f>
        <v/>
      </c>
      <c r="J2499" s="83" t="str">
        <f>IF(H2499="RPPS",VLOOKUP(A2499,' Legislação Benef - GESCON'!$B$4:$I$2159,3,FALSE),"")</f>
        <v/>
      </c>
      <c r="K2499" s="83" t="str">
        <f>IF(H2499="RPPS",VLOOKUP(A2499,' Legislação Benef - GESCON'!$B$4:$I$2159,6,FALSE),"")</f>
        <v/>
      </c>
      <c r="L2499" s="83" t="str">
        <f>IF(H2499="RPPS",IFERROR(IF(VLOOKUP(A2499,'Suspensão de repasses - GESCON'!$D$3:$J$1048576,7,FALSE)="Validada","SIM","NÃO"),"NÃO"),"")</f>
        <v/>
      </c>
    </row>
    <row r="2500" spans="1:12" s="19" customFormat="1" ht="15" hidden="1" customHeight="1" x14ac:dyDescent="0.25">
      <c r="A2500" s="88" t="s">
        <v>7867</v>
      </c>
      <c r="B2500" s="40" t="s">
        <v>2413</v>
      </c>
      <c r="C2500" s="82" t="s">
        <v>10959</v>
      </c>
      <c r="D2500" s="82"/>
      <c r="E2500" s="82"/>
      <c r="F2500" s="82"/>
      <c r="G2500" s="82"/>
      <c r="H2500" s="40" t="s">
        <v>4</v>
      </c>
      <c r="I2500" s="83" t="str">
        <f>IFERROR(VLOOKUP(A2500,'Alíquotas - CADPREV'!$B$2152:$N$4324,8,FALSE),"")</f>
        <v/>
      </c>
      <c r="J2500" s="83" t="str">
        <f>IF(H2500="RPPS",VLOOKUP(A2500,' Legislação Benef - GESCON'!$B$4:$I$2159,3,FALSE),"")</f>
        <v/>
      </c>
      <c r="K2500" s="83" t="str">
        <f>IF(H2500="RPPS",VLOOKUP(A2500,' Legislação Benef - GESCON'!$B$4:$I$2159,6,FALSE),"")</f>
        <v/>
      </c>
      <c r="L2500" s="83" t="str">
        <f>IF(H2500="RPPS",IFERROR(IF(VLOOKUP(A2500,'Suspensão de repasses - GESCON'!$D$3:$J$1048576,7,FALSE)="Validada","SIM","NÃO"),"NÃO"),"")</f>
        <v/>
      </c>
    </row>
    <row r="2501" spans="1:12" s="19" customFormat="1" ht="15" customHeight="1" x14ac:dyDescent="0.25">
      <c r="A2501" s="88" t="s">
        <v>7868</v>
      </c>
      <c r="B2501" s="40" t="s">
        <v>4626</v>
      </c>
      <c r="C2501" s="82" t="s">
        <v>10958</v>
      </c>
      <c r="D2501" s="82">
        <v>4619</v>
      </c>
      <c r="E2501" s="82">
        <v>1757</v>
      </c>
      <c r="F2501" s="82">
        <v>390</v>
      </c>
      <c r="G2501" s="82">
        <v>6766</v>
      </c>
      <c r="H2501" s="40" t="s">
        <v>2</v>
      </c>
      <c r="I2501" s="83" t="str">
        <f>IFERROR(VLOOKUP(A2501,'Alíquotas - CADPREV'!$B$2152:$N$4324,8,FALSE),"")</f>
        <v>SIM</v>
      </c>
      <c r="J2501" s="83" t="str">
        <f>IF(H2501="RPPS",VLOOKUP(A2501,' Legislação Benef - GESCON'!$B$4:$I$2159,3,FALSE),"")</f>
        <v>NÃO</v>
      </c>
      <c r="K2501" s="83" t="str">
        <f>IF(H2501="RPPS",VLOOKUP(A2501,' Legislação Benef - GESCON'!$B$4:$I$2159,6,FALSE),"")</f>
        <v>SIM</v>
      </c>
      <c r="L2501" s="83" t="str">
        <f>IF(H2501="RPPS",IFERROR(IF(VLOOKUP(A2501,'Suspensão de repasses - GESCON'!$D$3:$J$1048576,7,FALSE)="Validada","SIM","NÃO"),"NÃO"),"")</f>
        <v>NÃO</v>
      </c>
    </row>
    <row r="2502" spans="1:12" s="19" customFormat="1" ht="15" hidden="1" customHeight="1" x14ac:dyDescent="0.25">
      <c r="A2502" s="88" t="s">
        <v>7869</v>
      </c>
      <c r="B2502" s="40" t="s">
        <v>3143</v>
      </c>
      <c r="C2502" s="82" t="s">
        <v>10959</v>
      </c>
      <c r="D2502" s="82"/>
      <c r="E2502" s="82"/>
      <c r="F2502" s="82"/>
      <c r="G2502" s="82"/>
      <c r="H2502" s="40" t="s">
        <v>4</v>
      </c>
      <c r="I2502" s="83" t="str">
        <f>IFERROR(VLOOKUP(A2502,'Alíquotas - CADPREV'!$B$2152:$N$4324,8,FALSE),"")</f>
        <v/>
      </c>
      <c r="J2502" s="83" t="str">
        <f>IF(H2502="RPPS",VLOOKUP(A2502,' Legislação Benef - GESCON'!$B$4:$I$2159,3,FALSE),"")</f>
        <v/>
      </c>
      <c r="K2502" s="83" t="str">
        <f>IF(H2502="RPPS",VLOOKUP(A2502,' Legislação Benef - GESCON'!$B$4:$I$2159,6,FALSE),"")</f>
        <v/>
      </c>
      <c r="L2502" s="83" t="str">
        <f>IF(H2502="RPPS",IFERROR(IF(VLOOKUP(A2502,'Suspensão de repasses - GESCON'!$D$3:$J$1048576,7,FALSE)="Validada","SIM","NÃO"),"NÃO"),"")</f>
        <v/>
      </c>
    </row>
    <row r="2503" spans="1:12" s="19" customFormat="1" ht="15" hidden="1" customHeight="1" x14ac:dyDescent="0.25">
      <c r="A2503" s="88" t="s">
        <v>7870</v>
      </c>
      <c r="B2503" s="40" t="s">
        <v>4626</v>
      </c>
      <c r="C2503" s="82" t="s">
        <v>10959</v>
      </c>
      <c r="D2503" s="82"/>
      <c r="E2503" s="82"/>
      <c r="F2503" s="82"/>
      <c r="G2503" s="82"/>
      <c r="H2503" s="40" t="s">
        <v>4</v>
      </c>
      <c r="I2503" s="83" t="str">
        <f>IFERROR(VLOOKUP(A2503,'Alíquotas - CADPREV'!$B$2152:$N$4324,8,FALSE),"")</f>
        <v/>
      </c>
      <c r="J2503" s="83" t="str">
        <f>IF(H2503="RPPS",VLOOKUP(A2503,' Legislação Benef - GESCON'!$B$4:$I$2159,3,FALSE),"")</f>
        <v/>
      </c>
      <c r="K2503" s="83" t="str">
        <f>IF(H2503="RPPS",VLOOKUP(A2503,' Legislação Benef - GESCON'!$B$4:$I$2159,6,FALSE),"")</f>
        <v/>
      </c>
      <c r="L2503" s="83" t="str">
        <f>IF(H2503="RPPS",IFERROR(IF(VLOOKUP(A2503,'Suspensão de repasses - GESCON'!$D$3:$J$1048576,7,FALSE)="Validada","SIM","NÃO"),"NÃO"),"")</f>
        <v/>
      </c>
    </row>
    <row r="2504" spans="1:12" s="19" customFormat="1" ht="15" customHeight="1" x14ac:dyDescent="0.25">
      <c r="A2504" s="88" t="s">
        <v>7871</v>
      </c>
      <c r="B2504" s="40" t="s">
        <v>2274</v>
      </c>
      <c r="C2504" s="82" t="s">
        <v>10958</v>
      </c>
      <c r="D2504" s="82">
        <v>625</v>
      </c>
      <c r="E2504" s="82">
        <v>121</v>
      </c>
      <c r="F2504" s="82">
        <v>39</v>
      </c>
      <c r="G2504" s="82">
        <v>785</v>
      </c>
      <c r="H2504" s="40" t="s">
        <v>2</v>
      </c>
      <c r="I2504" s="83" t="str">
        <f>IFERROR(VLOOKUP(A2504,'Alíquotas - CADPREV'!$B$2152:$N$4324,8,FALSE),"")</f>
        <v>SIM</v>
      </c>
      <c r="J2504" s="83" t="str">
        <f>IF(H2504="RPPS",VLOOKUP(A2504,' Legislação Benef - GESCON'!$B$4:$I$2159,3,FALSE),"")</f>
        <v>NÃO</v>
      </c>
      <c r="K2504" s="83" t="str">
        <f>IF(H2504="RPPS",VLOOKUP(A2504,' Legislação Benef - GESCON'!$B$4:$I$2159,6,FALSE),"")</f>
        <v>SIM</v>
      </c>
      <c r="L2504" s="83" t="str">
        <f>IF(H2504="RPPS",IFERROR(IF(VLOOKUP(A2504,'Suspensão de repasses - GESCON'!$D$3:$J$1048576,7,FALSE)="Validada","SIM","NÃO"),"NÃO"),"")</f>
        <v>NÃO</v>
      </c>
    </row>
    <row r="2505" spans="1:12" s="19" customFormat="1" ht="15" hidden="1" customHeight="1" x14ac:dyDescent="0.25">
      <c r="A2505" s="88" t="s">
        <v>7872</v>
      </c>
      <c r="B2505" s="40" t="s">
        <v>1356</v>
      </c>
      <c r="C2505" s="82" t="s">
        <v>10959</v>
      </c>
      <c r="D2505" s="82"/>
      <c r="E2505" s="82"/>
      <c r="F2505" s="82"/>
      <c r="G2505" s="82"/>
      <c r="H2505" s="40" t="s">
        <v>4</v>
      </c>
      <c r="I2505" s="83" t="str">
        <f>IFERROR(VLOOKUP(A2505,'Alíquotas - CADPREV'!$B$2152:$N$4324,8,FALSE),"")</f>
        <v/>
      </c>
      <c r="J2505" s="83" t="str">
        <f>IF(H2505="RPPS",VLOOKUP(A2505,' Legislação Benef - GESCON'!$B$4:$I$2159,3,FALSE),"")</f>
        <v/>
      </c>
      <c r="K2505" s="83" t="str">
        <f>IF(H2505="RPPS",VLOOKUP(A2505,' Legislação Benef - GESCON'!$B$4:$I$2159,6,FALSE),"")</f>
        <v/>
      </c>
      <c r="L2505" s="83" t="str">
        <f>IF(H2505="RPPS",IFERROR(IF(VLOOKUP(A2505,'Suspensão de repasses - GESCON'!$D$3:$J$1048576,7,FALSE)="Validada","SIM","NÃO"),"NÃO"),"")</f>
        <v/>
      </c>
    </row>
    <row r="2506" spans="1:12" s="19" customFormat="1" ht="15" hidden="1" customHeight="1" x14ac:dyDescent="0.25">
      <c r="A2506" s="88" t="s">
        <v>7873</v>
      </c>
      <c r="B2506" s="40" t="s">
        <v>4289</v>
      </c>
      <c r="C2506" s="82" t="s">
        <v>10959</v>
      </c>
      <c r="D2506" s="82"/>
      <c r="E2506" s="82"/>
      <c r="F2506" s="82"/>
      <c r="G2506" s="82"/>
      <c r="H2506" s="40" t="s">
        <v>4</v>
      </c>
      <c r="I2506" s="83" t="str">
        <f>IFERROR(VLOOKUP(A2506,'Alíquotas - CADPREV'!$B$2152:$N$4324,8,FALSE),"")</f>
        <v/>
      </c>
      <c r="J2506" s="83" t="str">
        <f>IF(H2506="RPPS",VLOOKUP(A2506,' Legislação Benef - GESCON'!$B$4:$I$2159,3,FALSE),"")</f>
        <v/>
      </c>
      <c r="K2506" s="83" t="str">
        <f>IF(H2506="RPPS",VLOOKUP(A2506,' Legislação Benef - GESCON'!$B$4:$I$2159,6,FALSE),"")</f>
        <v/>
      </c>
      <c r="L2506" s="83" t="str">
        <f>IF(H2506="RPPS",IFERROR(IF(VLOOKUP(A2506,'Suspensão de repasses - GESCON'!$D$3:$J$1048576,7,FALSE)="Validada","SIM","NÃO"),"NÃO"),"")</f>
        <v/>
      </c>
    </row>
    <row r="2507" spans="1:12" s="19" customFormat="1" ht="15" customHeight="1" x14ac:dyDescent="0.25">
      <c r="A2507" s="88" t="s">
        <v>7874</v>
      </c>
      <c r="B2507" s="40" t="s">
        <v>215</v>
      </c>
      <c r="C2507" s="82" t="s">
        <v>10958</v>
      </c>
      <c r="D2507" s="82">
        <v>1929</v>
      </c>
      <c r="E2507" s="82">
        <v>450</v>
      </c>
      <c r="F2507" s="82">
        <v>89</v>
      </c>
      <c r="G2507" s="82">
        <v>2468</v>
      </c>
      <c r="H2507" s="40" t="s">
        <v>2</v>
      </c>
      <c r="I2507" s="83" t="str">
        <f>IFERROR(VLOOKUP(A2507,'Alíquotas - CADPREV'!$B$2152:$N$4324,8,FALSE),"")</f>
        <v>SIM</v>
      </c>
      <c r="J2507" s="83" t="str">
        <f>IF(H2507="RPPS",VLOOKUP(A2507,' Legislação Benef - GESCON'!$B$4:$I$2159,3,FALSE),"")</f>
        <v>NÃO</v>
      </c>
      <c r="K2507" s="83" t="str">
        <f>IF(H2507="RPPS",VLOOKUP(A2507,' Legislação Benef - GESCON'!$B$4:$I$2159,6,FALSE),"")</f>
        <v>SIM</v>
      </c>
      <c r="L2507" s="83" t="str">
        <f>IF(H2507="RPPS",IFERROR(IF(VLOOKUP(A2507,'Suspensão de repasses - GESCON'!$D$3:$J$1048576,7,FALSE)="Validada","SIM","NÃO"),"NÃO"),"")</f>
        <v>NÃO</v>
      </c>
    </row>
    <row r="2508" spans="1:12" s="19" customFormat="1" ht="15" hidden="1" customHeight="1" x14ac:dyDescent="0.25">
      <c r="A2508" s="88" t="s">
        <v>7875</v>
      </c>
      <c r="B2508" s="40" t="s">
        <v>2926</v>
      </c>
      <c r="C2508" s="82" t="s">
        <v>10959</v>
      </c>
      <c r="D2508" s="82"/>
      <c r="E2508" s="82"/>
      <c r="F2508" s="82"/>
      <c r="G2508" s="82"/>
      <c r="H2508" s="40" t="s">
        <v>4</v>
      </c>
      <c r="I2508" s="83" t="str">
        <f>IFERROR(VLOOKUP(A2508,'Alíquotas - CADPREV'!$B$2152:$N$4324,8,FALSE),"")</f>
        <v/>
      </c>
      <c r="J2508" s="83" t="str">
        <f>IF(H2508="RPPS",VLOOKUP(A2508,' Legislação Benef - GESCON'!$B$4:$I$2159,3,FALSE),"")</f>
        <v/>
      </c>
      <c r="K2508" s="83" t="str">
        <f>IF(H2508="RPPS",VLOOKUP(A2508,' Legislação Benef - GESCON'!$B$4:$I$2159,6,FALSE),"")</f>
        <v/>
      </c>
      <c r="L2508" s="83" t="str">
        <f>IF(H2508="RPPS",IFERROR(IF(VLOOKUP(A2508,'Suspensão de repasses - GESCON'!$D$3:$J$1048576,7,FALSE)="Validada","SIM","NÃO"),"NÃO"),"")</f>
        <v/>
      </c>
    </row>
    <row r="2509" spans="1:12" s="19" customFormat="1" ht="15" hidden="1" customHeight="1" x14ac:dyDescent="0.25">
      <c r="A2509" s="88" t="s">
        <v>7876</v>
      </c>
      <c r="B2509" s="40" t="s">
        <v>1356</v>
      </c>
      <c r="C2509" s="82" t="s">
        <v>10959</v>
      </c>
      <c r="D2509" s="82"/>
      <c r="E2509" s="82"/>
      <c r="F2509" s="82"/>
      <c r="G2509" s="82"/>
      <c r="H2509" s="40" t="s">
        <v>4</v>
      </c>
      <c r="I2509" s="83" t="str">
        <f>IFERROR(VLOOKUP(A2509,'Alíquotas - CADPREV'!$B$2152:$N$4324,8,FALSE),"")</f>
        <v/>
      </c>
      <c r="J2509" s="83" t="str">
        <f>IF(H2509="RPPS",VLOOKUP(A2509,' Legislação Benef - GESCON'!$B$4:$I$2159,3,FALSE),"")</f>
        <v/>
      </c>
      <c r="K2509" s="83" t="str">
        <f>IF(H2509="RPPS",VLOOKUP(A2509,' Legislação Benef - GESCON'!$B$4:$I$2159,6,FALSE),"")</f>
        <v/>
      </c>
      <c r="L2509" s="83" t="str">
        <f>IF(H2509="RPPS",IFERROR(IF(VLOOKUP(A2509,'Suspensão de repasses - GESCON'!$D$3:$J$1048576,7,FALSE)="Validada","SIM","NÃO"),"NÃO"),"")</f>
        <v/>
      </c>
    </row>
    <row r="2510" spans="1:12" s="19" customFormat="1" ht="15" customHeight="1" x14ac:dyDescent="0.25">
      <c r="A2510" s="88" t="s">
        <v>7877</v>
      </c>
      <c r="B2510" s="40" t="s">
        <v>29</v>
      </c>
      <c r="C2510" s="82" t="s">
        <v>10958</v>
      </c>
      <c r="D2510" s="82">
        <v>391</v>
      </c>
      <c r="E2510" s="82">
        <v>0</v>
      </c>
      <c r="F2510" s="82">
        <v>0</v>
      </c>
      <c r="G2510" s="82">
        <v>391</v>
      </c>
      <c r="H2510" s="40" t="s">
        <v>2</v>
      </c>
      <c r="I2510" s="83" t="str">
        <f>IFERROR(VLOOKUP(A2510,'Alíquotas - CADPREV'!$B$2152:$N$4324,8,FALSE),"")</f>
        <v>NÃO</v>
      </c>
      <c r="J2510" s="83" t="str">
        <f>IF(H2510="RPPS",VLOOKUP(A2510,' Legislação Benef - GESCON'!$B$4:$I$2159,3,FALSE),"")</f>
        <v>NÃO</v>
      </c>
      <c r="K2510" s="83" t="str">
        <f>IF(H2510="RPPS",VLOOKUP(A2510,' Legislação Benef - GESCON'!$B$4:$I$2159,6,FALSE),"")</f>
        <v>NÃO</v>
      </c>
      <c r="L2510" s="83" t="str">
        <f>IF(H2510="RPPS",IFERROR(IF(VLOOKUP(A2510,'Suspensão de repasses - GESCON'!$D$3:$J$1048576,7,FALSE)="Validada","SIM","NÃO"),"NÃO"),"")</f>
        <v>NÃO</v>
      </c>
    </row>
    <row r="2511" spans="1:12" s="19" customFormat="1" ht="15" hidden="1" customHeight="1" x14ac:dyDescent="0.25">
      <c r="A2511" s="88" t="s">
        <v>7878</v>
      </c>
      <c r="B2511" s="40" t="s">
        <v>3812</v>
      </c>
      <c r="C2511" s="82" t="s">
        <v>10959</v>
      </c>
      <c r="D2511" s="82"/>
      <c r="E2511" s="82"/>
      <c r="F2511" s="82"/>
      <c r="G2511" s="82"/>
      <c r="H2511" s="40" t="s">
        <v>4</v>
      </c>
      <c r="I2511" s="83" t="str">
        <f>IFERROR(VLOOKUP(A2511,'Alíquotas - CADPREV'!$B$2152:$N$4324,8,FALSE),"")</f>
        <v/>
      </c>
      <c r="J2511" s="83" t="str">
        <f>IF(H2511="RPPS",VLOOKUP(A2511,' Legislação Benef - GESCON'!$B$4:$I$2159,3,FALSE),"")</f>
        <v/>
      </c>
      <c r="K2511" s="83" t="str">
        <f>IF(H2511="RPPS",VLOOKUP(A2511,' Legislação Benef - GESCON'!$B$4:$I$2159,6,FALSE),"")</f>
        <v/>
      </c>
      <c r="L2511" s="83" t="str">
        <f>IF(H2511="RPPS",IFERROR(IF(VLOOKUP(A2511,'Suspensão de repasses - GESCON'!$D$3:$J$1048576,7,FALSE)="Validada","SIM","NÃO"),"NÃO"),"")</f>
        <v/>
      </c>
    </row>
    <row r="2512" spans="1:12" s="19" customFormat="1" ht="15" hidden="1" customHeight="1" x14ac:dyDescent="0.25">
      <c r="A2512" s="88" t="s">
        <v>7879</v>
      </c>
      <c r="B2512" s="40" t="s">
        <v>2413</v>
      </c>
      <c r="C2512" s="82" t="s">
        <v>10959</v>
      </c>
      <c r="D2512" s="82"/>
      <c r="E2512" s="82"/>
      <c r="F2512" s="82"/>
      <c r="G2512" s="82"/>
      <c r="H2512" s="40" t="s">
        <v>4</v>
      </c>
      <c r="I2512" s="83" t="str">
        <f>IFERROR(VLOOKUP(A2512,'Alíquotas - CADPREV'!$B$2152:$N$4324,8,FALSE),"")</f>
        <v/>
      </c>
      <c r="J2512" s="83" t="str">
        <f>IF(H2512="RPPS",VLOOKUP(A2512,' Legislação Benef - GESCON'!$B$4:$I$2159,3,FALSE),"")</f>
        <v/>
      </c>
      <c r="K2512" s="83" t="str">
        <f>IF(H2512="RPPS",VLOOKUP(A2512,' Legislação Benef - GESCON'!$B$4:$I$2159,6,FALSE),"")</f>
        <v/>
      </c>
      <c r="L2512" s="83" t="str">
        <f>IF(H2512="RPPS",IFERROR(IF(VLOOKUP(A2512,'Suspensão de repasses - GESCON'!$D$3:$J$1048576,7,FALSE)="Validada","SIM","NÃO"),"NÃO"),"")</f>
        <v/>
      </c>
    </row>
    <row r="2513" spans="1:12" s="19" customFormat="1" ht="15" hidden="1" customHeight="1" x14ac:dyDescent="0.25">
      <c r="A2513" s="88" t="s">
        <v>7880</v>
      </c>
      <c r="B2513" s="40" t="s">
        <v>4626</v>
      </c>
      <c r="C2513" s="82" t="s">
        <v>10959</v>
      </c>
      <c r="D2513" s="82"/>
      <c r="E2513" s="82"/>
      <c r="F2513" s="82"/>
      <c r="G2513" s="82"/>
      <c r="H2513" s="40" t="s">
        <v>4</v>
      </c>
      <c r="I2513" s="83" t="str">
        <f>IFERROR(VLOOKUP(A2513,'Alíquotas - CADPREV'!$B$2152:$N$4324,8,FALSE),"")</f>
        <v/>
      </c>
      <c r="J2513" s="83" t="str">
        <f>IF(H2513="RPPS",VLOOKUP(A2513,' Legislação Benef - GESCON'!$B$4:$I$2159,3,FALSE),"")</f>
        <v/>
      </c>
      <c r="K2513" s="83" t="str">
        <f>IF(H2513="RPPS",VLOOKUP(A2513,' Legislação Benef - GESCON'!$B$4:$I$2159,6,FALSE),"")</f>
        <v/>
      </c>
      <c r="L2513" s="83" t="str">
        <f>IF(H2513="RPPS",IFERROR(IF(VLOOKUP(A2513,'Suspensão de repasses - GESCON'!$D$3:$J$1048576,7,FALSE)="Validada","SIM","NÃO"),"NÃO"),"")</f>
        <v/>
      </c>
    </row>
    <row r="2514" spans="1:12" s="19" customFormat="1" ht="15" hidden="1" customHeight="1" x14ac:dyDescent="0.25">
      <c r="A2514" s="88" t="s">
        <v>7881</v>
      </c>
      <c r="B2514" s="40" t="s">
        <v>1356</v>
      </c>
      <c r="C2514" s="82" t="s">
        <v>10959</v>
      </c>
      <c r="D2514" s="82"/>
      <c r="E2514" s="82"/>
      <c r="F2514" s="82"/>
      <c r="G2514" s="82"/>
      <c r="H2514" s="40" t="s">
        <v>4</v>
      </c>
      <c r="I2514" s="83" t="str">
        <f>IFERROR(VLOOKUP(A2514,'Alíquotas - CADPREV'!$B$2152:$N$4324,8,FALSE),"")</f>
        <v/>
      </c>
      <c r="J2514" s="83" t="str">
        <f>IF(H2514="RPPS",VLOOKUP(A2514,' Legislação Benef - GESCON'!$B$4:$I$2159,3,FALSE),"")</f>
        <v/>
      </c>
      <c r="K2514" s="83" t="str">
        <f>IF(H2514="RPPS",VLOOKUP(A2514,' Legislação Benef - GESCON'!$B$4:$I$2159,6,FALSE),"")</f>
        <v/>
      </c>
      <c r="L2514" s="83" t="str">
        <f>IF(H2514="RPPS",IFERROR(IF(VLOOKUP(A2514,'Suspensão de repasses - GESCON'!$D$3:$J$1048576,7,FALSE)="Validada","SIM","NÃO"),"NÃO"),"")</f>
        <v/>
      </c>
    </row>
    <row r="2515" spans="1:12" s="19" customFormat="1" ht="15" customHeight="1" x14ac:dyDescent="0.25">
      <c r="A2515" s="88" t="s">
        <v>7882</v>
      </c>
      <c r="B2515" s="40" t="s">
        <v>3812</v>
      </c>
      <c r="C2515" s="82" t="s">
        <v>10958</v>
      </c>
      <c r="D2515" s="82">
        <v>132</v>
      </c>
      <c r="E2515" s="82">
        <v>30</v>
      </c>
      <c r="F2515" s="82">
        <v>7</v>
      </c>
      <c r="G2515" s="82">
        <v>169</v>
      </c>
      <c r="H2515" s="40" t="s">
        <v>2</v>
      </c>
      <c r="I2515" s="83" t="str">
        <f>IFERROR(VLOOKUP(A2515,'Alíquotas - CADPREV'!$B$2152:$N$4324,8,FALSE),"")</f>
        <v>NÃO</v>
      </c>
      <c r="J2515" s="83" t="str">
        <f>IF(H2515="RPPS",VLOOKUP(A2515,' Legislação Benef - GESCON'!$B$4:$I$2159,3,FALSE),"")</f>
        <v>NÃO</v>
      </c>
      <c r="K2515" s="83" t="str">
        <f>IF(H2515="RPPS",VLOOKUP(A2515,' Legislação Benef - GESCON'!$B$4:$I$2159,6,FALSE),"")</f>
        <v>NÃO</v>
      </c>
      <c r="L2515" s="83" t="str">
        <f>IF(H2515="RPPS",IFERROR(IF(VLOOKUP(A2515,'Suspensão de repasses - GESCON'!$D$3:$J$1048576,7,FALSE)="Validada","SIM","NÃO"),"NÃO"),"")</f>
        <v>NÃO</v>
      </c>
    </row>
    <row r="2516" spans="1:12" s="19" customFormat="1" ht="15" hidden="1" customHeight="1" x14ac:dyDescent="0.25">
      <c r="A2516" s="88" t="s">
        <v>7883</v>
      </c>
      <c r="B2516" s="40" t="s">
        <v>3143</v>
      </c>
      <c r="C2516" s="82" t="s">
        <v>10959</v>
      </c>
      <c r="D2516" s="82"/>
      <c r="E2516" s="82"/>
      <c r="F2516" s="82"/>
      <c r="G2516" s="82"/>
      <c r="H2516" s="40" t="s">
        <v>4</v>
      </c>
      <c r="I2516" s="83" t="str">
        <f>IFERROR(VLOOKUP(A2516,'Alíquotas - CADPREV'!$B$2152:$N$4324,8,FALSE),"")</f>
        <v/>
      </c>
      <c r="J2516" s="83" t="str">
        <f>IF(H2516="RPPS",VLOOKUP(A2516,' Legislação Benef - GESCON'!$B$4:$I$2159,3,FALSE),"")</f>
        <v/>
      </c>
      <c r="K2516" s="83" t="str">
        <f>IF(H2516="RPPS",VLOOKUP(A2516,' Legislação Benef - GESCON'!$B$4:$I$2159,6,FALSE),"")</f>
        <v/>
      </c>
      <c r="L2516" s="83" t="str">
        <f>IF(H2516="RPPS",IFERROR(IF(VLOOKUP(A2516,'Suspensão de repasses - GESCON'!$D$3:$J$1048576,7,FALSE)="Validada","SIM","NÃO"),"NÃO"),"")</f>
        <v/>
      </c>
    </row>
    <row r="2517" spans="1:12" s="19" customFormat="1" ht="15" hidden="1" customHeight="1" x14ac:dyDescent="0.25">
      <c r="A2517" s="88" t="s">
        <v>7884</v>
      </c>
      <c r="B2517" s="40" t="s">
        <v>215</v>
      </c>
      <c r="C2517" s="82" t="s">
        <v>10959</v>
      </c>
      <c r="D2517" s="82"/>
      <c r="E2517" s="82"/>
      <c r="F2517" s="82"/>
      <c r="G2517" s="82"/>
      <c r="H2517" s="40" t="s">
        <v>4</v>
      </c>
      <c r="I2517" s="83" t="str">
        <f>IFERROR(VLOOKUP(A2517,'Alíquotas - CADPREV'!$B$2152:$N$4324,8,FALSE),"")</f>
        <v/>
      </c>
      <c r="J2517" s="83" t="str">
        <f>IF(H2517="RPPS",VLOOKUP(A2517,' Legislação Benef - GESCON'!$B$4:$I$2159,3,FALSE),"")</f>
        <v/>
      </c>
      <c r="K2517" s="83" t="str">
        <f>IF(H2517="RPPS",VLOOKUP(A2517,' Legislação Benef - GESCON'!$B$4:$I$2159,6,FALSE),"")</f>
        <v/>
      </c>
      <c r="L2517" s="83" t="str">
        <f>IF(H2517="RPPS",IFERROR(IF(VLOOKUP(A2517,'Suspensão de repasses - GESCON'!$D$3:$J$1048576,7,FALSE)="Validada","SIM","NÃO"),"NÃO"),"")</f>
        <v/>
      </c>
    </row>
    <row r="2518" spans="1:12" s="19" customFormat="1" ht="15" hidden="1" customHeight="1" x14ac:dyDescent="0.25">
      <c r="A2518" s="88" t="s">
        <v>7885</v>
      </c>
      <c r="B2518" s="40" t="s">
        <v>1356</v>
      </c>
      <c r="C2518" s="82" t="s">
        <v>10959</v>
      </c>
      <c r="D2518" s="82"/>
      <c r="E2518" s="82"/>
      <c r="F2518" s="82"/>
      <c r="G2518" s="82"/>
      <c r="H2518" s="40" t="s">
        <v>4</v>
      </c>
      <c r="I2518" s="83" t="str">
        <f>IFERROR(VLOOKUP(A2518,'Alíquotas - CADPREV'!$B$2152:$N$4324,8,FALSE),"")</f>
        <v/>
      </c>
      <c r="J2518" s="83" t="str">
        <f>IF(H2518="RPPS",VLOOKUP(A2518,' Legislação Benef - GESCON'!$B$4:$I$2159,3,FALSE),"")</f>
        <v/>
      </c>
      <c r="K2518" s="83" t="str">
        <f>IF(H2518="RPPS",VLOOKUP(A2518,' Legislação Benef - GESCON'!$B$4:$I$2159,6,FALSE),"")</f>
        <v/>
      </c>
      <c r="L2518" s="83" t="str">
        <f>IF(H2518="RPPS",IFERROR(IF(VLOOKUP(A2518,'Suspensão de repasses - GESCON'!$D$3:$J$1048576,7,FALSE)="Validada","SIM","NÃO"),"NÃO"),"")</f>
        <v/>
      </c>
    </row>
    <row r="2519" spans="1:12" s="19" customFormat="1" ht="15" customHeight="1" x14ac:dyDescent="0.25">
      <c r="A2519" s="88" t="s">
        <v>7886</v>
      </c>
      <c r="B2519" s="40" t="s">
        <v>3812</v>
      </c>
      <c r="C2519" s="82" t="s">
        <v>10958</v>
      </c>
      <c r="D2519" s="82">
        <v>676</v>
      </c>
      <c r="E2519" s="82">
        <v>168</v>
      </c>
      <c r="F2519" s="82">
        <v>22</v>
      </c>
      <c r="G2519" s="82">
        <v>866</v>
      </c>
      <c r="H2519" s="40" t="s">
        <v>2</v>
      </c>
      <c r="I2519" s="83" t="str">
        <f>IFERROR(VLOOKUP(A2519,'Alíquotas - CADPREV'!$B$2152:$N$4324,8,FALSE),"")</f>
        <v>NÃO</v>
      </c>
      <c r="J2519" s="83" t="str">
        <f>IF(H2519="RPPS",VLOOKUP(A2519,' Legislação Benef - GESCON'!$B$4:$I$2159,3,FALSE),"")</f>
        <v>NÃO</v>
      </c>
      <c r="K2519" s="83" t="str">
        <f>IF(H2519="RPPS",VLOOKUP(A2519,' Legislação Benef - GESCON'!$B$4:$I$2159,6,FALSE),"")</f>
        <v>NÃO</v>
      </c>
      <c r="L2519" s="83" t="str">
        <f>IF(H2519="RPPS",IFERROR(IF(VLOOKUP(A2519,'Suspensão de repasses - GESCON'!$D$3:$J$1048576,7,FALSE)="Validada","SIM","NÃO"),"NÃO"),"")</f>
        <v>NÃO</v>
      </c>
    </row>
    <row r="2520" spans="1:12" s="19" customFormat="1" ht="15" hidden="1" customHeight="1" x14ac:dyDescent="0.25">
      <c r="A2520" s="88" t="s">
        <v>7887</v>
      </c>
      <c r="B2520" s="40" t="s">
        <v>215</v>
      </c>
      <c r="C2520" s="82" t="s">
        <v>10959</v>
      </c>
      <c r="D2520" s="82"/>
      <c r="E2520" s="82"/>
      <c r="F2520" s="82"/>
      <c r="G2520" s="82"/>
      <c r="H2520" s="40" t="s">
        <v>4</v>
      </c>
      <c r="I2520" s="83" t="str">
        <f>IFERROR(VLOOKUP(A2520,'Alíquotas - CADPREV'!$B$2152:$N$4324,8,FALSE),"")</f>
        <v/>
      </c>
      <c r="J2520" s="83" t="str">
        <f>IF(H2520="RPPS",VLOOKUP(A2520,' Legislação Benef - GESCON'!$B$4:$I$2159,3,FALSE),"")</f>
        <v/>
      </c>
      <c r="K2520" s="83" t="str">
        <f>IF(H2520="RPPS",VLOOKUP(A2520,' Legislação Benef - GESCON'!$B$4:$I$2159,6,FALSE),"")</f>
        <v/>
      </c>
      <c r="L2520" s="83" t="str">
        <f>IF(H2520="RPPS",IFERROR(IF(VLOOKUP(A2520,'Suspensão de repasses - GESCON'!$D$3:$J$1048576,7,FALSE)="Validada","SIM","NÃO"),"NÃO"),"")</f>
        <v/>
      </c>
    </row>
    <row r="2521" spans="1:12" s="19" customFormat="1" ht="15" hidden="1" customHeight="1" x14ac:dyDescent="0.25">
      <c r="A2521" s="88" t="s">
        <v>7888</v>
      </c>
      <c r="B2521" s="40" t="s">
        <v>821</v>
      </c>
      <c r="C2521" s="82" t="s">
        <v>10959</v>
      </c>
      <c r="D2521" s="82"/>
      <c r="E2521" s="82"/>
      <c r="F2521" s="82"/>
      <c r="G2521" s="82"/>
      <c r="H2521" s="40" t="s">
        <v>4</v>
      </c>
      <c r="I2521" s="83" t="str">
        <f>IFERROR(VLOOKUP(A2521,'Alíquotas - CADPREV'!$B$2152:$N$4324,8,FALSE),"")</f>
        <v/>
      </c>
      <c r="J2521" s="83" t="str">
        <f>IF(H2521="RPPS",VLOOKUP(A2521,' Legislação Benef - GESCON'!$B$4:$I$2159,3,FALSE),"")</f>
        <v/>
      </c>
      <c r="K2521" s="83" t="str">
        <f>IF(H2521="RPPS",VLOOKUP(A2521,' Legislação Benef - GESCON'!$B$4:$I$2159,6,FALSE),"")</f>
        <v/>
      </c>
      <c r="L2521" s="83" t="str">
        <f>IF(H2521="RPPS",IFERROR(IF(VLOOKUP(A2521,'Suspensão de repasses - GESCON'!$D$3:$J$1048576,7,FALSE)="Validada","SIM","NÃO"),"NÃO"),"")</f>
        <v/>
      </c>
    </row>
    <row r="2522" spans="1:12" s="19" customFormat="1" ht="15" hidden="1" customHeight="1" x14ac:dyDescent="0.25">
      <c r="A2522" s="88" t="s">
        <v>7889</v>
      </c>
      <c r="B2522" s="40" t="s">
        <v>634</v>
      </c>
      <c r="C2522" s="82" t="s">
        <v>10959</v>
      </c>
      <c r="D2522" s="82"/>
      <c r="E2522" s="82"/>
      <c r="F2522" s="82"/>
      <c r="G2522" s="82"/>
      <c r="H2522" s="40" t="s">
        <v>4</v>
      </c>
      <c r="I2522" s="83" t="str">
        <f>IFERROR(VLOOKUP(A2522,'Alíquotas - CADPREV'!$B$2152:$N$4324,8,FALSE),"")</f>
        <v/>
      </c>
      <c r="J2522" s="83" t="str">
        <f>IF(H2522="RPPS",VLOOKUP(A2522,' Legislação Benef - GESCON'!$B$4:$I$2159,3,FALSE),"")</f>
        <v/>
      </c>
      <c r="K2522" s="83" t="str">
        <f>IF(H2522="RPPS",VLOOKUP(A2522,' Legislação Benef - GESCON'!$B$4:$I$2159,6,FALSE),"")</f>
        <v/>
      </c>
      <c r="L2522" s="83" t="str">
        <f>IF(H2522="RPPS",IFERROR(IF(VLOOKUP(A2522,'Suspensão de repasses - GESCON'!$D$3:$J$1048576,7,FALSE)="Validada","SIM","NÃO"),"NÃO"),"")</f>
        <v/>
      </c>
    </row>
    <row r="2523" spans="1:12" s="19" customFormat="1" ht="15" customHeight="1" x14ac:dyDescent="0.25">
      <c r="A2523" s="88" t="s">
        <v>7890</v>
      </c>
      <c r="B2523" s="40" t="s">
        <v>3812</v>
      </c>
      <c r="C2523" s="82" t="s">
        <v>10958</v>
      </c>
      <c r="D2523" s="82">
        <v>300</v>
      </c>
      <c r="E2523" s="82">
        <v>134</v>
      </c>
      <c r="F2523" s="82">
        <v>24</v>
      </c>
      <c r="G2523" s="82">
        <v>458</v>
      </c>
      <c r="H2523" s="40" t="s">
        <v>2</v>
      </c>
      <c r="I2523" s="83" t="str">
        <f>IFERROR(VLOOKUP(A2523,'Alíquotas - CADPREV'!$B$2152:$N$4324,8,FALSE),"")</f>
        <v>NÃO</v>
      </c>
      <c r="J2523" s="83" t="str">
        <f>IF(H2523="RPPS",VLOOKUP(A2523,' Legislação Benef - GESCON'!$B$4:$I$2159,3,FALSE),"")</f>
        <v>NÃO</v>
      </c>
      <c r="K2523" s="83" t="str">
        <f>IF(H2523="RPPS",VLOOKUP(A2523,' Legislação Benef - GESCON'!$B$4:$I$2159,6,FALSE),"")</f>
        <v>NÃO</v>
      </c>
      <c r="L2523" s="83" t="str">
        <f>IF(H2523="RPPS",IFERROR(IF(VLOOKUP(A2523,'Suspensão de repasses - GESCON'!$D$3:$J$1048576,7,FALSE)="Validada","SIM","NÃO"),"NÃO"),"")</f>
        <v>NÃO</v>
      </c>
    </row>
    <row r="2524" spans="1:12" s="19" customFormat="1" ht="15" customHeight="1" x14ac:dyDescent="0.25">
      <c r="A2524" s="88" t="s">
        <v>7891</v>
      </c>
      <c r="B2524" s="40" t="s">
        <v>3143</v>
      </c>
      <c r="C2524" s="82" t="s">
        <v>10958</v>
      </c>
      <c r="D2524" s="82">
        <v>1236</v>
      </c>
      <c r="E2524" s="82">
        <v>263</v>
      </c>
      <c r="F2524" s="82">
        <v>94</v>
      </c>
      <c r="G2524" s="82">
        <v>1593</v>
      </c>
      <c r="H2524" s="40" t="s">
        <v>2</v>
      </c>
      <c r="I2524" s="83" t="str">
        <f>IFERROR(VLOOKUP(A2524,'Alíquotas - CADPREV'!$B$2152:$N$4324,8,FALSE),"")</f>
        <v>NÃO</v>
      </c>
      <c r="J2524" s="83" t="str">
        <f>IF(H2524="RPPS",VLOOKUP(A2524,' Legislação Benef - GESCON'!$B$4:$I$2159,3,FALSE),"")</f>
        <v>NÃO</v>
      </c>
      <c r="K2524" s="83" t="str">
        <f>IF(H2524="RPPS",VLOOKUP(A2524,' Legislação Benef - GESCON'!$B$4:$I$2159,6,FALSE),"")</f>
        <v>NÃO</v>
      </c>
      <c r="L2524" s="83" t="str">
        <f>IF(H2524="RPPS",IFERROR(IF(VLOOKUP(A2524,'Suspensão de repasses - GESCON'!$D$3:$J$1048576,7,FALSE)="Validada","SIM","NÃO"),"NÃO"),"")</f>
        <v>NÃO</v>
      </c>
    </row>
    <row r="2525" spans="1:12" s="19" customFormat="1" ht="15" hidden="1" customHeight="1" x14ac:dyDescent="0.25">
      <c r="A2525" s="88" t="s">
        <v>7892</v>
      </c>
      <c r="B2525" s="40" t="s">
        <v>634</v>
      </c>
      <c r="C2525" s="82" t="s">
        <v>10959</v>
      </c>
      <c r="D2525" s="82"/>
      <c r="E2525" s="82"/>
      <c r="F2525" s="82"/>
      <c r="G2525" s="82"/>
      <c r="H2525" s="40" t="s">
        <v>4</v>
      </c>
      <c r="I2525" s="83" t="str">
        <f>IFERROR(VLOOKUP(A2525,'Alíquotas - CADPREV'!$B$2152:$N$4324,8,FALSE),"")</f>
        <v/>
      </c>
      <c r="J2525" s="83" t="str">
        <f>IF(H2525="RPPS",VLOOKUP(A2525,' Legislação Benef - GESCON'!$B$4:$I$2159,3,FALSE),"")</f>
        <v/>
      </c>
      <c r="K2525" s="83" t="str">
        <f>IF(H2525="RPPS",VLOOKUP(A2525,' Legislação Benef - GESCON'!$B$4:$I$2159,6,FALSE),"")</f>
        <v/>
      </c>
      <c r="L2525" s="83" t="str">
        <f>IF(H2525="RPPS",IFERROR(IF(VLOOKUP(A2525,'Suspensão de repasses - GESCON'!$D$3:$J$1048576,7,FALSE)="Validada","SIM","NÃO"),"NÃO"),"")</f>
        <v/>
      </c>
    </row>
    <row r="2526" spans="1:12" s="19" customFormat="1" ht="15" hidden="1" customHeight="1" x14ac:dyDescent="0.25">
      <c r="A2526" s="88" t="s">
        <v>7893</v>
      </c>
      <c r="B2526" s="40" t="s">
        <v>634</v>
      </c>
      <c r="C2526" s="82" t="s">
        <v>10959</v>
      </c>
      <c r="D2526" s="82"/>
      <c r="E2526" s="82"/>
      <c r="F2526" s="82"/>
      <c r="G2526" s="82"/>
      <c r="H2526" s="40" t="s">
        <v>4</v>
      </c>
      <c r="I2526" s="83" t="str">
        <f>IFERROR(VLOOKUP(A2526,'Alíquotas - CADPREV'!$B$2152:$N$4324,8,FALSE),"")</f>
        <v/>
      </c>
      <c r="J2526" s="83" t="str">
        <f>IF(H2526="RPPS",VLOOKUP(A2526,' Legislação Benef - GESCON'!$B$4:$I$2159,3,FALSE),"")</f>
        <v/>
      </c>
      <c r="K2526" s="83" t="str">
        <f>IF(H2526="RPPS",VLOOKUP(A2526,' Legislação Benef - GESCON'!$B$4:$I$2159,6,FALSE),"")</f>
        <v/>
      </c>
      <c r="L2526" s="83" t="str">
        <f>IF(H2526="RPPS",IFERROR(IF(VLOOKUP(A2526,'Suspensão de repasses - GESCON'!$D$3:$J$1048576,7,FALSE)="Validada","SIM","NÃO"),"NÃO"),"")</f>
        <v/>
      </c>
    </row>
    <row r="2527" spans="1:12" s="19" customFormat="1" ht="15" hidden="1" customHeight="1" x14ac:dyDescent="0.25">
      <c r="A2527" s="88" t="s">
        <v>7894</v>
      </c>
      <c r="B2527" s="40" t="s">
        <v>215</v>
      </c>
      <c r="C2527" s="82" t="s">
        <v>10959</v>
      </c>
      <c r="D2527" s="82"/>
      <c r="E2527" s="82"/>
      <c r="F2527" s="82"/>
      <c r="G2527" s="82"/>
      <c r="H2527" s="40" t="s">
        <v>4</v>
      </c>
      <c r="I2527" s="83" t="str">
        <f>IFERROR(VLOOKUP(A2527,'Alíquotas - CADPREV'!$B$2152:$N$4324,8,FALSE),"")</f>
        <v/>
      </c>
      <c r="J2527" s="83" t="str">
        <f>IF(H2527="RPPS",VLOOKUP(A2527,' Legislação Benef - GESCON'!$B$4:$I$2159,3,FALSE),"")</f>
        <v/>
      </c>
      <c r="K2527" s="83" t="str">
        <f>IF(H2527="RPPS",VLOOKUP(A2527,' Legislação Benef - GESCON'!$B$4:$I$2159,6,FALSE),"")</f>
        <v/>
      </c>
      <c r="L2527" s="83" t="str">
        <f>IF(H2527="RPPS",IFERROR(IF(VLOOKUP(A2527,'Suspensão de repasses - GESCON'!$D$3:$J$1048576,7,FALSE)="Validada","SIM","NÃO"),"NÃO"),"")</f>
        <v/>
      </c>
    </row>
    <row r="2528" spans="1:12" s="19" customFormat="1" ht="15" customHeight="1" x14ac:dyDescent="0.25">
      <c r="A2528" s="88" t="s">
        <v>7895</v>
      </c>
      <c r="B2528" s="40" t="s">
        <v>4626</v>
      </c>
      <c r="C2528" s="82" t="s">
        <v>10958</v>
      </c>
      <c r="D2528" s="82">
        <v>1863</v>
      </c>
      <c r="E2528" s="82">
        <v>20</v>
      </c>
      <c r="F2528" s="82">
        <v>13</v>
      </c>
      <c r="G2528" s="82">
        <v>1896</v>
      </c>
      <c r="H2528" s="40" t="s">
        <v>2</v>
      </c>
      <c r="I2528" s="83" t="str">
        <f>IFERROR(VLOOKUP(A2528,'Alíquotas - CADPREV'!$B$2152:$N$4324,8,FALSE),"")</f>
        <v>NÃO</v>
      </c>
      <c r="J2528" s="83" t="str">
        <f>IF(H2528="RPPS",VLOOKUP(A2528,' Legislação Benef - GESCON'!$B$4:$I$2159,3,FALSE),"")</f>
        <v>NÃO</v>
      </c>
      <c r="K2528" s="83" t="str">
        <f>IF(H2528="RPPS",VLOOKUP(A2528,' Legislação Benef - GESCON'!$B$4:$I$2159,6,FALSE),"")</f>
        <v>SIM</v>
      </c>
      <c r="L2528" s="83" t="str">
        <f>IF(H2528="RPPS",IFERROR(IF(VLOOKUP(A2528,'Suspensão de repasses - GESCON'!$D$3:$J$1048576,7,FALSE)="Validada","SIM","NÃO"),"NÃO"),"")</f>
        <v>NÃO</v>
      </c>
    </row>
    <row r="2529" spans="1:12" s="19" customFormat="1" ht="15" customHeight="1" x14ac:dyDescent="0.25">
      <c r="A2529" s="88" t="s">
        <v>7896</v>
      </c>
      <c r="B2529" s="40" t="s">
        <v>634</v>
      </c>
      <c r="C2529" s="82" t="s">
        <v>10958</v>
      </c>
      <c r="D2529" s="82">
        <v>1041</v>
      </c>
      <c r="E2529" s="82">
        <v>300</v>
      </c>
      <c r="F2529" s="82">
        <v>62</v>
      </c>
      <c r="G2529" s="82">
        <v>1403</v>
      </c>
      <c r="H2529" s="40" t="s">
        <v>2</v>
      </c>
      <c r="I2529" s="83" t="str">
        <f>IFERROR(VLOOKUP(A2529,'Alíquotas - CADPREV'!$B$2152:$N$4324,8,FALSE),"")</f>
        <v>SIM</v>
      </c>
      <c r="J2529" s="83" t="str">
        <f>IF(H2529="RPPS",VLOOKUP(A2529,' Legislação Benef - GESCON'!$B$4:$I$2159,3,FALSE),"")</f>
        <v>NÃO</v>
      </c>
      <c r="K2529" s="83" t="str">
        <f>IF(H2529="RPPS",VLOOKUP(A2529,' Legislação Benef - GESCON'!$B$4:$I$2159,6,FALSE),"")</f>
        <v>NÃO</v>
      </c>
      <c r="L2529" s="83" t="str">
        <f>IF(H2529="RPPS",IFERROR(IF(VLOOKUP(A2529,'Suspensão de repasses - GESCON'!$D$3:$J$1048576,7,FALSE)="Validada","SIM","NÃO"),"NÃO"),"")</f>
        <v>NÃO</v>
      </c>
    </row>
    <row r="2530" spans="1:12" s="19" customFormat="1" ht="15" hidden="1" customHeight="1" x14ac:dyDescent="0.25">
      <c r="A2530" s="88" t="s">
        <v>7897</v>
      </c>
      <c r="B2530" s="40" t="s">
        <v>4289</v>
      </c>
      <c r="C2530" s="82" t="s">
        <v>10959</v>
      </c>
      <c r="D2530" s="82"/>
      <c r="E2530" s="82"/>
      <c r="F2530" s="82"/>
      <c r="G2530" s="82"/>
      <c r="H2530" s="40" t="s">
        <v>4</v>
      </c>
      <c r="I2530" s="83" t="str">
        <f>IFERROR(VLOOKUP(A2530,'Alíquotas - CADPREV'!$B$2152:$N$4324,8,FALSE),"")</f>
        <v/>
      </c>
      <c r="J2530" s="83" t="str">
        <f>IF(H2530="RPPS",VLOOKUP(A2530,' Legislação Benef - GESCON'!$B$4:$I$2159,3,FALSE),"")</f>
        <v/>
      </c>
      <c r="K2530" s="83" t="str">
        <f>IF(H2530="RPPS",VLOOKUP(A2530,' Legislação Benef - GESCON'!$B$4:$I$2159,6,FALSE),"")</f>
        <v/>
      </c>
      <c r="L2530" s="83" t="str">
        <f>IF(H2530="RPPS",IFERROR(IF(VLOOKUP(A2530,'Suspensão de repasses - GESCON'!$D$3:$J$1048576,7,FALSE)="Validada","SIM","NÃO"),"NÃO"),"")</f>
        <v/>
      </c>
    </row>
    <row r="2531" spans="1:12" s="19" customFormat="1" ht="15" hidden="1" customHeight="1" x14ac:dyDescent="0.25">
      <c r="A2531" s="88" t="s">
        <v>7898</v>
      </c>
      <c r="B2531" s="40" t="s">
        <v>1356</v>
      </c>
      <c r="C2531" s="82" t="s">
        <v>10959</v>
      </c>
      <c r="D2531" s="82"/>
      <c r="E2531" s="82"/>
      <c r="F2531" s="82"/>
      <c r="G2531" s="82"/>
      <c r="H2531" s="40" t="s">
        <v>4</v>
      </c>
      <c r="I2531" s="83" t="str">
        <f>IFERROR(VLOOKUP(A2531,'Alíquotas - CADPREV'!$B$2152:$N$4324,8,FALSE),"")</f>
        <v/>
      </c>
      <c r="J2531" s="83" t="str">
        <f>IF(H2531="RPPS",VLOOKUP(A2531,' Legislação Benef - GESCON'!$B$4:$I$2159,3,FALSE),"")</f>
        <v/>
      </c>
      <c r="K2531" s="83" t="str">
        <f>IF(H2531="RPPS",VLOOKUP(A2531,' Legislação Benef - GESCON'!$B$4:$I$2159,6,FALSE),"")</f>
        <v/>
      </c>
      <c r="L2531" s="83" t="str">
        <f>IF(H2531="RPPS",IFERROR(IF(VLOOKUP(A2531,'Suspensão de repasses - GESCON'!$D$3:$J$1048576,7,FALSE)="Validada","SIM","NÃO"),"NÃO"),"")</f>
        <v/>
      </c>
    </row>
    <row r="2532" spans="1:12" s="19" customFormat="1" ht="15" customHeight="1" x14ac:dyDescent="0.25">
      <c r="A2532" s="88" t="s">
        <v>7899</v>
      </c>
      <c r="B2532" s="40" t="s">
        <v>2926</v>
      </c>
      <c r="C2532" s="82" t="s">
        <v>10958</v>
      </c>
      <c r="D2532" s="82">
        <v>341</v>
      </c>
      <c r="E2532" s="82">
        <v>47</v>
      </c>
      <c r="F2532" s="82">
        <v>2</v>
      </c>
      <c r="G2532" s="82">
        <v>390</v>
      </c>
      <c r="H2532" s="40" t="s">
        <v>2</v>
      </c>
      <c r="I2532" s="83" t="str">
        <f>IFERROR(VLOOKUP(A2532,'Alíquotas - CADPREV'!$B$2152:$N$4324,8,FALSE),"")</f>
        <v>NÃO</v>
      </c>
      <c r="J2532" s="83" t="str">
        <f>IF(H2532="RPPS",VLOOKUP(A2532,' Legislação Benef - GESCON'!$B$4:$I$2159,3,FALSE),"")</f>
        <v>NÃO</v>
      </c>
      <c r="K2532" s="83" t="str">
        <f>IF(H2532="RPPS",VLOOKUP(A2532,' Legislação Benef - GESCON'!$B$4:$I$2159,6,FALSE),"")</f>
        <v>SIM</v>
      </c>
      <c r="L2532" s="83" t="str">
        <f>IF(H2532="RPPS",IFERROR(IF(VLOOKUP(A2532,'Suspensão de repasses - GESCON'!$D$3:$J$1048576,7,FALSE)="Validada","SIM","NÃO"),"NÃO"),"")</f>
        <v>NÃO</v>
      </c>
    </row>
    <row r="2533" spans="1:12" s="19" customFormat="1" ht="15" customHeight="1" x14ac:dyDescent="0.25">
      <c r="A2533" s="88" t="s">
        <v>7900</v>
      </c>
      <c r="B2533" s="40" t="s">
        <v>4626</v>
      </c>
      <c r="C2533" s="82" t="s">
        <v>10958</v>
      </c>
      <c r="D2533" s="82">
        <v>1101</v>
      </c>
      <c r="E2533" s="82">
        <v>424</v>
      </c>
      <c r="F2533" s="82">
        <v>130</v>
      </c>
      <c r="G2533" s="82">
        <v>1655</v>
      </c>
      <c r="H2533" s="40" t="s">
        <v>2</v>
      </c>
      <c r="I2533" s="83" t="str">
        <f>IFERROR(VLOOKUP(A2533,'Alíquotas - CADPREV'!$B$2152:$N$4324,8,FALSE),"")</f>
        <v>SIM</v>
      </c>
      <c r="J2533" s="83" t="str">
        <f>IF(H2533="RPPS",VLOOKUP(A2533,' Legislação Benef - GESCON'!$B$4:$I$2159,3,FALSE),"")</f>
        <v>NÃO</v>
      </c>
      <c r="K2533" s="83" t="str">
        <f>IF(H2533="RPPS",VLOOKUP(A2533,' Legislação Benef - GESCON'!$B$4:$I$2159,6,FALSE),"")</f>
        <v>SIM</v>
      </c>
      <c r="L2533" s="83" t="str">
        <f>IF(H2533="RPPS",IFERROR(IF(VLOOKUP(A2533,'Suspensão de repasses - GESCON'!$D$3:$J$1048576,7,FALSE)="Validada","SIM","NÃO"),"NÃO"),"")</f>
        <v>NÃO</v>
      </c>
    </row>
    <row r="2534" spans="1:12" s="19" customFormat="1" ht="15" hidden="1" customHeight="1" x14ac:dyDescent="0.25">
      <c r="A2534" s="88" t="s">
        <v>7901</v>
      </c>
      <c r="B2534" s="40" t="s">
        <v>4626</v>
      </c>
      <c r="C2534" s="82" t="s">
        <v>10959</v>
      </c>
      <c r="D2534" s="82"/>
      <c r="E2534" s="82"/>
      <c r="F2534" s="82"/>
      <c r="G2534" s="82"/>
      <c r="H2534" s="40" t="s">
        <v>4</v>
      </c>
      <c r="I2534" s="83" t="str">
        <f>IFERROR(VLOOKUP(A2534,'Alíquotas - CADPREV'!$B$2152:$N$4324,8,FALSE),"")</f>
        <v/>
      </c>
      <c r="J2534" s="83" t="str">
        <f>IF(H2534="RPPS",VLOOKUP(A2534,' Legislação Benef - GESCON'!$B$4:$I$2159,3,FALSE),"")</f>
        <v/>
      </c>
      <c r="K2534" s="83" t="str">
        <f>IF(H2534="RPPS",VLOOKUP(A2534,' Legislação Benef - GESCON'!$B$4:$I$2159,6,FALSE),"")</f>
        <v/>
      </c>
      <c r="L2534" s="83" t="str">
        <f>IF(H2534="RPPS",IFERROR(IF(VLOOKUP(A2534,'Suspensão de repasses - GESCON'!$D$3:$J$1048576,7,FALSE)="Validada","SIM","NÃO"),"NÃO"),"")</f>
        <v/>
      </c>
    </row>
    <row r="2535" spans="1:12" s="19" customFormat="1" ht="15" hidden="1" customHeight="1" x14ac:dyDescent="0.25">
      <c r="A2535" s="88" t="s">
        <v>7902</v>
      </c>
      <c r="B2535" s="40" t="s">
        <v>1356</v>
      </c>
      <c r="C2535" s="82" t="s">
        <v>10959</v>
      </c>
      <c r="D2535" s="82"/>
      <c r="E2535" s="82"/>
      <c r="F2535" s="82"/>
      <c r="G2535" s="82"/>
      <c r="H2535" s="40" t="s">
        <v>4</v>
      </c>
      <c r="I2535" s="83" t="str">
        <f>IFERROR(VLOOKUP(A2535,'Alíquotas - CADPREV'!$B$2152:$N$4324,8,FALSE),"")</f>
        <v/>
      </c>
      <c r="J2535" s="83" t="str">
        <f>IF(H2535="RPPS",VLOOKUP(A2535,' Legislação Benef - GESCON'!$B$4:$I$2159,3,FALSE),"")</f>
        <v/>
      </c>
      <c r="K2535" s="83" t="str">
        <f>IF(H2535="RPPS",VLOOKUP(A2535,' Legislação Benef - GESCON'!$B$4:$I$2159,6,FALSE),"")</f>
        <v/>
      </c>
      <c r="L2535" s="83" t="str">
        <f>IF(H2535="RPPS",IFERROR(IF(VLOOKUP(A2535,'Suspensão de repasses - GESCON'!$D$3:$J$1048576,7,FALSE)="Validada","SIM","NÃO"),"NÃO"),"")</f>
        <v/>
      </c>
    </row>
    <row r="2536" spans="1:12" s="19" customFormat="1" ht="15" customHeight="1" x14ac:dyDescent="0.25">
      <c r="A2536" s="88" t="s">
        <v>7903</v>
      </c>
      <c r="B2536" s="40" t="s">
        <v>1356</v>
      </c>
      <c r="C2536" s="82" t="s">
        <v>10958</v>
      </c>
      <c r="D2536" s="82">
        <v>1409</v>
      </c>
      <c r="E2536" s="82">
        <v>398</v>
      </c>
      <c r="F2536" s="82">
        <v>72</v>
      </c>
      <c r="G2536" s="82">
        <v>1879</v>
      </c>
      <c r="H2536" s="40" t="s">
        <v>2</v>
      </c>
      <c r="I2536" s="83" t="str">
        <f>IFERROR(VLOOKUP(A2536,'Alíquotas - CADPREV'!$B$2152:$N$4324,8,FALSE),"")</f>
        <v>NÃO</v>
      </c>
      <c r="J2536" s="83" t="str">
        <f>IF(H2536="RPPS",VLOOKUP(A2536,' Legislação Benef - GESCON'!$B$4:$I$2159,3,FALSE),"")</f>
        <v>NÃO</v>
      </c>
      <c r="K2536" s="83" t="str">
        <f>IF(H2536="RPPS",VLOOKUP(A2536,' Legislação Benef - GESCON'!$B$4:$I$2159,6,FALSE),"")</f>
        <v>NÃO</v>
      </c>
      <c r="L2536" s="83" t="str">
        <f>IF(H2536="RPPS",IFERROR(IF(VLOOKUP(A2536,'Suspensão de repasses - GESCON'!$D$3:$J$1048576,7,FALSE)="Validada","SIM","NÃO"),"NÃO"),"")</f>
        <v>NÃO</v>
      </c>
    </row>
    <row r="2537" spans="1:12" s="19" customFormat="1" ht="15" customHeight="1" x14ac:dyDescent="0.25">
      <c r="A2537" s="88" t="s">
        <v>7904</v>
      </c>
      <c r="B2537" s="40" t="s">
        <v>901</v>
      </c>
      <c r="C2537" s="82" t="s">
        <v>10958</v>
      </c>
      <c r="D2537" s="82">
        <v>320</v>
      </c>
      <c r="E2537" s="82">
        <v>0</v>
      </c>
      <c r="F2537" s="82">
        <v>0</v>
      </c>
      <c r="G2537" s="82">
        <v>320</v>
      </c>
      <c r="H2537" s="40" t="s">
        <v>2</v>
      </c>
      <c r="I2537" s="83" t="str">
        <f>IFERROR(VLOOKUP(A2537,'Alíquotas - CADPREV'!$B$2152:$N$4324,8,FALSE),"")</f>
        <v>SIM</v>
      </c>
      <c r="J2537" s="83" t="str">
        <f>IF(H2537="RPPS",VLOOKUP(A2537,' Legislação Benef - GESCON'!$B$4:$I$2159,3,FALSE),"")</f>
        <v>NÃO</v>
      </c>
      <c r="K2537" s="83" t="str">
        <f>IF(H2537="RPPS",VLOOKUP(A2537,' Legislação Benef - GESCON'!$B$4:$I$2159,6,FALSE),"")</f>
        <v>SIM</v>
      </c>
      <c r="L2537" s="83" t="str">
        <f>IF(H2537="RPPS",IFERROR(IF(VLOOKUP(A2537,'Suspensão de repasses - GESCON'!$D$3:$J$1048576,7,FALSE)="Validada","SIM","NÃO"),"NÃO"),"")</f>
        <v>NÃO</v>
      </c>
    </row>
    <row r="2538" spans="1:12" s="19" customFormat="1" ht="15" customHeight="1" x14ac:dyDescent="0.25">
      <c r="A2538" s="88" t="s">
        <v>7905</v>
      </c>
      <c r="B2538" s="40" t="s">
        <v>3143</v>
      </c>
      <c r="C2538" s="82" t="s">
        <v>10958</v>
      </c>
      <c r="D2538" s="82">
        <v>509</v>
      </c>
      <c r="E2538" s="82">
        <v>156</v>
      </c>
      <c r="F2538" s="82">
        <v>51</v>
      </c>
      <c r="G2538" s="82">
        <v>716</v>
      </c>
      <c r="H2538" s="40" t="s">
        <v>2</v>
      </c>
      <c r="I2538" s="83" t="str">
        <f>IFERROR(VLOOKUP(A2538,'Alíquotas - CADPREV'!$B$2152:$N$4324,8,FALSE),"")</f>
        <v>NÃO</v>
      </c>
      <c r="J2538" s="83" t="str">
        <f>IF(H2538="RPPS",VLOOKUP(A2538,' Legislação Benef - GESCON'!$B$4:$I$2159,3,FALSE),"")</f>
        <v>NÃO</v>
      </c>
      <c r="K2538" s="83" t="str">
        <f>IF(H2538="RPPS",VLOOKUP(A2538,' Legislação Benef - GESCON'!$B$4:$I$2159,6,FALSE),"")</f>
        <v>NÃO</v>
      </c>
      <c r="L2538" s="83" t="str">
        <f>IF(H2538="RPPS",IFERROR(IF(VLOOKUP(A2538,'Suspensão de repasses - GESCON'!$D$3:$J$1048576,7,FALSE)="Validada","SIM","NÃO"),"NÃO"),"")</f>
        <v>NÃO</v>
      </c>
    </row>
    <row r="2539" spans="1:12" s="19" customFormat="1" ht="15" hidden="1" customHeight="1" x14ac:dyDescent="0.25">
      <c r="A2539" s="88" t="s">
        <v>7906</v>
      </c>
      <c r="B2539" s="40" t="s">
        <v>215</v>
      </c>
      <c r="C2539" s="82" t="s">
        <v>10959</v>
      </c>
      <c r="D2539" s="82"/>
      <c r="E2539" s="82"/>
      <c r="F2539" s="82"/>
      <c r="G2539" s="82"/>
      <c r="H2539" s="40" t="s">
        <v>4</v>
      </c>
      <c r="I2539" s="83" t="str">
        <f>IFERROR(VLOOKUP(A2539,'Alíquotas - CADPREV'!$B$2152:$N$4324,8,FALSE),"")</f>
        <v/>
      </c>
      <c r="J2539" s="83" t="str">
        <f>IF(H2539="RPPS",VLOOKUP(A2539,' Legislação Benef - GESCON'!$B$4:$I$2159,3,FALSE),"")</f>
        <v/>
      </c>
      <c r="K2539" s="83" t="str">
        <f>IF(H2539="RPPS",VLOOKUP(A2539,' Legislação Benef - GESCON'!$B$4:$I$2159,6,FALSE),"")</f>
        <v/>
      </c>
      <c r="L2539" s="83" t="str">
        <f>IF(H2539="RPPS",IFERROR(IF(VLOOKUP(A2539,'Suspensão de repasses - GESCON'!$D$3:$J$1048576,7,FALSE)="Validada","SIM","NÃO"),"NÃO"),"")</f>
        <v/>
      </c>
    </row>
    <row r="2540" spans="1:12" s="19" customFormat="1" ht="15" hidden="1" customHeight="1" x14ac:dyDescent="0.25">
      <c r="A2540" s="88" t="s">
        <v>7907</v>
      </c>
      <c r="B2540" s="40" t="s">
        <v>3601</v>
      </c>
      <c r="C2540" s="82" t="s">
        <v>10959</v>
      </c>
      <c r="D2540" s="82"/>
      <c r="E2540" s="82"/>
      <c r="F2540" s="82"/>
      <c r="G2540" s="82"/>
      <c r="H2540" s="40" t="s">
        <v>4</v>
      </c>
      <c r="I2540" s="83" t="str">
        <f>IFERROR(VLOOKUP(A2540,'Alíquotas - CADPREV'!$B$2152:$N$4324,8,FALSE),"")</f>
        <v/>
      </c>
      <c r="J2540" s="83" t="str">
        <f>IF(H2540="RPPS",VLOOKUP(A2540,' Legislação Benef - GESCON'!$B$4:$I$2159,3,FALSE),"")</f>
        <v/>
      </c>
      <c r="K2540" s="83" t="str">
        <f>IF(H2540="RPPS",VLOOKUP(A2540,' Legislação Benef - GESCON'!$B$4:$I$2159,6,FALSE),"")</f>
        <v/>
      </c>
      <c r="L2540" s="83" t="str">
        <f>IF(H2540="RPPS",IFERROR(IF(VLOOKUP(A2540,'Suspensão de repasses - GESCON'!$D$3:$J$1048576,7,FALSE)="Validada","SIM","NÃO"),"NÃO"),"")</f>
        <v/>
      </c>
    </row>
    <row r="2541" spans="1:12" s="19" customFormat="1" ht="15" customHeight="1" x14ac:dyDescent="0.25">
      <c r="A2541" s="88" t="s">
        <v>7908</v>
      </c>
      <c r="B2541" s="40" t="s">
        <v>4626</v>
      </c>
      <c r="C2541" s="82" t="s">
        <v>10958</v>
      </c>
      <c r="D2541" s="82">
        <v>2543</v>
      </c>
      <c r="E2541" s="82">
        <v>377</v>
      </c>
      <c r="F2541" s="82">
        <v>114</v>
      </c>
      <c r="G2541" s="82">
        <v>3034</v>
      </c>
      <c r="H2541" s="40" t="s">
        <v>2</v>
      </c>
      <c r="I2541" s="83" t="str">
        <f>IFERROR(VLOOKUP(A2541,'Alíquotas - CADPREV'!$B$2152:$N$4324,8,FALSE),"")</f>
        <v>NÃO</v>
      </c>
      <c r="J2541" s="83" t="str">
        <f>IF(H2541="RPPS",VLOOKUP(A2541,' Legislação Benef - GESCON'!$B$4:$I$2159,3,FALSE),"")</f>
        <v>NÃO</v>
      </c>
      <c r="K2541" s="83" t="str">
        <f>IF(H2541="RPPS",VLOOKUP(A2541,' Legislação Benef - GESCON'!$B$4:$I$2159,6,FALSE),"")</f>
        <v>NÃO</v>
      </c>
      <c r="L2541" s="83" t="str">
        <f>IF(H2541="RPPS",IFERROR(IF(VLOOKUP(A2541,'Suspensão de repasses - GESCON'!$D$3:$J$1048576,7,FALSE)="Validada","SIM","NÃO"),"NÃO"),"")</f>
        <v>NÃO</v>
      </c>
    </row>
    <row r="2542" spans="1:12" s="19" customFormat="1" ht="15" hidden="1" customHeight="1" x14ac:dyDescent="0.25">
      <c r="A2542" s="88" t="s">
        <v>7909</v>
      </c>
      <c r="B2542" s="40" t="s">
        <v>3601</v>
      </c>
      <c r="C2542" s="82" t="s">
        <v>10959</v>
      </c>
      <c r="D2542" s="82"/>
      <c r="E2542" s="82"/>
      <c r="F2542" s="82"/>
      <c r="G2542" s="82"/>
      <c r="H2542" s="40" t="s">
        <v>4</v>
      </c>
      <c r="I2542" s="83" t="str">
        <f>IFERROR(VLOOKUP(A2542,'Alíquotas - CADPREV'!$B$2152:$N$4324,8,FALSE),"")</f>
        <v/>
      </c>
      <c r="J2542" s="83" t="str">
        <f>IF(H2542="RPPS",VLOOKUP(A2542,' Legislação Benef - GESCON'!$B$4:$I$2159,3,FALSE),"")</f>
        <v/>
      </c>
      <c r="K2542" s="83" t="str">
        <f>IF(H2542="RPPS",VLOOKUP(A2542,' Legislação Benef - GESCON'!$B$4:$I$2159,6,FALSE),"")</f>
        <v/>
      </c>
      <c r="L2542" s="83" t="str">
        <f>IF(H2542="RPPS",IFERROR(IF(VLOOKUP(A2542,'Suspensão de repasses - GESCON'!$D$3:$J$1048576,7,FALSE)="Validada","SIM","NÃO"),"NÃO"),"")</f>
        <v/>
      </c>
    </row>
    <row r="2543" spans="1:12" s="19" customFormat="1" ht="15" customHeight="1" x14ac:dyDescent="0.25">
      <c r="A2543" s="88" t="s">
        <v>7910</v>
      </c>
      <c r="B2543" s="40" t="s">
        <v>2274</v>
      </c>
      <c r="C2543" s="82" t="s">
        <v>10958</v>
      </c>
      <c r="D2543" s="82"/>
      <c r="E2543" s="82"/>
      <c r="F2543" s="82"/>
      <c r="G2543" s="82"/>
      <c r="H2543" s="40" t="s">
        <v>2</v>
      </c>
      <c r="I2543" s="83" t="str">
        <f>IFERROR(VLOOKUP(A2543,'Alíquotas - CADPREV'!$B$2152:$N$4324,8,FALSE),"")</f>
        <v>NÃO</v>
      </c>
      <c r="J2543" s="83" t="str">
        <f>IF(H2543="RPPS",VLOOKUP(A2543,' Legislação Benef - GESCON'!$B$4:$I$2159,3,FALSE),"")</f>
        <v>NÃO</v>
      </c>
      <c r="K2543" s="83" t="str">
        <f>IF(H2543="RPPS",VLOOKUP(A2543,' Legislação Benef - GESCON'!$B$4:$I$2159,6,FALSE),"")</f>
        <v>NÃO</v>
      </c>
      <c r="L2543" s="83" t="str">
        <f>IF(H2543="RPPS",IFERROR(IF(VLOOKUP(A2543,'Suspensão de repasses - GESCON'!$D$3:$J$1048576,7,FALSE)="Validada","SIM","NÃO"),"NÃO"),"")</f>
        <v>NÃO</v>
      </c>
    </row>
    <row r="2544" spans="1:12" s="19" customFormat="1" ht="15" customHeight="1" x14ac:dyDescent="0.25">
      <c r="A2544" s="88" t="s">
        <v>7911</v>
      </c>
      <c r="B2544" s="40" t="s">
        <v>3143</v>
      </c>
      <c r="C2544" s="82" t="s">
        <v>10958</v>
      </c>
      <c r="D2544" s="82">
        <v>206</v>
      </c>
      <c r="E2544" s="82">
        <v>123</v>
      </c>
      <c r="F2544" s="82">
        <v>23</v>
      </c>
      <c r="G2544" s="82">
        <v>352</v>
      </c>
      <c r="H2544" s="40" t="s">
        <v>2</v>
      </c>
      <c r="I2544" s="83" t="str">
        <f>IFERROR(VLOOKUP(A2544,'Alíquotas - CADPREV'!$B$2152:$N$4324,8,FALSE),"")</f>
        <v>NÃO</v>
      </c>
      <c r="J2544" s="83" t="str">
        <f>IF(H2544="RPPS",VLOOKUP(A2544,' Legislação Benef - GESCON'!$B$4:$I$2159,3,FALSE),"")</f>
        <v>NÃO</v>
      </c>
      <c r="K2544" s="83" t="str">
        <f>IF(H2544="RPPS",VLOOKUP(A2544,' Legislação Benef - GESCON'!$B$4:$I$2159,6,FALSE),"")</f>
        <v>NÃO</v>
      </c>
      <c r="L2544" s="83" t="str">
        <f>IF(H2544="RPPS",IFERROR(IF(VLOOKUP(A2544,'Suspensão de repasses - GESCON'!$D$3:$J$1048576,7,FALSE)="Validada","SIM","NÃO"),"NÃO"),"")</f>
        <v>NÃO</v>
      </c>
    </row>
    <row r="2545" spans="1:12" s="19" customFormat="1" ht="15" customHeight="1" x14ac:dyDescent="0.25">
      <c r="A2545" s="88" t="s">
        <v>7912</v>
      </c>
      <c r="B2545" s="40" t="s">
        <v>1356</v>
      </c>
      <c r="C2545" s="82" t="s">
        <v>10958</v>
      </c>
      <c r="D2545" s="82">
        <v>1344</v>
      </c>
      <c r="E2545" s="82">
        <v>108</v>
      </c>
      <c r="F2545" s="82">
        <v>50</v>
      </c>
      <c r="G2545" s="82">
        <v>1502</v>
      </c>
      <c r="H2545" s="40" t="s">
        <v>2</v>
      </c>
      <c r="I2545" s="83" t="str">
        <f>IFERROR(VLOOKUP(A2545,'Alíquotas - CADPREV'!$B$2152:$N$4324,8,FALSE),"")</f>
        <v>NÃO</v>
      </c>
      <c r="J2545" s="83" t="str">
        <f>IF(H2545="RPPS",VLOOKUP(A2545,' Legislação Benef - GESCON'!$B$4:$I$2159,3,FALSE),"")</f>
        <v>NÃO</v>
      </c>
      <c r="K2545" s="83" t="str">
        <f>IF(H2545="RPPS",VLOOKUP(A2545,' Legislação Benef - GESCON'!$B$4:$I$2159,6,FALSE),"")</f>
        <v>NÃO</v>
      </c>
      <c r="L2545" s="83" t="str">
        <f>IF(H2545="RPPS",IFERROR(IF(VLOOKUP(A2545,'Suspensão de repasses - GESCON'!$D$3:$J$1048576,7,FALSE)="Validada","SIM","NÃO"),"NÃO"),"")</f>
        <v>NÃO</v>
      </c>
    </row>
    <row r="2546" spans="1:12" s="19" customFormat="1" ht="15" customHeight="1" x14ac:dyDescent="0.25">
      <c r="A2546" s="88" t="s">
        <v>7913</v>
      </c>
      <c r="B2546" s="40" t="s">
        <v>1356</v>
      </c>
      <c r="C2546" s="82" t="s">
        <v>10958</v>
      </c>
      <c r="D2546" s="82">
        <v>187</v>
      </c>
      <c r="E2546" s="82">
        <v>19</v>
      </c>
      <c r="F2546" s="82">
        <v>2</v>
      </c>
      <c r="G2546" s="82">
        <v>208</v>
      </c>
      <c r="H2546" s="40" t="s">
        <v>2</v>
      </c>
      <c r="I2546" s="83" t="str">
        <f>IFERROR(VLOOKUP(A2546,'Alíquotas - CADPREV'!$B$2152:$N$4324,8,FALSE),"")</f>
        <v>NÃO</v>
      </c>
      <c r="J2546" s="83" t="str">
        <f>IF(H2546="RPPS",VLOOKUP(A2546,' Legislação Benef - GESCON'!$B$4:$I$2159,3,FALSE),"")</f>
        <v>NÃO</v>
      </c>
      <c r="K2546" s="83" t="str">
        <f>IF(H2546="RPPS",VLOOKUP(A2546,' Legislação Benef - GESCON'!$B$4:$I$2159,6,FALSE),"")</f>
        <v>NÃO</v>
      </c>
      <c r="L2546" s="83" t="str">
        <f>IF(H2546="RPPS",IFERROR(IF(VLOOKUP(A2546,'Suspensão de repasses - GESCON'!$D$3:$J$1048576,7,FALSE)="Validada","SIM","NÃO"),"NÃO"),"")</f>
        <v>NÃO</v>
      </c>
    </row>
    <row r="2547" spans="1:12" s="19" customFormat="1" ht="15" customHeight="1" x14ac:dyDescent="0.25">
      <c r="A2547" s="88" t="s">
        <v>7914</v>
      </c>
      <c r="B2547" s="40" t="s">
        <v>29</v>
      </c>
      <c r="C2547" s="82" t="s">
        <v>10958</v>
      </c>
      <c r="D2547" s="82"/>
      <c r="E2547" s="82"/>
      <c r="F2547" s="82"/>
      <c r="G2547" s="82"/>
      <c r="H2547" s="40" t="s">
        <v>2</v>
      </c>
      <c r="I2547" s="83" t="str">
        <f>IFERROR(VLOOKUP(A2547,'Alíquotas - CADPREV'!$B$2152:$N$4324,8,FALSE),"")</f>
        <v>NÃO</v>
      </c>
      <c r="J2547" s="83" t="str">
        <f>IF(H2547="RPPS",VLOOKUP(A2547,' Legislação Benef - GESCON'!$B$4:$I$2159,3,FALSE),"")</f>
        <v>NÃO</v>
      </c>
      <c r="K2547" s="83" t="str">
        <f>IF(H2547="RPPS",VLOOKUP(A2547,' Legislação Benef - GESCON'!$B$4:$I$2159,6,FALSE),"")</f>
        <v>NÃO</v>
      </c>
      <c r="L2547" s="83" t="str">
        <f>IF(H2547="RPPS",IFERROR(IF(VLOOKUP(A2547,'Suspensão de repasses - GESCON'!$D$3:$J$1048576,7,FALSE)="Validada","SIM","NÃO"),"NÃO"),"")</f>
        <v>NÃO</v>
      </c>
    </row>
    <row r="2548" spans="1:12" s="19" customFormat="1" ht="15" hidden="1" customHeight="1" x14ac:dyDescent="0.25">
      <c r="A2548" s="88" t="s">
        <v>7915</v>
      </c>
      <c r="B2548" s="40" t="s">
        <v>4559</v>
      </c>
      <c r="C2548" s="82" t="s">
        <v>10959</v>
      </c>
      <c r="D2548" s="82"/>
      <c r="E2548" s="82"/>
      <c r="F2548" s="82"/>
      <c r="G2548" s="82"/>
      <c r="H2548" s="40" t="s">
        <v>4</v>
      </c>
      <c r="I2548" s="83" t="str">
        <f>IFERROR(VLOOKUP(A2548,'Alíquotas - CADPREV'!$B$2152:$N$4324,8,FALSE),"")</f>
        <v/>
      </c>
      <c r="J2548" s="83" t="str">
        <f>IF(H2548="RPPS",VLOOKUP(A2548,' Legislação Benef - GESCON'!$B$4:$I$2159,3,FALSE),"")</f>
        <v/>
      </c>
      <c r="K2548" s="83" t="str">
        <f>IF(H2548="RPPS",VLOOKUP(A2548,' Legislação Benef - GESCON'!$B$4:$I$2159,6,FALSE),"")</f>
        <v/>
      </c>
      <c r="L2548" s="83" t="str">
        <f>IF(H2548="RPPS",IFERROR(IF(VLOOKUP(A2548,'Suspensão de repasses - GESCON'!$D$3:$J$1048576,7,FALSE)="Validada","SIM","NÃO"),"NÃO"),"")</f>
        <v/>
      </c>
    </row>
    <row r="2549" spans="1:12" s="19" customFormat="1" ht="15" customHeight="1" x14ac:dyDescent="0.25">
      <c r="A2549" s="88" t="s">
        <v>7916</v>
      </c>
      <c r="B2549" s="40" t="s">
        <v>3513</v>
      </c>
      <c r="C2549" s="82" t="s">
        <v>10958</v>
      </c>
      <c r="D2549" s="82">
        <v>1794</v>
      </c>
      <c r="E2549" s="82">
        <v>195</v>
      </c>
      <c r="F2549" s="82">
        <v>35</v>
      </c>
      <c r="G2549" s="82">
        <v>2024</v>
      </c>
      <c r="H2549" s="40" t="s">
        <v>2</v>
      </c>
      <c r="I2549" s="83" t="str">
        <f>IFERROR(VLOOKUP(A2549,'Alíquotas - CADPREV'!$B$2152:$N$4324,8,FALSE),"")</f>
        <v>NÃO</v>
      </c>
      <c r="J2549" s="83" t="str">
        <f>IF(H2549="RPPS",VLOOKUP(A2549,' Legislação Benef - GESCON'!$B$4:$I$2159,3,FALSE),"")</f>
        <v>NÃO</v>
      </c>
      <c r="K2549" s="83" t="str">
        <f>IF(H2549="RPPS",VLOOKUP(A2549,' Legislação Benef - GESCON'!$B$4:$I$2159,6,FALSE),"")</f>
        <v>NÃO</v>
      </c>
      <c r="L2549" s="83" t="str">
        <f>IF(H2549="RPPS",IFERROR(IF(VLOOKUP(A2549,'Suspensão de repasses - GESCON'!$D$3:$J$1048576,7,FALSE)="Validada","SIM","NÃO"),"NÃO"),"")</f>
        <v>NÃO</v>
      </c>
    </row>
    <row r="2550" spans="1:12" s="19" customFormat="1" ht="15" hidden="1" customHeight="1" x14ac:dyDescent="0.25">
      <c r="A2550" s="88" t="s">
        <v>7917</v>
      </c>
      <c r="B2550" s="40" t="s">
        <v>3601</v>
      </c>
      <c r="C2550" s="82" t="s">
        <v>10959</v>
      </c>
      <c r="D2550" s="82"/>
      <c r="E2550" s="82"/>
      <c r="F2550" s="82"/>
      <c r="G2550" s="82"/>
      <c r="H2550" s="40" t="s">
        <v>4</v>
      </c>
      <c r="I2550" s="83" t="str">
        <f>IFERROR(VLOOKUP(A2550,'Alíquotas - CADPREV'!$B$2152:$N$4324,8,FALSE),"")</f>
        <v/>
      </c>
      <c r="J2550" s="83" t="str">
        <f>IF(H2550="RPPS",VLOOKUP(A2550,' Legislação Benef - GESCON'!$B$4:$I$2159,3,FALSE),"")</f>
        <v/>
      </c>
      <c r="K2550" s="83" t="str">
        <f>IF(H2550="RPPS",VLOOKUP(A2550,' Legislação Benef - GESCON'!$B$4:$I$2159,6,FALSE),"")</f>
        <v/>
      </c>
      <c r="L2550" s="83" t="str">
        <f>IF(H2550="RPPS",IFERROR(IF(VLOOKUP(A2550,'Suspensão de repasses - GESCON'!$D$3:$J$1048576,7,FALSE)="Validada","SIM","NÃO"),"NÃO"),"")</f>
        <v/>
      </c>
    </row>
    <row r="2551" spans="1:12" s="19" customFormat="1" ht="15" hidden="1" customHeight="1" x14ac:dyDescent="0.25">
      <c r="A2551" s="88" t="s">
        <v>7918</v>
      </c>
      <c r="B2551" s="40" t="s">
        <v>3143</v>
      </c>
      <c r="C2551" s="82" t="s">
        <v>10959</v>
      </c>
      <c r="D2551" s="82"/>
      <c r="E2551" s="82"/>
      <c r="F2551" s="82"/>
      <c r="G2551" s="82"/>
      <c r="H2551" s="40" t="s">
        <v>4</v>
      </c>
      <c r="I2551" s="83" t="str">
        <f>IFERROR(VLOOKUP(A2551,'Alíquotas - CADPREV'!$B$2152:$N$4324,8,FALSE),"")</f>
        <v/>
      </c>
      <c r="J2551" s="83" t="str">
        <f>IF(H2551="RPPS",VLOOKUP(A2551,' Legislação Benef - GESCON'!$B$4:$I$2159,3,FALSE),"")</f>
        <v/>
      </c>
      <c r="K2551" s="83" t="str">
        <f>IF(H2551="RPPS",VLOOKUP(A2551,' Legislação Benef - GESCON'!$B$4:$I$2159,6,FALSE),"")</f>
        <v/>
      </c>
      <c r="L2551" s="83" t="str">
        <f>IF(H2551="RPPS",IFERROR(IF(VLOOKUP(A2551,'Suspensão de repasses - GESCON'!$D$3:$J$1048576,7,FALSE)="Validada","SIM","NÃO"),"NÃO"),"")</f>
        <v/>
      </c>
    </row>
    <row r="2552" spans="1:12" s="19" customFormat="1" ht="15" hidden="1" customHeight="1" x14ac:dyDescent="0.25">
      <c r="A2552" s="88" t="s">
        <v>7919</v>
      </c>
      <c r="B2552" s="40" t="s">
        <v>4559</v>
      </c>
      <c r="C2552" s="82" t="s">
        <v>10959</v>
      </c>
      <c r="D2552" s="82"/>
      <c r="E2552" s="82"/>
      <c r="F2552" s="82"/>
      <c r="G2552" s="82"/>
      <c r="H2552" s="40" t="s">
        <v>4</v>
      </c>
      <c r="I2552" s="83" t="str">
        <f>IFERROR(VLOOKUP(A2552,'Alíquotas - CADPREV'!$B$2152:$N$4324,8,FALSE),"")</f>
        <v/>
      </c>
      <c r="J2552" s="83" t="str">
        <f>IF(H2552="RPPS",VLOOKUP(A2552,' Legislação Benef - GESCON'!$B$4:$I$2159,3,FALSE),"")</f>
        <v/>
      </c>
      <c r="K2552" s="83" t="str">
        <f>IF(H2552="RPPS",VLOOKUP(A2552,' Legislação Benef - GESCON'!$B$4:$I$2159,6,FALSE),"")</f>
        <v/>
      </c>
      <c r="L2552" s="83" t="str">
        <f>IF(H2552="RPPS",IFERROR(IF(VLOOKUP(A2552,'Suspensão de repasses - GESCON'!$D$3:$J$1048576,7,FALSE)="Validada","SIM","NÃO"),"NÃO"),"")</f>
        <v/>
      </c>
    </row>
    <row r="2553" spans="1:12" s="19" customFormat="1" ht="15" customHeight="1" x14ac:dyDescent="0.25">
      <c r="A2553" s="88" t="s">
        <v>7920</v>
      </c>
      <c r="B2553" s="40" t="s">
        <v>1356</v>
      </c>
      <c r="C2553" s="82" t="s">
        <v>10958</v>
      </c>
      <c r="D2553" s="82">
        <v>327</v>
      </c>
      <c r="E2553" s="82">
        <v>12</v>
      </c>
      <c r="F2553" s="82">
        <v>1</v>
      </c>
      <c r="G2553" s="82">
        <v>340</v>
      </c>
      <c r="H2553" s="40" t="s">
        <v>2</v>
      </c>
      <c r="I2553" s="83" t="str">
        <f>IFERROR(VLOOKUP(A2553,'Alíquotas - CADPREV'!$B$2152:$N$4324,8,FALSE),"")</f>
        <v>NÃO</v>
      </c>
      <c r="J2553" s="83" t="str">
        <f>IF(H2553="RPPS",VLOOKUP(A2553,' Legislação Benef - GESCON'!$B$4:$I$2159,3,FALSE),"")</f>
        <v>NÃO</v>
      </c>
      <c r="K2553" s="83" t="str">
        <f>IF(H2553="RPPS",VLOOKUP(A2553,' Legislação Benef - GESCON'!$B$4:$I$2159,6,FALSE),"")</f>
        <v>SIM</v>
      </c>
      <c r="L2553" s="83" t="str">
        <f>IF(H2553="RPPS",IFERROR(IF(VLOOKUP(A2553,'Suspensão de repasses - GESCON'!$D$3:$J$1048576,7,FALSE)="Validada","SIM","NÃO"),"NÃO"),"")</f>
        <v>NÃO</v>
      </c>
    </row>
    <row r="2554" spans="1:12" s="19" customFormat="1" ht="15" hidden="1" customHeight="1" x14ac:dyDescent="0.25">
      <c r="A2554" s="88" t="s">
        <v>7921</v>
      </c>
      <c r="B2554" s="40" t="s">
        <v>2197</v>
      </c>
      <c r="C2554" s="82" t="s">
        <v>10959</v>
      </c>
      <c r="D2554" s="82"/>
      <c r="E2554" s="82"/>
      <c r="F2554" s="82"/>
      <c r="G2554" s="82"/>
      <c r="H2554" s="40" t="s">
        <v>4</v>
      </c>
      <c r="I2554" s="83" t="str">
        <f>IFERROR(VLOOKUP(A2554,'Alíquotas - CADPREV'!$B$2152:$N$4324,8,FALSE),"")</f>
        <v/>
      </c>
      <c r="J2554" s="83" t="str">
        <f>IF(H2554="RPPS",VLOOKUP(A2554,' Legislação Benef - GESCON'!$B$4:$I$2159,3,FALSE),"")</f>
        <v/>
      </c>
      <c r="K2554" s="83" t="str">
        <f>IF(H2554="RPPS",VLOOKUP(A2554,' Legislação Benef - GESCON'!$B$4:$I$2159,6,FALSE),"")</f>
        <v/>
      </c>
      <c r="L2554" s="83" t="str">
        <f>IF(H2554="RPPS",IFERROR(IF(VLOOKUP(A2554,'Suspensão de repasses - GESCON'!$D$3:$J$1048576,7,FALSE)="Validada","SIM","NÃO"),"NÃO"),"")</f>
        <v/>
      </c>
    </row>
    <row r="2555" spans="1:12" s="19" customFormat="1" ht="15" hidden="1" customHeight="1" x14ac:dyDescent="0.25">
      <c r="A2555" s="88" t="s">
        <v>7922</v>
      </c>
      <c r="B2555" s="40" t="s">
        <v>133</v>
      </c>
      <c r="C2555" s="82" t="s">
        <v>10959</v>
      </c>
      <c r="D2555" s="82"/>
      <c r="E2555" s="82"/>
      <c r="F2555" s="82"/>
      <c r="G2555" s="82"/>
      <c r="H2555" s="40" t="s">
        <v>4</v>
      </c>
      <c r="I2555" s="83" t="str">
        <f>IFERROR(VLOOKUP(A2555,'Alíquotas - CADPREV'!$B$2152:$N$4324,8,FALSE),"")</f>
        <v/>
      </c>
      <c r="J2555" s="83" t="str">
        <f>IF(H2555="RPPS",VLOOKUP(A2555,' Legislação Benef - GESCON'!$B$4:$I$2159,3,FALSE),"")</f>
        <v/>
      </c>
      <c r="K2555" s="83" t="str">
        <f>IF(H2555="RPPS",VLOOKUP(A2555,' Legislação Benef - GESCON'!$B$4:$I$2159,6,FALSE),"")</f>
        <v/>
      </c>
      <c r="L2555" s="83" t="str">
        <f>IF(H2555="RPPS",IFERROR(IF(VLOOKUP(A2555,'Suspensão de repasses - GESCON'!$D$3:$J$1048576,7,FALSE)="Validada","SIM","NÃO"),"NÃO"),"")</f>
        <v/>
      </c>
    </row>
    <row r="2556" spans="1:12" s="19" customFormat="1" ht="15" customHeight="1" x14ac:dyDescent="0.25">
      <c r="A2556" s="88" t="s">
        <v>7923</v>
      </c>
      <c r="B2556" s="40" t="s">
        <v>3143</v>
      </c>
      <c r="C2556" s="82" t="s">
        <v>10958</v>
      </c>
      <c r="D2556" s="82">
        <v>275</v>
      </c>
      <c r="E2556" s="82">
        <v>86</v>
      </c>
      <c r="F2556" s="82">
        <v>0</v>
      </c>
      <c r="G2556" s="82">
        <v>361</v>
      </c>
      <c r="H2556" s="40" t="s">
        <v>2</v>
      </c>
      <c r="I2556" s="83" t="str">
        <f>IFERROR(VLOOKUP(A2556,'Alíquotas - CADPREV'!$B$2152:$N$4324,8,FALSE),"")</f>
        <v>SIM</v>
      </c>
      <c r="J2556" s="83" t="str">
        <f>IF(H2556="RPPS",VLOOKUP(A2556,' Legislação Benef - GESCON'!$B$4:$I$2159,3,FALSE),"")</f>
        <v>NÃO</v>
      </c>
      <c r="K2556" s="83" t="str">
        <f>IF(H2556="RPPS",VLOOKUP(A2556,' Legislação Benef - GESCON'!$B$4:$I$2159,6,FALSE),"")</f>
        <v>NÃO</v>
      </c>
      <c r="L2556" s="83" t="str">
        <f>IF(H2556="RPPS",IFERROR(IF(VLOOKUP(A2556,'Suspensão de repasses - GESCON'!$D$3:$J$1048576,7,FALSE)="Validada","SIM","NÃO"),"NÃO"),"")</f>
        <v>NÃO</v>
      </c>
    </row>
    <row r="2557" spans="1:12" s="19" customFormat="1" ht="15" hidden="1" customHeight="1" x14ac:dyDescent="0.25">
      <c r="A2557" s="88" t="s">
        <v>7924</v>
      </c>
      <c r="B2557" s="40" t="s">
        <v>2758</v>
      </c>
      <c r="C2557" s="82" t="s">
        <v>10959</v>
      </c>
      <c r="D2557" s="82"/>
      <c r="E2557" s="82"/>
      <c r="F2557" s="82"/>
      <c r="G2557" s="82"/>
      <c r="H2557" s="40" t="s">
        <v>4</v>
      </c>
      <c r="I2557" s="83" t="str">
        <f>IFERROR(VLOOKUP(A2557,'Alíquotas - CADPREV'!$B$2152:$N$4324,8,FALSE),"")</f>
        <v/>
      </c>
      <c r="J2557" s="83" t="str">
        <f>IF(H2557="RPPS",VLOOKUP(A2557,' Legislação Benef - GESCON'!$B$4:$I$2159,3,FALSE),"")</f>
        <v/>
      </c>
      <c r="K2557" s="83" t="str">
        <f>IF(H2557="RPPS",VLOOKUP(A2557,' Legislação Benef - GESCON'!$B$4:$I$2159,6,FALSE),"")</f>
        <v/>
      </c>
      <c r="L2557" s="83" t="str">
        <f>IF(H2557="RPPS",IFERROR(IF(VLOOKUP(A2557,'Suspensão de repasses - GESCON'!$D$3:$J$1048576,7,FALSE)="Validada","SIM","NÃO"),"NÃO"),"")</f>
        <v/>
      </c>
    </row>
    <row r="2558" spans="1:12" s="19" customFormat="1" ht="15" customHeight="1" x14ac:dyDescent="0.25">
      <c r="A2558" s="88" t="s">
        <v>7925</v>
      </c>
      <c r="B2558" s="40" t="s">
        <v>3812</v>
      </c>
      <c r="C2558" s="82" t="s">
        <v>10958</v>
      </c>
      <c r="D2558" s="82">
        <v>111</v>
      </c>
      <c r="E2558" s="82">
        <v>41</v>
      </c>
      <c r="F2558" s="82">
        <v>15</v>
      </c>
      <c r="G2558" s="82">
        <v>167</v>
      </c>
      <c r="H2558" s="40" t="s">
        <v>2</v>
      </c>
      <c r="I2558" s="83" t="str">
        <f>IFERROR(VLOOKUP(A2558,'Alíquotas - CADPREV'!$B$2152:$N$4324,8,FALSE),"")</f>
        <v>NÃO</v>
      </c>
      <c r="J2558" s="83" t="str">
        <f>IF(H2558="RPPS",VLOOKUP(A2558,' Legislação Benef - GESCON'!$B$4:$I$2159,3,FALSE),"")</f>
        <v>NÃO</v>
      </c>
      <c r="K2558" s="83" t="str">
        <f>IF(H2558="RPPS",VLOOKUP(A2558,' Legislação Benef - GESCON'!$B$4:$I$2159,6,FALSE),"")</f>
        <v>NÃO</v>
      </c>
      <c r="L2558" s="83" t="str">
        <f>IF(H2558="RPPS",IFERROR(IF(VLOOKUP(A2558,'Suspensão de repasses - GESCON'!$D$3:$J$1048576,7,FALSE)="Validada","SIM","NÃO"),"NÃO"),"")</f>
        <v>NÃO</v>
      </c>
    </row>
    <row r="2559" spans="1:12" s="19" customFormat="1" ht="15" customHeight="1" x14ac:dyDescent="0.25">
      <c r="A2559" s="88" t="s">
        <v>7926</v>
      </c>
      <c r="B2559" s="40" t="s">
        <v>901</v>
      </c>
      <c r="C2559" s="82" t="s">
        <v>10958</v>
      </c>
      <c r="D2559" s="82">
        <v>911</v>
      </c>
      <c r="E2559" s="82">
        <v>302</v>
      </c>
      <c r="F2559" s="82">
        <v>84</v>
      </c>
      <c r="G2559" s="82">
        <v>1297</v>
      </c>
      <c r="H2559" s="40" t="s">
        <v>2</v>
      </c>
      <c r="I2559" s="83" t="str">
        <f>IFERROR(VLOOKUP(A2559,'Alíquotas - CADPREV'!$B$2152:$N$4324,8,FALSE),"")</f>
        <v>NÃO</v>
      </c>
      <c r="J2559" s="83" t="str">
        <f>IF(H2559="RPPS",VLOOKUP(A2559,' Legislação Benef - GESCON'!$B$4:$I$2159,3,FALSE),"")</f>
        <v>NÃO</v>
      </c>
      <c r="K2559" s="83" t="str">
        <f>IF(H2559="RPPS",VLOOKUP(A2559,' Legislação Benef - GESCON'!$B$4:$I$2159,6,FALSE),"")</f>
        <v>NÃO</v>
      </c>
      <c r="L2559" s="83" t="str">
        <f>IF(H2559="RPPS",IFERROR(IF(VLOOKUP(A2559,'Suspensão de repasses - GESCON'!$D$3:$J$1048576,7,FALSE)="Validada","SIM","NÃO"),"NÃO"),"")</f>
        <v>NÃO</v>
      </c>
    </row>
    <row r="2560" spans="1:12" s="19" customFormat="1" ht="15" customHeight="1" x14ac:dyDescent="0.25">
      <c r="A2560" s="88" t="s">
        <v>7927</v>
      </c>
      <c r="B2560" s="40" t="s">
        <v>4289</v>
      </c>
      <c r="C2560" s="82" t="s">
        <v>10958</v>
      </c>
      <c r="D2560" s="82">
        <v>3265</v>
      </c>
      <c r="E2560" s="82">
        <v>858</v>
      </c>
      <c r="F2560" s="82">
        <v>175</v>
      </c>
      <c r="G2560" s="82">
        <v>4298</v>
      </c>
      <c r="H2560" s="40" t="s">
        <v>2</v>
      </c>
      <c r="I2560" s="83" t="str">
        <f>IFERROR(VLOOKUP(A2560,'Alíquotas - CADPREV'!$B$2152:$N$4324,8,FALSE),"")</f>
        <v>SIM</v>
      </c>
      <c r="J2560" s="83" t="str">
        <f>IF(H2560="RPPS",VLOOKUP(A2560,' Legislação Benef - GESCON'!$B$4:$I$2159,3,FALSE),"")</f>
        <v>NÃO</v>
      </c>
      <c r="K2560" s="83" t="str">
        <f>IF(H2560="RPPS",VLOOKUP(A2560,' Legislação Benef - GESCON'!$B$4:$I$2159,6,FALSE),"")</f>
        <v>SIM</v>
      </c>
      <c r="L2560" s="83" t="str">
        <f>IF(H2560="RPPS",IFERROR(IF(VLOOKUP(A2560,'Suspensão de repasses - GESCON'!$D$3:$J$1048576,7,FALSE)="Validada","SIM","NÃO"),"NÃO"),"")</f>
        <v>NÃO</v>
      </c>
    </row>
    <row r="2561" spans="1:12" s="19" customFormat="1" ht="15" hidden="1" customHeight="1" x14ac:dyDescent="0.25">
      <c r="A2561" s="88" t="s">
        <v>7928</v>
      </c>
      <c r="B2561" s="40" t="s">
        <v>2197</v>
      </c>
      <c r="C2561" s="82" t="s">
        <v>10959</v>
      </c>
      <c r="D2561" s="82"/>
      <c r="E2561" s="82"/>
      <c r="F2561" s="82"/>
      <c r="G2561" s="82"/>
      <c r="H2561" s="40" t="s">
        <v>4</v>
      </c>
      <c r="I2561" s="83" t="str">
        <f>IFERROR(VLOOKUP(A2561,'Alíquotas - CADPREV'!$B$2152:$N$4324,8,FALSE),"")</f>
        <v/>
      </c>
      <c r="J2561" s="83" t="str">
        <f>IF(H2561="RPPS",VLOOKUP(A2561,' Legislação Benef - GESCON'!$B$4:$I$2159,3,FALSE),"")</f>
        <v/>
      </c>
      <c r="K2561" s="83" t="str">
        <f>IF(H2561="RPPS",VLOOKUP(A2561,' Legislação Benef - GESCON'!$B$4:$I$2159,6,FALSE),"")</f>
        <v/>
      </c>
      <c r="L2561" s="83" t="str">
        <f>IF(H2561="RPPS",IFERROR(IF(VLOOKUP(A2561,'Suspensão de repasses - GESCON'!$D$3:$J$1048576,7,FALSE)="Validada","SIM","NÃO"),"NÃO"),"")</f>
        <v/>
      </c>
    </row>
    <row r="2562" spans="1:12" s="19" customFormat="1" ht="15" customHeight="1" x14ac:dyDescent="0.25">
      <c r="A2562" s="88" t="s">
        <v>7929</v>
      </c>
      <c r="B2562" s="40" t="s">
        <v>29</v>
      </c>
      <c r="C2562" s="82" t="s">
        <v>10958</v>
      </c>
      <c r="D2562" s="82">
        <v>193</v>
      </c>
      <c r="E2562" s="82">
        <v>0</v>
      </c>
      <c r="F2562" s="82">
        <v>0</v>
      </c>
      <c r="G2562" s="82">
        <v>193</v>
      </c>
      <c r="H2562" s="40" t="s">
        <v>2</v>
      </c>
      <c r="I2562" s="83" t="str">
        <f>IFERROR(VLOOKUP(A2562,'Alíquotas - CADPREV'!$B$2152:$N$4324,8,FALSE),"")</f>
        <v>NÃO</v>
      </c>
      <c r="J2562" s="83" t="str">
        <f>IF(H2562="RPPS",VLOOKUP(A2562,' Legislação Benef - GESCON'!$B$4:$I$2159,3,FALSE),"")</f>
        <v>NÃO</v>
      </c>
      <c r="K2562" s="83" t="str">
        <f>IF(H2562="RPPS",VLOOKUP(A2562,' Legislação Benef - GESCON'!$B$4:$I$2159,6,FALSE),"")</f>
        <v>NÃO</v>
      </c>
      <c r="L2562" s="83" t="str">
        <f>IF(H2562="RPPS",IFERROR(IF(VLOOKUP(A2562,'Suspensão de repasses - GESCON'!$D$3:$J$1048576,7,FALSE)="Validada","SIM","NÃO"),"NÃO"),"")</f>
        <v>NÃO</v>
      </c>
    </row>
    <row r="2563" spans="1:12" s="19" customFormat="1" ht="15" hidden="1" customHeight="1" x14ac:dyDescent="0.25">
      <c r="A2563" s="88" t="s">
        <v>7930</v>
      </c>
      <c r="B2563" s="40" t="s">
        <v>634</v>
      </c>
      <c r="C2563" s="82" t="s">
        <v>10959</v>
      </c>
      <c r="D2563" s="82"/>
      <c r="E2563" s="82"/>
      <c r="F2563" s="82"/>
      <c r="G2563" s="82"/>
      <c r="H2563" s="40" t="s">
        <v>4</v>
      </c>
      <c r="I2563" s="83" t="str">
        <f>IFERROR(VLOOKUP(A2563,'Alíquotas - CADPREV'!$B$2152:$N$4324,8,FALSE),"")</f>
        <v/>
      </c>
      <c r="J2563" s="83" t="str">
        <f>IF(H2563="RPPS",VLOOKUP(A2563,' Legislação Benef - GESCON'!$B$4:$I$2159,3,FALSE),"")</f>
        <v/>
      </c>
      <c r="K2563" s="83" t="str">
        <f>IF(H2563="RPPS",VLOOKUP(A2563,' Legislação Benef - GESCON'!$B$4:$I$2159,6,FALSE),"")</f>
        <v/>
      </c>
      <c r="L2563" s="83" t="str">
        <f>IF(H2563="RPPS",IFERROR(IF(VLOOKUP(A2563,'Suspensão de repasses - GESCON'!$D$3:$J$1048576,7,FALSE)="Validada","SIM","NÃO"),"NÃO"),"")</f>
        <v/>
      </c>
    </row>
    <row r="2564" spans="1:12" s="19" customFormat="1" ht="15" customHeight="1" x14ac:dyDescent="0.25">
      <c r="A2564" s="88" t="s">
        <v>7931</v>
      </c>
      <c r="B2564" s="40" t="s">
        <v>2197</v>
      </c>
      <c r="C2564" s="82" t="s">
        <v>10958</v>
      </c>
      <c r="D2564" s="82">
        <v>483</v>
      </c>
      <c r="E2564" s="82">
        <v>59</v>
      </c>
      <c r="F2564" s="82">
        <v>2</v>
      </c>
      <c r="G2564" s="82">
        <v>544</v>
      </c>
      <c r="H2564" s="40" t="s">
        <v>2</v>
      </c>
      <c r="I2564" s="83" t="str">
        <f>IFERROR(VLOOKUP(A2564,'Alíquotas - CADPREV'!$B$2152:$N$4324,8,FALSE),"")</f>
        <v>NÃO</v>
      </c>
      <c r="J2564" s="83" t="str">
        <f>IF(H2564="RPPS",VLOOKUP(A2564,' Legislação Benef - GESCON'!$B$4:$I$2159,3,FALSE),"")</f>
        <v>NÃO</v>
      </c>
      <c r="K2564" s="83" t="str">
        <f>IF(H2564="RPPS",VLOOKUP(A2564,' Legislação Benef - GESCON'!$B$4:$I$2159,6,FALSE),"")</f>
        <v>NÃO</v>
      </c>
      <c r="L2564" s="83" t="str">
        <f>IF(H2564="RPPS",IFERROR(IF(VLOOKUP(A2564,'Suspensão de repasses - GESCON'!$D$3:$J$1048576,7,FALSE)="Validada","SIM","NÃO"),"NÃO"),"")</f>
        <v>NÃO</v>
      </c>
    </row>
    <row r="2565" spans="1:12" s="19" customFormat="1" ht="15" hidden="1" customHeight="1" x14ac:dyDescent="0.25">
      <c r="A2565" s="88" t="s">
        <v>7932</v>
      </c>
      <c r="B2565" s="40" t="s">
        <v>3143</v>
      </c>
      <c r="C2565" s="82" t="s">
        <v>10959</v>
      </c>
      <c r="D2565" s="82"/>
      <c r="E2565" s="82"/>
      <c r="F2565" s="82"/>
      <c r="G2565" s="82"/>
      <c r="H2565" s="40" t="s">
        <v>4</v>
      </c>
      <c r="I2565" s="83" t="str">
        <f>IFERROR(VLOOKUP(A2565,'Alíquotas - CADPREV'!$B$2152:$N$4324,8,FALSE),"")</f>
        <v/>
      </c>
      <c r="J2565" s="83" t="str">
        <f>IF(H2565="RPPS",VLOOKUP(A2565,' Legislação Benef - GESCON'!$B$4:$I$2159,3,FALSE),"")</f>
        <v/>
      </c>
      <c r="K2565" s="83" t="str">
        <f>IF(H2565="RPPS",VLOOKUP(A2565,' Legislação Benef - GESCON'!$B$4:$I$2159,6,FALSE),"")</f>
        <v/>
      </c>
      <c r="L2565" s="83" t="str">
        <f>IF(H2565="RPPS",IFERROR(IF(VLOOKUP(A2565,'Suspensão de repasses - GESCON'!$D$3:$J$1048576,7,FALSE)="Validada","SIM","NÃO"),"NÃO"),"")</f>
        <v/>
      </c>
    </row>
    <row r="2566" spans="1:12" s="19" customFormat="1" ht="15" hidden="1" customHeight="1" x14ac:dyDescent="0.25">
      <c r="A2566" s="88" t="s">
        <v>7933</v>
      </c>
      <c r="B2566" s="40" t="s">
        <v>3601</v>
      </c>
      <c r="C2566" s="82" t="s">
        <v>10959</v>
      </c>
      <c r="D2566" s="82"/>
      <c r="E2566" s="82"/>
      <c r="F2566" s="82"/>
      <c r="G2566" s="82"/>
      <c r="H2566" s="40" t="s">
        <v>4</v>
      </c>
      <c r="I2566" s="83" t="str">
        <f>IFERROR(VLOOKUP(A2566,'Alíquotas - CADPREV'!$B$2152:$N$4324,8,FALSE),"")</f>
        <v/>
      </c>
      <c r="J2566" s="83" t="str">
        <f>IF(H2566="RPPS",VLOOKUP(A2566,' Legislação Benef - GESCON'!$B$4:$I$2159,3,FALSE),"")</f>
        <v/>
      </c>
      <c r="K2566" s="83" t="str">
        <f>IF(H2566="RPPS",VLOOKUP(A2566,' Legislação Benef - GESCON'!$B$4:$I$2159,6,FALSE),"")</f>
        <v/>
      </c>
      <c r="L2566" s="83" t="str">
        <f>IF(H2566="RPPS",IFERROR(IF(VLOOKUP(A2566,'Suspensão de repasses - GESCON'!$D$3:$J$1048576,7,FALSE)="Validada","SIM","NÃO"),"NÃO"),"")</f>
        <v/>
      </c>
    </row>
    <row r="2567" spans="1:12" s="19" customFormat="1" ht="15" hidden="1" customHeight="1" x14ac:dyDescent="0.25">
      <c r="A2567" s="88" t="s">
        <v>7934</v>
      </c>
      <c r="B2567" s="40" t="s">
        <v>3601</v>
      </c>
      <c r="C2567" s="82" t="s">
        <v>10959</v>
      </c>
      <c r="D2567" s="82"/>
      <c r="E2567" s="82"/>
      <c r="F2567" s="82"/>
      <c r="G2567" s="82"/>
      <c r="H2567" s="40" t="s">
        <v>4</v>
      </c>
      <c r="I2567" s="83" t="str">
        <f>IFERROR(VLOOKUP(A2567,'Alíquotas - CADPREV'!$B$2152:$N$4324,8,FALSE),"")</f>
        <v/>
      </c>
      <c r="J2567" s="83" t="str">
        <f>IF(H2567="RPPS",VLOOKUP(A2567,' Legislação Benef - GESCON'!$B$4:$I$2159,3,FALSE),"")</f>
        <v/>
      </c>
      <c r="K2567" s="83" t="str">
        <f>IF(H2567="RPPS",VLOOKUP(A2567,' Legislação Benef - GESCON'!$B$4:$I$2159,6,FALSE),"")</f>
        <v/>
      </c>
      <c r="L2567" s="83" t="str">
        <f>IF(H2567="RPPS",IFERROR(IF(VLOOKUP(A2567,'Suspensão de repasses - GESCON'!$D$3:$J$1048576,7,FALSE)="Validada","SIM","NÃO"),"NÃO"),"")</f>
        <v/>
      </c>
    </row>
    <row r="2568" spans="1:12" s="19" customFormat="1" ht="15" hidden="1" customHeight="1" x14ac:dyDescent="0.25">
      <c r="A2568" s="88" t="s">
        <v>7935</v>
      </c>
      <c r="B2568" s="40" t="s">
        <v>2926</v>
      </c>
      <c r="C2568" s="82" t="s">
        <v>10959</v>
      </c>
      <c r="D2568" s="82"/>
      <c r="E2568" s="82"/>
      <c r="F2568" s="82"/>
      <c r="G2568" s="82"/>
      <c r="H2568" s="40" t="s">
        <v>4</v>
      </c>
      <c r="I2568" s="83" t="str">
        <f>IFERROR(VLOOKUP(A2568,'Alíquotas - CADPREV'!$B$2152:$N$4324,8,FALSE),"")</f>
        <v/>
      </c>
      <c r="J2568" s="83" t="str">
        <f>IF(H2568="RPPS",VLOOKUP(A2568,' Legislação Benef - GESCON'!$B$4:$I$2159,3,FALSE),"")</f>
        <v/>
      </c>
      <c r="K2568" s="83" t="str">
        <f>IF(H2568="RPPS",VLOOKUP(A2568,' Legislação Benef - GESCON'!$B$4:$I$2159,6,FALSE),"")</f>
        <v/>
      </c>
      <c r="L2568" s="83" t="str">
        <f>IF(H2568="RPPS",IFERROR(IF(VLOOKUP(A2568,'Suspensão de repasses - GESCON'!$D$3:$J$1048576,7,FALSE)="Validada","SIM","NÃO"),"NÃO"),"")</f>
        <v/>
      </c>
    </row>
    <row r="2569" spans="1:12" s="19" customFormat="1" ht="15" customHeight="1" x14ac:dyDescent="0.25">
      <c r="A2569" s="88" t="s">
        <v>7936</v>
      </c>
      <c r="B2569" s="40" t="s">
        <v>3601</v>
      </c>
      <c r="C2569" s="82" t="s">
        <v>10959</v>
      </c>
      <c r="D2569" s="82"/>
      <c r="E2569" s="82"/>
      <c r="F2569" s="82"/>
      <c r="G2569" s="82"/>
      <c r="H2569" s="40" t="s">
        <v>2</v>
      </c>
      <c r="I2569" s="83" t="str">
        <f>IFERROR(VLOOKUP(A2569,'Alíquotas - CADPREV'!$B$2152:$N$4324,8,FALSE),"")</f>
        <v>SIM</v>
      </c>
      <c r="J2569" s="83" t="str">
        <f>IF(H2569="RPPS",VLOOKUP(A2569,' Legislação Benef - GESCON'!$B$4:$I$2159,3,FALSE),"")</f>
        <v>NÃO</v>
      </c>
      <c r="K2569" s="83" t="str">
        <f>IF(H2569="RPPS",VLOOKUP(A2569,' Legislação Benef - GESCON'!$B$4:$I$2159,6,FALSE),"")</f>
        <v>SIM</v>
      </c>
      <c r="L2569" s="83" t="str">
        <f>IF(H2569="RPPS",IFERROR(IF(VLOOKUP(A2569,'Suspensão de repasses - GESCON'!$D$3:$J$1048576,7,FALSE)="Validada","SIM","NÃO"),"NÃO"),"")</f>
        <v>NÃO</v>
      </c>
    </row>
    <row r="2570" spans="1:12" s="19" customFormat="1" ht="15" customHeight="1" x14ac:dyDescent="0.25">
      <c r="A2570" s="88" t="s">
        <v>7937</v>
      </c>
      <c r="B2570" s="40" t="s">
        <v>3143</v>
      </c>
      <c r="C2570" s="82" t="s">
        <v>10958</v>
      </c>
      <c r="D2570" s="82">
        <v>173</v>
      </c>
      <c r="E2570" s="82">
        <v>0</v>
      </c>
      <c r="F2570" s="82">
        <v>19</v>
      </c>
      <c r="G2570" s="82">
        <v>192</v>
      </c>
      <c r="H2570" s="40" t="s">
        <v>2</v>
      </c>
      <c r="I2570" s="83" t="str">
        <f>IFERROR(VLOOKUP(A2570,'Alíquotas - CADPREV'!$B$2152:$N$4324,8,FALSE),"")</f>
        <v>NÃO</v>
      </c>
      <c r="J2570" s="83" t="str">
        <f>IF(H2570="RPPS",VLOOKUP(A2570,' Legislação Benef - GESCON'!$B$4:$I$2159,3,FALSE),"")</f>
        <v>NÃO</v>
      </c>
      <c r="K2570" s="83" t="str">
        <f>IF(H2570="RPPS",VLOOKUP(A2570,' Legislação Benef - GESCON'!$B$4:$I$2159,6,FALSE),"")</f>
        <v>NÃO</v>
      </c>
      <c r="L2570" s="83" t="str">
        <f>IF(H2570="RPPS",IFERROR(IF(VLOOKUP(A2570,'Suspensão de repasses - GESCON'!$D$3:$J$1048576,7,FALSE)="Validada","SIM","NÃO"),"NÃO"),"")</f>
        <v>NÃO</v>
      </c>
    </row>
    <row r="2571" spans="1:12" s="19" customFormat="1" ht="15" hidden="1" customHeight="1" x14ac:dyDescent="0.25">
      <c r="A2571" s="88" t="s">
        <v>7938</v>
      </c>
      <c r="B2571" s="40" t="s">
        <v>4289</v>
      </c>
      <c r="C2571" s="82" t="s">
        <v>10959</v>
      </c>
      <c r="D2571" s="82"/>
      <c r="E2571" s="82"/>
      <c r="F2571" s="82"/>
      <c r="G2571" s="82"/>
      <c r="H2571" s="40" t="s">
        <v>4</v>
      </c>
      <c r="I2571" s="83" t="str">
        <f>IFERROR(VLOOKUP(A2571,'Alíquotas - CADPREV'!$B$2152:$N$4324,8,FALSE),"")</f>
        <v/>
      </c>
      <c r="J2571" s="83" t="str">
        <f>IF(H2571="RPPS",VLOOKUP(A2571,' Legislação Benef - GESCON'!$B$4:$I$2159,3,FALSE),"")</f>
        <v/>
      </c>
      <c r="K2571" s="83" t="str">
        <f>IF(H2571="RPPS",VLOOKUP(A2571,' Legislação Benef - GESCON'!$B$4:$I$2159,6,FALSE),"")</f>
        <v/>
      </c>
      <c r="L2571" s="83" t="str">
        <f>IF(H2571="RPPS",IFERROR(IF(VLOOKUP(A2571,'Suspensão de repasses - GESCON'!$D$3:$J$1048576,7,FALSE)="Validada","SIM","NÃO"),"NÃO"),"")</f>
        <v/>
      </c>
    </row>
    <row r="2572" spans="1:12" s="19" customFormat="1" ht="15" hidden="1" customHeight="1" x14ac:dyDescent="0.25">
      <c r="A2572" s="88" t="s">
        <v>7939</v>
      </c>
      <c r="B2572" s="40" t="s">
        <v>4626</v>
      </c>
      <c r="C2572" s="82" t="s">
        <v>10959</v>
      </c>
      <c r="D2572" s="82"/>
      <c r="E2572" s="82"/>
      <c r="F2572" s="82"/>
      <c r="G2572" s="82"/>
      <c r="H2572" s="40" t="s">
        <v>4</v>
      </c>
      <c r="I2572" s="83" t="str">
        <f>IFERROR(VLOOKUP(A2572,'Alíquotas - CADPREV'!$B$2152:$N$4324,8,FALSE),"")</f>
        <v/>
      </c>
      <c r="J2572" s="83" t="str">
        <f>IF(H2572="RPPS",VLOOKUP(A2572,' Legislação Benef - GESCON'!$B$4:$I$2159,3,FALSE),"")</f>
        <v/>
      </c>
      <c r="K2572" s="83" t="str">
        <f>IF(H2572="RPPS",VLOOKUP(A2572,' Legislação Benef - GESCON'!$B$4:$I$2159,6,FALSE),"")</f>
        <v/>
      </c>
      <c r="L2572" s="83" t="str">
        <f>IF(H2572="RPPS",IFERROR(IF(VLOOKUP(A2572,'Suspensão de repasses - GESCON'!$D$3:$J$1048576,7,FALSE)="Validada","SIM","NÃO"),"NÃO"),"")</f>
        <v/>
      </c>
    </row>
    <row r="2573" spans="1:12" s="19" customFormat="1" ht="15" customHeight="1" x14ac:dyDescent="0.25">
      <c r="A2573" s="88" t="s">
        <v>7940</v>
      </c>
      <c r="B2573" s="40" t="s">
        <v>3812</v>
      </c>
      <c r="C2573" s="82" t="s">
        <v>10958</v>
      </c>
      <c r="D2573" s="82">
        <v>179</v>
      </c>
      <c r="E2573" s="82">
        <v>0</v>
      </c>
      <c r="F2573" s="82">
        <v>0</v>
      </c>
      <c r="G2573" s="82">
        <v>179</v>
      </c>
      <c r="H2573" s="40" t="s">
        <v>2</v>
      </c>
      <c r="I2573" s="83" t="str">
        <f>IFERROR(VLOOKUP(A2573,'Alíquotas - CADPREV'!$B$2152:$N$4324,8,FALSE),"")</f>
        <v>NÃO</v>
      </c>
      <c r="J2573" s="83" t="str">
        <f>IF(H2573="RPPS",VLOOKUP(A2573,' Legislação Benef - GESCON'!$B$4:$I$2159,3,FALSE),"")</f>
        <v>NÃO</v>
      </c>
      <c r="K2573" s="83" t="str">
        <f>IF(H2573="RPPS",VLOOKUP(A2573,' Legislação Benef - GESCON'!$B$4:$I$2159,6,FALSE),"")</f>
        <v>NÃO</v>
      </c>
      <c r="L2573" s="83" t="str">
        <f>IF(H2573="RPPS",IFERROR(IF(VLOOKUP(A2573,'Suspensão de repasses - GESCON'!$D$3:$J$1048576,7,FALSE)="Validada","SIM","NÃO"),"NÃO"),"")</f>
        <v>NÃO</v>
      </c>
    </row>
    <row r="2574" spans="1:12" s="19" customFormat="1" ht="15" hidden="1" customHeight="1" x14ac:dyDescent="0.25">
      <c r="A2574" s="88" t="s">
        <v>7941</v>
      </c>
      <c r="B2574" s="40" t="s">
        <v>4626</v>
      </c>
      <c r="C2574" s="82" t="s">
        <v>10959</v>
      </c>
      <c r="D2574" s="82"/>
      <c r="E2574" s="82"/>
      <c r="F2574" s="82"/>
      <c r="G2574" s="82"/>
      <c r="H2574" s="40" t="s">
        <v>4</v>
      </c>
      <c r="I2574" s="83" t="str">
        <f>IFERROR(VLOOKUP(A2574,'Alíquotas - CADPREV'!$B$2152:$N$4324,8,FALSE),"")</f>
        <v/>
      </c>
      <c r="J2574" s="83" t="str">
        <f>IF(H2574="RPPS",VLOOKUP(A2574,' Legislação Benef - GESCON'!$B$4:$I$2159,3,FALSE),"")</f>
        <v/>
      </c>
      <c r="K2574" s="83" t="str">
        <f>IF(H2574="RPPS",VLOOKUP(A2574,' Legislação Benef - GESCON'!$B$4:$I$2159,6,FALSE),"")</f>
        <v/>
      </c>
      <c r="L2574" s="83" t="str">
        <f>IF(H2574="RPPS",IFERROR(IF(VLOOKUP(A2574,'Suspensão de repasses - GESCON'!$D$3:$J$1048576,7,FALSE)="Validada","SIM","NÃO"),"NÃO"),"")</f>
        <v/>
      </c>
    </row>
    <row r="2575" spans="1:12" s="19" customFormat="1" ht="15" customHeight="1" x14ac:dyDescent="0.25">
      <c r="A2575" s="88" t="s">
        <v>7942</v>
      </c>
      <c r="B2575" s="40" t="s">
        <v>3747</v>
      </c>
      <c r="C2575" s="82" t="s">
        <v>10958</v>
      </c>
      <c r="D2575" s="82">
        <v>1014</v>
      </c>
      <c r="E2575" s="82">
        <v>159</v>
      </c>
      <c r="F2575" s="82">
        <v>72</v>
      </c>
      <c r="G2575" s="82">
        <v>1245</v>
      </c>
      <c r="H2575" s="40" t="s">
        <v>2</v>
      </c>
      <c r="I2575" s="83" t="str">
        <f>IFERROR(VLOOKUP(A2575,'Alíquotas - CADPREV'!$B$2152:$N$4324,8,FALSE),"")</f>
        <v>SIM</v>
      </c>
      <c r="J2575" s="83" t="str">
        <f>IF(H2575="RPPS",VLOOKUP(A2575,' Legislação Benef - GESCON'!$B$4:$I$2159,3,FALSE),"")</f>
        <v>NÃO</v>
      </c>
      <c r="K2575" s="83" t="str">
        <f>IF(H2575="RPPS",VLOOKUP(A2575,' Legislação Benef - GESCON'!$B$4:$I$2159,6,FALSE),"")</f>
        <v>NÃO</v>
      </c>
      <c r="L2575" s="83" t="str">
        <f>IF(H2575="RPPS",IFERROR(IF(VLOOKUP(A2575,'Suspensão de repasses - GESCON'!$D$3:$J$1048576,7,FALSE)="Validada","SIM","NÃO"),"NÃO"),"")</f>
        <v>NÃO</v>
      </c>
    </row>
    <row r="2576" spans="1:12" s="19" customFormat="1" ht="15" customHeight="1" x14ac:dyDescent="0.25">
      <c r="A2576" s="88" t="s">
        <v>7943</v>
      </c>
      <c r="B2576" s="40" t="s">
        <v>901</v>
      </c>
      <c r="C2576" s="82" t="s">
        <v>10958</v>
      </c>
      <c r="D2576" s="82">
        <v>1834</v>
      </c>
      <c r="E2576" s="82">
        <v>815</v>
      </c>
      <c r="F2576" s="82">
        <v>171</v>
      </c>
      <c r="G2576" s="82">
        <v>2820</v>
      </c>
      <c r="H2576" s="40" t="s">
        <v>2</v>
      </c>
      <c r="I2576" s="83" t="str">
        <f>IFERROR(VLOOKUP(A2576,'Alíquotas - CADPREV'!$B$2152:$N$4324,8,FALSE),"")</f>
        <v>SIM</v>
      </c>
      <c r="J2576" s="83" t="str">
        <f>IF(H2576="RPPS",VLOOKUP(A2576,' Legislação Benef - GESCON'!$B$4:$I$2159,3,FALSE),"")</f>
        <v>NÃO</v>
      </c>
      <c r="K2576" s="83" t="str">
        <f>IF(H2576="RPPS",VLOOKUP(A2576,' Legislação Benef - GESCON'!$B$4:$I$2159,6,FALSE),"")</f>
        <v>NÃO</v>
      </c>
      <c r="L2576" s="83" t="str">
        <f>IF(H2576="RPPS",IFERROR(IF(VLOOKUP(A2576,'Suspensão de repasses - GESCON'!$D$3:$J$1048576,7,FALSE)="Validada","SIM","NÃO"),"NÃO"),"")</f>
        <v>NÃO</v>
      </c>
    </row>
    <row r="2577" spans="1:12" s="19" customFormat="1" ht="15" customHeight="1" x14ac:dyDescent="0.25">
      <c r="A2577" s="88" t="s">
        <v>7944</v>
      </c>
      <c r="B2577" s="40" t="s">
        <v>3143</v>
      </c>
      <c r="C2577" s="82" t="s">
        <v>10958</v>
      </c>
      <c r="D2577" s="82">
        <v>458</v>
      </c>
      <c r="E2577" s="82">
        <v>8</v>
      </c>
      <c r="F2577" s="82">
        <v>0</v>
      </c>
      <c r="G2577" s="82">
        <v>466</v>
      </c>
      <c r="H2577" s="40" t="s">
        <v>2</v>
      </c>
      <c r="I2577" s="83" t="str">
        <f>IFERROR(VLOOKUP(A2577,'Alíquotas - CADPREV'!$B$2152:$N$4324,8,FALSE),"")</f>
        <v>NÃO</v>
      </c>
      <c r="J2577" s="83" t="str">
        <f>IF(H2577="RPPS",VLOOKUP(A2577,' Legislação Benef - GESCON'!$B$4:$I$2159,3,FALSE),"")</f>
        <v>NÃO</v>
      </c>
      <c r="K2577" s="83" t="str">
        <f>IF(H2577="RPPS",VLOOKUP(A2577,' Legislação Benef - GESCON'!$B$4:$I$2159,6,FALSE),"")</f>
        <v>NÃO</v>
      </c>
      <c r="L2577" s="83" t="str">
        <f>IF(H2577="RPPS",IFERROR(IF(VLOOKUP(A2577,'Suspensão de repasses - GESCON'!$D$3:$J$1048576,7,FALSE)="Validada","SIM","NÃO"),"NÃO"),"")</f>
        <v>NÃO</v>
      </c>
    </row>
    <row r="2578" spans="1:12" s="19" customFormat="1" ht="15" customHeight="1" x14ac:dyDescent="0.25">
      <c r="A2578" s="88" t="s">
        <v>7945</v>
      </c>
      <c r="B2578" s="40" t="s">
        <v>2758</v>
      </c>
      <c r="C2578" s="82" t="s">
        <v>10958</v>
      </c>
      <c r="D2578" s="82">
        <v>390</v>
      </c>
      <c r="E2578" s="82">
        <v>104</v>
      </c>
      <c r="F2578" s="82">
        <v>30</v>
      </c>
      <c r="G2578" s="82">
        <v>524</v>
      </c>
      <c r="H2578" s="40" t="s">
        <v>2</v>
      </c>
      <c r="I2578" s="83" t="str">
        <f>IFERROR(VLOOKUP(A2578,'Alíquotas - CADPREV'!$B$2152:$N$4324,8,FALSE),"")</f>
        <v>NÃO</v>
      </c>
      <c r="J2578" s="83" t="str">
        <f>IF(H2578="RPPS",VLOOKUP(A2578,' Legislação Benef - GESCON'!$B$4:$I$2159,3,FALSE),"")</f>
        <v>NÃO</v>
      </c>
      <c r="K2578" s="83" t="str">
        <f>IF(H2578="RPPS",VLOOKUP(A2578,' Legislação Benef - GESCON'!$B$4:$I$2159,6,FALSE),"")</f>
        <v>NÃO</v>
      </c>
      <c r="L2578" s="83" t="str">
        <f>IF(H2578="RPPS",IFERROR(IF(VLOOKUP(A2578,'Suspensão de repasses - GESCON'!$D$3:$J$1048576,7,FALSE)="Validada","SIM","NÃO"),"NÃO"),"")</f>
        <v>NÃO</v>
      </c>
    </row>
    <row r="2579" spans="1:12" s="19" customFormat="1" ht="15" customHeight="1" x14ac:dyDescent="0.25">
      <c r="A2579" s="88" t="s">
        <v>7946</v>
      </c>
      <c r="B2579" s="40" t="s">
        <v>2197</v>
      </c>
      <c r="C2579" s="82" t="s">
        <v>10958</v>
      </c>
      <c r="D2579" s="82">
        <v>281</v>
      </c>
      <c r="E2579" s="82">
        <v>24</v>
      </c>
      <c r="F2579" s="82">
        <v>7</v>
      </c>
      <c r="G2579" s="82">
        <v>312</v>
      </c>
      <c r="H2579" s="40" t="s">
        <v>2</v>
      </c>
      <c r="I2579" s="83" t="str">
        <f>IFERROR(VLOOKUP(A2579,'Alíquotas - CADPREV'!$B$2152:$N$4324,8,FALSE),"")</f>
        <v>NÃO</v>
      </c>
      <c r="J2579" s="83" t="str">
        <f>IF(H2579="RPPS",VLOOKUP(A2579,' Legislação Benef - GESCON'!$B$4:$I$2159,3,FALSE),"")</f>
        <v>NÃO</v>
      </c>
      <c r="K2579" s="83" t="str">
        <f>IF(H2579="RPPS",VLOOKUP(A2579,' Legislação Benef - GESCON'!$B$4:$I$2159,6,FALSE),"")</f>
        <v>NÃO</v>
      </c>
      <c r="L2579" s="83" t="str">
        <f>IF(H2579="RPPS",IFERROR(IF(VLOOKUP(A2579,'Suspensão de repasses - GESCON'!$D$3:$J$1048576,7,FALSE)="Validada","SIM","NÃO"),"NÃO"),"")</f>
        <v>NÃO</v>
      </c>
    </row>
    <row r="2580" spans="1:12" s="19" customFormat="1" ht="15" hidden="1" customHeight="1" x14ac:dyDescent="0.25">
      <c r="A2580" s="88" t="s">
        <v>7947</v>
      </c>
      <c r="B2580" s="40" t="s">
        <v>634</v>
      </c>
      <c r="C2580" s="82" t="s">
        <v>10959</v>
      </c>
      <c r="D2580" s="82"/>
      <c r="E2580" s="82"/>
      <c r="F2580" s="82"/>
      <c r="G2580" s="82"/>
      <c r="H2580" s="40" t="s">
        <v>4</v>
      </c>
      <c r="I2580" s="83" t="str">
        <f>IFERROR(VLOOKUP(A2580,'Alíquotas - CADPREV'!$B$2152:$N$4324,8,FALSE),"")</f>
        <v/>
      </c>
      <c r="J2580" s="83" t="str">
        <f>IF(H2580="RPPS",VLOOKUP(A2580,' Legislação Benef - GESCON'!$B$4:$I$2159,3,FALSE),"")</f>
        <v/>
      </c>
      <c r="K2580" s="83" t="str">
        <f>IF(H2580="RPPS",VLOOKUP(A2580,' Legislação Benef - GESCON'!$B$4:$I$2159,6,FALSE),"")</f>
        <v/>
      </c>
      <c r="L2580" s="83" t="str">
        <f>IF(H2580="RPPS",IFERROR(IF(VLOOKUP(A2580,'Suspensão de repasses - GESCON'!$D$3:$J$1048576,7,FALSE)="Validada","SIM","NÃO"),"NÃO"),"")</f>
        <v/>
      </c>
    </row>
    <row r="2581" spans="1:12" s="19" customFormat="1" ht="15" hidden="1" customHeight="1" x14ac:dyDescent="0.25">
      <c r="A2581" s="88" t="s">
        <v>7948</v>
      </c>
      <c r="B2581" s="40" t="s">
        <v>1142</v>
      </c>
      <c r="C2581" s="82" t="s">
        <v>10959</v>
      </c>
      <c r="D2581" s="82"/>
      <c r="E2581" s="82"/>
      <c r="F2581" s="82"/>
      <c r="G2581" s="82"/>
      <c r="H2581" s="40" t="s">
        <v>4</v>
      </c>
      <c r="I2581" s="83" t="str">
        <f>IFERROR(VLOOKUP(A2581,'Alíquotas - CADPREV'!$B$2152:$N$4324,8,FALSE),"")</f>
        <v/>
      </c>
      <c r="J2581" s="83" t="str">
        <f>IF(H2581="RPPS",VLOOKUP(A2581,' Legislação Benef - GESCON'!$B$4:$I$2159,3,FALSE),"")</f>
        <v/>
      </c>
      <c r="K2581" s="83" t="str">
        <f>IF(H2581="RPPS",VLOOKUP(A2581,' Legislação Benef - GESCON'!$B$4:$I$2159,6,FALSE),"")</f>
        <v/>
      </c>
      <c r="L2581" s="83" t="str">
        <f>IF(H2581="RPPS",IFERROR(IF(VLOOKUP(A2581,'Suspensão de repasses - GESCON'!$D$3:$J$1048576,7,FALSE)="Validada","SIM","NÃO"),"NÃO"),"")</f>
        <v/>
      </c>
    </row>
    <row r="2582" spans="1:12" s="19" customFormat="1" ht="15" hidden="1" customHeight="1" x14ac:dyDescent="0.25">
      <c r="A2582" s="88" t="s">
        <v>7949</v>
      </c>
      <c r="B2582" s="40" t="s">
        <v>2758</v>
      </c>
      <c r="C2582" s="82" t="s">
        <v>10959</v>
      </c>
      <c r="D2582" s="82"/>
      <c r="E2582" s="82"/>
      <c r="F2582" s="82"/>
      <c r="G2582" s="82"/>
      <c r="H2582" s="40" t="s">
        <v>4</v>
      </c>
      <c r="I2582" s="83" t="str">
        <f>IFERROR(VLOOKUP(A2582,'Alíquotas - CADPREV'!$B$2152:$N$4324,8,FALSE),"")</f>
        <v/>
      </c>
      <c r="J2582" s="83" t="str">
        <f>IF(H2582="RPPS",VLOOKUP(A2582,' Legislação Benef - GESCON'!$B$4:$I$2159,3,FALSE),"")</f>
        <v/>
      </c>
      <c r="K2582" s="83" t="str">
        <f>IF(H2582="RPPS",VLOOKUP(A2582,' Legislação Benef - GESCON'!$B$4:$I$2159,6,FALSE),"")</f>
        <v/>
      </c>
      <c r="L2582" s="83" t="str">
        <f>IF(H2582="RPPS",IFERROR(IF(VLOOKUP(A2582,'Suspensão de repasses - GESCON'!$D$3:$J$1048576,7,FALSE)="Validada","SIM","NÃO"),"NÃO"),"")</f>
        <v/>
      </c>
    </row>
    <row r="2583" spans="1:12" s="19" customFormat="1" ht="15" hidden="1" customHeight="1" x14ac:dyDescent="0.25">
      <c r="A2583" s="88" t="s">
        <v>7950</v>
      </c>
      <c r="B2583" s="40" t="s">
        <v>2926</v>
      </c>
      <c r="C2583" s="82" t="s">
        <v>10959</v>
      </c>
      <c r="D2583" s="82"/>
      <c r="E2583" s="82"/>
      <c r="F2583" s="82"/>
      <c r="G2583" s="82"/>
      <c r="H2583" s="40" t="s">
        <v>4</v>
      </c>
      <c r="I2583" s="83" t="str">
        <f>IFERROR(VLOOKUP(A2583,'Alíquotas - CADPREV'!$B$2152:$N$4324,8,FALSE),"")</f>
        <v/>
      </c>
      <c r="J2583" s="83" t="str">
        <f>IF(H2583="RPPS",VLOOKUP(A2583,' Legislação Benef - GESCON'!$B$4:$I$2159,3,FALSE),"")</f>
        <v/>
      </c>
      <c r="K2583" s="83" t="str">
        <f>IF(H2583="RPPS",VLOOKUP(A2583,' Legislação Benef - GESCON'!$B$4:$I$2159,6,FALSE),"")</f>
        <v/>
      </c>
      <c r="L2583" s="83" t="str">
        <f>IF(H2583="RPPS",IFERROR(IF(VLOOKUP(A2583,'Suspensão de repasses - GESCON'!$D$3:$J$1048576,7,FALSE)="Validada","SIM","NÃO"),"NÃO"),"")</f>
        <v/>
      </c>
    </row>
    <row r="2584" spans="1:12" s="19" customFormat="1" ht="15" hidden="1" customHeight="1" x14ac:dyDescent="0.25">
      <c r="A2584" s="88" t="s">
        <v>7951</v>
      </c>
      <c r="B2584" s="40" t="s">
        <v>4626</v>
      </c>
      <c r="C2584" s="82" t="s">
        <v>10959</v>
      </c>
      <c r="D2584" s="82"/>
      <c r="E2584" s="82"/>
      <c r="F2584" s="82"/>
      <c r="G2584" s="82"/>
      <c r="H2584" s="40" t="s">
        <v>4</v>
      </c>
      <c r="I2584" s="83" t="str">
        <f>IFERROR(VLOOKUP(A2584,'Alíquotas - CADPREV'!$B$2152:$N$4324,8,FALSE),"")</f>
        <v/>
      </c>
      <c r="J2584" s="83" t="str">
        <f>IF(H2584="RPPS",VLOOKUP(A2584,' Legislação Benef - GESCON'!$B$4:$I$2159,3,FALSE),"")</f>
        <v/>
      </c>
      <c r="K2584" s="83" t="str">
        <f>IF(H2584="RPPS",VLOOKUP(A2584,' Legislação Benef - GESCON'!$B$4:$I$2159,6,FALSE),"")</f>
        <v/>
      </c>
      <c r="L2584" s="83" t="str">
        <f>IF(H2584="RPPS",IFERROR(IF(VLOOKUP(A2584,'Suspensão de repasses - GESCON'!$D$3:$J$1048576,7,FALSE)="Validada","SIM","NÃO"),"NÃO"),"")</f>
        <v/>
      </c>
    </row>
    <row r="2585" spans="1:12" s="19" customFormat="1" ht="15" hidden="1" customHeight="1" x14ac:dyDescent="0.25">
      <c r="A2585" s="88" t="s">
        <v>7952</v>
      </c>
      <c r="B2585" s="40" t="s">
        <v>5227</v>
      </c>
      <c r="C2585" s="82" t="s">
        <v>10959</v>
      </c>
      <c r="D2585" s="82"/>
      <c r="E2585" s="82"/>
      <c r="F2585" s="82"/>
      <c r="G2585" s="82"/>
      <c r="H2585" s="40" t="s">
        <v>4</v>
      </c>
      <c r="I2585" s="83" t="str">
        <f>IFERROR(VLOOKUP(A2585,'Alíquotas - CADPREV'!$B$2152:$N$4324,8,FALSE),"")</f>
        <v/>
      </c>
      <c r="J2585" s="83" t="str">
        <f>IF(H2585="RPPS",VLOOKUP(A2585,' Legislação Benef - GESCON'!$B$4:$I$2159,3,FALSE),"")</f>
        <v/>
      </c>
      <c r="K2585" s="83" t="str">
        <f>IF(H2585="RPPS",VLOOKUP(A2585,' Legislação Benef - GESCON'!$B$4:$I$2159,6,FALSE),"")</f>
        <v/>
      </c>
      <c r="L2585" s="83" t="str">
        <f>IF(H2585="RPPS",IFERROR(IF(VLOOKUP(A2585,'Suspensão de repasses - GESCON'!$D$3:$J$1048576,7,FALSE)="Validada","SIM","NÃO"),"NÃO"),"")</f>
        <v/>
      </c>
    </row>
    <row r="2586" spans="1:12" s="19" customFormat="1" ht="15" hidden="1" customHeight="1" x14ac:dyDescent="0.25">
      <c r="A2586" s="88" t="s">
        <v>7953</v>
      </c>
      <c r="B2586" s="40" t="s">
        <v>901</v>
      </c>
      <c r="C2586" s="82" t="s">
        <v>10959</v>
      </c>
      <c r="D2586" s="82"/>
      <c r="E2586" s="82"/>
      <c r="F2586" s="82"/>
      <c r="G2586" s="82"/>
      <c r="H2586" s="40" t="s">
        <v>4</v>
      </c>
      <c r="I2586" s="83" t="str">
        <f>IFERROR(VLOOKUP(A2586,'Alíquotas - CADPREV'!$B$2152:$N$4324,8,FALSE),"")</f>
        <v/>
      </c>
      <c r="J2586" s="83" t="str">
        <f>IF(H2586="RPPS",VLOOKUP(A2586,' Legislação Benef - GESCON'!$B$4:$I$2159,3,FALSE),"")</f>
        <v/>
      </c>
      <c r="K2586" s="83" t="str">
        <f>IF(H2586="RPPS",VLOOKUP(A2586,' Legislação Benef - GESCON'!$B$4:$I$2159,6,FALSE),"")</f>
        <v/>
      </c>
      <c r="L2586" s="83" t="str">
        <f>IF(H2586="RPPS",IFERROR(IF(VLOOKUP(A2586,'Suspensão de repasses - GESCON'!$D$3:$J$1048576,7,FALSE)="Validada","SIM","NÃO"),"NÃO"),"")</f>
        <v/>
      </c>
    </row>
    <row r="2587" spans="1:12" s="19" customFormat="1" ht="15" customHeight="1" x14ac:dyDescent="0.25">
      <c r="A2587" s="88" t="s">
        <v>7954</v>
      </c>
      <c r="B2587" s="40" t="s">
        <v>2274</v>
      </c>
      <c r="C2587" s="82" t="s">
        <v>10958</v>
      </c>
      <c r="D2587" s="82">
        <v>254</v>
      </c>
      <c r="E2587" s="82">
        <v>64</v>
      </c>
      <c r="F2587" s="82">
        <v>23</v>
      </c>
      <c r="G2587" s="82">
        <v>341</v>
      </c>
      <c r="H2587" s="40" t="s">
        <v>2</v>
      </c>
      <c r="I2587" s="83" t="str">
        <f>IFERROR(VLOOKUP(A2587,'Alíquotas - CADPREV'!$B$2152:$N$4324,8,FALSE),"")</f>
        <v>SIM</v>
      </c>
      <c r="J2587" s="83" t="str">
        <f>IF(H2587="RPPS",VLOOKUP(A2587,' Legislação Benef - GESCON'!$B$4:$I$2159,3,FALSE),"")</f>
        <v>NÃO</v>
      </c>
      <c r="K2587" s="83" t="str">
        <f>IF(H2587="RPPS",VLOOKUP(A2587,' Legislação Benef - GESCON'!$B$4:$I$2159,6,FALSE),"")</f>
        <v>NÃO</v>
      </c>
      <c r="L2587" s="83" t="str">
        <f>IF(H2587="RPPS",IFERROR(IF(VLOOKUP(A2587,'Suspensão de repasses - GESCON'!$D$3:$J$1048576,7,FALSE)="Validada","SIM","NÃO"),"NÃO"),"")</f>
        <v>NÃO</v>
      </c>
    </row>
    <row r="2588" spans="1:12" s="19" customFormat="1" ht="15" hidden="1" customHeight="1" x14ac:dyDescent="0.25">
      <c r="A2588" s="88" t="s">
        <v>7955</v>
      </c>
      <c r="B2588" s="40" t="s">
        <v>1356</v>
      </c>
      <c r="C2588" s="82" t="s">
        <v>10959</v>
      </c>
      <c r="D2588" s="82"/>
      <c r="E2588" s="82"/>
      <c r="F2588" s="82"/>
      <c r="G2588" s="82"/>
      <c r="H2588" s="40" t="s">
        <v>4</v>
      </c>
      <c r="I2588" s="83" t="str">
        <f>IFERROR(VLOOKUP(A2588,'Alíquotas - CADPREV'!$B$2152:$N$4324,8,FALSE),"")</f>
        <v/>
      </c>
      <c r="J2588" s="83" t="str">
        <f>IF(H2588="RPPS",VLOOKUP(A2588,' Legislação Benef - GESCON'!$B$4:$I$2159,3,FALSE),"")</f>
        <v/>
      </c>
      <c r="K2588" s="83" t="str">
        <f>IF(H2588="RPPS",VLOOKUP(A2588,' Legislação Benef - GESCON'!$B$4:$I$2159,6,FALSE),"")</f>
        <v/>
      </c>
      <c r="L2588" s="83" t="str">
        <f>IF(H2588="RPPS",IFERROR(IF(VLOOKUP(A2588,'Suspensão de repasses - GESCON'!$D$3:$J$1048576,7,FALSE)="Validada","SIM","NÃO"),"NÃO"),"")</f>
        <v/>
      </c>
    </row>
    <row r="2589" spans="1:12" s="19" customFormat="1" ht="15" hidden="1" customHeight="1" x14ac:dyDescent="0.25">
      <c r="A2589" s="88" t="s">
        <v>7956</v>
      </c>
      <c r="B2589" s="40" t="s">
        <v>1356</v>
      </c>
      <c r="C2589" s="82" t="s">
        <v>10959</v>
      </c>
      <c r="D2589" s="82"/>
      <c r="E2589" s="82"/>
      <c r="F2589" s="82"/>
      <c r="G2589" s="82"/>
      <c r="H2589" s="40" t="s">
        <v>4</v>
      </c>
      <c r="I2589" s="83" t="str">
        <f>IFERROR(VLOOKUP(A2589,'Alíquotas - CADPREV'!$B$2152:$N$4324,8,FALSE),"")</f>
        <v/>
      </c>
      <c r="J2589" s="83" t="str">
        <f>IF(H2589="RPPS",VLOOKUP(A2589,' Legislação Benef - GESCON'!$B$4:$I$2159,3,FALSE),"")</f>
        <v/>
      </c>
      <c r="K2589" s="83" t="str">
        <f>IF(H2589="RPPS",VLOOKUP(A2589,' Legislação Benef - GESCON'!$B$4:$I$2159,6,FALSE),"")</f>
        <v/>
      </c>
      <c r="L2589" s="83" t="str">
        <f>IF(H2589="RPPS",IFERROR(IF(VLOOKUP(A2589,'Suspensão de repasses - GESCON'!$D$3:$J$1048576,7,FALSE)="Validada","SIM","NÃO"),"NÃO"),"")</f>
        <v/>
      </c>
    </row>
    <row r="2590" spans="1:12" s="19" customFormat="1" ht="15" hidden="1" customHeight="1" x14ac:dyDescent="0.25">
      <c r="A2590" s="88" t="s">
        <v>7957</v>
      </c>
      <c r="B2590" s="40" t="s">
        <v>1142</v>
      </c>
      <c r="C2590" s="82" t="s">
        <v>10959</v>
      </c>
      <c r="D2590" s="82"/>
      <c r="E2590" s="82"/>
      <c r="F2590" s="82"/>
      <c r="G2590" s="82"/>
      <c r="H2590" s="40" t="s">
        <v>4</v>
      </c>
      <c r="I2590" s="83" t="str">
        <f>IFERROR(VLOOKUP(A2590,'Alíquotas - CADPREV'!$B$2152:$N$4324,8,FALSE),"")</f>
        <v/>
      </c>
      <c r="J2590" s="83" t="str">
        <f>IF(H2590="RPPS",VLOOKUP(A2590,' Legislação Benef - GESCON'!$B$4:$I$2159,3,FALSE),"")</f>
        <v/>
      </c>
      <c r="K2590" s="83" t="str">
        <f>IF(H2590="RPPS",VLOOKUP(A2590,' Legislação Benef - GESCON'!$B$4:$I$2159,6,FALSE),"")</f>
        <v/>
      </c>
      <c r="L2590" s="83" t="str">
        <f>IF(H2590="RPPS",IFERROR(IF(VLOOKUP(A2590,'Suspensão de repasses - GESCON'!$D$3:$J$1048576,7,FALSE)="Validada","SIM","NÃO"),"NÃO"),"")</f>
        <v/>
      </c>
    </row>
    <row r="2591" spans="1:12" s="19" customFormat="1" ht="15" customHeight="1" x14ac:dyDescent="0.25">
      <c r="A2591" s="88" t="s">
        <v>7958</v>
      </c>
      <c r="B2591" s="40" t="s">
        <v>1356</v>
      </c>
      <c r="C2591" s="82" t="s">
        <v>10958</v>
      </c>
      <c r="D2591" s="82">
        <v>311</v>
      </c>
      <c r="E2591" s="82">
        <v>94</v>
      </c>
      <c r="F2591" s="82">
        <v>24</v>
      </c>
      <c r="G2591" s="82">
        <v>429</v>
      </c>
      <c r="H2591" s="40" t="s">
        <v>2</v>
      </c>
      <c r="I2591" s="83" t="str">
        <f>IFERROR(VLOOKUP(A2591,'Alíquotas - CADPREV'!$B$2152:$N$4324,8,FALSE),"")</f>
        <v>NÃO</v>
      </c>
      <c r="J2591" s="83" t="str">
        <f>IF(H2591="RPPS",VLOOKUP(A2591,' Legislação Benef - GESCON'!$B$4:$I$2159,3,FALSE),"")</f>
        <v>NÃO</v>
      </c>
      <c r="K2591" s="83" t="str">
        <f>IF(H2591="RPPS",VLOOKUP(A2591,' Legislação Benef - GESCON'!$B$4:$I$2159,6,FALSE),"")</f>
        <v>SIM</v>
      </c>
      <c r="L2591" s="83" t="str">
        <f>IF(H2591="RPPS",IFERROR(IF(VLOOKUP(A2591,'Suspensão de repasses - GESCON'!$D$3:$J$1048576,7,FALSE)="Validada","SIM","NÃO"),"NÃO"),"")</f>
        <v>NÃO</v>
      </c>
    </row>
    <row r="2592" spans="1:12" s="19" customFormat="1" ht="15" customHeight="1" x14ac:dyDescent="0.25">
      <c r="A2592" s="88" t="s">
        <v>7959</v>
      </c>
      <c r="B2592" s="40" t="s">
        <v>29</v>
      </c>
      <c r="C2592" s="82" t="s">
        <v>10958</v>
      </c>
      <c r="D2592" s="82"/>
      <c r="E2592" s="82"/>
      <c r="F2592" s="82"/>
      <c r="G2592" s="82"/>
      <c r="H2592" s="40" t="s">
        <v>2</v>
      </c>
      <c r="I2592" s="83" t="str">
        <f>IFERROR(VLOOKUP(A2592,'Alíquotas - CADPREV'!$B$2152:$N$4324,8,FALSE),"")</f>
        <v>NÃO</v>
      </c>
      <c r="J2592" s="83" t="str">
        <f>IF(H2592="RPPS",VLOOKUP(A2592,' Legislação Benef - GESCON'!$B$4:$I$2159,3,FALSE),"")</f>
        <v>NÃO</v>
      </c>
      <c r="K2592" s="83" t="str">
        <f>IF(H2592="RPPS",VLOOKUP(A2592,' Legislação Benef - GESCON'!$B$4:$I$2159,6,FALSE),"")</f>
        <v>NÃO</v>
      </c>
      <c r="L2592" s="83" t="str">
        <f>IF(H2592="RPPS",IFERROR(IF(VLOOKUP(A2592,'Suspensão de repasses - GESCON'!$D$3:$J$1048576,7,FALSE)="Validada","SIM","NÃO"),"NÃO"),"")</f>
        <v>NÃO</v>
      </c>
    </row>
    <row r="2593" spans="1:12" s="19" customFormat="1" ht="15" customHeight="1" x14ac:dyDescent="0.25">
      <c r="A2593" s="88" t="s">
        <v>7960</v>
      </c>
      <c r="B2593" s="40" t="s">
        <v>215</v>
      </c>
      <c r="C2593" s="82" t="s">
        <v>10958</v>
      </c>
      <c r="D2593" s="82">
        <v>2224</v>
      </c>
      <c r="E2593" s="82">
        <v>841</v>
      </c>
      <c r="F2593" s="82">
        <v>0</v>
      </c>
      <c r="G2593" s="82">
        <v>3065</v>
      </c>
      <c r="H2593" s="40" t="s">
        <v>2</v>
      </c>
      <c r="I2593" s="83" t="str">
        <f>IFERROR(VLOOKUP(A2593,'Alíquotas - CADPREV'!$B$2152:$N$4324,8,FALSE),"")</f>
        <v>NÃO</v>
      </c>
      <c r="J2593" s="83" t="str">
        <f>IF(H2593="RPPS",VLOOKUP(A2593,' Legislação Benef - GESCON'!$B$4:$I$2159,3,FALSE),"")</f>
        <v>NÃO</v>
      </c>
      <c r="K2593" s="83" t="str">
        <f>IF(H2593="RPPS",VLOOKUP(A2593,' Legislação Benef - GESCON'!$B$4:$I$2159,6,FALSE),"")</f>
        <v>NÃO</v>
      </c>
      <c r="L2593" s="83" t="str">
        <f>IF(H2593="RPPS",IFERROR(IF(VLOOKUP(A2593,'Suspensão de repasses - GESCON'!$D$3:$J$1048576,7,FALSE)="Validada","SIM","NÃO"),"NÃO"),"")</f>
        <v>NÃO</v>
      </c>
    </row>
    <row r="2594" spans="1:12" s="19" customFormat="1" ht="15" hidden="1" customHeight="1" x14ac:dyDescent="0.25">
      <c r="A2594" s="88" t="s">
        <v>7961</v>
      </c>
      <c r="B2594" s="40" t="s">
        <v>1356</v>
      </c>
      <c r="C2594" s="82" t="s">
        <v>10959</v>
      </c>
      <c r="D2594" s="82"/>
      <c r="E2594" s="82"/>
      <c r="F2594" s="82"/>
      <c r="G2594" s="82"/>
      <c r="H2594" s="40" t="s">
        <v>4</v>
      </c>
      <c r="I2594" s="83" t="str">
        <f>IFERROR(VLOOKUP(A2594,'Alíquotas - CADPREV'!$B$2152:$N$4324,8,FALSE),"")</f>
        <v/>
      </c>
      <c r="J2594" s="83" t="str">
        <f>IF(H2594="RPPS",VLOOKUP(A2594,' Legislação Benef - GESCON'!$B$4:$I$2159,3,FALSE),"")</f>
        <v/>
      </c>
      <c r="K2594" s="83" t="str">
        <f>IF(H2594="RPPS",VLOOKUP(A2594,' Legislação Benef - GESCON'!$B$4:$I$2159,6,FALSE),"")</f>
        <v/>
      </c>
      <c r="L2594" s="83" t="str">
        <f>IF(H2594="RPPS",IFERROR(IF(VLOOKUP(A2594,'Suspensão de repasses - GESCON'!$D$3:$J$1048576,7,FALSE)="Validada","SIM","NÃO"),"NÃO"),"")</f>
        <v/>
      </c>
    </row>
    <row r="2595" spans="1:12" s="19" customFormat="1" ht="15" hidden="1" customHeight="1" x14ac:dyDescent="0.25">
      <c r="A2595" s="88" t="s">
        <v>7962</v>
      </c>
      <c r="B2595" s="40" t="s">
        <v>1356</v>
      </c>
      <c r="C2595" s="82" t="s">
        <v>10959</v>
      </c>
      <c r="D2595" s="82"/>
      <c r="E2595" s="82"/>
      <c r="F2595" s="82"/>
      <c r="G2595" s="82"/>
      <c r="H2595" s="40" t="s">
        <v>4</v>
      </c>
      <c r="I2595" s="83" t="str">
        <f>IFERROR(VLOOKUP(A2595,'Alíquotas - CADPREV'!$B$2152:$N$4324,8,FALSE),"")</f>
        <v/>
      </c>
      <c r="J2595" s="83" t="str">
        <f>IF(H2595="RPPS",VLOOKUP(A2595,' Legislação Benef - GESCON'!$B$4:$I$2159,3,FALSE),"")</f>
        <v/>
      </c>
      <c r="K2595" s="83" t="str">
        <f>IF(H2595="RPPS",VLOOKUP(A2595,' Legislação Benef - GESCON'!$B$4:$I$2159,6,FALSE),"")</f>
        <v/>
      </c>
      <c r="L2595" s="83" t="str">
        <f>IF(H2595="RPPS",IFERROR(IF(VLOOKUP(A2595,'Suspensão de repasses - GESCON'!$D$3:$J$1048576,7,FALSE)="Validada","SIM","NÃO"),"NÃO"),"")</f>
        <v/>
      </c>
    </row>
    <row r="2596" spans="1:12" s="19" customFormat="1" ht="15" hidden="1" customHeight="1" x14ac:dyDescent="0.25">
      <c r="A2596" s="88" t="s">
        <v>7963</v>
      </c>
      <c r="B2596" s="40" t="s">
        <v>1356</v>
      </c>
      <c r="C2596" s="82" t="s">
        <v>10959</v>
      </c>
      <c r="D2596" s="82"/>
      <c r="E2596" s="82"/>
      <c r="F2596" s="82"/>
      <c r="G2596" s="82"/>
      <c r="H2596" s="40" t="s">
        <v>4</v>
      </c>
      <c r="I2596" s="83" t="str">
        <f>IFERROR(VLOOKUP(A2596,'Alíquotas - CADPREV'!$B$2152:$N$4324,8,FALSE),"")</f>
        <v/>
      </c>
      <c r="J2596" s="83" t="str">
        <f>IF(H2596="RPPS",VLOOKUP(A2596,' Legislação Benef - GESCON'!$B$4:$I$2159,3,FALSE),"")</f>
        <v/>
      </c>
      <c r="K2596" s="83" t="str">
        <f>IF(H2596="RPPS",VLOOKUP(A2596,' Legislação Benef - GESCON'!$B$4:$I$2159,6,FALSE),"")</f>
        <v/>
      </c>
      <c r="L2596" s="83" t="str">
        <f>IF(H2596="RPPS",IFERROR(IF(VLOOKUP(A2596,'Suspensão de repasses - GESCON'!$D$3:$J$1048576,7,FALSE)="Validada","SIM","NÃO"),"NÃO"),"")</f>
        <v/>
      </c>
    </row>
    <row r="2597" spans="1:12" s="19" customFormat="1" ht="15" hidden="1" customHeight="1" x14ac:dyDescent="0.25">
      <c r="A2597" s="88" t="s">
        <v>7964</v>
      </c>
      <c r="B2597" s="40" t="s">
        <v>215</v>
      </c>
      <c r="C2597" s="82" t="s">
        <v>10959</v>
      </c>
      <c r="D2597" s="82"/>
      <c r="E2597" s="82"/>
      <c r="F2597" s="82"/>
      <c r="G2597" s="82"/>
      <c r="H2597" s="40" t="s">
        <v>4</v>
      </c>
      <c r="I2597" s="83" t="str">
        <f>IFERROR(VLOOKUP(A2597,'Alíquotas - CADPREV'!$B$2152:$N$4324,8,FALSE),"")</f>
        <v/>
      </c>
      <c r="J2597" s="83" t="str">
        <f>IF(H2597="RPPS",VLOOKUP(A2597,' Legislação Benef - GESCON'!$B$4:$I$2159,3,FALSE),"")</f>
        <v/>
      </c>
      <c r="K2597" s="83" t="str">
        <f>IF(H2597="RPPS",VLOOKUP(A2597,' Legislação Benef - GESCON'!$B$4:$I$2159,6,FALSE),"")</f>
        <v/>
      </c>
      <c r="L2597" s="83" t="str">
        <f>IF(H2597="RPPS",IFERROR(IF(VLOOKUP(A2597,'Suspensão de repasses - GESCON'!$D$3:$J$1048576,7,FALSE)="Validada","SIM","NÃO"),"NÃO"),"")</f>
        <v/>
      </c>
    </row>
    <row r="2598" spans="1:12" s="19" customFormat="1" ht="15" hidden="1" customHeight="1" x14ac:dyDescent="0.25">
      <c r="A2598" s="88" t="s">
        <v>7965</v>
      </c>
      <c r="B2598" s="40" t="s">
        <v>2554</v>
      </c>
      <c r="C2598" s="82" t="s">
        <v>10959</v>
      </c>
      <c r="D2598" s="82"/>
      <c r="E2598" s="82"/>
      <c r="F2598" s="82"/>
      <c r="G2598" s="82"/>
      <c r="H2598" s="40" t="s">
        <v>4</v>
      </c>
      <c r="I2598" s="83" t="str">
        <f>IFERROR(VLOOKUP(A2598,'Alíquotas - CADPREV'!$B$2152:$N$4324,8,FALSE),"")</f>
        <v/>
      </c>
      <c r="J2598" s="83" t="str">
        <f>IF(H2598="RPPS",VLOOKUP(A2598,' Legislação Benef - GESCON'!$B$4:$I$2159,3,FALSE),"")</f>
        <v/>
      </c>
      <c r="K2598" s="83" t="str">
        <f>IF(H2598="RPPS",VLOOKUP(A2598,' Legislação Benef - GESCON'!$B$4:$I$2159,6,FALSE),"")</f>
        <v/>
      </c>
      <c r="L2598" s="83" t="str">
        <f>IF(H2598="RPPS",IFERROR(IF(VLOOKUP(A2598,'Suspensão de repasses - GESCON'!$D$3:$J$1048576,7,FALSE)="Validada","SIM","NÃO"),"NÃO"),"")</f>
        <v/>
      </c>
    </row>
    <row r="2599" spans="1:12" s="19" customFormat="1" ht="15" hidden="1" customHeight="1" x14ac:dyDescent="0.25">
      <c r="A2599" s="88" t="s">
        <v>7966</v>
      </c>
      <c r="B2599" s="40" t="s">
        <v>4626</v>
      </c>
      <c r="C2599" s="82" t="s">
        <v>10959</v>
      </c>
      <c r="D2599" s="82"/>
      <c r="E2599" s="82"/>
      <c r="F2599" s="82"/>
      <c r="G2599" s="82"/>
      <c r="H2599" s="40" t="s">
        <v>4</v>
      </c>
      <c r="I2599" s="83" t="str">
        <f>IFERROR(VLOOKUP(A2599,'Alíquotas - CADPREV'!$B$2152:$N$4324,8,FALSE),"")</f>
        <v/>
      </c>
      <c r="J2599" s="83" t="str">
        <f>IF(H2599="RPPS",VLOOKUP(A2599,' Legislação Benef - GESCON'!$B$4:$I$2159,3,FALSE),"")</f>
        <v/>
      </c>
      <c r="K2599" s="83" t="str">
        <f>IF(H2599="RPPS",VLOOKUP(A2599,' Legislação Benef - GESCON'!$B$4:$I$2159,6,FALSE),"")</f>
        <v/>
      </c>
      <c r="L2599" s="83" t="str">
        <f>IF(H2599="RPPS",IFERROR(IF(VLOOKUP(A2599,'Suspensão de repasses - GESCON'!$D$3:$J$1048576,7,FALSE)="Validada","SIM","NÃO"),"NÃO"),"")</f>
        <v/>
      </c>
    </row>
    <row r="2600" spans="1:12" s="19" customFormat="1" ht="15" customHeight="1" x14ac:dyDescent="0.25">
      <c r="A2600" s="88" t="s">
        <v>7967</v>
      </c>
      <c r="B2600" s="40" t="s">
        <v>821</v>
      </c>
      <c r="C2600" s="82" t="s">
        <v>10958</v>
      </c>
      <c r="D2600" s="82">
        <v>330</v>
      </c>
      <c r="E2600" s="82">
        <v>62</v>
      </c>
      <c r="F2600" s="82">
        <v>25</v>
      </c>
      <c r="G2600" s="82">
        <v>417</v>
      </c>
      <c r="H2600" s="40" t="s">
        <v>2</v>
      </c>
      <c r="I2600" s="83" t="str">
        <f>IFERROR(VLOOKUP(A2600,'Alíquotas - CADPREV'!$B$2152:$N$4324,8,FALSE),"")</f>
        <v>NÃO</v>
      </c>
      <c r="J2600" s="83" t="str">
        <f>IF(H2600="RPPS",VLOOKUP(A2600,' Legislação Benef - GESCON'!$B$4:$I$2159,3,FALSE),"")</f>
        <v>NÃO</v>
      </c>
      <c r="K2600" s="83" t="str">
        <f>IF(H2600="RPPS",VLOOKUP(A2600,' Legislação Benef - GESCON'!$B$4:$I$2159,6,FALSE),"")</f>
        <v>NÃO</v>
      </c>
      <c r="L2600" s="83" t="str">
        <f>IF(H2600="RPPS",IFERROR(IF(VLOOKUP(A2600,'Suspensão de repasses - GESCON'!$D$3:$J$1048576,7,FALSE)="Validada","SIM","NÃO"),"NÃO"),"")</f>
        <v>NÃO</v>
      </c>
    </row>
    <row r="2601" spans="1:12" s="19" customFormat="1" ht="15" hidden="1" customHeight="1" x14ac:dyDescent="0.25">
      <c r="A2601" s="88" t="s">
        <v>7968</v>
      </c>
      <c r="B2601" s="40" t="s">
        <v>2926</v>
      </c>
      <c r="C2601" s="82" t="s">
        <v>10959</v>
      </c>
      <c r="D2601" s="82"/>
      <c r="E2601" s="82"/>
      <c r="F2601" s="82"/>
      <c r="G2601" s="82"/>
      <c r="H2601" s="40" t="s">
        <v>4</v>
      </c>
      <c r="I2601" s="83" t="str">
        <f>IFERROR(VLOOKUP(A2601,'Alíquotas - CADPREV'!$B$2152:$N$4324,8,FALSE),"")</f>
        <v/>
      </c>
      <c r="J2601" s="83" t="str">
        <f>IF(H2601="RPPS",VLOOKUP(A2601,' Legislação Benef - GESCON'!$B$4:$I$2159,3,FALSE),"")</f>
        <v/>
      </c>
      <c r="K2601" s="83" t="str">
        <f>IF(H2601="RPPS",VLOOKUP(A2601,' Legislação Benef - GESCON'!$B$4:$I$2159,6,FALSE),"")</f>
        <v/>
      </c>
      <c r="L2601" s="83" t="str">
        <f>IF(H2601="RPPS",IFERROR(IF(VLOOKUP(A2601,'Suspensão de repasses - GESCON'!$D$3:$J$1048576,7,FALSE)="Validada","SIM","NÃO"),"NÃO"),"")</f>
        <v/>
      </c>
    </row>
    <row r="2602" spans="1:12" s="19" customFormat="1" ht="15" hidden="1" customHeight="1" x14ac:dyDescent="0.25">
      <c r="A2602" s="88" t="s">
        <v>7969</v>
      </c>
      <c r="B2602" s="40" t="s">
        <v>1356</v>
      </c>
      <c r="C2602" s="82" t="s">
        <v>10959</v>
      </c>
      <c r="D2602" s="82"/>
      <c r="E2602" s="82"/>
      <c r="F2602" s="82"/>
      <c r="G2602" s="82"/>
      <c r="H2602" s="40" t="s">
        <v>4</v>
      </c>
      <c r="I2602" s="83" t="str">
        <f>IFERROR(VLOOKUP(A2602,'Alíquotas - CADPREV'!$B$2152:$N$4324,8,FALSE),"")</f>
        <v/>
      </c>
      <c r="J2602" s="83" t="str">
        <f>IF(H2602="RPPS",VLOOKUP(A2602,' Legislação Benef - GESCON'!$B$4:$I$2159,3,FALSE),"")</f>
        <v/>
      </c>
      <c r="K2602" s="83" t="str">
        <f>IF(H2602="RPPS",VLOOKUP(A2602,' Legislação Benef - GESCON'!$B$4:$I$2159,6,FALSE),"")</f>
        <v/>
      </c>
      <c r="L2602" s="83" t="str">
        <f>IF(H2602="RPPS",IFERROR(IF(VLOOKUP(A2602,'Suspensão de repasses - GESCON'!$D$3:$J$1048576,7,FALSE)="Validada","SIM","NÃO"),"NÃO"),"")</f>
        <v/>
      </c>
    </row>
    <row r="2603" spans="1:12" s="19" customFormat="1" ht="15" hidden="1" customHeight="1" x14ac:dyDescent="0.25">
      <c r="A2603" s="88" t="s">
        <v>7970</v>
      </c>
      <c r="B2603" s="40" t="s">
        <v>3143</v>
      </c>
      <c r="C2603" s="82" t="s">
        <v>10959</v>
      </c>
      <c r="D2603" s="82"/>
      <c r="E2603" s="82"/>
      <c r="F2603" s="82"/>
      <c r="G2603" s="82"/>
      <c r="H2603" s="40" t="s">
        <v>4</v>
      </c>
      <c r="I2603" s="83" t="str">
        <f>IFERROR(VLOOKUP(A2603,'Alíquotas - CADPREV'!$B$2152:$N$4324,8,FALSE),"")</f>
        <v/>
      </c>
      <c r="J2603" s="83" t="str">
        <f>IF(H2603="RPPS",VLOOKUP(A2603,' Legislação Benef - GESCON'!$B$4:$I$2159,3,FALSE),"")</f>
        <v/>
      </c>
      <c r="K2603" s="83" t="str">
        <f>IF(H2603="RPPS",VLOOKUP(A2603,' Legislação Benef - GESCON'!$B$4:$I$2159,6,FALSE),"")</f>
        <v/>
      </c>
      <c r="L2603" s="83" t="str">
        <f>IF(H2603="RPPS",IFERROR(IF(VLOOKUP(A2603,'Suspensão de repasses - GESCON'!$D$3:$J$1048576,7,FALSE)="Validada","SIM","NÃO"),"NÃO"),"")</f>
        <v/>
      </c>
    </row>
    <row r="2604" spans="1:12" s="19" customFormat="1" ht="15" customHeight="1" x14ac:dyDescent="0.25">
      <c r="A2604" s="88" t="s">
        <v>7971</v>
      </c>
      <c r="B2604" s="40" t="s">
        <v>901</v>
      </c>
      <c r="C2604" s="82" t="s">
        <v>10958</v>
      </c>
      <c r="D2604" s="82">
        <v>127</v>
      </c>
      <c r="E2604" s="82">
        <v>27</v>
      </c>
      <c r="F2604" s="82">
        <v>7</v>
      </c>
      <c r="G2604" s="82">
        <v>161</v>
      </c>
      <c r="H2604" s="40" t="s">
        <v>2</v>
      </c>
      <c r="I2604" s="83" t="str">
        <f>IFERROR(VLOOKUP(A2604,'Alíquotas - CADPREV'!$B$2152:$N$4324,8,FALSE),"")</f>
        <v>NÃO</v>
      </c>
      <c r="J2604" s="83" t="str">
        <f>IF(H2604="RPPS",VLOOKUP(A2604,' Legislação Benef - GESCON'!$B$4:$I$2159,3,FALSE),"")</f>
        <v>NÃO</v>
      </c>
      <c r="K2604" s="83" t="str">
        <f>IF(H2604="RPPS",VLOOKUP(A2604,' Legislação Benef - GESCON'!$B$4:$I$2159,6,FALSE),"")</f>
        <v>NÃO</v>
      </c>
      <c r="L2604" s="83" t="str">
        <f>IF(H2604="RPPS",IFERROR(IF(VLOOKUP(A2604,'Suspensão de repasses - GESCON'!$D$3:$J$1048576,7,FALSE)="Validada","SIM","NÃO"),"NÃO"),"")</f>
        <v>NÃO</v>
      </c>
    </row>
    <row r="2605" spans="1:12" s="19" customFormat="1" ht="15" customHeight="1" x14ac:dyDescent="0.25">
      <c r="A2605" s="88" t="s">
        <v>7972</v>
      </c>
      <c r="B2605" s="40" t="s">
        <v>3747</v>
      </c>
      <c r="C2605" s="82" t="s">
        <v>10958</v>
      </c>
      <c r="D2605" s="82">
        <v>2222</v>
      </c>
      <c r="E2605" s="82">
        <v>292</v>
      </c>
      <c r="F2605" s="82">
        <v>98</v>
      </c>
      <c r="G2605" s="82">
        <v>2612</v>
      </c>
      <c r="H2605" s="40" t="s">
        <v>2</v>
      </c>
      <c r="I2605" s="83" t="str">
        <f>IFERROR(VLOOKUP(A2605,'Alíquotas - CADPREV'!$B$2152:$N$4324,8,FALSE),"")</f>
        <v>NÃO</v>
      </c>
      <c r="J2605" s="83" t="str">
        <f>IF(H2605="RPPS",VLOOKUP(A2605,' Legislação Benef - GESCON'!$B$4:$I$2159,3,FALSE),"")</f>
        <v>NÃO</v>
      </c>
      <c r="K2605" s="83" t="str">
        <f>IF(H2605="RPPS",VLOOKUP(A2605,' Legislação Benef - GESCON'!$B$4:$I$2159,6,FALSE),"")</f>
        <v>NÃO</v>
      </c>
      <c r="L2605" s="83" t="str">
        <f>IF(H2605="RPPS",IFERROR(IF(VLOOKUP(A2605,'Suspensão de repasses - GESCON'!$D$3:$J$1048576,7,FALSE)="Validada","SIM","NÃO"),"NÃO"),"")</f>
        <v>NÃO</v>
      </c>
    </row>
    <row r="2606" spans="1:12" s="19" customFormat="1" ht="15" hidden="1" customHeight="1" x14ac:dyDescent="0.25">
      <c r="A2606" s="88" t="s">
        <v>7973</v>
      </c>
      <c r="B2606" s="40" t="s">
        <v>634</v>
      </c>
      <c r="C2606" s="82" t="s">
        <v>10959</v>
      </c>
      <c r="D2606" s="82"/>
      <c r="E2606" s="82"/>
      <c r="F2606" s="82"/>
      <c r="G2606" s="82"/>
      <c r="H2606" s="40" t="s">
        <v>4</v>
      </c>
      <c r="I2606" s="83" t="str">
        <f>IFERROR(VLOOKUP(A2606,'Alíquotas - CADPREV'!$B$2152:$N$4324,8,FALSE),"")</f>
        <v/>
      </c>
      <c r="J2606" s="83" t="str">
        <f>IF(H2606="RPPS",VLOOKUP(A2606,' Legislação Benef - GESCON'!$B$4:$I$2159,3,FALSE),"")</f>
        <v/>
      </c>
      <c r="K2606" s="83" t="str">
        <f>IF(H2606="RPPS",VLOOKUP(A2606,' Legislação Benef - GESCON'!$B$4:$I$2159,6,FALSE),"")</f>
        <v/>
      </c>
      <c r="L2606" s="83" t="str">
        <f>IF(H2606="RPPS",IFERROR(IF(VLOOKUP(A2606,'Suspensão de repasses - GESCON'!$D$3:$J$1048576,7,FALSE)="Validada","SIM","NÃO"),"NÃO"),"")</f>
        <v/>
      </c>
    </row>
    <row r="2607" spans="1:12" s="19" customFormat="1" ht="15" hidden="1" customHeight="1" x14ac:dyDescent="0.25">
      <c r="A2607" s="88" t="s">
        <v>7974</v>
      </c>
      <c r="B2607" s="40" t="s">
        <v>215</v>
      </c>
      <c r="C2607" s="82" t="s">
        <v>10959</v>
      </c>
      <c r="D2607" s="82"/>
      <c r="E2607" s="82"/>
      <c r="F2607" s="82"/>
      <c r="G2607" s="82"/>
      <c r="H2607" s="40" t="s">
        <v>4</v>
      </c>
      <c r="I2607" s="83" t="str">
        <f>IFERROR(VLOOKUP(A2607,'Alíquotas - CADPREV'!$B$2152:$N$4324,8,FALSE),"")</f>
        <v/>
      </c>
      <c r="J2607" s="83" t="str">
        <f>IF(H2607="RPPS",VLOOKUP(A2607,' Legislação Benef - GESCON'!$B$4:$I$2159,3,FALSE),"")</f>
        <v/>
      </c>
      <c r="K2607" s="83" t="str">
        <f>IF(H2607="RPPS",VLOOKUP(A2607,' Legislação Benef - GESCON'!$B$4:$I$2159,6,FALSE),"")</f>
        <v/>
      </c>
      <c r="L2607" s="83" t="str">
        <f>IF(H2607="RPPS",IFERROR(IF(VLOOKUP(A2607,'Suspensão de repasses - GESCON'!$D$3:$J$1048576,7,FALSE)="Validada","SIM","NÃO"),"NÃO"),"")</f>
        <v/>
      </c>
    </row>
    <row r="2608" spans="1:12" s="19" customFormat="1" ht="15" hidden="1" customHeight="1" x14ac:dyDescent="0.25">
      <c r="A2608" s="88" t="s">
        <v>7975</v>
      </c>
      <c r="B2608" s="40" t="s">
        <v>215</v>
      </c>
      <c r="C2608" s="82" t="s">
        <v>10959</v>
      </c>
      <c r="D2608" s="82"/>
      <c r="E2608" s="82"/>
      <c r="F2608" s="82"/>
      <c r="G2608" s="82"/>
      <c r="H2608" s="40" t="s">
        <v>4</v>
      </c>
      <c r="I2608" s="83" t="str">
        <f>IFERROR(VLOOKUP(A2608,'Alíquotas - CADPREV'!$B$2152:$N$4324,8,FALSE),"")</f>
        <v/>
      </c>
      <c r="J2608" s="83" t="str">
        <f>IF(H2608="RPPS",VLOOKUP(A2608,' Legislação Benef - GESCON'!$B$4:$I$2159,3,FALSE),"")</f>
        <v/>
      </c>
      <c r="K2608" s="83" t="str">
        <f>IF(H2608="RPPS",VLOOKUP(A2608,' Legislação Benef - GESCON'!$B$4:$I$2159,6,FALSE),"")</f>
        <v/>
      </c>
      <c r="L2608" s="83" t="str">
        <f>IF(H2608="RPPS",IFERROR(IF(VLOOKUP(A2608,'Suspensão de repasses - GESCON'!$D$3:$J$1048576,7,FALSE)="Validada","SIM","NÃO"),"NÃO"),"")</f>
        <v/>
      </c>
    </row>
    <row r="2609" spans="1:12" s="19" customFormat="1" ht="15" customHeight="1" x14ac:dyDescent="0.25">
      <c r="A2609" s="88" t="s">
        <v>7976</v>
      </c>
      <c r="B2609" s="40" t="s">
        <v>4289</v>
      </c>
      <c r="C2609" s="82" t="s">
        <v>10958</v>
      </c>
      <c r="D2609" s="82">
        <v>713</v>
      </c>
      <c r="E2609" s="82">
        <v>175</v>
      </c>
      <c r="F2609" s="82">
        <v>47</v>
      </c>
      <c r="G2609" s="82">
        <v>935</v>
      </c>
      <c r="H2609" s="40" t="s">
        <v>2</v>
      </c>
      <c r="I2609" s="83" t="str">
        <f>IFERROR(VLOOKUP(A2609,'Alíquotas - CADPREV'!$B$2152:$N$4324,8,FALSE),"")</f>
        <v>SIM</v>
      </c>
      <c r="J2609" s="83" t="str">
        <f>IF(H2609="RPPS",VLOOKUP(A2609,' Legislação Benef - GESCON'!$B$4:$I$2159,3,FALSE),"")</f>
        <v>NÃO</v>
      </c>
      <c r="K2609" s="83" t="str">
        <f>IF(H2609="RPPS",VLOOKUP(A2609,' Legislação Benef - GESCON'!$B$4:$I$2159,6,FALSE),"")</f>
        <v>NÃO</v>
      </c>
      <c r="L2609" s="83" t="str">
        <f>IF(H2609="RPPS",IFERROR(IF(VLOOKUP(A2609,'Suspensão de repasses - GESCON'!$D$3:$J$1048576,7,FALSE)="Validada","SIM","NÃO"),"NÃO"),"")</f>
        <v>NÃO</v>
      </c>
    </row>
    <row r="2610" spans="1:12" s="19" customFormat="1" ht="15" hidden="1" customHeight="1" x14ac:dyDescent="0.25">
      <c r="A2610" s="88" t="s">
        <v>7977</v>
      </c>
      <c r="B2610" s="40" t="s">
        <v>1356</v>
      </c>
      <c r="C2610" s="82" t="s">
        <v>10959</v>
      </c>
      <c r="D2610" s="82"/>
      <c r="E2610" s="82"/>
      <c r="F2610" s="82"/>
      <c r="G2610" s="82"/>
      <c r="H2610" s="40" t="s">
        <v>4</v>
      </c>
      <c r="I2610" s="83" t="str">
        <f>IFERROR(VLOOKUP(A2610,'Alíquotas - CADPREV'!$B$2152:$N$4324,8,FALSE),"")</f>
        <v/>
      </c>
      <c r="J2610" s="83" t="str">
        <f>IF(H2610="RPPS",VLOOKUP(A2610,' Legislação Benef - GESCON'!$B$4:$I$2159,3,FALSE),"")</f>
        <v/>
      </c>
      <c r="K2610" s="83" t="str">
        <f>IF(H2610="RPPS",VLOOKUP(A2610,' Legislação Benef - GESCON'!$B$4:$I$2159,6,FALSE),"")</f>
        <v/>
      </c>
      <c r="L2610" s="83" t="str">
        <f>IF(H2610="RPPS",IFERROR(IF(VLOOKUP(A2610,'Suspensão de repasses - GESCON'!$D$3:$J$1048576,7,FALSE)="Validada","SIM","NÃO"),"NÃO"),"")</f>
        <v/>
      </c>
    </row>
    <row r="2611" spans="1:12" s="19" customFormat="1" ht="15" hidden="1" customHeight="1" x14ac:dyDescent="0.25">
      <c r="A2611" s="88" t="s">
        <v>7978</v>
      </c>
      <c r="B2611" s="40" t="s">
        <v>1356</v>
      </c>
      <c r="C2611" s="82" t="s">
        <v>10959</v>
      </c>
      <c r="D2611" s="82"/>
      <c r="E2611" s="82"/>
      <c r="F2611" s="82"/>
      <c r="G2611" s="82"/>
      <c r="H2611" s="40" t="s">
        <v>4</v>
      </c>
      <c r="I2611" s="83" t="str">
        <f>IFERROR(VLOOKUP(A2611,'Alíquotas - CADPREV'!$B$2152:$N$4324,8,FALSE),"")</f>
        <v/>
      </c>
      <c r="J2611" s="83" t="str">
        <f>IF(H2611="RPPS",VLOOKUP(A2611,' Legislação Benef - GESCON'!$B$4:$I$2159,3,FALSE),"")</f>
        <v/>
      </c>
      <c r="K2611" s="83" t="str">
        <f>IF(H2611="RPPS",VLOOKUP(A2611,' Legislação Benef - GESCON'!$B$4:$I$2159,6,FALSE),"")</f>
        <v/>
      </c>
      <c r="L2611" s="83" t="str">
        <f>IF(H2611="RPPS",IFERROR(IF(VLOOKUP(A2611,'Suspensão de repasses - GESCON'!$D$3:$J$1048576,7,FALSE)="Validada","SIM","NÃO"),"NÃO"),"")</f>
        <v/>
      </c>
    </row>
    <row r="2612" spans="1:12" s="19" customFormat="1" ht="15" hidden="1" customHeight="1" x14ac:dyDescent="0.25">
      <c r="A2612" s="88" t="s">
        <v>7979</v>
      </c>
      <c r="B2612" s="40" t="s">
        <v>4626</v>
      </c>
      <c r="C2612" s="82" t="s">
        <v>10959</v>
      </c>
      <c r="D2612" s="82"/>
      <c r="E2612" s="82"/>
      <c r="F2612" s="82"/>
      <c r="G2612" s="82"/>
      <c r="H2612" s="40" t="s">
        <v>4</v>
      </c>
      <c r="I2612" s="83" t="str">
        <f>IFERROR(VLOOKUP(A2612,'Alíquotas - CADPREV'!$B$2152:$N$4324,8,FALSE),"")</f>
        <v/>
      </c>
      <c r="J2612" s="83" t="str">
        <f>IF(H2612="RPPS",VLOOKUP(A2612,' Legislação Benef - GESCON'!$B$4:$I$2159,3,FALSE),"")</f>
        <v/>
      </c>
      <c r="K2612" s="83" t="str">
        <f>IF(H2612="RPPS",VLOOKUP(A2612,' Legislação Benef - GESCON'!$B$4:$I$2159,6,FALSE),"")</f>
        <v/>
      </c>
      <c r="L2612" s="83" t="str">
        <f>IF(H2612="RPPS",IFERROR(IF(VLOOKUP(A2612,'Suspensão de repasses - GESCON'!$D$3:$J$1048576,7,FALSE)="Validada","SIM","NÃO"),"NÃO"),"")</f>
        <v/>
      </c>
    </row>
    <row r="2613" spans="1:12" s="19" customFormat="1" ht="15" customHeight="1" x14ac:dyDescent="0.25">
      <c r="A2613" s="88" t="s">
        <v>7980</v>
      </c>
      <c r="B2613" s="40" t="s">
        <v>2758</v>
      </c>
      <c r="C2613" s="82" t="s">
        <v>10958</v>
      </c>
      <c r="D2613" s="82">
        <v>546</v>
      </c>
      <c r="E2613" s="82">
        <v>219</v>
      </c>
      <c r="F2613" s="82">
        <v>0</v>
      </c>
      <c r="G2613" s="82">
        <v>765</v>
      </c>
      <c r="H2613" s="40" t="s">
        <v>2</v>
      </c>
      <c r="I2613" s="83" t="str">
        <f>IFERROR(VLOOKUP(A2613,'Alíquotas - CADPREV'!$B$2152:$N$4324,8,FALSE),"")</f>
        <v>NÃO</v>
      </c>
      <c r="J2613" s="83" t="str">
        <f>IF(H2613="RPPS",VLOOKUP(A2613,' Legislação Benef - GESCON'!$B$4:$I$2159,3,FALSE),"")</f>
        <v>NÃO</v>
      </c>
      <c r="K2613" s="83" t="str">
        <f>IF(H2613="RPPS",VLOOKUP(A2613,' Legislação Benef - GESCON'!$B$4:$I$2159,6,FALSE),"")</f>
        <v>NÃO</v>
      </c>
      <c r="L2613" s="83" t="str">
        <f>IF(H2613="RPPS",IFERROR(IF(VLOOKUP(A2613,'Suspensão de repasses - GESCON'!$D$3:$J$1048576,7,FALSE)="Validada","SIM","NÃO"),"NÃO"),"")</f>
        <v>NÃO</v>
      </c>
    </row>
    <row r="2614" spans="1:12" s="19" customFormat="1" ht="15" hidden="1" customHeight="1" x14ac:dyDescent="0.25">
      <c r="A2614" s="88" t="s">
        <v>7981</v>
      </c>
      <c r="B2614" s="40" t="s">
        <v>3601</v>
      </c>
      <c r="C2614" s="82" t="s">
        <v>10959</v>
      </c>
      <c r="D2614" s="82"/>
      <c r="E2614" s="82"/>
      <c r="F2614" s="82"/>
      <c r="G2614" s="82"/>
      <c r="H2614" s="40" t="s">
        <v>4</v>
      </c>
      <c r="I2614" s="83" t="str">
        <f>IFERROR(VLOOKUP(A2614,'Alíquotas - CADPREV'!$B$2152:$N$4324,8,FALSE),"")</f>
        <v/>
      </c>
      <c r="J2614" s="83" t="str">
        <f>IF(H2614="RPPS",VLOOKUP(A2614,' Legislação Benef - GESCON'!$B$4:$I$2159,3,FALSE),"")</f>
        <v/>
      </c>
      <c r="K2614" s="83" t="str">
        <f>IF(H2614="RPPS",VLOOKUP(A2614,' Legislação Benef - GESCON'!$B$4:$I$2159,6,FALSE),"")</f>
        <v/>
      </c>
      <c r="L2614" s="83" t="str">
        <f>IF(H2614="RPPS",IFERROR(IF(VLOOKUP(A2614,'Suspensão de repasses - GESCON'!$D$3:$J$1048576,7,FALSE)="Validada","SIM","NÃO"),"NÃO"),"")</f>
        <v/>
      </c>
    </row>
    <row r="2615" spans="1:12" s="19" customFormat="1" ht="15" hidden="1" customHeight="1" x14ac:dyDescent="0.25">
      <c r="A2615" s="88" t="s">
        <v>7982</v>
      </c>
      <c r="B2615" s="40" t="s">
        <v>2926</v>
      </c>
      <c r="C2615" s="82" t="s">
        <v>10959</v>
      </c>
      <c r="D2615" s="82"/>
      <c r="E2615" s="82"/>
      <c r="F2615" s="82"/>
      <c r="G2615" s="82"/>
      <c r="H2615" s="40" t="s">
        <v>4</v>
      </c>
      <c r="I2615" s="83" t="str">
        <f>IFERROR(VLOOKUP(A2615,'Alíquotas - CADPREV'!$B$2152:$N$4324,8,FALSE),"")</f>
        <v/>
      </c>
      <c r="J2615" s="83" t="str">
        <f>IF(H2615="RPPS",VLOOKUP(A2615,' Legislação Benef - GESCON'!$B$4:$I$2159,3,FALSE),"")</f>
        <v/>
      </c>
      <c r="K2615" s="83" t="str">
        <f>IF(H2615="RPPS",VLOOKUP(A2615,' Legislação Benef - GESCON'!$B$4:$I$2159,6,FALSE),"")</f>
        <v/>
      </c>
      <c r="L2615" s="83" t="str">
        <f>IF(H2615="RPPS",IFERROR(IF(VLOOKUP(A2615,'Suspensão de repasses - GESCON'!$D$3:$J$1048576,7,FALSE)="Validada","SIM","NÃO"),"NÃO"),"")</f>
        <v/>
      </c>
    </row>
    <row r="2616" spans="1:12" s="19" customFormat="1" ht="15" hidden="1" customHeight="1" x14ac:dyDescent="0.25">
      <c r="A2616" s="88" t="s">
        <v>7983</v>
      </c>
      <c r="B2616" s="40" t="s">
        <v>3601</v>
      </c>
      <c r="C2616" s="82" t="s">
        <v>10959</v>
      </c>
      <c r="D2616" s="82"/>
      <c r="E2616" s="82"/>
      <c r="F2616" s="82"/>
      <c r="G2616" s="82"/>
      <c r="H2616" s="40" t="s">
        <v>4</v>
      </c>
      <c r="I2616" s="83" t="str">
        <f>IFERROR(VLOOKUP(A2616,'Alíquotas - CADPREV'!$B$2152:$N$4324,8,FALSE),"")</f>
        <v/>
      </c>
      <c r="J2616" s="83" t="str">
        <f>IF(H2616="RPPS",VLOOKUP(A2616,' Legislação Benef - GESCON'!$B$4:$I$2159,3,FALSE),"")</f>
        <v/>
      </c>
      <c r="K2616" s="83" t="str">
        <f>IF(H2616="RPPS",VLOOKUP(A2616,' Legislação Benef - GESCON'!$B$4:$I$2159,6,FALSE),"")</f>
        <v/>
      </c>
      <c r="L2616" s="83" t="str">
        <f>IF(H2616="RPPS",IFERROR(IF(VLOOKUP(A2616,'Suspensão de repasses - GESCON'!$D$3:$J$1048576,7,FALSE)="Validada","SIM","NÃO"),"NÃO"),"")</f>
        <v/>
      </c>
    </row>
    <row r="2617" spans="1:12" s="19" customFormat="1" ht="15" hidden="1" customHeight="1" x14ac:dyDescent="0.25">
      <c r="A2617" s="88" t="s">
        <v>7984</v>
      </c>
      <c r="B2617" s="40" t="s">
        <v>215</v>
      </c>
      <c r="C2617" s="82" t="s">
        <v>10959</v>
      </c>
      <c r="D2617" s="82"/>
      <c r="E2617" s="82"/>
      <c r="F2617" s="82"/>
      <c r="G2617" s="82"/>
      <c r="H2617" s="40" t="s">
        <v>4</v>
      </c>
      <c r="I2617" s="83" t="str">
        <f>IFERROR(VLOOKUP(A2617,'Alíquotas - CADPREV'!$B$2152:$N$4324,8,FALSE),"")</f>
        <v/>
      </c>
      <c r="J2617" s="83" t="str">
        <f>IF(H2617="RPPS",VLOOKUP(A2617,' Legislação Benef - GESCON'!$B$4:$I$2159,3,FALSE),"")</f>
        <v/>
      </c>
      <c r="K2617" s="83" t="str">
        <f>IF(H2617="RPPS",VLOOKUP(A2617,' Legislação Benef - GESCON'!$B$4:$I$2159,6,FALSE),"")</f>
        <v/>
      </c>
      <c r="L2617" s="83" t="str">
        <f>IF(H2617="RPPS",IFERROR(IF(VLOOKUP(A2617,'Suspensão de repasses - GESCON'!$D$3:$J$1048576,7,FALSE)="Validada","SIM","NÃO"),"NÃO"),"")</f>
        <v/>
      </c>
    </row>
    <row r="2618" spans="1:12" s="19" customFormat="1" ht="15" hidden="1" customHeight="1" x14ac:dyDescent="0.25">
      <c r="A2618" s="88" t="s">
        <v>7985</v>
      </c>
      <c r="B2618" s="40" t="s">
        <v>1142</v>
      </c>
      <c r="C2618" s="82" t="s">
        <v>10959</v>
      </c>
      <c r="D2618" s="82"/>
      <c r="E2618" s="82"/>
      <c r="F2618" s="82"/>
      <c r="G2618" s="82"/>
      <c r="H2618" s="40" t="s">
        <v>4</v>
      </c>
      <c r="I2618" s="83" t="str">
        <f>IFERROR(VLOOKUP(A2618,'Alíquotas - CADPREV'!$B$2152:$N$4324,8,FALSE),"")</f>
        <v/>
      </c>
      <c r="J2618" s="83" t="str">
        <f>IF(H2618="RPPS",VLOOKUP(A2618,' Legislação Benef - GESCON'!$B$4:$I$2159,3,FALSE),"")</f>
        <v/>
      </c>
      <c r="K2618" s="83" t="str">
        <f>IF(H2618="RPPS",VLOOKUP(A2618,' Legislação Benef - GESCON'!$B$4:$I$2159,6,FALSE),"")</f>
        <v/>
      </c>
      <c r="L2618" s="83" t="str">
        <f>IF(H2618="RPPS",IFERROR(IF(VLOOKUP(A2618,'Suspensão de repasses - GESCON'!$D$3:$J$1048576,7,FALSE)="Validada","SIM","NÃO"),"NÃO"),"")</f>
        <v/>
      </c>
    </row>
    <row r="2619" spans="1:12" s="19" customFormat="1" ht="15" hidden="1" customHeight="1" x14ac:dyDescent="0.25">
      <c r="A2619" s="88" t="s">
        <v>7986</v>
      </c>
      <c r="B2619" s="40" t="s">
        <v>1356</v>
      </c>
      <c r="C2619" s="82" t="s">
        <v>10959</v>
      </c>
      <c r="D2619" s="82"/>
      <c r="E2619" s="82"/>
      <c r="F2619" s="82"/>
      <c r="G2619" s="82"/>
      <c r="H2619" s="40" t="s">
        <v>4</v>
      </c>
      <c r="I2619" s="83" t="str">
        <f>IFERROR(VLOOKUP(A2619,'Alíquotas - CADPREV'!$B$2152:$N$4324,8,FALSE),"")</f>
        <v/>
      </c>
      <c r="J2619" s="83" t="str">
        <f>IF(H2619="RPPS",VLOOKUP(A2619,' Legislação Benef - GESCON'!$B$4:$I$2159,3,FALSE),"")</f>
        <v/>
      </c>
      <c r="K2619" s="83" t="str">
        <f>IF(H2619="RPPS",VLOOKUP(A2619,' Legislação Benef - GESCON'!$B$4:$I$2159,6,FALSE),"")</f>
        <v/>
      </c>
      <c r="L2619" s="83" t="str">
        <f>IF(H2619="RPPS",IFERROR(IF(VLOOKUP(A2619,'Suspensão de repasses - GESCON'!$D$3:$J$1048576,7,FALSE)="Validada","SIM","NÃO"),"NÃO"),"")</f>
        <v/>
      </c>
    </row>
    <row r="2620" spans="1:12" s="19" customFormat="1" ht="15" customHeight="1" x14ac:dyDescent="0.25">
      <c r="A2620" s="88" t="s">
        <v>7987</v>
      </c>
      <c r="B2620" s="40" t="s">
        <v>821</v>
      </c>
      <c r="C2620" s="82" t="s">
        <v>10958</v>
      </c>
      <c r="D2620" s="82">
        <v>196</v>
      </c>
      <c r="E2620" s="82">
        <v>158</v>
      </c>
      <c r="F2620" s="82">
        <v>33</v>
      </c>
      <c r="G2620" s="82">
        <v>387</v>
      </c>
      <c r="H2620" s="40" t="s">
        <v>2</v>
      </c>
      <c r="I2620" s="83" t="str">
        <f>IFERROR(VLOOKUP(A2620,'Alíquotas - CADPREV'!$B$2152:$N$4324,8,FALSE),"")</f>
        <v>NÃO</v>
      </c>
      <c r="J2620" s="83" t="str">
        <f>IF(H2620="RPPS",VLOOKUP(A2620,' Legislação Benef - GESCON'!$B$4:$I$2159,3,FALSE),"")</f>
        <v>NÃO</v>
      </c>
      <c r="K2620" s="83" t="str">
        <f>IF(H2620="RPPS",VLOOKUP(A2620,' Legislação Benef - GESCON'!$B$4:$I$2159,6,FALSE),"")</f>
        <v>SIM</v>
      </c>
      <c r="L2620" s="83" t="str">
        <f>IF(H2620="RPPS",IFERROR(IF(VLOOKUP(A2620,'Suspensão de repasses - GESCON'!$D$3:$J$1048576,7,FALSE)="Validada","SIM","NÃO"),"NÃO"),"")</f>
        <v>NÃO</v>
      </c>
    </row>
    <row r="2621" spans="1:12" s="19" customFormat="1" ht="15" customHeight="1" x14ac:dyDescent="0.25">
      <c r="A2621" s="88" t="s">
        <v>7988</v>
      </c>
      <c r="B2621" s="40" t="s">
        <v>2554</v>
      </c>
      <c r="C2621" s="82" t="s">
        <v>10960</v>
      </c>
      <c r="D2621" s="82">
        <v>9714</v>
      </c>
      <c r="E2621" s="82">
        <v>0</v>
      </c>
      <c r="F2621" s="82">
        <v>0</v>
      </c>
      <c r="G2621" s="82">
        <v>9714</v>
      </c>
      <c r="H2621" s="40" t="s">
        <v>2</v>
      </c>
      <c r="I2621" s="83" t="str">
        <f>IFERROR(VLOOKUP(A2621,'Alíquotas - CADPREV'!$B$2152:$N$4324,8,FALSE),"")</f>
        <v>NÃO</v>
      </c>
      <c r="J2621" s="83" t="str">
        <f>IF(H2621="RPPS",VLOOKUP(A2621,' Legislação Benef - GESCON'!$B$4:$I$2159,3,FALSE),"")</f>
        <v>NÃO</v>
      </c>
      <c r="K2621" s="83" t="str">
        <f>IF(H2621="RPPS",VLOOKUP(A2621,' Legislação Benef - GESCON'!$B$4:$I$2159,6,FALSE),"")</f>
        <v>SIM</v>
      </c>
      <c r="L2621" s="83" t="str">
        <f>IF(H2621="RPPS",IFERROR(IF(VLOOKUP(A2621,'Suspensão de repasses - GESCON'!$D$3:$J$1048576,7,FALSE)="Validada","SIM","NÃO"),"NÃO"),"")</f>
        <v>NÃO</v>
      </c>
    </row>
    <row r="2622" spans="1:12" s="19" customFormat="1" ht="15" customHeight="1" x14ac:dyDescent="0.25">
      <c r="A2622" s="88" t="s">
        <v>7989</v>
      </c>
      <c r="B2622" s="40" t="s">
        <v>1356</v>
      </c>
      <c r="C2622" s="82" t="s">
        <v>10958</v>
      </c>
      <c r="D2622" s="82">
        <v>1072</v>
      </c>
      <c r="E2622" s="82">
        <v>244</v>
      </c>
      <c r="F2622" s="82">
        <v>87</v>
      </c>
      <c r="G2622" s="82">
        <v>1403</v>
      </c>
      <c r="H2622" s="40" t="s">
        <v>2</v>
      </c>
      <c r="I2622" s="83" t="str">
        <f>IFERROR(VLOOKUP(A2622,'Alíquotas - CADPREV'!$B$2152:$N$4324,8,FALSE),"")</f>
        <v>SIM</v>
      </c>
      <c r="J2622" s="83" t="str">
        <f>IF(H2622="RPPS",VLOOKUP(A2622,' Legislação Benef - GESCON'!$B$4:$I$2159,3,FALSE),"")</f>
        <v>NÃO</v>
      </c>
      <c r="K2622" s="83" t="str">
        <f>IF(H2622="RPPS",VLOOKUP(A2622,' Legislação Benef - GESCON'!$B$4:$I$2159,6,FALSE),"")</f>
        <v>NÃO</v>
      </c>
      <c r="L2622" s="83" t="str">
        <f>IF(H2622="RPPS",IFERROR(IF(VLOOKUP(A2622,'Suspensão de repasses - GESCON'!$D$3:$J$1048576,7,FALSE)="Validada","SIM","NÃO"),"NÃO"),"")</f>
        <v>NÃO</v>
      </c>
    </row>
    <row r="2623" spans="1:12" s="19" customFormat="1" ht="15" customHeight="1" x14ac:dyDescent="0.25">
      <c r="A2623" s="88" t="s">
        <v>7990</v>
      </c>
      <c r="B2623" s="40" t="s">
        <v>4626</v>
      </c>
      <c r="C2623" s="82" t="s">
        <v>10958</v>
      </c>
      <c r="D2623" s="82">
        <v>191</v>
      </c>
      <c r="E2623" s="82">
        <v>36</v>
      </c>
      <c r="F2623" s="82">
        <v>12</v>
      </c>
      <c r="G2623" s="82">
        <v>239</v>
      </c>
      <c r="H2623" s="40" t="s">
        <v>2</v>
      </c>
      <c r="I2623" s="83" t="str">
        <f>IFERROR(VLOOKUP(A2623,'Alíquotas - CADPREV'!$B$2152:$N$4324,8,FALSE),"")</f>
        <v>NÃO</v>
      </c>
      <c r="J2623" s="83" t="str">
        <f>IF(H2623="RPPS",VLOOKUP(A2623,' Legislação Benef - GESCON'!$B$4:$I$2159,3,FALSE),"")</f>
        <v>NÃO</v>
      </c>
      <c r="K2623" s="83" t="str">
        <f>IF(H2623="RPPS",VLOOKUP(A2623,' Legislação Benef - GESCON'!$B$4:$I$2159,6,FALSE),"")</f>
        <v>NÃO</v>
      </c>
      <c r="L2623" s="83" t="str">
        <f>IF(H2623="RPPS",IFERROR(IF(VLOOKUP(A2623,'Suspensão de repasses - GESCON'!$D$3:$J$1048576,7,FALSE)="Validada","SIM","NÃO"),"NÃO"),"")</f>
        <v>NÃO</v>
      </c>
    </row>
    <row r="2624" spans="1:12" s="19" customFormat="1" ht="15" hidden="1" customHeight="1" x14ac:dyDescent="0.25">
      <c r="A2624" s="88" t="s">
        <v>7991</v>
      </c>
      <c r="B2624" s="40" t="s">
        <v>1356</v>
      </c>
      <c r="C2624" s="82" t="s">
        <v>10959</v>
      </c>
      <c r="D2624" s="82"/>
      <c r="E2624" s="82"/>
      <c r="F2624" s="82"/>
      <c r="G2624" s="82"/>
      <c r="H2624" s="40" t="s">
        <v>4</v>
      </c>
      <c r="I2624" s="83" t="str">
        <f>IFERROR(VLOOKUP(A2624,'Alíquotas - CADPREV'!$B$2152:$N$4324,8,FALSE),"")</f>
        <v/>
      </c>
      <c r="J2624" s="83" t="str">
        <f>IF(H2624="RPPS",VLOOKUP(A2624,' Legislação Benef - GESCON'!$B$4:$I$2159,3,FALSE),"")</f>
        <v/>
      </c>
      <c r="K2624" s="83" t="str">
        <f>IF(H2624="RPPS",VLOOKUP(A2624,' Legislação Benef - GESCON'!$B$4:$I$2159,6,FALSE),"")</f>
        <v/>
      </c>
      <c r="L2624" s="83" t="str">
        <f>IF(H2624="RPPS",IFERROR(IF(VLOOKUP(A2624,'Suspensão de repasses - GESCON'!$D$3:$J$1048576,7,FALSE)="Validada","SIM","NÃO"),"NÃO"),"")</f>
        <v/>
      </c>
    </row>
    <row r="2625" spans="1:12" s="19" customFormat="1" ht="15" hidden="1" customHeight="1" x14ac:dyDescent="0.25">
      <c r="A2625" s="88" t="s">
        <v>7992</v>
      </c>
      <c r="B2625" s="40" t="s">
        <v>29</v>
      </c>
      <c r="C2625" s="82" t="s">
        <v>10959</v>
      </c>
      <c r="D2625" s="82"/>
      <c r="E2625" s="82"/>
      <c r="F2625" s="82"/>
      <c r="G2625" s="82"/>
      <c r="H2625" s="40" t="s">
        <v>4</v>
      </c>
      <c r="I2625" s="83" t="str">
        <f>IFERROR(VLOOKUP(A2625,'Alíquotas - CADPREV'!$B$2152:$N$4324,8,FALSE),"")</f>
        <v/>
      </c>
      <c r="J2625" s="83" t="str">
        <f>IF(H2625="RPPS",VLOOKUP(A2625,' Legislação Benef - GESCON'!$B$4:$I$2159,3,FALSE),"")</f>
        <v/>
      </c>
      <c r="K2625" s="83" t="str">
        <f>IF(H2625="RPPS",VLOOKUP(A2625,' Legislação Benef - GESCON'!$B$4:$I$2159,6,FALSE),"")</f>
        <v/>
      </c>
      <c r="L2625" s="83" t="str">
        <f>IF(H2625="RPPS",IFERROR(IF(VLOOKUP(A2625,'Suspensão de repasses - GESCON'!$D$3:$J$1048576,7,FALSE)="Validada","SIM","NÃO"),"NÃO"),"")</f>
        <v/>
      </c>
    </row>
    <row r="2626" spans="1:12" s="19" customFormat="1" ht="15" customHeight="1" x14ac:dyDescent="0.25">
      <c r="A2626" s="88" t="s">
        <v>7993</v>
      </c>
      <c r="B2626" s="40" t="s">
        <v>2758</v>
      </c>
      <c r="C2626" s="82" t="s">
        <v>10958</v>
      </c>
      <c r="D2626" s="82">
        <v>436</v>
      </c>
      <c r="E2626" s="82">
        <v>88</v>
      </c>
      <c r="F2626" s="82">
        <v>14</v>
      </c>
      <c r="G2626" s="82">
        <v>538</v>
      </c>
      <c r="H2626" s="40" t="s">
        <v>2</v>
      </c>
      <c r="I2626" s="83" t="str">
        <f>IFERROR(VLOOKUP(A2626,'Alíquotas - CADPREV'!$B$2152:$N$4324,8,FALSE),"")</f>
        <v>NÃO</v>
      </c>
      <c r="J2626" s="83" t="str">
        <f>IF(H2626="RPPS",VLOOKUP(A2626,' Legislação Benef - GESCON'!$B$4:$I$2159,3,FALSE),"")</f>
        <v>NÃO</v>
      </c>
      <c r="K2626" s="83" t="str">
        <f>IF(H2626="RPPS",VLOOKUP(A2626,' Legislação Benef - GESCON'!$B$4:$I$2159,6,FALSE),"")</f>
        <v>NÃO</v>
      </c>
      <c r="L2626" s="83" t="str">
        <f>IF(H2626="RPPS",IFERROR(IF(VLOOKUP(A2626,'Suspensão de repasses - GESCON'!$D$3:$J$1048576,7,FALSE)="Validada","SIM","NÃO"),"NÃO"),"")</f>
        <v>NÃO</v>
      </c>
    </row>
    <row r="2627" spans="1:12" s="19" customFormat="1" ht="15" customHeight="1" x14ac:dyDescent="0.25">
      <c r="A2627" s="88" t="s">
        <v>7994</v>
      </c>
      <c r="B2627" s="40" t="s">
        <v>2926</v>
      </c>
      <c r="C2627" s="82" t="s">
        <v>10958</v>
      </c>
      <c r="D2627" s="82">
        <v>275</v>
      </c>
      <c r="E2627" s="82">
        <v>0</v>
      </c>
      <c r="F2627" s="82">
        <v>0</v>
      </c>
      <c r="G2627" s="82">
        <v>275</v>
      </c>
      <c r="H2627" s="40" t="s">
        <v>2</v>
      </c>
      <c r="I2627" s="83" t="str">
        <f>IFERROR(VLOOKUP(A2627,'Alíquotas - CADPREV'!$B$2152:$N$4324,8,FALSE),"")</f>
        <v>SIM</v>
      </c>
      <c r="J2627" s="83" t="str">
        <f>IF(H2627="RPPS",VLOOKUP(A2627,' Legislação Benef - GESCON'!$B$4:$I$2159,3,FALSE),"")</f>
        <v>NÃO</v>
      </c>
      <c r="K2627" s="83" t="str">
        <f>IF(H2627="RPPS",VLOOKUP(A2627,' Legislação Benef - GESCON'!$B$4:$I$2159,6,FALSE),"")</f>
        <v>SIM</v>
      </c>
      <c r="L2627" s="83" t="str">
        <f>IF(H2627="RPPS",IFERROR(IF(VLOOKUP(A2627,'Suspensão de repasses - GESCON'!$D$3:$J$1048576,7,FALSE)="Validada","SIM","NÃO"),"NÃO"),"")</f>
        <v>NÃO</v>
      </c>
    </row>
    <row r="2628" spans="1:12" s="19" customFormat="1" ht="15" hidden="1" customHeight="1" x14ac:dyDescent="0.25">
      <c r="A2628" s="88" t="s">
        <v>7995</v>
      </c>
      <c r="B2628" s="40" t="s">
        <v>3143</v>
      </c>
      <c r="C2628" s="82" t="s">
        <v>10959</v>
      </c>
      <c r="D2628" s="82"/>
      <c r="E2628" s="82"/>
      <c r="F2628" s="82"/>
      <c r="G2628" s="82"/>
      <c r="H2628" s="40" t="s">
        <v>4</v>
      </c>
      <c r="I2628" s="83" t="str">
        <f>IFERROR(VLOOKUP(A2628,'Alíquotas - CADPREV'!$B$2152:$N$4324,8,FALSE),"")</f>
        <v/>
      </c>
      <c r="J2628" s="83" t="str">
        <f>IF(H2628="RPPS",VLOOKUP(A2628,' Legislação Benef - GESCON'!$B$4:$I$2159,3,FALSE),"")</f>
        <v/>
      </c>
      <c r="K2628" s="83" t="str">
        <f>IF(H2628="RPPS",VLOOKUP(A2628,' Legislação Benef - GESCON'!$B$4:$I$2159,6,FALSE),"")</f>
        <v/>
      </c>
      <c r="L2628" s="83" t="str">
        <f>IF(H2628="RPPS",IFERROR(IF(VLOOKUP(A2628,'Suspensão de repasses - GESCON'!$D$3:$J$1048576,7,FALSE)="Validada","SIM","NÃO"),"NÃO"),"")</f>
        <v/>
      </c>
    </row>
    <row r="2629" spans="1:12" s="19" customFormat="1" ht="15" hidden="1" customHeight="1" x14ac:dyDescent="0.25">
      <c r="A2629" s="88" t="s">
        <v>7996</v>
      </c>
      <c r="B2629" s="40" t="s">
        <v>2926</v>
      </c>
      <c r="C2629" s="82" t="s">
        <v>10959</v>
      </c>
      <c r="D2629" s="82"/>
      <c r="E2629" s="82"/>
      <c r="F2629" s="82"/>
      <c r="G2629" s="82"/>
      <c r="H2629" s="40" t="s">
        <v>4</v>
      </c>
      <c r="I2629" s="83" t="str">
        <f>IFERROR(VLOOKUP(A2629,'Alíquotas - CADPREV'!$B$2152:$N$4324,8,FALSE),"")</f>
        <v/>
      </c>
      <c r="J2629" s="83" t="str">
        <f>IF(H2629="RPPS",VLOOKUP(A2629,' Legislação Benef - GESCON'!$B$4:$I$2159,3,FALSE),"")</f>
        <v/>
      </c>
      <c r="K2629" s="83" t="str">
        <f>IF(H2629="RPPS",VLOOKUP(A2629,' Legislação Benef - GESCON'!$B$4:$I$2159,6,FALSE),"")</f>
        <v/>
      </c>
      <c r="L2629" s="83" t="str">
        <f>IF(H2629="RPPS",IFERROR(IF(VLOOKUP(A2629,'Suspensão de repasses - GESCON'!$D$3:$J$1048576,7,FALSE)="Validada","SIM","NÃO"),"NÃO"),"")</f>
        <v/>
      </c>
    </row>
    <row r="2630" spans="1:12" s="19" customFormat="1" ht="15" customHeight="1" x14ac:dyDescent="0.25">
      <c r="A2630" s="88" t="s">
        <v>7997</v>
      </c>
      <c r="B2630" s="40" t="s">
        <v>3812</v>
      </c>
      <c r="C2630" s="82" t="s">
        <v>10958</v>
      </c>
      <c r="D2630" s="82">
        <v>261</v>
      </c>
      <c r="E2630" s="82">
        <v>92</v>
      </c>
      <c r="F2630" s="82">
        <v>9</v>
      </c>
      <c r="G2630" s="82">
        <v>362</v>
      </c>
      <c r="H2630" s="40" t="s">
        <v>2</v>
      </c>
      <c r="I2630" s="83" t="str">
        <f>IFERROR(VLOOKUP(A2630,'Alíquotas - CADPREV'!$B$2152:$N$4324,8,FALSE),"")</f>
        <v>NÃO</v>
      </c>
      <c r="J2630" s="83" t="str">
        <f>IF(H2630="RPPS",VLOOKUP(A2630,' Legislação Benef - GESCON'!$B$4:$I$2159,3,FALSE),"")</f>
        <v>NÃO</v>
      </c>
      <c r="K2630" s="83" t="str">
        <f>IF(H2630="RPPS",VLOOKUP(A2630,' Legislação Benef - GESCON'!$B$4:$I$2159,6,FALSE),"")</f>
        <v>NÃO</v>
      </c>
      <c r="L2630" s="83" t="str">
        <f>IF(H2630="RPPS",IFERROR(IF(VLOOKUP(A2630,'Suspensão de repasses - GESCON'!$D$3:$J$1048576,7,FALSE)="Validada","SIM","NÃO"),"NÃO"),"")</f>
        <v>NÃO</v>
      </c>
    </row>
    <row r="2631" spans="1:12" s="19" customFormat="1" ht="15" customHeight="1" x14ac:dyDescent="0.25">
      <c r="A2631" s="88" t="s">
        <v>7998</v>
      </c>
      <c r="B2631" s="40" t="s">
        <v>4289</v>
      </c>
      <c r="C2631" s="82" t="s">
        <v>10958</v>
      </c>
      <c r="D2631" s="82">
        <v>10450</v>
      </c>
      <c r="E2631" s="82">
        <v>3156</v>
      </c>
      <c r="F2631" s="82">
        <v>591</v>
      </c>
      <c r="G2631" s="82">
        <v>14197</v>
      </c>
      <c r="H2631" s="40" t="s">
        <v>2</v>
      </c>
      <c r="I2631" s="83" t="str">
        <f>IFERROR(VLOOKUP(A2631,'Alíquotas - CADPREV'!$B$2152:$N$4324,8,FALSE),"")</f>
        <v>NÃO</v>
      </c>
      <c r="J2631" s="83" t="str">
        <f>IF(H2631="RPPS",VLOOKUP(A2631,' Legislação Benef - GESCON'!$B$4:$I$2159,3,FALSE),"")</f>
        <v>NÃO</v>
      </c>
      <c r="K2631" s="83" t="str">
        <f>IF(H2631="RPPS",VLOOKUP(A2631,' Legislação Benef - GESCON'!$B$4:$I$2159,6,FALSE),"")</f>
        <v>NÃO</v>
      </c>
      <c r="L2631" s="83" t="str">
        <f>IF(H2631="RPPS",IFERROR(IF(VLOOKUP(A2631,'Suspensão de repasses - GESCON'!$D$3:$J$1048576,7,FALSE)="Validada","SIM","NÃO"),"NÃO"),"")</f>
        <v>SIM</v>
      </c>
    </row>
    <row r="2632" spans="1:12" s="19" customFormat="1" ht="15" hidden="1" customHeight="1" x14ac:dyDescent="0.25">
      <c r="A2632" s="88" t="s">
        <v>7999</v>
      </c>
      <c r="B2632" s="40" t="s">
        <v>1356</v>
      </c>
      <c r="C2632" s="82" t="s">
        <v>10959</v>
      </c>
      <c r="D2632" s="82"/>
      <c r="E2632" s="82"/>
      <c r="F2632" s="82"/>
      <c r="G2632" s="82"/>
      <c r="H2632" s="40" t="s">
        <v>4</v>
      </c>
      <c r="I2632" s="83" t="str">
        <f>IFERROR(VLOOKUP(A2632,'Alíquotas - CADPREV'!$B$2152:$N$4324,8,FALSE),"")</f>
        <v/>
      </c>
      <c r="J2632" s="83" t="str">
        <f>IF(H2632="RPPS",VLOOKUP(A2632,' Legislação Benef - GESCON'!$B$4:$I$2159,3,FALSE),"")</f>
        <v/>
      </c>
      <c r="K2632" s="83" t="str">
        <f>IF(H2632="RPPS",VLOOKUP(A2632,' Legislação Benef - GESCON'!$B$4:$I$2159,6,FALSE),"")</f>
        <v/>
      </c>
      <c r="L2632" s="83" t="str">
        <f>IF(H2632="RPPS",IFERROR(IF(VLOOKUP(A2632,'Suspensão de repasses - GESCON'!$D$3:$J$1048576,7,FALSE)="Validada","SIM","NÃO"),"NÃO"),"")</f>
        <v/>
      </c>
    </row>
    <row r="2633" spans="1:12" s="19" customFormat="1" ht="15" hidden="1" customHeight="1" x14ac:dyDescent="0.25">
      <c r="A2633" s="88" t="s">
        <v>8000</v>
      </c>
      <c r="B2633" s="40" t="s">
        <v>0</v>
      </c>
      <c r="C2633" s="82" t="s">
        <v>10959</v>
      </c>
      <c r="D2633" s="82"/>
      <c r="E2633" s="82"/>
      <c r="F2633" s="82"/>
      <c r="G2633" s="82"/>
      <c r="H2633" s="40" t="s">
        <v>4</v>
      </c>
      <c r="I2633" s="83" t="str">
        <f>IFERROR(VLOOKUP(A2633,'Alíquotas - CADPREV'!$B$2152:$N$4324,8,FALSE),"")</f>
        <v/>
      </c>
      <c r="J2633" s="83" t="str">
        <f>IF(H2633="RPPS",VLOOKUP(A2633,' Legislação Benef - GESCON'!$B$4:$I$2159,3,FALSE),"")</f>
        <v/>
      </c>
      <c r="K2633" s="83" t="str">
        <f>IF(H2633="RPPS",VLOOKUP(A2633,' Legislação Benef - GESCON'!$B$4:$I$2159,6,FALSE),"")</f>
        <v/>
      </c>
      <c r="L2633" s="83" t="str">
        <f>IF(H2633="RPPS",IFERROR(IF(VLOOKUP(A2633,'Suspensão de repasses - GESCON'!$D$3:$J$1048576,7,FALSE)="Validada","SIM","NÃO"),"NÃO"),"")</f>
        <v/>
      </c>
    </row>
    <row r="2634" spans="1:12" s="19" customFormat="1" ht="15" hidden="1" customHeight="1" x14ac:dyDescent="0.25">
      <c r="A2634" s="88" t="s">
        <v>8001</v>
      </c>
      <c r="B2634" s="40" t="s">
        <v>4289</v>
      </c>
      <c r="C2634" s="82" t="s">
        <v>10959</v>
      </c>
      <c r="D2634" s="82"/>
      <c r="E2634" s="82"/>
      <c r="F2634" s="82"/>
      <c r="G2634" s="82"/>
      <c r="H2634" s="40" t="s">
        <v>4</v>
      </c>
      <c r="I2634" s="83" t="str">
        <f>IFERROR(VLOOKUP(A2634,'Alíquotas - CADPREV'!$B$2152:$N$4324,8,FALSE),"")</f>
        <v/>
      </c>
      <c r="J2634" s="83" t="str">
        <f>IF(H2634="RPPS",VLOOKUP(A2634,' Legislação Benef - GESCON'!$B$4:$I$2159,3,FALSE),"")</f>
        <v/>
      </c>
      <c r="K2634" s="83" t="str">
        <f>IF(H2634="RPPS",VLOOKUP(A2634,' Legislação Benef - GESCON'!$B$4:$I$2159,6,FALSE),"")</f>
        <v/>
      </c>
      <c r="L2634" s="83" t="str">
        <f>IF(H2634="RPPS",IFERROR(IF(VLOOKUP(A2634,'Suspensão de repasses - GESCON'!$D$3:$J$1048576,7,FALSE)="Validada","SIM","NÃO"),"NÃO"),"")</f>
        <v/>
      </c>
    </row>
    <row r="2635" spans="1:12" s="19" customFormat="1" ht="15" hidden="1" customHeight="1" x14ac:dyDescent="0.25">
      <c r="A2635" s="88" t="s">
        <v>8002</v>
      </c>
      <c r="B2635" s="40" t="s">
        <v>4626</v>
      </c>
      <c r="C2635" s="82" t="s">
        <v>10959</v>
      </c>
      <c r="D2635" s="82"/>
      <c r="E2635" s="82"/>
      <c r="F2635" s="82"/>
      <c r="G2635" s="82"/>
      <c r="H2635" s="40" t="s">
        <v>4</v>
      </c>
      <c r="I2635" s="83" t="str">
        <f>IFERROR(VLOOKUP(A2635,'Alíquotas - CADPREV'!$B$2152:$N$4324,8,FALSE),"")</f>
        <v/>
      </c>
      <c r="J2635" s="83" t="str">
        <f>IF(H2635="RPPS",VLOOKUP(A2635,' Legislação Benef - GESCON'!$B$4:$I$2159,3,FALSE),"")</f>
        <v/>
      </c>
      <c r="K2635" s="83" t="str">
        <f>IF(H2635="RPPS",VLOOKUP(A2635,' Legislação Benef - GESCON'!$B$4:$I$2159,6,FALSE),"")</f>
        <v/>
      </c>
      <c r="L2635" s="83" t="str">
        <f>IF(H2635="RPPS",IFERROR(IF(VLOOKUP(A2635,'Suspensão de repasses - GESCON'!$D$3:$J$1048576,7,FALSE)="Validada","SIM","NÃO"),"NÃO"),"")</f>
        <v/>
      </c>
    </row>
    <row r="2636" spans="1:12" s="19" customFormat="1" ht="15" hidden="1" customHeight="1" x14ac:dyDescent="0.25">
      <c r="A2636" s="88" t="s">
        <v>8003</v>
      </c>
      <c r="B2636" s="40" t="s">
        <v>3601</v>
      </c>
      <c r="C2636" s="82" t="s">
        <v>10959</v>
      </c>
      <c r="D2636" s="82"/>
      <c r="E2636" s="82"/>
      <c r="F2636" s="82"/>
      <c r="G2636" s="82"/>
      <c r="H2636" s="40" t="s">
        <v>4</v>
      </c>
      <c r="I2636" s="83" t="str">
        <f>IFERROR(VLOOKUP(A2636,'Alíquotas - CADPREV'!$B$2152:$N$4324,8,FALSE),"")</f>
        <v/>
      </c>
      <c r="J2636" s="83" t="str">
        <f>IF(H2636="RPPS",VLOOKUP(A2636,' Legislação Benef - GESCON'!$B$4:$I$2159,3,FALSE),"")</f>
        <v/>
      </c>
      <c r="K2636" s="83" t="str">
        <f>IF(H2636="RPPS",VLOOKUP(A2636,' Legislação Benef - GESCON'!$B$4:$I$2159,6,FALSE),"")</f>
        <v/>
      </c>
      <c r="L2636" s="83" t="str">
        <f>IF(H2636="RPPS",IFERROR(IF(VLOOKUP(A2636,'Suspensão de repasses - GESCON'!$D$3:$J$1048576,7,FALSE)="Validada","SIM","NÃO"),"NÃO"),"")</f>
        <v/>
      </c>
    </row>
    <row r="2637" spans="1:12" s="19" customFormat="1" ht="15" customHeight="1" x14ac:dyDescent="0.25">
      <c r="A2637" s="88" t="s">
        <v>8004</v>
      </c>
      <c r="B2637" s="40" t="s">
        <v>2926</v>
      </c>
      <c r="C2637" s="82" t="s">
        <v>10958</v>
      </c>
      <c r="D2637" s="82">
        <v>798</v>
      </c>
      <c r="E2637" s="82">
        <v>85</v>
      </c>
      <c r="F2637" s="82">
        <v>25</v>
      </c>
      <c r="G2637" s="82">
        <v>908</v>
      </c>
      <c r="H2637" s="40" t="s">
        <v>2</v>
      </c>
      <c r="I2637" s="83" t="str">
        <f>IFERROR(VLOOKUP(A2637,'Alíquotas - CADPREV'!$B$2152:$N$4324,8,FALSE),"")</f>
        <v>NÃO</v>
      </c>
      <c r="J2637" s="83" t="str">
        <f>IF(H2637="RPPS",VLOOKUP(A2637,' Legislação Benef - GESCON'!$B$4:$I$2159,3,FALSE),"")</f>
        <v>NÃO</v>
      </c>
      <c r="K2637" s="83" t="str">
        <f>IF(H2637="RPPS",VLOOKUP(A2637,' Legislação Benef - GESCON'!$B$4:$I$2159,6,FALSE),"")</f>
        <v>NÃO</v>
      </c>
      <c r="L2637" s="83" t="str">
        <f>IF(H2637="RPPS",IFERROR(IF(VLOOKUP(A2637,'Suspensão de repasses - GESCON'!$D$3:$J$1048576,7,FALSE)="Validada","SIM","NÃO"),"NÃO"),"")</f>
        <v>NÃO</v>
      </c>
    </row>
    <row r="2638" spans="1:12" s="19" customFormat="1" ht="15" hidden="1" customHeight="1" x14ac:dyDescent="0.25">
      <c r="A2638" s="88" t="s">
        <v>8005</v>
      </c>
      <c r="B2638" s="40" t="s">
        <v>1356</v>
      </c>
      <c r="C2638" s="82" t="s">
        <v>10959</v>
      </c>
      <c r="D2638" s="82"/>
      <c r="E2638" s="82"/>
      <c r="F2638" s="82"/>
      <c r="G2638" s="82"/>
      <c r="H2638" s="40" t="s">
        <v>4</v>
      </c>
      <c r="I2638" s="83" t="str">
        <f>IFERROR(VLOOKUP(A2638,'Alíquotas - CADPREV'!$B$2152:$N$4324,8,FALSE),"")</f>
        <v/>
      </c>
      <c r="J2638" s="83" t="str">
        <f>IF(H2638="RPPS",VLOOKUP(A2638,' Legislação Benef - GESCON'!$B$4:$I$2159,3,FALSE),"")</f>
        <v/>
      </c>
      <c r="K2638" s="83" t="str">
        <f>IF(H2638="RPPS",VLOOKUP(A2638,' Legislação Benef - GESCON'!$B$4:$I$2159,6,FALSE),"")</f>
        <v/>
      </c>
      <c r="L2638" s="83" t="str">
        <f>IF(H2638="RPPS",IFERROR(IF(VLOOKUP(A2638,'Suspensão de repasses - GESCON'!$D$3:$J$1048576,7,FALSE)="Validada","SIM","NÃO"),"NÃO"),"")</f>
        <v/>
      </c>
    </row>
    <row r="2639" spans="1:12" s="19" customFormat="1" ht="15" hidden="1" customHeight="1" x14ac:dyDescent="0.25">
      <c r="A2639" s="88" t="s">
        <v>8006</v>
      </c>
      <c r="B2639" s="40" t="s">
        <v>1356</v>
      </c>
      <c r="C2639" s="82" t="s">
        <v>10959</v>
      </c>
      <c r="D2639" s="82"/>
      <c r="E2639" s="82"/>
      <c r="F2639" s="82"/>
      <c r="G2639" s="82"/>
      <c r="H2639" s="40" t="s">
        <v>4</v>
      </c>
      <c r="I2639" s="83" t="str">
        <f>IFERROR(VLOOKUP(A2639,'Alíquotas - CADPREV'!$B$2152:$N$4324,8,FALSE),"")</f>
        <v/>
      </c>
      <c r="J2639" s="83" t="str">
        <f>IF(H2639="RPPS",VLOOKUP(A2639,' Legislação Benef - GESCON'!$B$4:$I$2159,3,FALSE),"")</f>
        <v/>
      </c>
      <c r="K2639" s="83" t="str">
        <f>IF(H2639="RPPS",VLOOKUP(A2639,' Legislação Benef - GESCON'!$B$4:$I$2159,6,FALSE),"")</f>
        <v/>
      </c>
      <c r="L2639" s="83" t="str">
        <f>IF(H2639="RPPS",IFERROR(IF(VLOOKUP(A2639,'Suspensão de repasses - GESCON'!$D$3:$J$1048576,7,FALSE)="Validada","SIM","NÃO"),"NÃO"),"")</f>
        <v/>
      </c>
    </row>
    <row r="2640" spans="1:12" s="19" customFormat="1" ht="15" hidden="1" customHeight="1" x14ac:dyDescent="0.25">
      <c r="A2640" s="88" t="s">
        <v>8007</v>
      </c>
      <c r="B2640" s="40" t="s">
        <v>1142</v>
      </c>
      <c r="C2640" s="82" t="s">
        <v>10959</v>
      </c>
      <c r="D2640" s="82"/>
      <c r="E2640" s="82"/>
      <c r="F2640" s="82"/>
      <c r="G2640" s="82"/>
      <c r="H2640" s="40" t="s">
        <v>4</v>
      </c>
      <c r="I2640" s="83" t="str">
        <f>IFERROR(VLOOKUP(A2640,'Alíquotas - CADPREV'!$B$2152:$N$4324,8,FALSE),"")</f>
        <v/>
      </c>
      <c r="J2640" s="83" t="str">
        <f>IF(H2640="RPPS",VLOOKUP(A2640,' Legislação Benef - GESCON'!$B$4:$I$2159,3,FALSE),"")</f>
        <v/>
      </c>
      <c r="K2640" s="83" t="str">
        <f>IF(H2640="RPPS",VLOOKUP(A2640,' Legislação Benef - GESCON'!$B$4:$I$2159,6,FALSE),"")</f>
        <v/>
      </c>
      <c r="L2640" s="83" t="str">
        <f>IF(H2640="RPPS",IFERROR(IF(VLOOKUP(A2640,'Suspensão de repasses - GESCON'!$D$3:$J$1048576,7,FALSE)="Validada","SIM","NÃO"),"NÃO"),"")</f>
        <v/>
      </c>
    </row>
    <row r="2641" spans="1:12" s="19" customFormat="1" ht="15" hidden="1" customHeight="1" x14ac:dyDescent="0.25">
      <c r="A2641" s="88" t="s">
        <v>8008</v>
      </c>
      <c r="B2641" s="40" t="s">
        <v>1356</v>
      </c>
      <c r="C2641" s="82" t="s">
        <v>10959</v>
      </c>
      <c r="D2641" s="82"/>
      <c r="E2641" s="82"/>
      <c r="F2641" s="82"/>
      <c r="G2641" s="82"/>
      <c r="H2641" s="40" t="s">
        <v>622</v>
      </c>
      <c r="I2641" s="83" t="str">
        <f>IFERROR(VLOOKUP(A2641,'Alíquotas - CADPREV'!$B$2152:$N$4324,8,FALSE),"")</f>
        <v/>
      </c>
      <c r="J2641" s="83" t="str">
        <f>IF(H2641="RPPS",VLOOKUP(A2641,' Legislação Benef - GESCON'!$B$4:$I$2159,3,FALSE),"")</f>
        <v/>
      </c>
      <c r="K2641" s="83" t="str">
        <f>IF(H2641="RPPS",VLOOKUP(A2641,' Legislação Benef - GESCON'!$B$4:$I$2159,6,FALSE),"")</f>
        <v/>
      </c>
      <c r="L2641" s="83" t="str">
        <f>IF(H2641="RPPS",IFERROR(IF(VLOOKUP(A2641,'Suspensão de repasses - GESCON'!$D$3:$J$1048576,7,FALSE)="Validada","SIM","NÃO"),"NÃO"),"")</f>
        <v/>
      </c>
    </row>
    <row r="2642" spans="1:12" s="19" customFormat="1" ht="15" customHeight="1" x14ac:dyDescent="0.25">
      <c r="A2642" s="88" t="s">
        <v>8009</v>
      </c>
      <c r="B2642" s="40" t="s">
        <v>901</v>
      </c>
      <c r="C2642" s="82" t="s">
        <v>10958</v>
      </c>
      <c r="D2642" s="82">
        <v>265</v>
      </c>
      <c r="E2642" s="82">
        <v>0</v>
      </c>
      <c r="F2642" s="82">
        <v>0</v>
      </c>
      <c r="G2642" s="82">
        <v>265</v>
      </c>
      <c r="H2642" s="40" t="s">
        <v>2</v>
      </c>
      <c r="I2642" s="83" t="str">
        <f>IFERROR(VLOOKUP(A2642,'Alíquotas - CADPREV'!$B$2152:$N$4324,8,FALSE),"")</f>
        <v>NÃO</v>
      </c>
      <c r="J2642" s="83" t="str">
        <f>IF(H2642="RPPS",VLOOKUP(A2642,' Legislação Benef - GESCON'!$B$4:$I$2159,3,FALSE),"")</f>
        <v>NÃO</v>
      </c>
      <c r="K2642" s="83" t="str">
        <f>IF(H2642="RPPS",VLOOKUP(A2642,' Legislação Benef - GESCON'!$B$4:$I$2159,6,FALSE),"")</f>
        <v>NÃO</v>
      </c>
      <c r="L2642" s="83" t="str">
        <f>IF(H2642="RPPS",IFERROR(IF(VLOOKUP(A2642,'Suspensão de repasses - GESCON'!$D$3:$J$1048576,7,FALSE)="Validada","SIM","NÃO"),"NÃO"),"")</f>
        <v>NÃO</v>
      </c>
    </row>
    <row r="2643" spans="1:12" s="19" customFormat="1" ht="15" customHeight="1" x14ac:dyDescent="0.25">
      <c r="A2643" s="88" t="s">
        <v>8010</v>
      </c>
      <c r="B2643" s="40" t="s">
        <v>2274</v>
      </c>
      <c r="C2643" s="82" t="s">
        <v>10958</v>
      </c>
      <c r="D2643" s="82">
        <v>917</v>
      </c>
      <c r="E2643" s="82">
        <v>117</v>
      </c>
      <c r="F2643" s="82">
        <v>21</v>
      </c>
      <c r="G2643" s="82">
        <v>1055</v>
      </c>
      <c r="H2643" s="40" t="s">
        <v>2</v>
      </c>
      <c r="I2643" s="83" t="str">
        <f>IFERROR(VLOOKUP(A2643,'Alíquotas - CADPREV'!$B$2152:$N$4324,8,FALSE),"")</f>
        <v>NÃO</v>
      </c>
      <c r="J2643" s="83" t="str">
        <f>IF(H2643="RPPS",VLOOKUP(A2643,' Legislação Benef - GESCON'!$B$4:$I$2159,3,FALSE),"")</f>
        <v>NÃO</v>
      </c>
      <c r="K2643" s="83" t="str">
        <f>IF(H2643="RPPS",VLOOKUP(A2643,' Legislação Benef - GESCON'!$B$4:$I$2159,6,FALSE),"")</f>
        <v>NÃO</v>
      </c>
      <c r="L2643" s="83" t="str">
        <f>IF(H2643="RPPS",IFERROR(IF(VLOOKUP(A2643,'Suspensão de repasses - GESCON'!$D$3:$J$1048576,7,FALSE)="Validada","SIM","NÃO"),"NÃO"),"")</f>
        <v>NÃO</v>
      </c>
    </row>
    <row r="2644" spans="1:12" s="19" customFormat="1" ht="15" hidden="1" customHeight="1" x14ac:dyDescent="0.25">
      <c r="A2644" s="88" t="s">
        <v>8011</v>
      </c>
      <c r="B2644" s="40" t="s">
        <v>2554</v>
      </c>
      <c r="C2644" s="82" t="s">
        <v>10959</v>
      </c>
      <c r="D2644" s="82"/>
      <c r="E2644" s="82"/>
      <c r="F2644" s="82"/>
      <c r="G2644" s="82"/>
      <c r="H2644" s="40" t="s">
        <v>4</v>
      </c>
      <c r="I2644" s="83" t="str">
        <f>IFERROR(VLOOKUP(A2644,'Alíquotas - CADPREV'!$B$2152:$N$4324,8,FALSE),"")</f>
        <v/>
      </c>
      <c r="J2644" s="83" t="str">
        <f>IF(H2644="RPPS",VLOOKUP(A2644,' Legislação Benef - GESCON'!$B$4:$I$2159,3,FALSE),"")</f>
        <v/>
      </c>
      <c r="K2644" s="83" t="str">
        <f>IF(H2644="RPPS",VLOOKUP(A2644,' Legislação Benef - GESCON'!$B$4:$I$2159,6,FALSE),"")</f>
        <v/>
      </c>
      <c r="L2644" s="83" t="str">
        <f>IF(H2644="RPPS",IFERROR(IF(VLOOKUP(A2644,'Suspensão de repasses - GESCON'!$D$3:$J$1048576,7,FALSE)="Validada","SIM","NÃO"),"NÃO"),"")</f>
        <v/>
      </c>
    </row>
    <row r="2645" spans="1:12" s="19" customFormat="1" ht="15" hidden="1" customHeight="1" x14ac:dyDescent="0.25">
      <c r="A2645" s="88" t="s">
        <v>8012</v>
      </c>
      <c r="B2645" s="40" t="s">
        <v>5227</v>
      </c>
      <c r="C2645" s="82" t="s">
        <v>10959</v>
      </c>
      <c r="D2645" s="82"/>
      <c r="E2645" s="82"/>
      <c r="F2645" s="82"/>
      <c r="G2645" s="82"/>
      <c r="H2645" s="40" t="s">
        <v>4</v>
      </c>
      <c r="I2645" s="83" t="str">
        <f>IFERROR(VLOOKUP(A2645,'Alíquotas - CADPREV'!$B$2152:$N$4324,8,FALSE),"")</f>
        <v/>
      </c>
      <c r="J2645" s="83" t="str">
        <f>IF(H2645="RPPS",VLOOKUP(A2645,' Legislação Benef - GESCON'!$B$4:$I$2159,3,FALSE),"")</f>
        <v/>
      </c>
      <c r="K2645" s="83" t="str">
        <f>IF(H2645="RPPS",VLOOKUP(A2645,' Legislação Benef - GESCON'!$B$4:$I$2159,6,FALSE),"")</f>
        <v/>
      </c>
      <c r="L2645" s="83" t="str">
        <f>IF(H2645="RPPS",IFERROR(IF(VLOOKUP(A2645,'Suspensão de repasses - GESCON'!$D$3:$J$1048576,7,FALSE)="Validada","SIM","NÃO"),"NÃO"),"")</f>
        <v/>
      </c>
    </row>
    <row r="2646" spans="1:12" s="19" customFormat="1" ht="15" customHeight="1" x14ac:dyDescent="0.25">
      <c r="A2646" s="88" t="s">
        <v>8013</v>
      </c>
      <c r="B2646" s="40" t="s">
        <v>1356</v>
      </c>
      <c r="C2646" s="82" t="s">
        <v>10958</v>
      </c>
      <c r="D2646" s="82">
        <v>841</v>
      </c>
      <c r="E2646" s="82">
        <v>52</v>
      </c>
      <c r="F2646" s="82">
        <v>5</v>
      </c>
      <c r="G2646" s="82">
        <v>898</v>
      </c>
      <c r="H2646" s="40" t="s">
        <v>2</v>
      </c>
      <c r="I2646" s="83" t="str">
        <f>IFERROR(VLOOKUP(A2646,'Alíquotas - CADPREV'!$B$2152:$N$4324,8,FALSE),"")</f>
        <v>SIM</v>
      </c>
      <c r="J2646" s="83" t="str">
        <f>IF(H2646="RPPS",VLOOKUP(A2646,' Legislação Benef - GESCON'!$B$4:$I$2159,3,FALSE),"")</f>
        <v>NÃO</v>
      </c>
      <c r="K2646" s="83" t="str">
        <f>IF(H2646="RPPS",VLOOKUP(A2646,' Legislação Benef - GESCON'!$B$4:$I$2159,6,FALSE),"")</f>
        <v>NÃO</v>
      </c>
      <c r="L2646" s="83" t="str">
        <f>IF(H2646="RPPS",IFERROR(IF(VLOOKUP(A2646,'Suspensão de repasses - GESCON'!$D$3:$J$1048576,7,FALSE)="Validada","SIM","NÃO"),"NÃO"),"")</f>
        <v>NÃO</v>
      </c>
    </row>
    <row r="2647" spans="1:12" s="19" customFormat="1" ht="15" customHeight="1" x14ac:dyDescent="0.25">
      <c r="A2647" s="88" t="s">
        <v>8014</v>
      </c>
      <c r="B2647" s="40" t="s">
        <v>2554</v>
      </c>
      <c r="C2647" s="82" t="s">
        <v>10958</v>
      </c>
      <c r="D2647" s="82">
        <v>762</v>
      </c>
      <c r="E2647" s="82">
        <v>117</v>
      </c>
      <c r="F2647" s="82">
        <v>19</v>
      </c>
      <c r="G2647" s="82">
        <v>898</v>
      </c>
      <c r="H2647" s="40" t="s">
        <v>2</v>
      </c>
      <c r="I2647" s="83" t="str">
        <f>IFERROR(VLOOKUP(A2647,'Alíquotas - CADPREV'!$B$2152:$N$4324,8,FALSE),"")</f>
        <v>SIM</v>
      </c>
      <c r="J2647" s="83" t="str">
        <f>IF(H2647="RPPS",VLOOKUP(A2647,' Legislação Benef - GESCON'!$B$4:$I$2159,3,FALSE),"")</f>
        <v>NÃO</v>
      </c>
      <c r="K2647" s="83" t="str">
        <f>IF(H2647="RPPS",VLOOKUP(A2647,' Legislação Benef - GESCON'!$B$4:$I$2159,6,FALSE),"")</f>
        <v>NÃO</v>
      </c>
      <c r="L2647" s="83" t="str">
        <f>IF(H2647="RPPS",IFERROR(IF(VLOOKUP(A2647,'Suspensão de repasses - GESCON'!$D$3:$J$1048576,7,FALSE)="Validada","SIM","NÃO"),"NÃO"),"")</f>
        <v>NÃO</v>
      </c>
    </row>
    <row r="2648" spans="1:12" s="19" customFormat="1" ht="15" customHeight="1" x14ac:dyDescent="0.25">
      <c r="A2648" s="88" t="s">
        <v>8015</v>
      </c>
      <c r="B2648" s="40" t="s">
        <v>215</v>
      </c>
      <c r="C2648" s="82" t="s">
        <v>10958</v>
      </c>
      <c r="D2648" s="82">
        <v>3228</v>
      </c>
      <c r="E2648" s="82">
        <v>546</v>
      </c>
      <c r="F2648" s="82">
        <v>62</v>
      </c>
      <c r="G2648" s="82">
        <v>3836</v>
      </c>
      <c r="H2648" s="40" t="s">
        <v>2</v>
      </c>
      <c r="I2648" s="83" t="str">
        <f>IFERROR(VLOOKUP(A2648,'Alíquotas - CADPREV'!$B$2152:$N$4324,8,FALSE),"")</f>
        <v>SIM</v>
      </c>
      <c r="J2648" s="83" t="str">
        <f>IF(H2648="RPPS",VLOOKUP(A2648,' Legislação Benef - GESCON'!$B$4:$I$2159,3,FALSE),"")</f>
        <v>NÃO</v>
      </c>
      <c r="K2648" s="83" t="str">
        <f>IF(H2648="RPPS",VLOOKUP(A2648,' Legislação Benef - GESCON'!$B$4:$I$2159,6,FALSE),"")</f>
        <v>SIM</v>
      </c>
      <c r="L2648" s="83" t="str">
        <f>IF(H2648="RPPS",IFERROR(IF(VLOOKUP(A2648,'Suspensão de repasses - GESCON'!$D$3:$J$1048576,7,FALSE)="Validada","SIM","NÃO"),"NÃO"),"")</f>
        <v>NÃO</v>
      </c>
    </row>
    <row r="2649" spans="1:12" s="19" customFormat="1" ht="15" customHeight="1" x14ac:dyDescent="0.25">
      <c r="A2649" s="88" t="s">
        <v>8016</v>
      </c>
      <c r="B2649" s="40" t="s">
        <v>634</v>
      </c>
      <c r="C2649" s="82" t="s">
        <v>10958</v>
      </c>
      <c r="D2649" s="82">
        <v>4309</v>
      </c>
      <c r="E2649" s="82">
        <v>956</v>
      </c>
      <c r="F2649" s="82">
        <v>106</v>
      </c>
      <c r="G2649" s="82">
        <v>5371</v>
      </c>
      <c r="H2649" s="40" t="s">
        <v>2</v>
      </c>
      <c r="I2649" s="83" t="str">
        <f>IFERROR(VLOOKUP(A2649,'Alíquotas - CADPREV'!$B$2152:$N$4324,8,FALSE),"")</f>
        <v>NÃO</v>
      </c>
      <c r="J2649" s="83" t="str">
        <f>IF(H2649="RPPS",VLOOKUP(A2649,' Legislação Benef - GESCON'!$B$4:$I$2159,3,FALSE),"")</f>
        <v>NÃO</v>
      </c>
      <c r="K2649" s="83" t="str">
        <f>IF(H2649="RPPS",VLOOKUP(A2649,' Legislação Benef - GESCON'!$B$4:$I$2159,6,FALSE),"")</f>
        <v>NÃO</v>
      </c>
      <c r="L2649" s="83" t="str">
        <f>IF(H2649="RPPS",IFERROR(IF(VLOOKUP(A2649,'Suspensão de repasses - GESCON'!$D$3:$J$1048576,7,FALSE)="Validada","SIM","NÃO"),"NÃO"),"")</f>
        <v>NÃO</v>
      </c>
    </row>
    <row r="2650" spans="1:12" s="19" customFormat="1" ht="15" customHeight="1" x14ac:dyDescent="0.25">
      <c r="A2650" s="88" t="s">
        <v>8017</v>
      </c>
      <c r="B2650" s="40" t="s">
        <v>2926</v>
      </c>
      <c r="C2650" s="82" t="s">
        <v>10958</v>
      </c>
      <c r="D2650" s="82">
        <v>181</v>
      </c>
      <c r="E2650" s="82">
        <v>12</v>
      </c>
      <c r="F2650" s="82">
        <v>0</v>
      </c>
      <c r="G2650" s="82">
        <v>193</v>
      </c>
      <c r="H2650" s="40" t="s">
        <v>2</v>
      </c>
      <c r="I2650" s="83" t="str">
        <f>IFERROR(VLOOKUP(A2650,'Alíquotas - CADPREV'!$B$2152:$N$4324,8,FALSE),"")</f>
        <v>NÃO</v>
      </c>
      <c r="J2650" s="83" t="str">
        <f>IF(H2650="RPPS",VLOOKUP(A2650,' Legislação Benef - GESCON'!$B$4:$I$2159,3,FALSE),"")</f>
        <v>NÃO</v>
      </c>
      <c r="K2650" s="83" t="str">
        <f>IF(H2650="RPPS",VLOOKUP(A2650,' Legislação Benef - GESCON'!$B$4:$I$2159,6,FALSE),"")</f>
        <v>NÃO</v>
      </c>
      <c r="L2650" s="83" t="str">
        <f>IF(H2650="RPPS",IFERROR(IF(VLOOKUP(A2650,'Suspensão de repasses - GESCON'!$D$3:$J$1048576,7,FALSE)="Validada","SIM","NÃO"),"NÃO"),"")</f>
        <v>NÃO</v>
      </c>
    </row>
    <row r="2651" spans="1:12" s="19" customFormat="1" ht="15" hidden="1" customHeight="1" x14ac:dyDescent="0.25">
      <c r="A2651" s="88" t="s">
        <v>8018</v>
      </c>
      <c r="B2651" s="40" t="s">
        <v>634</v>
      </c>
      <c r="C2651" s="82" t="s">
        <v>10959</v>
      </c>
      <c r="D2651" s="82"/>
      <c r="E2651" s="82"/>
      <c r="F2651" s="82"/>
      <c r="G2651" s="82"/>
      <c r="H2651" s="40" t="s">
        <v>4</v>
      </c>
      <c r="I2651" s="83" t="str">
        <f>IFERROR(VLOOKUP(A2651,'Alíquotas - CADPREV'!$B$2152:$N$4324,8,FALSE),"")</f>
        <v/>
      </c>
      <c r="J2651" s="83" t="str">
        <f>IF(H2651="RPPS",VLOOKUP(A2651,' Legislação Benef - GESCON'!$B$4:$I$2159,3,FALSE),"")</f>
        <v/>
      </c>
      <c r="K2651" s="83" t="str">
        <f>IF(H2651="RPPS",VLOOKUP(A2651,' Legislação Benef - GESCON'!$B$4:$I$2159,6,FALSE),"")</f>
        <v/>
      </c>
      <c r="L2651" s="83" t="str">
        <f>IF(H2651="RPPS",IFERROR(IF(VLOOKUP(A2651,'Suspensão de repasses - GESCON'!$D$3:$J$1048576,7,FALSE)="Validada","SIM","NÃO"),"NÃO"),"")</f>
        <v/>
      </c>
    </row>
    <row r="2652" spans="1:12" s="19" customFormat="1" ht="15" customHeight="1" x14ac:dyDescent="0.25">
      <c r="A2652" s="88" t="s">
        <v>8019</v>
      </c>
      <c r="B2652" s="40" t="s">
        <v>2758</v>
      </c>
      <c r="C2652" s="82" t="s">
        <v>10958</v>
      </c>
      <c r="D2652" s="82">
        <v>207</v>
      </c>
      <c r="E2652" s="82">
        <v>61</v>
      </c>
      <c r="F2652" s="82">
        <v>15</v>
      </c>
      <c r="G2652" s="82">
        <v>283</v>
      </c>
      <c r="H2652" s="40" t="s">
        <v>2</v>
      </c>
      <c r="I2652" s="83" t="str">
        <f>IFERROR(VLOOKUP(A2652,'Alíquotas - CADPREV'!$B$2152:$N$4324,8,FALSE),"")</f>
        <v>NÃO</v>
      </c>
      <c r="J2652" s="83" t="str">
        <f>IF(H2652="RPPS",VLOOKUP(A2652,' Legislação Benef - GESCON'!$B$4:$I$2159,3,FALSE),"")</f>
        <v>NÃO</v>
      </c>
      <c r="K2652" s="83" t="str">
        <f>IF(H2652="RPPS",VLOOKUP(A2652,' Legislação Benef - GESCON'!$B$4:$I$2159,6,FALSE),"")</f>
        <v>NÃO</v>
      </c>
      <c r="L2652" s="83" t="str">
        <f>IF(H2652="RPPS",IFERROR(IF(VLOOKUP(A2652,'Suspensão de repasses - GESCON'!$D$3:$J$1048576,7,FALSE)="Validada","SIM","NÃO"),"NÃO"),"")</f>
        <v>NÃO</v>
      </c>
    </row>
    <row r="2653" spans="1:12" s="19" customFormat="1" ht="15" hidden="1" customHeight="1" x14ac:dyDescent="0.25">
      <c r="A2653" s="88" t="s">
        <v>8020</v>
      </c>
      <c r="B2653" s="40" t="s">
        <v>215</v>
      </c>
      <c r="C2653" s="82" t="s">
        <v>10959</v>
      </c>
      <c r="D2653" s="82"/>
      <c r="E2653" s="82"/>
      <c r="F2653" s="82"/>
      <c r="G2653" s="82"/>
      <c r="H2653" s="40" t="s">
        <v>4</v>
      </c>
      <c r="I2653" s="83" t="str">
        <f>IFERROR(VLOOKUP(A2653,'Alíquotas - CADPREV'!$B$2152:$N$4324,8,FALSE),"")</f>
        <v/>
      </c>
      <c r="J2653" s="83" t="str">
        <f>IF(H2653="RPPS",VLOOKUP(A2653,' Legislação Benef - GESCON'!$B$4:$I$2159,3,FALSE),"")</f>
        <v/>
      </c>
      <c r="K2653" s="83" t="str">
        <f>IF(H2653="RPPS",VLOOKUP(A2653,' Legislação Benef - GESCON'!$B$4:$I$2159,6,FALSE),"")</f>
        <v/>
      </c>
      <c r="L2653" s="83" t="str">
        <f>IF(H2653="RPPS",IFERROR(IF(VLOOKUP(A2653,'Suspensão de repasses - GESCON'!$D$3:$J$1048576,7,FALSE)="Validada","SIM","NÃO"),"NÃO"),"")</f>
        <v/>
      </c>
    </row>
    <row r="2654" spans="1:12" s="19" customFormat="1" ht="15" customHeight="1" x14ac:dyDescent="0.25">
      <c r="A2654" s="88" t="s">
        <v>8021</v>
      </c>
      <c r="B2654" s="40" t="s">
        <v>3601</v>
      </c>
      <c r="C2654" s="82" t="s">
        <v>10958</v>
      </c>
      <c r="D2654" s="82">
        <v>691</v>
      </c>
      <c r="E2654" s="82">
        <v>43</v>
      </c>
      <c r="F2654" s="82">
        <v>0</v>
      </c>
      <c r="G2654" s="82">
        <v>734</v>
      </c>
      <c r="H2654" s="40" t="s">
        <v>2</v>
      </c>
      <c r="I2654" s="83" t="str">
        <f>IFERROR(VLOOKUP(A2654,'Alíquotas - CADPREV'!$B$2152:$N$4324,8,FALSE),"")</f>
        <v>NÃO</v>
      </c>
      <c r="J2654" s="83" t="str">
        <f>IF(H2654="RPPS",VLOOKUP(A2654,' Legislação Benef - GESCON'!$B$4:$I$2159,3,FALSE),"")</f>
        <v>NÃO</v>
      </c>
      <c r="K2654" s="83" t="str">
        <f>IF(H2654="RPPS",VLOOKUP(A2654,' Legislação Benef - GESCON'!$B$4:$I$2159,6,FALSE),"")</f>
        <v>NÃO</v>
      </c>
      <c r="L2654" s="83" t="str">
        <f>IF(H2654="RPPS",IFERROR(IF(VLOOKUP(A2654,'Suspensão de repasses - GESCON'!$D$3:$J$1048576,7,FALSE)="Validada","SIM","NÃO"),"NÃO"),"")</f>
        <v>NÃO</v>
      </c>
    </row>
    <row r="2655" spans="1:12" s="19" customFormat="1" ht="15" customHeight="1" x14ac:dyDescent="0.25">
      <c r="A2655" s="88" t="s">
        <v>8022</v>
      </c>
      <c r="B2655" s="40" t="s">
        <v>2274</v>
      </c>
      <c r="C2655" s="82" t="s">
        <v>10958</v>
      </c>
      <c r="D2655" s="82">
        <v>932</v>
      </c>
      <c r="E2655" s="82">
        <v>109</v>
      </c>
      <c r="F2655" s="82">
        <v>16</v>
      </c>
      <c r="G2655" s="82">
        <v>1057</v>
      </c>
      <c r="H2655" s="40" t="s">
        <v>2</v>
      </c>
      <c r="I2655" s="83" t="str">
        <f>IFERROR(VLOOKUP(A2655,'Alíquotas - CADPREV'!$B$2152:$N$4324,8,FALSE),"")</f>
        <v>SIM</v>
      </c>
      <c r="J2655" s="83" t="str">
        <f>IF(H2655="RPPS",VLOOKUP(A2655,' Legislação Benef - GESCON'!$B$4:$I$2159,3,FALSE),"")</f>
        <v>NÃO</v>
      </c>
      <c r="K2655" s="83" t="str">
        <f>IF(H2655="RPPS",VLOOKUP(A2655,' Legislação Benef - GESCON'!$B$4:$I$2159,6,FALSE),"")</f>
        <v>NÃO</v>
      </c>
      <c r="L2655" s="83" t="str">
        <f>IF(H2655="RPPS",IFERROR(IF(VLOOKUP(A2655,'Suspensão de repasses - GESCON'!$D$3:$J$1048576,7,FALSE)="Validada","SIM","NÃO"),"NÃO"),"")</f>
        <v>NÃO</v>
      </c>
    </row>
    <row r="2656" spans="1:12" s="19" customFormat="1" ht="15" customHeight="1" x14ac:dyDescent="0.25">
      <c r="A2656" s="88" t="s">
        <v>8023</v>
      </c>
      <c r="B2656" s="40" t="s">
        <v>1356</v>
      </c>
      <c r="C2656" s="82" t="s">
        <v>10958</v>
      </c>
      <c r="D2656" s="82">
        <v>6310</v>
      </c>
      <c r="E2656" s="82">
        <v>3398</v>
      </c>
      <c r="F2656" s="82">
        <v>723</v>
      </c>
      <c r="G2656" s="82">
        <v>10431</v>
      </c>
      <c r="H2656" s="40" t="s">
        <v>2</v>
      </c>
      <c r="I2656" s="83" t="str">
        <f>IFERROR(VLOOKUP(A2656,'Alíquotas - CADPREV'!$B$2152:$N$4324,8,FALSE),"")</f>
        <v>NÃO</v>
      </c>
      <c r="J2656" s="83" t="str">
        <f>IF(H2656="RPPS",VLOOKUP(A2656,' Legislação Benef - GESCON'!$B$4:$I$2159,3,FALSE),"")</f>
        <v>NÃO</v>
      </c>
      <c r="K2656" s="83" t="str">
        <f>IF(H2656="RPPS",VLOOKUP(A2656,' Legislação Benef - GESCON'!$B$4:$I$2159,6,FALSE),"")</f>
        <v>NÃO</v>
      </c>
      <c r="L2656" s="83" t="str">
        <f>IF(H2656="RPPS",IFERROR(IF(VLOOKUP(A2656,'Suspensão de repasses - GESCON'!$D$3:$J$1048576,7,FALSE)="Validada","SIM","NÃO"),"NÃO"),"")</f>
        <v>NÃO</v>
      </c>
    </row>
    <row r="2657" spans="1:12" s="19" customFormat="1" ht="15" hidden="1" customHeight="1" x14ac:dyDescent="0.25">
      <c r="A2657" s="88" t="s">
        <v>8024</v>
      </c>
      <c r="B2657" s="40" t="s">
        <v>2926</v>
      </c>
      <c r="C2657" s="82" t="s">
        <v>10959</v>
      </c>
      <c r="D2657" s="82"/>
      <c r="E2657" s="82"/>
      <c r="F2657" s="82"/>
      <c r="G2657" s="82"/>
      <c r="H2657" s="40" t="s">
        <v>4</v>
      </c>
      <c r="I2657" s="83" t="str">
        <f>IFERROR(VLOOKUP(A2657,'Alíquotas - CADPREV'!$B$2152:$N$4324,8,FALSE),"")</f>
        <v/>
      </c>
      <c r="J2657" s="83" t="str">
        <f>IF(H2657="RPPS",VLOOKUP(A2657,' Legislação Benef - GESCON'!$B$4:$I$2159,3,FALSE),"")</f>
        <v/>
      </c>
      <c r="K2657" s="83" t="str">
        <f>IF(H2657="RPPS",VLOOKUP(A2657,' Legislação Benef - GESCON'!$B$4:$I$2159,6,FALSE),"")</f>
        <v/>
      </c>
      <c r="L2657" s="83" t="str">
        <f>IF(H2657="RPPS",IFERROR(IF(VLOOKUP(A2657,'Suspensão de repasses - GESCON'!$D$3:$J$1048576,7,FALSE)="Validada","SIM","NÃO"),"NÃO"),"")</f>
        <v/>
      </c>
    </row>
    <row r="2658" spans="1:12" s="19" customFormat="1" ht="15" customHeight="1" x14ac:dyDescent="0.25">
      <c r="A2658" s="88" t="s">
        <v>8025</v>
      </c>
      <c r="B2658" s="40" t="s">
        <v>3812</v>
      </c>
      <c r="C2658" s="82" t="s">
        <v>10958</v>
      </c>
      <c r="D2658" s="82">
        <v>568</v>
      </c>
      <c r="E2658" s="82">
        <v>112</v>
      </c>
      <c r="F2658" s="82">
        <v>13</v>
      </c>
      <c r="G2658" s="82">
        <v>693</v>
      </c>
      <c r="H2658" s="40" t="s">
        <v>2</v>
      </c>
      <c r="I2658" s="83" t="str">
        <f>IFERROR(VLOOKUP(A2658,'Alíquotas - CADPREV'!$B$2152:$N$4324,8,FALSE),"")</f>
        <v>NÃO</v>
      </c>
      <c r="J2658" s="83" t="str">
        <f>IF(H2658="RPPS",VLOOKUP(A2658,' Legislação Benef - GESCON'!$B$4:$I$2159,3,FALSE),"")</f>
        <v>NÃO</v>
      </c>
      <c r="K2658" s="83" t="str">
        <f>IF(H2658="RPPS",VLOOKUP(A2658,' Legislação Benef - GESCON'!$B$4:$I$2159,6,FALSE),"")</f>
        <v>SIM</v>
      </c>
      <c r="L2658" s="83" t="str">
        <f>IF(H2658="RPPS",IFERROR(IF(VLOOKUP(A2658,'Suspensão de repasses - GESCON'!$D$3:$J$1048576,7,FALSE)="Validada","SIM","NÃO"),"NÃO"),"")</f>
        <v>NÃO</v>
      </c>
    </row>
    <row r="2659" spans="1:12" s="19" customFormat="1" ht="15" customHeight="1" x14ac:dyDescent="0.25">
      <c r="A2659" s="88" t="s">
        <v>8026</v>
      </c>
      <c r="B2659" s="40" t="s">
        <v>4626</v>
      </c>
      <c r="C2659" s="82" t="s">
        <v>10958</v>
      </c>
      <c r="D2659" s="82">
        <v>282</v>
      </c>
      <c r="E2659" s="82">
        <v>47</v>
      </c>
      <c r="F2659" s="82">
        <v>23</v>
      </c>
      <c r="G2659" s="82">
        <v>352</v>
      </c>
      <c r="H2659" s="40" t="s">
        <v>2</v>
      </c>
      <c r="I2659" s="83" t="str">
        <f>IFERROR(VLOOKUP(A2659,'Alíquotas - CADPREV'!$B$2152:$N$4324,8,FALSE),"")</f>
        <v>NÃO</v>
      </c>
      <c r="J2659" s="83" t="str">
        <f>IF(H2659="RPPS",VLOOKUP(A2659,' Legislação Benef - GESCON'!$B$4:$I$2159,3,FALSE),"")</f>
        <v>NÃO</v>
      </c>
      <c r="K2659" s="83" t="str">
        <f>IF(H2659="RPPS",VLOOKUP(A2659,' Legislação Benef - GESCON'!$B$4:$I$2159,6,FALSE),"")</f>
        <v>NÃO</v>
      </c>
      <c r="L2659" s="83" t="str">
        <f>IF(H2659="RPPS",IFERROR(IF(VLOOKUP(A2659,'Suspensão de repasses - GESCON'!$D$3:$J$1048576,7,FALSE)="Validada","SIM","NÃO"),"NÃO"),"")</f>
        <v>NÃO</v>
      </c>
    </row>
    <row r="2660" spans="1:12" s="19" customFormat="1" ht="15" customHeight="1" x14ac:dyDescent="0.25">
      <c r="A2660" s="88" t="s">
        <v>8027</v>
      </c>
      <c r="B2660" s="40" t="s">
        <v>4626</v>
      </c>
      <c r="C2660" s="82" t="s">
        <v>10958</v>
      </c>
      <c r="D2660" s="82">
        <v>178</v>
      </c>
      <c r="E2660" s="82">
        <v>24</v>
      </c>
      <c r="F2660" s="82">
        <v>11</v>
      </c>
      <c r="G2660" s="82">
        <v>213</v>
      </c>
      <c r="H2660" s="40" t="s">
        <v>2</v>
      </c>
      <c r="I2660" s="83" t="str">
        <f>IFERROR(VLOOKUP(A2660,'Alíquotas - CADPREV'!$B$2152:$N$4324,8,FALSE),"")</f>
        <v>NÃO</v>
      </c>
      <c r="J2660" s="83" t="str">
        <f>IF(H2660="RPPS",VLOOKUP(A2660,' Legislação Benef - GESCON'!$B$4:$I$2159,3,FALSE),"")</f>
        <v>NÃO</v>
      </c>
      <c r="K2660" s="83" t="str">
        <f>IF(H2660="RPPS",VLOOKUP(A2660,' Legislação Benef - GESCON'!$B$4:$I$2159,6,FALSE),"")</f>
        <v>NÃO</v>
      </c>
      <c r="L2660" s="83" t="str">
        <f>IF(H2660="RPPS",IFERROR(IF(VLOOKUP(A2660,'Suspensão de repasses - GESCON'!$D$3:$J$1048576,7,FALSE)="Validada","SIM","NÃO"),"NÃO"),"")</f>
        <v>NÃO</v>
      </c>
    </row>
    <row r="2661" spans="1:12" s="19" customFormat="1" ht="15" hidden="1" customHeight="1" x14ac:dyDescent="0.25">
      <c r="A2661" s="88" t="s">
        <v>8028</v>
      </c>
      <c r="B2661" s="40" t="s">
        <v>1142</v>
      </c>
      <c r="C2661" s="82" t="s">
        <v>10959</v>
      </c>
      <c r="D2661" s="82"/>
      <c r="E2661" s="82"/>
      <c r="F2661" s="82"/>
      <c r="G2661" s="82"/>
      <c r="H2661" s="40" t="s">
        <v>4</v>
      </c>
      <c r="I2661" s="83" t="str">
        <f>IFERROR(VLOOKUP(A2661,'Alíquotas - CADPREV'!$B$2152:$N$4324,8,FALSE),"")</f>
        <v/>
      </c>
      <c r="J2661" s="83" t="str">
        <f>IF(H2661="RPPS",VLOOKUP(A2661,' Legislação Benef - GESCON'!$B$4:$I$2159,3,FALSE),"")</f>
        <v/>
      </c>
      <c r="K2661" s="83" t="str">
        <f>IF(H2661="RPPS",VLOOKUP(A2661,' Legislação Benef - GESCON'!$B$4:$I$2159,6,FALSE),"")</f>
        <v/>
      </c>
      <c r="L2661" s="83" t="str">
        <f>IF(H2661="RPPS",IFERROR(IF(VLOOKUP(A2661,'Suspensão de repasses - GESCON'!$D$3:$J$1048576,7,FALSE)="Validada","SIM","NÃO"),"NÃO"),"")</f>
        <v/>
      </c>
    </row>
    <row r="2662" spans="1:12" s="19" customFormat="1" ht="15" hidden="1" customHeight="1" x14ac:dyDescent="0.25">
      <c r="A2662" s="88" t="s">
        <v>8029</v>
      </c>
      <c r="B2662" s="40" t="s">
        <v>2554</v>
      </c>
      <c r="C2662" s="82" t="s">
        <v>10959</v>
      </c>
      <c r="D2662" s="82"/>
      <c r="E2662" s="82"/>
      <c r="F2662" s="82"/>
      <c r="G2662" s="82"/>
      <c r="H2662" s="40" t="s">
        <v>4</v>
      </c>
      <c r="I2662" s="83" t="str">
        <f>IFERROR(VLOOKUP(A2662,'Alíquotas - CADPREV'!$B$2152:$N$4324,8,FALSE),"")</f>
        <v/>
      </c>
      <c r="J2662" s="83" t="str">
        <f>IF(H2662="RPPS",VLOOKUP(A2662,' Legislação Benef - GESCON'!$B$4:$I$2159,3,FALSE),"")</f>
        <v/>
      </c>
      <c r="K2662" s="83" t="str">
        <f>IF(H2662="RPPS",VLOOKUP(A2662,' Legislação Benef - GESCON'!$B$4:$I$2159,6,FALSE),"")</f>
        <v/>
      </c>
      <c r="L2662" s="83" t="str">
        <f>IF(H2662="RPPS",IFERROR(IF(VLOOKUP(A2662,'Suspensão de repasses - GESCON'!$D$3:$J$1048576,7,FALSE)="Validada","SIM","NÃO"),"NÃO"),"")</f>
        <v/>
      </c>
    </row>
    <row r="2663" spans="1:12" s="19" customFormat="1" ht="15" customHeight="1" x14ac:dyDescent="0.25">
      <c r="A2663" s="88" t="s">
        <v>8030</v>
      </c>
      <c r="B2663" s="40" t="s">
        <v>29</v>
      </c>
      <c r="C2663" s="82" t="s">
        <v>10958</v>
      </c>
      <c r="D2663" s="82"/>
      <c r="E2663" s="82"/>
      <c r="F2663" s="82"/>
      <c r="G2663" s="82"/>
      <c r="H2663" s="40" t="s">
        <v>2</v>
      </c>
      <c r="I2663" s="83" t="str">
        <f>IFERROR(VLOOKUP(A2663,'Alíquotas - CADPREV'!$B$2152:$N$4324,8,FALSE),"")</f>
        <v>SIM</v>
      </c>
      <c r="J2663" s="83" t="str">
        <f>IF(H2663="RPPS",VLOOKUP(A2663,' Legislação Benef - GESCON'!$B$4:$I$2159,3,FALSE),"")</f>
        <v>NÃO</v>
      </c>
      <c r="K2663" s="83" t="str">
        <f>IF(H2663="RPPS",VLOOKUP(A2663,' Legislação Benef - GESCON'!$B$4:$I$2159,6,FALSE),"")</f>
        <v>SIM</v>
      </c>
      <c r="L2663" s="83" t="str">
        <f>IF(H2663="RPPS",IFERROR(IF(VLOOKUP(A2663,'Suspensão de repasses - GESCON'!$D$3:$J$1048576,7,FALSE)="Validada","SIM","NÃO"),"NÃO"),"")</f>
        <v>NÃO</v>
      </c>
    </row>
    <row r="2664" spans="1:12" s="19" customFormat="1" ht="15" hidden="1" customHeight="1" x14ac:dyDescent="0.25">
      <c r="A2664" s="88" t="s">
        <v>8031</v>
      </c>
      <c r="B2664" s="40" t="s">
        <v>3601</v>
      </c>
      <c r="C2664" s="82" t="s">
        <v>10959</v>
      </c>
      <c r="D2664" s="82"/>
      <c r="E2664" s="82"/>
      <c r="F2664" s="82"/>
      <c r="G2664" s="82"/>
      <c r="H2664" s="40" t="s">
        <v>4</v>
      </c>
      <c r="I2664" s="83" t="str">
        <f>IFERROR(VLOOKUP(A2664,'Alíquotas - CADPREV'!$B$2152:$N$4324,8,FALSE),"")</f>
        <v/>
      </c>
      <c r="J2664" s="83" t="str">
        <f>IF(H2664="RPPS",VLOOKUP(A2664,' Legislação Benef - GESCON'!$B$4:$I$2159,3,FALSE),"")</f>
        <v/>
      </c>
      <c r="K2664" s="83" t="str">
        <f>IF(H2664="RPPS",VLOOKUP(A2664,' Legislação Benef - GESCON'!$B$4:$I$2159,6,FALSE),"")</f>
        <v/>
      </c>
      <c r="L2664" s="83" t="str">
        <f>IF(H2664="RPPS",IFERROR(IF(VLOOKUP(A2664,'Suspensão de repasses - GESCON'!$D$3:$J$1048576,7,FALSE)="Validada","SIM","NÃO"),"NÃO"),"")</f>
        <v/>
      </c>
    </row>
    <row r="2665" spans="1:12" s="19" customFormat="1" ht="15" customHeight="1" x14ac:dyDescent="0.25">
      <c r="A2665" s="88" t="s">
        <v>8032</v>
      </c>
      <c r="B2665" s="40" t="s">
        <v>4626</v>
      </c>
      <c r="C2665" s="82" t="s">
        <v>10958</v>
      </c>
      <c r="D2665" s="82">
        <v>7579</v>
      </c>
      <c r="E2665" s="82">
        <v>1921</v>
      </c>
      <c r="F2665" s="82">
        <v>395</v>
      </c>
      <c r="G2665" s="82">
        <v>9895</v>
      </c>
      <c r="H2665" s="40" t="s">
        <v>2</v>
      </c>
      <c r="I2665" s="83" t="str">
        <f>IFERROR(VLOOKUP(A2665,'Alíquotas - CADPREV'!$B$2152:$N$4324,8,FALSE),"")</f>
        <v>NÃO</v>
      </c>
      <c r="J2665" s="83" t="str">
        <f>IF(H2665="RPPS",VLOOKUP(A2665,' Legislação Benef - GESCON'!$B$4:$I$2159,3,FALSE),"")</f>
        <v>NÃO</v>
      </c>
      <c r="K2665" s="83" t="str">
        <f>IF(H2665="RPPS",VLOOKUP(A2665,' Legislação Benef - GESCON'!$B$4:$I$2159,6,FALSE),"")</f>
        <v>SIM</v>
      </c>
      <c r="L2665" s="83" t="str">
        <f>IF(H2665="RPPS",IFERROR(IF(VLOOKUP(A2665,'Suspensão de repasses - GESCON'!$D$3:$J$1048576,7,FALSE)="Validada","SIM","NÃO"),"NÃO"),"")</f>
        <v>SIM</v>
      </c>
    </row>
    <row r="2666" spans="1:12" s="19" customFormat="1" ht="15" hidden="1" customHeight="1" x14ac:dyDescent="0.25">
      <c r="A2666" s="88" t="s">
        <v>8033</v>
      </c>
      <c r="B2666" s="40" t="s">
        <v>3143</v>
      </c>
      <c r="C2666" s="82" t="s">
        <v>10959</v>
      </c>
      <c r="D2666" s="82"/>
      <c r="E2666" s="82"/>
      <c r="F2666" s="82"/>
      <c r="G2666" s="82"/>
      <c r="H2666" s="40" t="s">
        <v>4</v>
      </c>
      <c r="I2666" s="83" t="str">
        <f>IFERROR(VLOOKUP(A2666,'Alíquotas - CADPREV'!$B$2152:$N$4324,8,FALSE),"")</f>
        <v/>
      </c>
      <c r="J2666" s="83" t="str">
        <f>IF(H2666="RPPS",VLOOKUP(A2666,' Legislação Benef - GESCON'!$B$4:$I$2159,3,FALSE),"")</f>
        <v/>
      </c>
      <c r="K2666" s="83" t="str">
        <f>IF(H2666="RPPS",VLOOKUP(A2666,' Legislação Benef - GESCON'!$B$4:$I$2159,6,FALSE),"")</f>
        <v/>
      </c>
      <c r="L2666" s="83" t="str">
        <f>IF(H2666="RPPS",IFERROR(IF(VLOOKUP(A2666,'Suspensão de repasses - GESCON'!$D$3:$J$1048576,7,FALSE)="Validada","SIM","NÃO"),"NÃO"),"")</f>
        <v/>
      </c>
    </row>
    <row r="2667" spans="1:12" s="19" customFormat="1" ht="15" customHeight="1" x14ac:dyDescent="0.25">
      <c r="A2667" s="88" t="s">
        <v>8034</v>
      </c>
      <c r="B2667" s="40" t="s">
        <v>29</v>
      </c>
      <c r="C2667" s="82" t="s">
        <v>10958</v>
      </c>
      <c r="D2667" s="82">
        <v>713</v>
      </c>
      <c r="E2667" s="82">
        <v>1</v>
      </c>
      <c r="F2667" s="82">
        <v>0</v>
      </c>
      <c r="G2667" s="82">
        <v>714</v>
      </c>
      <c r="H2667" s="40" t="s">
        <v>2</v>
      </c>
      <c r="I2667" s="83" t="str">
        <f>IFERROR(VLOOKUP(A2667,'Alíquotas - CADPREV'!$B$2152:$N$4324,8,FALSE),"")</f>
        <v>NÃO</v>
      </c>
      <c r="J2667" s="83" t="str">
        <f>IF(H2667="RPPS",VLOOKUP(A2667,' Legislação Benef - GESCON'!$B$4:$I$2159,3,FALSE),"")</f>
        <v>NÃO</v>
      </c>
      <c r="K2667" s="83" t="str">
        <f>IF(H2667="RPPS",VLOOKUP(A2667,' Legislação Benef - GESCON'!$B$4:$I$2159,6,FALSE),"")</f>
        <v>NÃO</v>
      </c>
      <c r="L2667" s="83" t="str">
        <f>IF(H2667="RPPS",IFERROR(IF(VLOOKUP(A2667,'Suspensão de repasses - GESCON'!$D$3:$J$1048576,7,FALSE)="Validada","SIM","NÃO"),"NÃO"),"")</f>
        <v>NÃO</v>
      </c>
    </row>
    <row r="2668" spans="1:12" s="19" customFormat="1" ht="15" hidden="1" customHeight="1" x14ac:dyDescent="0.25">
      <c r="A2668" s="88" t="s">
        <v>8035</v>
      </c>
      <c r="B2668" s="40" t="s">
        <v>4626</v>
      </c>
      <c r="C2668" s="82" t="s">
        <v>10959</v>
      </c>
      <c r="D2668" s="82"/>
      <c r="E2668" s="82"/>
      <c r="F2668" s="82"/>
      <c r="G2668" s="82"/>
      <c r="H2668" s="40" t="s">
        <v>4</v>
      </c>
      <c r="I2668" s="83" t="str">
        <f>IFERROR(VLOOKUP(A2668,'Alíquotas - CADPREV'!$B$2152:$N$4324,8,FALSE),"")</f>
        <v/>
      </c>
      <c r="J2668" s="83" t="str">
        <f>IF(H2668="RPPS",VLOOKUP(A2668,' Legislação Benef - GESCON'!$B$4:$I$2159,3,FALSE),"")</f>
        <v/>
      </c>
      <c r="K2668" s="83" t="str">
        <f>IF(H2668="RPPS",VLOOKUP(A2668,' Legislação Benef - GESCON'!$B$4:$I$2159,6,FALSE),"")</f>
        <v/>
      </c>
      <c r="L2668" s="83" t="str">
        <f>IF(H2668="RPPS",IFERROR(IF(VLOOKUP(A2668,'Suspensão de repasses - GESCON'!$D$3:$J$1048576,7,FALSE)="Validada","SIM","NÃO"),"NÃO"),"")</f>
        <v/>
      </c>
    </row>
    <row r="2669" spans="1:12" s="19" customFormat="1" ht="15" customHeight="1" x14ac:dyDescent="0.25">
      <c r="A2669" s="88" t="s">
        <v>8036</v>
      </c>
      <c r="B2669" s="40" t="s">
        <v>2758</v>
      </c>
      <c r="C2669" s="82" t="s">
        <v>10958</v>
      </c>
      <c r="D2669" s="82">
        <v>387</v>
      </c>
      <c r="E2669" s="82">
        <v>144</v>
      </c>
      <c r="F2669" s="82">
        <v>32</v>
      </c>
      <c r="G2669" s="82">
        <v>563</v>
      </c>
      <c r="H2669" s="40" t="s">
        <v>2</v>
      </c>
      <c r="I2669" s="83" t="str">
        <f>IFERROR(VLOOKUP(A2669,'Alíquotas - CADPREV'!$B$2152:$N$4324,8,FALSE),"")</f>
        <v>NÃO</v>
      </c>
      <c r="J2669" s="83" t="str">
        <f>IF(H2669="RPPS",VLOOKUP(A2669,' Legislação Benef - GESCON'!$B$4:$I$2159,3,FALSE),"")</f>
        <v>NÃO</v>
      </c>
      <c r="K2669" s="83" t="str">
        <f>IF(H2669="RPPS",VLOOKUP(A2669,' Legislação Benef - GESCON'!$B$4:$I$2159,6,FALSE),"")</f>
        <v>NÃO</v>
      </c>
      <c r="L2669" s="83" t="str">
        <f>IF(H2669="RPPS",IFERROR(IF(VLOOKUP(A2669,'Suspensão de repasses - GESCON'!$D$3:$J$1048576,7,FALSE)="Validada","SIM","NÃO"),"NÃO"),"")</f>
        <v>NÃO</v>
      </c>
    </row>
    <row r="2670" spans="1:12" s="19" customFormat="1" ht="15" hidden="1" customHeight="1" x14ac:dyDescent="0.25">
      <c r="A2670" s="88" t="s">
        <v>8037</v>
      </c>
      <c r="B2670" s="40" t="s">
        <v>4289</v>
      </c>
      <c r="C2670" s="82" t="s">
        <v>10959</v>
      </c>
      <c r="D2670" s="82"/>
      <c r="E2670" s="82"/>
      <c r="F2670" s="82"/>
      <c r="G2670" s="82"/>
      <c r="H2670" s="40" t="s">
        <v>4</v>
      </c>
      <c r="I2670" s="83" t="str">
        <f>IFERROR(VLOOKUP(A2670,'Alíquotas - CADPREV'!$B$2152:$N$4324,8,FALSE),"")</f>
        <v/>
      </c>
      <c r="J2670" s="83" t="str">
        <f>IF(H2670="RPPS",VLOOKUP(A2670,' Legislação Benef - GESCON'!$B$4:$I$2159,3,FALSE),"")</f>
        <v/>
      </c>
      <c r="K2670" s="83" t="str">
        <f>IF(H2670="RPPS",VLOOKUP(A2670,' Legislação Benef - GESCON'!$B$4:$I$2159,6,FALSE),"")</f>
        <v/>
      </c>
      <c r="L2670" s="83" t="str">
        <f>IF(H2670="RPPS",IFERROR(IF(VLOOKUP(A2670,'Suspensão de repasses - GESCON'!$D$3:$J$1048576,7,FALSE)="Validada","SIM","NÃO"),"NÃO"),"")</f>
        <v/>
      </c>
    </row>
    <row r="2671" spans="1:12" s="19" customFormat="1" ht="15" hidden="1" customHeight="1" x14ac:dyDescent="0.25">
      <c r="A2671" s="88" t="s">
        <v>8038</v>
      </c>
      <c r="B2671" s="40" t="s">
        <v>4626</v>
      </c>
      <c r="C2671" s="82" t="s">
        <v>10959</v>
      </c>
      <c r="D2671" s="82"/>
      <c r="E2671" s="82"/>
      <c r="F2671" s="82"/>
      <c r="G2671" s="82"/>
      <c r="H2671" s="40" t="s">
        <v>4</v>
      </c>
      <c r="I2671" s="83" t="str">
        <f>IFERROR(VLOOKUP(A2671,'Alíquotas - CADPREV'!$B$2152:$N$4324,8,FALSE),"")</f>
        <v/>
      </c>
      <c r="J2671" s="83" t="str">
        <f>IF(H2671="RPPS",VLOOKUP(A2671,' Legislação Benef - GESCON'!$B$4:$I$2159,3,FALSE),"")</f>
        <v/>
      </c>
      <c r="K2671" s="83" t="str">
        <f>IF(H2671="RPPS",VLOOKUP(A2671,' Legislação Benef - GESCON'!$B$4:$I$2159,6,FALSE),"")</f>
        <v/>
      </c>
      <c r="L2671" s="83" t="str">
        <f>IF(H2671="RPPS",IFERROR(IF(VLOOKUP(A2671,'Suspensão de repasses - GESCON'!$D$3:$J$1048576,7,FALSE)="Validada","SIM","NÃO"),"NÃO"),"")</f>
        <v/>
      </c>
    </row>
    <row r="2672" spans="1:12" s="19" customFormat="1" ht="15" hidden="1" customHeight="1" x14ac:dyDescent="0.25">
      <c r="A2672" s="88" t="s">
        <v>8039</v>
      </c>
      <c r="B2672" s="40" t="s">
        <v>4626</v>
      </c>
      <c r="C2672" s="82" t="s">
        <v>10959</v>
      </c>
      <c r="D2672" s="82"/>
      <c r="E2672" s="82"/>
      <c r="F2672" s="82"/>
      <c r="G2672" s="82"/>
      <c r="H2672" s="40" t="s">
        <v>4</v>
      </c>
      <c r="I2672" s="83" t="str">
        <f>IFERROR(VLOOKUP(A2672,'Alíquotas - CADPREV'!$B$2152:$N$4324,8,FALSE),"")</f>
        <v/>
      </c>
      <c r="J2672" s="83" t="str">
        <f>IF(H2672="RPPS",VLOOKUP(A2672,' Legislação Benef - GESCON'!$B$4:$I$2159,3,FALSE),"")</f>
        <v/>
      </c>
      <c r="K2672" s="83" t="str">
        <f>IF(H2672="RPPS",VLOOKUP(A2672,' Legislação Benef - GESCON'!$B$4:$I$2159,6,FALSE),"")</f>
        <v/>
      </c>
      <c r="L2672" s="83" t="str">
        <f>IF(H2672="RPPS",IFERROR(IF(VLOOKUP(A2672,'Suspensão de repasses - GESCON'!$D$3:$J$1048576,7,FALSE)="Validada","SIM","NÃO"),"NÃO"),"")</f>
        <v/>
      </c>
    </row>
    <row r="2673" spans="1:12" s="19" customFormat="1" ht="15" hidden="1" customHeight="1" x14ac:dyDescent="0.25">
      <c r="A2673" s="88" t="s">
        <v>8040</v>
      </c>
      <c r="B2673" s="40" t="s">
        <v>3143</v>
      </c>
      <c r="C2673" s="82" t="s">
        <v>10959</v>
      </c>
      <c r="D2673" s="82"/>
      <c r="E2673" s="82"/>
      <c r="F2673" s="82"/>
      <c r="G2673" s="82"/>
      <c r="H2673" s="40" t="s">
        <v>4</v>
      </c>
      <c r="I2673" s="83" t="str">
        <f>IFERROR(VLOOKUP(A2673,'Alíquotas - CADPREV'!$B$2152:$N$4324,8,FALSE),"")</f>
        <v/>
      </c>
      <c r="J2673" s="83" t="str">
        <f>IF(H2673="RPPS",VLOOKUP(A2673,' Legislação Benef - GESCON'!$B$4:$I$2159,3,FALSE),"")</f>
        <v/>
      </c>
      <c r="K2673" s="83" t="str">
        <f>IF(H2673="RPPS",VLOOKUP(A2673,' Legislação Benef - GESCON'!$B$4:$I$2159,6,FALSE),"")</f>
        <v/>
      </c>
      <c r="L2673" s="83" t="str">
        <f>IF(H2673="RPPS",IFERROR(IF(VLOOKUP(A2673,'Suspensão de repasses - GESCON'!$D$3:$J$1048576,7,FALSE)="Validada","SIM","NÃO"),"NÃO"),"")</f>
        <v/>
      </c>
    </row>
    <row r="2674" spans="1:12" s="19" customFormat="1" ht="15" customHeight="1" x14ac:dyDescent="0.25">
      <c r="A2674" s="88" t="s">
        <v>8041</v>
      </c>
      <c r="B2674" s="40" t="s">
        <v>2758</v>
      </c>
      <c r="C2674" s="82" t="s">
        <v>10958</v>
      </c>
      <c r="D2674" s="82">
        <v>264</v>
      </c>
      <c r="E2674" s="82">
        <v>126</v>
      </c>
      <c r="F2674" s="82">
        <v>42</v>
      </c>
      <c r="G2674" s="82">
        <v>432</v>
      </c>
      <c r="H2674" s="40" t="s">
        <v>2</v>
      </c>
      <c r="I2674" s="83" t="str">
        <f>IFERROR(VLOOKUP(A2674,'Alíquotas - CADPREV'!$B$2152:$N$4324,8,FALSE),"")</f>
        <v>NÃO</v>
      </c>
      <c r="J2674" s="83" t="str">
        <f>IF(H2674="RPPS",VLOOKUP(A2674,' Legislação Benef - GESCON'!$B$4:$I$2159,3,FALSE),"")</f>
        <v>NÃO</v>
      </c>
      <c r="K2674" s="83" t="str">
        <f>IF(H2674="RPPS",VLOOKUP(A2674,' Legislação Benef - GESCON'!$B$4:$I$2159,6,FALSE),"")</f>
        <v>NÃO</v>
      </c>
      <c r="L2674" s="83" t="str">
        <f>IF(H2674="RPPS",IFERROR(IF(VLOOKUP(A2674,'Suspensão de repasses - GESCON'!$D$3:$J$1048576,7,FALSE)="Validada","SIM","NÃO"),"NÃO"),"")</f>
        <v>NÃO</v>
      </c>
    </row>
    <row r="2675" spans="1:12" s="19" customFormat="1" ht="15" customHeight="1" x14ac:dyDescent="0.25">
      <c r="A2675" s="88" t="s">
        <v>8042</v>
      </c>
      <c r="B2675" s="40" t="s">
        <v>2926</v>
      </c>
      <c r="C2675" s="82" t="s">
        <v>10958</v>
      </c>
      <c r="D2675" s="82">
        <v>139</v>
      </c>
      <c r="E2675" s="82">
        <v>22</v>
      </c>
      <c r="F2675" s="82">
        <v>2</v>
      </c>
      <c r="G2675" s="82">
        <v>163</v>
      </c>
      <c r="H2675" s="40" t="s">
        <v>2</v>
      </c>
      <c r="I2675" s="83" t="str">
        <f>IFERROR(VLOOKUP(A2675,'Alíquotas - CADPREV'!$B$2152:$N$4324,8,FALSE),"")</f>
        <v>SIM</v>
      </c>
      <c r="J2675" s="83" t="str">
        <f>IF(H2675="RPPS",VLOOKUP(A2675,' Legislação Benef - GESCON'!$B$4:$I$2159,3,FALSE),"")</f>
        <v>NÃO</v>
      </c>
      <c r="K2675" s="83" t="str">
        <f>IF(H2675="RPPS",VLOOKUP(A2675,' Legislação Benef - GESCON'!$B$4:$I$2159,6,FALSE),"")</f>
        <v>SIM</v>
      </c>
      <c r="L2675" s="83" t="str">
        <f>IF(H2675="RPPS",IFERROR(IF(VLOOKUP(A2675,'Suspensão de repasses - GESCON'!$D$3:$J$1048576,7,FALSE)="Validada","SIM","NÃO"),"NÃO"),"")</f>
        <v>NÃO</v>
      </c>
    </row>
    <row r="2676" spans="1:12" s="19" customFormat="1" ht="15" hidden="1" customHeight="1" x14ac:dyDescent="0.25">
      <c r="A2676" s="88" t="s">
        <v>8043</v>
      </c>
      <c r="B2676" s="40" t="s">
        <v>2554</v>
      </c>
      <c r="C2676" s="82" t="s">
        <v>10959</v>
      </c>
      <c r="D2676" s="82"/>
      <c r="E2676" s="82"/>
      <c r="F2676" s="82"/>
      <c r="G2676" s="82"/>
      <c r="H2676" s="40" t="s">
        <v>4</v>
      </c>
      <c r="I2676" s="83" t="str">
        <f>IFERROR(VLOOKUP(A2676,'Alíquotas - CADPREV'!$B$2152:$N$4324,8,FALSE),"")</f>
        <v/>
      </c>
      <c r="J2676" s="83" t="str">
        <f>IF(H2676="RPPS",VLOOKUP(A2676,' Legislação Benef - GESCON'!$B$4:$I$2159,3,FALSE),"")</f>
        <v/>
      </c>
      <c r="K2676" s="83" t="str">
        <f>IF(H2676="RPPS",VLOOKUP(A2676,' Legislação Benef - GESCON'!$B$4:$I$2159,6,FALSE),"")</f>
        <v/>
      </c>
      <c r="L2676" s="83" t="str">
        <f>IF(H2676="RPPS",IFERROR(IF(VLOOKUP(A2676,'Suspensão de repasses - GESCON'!$D$3:$J$1048576,7,FALSE)="Validada","SIM","NÃO"),"NÃO"),"")</f>
        <v/>
      </c>
    </row>
    <row r="2677" spans="1:12" s="19" customFormat="1" ht="15" customHeight="1" x14ac:dyDescent="0.25">
      <c r="A2677" s="88" t="s">
        <v>8044</v>
      </c>
      <c r="B2677" s="40" t="s">
        <v>2554</v>
      </c>
      <c r="C2677" s="82" t="s">
        <v>10958</v>
      </c>
      <c r="D2677" s="82">
        <v>345</v>
      </c>
      <c r="E2677" s="82">
        <v>60</v>
      </c>
      <c r="F2677" s="82">
        <v>7</v>
      </c>
      <c r="G2677" s="82">
        <v>412</v>
      </c>
      <c r="H2677" s="40" t="s">
        <v>2</v>
      </c>
      <c r="I2677" s="83" t="str">
        <f>IFERROR(VLOOKUP(A2677,'Alíquotas - CADPREV'!$B$2152:$N$4324,8,FALSE),"")</f>
        <v>NÃO</v>
      </c>
      <c r="J2677" s="83" t="str">
        <f>IF(H2677="RPPS",VLOOKUP(A2677,' Legislação Benef - GESCON'!$B$4:$I$2159,3,FALSE),"")</f>
        <v>NÃO</v>
      </c>
      <c r="K2677" s="83" t="str">
        <f>IF(H2677="RPPS",VLOOKUP(A2677,' Legislação Benef - GESCON'!$B$4:$I$2159,6,FALSE),"")</f>
        <v>NÃO</v>
      </c>
      <c r="L2677" s="83" t="str">
        <f>IF(H2677="RPPS",IFERROR(IF(VLOOKUP(A2677,'Suspensão de repasses - GESCON'!$D$3:$J$1048576,7,FALSE)="Validada","SIM","NÃO"),"NÃO"),"")</f>
        <v>NÃO</v>
      </c>
    </row>
    <row r="2678" spans="1:12" s="19" customFormat="1" ht="15" hidden="1" customHeight="1" x14ac:dyDescent="0.25">
      <c r="A2678" s="88" t="s">
        <v>8045</v>
      </c>
      <c r="B2678" s="40" t="s">
        <v>133</v>
      </c>
      <c r="C2678" s="82" t="s">
        <v>10959</v>
      </c>
      <c r="D2678" s="82"/>
      <c r="E2678" s="82"/>
      <c r="F2678" s="82"/>
      <c r="G2678" s="82"/>
      <c r="H2678" s="40" t="s">
        <v>4</v>
      </c>
      <c r="I2678" s="83" t="str">
        <f>IFERROR(VLOOKUP(A2678,'Alíquotas - CADPREV'!$B$2152:$N$4324,8,FALSE),"")</f>
        <v/>
      </c>
      <c r="J2678" s="83" t="str">
        <f>IF(H2678="RPPS",VLOOKUP(A2678,' Legislação Benef - GESCON'!$B$4:$I$2159,3,FALSE),"")</f>
        <v/>
      </c>
      <c r="K2678" s="83" t="str">
        <f>IF(H2678="RPPS",VLOOKUP(A2678,' Legislação Benef - GESCON'!$B$4:$I$2159,6,FALSE),"")</f>
        <v/>
      </c>
      <c r="L2678" s="83" t="str">
        <f>IF(H2678="RPPS",IFERROR(IF(VLOOKUP(A2678,'Suspensão de repasses - GESCON'!$D$3:$J$1048576,7,FALSE)="Validada","SIM","NÃO"),"NÃO"),"")</f>
        <v/>
      </c>
    </row>
    <row r="2679" spans="1:12" s="19" customFormat="1" ht="15" customHeight="1" x14ac:dyDescent="0.25">
      <c r="A2679" s="88" t="s">
        <v>8046</v>
      </c>
      <c r="B2679" s="40" t="s">
        <v>1356</v>
      </c>
      <c r="C2679" s="82" t="s">
        <v>10958</v>
      </c>
      <c r="D2679" s="82">
        <v>266</v>
      </c>
      <c r="E2679" s="82">
        <v>58</v>
      </c>
      <c r="F2679" s="82">
        <v>9</v>
      </c>
      <c r="G2679" s="82">
        <v>333</v>
      </c>
      <c r="H2679" s="40" t="s">
        <v>2</v>
      </c>
      <c r="I2679" s="83" t="str">
        <f>IFERROR(VLOOKUP(A2679,'Alíquotas - CADPREV'!$B$2152:$N$4324,8,FALSE),"")</f>
        <v>NÃO</v>
      </c>
      <c r="J2679" s="83" t="str">
        <f>IF(H2679="RPPS",VLOOKUP(A2679,' Legislação Benef - GESCON'!$B$4:$I$2159,3,FALSE),"")</f>
        <v>NÃO</v>
      </c>
      <c r="K2679" s="83" t="str">
        <f>IF(H2679="RPPS",VLOOKUP(A2679,' Legislação Benef - GESCON'!$B$4:$I$2159,6,FALSE),"")</f>
        <v>NÃO</v>
      </c>
      <c r="L2679" s="83" t="str">
        <f>IF(H2679="RPPS",IFERROR(IF(VLOOKUP(A2679,'Suspensão de repasses - GESCON'!$D$3:$J$1048576,7,FALSE)="Validada","SIM","NÃO"),"NÃO"),"")</f>
        <v>NÃO</v>
      </c>
    </row>
    <row r="2680" spans="1:12" s="19" customFormat="1" ht="15" customHeight="1" x14ac:dyDescent="0.25">
      <c r="A2680" s="88" t="s">
        <v>8047</v>
      </c>
      <c r="B2680" s="40" t="s">
        <v>2274</v>
      </c>
      <c r="C2680" s="82" t="s">
        <v>10958</v>
      </c>
      <c r="D2680" s="82">
        <v>255</v>
      </c>
      <c r="E2680" s="82">
        <v>17</v>
      </c>
      <c r="F2680" s="82">
        <v>5</v>
      </c>
      <c r="G2680" s="82">
        <v>277</v>
      </c>
      <c r="H2680" s="40" t="s">
        <v>2</v>
      </c>
      <c r="I2680" s="83" t="str">
        <f>IFERROR(VLOOKUP(A2680,'Alíquotas - CADPREV'!$B$2152:$N$4324,8,FALSE),"")</f>
        <v>SIM</v>
      </c>
      <c r="J2680" s="83" t="str">
        <f>IF(H2680="RPPS",VLOOKUP(A2680,' Legislação Benef - GESCON'!$B$4:$I$2159,3,FALSE),"")</f>
        <v>NÃO</v>
      </c>
      <c r="K2680" s="83" t="str">
        <f>IF(H2680="RPPS",VLOOKUP(A2680,' Legislação Benef - GESCON'!$B$4:$I$2159,6,FALSE),"")</f>
        <v>NÃO</v>
      </c>
      <c r="L2680" s="83" t="str">
        <f>IF(H2680="RPPS",IFERROR(IF(VLOOKUP(A2680,'Suspensão de repasses - GESCON'!$D$3:$J$1048576,7,FALSE)="Validada","SIM","NÃO"),"NÃO"),"")</f>
        <v>NÃO</v>
      </c>
    </row>
    <row r="2681" spans="1:12" s="19" customFormat="1" ht="15" hidden="1" customHeight="1" x14ac:dyDescent="0.25">
      <c r="A2681" s="88" t="s">
        <v>8048</v>
      </c>
      <c r="B2681" s="40" t="s">
        <v>2413</v>
      </c>
      <c r="C2681" s="82" t="s">
        <v>10959</v>
      </c>
      <c r="D2681" s="82"/>
      <c r="E2681" s="82"/>
      <c r="F2681" s="82"/>
      <c r="G2681" s="82"/>
      <c r="H2681" s="40" t="s">
        <v>4</v>
      </c>
      <c r="I2681" s="83" t="str">
        <f>IFERROR(VLOOKUP(A2681,'Alíquotas - CADPREV'!$B$2152:$N$4324,8,FALSE),"")</f>
        <v/>
      </c>
      <c r="J2681" s="83" t="str">
        <f>IF(H2681="RPPS",VLOOKUP(A2681,' Legislação Benef - GESCON'!$B$4:$I$2159,3,FALSE),"")</f>
        <v/>
      </c>
      <c r="K2681" s="83" t="str">
        <f>IF(H2681="RPPS",VLOOKUP(A2681,' Legislação Benef - GESCON'!$B$4:$I$2159,6,FALSE),"")</f>
        <v/>
      </c>
      <c r="L2681" s="83" t="str">
        <f>IF(H2681="RPPS",IFERROR(IF(VLOOKUP(A2681,'Suspensão de repasses - GESCON'!$D$3:$J$1048576,7,FALSE)="Validada","SIM","NÃO"),"NÃO"),"")</f>
        <v/>
      </c>
    </row>
    <row r="2682" spans="1:12" s="19" customFormat="1" ht="15" hidden="1" customHeight="1" x14ac:dyDescent="0.25">
      <c r="A2682" s="88" t="s">
        <v>8049</v>
      </c>
      <c r="B2682" s="40" t="s">
        <v>2274</v>
      </c>
      <c r="C2682" s="82" t="s">
        <v>10959</v>
      </c>
      <c r="D2682" s="82"/>
      <c r="E2682" s="82"/>
      <c r="F2682" s="82"/>
      <c r="G2682" s="82"/>
      <c r="H2682" s="40" t="s">
        <v>4</v>
      </c>
      <c r="I2682" s="83" t="str">
        <f>IFERROR(VLOOKUP(A2682,'Alíquotas - CADPREV'!$B$2152:$N$4324,8,FALSE),"")</f>
        <v/>
      </c>
      <c r="J2682" s="83" t="str">
        <f>IF(H2682="RPPS",VLOOKUP(A2682,' Legislação Benef - GESCON'!$B$4:$I$2159,3,FALSE),"")</f>
        <v/>
      </c>
      <c r="K2682" s="83" t="str">
        <f>IF(H2682="RPPS",VLOOKUP(A2682,' Legislação Benef - GESCON'!$B$4:$I$2159,6,FALSE),"")</f>
        <v/>
      </c>
      <c r="L2682" s="83" t="str">
        <f>IF(H2682="RPPS",IFERROR(IF(VLOOKUP(A2682,'Suspensão de repasses - GESCON'!$D$3:$J$1048576,7,FALSE)="Validada","SIM","NÃO"),"NÃO"),"")</f>
        <v/>
      </c>
    </row>
    <row r="2683" spans="1:12" s="19" customFormat="1" ht="15" hidden="1" customHeight="1" x14ac:dyDescent="0.25">
      <c r="A2683" s="88" t="s">
        <v>8050</v>
      </c>
      <c r="B2683" s="40" t="s">
        <v>215</v>
      </c>
      <c r="C2683" s="82" t="s">
        <v>10959</v>
      </c>
      <c r="D2683" s="82"/>
      <c r="E2683" s="82"/>
      <c r="F2683" s="82"/>
      <c r="G2683" s="82"/>
      <c r="H2683" s="40" t="s">
        <v>4</v>
      </c>
      <c r="I2683" s="83" t="str">
        <f>IFERROR(VLOOKUP(A2683,'Alíquotas - CADPREV'!$B$2152:$N$4324,8,FALSE),"")</f>
        <v/>
      </c>
      <c r="J2683" s="83" t="str">
        <f>IF(H2683="RPPS",VLOOKUP(A2683,' Legislação Benef - GESCON'!$B$4:$I$2159,3,FALSE),"")</f>
        <v/>
      </c>
      <c r="K2683" s="83" t="str">
        <f>IF(H2683="RPPS",VLOOKUP(A2683,' Legislação Benef - GESCON'!$B$4:$I$2159,6,FALSE),"")</f>
        <v/>
      </c>
      <c r="L2683" s="83" t="str">
        <f>IF(H2683="RPPS",IFERROR(IF(VLOOKUP(A2683,'Suspensão de repasses - GESCON'!$D$3:$J$1048576,7,FALSE)="Validada","SIM","NÃO"),"NÃO"),"")</f>
        <v/>
      </c>
    </row>
    <row r="2684" spans="1:12" s="19" customFormat="1" ht="15" customHeight="1" x14ac:dyDescent="0.25">
      <c r="A2684" s="88" t="s">
        <v>8051</v>
      </c>
      <c r="B2684" s="40" t="s">
        <v>901</v>
      </c>
      <c r="C2684" s="82" t="s">
        <v>10958</v>
      </c>
      <c r="D2684" s="82">
        <v>567</v>
      </c>
      <c r="E2684" s="82">
        <v>176</v>
      </c>
      <c r="F2684" s="82">
        <v>48</v>
      </c>
      <c r="G2684" s="82">
        <v>791</v>
      </c>
      <c r="H2684" s="40" t="s">
        <v>2</v>
      </c>
      <c r="I2684" s="83" t="str">
        <f>IFERROR(VLOOKUP(A2684,'Alíquotas - CADPREV'!$B$2152:$N$4324,8,FALSE),"")</f>
        <v>NÃO</v>
      </c>
      <c r="J2684" s="83" t="str">
        <f>IF(H2684="RPPS",VLOOKUP(A2684,' Legislação Benef - GESCON'!$B$4:$I$2159,3,FALSE),"")</f>
        <v>NÃO</v>
      </c>
      <c r="K2684" s="83" t="str">
        <f>IF(H2684="RPPS",VLOOKUP(A2684,' Legislação Benef - GESCON'!$B$4:$I$2159,6,FALSE),"")</f>
        <v>NÃO</v>
      </c>
      <c r="L2684" s="83" t="str">
        <f>IF(H2684="RPPS",IFERROR(IF(VLOOKUP(A2684,'Suspensão de repasses - GESCON'!$D$3:$J$1048576,7,FALSE)="Validada","SIM","NÃO"),"NÃO"),"")</f>
        <v>NÃO</v>
      </c>
    </row>
    <row r="2685" spans="1:12" s="19" customFormat="1" ht="15" customHeight="1" x14ac:dyDescent="0.25">
      <c r="A2685" s="88" t="s">
        <v>8052</v>
      </c>
      <c r="B2685" s="40" t="s">
        <v>3143</v>
      </c>
      <c r="C2685" s="82" t="s">
        <v>10958</v>
      </c>
      <c r="D2685" s="82">
        <v>251</v>
      </c>
      <c r="E2685" s="82">
        <v>76</v>
      </c>
      <c r="F2685" s="82">
        <v>13</v>
      </c>
      <c r="G2685" s="82">
        <v>340</v>
      </c>
      <c r="H2685" s="40" t="s">
        <v>2</v>
      </c>
      <c r="I2685" s="83" t="str">
        <f>IFERROR(VLOOKUP(A2685,'Alíquotas - CADPREV'!$B$2152:$N$4324,8,FALSE),"")</f>
        <v>NÃO</v>
      </c>
      <c r="J2685" s="83" t="str">
        <f>IF(H2685="RPPS",VLOOKUP(A2685,' Legislação Benef - GESCON'!$B$4:$I$2159,3,FALSE),"")</f>
        <v>NÃO</v>
      </c>
      <c r="K2685" s="83" t="str">
        <f>IF(H2685="RPPS",VLOOKUP(A2685,' Legislação Benef - GESCON'!$B$4:$I$2159,6,FALSE),"")</f>
        <v>NÃO</v>
      </c>
      <c r="L2685" s="83" t="str">
        <f>IF(H2685="RPPS",IFERROR(IF(VLOOKUP(A2685,'Suspensão de repasses - GESCON'!$D$3:$J$1048576,7,FALSE)="Validada","SIM","NÃO"),"NÃO"),"")</f>
        <v>NÃO</v>
      </c>
    </row>
    <row r="2686" spans="1:12" s="19" customFormat="1" ht="15" hidden="1" customHeight="1" x14ac:dyDescent="0.25">
      <c r="A2686" s="88" t="s">
        <v>8053</v>
      </c>
      <c r="B2686" s="40" t="s">
        <v>215</v>
      </c>
      <c r="C2686" s="82" t="s">
        <v>10959</v>
      </c>
      <c r="D2686" s="82"/>
      <c r="E2686" s="82"/>
      <c r="F2686" s="82"/>
      <c r="G2686" s="82"/>
      <c r="H2686" s="40" t="s">
        <v>4</v>
      </c>
      <c r="I2686" s="83" t="str">
        <f>IFERROR(VLOOKUP(A2686,'Alíquotas - CADPREV'!$B$2152:$N$4324,8,FALSE),"")</f>
        <v/>
      </c>
      <c r="J2686" s="83" t="str">
        <f>IF(H2686="RPPS",VLOOKUP(A2686,' Legislação Benef - GESCON'!$B$4:$I$2159,3,FALSE),"")</f>
        <v/>
      </c>
      <c r="K2686" s="83" t="str">
        <f>IF(H2686="RPPS",VLOOKUP(A2686,' Legislação Benef - GESCON'!$B$4:$I$2159,6,FALSE),"")</f>
        <v/>
      </c>
      <c r="L2686" s="83" t="str">
        <f>IF(H2686="RPPS",IFERROR(IF(VLOOKUP(A2686,'Suspensão de repasses - GESCON'!$D$3:$J$1048576,7,FALSE)="Validada","SIM","NÃO"),"NÃO"),"")</f>
        <v/>
      </c>
    </row>
    <row r="2687" spans="1:12" s="19" customFormat="1" ht="15" hidden="1" customHeight="1" x14ac:dyDescent="0.25">
      <c r="A2687" s="88" t="s">
        <v>8054</v>
      </c>
      <c r="B2687" s="40" t="s">
        <v>215</v>
      </c>
      <c r="C2687" s="82" t="s">
        <v>10959</v>
      </c>
      <c r="D2687" s="82"/>
      <c r="E2687" s="82"/>
      <c r="F2687" s="82"/>
      <c r="G2687" s="82"/>
      <c r="H2687" s="40" t="s">
        <v>4</v>
      </c>
      <c r="I2687" s="83" t="str">
        <f>IFERROR(VLOOKUP(A2687,'Alíquotas - CADPREV'!$B$2152:$N$4324,8,FALSE),"")</f>
        <v/>
      </c>
      <c r="J2687" s="83" t="str">
        <f>IF(H2687="RPPS",VLOOKUP(A2687,' Legislação Benef - GESCON'!$B$4:$I$2159,3,FALSE),"")</f>
        <v/>
      </c>
      <c r="K2687" s="83" t="str">
        <f>IF(H2687="RPPS",VLOOKUP(A2687,' Legislação Benef - GESCON'!$B$4:$I$2159,6,FALSE),"")</f>
        <v/>
      </c>
      <c r="L2687" s="83" t="str">
        <f>IF(H2687="RPPS",IFERROR(IF(VLOOKUP(A2687,'Suspensão de repasses - GESCON'!$D$3:$J$1048576,7,FALSE)="Validada","SIM","NÃO"),"NÃO"),"")</f>
        <v/>
      </c>
    </row>
    <row r="2688" spans="1:12" s="19" customFormat="1" ht="15" hidden="1" customHeight="1" x14ac:dyDescent="0.25">
      <c r="A2688" s="88" t="s">
        <v>8055</v>
      </c>
      <c r="B2688" s="40" t="s">
        <v>133</v>
      </c>
      <c r="C2688" s="82" t="s">
        <v>10959</v>
      </c>
      <c r="D2688" s="82"/>
      <c r="E2688" s="82"/>
      <c r="F2688" s="82"/>
      <c r="G2688" s="82"/>
      <c r="H2688" s="40" t="s">
        <v>4</v>
      </c>
      <c r="I2688" s="83" t="str">
        <f>IFERROR(VLOOKUP(A2688,'Alíquotas - CADPREV'!$B$2152:$N$4324,8,FALSE),"")</f>
        <v/>
      </c>
      <c r="J2688" s="83" t="str">
        <f>IF(H2688="RPPS",VLOOKUP(A2688,' Legislação Benef - GESCON'!$B$4:$I$2159,3,FALSE),"")</f>
        <v/>
      </c>
      <c r="K2688" s="83" t="str">
        <f>IF(H2688="RPPS",VLOOKUP(A2688,' Legislação Benef - GESCON'!$B$4:$I$2159,6,FALSE),"")</f>
        <v/>
      </c>
      <c r="L2688" s="83" t="str">
        <f>IF(H2688="RPPS",IFERROR(IF(VLOOKUP(A2688,'Suspensão de repasses - GESCON'!$D$3:$J$1048576,7,FALSE)="Validada","SIM","NÃO"),"NÃO"),"")</f>
        <v/>
      </c>
    </row>
    <row r="2689" spans="1:12" s="19" customFormat="1" ht="15" hidden="1" customHeight="1" x14ac:dyDescent="0.25">
      <c r="A2689" s="88" t="s">
        <v>8056</v>
      </c>
      <c r="B2689" s="40" t="s">
        <v>2197</v>
      </c>
      <c r="C2689" s="82" t="s">
        <v>10959</v>
      </c>
      <c r="D2689" s="82"/>
      <c r="E2689" s="82"/>
      <c r="F2689" s="82"/>
      <c r="G2689" s="82"/>
      <c r="H2689" s="40" t="s">
        <v>4</v>
      </c>
      <c r="I2689" s="83" t="str">
        <f>IFERROR(VLOOKUP(A2689,'Alíquotas - CADPREV'!$B$2152:$N$4324,8,FALSE),"")</f>
        <v/>
      </c>
      <c r="J2689" s="83" t="str">
        <f>IF(H2689="RPPS",VLOOKUP(A2689,' Legislação Benef - GESCON'!$B$4:$I$2159,3,FALSE),"")</f>
        <v/>
      </c>
      <c r="K2689" s="83" t="str">
        <f>IF(H2689="RPPS",VLOOKUP(A2689,' Legislação Benef - GESCON'!$B$4:$I$2159,6,FALSE),"")</f>
        <v/>
      </c>
      <c r="L2689" s="83" t="str">
        <f>IF(H2689="RPPS",IFERROR(IF(VLOOKUP(A2689,'Suspensão de repasses - GESCON'!$D$3:$J$1048576,7,FALSE)="Validada","SIM","NÃO"),"NÃO"),"")</f>
        <v/>
      </c>
    </row>
    <row r="2690" spans="1:12" s="19" customFormat="1" ht="15" hidden="1" customHeight="1" x14ac:dyDescent="0.25">
      <c r="A2690" s="88" t="s">
        <v>8057</v>
      </c>
      <c r="B2690" s="40" t="s">
        <v>1356</v>
      </c>
      <c r="C2690" s="82" t="s">
        <v>10959</v>
      </c>
      <c r="D2690" s="82"/>
      <c r="E2690" s="82"/>
      <c r="F2690" s="82"/>
      <c r="G2690" s="82"/>
      <c r="H2690" s="40" t="s">
        <v>4</v>
      </c>
      <c r="I2690" s="83" t="str">
        <f>IFERROR(VLOOKUP(A2690,'Alíquotas - CADPREV'!$B$2152:$N$4324,8,FALSE),"")</f>
        <v/>
      </c>
      <c r="J2690" s="83" t="str">
        <f>IF(H2690="RPPS",VLOOKUP(A2690,' Legislação Benef - GESCON'!$B$4:$I$2159,3,FALSE),"")</f>
        <v/>
      </c>
      <c r="K2690" s="83" t="str">
        <f>IF(H2690="RPPS",VLOOKUP(A2690,' Legislação Benef - GESCON'!$B$4:$I$2159,6,FALSE),"")</f>
        <v/>
      </c>
      <c r="L2690" s="83" t="str">
        <f>IF(H2690="RPPS",IFERROR(IF(VLOOKUP(A2690,'Suspensão de repasses - GESCON'!$D$3:$J$1048576,7,FALSE)="Validada","SIM","NÃO"),"NÃO"),"")</f>
        <v/>
      </c>
    </row>
    <row r="2691" spans="1:12" s="19" customFormat="1" ht="15" hidden="1" customHeight="1" x14ac:dyDescent="0.25">
      <c r="A2691" s="88" t="s">
        <v>8058</v>
      </c>
      <c r="B2691" s="40" t="s">
        <v>3143</v>
      </c>
      <c r="C2691" s="82" t="s">
        <v>10959</v>
      </c>
      <c r="D2691" s="82"/>
      <c r="E2691" s="82"/>
      <c r="F2691" s="82"/>
      <c r="G2691" s="82"/>
      <c r="H2691" s="40" t="s">
        <v>4</v>
      </c>
      <c r="I2691" s="83" t="str">
        <f>IFERROR(VLOOKUP(A2691,'Alíquotas - CADPREV'!$B$2152:$N$4324,8,FALSE),"")</f>
        <v/>
      </c>
      <c r="J2691" s="83" t="str">
        <f>IF(H2691="RPPS",VLOOKUP(A2691,' Legislação Benef - GESCON'!$B$4:$I$2159,3,FALSE),"")</f>
        <v/>
      </c>
      <c r="K2691" s="83" t="str">
        <f>IF(H2691="RPPS",VLOOKUP(A2691,' Legislação Benef - GESCON'!$B$4:$I$2159,6,FALSE),"")</f>
        <v/>
      </c>
      <c r="L2691" s="83" t="str">
        <f>IF(H2691="RPPS",IFERROR(IF(VLOOKUP(A2691,'Suspensão de repasses - GESCON'!$D$3:$J$1048576,7,FALSE)="Validada","SIM","NÃO"),"NÃO"),"")</f>
        <v/>
      </c>
    </row>
    <row r="2692" spans="1:12" s="19" customFormat="1" ht="15" customHeight="1" x14ac:dyDescent="0.25">
      <c r="A2692" s="88" t="s">
        <v>8059</v>
      </c>
      <c r="B2692" s="40" t="s">
        <v>133</v>
      </c>
      <c r="C2692" s="82" t="s">
        <v>10958</v>
      </c>
      <c r="D2692" s="82"/>
      <c r="E2692" s="82"/>
      <c r="F2692" s="82"/>
      <c r="G2692" s="82"/>
      <c r="H2692" s="40" t="s">
        <v>2</v>
      </c>
      <c r="I2692" s="83" t="str">
        <f>IFERROR(VLOOKUP(A2692,'Alíquotas - CADPREV'!$B$2152:$N$4324,8,FALSE),"")</f>
        <v>NÃO</v>
      </c>
      <c r="J2692" s="83" t="str">
        <f>IF(H2692="RPPS",VLOOKUP(A2692,' Legislação Benef - GESCON'!$B$4:$I$2159,3,FALSE),"")</f>
        <v>NÃO</v>
      </c>
      <c r="K2692" s="83" t="str">
        <f>IF(H2692="RPPS",VLOOKUP(A2692,' Legislação Benef - GESCON'!$B$4:$I$2159,6,FALSE),"")</f>
        <v>NÃO</v>
      </c>
      <c r="L2692" s="83" t="str">
        <f>IF(H2692="RPPS",IFERROR(IF(VLOOKUP(A2692,'Suspensão de repasses - GESCON'!$D$3:$J$1048576,7,FALSE)="Validada","SIM","NÃO"),"NÃO"),"")</f>
        <v>NÃO</v>
      </c>
    </row>
    <row r="2693" spans="1:12" s="19" customFormat="1" ht="15" hidden="1" customHeight="1" x14ac:dyDescent="0.25">
      <c r="A2693" s="88" t="s">
        <v>8060</v>
      </c>
      <c r="B2693" s="40" t="s">
        <v>4289</v>
      </c>
      <c r="C2693" s="82" t="s">
        <v>10959</v>
      </c>
      <c r="D2693" s="82"/>
      <c r="E2693" s="82"/>
      <c r="F2693" s="82"/>
      <c r="G2693" s="82"/>
      <c r="H2693" s="40" t="s">
        <v>4</v>
      </c>
      <c r="I2693" s="83" t="str">
        <f>IFERROR(VLOOKUP(A2693,'Alíquotas - CADPREV'!$B$2152:$N$4324,8,FALSE),"")</f>
        <v/>
      </c>
      <c r="J2693" s="83" t="str">
        <f>IF(H2693="RPPS",VLOOKUP(A2693,' Legislação Benef - GESCON'!$B$4:$I$2159,3,FALSE),"")</f>
        <v/>
      </c>
      <c r="K2693" s="83" t="str">
        <f>IF(H2693="RPPS",VLOOKUP(A2693,' Legislação Benef - GESCON'!$B$4:$I$2159,6,FALSE),"")</f>
        <v/>
      </c>
      <c r="L2693" s="83" t="str">
        <f>IF(H2693="RPPS",IFERROR(IF(VLOOKUP(A2693,'Suspensão de repasses - GESCON'!$D$3:$J$1048576,7,FALSE)="Validada","SIM","NÃO"),"NÃO"),"")</f>
        <v/>
      </c>
    </row>
    <row r="2694" spans="1:12" s="19" customFormat="1" ht="15" hidden="1" customHeight="1" x14ac:dyDescent="0.25">
      <c r="A2694" s="88" t="s">
        <v>8061</v>
      </c>
      <c r="B2694" s="40" t="s">
        <v>1356</v>
      </c>
      <c r="C2694" s="82" t="s">
        <v>10959</v>
      </c>
      <c r="D2694" s="82"/>
      <c r="E2694" s="82"/>
      <c r="F2694" s="82"/>
      <c r="G2694" s="82"/>
      <c r="H2694" s="40" t="s">
        <v>4</v>
      </c>
      <c r="I2694" s="83" t="str">
        <f>IFERROR(VLOOKUP(A2694,'Alíquotas - CADPREV'!$B$2152:$N$4324,8,FALSE),"")</f>
        <v/>
      </c>
      <c r="J2694" s="83" t="str">
        <f>IF(H2694="RPPS",VLOOKUP(A2694,' Legislação Benef - GESCON'!$B$4:$I$2159,3,FALSE),"")</f>
        <v/>
      </c>
      <c r="K2694" s="83" t="str">
        <f>IF(H2694="RPPS",VLOOKUP(A2694,' Legislação Benef - GESCON'!$B$4:$I$2159,6,FALSE),"")</f>
        <v/>
      </c>
      <c r="L2694" s="83" t="str">
        <f>IF(H2694="RPPS",IFERROR(IF(VLOOKUP(A2694,'Suspensão de repasses - GESCON'!$D$3:$J$1048576,7,FALSE)="Validada","SIM","NÃO"),"NÃO"),"")</f>
        <v/>
      </c>
    </row>
    <row r="2695" spans="1:12" s="19" customFormat="1" ht="15" customHeight="1" x14ac:dyDescent="0.25">
      <c r="A2695" s="88" t="s">
        <v>8062</v>
      </c>
      <c r="B2695" s="40" t="s">
        <v>2197</v>
      </c>
      <c r="C2695" s="82" t="s">
        <v>10958</v>
      </c>
      <c r="D2695" s="82">
        <v>822</v>
      </c>
      <c r="E2695" s="82">
        <v>14</v>
      </c>
      <c r="F2695" s="82">
        <v>0</v>
      </c>
      <c r="G2695" s="82">
        <v>836</v>
      </c>
      <c r="H2695" s="40" t="s">
        <v>2</v>
      </c>
      <c r="I2695" s="83" t="str">
        <f>IFERROR(VLOOKUP(A2695,'Alíquotas - CADPREV'!$B$2152:$N$4324,8,FALSE),"")</f>
        <v>NÃO</v>
      </c>
      <c r="J2695" s="83" t="str">
        <f>IF(H2695="RPPS",VLOOKUP(A2695,' Legislação Benef - GESCON'!$B$4:$I$2159,3,FALSE),"")</f>
        <v>NÃO</v>
      </c>
      <c r="K2695" s="83" t="str">
        <f>IF(H2695="RPPS",VLOOKUP(A2695,' Legislação Benef - GESCON'!$B$4:$I$2159,6,FALSE),"")</f>
        <v>NÃO</v>
      </c>
      <c r="L2695" s="83" t="str">
        <f>IF(H2695="RPPS",IFERROR(IF(VLOOKUP(A2695,'Suspensão de repasses - GESCON'!$D$3:$J$1048576,7,FALSE)="Validada","SIM","NÃO"),"NÃO"),"")</f>
        <v>NÃO</v>
      </c>
    </row>
    <row r="2696" spans="1:12" s="19" customFormat="1" ht="15" hidden="1" customHeight="1" x14ac:dyDescent="0.25">
      <c r="A2696" s="88" t="s">
        <v>8063</v>
      </c>
      <c r="B2696" s="40" t="s">
        <v>215</v>
      </c>
      <c r="C2696" s="82" t="s">
        <v>10959</v>
      </c>
      <c r="D2696" s="82"/>
      <c r="E2696" s="82"/>
      <c r="F2696" s="82"/>
      <c r="G2696" s="82"/>
      <c r="H2696" s="40" t="s">
        <v>4</v>
      </c>
      <c r="I2696" s="83" t="str">
        <f>IFERROR(VLOOKUP(A2696,'Alíquotas - CADPREV'!$B$2152:$N$4324,8,FALSE),"")</f>
        <v/>
      </c>
      <c r="J2696" s="83" t="str">
        <f>IF(H2696="RPPS",VLOOKUP(A2696,' Legislação Benef - GESCON'!$B$4:$I$2159,3,FALSE),"")</f>
        <v/>
      </c>
      <c r="K2696" s="83" t="str">
        <f>IF(H2696="RPPS",VLOOKUP(A2696,' Legislação Benef - GESCON'!$B$4:$I$2159,6,FALSE),"")</f>
        <v/>
      </c>
      <c r="L2696" s="83" t="str">
        <f>IF(H2696="RPPS",IFERROR(IF(VLOOKUP(A2696,'Suspensão de repasses - GESCON'!$D$3:$J$1048576,7,FALSE)="Validada","SIM","NÃO"),"NÃO"),"")</f>
        <v/>
      </c>
    </row>
    <row r="2697" spans="1:12" s="19" customFormat="1" ht="15" hidden="1" customHeight="1" x14ac:dyDescent="0.25">
      <c r="A2697" s="88" t="s">
        <v>8064</v>
      </c>
      <c r="B2697" s="40" t="s">
        <v>1356</v>
      </c>
      <c r="C2697" s="82" t="s">
        <v>10959</v>
      </c>
      <c r="D2697" s="82"/>
      <c r="E2697" s="82"/>
      <c r="F2697" s="82"/>
      <c r="G2697" s="82"/>
      <c r="H2697" s="40" t="s">
        <v>4</v>
      </c>
      <c r="I2697" s="83" t="str">
        <f>IFERROR(VLOOKUP(A2697,'Alíquotas - CADPREV'!$B$2152:$N$4324,8,FALSE),"")</f>
        <v/>
      </c>
      <c r="J2697" s="83" t="str">
        <f>IF(H2697="RPPS",VLOOKUP(A2697,' Legislação Benef - GESCON'!$B$4:$I$2159,3,FALSE),"")</f>
        <v/>
      </c>
      <c r="K2697" s="83" t="str">
        <f>IF(H2697="RPPS",VLOOKUP(A2697,' Legislação Benef - GESCON'!$B$4:$I$2159,6,FALSE),"")</f>
        <v/>
      </c>
      <c r="L2697" s="83" t="str">
        <f>IF(H2697="RPPS",IFERROR(IF(VLOOKUP(A2697,'Suspensão de repasses - GESCON'!$D$3:$J$1048576,7,FALSE)="Validada","SIM","NÃO"),"NÃO"),"")</f>
        <v/>
      </c>
    </row>
    <row r="2698" spans="1:12" s="19" customFormat="1" ht="15" hidden="1" customHeight="1" x14ac:dyDescent="0.25">
      <c r="A2698" s="88" t="s">
        <v>8065</v>
      </c>
      <c r="B2698" s="40" t="s">
        <v>4559</v>
      </c>
      <c r="C2698" s="82" t="s">
        <v>10959</v>
      </c>
      <c r="D2698" s="82"/>
      <c r="E2698" s="82"/>
      <c r="F2698" s="82"/>
      <c r="G2698" s="82"/>
      <c r="H2698" s="40" t="s">
        <v>4</v>
      </c>
      <c r="I2698" s="83" t="str">
        <f>IFERROR(VLOOKUP(A2698,'Alíquotas - CADPREV'!$B$2152:$N$4324,8,FALSE),"")</f>
        <v/>
      </c>
      <c r="J2698" s="83" t="str">
        <f>IF(H2698="RPPS",VLOOKUP(A2698,' Legislação Benef - GESCON'!$B$4:$I$2159,3,FALSE),"")</f>
        <v/>
      </c>
      <c r="K2698" s="83" t="str">
        <f>IF(H2698="RPPS",VLOOKUP(A2698,' Legislação Benef - GESCON'!$B$4:$I$2159,6,FALSE),"")</f>
        <v/>
      </c>
      <c r="L2698" s="83" t="str">
        <f>IF(H2698="RPPS",IFERROR(IF(VLOOKUP(A2698,'Suspensão de repasses - GESCON'!$D$3:$J$1048576,7,FALSE)="Validada","SIM","NÃO"),"NÃO"),"")</f>
        <v/>
      </c>
    </row>
    <row r="2699" spans="1:12" s="19" customFormat="1" ht="15" customHeight="1" x14ac:dyDescent="0.25">
      <c r="A2699" s="88" t="s">
        <v>8066</v>
      </c>
      <c r="B2699" s="40" t="s">
        <v>4289</v>
      </c>
      <c r="C2699" s="82" t="s">
        <v>10958</v>
      </c>
      <c r="D2699" s="82">
        <v>3148</v>
      </c>
      <c r="E2699" s="82">
        <v>832</v>
      </c>
      <c r="F2699" s="82">
        <v>268</v>
      </c>
      <c r="G2699" s="82">
        <v>4248</v>
      </c>
      <c r="H2699" s="40" t="s">
        <v>2</v>
      </c>
      <c r="I2699" s="83" t="str">
        <f>IFERROR(VLOOKUP(A2699,'Alíquotas - CADPREV'!$B$2152:$N$4324,8,FALSE),"")</f>
        <v>SIM</v>
      </c>
      <c r="J2699" s="83" t="str">
        <f>IF(H2699="RPPS",VLOOKUP(A2699,' Legislação Benef - GESCON'!$B$4:$I$2159,3,FALSE),"")</f>
        <v>NÃO</v>
      </c>
      <c r="K2699" s="83" t="str">
        <f>IF(H2699="RPPS",VLOOKUP(A2699,' Legislação Benef - GESCON'!$B$4:$I$2159,6,FALSE),"")</f>
        <v>NÃO</v>
      </c>
      <c r="L2699" s="83" t="str">
        <f>IF(H2699="RPPS",IFERROR(IF(VLOOKUP(A2699,'Suspensão de repasses - GESCON'!$D$3:$J$1048576,7,FALSE)="Validada","SIM","NÃO"),"NÃO"),"")</f>
        <v>NÃO</v>
      </c>
    </row>
    <row r="2700" spans="1:12" s="19" customFormat="1" ht="15" hidden="1" customHeight="1" x14ac:dyDescent="0.25">
      <c r="A2700" s="88" t="s">
        <v>8067</v>
      </c>
      <c r="B2700" s="40" t="s">
        <v>1142</v>
      </c>
      <c r="C2700" s="82" t="s">
        <v>10959</v>
      </c>
      <c r="D2700" s="82"/>
      <c r="E2700" s="82"/>
      <c r="F2700" s="82"/>
      <c r="G2700" s="82"/>
      <c r="H2700" s="40" t="s">
        <v>4</v>
      </c>
      <c r="I2700" s="83" t="str">
        <f>IFERROR(VLOOKUP(A2700,'Alíquotas - CADPREV'!$B$2152:$N$4324,8,FALSE),"")</f>
        <v/>
      </c>
      <c r="J2700" s="83" t="str">
        <f>IF(H2700="RPPS",VLOOKUP(A2700,' Legislação Benef - GESCON'!$B$4:$I$2159,3,FALSE),"")</f>
        <v/>
      </c>
      <c r="K2700" s="83" t="str">
        <f>IF(H2700="RPPS",VLOOKUP(A2700,' Legislação Benef - GESCON'!$B$4:$I$2159,6,FALSE),"")</f>
        <v/>
      </c>
      <c r="L2700" s="83" t="str">
        <f>IF(H2700="RPPS",IFERROR(IF(VLOOKUP(A2700,'Suspensão de repasses - GESCON'!$D$3:$J$1048576,7,FALSE)="Validada","SIM","NÃO"),"NÃO"),"")</f>
        <v/>
      </c>
    </row>
    <row r="2701" spans="1:12" s="19" customFormat="1" ht="15" hidden="1" customHeight="1" x14ac:dyDescent="0.25">
      <c r="A2701" s="88" t="s">
        <v>8068</v>
      </c>
      <c r="B2701" s="40" t="s">
        <v>1142</v>
      </c>
      <c r="C2701" s="82" t="s">
        <v>10959</v>
      </c>
      <c r="D2701" s="82"/>
      <c r="E2701" s="82"/>
      <c r="F2701" s="82"/>
      <c r="G2701" s="82"/>
      <c r="H2701" s="40" t="s">
        <v>4</v>
      </c>
      <c r="I2701" s="83" t="str">
        <f>IFERROR(VLOOKUP(A2701,'Alíquotas - CADPREV'!$B$2152:$N$4324,8,FALSE),"")</f>
        <v/>
      </c>
      <c r="J2701" s="83" t="str">
        <f>IF(H2701="RPPS",VLOOKUP(A2701,' Legislação Benef - GESCON'!$B$4:$I$2159,3,FALSE),"")</f>
        <v/>
      </c>
      <c r="K2701" s="83" t="str">
        <f>IF(H2701="RPPS",VLOOKUP(A2701,' Legislação Benef - GESCON'!$B$4:$I$2159,6,FALSE),"")</f>
        <v/>
      </c>
      <c r="L2701" s="83" t="str">
        <f>IF(H2701="RPPS",IFERROR(IF(VLOOKUP(A2701,'Suspensão de repasses - GESCON'!$D$3:$J$1048576,7,FALSE)="Validada","SIM","NÃO"),"NÃO"),"")</f>
        <v/>
      </c>
    </row>
    <row r="2702" spans="1:12" s="19" customFormat="1" ht="15" hidden="1" customHeight="1" x14ac:dyDescent="0.25">
      <c r="A2702" s="88" t="s">
        <v>8069</v>
      </c>
      <c r="B2702" s="40" t="s">
        <v>1142</v>
      </c>
      <c r="C2702" s="82" t="s">
        <v>10959</v>
      </c>
      <c r="D2702" s="82"/>
      <c r="E2702" s="82"/>
      <c r="F2702" s="82"/>
      <c r="G2702" s="82"/>
      <c r="H2702" s="40" t="s">
        <v>4</v>
      </c>
      <c r="I2702" s="83" t="str">
        <f>IFERROR(VLOOKUP(A2702,'Alíquotas - CADPREV'!$B$2152:$N$4324,8,FALSE),"")</f>
        <v/>
      </c>
      <c r="J2702" s="83" t="str">
        <f>IF(H2702="RPPS",VLOOKUP(A2702,' Legislação Benef - GESCON'!$B$4:$I$2159,3,FALSE),"")</f>
        <v/>
      </c>
      <c r="K2702" s="83" t="str">
        <f>IF(H2702="RPPS",VLOOKUP(A2702,' Legislação Benef - GESCON'!$B$4:$I$2159,6,FALSE),"")</f>
        <v/>
      </c>
      <c r="L2702" s="83" t="str">
        <f>IF(H2702="RPPS",IFERROR(IF(VLOOKUP(A2702,'Suspensão de repasses - GESCON'!$D$3:$J$1048576,7,FALSE)="Validada","SIM","NÃO"),"NÃO"),"")</f>
        <v/>
      </c>
    </row>
    <row r="2703" spans="1:12" s="19" customFormat="1" ht="15" hidden="1" customHeight="1" x14ac:dyDescent="0.25">
      <c r="A2703" s="88" t="s">
        <v>8070</v>
      </c>
      <c r="B2703" s="40" t="s">
        <v>1142</v>
      </c>
      <c r="C2703" s="82" t="s">
        <v>10959</v>
      </c>
      <c r="D2703" s="82"/>
      <c r="E2703" s="82"/>
      <c r="F2703" s="82"/>
      <c r="G2703" s="82"/>
      <c r="H2703" s="40" t="s">
        <v>4</v>
      </c>
      <c r="I2703" s="83" t="str">
        <f>IFERROR(VLOOKUP(A2703,'Alíquotas - CADPREV'!$B$2152:$N$4324,8,FALSE),"")</f>
        <v/>
      </c>
      <c r="J2703" s="83" t="str">
        <f>IF(H2703="RPPS",VLOOKUP(A2703,' Legislação Benef - GESCON'!$B$4:$I$2159,3,FALSE),"")</f>
        <v/>
      </c>
      <c r="K2703" s="83" t="str">
        <f>IF(H2703="RPPS",VLOOKUP(A2703,' Legislação Benef - GESCON'!$B$4:$I$2159,6,FALSE),"")</f>
        <v/>
      </c>
      <c r="L2703" s="83" t="str">
        <f>IF(H2703="RPPS",IFERROR(IF(VLOOKUP(A2703,'Suspensão de repasses - GESCON'!$D$3:$J$1048576,7,FALSE)="Validada","SIM","NÃO"),"NÃO"),"")</f>
        <v/>
      </c>
    </row>
    <row r="2704" spans="1:12" s="19" customFormat="1" ht="15" hidden="1" customHeight="1" x14ac:dyDescent="0.25">
      <c r="A2704" s="88" t="s">
        <v>8071</v>
      </c>
      <c r="B2704" s="40" t="s">
        <v>2554</v>
      </c>
      <c r="C2704" s="82" t="s">
        <v>10959</v>
      </c>
      <c r="D2704" s="82"/>
      <c r="E2704" s="82"/>
      <c r="F2704" s="82"/>
      <c r="G2704" s="82"/>
      <c r="H2704" s="40" t="s">
        <v>4</v>
      </c>
      <c r="I2704" s="83" t="str">
        <f>IFERROR(VLOOKUP(A2704,'Alíquotas - CADPREV'!$B$2152:$N$4324,8,FALSE),"")</f>
        <v/>
      </c>
      <c r="J2704" s="83" t="str">
        <f>IF(H2704="RPPS",VLOOKUP(A2704,' Legislação Benef - GESCON'!$B$4:$I$2159,3,FALSE),"")</f>
        <v/>
      </c>
      <c r="K2704" s="83" t="str">
        <f>IF(H2704="RPPS",VLOOKUP(A2704,' Legislação Benef - GESCON'!$B$4:$I$2159,6,FALSE),"")</f>
        <v/>
      </c>
      <c r="L2704" s="83" t="str">
        <f>IF(H2704="RPPS",IFERROR(IF(VLOOKUP(A2704,'Suspensão de repasses - GESCON'!$D$3:$J$1048576,7,FALSE)="Validada","SIM","NÃO"),"NÃO"),"")</f>
        <v/>
      </c>
    </row>
    <row r="2705" spans="1:12" s="19" customFormat="1" ht="15" customHeight="1" x14ac:dyDescent="0.25">
      <c r="A2705" s="88" t="s">
        <v>8072</v>
      </c>
      <c r="B2705" s="40" t="s">
        <v>2926</v>
      </c>
      <c r="C2705" s="82" t="s">
        <v>10958</v>
      </c>
      <c r="D2705" s="82">
        <v>282</v>
      </c>
      <c r="E2705" s="82">
        <v>64</v>
      </c>
      <c r="F2705" s="82">
        <v>7</v>
      </c>
      <c r="G2705" s="82">
        <v>353</v>
      </c>
      <c r="H2705" s="40" t="s">
        <v>2</v>
      </c>
      <c r="I2705" s="83" t="str">
        <f>IFERROR(VLOOKUP(A2705,'Alíquotas - CADPREV'!$B$2152:$N$4324,8,FALSE),"")</f>
        <v>NÃO</v>
      </c>
      <c r="J2705" s="83" t="str">
        <f>IF(H2705="RPPS",VLOOKUP(A2705,' Legislação Benef - GESCON'!$B$4:$I$2159,3,FALSE),"")</f>
        <v>NÃO</v>
      </c>
      <c r="K2705" s="83" t="str">
        <f>IF(H2705="RPPS",VLOOKUP(A2705,' Legislação Benef - GESCON'!$B$4:$I$2159,6,FALSE),"")</f>
        <v>NÃO</v>
      </c>
      <c r="L2705" s="83" t="str">
        <f>IF(H2705="RPPS",IFERROR(IF(VLOOKUP(A2705,'Suspensão de repasses - GESCON'!$D$3:$J$1048576,7,FALSE)="Validada","SIM","NÃO"),"NÃO"),"")</f>
        <v>NÃO</v>
      </c>
    </row>
    <row r="2706" spans="1:12" s="19" customFormat="1" ht="15" hidden="1" customHeight="1" x14ac:dyDescent="0.25">
      <c r="A2706" s="88" t="s">
        <v>8073</v>
      </c>
      <c r="B2706" s="40" t="s">
        <v>3812</v>
      </c>
      <c r="C2706" s="82" t="s">
        <v>10959</v>
      </c>
      <c r="D2706" s="82"/>
      <c r="E2706" s="82"/>
      <c r="F2706" s="82"/>
      <c r="G2706" s="82"/>
      <c r="H2706" s="40" t="s">
        <v>4</v>
      </c>
      <c r="I2706" s="83" t="str">
        <f>IFERROR(VLOOKUP(A2706,'Alíquotas - CADPREV'!$B$2152:$N$4324,8,FALSE),"")</f>
        <v/>
      </c>
      <c r="J2706" s="83" t="str">
        <f>IF(H2706="RPPS",VLOOKUP(A2706,' Legislação Benef - GESCON'!$B$4:$I$2159,3,FALSE),"")</f>
        <v/>
      </c>
      <c r="K2706" s="83" t="str">
        <f>IF(H2706="RPPS",VLOOKUP(A2706,' Legislação Benef - GESCON'!$B$4:$I$2159,6,FALSE),"")</f>
        <v/>
      </c>
      <c r="L2706" s="83" t="str">
        <f>IF(H2706="RPPS",IFERROR(IF(VLOOKUP(A2706,'Suspensão de repasses - GESCON'!$D$3:$J$1048576,7,FALSE)="Validada","SIM","NÃO"),"NÃO"),"")</f>
        <v/>
      </c>
    </row>
    <row r="2707" spans="1:12" s="19" customFormat="1" ht="15" hidden="1" customHeight="1" x14ac:dyDescent="0.25">
      <c r="A2707" s="88" t="s">
        <v>8074</v>
      </c>
      <c r="B2707" s="40" t="s">
        <v>3601</v>
      </c>
      <c r="C2707" s="82" t="s">
        <v>10959</v>
      </c>
      <c r="D2707" s="82"/>
      <c r="E2707" s="82"/>
      <c r="F2707" s="82"/>
      <c r="G2707" s="82"/>
      <c r="H2707" s="40" t="s">
        <v>4</v>
      </c>
      <c r="I2707" s="83" t="str">
        <f>IFERROR(VLOOKUP(A2707,'Alíquotas - CADPREV'!$B$2152:$N$4324,8,FALSE),"")</f>
        <v/>
      </c>
      <c r="J2707" s="83" t="str">
        <f>IF(H2707="RPPS",VLOOKUP(A2707,' Legislação Benef - GESCON'!$B$4:$I$2159,3,FALSE),"")</f>
        <v/>
      </c>
      <c r="K2707" s="83" t="str">
        <f>IF(H2707="RPPS",VLOOKUP(A2707,' Legislação Benef - GESCON'!$B$4:$I$2159,6,FALSE),"")</f>
        <v/>
      </c>
      <c r="L2707" s="83" t="str">
        <f>IF(H2707="RPPS",IFERROR(IF(VLOOKUP(A2707,'Suspensão de repasses - GESCON'!$D$3:$J$1048576,7,FALSE)="Validada","SIM","NÃO"),"NÃO"),"")</f>
        <v/>
      </c>
    </row>
    <row r="2708" spans="1:12" s="19" customFormat="1" ht="15" customHeight="1" x14ac:dyDescent="0.25">
      <c r="A2708" s="88" t="s">
        <v>8075</v>
      </c>
      <c r="B2708" s="40" t="s">
        <v>29</v>
      </c>
      <c r="C2708" s="82" t="s">
        <v>10958</v>
      </c>
      <c r="D2708" s="82">
        <v>604</v>
      </c>
      <c r="E2708" s="82">
        <v>190</v>
      </c>
      <c r="F2708" s="82">
        <v>0</v>
      </c>
      <c r="G2708" s="82">
        <v>794</v>
      </c>
      <c r="H2708" s="40" t="s">
        <v>2</v>
      </c>
      <c r="I2708" s="83" t="str">
        <f>IFERROR(VLOOKUP(A2708,'Alíquotas - CADPREV'!$B$2152:$N$4324,8,FALSE),"")</f>
        <v>NÃO</v>
      </c>
      <c r="J2708" s="83" t="str">
        <f>IF(H2708="RPPS",VLOOKUP(A2708,' Legislação Benef - GESCON'!$B$4:$I$2159,3,FALSE),"")</f>
        <v>NÃO</v>
      </c>
      <c r="K2708" s="83" t="str">
        <f>IF(H2708="RPPS",VLOOKUP(A2708,' Legislação Benef - GESCON'!$B$4:$I$2159,6,FALSE),"")</f>
        <v>NÃO</v>
      </c>
      <c r="L2708" s="83" t="str">
        <f>IF(H2708="RPPS",IFERROR(IF(VLOOKUP(A2708,'Suspensão de repasses - GESCON'!$D$3:$J$1048576,7,FALSE)="Validada","SIM","NÃO"),"NÃO"),"")</f>
        <v>NÃO</v>
      </c>
    </row>
    <row r="2709" spans="1:12" s="19" customFormat="1" ht="15" hidden="1" customHeight="1" x14ac:dyDescent="0.25">
      <c r="A2709" s="88" t="s">
        <v>8076</v>
      </c>
      <c r="B2709" s="40" t="s">
        <v>5227</v>
      </c>
      <c r="C2709" s="82" t="s">
        <v>10959</v>
      </c>
      <c r="D2709" s="82"/>
      <c r="E2709" s="82"/>
      <c r="F2709" s="82"/>
      <c r="G2709" s="82"/>
      <c r="H2709" s="40" t="s">
        <v>4</v>
      </c>
      <c r="I2709" s="83" t="str">
        <f>IFERROR(VLOOKUP(A2709,'Alíquotas - CADPREV'!$B$2152:$N$4324,8,FALSE),"")</f>
        <v/>
      </c>
      <c r="J2709" s="83" t="str">
        <f>IF(H2709="RPPS",VLOOKUP(A2709,' Legislação Benef - GESCON'!$B$4:$I$2159,3,FALSE),"")</f>
        <v/>
      </c>
      <c r="K2709" s="83" t="str">
        <f>IF(H2709="RPPS",VLOOKUP(A2709,' Legislação Benef - GESCON'!$B$4:$I$2159,6,FALSE),"")</f>
        <v/>
      </c>
      <c r="L2709" s="83" t="str">
        <f>IF(H2709="RPPS",IFERROR(IF(VLOOKUP(A2709,'Suspensão de repasses - GESCON'!$D$3:$J$1048576,7,FALSE)="Validada","SIM","NÃO"),"NÃO"),"")</f>
        <v/>
      </c>
    </row>
    <row r="2710" spans="1:12" s="19" customFormat="1" ht="15" hidden="1" customHeight="1" x14ac:dyDescent="0.25">
      <c r="A2710" s="88" t="s">
        <v>8077</v>
      </c>
      <c r="B2710" s="40" t="s">
        <v>1356</v>
      </c>
      <c r="C2710" s="82" t="s">
        <v>10959</v>
      </c>
      <c r="D2710" s="82"/>
      <c r="E2710" s="82"/>
      <c r="F2710" s="82"/>
      <c r="G2710" s="82"/>
      <c r="H2710" s="40" t="s">
        <v>4</v>
      </c>
      <c r="I2710" s="83" t="str">
        <f>IFERROR(VLOOKUP(A2710,'Alíquotas - CADPREV'!$B$2152:$N$4324,8,FALSE),"")</f>
        <v/>
      </c>
      <c r="J2710" s="83" t="str">
        <f>IF(H2710="RPPS",VLOOKUP(A2710,' Legislação Benef - GESCON'!$B$4:$I$2159,3,FALSE),"")</f>
        <v/>
      </c>
      <c r="K2710" s="83" t="str">
        <f>IF(H2710="RPPS",VLOOKUP(A2710,' Legislação Benef - GESCON'!$B$4:$I$2159,6,FALSE),"")</f>
        <v/>
      </c>
      <c r="L2710" s="83" t="str">
        <f>IF(H2710="RPPS",IFERROR(IF(VLOOKUP(A2710,'Suspensão de repasses - GESCON'!$D$3:$J$1048576,7,FALSE)="Validada","SIM","NÃO"),"NÃO"),"")</f>
        <v/>
      </c>
    </row>
    <row r="2711" spans="1:12" s="19" customFormat="1" ht="15" hidden="1" customHeight="1" x14ac:dyDescent="0.25">
      <c r="A2711" s="88" t="s">
        <v>8078</v>
      </c>
      <c r="B2711" s="40" t="s">
        <v>2554</v>
      </c>
      <c r="C2711" s="82" t="s">
        <v>10959</v>
      </c>
      <c r="D2711" s="82"/>
      <c r="E2711" s="82"/>
      <c r="F2711" s="82"/>
      <c r="G2711" s="82"/>
      <c r="H2711" s="40" t="s">
        <v>4</v>
      </c>
      <c r="I2711" s="83" t="str">
        <f>IFERROR(VLOOKUP(A2711,'Alíquotas - CADPREV'!$B$2152:$N$4324,8,FALSE),"")</f>
        <v/>
      </c>
      <c r="J2711" s="83" t="str">
        <f>IF(H2711="RPPS",VLOOKUP(A2711,' Legislação Benef - GESCON'!$B$4:$I$2159,3,FALSE),"")</f>
        <v/>
      </c>
      <c r="K2711" s="83" t="str">
        <f>IF(H2711="RPPS",VLOOKUP(A2711,' Legislação Benef - GESCON'!$B$4:$I$2159,6,FALSE),"")</f>
        <v/>
      </c>
      <c r="L2711" s="83" t="str">
        <f>IF(H2711="RPPS",IFERROR(IF(VLOOKUP(A2711,'Suspensão de repasses - GESCON'!$D$3:$J$1048576,7,FALSE)="Validada","SIM","NÃO"),"NÃO"),"")</f>
        <v/>
      </c>
    </row>
    <row r="2712" spans="1:12" s="19" customFormat="1" ht="15" hidden="1" customHeight="1" x14ac:dyDescent="0.25">
      <c r="A2712" s="88" t="s">
        <v>8079</v>
      </c>
      <c r="B2712" s="40" t="s">
        <v>3601</v>
      </c>
      <c r="C2712" s="82" t="s">
        <v>10959</v>
      </c>
      <c r="D2712" s="82"/>
      <c r="E2712" s="82"/>
      <c r="F2712" s="82"/>
      <c r="G2712" s="82"/>
      <c r="H2712" s="40" t="s">
        <v>4</v>
      </c>
      <c r="I2712" s="83" t="str">
        <f>IFERROR(VLOOKUP(A2712,'Alíquotas - CADPREV'!$B$2152:$N$4324,8,FALSE),"")</f>
        <v/>
      </c>
      <c r="J2712" s="83" t="str">
        <f>IF(H2712="RPPS",VLOOKUP(A2712,' Legislação Benef - GESCON'!$B$4:$I$2159,3,FALSE),"")</f>
        <v/>
      </c>
      <c r="K2712" s="83" t="str">
        <f>IF(H2712="RPPS",VLOOKUP(A2712,' Legislação Benef - GESCON'!$B$4:$I$2159,6,FALSE),"")</f>
        <v/>
      </c>
      <c r="L2712" s="83" t="str">
        <f>IF(H2712="RPPS",IFERROR(IF(VLOOKUP(A2712,'Suspensão de repasses - GESCON'!$D$3:$J$1048576,7,FALSE)="Validada","SIM","NÃO"),"NÃO"),"")</f>
        <v/>
      </c>
    </row>
    <row r="2713" spans="1:12" s="19" customFormat="1" ht="15" customHeight="1" x14ac:dyDescent="0.25">
      <c r="A2713" s="88" t="s">
        <v>8080</v>
      </c>
      <c r="B2713" s="40" t="s">
        <v>2926</v>
      </c>
      <c r="C2713" s="82" t="s">
        <v>10958</v>
      </c>
      <c r="D2713" s="82">
        <v>335</v>
      </c>
      <c r="E2713" s="82">
        <v>19</v>
      </c>
      <c r="F2713" s="82">
        <v>0</v>
      </c>
      <c r="G2713" s="82">
        <v>354</v>
      </c>
      <c r="H2713" s="40" t="s">
        <v>2</v>
      </c>
      <c r="I2713" s="83" t="str">
        <f>IFERROR(VLOOKUP(A2713,'Alíquotas - CADPREV'!$B$2152:$N$4324,8,FALSE),"")</f>
        <v>NÃO</v>
      </c>
      <c r="J2713" s="83" t="str">
        <f>IF(H2713="RPPS",VLOOKUP(A2713,' Legislação Benef - GESCON'!$B$4:$I$2159,3,FALSE),"")</f>
        <v>NÃO</v>
      </c>
      <c r="K2713" s="83" t="str">
        <f>IF(H2713="RPPS",VLOOKUP(A2713,' Legislação Benef - GESCON'!$B$4:$I$2159,6,FALSE),"")</f>
        <v>SIM</v>
      </c>
      <c r="L2713" s="83" t="str">
        <f>IF(H2713="RPPS",IFERROR(IF(VLOOKUP(A2713,'Suspensão de repasses - GESCON'!$D$3:$J$1048576,7,FALSE)="Validada","SIM","NÃO"),"NÃO"),"")</f>
        <v>SIM</v>
      </c>
    </row>
    <row r="2714" spans="1:12" s="19" customFormat="1" ht="15" hidden="1" customHeight="1" x14ac:dyDescent="0.25">
      <c r="A2714" s="88" t="s">
        <v>8081</v>
      </c>
      <c r="B2714" s="40" t="s">
        <v>3601</v>
      </c>
      <c r="C2714" s="82" t="s">
        <v>10959</v>
      </c>
      <c r="D2714" s="82"/>
      <c r="E2714" s="82"/>
      <c r="F2714" s="82"/>
      <c r="G2714" s="82"/>
      <c r="H2714" s="40" t="s">
        <v>4</v>
      </c>
      <c r="I2714" s="83" t="str">
        <f>IFERROR(VLOOKUP(A2714,'Alíquotas - CADPREV'!$B$2152:$N$4324,8,FALSE),"")</f>
        <v/>
      </c>
      <c r="J2714" s="83" t="str">
        <f>IF(H2714="RPPS",VLOOKUP(A2714,' Legislação Benef - GESCON'!$B$4:$I$2159,3,FALSE),"")</f>
        <v/>
      </c>
      <c r="K2714" s="83" t="str">
        <f>IF(H2714="RPPS",VLOOKUP(A2714,' Legislação Benef - GESCON'!$B$4:$I$2159,6,FALSE),"")</f>
        <v/>
      </c>
      <c r="L2714" s="83" t="str">
        <f>IF(H2714="RPPS",IFERROR(IF(VLOOKUP(A2714,'Suspensão de repasses - GESCON'!$D$3:$J$1048576,7,FALSE)="Validada","SIM","NÃO"),"NÃO"),"")</f>
        <v/>
      </c>
    </row>
    <row r="2715" spans="1:12" s="19" customFormat="1" ht="15" hidden="1" customHeight="1" x14ac:dyDescent="0.25">
      <c r="A2715" s="88" t="s">
        <v>8082</v>
      </c>
      <c r="B2715" s="40" t="s">
        <v>2926</v>
      </c>
      <c r="C2715" s="82" t="s">
        <v>10959</v>
      </c>
      <c r="D2715" s="82"/>
      <c r="E2715" s="82"/>
      <c r="F2715" s="82"/>
      <c r="G2715" s="82"/>
      <c r="H2715" s="40" t="s">
        <v>4</v>
      </c>
      <c r="I2715" s="83" t="str">
        <f>IFERROR(VLOOKUP(A2715,'Alíquotas - CADPREV'!$B$2152:$N$4324,8,FALSE),"")</f>
        <v/>
      </c>
      <c r="J2715" s="83" t="str">
        <f>IF(H2715="RPPS",VLOOKUP(A2715,' Legislação Benef - GESCON'!$B$4:$I$2159,3,FALSE),"")</f>
        <v/>
      </c>
      <c r="K2715" s="83" t="str">
        <f>IF(H2715="RPPS",VLOOKUP(A2715,' Legislação Benef - GESCON'!$B$4:$I$2159,6,FALSE),"")</f>
        <v/>
      </c>
      <c r="L2715" s="83" t="str">
        <f>IF(H2715="RPPS",IFERROR(IF(VLOOKUP(A2715,'Suspensão de repasses - GESCON'!$D$3:$J$1048576,7,FALSE)="Validada","SIM","NÃO"),"NÃO"),"")</f>
        <v/>
      </c>
    </row>
    <row r="2716" spans="1:12" s="19" customFormat="1" ht="15" customHeight="1" x14ac:dyDescent="0.25">
      <c r="A2716" s="88" t="s">
        <v>8083</v>
      </c>
      <c r="B2716" s="40" t="s">
        <v>2758</v>
      </c>
      <c r="C2716" s="82" t="s">
        <v>10958</v>
      </c>
      <c r="D2716" s="82">
        <v>424</v>
      </c>
      <c r="E2716" s="82">
        <v>105</v>
      </c>
      <c r="F2716" s="82">
        <v>30</v>
      </c>
      <c r="G2716" s="82">
        <v>559</v>
      </c>
      <c r="H2716" s="40" t="s">
        <v>2</v>
      </c>
      <c r="I2716" s="83" t="str">
        <f>IFERROR(VLOOKUP(A2716,'Alíquotas - CADPREV'!$B$2152:$N$4324,8,FALSE),"")</f>
        <v>NÃO</v>
      </c>
      <c r="J2716" s="83" t="str">
        <f>IF(H2716="RPPS",VLOOKUP(A2716,' Legislação Benef - GESCON'!$B$4:$I$2159,3,FALSE),"")</f>
        <v>NÃO</v>
      </c>
      <c r="K2716" s="83" t="str">
        <f>IF(H2716="RPPS",VLOOKUP(A2716,' Legislação Benef - GESCON'!$B$4:$I$2159,6,FALSE),"")</f>
        <v>NÃO</v>
      </c>
      <c r="L2716" s="83" t="str">
        <f>IF(H2716="RPPS",IFERROR(IF(VLOOKUP(A2716,'Suspensão de repasses - GESCON'!$D$3:$J$1048576,7,FALSE)="Validada","SIM","NÃO"),"NÃO"),"")</f>
        <v>NÃO</v>
      </c>
    </row>
    <row r="2717" spans="1:12" s="19" customFormat="1" ht="15" hidden="1" customHeight="1" x14ac:dyDescent="0.25">
      <c r="A2717" s="88" t="s">
        <v>8084</v>
      </c>
      <c r="B2717" s="40" t="s">
        <v>2758</v>
      </c>
      <c r="C2717" s="82" t="s">
        <v>10959</v>
      </c>
      <c r="D2717" s="82"/>
      <c r="E2717" s="82"/>
      <c r="F2717" s="82"/>
      <c r="G2717" s="82"/>
      <c r="H2717" s="40" t="s">
        <v>4</v>
      </c>
      <c r="I2717" s="83" t="str">
        <f>IFERROR(VLOOKUP(A2717,'Alíquotas - CADPREV'!$B$2152:$N$4324,8,FALSE),"")</f>
        <v/>
      </c>
      <c r="J2717" s="83" t="str">
        <f>IF(H2717="RPPS",VLOOKUP(A2717,' Legislação Benef - GESCON'!$B$4:$I$2159,3,FALSE),"")</f>
        <v/>
      </c>
      <c r="K2717" s="83" t="str">
        <f>IF(H2717="RPPS",VLOOKUP(A2717,' Legislação Benef - GESCON'!$B$4:$I$2159,6,FALSE),"")</f>
        <v/>
      </c>
      <c r="L2717" s="83" t="str">
        <f>IF(H2717="RPPS",IFERROR(IF(VLOOKUP(A2717,'Suspensão de repasses - GESCON'!$D$3:$J$1048576,7,FALSE)="Validada","SIM","NÃO"),"NÃO"),"")</f>
        <v/>
      </c>
    </row>
    <row r="2718" spans="1:12" s="19" customFormat="1" ht="15" hidden="1" customHeight="1" x14ac:dyDescent="0.25">
      <c r="A2718" s="88" t="s">
        <v>8085</v>
      </c>
      <c r="B2718" s="40" t="s">
        <v>1142</v>
      </c>
      <c r="C2718" s="82" t="s">
        <v>10959</v>
      </c>
      <c r="D2718" s="82"/>
      <c r="E2718" s="82"/>
      <c r="F2718" s="82"/>
      <c r="G2718" s="82"/>
      <c r="H2718" s="40" t="s">
        <v>4</v>
      </c>
      <c r="I2718" s="83" t="str">
        <f>IFERROR(VLOOKUP(A2718,'Alíquotas - CADPREV'!$B$2152:$N$4324,8,FALSE),"")</f>
        <v/>
      </c>
      <c r="J2718" s="83" t="str">
        <f>IF(H2718="RPPS",VLOOKUP(A2718,' Legislação Benef - GESCON'!$B$4:$I$2159,3,FALSE),"")</f>
        <v/>
      </c>
      <c r="K2718" s="83" t="str">
        <f>IF(H2718="RPPS",VLOOKUP(A2718,' Legislação Benef - GESCON'!$B$4:$I$2159,6,FALSE),"")</f>
        <v/>
      </c>
      <c r="L2718" s="83" t="str">
        <f>IF(H2718="RPPS",IFERROR(IF(VLOOKUP(A2718,'Suspensão de repasses - GESCON'!$D$3:$J$1048576,7,FALSE)="Validada","SIM","NÃO"),"NÃO"),"")</f>
        <v/>
      </c>
    </row>
    <row r="2719" spans="1:12" s="19" customFormat="1" ht="15" customHeight="1" x14ac:dyDescent="0.25">
      <c r="A2719" s="88" t="s">
        <v>8086</v>
      </c>
      <c r="B2719" s="40" t="s">
        <v>2758</v>
      </c>
      <c r="C2719" s="82" t="s">
        <v>10958</v>
      </c>
      <c r="D2719" s="82">
        <v>415</v>
      </c>
      <c r="E2719" s="82">
        <v>171</v>
      </c>
      <c r="F2719" s="82">
        <v>33</v>
      </c>
      <c r="G2719" s="82">
        <v>619</v>
      </c>
      <c r="H2719" s="40" t="s">
        <v>2</v>
      </c>
      <c r="I2719" s="83" t="str">
        <f>IFERROR(VLOOKUP(A2719,'Alíquotas - CADPREV'!$B$2152:$N$4324,8,FALSE),"")</f>
        <v>NÃO</v>
      </c>
      <c r="J2719" s="83" t="str">
        <f>IF(H2719="RPPS",VLOOKUP(A2719,' Legislação Benef - GESCON'!$B$4:$I$2159,3,FALSE),"")</f>
        <v>NÃO</v>
      </c>
      <c r="K2719" s="83" t="str">
        <f>IF(H2719="RPPS",VLOOKUP(A2719,' Legislação Benef - GESCON'!$B$4:$I$2159,6,FALSE),"")</f>
        <v>NÃO</v>
      </c>
      <c r="L2719" s="83" t="str">
        <f>IF(H2719="RPPS",IFERROR(IF(VLOOKUP(A2719,'Suspensão de repasses - GESCON'!$D$3:$J$1048576,7,FALSE)="Validada","SIM","NÃO"),"NÃO"),"")</f>
        <v>NÃO</v>
      </c>
    </row>
    <row r="2720" spans="1:12" s="19" customFormat="1" ht="15" hidden="1" customHeight="1" x14ac:dyDescent="0.25">
      <c r="A2720" s="88" t="s">
        <v>8087</v>
      </c>
      <c r="B2720" s="40" t="s">
        <v>2926</v>
      </c>
      <c r="C2720" s="82" t="s">
        <v>10959</v>
      </c>
      <c r="D2720" s="82"/>
      <c r="E2720" s="82"/>
      <c r="F2720" s="82"/>
      <c r="G2720" s="82"/>
      <c r="H2720" s="40" t="s">
        <v>4</v>
      </c>
      <c r="I2720" s="83" t="str">
        <f>IFERROR(VLOOKUP(A2720,'Alíquotas - CADPREV'!$B$2152:$N$4324,8,FALSE),"")</f>
        <v/>
      </c>
      <c r="J2720" s="83" t="str">
        <f>IF(H2720="RPPS",VLOOKUP(A2720,' Legislação Benef - GESCON'!$B$4:$I$2159,3,FALSE),"")</f>
        <v/>
      </c>
      <c r="K2720" s="83" t="str">
        <f>IF(H2720="RPPS",VLOOKUP(A2720,' Legislação Benef - GESCON'!$B$4:$I$2159,6,FALSE),"")</f>
        <v/>
      </c>
      <c r="L2720" s="83" t="str">
        <f>IF(H2720="RPPS",IFERROR(IF(VLOOKUP(A2720,'Suspensão de repasses - GESCON'!$D$3:$J$1048576,7,FALSE)="Validada","SIM","NÃO"),"NÃO"),"")</f>
        <v/>
      </c>
    </row>
    <row r="2721" spans="1:12" s="19" customFormat="1" ht="15" hidden="1" customHeight="1" x14ac:dyDescent="0.25">
      <c r="A2721" s="88" t="s">
        <v>8088</v>
      </c>
      <c r="B2721" s="40" t="s">
        <v>2926</v>
      </c>
      <c r="C2721" s="82" t="s">
        <v>10959</v>
      </c>
      <c r="D2721" s="82"/>
      <c r="E2721" s="82"/>
      <c r="F2721" s="82"/>
      <c r="G2721" s="82"/>
      <c r="H2721" s="40" t="s">
        <v>4</v>
      </c>
      <c r="I2721" s="83" t="str">
        <f>IFERROR(VLOOKUP(A2721,'Alíquotas - CADPREV'!$B$2152:$N$4324,8,FALSE),"")</f>
        <v/>
      </c>
      <c r="J2721" s="83" t="str">
        <f>IF(H2721="RPPS",VLOOKUP(A2721,' Legislação Benef - GESCON'!$B$4:$I$2159,3,FALSE),"")</f>
        <v/>
      </c>
      <c r="K2721" s="83" t="str">
        <f>IF(H2721="RPPS",VLOOKUP(A2721,' Legislação Benef - GESCON'!$B$4:$I$2159,6,FALSE),"")</f>
        <v/>
      </c>
      <c r="L2721" s="83" t="str">
        <f>IF(H2721="RPPS",IFERROR(IF(VLOOKUP(A2721,'Suspensão de repasses - GESCON'!$D$3:$J$1048576,7,FALSE)="Validada","SIM","NÃO"),"NÃO"),"")</f>
        <v/>
      </c>
    </row>
    <row r="2722" spans="1:12" s="19" customFormat="1" ht="15" hidden="1" customHeight="1" x14ac:dyDescent="0.25">
      <c r="A2722" s="88" t="s">
        <v>8089</v>
      </c>
      <c r="B2722" s="40" t="s">
        <v>5227</v>
      </c>
      <c r="C2722" s="82" t="s">
        <v>10959</v>
      </c>
      <c r="D2722" s="82"/>
      <c r="E2722" s="82"/>
      <c r="F2722" s="82"/>
      <c r="G2722" s="82"/>
      <c r="H2722" s="40" t="s">
        <v>4</v>
      </c>
      <c r="I2722" s="83" t="str">
        <f>IFERROR(VLOOKUP(A2722,'Alíquotas - CADPREV'!$B$2152:$N$4324,8,FALSE),"")</f>
        <v/>
      </c>
      <c r="J2722" s="83" t="str">
        <f>IF(H2722="RPPS",VLOOKUP(A2722,' Legislação Benef - GESCON'!$B$4:$I$2159,3,FALSE),"")</f>
        <v/>
      </c>
      <c r="K2722" s="83" t="str">
        <f>IF(H2722="RPPS",VLOOKUP(A2722,' Legislação Benef - GESCON'!$B$4:$I$2159,6,FALSE),"")</f>
        <v/>
      </c>
      <c r="L2722" s="83" t="str">
        <f>IF(H2722="RPPS",IFERROR(IF(VLOOKUP(A2722,'Suspensão de repasses - GESCON'!$D$3:$J$1048576,7,FALSE)="Validada","SIM","NÃO"),"NÃO"),"")</f>
        <v/>
      </c>
    </row>
    <row r="2723" spans="1:12" s="19" customFormat="1" ht="15" hidden="1" customHeight="1" x14ac:dyDescent="0.25">
      <c r="A2723" s="88" t="s">
        <v>8090</v>
      </c>
      <c r="B2723" s="40" t="s">
        <v>2758</v>
      </c>
      <c r="C2723" s="82" t="s">
        <v>10959</v>
      </c>
      <c r="D2723" s="82"/>
      <c r="E2723" s="82"/>
      <c r="F2723" s="82"/>
      <c r="G2723" s="82"/>
      <c r="H2723" s="40" t="s">
        <v>4</v>
      </c>
      <c r="I2723" s="83" t="str">
        <f>IFERROR(VLOOKUP(A2723,'Alíquotas - CADPREV'!$B$2152:$N$4324,8,FALSE),"")</f>
        <v/>
      </c>
      <c r="J2723" s="83" t="str">
        <f>IF(H2723="RPPS",VLOOKUP(A2723,' Legislação Benef - GESCON'!$B$4:$I$2159,3,FALSE),"")</f>
        <v/>
      </c>
      <c r="K2723" s="83" t="str">
        <f>IF(H2723="RPPS",VLOOKUP(A2723,' Legislação Benef - GESCON'!$B$4:$I$2159,6,FALSE),"")</f>
        <v/>
      </c>
      <c r="L2723" s="83" t="str">
        <f>IF(H2723="RPPS",IFERROR(IF(VLOOKUP(A2723,'Suspensão de repasses - GESCON'!$D$3:$J$1048576,7,FALSE)="Validada","SIM","NÃO"),"NÃO"),"")</f>
        <v/>
      </c>
    </row>
    <row r="2724" spans="1:12" s="19" customFormat="1" ht="15" hidden="1" customHeight="1" x14ac:dyDescent="0.25">
      <c r="A2724" s="88" t="s">
        <v>8091</v>
      </c>
      <c r="B2724" s="40" t="s">
        <v>1356</v>
      </c>
      <c r="C2724" s="82" t="s">
        <v>10959</v>
      </c>
      <c r="D2724" s="82"/>
      <c r="E2724" s="82"/>
      <c r="F2724" s="82"/>
      <c r="G2724" s="82"/>
      <c r="H2724" s="40" t="s">
        <v>4</v>
      </c>
      <c r="I2724" s="83" t="str">
        <f>IFERROR(VLOOKUP(A2724,'Alíquotas - CADPREV'!$B$2152:$N$4324,8,FALSE),"")</f>
        <v/>
      </c>
      <c r="J2724" s="83" t="str">
        <f>IF(H2724="RPPS",VLOOKUP(A2724,' Legislação Benef - GESCON'!$B$4:$I$2159,3,FALSE),"")</f>
        <v/>
      </c>
      <c r="K2724" s="83" t="str">
        <f>IF(H2724="RPPS",VLOOKUP(A2724,' Legislação Benef - GESCON'!$B$4:$I$2159,6,FALSE),"")</f>
        <v/>
      </c>
      <c r="L2724" s="83" t="str">
        <f>IF(H2724="RPPS",IFERROR(IF(VLOOKUP(A2724,'Suspensão de repasses - GESCON'!$D$3:$J$1048576,7,FALSE)="Validada","SIM","NÃO"),"NÃO"),"")</f>
        <v/>
      </c>
    </row>
    <row r="2725" spans="1:12" s="19" customFormat="1" ht="15" customHeight="1" x14ac:dyDescent="0.25">
      <c r="A2725" s="88" t="s">
        <v>8092</v>
      </c>
      <c r="B2725" s="40" t="s">
        <v>3812</v>
      </c>
      <c r="C2725" s="82" t="s">
        <v>10958</v>
      </c>
      <c r="D2725" s="82">
        <v>119</v>
      </c>
      <c r="E2725" s="82">
        <v>8</v>
      </c>
      <c r="F2725" s="82">
        <v>5</v>
      </c>
      <c r="G2725" s="82">
        <v>132</v>
      </c>
      <c r="H2725" s="40" t="s">
        <v>2</v>
      </c>
      <c r="I2725" s="83" t="str">
        <f>IFERROR(VLOOKUP(A2725,'Alíquotas - CADPREV'!$B$2152:$N$4324,8,FALSE),"")</f>
        <v>SIM</v>
      </c>
      <c r="J2725" s="83" t="str">
        <f>IF(H2725="RPPS",VLOOKUP(A2725,' Legislação Benef - GESCON'!$B$4:$I$2159,3,FALSE),"")</f>
        <v>NÃO</v>
      </c>
      <c r="K2725" s="83" t="str">
        <f>IF(H2725="RPPS",VLOOKUP(A2725,' Legislação Benef - GESCON'!$B$4:$I$2159,6,FALSE),"")</f>
        <v>SIM</v>
      </c>
      <c r="L2725" s="83" t="str">
        <f>IF(H2725="RPPS",IFERROR(IF(VLOOKUP(A2725,'Suspensão de repasses - GESCON'!$D$3:$J$1048576,7,FALSE)="Validada","SIM","NÃO"),"NÃO"),"")</f>
        <v>NÃO</v>
      </c>
    </row>
    <row r="2726" spans="1:12" s="19" customFormat="1" ht="15" hidden="1" customHeight="1" x14ac:dyDescent="0.25">
      <c r="A2726" s="88" t="s">
        <v>8093</v>
      </c>
      <c r="B2726" s="40" t="s">
        <v>1356</v>
      </c>
      <c r="C2726" s="82" t="s">
        <v>10959</v>
      </c>
      <c r="D2726" s="82"/>
      <c r="E2726" s="82"/>
      <c r="F2726" s="82"/>
      <c r="G2726" s="82"/>
      <c r="H2726" s="40" t="s">
        <v>4</v>
      </c>
      <c r="I2726" s="83" t="str">
        <f>IFERROR(VLOOKUP(A2726,'Alíquotas - CADPREV'!$B$2152:$N$4324,8,FALSE),"")</f>
        <v/>
      </c>
      <c r="J2726" s="83" t="str">
        <f>IF(H2726="RPPS",VLOOKUP(A2726,' Legislação Benef - GESCON'!$B$4:$I$2159,3,FALSE),"")</f>
        <v/>
      </c>
      <c r="K2726" s="83" t="str">
        <f>IF(H2726="RPPS",VLOOKUP(A2726,' Legislação Benef - GESCON'!$B$4:$I$2159,6,FALSE),"")</f>
        <v/>
      </c>
      <c r="L2726" s="83" t="str">
        <f>IF(H2726="RPPS",IFERROR(IF(VLOOKUP(A2726,'Suspensão de repasses - GESCON'!$D$3:$J$1048576,7,FALSE)="Validada","SIM","NÃO"),"NÃO"),"")</f>
        <v/>
      </c>
    </row>
    <row r="2727" spans="1:12" s="19" customFormat="1" ht="15" customHeight="1" x14ac:dyDescent="0.25">
      <c r="A2727" s="88" t="s">
        <v>8094</v>
      </c>
      <c r="B2727" s="40" t="s">
        <v>1356</v>
      </c>
      <c r="C2727" s="82" t="s">
        <v>10958</v>
      </c>
      <c r="D2727" s="82">
        <v>345</v>
      </c>
      <c r="E2727" s="82">
        <v>148</v>
      </c>
      <c r="F2727" s="82">
        <v>34</v>
      </c>
      <c r="G2727" s="82">
        <v>527</v>
      </c>
      <c r="H2727" s="40" t="s">
        <v>2</v>
      </c>
      <c r="I2727" s="83" t="str">
        <f>IFERROR(VLOOKUP(A2727,'Alíquotas - CADPREV'!$B$2152:$N$4324,8,FALSE),"")</f>
        <v>NÃO</v>
      </c>
      <c r="J2727" s="83" t="str">
        <f>IF(H2727="RPPS",VLOOKUP(A2727,' Legislação Benef - GESCON'!$B$4:$I$2159,3,FALSE),"")</f>
        <v>NÃO</v>
      </c>
      <c r="K2727" s="83" t="str">
        <f>IF(H2727="RPPS",VLOOKUP(A2727,' Legislação Benef - GESCON'!$B$4:$I$2159,6,FALSE),"")</f>
        <v>NÃO</v>
      </c>
      <c r="L2727" s="83" t="str">
        <f>IF(H2727="RPPS",IFERROR(IF(VLOOKUP(A2727,'Suspensão de repasses - GESCON'!$D$3:$J$1048576,7,FALSE)="Validada","SIM","NÃO"),"NÃO"),"")</f>
        <v>NÃO</v>
      </c>
    </row>
    <row r="2728" spans="1:12" s="19" customFormat="1" ht="15" hidden="1" customHeight="1" x14ac:dyDescent="0.25">
      <c r="A2728" s="88" t="s">
        <v>8095</v>
      </c>
      <c r="B2728" s="40" t="s">
        <v>1356</v>
      </c>
      <c r="C2728" s="82" t="s">
        <v>10959</v>
      </c>
      <c r="D2728" s="82"/>
      <c r="E2728" s="82"/>
      <c r="F2728" s="82"/>
      <c r="G2728" s="82"/>
      <c r="H2728" s="40" t="s">
        <v>4</v>
      </c>
      <c r="I2728" s="83" t="str">
        <f>IFERROR(VLOOKUP(A2728,'Alíquotas - CADPREV'!$B$2152:$N$4324,8,FALSE),"")</f>
        <v/>
      </c>
      <c r="J2728" s="83" t="str">
        <f>IF(H2728="RPPS",VLOOKUP(A2728,' Legislação Benef - GESCON'!$B$4:$I$2159,3,FALSE),"")</f>
        <v/>
      </c>
      <c r="K2728" s="83" t="str">
        <f>IF(H2728="RPPS",VLOOKUP(A2728,' Legislação Benef - GESCON'!$B$4:$I$2159,6,FALSE),"")</f>
        <v/>
      </c>
      <c r="L2728" s="83" t="str">
        <f>IF(H2728="RPPS",IFERROR(IF(VLOOKUP(A2728,'Suspensão de repasses - GESCON'!$D$3:$J$1048576,7,FALSE)="Validada","SIM","NÃO"),"NÃO"),"")</f>
        <v/>
      </c>
    </row>
    <row r="2729" spans="1:12" s="19" customFormat="1" ht="15" customHeight="1" x14ac:dyDescent="0.25">
      <c r="A2729" s="88" t="s">
        <v>8096</v>
      </c>
      <c r="B2729" s="40" t="s">
        <v>2758</v>
      </c>
      <c r="C2729" s="82" t="s">
        <v>10958</v>
      </c>
      <c r="D2729" s="82">
        <v>633</v>
      </c>
      <c r="E2729" s="82">
        <v>104</v>
      </c>
      <c r="F2729" s="82">
        <v>33</v>
      </c>
      <c r="G2729" s="82">
        <v>770</v>
      </c>
      <c r="H2729" s="40" t="s">
        <v>2</v>
      </c>
      <c r="I2729" s="83" t="str">
        <f>IFERROR(VLOOKUP(A2729,'Alíquotas - CADPREV'!$B$2152:$N$4324,8,FALSE),"")</f>
        <v>NÃO</v>
      </c>
      <c r="J2729" s="83" t="str">
        <f>IF(H2729="RPPS",VLOOKUP(A2729,' Legislação Benef - GESCON'!$B$4:$I$2159,3,FALSE),"")</f>
        <v>NÃO</v>
      </c>
      <c r="K2729" s="83" t="str">
        <f>IF(H2729="RPPS",VLOOKUP(A2729,' Legislação Benef - GESCON'!$B$4:$I$2159,6,FALSE),"")</f>
        <v>NÃO</v>
      </c>
      <c r="L2729" s="83" t="str">
        <f>IF(H2729="RPPS",IFERROR(IF(VLOOKUP(A2729,'Suspensão de repasses - GESCON'!$D$3:$J$1048576,7,FALSE)="Validada","SIM","NÃO"),"NÃO"),"")</f>
        <v>NÃO</v>
      </c>
    </row>
    <row r="2730" spans="1:12" s="19" customFormat="1" ht="15" hidden="1" customHeight="1" x14ac:dyDescent="0.25">
      <c r="A2730" s="88" t="s">
        <v>8097</v>
      </c>
      <c r="B2730" s="40" t="s">
        <v>1142</v>
      </c>
      <c r="C2730" s="82" t="s">
        <v>10959</v>
      </c>
      <c r="D2730" s="82"/>
      <c r="E2730" s="82"/>
      <c r="F2730" s="82"/>
      <c r="G2730" s="82"/>
      <c r="H2730" s="40" t="s">
        <v>4</v>
      </c>
      <c r="I2730" s="83" t="str">
        <f>IFERROR(VLOOKUP(A2730,'Alíquotas - CADPREV'!$B$2152:$N$4324,8,FALSE),"")</f>
        <v/>
      </c>
      <c r="J2730" s="83" t="str">
        <f>IF(H2730="RPPS",VLOOKUP(A2730,' Legislação Benef - GESCON'!$B$4:$I$2159,3,FALSE),"")</f>
        <v/>
      </c>
      <c r="K2730" s="83" t="str">
        <f>IF(H2730="RPPS",VLOOKUP(A2730,' Legislação Benef - GESCON'!$B$4:$I$2159,6,FALSE),"")</f>
        <v/>
      </c>
      <c r="L2730" s="83" t="str">
        <f>IF(H2730="RPPS",IFERROR(IF(VLOOKUP(A2730,'Suspensão de repasses - GESCON'!$D$3:$J$1048576,7,FALSE)="Validada","SIM","NÃO"),"NÃO"),"")</f>
        <v/>
      </c>
    </row>
    <row r="2731" spans="1:12" s="19" customFormat="1" ht="15" hidden="1" customHeight="1" x14ac:dyDescent="0.25">
      <c r="A2731" s="88" t="s">
        <v>8098</v>
      </c>
      <c r="B2731" s="40" t="s">
        <v>3601</v>
      </c>
      <c r="C2731" s="82" t="s">
        <v>10959</v>
      </c>
      <c r="D2731" s="82"/>
      <c r="E2731" s="82"/>
      <c r="F2731" s="82"/>
      <c r="G2731" s="82"/>
      <c r="H2731" s="40" t="s">
        <v>4</v>
      </c>
      <c r="I2731" s="83" t="str">
        <f>IFERROR(VLOOKUP(A2731,'Alíquotas - CADPREV'!$B$2152:$N$4324,8,FALSE),"")</f>
        <v/>
      </c>
      <c r="J2731" s="83" t="str">
        <f>IF(H2731="RPPS",VLOOKUP(A2731,' Legislação Benef - GESCON'!$B$4:$I$2159,3,FALSE),"")</f>
        <v/>
      </c>
      <c r="K2731" s="83" t="str">
        <f>IF(H2731="RPPS",VLOOKUP(A2731,' Legislação Benef - GESCON'!$B$4:$I$2159,6,FALSE),"")</f>
        <v/>
      </c>
      <c r="L2731" s="83" t="str">
        <f>IF(H2731="RPPS",IFERROR(IF(VLOOKUP(A2731,'Suspensão de repasses - GESCON'!$D$3:$J$1048576,7,FALSE)="Validada","SIM","NÃO"),"NÃO"),"")</f>
        <v/>
      </c>
    </row>
    <row r="2732" spans="1:12" s="19" customFormat="1" ht="15" hidden="1" customHeight="1" x14ac:dyDescent="0.25">
      <c r="A2732" s="88" t="s">
        <v>8099</v>
      </c>
      <c r="B2732" s="40" t="s">
        <v>215</v>
      </c>
      <c r="C2732" s="82" t="s">
        <v>10959</v>
      </c>
      <c r="D2732" s="82"/>
      <c r="E2732" s="82"/>
      <c r="F2732" s="82"/>
      <c r="G2732" s="82"/>
      <c r="H2732" s="40" t="s">
        <v>4</v>
      </c>
      <c r="I2732" s="83" t="str">
        <f>IFERROR(VLOOKUP(A2732,'Alíquotas - CADPREV'!$B$2152:$N$4324,8,FALSE),"")</f>
        <v/>
      </c>
      <c r="J2732" s="83" t="str">
        <f>IF(H2732="RPPS",VLOOKUP(A2732,' Legislação Benef - GESCON'!$B$4:$I$2159,3,FALSE),"")</f>
        <v/>
      </c>
      <c r="K2732" s="83" t="str">
        <f>IF(H2732="RPPS",VLOOKUP(A2732,' Legislação Benef - GESCON'!$B$4:$I$2159,6,FALSE),"")</f>
        <v/>
      </c>
      <c r="L2732" s="83" t="str">
        <f>IF(H2732="RPPS",IFERROR(IF(VLOOKUP(A2732,'Suspensão de repasses - GESCON'!$D$3:$J$1048576,7,FALSE)="Validada","SIM","NÃO"),"NÃO"),"")</f>
        <v/>
      </c>
    </row>
    <row r="2733" spans="1:12" s="19" customFormat="1" ht="15" hidden="1" customHeight="1" x14ac:dyDescent="0.25">
      <c r="A2733" s="88" t="s">
        <v>8100</v>
      </c>
      <c r="B2733" s="40" t="s">
        <v>3601</v>
      </c>
      <c r="C2733" s="82" t="s">
        <v>10959</v>
      </c>
      <c r="D2733" s="82"/>
      <c r="E2733" s="82"/>
      <c r="F2733" s="82"/>
      <c r="G2733" s="82"/>
      <c r="H2733" s="40" t="s">
        <v>4</v>
      </c>
      <c r="I2733" s="83" t="str">
        <f>IFERROR(VLOOKUP(A2733,'Alíquotas - CADPREV'!$B$2152:$N$4324,8,FALSE),"")</f>
        <v/>
      </c>
      <c r="J2733" s="83" t="str">
        <f>IF(H2733="RPPS",VLOOKUP(A2733,' Legislação Benef - GESCON'!$B$4:$I$2159,3,FALSE),"")</f>
        <v/>
      </c>
      <c r="K2733" s="83" t="str">
        <f>IF(H2733="RPPS",VLOOKUP(A2733,' Legislação Benef - GESCON'!$B$4:$I$2159,6,FALSE),"")</f>
        <v/>
      </c>
      <c r="L2733" s="83" t="str">
        <f>IF(H2733="RPPS",IFERROR(IF(VLOOKUP(A2733,'Suspensão de repasses - GESCON'!$D$3:$J$1048576,7,FALSE)="Validada","SIM","NÃO"),"NÃO"),"")</f>
        <v/>
      </c>
    </row>
    <row r="2734" spans="1:12" s="19" customFormat="1" ht="15" hidden="1" customHeight="1" x14ac:dyDescent="0.25">
      <c r="A2734" s="88" t="s">
        <v>8101</v>
      </c>
      <c r="B2734" s="40" t="s">
        <v>901</v>
      </c>
      <c r="C2734" s="82" t="s">
        <v>10959</v>
      </c>
      <c r="D2734" s="82"/>
      <c r="E2734" s="82"/>
      <c r="F2734" s="82"/>
      <c r="G2734" s="82"/>
      <c r="H2734" s="40" t="s">
        <v>4</v>
      </c>
      <c r="I2734" s="83" t="str">
        <f>IFERROR(VLOOKUP(A2734,'Alíquotas - CADPREV'!$B$2152:$N$4324,8,FALSE),"")</f>
        <v/>
      </c>
      <c r="J2734" s="83" t="str">
        <f>IF(H2734="RPPS",VLOOKUP(A2734,' Legislação Benef - GESCON'!$B$4:$I$2159,3,FALSE),"")</f>
        <v/>
      </c>
      <c r="K2734" s="83" t="str">
        <f>IF(H2734="RPPS",VLOOKUP(A2734,' Legislação Benef - GESCON'!$B$4:$I$2159,6,FALSE),"")</f>
        <v/>
      </c>
      <c r="L2734" s="83" t="str">
        <f>IF(H2734="RPPS",IFERROR(IF(VLOOKUP(A2734,'Suspensão de repasses - GESCON'!$D$3:$J$1048576,7,FALSE)="Validada","SIM","NÃO"),"NÃO"),"")</f>
        <v/>
      </c>
    </row>
    <row r="2735" spans="1:12" s="19" customFormat="1" ht="15" hidden="1" customHeight="1" x14ac:dyDescent="0.25">
      <c r="A2735" s="88" t="s">
        <v>8102</v>
      </c>
      <c r="B2735" s="40" t="s">
        <v>1356</v>
      </c>
      <c r="C2735" s="82" t="s">
        <v>10959</v>
      </c>
      <c r="D2735" s="82"/>
      <c r="E2735" s="82"/>
      <c r="F2735" s="82"/>
      <c r="G2735" s="82"/>
      <c r="H2735" s="40" t="s">
        <v>4</v>
      </c>
      <c r="I2735" s="83" t="str">
        <f>IFERROR(VLOOKUP(A2735,'Alíquotas - CADPREV'!$B$2152:$N$4324,8,FALSE),"")</f>
        <v/>
      </c>
      <c r="J2735" s="83" t="str">
        <f>IF(H2735="RPPS",VLOOKUP(A2735,' Legislação Benef - GESCON'!$B$4:$I$2159,3,FALSE),"")</f>
        <v/>
      </c>
      <c r="K2735" s="83" t="str">
        <f>IF(H2735="RPPS",VLOOKUP(A2735,' Legislação Benef - GESCON'!$B$4:$I$2159,6,FALSE),"")</f>
        <v/>
      </c>
      <c r="L2735" s="83" t="str">
        <f>IF(H2735="RPPS",IFERROR(IF(VLOOKUP(A2735,'Suspensão de repasses - GESCON'!$D$3:$J$1048576,7,FALSE)="Validada","SIM","NÃO"),"NÃO"),"")</f>
        <v/>
      </c>
    </row>
    <row r="2736" spans="1:12" s="19" customFormat="1" ht="15" customHeight="1" x14ac:dyDescent="0.25">
      <c r="A2736" s="88" t="s">
        <v>8103</v>
      </c>
      <c r="B2736" s="40" t="s">
        <v>2554</v>
      </c>
      <c r="C2736" s="82" t="s">
        <v>10958</v>
      </c>
      <c r="D2736" s="82">
        <v>806</v>
      </c>
      <c r="E2736" s="82">
        <v>250</v>
      </c>
      <c r="F2736" s="82">
        <v>44</v>
      </c>
      <c r="G2736" s="82">
        <v>1100</v>
      </c>
      <c r="H2736" s="40" t="s">
        <v>2</v>
      </c>
      <c r="I2736" s="83" t="str">
        <f>IFERROR(VLOOKUP(A2736,'Alíquotas - CADPREV'!$B$2152:$N$4324,8,FALSE),"")</f>
        <v>SIM</v>
      </c>
      <c r="J2736" s="83" t="str">
        <f>IF(H2736="RPPS",VLOOKUP(A2736,' Legislação Benef - GESCON'!$B$4:$I$2159,3,FALSE),"")</f>
        <v>SIM</v>
      </c>
      <c r="K2736" s="83" t="str">
        <f>IF(H2736="RPPS",VLOOKUP(A2736,' Legislação Benef - GESCON'!$B$4:$I$2159,6,FALSE),"")</f>
        <v>NÃO</v>
      </c>
      <c r="L2736" s="83" t="str">
        <f>IF(H2736="RPPS",IFERROR(IF(VLOOKUP(A2736,'Suspensão de repasses - GESCON'!$D$3:$J$1048576,7,FALSE)="Validada","SIM","NÃO"),"NÃO"),"")</f>
        <v>NÃO</v>
      </c>
    </row>
    <row r="2737" spans="1:12" s="19" customFormat="1" ht="15" customHeight="1" x14ac:dyDescent="0.25">
      <c r="A2737" s="88" t="s">
        <v>8104</v>
      </c>
      <c r="B2737" s="40" t="s">
        <v>3812</v>
      </c>
      <c r="C2737" s="82" t="s">
        <v>10958</v>
      </c>
      <c r="D2737" s="82">
        <v>524</v>
      </c>
      <c r="E2737" s="82">
        <v>186</v>
      </c>
      <c r="F2737" s="82">
        <v>55</v>
      </c>
      <c r="G2737" s="82">
        <v>765</v>
      </c>
      <c r="H2737" s="40" t="s">
        <v>2</v>
      </c>
      <c r="I2737" s="83" t="str">
        <f>IFERROR(VLOOKUP(A2737,'Alíquotas - CADPREV'!$B$2152:$N$4324,8,FALSE),"")</f>
        <v>SIM</v>
      </c>
      <c r="J2737" s="83" t="str">
        <f>IF(H2737="RPPS",VLOOKUP(A2737,' Legislação Benef - GESCON'!$B$4:$I$2159,3,FALSE),"")</f>
        <v>NÃO</v>
      </c>
      <c r="K2737" s="83" t="str">
        <f>IF(H2737="RPPS",VLOOKUP(A2737,' Legislação Benef - GESCON'!$B$4:$I$2159,6,FALSE),"")</f>
        <v>SIM</v>
      </c>
      <c r="L2737" s="83" t="str">
        <f>IF(H2737="RPPS",IFERROR(IF(VLOOKUP(A2737,'Suspensão de repasses - GESCON'!$D$3:$J$1048576,7,FALSE)="Validada","SIM","NÃO"),"NÃO"),"")</f>
        <v>NÃO</v>
      </c>
    </row>
    <row r="2738" spans="1:12" s="19" customFormat="1" ht="15" customHeight="1" x14ac:dyDescent="0.25">
      <c r="A2738" s="88" t="s">
        <v>8105</v>
      </c>
      <c r="B2738" s="40" t="s">
        <v>3812</v>
      </c>
      <c r="C2738" s="82" t="s">
        <v>10958</v>
      </c>
      <c r="D2738" s="82">
        <v>227</v>
      </c>
      <c r="E2738" s="82">
        <v>60</v>
      </c>
      <c r="F2738" s="82">
        <v>12</v>
      </c>
      <c r="G2738" s="82">
        <v>299</v>
      </c>
      <c r="H2738" s="40" t="s">
        <v>2</v>
      </c>
      <c r="I2738" s="83" t="str">
        <f>IFERROR(VLOOKUP(A2738,'Alíquotas - CADPREV'!$B$2152:$N$4324,8,FALSE),"")</f>
        <v>SIM</v>
      </c>
      <c r="J2738" s="83" t="str">
        <f>IF(H2738="RPPS",VLOOKUP(A2738,' Legislação Benef - GESCON'!$B$4:$I$2159,3,FALSE),"")</f>
        <v>NÃO</v>
      </c>
      <c r="K2738" s="83" t="str">
        <f>IF(H2738="RPPS",VLOOKUP(A2738,' Legislação Benef - GESCON'!$B$4:$I$2159,6,FALSE),"")</f>
        <v>NÃO</v>
      </c>
      <c r="L2738" s="83" t="str">
        <f>IF(H2738="RPPS",IFERROR(IF(VLOOKUP(A2738,'Suspensão de repasses - GESCON'!$D$3:$J$1048576,7,FALSE)="Validada","SIM","NÃO"),"NÃO"),"")</f>
        <v>NÃO</v>
      </c>
    </row>
    <row r="2739" spans="1:12" s="19" customFormat="1" ht="15" hidden="1" customHeight="1" x14ac:dyDescent="0.25">
      <c r="A2739" s="88" t="s">
        <v>8106</v>
      </c>
      <c r="B2739" s="40" t="s">
        <v>4626</v>
      </c>
      <c r="C2739" s="82" t="s">
        <v>10959</v>
      </c>
      <c r="D2739" s="82"/>
      <c r="E2739" s="82"/>
      <c r="F2739" s="82"/>
      <c r="G2739" s="82"/>
      <c r="H2739" s="40" t="s">
        <v>4</v>
      </c>
      <c r="I2739" s="83" t="str">
        <f>IFERROR(VLOOKUP(A2739,'Alíquotas - CADPREV'!$B$2152:$N$4324,8,FALSE),"")</f>
        <v/>
      </c>
      <c r="J2739" s="83" t="str">
        <f>IF(H2739="RPPS",VLOOKUP(A2739,' Legislação Benef - GESCON'!$B$4:$I$2159,3,FALSE),"")</f>
        <v/>
      </c>
      <c r="K2739" s="83" t="str">
        <f>IF(H2739="RPPS",VLOOKUP(A2739,' Legislação Benef - GESCON'!$B$4:$I$2159,6,FALSE),"")</f>
        <v/>
      </c>
      <c r="L2739" s="83" t="str">
        <f>IF(H2739="RPPS",IFERROR(IF(VLOOKUP(A2739,'Suspensão de repasses - GESCON'!$D$3:$J$1048576,7,FALSE)="Validada","SIM","NÃO"),"NÃO"),"")</f>
        <v/>
      </c>
    </row>
    <row r="2740" spans="1:12" s="19" customFormat="1" ht="15" hidden="1" customHeight="1" x14ac:dyDescent="0.25">
      <c r="A2740" s="88" t="s">
        <v>8107</v>
      </c>
      <c r="B2740" s="40" t="s">
        <v>2926</v>
      </c>
      <c r="C2740" s="82" t="s">
        <v>10959</v>
      </c>
      <c r="D2740" s="82"/>
      <c r="E2740" s="82"/>
      <c r="F2740" s="82"/>
      <c r="G2740" s="82"/>
      <c r="H2740" s="40" t="s">
        <v>4</v>
      </c>
      <c r="I2740" s="83" t="str">
        <f>IFERROR(VLOOKUP(A2740,'Alíquotas - CADPREV'!$B$2152:$N$4324,8,FALSE),"")</f>
        <v/>
      </c>
      <c r="J2740" s="83" t="str">
        <f>IF(H2740="RPPS",VLOOKUP(A2740,' Legislação Benef - GESCON'!$B$4:$I$2159,3,FALSE),"")</f>
        <v/>
      </c>
      <c r="K2740" s="83" t="str">
        <f>IF(H2740="RPPS",VLOOKUP(A2740,' Legislação Benef - GESCON'!$B$4:$I$2159,6,FALSE),"")</f>
        <v/>
      </c>
      <c r="L2740" s="83" t="str">
        <f>IF(H2740="RPPS",IFERROR(IF(VLOOKUP(A2740,'Suspensão de repasses - GESCON'!$D$3:$J$1048576,7,FALSE)="Validada","SIM","NÃO"),"NÃO"),"")</f>
        <v/>
      </c>
    </row>
    <row r="2741" spans="1:12" s="19" customFormat="1" ht="15" hidden="1" customHeight="1" x14ac:dyDescent="0.25">
      <c r="A2741" s="88" t="s">
        <v>8108</v>
      </c>
      <c r="B2741" s="40" t="s">
        <v>4289</v>
      </c>
      <c r="C2741" s="82" t="s">
        <v>10959</v>
      </c>
      <c r="D2741" s="82"/>
      <c r="E2741" s="82"/>
      <c r="F2741" s="82"/>
      <c r="G2741" s="82"/>
      <c r="H2741" s="40" t="s">
        <v>4</v>
      </c>
      <c r="I2741" s="83" t="str">
        <f>IFERROR(VLOOKUP(A2741,'Alíquotas - CADPREV'!$B$2152:$N$4324,8,FALSE),"")</f>
        <v/>
      </c>
      <c r="J2741" s="83" t="str">
        <f>IF(H2741="RPPS",VLOOKUP(A2741,' Legislação Benef - GESCON'!$B$4:$I$2159,3,FALSE),"")</f>
        <v/>
      </c>
      <c r="K2741" s="83" t="str">
        <f>IF(H2741="RPPS",VLOOKUP(A2741,' Legislação Benef - GESCON'!$B$4:$I$2159,6,FALSE),"")</f>
        <v/>
      </c>
      <c r="L2741" s="83" t="str">
        <f>IF(H2741="RPPS",IFERROR(IF(VLOOKUP(A2741,'Suspensão de repasses - GESCON'!$D$3:$J$1048576,7,FALSE)="Validada","SIM","NÃO"),"NÃO"),"")</f>
        <v/>
      </c>
    </row>
    <row r="2742" spans="1:12" s="19" customFormat="1" ht="15" hidden="1" customHeight="1" x14ac:dyDescent="0.25">
      <c r="A2742" s="88" t="s">
        <v>8109</v>
      </c>
      <c r="B2742" s="40" t="s">
        <v>2197</v>
      </c>
      <c r="C2742" s="82" t="s">
        <v>10959</v>
      </c>
      <c r="D2742" s="82"/>
      <c r="E2742" s="82"/>
      <c r="F2742" s="82"/>
      <c r="G2742" s="82"/>
      <c r="H2742" s="40" t="s">
        <v>4</v>
      </c>
      <c r="I2742" s="83" t="str">
        <f>IFERROR(VLOOKUP(A2742,'Alíquotas - CADPREV'!$B$2152:$N$4324,8,FALSE),"")</f>
        <v/>
      </c>
      <c r="J2742" s="83" t="str">
        <f>IF(H2742="RPPS",VLOOKUP(A2742,' Legislação Benef - GESCON'!$B$4:$I$2159,3,FALSE),"")</f>
        <v/>
      </c>
      <c r="K2742" s="83" t="str">
        <f>IF(H2742="RPPS",VLOOKUP(A2742,' Legislação Benef - GESCON'!$B$4:$I$2159,6,FALSE),"")</f>
        <v/>
      </c>
      <c r="L2742" s="83" t="str">
        <f>IF(H2742="RPPS",IFERROR(IF(VLOOKUP(A2742,'Suspensão de repasses - GESCON'!$D$3:$J$1048576,7,FALSE)="Validada","SIM","NÃO"),"NÃO"),"")</f>
        <v/>
      </c>
    </row>
    <row r="2743" spans="1:12" s="19" customFormat="1" ht="15" hidden="1" customHeight="1" x14ac:dyDescent="0.25">
      <c r="A2743" s="88" t="s">
        <v>8110</v>
      </c>
      <c r="B2743" s="40" t="s">
        <v>215</v>
      </c>
      <c r="C2743" s="82" t="s">
        <v>10959</v>
      </c>
      <c r="D2743" s="82"/>
      <c r="E2743" s="82"/>
      <c r="F2743" s="82"/>
      <c r="G2743" s="82"/>
      <c r="H2743" s="40" t="s">
        <v>4</v>
      </c>
      <c r="I2743" s="83" t="str">
        <f>IFERROR(VLOOKUP(A2743,'Alíquotas - CADPREV'!$B$2152:$N$4324,8,FALSE),"")</f>
        <v/>
      </c>
      <c r="J2743" s="83" t="str">
        <f>IF(H2743="RPPS",VLOOKUP(A2743,' Legislação Benef - GESCON'!$B$4:$I$2159,3,FALSE),"")</f>
        <v/>
      </c>
      <c r="K2743" s="83" t="str">
        <f>IF(H2743="RPPS",VLOOKUP(A2743,' Legislação Benef - GESCON'!$B$4:$I$2159,6,FALSE),"")</f>
        <v/>
      </c>
      <c r="L2743" s="83" t="str">
        <f>IF(H2743="RPPS",IFERROR(IF(VLOOKUP(A2743,'Suspensão de repasses - GESCON'!$D$3:$J$1048576,7,FALSE)="Validada","SIM","NÃO"),"NÃO"),"")</f>
        <v/>
      </c>
    </row>
    <row r="2744" spans="1:12" s="19" customFormat="1" ht="15" customHeight="1" x14ac:dyDescent="0.25">
      <c r="A2744" s="88" t="s">
        <v>8111</v>
      </c>
      <c r="B2744" s="40" t="s">
        <v>3513</v>
      </c>
      <c r="C2744" s="82" t="s">
        <v>10958</v>
      </c>
      <c r="D2744" s="82">
        <v>548</v>
      </c>
      <c r="E2744" s="82">
        <v>27</v>
      </c>
      <c r="F2744" s="82">
        <v>4</v>
      </c>
      <c r="G2744" s="82">
        <v>579</v>
      </c>
      <c r="H2744" s="40" t="s">
        <v>2</v>
      </c>
      <c r="I2744" s="83" t="str">
        <f>IFERROR(VLOOKUP(A2744,'Alíquotas - CADPREV'!$B$2152:$N$4324,8,FALSE),"")</f>
        <v>NÃO</v>
      </c>
      <c r="J2744" s="83" t="str">
        <f>IF(H2744="RPPS",VLOOKUP(A2744,' Legislação Benef - GESCON'!$B$4:$I$2159,3,FALSE),"")</f>
        <v>NÃO</v>
      </c>
      <c r="K2744" s="83" t="str">
        <f>IF(H2744="RPPS",VLOOKUP(A2744,' Legislação Benef - GESCON'!$B$4:$I$2159,6,FALSE),"")</f>
        <v>NÃO</v>
      </c>
      <c r="L2744" s="83" t="str">
        <f>IF(H2744="RPPS",IFERROR(IF(VLOOKUP(A2744,'Suspensão de repasses - GESCON'!$D$3:$J$1048576,7,FALSE)="Validada","SIM","NÃO"),"NÃO"),"")</f>
        <v>NÃO</v>
      </c>
    </row>
    <row r="2745" spans="1:12" s="19" customFormat="1" ht="15" customHeight="1" x14ac:dyDescent="0.25">
      <c r="A2745" s="88" t="s">
        <v>8112</v>
      </c>
      <c r="B2745" s="40" t="s">
        <v>3812</v>
      </c>
      <c r="C2745" s="82" t="s">
        <v>10958</v>
      </c>
      <c r="D2745" s="82">
        <v>1595</v>
      </c>
      <c r="E2745" s="82">
        <v>3</v>
      </c>
      <c r="F2745" s="82">
        <v>1</v>
      </c>
      <c r="G2745" s="82">
        <v>1599</v>
      </c>
      <c r="H2745" s="40" t="s">
        <v>2</v>
      </c>
      <c r="I2745" s="83" t="str">
        <f>IFERROR(VLOOKUP(A2745,'Alíquotas - CADPREV'!$B$2152:$N$4324,8,FALSE),"")</f>
        <v>SIM</v>
      </c>
      <c r="J2745" s="83" t="str">
        <f>IF(H2745="RPPS",VLOOKUP(A2745,' Legislação Benef - GESCON'!$B$4:$I$2159,3,FALSE),"")</f>
        <v>NÃO</v>
      </c>
      <c r="K2745" s="83" t="str">
        <f>IF(H2745="RPPS",VLOOKUP(A2745,' Legislação Benef - GESCON'!$B$4:$I$2159,6,FALSE),"")</f>
        <v>SIM</v>
      </c>
      <c r="L2745" s="83" t="str">
        <f>IF(H2745="RPPS",IFERROR(IF(VLOOKUP(A2745,'Suspensão de repasses - GESCON'!$D$3:$J$1048576,7,FALSE)="Validada","SIM","NÃO"),"NÃO"),"")</f>
        <v>NÃO</v>
      </c>
    </row>
    <row r="2746" spans="1:12" s="19" customFormat="1" ht="15" hidden="1" customHeight="1" x14ac:dyDescent="0.25">
      <c r="A2746" s="88" t="s">
        <v>8113</v>
      </c>
      <c r="B2746" s="40" t="s">
        <v>5227</v>
      </c>
      <c r="C2746" s="82" t="s">
        <v>10959</v>
      </c>
      <c r="D2746" s="82"/>
      <c r="E2746" s="82"/>
      <c r="F2746" s="82"/>
      <c r="G2746" s="82"/>
      <c r="H2746" s="40" t="s">
        <v>4</v>
      </c>
      <c r="I2746" s="83" t="str">
        <f>IFERROR(VLOOKUP(A2746,'Alíquotas - CADPREV'!$B$2152:$N$4324,8,FALSE),"")</f>
        <v/>
      </c>
      <c r="J2746" s="83" t="str">
        <f>IF(H2746="RPPS",VLOOKUP(A2746,' Legislação Benef - GESCON'!$B$4:$I$2159,3,FALSE),"")</f>
        <v/>
      </c>
      <c r="K2746" s="83" t="str">
        <f>IF(H2746="RPPS",VLOOKUP(A2746,' Legislação Benef - GESCON'!$B$4:$I$2159,6,FALSE),"")</f>
        <v/>
      </c>
      <c r="L2746" s="83" t="str">
        <f>IF(H2746="RPPS",IFERROR(IF(VLOOKUP(A2746,'Suspensão de repasses - GESCON'!$D$3:$J$1048576,7,FALSE)="Validada","SIM","NÃO"),"NÃO"),"")</f>
        <v/>
      </c>
    </row>
    <row r="2747" spans="1:12" s="19" customFormat="1" ht="15" hidden="1" customHeight="1" x14ac:dyDescent="0.25">
      <c r="A2747" s="88" t="s">
        <v>8114</v>
      </c>
      <c r="B2747" s="40" t="s">
        <v>3812</v>
      </c>
      <c r="C2747" s="82" t="s">
        <v>10959</v>
      </c>
      <c r="D2747" s="82"/>
      <c r="E2747" s="82"/>
      <c r="F2747" s="82"/>
      <c r="G2747" s="82"/>
      <c r="H2747" s="40" t="s">
        <v>4</v>
      </c>
      <c r="I2747" s="83" t="str">
        <f>IFERROR(VLOOKUP(A2747,'Alíquotas - CADPREV'!$B$2152:$N$4324,8,FALSE),"")</f>
        <v/>
      </c>
      <c r="J2747" s="83" t="str">
        <f>IF(H2747="RPPS",VLOOKUP(A2747,' Legislação Benef - GESCON'!$B$4:$I$2159,3,FALSE),"")</f>
        <v/>
      </c>
      <c r="K2747" s="83" t="str">
        <f>IF(H2747="RPPS",VLOOKUP(A2747,' Legislação Benef - GESCON'!$B$4:$I$2159,6,FALSE),"")</f>
        <v/>
      </c>
      <c r="L2747" s="83" t="str">
        <f>IF(H2747="RPPS",IFERROR(IF(VLOOKUP(A2747,'Suspensão de repasses - GESCON'!$D$3:$J$1048576,7,FALSE)="Validada","SIM","NÃO"),"NÃO"),"")</f>
        <v/>
      </c>
    </row>
    <row r="2748" spans="1:12" s="19" customFormat="1" ht="15" hidden="1" customHeight="1" x14ac:dyDescent="0.25">
      <c r="A2748" s="88" t="s">
        <v>8115</v>
      </c>
      <c r="B2748" s="40" t="s">
        <v>4289</v>
      </c>
      <c r="C2748" s="82" t="s">
        <v>10959</v>
      </c>
      <c r="D2748" s="82"/>
      <c r="E2748" s="82"/>
      <c r="F2748" s="82"/>
      <c r="G2748" s="82"/>
      <c r="H2748" s="40" t="s">
        <v>4</v>
      </c>
      <c r="I2748" s="83" t="str">
        <f>IFERROR(VLOOKUP(A2748,'Alíquotas - CADPREV'!$B$2152:$N$4324,8,FALSE),"")</f>
        <v/>
      </c>
      <c r="J2748" s="83" t="str">
        <f>IF(H2748="RPPS",VLOOKUP(A2748,' Legislação Benef - GESCON'!$B$4:$I$2159,3,FALSE),"")</f>
        <v/>
      </c>
      <c r="K2748" s="83" t="str">
        <f>IF(H2748="RPPS",VLOOKUP(A2748,' Legislação Benef - GESCON'!$B$4:$I$2159,6,FALSE),"")</f>
        <v/>
      </c>
      <c r="L2748" s="83" t="str">
        <f>IF(H2748="RPPS",IFERROR(IF(VLOOKUP(A2748,'Suspensão de repasses - GESCON'!$D$3:$J$1048576,7,FALSE)="Validada","SIM","NÃO"),"NÃO"),"")</f>
        <v/>
      </c>
    </row>
    <row r="2749" spans="1:12" s="19" customFormat="1" ht="15" hidden="1" customHeight="1" x14ac:dyDescent="0.25">
      <c r="A2749" s="88" t="s">
        <v>8116</v>
      </c>
      <c r="B2749" s="40" t="s">
        <v>1142</v>
      </c>
      <c r="C2749" s="82" t="s">
        <v>10959</v>
      </c>
      <c r="D2749" s="82"/>
      <c r="E2749" s="82"/>
      <c r="F2749" s="82"/>
      <c r="G2749" s="82"/>
      <c r="H2749" s="40" t="s">
        <v>4</v>
      </c>
      <c r="I2749" s="83" t="str">
        <f>IFERROR(VLOOKUP(A2749,'Alíquotas - CADPREV'!$B$2152:$N$4324,8,FALSE),"")</f>
        <v/>
      </c>
      <c r="J2749" s="83" t="str">
        <f>IF(H2749="RPPS",VLOOKUP(A2749,' Legislação Benef - GESCON'!$B$4:$I$2159,3,FALSE),"")</f>
        <v/>
      </c>
      <c r="K2749" s="83" t="str">
        <f>IF(H2749="RPPS",VLOOKUP(A2749,' Legislação Benef - GESCON'!$B$4:$I$2159,6,FALSE),"")</f>
        <v/>
      </c>
      <c r="L2749" s="83" t="str">
        <f>IF(H2749="RPPS",IFERROR(IF(VLOOKUP(A2749,'Suspensão de repasses - GESCON'!$D$3:$J$1048576,7,FALSE)="Validada","SIM","NÃO"),"NÃO"),"")</f>
        <v/>
      </c>
    </row>
    <row r="2750" spans="1:12" s="19" customFormat="1" ht="15" hidden="1" customHeight="1" x14ac:dyDescent="0.25">
      <c r="A2750" s="88" t="s">
        <v>8117</v>
      </c>
      <c r="B2750" s="40" t="s">
        <v>215</v>
      </c>
      <c r="C2750" s="82" t="s">
        <v>10959</v>
      </c>
      <c r="D2750" s="82"/>
      <c r="E2750" s="82"/>
      <c r="F2750" s="82"/>
      <c r="G2750" s="82"/>
      <c r="H2750" s="40" t="s">
        <v>4</v>
      </c>
      <c r="I2750" s="83" t="str">
        <f>IFERROR(VLOOKUP(A2750,'Alíquotas - CADPREV'!$B$2152:$N$4324,8,FALSE),"")</f>
        <v/>
      </c>
      <c r="J2750" s="83" t="str">
        <f>IF(H2750="RPPS",VLOOKUP(A2750,' Legislação Benef - GESCON'!$B$4:$I$2159,3,FALSE),"")</f>
        <v/>
      </c>
      <c r="K2750" s="83" t="str">
        <f>IF(H2750="RPPS",VLOOKUP(A2750,' Legislação Benef - GESCON'!$B$4:$I$2159,6,FALSE),"")</f>
        <v/>
      </c>
      <c r="L2750" s="83" t="str">
        <f>IF(H2750="RPPS",IFERROR(IF(VLOOKUP(A2750,'Suspensão de repasses - GESCON'!$D$3:$J$1048576,7,FALSE)="Validada","SIM","NÃO"),"NÃO"),"")</f>
        <v/>
      </c>
    </row>
    <row r="2751" spans="1:12" s="19" customFormat="1" ht="15" hidden="1" customHeight="1" x14ac:dyDescent="0.25">
      <c r="A2751" s="88" t="s">
        <v>8118</v>
      </c>
      <c r="B2751" s="40" t="s">
        <v>215</v>
      </c>
      <c r="C2751" s="82" t="s">
        <v>10959</v>
      </c>
      <c r="D2751" s="82"/>
      <c r="E2751" s="82"/>
      <c r="F2751" s="82"/>
      <c r="G2751" s="82"/>
      <c r="H2751" s="40" t="s">
        <v>4</v>
      </c>
      <c r="I2751" s="83" t="str">
        <f>IFERROR(VLOOKUP(A2751,'Alíquotas - CADPREV'!$B$2152:$N$4324,8,FALSE),"")</f>
        <v/>
      </c>
      <c r="J2751" s="83" t="str">
        <f>IF(H2751="RPPS",VLOOKUP(A2751,' Legislação Benef - GESCON'!$B$4:$I$2159,3,FALSE),"")</f>
        <v/>
      </c>
      <c r="K2751" s="83" t="str">
        <f>IF(H2751="RPPS",VLOOKUP(A2751,' Legislação Benef - GESCON'!$B$4:$I$2159,6,FALSE),"")</f>
        <v/>
      </c>
      <c r="L2751" s="83" t="str">
        <f>IF(H2751="RPPS",IFERROR(IF(VLOOKUP(A2751,'Suspensão de repasses - GESCON'!$D$3:$J$1048576,7,FALSE)="Validada","SIM","NÃO"),"NÃO"),"")</f>
        <v/>
      </c>
    </row>
    <row r="2752" spans="1:12" s="19" customFormat="1" ht="15" customHeight="1" x14ac:dyDescent="0.25">
      <c r="A2752" s="88" t="s">
        <v>8119</v>
      </c>
      <c r="B2752" s="40" t="s">
        <v>2758</v>
      </c>
      <c r="C2752" s="82" t="s">
        <v>10958</v>
      </c>
      <c r="D2752" s="82">
        <v>960</v>
      </c>
      <c r="E2752" s="82">
        <v>0</v>
      </c>
      <c r="F2752" s="82">
        <v>0</v>
      </c>
      <c r="G2752" s="82">
        <v>960</v>
      </c>
      <c r="H2752" s="40" t="s">
        <v>2</v>
      </c>
      <c r="I2752" s="83" t="str">
        <f>IFERROR(VLOOKUP(A2752,'Alíquotas - CADPREV'!$B$2152:$N$4324,8,FALSE),"")</f>
        <v>NÃO</v>
      </c>
      <c r="J2752" s="83" t="str">
        <f>IF(H2752="RPPS",VLOOKUP(A2752,' Legislação Benef - GESCON'!$B$4:$I$2159,3,FALSE),"")</f>
        <v>NÃO</v>
      </c>
      <c r="K2752" s="83" t="str">
        <f>IF(H2752="RPPS",VLOOKUP(A2752,' Legislação Benef - GESCON'!$B$4:$I$2159,6,FALSE),"")</f>
        <v>NÃO</v>
      </c>
      <c r="L2752" s="83" t="str">
        <f>IF(H2752="RPPS",IFERROR(IF(VLOOKUP(A2752,'Suspensão de repasses - GESCON'!$D$3:$J$1048576,7,FALSE)="Validada","SIM","NÃO"),"NÃO"),"")</f>
        <v>NÃO</v>
      </c>
    </row>
    <row r="2753" spans="1:12" s="19" customFormat="1" ht="15" hidden="1" customHeight="1" x14ac:dyDescent="0.25">
      <c r="A2753" s="88" t="s">
        <v>8120</v>
      </c>
      <c r="B2753" s="40" t="s">
        <v>215</v>
      </c>
      <c r="C2753" s="82" t="s">
        <v>10959</v>
      </c>
      <c r="D2753" s="82"/>
      <c r="E2753" s="82"/>
      <c r="F2753" s="82"/>
      <c r="G2753" s="82"/>
      <c r="H2753" s="40" t="s">
        <v>4</v>
      </c>
      <c r="I2753" s="83" t="str">
        <f>IFERROR(VLOOKUP(A2753,'Alíquotas - CADPREV'!$B$2152:$N$4324,8,FALSE),"")</f>
        <v/>
      </c>
      <c r="J2753" s="83" t="str">
        <f>IF(H2753="RPPS",VLOOKUP(A2753,' Legislação Benef - GESCON'!$B$4:$I$2159,3,FALSE),"")</f>
        <v/>
      </c>
      <c r="K2753" s="83" t="str">
        <f>IF(H2753="RPPS",VLOOKUP(A2753,' Legislação Benef - GESCON'!$B$4:$I$2159,6,FALSE),"")</f>
        <v/>
      </c>
      <c r="L2753" s="83" t="str">
        <f>IF(H2753="RPPS",IFERROR(IF(VLOOKUP(A2753,'Suspensão de repasses - GESCON'!$D$3:$J$1048576,7,FALSE)="Validada","SIM","NÃO"),"NÃO"),"")</f>
        <v/>
      </c>
    </row>
    <row r="2754" spans="1:12" s="19" customFormat="1" ht="15" customHeight="1" x14ac:dyDescent="0.25">
      <c r="A2754" s="88" t="s">
        <v>8121</v>
      </c>
      <c r="B2754" s="40" t="s">
        <v>3601</v>
      </c>
      <c r="C2754" s="82" t="s">
        <v>10958</v>
      </c>
      <c r="D2754" s="82">
        <v>329</v>
      </c>
      <c r="E2754" s="82">
        <v>0</v>
      </c>
      <c r="F2754" s="82">
        <v>0</v>
      </c>
      <c r="G2754" s="82">
        <v>329</v>
      </c>
      <c r="H2754" s="40" t="s">
        <v>2</v>
      </c>
      <c r="I2754" s="83" t="str">
        <f>IFERROR(VLOOKUP(A2754,'Alíquotas - CADPREV'!$B$2152:$N$4324,8,FALSE),"")</f>
        <v>NÃO</v>
      </c>
      <c r="J2754" s="83" t="str">
        <f>IF(H2754="RPPS",VLOOKUP(A2754,' Legislação Benef - GESCON'!$B$4:$I$2159,3,FALSE),"")</f>
        <v>NÃO</v>
      </c>
      <c r="K2754" s="83" t="str">
        <f>IF(H2754="RPPS",VLOOKUP(A2754,' Legislação Benef - GESCON'!$B$4:$I$2159,6,FALSE),"")</f>
        <v>NÃO</v>
      </c>
      <c r="L2754" s="83" t="str">
        <f>IF(H2754="RPPS",IFERROR(IF(VLOOKUP(A2754,'Suspensão de repasses - GESCON'!$D$3:$J$1048576,7,FALSE)="Validada","SIM","NÃO"),"NÃO"),"")</f>
        <v>NÃO</v>
      </c>
    </row>
    <row r="2755" spans="1:12" s="19" customFormat="1" ht="15" customHeight="1" x14ac:dyDescent="0.25">
      <c r="A2755" s="88" t="s">
        <v>8122</v>
      </c>
      <c r="B2755" s="40" t="s">
        <v>3601</v>
      </c>
      <c r="C2755" s="82" t="s">
        <v>10958</v>
      </c>
      <c r="D2755" s="82">
        <v>234</v>
      </c>
      <c r="E2755" s="82">
        <v>37</v>
      </c>
      <c r="F2755" s="82">
        <v>2</v>
      </c>
      <c r="G2755" s="82">
        <v>273</v>
      </c>
      <c r="H2755" s="40" t="s">
        <v>2</v>
      </c>
      <c r="I2755" s="83" t="str">
        <f>IFERROR(VLOOKUP(A2755,'Alíquotas - CADPREV'!$B$2152:$N$4324,8,FALSE),"")</f>
        <v>NÃO</v>
      </c>
      <c r="J2755" s="83" t="str">
        <f>IF(H2755="RPPS",VLOOKUP(A2755,' Legislação Benef - GESCON'!$B$4:$I$2159,3,FALSE),"")</f>
        <v>NÃO</v>
      </c>
      <c r="K2755" s="83" t="str">
        <f>IF(H2755="RPPS",VLOOKUP(A2755,' Legislação Benef - GESCON'!$B$4:$I$2159,6,FALSE),"")</f>
        <v>NÃO</v>
      </c>
      <c r="L2755" s="83" t="str">
        <f>IF(H2755="RPPS",IFERROR(IF(VLOOKUP(A2755,'Suspensão de repasses - GESCON'!$D$3:$J$1048576,7,FALSE)="Validada","SIM","NÃO"),"NÃO"),"")</f>
        <v>NÃO</v>
      </c>
    </row>
    <row r="2756" spans="1:12" s="19" customFormat="1" ht="15" hidden="1" customHeight="1" x14ac:dyDescent="0.25">
      <c r="A2756" s="88" t="s">
        <v>8123</v>
      </c>
      <c r="B2756" s="40" t="s">
        <v>1356</v>
      </c>
      <c r="C2756" s="82" t="s">
        <v>10959</v>
      </c>
      <c r="D2756" s="82"/>
      <c r="E2756" s="82"/>
      <c r="F2756" s="82"/>
      <c r="G2756" s="82"/>
      <c r="H2756" s="40" t="s">
        <v>4</v>
      </c>
      <c r="I2756" s="83" t="str">
        <f>IFERROR(VLOOKUP(A2756,'Alíquotas - CADPREV'!$B$2152:$N$4324,8,FALSE),"")</f>
        <v/>
      </c>
      <c r="J2756" s="83" t="str">
        <f>IF(H2756="RPPS",VLOOKUP(A2756,' Legislação Benef - GESCON'!$B$4:$I$2159,3,FALSE),"")</f>
        <v/>
      </c>
      <c r="K2756" s="83" t="str">
        <f>IF(H2756="RPPS",VLOOKUP(A2756,' Legislação Benef - GESCON'!$B$4:$I$2159,6,FALSE),"")</f>
        <v/>
      </c>
      <c r="L2756" s="83" t="str">
        <f>IF(H2756="RPPS",IFERROR(IF(VLOOKUP(A2756,'Suspensão de repasses - GESCON'!$D$3:$J$1048576,7,FALSE)="Validada","SIM","NÃO"),"NÃO"),"")</f>
        <v/>
      </c>
    </row>
    <row r="2757" spans="1:12" s="19" customFormat="1" ht="15" hidden="1" customHeight="1" x14ac:dyDescent="0.25">
      <c r="A2757" s="88" t="s">
        <v>8124</v>
      </c>
      <c r="B2757" s="40" t="s">
        <v>215</v>
      </c>
      <c r="C2757" s="82" t="s">
        <v>10959</v>
      </c>
      <c r="D2757" s="82"/>
      <c r="E2757" s="82"/>
      <c r="F2757" s="82"/>
      <c r="G2757" s="82"/>
      <c r="H2757" s="40" t="s">
        <v>4</v>
      </c>
      <c r="I2757" s="83" t="str">
        <f>IFERROR(VLOOKUP(A2757,'Alíquotas - CADPREV'!$B$2152:$N$4324,8,FALSE),"")</f>
        <v/>
      </c>
      <c r="J2757" s="83" t="str">
        <f>IF(H2757="RPPS",VLOOKUP(A2757,' Legislação Benef - GESCON'!$B$4:$I$2159,3,FALSE),"")</f>
        <v/>
      </c>
      <c r="K2757" s="83" t="str">
        <f>IF(H2757="RPPS",VLOOKUP(A2757,' Legislação Benef - GESCON'!$B$4:$I$2159,6,FALSE),"")</f>
        <v/>
      </c>
      <c r="L2757" s="83" t="str">
        <f>IF(H2757="RPPS",IFERROR(IF(VLOOKUP(A2757,'Suspensão de repasses - GESCON'!$D$3:$J$1048576,7,FALSE)="Validada","SIM","NÃO"),"NÃO"),"")</f>
        <v/>
      </c>
    </row>
    <row r="2758" spans="1:12" s="19" customFormat="1" ht="15" customHeight="1" x14ac:dyDescent="0.25">
      <c r="A2758" s="88" t="s">
        <v>8125</v>
      </c>
      <c r="B2758" s="40" t="s">
        <v>1356</v>
      </c>
      <c r="C2758" s="82" t="s">
        <v>10958</v>
      </c>
      <c r="D2758" s="82">
        <v>221</v>
      </c>
      <c r="E2758" s="82">
        <v>126</v>
      </c>
      <c r="F2758" s="82">
        <v>17</v>
      </c>
      <c r="G2758" s="82">
        <v>364</v>
      </c>
      <c r="H2758" s="40" t="s">
        <v>2</v>
      </c>
      <c r="I2758" s="83" t="str">
        <f>IFERROR(VLOOKUP(A2758,'Alíquotas - CADPREV'!$B$2152:$N$4324,8,FALSE),"")</f>
        <v>NÃO</v>
      </c>
      <c r="J2758" s="83" t="str">
        <f>IF(H2758="RPPS",VLOOKUP(A2758,' Legislação Benef - GESCON'!$B$4:$I$2159,3,FALSE),"")</f>
        <v>NÃO</v>
      </c>
      <c r="K2758" s="83" t="str">
        <f>IF(H2758="RPPS",VLOOKUP(A2758,' Legislação Benef - GESCON'!$B$4:$I$2159,6,FALSE),"")</f>
        <v>NÃO</v>
      </c>
      <c r="L2758" s="83" t="str">
        <f>IF(H2758="RPPS",IFERROR(IF(VLOOKUP(A2758,'Suspensão de repasses - GESCON'!$D$3:$J$1048576,7,FALSE)="Validada","SIM","NÃO"),"NÃO"),"")</f>
        <v>SIM</v>
      </c>
    </row>
    <row r="2759" spans="1:12" s="19" customFormat="1" ht="15" customHeight="1" x14ac:dyDescent="0.25">
      <c r="A2759" s="88" t="s">
        <v>8126</v>
      </c>
      <c r="B2759" s="40" t="s">
        <v>2274</v>
      </c>
      <c r="C2759" s="82" t="s">
        <v>10958</v>
      </c>
      <c r="D2759" s="82">
        <v>167</v>
      </c>
      <c r="E2759" s="82">
        <v>19</v>
      </c>
      <c r="F2759" s="82">
        <v>3</v>
      </c>
      <c r="G2759" s="82">
        <v>189</v>
      </c>
      <c r="H2759" s="40" t="s">
        <v>2</v>
      </c>
      <c r="I2759" s="83" t="str">
        <f>IFERROR(VLOOKUP(A2759,'Alíquotas - CADPREV'!$B$2152:$N$4324,8,FALSE),"")</f>
        <v>NÃO</v>
      </c>
      <c r="J2759" s="83" t="str">
        <f>IF(H2759="RPPS",VLOOKUP(A2759,' Legislação Benef - GESCON'!$B$4:$I$2159,3,FALSE),"")</f>
        <v>NÃO</v>
      </c>
      <c r="K2759" s="83" t="str">
        <f>IF(H2759="RPPS",VLOOKUP(A2759,' Legislação Benef - GESCON'!$B$4:$I$2159,6,FALSE),"")</f>
        <v>NÃO</v>
      </c>
      <c r="L2759" s="83" t="str">
        <f>IF(H2759="RPPS",IFERROR(IF(VLOOKUP(A2759,'Suspensão de repasses - GESCON'!$D$3:$J$1048576,7,FALSE)="Validada","SIM","NÃO"),"NÃO"),"")</f>
        <v>NÃO</v>
      </c>
    </row>
    <row r="2760" spans="1:12" s="19" customFormat="1" ht="15" hidden="1" customHeight="1" x14ac:dyDescent="0.25">
      <c r="A2760" s="88" t="s">
        <v>8127</v>
      </c>
      <c r="B2760" s="40" t="s">
        <v>1356</v>
      </c>
      <c r="C2760" s="82" t="s">
        <v>10959</v>
      </c>
      <c r="D2760" s="82"/>
      <c r="E2760" s="82"/>
      <c r="F2760" s="82"/>
      <c r="G2760" s="82"/>
      <c r="H2760" s="40" t="s">
        <v>4</v>
      </c>
      <c r="I2760" s="83" t="str">
        <f>IFERROR(VLOOKUP(A2760,'Alíquotas - CADPREV'!$B$2152:$N$4324,8,FALSE),"")</f>
        <v/>
      </c>
      <c r="J2760" s="83" t="str">
        <f>IF(H2760="RPPS",VLOOKUP(A2760,' Legislação Benef - GESCON'!$B$4:$I$2159,3,FALSE),"")</f>
        <v/>
      </c>
      <c r="K2760" s="83" t="str">
        <f>IF(H2760="RPPS",VLOOKUP(A2760,' Legislação Benef - GESCON'!$B$4:$I$2159,6,FALSE),"")</f>
        <v/>
      </c>
      <c r="L2760" s="83" t="str">
        <f>IF(H2760="RPPS",IFERROR(IF(VLOOKUP(A2760,'Suspensão de repasses - GESCON'!$D$3:$J$1048576,7,FALSE)="Validada","SIM","NÃO"),"NÃO"),"")</f>
        <v/>
      </c>
    </row>
    <row r="2761" spans="1:12" s="19" customFormat="1" ht="15" customHeight="1" x14ac:dyDescent="0.25">
      <c r="A2761" s="88" t="s">
        <v>8128</v>
      </c>
      <c r="B2761" s="40" t="s">
        <v>2926</v>
      </c>
      <c r="C2761" s="82" t="s">
        <v>10958</v>
      </c>
      <c r="D2761" s="82">
        <v>171</v>
      </c>
      <c r="E2761" s="82">
        <v>34</v>
      </c>
      <c r="F2761" s="82">
        <v>1</v>
      </c>
      <c r="G2761" s="82">
        <v>206</v>
      </c>
      <c r="H2761" s="40" t="s">
        <v>2</v>
      </c>
      <c r="I2761" s="83" t="str">
        <f>IFERROR(VLOOKUP(A2761,'Alíquotas - CADPREV'!$B$2152:$N$4324,8,FALSE),"")</f>
        <v>NÃO</v>
      </c>
      <c r="J2761" s="83" t="str">
        <f>IF(H2761="RPPS",VLOOKUP(A2761,' Legislação Benef - GESCON'!$B$4:$I$2159,3,FALSE),"")</f>
        <v>NÃO</v>
      </c>
      <c r="K2761" s="83" t="str">
        <f>IF(H2761="RPPS",VLOOKUP(A2761,' Legislação Benef - GESCON'!$B$4:$I$2159,6,FALSE),"")</f>
        <v>SIM</v>
      </c>
      <c r="L2761" s="83" t="str">
        <f>IF(H2761="RPPS",IFERROR(IF(VLOOKUP(A2761,'Suspensão de repasses - GESCON'!$D$3:$J$1048576,7,FALSE)="Validada","SIM","NÃO"),"NÃO"),"")</f>
        <v>NÃO</v>
      </c>
    </row>
    <row r="2762" spans="1:12" s="19" customFormat="1" ht="15" customHeight="1" x14ac:dyDescent="0.25">
      <c r="A2762" s="88" t="s">
        <v>8129</v>
      </c>
      <c r="B2762" s="40" t="s">
        <v>3143</v>
      </c>
      <c r="C2762" s="82" t="s">
        <v>10958</v>
      </c>
      <c r="D2762" s="82">
        <v>1347</v>
      </c>
      <c r="E2762" s="82">
        <v>384</v>
      </c>
      <c r="F2762" s="82">
        <v>84</v>
      </c>
      <c r="G2762" s="82">
        <v>1815</v>
      </c>
      <c r="H2762" s="40" t="s">
        <v>2</v>
      </c>
      <c r="I2762" s="83" t="str">
        <f>IFERROR(VLOOKUP(A2762,'Alíquotas - CADPREV'!$B$2152:$N$4324,8,FALSE),"")</f>
        <v>NÃO</v>
      </c>
      <c r="J2762" s="83" t="str">
        <f>IF(H2762="RPPS",VLOOKUP(A2762,' Legislação Benef - GESCON'!$B$4:$I$2159,3,FALSE),"")</f>
        <v>NÃO</v>
      </c>
      <c r="K2762" s="83" t="str">
        <f>IF(H2762="RPPS",VLOOKUP(A2762,' Legislação Benef - GESCON'!$B$4:$I$2159,6,FALSE),"")</f>
        <v>NÃO</v>
      </c>
      <c r="L2762" s="83" t="str">
        <f>IF(H2762="RPPS",IFERROR(IF(VLOOKUP(A2762,'Suspensão de repasses - GESCON'!$D$3:$J$1048576,7,FALSE)="Validada","SIM","NÃO"),"NÃO"),"")</f>
        <v>NÃO</v>
      </c>
    </row>
    <row r="2763" spans="1:12" s="19" customFormat="1" ht="15" hidden="1" customHeight="1" x14ac:dyDescent="0.25">
      <c r="A2763" s="88" t="s">
        <v>8130</v>
      </c>
      <c r="B2763" s="40" t="s">
        <v>215</v>
      </c>
      <c r="C2763" s="82" t="s">
        <v>10959</v>
      </c>
      <c r="D2763" s="82"/>
      <c r="E2763" s="82"/>
      <c r="F2763" s="82"/>
      <c r="G2763" s="82"/>
      <c r="H2763" s="40" t="s">
        <v>4</v>
      </c>
      <c r="I2763" s="83" t="str">
        <f>IFERROR(VLOOKUP(A2763,'Alíquotas - CADPREV'!$B$2152:$N$4324,8,FALSE),"")</f>
        <v/>
      </c>
      <c r="J2763" s="83" t="str">
        <f>IF(H2763="RPPS",VLOOKUP(A2763,' Legislação Benef - GESCON'!$B$4:$I$2159,3,FALSE),"")</f>
        <v/>
      </c>
      <c r="K2763" s="83" t="str">
        <f>IF(H2763="RPPS",VLOOKUP(A2763,' Legislação Benef - GESCON'!$B$4:$I$2159,6,FALSE),"")</f>
        <v/>
      </c>
      <c r="L2763" s="83" t="str">
        <f>IF(H2763="RPPS",IFERROR(IF(VLOOKUP(A2763,'Suspensão de repasses - GESCON'!$D$3:$J$1048576,7,FALSE)="Validada","SIM","NÃO"),"NÃO"),"")</f>
        <v/>
      </c>
    </row>
    <row r="2764" spans="1:12" s="19" customFormat="1" ht="15" hidden="1" customHeight="1" x14ac:dyDescent="0.25">
      <c r="A2764" s="88" t="s">
        <v>8131</v>
      </c>
      <c r="B2764" s="40" t="s">
        <v>821</v>
      </c>
      <c r="C2764" s="82" t="s">
        <v>10959</v>
      </c>
      <c r="D2764" s="82"/>
      <c r="E2764" s="82"/>
      <c r="F2764" s="82"/>
      <c r="G2764" s="82"/>
      <c r="H2764" s="40" t="s">
        <v>4</v>
      </c>
      <c r="I2764" s="83" t="str">
        <f>IFERROR(VLOOKUP(A2764,'Alíquotas - CADPREV'!$B$2152:$N$4324,8,FALSE),"")</f>
        <v/>
      </c>
      <c r="J2764" s="83" t="str">
        <f>IF(H2764="RPPS",VLOOKUP(A2764,' Legislação Benef - GESCON'!$B$4:$I$2159,3,FALSE),"")</f>
        <v/>
      </c>
      <c r="K2764" s="83" t="str">
        <f>IF(H2764="RPPS",VLOOKUP(A2764,' Legislação Benef - GESCON'!$B$4:$I$2159,6,FALSE),"")</f>
        <v/>
      </c>
      <c r="L2764" s="83" t="str">
        <f>IF(H2764="RPPS",IFERROR(IF(VLOOKUP(A2764,'Suspensão de repasses - GESCON'!$D$3:$J$1048576,7,FALSE)="Validada","SIM","NÃO"),"NÃO"),"")</f>
        <v/>
      </c>
    </row>
    <row r="2765" spans="1:12" s="19" customFormat="1" ht="15" hidden="1" customHeight="1" x14ac:dyDescent="0.25">
      <c r="A2765" s="88" t="s">
        <v>8132</v>
      </c>
      <c r="B2765" s="40" t="s">
        <v>1356</v>
      </c>
      <c r="C2765" s="82" t="s">
        <v>10959</v>
      </c>
      <c r="D2765" s="82"/>
      <c r="E2765" s="82"/>
      <c r="F2765" s="82"/>
      <c r="G2765" s="82"/>
      <c r="H2765" s="40" t="s">
        <v>4</v>
      </c>
      <c r="I2765" s="83" t="str">
        <f>IFERROR(VLOOKUP(A2765,'Alíquotas - CADPREV'!$B$2152:$N$4324,8,FALSE),"")</f>
        <v/>
      </c>
      <c r="J2765" s="83" t="str">
        <f>IF(H2765="RPPS",VLOOKUP(A2765,' Legislação Benef - GESCON'!$B$4:$I$2159,3,FALSE),"")</f>
        <v/>
      </c>
      <c r="K2765" s="83" t="str">
        <f>IF(H2765="RPPS",VLOOKUP(A2765,' Legislação Benef - GESCON'!$B$4:$I$2159,6,FALSE),"")</f>
        <v/>
      </c>
      <c r="L2765" s="83" t="str">
        <f>IF(H2765="RPPS",IFERROR(IF(VLOOKUP(A2765,'Suspensão de repasses - GESCON'!$D$3:$J$1048576,7,FALSE)="Validada","SIM","NÃO"),"NÃO"),"")</f>
        <v/>
      </c>
    </row>
    <row r="2766" spans="1:12" s="19" customFormat="1" ht="15" customHeight="1" x14ac:dyDescent="0.25">
      <c r="A2766" s="88" t="s">
        <v>8133</v>
      </c>
      <c r="B2766" s="40" t="s">
        <v>3143</v>
      </c>
      <c r="C2766" s="82" t="s">
        <v>10958</v>
      </c>
      <c r="D2766" s="82">
        <v>239</v>
      </c>
      <c r="E2766" s="82">
        <v>26</v>
      </c>
      <c r="F2766" s="82">
        <v>9</v>
      </c>
      <c r="G2766" s="82">
        <v>274</v>
      </c>
      <c r="H2766" s="40" t="s">
        <v>2</v>
      </c>
      <c r="I2766" s="83" t="str">
        <f>IFERROR(VLOOKUP(A2766,'Alíquotas - CADPREV'!$B$2152:$N$4324,8,FALSE),"")</f>
        <v>NÃO</v>
      </c>
      <c r="J2766" s="83" t="str">
        <f>IF(H2766="RPPS",VLOOKUP(A2766,' Legislação Benef - GESCON'!$B$4:$I$2159,3,FALSE),"")</f>
        <v>NÃO</v>
      </c>
      <c r="K2766" s="83" t="str">
        <f>IF(H2766="RPPS",VLOOKUP(A2766,' Legislação Benef - GESCON'!$B$4:$I$2159,6,FALSE),"")</f>
        <v>NÃO</v>
      </c>
      <c r="L2766" s="83" t="str">
        <f>IF(H2766="RPPS",IFERROR(IF(VLOOKUP(A2766,'Suspensão de repasses - GESCON'!$D$3:$J$1048576,7,FALSE)="Validada","SIM","NÃO"),"NÃO"),"")</f>
        <v>NÃO</v>
      </c>
    </row>
    <row r="2767" spans="1:12" s="19" customFormat="1" ht="15" hidden="1" customHeight="1" x14ac:dyDescent="0.25">
      <c r="A2767" s="88" t="s">
        <v>8134</v>
      </c>
      <c r="B2767" s="40" t="s">
        <v>197</v>
      </c>
      <c r="C2767" s="82" t="s">
        <v>10959</v>
      </c>
      <c r="D2767" s="82"/>
      <c r="E2767" s="82"/>
      <c r="F2767" s="82"/>
      <c r="G2767" s="82"/>
      <c r="H2767" s="40" t="s">
        <v>4</v>
      </c>
      <c r="I2767" s="83" t="str">
        <f>IFERROR(VLOOKUP(A2767,'Alíquotas - CADPREV'!$B$2152:$N$4324,8,FALSE),"")</f>
        <v/>
      </c>
      <c r="J2767" s="83" t="str">
        <f>IF(H2767="RPPS",VLOOKUP(A2767,' Legislação Benef - GESCON'!$B$4:$I$2159,3,FALSE),"")</f>
        <v/>
      </c>
      <c r="K2767" s="83" t="str">
        <f>IF(H2767="RPPS",VLOOKUP(A2767,' Legislação Benef - GESCON'!$B$4:$I$2159,6,FALSE),"")</f>
        <v/>
      </c>
      <c r="L2767" s="83" t="str">
        <f>IF(H2767="RPPS",IFERROR(IF(VLOOKUP(A2767,'Suspensão de repasses - GESCON'!$D$3:$J$1048576,7,FALSE)="Validada","SIM","NÃO"),"NÃO"),"")</f>
        <v/>
      </c>
    </row>
    <row r="2768" spans="1:12" s="19" customFormat="1" ht="15" hidden="1" customHeight="1" x14ac:dyDescent="0.25">
      <c r="A2768" s="88" t="s">
        <v>8135</v>
      </c>
      <c r="B2768" s="40" t="s">
        <v>4626</v>
      </c>
      <c r="C2768" s="82" t="s">
        <v>10959</v>
      </c>
      <c r="D2768" s="82"/>
      <c r="E2768" s="82"/>
      <c r="F2768" s="82"/>
      <c r="G2768" s="82"/>
      <c r="H2768" s="40" t="s">
        <v>4</v>
      </c>
      <c r="I2768" s="83" t="str">
        <f>IFERROR(VLOOKUP(A2768,'Alíquotas - CADPREV'!$B$2152:$N$4324,8,FALSE),"")</f>
        <v/>
      </c>
      <c r="J2768" s="83" t="str">
        <f>IF(H2768="RPPS",VLOOKUP(A2768,' Legislação Benef - GESCON'!$B$4:$I$2159,3,FALSE),"")</f>
        <v/>
      </c>
      <c r="K2768" s="83" t="str">
        <f>IF(H2768="RPPS",VLOOKUP(A2768,' Legislação Benef - GESCON'!$B$4:$I$2159,6,FALSE),"")</f>
        <v/>
      </c>
      <c r="L2768" s="83" t="str">
        <f>IF(H2768="RPPS",IFERROR(IF(VLOOKUP(A2768,'Suspensão de repasses - GESCON'!$D$3:$J$1048576,7,FALSE)="Validada","SIM","NÃO"),"NÃO"),"")</f>
        <v/>
      </c>
    </row>
    <row r="2769" spans="1:12" s="19" customFormat="1" ht="15" hidden="1" customHeight="1" x14ac:dyDescent="0.25">
      <c r="A2769" s="88" t="s">
        <v>8136</v>
      </c>
      <c r="B2769" s="40" t="s">
        <v>4559</v>
      </c>
      <c r="C2769" s="82" t="s">
        <v>10959</v>
      </c>
      <c r="D2769" s="82"/>
      <c r="E2769" s="82"/>
      <c r="F2769" s="82"/>
      <c r="G2769" s="82"/>
      <c r="H2769" s="40" t="s">
        <v>4</v>
      </c>
      <c r="I2769" s="83" t="str">
        <f>IFERROR(VLOOKUP(A2769,'Alíquotas - CADPREV'!$B$2152:$N$4324,8,FALSE),"")</f>
        <v/>
      </c>
      <c r="J2769" s="83" t="str">
        <f>IF(H2769="RPPS",VLOOKUP(A2769,' Legislação Benef - GESCON'!$B$4:$I$2159,3,FALSE),"")</f>
        <v/>
      </c>
      <c r="K2769" s="83" t="str">
        <f>IF(H2769="RPPS",VLOOKUP(A2769,' Legislação Benef - GESCON'!$B$4:$I$2159,6,FALSE),"")</f>
        <v/>
      </c>
      <c r="L2769" s="83" t="str">
        <f>IF(H2769="RPPS",IFERROR(IF(VLOOKUP(A2769,'Suspensão de repasses - GESCON'!$D$3:$J$1048576,7,FALSE)="Validada","SIM","NÃO"),"NÃO"),"")</f>
        <v/>
      </c>
    </row>
    <row r="2770" spans="1:12" s="19" customFormat="1" ht="15" customHeight="1" x14ac:dyDescent="0.25">
      <c r="A2770" s="88" t="s">
        <v>8137</v>
      </c>
      <c r="B2770" s="40" t="s">
        <v>3143</v>
      </c>
      <c r="C2770" s="82" t="s">
        <v>10958</v>
      </c>
      <c r="D2770" s="82">
        <v>855</v>
      </c>
      <c r="E2770" s="82">
        <v>241</v>
      </c>
      <c r="F2770" s="82">
        <v>61</v>
      </c>
      <c r="G2770" s="82">
        <v>1157</v>
      </c>
      <c r="H2770" s="40" t="s">
        <v>2</v>
      </c>
      <c r="I2770" s="83" t="str">
        <f>IFERROR(VLOOKUP(A2770,'Alíquotas - CADPREV'!$B$2152:$N$4324,8,FALSE),"")</f>
        <v>NÃO</v>
      </c>
      <c r="J2770" s="83" t="str">
        <f>IF(H2770="RPPS",VLOOKUP(A2770,' Legislação Benef - GESCON'!$B$4:$I$2159,3,FALSE),"")</f>
        <v>NÃO</v>
      </c>
      <c r="K2770" s="83" t="str">
        <f>IF(H2770="RPPS",VLOOKUP(A2770,' Legislação Benef - GESCON'!$B$4:$I$2159,6,FALSE),"")</f>
        <v>NÃO</v>
      </c>
      <c r="L2770" s="83" t="str">
        <f>IF(H2770="RPPS",IFERROR(IF(VLOOKUP(A2770,'Suspensão de repasses - GESCON'!$D$3:$J$1048576,7,FALSE)="Validada","SIM","NÃO"),"NÃO"),"")</f>
        <v>NÃO</v>
      </c>
    </row>
    <row r="2771" spans="1:12" s="19" customFormat="1" ht="15" hidden="1" customHeight="1" x14ac:dyDescent="0.25">
      <c r="A2771" s="88" t="s">
        <v>8138</v>
      </c>
      <c r="B2771" s="40" t="s">
        <v>1356</v>
      </c>
      <c r="C2771" s="82" t="s">
        <v>10959</v>
      </c>
      <c r="D2771" s="82"/>
      <c r="E2771" s="82"/>
      <c r="F2771" s="82"/>
      <c r="G2771" s="82"/>
      <c r="H2771" s="40" t="s">
        <v>4</v>
      </c>
      <c r="I2771" s="83" t="str">
        <f>IFERROR(VLOOKUP(A2771,'Alíquotas - CADPREV'!$B$2152:$N$4324,8,FALSE),"")</f>
        <v/>
      </c>
      <c r="J2771" s="83" t="str">
        <f>IF(H2771="RPPS",VLOOKUP(A2771,' Legislação Benef - GESCON'!$B$4:$I$2159,3,FALSE),"")</f>
        <v/>
      </c>
      <c r="K2771" s="83" t="str">
        <f>IF(H2771="RPPS",VLOOKUP(A2771,' Legislação Benef - GESCON'!$B$4:$I$2159,6,FALSE),"")</f>
        <v/>
      </c>
      <c r="L2771" s="83" t="str">
        <f>IF(H2771="RPPS",IFERROR(IF(VLOOKUP(A2771,'Suspensão de repasses - GESCON'!$D$3:$J$1048576,7,FALSE)="Validada","SIM","NÃO"),"NÃO"),"")</f>
        <v/>
      </c>
    </row>
    <row r="2772" spans="1:12" s="19" customFormat="1" ht="15" hidden="1" customHeight="1" x14ac:dyDescent="0.25">
      <c r="A2772" s="88" t="s">
        <v>8139</v>
      </c>
      <c r="B2772" s="40" t="s">
        <v>2554</v>
      </c>
      <c r="C2772" s="82" t="s">
        <v>10959</v>
      </c>
      <c r="D2772" s="82"/>
      <c r="E2772" s="82"/>
      <c r="F2772" s="82"/>
      <c r="G2772" s="82"/>
      <c r="H2772" s="40" t="s">
        <v>4</v>
      </c>
      <c r="I2772" s="83" t="str">
        <f>IFERROR(VLOOKUP(A2772,'Alíquotas - CADPREV'!$B$2152:$N$4324,8,FALSE),"")</f>
        <v/>
      </c>
      <c r="J2772" s="83" t="str">
        <f>IF(H2772="RPPS",VLOOKUP(A2772,' Legislação Benef - GESCON'!$B$4:$I$2159,3,FALSE),"")</f>
        <v/>
      </c>
      <c r="K2772" s="83" t="str">
        <f>IF(H2772="RPPS",VLOOKUP(A2772,' Legislação Benef - GESCON'!$B$4:$I$2159,6,FALSE),"")</f>
        <v/>
      </c>
      <c r="L2772" s="83" t="str">
        <f>IF(H2772="RPPS",IFERROR(IF(VLOOKUP(A2772,'Suspensão de repasses - GESCON'!$D$3:$J$1048576,7,FALSE)="Validada","SIM","NÃO"),"NÃO"),"")</f>
        <v/>
      </c>
    </row>
    <row r="2773" spans="1:12" s="19" customFormat="1" ht="15" hidden="1" customHeight="1" x14ac:dyDescent="0.25">
      <c r="A2773" s="88" t="s">
        <v>8140</v>
      </c>
      <c r="B2773" s="40" t="s">
        <v>4289</v>
      </c>
      <c r="C2773" s="82" t="s">
        <v>10959</v>
      </c>
      <c r="D2773" s="82"/>
      <c r="E2773" s="82"/>
      <c r="F2773" s="82"/>
      <c r="G2773" s="82"/>
      <c r="H2773" s="40" t="s">
        <v>4</v>
      </c>
      <c r="I2773" s="83" t="str">
        <f>IFERROR(VLOOKUP(A2773,'Alíquotas - CADPREV'!$B$2152:$N$4324,8,FALSE),"")</f>
        <v/>
      </c>
      <c r="J2773" s="83" t="str">
        <f>IF(H2773="RPPS",VLOOKUP(A2773,' Legislação Benef - GESCON'!$B$4:$I$2159,3,FALSE),"")</f>
        <v/>
      </c>
      <c r="K2773" s="83" t="str">
        <f>IF(H2773="RPPS",VLOOKUP(A2773,' Legislação Benef - GESCON'!$B$4:$I$2159,6,FALSE),"")</f>
        <v/>
      </c>
      <c r="L2773" s="83" t="str">
        <f>IF(H2773="RPPS",IFERROR(IF(VLOOKUP(A2773,'Suspensão de repasses - GESCON'!$D$3:$J$1048576,7,FALSE)="Validada","SIM","NÃO"),"NÃO"),"")</f>
        <v/>
      </c>
    </row>
    <row r="2774" spans="1:12" s="19" customFormat="1" ht="15" hidden="1" customHeight="1" x14ac:dyDescent="0.25">
      <c r="A2774" s="88" t="s">
        <v>8141</v>
      </c>
      <c r="B2774" s="40" t="s">
        <v>215</v>
      </c>
      <c r="C2774" s="82" t="s">
        <v>10959</v>
      </c>
      <c r="D2774" s="82"/>
      <c r="E2774" s="82"/>
      <c r="F2774" s="82"/>
      <c r="G2774" s="82"/>
      <c r="H2774" s="40" t="s">
        <v>4</v>
      </c>
      <c r="I2774" s="83" t="str">
        <f>IFERROR(VLOOKUP(A2774,'Alíquotas - CADPREV'!$B$2152:$N$4324,8,FALSE),"")</f>
        <v/>
      </c>
      <c r="J2774" s="83" t="str">
        <f>IF(H2774="RPPS",VLOOKUP(A2774,' Legislação Benef - GESCON'!$B$4:$I$2159,3,FALSE),"")</f>
        <v/>
      </c>
      <c r="K2774" s="83" t="str">
        <f>IF(H2774="RPPS",VLOOKUP(A2774,' Legislação Benef - GESCON'!$B$4:$I$2159,6,FALSE),"")</f>
        <v/>
      </c>
      <c r="L2774" s="83" t="str">
        <f>IF(H2774="RPPS",IFERROR(IF(VLOOKUP(A2774,'Suspensão de repasses - GESCON'!$D$3:$J$1048576,7,FALSE)="Validada","SIM","NÃO"),"NÃO"),"")</f>
        <v/>
      </c>
    </row>
    <row r="2775" spans="1:12" s="19" customFormat="1" ht="15" hidden="1" customHeight="1" x14ac:dyDescent="0.25">
      <c r="A2775" s="88" t="s">
        <v>8142</v>
      </c>
      <c r="B2775" s="40" t="s">
        <v>4289</v>
      </c>
      <c r="C2775" s="82" t="s">
        <v>10959</v>
      </c>
      <c r="D2775" s="82"/>
      <c r="E2775" s="82"/>
      <c r="F2775" s="82"/>
      <c r="G2775" s="82"/>
      <c r="H2775" s="40" t="s">
        <v>4</v>
      </c>
      <c r="I2775" s="83" t="str">
        <f>IFERROR(VLOOKUP(A2775,'Alíquotas - CADPREV'!$B$2152:$N$4324,8,FALSE),"")</f>
        <v/>
      </c>
      <c r="J2775" s="83" t="str">
        <f>IF(H2775="RPPS",VLOOKUP(A2775,' Legislação Benef - GESCON'!$B$4:$I$2159,3,FALSE),"")</f>
        <v/>
      </c>
      <c r="K2775" s="83" t="str">
        <f>IF(H2775="RPPS",VLOOKUP(A2775,' Legislação Benef - GESCON'!$B$4:$I$2159,6,FALSE),"")</f>
        <v/>
      </c>
      <c r="L2775" s="83" t="str">
        <f>IF(H2775="RPPS",IFERROR(IF(VLOOKUP(A2775,'Suspensão de repasses - GESCON'!$D$3:$J$1048576,7,FALSE)="Validada","SIM","NÃO"),"NÃO"),"")</f>
        <v/>
      </c>
    </row>
    <row r="2776" spans="1:12" s="19" customFormat="1" ht="15" hidden="1" customHeight="1" x14ac:dyDescent="0.25">
      <c r="A2776" s="88" t="s">
        <v>8143</v>
      </c>
      <c r="B2776" s="40" t="s">
        <v>5227</v>
      </c>
      <c r="C2776" s="82" t="s">
        <v>10959</v>
      </c>
      <c r="D2776" s="82"/>
      <c r="E2776" s="82"/>
      <c r="F2776" s="82"/>
      <c r="G2776" s="82"/>
      <c r="H2776" s="40" t="s">
        <v>4</v>
      </c>
      <c r="I2776" s="83" t="str">
        <f>IFERROR(VLOOKUP(A2776,'Alíquotas - CADPREV'!$B$2152:$N$4324,8,FALSE),"")</f>
        <v/>
      </c>
      <c r="J2776" s="83" t="str">
        <f>IF(H2776="RPPS",VLOOKUP(A2776,' Legislação Benef - GESCON'!$B$4:$I$2159,3,FALSE),"")</f>
        <v/>
      </c>
      <c r="K2776" s="83" t="str">
        <f>IF(H2776="RPPS",VLOOKUP(A2776,' Legislação Benef - GESCON'!$B$4:$I$2159,6,FALSE),"")</f>
        <v/>
      </c>
      <c r="L2776" s="83" t="str">
        <f>IF(H2776="RPPS",IFERROR(IF(VLOOKUP(A2776,'Suspensão de repasses - GESCON'!$D$3:$J$1048576,7,FALSE)="Validada","SIM","NÃO"),"NÃO"),"")</f>
        <v/>
      </c>
    </row>
    <row r="2777" spans="1:12" s="19" customFormat="1" ht="15" customHeight="1" x14ac:dyDescent="0.25">
      <c r="A2777" s="88" t="s">
        <v>8144</v>
      </c>
      <c r="B2777" s="40" t="s">
        <v>4626</v>
      </c>
      <c r="C2777" s="82" t="s">
        <v>10958</v>
      </c>
      <c r="D2777" s="82">
        <v>346</v>
      </c>
      <c r="E2777" s="82">
        <v>80</v>
      </c>
      <c r="F2777" s="82">
        <v>33</v>
      </c>
      <c r="G2777" s="82">
        <v>459</v>
      </c>
      <c r="H2777" s="40" t="s">
        <v>2</v>
      </c>
      <c r="I2777" s="83" t="str">
        <f>IFERROR(VLOOKUP(A2777,'Alíquotas - CADPREV'!$B$2152:$N$4324,8,FALSE),"")</f>
        <v>SIM</v>
      </c>
      <c r="J2777" s="83" t="str">
        <f>IF(H2777="RPPS",VLOOKUP(A2777,' Legislação Benef - GESCON'!$B$4:$I$2159,3,FALSE),"")</f>
        <v>NÃO</v>
      </c>
      <c r="K2777" s="83" t="str">
        <f>IF(H2777="RPPS",VLOOKUP(A2777,' Legislação Benef - GESCON'!$B$4:$I$2159,6,FALSE),"")</f>
        <v>SIM</v>
      </c>
      <c r="L2777" s="83" t="str">
        <f>IF(H2777="RPPS",IFERROR(IF(VLOOKUP(A2777,'Suspensão de repasses - GESCON'!$D$3:$J$1048576,7,FALSE)="Validada","SIM","NÃO"),"NÃO"),"")</f>
        <v>NÃO</v>
      </c>
    </row>
    <row r="2778" spans="1:12" s="19" customFormat="1" ht="15" customHeight="1" x14ac:dyDescent="0.25">
      <c r="A2778" s="88" t="s">
        <v>8145</v>
      </c>
      <c r="B2778" s="40" t="s">
        <v>1356</v>
      </c>
      <c r="C2778" s="82" t="s">
        <v>10958</v>
      </c>
      <c r="D2778" s="82">
        <v>1642</v>
      </c>
      <c r="E2778" s="82">
        <v>424</v>
      </c>
      <c r="F2778" s="82">
        <v>77</v>
      </c>
      <c r="G2778" s="82">
        <v>2143</v>
      </c>
      <c r="H2778" s="40" t="s">
        <v>2</v>
      </c>
      <c r="I2778" s="83" t="str">
        <f>IFERROR(VLOOKUP(A2778,'Alíquotas - CADPREV'!$B$2152:$N$4324,8,FALSE),"")</f>
        <v>NÃO</v>
      </c>
      <c r="J2778" s="83" t="str">
        <f>IF(H2778="RPPS",VLOOKUP(A2778,' Legislação Benef - GESCON'!$B$4:$I$2159,3,FALSE),"")</f>
        <v>NÃO</v>
      </c>
      <c r="K2778" s="83" t="str">
        <f>IF(H2778="RPPS",VLOOKUP(A2778,' Legislação Benef - GESCON'!$B$4:$I$2159,6,FALSE),"")</f>
        <v>NÃO</v>
      </c>
      <c r="L2778" s="83" t="str">
        <f>IF(H2778="RPPS",IFERROR(IF(VLOOKUP(A2778,'Suspensão de repasses - GESCON'!$D$3:$J$1048576,7,FALSE)="Validada","SIM","NÃO"),"NÃO"),"")</f>
        <v>NÃO</v>
      </c>
    </row>
    <row r="2779" spans="1:12" s="19" customFormat="1" ht="15" hidden="1" customHeight="1" x14ac:dyDescent="0.25">
      <c r="A2779" s="88" t="s">
        <v>8146</v>
      </c>
      <c r="B2779" s="40" t="s">
        <v>634</v>
      </c>
      <c r="C2779" s="82" t="s">
        <v>10959</v>
      </c>
      <c r="D2779" s="82"/>
      <c r="E2779" s="82"/>
      <c r="F2779" s="82"/>
      <c r="G2779" s="82"/>
      <c r="H2779" s="40" t="s">
        <v>4</v>
      </c>
      <c r="I2779" s="83" t="str">
        <f>IFERROR(VLOOKUP(A2779,'Alíquotas - CADPREV'!$B$2152:$N$4324,8,FALSE),"")</f>
        <v/>
      </c>
      <c r="J2779" s="83" t="str">
        <f>IF(H2779="RPPS",VLOOKUP(A2779,' Legislação Benef - GESCON'!$B$4:$I$2159,3,FALSE),"")</f>
        <v/>
      </c>
      <c r="K2779" s="83" t="str">
        <f>IF(H2779="RPPS",VLOOKUP(A2779,' Legislação Benef - GESCON'!$B$4:$I$2159,6,FALSE),"")</f>
        <v/>
      </c>
      <c r="L2779" s="83" t="str">
        <f>IF(H2779="RPPS",IFERROR(IF(VLOOKUP(A2779,'Suspensão de repasses - GESCON'!$D$3:$J$1048576,7,FALSE)="Validada","SIM","NÃO"),"NÃO"),"")</f>
        <v/>
      </c>
    </row>
    <row r="2780" spans="1:12" s="19" customFormat="1" ht="15" customHeight="1" x14ac:dyDescent="0.25">
      <c r="A2780" s="88" t="s">
        <v>8147</v>
      </c>
      <c r="B2780" s="40" t="s">
        <v>3812</v>
      </c>
      <c r="C2780" s="82" t="s">
        <v>10958</v>
      </c>
      <c r="D2780" s="82">
        <v>405</v>
      </c>
      <c r="E2780" s="82">
        <v>111</v>
      </c>
      <c r="F2780" s="82">
        <v>33</v>
      </c>
      <c r="G2780" s="82">
        <v>549</v>
      </c>
      <c r="H2780" s="40" t="s">
        <v>2</v>
      </c>
      <c r="I2780" s="83" t="str">
        <f>IFERROR(VLOOKUP(A2780,'Alíquotas - CADPREV'!$B$2152:$N$4324,8,FALSE),"")</f>
        <v>SIM</v>
      </c>
      <c r="J2780" s="83" t="str">
        <f>IF(H2780="RPPS",VLOOKUP(A2780,' Legislação Benef - GESCON'!$B$4:$I$2159,3,FALSE),"")</f>
        <v>NÃO</v>
      </c>
      <c r="K2780" s="83" t="str">
        <f>IF(H2780="RPPS",VLOOKUP(A2780,' Legislação Benef - GESCON'!$B$4:$I$2159,6,FALSE),"")</f>
        <v>SIM</v>
      </c>
      <c r="L2780" s="83" t="str">
        <f>IF(H2780="RPPS",IFERROR(IF(VLOOKUP(A2780,'Suspensão de repasses - GESCON'!$D$3:$J$1048576,7,FALSE)="Validada","SIM","NÃO"),"NÃO"),"")</f>
        <v>NÃO</v>
      </c>
    </row>
    <row r="2781" spans="1:12" s="19" customFormat="1" ht="15" hidden="1" customHeight="1" x14ac:dyDescent="0.25">
      <c r="A2781" s="88" t="s">
        <v>8148</v>
      </c>
      <c r="B2781" s="40" t="s">
        <v>4626</v>
      </c>
      <c r="C2781" s="82" t="s">
        <v>10959</v>
      </c>
      <c r="D2781" s="82"/>
      <c r="E2781" s="82"/>
      <c r="F2781" s="82"/>
      <c r="G2781" s="82"/>
      <c r="H2781" s="40" t="s">
        <v>4</v>
      </c>
      <c r="I2781" s="83" t="str">
        <f>IFERROR(VLOOKUP(A2781,'Alíquotas - CADPREV'!$B$2152:$N$4324,8,FALSE),"")</f>
        <v/>
      </c>
      <c r="J2781" s="83" t="str">
        <f>IF(H2781="RPPS",VLOOKUP(A2781,' Legislação Benef - GESCON'!$B$4:$I$2159,3,FALSE),"")</f>
        <v/>
      </c>
      <c r="K2781" s="83" t="str">
        <f>IF(H2781="RPPS",VLOOKUP(A2781,' Legislação Benef - GESCON'!$B$4:$I$2159,6,FALSE),"")</f>
        <v/>
      </c>
      <c r="L2781" s="83" t="str">
        <f>IF(H2781="RPPS",IFERROR(IF(VLOOKUP(A2781,'Suspensão de repasses - GESCON'!$D$3:$J$1048576,7,FALSE)="Validada","SIM","NÃO"),"NÃO"),"")</f>
        <v/>
      </c>
    </row>
    <row r="2782" spans="1:12" s="19" customFormat="1" ht="15" customHeight="1" x14ac:dyDescent="0.25">
      <c r="A2782" s="88" t="s">
        <v>8149</v>
      </c>
      <c r="B2782" s="40" t="s">
        <v>1356</v>
      </c>
      <c r="C2782" s="82" t="s">
        <v>10958</v>
      </c>
      <c r="D2782" s="82">
        <v>96</v>
      </c>
      <c r="E2782" s="82">
        <v>38</v>
      </c>
      <c r="F2782" s="82">
        <v>12</v>
      </c>
      <c r="G2782" s="82">
        <v>146</v>
      </c>
      <c r="H2782" s="40" t="s">
        <v>2</v>
      </c>
      <c r="I2782" s="83" t="str">
        <f>IFERROR(VLOOKUP(A2782,'Alíquotas - CADPREV'!$B$2152:$N$4324,8,FALSE),"")</f>
        <v>SIM</v>
      </c>
      <c r="J2782" s="83" t="str">
        <f>IF(H2782="RPPS",VLOOKUP(A2782,' Legislação Benef - GESCON'!$B$4:$I$2159,3,FALSE),"")</f>
        <v>NÃO</v>
      </c>
      <c r="K2782" s="83" t="str">
        <f>IF(H2782="RPPS",VLOOKUP(A2782,' Legislação Benef - GESCON'!$B$4:$I$2159,6,FALSE),"")</f>
        <v>NÃO</v>
      </c>
      <c r="L2782" s="83" t="str">
        <f>IF(H2782="RPPS",IFERROR(IF(VLOOKUP(A2782,'Suspensão de repasses - GESCON'!$D$3:$J$1048576,7,FALSE)="Validada","SIM","NÃO"),"NÃO"),"")</f>
        <v>NÃO</v>
      </c>
    </row>
    <row r="2783" spans="1:12" s="19" customFormat="1" ht="15" hidden="1" customHeight="1" x14ac:dyDescent="0.25">
      <c r="A2783" s="88" t="s">
        <v>8150</v>
      </c>
      <c r="B2783" s="40" t="s">
        <v>4289</v>
      </c>
      <c r="C2783" s="82" t="s">
        <v>10959</v>
      </c>
      <c r="D2783" s="82"/>
      <c r="E2783" s="82"/>
      <c r="F2783" s="82"/>
      <c r="G2783" s="82"/>
      <c r="H2783" s="40" t="s">
        <v>4</v>
      </c>
      <c r="I2783" s="83" t="str">
        <f>IFERROR(VLOOKUP(A2783,'Alíquotas - CADPREV'!$B$2152:$N$4324,8,FALSE),"")</f>
        <v/>
      </c>
      <c r="J2783" s="83" t="str">
        <f>IF(H2783="RPPS",VLOOKUP(A2783,' Legislação Benef - GESCON'!$B$4:$I$2159,3,FALSE),"")</f>
        <v/>
      </c>
      <c r="K2783" s="83" t="str">
        <f>IF(H2783="RPPS",VLOOKUP(A2783,' Legislação Benef - GESCON'!$B$4:$I$2159,6,FALSE),"")</f>
        <v/>
      </c>
      <c r="L2783" s="83" t="str">
        <f>IF(H2783="RPPS",IFERROR(IF(VLOOKUP(A2783,'Suspensão de repasses - GESCON'!$D$3:$J$1048576,7,FALSE)="Validada","SIM","NÃO"),"NÃO"),"")</f>
        <v/>
      </c>
    </row>
    <row r="2784" spans="1:12" s="19" customFormat="1" ht="15" customHeight="1" x14ac:dyDescent="0.25">
      <c r="A2784" s="88" t="s">
        <v>8151</v>
      </c>
      <c r="B2784" s="40" t="s">
        <v>4626</v>
      </c>
      <c r="C2784" s="82" t="s">
        <v>10958</v>
      </c>
      <c r="D2784" s="82">
        <v>3045</v>
      </c>
      <c r="E2784" s="82">
        <v>458</v>
      </c>
      <c r="F2784" s="82">
        <v>105</v>
      </c>
      <c r="G2784" s="82">
        <v>3608</v>
      </c>
      <c r="H2784" s="40" t="s">
        <v>2</v>
      </c>
      <c r="I2784" s="83" t="str">
        <f>IFERROR(VLOOKUP(A2784,'Alíquotas - CADPREV'!$B$2152:$N$4324,8,FALSE),"")</f>
        <v>NÃO</v>
      </c>
      <c r="J2784" s="83" t="str">
        <f>IF(H2784="RPPS",VLOOKUP(A2784,' Legislação Benef - GESCON'!$B$4:$I$2159,3,FALSE),"")</f>
        <v>NÃO</v>
      </c>
      <c r="K2784" s="83" t="str">
        <f>IF(H2784="RPPS",VLOOKUP(A2784,' Legislação Benef - GESCON'!$B$4:$I$2159,6,FALSE),"")</f>
        <v>NÃO</v>
      </c>
      <c r="L2784" s="83" t="str">
        <f>IF(H2784="RPPS",IFERROR(IF(VLOOKUP(A2784,'Suspensão de repasses - GESCON'!$D$3:$J$1048576,7,FALSE)="Validada","SIM","NÃO"),"NÃO"),"")</f>
        <v>NÃO</v>
      </c>
    </row>
    <row r="2785" spans="1:12" s="19" customFormat="1" ht="15" customHeight="1" x14ac:dyDescent="0.25">
      <c r="A2785" s="88" t="s">
        <v>8152</v>
      </c>
      <c r="B2785" s="40" t="s">
        <v>1356</v>
      </c>
      <c r="C2785" s="82" t="s">
        <v>10958</v>
      </c>
      <c r="D2785" s="82">
        <v>226</v>
      </c>
      <c r="E2785" s="82">
        <v>13</v>
      </c>
      <c r="F2785" s="82">
        <v>0</v>
      </c>
      <c r="G2785" s="82">
        <v>239</v>
      </c>
      <c r="H2785" s="40" t="s">
        <v>2</v>
      </c>
      <c r="I2785" s="83" t="str">
        <f>IFERROR(VLOOKUP(A2785,'Alíquotas - CADPREV'!$B$2152:$N$4324,8,FALSE),"")</f>
        <v>NÃO</v>
      </c>
      <c r="J2785" s="83" t="str">
        <f>IF(H2785="RPPS",VLOOKUP(A2785,' Legislação Benef - GESCON'!$B$4:$I$2159,3,FALSE),"")</f>
        <v>NÃO</v>
      </c>
      <c r="K2785" s="83" t="str">
        <f>IF(H2785="RPPS",VLOOKUP(A2785,' Legislação Benef - GESCON'!$B$4:$I$2159,6,FALSE),"")</f>
        <v>NÃO</v>
      </c>
      <c r="L2785" s="83" t="str">
        <f>IF(H2785="RPPS",IFERROR(IF(VLOOKUP(A2785,'Suspensão de repasses - GESCON'!$D$3:$J$1048576,7,FALSE)="Validada","SIM","NÃO"),"NÃO"),"")</f>
        <v>NÃO</v>
      </c>
    </row>
    <row r="2786" spans="1:12" s="19" customFormat="1" ht="15" hidden="1" customHeight="1" x14ac:dyDescent="0.25">
      <c r="A2786" s="88" t="s">
        <v>8153</v>
      </c>
      <c r="B2786" s="40" t="s">
        <v>215</v>
      </c>
      <c r="C2786" s="82" t="s">
        <v>10959</v>
      </c>
      <c r="D2786" s="82"/>
      <c r="E2786" s="82"/>
      <c r="F2786" s="82"/>
      <c r="G2786" s="82"/>
      <c r="H2786" s="40" t="s">
        <v>4</v>
      </c>
      <c r="I2786" s="83" t="str">
        <f>IFERROR(VLOOKUP(A2786,'Alíquotas - CADPREV'!$B$2152:$N$4324,8,FALSE),"")</f>
        <v/>
      </c>
      <c r="J2786" s="83" t="str">
        <f>IF(H2786="RPPS",VLOOKUP(A2786,' Legislação Benef - GESCON'!$B$4:$I$2159,3,FALSE),"")</f>
        <v/>
      </c>
      <c r="K2786" s="83" t="str">
        <f>IF(H2786="RPPS",VLOOKUP(A2786,' Legislação Benef - GESCON'!$B$4:$I$2159,6,FALSE),"")</f>
        <v/>
      </c>
      <c r="L2786" s="83" t="str">
        <f>IF(H2786="RPPS",IFERROR(IF(VLOOKUP(A2786,'Suspensão de repasses - GESCON'!$D$3:$J$1048576,7,FALSE)="Validada","SIM","NÃO"),"NÃO"),"")</f>
        <v/>
      </c>
    </row>
    <row r="2787" spans="1:12" s="19" customFormat="1" ht="15" customHeight="1" x14ac:dyDescent="0.25">
      <c r="A2787" s="88" t="s">
        <v>8154</v>
      </c>
      <c r="B2787" s="40" t="s">
        <v>4626</v>
      </c>
      <c r="C2787" s="82" t="s">
        <v>10958</v>
      </c>
      <c r="D2787" s="82">
        <v>2033</v>
      </c>
      <c r="E2787" s="82">
        <v>369</v>
      </c>
      <c r="F2787" s="82">
        <v>75</v>
      </c>
      <c r="G2787" s="82">
        <v>2477</v>
      </c>
      <c r="H2787" s="40" t="s">
        <v>2</v>
      </c>
      <c r="I2787" s="83" t="str">
        <f>IFERROR(VLOOKUP(A2787,'Alíquotas - CADPREV'!$B$2152:$N$4324,8,FALSE),"")</f>
        <v>SIM</v>
      </c>
      <c r="J2787" s="83" t="str">
        <f>IF(H2787="RPPS",VLOOKUP(A2787,' Legislação Benef - GESCON'!$B$4:$I$2159,3,FALSE),"")</f>
        <v>NÃO</v>
      </c>
      <c r="K2787" s="83" t="str">
        <f>IF(H2787="RPPS",VLOOKUP(A2787,' Legislação Benef - GESCON'!$B$4:$I$2159,6,FALSE),"")</f>
        <v>NÃO</v>
      </c>
      <c r="L2787" s="83" t="str">
        <f>IF(H2787="RPPS",IFERROR(IF(VLOOKUP(A2787,'Suspensão de repasses - GESCON'!$D$3:$J$1048576,7,FALSE)="Validada","SIM","NÃO"),"NÃO"),"")</f>
        <v>NÃO</v>
      </c>
    </row>
    <row r="2788" spans="1:12" s="19" customFormat="1" ht="15" customHeight="1" x14ac:dyDescent="0.25">
      <c r="A2788" s="88" t="s">
        <v>8155</v>
      </c>
      <c r="B2788" s="40" t="s">
        <v>4289</v>
      </c>
      <c r="C2788" s="82" t="s">
        <v>10958</v>
      </c>
      <c r="D2788" s="82">
        <v>165</v>
      </c>
      <c r="E2788" s="82">
        <v>34</v>
      </c>
      <c r="F2788" s="82">
        <v>6</v>
      </c>
      <c r="G2788" s="82">
        <v>205</v>
      </c>
      <c r="H2788" s="40" t="s">
        <v>2</v>
      </c>
      <c r="I2788" s="83" t="str">
        <f>IFERROR(VLOOKUP(A2788,'Alíquotas - CADPREV'!$B$2152:$N$4324,8,FALSE),"")</f>
        <v>NÃO</v>
      </c>
      <c r="J2788" s="83" t="str">
        <f>IF(H2788="RPPS",VLOOKUP(A2788,' Legislação Benef - GESCON'!$B$4:$I$2159,3,FALSE),"")</f>
        <v>NÃO</v>
      </c>
      <c r="K2788" s="83" t="str">
        <f>IF(H2788="RPPS",VLOOKUP(A2788,' Legislação Benef - GESCON'!$B$4:$I$2159,6,FALSE),"")</f>
        <v>NÃO</v>
      </c>
      <c r="L2788" s="83" t="str">
        <f>IF(H2788="RPPS",IFERROR(IF(VLOOKUP(A2788,'Suspensão de repasses - GESCON'!$D$3:$J$1048576,7,FALSE)="Validada","SIM","NÃO"),"NÃO"),"")</f>
        <v>NÃO</v>
      </c>
    </row>
    <row r="2789" spans="1:12" s="19" customFormat="1" ht="15" hidden="1" customHeight="1" x14ac:dyDescent="0.25">
      <c r="A2789" s="88" t="s">
        <v>8156</v>
      </c>
      <c r="B2789" s="40" t="s">
        <v>1356</v>
      </c>
      <c r="C2789" s="82" t="s">
        <v>10959</v>
      </c>
      <c r="D2789" s="82"/>
      <c r="E2789" s="82"/>
      <c r="F2789" s="82"/>
      <c r="G2789" s="82"/>
      <c r="H2789" s="40" t="s">
        <v>4</v>
      </c>
      <c r="I2789" s="83" t="str">
        <f>IFERROR(VLOOKUP(A2789,'Alíquotas - CADPREV'!$B$2152:$N$4324,8,FALSE),"")</f>
        <v/>
      </c>
      <c r="J2789" s="83" t="str">
        <f>IF(H2789="RPPS",VLOOKUP(A2789,' Legislação Benef - GESCON'!$B$4:$I$2159,3,FALSE),"")</f>
        <v/>
      </c>
      <c r="K2789" s="83" t="str">
        <f>IF(H2789="RPPS",VLOOKUP(A2789,' Legislação Benef - GESCON'!$B$4:$I$2159,6,FALSE),"")</f>
        <v/>
      </c>
      <c r="L2789" s="83" t="str">
        <f>IF(H2789="RPPS",IFERROR(IF(VLOOKUP(A2789,'Suspensão de repasses - GESCON'!$D$3:$J$1048576,7,FALSE)="Validada","SIM","NÃO"),"NÃO"),"")</f>
        <v/>
      </c>
    </row>
    <row r="2790" spans="1:12" s="19" customFormat="1" ht="15" customHeight="1" x14ac:dyDescent="0.25">
      <c r="A2790" s="88" t="s">
        <v>8157</v>
      </c>
      <c r="B2790" s="40" t="s">
        <v>901</v>
      </c>
      <c r="C2790" s="82" t="s">
        <v>10958</v>
      </c>
      <c r="D2790" s="82">
        <v>272</v>
      </c>
      <c r="E2790" s="82">
        <v>75</v>
      </c>
      <c r="F2790" s="82">
        <v>11</v>
      </c>
      <c r="G2790" s="82">
        <v>358</v>
      </c>
      <c r="H2790" s="40" t="s">
        <v>2</v>
      </c>
      <c r="I2790" s="83" t="str">
        <f>IFERROR(VLOOKUP(A2790,'Alíquotas - CADPREV'!$B$2152:$N$4324,8,FALSE),"")</f>
        <v>SIM</v>
      </c>
      <c r="J2790" s="83" t="str">
        <f>IF(H2790="RPPS",VLOOKUP(A2790,' Legislação Benef - GESCON'!$B$4:$I$2159,3,FALSE),"")</f>
        <v>NÃO</v>
      </c>
      <c r="K2790" s="83" t="str">
        <f>IF(H2790="RPPS",VLOOKUP(A2790,' Legislação Benef - GESCON'!$B$4:$I$2159,6,FALSE),"")</f>
        <v>SIM</v>
      </c>
      <c r="L2790" s="83" t="str">
        <f>IF(H2790="RPPS",IFERROR(IF(VLOOKUP(A2790,'Suspensão de repasses - GESCON'!$D$3:$J$1048576,7,FALSE)="Validada","SIM","NÃO"),"NÃO"),"")</f>
        <v>NÃO</v>
      </c>
    </row>
    <row r="2791" spans="1:12" s="19" customFormat="1" ht="15" hidden="1" customHeight="1" x14ac:dyDescent="0.25">
      <c r="A2791" s="88" t="s">
        <v>8158</v>
      </c>
      <c r="B2791" s="40" t="s">
        <v>3143</v>
      </c>
      <c r="C2791" s="82" t="s">
        <v>10959</v>
      </c>
      <c r="D2791" s="82"/>
      <c r="E2791" s="82"/>
      <c r="F2791" s="82"/>
      <c r="G2791" s="82"/>
      <c r="H2791" s="40" t="s">
        <v>4</v>
      </c>
      <c r="I2791" s="83" t="str">
        <f>IFERROR(VLOOKUP(A2791,'Alíquotas - CADPREV'!$B$2152:$N$4324,8,FALSE),"")</f>
        <v/>
      </c>
      <c r="J2791" s="83" t="str">
        <f>IF(H2791="RPPS",VLOOKUP(A2791,' Legislação Benef - GESCON'!$B$4:$I$2159,3,FALSE),"")</f>
        <v/>
      </c>
      <c r="K2791" s="83" t="str">
        <f>IF(H2791="RPPS",VLOOKUP(A2791,' Legislação Benef - GESCON'!$B$4:$I$2159,6,FALSE),"")</f>
        <v/>
      </c>
      <c r="L2791" s="83" t="str">
        <f>IF(H2791="RPPS",IFERROR(IF(VLOOKUP(A2791,'Suspensão de repasses - GESCON'!$D$3:$J$1048576,7,FALSE)="Validada","SIM","NÃO"),"NÃO"),"")</f>
        <v/>
      </c>
    </row>
    <row r="2792" spans="1:12" s="19" customFormat="1" ht="15" customHeight="1" x14ac:dyDescent="0.25">
      <c r="A2792" s="88" t="s">
        <v>8159</v>
      </c>
      <c r="B2792" s="40" t="s">
        <v>3812</v>
      </c>
      <c r="C2792" s="82" t="s">
        <v>10958</v>
      </c>
      <c r="D2792" s="82">
        <v>141</v>
      </c>
      <c r="E2792" s="82">
        <v>67</v>
      </c>
      <c r="F2792" s="82">
        <v>12</v>
      </c>
      <c r="G2792" s="82">
        <v>220</v>
      </c>
      <c r="H2792" s="40" t="s">
        <v>2</v>
      </c>
      <c r="I2792" s="83" t="str">
        <f>IFERROR(VLOOKUP(A2792,'Alíquotas - CADPREV'!$B$2152:$N$4324,8,FALSE),"")</f>
        <v>NÃO</v>
      </c>
      <c r="J2792" s="83" t="str">
        <f>IF(H2792="RPPS",VLOOKUP(A2792,' Legislação Benef - GESCON'!$B$4:$I$2159,3,FALSE),"")</f>
        <v>NÃO</v>
      </c>
      <c r="K2792" s="83" t="str">
        <f>IF(H2792="RPPS",VLOOKUP(A2792,' Legislação Benef - GESCON'!$B$4:$I$2159,6,FALSE),"")</f>
        <v>SIM</v>
      </c>
      <c r="L2792" s="83" t="str">
        <f>IF(H2792="RPPS",IFERROR(IF(VLOOKUP(A2792,'Suspensão de repasses - GESCON'!$D$3:$J$1048576,7,FALSE)="Validada","SIM","NÃO"),"NÃO"),"")</f>
        <v>NÃO</v>
      </c>
    </row>
    <row r="2793" spans="1:12" s="19" customFormat="1" ht="15" customHeight="1" x14ac:dyDescent="0.25">
      <c r="A2793" s="88" t="s">
        <v>8160</v>
      </c>
      <c r="B2793" s="40" t="s">
        <v>1356</v>
      </c>
      <c r="C2793" s="82" t="s">
        <v>10958</v>
      </c>
      <c r="D2793" s="82">
        <v>165</v>
      </c>
      <c r="E2793" s="82">
        <v>79</v>
      </c>
      <c r="F2793" s="82">
        <v>17</v>
      </c>
      <c r="G2793" s="82">
        <v>261</v>
      </c>
      <c r="H2793" s="40" t="s">
        <v>2</v>
      </c>
      <c r="I2793" s="83" t="str">
        <f>IFERROR(VLOOKUP(A2793,'Alíquotas - CADPREV'!$B$2152:$N$4324,8,FALSE),"")</f>
        <v>NÃO</v>
      </c>
      <c r="J2793" s="83" t="str">
        <f>IF(H2793="RPPS",VLOOKUP(A2793,' Legislação Benef - GESCON'!$B$4:$I$2159,3,FALSE),"")</f>
        <v>NÃO</v>
      </c>
      <c r="K2793" s="83" t="str">
        <f>IF(H2793="RPPS",VLOOKUP(A2793,' Legislação Benef - GESCON'!$B$4:$I$2159,6,FALSE),"")</f>
        <v>NÃO</v>
      </c>
      <c r="L2793" s="83" t="str">
        <f>IF(H2793="RPPS",IFERROR(IF(VLOOKUP(A2793,'Suspensão de repasses - GESCON'!$D$3:$J$1048576,7,FALSE)="Validada","SIM","NÃO"),"NÃO"),"")</f>
        <v>NÃO</v>
      </c>
    </row>
    <row r="2794" spans="1:12" s="19" customFormat="1" ht="15" hidden="1" customHeight="1" x14ac:dyDescent="0.25">
      <c r="A2794" s="88" t="s">
        <v>8161</v>
      </c>
      <c r="B2794" s="40" t="s">
        <v>215</v>
      </c>
      <c r="C2794" s="82" t="s">
        <v>10959</v>
      </c>
      <c r="D2794" s="82"/>
      <c r="E2794" s="82"/>
      <c r="F2794" s="82"/>
      <c r="G2794" s="82"/>
      <c r="H2794" s="40" t="s">
        <v>4</v>
      </c>
      <c r="I2794" s="83" t="str">
        <f>IFERROR(VLOOKUP(A2794,'Alíquotas - CADPREV'!$B$2152:$N$4324,8,FALSE),"")</f>
        <v/>
      </c>
      <c r="J2794" s="83" t="str">
        <f>IF(H2794="RPPS",VLOOKUP(A2794,' Legislação Benef - GESCON'!$B$4:$I$2159,3,FALSE),"")</f>
        <v/>
      </c>
      <c r="K2794" s="83" t="str">
        <f>IF(H2794="RPPS",VLOOKUP(A2794,' Legislação Benef - GESCON'!$B$4:$I$2159,6,FALSE),"")</f>
        <v/>
      </c>
      <c r="L2794" s="83" t="str">
        <f>IF(H2794="RPPS",IFERROR(IF(VLOOKUP(A2794,'Suspensão de repasses - GESCON'!$D$3:$J$1048576,7,FALSE)="Validada","SIM","NÃO"),"NÃO"),"")</f>
        <v/>
      </c>
    </row>
    <row r="2795" spans="1:12" s="19" customFormat="1" ht="15" hidden="1" customHeight="1" x14ac:dyDescent="0.25">
      <c r="A2795" s="88" t="s">
        <v>8162</v>
      </c>
      <c r="B2795" s="40" t="s">
        <v>3143</v>
      </c>
      <c r="C2795" s="82" t="s">
        <v>10959</v>
      </c>
      <c r="D2795" s="82"/>
      <c r="E2795" s="82"/>
      <c r="F2795" s="82"/>
      <c r="G2795" s="82"/>
      <c r="H2795" s="40" t="s">
        <v>4</v>
      </c>
      <c r="I2795" s="83" t="str">
        <f>IFERROR(VLOOKUP(A2795,'Alíquotas - CADPREV'!$B$2152:$N$4324,8,FALSE),"")</f>
        <v/>
      </c>
      <c r="J2795" s="83" t="str">
        <f>IF(H2795="RPPS",VLOOKUP(A2795,' Legislação Benef - GESCON'!$B$4:$I$2159,3,FALSE),"")</f>
        <v/>
      </c>
      <c r="K2795" s="83" t="str">
        <f>IF(H2795="RPPS",VLOOKUP(A2795,' Legislação Benef - GESCON'!$B$4:$I$2159,6,FALSE),"")</f>
        <v/>
      </c>
      <c r="L2795" s="83" t="str">
        <f>IF(H2795="RPPS",IFERROR(IF(VLOOKUP(A2795,'Suspensão de repasses - GESCON'!$D$3:$J$1048576,7,FALSE)="Validada","SIM","NÃO"),"NÃO"),"")</f>
        <v/>
      </c>
    </row>
    <row r="2796" spans="1:12" s="19" customFormat="1" ht="15" hidden="1" customHeight="1" x14ac:dyDescent="0.25">
      <c r="A2796" s="88" t="s">
        <v>8163</v>
      </c>
      <c r="B2796" s="40" t="s">
        <v>1142</v>
      </c>
      <c r="C2796" s="82" t="s">
        <v>10959</v>
      </c>
      <c r="D2796" s="82"/>
      <c r="E2796" s="82"/>
      <c r="F2796" s="82"/>
      <c r="G2796" s="82"/>
      <c r="H2796" s="40" t="s">
        <v>4</v>
      </c>
      <c r="I2796" s="83" t="str">
        <f>IFERROR(VLOOKUP(A2796,'Alíquotas - CADPREV'!$B$2152:$N$4324,8,FALSE),"")</f>
        <v/>
      </c>
      <c r="J2796" s="83" t="str">
        <f>IF(H2796="RPPS",VLOOKUP(A2796,' Legislação Benef - GESCON'!$B$4:$I$2159,3,FALSE),"")</f>
        <v/>
      </c>
      <c r="K2796" s="83" t="str">
        <f>IF(H2796="RPPS",VLOOKUP(A2796,' Legislação Benef - GESCON'!$B$4:$I$2159,6,FALSE),"")</f>
        <v/>
      </c>
      <c r="L2796" s="83" t="str">
        <f>IF(H2796="RPPS",IFERROR(IF(VLOOKUP(A2796,'Suspensão de repasses - GESCON'!$D$3:$J$1048576,7,FALSE)="Validada","SIM","NÃO"),"NÃO"),"")</f>
        <v/>
      </c>
    </row>
    <row r="2797" spans="1:12" s="19" customFormat="1" ht="15" hidden="1" customHeight="1" x14ac:dyDescent="0.25">
      <c r="A2797" s="88" t="s">
        <v>8164</v>
      </c>
      <c r="B2797" s="40" t="s">
        <v>1356</v>
      </c>
      <c r="C2797" s="82" t="s">
        <v>10959</v>
      </c>
      <c r="D2797" s="82"/>
      <c r="E2797" s="82"/>
      <c r="F2797" s="82"/>
      <c r="G2797" s="82"/>
      <c r="H2797" s="40" t="s">
        <v>4</v>
      </c>
      <c r="I2797" s="83" t="str">
        <f>IFERROR(VLOOKUP(A2797,'Alíquotas - CADPREV'!$B$2152:$N$4324,8,FALSE),"")</f>
        <v/>
      </c>
      <c r="J2797" s="83" t="str">
        <f>IF(H2797="RPPS",VLOOKUP(A2797,' Legislação Benef - GESCON'!$B$4:$I$2159,3,FALSE),"")</f>
        <v/>
      </c>
      <c r="K2797" s="83" t="str">
        <f>IF(H2797="RPPS",VLOOKUP(A2797,' Legislação Benef - GESCON'!$B$4:$I$2159,6,FALSE),"")</f>
        <v/>
      </c>
      <c r="L2797" s="83" t="str">
        <f>IF(H2797="RPPS",IFERROR(IF(VLOOKUP(A2797,'Suspensão de repasses - GESCON'!$D$3:$J$1048576,7,FALSE)="Validada","SIM","NÃO"),"NÃO"),"")</f>
        <v/>
      </c>
    </row>
    <row r="2798" spans="1:12" s="19" customFormat="1" ht="15" customHeight="1" x14ac:dyDescent="0.25">
      <c r="A2798" s="88" t="s">
        <v>8165</v>
      </c>
      <c r="B2798" s="40" t="s">
        <v>4626</v>
      </c>
      <c r="C2798" s="82" t="s">
        <v>10958</v>
      </c>
      <c r="D2798" s="82">
        <v>5901</v>
      </c>
      <c r="E2798" s="82">
        <v>1155</v>
      </c>
      <c r="F2798" s="82">
        <v>348</v>
      </c>
      <c r="G2798" s="82">
        <v>7404</v>
      </c>
      <c r="H2798" s="40" t="s">
        <v>2</v>
      </c>
      <c r="I2798" s="83" t="str">
        <f>IFERROR(VLOOKUP(A2798,'Alíquotas - CADPREV'!$B$2152:$N$4324,8,FALSE),"")</f>
        <v>NÃO</v>
      </c>
      <c r="J2798" s="83" t="str">
        <f>IF(H2798="RPPS",VLOOKUP(A2798,' Legislação Benef - GESCON'!$B$4:$I$2159,3,FALSE),"")</f>
        <v>NÃO</v>
      </c>
      <c r="K2798" s="83" t="str">
        <f>IF(H2798="RPPS",VLOOKUP(A2798,' Legislação Benef - GESCON'!$B$4:$I$2159,6,FALSE),"")</f>
        <v>NÃO</v>
      </c>
      <c r="L2798" s="83" t="str">
        <f>IF(H2798="RPPS",IFERROR(IF(VLOOKUP(A2798,'Suspensão de repasses - GESCON'!$D$3:$J$1048576,7,FALSE)="Validada","SIM","NÃO"),"NÃO"),"")</f>
        <v>NÃO</v>
      </c>
    </row>
    <row r="2799" spans="1:12" s="19" customFormat="1" ht="15" hidden="1" customHeight="1" x14ac:dyDescent="0.25">
      <c r="A2799" s="88" t="s">
        <v>8166</v>
      </c>
      <c r="B2799" s="40" t="s">
        <v>1356</v>
      </c>
      <c r="C2799" s="82" t="s">
        <v>10959</v>
      </c>
      <c r="D2799" s="82"/>
      <c r="E2799" s="82"/>
      <c r="F2799" s="82"/>
      <c r="G2799" s="82"/>
      <c r="H2799" s="40" t="s">
        <v>4</v>
      </c>
      <c r="I2799" s="83" t="str">
        <f>IFERROR(VLOOKUP(A2799,'Alíquotas - CADPREV'!$B$2152:$N$4324,8,FALSE),"")</f>
        <v/>
      </c>
      <c r="J2799" s="83" t="str">
        <f>IF(H2799="RPPS",VLOOKUP(A2799,' Legislação Benef - GESCON'!$B$4:$I$2159,3,FALSE),"")</f>
        <v/>
      </c>
      <c r="K2799" s="83" t="str">
        <f>IF(H2799="RPPS",VLOOKUP(A2799,' Legislação Benef - GESCON'!$B$4:$I$2159,6,FALSE),"")</f>
        <v/>
      </c>
      <c r="L2799" s="83" t="str">
        <f>IF(H2799="RPPS",IFERROR(IF(VLOOKUP(A2799,'Suspensão de repasses - GESCON'!$D$3:$J$1048576,7,FALSE)="Validada","SIM","NÃO"),"NÃO"),"")</f>
        <v/>
      </c>
    </row>
    <row r="2800" spans="1:12" s="19" customFormat="1" ht="15" customHeight="1" x14ac:dyDescent="0.25">
      <c r="A2800" s="88" t="s">
        <v>8167</v>
      </c>
      <c r="B2800" s="40" t="s">
        <v>2758</v>
      </c>
      <c r="C2800" s="82" t="s">
        <v>10958</v>
      </c>
      <c r="D2800" s="82">
        <v>1121</v>
      </c>
      <c r="E2800" s="82">
        <v>218</v>
      </c>
      <c r="F2800" s="82">
        <v>29</v>
      </c>
      <c r="G2800" s="82">
        <v>1368</v>
      </c>
      <c r="H2800" s="40" t="s">
        <v>2</v>
      </c>
      <c r="I2800" s="83" t="str">
        <f>IFERROR(VLOOKUP(A2800,'Alíquotas - CADPREV'!$B$2152:$N$4324,8,FALSE),"")</f>
        <v>NÃO</v>
      </c>
      <c r="J2800" s="83" t="str">
        <f>IF(H2800="RPPS",VLOOKUP(A2800,' Legislação Benef - GESCON'!$B$4:$I$2159,3,FALSE),"")</f>
        <v>NÃO</v>
      </c>
      <c r="K2800" s="83" t="str">
        <f>IF(H2800="RPPS",VLOOKUP(A2800,' Legislação Benef - GESCON'!$B$4:$I$2159,6,FALSE),"")</f>
        <v>NÃO</v>
      </c>
      <c r="L2800" s="83" t="str">
        <f>IF(H2800="RPPS",IFERROR(IF(VLOOKUP(A2800,'Suspensão de repasses - GESCON'!$D$3:$J$1048576,7,FALSE)="Validada","SIM","NÃO"),"NÃO"),"")</f>
        <v>NÃO</v>
      </c>
    </row>
    <row r="2801" spans="1:12" s="19" customFormat="1" ht="15" hidden="1" customHeight="1" x14ac:dyDescent="0.25">
      <c r="A2801" s="88" t="s">
        <v>8168</v>
      </c>
      <c r="B2801" s="40" t="s">
        <v>29</v>
      </c>
      <c r="C2801" s="82" t="s">
        <v>10959</v>
      </c>
      <c r="D2801" s="82"/>
      <c r="E2801" s="82"/>
      <c r="F2801" s="82"/>
      <c r="G2801" s="82"/>
      <c r="H2801" s="40" t="s">
        <v>4</v>
      </c>
      <c r="I2801" s="83" t="str">
        <f>IFERROR(VLOOKUP(A2801,'Alíquotas - CADPREV'!$B$2152:$N$4324,8,FALSE),"")</f>
        <v/>
      </c>
      <c r="J2801" s="83" t="str">
        <f>IF(H2801="RPPS",VLOOKUP(A2801,' Legislação Benef - GESCON'!$B$4:$I$2159,3,FALSE),"")</f>
        <v/>
      </c>
      <c r="K2801" s="83" t="str">
        <f>IF(H2801="RPPS",VLOOKUP(A2801,' Legislação Benef - GESCON'!$B$4:$I$2159,6,FALSE),"")</f>
        <v/>
      </c>
      <c r="L2801" s="83" t="str">
        <f>IF(H2801="RPPS",IFERROR(IF(VLOOKUP(A2801,'Suspensão de repasses - GESCON'!$D$3:$J$1048576,7,FALSE)="Validada","SIM","NÃO"),"NÃO"),"")</f>
        <v/>
      </c>
    </row>
    <row r="2802" spans="1:12" s="19" customFormat="1" ht="15" hidden="1" customHeight="1" x14ac:dyDescent="0.25">
      <c r="A2802" s="88" t="s">
        <v>8169</v>
      </c>
      <c r="B2802" s="40" t="s">
        <v>2413</v>
      </c>
      <c r="C2802" s="82" t="s">
        <v>10959</v>
      </c>
      <c r="D2802" s="82"/>
      <c r="E2802" s="82"/>
      <c r="F2802" s="82"/>
      <c r="G2802" s="82"/>
      <c r="H2802" s="40" t="s">
        <v>4</v>
      </c>
      <c r="I2802" s="83" t="str">
        <f>IFERROR(VLOOKUP(A2802,'Alíquotas - CADPREV'!$B$2152:$N$4324,8,FALSE),"")</f>
        <v/>
      </c>
      <c r="J2802" s="83" t="str">
        <f>IF(H2802="RPPS",VLOOKUP(A2802,' Legislação Benef - GESCON'!$B$4:$I$2159,3,FALSE),"")</f>
        <v/>
      </c>
      <c r="K2802" s="83" t="str">
        <f>IF(H2802="RPPS",VLOOKUP(A2802,' Legislação Benef - GESCON'!$B$4:$I$2159,6,FALSE),"")</f>
        <v/>
      </c>
      <c r="L2802" s="83" t="str">
        <f>IF(H2802="RPPS",IFERROR(IF(VLOOKUP(A2802,'Suspensão de repasses - GESCON'!$D$3:$J$1048576,7,FALSE)="Validada","SIM","NÃO"),"NÃO"),"")</f>
        <v/>
      </c>
    </row>
    <row r="2803" spans="1:12" s="19" customFormat="1" ht="15" hidden="1" customHeight="1" x14ac:dyDescent="0.25">
      <c r="A2803" s="88" t="s">
        <v>8170</v>
      </c>
      <c r="B2803" s="40" t="s">
        <v>634</v>
      </c>
      <c r="C2803" s="82" t="s">
        <v>10959</v>
      </c>
      <c r="D2803" s="82"/>
      <c r="E2803" s="82"/>
      <c r="F2803" s="82"/>
      <c r="G2803" s="82"/>
      <c r="H2803" s="40" t="s">
        <v>4</v>
      </c>
      <c r="I2803" s="83" t="str">
        <f>IFERROR(VLOOKUP(A2803,'Alíquotas - CADPREV'!$B$2152:$N$4324,8,FALSE),"")</f>
        <v/>
      </c>
      <c r="J2803" s="83" t="str">
        <f>IF(H2803="RPPS",VLOOKUP(A2803,' Legislação Benef - GESCON'!$B$4:$I$2159,3,FALSE),"")</f>
        <v/>
      </c>
      <c r="K2803" s="83" t="str">
        <f>IF(H2803="RPPS",VLOOKUP(A2803,' Legislação Benef - GESCON'!$B$4:$I$2159,6,FALSE),"")</f>
        <v/>
      </c>
      <c r="L2803" s="83" t="str">
        <f>IF(H2803="RPPS",IFERROR(IF(VLOOKUP(A2803,'Suspensão de repasses - GESCON'!$D$3:$J$1048576,7,FALSE)="Validada","SIM","NÃO"),"NÃO"),"")</f>
        <v/>
      </c>
    </row>
    <row r="2804" spans="1:12" s="19" customFormat="1" ht="15" hidden="1" customHeight="1" x14ac:dyDescent="0.25">
      <c r="A2804" s="88" t="s">
        <v>8171</v>
      </c>
      <c r="B2804" s="40" t="s">
        <v>3143</v>
      </c>
      <c r="C2804" s="82" t="s">
        <v>10959</v>
      </c>
      <c r="D2804" s="82"/>
      <c r="E2804" s="82"/>
      <c r="F2804" s="82"/>
      <c r="G2804" s="82"/>
      <c r="H2804" s="40" t="s">
        <v>4</v>
      </c>
      <c r="I2804" s="83" t="str">
        <f>IFERROR(VLOOKUP(A2804,'Alíquotas - CADPREV'!$B$2152:$N$4324,8,FALSE),"")</f>
        <v/>
      </c>
      <c r="J2804" s="83" t="str">
        <f>IF(H2804="RPPS",VLOOKUP(A2804,' Legislação Benef - GESCON'!$B$4:$I$2159,3,FALSE),"")</f>
        <v/>
      </c>
      <c r="K2804" s="83" t="str">
        <f>IF(H2804="RPPS",VLOOKUP(A2804,' Legislação Benef - GESCON'!$B$4:$I$2159,6,FALSE),"")</f>
        <v/>
      </c>
      <c r="L2804" s="83" t="str">
        <f>IF(H2804="RPPS",IFERROR(IF(VLOOKUP(A2804,'Suspensão de repasses - GESCON'!$D$3:$J$1048576,7,FALSE)="Validada","SIM","NÃO"),"NÃO"),"")</f>
        <v/>
      </c>
    </row>
    <row r="2805" spans="1:12" s="19" customFormat="1" ht="15" hidden="1" customHeight="1" x14ac:dyDescent="0.25">
      <c r="A2805" s="88" t="s">
        <v>8172</v>
      </c>
      <c r="B2805" s="40" t="s">
        <v>4626</v>
      </c>
      <c r="C2805" s="82" t="s">
        <v>10959</v>
      </c>
      <c r="D2805" s="82"/>
      <c r="E2805" s="82"/>
      <c r="F2805" s="82"/>
      <c r="G2805" s="82"/>
      <c r="H2805" s="40" t="s">
        <v>4</v>
      </c>
      <c r="I2805" s="83" t="str">
        <f>IFERROR(VLOOKUP(A2805,'Alíquotas - CADPREV'!$B$2152:$N$4324,8,FALSE),"")</f>
        <v/>
      </c>
      <c r="J2805" s="83" t="str">
        <f>IF(H2805="RPPS",VLOOKUP(A2805,' Legislação Benef - GESCON'!$B$4:$I$2159,3,FALSE),"")</f>
        <v/>
      </c>
      <c r="K2805" s="83" t="str">
        <f>IF(H2805="RPPS",VLOOKUP(A2805,' Legislação Benef - GESCON'!$B$4:$I$2159,6,FALSE),"")</f>
        <v/>
      </c>
      <c r="L2805" s="83" t="str">
        <f>IF(H2805="RPPS",IFERROR(IF(VLOOKUP(A2805,'Suspensão de repasses - GESCON'!$D$3:$J$1048576,7,FALSE)="Validada","SIM","NÃO"),"NÃO"),"")</f>
        <v/>
      </c>
    </row>
    <row r="2806" spans="1:12" s="19" customFormat="1" ht="15" hidden="1" customHeight="1" x14ac:dyDescent="0.25">
      <c r="A2806" s="88" t="s">
        <v>8173</v>
      </c>
      <c r="B2806" s="40" t="s">
        <v>4289</v>
      </c>
      <c r="C2806" s="82" t="s">
        <v>10959</v>
      </c>
      <c r="D2806" s="82"/>
      <c r="E2806" s="82"/>
      <c r="F2806" s="82"/>
      <c r="G2806" s="82"/>
      <c r="H2806" s="40" t="s">
        <v>4</v>
      </c>
      <c r="I2806" s="83" t="str">
        <f>IFERROR(VLOOKUP(A2806,'Alíquotas - CADPREV'!$B$2152:$N$4324,8,FALSE),"")</f>
        <v/>
      </c>
      <c r="J2806" s="83" t="str">
        <f>IF(H2806="RPPS",VLOOKUP(A2806,' Legislação Benef - GESCON'!$B$4:$I$2159,3,FALSE),"")</f>
        <v/>
      </c>
      <c r="K2806" s="83" t="str">
        <f>IF(H2806="RPPS",VLOOKUP(A2806,' Legislação Benef - GESCON'!$B$4:$I$2159,6,FALSE),"")</f>
        <v/>
      </c>
      <c r="L2806" s="83" t="str">
        <f>IF(H2806="RPPS",IFERROR(IF(VLOOKUP(A2806,'Suspensão de repasses - GESCON'!$D$3:$J$1048576,7,FALSE)="Validada","SIM","NÃO"),"NÃO"),"")</f>
        <v/>
      </c>
    </row>
    <row r="2807" spans="1:12" s="19" customFormat="1" ht="15" customHeight="1" x14ac:dyDescent="0.25">
      <c r="A2807" s="88" t="s">
        <v>8174</v>
      </c>
      <c r="B2807" s="40" t="s">
        <v>3812</v>
      </c>
      <c r="C2807" s="82" t="s">
        <v>10958</v>
      </c>
      <c r="D2807" s="82">
        <v>225</v>
      </c>
      <c r="E2807" s="82">
        <v>15</v>
      </c>
      <c r="F2807" s="82">
        <v>6</v>
      </c>
      <c r="G2807" s="82">
        <v>246</v>
      </c>
      <c r="H2807" s="40" t="s">
        <v>2</v>
      </c>
      <c r="I2807" s="83" t="str">
        <f>IFERROR(VLOOKUP(A2807,'Alíquotas - CADPREV'!$B$2152:$N$4324,8,FALSE),"")</f>
        <v>NÃO</v>
      </c>
      <c r="J2807" s="83" t="str">
        <f>IF(H2807="RPPS",VLOOKUP(A2807,' Legislação Benef - GESCON'!$B$4:$I$2159,3,FALSE),"")</f>
        <v>NÃO</v>
      </c>
      <c r="K2807" s="83" t="str">
        <f>IF(H2807="RPPS",VLOOKUP(A2807,' Legislação Benef - GESCON'!$B$4:$I$2159,6,FALSE),"")</f>
        <v>SIM</v>
      </c>
      <c r="L2807" s="83" t="str">
        <f>IF(H2807="RPPS",IFERROR(IF(VLOOKUP(A2807,'Suspensão de repasses - GESCON'!$D$3:$J$1048576,7,FALSE)="Validada","SIM","NÃO"),"NÃO"),"")</f>
        <v>NÃO</v>
      </c>
    </row>
    <row r="2808" spans="1:12" s="19" customFormat="1" ht="15" hidden="1" customHeight="1" x14ac:dyDescent="0.25">
      <c r="A2808" s="88" t="s">
        <v>8175</v>
      </c>
      <c r="B2808" s="40" t="s">
        <v>3812</v>
      </c>
      <c r="C2808" s="82" t="s">
        <v>10959</v>
      </c>
      <c r="D2808" s="82"/>
      <c r="E2808" s="82"/>
      <c r="F2808" s="82"/>
      <c r="G2808" s="82"/>
      <c r="H2808" s="40" t="s">
        <v>4</v>
      </c>
      <c r="I2808" s="83" t="str">
        <f>IFERROR(VLOOKUP(A2808,'Alíquotas - CADPREV'!$B$2152:$N$4324,8,FALSE),"")</f>
        <v/>
      </c>
      <c r="J2808" s="83" t="str">
        <f>IF(H2808="RPPS",VLOOKUP(A2808,' Legislação Benef - GESCON'!$B$4:$I$2159,3,FALSE),"")</f>
        <v/>
      </c>
      <c r="K2808" s="83" t="str">
        <f>IF(H2808="RPPS",VLOOKUP(A2808,' Legislação Benef - GESCON'!$B$4:$I$2159,6,FALSE),"")</f>
        <v/>
      </c>
      <c r="L2808" s="83" t="str">
        <f>IF(H2808="RPPS",IFERROR(IF(VLOOKUP(A2808,'Suspensão de repasses - GESCON'!$D$3:$J$1048576,7,FALSE)="Validada","SIM","NÃO"),"NÃO"),"")</f>
        <v/>
      </c>
    </row>
    <row r="2809" spans="1:12" s="19" customFormat="1" ht="15" customHeight="1" x14ac:dyDescent="0.25">
      <c r="A2809" s="88" t="s">
        <v>8176</v>
      </c>
      <c r="B2809" s="40" t="s">
        <v>821</v>
      </c>
      <c r="C2809" s="82" t="s">
        <v>10958</v>
      </c>
      <c r="D2809" s="82">
        <v>5184</v>
      </c>
      <c r="E2809" s="82">
        <v>1234</v>
      </c>
      <c r="F2809" s="82">
        <v>356</v>
      </c>
      <c r="G2809" s="82">
        <v>6774</v>
      </c>
      <c r="H2809" s="40" t="s">
        <v>2</v>
      </c>
      <c r="I2809" s="83" t="str">
        <f>IFERROR(VLOOKUP(A2809,'Alíquotas - CADPREV'!$B$2152:$N$4324,8,FALSE),"")</f>
        <v>SIM</v>
      </c>
      <c r="J2809" s="83" t="str">
        <f>IF(H2809="RPPS",VLOOKUP(A2809,' Legislação Benef - GESCON'!$B$4:$I$2159,3,FALSE),"")</f>
        <v>NÃO</v>
      </c>
      <c r="K2809" s="83" t="str">
        <f>IF(H2809="RPPS",VLOOKUP(A2809,' Legislação Benef - GESCON'!$B$4:$I$2159,6,FALSE),"")</f>
        <v>NÃO</v>
      </c>
      <c r="L2809" s="83" t="str">
        <f>IF(H2809="RPPS",IFERROR(IF(VLOOKUP(A2809,'Suspensão de repasses - GESCON'!$D$3:$J$1048576,7,FALSE)="Validada","SIM","NÃO"),"NÃO"),"")</f>
        <v>SIM</v>
      </c>
    </row>
    <row r="2810" spans="1:12" s="19" customFormat="1" ht="15" hidden="1" customHeight="1" x14ac:dyDescent="0.25">
      <c r="A2810" s="88" t="s">
        <v>8177</v>
      </c>
      <c r="B2810" s="40" t="s">
        <v>4626</v>
      </c>
      <c r="C2810" s="82" t="s">
        <v>10959</v>
      </c>
      <c r="D2810" s="82"/>
      <c r="E2810" s="82"/>
      <c r="F2810" s="82"/>
      <c r="G2810" s="82"/>
      <c r="H2810" s="40" t="s">
        <v>4</v>
      </c>
      <c r="I2810" s="83" t="str">
        <f>IFERROR(VLOOKUP(A2810,'Alíquotas - CADPREV'!$B$2152:$N$4324,8,FALSE),"")</f>
        <v/>
      </c>
      <c r="J2810" s="83" t="str">
        <f>IF(H2810="RPPS",VLOOKUP(A2810,' Legislação Benef - GESCON'!$B$4:$I$2159,3,FALSE),"")</f>
        <v/>
      </c>
      <c r="K2810" s="83" t="str">
        <f>IF(H2810="RPPS",VLOOKUP(A2810,' Legislação Benef - GESCON'!$B$4:$I$2159,6,FALSE),"")</f>
        <v/>
      </c>
      <c r="L2810" s="83" t="str">
        <f>IF(H2810="RPPS",IFERROR(IF(VLOOKUP(A2810,'Suspensão de repasses - GESCON'!$D$3:$J$1048576,7,FALSE)="Validada","SIM","NÃO"),"NÃO"),"")</f>
        <v/>
      </c>
    </row>
    <row r="2811" spans="1:12" s="19" customFormat="1" ht="15" hidden="1" customHeight="1" x14ac:dyDescent="0.25">
      <c r="A2811" s="88" t="s">
        <v>8178</v>
      </c>
      <c r="B2811" s="40" t="s">
        <v>2554</v>
      </c>
      <c r="C2811" s="82" t="s">
        <v>10959</v>
      </c>
      <c r="D2811" s="82"/>
      <c r="E2811" s="82"/>
      <c r="F2811" s="82"/>
      <c r="G2811" s="82"/>
      <c r="H2811" s="40" t="s">
        <v>4</v>
      </c>
      <c r="I2811" s="83" t="str">
        <f>IFERROR(VLOOKUP(A2811,'Alíquotas - CADPREV'!$B$2152:$N$4324,8,FALSE),"")</f>
        <v/>
      </c>
      <c r="J2811" s="83" t="str">
        <f>IF(H2811="RPPS",VLOOKUP(A2811,' Legislação Benef - GESCON'!$B$4:$I$2159,3,FALSE),"")</f>
        <v/>
      </c>
      <c r="K2811" s="83" t="str">
        <f>IF(H2811="RPPS",VLOOKUP(A2811,' Legislação Benef - GESCON'!$B$4:$I$2159,6,FALSE),"")</f>
        <v/>
      </c>
      <c r="L2811" s="83" t="str">
        <f>IF(H2811="RPPS",IFERROR(IF(VLOOKUP(A2811,'Suspensão de repasses - GESCON'!$D$3:$J$1048576,7,FALSE)="Validada","SIM","NÃO"),"NÃO"),"")</f>
        <v/>
      </c>
    </row>
    <row r="2812" spans="1:12" s="19" customFormat="1" ht="15" hidden="1" customHeight="1" x14ac:dyDescent="0.25">
      <c r="A2812" s="88" t="s">
        <v>8179</v>
      </c>
      <c r="B2812" s="40" t="s">
        <v>215</v>
      </c>
      <c r="C2812" s="82" t="s">
        <v>10959</v>
      </c>
      <c r="D2812" s="82"/>
      <c r="E2812" s="82"/>
      <c r="F2812" s="82"/>
      <c r="G2812" s="82"/>
      <c r="H2812" s="40" t="s">
        <v>4</v>
      </c>
      <c r="I2812" s="83" t="str">
        <f>IFERROR(VLOOKUP(A2812,'Alíquotas - CADPREV'!$B$2152:$N$4324,8,FALSE),"")</f>
        <v/>
      </c>
      <c r="J2812" s="83" t="str">
        <f>IF(H2812="RPPS",VLOOKUP(A2812,' Legislação Benef - GESCON'!$B$4:$I$2159,3,FALSE),"")</f>
        <v/>
      </c>
      <c r="K2812" s="83" t="str">
        <f>IF(H2812="RPPS",VLOOKUP(A2812,' Legislação Benef - GESCON'!$B$4:$I$2159,6,FALSE),"")</f>
        <v/>
      </c>
      <c r="L2812" s="83" t="str">
        <f>IF(H2812="RPPS",IFERROR(IF(VLOOKUP(A2812,'Suspensão de repasses - GESCON'!$D$3:$J$1048576,7,FALSE)="Validada","SIM","NÃO"),"NÃO"),"")</f>
        <v/>
      </c>
    </row>
    <row r="2813" spans="1:12" s="19" customFormat="1" ht="15" hidden="1" customHeight="1" x14ac:dyDescent="0.25">
      <c r="A2813" s="88" t="s">
        <v>8180</v>
      </c>
      <c r="B2813" s="40" t="s">
        <v>5227</v>
      </c>
      <c r="C2813" s="82" t="s">
        <v>10959</v>
      </c>
      <c r="D2813" s="82"/>
      <c r="E2813" s="82"/>
      <c r="F2813" s="82"/>
      <c r="G2813" s="82"/>
      <c r="H2813" s="40" t="s">
        <v>4</v>
      </c>
      <c r="I2813" s="83" t="str">
        <f>IFERROR(VLOOKUP(A2813,'Alíquotas - CADPREV'!$B$2152:$N$4324,8,FALSE),"")</f>
        <v/>
      </c>
      <c r="J2813" s="83" t="str">
        <f>IF(H2813="RPPS",VLOOKUP(A2813,' Legislação Benef - GESCON'!$B$4:$I$2159,3,FALSE),"")</f>
        <v/>
      </c>
      <c r="K2813" s="83" t="str">
        <f>IF(H2813="RPPS",VLOOKUP(A2813,' Legislação Benef - GESCON'!$B$4:$I$2159,6,FALSE),"")</f>
        <v/>
      </c>
      <c r="L2813" s="83" t="str">
        <f>IF(H2813="RPPS",IFERROR(IF(VLOOKUP(A2813,'Suspensão de repasses - GESCON'!$D$3:$J$1048576,7,FALSE)="Validada","SIM","NÃO"),"NÃO"),"")</f>
        <v/>
      </c>
    </row>
    <row r="2814" spans="1:12" s="19" customFormat="1" ht="15" customHeight="1" x14ac:dyDescent="0.25">
      <c r="A2814" s="88" t="s">
        <v>8181</v>
      </c>
      <c r="B2814" s="40" t="s">
        <v>3143</v>
      </c>
      <c r="C2814" s="82" t="s">
        <v>10958</v>
      </c>
      <c r="D2814" s="82">
        <v>586</v>
      </c>
      <c r="E2814" s="82">
        <v>245</v>
      </c>
      <c r="F2814" s="82">
        <v>41</v>
      </c>
      <c r="G2814" s="82">
        <v>872</v>
      </c>
      <c r="H2814" s="40" t="s">
        <v>2</v>
      </c>
      <c r="I2814" s="83" t="str">
        <f>IFERROR(VLOOKUP(A2814,'Alíquotas - CADPREV'!$B$2152:$N$4324,8,FALSE),"")</f>
        <v>NÃO</v>
      </c>
      <c r="J2814" s="83" t="str">
        <f>IF(H2814="RPPS",VLOOKUP(A2814,' Legislação Benef - GESCON'!$B$4:$I$2159,3,FALSE),"")</f>
        <v>NÃO</v>
      </c>
      <c r="K2814" s="83" t="str">
        <f>IF(H2814="RPPS",VLOOKUP(A2814,' Legislação Benef - GESCON'!$B$4:$I$2159,6,FALSE),"")</f>
        <v>NÃO</v>
      </c>
      <c r="L2814" s="83" t="str">
        <f>IF(H2814="RPPS",IFERROR(IF(VLOOKUP(A2814,'Suspensão de repasses - GESCON'!$D$3:$J$1048576,7,FALSE)="Validada","SIM","NÃO"),"NÃO"),"")</f>
        <v>NÃO</v>
      </c>
    </row>
    <row r="2815" spans="1:12" s="19" customFormat="1" ht="15" customHeight="1" x14ac:dyDescent="0.25">
      <c r="A2815" s="88" t="s">
        <v>8182</v>
      </c>
      <c r="B2815" s="40" t="s">
        <v>3143</v>
      </c>
      <c r="C2815" s="82" t="s">
        <v>10958</v>
      </c>
      <c r="D2815" s="82">
        <v>230</v>
      </c>
      <c r="E2815" s="82">
        <v>87</v>
      </c>
      <c r="F2815" s="82">
        <v>13</v>
      </c>
      <c r="G2815" s="82">
        <v>330</v>
      </c>
      <c r="H2815" s="40" t="s">
        <v>2</v>
      </c>
      <c r="I2815" s="83" t="str">
        <f>IFERROR(VLOOKUP(A2815,'Alíquotas - CADPREV'!$B$2152:$N$4324,8,FALSE),"")</f>
        <v>NÃO</v>
      </c>
      <c r="J2815" s="83" t="str">
        <f>IF(H2815="RPPS",VLOOKUP(A2815,' Legislação Benef - GESCON'!$B$4:$I$2159,3,FALSE),"")</f>
        <v>NÃO</v>
      </c>
      <c r="K2815" s="83" t="str">
        <f>IF(H2815="RPPS",VLOOKUP(A2815,' Legislação Benef - GESCON'!$B$4:$I$2159,6,FALSE),"")</f>
        <v>NÃO</v>
      </c>
      <c r="L2815" s="83" t="str">
        <f>IF(H2815="RPPS",IFERROR(IF(VLOOKUP(A2815,'Suspensão de repasses - GESCON'!$D$3:$J$1048576,7,FALSE)="Validada","SIM","NÃO"),"NÃO"),"")</f>
        <v>NÃO</v>
      </c>
    </row>
    <row r="2816" spans="1:12" s="19" customFormat="1" ht="15" hidden="1" customHeight="1" x14ac:dyDescent="0.25">
      <c r="A2816" s="88" t="s">
        <v>8183</v>
      </c>
      <c r="B2816" s="40" t="s">
        <v>2554</v>
      </c>
      <c r="C2816" s="82" t="s">
        <v>10959</v>
      </c>
      <c r="D2816" s="82"/>
      <c r="E2816" s="82"/>
      <c r="F2816" s="82"/>
      <c r="G2816" s="82"/>
      <c r="H2816" s="40" t="s">
        <v>4</v>
      </c>
      <c r="I2816" s="83" t="str">
        <f>IFERROR(VLOOKUP(A2816,'Alíquotas - CADPREV'!$B$2152:$N$4324,8,FALSE),"")</f>
        <v/>
      </c>
      <c r="J2816" s="83" t="str">
        <f>IF(H2816="RPPS",VLOOKUP(A2816,' Legislação Benef - GESCON'!$B$4:$I$2159,3,FALSE),"")</f>
        <v/>
      </c>
      <c r="K2816" s="83" t="str">
        <f>IF(H2816="RPPS",VLOOKUP(A2816,' Legislação Benef - GESCON'!$B$4:$I$2159,6,FALSE),"")</f>
        <v/>
      </c>
      <c r="L2816" s="83" t="str">
        <f>IF(H2816="RPPS",IFERROR(IF(VLOOKUP(A2816,'Suspensão de repasses - GESCON'!$D$3:$J$1048576,7,FALSE)="Validada","SIM","NÃO"),"NÃO"),"")</f>
        <v/>
      </c>
    </row>
    <row r="2817" spans="1:12" s="19" customFormat="1" ht="15" customHeight="1" x14ac:dyDescent="0.25">
      <c r="A2817" s="88" t="s">
        <v>8184</v>
      </c>
      <c r="B2817" s="40" t="s">
        <v>3143</v>
      </c>
      <c r="C2817" s="82" t="s">
        <v>10958</v>
      </c>
      <c r="D2817" s="82">
        <v>9779</v>
      </c>
      <c r="E2817" s="82">
        <v>3340</v>
      </c>
      <c r="F2817" s="82">
        <v>664</v>
      </c>
      <c r="G2817" s="82">
        <v>13783</v>
      </c>
      <c r="H2817" s="40" t="s">
        <v>2</v>
      </c>
      <c r="I2817" s="83" t="str">
        <f>IFERROR(VLOOKUP(A2817,'Alíquotas - CADPREV'!$B$2152:$N$4324,8,FALSE),"")</f>
        <v>NÃO</v>
      </c>
      <c r="J2817" s="83" t="str">
        <f>IF(H2817="RPPS",VLOOKUP(A2817,' Legislação Benef - GESCON'!$B$4:$I$2159,3,FALSE),"")</f>
        <v>NÃO</v>
      </c>
      <c r="K2817" s="83" t="str">
        <f>IF(H2817="RPPS",VLOOKUP(A2817,' Legislação Benef - GESCON'!$B$4:$I$2159,6,FALSE),"")</f>
        <v>NÃO</v>
      </c>
      <c r="L2817" s="83" t="str">
        <f>IF(H2817="RPPS",IFERROR(IF(VLOOKUP(A2817,'Suspensão de repasses - GESCON'!$D$3:$J$1048576,7,FALSE)="Validada","SIM","NÃO"),"NÃO"),"")</f>
        <v>NÃO</v>
      </c>
    </row>
    <row r="2818" spans="1:12" s="19" customFormat="1" ht="15" hidden="1" customHeight="1" x14ac:dyDescent="0.25">
      <c r="A2818" s="88" t="s">
        <v>8185</v>
      </c>
      <c r="B2818" s="40" t="s">
        <v>1356</v>
      </c>
      <c r="C2818" s="82" t="s">
        <v>10959</v>
      </c>
      <c r="D2818" s="82"/>
      <c r="E2818" s="82"/>
      <c r="F2818" s="82"/>
      <c r="G2818" s="82"/>
      <c r="H2818" s="40" t="s">
        <v>4</v>
      </c>
      <c r="I2818" s="83" t="str">
        <f>IFERROR(VLOOKUP(A2818,'Alíquotas - CADPREV'!$B$2152:$N$4324,8,FALSE),"")</f>
        <v/>
      </c>
      <c r="J2818" s="83" t="str">
        <f>IF(H2818="RPPS",VLOOKUP(A2818,' Legislação Benef - GESCON'!$B$4:$I$2159,3,FALSE),"")</f>
        <v/>
      </c>
      <c r="K2818" s="83" t="str">
        <f>IF(H2818="RPPS",VLOOKUP(A2818,' Legislação Benef - GESCON'!$B$4:$I$2159,6,FALSE),"")</f>
        <v/>
      </c>
      <c r="L2818" s="83" t="str">
        <f>IF(H2818="RPPS",IFERROR(IF(VLOOKUP(A2818,'Suspensão de repasses - GESCON'!$D$3:$J$1048576,7,FALSE)="Validada","SIM","NÃO"),"NÃO"),"")</f>
        <v/>
      </c>
    </row>
    <row r="2819" spans="1:12" s="19" customFormat="1" ht="15" hidden="1" customHeight="1" x14ac:dyDescent="0.25">
      <c r="A2819" s="88" t="s">
        <v>8186</v>
      </c>
      <c r="B2819" s="40" t="s">
        <v>4289</v>
      </c>
      <c r="C2819" s="82" t="s">
        <v>10959</v>
      </c>
      <c r="D2819" s="82"/>
      <c r="E2819" s="82"/>
      <c r="F2819" s="82"/>
      <c r="G2819" s="82"/>
      <c r="H2819" s="40" t="s">
        <v>4</v>
      </c>
      <c r="I2819" s="83" t="str">
        <f>IFERROR(VLOOKUP(A2819,'Alíquotas - CADPREV'!$B$2152:$N$4324,8,FALSE),"")</f>
        <v/>
      </c>
      <c r="J2819" s="83" t="str">
        <f>IF(H2819="RPPS",VLOOKUP(A2819,' Legislação Benef - GESCON'!$B$4:$I$2159,3,FALSE),"")</f>
        <v/>
      </c>
      <c r="K2819" s="83" t="str">
        <f>IF(H2819="RPPS",VLOOKUP(A2819,' Legislação Benef - GESCON'!$B$4:$I$2159,6,FALSE),"")</f>
        <v/>
      </c>
      <c r="L2819" s="83" t="str">
        <f>IF(H2819="RPPS",IFERROR(IF(VLOOKUP(A2819,'Suspensão de repasses - GESCON'!$D$3:$J$1048576,7,FALSE)="Validada","SIM","NÃO"),"NÃO"),"")</f>
        <v/>
      </c>
    </row>
    <row r="2820" spans="1:12" s="19" customFormat="1" ht="15" hidden="1" customHeight="1" x14ac:dyDescent="0.25">
      <c r="A2820" s="88" t="s">
        <v>8187</v>
      </c>
      <c r="B2820" s="40" t="s">
        <v>4626</v>
      </c>
      <c r="C2820" s="82" t="s">
        <v>10959</v>
      </c>
      <c r="D2820" s="82"/>
      <c r="E2820" s="82"/>
      <c r="F2820" s="82"/>
      <c r="G2820" s="82"/>
      <c r="H2820" s="40" t="s">
        <v>4</v>
      </c>
      <c r="I2820" s="83" t="str">
        <f>IFERROR(VLOOKUP(A2820,'Alíquotas - CADPREV'!$B$2152:$N$4324,8,FALSE),"")</f>
        <v/>
      </c>
      <c r="J2820" s="83" t="str">
        <f>IF(H2820="RPPS",VLOOKUP(A2820,' Legislação Benef - GESCON'!$B$4:$I$2159,3,FALSE),"")</f>
        <v/>
      </c>
      <c r="K2820" s="83" t="str">
        <f>IF(H2820="RPPS",VLOOKUP(A2820,' Legislação Benef - GESCON'!$B$4:$I$2159,6,FALSE),"")</f>
        <v/>
      </c>
      <c r="L2820" s="83" t="str">
        <f>IF(H2820="RPPS",IFERROR(IF(VLOOKUP(A2820,'Suspensão de repasses - GESCON'!$D$3:$J$1048576,7,FALSE)="Validada","SIM","NÃO"),"NÃO"),"")</f>
        <v/>
      </c>
    </row>
    <row r="2821" spans="1:12" s="19" customFormat="1" ht="15" hidden="1" customHeight="1" x14ac:dyDescent="0.25">
      <c r="A2821" s="88" t="s">
        <v>8188</v>
      </c>
      <c r="B2821" s="40" t="s">
        <v>1142</v>
      </c>
      <c r="C2821" s="82" t="s">
        <v>10959</v>
      </c>
      <c r="D2821" s="82"/>
      <c r="E2821" s="82"/>
      <c r="F2821" s="82"/>
      <c r="G2821" s="82"/>
      <c r="H2821" s="40" t="s">
        <v>4</v>
      </c>
      <c r="I2821" s="83" t="str">
        <f>IFERROR(VLOOKUP(A2821,'Alíquotas - CADPREV'!$B$2152:$N$4324,8,FALSE),"")</f>
        <v/>
      </c>
      <c r="J2821" s="83" t="str">
        <f>IF(H2821="RPPS",VLOOKUP(A2821,' Legislação Benef - GESCON'!$B$4:$I$2159,3,FALSE),"")</f>
        <v/>
      </c>
      <c r="K2821" s="83" t="str">
        <f>IF(H2821="RPPS",VLOOKUP(A2821,' Legislação Benef - GESCON'!$B$4:$I$2159,6,FALSE),"")</f>
        <v/>
      </c>
      <c r="L2821" s="83" t="str">
        <f>IF(H2821="RPPS",IFERROR(IF(VLOOKUP(A2821,'Suspensão de repasses - GESCON'!$D$3:$J$1048576,7,FALSE)="Validada","SIM","NÃO"),"NÃO"),"")</f>
        <v/>
      </c>
    </row>
    <row r="2822" spans="1:12" s="19" customFormat="1" ht="15" hidden="1" customHeight="1" x14ac:dyDescent="0.25">
      <c r="A2822" s="88" t="s">
        <v>8189</v>
      </c>
      <c r="B2822" s="40" t="s">
        <v>4626</v>
      </c>
      <c r="C2822" s="82" t="s">
        <v>10959</v>
      </c>
      <c r="D2822" s="82"/>
      <c r="E2822" s="82"/>
      <c r="F2822" s="82"/>
      <c r="G2822" s="82"/>
      <c r="H2822" s="40" t="s">
        <v>4</v>
      </c>
      <c r="I2822" s="83" t="str">
        <f>IFERROR(VLOOKUP(A2822,'Alíquotas - CADPREV'!$B$2152:$N$4324,8,FALSE),"")</f>
        <v/>
      </c>
      <c r="J2822" s="83" t="str">
        <f>IF(H2822="RPPS",VLOOKUP(A2822,' Legislação Benef - GESCON'!$B$4:$I$2159,3,FALSE),"")</f>
        <v/>
      </c>
      <c r="K2822" s="83" t="str">
        <f>IF(H2822="RPPS",VLOOKUP(A2822,' Legislação Benef - GESCON'!$B$4:$I$2159,6,FALSE),"")</f>
        <v/>
      </c>
      <c r="L2822" s="83" t="str">
        <f>IF(H2822="RPPS",IFERROR(IF(VLOOKUP(A2822,'Suspensão de repasses - GESCON'!$D$3:$J$1048576,7,FALSE)="Validada","SIM","NÃO"),"NÃO"),"")</f>
        <v/>
      </c>
    </row>
    <row r="2823" spans="1:12" s="19" customFormat="1" ht="15" customHeight="1" x14ac:dyDescent="0.25">
      <c r="A2823" s="88" t="s">
        <v>8190</v>
      </c>
      <c r="B2823" s="40" t="s">
        <v>4626</v>
      </c>
      <c r="C2823" s="82" t="s">
        <v>10958</v>
      </c>
      <c r="D2823" s="82">
        <v>1560</v>
      </c>
      <c r="E2823" s="82">
        <v>171</v>
      </c>
      <c r="F2823" s="82">
        <v>15</v>
      </c>
      <c r="G2823" s="82">
        <v>1746</v>
      </c>
      <c r="H2823" s="40" t="s">
        <v>2</v>
      </c>
      <c r="I2823" s="83" t="str">
        <f>IFERROR(VLOOKUP(A2823,'Alíquotas - CADPREV'!$B$2152:$N$4324,8,FALSE),"")</f>
        <v>NÃO</v>
      </c>
      <c r="J2823" s="83" t="str">
        <f>IF(H2823="RPPS",VLOOKUP(A2823,' Legislação Benef - GESCON'!$B$4:$I$2159,3,FALSE),"")</f>
        <v>NÃO</v>
      </c>
      <c r="K2823" s="83" t="str">
        <f>IF(H2823="RPPS",VLOOKUP(A2823,' Legislação Benef - GESCON'!$B$4:$I$2159,6,FALSE),"")</f>
        <v>NÃO</v>
      </c>
      <c r="L2823" s="83" t="str">
        <f>IF(H2823="RPPS",IFERROR(IF(VLOOKUP(A2823,'Suspensão de repasses - GESCON'!$D$3:$J$1048576,7,FALSE)="Validada","SIM","NÃO"),"NÃO"),"")</f>
        <v>NÃO</v>
      </c>
    </row>
    <row r="2824" spans="1:12" s="19" customFormat="1" ht="15" customHeight="1" x14ac:dyDescent="0.25">
      <c r="A2824" s="88" t="s">
        <v>8191</v>
      </c>
      <c r="B2824" s="40" t="s">
        <v>2274</v>
      </c>
      <c r="C2824" s="82" t="s">
        <v>10958</v>
      </c>
      <c r="D2824" s="82">
        <v>1414</v>
      </c>
      <c r="E2824" s="82">
        <v>118</v>
      </c>
      <c r="F2824" s="82">
        <v>28</v>
      </c>
      <c r="G2824" s="82">
        <v>1560</v>
      </c>
      <c r="H2824" s="40" t="s">
        <v>2</v>
      </c>
      <c r="I2824" s="83" t="str">
        <f>IFERROR(VLOOKUP(A2824,'Alíquotas - CADPREV'!$B$2152:$N$4324,8,FALSE),"")</f>
        <v>SIM</v>
      </c>
      <c r="J2824" s="83" t="str">
        <f>IF(H2824="RPPS",VLOOKUP(A2824,' Legislação Benef - GESCON'!$B$4:$I$2159,3,FALSE),"")</f>
        <v>NÃO</v>
      </c>
      <c r="K2824" s="83" t="str">
        <f>IF(H2824="RPPS",VLOOKUP(A2824,' Legislação Benef - GESCON'!$B$4:$I$2159,6,FALSE),"")</f>
        <v>NÃO</v>
      </c>
      <c r="L2824" s="83" t="str">
        <f>IF(H2824="RPPS",IFERROR(IF(VLOOKUP(A2824,'Suspensão de repasses - GESCON'!$D$3:$J$1048576,7,FALSE)="Validada","SIM","NÃO"),"NÃO"),"")</f>
        <v>NÃO</v>
      </c>
    </row>
    <row r="2825" spans="1:12" s="19" customFormat="1" ht="15" hidden="1" customHeight="1" x14ac:dyDescent="0.25">
      <c r="A2825" s="88" t="s">
        <v>8192</v>
      </c>
      <c r="B2825" s="40" t="s">
        <v>4626</v>
      </c>
      <c r="C2825" s="82" t="s">
        <v>10959</v>
      </c>
      <c r="D2825" s="82"/>
      <c r="E2825" s="82"/>
      <c r="F2825" s="82"/>
      <c r="G2825" s="82"/>
      <c r="H2825" s="40" t="s">
        <v>4</v>
      </c>
      <c r="I2825" s="83" t="str">
        <f>IFERROR(VLOOKUP(A2825,'Alíquotas - CADPREV'!$B$2152:$N$4324,8,FALSE),"")</f>
        <v/>
      </c>
      <c r="J2825" s="83" t="str">
        <f>IF(H2825="RPPS",VLOOKUP(A2825,' Legislação Benef - GESCON'!$B$4:$I$2159,3,FALSE),"")</f>
        <v/>
      </c>
      <c r="K2825" s="83" t="str">
        <f>IF(H2825="RPPS",VLOOKUP(A2825,' Legislação Benef - GESCON'!$B$4:$I$2159,6,FALSE),"")</f>
        <v/>
      </c>
      <c r="L2825" s="83" t="str">
        <f>IF(H2825="RPPS",IFERROR(IF(VLOOKUP(A2825,'Suspensão de repasses - GESCON'!$D$3:$J$1048576,7,FALSE)="Validada","SIM","NÃO"),"NÃO"),"")</f>
        <v/>
      </c>
    </row>
    <row r="2826" spans="1:12" s="19" customFormat="1" ht="15" customHeight="1" x14ac:dyDescent="0.25">
      <c r="A2826" s="88" t="s">
        <v>8193</v>
      </c>
      <c r="B2826" s="40" t="s">
        <v>2554</v>
      </c>
      <c r="C2826" s="82" t="s">
        <v>10958</v>
      </c>
      <c r="D2826" s="82"/>
      <c r="E2826" s="82"/>
      <c r="F2826" s="82"/>
      <c r="G2826" s="82"/>
      <c r="H2826" s="40" t="s">
        <v>2</v>
      </c>
      <c r="I2826" s="83" t="str">
        <f>IFERROR(VLOOKUP(A2826,'Alíquotas - CADPREV'!$B$2152:$N$4324,8,FALSE),"")</f>
        <v>NÃO</v>
      </c>
      <c r="J2826" s="83" t="str">
        <f>IF(H2826="RPPS",VLOOKUP(A2826,' Legislação Benef - GESCON'!$B$4:$I$2159,3,FALSE),"")</f>
        <v>NÃO</v>
      </c>
      <c r="K2826" s="83" t="str">
        <f>IF(H2826="RPPS",VLOOKUP(A2826,' Legislação Benef - GESCON'!$B$4:$I$2159,6,FALSE),"")</f>
        <v>NÃO</v>
      </c>
      <c r="L2826" s="83" t="str">
        <f>IF(H2826="RPPS",IFERROR(IF(VLOOKUP(A2826,'Suspensão de repasses - GESCON'!$D$3:$J$1048576,7,FALSE)="Validada","SIM","NÃO"),"NÃO"),"")</f>
        <v>NÃO</v>
      </c>
    </row>
    <row r="2827" spans="1:12" s="19" customFormat="1" ht="15" hidden="1" customHeight="1" x14ac:dyDescent="0.25">
      <c r="A2827" s="88" t="s">
        <v>8194</v>
      </c>
      <c r="B2827" s="40" t="s">
        <v>4626</v>
      </c>
      <c r="C2827" s="82" t="s">
        <v>10959</v>
      </c>
      <c r="D2827" s="82"/>
      <c r="E2827" s="82"/>
      <c r="F2827" s="82"/>
      <c r="G2827" s="82"/>
      <c r="H2827" s="40" t="s">
        <v>4</v>
      </c>
      <c r="I2827" s="83" t="str">
        <f>IFERROR(VLOOKUP(A2827,'Alíquotas - CADPREV'!$B$2152:$N$4324,8,FALSE),"")</f>
        <v/>
      </c>
      <c r="J2827" s="83" t="str">
        <f>IF(H2827="RPPS",VLOOKUP(A2827,' Legislação Benef - GESCON'!$B$4:$I$2159,3,FALSE),"")</f>
        <v/>
      </c>
      <c r="K2827" s="83" t="str">
        <f>IF(H2827="RPPS",VLOOKUP(A2827,' Legislação Benef - GESCON'!$B$4:$I$2159,6,FALSE),"")</f>
        <v/>
      </c>
      <c r="L2827" s="83" t="str">
        <f>IF(H2827="RPPS",IFERROR(IF(VLOOKUP(A2827,'Suspensão de repasses - GESCON'!$D$3:$J$1048576,7,FALSE)="Validada","SIM","NÃO"),"NÃO"),"")</f>
        <v/>
      </c>
    </row>
    <row r="2828" spans="1:12" s="19" customFormat="1" ht="15" hidden="1" customHeight="1" x14ac:dyDescent="0.25">
      <c r="A2828" s="88" t="s">
        <v>8195</v>
      </c>
      <c r="B2828" s="40" t="s">
        <v>2274</v>
      </c>
      <c r="C2828" s="82" t="s">
        <v>10959</v>
      </c>
      <c r="D2828" s="82"/>
      <c r="E2828" s="82"/>
      <c r="F2828" s="82"/>
      <c r="G2828" s="82"/>
      <c r="H2828" s="40" t="s">
        <v>4</v>
      </c>
      <c r="I2828" s="83" t="str">
        <f>IFERROR(VLOOKUP(A2828,'Alíquotas - CADPREV'!$B$2152:$N$4324,8,FALSE),"")</f>
        <v/>
      </c>
      <c r="J2828" s="83" t="str">
        <f>IF(H2828="RPPS",VLOOKUP(A2828,' Legislação Benef - GESCON'!$B$4:$I$2159,3,FALSE),"")</f>
        <v/>
      </c>
      <c r="K2828" s="83" t="str">
        <f>IF(H2828="RPPS",VLOOKUP(A2828,' Legislação Benef - GESCON'!$B$4:$I$2159,6,FALSE),"")</f>
        <v/>
      </c>
      <c r="L2828" s="83" t="str">
        <f>IF(H2828="RPPS",IFERROR(IF(VLOOKUP(A2828,'Suspensão de repasses - GESCON'!$D$3:$J$1048576,7,FALSE)="Validada","SIM","NÃO"),"NÃO"),"")</f>
        <v/>
      </c>
    </row>
    <row r="2829" spans="1:12" s="19" customFormat="1" ht="15" hidden="1" customHeight="1" x14ac:dyDescent="0.25">
      <c r="A2829" s="88" t="s">
        <v>8196</v>
      </c>
      <c r="B2829" s="40" t="s">
        <v>3601</v>
      </c>
      <c r="C2829" s="82" t="s">
        <v>10959</v>
      </c>
      <c r="D2829" s="82"/>
      <c r="E2829" s="82"/>
      <c r="F2829" s="82"/>
      <c r="G2829" s="82"/>
      <c r="H2829" s="40" t="s">
        <v>4</v>
      </c>
      <c r="I2829" s="83" t="str">
        <f>IFERROR(VLOOKUP(A2829,'Alíquotas - CADPREV'!$B$2152:$N$4324,8,FALSE),"")</f>
        <v/>
      </c>
      <c r="J2829" s="83" t="str">
        <f>IF(H2829="RPPS",VLOOKUP(A2829,' Legislação Benef - GESCON'!$B$4:$I$2159,3,FALSE),"")</f>
        <v/>
      </c>
      <c r="K2829" s="83" t="str">
        <f>IF(H2829="RPPS",VLOOKUP(A2829,' Legislação Benef - GESCON'!$B$4:$I$2159,6,FALSE),"")</f>
        <v/>
      </c>
      <c r="L2829" s="83" t="str">
        <f>IF(H2829="RPPS",IFERROR(IF(VLOOKUP(A2829,'Suspensão de repasses - GESCON'!$D$3:$J$1048576,7,FALSE)="Validada","SIM","NÃO"),"NÃO"),"")</f>
        <v/>
      </c>
    </row>
    <row r="2830" spans="1:12" s="19" customFormat="1" ht="15" customHeight="1" x14ac:dyDescent="0.25">
      <c r="A2830" s="88" t="s">
        <v>8197</v>
      </c>
      <c r="B2830" s="40" t="s">
        <v>2926</v>
      </c>
      <c r="C2830" s="82" t="s">
        <v>10958</v>
      </c>
      <c r="D2830" s="82">
        <v>783</v>
      </c>
      <c r="E2830" s="82">
        <v>144</v>
      </c>
      <c r="F2830" s="82">
        <v>26</v>
      </c>
      <c r="G2830" s="82">
        <v>953</v>
      </c>
      <c r="H2830" s="40" t="s">
        <v>2</v>
      </c>
      <c r="I2830" s="83" t="str">
        <f>IFERROR(VLOOKUP(A2830,'Alíquotas - CADPREV'!$B$2152:$N$4324,8,FALSE),"")</f>
        <v>SIM</v>
      </c>
      <c r="J2830" s="83" t="str">
        <f>IF(H2830="RPPS",VLOOKUP(A2830,' Legislação Benef - GESCON'!$B$4:$I$2159,3,FALSE),"")</f>
        <v>NÃO</v>
      </c>
      <c r="K2830" s="83" t="str">
        <f>IF(H2830="RPPS",VLOOKUP(A2830,' Legislação Benef - GESCON'!$B$4:$I$2159,6,FALSE),"")</f>
        <v>NÃO</v>
      </c>
      <c r="L2830" s="83" t="str">
        <f>IF(H2830="RPPS",IFERROR(IF(VLOOKUP(A2830,'Suspensão de repasses - GESCON'!$D$3:$J$1048576,7,FALSE)="Validada","SIM","NÃO"),"NÃO"),"")</f>
        <v>NÃO</v>
      </c>
    </row>
    <row r="2831" spans="1:12" s="19" customFormat="1" ht="15" hidden="1" customHeight="1" x14ac:dyDescent="0.25">
      <c r="A2831" s="88" t="s">
        <v>8198</v>
      </c>
      <c r="B2831" s="40" t="s">
        <v>1142</v>
      </c>
      <c r="C2831" s="82" t="s">
        <v>10959</v>
      </c>
      <c r="D2831" s="82"/>
      <c r="E2831" s="82"/>
      <c r="F2831" s="82"/>
      <c r="G2831" s="82"/>
      <c r="H2831" s="40" t="s">
        <v>4</v>
      </c>
      <c r="I2831" s="83" t="str">
        <f>IFERROR(VLOOKUP(A2831,'Alíquotas - CADPREV'!$B$2152:$N$4324,8,FALSE),"")</f>
        <v/>
      </c>
      <c r="J2831" s="83" t="str">
        <f>IF(H2831="RPPS",VLOOKUP(A2831,' Legislação Benef - GESCON'!$B$4:$I$2159,3,FALSE),"")</f>
        <v/>
      </c>
      <c r="K2831" s="83" t="str">
        <f>IF(H2831="RPPS",VLOOKUP(A2831,' Legislação Benef - GESCON'!$B$4:$I$2159,6,FALSE),"")</f>
        <v/>
      </c>
      <c r="L2831" s="83" t="str">
        <f>IF(H2831="RPPS",IFERROR(IF(VLOOKUP(A2831,'Suspensão de repasses - GESCON'!$D$3:$J$1048576,7,FALSE)="Validada","SIM","NÃO"),"NÃO"),"")</f>
        <v/>
      </c>
    </row>
    <row r="2832" spans="1:12" s="19" customFormat="1" ht="15" hidden="1" customHeight="1" x14ac:dyDescent="0.25">
      <c r="A2832" s="88" t="s">
        <v>8199</v>
      </c>
      <c r="B2832" s="40" t="s">
        <v>215</v>
      </c>
      <c r="C2832" s="82" t="s">
        <v>10959</v>
      </c>
      <c r="D2832" s="82"/>
      <c r="E2832" s="82"/>
      <c r="F2832" s="82"/>
      <c r="G2832" s="82"/>
      <c r="H2832" s="40" t="s">
        <v>4</v>
      </c>
      <c r="I2832" s="83" t="str">
        <f>IFERROR(VLOOKUP(A2832,'Alíquotas - CADPREV'!$B$2152:$N$4324,8,FALSE),"")</f>
        <v/>
      </c>
      <c r="J2832" s="83" t="str">
        <f>IF(H2832="RPPS",VLOOKUP(A2832,' Legislação Benef - GESCON'!$B$4:$I$2159,3,FALSE),"")</f>
        <v/>
      </c>
      <c r="K2832" s="83" t="str">
        <f>IF(H2832="RPPS",VLOOKUP(A2832,' Legislação Benef - GESCON'!$B$4:$I$2159,6,FALSE),"")</f>
        <v/>
      </c>
      <c r="L2832" s="83" t="str">
        <f>IF(H2832="RPPS",IFERROR(IF(VLOOKUP(A2832,'Suspensão de repasses - GESCON'!$D$3:$J$1048576,7,FALSE)="Validada","SIM","NÃO"),"NÃO"),"")</f>
        <v/>
      </c>
    </row>
    <row r="2833" spans="1:12" s="19" customFormat="1" ht="15" hidden="1" customHeight="1" x14ac:dyDescent="0.25">
      <c r="A2833" s="88" t="s">
        <v>8200</v>
      </c>
      <c r="B2833" s="40" t="s">
        <v>3601</v>
      </c>
      <c r="C2833" s="82" t="s">
        <v>10959</v>
      </c>
      <c r="D2833" s="82"/>
      <c r="E2833" s="82"/>
      <c r="F2833" s="82"/>
      <c r="G2833" s="82"/>
      <c r="H2833" s="40" t="s">
        <v>4</v>
      </c>
      <c r="I2833" s="83" t="str">
        <f>IFERROR(VLOOKUP(A2833,'Alíquotas - CADPREV'!$B$2152:$N$4324,8,FALSE),"")</f>
        <v/>
      </c>
      <c r="J2833" s="83" t="str">
        <f>IF(H2833="RPPS",VLOOKUP(A2833,' Legislação Benef - GESCON'!$B$4:$I$2159,3,FALSE),"")</f>
        <v/>
      </c>
      <c r="K2833" s="83" t="str">
        <f>IF(H2833="RPPS",VLOOKUP(A2833,' Legislação Benef - GESCON'!$B$4:$I$2159,6,FALSE),"")</f>
        <v/>
      </c>
      <c r="L2833" s="83" t="str">
        <f>IF(H2833="RPPS",IFERROR(IF(VLOOKUP(A2833,'Suspensão de repasses - GESCON'!$D$3:$J$1048576,7,FALSE)="Validada","SIM","NÃO"),"NÃO"),"")</f>
        <v/>
      </c>
    </row>
    <row r="2834" spans="1:12" s="19" customFormat="1" ht="15" hidden="1" customHeight="1" x14ac:dyDescent="0.25">
      <c r="A2834" s="88" t="s">
        <v>8201</v>
      </c>
      <c r="B2834" s="40" t="s">
        <v>1356</v>
      </c>
      <c r="C2834" s="82" t="s">
        <v>10959</v>
      </c>
      <c r="D2834" s="82"/>
      <c r="E2834" s="82"/>
      <c r="F2834" s="82"/>
      <c r="G2834" s="82"/>
      <c r="H2834" s="40" t="s">
        <v>4</v>
      </c>
      <c r="I2834" s="83" t="str">
        <f>IFERROR(VLOOKUP(A2834,'Alíquotas - CADPREV'!$B$2152:$N$4324,8,FALSE),"")</f>
        <v/>
      </c>
      <c r="J2834" s="83" t="str">
        <f>IF(H2834="RPPS",VLOOKUP(A2834,' Legislação Benef - GESCON'!$B$4:$I$2159,3,FALSE),"")</f>
        <v/>
      </c>
      <c r="K2834" s="83" t="str">
        <f>IF(H2834="RPPS",VLOOKUP(A2834,' Legislação Benef - GESCON'!$B$4:$I$2159,6,FALSE),"")</f>
        <v/>
      </c>
      <c r="L2834" s="83" t="str">
        <f>IF(H2834="RPPS",IFERROR(IF(VLOOKUP(A2834,'Suspensão de repasses - GESCON'!$D$3:$J$1048576,7,FALSE)="Validada","SIM","NÃO"),"NÃO"),"")</f>
        <v/>
      </c>
    </row>
    <row r="2835" spans="1:12" s="19" customFormat="1" ht="15" hidden="1" customHeight="1" x14ac:dyDescent="0.25">
      <c r="A2835" s="88" t="s">
        <v>8202</v>
      </c>
      <c r="B2835" s="40" t="s">
        <v>1356</v>
      </c>
      <c r="C2835" s="82" t="s">
        <v>10959</v>
      </c>
      <c r="D2835" s="82"/>
      <c r="E2835" s="82"/>
      <c r="F2835" s="82"/>
      <c r="G2835" s="82"/>
      <c r="H2835" s="40" t="s">
        <v>4</v>
      </c>
      <c r="I2835" s="83" t="str">
        <f>IFERROR(VLOOKUP(A2835,'Alíquotas - CADPREV'!$B$2152:$N$4324,8,FALSE),"")</f>
        <v/>
      </c>
      <c r="J2835" s="83" t="str">
        <f>IF(H2835="RPPS",VLOOKUP(A2835,' Legislação Benef - GESCON'!$B$4:$I$2159,3,FALSE),"")</f>
        <v/>
      </c>
      <c r="K2835" s="83" t="str">
        <f>IF(H2835="RPPS",VLOOKUP(A2835,' Legislação Benef - GESCON'!$B$4:$I$2159,6,FALSE),"")</f>
        <v/>
      </c>
      <c r="L2835" s="83" t="str">
        <f>IF(H2835="RPPS",IFERROR(IF(VLOOKUP(A2835,'Suspensão de repasses - GESCON'!$D$3:$J$1048576,7,FALSE)="Validada","SIM","NÃO"),"NÃO"),"")</f>
        <v/>
      </c>
    </row>
    <row r="2836" spans="1:12" s="19" customFormat="1" ht="15" hidden="1" customHeight="1" x14ac:dyDescent="0.25">
      <c r="A2836" s="88" t="s">
        <v>8203</v>
      </c>
      <c r="B2836" s="40" t="s">
        <v>4289</v>
      </c>
      <c r="C2836" s="82" t="s">
        <v>10959</v>
      </c>
      <c r="D2836" s="82"/>
      <c r="E2836" s="82"/>
      <c r="F2836" s="82"/>
      <c r="G2836" s="82"/>
      <c r="H2836" s="40" t="s">
        <v>4</v>
      </c>
      <c r="I2836" s="83" t="str">
        <f>IFERROR(VLOOKUP(A2836,'Alíquotas - CADPREV'!$B$2152:$N$4324,8,FALSE),"")</f>
        <v/>
      </c>
      <c r="J2836" s="83" t="str">
        <f>IF(H2836="RPPS",VLOOKUP(A2836,' Legislação Benef - GESCON'!$B$4:$I$2159,3,FALSE),"")</f>
        <v/>
      </c>
      <c r="K2836" s="83" t="str">
        <f>IF(H2836="RPPS",VLOOKUP(A2836,' Legislação Benef - GESCON'!$B$4:$I$2159,6,FALSE),"")</f>
        <v/>
      </c>
      <c r="L2836" s="83" t="str">
        <f>IF(H2836="RPPS",IFERROR(IF(VLOOKUP(A2836,'Suspensão de repasses - GESCON'!$D$3:$J$1048576,7,FALSE)="Validada","SIM","NÃO"),"NÃO"),"")</f>
        <v/>
      </c>
    </row>
    <row r="2837" spans="1:12" s="19" customFormat="1" ht="15" hidden="1" customHeight="1" x14ac:dyDescent="0.25">
      <c r="A2837" s="88" t="s">
        <v>8204</v>
      </c>
      <c r="B2837" s="40" t="s">
        <v>4626</v>
      </c>
      <c r="C2837" s="82" t="s">
        <v>10959</v>
      </c>
      <c r="D2837" s="82"/>
      <c r="E2837" s="82"/>
      <c r="F2837" s="82"/>
      <c r="G2837" s="82"/>
      <c r="H2837" s="40" t="s">
        <v>4</v>
      </c>
      <c r="I2837" s="83" t="str">
        <f>IFERROR(VLOOKUP(A2837,'Alíquotas - CADPREV'!$B$2152:$N$4324,8,FALSE),"")</f>
        <v/>
      </c>
      <c r="J2837" s="83" t="str">
        <f>IF(H2837="RPPS",VLOOKUP(A2837,' Legislação Benef - GESCON'!$B$4:$I$2159,3,FALSE),"")</f>
        <v/>
      </c>
      <c r="K2837" s="83" t="str">
        <f>IF(H2837="RPPS",VLOOKUP(A2837,' Legislação Benef - GESCON'!$B$4:$I$2159,6,FALSE),"")</f>
        <v/>
      </c>
      <c r="L2837" s="83" t="str">
        <f>IF(H2837="RPPS",IFERROR(IF(VLOOKUP(A2837,'Suspensão de repasses - GESCON'!$D$3:$J$1048576,7,FALSE)="Validada","SIM","NÃO"),"NÃO"),"")</f>
        <v/>
      </c>
    </row>
    <row r="2838" spans="1:12" s="19" customFormat="1" ht="15" customHeight="1" x14ac:dyDescent="0.25">
      <c r="A2838" s="88" t="s">
        <v>8205</v>
      </c>
      <c r="B2838" s="40" t="s">
        <v>3143</v>
      </c>
      <c r="C2838" s="82" t="s">
        <v>10958</v>
      </c>
      <c r="D2838" s="82">
        <v>383</v>
      </c>
      <c r="E2838" s="82">
        <v>49</v>
      </c>
      <c r="F2838" s="82">
        <v>17</v>
      </c>
      <c r="G2838" s="82">
        <v>449</v>
      </c>
      <c r="H2838" s="40" t="s">
        <v>2</v>
      </c>
      <c r="I2838" s="83" t="str">
        <f>IFERROR(VLOOKUP(A2838,'Alíquotas - CADPREV'!$B$2152:$N$4324,8,FALSE),"")</f>
        <v>NÃO</v>
      </c>
      <c r="J2838" s="83" t="str">
        <f>IF(H2838="RPPS",VLOOKUP(A2838,' Legislação Benef - GESCON'!$B$4:$I$2159,3,FALSE),"")</f>
        <v>NÃO</v>
      </c>
      <c r="K2838" s="83" t="str">
        <f>IF(H2838="RPPS",VLOOKUP(A2838,' Legislação Benef - GESCON'!$B$4:$I$2159,6,FALSE),"")</f>
        <v>NÃO</v>
      </c>
      <c r="L2838" s="83" t="str">
        <f>IF(H2838="RPPS",IFERROR(IF(VLOOKUP(A2838,'Suspensão de repasses - GESCON'!$D$3:$J$1048576,7,FALSE)="Validada","SIM","NÃO"),"NÃO"),"")</f>
        <v>NÃO</v>
      </c>
    </row>
    <row r="2839" spans="1:12" s="19" customFormat="1" ht="15" hidden="1" customHeight="1" x14ac:dyDescent="0.25">
      <c r="A2839" s="88" t="s">
        <v>8206</v>
      </c>
      <c r="B2839" s="40" t="s">
        <v>4626</v>
      </c>
      <c r="C2839" s="82" t="s">
        <v>10959</v>
      </c>
      <c r="D2839" s="82"/>
      <c r="E2839" s="82"/>
      <c r="F2839" s="82"/>
      <c r="G2839" s="82"/>
      <c r="H2839" s="40" t="s">
        <v>4</v>
      </c>
      <c r="I2839" s="83" t="str">
        <f>IFERROR(VLOOKUP(A2839,'Alíquotas - CADPREV'!$B$2152:$N$4324,8,FALSE),"")</f>
        <v/>
      </c>
      <c r="J2839" s="83" t="str">
        <f>IF(H2839="RPPS",VLOOKUP(A2839,' Legislação Benef - GESCON'!$B$4:$I$2159,3,FALSE),"")</f>
        <v/>
      </c>
      <c r="K2839" s="83" t="str">
        <f>IF(H2839="RPPS",VLOOKUP(A2839,' Legislação Benef - GESCON'!$B$4:$I$2159,6,FALSE),"")</f>
        <v/>
      </c>
      <c r="L2839" s="83" t="str">
        <f>IF(H2839="RPPS",IFERROR(IF(VLOOKUP(A2839,'Suspensão de repasses - GESCON'!$D$3:$J$1048576,7,FALSE)="Validada","SIM","NÃO"),"NÃO"),"")</f>
        <v/>
      </c>
    </row>
    <row r="2840" spans="1:12" s="19" customFormat="1" ht="15" hidden="1" customHeight="1" x14ac:dyDescent="0.25">
      <c r="A2840" s="88" t="s">
        <v>8207</v>
      </c>
      <c r="B2840" s="40" t="s">
        <v>1356</v>
      </c>
      <c r="C2840" s="82" t="s">
        <v>10959</v>
      </c>
      <c r="D2840" s="82"/>
      <c r="E2840" s="82"/>
      <c r="F2840" s="82"/>
      <c r="G2840" s="82"/>
      <c r="H2840" s="40" t="s">
        <v>4</v>
      </c>
      <c r="I2840" s="83" t="str">
        <f>IFERROR(VLOOKUP(A2840,'Alíquotas - CADPREV'!$B$2152:$N$4324,8,FALSE),"")</f>
        <v/>
      </c>
      <c r="J2840" s="83" t="str">
        <f>IF(H2840="RPPS",VLOOKUP(A2840,' Legislação Benef - GESCON'!$B$4:$I$2159,3,FALSE),"")</f>
        <v/>
      </c>
      <c r="K2840" s="83" t="str">
        <f>IF(H2840="RPPS",VLOOKUP(A2840,' Legislação Benef - GESCON'!$B$4:$I$2159,6,FALSE),"")</f>
        <v/>
      </c>
      <c r="L2840" s="83" t="str">
        <f>IF(H2840="RPPS",IFERROR(IF(VLOOKUP(A2840,'Suspensão de repasses - GESCON'!$D$3:$J$1048576,7,FALSE)="Validada","SIM","NÃO"),"NÃO"),"")</f>
        <v/>
      </c>
    </row>
    <row r="2841" spans="1:12" s="19" customFormat="1" ht="15" hidden="1" customHeight="1" x14ac:dyDescent="0.25">
      <c r="A2841" s="88" t="s">
        <v>8208</v>
      </c>
      <c r="B2841" s="40" t="s">
        <v>3143</v>
      </c>
      <c r="C2841" s="82" t="s">
        <v>10959</v>
      </c>
      <c r="D2841" s="82"/>
      <c r="E2841" s="82"/>
      <c r="F2841" s="82"/>
      <c r="G2841" s="82"/>
      <c r="H2841" s="40" t="s">
        <v>4</v>
      </c>
      <c r="I2841" s="83" t="str">
        <f>IFERROR(VLOOKUP(A2841,'Alíquotas - CADPREV'!$B$2152:$N$4324,8,FALSE),"")</f>
        <v/>
      </c>
      <c r="J2841" s="83" t="str">
        <f>IF(H2841="RPPS",VLOOKUP(A2841,' Legislação Benef - GESCON'!$B$4:$I$2159,3,FALSE),"")</f>
        <v/>
      </c>
      <c r="K2841" s="83" t="str">
        <f>IF(H2841="RPPS",VLOOKUP(A2841,' Legislação Benef - GESCON'!$B$4:$I$2159,6,FALSE),"")</f>
        <v/>
      </c>
      <c r="L2841" s="83" t="str">
        <f>IF(H2841="RPPS",IFERROR(IF(VLOOKUP(A2841,'Suspensão de repasses - GESCON'!$D$3:$J$1048576,7,FALSE)="Validada","SIM","NÃO"),"NÃO"),"")</f>
        <v/>
      </c>
    </row>
    <row r="2842" spans="1:12" s="19" customFormat="1" ht="15" hidden="1" customHeight="1" x14ac:dyDescent="0.25">
      <c r="A2842" s="88" t="s">
        <v>8209</v>
      </c>
      <c r="B2842" s="40" t="s">
        <v>4626</v>
      </c>
      <c r="C2842" s="82" t="s">
        <v>10959</v>
      </c>
      <c r="D2842" s="82"/>
      <c r="E2842" s="82"/>
      <c r="F2842" s="82"/>
      <c r="G2842" s="82"/>
      <c r="H2842" s="40" t="s">
        <v>4</v>
      </c>
      <c r="I2842" s="83" t="str">
        <f>IFERROR(VLOOKUP(A2842,'Alíquotas - CADPREV'!$B$2152:$N$4324,8,FALSE),"")</f>
        <v/>
      </c>
      <c r="J2842" s="83" t="str">
        <f>IF(H2842="RPPS",VLOOKUP(A2842,' Legislação Benef - GESCON'!$B$4:$I$2159,3,FALSE),"")</f>
        <v/>
      </c>
      <c r="K2842" s="83" t="str">
        <f>IF(H2842="RPPS",VLOOKUP(A2842,' Legislação Benef - GESCON'!$B$4:$I$2159,6,FALSE),"")</f>
        <v/>
      </c>
      <c r="L2842" s="83" t="str">
        <f>IF(H2842="RPPS",IFERROR(IF(VLOOKUP(A2842,'Suspensão de repasses - GESCON'!$D$3:$J$1048576,7,FALSE)="Validada","SIM","NÃO"),"NÃO"),"")</f>
        <v/>
      </c>
    </row>
    <row r="2843" spans="1:12" s="19" customFormat="1" ht="15" hidden="1" customHeight="1" x14ac:dyDescent="0.25">
      <c r="A2843" s="88" t="s">
        <v>8210</v>
      </c>
      <c r="B2843" s="40" t="s">
        <v>3143</v>
      </c>
      <c r="C2843" s="82" t="s">
        <v>10959</v>
      </c>
      <c r="D2843" s="82"/>
      <c r="E2843" s="82"/>
      <c r="F2843" s="82"/>
      <c r="G2843" s="82"/>
      <c r="H2843" s="40" t="s">
        <v>4</v>
      </c>
      <c r="I2843" s="83" t="str">
        <f>IFERROR(VLOOKUP(A2843,'Alíquotas - CADPREV'!$B$2152:$N$4324,8,FALSE),"")</f>
        <v/>
      </c>
      <c r="J2843" s="83" t="str">
        <f>IF(H2843="RPPS",VLOOKUP(A2843,' Legislação Benef - GESCON'!$B$4:$I$2159,3,FALSE),"")</f>
        <v/>
      </c>
      <c r="K2843" s="83" t="str">
        <f>IF(H2843="RPPS",VLOOKUP(A2843,' Legislação Benef - GESCON'!$B$4:$I$2159,6,FALSE),"")</f>
        <v/>
      </c>
      <c r="L2843" s="83" t="str">
        <f>IF(H2843="RPPS",IFERROR(IF(VLOOKUP(A2843,'Suspensão de repasses - GESCON'!$D$3:$J$1048576,7,FALSE)="Validada","SIM","NÃO"),"NÃO"),"")</f>
        <v/>
      </c>
    </row>
    <row r="2844" spans="1:12" s="19" customFormat="1" ht="15" hidden="1" customHeight="1" x14ac:dyDescent="0.25">
      <c r="A2844" s="88" t="s">
        <v>8211</v>
      </c>
      <c r="B2844" s="40" t="s">
        <v>4626</v>
      </c>
      <c r="C2844" s="82" t="s">
        <v>10959</v>
      </c>
      <c r="D2844" s="82"/>
      <c r="E2844" s="82"/>
      <c r="F2844" s="82"/>
      <c r="G2844" s="82"/>
      <c r="H2844" s="40" t="s">
        <v>4</v>
      </c>
      <c r="I2844" s="83" t="str">
        <f>IFERROR(VLOOKUP(A2844,'Alíquotas - CADPREV'!$B$2152:$N$4324,8,FALSE),"")</f>
        <v/>
      </c>
      <c r="J2844" s="83" t="str">
        <f>IF(H2844="RPPS",VLOOKUP(A2844,' Legislação Benef - GESCON'!$B$4:$I$2159,3,FALSE),"")</f>
        <v/>
      </c>
      <c r="K2844" s="83" t="str">
        <f>IF(H2844="RPPS",VLOOKUP(A2844,' Legislação Benef - GESCON'!$B$4:$I$2159,6,FALSE),"")</f>
        <v/>
      </c>
      <c r="L2844" s="83" t="str">
        <f>IF(H2844="RPPS",IFERROR(IF(VLOOKUP(A2844,'Suspensão de repasses - GESCON'!$D$3:$J$1048576,7,FALSE)="Validada","SIM","NÃO"),"NÃO"),"")</f>
        <v/>
      </c>
    </row>
    <row r="2845" spans="1:12" s="19" customFormat="1" ht="15" hidden="1" customHeight="1" x14ac:dyDescent="0.25">
      <c r="A2845" s="88" t="s">
        <v>8212</v>
      </c>
      <c r="B2845" s="40" t="s">
        <v>1356</v>
      </c>
      <c r="C2845" s="82" t="s">
        <v>10959</v>
      </c>
      <c r="D2845" s="82"/>
      <c r="E2845" s="82"/>
      <c r="F2845" s="82"/>
      <c r="G2845" s="82"/>
      <c r="H2845" s="40" t="s">
        <v>4</v>
      </c>
      <c r="I2845" s="83" t="str">
        <f>IFERROR(VLOOKUP(A2845,'Alíquotas - CADPREV'!$B$2152:$N$4324,8,FALSE),"")</f>
        <v/>
      </c>
      <c r="J2845" s="83" t="str">
        <f>IF(H2845="RPPS",VLOOKUP(A2845,' Legislação Benef - GESCON'!$B$4:$I$2159,3,FALSE),"")</f>
        <v/>
      </c>
      <c r="K2845" s="83" t="str">
        <f>IF(H2845="RPPS",VLOOKUP(A2845,' Legislação Benef - GESCON'!$B$4:$I$2159,6,FALSE),"")</f>
        <v/>
      </c>
      <c r="L2845" s="83" t="str">
        <f>IF(H2845="RPPS",IFERROR(IF(VLOOKUP(A2845,'Suspensão de repasses - GESCON'!$D$3:$J$1048576,7,FALSE)="Validada","SIM","NÃO"),"NÃO"),"")</f>
        <v/>
      </c>
    </row>
    <row r="2846" spans="1:12" s="19" customFormat="1" ht="15" hidden="1" customHeight="1" x14ac:dyDescent="0.25">
      <c r="A2846" s="88" t="s">
        <v>8213</v>
      </c>
      <c r="B2846" s="40" t="s">
        <v>4289</v>
      </c>
      <c r="C2846" s="82" t="s">
        <v>10959</v>
      </c>
      <c r="D2846" s="82"/>
      <c r="E2846" s="82"/>
      <c r="F2846" s="82"/>
      <c r="G2846" s="82"/>
      <c r="H2846" s="40" t="s">
        <v>4</v>
      </c>
      <c r="I2846" s="83" t="str">
        <f>IFERROR(VLOOKUP(A2846,'Alíquotas - CADPREV'!$B$2152:$N$4324,8,FALSE),"")</f>
        <v/>
      </c>
      <c r="J2846" s="83" t="str">
        <f>IF(H2846="RPPS",VLOOKUP(A2846,' Legislação Benef - GESCON'!$B$4:$I$2159,3,FALSE),"")</f>
        <v/>
      </c>
      <c r="K2846" s="83" t="str">
        <f>IF(H2846="RPPS",VLOOKUP(A2846,' Legislação Benef - GESCON'!$B$4:$I$2159,6,FALSE),"")</f>
        <v/>
      </c>
      <c r="L2846" s="83" t="str">
        <f>IF(H2846="RPPS",IFERROR(IF(VLOOKUP(A2846,'Suspensão de repasses - GESCON'!$D$3:$J$1048576,7,FALSE)="Validada","SIM","NÃO"),"NÃO"),"")</f>
        <v/>
      </c>
    </row>
    <row r="2847" spans="1:12" s="19" customFormat="1" ht="15" customHeight="1" x14ac:dyDescent="0.25">
      <c r="A2847" s="88" t="s">
        <v>8214</v>
      </c>
      <c r="B2847" s="40" t="s">
        <v>901</v>
      </c>
      <c r="C2847" s="82" t="s">
        <v>10958</v>
      </c>
      <c r="D2847" s="82">
        <v>3100</v>
      </c>
      <c r="E2847" s="82">
        <v>27</v>
      </c>
      <c r="F2847" s="82">
        <v>4</v>
      </c>
      <c r="G2847" s="82">
        <v>3131</v>
      </c>
      <c r="H2847" s="40" t="s">
        <v>2</v>
      </c>
      <c r="I2847" s="83" t="str">
        <f>IFERROR(VLOOKUP(A2847,'Alíquotas - CADPREV'!$B$2152:$N$4324,8,FALSE),"")</f>
        <v>NÃO</v>
      </c>
      <c r="J2847" s="83" t="str">
        <f>IF(H2847="RPPS",VLOOKUP(A2847,' Legislação Benef - GESCON'!$B$4:$I$2159,3,FALSE),"")</f>
        <v>NÃO</v>
      </c>
      <c r="K2847" s="83" t="str">
        <f>IF(H2847="RPPS",VLOOKUP(A2847,' Legislação Benef - GESCON'!$B$4:$I$2159,6,FALSE),"")</f>
        <v>NÃO</v>
      </c>
      <c r="L2847" s="83" t="str">
        <f>IF(H2847="RPPS",IFERROR(IF(VLOOKUP(A2847,'Suspensão de repasses - GESCON'!$D$3:$J$1048576,7,FALSE)="Validada","SIM","NÃO"),"NÃO"),"")</f>
        <v>NÃO</v>
      </c>
    </row>
    <row r="2848" spans="1:12" s="19" customFormat="1" ht="15" hidden="1" customHeight="1" x14ac:dyDescent="0.25">
      <c r="A2848" s="88" t="s">
        <v>8215</v>
      </c>
      <c r="B2848" s="40" t="s">
        <v>2926</v>
      </c>
      <c r="C2848" s="82" t="s">
        <v>10959</v>
      </c>
      <c r="D2848" s="82"/>
      <c r="E2848" s="82"/>
      <c r="F2848" s="82"/>
      <c r="G2848" s="82"/>
      <c r="H2848" s="40" t="s">
        <v>4</v>
      </c>
      <c r="I2848" s="83" t="str">
        <f>IFERROR(VLOOKUP(A2848,'Alíquotas - CADPREV'!$B$2152:$N$4324,8,FALSE),"")</f>
        <v/>
      </c>
      <c r="J2848" s="83" t="str">
        <f>IF(H2848="RPPS",VLOOKUP(A2848,' Legislação Benef - GESCON'!$B$4:$I$2159,3,FALSE),"")</f>
        <v/>
      </c>
      <c r="K2848" s="83" t="str">
        <f>IF(H2848="RPPS",VLOOKUP(A2848,' Legislação Benef - GESCON'!$B$4:$I$2159,6,FALSE),"")</f>
        <v/>
      </c>
      <c r="L2848" s="83" t="str">
        <f>IF(H2848="RPPS",IFERROR(IF(VLOOKUP(A2848,'Suspensão de repasses - GESCON'!$D$3:$J$1048576,7,FALSE)="Validada","SIM","NÃO"),"NÃO"),"")</f>
        <v/>
      </c>
    </row>
    <row r="2849" spans="1:12" s="19" customFormat="1" ht="15" hidden="1" customHeight="1" x14ac:dyDescent="0.25">
      <c r="A2849" s="88" t="s">
        <v>8216</v>
      </c>
      <c r="B2849" s="40" t="s">
        <v>5227</v>
      </c>
      <c r="C2849" s="82" t="s">
        <v>10959</v>
      </c>
      <c r="D2849" s="82"/>
      <c r="E2849" s="82"/>
      <c r="F2849" s="82"/>
      <c r="G2849" s="82"/>
      <c r="H2849" s="40" t="s">
        <v>4</v>
      </c>
      <c r="I2849" s="83" t="str">
        <f>IFERROR(VLOOKUP(A2849,'Alíquotas - CADPREV'!$B$2152:$N$4324,8,FALSE),"")</f>
        <v/>
      </c>
      <c r="J2849" s="83" t="str">
        <f>IF(H2849="RPPS",VLOOKUP(A2849,' Legislação Benef - GESCON'!$B$4:$I$2159,3,FALSE),"")</f>
        <v/>
      </c>
      <c r="K2849" s="83" t="str">
        <f>IF(H2849="RPPS",VLOOKUP(A2849,' Legislação Benef - GESCON'!$B$4:$I$2159,6,FALSE),"")</f>
        <v/>
      </c>
      <c r="L2849" s="83" t="str">
        <f>IF(H2849="RPPS",IFERROR(IF(VLOOKUP(A2849,'Suspensão de repasses - GESCON'!$D$3:$J$1048576,7,FALSE)="Validada","SIM","NÃO"),"NÃO"),"")</f>
        <v/>
      </c>
    </row>
    <row r="2850" spans="1:12" s="19" customFormat="1" ht="15" customHeight="1" x14ac:dyDescent="0.25">
      <c r="A2850" s="88" t="s">
        <v>8217</v>
      </c>
      <c r="B2850" s="40" t="s">
        <v>3513</v>
      </c>
      <c r="C2850" s="82" t="s">
        <v>10958</v>
      </c>
      <c r="D2850" s="82">
        <v>14203</v>
      </c>
      <c r="E2850" s="82">
        <v>1215</v>
      </c>
      <c r="F2850" s="82">
        <v>370</v>
      </c>
      <c r="G2850" s="82">
        <v>15788</v>
      </c>
      <c r="H2850" s="40" t="s">
        <v>2</v>
      </c>
      <c r="I2850" s="83" t="str">
        <f>IFERROR(VLOOKUP(A2850,'Alíquotas - CADPREV'!$B$2152:$N$4324,8,FALSE),"")</f>
        <v>NÃO</v>
      </c>
      <c r="J2850" s="83" t="str">
        <f>IF(H2850="RPPS",VLOOKUP(A2850,' Legislação Benef - GESCON'!$B$4:$I$2159,3,FALSE),"")</f>
        <v>NÃO</v>
      </c>
      <c r="K2850" s="83" t="str">
        <f>IF(H2850="RPPS",VLOOKUP(A2850,' Legislação Benef - GESCON'!$B$4:$I$2159,6,FALSE),"")</f>
        <v>NÃO</v>
      </c>
      <c r="L2850" s="83" t="str">
        <f>IF(H2850="RPPS",IFERROR(IF(VLOOKUP(A2850,'Suspensão de repasses - GESCON'!$D$3:$J$1048576,7,FALSE)="Validada","SIM","NÃO"),"NÃO"),"")</f>
        <v>NÃO</v>
      </c>
    </row>
    <row r="2851" spans="1:12" s="19" customFormat="1" ht="15" customHeight="1" x14ac:dyDescent="0.25">
      <c r="A2851" s="88" t="s">
        <v>8218</v>
      </c>
      <c r="B2851" s="40" t="s">
        <v>3601</v>
      </c>
      <c r="C2851" s="82" t="s">
        <v>10958</v>
      </c>
      <c r="D2851" s="82">
        <v>990</v>
      </c>
      <c r="E2851" s="82">
        <v>259</v>
      </c>
      <c r="F2851" s="82">
        <v>9</v>
      </c>
      <c r="G2851" s="82">
        <v>1258</v>
      </c>
      <c r="H2851" s="40" t="s">
        <v>2</v>
      </c>
      <c r="I2851" s="83" t="str">
        <f>IFERROR(VLOOKUP(A2851,'Alíquotas - CADPREV'!$B$2152:$N$4324,8,FALSE),"")</f>
        <v>NÃO</v>
      </c>
      <c r="J2851" s="83" t="str">
        <f>IF(H2851="RPPS",VLOOKUP(A2851,' Legislação Benef - GESCON'!$B$4:$I$2159,3,FALSE),"")</f>
        <v>NÃO</v>
      </c>
      <c r="K2851" s="83" t="str">
        <f>IF(H2851="RPPS",VLOOKUP(A2851,' Legislação Benef - GESCON'!$B$4:$I$2159,6,FALSE),"")</f>
        <v>NÃO</v>
      </c>
      <c r="L2851" s="83" t="str">
        <f>IF(H2851="RPPS",IFERROR(IF(VLOOKUP(A2851,'Suspensão de repasses - GESCON'!$D$3:$J$1048576,7,FALSE)="Validada","SIM","NÃO"),"NÃO"),"")</f>
        <v>NÃO</v>
      </c>
    </row>
    <row r="2852" spans="1:12" s="19" customFormat="1" ht="15" hidden="1" customHeight="1" x14ac:dyDescent="0.25">
      <c r="A2852" s="88" t="s">
        <v>8219</v>
      </c>
      <c r="B2852" s="40" t="s">
        <v>215</v>
      </c>
      <c r="C2852" s="82" t="s">
        <v>10959</v>
      </c>
      <c r="D2852" s="82"/>
      <c r="E2852" s="82"/>
      <c r="F2852" s="82"/>
      <c r="G2852" s="82"/>
      <c r="H2852" s="40" t="s">
        <v>4</v>
      </c>
      <c r="I2852" s="83" t="str">
        <f>IFERROR(VLOOKUP(A2852,'Alíquotas - CADPREV'!$B$2152:$N$4324,8,FALSE),"")</f>
        <v/>
      </c>
      <c r="J2852" s="83" t="str">
        <f>IF(H2852="RPPS",VLOOKUP(A2852,' Legislação Benef - GESCON'!$B$4:$I$2159,3,FALSE),"")</f>
        <v/>
      </c>
      <c r="K2852" s="83" t="str">
        <f>IF(H2852="RPPS",VLOOKUP(A2852,' Legislação Benef - GESCON'!$B$4:$I$2159,6,FALSE),"")</f>
        <v/>
      </c>
      <c r="L2852" s="83" t="str">
        <f>IF(H2852="RPPS",IFERROR(IF(VLOOKUP(A2852,'Suspensão de repasses - GESCON'!$D$3:$J$1048576,7,FALSE)="Validada","SIM","NÃO"),"NÃO"),"")</f>
        <v/>
      </c>
    </row>
    <row r="2853" spans="1:12" s="19" customFormat="1" ht="15" hidden="1" customHeight="1" x14ac:dyDescent="0.25">
      <c r="A2853" s="88" t="s">
        <v>8220</v>
      </c>
      <c r="B2853" s="40" t="s">
        <v>3812</v>
      </c>
      <c r="C2853" s="82" t="s">
        <v>10959</v>
      </c>
      <c r="D2853" s="82"/>
      <c r="E2853" s="82"/>
      <c r="F2853" s="82"/>
      <c r="G2853" s="82"/>
      <c r="H2853" s="40" t="s">
        <v>4</v>
      </c>
      <c r="I2853" s="83" t="str">
        <f>IFERROR(VLOOKUP(A2853,'Alíquotas - CADPREV'!$B$2152:$N$4324,8,FALSE),"")</f>
        <v/>
      </c>
      <c r="J2853" s="83" t="str">
        <f>IF(H2853="RPPS",VLOOKUP(A2853,' Legislação Benef - GESCON'!$B$4:$I$2159,3,FALSE),"")</f>
        <v/>
      </c>
      <c r="K2853" s="83" t="str">
        <f>IF(H2853="RPPS",VLOOKUP(A2853,' Legislação Benef - GESCON'!$B$4:$I$2159,6,FALSE),"")</f>
        <v/>
      </c>
      <c r="L2853" s="83" t="str">
        <f>IF(H2853="RPPS",IFERROR(IF(VLOOKUP(A2853,'Suspensão de repasses - GESCON'!$D$3:$J$1048576,7,FALSE)="Validada","SIM","NÃO"),"NÃO"),"")</f>
        <v/>
      </c>
    </row>
    <row r="2854" spans="1:12" s="19" customFormat="1" ht="15" hidden="1" customHeight="1" x14ac:dyDescent="0.25">
      <c r="A2854" s="88" t="s">
        <v>8221</v>
      </c>
      <c r="B2854" s="40" t="s">
        <v>4559</v>
      </c>
      <c r="C2854" s="82" t="s">
        <v>10959</v>
      </c>
      <c r="D2854" s="82"/>
      <c r="E2854" s="82"/>
      <c r="F2854" s="82"/>
      <c r="G2854" s="82"/>
      <c r="H2854" s="40" t="s">
        <v>4</v>
      </c>
      <c r="I2854" s="83" t="str">
        <f>IFERROR(VLOOKUP(A2854,'Alíquotas - CADPREV'!$B$2152:$N$4324,8,FALSE),"")</f>
        <v/>
      </c>
      <c r="J2854" s="83" t="str">
        <f>IF(H2854="RPPS",VLOOKUP(A2854,' Legislação Benef - GESCON'!$B$4:$I$2159,3,FALSE),"")</f>
        <v/>
      </c>
      <c r="K2854" s="83" t="str">
        <f>IF(H2854="RPPS",VLOOKUP(A2854,' Legislação Benef - GESCON'!$B$4:$I$2159,6,FALSE),"")</f>
        <v/>
      </c>
      <c r="L2854" s="83" t="str">
        <f>IF(H2854="RPPS",IFERROR(IF(VLOOKUP(A2854,'Suspensão de repasses - GESCON'!$D$3:$J$1048576,7,FALSE)="Validada","SIM","NÃO"),"NÃO"),"")</f>
        <v/>
      </c>
    </row>
    <row r="2855" spans="1:12" s="19" customFormat="1" ht="15" customHeight="1" x14ac:dyDescent="0.25">
      <c r="A2855" s="88" t="s">
        <v>8222</v>
      </c>
      <c r="B2855" s="40" t="s">
        <v>197</v>
      </c>
      <c r="C2855" s="82" t="s">
        <v>10960</v>
      </c>
      <c r="D2855" s="82">
        <v>5567</v>
      </c>
      <c r="E2855" s="82">
        <v>565</v>
      </c>
      <c r="F2855" s="82">
        <v>548</v>
      </c>
      <c r="G2855" s="82">
        <v>6680</v>
      </c>
      <c r="H2855" s="40" t="s">
        <v>2</v>
      </c>
      <c r="I2855" s="83" t="str">
        <f>IFERROR(VLOOKUP(A2855,'Alíquotas - CADPREV'!$B$2152:$N$4324,8,FALSE),"")</f>
        <v>NÃO</v>
      </c>
      <c r="J2855" s="83" t="str">
        <f>IF(H2855="RPPS",VLOOKUP(A2855,' Legislação Benef - GESCON'!$B$4:$I$2159,3,FALSE),"")</f>
        <v>NÃO</v>
      </c>
      <c r="K2855" s="83" t="str">
        <f>IF(H2855="RPPS",VLOOKUP(A2855,' Legislação Benef - GESCON'!$B$4:$I$2159,6,FALSE),"")</f>
        <v>NÃO</v>
      </c>
      <c r="L2855" s="83" t="str">
        <f>IF(H2855="RPPS",IFERROR(IF(VLOOKUP(A2855,'Suspensão de repasses - GESCON'!$D$3:$J$1048576,7,FALSE)="Validada","SIM","NÃO"),"NÃO"),"")</f>
        <v>NÃO</v>
      </c>
    </row>
    <row r="2856" spans="1:12" s="19" customFormat="1" ht="15" customHeight="1" x14ac:dyDescent="0.25">
      <c r="A2856" s="88" t="s">
        <v>8223</v>
      </c>
      <c r="B2856" s="40" t="s">
        <v>2758</v>
      </c>
      <c r="C2856" s="82" t="s">
        <v>10958</v>
      </c>
      <c r="D2856" s="82">
        <v>767</v>
      </c>
      <c r="E2856" s="82">
        <v>0</v>
      </c>
      <c r="F2856" s="82">
        <v>0</v>
      </c>
      <c r="G2856" s="82">
        <v>767</v>
      </c>
      <c r="H2856" s="40" t="s">
        <v>2</v>
      </c>
      <c r="I2856" s="83" t="str">
        <f>IFERROR(VLOOKUP(A2856,'Alíquotas - CADPREV'!$B$2152:$N$4324,8,FALSE),"")</f>
        <v>NÃO</v>
      </c>
      <c r="J2856" s="83" t="str">
        <f>IF(H2856="RPPS",VLOOKUP(A2856,' Legislação Benef - GESCON'!$B$4:$I$2159,3,FALSE),"")</f>
        <v>NÃO</v>
      </c>
      <c r="K2856" s="83" t="str">
        <f>IF(H2856="RPPS",VLOOKUP(A2856,' Legislação Benef - GESCON'!$B$4:$I$2159,6,FALSE),"")</f>
        <v>NÃO</v>
      </c>
      <c r="L2856" s="83" t="str">
        <f>IF(H2856="RPPS",IFERROR(IF(VLOOKUP(A2856,'Suspensão de repasses - GESCON'!$D$3:$J$1048576,7,FALSE)="Validada","SIM","NÃO"),"NÃO"),"")</f>
        <v>NÃO</v>
      </c>
    </row>
    <row r="2857" spans="1:12" s="19" customFormat="1" ht="15" hidden="1" customHeight="1" x14ac:dyDescent="0.25">
      <c r="A2857" s="88" t="s">
        <v>8224</v>
      </c>
      <c r="B2857" s="40" t="s">
        <v>215</v>
      </c>
      <c r="C2857" s="82" t="s">
        <v>10959</v>
      </c>
      <c r="D2857" s="82"/>
      <c r="E2857" s="82"/>
      <c r="F2857" s="82"/>
      <c r="G2857" s="82"/>
      <c r="H2857" s="40" t="s">
        <v>4</v>
      </c>
      <c r="I2857" s="83" t="str">
        <f>IFERROR(VLOOKUP(A2857,'Alíquotas - CADPREV'!$B$2152:$N$4324,8,FALSE),"")</f>
        <v/>
      </c>
      <c r="J2857" s="83" t="str">
        <f>IF(H2857="RPPS",VLOOKUP(A2857,' Legislação Benef - GESCON'!$B$4:$I$2159,3,FALSE),"")</f>
        <v/>
      </c>
      <c r="K2857" s="83" t="str">
        <f>IF(H2857="RPPS",VLOOKUP(A2857,' Legislação Benef - GESCON'!$B$4:$I$2159,6,FALSE),"")</f>
        <v/>
      </c>
      <c r="L2857" s="83" t="str">
        <f>IF(H2857="RPPS",IFERROR(IF(VLOOKUP(A2857,'Suspensão de repasses - GESCON'!$D$3:$J$1048576,7,FALSE)="Validada","SIM","NÃO"),"NÃO"),"")</f>
        <v/>
      </c>
    </row>
    <row r="2858" spans="1:12" s="19" customFormat="1" ht="15" customHeight="1" x14ac:dyDescent="0.25">
      <c r="A2858" s="88" t="s">
        <v>8225</v>
      </c>
      <c r="B2858" s="40" t="s">
        <v>4626</v>
      </c>
      <c r="C2858" s="82" t="s">
        <v>10958</v>
      </c>
      <c r="D2858" s="82">
        <v>474</v>
      </c>
      <c r="E2858" s="82">
        <v>203</v>
      </c>
      <c r="F2858" s="82">
        <v>54</v>
      </c>
      <c r="G2858" s="82">
        <v>731</v>
      </c>
      <c r="H2858" s="40" t="s">
        <v>2</v>
      </c>
      <c r="I2858" s="83" t="str">
        <f>IFERROR(VLOOKUP(A2858,'Alíquotas - CADPREV'!$B$2152:$N$4324,8,FALSE),"")</f>
        <v>NÃO</v>
      </c>
      <c r="J2858" s="83" t="str">
        <f>IF(H2858="RPPS",VLOOKUP(A2858,' Legislação Benef - GESCON'!$B$4:$I$2159,3,FALSE),"")</f>
        <v>NÃO</v>
      </c>
      <c r="K2858" s="83" t="str">
        <f>IF(H2858="RPPS",VLOOKUP(A2858,' Legislação Benef - GESCON'!$B$4:$I$2159,6,FALSE),"")</f>
        <v>NÃO</v>
      </c>
      <c r="L2858" s="83" t="str">
        <f>IF(H2858="RPPS",IFERROR(IF(VLOOKUP(A2858,'Suspensão de repasses - GESCON'!$D$3:$J$1048576,7,FALSE)="Validada","SIM","NÃO"),"NÃO"),"")</f>
        <v>NÃO</v>
      </c>
    </row>
    <row r="2859" spans="1:12" s="19" customFormat="1" ht="15" customHeight="1" x14ac:dyDescent="0.25">
      <c r="A2859" s="88" t="s">
        <v>8226</v>
      </c>
      <c r="B2859" s="40" t="s">
        <v>3601</v>
      </c>
      <c r="C2859" s="82" t="s">
        <v>10958</v>
      </c>
      <c r="D2859" s="82">
        <v>984</v>
      </c>
      <c r="E2859" s="82">
        <v>440</v>
      </c>
      <c r="F2859" s="82">
        <v>0</v>
      </c>
      <c r="G2859" s="82">
        <v>1424</v>
      </c>
      <c r="H2859" s="40" t="s">
        <v>2</v>
      </c>
      <c r="I2859" s="83" t="str">
        <f>IFERROR(VLOOKUP(A2859,'Alíquotas - CADPREV'!$B$2152:$N$4324,8,FALSE),"")</f>
        <v>NÃO</v>
      </c>
      <c r="J2859" s="83" t="str">
        <f>IF(H2859="RPPS",VLOOKUP(A2859,' Legislação Benef - GESCON'!$B$4:$I$2159,3,FALSE),"")</f>
        <v>NÃO</v>
      </c>
      <c r="K2859" s="83" t="str">
        <f>IF(H2859="RPPS",VLOOKUP(A2859,' Legislação Benef - GESCON'!$B$4:$I$2159,6,FALSE),"")</f>
        <v>NÃO</v>
      </c>
      <c r="L2859" s="83" t="str">
        <f>IF(H2859="RPPS",IFERROR(IF(VLOOKUP(A2859,'Suspensão de repasses - GESCON'!$D$3:$J$1048576,7,FALSE)="Validada","SIM","NÃO"),"NÃO"),"")</f>
        <v>NÃO</v>
      </c>
    </row>
    <row r="2860" spans="1:12" s="19" customFormat="1" ht="15" customHeight="1" x14ac:dyDescent="0.25">
      <c r="A2860" s="88" t="s">
        <v>8227</v>
      </c>
      <c r="B2860" s="40" t="s">
        <v>4626</v>
      </c>
      <c r="C2860" s="82" t="s">
        <v>10958</v>
      </c>
      <c r="D2860" s="82">
        <v>237</v>
      </c>
      <c r="E2860" s="82">
        <v>61</v>
      </c>
      <c r="F2860" s="82">
        <v>18</v>
      </c>
      <c r="G2860" s="82">
        <v>316</v>
      </c>
      <c r="H2860" s="40" t="s">
        <v>2</v>
      </c>
      <c r="I2860" s="83" t="str">
        <f>IFERROR(VLOOKUP(A2860,'Alíquotas - CADPREV'!$B$2152:$N$4324,8,FALSE),"")</f>
        <v>NÃO</v>
      </c>
      <c r="J2860" s="83" t="str">
        <f>IF(H2860="RPPS",VLOOKUP(A2860,' Legislação Benef - GESCON'!$B$4:$I$2159,3,FALSE),"")</f>
        <v>NÃO</v>
      </c>
      <c r="K2860" s="83" t="str">
        <f>IF(H2860="RPPS",VLOOKUP(A2860,' Legislação Benef - GESCON'!$B$4:$I$2159,6,FALSE),"")</f>
        <v>NÃO</v>
      </c>
      <c r="L2860" s="83" t="str">
        <f>IF(H2860="RPPS",IFERROR(IF(VLOOKUP(A2860,'Suspensão de repasses - GESCON'!$D$3:$J$1048576,7,FALSE)="Validada","SIM","NÃO"),"NÃO"),"")</f>
        <v>NÃO</v>
      </c>
    </row>
    <row r="2861" spans="1:12" s="19" customFormat="1" ht="15" hidden="1" customHeight="1" x14ac:dyDescent="0.25">
      <c r="A2861" s="88" t="s">
        <v>8228</v>
      </c>
      <c r="B2861" s="40" t="s">
        <v>215</v>
      </c>
      <c r="C2861" s="82" t="s">
        <v>10959</v>
      </c>
      <c r="D2861" s="82"/>
      <c r="E2861" s="82"/>
      <c r="F2861" s="82"/>
      <c r="G2861" s="82"/>
      <c r="H2861" s="40" t="s">
        <v>4</v>
      </c>
      <c r="I2861" s="83" t="str">
        <f>IFERROR(VLOOKUP(A2861,'Alíquotas - CADPREV'!$B$2152:$N$4324,8,FALSE),"")</f>
        <v/>
      </c>
      <c r="J2861" s="83" t="str">
        <f>IF(H2861="RPPS",VLOOKUP(A2861,' Legislação Benef - GESCON'!$B$4:$I$2159,3,FALSE),"")</f>
        <v/>
      </c>
      <c r="K2861" s="83" t="str">
        <f>IF(H2861="RPPS",VLOOKUP(A2861,' Legislação Benef - GESCON'!$B$4:$I$2159,6,FALSE),"")</f>
        <v/>
      </c>
      <c r="L2861" s="83" t="str">
        <f>IF(H2861="RPPS",IFERROR(IF(VLOOKUP(A2861,'Suspensão de repasses - GESCON'!$D$3:$J$1048576,7,FALSE)="Validada","SIM","NÃO"),"NÃO"),"")</f>
        <v/>
      </c>
    </row>
    <row r="2862" spans="1:12" s="19" customFormat="1" ht="15" hidden="1" customHeight="1" x14ac:dyDescent="0.25">
      <c r="A2862" s="88" t="s">
        <v>8229</v>
      </c>
      <c r="B2862" s="40" t="s">
        <v>4626</v>
      </c>
      <c r="C2862" s="82" t="s">
        <v>10959</v>
      </c>
      <c r="D2862" s="82"/>
      <c r="E2862" s="82"/>
      <c r="F2862" s="82"/>
      <c r="G2862" s="82"/>
      <c r="H2862" s="40" t="s">
        <v>4</v>
      </c>
      <c r="I2862" s="83" t="str">
        <f>IFERROR(VLOOKUP(A2862,'Alíquotas - CADPREV'!$B$2152:$N$4324,8,FALSE),"")</f>
        <v/>
      </c>
      <c r="J2862" s="83" t="str">
        <f>IF(H2862="RPPS",VLOOKUP(A2862,' Legislação Benef - GESCON'!$B$4:$I$2159,3,FALSE),"")</f>
        <v/>
      </c>
      <c r="K2862" s="83" t="str">
        <f>IF(H2862="RPPS",VLOOKUP(A2862,' Legislação Benef - GESCON'!$B$4:$I$2159,6,FALSE),"")</f>
        <v/>
      </c>
      <c r="L2862" s="83" t="str">
        <f>IF(H2862="RPPS",IFERROR(IF(VLOOKUP(A2862,'Suspensão de repasses - GESCON'!$D$3:$J$1048576,7,FALSE)="Validada","SIM","NÃO"),"NÃO"),"")</f>
        <v/>
      </c>
    </row>
    <row r="2863" spans="1:12" s="19" customFormat="1" ht="15" customHeight="1" x14ac:dyDescent="0.25">
      <c r="A2863" s="88" t="s">
        <v>8230</v>
      </c>
      <c r="B2863" s="40" t="s">
        <v>29</v>
      </c>
      <c r="C2863" s="82" t="s">
        <v>10960</v>
      </c>
      <c r="D2863" s="82">
        <v>12248</v>
      </c>
      <c r="E2863" s="82">
        <v>4509</v>
      </c>
      <c r="F2863" s="82">
        <v>1244</v>
      </c>
      <c r="G2863" s="82">
        <v>18001</v>
      </c>
      <c r="H2863" s="40" t="s">
        <v>2</v>
      </c>
      <c r="I2863" s="83" t="str">
        <f>IFERROR(VLOOKUP(A2863,'Alíquotas - CADPREV'!$B$2152:$N$4324,8,FALSE),"")</f>
        <v>NÃO</v>
      </c>
      <c r="J2863" s="83" t="str">
        <f>IF(H2863="RPPS",VLOOKUP(A2863,' Legislação Benef - GESCON'!$B$4:$I$2159,3,FALSE),"")</f>
        <v>NÃO</v>
      </c>
      <c r="K2863" s="83" t="str">
        <f>IF(H2863="RPPS",VLOOKUP(A2863,' Legislação Benef - GESCON'!$B$4:$I$2159,6,FALSE),"")</f>
        <v>NÃO</v>
      </c>
      <c r="L2863" s="83" t="str">
        <f>IF(H2863="RPPS",IFERROR(IF(VLOOKUP(A2863,'Suspensão de repasses - GESCON'!$D$3:$J$1048576,7,FALSE)="Validada","SIM","NÃO"),"NÃO"),"")</f>
        <v>NÃO</v>
      </c>
    </row>
    <row r="2864" spans="1:12" s="19" customFormat="1" ht="15" hidden="1" customHeight="1" x14ac:dyDescent="0.25">
      <c r="A2864" s="88" t="s">
        <v>8231</v>
      </c>
      <c r="B2864" s="40" t="s">
        <v>1356</v>
      </c>
      <c r="C2864" s="82" t="s">
        <v>10959</v>
      </c>
      <c r="D2864" s="82"/>
      <c r="E2864" s="82"/>
      <c r="F2864" s="82"/>
      <c r="G2864" s="82"/>
      <c r="H2864" s="40" t="s">
        <v>4</v>
      </c>
      <c r="I2864" s="83" t="str">
        <f>IFERROR(VLOOKUP(A2864,'Alíquotas - CADPREV'!$B$2152:$N$4324,8,FALSE),"")</f>
        <v/>
      </c>
      <c r="J2864" s="83" t="str">
        <f>IF(H2864="RPPS",VLOOKUP(A2864,' Legislação Benef - GESCON'!$B$4:$I$2159,3,FALSE),"")</f>
        <v/>
      </c>
      <c r="K2864" s="83" t="str">
        <f>IF(H2864="RPPS",VLOOKUP(A2864,' Legislação Benef - GESCON'!$B$4:$I$2159,6,FALSE),"")</f>
        <v/>
      </c>
      <c r="L2864" s="83" t="str">
        <f>IF(H2864="RPPS",IFERROR(IF(VLOOKUP(A2864,'Suspensão de repasses - GESCON'!$D$3:$J$1048576,7,FALSE)="Validada","SIM","NÃO"),"NÃO"),"")</f>
        <v/>
      </c>
    </row>
    <row r="2865" spans="1:12" s="19" customFormat="1" ht="15" hidden="1" customHeight="1" x14ac:dyDescent="0.25">
      <c r="A2865" s="88" t="s">
        <v>8232</v>
      </c>
      <c r="B2865" s="40" t="s">
        <v>3812</v>
      </c>
      <c r="C2865" s="82" t="s">
        <v>10959</v>
      </c>
      <c r="D2865" s="82"/>
      <c r="E2865" s="82"/>
      <c r="F2865" s="82"/>
      <c r="G2865" s="82"/>
      <c r="H2865" s="40" t="s">
        <v>4</v>
      </c>
      <c r="I2865" s="83" t="str">
        <f>IFERROR(VLOOKUP(A2865,'Alíquotas - CADPREV'!$B$2152:$N$4324,8,FALSE),"")</f>
        <v/>
      </c>
      <c r="J2865" s="83" t="str">
        <f>IF(H2865="RPPS",VLOOKUP(A2865,' Legislação Benef - GESCON'!$B$4:$I$2159,3,FALSE),"")</f>
        <v/>
      </c>
      <c r="K2865" s="83" t="str">
        <f>IF(H2865="RPPS",VLOOKUP(A2865,' Legislação Benef - GESCON'!$B$4:$I$2159,6,FALSE),"")</f>
        <v/>
      </c>
      <c r="L2865" s="83" t="str">
        <f>IF(H2865="RPPS",IFERROR(IF(VLOOKUP(A2865,'Suspensão de repasses - GESCON'!$D$3:$J$1048576,7,FALSE)="Validada","SIM","NÃO"),"NÃO"),"")</f>
        <v/>
      </c>
    </row>
    <row r="2866" spans="1:12" s="19" customFormat="1" ht="15" customHeight="1" x14ac:dyDescent="0.25">
      <c r="A2866" s="88" t="s">
        <v>8233</v>
      </c>
      <c r="B2866" s="40" t="s">
        <v>3747</v>
      </c>
      <c r="C2866" s="82" t="s">
        <v>10958</v>
      </c>
      <c r="D2866" s="82">
        <v>916</v>
      </c>
      <c r="E2866" s="82">
        <v>106</v>
      </c>
      <c r="F2866" s="82">
        <v>20</v>
      </c>
      <c r="G2866" s="82">
        <v>1042</v>
      </c>
      <c r="H2866" s="40" t="s">
        <v>2</v>
      </c>
      <c r="I2866" s="83" t="str">
        <f>IFERROR(VLOOKUP(A2866,'Alíquotas - CADPREV'!$B$2152:$N$4324,8,FALSE),"")</f>
        <v>NÃO</v>
      </c>
      <c r="J2866" s="83" t="str">
        <f>IF(H2866="RPPS",VLOOKUP(A2866,' Legislação Benef - GESCON'!$B$4:$I$2159,3,FALSE),"")</f>
        <v>NÃO</v>
      </c>
      <c r="K2866" s="83" t="str">
        <f>IF(H2866="RPPS",VLOOKUP(A2866,' Legislação Benef - GESCON'!$B$4:$I$2159,6,FALSE),"")</f>
        <v>NÃO</v>
      </c>
      <c r="L2866" s="83" t="str">
        <f>IF(H2866="RPPS",IFERROR(IF(VLOOKUP(A2866,'Suspensão de repasses - GESCON'!$D$3:$J$1048576,7,FALSE)="Validada","SIM","NÃO"),"NÃO"),"")</f>
        <v>NÃO</v>
      </c>
    </row>
    <row r="2867" spans="1:12" s="19" customFormat="1" ht="15" hidden="1" customHeight="1" x14ac:dyDescent="0.25">
      <c r="A2867" s="88" t="s">
        <v>8234</v>
      </c>
      <c r="B2867" s="40" t="s">
        <v>1356</v>
      </c>
      <c r="C2867" s="82" t="s">
        <v>10959</v>
      </c>
      <c r="D2867" s="82"/>
      <c r="E2867" s="82"/>
      <c r="F2867" s="82"/>
      <c r="G2867" s="82"/>
      <c r="H2867" s="40" t="s">
        <v>4</v>
      </c>
      <c r="I2867" s="83" t="str">
        <f>IFERROR(VLOOKUP(A2867,'Alíquotas - CADPREV'!$B$2152:$N$4324,8,FALSE),"")</f>
        <v/>
      </c>
      <c r="J2867" s="83" t="str">
        <f>IF(H2867="RPPS",VLOOKUP(A2867,' Legislação Benef - GESCON'!$B$4:$I$2159,3,FALSE),"")</f>
        <v/>
      </c>
      <c r="K2867" s="83" t="str">
        <f>IF(H2867="RPPS",VLOOKUP(A2867,' Legislação Benef - GESCON'!$B$4:$I$2159,6,FALSE),"")</f>
        <v/>
      </c>
      <c r="L2867" s="83" t="str">
        <f>IF(H2867="RPPS",IFERROR(IF(VLOOKUP(A2867,'Suspensão de repasses - GESCON'!$D$3:$J$1048576,7,FALSE)="Validada","SIM","NÃO"),"NÃO"),"")</f>
        <v/>
      </c>
    </row>
    <row r="2868" spans="1:12" s="19" customFormat="1" ht="15" customHeight="1" x14ac:dyDescent="0.25">
      <c r="A2868" s="88" t="s">
        <v>8235</v>
      </c>
      <c r="B2868" s="40" t="s">
        <v>2758</v>
      </c>
      <c r="C2868" s="82" t="s">
        <v>10958</v>
      </c>
      <c r="D2868" s="82">
        <v>297</v>
      </c>
      <c r="E2868" s="82">
        <v>135</v>
      </c>
      <c r="F2868" s="82">
        <v>11</v>
      </c>
      <c r="G2868" s="82">
        <v>443</v>
      </c>
      <c r="H2868" s="40" t="s">
        <v>2</v>
      </c>
      <c r="I2868" s="83" t="str">
        <f>IFERROR(VLOOKUP(A2868,'Alíquotas - CADPREV'!$B$2152:$N$4324,8,FALSE),"")</f>
        <v>NÃO</v>
      </c>
      <c r="J2868" s="83" t="str">
        <f>IF(H2868="RPPS",VLOOKUP(A2868,' Legislação Benef - GESCON'!$B$4:$I$2159,3,FALSE),"")</f>
        <v>NÃO</v>
      </c>
      <c r="K2868" s="83" t="str">
        <f>IF(H2868="RPPS",VLOOKUP(A2868,' Legislação Benef - GESCON'!$B$4:$I$2159,6,FALSE),"")</f>
        <v>NÃO</v>
      </c>
      <c r="L2868" s="83" t="str">
        <f>IF(H2868="RPPS",IFERROR(IF(VLOOKUP(A2868,'Suspensão de repasses - GESCON'!$D$3:$J$1048576,7,FALSE)="Validada","SIM","NÃO"),"NÃO"),"")</f>
        <v>NÃO</v>
      </c>
    </row>
    <row r="2869" spans="1:12" s="19" customFormat="1" ht="15" customHeight="1" x14ac:dyDescent="0.25">
      <c r="A2869" s="88" t="s">
        <v>8236</v>
      </c>
      <c r="B2869" s="40" t="s">
        <v>4289</v>
      </c>
      <c r="C2869" s="82" t="s">
        <v>10958</v>
      </c>
      <c r="D2869" s="82">
        <v>87</v>
      </c>
      <c r="E2869" s="82">
        <v>14</v>
      </c>
      <c r="F2869" s="82">
        <v>5</v>
      </c>
      <c r="G2869" s="82">
        <v>106</v>
      </c>
      <c r="H2869" s="40" t="s">
        <v>2</v>
      </c>
      <c r="I2869" s="83" t="str">
        <f>IFERROR(VLOOKUP(A2869,'Alíquotas - CADPREV'!$B$2152:$N$4324,8,FALSE),"")</f>
        <v>NÃO</v>
      </c>
      <c r="J2869" s="83" t="str">
        <f>IF(H2869="RPPS",VLOOKUP(A2869,' Legislação Benef - GESCON'!$B$4:$I$2159,3,FALSE),"")</f>
        <v>NÃO</v>
      </c>
      <c r="K2869" s="83" t="str">
        <f>IF(H2869="RPPS",VLOOKUP(A2869,' Legislação Benef - GESCON'!$B$4:$I$2159,6,FALSE),"")</f>
        <v>SIM</v>
      </c>
      <c r="L2869" s="83" t="str">
        <f>IF(H2869="RPPS",IFERROR(IF(VLOOKUP(A2869,'Suspensão de repasses - GESCON'!$D$3:$J$1048576,7,FALSE)="Validada","SIM","NÃO"),"NÃO"),"")</f>
        <v>NÃO</v>
      </c>
    </row>
    <row r="2870" spans="1:12" s="19" customFormat="1" ht="15" hidden="1" customHeight="1" x14ac:dyDescent="0.25">
      <c r="A2870" s="88" t="s">
        <v>8237</v>
      </c>
      <c r="B2870" s="40" t="s">
        <v>3513</v>
      </c>
      <c r="C2870" s="82" t="s">
        <v>10959</v>
      </c>
      <c r="D2870" s="82"/>
      <c r="E2870" s="82"/>
      <c r="F2870" s="82"/>
      <c r="G2870" s="82"/>
      <c r="H2870" s="40" t="s">
        <v>4</v>
      </c>
      <c r="I2870" s="83" t="str">
        <f>IFERROR(VLOOKUP(A2870,'Alíquotas - CADPREV'!$B$2152:$N$4324,8,FALSE),"")</f>
        <v/>
      </c>
      <c r="J2870" s="83" t="str">
        <f>IF(H2870="RPPS",VLOOKUP(A2870,' Legislação Benef - GESCON'!$B$4:$I$2159,3,FALSE),"")</f>
        <v/>
      </c>
      <c r="K2870" s="83" t="str">
        <f>IF(H2870="RPPS",VLOOKUP(A2870,' Legislação Benef - GESCON'!$B$4:$I$2159,6,FALSE),"")</f>
        <v/>
      </c>
      <c r="L2870" s="83" t="str">
        <f>IF(H2870="RPPS",IFERROR(IF(VLOOKUP(A2870,'Suspensão de repasses - GESCON'!$D$3:$J$1048576,7,FALSE)="Validada","SIM","NÃO"),"NÃO"),"")</f>
        <v/>
      </c>
    </row>
    <row r="2871" spans="1:12" s="19" customFormat="1" ht="15" hidden="1" customHeight="1" x14ac:dyDescent="0.25">
      <c r="A2871" s="88" t="s">
        <v>8238</v>
      </c>
      <c r="B2871" s="40" t="s">
        <v>215</v>
      </c>
      <c r="C2871" s="82" t="s">
        <v>10959</v>
      </c>
      <c r="D2871" s="82"/>
      <c r="E2871" s="82"/>
      <c r="F2871" s="82"/>
      <c r="G2871" s="82"/>
      <c r="H2871" s="40" t="s">
        <v>4</v>
      </c>
      <c r="I2871" s="83" t="str">
        <f>IFERROR(VLOOKUP(A2871,'Alíquotas - CADPREV'!$B$2152:$N$4324,8,FALSE),"")</f>
        <v/>
      </c>
      <c r="J2871" s="83" t="str">
        <f>IF(H2871="RPPS",VLOOKUP(A2871,' Legislação Benef - GESCON'!$B$4:$I$2159,3,FALSE),"")</f>
        <v/>
      </c>
      <c r="K2871" s="83" t="str">
        <f>IF(H2871="RPPS",VLOOKUP(A2871,' Legislação Benef - GESCON'!$B$4:$I$2159,6,FALSE),"")</f>
        <v/>
      </c>
      <c r="L2871" s="83" t="str">
        <f>IF(H2871="RPPS",IFERROR(IF(VLOOKUP(A2871,'Suspensão de repasses - GESCON'!$D$3:$J$1048576,7,FALSE)="Validada","SIM","NÃO"),"NÃO"),"")</f>
        <v/>
      </c>
    </row>
    <row r="2872" spans="1:12" s="19" customFormat="1" ht="15" hidden="1" customHeight="1" x14ac:dyDescent="0.25">
      <c r="A2872" s="88" t="s">
        <v>8239</v>
      </c>
      <c r="B2872" s="40" t="s">
        <v>634</v>
      </c>
      <c r="C2872" s="82" t="s">
        <v>10959</v>
      </c>
      <c r="D2872" s="82"/>
      <c r="E2872" s="82"/>
      <c r="F2872" s="82"/>
      <c r="G2872" s="82"/>
      <c r="H2872" s="40" t="s">
        <v>4</v>
      </c>
      <c r="I2872" s="83" t="str">
        <f>IFERROR(VLOOKUP(A2872,'Alíquotas - CADPREV'!$B$2152:$N$4324,8,FALSE),"")</f>
        <v/>
      </c>
      <c r="J2872" s="83" t="str">
        <f>IF(H2872="RPPS",VLOOKUP(A2872,' Legislação Benef - GESCON'!$B$4:$I$2159,3,FALSE),"")</f>
        <v/>
      </c>
      <c r="K2872" s="83" t="str">
        <f>IF(H2872="RPPS",VLOOKUP(A2872,' Legislação Benef - GESCON'!$B$4:$I$2159,6,FALSE),"")</f>
        <v/>
      </c>
      <c r="L2872" s="83" t="str">
        <f>IF(H2872="RPPS",IFERROR(IF(VLOOKUP(A2872,'Suspensão de repasses - GESCON'!$D$3:$J$1048576,7,FALSE)="Validada","SIM","NÃO"),"NÃO"),"")</f>
        <v/>
      </c>
    </row>
    <row r="2873" spans="1:12" s="19" customFormat="1" ht="15" hidden="1" customHeight="1" x14ac:dyDescent="0.25">
      <c r="A2873" s="88" t="s">
        <v>8240</v>
      </c>
      <c r="B2873" s="40" t="s">
        <v>2926</v>
      </c>
      <c r="C2873" s="82" t="s">
        <v>10959</v>
      </c>
      <c r="D2873" s="82"/>
      <c r="E2873" s="82"/>
      <c r="F2873" s="82"/>
      <c r="G2873" s="82"/>
      <c r="H2873" s="40" t="s">
        <v>4</v>
      </c>
      <c r="I2873" s="83" t="str">
        <f>IFERROR(VLOOKUP(A2873,'Alíquotas - CADPREV'!$B$2152:$N$4324,8,FALSE),"")</f>
        <v/>
      </c>
      <c r="J2873" s="83" t="str">
        <f>IF(H2873="RPPS",VLOOKUP(A2873,' Legislação Benef - GESCON'!$B$4:$I$2159,3,FALSE),"")</f>
        <v/>
      </c>
      <c r="K2873" s="83" t="str">
        <f>IF(H2873="RPPS",VLOOKUP(A2873,' Legislação Benef - GESCON'!$B$4:$I$2159,6,FALSE),"")</f>
        <v/>
      </c>
      <c r="L2873" s="83" t="str">
        <f>IF(H2873="RPPS",IFERROR(IF(VLOOKUP(A2873,'Suspensão de repasses - GESCON'!$D$3:$J$1048576,7,FALSE)="Validada","SIM","NÃO"),"NÃO"),"")</f>
        <v/>
      </c>
    </row>
    <row r="2874" spans="1:12" s="19" customFormat="1" ht="15" hidden="1" customHeight="1" x14ac:dyDescent="0.25">
      <c r="A2874" s="88" t="s">
        <v>8241</v>
      </c>
      <c r="B2874" s="40" t="s">
        <v>215</v>
      </c>
      <c r="C2874" s="82" t="s">
        <v>10959</v>
      </c>
      <c r="D2874" s="82"/>
      <c r="E2874" s="82"/>
      <c r="F2874" s="82"/>
      <c r="G2874" s="82"/>
      <c r="H2874" s="40" t="s">
        <v>4</v>
      </c>
      <c r="I2874" s="83" t="str">
        <f>IFERROR(VLOOKUP(A2874,'Alíquotas - CADPREV'!$B$2152:$N$4324,8,FALSE),"")</f>
        <v/>
      </c>
      <c r="J2874" s="83" t="str">
        <f>IF(H2874="RPPS",VLOOKUP(A2874,' Legislação Benef - GESCON'!$B$4:$I$2159,3,FALSE),"")</f>
        <v/>
      </c>
      <c r="K2874" s="83" t="str">
        <f>IF(H2874="RPPS",VLOOKUP(A2874,' Legislação Benef - GESCON'!$B$4:$I$2159,6,FALSE),"")</f>
        <v/>
      </c>
      <c r="L2874" s="83" t="str">
        <f>IF(H2874="RPPS",IFERROR(IF(VLOOKUP(A2874,'Suspensão de repasses - GESCON'!$D$3:$J$1048576,7,FALSE)="Validada","SIM","NÃO"),"NÃO"),"")</f>
        <v/>
      </c>
    </row>
    <row r="2875" spans="1:12" s="19" customFormat="1" ht="15" hidden="1" customHeight="1" x14ac:dyDescent="0.25">
      <c r="A2875" s="88" t="s">
        <v>8242</v>
      </c>
      <c r="B2875" s="40" t="s">
        <v>1356</v>
      </c>
      <c r="C2875" s="82" t="s">
        <v>10959</v>
      </c>
      <c r="D2875" s="82"/>
      <c r="E2875" s="82"/>
      <c r="F2875" s="82"/>
      <c r="G2875" s="82"/>
      <c r="H2875" s="40" t="s">
        <v>4</v>
      </c>
      <c r="I2875" s="83" t="str">
        <f>IFERROR(VLOOKUP(A2875,'Alíquotas - CADPREV'!$B$2152:$N$4324,8,FALSE),"")</f>
        <v/>
      </c>
      <c r="J2875" s="83" t="str">
        <f>IF(H2875="RPPS",VLOOKUP(A2875,' Legislação Benef - GESCON'!$B$4:$I$2159,3,FALSE),"")</f>
        <v/>
      </c>
      <c r="K2875" s="83" t="str">
        <f>IF(H2875="RPPS",VLOOKUP(A2875,' Legislação Benef - GESCON'!$B$4:$I$2159,6,FALSE),"")</f>
        <v/>
      </c>
      <c r="L2875" s="83" t="str">
        <f>IF(H2875="RPPS",IFERROR(IF(VLOOKUP(A2875,'Suspensão de repasses - GESCON'!$D$3:$J$1048576,7,FALSE)="Validada","SIM","NÃO"),"NÃO"),"")</f>
        <v/>
      </c>
    </row>
    <row r="2876" spans="1:12" s="19" customFormat="1" ht="15" hidden="1" customHeight="1" x14ac:dyDescent="0.25">
      <c r="A2876" s="88" t="s">
        <v>8243</v>
      </c>
      <c r="B2876" s="40" t="s">
        <v>2554</v>
      </c>
      <c r="C2876" s="82" t="s">
        <v>10959</v>
      </c>
      <c r="D2876" s="82"/>
      <c r="E2876" s="82"/>
      <c r="F2876" s="82"/>
      <c r="G2876" s="82"/>
      <c r="H2876" s="40" t="s">
        <v>4</v>
      </c>
      <c r="I2876" s="83" t="str">
        <f>IFERROR(VLOOKUP(A2876,'Alíquotas - CADPREV'!$B$2152:$N$4324,8,FALSE),"")</f>
        <v/>
      </c>
      <c r="J2876" s="83" t="str">
        <f>IF(H2876="RPPS",VLOOKUP(A2876,' Legislação Benef - GESCON'!$B$4:$I$2159,3,FALSE),"")</f>
        <v/>
      </c>
      <c r="K2876" s="83" t="str">
        <f>IF(H2876="RPPS",VLOOKUP(A2876,' Legislação Benef - GESCON'!$B$4:$I$2159,6,FALSE),"")</f>
        <v/>
      </c>
      <c r="L2876" s="83" t="str">
        <f>IF(H2876="RPPS",IFERROR(IF(VLOOKUP(A2876,'Suspensão de repasses - GESCON'!$D$3:$J$1048576,7,FALSE)="Validada","SIM","NÃO"),"NÃO"),"")</f>
        <v/>
      </c>
    </row>
    <row r="2877" spans="1:12" s="19" customFormat="1" ht="15" hidden="1" customHeight="1" x14ac:dyDescent="0.25">
      <c r="A2877" s="88" t="s">
        <v>8244</v>
      </c>
      <c r="B2877" s="40" t="s">
        <v>2413</v>
      </c>
      <c r="C2877" s="82" t="s">
        <v>10959</v>
      </c>
      <c r="D2877" s="82"/>
      <c r="E2877" s="82"/>
      <c r="F2877" s="82"/>
      <c r="G2877" s="82"/>
      <c r="H2877" s="40" t="s">
        <v>4</v>
      </c>
      <c r="I2877" s="83" t="str">
        <f>IFERROR(VLOOKUP(A2877,'Alíquotas - CADPREV'!$B$2152:$N$4324,8,FALSE),"")</f>
        <v/>
      </c>
      <c r="J2877" s="83" t="str">
        <f>IF(H2877="RPPS",VLOOKUP(A2877,' Legislação Benef - GESCON'!$B$4:$I$2159,3,FALSE),"")</f>
        <v/>
      </c>
      <c r="K2877" s="83" t="str">
        <f>IF(H2877="RPPS",VLOOKUP(A2877,' Legislação Benef - GESCON'!$B$4:$I$2159,6,FALSE),"")</f>
        <v/>
      </c>
      <c r="L2877" s="83" t="str">
        <f>IF(H2877="RPPS",IFERROR(IF(VLOOKUP(A2877,'Suspensão de repasses - GESCON'!$D$3:$J$1048576,7,FALSE)="Validada","SIM","NÃO"),"NÃO"),"")</f>
        <v/>
      </c>
    </row>
    <row r="2878" spans="1:12" s="19" customFormat="1" ht="15" hidden="1" customHeight="1" x14ac:dyDescent="0.25">
      <c r="A2878" s="88" t="s">
        <v>8245</v>
      </c>
      <c r="B2878" s="40" t="s">
        <v>215</v>
      </c>
      <c r="C2878" s="82" t="s">
        <v>10959</v>
      </c>
      <c r="D2878" s="82"/>
      <c r="E2878" s="82"/>
      <c r="F2878" s="82"/>
      <c r="G2878" s="82"/>
      <c r="H2878" s="40" t="s">
        <v>4</v>
      </c>
      <c r="I2878" s="83" t="str">
        <f>IFERROR(VLOOKUP(A2878,'Alíquotas - CADPREV'!$B$2152:$N$4324,8,FALSE),"")</f>
        <v/>
      </c>
      <c r="J2878" s="83" t="str">
        <f>IF(H2878="RPPS",VLOOKUP(A2878,' Legislação Benef - GESCON'!$B$4:$I$2159,3,FALSE),"")</f>
        <v/>
      </c>
      <c r="K2878" s="83" t="str">
        <f>IF(H2878="RPPS",VLOOKUP(A2878,' Legislação Benef - GESCON'!$B$4:$I$2159,6,FALSE),"")</f>
        <v/>
      </c>
      <c r="L2878" s="83" t="str">
        <f>IF(H2878="RPPS",IFERROR(IF(VLOOKUP(A2878,'Suspensão de repasses - GESCON'!$D$3:$J$1048576,7,FALSE)="Validada","SIM","NÃO"),"NÃO"),"")</f>
        <v/>
      </c>
    </row>
    <row r="2879" spans="1:12" s="19" customFormat="1" ht="15" customHeight="1" x14ac:dyDescent="0.25">
      <c r="A2879" s="88" t="s">
        <v>8246</v>
      </c>
      <c r="B2879" s="40" t="s">
        <v>4289</v>
      </c>
      <c r="C2879" s="82" t="s">
        <v>10958</v>
      </c>
      <c r="D2879" s="82">
        <v>836</v>
      </c>
      <c r="E2879" s="82">
        <v>263</v>
      </c>
      <c r="F2879" s="82">
        <v>108</v>
      </c>
      <c r="G2879" s="82">
        <v>1207</v>
      </c>
      <c r="H2879" s="40" t="s">
        <v>2</v>
      </c>
      <c r="I2879" s="83" t="str">
        <f>IFERROR(VLOOKUP(A2879,'Alíquotas - CADPREV'!$B$2152:$N$4324,8,FALSE),"")</f>
        <v>NÃO</v>
      </c>
      <c r="J2879" s="83" t="str">
        <f>IF(H2879="RPPS",VLOOKUP(A2879,' Legislação Benef - GESCON'!$B$4:$I$2159,3,FALSE),"")</f>
        <v>NÃO</v>
      </c>
      <c r="K2879" s="83" t="str">
        <f>IF(H2879="RPPS",VLOOKUP(A2879,' Legislação Benef - GESCON'!$B$4:$I$2159,6,FALSE),"")</f>
        <v>SIM</v>
      </c>
      <c r="L2879" s="83" t="str">
        <f>IF(H2879="RPPS",IFERROR(IF(VLOOKUP(A2879,'Suspensão de repasses - GESCON'!$D$3:$J$1048576,7,FALSE)="Validada","SIM","NÃO"),"NÃO"),"")</f>
        <v>NÃO</v>
      </c>
    </row>
    <row r="2880" spans="1:12" s="19" customFormat="1" ht="15" hidden="1" customHeight="1" x14ac:dyDescent="0.25">
      <c r="A2880" s="88" t="s">
        <v>8247</v>
      </c>
      <c r="B2880" s="40" t="s">
        <v>2413</v>
      </c>
      <c r="C2880" s="82" t="s">
        <v>10959</v>
      </c>
      <c r="D2880" s="82"/>
      <c r="E2880" s="82"/>
      <c r="F2880" s="82"/>
      <c r="G2880" s="82"/>
      <c r="H2880" s="40" t="s">
        <v>4</v>
      </c>
      <c r="I2880" s="83" t="str">
        <f>IFERROR(VLOOKUP(A2880,'Alíquotas - CADPREV'!$B$2152:$N$4324,8,FALSE),"")</f>
        <v/>
      </c>
      <c r="J2880" s="83" t="str">
        <f>IF(H2880="RPPS",VLOOKUP(A2880,' Legislação Benef - GESCON'!$B$4:$I$2159,3,FALSE),"")</f>
        <v/>
      </c>
      <c r="K2880" s="83" t="str">
        <f>IF(H2880="RPPS",VLOOKUP(A2880,' Legislação Benef - GESCON'!$B$4:$I$2159,6,FALSE),"")</f>
        <v/>
      </c>
      <c r="L2880" s="83" t="str">
        <f>IF(H2880="RPPS",IFERROR(IF(VLOOKUP(A2880,'Suspensão de repasses - GESCON'!$D$3:$J$1048576,7,FALSE)="Validada","SIM","NÃO"),"NÃO"),"")</f>
        <v/>
      </c>
    </row>
    <row r="2881" spans="1:12" s="19" customFormat="1" ht="15" hidden="1" customHeight="1" x14ac:dyDescent="0.25">
      <c r="A2881" s="88" t="s">
        <v>8248</v>
      </c>
      <c r="B2881" s="40" t="s">
        <v>1142</v>
      </c>
      <c r="C2881" s="82" t="s">
        <v>10959</v>
      </c>
      <c r="D2881" s="82"/>
      <c r="E2881" s="82"/>
      <c r="F2881" s="82"/>
      <c r="G2881" s="82"/>
      <c r="H2881" s="40" t="s">
        <v>4</v>
      </c>
      <c r="I2881" s="83" t="str">
        <f>IFERROR(VLOOKUP(A2881,'Alíquotas - CADPREV'!$B$2152:$N$4324,8,FALSE),"")</f>
        <v/>
      </c>
      <c r="J2881" s="83" t="str">
        <f>IF(H2881="RPPS",VLOOKUP(A2881,' Legislação Benef - GESCON'!$B$4:$I$2159,3,FALSE),"")</f>
        <v/>
      </c>
      <c r="K2881" s="83" t="str">
        <f>IF(H2881="RPPS",VLOOKUP(A2881,' Legislação Benef - GESCON'!$B$4:$I$2159,6,FALSE),"")</f>
        <v/>
      </c>
      <c r="L2881" s="83" t="str">
        <f>IF(H2881="RPPS",IFERROR(IF(VLOOKUP(A2881,'Suspensão de repasses - GESCON'!$D$3:$J$1048576,7,FALSE)="Validada","SIM","NÃO"),"NÃO"),"")</f>
        <v/>
      </c>
    </row>
    <row r="2882" spans="1:12" s="19" customFormat="1" ht="15" customHeight="1" x14ac:dyDescent="0.25">
      <c r="A2882" s="88" t="s">
        <v>8249</v>
      </c>
      <c r="B2882" s="40" t="s">
        <v>4626</v>
      </c>
      <c r="C2882" s="82" t="s">
        <v>10958</v>
      </c>
      <c r="D2882" s="82">
        <v>180</v>
      </c>
      <c r="E2882" s="82">
        <v>47</v>
      </c>
      <c r="F2882" s="82">
        <v>22</v>
      </c>
      <c r="G2882" s="82">
        <v>249</v>
      </c>
      <c r="H2882" s="40" t="s">
        <v>2</v>
      </c>
      <c r="I2882" s="83" t="str">
        <f>IFERROR(VLOOKUP(A2882,'Alíquotas - CADPREV'!$B$2152:$N$4324,8,FALSE),"")</f>
        <v>NÃO</v>
      </c>
      <c r="J2882" s="83" t="str">
        <f>IF(H2882="RPPS",VLOOKUP(A2882,' Legislação Benef - GESCON'!$B$4:$I$2159,3,FALSE),"")</f>
        <v>NÃO</v>
      </c>
      <c r="K2882" s="83" t="str">
        <f>IF(H2882="RPPS",VLOOKUP(A2882,' Legislação Benef - GESCON'!$B$4:$I$2159,6,FALSE),"")</f>
        <v>NÃO</v>
      </c>
      <c r="L2882" s="83" t="str">
        <f>IF(H2882="RPPS",IFERROR(IF(VLOOKUP(A2882,'Suspensão de repasses - GESCON'!$D$3:$J$1048576,7,FALSE)="Validada","SIM","NÃO"),"NÃO"),"")</f>
        <v>NÃO</v>
      </c>
    </row>
    <row r="2883" spans="1:12" s="19" customFormat="1" ht="15" customHeight="1" x14ac:dyDescent="0.25">
      <c r="A2883" s="88" t="s">
        <v>8250</v>
      </c>
      <c r="B2883" s="40" t="s">
        <v>3513</v>
      </c>
      <c r="C2883" s="82" t="s">
        <v>10958</v>
      </c>
      <c r="D2883" s="82"/>
      <c r="E2883" s="82"/>
      <c r="F2883" s="82"/>
      <c r="G2883" s="82"/>
      <c r="H2883" s="40" t="s">
        <v>2</v>
      </c>
      <c r="I2883" s="83" t="str">
        <f>IFERROR(VLOOKUP(A2883,'Alíquotas - CADPREV'!$B$2152:$N$4324,8,FALSE),"")</f>
        <v>NÃO</v>
      </c>
      <c r="J2883" s="83" t="str">
        <f>IF(H2883="RPPS",VLOOKUP(A2883,' Legislação Benef - GESCON'!$B$4:$I$2159,3,FALSE),"")</f>
        <v>NÃO</v>
      </c>
      <c r="K2883" s="83" t="str">
        <f>IF(H2883="RPPS",VLOOKUP(A2883,' Legislação Benef - GESCON'!$B$4:$I$2159,6,FALSE),"")</f>
        <v>NÃO</v>
      </c>
      <c r="L2883" s="83" t="str">
        <f>IF(H2883="RPPS",IFERROR(IF(VLOOKUP(A2883,'Suspensão de repasses - GESCON'!$D$3:$J$1048576,7,FALSE)="Validada","SIM","NÃO"),"NÃO"),"")</f>
        <v>NÃO</v>
      </c>
    </row>
    <row r="2884" spans="1:12" s="19" customFormat="1" ht="15" hidden="1" customHeight="1" x14ac:dyDescent="0.25">
      <c r="A2884" s="88" t="s">
        <v>8251</v>
      </c>
      <c r="B2884" s="40" t="s">
        <v>215</v>
      </c>
      <c r="C2884" s="82" t="s">
        <v>10959</v>
      </c>
      <c r="D2884" s="82"/>
      <c r="E2884" s="82"/>
      <c r="F2884" s="82"/>
      <c r="G2884" s="82"/>
      <c r="H2884" s="40" t="s">
        <v>4</v>
      </c>
      <c r="I2884" s="83" t="str">
        <f>IFERROR(VLOOKUP(A2884,'Alíquotas - CADPREV'!$B$2152:$N$4324,8,FALSE),"")</f>
        <v/>
      </c>
      <c r="J2884" s="83" t="str">
        <f>IF(H2884="RPPS",VLOOKUP(A2884,' Legislação Benef - GESCON'!$B$4:$I$2159,3,FALSE),"")</f>
        <v/>
      </c>
      <c r="K2884" s="83" t="str">
        <f>IF(H2884="RPPS",VLOOKUP(A2884,' Legislação Benef - GESCON'!$B$4:$I$2159,6,FALSE),"")</f>
        <v/>
      </c>
      <c r="L2884" s="83" t="str">
        <f>IF(H2884="RPPS",IFERROR(IF(VLOOKUP(A2884,'Suspensão de repasses - GESCON'!$D$3:$J$1048576,7,FALSE)="Validada","SIM","NÃO"),"NÃO"),"")</f>
        <v/>
      </c>
    </row>
    <row r="2885" spans="1:12" s="19" customFormat="1" ht="15" hidden="1" customHeight="1" x14ac:dyDescent="0.25">
      <c r="A2885" s="88" t="s">
        <v>8252</v>
      </c>
      <c r="B2885" s="40" t="s">
        <v>215</v>
      </c>
      <c r="C2885" s="82" t="s">
        <v>10959</v>
      </c>
      <c r="D2885" s="82"/>
      <c r="E2885" s="82"/>
      <c r="F2885" s="82"/>
      <c r="G2885" s="82"/>
      <c r="H2885" s="40" t="s">
        <v>4</v>
      </c>
      <c r="I2885" s="83" t="str">
        <f>IFERROR(VLOOKUP(A2885,'Alíquotas - CADPREV'!$B$2152:$N$4324,8,FALSE),"")</f>
        <v/>
      </c>
      <c r="J2885" s="83" t="str">
        <f>IF(H2885="RPPS",VLOOKUP(A2885,' Legislação Benef - GESCON'!$B$4:$I$2159,3,FALSE),"")</f>
        <v/>
      </c>
      <c r="K2885" s="83" t="str">
        <f>IF(H2885="RPPS",VLOOKUP(A2885,' Legislação Benef - GESCON'!$B$4:$I$2159,6,FALSE),"")</f>
        <v/>
      </c>
      <c r="L2885" s="83" t="str">
        <f>IF(H2885="RPPS",IFERROR(IF(VLOOKUP(A2885,'Suspensão de repasses - GESCON'!$D$3:$J$1048576,7,FALSE)="Validada","SIM","NÃO"),"NÃO"),"")</f>
        <v/>
      </c>
    </row>
    <row r="2886" spans="1:12" s="19" customFormat="1" ht="15" hidden="1" customHeight="1" x14ac:dyDescent="0.25">
      <c r="A2886" s="88" t="s">
        <v>8253</v>
      </c>
      <c r="B2886" s="40" t="s">
        <v>4626</v>
      </c>
      <c r="C2886" s="82" t="s">
        <v>10959</v>
      </c>
      <c r="D2886" s="82"/>
      <c r="E2886" s="82"/>
      <c r="F2886" s="82"/>
      <c r="G2886" s="82"/>
      <c r="H2886" s="40" t="s">
        <v>4</v>
      </c>
      <c r="I2886" s="83" t="str">
        <f>IFERROR(VLOOKUP(A2886,'Alíquotas - CADPREV'!$B$2152:$N$4324,8,FALSE),"")</f>
        <v/>
      </c>
      <c r="J2886" s="83" t="str">
        <f>IF(H2886="RPPS",VLOOKUP(A2886,' Legislação Benef - GESCON'!$B$4:$I$2159,3,FALSE),"")</f>
        <v/>
      </c>
      <c r="K2886" s="83" t="str">
        <f>IF(H2886="RPPS",VLOOKUP(A2886,' Legislação Benef - GESCON'!$B$4:$I$2159,6,FALSE),"")</f>
        <v/>
      </c>
      <c r="L2886" s="83" t="str">
        <f>IF(H2886="RPPS",IFERROR(IF(VLOOKUP(A2886,'Suspensão de repasses - GESCON'!$D$3:$J$1048576,7,FALSE)="Validada","SIM","NÃO"),"NÃO"),"")</f>
        <v/>
      </c>
    </row>
    <row r="2887" spans="1:12" s="19" customFormat="1" ht="15" customHeight="1" x14ac:dyDescent="0.25">
      <c r="A2887" s="88" t="s">
        <v>8254</v>
      </c>
      <c r="B2887" s="40" t="s">
        <v>4626</v>
      </c>
      <c r="C2887" s="82" t="s">
        <v>10958</v>
      </c>
      <c r="D2887" s="82">
        <v>1892</v>
      </c>
      <c r="E2887" s="82">
        <v>485</v>
      </c>
      <c r="F2887" s="82">
        <v>140</v>
      </c>
      <c r="G2887" s="82">
        <v>2517</v>
      </c>
      <c r="H2887" s="40" t="s">
        <v>2</v>
      </c>
      <c r="I2887" s="83" t="str">
        <f>IFERROR(VLOOKUP(A2887,'Alíquotas - CADPREV'!$B$2152:$N$4324,8,FALSE),"")</f>
        <v>NÃO</v>
      </c>
      <c r="J2887" s="83" t="str">
        <f>IF(H2887="RPPS",VLOOKUP(A2887,' Legislação Benef - GESCON'!$B$4:$I$2159,3,FALSE),"")</f>
        <v>NÃO</v>
      </c>
      <c r="K2887" s="83" t="str">
        <f>IF(H2887="RPPS",VLOOKUP(A2887,' Legislação Benef - GESCON'!$B$4:$I$2159,6,FALSE),"")</f>
        <v>NÃO</v>
      </c>
      <c r="L2887" s="83" t="str">
        <f>IF(H2887="RPPS",IFERROR(IF(VLOOKUP(A2887,'Suspensão de repasses - GESCON'!$D$3:$J$1048576,7,FALSE)="Validada","SIM","NÃO"),"NÃO"),"")</f>
        <v>NÃO</v>
      </c>
    </row>
    <row r="2888" spans="1:12" s="19" customFormat="1" ht="15" hidden="1" customHeight="1" x14ac:dyDescent="0.25">
      <c r="A2888" s="88" t="s">
        <v>8255</v>
      </c>
      <c r="B2888" s="40" t="s">
        <v>901</v>
      </c>
      <c r="C2888" s="82" t="s">
        <v>10959</v>
      </c>
      <c r="D2888" s="82"/>
      <c r="E2888" s="82"/>
      <c r="F2888" s="82"/>
      <c r="G2888" s="82"/>
      <c r="H2888" s="40" t="s">
        <v>4</v>
      </c>
      <c r="I2888" s="83" t="str">
        <f>IFERROR(VLOOKUP(A2888,'Alíquotas - CADPREV'!$B$2152:$N$4324,8,FALSE),"")</f>
        <v/>
      </c>
      <c r="J2888" s="83" t="str">
        <f>IF(H2888="RPPS",VLOOKUP(A2888,' Legislação Benef - GESCON'!$B$4:$I$2159,3,FALSE),"")</f>
        <v/>
      </c>
      <c r="K2888" s="83" t="str">
        <f>IF(H2888="RPPS",VLOOKUP(A2888,' Legislação Benef - GESCON'!$B$4:$I$2159,6,FALSE),"")</f>
        <v/>
      </c>
      <c r="L2888" s="83" t="str">
        <f>IF(H2888="RPPS",IFERROR(IF(VLOOKUP(A2888,'Suspensão de repasses - GESCON'!$D$3:$J$1048576,7,FALSE)="Validada","SIM","NÃO"),"NÃO"),"")</f>
        <v/>
      </c>
    </row>
    <row r="2889" spans="1:12" s="19" customFormat="1" ht="15" hidden="1" customHeight="1" x14ac:dyDescent="0.25">
      <c r="A2889" s="88" t="s">
        <v>8256</v>
      </c>
      <c r="B2889" s="40" t="s">
        <v>4289</v>
      </c>
      <c r="C2889" s="82" t="s">
        <v>10959</v>
      </c>
      <c r="D2889" s="82"/>
      <c r="E2889" s="82"/>
      <c r="F2889" s="82"/>
      <c r="G2889" s="82"/>
      <c r="H2889" s="40" t="s">
        <v>4</v>
      </c>
      <c r="I2889" s="83" t="str">
        <f>IFERROR(VLOOKUP(A2889,'Alíquotas - CADPREV'!$B$2152:$N$4324,8,FALSE),"")</f>
        <v/>
      </c>
      <c r="J2889" s="83" t="str">
        <f>IF(H2889="RPPS",VLOOKUP(A2889,' Legislação Benef - GESCON'!$B$4:$I$2159,3,FALSE),"")</f>
        <v/>
      </c>
      <c r="K2889" s="83" t="str">
        <f>IF(H2889="RPPS",VLOOKUP(A2889,' Legislação Benef - GESCON'!$B$4:$I$2159,6,FALSE),"")</f>
        <v/>
      </c>
      <c r="L2889" s="83" t="str">
        <f>IF(H2889="RPPS",IFERROR(IF(VLOOKUP(A2889,'Suspensão de repasses - GESCON'!$D$3:$J$1048576,7,FALSE)="Validada","SIM","NÃO"),"NÃO"),"")</f>
        <v/>
      </c>
    </row>
    <row r="2890" spans="1:12" s="19" customFormat="1" ht="15" customHeight="1" x14ac:dyDescent="0.25">
      <c r="A2890" s="88" t="s">
        <v>8257</v>
      </c>
      <c r="B2890" s="40" t="s">
        <v>29</v>
      </c>
      <c r="C2890" s="82" t="s">
        <v>10958</v>
      </c>
      <c r="D2890" s="82">
        <v>498</v>
      </c>
      <c r="E2890" s="82">
        <v>224</v>
      </c>
      <c r="F2890" s="82">
        <v>29</v>
      </c>
      <c r="G2890" s="82">
        <v>751</v>
      </c>
      <c r="H2890" s="40" t="s">
        <v>2</v>
      </c>
      <c r="I2890" s="83" t="str">
        <f>IFERROR(VLOOKUP(A2890,'Alíquotas - CADPREV'!$B$2152:$N$4324,8,FALSE),"")</f>
        <v>NÃO</v>
      </c>
      <c r="J2890" s="83" t="str">
        <f>IF(H2890="RPPS",VLOOKUP(A2890,' Legislação Benef - GESCON'!$B$4:$I$2159,3,FALSE),"")</f>
        <v>NÃO</v>
      </c>
      <c r="K2890" s="83" t="str">
        <f>IF(H2890="RPPS",VLOOKUP(A2890,' Legislação Benef - GESCON'!$B$4:$I$2159,6,FALSE),"")</f>
        <v>NÃO</v>
      </c>
      <c r="L2890" s="83" t="str">
        <f>IF(H2890="RPPS",IFERROR(IF(VLOOKUP(A2890,'Suspensão de repasses - GESCON'!$D$3:$J$1048576,7,FALSE)="Validada","SIM","NÃO"),"NÃO"),"")</f>
        <v>NÃO</v>
      </c>
    </row>
    <row r="2891" spans="1:12" s="19" customFormat="1" ht="15" hidden="1" customHeight="1" x14ac:dyDescent="0.25">
      <c r="A2891" s="88" t="s">
        <v>8258</v>
      </c>
      <c r="B2891" s="40" t="s">
        <v>3601</v>
      </c>
      <c r="C2891" s="82" t="s">
        <v>10959</v>
      </c>
      <c r="D2891" s="82"/>
      <c r="E2891" s="82"/>
      <c r="F2891" s="82"/>
      <c r="G2891" s="82"/>
      <c r="H2891" s="40" t="s">
        <v>4</v>
      </c>
      <c r="I2891" s="83" t="str">
        <f>IFERROR(VLOOKUP(A2891,'Alíquotas - CADPREV'!$B$2152:$N$4324,8,FALSE),"")</f>
        <v/>
      </c>
      <c r="J2891" s="83" t="str">
        <f>IF(H2891="RPPS",VLOOKUP(A2891,' Legislação Benef - GESCON'!$B$4:$I$2159,3,FALSE),"")</f>
        <v/>
      </c>
      <c r="K2891" s="83" t="str">
        <f>IF(H2891="RPPS",VLOOKUP(A2891,' Legislação Benef - GESCON'!$B$4:$I$2159,6,FALSE),"")</f>
        <v/>
      </c>
      <c r="L2891" s="83" t="str">
        <f>IF(H2891="RPPS",IFERROR(IF(VLOOKUP(A2891,'Suspensão de repasses - GESCON'!$D$3:$J$1048576,7,FALSE)="Validada","SIM","NÃO"),"NÃO"),"")</f>
        <v/>
      </c>
    </row>
    <row r="2892" spans="1:12" s="19" customFormat="1" ht="15" customHeight="1" x14ac:dyDescent="0.25">
      <c r="A2892" s="88" t="s">
        <v>8259</v>
      </c>
      <c r="B2892" s="40" t="s">
        <v>4289</v>
      </c>
      <c r="C2892" s="82" t="s">
        <v>10958</v>
      </c>
      <c r="D2892" s="82">
        <v>233</v>
      </c>
      <c r="E2892" s="82">
        <v>37</v>
      </c>
      <c r="F2892" s="82">
        <v>7</v>
      </c>
      <c r="G2892" s="82">
        <v>277</v>
      </c>
      <c r="H2892" s="40" t="s">
        <v>2</v>
      </c>
      <c r="I2892" s="83" t="str">
        <f>IFERROR(VLOOKUP(A2892,'Alíquotas - CADPREV'!$B$2152:$N$4324,8,FALSE),"")</f>
        <v>NÃO</v>
      </c>
      <c r="J2892" s="83" t="str">
        <f>IF(H2892="RPPS",VLOOKUP(A2892,' Legislação Benef - GESCON'!$B$4:$I$2159,3,FALSE),"")</f>
        <v>NÃO</v>
      </c>
      <c r="K2892" s="83" t="str">
        <f>IF(H2892="RPPS",VLOOKUP(A2892,' Legislação Benef - GESCON'!$B$4:$I$2159,6,FALSE),"")</f>
        <v>NÃO</v>
      </c>
      <c r="L2892" s="83" t="str">
        <f>IF(H2892="RPPS",IFERROR(IF(VLOOKUP(A2892,'Suspensão de repasses - GESCON'!$D$3:$J$1048576,7,FALSE)="Validada","SIM","NÃO"),"NÃO"),"")</f>
        <v>NÃO</v>
      </c>
    </row>
    <row r="2893" spans="1:12" s="19" customFormat="1" ht="15" customHeight="1" x14ac:dyDescent="0.25">
      <c r="A2893" s="88" t="s">
        <v>8260</v>
      </c>
      <c r="B2893" s="40" t="s">
        <v>1356</v>
      </c>
      <c r="C2893" s="82" t="s">
        <v>10958</v>
      </c>
      <c r="D2893" s="82">
        <v>314</v>
      </c>
      <c r="E2893" s="82">
        <v>121</v>
      </c>
      <c r="F2893" s="82">
        <v>36</v>
      </c>
      <c r="G2893" s="82">
        <v>471</v>
      </c>
      <c r="H2893" s="40" t="s">
        <v>2</v>
      </c>
      <c r="I2893" s="83" t="str">
        <f>IFERROR(VLOOKUP(A2893,'Alíquotas - CADPREV'!$B$2152:$N$4324,8,FALSE),"")</f>
        <v>SIM</v>
      </c>
      <c r="J2893" s="83" t="str">
        <f>IF(H2893="RPPS",VLOOKUP(A2893,' Legislação Benef - GESCON'!$B$4:$I$2159,3,FALSE),"")</f>
        <v>NÃO</v>
      </c>
      <c r="K2893" s="83" t="str">
        <f>IF(H2893="RPPS",VLOOKUP(A2893,' Legislação Benef - GESCON'!$B$4:$I$2159,6,FALSE),"")</f>
        <v>SIM</v>
      </c>
      <c r="L2893" s="83" t="str">
        <f>IF(H2893="RPPS",IFERROR(IF(VLOOKUP(A2893,'Suspensão de repasses - GESCON'!$D$3:$J$1048576,7,FALSE)="Validada","SIM","NÃO"),"NÃO"),"")</f>
        <v>NÃO</v>
      </c>
    </row>
    <row r="2894" spans="1:12" s="19" customFormat="1" ht="15" hidden="1" customHeight="1" x14ac:dyDescent="0.25">
      <c r="A2894" s="88" t="s">
        <v>8261</v>
      </c>
      <c r="B2894" s="40" t="s">
        <v>215</v>
      </c>
      <c r="C2894" s="82" t="s">
        <v>10959</v>
      </c>
      <c r="D2894" s="82"/>
      <c r="E2894" s="82"/>
      <c r="F2894" s="82"/>
      <c r="G2894" s="82"/>
      <c r="H2894" s="40" t="s">
        <v>4</v>
      </c>
      <c r="I2894" s="83" t="str">
        <f>IFERROR(VLOOKUP(A2894,'Alíquotas - CADPREV'!$B$2152:$N$4324,8,FALSE),"")</f>
        <v/>
      </c>
      <c r="J2894" s="83" t="str">
        <f>IF(H2894="RPPS",VLOOKUP(A2894,' Legislação Benef - GESCON'!$B$4:$I$2159,3,FALSE),"")</f>
        <v/>
      </c>
      <c r="K2894" s="83" t="str">
        <f>IF(H2894="RPPS",VLOOKUP(A2894,' Legislação Benef - GESCON'!$B$4:$I$2159,6,FALSE),"")</f>
        <v/>
      </c>
      <c r="L2894" s="83" t="str">
        <f>IF(H2894="RPPS",IFERROR(IF(VLOOKUP(A2894,'Suspensão de repasses - GESCON'!$D$3:$J$1048576,7,FALSE)="Validada","SIM","NÃO"),"NÃO"),"")</f>
        <v/>
      </c>
    </row>
    <row r="2895" spans="1:12" s="19" customFormat="1" ht="15" hidden="1" customHeight="1" x14ac:dyDescent="0.25">
      <c r="A2895" s="88" t="s">
        <v>8262</v>
      </c>
      <c r="B2895" s="40" t="s">
        <v>215</v>
      </c>
      <c r="C2895" s="82" t="s">
        <v>10959</v>
      </c>
      <c r="D2895" s="82"/>
      <c r="E2895" s="82"/>
      <c r="F2895" s="82"/>
      <c r="G2895" s="82"/>
      <c r="H2895" s="40" t="s">
        <v>4</v>
      </c>
      <c r="I2895" s="83" t="str">
        <f>IFERROR(VLOOKUP(A2895,'Alíquotas - CADPREV'!$B$2152:$N$4324,8,FALSE),"")</f>
        <v/>
      </c>
      <c r="J2895" s="83" t="str">
        <f>IF(H2895="RPPS",VLOOKUP(A2895,' Legislação Benef - GESCON'!$B$4:$I$2159,3,FALSE),"")</f>
        <v/>
      </c>
      <c r="K2895" s="83" t="str">
        <f>IF(H2895="RPPS",VLOOKUP(A2895,' Legislação Benef - GESCON'!$B$4:$I$2159,6,FALSE),"")</f>
        <v/>
      </c>
      <c r="L2895" s="83" t="str">
        <f>IF(H2895="RPPS",IFERROR(IF(VLOOKUP(A2895,'Suspensão de repasses - GESCON'!$D$3:$J$1048576,7,FALSE)="Validada","SIM","NÃO"),"NÃO"),"")</f>
        <v/>
      </c>
    </row>
    <row r="2896" spans="1:12" s="19" customFormat="1" ht="15" hidden="1" customHeight="1" x14ac:dyDescent="0.25">
      <c r="A2896" s="88" t="s">
        <v>8263</v>
      </c>
      <c r="B2896" s="40" t="s">
        <v>4559</v>
      </c>
      <c r="C2896" s="82" t="s">
        <v>10959</v>
      </c>
      <c r="D2896" s="82"/>
      <c r="E2896" s="82"/>
      <c r="F2896" s="82"/>
      <c r="G2896" s="82"/>
      <c r="H2896" s="40" t="s">
        <v>4</v>
      </c>
      <c r="I2896" s="83" t="str">
        <f>IFERROR(VLOOKUP(A2896,'Alíquotas - CADPREV'!$B$2152:$N$4324,8,FALSE),"")</f>
        <v/>
      </c>
      <c r="J2896" s="83" t="str">
        <f>IF(H2896="RPPS",VLOOKUP(A2896,' Legislação Benef - GESCON'!$B$4:$I$2159,3,FALSE),"")</f>
        <v/>
      </c>
      <c r="K2896" s="83" t="str">
        <f>IF(H2896="RPPS",VLOOKUP(A2896,' Legislação Benef - GESCON'!$B$4:$I$2159,6,FALSE),"")</f>
        <v/>
      </c>
      <c r="L2896" s="83" t="str">
        <f>IF(H2896="RPPS",IFERROR(IF(VLOOKUP(A2896,'Suspensão de repasses - GESCON'!$D$3:$J$1048576,7,FALSE)="Validada","SIM","NÃO"),"NÃO"),"")</f>
        <v/>
      </c>
    </row>
    <row r="2897" spans="1:12" s="19" customFormat="1" ht="15" hidden="1" customHeight="1" x14ac:dyDescent="0.25">
      <c r="A2897" s="88" t="s">
        <v>8264</v>
      </c>
      <c r="B2897" s="40" t="s">
        <v>4559</v>
      </c>
      <c r="C2897" s="82" t="s">
        <v>10959</v>
      </c>
      <c r="D2897" s="82"/>
      <c r="E2897" s="82"/>
      <c r="F2897" s="82"/>
      <c r="G2897" s="82"/>
      <c r="H2897" s="40" t="s">
        <v>4</v>
      </c>
      <c r="I2897" s="83" t="str">
        <f>IFERROR(VLOOKUP(A2897,'Alíquotas - CADPREV'!$B$2152:$N$4324,8,FALSE),"")</f>
        <v/>
      </c>
      <c r="J2897" s="83" t="str">
        <f>IF(H2897="RPPS",VLOOKUP(A2897,' Legislação Benef - GESCON'!$B$4:$I$2159,3,FALSE),"")</f>
        <v/>
      </c>
      <c r="K2897" s="83" t="str">
        <f>IF(H2897="RPPS",VLOOKUP(A2897,' Legislação Benef - GESCON'!$B$4:$I$2159,6,FALSE),"")</f>
        <v/>
      </c>
      <c r="L2897" s="83" t="str">
        <f>IF(H2897="RPPS",IFERROR(IF(VLOOKUP(A2897,'Suspensão de repasses - GESCON'!$D$3:$J$1048576,7,FALSE)="Validada","SIM","NÃO"),"NÃO"),"")</f>
        <v/>
      </c>
    </row>
    <row r="2898" spans="1:12" s="19" customFormat="1" ht="15" hidden="1" customHeight="1" x14ac:dyDescent="0.25">
      <c r="A2898" s="88" t="s">
        <v>8265</v>
      </c>
      <c r="B2898" s="40" t="s">
        <v>3143</v>
      </c>
      <c r="C2898" s="82" t="s">
        <v>10959</v>
      </c>
      <c r="D2898" s="82"/>
      <c r="E2898" s="82"/>
      <c r="F2898" s="82"/>
      <c r="G2898" s="82"/>
      <c r="H2898" s="40" t="s">
        <v>4</v>
      </c>
      <c r="I2898" s="83" t="str">
        <f>IFERROR(VLOOKUP(A2898,'Alíquotas - CADPREV'!$B$2152:$N$4324,8,FALSE),"")</f>
        <v/>
      </c>
      <c r="J2898" s="83" t="str">
        <f>IF(H2898="RPPS",VLOOKUP(A2898,' Legislação Benef - GESCON'!$B$4:$I$2159,3,FALSE),"")</f>
        <v/>
      </c>
      <c r="K2898" s="83" t="str">
        <f>IF(H2898="RPPS",VLOOKUP(A2898,' Legislação Benef - GESCON'!$B$4:$I$2159,6,FALSE),"")</f>
        <v/>
      </c>
      <c r="L2898" s="83" t="str">
        <f>IF(H2898="RPPS",IFERROR(IF(VLOOKUP(A2898,'Suspensão de repasses - GESCON'!$D$3:$J$1048576,7,FALSE)="Validada","SIM","NÃO"),"NÃO"),"")</f>
        <v/>
      </c>
    </row>
    <row r="2899" spans="1:12" s="19" customFormat="1" ht="15" hidden="1" customHeight="1" x14ac:dyDescent="0.25">
      <c r="A2899" s="88" t="s">
        <v>8266</v>
      </c>
      <c r="B2899" s="40" t="s">
        <v>2554</v>
      </c>
      <c r="C2899" s="82" t="s">
        <v>10959</v>
      </c>
      <c r="D2899" s="82"/>
      <c r="E2899" s="82"/>
      <c r="F2899" s="82"/>
      <c r="G2899" s="82"/>
      <c r="H2899" s="40" t="s">
        <v>4</v>
      </c>
      <c r="I2899" s="83" t="str">
        <f>IFERROR(VLOOKUP(A2899,'Alíquotas - CADPREV'!$B$2152:$N$4324,8,FALSE),"")</f>
        <v/>
      </c>
      <c r="J2899" s="83" t="str">
        <f>IF(H2899="RPPS",VLOOKUP(A2899,' Legislação Benef - GESCON'!$B$4:$I$2159,3,FALSE),"")</f>
        <v/>
      </c>
      <c r="K2899" s="83" t="str">
        <f>IF(H2899="RPPS",VLOOKUP(A2899,' Legislação Benef - GESCON'!$B$4:$I$2159,6,FALSE),"")</f>
        <v/>
      </c>
      <c r="L2899" s="83" t="str">
        <f>IF(H2899="RPPS",IFERROR(IF(VLOOKUP(A2899,'Suspensão de repasses - GESCON'!$D$3:$J$1048576,7,FALSE)="Validada","SIM","NÃO"),"NÃO"),"")</f>
        <v/>
      </c>
    </row>
    <row r="2900" spans="1:12" s="19" customFormat="1" ht="15" hidden="1" customHeight="1" x14ac:dyDescent="0.25">
      <c r="A2900" s="88" t="s">
        <v>8267</v>
      </c>
      <c r="B2900" s="40" t="s">
        <v>2554</v>
      </c>
      <c r="C2900" s="82" t="s">
        <v>10959</v>
      </c>
      <c r="D2900" s="82"/>
      <c r="E2900" s="82"/>
      <c r="F2900" s="82"/>
      <c r="G2900" s="82"/>
      <c r="H2900" s="40" t="s">
        <v>4</v>
      </c>
      <c r="I2900" s="83" t="str">
        <f>IFERROR(VLOOKUP(A2900,'Alíquotas - CADPREV'!$B$2152:$N$4324,8,FALSE),"")</f>
        <v/>
      </c>
      <c r="J2900" s="83" t="str">
        <f>IF(H2900="RPPS",VLOOKUP(A2900,' Legislação Benef - GESCON'!$B$4:$I$2159,3,FALSE),"")</f>
        <v/>
      </c>
      <c r="K2900" s="83" t="str">
        <f>IF(H2900="RPPS",VLOOKUP(A2900,' Legislação Benef - GESCON'!$B$4:$I$2159,6,FALSE),"")</f>
        <v/>
      </c>
      <c r="L2900" s="83" t="str">
        <f>IF(H2900="RPPS",IFERROR(IF(VLOOKUP(A2900,'Suspensão de repasses - GESCON'!$D$3:$J$1048576,7,FALSE)="Validada","SIM","NÃO"),"NÃO"),"")</f>
        <v/>
      </c>
    </row>
    <row r="2901" spans="1:12" s="19" customFormat="1" ht="15" customHeight="1" x14ac:dyDescent="0.25">
      <c r="A2901" s="88" t="s">
        <v>8268</v>
      </c>
      <c r="B2901" s="40" t="s">
        <v>901</v>
      </c>
      <c r="C2901" s="82" t="s">
        <v>10958</v>
      </c>
      <c r="D2901" s="82">
        <v>219</v>
      </c>
      <c r="E2901" s="82">
        <v>37</v>
      </c>
      <c r="F2901" s="82">
        <v>5</v>
      </c>
      <c r="G2901" s="82">
        <v>261</v>
      </c>
      <c r="H2901" s="40" t="s">
        <v>2</v>
      </c>
      <c r="I2901" s="83" t="str">
        <f>IFERROR(VLOOKUP(A2901,'Alíquotas - CADPREV'!$B$2152:$N$4324,8,FALSE),"")</f>
        <v>SIM</v>
      </c>
      <c r="J2901" s="83" t="str">
        <f>IF(H2901="RPPS",VLOOKUP(A2901,' Legislação Benef - GESCON'!$B$4:$I$2159,3,FALSE),"")</f>
        <v>NÃO</v>
      </c>
      <c r="K2901" s="83" t="str">
        <f>IF(H2901="RPPS",VLOOKUP(A2901,' Legislação Benef - GESCON'!$B$4:$I$2159,6,FALSE),"")</f>
        <v>SIM</v>
      </c>
      <c r="L2901" s="83" t="str">
        <f>IF(H2901="RPPS",IFERROR(IF(VLOOKUP(A2901,'Suspensão de repasses - GESCON'!$D$3:$J$1048576,7,FALSE)="Validada","SIM","NÃO"),"NÃO"),"")</f>
        <v>SIM</v>
      </c>
    </row>
    <row r="2902" spans="1:12" s="19" customFormat="1" ht="15" hidden="1" customHeight="1" x14ac:dyDescent="0.25">
      <c r="A2902" s="88" t="s">
        <v>8269</v>
      </c>
      <c r="B2902" s="40" t="s">
        <v>3143</v>
      </c>
      <c r="C2902" s="82" t="s">
        <v>10959</v>
      </c>
      <c r="D2902" s="82"/>
      <c r="E2902" s="82"/>
      <c r="F2902" s="82"/>
      <c r="G2902" s="82"/>
      <c r="H2902" s="40" t="s">
        <v>4</v>
      </c>
      <c r="I2902" s="83" t="str">
        <f>IFERROR(VLOOKUP(A2902,'Alíquotas - CADPREV'!$B$2152:$N$4324,8,FALSE),"")</f>
        <v/>
      </c>
      <c r="J2902" s="83" t="str">
        <f>IF(H2902="RPPS",VLOOKUP(A2902,' Legislação Benef - GESCON'!$B$4:$I$2159,3,FALSE),"")</f>
        <v/>
      </c>
      <c r="K2902" s="83" t="str">
        <f>IF(H2902="RPPS",VLOOKUP(A2902,' Legislação Benef - GESCON'!$B$4:$I$2159,6,FALSE),"")</f>
        <v/>
      </c>
      <c r="L2902" s="83" t="str">
        <f>IF(H2902="RPPS",IFERROR(IF(VLOOKUP(A2902,'Suspensão de repasses - GESCON'!$D$3:$J$1048576,7,FALSE)="Validada","SIM","NÃO"),"NÃO"),"")</f>
        <v/>
      </c>
    </row>
    <row r="2903" spans="1:12" s="19" customFormat="1" ht="15" customHeight="1" x14ac:dyDescent="0.25">
      <c r="A2903" s="88" t="s">
        <v>8270</v>
      </c>
      <c r="B2903" s="40" t="s">
        <v>1356</v>
      </c>
      <c r="C2903" s="82" t="s">
        <v>10958</v>
      </c>
      <c r="D2903" s="82"/>
      <c r="E2903" s="82"/>
      <c r="F2903" s="82"/>
      <c r="G2903" s="82"/>
      <c r="H2903" s="40" t="s">
        <v>2</v>
      </c>
      <c r="I2903" s="83" t="str">
        <f>IFERROR(VLOOKUP(A2903,'Alíquotas - CADPREV'!$B$2152:$N$4324,8,FALSE),"")</f>
        <v>NÃO</v>
      </c>
      <c r="J2903" s="83" t="str">
        <f>IF(H2903="RPPS",VLOOKUP(A2903,' Legislação Benef - GESCON'!$B$4:$I$2159,3,FALSE),"")</f>
        <v>NÃO</v>
      </c>
      <c r="K2903" s="83" t="str">
        <f>IF(H2903="RPPS",VLOOKUP(A2903,' Legislação Benef - GESCON'!$B$4:$I$2159,6,FALSE),"")</f>
        <v>NÃO</v>
      </c>
      <c r="L2903" s="83" t="str">
        <f>IF(H2903="RPPS",IFERROR(IF(VLOOKUP(A2903,'Suspensão de repasses - GESCON'!$D$3:$J$1048576,7,FALSE)="Validada","SIM","NÃO"),"NÃO"),"")</f>
        <v>NÃO</v>
      </c>
    </row>
    <row r="2904" spans="1:12" s="19" customFormat="1" ht="15" customHeight="1" x14ac:dyDescent="0.25">
      <c r="A2904" s="88" t="s">
        <v>8271</v>
      </c>
      <c r="B2904" s="40" t="s">
        <v>3812</v>
      </c>
      <c r="C2904" s="82" t="s">
        <v>10958</v>
      </c>
      <c r="D2904" s="82">
        <v>121</v>
      </c>
      <c r="E2904" s="82">
        <v>10</v>
      </c>
      <c r="F2904" s="82">
        <v>2</v>
      </c>
      <c r="G2904" s="82">
        <v>133</v>
      </c>
      <c r="H2904" s="40" t="s">
        <v>2</v>
      </c>
      <c r="I2904" s="83" t="str">
        <f>IFERROR(VLOOKUP(A2904,'Alíquotas - CADPREV'!$B$2152:$N$4324,8,FALSE),"")</f>
        <v>NÃO</v>
      </c>
      <c r="J2904" s="83" t="str">
        <f>IF(H2904="RPPS",VLOOKUP(A2904,' Legislação Benef - GESCON'!$B$4:$I$2159,3,FALSE),"")</f>
        <v>NÃO</v>
      </c>
      <c r="K2904" s="83" t="str">
        <f>IF(H2904="RPPS",VLOOKUP(A2904,' Legislação Benef - GESCON'!$B$4:$I$2159,6,FALSE),"")</f>
        <v>NÃO</v>
      </c>
      <c r="L2904" s="83" t="str">
        <f>IF(H2904="RPPS",IFERROR(IF(VLOOKUP(A2904,'Suspensão de repasses - GESCON'!$D$3:$J$1048576,7,FALSE)="Validada","SIM","NÃO"),"NÃO"),"")</f>
        <v>NÃO</v>
      </c>
    </row>
    <row r="2905" spans="1:12" s="19" customFormat="1" ht="15" customHeight="1" x14ac:dyDescent="0.25">
      <c r="A2905" s="88" t="s">
        <v>8272</v>
      </c>
      <c r="B2905" s="40" t="s">
        <v>133</v>
      </c>
      <c r="C2905" s="82" t="s">
        <v>10958</v>
      </c>
      <c r="D2905" s="82"/>
      <c r="E2905" s="82"/>
      <c r="F2905" s="82"/>
      <c r="G2905" s="82"/>
      <c r="H2905" s="40" t="s">
        <v>2</v>
      </c>
      <c r="I2905" s="83" t="str">
        <f>IFERROR(VLOOKUP(A2905,'Alíquotas - CADPREV'!$B$2152:$N$4324,8,FALSE),"")</f>
        <v>NÃO</v>
      </c>
      <c r="J2905" s="83" t="str">
        <f>IF(H2905="RPPS",VLOOKUP(A2905,' Legislação Benef - GESCON'!$B$4:$I$2159,3,FALSE),"")</f>
        <v>NÃO</v>
      </c>
      <c r="K2905" s="83" t="str">
        <f>IF(H2905="RPPS",VLOOKUP(A2905,' Legislação Benef - GESCON'!$B$4:$I$2159,6,FALSE),"")</f>
        <v>NÃO</v>
      </c>
      <c r="L2905" s="83" t="str">
        <f>IF(H2905="RPPS",IFERROR(IF(VLOOKUP(A2905,'Suspensão de repasses - GESCON'!$D$3:$J$1048576,7,FALSE)="Validada","SIM","NÃO"),"NÃO"),"")</f>
        <v>NÃO</v>
      </c>
    </row>
    <row r="2906" spans="1:12" s="19" customFormat="1" ht="15" hidden="1" customHeight="1" x14ac:dyDescent="0.25">
      <c r="A2906" s="88" t="s">
        <v>8273</v>
      </c>
      <c r="B2906" s="40" t="s">
        <v>2554</v>
      </c>
      <c r="C2906" s="82" t="s">
        <v>10959</v>
      </c>
      <c r="D2906" s="82"/>
      <c r="E2906" s="82"/>
      <c r="F2906" s="82"/>
      <c r="G2906" s="82"/>
      <c r="H2906" s="40" t="s">
        <v>4</v>
      </c>
      <c r="I2906" s="83" t="str">
        <f>IFERROR(VLOOKUP(A2906,'Alíquotas - CADPREV'!$B$2152:$N$4324,8,FALSE),"")</f>
        <v/>
      </c>
      <c r="J2906" s="83" t="str">
        <f>IF(H2906="RPPS",VLOOKUP(A2906,' Legislação Benef - GESCON'!$B$4:$I$2159,3,FALSE),"")</f>
        <v/>
      </c>
      <c r="K2906" s="83" t="str">
        <f>IF(H2906="RPPS",VLOOKUP(A2906,' Legislação Benef - GESCON'!$B$4:$I$2159,6,FALSE),"")</f>
        <v/>
      </c>
      <c r="L2906" s="83" t="str">
        <f>IF(H2906="RPPS",IFERROR(IF(VLOOKUP(A2906,'Suspensão de repasses - GESCON'!$D$3:$J$1048576,7,FALSE)="Validada","SIM","NÃO"),"NÃO"),"")</f>
        <v/>
      </c>
    </row>
    <row r="2907" spans="1:12" s="19" customFormat="1" ht="15" customHeight="1" x14ac:dyDescent="0.25">
      <c r="A2907" s="88" t="s">
        <v>8274</v>
      </c>
      <c r="B2907" s="40" t="s">
        <v>133</v>
      </c>
      <c r="C2907" s="82" t="s">
        <v>10958</v>
      </c>
      <c r="D2907" s="82">
        <v>510</v>
      </c>
      <c r="E2907" s="82">
        <v>0</v>
      </c>
      <c r="F2907" s="82">
        <v>0</v>
      </c>
      <c r="G2907" s="82">
        <v>510</v>
      </c>
      <c r="H2907" s="40" t="s">
        <v>2</v>
      </c>
      <c r="I2907" s="83" t="str">
        <f>IFERROR(VLOOKUP(A2907,'Alíquotas - CADPREV'!$B$2152:$N$4324,8,FALSE),"")</f>
        <v>NÃO</v>
      </c>
      <c r="J2907" s="83" t="str">
        <f>IF(H2907="RPPS",VLOOKUP(A2907,' Legislação Benef - GESCON'!$B$4:$I$2159,3,FALSE),"")</f>
        <v>NÃO</v>
      </c>
      <c r="K2907" s="83" t="str">
        <f>IF(H2907="RPPS",VLOOKUP(A2907,' Legislação Benef - GESCON'!$B$4:$I$2159,6,FALSE),"")</f>
        <v>NÃO</v>
      </c>
      <c r="L2907" s="83" t="str">
        <f>IF(H2907="RPPS",IFERROR(IF(VLOOKUP(A2907,'Suspensão de repasses - GESCON'!$D$3:$J$1048576,7,FALSE)="Validada","SIM","NÃO"),"NÃO"),"")</f>
        <v>NÃO</v>
      </c>
    </row>
    <row r="2908" spans="1:12" s="19" customFormat="1" ht="15" customHeight="1" x14ac:dyDescent="0.25">
      <c r="A2908" s="88" t="s">
        <v>8275</v>
      </c>
      <c r="B2908" s="40" t="s">
        <v>2758</v>
      </c>
      <c r="C2908" s="82" t="s">
        <v>10958</v>
      </c>
      <c r="D2908" s="82">
        <v>590</v>
      </c>
      <c r="E2908" s="82">
        <v>92</v>
      </c>
      <c r="F2908" s="82">
        <v>15</v>
      </c>
      <c r="G2908" s="82">
        <v>697</v>
      </c>
      <c r="H2908" s="40" t="s">
        <v>2</v>
      </c>
      <c r="I2908" s="83" t="str">
        <f>IFERROR(VLOOKUP(A2908,'Alíquotas - CADPREV'!$B$2152:$N$4324,8,FALSE),"")</f>
        <v>NÃO</v>
      </c>
      <c r="J2908" s="83" t="str">
        <f>IF(H2908="RPPS",VLOOKUP(A2908,' Legislação Benef - GESCON'!$B$4:$I$2159,3,FALSE),"")</f>
        <v>NÃO</v>
      </c>
      <c r="K2908" s="83" t="str">
        <f>IF(H2908="RPPS",VLOOKUP(A2908,' Legislação Benef - GESCON'!$B$4:$I$2159,6,FALSE),"")</f>
        <v>NÃO</v>
      </c>
      <c r="L2908" s="83" t="str">
        <f>IF(H2908="RPPS",IFERROR(IF(VLOOKUP(A2908,'Suspensão de repasses - GESCON'!$D$3:$J$1048576,7,FALSE)="Validada","SIM","NÃO"),"NÃO"),"")</f>
        <v>NÃO</v>
      </c>
    </row>
    <row r="2909" spans="1:12" s="19" customFormat="1" ht="15" customHeight="1" x14ac:dyDescent="0.25">
      <c r="A2909" s="88" t="s">
        <v>8276</v>
      </c>
      <c r="B2909" s="40" t="s">
        <v>133</v>
      </c>
      <c r="C2909" s="82" t="s">
        <v>10960</v>
      </c>
      <c r="D2909" s="82">
        <v>23175</v>
      </c>
      <c r="E2909" s="82">
        <v>5070</v>
      </c>
      <c r="F2909" s="82">
        <v>1169</v>
      </c>
      <c r="G2909" s="82">
        <v>29414</v>
      </c>
      <c r="H2909" s="40" t="s">
        <v>2</v>
      </c>
      <c r="I2909" s="83" t="str">
        <f>IFERROR(VLOOKUP(A2909,'Alíquotas - CADPREV'!$B$2152:$N$4324,8,FALSE),"")</f>
        <v>NÃO</v>
      </c>
      <c r="J2909" s="83" t="str">
        <f>IF(H2909="RPPS",VLOOKUP(A2909,' Legislação Benef - GESCON'!$B$4:$I$2159,3,FALSE),"")</f>
        <v>NÃO</v>
      </c>
      <c r="K2909" s="83" t="str">
        <f>IF(H2909="RPPS",VLOOKUP(A2909,' Legislação Benef - GESCON'!$B$4:$I$2159,6,FALSE),"")</f>
        <v>NÃO</v>
      </c>
      <c r="L2909" s="83" t="str">
        <f>IF(H2909="RPPS",IFERROR(IF(VLOOKUP(A2909,'Suspensão de repasses - GESCON'!$D$3:$J$1048576,7,FALSE)="Validada","SIM","NÃO"),"NÃO"),"")</f>
        <v>NÃO</v>
      </c>
    </row>
    <row r="2910" spans="1:12" s="19" customFormat="1" ht="15" hidden="1" customHeight="1" x14ac:dyDescent="0.25">
      <c r="A2910" s="88" t="s">
        <v>8277</v>
      </c>
      <c r="B2910" s="40" t="s">
        <v>0</v>
      </c>
      <c r="C2910" s="82" t="s">
        <v>10959</v>
      </c>
      <c r="D2910" s="82"/>
      <c r="E2910" s="82"/>
      <c r="F2910" s="82"/>
      <c r="G2910" s="82"/>
      <c r="H2910" s="40" t="s">
        <v>4</v>
      </c>
      <c r="I2910" s="83" t="str">
        <f>IFERROR(VLOOKUP(A2910,'Alíquotas - CADPREV'!$B$2152:$N$4324,8,FALSE),"")</f>
        <v/>
      </c>
      <c r="J2910" s="83" t="str">
        <f>IF(H2910="RPPS",VLOOKUP(A2910,' Legislação Benef - GESCON'!$B$4:$I$2159,3,FALSE),"")</f>
        <v/>
      </c>
      <c r="K2910" s="83" t="str">
        <f>IF(H2910="RPPS",VLOOKUP(A2910,' Legislação Benef - GESCON'!$B$4:$I$2159,6,FALSE),"")</f>
        <v/>
      </c>
      <c r="L2910" s="83" t="str">
        <f>IF(H2910="RPPS",IFERROR(IF(VLOOKUP(A2910,'Suspensão de repasses - GESCON'!$D$3:$J$1048576,7,FALSE)="Validada","SIM","NÃO"),"NÃO"),"")</f>
        <v/>
      </c>
    </row>
    <row r="2911" spans="1:12" s="19" customFormat="1" ht="15" customHeight="1" x14ac:dyDescent="0.25">
      <c r="A2911" s="88" t="s">
        <v>8278</v>
      </c>
      <c r="B2911" s="40" t="s">
        <v>3143</v>
      </c>
      <c r="C2911" s="82" t="s">
        <v>10958</v>
      </c>
      <c r="D2911" s="82">
        <v>784</v>
      </c>
      <c r="E2911" s="82">
        <v>185</v>
      </c>
      <c r="F2911" s="82">
        <v>33</v>
      </c>
      <c r="G2911" s="82">
        <v>1002</v>
      </c>
      <c r="H2911" s="40" t="s">
        <v>2</v>
      </c>
      <c r="I2911" s="83" t="str">
        <f>IFERROR(VLOOKUP(A2911,'Alíquotas - CADPREV'!$B$2152:$N$4324,8,FALSE),"")</f>
        <v>NÃO</v>
      </c>
      <c r="J2911" s="83" t="str">
        <f>IF(H2911="RPPS",VLOOKUP(A2911,' Legislação Benef - GESCON'!$B$4:$I$2159,3,FALSE),"")</f>
        <v>NÃO</v>
      </c>
      <c r="K2911" s="83" t="str">
        <f>IF(H2911="RPPS",VLOOKUP(A2911,' Legislação Benef - GESCON'!$B$4:$I$2159,6,FALSE),"")</f>
        <v>NÃO</v>
      </c>
      <c r="L2911" s="83" t="str">
        <f>IF(H2911="RPPS",IFERROR(IF(VLOOKUP(A2911,'Suspensão de repasses - GESCON'!$D$3:$J$1048576,7,FALSE)="Validada","SIM","NÃO"),"NÃO"),"")</f>
        <v>NÃO</v>
      </c>
    </row>
    <row r="2912" spans="1:12" s="19" customFormat="1" ht="15" hidden="1" customHeight="1" x14ac:dyDescent="0.25">
      <c r="A2912" s="88" t="s">
        <v>8279</v>
      </c>
      <c r="B2912" s="40" t="s">
        <v>3143</v>
      </c>
      <c r="C2912" s="82" t="s">
        <v>10959</v>
      </c>
      <c r="D2912" s="82"/>
      <c r="E2912" s="82"/>
      <c r="F2912" s="82"/>
      <c r="G2912" s="82"/>
      <c r="H2912" s="40" t="s">
        <v>4</v>
      </c>
      <c r="I2912" s="83" t="str">
        <f>IFERROR(VLOOKUP(A2912,'Alíquotas - CADPREV'!$B$2152:$N$4324,8,FALSE),"")</f>
        <v/>
      </c>
      <c r="J2912" s="83" t="str">
        <f>IF(H2912="RPPS",VLOOKUP(A2912,' Legislação Benef - GESCON'!$B$4:$I$2159,3,FALSE),"")</f>
        <v/>
      </c>
      <c r="K2912" s="83" t="str">
        <f>IF(H2912="RPPS",VLOOKUP(A2912,' Legislação Benef - GESCON'!$B$4:$I$2159,6,FALSE),"")</f>
        <v/>
      </c>
      <c r="L2912" s="83" t="str">
        <f>IF(H2912="RPPS",IFERROR(IF(VLOOKUP(A2912,'Suspensão de repasses - GESCON'!$D$3:$J$1048576,7,FALSE)="Validada","SIM","NÃO"),"NÃO"),"")</f>
        <v/>
      </c>
    </row>
    <row r="2913" spans="1:12" s="19" customFormat="1" ht="15" customHeight="1" x14ac:dyDescent="0.25">
      <c r="A2913" s="88" t="s">
        <v>8280</v>
      </c>
      <c r="B2913" s="40" t="s">
        <v>3143</v>
      </c>
      <c r="C2913" s="82" t="s">
        <v>10958</v>
      </c>
      <c r="D2913" s="82">
        <v>668</v>
      </c>
      <c r="E2913" s="82">
        <v>134</v>
      </c>
      <c r="F2913" s="82">
        <v>47</v>
      </c>
      <c r="G2913" s="82">
        <v>849</v>
      </c>
      <c r="H2913" s="40" t="s">
        <v>2</v>
      </c>
      <c r="I2913" s="83" t="str">
        <f>IFERROR(VLOOKUP(A2913,'Alíquotas - CADPREV'!$B$2152:$N$4324,8,FALSE),"")</f>
        <v>NÃO</v>
      </c>
      <c r="J2913" s="83" t="str">
        <f>IF(H2913="RPPS",VLOOKUP(A2913,' Legislação Benef - GESCON'!$B$4:$I$2159,3,FALSE),"")</f>
        <v>NÃO</v>
      </c>
      <c r="K2913" s="83" t="str">
        <f>IF(H2913="RPPS",VLOOKUP(A2913,' Legislação Benef - GESCON'!$B$4:$I$2159,6,FALSE),"")</f>
        <v>NÃO</v>
      </c>
      <c r="L2913" s="83" t="str">
        <f>IF(H2913="RPPS",IFERROR(IF(VLOOKUP(A2913,'Suspensão de repasses - GESCON'!$D$3:$J$1048576,7,FALSE)="Validada","SIM","NÃO"),"NÃO"),"")</f>
        <v>NÃO</v>
      </c>
    </row>
    <row r="2914" spans="1:12" s="19" customFormat="1" ht="15" hidden="1" customHeight="1" x14ac:dyDescent="0.25">
      <c r="A2914" s="88" t="s">
        <v>8281</v>
      </c>
      <c r="B2914" s="40" t="s">
        <v>4626</v>
      </c>
      <c r="C2914" s="82" t="s">
        <v>10959</v>
      </c>
      <c r="D2914" s="82"/>
      <c r="E2914" s="82"/>
      <c r="F2914" s="82"/>
      <c r="G2914" s="82"/>
      <c r="H2914" s="40" t="s">
        <v>4</v>
      </c>
      <c r="I2914" s="83" t="str">
        <f>IFERROR(VLOOKUP(A2914,'Alíquotas - CADPREV'!$B$2152:$N$4324,8,FALSE),"")</f>
        <v/>
      </c>
      <c r="J2914" s="83" t="str">
        <f>IF(H2914="RPPS",VLOOKUP(A2914,' Legislação Benef - GESCON'!$B$4:$I$2159,3,FALSE),"")</f>
        <v/>
      </c>
      <c r="K2914" s="83" t="str">
        <f>IF(H2914="RPPS",VLOOKUP(A2914,' Legislação Benef - GESCON'!$B$4:$I$2159,6,FALSE),"")</f>
        <v/>
      </c>
      <c r="L2914" s="83" t="str">
        <f>IF(H2914="RPPS",IFERROR(IF(VLOOKUP(A2914,'Suspensão de repasses - GESCON'!$D$3:$J$1048576,7,FALSE)="Validada","SIM","NÃO"),"NÃO"),"")</f>
        <v/>
      </c>
    </row>
    <row r="2915" spans="1:12" s="19" customFormat="1" ht="15" hidden="1" customHeight="1" x14ac:dyDescent="0.25">
      <c r="A2915" s="88" t="s">
        <v>8282</v>
      </c>
      <c r="B2915" s="40" t="s">
        <v>3143</v>
      </c>
      <c r="C2915" s="82" t="s">
        <v>10959</v>
      </c>
      <c r="D2915" s="82"/>
      <c r="E2915" s="82"/>
      <c r="F2915" s="82"/>
      <c r="G2915" s="82"/>
      <c r="H2915" s="40" t="s">
        <v>4</v>
      </c>
      <c r="I2915" s="83" t="str">
        <f>IFERROR(VLOOKUP(A2915,'Alíquotas - CADPREV'!$B$2152:$N$4324,8,FALSE),"")</f>
        <v/>
      </c>
      <c r="J2915" s="83" t="str">
        <f>IF(H2915="RPPS",VLOOKUP(A2915,' Legislação Benef - GESCON'!$B$4:$I$2159,3,FALSE),"")</f>
        <v/>
      </c>
      <c r="K2915" s="83" t="str">
        <f>IF(H2915="RPPS",VLOOKUP(A2915,' Legislação Benef - GESCON'!$B$4:$I$2159,6,FALSE),"")</f>
        <v/>
      </c>
      <c r="L2915" s="83" t="str">
        <f>IF(H2915="RPPS",IFERROR(IF(VLOOKUP(A2915,'Suspensão de repasses - GESCON'!$D$3:$J$1048576,7,FALSE)="Validada","SIM","NÃO"),"NÃO"),"")</f>
        <v/>
      </c>
    </row>
    <row r="2916" spans="1:12" s="19" customFormat="1" ht="15" hidden="1" customHeight="1" x14ac:dyDescent="0.25">
      <c r="A2916" s="88" t="s">
        <v>8283</v>
      </c>
      <c r="B2916" s="40" t="s">
        <v>1356</v>
      </c>
      <c r="C2916" s="82" t="s">
        <v>10959</v>
      </c>
      <c r="D2916" s="82"/>
      <c r="E2916" s="82"/>
      <c r="F2916" s="82"/>
      <c r="G2916" s="82"/>
      <c r="H2916" s="40" t="s">
        <v>4</v>
      </c>
      <c r="I2916" s="83" t="str">
        <f>IFERROR(VLOOKUP(A2916,'Alíquotas - CADPREV'!$B$2152:$N$4324,8,FALSE),"")</f>
        <v/>
      </c>
      <c r="J2916" s="83" t="str">
        <f>IF(H2916="RPPS",VLOOKUP(A2916,' Legislação Benef - GESCON'!$B$4:$I$2159,3,FALSE),"")</f>
        <v/>
      </c>
      <c r="K2916" s="83" t="str">
        <f>IF(H2916="RPPS",VLOOKUP(A2916,' Legislação Benef - GESCON'!$B$4:$I$2159,6,FALSE),"")</f>
        <v/>
      </c>
      <c r="L2916" s="83" t="str">
        <f>IF(H2916="RPPS",IFERROR(IF(VLOOKUP(A2916,'Suspensão de repasses - GESCON'!$D$3:$J$1048576,7,FALSE)="Validada","SIM","NÃO"),"NÃO"),"")</f>
        <v/>
      </c>
    </row>
    <row r="2917" spans="1:12" s="19" customFormat="1" ht="15" customHeight="1" x14ac:dyDescent="0.25">
      <c r="A2917" s="88" t="s">
        <v>8284</v>
      </c>
      <c r="B2917" s="40" t="s">
        <v>3513</v>
      </c>
      <c r="C2917" s="82" t="s">
        <v>10958</v>
      </c>
      <c r="D2917" s="82">
        <v>2446</v>
      </c>
      <c r="E2917" s="82">
        <v>452</v>
      </c>
      <c r="F2917" s="82">
        <v>158</v>
      </c>
      <c r="G2917" s="82">
        <v>3056</v>
      </c>
      <c r="H2917" s="40" t="s">
        <v>2</v>
      </c>
      <c r="I2917" s="83" t="str">
        <f>IFERROR(VLOOKUP(A2917,'Alíquotas - CADPREV'!$B$2152:$N$4324,8,FALSE),"")</f>
        <v>NÃO</v>
      </c>
      <c r="J2917" s="83" t="str">
        <f>IF(H2917="RPPS",VLOOKUP(A2917,' Legislação Benef - GESCON'!$B$4:$I$2159,3,FALSE),"")</f>
        <v>NÃO</v>
      </c>
      <c r="K2917" s="83" t="str">
        <f>IF(H2917="RPPS",VLOOKUP(A2917,' Legislação Benef - GESCON'!$B$4:$I$2159,6,FALSE),"")</f>
        <v>NÃO</v>
      </c>
      <c r="L2917" s="83" t="str">
        <f>IF(H2917="RPPS",IFERROR(IF(VLOOKUP(A2917,'Suspensão de repasses - GESCON'!$D$3:$J$1048576,7,FALSE)="Validada","SIM","NÃO"),"NÃO"),"")</f>
        <v>NÃO</v>
      </c>
    </row>
    <row r="2918" spans="1:12" s="19" customFormat="1" ht="15" hidden="1" customHeight="1" x14ac:dyDescent="0.25">
      <c r="A2918" s="88" t="s">
        <v>8285</v>
      </c>
      <c r="B2918" s="40" t="s">
        <v>3143</v>
      </c>
      <c r="C2918" s="82" t="s">
        <v>10959</v>
      </c>
      <c r="D2918" s="82"/>
      <c r="E2918" s="82"/>
      <c r="F2918" s="82"/>
      <c r="G2918" s="82"/>
      <c r="H2918" s="40" t="s">
        <v>4</v>
      </c>
      <c r="I2918" s="83" t="str">
        <f>IFERROR(VLOOKUP(A2918,'Alíquotas - CADPREV'!$B$2152:$N$4324,8,FALSE),"")</f>
        <v/>
      </c>
      <c r="J2918" s="83" t="str">
        <f>IF(H2918="RPPS",VLOOKUP(A2918,' Legislação Benef - GESCON'!$B$4:$I$2159,3,FALSE),"")</f>
        <v/>
      </c>
      <c r="K2918" s="83" t="str">
        <f>IF(H2918="RPPS",VLOOKUP(A2918,' Legislação Benef - GESCON'!$B$4:$I$2159,6,FALSE),"")</f>
        <v/>
      </c>
      <c r="L2918" s="83" t="str">
        <f>IF(H2918="RPPS",IFERROR(IF(VLOOKUP(A2918,'Suspensão de repasses - GESCON'!$D$3:$J$1048576,7,FALSE)="Validada","SIM","NÃO"),"NÃO"),"")</f>
        <v/>
      </c>
    </row>
    <row r="2919" spans="1:12" s="19" customFormat="1" ht="15" hidden="1" customHeight="1" x14ac:dyDescent="0.25">
      <c r="A2919" s="88" t="s">
        <v>8286</v>
      </c>
      <c r="B2919" s="40" t="s">
        <v>1356</v>
      </c>
      <c r="C2919" s="82" t="s">
        <v>10959</v>
      </c>
      <c r="D2919" s="82"/>
      <c r="E2919" s="82"/>
      <c r="F2919" s="82"/>
      <c r="G2919" s="82"/>
      <c r="H2919" s="40" t="s">
        <v>4</v>
      </c>
      <c r="I2919" s="83" t="str">
        <f>IFERROR(VLOOKUP(A2919,'Alíquotas - CADPREV'!$B$2152:$N$4324,8,FALSE),"")</f>
        <v/>
      </c>
      <c r="J2919" s="83" t="str">
        <f>IF(H2919="RPPS",VLOOKUP(A2919,' Legislação Benef - GESCON'!$B$4:$I$2159,3,FALSE),"")</f>
        <v/>
      </c>
      <c r="K2919" s="83" t="str">
        <f>IF(H2919="RPPS",VLOOKUP(A2919,' Legislação Benef - GESCON'!$B$4:$I$2159,6,FALSE),"")</f>
        <v/>
      </c>
      <c r="L2919" s="83" t="str">
        <f>IF(H2919="RPPS",IFERROR(IF(VLOOKUP(A2919,'Suspensão de repasses - GESCON'!$D$3:$J$1048576,7,FALSE)="Validada","SIM","NÃO"),"NÃO"),"")</f>
        <v/>
      </c>
    </row>
    <row r="2920" spans="1:12" s="19" customFormat="1" ht="15" hidden="1" customHeight="1" x14ac:dyDescent="0.25">
      <c r="A2920" s="88" t="s">
        <v>8287</v>
      </c>
      <c r="B2920" s="40" t="s">
        <v>1356</v>
      </c>
      <c r="C2920" s="82" t="s">
        <v>10959</v>
      </c>
      <c r="D2920" s="82"/>
      <c r="E2920" s="82"/>
      <c r="F2920" s="82"/>
      <c r="G2920" s="82"/>
      <c r="H2920" s="40" t="s">
        <v>4</v>
      </c>
      <c r="I2920" s="83" t="str">
        <f>IFERROR(VLOOKUP(A2920,'Alíquotas - CADPREV'!$B$2152:$N$4324,8,FALSE),"")</f>
        <v/>
      </c>
      <c r="J2920" s="83" t="str">
        <f>IF(H2920="RPPS",VLOOKUP(A2920,' Legislação Benef - GESCON'!$B$4:$I$2159,3,FALSE),"")</f>
        <v/>
      </c>
      <c r="K2920" s="83" t="str">
        <f>IF(H2920="RPPS",VLOOKUP(A2920,' Legislação Benef - GESCON'!$B$4:$I$2159,6,FALSE),"")</f>
        <v/>
      </c>
      <c r="L2920" s="83" t="str">
        <f>IF(H2920="RPPS",IFERROR(IF(VLOOKUP(A2920,'Suspensão de repasses - GESCON'!$D$3:$J$1048576,7,FALSE)="Validada","SIM","NÃO"),"NÃO"),"")</f>
        <v/>
      </c>
    </row>
    <row r="2921" spans="1:12" s="19" customFormat="1" ht="15" customHeight="1" x14ac:dyDescent="0.25">
      <c r="A2921" s="88" t="s">
        <v>8288</v>
      </c>
      <c r="B2921" s="40" t="s">
        <v>133</v>
      </c>
      <c r="C2921" s="82" t="s">
        <v>10958</v>
      </c>
      <c r="D2921" s="82">
        <v>784</v>
      </c>
      <c r="E2921" s="82">
        <v>128</v>
      </c>
      <c r="F2921" s="82">
        <v>55</v>
      </c>
      <c r="G2921" s="82">
        <v>967</v>
      </c>
      <c r="H2921" s="40" t="s">
        <v>2</v>
      </c>
      <c r="I2921" s="83" t="str">
        <f>IFERROR(VLOOKUP(A2921,'Alíquotas - CADPREV'!$B$2152:$N$4324,8,FALSE),"")</f>
        <v>NÃO</v>
      </c>
      <c r="J2921" s="83" t="str">
        <f>IF(H2921="RPPS",VLOOKUP(A2921,' Legislação Benef - GESCON'!$B$4:$I$2159,3,FALSE),"")</f>
        <v>NÃO</v>
      </c>
      <c r="K2921" s="83" t="str">
        <f>IF(H2921="RPPS",VLOOKUP(A2921,' Legislação Benef - GESCON'!$B$4:$I$2159,6,FALSE),"")</f>
        <v>NÃO</v>
      </c>
      <c r="L2921" s="83" t="str">
        <f>IF(H2921="RPPS",IFERROR(IF(VLOOKUP(A2921,'Suspensão de repasses - GESCON'!$D$3:$J$1048576,7,FALSE)="Validada","SIM","NÃO"),"NÃO"),"")</f>
        <v>NÃO</v>
      </c>
    </row>
    <row r="2922" spans="1:12" s="19" customFormat="1" ht="15" hidden="1" customHeight="1" x14ac:dyDescent="0.25">
      <c r="A2922" s="88" t="s">
        <v>8289</v>
      </c>
      <c r="B2922" s="40" t="s">
        <v>2926</v>
      </c>
      <c r="C2922" s="82" t="s">
        <v>10959</v>
      </c>
      <c r="D2922" s="82"/>
      <c r="E2922" s="82"/>
      <c r="F2922" s="82"/>
      <c r="G2922" s="82"/>
      <c r="H2922" s="40" t="s">
        <v>4</v>
      </c>
      <c r="I2922" s="83" t="str">
        <f>IFERROR(VLOOKUP(A2922,'Alíquotas - CADPREV'!$B$2152:$N$4324,8,FALSE),"")</f>
        <v/>
      </c>
      <c r="J2922" s="83" t="str">
        <f>IF(H2922="RPPS",VLOOKUP(A2922,' Legislação Benef - GESCON'!$B$4:$I$2159,3,FALSE),"")</f>
        <v/>
      </c>
      <c r="K2922" s="83" t="str">
        <f>IF(H2922="RPPS",VLOOKUP(A2922,' Legislação Benef - GESCON'!$B$4:$I$2159,6,FALSE),"")</f>
        <v/>
      </c>
      <c r="L2922" s="83" t="str">
        <f>IF(H2922="RPPS",IFERROR(IF(VLOOKUP(A2922,'Suspensão de repasses - GESCON'!$D$3:$J$1048576,7,FALSE)="Validada","SIM","NÃO"),"NÃO"),"")</f>
        <v/>
      </c>
    </row>
    <row r="2923" spans="1:12" s="19" customFormat="1" ht="15" hidden="1" customHeight="1" x14ac:dyDescent="0.25">
      <c r="A2923" s="88" t="s">
        <v>8290</v>
      </c>
      <c r="B2923" s="40" t="s">
        <v>3143</v>
      </c>
      <c r="C2923" s="82" t="s">
        <v>10959</v>
      </c>
      <c r="D2923" s="82"/>
      <c r="E2923" s="82"/>
      <c r="F2923" s="82"/>
      <c r="G2923" s="82"/>
      <c r="H2923" s="40" t="s">
        <v>4</v>
      </c>
      <c r="I2923" s="83" t="str">
        <f>IFERROR(VLOOKUP(A2923,'Alíquotas - CADPREV'!$B$2152:$N$4324,8,FALSE),"")</f>
        <v/>
      </c>
      <c r="J2923" s="83" t="str">
        <f>IF(H2923="RPPS",VLOOKUP(A2923,' Legislação Benef - GESCON'!$B$4:$I$2159,3,FALSE),"")</f>
        <v/>
      </c>
      <c r="K2923" s="83" t="str">
        <f>IF(H2923="RPPS",VLOOKUP(A2923,' Legislação Benef - GESCON'!$B$4:$I$2159,6,FALSE),"")</f>
        <v/>
      </c>
      <c r="L2923" s="83" t="str">
        <f>IF(H2923="RPPS",IFERROR(IF(VLOOKUP(A2923,'Suspensão de repasses - GESCON'!$D$3:$J$1048576,7,FALSE)="Validada","SIM","NÃO"),"NÃO"),"")</f>
        <v/>
      </c>
    </row>
    <row r="2924" spans="1:12" s="19" customFormat="1" ht="15" hidden="1" customHeight="1" x14ac:dyDescent="0.25">
      <c r="A2924" s="88" t="s">
        <v>8291</v>
      </c>
      <c r="B2924" s="40" t="s">
        <v>0</v>
      </c>
      <c r="C2924" s="82" t="s">
        <v>10959</v>
      </c>
      <c r="D2924" s="82"/>
      <c r="E2924" s="82"/>
      <c r="F2924" s="82"/>
      <c r="G2924" s="82"/>
      <c r="H2924" s="40" t="s">
        <v>4</v>
      </c>
      <c r="I2924" s="83" t="str">
        <f>IFERROR(VLOOKUP(A2924,'Alíquotas - CADPREV'!$B$2152:$N$4324,8,FALSE),"")</f>
        <v/>
      </c>
      <c r="J2924" s="83" t="str">
        <f>IF(H2924="RPPS",VLOOKUP(A2924,' Legislação Benef - GESCON'!$B$4:$I$2159,3,FALSE),"")</f>
        <v/>
      </c>
      <c r="K2924" s="83" t="str">
        <f>IF(H2924="RPPS",VLOOKUP(A2924,' Legislação Benef - GESCON'!$B$4:$I$2159,6,FALSE),"")</f>
        <v/>
      </c>
      <c r="L2924" s="83" t="str">
        <f>IF(H2924="RPPS",IFERROR(IF(VLOOKUP(A2924,'Suspensão de repasses - GESCON'!$D$3:$J$1048576,7,FALSE)="Validada","SIM","NÃO"),"NÃO"),"")</f>
        <v/>
      </c>
    </row>
    <row r="2925" spans="1:12" s="19" customFormat="1" ht="15" hidden="1" customHeight="1" x14ac:dyDescent="0.25">
      <c r="A2925" s="88" t="s">
        <v>8292</v>
      </c>
      <c r="B2925" s="40" t="s">
        <v>3812</v>
      </c>
      <c r="C2925" s="82" t="s">
        <v>10959</v>
      </c>
      <c r="D2925" s="82"/>
      <c r="E2925" s="82"/>
      <c r="F2925" s="82"/>
      <c r="G2925" s="82"/>
      <c r="H2925" s="40" t="s">
        <v>4</v>
      </c>
      <c r="I2925" s="83" t="str">
        <f>IFERROR(VLOOKUP(A2925,'Alíquotas - CADPREV'!$B$2152:$N$4324,8,FALSE),"")</f>
        <v/>
      </c>
      <c r="J2925" s="83" t="str">
        <f>IF(H2925="RPPS",VLOOKUP(A2925,' Legislação Benef - GESCON'!$B$4:$I$2159,3,FALSE),"")</f>
        <v/>
      </c>
      <c r="K2925" s="83" t="str">
        <f>IF(H2925="RPPS",VLOOKUP(A2925,' Legislação Benef - GESCON'!$B$4:$I$2159,6,FALSE),"")</f>
        <v/>
      </c>
      <c r="L2925" s="83" t="str">
        <f>IF(H2925="RPPS",IFERROR(IF(VLOOKUP(A2925,'Suspensão de repasses - GESCON'!$D$3:$J$1048576,7,FALSE)="Validada","SIM","NÃO"),"NÃO"),"")</f>
        <v/>
      </c>
    </row>
    <row r="2926" spans="1:12" s="19" customFormat="1" ht="15" hidden="1" customHeight="1" x14ac:dyDescent="0.25">
      <c r="A2926" s="88" t="s">
        <v>8293</v>
      </c>
      <c r="B2926" s="40" t="s">
        <v>215</v>
      </c>
      <c r="C2926" s="82" t="s">
        <v>10959</v>
      </c>
      <c r="D2926" s="82"/>
      <c r="E2926" s="82"/>
      <c r="F2926" s="82"/>
      <c r="G2926" s="82"/>
      <c r="H2926" s="40" t="s">
        <v>4</v>
      </c>
      <c r="I2926" s="83" t="str">
        <f>IFERROR(VLOOKUP(A2926,'Alíquotas - CADPREV'!$B$2152:$N$4324,8,FALSE),"")</f>
        <v/>
      </c>
      <c r="J2926" s="83" t="str">
        <f>IF(H2926="RPPS",VLOOKUP(A2926,' Legislação Benef - GESCON'!$B$4:$I$2159,3,FALSE),"")</f>
        <v/>
      </c>
      <c r="K2926" s="83" t="str">
        <f>IF(H2926="RPPS",VLOOKUP(A2926,' Legislação Benef - GESCON'!$B$4:$I$2159,6,FALSE),"")</f>
        <v/>
      </c>
      <c r="L2926" s="83" t="str">
        <f>IF(H2926="RPPS",IFERROR(IF(VLOOKUP(A2926,'Suspensão de repasses - GESCON'!$D$3:$J$1048576,7,FALSE)="Validada","SIM","NÃO"),"NÃO"),"")</f>
        <v/>
      </c>
    </row>
    <row r="2927" spans="1:12" s="19" customFormat="1" ht="15" hidden="1" customHeight="1" x14ac:dyDescent="0.25">
      <c r="A2927" s="88" t="s">
        <v>8294</v>
      </c>
      <c r="B2927" s="40" t="s">
        <v>215</v>
      </c>
      <c r="C2927" s="82" t="s">
        <v>10959</v>
      </c>
      <c r="D2927" s="82"/>
      <c r="E2927" s="82"/>
      <c r="F2927" s="82"/>
      <c r="G2927" s="82"/>
      <c r="H2927" s="40" t="s">
        <v>4</v>
      </c>
      <c r="I2927" s="83" t="str">
        <f>IFERROR(VLOOKUP(A2927,'Alíquotas - CADPREV'!$B$2152:$N$4324,8,FALSE),"")</f>
        <v/>
      </c>
      <c r="J2927" s="83" t="str">
        <f>IF(H2927="RPPS",VLOOKUP(A2927,' Legislação Benef - GESCON'!$B$4:$I$2159,3,FALSE),"")</f>
        <v/>
      </c>
      <c r="K2927" s="83" t="str">
        <f>IF(H2927="RPPS",VLOOKUP(A2927,' Legislação Benef - GESCON'!$B$4:$I$2159,6,FALSE),"")</f>
        <v/>
      </c>
      <c r="L2927" s="83" t="str">
        <f>IF(H2927="RPPS",IFERROR(IF(VLOOKUP(A2927,'Suspensão de repasses - GESCON'!$D$3:$J$1048576,7,FALSE)="Validada","SIM","NÃO"),"NÃO"),"")</f>
        <v/>
      </c>
    </row>
    <row r="2928" spans="1:12" s="19" customFormat="1" ht="15" customHeight="1" x14ac:dyDescent="0.25">
      <c r="A2928" s="88" t="s">
        <v>8295</v>
      </c>
      <c r="B2928" s="40" t="s">
        <v>1356</v>
      </c>
      <c r="C2928" s="82" t="s">
        <v>10958</v>
      </c>
      <c r="D2928" s="82">
        <v>655</v>
      </c>
      <c r="E2928" s="82">
        <v>202</v>
      </c>
      <c r="F2928" s="82">
        <v>61</v>
      </c>
      <c r="G2928" s="82">
        <v>918</v>
      </c>
      <c r="H2928" s="40" t="s">
        <v>2</v>
      </c>
      <c r="I2928" s="83" t="str">
        <f>IFERROR(VLOOKUP(A2928,'Alíquotas - CADPREV'!$B$2152:$N$4324,8,FALSE),"")</f>
        <v>NÃO</v>
      </c>
      <c r="J2928" s="83" t="str">
        <f>IF(H2928="RPPS",VLOOKUP(A2928,' Legislação Benef - GESCON'!$B$4:$I$2159,3,FALSE),"")</f>
        <v>NÃO</v>
      </c>
      <c r="K2928" s="83" t="str">
        <f>IF(H2928="RPPS",VLOOKUP(A2928,' Legislação Benef - GESCON'!$B$4:$I$2159,6,FALSE),"")</f>
        <v>NÃO</v>
      </c>
      <c r="L2928" s="83" t="str">
        <f>IF(H2928="RPPS",IFERROR(IF(VLOOKUP(A2928,'Suspensão de repasses - GESCON'!$D$3:$J$1048576,7,FALSE)="Validada","SIM","NÃO"),"NÃO"),"")</f>
        <v>NÃO</v>
      </c>
    </row>
    <row r="2929" spans="1:12" s="19" customFormat="1" ht="15" customHeight="1" x14ac:dyDescent="0.25">
      <c r="A2929" s="88" t="s">
        <v>8296</v>
      </c>
      <c r="B2929" s="40" t="s">
        <v>821</v>
      </c>
      <c r="C2929" s="82" t="s">
        <v>10958</v>
      </c>
      <c r="D2929" s="82">
        <v>429</v>
      </c>
      <c r="E2929" s="82">
        <v>130</v>
      </c>
      <c r="F2929" s="82">
        <v>43</v>
      </c>
      <c r="G2929" s="82">
        <v>602</v>
      </c>
      <c r="H2929" s="40" t="s">
        <v>2</v>
      </c>
      <c r="I2929" s="83" t="str">
        <f>IFERROR(VLOOKUP(A2929,'Alíquotas - CADPREV'!$B$2152:$N$4324,8,FALSE),"")</f>
        <v>NÃO</v>
      </c>
      <c r="J2929" s="83" t="str">
        <f>IF(H2929="RPPS",VLOOKUP(A2929,' Legislação Benef - GESCON'!$B$4:$I$2159,3,FALSE),"")</f>
        <v>NÃO</v>
      </c>
      <c r="K2929" s="83" t="str">
        <f>IF(H2929="RPPS",VLOOKUP(A2929,' Legislação Benef - GESCON'!$B$4:$I$2159,6,FALSE),"")</f>
        <v>NÃO</v>
      </c>
      <c r="L2929" s="83" t="str">
        <f>IF(H2929="RPPS",IFERROR(IF(VLOOKUP(A2929,'Suspensão de repasses - GESCON'!$D$3:$J$1048576,7,FALSE)="Validada","SIM","NÃO"),"NÃO"),"")</f>
        <v>NÃO</v>
      </c>
    </row>
    <row r="2930" spans="1:12" s="19" customFormat="1" ht="15" customHeight="1" x14ac:dyDescent="0.25">
      <c r="A2930" s="88" t="s">
        <v>8297</v>
      </c>
      <c r="B2930" s="40" t="s">
        <v>3812</v>
      </c>
      <c r="C2930" s="82" t="s">
        <v>10958</v>
      </c>
      <c r="D2930" s="82">
        <v>215</v>
      </c>
      <c r="E2930" s="82">
        <v>70</v>
      </c>
      <c r="F2930" s="82">
        <v>10</v>
      </c>
      <c r="G2930" s="82">
        <v>295</v>
      </c>
      <c r="H2930" s="40" t="s">
        <v>2</v>
      </c>
      <c r="I2930" s="83" t="str">
        <f>IFERROR(VLOOKUP(A2930,'Alíquotas - CADPREV'!$B$2152:$N$4324,8,FALSE),"")</f>
        <v>NÃO</v>
      </c>
      <c r="J2930" s="83" t="str">
        <f>IF(H2930="RPPS",VLOOKUP(A2930,' Legislação Benef - GESCON'!$B$4:$I$2159,3,FALSE),"")</f>
        <v>NÃO</v>
      </c>
      <c r="K2930" s="83" t="str">
        <f>IF(H2930="RPPS",VLOOKUP(A2930,' Legislação Benef - GESCON'!$B$4:$I$2159,6,FALSE),"")</f>
        <v>NÃO</v>
      </c>
      <c r="L2930" s="83" t="str">
        <f>IF(H2930="RPPS",IFERROR(IF(VLOOKUP(A2930,'Suspensão de repasses - GESCON'!$D$3:$J$1048576,7,FALSE)="Validada","SIM","NÃO"),"NÃO"),"")</f>
        <v>NÃO</v>
      </c>
    </row>
    <row r="2931" spans="1:12" s="19" customFormat="1" ht="15" hidden="1" customHeight="1" x14ac:dyDescent="0.25">
      <c r="A2931" s="88" t="s">
        <v>8298</v>
      </c>
      <c r="B2931" s="40" t="s">
        <v>1356</v>
      </c>
      <c r="C2931" s="82" t="s">
        <v>10959</v>
      </c>
      <c r="D2931" s="82"/>
      <c r="E2931" s="82"/>
      <c r="F2931" s="82"/>
      <c r="G2931" s="82"/>
      <c r="H2931" s="40" t="s">
        <v>4</v>
      </c>
      <c r="I2931" s="83" t="str">
        <f>IFERROR(VLOOKUP(A2931,'Alíquotas - CADPREV'!$B$2152:$N$4324,8,FALSE),"")</f>
        <v/>
      </c>
      <c r="J2931" s="83" t="str">
        <f>IF(H2931="RPPS",VLOOKUP(A2931,' Legislação Benef - GESCON'!$B$4:$I$2159,3,FALSE),"")</f>
        <v/>
      </c>
      <c r="K2931" s="83" t="str">
        <f>IF(H2931="RPPS",VLOOKUP(A2931,' Legislação Benef - GESCON'!$B$4:$I$2159,6,FALSE),"")</f>
        <v/>
      </c>
      <c r="L2931" s="83" t="str">
        <f>IF(H2931="RPPS",IFERROR(IF(VLOOKUP(A2931,'Suspensão de repasses - GESCON'!$D$3:$J$1048576,7,FALSE)="Validada","SIM","NÃO"),"NÃO"),"")</f>
        <v/>
      </c>
    </row>
    <row r="2932" spans="1:12" s="19" customFormat="1" ht="15" customHeight="1" x14ac:dyDescent="0.25">
      <c r="A2932" s="88" t="s">
        <v>8299</v>
      </c>
      <c r="B2932" s="40" t="s">
        <v>29</v>
      </c>
      <c r="C2932" s="82" t="s">
        <v>10958</v>
      </c>
      <c r="D2932" s="82">
        <v>231</v>
      </c>
      <c r="E2932" s="82">
        <v>0</v>
      </c>
      <c r="F2932" s="82">
        <v>0</v>
      </c>
      <c r="G2932" s="82">
        <v>231</v>
      </c>
      <c r="H2932" s="40" t="s">
        <v>2</v>
      </c>
      <c r="I2932" s="83" t="str">
        <f>IFERROR(VLOOKUP(A2932,'Alíquotas - CADPREV'!$B$2152:$N$4324,8,FALSE),"")</f>
        <v>NÃO</v>
      </c>
      <c r="J2932" s="83" t="str">
        <f>IF(H2932="RPPS",VLOOKUP(A2932,' Legislação Benef - GESCON'!$B$4:$I$2159,3,FALSE),"")</f>
        <v>NÃO</v>
      </c>
      <c r="K2932" s="83" t="str">
        <f>IF(H2932="RPPS",VLOOKUP(A2932,' Legislação Benef - GESCON'!$B$4:$I$2159,6,FALSE),"")</f>
        <v>NÃO</v>
      </c>
      <c r="L2932" s="83" t="str">
        <f>IF(H2932="RPPS",IFERROR(IF(VLOOKUP(A2932,'Suspensão de repasses - GESCON'!$D$3:$J$1048576,7,FALSE)="Validada","SIM","NÃO"),"NÃO"),"")</f>
        <v>NÃO</v>
      </c>
    </row>
    <row r="2933" spans="1:12" s="19" customFormat="1" ht="15" hidden="1" customHeight="1" x14ac:dyDescent="0.25">
      <c r="A2933" s="88" t="s">
        <v>8300</v>
      </c>
      <c r="B2933" s="40" t="s">
        <v>901</v>
      </c>
      <c r="C2933" s="82" t="s">
        <v>10959</v>
      </c>
      <c r="D2933" s="82"/>
      <c r="E2933" s="82"/>
      <c r="F2933" s="82"/>
      <c r="G2933" s="82"/>
      <c r="H2933" s="40" t="s">
        <v>4</v>
      </c>
      <c r="I2933" s="83" t="str">
        <f>IFERROR(VLOOKUP(A2933,'Alíquotas - CADPREV'!$B$2152:$N$4324,8,FALSE),"")</f>
        <v/>
      </c>
      <c r="J2933" s="83" t="str">
        <f>IF(H2933="RPPS",VLOOKUP(A2933,' Legislação Benef - GESCON'!$B$4:$I$2159,3,FALSE),"")</f>
        <v/>
      </c>
      <c r="K2933" s="83" t="str">
        <f>IF(H2933="RPPS",VLOOKUP(A2933,' Legislação Benef - GESCON'!$B$4:$I$2159,6,FALSE),"")</f>
        <v/>
      </c>
      <c r="L2933" s="83" t="str">
        <f>IF(H2933="RPPS",IFERROR(IF(VLOOKUP(A2933,'Suspensão de repasses - GESCON'!$D$3:$J$1048576,7,FALSE)="Validada","SIM","NÃO"),"NÃO"),"")</f>
        <v/>
      </c>
    </row>
    <row r="2934" spans="1:12" s="19" customFormat="1" ht="15" customHeight="1" x14ac:dyDescent="0.25">
      <c r="A2934" s="88" t="s">
        <v>8301</v>
      </c>
      <c r="B2934" s="40" t="s">
        <v>133</v>
      </c>
      <c r="C2934" s="82" t="s">
        <v>10958</v>
      </c>
      <c r="D2934" s="82">
        <v>216</v>
      </c>
      <c r="E2934" s="82">
        <v>0</v>
      </c>
      <c r="F2934" s="82">
        <v>0</v>
      </c>
      <c r="G2934" s="82">
        <v>216</v>
      </c>
      <c r="H2934" s="40" t="s">
        <v>2</v>
      </c>
      <c r="I2934" s="83" t="str">
        <f>IFERROR(VLOOKUP(A2934,'Alíquotas - CADPREV'!$B$2152:$N$4324,8,FALSE),"")</f>
        <v>NÃO</v>
      </c>
      <c r="J2934" s="83" t="str">
        <f>IF(H2934="RPPS",VLOOKUP(A2934,' Legislação Benef - GESCON'!$B$4:$I$2159,3,FALSE),"")</f>
        <v>NÃO</v>
      </c>
      <c r="K2934" s="83" t="str">
        <f>IF(H2934="RPPS",VLOOKUP(A2934,' Legislação Benef - GESCON'!$B$4:$I$2159,6,FALSE),"")</f>
        <v>NÃO</v>
      </c>
      <c r="L2934" s="83" t="str">
        <f>IF(H2934="RPPS",IFERROR(IF(VLOOKUP(A2934,'Suspensão de repasses - GESCON'!$D$3:$J$1048576,7,FALSE)="Validada","SIM","NÃO"),"NÃO"),"")</f>
        <v>NÃO</v>
      </c>
    </row>
    <row r="2935" spans="1:12" s="19" customFormat="1" ht="15" customHeight="1" x14ac:dyDescent="0.25">
      <c r="A2935" s="88" t="s">
        <v>8302</v>
      </c>
      <c r="B2935" s="40" t="s">
        <v>2413</v>
      </c>
      <c r="C2935" s="82" t="s">
        <v>10958</v>
      </c>
      <c r="D2935" s="82">
        <v>6918</v>
      </c>
      <c r="E2935" s="82">
        <v>608</v>
      </c>
      <c r="F2935" s="82">
        <v>217</v>
      </c>
      <c r="G2935" s="82">
        <v>7743</v>
      </c>
      <c r="H2935" s="40" t="s">
        <v>2</v>
      </c>
      <c r="I2935" s="83" t="str">
        <f>IFERROR(VLOOKUP(A2935,'Alíquotas - CADPREV'!$B$2152:$N$4324,8,FALSE),"")</f>
        <v>NÃO</v>
      </c>
      <c r="J2935" s="83" t="str">
        <f>IF(H2935="RPPS",VLOOKUP(A2935,' Legislação Benef - GESCON'!$B$4:$I$2159,3,FALSE),"")</f>
        <v>NÃO</v>
      </c>
      <c r="K2935" s="83" t="str">
        <f>IF(H2935="RPPS",VLOOKUP(A2935,' Legislação Benef - GESCON'!$B$4:$I$2159,6,FALSE),"")</f>
        <v>NÃO</v>
      </c>
      <c r="L2935" s="83" t="str">
        <f>IF(H2935="RPPS",IFERROR(IF(VLOOKUP(A2935,'Suspensão de repasses - GESCON'!$D$3:$J$1048576,7,FALSE)="Validada","SIM","NÃO"),"NÃO"),"")</f>
        <v>NÃO</v>
      </c>
    </row>
    <row r="2936" spans="1:12" s="19" customFormat="1" ht="15" hidden="1" customHeight="1" x14ac:dyDescent="0.25">
      <c r="A2936" s="88" t="s">
        <v>8303</v>
      </c>
      <c r="B2936" s="40" t="s">
        <v>4626</v>
      </c>
      <c r="C2936" s="82" t="s">
        <v>10959</v>
      </c>
      <c r="D2936" s="82"/>
      <c r="E2936" s="82"/>
      <c r="F2936" s="82"/>
      <c r="G2936" s="82"/>
      <c r="H2936" s="40" t="s">
        <v>4</v>
      </c>
      <c r="I2936" s="83" t="str">
        <f>IFERROR(VLOOKUP(A2936,'Alíquotas - CADPREV'!$B$2152:$N$4324,8,FALSE),"")</f>
        <v/>
      </c>
      <c r="J2936" s="83" t="str">
        <f>IF(H2936="RPPS",VLOOKUP(A2936,' Legislação Benef - GESCON'!$B$4:$I$2159,3,FALSE),"")</f>
        <v/>
      </c>
      <c r="K2936" s="83" t="str">
        <f>IF(H2936="RPPS",VLOOKUP(A2936,' Legislação Benef - GESCON'!$B$4:$I$2159,6,FALSE),"")</f>
        <v/>
      </c>
      <c r="L2936" s="83" t="str">
        <f>IF(H2936="RPPS",IFERROR(IF(VLOOKUP(A2936,'Suspensão de repasses - GESCON'!$D$3:$J$1048576,7,FALSE)="Validada","SIM","NÃO"),"NÃO"),"")</f>
        <v/>
      </c>
    </row>
    <row r="2937" spans="1:12" s="19" customFormat="1" ht="15" hidden="1" customHeight="1" x14ac:dyDescent="0.25">
      <c r="A2937" s="88" t="s">
        <v>8304</v>
      </c>
      <c r="B2937" s="40" t="s">
        <v>1142</v>
      </c>
      <c r="C2937" s="82" t="s">
        <v>10959</v>
      </c>
      <c r="D2937" s="82"/>
      <c r="E2937" s="82"/>
      <c r="F2937" s="82"/>
      <c r="G2937" s="82"/>
      <c r="H2937" s="40" t="s">
        <v>4</v>
      </c>
      <c r="I2937" s="83" t="str">
        <f>IFERROR(VLOOKUP(A2937,'Alíquotas - CADPREV'!$B$2152:$N$4324,8,FALSE),"")</f>
        <v/>
      </c>
      <c r="J2937" s="83" t="str">
        <f>IF(H2937="RPPS",VLOOKUP(A2937,' Legislação Benef - GESCON'!$B$4:$I$2159,3,FALSE),"")</f>
        <v/>
      </c>
      <c r="K2937" s="83" t="str">
        <f>IF(H2937="RPPS",VLOOKUP(A2937,' Legislação Benef - GESCON'!$B$4:$I$2159,6,FALSE),"")</f>
        <v/>
      </c>
      <c r="L2937" s="83" t="str">
        <f>IF(H2937="RPPS",IFERROR(IF(VLOOKUP(A2937,'Suspensão de repasses - GESCON'!$D$3:$J$1048576,7,FALSE)="Validada","SIM","NÃO"),"NÃO"),"")</f>
        <v/>
      </c>
    </row>
    <row r="2938" spans="1:12" s="19" customFormat="1" ht="15" hidden="1" customHeight="1" x14ac:dyDescent="0.25">
      <c r="A2938" s="88" t="s">
        <v>8305</v>
      </c>
      <c r="B2938" s="40" t="s">
        <v>4626</v>
      </c>
      <c r="C2938" s="82" t="s">
        <v>10959</v>
      </c>
      <c r="D2938" s="82"/>
      <c r="E2938" s="82"/>
      <c r="F2938" s="82"/>
      <c r="G2938" s="82"/>
      <c r="H2938" s="40" t="s">
        <v>4</v>
      </c>
      <c r="I2938" s="83" t="str">
        <f>IFERROR(VLOOKUP(A2938,'Alíquotas - CADPREV'!$B$2152:$N$4324,8,FALSE),"")</f>
        <v/>
      </c>
      <c r="J2938" s="83" t="str">
        <f>IF(H2938="RPPS",VLOOKUP(A2938,' Legislação Benef - GESCON'!$B$4:$I$2159,3,FALSE),"")</f>
        <v/>
      </c>
      <c r="K2938" s="83" t="str">
        <f>IF(H2938="RPPS",VLOOKUP(A2938,' Legislação Benef - GESCON'!$B$4:$I$2159,6,FALSE),"")</f>
        <v/>
      </c>
      <c r="L2938" s="83" t="str">
        <f>IF(H2938="RPPS",IFERROR(IF(VLOOKUP(A2938,'Suspensão de repasses - GESCON'!$D$3:$J$1048576,7,FALSE)="Validada","SIM","NÃO"),"NÃO"),"")</f>
        <v/>
      </c>
    </row>
    <row r="2939" spans="1:12" s="19" customFormat="1" ht="15" customHeight="1" x14ac:dyDescent="0.25">
      <c r="A2939" s="88" t="s">
        <v>8306</v>
      </c>
      <c r="B2939" s="40" t="s">
        <v>4289</v>
      </c>
      <c r="C2939" s="82" t="s">
        <v>10958</v>
      </c>
      <c r="D2939" s="82">
        <v>191</v>
      </c>
      <c r="E2939" s="82">
        <v>25</v>
      </c>
      <c r="F2939" s="82">
        <v>10</v>
      </c>
      <c r="G2939" s="82">
        <v>226</v>
      </c>
      <c r="H2939" s="40" t="s">
        <v>2</v>
      </c>
      <c r="I2939" s="83" t="str">
        <f>IFERROR(VLOOKUP(A2939,'Alíquotas - CADPREV'!$B$2152:$N$4324,8,FALSE),"")</f>
        <v>NÃO</v>
      </c>
      <c r="J2939" s="83" t="str">
        <f>IF(H2939="RPPS",VLOOKUP(A2939,' Legislação Benef - GESCON'!$B$4:$I$2159,3,FALSE),"")</f>
        <v>NÃO</v>
      </c>
      <c r="K2939" s="83" t="str">
        <f>IF(H2939="RPPS",VLOOKUP(A2939,' Legislação Benef - GESCON'!$B$4:$I$2159,6,FALSE),"")</f>
        <v>NÃO</v>
      </c>
      <c r="L2939" s="83" t="str">
        <f>IF(H2939="RPPS",IFERROR(IF(VLOOKUP(A2939,'Suspensão de repasses - GESCON'!$D$3:$J$1048576,7,FALSE)="Validada","SIM","NÃO"),"NÃO"),"")</f>
        <v>NÃO</v>
      </c>
    </row>
    <row r="2940" spans="1:12" s="19" customFormat="1" ht="15" customHeight="1" x14ac:dyDescent="0.25">
      <c r="A2940" s="88" t="s">
        <v>8307</v>
      </c>
      <c r="B2940" s="40" t="s">
        <v>2197</v>
      </c>
      <c r="C2940" s="82" t="s">
        <v>10958</v>
      </c>
      <c r="D2940" s="82">
        <v>983</v>
      </c>
      <c r="E2940" s="82">
        <v>226</v>
      </c>
      <c r="F2940" s="82">
        <v>40</v>
      </c>
      <c r="G2940" s="82">
        <v>1249</v>
      </c>
      <c r="H2940" s="40" t="s">
        <v>2</v>
      </c>
      <c r="I2940" s="83" t="str">
        <f>IFERROR(VLOOKUP(A2940,'Alíquotas - CADPREV'!$B$2152:$N$4324,8,FALSE),"")</f>
        <v>NÃO</v>
      </c>
      <c r="J2940" s="83" t="str">
        <f>IF(H2940="RPPS",VLOOKUP(A2940,' Legislação Benef - GESCON'!$B$4:$I$2159,3,FALSE),"")</f>
        <v>NÃO</v>
      </c>
      <c r="K2940" s="83" t="str">
        <f>IF(H2940="RPPS",VLOOKUP(A2940,' Legislação Benef - GESCON'!$B$4:$I$2159,6,FALSE),"")</f>
        <v>NÃO</v>
      </c>
      <c r="L2940" s="83" t="str">
        <f>IF(H2940="RPPS",IFERROR(IF(VLOOKUP(A2940,'Suspensão de repasses - GESCON'!$D$3:$J$1048576,7,FALSE)="Validada","SIM","NÃO"),"NÃO"),"")</f>
        <v>NÃO</v>
      </c>
    </row>
    <row r="2941" spans="1:12" s="19" customFormat="1" ht="15" hidden="1" customHeight="1" x14ac:dyDescent="0.25">
      <c r="A2941" s="88" t="s">
        <v>8308</v>
      </c>
      <c r="B2941" s="40" t="s">
        <v>2413</v>
      </c>
      <c r="C2941" s="82" t="s">
        <v>10959</v>
      </c>
      <c r="D2941" s="82"/>
      <c r="E2941" s="82"/>
      <c r="F2941" s="82"/>
      <c r="G2941" s="82"/>
      <c r="H2941" s="40" t="s">
        <v>4</v>
      </c>
      <c r="I2941" s="83" t="str">
        <f>IFERROR(VLOOKUP(A2941,'Alíquotas - CADPREV'!$B$2152:$N$4324,8,FALSE),"")</f>
        <v/>
      </c>
      <c r="J2941" s="83" t="str">
        <f>IF(H2941="RPPS",VLOOKUP(A2941,' Legislação Benef - GESCON'!$B$4:$I$2159,3,FALSE),"")</f>
        <v/>
      </c>
      <c r="K2941" s="83" t="str">
        <f>IF(H2941="RPPS",VLOOKUP(A2941,' Legislação Benef - GESCON'!$B$4:$I$2159,6,FALSE),"")</f>
        <v/>
      </c>
      <c r="L2941" s="83" t="str">
        <f>IF(H2941="RPPS",IFERROR(IF(VLOOKUP(A2941,'Suspensão de repasses - GESCON'!$D$3:$J$1048576,7,FALSE)="Validada","SIM","NÃO"),"NÃO"),"")</f>
        <v/>
      </c>
    </row>
    <row r="2942" spans="1:12" s="19" customFormat="1" ht="15" customHeight="1" x14ac:dyDescent="0.25">
      <c r="A2942" s="88" t="s">
        <v>8309</v>
      </c>
      <c r="B2942" s="40" t="s">
        <v>634</v>
      </c>
      <c r="C2942" s="82" t="s">
        <v>10958</v>
      </c>
      <c r="D2942" s="82">
        <v>4008</v>
      </c>
      <c r="E2942" s="82">
        <v>301</v>
      </c>
      <c r="F2942" s="82">
        <v>71</v>
      </c>
      <c r="G2942" s="82">
        <v>4380</v>
      </c>
      <c r="H2942" s="40" t="s">
        <v>2</v>
      </c>
      <c r="I2942" s="83" t="str">
        <f>IFERROR(VLOOKUP(A2942,'Alíquotas - CADPREV'!$B$2152:$N$4324,8,FALSE),"")</f>
        <v>NÃO</v>
      </c>
      <c r="J2942" s="83" t="str">
        <f>IF(H2942="RPPS",VLOOKUP(A2942,' Legislação Benef - GESCON'!$B$4:$I$2159,3,FALSE),"")</f>
        <v>SIM</v>
      </c>
      <c r="K2942" s="83" t="str">
        <f>IF(H2942="RPPS",VLOOKUP(A2942,' Legislação Benef - GESCON'!$B$4:$I$2159,6,FALSE),"")</f>
        <v>SIM</v>
      </c>
      <c r="L2942" s="83" t="str">
        <f>IF(H2942="RPPS",IFERROR(IF(VLOOKUP(A2942,'Suspensão de repasses - GESCON'!$D$3:$J$1048576,7,FALSE)="Validada","SIM","NÃO"),"NÃO"),"")</f>
        <v>SIM</v>
      </c>
    </row>
    <row r="2943" spans="1:12" s="19" customFormat="1" ht="15" hidden="1" customHeight="1" x14ac:dyDescent="0.25">
      <c r="A2943" s="88" t="s">
        <v>8310</v>
      </c>
      <c r="B2943" s="40" t="s">
        <v>215</v>
      </c>
      <c r="C2943" s="82" t="s">
        <v>10959</v>
      </c>
      <c r="D2943" s="82"/>
      <c r="E2943" s="82"/>
      <c r="F2943" s="82"/>
      <c r="G2943" s="82"/>
      <c r="H2943" s="40" t="s">
        <v>4</v>
      </c>
      <c r="I2943" s="83" t="str">
        <f>IFERROR(VLOOKUP(A2943,'Alíquotas - CADPREV'!$B$2152:$N$4324,8,FALSE),"")</f>
        <v/>
      </c>
      <c r="J2943" s="83" t="str">
        <f>IF(H2943="RPPS",VLOOKUP(A2943,' Legislação Benef - GESCON'!$B$4:$I$2159,3,FALSE),"")</f>
        <v/>
      </c>
      <c r="K2943" s="83" t="str">
        <f>IF(H2943="RPPS",VLOOKUP(A2943,' Legislação Benef - GESCON'!$B$4:$I$2159,6,FALSE),"")</f>
        <v/>
      </c>
      <c r="L2943" s="83" t="str">
        <f>IF(H2943="RPPS",IFERROR(IF(VLOOKUP(A2943,'Suspensão de repasses - GESCON'!$D$3:$J$1048576,7,FALSE)="Validada","SIM","NÃO"),"NÃO"),"")</f>
        <v/>
      </c>
    </row>
    <row r="2944" spans="1:12" s="19" customFormat="1" ht="15" customHeight="1" x14ac:dyDescent="0.25">
      <c r="A2944" s="88" t="s">
        <v>8311</v>
      </c>
      <c r="B2944" s="40" t="s">
        <v>29</v>
      </c>
      <c r="C2944" s="82" t="s">
        <v>10958</v>
      </c>
      <c r="D2944" s="82">
        <v>765</v>
      </c>
      <c r="E2944" s="82">
        <v>55</v>
      </c>
      <c r="F2944" s="82">
        <v>56</v>
      </c>
      <c r="G2944" s="82">
        <v>876</v>
      </c>
      <c r="H2944" s="40" t="s">
        <v>2</v>
      </c>
      <c r="I2944" s="83" t="str">
        <f>IFERROR(VLOOKUP(A2944,'Alíquotas - CADPREV'!$B$2152:$N$4324,8,FALSE),"")</f>
        <v>NÃO</v>
      </c>
      <c r="J2944" s="83" t="str">
        <f>IF(H2944="RPPS",VLOOKUP(A2944,' Legislação Benef - GESCON'!$B$4:$I$2159,3,FALSE),"")</f>
        <v>NÃO</v>
      </c>
      <c r="K2944" s="83" t="str">
        <f>IF(H2944="RPPS",VLOOKUP(A2944,' Legislação Benef - GESCON'!$B$4:$I$2159,6,FALSE),"")</f>
        <v>NÃO</v>
      </c>
      <c r="L2944" s="83" t="str">
        <f>IF(H2944="RPPS",IFERROR(IF(VLOOKUP(A2944,'Suspensão de repasses - GESCON'!$D$3:$J$1048576,7,FALSE)="Validada","SIM","NÃO"),"NÃO"),"")</f>
        <v>NÃO</v>
      </c>
    </row>
    <row r="2945" spans="1:12" s="19" customFormat="1" ht="15" hidden="1" customHeight="1" x14ac:dyDescent="0.25">
      <c r="A2945" s="88" t="s">
        <v>8312</v>
      </c>
      <c r="B2945" s="40" t="s">
        <v>215</v>
      </c>
      <c r="C2945" s="82" t="s">
        <v>10959</v>
      </c>
      <c r="D2945" s="82"/>
      <c r="E2945" s="82"/>
      <c r="F2945" s="82"/>
      <c r="G2945" s="82"/>
      <c r="H2945" s="40" t="s">
        <v>4</v>
      </c>
      <c r="I2945" s="83" t="str">
        <f>IFERROR(VLOOKUP(A2945,'Alíquotas - CADPREV'!$B$2152:$N$4324,8,FALSE),"")</f>
        <v/>
      </c>
      <c r="J2945" s="83" t="str">
        <f>IF(H2945="RPPS",VLOOKUP(A2945,' Legislação Benef - GESCON'!$B$4:$I$2159,3,FALSE),"")</f>
        <v/>
      </c>
      <c r="K2945" s="83" t="str">
        <f>IF(H2945="RPPS",VLOOKUP(A2945,' Legislação Benef - GESCON'!$B$4:$I$2159,6,FALSE),"")</f>
        <v/>
      </c>
      <c r="L2945" s="83" t="str">
        <f>IF(H2945="RPPS",IFERROR(IF(VLOOKUP(A2945,'Suspensão de repasses - GESCON'!$D$3:$J$1048576,7,FALSE)="Validada","SIM","NÃO"),"NÃO"),"")</f>
        <v/>
      </c>
    </row>
    <row r="2946" spans="1:12" s="19" customFormat="1" ht="15" hidden="1" customHeight="1" x14ac:dyDescent="0.25">
      <c r="A2946" s="88" t="s">
        <v>8313</v>
      </c>
      <c r="B2946" s="40" t="s">
        <v>2758</v>
      </c>
      <c r="C2946" s="82" t="s">
        <v>10959</v>
      </c>
      <c r="D2946" s="82"/>
      <c r="E2946" s="82"/>
      <c r="F2946" s="82"/>
      <c r="G2946" s="82"/>
      <c r="H2946" s="40" t="s">
        <v>4</v>
      </c>
      <c r="I2946" s="83" t="str">
        <f>IFERROR(VLOOKUP(A2946,'Alíquotas - CADPREV'!$B$2152:$N$4324,8,FALSE),"")</f>
        <v/>
      </c>
      <c r="J2946" s="83" t="str">
        <f>IF(H2946="RPPS",VLOOKUP(A2946,' Legislação Benef - GESCON'!$B$4:$I$2159,3,FALSE),"")</f>
        <v/>
      </c>
      <c r="K2946" s="83" t="str">
        <f>IF(H2946="RPPS",VLOOKUP(A2946,' Legislação Benef - GESCON'!$B$4:$I$2159,6,FALSE),"")</f>
        <v/>
      </c>
      <c r="L2946" s="83" t="str">
        <f>IF(H2946="RPPS",IFERROR(IF(VLOOKUP(A2946,'Suspensão de repasses - GESCON'!$D$3:$J$1048576,7,FALSE)="Validada","SIM","NÃO"),"NÃO"),"")</f>
        <v/>
      </c>
    </row>
    <row r="2947" spans="1:12" s="19" customFormat="1" ht="15" hidden="1" customHeight="1" x14ac:dyDescent="0.25">
      <c r="A2947" s="88" t="s">
        <v>8314</v>
      </c>
      <c r="B2947" s="40" t="s">
        <v>1142</v>
      </c>
      <c r="C2947" s="82" t="s">
        <v>10959</v>
      </c>
      <c r="D2947" s="82"/>
      <c r="E2947" s="82"/>
      <c r="F2947" s="82"/>
      <c r="G2947" s="82"/>
      <c r="H2947" s="40" t="s">
        <v>4</v>
      </c>
      <c r="I2947" s="83" t="str">
        <f>IFERROR(VLOOKUP(A2947,'Alíquotas - CADPREV'!$B$2152:$N$4324,8,FALSE),"")</f>
        <v/>
      </c>
      <c r="J2947" s="83" t="str">
        <f>IF(H2947="RPPS",VLOOKUP(A2947,' Legislação Benef - GESCON'!$B$4:$I$2159,3,FALSE),"")</f>
        <v/>
      </c>
      <c r="K2947" s="83" t="str">
        <f>IF(H2947="RPPS",VLOOKUP(A2947,' Legislação Benef - GESCON'!$B$4:$I$2159,6,FALSE),"")</f>
        <v/>
      </c>
      <c r="L2947" s="83" t="str">
        <f>IF(H2947="RPPS",IFERROR(IF(VLOOKUP(A2947,'Suspensão de repasses - GESCON'!$D$3:$J$1048576,7,FALSE)="Validada","SIM","NÃO"),"NÃO"),"")</f>
        <v/>
      </c>
    </row>
    <row r="2948" spans="1:12" s="19" customFormat="1" ht="15" customHeight="1" x14ac:dyDescent="0.25">
      <c r="A2948" s="88" t="s">
        <v>8315</v>
      </c>
      <c r="B2948" s="40" t="s">
        <v>634</v>
      </c>
      <c r="C2948" s="82" t="s">
        <v>10958</v>
      </c>
      <c r="D2948" s="82">
        <v>2212</v>
      </c>
      <c r="E2948" s="82">
        <v>1485</v>
      </c>
      <c r="F2948" s="82">
        <v>105</v>
      </c>
      <c r="G2948" s="82">
        <v>3802</v>
      </c>
      <c r="H2948" s="40" t="s">
        <v>2</v>
      </c>
      <c r="I2948" s="83" t="str">
        <f>IFERROR(VLOOKUP(A2948,'Alíquotas - CADPREV'!$B$2152:$N$4324,8,FALSE),"")</f>
        <v>NÃO</v>
      </c>
      <c r="J2948" s="83" t="str">
        <f>IF(H2948="RPPS",VLOOKUP(A2948,' Legislação Benef - GESCON'!$B$4:$I$2159,3,FALSE),"")</f>
        <v>NÃO</v>
      </c>
      <c r="K2948" s="83" t="str">
        <f>IF(H2948="RPPS",VLOOKUP(A2948,' Legislação Benef - GESCON'!$B$4:$I$2159,6,FALSE),"")</f>
        <v>NÃO</v>
      </c>
      <c r="L2948" s="83" t="str">
        <f>IF(H2948="RPPS",IFERROR(IF(VLOOKUP(A2948,'Suspensão de repasses - GESCON'!$D$3:$J$1048576,7,FALSE)="Validada","SIM","NÃO"),"NÃO"),"")</f>
        <v>NÃO</v>
      </c>
    </row>
    <row r="2949" spans="1:12" s="19" customFormat="1" ht="15" hidden="1" customHeight="1" x14ac:dyDescent="0.25">
      <c r="A2949" s="88" t="s">
        <v>8316</v>
      </c>
      <c r="B2949" s="40" t="s">
        <v>1142</v>
      </c>
      <c r="C2949" s="82" t="s">
        <v>10959</v>
      </c>
      <c r="D2949" s="82"/>
      <c r="E2949" s="82"/>
      <c r="F2949" s="82"/>
      <c r="G2949" s="82"/>
      <c r="H2949" s="40" t="s">
        <v>4</v>
      </c>
      <c r="I2949" s="83" t="str">
        <f>IFERROR(VLOOKUP(A2949,'Alíquotas - CADPREV'!$B$2152:$N$4324,8,FALSE),"")</f>
        <v/>
      </c>
      <c r="J2949" s="83" t="str">
        <f>IF(H2949="RPPS",VLOOKUP(A2949,' Legislação Benef - GESCON'!$B$4:$I$2159,3,FALSE),"")</f>
        <v/>
      </c>
      <c r="K2949" s="83" t="str">
        <f>IF(H2949="RPPS",VLOOKUP(A2949,' Legislação Benef - GESCON'!$B$4:$I$2159,6,FALSE),"")</f>
        <v/>
      </c>
      <c r="L2949" s="83" t="str">
        <f>IF(H2949="RPPS",IFERROR(IF(VLOOKUP(A2949,'Suspensão de repasses - GESCON'!$D$3:$J$1048576,7,FALSE)="Validada","SIM","NÃO"),"NÃO"),"")</f>
        <v/>
      </c>
    </row>
    <row r="2950" spans="1:12" s="19" customFormat="1" ht="15" hidden="1" customHeight="1" x14ac:dyDescent="0.25">
      <c r="A2950" s="88" t="s">
        <v>8317</v>
      </c>
      <c r="B2950" s="40" t="s">
        <v>2413</v>
      </c>
      <c r="C2950" s="82" t="s">
        <v>10959</v>
      </c>
      <c r="D2950" s="82"/>
      <c r="E2950" s="82"/>
      <c r="F2950" s="82"/>
      <c r="G2950" s="82"/>
      <c r="H2950" s="40" t="s">
        <v>4</v>
      </c>
      <c r="I2950" s="83" t="str">
        <f>IFERROR(VLOOKUP(A2950,'Alíquotas - CADPREV'!$B$2152:$N$4324,8,FALSE),"")</f>
        <v/>
      </c>
      <c r="J2950" s="83" t="str">
        <f>IF(H2950="RPPS",VLOOKUP(A2950,' Legislação Benef - GESCON'!$B$4:$I$2159,3,FALSE),"")</f>
        <v/>
      </c>
      <c r="K2950" s="83" t="str">
        <f>IF(H2950="RPPS",VLOOKUP(A2950,' Legislação Benef - GESCON'!$B$4:$I$2159,6,FALSE),"")</f>
        <v/>
      </c>
      <c r="L2950" s="83" t="str">
        <f>IF(H2950="RPPS",IFERROR(IF(VLOOKUP(A2950,'Suspensão de repasses - GESCON'!$D$3:$J$1048576,7,FALSE)="Validada","SIM","NÃO"),"NÃO"),"")</f>
        <v/>
      </c>
    </row>
    <row r="2951" spans="1:12" s="19" customFormat="1" ht="15" hidden="1" customHeight="1" x14ac:dyDescent="0.25">
      <c r="A2951" s="88" t="s">
        <v>8318</v>
      </c>
      <c r="B2951" s="40" t="s">
        <v>4626</v>
      </c>
      <c r="C2951" s="82" t="s">
        <v>10959</v>
      </c>
      <c r="D2951" s="82"/>
      <c r="E2951" s="82"/>
      <c r="F2951" s="82"/>
      <c r="G2951" s="82"/>
      <c r="H2951" s="40" t="s">
        <v>4</v>
      </c>
      <c r="I2951" s="83" t="str">
        <f>IFERROR(VLOOKUP(A2951,'Alíquotas - CADPREV'!$B$2152:$N$4324,8,FALSE),"")</f>
        <v/>
      </c>
      <c r="J2951" s="83" t="str">
        <f>IF(H2951="RPPS",VLOOKUP(A2951,' Legislação Benef - GESCON'!$B$4:$I$2159,3,FALSE),"")</f>
        <v/>
      </c>
      <c r="K2951" s="83" t="str">
        <f>IF(H2951="RPPS",VLOOKUP(A2951,' Legislação Benef - GESCON'!$B$4:$I$2159,6,FALSE),"")</f>
        <v/>
      </c>
      <c r="L2951" s="83" t="str">
        <f>IF(H2951="RPPS",IFERROR(IF(VLOOKUP(A2951,'Suspensão de repasses - GESCON'!$D$3:$J$1048576,7,FALSE)="Validada","SIM","NÃO"),"NÃO"),"")</f>
        <v/>
      </c>
    </row>
    <row r="2952" spans="1:12" s="19" customFormat="1" ht="15" customHeight="1" x14ac:dyDescent="0.25">
      <c r="A2952" s="88" t="s">
        <v>8319</v>
      </c>
      <c r="B2952" s="40" t="s">
        <v>3812</v>
      </c>
      <c r="C2952" s="82" t="s">
        <v>10958</v>
      </c>
      <c r="D2952" s="82">
        <v>132</v>
      </c>
      <c r="E2952" s="82">
        <v>10</v>
      </c>
      <c r="F2952" s="82">
        <v>3</v>
      </c>
      <c r="G2952" s="82">
        <v>145</v>
      </c>
      <c r="H2952" s="40" t="s">
        <v>2</v>
      </c>
      <c r="I2952" s="83" t="str">
        <f>IFERROR(VLOOKUP(A2952,'Alíquotas - CADPREV'!$B$2152:$N$4324,8,FALSE),"")</f>
        <v>SIM</v>
      </c>
      <c r="J2952" s="83" t="str">
        <f>IF(H2952="RPPS",VLOOKUP(A2952,' Legislação Benef - GESCON'!$B$4:$I$2159,3,FALSE),"")</f>
        <v>NÃO</v>
      </c>
      <c r="K2952" s="83" t="str">
        <f>IF(H2952="RPPS",VLOOKUP(A2952,' Legislação Benef - GESCON'!$B$4:$I$2159,6,FALSE),"")</f>
        <v>SIM</v>
      </c>
      <c r="L2952" s="83" t="str">
        <f>IF(H2952="RPPS",IFERROR(IF(VLOOKUP(A2952,'Suspensão de repasses - GESCON'!$D$3:$J$1048576,7,FALSE)="Validada","SIM","NÃO"),"NÃO"),"")</f>
        <v>NÃO</v>
      </c>
    </row>
    <row r="2953" spans="1:12" s="19" customFormat="1" ht="15" hidden="1" customHeight="1" x14ac:dyDescent="0.25">
      <c r="A2953" s="88" t="s">
        <v>8320</v>
      </c>
      <c r="B2953" s="40" t="s">
        <v>821</v>
      </c>
      <c r="C2953" s="82" t="s">
        <v>10959</v>
      </c>
      <c r="D2953" s="82"/>
      <c r="E2953" s="82"/>
      <c r="F2953" s="82"/>
      <c r="G2953" s="82"/>
      <c r="H2953" s="40" t="s">
        <v>4</v>
      </c>
      <c r="I2953" s="83" t="str">
        <f>IFERROR(VLOOKUP(A2953,'Alíquotas - CADPREV'!$B$2152:$N$4324,8,FALSE),"")</f>
        <v/>
      </c>
      <c r="J2953" s="83" t="str">
        <f>IF(H2953="RPPS",VLOOKUP(A2953,' Legislação Benef - GESCON'!$B$4:$I$2159,3,FALSE),"")</f>
        <v/>
      </c>
      <c r="K2953" s="83" t="str">
        <f>IF(H2953="RPPS",VLOOKUP(A2953,' Legislação Benef - GESCON'!$B$4:$I$2159,6,FALSE),"")</f>
        <v/>
      </c>
      <c r="L2953" s="83" t="str">
        <f>IF(H2953="RPPS",IFERROR(IF(VLOOKUP(A2953,'Suspensão de repasses - GESCON'!$D$3:$J$1048576,7,FALSE)="Validada","SIM","NÃO"),"NÃO"),"")</f>
        <v/>
      </c>
    </row>
    <row r="2954" spans="1:12" s="19" customFormat="1" ht="15" hidden="1" customHeight="1" x14ac:dyDescent="0.25">
      <c r="A2954" s="88" t="s">
        <v>8321</v>
      </c>
      <c r="B2954" s="40" t="s">
        <v>3812</v>
      </c>
      <c r="C2954" s="82" t="s">
        <v>10959</v>
      </c>
      <c r="D2954" s="82"/>
      <c r="E2954" s="82"/>
      <c r="F2954" s="82"/>
      <c r="G2954" s="82"/>
      <c r="H2954" s="40" t="s">
        <v>4</v>
      </c>
      <c r="I2954" s="83" t="str">
        <f>IFERROR(VLOOKUP(A2954,'Alíquotas - CADPREV'!$B$2152:$N$4324,8,FALSE),"")</f>
        <v/>
      </c>
      <c r="J2954" s="83" t="str">
        <f>IF(H2954="RPPS",VLOOKUP(A2954,' Legislação Benef - GESCON'!$B$4:$I$2159,3,FALSE),"")</f>
        <v/>
      </c>
      <c r="K2954" s="83" t="str">
        <f>IF(H2954="RPPS",VLOOKUP(A2954,' Legislação Benef - GESCON'!$B$4:$I$2159,6,FALSE),"")</f>
        <v/>
      </c>
      <c r="L2954" s="83" t="str">
        <f>IF(H2954="RPPS",IFERROR(IF(VLOOKUP(A2954,'Suspensão de repasses - GESCON'!$D$3:$J$1048576,7,FALSE)="Validada","SIM","NÃO"),"NÃO"),"")</f>
        <v/>
      </c>
    </row>
    <row r="2955" spans="1:12" s="19" customFormat="1" ht="15" hidden="1" customHeight="1" x14ac:dyDescent="0.25">
      <c r="A2955" s="88" t="s">
        <v>8322</v>
      </c>
      <c r="B2955" s="40" t="s">
        <v>215</v>
      </c>
      <c r="C2955" s="82" t="s">
        <v>10959</v>
      </c>
      <c r="D2955" s="82"/>
      <c r="E2955" s="82"/>
      <c r="F2955" s="82"/>
      <c r="G2955" s="82"/>
      <c r="H2955" s="40" t="s">
        <v>4</v>
      </c>
      <c r="I2955" s="83" t="str">
        <f>IFERROR(VLOOKUP(A2955,'Alíquotas - CADPREV'!$B$2152:$N$4324,8,FALSE),"")</f>
        <v/>
      </c>
      <c r="J2955" s="83" t="str">
        <f>IF(H2955="RPPS",VLOOKUP(A2955,' Legislação Benef - GESCON'!$B$4:$I$2159,3,FALSE),"")</f>
        <v/>
      </c>
      <c r="K2955" s="83" t="str">
        <f>IF(H2955="RPPS",VLOOKUP(A2955,' Legislação Benef - GESCON'!$B$4:$I$2159,6,FALSE),"")</f>
        <v/>
      </c>
      <c r="L2955" s="83" t="str">
        <f>IF(H2955="RPPS",IFERROR(IF(VLOOKUP(A2955,'Suspensão de repasses - GESCON'!$D$3:$J$1048576,7,FALSE)="Validada","SIM","NÃO"),"NÃO"),"")</f>
        <v/>
      </c>
    </row>
    <row r="2956" spans="1:12" s="19" customFormat="1" ht="15" customHeight="1" x14ac:dyDescent="0.25">
      <c r="A2956" s="88" t="s">
        <v>8323</v>
      </c>
      <c r="B2956" s="40" t="s">
        <v>29</v>
      </c>
      <c r="C2956" s="82" t="s">
        <v>10958</v>
      </c>
      <c r="D2956" s="82">
        <v>260</v>
      </c>
      <c r="E2956" s="82">
        <v>0</v>
      </c>
      <c r="F2956" s="82">
        <v>0</v>
      </c>
      <c r="G2956" s="82">
        <v>260</v>
      </c>
      <c r="H2956" s="40" t="s">
        <v>2</v>
      </c>
      <c r="I2956" s="83" t="str">
        <f>IFERROR(VLOOKUP(A2956,'Alíquotas - CADPREV'!$B$2152:$N$4324,8,FALSE),"")</f>
        <v>NÃO</v>
      </c>
      <c r="J2956" s="83" t="str">
        <f>IF(H2956="RPPS",VLOOKUP(A2956,' Legislação Benef - GESCON'!$B$4:$I$2159,3,FALSE),"")</f>
        <v>NÃO</v>
      </c>
      <c r="K2956" s="83" t="str">
        <f>IF(H2956="RPPS",VLOOKUP(A2956,' Legislação Benef - GESCON'!$B$4:$I$2159,6,FALSE),"")</f>
        <v>NÃO</v>
      </c>
      <c r="L2956" s="83" t="str">
        <f>IF(H2956="RPPS",IFERROR(IF(VLOOKUP(A2956,'Suspensão de repasses - GESCON'!$D$3:$J$1048576,7,FALSE)="Validada","SIM","NÃO"),"NÃO"),"")</f>
        <v>NÃO</v>
      </c>
    </row>
    <row r="2957" spans="1:12" s="19" customFormat="1" ht="15" hidden="1" customHeight="1" x14ac:dyDescent="0.25">
      <c r="A2957" s="88" t="s">
        <v>8324</v>
      </c>
      <c r="B2957" s="40" t="s">
        <v>4289</v>
      </c>
      <c r="C2957" s="82" t="s">
        <v>10959</v>
      </c>
      <c r="D2957" s="82"/>
      <c r="E2957" s="82"/>
      <c r="F2957" s="82"/>
      <c r="G2957" s="82"/>
      <c r="H2957" s="40" t="s">
        <v>4</v>
      </c>
      <c r="I2957" s="83" t="str">
        <f>IFERROR(VLOOKUP(A2957,'Alíquotas - CADPREV'!$B$2152:$N$4324,8,FALSE),"")</f>
        <v/>
      </c>
      <c r="J2957" s="83" t="str">
        <f>IF(H2957="RPPS",VLOOKUP(A2957,' Legislação Benef - GESCON'!$B$4:$I$2159,3,FALSE),"")</f>
        <v/>
      </c>
      <c r="K2957" s="83" t="str">
        <f>IF(H2957="RPPS",VLOOKUP(A2957,' Legislação Benef - GESCON'!$B$4:$I$2159,6,FALSE),"")</f>
        <v/>
      </c>
      <c r="L2957" s="83" t="str">
        <f>IF(H2957="RPPS",IFERROR(IF(VLOOKUP(A2957,'Suspensão de repasses - GESCON'!$D$3:$J$1048576,7,FALSE)="Validada","SIM","NÃO"),"NÃO"),"")</f>
        <v/>
      </c>
    </row>
    <row r="2958" spans="1:12" s="19" customFormat="1" ht="15" hidden="1" customHeight="1" x14ac:dyDescent="0.25">
      <c r="A2958" s="88" t="s">
        <v>8325</v>
      </c>
      <c r="B2958" s="40" t="s">
        <v>1356</v>
      </c>
      <c r="C2958" s="82" t="s">
        <v>10959</v>
      </c>
      <c r="D2958" s="82"/>
      <c r="E2958" s="82"/>
      <c r="F2958" s="82"/>
      <c r="G2958" s="82"/>
      <c r="H2958" s="40" t="s">
        <v>4</v>
      </c>
      <c r="I2958" s="83" t="str">
        <f>IFERROR(VLOOKUP(A2958,'Alíquotas - CADPREV'!$B$2152:$N$4324,8,FALSE),"")</f>
        <v/>
      </c>
      <c r="J2958" s="83" t="str">
        <f>IF(H2958="RPPS",VLOOKUP(A2958,' Legislação Benef - GESCON'!$B$4:$I$2159,3,FALSE),"")</f>
        <v/>
      </c>
      <c r="K2958" s="83" t="str">
        <f>IF(H2958="RPPS",VLOOKUP(A2958,' Legislação Benef - GESCON'!$B$4:$I$2159,6,FALSE),"")</f>
        <v/>
      </c>
      <c r="L2958" s="83" t="str">
        <f>IF(H2958="RPPS",IFERROR(IF(VLOOKUP(A2958,'Suspensão de repasses - GESCON'!$D$3:$J$1048576,7,FALSE)="Validada","SIM","NÃO"),"NÃO"),"")</f>
        <v/>
      </c>
    </row>
    <row r="2959" spans="1:12" s="19" customFormat="1" ht="15" hidden="1" customHeight="1" x14ac:dyDescent="0.25">
      <c r="A2959" s="88" t="s">
        <v>8326</v>
      </c>
      <c r="B2959" s="40" t="s">
        <v>2554</v>
      </c>
      <c r="C2959" s="82" t="s">
        <v>10959</v>
      </c>
      <c r="D2959" s="82"/>
      <c r="E2959" s="82"/>
      <c r="F2959" s="82"/>
      <c r="G2959" s="82"/>
      <c r="H2959" s="40" t="s">
        <v>4</v>
      </c>
      <c r="I2959" s="83" t="str">
        <f>IFERROR(VLOOKUP(A2959,'Alíquotas - CADPREV'!$B$2152:$N$4324,8,FALSE),"")</f>
        <v/>
      </c>
      <c r="J2959" s="83" t="str">
        <f>IF(H2959="RPPS",VLOOKUP(A2959,' Legislação Benef - GESCON'!$B$4:$I$2159,3,FALSE),"")</f>
        <v/>
      </c>
      <c r="K2959" s="83" t="str">
        <f>IF(H2959="RPPS",VLOOKUP(A2959,' Legislação Benef - GESCON'!$B$4:$I$2159,6,FALSE),"")</f>
        <v/>
      </c>
      <c r="L2959" s="83" t="str">
        <f>IF(H2959="RPPS",IFERROR(IF(VLOOKUP(A2959,'Suspensão de repasses - GESCON'!$D$3:$J$1048576,7,FALSE)="Validada","SIM","NÃO"),"NÃO"),"")</f>
        <v/>
      </c>
    </row>
    <row r="2960" spans="1:12" s="19" customFormat="1" ht="15" customHeight="1" x14ac:dyDescent="0.25">
      <c r="A2960" s="88" t="s">
        <v>8327</v>
      </c>
      <c r="B2960" s="40" t="s">
        <v>2274</v>
      </c>
      <c r="C2960" s="82" t="s">
        <v>10958</v>
      </c>
      <c r="D2960" s="82">
        <v>433</v>
      </c>
      <c r="E2960" s="82">
        <v>68</v>
      </c>
      <c r="F2960" s="82">
        <v>19</v>
      </c>
      <c r="G2960" s="82">
        <v>520</v>
      </c>
      <c r="H2960" s="40" t="s">
        <v>2</v>
      </c>
      <c r="I2960" s="83" t="str">
        <f>IFERROR(VLOOKUP(A2960,'Alíquotas - CADPREV'!$B$2152:$N$4324,8,FALSE),"")</f>
        <v>SIM</v>
      </c>
      <c r="J2960" s="83" t="str">
        <f>IF(H2960="RPPS",VLOOKUP(A2960,' Legislação Benef - GESCON'!$B$4:$I$2159,3,FALSE),"")</f>
        <v>NÃO</v>
      </c>
      <c r="K2960" s="83" t="str">
        <f>IF(H2960="RPPS",VLOOKUP(A2960,' Legislação Benef - GESCON'!$B$4:$I$2159,6,FALSE),"")</f>
        <v>SIM</v>
      </c>
      <c r="L2960" s="83" t="str">
        <f>IF(H2960="RPPS",IFERROR(IF(VLOOKUP(A2960,'Suspensão de repasses - GESCON'!$D$3:$J$1048576,7,FALSE)="Validada","SIM","NÃO"),"NÃO"),"")</f>
        <v>NÃO</v>
      </c>
    </row>
    <row r="2961" spans="1:12" s="19" customFormat="1" ht="15" hidden="1" customHeight="1" x14ac:dyDescent="0.25">
      <c r="A2961" s="88" t="s">
        <v>8328</v>
      </c>
      <c r="B2961" s="40" t="s">
        <v>3812</v>
      </c>
      <c r="C2961" s="82" t="s">
        <v>10959</v>
      </c>
      <c r="D2961" s="82"/>
      <c r="E2961" s="82"/>
      <c r="F2961" s="82"/>
      <c r="G2961" s="82"/>
      <c r="H2961" s="40" t="s">
        <v>4</v>
      </c>
      <c r="I2961" s="83" t="str">
        <f>IFERROR(VLOOKUP(A2961,'Alíquotas - CADPREV'!$B$2152:$N$4324,8,FALSE),"")</f>
        <v/>
      </c>
      <c r="J2961" s="83" t="str">
        <f>IF(H2961="RPPS",VLOOKUP(A2961,' Legislação Benef - GESCON'!$B$4:$I$2159,3,FALSE),"")</f>
        <v/>
      </c>
      <c r="K2961" s="83" t="str">
        <f>IF(H2961="RPPS",VLOOKUP(A2961,' Legislação Benef - GESCON'!$B$4:$I$2159,6,FALSE),"")</f>
        <v/>
      </c>
      <c r="L2961" s="83" t="str">
        <f>IF(H2961="RPPS",IFERROR(IF(VLOOKUP(A2961,'Suspensão de repasses - GESCON'!$D$3:$J$1048576,7,FALSE)="Validada","SIM","NÃO"),"NÃO"),"")</f>
        <v/>
      </c>
    </row>
    <row r="2962" spans="1:12" s="19" customFormat="1" ht="15" hidden="1" customHeight="1" x14ac:dyDescent="0.25">
      <c r="A2962" s="88" t="s">
        <v>8329</v>
      </c>
      <c r="B2962" s="40" t="s">
        <v>3601</v>
      </c>
      <c r="C2962" s="82" t="s">
        <v>10959</v>
      </c>
      <c r="D2962" s="82"/>
      <c r="E2962" s="82"/>
      <c r="F2962" s="82"/>
      <c r="G2962" s="82"/>
      <c r="H2962" s="40" t="s">
        <v>4</v>
      </c>
      <c r="I2962" s="83" t="str">
        <f>IFERROR(VLOOKUP(A2962,'Alíquotas - CADPREV'!$B$2152:$N$4324,8,FALSE),"")</f>
        <v/>
      </c>
      <c r="J2962" s="83" t="str">
        <f>IF(H2962="RPPS",VLOOKUP(A2962,' Legislação Benef - GESCON'!$B$4:$I$2159,3,FALSE),"")</f>
        <v/>
      </c>
      <c r="K2962" s="83" t="str">
        <f>IF(H2962="RPPS",VLOOKUP(A2962,' Legislação Benef - GESCON'!$B$4:$I$2159,6,FALSE),"")</f>
        <v/>
      </c>
      <c r="L2962" s="83" t="str">
        <f>IF(H2962="RPPS",IFERROR(IF(VLOOKUP(A2962,'Suspensão de repasses - GESCON'!$D$3:$J$1048576,7,FALSE)="Validada","SIM","NÃO"),"NÃO"),"")</f>
        <v/>
      </c>
    </row>
    <row r="2963" spans="1:12" s="19" customFormat="1" ht="15" customHeight="1" x14ac:dyDescent="0.25">
      <c r="A2963" s="88" t="s">
        <v>8330</v>
      </c>
      <c r="B2963" s="40" t="s">
        <v>215</v>
      </c>
      <c r="C2963" s="82" t="s">
        <v>10958</v>
      </c>
      <c r="D2963" s="82">
        <v>5</v>
      </c>
      <c r="E2963" s="82">
        <v>0</v>
      </c>
      <c r="F2963" s="82">
        <v>0</v>
      </c>
      <c r="G2963" s="82">
        <v>5</v>
      </c>
      <c r="H2963" s="40" t="s">
        <v>2</v>
      </c>
      <c r="I2963" s="83" t="str">
        <f>IFERROR(VLOOKUP(A2963,'Alíquotas - CADPREV'!$B$2152:$N$4324,8,FALSE),"")</f>
        <v>NÃO</v>
      </c>
      <c r="J2963" s="83" t="str">
        <f>IF(H2963="RPPS",VLOOKUP(A2963,' Legislação Benef - GESCON'!$B$4:$I$2159,3,FALSE),"")</f>
        <v>NÃO</v>
      </c>
      <c r="K2963" s="83" t="str">
        <f>IF(H2963="RPPS",VLOOKUP(A2963,' Legislação Benef - GESCON'!$B$4:$I$2159,6,FALSE),"")</f>
        <v>NÃO</v>
      </c>
      <c r="L2963" s="83" t="str">
        <f>IF(H2963="RPPS",IFERROR(IF(VLOOKUP(A2963,'Suspensão de repasses - GESCON'!$D$3:$J$1048576,7,FALSE)="Validada","SIM","NÃO"),"NÃO"),"")</f>
        <v>NÃO</v>
      </c>
    </row>
    <row r="2964" spans="1:12" s="19" customFormat="1" ht="15" hidden="1" customHeight="1" x14ac:dyDescent="0.25">
      <c r="A2964" s="88" t="s">
        <v>8331</v>
      </c>
      <c r="B2964" s="40" t="s">
        <v>634</v>
      </c>
      <c r="C2964" s="82" t="s">
        <v>10959</v>
      </c>
      <c r="D2964" s="82"/>
      <c r="E2964" s="82"/>
      <c r="F2964" s="82"/>
      <c r="G2964" s="82"/>
      <c r="H2964" s="40" t="s">
        <v>4</v>
      </c>
      <c r="I2964" s="83" t="str">
        <f>IFERROR(VLOOKUP(A2964,'Alíquotas - CADPREV'!$B$2152:$N$4324,8,FALSE),"")</f>
        <v/>
      </c>
      <c r="J2964" s="83" t="str">
        <f>IF(H2964="RPPS",VLOOKUP(A2964,' Legislação Benef - GESCON'!$B$4:$I$2159,3,FALSE),"")</f>
        <v/>
      </c>
      <c r="K2964" s="83" t="str">
        <f>IF(H2964="RPPS",VLOOKUP(A2964,' Legislação Benef - GESCON'!$B$4:$I$2159,6,FALSE),"")</f>
        <v/>
      </c>
      <c r="L2964" s="83" t="str">
        <f>IF(H2964="RPPS",IFERROR(IF(VLOOKUP(A2964,'Suspensão de repasses - GESCON'!$D$3:$J$1048576,7,FALSE)="Validada","SIM","NÃO"),"NÃO"),"")</f>
        <v/>
      </c>
    </row>
    <row r="2965" spans="1:12" s="19" customFormat="1" ht="15" hidden="1" customHeight="1" x14ac:dyDescent="0.25">
      <c r="A2965" s="88" t="s">
        <v>8332</v>
      </c>
      <c r="B2965" s="40" t="s">
        <v>2926</v>
      </c>
      <c r="C2965" s="82" t="s">
        <v>10959</v>
      </c>
      <c r="D2965" s="82"/>
      <c r="E2965" s="82"/>
      <c r="F2965" s="82"/>
      <c r="G2965" s="82"/>
      <c r="H2965" s="40" t="s">
        <v>4</v>
      </c>
      <c r="I2965" s="83" t="str">
        <f>IFERROR(VLOOKUP(A2965,'Alíquotas - CADPREV'!$B$2152:$N$4324,8,FALSE),"")</f>
        <v/>
      </c>
      <c r="J2965" s="83" t="str">
        <f>IF(H2965="RPPS",VLOOKUP(A2965,' Legislação Benef - GESCON'!$B$4:$I$2159,3,FALSE),"")</f>
        <v/>
      </c>
      <c r="K2965" s="83" t="str">
        <f>IF(H2965="RPPS",VLOOKUP(A2965,' Legislação Benef - GESCON'!$B$4:$I$2159,6,FALSE),"")</f>
        <v/>
      </c>
      <c r="L2965" s="83" t="str">
        <f>IF(H2965="RPPS",IFERROR(IF(VLOOKUP(A2965,'Suspensão de repasses - GESCON'!$D$3:$J$1048576,7,FALSE)="Validada","SIM","NÃO"),"NÃO"),"")</f>
        <v/>
      </c>
    </row>
    <row r="2966" spans="1:12" s="19" customFormat="1" ht="15" hidden="1" customHeight="1" x14ac:dyDescent="0.25">
      <c r="A2966" s="88" t="s">
        <v>8333</v>
      </c>
      <c r="B2966" s="40" t="s">
        <v>2926</v>
      </c>
      <c r="C2966" s="82" t="s">
        <v>10959</v>
      </c>
      <c r="D2966" s="82"/>
      <c r="E2966" s="82"/>
      <c r="F2966" s="82"/>
      <c r="G2966" s="82"/>
      <c r="H2966" s="40" t="s">
        <v>4</v>
      </c>
      <c r="I2966" s="83" t="str">
        <f>IFERROR(VLOOKUP(A2966,'Alíquotas - CADPREV'!$B$2152:$N$4324,8,FALSE),"")</f>
        <v/>
      </c>
      <c r="J2966" s="83" t="str">
        <f>IF(H2966="RPPS",VLOOKUP(A2966,' Legislação Benef - GESCON'!$B$4:$I$2159,3,FALSE),"")</f>
        <v/>
      </c>
      <c r="K2966" s="83" t="str">
        <f>IF(H2966="RPPS",VLOOKUP(A2966,' Legislação Benef - GESCON'!$B$4:$I$2159,6,FALSE),"")</f>
        <v/>
      </c>
      <c r="L2966" s="83" t="str">
        <f>IF(H2966="RPPS",IFERROR(IF(VLOOKUP(A2966,'Suspensão de repasses - GESCON'!$D$3:$J$1048576,7,FALSE)="Validada","SIM","NÃO"),"NÃO"),"")</f>
        <v/>
      </c>
    </row>
    <row r="2967" spans="1:12" s="19" customFormat="1" ht="15" hidden="1" customHeight="1" x14ac:dyDescent="0.25">
      <c r="A2967" s="88" t="s">
        <v>8334</v>
      </c>
      <c r="B2967" s="40" t="s">
        <v>3143</v>
      </c>
      <c r="C2967" s="82" t="s">
        <v>10959</v>
      </c>
      <c r="D2967" s="82"/>
      <c r="E2967" s="82"/>
      <c r="F2967" s="82"/>
      <c r="G2967" s="82"/>
      <c r="H2967" s="40" t="s">
        <v>4</v>
      </c>
      <c r="I2967" s="83" t="str">
        <f>IFERROR(VLOOKUP(A2967,'Alíquotas - CADPREV'!$B$2152:$N$4324,8,FALSE),"")</f>
        <v/>
      </c>
      <c r="J2967" s="83" t="str">
        <f>IF(H2967="RPPS",VLOOKUP(A2967,' Legislação Benef - GESCON'!$B$4:$I$2159,3,FALSE),"")</f>
        <v/>
      </c>
      <c r="K2967" s="83" t="str">
        <f>IF(H2967="RPPS",VLOOKUP(A2967,' Legislação Benef - GESCON'!$B$4:$I$2159,6,FALSE),"")</f>
        <v/>
      </c>
      <c r="L2967" s="83" t="str">
        <f>IF(H2967="RPPS",IFERROR(IF(VLOOKUP(A2967,'Suspensão de repasses - GESCON'!$D$3:$J$1048576,7,FALSE)="Validada","SIM","NÃO"),"NÃO"),"")</f>
        <v/>
      </c>
    </row>
    <row r="2968" spans="1:12" s="19" customFormat="1" ht="15" customHeight="1" x14ac:dyDescent="0.25">
      <c r="A2968" s="88" t="s">
        <v>8335</v>
      </c>
      <c r="B2968" s="40" t="s">
        <v>29</v>
      </c>
      <c r="C2968" s="82" t="s">
        <v>10958</v>
      </c>
      <c r="D2968" s="82">
        <v>1485</v>
      </c>
      <c r="E2968" s="82">
        <v>0</v>
      </c>
      <c r="F2968" s="82">
        <v>0</v>
      </c>
      <c r="G2968" s="82">
        <v>1485</v>
      </c>
      <c r="H2968" s="40" t="s">
        <v>2</v>
      </c>
      <c r="I2968" s="83" t="str">
        <f>IFERROR(VLOOKUP(A2968,'Alíquotas - CADPREV'!$B$2152:$N$4324,8,FALSE),"")</f>
        <v>NÃO</v>
      </c>
      <c r="J2968" s="83" t="str">
        <f>IF(H2968="RPPS",VLOOKUP(A2968,' Legislação Benef - GESCON'!$B$4:$I$2159,3,FALSE),"")</f>
        <v>NÃO</v>
      </c>
      <c r="K2968" s="83" t="str">
        <f>IF(H2968="RPPS",VLOOKUP(A2968,' Legislação Benef - GESCON'!$B$4:$I$2159,6,FALSE),"")</f>
        <v>SIM</v>
      </c>
      <c r="L2968" s="83" t="str">
        <f>IF(H2968="RPPS",IFERROR(IF(VLOOKUP(A2968,'Suspensão de repasses - GESCON'!$D$3:$J$1048576,7,FALSE)="Validada","SIM","NÃO"),"NÃO"),"")</f>
        <v>SIM</v>
      </c>
    </row>
    <row r="2969" spans="1:12" s="19" customFormat="1" ht="15" hidden="1" customHeight="1" x14ac:dyDescent="0.25">
      <c r="A2969" s="88" t="s">
        <v>8336</v>
      </c>
      <c r="B2969" s="40" t="s">
        <v>821</v>
      </c>
      <c r="C2969" s="82" t="s">
        <v>10959</v>
      </c>
      <c r="D2969" s="82"/>
      <c r="E2969" s="82"/>
      <c r="F2969" s="82"/>
      <c r="G2969" s="82"/>
      <c r="H2969" s="40" t="s">
        <v>4</v>
      </c>
      <c r="I2969" s="83" t="str">
        <f>IFERROR(VLOOKUP(A2969,'Alíquotas - CADPREV'!$B$2152:$N$4324,8,FALSE),"")</f>
        <v/>
      </c>
      <c r="J2969" s="83" t="str">
        <f>IF(H2969="RPPS",VLOOKUP(A2969,' Legislação Benef - GESCON'!$B$4:$I$2159,3,FALSE),"")</f>
        <v/>
      </c>
      <c r="K2969" s="83" t="str">
        <f>IF(H2969="RPPS",VLOOKUP(A2969,' Legislação Benef - GESCON'!$B$4:$I$2159,6,FALSE),"")</f>
        <v/>
      </c>
      <c r="L2969" s="83" t="str">
        <f>IF(H2969="RPPS",IFERROR(IF(VLOOKUP(A2969,'Suspensão de repasses - GESCON'!$D$3:$J$1048576,7,FALSE)="Validada","SIM","NÃO"),"NÃO"),"")</f>
        <v/>
      </c>
    </row>
    <row r="2970" spans="1:12" s="19" customFormat="1" ht="15" hidden="1" customHeight="1" x14ac:dyDescent="0.25">
      <c r="A2970" s="88" t="s">
        <v>8337</v>
      </c>
      <c r="B2970" s="40" t="s">
        <v>0</v>
      </c>
      <c r="C2970" s="82" t="s">
        <v>10959</v>
      </c>
      <c r="D2970" s="82"/>
      <c r="E2970" s="82"/>
      <c r="F2970" s="82"/>
      <c r="G2970" s="82"/>
      <c r="H2970" s="40" t="s">
        <v>4</v>
      </c>
      <c r="I2970" s="83" t="str">
        <f>IFERROR(VLOOKUP(A2970,'Alíquotas - CADPREV'!$B$2152:$N$4324,8,FALSE),"")</f>
        <v/>
      </c>
      <c r="J2970" s="83" t="str">
        <f>IF(H2970="RPPS",VLOOKUP(A2970,' Legislação Benef - GESCON'!$B$4:$I$2159,3,FALSE),"")</f>
        <v/>
      </c>
      <c r="K2970" s="83" t="str">
        <f>IF(H2970="RPPS",VLOOKUP(A2970,' Legislação Benef - GESCON'!$B$4:$I$2159,6,FALSE),"")</f>
        <v/>
      </c>
      <c r="L2970" s="83" t="str">
        <f>IF(H2970="RPPS",IFERROR(IF(VLOOKUP(A2970,'Suspensão de repasses - GESCON'!$D$3:$J$1048576,7,FALSE)="Validada","SIM","NÃO"),"NÃO"),"")</f>
        <v/>
      </c>
    </row>
    <row r="2971" spans="1:12" s="19" customFormat="1" ht="15" hidden="1" customHeight="1" x14ac:dyDescent="0.25">
      <c r="A2971" s="88" t="s">
        <v>8338</v>
      </c>
      <c r="B2971" s="40" t="s">
        <v>4289</v>
      </c>
      <c r="C2971" s="82" t="s">
        <v>10959</v>
      </c>
      <c r="D2971" s="82"/>
      <c r="E2971" s="82"/>
      <c r="F2971" s="82"/>
      <c r="G2971" s="82"/>
      <c r="H2971" s="40" t="s">
        <v>4</v>
      </c>
      <c r="I2971" s="83" t="str">
        <f>IFERROR(VLOOKUP(A2971,'Alíquotas - CADPREV'!$B$2152:$N$4324,8,FALSE),"")</f>
        <v/>
      </c>
      <c r="J2971" s="83" t="str">
        <f>IF(H2971="RPPS",VLOOKUP(A2971,' Legislação Benef - GESCON'!$B$4:$I$2159,3,FALSE),"")</f>
        <v/>
      </c>
      <c r="K2971" s="83" t="str">
        <f>IF(H2971="RPPS",VLOOKUP(A2971,' Legislação Benef - GESCON'!$B$4:$I$2159,6,FALSE),"")</f>
        <v/>
      </c>
      <c r="L2971" s="83" t="str">
        <f>IF(H2971="RPPS",IFERROR(IF(VLOOKUP(A2971,'Suspensão de repasses - GESCON'!$D$3:$J$1048576,7,FALSE)="Validada","SIM","NÃO"),"NÃO"),"")</f>
        <v/>
      </c>
    </row>
    <row r="2972" spans="1:12" s="19" customFormat="1" ht="15" customHeight="1" x14ac:dyDescent="0.25">
      <c r="A2972" s="88" t="s">
        <v>8339</v>
      </c>
      <c r="B2972" s="40" t="s">
        <v>2554</v>
      </c>
      <c r="C2972" s="82" t="s">
        <v>10958</v>
      </c>
      <c r="D2972" s="82">
        <v>661</v>
      </c>
      <c r="E2972" s="82">
        <v>0</v>
      </c>
      <c r="F2972" s="82">
        <v>11</v>
      </c>
      <c r="G2972" s="82">
        <v>672</v>
      </c>
      <c r="H2972" s="40" t="s">
        <v>2</v>
      </c>
      <c r="I2972" s="83" t="str">
        <f>IFERROR(VLOOKUP(A2972,'Alíquotas - CADPREV'!$B$2152:$N$4324,8,FALSE),"")</f>
        <v>NÃO</v>
      </c>
      <c r="J2972" s="83" t="str">
        <f>IF(H2972="RPPS",VLOOKUP(A2972,' Legislação Benef - GESCON'!$B$4:$I$2159,3,FALSE),"")</f>
        <v>NÃO</v>
      </c>
      <c r="K2972" s="83" t="str">
        <f>IF(H2972="RPPS",VLOOKUP(A2972,' Legislação Benef - GESCON'!$B$4:$I$2159,6,FALSE),"")</f>
        <v>NÃO</v>
      </c>
      <c r="L2972" s="83" t="str">
        <f>IF(H2972="RPPS",IFERROR(IF(VLOOKUP(A2972,'Suspensão de repasses - GESCON'!$D$3:$J$1048576,7,FALSE)="Validada","SIM","NÃO"),"NÃO"),"")</f>
        <v>NÃO</v>
      </c>
    </row>
    <row r="2973" spans="1:12" s="19" customFormat="1" ht="15" hidden="1" customHeight="1" x14ac:dyDescent="0.25">
      <c r="A2973" s="88" t="s">
        <v>8340</v>
      </c>
      <c r="B2973" s="40" t="s">
        <v>1356</v>
      </c>
      <c r="C2973" s="82" t="s">
        <v>10959</v>
      </c>
      <c r="D2973" s="82"/>
      <c r="E2973" s="82"/>
      <c r="F2973" s="82"/>
      <c r="G2973" s="82"/>
      <c r="H2973" s="40" t="s">
        <v>4</v>
      </c>
      <c r="I2973" s="83" t="str">
        <f>IFERROR(VLOOKUP(A2973,'Alíquotas - CADPREV'!$B$2152:$N$4324,8,FALSE),"")</f>
        <v/>
      </c>
      <c r="J2973" s="83" t="str">
        <f>IF(H2973="RPPS",VLOOKUP(A2973,' Legislação Benef - GESCON'!$B$4:$I$2159,3,FALSE),"")</f>
        <v/>
      </c>
      <c r="K2973" s="83" t="str">
        <f>IF(H2973="RPPS",VLOOKUP(A2973,' Legislação Benef - GESCON'!$B$4:$I$2159,6,FALSE),"")</f>
        <v/>
      </c>
      <c r="L2973" s="83" t="str">
        <f>IF(H2973="RPPS",IFERROR(IF(VLOOKUP(A2973,'Suspensão de repasses - GESCON'!$D$3:$J$1048576,7,FALSE)="Validada","SIM","NÃO"),"NÃO"),"")</f>
        <v/>
      </c>
    </row>
    <row r="2974" spans="1:12" s="19" customFormat="1" ht="15" customHeight="1" x14ac:dyDescent="0.25">
      <c r="A2974" s="88" t="s">
        <v>8341</v>
      </c>
      <c r="B2974" s="40" t="s">
        <v>3143</v>
      </c>
      <c r="C2974" s="82" t="s">
        <v>10958</v>
      </c>
      <c r="D2974" s="82">
        <v>215</v>
      </c>
      <c r="E2974" s="82">
        <v>112</v>
      </c>
      <c r="F2974" s="82">
        <v>24</v>
      </c>
      <c r="G2974" s="82">
        <v>351</v>
      </c>
      <c r="H2974" s="40" t="s">
        <v>2</v>
      </c>
      <c r="I2974" s="83" t="str">
        <f>IFERROR(VLOOKUP(A2974,'Alíquotas - CADPREV'!$B$2152:$N$4324,8,FALSE),"")</f>
        <v>NÃO</v>
      </c>
      <c r="J2974" s="83" t="str">
        <f>IF(H2974="RPPS",VLOOKUP(A2974,' Legislação Benef - GESCON'!$B$4:$I$2159,3,FALSE),"")</f>
        <v>NÃO</v>
      </c>
      <c r="K2974" s="83" t="str">
        <f>IF(H2974="RPPS",VLOOKUP(A2974,' Legislação Benef - GESCON'!$B$4:$I$2159,6,FALSE),"")</f>
        <v>NÃO</v>
      </c>
      <c r="L2974" s="83" t="str">
        <f>IF(H2974="RPPS",IFERROR(IF(VLOOKUP(A2974,'Suspensão de repasses - GESCON'!$D$3:$J$1048576,7,FALSE)="Validada","SIM","NÃO"),"NÃO"),"")</f>
        <v>NÃO</v>
      </c>
    </row>
    <row r="2975" spans="1:12" s="19" customFormat="1" ht="15" customHeight="1" x14ac:dyDescent="0.25">
      <c r="A2975" s="88" t="s">
        <v>8342</v>
      </c>
      <c r="B2975" s="40" t="s">
        <v>3143</v>
      </c>
      <c r="C2975" s="82" t="s">
        <v>10958</v>
      </c>
      <c r="D2975" s="82">
        <v>1045</v>
      </c>
      <c r="E2975" s="82">
        <v>343</v>
      </c>
      <c r="F2975" s="82">
        <v>71</v>
      </c>
      <c r="G2975" s="82">
        <v>1459</v>
      </c>
      <c r="H2975" s="40" t="s">
        <v>2</v>
      </c>
      <c r="I2975" s="83" t="str">
        <f>IFERROR(VLOOKUP(A2975,'Alíquotas - CADPREV'!$B$2152:$N$4324,8,FALSE),"")</f>
        <v>NÃO</v>
      </c>
      <c r="J2975" s="83" t="str">
        <f>IF(H2975="RPPS",VLOOKUP(A2975,' Legislação Benef - GESCON'!$B$4:$I$2159,3,FALSE),"")</f>
        <v>NÃO</v>
      </c>
      <c r="K2975" s="83" t="str">
        <f>IF(H2975="RPPS",VLOOKUP(A2975,' Legislação Benef - GESCON'!$B$4:$I$2159,6,FALSE),"")</f>
        <v>NÃO</v>
      </c>
      <c r="L2975" s="83" t="str">
        <f>IF(H2975="RPPS",IFERROR(IF(VLOOKUP(A2975,'Suspensão de repasses - GESCON'!$D$3:$J$1048576,7,FALSE)="Validada","SIM","NÃO"),"NÃO"),"")</f>
        <v>NÃO</v>
      </c>
    </row>
    <row r="2976" spans="1:12" s="19" customFormat="1" ht="15" customHeight="1" x14ac:dyDescent="0.25">
      <c r="A2976" s="88" t="s">
        <v>8343</v>
      </c>
      <c r="B2976" s="40" t="s">
        <v>1356</v>
      </c>
      <c r="C2976" s="82" t="s">
        <v>10958</v>
      </c>
      <c r="D2976" s="82">
        <v>2047</v>
      </c>
      <c r="E2976" s="82">
        <v>213</v>
      </c>
      <c r="F2976" s="82">
        <v>31</v>
      </c>
      <c r="G2976" s="82">
        <v>2291</v>
      </c>
      <c r="H2976" s="40" t="s">
        <v>2</v>
      </c>
      <c r="I2976" s="83" t="str">
        <f>IFERROR(VLOOKUP(A2976,'Alíquotas - CADPREV'!$B$2152:$N$4324,8,FALSE),"")</f>
        <v>NÃO</v>
      </c>
      <c r="J2976" s="83" t="str">
        <f>IF(H2976="RPPS",VLOOKUP(A2976,' Legislação Benef - GESCON'!$B$4:$I$2159,3,FALSE),"")</f>
        <v>NÃO</v>
      </c>
      <c r="K2976" s="83" t="str">
        <f>IF(H2976="RPPS",VLOOKUP(A2976,' Legislação Benef - GESCON'!$B$4:$I$2159,6,FALSE),"")</f>
        <v>NÃO</v>
      </c>
      <c r="L2976" s="83" t="str">
        <f>IF(H2976="RPPS",IFERROR(IF(VLOOKUP(A2976,'Suspensão de repasses - GESCON'!$D$3:$J$1048576,7,FALSE)="Validada","SIM","NÃO"),"NÃO"),"")</f>
        <v>NÃO</v>
      </c>
    </row>
    <row r="2977" spans="1:12" s="19" customFormat="1" ht="15" customHeight="1" x14ac:dyDescent="0.25">
      <c r="A2977" s="88" t="s">
        <v>8344</v>
      </c>
      <c r="B2977" s="40" t="s">
        <v>3812</v>
      </c>
      <c r="C2977" s="82" t="s">
        <v>10958</v>
      </c>
      <c r="D2977" s="82">
        <v>152</v>
      </c>
      <c r="E2977" s="82">
        <v>0</v>
      </c>
      <c r="F2977" s="82">
        <v>0</v>
      </c>
      <c r="G2977" s="82">
        <v>152</v>
      </c>
      <c r="H2977" s="40" t="s">
        <v>2</v>
      </c>
      <c r="I2977" s="83" t="str">
        <f>IFERROR(VLOOKUP(A2977,'Alíquotas - CADPREV'!$B$2152:$N$4324,8,FALSE),"")</f>
        <v>NÃO</v>
      </c>
      <c r="J2977" s="83" t="str">
        <f>IF(H2977="RPPS",VLOOKUP(A2977,' Legislação Benef - GESCON'!$B$4:$I$2159,3,FALSE),"")</f>
        <v>NÃO</v>
      </c>
      <c r="K2977" s="83" t="str">
        <f>IF(H2977="RPPS",VLOOKUP(A2977,' Legislação Benef - GESCON'!$B$4:$I$2159,6,FALSE),"")</f>
        <v>NÃO</v>
      </c>
      <c r="L2977" s="83" t="str">
        <f>IF(H2977="RPPS",IFERROR(IF(VLOOKUP(A2977,'Suspensão de repasses - GESCON'!$D$3:$J$1048576,7,FALSE)="Validada","SIM","NÃO"),"NÃO"),"")</f>
        <v>NÃO</v>
      </c>
    </row>
    <row r="2978" spans="1:12" s="19" customFormat="1" ht="15" hidden="1" customHeight="1" x14ac:dyDescent="0.25">
      <c r="A2978" s="88" t="s">
        <v>8345</v>
      </c>
      <c r="B2978" s="40" t="s">
        <v>3812</v>
      </c>
      <c r="C2978" s="82" t="s">
        <v>10959</v>
      </c>
      <c r="D2978" s="82"/>
      <c r="E2978" s="82"/>
      <c r="F2978" s="82"/>
      <c r="G2978" s="82"/>
      <c r="H2978" s="40" t="s">
        <v>4</v>
      </c>
      <c r="I2978" s="83" t="str">
        <f>IFERROR(VLOOKUP(A2978,'Alíquotas - CADPREV'!$B$2152:$N$4324,8,FALSE),"")</f>
        <v/>
      </c>
      <c r="J2978" s="83" t="str">
        <f>IF(H2978="RPPS",VLOOKUP(A2978,' Legislação Benef - GESCON'!$B$4:$I$2159,3,FALSE),"")</f>
        <v/>
      </c>
      <c r="K2978" s="83" t="str">
        <f>IF(H2978="RPPS",VLOOKUP(A2978,' Legislação Benef - GESCON'!$B$4:$I$2159,6,FALSE),"")</f>
        <v/>
      </c>
      <c r="L2978" s="83" t="str">
        <f>IF(H2978="RPPS",IFERROR(IF(VLOOKUP(A2978,'Suspensão de repasses - GESCON'!$D$3:$J$1048576,7,FALSE)="Validada","SIM","NÃO"),"NÃO"),"")</f>
        <v/>
      </c>
    </row>
    <row r="2979" spans="1:12" s="19" customFormat="1" ht="15" customHeight="1" x14ac:dyDescent="0.25">
      <c r="A2979" s="88" t="s">
        <v>8346</v>
      </c>
      <c r="B2979" s="40" t="s">
        <v>5227</v>
      </c>
      <c r="C2979" s="82" t="s">
        <v>10958</v>
      </c>
      <c r="D2979" s="82">
        <v>243</v>
      </c>
      <c r="E2979" s="82">
        <v>0</v>
      </c>
      <c r="F2979" s="82">
        <v>0</v>
      </c>
      <c r="G2979" s="82">
        <v>243</v>
      </c>
      <c r="H2979" s="40" t="s">
        <v>2</v>
      </c>
      <c r="I2979" s="83" t="str">
        <f>IFERROR(VLOOKUP(A2979,'Alíquotas - CADPREV'!$B$2152:$N$4324,8,FALSE),"")</f>
        <v>NÃO</v>
      </c>
      <c r="J2979" s="83" t="str">
        <f>IF(H2979="RPPS",VLOOKUP(A2979,' Legislação Benef - GESCON'!$B$4:$I$2159,3,FALSE),"")</f>
        <v>NÃO</v>
      </c>
      <c r="K2979" s="83" t="str">
        <f>IF(H2979="RPPS",VLOOKUP(A2979,' Legislação Benef - GESCON'!$B$4:$I$2159,6,FALSE),"")</f>
        <v>NÃO</v>
      </c>
      <c r="L2979" s="83" t="str">
        <f>IF(H2979="RPPS",IFERROR(IF(VLOOKUP(A2979,'Suspensão de repasses - GESCON'!$D$3:$J$1048576,7,FALSE)="Validada","SIM","NÃO"),"NÃO"),"")</f>
        <v>NÃO</v>
      </c>
    </row>
    <row r="2980" spans="1:12" s="19" customFormat="1" ht="15" hidden="1" customHeight="1" x14ac:dyDescent="0.25">
      <c r="A2980" s="88" t="s">
        <v>8347</v>
      </c>
      <c r="B2980" s="40" t="s">
        <v>4626</v>
      </c>
      <c r="C2980" s="82" t="s">
        <v>10959</v>
      </c>
      <c r="D2980" s="82"/>
      <c r="E2980" s="82"/>
      <c r="F2980" s="82"/>
      <c r="G2980" s="82"/>
      <c r="H2980" s="40" t="s">
        <v>4</v>
      </c>
      <c r="I2980" s="83" t="str">
        <f>IFERROR(VLOOKUP(A2980,'Alíquotas - CADPREV'!$B$2152:$N$4324,8,FALSE),"")</f>
        <v/>
      </c>
      <c r="J2980" s="83" t="str">
        <f>IF(H2980="RPPS",VLOOKUP(A2980,' Legislação Benef - GESCON'!$B$4:$I$2159,3,FALSE),"")</f>
        <v/>
      </c>
      <c r="K2980" s="83" t="str">
        <f>IF(H2980="RPPS",VLOOKUP(A2980,' Legislação Benef - GESCON'!$B$4:$I$2159,6,FALSE),"")</f>
        <v/>
      </c>
      <c r="L2980" s="83" t="str">
        <f>IF(H2980="RPPS",IFERROR(IF(VLOOKUP(A2980,'Suspensão de repasses - GESCON'!$D$3:$J$1048576,7,FALSE)="Validada","SIM","NÃO"),"NÃO"),"")</f>
        <v/>
      </c>
    </row>
    <row r="2981" spans="1:12" s="19" customFormat="1" ht="15" customHeight="1" x14ac:dyDescent="0.25">
      <c r="A2981" s="88" t="s">
        <v>8348</v>
      </c>
      <c r="B2981" s="40" t="s">
        <v>29</v>
      </c>
      <c r="C2981" s="82" t="s">
        <v>10958</v>
      </c>
      <c r="D2981" s="82">
        <v>540</v>
      </c>
      <c r="E2981" s="82">
        <v>0</v>
      </c>
      <c r="F2981" s="82">
        <v>0</v>
      </c>
      <c r="G2981" s="82">
        <v>540</v>
      </c>
      <c r="H2981" s="40" t="s">
        <v>2</v>
      </c>
      <c r="I2981" s="83" t="str">
        <f>IFERROR(VLOOKUP(A2981,'Alíquotas - CADPREV'!$B$2152:$N$4324,8,FALSE),"")</f>
        <v>NÃO</v>
      </c>
      <c r="J2981" s="83" t="str">
        <f>IF(H2981="RPPS",VLOOKUP(A2981,' Legislação Benef - GESCON'!$B$4:$I$2159,3,FALSE),"")</f>
        <v>NÃO</v>
      </c>
      <c r="K2981" s="83" t="str">
        <f>IF(H2981="RPPS",VLOOKUP(A2981,' Legislação Benef - GESCON'!$B$4:$I$2159,6,FALSE),"")</f>
        <v>NÃO</v>
      </c>
      <c r="L2981" s="83" t="str">
        <f>IF(H2981="RPPS",IFERROR(IF(VLOOKUP(A2981,'Suspensão de repasses - GESCON'!$D$3:$J$1048576,7,FALSE)="Validada","SIM","NÃO"),"NÃO"),"")</f>
        <v>NÃO</v>
      </c>
    </row>
    <row r="2982" spans="1:12" s="19" customFormat="1" ht="15" customHeight="1" x14ac:dyDescent="0.25">
      <c r="A2982" s="88" t="s">
        <v>8349</v>
      </c>
      <c r="B2982" s="40" t="s">
        <v>3513</v>
      </c>
      <c r="C2982" s="82" t="s">
        <v>10958</v>
      </c>
      <c r="D2982" s="82">
        <v>2449</v>
      </c>
      <c r="E2982" s="82">
        <v>643</v>
      </c>
      <c r="F2982" s="82">
        <v>110</v>
      </c>
      <c r="G2982" s="82">
        <v>3202</v>
      </c>
      <c r="H2982" s="40" t="s">
        <v>2</v>
      </c>
      <c r="I2982" s="83" t="str">
        <f>IFERROR(VLOOKUP(A2982,'Alíquotas - CADPREV'!$B$2152:$N$4324,8,FALSE),"")</f>
        <v>NÃO</v>
      </c>
      <c r="J2982" s="83" t="str">
        <f>IF(H2982="RPPS",VLOOKUP(A2982,' Legislação Benef - GESCON'!$B$4:$I$2159,3,FALSE),"")</f>
        <v>NÃO</v>
      </c>
      <c r="K2982" s="83" t="str">
        <f>IF(H2982="RPPS",VLOOKUP(A2982,' Legislação Benef - GESCON'!$B$4:$I$2159,6,FALSE),"")</f>
        <v>NÃO</v>
      </c>
      <c r="L2982" s="83" t="str">
        <f>IF(H2982="RPPS",IFERROR(IF(VLOOKUP(A2982,'Suspensão de repasses - GESCON'!$D$3:$J$1048576,7,FALSE)="Validada","SIM","NÃO"),"NÃO"),"")</f>
        <v>NÃO</v>
      </c>
    </row>
    <row r="2983" spans="1:12" s="19" customFormat="1" ht="15" hidden="1" customHeight="1" x14ac:dyDescent="0.25">
      <c r="A2983" s="88" t="s">
        <v>8350</v>
      </c>
      <c r="B2983" s="40" t="s">
        <v>1356</v>
      </c>
      <c r="C2983" s="82" t="s">
        <v>10959</v>
      </c>
      <c r="D2983" s="82"/>
      <c r="E2983" s="82"/>
      <c r="F2983" s="82"/>
      <c r="G2983" s="82"/>
      <c r="H2983" s="40" t="s">
        <v>4</v>
      </c>
      <c r="I2983" s="83" t="str">
        <f>IFERROR(VLOOKUP(A2983,'Alíquotas - CADPREV'!$B$2152:$N$4324,8,FALSE),"")</f>
        <v/>
      </c>
      <c r="J2983" s="83" t="str">
        <f>IF(H2983="RPPS",VLOOKUP(A2983,' Legislação Benef - GESCON'!$B$4:$I$2159,3,FALSE),"")</f>
        <v/>
      </c>
      <c r="K2983" s="83" t="str">
        <f>IF(H2983="RPPS",VLOOKUP(A2983,' Legislação Benef - GESCON'!$B$4:$I$2159,6,FALSE),"")</f>
        <v/>
      </c>
      <c r="L2983" s="83" t="str">
        <f>IF(H2983="RPPS",IFERROR(IF(VLOOKUP(A2983,'Suspensão de repasses - GESCON'!$D$3:$J$1048576,7,FALSE)="Validada","SIM","NÃO"),"NÃO"),"")</f>
        <v/>
      </c>
    </row>
    <row r="2984" spans="1:12" s="19" customFormat="1" ht="15" hidden="1" customHeight="1" x14ac:dyDescent="0.25">
      <c r="A2984" s="88" t="s">
        <v>8351</v>
      </c>
      <c r="B2984" s="40" t="s">
        <v>821</v>
      </c>
      <c r="C2984" s="82" t="s">
        <v>10959</v>
      </c>
      <c r="D2984" s="82"/>
      <c r="E2984" s="82"/>
      <c r="F2984" s="82"/>
      <c r="G2984" s="82"/>
      <c r="H2984" s="40" t="s">
        <v>4</v>
      </c>
      <c r="I2984" s="83" t="str">
        <f>IFERROR(VLOOKUP(A2984,'Alíquotas - CADPREV'!$B$2152:$N$4324,8,FALSE),"")</f>
        <v/>
      </c>
      <c r="J2984" s="83" t="str">
        <f>IF(H2984="RPPS",VLOOKUP(A2984,' Legislação Benef - GESCON'!$B$4:$I$2159,3,FALSE),"")</f>
        <v/>
      </c>
      <c r="K2984" s="83" t="str">
        <f>IF(H2984="RPPS",VLOOKUP(A2984,' Legislação Benef - GESCON'!$B$4:$I$2159,6,FALSE),"")</f>
        <v/>
      </c>
      <c r="L2984" s="83" t="str">
        <f>IF(H2984="RPPS",IFERROR(IF(VLOOKUP(A2984,'Suspensão de repasses - GESCON'!$D$3:$J$1048576,7,FALSE)="Validada","SIM","NÃO"),"NÃO"),"")</f>
        <v/>
      </c>
    </row>
    <row r="2985" spans="1:12" s="19" customFormat="1" ht="15" hidden="1" customHeight="1" x14ac:dyDescent="0.25">
      <c r="A2985" s="88" t="s">
        <v>8352</v>
      </c>
      <c r="B2985" s="40" t="s">
        <v>3143</v>
      </c>
      <c r="C2985" s="82" t="s">
        <v>10959</v>
      </c>
      <c r="D2985" s="82"/>
      <c r="E2985" s="82"/>
      <c r="F2985" s="82"/>
      <c r="G2985" s="82"/>
      <c r="H2985" s="40" t="s">
        <v>4</v>
      </c>
      <c r="I2985" s="83" t="str">
        <f>IFERROR(VLOOKUP(A2985,'Alíquotas - CADPREV'!$B$2152:$N$4324,8,FALSE),"")</f>
        <v/>
      </c>
      <c r="J2985" s="83" t="str">
        <f>IF(H2985="RPPS",VLOOKUP(A2985,' Legislação Benef - GESCON'!$B$4:$I$2159,3,FALSE),"")</f>
        <v/>
      </c>
      <c r="K2985" s="83" t="str">
        <f>IF(H2985="RPPS",VLOOKUP(A2985,' Legislação Benef - GESCON'!$B$4:$I$2159,6,FALSE),"")</f>
        <v/>
      </c>
      <c r="L2985" s="83" t="str">
        <f>IF(H2985="RPPS",IFERROR(IF(VLOOKUP(A2985,'Suspensão de repasses - GESCON'!$D$3:$J$1048576,7,FALSE)="Validada","SIM","NÃO"),"NÃO"),"")</f>
        <v/>
      </c>
    </row>
    <row r="2986" spans="1:12" s="19" customFormat="1" ht="15" customHeight="1" x14ac:dyDescent="0.25">
      <c r="A2986" s="88" t="s">
        <v>8353</v>
      </c>
      <c r="B2986" s="40" t="s">
        <v>3143</v>
      </c>
      <c r="C2986" s="82" t="s">
        <v>10958</v>
      </c>
      <c r="D2986" s="82">
        <v>303</v>
      </c>
      <c r="E2986" s="82">
        <v>92</v>
      </c>
      <c r="F2986" s="82">
        <v>28</v>
      </c>
      <c r="G2986" s="82">
        <v>423</v>
      </c>
      <c r="H2986" s="40" t="s">
        <v>2</v>
      </c>
      <c r="I2986" s="83" t="str">
        <f>IFERROR(VLOOKUP(A2986,'Alíquotas - CADPREV'!$B$2152:$N$4324,8,FALSE),"")</f>
        <v>NÃO</v>
      </c>
      <c r="J2986" s="83" t="str">
        <f>IF(H2986="RPPS",VLOOKUP(A2986,' Legislação Benef - GESCON'!$B$4:$I$2159,3,FALSE),"")</f>
        <v>NÃO</v>
      </c>
      <c r="K2986" s="83" t="str">
        <f>IF(H2986="RPPS",VLOOKUP(A2986,' Legislação Benef - GESCON'!$B$4:$I$2159,6,FALSE),"")</f>
        <v>NÃO</v>
      </c>
      <c r="L2986" s="83" t="str">
        <f>IF(H2986="RPPS",IFERROR(IF(VLOOKUP(A2986,'Suspensão de repasses - GESCON'!$D$3:$J$1048576,7,FALSE)="Validada","SIM","NÃO"),"NÃO"),"")</f>
        <v>NÃO</v>
      </c>
    </row>
    <row r="2987" spans="1:12" s="19" customFormat="1" ht="15" customHeight="1" x14ac:dyDescent="0.25">
      <c r="A2987" s="88" t="s">
        <v>8354</v>
      </c>
      <c r="B2987" s="40" t="s">
        <v>4626</v>
      </c>
      <c r="C2987" s="82" t="s">
        <v>10958</v>
      </c>
      <c r="D2987" s="82">
        <v>5306</v>
      </c>
      <c r="E2987" s="82">
        <v>1523</v>
      </c>
      <c r="F2987" s="82">
        <v>153</v>
      </c>
      <c r="G2987" s="82">
        <v>6982</v>
      </c>
      <c r="H2987" s="40" t="s">
        <v>2</v>
      </c>
      <c r="I2987" s="83" t="str">
        <f>IFERROR(VLOOKUP(A2987,'Alíquotas - CADPREV'!$B$2152:$N$4324,8,FALSE),"")</f>
        <v>NÃO</v>
      </c>
      <c r="J2987" s="83" t="str">
        <f>IF(H2987="RPPS",VLOOKUP(A2987,' Legislação Benef - GESCON'!$B$4:$I$2159,3,FALSE),"")</f>
        <v>NÃO</v>
      </c>
      <c r="K2987" s="83" t="str">
        <f>IF(H2987="RPPS",VLOOKUP(A2987,' Legislação Benef - GESCON'!$B$4:$I$2159,6,FALSE),"")</f>
        <v>SIM</v>
      </c>
      <c r="L2987" s="83" t="str">
        <f>IF(H2987="RPPS",IFERROR(IF(VLOOKUP(A2987,'Suspensão de repasses - GESCON'!$D$3:$J$1048576,7,FALSE)="Validada","SIM","NÃO"),"NÃO"),"")</f>
        <v>NÃO</v>
      </c>
    </row>
    <row r="2988" spans="1:12" s="19" customFormat="1" ht="15" customHeight="1" x14ac:dyDescent="0.25">
      <c r="A2988" s="88" t="s">
        <v>8355</v>
      </c>
      <c r="B2988" s="40" t="s">
        <v>3143</v>
      </c>
      <c r="C2988" s="82" t="s">
        <v>10958</v>
      </c>
      <c r="D2988" s="82">
        <v>312</v>
      </c>
      <c r="E2988" s="82">
        <v>142</v>
      </c>
      <c r="F2988" s="82">
        <v>37</v>
      </c>
      <c r="G2988" s="82">
        <v>491</v>
      </c>
      <c r="H2988" s="40" t="s">
        <v>2</v>
      </c>
      <c r="I2988" s="83" t="str">
        <f>IFERROR(VLOOKUP(A2988,'Alíquotas - CADPREV'!$B$2152:$N$4324,8,FALSE),"")</f>
        <v>NÃO</v>
      </c>
      <c r="J2988" s="83" t="str">
        <f>IF(H2988="RPPS",VLOOKUP(A2988,' Legislação Benef - GESCON'!$B$4:$I$2159,3,FALSE),"")</f>
        <v>NÃO</v>
      </c>
      <c r="K2988" s="83" t="str">
        <f>IF(H2988="RPPS",VLOOKUP(A2988,' Legislação Benef - GESCON'!$B$4:$I$2159,6,FALSE),"")</f>
        <v>NÃO</v>
      </c>
      <c r="L2988" s="83" t="str">
        <f>IF(H2988="RPPS",IFERROR(IF(VLOOKUP(A2988,'Suspensão de repasses - GESCON'!$D$3:$J$1048576,7,FALSE)="Validada","SIM","NÃO"),"NÃO"),"")</f>
        <v>NÃO</v>
      </c>
    </row>
    <row r="2989" spans="1:12" s="19" customFormat="1" ht="15" customHeight="1" x14ac:dyDescent="0.25">
      <c r="A2989" s="88" t="s">
        <v>8356</v>
      </c>
      <c r="B2989" s="40" t="s">
        <v>3143</v>
      </c>
      <c r="C2989" s="82" t="s">
        <v>10958</v>
      </c>
      <c r="D2989" s="82">
        <v>11345</v>
      </c>
      <c r="E2989" s="82">
        <v>2471</v>
      </c>
      <c r="F2989" s="82">
        <v>596</v>
      </c>
      <c r="G2989" s="82">
        <v>14412</v>
      </c>
      <c r="H2989" s="40" t="s">
        <v>2</v>
      </c>
      <c r="I2989" s="83" t="str">
        <f>IFERROR(VLOOKUP(A2989,'Alíquotas - CADPREV'!$B$2152:$N$4324,8,FALSE),"")</f>
        <v>NÃO</v>
      </c>
      <c r="J2989" s="83" t="str">
        <f>IF(H2989="RPPS",VLOOKUP(A2989,' Legislação Benef - GESCON'!$B$4:$I$2159,3,FALSE),"")</f>
        <v>NÃO</v>
      </c>
      <c r="K2989" s="83" t="str">
        <f>IF(H2989="RPPS",VLOOKUP(A2989,' Legislação Benef - GESCON'!$B$4:$I$2159,6,FALSE),"")</f>
        <v>NÃO</v>
      </c>
      <c r="L2989" s="83" t="str">
        <f>IF(H2989="RPPS",IFERROR(IF(VLOOKUP(A2989,'Suspensão de repasses - GESCON'!$D$3:$J$1048576,7,FALSE)="Validada","SIM","NÃO"),"NÃO"),"")</f>
        <v>NÃO</v>
      </c>
    </row>
    <row r="2990" spans="1:12" s="19" customFormat="1" ht="15" customHeight="1" x14ac:dyDescent="0.25">
      <c r="A2990" s="88" t="s">
        <v>8357</v>
      </c>
      <c r="B2990" s="40" t="s">
        <v>4626</v>
      </c>
      <c r="C2990" s="82" t="s">
        <v>10958</v>
      </c>
      <c r="D2990" s="82">
        <v>159</v>
      </c>
      <c r="E2990" s="82">
        <v>38</v>
      </c>
      <c r="F2990" s="82">
        <v>14</v>
      </c>
      <c r="G2990" s="82">
        <v>211</v>
      </c>
      <c r="H2990" s="40" t="s">
        <v>2</v>
      </c>
      <c r="I2990" s="83" t="str">
        <f>IFERROR(VLOOKUP(A2990,'Alíquotas - CADPREV'!$B$2152:$N$4324,8,FALSE),"")</f>
        <v>NÃO</v>
      </c>
      <c r="J2990" s="83" t="str">
        <f>IF(H2990="RPPS",VLOOKUP(A2990,' Legislação Benef - GESCON'!$B$4:$I$2159,3,FALSE),"")</f>
        <v>NÃO</v>
      </c>
      <c r="K2990" s="83" t="str">
        <f>IF(H2990="RPPS",VLOOKUP(A2990,' Legislação Benef - GESCON'!$B$4:$I$2159,6,FALSE),"")</f>
        <v>NÃO</v>
      </c>
      <c r="L2990" s="83" t="str">
        <f>IF(H2990="RPPS",IFERROR(IF(VLOOKUP(A2990,'Suspensão de repasses - GESCON'!$D$3:$J$1048576,7,FALSE)="Validada","SIM","NÃO"),"NÃO"),"")</f>
        <v>NÃO</v>
      </c>
    </row>
    <row r="2991" spans="1:12" s="19" customFormat="1" ht="15" hidden="1" customHeight="1" x14ac:dyDescent="0.25">
      <c r="A2991" s="88" t="s">
        <v>8358</v>
      </c>
      <c r="B2991" s="40" t="s">
        <v>1356</v>
      </c>
      <c r="C2991" s="82" t="s">
        <v>10959</v>
      </c>
      <c r="D2991" s="82"/>
      <c r="E2991" s="82"/>
      <c r="F2991" s="82"/>
      <c r="G2991" s="82"/>
      <c r="H2991" s="40" t="s">
        <v>4</v>
      </c>
      <c r="I2991" s="83" t="str">
        <f>IFERROR(VLOOKUP(A2991,'Alíquotas - CADPREV'!$B$2152:$N$4324,8,FALSE),"")</f>
        <v/>
      </c>
      <c r="J2991" s="83" t="str">
        <f>IF(H2991="RPPS",VLOOKUP(A2991,' Legislação Benef - GESCON'!$B$4:$I$2159,3,FALSE),"")</f>
        <v/>
      </c>
      <c r="K2991" s="83" t="str">
        <f>IF(H2991="RPPS",VLOOKUP(A2991,' Legislação Benef - GESCON'!$B$4:$I$2159,6,FALSE),"")</f>
        <v/>
      </c>
      <c r="L2991" s="83" t="str">
        <f>IF(H2991="RPPS",IFERROR(IF(VLOOKUP(A2991,'Suspensão de repasses - GESCON'!$D$3:$J$1048576,7,FALSE)="Validada","SIM","NÃO"),"NÃO"),"")</f>
        <v/>
      </c>
    </row>
    <row r="2992" spans="1:12" s="19" customFormat="1" ht="15" customHeight="1" x14ac:dyDescent="0.25">
      <c r="A2992" s="88" t="s">
        <v>8359</v>
      </c>
      <c r="B2992" s="40" t="s">
        <v>3143</v>
      </c>
      <c r="C2992" s="82" t="s">
        <v>10958</v>
      </c>
      <c r="D2992" s="82">
        <v>212</v>
      </c>
      <c r="E2992" s="82">
        <v>74</v>
      </c>
      <c r="F2992" s="82">
        <v>13</v>
      </c>
      <c r="G2992" s="82">
        <v>299</v>
      </c>
      <c r="H2992" s="40" t="s">
        <v>2</v>
      </c>
      <c r="I2992" s="83" t="str">
        <f>IFERROR(VLOOKUP(A2992,'Alíquotas - CADPREV'!$B$2152:$N$4324,8,FALSE),"")</f>
        <v>NÃO</v>
      </c>
      <c r="J2992" s="83" t="str">
        <f>IF(H2992="RPPS",VLOOKUP(A2992,' Legislação Benef - GESCON'!$B$4:$I$2159,3,FALSE),"")</f>
        <v>NÃO</v>
      </c>
      <c r="K2992" s="83" t="str">
        <f>IF(H2992="RPPS",VLOOKUP(A2992,' Legislação Benef - GESCON'!$B$4:$I$2159,6,FALSE),"")</f>
        <v>SIM</v>
      </c>
      <c r="L2992" s="83" t="str">
        <f>IF(H2992="RPPS",IFERROR(IF(VLOOKUP(A2992,'Suspensão de repasses - GESCON'!$D$3:$J$1048576,7,FALSE)="Validada","SIM","NÃO"),"NÃO"),"")</f>
        <v>NÃO</v>
      </c>
    </row>
    <row r="2993" spans="1:12" s="19" customFormat="1" ht="15" hidden="1" customHeight="1" x14ac:dyDescent="0.25">
      <c r="A2993" s="88" t="s">
        <v>8360</v>
      </c>
      <c r="B2993" s="40" t="s">
        <v>3143</v>
      </c>
      <c r="C2993" s="82" t="s">
        <v>10959</v>
      </c>
      <c r="D2993" s="82"/>
      <c r="E2993" s="82"/>
      <c r="F2993" s="82"/>
      <c r="G2993" s="82"/>
      <c r="H2993" s="40" t="s">
        <v>4</v>
      </c>
      <c r="I2993" s="83" t="str">
        <f>IFERROR(VLOOKUP(A2993,'Alíquotas - CADPREV'!$B$2152:$N$4324,8,FALSE),"")</f>
        <v/>
      </c>
      <c r="J2993" s="83" t="str">
        <f>IF(H2993="RPPS",VLOOKUP(A2993,' Legislação Benef - GESCON'!$B$4:$I$2159,3,FALSE),"")</f>
        <v/>
      </c>
      <c r="K2993" s="83" t="str">
        <f>IF(H2993="RPPS",VLOOKUP(A2993,' Legislação Benef - GESCON'!$B$4:$I$2159,6,FALSE),"")</f>
        <v/>
      </c>
      <c r="L2993" s="83" t="str">
        <f>IF(H2993="RPPS",IFERROR(IF(VLOOKUP(A2993,'Suspensão de repasses - GESCON'!$D$3:$J$1048576,7,FALSE)="Validada","SIM","NÃO"),"NÃO"),"")</f>
        <v/>
      </c>
    </row>
    <row r="2994" spans="1:12" s="19" customFormat="1" ht="15" hidden="1" customHeight="1" x14ac:dyDescent="0.25">
      <c r="A2994" s="88" t="s">
        <v>8361</v>
      </c>
      <c r="B2994" s="40" t="s">
        <v>1356</v>
      </c>
      <c r="C2994" s="82" t="s">
        <v>10959</v>
      </c>
      <c r="D2994" s="82"/>
      <c r="E2994" s="82"/>
      <c r="F2994" s="82"/>
      <c r="G2994" s="82"/>
      <c r="H2994" s="40" t="s">
        <v>4</v>
      </c>
      <c r="I2994" s="83" t="str">
        <f>IFERROR(VLOOKUP(A2994,'Alíquotas - CADPREV'!$B$2152:$N$4324,8,FALSE),"")</f>
        <v/>
      </c>
      <c r="J2994" s="83" t="str">
        <f>IF(H2994="RPPS",VLOOKUP(A2994,' Legislação Benef - GESCON'!$B$4:$I$2159,3,FALSE),"")</f>
        <v/>
      </c>
      <c r="K2994" s="83" t="str">
        <f>IF(H2994="RPPS",VLOOKUP(A2994,' Legislação Benef - GESCON'!$B$4:$I$2159,6,FALSE),"")</f>
        <v/>
      </c>
      <c r="L2994" s="83" t="str">
        <f>IF(H2994="RPPS",IFERROR(IF(VLOOKUP(A2994,'Suspensão de repasses - GESCON'!$D$3:$J$1048576,7,FALSE)="Validada","SIM","NÃO"),"NÃO"),"")</f>
        <v/>
      </c>
    </row>
    <row r="2995" spans="1:12" s="19" customFormat="1" ht="15" hidden="1" customHeight="1" x14ac:dyDescent="0.25">
      <c r="A2995" s="88" t="s">
        <v>8362</v>
      </c>
      <c r="B2995" s="40" t="s">
        <v>2413</v>
      </c>
      <c r="C2995" s="82" t="s">
        <v>10959</v>
      </c>
      <c r="D2995" s="82"/>
      <c r="E2995" s="82"/>
      <c r="F2995" s="82"/>
      <c r="G2995" s="82"/>
      <c r="H2995" s="40" t="s">
        <v>4</v>
      </c>
      <c r="I2995" s="83" t="str">
        <f>IFERROR(VLOOKUP(A2995,'Alíquotas - CADPREV'!$B$2152:$N$4324,8,FALSE),"")</f>
        <v/>
      </c>
      <c r="J2995" s="83" t="str">
        <f>IF(H2995="RPPS",VLOOKUP(A2995,' Legislação Benef - GESCON'!$B$4:$I$2159,3,FALSE),"")</f>
        <v/>
      </c>
      <c r="K2995" s="83" t="str">
        <f>IF(H2995="RPPS",VLOOKUP(A2995,' Legislação Benef - GESCON'!$B$4:$I$2159,6,FALSE),"")</f>
        <v/>
      </c>
      <c r="L2995" s="83" t="str">
        <f>IF(H2995="RPPS",IFERROR(IF(VLOOKUP(A2995,'Suspensão de repasses - GESCON'!$D$3:$J$1048576,7,FALSE)="Validada","SIM","NÃO"),"NÃO"),"")</f>
        <v/>
      </c>
    </row>
    <row r="2996" spans="1:12" s="19" customFormat="1" ht="15" customHeight="1" x14ac:dyDescent="0.25">
      <c r="A2996" s="88" t="s">
        <v>8363</v>
      </c>
      <c r="B2996" s="40" t="s">
        <v>2554</v>
      </c>
      <c r="C2996" s="82" t="s">
        <v>10958</v>
      </c>
      <c r="D2996" s="82"/>
      <c r="E2996" s="82"/>
      <c r="F2996" s="82"/>
      <c r="G2996" s="82"/>
      <c r="H2996" s="40" t="s">
        <v>2</v>
      </c>
      <c r="I2996" s="83" t="str">
        <f>IFERROR(VLOOKUP(A2996,'Alíquotas - CADPREV'!$B$2152:$N$4324,8,FALSE),"")</f>
        <v>NÃO</v>
      </c>
      <c r="J2996" s="83" t="str">
        <f>IF(H2996="RPPS",VLOOKUP(A2996,' Legislação Benef - GESCON'!$B$4:$I$2159,3,FALSE),"")</f>
        <v>NÃO</v>
      </c>
      <c r="K2996" s="83" t="str">
        <f>IF(H2996="RPPS",VLOOKUP(A2996,' Legislação Benef - GESCON'!$B$4:$I$2159,6,FALSE),"")</f>
        <v>NÃO</v>
      </c>
      <c r="L2996" s="83" t="str">
        <f>IF(H2996="RPPS",IFERROR(IF(VLOOKUP(A2996,'Suspensão de repasses - GESCON'!$D$3:$J$1048576,7,FALSE)="Validada","SIM","NÃO"),"NÃO"),"")</f>
        <v>NÃO</v>
      </c>
    </row>
    <row r="2997" spans="1:12" s="19" customFormat="1" ht="15" hidden="1" customHeight="1" x14ac:dyDescent="0.25">
      <c r="A2997" s="88" t="s">
        <v>8364</v>
      </c>
      <c r="B2997" s="40" t="s">
        <v>1356</v>
      </c>
      <c r="C2997" s="82" t="s">
        <v>10959</v>
      </c>
      <c r="D2997" s="82"/>
      <c r="E2997" s="82"/>
      <c r="F2997" s="82"/>
      <c r="G2997" s="82"/>
      <c r="H2997" s="40" t="s">
        <v>4</v>
      </c>
      <c r="I2997" s="83" t="str">
        <f>IFERROR(VLOOKUP(A2997,'Alíquotas - CADPREV'!$B$2152:$N$4324,8,FALSE),"")</f>
        <v/>
      </c>
      <c r="J2997" s="83" t="str">
        <f>IF(H2997="RPPS",VLOOKUP(A2997,' Legislação Benef - GESCON'!$B$4:$I$2159,3,FALSE),"")</f>
        <v/>
      </c>
      <c r="K2997" s="83" t="str">
        <f>IF(H2997="RPPS",VLOOKUP(A2997,' Legislação Benef - GESCON'!$B$4:$I$2159,6,FALSE),"")</f>
        <v/>
      </c>
      <c r="L2997" s="83" t="str">
        <f>IF(H2997="RPPS",IFERROR(IF(VLOOKUP(A2997,'Suspensão de repasses - GESCON'!$D$3:$J$1048576,7,FALSE)="Validada","SIM","NÃO"),"NÃO"),"")</f>
        <v/>
      </c>
    </row>
    <row r="2998" spans="1:12" s="19" customFormat="1" ht="15" hidden="1" customHeight="1" x14ac:dyDescent="0.25">
      <c r="A2998" s="88" t="s">
        <v>8365</v>
      </c>
      <c r="B2998" s="40" t="s">
        <v>3143</v>
      </c>
      <c r="C2998" s="82" t="s">
        <v>10959</v>
      </c>
      <c r="D2998" s="82"/>
      <c r="E2998" s="82"/>
      <c r="F2998" s="82"/>
      <c r="G2998" s="82"/>
      <c r="H2998" s="40" t="s">
        <v>4</v>
      </c>
      <c r="I2998" s="83" t="str">
        <f>IFERROR(VLOOKUP(A2998,'Alíquotas - CADPREV'!$B$2152:$N$4324,8,FALSE),"")</f>
        <v/>
      </c>
      <c r="J2998" s="83" t="str">
        <f>IF(H2998="RPPS",VLOOKUP(A2998,' Legislação Benef - GESCON'!$B$4:$I$2159,3,FALSE),"")</f>
        <v/>
      </c>
      <c r="K2998" s="83" t="str">
        <f>IF(H2998="RPPS",VLOOKUP(A2998,' Legislação Benef - GESCON'!$B$4:$I$2159,6,FALSE),"")</f>
        <v/>
      </c>
      <c r="L2998" s="83" t="str">
        <f>IF(H2998="RPPS",IFERROR(IF(VLOOKUP(A2998,'Suspensão de repasses - GESCON'!$D$3:$J$1048576,7,FALSE)="Validada","SIM","NÃO"),"NÃO"),"")</f>
        <v/>
      </c>
    </row>
    <row r="2999" spans="1:12" s="19" customFormat="1" ht="15" hidden="1" customHeight="1" x14ac:dyDescent="0.25">
      <c r="A2999" s="88" t="s">
        <v>8366</v>
      </c>
      <c r="B2999" s="40" t="s">
        <v>1356</v>
      </c>
      <c r="C2999" s="82" t="s">
        <v>10959</v>
      </c>
      <c r="D2999" s="82"/>
      <c r="E2999" s="82"/>
      <c r="F2999" s="82"/>
      <c r="G2999" s="82"/>
      <c r="H2999" s="40" t="s">
        <v>4</v>
      </c>
      <c r="I2999" s="83" t="str">
        <f>IFERROR(VLOOKUP(A2999,'Alíquotas - CADPREV'!$B$2152:$N$4324,8,FALSE),"")</f>
        <v/>
      </c>
      <c r="J2999" s="83" t="str">
        <f>IF(H2999="RPPS",VLOOKUP(A2999,' Legislação Benef - GESCON'!$B$4:$I$2159,3,FALSE),"")</f>
        <v/>
      </c>
      <c r="K2999" s="83" t="str">
        <f>IF(H2999="RPPS",VLOOKUP(A2999,' Legislação Benef - GESCON'!$B$4:$I$2159,6,FALSE),"")</f>
        <v/>
      </c>
      <c r="L2999" s="83" t="str">
        <f>IF(H2999="RPPS",IFERROR(IF(VLOOKUP(A2999,'Suspensão de repasses - GESCON'!$D$3:$J$1048576,7,FALSE)="Validada","SIM","NÃO"),"NÃO"),"")</f>
        <v/>
      </c>
    </row>
    <row r="3000" spans="1:12" s="19" customFormat="1" ht="15" hidden="1" customHeight="1" x14ac:dyDescent="0.25">
      <c r="A3000" s="88" t="s">
        <v>8367</v>
      </c>
      <c r="B3000" s="40" t="s">
        <v>3812</v>
      </c>
      <c r="C3000" s="82" t="s">
        <v>10959</v>
      </c>
      <c r="D3000" s="82"/>
      <c r="E3000" s="82"/>
      <c r="F3000" s="82"/>
      <c r="G3000" s="82"/>
      <c r="H3000" s="40" t="s">
        <v>4</v>
      </c>
      <c r="I3000" s="83" t="str">
        <f>IFERROR(VLOOKUP(A3000,'Alíquotas - CADPREV'!$B$2152:$N$4324,8,FALSE),"")</f>
        <v/>
      </c>
      <c r="J3000" s="83" t="str">
        <f>IF(H3000="RPPS",VLOOKUP(A3000,' Legislação Benef - GESCON'!$B$4:$I$2159,3,FALSE),"")</f>
        <v/>
      </c>
      <c r="K3000" s="83" t="str">
        <f>IF(H3000="RPPS",VLOOKUP(A3000,' Legislação Benef - GESCON'!$B$4:$I$2159,6,FALSE),"")</f>
        <v/>
      </c>
      <c r="L3000" s="83" t="str">
        <f>IF(H3000="RPPS",IFERROR(IF(VLOOKUP(A3000,'Suspensão de repasses - GESCON'!$D$3:$J$1048576,7,FALSE)="Validada","SIM","NÃO"),"NÃO"),"")</f>
        <v/>
      </c>
    </row>
    <row r="3001" spans="1:12" s="19" customFormat="1" ht="15" customHeight="1" x14ac:dyDescent="0.25">
      <c r="A3001" s="88" t="s">
        <v>8368</v>
      </c>
      <c r="B3001" s="40" t="s">
        <v>3143</v>
      </c>
      <c r="C3001" s="82" t="s">
        <v>10958</v>
      </c>
      <c r="D3001" s="82">
        <v>185</v>
      </c>
      <c r="E3001" s="82">
        <v>46</v>
      </c>
      <c r="F3001" s="82">
        <v>3</v>
      </c>
      <c r="G3001" s="82">
        <v>234</v>
      </c>
      <c r="H3001" s="40" t="s">
        <v>2</v>
      </c>
      <c r="I3001" s="83" t="str">
        <f>IFERROR(VLOOKUP(A3001,'Alíquotas - CADPREV'!$B$2152:$N$4324,8,FALSE),"")</f>
        <v>NÃO</v>
      </c>
      <c r="J3001" s="83" t="str">
        <f>IF(H3001="RPPS",VLOOKUP(A3001,' Legislação Benef - GESCON'!$B$4:$I$2159,3,FALSE),"")</f>
        <v>NÃO</v>
      </c>
      <c r="K3001" s="83" t="str">
        <f>IF(H3001="RPPS",VLOOKUP(A3001,' Legislação Benef - GESCON'!$B$4:$I$2159,6,FALSE),"")</f>
        <v>NÃO</v>
      </c>
      <c r="L3001" s="83" t="str">
        <f>IF(H3001="RPPS",IFERROR(IF(VLOOKUP(A3001,'Suspensão de repasses - GESCON'!$D$3:$J$1048576,7,FALSE)="Validada","SIM","NÃO"),"NÃO"),"")</f>
        <v>NÃO</v>
      </c>
    </row>
    <row r="3002" spans="1:12" s="19" customFormat="1" ht="15" hidden="1" customHeight="1" x14ac:dyDescent="0.25">
      <c r="A3002" s="88" t="s">
        <v>8369</v>
      </c>
      <c r="B3002" s="40" t="s">
        <v>1356</v>
      </c>
      <c r="C3002" s="82" t="s">
        <v>10959</v>
      </c>
      <c r="D3002" s="82"/>
      <c r="E3002" s="82"/>
      <c r="F3002" s="82"/>
      <c r="G3002" s="82"/>
      <c r="H3002" s="40" t="s">
        <v>4</v>
      </c>
      <c r="I3002" s="83" t="str">
        <f>IFERROR(VLOOKUP(A3002,'Alíquotas - CADPREV'!$B$2152:$N$4324,8,FALSE),"")</f>
        <v/>
      </c>
      <c r="J3002" s="83" t="str">
        <f>IF(H3002="RPPS",VLOOKUP(A3002,' Legislação Benef - GESCON'!$B$4:$I$2159,3,FALSE),"")</f>
        <v/>
      </c>
      <c r="K3002" s="83" t="str">
        <f>IF(H3002="RPPS",VLOOKUP(A3002,' Legislação Benef - GESCON'!$B$4:$I$2159,6,FALSE),"")</f>
        <v/>
      </c>
      <c r="L3002" s="83" t="str">
        <f>IF(H3002="RPPS",IFERROR(IF(VLOOKUP(A3002,'Suspensão de repasses - GESCON'!$D$3:$J$1048576,7,FALSE)="Validada","SIM","NÃO"),"NÃO"),"")</f>
        <v/>
      </c>
    </row>
    <row r="3003" spans="1:12" s="19" customFormat="1" ht="15" hidden="1" customHeight="1" x14ac:dyDescent="0.25">
      <c r="A3003" s="88" t="s">
        <v>8370</v>
      </c>
      <c r="B3003" s="40" t="s">
        <v>634</v>
      </c>
      <c r="C3003" s="82" t="s">
        <v>10959</v>
      </c>
      <c r="D3003" s="82"/>
      <c r="E3003" s="82"/>
      <c r="F3003" s="82"/>
      <c r="G3003" s="82"/>
      <c r="H3003" s="40" t="s">
        <v>4</v>
      </c>
      <c r="I3003" s="83" t="str">
        <f>IFERROR(VLOOKUP(A3003,'Alíquotas - CADPREV'!$B$2152:$N$4324,8,FALSE),"")</f>
        <v/>
      </c>
      <c r="J3003" s="83" t="str">
        <f>IF(H3003="RPPS",VLOOKUP(A3003,' Legislação Benef - GESCON'!$B$4:$I$2159,3,FALSE),"")</f>
        <v/>
      </c>
      <c r="K3003" s="83" t="str">
        <f>IF(H3003="RPPS",VLOOKUP(A3003,' Legislação Benef - GESCON'!$B$4:$I$2159,6,FALSE),"")</f>
        <v/>
      </c>
      <c r="L3003" s="83" t="str">
        <f>IF(H3003="RPPS",IFERROR(IF(VLOOKUP(A3003,'Suspensão de repasses - GESCON'!$D$3:$J$1048576,7,FALSE)="Validada","SIM","NÃO"),"NÃO"),"")</f>
        <v/>
      </c>
    </row>
    <row r="3004" spans="1:12" s="19" customFormat="1" ht="15" hidden="1" customHeight="1" x14ac:dyDescent="0.25">
      <c r="A3004" s="88" t="s">
        <v>8371</v>
      </c>
      <c r="B3004" s="40" t="s">
        <v>4626</v>
      </c>
      <c r="C3004" s="82" t="s">
        <v>10959</v>
      </c>
      <c r="D3004" s="82"/>
      <c r="E3004" s="82"/>
      <c r="F3004" s="82"/>
      <c r="G3004" s="82"/>
      <c r="H3004" s="40" t="s">
        <v>4</v>
      </c>
      <c r="I3004" s="83" t="str">
        <f>IFERROR(VLOOKUP(A3004,'Alíquotas - CADPREV'!$B$2152:$N$4324,8,FALSE),"")</f>
        <v/>
      </c>
      <c r="J3004" s="83" t="str">
        <f>IF(H3004="RPPS",VLOOKUP(A3004,' Legislação Benef - GESCON'!$B$4:$I$2159,3,FALSE),"")</f>
        <v/>
      </c>
      <c r="K3004" s="83" t="str">
        <f>IF(H3004="RPPS",VLOOKUP(A3004,' Legislação Benef - GESCON'!$B$4:$I$2159,6,FALSE),"")</f>
        <v/>
      </c>
      <c r="L3004" s="83" t="str">
        <f>IF(H3004="RPPS",IFERROR(IF(VLOOKUP(A3004,'Suspensão de repasses - GESCON'!$D$3:$J$1048576,7,FALSE)="Validada","SIM","NÃO"),"NÃO"),"")</f>
        <v/>
      </c>
    </row>
    <row r="3005" spans="1:12" s="19" customFormat="1" ht="15" hidden="1" customHeight="1" x14ac:dyDescent="0.25">
      <c r="A3005" s="88" t="s">
        <v>8372</v>
      </c>
      <c r="B3005" s="40" t="s">
        <v>3601</v>
      </c>
      <c r="C3005" s="82" t="s">
        <v>10959</v>
      </c>
      <c r="D3005" s="82"/>
      <c r="E3005" s="82"/>
      <c r="F3005" s="82"/>
      <c r="G3005" s="82"/>
      <c r="H3005" s="40" t="s">
        <v>4</v>
      </c>
      <c r="I3005" s="83" t="str">
        <f>IFERROR(VLOOKUP(A3005,'Alíquotas - CADPREV'!$B$2152:$N$4324,8,FALSE),"")</f>
        <v/>
      </c>
      <c r="J3005" s="83" t="str">
        <f>IF(H3005="RPPS",VLOOKUP(A3005,' Legislação Benef - GESCON'!$B$4:$I$2159,3,FALSE),"")</f>
        <v/>
      </c>
      <c r="K3005" s="83" t="str">
        <f>IF(H3005="RPPS",VLOOKUP(A3005,' Legislação Benef - GESCON'!$B$4:$I$2159,6,FALSE),"")</f>
        <v/>
      </c>
      <c r="L3005" s="83" t="str">
        <f>IF(H3005="RPPS",IFERROR(IF(VLOOKUP(A3005,'Suspensão de repasses - GESCON'!$D$3:$J$1048576,7,FALSE)="Validada","SIM","NÃO"),"NÃO"),"")</f>
        <v/>
      </c>
    </row>
    <row r="3006" spans="1:12" s="19" customFormat="1" ht="15" hidden="1" customHeight="1" x14ac:dyDescent="0.25">
      <c r="A3006" s="88" t="s">
        <v>8373</v>
      </c>
      <c r="B3006" s="40" t="s">
        <v>1356</v>
      </c>
      <c r="C3006" s="82" t="s">
        <v>10959</v>
      </c>
      <c r="D3006" s="82"/>
      <c r="E3006" s="82"/>
      <c r="F3006" s="82"/>
      <c r="G3006" s="82"/>
      <c r="H3006" s="40" t="s">
        <v>4</v>
      </c>
      <c r="I3006" s="83" t="str">
        <f>IFERROR(VLOOKUP(A3006,'Alíquotas - CADPREV'!$B$2152:$N$4324,8,FALSE),"")</f>
        <v/>
      </c>
      <c r="J3006" s="83" t="str">
        <f>IF(H3006="RPPS",VLOOKUP(A3006,' Legislação Benef - GESCON'!$B$4:$I$2159,3,FALSE),"")</f>
        <v/>
      </c>
      <c r="K3006" s="83" t="str">
        <f>IF(H3006="RPPS",VLOOKUP(A3006,' Legislação Benef - GESCON'!$B$4:$I$2159,6,FALSE),"")</f>
        <v/>
      </c>
      <c r="L3006" s="83" t="str">
        <f>IF(H3006="RPPS",IFERROR(IF(VLOOKUP(A3006,'Suspensão de repasses - GESCON'!$D$3:$J$1048576,7,FALSE)="Validada","SIM","NÃO"),"NÃO"),"")</f>
        <v/>
      </c>
    </row>
    <row r="3007" spans="1:12" s="19" customFormat="1" ht="15" hidden="1" customHeight="1" x14ac:dyDescent="0.25">
      <c r="A3007" s="88" t="s">
        <v>8374</v>
      </c>
      <c r="B3007" s="40" t="s">
        <v>4559</v>
      </c>
      <c r="C3007" s="82" t="s">
        <v>10959</v>
      </c>
      <c r="D3007" s="82"/>
      <c r="E3007" s="82"/>
      <c r="F3007" s="82"/>
      <c r="G3007" s="82"/>
      <c r="H3007" s="40" t="s">
        <v>4</v>
      </c>
      <c r="I3007" s="83" t="str">
        <f>IFERROR(VLOOKUP(A3007,'Alíquotas - CADPREV'!$B$2152:$N$4324,8,FALSE),"")</f>
        <v/>
      </c>
      <c r="J3007" s="83" t="str">
        <f>IF(H3007="RPPS",VLOOKUP(A3007,' Legislação Benef - GESCON'!$B$4:$I$2159,3,FALSE),"")</f>
        <v/>
      </c>
      <c r="K3007" s="83" t="str">
        <f>IF(H3007="RPPS",VLOOKUP(A3007,' Legislação Benef - GESCON'!$B$4:$I$2159,6,FALSE),"")</f>
        <v/>
      </c>
      <c r="L3007" s="83" t="str">
        <f>IF(H3007="RPPS",IFERROR(IF(VLOOKUP(A3007,'Suspensão de repasses - GESCON'!$D$3:$J$1048576,7,FALSE)="Validada","SIM","NÃO"),"NÃO"),"")</f>
        <v/>
      </c>
    </row>
    <row r="3008" spans="1:12" s="19" customFormat="1" ht="15" hidden="1" customHeight="1" x14ac:dyDescent="0.25">
      <c r="A3008" s="88" t="s">
        <v>8375</v>
      </c>
      <c r="B3008" s="40" t="s">
        <v>3143</v>
      </c>
      <c r="C3008" s="82" t="s">
        <v>10959</v>
      </c>
      <c r="D3008" s="82"/>
      <c r="E3008" s="82"/>
      <c r="F3008" s="82"/>
      <c r="G3008" s="82"/>
      <c r="H3008" s="40" t="s">
        <v>4</v>
      </c>
      <c r="I3008" s="83" t="str">
        <f>IFERROR(VLOOKUP(A3008,'Alíquotas - CADPREV'!$B$2152:$N$4324,8,FALSE),"")</f>
        <v/>
      </c>
      <c r="J3008" s="83" t="str">
        <f>IF(H3008="RPPS",VLOOKUP(A3008,' Legislação Benef - GESCON'!$B$4:$I$2159,3,FALSE),"")</f>
        <v/>
      </c>
      <c r="K3008" s="83" t="str">
        <f>IF(H3008="RPPS",VLOOKUP(A3008,' Legislação Benef - GESCON'!$B$4:$I$2159,6,FALSE),"")</f>
        <v/>
      </c>
      <c r="L3008" s="83" t="str">
        <f>IF(H3008="RPPS",IFERROR(IF(VLOOKUP(A3008,'Suspensão de repasses - GESCON'!$D$3:$J$1048576,7,FALSE)="Validada","SIM","NÃO"),"NÃO"),"")</f>
        <v/>
      </c>
    </row>
    <row r="3009" spans="1:12" s="19" customFormat="1" ht="15" hidden="1" customHeight="1" x14ac:dyDescent="0.25">
      <c r="A3009" s="88" t="s">
        <v>8376</v>
      </c>
      <c r="B3009" s="40" t="s">
        <v>901</v>
      </c>
      <c r="C3009" s="82" t="s">
        <v>10959</v>
      </c>
      <c r="D3009" s="82"/>
      <c r="E3009" s="82"/>
      <c r="F3009" s="82"/>
      <c r="G3009" s="82"/>
      <c r="H3009" s="40" t="s">
        <v>4</v>
      </c>
      <c r="I3009" s="83" t="str">
        <f>IFERROR(VLOOKUP(A3009,'Alíquotas - CADPREV'!$B$2152:$N$4324,8,FALSE),"")</f>
        <v/>
      </c>
      <c r="J3009" s="83" t="str">
        <f>IF(H3009="RPPS",VLOOKUP(A3009,' Legislação Benef - GESCON'!$B$4:$I$2159,3,FALSE),"")</f>
        <v/>
      </c>
      <c r="K3009" s="83" t="str">
        <f>IF(H3009="RPPS",VLOOKUP(A3009,' Legislação Benef - GESCON'!$B$4:$I$2159,6,FALSE),"")</f>
        <v/>
      </c>
      <c r="L3009" s="83" t="str">
        <f>IF(H3009="RPPS",IFERROR(IF(VLOOKUP(A3009,'Suspensão de repasses - GESCON'!$D$3:$J$1048576,7,FALSE)="Validada","SIM","NÃO"),"NÃO"),"")</f>
        <v/>
      </c>
    </row>
    <row r="3010" spans="1:12" s="19" customFormat="1" ht="15" hidden="1" customHeight="1" x14ac:dyDescent="0.25">
      <c r="A3010" s="88" t="s">
        <v>8377</v>
      </c>
      <c r="B3010" s="40" t="s">
        <v>215</v>
      </c>
      <c r="C3010" s="82" t="s">
        <v>10959</v>
      </c>
      <c r="D3010" s="82"/>
      <c r="E3010" s="82"/>
      <c r="F3010" s="82"/>
      <c r="G3010" s="82"/>
      <c r="H3010" s="40" t="s">
        <v>4</v>
      </c>
      <c r="I3010" s="83" t="str">
        <f>IFERROR(VLOOKUP(A3010,'Alíquotas - CADPREV'!$B$2152:$N$4324,8,FALSE),"")</f>
        <v/>
      </c>
      <c r="J3010" s="83" t="str">
        <f>IF(H3010="RPPS",VLOOKUP(A3010,' Legislação Benef - GESCON'!$B$4:$I$2159,3,FALSE),"")</f>
        <v/>
      </c>
      <c r="K3010" s="83" t="str">
        <f>IF(H3010="RPPS",VLOOKUP(A3010,' Legislação Benef - GESCON'!$B$4:$I$2159,6,FALSE),"")</f>
        <v/>
      </c>
      <c r="L3010" s="83" t="str">
        <f>IF(H3010="RPPS",IFERROR(IF(VLOOKUP(A3010,'Suspensão de repasses - GESCON'!$D$3:$J$1048576,7,FALSE)="Validada","SIM","NÃO"),"NÃO"),"")</f>
        <v/>
      </c>
    </row>
    <row r="3011" spans="1:12" s="19" customFormat="1" ht="15" hidden="1" customHeight="1" x14ac:dyDescent="0.25">
      <c r="A3011" s="88" t="s">
        <v>8378</v>
      </c>
      <c r="B3011" s="40" t="s">
        <v>634</v>
      </c>
      <c r="C3011" s="82" t="s">
        <v>10959</v>
      </c>
      <c r="D3011" s="82"/>
      <c r="E3011" s="82"/>
      <c r="F3011" s="82"/>
      <c r="G3011" s="82"/>
      <c r="H3011" s="40" t="s">
        <v>4</v>
      </c>
      <c r="I3011" s="83" t="str">
        <f>IFERROR(VLOOKUP(A3011,'Alíquotas - CADPREV'!$B$2152:$N$4324,8,FALSE),"")</f>
        <v/>
      </c>
      <c r="J3011" s="83" t="str">
        <f>IF(H3011="RPPS",VLOOKUP(A3011,' Legislação Benef - GESCON'!$B$4:$I$2159,3,FALSE),"")</f>
        <v/>
      </c>
      <c r="K3011" s="83" t="str">
        <f>IF(H3011="RPPS",VLOOKUP(A3011,' Legislação Benef - GESCON'!$B$4:$I$2159,6,FALSE),"")</f>
        <v/>
      </c>
      <c r="L3011" s="83" t="str">
        <f>IF(H3011="RPPS",IFERROR(IF(VLOOKUP(A3011,'Suspensão de repasses - GESCON'!$D$3:$J$1048576,7,FALSE)="Validada","SIM","NÃO"),"NÃO"),"")</f>
        <v/>
      </c>
    </row>
    <row r="3012" spans="1:12" s="19" customFormat="1" ht="15" hidden="1" customHeight="1" x14ac:dyDescent="0.25">
      <c r="A3012" s="88" t="s">
        <v>8379</v>
      </c>
      <c r="B3012" s="40" t="s">
        <v>2926</v>
      </c>
      <c r="C3012" s="82" t="s">
        <v>10959</v>
      </c>
      <c r="D3012" s="82"/>
      <c r="E3012" s="82"/>
      <c r="F3012" s="82"/>
      <c r="G3012" s="82"/>
      <c r="H3012" s="40" t="s">
        <v>4</v>
      </c>
      <c r="I3012" s="83" t="str">
        <f>IFERROR(VLOOKUP(A3012,'Alíquotas - CADPREV'!$B$2152:$N$4324,8,FALSE),"")</f>
        <v/>
      </c>
      <c r="J3012" s="83" t="str">
        <f>IF(H3012="RPPS",VLOOKUP(A3012,' Legislação Benef - GESCON'!$B$4:$I$2159,3,FALSE),"")</f>
        <v/>
      </c>
      <c r="K3012" s="83" t="str">
        <f>IF(H3012="RPPS",VLOOKUP(A3012,' Legislação Benef - GESCON'!$B$4:$I$2159,6,FALSE),"")</f>
        <v/>
      </c>
      <c r="L3012" s="83" t="str">
        <f>IF(H3012="RPPS",IFERROR(IF(VLOOKUP(A3012,'Suspensão de repasses - GESCON'!$D$3:$J$1048576,7,FALSE)="Validada","SIM","NÃO"),"NÃO"),"")</f>
        <v/>
      </c>
    </row>
    <row r="3013" spans="1:12" s="19" customFormat="1" ht="15" hidden="1" customHeight="1" x14ac:dyDescent="0.25">
      <c r="A3013" s="88" t="s">
        <v>8380</v>
      </c>
      <c r="B3013" s="40" t="s">
        <v>2554</v>
      </c>
      <c r="C3013" s="82" t="s">
        <v>10959</v>
      </c>
      <c r="D3013" s="82"/>
      <c r="E3013" s="82"/>
      <c r="F3013" s="82"/>
      <c r="G3013" s="82"/>
      <c r="H3013" s="40" t="s">
        <v>4</v>
      </c>
      <c r="I3013" s="83" t="str">
        <f>IFERROR(VLOOKUP(A3013,'Alíquotas - CADPREV'!$B$2152:$N$4324,8,FALSE),"")</f>
        <v/>
      </c>
      <c r="J3013" s="83" t="str">
        <f>IF(H3013="RPPS",VLOOKUP(A3013,' Legislação Benef - GESCON'!$B$4:$I$2159,3,FALSE),"")</f>
        <v/>
      </c>
      <c r="K3013" s="83" t="str">
        <f>IF(H3013="RPPS",VLOOKUP(A3013,' Legislação Benef - GESCON'!$B$4:$I$2159,6,FALSE),"")</f>
        <v/>
      </c>
      <c r="L3013" s="83" t="str">
        <f>IF(H3013="RPPS",IFERROR(IF(VLOOKUP(A3013,'Suspensão de repasses - GESCON'!$D$3:$J$1048576,7,FALSE)="Validada","SIM","NÃO"),"NÃO"),"")</f>
        <v/>
      </c>
    </row>
    <row r="3014" spans="1:12" s="19" customFormat="1" ht="15" hidden="1" customHeight="1" x14ac:dyDescent="0.25">
      <c r="A3014" s="88" t="s">
        <v>8381</v>
      </c>
      <c r="B3014" s="40" t="s">
        <v>4289</v>
      </c>
      <c r="C3014" s="82" t="s">
        <v>10959</v>
      </c>
      <c r="D3014" s="82"/>
      <c r="E3014" s="82"/>
      <c r="F3014" s="82"/>
      <c r="G3014" s="82"/>
      <c r="H3014" s="40" t="s">
        <v>4</v>
      </c>
      <c r="I3014" s="83" t="str">
        <f>IFERROR(VLOOKUP(A3014,'Alíquotas - CADPREV'!$B$2152:$N$4324,8,FALSE),"")</f>
        <v/>
      </c>
      <c r="J3014" s="83" t="str">
        <f>IF(H3014="RPPS",VLOOKUP(A3014,' Legislação Benef - GESCON'!$B$4:$I$2159,3,FALSE),"")</f>
        <v/>
      </c>
      <c r="K3014" s="83" t="str">
        <f>IF(H3014="RPPS",VLOOKUP(A3014,' Legislação Benef - GESCON'!$B$4:$I$2159,6,FALSE),"")</f>
        <v/>
      </c>
      <c r="L3014" s="83" t="str">
        <f>IF(H3014="RPPS",IFERROR(IF(VLOOKUP(A3014,'Suspensão de repasses - GESCON'!$D$3:$J$1048576,7,FALSE)="Validada","SIM","NÃO"),"NÃO"),"")</f>
        <v/>
      </c>
    </row>
    <row r="3015" spans="1:12" s="19" customFormat="1" ht="15" customHeight="1" x14ac:dyDescent="0.25">
      <c r="A3015" s="88" t="s">
        <v>8382</v>
      </c>
      <c r="B3015" s="40" t="s">
        <v>3812</v>
      </c>
      <c r="C3015" s="82" t="s">
        <v>10958</v>
      </c>
      <c r="D3015" s="82">
        <v>178</v>
      </c>
      <c r="E3015" s="82">
        <v>46</v>
      </c>
      <c r="F3015" s="82">
        <v>6</v>
      </c>
      <c r="G3015" s="82">
        <v>230</v>
      </c>
      <c r="H3015" s="40" t="s">
        <v>2</v>
      </c>
      <c r="I3015" s="83" t="str">
        <f>IFERROR(VLOOKUP(A3015,'Alíquotas - CADPREV'!$B$2152:$N$4324,8,FALSE),"")</f>
        <v>SIM</v>
      </c>
      <c r="J3015" s="83" t="str">
        <f>IF(H3015="RPPS",VLOOKUP(A3015,' Legislação Benef - GESCON'!$B$4:$I$2159,3,FALSE),"")</f>
        <v>NÃO</v>
      </c>
      <c r="K3015" s="83" t="str">
        <f>IF(H3015="RPPS",VLOOKUP(A3015,' Legislação Benef - GESCON'!$B$4:$I$2159,6,FALSE),"")</f>
        <v>NÃO</v>
      </c>
      <c r="L3015" s="83" t="str">
        <f>IF(H3015="RPPS",IFERROR(IF(VLOOKUP(A3015,'Suspensão de repasses - GESCON'!$D$3:$J$1048576,7,FALSE)="Validada","SIM","NÃO"),"NÃO"),"")</f>
        <v>NÃO</v>
      </c>
    </row>
    <row r="3016" spans="1:12" s="19" customFormat="1" ht="15" hidden="1" customHeight="1" x14ac:dyDescent="0.25">
      <c r="A3016" s="88" t="s">
        <v>8383</v>
      </c>
      <c r="B3016" s="40" t="s">
        <v>215</v>
      </c>
      <c r="C3016" s="82" t="s">
        <v>10959</v>
      </c>
      <c r="D3016" s="82"/>
      <c r="E3016" s="82"/>
      <c r="F3016" s="82"/>
      <c r="G3016" s="82"/>
      <c r="H3016" s="40" t="s">
        <v>4</v>
      </c>
      <c r="I3016" s="83" t="str">
        <f>IFERROR(VLOOKUP(A3016,'Alíquotas - CADPREV'!$B$2152:$N$4324,8,FALSE),"")</f>
        <v/>
      </c>
      <c r="J3016" s="83" t="str">
        <f>IF(H3016="RPPS",VLOOKUP(A3016,' Legislação Benef - GESCON'!$B$4:$I$2159,3,FALSE),"")</f>
        <v/>
      </c>
      <c r="K3016" s="83" t="str">
        <f>IF(H3016="RPPS",VLOOKUP(A3016,' Legislação Benef - GESCON'!$B$4:$I$2159,6,FALSE),"")</f>
        <v/>
      </c>
      <c r="L3016" s="83" t="str">
        <f>IF(H3016="RPPS",IFERROR(IF(VLOOKUP(A3016,'Suspensão de repasses - GESCON'!$D$3:$J$1048576,7,FALSE)="Validada","SIM","NÃO"),"NÃO"),"")</f>
        <v/>
      </c>
    </row>
    <row r="3017" spans="1:12" s="19" customFormat="1" ht="15" customHeight="1" x14ac:dyDescent="0.25">
      <c r="A3017" s="88" t="s">
        <v>8384</v>
      </c>
      <c r="B3017" s="40" t="s">
        <v>29</v>
      </c>
      <c r="C3017" s="82" t="s">
        <v>10958</v>
      </c>
      <c r="D3017" s="82"/>
      <c r="E3017" s="82"/>
      <c r="F3017" s="82"/>
      <c r="G3017" s="82"/>
      <c r="H3017" s="40" t="s">
        <v>2</v>
      </c>
      <c r="I3017" s="83" t="str">
        <f>IFERROR(VLOOKUP(A3017,'Alíquotas - CADPREV'!$B$2152:$N$4324,8,FALSE),"")</f>
        <v>NÃO</v>
      </c>
      <c r="J3017" s="83" t="str">
        <f>IF(H3017="RPPS",VLOOKUP(A3017,' Legislação Benef - GESCON'!$B$4:$I$2159,3,FALSE),"")</f>
        <v>NÃO</v>
      </c>
      <c r="K3017" s="83" t="str">
        <f>IF(H3017="RPPS",VLOOKUP(A3017,' Legislação Benef - GESCON'!$B$4:$I$2159,6,FALSE),"")</f>
        <v>NÃO</v>
      </c>
      <c r="L3017" s="83" t="str">
        <f>IF(H3017="RPPS",IFERROR(IF(VLOOKUP(A3017,'Suspensão de repasses - GESCON'!$D$3:$J$1048576,7,FALSE)="Validada","SIM","NÃO"),"NÃO"),"")</f>
        <v>NÃO</v>
      </c>
    </row>
    <row r="3018" spans="1:12" s="19" customFormat="1" ht="15" customHeight="1" x14ac:dyDescent="0.25">
      <c r="A3018" s="88" t="s">
        <v>8385</v>
      </c>
      <c r="B3018" s="40" t="s">
        <v>1142</v>
      </c>
      <c r="C3018" s="82" t="s">
        <v>10958</v>
      </c>
      <c r="D3018" s="82"/>
      <c r="E3018" s="82"/>
      <c r="F3018" s="82"/>
      <c r="G3018" s="82"/>
      <c r="H3018" s="40" t="s">
        <v>2</v>
      </c>
      <c r="I3018" s="83" t="str">
        <f>IFERROR(VLOOKUP(A3018,'Alíquotas - CADPREV'!$B$2152:$N$4324,8,FALSE),"")</f>
        <v>NÃO</v>
      </c>
      <c r="J3018" s="83" t="str">
        <f>IF(H3018="RPPS",VLOOKUP(A3018,' Legislação Benef - GESCON'!$B$4:$I$2159,3,FALSE),"")</f>
        <v>NÃO</v>
      </c>
      <c r="K3018" s="83" t="str">
        <f>IF(H3018="RPPS",VLOOKUP(A3018,' Legislação Benef - GESCON'!$B$4:$I$2159,6,FALSE),"")</f>
        <v>NÃO</v>
      </c>
      <c r="L3018" s="83" t="str">
        <f>IF(H3018="RPPS",IFERROR(IF(VLOOKUP(A3018,'Suspensão de repasses - GESCON'!$D$3:$J$1048576,7,FALSE)="Validada","SIM","NÃO"),"NÃO"),"")</f>
        <v>NÃO</v>
      </c>
    </row>
    <row r="3019" spans="1:12" s="19" customFormat="1" ht="15" hidden="1" customHeight="1" x14ac:dyDescent="0.25">
      <c r="A3019" s="88" t="s">
        <v>8386</v>
      </c>
      <c r="B3019" s="40" t="s">
        <v>1356</v>
      </c>
      <c r="C3019" s="82" t="s">
        <v>10959</v>
      </c>
      <c r="D3019" s="82"/>
      <c r="E3019" s="82"/>
      <c r="F3019" s="82"/>
      <c r="G3019" s="82"/>
      <c r="H3019" s="40" t="s">
        <v>4</v>
      </c>
      <c r="I3019" s="83" t="str">
        <f>IFERROR(VLOOKUP(A3019,'Alíquotas - CADPREV'!$B$2152:$N$4324,8,FALSE),"")</f>
        <v/>
      </c>
      <c r="J3019" s="83" t="str">
        <f>IF(H3019="RPPS",VLOOKUP(A3019,' Legislação Benef - GESCON'!$B$4:$I$2159,3,FALSE),"")</f>
        <v/>
      </c>
      <c r="K3019" s="83" t="str">
        <f>IF(H3019="RPPS",VLOOKUP(A3019,' Legislação Benef - GESCON'!$B$4:$I$2159,6,FALSE),"")</f>
        <v/>
      </c>
      <c r="L3019" s="83" t="str">
        <f>IF(H3019="RPPS",IFERROR(IF(VLOOKUP(A3019,'Suspensão de repasses - GESCON'!$D$3:$J$1048576,7,FALSE)="Validada","SIM","NÃO"),"NÃO"),"")</f>
        <v/>
      </c>
    </row>
    <row r="3020" spans="1:12" s="19" customFormat="1" ht="15" hidden="1" customHeight="1" x14ac:dyDescent="0.25">
      <c r="A3020" s="88" t="s">
        <v>8387</v>
      </c>
      <c r="B3020" s="40" t="s">
        <v>4626</v>
      </c>
      <c r="C3020" s="82" t="s">
        <v>10959</v>
      </c>
      <c r="D3020" s="82"/>
      <c r="E3020" s="82"/>
      <c r="F3020" s="82"/>
      <c r="G3020" s="82"/>
      <c r="H3020" s="40" t="s">
        <v>4</v>
      </c>
      <c r="I3020" s="83" t="str">
        <f>IFERROR(VLOOKUP(A3020,'Alíquotas - CADPREV'!$B$2152:$N$4324,8,FALSE),"")</f>
        <v/>
      </c>
      <c r="J3020" s="83" t="str">
        <f>IF(H3020="RPPS",VLOOKUP(A3020,' Legislação Benef - GESCON'!$B$4:$I$2159,3,FALSE),"")</f>
        <v/>
      </c>
      <c r="K3020" s="83" t="str">
        <f>IF(H3020="RPPS",VLOOKUP(A3020,' Legislação Benef - GESCON'!$B$4:$I$2159,6,FALSE),"")</f>
        <v/>
      </c>
      <c r="L3020" s="83" t="str">
        <f>IF(H3020="RPPS",IFERROR(IF(VLOOKUP(A3020,'Suspensão de repasses - GESCON'!$D$3:$J$1048576,7,FALSE)="Validada","SIM","NÃO"),"NÃO"),"")</f>
        <v/>
      </c>
    </row>
    <row r="3021" spans="1:12" s="19" customFormat="1" ht="15" hidden="1" customHeight="1" x14ac:dyDescent="0.25">
      <c r="A3021" s="88" t="s">
        <v>8388</v>
      </c>
      <c r="B3021" s="40" t="s">
        <v>2554</v>
      </c>
      <c r="C3021" s="82" t="s">
        <v>10959</v>
      </c>
      <c r="D3021" s="82"/>
      <c r="E3021" s="82"/>
      <c r="F3021" s="82"/>
      <c r="G3021" s="82"/>
      <c r="H3021" s="40" t="s">
        <v>4</v>
      </c>
      <c r="I3021" s="83" t="str">
        <f>IFERROR(VLOOKUP(A3021,'Alíquotas - CADPREV'!$B$2152:$N$4324,8,FALSE),"")</f>
        <v/>
      </c>
      <c r="J3021" s="83" t="str">
        <f>IF(H3021="RPPS",VLOOKUP(A3021,' Legislação Benef - GESCON'!$B$4:$I$2159,3,FALSE),"")</f>
        <v/>
      </c>
      <c r="K3021" s="83" t="str">
        <f>IF(H3021="RPPS",VLOOKUP(A3021,' Legislação Benef - GESCON'!$B$4:$I$2159,6,FALSE),"")</f>
        <v/>
      </c>
      <c r="L3021" s="83" t="str">
        <f>IF(H3021="RPPS",IFERROR(IF(VLOOKUP(A3021,'Suspensão de repasses - GESCON'!$D$3:$J$1048576,7,FALSE)="Validada","SIM","NÃO"),"NÃO"),"")</f>
        <v/>
      </c>
    </row>
    <row r="3022" spans="1:12" s="19" customFormat="1" ht="15" hidden="1" customHeight="1" x14ac:dyDescent="0.25">
      <c r="A3022" s="88" t="s">
        <v>8389</v>
      </c>
      <c r="B3022" s="40" t="s">
        <v>5227</v>
      </c>
      <c r="C3022" s="82" t="s">
        <v>10959</v>
      </c>
      <c r="D3022" s="82"/>
      <c r="E3022" s="82"/>
      <c r="F3022" s="82"/>
      <c r="G3022" s="82"/>
      <c r="H3022" s="40" t="s">
        <v>4</v>
      </c>
      <c r="I3022" s="83" t="str">
        <f>IFERROR(VLOOKUP(A3022,'Alíquotas - CADPREV'!$B$2152:$N$4324,8,FALSE),"")</f>
        <v/>
      </c>
      <c r="J3022" s="83" t="str">
        <f>IF(H3022="RPPS",VLOOKUP(A3022,' Legislação Benef - GESCON'!$B$4:$I$2159,3,FALSE),"")</f>
        <v/>
      </c>
      <c r="K3022" s="83" t="str">
        <f>IF(H3022="RPPS",VLOOKUP(A3022,' Legislação Benef - GESCON'!$B$4:$I$2159,6,FALSE),"")</f>
        <v/>
      </c>
      <c r="L3022" s="83" t="str">
        <f>IF(H3022="RPPS",IFERROR(IF(VLOOKUP(A3022,'Suspensão de repasses - GESCON'!$D$3:$J$1048576,7,FALSE)="Validada","SIM","NÃO"),"NÃO"),"")</f>
        <v/>
      </c>
    </row>
    <row r="3023" spans="1:12" s="19" customFormat="1" ht="15" customHeight="1" x14ac:dyDescent="0.25">
      <c r="A3023" s="88" t="s">
        <v>8390</v>
      </c>
      <c r="B3023" s="40" t="s">
        <v>3143</v>
      </c>
      <c r="C3023" s="82" t="s">
        <v>10958</v>
      </c>
      <c r="D3023" s="82">
        <v>569</v>
      </c>
      <c r="E3023" s="82">
        <v>178</v>
      </c>
      <c r="F3023" s="82">
        <v>42</v>
      </c>
      <c r="G3023" s="82">
        <v>789</v>
      </c>
      <c r="H3023" s="40" t="s">
        <v>2</v>
      </c>
      <c r="I3023" s="83" t="str">
        <f>IFERROR(VLOOKUP(A3023,'Alíquotas - CADPREV'!$B$2152:$N$4324,8,FALSE),"")</f>
        <v>NÃO</v>
      </c>
      <c r="J3023" s="83" t="str">
        <f>IF(H3023="RPPS",VLOOKUP(A3023,' Legislação Benef - GESCON'!$B$4:$I$2159,3,FALSE),"")</f>
        <v>NÃO</v>
      </c>
      <c r="K3023" s="83" t="str">
        <f>IF(H3023="RPPS",VLOOKUP(A3023,' Legislação Benef - GESCON'!$B$4:$I$2159,6,FALSE),"")</f>
        <v>NÃO</v>
      </c>
      <c r="L3023" s="83" t="str">
        <f>IF(H3023="RPPS",IFERROR(IF(VLOOKUP(A3023,'Suspensão de repasses - GESCON'!$D$3:$J$1048576,7,FALSE)="Validada","SIM","NÃO"),"NÃO"),"")</f>
        <v>NÃO</v>
      </c>
    </row>
    <row r="3024" spans="1:12" s="19" customFormat="1" ht="15" hidden="1" customHeight="1" x14ac:dyDescent="0.25">
      <c r="A3024" s="88" t="s">
        <v>8391</v>
      </c>
      <c r="B3024" s="40" t="s">
        <v>1356</v>
      </c>
      <c r="C3024" s="82" t="s">
        <v>10959</v>
      </c>
      <c r="D3024" s="82"/>
      <c r="E3024" s="82"/>
      <c r="F3024" s="82"/>
      <c r="G3024" s="82"/>
      <c r="H3024" s="40" t="s">
        <v>4</v>
      </c>
      <c r="I3024" s="83" t="str">
        <f>IFERROR(VLOOKUP(A3024,'Alíquotas - CADPREV'!$B$2152:$N$4324,8,FALSE),"")</f>
        <v/>
      </c>
      <c r="J3024" s="83" t="str">
        <f>IF(H3024="RPPS",VLOOKUP(A3024,' Legislação Benef - GESCON'!$B$4:$I$2159,3,FALSE),"")</f>
        <v/>
      </c>
      <c r="K3024" s="83" t="str">
        <f>IF(H3024="RPPS",VLOOKUP(A3024,' Legislação Benef - GESCON'!$B$4:$I$2159,6,FALSE),"")</f>
        <v/>
      </c>
      <c r="L3024" s="83" t="str">
        <f>IF(H3024="RPPS",IFERROR(IF(VLOOKUP(A3024,'Suspensão de repasses - GESCON'!$D$3:$J$1048576,7,FALSE)="Validada","SIM","NÃO"),"NÃO"),"")</f>
        <v/>
      </c>
    </row>
    <row r="3025" spans="1:12" s="19" customFormat="1" ht="15" hidden="1" customHeight="1" x14ac:dyDescent="0.25">
      <c r="A3025" s="88" t="s">
        <v>8392</v>
      </c>
      <c r="B3025" s="40" t="s">
        <v>1356</v>
      </c>
      <c r="C3025" s="82" t="s">
        <v>10959</v>
      </c>
      <c r="D3025" s="82"/>
      <c r="E3025" s="82"/>
      <c r="F3025" s="82"/>
      <c r="G3025" s="82"/>
      <c r="H3025" s="40" t="s">
        <v>4</v>
      </c>
      <c r="I3025" s="83" t="str">
        <f>IFERROR(VLOOKUP(A3025,'Alíquotas - CADPREV'!$B$2152:$N$4324,8,FALSE),"")</f>
        <v/>
      </c>
      <c r="J3025" s="83" t="str">
        <f>IF(H3025="RPPS",VLOOKUP(A3025,' Legislação Benef - GESCON'!$B$4:$I$2159,3,FALSE),"")</f>
        <v/>
      </c>
      <c r="K3025" s="83" t="str">
        <f>IF(H3025="RPPS",VLOOKUP(A3025,' Legislação Benef - GESCON'!$B$4:$I$2159,6,FALSE),"")</f>
        <v/>
      </c>
      <c r="L3025" s="83" t="str">
        <f>IF(H3025="RPPS",IFERROR(IF(VLOOKUP(A3025,'Suspensão de repasses - GESCON'!$D$3:$J$1048576,7,FALSE)="Validada","SIM","NÃO"),"NÃO"),"")</f>
        <v/>
      </c>
    </row>
    <row r="3026" spans="1:12" s="19" customFormat="1" ht="15" hidden="1" customHeight="1" x14ac:dyDescent="0.25">
      <c r="A3026" s="88" t="s">
        <v>8393</v>
      </c>
      <c r="B3026" s="40" t="s">
        <v>1356</v>
      </c>
      <c r="C3026" s="82" t="s">
        <v>10959</v>
      </c>
      <c r="D3026" s="82"/>
      <c r="E3026" s="82"/>
      <c r="F3026" s="82"/>
      <c r="G3026" s="82"/>
      <c r="H3026" s="40" t="s">
        <v>4</v>
      </c>
      <c r="I3026" s="83" t="str">
        <f>IFERROR(VLOOKUP(A3026,'Alíquotas - CADPREV'!$B$2152:$N$4324,8,FALSE),"")</f>
        <v/>
      </c>
      <c r="J3026" s="83" t="str">
        <f>IF(H3026="RPPS",VLOOKUP(A3026,' Legislação Benef - GESCON'!$B$4:$I$2159,3,FALSE),"")</f>
        <v/>
      </c>
      <c r="K3026" s="83" t="str">
        <f>IF(H3026="RPPS",VLOOKUP(A3026,' Legislação Benef - GESCON'!$B$4:$I$2159,6,FALSE),"")</f>
        <v/>
      </c>
      <c r="L3026" s="83" t="str">
        <f>IF(H3026="RPPS",IFERROR(IF(VLOOKUP(A3026,'Suspensão de repasses - GESCON'!$D$3:$J$1048576,7,FALSE)="Validada","SIM","NÃO"),"NÃO"),"")</f>
        <v/>
      </c>
    </row>
    <row r="3027" spans="1:12" s="19" customFormat="1" ht="15" hidden="1" customHeight="1" x14ac:dyDescent="0.25">
      <c r="A3027" s="88" t="s">
        <v>8394</v>
      </c>
      <c r="B3027" s="40" t="s">
        <v>1356</v>
      </c>
      <c r="C3027" s="82" t="s">
        <v>10959</v>
      </c>
      <c r="D3027" s="82"/>
      <c r="E3027" s="82"/>
      <c r="F3027" s="82"/>
      <c r="G3027" s="82"/>
      <c r="H3027" s="40" t="s">
        <v>4</v>
      </c>
      <c r="I3027" s="83" t="str">
        <f>IFERROR(VLOOKUP(A3027,'Alíquotas - CADPREV'!$B$2152:$N$4324,8,FALSE),"")</f>
        <v/>
      </c>
      <c r="J3027" s="83" t="str">
        <f>IF(H3027="RPPS",VLOOKUP(A3027,' Legislação Benef - GESCON'!$B$4:$I$2159,3,FALSE),"")</f>
        <v/>
      </c>
      <c r="K3027" s="83" t="str">
        <f>IF(H3027="RPPS",VLOOKUP(A3027,' Legislação Benef - GESCON'!$B$4:$I$2159,6,FALSE),"")</f>
        <v/>
      </c>
      <c r="L3027" s="83" t="str">
        <f>IF(H3027="RPPS",IFERROR(IF(VLOOKUP(A3027,'Suspensão de repasses - GESCON'!$D$3:$J$1048576,7,FALSE)="Validada","SIM","NÃO"),"NÃO"),"")</f>
        <v/>
      </c>
    </row>
    <row r="3028" spans="1:12" s="19" customFormat="1" ht="15" hidden="1" customHeight="1" x14ac:dyDescent="0.25">
      <c r="A3028" s="88" t="s">
        <v>8395</v>
      </c>
      <c r="B3028" s="40" t="s">
        <v>1356</v>
      </c>
      <c r="C3028" s="82" t="s">
        <v>10959</v>
      </c>
      <c r="D3028" s="82"/>
      <c r="E3028" s="82"/>
      <c r="F3028" s="82"/>
      <c r="G3028" s="82"/>
      <c r="H3028" s="40" t="s">
        <v>4</v>
      </c>
      <c r="I3028" s="83" t="str">
        <f>IFERROR(VLOOKUP(A3028,'Alíquotas - CADPREV'!$B$2152:$N$4324,8,FALSE),"")</f>
        <v/>
      </c>
      <c r="J3028" s="83" t="str">
        <f>IF(H3028="RPPS",VLOOKUP(A3028,' Legislação Benef - GESCON'!$B$4:$I$2159,3,FALSE),"")</f>
        <v/>
      </c>
      <c r="K3028" s="83" t="str">
        <f>IF(H3028="RPPS",VLOOKUP(A3028,' Legislação Benef - GESCON'!$B$4:$I$2159,6,FALSE),"")</f>
        <v/>
      </c>
      <c r="L3028" s="83" t="str">
        <f>IF(H3028="RPPS",IFERROR(IF(VLOOKUP(A3028,'Suspensão de repasses - GESCON'!$D$3:$J$1048576,7,FALSE)="Validada","SIM","NÃO"),"NÃO"),"")</f>
        <v/>
      </c>
    </row>
    <row r="3029" spans="1:12" s="19" customFormat="1" ht="15" customHeight="1" x14ac:dyDescent="0.25">
      <c r="A3029" s="88" t="s">
        <v>8396</v>
      </c>
      <c r="B3029" s="40" t="s">
        <v>2926</v>
      </c>
      <c r="C3029" s="82" t="s">
        <v>10958</v>
      </c>
      <c r="D3029" s="82"/>
      <c r="E3029" s="82"/>
      <c r="F3029" s="82"/>
      <c r="G3029" s="82"/>
      <c r="H3029" s="40" t="s">
        <v>2</v>
      </c>
      <c r="I3029" s="83" t="str">
        <f>IFERROR(VLOOKUP(A3029,'Alíquotas - CADPREV'!$B$2152:$N$4324,8,FALSE),"")</f>
        <v>NÃO</v>
      </c>
      <c r="J3029" s="83" t="str">
        <f>IF(H3029="RPPS",VLOOKUP(A3029,' Legislação Benef - GESCON'!$B$4:$I$2159,3,FALSE),"")</f>
        <v>NÃO</v>
      </c>
      <c r="K3029" s="83" t="str">
        <f>IF(H3029="RPPS",VLOOKUP(A3029,' Legislação Benef - GESCON'!$B$4:$I$2159,6,FALSE),"")</f>
        <v>SIM</v>
      </c>
      <c r="L3029" s="83" t="str">
        <f>IF(H3029="RPPS",IFERROR(IF(VLOOKUP(A3029,'Suspensão de repasses - GESCON'!$D$3:$J$1048576,7,FALSE)="Validada","SIM","NÃO"),"NÃO"),"")</f>
        <v>NÃO</v>
      </c>
    </row>
    <row r="3030" spans="1:12" s="19" customFormat="1" ht="15" hidden="1" customHeight="1" x14ac:dyDescent="0.25">
      <c r="A3030" s="88" t="s">
        <v>8397</v>
      </c>
      <c r="B3030" s="40" t="s">
        <v>215</v>
      </c>
      <c r="C3030" s="82" t="s">
        <v>10959</v>
      </c>
      <c r="D3030" s="82"/>
      <c r="E3030" s="82"/>
      <c r="F3030" s="82"/>
      <c r="G3030" s="82"/>
      <c r="H3030" s="40" t="s">
        <v>4</v>
      </c>
      <c r="I3030" s="83" t="str">
        <f>IFERROR(VLOOKUP(A3030,'Alíquotas - CADPREV'!$B$2152:$N$4324,8,FALSE),"")</f>
        <v/>
      </c>
      <c r="J3030" s="83" t="str">
        <f>IF(H3030="RPPS",VLOOKUP(A3030,' Legislação Benef - GESCON'!$B$4:$I$2159,3,FALSE),"")</f>
        <v/>
      </c>
      <c r="K3030" s="83" t="str">
        <f>IF(H3030="RPPS",VLOOKUP(A3030,' Legislação Benef - GESCON'!$B$4:$I$2159,6,FALSE),"")</f>
        <v/>
      </c>
      <c r="L3030" s="83" t="str">
        <f>IF(H3030="RPPS",IFERROR(IF(VLOOKUP(A3030,'Suspensão de repasses - GESCON'!$D$3:$J$1048576,7,FALSE)="Validada","SIM","NÃO"),"NÃO"),"")</f>
        <v/>
      </c>
    </row>
    <row r="3031" spans="1:12" s="19" customFormat="1" ht="15" hidden="1" customHeight="1" x14ac:dyDescent="0.25">
      <c r="A3031" s="88" t="s">
        <v>8398</v>
      </c>
      <c r="B3031" s="40" t="s">
        <v>1142</v>
      </c>
      <c r="C3031" s="82" t="s">
        <v>10959</v>
      </c>
      <c r="D3031" s="82"/>
      <c r="E3031" s="82"/>
      <c r="F3031" s="82"/>
      <c r="G3031" s="82"/>
      <c r="H3031" s="40" t="s">
        <v>4</v>
      </c>
      <c r="I3031" s="83" t="str">
        <f>IFERROR(VLOOKUP(A3031,'Alíquotas - CADPREV'!$B$2152:$N$4324,8,FALSE),"")</f>
        <v/>
      </c>
      <c r="J3031" s="83" t="str">
        <f>IF(H3031="RPPS",VLOOKUP(A3031,' Legislação Benef - GESCON'!$B$4:$I$2159,3,FALSE),"")</f>
        <v/>
      </c>
      <c r="K3031" s="83" t="str">
        <f>IF(H3031="RPPS",VLOOKUP(A3031,' Legislação Benef - GESCON'!$B$4:$I$2159,6,FALSE),"")</f>
        <v/>
      </c>
      <c r="L3031" s="83" t="str">
        <f>IF(H3031="RPPS",IFERROR(IF(VLOOKUP(A3031,'Suspensão de repasses - GESCON'!$D$3:$J$1048576,7,FALSE)="Validada","SIM","NÃO"),"NÃO"),"")</f>
        <v/>
      </c>
    </row>
    <row r="3032" spans="1:12" s="19" customFormat="1" ht="15" hidden="1" customHeight="1" x14ac:dyDescent="0.25">
      <c r="A3032" s="88" t="s">
        <v>8399</v>
      </c>
      <c r="B3032" s="40" t="s">
        <v>2554</v>
      </c>
      <c r="C3032" s="82" t="s">
        <v>10959</v>
      </c>
      <c r="D3032" s="82"/>
      <c r="E3032" s="82"/>
      <c r="F3032" s="82"/>
      <c r="G3032" s="82"/>
      <c r="H3032" s="40" t="s">
        <v>4</v>
      </c>
      <c r="I3032" s="83" t="str">
        <f>IFERROR(VLOOKUP(A3032,'Alíquotas - CADPREV'!$B$2152:$N$4324,8,FALSE),"")</f>
        <v/>
      </c>
      <c r="J3032" s="83" t="str">
        <f>IF(H3032="RPPS",VLOOKUP(A3032,' Legislação Benef - GESCON'!$B$4:$I$2159,3,FALSE),"")</f>
        <v/>
      </c>
      <c r="K3032" s="83" t="str">
        <f>IF(H3032="RPPS",VLOOKUP(A3032,' Legislação Benef - GESCON'!$B$4:$I$2159,6,FALSE),"")</f>
        <v/>
      </c>
      <c r="L3032" s="83" t="str">
        <f>IF(H3032="RPPS",IFERROR(IF(VLOOKUP(A3032,'Suspensão de repasses - GESCON'!$D$3:$J$1048576,7,FALSE)="Validada","SIM","NÃO"),"NÃO"),"")</f>
        <v/>
      </c>
    </row>
    <row r="3033" spans="1:12" s="19" customFormat="1" ht="15" customHeight="1" x14ac:dyDescent="0.25">
      <c r="A3033" s="88" t="s">
        <v>8400</v>
      </c>
      <c r="B3033" s="40" t="s">
        <v>3143</v>
      </c>
      <c r="C3033" s="82" t="s">
        <v>10958</v>
      </c>
      <c r="D3033" s="82">
        <v>1360</v>
      </c>
      <c r="E3033" s="82">
        <v>278</v>
      </c>
      <c r="F3033" s="82">
        <v>84</v>
      </c>
      <c r="G3033" s="82">
        <v>1722</v>
      </c>
      <c r="H3033" s="40" t="s">
        <v>2</v>
      </c>
      <c r="I3033" s="83" t="str">
        <f>IFERROR(VLOOKUP(A3033,'Alíquotas - CADPREV'!$B$2152:$N$4324,8,FALSE),"")</f>
        <v>NÃO</v>
      </c>
      <c r="J3033" s="83" t="str">
        <f>IF(H3033="RPPS",VLOOKUP(A3033,' Legislação Benef - GESCON'!$B$4:$I$2159,3,FALSE),"")</f>
        <v>NÃO</v>
      </c>
      <c r="K3033" s="83" t="str">
        <f>IF(H3033="RPPS",VLOOKUP(A3033,' Legislação Benef - GESCON'!$B$4:$I$2159,6,FALSE),"")</f>
        <v>SIM</v>
      </c>
      <c r="L3033" s="83" t="str">
        <f>IF(H3033="RPPS",IFERROR(IF(VLOOKUP(A3033,'Suspensão de repasses - GESCON'!$D$3:$J$1048576,7,FALSE)="Validada","SIM","NÃO"),"NÃO"),"")</f>
        <v>NÃO</v>
      </c>
    </row>
    <row r="3034" spans="1:12" s="19" customFormat="1" ht="15" hidden="1" customHeight="1" x14ac:dyDescent="0.25">
      <c r="A3034" s="88" t="s">
        <v>8401</v>
      </c>
      <c r="B3034" s="40" t="s">
        <v>1356</v>
      </c>
      <c r="C3034" s="82" t="s">
        <v>10959</v>
      </c>
      <c r="D3034" s="82"/>
      <c r="E3034" s="82"/>
      <c r="F3034" s="82"/>
      <c r="G3034" s="82"/>
      <c r="H3034" s="40" t="s">
        <v>4</v>
      </c>
      <c r="I3034" s="83" t="str">
        <f>IFERROR(VLOOKUP(A3034,'Alíquotas - CADPREV'!$B$2152:$N$4324,8,FALSE),"")</f>
        <v/>
      </c>
      <c r="J3034" s="83" t="str">
        <f>IF(H3034="RPPS",VLOOKUP(A3034,' Legislação Benef - GESCON'!$B$4:$I$2159,3,FALSE),"")</f>
        <v/>
      </c>
      <c r="K3034" s="83" t="str">
        <f>IF(H3034="RPPS",VLOOKUP(A3034,' Legislação Benef - GESCON'!$B$4:$I$2159,6,FALSE),"")</f>
        <v/>
      </c>
      <c r="L3034" s="83" t="str">
        <f>IF(H3034="RPPS",IFERROR(IF(VLOOKUP(A3034,'Suspensão de repasses - GESCON'!$D$3:$J$1048576,7,FALSE)="Validada","SIM","NÃO"),"NÃO"),"")</f>
        <v/>
      </c>
    </row>
    <row r="3035" spans="1:12" s="19" customFormat="1" ht="15" hidden="1" customHeight="1" x14ac:dyDescent="0.25">
      <c r="A3035" s="88" t="s">
        <v>8402</v>
      </c>
      <c r="B3035" s="40" t="s">
        <v>3812</v>
      </c>
      <c r="C3035" s="82" t="s">
        <v>10959</v>
      </c>
      <c r="D3035" s="82"/>
      <c r="E3035" s="82"/>
      <c r="F3035" s="82"/>
      <c r="G3035" s="82"/>
      <c r="H3035" s="40" t="s">
        <v>4</v>
      </c>
      <c r="I3035" s="83" t="str">
        <f>IFERROR(VLOOKUP(A3035,'Alíquotas - CADPREV'!$B$2152:$N$4324,8,FALSE),"")</f>
        <v/>
      </c>
      <c r="J3035" s="83" t="str">
        <f>IF(H3035="RPPS",VLOOKUP(A3035,' Legislação Benef - GESCON'!$B$4:$I$2159,3,FALSE),"")</f>
        <v/>
      </c>
      <c r="K3035" s="83" t="str">
        <f>IF(H3035="RPPS",VLOOKUP(A3035,' Legislação Benef - GESCON'!$B$4:$I$2159,6,FALSE),"")</f>
        <v/>
      </c>
      <c r="L3035" s="83" t="str">
        <f>IF(H3035="RPPS",IFERROR(IF(VLOOKUP(A3035,'Suspensão de repasses - GESCON'!$D$3:$J$1048576,7,FALSE)="Validada","SIM","NÃO"),"NÃO"),"")</f>
        <v/>
      </c>
    </row>
    <row r="3036" spans="1:12" s="19" customFormat="1" ht="15" hidden="1" customHeight="1" x14ac:dyDescent="0.25">
      <c r="A3036" s="88" t="s">
        <v>8403</v>
      </c>
      <c r="B3036" s="40" t="s">
        <v>2554</v>
      </c>
      <c r="C3036" s="82" t="s">
        <v>10959</v>
      </c>
      <c r="D3036" s="82"/>
      <c r="E3036" s="82"/>
      <c r="F3036" s="82"/>
      <c r="G3036" s="82"/>
      <c r="H3036" s="40" t="s">
        <v>4</v>
      </c>
      <c r="I3036" s="83" t="str">
        <f>IFERROR(VLOOKUP(A3036,'Alíquotas - CADPREV'!$B$2152:$N$4324,8,FALSE),"")</f>
        <v/>
      </c>
      <c r="J3036" s="83" t="str">
        <f>IF(H3036="RPPS",VLOOKUP(A3036,' Legislação Benef - GESCON'!$B$4:$I$2159,3,FALSE),"")</f>
        <v/>
      </c>
      <c r="K3036" s="83" t="str">
        <f>IF(H3036="RPPS",VLOOKUP(A3036,' Legislação Benef - GESCON'!$B$4:$I$2159,6,FALSE),"")</f>
        <v/>
      </c>
      <c r="L3036" s="83" t="str">
        <f>IF(H3036="RPPS",IFERROR(IF(VLOOKUP(A3036,'Suspensão de repasses - GESCON'!$D$3:$J$1048576,7,FALSE)="Validada","SIM","NÃO"),"NÃO"),"")</f>
        <v/>
      </c>
    </row>
    <row r="3037" spans="1:12" s="19" customFormat="1" ht="15" customHeight="1" x14ac:dyDescent="0.25">
      <c r="A3037" s="88" t="s">
        <v>8404</v>
      </c>
      <c r="B3037" s="40" t="s">
        <v>3812</v>
      </c>
      <c r="C3037" s="82" t="s">
        <v>10958</v>
      </c>
      <c r="D3037" s="82">
        <v>185</v>
      </c>
      <c r="E3037" s="82">
        <v>13</v>
      </c>
      <c r="F3037" s="82">
        <v>4</v>
      </c>
      <c r="G3037" s="82">
        <v>202</v>
      </c>
      <c r="H3037" s="40" t="s">
        <v>2</v>
      </c>
      <c r="I3037" s="83" t="str">
        <f>IFERROR(VLOOKUP(A3037,'Alíquotas - CADPREV'!$B$2152:$N$4324,8,FALSE),"")</f>
        <v>SIM</v>
      </c>
      <c r="J3037" s="83" t="str">
        <f>IF(H3037="RPPS",VLOOKUP(A3037,' Legislação Benef - GESCON'!$B$4:$I$2159,3,FALSE),"")</f>
        <v>NÃO</v>
      </c>
      <c r="K3037" s="83" t="str">
        <f>IF(H3037="RPPS",VLOOKUP(A3037,' Legislação Benef - GESCON'!$B$4:$I$2159,6,FALSE),"")</f>
        <v>SIM</v>
      </c>
      <c r="L3037" s="83" t="str">
        <f>IF(H3037="RPPS",IFERROR(IF(VLOOKUP(A3037,'Suspensão de repasses - GESCON'!$D$3:$J$1048576,7,FALSE)="Validada","SIM","NÃO"),"NÃO"),"")</f>
        <v>NÃO</v>
      </c>
    </row>
    <row r="3038" spans="1:12" s="19" customFormat="1" ht="15" hidden="1" customHeight="1" x14ac:dyDescent="0.25">
      <c r="A3038" s="88" t="s">
        <v>8405</v>
      </c>
      <c r="B3038" s="40" t="s">
        <v>3812</v>
      </c>
      <c r="C3038" s="82" t="s">
        <v>10959</v>
      </c>
      <c r="D3038" s="82"/>
      <c r="E3038" s="82"/>
      <c r="F3038" s="82"/>
      <c r="G3038" s="82"/>
      <c r="H3038" s="40" t="s">
        <v>4</v>
      </c>
      <c r="I3038" s="83" t="str">
        <f>IFERROR(VLOOKUP(A3038,'Alíquotas - CADPREV'!$B$2152:$N$4324,8,FALSE),"")</f>
        <v/>
      </c>
      <c r="J3038" s="83" t="str">
        <f>IF(H3038="RPPS",VLOOKUP(A3038,' Legislação Benef - GESCON'!$B$4:$I$2159,3,FALSE),"")</f>
        <v/>
      </c>
      <c r="K3038" s="83" t="str">
        <f>IF(H3038="RPPS",VLOOKUP(A3038,' Legislação Benef - GESCON'!$B$4:$I$2159,6,FALSE),"")</f>
        <v/>
      </c>
      <c r="L3038" s="83" t="str">
        <f>IF(H3038="RPPS",IFERROR(IF(VLOOKUP(A3038,'Suspensão de repasses - GESCON'!$D$3:$J$1048576,7,FALSE)="Validada","SIM","NÃO"),"NÃO"),"")</f>
        <v/>
      </c>
    </row>
    <row r="3039" spans="1:12" s="19" customFormat="1" ht="15" hidden="1" customHeight="1" x14ac:dyDescent="0.25">
      <c r="A3039" s="88" t="s">
        <v>8406</v>
      </c>
      <c r="B3039" s="40" t="s">
        <v>3143</v>
      </c>
      <c r="C3039" s="82" t="s">
        <v>10959</v>
      </c>
      <c r="D3039" s="82"/>
      <c r="E3039" s="82"/>
      <c r="F3039" s="82"/>
      <c r="G3039" s="82"/>
      <c r="H3039" s="40" t="s">
        <v>4</v>
      </c>
      <c r="I3039" s="83" t="str">
        <f>IFERROR(VLOOKUP(A3039,'Alíquotas - CADPREV'!$B$2152:$N$4324,8,FALSE),"")</f>
        <v/>
      </c>
      <c r="J3039" s="83" t="str">
        <f>IF(H3039="RPPS",VLOOKUP(A3039,' Legislação Benef - GESCON'!$B$4:$I$2159,3,FALSE),"")</f>
        <v/>
      </c>
      <c r="K3039" s="83" t="str">
        <f>IF(H3039="RPPS",VLOOKUP(A3039,' Legislação Benef - GESCON'!$B$4:$I$2159,6,FALSE),"")</f>
        <v/>
      </c>
      <c r="L3039" s="83" t="str">
        <f>IF(H3039="RPPS",IFERROR(IF(VLOOKUP(A3039,'Suspensão de repasses - GESCON'!$D$3:$J$1048576,7,FALSE)="Validada","SIM","NÃO"),"NÃO"),"")</f>
        <v/>
      </c>
    </row>
    <row r="3040" spans="1:12" s="19" customFormat="1" ht="15" hidden="1" customHeight="1" x14ac:dyDescent="0.25">
      <c r="A3040" s="88" t="s">
        <v>8407</v>
      </c>
      <c r="B3040" s="40" t="s">
        <v>1356</v>
      </c>
      <c r="C3040" s="82" t="s">
        <v>10959</v>
      </c>
      <c r="D3040" s="82"/>
      <c r="E3040" s="82"/>
      <c r="F3040" s="82"/>
      <c r="G3040" s="82"/>
      <c r="H3040" s="40" t="s">
        <v>4</v>
      </c>
      <c r="I3040" s="83" t="str">
        <f>IFERROR(VLOOKUP(A3040,'Alíquotas - CADPREV'!$B$2152:$N$4324,8,FALSE),"")</f>
        <v/>
      </c>
      <c r="J3040" s="83" t="str">
        <f>IF(H3040="RPPS",VLOOKUP(A3040,' Legislação Benef - GESCON'!$B$4:$I$2159,3,FALSE),"")</f>
        <v/>
      </c>
      <c r="K3040" s="83" t="str">
        <f>IF(H3040="RPPS",VLOOKUP(A3040,' Legislação Benef - GESCON'!$B$4:$I$2159,6,FALSE),"")</f>
        <v/>
      </c>
      <c r="L3040" s="83" t="str">
        <f>IF(H3040="RPPS",IFERROR(IF(VLOOKUP(A3040,'Suspensão de repasses - GESCON'!$D$3:$J$1048576,7,FALSE)="Validada","SIM","NÃO"),"NÃO"),"")</f>
        <v/>
      </c>
    </row>
    <row r="3041" spans="1:12" s="19" customFormat="1" ht="15" hidden="1" customHeight="1" x14ac:dyDescent="0.25">
      <c r="A3041" s="88" t="s">
        <v>8408</v>
      </c>
      <c r="B3041" s="40" t="s">
        <v>1142</v>
      </c>
      <c r="C3041" s="82" t="s">
        <v>10959</v>
      </c>
      <c r="D3041" s="82"/>
      <c r="E3041" s="82"/>
      <c r="F3041" s="82"/>
      <c r="G3041" s="82"/>
      <c r="H3041" s="40" t="s">
        <v>4</v>
      </c>
      <c r="I3041" s="83" t="str">
        <f>IFERROR(VLOOKUP(A3041,'Alíquotas - CADPREV'!$B$2152:$N$4324,8,FALSE),"")</f>
        <v/>
      </c>
      <c r="J3041" s="83" t="str">
        <f>IF(H3041="RPPS",VLOOKUP(A3041,' Legislação Benef - GESCON'!$B$4:$I$2159,3,FALSE),"")</f>
        <v/>
      </c>
      <c r="K3041" s="83" t="str">
        <f>IF(H3041="RPPS",VLOOKUP(A3041,' Legislação Benef - GESCON'!$B$4:$I$2159,6,FALSE),"")</f>
        <v/>
      </c>
      <c r="L3041" s="83" t="str">
        <f>IF(H3041="RPPS",IFERROR(IF(VLOOKUP(A3041,'Suspensão de repasses - GESCON'!$D$3:$J$1048576,7,FALSE)="Validada","SIM","NÃO"),"NÃO"),"")</f>
        <v/>
      </c>
    </row>
    <row r="3042" spans="1:12" s="19" customFormat="1" ht="15" hidden="1" customHeight="1" x14ac:dyDescent="0.25">
      <c r="A3042" s="88" t="s">
        <v>8409</v>
      </c>
      <c r="B3042" s="40" t="s">
        <v>1142</v>
      </c>
      <c r="C3042" s="82" t="s">
        <v>10959</v>
      </c>
      <c r="D3042" s="82"/>
      <c r="E3042" s="82"/>
      <c r="F3042" s="82"/>
      <c r="G3042" s="82"/>
      <c r="H3042" s="40" t="s">
        <v>4</v>
      </c>
      <c r="I3042" s="83" t="str">
        <f>IFERROR(VLOOKUP(A3042,'Alíquotas - CADPREV'!$B$2152:$N$4324,8,FALSE),"")</f>
        <v/>
      </c>
      <c r="J3042" s="83" t="str">
        <f>IF(H3042="RPPS",VLOOKUP(A3042,' Legislação Benef - GESCON'!$B$4:$I$2159,3,FALSE),"")</f>
        <v/>
      </c>
      <c r="K3042" s="83" t="str">
        <f>IF(H3042="RPPS",VLOOKUP(A3042,' Legislação Benef - GESCON'!$B$4:$I$2159,6,FALSE),"")</f>
        <v/>
      </c>
      <c r="L3042" s="83" t="str">
        <f>IF(H3042="RPPS",IFERROR(IF(VLOOKUP(A3042,'Suspensão de repasses - GESCON'!$D$3:$J$1048576,7,FALSE)="Validada","SIM","NÃO"),"NÃO"),"")</f>
        <v/>
      </c>
    </row>
    <row r="3043" spans="1:12" s="19" customFormat="1" ht="15" hidden="1" customHeight="1" x14ac:dyDescent="0.25">
      <c r="A3043" s="88" t="s">
        <v>8410</v>
      </c>
      <c r="B3043" s="40" t="s">
        <v>4289</v>
      </c>
      <c r="C3043" s="82" t="s">
        <v>10959</v>
      </c>
      <c r="D3043" s="82"/>
      <c r="E3043" s="82"/>
      <c r="F3043" s="82"/>
      <c r="G3043" s="82"/>
      <c r="H3043" s="40" t="s">
        <v>4</v>
      </c>
      <c r="I3043" s="83" t="str">
        <f>IFERROR(VLOOKUP(A3043,'Alíquotas - CADPREV'!$B$2152:$N$4324,8,FALSE),"")</f>
        <v/>
      </c>
      <c r="J3043" s="83" t="str">
        <f>IF(H3043="RPPS",VLOOKUP(A3043,' Legislação Benef - GESCON'!$B$4:$I$2159,3,FALSE),"")</f>
        <v/>
      </c>
      <c r="K3043" s="83" t="str">
        <f>IF(H3043="RPPS",VLOOKUP(A3043,' Legislação Benef - GESCON'!$B$4:$I$2159,6,FALSE),"")</f>
        <v/>
      </c>
      <c r="L3043" s="83" t="str">
        <f>IF(H3043="RPPS",IFERROR(IF(VLOOKUP(A3043,'Suspensão de repasses - GESCON'!$D$3:$J$1048576,7,FALSE)="Validada","SIM","NÃO"),"NÃO"),"")</f>
        <v/>
      </c>
    </row>
    <row r="3044" spans="1:12" s="19" customFormat="1" ht="15" hidden="1" customHeight="1" x14ac:dyDescent="0.25">
      <c r="A3044" s="88" t="s">
        <v>8411</v>
      </c>
      <c r="B3044" s="40" t="s">
        <v>1356</v>
      </c>
      <c r="C3044" s="82" t="s">
        <v>10959</v>
      </c>
      <c r="D3044" s="82"/>
      <c r="E3044" s="82"/>
      <c r="F3044" s="82"/>
      <c r="G3044" s="82"/>
      <c r="H3044" s="40" t="s">
        <v>4</v>
      </c>
      <c r="I3044" s="83" t="str">
        <f>IFERROR(VLOOKUP(A3044,'Alíquotas - CADPREV'!$B$2152:$N$4324,8,FALSE),"")</f>
        <v/>
      </c>
      <c r="J3044" s="83" t="str">
        <f>IF(H3044="RPPS",VLOOKUP(A3044,' Legislação Benef - GESCON'!$B$4:$I$2159,3,FALSE),"")</f>
        <v/>
      </c>
      <c r="K3044" s="83" t="str">
        <f>IF(H3044="RPPS",VLOOKUP(A3044,' Legislação Benef - GESCON'!$B$4:$I$2159,6,FALSE),"")</f>
        <v/>
      </c>
      <c r="L3044" s="83" t="str">
        <f>IF(H3044="RPPS",IFERROR(IF(VLOOKUP(A3044,'Suspensão de repasses - GESCON'!$D$3:$J$1048576,7,FALSE)="Validada","SIM","NÃO"),"NÃO"),"")</f>
        <v/>
      </c>
    </row>
    <row r="3045" spans="1:12" s="19" customFormat="1" ht="15" customHeight="1" x14ac:dyDescent="0.25">
      <c r="A3045" s="88" t="s">
        <v>8412</v>
      </c>
      <c r="B3045" s="40" t="s">
        <v>901</v>
      </c>
      <c r="C3045" s="82" t="s">
        <v>10958</v>
      </c>
      <c r="D3045" s="82">
        <v>143</v>
      </c>
      <c r="E3045" s="82">
        <v>55</v>
      </c>
      <c r="F3045" s="82">
        <v>8</v>
      </c>
      <c r="G3045" s="82">
        <v>206</v>
      </c>
      <c r="H3045" s="40" t="s">
        <v>2</v>
      </c>
      <c r="I3045" s="83" t="str">
        <f>IFERROR(VLOOKUP(A3045,'Alíquotas - CADPREV'!$B$2152:$N$4324,8,FALSE),"")</f>
        <v>NÃO</v>
      </c>
      <c r="J3045" s="83" t="str">
        <f>IF(H3045="RPPS",VLOOKUP(A3045,' Legislação Benef - GESCON'!$B$4:$I$2159,3,FALSE),"")</f>
        <v>NÃO</v>
      </c>
      <c r="K3045" s="83" t="str">
        <f>IF(H3045="RPPS",VLOOKUP(A3045,' Legislação Benef - GESCON'!$B$4:$I$2159,6,FALSE),"")</f>
        <v>NÃO</v>
      </c>
      <c r="L3045" s="83" t="str">
        <f>IF(H3045="RPPS",IFERROR(IF(VLOOKUP(A3045,'Suspensão de repasses - GESCON'!$D$3:$J$1048576,7,FALSE)="Validada","SIM","NÃO"),"NÃO"),"")</f>
        <v>NÃO</v>
      </c>
    </row>
    <row r="3046" spans="1:12" s="19" customFormat="1" ht="15" customHeight="1" x14ac:dyDescent="0.25">
      <c r="A3046" s="88" t="s">
        <v>8413</v>
      </c>
      <c r="B3046" s="40" t="s">
        <v>29</v>
      </c>
      <c r="C3046" s="82" t="s">
        <v>10958</v>
      </c>
      <c r="D3046" s="82">
        <v>855</v>
      </c>
      <c r="E3046" s="82">
        <v>0</v>
      </c>
      <c r="F3046" s="82">
        <v>0</v>
      </c>
      <c r="G3046" s="82">
        <v>855</v>
      </c>
      <c r="H3046" s="40" t="s">
        <v>2</v>
      </c>
      <c r="I3046" s="83" t="str">
        <f>IFERROR(VLOOKUP(A3046,'Alíquotas - CADPREV'!$B$2152:$N$4324,8,FALSE),"")</f>
        <v>NÃO</v>
      </c>
      <c r="J3046" s="83" t="str">
        <f>IF(H3046="RPPS",VLOOKUP(A3046,' Legislação Benef - GESCON'!$B$4:$I$2159,3,FALSE),"")</f>
        <v>NÃO</v>
      </c>
      <c r="K3046" s="83" t="str">
        <f>IF(H3046="RPPS",VLOOKUP(A3046,' Legislação Benef - GESCON'!$B$4:$I$2159,6,FALSE),"")</f>
        <v>NÃO</v>
      </c>
      <c r="L3046" s="83" t="str">
        <f>IF(H3046="RPPS",IFERROR(IF(VLOOKUP(A3046,'Suspensão de repasses - GESCON'!$D$3:$J$1048576,7,FALSE)="Validada","SIM","NÃO"),"NÃO"),"")</f>
        <v>NÃO</v>
      </c>
    </row>
    <row r="3047" spans="1:12" s="19" customFormat="1" ht="15" customHeight="1" x14ac:dyDescent="0.25">
      <c r="A3047" s="88" t="s">
        <v>8414</v>
      </c>
      <c r="B3047" s="40" t="s">
        <v>2274</v>
      </c>
      <c r="C3047" s="82" t="s">
        <v>10958</v>
      </c>
      <c r="D3047" s="82">
        <v>471</v>
      </c>
      <c r="E3047" s="82">
        <v>43</v>
      </c>
      <c r="F3047" s="82">
        <v>18</v>
      </c>
      <c r="G3047" s="82">
        <v>532</v>
      </c>
      <c r="H3047" s="40" t="s">
        <v>2</v>
      </c>
      <c r="I3047" s="83" t="str">
        <f>IFERROR(VLOOKUP(A3047,'Alíquotas - CADPREV'!$B$2152:$N$4324,8,FALSE),"")</f>
        <v>SIM</v>
      </c>
      <c r="J3047" s="83" t="str">
        <f>IF(H3047="RPPS",VLOOKUP(A3047,' Legislação Benef - GESCON'!$B$4:$I$2159,3,FALSE),"")</f>
        <v>NÃO</v>
      </c>
      <c r="K3047" s="83" t="str">
        <f>IF(H3047="RPPS",VLOOKUP(A3047,' Legislação Benef - GESCON'!$B$4:$I$2159,6,FALSE),"")</f>
        <v>NÃO</v>
      </c>
      <c r="L3047" s="83" t="str">
        <f>IF(H3047="RPPS",IFERROR(IF(VLOOKUP(A3047,'Suspensão de repasses - GESCON'!$D$3:$J$1048576,7,FALSE)="Validada","SIM","NÃO"),"NÃO"),"")</f>
        <v>NÃO</v>
      </c>
    </row>
    <row r="3048" spans="1:12" s="19" customFormat="1" ht="15" hidden="1" customHeight="1" x14ac:dyDescent="0.25">
      <c r="A3048" s="88" t="s">
        <v>8415</v>
      </c>
      <c r="B3048" s="40" t="s">
        <v>2554</v>
      </c>
      <c r="C3048" s="82" t="s">
        <v>10959</v>
      </c>
      <c r="D3048" s="82"/>
      <c r="E3048" s="82"/>
      <c r="F3048" s="82"/>
      <c r="G3048" s="82"/>
      <c r="H3048" s="40" t="s">
        <v>4</v>
      </c>
      <c r="I3048" s="83" t="str">
        <f>IFERROR(VLOOKUP(A3048,'Alíquotas - CADPREV'!$B$2152:$N$4324,8,FALSE),"")</f>
        <v/>
      </c>
      <c r="J3048" s="83" t="str">
        <f>IF(H3048="RPPS",VLOOKUP(A3048,' Legislação Benef - GESCON'!$B$4:$I$2159,3,FALSE),"")</f>
        <v/>
      </c>
      <c r="K3048" s="83" t="str">
        <f>IF(H3048="RPPS",VLOOKUP(A3048,' Legislação Benef - GESCON'!$B$4:$I$2159,6,FALSE),"")</f>
        <v/>
      </c>
      <c r="L3048" s="83" t="str">
        <f>IF(H3048="RPPS",IFERROR(IF(VLOOKUP(A3048,'Suspensão de repasses - GESCON'!$D$3:$J$1048576,7,FALSE)="Validada","SIM","NÃO"),"NÃO"),"")</f>
        <v/>
      </c>
    </row>
    <row r="3049" spans="1:12" s="19" customFormat="1" ht="15" hidden="1" customHeight="1" x14ac:dyDescent="0.25">
      <c r="A3049" s="88" t="s">
        <v>8416</v>
      </c>
      <c r="B3049" s="40" t="s">
        <v>1356</v>
      </c>
      <c r="C3049" s="82" t="s">
        <v>10959</v>
      </c>
      <c r="D3049" s="82"/>
      <c r="E3049" s="82"/>
      <c r="F3049" s="82"/>
      <c r="G3049" s="82"/>
      <c r="H3049" s="40" t="s">
        <v>4</v>
      </c>
      <c r="I3049" s="83" t="str">
        <f>IFERROR(VLOOKUP(A3049,'Alíquotas - CADPREV'!$B$2152:$N$4324,8,FALSE),"")</f>
        <v/>
      </c>
      <c r="J3049" s="83" t="str">
        <f>IF(H3049="RPPS",VLOOKUP(A3049,' Legislação Benef - GESCON'!$B$4:$I$2159,3,FALSE),"")</f>
        <v/>
      </c>
      <c r="K3049" s="83" t="str">
        <f>IF(H3049="RPPS",VLOOKUP(A3049,' Legislação Benef - GESCON'!$B$4:$I$2159,6,FALSE),"")</f>
        <v/>
      </c>
      <c r="L3049" s="83" t="str">
        <f>IF(H3049="RPPS",IFERROR(IF(VLOOKUP(A3049,'Suspensão de repasses - GESCON'!$D$3:$J$1048576,7,FALSE)="Validada","SIM","NÃO"),"NÃO"),"")</f>
        <v/>
      </c>
    </row>
    <row r="3050" spans="1:12" s="19" customFormat="1" ht="15" hidden="1" customHeight="1" x14ac:dyDescent="0.25">
      <c r="A3050" s="88" t="s">
        <v>8417</v>
      </c>
      <c r="B3050" s="40" t="s">
        <v>4626</v>
      </c>
      <c r="C3050" s="82" t="s">
        <v>10959</v>
      </c>
      <c r="D3050" s="82"/>
      <c r="E3050" s="82"/>
      <c r="F3050" s="82"/>
      <c r="G3050" s="82"/>
      <c r="H3050" s="40" t="s">
        <v>4</v>
      </c>
      <c r="I3050" s="83" t="str">
        <f>IFERROR(VLOOKUP(A3050,'Alíquotas - CADPREV'!$B$2152:$N$4324,8,FALSE),"")</f>
        <v/>
      </c>
      <c r="J3050" s="83" t="str">
        <f>IF(H3050="RPPS",VLOOKUP(A3050,' Legislação Benef - GESCON'!$B$4:$I$2159,3,FALSE),"")</f>
        <v/>
      </c>
      <c r="K3050" s="83" t="str">
        <f>IF(H3050="RPPS",VLOOKUP(A3050,' Legislação Benef - GESCON'!$B$4:$I$2159,6,FALSE),"")</f>
        <v/>
      </c>
      <c r="L3050" s="83" t="str">
        <f>IF(H3050="RPPS",IFERROR(IF(VLOOKUP(A3050,'Suspensão de repasses - GESCON'!$D$3:$J$1048576,7,FALSE)="Validada","SIM","NÃO"),"NÃO"),"")</f>
        <v/>
      </c>
    </row>
    <row r="3051" spans="1:12" s="19" customFormat="1" ht="15" hidden="1" customHeight="1" x14ac:dyDescent="0.25">
      <c r="A3051" s="88" t="s">
        <v>8418</v>
      </c>
      <c r="B3051" s="40" t="s">
        <v>3143</v>
      </c>
      <c r="C3051" s="82" t="s">
        <v>10959</v>
      </c>
      <c r="D3051" s="82"/>
      <c r="E3051" s="82"/>
      <c r="F3051" s="82"/>
      <c r="G3051" s="82"/>
      <c r="H3051" s="40" t="s">
        <v>4</v>
      </c>
      <c r="I3051" s="83" t="str">
        <f>IFERROR(VLOOKUP(A3051,'Alíquotas - CADPREV'!$B$2152:$N$4324,8,FALSE),"")</f>
        <v/>
      </c>
      <c r="J3051" s="83" t="str">
        <f>IF(H3051="RPPS",VLOOKUP(A3051,' Legislação Benef - GESCON'!$B$4:$I$2159,3,FALSE),"")</f>
        <v/>
      </c>
      <c r="K3051" s="83" t="str">
        <f>IF(H3051="RPPS",VLOOKUP(A3051,' Legislação Benef - GESCON'!$B$4:$I$2159,6,FALSE),"")</f>
        <v/>
      </c>
      <c r="L3051" s="83" t="str">
        <f>IF(H3051="RPPS",IFERROR(IF(VLOOKUP(A3051,'Suspensão de repasses - GESCON'!$D$3:$J$1048576,7,FALSE)="Validada","SIM","NÃO"),"NÃO"),"")</f>
        <v/>
      </c>
    </row>
    <row r="3052" spans="1:12" s="19" customFormat="1" ht="15" customHeight="1" x14ac:dyDescent="0.25">
      <c r="A3052" s="88" t="s">
        <v>8419</v>
      </c>
      <c r="B3052" s="40" t="s">
        <v>133</v>
      </c>
      <c r="C3052" s="82" t="s">
        <v>10958</v>
      </c>
      <c r="D3052" s="82">
        <v>1210</v>
      </c>
      <c r="E3052" s="82">
        <v>0</v>
      </c>
      <c r="F3052" s="82">
        <v>0</v>
      </c>
      <c r="G3052" s="82">
        <v>1210</v>
      </c>
      <c r="H3052" s="40" t="s">
        <v>2</v>
      </c>
      <c r="I3052" s="83" t="str">
        <f>IFERROR(VLOOKUP(A3052,'Alíquotas - CADPREV'!$B$2152:$N$4324,8,FALSE),"")</f>
        <v>NÃO</v>
      </c>
      <c r="J3052" s="83" t="str">
        <f>IF(H3052="RPPS",VLOOKUP(A3052,' Legislação Benef - GESCON'!$B$4:$I$2159,3,FALSE),"")</f>
        <v>NÃO</v>
      </c>
      <c r="K3052" s="83" t="str">
        <f>IF(H3052="RPPS",VLOOKUP(A3052,' Legislação Benef - GESCON'!$B$4:$I$2159,6,FALSE),"")</f>
        <v>NÃO</v>
      </c>
      <c r="L3052" s="83" t="str">
        <f>IF(H3052="RPPS",IFERROR(IF(VLOOKUP(A3052,'Suspensão de repasses - GESCON'!$D$3:$J$1048576,7,FALSE)="Validada","SIM","NÃO"),"NÃO"),"")</f>
        <v>NÃO</v>
      </c>
    </row>
    <row r="3053" spans="1:12" s="19" customFormat="1" ht="15" customHeight="1" x14ac:dyDescent="0.25">
      <c r="A3053" s="88" t="s">
        <v>8420</v>
      </c>
      <c r="B3053" s="40" t="s">
        <v>901</v>
      </c>
      <c r="C3053" s="82" t="s">
        <v>10958</v>
      </c>
      <c r="D3053" s="82">
        <v>162</v>
      </c>
      <c r="E3053" s="82">
        <v>70</v>
      </c>
      <c r="F3053" s="82">
        <v>17</v>
      </c>
      <c r="G3053" s="82">
        <v>249</v>
      </c>
      <c r="H3053" s="40" t="s">
        <v>2</v>
      </c>
      <c r="I3053" s="83" t="str">
        <f>IFERROR(VLOOKUP(A3053,'Alíquotas - CADPREV'!$B$2152:$N$4324,8,FALSE),"")</f>
        <v>NÃO</v>
      </c>
      <c r="J3053" s="83" t="str">
        <f>IF(H3053="RPPS",VLOOKUP(A3053,' Legislação Benef - GESCON'!$B$4:$I$2159,3,FALSE),"")</f>
        <v>NÃO</v>
      </c>
      <c r="K3053" s="83" t="str">
        <f>IF(H3053="RPPS",VLOOKUP(A3053,' Legislação Benef - GESCON'!$B$4:$I$2159,6,FALSE),"")</f>
        <v>NÃO</v>
      </c>
      <c r="L3053" s="83" t="str">
        <f>IF(H3053="RPPS",IFERROR(IF(VLOOKUP(A3053,'Suspensão de repasses - GESCON'!$D$3:$J$1048576,7,FALSE)="Validada","SIM","NÃO"),"NÃO"),"")</f>
        <v>NÃO</v>
      </c>
    </row>
    <row r="3054" spans="1:12" s="19" customFormat="1" ht="15" hidden="1" customHeight="1" x14ac:dyDescent="0.25">
      <c r="A3054" s="88" t="s">
        <v>8421</v>
      </c>
      <c r="B3054" s="40" t="s">
        <v>5227</v>
      </c>
      <c r="C3054" s="82" t="s">
        <v>10959</v>
      </c>
      <c r="D3054" s="82"/>
      <c r="E3054" s="82"/>
      <c r="F3054" s="82"/>
      <c r="G3054" s="82"/>
      <c r="H3054" s="40" t="s">
        <v>4</v>
      </c>
      <c r="I3054" s="83" t="str">
        <f>IFERROR(VLOOKUP(A3054,'Alíquotas - CADPREV'!$B$2152:$N$4324,8,FALSE),"")</f>
        <v/>
      </c>
      <c r="J3054" s="83" t="str">
        <f>IF(H3054="RPPS",VLOOKUP(A3054,' Legislação Benef - GESCON'!$B$4:$I$2159,3,FALSE),"")</f>
        <v/>
      </c>
      <c r="K3054" s="83" t="str">
        <f>IF(H3054="RPPS",VLOOKUP(A3054,' Legislação Benef - GESCON'!$B$4:$I$2159,6,FALSE),"")</f>
        <v/>
      </c>
      <c r="L3054" s="83" t="str">
        <f>IF(H3054="RPPS",IFERROR(IF(VLOOKUP(A3054,'Suspensão de repasses - GESCON'!$D$3:$J$1048576,7,FALSE)="Validada","SIM","NÃO"),"NÃO"),"")</f>
        <v/>
      </c>
    </row>
    <row r="3055" spans="1:12" s="19" customFormat="1" ht="15" hidden="1" customHeight="1" x14ac:dyDescent="0.25">
      <c r="A3055" s="88" t="s">
        <v>8422</v>
      </c>
      <c r="B3055" s="40" t="s">
        <v>634</v>
      </c>
      <c r="C3055" s="82" t="s">
        <v>10959</v>
      </c>
      <c r="D3055" s="82"/>
      <c r="E3055" s="82"/>
      <c r="F3055" s="82"/>
      <c r="G3055" s="82"/>
      <c r="H3055" s="40" t="s">
        <v>4</v>
      </c>
      <c r="I3055" s="83" t="str">
        <f>IFERROR(VLOOKUP(A3055,'Alíquotas - CADPREV'!$B$2152:$N$4324,8,FALSE),"")</f>
        <v/>
      </c>
      <c r="J3055" s="83" t="str">
        <f>IF(H3055="RPPS",VLOOKUP(A3055,' Legislação Benef - GESCON'!$B$4:$I$2159,3,FALSE),"")</f>
        <v/>
      </c>
      <c r="K3055" s="83" t="str">
        <f>IF(H3055="RPPS",VLOOKUP(A3055,' Legislação Benef - GESCON'!$B$4:$I$2159,6,FALSE),"")</f>
        <v/>
      </c>
      <c r="L3055" s="83" t="str">
        <f>IF(H3055="RPPS",IFERROR(IF(VLOOKUP(A3055,'Suspensão de repasses - GESCON'!$D$3:$J$1048576,7,FALSE)="Validada","SIM","NÃO"),"NÃO"),"")</f>
        <v/>
      </c>
    </row>
    <row r="3056" spans="1:12" s="19" customFormat="1" ht="15" hidden="1" customHeight="1" x14ac:dyDescent="0.25">
      <c r="A3056" s="88" t="s">
        <v>8423</v>
      </c>
      <c r="B3056" s="40" t="s">
        <v>3601</v>
      </c>
      <c r="C3056" s="82" t="s">
        <v>10959</v>
      </c>
      <c r="D3056" s="82"/>
      <c r="E3056" s="82"/>
      <c r="F3056" s="82"/>
      <c r="G3056" s="82"/>
      <c r="H3056" s="40" t="s">
        <v>4</v>
      </c>
      <c r="I3056" s="83" t="str">
        <f>IFERROR(VLOOKUP(A3056,'Alíquotas - CADPREV'!$B$2152:$N$4324,8,FALSE),"")</f>
        <v/>
      </c>
      <c r="J3056" s="83" t="str">
        <f>IF(H3056="RPPS",VLOOKUP(A3056,' Legislação Benef - GESCON'!$B$4:$I$2159,3,FALSE),"")</f>
        <v/>
      </c>
      <c r="K3056" s="83" t="str">
        <f>IF(H3056="RPPS",VLOOKUP(A3056,' Legislação Benef - GESCON'!$B$4:$I$2159,6,FALSE),"")</f>
        <v/>
      </c>
      <c r="L3056" s="83" t="str">
        <f>IF(H3056="RPPS",IFERROR(IF(VLOOKUP(A3056,'Suspensão de repasses - GESCON'!$D$3:$J$1048576,7,FALSE)="Validada","SIM","NÃO"),"NÃO"),"")</f>
        <v/>
      </c>
    </row>
    <row r="3057" spans="1:12" s="19" customFormat="1" ht="15" hidden="1" customHeight="1" x14ac:dyDescent="0.25">
      <c r="A3057" s="88" t="s">
        <v>8424</v>
      </c>
      <c r="B3057" s="40" t="s">
        <v>3812</v>
      </c>
      <c r="C3057" s="82" t="s">
        <v>10959</v>
      </c>
      <c r="D3057" s="82"/>
      <c r="E3057" s="82"/>
      <c r="F3057" s="82"/>
      <c r="G3057" s="82"/>
      <c r="H3057" s="40" t="s">
        <v>4</v>
      </c>
      <c r="I3057" s="83" t="str">
        <f>IFERROR(VLOOKUP(A3057,'Alíquotas - CADPREV'!$B$2152:$N$4324,8,FALSE),"")</f>
        <v/>
      </c>
      <c r="J3057" s="83" t="str">
        <f>IF(H3057="RPPS",VLOOKUP(A3057,' Legislação Benef - GESCON'!$B$4:$I$2159,3,FALSE),"")</f>
        <v/>
      </c>
      <c r="K3057" s="83" t="str">
        <f>IF(H3057="RPPS",VLOOKUP(A3057,' Legislação Benef - GESCON'!$B$4:$I$2159,6,FALSE),"")</f>
        <v/>
      </c>
      <c r="L3057" s="83" t="str">
        <f>IF(H3057="RPPS",IFERROR(IF(VLOOKUP(A3057,'Suspensão de repasses - GESCON'!$D$3:$J$1048576,7,FALSE)="Validada","SIM","NÃO"),"NÃO"),"")</f>
        <v/>
      </c>
    </row>
    <row r="3058" spans="1:12" s="19" customFormat="1" ht="15" customHeight="1" x14ac:dyDescent="0.25">
      <c r="A3058" s="88" t="s">
        <v>8425</v>
      </c>
      <c r="B3058" s="40" t="s">
        <v>197</v>
      </c>
      <c r="C3058" s="82" t="s">
        <v>10958</v>
      </c>
      <c r="D3058" s="82"/>
      <c r="E3058" s="82"/>
      <c r="F3058" s="82"/>
      <c r="G3058" s="82"/>
      <c r="H3058" s="40" t="s">
        <v>2</v>
      </c>
      <c r="I3058" s="83" t="str">
        <f>IFERROR(VLOOKUP(A3058,'Alíquotas - CADPREV'!$B$2152:$N$4324,8,FALSE),"")</f>
        <v>NÃO</v>
      </c>
      <c r="J3058" s="83" t="str">
        <f>IF(H3058="RPPS",VLOOKUP(A3058,' Legislação Benef - GESCON'!$B$4:$I$2159,3,FALSE),"")</f>
        <v>NÃO</v>
      </c>
      <c r="K3058" s="83" t="str">
        <f>IF(H3058="RPPS",VLOOKUP(A3058,' Legislação Benef - GESCON'!$B$4:$I$2159,6,FALSE),"")</f>
        <v>NÃO</v>
      </c>
      <c r="L3058" s="83" t="str">
        <f>IF(H3058="RPPS",IFERROR(IF(VLOOKUP(A3058,'Suspensão de repasses - GESCON'!$D$3:$J$1048576,7,FALSE)="Validada","SIM","NÃO"),"NÃO"),"")</f>
        <v>NÃO</v>
      </c>
    </row>
    <row r="3059" spans="1:12" s="19" customFormat="1" ht="15" hidden="1" customHeight="1" x14ac:dyDescent="0.25">
      <c r="A3059" s="88" t="s">
        <v>8426</v>
      </c>
      <c r="B3059" s="40" t="s">
        <v>1356</v>
      </c>
      <c r="C3059" s="82" t="s">
        <v>10959</v>
      </c>
      <c r="D3059" s="82"/>
      <c r="E3059" s="82"/>
      <c r="F3059" s="82"/>
      <c r="G3059" s="82"/>
      <c r="H3059" s="40" t="s">
        <v>4</v>
      </c>
      <c r="I3059" s="83" t="str">
        <f>IFERROR(VLOOKUP(A3059,'Alíquotas - CADPREV'!$B$2152:$N$4324,8,FALSE),"")</f>
        <v/>
      </c>
      <c r="J3059" s="83" t="str">
        <f>IF(H3059="RPPS",VLOOKUP(A3059,' Legislação Benef - GESCON'!$B$4:$I$2159,3,FALSE),"")</f>
        <v/>
      </c>
      <c r="K3059" s="83" t="str">
        <f>IF(H3059="RPPS",VLOOKUP(A3059,' Legislação Benef - GESCON'!$B$4:$I$2159,6,FALSE),"")</f>
        <v/>
      </c>
      <c r="L3059" s="83" t="str">
        <f>IF(H3059="RPPS",IFERROR(IF(VLOOKUP(A3059,'Suspensão de repasses - GESCON'!$D$3:$J$1048576,7,FALSE)="Validada","SIM","NÃO"),"NÃO"),"")</f>
        <v/>
      </c>
    </row>
    <row r="3060" spans="1:12" s="19" customFormat="1" ht="15" hidden="1" customHeight="1" x14ac:dyDescent="0.25">
      <c r="A3060" s="88" t="s">
        <v>8427</v>
      </c>
      <c r="B3060" s="40" t="s">
        <v>215</v>
      </c>
      <c r="C3060" s="82" t="s">
        <v>10959</v>
      </c>
      <c r="D3060" s="82"/>
      <c r="E3060" s="82"/>
      <c r="F3060" s="82"/>
      <c r="G3060" s="82"/>
      <c r="H3060" s="40" t="s">
        <v>4</v>
      </c>
      <c r="I3060" s="83" t="str">
        <f>IFERROR(VLOOKUP(A3060,'Alíquotas - CADPREV'!$B$2152:$N$4324,8,FALSE),"")</f>
        <v/>
      </c>
      <c r="J3060" s="83" t="str">
        <f>IF(H3060="RPPS",VLOOKUP(A3060,' Legislação Benef - GESCON'!$B$4:$I$2159,3,FALSE),"")</f>
        <v/>
      </c>
      <c r="K3060" s="83" t="str">
        <f>IF(H3060="RPPS",VLOOKUP(A3060,' Legislação Benef - GESCON'!$B$4:$I$2159,6,FALSE),"")</f>
        <v/>
      </c>
      <c r="L3060" s="83" t="str">
        <f>IF(H3060="RPPS",IFERROR(IF(VLOOKUP(A3060,'Suspensão de repasses - GESCON'!$D$3:$J$1048576,7,FALSE)="Validada","SIM","NÃO"),"NÃO"),"")</f>
        <v/>
      </c>
    </row>
    <row r="3061" spans="1:12" s="19" customFormat="1" ht="15" customHeight="1" x14ac:dyDescent="0.25">
      <c r="A3061" s="88" t="s">
        <v>8428</v>
      </c>
      <c r="B3061" s="40" t="s">
        <v>3143</v>
      </c>
      <c r="C3061" s="82" t="s">
        <v>10958</v>
      </c>
      <c r="D3061" s="82">
        <v>1094</v>
      </c>
      <c r="E3061" s="82">
        <v>119</v>
      </c>
      <c r="F3061" s="82">
        <v>3</v>
      </c>
      <c r="G3061" s="82">
        <v>1216</v>
      </c>
      <c r="H3061" s="40" t="s">
        <v>2</v>
      </c>
      <c r="I3061" s="83" t="str">
        <f>IFERROR(VLOOKUP(A3061,'Alíquotas - CADPREV'!$B$2152:$N$4324,8,FALSE),"")</f>
        <v>SIM</v>
      </c>
      <c r="J3061" s="83" t="str">
        <f>IF(H3061="RPPS",VLOOKUP(A3061,' Legislação Benef - GESCON'!$B$4:$I$2159,3,FALSE),"")</f>
        <v>NÃO</v>
      </c>
      <c r="K3061" s="83" t="str">
        <f>IF(H3061="RPPS",VLOOKUP(A3061,' Legislação Benef - GESCON'!$B$4:$I$2159,6,FALSE),"")</f>
        <v>NÃO</v>
      </c>
      <c r="L3061" s="83" t="str">
        <f>IF(H3061="RPPS",IFERROR(IF(VLOOKUP(A3061,'Suspensão de repasses - GESCON'!$D$3:$J$1048576,7,FALSE)="Validada","SIM","NÃO"),"NÃO"),"")</f>
        <v>NÃO</v>
      </c>
    </row>
    <row r="3062" spans="1:12" s="19" customFormat="1" ht="15" hidden="1" customHeight="1" x14ac:dyDescent="0.25">
      <c r="A3062" s="88" t="s">
        <v>8429</v>
      </c>
      <c r="B3062" s="40" t="s">
        <v>2413</v>
      </c>
      <c r="C3062" s="82" t="s">
        <v>10959</v>
      </c>
      <c r="D3062" s="82"/>
      <c r="E3062" s="82"/>
      <c r="F3062" s="82"/>
      <c r="G3062" s="82"/>
      <c r="H3062" s="40" t="s">
        <v>4</v>
      </c>
      <c r="I3062" s="83" t="str">
        <f>IFERROR(VLOOKUP(A3062,'Alíquotas - CADPREV'!$B$2152:$N$4324,8,FALSE),"")</f>
        <v/>
      </c>
      <c r="J3062" s="83" t="str">
        <f>IF(H3062="RPPS",VLOOKUP(A3062,' Legislação Benef - GESCON'!$B$4:$I$2159,3,FALSE),"")</f>
        <v/>
      </c>
      <c r="K3062" s="83" t="str">
        <f>IF(H3062="RPPS",VLOOKUP(A3062,' Legislação Benef - GESCON'!$B$4:$I$2159,6,FALSE),"")</f>
        <v/>
      </c>
      <c r="L3062" s="83" t="str">
        <f>IF(H3062="RPPS",IFERROR(IF(VLOOKUP(A3062,'Suspensão de repasses - GESCON'!$D$3:$J$1048576,7,FALSE)="Validada","SIM","NÃO"),"NÃO"),"")</f>
        <v/>
      </c>
    </row>
    <row r="3063" spans="1:12" s="19" customFormat="1" ht="15" hidden="1" customHeight="1" x14ac:dyDescent="0.25">
      <c r="A3063" s="88" t="s">
        <v>8430</v>
      </c>
      <c r="B3063" s="40" t="s">
        <v>1356</v>
      </c>
      <c r="C3063" s="82" t="s">
        <v>10959</v>
      </c>
      <c r="D3063" s="82"/>
      <c r="E3063" s="82"/>
      <c r="F3063" s="82"/>
      <c r="G3063" s="82"/>
      <c r="H3063" s="40" t="s">
        <v>4</v>
      </c>
      <c r="I3063" s="83" t="str">
        <f>IFERROR(VLOOKUP(A3063,'Alíquotas - CADPREV'!$B$2152:$N$4324,8,FALSE),"")</f>
        <v/>
      </c>
      <c r="J3063" s="83" t="str">
        <f>IF(H3063="RPPS",VLOOKUP(A3063,' Legislação Benef - GESCON'!$B$4:$I$2159,3,FALSE),"")</f>
        <v/>
      </c>
      <c r="K3063" s="83" t="str">
        <f>IF(H3063="RPPS",VLOOKUP(A3063,' Legislação Benef - GESCON'!$B$4:$I$2159,6,FALSE),"")</f>
        <v/>
      </c>
      <c r="L3063" s="83" t="str">
        <f>IF(H3063="RPPS",IFERROR(IF(VLOOKUP(A3063,'Suspensão de repasses - GESCON'!$D$3:$J$1048576,7,FALSE)="Validada","SIM","NÃO"),"NÃO"),"")</f>
        <v/>
      </c>
    </row>
    <row r="3064" spans="1:12" s="19" customFormat="1" ht="15" hidden="1" customHeight="1" x14ac:dyDescent="0.25">
      <c r="A3064" s="88" t="s">
        <v>8431</v>
      </c>
      <c r="B3064" s="40" t="s">
        <v>4289</v>
      </c>
      <c r="C3064" s="82" t="s">
        <v>10959</v>
      </c>
      <c r="D3064" s="82"/>
      <c r="E3064" s="82"/>
      <c r="F3064" s="82"/>
      <c r="G3064" s="82"/>
      <c r="H3064" s="40" t="s">
        <v>4</v>
      </c>
      <c r="I3064" s="83" t="str">
        <f>IFERROR(VLOOKUP(A3064,'Alíquotas - CADPREV'!$B$2152:$N$4324,8,FALSE),"")</f>
        <v/>
      </c>
      <c r="J3064" s="83" t="str">
        <f>IF(H3064="RPPS",VLOOKUP(A3064,' Legislação Benef - GESCON'!$B$4:$I$2159,3,FALSE),"")</f>
        <v/>
      </c>
      <c r="K3064" s="83" t="str">
        <f>IF(H3064="RPPS",VLOOKUP(A3064,' Legislação Benef - GESCON'!$B$4:$I$2159,6,FALSE),"")</f>
        <v/>
      </c>
      <c r="L3064" s="83" t="str">
        <f>IF(H3064="RPPS",IFERROR(IF(VLOOKUP(A3064,'Suspensão de repasses - GESCON'!$D$3:$J$1048576,7,FALSE)="Validada","SIM","NÃO"),"NÃO"),"")</f>
        <v/>
      </c>
    </row>
    <row r="3065" spans="1:12" s="19" customFormat="1" ht="15" hidden="1" customHeight="1" x14ac:dyDescent="0.25">
      <c r="A3065" s="88" t="s">
        <v>8432</v>
      </c>
      <c r="B3065" s="40" t="s">
        <v>2413</v>
      </c>
      <c r="C3065" s="82" t="s">
        <v>10959</v>
      </c>
      <c r="D3065" s="82"/>
      <c r="E3065" s="82"/>
      <c r="F3065" s="82"/>
      <c r="G3065" s="82"/>
      <c r="H3065" s="40" t="s">
        <v>4</v>
      </c>
      <c r="I3065" s="83" t="str">
        <f>IFERROR(VLOOKUP(A3065,'Alíquotas - CADPREV'!$B$2152:$N$4324,8,FALSE),"")</f>
        <v/>
      </c>
      <c r="J3065" s="83" t="str">
        <f>IF(H3065="RPPS",VLOOKUP(A3065,' Legislação Benef - GESCON'!$B$4:$I$2159,3,FALSE),"")</f>
        <v/>
      </c>
      <c r="K3065" s="83" t="str">
        <f>IF(H3065="RPPS",VLOOKUP(A3065,' Legislação Benef - GESCON'!$B$4:$I$2159,6,FALSE),"")</f>
        <v/>
      </c>
      <c r="L3065" s="83" t="str">
        <f>IF(H3065="RPPS",IFERROR(IF(VLOOKUP(A3065,'Suspensão de repasses - GESCON'!$D$3:$J$1048576,7,FALSE)="Validada","SIM","NÃO"),"NÃO"),"")</f>
        <v/>
      </c>
    </row>
    <row r="3066" spans="1:12" s="19" customFormat="1" ht="15" customHeight="1" x14ac:dyDescent="0.25">
      <c r="A3066" s="88" t="s">
        <v>8433</v>
      </c>
      <c r="B3066" s="40" t="s">
        <v>3513</v>
      </c>
      <c r="C3066" s="82" t="s">
        <v>10958</v>
      </c>
      <c r="D3066" s="82">
        <v>765</v>
      </c>
      <c r="E3066" s="82">
        <v>54</v>
      </c>
      <c r="F3066" s="82">
        <v>13</v>
      </c>
      <c r="G3066" s="82">
        <v>832</v>
      </c>
      <c r="H3066" s="40" t="s">
        <v>2</v>
      </c>
      <c r="I3066" s="83" t="str">
        <f>IFERROR(VLOOKUP(A3066,'Alíquotas - CADPREV'!$B$2152:$N$4324,8,FALSE),"")</f>
        <v>NÃO</v>
      </c>
      <c r="J3066" s="83" t="str">
        <f>IF(H3066="RPPS",VLOOKUP(A3066,' Legislação Benef - GESCON'!$B$4:$I$2159,3,FALSE),"")</f>
        <v>NÃO</v>
      </c>
      <c r="K3066" s="83" t="str">
        <f>IF(H3066="RPPS",VLOOKUP(A3066,' Legislação Benef - GESCON'!$B$4:$I$2159,6,FALSE),"")</f>
        <v>NÃO</v>
      </c>
      <c r="L3066" s="83" t="str">
        <f>IF(H3066="RPPS",IFERROR(IF(VLOOKUP(A3066,'Suspensão de repasses - GESCON'!$D$3:$J$1048576,7,FALSE)="Validada","SIM","NÃO"),"NÃO"),"")</f>
        <v>NÃO</v>
      </c>
    </row>
    <row r="3067" spans="1:12" s="19" customFormat="1" ht="15" hidden="1" customHeight="1" x14ac:dyDescent="0.25">
      <c r="A3067" s="88" t="s">
        <v>8434</v>
      </c>
      <c r="B3067" s="40" t="s">
        <v>1356</v>
      </c>
      <c r="C3067" s="82" t="s">
        <v>10959</v>
      </c>
      <c r="D3067" s="82"/>
      <c r="E3067" s="82"/>
      <c r="F3067" s="82"/>
      <c r="G3067" s="82"/>
      <c r="H3067" s="40" t="s">
        <v>4</v>
      </c>
      <c r="I3067" s="83" t="str">
        <f>IFERROR(VLOOKUP(A3067,'Alíquotas - CADPREV'!$B$2152:$N$4324,8,FALSE),"")</f>
        <v/>
      </c>
      <c r="J3067" s="83" t="str">
        <f>IF(H3067="RPPS",VLOOKUP(A3067,' Legislação Benef - GESCON'!$B$4:$I$2159,3,FALSE),"")</f>
        <v/>
      </c>
      <c r="K3067" s="83" t="str">
        <f>IF(H3067="RPPS",VLOOKUP(A3067,' Legislação Benef - GESCON'!$B$4:$I$2159,6,FALSE),"")</f>
        <v/>
      </c>
      <c r="L3067" s="83" t="str">
        <f>IF(H3067="RPPS",IFERROR(IF(VLOOKUP(A3067,'Suspensão de repasses - GESCON'!$D$3:$J$1048576,7,FALSE)="Validada","SIM","NÃO"),"NÃO"),"")</f>
        <v/>
      </c>
    </row>
    <row r="3068" spans="1:12" s="19" customFormat="1" ht="15" hidden="1" customHeight="1" x14ac:dyDescent="0.25">
      <c r="A3068" s="88" t="s">
        <v>8435</v>
      </c>
      <c r="B3068" s="40" t="s">
        <v>4626</v>
      </c>
      <c r="C3068" s="82" t="s">
        <v>10959</v>
      </c>
      <c r="D3068" s="82"/>
      <c r="E3068" s="82"/>
      <c r="F3068" s="82"/>
      <c r="G3068" s="82"/>
      <c r="H3068" s="40" t="s">
        <v>4</v>
      </c>
      <c r="I3068" s="83" t="str">
        <f>IFERROR(VLOOKUP(A3068,'Alíquotas - CADPREV'!$B$2152:$N$4324,8,FALSE),"")</f>
        <v/>
      </c>
      <c r="J3068" s="83" t="str">
        <f>IF(H3068="RPPS",VLOOKUP(A3068,' Legislação Benef - GESCON'!$B$4:$I$2159,3,FALSE),"")</f>
        <v/>
      </c>
      <c r="K3068" s="83" t="str">
        <f>IF(H3068="RPPS",VLOOKUP(A3068,' Legislação Benef - GESCON'!$B$4:$I$2159,6,FALSE),"")</f>
        <v/>
      </c>
      <c r="L3068" s="83" t="str">
        <f>IF(H3068="RPPS",IFERROR(IF(VLOOKUP(A3068,'Suspensão de repasses - GESCON'!$D$3:$J$1048576,7,FALSE)="Validada","SIM","NÃO"),"NÃO"),"")</f>
        <v/>
      </c>
    </row>
    <row r="3069" spans="1:12" s="19" customFormat="1" ht="15" hidden="1" customHeight="1" x14ac:dyDescent="0.25">
      <c r="A3069" s="88" t="s">
        <v>8436</v>
      </c>
      <c r="B3069" s="40" t="s">
        <v>3143</v>
      </c>
      <c r="C3069" s="82" t="s">
        <v>10959</v>
      </c>
      <c r="D3069" s="82"/>
      <c r="E3069" s="82"/>
      <c r="F3069" s="82"/>
      <c r="G3069" s="82"/>
      <c r="H3069" s="40" t="s">
        <v>4</v>
      </c>
      <c r="I3069" s="83" t="str">
        <f>IFERROR(VLOOKUP(A3069,'Alíquotas - CADPREV'!$B$2152:$N$4324,8,FALSE),"")</f>
        <v/>
      </c>
      <c r="J3069" s="83" t="str">
        <f>IF(H3069="RPPS",VLOOKUP(A3069,' Legislação Benef - GESCON'!$B$4:$I$2159,3,FALSE),"")</f>
        <v/>
      </c>
      <c r="K3069" s="83" t="str">
        <f>IF(H3069="RPPS",VLOOKUP(A3069,' Legislação Benef - GESCON'!$B$4:$I$2159,6,FALSE),"")</f>
        <v/>
      </c>
      <c r="L3069" s="83" t="str">
        <f>IF(H3069="RPPS",IFERROR(IF(VLOOKUP(A3069,'Suspensão de repasses - GESCON'!$D$3:$J$1048576,7,FALSE)="Validada","SIM","NÃO"),"NÃO"),"")</f>
        <v/>
      </c>
    </row>
    <row r="3070" spans="1:12" s="19" customFormat="1" ht="15" customHeight="1" x14ac:dyDescent="0.25">
      <c r="A3070" s="88" t="s">
        <v>8437</v>
      </c>
      <c r="B3070" s="40" t="s">
        <v>1356</v>
      </c>
      <c r="C3070" s="82" t="s">
        <v>10958</v>
      </c>
      <c r="D3070" s="82">
        <v>259</v>
      </c>
      <c r="E3070" s="82">
        <v>93</v>
      </c>
      <c r="F3070" s="82">
        <v>19</v>
      </c>
      <c r="G3070" s="82">
        <v>371</v>
      </c>
      <c r="H3070" s="40" t="s">
        <v>2</v>
      </c>
      <c r="I3070" s="83" t="str">
        <f>IFERROR(VLOOKUP(A3070,'Alíquotas - CADPREV'!$B$2152:$N$4324,8,FALSE),"")</f>
        <v>NÃO</v>
      </c>
      <c r="J3070" s="83" t="str">
        <f>IF(H3070="RPPS",VLOOKUP(A3070,' Legislação Benef - GESCON'!$B$4:$I$2159,3,FALSE),"")</f>
        <v>NÃO</v>
      </c>
      <c r="K3070" s="83" t="str">
        <f>IF(H3070="RPPS",VLOOKUP(A3070,' Legislação Benef - GESCON'!$B$4:$I$2159,6,FALSE),"")</f>
        <v>NÃO</v>
      </c>
      <c r="L3070" s="83" t="str">
        <f>IF(H3070="RPPS",IFERROR(IF(VLOOKUP(A3070,'Suspensão de repasses - GESCON'!$D$3:$J$1048576,7,FALSE)="Validada","SIM","NÃO"),"NÃO"),"")</f>
        <v>NÃO</v>
      </c>
    </row>
    <row r="3071" spans="1:12" s="19" customFormat="1" ht="15" customHeight="1" x14ac:dyDescent="0.25">
      <c r="A3071" s="88" t="s">
        <v>8438</v>
      </c>
      <c r="B3071" s="40" t="s">
        <v>4626</v>
      </c>
      <c r="C3071" s="82" t="s">
        <v>10958</v>
      </c>
      <c r="D3071" s="82">
        <v>170</v>
      </c>
      <c r="E3071" s="82">
        <v>47</v>
      </c>
      <c r="F3071" s="82">
        <v>25</v>
      </c>
      <c r="G3071" s="82">
        <v>242</v>
      </c>
      <c r="H3071" s="40" t="s">
        <v>2</v>
      </c>
      <c r="I3071" s="83" t="str">
        <f>IFERROR(VLOOKUP(A3071,'Alíquotas - CADPREV'!$B$2152:$N$4324,8,FALSE),"")</f>
        <v>NÃO</v>
      </c>
      <c r="J3071" s="83" t="str">
        <f>IF(H3071="RPPS",VLOOKUP(A3071,' Legislação Benef - GESCON'!$B$4:$I$2159,3,FALSE),"")</f>
        <v>NÃO</v>
      </c>
      <c r="K3071" s="83" t="str">
        <f>IF(H3071="RPPS",VLOOKUP(A3071,' Legislação Benef - GESCON'!$B$4:$I$2159,6,FALSE),"")</f>
        <v>SIM</v>
      </c>
      <c r="L3071" s="83" t="str">
        <f>IF(H3071="RPPS",IFERROR(IF(VLOOKUP(A3071,'Suspensão de repasses - GESCON'!$D$3:$J$1048576,7,FALSE)="Validada","SIM","NÃO"),"NÃO"),"")</f>
        <v>NÃO</v>
      </c>
    </row>
    <row r="3072" spans="1:12" s="19" customFormat="1" ht="15" hidden="1" customHeight="1" x14ac:dyDescent="0.25">
      <c r="A3072" s="88" t="s">
        <v>8439</v>
      </c>
      <c r="B3072" s="40" t="s">
        <v>634</v>
      </c>
      <c r="C3072" s="82" t="s">
        <v>10959</v>
      </c>
      <c r="D3072" s="82"/>
      <c r="E3072" s="82"/>
      <c r="F3072" s="82"/>
      <c r="G3072" s="82"/>
      <c r="H3072" s="40" t="s">
        <v>4</v>
      </c>
      <c r="I3072" s="83" t="str">
        <f>IFERROR(VLOOKUP(A3072,'Alíquotas - CADPREV'!$B$2152:$N$4324,8,FALSE),"")</f>
        <v/>
      </c>
      <c r="J3072" s="83" t="str">
        <f>IF(H3072="RPPS",VLOOKUP(A3072,' Legislação Benef - GESCON'!$B$4:$I$2159,3,FALSE),"")</f>
        <v/>
      </c>
      <c r="K3072" s="83" t="str">
        <f>IF(H3072="RPPS",VLOOKUP(A3072,' Legislação Benef - GESCON'!$B$4:$I$2159,6,FALSE),"")</f>
        <v/>
      </c>
      <c r="L3072" s="83" t="str">
        <f>IF(H3072="RPPS",IFERROR(IF(VLOOKUP(A3072,'Suspensão de repasses - GESCON'!$D$3:$J$1048576,7,FALSE)="Validada","SIM","NÃO"),"NÃO"),"")</f>
        <v/>
      </c>
    </row>
    <row r="3073" spans="1:12" s="19" customFormat="1" ht="15" customHeight="1" x14ac:dyDescent="0.25">
      <c r="A3073" s="88" t="s">
        <v>8440</v>
      </c>
      <c r="B3073" s="40" t="s">
        <v>4626</v>
      </c>
      <c r="C3073" s="82" t="s">
        <v>10958</v>
      </c>
      <c r="D3073" s="82">
        <v>183</v>
      </c>
      <c r="E3073" s="82">
        <v>2</v>
      </c>
      <c r="F3073" s="82">
        <v>3</v>
      </c>
      <c r="G3073" s="82">
        <v>188</v>
      </c>
      <c r="H3073" s="40" t="s">
        <v>2</v>
      </c>
      <c r="I3073" s="83" t="str">
        <f>IFERROR(VLOOKUP(A3073,'Alíquotas - CADPREV'!$B$2152:$N$4324,8,FALSE),"")</f>
        <v>NÃO</v>
      </c>
      <c r="J3073" s="83" t="str">
        <f>IF(H3073="RPPS",VLOOKUP(A3073,' Legislação Benef - GESCON'!$B$4:$I$2159,3,FALSE),"")</f>
        <v>NÃO</v>
      </c>
      <c r="K3073" s="83" t="str">
        <f>IF(H3073="RPPS",VLOOKUP(A3073,' Legislação Benef - GESCON'!$B$4:$I$2159,6,FALSE),"")</f>
        <v>SIM</v>
      </c>
      <c r="L3073" s="83" t="str">
        <f>IF(H3073="RPPS",IFERROR(IF(VLOOKUP(A3073,'Suspensão de repasses - GESCON'!$D$3:$J$1048576,7,FALSE)="Validada","SIM","NÃO"),"NÃO"),"")</f>
        <v>NÃO</v>
      </c>
    </row>
    <row r="3074" spans="1:12" s="19" customFormat="1" ht="15" hidden="1" customHeight="1" x14ac:dyDescent="0.25">
      <c r="A3074" s="88" t="s">
        <v>8441</v>
      </c>
      <c r="B3074" s="40" t="s">
        <v>1356</v>
      </c>
      <c r="C3074" s="82" t="s">
        <v>10959</v>
      </c>
      <c r="D3074" s="82"/>
      <c r="E3074" s="82"/>
      <c r="F3074" s="82"/>
      <c r="G3074" s="82"/>
      <c r="H3074" s="40" t="s">
        <v>4</v>
      </c>
      <c r="I3074" s="83" t="str">
        <f>IFERROR(VLOOKUP(A3074,'Alíquotas - CADPREV'!$B$2152:$N$4324,8,FALSE),"")</f>
        <v/>
      </c>
      <c r="J3074" s="83" t="str">
        <f>IF(H3074="RPPS",VLOOKUP(A3074,' Legislação Benef - GESCON'!$B$4:$I$2159,3,FALSE),"")</f>
        <v/>
      </c>
      <c r="K3074" s="83" t="str">
        <f>IF(H3074="RPPS",VLOOKUP(A3074,' Legislação Benef - GESCON'!$B$4:$I$2159,6,FALSE),"")</f>
        <v/>
      </c>
      <c r="L3074" s="83" t="str">
        <f>IF(H3074="RPPS",IFERROR(IF(VLOOKUP(A3074,'Suspensão de repasses - GESCON'!$D$3:$J$1048576,7,FALSE)="Validada","SIM","NÃO"),"NÃO"),"")</f>
        <v/>
      </c>
    </row>
    <row r="3075" spans="1:12" s="19" customFormat="1" ht="15" customHeight="1" x14ac:dyDescent="0.25">
      <c r="A3075" s="88" t="s">
        <v>8442</v>
      </c>
      <c r="B3075" s="40" t="s">
        <v>3513</v>
      </c>
      <c r="C3075" s="82" t="s">
        <v>10958</v>
      </c>
      <c r="D3075" s="82">
        <v>2294</v>
      </c>
      <c r="E3075" s="82">
        <v>65</v>
      </c>
      <c r="F3075" s="82">
        <v>38</v>
      </c>
      <c r="G3075" s="82">
        <v>2397</v>
      </c>
      <c r="H3075" s="40" t="s">
        <v>2</v>
      </c>
      <c r="I3075" s="83" t="str">
        <f>IFERROR(VLOOKUP(A3075,'Alíquotas - CADPREV'!$B$2152:$N$4324,8,FALSE),"")</f>
        <v>NÃO</v>
      </c>
      <c r="J3075" s="83" t="str">
        <f>IF(H3075="RPPS",VLOOKUP(A3075,' Legislação Benef - GESCON'!$B$4:$I$2159,3,FALSE),"")</f>
        <v>NÃO</v>
      </c>
      <c r="K3075" s="83" t="str">
        <f>IF(H3075="RPPS",VLOOKUP(A3075,' Legislação Benef - GESCON'!$B$4:$I$2159,6,FALSE),"")</f>
        <v>NÃO</v>
      </c>
      <c r="L3075" s="83" t="str">
        <f>IF(H3075="RPPS",IFERROR(IF(VLOOKUP(A3075,'Suspensão de repasses - GESCON'!$D$3:$J$1048576,7,FALSE)="Validada","SIM","NÃO"),"NÃO"),"")</f>
        <v>NÃO</v>
      </c>
    </row>
    <row r="3076" spans="1:12" s="19" customFormat="1" ht="15" customHeight="1" x14ac:dyDescent="0.25">
      <c r="A3076" s="88" t="s">
        <v>8443</v>
      </c>
      <c r="B3076" s="40" t="s">
        <v>29</v>
      </c>
      <c r="C3076" s="82" t="s">
        <v>10958</v>
      </c>
      <c r="D3076" s="82">
        <v>589</v>
      </c>
      <c r="E3076" s="82">
        <v>59</v>
      </c>
      <c r="F3076" s="82">
        <v>17</v>
      </c>
      <c r="G3076" s="82">
        <v>665</v>
      </c>
      <c r="H3076" s="40" t="s">
        <v>2</v>
      </c>
      <c r="I3076" s="83" t="str">
        <f>IFERROR(VLOOKUP(A3076,'Alíquotas - CADPREV'!$B$2152:$N$4324,8,FALSE),"")</f>
        <v>SIM</v>
      </c>
      <c r="J3076" s="83" t="str">
        <f>IF(H3076="RPPS",VLOOKUP(A3076,' Legislação Benef - GESCON'!$B$4:$I$2159,3,FALSE),"")</f>
        <v>NÃO</v>
      </c>
      <c r="K3076" s="83" t="str">
        <f>IF(H3076="RPPS",VLOOKUP(A3076,' Legislação Benef - GESCON'!$B$4:$I$2159,6,FALSE),"")</f>
        <v>NÃO</v>
      </c>
      <c r="L3076" s="83" t="str">
        <f>IF(H3076="RPPS",IFERROR(IF(VLOOKUP(A3076,'Suspensão de repasses - GESCON'!$D$3:$J$1048576,7,FALSE)="Validada","SIM","NÃO"),"NÃO"),"")</f>
        <v>NÃO</v>
      </c>
    </row>
    <row r="3077" spans="1:12" s="19" customFormat="1" ht="15" customHeight="1" x14ac:dyDescent="0.25">
      <c r="A3077" s="88" t="s">
        <v>8444</v>
      </c>
      <c r="B3077" s="40" t="s">
        <v>3601</v>
      </c>
      <c r="C3077" s="82" t="s">
        <v>10958</v>
      </c>
      <c r="D3077" s="82">
        <v>142</v>
      </c>
      <c r="E3077" s="82">
        <v>22</v>
      </c>
      <c r="F3077" s="82">
        <v>1</v>
      </c>
      <c r="G3077" s="82">
        <v>165</v>
      </c>
      <c r="H3077" s="40" t="s">
        <v>2</v>
      </c>
      <c r="I3077" s="83" t="str">
        <f>IFERROR(VLOOKUP(A3077,'Alíquotas - CADPREV'!$B$2152:$N$4324,8,FALSE),"")</f>
        <v>NÃO</v>
      </c>
      <c r="J3077" s="83" t="str">
        <f>IF(H3077="RPPS",VLOOKUP(A3077,' Legislação Benef - GESCON'!$B$4:$I$2159,3,FALSE),"")</f>
        <v>NÃO</v>
      </c>
      <c r="K3077" s="83" t="str">
        <f>IF(H3077="RPPS",VLOOKUP(A3077,' Legislação Benef - GESCON'!$B$4:$I$2159,6,FALSE),"")</f>
        <v>NÃO</v>
      </c>
      <c r="L3077" s="83" t="str">
        <f>IF(H3077="RPPS",IFERROR(IF(VLOOKUP(A3077,'Suspensão de repasses - GESCON'!$D$3:$J$1048576,7,FALSE)="Validada","SIM","NÃO"),"NÃO"),"")</f>
        <v>NÃO</v>
      </c>
    </row>
    <row r="3078" spans="1:12" s="19" customFormat="1" ht="15" hidden="1" customHeight="1" x14ac:dyDescent="0.25">
      <c r="A3078" s="88" t="s">
        <v>8445</v>
      </c>
      <c r="B3078" s="40" t="s">
        <v>2926</v>
      </c>
      <c r="C3078" s="82" t="s">
        <v>10959</v>
      </c>
      <c r="D3078" s="82"/>
      <c r="E3078" s="82"/>
      <c r="F3078" s="82"/>
      <c r="G3078" s="82"/>
      <c r="H3078" s="40" t="s">
        <v>4</v>
      </c>
      <c r="I3078" s="83" t="str">
        <f>IFERROR(VLOOKUP(A3078,'Alíquotas - CADPREV'!$B$2152:$N$4324,8,FALSE),"")</f>
        <v/>
      </c>
      <c r="J3078" s="83" t="str">
        <f>IF(H3078="RPPS",VLOOKUP(A3078,' Legislação Benef - GESCON'!$B$4:$I$2159,3,FALSE),"")</f>
        <v/>
      </c>
      <c r="K3078" s="83" t="str">
        <f>IF(H3078="RPPS",VLOOKUP(A3078,' Legislação Benef - GESCON'!$B$4:$I$2159,6,FALSE),"")</f>
        <v/>
      </c>
      <c r="L3078" s="83" t="str">
        <f>IF(H3078="RPPS",IFERROR(IF(VLOOKUP(A3078,'Suspensão de repasses - GESCON'!$D$3:$J$1048576,7,FALSE)="Validada","SIM","NÃO"),"NÃO"),"")</f>
        <v/>
      </c>
    </row>
    <row r="3079" spans="1:12" s="19" customFormat="1" ht="15" hidden="1" customHeight="1" x14ac:dyDescent="0.25">
      <c r="A3079" s="88" t="s">
        <v>8446</v>
      </c>
      <c r="B3079" s="40" t="s">
        <v>215</v>
      </c>
      <c r="C3079" s="82" t="s">
        <v>10959</v>
      </c>
      <c r="D3079" s="82"/>
      <c r="E3079" s="82"/>
      <c r="F3079" s="82"/>
      <c r="G3079" s="82"/>
      <c r="H3079" s="40" t="s">
        <v>4</v>
      </c>
      <c r="I3079" s="83" t="str">
        <f>IFERROR(VLOOKUP(A3079,'Alíquotas - CADPREV'!$B$2152:$N$4324,8,FALSE),"")</f>
        <v/>
      </c>
      <c r="J3079" s="83" t="str">
        <f>IF(H3079="RPPS",VLOOKUP(A3079,' Legislação Benef - GESCON'!$B$4:$I$2159,3,FALSE),"")</f>
        <v/>
      </c>
      <c r="K3079" s="83" t="str">
        <f>IF(H3079="RPPS",VLOOKUP(A3079,' Legislação Benef - GESCON'!$B$4:$I$2159,6,FALSE),"")</f>
        <v/>
      </c>
      <c r="L3079" s="83" t="str">
        <f>IF(H3079="RPPS",IFERROR(IF(VLOOKUP(A3079,'Suspensão de repasses - GESCON'!$D$3:$J$1048576,7,FALSE)="Validada","SIM","NÃO"),"NÃO"),"")</f>
        <v/>
      </c>
    </row>
    <row r="3080" spans="1:12" s="19" customFormat="1" ht="15" hidden="1" customHeight="1" x14ac:dyDescent="0.25">
      <c r="A3080" s="88" t="s">
        <v>8447</v>
      </c>
      <c r="B3080" s="40" t="s">
        <v>2926</v>
      </c>
      <c r="C3080" s="82" t="s">
        <v>10959</v>
      </c>
      <c r="D3080" s="82"/>
      <c r="E3080" s="82"/>
      <c r="F3080" s="82"/>
      <c r="G3080" s="82"/>
      <c r="H3080" s="40" t="s">
        <v>4</v>
      </c>
      <c r="I3080" s="83" t="str">
        <f>IFERROR(VLOOKUP(A3080,'Alíquotas - CADPREV'!$B$2152:$N$4324,8,FALSE),"")</f>
        <v/>
      </c>
      <c r="J3080" s="83" t="str">
        <f>IF(H3080="RPPS",VLOOKUP(A3080,' Legislação Benef - GESCON'!$B$4:$I$2159,3,FALSE),"")</f>
        <v/>
      </c>
      <c r="K3080" s="83" t="str">
        <f>IF(H3080="RPPS",VLOOKUP(A3080,' Legislação Benef - GESCON'!$B$4:$I$2159,6,FALSE),"")</f>
        <v/>
      </c>
      <c r="L3080" s="83" t="str">
        <f>IF(H3080="RPPS",IFERROR(IF(VLOOKUP(A3080,'Suspensão de repasses - GESCON'!$D$3:$J$1048576,7,FALSE)="Validada","SIM","NÃO"),"NÃO"),"")</f>
        <v/>
      </c>
    </row>
    <row r="3081" spans="1:12" s="19" customFormat="1" ht="15" customHeight="1" x14ac:dyDescent="0.25">
      <c r="A3081" s="88" t="s">
        <v>8448</v>
      </c>
      <c r="B3081" s="40" t="s">
        <v>3513</v>
      </c>
      <c r="C3081" s="82" t="s">
        <v>10958</v>
      </c>
      <c r="D3081" s="82">
        <v>1144</v>
      </c>
      <c r="E3081" s="82">
        <v>223</v>
      </c>
      <c r="F3081" s="82">
        <v>67</v>
      </c>
      <c r="G3081" s="82">
        <v>1434</v>
      </c>
      <c r="H3081" s="40" t="s">
        <v>2</v>
      </c>
      <c r="I3081" s="83" t="str">
        <f>IFERROR(VLOOKUP(A3081,'Alíquotas - CADPREV'!$B$2152:$N$4324,8,FALSE),"")</f>
        <v>NÃO</v>
      </c>
      <c r="J3081" s="83" t="str">
        <f>IF(H3081="RPPS",VLOOKUP(A3081,' Legislação Benef - GESCON'!$B$4:$I$2159,3,FALSE),"")</f>
        <v>NÃO</v>
      </c>
      <c r="K3081" s="83" t="str">
        <f>IF(H3081="RPPS",VLOOKUP(A3081,' Legislação Benef - GESCON'!$B$4:$I$2159,6,FALSE),"")</f>
        <v>NÃO</v>
      </c>
      <c r="L3081" s="83" t="str">
        <f>IF(H3081="RPPS",IFERROR(IF(VLOOKUP(A3081,'Suspensão de repasses - GESCON'!$D$3:$J$1048576,7,FALSE)="Validada","SIM","NÃO"),"NÃO"),"")</f>
        <v>NÃO</v>
      </c>
    </row>
    <row r="3082" spans="1:12" s="19" customFormat="1" ht="15" customHeight="1" x14ac:dyDescent="0.25">
      <c r="A3082" s="88" t="s">
        <v>8449</v>
      </c>
      <c r="B3082" s="40" t="s">
        <v>4626</v>
      </c>
      <c r="C3082" s="82" t="s">
        <v>10958</v>
      </c>
      <c r="D3082" s="82">
        <v>778</v>
      </c>
      <c r="E3082" s="82">
        <v>269</v>
      </c>
      <c r="F3082" s="82">
        <v>102</v>
      </c>
      <c r="G3082" s="82">
        <v>1149</v>
      </c>
      <c r="H3082" s="40" t="s">
        <v>2</v>
      </c>
      <c r="I3082" s="83" t="str">
        <f>IFERROR(VLOOKUP(A3082,'Alíquotas - CADPREV'!$B$2152:$N$4324,8,FALSE),"")</f>
        <v>NÃO</v>
      </c>
      <c r="J3082" s="83" t="str">
        <f>IF(H3082="RPPS",VLOOKUP(A3082,' Legislação Benef - GESCON'!$B$4:$I$2159,3,FALSE),"")</f>
        <v>NÃO</v>
      </c>
      <c r="K3082" s="83" t="str">
        <f>IF(H3082="RPPS",VLOOKUP(A3082,' Legislação Benef - GESCON'!$B$4:$I$2159,6,FALSE),"")</f>
        <v>NÃO</v>
      </c>
      <c r="L3082" s="83" t="str">
        <f>IF(H3082="RPPS",IFERROR(IF(VLOOKUP(A3082,'Suspensão de repasses - GESCON'!$D$3:$J$1048576,7,FALSE)="Validada","SIM","NÃO"),"NÃO"),"")</f>
        <v>NÃO</v>
      </c>
    </row>
    <row r="3083" spans="1:12" s="19" customFormat="1" ht="15" hidden="1" customHeight="1" x14ac:dyDescent="0.25">
      <c r="A3083" s="88" t="s">
        <v>8450</v>
      </c>
      <c r="B3083" s="40" t="s">
        <v>215</v>
      </c>
      <c r="C3083" s="82" t="s">
        <v>10959</v>
      </c>
      <c r="D3083" s="82"/>
      <c r="E3083" s="82"/>
      <c r="F3083" s="82"/>
      <c r="G3083" s="82"/>
      <c r="H3083" s="40" t="s">
        <v>4</v>
      </c>
      <c r="I3083" s="83" t="str">
        <f>IFERROR(VLOOKUP(A3083,'Alíquotas - CADPREV'!$B$2152:$N$4324,8,FALSE),"")</f>
        <v/>
      </c>
      <c r="J3083" s="83" t="str">
        <f>IF(H3083="RPPS",VLOOKUP(A3083,' Legislação Benef - GESCON'!$B$4:$I$2159,3,FALSE),"")</f>
        <v/>
      </c>
      <c r="K3083" s="83" t="str">
        <f>IF(H3083="RPPS",VLOOKUP(A3083,' Legislação Benef - GESCON'!$B$4:$I$2159,6,FALSE),"")</f>
        <v/>
      </c>
      <c r="L3083" s="83" t="str">
        <f>IF(H3083="RPPS",IFERROR(IF(VLOOKUP(A3083,'Suspensão de repasses - GESCON'!$D$3:$J$1048576,7,FALSE)="Validada","SIM","NÃO"),"NÃO"),"")</f>
        <v/>
      </c>
    </row>
    <row r="3084" spans="1:12" s="19" customFormat="1" ht="15" customHeight="1" x14ac:dyDescent="0.25">
      <c r="A3084" s="88" t="s">
        <v>8451</v>
      </c>
      <c r="B3084" s="40" t="s">
        <v>634</v>
      </c>
      <c r="C3084" s="82" t="s">
        <v>10958</v>
      </c>
      <c r="D3084" s="82">
        <v>744</v>
      </c>
      <c r="E3084" s="82">
        <v>13</v>
      </c>
      <c r="F3084" s="82">
        <v>4</v>
      </c>
      <c r="G3084" s="82">
        <v>761</v>
      </c>
      <c r="H3084" s="40" t="s">
        <v>2</v>
      </c>
      <c r="I3084" s="83" t="str">
        <f>IFERROR(VLOOKUP(A3084,'Alíquotas - CADPREV'!$B$2152:$N$4324,8,FALSE),"")</f>
        <v>SIM</v>
      </c>
      <c r="J3084" s="83" t="str">
        <f>IF(H3084="RPPS",VLOOKUP(A3084,' Legislação Benef - GESCON'!$B$4:$I$2159,3,FALSE),"")</f>
        <v>NÃO</v>
      </c>
      <c r="K3084" s="83" t="str">
        <f>IF(H3084="RPPS",VLOOKUP(A3084,' Legislação Benef - GESCON'!$B$4:$I$2159,6,FALSE),"")</f>
        <v>SIM</v>
      </c>
      <c r="L3084" s="83" t="str">
        <f>IF(H3084="RPPS",IFERROR(IF(VLOOKUP(A3084,'Suspensão de repasses - GESCON'!$D$3:$J$1048576,7,FALSE)="Validada","SIM","NÃO"),"NÃO"),"")</f>
        <v>SIM</v>
      </c>
    </row>
    <row r="3085" spans="1:12" s="19" customFormat="1" ht="15" hidden="1" customHeight="1" x14ac:dyDescent="0.25">
      <c r="A3085" s="88" t="s">
        <v>8452</v>
      </c>
      <c r="B3085" s="40" t="s">
        <v>1142</v>
      </c>
      <c r="C3085" s="82" t="s">
        <v>10959</v>
      </c>
      <c r="D3085" s="82"/>
      <c r="E3085" s="82"/>
      <c r="F3085" s="82"/>
      <c r="G3085" s="82"/>
      <c r="H3085" s="40" t="s">
        <v>4</v>
      </c>
      <c r="I3085" s="83" t="str">
        <f>IFERROR(VLOOKUP(A3085,'Alíquotas - CADPREV'!$B$2152:$N$4324,8,FALSE),"")</f>
        <v/>
      </c>
      <c r="J3085" s="83" t="str">
        <f>IF(H3085="RPPS",VLOOKUP(A3085,' Legislação Benef - GESCON'!$B$4:$I$2159,3,FALSE),"")</f>
        <v/>
      </c>
      <c r="K3085" s="83" t="str">
        <f>IF(H3085="RPPS",VLOOKUP(A3085,' Legislação Benef - GESCON'!$B$4:$I$2159,6,FALSE),"")</f>
        <v/>
      </c>
      <c r="L3085" s="83" t="str">
        <f>IF(H3085="RPPS",IFERROR(IF(VLOOKUP(A3085,'Suspensão de repasses - GESCON'!$D$3:$J$1048576,7,FALSE)="Validada","SIM","NÃO"),"NÃO"),"")</f>
        <v/>
      </c>
    </row>
    <row r="3086" spans="1:12" s="19" customFormat="1" ht="15" hidden="1" customHeight="1" x14ac:dyDescent="0.25">
      <c r="A3086" s="88" t="s">
        <v>8453</v>
      </c>
      <c r="B3086" s="40" t="s">
        <v>634</v>
      </c>
      <c r="C3086" s="82" t="s">
        <v>10959</v>
      </c>
      <c r="D3086" s="82"/>
      <c r="E3086" s="82"/>
      <c r="F3086" s="82"/>
      <c r="G3086" s="82"/>
      <c r="H3086" s="40" t="s">
        <v>4</v>
      </c>
      <c r="I3086" s="83" t="str">
        <f>IFERROR(VLOOKUP(A3086,'Alíquotas - CADPREV'!$B$2152:$N$4324,8,FALSE),"")</f>
        <v/>
      </c>
      <c r="J3086" s="83" t="str">
        <f>IF(H3086="RPPS",VLOOKUP(A3086,' Legislação Benef - GESCON'!$B$4:$I$2159,3,FALSE),"")</f>
        <v/>
      </c>
      <c r="K3086" s="83" t="str">
        <f>IF(H3086="RPPS",VLOOKUP(A3086,' Legislação Benef - GESCON'!$B$4:$I$2159,6,FALSE),"")</f>
        <v/>
      </c>
      <c r="L3086" s="83" t="str">
        <f>IF(H3086="RPPS",IFERROR(IF(VLOOKUP(A3086,'Suspensão de repasses - GESCON'!$D$3:$J$1048576,7,FALSE)="Validada","SIM","NÃO"),"NÃO"),"")</f>
        <v/>
      </c>
    </row>
    <row r="3087" spans="1:12" s="19" customFormat="1" ht="15" hidden="1" customHeight="1" x14ac:dyDescent="0.25">
      <c r="A3087" s="88" t="s">
        <v>8454</v>
      </c>
      <c r="B3087" s="40" t="s">
        <v>2926</v>
      </c>
      <c r="C3087" s="82" t="s">
        <v>10959</v>
      </c>
      <c r="D3087" s="82"/>
      <c r="E3087" s="82"/>
      <c r="F3087" s="82"/>
      <c r="G3087" s="82"/>
      <c r="H3087" s="40" t="s">
        <v>4</v>
      </c>
      <c r="I3087" s="83" t="str">
        <f>IFERROR(VLOOKUP(A3087,'Alíquotas - CADPREV'!$B$2152:$N$4324,8,FALSE),"")</f>
        <v/>
      </c>
      <c r="J3087" s="83" t="str">
        <f>IF(H3087="RPPS",VLOOKUP(A3087,' Legislação Benef - GESCON'!$B$4:$I$2159,3,FALSE),"")</f>
        <v/>
      </c>
      <c r="K3087" s="83" t="str">
        <f>IF(H3087="RPPS",VLOOKUP(A3087,' Legislação Benef - GESCON'!$B$4:$I$2159,6,FALSE),"")</f>
        <v/>
      </c>
      <c r="L3087" s="83" t="str">
        <f>IF(H3087="RPPS",IFERROR(IF(VLOOKUP(A3087,'Suspensão de repasses - GESCON'!$D$3:$J$1048576,7,FALSE)="Validada","SIM","NÃO"),"NÃO"),"")</f>
        <v/>
      </c>
    </row>
    <row r="3088" spans="1:12" s="19" customFormat="1" ht="15" hidden="1" customHeight="1" x14ac:dyDescent="0.25">
      <c r="A3088" s="88" t="s">
        <v>8455</v>
      </c>
      <c r="B3088" s="40" t="s">
        <v>901</v>
      </c>
      <c r="C3088" s="82" t="s">
        <v>10959</v>
      </c>
      <c r="D3088" s="82"/>
      <c r="E3088" s="82"/>
      <c r="F3088" s="82"/>
      <c r="G3088" s="82"/>
      <c r="H3088" s="40" t="s">
        <v>4</v>
      </c>
      <c r="I3088" s="83" t="str">
        <f>IFERROR(VLOOKUP(A3088,'Alíquotas - CADPREV'!$B$2152:$N$4324,8,FALSE),"")</f>
        <v/>
      </c>
      <c r="J3088" s="83" t="str">
        <f>IF(H3088="RPPS",VLOOKUP(A3088,' Legislação Benef - GESCON'!$B$4:$I$2159,3,FALSE),"")</f>
        <v/>
      </c>
      <c r="K3088" s="83" t="str">
        <f>IF(H3088="RPPS",VLOOKUP(A3088,' Legislação Benef - GESCON'!$B$4:$I$2159,6,FALSE),"")</f>
        <v/>
      </c>
      <c r="L3088" s="83" t="str">
        <f>IF(H3088="RPPS",IFERROR(IF(VLOOKUP(A3088,'Suspensão de repasses - GESCON'!$D$3:$J$1048576,7,FALSE)="Validada","SIM","NÃO"),"NÃO"),"")</f>
        <v/>
      </c>
    </row>
    <row r="3089" spans="1:12" s="19" customFormat="1" ht="15" customHeight="1" x14ac:dyDescent="0.25">
      <c r="A3089" s="88" t="s">
        <v>8456</v>
      </c>
      <c r="B3089" s="40" t="s">
        <v>821</v>
      </c>
      <c r="C3089" s="82" t="s">
        <v>10958</v>
      </c>
      <c r="D3089" s="82">
        <v>325</v>
      </c>
      <c r="E3089" s="82">
        <v>202</v>
      </c>
      <c r="F3089" s="82">
        <v>0</v>
      </c>
      <c r="G3089" s="82">
        <v>527</v>
      </c>
      <c r="H3089" s="40" t="s">
        <v>2</v>
      </c>
      <c r="I3089" s="83" t="str">
        <f>IFERROR(VLOOKUP(A3089,'Alíquotas - CADPREV'!$B$2152:$N$4324,8,FALSE),"")</f>
        <v>NÃO</v>
      </c>
      <c r="J3089" s="83" t="str">
        <f>IF(H3089="RPPS",VLOOKUP(A3089,' Legislação Benef - GESCON'!$B$4:$I$2159,3,FALSE),"")</f>
        <v>NÃO</v>
      </c>
      <c r="K3089" s="83" t="str">
        <f>IF(H3089="RPPS",VLOOKUP(A3089,' Legislação Benef - GESCON'!$B$4:$I$2159,6,FALSE),"")</f>
        <v>NÃO</v>
      </c>
      <c r="L3089" s="83" t="str">
        <f>IF(H3089="RPPS",IFERROR(IF(VLOOKUP(A3089,'Suspensão de repasses - GESCON'!$D$3:$J$1048576,7,FALSE)="Validada","SIM","NÃO"),"NÃO"),"")</f>
        <v>NÃO</v>
      </c>
    </row>
    <row r="3090" spans="1:12" s="19" customFormat="1" ht="15" customHeight="1" x14ac:dyDescent="0.25">
      <c r="A3090" s="88" t="s">
        <v>8457</v>
      </c>
      <c r="B3090" s="40" t="s">
        <v>901</v>
      </c>
      <c r="C3090" s="82" t="s">
        <v>10958</v>
      </c>
      <c r="D3090" s="82">
        <v>742</v>
      </c>
      <c r="E3090" s="82">
        <v>299</v>
      </c>
      <c r="F3090" s="82">
        <v>46</v>
      </c>
      <c r="G3090" s="82">
        <v>1087</v>
      </c>
      <c r="H3090" s="40" t="s">
        <v>2</v>
      </c>
      <c r="I3090" s="83" t="str">
        <f>IFERROR(VLOOKUP(A3090,'Alíquotas - CADPREV'!$B$2152:$N$4324,8,FALSE),"")</f>
        <v>SIM</v>
      </c>
      <c r="J3090" s="83" t="str">
        <f>IF(H3090="RPPS",VLOOKUP(A3090,' Legislação Benef - GESCON'!$B$4:$I$2159,3,FALSE),"")</f>
        <v>NÃO</v>
      </c>
      <c r="K3090" s="83" t="str">
        <f>IF(H3090="RPPS",VLOOKUP(A3090,' Legislação Benef - GESCON'!$B$4:$I$2159,6,FALSE),"")</f>
        <v>NÃO</v>
      </c>
      <c r="L3090" s="83" t="str">
        <f>IF(H3090="RPPS",IFERROR(IF(VLOOKUP(A3090,'Suspensão de repasses - GESCON'!$D$3:$J$1048576,7,FALSE)="Validada","SIM","NÃO"),"NÃO"),"")</f>
        <v>NÃO</v>
      </c>
    </row>
    <row r="3091" spans="1:12" s="19" customFormat="1" ht="15" customHeight="1" x14ac:dyDescent="0.25">
      <c r="A3091" s="88" t="s">
        <v>8458</v>
      </c>
      <c r="B3091" s="40" t="s">
        <v>29</v>
      </c>
      <c r="C3091" s="82" t="s">
        <v>10958</v>
      </c>
      <c r="D3091" s="82"/>
      <c r="E3091" s="82"/>
      <c r="F3091" s="82"/>
      <c r="G3091" s="82"/>
      <c r="H3091" s="40" t="s">
        <v>2</v>
      </c>
      <c r="I3091" s="83" t="str">
        <f>IFERROR(VLOOKUP(A3091,'Alíquotas - CADPREV'!$B$2152:$N$4324,8,FALSE),"")</f>
        <v>NÃO</v>
      </c>
      <c r="J3091" s="83" t="str">
        <f>IF(H3091="RPPS",VLOOKUP(A3091,' Legislação Benef - GESCON'!$B$4:$I$2159,3,FALSE),"")</f>
        <v>NÃO</v>
      </c>
      <c r="K3091" s="83" t="str">
        <f>IF(H3091="RPPS",VLOOKUP(A3091,' Legislação Benef - GESCON'!$B$4:$I$2159,6,FALSE),"")</f>
        <v>NÃO</v>
      </c>
      <c r="L3091" s="83" t="str">
        <f>IF(H3091="RPPS",IFERROR(IF(VLOOKUP(A3091,'Suspensão de repasses - GESCON'!$D$3:$J$1048576,7,FALSE)="Validada","SIM","NÃO"),"NÃO"),"")</f>
        <v>NÃO</v>
      </c>
    </row>
    <row r="3092" spans="1:12" s="19" customFormat="1" ht="15" hidden="1" customHeight="1" x14ac:dyDescent="0.25">
      <c r="A3092" s="88" t="s">
        <v>8459</v>
      </c>
      <c r="B3092" s="40" t="s">
        <v>3812</v>
      </c>
      <c r="C3092" s="82" t="s">
        <v>10959</v>
      </c>
      <c r="D3092" s="82"/>
      <c r="E3092" s="82"/>
      <c r="F3092" s="82"/>
      <c r="G3092" s="82"/>
      <c r="H3092" s="40" t="s">
        <v>4</v>
      </c>
      <c r="I3092" s="83" t="str">
        <f>IFERROR(VLOOKUP(A3092,'Alíquotas - CADPREV'!$B$2152:$N$4324,8,FALSE),"")</f>
        <v/>
      </c>
      <c r="J3092" s="83" t="str">
        <f>IF(H3092="RPPS",VLOOKUP(A3092,' Legislação Benef - GESCON'!$B$4:$I$2159,3,FALSE),"")</f>
        <v/>
      </c>
      <c r="K3092" s="83" t="str">
        <f>IF(H3092="RPPS",VLOOKUP(A3092,' Legislação Benef - GESCON'!$B$4:$I$2159,6,FALSE),"")</f>
        <v/>
      </c>
      <c r="L3092" s="83" t="str">
        <f>IF(H3092="RPPS",IFERROR(IF(VLOOKUP(A3092,'Suspensão de repasses - GESCON'!$D$3:$J$1048576,7,FALSE)="Validada","SIM","NÃO"),"NÃO"),"")</f>
        <v/>
      </c>
    </row>
    <row r="3093" spans="1:12" s="19" customFormat="1" ht="15" hidden="1" customHeight="1" x14ac:dyDescent="0.25">
      <c r="A3093" s="88" t="s">
        <v>8460</v>
      </c>
      <c r="B3093" s="40" t="s">
        <v>1356</v>
      </c>
      <c r="C3093" s="82" t="s">
        <v>10959</v>
      </c>
      <c r="D3093" s="82"/>
      <c r="E3093" s="82"/>
      <c r="F3093" s="82"/>
      <c r="G3093" s="82"/>
      <c r="H3093" s="40" t="s">
        <v>4</v>
      </c>
      <c r="I3093" s="83" t="str">
        <f>IFERROR(VLOOKUP(A3093,'Alíquotas - CADPREV'!$B$2152:$N$4324,8,FALSE),"")</f>
        <v/>
      </c>
      <c r="J3093" s="83" t="str">
        <f>IF(H3093="RPPS",VLOOKUP(A3093,' Legislação Benef - GESCON'!$B$4:$I$2159,3,FALSE),"")</f>
        <v/>
      </c>
      <c r="K3093" s="83" t="str">
        <f>IF(H3093="RPPS",VLOOKUP(A3093,' Legislação Benef - GESCON'!$B$4:$I$2159,6,FALSE),"")</f>
        <v/>
      </c>
      <c r="L3093" s="83" t="str">
        <f>IF(H3093="RPPS",IFERROR(IF(VLOOKUP(A3093,'Suspensão de repasses - GESCON'!$D$3:$J$1048576,7,FALSE)="Validada","SIM","NÃO"),"NÃO"),"")</f>
        <v/>
      </c>
    </row>
    <row r="3094" spans="1:12" s="19" customFormat="1" ht="15" customHeight="1" x14ac:dyDescent="0.25">
      <c r="A3094" s="88" t="s">
        <v>8461</v>
      </c>
      <c r="B3094" s="40" t="s">
        <v>1356</v>
      </c>
      <c r="C3094" s="82" t="s">
        <v>10958</v>
      </c>
      <c r="D3094" s="82">
        <v>161</v>
      </c>
      <c r="E3094" s="82">
        <v>49</v>
      </c>
      <c r="F3094" s="82">
        <v>15</v>
      </c>
      <c r="G3094" s="82">
        <v>225</v>
      </c>
      <c r="H3094" s="40" t="s">
        <v>2</v>
      </c>
      <c r="I3094" s="83" t="str">
        <f>IFERROR(VLOOKUP(A3094,'Alíquotas - CADPREV'!$B$2152:$N$4324,8,FALSE),"")</f>
        <v>SIM</v>
      </c>
      <c r="J3094" s="83" t="str">
        <f>IF(H3094="RPPS",VLOOKUP(A3094,' Legislação Benef - GESCON'!$B$4:$I$2159,3,FALSE),"")</f>
        <v>NÃO</v>
      </c>
      <c r="K3094" s="83" t="str">
        <f>IF(H3094="RPPS",VLOOKUP(A3094,' Legislação Benef - GESCON'!$B$4:$I$2159,6,FALSE),"")</f>
        <v>SIM</v>
      </c>
      <c r="L3094" s="83" t="str">
        <f>IF(H3094="RPPS",IFERROR(IF(VLOOKUP(A3094,'Suspensão de repasses - GESCON'!$D$3:$J$1048576,7,FALSE)="Validada","SIM","NÃO"),"NÃO"),"")</f>
        <v>NÃO</v>
      </c>
    </row>
    <row r="3095" spans="1:12" s="19" customFormat="1" ht="15" customHeight="1" x14ac:dyDescent="0.25">
      <c r="A3095" s="88" t="s">
        <v>8462</v>
      </c>
      <c r="B3095" s="40" t="s">
        <v>901</v>
      </c>
      <c r="C3095" s="82" t="s">
        <v>10958</v>
      </c>
      <c r="D3095" s="82">
        <v>1790</v>
      </c>
      <c r="E3095" s="82">
        <v>315</v>
      </c>
      <c r="F3095" s="82">
        <v>53</v>
      </c>
      <c r="G3095" s="82">
        <v>2158</v>
      </c>
      <c r="H3095" s="40" t="s">
        <v>2</v>
      </c>
      <c r="I3095" s="83" t="str">
        <f>IFERROR(VLOOKUP(A3095,'Alíquotas - CADPREV'!$B$2152:$N$4324,8,FALSE),"")</f>
        <v>NÃO</v>
      </c>
      <c r="J3095" s="83" t="str">
        <f>IF(H3095="RPPS",VLOOKUP(A3095,' Legislação Benef - GESCON'!$B$4:$I$2159,3,FALSE),"")</f>
        <v>NÃO</v>
      </c>
      <c r="K3095" s="83" t="str">
        <f>IF(H3095="RPPS",VLOOKUP(A3095,' Legislação Benef - GESCON'!$B$4:$I$2159,6,FALSE),"")</f>
        <v>NÃO</v>
      </c>
      <c r="L3095" s="83" t="str">
        <f>IF(H3095="RPPS",IFERROR(IF(VLOOKUP(A3095,'Suspensão de repasses - GESCON'!$D$3:$J$1048576,7,FALSE)="Validada","SIM","NÃO"),"NÃO"),"")</f>
        <v>NÃO</v>
      </c>
    </row>
    <row r="3096" spans="1:12" s="19" customFormat="1" ht="15" hidden="1" customHeight="1" x14ac:dyDescent="0.25">
      <c r="A3096" s="88" t="s">
        <v>8463</v>
      </c>
      <c r="B3096" s="40" t="s">
        <v>4626</v>
      </c>
      <c r="C3096" s="82" t="s">
        <v>10959</v>
      </c>
      <c r="D3096" s="82"/>
      <c r="E3096" s="82"/>
      <c r="F3096" s="82"/>
      <c r="G3096" s="82"/>
      <c r="H3096" s="40" t="s">
        <v>4</v>
      </c>
      <c r="I3096" s="83" t="str">
        <f>IFERROR(VLOOKUP(A3096,'Alíquotas - CADPREV'!$B$2152:$N$4324,8,FALSE),"")</f>
        <v/>
      </c>
      <c r="J3096" s="83" t="str">
        <f>IF(H3096="RPPS",VLOOKUP(A3096,' Legislação Benef - GESCON'!$B$4:$I$2159,3,FALSE),"")</f>
        <v/>
      </c>
      <c r="K3096" s="83" t="str">
        <f>IF(H3096="RPPS",VLOOKUP(A3096,' Legislação Benef - GESCON'!$B$4:$I$2159,6,FALSE),"")</f>
        <v/>
      </c>
      <c r="L3096" s="83" t="str">
        <f>IF(H3096="RPPS",IFERROR(IF(VLOOKUP(A3096,'Suspensão de repasses - GESCON'!$D$3:$J$1048576,7,FALSE)="Validada","SIM","NÃO"),"NÃO"),"")</f>
        <v/>
      </c>
    </row>
    <row r="3097" spans="1:12" s="19" customFormat="1" ht="15" hidden="1" customHeight="1" x14ac:dyDescent="0.25">
      <c r="A3097" s="88" t="s">
        <v>8464</v>
      </c>
      <c r="B3097" s="40" t="s">
        <v>3747</v>
      </c>
      <c r="C3097" s="82" t="s">
        <v>10959</v>
      </c>
      <c r="D3097" s="82"/>
      <c r="E3097" s="82"/>
      <c r="F3097" s="82"/>
      <c r="G3097" s="82"/>
      <c r="H3097" s="40" t="s">
        <v>4</v>
      </c>
      <c r="I3097" s="83" t="str">
        <f>IFERROR(VLOOKUP(A3097,'Alíquotas - CADPREV'!$B$2152:$N$4324,8,FALSE),"")</f>
        <v/>
      </c>
      <c r="J3097" s="83" t="str">
        <f>IF(H3097="RPPS",VLOOKUP(A3097,' Legislação Benef - GESCON'!$B$4:$I$2159,3,FALSE),"")</f>
        <v/>
      </c>
      <c r="K3097" s="83" t="str">
        <f>IF(H3097="RPPS",VLOOKUP(A3097,' Legislação Benef - GESCON'!$B$4:$I$2159,6,FALSE),"")</f>
        <v/>
      </c>
      <c r="L3097" s="83" t="str">
        <f>IF(H3097="RPPS",IFERROR(IF(VLOOKUP(A3097,'Suspensão de repasses - GESCON'!$D$3:$J$1048576,7,FALSE)="Validada","SIM","NÃO"),"NÃO"),"")</f>
        <v/>
      </c>
    </row>
    <row r="3098" spans="1:12" s="19" customFormat="1" ht="15" customHeight="1" x14ac:dyDescent="0.25">
      <c r="A3098" s="88" t="s">
        <v>8465</v>
      </c>
      <c r="B3098" s="40" t="s">
        <v>4626</v>
      </c>
      <c r="C3098" s="82" t="s">
        <v>10958</v>
      </c>
      <c r="D3098" s="82">
        <v>206</v>
      </c>
      <c r="E3098" s="82">
        <v>30</v>
      </c>
      <c r="F3098" s="82">
        <v>13</v>
      </c>
      <c r="G3098" s="82">
        <v>249</v>
      </c>
      <c r="H3098" s="40" t="s">
        <v>2</v>
      </c>
      <c r="I3098" s="83" t="str">
        <f>IFERROR(VLOOKUP(A3098,'Alíquotas - CADPREV'!$B$2152:$N$4324,8,FALSE),"")</f>
        <v>NÃO</v>
      </c>
      <c r="J3098" s="83" t="str">
        <f>IF(H3098="RPPS",VLOOKUP(A3098,' Legislação Benef - GESCON'!$B$4:$I$2159,3,FALSE),"")</f>
        <v>NÃO</v>
      </c>
      <c r="K3098" s="83" t="str">
        <f>IF(H3098="RPPS",VLOOKUP(A3098,' Legislação Benef - GESCON'!$B$4:$I$2159,6,FALSE),"")</f>
        <v>NÃO</v>
      </c>
      <c r="L3098" s="83" t="str">
        <f>IF(H3098="RPPS",IFERROR(IF(VLOOKUP(A3098,'Suspensão de repasses - GESCON'!$D$3:$J$1048576,7,FALSE)="Validada","SIM","NÃO"),"NÃO"),"")</f>
        <v>NÃO</v>
      </c>
    </row>
    <row r="3099" spans="1:12" s="19" customFormat="1" ht="15" hidden="1" customHeight="1" x14ac:dyDescent="0.25">
      <c r="A3099" s="88" t="s">
        <v>8466</v>
      </c>
      <c r="B3099" s="40" t="s">
        <v>1356</v>
      </c>
      <c r="C3099" s="82" t="s">
        <v>10959</v>
      </c>
      <c r="D3099" s="82"/>
      <c r="E3099" s="82"/>
      <c r="F3099" s="82"/>
      <c r="G3099" s="82"/>
      <c r="H3099" s="40" t="s">
        <v>4</v>
      </c>
      <c r="I3099" s="83" t="str">
        <f>IFERROR(VLOOKUP(A3099,'Alíquotas - CADPREV'!$B$2152:$N$4324,8,FALSE),"")</f>
        <v/>
      </c>
      <c r="J3099" s="83" t="str">
        <f>IF(H3099="RPPS",VLOOKUP(A3099,' Legislação Benef - GESCON'!$B$4:$I$2159,3,FALSE),"")</f>
        <v/>
      </c>
      <c r="K3099" s="83" t="str">
        <f>IF(H3099="RPPS",VLOOKUP(A3099,' Legislação Benef - GESCON'!$B$4:$I$2159,6,FALSE),"")</f>
        <v/>
      </c>
      <c r="L3099" s="83" t="str">
        <f>IF(H3099="RPPS",IFERROR(IF(VLOOKUP(A3099,'Suspensão de repasses - GESCON'!$D$3:$J$1048576,7,FALSE)="Validada","SIM","NÃO"),"NÃO"),"")</f>
        <v/>
      </c>
    </row>
    <row r="3100" spans="1:12" s="19" customFormat="1" ht="15" hidden="1" customHeight="1" x14ac:dyDescent="0.25">
      <c r="A3100" s="88" t="s">
        <v>8467</v>
      </c>
      <c r="B3100" s="40" t="s">
        <v>4626</v>
      </c>
      <c r="C3100" s="82" t="s">
        <v>10959</v>
      </c>
      <c r="D3100" s="82"/>
      <c r="E3100" s="82"/>
      <c r="F3100" s="82"/>
      <c r="G3100" s="82"/>
      <c r="H3100" s="40" t="s">
        <v>4</v>
      </c>
      <c r="I3100" s="83" t="str">
        <f>IFERROR(VLOOKUP(A3100,'Alíquotas - CADPREV'!$B$2152:$N$4324,8,FALSE),"")</f>
        <v/>
      </c>
      <c r="J3100" s="83" t="str">
        <f>IF(H3100="RPPS",VLOOKUP(A3100,' Legislação Benef - GESCON'!$B$4:$I$2159,3,FALSE),"")</f>
        <v/>
      </c>
      <c r="K3100" s="83" t="str">
        <f>IF(H3100="RPPS",VLOOKUP(A3100,' Legislação Benef - GESCON'!$B$4:$I$2159,6,FALSE),"")</f>
        <v/>
      </c>
      <c r="L3100" s="83" t="str">
        <f>IF(H3100="RPPS",IFERROR(IF(VLOOKUP(A3100,'Suspensão de repasses - GESCON'!$D$3:$J$1048576,7,FALSE)="Validada","SIM","NÃO"),"NÃO"),"")</f>
        <v/>
      </c>
    </row>
    <row r="3101" spans="1:12" s="19" customFormat="1" ht="15" customHeight="1" x14ac:dyDescent="0.25">
      <c r="A3101" s="88" t="s">
        <v>8468</v>
      </c>
      <c r="B3101" s="40" t="s">
        <v>3513</v>
      </c>
      <c r="C3101" s="82" t="s">
        <v>10958</v>
      </c>
      <c r="D3101" s="82">
        <v>1396</v>
      </c>
      <c r="E3101" s="82">
        <v>345</v>
      </c>
      <c r="F3101" s="82">
        <v>82</v>
      </c>
      <c r="G3101" s="82">
        <v>1823</v>
      </c>
      <c r="H3101" s="40" t="s">
        <v>2</v>
      </c>
      <c r="I3101" s="83" t="str">
        <f>IFERROR(VLOOKUP(A3101,'Alíquotas - CADPREV'!$B$2152:$N$4324,8,FALSE),"")</f>
        <v>NÃO</v>
      </c>
      <c r="J3101" s="83" t="str">
        <f>IF(H3101="RPPS",VLOOKUP(A3101,' Legislação Benef - GESCON'!$B$4:$I$2159,3,FALSE),"")</f>
        <v>NÃO</v>
      </c>
      <c r="K3101" s="83" t="str">
        <f>IF(H3101="RPPS",VLOOKUP(A3101,' Legislação Benef - GESCON'!$B$4:$I$2159,6,FALSE),"")</f>
        <v>NÃO</v>
      </c>
      <c r="L3101" s="83" t="str">
        <f>IF(H3101="RPPS",IFERROR(IF(VLOOKUP(A3101,'Suspensão de repasses - GESCON'!$D$3:$J$1048576,7,FALSE)="Validada","SIM","NÃO"),"NÃO"),"")</f>
        <v>NÃO</v>
      </c>
    </row>
    <row r="3102" spans="1:12" s="19" customFormat="1" ht="15" hidden="1" customHeight="1" x14ac:dyDescent="0.25">
      <c r="A3102" s="88" t="s">
        <v>8469</v>
      </c>
      <c r="B3102" s="40" t="s">
        <v>5227</v>
      </c>
      <c r="C3102" s="82" t="s">
        <v>10959</v>
      </c>
      <c r="D3102" s="82"/>
      <c r="E3102" s="82"/>
      <c r="F3102" s="82"/>
      <c r="G3102" s="82"/>
      <c r="H3102" s="40" t="s">
        <v>4</v>
      </c>
      <c r="I3102" s="83" t="str">
        <f>IFERROR(VLOOKUP(A3102,'Alíquotas - CADPREV'!$B$2152:$N$4324,8,FALSE),"")</f>
        <v/>
      </c>
      <c r="J3102" s="83" t="str">
        <f>IF(H3102="RPPS",VLOOKUP(A3102,' Legislação Benef - GESCON'!$B$4:$I$2159,3,FALSE),"")</f>
        <v/>
      </c>
      <c r="K3102" s="83" t="str">
        <f>IF(H3102="RPPS",VLOOKUP(A3102,' Legislação Benef - GESCON'!$B$4:$I$2159,6,FALSE),"")</f>
        <v/>
      </c>
      <c r="L3102" s="83" t="str">
        <f>IF(H3102="RPPS",IFERROR(IF(VLOOKUP(A3102,'Suspensão de repasses - GESCON'!$D$3:$J$1048576,7,FALSE)="Validada","SIM","NÃO"),"NÃO"),"")</f>
        <v/>
      </c>
    </row>
    <row r="3103" spans="1:12" s="19" customFormat="1" ht="15" hidden="1" customHeight="1" x14ac:dyDescent="0.25">
      <c r="A3103" s="88" t="s">
        <v>8470</v>
      </c>
      <c r="B3103" s="40" t="s">
        <v>1142</v>
      </c>
      <c r="C3103" s="82" t="s">
        <v>10959</v>
      </c>
      <c r="D3103" s="82"/>
      <c r="E3103" s="82"/>
      <c r="F3103" s="82"/>
      <c r="G3103" s="82"/>
      <c r="H3103" s="40" t="s">
        <v>4</v>
      </c>
      <c r="I3103" s="83" t="str">
        <f>IFERROR(VLOOKUP(A3103,'Alíquotas - CADPREV'!$B$2152:$N$4324,8,FALSE),"")</f>
        <v/>
      </c>
      <c r="J3103" s="83" t="str">
        <f>IF(H3103="RPPS",VLOOKUP(A3103,' Legislação Benef - GESCON'!$B$4:$I$2159,3,FALSE),"")</f>
        <v/>
      </c>
      <c r="K3103" s="83" t="str">
        <f>IF(H3103="RPPS",VLOOKUP(A3103,' Legislação Benef - GESCON'!$B$4:$I$2159,6,FALSE),"")</f>
        <v/>
      </c>
      <c r="L3103" s="83" t="str">
        <f>IF(H3103="RPPS",IFERROR(IF(VLOOKUP(A3103,'Suspensão de repasses - GESCON'!$D$3:$J$1048576,7,FALSE)="Validada","SIM","NÃO"),"NÃO"),"")</f>
        <v/>
      </c>
    </row>
    <row r="3104" spans="1:12" s="19" customFormat="1" ht="15" hidden="1" customHeight="1" x14ac:dyDescent="0.25">
      <c r="A3104" s="88" t="s">
        <v>8471</v>
      </c>
      <c r="B3104" s="40" t="s">
        <v>3143</v>
      </c>
      <c r="C3104" s="82" t="s">
        <v>10959</v>
      </c>
      <c r="D3104" s="82"/>
      <c r="E3104" s="82"/>
      <c r="F3104" s="82"/>
      <c r="G3104" s="82"/>
      <c r="H3104" s="40" t="s">
        <v>4</v>
      </c>
      <c r="I3104" s="83" t="str">
        <f>IFERROR(VLOOKUP(A3104,'Alíquotas - CADPREV'!$B$2152:$N$4324,8,FALSE),"")</f>
        <v/>
      </c>
      <c r="J3104" s="83" t="str">
        <f>IF(H3104="RPPS",VLOOKUP(A3104,' Legislação Benef - GESCON'!$B$4:$I$2159,3,FALSE),"")</f>
        <v/>
      </c>
      <c r="K3104" s="83" t="str">
        <f>IF(H3104="RPPS",VLOOKUP(A3104,' Legislação Benef - GESCON'!$B$4:$I$2159,6,FALSE),"")</f>
        <v/>
      </c>
      <c r="L3104" s="83" t="str">
        <f>IF(H3104="RPPS",IFERROR(IF(VLOOKUP(A3104,'Suspensão de repasses - GESCON'!$D$3:$J$1048576,7,FALSE)="Validada","SIM","NÃO"),"NÃO"),"")</f>
        <v/>
      </c>
    </row>
    <row r="3105" spans="1:12" s="19" customFormat="1" ht="15" hidden="1" customHeight="1" x14ac:dyDescent="0.25">
      <c r="A3105" s="88" t="s">
        <v>8472</v>
      </c>
      <c r="B3105" s="40" t="s">
        <v>1356</v>
      </c>
      <c r="C3105" s="82" t="s">
        <v>10959</v>
      </c>
      <c r="D3105" s="82"/>
      <c r="E3105" s="82"/>
      <c r="F3105" s="82"/>
      <c r="G3105" s="82"/>
      <c r="H3105" s="40" t="s">
        <v>4</v>
      </c>
      <c r="I3105" s="83" t="str">
        <f>IFERROR(VLOOKUP(A3105,'Alíquotas - CADPREV'!$B$2152:$N$4324,8,FALSE),"")</f>
        <v/>
      </c>
      <c r="J3105" s="83" t="str">
        <f>IF(H3105="RPPS",VLOOKUP(A3105,' Legislação Benef - GESCON'!$B$4:$I$2159,3,FALSE),"")</f>
        <v/>
      </c>
      <c r="K3105" s="83" t="str">
        <f>IF(H3105="RPPS",VLOOKUP(A3105,' Legislação Benef - GESCON'!$B$4:$I$2159,6,FALSE),"")</f>
        <v/>
      </c>
      <c r="L3105" s="83" t="str">
        <f>IF(H3105="RPPS",IFERROR(IF(VLOOKUP(A3105,'Suspensão de repasses - GESCON'!$D$3:$J$1048576,7,FALSE)="Validada","SIM","NÃO"),"NÃO"),"")</f>
        <v/>
      </c>
    </row>
    <row r="3106" spans="1:12" s="19" customFormat="1" ht="15" hidden="1" customHeight="1" x14ac:dyDescent="0.25">
      <c r="A3106" s="88" t="s">
        <v>8473</v>
      </c>
      <c r="B3106" s="40" t="s">
        <v>3812</v>
      </c>
      <c r="C3106" s="82" t="s">
        <v>10959</v>
      </c>
      <c r="D3106" s="82"/>
      <c r="E3106" s="82"/>
      <c r="F3106" s="82"/>
      <c r="G3106" s="82"/>
      <c r="H3106" s="40" t="s">
        <v>4</v>
      </c>
      <c r="I3106" s="83" t="str">
        <f>IFERROR(VLOOKUP(A3106,'Alíquotas - CADPREV'!$B$2152:$N$4324,8,FALSE),"")</f>
        <v/>
      </c>
      <c r="J3106" s="83" t="str">
        <f>IF(H3106="RPPS",VLOOKUP(A3106,' Legislação Benef - GESCON'!$B$4:$I$2159,3,FALSE),"")</f>
        <v/>
      </c>
      <c r="K3106" s="83" t="str">
        <f>IF(H3106="RPPS",VLOOKUP(A3106,' Legislação Benef - GESCON'!$B$4:$I$2159,6,FALSE),"")</f>
        <v/>
      </c>
      <c r="L3106" s="83" t="str">
        <f>IF(H3106="RPPS",IFERROR(IF(VLOOKUP(A3106,'Suspensão de repasses - GESCON'!$D$3:$J$1048576,7,FALSE)="Validada","SIM","NÃO"),"NÃO"),"")</f>
        <v/>
      </c>
    </row>
    <row r="3107" spans="1:12" s="19" customFormat="1" ht="15" customHeight="1" x14ac:dyDescent="0.25">
      <c r="A3107" s="88" t="s">
        <v>8474</v>
      </c>
      <c r="B3107" s="40" t="s">
        <v>1356</v>
      </c>
      <c r="C3107" s="82" t="s">
        <v>10958</v>
      </c>
      <c r="D3107" s="82">
        <v>346</v>
      </c>
      <c r="E3107" s="82">
        <v>0</v>
      </c>
      <c r="F3107" s="82">
        <v>0</v>
      </c>
      <c r="G3107" s="82">
        <v>346</v>
      </c>
      <c r="H3107" s="40" t="s">
        <v>2</v>
      </c>
      <c r="I3107" s="83" t="str">
        <f>IFERROR(VLOOKUP(A3107,'Alíquotas - CADPREV'!$B$2152:$N$4324,8,FALSE),"")</f>
        <v>NÃO</v>
      </c>
      <c r="J3107" s="83" t="str">
        <f>IF(H3107="RPPS",VLOOKUP(A3107,' Legislação Benef - GESCON'!$B$4:$I$2159,3,FALSE),"")</f>
        <v>NÃO</v>
      </c>
      <c r="K3107" s="83" t="str">
        <f>IF(H3107="RPPS",VLOOKUP(A3107,' Legislação Benef - GESCON'!$B$4:$I$2159,6,FALSE),"")</f>
        <v>NÃO</v>
      </c>
      <c r="L3107" s="83" t="str">
        <f>IF(H3107="RPPS",IFERROR(IF(VLOOKUP(A3107,'Suspensão de repasses - GESCON'!$D$3:$J$1048576,7,FALSE)="Validada","SIM","NÃO"),"NÃO"),"")</f>
        <v>NÃO</v>
      </c>
    </row>
    <row r="3108" spans="1:12" s="19" customFormat="1" ht="15" hidden="1" customHeight="1" x14ac:dyDescent="0.25">
      <c r="A3108" s="88" t="s">
        <v>8475</v>
      </c>
      <c r="B3108" s="40" t="s">
        <v>634</v>
      </c>
      <c r="C3108" s="82" t="s">
        <v>10959</v>
      </c>
      <c r="D3108" s="82"/>
      <c r="E3108" s="82"/>
      <c r="F3108" s="82"/>
      <c r="G3108" s="82"/>
      <c r="H3108" s="40" t="s">
        <v>4</v>
      </c>
      <c r="I3108" s="83" t="str">
        <f>IFERROR(VLOOKUP(A3108,'Alíquotas - CADPREV'!$B$2152:$N$4324,8,FALSE),"")</f>
        <v/>
      </c>
      <c r="J3108" s="83" t="str">
        <f>IF(H3108="RPPS",VLOOKUP(A3108,' Legislação Benef - GESCON'!$B$4:$I$2159,3,FALSE),"")</f>
        <v/>
      </c>
      <c r="K3108" s="83" t="str">
        <f>IF(H3108="RPPS",VLOOKUP(A3108,' Legislação Benef - GESCON'!$B$4:$I$2159,6,FALSE),"")</f>
        <v/>
      </c>
      <c r="L3108" s="83" t="str">
        <f>IF(H3108="RPPS",IFERROR(IF(VLOOKUP(A3108,'Suspensão de repasses - GESCON'!$D$3:$J$1048576,7,FALSE)="Validada","SIM","NÃO"),"NÃO"),"")</f>
        <v/>
      </c>
    </row>
    <row r="3109" spans="1:12" s="19" customFormat="1" ht="15" hidden="1" customHeight="1" x14ac:dyDescent="0.25">
      <c r="A3109" s="88" t="s">
        <v>8476</v>
      </c>
      <c r="B3109" s="40" t="s">
        <v>2197</v>
      </c>
      <c r="C3109" s="82" t="s">
        <v>10959</v>
      </c>
      <c r="D3109" s="82"/>
      <c r="E3109" s="82"/>
      <c r="F3109" s="82"/>
      <c r="G3109" s="82"/>
      <c r="H3109" s="40" t="s">
        <v>4</v>
      </c>
      <c r="I3109" s="83" t="str">
        <f>IFERROR(VLOOKUP(A3109,'Alíquotas - CADPREV'!$B$2152:$N$4324,8,FALSE),"")</f>
        <v/>
      </c>
      <c r="J3109" s="83" t="str">
        <f>IF(H3109="RPPS",VLOOKUP(A3109,' Legislação Benef - GESCON'!$B$4:$I$2159,3,FALSE),"")</f>
        <v/>
      </c>
      <c r="K3109" s="83" t="str">
        <f>IF(H3109="RPPS",VLOOKUP(A3109,' Legislação Benef - GESCON'!$B$4:$I$2159,6,FALSE),"")</f>
        <v/>
      </c>
      <c r="L3109" s="83" t="str">
        <f>IF(H3109="RPPS",IFERROR(IF(VLOOKUP(A3109,'Suspensão de repasses - GESCON'!$D$3:$J$1048576,7,FALSE)="Validada","SIM","NÃO"),"NÃO"),"")</f>
        <v/>
      </c>
    </row>
    <row r="3110" spans="1:12" s="19" customFormat="1" ht="15" hidden="1" customHeight="1" x14ac:dyDescent="0.25">
      <c r="A3110" s="88" t="s">
        <v>8477</v>
      </c>
      <c r="B3110" s="40" t="s">
        <v>1142</v>
      </c>
      <c r="C3110" s="82" t="s">
        <v>10959</v>
      </c>
      <c r="D3110" s="82"/>
      <c r="E3110" s="82"/>
      <c r="F3110" s="82"/>
      <c r="G3110" s="82"/>
      <c r="H3110" s="40" t="s">
        <v>4</v>
      </c>
      <c r="I3110" s="83" t="str">
        <f>IFERROR(VLOOKUP(A3110,'Alíquotas - CADPREV'!$B$2152:$N$4324,8,FALSE),"")</f>
        <v/>
      </c>
      <c r="J3110" s="83" t="str">
        <f>IF(H3110="RPPS",VLOOKUP(A3110,' Legislação Benef - GESCON'!$B$4:$I$2159,3,FALSE),"")</f>
        <v/>
      </c>
      <c r="K3110" s="83" t="str">
        <f>IF(H3110="RPPS",VLOOKUP(A3110,' Legislação Benef - GESCON'!$B$4:$I$2159,6,FALSE),"")</f>
        <v/>
      </c>
      <c r="L3110" s="83" t="str">
        <f>IF(H3110="RPPS",IFERROR(IF(VLOOKUP(A3110,'Suspensão de repasses - GESCON'!$D$3:$J$1048576,7,FALSE)="Validada","SIM","NÃO"),"NÃO"),"")</f>
        <v/>
      </c>
    </row>
    <row r="3111" spans="1:12" s="19" customFormat="1" ht="15" customHeight="1" x14ac:dyDescent="0.25">
      <c r="A3111" s="88" t="s">
        <v>8478</v>
      </c>
      <c r="B3111" s="40" t="s">
        <v>2758</v>
      </c>
      <c r="C3111" s="82" t="s">
        <v>10958</v>
      </c>
      <c r="D3111" s="82">
        <v>429</v>
      </c>
      <c r="E3111" s="82">
        <v>145</v>
      </c>
      <c r="F3111" s="82">
        <v>42</v>
      </c>
      <c r="G3111" s="82">
        <v>616</v>
      </c>
      <c r="H3111" s="40" t="s">
        <v>2</v>
      </c>
      <c r="I3111" s="83" t="str">
        <f>IFERROR(VLOOKUP(A3111,'Alíquotas - CADPREV'!$B$2152:$N$4324,8,FALSE),"")</f>
        <v>NÃO</v>
      </c>
      <c r="J3111" s="83" t="str">
        <f>IF(H3111="RPPS",VLOOKUP(A3111,' Legislação Benef - GESCON'!$B$4:$I$2159,3,FALSE),"")</f>
        <v>NÃO</v>
      </c>
      <c r="K3111" s="83" t="str">
        <f>IF(H3111="RPPS",VLOOKUP(A3111,' Legislação Benef - GESCON'!$B$4:$I$2159,6,FALSE),"")</f>
        <v>NÃO</v>
      </c>
      <c r="L3111" s="83" t="str">
        <f>IF(H3111="RPPS",IFERROR(IF(VLOOKUP(A3111,'Suspensão de repasses - GESCON'!$D$3:$J$1048576,7,FALSE)="Validada","SIM","NÃO"),"NÃO"),"")</f>
        <v>NÃO</v>
      </c>
    </row>
    <row r="3112" spans="1:12" s="19" customFormat="1" ht="15" customHeight="1" x14ac:dyDescent="0.25">
      <c r="A3112" s="88" t="s">
        <v>8479</v>
      </c>
      <c r="B3112" s="40" t="s">
        <v>4626</v>
      </c>
      <c r="C3112" s="82" t="s">
        <v>10958</v>
      </c>
      <c r="D3112" s="82">
        <v>628</v>
      </c>
      <c r="E3112" s="82">
        <v>0</v>
      </c>
      <c r="F3112" s="82">
        <v>0</v>
      </c>
      <c r="G3112" s="82">
        <v>628</v>
      </c>
      <c r="H3112" s="40" t="s">
        <v>2</v>
      </c>
      <c r="I3112" s="83" t="str">
        <f>IFERROR(VLOOKUP(A3112,'Alíquotas - CADPREV'!$B$2152:$N$4324,8,FALSE),"")</f>
        <v>NÃO</v>
      </c>
      <c r="J3112" s="83" t="str">
        <f>IF(H3112="RPPS",VLOOKUP(A3112,' Legislação Benef - GESCON'!$B$4:$I$2159,3,FALSE),"")</f>
        <v>NÃO</v>
      </c>
      <c r="K3112" s="83" t="str">
        <f>IF(H3112="RPPS",VLOOKUP(A3112,' Legislação Benef - GESCON'!$B$4:$I$2159,6,FALSE),"")</f>
        <v>NÃO</v>
      </c>
      <c r="L3112" s="83" t="str">
        <f>IF(H3112="RPPS",IFERROR(IF(VLOOKUP(A3112,'Suspensão de repasses - GESCON'!$D$3:$J$1048576,7,FALSE)="Validada","SIM","NÃO"),"NÃO"),"")</f>
        <v>NÃO</v>
      </c>
    </row>
    <row r="3113" spans="1:12" s="19" customFormat="1" ht="15" hidden="1" customHeight="1" x14ac:dyDescent="0.25">
      <c r="A3113" s="88" t="s">
        <v>8480</v>
      </c>
      <c r="B3113" s="40" t="s">
        <v>215</v>
      </c>
      <c r="C3113" s="82" t="s">
        <v>10959</v>
      </c>
      <c r="D3113" s="82"/>
      <c r="E3113" s="82"/>
      <c r="F3113" s="82"/>
      <c r="G3113" s="82"/>
      <c r="H3113" s="40" t="s">
        <v>622</v>
      </c>
      <c r="I3113" s="83" t="str">
        <f>IFERROR(VLOOKUP(A3113,'Alíquotas - CADPREV'!$B$2152:$N$4324,8,FALSE),"")</f>
        <v/>
      </c>
      <c r="J3113" s="83" t="str">
        <f>IF(H3113="RPPS",VLOOKUP(A3113,' Legislação Benef - GESCON'!$B$4:$I$2159,3,FALSE),"")</f>
        <v/>
      </c>
      <c r="K3113" s="83" t="str">
        <f>IF(H3113="RPPS",VLOOKUP(A3113,' Legislação Benef - GESCON'!$B$4:$I$2159,6,FALSE),"")</f>
        <v/>
      </c>
      <c r="L3113" s="83" t="str">
        <f>IF(H3113="RPPS",IFERROR(IF(VLOOKUP(A3113,'Suspensão de repasses - GESCON'!$D$3:$J$1048576,7,FALSE)="Validada","SIM","NÃO"),"NÃO"),"")</f>
        <v/>
      </c>
    </row>
    <row r="3114" spans="1:12" s="19" customFormat="1" ht="15" customHeight="1" x14ac:dyDescent="0.25">
      <c r="A3114" s="88" t="s">
        <v>8481</v>
      </c>
      <c r="B3114" s="40" t="s">
        <v>5227</v>
      </c>
      <c r="C3114" s="82" t="s">
        <v>10958</v>
      </c>
      <c r="D3114" s="82">
        <v>384</v>
      </c>
      <c r="E3114" s="82">
        <v>50</v>
      </c>
      <c r="F3114" s="82">
        <v>10</v>
      </c>
      <c r="G3114" s="82">
        <v>444</v>
      </c>
      <c r="H3114" s="40" t="s">
        <v>2</v>
      </c>
      <c r="I3114" s="83" t="str">
        <f>IFERROR(VLOOKUP(A3114,'Alíquotas - CADPREV'!$B$2152:$N$4324,8,FALSE),"")</f>
        <v>NÃO</v>
      </c>
      <c r="J3114" s="83" t="str">
        <f>IF(H3114="RPPS",VLOOKUP(A3114,' Legislação Benef - GESCON'!$B$4:$I$2159,3,FALSE),"")</f>
        <v>NÃO</v>
      </c>
      <c r="K3114" s="83" t="str">
        <f>IF(H3114="RPPS",VLOOKUP(A3114,' Legislação Benef - GESCON'!$B$4:$I$2159,6,FALSE),"")</f>
        <v>NÃO</v>
      </c>
      <c r="L3114" s="83" t="str">
        <f>IF(H3114="RPPS",IFERROR(IF(VLOOKUP(A3114,'Suspensão de repasses - GESCON'!$D$3:$J$1048576,7,FALSE)="Validada","SIM","NÃO"),"NÃO"),"")</f>
        <v>NÃO</v>
      </c>
    </row>
    <row r="3115" spans="1:12" s="19" customFormat="1" ht="15" hidden="1" customHeight="1" x14ac:dyDescent="0.25">
      <c r="A3115" s="88" t="s">
        <v>8482</v>
      </c>
      <c r="B3115" s="40" t="s">
        <v>215</v>
      </c>
      <c r="C3115" s="82" t="s">
        <v>10959</v>
      </c>
      <c r="D3115" s="82"/>
      <c r="E3115" s="82"/>
      <c r="F3115" s="82"/>
      <c r="G3115" s="82"/>
      <c r="H3115" s="40" t="s">
        <v>4</v>
      </c>
      <c r="I3115" s="83" t="str">
        <f>IFERROR(VLOOKUP(A3115,'Alíquotas - CADPREV'!$B$2152:$N$4324,8,FALSE),"")</f>
        <v/>
      </c>
      <c r="J3115" s="83" t="str">
        <f>IF(H3115="RPPS",VLOOKUP(A3115,' Legislação Benef - GESCON'!$B$4:$I$2159,3,FALSE),"")</f>
        <v/>
      </c>
      <c r="K3115" s="83" t="str">
        <f>IF(H3115="RPPS",VLOOKUP(A3115,' Legislação Benef - GESCON'!$B$4:$I$2159,6,FALSE),"")</f>
        <v/>
      </c>
      <c r="L3115" s="83" t="str">
        <f>IF(H3115="RPPS",IFERROR(IF(VLOOKUP(A3115,'Suspensão de repasses - GESCON'!$D$3:$J$1048576,7,FALSE)="Validada","SIM","NÃO"),"NÃO"),"")</f>
        <v/>
      </c>
    </row>
    <row r="3116" spans="1:12" s="19" customFormat="1" ht="15" customHeight="1" x14ac:dyDescent="0.25">
      <c r="A3116" s="88" t="s">
        <v>8483</v>
      </c>
      <c r="B3116" s="40" t="s">
        <v>3747</v>
      </c>
      <c r="C3116" s="82" t="s">
        <v>10958</v>
      </c>
      <c r="D3116" s="82">
        <v>363</v>
      </c>
      <c r="E3116" s="82">
        <v>49</v>
      </c>
      <c r="F3116" s="82">
        <v>10</v>
      </c>
      <c r="G3116" s="82">
        <v>422</v>
      </c>
      <c r="H3116" s="40" t="s">
        <v>2</v>
      </c>
      <c r="I3116" s="83" t="str">
        <f>IFERROR(VLOOKUP(A3116,'Alíquotas - CADPREV'!$B$2152:$N$4324,8,FALSE),"")</f>
        <v>SIM</v>
      </c>
      <c r="J3116" s="83" t="str">
        <f>IF(H3116="RPPS",VLOOKUP(A3116,' Legislação Benef - GESCON'!$B$4:$I$2159,3,FALSE),"")</f>
        <v>NÃO</v>
      </c>
      <c r="K3116" s="83" t="str">
        <f>IF(H3116="RPPS",VLOOKUP(A3116,' Legislação Benef - GESCON'!$B$4:$I$2159,6,FALSE),"")</f>
        <v>NÃO</v>
      </c>
      <c r="L3116" s="83" t="str">
        <f>IF(H3116="RPPS",IFERROR(IF(VLOOKUP(A3116,'Suspensão de repasses - GESCON'!$D$3:$J$1048576,7,FALSE)="Validada","SIM","NÃO"),"NÃO"),"")</f>
        <v>NÃO</v>
      </c>
    </row>
    <row r="3117" spans="1:12" s="19" customFormat="1" ht="15" hidden="1" customHeight="1" x14ac:dyDescent="0.25">
      <c r="A3117" s="88" t="s">
        <v>8484</v>
      </c>
      <c r="B3117" s="40" t="s">
        <v>4626</v>
      </c>
      <c r="C3117" s="82" t="s">
        <v>10959</v>
      </c>
      <c r="D3117" s="82"/>
      <c r="E3117" s="82"/>
      <c r="F3117" s="82"/>
      <c r="G3117" s="82"/>
      <c r="H3117" s="40" t="s">
        <v>4</v>
      </c>
      <c r="I3117" s="83" t="str">
        <f>IFERROR(VLOOKUP(A3117,'Alíquotas - CADPREV'!$B$2152:$N$4324,8,FALSE),"")</f>
        <v/>
      </c>
      <c r="J3117" s="83" t="str">
        <f>IF(H3117="RPPS",VLOOKUP(A3117,' Legislação Benef - GESCON'!$B$4:$I$2159,3,FALSE),"")</f>
        <v/>
      </c>
      <c r="K3117" s="83" t="str">
        <f>IF(H3117="RPPS",VLOOKUP(A3117,' Legislação Benef - GESCON'!$B$4:$I$2159,6,FALSE),"")</f>
        <v/>
      </c>
      <c r="L3117" s="83" t="str">
        <f>IF(H3117="RPPS",IFERROR(IF(VLOOKUP(A3117,'Suspensão de repasses - GESCON'!$D$3:$J$1048576,7,FALSE)="Validada","SIM","NÃO"),"NÃO"),"")</f>
        <v/>
      </c>
    </row>
    <row r="3118" spans="1:12" s="19" customFormat="1" ht="15" hidden="1" customHeight="1" x14ac:dyDescent="0.25">
      <c r="A3118" s="88" t="s">
        <v>8485</v>
      </c>
      <c r="B3118" s="40" t="s">
        <v>3143</v>
      </c>
      <c r="C3118" s="82" t="s">
        <v>10959</v>
      </c>
      <c r="D3118" s="82"/>
      <c r="E3118" s="82"/>
      <c r="F3118" s="82"/>
      <c r="G3118" s="82"/>
      <c r="H3118" s="40" t="s">
        <v>4</v>
      </c>
      <c r="I3118" s="83" t="str">
        <f>IFERROR(VLOOKUP(A3118,'Alíquotas - CADPREV'!$B$2152:$N$4324,8,FALSE),"")</f>
        <v/>
      </c>
      <c r="J3118" s="83" t="str">
        <f>IF(H3118="RPPS",VLOOKUP(A3118,' Legislação Benef - GESCON'!$B$4:$I$2159,3,FALSE),"")</f>
        <v/>
      </c>
      <c r="K3118" s="83" t="str">
        <f>IF(H3118="RPPS",VLOOKUP(A3118,' Legislação Benef - GESCON'!$B$4:$I$2159,6,FALSE),"")</f>
        <v/>
      </c>
      <c r="L3118" s="83" t="str">
        <f>IF(H3118="RPPS",IFERROR(IF(VLOOKUP(A3118,'Suspensão de repasses - GESCON'!$D$3:$J$1048576,7,FALSE)="Validada","SIM","NÃO"),"NÃO"),"")</f>
        <v/>
      </c>
    </row>
    <row r="3119" spans="1:12" s="19" customFormat="1" ht="15" hidden="1" customHeight="1" x14ac:dyDescent="0.25">
      <c r="A3119" s="88" t="s">
        <v>8486</v>
      </c>
      <c r="B3119" s="40" t="s">
        <v>4626</v>
      </c>
      <c r="C3119" s="82" t="s">
        <v>10959</v>
      </c>
      <c r="D3119" s="82"/>
      <c r="E3119" s="82"/>
      <c r="F3119" s="82"/>
      <c r="G3119" s="82"/>
      <c r="H3119" s="40" t="s">
        <v>4</v>
      </c>
      <c r="I3119" s="83" t="str">
        <f>IFERROR(VLOOKUP(A3119,'Alíquotas - CADPREV'!$B$2152:$N$4324,8,FALSE),"")</f>
        <v/>
      </c>
      <c r="J3119" s="83" t="str">
        <f>IF(H3119="RPPS",VLOOKUP(A3119,' Legislação Benef - GESCON'!$B$4:$I$2159,3,FALSE),"")</f>
        <v/>
      </c>
      <c r="K3119" s="83" t="str">
        <f>IF(H3119="RPPS",VLOOKUP(A3119,' Legislação Benef - GESCON'!$B$4:$I$2159,6,FALSE),"")</f>
        <v/>
      </c>
      <c r="L3119" s="83" t="str">
        <f>IF(H3119="RPPS",IFERROR(IF(VLOOKUP(A3119,'Suspensão de repasses - GESCON'!$D$3:$J$1048576,7,FALSE)="Validada","SIM","NÃO"),"NÃO"),"")</f>
        <v/>
      </c>
    </row>
    <row r="3120" spans="1:12" s="19" customFormat="1" ht="15" customHeight="1" x14ac:dyDescent="0.25">
      <c r="A3120" s="88" t="s">
        <v>8487</v>
      </c>
      <c r="B3120" s="40" t="s">
        <v>2274</v>
      </c>
      <c r="C3120" s="82" t="s">
        <v>10958</v>
      </c>
      <c r="D3120" s="82">
        <v>463</v>
      </c>
      <c r="E3120" s="82">
        <v>38</v>
      </c>
      <c r="F3120" s="82">
        <v>1</v>
      </c>
      <c r="G3120" s="82">
        <v>502</v>
      </c>
      <c r="H3120" s="40" t="s">
        <v>2</v>
      </c>
      <c r="I3120" s="83" t="str">
        <f>IFERROR(VLOOKUP(A3120,'Alíquotas - CADPREV'!$B$2152:$N$4324,8,FALSE),"")</f>
        <v>SIM</v>
      </c>
      <c r="J3120" s="83" t="str">
        <f>IF(H3120="RPPS",VLOOKUP(A3120,' Legislação Benef - GESCON'!$B$4:$I$2159,3,FALSE),"")</f>
        <v>NÃO</v>
      </c>
      <c r="K3120" s="83" t="str">
        <f>IF(H3120="RPPS",VLOOKUP(A3120,' Legislação Benef - GESCON'!$B$4:$I$2159,6,FALSE),"")</f>
        <v>NÃO</v>
      </c>
      <c r="L3120" s="83" t="str">
        <f>IF(H3120="RPPS",IFERROR(IF(VLOOKUP(A3120,'Suspensão de repasses - GESCON'!$D$3:$J$1048576,7,FALSE)="Validada","SIM","NÃO"),"NÃO"),"")</f>
        <v>NÃO</v>
      </c>
    </row>
    <row r="3121" spans="1:12" s="19" customFormat="1" ht="15" hidden="1" customHeight="1" x14ac:dyDescent="0.25">
      <c r="A3121" s="88" t="s">
        <v>8488</v>
      </c>
      <c r="B3121" s="40" t="s">
        <v>4626</v>
      </c>
      <c r="C3121" s="82" t="s">
        <v>10959</v>
      </c>
      <c r="D3121" s="82"/>
      <c r="E3121" s="82"/>
      <c r="F3121" s="82"/>
      <c r="G3121" s="82"/>
      <c r="H3121" s="40" t="s">
        <v>4</v>
      </c>
      <c r="I3121" s="83" t="str">
        <f>IFERROR(VLOOKUP(A3121,'Alíquotas - CADPREV'!$B$2152:$N$4324,8,FALSE),"")</f>
        <v/>
      </c>
      <c r="J3121" s="83" t="str">
        <f>IF(H3121="RPPS",VLOOKUP(A3121,' Legislação Benef - GESCON'!$B$4:$I$2159,3,FALSE),"")</f>
        <v/>
      </c>
      <c r="K3121" s="83" t="str">
        <f>IF(H3121="RPPS",VLOOKUP(A3121,' Legislação Benef - GESCON'!$B$4:$I$2159,6,FALSE),"")</f>
        <v/>
      </c>
      <c r="L3121" s="83" t="str">
        <f>IF(H3121="RPPS",IFERROR(IF(VLOOKUP(A3121,'Suspensão de repasses - GESCON'!$D$3:$J$1048576,7,FALSE)="Validada","SIM","NÃO"),"NÃO"),"")</f>
        <v/>
      </c>
    </row>
    <row r="3122" spans="1:12" s="19" customFormat="1" ht="15" hidden="1" customHeight="1" x14ac:dyDescent="0.25">
      <c r="A3122" s="88" t="s">
        <v>8489</v>
      </c>
      <c r="B3122" s="40" t="s">
        <v>1356</v>
      </c>
      <c r="C3122" s="82" t="s">
        <v>10959</v>
      </c>
      <c r="D3122" s="82"/>
      <c r="E3122" s="82"/>
      <c r="F3122" s="82"/>
      <c r="G3122" s="82"/>
      <c r="H3122" s="40" t="s">
        <v>4</v>
      </c>
      <c r="I3122" s="83" t="str">
        <f>IFERROR(VLOOKUP(A3122,'Alíquotas - CADPREV'!$B$2152:$N$4324,8,FALSE),"")</f>
        <v/>
      </c>
      <c r="J3122" s="83" t="str">
        <f>IF(H3122="RPPS",VLOOKUP(A3122,' Legislação Benef - GESCON'!$B$4:$I$2159,3,FALSE),"")</f>
        <v/>
      </c>
      <c r="K3122" s="83" t="str">
        <f>IF(H3122="RPPS",VLOOKUP(A3122,' Legislação Benef - GESCON'!$B$4:$I$2159,6,FALSE),"")</f>
        <v/>
      </c>
      <c r="L3122" s="83" t="str">
        <f>IF(H3122="RPPS",IFERROR(IF(VLOOKUP(A3122,'Suspensão de repasses - GESCON'!$D$3:$J$1048576,7,FALSE)="Validada","SIM","NÃO"),"NÃO"),"")</f>
        <v/>
      </c>
    </row>
    <row r="3123" spans="1:12" s="19" customFormat="1" ht="15" hidden="1" customHeight="1" x14ac:dyDescent="0.25">
      <c r="A3123" s="88" t="s">
        <v>8490</v>
      </c>
      <c r="B3123" s="40" t="s">
        <v>4289</v>
      </c>
      <c r="C3123" s="82" t="s">
        <v>10959</v>
      </c>
      <c r="D3123" s="82"/>
      <c r="E3123" s="82"/>
      <c r="F3123" s="82"/>
      <c r="G3123" s="82"/>
      <c r="H3123" s="40" t="s">
        <v>4</v>
      </c>
      <c r="I3123" s="83" t="str">
        <f>IFERROR(VLOOKUP(A3123,'Alíquotas - CADPREV'!$B$2152:$N$4324,8,FALSE),"")</f>
        <v/>
      </c>
      <c r="J3123" s="83" t="str">
        <f>IF(H3123="RPPS",VLOOKUP(A3123,' Legislação Benef - GESCON'!$B$4:$I$2159,3,FALSE),"")</f>
        <v/>
      </c>
      <c r="K3123" s="83" t="str">
        <f>IF(H3123="RPPS",VLOOKUP(A3123,' Legislação Benef - GESCON'!$B$4:$I$2159,6,FALSE),"")</f>
        <v/>
      </c>
      <c r="L3123" s="83" t="str">
        <f>IF(H3123="RPPS",IFERROR(IF(VLOOKUP(A3123,'Suspensão de repasses - GESCON'!$D$3:$J$1048576,7,FALSE)="Validada","SIM","NÃO"),"NÃO"),"")</f>
        <v/>
      </c>
    </row>
    <row r="3124" spans="1:12" s="19" customFormat="1" ht="15" hidden="1" customHeight="1" x14ac:dyDescent="0.25">
      <c r="A3124" s="88" t="s">
        <v>8491</v>
      </c>
      <c r="B3124" s="40" t="s">
        <v>1142</v>
      </c>
      <c r="C3124" s="82" t="s">
        <v>10959</v>
      </c>
      <c r="D3124" s="82"/>
      <c r="E3124" s="82"/>
      <c r="F3124" s="82"/>
      <c r="G3124" s="82"/>
      <c r="H3124" s="40" t="s">
        <v>4</v>
      </c>
      <c r="I3124" s="83" t="str">
        <f>IFERROR(VLOOKUP(A3124,'Alíquotas - CADPREV'!$B$2152:$N$4324,8,FALSE),"")</f>
        <v/>
      </c>
      <c r="J3124" s="83" t="str">
        <f>IF(H3124="RPPS",VLOOKUP(A3124,' Legislação Benef - GESCON'!$B$4:$I$2159,3,FALSE),"")</f>
        <v/>
      </c>
      <c r="K3124" s="83" t="str">
        <f>IF(H3124="RPPS",VLOOKUP(A3124,' Legislação Benef - GESCON'!$B$4:$I$2159,6,FALSE),"")</f>
        <v/>
      </c>
      <c r="L3124" s="83" t="str">
        <f>IF(H3124="RPPS",IFERROR(IF(VLOOKUP(A3124,'Suspensão de repasses - GESCON'!$D$3:$J$1048576,7,FALSE)="Validada","SIM","NÃO"),"NÃO"),"")</f>
        <v/>
      </c>
    </row>
    <row r="3125" spans="1:12" s="19" customFormat="1" ht="15" hidden="1" customHeight="1" x14ac:dyDescent="0.25">
      <c r="A3125" s="88" t="s">
        <v>8492</v>
      </c>
      <c r="B3125" s="40" t="s">
        <v>3143</v>
      </c>
      <c r="C3125" s="82" t="s">
        <v>10959</v>
      </c>
      <c r="D3125" s="82"/>
      <c r="E3125" s="82"/>
      <c r="F3125" s="82"/>
      <c r="G3125" s="82"/>
      <c r="H3125" s="40" t="s">
        <v>4</v>
      </c>
      <c r="I3125" s="83" t="str">
        <f>IFERROR(VLOOKUP(A3125,'Alíquotas - CADPREV'!$B$2152:$N$4324,8,FALSE),"")</f>
        <v/>
      </c>
      <c r="J3125" s="83" t="str">
        <f>IF(H3125="RPPS",VLOOKUP(A3125,' Legislação Benef - GESCON'!$B$4:$I$2159,3,FALSE),"")</f>
        <v/>
      </c>
      <c r="K3125" s="83" t="str">
        <f>IF(H3125="RPPS",VLOOKUP(A3125,' Legislação Benef - GESCON'!$B$4:$I$2159,6,FALSE),"")</f>
        <v/>
      </c>
      <c r="L3125" s="83" t="str">
        <f>IF(H3125="RPPS",IFERROR(IF(VLOOKUP(A3125,'Suspensão de repasses - GESCON'!$D$3:$J$1048576,7,FALSE)="Validada","SIM","NÃO"),"NÃO"),"")</f>
        <v/>
      </c>
    </row>
    <row r="3126" spans="1:12" s="19" customFormat="1" ht="15" hidden="1" customHeight="1" x14ac:dyDescent="0.25">
      <c r="A3126" s="88" t="s">
        <v>8493</v>
      </c>
      <c r="B3126" s="40" t="s">
        <v>634</v>
      </c>
      <c r="C3126" s="82" t="s">
        <v>10959</v>
      </c>
      <c r="D3126" s="82"/>
      <c r="E3126" s="82"/>
      <c r="F3126" s="82"/>
      <c r="G3126" s="82"/>
      <c r="H3126" s="40" t="s">
        <v>4</v>
      </c>
      <c r="I3126" s="83" t="str">
        <f>IFERROR(VLOOKUP(A3126,'Alíquotas - CADPREV'!$B$2152:$N$4324,8,FALSE),"")</f>
        <v/>
      </c>
      <c r="J3126" s="83" t="str">
        <f>IF(H3126="RPPS",VLOOKUP(A3126,' Legislação Benef - GESCON'!$B$4:$I$2159,3,FALSE),"")</f>
        <v/>
      </c>
      <c r="K3126" s="83" t="str">
        <f>IF(H3126="RPPS",VLOOKUP(A3126,' Legislação Benef - GESCON'!$B$4:$I$2159,6,FALSE),"")</f>
        <v/>
      </c>
      <c r="L3126" s="83" t="str">
        <f>IF(H3126="RPPS",IFERROR(IF(VLOOKUP(A3126,'Suspensão de repasses - GESCON'!$D$3:$J$1048576,7,FALSE)="Validada","SIM","NÃO"),"NÃO"),"")</f>
        <v/>
      </c>
    </row>
    <row r="3127" spans="1:12" s="19" customFormat="1" ht="15" hidden="1" customHeight="1" x14ac:dyDescent="0.25">
      <c r="A3127" s="88" t="s">
        <v>8494</v>
      </c>
      <c r="B3127" s="40" t="s">
        <v>2413</v>
      </c>
      <c r="C3127" s="82" t="s">
        <v>10959</v>
      </c>
      <c r="D3127" s="82"/>
      <c r="E3127" s="82"/>
      <c r="F3127" s="82"/>
      <c r="G3127" s="82"/>
      <c r="H3127" s="40" t="s">
        <v>4</v>
      </c>
      <c r="I3127" s="83" t="str">
        <f>IFERROR(VLOOKUP(A3127,'Alíquotas - CADPREV'!$B$2152:$N$4324,8,FALSE),"")</f>
        <v/>
      </c>
      <c r="J3127" s="83" t="str">
        <f>IF(H3127="RPPS",VLOOKUP(A3127,' Legislação Benef - GESCON'!$B$4:$I$2159,3,FALSE),"")</f>
        <v/>
      </c>
      <c r="K3127" s="83" t="str">
        <f>IF(H3127="RPPS",VLOOKUP(A3127,' Legislação Benef - GESCON'!$B$4:$I$2159,6,FALSE),"")</f>
        <v/>
      </c>
      <c r="L3127" s="83" t="str">
        <f>IF(H3127="RPPS",IFERROR(IF(VLOOKUP(A3127,'Suspensão de repasses - GESCON'!$D$3:$J$1048576,7,FALSE)="Validada","SIM","NÃO"),"NÃO"),"")</f>
        <v/>
      </c>
    </row>
    <row r="3128" spans="1:12" s="19" customFormat="1" ht="15" hidden="1" customHeight="1" x14ac:dyDescent="0.25">
      <c r="A3128" s="88" t="s">
        <v>8495</v>
      </c>
      <c r="B3128" s="40" t="s">
        <v>4626</v>
      </c>
      <c r="C3128" s="82" t="s">
        <v>10959</v>
      </c>
      <c r="D3128" s="82"/>
      <c r="E3128" s="82"/>
      <c r="F3128" s="82"/>
      <c r="G3128" s="82"/>
      <c r="H3128" s="40" t="s">
        <v>4</v>
      </c>
      <c r="I3128" s="83" t="str">
        <f>IFERROR(VLOOKUP(A3128,'Alíquotas - CADPREV'!$B$2152:$N$4324,8,FALSE),"")</f>
        <v/>
      </c>
      <c r="J3128" s="83" t="str">
        <f>IF(H3128="RPPS",VLOOKUP(A3128,' Legislação Benef - GESCON'!$B$4:$I$2159,3,FALSE),"")</f>
        <v/>
      </c>
      <c r="K3128" s="83" t="str">
        <f>IF(H3128="RPPS",VLOOKUP(A3128,' Legislação Benef - GESCON'!$B$4:$I$2159,6,FALSE),"")</f>
        <v/>
      </c>
      <c r="L3128" s="83" t="str">
        <f>IF(H3128="RPPS",IFERROR(IF(VLOOKUP(A3128,'Suspensão de repasses - GESCON'!$D$3:$J$1048576,7,FALSE)="Validada","SIM","NÃO"),"NÃO"),"")</f>
        <v/>
      </c>
    </row>
    <row r="3129" spans="1:12" s="19" customFormat="1" ht="15" hidden="1" customHeight="1" x14ac:dyDescent="0.25">
      <c r="A3129" s="88" t="s">
        <v>8496</v>
      </c>
      <c r="B3129" s="40" t="s">
        <v>4289</v>
      </c>
      <c r="C3129" s="82" t="s">
        <v>10959</v>
      </c>
      <c r="D3129" s="82"/>
      <c r="E3129" s="82"/>
      <c r="F3129" s="82"/>
      <c r="G3129" s="82"/>
      <c r="H3129" s="40" t="s">
        <v>4</v>
      </c>
      <c r="I3129" s="83" t="str">
        <f>IFERROR(VLOOKUP(A3129,'Alíquotas - CADPREV'!$B$2152:$N$4324,8,FALSE),"")</f>
        <v/>
      </c>
      <c r="J3129" s="83" t="str">
        <f>IF(H3129="RPPS",VLOOKUP(A3129,' Legislação Benef - GESCON'!$B$4:$I$2159,3,FALSE),"")</f>
        <v/>
      </c>
      <c r="K3129" s="83" t="str">
        <f>IF(H3129="RPPS",VLOOKUP(A3129,' Legislação Benef - GESCON'!$B$4:$I$2159,6,FALSE),"")</f>
        <v/>
      </c>
      <c r="L3129" s="83" t="str">
        <f>IF(H3129="RPPS",IFERROR(IF(VLOOKUP(A3129,'Suspensão de repasses - GESCON'!$D$3:$J$1048576,7,FALSE)="Validada","SIM","NÃO"),"NÃO"),"")</f>
        <v/>
      </c>
    </row>
    <row r="3130" spans="1:12" s="19" customFormat="1" ht="15" hidden="1" customHeight="1" x14ac:dyDescent="0.25">
      <c r="A3130" s="88" t="s">
        <v>8497</v>
      </c>
      <c r="B3130" s="40" t="s">
        <v>1356</v>
      </c>
      <c r="C3130" s="82" t="s">
        <v>10959</v>
      </c>
      <c r="D3130" s="82"/>
      <c r="E3130" s="82"/>
      <c r="F3130" s="82"/>
      <c r="G3130" s="82"/>
      <c r="H3130" s="40" t="s">
        <v>4</v>
      </c>
      <c r="I3130" s="83" t="str">
        <f>IFERROR(VLOOKUP(A3130,'Alíquotas - CADPREV'!$B$2152:$N$4324,8,FALSE),"")</f>
        <v/>
      </c>
      <c r="J3130" s="83" t="str">
        <f>IF(H3130="RPPS",VLOOKUP(A3130,' Legislação Benef - GESCON'!$B$4:$I$2159,3,FALSE),"")</f>
        <v/>
      </c>
      <c r="K3130" s="83" t="str">
        <f>IF(H3130="RPPS",VLOOKUP(A3130,' Legislação Benef - GESCON'!$B$4:$I$2159,6,FALSE),"")</f>
        <v/>
      </c>
      <c r="L3130" s="83" t="str">
        <f>IF(H3130="RPPS",IFERROR(IF(VLOOKUP(A3130,'Suspensão de repasses - GESCON'!$D$3:$J$1048576,7,FALSE)="Validada","SIM","NÃO"),"NÃO"),"")</f>
        <v/>
      </c>
    </row>
    <row r="3131" spans="1:12" s="19" customFormat="1" ht="15" hidden="1" customHeight="1" x14ac:dyDescent="0.25">
      <c r="A3131" s="88" t="s">
        <v>8498</v>
      </c>
      <c r="B3131" s="40" t="s">
        <v>1356</v>
      </c>
      <c r="C3131" s="82" t="s">
        <v>10959</v>
      </c>
      <c r="D3131" s="82"/>
      <c r="E3131" s="82"/>
      <c r="F3131" s="82"/>
      <c r="G3131" s="82"/>
      <c r="H3131" s="40" t="s">
        <v>4</v>
      </c>
      <c r="I3131" s="83" t="str">
        <f>IFERROR(VLOOKUP(A3131,'Alíquotas - CADPREV'!$B$2152:$N$4324,8,FALSE),"")</f>
        <v/>
      </c>
      <c r="J3131" s="83" t="str">
        <f>IF(H3131="RPPS",VLOOKUP(A3131,' Legislação Benef - GESCON'!$B$4:$I$2159,3,FALSE),"")</f>
        <v/>
      </c>
      <c r="K3131" s="83" t="str">
        <f>IF(H3131="RPPS",VLOOKUP(A3131,' Legislação Benef - GESCON'!$B$4:$I$2159,6,FALSE),"")</f>
        <v/>
      </c>
      <c r="L3131" s="83" t="str">
        <f>IF(H3131="RPPS",IFERROR(IF(VLOOKUP(A3131,'Suspensão de repasses - GESCON'!$D$3:$J$1048576,7,FALSE)="Validada","SIM","NÃO"),"NÃO"),"")</f>
        <v/>
      </c>
    </row>
    <row r="3132" spans="1:12" s="19" customFormat="1" ht="15" hidden="1" customHeight="1" x14ac:dyDescent="0.25">
      <c r="A3132" s="88" t="s">
        <v>8499</v>
      </c>
      <c r="B3132" s="40" t="s">
        <v>2554</v>
      </c>
      <c r="C3132" s="82" t="s">
        <v>10959</v>
      </c>
      <c r="D3132" s="82"/>
      <c r="E3132" s="82"/>
      <c r="F3132" s="82"/>
      <c r="G3132" s="82"/>
      <c r="H3132" s="40" t="s">
        <v>4</v>
      </c>
      <c r="I3132" s="83" t="str">
        <f>IFERROR(VLOOKUP(A3132,'Alíquotas - CADPREV'!$B$2152:$N$4324,8,FALSE),"")</f>
        <v/>
      </c>
      <c r="J3132" s="83" t="str">
        <f>IF(H3132="RPPS",VLOOKUP(A3132,' Legislação Benef - GESCON'!$B$4:$I$2159,3,FALSE),"")</f>
        <v/>
      </c>
      <c r="K3132" s="83" t="str">
        <f>IF(H3132="RPPS",VLOOKUP(A3132,' Legislação Benef - GESCON'!$B$4:$I$2159,6,FALSE),"")</f>
        <v/>
      </c>
      <c r="L3132" s="83" t="str">
        <f>IF(H3132="RPPS",IFERROR(IF(VLOOKUP(A3132,'Suspensão de repasses - GESCON'!$D$3:$J$1048576,7,FALSE)="Validada","SIM","NÃO"),"NÃO"),"")</f>
        <v/>
      </c>
    </row>
    <row r="3133" spans="1:12" s="19" customFormat="1" ht="15" customHeight="1" x14ac:dyDescent="0.25">
      <c r="A3133" s="88" t="s">
        <v>8500</v>
      </c>
      <c r="B3133" s="40" t="s">
        <v>4626</v>
      </c>
      <c r="C3133" s="82" t="s">
        <v>10958</v>
      </c>
      <c r="D3133" s="82">
        <v>4401</v>
      </c>
      <c r="E3133" s="82">
        <v>1238</v>
      </c>
      <c r="F3133" s="82">
        <v>346</v>
      </c>
      <c r="G3133" s="82">
        <v>5985</v>
      </c>
      <c r="H3133" s="40" t="s">
        <v>2</v>
      </c>
      <c r="I3133" s="83" t="str">
        <f>IFERROR(VLOOKUP(A3133,'Alíquotas - CADPREV'!$B$2152:$N$4324,8,FALSE),"")</f>
        <v>SIM</v>
      </c>
      <c r="J3133" s="83" t="str">
        <f>IF(H3133="RPPS",VLOOKUP(A3133,' Legislação Benef - GESCON'!$B$4:$I$2159,3,FALSE),"")</f>
        <v>NÃO</v>
      </c>
      <c r="K3133" s="83" t="str">
        <f>IF(H3133="RPPS",VLOOKUP(A3133,' Legislação Benef - GESCON'!$B$4:$I$2159,6,FALSE),"")</f>
        <v>NÃO</v>
      </c>
      <c r="L3133" s="83" t="str">
        <f>IF(H3133="RPPS",IFERROR(IF(VLOOKUP(A3133,'Suspensão de repasses - GESCON'!$D$3:$J$1048576,7,FALSE)="Validada","SIM","NÃO"),"NÃO"),"")</f>
        <v>SIM</v>
      </c>
    </row>
    <row r="3134" spans="1:12" s="19" customFormat="1" ht="15" hidden="1" customHeight="1" x14ac:dyDescent="0.25">
      <c r="A3134" s="88" t="s">
        <v>8501</v>
      </c>
      <c r="B3134" s="40" t="s">
        <v>4626</v>
      </c>
      <c r="C3134" s="82" t="s">
        <v>10959</v>
      </c>
      <c r="D3134" s="82"/>
      <c r="E3134" s="82"/>
      <c r="F3134" s="82"/>
      <c r="G3134" s="82"/>
      <c r="H3134" s="40" t="s">
        <v>4</v>
      </c>
      <c r="I3134" s="83" t="str">
        <f>IFERROR(VLOOKUP(A3134,'Alíquotas - CADPREV'!$B$2152:$N$4324,8,FALSE),"")</f>
        <v/>
      </c>
      <c r="J3134" s="83" t="str">
        <f>IF(H3134="RPPS",VLOOKUP(A3134,' Legislação Benef - GESCON'!$B$4:$I$2159,3,FALSE),"")</f>
        <v/>
      </c>
      <c r="K3134" s="83" t="str">
        <f>IF(H3134="RPPS",VLOOKUP(A3134,' Legislação Benef - GESCON'!$B$4:$I$2159,6,FALSE),"")</f>
        <v/>
      </c>
      <c r="L3134" s="83" t="str">
        <f>IF(H3134="RPPS",IFERROR(IF(VLOOKUP(A3134,'Suspensão de repasses - GESCON'!$D$3:$J$1048576,7,FALSE)="Validada","SIM","NÃO"),"NÃO"),"")</f>
        <v/>
      </c>
    </row>
    <row r="3135" spans="1:12" s="19" customFormat="1" ht="15" hidden="1" customHeight="1" x14ac:dyDescent="0.25">
      <c r="A3135" s="88" t="s">
        <v>8502</v>
      </c>
      <c r="B3135" s="40" t="s">
        <v>4626</v>
      </c>
      <c r="C3135" s="82" t="s">
        <v>10959</v>
      </c>
      <c r="D3135" s="82"/>
      <c r="E3135" s="82"/>
      <c r="F3135" s="82"/>
      <c r="G3135" s="82"/>
      <c r="H3135" s="40" t="s">
        <v>4</v>
      </c>
      <c r="I3135" s="83" t="str">
        <f>IFERROR(VLOOKUP(A3135,'Alíquotas - CADPREV'!$B$2152:$N$4324,8,FALSE),"")</f>
        <v/>
      </c>
      <c r="J3135" s="83" t="str">
        <f>IF(H3135="RPPS",VLOOKUP(A3135,' Legislação Benef - GESCON'!$B$4:$I$2159,3,FALSE),"")</f>
        <v/>
      </c>
      <c r="K3135" s="83" t="str">
        <f>IF(H3135="RPPS",VLOOKUP(A3135,' Legislação Benef - GESCON'!$B$4:$I$2159,6,FALSE),"")</f>
        <v/>
      </c>
      <c r="L3135" s="83" t="str">
        <f>IF(H3135="RPPS",IFERROR(IF(VLOOKUP(A3135,'Suspensão de repasses - GESCON'!$D$3:$J$1048576,7,FALSE)="Validada","SIM","NÃO"),"NÃO"),"")</f>
        <v/>
      </c>
    </row>
    <row r="3136" spans="1:12" s="19" customFormat="1" ht="15" hidden="1" customHeight="1" x14ac:dyDescent="0.25">
      <c r="A3136" s="88" t="s">
        <v>8503</v>
      </c>
      <c r="B3136" s="40" t="s">
        <v>901</v>
      </c>
      <c r="C3136" s="82" t="s">
        <v>10959</v>
      </c>
      <c r="D3136" s="82"/>
      <c r="E3136" s="82"/>
      <c r="F3136" s="82"/>
      <c r="G3136" s="82"/>
      <c r="H3136" s="40" t="s">
        <v>4</v>
      </c>
      <c r="I3136" s="83" t="str">
        <f>IFERROR(VLOOKUP(A3136,'Alíquotas - CADPREV'!$B$2152:$N$4324,8,FALSE),"")</f>
        <v/>
      </c>
      <c r="J3136" s="83" t="str">
        <f>IF(H3136="RPPS",VLOOKUP(A3136,' Legislação Benef - GESCON'!$B$4:$I$2159,3,FALSE),"")</f>
        <v/>
      </c>
      <c r="K3136" s="83" t="str">
        <f>IF(H3136="RPPS",VLOOKUP(A3136,' Legislação Benef - GESCON'!$B$4:$I$2159,6,FALSE),"")</f>
        <v/>
      </c>
      <c r="L3136" s="83" t="str">
        <f>IF(H3136="RPPS",IFERROR(IF(VLOOKUP(A3136,'Suspensão de repasses - GESCON'!$D$3:$J$1048576,7,FALSE)="Validada","SIM","NÃO"),"NÃO"),"")</f>
        <v/>
      </c>
    </row>
    <row r="3137" spans="1:12" s="19" customFormat="1" ht="15" hidden="1" customHeight="1" x14ac:dyDescent="0.25">
      <c r="A3137" s="88" t="s">
        <v>8504</v>
      </c>
      <c r="B3137" s="40" t="s">
        <v>4559</v>
      </c>
      <c r="C3137" s="82" t="s">
        <v>10959</v>
      </c>
      <c r="D3137" s="82"/>
      <c r="E3137" s="82"/>
      <c r="F3137" s="82"/>
      <c r="G3137" s="82"/>
      <c r="H3137" s="40" t="s">
        <v>4</v>
      </c>
      <c r="I3137" s="83" t="str">
        <f>IFERROR(VLOOKUP(A3137,'Alíquotas - CADPREV'!$B$2152:$N$4324,8,FALSE),"")</f>
        <v/>
      </c>
      <c r="J3137" s="83" t="str">
        <f>IF(H3137="RPPS",VLOOKUP(A3137,' Legislação Benef - GESCON'!$B$4:$I$2159,3,FALSE),"")</f>
        <v/>
      </c>
      <c r="K3137" s="83" t="str">
        <f>IF(H3137="RPPS",VLOOKUP(A3137,' Legislação Benef - GESCON'!$B$4:$I$2159,6,FALSE),"")</f>
        <v/>
      </c>
      <c r="L3137" s="83" t="str">
        <f>IF(H3137="RPPS",IFERROR(IF(VLOOKUP(A3137,'Suspensão de repasses - GESCON'!$D$3:$J$1048576,7,FALSE)="Validada","SIM","NÃO"),"NÃO"),"")</f>
        <v/>
      </c>
    </row>
    <row r="3138" spans="1:12" s="19" customFormat="1" ht="15" hidden="1" customHeight="1" x14ac:dyDescent="0.25">
      <c r="A3138" s="88" t="s">
        <v>8505</v>
      </c>
      <c r="B3138" s="40" t="s">
        <v>2413</v>
      </c>
      <c r="C3138" s="82" t="s">
        <v>10959</v>
      </c>
      <c r="D3138" s="82"/>
      <c r="E3138" s="82"/>
      <c r="F3138" s="82"/>
      <c r="G3138" s="82"/>
      <c r="H3138" s="40" t="s">
        <v>4</v>
      </c>
      <c r="I3138" s="83" t="str">
        <f>IFERROR(VLOOKUP(A3138,'Alíquotas - CADPREV'!$B$2152:$N$4324,8,FALSE),"")</f>
        <v/>
      </c>
      <c r="J3138" s="83" t="str">
        <f>IF(H3138="RPPS",VLOOKUP(A3138,' Legislação Benef - GESCON'!$B$4:$I$2159,3,FALSE),"")</f>
        <v/>
      </c>
      <c r="K3138" s="83" t="str">
        <f>IF(H3138="RPPS",VLOOKUP(A3138,' Legislação Benef - GESCON'!$B$4:$I$2159,6,FALSE),"")</f>
        <v/>
      </c>
      <c r="L3138" s="83" t="str">
        <f>IF(H3138="RPPS",IFERROR(IF(VLOOKUP(A3138,'Suspensão de repasses - GESCON'!$D$3:$J$1048576,7,FALSE)="Validada","SIM","NÃO"),"NÃO"),"")</f>
        <v/>
      </c>
    </row>
    <row r="3139" spans="1:12" s="19" customFormat="1" ht="15" hidden="1" customHeight="1" x14ac:dyDescent="0.25">
      <c r="A3139" s="88" t="s">
        <v>8506</v>
      </c>
      <c r="B3139" s="40" t="s">
        <v>2413</v>
      </c>
      <c r="C3139" s="82" t="s">
        <v>10959</v>
      </c>
      <c r="D3139" s="82"/>
      <c r="E3139" s="82"/>
      <c r="F3139" s="82"/>
      <c r="G3139" s="82"/>
      <c r="H3139" s="40" t="s">
        <v>4</v>
      </c>
      <c r="I3139" s="83" t="str">
        <f>IFERROR(VLOOKUP(A3139,'Alíquotas - CADPREV'!$B$2152:$N$4324,8,FALSE),"")</f>
        <v/>
      </c>
      <c r="J3139" s="83" t="str">
        <f>IF(H3139="RPPS",VLOOKUP(A3139,' Legislação Benef - GESCON'!$B$4:$I$2159,3,FALSE),"")</f>
        <v/>
      </c>
      <c r="K3139" s="83" t="str">
        <f>IF(H3139="RPPS",VLOOKUP(A3139,' Legislação Benef - GESCON'!$B$4:$I$2159,6,FALSE),"")</f>
        <v/>
      </c>
      <c r="L3139" s="83" t="str">
        <f>IF(H3139="RPPS",IFERROR(IF(VLOOKUP(A3139,'Suspensão de repasses - GESCON'!$D$3:$J$1048576,7,FALSE)="Validada","SIM","NÃO"),"NÃO"),"")</f>
        <v/>
      </c>
    </row>
    <row r="3140" spans="1:12" s="19" customFormat="1" ht="15" hidden="1" customHeight="1" x14ac:dyDescent="0.25">
      <c r="A3140" s="88" t="s">
        <v>8507</v>
      </c>
      <c r="B3140" s="40" t="s">
        <v>634</v>
      </c>
      <c r="C3140" s="82" t="s">
        <v>10959</v>
      </c>
      <c r="D3140" s="82"/>
      <c r="E3140" s="82"/>
      <c r="F3140" s="82"/>
      <c r="G3140" s="82"/>
      <c r="H3140" s="40" t="s">
        <v>4</v>
      </c>
      <c r="I3140" s="83" t="str">
        <f>IFERROR(VLOOKUP(A3140,'Alíquotas - CADPREV'!$B$2152:$N$4324,8,FALSE),"")</f>
        <v/>
      </c>
      <c r="J3140" s="83" t="str">
        <f>IF(H3140="RPPS",VLOOKUP(A3140,' Legislação Benef - GESCON'!$B$4:$I$2159,3,FALSE),"")</f>
        <v/>
      </c>
      <c r="K3140" s="83" t="str">
        <f>IF(H3140="RPPS",VLOOKUP(A3140,' Legislação Benef - GESCON'!$B$4:$I$2159,6,FALSE),"")</f>
        <v/>
      </c>
      <c r="L3140" s="83" t="str">
        <f>IF(H3140="RPPS",IFERROR(IF(VLOOKUP(A3140,'Suspensão de repasses - GESCON'!$D$3:$J$1048576,7,FALSE)="Validada","SIM","NÃO"),"NÃO"),"")</f>
        <v/>
      </c>
    </row>
    <row r="3141" spans="1:12" s="19" customFormat="1" ht="15" hidden="1" customHeight="1" x14ac:dyDescent="0.25">
      <c r="A3141" s="88" t="s">
        <v>8508</v>
      </c>
      <c r="B3141" s="40" t="s">
        <v>4626</v>
      </c>
      <c r="C3141" s="82" t="s">
        <v>10959</v>
      </c>
      <c r="D3141" s="82"/>
      <c r="E3141" s="82"/>
      <c r="F3141" s="82"/>
      <c r="G3141" s="82"/>
      <c r="H3141" s="40" t="s">
        <v>4</v>
      </c>
      <c r="I3141" s="83" t="str">
        <f>IFERROR(VLOOKUP(A3141,'Alíquotas - CADPREV'!$B$2152:$N$4324,8,FALSE),"")</f>
        <v/>
      </c>
      <c r="J3141" s="83" t="str">
        <f>IF(H3141="RPPS",VLOOKUP(A3141,' Legislação Benef - GESCON'!$B$4:$I$2159,3,FALSE),"")</f>
        <v/>
      </c>
      <c r="K3141" s="83" t="str">
        <f>IF(H3141="RPPS",VLOOKUP(A3141,' Legislação Benef - GESCON'!$B$4:$I$2159,6,FALSE),"")</f>
        <v/>
      </c>
      <c r="L3141" s="83" t="str">
        <f>IF(H3141="RPPS",IFERROR(IF(VLOOKUP(A3141,'Suspensão de repasses - GESCON'!$D$3:$J$1048576,7,FALSE)="Validada","SIM","NÃO"),"NÃO"),"")</f>
        <v/>
      </c>
    </row>
    <row r="3142" spans="1:12" s="19" customFormat="1" ht="15" customHeight="1" x14ac:dyDescent="0.25">
      <c r="A3142" s="88" t="s">
        <v>8509</v>
      </c>
      <c r="B3142" s="40" t="s">
        <v>1142</v>
      </c>
      <c r="C3142" s="82" t="s">
        <v>10958</v>
      </c>
      <c r="D3142" s="82">
        <v>2211</v>
      </c>
      <c r="E3142" s="82">
        <v>0</v>
      </c>
      <c r="F3142" s="82">
        <v>0</v>
      </c>
      <c r="G3142" s="82">
        <v>2211</v>
      </c>
      <c r="H3142" s="40" t="s">
        <v>2</v>
      </c>
      <c r="I3142" s="83" t="str">
        <f>IFERROR(VLOOKUP(A3142,'Alíquotas - CADPREV'!$B$2152:$N$4324,8,FALSE),"")</f>
        <v>NÃO</v>
      </c>
      <c r="J3142" s="83" t="str">
        <f>IF(H3142="RPPS",VLOOKUP(A3142,' Legislação Benef - GESCON'!$B$4:$I$2159,3,FALSE),"")</f>
        <v>NÃO</v>
      </c>
      <c r="K3142" s="83" t="str">
        <f>IF(H3142="RPPS",VLOOKUP(A3142,' Legislação Benef - GESCON'!$B$4:$I$2159,6,FALSE),"")</f>
        <v>NÃO</v>
      </c>
      <c r="L3142" s="83" t="str">
        <f>IF(H3142="RPPS",IFERROR(IF(VLOOKUP(A3142,'Suspensão de repasses - GESCON'!$D$3:$J$1048576,7,FALSE)="Validada","SIM","NÃO"),"NÃO"),"")</f>
        <v>NÃO</v>
      </c>
    </row>
    <row r="3143" spans="1:12" s="19" customFormat="1" ht="15" customHeight="1" x14ac:dyDescent="0.25">
      <c r="A3143" s="88" t="s">
        <v>8510</v>
      </c>
      <c r="B3143" s="40" t="s">
        <v>4626</v>
      </c>
      <c r="C3143" s="82" t="s">
        <v>10958</v>
      </c>
      <c r="D3143" s="82">
        <v>189</v>
      </c>
      <c r="E3143" s="82">
        <v>49</v>
      </c>
      <c r="F3143" s="82">
        <v>19</v>
      </c>
      <c r="G3143" s="82">
        <v>257</v>
      </c>
      <c r="H3143" s="40" t="s">
        <v>2</v>
      </c>
      <c r="I3143" s="83" t="str">
        <f>IFERROR(VLOOKUP(A3143,'Alíquotas - CADPREV'!$B$2152:$N$4324,8,FALSE),"")</f>
        <v>NÃO</v>
      </c>
      <c r="J3143" s="83" t="str">
        <f>IF(H3143="RPPS",VLOOKUP(A3143,' Legislação Benef - GESCON'!$B$4:$I$2159,3,FALSE),"")</f>
        <v>NÃO</v>
      </c>
      <c r="K3143" s="83" t="str">
        <f>IF(H3143="RPPS",VLOOKUP(A3143,' Legislação Benef - GESCON'!$B$4:$I$2159,6,FALSE),"")</f>
        <v>NÃO</v>
      </c>
      <c r="L3143" s="83" t="str">
        <f>IF(H3143="RPPS",IFERROR(IF(VLOOKUP(A3143,'Suspensão de repasses - GESCON'!$D$3:$J$1048576,7,FALSE)="Validada","SIM","NÃO"),"NÃO"),"")</f>
        <v>NÃO</v>
      </c>
    </row>
    <row r="3144" spans="1:12" s="19" customFormat="1" ht="15" hidden="1" customHeight="1" x14ac:dyDescent="0.25">
      <c r="A3144" s="88" t="s">
        <v>8511</v>
      </c>
      <c r="B3144" s="40" t="s">
        <v>4289</v>
      </c>
      <c r="C3144" s="82" t="s">
        <v>10959</v>
      </c>
      <c r="D3144" s="82"/>
      <c r="E3144" s="82"/>
      <c r="F3144" s="82"/>
      <c r="G3144" s="82"/>
      <c r="H3144" s="40" t="s">
        <v>4</v>
      </c>
      <c r="I3144" s="83" t="str">
        <f>IFERROR(VLOOKUP(A3144,'Alíquotas - CADPREV'!$B$2152:$N$4324,8,FALSE),"")</f>
        <v/>
      </c>
      <c r="J3144" s="83" t="str">
        <f>IF(H3144="RPPS",VLOOKUP(A3144,' Legislação Benef - GESCON'!$B$4:$I$2159,3,FALSE),"")</f>
        <v/>
      </c>
      <c r="K3144" s="83" t="str">
        <f>IF(H3144="RPPS",VLOOKUP(A3144,' Legislação Benef - GESCON'!$B$4:$I$2159,6,FALSE),"")</f>
        <v/>
      </c>
      <c r="L3144" s="83" t="str">
        <f>IF(H3144="RPPS",IFERROR(IF(VLOOKUP(A3144,'Suspensão de repasses - GESCON'!$D$3:$J$1048576,7,FALSE)="Validada","SIM","NÃO"),"NÃO"),"")</f>
        <v/>
      </c>
    </row>
    <row r="3145" spans="1:12" s="19" customFormat="1" ht="15" hidden="1" customHeight="1" x14ac:dyDescent="0.25">
      <c r="A3145" s="88" t="s">
        <v>8512</v>
      </c>
      <c r="B3145" s="40" t="s">
        <v>4626</v>
      </c>
      <c r="C3145" s="82" t="s">
        <v>10959</v>
      </c>
      <c r="D3145" s="82"/>
      <c r="E3145" s="82"/>
      <c r="F3145" s="82"/>
      <c r="G3145" s="82"/>
      <c r="H3145" s="40" t="s">
        <v>4</v>
      </c>
      <c r="I3145" s="83" t="str">
        <f>IFERROR(VLOOKUP(A3145,'Alíquotas - CADPREV'!$B$2152:$N$4324,8,FALSE),"")</f>
        <v/>
      </c>
      <c r="J3145" s="83" t="str">
        <f>IF(H3145="RPPS",VLOOKUP(A3145,' Legislação Benef - GESCON'!$B$4:$I$2159,3,FALSE),"")</f>
        <v/>
      </c>
      <c r="K3145" s="83" t="str">
        <f>IF(H3145="RPPS",VLOOKUP(A3145,' Legislação Benef - GESCON'!$B$4:$I$2159,6,FALSE),"")</f>
        <v/>
      </c>
      <c r="L3145" s="83" t="str">
        <f>IF(H3145="RPPS",IFERROR(IF(VLOOKUP(A3145,'Suspensão de repasses - GESCON'!$D$3:$J$1048576,7,FALSE)="Validada","SIM","NÃO"),"NÃO"),"")</f>
        <v/>
      </c>
    </row>
    <row r="3146" spans="1:12" s="19" customFormat="1" ht="15" hidden="1" customHeight="1" x14ac:dyDescent="0.25">
      <c r="A3146" s="88" t="s">
        <v>8513</v>
      </c>
      <c r="B3146" s="40" t="s">
        <v>1356</v>
      </c>
      <c r="C3146" s="82" t="s">
        <v>10959</v>
      </c>
      <c r="D3146" s="82"/>
      <c r="E3146" s="82"/>
      <c r="F3146" s="82"/>
      <c r="G3146" s="82"/>
      <c r="H3146" s="40" t="s">
        <v>4</v>
      </c>
      <c r="I3146" s="83" t="str">
        <f>IFERROR(VLOOKUP(A3146,'Alíquotas - CADPREV'!$B$2152:$N$4324,8,FALSE),"")</f>
        <v/>
      </c>
      <c r="J3146" s="83" t="str">
        <f>IF(H3146="RPPS",VLOOKUP(A3146,' Legislação Benef - GESCON'!$B$4:$I$2159,3,FALSE),"")</f>
        <v/>
      </c>
      <c r="K3146" s="83" t="str">
        <f>IF(H3146="RPPS",VLOOKUP(A3146,' Legislação Benef - GESCON'!$B$4:$I$2159,6,FALSE),"")</f>
        <v/>
      </c>
      <c r="L3146" s="83" t="str">
        <f>IF(H3146="RPPS",IFERROR(IF(VLOOKUP(A3146,'Suspensão de repasses - GESCON'!$D$3:$J$1048576,7,FALSE)="Validada","SIM","NÃO"),"NÃO"),"")</f>
        <v/>
      </c>
    </row>
    <row r="3147" spans="1:12" s="19" customFormat="1" ht="15" hidden="1" customHeight="1" x14ac:dyDescent="0.25">
      <c r="A3147" s="88" t="s">
        <v>8514</v>
      </c>
      <c r="B3147" s="40" t="s">
        <v>2926</v>
      </c>
      <c r="C3147" s="82" t="s">
        <v>10959</v>
      </c>
      <c r="D3147" s="82"/>
      <c r="E3147" s="82"/>
      <c r="F3147" s="82"/>
      <c r="G3147" s="82"/>
      <c r="H3147" s="40" t="s">
        <v>4</v>
      </c>
      <c r="I3147" s="83" t="str">
        <f>IFERROR(VLOOKUP(A3147,'Alíquotas - CADPREV'!$B$2152:$N$4324,8,FALSE),"")</f>
        <v/>
      </c>
      <c r="J3147" s="83" t="str">
        <f>IF(H3147="RPPS",VLOOKUP(A3147,' Legislação Benef - GESCON'!$B$4:$I$2159,3,FALSE),"")</f>
        <v/>
      </c>
      <c r="K3147" s="83" t="str">
        <f>IF(H3147="RPPS",VLOOKUP(A3147,' Legislação Benef - GESCON'!$B$4:$I$2159,6,FALSE),"")</f>
        <v/>
      </c>
      <c r="L3147" s="83" t="str">
        <f>IF(H3147="RPPS",IFERROR(IF(VLOOKUP(A3147,'Suspensão de repasses - GESCON'!$D$3:$J$1048576,7,FALSE)="Validada","SIM","NÃO"),"NÃO"),"")</f>
        <v/>
      </c>
    </row>
    <row r="3148" spans="1:12" s="19" customFormat="1" ht="15" hidden="1" customHeight="1" x14ac:dyDescent="0.25">
      <c r="A3148" s="88" t="s">
        <v>8515</v>
      </c>
      <c r="B3148" s="40" t="s">
        <v>2926</v>
      </c>
      <c r="C3148" s="82" t="s">
        <v>10959</v>
      </c>
      <c r="D3148" s="82"/>
      <c r="E3148" s="82"/>
      <c r="F3148" s="82"/>
      <c r="G3148" s="82"/>
      <c r="H3148" s="40" t="s">
        <v>4</v>
      </c>
      <c r="I3148" s="83" t="str">
        <f>IFERROR(VLOOKUP(A3148,'Alíquotas - CADPREV'!$B$2152:$N$4324,8,FALSE),"")</f>
        <v/>
      </c>
      <c r="J3148" s="83" t="str">
        <f>IF(H3148="RPPS",VLOOKUP(A3148,' Legislação Benef - GESCON'!$B$4:$I$2159,3,FALSE),"")</f>
        <v/>
      </c>
      <c r="K3148" s="83" t="str">
        <f>IF(H3148="RPPS",VLOOKUP(A3148,' Legislação Benef - GESCON'!$B$4:$I$2159,6,FALSE),"")</f>
        <v/>
      </c>
      <c r="L3148" s="83" t="str">
        <f>IF(H3148="RPPS",IFERROR(IF(VLOOKUP(A3148,'Suspensão de repasses - GESCON'!$D$3:$J$1048576,7,FALSE)="Validada","SIM","NÃO"),"NÃO"),"")</f>
        <v/>
      </c>
    </row>
    <row r="3149" spans="1:12" s="19" customFormat="1" ht="15" hidden="1" customHeight="1" x14ac:dyDescent="0.25">
      <c r="A3149" s="88" t="s">
        <v>8516</v>
      </c>
      <c r="B3149" s="40" t="s">
        <v>1356</v>
      </c>
      <c r="C3149" s="82" t="s">
        <v>10959</v>
      </c>
      <c r="D3149" s="82"/>
      <c r="E3149" s="82"/>
      <c r="F3149" s="82"/>
      <c r="G3149" s="82"/>
      <c r="H3149" s="40" t="s">
        <v>4</v>
      </c>
      <c r="I3149" s="83" t="str">
        <f>IFERROR(VLOOKUP(A3149,'Alíquotas - CADPREV'!$B$2152:$N$4324,8,FALSE),"")</f>
        <v/>
      </c>
      <c r="J3149" s="83" t="str">
        <f>IF(H3149="RPPS",VLOOKUP(A3149,' Legislação Benef - GESCON'!$B$4:$I$2159,3,FALSE),"")</f>
        <v/>
      </c>
      <c r="K3149" s="83" t="str">
        <f>IF(H3149="RPPS",VLOOKUP(A3149,' Legislação Benef - GESCON'!$B$4:$I$2159,6,FALSE),"")</f>
        <v/>
      </c>
      <c r="L3149" s="83" t="str">
        <f>IF(H3149="RPPS",IFERROR(IF(VLOOKUP(A3149,'Suspensão de repasses - GESCON'!$D$3:$J$1048576,7,FALSE)="Validada","SIM","NÃO"),"NÃO"),"")</f>
        <v/>
      </c>
    </row>
    <row r="3150" spans="1:12" s="19" customFormat="1" ht="15" hidden="1" customHeight="1" x14ac:dyDescent="0.25">
      <c r="A3150" s="88" t="s">
        <v>8517</v>
      </c>
      <c r="B3150" s="40" t="s">
        <v>634</v>
      </c>
      <c r="C3150" s="82" t="s">
        <v>10959</v>
      </c>
      <c r="D3150" s="82"/>
      <c r="E3150" s="82"/>
      <c r="F3150" s="82"/>
      <c r="G3150" s="82"/>
      <c r="H3150" s="40" t="s">
        <v>4</v>
      </c>
      <c r="I3150" s="83" t="str">
        <f>IFERROR(VLOOKUP(A3150,'Alíquotas - CADPREV'!$B$2152:$N$4324,8,FALSE),"")</f>
        <v/>
      </c>
      <c r="J3150" s="83" t="str">
        <f>IF(H3150="RPPS",VLOOKUP(A3150,' Legislação Benef - GESCON'!$B$4:$I$2159,3,FALSE),"")</f>
        <v/>
      </c>
      <c r="K3150" s="83" t="str">
        <f>IF(H3150="RPPS",VLOOKUP(A3150,' Legislação Benef - GESCON'!$B$4:$I$2159,6,FALSE),"")</f>
        <v/>
      </c>
      <c r="L3150" s="83" t="str">
        <f>IF(H3150="RPPS",IFERROR(IF(VLOOKUP(A3150,'Suspensão de repasses - GESCON'!$D$3:$J$1048576,7,FALSE)="Validada","SIM","NÃO"),"NÃO"),"")</f>
        <v/>
      </c>
    </row>
    <row r="3151" spans="1:12" s="19" customFormat="1" ht="15" customHeight="1" x14ac:dyDescent="0.25">
      <c r="A3151" s="88" t="s">
        <v>8518</v>
      </c>
      <c r="B3151" s="40" t="s">
        <v>2554</v>
      </c>
      <c r="C3151" s="82" t="s">
        <v>10958</v>
      </c>
      <c r="D3151" s="82"/>
      <c r="E3151" s="82"/>
      <c r="F3151" s="82"/>
      <c r="G3151" s="82"/>
      <c r="H3151" s="40" t="s">
        <v>2</v>
      </c>
      <c r="I3151" s="83" t="str">
        <f>IFERROR(VLOOKUP(A3151,'Alíquotas - CADPREV'!$B$2152:$N$4324,8,FALSE),"")</f>
        <v>SIM</v>
      </c>
      <c r="J3151" s="83" t="str">
        <f>IF(H3151="RPPS",VLOOKUP(A3151,' Legislação Benef - GESCON'!$B$4:$I$2159,3,FALSE),"")</f>
        <v>SIM</v>
      </c>
      <c r="K3151" s="83" t="str">
        <f>IF(H3151="RPPS",VLOOKUP(A3151,' Legislação Benef - GESCON'!$B$4:$I$2159,6,FALSE),"")</f>
        <v>SIM</v>
      </c>
      <c r="L3151" s="83" t="str">
        <f>IF(H3151="RPPS",IFERROR(IF(VLOOKUP(A3151,'Suspensão de repasses - GESCON'!$D$3:$J$1048576,7,FALSE)="Validada","SIM","NÃO"),"NÃO"),"")</f>
        <v>NÃO</v>
      </c>
    </row>
    <row r="3152" spans="1:12" s="19" customFormat="1" ht="15" hidden="1" customHeight="1" x14ac:dyDescent="0.25">
      <c r="A3152" s="88" t="s">
        <v>8519</v>
      </c>
      <c r="B3152" s="40" t="s">
        <v>1356</v>
      </c>
      <c r="C3152" s="82" t="s">
        <v>10959</v>
      </c>
      <c r="D3152" s="82"/>
      <c r="E3152" s="82"/>
      <c r="F3152" s="82"/>
      <c r="G3152" s="82"/>
      <c r="H3152" s="40" t="s">
        <v>4</v>
      </c>
      <c r="I3152" s="83" t="str">
        <f>IFERROR(VLOOKUP(A3152,'Alíquotas - CADPREV'!$B$2152:$N$4324,8,FALSE),"")</f>
        <v/>
      </c>
      <c r="J3152" s="83" t="str">
        <f>IF(H3152="RPPS",VLOOKUP(A3152,' Legislação Benef - GESCON'!$B$4:$I$2159,3,FALSE),"")</f>
        <v/>
      </c>
      <c r="K3152" s="83" t="str">
        <f>IF(H3152="RPPS",VLOOKUP(A3152,' Legislação Benef - GESCON'!$B$4:$I$2159,6,FALSE),"")</f>
        <v/>
      </c>
      <c r="L3152" s="83" t="str">
        <f>IF(H3152="RPPS",IFERROR(IF(VLOOKUP(A3152,'Suspensão de repasses - GESCON'!$D$3:$J$1048576,7,FALSE)="Validada","SIM","NÃO"),"NÃO"),"")</f>
        <v/>
      </c>
    </row>
    <row r="3153" spans="1:12" s="19" customFormat="1" ht="15" hidden="1" customHeight="1" x14ac:dyDescent="0.25">
      <c r="A3153" s="88" t="s">
        <v>8520</v>
      </c>
      <c r="B3153" s="40" t="s">
        <v>821</v>
      </c>
      <c r="C3153" s="82" t="s">
        <v>10959</v>
      </c>
      <c r="D3153" s="82"/>
      <c r="E3153" s="82"/>
      <c r="F3153" s="82"/>
      <c r="G3153" s="82"/>
      <c r="H3153" s="40" t="s">
        <v>4</v>
      </c>
      <c r="I3153" s="83" t="str">
        <f>IFERROR(VLOOKUP(A3153,'Alíquotas - CADPREV'!$B$2152:$N$4324,8,FALSE),"")</f>
        <v/>
      </c>
      <c r="J3153" s="83" t="str">
        <f>IF(H3153="RPPS",VLOOKUP(A3153,' Legislação Benef - GESCON'!$B$4:$I$2159,3,FALSE),"")</f>
        <v/>
      </c>
      <c r="K3153" s="83" t="str">
        <f>IF(H3153="RPPS",VLOOKUP(A3153,' Legislação Benef - GESCON'!$B$4:$I$2159,6,FALSE),"")</f>
        <v/>
      </c>
      <c r="L3153" s="83" t="str">
        <f>IF(H3153="RPPS",IFERROR(IF(VLOOKUP(A3153,'Suspensão de repasses - GESCON'!$D$3:$J$1048576,7,FALSE)="Validada","SIM","NÃO"),"NÃO"),"")</f>
        <v/>
      </c>
    </row>
    <row r="3154" spans="1:12" s="19" customFormat="1" ht="15" hidden="1" customHeight="1" x14ac:dyDescent="0.25">
      <c r="A3154" s="88" t="s">
        <v>8521</v>
      </c>
      <c r="B3154" s="40" t="s">
        <v>3601</v>
      </c>
      <c r="C3154" s="82" t="s">
        <v>10959</v>
      </c>
      <c r="D3154" s="82"/>
      <c r="E3154" s="82"/>
      <c r="F3154" s="82"/>
      <c r="G3154" s="82"/>
      <c r="H3154" s="40" t="s">
        <v>4</v>
      </c>
      <c r="I3154" s="83" t="str">
        <f>IFERROR(VLOOKUP(A3154,'Alíquotas - CADPREV'!$B$2152:$N$4324,8,FALSE),"")</f>
        <v/>
      </c>
      <c r="J3154" s="83" t="str">
        <f>IF(H3154="RPPS",VLOOKUP(A3154,' Legislação Benef - GESCON'!$B$4:$I$2159,3,FALSE),"")</f>
        <v/>
      </c>
      <c r="K3154" s="83" t="str">
        <f>IF(H3154="RPPS",VLOOKUP(A3154,' Legislação Benef - GESCON'!$B$4:$I$2159,6,FALSE),"")</f>
        <v/>
      </c>
      <c r="L3154" s="83" t="str">
        <f>IF(H3154="RPPS",IFERROR(IF(VLOOKUP(A3154,'Suspensão de repasses - GESCON'!$D$3:$J$1048576,7,FALSE)="Validada","SIM","NÃO"),"NÃO"),"")</f>
        <v/>
      </c>
    </row>
    <row r="3155" spans="1:12" s="19" customFormat="1" ht="15" hidden="1" customHeight="1" x14ac:dyDescent="0.25">
      <c r="A3155" s="88" t="s">
        <v>8522</v>
      </c>
      <c r="B3155" s="40" t="s">
        <v>3812</v>
      </c>
      <c r="C3155" s="82" t="s">
        <v>10959</v>
      </c>
      <c r="D3155" s="82"/>
      <c r="E3155" s="82"/>
      <c r="F3155" s="82"/>
      <c r="G3155" s="82"/>
      <c r="H3155" s="40" t="s">
        <v>4</v>
      </c>
      <c r="I3155" s="83" t="str">
        <f>IFERROR(VLOOKUP(A3155,'Alíquotas - CADPREV'!$B$2152:$N$4324,8,FALSE),"")</f>
        <v/>
      </c>
      <c r="J3155" s="83" t="str">
        <f>IF(H3155="RPPS",VLOOKUP(A3155,' Legislação Benef - GESCON'!$B$4:$I$2159,3,FALSE),"")</f>
        <v/>
      </c>
      <c r="K3155" s="83" t="str">
        <f>IF(H3155="RPPS",VLOOKUP(A3155,' Legislação Benef - GESCON'!$B$4:$I$2159,6,FALSE),"")</f>
        <v/>
      </c>
      <c r="L3155" s="83" t="str">
        <f>IF(H3155="RPPS",IFERROR(IF(VLOOKUP(A3155,'Suspensão de repasses - GESCON'!$D$3:$J$1048576,7,FALSE)="Validada","SIM","NÃO"),"NÃO"),"")</f>
        <v/>
      </c>
    </row>
    <row r="3156" spans="1:12" s="19" customFormat="1" ht="15" customHeight="1" x14ac:dyDescent="0.25">
      <c r="A3156" s="88" t="s">
        <v>8523</v>
      </c>
      <c r="B3156" s="40" t="s">
        <v>2413</v>
      </c>
      <c r="C3156" s="82" t="s">
        <v>10958</v>
      </c>
      <c r="D3156" s="82">
        <v>2102</v>
      </c>
      <c r="E3156" s="82">
        <v>375</v>
      </c>
      <c r="F3156" s="82">
        <v>50</v>
      </c>
      <c r="G3156" s="82">
        <v>2527</v>
      </c>
      <c r="H3156" s="40" t="s">
        <v>2</v>
      </c>
      <c r="I3156" s="83" t="str">
        <f>IFERROR(VLOOKUP(A3156,'Alíquotas - CADPREV'!$B$2152:$N$4324,8,FALSE),"")</f>
        <v>NÃO</v>
      </c>
      <c r="J3156" s="83" t="str">
        <f>IF(H3156="RPPS",VLOOKUP(A3156,' Legislação Benef - GESCON'!$B$4:$I$2159,3,FALSE),"")</f>
        <v>NÃO</v>
      </c>
      <c r="K3156" s="83" t="str">
        <f>IF(H3156="RPPS",VLOOKUP(A3156,' Legislação Benef - GESCON'!$B$4:$I$2159,6,FALSE),"")</f>
        <v>NÃO</v>
      </c>
      <c r="L3156" s="83" t="str">
        <f>IF(H3156="RPPS",IFERROR(IF(VLOOKUP(A3156,'Suspensão de repasses - GESCON'!$D$3:$J$1048576,7,FALSE)="Validada","SIM","NÃO"),"NÃO"),"")</f>
        <v>NÃO</v>
      </c>
    </row>
    <row r="3157" spans="1:12" s="19" customFormat="1" ht="15" customHeight="1" x14ac:dyDescent="0.25">
      <c r="A3157" s="88" t="s">
        <v>8524</v>
      </c>
      <c r="B3157" s="40" t="s">
        <v>3601</v>
      </c>
      <c r="C3157" s="82" t="s">
        <v>10958</v>
      </c>
      <c r="D3157" s="82">
        <v>459</v>
      </c>
      <c r="E3157" s="82">
        <v>48</v>
      </c>
      <c r="F3157" s="82">
        <v>4</v>
      </c>
      <c r="G3157" s="82">
        <v>511</v>
      </c>
      <c r="H3157" s="40" t="s">
        <v>2</v>
      </c>
      <c r="I3157" s="83" t="str">
        <f>IFERROR(VLOOKUP(A3157,'Alíquotas - CADPREV'!$B$2152:$N$4324,8,FALSE),"")</f>
        <v>NÃO</v>
      </c>
      <c r="J3157" s="83" t="str">
        <f>IF(H3157="RPPS",VLOOKUP(A3157,' Legislação Benef - GESCON'!$B$4:$I$2159,3,FALSE),"")</f>
        <v>NÃO</v>
      </c>
      <c r="K3157" s="83" t="str">
        <f>IF(H3157="RPPS",VLOOKUP(A3157,' Legislação Benef - GESCON'!$B$4:$I$2159,6,FALSE),"")</f>
        <v>NÃO</v>
      </c>
      <c r="L3157" s="83" t="str">
        <f>IF(H3157="RPPS",IFERROR(IF(VLOOKUP(A3157,'Suspensão de repasses - GESCON'!$D$3:$J$1048576,7,FALSE)="Validada","SIM","NÃO"),"NÃO"),"")</f>
        <v>NÃO</v>
      </c>
    </row>
    <row r="3158" spans="1:12" s="19" customFormat="1" ht="15" hidden="1" customHeight="1" x14ac:dyDescent="0.25">
      <c r="A3158" s="88" t="s">
        <v>8525</v>
      </c>
      <c r="B3158" s="40" t="s">
        <v>901</v>
      </c>
      <c r="C3158" s="82" t="s">
        <v>10959</v>
      </c>
      <c r="D3158" s="82"/>
      <c r="E3158" s="82"/>
      <c r="F3158" s="82"/>
      <c r="G3158" s="82"/>
      <c r="H3158" s="40" t="s">
        <v>4</v>
      </c>
      <c r="I3158" s="83" t="str">
        <f>IFERROR(VLOOKUP(A3158,'Alíquotas - CADPREV'!$B$2152:$N$4324,8,FALSE),"")</f>
        <v/>
      </c>
      <c r="J3158" s="83" t="str">
        <f>IF(H3158="RPPS",VLOOKUP(A3158,' Legislação Benef - GESCON'!$B$4:$I$2159,3,FALSE),"")</f>
        <v/>
      </c>
      <c r="K3158" s="83" t="str">
        <f>IF(H3158="RPPS",VLOOKUP(A3158,' Legislação Benef - GESCON'!$B$4:$I$2159,6,FALSE),"")</f>
        <v/>
      </c>
      <c r="L3158" s="83" t="str">
        <f>IF(H3158="RPPS",IFERROR(IF(VLOOKUP(A3158,'Suspensão de repasses - GESCON'!$D$3:$J$1048576,7,FALSE)="Validada","SIM","NÃO"),"NÃO"),"")</f>
        <v/>
      </c>
    </row>
    <row r="3159" spans="1:12" s="19" customFormat="1" ht="15" customHeight="1" x14ac:dyDescent="0.25">
      <c r="A3159" s="88" t="s">
        <v>8526</v>
      </c>
      <c r="B3159" s="40" t="s">
        <v>1356</v>
      </c>
      <c r="C3159" s="82" t="s">
        <v>10958</v>
      </c>
      <c r="D3159" s="82">
        <v>488</v>
      </c>
      <c r="E3159" s="82">
        <v>174</v>
      </c>
      <c r="F3159" s="82">
        <v>40</v>
      </c>
      <c r="G3159" s="82">
        <v>702</v>
      </c>
      <c r="H3159" s="40" t="s">
        <v>2</v>
      </c>
      <c r="I3159" s="83" t="str">
        <f>IFERROR(VLOOKUP(A3159,'Alíquotas - CADPREV'!$B$2152:$N$4324,8,FALSE),"")</f>
        <v>NÃO</v>
      </c>
      <c r="J3159" s="83" t="str">
        <f>IF(H3159="RPPS",VLOOKUP(A3159,' Legislação Benef - GESCON'!$B$4:$I$2159,3,FALSE),"")</f>
        <v>NÃO</v>
      </c>
      <c r="K3159" s="83" t="str">
        <f>IF(H3159="RPPS",VLOOKUP(A3159,' Legislação Benef - GESCON'!$B$4:$I$2159,6,FALSE),"")</f>
        <v>NÃO</v>
      </c>
      <c r="L3159" s="83" t="str">
        <f>IF(H3159="RPPS",IFERROR(IF(VLOOKUP(A3159,'Suspensão de repasses - GESCON'!$D$3:$J$1048576,7,FALSE)="Validada","SIM","NÃO"),"NÃO"),"")</f>
        <v>NÃO</v>
      </c>
    </row>
    <row r="3160" spans="1:12" s="19" customFormat="1" ht="15" hidden="1" customHeight="1" x14ac:dyDescent="0.25">
      <c r="A3160" s="88" t="s">
        <v>8527</v>
      </c>
      <c r="B3160" s="40" t="s">
        <v>4559</v>
      </c>
      <c r="C3160" s="82" t="s">
        <v>10959</v>
      </c>
      <c r="D3160" s="82"/>
      <c r="E3160" s="82"/>
      <c r="F3160" s="82"/>
      <c r="G3160" s="82"/>
      <c r="H3160" s="40" t="s">
        <v>4</v>
      </c>
      <c r="I3160" s="83" t="str">
        <f>IFERROR(VLOOKUP(A3160,'Alíquotas - CADPREV'!$B$2152:$N$4324,8,FALSE),"")</f>
        <v/>
      </c>
      <c r="J3160" s="83" t="str">
        <f>IF(H3160="RPPS",VLOOKUP(A3160,' Legislação Benef - GESCON'!$B$4:$I$2159,3,FALSE),"")</f>
        <v/>
      </c>
      <c r="K3160" s="83" t="str">
        <f>IF(H3160="RPPS",VLOOKUP(A3160,' Legislação Benef - GESCON'!$B$4:$I$2159,6,FALSE),"")</f>
        <v/>
      </c>
      <c r="L3160" s="83" t="str">
        <f>IF(H3160="RPPS",IFERROR(IF(VLOOKUP(A3160,'Suspensão de repasses - GESCON'!$D$3:$J$1048576,7,FALSE)="Validada","SIM","NÃO"),"NÃO"),"")</f>
        <v/>
      </c>
    </row>
    <row r="3161" spans="1:12" s="19" customFormat="1" ht="15" hidden="1" customHeight="1" x14ac:dyDescent="0.25">
      <c r="A3161" s="88" t="s">
        <v>8528</v>
      </c>
      <c r="B3161" s="40" t="s">
        <v>2926</v>
      </c>
      <c r="C3161" s="82" t="s">
        <v>10959</v>
      </c>
      <c r="D3161" s="82"/>
      <c r="E3161" s="82"/>
      <c r="F3161" s="82"/>
      <c r="G3161" s="82"/>
      <c r="H3161" s="40" t="s">
        <v>4</v>
      </c>
      <c r="I3161" s="83" t="str">
        <f>IFERROR(VLOOKUP(A3161,'Alíquotas - CADPREV'!$B$2152:$N$4324,8,FALSE),"")</f>
        <v/>
      </c>
      <c r="J3161" s="83" t="str">
        <f>IF(H3161="RPPS",VLOOKUP(A3161,' Legislação Benef - GESCON'!$B$4:$I$2159,3,FALSE),"")</f>
        <v/>
      </c>
      <c r="K3161" s="83" t="str">
        <f>IF(H3161="RPPS",VLOOKUP(A3161,' Legislação Benef - GESCON'!$B$4:$I$2159,6,FALSE),"")</f>
        <v/>
      </c>
      <c r="L3161" s="83" t="str">
        <f>IF(H3161="RPPS",IFERROR(IF(VLOOKUP(A3161,'Suspensão de repasses - GESCON'!$D$3:$J$1048576,7,FALSE)="Validada","SIM","NÃO"),"NÃO"),"")</f>
        <v/>
      </c>
    </row>
    <row r="3162" spans="1:12" s="19" customFormat="1" ht="15" hidden="1" customHeight="1" x14ac:dyDescent="0.25">
      <c r="A3162" s="88" t="s">
        <v>8529</v>
      </c>
      <c r="B3162" s="40" t="s">
        <v>4626</v>
      </c>
      <c r="C3162" s="82" t="s">
        <v>10959</v>
      </c>
      <c r="D3162" s="82"/>
      <c r="E3162" s="82"/>
      <c r="F3162" s="82"/>
      <c r="G3162" s="82"/>
      <c r="H3162" s="40" t="s">
        <v>4</v>
      </c>
      <c r="I3162" s="83" t="str">
        <f>IFERROR(VLOOKUP(A3162,'Alíquotas - CADPREV'!$B$2152:$N$4324,8,FALSE),"")</f>
        <v/>
      </c>
      <c r="J3162" s="83" t="str">
        <f>IF(H3162="RPPS",VLOOKUP(A3162,' Legislação Benef - GESCON'!$B$4:$I$2159,3,FALSE),"")</f>
        <v/>
      </c>
      <c r="K3162" s="83" t="str">
        <f>IF(H3162="RPPS",VLOOKUP(A3162,' Legislação Benef - GESCON'!$B$4:$I$2159,6,FALSE),"")</f>
        <v/>
      </c>
      <c r="L3162" s="83" t="str">
        <f>IF(H3162="RPPS",IFERROR(IF(VLOOKUP(A3162,'Suspensão de repasses - GESCON'!$D$3:$J$1048576,7,FALSE)="Validada","SIM","NÃO"),"NÃO"),"")</f>
        <v/>
      </c>
    </row>
    <row r="3163" spans="1:12" s="19" customFormat="1" ht="15" hidden="1" customHeight="1" x14ac:dyDescent="0.25">
      <c r="A3163" s="88" t="s">
        <v>8530</v>
      </c>
      <c r="B3163" s="40" t="s">
        <v>3812</v>
      </c>
      <c r="C3163" s="82" t="s">
        <v>10959</v>
      </c>
      <c r="D3163" s="82"/>
      <c r="E3163" s="82"/>
      <c r="F3163" s="82"/>
      <c r="G3163" s="82"/>
      <c r="H3163" s="40" t="s">
        <v>4</v>
      </c>
      <c r="I3163" s="83" t="str">
        <f>IFERROR(VLOOKUP(A3163,'Alíquotas - CADPREV'!$B$2152:$N$4324,8,FALSE),"")</f>
        <v/>
      </c>
      <c r="J3163" s="83" t="str">
        <f>IF(H3163="RPPS",VLOOKUP(A3163,' Legislação Benef - GESCON'!$B$4:$I$2159,3,FALSE),"")</f>
        <v/>
      </c>
      <c r="K3163" s="83" t="str">
        <f>IF(H3163="RPPS",VLOOKUP(A3163,' Legislação Benef - GESCON'!$B$4:$I$2159,6,FALSE),"")</f>
        <v/>
      </c>
      <c r="L3163" s="83" t="str">
        <f>IF(H3163="RPPS",IFERROR(IF(VLOOKUP(A3163,'Suspensão de repasses - GESCON'!$D$3:$J$1048576,7,FALSE)="Validada","SIM","NÃO"),"NÃO"),"")</f>
        <v/>
      </c>
    </row>
    <row r="3164" spans="1:12" s="19" customFormat="1" ht="15" hidden="1" customHeight="1" x14ac:dyDescent="0.25">
      <c r="A3164" s="88" t="s">
        <v>8531</v>
      </c>
      <c r="B3164" s="40" t="s">
        <v>4626</v>
      </c>
      <c r="C3164" s="82" t="s">
        <v>10959</v>
      </c>
      <c r="D3164" s="82"/>
      <c r="E3164" s="82"/>
      <c r="F3164" s="82"/>
      <c r="G3164" s="82"/>
      <c r="H3164" s="40" t="s">
        <v>4</v>
      </c>
      <c r="I3164" s="83" t="str">
        <f>IFERROR(VLOOKUP(A3164,'Alíquotas - CADPREV'!$B$2152:$N$4324,8,FALSE),"")</f>
        <v/>
      </c>
      <c r="J3164" s="83" t="str">
        <f>IF(H3164="RPPS",VLOOKUP(A3164,' Legislação Benef - GESCON'!$B$4:$I$2159,3,FALSE),"")</f>
        <v/>
      </c>
      <c r="K3164" s="83" t="str">
        <f>IF(H3164="RPPS",VLOOKUP(A3164,' Legislação Benef - GESCON'!$B$4:$I$2159,6,FALSE),"")</f>
        <v/>
      </c>
      <c r="L3164" s="83" t="str">
        <f>IF(H3164="RPPS",IFERROR(IF(VLOOKUP(A3164,'Suspensão de repasses - GESCON'!$D$3:$J$1048576,7,FALSE)="Validada","SIM","NÃO"),"NÃO"),"")</f>
        <v/>
      </c>
    </row>
    <row r="3165" spans="1:12" s="19" customFormat="1" ht="15" hidden="1" customHeight="1" x14ac:dyDescent="0.25">
      <c r="A3165" s="88" t="s">
        <v>8532</v>
      </c>
      <c r="B3165" s="40" t="s">
        <v>4626</v>
      </c>
      <c r="C3165" s="82" t="s">
        <v>10959</v>
      </c>
      <c r="D3165" s="82"/>
      <c r="E3165" s="82"/>
      <c r="F3165" s="82"/>
      <c r="G3165" s="82"/>
      <c r="H3165" s="40" t="s">
        <v>4</v>
      </c>
      <c r="I3165" s="83" t="str">
        <f>IFERROR(VLOOKUP(A3165,'Alíquotas - CADPREV'!$B$2152:$N$4324,8,FALSE),"")</f>
        <v/>
      </c>
      <c r="J3165" s="83" t="str">
        <f>IF(H3165="RPPS",VLOOKUP(A3165,' Legislação Benef - GESCON'!$B$4:$I$2159,3,FALSE),"")</f>
        <v/>
      </c>
      <c r="K3165" s="83" t="str">
        <f>IF(H3165="RPPS",VLOOKUP(A3165,' Legislação Benef - GESCON'!$B$4:$I$2159,6,FALSE),"")</f>
        <v/>
      </c>
      <c r="L3165" s="83" t="str">
        <f>IF(H3165="RPPS",IFERROR(IF(VLOOKUP(A3165,'Suspensão de repasses - GESCON'!$D$3:$J$1048576,7,FALSE)="Validada","SIM","NÃO"),"NÃO"),"")</f>
        <v/>
      </c>
    </row>
    <row r="3166" spans="1:12" s="19" customFormat="1" ht="15" hidden="1" customHeight="1" x14ac:dyDescent="0.25">
      <c r="A3166" s="88" t="s">
        <v>8533</v>
      </c>
      <c r="B3166" s="40" t="s">
        <v>1356</v>
      </c>
      <c r="C3166" s="82" t="s">
        <v>10959</v>
      </c>
      <c r="D3166" s="82"/>
      <c r="E3166" s="82"/>
      <c r="F3166" s="82"/>
      <c r="G3166" s="82"/>
      <c r="H3166" s="40" t="s">
        <v>4</v>
      </c>
      <c r="I3166" s="83" t="str">
        <f>IFERROR(VLOOKUP(A3166,'Alíquotas - CADPREV'!$B$2152:$N$4324,8,FALSE),"")</f>
        <v/>
      </c>
      <c r="J3166" s="83" t="str">
        <f>IF(H3166="RPPS",VLOOKUP(A3166,' Legislação Benef - GESCON'!$B$4:$I$2159,3,FALSE),"")</f>
        <v/>
      </c>
      <c r="K3166" s="83" t="str">
        <f>IF(H3166="RPPS",VLOOKUP(A3166,' Legislação Benef - GESCON'!$B$4:$I$2159,6,FALSE),"")</f>
        <v/>
      </c>
      <c r="L3166" s="83" t="str">
        <f>IF(H3166="RPPS",IFERROR(IF(VLOOKUP(A3166,'Suspensão de repasses - GESCON'!$D$3:$J$1048576,7,FALSE)="Validada","SIM","NÃO"),"NÃO"),"")</f>
        <v/>
      </c>
    </row>
    <row r="3167" spans="1:12" s="19" customFormat="1" ht="15" hidden="1" customHeight="1" x14ac:dyDescent="0.25">
      <c r="A3167" s="88" t="s">
        <v>8534</v>
      </c>
      <c r="B3167" s="40" t="s">
        <v>4626</v>
      </c>
      <c r="C3167" s="82" t="s">
        <v>10959</v>
      </c>
      <c r="D3167" s="82"/>
      <c r="E3167" s="82"/>
      <c r="F3167" s="82"/>
      <c r="G3167" s="82"/>
      <c r="H3167" s="40" t="s">
        <v>4</v>
      </c>
      <c r="I3167" s="83" t="str">
        <f>IFERROR(VLOOKUP(A3167,'Alíquotas - CADPREV'!$B$2152:$N$4324,8,FALSE),"")</f>
        <v/>
      </c>
      <c r="J3167" s="83" t="str">
        <f>IF(H3167="RPPS",VLOOKUP(A3167,' Legislação Benef - GESCON'!$B$4:$I$2159,3,FALSE),"")</f>
        <v/>
      </c>
      <c r="K3167" s="83" t="str">
        <f>IF(H3167="RPPS",VLOOKUP(A3167,' Legislação Benef - GESCON'!$B$4:$I$2159,6,FALSE),"")</f>
        <v/>
      </c>
      <c r="L3167" s="83" t="str">
        <f>IF(H3167="RPPS",IFERROR(IF(VLOOKUP(A3167,'Suspensão de repasses - GESCON'!$D$3:$J$1048576,7,FALSE)="Validada","SIM","NÃO"),"NÃO"),"")</f>
        <v/>
      </c>
    </row>
    <row r="3168" spans="1:12" s="19" customFormat="1" ht="15" customHeight="1" x14ac:dyDescent="0.25">
      <c r="A3168" s="88" t="s">
        <v>8535</v>
      </c>
      <c r="B3168" s="40" t="s">
        <v>1356</v>
      </c>
      <c r="C3168" s="82" t="s">
        <v>10958</v>
      </c>
      <c r="D3168" s="82">
        <v>346</v>
      </c>
      <c r="E3168" s="82">
        <v>0</v>
      </c>
      <c r="F3168" s="82">
        <v>0</v>
      </c>
      <c r="G3168" s="82">
        <v>346</v>
      </c>
      <c r="H3168" s="40" t="s">
        <v>2</v>
      </c>
      <c r="I3168" s="83" t="str">
        <f>IFERROR(VLOOKUP(A3168,'Alíquotas - CADPREV'!$B$2152:$N$4324,8,FALSE),"")</f>
        <v>NÃO</v>
      </c>
      <c r="J3168" s="83" t="str">
        <f>IF(H3168="RPPS",VLOOKUP(A3168,' Legislação Benef - GESCON'!$B$4:$I$2159,3,FALSE),"")</f>
        <v>NÃO</v>
      </c>
      <c r="K3168" s="83" t="str">
        <f>IF(H3168="RPPS",VLOOKUP(A3168,' Legislação Benef - GESCON'!$B$4:$I$2159,6,FALSE),"")</f>
        <v>NÃO</v>
      </c>
      <c r="L3168" s="83" t="str">
        <f>IF(H3168="RPPS",IFERROR(IF(VLOOKUP(A3168,'Suspensão de repasses - GESCON'!$D$3:$J$1048576,7,FALSE)="Validada","SIM","NÃO"),"NÃO"),"")</f>
        <v>NÃO</v>
      </c>
    </row>
    <row r="3169" spans="1:12" s="19" customFormat="1" ht="15" hidden="1" customHeight="1" x14ac:dyDescent="0.25">
      <c r="A3169" s="88" t="s">
        <v>8536</v>
      </c>
      <c r="B3169" s="40" t="s">
        <v>3812</v>
      </c>
      <c r="C3169" s="82" t="s">
        <v>10959</v>
      </c>
      <c r="D3169" s="82"/>
      <c r="E3169" s="82"/>
      <c r="F3169" s="82"/>
      <c r="G3169" s="82"/>
      <c r="H3169" s="40" t="s">
        <v>4</v>
      </c>
      <c r="I3169" s="83" t="str">
        <f>IFERROR(VLOOKUP(A3169,'Alíquotas - CADPREV'!$B$2152:$N$4324,8,FALSE),"")</f>
        <v/>
      </c>
      <c r="J3169" s="83" t="str">
        <f>IF(H3169="RPPS",VLOOKUP(A3169,' Legislação Benef - GESCON'!$B$4:$I$2159,3,FALSE),"")</f>
        <v/>
      </c>
      <c r="K3169" s="83" t="str">
        <f>IF(H3169="RPPS",VLOOKUP(A3169,' Legislação Benef - GESCON'!$B$4:$I$2159,6,FALSE),"")</f>
        <v/>
      </c>
      <c r="L3169" s="83" t="str">
        <f>IF(H3169="RPPS",IFERROR(IF(VLOOKUP(A3169,'Suspensão de repasses - GESCON'!$D$3:$J$1048576,7,FALSE)="Validada","SIM","NÃO"),"NÃO"),"")</f>
        <v/>
      </c>
    </row>
    <row r="3170" spans="1:12" s="19" customFormat="1" ht="15" hidden="1" customHeight="1" x14ac:dyDescent="0.25">
      <c r="A3170" s="88" t="s">
        <v>8537</v>
      </c>
      <c r="B3170" s="40" t="s">
        <v>4289</v>
      </c>
      <c r="C3170" s="82" t="s">
        <v>10959</v>
      </c>
      <c r="D3170" s="82"/>
      <c r="E3170" s="82"/>
      <c r="F3170" s="82"/>
      <c r="G3170" s="82"/>
      <c r="H3170" s="40" t="s">
        <v>4</v>
      </c>
      <c r="I3170" s="83" t="str">
        <f>IFERROR(VLOOKUP(A3170,'Alíquotas - CADPREV'!$B$2152:$N$4324,8,FALSE),"")</f>
        <v/>
      </c>
      <c r="J3170" s="83" t="str">
        <f>IF(H3170="RPPS",VLOOKUP(A3170,' Legislação Benef - GESCON'!$B$4:$I$2159,3,FALSE),"")</f>
        <v/>
      </c>
      <c r="K3170" s="83" t="str">
        <f>IF(H3170="RPPS",VLOOKUP(A3170,' Legislação Benef - GESCON'!$B$4:$I$2159,6,FALSE),"")</f>
        <v/>
      </c>
      <c r="L3170" s="83" t="str">
        <f>IF(H3170="RPPS",IFERROR(IF(VLOOKUP(A3170,'Suspensão de repasses - GESCON'!$D$3:$J$1048576,7,FALSE)="Validada","SIM","NÃO"),"NÃO"),"")</f>
        <v/>
      </c>
    </row>
    <row r="3171" spans="1:12" s="19" customFormat="1" ht="15" hidden="1" customHeight="1" x14ac:dyDescent="0.25">
      <c r="A3171" s="88" t="s">
        <v>8538</v>
      </c>
      <c r="B3171" s="40" t="s">
        <v>1356</v>
      </c>
      <c r="C3171" s="82" t="s">
        <v>10959</v>
      </c>
      <c r="D3171" s="82"/>
      <c r="E3171" s="82"/>
      <c r="F3171" s="82"/>
      <c r="G3171" s="82"/>
      <c r="H3171" s="40" t="s">
        <v>4</v>
      </c>
      <c r="I3171" s="83" t="str">
        <f>IFERROR(VLOOKUP(A3171,'Alíquotas - CADPREV'!$B$2152:$N$4324,8,FALSE),"")</f>
        <v/>
      </c>
      <c r="J3171" s="83" t="str">
        <f>IF(H3171="RPPS",VLOOKUP(A3171,' Legislação Benef - GESCON'!$B$4:$I$2159,3,FALSE),"")</f>
        <v/>
      </c>
      <c r="K3171" s="83" t="str">
        <f>IF(H3171="RPPS",VLOOKUP(A3171,' Legislação Benef - GESCON'!$B$4:$I$2159,6,FALSE),"")</f>
        <v/>
      </c>
      <c r="L3171" s="83" t="str">
        <f>IF(H3171="RPPS",IFERROR(IF(VLOOKUP(A3171,'Suspensão de repasses - GESCON'!$D$3:$J$1048576,7,FALSE)="Validada","SIM","NÃO"),"NÃO"),"")</f>
        <v/>
      </c>
    </row>
    <row r="3172" spans="1:12" s="19" customFormat="1" ht="15" hidden="1" customHeight="1" x14ac:dyDescent="0.25">
      <c r="A3172" s="88" t="s">
        <v>8539</v>
      </c>
      <c r="B3172" s="40" t="s">
        <v>4289</v>
      </c>
      <c r="C3172" s="82" t="s">
        <v>10959</v>
      </c>
      <c r="D3172" s="82"/>
      <c r="E3172" s="82"/>
      <c r="F3172" s="82"/>
      <c r="G3172" s="82"/>
      <c r="H3172" s="40" t="s">
        <v>4</v>
      </c>
      <c r="I3172" s="83" t="str">
        <f>IFERROR(VLOOKUP(A3172,'Alíquotas - CADPREV'!$B$2152:$N$4324,8,FALSE),"")</f>
        <v/>
      </c>
      <c r="J3172" s="83" t="str">
        <f>IF(H3172="RPPS",VLOOKUP(A3172,' Legislação Benef - GESCON'!$B$4:$I$2159,3,FALSE),"")</f>
        <v/>
      </c>
      <c r="K3172" s="83" t="str">
        <f>IF(H3172="RPPS",VLOOKUP(A3172,' Legislação Benef - GESCON'!$B$4:$I$2159,6,FALSE),"")</f>
        <v/>
      </c>
      <c r="L3172" s="83" t="str">
        <f>IF(H3172="RPPS",IFERROR(IF(VLOOKUP(A3172,'Suspensão de repasses - GESCON'!$D$3:$J$1048576,7,FALSE)="Validada","SIM","NÃO"),"NÃO"),"")</f>
        <v/>
      </c>
    </row>
    <row r="3173" spans="1:12" s="19" customFormat="1" ht="15" customHeight="1" x14ac:dyDescent="0.25">
      <c r="A3173" s="88" t="s">
        <v>8540</v>
      </c>
      <c r="B3173" s="40" t="s">
        <v>4626</v>
      </c>
      <c r="C3173" s="82" t="s">
        <v>10958</v>
      </c>
      <c r="D3173" s="82">
        <v>212</v>
      </c>
      <c r="E3173" s="82">
        <v>2</v>
      </c>
      <c r="F3173" s="82">
        <v>0</v>
      </c>
      <c r="G3173" s="82">
        <v>214</v>
      </c>
      <c r="H3173" s="40" t="s">
        <v>2</v>
      </c>
      <c r="I3173" s="83" t="str">
        <f>IFERROR(VLOOKUP(A3173,'Alíquotas - CADPREV'!$B$2152:$N$4324,8,FALSE),"")</f>
        <v>NÃO</v>
      </c>
      <c r="J3173" s="83" t="str">
        <f>IF(H3173="RPPS",VLOOKUP(A3173,' Legislação Benef - GESCON'!$B$4:$I$2159,3,FALSE),"")</f>
        <v>NÃO</v>
      </c>
      <c r="K3173" s="83" t="str">
        <f>IF(H3173="RPPS",VLOOKUP(A3173,' Legislação Benef - GESCON'!$B$4:$I$2159,6,FALSE),"")</f>
        <v>NÃO</v>
      </c>
      <c r="L3173" s="83" t="str">
        <f>IF(H3173="RPPS",IFERROR(IF(VLOOKUP(A3173,'Suspensão de repasses - GESCON'!$D$3:$J$1048576,7,FALSE)="Validada","SIM","NÃO"),"NÃO"),"")</f>
        <v>NÃO</v>
      </c>
    </row>
    <row r="3174" spans="1:12" s="19" customFormat="1" ht="15" hidden="1" customHeight="1" x14ac:dyDescent="0.25">
      <c r="A3174" s="88" t="s">
        <v>8541</v>
      </c>
      <c r="B3174" s="40" t="s">
        <v>3601</v>
      </c>
      <c r="C3174" s="82" t="s">
        <v>10959</v>
      </c>
      <c r="D3174" s="82"/>
      <c r="E3174" s="82"/>
      <c r="F3174" s="82"/>
      <c r="G3174" s="82"/>
      <c r="H3174" s="40" t="s">
        <v>4</v>
      </c>
      <c r="I3174" s="83" t="str">
        <f>IFERROR(VLOOKUP(A3174,'Alíquotas - CADPREV'!$B$2152:$N$4324,8,FALSE),"")</f>
        <v/>
      </c>
      <c r="J3174" s="83" t="str">
        <f>IF(H3174="RPPS",VLOOKUP(A3174,' Legislação Benef - GESCON'!$B$4:$I$2159,3,FALSE),"")</f>
        <v/>
      </c>
      <c r="K3174" s="83" t="str">
        <f>IF(H3174="RPPS",VLOOKUP(A3174,' Legislação Benef - GESCON'!$B$4:$I$2159,6,FALSE),"")</f>
        <v/>
      </c>
      <c r="L3174" s="83" t="str">
        <f>IF(H3174="RPPS",IFERROR(IF(VLOOKUP(A3174,'Suspensão de repasses - GESCON'!$D$3:$J$1048576,7,FALSE)="Validada","SIM","NÃO"),"NÃO"),"")</f>
        <v/>
      </c>
    </row>
    <row r="3175" spans="1:12" s="19" customFormat="1" ht="15" customHeight="1" x14ac:dyDescent="0.25">
      <c r="A3175" s="88" t="s">
        <v>8542</v>
      </c>
      <c r="B3175" s="40" t="s">
        <v>5227</v>
      </c>
      <c r="C3175" s="82" t="s">
        <v>10958</v>
      </c>
      <c r="D3175" s="82">
        <v>244</v>
      </c>
      <c r="E3175" s="82">
        <v>19</v>
      </c>
      <c r="F3175" s="82">
        <v>1</v>
      </c>
      <c r="G3175" s="82">
        <v>264</v>
      </c>
      <c r="H3175" s="40" t="s">
        <v>2</v>
      </c>
      <c r="I3175" s="83" t="str">
        <f>IFERROR(VLOOKUP(A3175,'Alíquotas - CADPREV'!$B$2152:$N$4324,8,FALSE),"")</f>
        <v>NÃO</v>
      </c>
      <c r="J3175" s="83" t="str">
        <f>IF(H3175="RPPS",VLOOKUP(A3175,' Legislação Benef - GESCON'!$B$4:$I$2159,3,FALSE),"")</f>
        <v>NÃO</v>
      </c>
      <c r="K3175" s="83" t="str">
        <f>IF(H3175="RPPS",VLOOKUP(A3175,' Legislação Benef - GESCON'!$B$4:$I$2159,6,FALSE),"")</f>
        <v>NÃO</v>
      </c>
      <c r="L3175" s="83" t="str">
        <f>IF(H3175="RPPS",IFERROR(IF(VLOOKUP(A3175,'Suspensão de repasses - GESCON'!$D$3:$J$1048576,7,FALSE)="Validada","SIM","NÃO"),"NÃO"),"")</f>
        <v>NÃO</v>
      </c>
    </row>
    <row r="3176" spans="1:12" s="19" customFormat="1" ht="15" hidden="1" customHeight="1" x14ac:dyDescent="0.25">
      <c r="A3176" s="88" t="s">
        <v>8543</v>
      </c>
      <c r="B3176" s="40" t="s">
        <v>1356</v>
      </c>
      <c r="C3176" s="82" t="s">
        <v>10959</v>
      </c>
      <c r="D3176" s="82"/>
      <c r="E3176" s="82"/>
      <c r="F3176" s="82"/>
      <c r="G3176" s="82"/>
      <c r="H3176" s="40" t="s">
        <v>4</v>
      </c>
      <c r="I3176" s="83" t="str">
        <f>IFERROR(VLOOKUP(A3176,'Alíquotas - CADPREV'!$B$2152:$N$4324,8,FALSE),"")</f>
        <v/>
      </c>
      <c r="J3176" s="83" t="str">
        <f>IF(H3176="RPPS",VLOOKUP(A3176,' Legislação Benef - GESCON'!$B$4:$I$2159,3,FALSE),"")</f>
        <v/>
      </c>
      <c r="K3176" s="83" t="str">
        <f>IF(H3176="RPPS",VLOOKUP(A3176,' Legislação Benef - GESCON'!$B$4:$I$2159,6,FALSE),"")</f>
        <v/>
      </c>
      <c r="L3176" s="83" t="str">
        <f>IF(H3176="RPPS",IFERROR(IF(VLOOKUP(A3176,'Suspensão de repasses - GESCON'!$D$3:$J$1048576,7,FALSE)="Validada","SIM","NÃO"),"NÃO"),"")</f>
        <v/>
      </c>
    </row>
    <row r="3177" spans="1:12" s="19" customFormat="1" ht="15" hidden="1" customHeight="1" x14ac:dyDescent="0.25">
      <c r="A3177" s="88" t="s">
        <v>8544</v>
      </c>
      <c r="B3177" s="40" t="s">
        <v>2554</v>
      </c>
      <c r="C3177" s="82" t="s">
        <v>10959</v>
      </c>
      <c r="D3177" s="82"/>
      <c r="E3177" s="82"/>
      <c r="F3177" s="82"/>
      <c r="G3177" s="82"/>
      <c r="H3177" s="40" t="s">
        <v>4</v>
      </c>
      <c r="I3177" s="83" t="str">
        <f>IFERROR(VLOOKUP(A3177,'Alíquotas - CADPREV'!$B$2152:$N$4324,8,FALSE),"")</f>
        <v/>
      </c>
      <c r="J3177" s="83" t="str">
        <f>IF(H3177="RPPS",VLOOKUP(A3177,' Legislação Benef - GESCON'!$B$4:$I$2159,3,FALSE),"")</f>
        <v/>
      </c>
      <c r="K3177" s="83" t="str">
        <f>IF(H3177="RPPS",VLOOKUP(A3177,' Legislação Benef - GESCON'!$B$4:$I$2159,6,FALSE),"")</f>
        <v/>
      </c>
      <c r="L3177" s="83" t="str">
        <f>IF(H3177="RPPS",IFERROR(IF(VLOOKUP(A3177,'Suspensão de repasses - GESCON'!$D$3:$J$1048576,7,FALSE)="Validada","SIM","NÃO"),"NÃO"),"")</f>
        <v/>
      </c>
    </row>
    <row r="3178" spans="1:12" s="19" customFormat="1" ht="15" customHeight="1" x14ac:dyDescent="0.25">
      <c r="A3178" s="88" t="s">
        <v>8545</v>
      </c>
      <c r="B3178" s="40" t="s">
        <v>4626</v>
      </c>
      <c r="C3178" s="82" t="s">
        <v>10958</v>
      </c>
      <c r="D3178" s="82">
        <v>1619</v>
      </c>
      <c r="E3178" s="82">
        <v>231</v>
      </c>
      <c r="F3178" s="82">
        <v>118</v>
      </c>
      <c r="G3178" s="82">
        <v>1968</v>
      </c>
      <c r="H3178" s="40" t="s">
        <v>2</v>
      </c>
      <c r="I3178" s="83" t="str">
        <f>IFERROR(VLOOKUP(A3178,'Alíquotas - CADPREV'!$B$2152:$N$4324,8,FALSE),"")</f>
        <v>SIM</v>
      </c>
      <c r="J3178" s="83" t="str">
        <f>IF(H3178="RPPS",VLOOKUP(A3178,' Legislação Benef - GESCON'!$B$4:$I$2159,3,FALSE),"")</f>
        <v>NÃO</v>
      </c>
      <c r="K3178" s="83" t="str">
        <f>IF(H3178="RPPS",VLOOKUP(A3178,' Legislação Benef - GESCON'!$B$4:$I$2159,6,FALSE),"")</f>
        <v>SIM</v>
      </c>
      <c r="L3178" s="83" t="str">
        <f>IF(H3178="RPPS",IFERROR(IF(VLOOKUP(A3178,'Suspensão de repasses - GESCON'!$D$3:$J$1048576,7,FALSE)="Validada","SIM","NÃO"),"NÃO"),"")</f>
        <v>NÃO</v>
      </c>
    </row>
    <row r="3179" spans="1:12" s="19" customFormat="1" ht="15" customHeight="1" x14ac:dyDescent="0.25">
      <c r="A3179" s="88" t="s">
        <v>8546</v>
      </c>
      <c r="B3179" s="40" t="s">
        <v>3747</v>
      </c>
      <c r="C3179" s="82" t="s">
        <v>10958</v>
      </c>
      <c r="D3179" s="82">
        <v>323</v>
      </c>
      <c r="E3179" s="82">
        <v>45</v>
      </c>
      <c r="F3179" s="82">
        <v>12</v>
      </c>
      <c r="G3179" s="82">
        <v>380</v>
      </c>
      <c r="H3179" s="40" t="s">
        <v>2</v>
      </c>
      <c r="I3179" s="83" t="str">
        <f>IFERROR(VLOOKUP(A3179,'Alíquotas - CADPREV'!$B$2152:$N$4324,8,FALSE),"")</f>
        <v>SIM</v>
      </c>
      <c r="J3179" s="83" t="str">
        <f>IF(H3179="RPPS",VLOOKUP(A3179,' Legislação Benef - GESCON'!$B$4:$I$2159,3,FALSE),"")</f>
        <v>NÃO</v>
      </c>
      <c r="K3179" s="83" t="str">
        <f>IF(H3179="RPPS",VLOOKUP(A3179,' Legislação Benef - GESCON'!$B$4:$I$2159,6,FALSE),"")</f>
        <v>NÃO</v>
      </c>
      <c r="L3179" s="83" t="str">
        <f>IF(H3179="RPPS",IFERROR(IF(VLOOKUP(A3179,'Suspensão de repasses - GESCON'!$D$3:$J$1048576,7,FALSE)="Validada","SIM","NÃO"),"NÃO"),"")</f>
        <v>NÃO</v>
      </c>
    </row>
    <row r="3180" spans="1:12" s="19" customFormat="1" ht="15" hidden="1" customHeight="1" x14ac:dyDescent="0.25">
      <c r="A3180" s="88" t="s">
        <v>8547</v>
      </c>
      <c r="B3180" s="40" t="s">
        <v>215</v>
      </c>
      <c r="C3180" s="82" t="s">
        <v>10959</v>
      </c>
      <c r="D3180" s="82"/>
      <c r="E3180" s="82"/>
      <c r="F3180" s="82"/>
      <c r="G3180" s="82"/>
      <c r="H3180" s="40" t="s">
        <v>4</v>
      </c>
      <c r="I3180" s="83" t="str">
        <f>IFERROR(VLOOKUP(A3180,'Alíquotas - CADPREV'!$B$2152:$N$4324,8,FALSE),"")</f>
        <v/>
      </c>
      <c r="J3180" s="83" t="str">
        <f>IF(H3180="RPPS",VLOOKUP(A3180,' Legislação Benef - GESCON'!$B$4:$I$2159,3,FALSE),"")</f>
        <v/>
      </c>
      <c r="K3180" s="83" t="str">
        <f>IF(H3180="RPPS",VLOOKUP(A3180,' Legislação Benef - GESCON'!$B$4:$I$2159,6,FALSE),"")</f>
        <v/>
      </c>
      <c r="L3180" s="83" t="str">
        <f>IF(H3180="RPPS",IFERROR(IF(VLOOKUP(A3180,'Suspensão de repasses - GESCON'!$D$3:$J$1048576,7,FALSE)="Validada","SIM","NÃO"),"NÃO"),"")</f>
        <v/>
      </c>
    </row>
    <row r="3181" spans="1:12" s="19" customFormat="1" ht="15" hidden="1" customHeight="1" x14ac:dyDescent="0.25">
      <c r="A3181" s="88" t="s">
        <v>8548</v>
      </c>
      <c r="B3181" s="40" t="s">
        <v>1356</v>
      </c>
      <c r="C3181" s="82" t="s">
        <v>10959</v>
      </c>
      <c r="D3181" s="82"/>
      <c r="E3181" s="82"/>
      <c r="F3181" s="82"/>
      <c r="G3181" s="82"/>
      <c r="H3181" s="40" t="s">
        <v>4</v>
      </c>
      <c r="I3181" s="83" t="str">
        <f>IFERROR(VLOOKUP(A3181,'Alíquotas - CADPREV'!$B$2152:$N$4324,8,FALSE),"")</f>
        <v/>
      </c>
      <c r="J3181" s="83" t="str">
        <f>IF(H3181="RPPS",VLOOKUP(A3181,' Legislação Benef - GESCON'!$B$4:$I$2159,3,FALSE),"")</f>
        <v/>
      </c>
      <c r="K3181" s="83" t="str">
        <f>IF(H3181="RPPS",VLOOKUP(A3181,' Legislação Benef - GESCON'!$B$4:$I$2159,6,FALSE),"")</f>
        <v/>
      </c>
      <c r="L3181" s="83" t="str">
        <f>IF(H3181="RPPS",IFERROR(IF(VLOOKUP(A3181,'Suspensão de repasses - GESCON'!$D$3:$J$1048576,7,FALSE)="Validada","SIM","NÃO"),"NÃO"),"")</f>
        <v/>
      </c>
    </row>
    <row r="3182" spans="1:12" s="19" customFormat="1" ht="15" customHeight="1" x14ac:dyDescent="0.25">
      <c r="A3182" s="88" t="s">
        <v>8549</v>
      </c>
      <c r="B3182" s="40" t="s">
        <v>5227</v>
      </c>
      <c r="C3182" s="82" t="s">
        <v>10958</v>
      </c>
      <c r="D3182" s="82"/>
      <c r="E3182" s="82"/>
      <c r="F3182" s="82"/>
      <c r="G3182" s="82"/>
      <c r="H3182" s="40" t="s">
        <v>2</v>
      </c>
      <c r="I3182" s="83" t="str">
        <f>IFERROR(VLOOKUP(A3182,'Alíquotas - CADPREV'!$B$2152:$N$4324,8,FALSE),"")</f>
        <v>NÃO</v>
      </c>
      <c r="J3182" s="83" t="str">
        <f>IF(H3182="RPPS",VLOOKUP(A3182,' Legislação Benef - GESCON'!$B$4:$I$2159,3,FALSE),"")</f>
        <v>NÃO</v>
      </c>
      <c r="K3182" s="83" t="str">
        <f>IF(H3182="RPPS",VLOOKUP(A3182,' Legislação Benef - GESCON'!$B$4:$I$2159,6,FALSE),"")</f>
        <v>NÃO</v>
      </c>
      <c r="L3182" s="83" t="str">
        <f>IF(H3182="RPPS",IFERROR(IF(VLOOKUP(A3182,'Suspensão de repasses - GESCON'!$D$3:$J$1048576,7,FALSE)="Validada","SIM","NÃO"),"NÃO"),"")</f>
        <v>NÃO</v>
      </c>
    </row>
    <row r="3183" spans="1:12" s="19" customFormat="1" ht="15" hidden="1" customHeight="1" x14ac:dyDescent="0.25">
      <c r="A3183" s="88" t="s">
        <v>8550</v>
      </c>
      <c r="B3183" s="40" t="s">
        <v>1356</v>
      </c>
      <c r="C3183" s="82" t="s">
        <v>10959</v>
      </c>
      <c r="D3183" s="82"/>
      <c r="E3183" s="82"/>
      <c r="F3183" s="82"/>
      <c r="G3183" s="82"/>
      <c r="H3183" s="40" t="s">
        <v>4</v>
      </c>
      <c r="I3183" s="83" t="str">
        <f>IFERROR(VLOOKUP(A3183,'Alíquotas - CADPREV'!$B$2152:$N$4324,8,FALSE),"")</f>
        <v/>
      </c>
      <c r="J3183" s="83" t="str">
        <f>IF(H3183="RPPS",VLOOKUP(A3183,' Legislação Benef - GESCON'!$B$4:$I$2159,3,FALSE),"")</f>
        <v/>
      </c>
      <c r="K3183" s="83" t="str">
        <f>IF(H3183="RPPS",VLOOKUP(A3183,' Legislação Benef - GESCON'!$B$4:$I$2159,6,FALSE),"")</f>
        <v/>
      </c>
      <c r="L3183" s="83" t="str">
        <f>IF(H3183="RPPS",IFERROR(IF(VLOOKUP(A3183,'Suspensão de repasses - GESCON'!$D$3:$J$1048576,7,FALSE)="Validada","SIM","NÃO"),"NÃO"),"")</f>
        <v/>
      </c>
    </row>
    <row r="3184" spans="1:12" s="19" customFormat="1" ht="15" hidden="1" customHeight="1" x14ac:dyDescent="0.25">
      <c r="A3184" s="88" t="s">
        <v>8551</v>
      </c>
      <c r="B3184" s="40" t="s">
        <v>2554</v>
      </c>
      <c r="C3184" s="82" t="s">
        <v>10959</v>
      </c>
      <c r="D3184" s="82"/>
      <c r="E3184" s="82"/>
      <c r="F3184" s="82"/>
      <c r="G3184" s="82"/>
      <c r="H3184" s="40" t="s">
        <v>4</v>
      </c>
      <c r="I3184" s="83" t="str">
        <f>IFERROR(VLOOKUP(A3184,'Alíquotas - CADPREV'!$B$2152:$N$4324,8,FALSE),"")</f>
        <v/>
      </c>
      <c r="J3184" s="83" t="str">
        <f>IF(H3184="RPPS",VLOOKUP(A3184,' Legislação Benef - GESCON'!$B$4:$I$2159,3,FALSE),"")</f>
        <v/>
      </c>
      <c r="K3184" s="83" t="str">
        <f>IF(H3184="RPPS",VLOOKUP(A3184,' Legislação Benef - GESCON'!$B$4:$I$2159,6,FALSE),"")</f>
        <v/>
      </c>
      <c r="L3184" s="83" t="str">
        <f>IF(H3184="RPPS",IFERROR(IF(VLOOKUP(A3184,'Suspensão de repasses - GESCON'!$D$3:$J$1048576,7,FALSE)="Validada","SIM","NÃO"),"NÃO"),"")</f>
        <v/>
      </c>
    </row>
    <row r="3185" spans="1:12" s="19" customFormat="1" ht="15" hidden="1" customHeight="1" x14ac:dyDescent="0.25">
      <c r="A3185" s="88" t="s">
        <v>8552</v>
      </c>
      <c r="B3185" s="40" t="s">
        <v>4626</v>
      </c>
      <c r="C3185" s="82" t="s">
        <v>10959</v>
      </c>
      <c r="D3185" s="82"/>
      <c r="E3185" s="82"/>
      <c r="F3185" s="82"/>
      <c r="G3185" s="82"/>
      <c r="H3185" s="40" t="s">
        <v>4</v>
      </c>
      <c r="I3185" s="83" t="str">
        <f>IFERROR(VLOOKUP(A3185,'Alíquotas - CADPREV'!$B$2152:$N$4324,8,FALSE),"")</f>
        <v/>
      </c>
      <c r="J3185" s="83" t="str">
        <f>IF(H3185="RPPS",VLOOKUP(A3185,' Legislação Benef - GESCON'!$B$4:$I$2159,3,FALSE),"")</f>
        <v/>
      </c>
      <c r="K3185" s="83" t="str">
        <f>IF(H3185="RPPS",VLOOKUP(A3185,' Legislação Benef - GESCON'!$B$4:$I$2159,6,FALSE),"")</f>
        <v/>
      </c>
      <c r="L3185" s="83" t="str">
        <f>IF(H3185="RPPS",IFERROR(IF(VLOOKUP(A3185,'Suspensão de repasses - GESCON'!$D$3:$J$1048576,7,FALSE)="Validada","SIM","NÃO"),"NÃO"),"")</f>
        <v/>
      </c>
    </row>
    <row r="3186" spans="1:12" s="19" customFormat="1" ht="15" customHeight="1" x14ac:dyDescent="0.25">
      <c r="A3186" s="88" t="s">
        <v>8553</v>
      </c>
      <c r="B3186" s="40" t="s">
        <v>29</v>
      </c>
      <c r="C3186" s="82" t="s">
        <v>10958</v>
      </c>
      <c r="D3186" s="82"/>
      <c r="E3186" s="82"/>
      <c r="F3186" s="82"/>
      <c r="G3186" s="82"/>
      <c r="H3186" s="40" t="s">
        <v>2</v>
      </c>
      <c r="I3186" s="83" t="str">
        <f>IFERROR(VLOOKUP(A3186,'Alíquotas - CADPREV'!$B$2152:$N$4324,8,FALSE),"")</f>
        <v>NÃO</v>
      </c>
      <c r="J3186" s="83" t="str">
        <f>IF(H3186="RPPS",VLOOKUP(A3186,' Legislação Benef - GESCON'!$B$4:$I$2159,3,FALSE),"")</f>
        <v>NÃO</v>
      </c>
      <c r="K3186" s="83" t="str">
        <f>IF(H3186="RPPS",VLOOKUP(A3186,' Legislação Benef - GESCON'!$B$4:$I$2159,6,FALSE),"")</f>
        <v>NÃO</v>
      </c>
      <c r="L3186" s="83" t="str">
        <f>IF(H3186="RPPS",IFERROR(IF(VLOOKUP(A3186,'Suspensão de repasses - GESCON'!$D$3:$J$1048576,7,FALSE)="Validada","SIM","NÃO"),"NÃO"),"")</f>
        <v>NÃO</v>
      </c>
    </row>
    <row r="3187" spans="1:12" s="19" customFormat="1" ht="15" customHeight="1" x14ac:dyDescent="0.25">
      <c r="A3187" s="88" t="s">
        <v>8554</v>
      </c>
      <c r="B3187" s="40" t="s">
        <v>3812</v>
      </c>
      <c r="C3187" s="82" t="s">
        <v>10958</v>
      </c>
      <c r="D3187" s="82">
        <v>1326</v>
      </c>
      <c r="E3187" s="82">
        <v>422</v>
      </c>
      <c r="F3187" s="82">
        <v>80</v>
      </c>
      <c r="G3187" s="82">
        <v>1828</v>
      </c>
      <c r="H3187" s="40" t="s">
        <v>2</v>
      </c>
      <c r="I3187" s="83" t="str">
        <f>IFERROR(VLOOKUP(A3187,'Alíquotas - CADPREV'!$B$2152:$N$4324,8,FALSE),"")</f>
        <v>NÃO</v>
      </c>
      <c r="J3187" s="83" t="str">
        <f>IF(H3187="RPPS",VLOOKUP(A3187,' Legislação Benef - GESCON'!$B$4:$I$2159,3,FALSE),"")</f>
        <v>NÃO</v>
      </c>
      <c r="K3187" s="83" t="str">
        <f>IF(H3187="RPPS",VLOOKUP(A3187,' Legislação Benef - GESCON'!$B$4:$I$2159,6,FALSE),"")</f>
        <v>NÃO</v>
      </c>
      <c r="L3187" s="83" t="str">
        <f>IF(H3187="RPPS",IFERROR(IF(VLOOKUP(A3187,'Suspensão de repasses - GESCON'!$D$3:$J$1048576,7,FALSE)="Validada","SIM","NÃO"),"NÃO"),"")</f>
        <v>NÃO</v>
      </c>
    </row>
    <row r="3188" spans="1:12" s="19" customFormat="1" ht="15" hidden="1" customHeight="1" x14ac:dyDescent="0.25">
      <c r="A3188" s="88" t="s">
        <v>8555</v>
      </c>
      <c r="B3188" s="40" t="s">
        <v>1142</v>
      </c>
      <c r="C3188" s="82" t="s">
        <v>10959</v>
      </c>
      <c r="D3188" s="82"/>
      <c r="E3188" s="82"/>
      <c r="F3188" s="82"/>
      <c r="G3188" s="82"/>
      <c r="H3188" s="40" t="s">
        <v>4</v>
      </c>
      <c r="I3188" s="83" t="str">
        <f>IFERROR(VLOOKUP(A3188,'Alíquotas - CADPREV'!$B$2152:$N$4324,8,FALSE),"")</f>
        <v/>
      </c>
      <c r="J3188" s="83" t="str">
        <f>IF(H3188="RPPS",VLOOKUP(A3188,' Legislação Benef - GESCON'!$B$4:$I$2159,3,FALSE),"")</f>
        <v/>
      </c>
      <c r="K3188" s="83" t="str">
        <f>IF(H3188="RPPS",VLOOKUP(A3188,' Legislação Benef - GESCON'!$B$4:$I$2159,6,FALSE),"")</f>
        <v/>
      </c>
      <c r="L3188" s="83" t="str">
        <f>IF(H3188="RPPS",IFERROR(IF(VLOOKUP(A3188,'Suspensão de repasses - GESCON'!$D$3:$J$1048576,7,FALSE)="Validada","SIM","NÃO"),"NÃO"),"")</f>
        <v/>
      </c>
    </row>
    <row r="3189" spans="1:12" s="19" customFormat="1" ht="15" customHeight="1" x14ac:dyDescent="0.25">
      <c r="A3189" s="88" t="s">
        <v>8556</v>
      </c>
      <c r="B3189" s="40" t="s">
        <v>1356</v>
      </c>
      <c r="C3189" s="82" t="s">
        <v>10958</v>
      </c>
      <c r="D3189" s="82">
        <v>4747</v>
      </c>
      <c r="E3189" s="82">
        <v>1801</v>
      </c>
      <c r="F3189" s="82">
        <v>447</v>
      </c>
      <c r="G3189" s="82">
        <v>6995</v>
      </c>
      <c r="H3189" s="40" t="s">
        <v>2</v>
      </c>
      <c r="I3189" s="83" t="str">
        <f>IFERROR(VLOOKUP(A3189,'Alíquotas - CADPREV'!$B$2152:$N$4324,8,FALSE),"")</f>
        <v>NÃO</v>
      </c>
      <c r="J3189" s="83" t="str">
        <f>IF(H3189="RPPS",VLOOKUP(A3189,' Legislação Benef - GESCON'!$B$4:$I$2159,3,FALSE),"")</f>
        <v>NÃO</v>
      </c>
      <c r="K3189" s="83" t="str">
        <f>IF(H3189="RPPS",VLOOKUP(A3189,' Legislação Benef - GESCON'!$B$4:$I$2159,6,FALSE),"")</f>
        <v>NÃO</v>
      </c>
      <c r="L3189" s="83" t="str">
        <f>IF(H3189="RPPS",IFERROR(IF(VLOOKUP(A3189,'Suspensão de repasses - GESCON'!$D$3:$J$1048576,7,FALSE)="Validada","SIM","NÃO"),"NÃO"),"")</f>
        <v>NÃO</v>
      </c>
    </row>
    <row r="3190" spans="1:12" s="19" customFormat="1" ht="15" customHeight="1" x14ac:dyDescent="0.25">
      <c r="A3190" s="88" t="s">
        <v>8557</v>
      </c>
      <c r="B3190" s="40" t="s">
        <v>901</v>
      </c>
      <c r="C3190" s="82" t="s">
        <v>10958</v>
      </c>
      <c r="D3190" s="82">
        <v>285</v>
      </c>
      <c r="E3190" s="82">
        <v>122</v>
      </c>
      <c r="F3190" s="82">
        <v>21</v>
      </c>
      <c r="G3190" s="82">
        <v>428</v>
      </c>
      <c r="H3190" s="40" t="s">
        <v>2</v>
      </c>
      <c r="I3190" s="83" t="str">
        <f>IFERROR(VLOOKUP(A3190,'Alíquotas - CADPREV'!$B$2152:$N$4324,8,FALSE),"")</f>
        <v>NÃO</v>
      </c>
      <c r="J3190" s="83" t="str">
        <f>IF(H3190="RPPS",VLOOKUP(A3190,' Legislação Benef - GESCON'!$B$4:$I$2159,3,FALSE),"")</f>
        <v>NÃO</v>
      </c>
      <c r="K3190" s="83" t="str">
        <f>IF(H3190="RPPS",VLOOKUP(A3190,' Legislação Benef - GESCON'!$B$4:$I$2159,6,FALSE),"")</f>
        <v>NÃO</v>
      </c>
      <c r="L3190" s="83" t="str">
        <f>IF(H3190="RPPS",IFERROR(IF(VLOOKUP(A3190,'Suspensão de repasses - GESCON'!$D$3:$J$1048576,7,FALSE)="Validada","SIM","NÃO"),"NÃO"),"")</f>
        <v>NÃO</v>
      </c>
    </row>
    <row r="3191" spans="1:12" s="19" customFormat="1" ht="15" hidden="1" customHeight="1" x14ac:dyDescent="0.25">
      <c r="A3191" s="88" t="s">
        <v>8558</v>
      </c>
      <c r="B3191" s="40" t="s">
        <v>1356</v>
      </c>
      <c r="C3191" s="82" t="s">
        <v>10959</v>
      </c>
      <c r="D3191" s="82"/>
      <c r="E3191" s="82"/>
      <c r="F3191" s="82"/>
      <c r="G3191" s="82"/>
      <c r="H3191" s="40" t="s">
        <v>4</v>
      </c>
      <c r="I3191" s="83" t="str">
        <f>IFERROR(VLOOKUP(A3191,'Alíquotas - CADPREV'!$B$2152:$N$4324,8,FALSE),"")</f>
        <v/>
      </c>
      <c r="J3191" s="83" t="str">
        <f>IF(H3191="RPPS",VLOOKUP(A3191,' Legislação Benef - GESCON'!$B$4:$I$2159,3,FALSE),"")</f>
        <v/>
      </c>
      <c r="K3191" s="83" t="str">
        <f>IF(H3191="RPPS",VLOOKUP(A3191,' Legislação Benef - GESCON'!$B$4:$I$2159,6,FALSE),"")</f>
        <v/>
      </c>
      <c r="L3191" s="83" t="str">
        <f>IF(H3191="RPPS",IFERROR(IF(VLOOKUP(A3191,'Suspensão de repasses - GESCON'!$D$3:$J$1048576,7,FALSE)="Validada","SIM","NÃO"),"NÃO"),"")</f>
        <v/>
      </c>
    </row>
    <row r="3192" spans="1:12" s="19" customFormat="1" ht="15" customHeight="1" x14ac:dyDescent="0.25">
      <c r="A3192" s="88" t="s">
        <v>8559</v>
      </c>
      <c r="B3192" s="40" t="s">
        <v>901</v>
      </c>
      <c r="C3192" s="82" t="s">
        <v>10958</v>
      </c>
      <c r="D3192" s="82">
        <v>299</v>
      </c>
      <c r="E3192" s="82">
        <v>92</v>
      </c>
      <c r="F3192" s="82">
        <v>19</v>
      </c>
      <c r="G3192" s="82">
        <v>410</v>
      </c>
      <c r="H3192" s="40" t="s">
        <v>2</v>
      </c>
      <c r="I3192" s="83" t="str">
        <f>IFERROR(VLOOKUP(A3192,'Alíquotas - CADPREV'!$B$2152:$N$4324,8,FALSE),"")</f>
        <v>SIM</v>
      </c>
      <c r="J3192" s="83" t="str">
        <f>IF(H3192="RPPS",VLOOKUP(A3192,' Legislação Benef - GESCON'!$B$4:$I$2159,3,FALSE),"")</f>
        <v>NÃO</v>
      </c>
      <c r="K3192" s="83" t="str">
        <f>IF(H3192="RPPS",VLOOKUP(A3192,' Legislação Benef - GESCON'!$B$4:$I$2159,6,FALSE),"")</f>
        <v>SIM</v>
      </c>
      <c r="L3192" s="83" t="str">
        <f>IF(H3192="RPPS",IFERROR(IF(VLOOKUP(A3192,'Suspensão de repasses - GESCON'!$D$3:$J$1048576,7,FALSE)="Validada","SIM","NÃO"),"NÃO"),"")</f>
        <v>NÃO</v>
      </c>
    </row>
    <row r="3193" spans="1:12" s="19" customFormat="1" ht="15" hidden="1" customHeight="1" x14ac:dyDescent="0.25">
      <c r="A3193" s="88" t="s">
        <v>8560</v>
      </c>
      <c r="B3193" s="40" t="s">
        <v>901</v>
      </c>
      <c r="C3193" s="82" t="s">
        <v>10959</v>
      </c>
      <c r="D3193" s="82"/>
      <c r="E3193" s="82"/>
      <c r="F3193" s="82"/>
      <c r="G3193" s="82"/>
      <c r="H3193" s="40" t="s">
        <v>4</v>
      </c>
      <c r="I3193" s="83" t="str">
        <f>IFERROR(VLOOKUP(A3193,'Alíquotas - CADPREV'!$B$2152:$N$4324,8,FALSE),"")</f>
        <v/>
      </c>
      <c r="J3193" s="83" t="str">
        <f>IF(H3193="RPPS",VLOOKUP(A3193,' Legislação Benef - GESCON'!$B$4:$I$2159,3,FALSE),"")</f>
        <v/>
      </c>
      <c r="K3193" s="83" t="str">
        <f>IF(H3193="RPPS",VLOOKUP(A3193,' Legislação Benef - GESCON'!$B$4:$I$2159,6,FALSE),"")</f>
        <v/>
      </c>
      <c r="L3193" s="83" t="str">
        <f>IF(H3193="RPPS",IFERROR(IF(VLOOKUP(A3193,'Suspensão de repasses - GESCON'!$D$3:$J$1048576,7,FALSE)="Validada","SIM","NÃO"),"NÃO"),"")</f>
        <v/>
      </c>
    </row>
    <row r="3194" spans="1:12" s="19" customFormat="1" ht="15" customHeight="1" x14ac:dyDescent="0.25">
      <c r="A3194" s="88" t="s">
        <v>8561</v>
      </c>
      <c r="B3194" s="40" t="s">
        <v>634</v>
      </c>
      <c r="C3194" s="82" t="s">
        <v>10958</v>
      </c>
      <c r="D3194" s="82">
        <v>2018</v>
      </c>
      <c r="E3194" s="82">
        <v>551</v>
      </c>
      <c r="F3194" s="82">
        <v>73</v>
      </c>
      <c r="G3194" s="82">
        <v>2642</v>
      </c>
      <c r="H3194" s="40" t="s">
        <v>2</v>
      </c>
      <c r="I3194" s="83" t="str">
        <f>IFERROR(VLOOKUP(A3194,'Alíquotas - CADPREV'!$B$2152:$N$4324,8,FALSE),"")</f>
        <v>SIM</v>
      </c>
      <c r="J3194" s="83" t="str">
        <f>IF(H3194="RPPS",VLOOKUP(A3194,' Legislação Benef - GESCON'!$B$4:$I$2159,3,FALSE),"")</f>
        <v>NÃO</v>
      </c>
      <c r="K3194" s="83" t="str">
        <f>IF(H3194="RPPS",VLOOKUP(A3194,' Legislação Benef - GESCON'!$B$4:$I$2159,6,FALSE),"")</f>
        <v>SIM</v>
      </c>
      <c r="L3194" s="83" t="str">
        <f>IF(H3194="RPPS",IFERROR(IF(VLOOKUP(A3194,'Suspensão de repasses - GESCON'!$D$3:$J$1048576,7,FALSE)="Validada","SIM","NÃO"),"NÃO"),"")</f>
        <v>NÃO</v>
      </c>
    </row>
    <row r="3195" spans="1:12" s="19" customFormat="1" ht="15" customHeight="1" x14ac:dyDescent="0.25">
      <c r="A3195" s="88" t="s">
        <v>8562</v>
      </c>
      <c r="B3195" s="40" t="s">
        <v>1356</v>
      </c>
      <c r="C3195" s="82" t="s">
        <v>10958</v>
      </c>
      <c r="D3195" s="82">
        <v>414</v>
      </c>
      <c r="E3195" s="82">
        <v>132</v>
      </c>
      <c r="F3195" s="82">
        <v>26</v>
      </c>
      <c r="G3195" s="82">
        <v>572</v>
      </c>
      <c r="H3195" s="40" t="s">
        <v>2</v>
      </c>
      <c r="I3195" s="83" t="str">
        <f>IFERROR(VLOOKUP(A3195,'Alíquotas - CADPREV'!$B$2152:$N$4324,8,FALSE),"")</f>
        <v>NÃO</v>
      </c>
      <c r="J3195" s="83" t="str">
        <f>IF(H3195="RPPS",VLOOKUP(A3195,' Legislação Benef - GESCON'!$B$4:$I$2159,3,FALSE),"")</f>
        <v>NÃO</v>
      </c>
      <c r="K3195" s="83" t="str">
        <f>IF(H3195="RPPS",VLOOKUP(A3195,' Legislação Benef - GESCON'!$B$4:$I$2159,6,FALSE),"")</f>
        <v>SIM</v>
      </c>
      <c r="L3195" s="83" t="str">
        <f>IF(H3195="RPPS",IFERROR(IF(VLOOKUP(A3195,'Suspensão de repasses - GESCON'!$D$3:$J$1048576,7,FALSE)="Validada","SIM","NÃO"),"NÃO"),"")</f>
        <v>NÃO</v>
      </c>
    </row>
    <row r="3196" spans="1:12" s="19" customFormat="1" ht="15" hidden="1" customHeight="1" x14ac:dyDescent="0.25">
      <c r="A3196" s="88" t="s">
        <v>8563</v>
      </c>
      <c r="B3196" s="40" t="s">
        <v>634</v>
      </c>
      <c r="C3196" s="82" t="s">
        <v>10959</v>
      </c>
      <c r="D3196" s="82"/>
      <c r="E3196" s="82"/>
      <c r="F3196" s="82"/>
      <c r="G3196" s="82"/>
      <c r="H3196" s="40" t="s">
        <v>4</v>
      </c>
      <c r="I3196" s="83" t="str">
        <f>IFERROR(VLOOKUP(A3196,'Alíquotas - CADPREV'!$B$2152:$N$4324,8,FALSE),"")</f>
        <v/>
      </c>
      <c r="J3196" s="83" t="str">
        <f>IF(H3196="RPPS",VLOOKUP(A3196,' Legislação Benef - GESCON'!$B$4:$I$2159,3,FALSE),"")</f>
        <v/>
      </c>
      <c r="K3196" s="83" t="str">
        <f>IF(H3196="RPPS",VLOOKUP(A3196,' Legislação Benef - GESCON'!$B$4:$I$2159,6,FALSE),"")</f>
        <v/>
      </c>
      <c r="L3196" s="83" t="str">
        <f>IF(H3196="RPPS",IFERROR(IF(VLOOKUP(A3196,'Suspensão de repasses - GESCON'!$D$3:$J$1048576,7,FALSE)="Validada","SIM","NÃO"),"NÃO"),"")</f>
        <v/>
      </c>
    </row>
    <row r="3197" spans="1:12" s="19" customFormat="1" ht="15" customHeight="1" x14ac:dyDescent="0.25">
      <c r="A3197" s="88" t="s">
        <v>8564</v>
      </c>
      <c r="B3197" s="40" t="s">
        <v>2758</v>
      </c>
      <c r="C3197" s="82" t="s">
        <v>10958</v>
      </c>
      <c r="D3197" s="82">
        <v>516</v>
      </c>
      <c r="E3197" s="82">
        <v>223</v>
      </c>
      <c r="F3197" s="82">
        <v>20</v>
      </c>
      <c r="G3197" s="82">
        <v>759</v>
      </c>
      <c r="H3197" s="40" t="s">
        <v>2</v>
      </c>
      <c r="I3197" s="83" t="str">
        <f>IFERROR(VLOOKUP(A3197,'Alíquotas - CADPREV'!$B$2152:$N$4324,8,FALSE),"")</f>
        <v>NÃO</v>
      </c>
      <c r="J3197" s="83" t="str">
        <f>IF(H3197="RPPS",VLOOKUP(A3197,' Legislação Benef - GESCON'!$B$4:$I$2159,3,FALSE),"")</f>
        <v>NÃO</v>
      </c>
      <c r="K3197" s="83" t="str">
        <f>IF(H3197="RPPS",VLOOKUP(A3197,' Legislação Benef - GESCON'!$B$4:$I$2159,6,FALSE),"")</f>
        <v>NÃO</v>
      </c>
      <c r="L3197" s="83" t="str">
        <f>IF(H3197="RPPS",IFERROR(IF(VLOOKUP(A3197,'Suspensão de repasses - GESCON'!$D$3:$J$1048576,7,FALSE)="Validada","SIM","NÃO"),"NÃO"),"")</f>
        <v>NÃO</v>
      </c>
    </row>
    <row r="3198" spans="1:12" s="19" customFormat="1" ht="15" customHeight="1" x14ac:dyDescent="0.25">
      <c r="A3198" s="88" t="s">
        <v>8565</v>
      </c>
      <c r="B3198" s="40" t="s">
        <v>3143</v>
      </c>
      <c r="C3198" s="82" t="s">
        <v>10958</v>
      </c>
      <c r="D3198" s="82">
        <v>465</v>
      </c>
      <c r="E3198" s="82">
        <v>131</v>
      </c>
      <c r="F3198" s="82">
        <v>23</v>
      </c>
      <c r="G3198" s="82">
        <v>619</v>
      </c>
      <c r="H3198" s="40" t="s">
        <v>2</v>
      </c>
      <c r="I3198" s="83" t="str">
        <f>IFERROR(VLOOKUP(A3198,'Alíquotas - CADPREV'!$B$2152:$N$4324,8,FALSE),"")</f>
        <v>SIM</v>
      </c>
      <c r="J3198" s="83" t="str">
        <f>IF(H3198="RPPS",VLOOKUP(A3198,' Legislação Benef - GESCON'!$B$4:$I$2159,3,FALSE),"")</f>
        <v>NÃO</v>
      </c>
      <c r="K3198" s="83" t="str">
        <f>IF(H3198="RPPS",VLOOKUP(A3198,' Legislação Benef - GESCON'!$B$4:$I$2159,6,FALSE),"")</f>
        <v>NÃO</v>
      </c>
      <c r="L3198" s="83" t="str">
        <f>IF(H3198="RPPS",IFERROR(IF(VLOOKUP(A3198,'Suspensão de repasses - GESCON'!$D$3:$J$1048576,7,FALSE)="Validada","SIM","NÃO"),"NÃO"),"")</f>
        <v>NÃO</v>
      </c>
    </row>
    <row r="3199" spans="1:12" s="19" customFormat="1" ht="15" customHeight="1" x14ac:dyDescent="0.25">
      <c r="A3199" s="88" t="s">
        <v>8566</v>
      </c>
      <c r="B3199" s="40" t="s">
        <v>2758</v>
      </c>
      <c r="C3199" s="82" t="s">
        <v>10958</v>
      </c>
      <c r="D3199" s="82">
        <v>848</v>
      </c>
      <c r="E3199" s="82">
        <v>482</v>
      </c>
      <c r="F3199" s="82">
        <v>79</v>
      </c>
      <c r="G3199" s="82">
        <v>1409</v>
      </c>
      <c r="H3199" s="40" t="s">
        <v>2</v>
      </c>
      <c r="I3199" s="83" t="str">
        <f>IFERROR(VLOOKUP(A3199,'Alíquotas - CADPREV'!$B$2152:$N$4324,8,FALSE),"")</f>
        <v>NÃO</v>
      </c>
      <c r="J3199" s="83" t="str">
        <f>IF(H3199="RPPS",VLOOKUP(A3199,' Legislação Benef - GESCON'!$B$4:$I$2159,3,FALSE),"")</f>
        <v>NÃO</v>
      </c>
      <c r="K3199" s="83" t="str">
        <f>IF(H3199="RPPS",VLOOKUP(A3199,' Legislação Benef - GESCON'!$B$4:$I$2159,6,FALSE),"")</f>
        <v>NÃO</v>
      </c>
      <c r="L3199" s="83" t="str">
        <f>IF(H3199="RPPS",IFERROR(IF(VLOOKUP(A3199,'Suspensão de repasses - GESCON'!$D$3:$J$1048576,7,FALSE)="Validada","SIM","NÃO"),"NÃO"),"")</f>
        <v>NÃO</v>
      </c>
    </row>
    <row r="3200" spans="1:12" s="19" customFormat="1" ht="15" customHeight="1" x14ac:dyDescent="0.25">
      <c r="A3200" s="88" t="s">
        <v>8567</v>
      </c>
      <c r="B3200" s="40" t="s">
        <v>3812</v>
      </c>
      <c r="C3200" s="82" t="s">
        <v>10958</v>
      </c>
      <c r="D3200" s="82">
        <v>148</v>
      </c>
      <c r="E3200" s="82">
        <v>18</v>
      </c>
      <c r="F3200" s="82">
        <v>2</v>
      </c>
      <c r="G3200" s="82">
        <v>168</v>
      </c>
      <c r="H3200" s="40" t="s">
        <v>2</v>
      </c>
      <c r="I3200" s="83" t="str">
        <f>IFERROR(VLOOKUP(A3200,'Alíquotas - CADPREV'!$B$2152:$N$4324,8,FALSE),"")</f>
        <v>SIM</v>
      </c>
      <c r="J3200" s="83" t="str">
        <f>IF(H3200="RPPS",VLOOKUP(A3200,' Legislação Benef - GESCON'!$B$4:$I$2159,3,FALSE),"")</f>
        <v>NÃO</v>
      </c>
      <c r="K3200" s="83" t="str">
        <f>IF(H3200="RPPS",VLOOKUP(A3200,' Legislação Benef - GESCON'!$B$4:$I$2159,6,FALSE),"")</f>
        <v>NÃO</v>
      </c>
      <c r="L3200" s="83" t="str">
        <f>IF(H3200="RPPS",IFERROR(IF(VLOOKUP(A3200,'Suspensão de repasses - GESCON'!$D$3:$J$1048576,7,FALSE)="Validada","SIM","NÃO"),"NÃO"),"")</f>
        <v>NÃO</v>
      </c>
    </row>
    <row r="3201" spans="1:12" s="19" customFormat="1" ht="15" hidden="1" customHeight="1" x14ac:dyDescent="0.25">
      <c r="A3201" s="88" t="s">
        <v>8568</v>
      </c>
      <c r="B3201" s="40" t="s">
        <v>215</v>
      </c>
      <c r="C3201" s="82" t="s">
        <v>10959</v>
      </c>
      <c r="D3201" s="82"/>
      <c r="E3201" s="82"/>
      <c r="F3201" s="82"/>
      <c r="G3201" s="82"/>
      <c r="H3201" s="40" t="s">
        <v>4</v>
      </c>
      <c r="I3201" s="83" t="str">
        <f>IFERROR(VLOOKUP(A3201,'Alíquotas - CADPREV'!$B$2152:$N$4324,8,FALSE),"")</f>
        <v/>
      </c>
      <c r="J3201" s="83" t="str">
        <f>IF(H3201="RPPS",VLOOKUP(A3201,' Legislação Benef - GESCON'!$B$4:$I$2159,3,FALSE),"")</f>
        <v/>
      </c>
      <c r="K3201" s="83" t="str">
        <f>IF(H3201="RPPS",VLOOKUP(A3201,' Legislação Benef - GESCON'!$B$4:$I$2159,6,FALSE),"")</f>
        <v/>
      </c>
      <c r="L3201" s="83" t="str">
        <f>IF(H3201="RPPS",IFERROR(IF(VLOOKUP(A3201,'Suspensão de repasses - GESCON'!$D$3:$J$1048576,7,FALSE)="Validada","SIM","NÃO"),"NÃO"),"")</f>
        <v/>
      </c>
    </row>
    <row r="3202" spans="1:12" s="19" customFormat="1" ht="15" hidden="1" customHeight="1" x14ac:dyDescent="0.25">
      <c r="A3202" s="88" t="s">
        <v>8569</v>
      </c>
      <c r="B3202" s="40" t="s">
        <v>3143</v>
      </c>
      <c r="C3202" s="82" t="s">
        <v>10959</v>
      </c>
      <c r="D3202" s="82"/>
      <c r="E3202" s="82"/>
      <c r="F3202" s="82"/>
      <c r="G3202" s="82"/>
      <c r="H3202" s="40" t="s">
        <v>4</v>
      </c>
      <c r="I3202" s="83" t="str">
        <f>IFERROR(VLOOKUP(A3202,'Alíquotas - CADPREV'!$B$2152:$N$4324,8,FALSE),"")</f>
        <v/>
      </c>
      <c r="J3202" s="83" t="str">
        <f>IF(H3202="RPPS",VLOOKUP(A3202,' Legislação Benef - GESCON'!$B$4:$I$2159,3,FALSE),"")</f>
        <v/>
      </c>
      <c r="K3202" s="83" t="str">
        <f>IF(H3202="RPPS",VLOOKUP(A3202,' Legislação Benef - GESCON'!$B$4:$I$2159,6,FALSE),"")</f>
        <v/>
      </c>
      <c r="L3202" s="83" t="str">
        <f>IF(H3202="RPPS",IFERROR(IF(VLOOKUP(A3202,'Suspensão de repasses - GESCON'!$D$3:$J$1048576,7,FALSE)="Validada","SIM","NÃO"),"NÃO"),"")</f>
        <v/>
      </c>
    </row>
    <row r="3203" spans="1:12" s="19" customFormat="1" ht="15" hidden="1" customHeight="1" x14ac:dyDescent="0.25">
      <c r="A3203" s="88" t="s">
        <v>8570</v>
      </c>
      <c r="B3203" s="40" t="s">
        <v>634</v>
      </c>
      <c r="C3203" s="82" t="s">
        <v>10959</v>
      </c>
      <c r="D3203" s="82"/>
      <c r="E3203" s="82"/>
      <c r="F3203" s="82"/>
      <c r="G3203" s="82"/>
      <c r="H3203" s="40" t="s">
        <v>4</v>
      </c>
      <c r="I3203" s="83" t="str">
        <f>IFERROR(VLOOKUP(A3203,'Alíquotas - CADPREV'!$B$2152:$N$4324,8,FALSE),"")</f>
        <v/>
      </c>
      <c r="J3203" s="83" t="str">
        <f>IF(H3203="RPPS",VLOOKUP(A3203,' Legislação Benef - GESCON'!$B$4:$I$2159,3,FALSE),"")</f>
        <v/>
      </c>
      <c r="K3203" s="83" t="str">
        <f>IF(H3203="RPPS",VLOOKUP(A3203,' Legislação Benef - GESCON'!$B$4:$I$2159,6,FALSE),"")</f>
        <v/>
      </c>
      <c r="L3203" s="83" t="str">
        <f>IF(H3203="RPPS",IFERROR(IF(VLOOKUP(A3203,'Suspensão de repasses - GESCON'!$D$3:$J$1048576,7,FALSE)="Validada","SIM","NÃO"),"NÃO"),"")</f>
        <v/>
      </c>
    </row>
    <row r="3204" spans="1:12" s="19" customFormat="1" ht="15" customHeight="1" x14ac:dyDescent="0.25">
      <c r="A3204" s="88" t="s">
        <v>8571</v>
      </c>
      <c r="B3204" s="40" t="s">
        <v>901</v>
      </c>
      <c r="C3204" s="82" t="s">
        <v>10958</v>
      </c>
      <c r="D3204" s="82">
        <v>1120</v>
      </c>
      <c r="E3204" s="82">
        <v>389</v>
      </c>
      <c r="F3204" s="82">
        <v>81</v>
      </c>
      <c r="G3204" s="82">
        <v>1590</v>
      </c>
      <c r="H3204" s="40" t="s">
        <v>2</v>
      </c>
      <c r="I3204" s="83" t="str">
        <f>IFERROR(VLOOKUP(A3204,'Alíquotas - CADPREV'!$B$2152:$N$4324,8,FALSE),"")</f>
        <v>NÃO</v>
      </c>
      <c r="J3204" s="83" t="str">
        <f>IF(H3204="RPPS",VLOOKUP(A3204,' Legislação Benef - GESCON'!$B$4:$I$2159,3,FALSE),"")</f>
        <v>NÃO</v>
      </c>
      <c r="K3204" s="83" t="str">
        <f>IF(H3204="RPPS",VLOOKUP(A3204,' Legislação Benef - GESCON'!$B$4:$I$2159,6,FALSE),"")</f>
        <v>NÃO</v>
      </c>
      <c r="L3204" s="83" t="str">
        <f>IF(H3204="RPPS",IFERROR(IF(VLOOKUP(A3204,'Suspensão de repasses - GESCON'!$D$3:$J$1048576,7,FALSE)="Validada","SIM","NÃO"),"NÃO"),"")</f>
        <v>NÃO</v>
      </c>
    </row>
    <row r="3205" spans="1:12" s="19" customFormat="1" ht="15" customHeight="1" x14ac:dyDescent="0.25">
      <c r="A3205" s="88" t="s">
        <v>8572</v>
      </c>
      <c r="B3205" s="40" t="s">
        <v>3812</v>
      </c>
      <c r="C3205" s="82" t="s">
        <v>10958</v>
      </c>
      <c r="D3205" s="82">
        <v>85</v>
      </c>
      <c r="E3205" s="82">
        <v>29</v>
      </c>
      <c r="F3205" s="82">
        <v>6</v>
      </c>
      <c r="G3205" s="82">
        <v>120</v>
      </c>
      <c r="H3205" s="40" t="s">
        <v>2</v>
      </c>
      <c r="I3205" s="83" t="str">
        <f>IFERROR(VLOOKUP(A3205,'Alíquotas - CADPREV'!$B$2152:$N$4324,8,FALSE),"")</f>
        <v>SIM</v>
      </c>
      <c r="J3205" s="83" t="str">
        <f>IF(H3205="RPPS",VLOOKUP(A3205,' Legislação Benef - GESCON'!$B$4:$I$2159,3,FALSE),"")</f>
        <v>NÃO</v>
      </c>
      <c r="K3205" s="83" t="str">
        <f>IF(H3205="RPPS",VLOOKUP(A3205,' Legislação Benef - GESCON'!$B$4:$I$2159,6,FALSE),"")</f>
        <v>NÃO</v>
      </c>
      <c r="L3205" s="83" t="str">
        <f>IF(H3205="RPPS",IFERROR(IF(VLOOKUP(A3205,'Suspensão de repasses - GESCON'!$D$3:$J$1048576,7,FALSE)="Validada","SIM","NÃO"),"NÃO"),"")</f>
        <v>NÃO</v>
      </c>
    </row>
    <row r="3206" spans="1:12" s="19" customFormat="1" ht="15" customHeight="1" x14ac:dyDescent="0.25">
      <c r="A3206" s="88" t="s">
        <v>8573</v>
      </c>
      <c r="B3206" s="40" t="s">
        <v>4626</v>
      </c>
      <c r="C3206" s="82" t="s">
        <v>10958</v>
      </c>
      <c r="D3206" s="82">
        <v>986</v>
      </c>
      <c r="E3206" s="82">
        <v>292</v>
      </c>
      <c r="F3206" s="82">
        <v>84</v>
      </c>
      <c r="G3206" s="82">
        <v>1362</v>
      </c>
      <c r="H3206" s="40" t="s">
        <v>2</v>
      </c>
      <c r="I3206" s="83" t="str">
        <f>IFERROR(VLOOKUP(A3206,'Alíquotas - CADPREV'!$B$2152:$N$4324,8,FALSE),"")</f>
        <v>NÃO</v>
      </c>
      <c r="J3206" s="83" t="str">
        <f>IF(H3206="RPPS",VLOOKUP(A3206,' Legislação Benef - GESCON'!$B$4:$I$2159,3,FALSE),"")</f>
        <v>NÃO</v>
      </c>
      <c r="K3206" s="83" t="str">
        <f>IF(H3206="RPPS",VLOOKUP(A3206,' Legislação Benef - GESCON'!$B$4:$I$2159,6,FALSE),"")</f>
        <v>NÃO</v>
      </c>
      <c r="L3206" s="83" t="str">
        <f>IF(H3206="RPPS",IFERROR(IF(VLOOKUP(A3206,'Suspensão de repasses - GESCON'!$D$3:$J$1048576,7,FALSE)="Validada","SIM","NÃO"),"NÃO"),"")</f>
        <v>NÃO</v>
      </c>
    </row>
    <row r="3207" spans="1:12" s="19" customFormat="1" ht="15" customHeight="1" x14ac:dyDescent="0.25">
      <c r="A3207" s="88" t="s">
        <v>8574</v>
      </c>
      <c r="B3207" s="40" t="s">
        <v>901</v>
      </c>
      <c r="C3207" s="82" t="s">
        <v>10958</v>
      </c>
      <c r="D3207" s="82">
        <v>150</v>
      </c>
      <c r="E3207" s="82">
        <v>27</v>
      </c>
      <c r="F3207" s="82">
        <v>10</v>
      </c>
      <c r="G3207" s="82">
        <v>187</v>
      </c>
      <c r="H3207" s="40" t="s">
        <v>2</v>
      </c>
      <c r="I3207" s="83" t="str">
        <f>IFERROR(VLOOKUP(A3207,'Alíquotas - CADPREV'!$B$2152:$N$4324,8,FALSE),"")</f>
        <v>NÃO</v>
      </c>
      <c r="J3207" s="83" t="str">
        <f>IF(H3207="RPPS",VLOOKUP(A3207,' Legislação Benef - GESCON'!$B$4:$I$2159,3,FALSE),"")</f>
        <v>NÃO</v>
      </c>
      <c r="K3207" s="83" t="str">
        <f>IF(H3207="RPPS",VLOOKUP(A3207,' Legislação Benef - GESCON'!$B$4:$I$2159,6,FALSE),"")</f>
        <v>NÃO</v>
      </c>
      <c r="L3207" s="83" t="str">
        <f>IF(H3207="RPPS",IFERROR(IF(VLOOKUP(A3207,'Suspensão de repasses - GESCON'!$D$3:$J$1048576,7,FALSE)="Validada","SIM","NÃO"),"NÃO"),"")</f>
        <v>NÃO</v>
      </c>
    </row>
    <row r="3208" spans="1:12" s="19" customFormat="1" ht="15" hidden="1" customHeight="1" x14ac:dyDescent="0.25">
      <c r="A3208" s="88" t="s">
        <v>8575</v>
      </c>
      <c r="B3208" s="40" t="s">
        <v>2926</v>
      </c>
      <c r="C3208" s="82" t="s">
        <v>10959</v>
      </c>
      <c r="D3208" s="82"/>
      <c r="E3208" s="82"/>
      <c r="F3208" s="82"/>
      <c r="G3208" s="82"/>
      <c r="H3208" s="40" t="s">
        <v>4</v>
      </c>
      <c r="I3208" s="83" t="str">
        <f>IFERROR(VLOOKUP(A3208,'Alíquotas - CADPREV'!$B$2152:$N$4324,8,FALSE),"")</f>
        <v/>
      </c>
      <c r="J3208" s="83" t="str">
        <f>IF(H3208="RPPS",VLOOKUP(A3208,' Legislação Benef - GESCON'!$B$4:$I$2159,3,FALSE),"")</f>
        <v/>
      </c>
      <c r="K3208" s="83" t="str">
        <f>IF(H3208="RPPS",VLOOKUP(A3208,' Legislação Benef - GESCON'!$B$4:$I$2159,6,FALSE),"")</f>
        <v/>
      </c>
      <c r="L3208" s="83" t="str">
        <f>IF(H3208="RPPS",IFERROR(IF(VLOOKUP(A3208,'Suspensão de repasses - GESCON'!$D$3:$J$1048576,7,FALSE)="Validada","SIM","NÃO"),"NÃO"),"")</f>
        <v/>
      </c>
    </row>
    <row r="3209" spans="1:12" s="19" customFormat="1" ht="15" hidden="1" customHeight="1" x14ac:dyDescent="0.25">
      <c r="A3209" s="88" t="s">
        <v>8576</v>
      </c>
      <c r="B3209" s="40" t="s">
        <v>4289</v>
      </c>
      <c r="C3209" s="82" t="s">
        <v>10959</v>
      </c>
      <c r="D3209" s="82"/>
      <c r="E3209" s="82"/>
      <c r="F3209" s="82"/>
      <c r="G3209" s="82"/>
      <c r="H3209" s="40" t="s">
        <v>4</v>
      </c>
      <c r="I3209" s="83" t="str">
        <f>IFERROR(VLOOKUP(A3209,'Alíquotas - CADPREV'!$B$2152:$N$4324,8,FALSE),"")</f>
        <v/>
      </c>
      <c r="J3209" s="83" t="str">
        <f>IF(H3209="RPPS",VLOOKUP(A3209,' Legislação Benef - GESCON'!$B$4:$I$2159,3,FALSE),"")</f>
        <v/>
      </c>
      <c r="K3209" s="83" t="str">
        <f>IF(H3209="RPPS",VLOOKUP(A3209,' Legislação Benef - GESCON'!$B$4:$I$2159,6,FALSE),"")</f>
        <v/>
      </c>
      <c r="L3209" s="83" t="str">
        <f>IF(H3209="RPPS",IFERROR(IF(VLOOKUP(A3209,'Suspensão de repasses - GESCON'!$D$3:$J$1048576,7,FALSE)="Validada","SIM","NÃO"),"NÃO"),"")</f>
        <v/>
      </c>
    </row>
    <row r="3210" spans="1:12" s="19" customFormat="1" ht="15" hidden="1" customHeight="1" x14ac:dyDescent="0.25">
      <c r="A3210" s="88" t="s">
        <v>8577</v>
      </c>
      <c r="B3210" s="40" t="s">
        <v>1356</v>
      </c>
      <c r="C3210" s="82" t="s">
        <v>10959</v>
      </c>
      <c r="D3210" s="82"/>
      <c r="E3210" s="82"/>
      <c r="F3210" s="82"/>
      <c r="G3210" s="82"/>
      <c r="H3210" s="40" t="s">
        <v>4</v>
      </c>
      <c r="I3210" s="83" t="str">
        <f>IFERROR(VLOOKUP(A3210,'Alíquotas - CADPREV'!$B$2152:$N$4324,8,FALSE),"")</f>
        <v/>
      </c>
      <c r="J3210" s="83" t="str">
        <f>IF(H3210="RPPS",VLOOKUP(A3210,' Legislação Benef - GESCON'!$B$4:$I$2159,3,FALSE),"")</f>
        <v/>
      </c>
      <c r="K3210" s="83" t="str">
        <f>IF(H3210="RPPS",VLOOKUP(A3210,' Legislação Benef - GESCON'!$B$4:$I$2159,6,FALSE),"")</f>
        <v/>
      </c>
      <c r="L3210" s="83" t="str">
        <f>IF(H3210="RPPS",IFERROR(IF(VLOOKUP(A3210,'Suspensão de repasses - GESCON'!$D$3:$J$1048576,7,FALSE)="Validada","SIM","NÃO"),"NÃO"),"")</f>
        <v/>
      </c>
    </row>
    <row r="3211" spans="1:12" s="19" customFormat="1" ht="15" customHeight="1" x14ac:dyDescent="0.25">
      <c r="A3211" s="88" t="s">
        <v>8578</v>
      </c>
      <c r="B3211" s="40" t="s">
        <v>215</v>
      </c>
      <c r="C3211" s="82" t="s">
        <v>10958</v>
      </c>
      <c r="D3211" s="82">
        <v>88</v>
      </c>
      <c r="E3211" s="82">
        <v>0</v>
      </c>
      <c r="F3211" s="82">
        <v>0</v>
      </c>
      <c r="G3211" s="82">
        <v>88</v>
      </c>
      <c r="H3211" s="40" t="s">
        <v>2</v>
      </c>
      <c r="I3211" s="83" t="str">
        <f>IFERROR(VLOOKUP(A3211,'Alíquotas - CADPREV'!$B$2152:$N$4324,8,FALSE),"")</f>
        <v>NÃO</v>
      </c>
      <c r="J3211" s="83" t="str">
        <f>IF(H3211="RPPS",VLOOKUP(A3211,' Legislação Benef - GESCON'!$B$4:$I$2159,3,FALSE),"")</f>
        <v>NÃO</v>
      </c>
      <c r="K3211" s="83" t="str">
        <f>IF(H3211="RPPS",VLOOKUP(A3211,' Legislação Benef - GESCON'!$B$4:$I$2159,6,FALSE),"")</f>
        <v>NÃO</v>
      </c>
      <c r="L3211" s="83" t="str">
        <f>IF(H3211="RPPS",IFERROR(IF(VLOOKUP(A3211,'Suspensão de repasses - GESCON'!$D$3:$J$1048576,7,FALSE)="Validada","SIM","NÃO"),"NÃO"),"")</f>
        <v>NÃO</v>
      </c>
    </row>
    <row r="3212" spans="1:12" s="19" customFormat="1" ht="15" hidden="1" customHeight="1" x14ac:dyDescent="0.25">
      <c r="A3212" s="88" t="s">
        <v>8579</v>
      </c>
      <c r="B3212" s="40" t="s">
        <v>2926</v>
      </c>
      <c r="C3212" s="82" t="s">
        <v>10959</v>
      </c>
      <c r="D3212" s="82"/>
      <c r="E3212" s="82"/>
      <c r="F3212" s="82"/>
      <c r="G3212" s="82"/>
      <c r="H3212" s="40" t="s">
        <v>4</v>
      </c>
      <c r="I3212" s="83" t="str">
        <f>IFERROR(VLOOKUP(A3212,'Alíquotas - CADPREV'!$B$2152:$N$4324,8,FALSE),"")</f>
        <v/>
      </c>
      <c r="J3212" s="83" t="str">
        <f>IF(H3212="RPPS",VLOOKUP(A3212,' Legislação Benef - GESCON'!$B$4:$I$2159,3,FALSE),"")</f>
        <v/>
      </c>
      <c r="K3212" s="83" t="str">
        <f>IF(H3212="RPPS",VLOOKUP(A3212,' Legislação Benef - GESCON'!$B$4:$I$2159,6,FALSE),"")</f>
        <v/>
      </c>
      <c r="L3212" s="83" t="str">
        <f>IF(H3212="RPPS",IFERROR(IF(VLOOKUP(A3212,'Suspensão de repasses - GESCON'!$D$3:$J$1048576,7,FALSE)="Validada","SIM","NÃO"),"NÃO"),"")</f>
        <v/>
      </c>
    </row>
    <row r="3213" spans="1:12" s="19" customFormat="1" ht="15" hidden="1" customHeight="1" x14ac:dyDescent="0.25">
      <c r="A3213" s="88" t="s">
        <v>8580</v>
      </c>
      <c r="B3213" s="40" t="s">
        <v>1356</v>
      </c>
      <c r="C3213" s="82" t="s">
        <v>10959</v>
      </c>
      <c r="D3213" s="82"/>
      <c r="E3213" s="82"/>
      <c r="F3213" s="82"/>
      <c r="G3213" s="82"/>
      <c r="H3213" s="40" t="s">
        <v>4</v>
      </c>
      <c r="I3213" s="83" t="str">
        <f>IFERROR(VLOOKUP(A3213,'Alíquotas - CADPREV'!$B$2152:$N$4324,8,FALSE),"")</f>
        <v/>
      </c>
      <c r="J3213" s="83" t="str">
        <f>IF(H3213="RPPS",VLOOKUP(A3213,' Legislação Benef - GESCON'!$B$4:$I$2159,3,FALSE),"")</f>
        <v/>
      </c>
      <c r="K3213" s="83" t="str">
        <f>IF(H3213="RPPS",VLOOKUP(A3213,' Legislação Benef - GESCON'!$B$4:$I$2159,6,FALSE),"")</f>
        <v/>
      </c>
      <c r="L3213" s="83" t="str">
        <f>IF(H3213="RPPS",IFERROR(IF(VLOOKUP(A3213,'Suspensão de repasses - GESCON'!$D$3:$J$1048576,7,FALSE)="Validada","SIM","NÃO"),"NÃO"),"")</f>
        <v/>
      </c>
    </row>
    <row r="3214" spans="1:12" s="19" customFormat="1" ht="15" hidden="1" customHeight="1" x14ac:dyDescent="0.25">
      <c r="A3214" s="88" t="s">
        <v>8581</v>
      </c>
      <c r="B3214" s="40" t="s">
        <v>4289</v>
      </c>
      <c r="C3214" s="82" t="s">
        <v>10959</v>
      </c>
      <c r="D3214" s="82"/>
      <c r="E3214" s="82"/>
      <c r="F3214" s="82"/>
      <c r="G3214" s="82"/>
      <c r="H3214" s="40" t="s">
        <v>4</v>
      </c>
      <c r="I3214" s="83" t="str">
        <f>IFERROR(VLOOKUP(A3214,'Alíquotas - CADPREV'!$B$2152:$N$4324,8,FALSE),"")</f>
        <v/>
      </c>
      <c r="J3214" s="83" t="str">
        <f>IF(H3214="RPPS",VLOOKUP(A3214,' Legislação Benef - GESCON'!$B$4:$I$2159,3,FALSE),"")</f>
        <v/>
      </c>
      <c r="K3214" s="83" t="str">
        <f>IF(H3214="RPPS",VLOOKUP(A3214,' Legislação Benef - GESCON'!$B$4:$I$2159,6,FALSE),"")</f>
        <v/>
      </c>
      <c r="L3214" s="83" t="str">
        <f>IF(H3214="RPPS",IFERROR(IF(VLOOKUP(A3214,'Suspensão de repasses - GESCON'!$D$3:$J$1048576,7,FALSE)="Validada","SIM","NÃO"),"NÃO"),"")</f>
        <v/>
      </c>
    </row>
    <row r="3215" spans="1:12" s="19" customFormat="1" ht="15" hidden="1" customHeight="1" x14ac:dyDescent="0.25">
      <c r="A3215" s="88" t="s">
        <v>8582</v>
      </c>
      <c r="B3215" s="40" t="s">
        <v>3812</v>
      </c>
      <c r="C3215" s="82" t="s">
        <v>10959</v>
      </c>
      <c r="D3215" s="82"/>
      <c r="E3215" s="82"/>
      <c r="F3215" s="82"/>
      <c r="G3215" s="82"/>
      <c r="H3215" s="40" t="s">
        <v>4</v>
      </c>
      <c r="I3215" s="83" t="str">
        <f>IFERROR(VLOOKUP(A3215,'Alíquotas - CADPREV'!$B$2152:$N$4324,8,FALSE),"")</f>
        <v/>
      </c>
      <c r="J3215" s="83" t="str">
        <f>IF(H3215="RPPS",VLOOKUP(A3215,' Legislação Benef - GESCON'!$B$4:$I$2159,3,FALSE),"")</f>
        <v/>
      </c>
      <c r="K3215" s="83" t="str">
        <f>IF(H3215="RPPS",VLOOKUP(A3215,' Legislação Benef - GESCON'!$B$4:$I$2159,6,FALSE),"")</f>
        <v/>
      </c>
      <c r="L3215" s="83" t="str">
        <f>IF(H3215="RPPS",IFERROR(IF(VLOOKUP(A3215,'Suspensão de repasses - GESCON'!$D$3:$J$1048576,7,FALSE)="Validada","SIM","NÃO"),"NÃO"),"")</f>
        <v/>
      </c>
    </row>
    <row r="3216" spans="1:12" s="19" customFormat="1" ht="15" customHeight="1" x14ac:dyDescent="0.25">
      <c r="A3216" s="88" t="s">
        <v>8583</v>
      </c>
      <c r="B3216" s="40" t="s">
        <v>3812</v>
      </c>
      <c r="C3216" s="82" t="s">
        <v>10958</v>
      </c>
      <c r="D3216" s="82">
        <v>192</v>
      </c>
      <c r="E3216" s="82">
        <v>0</v>
      </c>
      <c r="F3216" s="82">
        <v>0</v>
      </c>
      <c r="G3216" s="82">
        <v>192</v>
      </c>
      <c r="H3216" s="40" t="s">
        <v>2</v>
      </c>
      <c r="I3216" s="83" t="str">
        <f>IFERROR(VLOOKUP(A3216,'Alíquotas - CADPREV'!$B$2152:$N$4324,8,FALSE),"")</f>
        <v>NÃO</v>
      </c>
      <c r="J3216" s="83" t="str">
        <f>IF(H3216="RPPS",VLOOKUP(A3216,' Legislação Benef - GESCON'!$B$4:$I$2159,3,FALSE),"")</f>
        <v>NÃO</v>
      </c>
      <c r="K3216" s="83" t="str">
        <f>IF(H3216="RPPS",VLOOKUP(A3216,' Legislação Benef - GESCON'!$B$4:$I$2159,6,FALSE),"")</f>
        <v>NÃO</v>
      </c>
      <c r="L3216" s="83" t="str">
        <f>IF(H3216="RPPS",IFERROR(IF(VLOOKUP(A3216,'Suspensão de repasses - GESCON'!$D$3:$J$1048576,7,FALSE)="Validada","SIM","NÃO"),"NÃO"),"")</f>
        <v>NÃO</v>
      </c>
    </row>
    <row r="3217" spans="1:12" s="19" customFormat="1" ht="15" hidden="1" customHeight="1" x14ac:dyDescent="0.25">
      <c r="A3217" s="88" t="s">
        <v>8584</v>
      </c>
      <c r="B3217" s="40" t="s">
        <v>1142</v>
      </c>
      <c r="C3217" s="82" t="s">
        <v>10959</v>
      </c>
      <c r="D3217" s="82"/>
      <c r="E3217" s="82"/>
      <c r="F3217" s="82"/>
      <c r="G3217" s="82"/>
      <c r="H3217" s="40" t="s">
        <v>4</v>
      </c>
      <c r="I3217" s="83" t="str">
        <f>IFERROR(VLOOKUP(A3217,'Alíquotas - CADPREV'!$B$2152:$N$4324,8,FALSE),"")</f>
        <v/>
      </c>
      <c r="J3217" s="83" t="str">
        <f>IF(H3217="RPPS",VLOOKUP(A3217,' Legislação Benef - GESCON'!$B$4:$I$2159,3,FALSE),"")</f>
        <v/>
      </c>
      <c r="K3217" s="83" t="str">
        <f>IF(H3217="RPPS",VLOOKUP(A3217,' Legislação Benef - GESCON'!$B$4:$I$2159,6,FALSE),"")</f>
        <v/>
      </c>
      <c r="L3217" s="83" t="str">
        <f>IF(H3217="RPPS",IFERROR(IF(VLOOKUP(A3217,'Suspensão de repasses - GESCON'!$D$3:$J$1048576,7,FALSE)="Validada","SIM","NÃO"),"NÃO"),"")</f>
        <v/>
      </c>
    </row>
    <row r="3218" spans="1:12" s="19" customFormat="1" ht="15" hidden="1" customHeight="1" x14ac:dyDescent="0.25">
      <c r="A3218" s="88" t="s">
        <v>8585</v>
      </c>
      <c r="B3218" s="40" t="s">
        <v>215</v>
      </c>
      <c r="C3218" s="82" t="s">
        <v>10959</v>
      </c>
      <c r="D3218" s="82"/>
      <c r="E3218" s="82"/>
      <c r="F3218" s="82"/>
      <c r="G3218" s="82"/>
      <c r="H3218" s="40" t="s">
        <v>4</v>
      </c>
      <c r="I3218" s="83" t="str">
        <f>IFERROR(VLOOKUP(A3218,'Alíquotas - CADPREV'!$B$2152:$N$4324,8,FALSE),"")</f>
        <v/>
      </c>
      <c r="J3218" s="83" t="str">
        <f>IF(H3218="RPPS",VLOOKUP(A3218,' Legislação Benef - GESCON'!$B$4:$I$2159,3,FALSE),"")</f>
        <v/>
      </c>
      <c r="K3218" s="83" t="str">
        <f>IF(H3218="RPPS",VLOOKUP(A3218,' Legislação Benef - GESCON'!$B$4:$I$2159,6,FALSE),"")</f>
        <v/>
      </c>
      <c r="L3218" s="83" t="str">
        <f>IF(H3218="RPPS",IFERROR(IF(VLOOKUP(A3218,'Suspensão de repasses - GESCON'!$D$3:$J$1048576,7,FALSE)="Validada","SIM","NÃO"),"NÃO"),"")</f>
        <v/>
      </c>
    </row>
    <row r="3219" spans="1:12" s="19" customFormat="1" ht="15" hidden="1" customHeight="1" x14ac:dyDescent="0.25">
      <c r="A3219" s="88" t="s">
        <v>8586</v>
      </c>
      <c r="B3219" s="40" t="s">
        <v>4626</v>
      </c>
      <c r="C3219" s="82" t="s">
        <v>10959</v>
      </c>
      <c r="D3219" s="82"/>
      <c r="E3219" s="82"/>
      <c r="F3219" s="82"/>
      <c r="G3219" s="82"/>
      <c r="H3219" s="40" t="s">
        <v>4</v>
      </c>
      <c r="I3219" s="83" t="str">
        <f>IFERROR(VLOOKUP(A3219,'Alíquotas - CADPREV'!$B$2152:$N$4324,8,FALSE),"")</f>
        <v/>
      </c>
      <c r="J3219" s="83" t="str">
        <f>IF(H3219="RPPS",VLOOKUP(A3219,' Legislação Benef - GESCON'!$B$4:$I$2159,3,FALSE),"")</f>
        <v/>
      </c>
      <c r="K3219" s="83" t="str">
        <f>IF(H3219="RPPS",VLOOKUP(A3219,' Legislação Benef - GESCON'!$B$4:$I$2159,6,FALSE),"")</f>
        <v/>
      </c>
      <c r="L3219" s="83" t="str">
        <f>IF(H3219="RPPS",IFERROR(IF(VLOOKUP(A3219,'Suspensão de repasses - GESCON'!$D$3:$J$1048576,7,FALSE)="Validada","SIM","NÃO"),"NÃO"),"")</f>
        <v/>
      </c>
    </row>
    <row r="3220" spans="1:12" s="19" customFormat="1" ht="15" customHeight="1" x14ac:dyDescent="0.25">
      <c r="A3220" s="88" t="s">
        <v>8587</v>
      </c>
      <c r="B3220" s="40" t="s">
        <v>901</v>
      </c>
      <c r="C3220" s="82" t="s">
        <v>10958</v>
      </c>
      <c r="D3220" s="82">
        <v>150</v>
      </c>
      <c r="E3220" s="82">
        <v>0</v>
      </c>
      <c r="F3220" s="82">
        <v>0</v>
      </c>
      <c r="G3220" s="82">
        <v>150</v>
      </c>
      <c r="H3220" s="40" t="s">
        <v>2</v>
      </c>
      <c r="I3220" s="83" t="str">
        <f>IFERROR(VLOOKUP(A3220,'Alíquotas - CADPREV'!$B$2152:$N$4324,8,FALSE),"")</f>
        <v>NÃO</v>
      </c>
      <c r="J3220" s="83" t="str">
        <f>IF(H3220="RPPS",VLOOKUP(A3220,' Legislação Benef - GESCON'!$B$4:$I$2159,3,FALSE),"")</f>
        <v>NÃO</v>
      </c>
      <c r="K3220" s="83" t="str">
        <f>IF(H3220="RPPS",VLOOKUP(A3220,' Legislação Benef - GESCON'!$B$4:$I$2159,6,FALSE),"")</f>
        <v>NÃO</v>
      </c>
      <c r="L3220" s="83" t="str">
        <f>IF(H3220="RPPS",IFERROR(IF(VLOOKUP(A3220,'Suspensão de repasses - GESCON'!$D$3:$J$1048576,7,FALSE)="Validada","SIM","NÃO"),"NÃO"),"")</f>
        <v>NÃO</v>
      </c>
    </row>
    <row r="3221" spans="1:12" s="19" customFormat="1" ht="15" customHeight="1" x14ac:dyDescent="0.25">
      <c r="A3221" s="88" t="s">
        <v>8588</v>
      </c>
      <c r="B3221" s="40" t="s">
        <v>3601</v>
      </c>
      <c r="C3221" s="82" t="s">
        <v>10958</v>
      </c>
      <c r="D3221" s="82">
        <v>3985</v>
      </c>
      <c r="E3221" s="82">
        <v>624</v>
      </c>
      <c r="F3221" s="82">
        <v>47</v>
      </c>
      <c r="G3221" s="82">
        <v>4656</v>
      </c>
      <c r="H3221" s="40" t="s">
        <v>2</v>
      </c>
      <c r="I3221" s="83" t="str">
        <f>IFERROR(VLOOKUP(A3221,'Alíquotas - CADPREV'!$B$2152:$N$4324,8,FALSE),"")</f>
        <v>NÃO</v>
      </c>
      <c r="J3221" s="83" t="str">
        <f>IF(H3221="RPPS",VLOOKUP(A3221,' Legislação Benef - GESCON'!$B$4:$I$2159,3,FALSE),"")</f>
        <v>NÃO</v>
      </c>
      <c r="K3221" s="83" t="str">
        <f>IF(H3221="RPPS",VLOOKUP(A3221,' Legislação Benef - GESCON'!$B$4:$I$2159,6,FALSE),"")</f>
        <v>NÃO</v>
      </c>
      <c r="L3221" s="83" t="str">
        <f>IF(H3221="RPPS",IFERROR(IF(VLOOKUP(A3221,'Suspensão de repasses - GESCON'!$D$3:$J$1048576,7,FALSE)="Validada","SIM","NÃO"),"NÃO"),"")</f>
        <v>NÃO</v>
      </c>
    </row>
    <row r="3222" spans="1:12" s="19" customFormat="1" ht="15" customHeight="1" x14ac:dyDescent="0.25">
      <c r="A3222" s="88" t="s">
        <v>8589</v>
      </c>
      <c r="B3222" s="40" t="s">
        <v>3812</v>
      </c>
      <c r="C3222" s="82" t="s">
        <v>10958</v>
      </c>
      <c r="D3222" s="82">
        <v>407</v>
      </c>
      <c r="E3222" s="82">
        <v>149</v>
      </c>
      <c r="F3222" s="82">
        <v>14</v>
      </c>
      <c r="G3222" s="82">
        <v>570</v>
      </c>
      <c r="H3222" s="40" t="s">
        <v>2</v>
      </c>
      <c r="I3222" s="83" t="str">
        <f>IFERROR(VLOOKUP(A3222,'Alíquotas - CADPREV'!$B$2152:$N$4324,8,FALSE),"")</f>
        <v>SIM</v>
      </c>
      <c r="J3222" s="83" t="str">
        <f>IF(H3222="RPPS",VLOOKUP(A3222,' Legislação Benef - GESCON'!$B$4:$I$2159,3,FALSE),"")</f>
        <v>NÃO</v>
      </c>
      <c r="K3222" s="83" t="str">
        <f>IF(H3222="RPPS",VLOOKUP(A3222,' Legislação Benef - GESCON'!$B$4:$I$2159,6,FALSE),"")</f>
        <v>NÃO</v>
      </c>
      <c r="L3222" s="83" t="str">
        <f>IF(H3222="RPPS",IFERROR(IF(VLOOKUP(A3222,'Suspensão de repasses - GESCON'!$D$3:$J$1048576,7,FALSE)="Validada","SIM","NÃO"),"NÃO"),"")</f>
        <v>NÃO</v>
      </c>
    </row>
    <row r="3223" spans="1:12" s="19" customFormat="1" ht="15" hidden="1" customHeight="1" x14ac:dyDescent="0.25">
      <c r="A3223" s="88" t="s">
        <v>8590</v>
      </c>
      <c r="B3223" s="40" t="s">
        <v>4626</v>
      </c>
      <c r="C3223" s="82" t="s">
        <v>10959</v>
      </c>
      <c r="D3223" s="82"/>
      <c r="E3223" s="82"/>
      <c r="F3223" s="82"/>
      <c r="G3223" s="82"/>
      <c r="H3223" s="40" t="s">
        <v>4</v>
      </c>
      <c r="I3223" s="83" t="str">
        <f>IFERROR(VLOOKUP(A3223,'Alíquotas - CADPREV'!$B$2152:$N$4324,8,FALSE),"")</f>
        <v/>
      </c>
      <c r="J3223" s="83" t="str">
        <f>IF(H3223="RPPS",VLOOKUP(A3223,' Legislação Benef - GESCON'!$B$4:$I$2159,3,FALSE),"")</f>
        <v/>
      </c>
      <c r="K3223" s="83" t="str">
        <f>IF(H3223="RPPS",VLOOKUP(A3223,' Legislação Benef - GESCON'!$B$4:$I$2159,6,FALSE),"")</f>
        <v/>
      </c>
      <c r="L3223" s="83" t="str">
        <f>IF(H3223="RPPS",IFERROR(IF(VLOOKUP(A3223,'Suspensão de repasses - GESCON'!$D$3:$J$1048576,7,FALSE)="Validada","SIM","NÃO"),"NÃO"),"")</f>
        <v/>
      </c>
    </row>
    <row r="3224" spans="1:12" s="19" customFormat="1" ht="15" customHeight="1" x14ac:dyDescent="0.25">
      <c r="A3224" s="88" t="s">
        <v>8591</v>
      </c>
      <c r="B3224" s="40" t="s">
        <v>901</v>
      </c>
      <c r="C3224" s="82" t="s">
        <v>10958</v>
      </c>
      <c r="D3224" s="82">
        <v>306</v>
      </c>
      <c r="E3224" s="82">
        <v>122</v>
      </c>
      <c r="F3224" s="82">
        <v>19</v>
      </c>
      <c r="G3224" s="82">
        <v>447</v>
      </c>
      <c r="H3224" s="40" t="s">
        <v>2</v>
      </c>
      <c r="I3224" s="83" t="str">
        <f>IFERROR(VLOOKUP(A3224,'Alíquotas - CADPREV'!$B$2152:$N$4324,8,FALSE),"")</f>
        <v>NÃO</v>
      </c>
      <c r="J3224" s="83" t="str">
        <f>IF(H3224="RPPS",VLOOKUP(A3224,' Legislação Benef - GESCON'!$B$4:$I$2159,3,FALSE),"")</f>
        <v>NÃO</v>
      </c>
      <c r="K3224" s="83" t="str">
        <f>IF(H3224="RPPS",VLOOKUP(A3224,' Legislação Benef - GESCON'!$B$4:$I$2159,6,FALSE),"")</f>
        <v>NÃO</v>
      </c>
      <c r="L3224" s="83" t="str">
        <f>IF(H3224="RPPS",IFERROR(IF(VLOOKUP(A3224,'Suspensão de repasses - GESCON'!$D$3:$J$1048576,7,FALSE)="Validada","SIM","NÃO"),"NÃO"),"")</f>
        <v>NÃO</v>
      </c>
    </row>
    <row r="3225" spans="1:12" s="19" customFormat="1" ht="15" customHeight="1" x14ac:dyDescent="0.25">
      <c r="A3225" s="88" t="s">
        <v>8592</v>
      </c>
      <c r="B3225" s="40" t="s">
        <v>2413</v>
      </c>
      <c r="C3225" s="82" t="s">
        <v>10958</v>
      </c>
      <c r="D3225" s="82">
        <v>902</v>
      </c>
      <c r="E3225" s="82">
        <v>12</v>
      </c>
      <c r="F3225" s="82">
        <v>0</v>
      </c>
      <c r="G3225" s="82">
        <v>914</v>
      </c>
      <c r="H3225" s="40" t="s">
        <v>2</v>
      </c>
      <c r="I3225" s="83" t="str">
        <f>IFERROR(VLOOKUP(A3225,'Alíquotas - CADPREV'!$B$2152:$N$4324,8,FALSE),"")</f>
        <v>NÃO</v>
      </c>
      <c r="J3225" s="83" t="str">
        <f>IF(H3225="RPPS",VLOOKUP(A3225,' Legislação Benef - GESCON'!$B$4:$I$2159,3,FALSE),"")</f>
        <v>NÃO</v>
      </c>
      <c r="K3225" s="83" t="str">
        <f>IF(H3225="RPPS",VLOOKUP(A3225,' Legislação Benef - GESCON'!$B$4:$I$2159,6,FALSE),"")</f>
        <v>NÃO</v>
      </c>
      <c r="L3225" s="83" t="str">
        <f>IF(H3225="RPPS",IFERROR(IF(VLOOKUP(A3225,'Suspensão de repasses - GESCON'!$D$3:$J$1048576,7,FALSE)="Validada","SIM","NÃO"),"NÃO"),"")</f>
        <v>NÃO</v>
      </c>
    </row>
    <row r="3226" spans="1:12" s="19" customFormat="1" ht="15" hidden="1" customHeight="1" x14ac:dyDescent="0.25">
      <c r="A3226" s="88" t="s">
        <v>8593</v>
      </c>
      <c r="B3226" s="40" t="s">
        <v>3798</v>
      </c>
      <c r="C3226" s="82" t="s">
        <v>10959</v>
      </c>
      <c r="D3226" s="82"/>
      <c r="E3226" s="82"/>
      <c r="F3226" s="82"/>
      <c r="G3226" s="82"/>
      <c r="H3226" s="40" t="s">
        <v>4</v>
      </c>
      <c r="I3226" s="83" t="str">
        <f>IFERROR(VLOOKUP(A3226,'Alíquotas - CADPREV'!$B$2152:$N$4324,8,FALSE),"")</f>
        <v/>
      </c>
      <c r="J3226" s="83" t="str">
        <f>IF(H3226="RPPS",VLOOKUP(A3226,' Legislação Benef - GESCON'!$B$4:$I$2159,3,FALSE),"")</f>
        <v/>
      </c>
      <c r="K3226" s="83" t="str">
        <f>IF(H3226="RPPS",VLOOKUP(A3226,' Legislação Benef - GESCON'!$B$4:$I$2159,6,FALSE),"")</f>
        <v/>
      </c>
      <c r="L3226" s="83" t="str">
        <f>IF(H3226="RPPS",IFERROR(IF(VLOOKUP(A3226,'Suspensão de repasses - GESCON'!$D$3:$J$1048576,7,FALSE)="Validada","SIM","NÃO"),"NÃO"),"")</f>
        <v/>
      </c>
    </row>
    <row r="3227" spans="1:12" s="19" customFormat="1" ht="15" hidden="1" customHeight="1" x14ac:dyDescent="0.25">
      <c r="A3227" s="88" t="s">
        <v>8594</v>
      </c>
      <c r="B3227" s="40" t="s">
        <v>634</v>
      </c>
      <c r="C3227" s="82" t="s">
        <v>10959</v>
      </c>
      <c r="D3227" s="82"/>
      <c r="E3227" s="82"/>
      <c r="F3227" s="82"/>
      <c r="G3227" s="82"/>
      <c r="H3227" s="40" t="s">
        <v>4</v>
      </c>
      <c r="I3227" s="83" t="str">
        <f>IFERROR(VLOOKUP(A3227,'Alíquotas - CADPREV'!$B$2152:$N$4324,8,FALSE),"")</f>
        <v/>
      </c>
      <c r="J3227" s="83" t="str">
        <f>IF(H3227="RPPS",VLOOKUP(A3227,' Legislação Benef - GESCON'!$B$4:$I$2159,3,FALSE),"")</f>
        <v/>
      </c>
      <c r="K3227" s="83" t="str">
        <f>IF(H3227="RPPS",VLOOKUP(A3227,' Legislação Benef - GESCON'!$B$4:$I$2159,6,FALSE),"")</f>
        <v/>
      </c>
      <c r="L3227" s="83" t="str">
        <f>IF(H3227="RPPS",IFERROR(IF(VLOOKUP(A3227,'Suspensão de repasses - GESCON'!$D$3:$J$1048576,7,FALSE)="Validada","SIM","NÃO"),"NÃO"),"")</f>
        <v/>
      </c>
    </row>
    <row r="3228" spans="1:12" s="19" customFormat="1" ht="15" hidden="1" customHeight="1" x14ac:dyDescent="0.25">
      <c r="A3228" s="88" t="s">
        <v>8595</v>
      </c>
      <c r="B3228" s="40" t="s">
        <v>215</v>
      </c>
      <c r="C3228" s="82" t="s">
        <v>10959</v>
      </c>
      <c r="D3228" s="82"/>
      <c r="E3228" s="82"/>
      <c r="F3228" s="82"/>
      <c r="G3228" s="82"/>
      <c r="H3228" s="40" t="s">
        <v>4</v>
      </c>
      <c r="I3228" s="83" t="str">
        <f>IFERROR(VLOOKUP(A3228,'Alíquotas - CADPREV'!$B$2152:$N$4324,8,FALSE),"")</f>
        <v/>
      </c>
      <c r="J3228" s="83" t="str">
        <f>IF(H3228="RPPS",VLOOKUP(A3228,' Legislação Benef - GESCON'!$B$4:$I$2159,3,FALSE),"")</f>
        <v/>
      </c>
      <c r="K3228" s="83" t="str">
        <f>IF(H3228="RPPS",VLOOKUP(A3228,' Legislação Benef - GESCON'!$B$4:$I$2159,6,FALSE),"")</f>
        <v/>
      </c>
      <c r="L3228" s="83" t="str">
        <f>IF(H3228="RPPS",IFERROR(IF(VLOOKUP(A3228,'Suspensão de repasses - GESCON'!$D$3:$J$1048576,7,FALSE)="Validada","SIM","NÃO"),"NÃO"),"")</f>
        <v/>
      </c>
    </row>
    <row r="3229" spans="1:12" s="19" customFormat="1" ht="15" hidden="1" customHeight="1" x14ac:dyDescent="0.25">
      <c r="A3229" s="88" t="s">
        <v>8596</v>
      </c>
      <c r="B3229" s="40" t="s">
        <v>3812</v>
      </c>
      <c r="C3229" s="82" t="s">
        <v>10959</v>
      </c>
      <c r="D3229" s="82"/>
      <c r="E3229" s="82"/>
      <c r="F3229" s="82"/>
      <c r="G3229" s="82"/>
      <c r="H3229" s="40" t="s">
        <v>4</v>
      </c>
      <c r="I3229" s="83" t="str">
        <f>IFERROR(VLOOKUP(A3229,'Alíquotas - CADPREV'!$B$2152:$N$4324,8,FALSE),"")</f>
        <v/>
      </c>
      <c r="J3229" s="83" t="str">
        <f>IF(H3229="RPPS",VLOOKUP(A3229,' Legislação Benef - GESCON'!$B$4:$I$2159,3,FALSE),"")</f>
        <v/>
      </c>
      <c r="K3229" s="83" t="str">
        <f>IF(H3229="RPPS",VLOOKUP(A3229,' Legislação Benef - GESCON'!$B$4:$I$2159,6,FALSE),"")</f>
        <v/>
      </c>
      <c r="L3229" s="83" t="str">
        <f>IF(H3229="RPPS",IFERROR(IF(VLOOKUP(A3229,'Suspensão de repasses - GESCON'!$D$3:$J$1048576,7,FALSE)="Validada","SIM","NÃO"),"NÃO"),"")</f>
        <v/>
      </c>
    </row>
    <row r="3230" spans="1:12" s="19" customFormat="1" ht="15" hidden="1" customHeight="1" x14ac:dyDescent="0.25">
      <c r="A3230" s="88" t="s">
        <v>8597</v>
      </c>
      <c r="B3230" s="40" t="s">
        <v>215</v>
      </c>
      <c r="C3230" s="82" t="s">
        <v>10959</v>
      </c>
      <c r="D3230" s="82"/>
      <c r="E3230" s="82"/>
      <c r="F3230" s="82"/>
      <c r="G3230" s="82"/>
      <c r="H3230" s="40" t="s">
        <v>4</v>
      </c>
      <c r="I3230" s="83" t="str">
        <f>IFERROR(VLOOKUP(A3230,'Alíquotas - CADPREV'!$B$2152:$N$4324,8,FALSE),"")</f>
        <v/>
      </c>
      <c r="J3230" s="83" t="str">
        <f>IF(H3230="RPPS",VLOOKUP(A3230,' Legislação Benef - GESCON'!$B$4:$I$2159,3,FALSE),"")</f>
        <v/>
      </c>
      <c r="K3230" s="83" t="str">
        <f>IF(H3230="RPPS",VLOOKUP(A3230,' Legislação Benef - GESCON'!$B$4:$I$2159,6,FALSE),"")</f>
        <v/>
      </c>
      <c r="L3230" s="83" t="str">
        <f>IF(H3230="RPPS",IFERROR(IF(VLOOKUP(A3230,'Suspensão de repasses - GESCON'!$D$3:$J$1048576,7,FALSE)="Validada","SIM","NÃO"),"NÃO"),"")</f>
        <v/>
      </c>
    </row>
    <row r="3231" spans="1:12" s="19" customFormat="1" ht="15" hidden="1" customHeight="1" x14ac:dyDescent="0.25">
      <c r="A3231" s="88" t="s">
        <v>8598</v>
      </c>
      <c r="B3231" s="40" t="s">
        <v>821</v>
      </c>
      <c r="C3231" s="82" t="s">
        <v>10959</v>
      </c>
      <c r="D3231" s="82"/>
      <c r="E3231" s="82"/>
      <c r="F3231" s="82"/>
      <c r="G3231" s="82"/>
      <c r="H3231" s="40" t="s">
        <v>4</v>
      </c>
      <c r="I3231" s="83" t="str">
        <f>IFERROR(VLOOKUP(A3231,'Alíquotas - CADPREV'!$B$2152:$N$4324,8,FALSE),"")</f>
        <v/>
      </c>
      <c r="J3231" s="83" t="str">
        <f>IF(H3231="RPPS",VLOOKUP(A3231,' Legislação Benef - GESCON'!$B$4:$I$2159,3,FALSE),"")</f>
        <v/>
      </c>
      <c r="K3231" s="83" t="str">
        <f>IF(H3231="RPPS",VLOOKUP(A3231,' Legislação Benef - GESCON'!$B$4:$I$2159,6,FALSE),"")</f>
        <v/>
      </c>
      <c r="L3231" s="83" t="str">
        <f>IF(H3231="RPPS",IFERROR(IF(VLOOKUP(A3231,'Suspensão de repasses - GESCON'!$D$3:$J$1048576,7,FALSE)="Validada","SIM","NÃO"),"NÃO"),"")</f>
        <v/>
      </c>
    </row>
    <row r="3232" spans="1:12" s="19" customFormat="1" ht="15" customHeight="1" x14ac:dyDescent="0.25">
      <c r="A3232" s="88" t="s">
        <v>8599</v>
      </c>
      <c r="B3232" s="40" t="s">
        <v>3812</v>
      </c>
      <c r="C3232" s="82" t="s">
        <v>10958</v>
      </c>
      <c r="D3232" s="82">
        <v>177</v>
      </c>
      <c r="E3232" s="82">
        <v>9</v>
      </c>
      <c r="F3232" s="82">
        <v>2</v>
      </c>
      <c r="G3232" s="82">
        <v>188</v>
      </c>
      <c r="H3232" s="40" t="s">
        <v>2</v>
      </c>
      <c r="I3232" s="83" t="str">
        <f>IFERROR(VLOOKUP(A3232,'Alíquotas - CADPREV'!$B$2152:$N$4324,8,FALSE),"")</f>
        <v>SIM</v>
      </c>
      <c r="J3232" s="83" t="str">
        <f>IF(H3232="RPPS",VLOOKUP(A3232,' Legislação Benef - GESCON'!$B$4:$I$2159,3,FALSE),"")</f>
        <v>NÃO</v>
      </c>
      <c r="K3232" s="83" t="str">
        <f>IF(H3232="RPPS",VLOOKUP(A3232,' Legislação Benef - GESCON'!$B$4:$I$2159,6,FALSE),"")</f>
        <v>SIM</v>
      </c>
      <c r="L3232" s="83" t="str">
        <f>IF(H3232="RPPS",IFERROR(IF(VLOOKUP(A3232,'Suspensão de repasses - GESCON'!$D$3:$J$1048576,7,FALSE)="Validada","SIM","NÃO"),"NÃO"),"")</f>
        <v>NÃO</v>
      </c>
    </row>
    <row r="3233" spans="1:12" s="19" customFormat="1" ht="15" hidden="1" customHeight="1" x14ac:dyDescent="0.25">
      <c r="A3233" s="88" t="s">
        <v>8600</v>
      </c>
      <c r="B3233" s="40" t="s">
        <v>3812</v>
      </c>
      <c r="C3233" s="82" t="s">
        <v>10959</v>
      </c>
      <c r="D3233" s="82"/>
      <c r="E3233" s="82"/>
      <c r="F3233" s="82"/>
      <c r="G3233" s="82"/>
      <c r="H3233" s="40" t="s">
        <v>4</v>
      </c>
      <c r="I3233" s="83" t="str">
        <f>IFERROR(VLOOKUP(A3233,'Alíquotas - CADPREV'!$B$2152:$N$4324,8,FALSE),"")</f>
        <v/>
      </c>
      <c r="J3233" s="83" t="str">
        <f>IF(H3233="RPPS",VLOOKUP(A3233,' Legislação Benef - GESCON'!$B$4:$I$2159,3,FALSE),"")</f>
        <v/>
      </c>
      <c r="K3233" s="83" t="str">
        <f>IF(H3233="RPPS",VLOOKUP(A3233,' Legislação Benef - GESCON'!$B$4:$I$2159,6,FALSE),"")</f>
        <v/>
      </c>
      <c r="L3233" s="83" t="str">
        <f>IF(H3233="RPPS",IFERROR(IF(VLOOKUP(A3233,'Suspensão de repasses - GESCON'!$D$3:$J$1048576,7,FALSE)="Validada","SIM","NÃO"),"NÃO"),"")</f>
        <v/>
      </c>
    </row>
    <row r="3234" spans="1:12" s="19" customFormat="1" ht="15" hidden="1" customHeight="1" x14ac:dyDescent="0.25">
      <c r="A3234" s="88" t="s">
        <v>8601</v>
      </c>
      <c r="B3234" s="40" t="s">
        <v>634</v>
      </c>
      <c r="C3234" s="82" t="s">
        <v>10959</v>
      </c>
      <c r="D3234" s="82"/>
      <c r="E3234" s="82"/>
      <c r="F3234" s="82"/>
      <c r="G3234" s="82"/>
      <c r="H3234" s="40" t="s">
        <v>4</v>
      </c>
      <c r="I3234" s="83" t="str">
        <f>IFERROR(VLOOKUP(A3234,'Alíquotas - CADPREV'!$B$2152:$N$4324,8,FALSE),"")</f>
        <v/>
      </c>
      <c r="J3234" s="83" t="str">
        <f>IF(H3234="RPPS",VLOOKUP(A3234,' Legislação Benef - GESCON'!$B$4:$I$2159,3,FALSE),"")</f>
        <v/>
      </c>
      <c r="K3234" s="83" t="str">
        <f>IF(H3234="RPPS",VLOOKUP(A3234,' Legislação Benef - GESCON'!$B$4:$I$2159,6,FALSE),"")</f>
        <v/>
      </c>
      <c r="L3234" s="83" t="str">
        <f>IF(H3234="RPPS",IFERROR(IF(VLOOKUP(A3234,'Suspensão de repasses - GESCON'!$D$3:$J$1048576,7,FALSE)="Validada","SIM","NÃO"),"NÃO"),"")</f>
        <v/>
      </c>
    </row>
    <row r="3235" spans="1:12" s="19" customFormat="1" ht="15" hidden="1" customHeight="1" x14ac:dyDescent="0.25">
      <c r="A3235" s="88" t="s">
        <v>8602</v>
      </c>
      <c r="B3235" s="40" t="s">
        <v>2554</v>
      </c>
      <c r="C3235" s="82" t="s">
        <v>10959</v>
      </c>
      <c r="D3235" s="82"/>
      <c r="E3235" s="82"/>
      <c r="F3235" s="82"/>
      <c r="G3235" s="82"/>
      <c r="H3235" s="40" t="s">
        <v>4</v>
      </c>
      <c r="I3235" s="83" t="str">
        <f>IFERROR(VLOOKUP(A3235,'Alíquotas - CADPREV'!$B$2152:$N$4324,8,FALSE),"")</f>
        <v/>
      </c>
      <c r="J3235" s="83" t="str">
        <f>IF(H3235="RPPS",VLOOKUP(A3235,' Legislação Benef - GESCON'!$B$4:$I$2159,3,FALSE),"")</f>
        <v/>
      </c>
      <c r="K3235" s="83" t="str">
        <f>IF(H3235="RPPS",VLOOKUP(A3235,' Legislação Benef - GESCON'!$B$4:$I$2159,6,FALSE),"")</f>
        <v/>
      </c>
      <c r="L3235" s="83" t="str">
        <f>IF(H3235="RPPS",IFERROR(IF(VLOOKUP(A3235,'Suspensão de repasses - GESCON'!$D$3:$J$1048576,7,FALSE)="Validada","SIM","NÃO"),"NÃO"),"")</f>
        <v/>
      </c>
    </row>
    <row r="3236" spans="1:12" s="19" customFormat="1" ht="15" hidden="1" customHeight="1" x14ac:dyDescent="0.25">
      <c r="A3236" s="88" t="s">
        <v>8603</v>
      </c>
      <c r="B3236" s="40" t="s">
        <v>215</v>
      </c>
      <c r="C3236" s="82" t="s">
        <v>10959</v>
      </c>
      <c r="D3236" s="82"/>
      <c r="E3236" s="82"/>
      <c r="F3236" s="82"/>
      <c r="G3236" s="82"/>
      <c r="H3236" s="40" t="s">
        <v>4</v>
      </c>
      <c r="I3236" s="83" t="str">
        <f>IFERROR(VLOOKUP(A3236,'Alíquotas - CADPREV'!$B$2152:$N$4324,8,FALSE),"")</f>
        <v/>
      </c>
      <c r="J3236" s="83" t="str">
        <f>IF(H3236="RPPS",VLOOKUP(A3236,' Legislação Benef - GESCON'!$B$4:$I$2159,3,FALSE),"")</f>
        <v/>
      </c>
      <c r="K3236" s="83" t="str">
        <f>IF(H3236="RPPS",VLOOKUP(A3236,' Legislação Benef - GESCON'!$B$4:$I$2159,6,FALSE),"")</f>
        <v/>
      </c>
      <c r="L3236" s="83" t="str">
        <f>IF(H3236="RPPS",IFERROR(IF(VLOOKUP(A3236,'Suspensão de repasses - GESCON'!$D$3:$J$1048576,7,FALSE)="Validada","SIM","NÃO"),"NÃO"),"")</f>
        <v/>
      </c>
    </row>
    <row r="3237" spans="1:12" s="19" customFormat="1" ht="15" hidden="1" customHeight="1" x14ac:dyDescent="0.25">
      <c r="A3237" s="88" t="s">
        <v>8604</v>
      </c>
      <c r="B3237" s="40" t="s">
        <v>215</v>
      </c>
      <c r="C3237" s="82" t="s">
        <v>10959</v>
      </c>
      <c r="D3237" s="82"/>
      <c r="E3237" s="82"/>
      <c r="F3237" s="82"/>
      <c r="G3237" s="82"/>
      <c r="H3237" s="40" t="s">
        <v>4</v>
      </c>
      <c r="I3237" s="83" t="str">
        <f>IFERROR(VLOOKUP(A3237,'Alíquotas - CADPREV'!$B$2152:$N$4324,8,FALSE),"")</f>
        <v/>
      </c>
      <c r="J3237" s="83" t="str">
        <f>IF(H3237="RPPS",VLOOKUP(A3237,' Legislação Benef - GESCON'!$B$4:$I$2159,3,FALSE),"")</f>
        <v/>
      </c>
      <c r="K3237" s="83" t="str">
        <f>IF(H3237="RPPS",VLOOKUP(A3237,' Legislação Benef - GESCON'!$B$4:$I$2159,6,FALSE),"")</f>
        <v/>
      </c>
      <c r="L3237" s="83" t="str">
        <f>IF(H3237="RPPS",IFERROR(IF(VLOOKUP(A3237,'Suspensão de repasses - GESCON'!$D$3:$J$1048576,7,FALSE)="Validada","SIM","NÃO"),"NÃO"),"")</f>
        <v/>
      </c>
    </row>
    <row r="3238" spans="1:12" s="19" customFormat="1" ht="15" hidden="1" customHeight="1" x14ac:dyDescent="0.25">
      <c r="A3238" s="88" t="s">
        <v>8605</v>
      </c>
      <c r="B3238" s="40" t="s">
        <v>901</v>
      </c>
      <c r="C3238" s="82" t="s">
        <v>10959</v>
      </c>
      <c r="D3238" s="82"/>
      <c r="E3238" s="82"/>
      <c r="F3238" s="82"/>
      <c r="G3238" s="82"/>
      <c r="H3238" s="40" t="s">
        <v>4</v>
      </c>
      <c r="I3238" s="83" t="str">
        <f>IFERROR(VLOOKUP(A3238,'Alíquotas - CADPREV'!$B$2152:$N$4324,8,FALSE),"")</f>
        <v/>
      </c>
      <c r="J3238" s="83" t="str">
        <f>IF(H3238="RPPS",VLOOKUP(A3238,' Legislação Benef - GESCON'!$B$4:$I$2159,3,FALSE),"")</f>
        <v/>
      </c>
      <c r="K3238" s="83" t="str">
        <f>IF(H3238="RPPS",VLOOKUP(A3238,' Legislação Benef - GESCON'!$B$4:$I$2159,6,FALSE),"")</f>
        <v/>
      </c>
      <c r="L3238" s="83" t="str">
        <f>IF(H3238="RPPS",IFERROR(IF(VLOOKUP(A3238,'Suspensão de repasses - GESCON'!$D$3:$J$1048576,7,FALSE)="Validada","SIM","NÃO"),"NÃO"),"")</f>
        <v/>
      </c>
    </row>
    <row r="3239" spans="1:12" s="19" customFormat="1" ht="15" customHeight="1" x14ac:dyDescent="0.25">
      <c r="A3239" s="88" t="s">
        <v>8606</v>
      </c>
      <c r="B3239" s="40" t="s">
        <v>2197</v>
      </c>
      <c r="C3239" s="82" t="s">
        <v>10958</v>
      </c>
      <c r="D3239" s="82">
        <v>440</v>
      </c>
      <c r="E3239" s="82">
        <v>116</v>
      </c>
      <c r="F3239" s="82">
        <v>45</v>
      </c>
      <c r="G3239" s="82">
        <v>601</v>
      </c>
      <c r="H3239" s="40" t="s">
        <v>2</v>
      </c>
      <c r="I3239" s="83" t="str">
        <f>IFERROR(VLOOKUP(A3239,'Alíquotas - CADPREV'!$B$2152:$N$4324,8,FALSE),"")</f>
        <v>NÃO</v>
      </c>
      <c r="J3239" s="83" t="str">
        <f>IF(H3239="RPPS",VLOOKUP(A3239,' Legislação Benef - GESCON'!$B$4:$I$2159,3,FALSE),"")</f>
        <v>NÃO</v>
      </c>
      <c r="K3239" s="83" t="str">
        <f>IF(H3239="RPPS",VLOOKUP(A3239,' Legislação Benef - GESCON'!$B$4:$I$2159,6,FALSE),"")</f>
        <v>NÃO</v>
      </c>
      <c r="L3239" s="83" t="str">
        <f>IF(H3239="RPPS",IFERROR(IF(VLOOKUP(A3239,'Suspensão de repasses - GESCON'!$D$3:$J$1048576,7,FALSE)="Validada","SIM","NÃO"),"NÃO"),"")</f>
        <v>NÃO</v>
      </c>
    </row>
    <row r="3240" spans="1:12" s="19" customFormat="1" ht="15" hidden="1" customHeight="1" x14ac:dyDescent="0.25">
      <c r="A3240" s="88" t="s">
        <v>8607</v>
      </c>
      <c r="B3240" s="40" t="s">
        <v>1356</v>
      </c>
      <c r="C3240" s="82" t="s">
        <v>10959</v>
      </c>
      <c r="D3240" s="82"/>
      <c r="E3240" s="82"/>
      <c r="F3240" s="82"/>
      <c r="G3240" s="82"/>
      <c r="H3240" s="40" t="s">
        <v>4</v>
      </c>
      <c r="I3240" s="83" t="str">
        <f>IFERROR(VLOOKUP(A3240,'Alíquotas - CADPREV'!$B$2152:$N$4324,8,FALSE),"")</f>
        <v/>
      </c>
      <c r="J3240" s="83" t="str">
        <f>IF(H3240="RPPS",VLOOKUP(A3240,' Legislação Benef - GESCON'!$B$4:$I$2159,3,FALSE),"")</f>
        <v/>
      </c>
      <c r="K3240" s="83" t="str">
        <f>IF(H3240="RPPS",VLOOKUP(A3240,' Legislação Benef - GESCON'!$B$4:$I$2159,6,FALSE),"")</f>
        <v/>
      </c>
      <c r="L3240" s="83" t="str">
        <f>IF(H3240="RPPS",IFERROR(IF(VLOOKUP(A3240,'Suspensão de repasses - GESCON'!$D$3:$J$1048576,7,FALSE)="Validada","SIM","NÃO"),"NÃO"),"")</f>
        <v/>
      </c>
    </row>
    <row r="3241" spans="1:12" s="19" customFormat="1" ht="15" customHeight="1" x14ac:dyDescent="0.25">
      <c r="A3241" s="88" t="s">
        <v>8608</v>
      </c>
      <c r="B3241" s="40" t="s">
        <v>3143</v>
      </c>
      <c r="C3241" s="82" t="s">
        <v>10958</v>
      </c>
      <c r="D3241" s="82">
        <v>231</v>
      </c>
      <c r="E3241" s="82">
        <v>63</v>
      </c>
      <c r="F3241" s="82">
        <v>12</v>
      </c>
      <c r="G3241" s="82">
        <v>306</v>
      </c>
      <c r="H3241" s="40" t="s">
        <v>2</v>
      </c>
      <c r="I3241" s="83" t="str">
        <f>IFERROR(VLOOKUP(A3241,'Alíquotas - CADPREV'!$B$2152:$N$4324,8,FALSE),"")</f>
        <v>NÃO</v>
      </c>
      <c r="J3241" s="83" t="str">
        <f>IF(H3241="RPPS",VLOOKUP(A3241,' Legislação Benef - GESCON'!$B$4:$I$2159,3,FALSE),"")</f>
        <v>NÃO</v>
      </c>
      <c r="K3241" s="83" t="str">
        <f>IF(H3241="RPPS",VLOOKUP(A3241,' Legislação Benef - GESCON'!$B$4:$I$2159,6,FALSE),"")</f>
        <v>NÃO</v>
      </c>
      <c r="L3241" s="83" t="str">
        <f>IF(H3241="RPPS",IFERROR(IF(VLOOKUP(A3241,'Suspensão de repasses - GESCON'!$D$3:$J$1048576,7,FALSE)="Validada","SIM","NÃO"),"NÃO"),"")</f>
        <v>NÃO</v>
      </c>
    </row>
    <row r="3242" spans="1:12" s="19" customFormat="1" ht="15" hidden="1" customHeight="1" x14ac:dyDescent="0.25">
      <c r="A3242" s="88" t="s">
        <v>8609</v>
      </c>
      <c r="B3242" s="40" t="s">
        <v>215</v>
      </c>
      <c r="C3242" s="82" t="s">
        <v>10959</v>
      </c>
      <c r="D3242" s="82"/>
      <c r="E3242" s="82"/>
      <c r="F3242" s="82"/>
      <c r="G3242" s="82"/>
      <c r="H3242" s="40" t="s">
        <v>4</v>
      </c>
      <c r="I3242" s="83" t="str">
        <f>IFERROR(VLOOKUP(A3242,'Alíquotas - CADPREV'!$B$2152:$N$4324,8,FALSE),"")</f>
        <v/>
      </c>
      <c r="J3242" s="83" t="str">
        <f>IF(H3242="RPPS",VLOOKUP(A3242,' Legislação Benef - GESCON'!$B$4:$I$2159,3,FALSE),"")</f>
        <v/>
      </c>
      <c r="K3242" s="83" t="str">
        <f>IF(H3242="RPPS",VLOOKUP(A3242,' Legislação Benef - GESCON'!$B$4:$I$2159,6,FALSE),"")</f>
        <v/>
      </c>
      <c r="L3242" s="83" t="str">
        <f>IF(H3242="RPPS",IFERROR(IF(VLOOKUP(A3242,'Suspensão de repasses - GESCON'!$D$3:$J$1048576,7,FALSE)="Validada","SIM","NÃO"),"NÃO"),"")</f>
        <v/>
      </c>
    </row>
    <row r="3243" spans="1:12" s="19" customFormat="1" ht="15" hidden="1" customHeight="1" x14ac:dyDescent="0.25">
      <c r="A3243" s="88" t="s">
        <v>8610</v>
      </c>
      <c r="B3243" s="40" t="s">
        <v>821</v>
      </c>
      <c r="C3243" s="82" t="s">
        <v>10959</v>
      </c>
      <c r="D3243" s="82"/>
      <c r="E3243" s="82"/>
      <c r="F3243" s="82"/>
      <c r="G3243" s="82"/>
      <c r="H3243" s="40" t="s">
        <v>4</v>
      </c>
      <c r="I3243" s="83" t="str">
        <f>IFERROR(VLOOKUP(A3243,'Alíquotas - CADPREV'!$B$2152:$N$4324,8,FALSE),"")</f>
        <v/>
      </c>
      <c r="J3243" s="83" t="str">
        <f>IF(H3243="RPPS",VLOOKUP(A3243,' Legislação Benef - GESCON'!$B$4:$I$2159,3,FALSE),"")</f>
        <v/>
      </c>
      <c r="K3243" s="83" t="str">
        <f>IF(H3243="RPPS",VLOOKUP(A3243,' Legislação Benef - GESCON'!$B$4:$I$2159,6,FALSE),"")</f>
        <v/>
      </c>
      <c r="L3243" s="83" t="str">
        <f>IF(H3243="RPPS",IFERROR(IF(VLOOKUP(A3243,'Suspensão de repasses - GESCON'!$D$3:$J$1048576,7,FALSE)="Validada","SIM","NÃO"),"NÃO"),"")</f>
        <v/>
      </c>
    </row>
    <row r="3244" spans="1:12" s="19" customFormat="1" ht="15" hidden="1" customHeight="1" x14ac:dyDescent="0.25">
      <c r="A3244" s="88" t="s">
        <v>8611</v>
      </c>
      <c r="B3244" s="40" t="s">
        <v>215</v>
      </c>
      <c r="C3244" s="82" t="s">
        <v>10959</v>
      </c>
      <c r="D3244" s="82"/>
      <c r="E3244" s="82"/>
      <c r="F3244" s="82"/>
      <c r="G3244" s="82"/>
      <c r="H3244" s="40" t="s">
        <v>4</v>
      </c>
      <c r="I3244" s="83" t="str">
        <f>IFERROR(VLOOKUP(A3244,'Alíquotas - CADPREV'!$B$2152:$N$4324,8,FALSE),"")</f>
        <v/>
      </c>
      <c r="J3244" s="83" t="str">
        <f>IF(H3244="RPPS",VLOOKUP(A3244,' Legislação Benef - GESCON'!$B$4:$I$2159,3,FALSE),"")</f>
        <v/>
      </c>
      <c r="K3244" s="83" t="str">
        <f>IF(H3244="RPPS",VLOOKUP(A3244,' Legislação Benef - GESCON'!$B$4:$I$2159,6,FALSE),"")</f>
        <v/>
      </c>
      <c r="L3244" s="83" t="str">
        <f>IF(H3244="RPPS",IFERROR(IF(VLOOKUP(A3244,'Suspensão de repasses - GESCON'!$D$3:$J$1048576,7,FALSE)="Validada","SIM","NÃO"),"NÃO"),"")</f>
        <v/>
      </c>
    </row>
    <row r="3245" spans="1:12" s="19" customFormat="1" ht="15" hidden="1" customHeight="1" x14ac:dyDescent="0.25">
      <c r="A3245" s="88" t="s">
        <v>8612</v>
      </c>
      <c r="B3245" s="40" t="s">
        <v>821</v>
      </c>
      <c r="C3245" s="82" t="s">
        <v>10959</v>
      </c>
      <c r="D3245" s="82"/>
      <c r="E3245" s="82"/>
      <c r="F3245" s="82"/>
      <c r="G3245" s="82"/>
      <c r="H3245" s="40" t="s">
        <v>4</v>
      </c>
      <c r="I3245" s="83" t="str">
        <f>IFERROR(VLOOKUP(A3245,'Alíquotas - CADPREV'!$B$2152:$N$4324,8,FALSE),"")</f>
        <v/>
      </c>
      <c r="J3245" s="83" t="str">
        <f>IF(H3245="RPPS",VLOOKUP(A3245,' Legislação Benef - GESCON'!$B$4:$I$2159,3,FALSE),"")</f>
        <v/>
      </c>
      <c r="K3245" s="83" t="str">
        <f>IF(H3245="RPPS",VLOOKUP(A3245,' Legislação Benef - GESCON'!$B$4:$I$2159,6,FALSE),"")</f>
        <v/>
      </c>
      <c r="L3245" s="83" t="str">
        <f>IF(H3245="RPPS",IFERROR(IF(VLOOKUP(A3245,'Suspensão de repasses - GESCON'!$D$3:$J$1048576,7,FALSE)="Validada","SIM","NÃO"),"NÃO"),"")</f>
        <v/>
      </c>
    </row>
    <row r="3246" spans="1:12" s="19" customFormat="1" ht="15" customHeight="1" x14ac:dyDescent="0.25">
      <c r="A3246" s="88" t="s">
        <v>8613</v>
      </c>
      <c r="B3246" s="40" t="s">
        <v>1356</v>
      </c>
      <c r="C3246" s="82" t="s">
        <v>10958</v>
      </c>
      <c r="D3246" s="82">
        <v>1834</v>
      </c>
      <c r="E3246" s="82">
        <v>586</v>
      </c>
      <c r="F3246" s="82">
        <v>95</v>
      </c>
      <c r="G3246" s="82">
        <v>2515</v>
      </c>
      <c r="H3246" s="40" t="s">
        <v>2</v>
      </c>
      <c r="I3246" s="83" t="str">
        <f>IFERROR(VLOOKUP(A3246,'Alíquotas - CADPREV'!$B$2152:$N$4324,8,FALSE),"")</f>
        <v>NÃO</v>
      </c>
      <c r="J3246" s="83" t="str">
        <f>IF(H3246="RPPS",VLOOKUP(A3246,' Legislação Benef - GESCON'!$B$4:$I$2159,3,FALSE),"")</f>
        <v>NÃO</v>
      </c>
      <c r="K3246" s="83" t="str">
        <f>IF(H3246="RPPS",VLOOKUP(A3246,' Legislação Benef - GESCON'!$B$4:$I$2159,6,FALSE),"")</f>
        <v>NÃO</v>
      </c>
      <c r="L3246" s="83" t="str">
        <f>IF(H3246="RPPS",IFERROR(IF(VLOOKUP(A3246,'Suspensão de repasses - GESCON'!$D$3:$J$1048576,7,FALSE)="Validada","SIM","NÃO"),"NÃO"),"")</f>
        <v>NÃO</v>
      </c>
    </row>
    <row r="3247" spans="1:12" s="19" customFormat="1" ht="15" hidden="1" customHeight="1" x14ac:dyDescent="0.25">
      <c r="A3247" s="88" t="s">
        <v>8614</v>
      </c>
      <c r="B3247" s="40" t="s">
        <v>4559</v>
      </c>
      <c r="C3247" s="82" t="s">
        <v>10959</v>
      </c>
      <c r="D3247" s="82"/>
      <c r="E3247" s="82"/>
      <c r="F3247" s="82"/>
      <c r="G3247" s="82"/>
      <c r="H3247" s="40" t="s">
        <v>4</v>
      </c>
      <c r="I3247" s="83" t="str">
        <f>IFERROR(VLOOKUP(A3247,'Alíquotas - CADPREV'!$B$2152:$N$4324,8,FALSE),"")</f>
        <v/>
      </c>
      <c r="J3247" s="83" t="str">
        <f>IF(H3247="RPPS",VLOOKUP(A3247,' Legislação Benef - GESCON'!$B$4:$I$2159,3,FALSE),"")</f>
        <v/>
      </c>
      <c r="K3247" s="83" t="str">
        <f>IF(H3247="RPPS",VLOOKUP(A3247,' Legislação Benef - GESCON'!$B$4:$I$2159,6,FALSE),"")</f>
        <v/>
      </c>
      <c r="L3247" s="83" t="str">
        <f>IF(H3247="RPPS",IFERROR(IF(VLOOKUP(A3247,'Suspensão de repasses - GESCON'!$D$3:$J$1048576,7,FALSE)="Validada","SIM","NÃO"),"NÃO"),"")</f>
        <v/>
      </c>
    </row>
    <row r="3248" spans="1:12" s="19" customFormat="1" ht="15" customHeight="1" x14ac:dyDescent="0.25">
      <c r="A3248" s="88" t="s">
        <v>8615</v>
      </c>
      <c r="B3248" s="40" t="s">
        <v>29</v>
      </c>
      <c r="C3248" s="82" t="s">
        <v>10958</v>
      </c>
      <c r="D3248" s="82">
        <v>674</v>
      </c>
      <c r="E3248" s="82">
        <v>285</v>
      </c>
      <c r="F3248" s="82">
        <v>78</v>
      </c>
      <c r="G3248" s="82">
        <v>1037</v>
      </c>
      <c r="H3248" s="40" t="s">
        <v>2</v>
      </c>
      <c r="I3248" s="83" t="str">
        <f>IFERROR(VLOOKUP(A3248,'Alíquotas - CADPREV'!$B$2152:$N$4324,8,FALSE),"")</f>
        <v>SIM</v>
      </c>
      <c r="J3248" s="83" t="str">
        <f>IF(H3248="RPPS",VLOOKUP(A3248,' Legislação Benef - GESCON'!$B$4:$I$2159,3,FALSE),"")</f>
        <v>NÃO</v>
      </c>
      <c r="K3248" s="83" t="str">
        <f>IF(H3248="RPPS",VLOOKUP(A3248,' Legislação Benef - GESCON'!$B$4:$I$2159,6,FALSE),"")</f>
        <v>NÃO</v>
      </c>
      <c r="L3248" s="83" t="str">
        <f>IF(H3248="RPPS",IFERROR(IF(VLOOKUP(A3248,'Suspensão de repasses - GESCON'!$D$3:$J$1048576,7,FALSE)="Validada","SIM","NÃO"),"NÃO"),"")</f>
        <v>NÃO</v>
      </c>
    </row>
    <row r="3249" spans="1:12" s="19" customFormat="1" ht="15" customHeight="1" x14ac:dyDescent="0.25">
      <c r="A3249" s="88" t="s">
        <v>8616</v>
      </c>
      <c r="B3249" s="40" t="s">
        <v>2926</v>
      </c>
      <c r="C3249" s="82" t="s">
        <v>10958</v>
      </c>
      <c r="D3249" s="82">
        <v>366</v>
      </c>
      <c r="E3249" s="82">
        <v>15</v>
      </c>
      <c r="F3249" s="82">
        <v>1</v>
      </c>
      <c r="G3249" s="82">
        <v>382</v>
      </c>
      <c r="H3249" s="40" t="s">
        <v>2</v>
      </c>
      <c r="I3249" s="83" t="str">
        <f>IFERROR(VLOOKUP(A3249,'Alíquotas - CADPREV'!$B$2152:$N$4324,8,FALSE),"")</f>
        <v>NÃO</v>
      </c>
      <c r="J3249" s="83" t="str">
        <f>IF(H3249="RPPS",VLOOKUP(A3249,' Legislação Benef - GESCON'!$B$4:$I$2159,3,FALSE),"")</f>
        <v>NÃO</v>
      </c>
      <c r="K3249" s="83" t="str">
        <f>IF(H3249="RPPS",VLOOKUP(A3249,' Legislação Benef - GESCON'!$B$4:$I$2159,6,FALSE),"")</f>
        <v>NÃO</v>
      </c>
      <c r="L3249" s="83" t="str">
        <f>IF(H3249="RPPS",IFERROR(IF(VLOOKUP(A3249,'Suspensão de repasses - GESCON'!$D$3:$J$1048576,7,FALSE)="Validada","SIM","NÃO"),"NÃO"),"")</f>
        <v>NÃO</v>
      </c>
    </row>
    <row r="3250" spans="1:12" s="19" customFormat="1" ht="15" hidden="1" customHeight="1" x14ac:dyDescent="0.25">
      <c r="A3250" s="88" t="s">
        <v>8617</v>
      </c>
      <c r="B3250" s="40" t="s">
        <v>5227</v>
      </c>
      <c r="C3250" s="82" t="s">
        <v>10959</v>
      </c>
      <c r="D3250" s="82"/>
      <c r="E3250" s="82"/>
      <c r="F3250" s="82"/>
      <c r="G3250" s="82"/>
      <c r="H3250" s="40" t="s">
        <v>4</v>
      </c>
      <c r="I3250" s="83" t="str">
        <f>IFERROR(VLOOKUP(A3250,'Alíquotas - CADPREV'!$B$2152:$N$4324,8,FALSE),"")</f>
        <v/>
      </c>
      <c r="J3250" s="83" t="str">
        <f>IF(H3250="RPPS",VLOOKUP(A3250,' Legislação Benef - GESCON'!$B$4:$I$2159,3,FALSE),"")</f>
        <v/>
      </c>
      <c r="K3250" s="83" t="str">
        <f>IF(H3250="RPPS",VLOOKUP(A3250,' Legislação Benef - GESCON'!$B$4:$I$2159,6,FALSE),"")</f>
        <v/>
      </c>
      <c r="L3250" s="83" t="str">
        <f>IF(H3250="RPPS",IFERROR(IF(VLOOKUP(A3250,'Suspensão de repasses - GESCON'!$D$3:$J$1048576,7,FALSE)="Validada","SIM","NÃO"),"NÃO"),"")</f>
        <v/>
      </c>
    </row>
    <row r="3251" spans="1:12" s="19" customFormat="1" ht="15" hidden="1" customHeight="1" x14ac:dyDescent="0.25">
      <c r="A3251" s="88" t="s">
        <v>8618</v>
      </c>
      <c r="B3251" s="40" t="s">
        <v>215</v>
      </c>
      <c r="C3251" s="82" t="s">
        <v>10959</v>
      </c>
      <c r="D3251" s="82"/>
      <c r="E3251" s="82"/>
      <c r="F3251" s="82"/>
      <c r="G3251" s="82"/>
      <c r="H3251" s="40" t="s">
        <v>4</v>
      </c>
      <c r="I3251" s="83" t="str">
        <f>IFERROR(VLOOKUP(A3251,'Alíquotas - CADPREV'!$B$2152:$N$4324,8,FALSE),"")</f>
        <v/>
      </c>
      <c r="J3251" s="83" t="str">
        <f>IF(H3251="RPPS",VLOOKUP(A3251,' Legislação Benef - GESCON'!$B$4:$I$2159,3,FALSE),"")</f>
        <v/>
      </c>
      <c r="K3251" s="83" t="str">
        <f>IF(H3251="RPPS",VLOOKUP(A3251,' Legislação Benef - GESCON'!$B$4:$I$2159,6,FALSE),"")</f>
        <v/>
      </c>
      <c r="L3251" s="83" t="str">
        <f>IF(H3251="RPPS",IFERROR(IF(VLOOKUP(A3251,'Suspensão de repasses - GESCON'!$D$3:$J$1048576,7,FALSE)="Validada","SIM","NÃO"),"NÃO"),"")</f>
        <v/>
      </c>
    </row>
    <row r="3252" spans="1:12" s="19" customFormat="1" ht="15" hidden="1" customHeight="1" x14ac:dyDescent="0.25">
      <c r="A3252" s="88" t="s">
        <v>8619</v>
      </c>
      <c r="B3252" s="40" t="s">
        <v>4626</v>
      </c>
      <c r="C3252" s="82" t="s">
        <v>10959</v>
      </c>
      <c r="D3252" s="82"/>
      <c r="E3252" s="82"/>
      <c r="F3252" s="82"/>
      <c r="G3252" s="82"/>
      <c r="H3252" s="40" t="s">
        <v>4</v>
      </c>
      <c r="I3252" s="83" t="str">
        <f>IFERROR(VLOOKUP(A3252,'Alíquotas - CADPREV'!$B$2152:$N$4324,8,FALSE),"")</f>
        <v/>
      </c>
      <c r="J3252" s="83" t="str">
        <f>IF(H3252="RPPS",VLOOKUP(A3252,' Legislação Benef - GESCON'!$B$4:$I$2159,3,FALSE),"")</f>
        <v/>
      </c>
      <c r="K3252" s="83" t="str">
        <f>IF(H3252="RPPS",VLOOKUP(A3252,' Legislação Benef - GESCON'!$B$4:$I$2159,6,FALSE),"")</f>
        <v/>
      </c>
      <c r="L3252" s="83" t="str">
        <f>IF(H3252="RPPS",IFERROR(IF(VLOOKUP(A3252,'Suspensão de repasses - GESCON'!$D$3:$J$1048576,7,FALSE)="Validada","SIM","NÃO"),"NÃO"),"")</f>
        <v/>
      </c>
    </row>
    <row r="3253" spans="1:12" s="19" customFormat="1" ht="15" hidden="1" customHeight="1" x14ac:dyDescent="0.25">
      <c r="A3253" s="88" t="s">
        <v>8620</v>
      </c>
      <c r="B3253" s="40" t="s">
        <v>215</v>
      </c>
      <c r="C3253" s="82" t="s">
        <v>10959</v>
      </c>
      <c r="D3253" s="82"/>
      <c r="E3253" s="82"/>
      <c r="F3253" s="82"/>
      <c r="G3253" s="82"/>
      <c r="H3253" s="40" t="s">
        <v>4</v>
      </c>
      <c r="I3253" s="83" t="str">
        <f>IFERROR(VLOOKUP(A3253,'Alíquotas - CADPREV'!$B$2152:$N$4324,8,FALSE),"")</f>
        <v/>
      </c>
      <c r="J3253" s="83" t="str">
        <f>IF(H3253="RPPS",VLOOKUP(A3253,' Legislação Benef - GESCON'!$B$4:$I$2159,3,FALSE),"")</f>
        <v/>
      </c>
      <c r="K3253" s="83" t="str">
        <f>IF(H3253="RPPS",VLOOKUP(A3253,' Legislação Benef - GESCON'!$B$4:$I$2159,6,FALSE),"")</f>
        <v/>
      </c>
      <c r="L3253" s="83" t="str">
        <f>IF(H3253="RPPS",IFERROR(IF(VLOOKUP(A3253,'Suspensão de repasses - GESCON'!$D$3:$J$1048576,7,FALSE)="Validada","SIM","NÃO"),"NÃO"),"")</f>
        <v/>
      </c>
    </row>
    <row r="3254" spans="1:12" s="19" customFormat="1" ht="15" hidden="1" customHeight="1" x14ac:dyDescent="0.25">
      <c r="A3254" s="88" t="s">
        <v>8621</v>
      </c>
      <c r="B3254" s="40" t="s">
        <v>1356</v>
      </c>
      <c r="C3254" s="82" t="s">
        <v>10959</v>
      </c>
      <c r="D3254" s="82"/>
      <c r="E3254" s="82"/>
      <c r="F3254" s="82"/>
      <c r="G3254" s="82"/>
      <c r="H3254" s="40" t="s">
        <v>4</v>
      </c>
      <c r="I3254" s="83" t="str">
        <f>IFERROR(VLOOKUP(A3254,'Alíquotas - CADPREV'!$B$2152:$N$4324,8,FALSE),"")</f>
        <v/>
      </c>
      <c r="J3254" s="83" t="str">
        <f>IF(H3254="RPPS",VLOOKUP(A3254,' Legislação Benef - GESCON'!$B$4:$I$2159,3,FALSE),"")</f>
        <v/>
      </c>
      <c r="K3254" s="83" t="str">
        <f>IF(H3254="RPPS",VLOOKUP(A3254,' Legislação Benef - GESCON'!$B$4:$I$2159,6,FALSE),"")</f>
        <v/>
      </c>
      <c r="L3254" s="83" t="str">
        <f>IF(H3254="RPPS",IFERROR(IF(VLOOKUP(A3254,'Suspensão de repasses - GESCON'!$D$3:$J$1048576,7,FALSE)="Validada","SIM","NÃO"),"NÃO"),"")</f>
        <v/>
      </c>
    </row>
    <row r="3255" spans="1:12" s="19" customFormat="1" ht="15" customHeight="1" x14ac:dyDescent="0.25">
      <c r="A3255" s="88" t="s">
        <v>8622</v>
      </c>
      <c r="B3255" s="40" t="s">
        <v>901</v>
      </c>
      <c r="C3255" s="82" t="s">
        <v>10958</v>
      </c>
      <c r="D3255" s="82">
        <v>178</v>
      </c>
      <c r="E3255" s="82">
        <v>61</v>
      </c>
      <c r="F3255" s="82">
        <v>10</v>
      </c>
      <c r="G3255" s="82">
        <v>249</v>
      </c>
      <c r="H3255" s="40" t="s">
        <v>2</v>
      </c>
      <c r="I3255" s="83" t="str">
        <f>IFERROR(VLOOKUP(A3255,'Alíquotas - CADPREV'!$B$2152:$N$4324,8,FALSE),"")</f>
        <v>NÃO</v>
      </c>
      <c r="J3255" s="83" t="str">
        <f>IF(H3255="RPPS",VLOOKUP(A3255,' Legislação Benef - GESCON'!$B$4:$I$2159,3,FALSE),"")</f>
        <v>NÃO</v>
      </c>
      <c r="K3255" s="83" t="str">
        <f>IF(H3255="RPPS",VLOOKUP(A3255,' Legislação Benef - GESCON'!$B$4:$I$2159,6,FALSE),"")</f>
        <v>NÃO</v>
      </c>
      <c r="L3255" s="83" t="str">
        <f>IF(H3255="RPPS",IFERROR(IF(VLOOKUP(A3255,'Suspensão de repasses - GESCON'!$D$3:$J$1048576,7,FALSE)="Validada","SIM","NÃO"),"NÃO"),"")</f>
        <v>NÃO</v>
      </c>
    </row>
    <row r="3256" spans="1:12" s="19" customFormat="1" ht="15" customHeight="1" x14ac:dyDescent="0.25">
      <c r="A3256" s="88" t="s">
        <v>8623</v>
      </c>
      <c r="B3256" s="40" t="s">
        <v>1356</v>
      </c>
      <c r="C3256" s="82" t="s">
        <v>10958</v>
      </c>
      <c r="D3256" s="82">
        <v>512</v>
      </c>
      <c r="E3256" s="82">
        <v>0</v>
      </c>
      <c r="F3256" s="82">
        <v>0</v>
      </c>
      <c r="G3256" s="82">
        <v>512</v>
      </c>
      <c r="H3256" s="40" t="s">
        <v>2</v>
      </c>
      <c r="I3256" s="83" t="str">
        <f>IFERROR(VLOOKUP(A3256,'Alíquotas - CADPREV'!$B$2152:$N$4324,8,FALSE),"")</f>
        <v>NÃO</v>
      </c>
      <c r="J3256" s="83" t="str">
        <f>IF(H3256="RPPS",VLOOKUP(A3256,' Legislação Benef - GESCON'!$B$4:$I$2159,3,FALSE),"")</f>
        <v>NÃO</v>
      </c>
      <c r="K3256" s="83" t="str">
        <f>IF(H3256="RPPS",VLOOKUP(A3256,' Legislação Benef - GESCON'!$B$4:$I$2159,6,FALSE),"")</f>
        <v>NÃO</v>
      </c>
      <c r="L3256" s="83" t="str">
        <f>IF(H3256="RPPS",IFERROR(IF(VLOOKUP(A3256,'Suspensão de repasses - GESCON'!$D$3:$J$1048576,7,FALSE)="Validada","SIM","NÃO"),"NÃO"),"")</f>
        <v>NÃO</v>
      </c>
    </row>
    <row r="3257" spans="1:12" s="19" customFormat="1" ht="15" hidden="1" customHeight="1" x14ac:dyDescent="0.25">
      <c r="A3257" s="88" t="s">
        <v>8624</v>
      </c>
      <c r="B3257" s="40" t="s">
        <v>1356</v>
      </c>
      <c r="C3257" s="82" t="s">
        <v>10959</v>
      </c>
      <c r="D3257" s="82"/>
      <c r="E3257" s="82"/>
      <c r="F3257" s="82"/>
      <c r="G3257" s="82"/>
      <c r="H3257" s="40" t="s">
        <v>4</v>
      </c>
      <c r="I3257" s="83" t="str">
        <f>IFERROR(VLOOKUP(A3257,'Alíquotas - CADPREV'!$B$2152:$N$4324,8,FALSE),"")</f>
        <v/>
      </c>
      <c r="J3257" s="83" t="str">
        <f>IF(H3257="RPPS",VLOOKUP(A3257,' Legislação Benef - GESCON'!$B$4:$I$2159,3,FALSE),"")</f>
        <v/>
      </c>
      <c r="K3257" s="83" t="str">
        <f>IF(H3257="RPPS",VLOOKUP(A3257,' Legislação Benef - GESCON'!$B$4:$I$2159,6,FALSE),"")</f>
        <v/>
      </c>
      <c r="L3257" s="83" t="str">
        <f>IF(H3257="RPPS",IFERROR(IF(VLOOKUP(A3257,'Suspensão de repasses - GESCON'!$D$3:$J$1048576,7,FALSE)="Validada","SIM","NÃO"),"NÃO"),"")</f>
        <v/>
      </c>
    </row>
    <row r="3258" spans="1:12" s="19" customFormat="1" ht="15" hidden="1" customHeight="1" x14ac:dyDescent="0.25">
      <c r="A3258" s="88" t="s">
        <v>8625</v>
      </c>
      <c r="B3258" s="40" t="s">
        <v>4626</v>
      </c>
      <c r="C3258" s="82" t="s">
        <v>10959</v>
      </c>
      <c r="D3258" s="82"/>
      <c r="E3258" s="82"/>
      <c r="F3258" s="82"/>
      <c r="G3258" s="82"/>
      <c r="H3258" s="40" t="s">
        <v>4</v>
      </c>
      <c r="I3258" s="83" t="str">
        <f>IFERROR(VLOOKUP(A3258,'Alíquotas - CADPREV'!$B$2152:$N$4324,8,FALSE),"")</f>
        <v/>
      </c>
      <c r="J3258" s="83" t="str">
        <f>IF(H3258="RPPS",VLOOKUP(A3258,' Legislação Benef - GESCON'!$B$4:$I$2159,3,FALSE),"")</f>
        <v/>
      </c>
      <c r="K3258" s="83" t="str">
        <f>IF(H3258="RPPS",VLOOKUP(A3258,' Legislação Benef - GESCON'!$B$4:$I$2159,6,FALSE),"")</f>
        <v/>
      </c>
      <c r="L3258" s="83" t="str">
        <f>IF(H3258="RPPS",IFERROR(IF(VLOOKUP(A3258,'Suspensão de repasses - GESCON'!$D$3:$J$1048576,7,FALSE)="Validada","SIM","NÃO"),"NÃO"),"")</f>
        <v/>
      </c>
    </row>
    <row r="3259" spans="1:12" s="19" customFormat="1" ht="15" customHeight="1" x14ac:dyDescent="0.25">
      <c r="A3259" s="88" t="s">
        <v>8626</v>
      </c>
      <c r="B3259" s="40" t="s">
        <v>1356</v>
      </c>
      <c r="C3259" s="82" t="s">
        <v>10958</v>
      </c>
      <c r="D3259" s="82">
        <v>878</v>
      </c>
      <c r="E3259" s="82">
        <v>376</v>
      </c>
      <c r="F3259" s="82">
        <v>116</v>
      </c>
      <c r="G3259" s="82">
        <v>1370</v>
      </c>
      <c r="H3259" s="40" t="s">
        <v>2</v>
      </c>
      <c r="I3259" s="83" t="str">
        <f>IFERROR(VLOOKUP(A3259,'Alíquotas - CADPREV'!$B$2152:$N$4324,8,FALSE),"")</f>
        <v>NÃO</v>
      </c>
      <c r="J3259" s="83" t="str">
        <f>IF(H3259="RPPS",VLOOKUP(A3259,' Legislação Benef - GESCON'!$B$4:$I$2159,3,FALSE),"")</f>
        <v>NÃO</v>
      </c>
      <c r="K3259" s="83" t="str">
        <f>IF(H3259="RPPS",VLOOKUP(A3259,' Legislação Benef - GESCON'!$B$4:$I$2159,6,FALSE),"")</f>
        <v>NÃO</v>
      </c>
      <c r="L3259" s="83" t="str">
        <f>IF(H3259="RPPS",IFERROR(IF(VLOOKUP(A3259,'Suspensão de repasses - GESCON'!$D$3:$J$1048576,7,FALSE)="Validada","SIM","NÃO"),"NÃO"),"")</f>
        <v>NÃO</v>
      </c>
    </row>
    <row r="3260" spans="1:12" s="19" customFormat="1" ht="15" customHeight="1" x14ac:dyDescent="0.25">
      <c r="A3260" s="88" t="s">
        <v>8627</v>
      </c>
      <c r="B3260" s="40" t="s">
        <v>3812</v>
      </c>
      <c r="C3260" s="82" t="s">
        <v>10958</v>
      </c>
      <c r="D3260" s="82">
        <v>438</v>
      </c>
      <c r="E3260" s="82">
        <v>216</v>
      </c>
      <c r="F3260" s="82">
        <v>51</v>
      </c>
      <c r="G3260" s="82">
        <v>705</v>
      </c>
      <c r="H3260" s="40" t="s">
        <v>2</v>
      </c>
      <c r="I3260" s="83" t="str">
        <f>IFERROR(VLOOKUP(A3260,'Alíquotas - CADPREV'!$B$2152:$N$4324,8,FALSE),"")</f>
        <v>NÃO</v>
      </c>
      <c r="J3260" s="83" t="str">
        <f>IF(H3260="RPPS",VLOOKUP(A3260,' Legislação Benef - GESCON'!$B$4:$I$2159,3,FALSE),"")</f>
        <v>NÃO</v>
      </c>
      <c r="K3260" s="83" t="str">
        <f>IF(H3260="RPPS",VLOOKUP(A3260,' Legislação Benef - GESCON'!$B$4:$I$2159,6,FALSE),"")</f>
        <v>NÃO</v>
      </c>
      <c r="L3260" s="83" t="str">
        <f>IF(H3260="RPPS",IFERROR(IF(VLOOKUP(A3260,'Suspensão de repasses - GESCON'!$D$3:$J$1048576,7,FALSE)="Validada","SIM","NÃO"),"NÃO"),"")</f>
        <v>NÃO</v>
      </c>
    </row>
    <row r="3261" spans="1:12" s="19" customFormat="1" ht="15" hidden="1" customHeight="1" x14ac:dyDescent="0.25">
      <c r="A3261" s="88" t="s">
        <v>8628</v>
      </c>
      <c r="B3261" s="40" t="s">
        <v>1356</v>
      </c>
      <c r="C3261" s="82" t="s">
        <v>10959</v>
      </c>
      <c r="D3261" s="82"/>
      <c r="E3261" s="82"/>
      <c r="F3261" s="82"/>
      <c r="G3261" s="82"/>
      <c r="H3261" s="40" t="s">
        <v>4</v>
      </c>
      <c r="I3261" s="83" t="str">
        <f>IFERROR(VLOOKUP(A3261,'Alíquotas - CADPREV'!$B$2152:$N$4324,8,FALSE),"")</f>
        <v/>
      </c>
      <c r="J3261" s="83" t="str">
        <f>IF(H3261="RPPS",VLOOKUP(A3261,' Legislação Benef - GESCON'!$B$4:$I$2159,3,FALSE),"")</f>
        <v/>
      </c>
      <c r="K3261" s="83" t="str">
        <f>IF(H3261="RPPS",VLOOKUP(A3261,' Legislação Benef - GESCON'!$B$4:$I$2159,6,FALSE),"")</f>
        <v/>
      </c>
      <c r="L3261" s="83" t="str">
        <f>IF(H3261="RPPS",IFERROR(IF(VLOOKUP(A3261,'Suspensão de repasses - GESCON'!$D$3:$J$1048576,7,FALSE)="Validada","SIM","NÃO"),"NÃO"),"")</f>
        <v/>
      </c>
    </row>
    <row r="3262" spans="1:12" s="19" customFormat="1" ht="15" hidden="1" customHeight="1" x14ac:dyDescent="0.25">
      <c r="A3262" s="88" t="s">
        <v>8629</v>
      </c>
      <c r="B3262" s="40" t="s">
        <v>4626</v>
      </c>
      <c r="C3262" s="82" t="s">
        <v>10959</v>
      </c>
      <c r="D3262" s="82"/>
      <c r="E3262" s="82"/>
      <c r="F3262" s="82"/>
      <c r="G3262" s="82"/>
      <c r="H3262" s="40" t="s">
        <v>4</v>
      </c>
      <c r="I3262" s="83" t="str">
        <f>IFERROR(VLOOKUP(A3262,'Alíquotas - CADPREV'!$B$2152:$N$4324,8,FALSE),"")</f>
        <v/>
      </c>
      <c r="J3262" s="83" t="str">
        <f>IF(H3262="RPPS",VLOOKUP(A3262,' Legislação Benef - GESCON'!$B$4:$I$2159,3,FALSE),"")</f>
        <v/>
      </c>
      <c r="K3262" s="83" t="str">
        <f>IF(H3262="RPPS",VLOOKUP(A3262,' Legislação Benef - GESCON'!$B$4:$I$2159,6,FALSE),"")</f>
        <v/>
      </c>
      <c r="L3262" s="83" t="str">
        <f>IF(H3262="RPPS",IFERROR(IF(VLOOKUP(A3262,'Suspensão de repasses - GESCON'!$D$3:$J$1048576,7,FALSE)="Validada","SIM","NÃO"),"NÃO"),"")</f>
        <v/>
      </c>
    </row>
    <row r="3263" spans="1:12" s="19" customFormat="1" ht="15" customHeight="1" x14ac:dyDescent="0.25">
      <c r="A3263" s="88" t="s">
        <v>8630</v>
      </c>
      <c r="B3263" s="40" t="s">
        <v>3601</v>
      </c>
      <c r="C3263" s="82" t="s">
        <v>10960</v>
      </c>
      <c r="D3263" s="82">
        <v>11479</v>
      </c>
      <c r="E3263" s="82">
        <v>3857</v>
      </c>
      <c r="F3263" s="82">
        <v>1052</v>
      </c>
      <c r="G3263" s="82">
        <v>16388</v>
      </c>
      <c r="H3263" s="40" t="s">
        <v>2</v>
      </c>
      <c r="I3263" s="83" t="str">
        <f>IFERROR(VLOOKUP(A3263,'Alíquotas - CADPREV'!$B$2152:$N$4324,8,FALSE),"")</f>
        <v>NÃO</v>
      </c>
      <c r="J3263" s="83" t="str">
        <f>IF(H3263="RPPS",VLOOKUP(A3263,' Legislação Benef - GESCON'!$B$4:$I$2159,3,FALSE),"")</f>
        <v>NÃO</v>
      </c>
      <c r="K3263" s="83" t="str">
        <f>IF(H3263="RPPS",VLOOKUP(A3263,' Legislação Benef - GESCON'!$B$4:$I$2159,6,FALSE),"")</f>
        <v>NÃO</v>
      </c>
      <c r="L3263" s="83" t="str">
        <f>IF(H3263="RPPS",IFERROR(IF(VLOOKUP(A3263,'Suspensão de repasses - GESCON'!$D$3:$J$1048576,7,FALSE)="Validada","SIM","NÃO"),"NÃO"),"")</f>
        <v>NÃO</v>
      </c>
    </row>
    <row r="3264" spans="1:12" s="19" customFormat="1" ht="15" hidden="1" customHeight="1" x14ac:dyDescent="0.25">
      <c r="A3264" s="88" t="s">
        <v>8631</v>
      </c>
      <c r="B3264" s="40" t="s">
        <v>1356</v>
      </c>
      <c r="C3264" s="82" t="s">
        <v>10959</v>
      </c>
      <c r="D3264" s="82"/>
      <c r="E3264" s="82"/>
      <c r="F3264" s="82"/>
      <c r="G3264" s="82"/>
      <c r="H3264" s="40" t="s">
        <v>4</v>
      </c>
      <c r="I3264" s="83" t="str">
        <f>IFERROR(VLOOKUP(A3264,'Alíquotas - CADPREV'!$B$2152:$N$4324,8,FALSE),"")</f>
        <v/>
      </c>
      <c r="J3264" s="83" t="str">
        <f>IF(H3264="RPPS",VLOOKUP(A3264,' Legislação Benef - GESCON'!$B$4:$I$2159,3,FALSE),"")</f>
        <v/>
      </c>
      <c r="K3264" s="83" t="str">
        <f>IF(H3264="RPPS",VLOOKUP(A3264,' Legislação Benef - GESCON'!$B$4:$I$2159,6,FALSE),"")</f>
        <v/>
      </c>
      <c r="L3264" s="83" t="str">
        <f>IF(H3264="RPPS",IFERROR(IF(VLOOKUP(A3264,'Suspensão de repasses - GESCON'!$D$3:$J$1048576,7,FALSE)="Validada","SIM","NÃO"),"NÃO"),"")</f>
        <v/>
      </c>
    </row>
    <row r="3265" spans="1:12" s="19" customFormat="1" ht="15" hidden="1" customHeight="1" x14ac:dyDescent="0.25">
      <c r="A3265" s="88" t="s">
        <v>8632</v>
      </c>
      <c r="B3265" s="40" t="s">
        <v>1356</v>
      </c>
      <c r="C3265" s="82" t="s">
        <v>10959</v>
      </c>
      <c r="D3265" s="82"/>
      <c r="E3265" s="82"/>
      <c r="F3265" s="82"/>
      <c r="G3265" s="82"/>
      <c r="H3265" s="40" t="s">
        <v>4</v>
      </c>
      <c r="I3265" s="83" t="str">
        <f>IFERROR(VLOOKUP(A3265,'Alíquotas - CADPREV'!$B$2152:$N$4324,8,FALSE),"")</f>
        <v/>
      </c>
      <c r="J3265" s="83" t="str">
        <f>IF(H3265="RPPS",VLOOKUP(A3265,' Legislação Benef - GESCON'!$B$4:$I$2159,3,FALSE),"")</f>
        <v/>
      </c>
      <c r="K3265" s="83" t="str">
        <f>IF(H3265="RPPS",VLOOKUP(A3265,' Legislação Benef - GESCON'!$B$4:$I$2159,6,FALSE),"")</f>
        <v/>
      </c>
      <c r="L3265" s="83" t="str">
        <f>IF(H3265="RPPS",IFERROR(IF(VLOOKUP(A3265,'Suspensão de repasses - GESCON'!$D$3:$J$1048576,7,FALSE)="Validada","SIM","NÃO"),"NÃO"),"")</f>
        <v/>
      </c>
    </row>
    <row r="3266" spans="1:12" s="19" customFormat="1" ht="15" customHeight="1" x14ac:dyDescent="0.25">
      <c r="A3266" s="88" t="s">
        <v>8633</v>
      </c>
      <c r="B3266" s="40" t="s">
        <v>3513</v>
      </c>
      <c r="C3266" s="82" t="s">
        <v>10958</v>
      </c>
      <c r="D3266" s="82">
        <v>717</v>
      </c>
      <c r="E3266" s="82">
        <v>345</v>
      </c>
      <c r="F3266" s="82">
        <v>68</v>
      </c>
      <c r="G3266" s="82">
        <v>1130</v>
      </c>
      <c r="H3266" s="40" t="s">
        <v>2</v>
      </c>
      <c r="I3266" s="83" t="str">
        <f>IFERROR(VLOOKUP(A3266,'Alíquotas - CADPREV'!$B$2152:$N$4324,8,FALSE),"")</f>
        <v>SIM</v>
      </c>
      <c r="J3266" s="83" t="str">
        <f>IF(H3266="RPPS",VLOOKUP(A3266,' Legislação Benef - GESCON'!$B$4:$I$2159,3,FALSE),"")</f>
        <v>NÃO</v>
      </c>
      <c r="K3266" s="83" t="str">
        <f>IF(H3266="RPPS",VLOOKUP(A3266,' Legislação Benef - GESCON'!$B$4:$I$2159,6,FALSE),"")</f>
        <v>NÃO</v>
      </c>
      <c r="L3266" s="83" t="str">
        <f>IF(H3266="RPPS",IFERROR(IF(VLOOKUP(A3266,'Suspensão de repasses - GESCON'!$D$3:$J$1048576,7,FALSE)="Validada","SIM","NÃO"),"NÃO"),"")</f>
        <v>NÃO</v>
      </c>
    </row>
    <row r="3267" spans="1:12" s="19" customFormat="1" ht="15" hidden="1" customHeight="1" x14ac:dyDescent="0.25">
      <c r="A3267" s="88" t="s">
        <v>8634</v>
      </c>
      <c r="B3267" s="40" t="s">
        <v>5227</v>
      </c>
      <c r="C3267" s="82" t="s">
        <v>10959</v>
      </c>
      <c r="D3267" s="82"/>
      <c r="E3267" s="82"/>
      <c r="F3267" s="82"/>
      <c r="G3267" s="82"/>
      <c r="H3267" s="40" t="s">
        <v>4</v>
      </c>
      <c r="I3267" s="83" t="str">
        <f>IFERROR(VLOOKUP(A3267,'Alíquotas - CADPREV'!$B$2152:$N$4324,8,FALSE),"")</f>
        <v/>
      </c>
      <c r="J3267" s="83" t="str">
        <f>IF(H3267="RPPS",VLOOKUP(A3267,' Legislação Benef - GESCON'!$B$4:$I$2159,3,FALSE),"")</f>
        <v/>
      </c>
      <c r="K3267" s="83" t="str">
        <f>IF(H3267="RPPS",VLOOKUP(A3267,' Legislação Benef - GESCON'!$B$4:$I$2159,6,FALSE),"")</f>
        <v/>
      </c>
      <c r="L3267" s="83" t="str">
        <f>IF(H3267="RPPS",IFERROR(IF(VLOOKUP(A3267,'Suspensão de repasses - GESCON'!$D$3:$J$1048576,7,FALSE)="Validada","SIM","NÃO"),"NÃO"),"")</f>
        <v/>
      </c>
    </row>
    <row r="3268" spans="1:12" s="19" customFormat="1" ht="15" hidden="1" customHeight="1" x14ac:dyDescent="0.25">
      <c r="A3268" s="88" t="s">
        <v>8635</v>
      </c>
      <c r="B3268" s="40" t="s">
        <v>4626</v>
      </c>
      <c r="C3268" s="82" t="s">
        <v>10959</v>
      </c>
      <c r="D3268" s="82"/>
      <c r="E3268" s="82"/>
      <c r="F3268" s="82"/>
      <c r="G3268" s="82"/>
      <c r="H3268" s="40" t="s">
        <v>4</v>
      </c>
      <c r="I3268" s="83" t="str">
        <f>IFERROR(VLOOKUP(A3268,'Alíquotas - CADPREV'!$B$2152:$N$4324,8,FALSE),"")</f>
        <v/>
      </c>
      <c r="J3268" s="83" t="str">
        <f>IF(H3268="RPPS",VLOOKUP(A3268,' Legislação Benef - GESCON'!$B$4:$I$2159,3,FALSE),"")</f>
        <v/>
      </c>
      <c r="K3268" s="83" t="str">
        <f>IF(H3268="RPPS",VLOOKUP(A3268,' Legislação Benef - GESCON'!$B$4:$I$2159,6,FALSE),"")</f>
        <v/>
      </c>
      <c r="L3268" s="83" t="str">
        <f>IF(H3268="RPPS",IFERROR(IF(VLOOKUP(A3268,'Suspensão de repasses - GESCON'!$D$3:$J$1048576,7,FALSE)="Validada","SIM","NÃO"),"NÃO"),"")</f>
        <v/>
      </c>
    </row>
    <row r="3269" spans="1:12" s="19" customFormat="1" ht="15" hidden="1" customHeight="1" x14ac:dyDescent="0.25">
      <c r="A3269" s="88" t="s">
        <v>8636</v>
      </c>
      <c r="B3269" s="40" t="s">
        <v>2554</v>
      </c>
      <c r="C3269" s="82" t="s">
        <v>10959</v>
      </c>
      <c r="D3269" s="82"/>
      <c r="E3269" s="82"/>
      <c r="F3269" s="82"/>
      <c r="G3269" s="82"/>
      <c r="H3269" s="40" t="s">
        <v>4</v>
      </c>
      <c r="I3269" s="83" t="str">
        <f>IFERROR(VLOOKUP(A3269,'Alíquotas - CADPREV'!$B$2152:$N$4324,8,FALSE),"")</f>
        <v/>
      </c>
      <c r="J3269" s="83" t="str">
        <f>IF(H3269="RPPS",VLOOKUP(A3269,' Legislação Benef - GESCON'!$B$4:$I$2159,3,FALSE),"")</f>
        <v/>
      </c>
      <c r="K3269" s="83" t="str">
        <f>IF(H3269="RPPS",VLOOKUP(A3269,' Legislação Benef - GESCON'!$B$4:$I$2159,6,FALSE),"")</f>
        <v/>
      </c>
      <c r="L3269" s="83" t="str">
        <f>IF(H3269="RPPS",IFERROR(IF(VLOOKUP(A3269,'Suspensão de repasses - GESCON'!$D$3:$J$1048576,7,FALSE)="Validada","SIM","NÃO"),"NÃO"),"")</f>
        <v/>
      </c>
    </row>
    <row r="3270" spans="1:12" s="19" customFormat="1" ht="15" customHeight="1" x14ac:dyDescent="0.25">
      <c r="A3270" s="88" t="s">
        <v>8637</v>
      </c>
      <c r="B3270" s="40" t="s">
        <v>4289</v>
      </c>
      <c r="C3270" s="82" t="s">
        <v>10958</v>
      </c>
      <c r="D3270" s="82">
        <v>2510</v>
      </c>
      <c r="E3270" s="82">
        <v>196</v>
      </c>
      <c r="F3270" s="82">
        <v>70</v>
      </c>
      <c r="G3270" s="82">
        <v>2776</v>
      </c>
      <c r="H3270" s="40" t="s">
        <v>2</v>
      </c>
      <c r="I3270" s="83" t="str">
        <f>IFERROR(VLOOKUP(A3270,'Alíquotas - CADPREV'!$B$2152:$N$4324,8,FALSE),"")</f>
        <v>SIM</v>
      </c>
      <c r="J3270" s="83" t="str">
        <f>IF(H3270="RPPS",VLOOKUP(A3270,' Legislação Benef - GESCON'!$B$4:$I$2159,3,FALSE),"")</f>
        <v>NÃO</v>
      </c>
      <c r="K3270" s="83" t="str">
        <f>IF(H3270="RPPS",VLOOKUP(A3270,' Legislação Benef - GESCON'!$B$4:$I$2159,6,FALSE),"")</f>
        <v>NÃO</v>
      </c>
      <c r="L3270" s="83" t="str">
        <f>IF(H3270="RPPS",IFERROR(IF(VLOOKUP(A3270,'Suspensão de repasses - GESCON'!$D$3:$J$1048576,7,FALSE)="Validada","SIM","NÃO"),"NÃO"),"")</f>
        <v>NÃO</v>
      </c>
    </row>
    <row r="3271" spans="1:12" s="19" customFormat="1" ht="15" customHeight="1" x14ac:dyDescent="0.25">
      <c r="A3271" s="88" t="s">
        <v>8638</v>
      </c>
      <c r="B3271" s="40" t="s">
        <v>2197</v>
      </c>
      <c r="C3271" s="82" t="s">
        <v>10958</v>
      </c>
      <c r="D3271" s="82">
        <v>1841</v>
      </c>
      <c r="E3271" s="82">
        <v>206</v>
      </c>
      <c r="F3271" s="82">
        <v>99</v>
      </c>
      <c r="G3271" s="82">
        <v>2146</v>
      </c>
      <c r="H3271" s="40" t="s">
        <v>2</v>
      </c>
      <c r="I3271" s="83" t="str">
        <f>IFERROR(VLOOKUP(A3271,'Alíquotas - CADPREV'!$B$2152:$N$4324,8,FALSE),"")</f>
        <v>NÃO</v>
      </c>
      <c r="J3271" s="83" t="str">
        <f>IF(H3271="RPPS",VLOOKUP(A3271,' Legislação Benef - GESCON'!$B$4:$I$2159,3,FALSE),"")</f>
        <v>NÃO</v>
      </c>
      <c r="K3271" s="83" t="str">
        <f>IF(H3271="RPPS",VLOOKUP(A3271,' Legislação Benef - GESCON'!$B$4:$I$2159,6,FALSE),"")</f>
        <v>NÃO</v>
      </c>
      <c r="L3271" s="83" t="str">
        <f>IF(H3271="RPPS",IFERROR(IF(VLOOKUP(A3271,'Suspensão de repasses - GESCON'!$D$3:$J$1048576,7,FALSE)="Validada","SIM","NÃO"),"NÃO"),"")</f>
        <v>NÃO</v>
      </c>
    </row>
    <row r="3272" spans="1:12" s="19" customFormat="1" ht="15" hidden="1" customHeight="1" x14ac:dyDescent="0.25">
      <c r="A3272" s="88" t="s">
        <v>8639</v>
      </c>
      <c r="B3272" s="40" t="s">
        <v>215</v>
      </c>
      <c r="C3272" s="82" t="s">
        <v>10959</v>
      </c>
      <c r="D3272" s="82"/>
      <c r="E3272" s="82"/>
      <c r="F3272" s="82"/>
      <c r="G3272" s="82"/>
      <c r="H3272" s="40" t="s">
        <v>4</v>
      </c>
      <c r="I3272" s="83" t="str">
        <f>IFERROR(VLOOKUP(A3272,'Alíquotas - CADPREV'!$B$2152:$N$4324,8,FALSE),"")</f>
        <v/>
      </c>
      <c r="J3272" s="83" t="str">
        <f>IF(H3272="RPPS",VLOOKUP(A3272,' Legislação Benef - GESCON'!$B$4:$I$2159,3,FALSE),"")</f>
        <v/>
      </c>
      <c r="K3272" s="83" t="str">
        <f>IF(H3272="RPPS",VLOOKUP(A3272,' Legislação Benef - GESCON'!$B$4:$I$2159,6,FALSE),"")</f>
        <v/>
      </c>
      <c r="L3272" s="83" t="str">
        <f>IF(H3272="RPPS",IFERROR(IF(VLOOKUP(A3272,'Suspensão de repasses - GESCON'!$D$3:$J$1048576,7,FALSE)="Validada","SIM","NÃO"),"NÃO"),"")</f>
        <v/>
      </c>
    </row>
    <row r="3273" spans="1:12" s="19" customFormat="1" ht="15" hidden="1" customHeight="1" x14ac:dyDescent="0.25">
      <c r="A3273" s="88" t="s">
        <v>8640</v>
      </c>
      <c r="B3273" s="40" t="s">
        <v>5227</v>
      </c>
      <c r="C3273" s="82" t="s">
        <v>10959</v>
      </c>
      <c r="D3273" s="82"/>
      <c r="E3273" s="82"/>
      <c r="F3273" s="82"/>
      <c r="G3273" s="82"/>
      <c r="H3273" s="40" t="s">
        <v>4</v>
      </c>
      <c r="I3273" s="83" t="str">
        <f>IFERROR(VLOOKUP(A3273,'Alíquotas - CADPREV'!$B$2152:$N$4324,8,FALSE),"")</f>
        <v/>
      </c>
      <c r="J3273" s="83" t="str">
        <f>IF(H3273="RPPS",VLOOKUP(A3273,' Legislação Benef - GESCON'!$B$4:$I$2159,3,FALSE),"")</f>
        <v/>
      </c>
      <c r="K3273" s="83" t="str">
        <f>IF(H3273="RPPS",VLOOKUP(A3273,' Legislação Benef - GESCON'!$B$4:$I$2159,6,FALSE),"")</f>
        <v/>
      </c>
      <c r="L3273" s="83" t="str">
        <f>IF(H3273="RPPS",IFERROR(IF(VLOOKUP(A3273,'Suspensão de repasses - GESCON'!$D$3:$J$1048576,7,FALSE)="Validada","SIM","NÃO"),"NÃO"),"")</f>
        <v/>
      </c>
    </row>
    <row r="3274" spans="1:12" s="19" customFormat="1" ht="15" hidden="1" customHeight="1" x14ac:dyDescent="0.25">
      <c r="A3274" s="88" t="s">
        <v>8641</v>
      </c>
      <c r="B3274" s="40" t="s">
        <v>2758</v>
      </c>
      <c r="C3274" s="82" t="s">
        <v>10959</v>
      </c>
      <c r="D3274" s="82"/>
      <c r="E3274" s="82"/>
      <c r="F3274" s="82"/>
      <c r="G3274" s="82"/>
      <c r="H3274" s="40" t="s">
        <v>4</v>
      </c>
      <c r="I3274" s="83" t="str">
        <f>IFERROR(VLOOKUP(A3274,'Alíquotas - CADPREV'!$B$2152:$N$4324,8,FALSE),"")</f>
        <v/>
      </c>
      <c r="J3274" s="83" t="str">
        <f>IF(H3274="RPPS",VLOOKUP(A3274,' Legislação Benef - GESCON'!$B$4:$I$2159,3,FALSE),"")</f>
        <v/>
      </c>
      <c r="K3274" s="83" t="str">
        <f>IF(H3274="RPPS",VLOOKUP(A3274,' Legislação Benef - GESCON'!$B$4:$I$2159,6,FALSE),"")</f>
        <v/>
      </c>
      <c r="L3274" s="83" t="str">
        <f>IF(H3274="RPPS",IFERROR(IF(VLOOKUP(A3274,'Suspensão de repasses - GESCON'!$D$3:$J$1048576,7,FALSE)="Validada","SIM","NÃO"),"NÃO"),"")</f>
        <v/>
      </c>
    </row>
    <row r="3275" spans="1:12" s="19" customFormat="1" ht="15" hidden="1" customHeight="1" x14ac:dyDescent="0.25">
      <c r="A3275" s="88" t="s">
        <v>8642</v>
      </c>
      <c r="B3275" s="40" t="s">
        <v>2926</v>
      </c>
      <c r="C3275" s="82" t="s">
        <v>10959</v>
      </c>
      <c r="D3275" s="82"/>
      <c r="E3275" s="82"/>
      <c r="F3275" s="82"/>
      <c r="G3275" s="82"/>
      <c r="H3275" s="40" t="s">
        <v>4</v>
      </c>
      <c r="I3275" s="83" t="str">
        <f>IFERROR(VLOOKUP(A3275,'Alíquotas - CADPREV'!$B$2152:$N$4324,8,FALSE),"")</f>
        <v/>
      </c>
      <c r="J3275" s="83" t="str">
        <f>IF(H3275="RPPS",VLOOKUP(A3275,' Legislação Benef - GESCON'!$B$4:$I$2159,3,FALSE),"")</f>
        <v/>
      </c>
      <c r="K3275" s="83" t="str">
        <f>IF(H3275="RPPS",VLOOKUP(A3275,' Legislação Benef - GESCON'!$B$4:$I$2159,6,FALSE),"")</f>
        <v/>
      </c>
      <c r="L3275" s="83" t="str">
        <f>IF(H3275="RPPS",IFERROR(IF(VLOOKUP(A3275,'Suspensão de repasses - GESCON'!$D$3:$J$1048576,7,FALSE)="Validada","SIM","NÃO"),"NÃO"),"")</f>
        <v/>
      </c>
    </row>
    <row r="3276" spans="1:12" s="19" customFormat="1" ht="15" hidden="1" customHeight="1" x14ac:dyDescent="0.25">
      <c r="A3276" s="88" t="s">
        <v>8643</v>
      </c>
      <c r="B3276" s="40" t="s">
        <v>4626</v>
      </c>
      <c r="C3276" s="82" t="s">
        <v>10959</v>
      </c>
      <c r="D3276" s="82"/>
      <c r="E3276" s="82"/>
      <c r="F3276" s="82"/>
      <c r="G3276" s="82"/>
      <c r="H3276" s="40" t="s">
        <v>4</v>
      </c>
      <c r="I3276" s="83" t="str">
        <f>IFERROR(VLOOKUP(A3276,'Alíquotas - CADPREV'!$B$2152:$N$4324,8,FALSE),"")</f>
        <v/>
      </c>
      <c r="J3276" s="83" t="str">
        <f>IF(H3276="RPPS",VLOOKUP(A3276,' Legislação Benef - GESCON'!$B$4:$I$2159,3,FALSE),"")</f>
        <v/>
      </c>
      <c r="K3276" s="83" t="str">
        <f>IF(H3276="RPPS",VLOOKUP(A3276,' Legislação Benef - GESCON'!$B$4:$I$2159,6,FALSE),"")</f>
        <v/>
      </c>
      <c r="L3276" s="83" t="str">
        <f>IF(H3276="RPPS",IFERROR(IF(VLOOKUP(A3276,'Suspensão de repasses - GESCON'!$D$3:$J$1048576,7,FALSE)="Validada","SIM","NÃO"),"NÃO"),"")</f>
        <v/>
      </c>
    </row>
    <row r="3277" spans="1:12" s="19" customFormat="1" ht="15" hidden="1" customHeight="1" x14ac:dyDescent="0.25">
      <c r="A3277" s="88" t="s">
        <v>8644</v>
      </c>
      <c r="B3277" s="40" t="s">
        <v>1356</v>
      </c>
      <c r="C3277" s="82" t="s">
        <v>10959</v>
      </c>
      <c r="D3277" s="82"/>
      <c r="E3277" s="82"/>
      <c r="F3277" s="82"/>
      <c r="G3277" s="82"/>
      <c r="H3277" s="40" t="s">
        <v>4</v>
      </c>
      <c r="I3277" s="83" t="str">
        <f>IFERROR(VLOOKUP(A3277,'Alíquotas - CADPREV'!$B$2152:$N$4324,8,FALSE),"")</f>
        <v/>
      </c>
      <c r="J3277" s="83" t="str">
        <f>IF(H3277="RPPS",VLOOKUP(A3277,' Legislação Benef - GESCON'!$B$4:$I$2159,3,FALSE),"")</f>
        <v/>
      </c>
      <c r="K3277" s="83" t="str">
        <f>IF(H3277="RPPS",VLOOKUP(A3277,' Legislação Benef - GESCON'!$B$4:$I$2159,6,FALSE),"")</f>
        <v/>
      </c>
      <c r="L3277" s="83" t="str">
        <f>IF(H3277="RPPS",IFERROR(IF(VLOOKUP(A3277,'Suspensão de repasses - GESCON'!$D$3:$J$1048576,7,FALSE)="Validada","SIM","NÃO"),"NÃO"),"")</f>
        <v/>
      </c>
    </row>
    <row r="3278" spans="1:12" s="19" customFormat="1" ht="15" customHeight="1" x14ac:dyDescent="0.25">
      <c r="A3278" s="88" t="s">
        <v>8645</v>
      </c>
      <c r="B3278" s="40" t="s">
        <v>2554</v>
      </c>
      <c r="C3278" s="82" t="s">
        <v>10958</v>
      </c>
      <c r="D3278" s="82">
        <v>266</v>
      </c>
      <c r="E3278" s="82">
        <v>159</v>
      </c>
      <c r="F3278" s="82">
        <v>22</v>
      </c>
      <c r="G3278" s="82">
        <v>447</v>
      </c>
      <c r="H3278" s="40" t="s">
        <v>2</v>
      </c>
      <c r="I3278" s="83" t="str">
        <f>IFERROR(VLOOKUP(A3278,'Alíquotas - CADPREV'!$B$2152:$N$4324,8,FALSE),"")</f>
        <v>NÃO</v>
      </c>
      <c r="J3278" s="83" t="str">
        <f>IF(H3278="RPPS",VLOOKUP(A3278,' Legislação Benef - GESCON'!$B$4:$I$2159,3,FALSE),"")</f>
        <v>NÃO</v>
      </c>
      <c r="K3278" s="83" t="str">
        <f>IF(H3278="RPPS",VLOOKUP(A3278,' Legislação Benef - GESCON'!$B$4:$I$2159,6,FALSE),"")</f>
        <v>NÃO</v>
      </c>
      <c r="L3278" s="83" t="str">
        <f>IF(H3278="RPPS",IFERROR(IF(VLOOKUP(A3278,'Suspensão de repasses - GESCON'!$D$3:$J$1048576,7,FALSE)="Validada","SIM","NÃO"),"NÃO"),"")</f>
        <v>NÃO</v>
      </c>
    </row>
    <row r="3279" spans="1:12" s="19" customFormat="1" ht="15" hidden="1" customHeight="1" x14ac:dyDescent="0.25">
      <c r="A3279" s="88" t="s">
        <v>8646</v>
      </c>
      <c r="B3279" s="40" t="s">
        <v>2926</v>
      </c>
      <c r="C3279" s="82" t="s">
        <v>10959</v>
      </c>
      <c r="D3279" s="82"/>
      <c r="E3279" s="82"/>
      <c r="F3279" s="82"/>
      <c r="G3279" s="82"/>
      <c r="H3279" s="40" t="s">
        <v>4</v>
      </c>
      <c r="I3279" s="83" t="str">
        <f>IFERROR(VLOOKUP(A3279,'Alíquotas - CADPREV'!$B$2152:$N$4324,8,FALSE),"")</f>
        <v/>
      </c>
      <c r="J3279" s="83" t="str">
        <f>IF(H3279="RPPS",VLOOKUP(A3279,' Legislação Benef - GESCON'!$B$4:$I$2159,3,FALSE),"")</f>
        <v/>
      </c>
      <c r="K3279" s="83" t="str">
        <f>IF(H3279="RPPS",VLOOKUP(A3279,' Legislação Benef - GESCON'!$B$4:$I$2159,6,FALSE),"")</f>
        <v/>
      </c>
      <c r="L3279" s="83" t="str">
        <f>IF(H3279="RPPS",IFERROR(IF(VLOOKUP(A3279,'Suspensão de repasses - GESCON'!$D$3:$J$1048576,7,FALSE)="Validada","SIM","NÃO"),"NÃO"),"")</f>
        <v/>
      </c>
    </row>
    <row r="3280" spans="1:12" s="19" customFormat="1" ht="15" customHeight="1" x14ac:dyDescent="0.25">
      <c r="A3280" s="88" t="s">
        <v>8647</v>
      </c>
      <c r="B3280" s="40" t="s">
        <v>901</v>
      </c>
      <c r="C3280" s="82" t="s">
        <v>10958</v>
      </c>
      <c r="D3280" s="82">
        <v>187</v>
      </c>
      <c r="E3280" s="82">
        <v>68</v>
      </c>
      <c r="F3280" s="82">
        <v>15</v>
      </c>
      <c r="G3280" s="82">
        <v>270</v>
      </c>
      <c r="H3280" s="40" t="s">
        <v>2</v>
      </c>
      <c r="I3280" s="83" t="str">
        <f>IFERROR(VLOOKUP(A3280,'Alíquotas - CADPREV'!$B$2152:$N$4324,8,FALSE),"")</f>
        <v>NÃO</v>
      </c>
      <c r="J3280" s="83" t="str">
        <f>IF(H3280="RPPS",VLOOKUP(A3280,' Legislação Benef - GESCON'!$B$4:$I$2159,3,FALSE),"")</f>
        <v>NÃO</v>
      </c>
      <c r="K3280" s="83" t="str">
        <f>IF(H3280="RPPS",VLOOKUP(A3280,' Legislação Benef - GESCON'!$B$4:$I$2159,6,FALSE),"")</f>
        <v>NÃO</v>
      </c>
      <c r="L3280" s="83" t="str">
        <f>IF(H3280="RPPS",IFERROR(IF(VLOOKUP(A3280,'Suspensão de repasses - GESCON'!$D$3:$J$1048576,7,FALSE)="Validada","SIM","NÃO"),"NÃO"),"")</f>
        <v>NÃO</v>
      </c>
    </row>
    <row r="3281" spans="1:12" s="19" customFormat="1" ht="15" hidden="1" customHeight="1" x14ac:dyDescent="0.25">
      <c r="A3281" s="88" t="s">
        <v>8648</v>
      </c>
      <c r="B3281" s="40" t="s">
        <v>4559</v>
      </c>
      <c r="C3281" s="82" t="s">
        <v>10959</v>
      </c>
      <c r="D3281" s="82"/>
      <c r="E3281" s="82"/>
      <c r="F3281" s="82"/>
      <c r="G3281" s="82"/>
      <c r="H3281" s="40" t="s">
        <v>4</v>
      </c>
      <c r="I3281" s="83" t="str">
        <f>IFERROR(VLOOKUP(A3281,'Alíquotas - CADPREV'!$B$2152:$N$4324,8,FALSE),"")</f>
        <v/>
      </c>
      <c r="J3281" s="83" t="str">
        <f>IF(H3281="RPPS",VLOOKUP(A3281,' Legislação Benef - GESCON'!$B$4:$I$2159,3,FALSE),"")</f>
        <v/>
      </c>
      <c r="K3281" s="83" t="str">
        <f>IF(H3281="RPPS",VLOOKUP(A3281,' Legislação Benef - GESCON'!$B$4:$I$2159,6,FALSE),"")</f>
        <v/>
      </c>
      <c r="L3281" s="83" t="str">
        <f>IF(H3281="RPPS",IFERROR(IF(VLOOKUP(A3281,'Suspensão de repasses - GESCON'!$D$3:$J$1048576,7,FALSE)="Validada","SIM","NÃO"),"NÃO"),"")</f>
        <v/>
      </c>
    </row>
    <row r="3282" spans="1:12" s="19" customFormat="1" ht="15" hidden="1" customHeight="1" x14ac:dyDescent="0.25">
      <c r="A3282" s="88" t="s">
        <v>8649</v>
      </c>
      <c r="B3282" s="40" t="s">
        <v>1356</v>
      </c>
      <c r="C3282" s="82" t="s">
        <v>10959</v>
      </c>
      <c r="D3282" s="82"/>
      <c r="E3282" s="82"/>
      <c r="F3282" s="82"/>
      <c r="G3282" s="82"/>
      <c r="H3282" s="40" t="s">
        <v>4</v>
      </c>
      <c r="I3282" s="83" t="str">
        <f>IFERROR(VLOOKUP(A3282,'Alíquotas - CADPREV'!$B$2152:$N$4324,8,FALSE),"")</f>
        <v/>
      </c>
      <c r="J3282" s="83" t="str">
        <f>IF(H3282="RPPS",VLOOKUP(A3282,' Legislação Benef - GESCON'!$B$4:$I$2159,3,FALSE),"")</f>
        <v/>
      </c>
      <c r="K3282" s="83" t="str">
        <f>IF(H3282="RPPS",VLOOKUP(A3282,' Legislação Benef - GESCON'!$B$4:$I$2159,6,FALSE),"")</f>
        <v/>
      </c>
      <c r="L3282" s="83" t="str">
        <f>IF(H3282="RPPS",IFERROR(IF(VLOOKUP(A3282,'Suspensão de repasses - GESCON'!$D$3:$J$1048576,7,FALSE)="Validada","SIM","NÃO"),"NÃO"),"")</f>
        <v/>
      </c>
    </row>
    <row r="3283" spans="1:12" s="19" customFormat="1" ht="15" customHeight="1" x14ac:dyDescent="0.25">
      <c r="A3283" s="88" t="s">
        <v>8650</v>
      </c>
      <c r="B3283" s="40" t="s">
        <v>901</v>
      </c>
      <c r="C3283" s="82" t="s">
        <v>10958</v>
      </c>
      <c r="D3283" s="82">
        <v>750</v>
      </c>
      <c r="E3283" s="82">
        <v>185</v>
      </c>
      <c r="F3283" s="82">
        <v>51</v>
      </c>
      <c r="G3283" s="82">
        <v>986</v>
      </c>
      <c r="H3283" s="40" t="s">
        <v>2</v>
      </c>
      <c r="I3283" s="83" t="str">
        <f>IFERROR(VLOOKUP(A3283,'Alíquotas - CADPREV'!$B$2152:$N$4324,8,FALSE),"")</f>
        <v>NÃO</v>
      </c>
      <c r="J3283" s="83" t="str">
        <f>IF(H3283="RPPS",VLOOKUP(A3283,' Legislação Benef - GESCON'!$B$4:$I$2159,3,FALSE),"")</f>
        <v>NÃO</v>
      </c>
      <c r="K3283" s="83" t="str">
        <f>IF(H3283="RPPS",VLOOKUP(A3283,' Legislação Benef - GESCON'!$B$4:$I$2159,6,FALSE),"")</f>
        <v>NÃO</v>
      </c>
      <c r="L3283" s="83" t="str">
        <f>IF(H3283="RPPS",IFERROR(IF(VLOOKUP(A3283,'Suspensão de repasses - GESCON'!$D$3:$J$1048576,7,FALSE)="Validada","SIM","NÃO"),"NÃO"),"")</f>
        <v>NÃO</v>
      </c>
    </row>
    <row r="3284" spans="1:12" s="19" customFormat="1" ht="15" customHeight="1" x14ac:dyDescent="0.25">
      <c r="A3284" s="88" t="s">
        <v>8651</v>
      </c>
      <c r="B3284" s="40" t="s">
        <v>4626</v>
      </c>
      <c r="C3284" s="82" t="s">
        <v>10958</v>
      </c>
      <c r="D3284" s="82">
        <v>190</v>
      </c>
      <c r="E3284" s="82">
        <v>84</v>
      </c>
      <c r="F3284" s="82">
        <v>15</v>
      </c>
      <c r="G3284" s="82">
        <v>289</v>
      </c>
      <c r="H3284" s="40" t="s">
        <v>2</v>
      </c>
      <c r="I3284" s="83" t="str">
        <f>IFERROR(VLOOKUP(A3284,'Alíquotas - CADPREV'!$B$2152:$N$4324,8,FALSE),"")</f>
        <v>NÃO</v>
      </c>
      <c r="J3284" s="83" t="str">
        <f>IF(H3284="RPPS",VLOOKUP(A3284,' Legislação Benef - GESCON'!$B$4:$I$2159,3,FALSE),"")</f>
        <v>NÃO</v>
      </c>
      <c r="K3284" s="83" t="str">
        <f>IF(H3284="RPPS",VLOOKUP(A3284,' Legislação Benef - GESCON'!$B$4:$I$2159,6,FALSE),"")</f>
        <v>NÃO</v>
      </c>
      <c r="L3284" s="83" t="str">
        <f>IF(H3284="RPPS",IFERROR(IF(VLOOKUP(A3284,'Suspensão de repasses - GESCON'!$D$3:$J$1048576,7,FALSE)="Validada","SIM","NÃO"),"NÃO"),"")</f>
        <v>NÃO</v>
      </c>
    </row>
    <row r="3285" spans="1:12" s="19" customFormat="1" ht="15" customHeight="1" x14ac:dyDescent="0.25">
      <c r="A3285" s="88" t="s">
        <v>8652</v>
      </c>
      <c r="B3285" s="40" t="s">
        <v>133</v>
      </c>
      <c r="C3285" s="82" t="s">
        <v>10958</v>
      </c>
      <c r="D3285" s="82"/>
      <c r="E3285" s="82"/>
      <c r="F3285" s="82"/>
      <c r="G3285" s="82"/>
      <c r="H3285" s="40" t="s">
        <v>2</v>
      </c>
      <c r="I3285" s="83" t="str">
        <f>IFERROR(VLOOKUP(A3285,'Alíquotas - CADPREV'!$B$2152:$N$4324,8,FALSE),"")</f>
        <v>NÃO</v>
      </c>
      <c r="J3285" s="83" t="str">
        <f>IF(H3285="RPPS",VLOOKUP(A3285,' Legislação Benef - GESCON'!$B$4:$I$2159,3,FALSE),"")</f>
        <v>NÃO</v>
      </c>
      <c r="K3285" s="83" t="str">
        <f>IF(H3285="RPPS",VLOOKUP(A3285,' Legislação Benef - GESCON'!$B$4:$I$2159,6,FALSE),"")</f>
        <v>NÃO</v>
      </c>
      <c r="L3285" s="83" t="str">
        <f>IF(H3285="RPPS",IFERROR(IF(VLOOKUP(A3285,'Suspensão de repasses - GESCON'!$D$3:$J$1048576,7,FALSE)="Validada","SIM","NÃO"),"NÃO"),"")</f>
        <v>NÃO</v>
      </c>
    </row>
    <row r="3286" spans="1:12" s="19" customFormat="1" ht="15" hidden="1" customHeight="1" x14ac:dyDescent="0.25">
      <c r="A3286" s="88" t="s">
        <v>8653</v>
      </c>
      <c r="B3286" s="40" t="s">
        <v>4626</v>
      </c>
      <c r="C3286" s="82" t="s">
        <v>10959</v>
      </c>
      <c r="D3286" s="82"/>
      <c r="E3286" s="82"/>
      <c r="F3286" s="82"/>
      <c r="G3286" s="82"/>
      <c r="H3286" s="40" t="s">
        <v>4</v>
      </c>
      <c r="I3286" s="83" t="str">
        <f>IFERROR(VLOOKUP(A3286,'Alíquotas - CADPREV'!$B$2152:$N$4324,8,FALSE),"")</f>
        <v/>
      </c>
      <c r="J3286" s="83" t="str">
        <f>IF(H3286="RPPS",VLOOKUP(A3286,' Legislação Benef - GESCON'!$B$4:$I$2159,3,FALSE),"")</f>
        <v/>
      </c>
      <c r="K3286" s="83" t="str">
        <f>IF(H3286="RPPS",VLOOKUP(A3286,' Legislação Benef - GESCON'!$B$4:$I$2159,6,FALSE),"")</f>
        <v/>
      </c>
      <c r="L3286" s="83" t="str">
        <f>IF(H3286="RPPS",IFERROR(IF(VLOOKUP(A3286,'Suspensão de repasses - GESCON'!$D$3:$J$1048576,7,FALSE)="Validada","SIM","NÃO"),"NÃO"),"")</f>
        <v/>
      </c>
    </row>
    <row r="3287" spans="1:12" s="19" customFormat="1" ht="15" hidden="1" customHeight="1" x14ac:dyDescent="0.25">
      <c r="A3287" s="88" t="s">
        <v>8654</v>
      </c>
      <c r="B3287" s="40" t="s">
        <v>3812</v>
      </c>
      <c r="C3287" s="82" t="s">
        <v>10959</v>
      </c>
      <c r="D3287" s="82"/>
      <c r="E3287" s="82"/>
      <c r="F3287" s="82"/>
      <c r="G3287" s="82"/>
      <c r="H3287" s="40" t="s">
        <v>4</v>
      </c>
      <c r="I3287" s="83" t="str">
        <f>IFERROR(VLOOKUP(A3287,'Alíquotas - CADPREV'!$B$2152:$N$4324,8,FALSE),"")</f>
        <v/>
      </c>
      <c r="J3287" s="83" t="str">
        <f>IF(H3287="RPPS",VLOOKUP(A3287,' Legislação Benef - GESCON'!$B$4:$I$2159,3,FALSE),"")</f>
        <v/>
      </c>
      <c r="K3287" s="83" t="str">
        <f>IF(H3287="RPPS",VLOOKUP(A3287,' Legislação Benef - GESCON'!$B$4:$I$2159,6,FALSE),"")</f>
        <v/>
      </c>
      <c r="L3287" s="83" t="str">
        <f>IF(H3287="RPPS",IFERROR(IF(VLOOKUP(A3287,'Suspensão de repasses - GESCON'!$D$3:$J$1048576,7,FALSE)="Validada","SIM","NÃO"),"NÃO"),"")</f>
        <v/>
      </c>
    </row>
    <row r="3288" spans="1:12" s="19" customFormat="1" ht="15" hidden="1" customHeight="1" x14ac:dyDescent="0.25">
      <c r="A3288" s="88" t="s">
        <v>8655</v>
      </c>
      <c r="B3288" s="40" t="s">
        <v>215</v>
      </c>
      <c r="C3288" s="82" t="s">
        <v>10959</v>
      </c>
      <c r="D3288" s="82"/>
      <c r="E3288" s="82"/>
      <c r="F3288" s="82"/>
      <c r="G3288" s="82"/>
      <c r="H3288" s="40" t="s">
        <v>4</v>
      </c>
      <c r="I3288" s="83" t="str">
        <f>IFERROR(VLOOKUP(A3288,'Alíquotas - CADPREV'!$B$2152:$N$4324,8,FALSE),"")</f>
        <v/>
      </c>
      <c r="J3288" s="83" t="str">
        <f>IF(H3288="RPPS",VLOOKUP(A3288,' Legislação Benef - GESCON'!$B$4:$I$2159,3,FALSE),"")</f>
        <v/>
      </c>
      <c r="K3288" s="83" t="str">
        <f>IF(H3288="RPPS",VLOOKUP(A3288,' Legislação Benef - GESCON'!$B$4:$I$2159,6,FALSE),"")</f>
        <v/>
      </c>
      <c r="L3288" s="83" t="str">
        <f>IF(H3288="RPPS",IFERROR(IF(VLOOKUP(A3288,'Suspensão de repasses - GESCON'!$D$3:$J$1048576,7,FALSE)="Validada","SIM","NÃO"),"NÃO"),"")</f>
        <v/>
      </c>
    </row>
    <row r="3289" spans="1:12" s="19" customFormat="1" ht="15" customHeight="1" x14ac:dyDescent="0.25">
      <c r="A3289" s="88" t="s">
        <v>8656</v>
      </c>
      <c r="B3289" s="40" t="s">
        <v>3513</v>
      </c>
      <c r="C3289" s="82" t="s">
        <v>10958</v>
      </c>
      <c r="D3289" s="82">
        <v>2031</v>
      </c>
      <c r="E3289" s="82">
        <v>1257</v>
      </c>
      <c r="F3289" s="82">
        <v>253</v>
      </c>
      <c r="G3289" s="82">
        <v>3541</v>
      </c>
      <c r="H3289" s="40" t="s">
        <v>2</v>
      </c>
      <c r="I3289" s="83" t="str">
        <f>IFERROR(VLOOKUP(A3289,'Alíquotas - CADPREV'!$B$2152:$N$4324,8,FALSE),"")</f>
        <v>NÃO</v>
      </c>
      <c r="J3289" s="83" t="str">
        <f>IF(H3289="RPPS",VLOOKUP(A3289,' Legislação Benef - GESCON'!$B$4:$I$2159,3,FALSE),"")</f>
        <v>NÃO</v>
      </c>
      <c r="K3289" s="83" t="str">
        <f>IF(H3289="RPPS",VLOOKUP(A3289,' Legislação Benef - GESCON'!$B$4:$I$2159,6,FALSE),"")</f>
        <v>NÃO</v>
      </c>
      <c r="L3289" s="83" t="str">
        <f>IF(H3289="RPPS",IFERROR(IF(VLOOKUP(A3289,'Suspensão de repasses - GESCON'!$D$3:$J$1048576,7,FALSE)="Validada","SIM","NÃO"),"NÃO"),"")</f>
        <v>NÃO</v>
      </c>
    </row>
    <row r="3290" spans="1:12" s="19" customFormat="1" ht="15" hidden="1" customHeight="1" x14ac:dyDescent="0.25">
      <c r="A3290" s="88" t="s">
        <v>8657</v>
      </c>
      <c r="B3290" s="40" t="s">
        <v>1142</v>
      </c>
      <c r="C3290" s="82" t="s">
        <v>10959</v>
      </c>
      <c r="D3290" s="82"/>
      <c r="E3290" s="82"/>
      <c r="F3290" s="82"/>
      <c r="G3290" s="82"/>
      <c r="H3290" s="40" t="s">
        <v>4</v>
      </c>
      <c r="I3290" s="83" t="str">
        <f>IFERROR(VLOOKUP(A3290,'Alíquotas - CADPREV'!$B$2152:$N$4324,8,FALSE),"")</f>
        <v/>
      </c>
      <c r="J3290" s="83" t="str">
        <f>IF(H3290="RPPS",VLOOKUP(A3290,' Legislação Benef - GESCON'!$B$4:$I$2159,3,FALSE),"")</f>
        <v/>
      </c>
      <c r="K3290" s="83" t="str">
        <f>IF(H3290="RPPS",VLOOKUP(A3290,' Legislação Benef - GESCON'!$B$4:$I$2159,6,FALSE),"")</f>
        <v/>
      </c>
      <c r="L3290" s="83" t="str">
        <f>IF(H3290="RPPS",IFERROR(IF(VLOOKUP(A3290,'Suspensão de repasses - GESCON'!$D$3:$J$1048576,7,FALSE)="Validada","SIM","NÃO"),"NÃO"),"")</f>
        <v/>
      </c>
    </row>
    <row r="3291" spans="1:12" s="19" customFormat="1" ht="15" hidden="1" customHeight="1" x14ac:dyDescent="0.25">
      <c r="A3291" s="88" t="s">
        <v>8658</v>
      </c>
      <c r="B3291" s="40" t="s">
        <v>1356</v>
      </c>
      <c r="C3291" s="82" t="s">
        <v>10959</v>
      </c>
      <c r="D3291" s="82"/>
      <c r="E3291" s="82"/>
      <c r="F3291" s="82"/>
      <c r="G3291" s="82"/>
      <c r="H3291" s="40" t="s">
        <v>4</v>
      </c>
      <c r="I3291" s="83" t="str">
        <f>IFERROR(VLOOKUP(A3291,'Alíquotas - CADPREV'!$B$2152:$N$4324,8,FALSE),"")</f>
        <v/>
      </c>
      <c r="J3291" s="83" t="str">
        <f>IF(H3291="RPPS",VLOOKUP(A3291,' Legislação Benef - GESCON'!$B$4:$I$2159,3,FALSE),"")</f>
        <v/>
      </c>
      <c r="K3291" s="83" t="str">
        <f>IF(H3291="RPPS",VLOOKUP(A3291,' Legislação Benef - GESCON'!$B$4:$I$2159,6,FALSE),"")</f>
        <v/>
      </c>
      <c r="L3291" s="83" t="str">
        <f>IF(H3291="RPPS",IFERROR(IF(VLOOKUP(A3291,'Suspensão de repasses - GESCON'!$D$3:$J$1048576,7,FALSE)="Validada","SIM","NÃO"),"NÃO"),"")</f>
        <v/>
      </c>
    </row>
    <row r="3292" spans="1:12" s="19" customFormat="1" ht="15" hidden="1" customHeight="1" x14ac:dyDescent="0.25">
      <c r="A3292" s="88" t="s">
        <v>8659</v>
      </c>
      <c r="B3292" s="40" t="s">
        <v>2197</v>
      </c>
      <c r="C3292" s="82" t="s">
        <v>10959</v>
      </c>
      <c r="D3292" s="82"/>
      <c r="E3292" s="82"/>
      <c r="F3292" s="82"/>
      <c r="G3292" s="82"/>
      <c r="H3292" s="40" t="s">
        <v>4</v>
      </c>
      <c r="I3292" s="83" t="str">
        <f>IFERROR(VLOOKUP(A3292,'Alíquotas - CADPREV'!$B$2152:$N$4324,8,FALSE),"")</f>
        <v/>
      </c>
      <c r="J3292" s="83" t="str">
        <f>IF(H3292="RPPS",VLOOKUP(A3292,' Legislação Benef - GESCON'!$B$4:$I$2159,3,FALSE),"")</f>
        <v/>
      </c>
      <c r="K3292" s="83" t="str">
        <f>IF(H3292="RPPS",VLOOKUP(A3292,' Legislação Benef - GESCON'!$B$4:$I$2159,6,FALSE),"")</f>
        <v/>
      </c>
      <c r="L3292" s="83" t="str">
        <f>IF(H3292="RPPS",IFERROR(IF(VLOOKUP(A3292,'Suspensão de repasses - GESCON'!$D$3:$J$1048576,7,FALSE)="Validada","SIM","NÃO"),"NÃO"),"")</f>
        <v/>
      </c>
    </row>
    <row r="3293" spans="1:12" s="19" customFormat="1" ht="15" hidden="1" customHeight="1" x14ac:dyDescent="0.25">
      <c r="A3293" s="88" t="s">
        <v>8660</v>
      </c>
      <c r="B3293" s="40" t="s">
        <v>4626</v>
      </c>
      <c r="C3293" s="82" t="s">
        <v>10959</v>
      </c>
      <c r="D3293" s="82"/>
      <c r="E3293" s="82"/>
      <c r="F3293" s="82"/>
      <c r="G3293" s="82"/>
      <c r="H3293" s="40" t="s">
        <v>4</v>
      </c>
      <c r="I3293" s="83" t="str">
        <f>IFERROR(VLOOKUP(A3293,'Alíquotas - CADPREV'!$B$2152:$N$4324,8,FALSE),"")</f>
        <v/>
      </c>
      <c r="J3293" s="83" t="str">
        <f>IF(H3293="RPPS",VLOOKUP(A3293,' Legislação Benef - GESCON'!$B$4:$I$2159,3,FALSE),"")</f>
        <v/>
      </c>
      <c r="K3293" s="83" t="str">
        <f>IF(H3293="RPPS",VLOOKUP(A3293,' Legislação Benef - GESCON'!$B$4:$I$2159,6,FALSE),"")</f>
        <v/>
      </c>
      <c r="L3293" s="83" t="str">
        <f>IF(H3293="RPPS",IFERROR(IF(VLOOKUP(A3293,'Suspensão de repasses - GESCON'!$D$3:$J$1048576,7,FALSE)="Validada","SIM","NÃO"),"NÃO"),"")</f>
        <v/>
      </c>
    </row>
    <row r="3294" spans="1:12" s="19" customFormat="1" ht="15" customHeight="1" x14ac:dyDescent="0.25">
      <c r="A3294" s="88" t="s">
        <v>8661</v>
      </c>
      <c r="B3294" s="40" t="s">
        <v>901</v>
      </c>
      <c r="C3294" s="82" t="s">
        <v>10958</v>
      </c>
      <c r="D3294" s="82"/>
      <c r="E3294" s="82"/>
      <c r="F3294" s="82"/>
      <c r="G3294" s="82"/>
      <c r="H3294" s="40" t="s">
        <v>2</v>
      </c>
      <c r="I3294" s="83" t="str">
        <f>IFERROR(VLOOKUP(A3294,'Alíquotas - CADPREV'!$B$2152:$N$4324,8,FALSE),"")</f>
        <v>NÃO</v>
      </c>
      <c r="J3294" s="83" t="str">
        <f>IF(H3294="RPPS",VLOOKUP(A3294,' Legislação Benef - GESCON'!$B$4:$I$2159,3,FALSE),"")</f>
        <v>NÃO</v>
      </c>
      <c r="K3294" s="83" t="str">
        <f>IF(H3294="RPPS",VLOOKUP(A3294,' Legislação Benef - GESCON'!$B$4:$I$2159,6,FALSE),"")</f>
        <v>NÃO</v>
      </c>
      <c r="L3294" s="83" t="str">
        <f>IF(H3294="RPPS",IFERROR(IF(VLOOKUP(A3294,'Suspensão de repasses - GESCON'!$D$3:$J$1048576,7,FALSE)="Validada","SIM","NÃO"),"NÃO"),"")</f>
        <v>NÃO</v>
      </c>
    </row>
    <row r="3295" spans="1:12" s="19" customFormat="1" ht="15" hidden="1" customHeight="1" x14ac:dyDescent="0.25">
      <c r="A3295" s="88" t="s">
        <v>8662</v>
      </c>
      <c r="B3295" s="40" t="s">
        <v>3601</v>
      </c>
      <c r="C3295" s="82" t="s">
        <v>10959</v>
      </c>
      <c r="D3295" s="82"/>
      <c r="E3295" s="82"/>
      <c r="F3295" s="82"/>
      <c r="G3295" s="82"/>
      <c r="H3295" s="40" t="s">
        <v>4</v>
      </c>
      <c r="I3295" s="83" t="str">
        <f>IFERROR(VLOOKUP(A3295,'Alíquotas - CADPREV'!$B$2152:$N$4324,8,FALSE),"")</f>
        <v/>
      </c>
      <c r="J3295" s="83" t="str">
        <f>IF(H3295="RPPS",VLOOKUP(A3295,' Legislação Benef - GESCON'!$B$4:$I$2159,3,FALSE),"")</f>
        <v/>
      </c>
      <c r="K3295" s="83" t="str">
        <f>IF(H3295="RPPS",VLOOKUP(A3295,' Legislação Benef - GESCON'!$B$4:$I$2159,6,FALSE),"")</f>
        <v/>
      </c>
      <c r="L3295" s="83" t="str">
        <f>IF(H3295="RPPS",IFERROR(IF(VLOOKUP(A3295,'Suspensão de repasses - GESCON'!$D$3:$J$1048576,7,FALSE)="Validada","SIM","NÃO"),"NÃO"),"")</f>
        <v/>
      </c>
    </row>
    <row r="3296" spans="1:12" s="19" customFormat="1" ht="15" customHeight="1" x14ac:dyDescent="0.25">
      <c r="A3296" s="88" t="s">
        <v>8663</v>
      </c>
      <c r="B3296" s="40" t="s">
        <v>3513</v>
      </c>
      <c r="C3296" s="82" t="s">
        <v>10958</v>
      </c>
      <c r="D3296" s="82">
        <v>7920</v>
      </c>
      <c r="E3296" s="82">
        <v>3970</v>
      </c>
      <c r="F3296" s="82">
        <v>2396</v>
      </c>
      <c r="G3296" s="82">
        <v>14286</v>
      </c>
      <c r="H3296" s="40" t="s">
        <v>2</v>
      </c>
      <c r="I3296" s="83" t="str">
        <f>IFERROR(VLOOKUP(A3296,'Alíquotas - CADPREV'!$B$2152:$N$4324,8,FALSE),"")</f>
        <v>NÃO</v>
      </c>
      <c r="J3296" s="83" t="str">
        <f>IF(H3296="RPPS",VLOOKUP(A3296,' Legislação Benef - GESCON'!$B$4:$I$2159,3,FALSE),"")</f>
        <v>NÃO</v>
      </c>
      <c r="K3296" s="83" t="str">
        <f>IF(H3296="RPPS",VLOOKUP(A3296,' Legislação Benef - GESCON'!$B$4:$I$2159,6,FALSE),"")</f>
        <v>NÃO</v>
      </c>
      <c r="L3296" s="83" t="str">
        <f>IF(H3296="RPPS",IFERROR(IF(VLOOKUP(A3296,'Suspensão de repasses - GESCON'!$D$3:$J$1048576,7,FALSE)="Validada","SIM","NÃO"),"NÃO"),"")</f>
        <v>NÃO</v>
      </c>
    </row>
    <row r="3297" spans="1:12" s="19" customFormat="1" ht="15" customHeight="1" x14ac:dyDescent="0.25">
      <c r="A3297" s="88" t="s">
        <v>8664</v>
      </c>
      <c r="B3297" s="40" t="s">
        <v>2274</v>
      </c>
      <c r="C3297" s="82" t="s">
        <v>10958</v>
      </c>
      <c r="D3297" s="82">
        <v>356</v>
      </c>
      <c r="E3297" s="82">
        <v>69</v>
      </c>
      <c r="F3297" s="82">
        <v>23</v>
      </c>
      <c r="G3297" s="82">
        <v>448</v>
      </c>
      <c r="H3297" s="40" t="s">
        <v>2</v>
      </c>
      <c r="I3297" s="83" t="str">
        <f>IFERROR(VLOOKUP(A3297,'Alíquotas - CADPREV'!$B$2152:$N$4324,8,FALSE),"")</f>
        <v>NÃO</v>
      </c>
      <c r="J3297" s="83" t="str">
        <f>IF(H3297="RPPS",VLOOKUP(A3297,' Legislação Benef - GESCON'!$B$4:$I$2159,3,FALSE),"")</f>
        <v>NÃO</v>
      </c>
      <c r="K3297" s="83" t="str">
        <f>IF(H3297="RPPS",VLOOKUP(A3297,' Legislação Benef - GESCON'!$B$4:$I$2159,6,FALSE),"")</f>
        <v>NÃO</v>
      </c>
      <c r="L3297" s="83" t="str">
        <f>IF(H3297="RPPS",IFERROR(IF(VLOOKUP(A3297,'Suspensão de repasses - GESCON'!$D$3:$J$1048576,7,FALSE)="Validada","SIM","NÃO"),"NÃO"),"")</f>
        <v>NÃO</v>
      </c>
    </row>
    <row r="3298" spans="1:12" s="19" customFormat="1" ht="15" customHeight="1" x14ac:dyDescent="0.25">
      <c r="A3298" s="88" t="s">
        <v>8665</v>
      </c>
      <c r="B3298" s="40" t="s">
        <v>3812</v>
      </c>
      <c r="C3298" s="82" t="s">
        <v>10958</v>
      </c>
      <c r="D3298" s="82">
        <v>336</v>
      </c>
      <c r="E3298" s="82">
        <v>140</v>
      </c>
      <c r="F3298" s="82">
        <v>23</v>
      </c>
      <c r="G3298" s="82">
        <v>499</v>
      </c>
      <c r="H3298" s="40" t="s">
        <v>2</v>
      </c>
      <c r="I3298" s="83" t="str">
        <f>IFERROR(VLOOKUP(A3298,'Alíquotas - CADPREV'!$B$2152:$N$4324,8,FALSE),"")</f>
        <v>NÃO</v>
      </c>
      <c r="J3298" s="83" t="str">
        <f>IF(H3298="RPPS",VLOOKUP(A3298,' Legislação Benef - GESCON'!$B$4:$I$2159,3,FALSE),"")</f>
        <v>NÃO</v>
      </c>
      <c r="K3298" s="83" t="str">
        <f>IF(H3298="RPPS",VLOOKUP(A3298,' Legislação Benef - GESCON'!$B$4:$I$2159,6,FALSE),"")</f>
        <v>NÃO</v>
      </c>
      <c r="L3298" s="83" t="str">
        <f>IF(H3298="RPPS",IFERROR(IF(VLOOKUP(A3298,'Suspensão de repasses - GESCON'!$D$3:$J$1048576,7,FALSE)="Validada","SIM","NÃO"),"NÃO"),"")</f>
        <v>NÃO</v>
      </c>
    </row>
    <row r="3299" spans="1:12" s="19" customFormat="1" ht="15" hidden="1" customHeight="1" x14ac:dyDescent="0.25">
      <c r="A3299" s="88" t="s">
        <v>8666</v>
      </c>
      <c r="B3299" s="40" t="s">
        <v>215</v>
      </c>
      <c r="C3299" s="82" t="s">
        <v>10959</v>
      </c>
      <c r="D3299" s="82"/>
      <c r="E3299" s="82"/>
      <c r="F3299" s="82"/>
      <c r="G3299" s="82"/>
      <c r="H3299" s="40" t="s">
        <v>4</v>
      </c>
      <c r="I3299" s="83" t="str">
        <f>IFERROR(VLOOKUP(A3299,'Alíquotas - CADPREV'!$B$2152:$N$4324,8,FALSE),"")</f>
        <v/>
      </c>
      <c r="J3299" s="83" t="str">
        <f>IF(H3299="RPPS",VLOOKUP(A3299,' Legislação Benef - GESCON'!$B$4:$I$2159,3,FALSE),"")</f>
        <v/>
      </c>
      <c r="K3299" s="83" t="str">
        <f>IF(H3299="RPPS",VLOOKUP(A3299,' Legislação Benef - GESCON'!$B$4:$I$2159,6,FALSE),"")</f>
        <v/>
      </c>
      <c r="L3299" s="83" t="str">
        <f>IF(H3299="RPPS",IFERROR(IF(VLOOKUP(A3299,'Suspensão de repasses - GESCON'!$D$3:$J$1048576,7,FALSE)="Validada","SIM","NÃO"),"NÃO"),"")</f>
        <v/>
      </c>
    </row>
    <row r="3300" spans="1:12" s="19" customFormat="1" ht="15" hidden="1" customHeight="1" x14ac:dyDescent="0.25">
      <c r="A3300" s="88" t="s">
        <v>8667</v>
      </c>
      <c r="B3300" s="40" t="s">
        <v>3798</v>
      </c>
      <c r="C3300" s="82" t="s">
        <v>10959</v>
      </c>
      <c r="D3300" s="82"/>
      <c r="E3300" s="82"/>
      <c r="F3300" s="82"/>
      <c r="G3300" s="82"/>
      <c r="H3300" s="40" t="s">
        <v>4</v>
      </c>
      <c r="I3300" s="83" t="str">
        <f>IFERROR(VLOOKUP(A3300,'Alíquotas - CADPREV'!$B$2152:$N$4324,8,FALSE),"")</f>
        <v/>
      </c>
      <c r="J3300" s="83" t="str">
        <f>IF(H3300="RPPS",VLOOKUP(A3300,' Legislação Benef - GESCON'!$B$4:$I$2159,3,FALSE),"")</f>
        <v/>
      </c>
      <c r="K3300" s="83" t="str">
        <f>IF(H3300="RPPS",VLOOKUP(A3300,' Legislação Benef - GESCON'!$B$4:$I$2159,6,FALSE),"")</f>
        <v/>
      </c>
      <c r="L3300" s="83" t="str">
        <f>IF(H3300="RPPS",IFERROR(IF(VLOOKUP(A3300,'Suspensão de repasses - GESCON'!$D$3:$J$1048576,7,FALSE)="Validada","SIM","NÃO"),"NÃO"),"")</f>
        <v/>
      </c>
    </row>
    <row r="3301" spans="1:12" s="19" customFormat="1" ht="15" customHeight="1" x14ac:dyDescent="0.25">
      <c r="A3301" s="88" t="s">
        <v>8668</v>
      </c>
      <c r="B3301" s="40" t="s">
        <v>2274</v>
      </c>
      <c r="C3301" s="82" t="s">
        <v>10958</v>
      </c>
      <c r="D3301" s="82">
        <v>153</v>
      </c>
      <c r="E3301" s="82">
        <v>27</v>
      </c>
      <c r="F3301" s="82">
        <v>10</v>
      </c>
      <c r="G3301" s="82">
        <v>190</v>
      </c>
      <c r="H3301" s="40" t="s">
        <v>2</v>
      </c>
      <c r="I3301" s="83" t="str">
        <f>IFERROR(VLOOKUP(A3301,'Alíquotas - CADPREV'!$B$2152:$N$4324,8,FALSE),"")</f>
        <v>SIM</v>
      </c>
      <c r="J3301" s="83" t="str">
        <f>IF(H3301="RPPS",VLOOKUP(A3301,' Legislação Benef - GESCON'!$B$4:$I$2159,3,FALSE),"")</f>
        <v>NÃO</v>
      </c>
      <c r="K3301" s="83" t="str">
        <f>IF(H3301="RPPS",VLOOKUP(A3301,' Legislação Benef - GESCON'!$B$4:$I$2159,6,FALSE),"")</f>
        <v>NÃO</v>
      </c>
      <c r="L3301" s="83" t="str">
        <f>IF(H3301="RPPS",IFERROR(IF(VLOOKUP(A3301,'Suspensão de repasses - GESCON'!$D$3:$J$1048576,7,FALSE)="Validada","SIM","NÃO"),"NÃO"),"")</f>
        <v>NÃO</v>
      </c>
    </row>
    <row r="3302" spans="1:12" s="19" customFormat="1" ht="15" hidden="1" customHeight="1" x14ac:dyDescent="0.25">
      <c r="A3302" s="88" t="s">
        <v>8669</v>
      </c>
      <c r="B3302" s="40" t="s">
        <v>4559</v>
      </c>
      <c r="C3302" s="82" t="s">
        <v>10959</v>
      </c>
      <c r="D3302" s="82"/>
      <c r="E3302" s="82"/>
      <c r="F3302" s="82"/>
      <c r="G3302" s="82"/>
      <c r="H3302" s="40" t="s">
        <v>4</v>
      </c>
      <c r="I3302" s="83" t="str">
        <f>IFERROR(VLOOKUP(A3302,'Alíquotas - CADPREV'!$B$2152:$N$4324,8,FALSE),"")</f>
        <v/>
      </c>
      <c r="J3302" s="83" t="str">
        <f>IF(H3302="RPPS",VLOOKUP(A3302,' Legislação Benef - GESCON'!$B$4:$I$2159,3,FALSE),"")</f>
        <v/>
      </c>
      <c r="K3302" s="83" t="str">
        <f>IF(H3302="RPPS",VLOOKUP(A3302,' Legislação Benef - GESCON'!$B$4:$I$2159,6,FALSE),"")</f>
        <v/>
      </c>
      <c r="L3302" s="83" t="str">
        <f>IF(H3302="RPPS",IFERROR(IF(VLOOKUP(A3302,'Suspensão de repasses - GESCON'!$D$3:$J$1048576,7,FALSE)="Validada","SIM","NÃO"),"NÃO"),"")</f>
        <v/>
      </c>
    </row>
    <row r="3303" spans="1:12" s="19" customFormat="1" ht="15" hidden="1" customHeight="1" x14ac:dyDescent="0.25">
      <c r="A3303" s="88" t="s">
        <v>8670</v>
      </c>
      <c r="B3303" s="40" t="s">
        <v>4559</v>
      </c>
      <c r="C3303" s="82" t="s">
        <v>10959</v>
      </c>
      <c r="D3303" s="82"/>
      <c r="E3303" s="82"/>
      <c r="F3303" s="82"/>
      <c r="G3303" s="82"/>
      <c r="H3303" s="40" t="s">
        <v>4</v>
      </c>
      <c r="I3303" s="83" t="str">
        <f>IFERROR(VLOOKUP(A3303,'Alíquotas - CADPREV'!$B$2152:$N$4324,8,FALSE),"")</f>
        <v/>
      </c>
      <c r="J3303" s="83" t="str">
        <f>IF(H3303="RPPS",VLOOKUP(A3303,' Legislação Benef - GESCON'!$B$4:$I$2159,3,FALSE),"")</f>
        <v/>
      </c>
      <c r="K3303" s="83" t="str">
        <f>IF(H3303="RPPS",VLOOKUP(A3303,' Legislação Benef - GESCON'!$B$4:$I$2159,6,FALSE),"")</f>
        <v/>
      </c>
      <c r="L3303" s="83" t="str">
        <f>IF(H3303="RPPS",IFERROR(IF(VLOOKUP(A3303,'Suspensão de repasses - GESCON'!$D$3:$J$1048576,7,FALSE)="Validada","SIM","NÃO"),"NÃO"),"")</f>
        <v/>
      </c>
    </row>
    <row r="3304" spans="1:12" s="19" customFormat="1" ht="15" hidden="1" customHeight="1" x14ac:dyDescent="0.25">
      <c r="A3304" s="88" t="s">
        <v>8671</v>
      </c>
      <c r="B3304" s="40" t="s">
        <v>4559</v>
      </c>
      <c r="C3304" s="82" t="s">
        <v>10959</v>
      </c>
      <c r="D3304" s="82"/>
      <c r="E3304" s="82"/>
      <c r="F3304" s="82"/>
      <c r="G3304" s="82"/>
      <c r="H3304" s="40" t="s">
        <v>4</v>
      </c>
      <c r="I3304" s="83" t="str">
        <f>IFERROR(VLOOKUP(A3304,'Alíquotas - CADPREV'!$B$2152:$N$4324,8,FALSE),"")</f>
        <v/>
      </c>
      <c r="J3304" s="83" t="str">
        <f>IF(H3304="RPPS",VLOOKUP(A3304,' Legislação Benef - GESCON'!$B$4:$I$2159,3,FALSE),"")</f>
        <v/>
      </c>
      <c r="K3304" s="83" t="str">
        <f>IF(H3304="RPPS",VLOOKUP(A3304,' Legislação Benef - GESCON'!$B$4:$I$2159,6,FALSE),"")</f>
        <v/>
      </c>
      <c r="L3304" s="83" t="str">
        <f>IF(H3304="RPPS",IFERROR(IF(VLOOKUP(A3304,'Suspensão de repasses - GESCON'!$D$3:$J$1048576,7,FALSE)="Validada","SIM","NÃO"),"NÃO"),"")</f>
        <v/>
      </c>
    </row>
    <row r="3305" spans="1:12" s="19" customFormat="1" ht="15" hidden="1" customHeight="1" x14ac:dyDescent="0.25">
      <c r="A3305" s="88" t="s">
        <v>8672</v>
      </c>
      <c r="B3305" s="40" t="s">
        <v>3143</v>
      </c>
      <c r="C3305" s="82" t="s">
        <v>10959</v>
      </c>
      <c r="D3305" s="82"/>
      <c r="E3305" s="82"/>
      <c r="F3305" s="82"/>
      <c r="G3305" s="82"/>
      <c r="H3305" s="40" t="s">
        <v>4</v>
      </c>
      <c r="I3305" s="83" t="str">
        <f>IFERROR(VLOOKUP(A3305,'Alíquotas - CADPREV'!$B$2152:$N$4324,8,FALSE),"")</f>
        <v/>
      </c>
      <c r="J3305" s="83" t="str">
        <f>IF(H3305="RPPS",VLOOKUP(A3305,' Legislação Benef - GESCON'!$B$4:$I$2159,3,FALSE),"")</f>
        <v/>
      </c>
      <c r="K3305" s="83" t="str">
        <f>IF(H3305="RPPS",VLOOKUP(A3305,' Legislação Benef - GESCON'!$B$4:$I$2159,6,FALSE),"")</f>
        <v/>
      </c>
      <c r="L3305" s="83" t="str">
        <f>IF(H3305="RPPS",IFERROR(IF(VLOOKUP(A3305,'Suspensão de repasses - GESCON'!$D$3:$J$1048576,7,FALSE)="Validada","SIM","NÃO"),"NÃO"),"")</f>
        <v/>
      </c>
    </row>
    <row r="3306" spans="1:12" s="19" customFormat="1" ht="15" hidden="1" customHeight="1" x14ac:dyDescent="0.25">
      <c r="A3306" s="88" t="s">
        <v>8673</v>
      </c>
      <c r="B3306" s="40" t="s">
        <v>4559</v>
      </c>
      <c r="C3306" s="82" t="s">
        <v>10959</v>
      </c>
      <c r="D3306" s="82"/>
      <c r="E3306" s="82"/>
      <c r="F3306" s="82"/>
      <c r="G3306" s="82"/>
      <c r="H3306" s="40" t="s">
        <v>4</v>
      </c>
      <c r="I3306" s="83" t="str">
        <f>IFERROR(VLOOKUP(A3306,'Alíquotas - CADPREV'!$B$2152:$N$4324,8,FALSE),"")</f>
        <v/>
      </c>
      <c r="J3306" s="83" t="str">
        <f>IF(H3306="RPPS",VLOOKUP(A3306,' Legislação Benef - GESCON'!$B$4:$I$2159,3,FALSE),"")</f>
        <v/>
      </c>
      <c r="K3306" s="83" t="str">
        <f>IF(H3306="RPPS",VLOOKUP(A3306,' Legislação Benef - GESCON'!$B$4:$I$2159,6,FALSE),"")</f>
        <v/>
      </c>
      <c r="L3306" s="83" t="str">
        <f>IF(H3306="RPPS",IFERROR(IF(VLOOKUP(A3306,'Suspensão de repasses - GESCON'!$D$3:$J$1048576,7,FALSE)="Validada","SIM","NÃO"),"NÃO"),"")</f>
        <v/>
      </c>
    </row>
    <row r="3307" spans="1:12" s="19" customFormat="1" ht="15" hidden="1" customHeight="1" x14ac:dyDescent="0.25">
      <c r="A3307" s="88" t="s">
        <v>8674</v>
      </c>
      <c r="B3307" s="40" t="s">
        <v>2926</v>
      </c>
      <c r="C3307" s="82" t="s">
        <v>10959</v>
      </c>
      <c r="D3307" s="82"/>
      <c r="E3307" s="82"/>
      <c r="F3307" s="82"/>
      <c r="G3307" s="82"/>
      <c r="H3307" s="40" t="s">
        <v>622</v>
      </c>
      <c r="I3307" s="83" t="str">
        <f>IFERROR(VLOOKUP(A3307,'Alíquotas - CADPREV'!$B$2152:$N$4324,8,FALSE),"")</f>
        <v/>
      </c>
      <c r="J3307" s="83" t="str">
        <f>IF(H3307="RPPS",VLOOKUP(A3307,' Legislação Benef - GESCON'!$B$4:$I$2159,3,FALSE),"")</f>
        <v/>
      </c>
      <c r="K3307" s="83" t="str">
        <f>IF(H3307="RPPS",VLOOKUP(A3307,' Legislação Benef - GESCON'!$B$4:$I$2159,6,FALSE),"")</f>
        <v/>
      </c>
      <c r="L3307" s="83" t="str">
        <f>IF(H3307="RPPS",IFERROR(IF(VLOOKUP(A3307,'Suspensão de repasses - GESCON'!$D$3:$J$1048576,7,FALSE)="Validada","SIM","NÃO"),"NÃO"),"")</f>
        <v/>
      </c>
    </row>
    <row r="3308" spans="1:12" s="19" customFormat="1" ht="15" customHeight="1" x14ac:dyDescent="0.25">
      <c r="A3308" s="88" t="s">
        <v>8675</v>
      </c>
      <c r="B3308" s="40" t="s">
        <v>2274</v>
      </c>
      <c r="C3308" s="82" t="s">
        <v>10958</v>
      </c>
      <c r="D3308" s="82">
        <v>337</v>
      </c>
      <c r="E3308" s="82">
        <v>33</v>
      </c>
      <c r="F3308" s="82">
        <v>12</v>
      </c>
      <c r="G3308" s="82">
        <v>382</v>
      </c>
      <c r="H3308" s="40" t="s">
        <v>2</v>
      </c>
      <c r="I3308" s="83" t="str">
        <f>IFERROR(VLOOKUP(A3308,'Alíquotas - CADPREV'!$B$2152:$N$4324,8,FALSE),"")</f>
        <v>NÃO</v>
      </c>
      <c r="J3308" s="83" t="str">
        <f>IF(H3308="RPPS",VLOOKUP(A3308,' Legislação Benef - GESCON'!$B$4:$I$2159,3,FALSE),"")</f>
        <v>NÃO</v>
      </c>
      <c r="K3308" s="83" t="str">
        <f>IF(H3308="RPPS",VLOOKUP(A3308,' Legislação Benef - GESCON'!$B$4:$I$2159,6,FALSE),"")</f>
        <v>NÃO</v>
      </c>
      <c r="L3308" s="83" t="str">
        <f>IF(H3308="RPPS",IFERROR(IF(VLOOKUP(A3308,'Suspensão de repasses - GESCON'!$D$3:$J$1048576,7,FALSE)="Validada","SIM","NÃO"),"NÃO"),"")</f>
        <v>NÃO</v>
      </c>
    </row>
    <row r="3309" spans="1:12" s="19" customFormat="1" ht="15" hidden="1" customHeight="1" x14ac:dyDescent="0.25">
      <c r="A3309" s="88" t="s">
        <v>8676</v>
      </c>
      <c r="B3309" s="40" t="s">
        <v>4559</v>
      </c>
      <c r="C3309" s="82" t="s">
        <v>10959</v>
      </c>
      <c r="D3309" s="82"/>
      <c r="E3309" s="82"/>
      <c r="F3309" s="82"/>
      <c r="G3309" s="82"/>
      <c r="H3309" s="40" t="s">
        <v>4</v>
      </c>
      <c r="I3309" s="83" t="str">
        <f>IFERROR(VLOOKUP(A3309,'Alíquotas - CADPREV'!$B$2152:$N$4324,8,FALSE),"")</f>
        <v/>
      </c>
      <c r="J3309" s="83" t="str">
        <f>IF(H3309="RPPS",VLOOKUP(A3309,' Legislação Benef - GESCON'!$B$4:$I$2159,3,FALSE),"")</f>
        <v/>
      </c>
      <c r="K3309" s="83" t="str">
        <f>IF(H3309="RPPS",VLOOKUP(A3309,' Legislação Benef - GESCON'!$B$4:$I$2159,6,FALSE),"")</f>
        <v/>
      </c>
      <c r="L3309" s="83" t="str">
        <f>IF(H3309="RPPS",IFERROR(IF(VLOOKUP(A3309,'Suspensão de repasses - GESCON'!$D$3:$J$1048576,7,FALSE)="Validada","SIM","NÃO"),"NÃO"),"")</f>
        <v/>
      </c>
    </row>
    <row r="3310" spans="1:12" s="19" customFormat="1" ht="15" hidden="1" customHeight="1" x14ac:dyDescent="0.25">
      <c r="A3310" s="88" t="s">
        <v>8677</v>
      </c>
      <c r="B3310" s="40" t="s">
        <v>2926</v>
      </c>
      <c r="C3310" s="82" t="s">
        <v>10959</v>
      </c>
      <c r="D3310" s="82"/>
      <c r="E3310" s="82"/>
      <c r="F3310" s="82"/>
      <c r="G3310" s="82"/>
      <c r="H3310" s="40" t="s">
        <v>4</v>
      </c>
      <c r="I3310" s="83" t="str">
        <f>IFERROR(VLOOKUP(A3310,'Alíquotas - CADPREV'!$B$2152:$N$4324,8,FALSE),"")</f>
        <v/>
      </c>
      <c r="J3310" s="83" t="str">
        <f>IF(H3310="RPPS",VLOOKUP(A3310,' Legislação Benef - GESCON'!$B$4:$I$2159,3,FALSE),"")</f>
        <v/>
      </c>
      <c r="K3310" s="83" t="str">
        <f>IF(H3310="RPPS",VLOOKUP(A3310,' Legislação Benef - GESCON'!$B$4:$I$2159,6,FALSE),"")</f>
        <v/>
      </c>
      <c r="L3310" s="83" t="str">
        <f>IF(H3310="RPPS",IFERROR(IF(VLOOKUP(A3310,'Suspensão de repasses - GESCON'!$D$3:$J$1048576,7,FALSE)="Validada","SIM","NÃO"),"NÃO"),"")</f>
        <v/>
      </c>
    </row>
    <row r="3311" spans="1:12" s="19" customFormat="1" ht="15" hidden="1" customHeight="1" x14ac:dyDescent="0.25">
      <c r="A3311" s="88" t="s">
        <v>8678</v>
      </c>
      <c r="B3311" s="40" t="s">
        <v>4626</v>
      </c>
      <c r="C3311" s="82" t="s">
        <v>10959</v>
      </c>
      <c r="D3311" s="82"/>
      <c r="E3311" s="82"/>
      <c r="F3311" s="82"/>
      <c r="G3311" s="82"/>
      <c r="H3311" s="40" t="s">
        <v>4</v>
      </c>
      <c r="I3311" s="83" t="str">
        <f>IFERROR(VLOOKUP(A3311,'Alíquotas - CADPREV'!$B$2152:$N$4324,8,FALSE),"")</f>
        <v/>
      </c>
      <c r="J3311" s="83" t="str">
        <f>IF(H3311="RPPS",VLOOKUP(A3311,' Legislação Benef - GESCON'!$B$4:$I$2159,3,FALSE),"")</f>
        <v/>
      </c>
      <c r="K3311" s="83" t="str">
        <f>IF(H3311="RPPS",VLOOKUP(A3311,' Legislação Benef - GESCON'!$B$4:$I$2159,6,FALSE),"")</f>
        <v/>
      </c>
      <c r="L3311" s="83" t="str">
        <f>IF(H3311="RPPS",IFERROR(IF(VLOOKUP(A3311,'Suspensão de repasses - GESCON'!$D$3:$J$1048576,7,FALSE)="Validada","SIM","NÃO"),"NÃO"),"")</f>
        <v/>
      </c>
    </row>
    <row r="3312" spans="1:12" s="19" customFormat="1" ht="15" hidden="1" customHeight="1" x14ac:dyDescent="0.25">
      <c r="A3312" s="88" t="s">
        <v>8679</v>
      </c>
      <c r="B3312" s="40" t="s">
        <v>3143</v>
      </c>
      <c r="C3312" s="82" t="s">
        <v>10959</v>
      </c>
      <c r="D3312" s="82"/>
      <c r="E3312" s="82"/>
      <c r="F3312" s="82"/>
      <c r="G3312" s="82"/>
      <c r="H3312" s="40" t="s">
        <v>4</v>
      </c>
      <c r="I3312" s="83" t="str">
        <f>IFERROR(VLOOKUP(A3312,'Alíquotas - CADPREV'!$B$2152:$N$4324,8,FALSE),"")</f>
        <v/>
      </c>
      <c r="J3312" s="83" t="str">
        <f>IF(H3312="RPPS",VLOOKUP(A3312,' Legislação Benef - GESCON'!$B$4:$I$2159,3,FALSE),"")</f>
        <v/>
      </c>
      <c r="K3312" s="83" t="str">
        <f>IF(H3312="RPPS",VLOOKUP(A3312,' Legislação Benef - GESCON'!$B$4:$I$2159,6,FALSE),"")</f>
        <v/>
      </c>
      <c r="L3312" s="83" t="str">
        <f>IF(H3312="RPPS",IFERROR(IF(VLOOKUP(A3312,'Suspensão de repasses - GESCON'!$D$3:$J$1048576,7,FALSE)="Validada","SIM","NÃO"),"NÃO"),"")</f>
        <v/>
      </c>
    </row>
    <row r="3313" spans="1:12" s="19" customFormat="1" ht="15" hidden="1" customHeight="1" x14ac:dyDescent="0.25">
      <c r="A3313" s="88" t="s">
        <v>8680</v>
      </c>
      <c r="B3313" s="40" t="s">
        <v>3812</v>
      </c>
      <c r="C3313" s="82" t="s">
        <v>10959</v>
      </c>
      <c r="D3313" s="82"/>
      <c r="E3313" s="82"/>
      <c r="F3313" s="82"/>
      <c r="G3313" s="82"/>
      <c r="H3313" s="40" t="s">
        <v>4</v>
      </c>
      <c r="I3313" s="83" t="str">
        <f>IFERROR(VLOOKUP(A3313,'Alíquotas - CADPREV'!$B$2152:$N$4324,8,FALSE),"")</f>
        <v/>
      </c>
      <c r="J3313" s="83" t="str">
        <f>IF(H3313="RPPS",VLOOKUP(A3313,' Legislação Benef - GESCON'!$B$4:$I$2159,3,FALSE),"")</f>
        <v/>
      </c>
      <c r="K3313" s="83" t="str">
        <f>IF(H3313="RPPS",VLOOKUP(A3313,' Legislação Benef - GESCON'!$B$4:$I$2159,6,FALSE),"")</f>
        <v/>
      </c>
      <c r="L3313" s="83" t="str">
        <f>IF(H3313="RPPS",IFERROR(IF(VLOOKUP(A3313,'Suspensão de repasses - GESCON'!$D$3:$J$1048576,7,FALSE)="Validada","SIM","NÃO"),"NÃO"),"")</f>
        <v/>
      </c>
    </row>
    <row r="3314" spans="1:12" s="19" customFormat="1" ht="15" customHeight="1" x14ac:dyDescent="0.25">
      <c r="A3314" s="88" t="s">
        <v>8681</v>
      </c>
      <c r="B3314" s="40" t="s">
        <v>2197</v>
      </c>
      <c r="C3314" s="82" t="s">
        <v>10958</v>
      </c>
      <c r="D3314" s="82">
        <v>856</v>
      </c>
      <c r="E3314" s="82">
        <v>18</v>
      </c>
      <c r="F3314" s="82">
        <v>7</v>
      </c>
      <c r="G3314" s="82">
        <v>881</v>
      </c>
      <c r="H3314" s="40" t="s">
        <v>2</v>
      </c>
      <c r="I3314" s="83" t="str">
        <f>IFERROR(VLOOKUP(A3314,'Alíquotas - CADPREV'!$B$2152:$N$4324,8,FALSE),"")</f>
        <v>NÃO</v>
      </c>
      <c r="J3314" s="83" t="str">
        <f>IF(H3314="RPPS",VLOOKUP(A3314,' Legislação Benef - GESCON'!$B$4:$I$2159,3,FALSE),"")</f>
        <v>NÃO</v>
      </c>
      <c r="K3314" s="83" t="str">
        <f>IF(H3314="RPPS",VLOOKUP(A3314,' Legislação Benef - GESCON'!$B$4:$I$2159,6,FALSE),"")</f>
        <v>NÃO</v>
      </c>
      <c r="L3314" s="83" t="str">
        <f>IF(H3314="RPPS",IFERROR(IF(VLOOKUP(A3314,'Suspensão de repasses - GESCON'!$D$3:$J$1048576,7,FALSE)="Validada","SIM","NÃO"),"NÃO"),"")</f>
        <v>NÃO</v>
      </c>
    </row>
    <row r="3315" spans="1:12" s="19" customFormat="1" ht="15" hidden="1" customHeight="1" x14ac:dyDescent="0.25">
      <c r="A3315" s="88" t="s">
        <v>8682</v>
      </c>
      <c r="B3315" s="40" t="s">
        <v>901</v>
      </c>
      <c r="C3315" s="82" t="s">
        <v>10959</v>
      </c>
      <c r="D3315" s="82"/>
      <c r="E3315" s="82"/>
      <c r="F3315" s="82"/>
      <c r="G3315" s="82"/>
      <c r="H3315" s="40" t="s">
        <v>4</v>
      </c>
      <c r="I3315" s="83" t="str">
        <f>IFERROR(VLOOKUP(A3315,'Alíquotas - CADPREV'!$B$2152:$N$4324,8,FALSE),"")</f>
        <v/>
      </c>
      <c r="J3315" s="83" t="str">
        <f>IF(H3315="RPPS",VLOOKUP(A3315,' Legislação Benef - GESCON'!$B$4:$I$2159,3,FALSE),"")</f>
        <v/>
      </c>
      <c r="K3315" s="83" t="str">
        <f>IF(H3315="RPPS",VLOOKUP(A3315,' Legislação Benef - GESCON'!$B$4:$I$2159,6,FALSE),"")</f>
        <v/>
      </c>
      <c r="L3315" s="83" t="str">
        <f>IF(H3315="RPPS",IFERROR(IF(VLOOKUP(A3315,'Suspensão de repasses - GESCON'!$D$3:$J$1048576,7,FALSE)="Validada","SIM","NÃO"),"NÃO"),"")</f>
        <v/>
      </c>
    </row>
    <row r="3316" spans="1:12" s="19" customFormat="1" ht="15" hidden="1" customHeight="1" x14ac:dyDescent="0.25">
      <c r="A3316" s="88" t="s">
        <v>8683</v>
      </c>
      <c r="B3316" s="40" t="s">
        <v>3143</v>
      </c>
      <c r="C3316" s="82" t="s">
        <v>10959</v>
      </c>
      <c r="D3316" s="82"/>
      <c r="E3316" s="82"/>
      <c r="F3316" s="82"/>
      <c r="G3316" s="82"/>
      <c r="H3316" s="40" t="s">
        <v>4</v>
      </c>
      <c r="I3316" s="83" t="str">
        <f>IFERROR(VLOOKUP(A3316,'Alíquotas - CADPREV'!$B$2152:$N$4324,8,FALSE),"")</f>
        <v/>
      </c>
      <c r="J3316" s="83" t="str">
        <f>IF(H3316="RPPS",VLOOKUP(A3316,' Legislação Benef - GESCON'!$B$4:$I$2159,3,FALSE),"")</f>
        <v/>
      </c>
      <c r="K3316" s="83" t="str">
        <f>IF(H3316="RPPS",VLOOKUP(A3316,' Legislação Benef - GESCON'!$B$4:$I$2159,6,FALSE),"")</f>
        <v/>
      </c>
      <c r="L3316" s="83" t="str">
        <f>IF(H3316="RPPS",IFERROR(IF(VLOOKUP(A3316,'Suspensão de repasses - GESCON'!$D$3:$J$1048576,7,FALSE)="Validada","SIM","NÃO"),"NÃO"),"")</f>
        <v/>
      </c>
    </row>
    <row r="3317" spans="1:12" s="19" customFormat="1" ht="15" customHeight="1" x14ac:dyDescent="0.25">
      <c r="A3317" s="88" t="s">
        <v>8684</v>
      </c>
      <c r="B3317" s="40" t="s">
        <v>2197</v>
      </c>
      <c r="C3317" s="82" t="s">
        <v>10958</v>
      </c>
      <c r="D3317" s="82">
        <v>1351</v>
      </c>
      <c r="E3317" s="82">
        <v>124</v>
      </c>
      <c r="F3317" s="82">
        <v>16</v>
      </c>
      <c r="G3317" s="82">
        <v>1491</v>
      </c>
      <c r="H3317" s="40" t="s">
        <v>2</v>
      </c>
      <c r="I3317" s="83" t="str">
        <f>IFERROR(VLOOKUP(A3317,'Alíquotas - CADPREV'!$B$2152:$N$4324,8,FALSE),"")</f>
        <v>NÃO</v>
      </c>
      <c r="J3317" s="83" t="str">
        <f>IF(H3317="RPPS",VLOOKUP(A3317,' Legislação Benef - GESCON'!$B$4:$I$2159,3,FALSE),"")</f>
        <v>NÃO</v>
      </c>
      <c r="K3317" s="83" t="str">
        <f>IF(H3317="RPPS",VLOOKUP(A3317,' Legislação Benef - GESCON'!$B$4:$I$2159,6,FALSE),"")</f>
        <v>SIM</v>
      </c>
      <c r="L3317" s="83" t="str">
        <f>IF(H3317="RPPS",IFERROR(IF(VLOOKUP(A3317,'Suspensão de repasses - GESCON'!$D$3:$J$1048576,7,FALSE)="Validada","SIM","NÃO"),"NÃO"),"")</f>
        <v>NÃO</v>
      </c>
    </row>
    <row r="3318" spans="1:12" s="19" customFormat="1" ht="15" customHeight="1" x14ac:dyDescent="0.25">
      <c r="A3318" s="88" t="s">
        <v>8685</v>
      </c>
      <c r="B3318" s="40" t="s">
        <v>3812</v>
      </c>
      <c r="C3318" s="82" t="s">
        <v>10958</v>
      </c>
      <c r="D3318" s="82">
        <v>119</v>
      </c>
      <c r="E3318" s="82">
        <v>19</v>
      </c>
      <c r="F3318" s="82">
        <v>7</v>
      </c>
      <c r="G3318" s="82">
        <v>145</v>
      </c>
      <c r="H3318" s="40" t="s">
        <v>2</v>
      </c>
      <c r="I3318" s="83" t="str">
        <f>IFERROR(VLOOKUP(A3318,'Alíquotas - CADPREV'!$B$2152:$N$4324,8,FALSE),"")</f>
        <v>NÃO</v>
      </c>
      <c r="J3318" s="83" t="str">
        <f>IF(H3318="RPPS",VLOOKUP(A3318,' Legislação Benef - GESCON'!$B$4:$I$2159,3,FALSE),"")</f>
        <v>NÃO</v>
      </c>
      <c r="K3318" s="83" t="str">
        <f>IF(H3318="RPPS",VLOOKUP(A3318,' Legislação Benef - GESCON'!$B$4:$I$2159,6,FALSE),"")</f>
        <v>NÃO</v>
      </c>
      <c r="L3318" s="83" t="str">
        <f>IF(H3318="RPPS",IFERROR(IF(VLOOKUP(A3318,'Suspensão de repasses - GESCON'!$D$3:$J$1048576,7,FALSE)="Validada","SIM","NÃO"),"NÃO"),"")</f>
        <v>NÃO</v>
      </c>
    </row>
    <row r="3319" spans="1:12" s="19" customFormat="1" ht="15" hidden="1" customHeight="1" x14ac:dyDescent="0.25">
      <c r="A3319" s="88" t="s">
        <v>8686</v>
      </c>
      <c r="B3319" s="40" t="s">
        <v>901</v>
      </c>
      <c r="C3319" s="82" t="s">
        <v>10959</v>
      </c>
      <c r="D3319" s="82"/>
      <c r="E3319" s="82"/>
      <c r="F3319" s="82"/>
      <c r="G3319" s="82"/>
      <c r="H3319" s="40" t="s">
        <v>4</v>
      </c>
      <c r="I3319" s="83" t="str">
        <f>IFERROR(VLOOKUP(A3319,'Alíquotas - CADPREV'!$B$2152:$N$4324,8,FALSE),"")</f>
        <v/>
      </c>
      <c r="J3319" s="83" t="str">
        <f>IF(H3319="RPPS",VLOOKUP(A3319,' Legislação Benef - GESCON'!$B$4:$I$2159,3,FALSE),"")</f>
        <v/>
      </c>
      <c r="K3319" s="83" t="str">
        <f>IF(H3319="RPPS",VLOOKUP(A3319,' Legislação Benef - GESCON'!$B$4:$I$2159,6,FALSE),"")</f>
        <v/>
      </c>
      <c r="L3319" s="83" t="str">
        <f>IF(H3319="RPPS",IFERROR(IF(VLOOKUP(A3319,'Suspensão de repasses - GESCON'!$D$3:$J$1048576,7,FALSE)="Validada","SIM","NÃO"),"NÃO"),"")</f>
        <v/>
      </c>
    </row>
    <row r="3320" spans="1:12" s="19" customFormat="1" ht="15" customHeight="1" x14ac:dyDescent="0.25">
      <c r="A3320" s="88" t="s">
        <v>8687</v>
      </c>
      <c r="B3320" s="40" t="s">
        <v>3143</v>
      </c>
      <c r="C3320" s="82" t="s">
        <v>10958</v>
      </c>
      <c r="D3320" s="82">
        <v>493</v>
      </c>
      <c r="E3320" s="82">
        <v>166</v>
      </c>
      <c r="F3320" s="82">
        <v>29</v>
      </c>
      <c r="G3320" s="82">
        <v>688</v>
      </c>
      <c r="H3320" s="40" t="s">
        <v>2</v>
      </c>
      <c r="I3320" s="83" t="str">
        <f>IFERROR(VLOOKUP(A3320,'Alíquotas - CADPREV'!$B$2152:$N$4324,8,FALSE),"")</f>
        <v>NÃO</v>
      </c>
      <c r="J3320" s="83" t="str">
        <f>IF(H3320="RPPS",VLOOKUP(A3320,' Legislação Benef - GESCON'!$B$4:$I$2159,3,FALSE),"")</f>
        <v>NÃO</v>
      </c>
      <c r="K3320" s="83" t="str">
        <f>IF(H3320="RPPS",VLOOKUP(A3320,' Legislação Benef - GESCON'!$B$4:$I$2159,6,FALSE),"")</f>
        <v>NÃO</v>
      </c>
      <c r="L3320" s="83" t="str">
        <f>IF(H3320="RPPS",IFERROR(IF(VLOOKUP(A3320,'Suspensão de repasses - GESCON'!$D$3:$J$1048576,7,FALSE)="Validada","SIM","NÃO"),"NÃO"),"")</f>
        <v>NÃO</v>
      </c>
    </row>
    <row r="3321" spans="1:12" s="19" customFormat="1" ht="15" hidden="1" customHeight="1" x14ac:dyDescent="0.25">
      <c r="A3321" s="88" t="s">
        <v>8688</v>
      </c>
      <c r="B3321" s="40" t="s">
        <v>2274</v>
      </c>
      <c r="C3321" s="82" t="s">
        <v>10959</v>
      </c>
      <c r="D3321" s="82"/>
      <c r="E3321" s="82"/>
      <c r="F3321" s="82"/>
      <c r="G3321" s="82"/>
      <c r="H3321" s="40" t="s">
        <v>4</v>
      </c>
      <c r="I3321" s="83" t="str">
        <f>IFERROR(VLOOKUP(A3321,'Alíquotas - CADPREV'!$B$2152:$N$4324,8,FALSE),"")</f>
        <v/>
      </c>
      <c r="J3321" s="83" t="str">
        <f>IF(H3321="RPPS",VLOOKUP(A3321,' Legislação Benef - GESCON'!$B$4:$I$2159,3,FALSE),"")</f>
        <v/>
      </c>
      <c r="K3321" s="83" t="str">
        <f>IF(H3321="RPPS",VLOOKUP(A3321,' Legislação Benef - GESCON'!$B$4:$I$2159,6,FALSE),"")</f>
        <v/>
      </c>
      <c r="L3321" s="83" t="str">
        <f>IF(H3321="RPPS",IFERROR(IF(VLOOKUP(A3321,'Suspensão de repasses - GESCON'!$D$3:$J$1048576,7,FALSE)="Validada","SIM","NÃO"),"NÃO"),"")</f>
        <v/>
      </c>
    </row>
    <row r="3322" spans="1:12" s="19" customFormat="1" ht="15" customHeight="1" x14ac:dyDescent="0.25">
      <c r="A3322" s="88" t="s">
        <v>8689</v>
      </c>
      <c r="B3322" s="40" t="s">
        <v>3812</v>
      </c>
      <c r="C3322" s="82" t="s">
        <v>10958</v>
      </c>
      <c r="D3322" s="82">
        <v>269</v>
      </c>
      <c r="E3322" s="82">
        <v>111</v>
      </c>
      <c r="F3322" s="82">
        <v>14</v>
      </c>
      <c r="G3322" s="82">
        <v>394</v>
      </c>
      <c r="H3322" s="40" t="s">
        <v>2</v>
      </c>
      <c r="I3322" s="83" t="str">
        <f>IFERROR(VLOOKUP(A3322,'Alíquotas - CADPREV'!$B$2152:$N$4324,8,FALSE),"")</f>
        <v>SIM</v>
      </c>
      <c r="J3322" s="83" t="str">
        <f>IF(H3322="RPPS",VLOOKUP(A3322,' Legislação Benef - GESCON'!$B$4:$I$2159,3,FALSE),"")</f>
        <v>NÃO</v>
      </c>
      <c r="K3322" s="83" t="str">
        <f>IF(H3322="RPPS",VLOOKUP(A3322,' Legislação Benef - GESCON'!$B$4:$I$2159,6,FALSE),"")</f>
        <v>NÃO</v>
      </c>
      <c r="L3322" s="83" t="str">
        <f>IF(H3322="RPPS",IFERROR(IF(VLOOKUP(A3322,'Suspensão de repasses - GESCON'!$D$3:$J$1048576,7,FALSE)="Validada","SIM","NÃO"),"NÃO"),"")</f>
        <v>NÃO</v>
      </c>
    </row>
    <row r="3323" spans="1:12" s="19" customFormat="1" ht="15" hidden="1" customHeight="1" x14ac:dyDescent="0.25">
      <c r="A3323" s="88" t="s">
        <v>8690</v>
      </c>
      <c r="B3323" s="40" t="s">
        <v>1356</v>
      </c>
      <c r="C3323" s="82" t="s">
        <v>10959</v>
      </c>
      <c r="D3323" s="82"/>
      <c r="E3323" s="82"/>
      <c r="F3323" s="82"/>
      <c r="G3323" s="82"/>
      <c r="H3323" s="40" t="s">
        <v>4</v>
      </c>
      <c r="I3323" s="83" t="str">
        <f>IFERROR(VLOOKUP(A3323,'Alíquotas - CADPREV'!$B$2152:$N$4324,8,FALSE),"")</f>
        <v/>
      </c>
      <c r="J3323" s="83" t="str">
        <f>IF(H3323="RPPS",VLOOKUP(A3323,' Legislação Benef - GESCON'!$B$4:$I$2159,3,FALSE),"")</f>
        <v/>
      </c>
      <c r="K3323" s="83" t="str">
        <f>IF(H3323="RPPS",VLOOKUP(A3323,' Legislação Benef - GESCON'!$B$4:$I$2159,6,FALSE),"")</f>
        <v/>
      </c>
      <c r="L3323" s="83" t="str">
        <f>IF(H3323="RPPS",IFERROR(IF(VLOOKUP(A3323,'Suspensão de repasses - GESCON'!$D$3:$J$1048576,7,FALSE)="Validada","SIM","NÃO"),"NÃO"),"")</f>
        <v/>
      </c>
    </row>
    <row r="3324" spans="1:12" s="19" customFormat="1" ht="15" customHeight="1" x14ac:dyDescent="0.25">
      <c r="A3324" s="88" t="s">
        <v>8691</v>
      </c>
      <c r="B3324" s="40" t="s">
        <v>3812</v>
      </c>
      <c r="C3324" s="82" t="s">
        <v>10958</v>
      </c>
      <c r="D3324" s="82">
        <v>97</v>
      </c>
      <c r="E3324" s="82">
        <v>19</v>
      </c>
      <c r="F3324" s="82">
        <v>2</v>
      </c>
      <c r="G3324" s="82">
        <v>118</v>
      </c>
      <c r="H3324" s="40" t="s">
        <v>2</v>
      </c>
      <c r="I3324" s="83" t="str">
        <f>IFERROR(VLOOKUP(A3324,'Alíquotas - CADPREV'!$B$2152:$N$4324,8,FALSE),"")</f>
        <v>SIM</v>
      </c>
      <c r="J3324" s="83" t="str">
        <f>IF(H3324="RPPS",VLOOKUP(A3324,' Legislação Benef - GESCON'!$B$4:$I$2159,3,FALSE),"")</f>
        <v>NÃO</v>
      </c>
      <c r="K3324" s="83" t="str">
        <f>IF(H3324="RPPS",VLOOKUP(A3324,' Legislação Benef - GESCON'!$B$4:$I$2159,6,FALSE),"")</f>
        <v>NÃO</v>
      </c>
      <c r="L3324" s="83" t="str">
        <f>IF(H3324="RPPS",IFERROR(IF(VLOOKUP(A3324,'Suspensão de repasses - GESCON'!$D$3:$J$1048576,7,FALSE)="Validada","SIM","NÃO"),"NÃO"),"")</f>
        <v>NÃO</v>
      </c>
    </row>
    <row r="3325" spans="1:12" s="19" customFormat="1" ht="15" customHeight="1" x14ac:dyDescent="0.25">
      <c r="A3325" s="88" t="s">
        <v>8692</v>
      </c>
      <c r="B3325" s="40" t="s">
        <v>2274</v>
      </c>
      <c r="C3325" s="82" t="s">
        <v>10958</v>
      </c>
      <c r="D3325" s="82">
        <v>179</v>
      </c>
      <c r="E3325" s="82">
        <v>47</v>
      </c>
      <c r="F3325" s="82">
        <v>8</v>
      </c>
      <c r="G3325" s="82">
        <v>234</v>
      </c>
      <c r="H3325" s="40" t="s">
        <v>2</v>
      </c>
      <c r="I3325" s="83" t="str">
        <f>IFERROR(VLOOKUP(A3325,'Alíquotas - CADPREV'!$B$2152:$N$4324,8,FALSE),"")</f>
        <v>NÃO</v>
      </c>
      <c r="J3325" s="83" t="str">
        <f>IF(H3325="RPPS",VLOOKUP(A3325,' Legislação Benef - GESCON'!$B$4:$I$2159,3,FALSE),"")</f>
        <v>NÃO</v>
      </c>
      <c r="K3325" s="83" t="str">
        <f>IF(H3325="RPPS",VLOOKUP(A3325,' Legislação Benef - GESCON'!$B$4:$I$2159,6,FALSE),"")</f>
        <v>NÃO</v>
      </c>
      <c r="L3325" s="83" t="str">
        <f>IF(H3325="RPPS",IFERROR(IF(VLOOKUP(A3325,'Suspensão de repasses - GESCON'!$D$3:$J$1048576,7,FALSE)="Validada","SIM","NÃO"),"NÃO"),"")</f>
        <v>NÃO</v>
      </c>
    </row>
    <row r="3326" spans="1:12" s="19" customFormat="1" ht="15" customHeight="1" x14ac:dyDescent="0.25">
      <c r="A3326" s="88" t="s">
        <v>8693</v>
      </c>
      <c r="B3326" s="40" t="s">
        <v>3747</v>
      </c>
      <c r="C3326" s="82" t="s">
        <v>10958</v>
      </c>
      <c r="D3326" s="82">
        <v>535</v>
      </c>
      <c r="E3326" s="82">
        <v>0</v>
      </c>
      <c r="F3326" s="82">
        <v>0</v>
      </c>
      <c r="G3326" s="82">
        <v>535</v>
      </c>
      <c r="H3326" s="40" t="s">
        <v>2</v>
      </c>
      <c r="I3326" s="83" t="str">
        <f>IFERROR(VLOOKUP(A3326,'Alíquotas - CADPREV'!$B$2152:$N$4324,8,FALSE),"")</f>
        <v>NÃO</v>
      </c>
      <c r="J3326" s="83" t="str">
        <f>IF(H3326="RPPS",VLOOKUP(A3326,' Legislação Benef - GESCON'!$B$4:$I$2159,3,FALSE),"")</f>
        <v>NÃO</v>
      </c>
      <c r="K3326" s="83" t="str">
        <f>IF(H3326="RPPS",VLOOKUP(A3326,' Legislação Benef - GESCON'!$B$4:$I$2159,6,FALSE),"")</f>
        <v>NÃO</v>
      </c>
      <c r="L3326" s="83" t="str">
        <f>IF(H3326="RPPS",IFERROR(IF(VLOOKUP(A3326,'Suspensão de repasses - GESCON'!$D$3:$J$1048576,7,FALSE)="Validada","SIM","NÃO"),"NÃO"),"")</f>
        <v>NÃO</v>
      </c>
    </row>
    <row r="3327" spans="1:12" s="19" customFormat="1" ht="15" customHeight="1" x14ac:dyDescent="0.25">
      <c r="A3327" s="88" t="s">
        <v>8694</v>
      </c>
      <c r="B3327" s="40" t="s">
        <v>3812</v>
      </c>
      <c r="C3327" s="82" t="s">
        <v>10958</v>
      </c>
      <c r="D3327" s="82">
        <v>92</v>
      </c>
      <c r="E3327" s="82">
        <v>53</v>
      </c>
      <c r="F3327" s="82">
        <v>8</v>
      </c>
      <c r="G3327" s="82">
        <v>153</v>
      </c>
      <c r="H3327" s="40" t="s">
        <v>2</v>
      </c>
      <c r="I3327" s="83" t="str">
        <f>IFERROR(VLOOKUP(A3327,'Alíquotas - CADPREV'!$B$2152:$N$4324,8,FALSE),"")</f>
        <v>NÃO</v>
      </c>
      <c r="J3327" s="83" t="str">
        <f>IF(H3327="RPPS",VLOOKUP(A3327,' Legislação Benef - GESCON'!$B$4:$I$2159,3,FALSE),"")</f>
        <v>NÃO</v>
      </c>
      <c r="K3327" s="83" t="str">
        <f>IF(H3327="RPPS",VLOOKUP(A3327,' Legislação Benef - GESCON'!$B$4:$I$2159,6,FALSE),"")</f>
        <v>NÃO</v>
      </c>
      <c r="L3327" s="83" t="str">
        <f>IF(H3327="RPPS",IFERROR(IF(VLOOKUP(A3327,'Suspensão de repasses - GESCON'!$D$3:$J$1048576,7,FALSE)="Validada","SIM","NÃO"),"NÃO"),"")</f>
        <v>NÃO</v>
      </c>
    </row>
    <row r="3328" spans="1:12" s="19" customFormat="1" ht="15" hidden="1" customHeight="1" x14ac:dyDescent="0.25">
      <c r="A3328" s="88" t="s">
        <v>8695</v>
      </c>
      <c r="B3328" s="40" t="s">
        <v>4626</v>
      </c>
      <c r="C3328" s="82" t="s">
        <v>10959</v>
      </c>
      <c r="D3328" s="82"/>
      <c r="E3328" s="82"/>
      <c r="F3328" s="82"/>
      <c r="G3328" s="82"/>
      <c r="H3328" s="40" t="s">
        <v>4</v>
      </c>
      <c r="I3328" s="83" t="str">
        <f>IFERROR(VLOOKUP(A3328,'Alíquotas - CADPREV'!$B$2152:$N$4324,8,FALSE),"")</f>
        <v/>
      </c>
      <c r="J3328" s="83" t="str">
        <f>IF(H3328="RPPS",VLOOKUP(A3328,' Legislação Benef - GESCON'!$B$4:$I$2159,3,FALSE),"")</f>
        <v/>
      </c>
      <c r="K3328" s="83" t="str">
        <f>IF(H3328="RPPS",VLOOKUP(A3328,' Legislação Benef - GESCON'!$B$4:$I$2159,6,FALSE),"")</f>
        <v/>
      </c>
      <c r="L3328" s="83" t="str">
        <f>IF(H3328="RPPS",IFERROR(IF(VLOOKUP(A3328,'Suspensão de repasses - GESCON'!$D$3:$J$1048576,7,FALSE)="Validada","SIM","NÃO"),"NÃO"),"")</f>
        <v/>
      </c>
    </row>
    <row r="3329" spans="1:12" s="19" customFormat="1" ht="15" hidden="1" customHeight="1" x14ac:dyDescent="0.25">
      <c r="A3329" s="88" t="s">
        <v>8696</v>
      </c>
      <c r="B3329" s="40" t="s">
        <v>215</v>
      </c>
      <c r="C3329" s="82" t="s">
        <v>10959</v>
      </c>
      <c r="D3329" s="82"/>
      <c r="E3329" s="82"/>
      <c r="F3329" s="82"/>
      <c r="G3329" s="82"/>
      <c r="H3329" s="40" t="s">
        <v>4</v>
      </c>
      <c r="I3329" s="83" t="str">
        <f>IFERROR(VLOOKUP(A3329,'Alíquotas - CADPREV'!$B$2152:$N$4324,8,FALSE),"")</f>
        <v/>
      </c>
      <c r="J3329" s="83" t="str">
        <f>IF(H3329="RPPS",VLOOKUP(A3329,' Legislação Benef - GESCON'!$B$4:$I$2159,3,FALSE),"")</f>
        <v/>
      </c>
      <c r="K3329" s="83" t="str">
        <f>IF(H3329="RPPS",VLOOKUP(A3329,' Legislação Benef - GESCON'!$B$4:$I$2159,6,FALSE),"")</f>
        <v/>
      </c>
      <c r="L3329" s="83" t="str">
        <f>IF(H3329="RPPS",IFERROR(IF(VLOOKUP(A3329,'Suspensão de repasses - GESCON'!$D$3:$J$1048576,7,FALSE)="Validada","SIM","NÃO"),"NÃO"),"")</f>
        <v/>
      </c>
    </row>
    <row r="3330" spans="1:12" s="19" customFormat="1" ht="15" customHeight="1" x14ac:dyDescent="0.25">
      <c r="A3330" s="88" t="s">
        <v>8697</v>
      </c>
      <c r="B3330" s="40" t="s">
        <v>2274</v>
      </c>
      <c r="C3330" s="82" t="s">
        <v>10958</v>
      </c>
      <c r="D3330" s="82">
        <v>408</v>
      </c>
      <c r="E3330" s="82">
        <v>51</v>
      </c>
      <c r="F3330" s="82">
        <v>11</v>
      </c>
      <c r="G3330" s="82">
        <v>470</v>
      </c>
      <c r="H3330" s="40" t="s">
        <v>2</v>
      </c>
      <c r="I3330" s="83" t="str">
        <f>IFERROR(VLOOKUP(A3330,'Alíquotas - CADPREV'!$B$2152:$N$4324,8,FALSE),"")</f>
        <v>SIM</v>
      </c>
      <c r="J3330" s="83" t="str">
        <f>IF(H3330="RPPS",VLOOKUP(A3330,' Legislação Benef - GESCON'!$B$4:$I$2159,3,FALSE),"")</f>
        <v>NÃO</v>
      </c>
      <c r="K3330" s="83" t="str">
        <f>IF(H3330="RPPS",VLOOKUP(A3330,' Legislação Benef - GESCON'!$B$4:$I$2159,6,FALSE),"")</f>
        <v>SIM</v>
      </c>
      <c r="L3330" s="83" t="str">
        <f>IF(H3330="RPPS",IFERROR(IF(VLOOKUP(A3330,'Suspensão de repasses - GESCON'!$D$3:$J$1048576,7,FALSE)="Validada","SIM","NÃO"),"NÃO"),"")</f>
        <v>NÃO</v>
      </c>
    </row>
    <row r="3331" spans="1:12" s="19" customFormat="1" ht="15" customHeight="1" x14ac:dyDescent="0.25">
      <c r="A3331" s="88" t="s">
        <v>8698</v>
      </c>
      <c r="B3331" s="40" t="s">
        <v>4626</v>
      </c>
      <c r="C3331" s="82" t="s">
        <v>10958</v>
      </c>
      <c r="D3331" s="82">
        <v>156</v>
      </c>
      <c r="E3331" s="82">
        <v>25</v>
      </c>
      <c r="F3331" s="82">
        <v>10</v>
      </c>
      <c r="G3331" s="82">
        <v>191</v>
      </c>
      <c r="H3331" s="40" t="s">
        <v>2</v>
      </c>
      <c r="I3331" s="83" t="str">
        <f>IFERROR(VLOOKUP(A3331,'Alíquotas - CADPREV'!$B$2152:$N$4324,8,FALSE),"")</f>
        <v>NÃO</v>
      </c>
      <c r="J3331" s="83" t="str">
        <f>IF(H3331="RPPS",VLOOKUP(A3331,' Legislação Benef - GESCON'!$B$4:$I$2159,3,FALSE),"")</f>
        <v>NÃO</v>
      </c>
      <c r="K3331" s="83" t="str">
        <f>IF(H3331="RPPS",VLOOKUP(A3331,' Legislação Benef - GESCON'!$B$4:$I$2159,6,FALSE),"")</f>
        <v>NÃO</v>
      </c>
      <c r="L3331" s="83" t="str">
        <f>IF(H3331="RPPS",IFERROR(IF(VLOOKUP(A3331,'Suspensão de repasses - GESCON'!$D$3:$J$1048576,7,FALSE)="Validada","SIM","NÃO"),"NÃO"),"")</f>
        <v>NÃO</v>
      </c>
    </row>
    <row r="3332" spans="1:12" s="19" customFormat="1" ht="15" customHeight="1" x14ac:dyDescent="0.25">
      <c r="A3332" s="88" t="s">
        <v>8699</v>
      </c>
      <c r="B3332" s="40" t="s">
        <v>3812</v>
      </c>
      <c r="C3332" s="82" t="s">
        <v>10958</v>
      </c>
      <c r="D3332" s="82">
        <v>148</v>
      </c>
      <c r="E3332" s="82">
        <v>9</v>
      </c>
      <c r="F3332" s="82">
        <v>2</v>
      </c>
      <c r="G3332" s="82">
        <v>159</v>
      </c>
      <c r="H3332" s="40" t="s">
        <v>2</v>
      </c>
      <c r="I3332" s="83" t="str">
        <f>IFERROR(VLOOKUP(A3332,'Alíquotas - CADPREV'!$B$2152:$N$4324,8,FALSE),"")</f>
        <v>NÃO</v>
      </c>
      <c r="J3332" s="83" t="str">
        <f>IF(H3332="RPPS",VLOOKUP(A3332,' Legislação Benef - GESCON'!$B$4:$I$2159,3,FALSE),"")</f>
        <v>NÃO</v>
      </c>
      <c r="K3332" s="83" t="str">
        <f>IF(H3332="RPPS",VLOOKUP(A3332,' Legislação Benef - GESCON'!$B$4:$I$2159,6,FALSE),"")</f>
        <v>SIM</v>
      </c>
      <c r="L3332" s="83" t="str">
        <f>IF(H3332="RPPS",IFERROR(IF(VLOOKUP(A3332,'Suspensão de repasses - GESCON'!$D$3:$J$1048576,7,FALSE)="Validada","SIM","NÃO"),"NÃO"),"")</f>
        <v>NÃO</v>
      </c>
    </row>
    <row r="3333" spans="1:12" s="19" customFormat="1" ht="15" customHeight="1" x14ac:dyDescent="0.25">
      <c r="A3333" s="88" t="s">
        <v>8700</v>
      </c>
      <c r="B3333" s="40" t="s">
        <v>3143</v>
      </c>
      <c r="C3333" s="82" t="s">
        <v>10958</v>
      </c>
      <c r="D3333" s="82">
        <v>251</v>
      </c>
      <c r="E3333" s="82">
        <v>48</v>
      </c>
      <c r="F3333" s="82">
        <v>5</v>
      </c>
      <c r="G3333" s="82">
        <v>304</v>
      </c>
      <c r="H3333" s="40" t="s">
        <v>2</v>
      </c>
      <c r="I3333" s="83" t="str">
        <f>IFERROR(VLOOKUP(A3333,'Alíquotas - CADPREV'!$B$2152:$N$4324,8,FALSE),"")</f>
        <v>SIM</v>
      </c>
      <c r="J3333" s="83" t="str">
        <f>IF(H3333="RPPS",VLOOKUP(A3333,' Legislação Benef - GESCON'!$B$4:$I$2159,3,FALSE),"")</f>
        <v>NÃO</v>
      </c>
      <c r="K3333" s="83" t="str">
        <f>IF(H3333="RPPS",VLOOKUP(A3333,' Legislação Benef - GESCON'!$B$4:$I$2159,6,FALSE),"")</f>
        <v>SIM</v>
      </c>
      <c r="L3333" s="83" t="str">
        <f>IF(H3333="RPPS",IFERROR(IF(VLOOKUP(A3333,'Suspensão de repasses - GESCON'!$D$3:$J$1048576,7,FALSE)="Validada","SIM","NÃO"),"NÃO"),"")</f>
        <v>NÃO</v>
      </c>
    </row>
    <row r="3334" spans="1:12" s="19" customFormat="1" ht="15" customHeight="1" x14ac:dyDescent="0.25">
      <c r="A3334" s="88" t="s">
        <v>8701</v>
      </c>
      <c r="B3334" s="40" t="s">
        <v>4626</v>
      </c>
      <c r="C3334" s="82" t="s">
        <v>10958</v>
      </c>
      <c r="D3334" s="82">
        <v>128</v>
      </c>
      <c r="E3334" s="82">
        <v>13</v>
      </c>
      <c r="F3334" s="82">
        <v>1</v>
      </c>
      <c r="G3334" s="82">
        <v>142</v>
      </c>
      <c r="H3334" s="40" t="s">
        <v>2</v>
      </c>
      <c r="I3334" s="83" t="str">
        <f>IFERROR(VLOOKUP(A3334,'Alíquotas - CADPREV'!$B$2152:$N$4324,8,FALSE),"")</f>
        <v>NÃO</v>
      </c>
      <c r="J3334" s="83" t="str">
        <f>IF(H3334="RPPS",VLOOKUP(A3334,' Legislação Benef - GESCON'!$B$4:$I$2159,3,FALSE),"")</f>
        <v>NÃO</v>
      </c>
      <c r="K3334" s="83" t="str">
        <f>IF(H3334="RPPS",VLOOKUP(A3334,' Legislação Benef - GESCON'!$B$4:$I$2159,6,FALSE),"")</f>
        <v>NÃO</v>
      </c>
      <c r="L3334" s="83" t="str">
        <f>IF(H3334="RPPS",IFERROR(IF(VLOOKUP(A3334,'Suspensão de repasses - GESCON'!$D$3:$J$1048576,7,FALSE)="Validada","SIM","NÃO"),"NÃO"),"")</f>
        <v>NÃO</v>
      </c>
    </row>
    <row r="3335" spans="1:12" s="19" customFormat="1" ht="15" hidden="1" customHeight="1" x14ac:dyDescent="0.25">
      <c r="A3335" s="88" t="s">
        <v>8702</v>
      </c>
      <c r="B3335" s="40" t="s">
        <v>1142</v>
      </c>
      <c r="C3335" s="82" t="s">
        <v>10959</v>
      </c>
      <c r="D3335" s="82"/>
      <c r="E3335" s="82"/>
      <c r="F3335" s="82"/>
      <c r="G3335" s="82"/>
      <c r="H3335" s="40" t="s">
        <v>4</v>
      </c>
      <c r="I3335" s="83" t="str">
        <f>IFERROR(VLOOKUP(A3335,'Alíquotas - CADPREV'!$B$2152:$N$4324,8,FALSE),"")</f>
        <v/>
      </c>
      <c r="J3335" s="83" t="str">
        <f>IF(H3335="RPPS",VLOOKUP(A3335,' Legislação Benef - GESCON'!$B$4:$I$2159,3,FALSE),"")</f>
        <v/>
      </c>
      <c r="K3335" s="83" t="str">
        <f>IF(H3335="RPPS",VLOOKUP(A3335,' Legislação Benef - GESCON'!$B$4:$I$2159,6,FALSE),"")</f>
        <v/>
      </c>
      <c r="L3335" s="83" t="str">
        <f>IF(H3335="RPPS",IFERROR(IF(VLOOKUP(A3335,'Suspensão de repasses - GESCON'!$D$3:$J$1048576,7,FALSE)="Validada","SIM","NÃO"),"NÃO"),"")</f>
        <v/>
      </c>
    </row>
    <row r="3336" spans="1:12" s="19" customFormat="1" ht="15" customHeight="1" x14ac:dyDescent="0.25">
      <c r="A3336" s="88" t="s">
        <v>8703</v>
      </c>
      <c r="B3336" s="40" t="s">
        <v>901</v>
      </c>
      <c r="C3336" s="82" t="s">
        <v>10958</v>
      </c>
      <c r="D3336" s="82">
        <v>384</v>
      </c>
      <c r="E3336" s="82">
        <v>0</v>
      </c>
      <c r="F3336" s="82">
        <v>0</v>
      </c>
      <c r="G3336" s="82">
        <v>384</v>
      </c>
      <c r="H3336" s="40" t="s">
        <v>2</v>
      </c>
      <c r="I3336" s="83" t="str">
        <f>IFERROR(VLOOKUP(A3336,'Alíquotas - CADPREV'!$B$2152:$N$4324,8,FALSE),"")</f>
        <v>NÃO</v>
      </c>
      <c r="J3336" s="83" t="str">
        <f>IF(H3336="RPPS",VLOOKUP(A3336,' Legislação Benef - GESCON'!$B$4:$I$2159,3,FALSE),"")</f>
        <v>NÃO</v>
      </c>
      <c r="K3336" s="83" t="str">
        <f>IF(H3336="RPPS",VLOOKUP(A3336,' Legislação Benef - GESCON'!$B$4:$I$2159,6,FALSE),"")</f>
        <v>NÃO</v>
      </c>
      <c r="L3336" s="83" t="str">
        <f>IF(H3336="RPPS",IFERROR(IF(VLOOKUP(A3336,'Suspensão de repasses - GESCON'!$D$3:$J$1048576,7,FALSE)="Validada","SIM","NÃO"),"NÃO"),"")</f>
        <v>NÃO</v>
      </c>
    </row>
    <row r="3337" spans="1:12" s="19" customFormat="1" ht="15" hidden="1" customHeight="1" x14ac:dyDescent="0.25">
      <c r="A3337" s="88" t="s">
        <v>8704</v>
      </c>
      <c r="B3337" s="40" t="s">
        <v>3601</v>
      </c>
      <c r="C3337" s="82" t="s">
        <v>10959</v>
      </c>
      <c r="D3337" s="82"/>
      <c r="E3337" s="82"/>
      <c r="F3337" s="82"/>
      <c r="G3337" s="82"/>
      <c r="H3337" s="40" t="s">
        <v>4</v>
      </c>
      <c r="I3337" s="83" t="str">
        <f>IFERROR(VLOOKUP(A3337,'Alíquotas - CADPREV'!$B$2152:$N$4324,8,FALSE),"")</f>
        <v/>
      </c>
      <c r="J3337" s="83" t="str">
        <f>IF(H3337="RPPS",VLOOKUP(A3337,' Legislação Benef - GESCON'!$B$4:$I$2159,3,FALSE),"")</f>
        <v/>
      </c>
      <c r="K3337" s="83" t="str">
        <f>IF(H3337="RPPS",VLOOKUP(A3337,' Legislação Benef - GESCON'!$B$4:$I$2159,6,FALSE),"")</f>
        <v/>
      </c>
      <c r="L3337" s="83" t="str">
        <f>IF(H3337="RPPS",IFERROR(IF(VLOOKUP(A3337,'Suspensão de repasses - GESCON'!$D$3:$J$1048576,7,FALSE)="Validada","SIM","NÃO"),"NÃO"),"")</f>
        <v/>
      </c>
    </row>
    <row r="3338" spans="1:12" s="19" customFormat="1" ht="15" hidden="1" customHeight="1" x14ac:dyDescent="0.25">
      <c r="A3338" s="88" t="s">
        <v>8705</v>
      </c>
      <c r="B3338" s="40" t="s">
        <v>1356</v>
      </c>
      <c r="C3338" s="82" t="s">
        <v>10959</v>
      </c>
      <c r="D3338" s="82"/>
      <c r="E3338" s="82"/>
      <c r="F3338" s="82"/>
      <c r="G3338" s="82"/>
      <c r="H3338" s="40" t="s">
        <v>4</v>
      </c>
      <c r="I3338" s="83" t="str">
        <f>IFERROR(VLOOKUP(A3338,'Alíquotas - CADPREV'!$B$2152:$N$4324,8,FALSE),"")</f>
        <v/>
      </c>
      <c r="J3338" s="83" t="str">
        <f>IF(H3338="RPPS",VLOOKUP(A3338,' Legislação Benef - GESCON'!$B$4:$I$2159,3,FALSE),"")</f>
        <v/>
      </c>
      <c r="K3338" s="83" t="str">
        <f>IF(H3338="RPPS",VLOOKUP(A3338,' Legislação Benef - GESCON'!$B$4:$I$2159,6,FALSE),"")</f>
        <v/>
      </c>
      <c r="L3338" s="83" t="str">
        <f>IF(H3338="RPPS",IFERROR(IF(VLOOKUP(A3338,'Suspensão de repasses - GESCON'!$D$3:$J$1048576,7,FALSE)="Validada","SIM","NÃO"),"NÃO"),"")</f>
        <v/>
      </c>
    </row>
    <row r="3339" spans="1:12" s="19" customFormat="1" ht="15" hidden="1" customHeight="1" x14ac:dyDescent="0.25">
      <c r="A3339" s="88" t="s">
        <v>8706</v>
      </c>
      <c r="B3339" s="40" t="s">
        <v>4289</v>
      </c>
      <c r="C3339" s="82" t="s">
        <v>10959</v>
      </c>
      <c r="D3339" s="82"/>
      <c r="E3339" s="82"/>
      <c r="F3339" s="82"/>
      <c r="G3339" s="82"/>
      <c r="H3339" s="40" t="s">
        <v>4</v>
      </c>
      <c r="I3339" s="83" t="str">
        <f>IFERROR(VLOOKUP(A3339,'Alíquotas - CADPREV'!$B$2152:$N$4324,8,FALSE),"")</f>
        <v/>
      </c>
      <c r="J3339" s="83" t="str">
        <f>IF(H3339="RPPS",VLOOKUP(A3339,' Legislação Benef - GESCON'!$B$4:$I$2159,3,FALSE),"")</f>
        <v/>
      </c>
      <c r="K3339" s="83" t="str">
        <f>IF(H3339="RPPS",VLOOKUP(A3339,' Legislação Benef - GESCON'!$B$4:$I$2159,6,FALSE),"")</f>
        <v/>
      </c>
      <c r="L3339" s="83" t="str">
        <f>IF(H3339="RPPS",IFERROR(IF(VLOOKUP(A3339,'Suspensão de repasses - GESCON'!$D$3:$J$1048576,7,FALSE)="Validada","SIM","NÃO"),"NÃO"),"")</f>
        <v/>
      </c>
    </row>
    <row r="3340" spans="1:12" s="19" customFormat="1" ht="15" customHeight="1" x14ac:dyDescent="0.25">
      <c r="A3340" s="88" t="s">
        <v>8707</v>
      </c>
      <c r="B3340" s="40" t="s">
        <v>3143</v>
      </c>
      <c r="C3340" s="82" t="s">
        <v>10958</v>
      </c>
      <c r="D3340" s="82">
        <v>794</v>
      </c>
      <c r="E3340" s="82">
        <v>247</v>
      </c>
      <c r="F3340" s="82">
        <v>51</v>
      </c>
      <c r="G3340" s="82">
        <v>1092</v>
      </c>
      <c r="H3340" s="40" t="s">
        <v>2</v>
      </c>
      <c r="I3340" s="83" t="str">
        <f>IFERROR(VLOOKUP(A3340,'Alíquotas - CADPREV'!$B$2152:$N$4324,8,FALSE),"")</f>
        <v>NÃO</v>
      </c>
      <c r="J3340" s="83" t="str">
        <f>IF(H3340="RPPS",VLOOKUP(A3340,' Legislação Benef - GESCON'!$B$4:$I$2159,3,FALSE),"")</f>
        <v>NÃO</v>
      </c>
      <c r="K3340" s="83" t="str">
        <f>IF(H3340="RPPS",VLOOKUP(A3340,' Legislação Benef - GESCON'!$B$4:$I$2159,6,FALSE),"")</f>
        <v>NÃO</v>
      </c>
      <c r="L3340" s="83" t="str">
        <f>IF(H3340="RPPS",IFERROR(IF(VLOOKUP(A3340,'Suspensão de repasses - GESCON'!$D$3:$J$1048576,7,FALSE)="Validada","SIM","NÃO"),"NÃO"),"")</f>
        <v>NÃO</v>
      </c>
    </row>
    <row r="3341" spans="1:12" s="19" customFormat="1" ht="15" hidden="1" customHeight="1" x14ac:dyDescent="0.25">
      <c r="A3341" s="88" t="s">
        <v>8708</v>
      </c>
      <c r="B3341" s="40" t="s">
        <v>2413</v>
      </c>
      <c r="C3341" s="82" t="s">
        <v>10959</v>
      </c>
      <c r="D3341" s="82"/>
      <c r="E3341" s="82"/>
      <c r="F3341" s="82"/>
      <c r="G3341" s="82"/>
      <c r="H3341" s="40" t="s">
        <v>4</v>
      </c>
      <c r="I3341" s="83" t="str">
        <f>IFERROR(VLOOKUP(A3341,'Alíquotas - CADPREV'!$B$2152:$N$4324,8,FALSE),"")</f>
        <v/>
      </c>
      <c r="J3341" s="83" t="str">
        <f>IF(H3341="RPPS",VLOOKUP(A3341,' Legislação Benef - GESCON'!$B$4:$I$2159,3,FALSE),"")</f>
        <v/>
      </c>
      <c r="K3341" s="83" t="str">
        <f>IF(H3341="RPPS",VLOOKUP(A3341,' Legislação Benef - GESCON'!$B$4:$I$2159,6,FALSE),"")</f>
        <v/>
      </c>
      <c r="L3341" s="83" t="str">
        <f>IF(H3341="RPPS",IFERROR(IF(VLOOKUP(A3341,'Suspensão de repasses - GESCON'!$D$3:$J$1048576,7,FALSE)="Validada","SIM","NÃO"),"NÃO"),"")</f>
        <v/>
      </c>
    </row>
    <row r="3342" spans="1:12" s="19" customFormat="1" ht="15" hidden="1" customHeight="1" x14ac:dyDescent="0.25">
      <c r="A3342" s="88" t="s">
        <v>8709</v>
      </c>
      <c r="B3342" s="40" t="s">
        <v>3143</v>
      </c>
      <c r="C3342" s="82" t="s">
        <v>10959</v>
      </c>
      <c r="D3342" s="82"/>
      <c r="E3342" s="82"/>
      <c r="F3342" s="82"/>
      <c r="G3342" s="82"/>
      <c r="H3342" s="40" t="s">
        <v>4</v>
      </c>
      <c r="I3342" s="83" t="str">
        <f>IFERROR(VLOOKUP(A3342,'Alíquotas - CADPREV'!$B$2152:$N$4324,8,FALSE),"")</f>
        <v/>
      </c>
      <c r="J3342" s="83" t="str">
        <f>IF(H3342="RPPS",VLOOKUP(A3342,' Legislação Benef - GESCON'!$B$4:$I$2159,3,FALSE),"")</f>
        <v/>
      </c>
      <c r="K3342" s="83" t="str">
        <f>IF(H3342="RPPS",VLOOKUP(A3342,' Legislação Benef - GESCON'!$B$4:$I$2159,6,FALSE),"")</f>
        <v/>
      </c>
      <c r="L3342" s="83" t="str">
        <f>IF(H3342="RPPS",IFERROR(IF(VLOOKUP(A3342,'Suspensão de repasses - GESCON'!$D$3:$J$1048576,7,FALSE)="Validada","SIM","NÃO"),"NÃO"),"")</f>
        <v/>
      </c>
    </row>
    <row r="3343" spans="1:12" s="19" customFormat="1" ht="15" customHeight="1" x14ac:dyDescent="0.25">
      <c r="A3343" s="88" t="s">
        <v>8710</v>
      </c>
      <c r="B3343" s="40" t="s">
        <v>3812</v>
      </c>
      <c r="C3343" s="82" t="s">
        <v>10958</v>
      </c>
      <c r="D3343" s="82">
        <v>160</v>
      </c>
      <c r="E3343" s="82">
        <v>18</v>
      </c>
      <c r="F3343" s="82">
        <v>6</v>
      </c>
      <c r="G3343" s="82">
        <v>184</v>
      </c>
      <c r="H3343" s="40" t="s">
        <v>2</v>
      </c>
      <c r="I3343" s="83" t="str">
        <f>IFERROR(VLOOKUP(A3343,'Alíquotas - CADPREV'!$B$2152:$N$4324,8,FALSE),"")</f>
        <v>SIM</v>
      </c>
      <c r="J3343" s="83" t="str">
        <f>IF(H3343="RPPS",VLOOKUP(A3343,' Legislação Benef - GESCON'!$B$4:$I$2159,3,FALSE),"")</f>
        <v>NÃO</v>
      </c>
      <c r="K3343" s="83" t="str">
        <f>IF(H3343="RPPS",VLOOKUP(A3343,' Legislação Benef - GESCON'!$B$4:$I$2159,6,FALSE),"")</f>
        <v>SIM</v>
      </c>
      <c r="L3343" s="83" t="str">
        <f>IF(H3343="RPPS",IFERROR(IF(VLOOKUP(A3343,'Suspensão de repasses - GESCON'!$D$3:$J$1048576,7,FALSE)="Validada","SIM","NÃO"),"NÃO"),"")</f>
        <v>NÃO</v>
      </c>
    </row>
    <row r="3344" spans="1:12" s="19" customFormat="1" ht="15" hidden="1" customHeight="1" x14ac:dyDescent="0.25">
      <c r="A3344" s="88" t="s">
        <v>8711</v>
      </c>
      <c r="B3344" s="40" t="s">
        <v>4626</v>
      </c>
      <c r="C3344" s="82" t="s">
        <v>10959</v>
      </c>
      <c r="D3344" s="82"/>
      <c r="E3344" s="82"/>
      <c r="F3344" s="82"/>
      <c r="G3344" s="82"/>
      <c r="H3344" s="40" t="s">
        <v>4</v>
      </c>
      <c r="I3344" s="83" t="str">
        <f>IFERROR(VLOOKUP(A3344,'Alíquotas - CADPREV'!$B$2152:$N$4324,8,FALSE),"")</f>
        <v/>
      </c>
      <c r="J3344" s="83" t="str">
        <f>IF(H3344="RPPS",VLOOKUP(A3344,' Legislação Benef - GESCON'!$B$4:$I$2159,3,FALSE),"")</f>
        <v/>
      </c>
      <c r="K3344" s="83" t="str">
        <f>IF(H3344="RPPS",VLOOKUP(A3344,' Legislação Benef - GESCON'!$B$4:$I$2159,6,FALSE),"")</f>
        <v/>
      </c>
      <c r="L3344" s="83" t="str">
        <f>IF(H3344="RPPS",IFERROR(IF(VLOOKUP(A3344,'Suspensão de repasses - GESCON'!$D$3:$J$1048576,7,FALSE)="Validada","SIM","NÃO"),"NÃO"),"")</f>
        <v/>
      </c>
    </row>
    <row r="3345" spans="1:12" s="19" customFormat="1" ht="15" hidden="1" customHeight="1" x14ac:dyDescent="0.25">
      <c r="A3345" s="88" t="s">
        <v>8712</v>
      </c>
      <c r="B3345" s="40" t="s">
        <v>215</v>
      </c>
      <c r="C3345" s="82" t="s">
        <v>10959</v>
      </c>
      <c r="D3345" s="82"/>
      <c r="E3345" s="82"/>
      <c r="F3345" s="82"/>
      <c r="G3345" s="82"/>
      <c r="H3345" s="40" t="s">
        <v>4</v>
      </c>
      <c r="I3345" s="83" t="str">
        <f>IFERROR(VLOOKUP(A3345,'Alíquotas - CADPREV'!$B$2152:$N$4324,8,FALSE),"")</f>
        <v/>
      </c>
      <c r="J3345" s="83" t="str">
        <f>IF(H3345="RPPS",VLOOKUP(A3345,' Legislação Benef - GESCON'!$B$4:$I$2159,3,FALSE),"")</f>
        <v/>
      </c>
      <c r="K3345" s="83" t="str">
        <f>IF(H3345="RPPS",VLOOKUP(A3345,' Legislação Benef - GESCON'!$B$4:$I$2159,6,FALSE),"")</f>
        <v/>
      </c>
      <c r="L3345" s="83" t="str">
        <f>IF(H3345="RPPS",IFERROR(IF(VLOOKUP(A3345,'Suspensão de repasses - GESCON'!$D$3:$J$1048576,7,FALSE)="Validada","SIM","NÃO"),"NÃO"),"")</f>
        <v/>
      </c>
    </row>
    <row r="3346" spans="1:12" s="19" customFormat="1" ht="15" hidden="1" customHeight="1" x14ac:dyDescent="0.25">
      <c r="A3346" s="88" t="s">
        <v>8713</v>
      </c>
      <c r="B3346" s="40" t="s">
        <v>3143</v>
      </c>
      <c r="C3346" s="82" t="s">
        <v>10959</v>
      </c>
      <c r="D3346" s="82"/>
      <c r="E3346" s="82"/>
      <c r="F3346" s="82"/>
      <c r="G3346" s="82"/>
      <c r="H3346" s="40" t="s">
        <v>4</v>
      </c>
      <c r="I3346" s="83" t="str">
        <f>IFERROR(VLOOKUP(A3346,'Alíquotas - CADPREV'!$B$2152:$N$4324,8,FALSE),"")</f>
        <v/>
      </c>
      <c r="J3346" s="83" t="str">
        <f>IF(H3346="RPPS",VLOOKUP(A3346,' Legislação Benef - GESCON'!$B$4:$I$2159,3,FALSE),"")</f>
        <v/>
      </c>
      <c r="K3346" s="83" t="str">
        <f>IF(H3346="RPPS",VLOOKUP(A3346,' Legislação Benef - GESCON'!$B$4:$I$2159,6,FALSE),"")</f>
        <v/>
      </c>
      <c r="L3346" s="83" t="str">
        <f>IF(H3346="RPPS",IFERROR(IF(VLOOKUP(A3346,'Suspensão de repasses - GESCON'!$D$3:$J$1048576,7,FALSE)="Validada","SIM","NÃO"),"NÃO"),"")</f>
        <v/>
      </c>
    </row>
    <row r="3347" spans="1:12" s="19" customFormat="1" ht="15" hidden="1" customHeight="1" x14ac:dyDescent="0.25">
      <c r="A3347" s="88" t="s">
        <v>8714</v>
      </c>
      <c r="B3347" s="40" t="s">
        <v>2554</v>
      </c>
      <c r="C3347" s="82" t="s">
        <v>10959</v>
      </c>
      <c r="D3347" s="82"/>
      <c r="E3347" s="82"/>
      <c r="F3347" s="82"/>
      <c r="G3347" s="82"/>
      <c r="H3347" s="40" t="s">
        <v>4</v>
      </c>
      <c r="I3347" s="83" t="str">
        <f>IFERROR(VLOOKUP(A3347,'Alíquotas - CADPREV'!$B$2152:$N$4324,8,FALSE),"")</f>
        <v/>
      </c>
      <c r="J3347" s="83" t="str">
        <f>IF(H3347="RPPS",VLOOKUP(A3347,' Legislação Benef - GESCON'!$B$4:$I$2159,3,FALSE),"")</f>
        <v/>
      </c>
      <c r="K3347" s="83" t="str">
        <f>IF(H3347="RPPS",VLOOKUP(A3347,' Legislação Benef - GESCON'!$B$4:$I$2159,6,FALSE),"")</f>
        <v/>
      </c>
      <c r="L3347" s="83" t="str">
        <f>IF(H3347="RPPS",IFERROR(IF(VLOOKUP(A3347,'Suspensão de repasses - GESCON'!$D$3:$J$1048576,7,FALSE)="Validada","SIM","NÃO"),"NÃO"),"")</f>
        <v/>
      </c>
    </row>
    <row r="3348" spans="1:12" s="19" customFormat="1" ht="15" customHeight="1" x14ac:dyDescent="0.25">
      <c r="A3348" s="88" t="s">
        <v>8715</v>
      </c>
      <c r="B3348" s="40" t="s">
        <v>3513</v>
      </c>
      <c r="C3348" s="82" t="s">
        <v>10958</v>
      </c>
      <c r="D3348" s="82">
        <v>515</v>
      </c>
      <c r="E3348" s="82">
        <v>255</v>
      </c>
      <c r="F3348" s="82">
        <v>109</v>
      </c>
      <c r="G3348" s="82">
        <v>879</v>
      </c>
      <c r="H3348" s="40" t="s">
        <v>2</v>
      </c>
      <c r="I3348" s="83" t="str">
        <f>IFERROR(VLOOKUP(A3348,'Alíquotas - CADPREV'!$B$2152:$N$4324,8,FALSE),"")</f>
        <v>NÃO</v>
      </c>
      <c r="J3348" s="83" t="str">
        <f>IF(H3348="RPPS",VLOOKUP(A3348,' Legislação Benef - GESCON'!$B$4:$I$2159,3,FALSE),"")</f>
        <v>NÃO</v>
      </c>
      <c r="K3348" s="83" t="str">
        <f>IF(H3348="RPPS",VLOOKUP(A3348,' Legislação Benef - GESCON'!$B$4:$I$2159,6,FALSE),"")</f>
        <v>NÃO</v>
      </c>
      <c r="L3348" s="83" t="str">
        <f>IF(H3348="RPPS",IFERROR(IF(VLOOKUP(A3348,'Suspensão de repasses - GESCON'!$D$3:$J$1048576,7,FALSE)="Validada","SIM","NÃO"),"NÃO"),"")</f>
        <v>NÃO</v>
      </c>
    </row>
    <row r="3349" spans="1:12" s="19" customFormat="1" ht="15" hidden="1" customHeight="1" x14ac:dyDescent="0.25">
      <c r="A3349" s="88" t="s">
        <v>8716</v>
      </c>
      <c r="B3349" s="40" t="s">
        <v>901</v>
      </c>
      <c r="C3349" s="82" t="s">
        <v>10959</v>
      </c>
      <c r="D3349" s="82"/>
      <c r="E3349" s="82"/>
      <c r="F3349" s="82"/>
      <c r="G3349" s="82"/>
      <c r="H3349" s="40" t="s">
        <v>4</v>
      </c>
      <c r="I3349" s="83" t="str">
        <f>IFERROR(VLOOKUP(A3349,'Alíquotas - CADPREV'!$B$2152:$N$4324,8,FALSE),"")</f>
        <v/>
      </c>
      <c r="J3349" s="83" t="str">
        <f>IF(H3349="RPPS",VLOOKUP(A3349,' Legislação Benef - GESCON'!$B$4:$I$2159,3,FALSE),"")</f>
        <v/>
      </c>
      <c r="K3349" s="83" t="str">
        <f>IF(H3349="RPPS",VLOOKUP(A3349,' Legislação Benef - GESCON'!$B$4:$I$2159,6,FALSE),"")</f>
        <v/>
      </c>
      <c r="L3349" s="83" t="str">
        <f>IF(H3349="RPPS",IFERROR(IF(VLOOKUP(A3349,'Suspensão de repasses - GESCON'!$D$3:$J$1048576,7,FALSE)="Validada","SIM","NÃO"),"NÃO"),"")</f>
        <v/>
      </c>
    </row>
    <row r="3350" spans="1:12" s="19" customFormat="1" ht="15" hidden="1" customHeight="1" x14ac:dyDescent="0.25">
      <c r="A3350" s="88" t="s">
        <v>8717</v>
      </c>
      <c r="B3350" s="40" t="s">
        <v>4626</v>
      </c>
      <c r="C3350" s="82" t="s">
        <v>10959</v>
      </c>
      <c r="D3350" s="82"/>
      <c r="E3350" s="82"/>
      <c r="F3350" s="82"/>
      <c r="G3350" s="82"/>
      <c r="H3350" s="40" t="s">
        <v>4</v>
      </c>
      <c r="I3350" s="83" t="str">
        <f>IFERROR(VLOOKUP(A3350,'Alíquotas - CADPREV'!$B$2152:$N$4324,8,FALSE),"")</f>
        <v/>
      </c>
      <c r="J3350" s="83" t="str">
        <f>IF(H3350="RPPS",VLOOKUP(A3350,' Legislação Benef - GESCON'!$B$4:$I$2159,3,FALSE),"")</f>
        <v/>
      </c>
      <c r="K3350" s="83" t="str">
        <f>IF(H3350="RPPS",VLOOKUP(A3350,' Legislação Benef - GESCON'!$B$4:$I$2159,6,FALSE),"")</f>
        <v/>
      </c>
      <c r="L3350" s="83" t="str">
        <f>IF(H3350="RPPS",IFERROR(IF(VLOOKUP(A3350,'Suspensão de repasses - GESCON'!$D$3:$J$1048576,7,FALSE)="Validada","SIM","NÃO"),"NÃO"),"")</f>
        <v/>
      </c>
    </row>
    <row r="3351" spans="1:12" s="19" customFormat="1" ht="15" hidden="1" customHeight="1" x14ac:dyDescent="0.25">
      <c r="A3351" s="88" t="s">
        <v>8718</v>
      </c>
      <c r="B3351" s="40" t="s">
        <v>2274</v>
      </c>
      <c r="C3351" s="82" t="s">
        <v>10959</v>
      </c>
      <c r="D3351" s="82"/>
      <c r="E3351" s="82"/>
      <c r="F3351" s="82"/>
      <c r="G3351" s="82"/>
      <c r="H3351" s="40" t="s">
        <v>4</v>
      </c>
      <c r="I3351" s="83" t="str">
        <f>IFERROR(VLOOKUP(A3351,'Alíquotas - CADPREV'!$B$2152:$N$4324,8,FALSE),"")</f>
        <v/>
      </c>
      <c r="J3351" s="83" t="str">
        <f>IF(H3351="RPPS",VLOOKUP(A3351,' Legislação Benef - GESCON'!$B$4:$I$2159,3,FALSE),"")</f>
        <v/>
      </c>
      <c r="K3351" s="83" t="str">
        <f>IF(H3351="RPPS",VLOOKUP(A3351,' Legislação Benef - GESCON'!$B$4:$I$2159,6,FALSE),"")</f>
        <v/>
      </c>
      <c r="L3351" s="83" t="str">
        <f>IF(H3351="RPPS",IFERROR(IF(VLOOKUP(A3351,'Suspensão de repasses - GESCON'!$D$3:$J$1048576,7,FALSE)="Validada","SIM","NÃO"),"NÃO"),"")</f>
        <v/>
      </c>
    </row>
    <row r="3352" spans="1:12" s="19" customFormat="1" ht="15" customHeight="1" x14ac:dyDescent="0.25">
      <c r="A3352" s="88" t="s">
        <v>8719</v>
      </c>
      <c r="B3352" s="40" t="s">
        <v>4626</v>
      </c>
      <c r="C3352" s="82" t="s">
        <v>10958</v>
      </c>
      <c r="D3352" s="82">
        <v>201</v>
      </c>
      <c r="E3352" s="82">
        <v>0</v>
      </c>
      <c r="F3352" s="82">
        <v>0</v>
      </c>
      <c r="G3352" s="82">
        <v>201</v>
      </c>
      <c r="H3352" s="40" t="s">
        <v>2</v>
      </c>
      <c r="I3352" s="83" t="str">
        <f>IFERROR(VLOOKUP(A3352,'Alíquotas - CADPREV'!$B$2152:$N$4324,8,FALSE),"")</f>
        <v>NÃO</v>
      </c>
      <c r="J3352" s="83" t="str">
        <f>IF(H3352="RPPS",VLOOKUP(A3352,' Legislação Benef - GESCON'!$B$4:$I$2159,3,FALSE),"")</f>
        <v>NÃO</v>
      </c>
      <c r="K3352" s="83" t="str">
        <f>IF(H3352="RPPS",VLOOKUP(A3352,' Legislação Benef - GESCON'!$B$4:$I$2159,6,FALSE),"")</f>
        <v>NÃO</v>
      </c>
      <c r="L3352" s="83" t="str">
        <f>IF(H3352="RPPS",IFERROR(IF(VLOOKUP(A3352,'Suspensão de repasses - GESCON'!$D$3:$J$1048576,7,FALSE)="Validada","SIM","NÃO"),"NÃO"),"")</f>
        <v>NÃO</v>
      </c>
    </row>
    <row r="3353" spans="1:12" s="19" customFormat="1" ht="15" customHeight="1" x14ac:dyDescent="0.25">
      <c r="A3353" s="88" t="s">
        <v>8720</v>
      </c>
      <c r="B3353" s="40" t="s">
        <v>3812</v>
      </c>
      <c r="C3353" s="82" t="s">
        <v>10958</v>
      </c>
      <c r="D3353" s="82">
        <v>529</v>
      </c>
      <c r="E3353" s="82">
        <v>42</v>
      </c>
      <c r="F3353" s="82">
        <v>13</v>
      </c>
      <c r="G3353" s="82">
        <v>584</v>
      </c>
      <c r="H3353" s="40" t="s">
        <v>2</v>
      </c>
      <c r="I3353" s="83" t="str">
        <f>IFERROR(VLOOKUP(A3353,'Alíquotas - CADPREV'!$B$2152:$N$4324,8,FALSE),"")</f>
        <v>SIM</v>
      </c>
      <c r="J3353" s="83" t="str">
        <f>IF(H3353="RPPS",VLOOKUP(A3353,' Legislação Benef - GESCON'!$B$4:$I$2159,3,FALSE),"")</f>
        <v>NÃO</v>
      </c>
      <c r="K3353" s="83" t="str">
        <f>IF(H3353="RPPS",VLOOKUP(A3353,' Legislação Benef - GESCON'!$B$4:$I$2159,6,FALSE),"")</f>
        <v>NÃO</v>
      </c>
      <c r="L3353" s="83" t="str">
        <f>IF(H3353="RPPS",IFERROR(IF(VLOOKUP(A3353,'Suspensão de repasses - GESCON'!$D$3:$J$1048576,7,FALSE)="Validada","SIM","NÃO"),"NÃO"),"")</f>
        <v>NÃO</v>
      </c>
    </row>
    <row r="3354" spans="1:12" s="19" customFormat="1" ht="15" hidden="1" customHeight="1" x14ac:dyDescent="0.25">
      <c r="A3354" s="88" t="s">
        <v>8721</v>
      </c>
      <c r="B3354" s="40" t="s">
        <v>215</v>
      </c>
      <c r="C3354" s="82" t="s">
        <v>10959</v>
      </c>
      <c r="D3354" s="82"/>
      <c r="E3354" s="82"/>
      <c r="F3354" s="82"/>
      <c r="G3354" s="82"/>
      <c r="H3354" s="40" t="s">
        <v>4</v>
      </c>
      <c r="I3354" s="83" t="str">
        <f>IFERROR(VLOOKUP(A3354,'Alíquotas - CADPREV'!$B$2152:$N$4324,8,FALSE),"")</f>
        <v/>
      </c>
      <c r="J3354" s="83" t="str">
        <f>IF(H3354="RPPS",VLOOKUP(A3354,' Legislação Benef - GESCON'!$B$4:$I$2159,3,FALSE),"")</f>
        <v/>
      </c>
      <c r="K3354" s="83" t="str">
        <f>IF(H3354="RPPS",VLOOKUP(A3354,' Legislação Benef - GESCON'!$B$4:$I$2159,6,FALSE),"")</f>
        <v/>
      </c>
      <c r="L3354" s="83" t="str">
        <f>IF(H3354="RPPS",IFERROR(IF(VLOOKUP(A3354,'Suspensão de repasses - GESCON'!$D$3:$J$1048576,7,FALSE)="Validada","SIM","NÃO"),"NÃO"),"")</f>
        <v/>
      </c>
    </row>
    <row r="3355" spans="1:12" s="19" customFormat="1" ht="15" customHeight="1" x14ac:dyDescent="0.25">
      <c r="A3355" s="88" t="s">
        <v>8722</v>
      </c>
      <c r="B3355" s="40" t="s">
        <v>3513</v>
      </c>
      <c r="C3355" s="82" t="s">
        <v>10958</v>
      </c>
      <c r="D3355" s="82">
        <v>8486</v>
      </c>
      <c r="E3355" s="82">
        <v>3340</v>
      </c>
      <c r="F3355" s="82">
        <v>875</v>
      </c>
      <c r="G3355" s="82">
        <v>12701</v>
      </c>
      <c r="H3355" s="40" t="s">
        <v>2</v>
      </c>
      <c r="I3355" s="83" t="str">
        <f>IFERROR(VLOOKUP(A3355,'Alíquotas - CADPREV'!$B$2152:$N$4324,8,FALSE),"")</f>
        <v>SIM</v>
      </c>
      <c r="J3355" s="83" t="str">
        <f>IF(H3355="RPPS",VLOOKUP(A3355,' Legislação Benef - GESCON'!$B$4:$I$2159,3,FALSE),"")</f>
        <v>NÃO</v>
      </c>
      <c r="K3355" s="83" t="str">
        <f>IF(H3355="RPPS",VLOOKUP(A3355,' Legislação Benef - GESCON'!$B$4:$I$2159,6,FALSE),"")</f>
        <v>NÃO</v>
      </c>
      <c r="L3355" s="83" t="str">
        <f>IF(H3355="RPPS",IFERROR(IF(VLOOKUP(A3355,'Suspensão de repasses - GESCON'!$D$3:$J$1048576,7,FALSE)="Validada","SIM","NÃO"),"NÃO"),"")</f>
        <v>NÃO</v>
      </c>
    </row>
    <row r="3356" spans="1:12" s="19" customFormat="1" ht="15" hidden="1" customHeight="1" x14ac:dyDescent="0.25">
      <c r="A3356" s="88" t="s">
        <v>8723</v>
      </c>
      <c r="B3356" s="40" t="s">
        <v>901</v>
      </c>
      <c r="C3356" s="82" t="s">
        <v>10959</v>
      </c>
      <c r="D3356" s="82"/>
      <c r="E3356" s="82"/>
      <c r="F3356" s="82"/>
      <c r="G3356" s="82"/>
      <c r="H3356" s="40" t="s">
        <v>4</v>
      </c>
      <c r="I3356" s="83" t="str">
        <f>IFERROR(VLOOKUP(A3356,'Alíquotas - CADPREV'!$B$2152:$N$4324,8,FALSE),"")</f>
        <v/>
      </c>
      <c r="J3356" s="83" t="str">
        <f>IF(H3356="RPPS",VLOOKUP(A3356,' Legislação Benef - GESCON'!$B$4:$I$2159,3,FALSE),"")</f>
        <v/>
      </c>
      <c r="K3356" s="83" t="str">
        <f>IF(H3356="RPPS",VLOOKUP(A3356,' Legislação Benef - GESCON'!$B$4:$I$2159,6,FALSE),"")</f>
        <v/>
      </c>
      <c r="L3356" s="83" t="str">
        <f>IF(H3356="RPPS",IFERROR(IF(VLOOKUP(A3356,'Suspensão de repasses - GESCON'!$D$3:$J$1048576,7,FALSE)="Validada","SIM","NÃO"),"NÃO"),"")</f>
        <v/>
      </c>
    </row>
    <row r="3357" spans="1:12" s="19" customFormat="1" ht="15" hidden="1" customHeight="1" x14ac:dyDescent="0.25">
      <c r="A3357" s="88" t="s">
        <v>8724</v>
      </c>
      <c r="B3357" s="40" t="s">
        <v>4626</v>
      </c>
      <c r="C3357" s="82" t="s">
        <v>10959</v>
      </c>
      <c r="D3357" s="82"/>
      <c r="E3357" s="82"/>
      <c r="F3357" s="82"/>
      <c r="G3357" s="82"/>
      <c r="H3357" s="40" t="s">
        <v>4</v>
      </c>
      <c r="I3357" s="83" t="str">
        <f>IFERROR(VLOOKUP(A3357,'Alíquotas - CADPREV'!$B$2152:$N$4324,8,FALSE),"")</f>
        <v/>
      </c>
      <c r="J3357" s="83" t="str">
        <f>IF(H3357="RPPS",VLOOKUP(A3357,' Legislação Benef - GESCON'!$B$4:$I$2159,3,FALSE),"")</f>
        <v/>
      </c>
      <c r="K3357" s="83" t="str">
        <f>IF(H3357="RPPS",VLOOKUP(A3357,' Legislação Benef - GESCON'!$B$4:$I$2159,6,FALSE),"")</f>
        <v/>
      </c>
      <c r="L3357" s="83" t="str">
        <f>IF(H3357="RPPS",IFERROR(IF(VLOOKUP(A3357,'Suspensão de repasses - GESCON'!$D$3:$J$1048576,7,FALSE)="Validada","SIM","NÃO"),"NÃO"),"")</f>
        <v/>
      </c>
    </row>
    <row r="3358" spans="1:12" s="19" customFormat="1" ht="15" hidden="1" customHeight="1" x14ac:dyDescent="0.25">
      <c r="A3358" s="88" t="s">
        <v>8725</v>
      </c>
      <c r="B3358" s="40" t="s">
        <v>1142</v>
      </c>
      <c r="C3358" s="82" t="s">
        <v>10959</v>
      </c>
      <c r="D3358" s="82"/>
      <c r="E3358" s="82"/>
      <c r="F3358" s="82"/>
      <c r="G3358" s="82"/>
      <c r="H3358" s="40" t="s">
        <v>4</v>
      </c>
      <c r="I3358" s="83" t="str">
        <f>IFERROR(VLOOKUP(A3358,'Alíquotas - CADPREV'!$B$2152:$N$4324,8,FALSE),"")</f>
        <v/>
      </c>
      <c r="J3358" s="83" t="str">
        <f>IF(H3358="RPPS",VLOOKUP(A3358,' Legislação Benef - GESCON'!$B$4:$I$2159,3,FALSE),"")</f>
        <v/>
      </c>
      <c r="K3358" s="83" t="str">
        <f>IF(H3358="RPPS",VLOOKUP(A3358,' Legislação Benef - GESCON'!$B$4:$I$2159,6,FALSE),"")</f>
        <v/>
      </c>
      <c r="L3358" s="83" t="str">
        <f>IF(H3358="RPPS",IFERROR(IF(VLOOKUP(A3358,'Suspensão de repasses - GESCON'!$D$3:$J$1048576,7,FALSE)="Validada","SIM","NÃO"),"NÃO"),"")</f>
        <v/>
      </c>
    </row>
    <row r="3359" spans="1:12" s="19" customFormat="1" ht="15" hidden="1" customHeight="1" x14ac:dyDescent="0.25">
      <c r="A3359" s="88" t="s">
        <v>8726</v>
      </c>
      <c r="B3359" s="40" t="s">
        <v>2413</v>
      </c>
      <c r="C3359" s="82" t="s">
        <v>10959</v>
      </c>
      <c r="D3359" s="82"/>
      <c r="E3359" s="82"/>
      <c r="F3359" s="82"/>
      <c r="G3359" s="82"/>
      <c r="H3359" s="40" t="s">
        <v>4</v>
      </c>
      <c r="I3359" s="83" t="str">
        <f>IFERROR(VLOOKUP(A3359,'Alíquotas - CADPREV'!$B$2152:$N$4324,8,FALSE),"")</f>
        <v/>
      </c>
      <c r="J3359" s="83" t="str">
        <f>IF(H3359="RPPS",VLOOKUP(A3359,' Legislação Benef - GESCON'!$B$4:$I$2159,3,FALSE),"")</f>
        <v/>
      </c>
      <c r="K3359" s="83" t="str">
        <f>IF(H3359="RPPS",VLOOKUP(A3359,' Legislação Benef - GESCON'!$B$4:$I$2159,6,FALSE),"")</f>
        <v/>
      </c>
      <c r="L3359" s="83" t="str">
        <f>IF(H3359="RPPS",IFERROR(IF(VLOOKUP(A3359,'Suspensão de repasses - GESCON'!$D$3:$J$1048576,7,FALSE)="Validada","SIM","NÃO"),"NÃO"),"")</f>
        <v/>
      </c>
    </row>
    <row r="3360" spans="1:12" s="19" customFormat="1" ht="15" hidden="1" customHeight="1" x14ac:dyDescent="0.25">
      <c r="A3360" s="88" t="s">
        <v>8727</v>
      </c>
      <c r="B3360" s="40" t="s">
        <v>4289</v>
      </c>
      <c r="C3360" s="82" t="s">
        <v>10959</v>
      </c>
      <c r="D3360" s="82"/>
      <c r="E3360" s="82"/>
      <c r="F3360" s="82"/>
      <c r="G3360" s="82"/>
      <c r="H3360" s="40" t="s">
        <v>4</v>
      </c>
      <c r="I3360" s="83" t="str">
        <f>IFERROR(VLOOKUP(A3360,'Alíquotas - CADPREV'!$B$2152:$N$4324,8,FALSE),"")</f>
        <v/>
      </c>
      <c r="J3360" s="83" t="str">
        <f>IF(H3360="RPPS",VLOOKUP(A3360,' Legislação Benef - GESCON'!$B$4:$I$2159,3,FALSE),"")</f>
        <v/>
      </c>
      <c r="K3360" s="83" t="str">
        <f>IF(H3360="RPPS",VLOOKUP(A3360,' Legislação Benef - GESCON'!$B$4:$I$2159,6,FALSE),"")</f>
        <v/>
      </c>
      <c r="L3360" s="83" t="str">
        <f>IF(H3360="RPPS",IFERROR(IF(VLOOKUP(A3360,'Suspensão de repasses - GESCON'!$D$3:$J$1048576,7,FALSE)="Validada","SIM","NÃO"),"NÃO"),"")</f>
        <v/>
      </c>
    </row>
    <row r="3361" spans="1:12" s="19" customFormat="1" ht="15" hidden="1" customHeight="1" x14ac:dyDescent="0.25">
      <c r="A3361" s="88" t="s">
        <v>8728</v>
      </c>
      <c r="B3361" s="40" t="s">
        <v>215</v>
      </c>
      <c r="C3361" s="82" t="s">
        <v>10959</v>
      </c>
      <c r="D3361" s="82"/>
      <c r="E3361" s="82"/>
      <c r="F3361" s="82"/>
      <c r="G3361" s="82"/>
      <c r="H3361" s="40" t="s">
        <v>622</v>
      </c>
      <c r="I3361" s="83" t="str">
        <f>IFERROR(VLOOKUP(A3361,'Alíquotas - CADPREV'!$B$2152:$N$4324,8,FALSE),"")</f>
        <v/>
      </c>
      <c r="J3361" s="83" t="str">
        <f>IF(H3361="RPPS",VLOOKUP(A3361,' Legislação Benef - GESCON'!$B$4:$I$2159,3,FALSE),"")</f>
        <v/>
      </c>
      <c r="K3361" s="83" t="str">
        <f>IF(H3361="RPPS",VLOOKUP(A3361,' Legislação Benef - GESCON'!$B$4:$I$2159,6,FALSE),"")</f>
        <v/>
      </c>
      <c r="L3361" s="83" t="str">
        <f>IF(H3361="RPPS",IFERROR(IF(VLOOKUP(A3361,'Suspensão de repasses - GESCON'!$D$3:$J$1048576,7,FALSE)="Validada","SIM","NÃO"),"NÃO"),"")</f>
        <v/>
      </c>
    </row>
    <row r="3362" spans="1:12" s="19" customFormat="1" ht="15" customHeight="1" x14ac:dyDescent="0.25">
      <c r="A3362" s="88" t="s">
        <v>8729</v>
      </c>
      <c r="B3362" s="40" t="s">
        <v>2274</v>
      </c>
      <c r="C3362" s="82" t="s">
        <v>10958</v>
      </c>
      <c r="D3362" s="82">
        <v>262</v>
      </c>
      <c r="E3362" s="82">
        <v>7</v>
      </c>
      <c r="F3362" s="82">
        <v>1</v>
      </c>
      <c r="G3362" s="82">
        <v>270</v>
      </c>
      <c r="H3362" s="40" t="s">
        <v>2</v>
      </c>
      <c r="I3362" s="83" t="str">
        <f>IFERROR(VLOOKUP(A3362,'Alíquotas - CADPREV'!$B$2152:$N$4324,8,FALSE),"")</f>
        <v>SIM</v>
      </c>
      <c r="J3362" s="83" t="str">
        <f>IF(H3362="RPPS",VLOOKUP(A3362,' Legislação Benef - GESCON'!$B$4:$I$2159,3,FALSE),"")</f>
        <v>NÃO</v>
      </c>
      <c r="K3362" s="83" t="str">
        <f>IF(H3362="RPPS",VLOOKUP(A3362,' Legislação Benef - GESCON'!$B$4:$I$2159,6,FALSE),"")</f>
        <v>NÃO</v>
      </c>
      <c r="L3362" s="83" t="str">
        <f>IF(H3362="RPPS",IFERROR(IF(VLOOKUP(A3362,'Suspensão de repasses - GESCON'!$D$3:$J$1048576,7,FALSE)="Validada","SIM","NÃO"),"NÃO"),"")</f>
        <v>NÃO</v>
      </c>
    </row>
    <row r="3363" spans="1:12" s="19" customFormat="1" ht="15" hidden="1" customHeight="1" x14ac:dyDescent="0.25">
      <c r="A3363" s="88" t="s">
        <v>8730</v>
      </c>
      <c r="B3363" s="40" t="s">
        <v>3143</v>
      </c>
      <c r="C3363" s="82" t="s">
        <v>10959</v>
      </c>
      <c r="D3363" s="82"/>
      <c r="E3363" s="82"/>
      <c r="F3363" s="82"/>
      <c r="G3363" s="82"/>
      <c r="H3363" s="40" t="s">
        <v>4</v>
      </c>
      <c r="I3363" s="83" t="str">
        <f>IFERROR(VLOOKUP(A3363,'Alíquotas - CADPREV'!$B$2152:$N$4324,8,FALSE),"")</f>
        <v/>
      </c>
      <c r="J3363" s="83" t="str">
        <f>IF(H3363="RPPS",VLOOKUP(A3363,' Legislação Benef - GESCON'!$B$4:$I$2159,3,FALSE),"")</f>
        <v/>
      </c>
      <c r="K3363" s="83" t="str">
        <f>IF(H3363="RPPS",VLOOKUP(A3363,' Legislação Benef - GESCON'!$B$4:$I$2159,6,FALSE),"")</f>
        <v/>
      </c>
      <c r="L3363" s="83" t="str">
        <f>IF(H3363="RPPS",IFERROR(IF(VLOOKUP(A3363,'Suspensão de repasses - GESCON'!$D$3:$J$1048576,7,FALSE)="Validada","SIM","NÃO"),"NÃO"),"")</f>
        <v/>
      </c>
    </row>
    <row r="3364" spans="1:12" s="19" customFormat="1" ht="15" hidden="1" customHeight="1" x14ac:dyDescent="0.25">
      <c r="A3364" s="88" t="s">
        <v>8731</v>
      </c>
      <c r="B3364" s="40" t="s">
        <v>1356</v>
      </c>
      <c r="C3364" s="82" t="s">
        <v>10959</v>
      </c>
      <c r="D3364" s="82"/>
      <c r="E3364" s="82"/>
      <c r="F3364" s="82"/>
      <c r="G3364" s="82"/>
      <c r="H3364" s="40" t="s">
        <v>4</v>
      </c>
      <c r="I3364" s="83" t="str">
        <f>IFERROR(VLOOKUP(A3364,'Alíquotas - CADPREV'!$B$2152:$N$4324,8,FALSE),"")</f>
        <v/>
      </c>
      <c r="J3364" s="83" t="str">
        <f>IF(H3364="RPPS",VLOOKUP(A3364,' Legislação Benef - GESCON'!$B$4:$I$2159,3,FALSE),"")</f>
        <v/>
      </c>
      <c r="K3364" s="83" t="str">
        <f>IF(H3364="RPPS",VLOOKUP(A3364,' Legislação Benef - GESCON'!$B$4:$I$2159,6,FALSE),"")</f>
        <v/>
      </c>
      <c r="L3364" s="83" t="str">
        <f>IF(H3364="RPPS",IFERROR(IF(VLOOKUP(A3364,'Suspensão de repasses - GESCON'!$D$3:$J$1048576,7,FALSE)="Validada","SIM","NÃO"),"NÃO"),"")</f>
        <v/>
      </c>
    </row>
    <row r="3365" spans="1:12" s="19" customFormat="1" ht="15" customHeight="1" x14ac:dyDescent="0.25">
      <c r="A3365" s="88" t="s">
        <v>8732</v>
      </c>
      <c r="B3365" s="40" t="s">
        <v>3143</v>
      </c>
      <c r="C3365" s="82" t="s">
        <v>10958</v>
      </c>
      <c r="D3365" s="82">
        <v>353</v>
      </c>
      <c r="E3365" s="82">
        <v>140</v>
      </c>
      <c r="F3365" s="82">
        <v>36</v>
      </c>
      <c r="G3365" s="82">
        <v>529</v>
      </c>
      <c r="H3365" s="40" t="s">
        <v>2</v>
      </c>
      <c r="I3365" s="83" t="str">
        <f>IFERROR(VLOOKUP(A3365,'Alíquotas - CADPREV'!$B$2152:$N$4324,8,FALSE),"")</f>
        <v>NÃO</v>
      </c>
      <c r="J3365" s="83" t="str">
        <f>IF(H3365="RPPS",VLOOKUP(A3365,' Legislação Benef - GESCON'!$B$4:$I$2159,3,FALSE),"")</f>
        <v>NÃO</v>
      </c>
      <c r="K3365" s="83" t="str">
        <f>IF(H3365="RPPS",VLOOKUP(A3365,' Legislação Benef - GESCON'!$B$4:$I$2159,6,FALSE),"")</f>
        <v>NÃO</v>
      </c>
      <c r="L3365" s="83" t="str">
        <f>IF(H3365="RPPS",IFERROR(IF(VLOOKUP(A3365,'Suspensão de repasses - GESCON'!$D$3:$J$1048576,7,FALSE)="Validada","SIM","NÃO"),"NÃO"),"")</f>
        <v>NÃO</v>
      </c>
    </row>
    <row r="3366" spans="1:12" s="19" customFormat="1" ht="15" customHeight="1" x14ac:dyDescent="0.25">
      <c r="A3366" s="88" t="s">
        <v>8733</v>
      </c>
      <c r="B3366" s="40" t="s">
        <v>4626</v>
      </c>
      <c r="C3366" s="82" t="s">
        <v>10958</v>
      </c>
      <c r="D3366" s="82">
        <v>168</v>
      </c>
      <c r="E3366" s="82">
        <v>48</v>
      </c>
      <c r="F3366" s="82">
        <v>15</v>
      </c>
      <c r="G3366" s="82">
        <v>231</v>
      </c>
      <c r="H3366" s="40" t="s">
        <v>2</v>
      </c>
      <c r="I3366" s="83" t="str">
        <f>IFERROR(VLOOKUP(A3366,'Alíquotas - CADPREV'!$B$2152:$N$4324,8,FALSE),"")</f>
        <v>SIM</v>
      </c>
      <c r="J3366" s="83" t="str">
        <f>IF(H3366="RPPS",VLOOKUP(A3366,' Legislação Benef - GESCON'!$B$4:$I$2159,3,FALSE),"")</f>
        <v>NÃO</v>
      </c>
      <c r="K3366" s="83" t="str">
        <f>IF(H3366="RPPS",VLOOKUP(A3366,' Legislação Benef - GESCON'!$B$4:$I$2159,6,FALSE),"")</f>
        <v>NÃO</v>
      </c>
      <c r="L3366" s="83" t="str">
        <f>IF(H3366="RPPS",IFERROR(IF(VLOOKUP(A3366,'Suspensão de repasses - GESCON'!$D$3:$J$1048576,7,FALSE)="Validada","SIM","NÃO"),"NÃO"),"")</f>
        <v>NÃO</v>
      </c>
    </row>
    <row r="3367" spans="1:12" s="19" customFormat="1" ht="15" customHeight="1" x14ac:dyDescent="0.25">
      <c r="A3367" s="88" t="s">
        <v>8734</v>
      </c>
      <c r="B3367" s="40" t="s">
        <v>3747</v>
      </c>
      <c r="C3367" s="82" t="s">
        <v>10958</v>
      </c>
      <c r="D3367" s="82">
        <v>900</v>
      </c>
      <c r="E3367" s="82">
        <v>37</v>
      </c>
      <c r="F3367" s="82">
        <v>23</v>
      </c>
      <c r="G3367" s="82">
        <v>960</v>
      </c>
      <c r="H3367" s="40" t="s">
        <v>2</v>
      </c>
      <c r="I3367" s="83" t="str">
        <f>IFERROR(VLOOKUP(A3367,'Alíquotas - CADPREV'!$B$2152:$N$4324,8,FALSE),"")</f>
        <v>NÃO</v>
      </c>
      <c r="J3367" s="83" t="str">
        <f>IF(H3367="RPPS",VLOOKUP(A3367,' Legislação Benef - GESCON'!$B$4:$I$2159,3,FALSE),"")</f>
        <v>NÃO</v>
      </c>
      <c r="K3367" s="83" t="str">
        <f>IF(H3367="RPPS",VLOOKUP(A3367,' Legislação Benef - GESCON'!$B$4:$I$2159,6,FALSE),"")</f>
        <v>SIM</v>
      </c>
      <c r="L3367" s="83" t="str">
        <f>IF(H3367="RPPS",IFERROR(IF(VLOOKUP(A3367,'Suspensão de repasses - GESCON'!$D$3:$J$1048576,7,FALSE)="Validada","SIM","NÃO"),"NÃO"),"")</f>
        <v>NÃO</v>
      </c>
    </row>
    <row r="3368" spans="1:12" s="19" customFormat="1" ht="15" customHeight="1" x14ac:dyDescent="0.25">
      <c r="A3368" s="88" t="s">
        <v>8735</v>
      </c>
      <c r="B3368" s="40" t="s">
        <v>2274</v>
      </c>
      <c r="C3368" s="82" t="s">
        <v>10958</v>
      </c>
      <c r="D3368" s="82">
        <v>115</v>
      </c>
      <c r="E3368" s="82">
        <v>11</v>
      </c>
      <c r="F3368" s="82">
        <v>5</v>
      </c>
      <c r="G3368" s="82">
        <v>131</v>
      </c>
      <c r="H3368" s="40" t="s">
        <v>2</v>
      </c>
      <c r="I3368" s="83" t="str">
        <f>IFERROR(VLOOKUP(A3368,'Alíquotas - CADPREV'!$B$2152:$N$4324,8,FALSE),"")</f>
        <v>SIM</v>
      </c>
      <c r="J3368" s="83" t="str">
        <f>IF(H3368="RPPS",VLOOKUP(A3368,' Legislação Benef - GESCON'!$B$4:$I$2159,3,FALSE),"")</f>
        <v>NÃO</v>
      </c>
      <c r="K3368" s="83" t="str">
        <f>IF(H3368="RPPS",VLOOKUP(A3368,' Legislação Benef - GESCON'!$B$4:$I$2159,6,FALSE),"")</f>
        <v>NÃO</v>
      </c>
      <c r="L3368" s="83" t="str">
        <f>IF(H3368="RPPS",IFERROR(IF(VLOOKUP(A3368,'Suspensão de repasses - GESCON'!$D$3:$J$1048576,7,FALSE)="Validada","SIM","NÃO"),"NÃO"),"")</f>
        <v>NÃO</v>
      </c>
    </row>
    <row r="3369" spans="1:12" s="19" customFormat="1" ht="15" hidden="1" customHeight="1" x14ac:dyDescent="0.25">
      <c r="A3369" s="88" t="s">
        <v>8736</v>
      </c>
      <c r="B3369" s="40" t="s">
        <v>2274</v>
      </c>
      <c r="C3369" s="82" t="s">
        <v>10959</v>
      </c>
      <c r="D3369" s="82"/>
      <c r="E3369" s="82"/>
      <c r="F3369" s="82"/>
      <c r="G3369" s="82"/>
      <c r="H3369" s="40" t="s">
        <v>4</v>
      </c>
      <c r="I3369" s="83" t="str">
        <f>IFERROR(VLOOKUP(A3369,'Alíquotas - CADPREV'!$B$2152:$N$4324,8,FALSE),"")</f>
        <v/>
      </c>
      <c r="J3369" s="83" t="str">
        <f>IF(H3369="RPPS",VLOOKUP(A3369,' Legislação Benef - GESCON'!$B$4:$I$2159,3,FALSE),"")</f>
        <v/>
      </c>
      <c r="K3369" s="83" t="str">
        <f>IF(H3369="RPPS",VLOOKUP(A3369,' Legislação Benef - GESCON'!$B$4:$I$2159,6,FALSE),"")</f>
        <v/>
      </c>
      <c r="L3369" s="83" t="str">
        <f>IF(H3369="RPPS",IFERROR(IF(VLOOKUP(A3369,'Suspensão de repasses - GESCON'!$D$3:$J$1048576,7,FALSE)="Validada","SIM","NÃO"),"NÃO"),"")</f>
        <v/>
      </c>
    </row>
    <row r="3370" spans="1:12" s="19" customFormat="1" ht="15" hidden="1" customHeight="1" x14ac:dyDescent="0.25">
      <c r="A3370" s="88" t="s">
        <v>8737</v>
      </c>
      <c r="B3370" s="40" t="s">
        <v>1356</v>
      </c>
      <c r="C3370" s="82" t="s">
        <v>10959</v>
      </c>
      <c r="D3370" s="82"/>
      <c r="E3370" s="82"/>
      <c r="F3370" s="82"/>
      <c r="G3370" s="82"/>
      <c r="H3370" s="40" t="s">
        <v>4</v>
      </c>
      <c r="I3370" s="83" t="str">
        <f>IFERROR(VLOOKUP(A3370,'Alíquotas - CADPREV'!$B$2152:$N$4324,8,FALSE),"")</f>
        <v/>
      </c>
      <c r="J3370" s="83" t="str">
        <f>IF(H3370="RPPS",VLOOKUP(A3370,' Legislação Benef - GESCON'!$B$4:$I$2159,3,FALSE),"")</f>
        <v/>
      </c>
      <c r="K3370" s="83" t="str">
        <f>IF(H3370="RPPS",VLOOKUP(A3370,' Legislação Benef - GESCON'!$B$4:$I$2159,6,FALSE),"")</f>
        <v/>
      </c>
      <c r="L3370" s="83" t="str">
        <f>IF(H3370="RPPS",IFERROR(IF(VLOOKUP(A3370,'Suspensão de repasses - GESCON'!$D$3:$J$1048576,7,FALSE)="Validada","SIM","NÃO"),"NÃO"),"")</f>
        <v/>
      </c>
    </row>
    <row r="3371" spans="1:12" s="19" customFormat="1" ht="15" customHeight="1" x14ac:dyDescent="0.25">
      <c r="A3371" s="88" t="s">
        <v>8738</v>
      </c>
      <c r="B3371" s="40" t="s">
        <v>2274</v>
      </c>
      <c r="C3371" s="82" t="s">
        <v>10958</v>
      </c>
      <c r="D3371" s="82">
        <v>252</v>
      </c>
      <c r="E3371" s="82">
        <v>21</v>
      </c>
      <c r="F3371" s="82">
        <v>3</v>
      </c>
      <c r="G3371" s="82">
        <v>276</v>
      </c>
      <c r="H3371" s="40" t="s">
        <v>2</v>
      </c>
      <c r="I3371" s="83" t="str">
        <f>IFERROR(VLOOKUP(A3371,'Alíquotas - CADPREV'!$B$2152:$N$4324,8,FALSE),"")</f>
        <v>NÃO</v>
      </c>
      <c r="J3371" s="83" t="str">
        <f>IF(H3371="RPPS",VLOOKUP(A3371,' Legislação Benef - GESCON'!$B$4:$I$2159,3,FALSE),"")</f>
        <v>NÃO</v>
      </c>
      <c r="K3371" s="83" t="str">
        <f>IF(H3371="RPPS",VLOOKUP(A3371,' Legislação Benef - GESCON'!$B$4:$I$2159,6,FALSE),"")</f>
        <v>SIM</v>
      </c>
      <c r="L3371" s="83" t="str">
        <f>IF(H3371="RPPS",IFERROR(IF(VLOOKUP(A3371,'Suspensão de repasses - GESCON'!$D$3:$J$1048576,7,FALSE)="Validada","SIM","NÃO"),"NÃO"),"")</f>
        <v>NÃO</v>
      </c>
    </row>
    <row r="3372" spans="1:12" s="19" customFormat="1" ht="15" customHeight="1" x14ac:dyDescent="0.25">
      <c r="A3372" s="88" t="s">
        <v>8739</v>
      </c>
      <c r="B3372" s="40" t="s">
        <v>2274</v>
      </c>
      <c r="C3372" s="82" t="s">
        <v>10958</v>
      </c>
      <c r="D3372" s="82">
        <v>1269</v>
      </c>
      <c r="E3372" s="82">
        <v>21</v>
      </c>
      <c r="F3372" s="82">
        <v>3</v>
      </c>
      <c r="G3372" s="82">
        <v>1293</v>
      </c>
      <c r="H3372" s="40" t="s">
        <v>2</v>
      </c>
      <c r="I3372" s="83" t="str">
        <f>IFERROR(VLOOKUP(A3372,'Alíquotas - CADPREV'!$B$2152:$N$4324,8,FALSE),"")</f>
        <v>NÃO</v>
      </c>
      <c r="J3372" s="83" t="str">
        <f>IF(H3372="RPPS",VLOOKUP(A3372,' Legislação Benef - GESCON'!$B$4:$I$2159,3,FALSE),"")</f>
        <v>NÃO</v>
      </c>
      <c r="K3372" s="83" t="str">
        <f>IF(H3372="RPPS",VLOOKUP(A3372,' Legislação Benef - GESCON'!$B$4:$I$2159,6,FALSE),"")</f>
        <v>NÃO</v>
      </c>
      <c r="L3372" s="83" t="str">
        <f>IF(H3372="RPPS",IFERROR(IF(VLOOKUP(A3372,'Suspensão de repasses - GESCON'!$D$3:$J$1048576,7,FALSE)="Validada","SIM","NÃO"),"NÃO"),"")</f>
        <v>NÃO</v>
      </c>
    </row>
    <row r="3373" spans="1:12" s="19" customFormat="1" ht="15" customHeight="1" x14ac:dyDescent="0.25">
      <c r="A3373" s="88" t="s">
        <v>8740</v>
      </c>
      <c r="B3373" s="40" t="s">
        <v>2274</v>
      </c>
      <c r="C3373" s="82" t="s">
        <v>10958</v>
      </c>
      <c r="D3373" s="82">
        <v>181</v>
      </c>
      <c r="E3373" s="82">
        <v>13</v>
      </c>
      <c r="F3373" s="82">
        <v>7</v>
      </c>
      <c r="G3373" s="82">
        <v>201</v>
      </c>
      <c r="H3373" s="40" t="s">
        <v>2</v>
      </c>
      <c r="I3373" s="83" t="str">
        <f>IFERROR(VLOOKUP(A3373,'Alíquotas - CADPREV'!$B$2152:$N$4324,8,FALSE),"")</f>
        <v>NÃO</v>
      </c>
      <c r="J3373" s="83" t="str">
        <f>IF(H3373="RPPS",VLOOKUP(A3373,' Legislação Benef - GESCON'!$B$4:$I$2159,3,FALSE),"")</f>
        <v>NÃO</v>
      </c>
      <c r="K3373" s="83" t="str">
        <f>IF(H3373="RPPS",VLOOKUP(A3373,' Legislação Benef - GESCON'!$B$4:$I$2159,6,FALSE),"")</f>
        <v>SIM</v>
      </c>
      <c r="L3373" s="83" t="str">
        <f>IF(H3373="RPPS",IFERROR(IF(VLOOKUP(A3373,'Suspensão de repasses - GESCON'!$D$3:$J$1048576,7,FALSE)="Validada","SIM","NÃO"),"NÃO"),"")</f>
        <v>NÃO</v>
      </c>
    </row>
    <row r="3374" spans="1:12" s="19" customFormat="1" ht="15" hidden="1" customHeight="1" x14ac:dyDescent="0.25">
      <c r="A3374" s="88" t="s">
        <v>8741</v>
      </c>
      <c r="B3374" s="40" t="s">
        <v>4626</v>
      </c>
      <c r="C3374" s="82" t="s">
        <v>10959</v>
      </c>
      <c r="D3374" s="82"/>
      <c r="E3374" s="82"/>
      <c r="F3374" s="82"/>
      <c r="G3374" s="82"/>
      <c r="H3374" s="40" t="s">
        <v>4</v>
      </c>
      <c r="I3374" s="83" t="str">
        <f>IFERROR(VLOOKUP(A3374,'Alíquotas - CADPREV'!$B$2152:$N$4324,8,FALSE),"")</f>
        <v/>
      </c>
      <c r="J3374" s="83" t="str">
        <f>IF(H3374="RPPS",VLOOKUP(A3374,' Legislação Benef - GESCON'!$B$4:$I$2159,3,FALSE),"")</f>
        <v/>
      </c>
      <c r="K3374" s="83" t="str">
        <f>IF(H3374="RPPS",VLOOKUP(A3374,' Legislação Benef - GESCON'!$B$4:$I$2159,6,FALSE),"")</f>
        <v/>
      </c>
      <c r="L3374" s="83" t="str">
        <f>IF(H3374="RPPS",IFERROR(IF(VLOOKUP(A3374,'Suspensão de repasses - GESCON'!$D$3:$J$1048576,7,FALSE)="Validada","SIM","NÃO"),"NÃO"),"")</f>
        <v/>
      </c>
    </row>
    <row r="3375" spans="1:12" s="19" customFormat="1" ht="15" customHeight="1" x14ac:dyDescent="0.25">
      <c r="A3375" s="88" t="s">
        <v>8742</v>
      </c>
      <c r="B3375" s="40" t="s">
        <v>2274</v>
      </c>
      <c r="C3375" s="82" t="s">
        <v>10958</v>
      </c>
      <c r="D3375" s="82">
        <v>443</v>
      </c>
      <c r="E3375" s="82">
        <v>68</v>
      </c>
      <c r="F3375" s="82">
        <v>30</v>
      </c>
      <c r="G3375" s="82">
        <v>541</v>
      </c>
      <c r="H3375" s="40" t="s">
        <v>2</v>
      </c>
      <c r="I3375" s="83" t="str">
        <f>IFERROR(VLOOKUP(A3375,'Alíquotas - CADPREV'!$B$2152:$N$4324,8,FALSE),"")</f>
        <v>SIM</v>
      </c>
      <c r="J3375" s="83" t="str">
        <f>IF(H3375="RPPS",VLOOKUP(A3375,' Legislação Benef - GESCON'!$B$4:$I$2159,3,FALSE),"")</f>
        <v>NÃO</v>
      </c>
      <c r="K3375" s="83" t="str">
        <f>IF(H3375="RPPS",VLOOKUP(A3375,' Legislação Benef - GESCON'!$B$4:$I$2159,6,FALSE),"")</f>
        <v>NÃO</v>
      </c>
      <c r="L3375" s="83" t="str">
        <f>IF(H3375="RPPS",IFERROR(IF(VLOOKUP(A3375,'Suspensão de repasses - GESCON'!$D$3:$J$1048576,7,FALSE)="Validada","SIM","NÃO"),"NÃO"),"")</f>
        <v>NÃO</v>
      </c>
    </row>
    <row r="3376" spans="1:12" s="19" customFormat="1" ht="15" customHeight="1" x14ac:dyDescent="0.25">
      <c r="A3376" s="88" t="s">
        <v>8743</v>
      </c>
      <c r="B3376" s="40" t="s">
        <v>3143</v>
      </c>
      <c r="C3376" s="82" t="s">
        <v>10958</v>
      </c>
      <c r="D3376" s="82">
        <v>248</v>
      </c>
      <c r="E3376" s="82">
        <v>71</v>
      </c>
      <c r="F3376" s="82">
        <v>19</v>
      </c>
      <c r="G3376" s="82">
        <v>338</v>
      </c>
      <c r="H3376" s="40" t="s">
        <v>2</v>
      </c>
      <c r="I3376" s="83" t="str">
        <f>IFERROR(VLOOKUP(A3376,'Alíquotas - CADPREV'!$B$2152:$N$4324,8,FALSE),"")</f>
        <v>SIM</v>
      </c>
      <c r="J3376" s="83" t="str">
        <f>IF(H3376="RPPS",VLOOKUP(A3376,' Legislação Benef - GESCON'!$B$4:$I$2159,3,FALSE),"")</f>
        <v>NÃO</v>
      </c>
      <c r="K3376" s="83" t="str">
        <f>IF(H3376="RPPS",VLOOKUP(A3376,' Legislação Benef - GESCON'!$B$4:$I$2159,6,FALSE),"")</f>
        <v>SIM</v>
      </c>
      <c r="L3376" s="83" t="str">
        <f>IF(H3376="RPPS",IFERROR(IF(VLOOKUP(A3376,'Suspensão de repasses - GESCON'!$D$3:$J$1048576,7,FALSE)="Validada","SIM","NÃO"),"NÃO"),"")</f>
        <v>NÃO</v>
      </c>
    </row>
    <row r="3377" spans="1:12" s="19" customFormat="1" ht="15" customHeight="1" x14ac:dyDescent="0.25">
      <c r="A3377" s="88" t="s">
        <v>8744</v>
      </c>
      <c r="B3377" s="40" t="s">
        <v>634</v>
      </c>
      <c r="C3377" s="82" t="s">
        <v>10958</v>
      </c>
      <c r="D3377" s="82">
        <v>553</v>
      </c>
      <c r="E3377" s="82">
        <v>80</v>
      </c>
      <c r="F3377" s="82">
        <v>12</v>
      </c>
      <c r="G3377" s="82">
        <v>645</v>
      </c>
      <c r="H3377" s="40" t="s">
        <v>2</v>
      </c>
      <c r="I3377" s="83" t="str">
        <f>IFERROR(VLOOKUP(A3377,'Alíquotas - CADPREV'!$B$2152:$N$4324,8,FALSE),"")</f>
        <v>NÃO</v>
      </c>
      <c r="J3377" s="83" t="str">
        <f>IF(H3377="RPPS",VLOOKUP(A3377,' Legislação Benef - GESCON'!$B$4:$I$2159,3,FALSE),"")</f>
        <v>NÃO</v>
      </c>
      <c r="K3377" s="83" t="str">
        <f>IF(H3377="RPPS",VLOOKUP(A3377,' Legislação Benef - GESCON'!$B$4:$I$2159,6,FALSE),"")</f>
        <v>NÃO</v>
      </c>
      <c r="L3377" s="83" t="str">
        <f>IF(H3377="RPPS",IFERROR(IF(VLOOKUP(A3377,'Suspensão de repasses - GESCON'!$D$3:$J$1048576,7,FALSE)="Validada","SIM","NÃO"),"NÃO"),"")</f>
        <v>NÃO</v>
      </c>
    </row>
    <row r="3378" spans="1:12" s="19" customFormat="1" ht="15" hidden="1" customHeight="1" x14ac:dyDescent="0.25">
      <c r="A3378" s="88" t="s">
        <v>8745</v>
      </c>
      <c r="B3378" s="40" t="s">
        <v>2554</v>
      </c>
      <c r="C3378" s="82" t="s">
        <v>10959</v>
      </c>
      <c r="D3378" s="82"/>
      <c r="E3378" s="82"/>
      <c r="F3378" s="82"/>
      <c r="G3378" s="82"/>
      <c r="H3378" s="40" t="s">
        <v>4</v>
      </c>
      <c r="I3378" s="83" t="str">
        <f>IFERROR(VLOOKUP(A3378,'Alíquotas - CADPREV'!$B$2152:$N$4324,8,FALSE),"")</f>
        <v/>
      </c>
      <c r="J3378" s="83" t="str">
        <f>IF(H3378="RPPS",VLOOKUP(A3378,' Legislação Benef - GESCON'!$B$4:$I$2159,3,FALSE),"")</f>
        <v/>
      </c>
      <c r="K3378" s="83" t="str">
        <f>IF(H3378="RPPS",VLOOKUP(A3378,' Legislação Benef - GESCON'!$B$4:$I$2159,6,FALSE),"")</f>
        <v/>
      </c>
      <c r="L3378" s="83" t="str">
        <f>IF(H3378="RPPS",IFERROR(IF(VLOOKUP(A3378,'Suspensão de repasses - GESCON'!$D$3:$J$1048576,7,FALSE)="Validada","SIM","NÃO"),"NÃO"),"")</f>
        <v/>
      </c>
    </row>
    <row r="3379" spans="1:12" s="19" customFormat="1" ht="15" hidden="1" customHeight="1" x14ac:dyDescent="0.25">
      <c r="A3379" s="88" t="s">
        <v>8746</v>
      </c>
      <c r="B3379" s="40" t="s">
        <v>5227</v>
      </c>
      <c r="C3379" s="82" t="s">
        <v>10959</v>
      </c>
      <c r="D3379" s="82"/>
      <c r="E3379" s="82"/>
      <c r="F3379" s="82"/>
      <c r="G3379" s="82"/>
      <c r="H3379" s="40" t="s">
        <v>4</v>
      </c>
      <c r="I3379" s="83" t="str">
        <f>IFERROR(VLOOKUP(A3379,'Alíquotas - CADPREV'!$B$2152:$N$4324,8,FALSE),"")</f>
        <v/>
      </c>
      <c r="J3379" s="83" t="str">
        <f>IF(H3379="RPPS",VLOOKUP(A3379,' Legislação Benef - GESCON'!$B$4:$I$2159,3,FALSE),"")</f>
        <v/>
      </c>
      <c r="K3379" s="83" t="str">
        <f>IF(H3379="RPPS",VLOOKUP(A3379,' Legislação Benef - GESCON'!$B$4:$I$2159,6,FALSE),"")</f>
        <v/>
      </c>
      <c r="L3379" s="83" t="str">
        <f>IF(H3379="RPPS",IFERROR(IF(VLOOKUP(A3379,'Suspensão de repasses - GESCON'!$D$3:$J$1048576,7,FALSE)="Validada","SIM","NÃO"),"NÃO"),"")</f>
        <v/>
      </c>
    </row>
    <row r="3380" spans="1:12" s="19" customFormat="1" ht="15" hidden="1" customHeight="1" x14ac:dyDescent="0.25">
      <c r="A3380" s="88" t="s">
        <v>8747</v>
      </c>
      <c r="B3380" s="40" t="s">
        <v>1142</v>
      </c>
      <c r="C3380" s="82" t="s">
        <v>10959</v>
      </c>
      <c r="D3380" s="82"/>
      <c r="E3380" s="82"/>
      <c r="F3380" s="82"/>
      <c r="G3380" s="82"/>
      <c r="H3380" s="40" t="s">
        <v>4</v>
      </c>
      <c r="I3380" s="83" t="str">
        <f>IFERROR(VLOOKUP(A3380,'Alíquotas - CADPREV'!$B$2152:$N$4324,8,FALSE),"")</f>
        <v/>
      </c>
      <c r="J3380" s="83" t="str">
        <f>IF(H3380="RPPS",VLOOKUP(A3380,' Legislação Benef - GESCON'!$B$4:$I$2159,3,FALSE),"")</f>
        <v/>
      </c>
      <c r="K3380" s="83" t="str">
        <f>IF(H3380="RPPS",VLOOKUP(A3380,' Legislação Benef - GESCON'!$B$4:$I$2159,6,FALSE),"")</f>
        <v/>
      </c>
      <c r="L3380" s="83" t="str">
        <f>IF(H3380="RPPS",IFERROR(IF(VLOOKUP(A3380,'Suspensão de repasses - GESCON'!$D$3:$J$1048576,7,FALSE)="Validada","SIM","NÃO"),"NÃO"),"")</f>
        <v/>
      </c>
    </row>
    <row r="3381" spans="1:12" s="19" customFormat="1" ht="15" hidden="1" customHeight="1" x14ac:dyDescent="0.25">
      <c r="A3381" s="88" t="s">
        <v>8748</v>
      </c>
      <c r="B3381" s="40" t="s">
        <v>133</v>
      </c>
      <c r="C3381" s="82" t="s">
        <v>10959</v>
      </c>
      <c r="D3381" s="82"/>
      <c r="E3381" s="82"/>
      <c r="F3381" s="82"/>
      <c r="G3381" s="82"/>
      <c r="H3381" s="40" t="s">
        <v>4</v>
      </c>
      <c r="I3381" s="83" t="str">
        <f>IFERROR(VLOOKUP(A3381,'Alíquotas - CADPREV'!$B$2152:$N$4324,8,FALSE),"")</f>
        <v/>
      </c>
      <c r="J3381" s="83" t="str">
        <f>IF(H3381="RPPS",VLOOKUP(A3381,' Legislação Benef - GESCON'!$B$4:$I$2159,3,FALSE),"")</f>
        <v/>
      </c>
      <c r="K3381" s="83" t="str">
        <f>IF(H3381="RPPS",VLOOKUP(A3381,' Legislação Benef - GESCON'!$B$4:$I$2159,6,FALSE),"")</f>
        <v/>
      </c>
      <c r="L3381" s="83" t="str">
        <f>IF(H3381="RPPS",IFERROR(IF(VLOOKUP(A3381,'Suspensão de repasses - GESCON'!$D$3:$J$1048576,7,FALSE)="Validada","SIM","NÃO"),"NÃO"),"")</f>
        <v/>
      </c>
    </row>
    <row r="3382" spans="1:12" s="19" customFormat="1" ht="15" customHeight="1" x14ac:dyDescent="0.25">
      <c r="A3382" s="88" t="s">
        <v>8749</v>
      </c>
      <c r="B3382" s="40" t="s">
        <v>3812</v>
      </c>
      <c r="C3382" s="82" t="s">
        <v>10958</v>
      </c>
      <c r="D3382" s="82">
        <v>77</v>
      </c>
      <c r="E3382" s="82">
        <v>16</v>
      </c>
      <c r="F3382" s="82">
        <v>2</v>
      </c>
      <c r="G3382" s="82">
        <v>95</v>
      </c>
      <c r="H3382" s="40" t="s">
        <v>2</v>
      </c>
      <c r="I3382" s="83" t="str">
        <f>IFERROR(VLOOKUP(A3382,'Alíquotas - CADPREV'!$B$2152:$N$4324,8,FALSE),"")</f>
        <v>SIM</v>
      </c>
      <c r="J3382" s="83" t="str">
        <f>IF(H3382="RPPS",VLOOKUP(A3382,' Legislação Benef - GESCON'!$B$4:$I$2159,3,FALSE),"")</f>
        <v>NÃO</v>
      </c>
      <c r="K3382" s="83" t="str">
        <f>IF(H3382="RPPS",VLOOKUP(A3382,' Legislação Benef - GESCON'!$B$4:$I$2159,6,FALSE),"")</f>
        <v>SIM</v>
      </c>
      <c r="L3382" s="83" t="str">
        <f>IF(H3382="RPPS",IFERROR(IF(VLOOKUP(A3382,'Suspensão de repasses - GESCON'!$D$3:$J$1048576,7,FALSE)="Validada","SIM","NÃO"),"NÃO"),"")</f>
        <v>NÃO</v>
      </c>
    </row>
    <row r="3383" spans="1:12" s="19" customFormat="1" ht="15" customHeight="1" x14ac:dyDescent="0.25">
      <c r="A3383" s="88" t="s">
        <v>8750</v>
      </c>
      <c r="B3383" s="40" t="s">
        <v>3812</v>
      </c>
      <c r="C3383" s="82" t="s">
        <v>10958</v>
      </c>
      <c r="D3383" s="82">
        <v>189</v>
      </c>
      <c r="E3383" s="82">
        <v>57</v>
      </c>
      <c r="F3383" s="82">
        <v>7</v>
      </c>
      <c r="G3383" s="82">
        <v>253</v>
      </c>
      <c r="H3383" s="40" t="s">
        <v>2</v>
      </c>
      <c r="I3383" s="83" t="str">
        <f>IFERROR(VLOOKUP(A3383,'Alíquotas - CADPREV'!$B$2152:$N$4324,8,FALSE),"")</f>
        <v>NÃO</v>
      </c>
      <c r="J3383" s="83" t="str">
        <f>IF(H3383="RPPS",VLOOKUP(A3383,' Legislação Benef - GESCON'!$B$4:$I$2159,3,FALSE),"")</f>
        <v>NÃO</v>
      </c>
      <c r="K3383" s="83" t="str">
        <f>IF(H3383="RPPS",VLOOKUP(A3383,' Legislação Benef - GESCON'!$B$4:$I$2159,6,FALSE),"")</f>
        <v>NÃO</v>
      </c>
      <c r="L3383" s="83" t="str">
        <f>IF(H3383="RPPS",IFERROR(IF(VLOOKUP(A3383,'Suspensão de repasses - GESCON'!$D$3:$J$1048576,7,FALSE)="Validada","SIM","NÃO"),"NÃO"),"")</f>
        <v>NÃO</v>
      </c>
    </row>
    <row r="3384" spans="1:12" s="19" customFormat="1" ht="15" customHeight="1" x14ac:dyDescent="0.25">
      <c r="A3384" s="88" t="s">
        <v>8751</v>
      </c>
      <c r="B3384" s="40" t="s">
        <v>2554</v>
      </c>
      <c r="C3384" s="82" t="s">
        <v>10958</v>
      </c>
      <c r="D3384" s="82">
        <v>270</v>
      </c>
      <c r="E3384" s="82">
        <v>92</v>
      </c>
      <c r="F3384" s="82">
        <v>16</v>
      </c>
      <c r="G3384" s="82">
        <v>378</v>
      </c>
      <c r="H3384" s="40" t="s">
        <v>2</v>
      </c>
      <c r="I3384" s="83" t="str">
        <f>IFERROR(VLOOKUP(A3384,'Alíquotas - CADPREV'!$B$2152:$N$4324,8,FALSE),"")</f>
        <v>NÃO</v>
      </c>
      <c r="J3384" s="83" t="str">
        <f>IF(H3384="RPPS",VLOOKUP(A3384,' Legislação Benef - GESCON'!$B$4:$I$2159,3,FALSE),"")</f>
        <v>NÃO</v>
      </c>
      <c r="K3384" s="83" t="str">
        <f>IF(H3384="RPPS",VLOOKUP(A3384,' Legislação Benef - GESCON'!$B$4:$I$2159,6,FALSE),"")</f>
        <v>NÃO</v>
      </c>
      <c r="L3384" s="83" t="str">
        <f>IF(H3384="RPPS",IFERROR(IF(VLOOKUP(A3384,'Suspensão de repasses - GESCON'!$D$3:$J$1048576,7,FALSE)="Validada","SIM","NÃO"),"NÃO"),"")</f>
        <v>NÃO</v>
      </c>
    </row>
    <row r="3385" spans="1:12" s="19" customFormat="1" ht="15" hidden="1" customHeight="1" x14ac:dyDescent="0.25">
      <c r="A3385" s="88" t="s">
        <v>8752</v>
      </c>
      <c r="B3385" s="40" t="s">
        <v>3812</v>
      </c>
      <c r="C3385" s="82" t="s">
        <v>10959</v>
      </c>
      <c r="D3385" s="82"/>
      <c r="E3385" s="82"/>
      <c r="F3385" s="82"/>
      <c r="G3385" s="82"/>
      <c r="H3385" s="40" t="s">
        <v>4</v>
      </c>
      <c r="I3385" s="83" t="str">
        <f>IFERROR(VLOOKUP(A3385,'Alíquotas - CADPREV'!$B$2152:$N$4324,8,FALSE),"")</f>
        <v/>
      </c>
      <c r="J3385" s="83" t="str">
        <f>IF(H3385="RPPS",VLOOKUP(A3385,' Legislação Benef - GESCON'!$B$4:$I$2159,3,FALSE),"")</f>
        <v/>
      </c>
      <c r="K3385" s="83" t="str">
        <f>IF(H3385="RPPS",VLOOKUP(A3385,' Legislação Benef - GESCON'!$B$4:$I$2159,6,FALSE),"")</f>
        <v/>
      </c>
      <c r="L3385" s="83" t="str">
        <f>IF(H3385="RPPS",IFERROR(IF(VLOOKUP(A3385,'Suspensão de repasses - GESCON'!$D$3:$J$1048576,7,FALSE)="Validada","SIM","NÃO"),"NÃO"),"")</f>
        <v/>
      </c>
    </row>
    <row r="3386" spans="1:12" s="19" customFormat="1" ht="15" customHeight="1" x14ac:dyDescent="0.25">
      <c r="A3386" s="88" t="s">
        <v>8753</v>
      </c>
      <c r="B3386" s="40" t="s">
        <v>1356</v>
      </c>
      <c r="C3386" s="82" t="s">
        <v>10958</v>
      </c>
      <c r="D3386" s="82">
        <v>421</v>
      </c>
      <c r="E3386" s="82">
        <v>113</v>
      </c>
      <c r="F3386" s="82">
        <v>34</v>
      </c>
      <c r="G3386" s="82">
        <v>568</v>
      </c>
      <c r="H3386" s="40" t="s">
        <v>2</v>
      </c>
      <c r="I3386" s="83" t="str">
        <f>IFERROR(VLOOKUP(A3386,'Alíquotas - CADPREV'!$B$2152:$N$4324,8,FALSE),"")</f>
        <v>NÃO</v>
      </c>
      <c r="J3386" s="83" t="str">
        <f>IF(H3386="RPPS",VLOOKUP(A3386,' Legislação Benef - GESCON'!$B$4:$I$2159,3,FALSE),"")</f>
        <v>NÃO</v>
      </c>
      <c r="K3386" s="83" t="str">
        <f>IF(H3386="RPPS",VLOOKUP(A3386,' Legislação Benef - GESCON'!$B$4:$I$2159,6,FALSE),"")</f>
        <v>NÃO</v>
      </c>
      <c r="L3386" s="83" t="str">
        <f>IF(H3386="RPPS",IFERROR(IF(VLOOKUP(A3386,'Suspensão de repasses - GESCON'!$D$3:$J$1048576,7,FALSE)="Validada","SIM","NÃO"),"NÃO"),"")</f>
        <v>SIM</v>
      </c>
    </row>
    <row r="3387" spans="1:12" s="19" customFormat="1" ht="15" hidden="1" customHeight="1" x14ac:dyDescent="0.25">
      <c r="A3387" s="88" t="s">
        <v>8754</v>
      </c>
      <c r="B3387" s="40" t="s">
        <v>1356</v>
      </c>
      <c r="C3387" s="82" t="s">
        <v>10959</v>
      </c>
      <c r="D3387" s="82"/>
      <c r="E3387" s="82"/>
      <c r="F3387" s="82"/>
      <c r="G3387" s="82"/>
      <c r="H3387" s="40" t="s">
        <v>4</v>
      </c>
      <c r="I3387" s="83" t="str">
        <f>IFERROR(VLOOKUP(A3387,'Alíquotas - CADPREV'!$B$2152:$N$4324,8,FALSE),"")</f>
        <v/>
      </c>
      <c r="J3387" s="83" t="str">
        <f>IF(H3387="RPPS",VLOOKUP(A3387,' Legislação Benef - GESCON'!$B$4:$I$2159,3,FALSE),"")</f>
        <v/>
      </c>
      <c r="K3387" s="83" t="str">
        <f>IF(H3387="RPPS",VLOOKUP(A3387,' Legislação Benef - GESCON'!$B$4:$I$2159,6,FALSE),"")</f>
        <v/>
      </c>
      <c r="L3387" s="83" t="str">
        <f>IF(H3387="RPPS",IFERROR(IF(VLOOKUP(A3387,'Suspensão de repasses - GESCON'!$D$3:$J$1048576,7,FALSE)="Validada","SIM","NÃO"),"NÃO"),"")</f>
        <v/>
      </c>
    </row>
    <row r="3388" spans="1:12" s="19" customFormat="1" ht="15" customHeight="1" x14ac:dyDescent="0.25">
      <c r="A3388" s="88" t="s">
        <v>8755</v>
      </c>
      <c r="B3388" s="40" t="s">
        <v>3812</v>
      </c>
      <c r="C3388" s="82" t="s">
        <v>10958</v>
      </c>
      <c r="D3388" s="82">
        <v>645</v>
      </c>
      <c r="E3388" s="82">
        <v>202</v>
      </c>
      <c r="F3388" s="82">
        <v>33</v>
      </c>
      <c r="G3388" s="82">
        <v>880</v>
      </c>
      <c r="H3388" s="40" t="s">
        <v>2</v>
      </c>
      <c r="I3388" s="83" t="str">
        <f>IFERROR(VLOOKUP(A3388,'Alíquotas - CADPREV'!$B$2152:$N$4324,8,FALSE),"")</f>
        <v>SIM</v>
      </c>
      <c r="J3388" s="83" t="str">
        <f>IF(H3388="RPPS",VLOOKUP(A3388,' Legislação Benef - GESCON'!$B$4:$I$2159,3,FALSE),"")</f>
        <v>NÃO</v>
      </c>
      <c r="K3388" s="83" t="str">
        <f>IF(H3388="RPPS",VLOOKUP(A3388,' Legislação Benef - GESCON'!$B$4:$I$2159,6,FALSE),"")</f>
        <v>NÃO</v>
      </c>
      <c r="L3388" s="83" t="str">
        <f>IF(H3388="RPPS",IFERROR(IF(VLOOKUP(A3388,'Suspensão de repasses - GESCON'!$D$3:$J$1048576,7,FALSE)="Validada","SIM","NÃO"),"NÃO"),"")</f>
        <v>NÃO</v>
      </c>
    </row>
    <row r="3389" spans="1:12" s="19" customFormat="1" ht="15" customHeight="1" x14ac:dyDescent="0.25">
      <c r="A3389" s="88" t="s">
        <v>8756</v>
      </c>
      <c r="B3389" s="40" t="s">
        <v>3143</v>
      </c>
      <c r="C3389" s="82" t="s">
        <v>10958</v>
      </c>
      <c r="D3389" s="82">
        <v>410</v>
      </c>
      <c r="E3389" s="82">
        <v>38</v>
      </c>
      <c r="F3389" s="82">
        <v>3</v>
      </c>
      <c r="G3389" s="82">
        <v>451</v>
      </c>
      <c r="H3389" s="40" t="s">
        <v>2</v>
      </c>
      <c r="I3389" s="83" t="str">
        <f>IFERROR(VLOOKUP(A3389,'Alíquotas - CADPREV'!$B$2152:$N$4324,8,FALSE),"")</f>
        <v>SIM</v>
      </c>
      <c r="J3389" s="83" t="str">
        <f>IF(H3389="RPPS",VLOOKUP(A3389,' Legislação Benef - GESCON'!$B$4:$I$2159,3,FALSE),"")</f>
        <v>NÃO</v>
      </c>
      <c r="K3389" s="83" t="str">
        <f>IF(H3389="RPPS",VLOOKUP(A3389,' Legislação Benef - GESCON'!$B$4:$I$2159,6,FALSE),"")</f>
        <v>SIM</v>
      </c>
      <c r="L3389" s="83" t="str">
        <f>IF(H3389="RPPS",IFERROR(IF(VLOOKUP(A3389,'Suspensão de repasses - GESCON'!$D$3:$J$1048576,7,FALSE)="Validada","SIM","NÃO"),"NÃO"),"")</f>
        <v>NÃO</v>
      </c>
    </row>
    <row r="3390" spans="1:12" s="19" customFormat="1" ht="15" hidden="1" customHeight="1" x14ac:dyDescent="0.25">
      <c r="A3390" s="88" t="s">
        <v>8757</v>
      </c>
      <c r="B3390" s="40" t="s">
        <v>3812</v>
      </c>
      <c r="C3390" s="82" t="s">
        <v>10959</v>
      </c>
      <c r="D3390" s="82"/>
      <c r="E3390" s="82"/>
      <c r="F3390" s="82"/>
      <c r="G3390" s="82"/>
      <c r="H3390" s="40" t="s">
        <v>4</v>
      </c>
      <c r="I3390" s="83" t="str">
        <f>IFERROR(VLOOKUP(A3390,'Alíquotas - CADPREV'!$B$2152:$N$4324,8,FALSE),"")</f>
        <v/>
      </c>
      <c r="J3390" s="83" t="str">
        <f>IF(H3390="RPPS",VLOOKUP(A3390,' Legislação Benef - GESCON'!$B$4:$I$2159,3,FALSE),"")</f>
        <v/>
      </c>
      <c r="K3390" s="83" t="str">
        <f>IF(H3390="RPPS",VLOOKUP(A3390,' Legislação Benef - GESCON'!$B$4:$I$2159,6,FALSE),"")</f>
        <v/>
      </c>
      <c r="L3390" s="83" t="str">
        <f>IF(H3390="RPPS",IFERROR(IF(VLOOKUP(A3390,'Suspensão de repasses - GESCON'!$D$3:$J$1048576,7,FALSE)="Validada","SIM","NÃO"),"NÃO"),"")</f>
        <v/>
      </c>
    </row>
    <row r="3391" spans="1:12" s="19" customFormat="1" ht="15" hidden="1" customHeight="1" x14ac:dyDescent="0.25">
      <c r="A3391" s="88" t="s">
        <v>8758</v>
      </c>
      <c r="B3391" s="40" t="s">
        <v>215</v>
      </c>
      <c r="C3391" s="82" t="s">
        <v>10959</v>
      </c>
      <c r="D3391" s="82"/>
      <c r="E3391" s="82"/>
      <c r="F3391" s="82"/>
      <c r="G3391" s="82"/>
      <c r="H3391" s="40" t="s">
        <v>4</v>
      </c>
      <c r="I3391" s="83" t="str">
        <f>IFERROR(VLOOKUP(A3391,'Alíquotas - CADPREV'!$B$2152:$N$4324,8,FALSE),"")</f>
        <v/>
      </c>
      <c r="J3391" s="83" t="str">
        <f>IF(H3391="RPPS",VLOOKUP(A3391,' Legislação Benef - GESCON'!$B$4:$I$2159,3,FALSE),"")</f>
        <v/>
      </c>
      <c r="K3391" s="83" t="str">
        <f>IF(H3391="RPPS",VLOOKUP(A3391,' Legislação Benef - GESCON'!$B$4:$I$2159,6,FALSE),"")</f>
        <v/>
      </c>
      <c r="L3391" s="83" t="str">
        <f>IF(H3391="RPPS",IFERROR(IF(VLOOKUP(A3391,'Suspensão de repasses - GESCON'!$D$3:$J$1048576,7,FALSE)="Validada","SIM","NÃO"),"NÃO"),"")</f>
        <v/>
      </c>
    </row>
    <row r="3392" spans="1:12" s="19" customFormat="1" ht="15" customHeight="1" x14ac:dyDescent="0.25">
      <c r="A3392" s="88" t="s">
        <v>8759</v>
      </c>
      <c r="B3392" s="40" t="s">
        <v>1356</v>
      </c>
      <c r="C3392" s="82" t="s">
        <v>10958</v>
      </c>
      <c r="D3392" s="82">
        <v>371</v>
      </c>
      <c r="E3392" s="82">
        <v>122</v>
      </c>
      <c r="F3392" s="82">
        <v>17</v>
      </c>
      <c r="G3392" s="82">
        <v>510</v>
      </c>
      <c r="H3392" s="40" t="s">
        <v>2</v>
      </c>
      <c r="I3392" s="83" t="str">
        <f>IFERROR(VLOOKUP(A3392,'Alíquotas - CADPREV'!$B$2152:$N$4324,8,FALSE),"")</f>
        <v>NÃO</v>
      </c>
      <c r="J3392" s="83" t="str">
        <f>IF(H3392="RPPS",VLOOKUP(A3392,' Legislação Benef - GESCON'!$B$4:$I$2159,3,FALSE),"")</f>
        <v>NÃO</v>
      </c>
      <c r="K3392" s="83" t="str">
        <f>IF(H3392="RPPS",VLOOKUP(A3392,' Legislação Benef - GESCON'!$B$4:$I$2159,6,FALSE),"")</f>
        <v>NÃO</v>
      </c>
      <c r="L3392" s="83" t="str">
        <f>IF(H3392="RPPS",IFERROR(IF(VLOOKUP(A3392,'Suspensão de repasses - GESCON'!$D$3:$J$1048576,7,FALSE)="Validada","SIM","NÃO"),"NÃO"),"")</f>
        <v>NÃO</v>
      </c>
    </row>
    <row r="3393" spans="1:12" s="19" customFormat="1" ht="15" customHeight="1" x14ac:dyDescent="0.25">
      <c r="A3393" s="88" t="s">
        <v>8760</v>
      </c>
      <c r="B3393" s="40" t="s">
        <v>901</v>
      </c>
      <c r="C3393" s="82" t="s">
        <v>10958</v>
      </c>
      <c r="D3393" s="82">
        <v>175</v>
      </c>
      <c r="E3393" s="82">
        <v>50</v>
      </c>
      <c r="F3393" s="82">
        <v>3</v>
      </c>
      <c r="G3393" s="82">
        <v>228</v>
      </c>
      <c r="H3393" s="40" t="s">
        <v>2</v>
      </c>
      <c r="I3393" s="83" t="str">
        <f>IFERROR(VLOOKUP(A3393,'Alíquotas - CADPREV'!$B$2152:$N$4324,8,FALSE),"")</f>
        <v>SIM</v>
      </c>
      <c r="J3393" s="83" t="str">
        <f>IF(H3393="RPPS",VLOOKUP(A3393,' Legislação Benef - GESCON'!$B$4:$I$2159,3,FALSE),"")</f>
        <v>NÃO</v>
      </c>
      <c r="K3393" s="83" t="str">
        <f>IF(H3393="RPPS",VLOOKUP(A3393,' Legislação Benef - GESCON'!$B$4:$I$2159,6,FALSE),"")</f>
        <v>NÃO</v>
      </c>
      <c r="L3393" s="83" t="str">
        <f>IF(H3393="RPPS",IFERROR(IF(VLOOKUP(A3393,'Suspensão de repasses - GESCON'!$D$3:$J$1048576,7,FALSE)="Validada","SIM","NÃO"),"NÃO"),"")</f>
        <v>NÃO</v>
      </c>
    </row>
    <row r="3394" spans="1:12" s="19" customFormat="1" ht="15" customHeight="1" x14ac:dyDescent="0.25">
      <c r="A3394" s="88" t="s">
        <v>8761</v>
      </c>
      <c r="B3394" s="40" t="s">
        <v>3812</v>
      </c>
      <c r="C3394" s="82" t="s">
        <v>10958</v>
      </c>
      <c r="D3394" s="82">
        <v>112</v>
      </c>
      <c r="E3394" s="82">
        <v>35</v>
      </c>
      <c r="F3394" s="82">
        <v>12</v>
      </c>
      <c r="G3394" s="82">
        <v>159</v>
      </c>
      <c r="H3394" s="40" t="s">
        <v>2</v>
      </c>
      <c r="I3394" s="83" t="str">
        <f>IFERROR(VLOOKUP(A3394,'Alíquotas - CADPREV'!$B$2152:$N$4324,8,FALSE),"")</f>
        <v>NÃO</v>
      </c>
      <c r="J3394" s="83" t="str">
        <f>IF(H3394="RPPS",VLOOKUP(A3394,' Legislação Benef - GESCON'!$B$4:$I$2159,3,FALSE),"")</f>
        <v>NÃO</v>
      </c>
      <c r="K3394" s="83" t="str">
        <f>IF(H3394="RPPS",VLOOKUP(A3394,' Legislação Benef - GESCON'!$B$4:$I$2159,6,FALSE),"")</f>
        <v>NÃO</v>
      </c>
      <c r="L3394" s="83" t="str">
        <f>IF(H3394="RPPS",IFERROR(IF(VLOOKUP(A3394,'Suspensão de repasses - GESCON'!$D$3:$J$1048576,7,FALSE)="Validada","SIM","NÃO"),"NÃO"),"")</f>
        <v>NÃO</v>
      </c>
    </row>
    <row r="3395" spans="1:12" s="19" customFormat="1" ht="15" hidden="1" customHeight="1" x14ac:dyDescent="0.25">
      <c r="A3395" s="88" t="s">
        <v>8762</v>
      </c>
      <c r="B3395" s="40" t="s">
        <v>5227</v>
      </c>
      <c r="C3395" s="82" t="s">
        <v>10959</v>
      </c>
      <c r="D3395" s="82"/>
      <c r="E3395" s="82"/>
      <c r="F3395" s="82"/>
      <c r="G3395" s="82"/>
      <c r="H3395" s="40" t="s">
        <v>4</v>
      </c>
      <c r="I3395" s="83" t="str">
        <f>IFERROR(VLOOKUP(A3395,'Alíquotas - CADPREV'!$B$2152:$N$4324,8,FALSE),"")</f>
        <v/>
      </c>
      <c r="J3395" s="83" t="str">
        <f>IF(H3395="RPPS",VLOOKUP(A3395,' Legislação Benef - GESCON'!$B$4:$I$2159,3,FALSE),"")</f>
        <v/>
      </c>
      <c r="K3395" s="83" t="str">
        <f>IF(H3395="RPPS",VLOOKUP(A3395,' Legislação Benef - GESCON'!$B$4:$I$2159,6,FALSE),"")</f>
        <v/>
      </c>
      <c r="L3395" s="83" t="str">
        <f>IF(H3395="RPPS",IFERROR(IF(VLOOKUP(A3395,'Suspensão de repasses - GESCON'!$D$3:$J$1048576,7,FALSE)="Validada","SIM","NÃO"),"NÃO"),"")</f>
        <v/>
      </c>
    </row>
    <row r="3396" spans="1:12" s="19" customFormat="1" ht="15" customHeight="1" x14ac:dyDescent="0.25">
      <c r="A3396" s="88" t="s">
        <v>8763</v>
      </c>
      <c r="B3396" s="40" t="s">
        <v>634</v>
      </c>
      <c r="C3396" s="82" t="s">
        <v>10958</v>
      </c>
      <c r="D3396" s="82"/>
      <c r="E3396" s="82"/>
      <c r="F3396" s="82"/>
      <c r="G3396" s="82"/>
      <c r="H3396" s="40" t="s">
        <v>2</v>
      </c>
      <c r="I3396" s="83" t="str">
        <f>IFERROR(VLOOKUP(A3396,'Alíquotas - CADPREV'!$B$2152:$N$4324,8,FALSE),"")</f>
        <v>NÃO</v>
      </c>
      <c r="J3396" s="83" t="str">
        <f>IF(H3396="RPPS",VLOOKUP(A3396,' Legislação Benef - GESCON'!$B$4:$I$2159,3,FALSE),"")</f>
        <v>NÃO</v>
      </c>
      <c r="K3396" s="83" t="str">
        <f>IF(H3396="RPPS",VLOOKUP(A3396,' Legislação Benef - GESCON'!$B$4:$I$2159,6,FALSE),"")</f>
        <v>NÃO</v>
      </c>
      <c r="L3396" s="83" t="str">
        <f>IF(H3396="RPPS",IFERROR(IF(VLOOKUP(A3396,'Suspensão de repasses - GESCON'!$D$3:$J$1048576,7,FALSE)="Validada","SIM","NÃO"),"NÃO"),"")</f>
        <v>NÃO</v>
      </c>
    </row>
    <row r="3397" spans="1:12" s="19" customFormat="1" ht="15" hidden="1" customHeight="1" x14ac:dyDescent="0.25">
      <c r="A3397" s="88" t="s">
        <v>8764</v>
      </c>
      <c r="B3397" s="40" t="s">
        <v>3143</v>
      </c>
      <c r="C3397" s="82" t="s">
        <v>10959</v>
      </c>
      <c r="D3397" s="82"/>
      <c r="E3397" s="82"/>
      <c r="F3397" s="82"/>
      <c r="G3397" s="82"/>
      <c r="H3397" s="40" t="s">
        <v>4</v>
      </c>
      <c r="I3397" s="83" t="str">
        <f>IFERROR(VLOOKUP(A3397,'Alíquotas - CADPREV'!$B$2152:$N$4324,8,FALSE),"")</f>
        <v/>
      </c>
      <c r="J3397" s="83" t="str">
        <f>IF(H3397="RPPS",VLOOKUP(A3397,' Legislação Benef - GESCON'!$B$4:$I$2159,3,FALSE),"")</f>
        <v/>
      </c>
      <c r="K3397" s="83" t="str">
        <f>IF(H3397="RPPS",VLOOKUP(A3397,' Legislação Benef - GESCON'!$B$4:$I$2159,6,FALSE),"")</f>
        <v/>
      </c>
      <c r="L3397" s="83" t="str">
        <f>IF(H3397="RPPS",IFERROR(IF(VLOOKUP(A3397,'Suspensão de repasses - GESCON'!$D$3:$J$1048576,7,FALSE)="Validada","SIM","NÃO"),"NÃO"),"")</f>
        <v/>
      </c>
    </row>
    <row r="3398" spans="1:12" s="19" customFormat="1" ht="15" customHeight="1" x14ac:dyDescent="0.25">
      <c r="A3398" s="88" t="s">
        <v>8765</v>
      </c>
      <c r="B3398" s="40" t="s">
        <v>2274</v>
      </c>
      <c r="C3398" s="82" t="s">
        <v>10958</v>
      </c>
      <c r="D3398" s="82">
        <v>168</v>
      </c>
      <c r="E3398" s="82">
        <v>12</v>
      </c>
      <c r="F3398" s="82">
        <v>5</v>
      </c>
      <c r="G3398" s="82">
        <v>185</v>
      </c>
      <c r="H3398" s="40" t="s">
        <v>2</v>
      </c>
      <c r="I3398" s="83" t="str">
        <f>IFERROR(VLOOKUP(A3398,'Alíquotas - CADPREV'!$B$2152:$N$4324,8,FALSE),"")</f>
        <v>SIM</v>
      </c>
      <c r="J3398" s="83" t="str">
        <f>IF(H3398="RPPS",VLOOKUP(A3398,' Legislação Benef - GESCON'!$B$4:$I$2159,3,FALSE),"")</f>
        <v>NÃO</v>
      </c>
      <c r="K3398" s="83" t="str">
        <f>IF(H3398="RPPS",VLOOKUP(A3398,' Legislação Benef - GESCON'!$B$4:$I$2159,6,FALSE),"")</f>
        <v>NÃO</v>
      </c>
      <c r="L3398" s="83" t="str">
        <f>IF(H3398="RPPS",IFERROR(IF(VLOOKUP(A3398,'Suspensão de repasses - GESCON'!$D$3:$J$1048576,7,FALSE)="Validada","SIM","NÃO"),"NÃO"),"")</f>
        <v>NÃO</v>
      </c>
    </row>
    <row r="3399" spans="1:12" s="19" customFormat="1" ht="15" customHeight="1" x14ac:dyDescent="0.25">
      <c r="A3399" s="88" t="s">
        <v>8766</v>
      </c>
      <c r="B3399" s="40" t="s">
        <v>3812</v>
      </c>
      <c r="C3399" s="82" t="s">
        <v>10958</v>
      </c>
      <c r="D3399" s="82">
        <v>812</v>
      </c>
      <c r="E3399" s="82">
        <v>139</v>
      </c>
      <c r="F3399" s="82">
        <v>38</v>
      </c>
      <c r="G3399" s="82">
        <v>989</v>
      </c>
      <c r="H3399" s="40" t="s">
        <v>2</v>
      </c>
      <c r="I3399" s="83" t="str">
        <f>IFERROR(VLOOKUP(A3399,'Alíquotas - CADPREV'!$B$2152:$N$4324,8,FALSE),"")</f>
        <v>SIM</v>
      </c>
      <c r="J3399" s="83" t="str">
        <f>IF(H3399="RPPS",VLOOKUP(A3399,' Legislação Benef - GESCON'!$B$4:$I$2159,3,FALSE),"")</f>
        <v>NÃO</v>
      </c>
      <c r="K3399" s="83" t="str">
        <f>IF(H3399="RPPS",VLOOKUP(A3399,' Legislação Benef - GESCON'!$B$4:$I$2159,6,FALSE),"")</f>
        <v>SIM</v>
      </c>
      <c r="L3399" s="83" t="str">
        <f>IF(H3399="RPPS",IFERROR(IF(VLOOKUP(A3399,'Suspensão de repasses - GESCON'!$D$3:$J$1048576,7,FALSE)="Validada","SIM","NÃO"),"NÃO"),"")</f>
        <v>NÃO</v>
      </c>
    </row>
    <row r="3400" spans="1:12" s="19" customFormat="1" ht="15" hidden="1" customHeight="1" x14ac:dyDescent="0.25">
      <c r="A3400" s="88" t="s">
        <v>8767</v>
      </c>
      <c r="B3400" s="40" t="s">
        <v>2926</v>
      </c>
      <c r="C3400" s="82" t="s">
        <v>10959</v>
      </c>
      <c r="D3400" s="82"/>
      <c r="E3400" s="82"/>
      <c r="F3400" s="82"/>
      <c r="G3400" s="82"/>
      <c r="H3400" s="40" t="s">
        <v>4</v>
      </c>
      <c r="I3400" s="83" t="str">
        <f>IFERROR(VLOOKUP(A3400,'Alíquotas - CADPREV'!$B$2152:$N$4324,8,FALSE),"")</f>
        <v/>
      </c>
      <c r="J3400" s="83" t="str">
        <f>IF(H3400="RPPS",VLOOKUP(A3400,' Legislação Benef - GESCON'!$B$4:$I$2159,3,FALSE),"")</f>
        <v/>
      </c>
      <c r="K3400" s="83" t="str">
        <f>IF(H3400="RPPS",VLOOKUP(A3400,' Legislação Benef - GESCON'!$B$4:$I$2159,6,FALSE),"")</f>
        <v/>
      </c>
      <c r="L3400" s="83" t="str">
        <f>IF(H3400="RPPS",IFERROR(IF(VLOOKUP(A3400,'Suspensão de repasses - GESCON'!$D$3:$J$1048576,7,FALSE)="Validada","SIM","NÃO"),"NÃO"),"")</f>
        <v/>
      </c>
    </row>
    <row r="3401" spans="1:12" s="19" customFormat="1" ht="15" hidden="1" customHeight="1" x14ac:dyDescent="0.25">
      <c r="A3401" s="88" t="s">
        <v>8768</v>
      </c>
      <c r="B3401" s="40" t="s">
        <v>3143</v>
      </c>
      <c r="C3401" s="82" t="s">
        <v>10959</v>
      </c>
      <c r="D3401" s="82"/>
      <c r="E3401" s="82"/>
      <c r="F3401" s="82"/>
      <c r="G3401" s="82"/>
      <c r="H3401" s="40" t="s">
        <v>4</v>
      </c>
      <c r="I3401" s="83" t="str">
        <f>IFERROR(VLOOKUP(A3401,'Alíquotas - CADPREV'!$B$2152:$N$4324,8,FALSE),"")</f>
        <v/>
      </c>
      <c r="J3401" s="83" t="str">
        <f>IF(H3401="RPPS",VLOOKUP(A3401,' Legislação Benef - GESCON'!$B$4:$I$2159,3,FALSE),"")</f>
        <v/>
      </c>
      <c r="K3401" s="83" t="str">
        <f>IF(H3401="RPPS",VLOOKUP(A3401,' Legislação Benef - GESCON'!$B$4:$I$2159,6,FALSE),"")</f>
        <v/>
      </c>
      <c r="L3401" s="83" t="str">
        <f>IF(H3401="RPPS",IFERROR(IF(VLOOKUP(A3401,'Suspensão de repasses - GESCON'!$D$3:$J$1048576,7,FALSE)="Validada","SIM","NÃO"),"NÃO"),"")</f>
        <v/>
      </c>
    </row>
    <row r="3402" spans="1:12" s="19" customFormat="1" ht="15" customHeight="1" x14ac:dyDescent="0.25">
      <c r="A3402" s="88" t="s">
        <v>8769</v>
      </c>
      <c r="B3402" s="40" t="s">
        <v>1356</v>
      </c>
      <c r="C3402" s="82" t="s">
        <v>10958</v>
      </c>
      <c r="D3402" s="82">
        <v>1202</v>
      </c>
      <c r="E3402" s="82">
        <v>314</v>
      </c>
      <c r="F3402" s="82">
        <v>70</v>
      </c>
      <c r="G3402" s="82">
        <v>1586</v>
      </c>
      <c r="H3402" s="40" t="s">
        <v>2</v>
      </c>
      <c r="I3402" s="83" t="str">
        <f>IFERROR(VLOOKUP(A3402,'Alíquotas - CADPREV'!$B$2152:$N$4324,8,FALSE),"")</f>
        <v>SIM</v>
      </c>
      <c r="J3402" s="83" t="str">
        <f>IF(H3402="RPPS",VLOOKUP(A3402,' Legislação Benef - GESCON'!$B$4:$I$2159,3,FALSE),"")</f>
        <v>NÃO</v>
      </c>
      <c r="K3402" s="83" t="str">
        <f>IF(H3402="RPPS",VLOOKUP(A3402,' Legislação Benef - GESCON'!$B$4:$I$2159,6,FALSE),"")</f>
        <v>SIM</v>
      </c>
      <c r="L3402" s="83" t="str">
        <f>IF(H3402="RPPS",IFERROR(IF(VLOOKUP(A3402,'Suspensão de repasses - GESCON'!$D$3:$J$1048576,7,FALSE)="Validada","SIM","NÃO"),"NÃO"),"")</f>
        <v>NÃO</v>
      </c>
    </row>
    <row r="3403" spans="1:12" s="19" customFormat="1" ht="15" hidden="1" customHeight="1" x14ac:dyDescent="0.25">
      <c r="A3403" s="88" t="s">
        <v>8770</v>
      </c>
      <c r="B3403" s="40" t="s">
        <v>215</v>
      </c>
      <c r="C3403" s="82" t="s">
        <v>10959</v>
      </c>
      <c r="D3403" s="82"/>
      <c r="E3403" s="82"/>
      <c r="F3403" s="82"/>
      <c r="G3403" s="82"/>
      <c r="H3403" s="40" t="s">
        <v>4</v>
      </c>
      <c r="I3403" s="83" t="str">
        <f>IFERROR(VLOOKUP(A3403,'Alíquotas - CADPREV'!$B$2152:$N$4324,8,FALSE),"")</f>
        <v/>
      </c>
      <c r="J3403" s="83" t="str">
        <f>IF(H3403="RPPS",VLOOKUP(A3403,' Legislação Benef - GESCON'!$B$4:$I$2159,3,FALSE),"")</f>
        <v/>
      </c>
      <c r="K3403" s="83" t="str">
        <f>IF(H3403="RPPS",VLOOKUP(A3403,' Legislação Benef - GESCON'!$B$4:$I$2159,6,FALSE),"")</f>
        <v/>
      </c>
      <c r="L3403" s="83" t="str">
        <f>IF(H3403="RPPS",IFERROR(IF(VLOOKUP(A3403,'Suspensão de repasses - GESCON'!$D$3:$J$1048576,7,FALSE)="Validada","SIM","NÃO"),"NÃO"),"")</f>
        <v/>
      </c>
    </row>
    <row r="3404" spans="1:12" s="19" customFormat="1" ht="15" hidden="1" customHeight="1" x14ac:dyDescent="0.25">
      <c r="A3404" s="88" t="s">
        <v>8771</v>
      </c>
      <c r="B3404" s="40" t="s">
        <v>3143</v>
      </c>
      <c r="C3404" s="82" t="s">
        <v>10959</v>
      </c>
      <c r="D3404" s="82"/>
      <c r="E3404" s="82"/>
      <c r="F3404" s="82"/>
      <c r="G3404" s="82"/>
      <c r="H3404" s="40" t="s">
        <v>4</v>
      </c>
      <c r="I3404" s="83" t="str">
        <f>IFERROR(VLOOKUP(A3404,'Alíquotas - CADPREV'!$B$2152:$N$4324,8,FALSE),"")</f>
        <v/>
      </c>
      <c r="J3404" s="83" t="str">
        <f>IF(H3404="RPPS",VLOOKUP(A3404,' Legislação Benef - GESCON'!$B$4:$I$2159,3,FALSE),"")</f>
        <v/>
      </c>
      <c r="K3404" s="83" t="str">
        <f>IF(H3404="RPPS",VLOOKUP(A3404,' Legislação Benef - GESCON'!$B$4:$I$2159,6,FALSE),"")</f>
        <v/>
      </c>
      <c r="L3404" s="83" t="str">
        <f>IF(H3404="RPPS",IFERROR(IF(VLOOKUP(A3404,'Suspensão de repasses - GESCON'!$D$3:$J$1048576,7,FALSE)="Validada","SIM","NÃO"),"NÃO"),"")</f>
        <v/>
      </c>
    </row>
    <row r="3405" spans="1:12" s="19" customFormat="1" ht="15" hidden="1" customHeight="1" x14ac:dyDescent="0.25">
      <c r="A3405" s="88" t="s">
        <v>8772</v>
      </c>
      <c r="B3405" s="40" t="s">
        <v>2413</v>
      </c>
      <c r="C3405" s="82" t="s">
        <v>10959</v>
      </c>
      <c r="D3405" s="82"/>
      <c r="E3405" s="82"/>
      <c r="F3405" s="82"/>
      <c r="G3405" s="82"/>
      <c r="H3405" s="40" t="s">
        <v>4</v>
      </c>
      <c r="I3405" s="83" t="str">
        <f>IFERROR(VLOOKUP(A3405,'Alíquotas - CADPREV'!$B$2152:$N$4324,8,FALSE),"")</f>
        <v/>
      </c>
      <c r="J3405" s="83" t="str">
        <f>IF(H3405="RPPS",VLOOKUP(A3405,' Legislação Benef - GESCON'!$B$4:$I$2159,3,FALSE),"")</f>
        <v/>
      </c>
      <c r="K3405" s="83" t="str">
        <f>IF(H3405="RPPS",VLOOKUP(A3405,' Legislação Benef - GESCON'!$B$4:$I$2159,6,FALSE),"")</f>
        <v/>
      </c>
      <c r="L3405" s="83" t="str">
        <f>IF(H3405="RPPS",IFERROR(IF(VLOOKUP(A3405,'Suspensão de repasses - GESCON'!$D$3:$J$1048576,7,FALSE)="Validada","SIM","NÃO"),"NÃO"),"")</f>
        <v/>
      </c>
    </row>
    <row r="3406" spans="1:12" s="19" customFormat="1" ht="15" customHeight="1" x14ac:dyDescent="0.25">
      <c r="A3406" s="88" t="s">
        <v>8773</v>
      </c>
      <c r="B3406" s="40" t="s">
        <v>4289</v>
      </c>
      <c r="C3406" s="82" t="s">
        <v>10958</v>
      </c>
      <c r="D3406" s="82">
        <v>334</v>
      </c>
      <c r="E3406" s="82">
        <v>89</v>
      </c>
      <c r="F3406" s="82">
        <v>20</v>
      </c>
      <c r="G3406" s="82">
        <v>443</v>
      </c>
      <c r="H3406" s="40" t="s">
        <v>2</v>
      </c>
      <c r="I3406" s="83" t="str">
        <f>IFERROR(VLOOKUP(A3406,'Alíquotas - CADPREV'!$B$2152:$N$4324,8,FALSE),"")</f>
        <v>NÃO</v>
      </c>
      <c r="J3406" s="83" t="str">
        <f>IF(H3406="RPPS",VLOOKUP(A3406,' Legislação Benef - GESCON'!$B$4:$I$2159,3,FALSE),"")</f>
        <v>NÃO</v>
      </c>
      <c r="K3406" s="83" t="str">
        <f>IF(H3406="RPPS",VLOOKUP(A3406,' Legislação Benef - GESCON'!$B$4:$I$2159,6,FALSE),"")</f>
        <v>NÃO</v>
      </c>
      <c r="L3406" s="83" t="str">
        <f>IF(H3406="RPPS",IFERROR(IF(VLOOKUP(A3406,'Suspensão de repasses - GESCON'!$D$3:$J$1048576,7,FALSE)="Validada","SIM","NÃO"),"NÃO"),"")</f>
        <v>NÃO</v>
      </c>
    </row>
    <row r="3407" spans="1:12" s="19" customFormat="1" ht="15" customHeight="1" x14ac:dyDescent="0.25">
      <c r="A3407" s="88" t="s">
        <v>8774</v>
      </c>
      <c r="B3407" s="40" t="s">
        <v>2274</v>
      </c>
      <c r="C3407" s="82" t="s">
        <v>10958</v>
      </c>
      <c r="D3407" s="82">
        <v>294</v>
      </c>
      <c r="E3407" s="82">
        <v>48</v>
      </c>
      <c r="F3407" s="82">
        <v>26</v>
      </c>
      <c r="G3407" s="82">
        <v>368</v>
      </c>
      <c r="H3407" s="40" t="s">
        <v>2</v>
      </c>
      <c r="I3407" s="83" t="str">
        <f>IFERROR(VLOOKUP(A3407,'Alíquotas - CADPREV'!$B$2152:$N$4324,8,FALSE),"")</f>
        <v>NÃO</v>
      </c>
      <c r="J3407" s="83" t="str">
        <f>IF(H3407="RPPS",VLOOKUP(A3407,' Legislação Benef - GESCON'!$B$4:$I$2159,3,FALSE),"")</f>
        <v>NÃO</v>
      </c>
      <c r="K3407" s="83" t="str">
        <f>IF(H3407="RPPS",VLOOKUP(A3407,' Legislação Benef - GESCON'!$B$4:$I$2159,6,FALSE),"")</f>
        <v>NÃO</v>
      </c>
      <c r="L3407" s="83" t="str">
        <f>IF(H3407="RPPS",IFERROR(IF(VLOOKUP(A3407,'Suspensão de repasses - GESCON'!$D$3:$J$1048576,7,FALSE)="Validada","SIM","NÃO"),"NÃO"),"")</f>
        <v>NÃO</v>
      </c>
    </row>
    <row r="3408" spans="1:12" s="19" customFormat="1" ht="15" hidden="1" customHeight="1" x14ac:dyDescent="0.25">
      <c r="A3408" s="88" t="s">
        <v>8775</v>
      </c>
      <c r="B3408" s="40" t="s">
        <v>1356</v>
      </c>
      <c r="C3408" s="82" t="s">
        <v>10959</v>
      </c>
      <c r="D3408" s="82"/>
      <c r="E3408" s="82"/>
      <c r="F3408" s="82"/>
      <c r="G3408" s="82"/>
      <c r="H3408" s="40" t="s">
        <v>4</v>
      </c>
      <c r="I3408" s="83" t="str">
        <f>IFERROR(VLOOKUP(A3408,'Alíquotas - CADPREV'!$B$2152:$N$4324,8,FALSE),"")</f>
        <v/>
      </c>
      <c r="J3408" s="83" t="str">
        <f>IF(H3408="RPPS",VLOOKUP(A3408,' Legislação Benef - GESCON'!$B$4:$I$2159,3,FALSE),"")</f>
        <v/>
      </c>
      <c r="K3408" s="83" t="str">
        <f>IF(H3408="RPPS",VLOOKUP(A3408,' Legislação Benef - GESCON'!$B$4:$I$2159,6,FALSE),"")</f>
        <v/>
      </c>
      <c r="L3408" s="83" t="str">
        <f>IF(H3408="RPPS",IFERROR(IF(VLOOKUP(A3408,'Suspensão de repasses - GESCON'!$D$3:$J$1048576,7,FALSE)="Validada","SIM","NÃO"),"NÃO"),"")</f>
        <v/>
      </c>
    </row>
    <row r="3409" spans="1:12" s="19" customFormat="1" ht="15" customHeight="1" x14ac:dyDescent="0.25">
      <c r="A3409" s="88" t="s">
        <v>8776</v>
      </c>
      <c r="B3409" s="40" t="s">
        <v>3747</v>
      </c>
      <c r="C3409" s="82" t="s">
        <v>10958</v>
      </c>
      <c r="D3409" s="82">
        <v>290</v>
      </c>
      <c r="E3409" s="82">
        <v>16</v>
      </c>
      <c r="F3409" s="82">
        <v>11</v>
      </c>
      <c r="G3409" s="82">
        <v>317</v>
      </c>
      <c r="H3409" s="40" t="s">
        <v>2</v>
      </c>
      <c r="I3409" s="83" t="str">
        <f>IFERROR(VLOOKUP(A3409,'Alíquotas - CADPREV'!$B$2152:$N$4324,8,FALSE),"")</f>
        <v>SIM</v>
      </c>
      <c r="J3409" s="83" t="str">
        <f>IF(H3409="RPPS",VLOOKUP(A3409,' Legislação Benef - GESCON'!$B$4:$I$2159,3,FALSE),"")</f>
        <v>NÃO</v>
      </c>
      <c r="K3409" s="83" t="str">
        <f>IF(H3409="RPPS",VLOOKUP(A3409,' Legislação Benef - GESCON'!$B$4:$I$2159,6,FALSE),"")</f>
        <v>NÃO</v>
      </c>
      <c r="L3409" s="83" t="str">
        <f>IF(H3409="RPPS",IFERROR(IF(VLOOKUP(A3409,'Suspensão de repasses - GESCON'!$D$3:$J$1048576,7,FALSE)="Validada","SIM","NÃO"),"NÃO"),"")</f>
        <v>NÃO</v>
      </c>
    </row>
    <row r="3410" spans="1:12" s="19" customFormat="1" ht="15" hidden="1" customHeight="1" x14ac:dyDescent="0.25">
      <c r="A3410" s="88" t="s">
        <v>8777</v>
      </c>
      <c r="B3410" s="40" t="s">
        <v>821</v>
      </c>
      <c r="C3410" s="82" t="s">
        <v>10959</v>
      </c>
      <c r="D3410" s="82"/>
      <c r="E3410" s="82"/>
      <c r="F3410" s="82"/>
      <c r="G3410" s="82"/>
      <c r="H3410" s="40" t="s">
        <v>4</v>
      </c>
      <c r="I3410" s="83" t="str">
        <f>IFERROR(VLOOKUP(A3410,'Alíquotas - CADPREV'!$B$2152:$N$4324,8,FALSE),"")</f>
        <v/>
      </c>
      <c r="J3410" s="83" t="str">
        <f>IF(H3410="RPPS",VLOOKUP(A3410,' Legislação Benef - GESCON'!$B$4:$I$2159,3,FALSE),"")</f>
        <v/>
      </c>
      <c r="K3410" s="83" t="str">
        <f>IF(H3410="RPPS",VLOOKUP(A3410,' Legislação Benef - GESCON'!$B$4:$I$2159,6,FALSE),"")</f>
        <v/>
      </c>
      <c r="L3410" s="83" t="str">
        <f>IF(H3410="RPPS",IFERROR(IF(VLOOKUP(A3410,'Suspensão de repasses - GESCON'!$D$3:$J$1048576,7,FALSE)="Validada","SIM","NÃO"),"NÃO"),"")</f>
        <v/>
      </c>
    </row>
    <row r="3411" spans="1:12" s="19" customFormat="1" ht="15" customHeight="1" x14ac:dyDescent="0.25">
      <c r="A3411" s="88" t="s">
        <v>8778</v>
      </c>
      <c r="B3411" s="40" t="s">
        <v>901</v>
      </c>
      <c r="C3411" s="82" t="s">
        <v>10958</v>
      </c>
      <c r="D3411" s="82">
        <v>177</v>
      </c>
      <c r="E3411" s="82">
        <v>4</v>
      </c>
      <c r="F3411" s="82">
        <v>0</v>
      </c>
      <c r="G3411" s="82">
        <v>181</v>
      </c>
      <c r="H3411" s="40" t="s">
        <v>2</v>
      </c>
      <c r="I3411" s="83" t="str">
        <f>IFERROR(VLOOKUP(A3411,'Alíquotas - CADPREV'!$B$2152:$N$4324,8,FALSE),"")</f>
        <v>NÃO</v>
      </c>
      <c r="J3411" s="83" t="str">
        <f>IF(H3411="RPPS",VLOOKUP(A3411,' Legislação Benef - GESCON'!$B$4:$I$2159,3,FALSE),"")</f>
        <v>NÃO</v>
      </c>
      <c r="K3411" s="83" t="str">
        <f>IF(H3411="RPPS",VLOOKUP(A3411,' Legislação Benef - GESCON'!$B$4:$I$2159,6,FALSE),"")</f>
        <v>NÃO</v>
      </c>
      <c r="L3411" s="83" t="str">
        <f>IF(H3411="RPPS",IFERROR(IF(VLOOKUP(A3411,'Suspensão de repasses - GESCON'!$D$3:$J$1048576,7,FALSE)="Validada","SIM","NÃO"),"NÃO"),"")</f>
        <v>NÃO</v>
      </c>
    </row>
    <row r="3412" spans="1:12" s="19" customFormat="1" ht="15" hidden="1" customHeight="1" x14ac:dyDescent="0.25">
      <c r="A3412" s="88" t="s">
        <v>8779</v>
      </c>
      <c r="B3412" s="40" t="s">
        <v>4289</v>
      </c>
      <c r="C3412" s="82" t="s">
        <v>10959</v>
      </c>
      <c r="D3412" s="82"/>
      <c r="E3412" s="82"/>
      <c r="F3412" s="82"/>
      <c r="G3412" s="82"/>
      <c r="H3412" s="40" t="s">
        <v>4</v>
      </c>
      <c r="I3412" s="83" t="str">
        <f>IFERROR(VLOOKUP(A3412,'Alíquotas - CADPREV'!$B$2152:$N$4324,8,FALSE),"")</f>
        <v/>
      </c>
      <c r="J3412" s="83" t="str">
        <f>IF(H3412="RPPS",VLOOKUP(A3412,' Legislação Benef - GESCON'!$B$4:$I$2159,3,FALSE),"")</f>
        <v/>
      </c>
      <c r="K3412" s="83" t="str">
        <f>IF(H3412="RPPS",VLOOKUP(A3412,' Legislação Benef - GESCON'!$B$4:$I$2159,6,FALSE),"")</f>
        <v/>
      </c>
      <c r="L3412" s="83" t="str">
        <f>IF(H3412="RPPS",IFERROR(IF(VLOOKUP(A3412,'Suspensão de repasses - GESCON'!$D$3:$J$1048576,7,FALSE)="Validada","SIM","NÃO"),"NÃO"),"")</f>
        <v/>
      </c>
    </row>
    <row r="3413" spans="1:12" s="19" customFormat="1" ht="15" hidden="1" customHeight="1" x14ac:dyDescent="0.25">
      <c r="A3413" s="88" t="s">
        <v>8780</v>
      </c>
      <c r="B3413" s="40" t="s">
        <v>215</v>
      </c>
      <c r="C3413" s="82" t="s">
        <v>10959</v>
      </c>
      <c r="D3413" s="82"/>
      <c r="E3413" s="82"/>
      <c r="F3413" s="82"/>
      <c r="G3413" s="82"/>
      <c r="H3413" s="40" t="s">
        <v>4</v>
      </c>
      <c r="I3413" s="83" t="str">
        <f>IFERROR(VLOOKUP(A3413,'Alíquotas - CADPREV'!$B$2152:$N$4324,8,FALSE),"")</f>
        <v/>
      </c>
      <c r="J3413" s="83" t="str">
        <f>IF(H3413="RPPS",VLOOKUP(A3413,' Legislação Benef - GESCON'!$B$4:$I$2159,3,FALSE),"")</f>
        <v/>
      </c>
      <c r="K3413" s="83" t="str">
        <f>IF(H3413="RPPS",VLOOKUP(A3413,' Legislação Benef - GESCON'!$B$4:$I$2159,6,FALSE),"")</f>
        <v/>
      </c>
      <c r="L3413" s="83" t="str">
        <f>IF(H3413="RPPS",IFERROR(IF(VLOOKUP(A3413,'Suspensão de repasses - GESCON'!$D$3:$J$1048576,7,FALSE)="Validada","SIM","NÃO"),"NÃO"),"")</f>
        <v/>
      </c>
    </row>
    <row r="3414" spans="1:12" s="19" customFormat="1" ht="15" customHeight="1" x14ac:dyDescent="0.25">
      <c r="A3414" s="88" t="s">
        <v>8781</v>
      </c>
      <c r="B3414" s="40" t="s">
        <v>2274</v>
      </c>
      <c r="C3414" s="82" t="s">
        <v>10958</v>
      </c>
      <c r="D3414" s="82">
        <v>523</v>
      </c>
      <c r="E3414" s="82">
        <v>104</v>
      </c>
      <c r="F3414" s="82">
        <v>35</v>
      </c>
      <c r="G3414" s="82">
        <v>662</v>
      </c>
      <c r="H3414" s="40" t="s">
        <v>2</v>
      </c>
      <c r="I3414" s="83" t="str">
        <f>IFERROR(VLOOKUP(A3414,'Alíquotas - CADPREV'!$B$2152:$N$4324,8,FALSE),"")</f>
        <v>NÃO</v>
      </c>
      <c r="J3414" s="83" t="str">
        <f>IF(H3414="RPPS",VLOOKUP(A3414,' Legislação Benef - GESCON'!$B$4:$I$2159,3,FALSE),"")</f>
        <v>NÃO</v>
      </c>
      <c r="K3414" s="83" t="str">
        <f>IF(H3414="RPPS",VLOOKUP(A3414,' Legislação Benef - GESCON'!$B$4:$I$2159,6,FALSE),"")</f>
        <v>NÃO</v>
      </c>
      <c r="L3414" s="83" t="str">
        <f>IF(H3414="RPPS",IFERROR(IF(VLOOKUP(A3414,'Suspensão de repasses - GESCON'!$D$3:$J$1048576,7,FALSE)="Validada","SIM","NÃO"),"NÃO"),"")</f>
        <v>NÃO</v>
      </c>
    </row>
    <row r="3415" spans="1:12" s="19" customFormat="1" ht="15" hidden="1" customHeight="1" x14ac:dyDescent="0.25">
      <c r="A3415" s="88" t="s">
        <v>8782</v>
      </c>
      <c r="B3415" s="40" t="s">
        <v>4626</v>
      </c>
      <c r="C3415" s="82" t="s">
        <v>10959</v>
      </c>
      <c r="D3415" s="82"/>
      <c r="E3415" s="82"/>
      <c r="F3415" s="82"/>
      <c r="G3415" s="82"/>
      <c r="H3415" s="40" t="s">
        <v>4</v>
      </c>
      <c r="I3415" s="83" t="str">
        <f>IFERROR(VLOOKUP(A3415,'Alíquotas - CADPREV'!$B$2152:$N$4324,8,FALSE),"")</f>
        <v/>
      </c>
      <c r="J3415" s="83" t="str">
        <f>IF(H3415="RPPS",VLOOKUP(A3415,' Legislação Benef - GESCON'!$B$4:$I$2159,3,FALSE),"")</f>
        <v/>
      </c>
      <c r="K3415" s="83" t="str">
        <f>IF(H3415="RPPS",VLOOKUP(A3415,' Legislação Benef - GESCON'!$B$4:$I$2159,6,FALSE),"")</f>
        <v/>
      </c>
      <c r="L3415" s="83" t="str">
        <f>IF(H3415="RPPS",IFERROR(IF(VLOOKUP(A3415,'Suspensão de repasses - GESCON'!$D$3:$J$1048576,7,FALSE)="Validada","SIM","NÃO"),"NÃO"),"")</f>
        <v/>
      </c>
    </row>
    <row r="3416" spans="1:12" s="19" customFormat="1" ht="15" hidden="1" customHeight="1" x14ac:dyDescent="0.25">
      <c r="A3416" s="88" t="s">
        <v>8783</v>
      </c>
      <c r="B3416" s="40" t="s">
        <v>5227</v>
      </c>
      <c r="C3416" s="82" t="s">
        <v>10959</v>
      </c>
      <c r="D3416" s="82"/>
      <c r="E3416" s="82"/>
      <c r="F3416" s="82"/>
      <c r="G3416" s="82"/>
      <c r="H3416" s="40" t="s">
        <v>4</v>
      </c>
      <c r="I3416" s="83" t="str">
        <f>IFERROR(VLOOKUP(A3416,'Alíquotas - CADPREV'!$B$2152:$N$4324,8,FALSE),"")</f>
        <v/>
      </c>
      <c r="J3416" s="83" t="str">
        <f>IF(H3416="RPPS",VLOOKUP(A3416,' Legislação Benef - GESCON'!$B$4:$I$2159,3,FALSE),"")</f>
        <v/>
      </c>
      <c r="K3416" s="83" t="str">
        <f>IF(H3416="RPPS",VLOOKUP(A3416,' Legislação Benef - GESCON'!$B$4:$I$2159,6,FALSE),"")</f>
        <v/>
      </c>
      <c r="L3416" s="83" t="str">
        <f>IF(H3416="RPPS",IFERROR(IF(VLOOKUP(A3416,'Suspensão de repasses - GESCON'!$D$3:$J$1048576,7,FALSE)="Validada","SIM","NÃO"),"NÃO"),"")</f>
        <v/>
      </c>
    </row>
    <row r="3417" spans="1:12" s="19" customFormat="1" ht="15" hidden="1" customHeight="1" x14ac:dyDescent="0.25">
      <c r="A3417" s="88" t="s">
        <v>8784</v>
      </c>
      <c r="B3417" s="40" t="s">
        <v>133</v>
      </c>
      <c r="C3417" s="82" t="s">
        <v>10959</v>
      </c>
      <c r="D3417" s="82"/>
      <c r="E3417" s="82"/>
      <c r="F3417" s="82"/>
      <c r="G3417" s="82"/>
      <c r="H3417" s="40" t="s">
        <v>4</v>
      </c>
      <c r="I3417" s="83" t="str">
        <f>IFERROR(VLOOKUP(A3417,'Alíquotas - CADPREV'!$B$2152:$N$4324,8,FALSE),"")</f>
        <v/>
      </c>
      <c r="J3417" s="83" t="str">
        <f>IF(H3417="RPPS",VLOOKUP(A3417,' Legislação Benef - GESCON'!$B$4:$I$2159,3,FALSE),"")</f>
        <v/>
      </c>
      <c r="K3417" s="83" t="str">
        <f>IF(H3417="RPPS",VLOOKUP(A3417,' Legislação Benef - GESCON'!$B$4:$I$2159,6,FALSE),"")</f>
        <v/>
      </c>
      <c r="L3417" s="83" t="str">
        <f>IF(H3417="RPPS",IFERROR(IF(VLOOKUP(A3417,'Suspensão de repasses - GESCON'!$D$3:$J$1048576,7,FALSE)="Validada","SIM","NÃO"),"NÃO"),"")</f>
        <v/>
      </c>
    </row>
    <row r="3418" spans="1:12" s="19" customFormat="1" ht="15" hidden="1" customHeight="1" x14ac:dyDescent="0.25">
      <c r="A3418" s="88" t="s">
        <v>8785</v>
      </c>
      <c r="B3418" s="40" t="s">
        <v>5227</v>
      </c>
      <c r="C3418" s="82" t="s">
        <v>10959</v>
      </c>
      <c r="D3418" s="82"/>
      <c r="E3418" s="82"/>
      <c r="F3418" s="82"/>
      <c r="G3418" s="82"/>
      <c r="H3418" s="40" t="s">
        <v>4</v>
      </c>
      <c r="I3418" s="83" t="str">
        <f>IFERROR(VLOOKUP(A3418,'Alíquotas - CADPREV'!$B$2152:$N$4324,8,FALSE),"")</f>
        <v/>
      </c>
      <c r="J3418" s="83" t="str">
        <f>IF(H3418="RPPS",VLOOKUP(A3418,' Legislação Benef - GESCON'!$B$4:$I$2159,3,FALSE),"")</f>
        <v/>
      </c>
      <c r="K3418" s="83" t="str">
        <f>IF(H3418="RPPS",VLOOKUP(A3418,' Legislação Benef - GESCON'!$B$4:$I$2159,6,FALSE),"")</f>
        <v/>
      </c>
      <c r="L3418" s="83" t="str">
        <f>IF(H3418="RPPS",IFERROR(IF(VLOOKUP(A3418,'Suspensão de repasses - GESCON'!$D$3:$J$1048576,7,FALSE)="Validada","SIM","NÃO"),"NÃO"),"")</f>
        <v/>
      </c>
    </row>
    <row r="3419" spans="1:12" s="19" customFormat="1" ht="15" hidden="1" customHeight="1" x14ac:dyDescent="0.25">
      <c r="A3419" s="88" t="s">
        <v>8786</v>
      </c>
      <c r="B3419" s="40" t="s">
        <v>133</v>
      </c>
      <c r="C3419" s="82" t="s">
        <v>10959</v>
      </c>
      <c r="D3419" s="82"/>
      <c r="E3419" s="82"/>
      <c r="F3419" s="82"/>
      <c r="G3419" s="82"/>
      <c r="H3419" s="40" t="s">
        <v>4</v>
      </c>
      <c r="I3419" s="83" t="str">
        <f>IFERROR(VLOOKUP(A3419,'Alíquotas - CADPREV'!$B$2152:$N$4324,8,FALSE),"")</f>
        <v/>
      </c>
      <c r="J3419" s="83" t="str">
        <f>IF(H3419="RPPS",VLOOKUP(A3419,' Legislação Benef - GESCON'!$B$4:$I$2159,3,FALSE),"")</f>
        <v/>
      </c>
      <c r="K3419" s="83" t="str">
        <f>IF(H3419="RPPS",VLOOKUP(A3419,' Legislação Benef - GESCON'!$B$4:$I$2159,6,FALSE),"")</f>
        <v/>
      </c>
      <c r="L3419" s="83" t="str">
        <f>IF(H3419="RPPS",IFERROR(IF(VLOOKUP(A3419,'Suspensão de repasses - GESCON'!$D$3:$J$1048576,7,FALSE)="Validada","SIM","NÃO"),"NÃO"),"")</f>
        <v/>
      </c>
    </row>
    <row r="3420" spans="1:12" s="19" customFormat="1" ht="15" customHeight="1" x14ac:dyDescent="0.25">
      <c r="A3420" s="88" t="s">
        <v>8787</v>
      </c>
      <c r="B3420" s="40" t="s">
        <v>3812</v>
      </c>
      <c r="C3420" s="82" t="s">
        <v>10958</v>
      </c>
      <c r="D3420" s="82">
        <v>217</v>
      </c>
      <c r="E3420" s="82">
        <v>21</v>
      </c>
      <c r="F3420" s="82">
        <v>5</v>
      </c>
      <c r="G3420" s="82">
        <v>243</v>
      </c>
      <c r="H3420" s="40" t="s">
        <v>2</v>
      </c>
      <c r="I3420" s="83" t="str">
        <f>IFERROR(VLOOKUP(A3420,'Alíquotas - CADPREV'!$B$2152:$N$4324,8,FALSE),"")</f>
        <v>NÃO</v>
      </c>
      <c r="J3420" s="83" t="str">
        <f>IF(H3420="RPPS",VLOOKUP(A3420,' Legislação Benef - GESCON'!$B$4:$I$2159,3,FALSE),"")</f>
        <v>NÃO</v>
      </c>
      <c r="K3420" s="83" t="str">
        <f>IF(H3420="RPPS",VLOOKUP(A3420,' Legislação Benef - GESCON'!$B$4:$I$2159,6,FALSE),"")</f>
        <v>NÃO</v>
      </c>
      <c r="L3420" s="83" t="str">
        <f>IF(H3420="RPPS",IFERROR(IF(VLOOKUP(A3420,'Suspensão de repasses - GESCON'!$D$3:$J$1048576,7,FALSE)="Validada","SIM","NÃO"),"NÃO"),"")</f>
        <v>NÃO</v>
      </c>
    </row>
    <row r="3421" spans="1:12" s="19" customFormat="1" ht="15" customHeight="1" x14ac:dyDescent="0.25">
      <c r="A3421" s="88" t="s">
        <v>8788</v>
      </c>
      <c r="B3421" s="40" t="s">
        <v>901</v>
      </c>
      <c r="C3421" s="82" t="s">
        <v>10958</v>
      </c>
      <c r="D3421" s="82">
        <v>105</v>
      </c>
      <c r="E3421" s="82">
        <v>65</v>
      </c>
      <c r="F3421" s="82">
        <v>10</v>
      </c>
      <c r="G3421" s="82">
        <v>180</v>
      </c>
      <c r="H3421" s="40" t="s">
        <v>2</v>
      </c>
      <c r="I3421" s="83" t="str">
        <f>IFERROR(VLOOKUP(A3421,'Alíquotas - CADPREV'!$B$2152:$N$4324,8,FALSE),"")</f>
        <v>NÃO</v>
      </c>
      <c r="J3421" s="83" t="str">
        <f>IF(H3421="RPPS",VLOOKUP(A3421,' Legislação Benef - GESCON'!$B$4:$I$2159,3,FALSE),"")</f>
        <v>NÃO</v>
      </c>
      <c r="K3421" s="83" t="str">
        <f>IF(H3421="RPPS",VLOOKUP(A3421,' Legislação Benef - GESCON'!$B$4:$I$2159,6,FALSE),"")</f>
        <v>NÃO</v>
      </c>
      <c r="L3421" s="83" t="str">
        <f>IF(H3421="RPPS",IFERROR(IF(VLOOKUP(A3421,'Suspensão de repasses - GESCON'!$D$3:$J$1048576,7,FALSE)="Validada","SIM","NÃO"),"NÃO"),"")</f>
        <v>NÃO</v>
      </c>
    </row>
    <row r="3422" spans="1:12" s="19" customFormat="1" ht="15" hidden="1" customHeight="1" x14ac:dyDescent="0.25">
      <c r="A3422" s="88" t="s">
        <v>8789</v>
      </c>
      <c r="B3422" s="40" t="s">
        <v>3812</v>
      </c>
      <c r="C3422" s="82" t="s">
        <v>10959</v>
      </c>
      <c r="D3422" s="82"/>
      <c r="E3422" s="82"/>
      <c r="F3422" s="82"/>
      <c r="G3422" s="82"/>
      <c r="H3422" s="40" t="s">
        <v>4</v>
      </c>
      <c r="I3422" s="83" t="str">
        <f>IFERROR(VLOOKUP(A3422,'Alíquotas - CADPREV'!$B$2152:$N$4324,8,FALSE),"")</f>
        <v/>
      </c>
      <c r="J3422" s="83" t="str">
        <f>IF(H3422="RPPS",VLOOKUP(A3422,' Legislação Benef - GESCON'!$B$4:$I$2159,3,FALSE),"")</f>
        <v/>
      </c>
      <c r="K3422" s="83" t="str">
        <f>IF(H3422="RPPS",VLOOKUP(A3422,' Legislação Benef - GESCON'!$B$4:$I$2159,6,FALSE),"")</f>
        <v/>
      </c>
      <c r="L3422" s="83" t="str">
        <f>IF(H3422="RPPS",IFERROR(IF(VLOOKUP(A3422,'Suspensão de repasses - GESCON'!$D$3:$J$1048576,7,FALSE)="Validada","SIM","NÃO"),"NÃO"),"")</f>
        <v/>
      </c>
    </row>
    <row r="3423" spans="1:12" s="19" customFormat="1" ht="15" hidden="1" customHeight="1" x14ac:dyDescent="0.25">
      <c r="A3423" s="88" t="s">
        <v>8790</v>
      </c>
      <c r="B3423" s="40" t="s">
        <v>1356</v>
      </c>
      <c r="C3423" s="82" t="s">
        <v>10959</v>
      </c>
      <c r="D3423" s="82"/>
      <c r="E3423" s="82"/>
      <c r="F3423" s="82"/>
      <c r="G3423" s="82"/>
      <c r="H3423" s="40" t="s">
        <v>4</v>
      </c>
      <c r="I3423" s="83" t="str">
        <f>IFERROR(VLOOKUP(A3423,'Alíquotas - CADPREV'!$B$2152:$N$4324,8,FALSE),"")</f>
        <v/>
      </c>
      <c r="J3423" s="83" t="str">
        <f>IF(H3423="RPPS",VLOOKUP(A3423,' Legislação Benef - GESCON'!$B$4:$I$2159,3,FALSE),"")</f>
        <v/>
      </c>
      <c r="K3423" s="83" t="str">
        <f>IF(H3423="RPPS",VLOOKUP(A3423,' Legislação Benef - GESCON'!$B$4:$I$2159,6,FALSE),"")</f>
        <v/>
      </c>
      <c r="L3423" s="83" t="str">
        <f>IF(H3423="RPPS",IFERROR(IF(VLOOKUP(A3423,'Suspensão de repasses - GESCON'!$D$3:$J$1048576,7,FALSE)="Validada","SIM","NÃO"),"NÃO"),"")</f>
        <v/>
      </c>
    </row>
    <row r="3424" spans="1:12" s="19" customFormat="1" ht="15" customHeight="1" x14ac:dyDescent="0.25">
      <c r="A3424" s="88" t="s">
        <v>8791</v>
      </c>
      <c r="B3424" s="40" t="s">
        <v>901</v>
      </c>
      <c r="C3424" s="82" t="s">
        <v>10958</v>
      </c>
      <c r="D3424" s="82">
        <v>1206</v>
      </c>
      <c r="E3424" s="82">
        <v>123</v>
      </c>
      <c r="F3424" s="82">
        <v>51</v>
      </c>
      <c r="G3424" s="82">
        <v>1380</v>
      </c>
      <c r="H3424" s="40" t="s">
        <v>2</v>
      </c>
      <c r="I3424" s="83" t="str">
        <f>IFERROR(VLOOKUP(A3424,'Alíquotas - CADPREV'!$B$2152:$N$4324,8,FALSE),"")</f>
        <v>NÃO</v>
      </c>
      <c r="J3424" s="83" t="str">
        <f>IF(H3424="RPPS",VLOOKUP(A3424,' Legislação Benef - GESCON'!$B$4:$I$2159,3,FALSE),"")</f>
        <v>NÃO</v>
      </c>
      <c r="K3424" s="83" t="str">
        <f>IF(H3424="RPPS",VLOOKUP(A3424,' Legislação Benef - GESCON'!$B$4:$I$2159,6,FALSE),"")</f>
        <v>NÃO</v>
      </c>
      <c r="L3424" s="83" t="str">
        <f>IF(H3424="RPPS",IFERROR(IF(VLOOKUP(A3424,'Suspensão de repasses - GESCON'!$D$3:$J$1048576,7,FALSE)="Validada","SIM","NÃO"),"NÃO"),"")</f>
        <v>NÃO</v>
      </c>
    </row>
    <row r="3425" spans="1:12" s="19" customFormat="1" ht="15" customHeight="1" x14ac:dyDescent="0.25">
      <c r="A3425" s="88" t="s">
        <v>8792</v>
      </c>
      <c r="B3425" s="40" t="s">
        <v>3812</v>
      </c>
      <c r="C3425" s="82" t="s">
        <v>10958</v>
      </c>
      <c r="D3425" s="82">
        <v>3380</v>
      </c>
      <c r="E3425" s="82">
        <v>1763</v>
      </c>
      <c r="F3425" s="82">
        <v>238</v>
      </c>
      <c r="G3425" s="82">
        <v>5381</v>
      </c>
      <c r="H3425" s="40" t="s">
        <v>2</v>
      </c>
      <c r="I3425" s="83" t="str">
        <f>IFERROR(VLOOKUP(A3425,'Alíquotas - CADPREV'!$B$2152:$N$4324,8,FALSE),"")</f>
        <v>SIM</v>
      </c>
      <c r="J3425" s="83" t="str">
        <f>IF(H3425="RPPS",VLOOKUP(A3425,' Legislação Benef - GESCON'!$B$4:$I$2159,3,FALSE),"")</f>
        <v>NÃO</v>
      </c>
      <c r="K3425" s="83" t="str">
        <f>IF(H3425="RPPS",VLOOKUP(A3425,' Legislação Benef - GESCON'!$B$4:$I$2159,6,FALSE),"")</f>
        <v>SIM</v>
      </c>
      <c r="L3425" s="83" t="str">
        <f>IF(H3425="RPPS",IFERROR(IF(VLOOKUP(A3425,'Suspensão de repasses - GESCON'!$D$3:$J$1048576,7,FALSE)="Validada","SIM","NÃO"),"NÃO"),"")</f>
        <v>NÃO</v>
      </c>
    </row>
    <row r="3426" spans="1:12" s="19" customFormat="1" ht="15" hidden="1" customHeight="1" x14ac:dyDescent="0.25">
      <c r="A3426" s="88" t="s">
        <v>8793</v>
      </c>
      <c r="B3426" s="40" t="s">
        <v>215</v>
      </c>
      <c r="C3426" s="82" t="s">
        <v>10959</v>
      </c>
      <c r="D3426" s="82"/>
      <c r="E3426" s="82"/>
      <c r="F3426" s="82"/>
      <c r="G3426" s="82"/>
      <c r="H3426" s="40" t="s">
        <v>4</v>
      </c>
      <c r="I3426" s="83" t="str">
        <f>IFERROR(VLOOKUP(A3426,'Alíquotas - CADPREV'!$B$2152:$N$4324,8,FALSE),"")</f>
        <v/>
      </c>
      <c r="J3426" s="83" t="str">
        <f>IF(H3426="RPPS",VLOOKUP(A3426,' Legislação Benef - GESCON'!$B$4:$I$2159,3,FALSE),"")</f>
        <v/>
      </c>
      <c r="K3426" s="83" t="str">
        <f>IF(H3426="RPPS",VLOOKUP(A3426,' Legislação Benef - GESCON'!$B$4:$I$2159,6,FALSE),"")</f>
        <v/>
      </c>
      <c r="L3426" s="83" t="str">
        <f>IF(H3426="RPPS",IFERROR(IF(VLOOKUP(A3426,'Suspensão de repasses - GESCON'!$D$3:$J$1048576,7,FALSE)="Validada","SIM","NÃO"),"NÃO"),"")</f>
        <v/>
      </c>
    </row>
    <row r="3427" spans="1:12" s="19" customFormat="1" ht="15" customHeight="1" x14ac:dyDescent="0.25">
      <c r="A3427" s="88" t="s">
        <v>8794</v>
      </c>
      <c r="B3427" s="40" t="s">
        <v>4289</v>
      </c>
      <c r="C3427" s="82" t="s">
        <v>10958</v>
      </c>
      <c r="D3427" s="82">
        <v>63</v>
      </c>
      <c r="E3427" s="82">
        <v>9</v>
      </c>
      <c r="F3427" s="82">
        <v>3</v>
      </c>
      <c r="G3427" s="82">
        <v>75</v>
      </c>
      <c r="H3427" s="40" t="s">
        <v>2</v>
      </c>
      <c r="I3427" s="83" t="str">
        <f>IFERROR(VLOOKUP(A3427,'Alíquotas - CADPREV'!$B$2152:$N$4324,8,FALSE),"")</f>
        <v>NÃO</v>
      </c>
      <c r="J3427" s="83" t="str">
        <f>IF(H3427="RPPS",VLOOKUP(A3427,' Legislação Benef - GESCON'!$B$4:$I$2159,3,FALSE),"")</f>
        <v>NÃO</v>
      </c>
      <c r="K3427" s="83" t="str">
        <f>IF(H3427="RPPS",VLOOKUP(A3427,' Legislação Benef - GESCON'!$B$4:$I$2159,6,FALSE),"")</f>
        <v>SIM</v>
      </c>
      <c r="L3427" s="83" t="str">
        <f>IF(H3427="RPPS",IFERROR(IF(VLOOKUP(A3427,'Suspensão de repasses - GESCON'!$D$3:$J$1048576,7,FALSE)="Validada","SIM","NÃO"),"NÃO"),"")</f>
        <v>NÃO</v>
      </c>
    </row>
    <row r="3428" spans="1:12" s="19" customFormat="1" ht="15" hidden="1" customHeight="1" x14ac:dyDescent="0.25">
      <c r="A3428" s="88" t="s">
        <v>8795</v>
      </c>
      <c r="B3428" s="40" t="s">
        <v>4626</v>
      </c>
      <c r="C3428" s="82" t="s">
        <v>10959</v>
      </c>
      <c r="D3428" s="82"/>
      <c r="E3428" s="82"/>
      <c r="F3428" s="82"/>
      <c r="G3428" s="82"/>
      <c r="H3428" s="40" t="s">
        <v>4</v>
      </c>
      <c r="I3428" s="83" t="str">
        <f>IFERROR(VLOOKUP(A3428,'Alíquotas - CADPREV'!$B$2152:$N$4324,8,FALSE),"")</f>
        <v/>
      </c>
      <c r="J3428" s="83" t="str">
        <f>IF(H3428="RPPS",VLOOKUP(A3428,' Legislação Benef - GESCON'!$B$4:$I$2159,3,FALSE),"")</f>
        <v/>
      </c>
      <c r="K3428" s="83" t="str">
        <f>IF(H3428="RPPS",VLOOKUP(A3428,' Legislação Benef - GESCON'!$B$4:$I$2159,6,FALSE),"")</f>
        <v/>
      </c>
      <c r="L3428" s="83" t="str">
        <f>IF(H3428="RPPS",IFERROR(IF(VLOOKUP(A3428,'Suspensão de repasses - GESCON'!$D$3:$J$1048576,7,FALSE)="Validada","SIM","NÃO"),"NÃO"),"")</f>
        <v/>
      </c>
    </row>
    <row r="3429" spans="1:12" s="19" customFormat="1" ht="15" customHeight="1" x14ac:dyDescent="0.25">
      <c r="A3429" s="88" t="s">
        <v>8796</v>
      </c>
      <c r="B3429" s="40" t="s">
        <v>2274</v>
      </c>
      <c r="C3429" s="82" t="s">
        <v>10958</v>
      </c>
      <c r="D3429" s="82">
        <v>170</v>
      </c>
      <c r="E3429" s="82">
        <v>27</v>
      </c>
      <c r="F3429" s="82">
        <v>9</v>
      </c>
      <c r="G3429" s="82">
        <v>206</v>
      </c>
      <c r="H3429" s="40" t="s">
        <v>2</v>
      </c>
      <c r="I3429" s="83" t="str">
        <f>IFERROR(VLOOKUP(A3429,'Alíquotas - CADPREV'!$B$2152:$N$4324,8,FALSE),"")</f>
        <v>SIM</v>
      </c>
      <c r="J3429" s="83" t="str">
        <f>IF(H3429="RPPS",VLOOKUP(A3429,' Legislação Benef - GESCON'!$B$4:$I$2159,3,FALSE),"")</f>
        <v>NÃO</v>
      </c>
      <c r="K3429" s="83" t="str">
        <f>IF(H3429="RPPS",VLOOKUP(A3429,' Legislação Benef - GESCON'!$B$4:$I$2159,6,FALSE),"")</f>
        <v>NÃO</v>
      </c>
      <c r="L3429" s="83" t="str">
        <f>IF(H3429="RPPS",IFERROR(IF(VLOOKUP(A3429,'Suspensão de repasses - GESCON'!$D$3:$J$1048576,7,FALSE)="Validada","SIM","NÃO"),"NÃO"),"")</f>
        <v>NÃO</v>
      </c>
    </row>
    <row r="3430" spans="1:12" s="19" customFormat="1" ht="15" customHeight="1" x14ac:dyDescent="0.25">
      <c r="A3430" s="88" t="s">
        <v>8797</v>
      </c>
      <c r="B3430" s="40" t="s">
        <v>3747</v>
      </c>
      <c r="C3430" s="82" t="s">
        <v>10958</v>
      </c>
      <c r="D3430" s="82">
        <v>346</v>
      </c>
      <c r="E3430" s="82">
        <v>22</v>
      </c>
      <c r="F3430" s="82">
        <v>0</v>
      </c>
      <c r="G3430" s="82">
        <v>368</v>
      </c>
      <c r="H3430" s="40" t="s">
        <v>2</v>
      </c>
      <c r="I3430" s="83" t="str">
        <f>IFERROR(VLOOKUP(A3430,'Alíquotas - CADPREV'!$B$2152:$N$4324,8,FALSE),"")</f>
        <v>NÃO</v>
      </c>
      <c r="J3430" s="83" t="str">
        <f>IF(H3430="RPPS",VLOOKUP(A3430,' Legislação Benef - GESCON'!$B$4:$I$2159,3,FALSE),"")</f>
        <v>NÃO</v>
      </c>
      <c r="K3430" s="83" t="str">
        <f>IF(H3430="RPPS",VLOOKUP(A3430,' Legislação Benef - GESCON'!$B$4:$I$2159,6,FALSE),"")</f>
        <v>NÃO</v>
      </c>
      <c r="L3430" s="83" t="str">
        <f>IF(H3430="RPPS",IFERROR(IF(VLOOKUP(A3430,'Suspensão de repasses - GESCON'!$D$3:$J$1048576,7,FALSE)="Validada","SIM","NÃO"),"NÃO"),"")</f>
        <v>SIM</v>
      </c>
    </row>
    <row r="3431" spans="1:12" s="19" customFormat="1" ht="15" hidden="1" customHeight="1" x14ac:dyDescent="0.25">
      <c r="A3431" s="88" t="s">
        <v>8798</v>
      </c>
      <c r="B3431" s="40" t="s">
        <v>2197</v>
      </c>
      <c r="C3431" s="82" t="s">
        <v>10959</v>
      </c>
      <c r="D3431" s="82"/>
      <c r="E3431" s="82"/>
      <c r="F3431" s="82"/>
      <c r="G3431" s="82"/>
      <c r="H3431" s="40" t="s">
        <v>4</v>
      </c>
      <c r="I3431" s="83" t="str">
        <f>IFERROR(VLOOKUP(A3431,'Alíquotas - CADPREV'!$B$2152:$N$4324,8,FALSE),"")</f>
        <v/>
      </c>
      <c r="J3431" s="83" t="str">
        <f>IF(H3431="RPPS",VLOOKUP(A3431,' Legislação Benef - GESCON'!$B$4:$I$2159,3,FALSE),"")</f>
        <v/>
      </c>
      <c r="K3431" s="83" t="str">
        <f>IF(H3431="RPPS",VLOOKUP(A3431,' Legislação Benef - GESCON'!$B$4:$I$2159,6,FALSE),"")</f>
        <v/>
      </c>
      <c r="L3431" s="83" t="str">
        <f>IF(H3431="RPPS",IFERROR(IF(VLOOKUP(A3431,'Suspensão de repasses - GESCON'!$D$3:$J$1048576,7,FALSE)="Validada","SIM","NÃO"),"NÃO"),"")</f>
        <v/>
      </c>
    </row>
    <row r="3432" spans="1:12" s="19" customFormat="1" ht="15" customHeight="1" x14ac:dyDescent="0.25">
      <c r="A3432" s="88" t="s">
        <v>8799</v>
      </c>
      <c r="B3432" s="40" t="s">
        <v>3143</v>
      </c>
      <c r="C3432" s="82" t="s">
        <v>10958</v>
      </c>
      <c r="D3432" s="82">
        <v>162</v>
      </c>
      <c r="E3432" s="82">
        <v>16</v>
      </c>
      <c r="F3432" s="82">
        <v>5</v>
      </c>
      <c r="G3432" s="82">
        <v>183</v>
      </c>
      <c r="H3432" s="40" t="s">
        <v>2</v>
      </c>
      <c r="I3432" s="83" t="str">
        <f>IFERROR(VLOOKUP(A3432,'Alíquotas - CADPREV'!$B$2152:$N$4324,8,FALSE),"")</f>
        <v>NÃO</v>
      </c>
      <c r="J3432" s="83" t="str">
        <f>IF(H3432="RPPS",VLOOKUP(A3432,' Legislação Benef - GESCON'!$B$4:$I$2159,3,FALSE),"")</f>
        <v>NÃO</v>
      </c>
      <c r="K3432" s="83" t="str">
        <f>IF(H3432="RPPS",VLOOKUP(A3432,' Legislação Benef - GESCON'!$B$4:$I$2159,6,FALSE),"")</f>
        <v>NÃO</v>
      </c>
      <c r="L3432" s="83" t="str">
        <f>IF(H3432="RPPS",IFERROR(IF(VLOOKUP(A3432,'Suspensão de repasses - GESCON'!$D$3:$J$1048576,7,FALSE)="Validada","SIM","NÃO"),"NÃO"),"")</f>
        <v>NÃO</v>
      </c>
    </row>
    <row r="3433" spans="1:12" s="19" customFormat="1" ht="15" hidden="1" customHeight="1" x14ac:dyDescent="0.25">
      <c r="A3433" s="88" t="s">
        <v>8800</v>
      </c>
      <c r="B3433" s="40" t="s">
        <v>5227</v>
      </c>
      <c r="C3433" s="82" t="s">
        <v>10959</v>
      </c>
      <c r="D3433" s="82"/>
      <c r="E3433" s="82"/>
      <c r="F3433" s="82"/>
      <c r="G3433" s="82"/>
      <c r="H3433" s="40" t="s">
        <v>4</v>
      </c>
      <c r="I3433" s="83" t="str">
        <f>IFERROR(VLOOKUP(A3433,'Alíquotas - CADPREV'!$B$2152:$N$4324,8,FALSE),"")</f>
        <v/>
      </c>
      <c r="J3433" s="83" t="str">
        <f>IF(H3433="RPPS",VLOOKUP(A3433,' Legislação Benef - GESCON'!$B$4:$I$2159,3,FALSE),"")</f>
        <v/>
      </c>
      <c r="K3433" s="83" t="str">
        <f>IF(H3433="RPPS",VLOOKUP(A3433,' Legislação Benef - GESCON'!$B$4:$I$2159,6,FALSE),"")</f>
        <v/>
      </c>
      <c r="L3433" s="83" t="str">
        <f>IF(H3433="RPPS",IFERROR(IF(VLOOKUP(A3433,'Suspensão de repasses - GESCON'!$D$3:$J$1048576,7,FALSE)="Validada","SIM","NÃO"),"NÃO"),"")</f>
        <v/>
      </c>
    </row>
    <row r="3434" spans="1:12" s="19" customFormat="1" ht="15" customHeight="1" x14ac:dyDescent="0.25">
      <c r="A3434" s="88" t="s">
        <v>8801</v>
      </c>
      <c r="B3434" s="40" t="s">
        <v>29</v>
      </c>
      <c r="C3434" s="82" t="s">
        <v>10958</v>
      </c>
      <c r="D3434" s="82">
        <v>553</v>
      </c>
      <c r="E3434" s="82">
        <v>93</v>
      </c>
      <c r="F3434" s="82">
        <v>31</v>
      </c>
      <c r="G3434" s="82">
        <v>677</v>
      </c>
      <c r="H3434" s="40" t="s">
        <v>2</v>
      </c>
      <c r="I3434" s="83" t="str">
        <f>IFERROR(VLOOKUP(A3434,'Alíquotas - CADPREV'!$B$2152:$N$4324,8,FALSE),"")</f>
        <v>NÃO</v>
      </c>
      <c r="J3434" s="83" t="str">
        <f>IF(H3434="RPPS",VLOOKUP(A3434,' Legislação Benef - GESCON'!$B$4:$I$2159,3,FALSE),"")</f>
        <v>NÃO</v>
      </c>
      <c r="K3434" s="83" t="str">
        <f>IF(H3434="RPPS",VLOOKUP(A3434,' Legislação Benef - GESCON'!$B$4:$I$2159,6,FALSE),"")</f>
        <v>NÃO</v>
      </c>
      <c r="L3434" s="83" t="str">
        <f>IF(H3434="RPPS",IFERROR(IF(VLOOKUP(A3434,'Suspensão de repasses - GESCON'!$D$3:$J$1048576,7,FALSE)="Validada","SIM","NÃO"),"NÃO"),"")</f>
        <v>NÃO</v>
      </c>
    </row>
    <row r="3435" spans="1:12" s="19" customFormat="1" ht="15" customHeight="1" x14ac:dyDescent="0.25">
      <c r="A3435" s="88" t="s">
        <v>8802</v>
      </c>
      <c r="B3435" s="40" t="s">
        <v>3812</v>
      </c>
      <c r="C3435" s="82" t="s">
        <v>10958</v>
      </c>
      <c r="D3435" s="82">
        <v>128</v>
      </c>
      <c r="E3435" s="82">
        <v>16</v>
      </c>
      <c r="F3435" s="82">
        <v>5</v>
      </c>
      <c r="G3435" s="82">
        <v>149</v>
      </c>
      <c r="H3435" s="40" t="s">
        <v>2</v>
      </c>
      <c r="I3435" s="83" t="str">
        <f>IFERROR(VLOOKUP(A3435,'Alíquotas - CADPREV'!$B$2152:$N$4324,8,FALSE),"")</f>
        <v>SIM</v>
      </c>
      <c r="J3435" s="83" t="str">
        <f>IF(H3435="RPPS",VLOOKUP(A3435,' Legislação Benef - GESCON'!$B$4:$I$2159,3,FALSE),"")</f>
        <v>NÃO</v>
      </c>
      <c r="K3435" s="83" t="str">
        <f>IF(H3435="RPPS",VLOOKUP(A3435,' Legislação Benef - GESCON'!$B$4:$I$2159,6,FALSE),"")</f>
        <v>SIM</v>
      </c>
      <c r="L3435" s="83" t="str">
        <f>IF(H3435="RPPS",IFERROR(IF(VLOOKUP(A3435,'Suspensão de repasses - GESCON'!$D$3:$J$1048576,7,FALSE)="Validada","SIM","NÃO"),"NÃO"),"")</f>
        <v>NÃO</v>
      </c>
    </row>
    <row r="3436" spans="1:12" s="19" customFormat="1" ht="15" customHeight="1" x14ac:dyDescent="0.25">
      <c r="A3436" s="88" t="s">
        <v>8803</v>
      </c>
      <c r="B3436" s="40" t="s">
        <v>2274</v>
      </c>
      <c r="C3436" s="82" t="s">
        <v>10958</v>
      </c>
      <c r="D3436" s="82">
        <v>194</v>
      </c>
      <c r="E3436" s="82">
        <v>23</v>
      </c>
      <c r="F3436" s="82">
        <v>6</v>
      </c>
      <c r="G3436" s="82">
        <v>223</v>
      </c>
      <c r="H3436" s="40" t="s">
        <v>2</v>
      </c>
      <c r="I3436" s="83" t="str">
        <f>IFERROR(VLOOKUP(A3436,'Alíquotas - CADPREV'!$B$2152:$N$4324,8,FALSE),"")</f>
        <v>SIM</v>
      </c>
      <c r="J3436" s="83" t="str">
        <f>IF(H3436="RPPS",VLOOKUP(A3436,' Legislação Benef - GESCON'!$B$4:$I$2159,3,FALSE),"")</f>
        <v>NÃO</v>
      </c>
      <c r="K3436" s="83" t="str">
        <f>IF(H3436="RPPS",VLOOKUP(A3436,' Legislação Benef - GESCON'!$B$4:$I$2159,6,FALSE),"")</f>
        <v>SIM</v>
      </c>
      <c r="L3436" s="83" t="str">
        <f>IF(H3436="RPPS",IFERROR(IF(VLOOKUP(A3436,'Suspensão de repasses - GESCON'!$D$3:$J$1048576,7,FALSE)="Validada","SIM","NÃO"),"NÃO"),"")</f>
        <v>NÃO</v>
      </c>
    </row>
    <row r="3437" spans="1:12" s="19" customFormat="1" ht="15" hidden="1" customHeight="1" x14ac:dyDescent="0.25">
      <c r="A3437" s="88" t="s">
        <v>8804</v>
      </c>
      <c r="B3437" s="40" t="s">
        <v>634</v>
      </c>
      <c r="C3437" s="82" t="s">
        <v>10959</v>
      </c>
      <c r="D3437" s="82"/>
      <c r="E3437" s="82"/>
      <c r="F3437" s="82"/>
      <c r="G3437" s="82"/>
      <c r="H3437" s="40" t="s">
        <v>4</v>
      </c>
      <c r="I3437" s="83" t="str">
        <f>IFERROR(VLOOKUP(A3437,'Alíquotas - CADPREV'!$B$2152:$N$4324,8,FALSE),"")</f>
        <v/>
      </c>
      <c r="J3437" s="83" t="str">
        <f>IF(H3437="RPPS",VLOOKUP(A3437,' Legislação Benef - GESCON'!$B$4:$I$2159,3,FALSE),"")</f>
        <v/>
      </c>
      <c r="K3437" s="83" t="str">
        <f>IF(H3437="RPPS",VLOOKUP(A3437,' Legislação Benef - GESCON'!$B$4:$I$2159,6,FALSE),"")</f>
        <v/>
      </c>
      <c r="L3437" s="83" t="str">
        <f>IF(H3437="RPPS",IFERROR(IF(VLOOKUP(A3437,'Suspensão de repasses - GESCON'!$D$3:$J$1048576,7,FALSE)="Validada","SIM","NÃO"),"NÃO"),"")</f>
        <v/>
      </c>
    </row>
    <row r="3438" spans="1:12" s="19" customFormat="1" ht="15" hidden="1" customHeight="1" x14ac:dyDescent="0.25">
      <c r="A3438" s="88" t="s">
        <v>8805</v>
      </c>
      <c r="B3438" s="40" t="s">
        <v>1356</v>
      </c>
      <c r="C3438" s="82" t="s">
        <v>10959</v>
      </c>
      <c r="D3438" s="82"/>
      <c r="E3438" s="82"/>
      <c r="F3438" s="82"/>
      <c r="G3438" s="82"/>
      <c r="H3438" s="40" t="s">
        <v>4</v>
      </c>
      <c r="I3438" s="83" t="str">
        <f>IFERROR(VLOOKUP(A3438,'Alíquotas - CADPREV'!$B$2152:$N$4324,8,FALSE),"")</f>
        <v/>
      </c>
      <c r="J3438" s="83" t="str">
        <f>IF(H3438="RPPS",VLOOKUP(A3438,' Legislação Benef - GESCON'!$B$4:$I$2159,3,FALSE),"")</f>
        <v/>
      </c>
      <c r="K3438" s="83" t="str">
        <f>IF(H3438="RPPS",VLOOKUP(A3438,' Legislação Benef - GESCON'!$B$4:$I$2159,6,FALSE),"")</f>
        <v/>
      </c>
      <c r="L3438" s="83" t="str">
        <f>IF(H3438="RPPS",IFERROR(IF(VLOOKUP(A3438,'Suspensão de repasses - GESCON'!$D$3:$J$1048576,7,FALSE)="Validada","SIM","NÃO"),"NÃO"),"")</f>
        <v/>
      </c>
    </row>
    <row r="3439" spans="1:12" s="19" customFormat="1" ht="15" customHeight="1" x14ac:dyDescent="0.25">
      <c r="A3439" s="88" t="s">
        <v>8806</v>
      </c>
      <c r="B3439" s="40" t="s">
        <v>2926</v>
      </c>
      <c r="C3439" s="82" t="s">
        <v>10958</v>
      </c>
      <c r="D3439" s="82">
        <v>241</v>
      </c>
      <c r="E3439" s="82">
        <v>16</v>
      </c>
      <c r="F3439" s="82">
        <v>6</v>
      </c>
      <c r="G3439" s="82">
        <v>263</v>
      </c>
      <c r="H3439" s="40" t="s">
        <v>2</v>
      </c>
      <c r="I3439" s="83" t="str">
        <f>IFERROR(VLOOKUP(A3439,'Alíquotas - CADPREV'!$B$2152:$N$4324,8,FALSE),"")</f>
        <v>NÃO</v>
      </c>
      <c r="J3439" s="83" t="str">
        <f>IF(H3439="RPPS",VLOOKUP(A3439,' Legislação Benef - GESCON'!$B$4:$I$2159,3,FALSE),"")</f>
        <v>NÃO</v>
      </c>
      <c r="K3439" s="83" t="str">
        <f>IF(H3439="RPPS",VLOOKUP(A3439,' Legislação Benef - GESCON'!$B$4:$I$2159,6,FALSE),"")</f>
        <v>NÃO</v>
      </c>
      <c r="L3439" s="83" t="str">
        <f>IF(H3439="RPPS",IFERROR(IF(VLOOKUP(A3439,'Suspensão de repasses - GESCON'!$D$3:$J$1048576,7,FALSE)="Validada","SIM","NÃO"),"NÃO"),"")</f>
        <v>NÃO</v>
      </c>
    </row>
    <row r="3440" spans="1:12" s="19" customFormat="1" ht="15" customHeight="1" x14ac:dyDescent="0.25">
      <c r="A3440" s="88" t="s">
        <v>8807</v>
      </c>
      <c r="B3440" s="40" t="s">
        <v>901</v>
      </c>
      <c r="C3440" s="82" t="s">
        <v>10958</v>
      </c>
      <c r="D3440" s="82">
        <v>251</v>
      </c>
      <c r="E3440" s="82">
        <v>47</v>
      </c>
      <c r="F3440" s="82">
        <v>11</v>
      </c>
      <c r="G3440" s="82">
        <v>309</v>
      </c>
      <c r="H3440" s="40" t="s">
        <v>2</v>
      </c>
      <c r="I3440" s="83" t="str">
        <f>IFERROR(VLOOKUP(A3440,'Alíquotas - CADPREV'!$B$2152:$N$4324,8,FALSE),"")</f>
        <v>NÃO</v>
      </c>
      <c r="J3440" s="83" t="str">
        <f>IF(H3440="RPPS",VLOOKUP(A3440,' Legislação Benef - GESCON'!$B$4:$I$2159,3,FALSE),"")</f>
        <v>NÃO</v>
      </c>
      <c r="K3440" s="83" t="str">
        <f>IF(H3440="RPPS",VLOOKUP(A3440,' Legislação Benef - GESCON'!$B$4:$I$2159,6,FALSE),"")</f>
        <v>NÃO</v>
      </c>
      <c r="L3440" s="83" t="str">
        <f>IF(H3440="RPPS",IFERROR(IF(VLOOKUP(A3440,'Suspensão de repasses - GESCON'!$D$3:$J$1048576,7,FALSE)="Validada","SIM","NÃO"),"NÃO"),"")</f>
        <v>NÃO</v>
      </c>
    </row>
    <row r="3441" spans="1:12" s="19" customFormat="1" ht="15" hidden="1" customHeight="1" x14ac:dyDescent="0.25">
      <c r="A3441" s="88" t="s">
        <v>8808</v>
      </c>
      <c r="B3441" s="40" t="s">
        <v>2413</v>
      </c>
      <c r="C3441" s="82" t="s">
        <v>10959</v>
      </c>
      <c r="D3441" s="82"/>
      <c r="E3441" s="82"/>
      <c r="F3441" s="82"/>
      <c r="G3441" s="82"/>
      <c r="H3441" s="40" t="s">
        <v>4</v>
      </c>
      <c r="I3441" s="83" t="str">
        <f>IFERROR(VLOOKUP(A3441,'Alíquotas - CADPREV'!$B$2152:$N$4324,8,FALSE),"")</f>
        <v/>
      </c>
      <c r="J3441" s="83" t="str">
        <f>IF(H3441="RPPS",VLOOKUP(A3441,' Legislação Benef - GESCON'!$B$4:$I$2159,3,FALSE),"")</f>
        <v/>
      </c>
      <c r="K3441" s="83" t="str">
        <f>IF(H3441="RPPS",VLOOKUP(A3441,' Legislação Benef - GESCON'!$B$4:$I$2159,6,FALSE),"")</f>
        <v/>
      </c>
      <c r="L3441" s="83" t="str">
        <f>IF(H3441="RPPS",IFERROR(IF(VLOOKUP(A3441,'Suspensão de repasses - GESCON'!$D$3:$J$1048576,7,FALSE)="Validada","SIM","NÃO"),"NÃO"),"")</f>
        <v/>
      </c>
    </row>
    <row r="3442" spans="1:12" s="19" customFormat="1" ht="15" hidden="1" customHeight="1" x14ac:dyDescent="0.25">
      <c r="A3442" s="88" t="s">
        <v>8809</v>
      </c>
      <c r="B3442" s="40" t="s">
        <v>2413</v>
      </c>
      <c r="C3442" s="82" t="s">
        <v>10959</v>
      </c>
      <c r="D3442" s="82"/>
      <c r="E3442" s="82"/>
      <c r="F3442" s="82"/>
      <c r="G3442" s="82"/>
      <c r="H3442" s="40" t="s">
        <v>4</v>
      </c>
      <c r="I3442" s="83" t="str">
        <f>IFERROR(VLOOKUP(A3442,'Alíquotas - CADPREV'!$B$2152:$N$4324,8,FALSE),"")</f>
        <v/>
      </c>
      <c r="J3442" s="83" t="str">
        <f>IF(H3442="RPPS",VLOOKUP(A3442,' Legislação Benef - GESCON'!$B$4:$I$2159,3,FALSE),"")</f>
        <v/>
      </c>
      <c r="K3442" s="83" t="str">
        <f>IF(H3442="RPPS",VLOOKUP(A3442,' Legislação Benef - GESCON'!$B$4:$I$2159,6,FALSE),"")</f>
        <v/>
      </c>
      <c r="L3442" s="83" t="str">
        <f>IF(H3442="RPPS",IFERROR(IF(VLOOKUP(A3442,'Suspensão de repasses - GESCON'!$D$3:$J$1048576,7,FALSE)="Validada","SIM","NÃO"),"NÃO"),"")</f>
        <v/>
      </c>
    </row>
    <row r="3443" spans="1:12" s="19" customFormat="1" ht="15" hidden="1" customHeight="1" x14ac:dyDescent="0.25">
      <c r="A3443" s="88" t="s">
        <v>8810</v>
      </c>
      <c r="B3443" s="40" t="s">
        <v>2274</v>
      </c>
      <c r="C3443" s="82" t="s">
        <v>10959</v>
      </c>
      <c r="D3443" s="82"/>
      <c r="E3443" s="82"/>
      <c r="F3443" s="82"/>
      <c r="G3443" s="82"/>
      <c r="H3443" s="40" t="s">
        <v>4</v>
      </c>
      <c r="I3443" s="83" t="str">
        <f>IFERROR(VLOOKUP(A3443,'Alíquotas - CADPREV'!$B$2152:$N$4324,8,FALSE),"")</f>
        <v/>
      </c>
      <c r="J3443" s="83" t="str">
        <f>IF(H3443="RPPS",VLOOKUP(A3443,' Legislação Benef - GESCON'!$B$4:$I$2159,3,FALSE),"")</f>
        <v/>
      </c>
      <c r="K3443" s="83" t="str">
        <f>IF(H3443="RPPS",VLOOKUP(A3443,' Legislação Benef - GESCON'!$B$4:$I$2159,6,FALSE),"")</f>
        <v/>
      </c>
      <c r="L3443" s="83" t="str">
        <f>IF(H3443="RPPS",IFERROR(IF(VLOOKUP(A3443,'Suspensão de repasses - GESCON'!$D$3:$J$1048576,7,FALSE)="Validada","SIM","NÃO"),"NÃO"),"")</f>
        <v/>
      </c>
    </row>
    <row r="3444" spans="1:12" s="19" customFormat="1" ht="15" hidden="1" customHeight="1" x14ac:dyDescent="0.25">
      <c r="A3444" s="88" t="s">
        <v>8811</v>
      </c>
      <c r="B3444" s="40" t="s">
        <v>2926</v>
      </c>
      <c r="C3444" s="82" t="s">
        <v>10959</v>
      </c>
      <c r="D3444" s="82"/>
      <c r="E3444" s="82"/>
      <c r="F3444" s="82"/>
      <c r="G3444" s="82"/>
      <c r="H3444" s="40" t="s">
        <v>4</v>
      </c>
      <c r="I3444" s="83" t="str">
        <f>IFERROR(VLOOKUP(A3444,'Alíquotas - CADPREV'!$B$2152:$N$4324,8,FALSE),"")</f>
        <v/>
      </c>
      <c r="J3444" s="83" t="str">
        <f>IF(H3444="RPPS",VLOOKUP(A3444,' Legislação Benef - GESCON'!$B$4:$I$2159,3,FALSE),"")</f>
        <v/>
      </c>
      <c r="K3444" s="83" t="str">
        <f>IF(H3444="RPPS",VLOOKUP(A3444,' Legislação Benef - GESCON'!$B$4:$I$2159,6,FALSE),"")</f>
        <v/>
      </c>
      <c r="L3444" s="83" t="str">
        <f>IF(H3444="RPPS",IFERROR(IF(VLOOKUP(A3444,'Suspensão de repasses - GESCON'!$D$3:$J$1048576,7,FALSE)="Validada","SIM","NÃO"),"NÃO"),"")</f>
        <v/>
      </c>
    </row>
    <row r="3445" spans="1:12" s="19" customFormat="1" ht="15" hidden="1" customHeight="1" x14ac:dyDescent="0.25">
      <c r="A3445" s="88" t="s">
        <v>8812</v>
      </c>
      <c r="B3445" s="40" t="s">
        <v>2274</v>
      </c>
      <c r="C3445" s="82" t="s">
        <v>10959</v>
      </c>
      <c r="D3445" s="82"/>
      <c r="E3445" s="82"/>
      <c r="F3445" s="82"/>
      <c r="G3445" s="82"/>
      <c r="H3445" s="40" t="s">
        <v>4</v>
      </c>
      <c r="I3445" s="83" t="str">
        <f>IFERROR(VLOOKUP(A3445,'Alíquotas - CADPREV'!$B$2152:$N$4324,8,FALSE),"")</f>
        <v/>
      </c>
      <c r="J3445" s="83" t="str">
        <f>IF(H3445="RPPS",VLOOKUP(A3445,' Legislação Benef - GESCON'!$B$4:$I$2159,3,FALSE),"")</f>
        <v/>
      </c>
      <c r="K3445" s="83" t="str">
        <f>IF(H3445="RPPS",VLOOKUP(A3445,' Legislação Benef - GESCON'!$B$4:$I$2159,6,FALSE),"")</f>
        <v/>
      </c>
      <c r="L3445" s="83" t="str">
        <f>IF(H3445="RPPS",IFERROR(IF(VLOOKUP(A3445,'Suspensão de repasses - GESCON'!$D$3:$J$1048576,7,FALSE)="Validada","SIM","NÃO"),"NÃO"),"")</f>
        <v/>
      </c>
    </row>
    <row r="3446" spans="1:12" s="19" customFormat="1" ht="15" customHeight="1" x14ac:dyDescent="0.25">
      <c r="A3446" s="88" t="s">
        <v>8813</v>
      </c>
      <c r="B3446" s="40" t="s">
        <v>3812</v>
      </c>
      <c r="C3446" s="82" t="s">
        <v>10958</v>
      </c>
      <c r="D3446" s="82">
        <v>133</v>
      </c>
      <c r="E3446" s="82">
        <v>14</v>
      </c>
      <c r="F3446" s="82">
        <v>8</v>
      </c>
      <c r="G3446" s="82">
        <v>155</v>
      </c>
      <c r="H3446" s="40" t="s">
        <v>2</v>
      </c>
      <c r="I3446" s="83" t="str">
        <f>IFERROR(VLOOKUP(A3446,'Alíquotas - CADPREV'!$B$2152:$N$4324,8,FALSE),"")</f>
        <v>SIM</v>
      </c>
      <c r="J3446" s="83" t="str">
        <f>IF(H3446="RPPS",VLOOKUP(A3446,' Legislação Benef - GESCON'!$B$4:$I$2159,3,FALSE),"")</f>
        <v>NÃO</v>
      </c>
      <c r="K3446" s="83" t="str">
        <f>IF(H3446="RPPS",VLOOKUP(A3446,' Legislação Benef - GESCON'!$B$4:$I$2159,6,FALSE),"")</f>
        <v>NÃO</v>
      </c>
      <c r="L3446" s="83" t="str">
        <f>IF(H3446="RPPS",IFERROR(IF(VLOOKUP(A3446,'Suspensão de repasses - GESCON'!$D$3:$J$1048576,7,FALSE)="Validada","SIM","NÃO"),"NÃO"),"")</f>
        <v>NÃO</v>
      </c>
    </row>
    <row r="3447" spans="1:12" s="19" customFormat="1" ht="15" hidden="1" customHeight="1" x14ac:dyDescent="0.25">
      <c r="A3447" s="88" t="s">
        <v>8814</v>
      </c>
      <c r="B3447" s="40" t="s">
        <v>215</v>
      </c>
      <c r="C3447" s="82" t="s">
        <v>10959</v>
      </c>
      <c r="D3447" s="82"/>
      <c r="E3447" s="82"/>
      <c r="F3447" s="82"/>
      <c r="G3447" s="82"/>
      <c r="H3447" s="40" t="s">
        <v>4</v>
      </c>
      <c r="I3447" s="83" t="str">
        <f>IFERROR(VLOOKUP(A3447,'Alíquotas - CADPREV'!$B$2152:$N$4324,8,FALSE),"")</f>
        <v/>
      </c>
      <c r="J3447" s="83" t="str">
        <f>IF(H3447="RPPS",VLOOKUP(A3447,' Legislação Benef - GESCON'!$B$4:$I$2159,3,FALSE),"")</f>
        <v/>
      </c>
      <c r="K3447" s="83" t="str">
        <f>IF(H3447="RPPS",VLOOKUP(A3447,' Legislação Benef - GESCON'!$B$4:$I$2159,6,FALSE),"")</f>
        <v/>
      </c>
      <c r="L3447" s="83" t="str">
        <f>IF(H3447="RPPS",IFERROR(IF(VLOOKUP(A3447,'Suspensão de repasses - GESCON'!$D$3:$J$1048576,7,FALSE)="Validada","SIM","NÃO"),"NÃO"),"")</f>
        <v/>
      </c>
    </row>
    <row r="3448" spans="1:12" s="19" customFormat="1" ht="15" hidden="1" customHeight="1" x14ac:dyDescent="0.25">
      <c r="A3448" s="88" t="s">
        <v>8815</v>
      </c>
      <c r="B3448" s="40" t="s">
        <v>3812</v>
      </c>
      <c r="C3448" s="82" t="s">
        <v>10959</v>
      </c>
      <c r="D3448" s="82"/>
      <c r="E3448" s="82"/>
      <c r="F3448" s="82"/>
      <c r="G3448" s="82"/>
      <c r="H3448" s="40" t="s">
        <v>4</v>
      </c>
      <c r="I3448" s="83" t="str">
        <f>IFERROR(VLOOKUP(A3448,'Alíquotas - CADPREV'!$B$2152:$N$4324,8,FALSE),"")</f>
        <v/>
      </c>
      <c r="J3448" s="83" t="str">
        <f>IF(H3448="RPPS",VLOOKUP(A3448,' Legislação Benef - GESCON'!$B$4:$I$2159,3,FALSE),"")</f>
        <v/>
      </c>
      <c r="K3448" s="83" t="str">
        <f>IF(H3448="RPPS",VLOOKUP(A3448,' Legislação Benef - GESCON'!$B$4:$I$2159,6,FALSE),"")</f>
        <v/>
      </c>
      <c r="L3448" s="83" t="str">
        <f>IF(H3448="RPPS",IFERROR(IF(VLOOKUP(A3448,'Suspensão de repasses - GESCON'!$D$3:$J$1048576,7,FALSE)="Validada","SIM","NÃO"),"NÃO"),"")</f>
        <v/>
      </c>
    </row>
    <row r="3449" spans="1:12" s="19" customFormat="1" ht="15" hidden="1" customHeight="1" x14ac:dyDescent="0.25">
      <c r="A3449" s="88" t="s">
        <v>8816</v>
      </c>
      <c r="B3449" s="40" t="s">
        <v>1356</v>
      </c>
      <c r="C3449" s="82" t="s">
        <v>10959</v>
      </c>
      <c r="D3449" s="82"/>
      <c r="E3449" s="82"/>
      <c r="F3449" s="82"/>
      <c r="G3449" s="82"/>
      <c r="H3449" s="40" t="s">
        <v>4</v>
      </c>
      <c r="I3449" s="83" t="str">
        <f>IFERROR(VLOOKUP(A3449,'Alíquotas - CADPREV'!$B$2152:$N$4324,8,FALSE),"")</f>
        <v/>
      </c>
      <c r="J3449" s="83" t="str">
        <f>IF(H3449="RPPS",VLOOKUP(A3449,' Legislação Benef - GESCON'!$B$4:$I$2159,3,FALSE),"")</f>
        <v/>
      </c>
      <c r="K3449" s="83" t="str">
        <f>IF(H3449="RPPS",VLOOKUP(A3449,' Legislação Benef - GESCON'!$B$4:$I$2159,6,FALSE),"")</f>
        <v/>
      </c>
      <c r="L3449" s="83" t="str">
        <f>IF(H3449="RPPS",IFERROR(IF(VLOOKUP(A3449,'Suspensão de repasses - GESCON'!$D$3:$J$1048576,7,FALSE)="Validada","SIM","NÃO"),"NÃO"),"")</f>
        <v/>
      </c>
    </row>
    <row r="3450" spans="1:12" s="19" customFormat="1" ht="15" hidden="1" customHeight="1" x14ac:dyDescent="0.25">
      <c r="A3450" s="88" t="s">
        <v>8817</v>
      </c>
      <c r="B3450" s="40" t="s">
        <v>4626</v>
      </c>
      <c r="C3450" s="82" t="s">
        <v>10959</v>
      </c>
      <c r="D3450" s="82"/>
      <c r="E3450" s="82"/>
      <c r="F3450" s="82"/>
      <c r="G3450" s="82"/>
      <c r="H3450" s="40" t="s">
        <v>4</v>
      </c>
      <c r="I3450" s="83" t="str">
        <f>IFERROR(VLOOKUP(A3450,'Alíquotas - CADPREV'!$B$2152:$N$4324,8,FALSE),"")</f>
        <v/>
      </c>
      <c r="J3450" s="83" t="str">
        <f>IF(H3450="RPPS",VLOOKUP(A3450,' Legislação Benef - GESCON'!$B$4:$I$2159,3,FALSE),"")</f>
        <v/>
      </c>
      <c r="K3450" s="83" t="str">
        <f>IF(H3450="RPPS",VLOOKUP(A3450,' Legislação Benef - GESCON'!$B$4:$I$2159,6,FALSE),"")</f>
        <v/>
      </c>
      <c r="L3450" s="83" t="str">
        <f>IF(H3450="RPPS",IFERROR(IF(VLOOKUP(A3450,'Suspensão de repasses - GESCON'!$D$3:$J$1048576,7,FALSE)="Validada","SIM","NÃO"),"NÃO"),"")</f>
        <v/>
      </c>
    </row>
    <row r="3451" spans="1:12" s="19" customFormat="1" ht="15" hidden="1" customHeight="1" x14ac:dyDescent="0.25">
      <c r="A3451" s="88" t="s">
        <v>8818</v>
      </c>
      <c r="B3451" s="40" t="s">
        <v>2413</v>
      </c>
      <c r="C3451" s="82" t="s">
        <v>10959</v>
      </c>
      <c r="D3451" s="82"/>
      <c r="E3451" s="82"/>
      <c r="F3451" s="82"/>
      <c r="G3451" s="82"/>
      <c r="H3451" s="40" t="s">
        <v>4</v>
      </c>
      <c r="I3451" s="83" t="str">
        <f>IFERROR(VLOOKUP(A3451,'Alíquotas - CADPREV'!$B$2152:$N$4324,8,FALSE),"")</f>
        <v/>
      </c>
      <c r="J3451" s="83" t="str">
        <f>IF(H3451="RPPS",VLOOKUP(A3451,' Legislação Benef - GESCON'!$B$4:$I$2159,3,FALSE),"")</f>
        <v/>
      </c>
      <c r="K3451" s="83" t="str">
        <f>IF(H3451="RPPS",VLOOKUP(A3451,' Legislação Benef - GESCON'!$B$4:$I$2159,6,FALSE),"")</f>
        <v/>
      </c>
      <c r="L3451" s="83" t="str">
        <f>IF(H3451="RPPS",IFERROR(IF(VLOOKUP(A3451,'Suspensão de repasses - GESCON'!$D$3:$J$1048576,7,FALSE)="Validada","SIM","NÃO"),"NÃO"),"")</f>
        <v/>
      </c>
    </row>
    <row r="3452" spans="1:12" s="19" customFormat="1" ht="15" customHeight="1" x14ac:dyDescent="0.25">
      <c r="A3452" s="88" t="s">
        <v>8819</v>
      </c>
      <c r="B3452" s="40" t="s">
        <v>634</v>
      </c>
      <c r="C3452" s="82" t="s">
        <v>10958</v>
      </c>
      <c r="D3452" s="82">
        <v>737</v>
      </c>
      <c r="E3452" s="82">
        <v>85</v>
      </c>
      <c r="F3452" s="82">
        <v>20</v>
      </c>
      <c r="G3452" s="82">
        <v>842</v>
      </c>
      <c r="H3452" s="40" t="s">
        <v>2</v>
      </c>
      <c r="I3452" s="83" t="str">
        <f>IFERROR(VLOOKUP(A3452,'Alíquotas - CADPREV'!$B$2152:$N$4324,8,FALSE),"")</f>
        <v>NÃO</v>
      </c>
      <c r="J3452" s="83" t="str">
        <f>IF(H3452="RPPS",VLOOKUP(A3452,' Legislação Benef - GESCON'!$B$4:$I$2159,3,FALSE),"")</f>
        <v>NÃO</v>
      </c>
      <c r="K3452" s="83" t="str">
        <f>IF(H3452="RPPS",VLOOKUP(A3452,' Legislação Benef - GESCON'!$B$4:$I$2159,6,FALSE),"")</f>
        <v>NÃO</v>
      </c>
      <c r="L3452" s="83" t="str">
        <f>IF(H3452="RPPS",IFERROR(IF(VLOOKUP(A3452,'Suspensão de repasses - GESCON'!$D$3:$J$1048576,7,FALSE)="Validada","SIM","NÃO"),"NÃO"),"")</f>
        <v>NÃO</v>
      </c>
    </row>
    <row r="3453" spans="1:12" s="19" customFormat="1" ht="15" hidden="1" customHeight="1" x14ac:dyDescent="0.25">
      <c r="A3453" s="88" t="s">
        <v>8820</v>
      </c>
      <c r="B3453" s="40" t="s">
        <v>4626</v>
      </c>
      <c r="C3453" s="82" t="s">
        <v>10959</v>
      </c>
      <c r="D3453" s="82"/>
      <c r="E3453" s="82"/>
      <c r="F3453" s="82"/>
      <c r="G3453" s="82"/>
      <c r="H3453" s="40" t="s">
        <v>4</v>
      </c>
      <c r="I3453" s="83" t="str">
        <f>IFERROR(VLOOKUP(A3453,'Alíquotas - CADPREV'!$B$2152:$N$4324,8,FALSE),"")</f>
        <v/>
      </c>
      <c r="J3453" s="83" t="str">
        <f>IF(H3453="RPPS",VLOOKUP(A3453,' Legislação Benef - GESCON'!$B$4:$I$2159,3,FALSE),"")</f>
        <v/>
      </c>
      <c r="K3453" s="83" t="str">
        <f>IF(H3453="RPPS",VLOOKUP(A3453,' Legislação Benef - GESCON'!$B$4:$I$2159,6,FALSE),"")</f>
        <v/>
      </c>
      <c r="L3453" s="83" t="str">
        <f>IF(H3453="RPPS",IFERROR(IF(VLOOKUP(A3453,'Suspensão de repasses - GESCON'!$D$3:$J$1048576,7,FALSE)="Validada","SIM","NÃO"),"NÃO"),"")</f>
        <v/>
      </c>
    </row>
    <row r="3454" spans="1:12" s="19" customFormat="1" ht="15" hidden="1" customHeight="1" x14ac:dyDescent="0.25">
      <c r="A3454" s="88" t="s">
        <v>8821</v>
      </c>
      <c r="B3454" s="40" t="s">
        <v>2926</v>
      </c>
      <c r="C3454" s="82" t="s">
        <v>10959</v>
      </c>
      <c r="D3454" s="82"/>
      <c r="E3454" s="82"/>
      <c r="F3454" s="82"/>
      <c r="G3454" s="82"/>
      <c r="H3454" s="40" t="s">
        <v>4</v>
      </c>
      <c r="I3454" s="83" t="str">
        <f>IFERROR(VLOOKUP(A3454,'Alíquotas - CADPREV'!$B$2152:$N$4324,8,FALSE),"")</f>
        <v/>
      </c>
      <c r="J3454" s="83" t="str">
        <f>IF(H3454="RPPS",VLOOKUP(A3454,' Legislação Benef - GESCON'!$B$4:$I$2159,3,FALSE),"")</f>
        <v/>
      </c>
      <c r="K3454" s="83" t="str">
        <f>IF(H3454="RPPS",VLOOKUP(A3454,' Legislação Benef - GESCON'!$B$4:$I$2159,6,FALSE),"")</f>
        <v/>
      </c>
      <c r="L3454" s="83" t="str">
        <f>IF(H3454="RPPS",IFERROR(IF(VLOOKUP(A3454,'Suspensão de repasses - GESCON'!$D$3:$J$1048576,7,FALSE)="Validada","SIM","NÃO"),"NÃO"),"")</f>
        <v/>
      </c>
    </row>
    <row r="3455" spans="1:12" s="19" customFormat="1" ht="15" customHeight="1" x14ac:dyDescent="0.25">
      <c r="A3455" s="88" t="s">
        <v>8822</v>
      </c>
      <c r="B3455" s="40" t="s">
        <v>2413</v>
      </c>
      <c r="C3455" s="82" t="s">
        <v>10958</v>
      </c>
      <c r="D3455" s="82">
        <v>953</v>
      </c>
      <c r="E3455" s="82">
        <v>134</v>
      </c>
      <c r="F3455" s="82">
        <v>0</v>
      </c>
      <c r="G3455" s="82">
        <v>1087</v>
      </c>
      <c r="H3455" s="40" t="s">
        <v>2</v>
      </c>
      <c r="I3455" s="83" t="str">
        <f>IFERROR(VLOOKUP(A3455,'Alíquotas - CADPREV'!$B$2152:$N$4324,8,FALSE),"")</f>
        <v>NÃO</v>
      </c>
      <c r="J3455" s="83" t="str">
        <f>IF(H3455="RPPS",VLOOKUP(A3455,' Legislação Benef - GESCON'!$B$4:$I$2159,3,FALSE),"")</f>
        <v>NÃO</v>
      </c>
      <c r="K3455" s="83" t="str">
        <f>IF(H3455="RPPS",VLOOKUP(A3455,' Legislação Benef - GESCON'!$B$4:$I$2159,6,FALSE),"")</f>
        <v>NÃO</v>
      </c>
      <c r="L3455" s="83" t="str">
        <f>IF(H3455="RPPS",IFERROR(IF(VLOOKUP(A3455,'Suspensão de repasses - GESCON'!$D$3:$J$1048576,7,FALSE)="Validada","SIM","NÃO"),"NÃO"),"")</f>
        <v>NÃO</v>
      </c>
    </row>
    <row r="3456" spans="1:12" s="19" customFormat="1" ht="15" hidden="1" customHeight="1" x14ac:dyDescent="0.25">
      <c r="A3456" s="88" t="s">
        <v>8823</v>
      </c>
      <c r="B3456" s="40" t="s">
        <v>197</v>
      </c>
      <c r="C3456" s="82" t="s">
        <v>10959</v>
      </c>
      <c r="D3456" s="82"/>
      <c r="E3456" s="82"/>
      <c r="F3456" s="82"/>
      <c r="G3456" s="82"/>
      <c r="H3456" s="40" t="s">
        <v>4</v>
      </c>
      <c r="I3456" s="83" t="str">
        <f>IFERROR(VLOOKUP(A3456,'Alíquotas - CADPREV'!$B$2152:$N$4324,8,FALSE),"")</f>
        <v/>
      </c>
      <c r="J3456" s="83" t="str">
        <f>IF(H3456="RPPS",VLOOKUP(A3456,' Legislação Benef - GESCON'!$B$4:$I$2159,3,FALSE),"")</f>
        <v/>
      </c>
      <c r="K3456" s="83" t="str">
        <f>IF(H3456="RPPS",VLOOKUP(A3456,' Legislação Benef - GESCON'!$B$4:$I$2159,6,FALSE),"")</f>
        <v/>
      </c>
      <c r="L3456" s="83" t="str">
        <f>IF(H3456="RPPS",IFERROR(IF(VLOOKUP(A3456,'Suspensão de repasses - GESCON'!$D$3:$J$1048576,7,FALSE)="Validada","SIM","NÃO"),"NÃO"),"")</f>
        <v/>
      </c>
    </row>
    <row r="3457" spans="1:12" s="19" customFormat="1" ht="15" customHeight="1" x14ac:dyDescent="0.25">
      <c r="A3457" s="88" t="s">
        <v>8824</v>
      </c>
      <c r="B3457" s="40" t="s">
        <v>1356</v>
      </c>
      <c r="C3457" s="82" t="s">
        <v>10958</v>
      </c>
      <c r="D3457" s="82">
        <v>121</v>
      </c>
      <c r="E3457" s="82">
        <v>48</v>
      </c>
      <c r="F3457" s="82">
        <v>10</v>
      </c>
      <c r="G3457" s="82">
        <v>179</v>
      </c>
      <c r="H3457" s="40" t="s">
        <v>2</v>
      </c>
      <c r="I3457" s="83" t="str">
        <f>IFERROR(VLOOKUP(A3457,'Alíquotas - CADPREV'!$B$2152:$N$4324,8,FALSE),"")</f>
        <v>SIM</v>
      </c>
      <c r="J3457" s="83" t="str">
        <f>IF(H3457="RPPS",VLOOKUP(A3457,' Legislação Benef - GESCON'!$B$4:$I$2159,3,FALSE),"")</f>
        <v>NÃO</v>
      </c>
      <c r="K3457" s="83" t="str">
        <f>IF(H3457="RPPS",VLOOKUP(A3457,' Legislação Benef - GESCON'!$B$4:$I$2159,6,FALSE),"")</f>
        <v>SIM</v>
      </c>
      <c r="L3457" s="83" t="str">
        <f>IF(H3457="RPPS",IFERROR(IF(VLOOKUP(A3457,'Suspensão de repasses - GESCON'!$D$3:$J$1048576,7,FALSE)="Validada","SIM","NÃO"),"NÃO"),"")</f>
        <v>NÃO</v>
      </c>
    </row>
    <row r="3458" spans="1:12" s="19" customFormat="1" ht="15" hidden="1" customHeight="1" x14ac:dyDescent="0.25">
      <c r="A3458" s="88" t="s">
        <v>8825</v>
      </c>
      <c r="B3458" s="40" t="s">
        <v>4626</v>
      </c>
      <c r="C3458" s="82" t="s">
        <v>10959</v>
      </c>
      <c r="D3458" s="82"/>
      <c r="E3458" s="82"/>
      <c r="F3458" s="82"/>
      <c r="G3458" s="82"/>
      <c r="H3458" s="40" t="s">
        <v>4</v>
      </c>
      <c r="I3458" s="83" t="str">
        <f>IFERROR(VLOOKUP(A3458,'Alíquotas - CADPREV'!$B$2152:$N$4324,8,FALSE),"")</f>
        <v/>
      </c>
      <c r="J3458" s="83" t="str">
        <f>IF(H3458="RPPS",VLOOKUP(A3458,' Legislação Benef - GESCON'!$B$4:$I$2159,3,FALSE),"")</f>
        <v/>
      </c>
      <c r="K3458" s="83" t="str">
        <f>IF(H3458="RPPS",VLOOKUP(A3458,' Legislação Benef - GESCON'!$B$4:$I$2159,6,FALSE),"")</f>
        <v/>
      </c>
      <c r="L3458" s="83" t="str">
        <f>IF(H3458="RPPS",IFERROR(IF(VLOOKUP(A3458,'Suspensão de repasses - GESCON'!$D$3:$J$1048576,7,FALSE)="Validada","SIM","NÃO"),"NÃO"),"")</f>
        <v/>
      </c>
    </row>
    <row r="3459" spans="1:12" s="19" customFormat="1" ht="15" hidden="1" customHeight="1" x14ac:dyDescent="0.25">
      <c r="A3459" s="88" t="s">
        <v>8826</v>
      </c>
      <c r="B3459" s="40" t="s">
        <v>2554</v>
      </c>
      <c r="C3459" s="82" t="s">
        <v>10959</v>
      </c>
      <c r="D3459" s="82"/>
      <c r="E3459" s="82"/>
      <c r="F3459" s="82"/>
      <c r="G3459" s="82"/>
      <c r="H3459" s="40" t="s">
        <v>4</v>
      </c>
      <c r="I3459" s="83" t="str">
        <f>IFERROR(VLOOKUP(A3459,'Alíquotas - CADPREV'!$B$2152:$N$4324,8,FALSE),"")</f>
        <v/>
      </c>
      <c r="J3459" s="83" t="str">
        <f>IF(H3459="RPPS",VLOOKUP(A3459,' Legislação Benef - GESCON'!$B$4:$I$2159,3,FALSE),"")</f>
        <v/>
      </c>
      <c r="K3459" s="83" t="str">
        <f>IF(H3459="RPPS",VLOOKUP(A3459,' Legislação Benef - GESCON'!$B$4:$I$2159,6,FALSE),"")</f>
        <v/>
      </c>
      <c r="L3459" s="83" t="str">
        <f>IF(H3459="RPPS",IFERROR(IF(VLOOKUP(A3459,'Suspensão de repasses - GESCON'!$D$3:$J$1048576,7,FALSE)="Validada","SIM","NÃO"),"NÃO"),"")</f>
        <v/>
      </c>
    </row>
    <row r="3460" spans="1:12" s="19" customFormat="1" ht="15" hidden="1" customHeight="1" x14ac:dyDescent="0.25">
      <c r="A3460" s="88" t="s">
        <v>8827</v>
      </c>
      <c r="B3460" s="40" t="s">
        <v>1142</v>
      </c>
      <c r="C3460" s="82" t="s">
        <v>10959</v>
      </c>
      <c r="D3460" s="82"/>
      <c r="E3460" s="82"/>
      <c r="F3460" s="82"/>
      <c r="G3460" s="82"/>
      <c r="H3460" s="40" t="s">
        <v>4</v>
      </c>
      <c r="I3460" s="83" t="str">
        <f>IFERROR(VLOOKUP(A3460,'Alíquotas - CADPREV'!$B$2152:$N$4324,8,FALSE),"")</f>
        <v/>
      </c>
      <c r="J3460" s="83" t="str">
        <f>IF(H3460="RPPS",VLOOKUP(A3460,' Legislação Benef - GESCON'!$B$4:$I$2159,3,FALSE),"")</f>
        <v/>
      </c>
      <c r="K3460" s="83" t="str">
        <f>IF(H3460="RPPS",VLOOKUP(A3460,' Legislação Benef - GESCON'!$B$4:$I$2159,6,FALSE),"")</f>
        <v/>
      </c>
      <c r="L3460" s="83" t="str">
        <f>IF(H3460="RPPS",IFERROR(IF(VLOOKUP(A3460,'Suspensão de repasses - GESCON'!$D$3:$J$1048576,7,FALSE)="Validada","SIM","NÃO"),"NÃO"),"")</f>
        <v/>
      </c>
    </row>
    <row r="3461" spans="1:12" s="19" customFormat="1" ht="15" customHeight="1" x14ac:dyDescent="0.25">
      <c r="A3461" s="88" t="s">
        <v>8828</v>
      </c>
      <c r="B3461" s="40" t="s">
        <v>29</v>
      </c>
      <c r="C3461" s="82" t="s">
        <v>10958</v>
      </c>
      <c r="D3461" s="82">
        <v>711</v>
      </c>
      <c r="E3461" s="82">
        <v>148</v>
      </c>
      <c r="F3461" s="82">
        <v>12</v>
      </c>
      <c r="G3461" s="82">
        <v>871</v>
      </c>
      <c r="H3461" s="40" t="s">
        <v>2</v>
      </c>
      <c r="I3461" s="83" t="str">
        <f>IFERROR(VLOOKUP(A3461,'Alíquotas - CADPREV'!$B$2152:$N$4324,8,FALSE),"")</f>
        <v>NÃO</v>
      </c>
      <c r="J3461" s="83" t="str">
        <f>IF(H3461="RPPS",VLOOKUP(A3461,' Legislação Benef - GESCON'!$B$4:$I$2159,3,FALSE),"")</f>
        <v>NÃO</v>
      </c>
      <c r="K3461" s="83" t="str">
        <f>IF(H3461="RPPS",VLOOKUP(A3461,' Legislação Benef - GESCON'!$B$4:$I$2159,6,FALSE),"")</f>
        <v>NÃO</v>
      </c>
      <c r="L3461" s="83" t="str">
        <f>IF(H3461="RPPS",IFERROR(IF(VLOOKUP(A3461,'Suspensão de repasses - GESCON'!$D$3:$J$1048576,7,FALSE)="Validada","SIM","NÃO"),"NÃO"),"")</f>
        <v>NÃO</v>
      </c>
    </row>
    <row r="3462" spans="1:12" s="19" customFormat="1" ht="15" customHeight="1" x14ac:dyDescent="0.25">
      <c r="A3462" s="88" t="s">
        <v>8829</v>
      </c>
      <c r="B3462" s="40" t="s">
        <v>3601</v>
      </c>
      <c r="C3462" s="82" t="s">
        <v>10958</v>
      </c>
      <c r="D3462" s="82">
        <v>106</v>
      </c>
      <c r="E3462" s="82">
        <v>22</v>
      </c>
      <c r="F3462" s="82">
        <v>4</v>
      </c>
      <c r="G3462" s="82">
        <v>132</v>
      </c>
      <c r="H3462" s="40" t="s">
        <v>2</v>
      </c>
      <c r="I3462" s="83" t="str">
        <f>IFERROR(VLOOKUP(A3462,'Alíquotas - CADPREV'!$B$2152:$N$4324,8,FALSE),"")</f>
        <v>NÃO</v>
      </c>
      <c r="J3462" s="83" t="str">
        <f>IF(H3462="RPPS",VLOOKUP(A3462,' Legislação Benef - GESCON'!$B$4:$I$2159,3,FALSE),"")</f>
        <v>NÃO</v>
      </c>
      <c r="K3462" s="83" t="str">
        <f>IF(H3462="RPPS",VLOOKUP(A3462,' Legislação Benef - GESCON'!$B$4:$I$2159,6,FALSE),"")</f>
        <v>NÃO</v>
      </c>
      <c r="L3462" s="83" t="str">
        <f>IF(H3462="RPPS",IFERROR(IF(VLOOKUP(A3462,'Suspensão de repasses - GESCON'!$D$3:$J$1048576,7,FALSE)="Validada","SIM","NÃO"),"NÃO"),"")</f>
        <v>NÃO</v>
      </c>
    </row>
    <row r="3463" spans="1:12" s="19" customFormat="1" ht="15" hidden="1" customHeight="1" x14ac:dyDescent="0.25">
      <c r="A3463" s="88" t="s">
        <v>8830</v>
      </c>
      <c r="B3463" s="40" t="s">
        <v>29</v>
      </c>
      <c r="C3463" s="82" t="s">
        <v>10959</v>
      </c>
      <c r="D3463" s="82"/>
      <c r="E3463" s="82"/>
      <c r="F3463" s="82"/>
      <c r="G3463" s="82"/>
      <c r="H3463" s="40" t="s">
        <v>4</v>
      </c>
      <c r="I3463" s="83" t="str">
        <f>IFERROR(VLOOKUP(A3463,'Alíquotas - CADPREV'!$B$2152:$N$4324,8,FALSE),"")</f>
        <v/>
      </c>
      <c r="J3463" s="83" t="str">
        <f>IF(H3463="RPPS",VLOOKUP(A3463,' Legislação Benef - GESCON'!$B$4:$I$2159,3,FALSE),"")</f>
        <v/>
      </c>
      <c r="K3463" s="83" t="str">
        <f>IF(H3463="RPPS",VLOOKUP(A3463,' Legislação Benef - GESCON'!$B$4:$I$2159,6,FALSE),"")</f>
        <v/>
      </c>
      <c r="L3463" s="83" t="str">
        <f>IF(H3463="RPPS",IFERROR(IF(VLOOKUP(A3463,'Suspensão de repasses - GESCON'!$D$3:$J$1048576,7,FALSE)="Validada","SIM","NÃO"),"NÃO"),"")</f>
        <v/>
      </c>
    </row>
    <row r="3464" spans="1:12" s="19" customFormat="1" ht="15" hidden="1" customHeight="1" x14ac:dyDescent="0.25">
      <c r="A3464" s="88" t="s">
        <v>8831</v>
      </c>
      <c r="B3464" s="40" t="s">
        <v>2926</v>
      </c>
      <c r="C3464" s="82" t="s">
        <v>10959</v>
      </c>
      <c r="D3464" s="82"/>
      <c r="E3464" s="82"/>
      <c r="F3464" s="82"/>
      <c r="G3464" s="82"/>
      <c r="H3464" s="40" t="s">
        <v>4</v>
      </c>
      <c r="I3464" s="83" t="str">
        <f>IFERROR(VLOOKUP(A3464,'Alíquotas - CADPREV'!$B$2152:$N$4324,8,FALSE),"")</f>
        <v/>
      </c>
      <c r="J3464" s="83" t="str">
        <f>IF(H3464="RPPS",VLOOKUP(A3464,' Legislação Benef - GESCON'!$B$4:$I$2159,3,FALSE),"")</f>
        <v/>
      </c>
      <c r="K3464" s="83" t="str">
        <f>IF(H3464="RPPS",VLOOKUP(A3464,' Legislação Benef - GESCON'!$B$4:$I$2159,6,FALSE),"")</f>
        <v/>
      </c>
      <c r="L3464" s="83" t="str">
        <f>IF(H3464="RPPS",IFERROR(IF(VLOOKUP(A3464,'Suspensão de repasses - GESCON'!$D$3:$J$1048576,7,FALSE)="Validada","SIM","NÃO"),"NÃO"),"")</f>
        <v/>
      </c>
    </row>
    <row r="3465" spans="1:12" s="19" customFormat="1" ht="15" hidden="1" customHeight="1" x14ac:dyDescent="0.25">
      <c r="A3465" s="88" t="s">
        <v>8832</v>
      </c>
      <c r="B3465" s="40" t="s">
        <v>29</v>
      </c>
      <c r="C3465" s="82" t="s">
        <v>10959</v>
      </c>
      <c r="D3465" s="82"/>
      <c r="E3465" s="82"/>
      <c r="F3465" s="82"/>
      <c r="G3465" s="82"/>
      <c r="H3465" s="40" t="s">
        <v>4</v>
      </c>
      <c r="I3465" s="83" t="str">
        <f>IFERROR(VLOOKUP(A3465,'Alíquotas - CADPREV'!$B$2152:$N$4324,8,FALSE),"")</f>
        <v/>
      </c>
      <c r="J3465" s="83" t="str">
        <f>IF(H3465="RPPS",VLOOKUP(A3465,' Legislação Benef - GESCON'!$B$4:$I$2159,3,FALSE),"")</f>
        <v/>
      </c>
      <c r="K3465" s="83" t="str">
        <f>IF(H3465="RPPS",VLOOKUP(A3465,' Legislação Benef - GESCON'!$B$4:$I$2159,6,FALSE),"")</f>
        <v/>
      </c>
      <c r="L3465" s="83" t="str">
        <f>IF(H3465="RPPS",IFERROR(IF(VLOOKUP(A3465,'Suspensão de repasses - GESCON'!$D$3:$J$1048576,7,FALSE)="Validada","SIM","NÃO"),"NÃO"),"")</f>
        <v/>
      </c>
    </row>
    <row r="3466" spans="1:12" s="19" customFormat="1" ht="15" hidden="1" customHeight="1" x14ac:dyDescent="0.25">
      <c r="A3466" s="88" t="s">
        <v>8833</v>
      </c>
      <c r="B3466" s="40" t="s">
        <v>1356</v>
      </c>
      <c r="C3466" s="82" t="s">
        <v>10959</v>
      </c>
      <c r="D3466" s="82"/>
      <c r="E3466" s="82"/>
      <c r="F3466" s="82"/>
      <c r="G3466" s="82"/>
      <c r="H3466" s="40" t="s">
        <v>4</v>
      </c>
      <c r="I3466" s="83" t="str">
        <f>IFERROR(VLOOKUP(A3466,'Alíquotas - CADPREV'!$B$2152:$N$4324,8,FALSE),"")</f>
        <v/>
      </c>
      <c r="J3466" s="83" t="str">
        <f>IF(H3466="RPPS",VLOOKUP(A3466,' Legislação Benef - GESCON'!$B$4:$I$2159,3,FALSE),"")</f>
        <v/>
      </c>
      <c r="K3466" s="83" t="str">
        <f>IF(H3466="RPPS",VLOOKUP(A3466,' Legislação Benef - GESCON'!$B$4:$I$2159,6,FALSE),"")</f>
        <v/>
      </c>
      <c r="L3466" s="83" t="str">
        <f>IF(H3466="RPPS",IFERROR(IF(VLOOKUP(A3466,'Suspensão de repasses - GESCON'!$D$3:$J$1048576,7,FALSE)="Validada","SIM","NÃO"),"NÃO"),"")</f>
        <v/>
      </c>
    </row>
    <row r="3467" spans="1:12" s="19" customFormat="1" ht="15" customHeight="1" x14ac:dyDescent="0.25">
      <c r="A3467" s="88" t="s">
        <v>8834</v>
      </c>
      <c r="B3467" s="40" t="s">
        <v>4626</v>
      </c>
      <c r="C3467" s="82" t="s">
        <v>10958</v>
      </c>
      <c r="D3467" s="82">
        <v>1287</v>
      </c>
      <c r="E3467" s="82">
        <v>362</v>
      </c>
      <c r="F3467" s="82">
        <v>102</v>
      </c>
      <c r="G3467" s="82">
        <v>1751</v>
      </c>
      <c r="H3467" s="40" t="s">
        <v>2</v>
      </c>
      <c r="I3467" s="83" t="str">
        <f>IFERROR(VLOOKUP(A3467,'Alíquotas - CADPREV'!$B$2152:$N$4324,8,FALSE),"")</f>
        <v>NÃO</v>
      </c>
      <c r="J3467" s="83" t="str">
        <f>IF(H3467="RPPS",VLOOKUP(A3467,' Legislação Benef - GESCON'!$B$4:$I$2159,3,FALSE),"")</f>
        <v>NÃO</v>
      </c>
      <c r="K3467" s="83" t="str">
        <f>IF(H3467="RPPS",VLOOKUP(A3467,' Legislação Benef - GESCON'!$B$4:$I$2159,6,FALSE),"")</f>
        <v>NÃO</v>
      </c>
      <c r="L3467" s="83" t="str">
        <f>IF(H3467="RPPS",IFERROR(IF(VLOOKUP(A3467,'Suspensão de repasses - GESCON'!$D$3:$J$1048576,7,FALSE)="Validada","SIM","NÃO"),"NÃO"),"")</f>
        <v>NÃO</v>
      </c>
    </row>
    <row r="3468" spans="1:12" s="19" customFormat="1" ht="15" customHeight="1" x14ac:dyDescent="0.25">
      <c r="A3468" s="88" t="s">
        <v>8835</v>
      </c>
      <c r="B3468" s="40" t="s">
        <v>1356</v>
      </c>
      <c r="C3468" s="82" t="s">
        <v>10958</v>
      </c>
      <c r="D3468" s="82">
        <v>121</v>
      </c>
      <c r="E3468" s="82">
        <v>35</v>
      </c>
      <c r="F3468" s="82">
        <v>12</v>
      </c>
      <c r="G3468" s="82">
        <v>168</v>
      </c>
      <c r="H3468" s="40" t="s">
        <v>2</v>
      </c>
      <c r="I3468" s="83" t="str">
        <f>IFERROR(VLOOKUP(A3468,'Alíquotas - CADPREV'!$B$2152:$N$4324,8,FALSE),"")</f>
        <v>NÃO</v>
      </c>
      <c r="J3468" s="83" t="str">
        <f>IF(H3468="RPPS",VLOOKUP(A3468,' Legislação Benef - GESCON'!$B$4:$I$2159,3,FALSE),"")</f>
        <v>NÃO</v>
      </c>
      <c r="K3468" s="83" t="str">
        <f>IF(H3468="RPPS",VLOOKUP(A3468,' Legislação Benef - GESCON'!$B$4:$I$2159,6,FALSE),"")</f>
        <v>NÃO</v>
      </c>
      <c r="L3468" s="83" t="str">
        <f>IF(H3468="RPPS",IFERROR(IF(VLOOKUP(A3468,'Suspensão de repasses - GESCON'!$D$3:$J$1048576,7,FALSE)="Validada","SIM","NÃO"),"NÃO"),"")</f>
        <v>NÃO</v>
      </c>
    </row>
    <row r="3469" spans="1:12" s="19" customFormat="1" ht="15" customHeight="1" x14ac:dyDescent="0.25">
      <c r="A3469" s="88" t="s">
        <v>8836</v>
      </c>
      <c r="B3469" s="40" t="s">
        <v>2758</v>
      </c>
      <c r="C3469" s="82" t="s">
        <v>10958</v>
      </c>
      <c r="D3469" s="82">
        <v>3136</v>
      </c>
      <c r="E3469" s="82">
        <v>213</v>
      </c>
      <c r="F3469" s="82">
        <v>11</v>
      </c>
      <c r="G3469" s="82">
        <v>3360</v>
      </c>
      <c r="H3469" s="40" t="s">
        <v>2</v>
      </c>
      <c r="I3469" s="83" t="str">
        <f>IFERROR(VLOOKUP(A3469,'Alíquotas - CADPREV'!$B$2152:$N$4324,8,FALSE),"")</f>
        <v>NÃO</v>
      </c>
      <c r="J3469" s="83" t="str">
        <f>IF(H3469="RPPS",VLOOKUP(A3469,' Legislação Benef - GESCON'!$B$4:$I$2159,3,FALSE),"")</f>
        <v>NÃO</v>
      </c>
      <c r="K3469" s="83" t="str">
        <f>IF(H3469="RPPS",VLOOKUP(A3469,' Legislação Benef - GESCON'!$B$4:$I$2159,6,FALSE),"")</f>
        <v>NÃO</v>
      </c>
      <c r="L3469" s="83" t="str">
        <f>IF(H3469="RPPS",IFERROR(IF(VLOOKUP(A3469,'Suspensão de repasses - GESCON'!$D$3:$J$1048576,7,FALSE)="Validada","SIM","NÃO"),"NÃO"),"")</f>
        <v>NÃO</v>
      </c>
    </row>
    <row r="3470" spans="1:12" s="19" customFormat="1" ht="15" hidden="1" customHeight="1" x14ac:dyDescent="0.25">
      <c r="A3470" s="88" t="s">
        <v>8837</v>
      </c>
      <c r="B3470" s="40" t="s">
        <v>1142</v>
      </c>
      <c r="C3470" s="82" t="s">
        <v>10959</v>
      </c>
      <c r="D3470" s="82"/>
      <c r="E3470" s="82"/>
      <c r="F3470" s="82"/>
      <c r="G3470" s="82"/>
      <c r="H3470" s="40" t="s">
        <v>4</v>
      </c>
      <c r="I3470" s="83" t="str">
        <f>IFERROR(VLOOKUP(A3470,'Alíquotas - CADPREV'!$B$2152:$N$4324,8,FALSE),"")</f>
        <v/>
      </c>
      <c r="J3470" s="83" t="str">
        <f>IF(H3470="RPPS",VLOOKUP(A3470,' Legislação Benef - GESCON'!$B$4:$I$2159,3,FALSE),"")</f>
        <v/>
      </c>
      <c r="K3470" s="83" t="str">
        <f>IF(H3470="RPPS",VLOOKUP(A3470,' Legislação Benef - GESCON'!$B$4:$I$2159,6,FALSE),"")</f>
        <v/>
      </c>
      <c r="L3470" s="83" t="str">
        <f>IF(H3470="RPPS",IFERROR(IF(VLOOKUP(A3470,'Suspensão de repasses - GESCON'!$D$3:$J$1048576,7,FALSE)="Validada","SIM","NÃO"),"NÃO"),"")</f>
        <v/>
      </c>
    </row>
    <row r="3471" spans="1:12" s="19" customFormat="1" ht="15" hidden="1" customHeight="1" x14ac:dyDescent="0.25">
      <c r="A3471" s="88" t="s">
        <v>8838</v>
      </c>
      <c r="B3471" s="40" t="s">
        <v>215</v>
      </c>
      <c r="C3471" s="82" t="s">
        <v>10959</v>
      </c>
      <c r="D3471" s="82"/>
      <c r="E3471" s="82"/>
      <c r="F3471" s="82"/>
      <c r="G3471" s="82"/>
      <c r="H3471" s="40" t="s">
        <v>4</v>
      </c>
      <c r="I3471" s="83" t="str">
        <f>IFERROR(VLOOKUP(A3471,'Alíquotas - CADPREV'!$B$2152:$N$4324,8,FALSE),"")</f>
        <v/>
      </c>
      <c r="J3471" s="83" t="str">
        <f>IF(H3471="RPPS",VLOOKUP(A3471,' Legislação Benef - GESCON'!$B$4:$I$2159,3,FALSE),"")</f>
        <v/>
      </c>
      <c r="K3471" s="83" t="str">
        <f>IF(H3471="RPPS",VLOOKUP(A3471,' Legislação Benef - GESCON'!$B$4:$I$2159,6,FALSE),"")</f>
        <v/>
      </c>
      <c r="L3471" s="83" t="str">
        <f>IF(H3471="RPPS",IFERROR(IF(VLOOKUP(A3471,'Suspensão de repasses - GESCON'!$D$3:$J$1048576,7,FALSE)="Validada","SIM","NÃO"),"NÃO"),"")</f>
        <v/>
      </c>
    </row>
    <row r="3472" spans="1:12" s="19" customFormat="1" ht="15" hidden="1" customHeight="1" x14ac:dyDescent="0.25">
      <c r="A3472" s="88" t="s">
        <v>8839</v>
      </c>
      <c r="B3472" s="40" t="s">
        <v>2554</v>
      </c>
      <c r="C3472" s="82" t="s">
        <v>10959</v>
      </c>
      <c r="D3472" s="82"/>
      <c r="E3472" s="82"/>
      <c r="F3472" s="82"/>
      <c r="G3472" s="82"/>
      <c r="H3472" s="40" t="s">
        <v>4</v>
      </c>
      <c r="I3472" s="83" t="str">
        <f>IFERROR(VLOOKUP(A3472,'Alíquotas - CADPREV'!$B$2152:$N$4324,8,FALSE),"")</f>
        <v/>
      </c>
      <c r="J3472" s="83" t="str">
        <f>IF(H3472="RPPS",VLOOKUP(A3472,' Legislação Benef - GESCON'!$B$4:$I$2159,3,FALSE),"")</f>
        <v/>
      </c>
      <c r="K3472" s="83" t="str">
        <f>IF(H3472="RPPS",VLOOKUP(A3472,' Legislação Benef - GESCON'!$B$4:$I$2159,6,FALSE),"")</f>
        <v/>
      </c>
      <c r="L3472" s="83" t="str">
        <f>IF(H3472="RPPS",IFERROR(IF(VLOOKUP(A3472,'Suspensão de repasses - GESCON'!$D$3:$J$1048576,7,FALSE)="Validada","SIM","NÃO"),"NÃO"),"")</f>
        <v/>
      </c>
    </row>
    <row r="3473" spans="1:12" s="19" customFormat="1" ht="15" customHeight="1" x14ac:dyDescent="0.25">
      <c r="A3473" s="88" t="s">
        <v>8840</v>
      </c>
      <c r="B3473" s="40" t="s">
        <v>1356</v>
      </c>
      <c r="C3473" s="82" t="s">
        <v>10958</v>
      </c>
      <c r="D3473" s="82">
        <v>989</v>
      </c>
      <c r="E3473" s="82">
        <v>362</v>
      </c>
      <c r="F3473" s="82">
        <v>73</v>
      </c>
      <c r="G3473" s="82">
        <v>1424</v>
      </c>
      <c r="H3473" s="40" t="s">
        <v>2</v>
      </c>
      <c r="I3473" s="83" t="str">
        <f>IFERROR(VLOOKUP(A3473,'Alíquotas - CADPREV'!$B$2152:$N$4324,8,FALSE),"")</f>
        <v>NÃO</v>
      </c>
      <c r="J3473" s="83" t="str">
        <f>IF(H3473="RPPS",VLOOKUP(A3473,' Legislação Benef - GESCON'!$B$4:$I$2159,3,FALSE),"")</f>
        <v>NÃO</v>
      </c>
      <c r="K3473" s="83" t="str">
        <f>IF(H3473="RPPS",VLOOKUP(A3473,' Legislação Benef - GESCON'!$B$4:$I$2159,6,FALSE),"")</f>
        <v>NÃO</v>
      </c>
      <c r="L3473" s="83" t="str">
        <f>IF(H3473="RPPS",IFERROR(IF(VLOOKUP(A3473,'Suspensão de repasses - GESCON'!$D$3:$J$1048576,7,FALSE)="Validada","SIM","NÃO"),"NÃO"),"")</f>
        <v>NÃO</v>
      </c>
    </row>
    <row r="3474" spans="1:12" s="19" customFormat="1" ht="15" customHeight="1" x14ac:dyDescent="0.25">
      <c r="A3474" s="88" t="s">
        <v>8841</v>
      </c>
      <c r="B3474" s="40" t="s">
        <v>5227</v>
      </c>
      <c r="C3474" s="82" t="s">
        <v>10958</v>
      </c>
      <c r="D3474" s="82">
        <v>106</v>
      </c>
      <c r="E3474" s="82">
        <v>6</v>
      </c>
      <c r="F3474" s="82">
        <v>3</v>
      </c>
      <c r="G3474" s="82">
        <v>115</v>
      </c>
      <c r="H3474" s="40" t="s">
        <v>2</v>
      </c>
      <c r="I3474" s="83" t="str">
        <f>IFERROR(VLOOKUP(A3474,'Alíquotas - CADPREV'!$B$2152:$N$4324,8,FALSE),"")</f>
        <v>NÃO</v>
      </c>
      <c r="J3474" s="83" t="str">
        <f>IF(H3474="RPPS",VLOOKUP(A3474,' Legislação Benef - GESCON'!$B$4:$I$2159,3,FALSE),"")</f>
        <v>NÃO</v>
      </c>
      <c r="K3474" s="83" t="str">
        <f>IF(H3474="RPPS",VLOOKUP(A3474,' Legislação Benef - GESCON'!$B$4:$I$2159,6,FALSE),"")</f>
        <v>NÃO</v>
      </c>
      <c r="L3474" s="83" t="str">
        <f>IF(H3474="RPPS",IFERROR(IF(VLOOKUP(A3474,'Suspensão de repasses - GESCON'!$D$3:$J$1048576,7,FALSE)="Validada","SIM","NÃO"),"NÃO"),"")</f>
        <v>NÃO</v>
      </c>
    </row>
    <row r="3475" spans="1:12" s="19" customFormat="1" ht="15" hidden="1" customHeight="1" x14ac:dyDescent="0.25">
      <c r="A3475" s="88" t="s">
        <v>8842</v>
      </c>
      <c r="B3475" s="40" t="s">
        <v>215</v>
      </c>
      <c r="C3475" s="82" t="s">
        <v>10959</v>
      </c>
      <c r="D3475" s="82"/>
      <c r="E3475" s="82"/>
      <c r="F3475" s="82"/>
      <c r="G3475" s="82"/>
      <c r="H3475" s="40" t="s">
        <v>4</v>
      </c>
      <c r="I3475" s="83" t="str">
        <f>IFERROR(VLOOKUP(A3475,'Alíquotas - CADPREV'!$B$2152:$N$4324,8,FALSE),"")</f>
        <v/>
      </c>
      <c r="J3475" s="83" t="str">
        <f>IF(H3475="RPPS",VLOOKUP(A3475,' Legislação Benef - GESCON'!$B$4:$I$2159,3,FALSE),"")</f>
        <v/>
      </c>
      <c r="K3475" s="83" t="str">
        <f>IF(H3475="RPPS",VLOOKUP(A3475,' Legislação Benef - GESCON'!$B$4:$I$2159,6,FALSE),"")</f>
        <v/>
      </c>
      <c r="L3475" s="83" t="str">
        <f>IF(H3475="RPPS",IFERROR(IF(VLOOKUP(A3475,'Suspensão de repasses - GESCON'!$D$3:$J$1048576,7,FALSE)="Validada","SIM","NÃO"),"NÃO"),"")</f>
        <v/>
      </c>
    </row>
    <row r="3476" spans="1:12" s="19" customFormat="1" ht="15" hidden="1" customHeight="1" x14ac:dyDescent="0.25">
      <c r="A3476" s="88" t="s">
        <v>8843</v>
      </c>
      <c r="B3476" s="40" t="s">
        <v>1356</v>
      </c>
      <c r="C3476" s="82" t="s">
        <v>10959</v>
      </c>
      <c r="D3476" s="82"/>
      <c r="E3476" s="82"/>
      <c r="F3476" s="82"/>
      <c r="G3476" s="82"/>
      <c r="H3476" s="40" t="s">
        <v>4</v>
      </c>
      <c r="I3476" s="83" t="str">
        <f>IFERROR(VLOOKUP(A3476,'Alíquotas - CADPREV'!$B$2152:$N$4324,8,FALSE),"")</f>
        <v/>
      </c>
      <c r="J3476" s="83" t="str">
        <f>IF(H3476="RPPS",VLOOKUP(A3476,' Legislação Benef - GESCON'!$B$4:$I$2159,3,FALSE),"")</f>
        <v/>
      </c>
      <c r="K3476" s="83" t="str">
        <f>IF(H3476="RPPS",VLOOKUP(A3476,' Legislação Benef - GESCON'!$B$4:$I$2159,6,FALSE),"")</f>
        <v/>
      </c>
      <c r="L3476" s="83" t="str">
        <f>IF(H3476="RPPS",IFERROR(IF(VLOOKUP(A3476,'Suspensão de repasses - GESCON'!$D$3:$J$1048576,7,FALSE)="Validada","SIM","NÃO"),"NÃO"),"")</f>
        <v/>
      </c>
    </row>
    <row r="3477" spans="1:12" s="19" customFormat="1" ht="15" customHeight="1" x14ac:dyDescent="0.25">
      <c r="A3477" s="88" t="s">
        <v>8844</v>
      </c>
      <c r="B3477" s="40" t="s">
        <v>29</v>
      </c>
      <c r="C3477" s="82" t="s">
        <v>10958</v>
      </c>
      <c r="D3477" s="82">
        <v>424</v>
      </c>
      <c r="E3477" s="82">
        <v>0</v>
      </c>
      <c r="F3477" s="82">
        <v>0</v>
      </c>
      <c r="G3477" s="82">
        <v>424</v>
      </c>
      <c r="H3477" s="40" t="s">
        <v>2</v>
      </c>
      <c r="I3477" s="83" t="str">
        <f>IFERROR(VLOOKUP(A3477,'Alíquotas - CADPREV'!$B$2152:$N$4324,8,FALSE),"")</f>
        <v>SIM</v>
      </c>
      <c r="J3477" s="83" t="str">
        <f>IF(H3477="RPPS",VLOOKUP(A3477,' Legislação Benef - GESCON'!$B$4:$I$2159,3,FALSE),"")</f>
        <v>NÃO</v>
      </c>
      <c r="K3477" s="83" t="str">
        <f>IF(H3477="RPPS",VLOOKUP(A3477,' Legislação Benef - GESCON'!$B$4:$I$2159,6,FALSE),"")</f>
        <v>NÃO</v>
      </c>
      <c r="L3477" s="83" t="str">
        <f>IF(H3477="RPPS",IFERROR(IF(VLOOKUP(A3477,'Suspensão de repasses - GESCON'!$D$3:$J$1048576,7,FALSE)="Validada","SIM","NÃO"),"NÃO"),"")</f>
        <v>NÃO</v>
      </c>
    </row>
    <row r="3478" spans="1:12" s="19" customFormat="1" ht="15" customHeight="1" x14ac:dyDescent="0.25">
      <c r="A3478" s="88" t="s">
        <v>8845</v>
      </c>
      <c r="B3478" s="40" t="s">
        <v>1356</v>
      </c>
      <c r="C3478" s="82" t="s">
        <v>10958</v>
      </c>
      <c r="D3478" s="82">
        <v>127</v>
      </c>
      <c r="E3478" s="82">
        <v>33</v>
      </c>
      <c r="F3478" s="82">
        <v>9</v>
      </c>
      <c r="G3478" s="82">
        <v>169</v>
      </c>
      <c r="H3478" s="40" t="s">
        <v>2</v>
      </c>
      <c r="I3478" s="83" t="str">
        <f>IFERROR(VLOOKUP(A3478,'Alíquotas - CADPREV'!$B$2152:$N$4324,8,FALSE),"")</f>
        <v>NÃO</v>
      </c>
      <c r="J3478" s="83" t="str">
        <f>IF(H3478="RPPS",VLOOKUP(A3478,' Legislação Benef - GESCON'!$B$4:$I$2159,3,FALSE),"")</f>
        <v>NÃO</v>
      </c>
      <c r="K3478" s="83" t="str">
        <f>IF(H3478="RPPS",VLOOKUP(A3478,' Legislação Benef - GESCON'!$B$4:$I$2159,6,FALSE),"")</f>
        <v>SIM</v>
      </c>
      <c r="L3478" s="83" t="str">
        <f>IF(H3478="RPPS",IFERROR(IF(VLOOKUP(A3478,'Suspensão de repasses - GESCON'!$D$3:$J$1048576,7,FALSE)="Validada","SIM","NÃO"),"NÃO"),"")</f>
        <v>SIM</v>
      </c>
    </row>
    <row r="3479" spans="1:12" s="19" customFormat="1" ht="15" customHeight="1" x14ac:dyDescent="0.25">
      <c r="A3479" s="88" t="s">
        <v>8846</v>
      </c>
      <c r="B3479" s="40" t="s">
        <v>4626</v>
      </c>
      <c r="C3479" s="82" t="s">
        <v>10958</v>
      </c>
      <c r="D3479" s="82">
        <v>244</v>
      </c>
      <c r="E3479" s="82">
        <v>28</v>
      </c>
      <c r="F3479" s="82">
        <v>10</v>
      </c>
      <c r="G3479" s="82">
        <v>282</v>
      </c>
      <c r="H3479" s="40" t="s">
        <v>2</v>
      </c>
      <c r="I3479" s="83" t="str">
        <f>IFERROR(VLOOKUP(A3479,'Alíquotas - CADPREV'!$B$2152:$N$4324,8,FALSE),"")</f>
        <v>NÃO</v>
      </c>
      <c r="J3479" s="83" t="str">
        <f>IF(H3479="RPPS",VLOOKUP(A3479,' Legislação Benef - GESCON'!$B$4:$I$2159,3,FALSE),"")</f>
        <v>NÃO</v>
      </c>
      <c r="K3479" s="83" t="str">
        <f>IF(H3479="RPPS",VLOOKUP(A3479,' Legislação Benef - GESCON'!$B$4:$I$2159,6,FALSE),"")</f>
        <v>NÃO</v>
      </c>
      <c r="L3479" s="83" t="str">
        <f>IF(H3479="RPPS",IFERROR(IF(VLOOKUP(A3479,'Suspensão de repasses - GESCON'!$D$3:$J$1048576,7,FALSE)="Validada","SIM","NÃO"),"NÃO"),"")</f>
        <v>NÃO</v>
      </c>
    </row>
    <row r="3480" spans="1:12" s="19" customFormat="1" ht="15" hidden="1" customHeight="1" x14ac:dyDescent="0.25">
      <c r="A3480" s="88" t="s">
        <v>8847</v>
      </c>
      <c r="B3480" s="40" t="s">
        <v>1356</v>
      </c>
      <c r="C3480" s="82" t="s">
        <v>10959</v>
      </c>
      <c r="D3480" s="82"/>
      <c r="E3480" s="82"/>
      <c r="F3480" s="82"/>
      <c r="G3480" s="82"/>
      <c r="H3480" s="40" t="s">
        <v>4</v>
      </c>
      <c r="I3480" s="83" t="str">
        <f>IFERROR(VLOOKUP(A3480,'Alíquotas - CADPREV'!$B$2152:$N$4324,8,FALSE),"")</f>
        <v/>
      </c>
      <c r="J3480" s="83" t="str">
        <f>IF(H3480="RPPS",VLOOKUP(A3480,' Legislação Benef - GESCON'!$B$4:$I$2159,3,FALSE),"")</f>
        <v/>
      </c>
      <c r="K3480" s="83" t="str">
        <f>IF(H3480="RPPS",VLOOKUP(A3480,' Legislação Benef - GESCON'!$B$4:$I$2159,6,FALSE),"")</f>
        <v/>
      </c>
      <c r="L3480" s="83" t="str">
        <f>IF(H3480="RPPS",IFERROR(IF(VLOOKUP(A3480,'Suspensão de repasses - GESCON'!$D$3:$J$1048576,7,FALSE)="Validada","SIM","NÃO"),"NÃO"),"")</f>
        <v/>
      </c>
    </row>
    <row r="3481" spans="1:12" s="19" customFormat="1" ht="15" hidden="1" customHeight="1" x14ac:dyDescent="0.25">
      <c r="A3481" s="88" t="s">
        <v>8848</v>
      </c>
      <c r="B3481" s="40" t="s">
        <v>4626</v>
      </c>
      <c r="C3481" s="82" t="s">
        <v>10959</v>
      </c>
      <c r="D3481" s="82"/>
      <c r="E3481" s="82"/>
      <c r="F3481" s="82"/>
      <c r="G3481" s="82"/>
      <c r="H3481" s="40" t="s">
        <v>4</v>
      </c>
      <c r="I3481" s="83" t="str">
        <f>IFERROR(VLOOKUP(A3481,'Alíquotas - CADPREV'!$B$2152:$N$4324,8,FALSE),"")</f>
        <v/>
      </c>
      <c r="J3481" s="83" t="str">
        <f>IF(H3481="RPPS",VLOOKUP(A3481,' Legislação Benef - GESCON'!$B$4:$I$2159,3,FALSE),"")</f>
        <v/>
      </c>
      <c r="K3481" s="83" t="str">
        <f>IF(H3481="RPPS",VLOOKUP(A3481,' Legislação Benef - GESCON'!$B$4:$I$2159,6,FALSE),"")</f>
        <v/>
      </c>
      <c r="L3481" s="83" t="str">
        <f>IF(H3481="RPPS",IFERROR(IF(VLOOKUP(A3481,'Suspensão de repasses - GESCON'!$D$3:$J$1048576,7,FALSE)="Validada","SIM","NÃO"),"NÃO"),"")</f>
        <v/>
      </c>
    </row>
    <row r="3482" spans="1:12" s="19" customFormat="1" ht="15" customHeight="1" x14ac:dyDescent="0.25">
      <c r="A3482" s="88" t="s">
        <v>8849</v>
      </c>
      <c r="B3482" s="40" t="s">
        <v>4626</v>
      </c>
      <c r="C3482" s="82" t="s">
        <v>10958</v>
      </c>
      <c r="D3482" s="82">
        <v>312</v>
      </c>
      <c r="E3482" s="82">
        <v>41</v>
      </c>
      <c r="F3482" s="82">
        <v>12</v>
      </c>
      <c r="G3482" s="82">
        <v>365</v>
      </c>
      <c r="H3482" s="40" t="s">
        <v>2</v>
      </c>
      <c r="I3482" s="83" t="str">
        <f>IFERROR(VLOOKUP(A3482,'Alíquotas - CADPREV'!$B$2152:$N$4324,8,FALSE),"")</f>
        <v>NÃO</v>
      </c>
      <c r="J3482" s="83" t="str">
        <f>IF(H3482="RPPS",VLOOKUP(A3482,' Legislação Benef - GESCON'!$B$4:$I$2159,3,FALSE),"")</f>
        <v>NÃO</v>
      </c>
      <c r="K3482" s="83" t="str">
        <f>IF(H3482="RPPS",VLOOKUP(A3482,' Legislação Benef - GESCON'!$B$4:$I$2159,6,FALSE),"")</f>
        <v>NÃO</v>
      </c>
      <c r="L3482" s="83" t="str">
        <f>IF(H3482="RPPS",IFERROR(IF(VLOOKUP(A3482,'Suspensão de repasses - GESCON'!$D$3:$J$1048576,7,FALSE)="Validada","SIM","NÃO"),"NÃO"),"")</f>
        <v>NÃO</v>
      </c>
    </row>
    <row r="3483" spans="1:12" s="19" customFormat="1" ht="15" hidden="1" customHeight="1" x14ac:dyDescent="0.25">
      <c r="A3483" s="88" t="s">
        <v>8850</v>
      </c>
      <c r="B3483" s="40" t="s">
        <v>2413</v>
      </c>
      <c r="C3483" s="82" t="s">
        <v>10959</v>
      </c>
      <c r="D3483" s="82"/>
      <c r="E3483" s="82"/>
      <c r="F3483" s="82"/>
      <c r="G3483" s="82"/>
      <c r="H3483" s="40" t="s">
        <v>4</v>
      </c>
      <c r="I3483" s="83" t="str">
        <f>IFERROR(VLOOKUP(A3483,'Alíquotas - CADPREV'!$B$2152:$N$4324,8,FALSE),"")</f>
        <v/>
      </c>
      <c r="J3483" s="83" t="str">
        <f>IF(H3483="RPPS",VLOOKUP(A3483,' Legislação Benef - GESCON'!$B$4:$I$2159,3,FALSE),"")</f>
        <v/>
      </c>
      <c r="K3483" s="83" t="str">
        <f>IF(H3483="RPPS",VLOOKUP(A3483,' Legislação Benef - GESCON'!$B$4:$I$2159,6,FALSE),"")</f>
        <v/>
      </c>
      <c r="L3483" s="83" t="str">
        <f>IF(H3483="RPPS",IFERROR(IF(VLOOKUP(A3483,'Suspensão de repasses - GESCON'!$D$3:$J$1048576,7,FALSE)="Validada","SIM","NÃO"),"NÃO"),"")</f>
        <v/>
      </c>
    </row>
    <row r="3484" spans="1:12" s="19" customFormat="1" ht="15" hidden="1" customHeight="1" x14ac:dyDescent="0.25">
      <c r="A3484" s="88" t="s">
        <v>8851</v>
      </c>
      <c r="B3484" s="40" t="s">
        <v>1356</v>
      </c>
      <c r="C3484" s="82" t="s">
        <v>10959</v>
      </c>
      <c r="D3484" s="82"/>
      <c r="E3484" s="82"/>
      <c r="F3484" s="82"/>
      <c r="G3484" s="82"/>
      <c r="H3484" s="40" t="s">
        <v>4</v>
      </c>
      <c r="I3484" s="83" t="str">
        <f>IFERROR(VLOOKUP(A3484,'Alíquotas - CADPREV'!$B$2152:$N$4324,8,FALSE),"")</f>
        <v/>
      </c>
      <c r="J3484" s="83" t="str">
        <f>IF(H3484="RPPS",VLOOKUP(A3484,' Legislação Benef - GESCON'!$B$4:$I$2159,3,FALSE),"")</f>
        <v/>
      </c>
      <c r="K3484" s="83" t="str">
        <f>IF(H3484="RPPS",VLOOKUP(A3484,' Legislação Benef - GESCON'!$B$4:$I$2159,6,FALSE),"")</f>
        <v/>
      </c>
      <c r="L3484" s="83" t="str">
        <f>IF(H3484="RPPS",IFERROR(IF(VLOOKUP(A3484,'Suspensão de repasses - GESCON'!$D$3:$J$1048576,7,FALSE)="Validada","SIM","NÃO"),"NÃO"),"")</f>
        <v/>
      </c>
    </row>
    <row r="3485" spans="1:12" s="19" customFormat="1" ht="15" customHeight="1" x14ac:dyDescent="0.25">
      <c r="A3485" s="88" t="s">
        <v>8852</v>
      </c>
      <c r="B3485" s="40" t="s">
        <v>901</v>
      </c>
      <c r="C3485" s="82" t="s">
        <v>10958</v>
      </c>
      <c r="D3485" s="82">
        <v>391</v>
      </c>
      <c r="E3485" s="82">
        <v>188</v>
      </c>
      <c r="F3485" s="82">
        <v>31</v>
      </c>
      <c r="G3485" s="82">
        <v>610</v>
      </c>
      <c r="H3485" s="40" t="s">
        <v>2</v>
      </c>
      <c r="I3485" s="83" t="str">
        <f>IFERROR(VLOOKUP(A3485,'Alíquotas - CADPREV'!$B$2152:$N$4324,8,FALSE),"")</f>
        <v>NÃO</v>
      </c>
      <c r="J3485" s="83" t="str">
        <f>IF(H3485="RPPS",VLOOKUP(A3485,' Legislação Benef - GESCON'!$B$4:$I$2159,3,FALSE),"")</f>
        <v>NÃO</v>
      </c>
      <c r="K3485" s="83" t="str">
        <f>IF(H3485="RPPS",VLOOKUP(A3485,' Legislação Benef - GESCON'!$B$4:$I$2159,6,FALSE),"")</f>
        <v>NÃO</v>
      </c>
      <c r="L3485" s="83" t="str">
        <f>IF(H3485="RPPS",IFERROR(IF(VLOOKUP(A3485,'Suspensão de repasses - GESCON'!$D$3:$J$1048576,7,FALSE)="Validada","SIM","NÃO"),"NÃO"),"")</f>
        <v>NÃO</v>
      </c>
    </row>
    <row r="3486" spans="1:12" s="19" customFormat="1" ht="15" customHeight="1" x14ac:dyDescent="0.25">
      <c r="A3486" s="88" t="s">
        <v>8853</v>
      </c>
      <c r="B3486" s="40" t="s">
        <v>4626</v>
      </c>
      <c r="C3486" s="82" t="s">
        <v>10958</v>
      </c>
      <c r="D3486" s="82">
        <v>1148</v>
      </c>
      <c r="E3486" s="82">
        <v>198</v>
      </c>
      <c r="F3486" s="82">
        <v>56</v>
      </c>
      <c r="G3486" s="82">
        <v>1402</v>
      </c>
      <c r="H3486" s="40" t="s">
        <v>2</v>
      </c>
      <c r="I3486" s="83" t="str">
        <f>IFERROR(VLOOKUP(A3486,'Alíquotas - CADPREV'!$B$2152:$N$4324,8,FALSE),"")</f>
        <v>NÃO</v>
      </c>
      <c r="J3486" s="83" t="str">
        <f>IF(H3486="RPPS",VLOOKUP(A3486,' Legislação Benef - GESCON'!$B$4:$I$2159,3,FALSE),"")</f>
        <v>NÃO</v>
      </c>
      <c r="K3486" s="83" t="str">
        <f>IF(H3486="RPPS",VLOOKUP(A3486,' Legislação Benef - GESCON'!$B$4:$I$2159,6,FALSE),"")</f>
        <v>NÃO</v>
      </c>
      <c r="L3486" s="83" t="str">
        <f>IF(H3486="RPPS",IFERROR(IF(VLOOKUP(A3486,'Suspensão de repasses - GESCON'!$D$3:$J$1048576,7,FALSE)="Validada","SIM","NÃO"),"NÃO"),"")</f>
        <v>NÃO</v>
      </c>
    </row>
    <row r="3487" spans="1:12" s="19" customFormat="1" ht="15" hidden="1" customHeight="1" x14ac:dyDescent="0.25">
      <c r="A3487" s="88" t="s">
        <v>8854</v>
      </c>
      <c r="B3487" s="40" t="s">
        <v>4289</v>
      </c>
      <c r="C3487" s="82" t="s">
        <v>10959</v>
      </c>
      <c r="D3487" s="82"/>
      <c r="E3487" s="82"/>
      <c r="F3487" s="82"/>
      <c r="G3487" s="82"/>
      <c r="H3487" s="40" t="s">
        <v>4</v>
      </c>
      <c r="I3487" s="83" t="str">
        <f>IFERROR(VLOOKUP(A3487,'Alíquotas - CADPREV'!$B$2152:$N$4324,8,FALSE),"")</f>
        <v/>
      </c>
      <c r="J3487" s="83" t="str">
        <f>IF(H3487="RPPS",VLOOKUP(A3487,' Legislação Benef - GESCON'!$B$4:$I$2159,3,FALSE),"")</f>
        <v/>
      </c>
      <c r="K3487" s="83" t="str">
        <f>IF(H3487="RPPS",VLOOKUP(A3487,' Legislação Benef - GESCON'!$B$4:$I$2159,6,FALSE),"")</f>
        <v/>
      </c>
      <c r="L3487" s="83" t="str">
        <f>IF(H3487="RPPS",IFERROR(IF(VLOOKUP(A3487,'Suspensão de repasses - GESCON'!$D$3:$J$1048576,7,FALSE)="Validada","SIM","NÃO"),"NÃO"),"")</f>
        <v/>
      </c>
    </row>
    <row r="3488" spans="1:12" s="19" customFormat="1" ht="15" customHeight="1" x14ac:dyDescent="0.25">
      <c r="A3488" s="88" t="s">
        <v>8855</v>
      </c>
      <c r="B3488" s="40" t="s">
        <v>2758</v>
      </c>
      <c r="C3488" s="82" t="s">
        <v>10958</v>
      </c>
      <c r="D3488" s="82">
        <v>594</v>
      </c>
      <c r="E3488" s="82">
        <v>196</v>
      </c>
      <c r="F3488" s="82">
        <v>66</v>
      </c>
      <c r="G3488" s="82">
        <v>856</v>
      </c>
      <c r="H3488" s="40" t="s">
        <v>2</v>
      </c>
      <c r="I3488" s="83" t="str">
        <f>IFERROR(VLOOKUP(A3488,'Alíquotas - CADPREV'!$B$2152:$N$4324,8,FALSE),"")</f>
        <v>SIM</v>
      </c>
      <c r="J3488" s="83" t="str">
        <f>IF(H3488="RPPS",VLOOKUP(A3488,' Legislação Benef - GESCON'!$B$4:$I$2159,3,FALSE),"")</f>
        <v>NÃO</v>
      </c>
      <c r="K3488" s="83" t="str">
        <f>IF(H3488="RPPS",VLOOKUP(A3488,' Legislação Benef - GESCON'!$B$4:$I$2159,6,FALSE),"")</f>
        <v>NÃO</v>
      </c>
      <c r="L3488" s="83" t="str">
        <f>IF(H3488="RPPS",IFERROR(IF(VLOOKUP(A3488,'Suspensão de repasses - GESCON'!$D$3:$J$1048576,7,FALSE)="Validada","SIM","NÃO"),"NÃO"),"")</f>
        <v>NÃO</v>
      </c>
    </row>
    <row r="3489" spans="1:12" s="19" customFormat="1" ht="15" hidden="1" customHeight="1" x14ac:dyDescent="0.25">
      <c r="A3489" s="88" t="s">
        <v>8856</v>
      </c>
      <c r="B3489" s="40" t="s">
        <v>634</v>
      </c>
      <c r="C3489" s="82" t="s">
        <v>10959</v>
      </c>
      <c r="D3489" s="82"/>
      <c r="E3489" s="82"/>
      <c r="F3489" s="82"/>
      <c r="G3489" s="82"/>
      <c r="H3489" s="40" t="s">
        <v>4</v>
      </c>
      <c r="I3489" s="83" t="str">
        <f>IFERROR(VLOOKUP(A3489,'Alíquotas - CADPREV'!$B$2152:$N$4324,8,FALSE),"")</f>
        <v/>
      </c>
      <c r="J3489" s="83" t="str">
        <f>IF(H3489="RPPS",VLOOKUP(A3489,' Legislação Benef - GESCON'!$B$4:$I$2159,3,FALSE),"")</f>
        <v/>
      </c>
      <c r="K3489" s="83" t="str">
        <f>IF(H3489="RPPS",VLOOKUP(A3489,' Legislação Benef - GESCON'!$B$4:$I$2159,6,FALSE),"")</f>
        <v/>
      </c>
      <c r="L3489" s="83" t="str">
        <f>IF(H3489="RPPS",IFERROR(IF(VLOOKUP(A3489,'Suspensão de repasses - GESCON'!$D$3:$J$1048576,7,FALSE)="Validada","SIM","NÃO"),"NÃO"),"")</f>
        <v/>
      </c>
    </row>
    <row r="3490" spans="1:12" s="19" customFormat="1" ht="15" hidden="1" customHeight="1" x14ac:dyDescent="0.25">
      <c r="A3490" s="88" t="s">
        <v>8857</v>
      </c>
      <c r="B3490" s="40" t="s">
        <v>3143</v>
      </c>
      <c r="C3490" s="82" t="s">
        <v>10959</v>
      </c>
      <c r="D3490" s="82"/>
      <c r="E3490" s="82"/>
      <c r="F3490" s="82"/>
      <c r="G3490" s="82"/>
      <c r="H3490" s="40" t="s">
        <v>4</v>
      </c>
      <c r="I3490" s="83" t="str">
        <f>IFERROR(VLOOKUP(A3490,'Alíquotas - CADPREV'!$B$2152:$N$4324,8,FALSE),"")</f>
        <v/>
      </c>
      <c r="J3490" s="83" t="str">
        <f>IF(H3490="RPPS",VLOOKUP(A3490,' Legislação Benef - GESCON'!$B$4:$I$2159,3,FALSE),"")</f>
        <v/>
      </c>
      <c r="K3490" s="83" t="str">
        <f>IF(H3490="RPPS",VLOOKUP(A3490,' Legislação Benef - GESCON'!$B$4:$I$2159,6,FALSE),"")</f>
        <v/>
      </c>
      <c r="L3490" s="83" t="str">
        <f>IF(H3490="RPPS",IFERROR(IF(VLOOKUP(A3490,'Suspensão de repasses - GESCON'!$D$3:$J$1048576,7,FALSE)="Validada","SIM","NÃO"),"NÃO"),"")</f>
        <v/>
      </c>
    </row>
    <row r="3491" spans="1:12" s="19" customFormat="1" ht="15" customHeight="1" x14ac:dyDescent="0.25">
      <c r="A3491" s="88" t="s">
        <v>8858</v>
      </c>
      <c r="B3491" s="40" t="s">
        <v>4626</v>
      </c>
      <c r="C3491" s="82" t="s">
        <v>10958</v>
      </c>
      <c r="D3491" s="82">
        <v>13431</v>
      </c>
      <c r="E3491" s="82">
        <v>3723</v>
      </c>
      <c r="F3491" s="82">
        <v>1044</v>
      </c>
      <c r="G3491" s="82">
        <v>18198</v>
      </c>
      <c r="H3491" s="40" t="s">
        <v>2</v>
      </c>
      <c r="I3491" s="83" t="str">
        <f>IFERROR(VLOOKUP(A3491,'Alíquotas - CADPREV'!$B$2152:$N$4324,8,FALSE),"")</f>
        <v>NÃO</v>
      </c>
      <c r="J3491" s="83" t="str">
        <f>IF(H3491="RPPS",VLOOKUP(A3491,' Legislação Benef - GESCON'!$B$4:$I$2159,3,FALSE),"")</f>
        <v>NÃO</v>
      </c>
      <c r="K3491" s="83" t="str">
        <f>IF(H3491="RPPS",VLOOKUP(A3491,' Legislação Benef - GESCON'!$B$4:$I$2159,6,FALSE),"")</f>
        <v>NÃO</v>
      </c>
      <c r="L3491" s="83" t="str">
        <f>IF(H3491="RPPS",IFERROR(IF(VLOOKUP(A3491,'Suspensão de repasses - GESCON'!$D$3:$J$1048576,7,FALSE)="Validada","SIM","NÃO"),"NÃO"),"")</f>
        <v>NÃO</v>
      </c>
    </row>
    <row r="3492" spans="1:12" s="19" customFormat="1" ht="15" hidden="1" customHeight="1" x14ac:dyDescent="0.25">
      <c r="A3492" s="88" t="s">
        <v>8859</v>
      </c>
      <c r="B3492" s="40" t="s">
        <v>4626</v>
      </c>
      <c r="C3492" s="82" t="s">
        <v>10959</v>
      </c>
      <c r="D3492" s="82"/>
      <c r="E3492" s="82"/>
      <c r="F3492" s="82"/>
      <c r="G3492" s="82"/>
      <c r="H3492" s="40" t="s">
        <v>4</v>
      </c>
      <c r="I3492" s="83" t="str">
        <f>IFERROR(VLOOKUP(A3492,'Alíquotas - CADPREV'!$B$2152:$N$4324,8,FALSE),"")</f>
        <v/>
      </c>
      <c r="J3492" s="83" t="str">
        <f>IF(H3492="RPPS",VLOOKUP(A3492,' Legislação Benef - GESCON'!$B$4:$I$2159,3,FALSE),"")</f>
        <v/>
      </c>
      <c r="K3492" s="83" t="str">
        <f>IF(H3492="RPPS",VLOOKUP(A3492,' Legislação Benef - GESCON'!$B$4:$I$2159,6,FALSE),"")</f>
        <v/>
      </c>
      <c r="L3492" s="83" t="str">
        <f>IF(H3492="RPPS",IFERROR(IF(VLOOKUP(A3492,'Suspensão de repasses - GESCON'!$D$3:$J$1048576,7,FALSE)="Validada","SIM","NÃO"),"NÃO"),"")</f>
        <v/>
      </c>
    </row>
    <row r="3493" spans="1:12" s="19" customFormat="1" ht="15" customHeight="1" x14ac:dyDescent="0.25">
      <c r="A3493" s="88" t="s">
        <v>8860</v>
      </c>
      <c r="B3493" s="40" t="s">
        <v>3812</v>
      </c>
      <c r="C3493" s="82" t="s">
        <v>10958</v>
      </c>
      <c r="D3493" s="82">
        <v>1201</v>
      </c>
      <c r="E3493" s="82">
        <v>424</v>
      </c>
      <c r="F3493" s="82">
        <v>99</v>
      </c>
      <c r="G3493" s="82">
        <v>1724</v>
      </c>
      <c r="H3493" s="40" t="s">
        <v>2</v>
      </c>
      <c r="I3493" s="83" t="str">
        <f>IFERROR(VLOOKUP(A3493,'Alíquotas - CADPREV'!$B$2152:$N$4324,8,FALSE),"")</f>
        <v>SIM</v>
      </c>
      <c r="J3493" s="83" t="str">
        <f>IF(H3493="RPPS",VLOOKUP(A3493,' Legislação Benef - GESCON'!$B$4:$I$2159,3,FALSE),"")</f>
        <v>NÃO</v>
      </c>
      <c r="K3493" s="83" t="str">
        <f>IF(H3493="RPPS",VLOOKUP(A3493,' Legislação Benef - GESCON'!$B$4:$I$2159,6,FALSE),"")</f>
        <v>NÃO</v>
      </c>
      <c r="L3493" s="83" t="str">
        <f>IF(H3493="RPPS",IFERROR(IF(VLOOKUP(A3493,'Suspensão de repasses - GESCON'!$D$3:$J$1048576,7,FALSE)="Validada","SIM","NÃO"),"NÃO"),"")</f>
        <v>SIM</v>
      </c>
    </row>
    <row r="3494" spans="1:12" s="19" customFormat="1" ht="15" hidden="1" customHeight="1" x14ac:dyDescent="0.25">
      <c r="A3494" s="88" t="s">
        <v>8861</v>
      </c>
      <c r="B3494" s="40" t="s">
        <v>4626</v>
      </c>
      <c r="C3494" s="82" t="s">
        <v>10959</v>
      </c>
      <c r="D3494" s="82"/>
      <c r="E3494" s="82"/>
      <c r="F3494" s="82"/>
      <c r="G3494" s="82"/>
      <c r="H3494" s="40" t="s">
        <v>4</v>
      </c>
      <c r="I3494" s="83" t="str">
        <f>IFERROR(VLOOKUP(A3494,'Alíquotas - CADPREV'!$B$2152:$N$4324,8,FALSE),"")</f>
        <v/>
      </c>
      <c r="J3494" s="83" t="str">
        <f>IF(H3494="RPPS",VLOOKUP(A3494,' Legislação Benef - GESCON'!$B$4:$I$2159,3,FALSE),"")</f>
        <v/>
      </c>
      <c r="K3494" s="83" t="str">
        <f>IF(H3494="RPPS",VLOOKUP(A3494,' Legislação Benef - GESCON'!$B$4:$I$2159,6,FALSE),"")</f>
        <v/>
      </c>
      <c r="L3494" s="83" t="str">
        <f>IF(H3494="RPPS",IFERROR(IF(VLOOKUP(A3494,'Suspensão de repasses - GESCON'!$D$3:$J$1048576,7,FALSE)="Validada","SIM","NÃO"),"NÃO"),"")</f>
        <v/>
      </c>
    </row>
    <row r="3495" spans="1:12" s="19" customFormat="1" ht="15" customHeight="1" x14ac:dyDescent="0.25">
      <c r="A3495" s="88" t="s">
        <v>8862</v>
      </c>
      <c r="B3495" s="40" t="s">
        <v>4289</v>
      </c>
      <c r="C3495" s="82" t="s">
        <v>10958</v>
      </c>
      <c r="D3495" s="82">
        <v>534</v>
      </c>
      <c r="E3495" s="82">
        <v>147</v>
      </c>
      <c r="F3495" s="82">
        <v>43</v>
      </c>
      <c r="G3495" s="82">
        <v>724</v>
      </c>
      <c r="H3495" s="40" t="s">
        <v>2</v>
      </c>
      <c r="I3495" s="83" t="str">
        <f>IFERROR(VLOOKUP(A3495,'Alíquotas - CADPREV'!$B$2152:$N$4324,8,FALSE),"")</f>
        <v>NÃO</v>
      </c>
      <c r="J3495" s="83" t="str">
        <f>IF(H3495="RPPS",VLOOKUP(A3495,' Legislação Benef - GESCON'!$B$4:$I$2159,3,FALSE),"")</f>
        <v>NÃO</v>
      </c>
      <c r="K3495" s="83" t="str">
        <f>IF(H3495="RPPS",VLOOKUP(A3495,' Legislação Benef - GESCON'!$B$4:$I$2159,6,FALSE),"")</f>
        <v>NÃO</v>
      </c>
      <c r="L3495" s="83" t="str">
        <f>IF(H3495="RPPS",IFERROR(IF(VLOOKUP(A3495,'Suspensão de repasses - GESCON'!$D$3:$J$1048576,7,FALSE)="Validada","SIM","NÃO"),"NÃO"),"")</f>
        <v>NÃO</v>
      </c>
    </row>
    <row r="3496" spans="1:12" s="19" customFormat="1" ht="15" hidden="1" customHeight="1" x14ac:dyDescent="0.25">
      <c r="A3496" s="88" t="s">
        <v>8863</v>
      </c>
      <c r="B3496" s="40" t="s">
        <v>2413</v>
      </c>
      <c r="C3496" s="82" t="s">
        <v>10959</v>
      </c>
      <c r="D3496" s="82"/>
      <c r="E3496" s="82"/>
      <c r="F3496" s="82"/>
      <c r="G3496" s="82"/>
      <c r="H3496" s="40" t="s">
        <v>4</v>
      </c>
      <c r="I3496" s="83" t="str">
        <f>IFERROR(VLOOKUP(A3496,'Alíquotas - CADPREV'!$B$2152:$N$4324,8,FALSE),"")</f>
        <v/>
      </c>
      <c r="J3496" s="83" t="str">
        <f>IF(H3496="RPPS",VLOOKUP(A3496,' Legislação Benef - GESCON'!$B$4:$I$2159,3,FALSE),"")</f>
        <v/>
      </c>
      <c r="K3496" s="83" t="str">
        <f>IF(H3496="RPPS",VLOOKUP(A3496,' Legislação Benef - GESCON'!$B$4:$I$2159,6,FALSE),"")</f>
        <v/>
      </c>
      <c r="L3496" s="83" t="str">
        <f>IF(H3496="RPPS",IFERROR(IF(VLOOKUP(A3496,'Suspensão de repasses - GESCON'!$D$3:$J$1048576,7,FALSE)="Validada","SIM","NÃO"),"NÃO"),"")</f>
        <v/>
      </c>
    </row>
    <row r="3497" spans="1:12" s="19" customFormat="1" ht="15" hidden="1" customHeight="1" x14ac:dyDescent="0.25">
      <c r="A3497" s="88" t="s">
        <v>8864</v>
      </c>
      <c r="B3497" s="40" t="s">
        <v>215</v>
      </c>
      <c r="C3497" s="82" t="s">
        <v>10959</v>
      </c>
      <c r="D3497" s="82"/>
      <c r="E3497" s="82"/>
      <c r="F3497" s="82"/>
      <c r="G3497" s="82"/>
      <c r="H3497" s="40" t="s">
        <v>4</v>
      </c>
      <c r="I3497" s="83" t="str">
        <f>IFERROR(VLOOKUP(A3497,'Alíquotas - CADPREV'!$B$2152:$N$4324,8,FALSE),"")</f>
        <v/>
      </c>
      <c r="J3497" s="83" t="str">
        <f>IF(H3497="RPPS",VLOOKUP(A3497,' Legislação Benef - GESCON'!$B$4:$I$2159,3,FALSE),"")</f>
        <v/>
      </c>
      <c r="K3497" s="83" t="str">
        <f>IF(H3497="RPPS",VLOOKUP(A3497,' Legislação Benef - GESCON'!$B$4:$I$2159,6,FALSE),"")</f>
        <v/>
      </c>
      <c r="L3497" s="83" t="str">
        <f>IF(H3497="RPPS",IFERROR(IF(VLOOKUP(A3497,'Suspensão de repasses - GESCON'!$D$3:$J$1048576,7,FALSE)="Validada","SIM","NÃO"),"NÃO"),"")</f>
        <v/>
      </c>
    </row>
    <row r="3498" spans="1:12" s="19" customFormat="1" ht="15" customHeight="1" x14ac:dyDescent="0.25">
      <c r="A3498" s="88" t="s">
        <v>8865</v>
      </c>
      <c r="B3498" s="40" t="s">
        <v>2758</v>
      </c>
      <c r="C3498" s="82" t="s">
        <v>10958</v>
      </c>
      <c r="D3498" s="82">
        <v>1378</v>
      </c>
      <c r="E3498" s="82">
        <v>325</v>
      </c>
      <c r="F3498" s="82">
        <v>56</v>
      </c>
      <c r="G3498" s="82">
        <v>1759</v>
      </c>
      <c r="H3498" s="40" t="s">
        <v>2</v>
      </c>
      <c r="I3498" s="83" t="str">
        <f>IFERROR(VLOOKUP(A3498,'Alíquotas - CADPREV'!$B$2152:$N$4324,8,FALSE),"")</f>
        <v>NÃO</v>
      </c>
      <c r="J3498" s="83" t="str">
        <f>IF(H3498="RPPS",VLOOKUP(A3498,' Legislação Benef - GESCON'!$B$4:$I$2159,3,FALSE),"")</f>
        <v>NÃO</v>
      </c>
      <c r="K3498" s="83" t="str">
        <f>IF(H3498="RPPS",VLOOKUP(A3498,' Legislação Benef - GESCON'!$B$4:$I$2159,6,FALSE),"")</f>
        <v>NÃO</v>
      </c>
      <c r="L3498" s="83" t="str">
        <f>IF(H3498="RPPS",IFERROR(IF(VLOOKUP(A3498,'Suspensão de repasses - GESCON'!$D$3:$J$1048576,7,FALSE)="Validada","SIM","NÃO"),"NÃO"),"")</f>
        <v>NÃO</v>
      </c>
    </row>
    <row r="3499" spans="1:12" s="19" customFormat="1" ht="15" hidden="1" customHeight="1" x14ac:dyDescent="0.25">
      <c r="A3499" s="88" t="s">
        <v>8866</v>
      </c>
      <c r="B3499" s="40" t="s">
        <v>2413</v>
      </c>
      <c r="C3499" s="82" t="s">
        <v>10959</v>
      </c>
      <c r="D3499" s="82"/>
      <c r="E3499" s="82"/>
      <c r="F3499" s="82"/>
      <c r="G3499" s="82"/>
      <c r="H3499" s="40" t="s">
        <v>4</v>
      </c>
      <c r="I3499" s="83" t="str">
        <f>IFERROR(VLOOKUP(A3499,'Alíquotas - CADPREV'!$B$2152:$N$4324,8,FALSE),"")</f>
        <v/>
      </c>
      <c r="J3499" s="83" t="str">
        <f>IF(H3499="RPPS",VLOOKUP(A3499,' Legislação Benef - GESCON'!$B$4:$I$2159,3,FALSE),"")</f>
        <v/>
      </c>
      <c r="K3499" s="83" t="str">
        <f>IF(H3499="RPPS",VLOOKUP(A3499,' Legislação Benef - GESCON'!$B$4:$I$2159,6,FALSE),"")</f>
        <v/>
      </c>
      <c r="L3499" s="83" t="str">
        <f>IF(H3499="RPPS",IFERROR(IF(VLOOKUP(A3499,'Suspensão de repasses - GESCON'!$D$3:$J$1048576,7,FALSE)="Validada","SIM","NÃO"),"NÃO"),"")</f>
        <v/>
      </c>
    </row>
    <row r="3500" spans="1:12" s="19" customFormat="1" ht="15" customHeight="1" x14ac:dyDescent="0.25">
      <c r="A3500" s="88" t="s">
        <v>8867</v>
      </c>
      <c r="B3500" s="40" t="s">
        <v>4626</v>
      </c>
      <c r="C3500" s="82" t="s">
        <v>10958</v>
      </c>
      <c r="D3500" s="82">
        <v>2908</v>
      </c>
      <c r="E3500" s="82">
        <v>819</v>
      </c>
      <c r="F3500" s="82">
        <v>304</v>
      </c>
      <c r="G3500" s="82">
        <v>4031</v>
      </c>
      <c r="H3500" s="40" t="s">
        <v>2</v>
      </c>
      <c r="I3500" s="83" t="str">
        <f>IFERROR(VLOOKUP(A3500,'Alíquotas - CADPREV'!$B$2152:$N$4324,8,FALSE),"")</f>
        <v>SIM</v>
      </c>
      <c r="J3500" s="83" t="str">
        <f>IF(H3500="RPPS",VLOOKUP(A3500,' Legislação Benef - GESCON'!$B$4:$I$2159,3,FALSE),"")</f>
        <v>NÃO</v>
      </c>
      <c r="K3500" s="83" t="str">
        <f>IF(H3500="RPPS",VLOOKUP(A3500,' Legislação Benef - GESCON'!$B$4:$I$2159,6,FALSE),"")</f>
        <v>NÃO</v>
      </c>
      <c r="L3500" s="83" t="str">
        <f>IF(H3500="RPPS",IFERROR(IF(VLOOKUP(A3500,'Suspensão de repasses - GESCON'!$D$3:$J$1048576,7,FALSE)="Validada","SIM","NÃO"),"NÃO"),"")</f>
        <v>NÃO</v>
      </c>
    </row>
    <row r="3501" spans="1:12" s="19" customFormat="1" ht="15" customHeight="1" x14ac:dyDescent="0.25">
      <c r="A3501" s="88" t="s">
        <v>8868</v>
      </c>
      <c r="B3501" s="40" t="s">
        <v>3143</v>
      </c>
      <c r="C3501" s="82" t="s">
        <v>10958</v>
      </c>
      <c r="D3501" s="82">
        <v>149</v>
      </c>
      <c r="E3501" s="82">
        <v>77</v>
      </c>
      <c r="F3501" s="82">
        <v>13</v>
      </c>
      <c r="G3501" s="82">
        <v>239</v>
      </c>
      <c r="H3501" s="40" t="s">
        <v>2</v>
      </c>
      <c r="I3501" s="83" t="str">
        <f>IFERROR(VLOOKUP(A3501,'Alíquotas - CADPREV'!$B$2152:$N$4324,8,FALSE),"")</f>
        <v>NÃO</v>
      </c>
      <c r="J3501" s="83" t="str">
        <f>IF(H3501="RPPS",VLOOKUP(A3501,' Legislação Benef - GESCON'!$B$4:$I$2159,3,FALSE),"")</f>
        <v>NÃO</v>
      </c>
      <c r="K3501" s="83" t="str">
        <f>IF(H3501="RPPS",VLOOKUP(A3501,' Legislação Benef - GESCON'!$B$4:$I$2159,6,FALSE),"")</f>
        <v>NÃO</v>
      </c>
      <c r="L3501" s="83" t="str">
        <f>IF(H3501="RPPS",IFERROR(IF(VLOOKUP(A3501,'Suspensão de repasses - GESCON'!$D$3:$J$1048576,7,FALSE)="Validada","SIM","NÃO"),"NÃO"),"")</f>
        <v>NÃO</v>
      </c>
    </row>
    <row r="3502" spans="1:12" s="19" customFormat="1" ht="15" hidden="1" customHeight="1" x14ac:dyDescent="0.25">
      <c r="A3502" s="88" t="s">
        <v>8869</v>
      </c>
      <c r="B3502" s="40" t="s">
        <v>4289</v>
      </c>
      <c r="C3502" s="82" t="s">
        <v>10959</v>
      </c>
      <c r="D3502" s="82"/>
      <c r="E3502" s="82"/>
      <c r="F3502" s="82"/>
      <c r="G3502" s="82"/>
      <c r="H3502" s="40" t="s">
        <v>4</v>
      </c>
      <c r="I3502" s="83" t="str">
        <f>IFERROR(VLOOKUP(A3502,'Alíquotas - CADPREV'!$B$2152:$N$4324,8,FALSE),"")</f>
        <v/>
      </c>
      <c r="J3502" s="83" t="str">
        <f>IF(H3502="RPPS",VLOOKUP(A3502,' Legislação Benef - GESCON'!$B$4:$I$2159,3,FALSE),"")</f>
        <v/>
      </c>
      <c r="K3502" s="83" t="str">
        <f>IF(H3502="RPPS",VLOOKUP(A3502,' Legislação Benef - GESCON'!$B$4:$I$2159,6,FALSE),"")</f>
        <v/>
      </c>
      <c r="L3502" s="83" t="str">
        <f>IF(H3502="RPPS",IFERROR(IF(VLOOKUP(A3502,'Suspensão de repasses - GESCON'!$D$3:$J$1048576,7,FALSE)="Validada","SIM","NÃO"),"NÃO"),"")</f>
        <v/>
      </c>
    </row>
    <row r="3503" spans="1:12" s="19" customFormat="1" ht="15" customHeight="1" x14ac:dyDescent="0.25">
      <c r="A3503" s="88" t="s">
        <v>8870</v>
      </c>
      <c r="B3503" s="40" t="s">
        <v>29</v>
      </c>
      <c r="C3503" s="82" t="s">
        <v>10958</v>
      </c>
      <c r="D3503" s="82">
        <v>336</v>
      </c>
      <c r="E3503" s="82">
        <v>52</v>
      </c>
      <c r="F3503" s="82">
        <v>3</v>
      </c>
      <c r="G3503" s="82">
        <v>391</v>
      </c>
      <c r="H3503" s="40" t="s">
        <v>2</v>
      </c>
      <c r="I3503" s="83" t="str">
        <f>IFERROR(VLOOKUP(A3503,'Alíquotas - CADPREV'!$B$2152:$N$4324,8,FALSE),"")</f>
        <v>NÃO</v>
      </c>
      <c r="J3503" s="83" t="str">
        <f>IF(H3503="RPPS",VLOOKUP(A3503,' Legislação Benef - GESCON'!$B$4:$I$2159,3,FALSE),"")</f>
        <v>NÃO</v>
      </c>
      <c r="K3503" s="83" t="str">
        <f>IF(H3503="RPPS",VLOOKUP(A3503,' Legislação Benef - GESCON'!$B$4:$I$2159,6,FALSE),"")</f>
        <v>NÃO</v>
      </c>
      <c r="L3503" s="83" t="str">
        <f>IF(H3503="RPPS",IFERROR(IF(VLOOKUP(A3503,'Suspensão de repasses - GESCON'!$D$3:$J$1048576,7,FALSE)="Validada","SIM","NÃO"),"NÃO"),"")</f>
        <v>NÃO</v>
      </c>
    </row>
    <row r="3504" spans="1:12" s="19" customFormat="1" ht="15" hidden="1" customHeight="1" x14ac:dyDescent="0.25">
      <c r="A3504" s="88" t="s">
        <v>8871</v>
      </c>
      <c r="B3504" s="40" t="s">
        <v>1356</v>
      </c>
      <c r="C3504" s="82" t="s">
        <v>10959</v>
      </c>
      <c r="D3504" s="82"/>
      <c r="E3504" s="82"/>
      <c r="F3504" s="82"/>
      <c r="G3504" s="82"/>
      <c r="H3504" s="40" t="s">
        <v>4</v>
      </c>
      <c r="I3504" s="83" t="str">
        <f>IFERROR(VLOOKUP(A3504,'Alíquotas - CADPREV'!$B$2152:$N$4324,8,FALSE),"")</f>
        <v/>
      </c>
      <c r="J3504" s="83" t="str">
        <f>IF(H3504="RPPS",VLOOKUP(A3504,' Legislação Benef - GESCON'!$B$4:$I$2159,3,FALSE),"")</f>
        <v/>
      </c>
      <c r="K3504" s="83" t="str">
        <f>IF(H3504="RPPS",VLOOKUP(A3504,' Legislação Benef - GESCON'!$B$4:$I$2159,6,FALSE),"")</f>
        <v/>
      </c>
      <c r="L3504" s="83" t="str">
        <f>IF(H3504="RPPS",IFERROR(IF(VLOOKUP(A3504,'Suspensão de repasses - GESCON'!$D$3:$J$1048576,7,FALSE)="Validada","SIM","NÃO"),"NÃO"),"")</f>
        <v/>
      </c>
    </row>
    <row r="3505" spans="1:12" s="19" customFormat="1" ht="15" customHeight="1" x14ac:dyDescent="0.25">
      <c r="A3505" s="88" t="s">
        <v>8872</v>
      </c>
      <c r="B3505" s="40" t="s">
        <v>3601</v>
      </c>
      <c r="C3505" s="82" t="s">
        <v>10958</v>
      </c>
      <c r="D3505" s="82">
        <v>224</v>
      </c>
      <c r="E3505" s="82">
        <v>0</v>
      </c>
      <c r="F3505" s="82">
        <v>0</v>
      </c>
      <c r="G3505" s="82">
        <v>224</v>
      </c>
      <c r="H3505" s="40" t="s">
        <v>2</v>
      </c>
      <c r="I3505" s="83" t="str">
        <f>IFERROR(VLOOKUP(A3505,'Alíquotas - CADPREV'!$B$2152:$N$4324,8,FALSE),"")</f>
        <v>NÃO</v>
      </c>
      <c r="J3505" s="83" t="str">
        <f>IF(H3505="RPPS",VLOOKUP(A3505,' Legislação Benef - GESCON'!$B$4:$I$2159,3,FALSE),"")</f>
        <v>NÃO</v>
      </c>
      <c r="K3505" s="83" t="str">
        <f>IF(H3505="RPPS",VLOOKUP(A3505,' Legislação Benef - GESCON'!$B$4:$I$2159,6,FALSE),"")</f>
        <v>NÃO</v>
      </c>
      <c r="L3505" s="83" t="str">
        <f>IF(H3505="RPPS",IFERROR(IF(VLOOKUP(A3505,'Suspensão de repasses - GESCON'!$D$3:$J$1048576,7,FALSE)="Validada","SIM","NÃO"),"NÃO"),"")</f>
        <v>NÃO</v>
      </c>
    </row>
    <row r="3506" spans="1:12" s="19" customFormat="1" ht="15" hidden="1" customHeight="1" x14ac:dyDescent="0.25">
      <c r="A3506" s="88" t="s">
        <v>8873</v>
      </c>
      <c r="B3506" s="40" t="s">
        <v>1356</v>
      </c>
      <c r="C3506" s="82" t="s">
        <v>10959</v>
      </c>
      <c r="D3506" s="82"/>
      <c r="E3506" s="82"/>
      <c r="F3506" s="82"/>
      <c r="G3506" s="82"/>
      <c r="H3506" s="40" t="s">
        <v>4</v>
      </c>
      <c r="I3506" s="83" t="str">
        <f>IFERROR(VLOOKUP(A3506,'Alíquotas - CADPREV'!$B$2152:$N$4324,8,FALSE),"")</f>
        <v/>
      </c>
      <c r="J3506" s="83" t="str">
        <f>IF(H3506="RPPS",VLOOKUP(A3506,' Legislação Benef - GESCON'!$B$4:$I$2159,3,FALSE),"")</f>
        <v/>
      </c>
      <c r="K3506" s="83" t="str">
        <f>IF(H3506="RPPS",VLOOKUP(A3506,' Legislação Benef - GESCON'!$B$4:$I$2159,6,FALSE),"")</f>
        <v/>
      </c>
      <c r="L3506" s="83" t="str">
        <f>IF(H3506="RPPS",IFERROR(IF(VLOOKUP(A3506,'Suspensão de repasses - GESCON'!$D$3:$J$1048576,7,FALSE)="Validada","SIM","NÃO"),"NÃO"),"")</f>
        <v/>
      </c>
    </row>
    <row r="3507" spans="1:12" s="19" customFormat="1" ht="15" hidden="1" customHeight="1" x14ac:dyDescent="0.25">
      <c r="A3507" s="88" t="s">
        <v>8874</v>
      </c>
      <c r="B3507" s="40" t="s">
        <v>1356</v>
      </c>
      <c r="C3507" s="82" t="s">
        <v>10959</v>
      </c>
      <c r="D3507" s="82"/>
      <c r="E3507" s="82"/>
      <c r="F3507" s="82"/>
      <c r="G3507" s="82"/>
      <c r="H3507" s="40" t="s">
        <v>4</v>
      </c>
      <c r="I3507" s="83" t="str">
        <f>IFERROR(VLOOKUP(A3507,'Alíquotas - CADPREV'!$B$2152:$N$4324,8,FALSE),"")</f>
        <v/>
      </c>
      <c r="J3507" s="83" t="str">
        <f>IF(H3507="RPPS",VLOOKUP(A3507,' Legislação Benef - GESCON'!$B$4:$I$2159,3,FALSE),"")</f>
        <v/>
      </c>
      <c r="K3507" s="83" t="str">
        <f>IF(H3507="RPPS",VLOOKUP(A3507,' Legislação Benef - GESCON'!$B$4:$I$2159,6,FALSE),"")</f>
        <v/>
      </c>
      <c r="L3507" s="83" t="str">
        <f>IF(H3507="RPPS",IFERROR(IF(VLOOKUP(A3507,'Suspensão de repasses - GESCON'!$D$3:$J$1048576,7,FALSE)="Validada","SIM","NÃO"),"NÃO"),"")</f>
        <v/>
      </c>
    </row>
    <row r="3508" spans="1:12" s="19" customFormat="1" ht="15" customHeight="1" x14ac:dyDescent="0.25">
      <c r="A3508" s="88" t="s">
        <v>8875</v>
      </c>
      <c r="B3508" s="40" t="s">
        <v>3747</v>
      </c>
      <c r="C3508" s="82" t="s">
        <v>10958</v>
      </c>
      <c r="D3508" s="82">
        <v>1133</v>
      </c>
      <c r="E3508" s="82">
        <v>191</v>
      </c>
      <c r="F3508" s="82">
        <v>54</v>
      </c>
      <c r="G3508" s="82">
        <v>1378</v>
      </c>
      <c r="H3508" s="40" t="s">
        <v>2</v>
      </c>
      <c r="I3508" s="83" t="str">
        <f>IFERROR(VLOOKUP(A3508,'Alíquotas - CADPREV'!$B$2152:$N$4324,8,FALSE),"")</f>
        <v>SIM</v>
      </c>
      <c r="J3508" s="83" t="str">
        <f>IF(H3508="RPPS",VLOOKUP(A3508,' Legislação Benef - GESCON'!$B$4:$I$2159,3,FALSE),"")</f>
        <v>NÃO</v>
      </c>
      <c r="K3508" s="83" t="str">
        <f>IF(H3508="RPPS",VLOOKUP(A3508,' Legislação Benef - GESCON'!$B$4:$I$2159,6,FALSE),"")</f>
        <v>NÃO</v>
      </c>
      <c r="L3508" s="83" t="str">
        <f>IF(H3508="RPPS",IFERROR(IF(VLOOKUP(A3508,'Suspensão de repasses - GESCON'!$D$3:$J$1048576,7,FALSE)="Validada","SIM","NÃO"),"NÃO"),"")</f>
        <v>NÃO</v>
      </c>
    </row>
    <row r="3509" spans="1:12" s="19" customFormat="1" ht="15" hidden="1" customHeight="1" x14ac:dyDescent="0.25">
      <c r="A3509" s="88" t="s">
        <v>8876</v>
      </c>
      <c r="B3509" s="40" t="s">
        <v>2554</v>
      </c>
      <c r="C3509" s="82" t="s">
        <v>10959</v>
      </c>
      <c r="D3509" s="82"/>
      <c r="E3509" s="82"/>
      <c r="F3509" s="82"/>
      <c r="G3509" s="82"/>
      <c r="H3509" s="40" t="s">
        <v>4</v>
      </c>
      <c r="I3509" s="83" t="str">
        <f>IFERROR(VLOOKUP(A3509,'Alíquotas - CADPREV'!$B$2152:$N$4324,8,FALSE),"")</f>
        <v/>
      </c>
      <c r="J3509" s="83" t="str">
        <f>IF(H3509="RPPS",VLOOKUP(A3509,' Legislação Benef - GESCON'!$B$4:$I$2159,3,FALSE),"")</f>
        <v/>
      </c>
      <c r="K3509" s="83" t="str">
        <f>IF(H3509="RPPS",VLOOKUP(A3509,' Legislação Benef - GESCON'!$B$4:$I$2159,6,FALSE),"")</f>
        <v/>
      </c>
      <c r="L3509" s="83" t="str">
        <f>IF(H3509="RPPS",IFERROR(IF(VLOOKUP(A3509,'Suspensão de repasses - GESCON'!$D$3:$J$1048576,7,FALSE)="Validada","SIM","NÃO"),"NÃO"),"")</f>
        <v/>
      </c>
    </row>
    <row r="3510" spans="1:12" s="19" customFormat="1" ht="15" hidden="1" customHeight="1" x14ac:dyDescent="0.25">
      <c r="A3510" s="88" t="s">
        <v>8877</v>
      </c>
      <c r="B3510" s="40" t="s">
        <v>4289</v>
      </c>
      <c r="C3510" s="82" t="s">
        <v>10959</v>
      </c>
      <c r="D3510" s="82"/>
      <c r="E3510" s="82"/>
      <c r="F3510" s="82"/>
      <c r="G3510" s="82"/>
      <c r="H3510" s="40" t="s">
        <v>4</v>
      </c>
      <c r="I3510" s="83" t="str">
        <f>IFERROR(VLOOKUP(A3510,'Alíquotas - CADPREV'!$B$2152:$N$4324,8,FALSE),"")</f>
        <v/>
      </c>
      <c r="J3510" s="83" t="str">
        <f>IF(H3510="RPPS",VLOOKUP(A3510,' Legislação Benef - GESCON'!$B$4:$I$2159,3,FALSE),"")</f>
        <v/>
      </c>
      <c r="K3510" s="83" t="str">
        <f>IF(H3510="RPPS",VLOOKUP(A3510,' Legislação Benef - GESCON'!$B$4:$I$2159,6,FALSE),"")</f>
        <v/>
      </c>
      <c r="L3510" s="83" t="str">
        <f>IF(H3510="RPPS",IFERROR(IF(VLOOKUP(A3510,'Suspensão de repasses - GESCON'!$D$3:$J$1048576,7,FALSE)="Validada","SIM","NÃO"),"NÃO"),"")</f>
        <v/>
      </c>
    </row>
    <row r="3511" spans="1:12" s="19" customFormat="1" ht="15" hidden="1" customHeight="1" x14ac:dyDescent="0.25">
      <c r="A3511" s="88" t="s">
        <v>8878</v>
      </c>
      <c r="B3511" s="40" t="s">
        <v>4626</v>
      </c>
      <c r="C3511" s="82" t="s">
        <v>10959</v>
      </c>
      <c r="D3511" s="82"/>
      <c r="E3511" s="82"/>
      <c r="F3511" s="82"/>
      <c r="G3511" s="82"/>
      <c r="H3511" s="40" t="s">
        <v>4</v>
      </c>
      <c r="I3511" s="83" t="str">
        <f>IFERROR(VLOOKUP(A3511,'Alíquotas - CADPREV'!$B$2152:$N$4324,8,FALSE),"")</f>
        <v/>
      </c>
      <c r="J3511" s="83" t="str">
        <f>IF(H3511="RPPS",VLOOKUP(A3511,' Legislação Benef - GESCON'!$B$4:$I$2159,3,FALSE),"")</f>
        <v/>
      </c>
      <c r="K3511" s="83" t="str">
        <f>IF(H3511="RPPS",VLOOKUP(A3511,' Legislação Benef - GESCON'!$B$4:$I$2159,6,FALSE),"")</f>
        <v/>
      </c>
      <c r="L3511" s="83" t="str">
        <f>IF(H3511="RPPS",IFERROR(IF(VLOOKUP(A3511,'Suspensão de repasses - GESCON'!$D$3:$J$1048576,7,FALSE)="Validada","SIM","NÃO"),"NÃO"),"")</f>
        <v/>
      </c>
    </row>
    <row r="3512" spans="1:12" s="19" customFormat="1" ht="15" customHeight="1" x14ac:dyDescent="0.25">
      <c r="A3512" s="88" t="s">
        <v>8879</v>
      </c>
      <c r="B3512" s="40" t="s">
        <v>901</v>
      </c>
      <c r="C3512" s="82" t="s">
        <v>10958</v>
      </c>
      <c r="D3512" s="82">
        <v>219</v>
      </c>
      <c r="E3512" s="82">
        <v>60</v>
      </c>
      <c r="F3512" s="82">
        <v>20</v>
      </c>
      <c r="G3512" s="82">
        <v>299</v>
      </c>
      <c r="H3512" s="40" t="s">
        <v>2</v>
      </c>
      <c r="I3512" s="83" t="str">
        <f>IFERROR(VLOOKUP(A3512,'Alíquotas - CADPREV'!$B$2152:$N$4324,8,FALSE),"")</f>
        <v>NÃO</v>
      </c>
      <c r="J3512" s="83" t="str">
        <f>IF(H3512="RPPS",VLOOKUP(A3512,' Legislação Benef - GESCON'!$B$4:$I$2159,3,FALSE),"")</f>
        <v>NÃO</v>
      </c>
      <c r="K3512" s="83" t="str">
        <f>IF(H3512="RPPS",VLOOKUP(A3512,' Legislação Benef - GESCON'!$B$4:$I$2159,6,FALSE),"")</f>
        <v>NÃO</v>
      </c>
      <c r="L3512" s="83" t="str">
        <f>IF(H3512="RPPS",IFERROR(IF(VLOOKUP(A3512,'Suspensão de repasses - GESCON'!$D$3:$J$1048576,7,FALSE)="Validada","SIM","NÃO"),"NÃO"),"")</f>
        <v>NÃO</v>
      </c>
    </row>
    <row r="3513" spans="1:12" s="19" customFormat="1" ht="15" hidden="1" customHeight="1" x14ac:dyDescent="0.25">
      <c r="A3513" s="88" t="s">
        <v>8880</v>
      </c>
      <c r="B3513" s="40" t="s">
        <v>1356</v>
      </c>
      <c r="C3513" s="82" t="s">
        <v>10959</v>
      </c>
      <c r="D3513" s="82"/>
      <c r="E3513" s="82"/>
      <c r="F3513" s="82"/>
      <c r="G3513" s="82"/>
      <c r="H3513" s="40" t="s">
        <v>4</v>
      </c>
      <c r="I3513" s="83" t="str">
        <f>IFERROR(VLOOKUP(A3513,'Alíquotas - CADPREV'!$B$2152:$N$4324,8,FALSE),"")</f>
        <v/>
      </c>
      <c r="J3513" s="83" t="str">
        <f>IF(H3513="RPPS",VLOOKUP(A3513,' Legislação Benef - GESCON'!$B$4:$I$2159,3,FALSE),"")</f>
        <v/>
      </c>
      <c r="K3513" s="83" t="str">
        <f>IF(H3513="RPPS",VLOOKUP(A3513,' Legislação Benef - GESCON'!$B$4:$I$2159,6,FALSE),"")</f>
        <v/>
      </c>
      <c r="L3513" s="83" t="str">
        <f>IF(H3513="RPPS",IFERROR(IF(VLOOKUP(A3513,'Suspensão de repasses - GESCON'!$D$3:$J$1048576,7,FALSE)="Validada","SIM","NÃO"),"NÃO"),"")</f>
        <v/>
      </c>
    </row>
    <row r="3514" spans="1:12" s="19" customFormat="1" ht="15" hidden="1" customHeight="1" x14ac:dyDescent="0.25">
      <c r="A3514" s="88" t="s">
        <v>8881</v>
      </c>
      <c r="B3514" s="40" t="s">
        <v>3143</v>
      </c>
      <c r="C3514" s="82" t="s">
        <v>10959</v>
      </c>
      <c r="D3514" s="82"/>
      <c r="E3514" s="82"/>
      <c r="F3514" s="82"/>
      <c r="G3514" s="82"/>
      <c r="H3514" s="40" t="s">
        <v>4</v>
      </c>
      <c r="I3514" s="83" t="str">
        <f>IFERROR(VLOOKUP(A3514,'Alíquotas - CADPREV'!$B$2152:$N$4324,8,FALSE),"")</f>
        <v/>
      </c>
      <c r="J3514" s="83" t="str">
        <f>IF(H3514="RPPS",VLOOKUP(A3514,' Legislação Benef - GESCON'!$B$4:$I$2159,3,FALSE),"")</f>
        <v/>
      </c>
      <c r="K3514" s="83" t="str">
        <f>IF(H3514="RPPS",VLOOKUP(A3514,' Legislação Benef - GESCON'!$B$4:$I$2159,6,FALSE),"")</f>
        <v/>
      </c>
      <c r="L3514" s="83" t="str">
        <f>IF(H3514="RPPS",IFERROR(IF(VLOOKUP(A3514,'Suspensão de repasses - GESCON'!$D$3:$J$1048576,7,FALSE)="Validada","SIM","NÃO"),"NÃO"),"")</f>
        <v/>
      </c>
    </row>
    <row r="3515" spans="1:12" s="19" customFormat="1" ht="15" customHeight="1" x14ac:dyDescent="0.25">
      <c r="A3515" s="88" t="s">
        <v>8882</v>
      </c>
      <c r="B3515" s="40" t="s">
        <v>4626</v>
      </c>
      <c r="C3515" s="82" t="s">
        <v>10958</v>
      </c>
      <c r="D3515" s="82">
        <v>618</v>
      </c>
      <c r="E3515" s="82">
        <v>83</v>
      </c>
      <c r="F3515" s="82">
        <v>38</v>
      </c>
      <c r="G3515" s="82">
        <v>739</v>
      </c>
      <c r="H3515" s="40" t="s">
        <v>2</v>
      </c>
      <c r="I3515" s="83" t="str">
        <f>IFERROR(VLOOKUP(A3515,'Alíquotas - CADPREV'!$B$2152:$N$4324,8,FALSE),"")</f>
        <v>NÃO</v>
      </c>
      <c r="J3515" s="83" t="str">
        <f>IF(H3515="RPPS",VLOOKUP(A3515,' Legislação Benef - GESCON'!$B$4:$I$2159,3,FALSE),"")</f>
        <v>NÃO</v>
      </c>
      <c r="K3515" s="83" t="str">
        <f>IF(H3515="RPPS",VLOOKUP(A3515,' Legislação Benef - GESCON'!$B$4:$I$2159,6,FALSE),"")</f>
        <v>NÃO</v>
      </c>
      <c r="L3515" s="83" t="str">
        <f>IF(H3515="RPPS",IFERROR(IF(VLOOKUP(A3515,'Suspensão de repasses - GESCON'!$D$3:$J$1048576,7,FALSE)="Validada","SIM","NÃO"),"NÃO"),"")</f>
        <v>NÃO</v>
      </c>
    </row>
    <row r="3516" spans="1:12" s="19" customFormat="1" ht="15" customHeight="1" x14ac:dyDescent="0.25">
      <c r="A3516" s="88" t="s">
        <v>8883</v>
      </c>
      <c r="B3516" s="40" t="s">
        <v>215</v>
      </c>
      <c r="C3516" s="82" t="s">
        <v>10958</v>
      </c>
      <c r="D3516" s="82">
        <v>547</v>
      </c>
      <c r="E3516" s="82">
        <v>61</v>
      </c>
      <c r="F3516" s="82">
        <v>16</v>
      </c>
      <c r="G3516" s="82">
        <v>624</v>
      </c>
      <c r="H3516" s="40" t="s">
        <v>2</v>
      </c>
      <c r="I3516" s="83" t="str">
        <f>IFERROR(VLOOKUP(A3516,'Alíquotas - CADPREV'!$B$2152:$N$4324,8,FALSE),"")</f>
        <v>SIM</v>
      </c>
      <c r="J3516" s="83" t="str">
        <f>IF(H3516="RPPS",VLOOKUP(A3516,' Legislação Benef - GESCON'!$B$4:$I$2159,3,FALSE),"")</f>
        <v>NÃO</v>
      </c>
      <c r="K3516" s="83" t="str">
        <f>IF(H3516="RPPS",VLOOKUP(A3516,' Legislação Benef - GESCON'!$B$4:$I$2159,6,FALSE),"")</f>
        <v>SIM</v>
      </c>
      <c r="L3516" s="83" t="str">
        <f>IF(H3516="RPPS",IFERROR(IF(VLOOKUP(A3516,'Suspensão de repasses - GESCON'!$D$3:$J$1048576,7,FALSE)="Validada","SIM","NÃO"),"NÃO"),"")</f>
        <v>NÃO</v>
      </c>
    </row>
    <row r="3517" spans="1:12" s="19" customFormat="1" ht="15" customHeight="1" x14ac:dyDescent="0.25">
      <c r="A3517" s="88" t="s">
        <v>8884</v>
      </c>
      <c r="B3517" s="40" t="s">
        <v>901</v>
      </c>
      <c r="C3517" s="82" t="s">
        <v>10958</v>
      </c>
      <c r="D3517" s="82">
        <v>128</v>
      </c>
      <c r="E3517" s="82">
        <v>4</v>
      </c>
      <c r="F3517" s="82">
        <v>0</v>
      </c>
      <c r="G3517" s="82">
        <v>132</v>
      </c>
      <c r="H3517" s="40" t="s">
        <v>2</v>
      </c>
      <c r="I3517" s="83" t="str">
        <f>IFERROR(VLOOKUP(A3517,'Alíquotas - CADPREV'!$B$2152:$N$4324,8,FALSE),"")</f>
        <v>NÃO</v>
      </c>
      <c r="J3517" s="83" t="str">
        <f>IF(H3517="RPPS",VLOOKUP(A3517,' Legislação Benef - GESCON'!$B$4:$I$2159,3,FALSE),"")</f>
        <v>NÃO</v>
      </c>
      <c r="K3517" s="83" t="str">
        <f>IF(H3517="RPPS",VLOOKUP(A3517,' Legislação Benef - GESCON'!$B$4:$I$2159,6,FALSE),"")</f>
        <v>NÃO</v>
      </c>
      <c r="L3517" s="83" t="str">
        <f>IF(H3517="RPPS",IFERROR(IF(VLOOKUP(A3517,'Suspensão de repasses - GESCON'!$D$3:$J$1048576,7,FALSE)="Validada","SIM","NÃO"),"NÃO"),"")</f>
        <v>NÃO</v>
      </c>
    </row>
    <row r="3518" spans="1:12" s="19" customFormat="1" ht="15" hidden="1" customHeight="1" x14ac:dyDescent="0.25">
      <c r="A3518" s="88" t="s">
        <v>8885</v>
      </c>
      <c r="B3518" s="40" t="s">
        <v>4626</v>
      </c>
      <c r="C3518" s="82" t="s">
        <v>10959</v>
      </c>
      <c r="D3518" s="82"/>
      <c r="E3518" s="82"/>
      <c r="F3518" s="82"/>
      <c r="G3518" s="82"/>
      <c r="H3518" s="40" t="s">
        <v>4</v>
      </c>
      <c r="I3518" s="83" t="str">
        <f>IFERROR(VLOOKUP(A3518,'Alíquotas - CADPREV'!$B$2152:$N$4324,8,FALSE),"")</f>
        <v/>
      </c>
      <c r="J3518" s="83" t="str">
        <f>IF(H3518="RPPS",VLOOKUP(A3518,' Legislação Benef - GESCON'!$B$4:$I$2159,3,FALSE),"")</f>
        <v/>
      </c>
      <c r="K3518" s="83" t="str">
        <f>IF(H3518="RPPS",VLOOKUP(A3518,' Legislação Benef - GESCON'!$B$4:$I$2159,6,FALSE),"")</f>
        <v/>
      </c>
      <c r="L3518" s="83" t="str">
        <f>IF(H3518="RPPS",IFERROR(IF(VLOOKUP(A3518,'Suspensão de repasses - GESCON'!$D$3:$J$1048576,7,FALSE)="Validada","SIM","NÃO"),"NÃO"),"")</f>
        <v/>
      </c>
    </row>
    <row r="3519" spans="1:12" s="19" customFormat="1" ht="15" hidden="1" customHeight="1" x14ac:dyDescent="0.25">
      <c r="A3519" s="88" t="s">
        <v>8886</v>
      </c>
      <c r="B3519" s="40" t="s">
        <v>2413</v>
      </c>
      <c r="C3519" s="82" t="s">
        <v>10959</v>
      </c>
      <c r="D3519" s="82"/>
      <c r="E3519" s="82"/>
      <c r="F3519" s="82"/>
      <c r="G3519" s="82"/>
      <c r="H3519" s="40" t="s">
        <v>4</v>
      </c>
      <c r="I3519" s="83" t="str">
        <f>IFERROR(VLOOKUP(A3519,'Alíquotas - CADPREV'!$B$2152:$N$4324,8,FALSE),"")</f>
        <v/>
      </c>
      <c r="J3519" s="83" t="str">
        <f>IF(H3519="RPPS",VLOOKUP(A3519,' Legislação Benef - GESCON'!$B$4:$I$2159,3,FALSE),"")</f>
        <v/>
      </c>
      <c r="K3519" s="83" t="str">
        <f>IF(H3519="RPPS",VLOOKUP(A3519,' Legislação Benef - GESCON'!$B$4:$I$2159,6,FALSE),"")</f>
        <v/>
      </c>
      <c r="L3519" s="83" t="str">
        <f>IF(H3519="RPPS",IFERROR(IF(VLOOKUP(A3519,'Suspensão de repasses - GESCON'!$D$3:$J$1048576,7,FALSE)="Validada","SIM","NÃO"),"NÃO"),"")</f>
        <v/>
      </c>
    </row>
    <row r="3520" spans="1:12" s="19" customFormat="1" ht="15" customHeight="1" x14ac:dyDescent="0.25">
      <c r="A3520" s="88" t="s">
        <v>8887</v>
      </c>
      <c r="B3520" s="40" t="s">
        <v>634</v>
      </c>
      <c r="C3520" s="82" t="s">
        <v>10958</v>
      </c>
      <c r="D3520" s="82">
        <v>1487</v>
      </c>
      <c r="E3520" s="82">
        <v>257</v>
      </c>
      <c r="F3520" s="82">
        <v>53</v>
      </c>
      <c r="G3520" s="82">
        <v>1797</v>
      </c>
      <c r="H3520" s="40" t="s">
        <v>2</v>
      </c>
      <c r="I3520" s="83" t="str">
        <f>IFERROR(VLOOKUP(A3520,'Alíquotas - CADPREV'!$B$2152:$N$4324,8,FALSE),"")</f>
        <v>NÃO</v>
      </c>
      <c r="J3520" s="83" t="str">
        <f>IF(H3520="RPPS",VLOOKUP(A3520,' Legislação Benef - GESCON'!$B$4:$I$2159,3,FALSE),"")</f>
        <v>NÃO</v>
      </c>
      <c r="K3520" s="83" t="str">
        <f>IF(H3520="RPPS",VLOOKUP(A3520,' Legislação Benef - GESCON'!$B$4:$I$2159,6,FALSE),"")</f>
        <v>NÃO</v>
      </c>
      <c r="L3520" s="83" t="str">
        <f>IF(H3520="RPPS",IFERROR(IF(VLOOKUP(A3520,'Suspensão de repasses - GESCON'!$D$3:$J$1048576,7,FALSE)="Validada","SIM","NÃO"),"NÃO"),"")</f>
        <v>SIM</v>
      </c>
    </row>
    <row r="3521" spans="1:12" s="19" customFormat="1" ht="15" hidden="1" customHeight="1" x14ac:dyDescent="0.25">
      <c r="A3521" s="88" t="s">
        <v>8888</v>
      </c>
      <c r="B3521" s="40" t="s">
        <v>3798</v>
      </c>
      <c r="C3521" s="82" t="s">
        <v>10959</v>
      </c>
      <c r="D3521" s="82"/>
      <c r="E3521" s="82"/>
      <c r="F3521" s="82"/>
      <c r="G3521" s="82"/>
      <c r="H3521" s="40" t="s">
        <v>4</v>
      </c>
      <c r="I3521" s="83" t="str">
        <f>IFERROR(VLOOKUP(A3521,'Alíquotas - CADPREV'!$B$2152:$N$4324,8,FALSE),"")</f>
        <v/>
      </c>
      <c r="J3521" s="83" t="str">
        <f>IF(H3521="RPPS",VLOOKUP(A3521,' Legislação Benef - GESCON'!$B$4:$I$2159,3,FALSE),"")</f>
        <v/>
      </c>
      <c r="K3521" s="83" t="str">
        <f>IF(H3521="RPPS",VLOOKUP(A3521,' Legislação Benef - GESCON'!$B$4:$I$2159,6,FALSE),"")</f>
        <v/>
      </c>
      <c r="L3521" s="83" t="str">
        <f>IF(H3521="RPPS",IFERROR(IF(VLOOKUP(A3521,'Suspensão de repasses - GESCON'!$D$3:$J$1048576,7,FALSE)="Validada","SIM","NÃO"),"NÃO"),"")</f>
        <v/>
      </c>
    </row>
    <row r="3522" spans="1:12" s="19" customFormat="1" ht="15" customHeight="1" x14ac:dyDescent="0.25">
      <c r="A3522" s="88" t="s">
        <v>8889</v>
      </c>
      <c r="B3522" s="40" t="s">
        <v>634</v>
      </c>
      <c r="C3522" s="82" t="s">
        <v>10958</v>
      </c>
      <c r="D3522" s="82">
        <v>1798</v>
      </c>
      <c r="E3522" s="82">
        <v>182</v>
      </c>
      <c r="F3522" s="82">
        <v>65</v>
      </c>
      <c r="G3522" s="82">
        <v>2045</v>
      </c>
      <c r="H3522" s="40" t="s">
        <v>2</v>
      </c>
      <c r="I3522" s="83" t="str">
        <f>IFERROR(VLOOKUP(A3522,'Alíquotas - CADPREV'!$B$2152:$N$4324,8,FALSE),"")</f>
        <v>NÃO</v>
      </c>
      <c r="J3522" s="83" t="str">
        <f>IF(H3522="RPPS",VLOOKUP(A3522,' Legislação Benef - GESCON'!$B$4:$I$2159,3,FALSE),"")</f>
        <v>NÃO</v>
      </c>
      <c r="K3522" s="83" t="str">
        <f>IF(H3522="RPPS",VLOOKUP(A3522,' Legislação Benef - GESCON'!$B$4:$I$2159,6,FALSE),"")</f>
        <v>NÃO</v>
      </c>
      <c r="L3522" s="83" t="str">
        <f>IF(H3522="RPPS",IFERROR(IF(VLOOKUP(A3522,'Suspensão de repasses - GESCON'!$D$3:$J$1048576,7,FALSE)="Validada","SIM","NÃO"),"NÃO"),"")</f>
        <v>NÃO</v>
      </c>
    </row>
    <row r="3523" spans="1:12" s="19" customFormat="1" ht="15" hidden="1" customHeight="1" x14ac:dyDescent="0.25">
      <c r="A3523" s="88" t="s">
        <v>8890</v>
      </c>
      <c r="B3523" s="40" t="s">
        <v>4559</v>
      </c>
      <c r="C3523" s="82" t="s">
        <v>10959</v>
      </c>
      <c r="D3523" s="82"/>
      <c r="E3523" s="82"/>
      <c r="F3523" s="82"/>
      <c r="G3523" s="82"/>
      <c r="H3523" s="40" t="s">
        <v>4</v>
      </c>
      <c r="I3523" s="83" t="str">
        <f>IFERROR(VLOOKUP(A3523,'Alíquotas - CADPREV'!$B$2152:$N$4324,8,FALSE),"")</f>
        <v/>
      </c>
      <c r="J3523" s="83" t="str">
        <f>IF(H3523="RPPS",VLOOKUP(A3523,' Legislação Benef - GESCON'!$B$4:$I$2159,3,FALSE),"")</f>
        <v/>
      </c>
      <c r="K3523" s="83" t="str">
        <f>IF(H3523="RPPS",VLOOKUP(A3523,' Legislação Benef - GESCON'!$B$4:$I$2159,6,FALSE),"")</f>
        <v/>
      </c>
      <c r="L3523" s="83" t="str">
        <f>IF(H3523="RPPS",IFERROR(IF(VLOOKUP(A3523,'Suspensão de repasses - GESCON'!$D$3:$J$1048576,7,FALSE)="Validada","SIM","NÃO"),"NÃO"),"")</f>
        <v/>
      </c>
    </row>
    <row r="3524" spans="1:12" s="19" customFormat="1" ht="15" customHeight="1" x14ac:dyDescent="0.25">
      <c r="A3524" s="88" t="s">
        <v>8891</v>
      </c>
      <c r="B3524" s="40" t="s">
        <v>1142</v>
      </c>
      <c r="C3524" s="82" t="s">
        <v>10958</v>
      </c>
      <c r="D3524" s="82">
        <v>1692</v>
      </c>
      <c r="E3524" s="82">
        <v>225</v>
      </c>
      <c r="F3524" s="82">
        <v>23</v>
      </c>
      <c r="G3524" s="82">
        <v>1940</v>
      </c>
      <c r="H3524" s="40" t="s">
        <v>2</v>
      </c>
      <c r="I3524" s="83" t="str">
        <f>IFERROR(VLOOKUP(A3524,'Alíquotas - CADPREV'!$B$2152:$N$4324,8,FALSE),"")</f>
        <v>NÃO</v>
      </c>
      <c r="J3524" s="83" t="str">
        <f>IF(H3524="RPPS",VLOOKUP(A3524,' Legislação Benef - GESCON'!$B$4:$I$2159,3,FALSE),"")</f>
        <v>NÃO</v>
      </c>
      <c r="K3524" s="83" t="str">
        <f>IF(H3524="RPPS",VLOOKUP(A3524,' Legislação Benef - GESCON'!$B$4:$I$2159,6,FALSE),"")</f>
        <v>NÃO</v>
      </c>
      <c r="L3524" s="83" t="str">
        <f>IF(H3524="RPPS",IFERROR(IF(VLOOKUP(A3524,'Suspensão de repasses - GESCON'!$D$3:$J$1048576,7,FALSE)="Validada","SIM","NÃO"),"NÃO"),"")</f>
        <v>NÃO</v>
      </c>
    </row>
    <row r="3525" spans="1:12" s="19" customFormat="1" ht="15" customHeight="1" x14ac:dyDescent="0.25">
      <c r="A3525" s="88" t="s">
        <v>8892</v>
      </c>
      <c r="B3525" s="40" t="s">
        <v>634</v>
      </c>
      <c r="C3525" s="82" t="s">
        <v>10958</v>
      </c>
      <c r="D3525" s="82">
        <v>360</v>
      </c>
      <c r="E3525" s="82">
        <v>91</v>
      </c>
      <c r="F3525" s="82">
        <v>21</v>
      </c>
      <c r="G3525" s="82">
        <v>472</v>
      </c>
      <c r="H3525" s="40" t="s">
        <v>2</v>
      </c>
      <c r="I3525" s="83" t="str">
        <f>IFERROR(VLOOKUP(A3525,'Alíquotas - CADPREV'!$B$2152:$N$4324,8,FALSE),"")</f>
        <v>NÃO</v>
      </c>
      <c r="J3525" s="83" t="str">
        <f>IF(H3525="RPPS",VLOOKUP(A3525,' Legislação Benef - GESCON'!$B$4:$I$2159,3,FALSE),"")</f>
        <v>NÃO</v>
      </c>
      <c r="K3525" s="83" t="str">
        <f>IF(H3525="RPPS",VLOOKUP(A3525,' Legislação Benef - GESCON'!$B$4:$I$2159,6,FALSE),"")</f>
        <v>NÃO</v>
      </c>
      <c r="L3525" s="83" t="str">
        <f>IF(H3525="RPPS",IFERROR(IF(VLOOKUP(A3525,'Suspensão de repasses - GESCON'!$D$3:$J$1048576,7,FALSE)="Validada","SIM","NÃO"),"NÃO"),"")</f>
        <v>NÃO</v>
      </c>
    </row>
    <row r="3526" spans="1:12" s="19" customFormat="1" ht="15" hidden="1" customHeight="1" x14ac:dyDescent="0.25">
      <c r="A3526" s="88" t="s">
        <v>8893</v>
      </c>
      <c r="B3526" s="40" t="s">
        <v>634</v>
      </c>
      <c r="C3526" s="82" t="s">
        <v>10959</v>
      </c>
      <c r="D3526" s="82"/>
      <c r="E3526" s="82"/>
      <c r="F3526" s="82"/>
      <c r="G3526" s="82"/>
      <c r="H3526" s="40" t="s">
        <v>4</v>
      </c>
      <c r="I3526" s="83" t="str">
        <f>IFERROR(VLOOKUP(A3526,'Alíquotas - CADPREV'!$B$2152:$N$4324,8,FALSE),"")</f>
        <v/>
      </c>
      <c r="J3526" s="83" t="str">
        <f>IF(H3526="RPPS",VLOOKUP(A3526,' Legislação Benef - GESCON'!$B$4:$I$2159,3,FALSE),"")</f>
        <v/>
      </c>
      <c r="K3526" s="83" t="str">
        <f>IF(H3526="RPPS",VLOOKUP(A3526,' Legislação Benef - GESCON'!$B$4:$I$2159,6,FALSE),"")</f>
        <v/>
      </c>
      <c r="L3526" s="83" t="str">
        <f>IF(H3526="RPPS",IFERROR(IF(VLOOKUP(A3526,'Suspensão de repasses - GESCON'!$D$3:$J$1048576,7,FALSE)="Validada","SIM","NÃO"),"NÃO"),"")</f>
        <v/>
      </c>
    </row>
    <row r="3527" spans="1:12" s="19" customFormat="1" ht="15" customHeight="1" x14ac:dyDescent="0.25">
      <c r="A3527" s="88" t="s">
        <v>8894</v>
      </c>
      <c r="B3527" s="40" t="s">
        <v>901</v>
      </c>
      <c r="C3527" s="82" t="s">
        <v>10958</v>
      </c>
      <c r="D3527" s="82">
        <v>850</v>
      </c>
      <c r="E3527" s="82">
        <v>64</v>
      </c>
      <c r="F3527" s="82">
        <v>12</v>
      </c>
      <c r="G3527" s="82">
        <v>926</v>
      </c>
      <c r="H3527" s="40" t="s">
        <v>2</v>
      </c>
      <c r="I3527" s="83" t="str">
        <f>IFERROR(VLOOKUP(A3527,'Alíquotas - CADPREV'!$B$2152:$N$4324,8,FALSE),"")</f>
        <v>NÃO</v>
      </c>
      <c r="J3527" s="83" t="str">
        <f>IF(H3527="RPPS",VLOOKUP(A3527,' Legislação Benef - GESCON'!$B$4:$I$2159,3,FALSE),"")</f>
        <v>NÃO</v>
      </c>
      <c r="K3527" s="83" t="str">
        <f>IF(H3527="RPPS",VLOOKUP(A3527,' Legislação Benef - GESCON'!$B$4:$I$2159,6,FALSE),"")</f>
        <v>NÃO</v>
      </c>
      <c r="L3527" s="83" t="str">
        <f>IF(H3527="RPPS",IFERROR(IF(VLOOKUP(A3527,'Suspensão de repasses - GESCON'!$D$3:$J$1048576,7,FALSE)="Validada","SIM","NÃO"),"NÃO"),"")</f>
        <v>NÃO</v>
      </c>
    </row>
    <row r="3528" spans="1:12" s="19" customFormat="1" ht="15" hidden="1" customHeight="1" x14ac:dyDescent="0.25">
      <c r="A3528" s="88" t="s">
        <v>8895</v>
      </c>
      <c r="B3528" s="40" t="s">
        <v>1356</v>
      </c>
      <c r="C3528" s="82" t="s">
        <v>10959</v>
      </c>
      <c r="D3528" s="82"/>
      <c r="E3528" s="82"/>
      <c r="F3528" s="82"/>
      <c r="G3528" s="82"/>
      <c r="H3528" s="40" t="s">
        <v>4</v>
      </c>
      <c r="I3528" s="83" t="str">
        <f>IFERROR(VLOOKUP(A3528,'Alíquotas - CADPREV'!$B$2152:$N$4324,8,FALSE),"")</f>
        <v/>
      </c>
      <c r="J3528" s="83" t="str">
        <f>IF(H3528="RPPS",VLOOKUP(A3528,' Legislação Benef - GESCON'!$B$4:$I$2159,3,FALSE),"")</f>
        <v/>
      </c>
      <c r="K3528" s="83" t="str">
        <f>IF(H3528="RPPS",VLOOKUP(A3528,' Legislação Benef - GESCON'!$B$4:$I$2159,6,FALSE),"")</f>
        <v/>
      </c>
      <c r="L3528" s="83" t="str">
        <f>IF(H3528="RPPS",IFERROR(IF(VLOOKUP(A3528,'Suspensão de repasses - GESCON'!$D$3:$J$1048576,7,FALSE)="Validada","SIM","NÃO"),"NÃO"),"")</f>
        <v/>
      </c>
    </row>
    <row r="3529" spans="1:12" s="19" customFormat="1" ht="15" customHeight="1" x14ac:dyDescent="0.25">
      <c r="A3529" s="88" t="s">
        <v>8896</v>
      </c>
      <c r="B3529" s="40" t="s">
        <v>2926</v>
      </c>
      <c r="C3529" s="82" t="s">
        <v>10958</v>
      </c>
      <c r="D3529" s="82">
        <v>197</v>
      </c>
      <c r="E3529" s="82">
        <v>6</v>
      </c>
      <c r="F3529" s="82">
        <v>0</v>
      </c>
      <c r="G3529" s="82">
        <v>203</v>
      </c>
      <c r="H3529" s="40" t="s">
        <v>2</v>
      </c>
      <c r="I3529" s="83" t="str">
        <f>IFERROR(VLOOKUP(A3529,'Alíquotas - CADPREV'!$B$2152:$N$4324,8,FALSE),"")</f>
        <v>NÃO</v>
      </c>
      <c r="J3529" s="83" t="str">
        <f>IF(H3529="RPPS",VLOOKUP(A3529,' Legislação Benef - GESCON'!$B$4:$I$2159,3,FALSE),"")</f>
        <v>NÃO</v>
      </c>
      <c r="K3529" s="83" t="str">
        <f>IF(H3529="RPPS",VLOOKUP(A3529,' Legislação Benef - GESCON'!$B$4:$I$2159,6,FALSE),"")</f>
        <v>NÃO</v>
      </c>
      <c r="L3529" s="83" t="str">
        <f>IF(H3529="RPPS",IFERROR(IF(VLOOKUP(A3529,'Suspensão de repasses - GESCON'!$D$3:$J$1048576,7,FALSE)="Validada","SIM","NÃO"),"NÃO"),"")</f>
        <v>NÃO</v>
      </c>
    </row>
    <row r="3530" spans="1:12" s="19" customFormat="1" ht="15" customHeight="1" x14ac:dyDescent="0.25">
      <c r="A3530" s="88" t="s">
        <v>8897</v>
      </c>
      <c r="B3530" s="40" t="s">
        <v>1356</v>
      </c>
      <c r="C3530" s="82" t="s">
        <v>10958</v>
      </c>
      <c r="D3530" s="82">
        <v>359</v>
      </c>
      <c r="E3530" s="82">
        <v>80</v>
      </c>
      <c r="F3530" s="82">
        <v>26</v>
      </c>
      <c r="G3530" s="82">
        <v>465</v>
      </c>
      <c r="H3530" s="40" t="s">
        <v>2</v>
      </c>
      <c r="I3530" s="83" t="str">
        <f>IFERROR(VLOOKUP(A3530,'Alíquotas - CADPREV'!$B$2152:$N$4324,8,FALSE),"")</f>
        <v>NÃO</v>
      </c>
      <c r="J3530" s="83" t="str">
        <f>IF(H3530="RPPS",VLOOKUP(A3530,' Legislação Benef - GESCON'!$B$4:$I$2159,3,FALSE),"")</f>
        <v>NÃO</v>
      </c>
      <c r="K3530" s="83" t="str">
        <f>IF(H3530="RPPS",VLOOKUP(A3530,' Legislação Benef - GESCON'!$B$4:$I$2159,6,FALSE),"")</f>
        <v>NÃO</v>
      </c>
      <c r="L3530" s="83" t="str">
        <f>IF(H3530="RPPS",IFERROR(IF(VLOOKUP(A3530,'Suspensão de repasses - GESCON'!$D$3:$J$1048576,7,FALSE)="Validada","SIM","NÃO"),"NÃO"),"")</f>
        <v>NÃO</v>
      </c>
    </row>
    <row r="3531" spans="1:12" s="19" customFormat="1" ht="15" hidden="1" customHeight="1" x14ac:dyDescent="0.25">
      <c r="A3531" s="88" t="s">
        <v>8898</v>
      </c>
      <c r="B3531" s="40" t="s">
        <v>2926</v>
      </c>
      <c r="C3531" s="82" t="s">
        <v>10959</v>
      </c>
      <c r="D3531" s="82"/>
      <c r="E3531" s="82"/>
      <c r="F3531" s="82"/>
      <c r="G3531" s="82"/>
      <c r="H3531" s="40" t="s">
        <v>4</v>
      </c>
      <c r="I3531" s="83" t="str">
        <f>IFERROR(VLOOKUP(A3531,'Alíquotas - CADPREV'!$B$2152:$N$4324,8,FALSE),"")</f>
        <v/>
      </c>
      <c r="J3531" s="83" t="str">
        <f>IF(H3531="RPPS",VLOOKUP(A3531,' Legislação Benef - GESCON'!$B$4:$I$2159,3,FALSE),"")</f>
        <v/>
      </c>
      <c r="K3531" s="83" t="str">
        <f>IF(H3531="RPPS",VLOOKUP(A3531,' Legislação Benef - GESCON'!$B$4:$I$2159,6,FALSE),"")</f>
        <v/>
      </c>
      <c r="L3531" s="83" t="str">
        <f>IF(H3531="RPPS",IFERROR(IF(VLOOKUP(A3531,'Suspensão de repasses - GESCON'!$D$3:$J$1048576,7,FALSE)="Validada","SIM","NÃO"),"NÃO"),"")</f>
        <v/>
      </c>
    </row>
    <row r="3532" spans="1:12" s="19" customFormat="1" ht="15" hidden="1" customHeight="1" x14ac:dyDescent="0.25">
      <c r="A3532" s="88" t="s">
        <v>8899</v>
      </c>
      <c r="B3532" s="40" t="s">
        <v>1356</v>
      </c>
      <c r="C3532" s="82" t="s">
        <v>10959</v>
      </c>
      <c r="D3532" s="82"/>
      <c r="E3532" s="82"/>
      <c r="F3532" s="82"/>
      <c r="G3532" s="82"/>
      <c r="H3532" s="40" t="s">
        <v>4</v>
      </c>
      <c r="I3532" s="83" t="str">
        <f>IFERROR(VLOOKUP(A3532,'Alíquotas - CADPREV'!$B$2152:$N$4324,8,FALSE),"")</f>
        <v/>
      </c>
      <c r="J3532" s="83" t="str">
        <f>IF(H3532="RPPS",VLOOKUP(A3532,' Legislação Benef - GESCON'!$B$4:$I$2159,3,FALSE),"")</f>
        <v/>
      </c>
      <c r="K3532" s="83" t="str">
        <f>IF(H3532="RPPS",VLOOKUP(A3532,' Legislação Benef - GESCON'!$B$4:$I$2159,6,FALSE),"")</f>
        <v/>
      </c>
      <c r="L3532" s="83" t="str">
        <f>IF(H3532="RPPS",IFERROR(IF(VLOOKUP(A3532,'Suspensão de repasses - GESCON'!$D$3:$J$1048576,7,FALSE)="Validada","SIM","NÃO"),"NÃO"),"")</f>
        <v/>
      </c>
    </row>
    <row r="3533" spans="1:12" s="19" customFormat="1" ht="15" hidden="1" customHeight="1" x14ac:dyDescent="0.25">
      <c r="A3533" s="88" t="s">
        <v>8900</v>
      </c>
      <c r="B3533" s="40" t="s">
        <v>4289</v>
      </c>
      <c r="C3533" s="82" t="s">
        <v>10959</v>
      </c>
      <c r="D3533" s="82"/>
      <c r="E3533" s="82"/>
      <c r="F3533" s="82"/>
      <c r="G3533" s="82"/>
      <c r="H3533" s="40" t="s">
        <v>4</v>
      </c>
      <c r="I3533" s="83" t="str">
        <f>IFERROR(VLOOKUP(A3533,'Alíquotas - CADPREV'!$B$2152:$N$4324,8,FALSE),"")</f>
        <v/>
      </c>
      <c r="J3533" s="83" t="str">
        <f>IF(H3533="RPPS",VLOOKUP(A3533,' Legislação Benef - GESCON'!$B$4:$I$2159,3,FALSE),"")</f>
        <v/>
      </c>
      <c r="K3533" s="83" t="str">
        <f>IF(H3533="RPPS",VLOOKUP(A3533,' Legislação Benef - GESCON'!$B$4:$I$2159,6,FALSE),"")</f>
        <v/>
      </c>
      <c r="L3533" s="83" t="str">
        <f>IF(H3533="RPPS",IFERROR(IF(VLOOKUP(A3533,'Suspensão de repasses - GESCON'!$D$3:$J$1048576,7,FALSE)="Validada","SIM","NÃO"),"NÃO"),"")</f>
        <v/>
      </c>
    </row>
    <row r="3534" spans="1:12" s="19" customFormat="1" ht="15" hidden="1" customHeight="1" x14ac:dyDescent="0.25">
      <c r="A3534" s="88" t="s">
        <v>8901</v>
      </c>
      <c r="B3534" s="40" t="s">
        <v>3143</v>
      </c>
      <c r="C3534" s="82" t="s">
        <v>10959</v>
      </c>
      <c r="D3534" s="82"/>
      <c r="E3534" s="82"/>
      <c r="F3534" s="82"/>
      <c r="G3534" s="82"/>
      <c r="H3534" s="40" t="s">
        <v>4</v>
      </c>
      <c r="I3534" s="83" t="str">
        <f>IFERROR(VLOOKUP(A3534,'Alíquotas - CADPREV'!$B$2152:$N$4324,8,FALSE),"")</f>
        <v/>
      </c>
      <c r="J3534" s="83" t="str">
        <f>IF(H3534="RPPS",VLOOKUP(A3534,' Legislação Benef - GESCON'!$B$4:$I$2159,3,FALSE),"")</f>
        <v/>
      </c>
      <c r="K3534" s="83" t="str">
        <f>IF(H3534="RPPS",VLOOKUP(A3534,' Legislação Benef - GESCON'!$B$4:$I$2159,6,FALSE),"")</f>
        <v/>
      </c>
      <c r="L3534" s="83" t="str">
        <f>IF(H3534="RPPS",IFERROR(IF(VLOOKUP(A3534,'Suspensão de repasses - GESCON'!$D$3:$J$1048576,7,FALSE)="Validada","SIM","NÃO"),"NÃO"),"")</f>
        <v/>
      </c>
    </row>
    <row r="3535" spans="1:12" s="19" customFormat="1" ht="15" hidden="1" customHeight="1" x14ac:dyDescent="0.25">
      <c r="A3535" s="88" t="s">
        <v>8902</v>
      </c>
      <c r="B3535" s="40" t="s">
        <v>3812</v>
      </c>
      <c r="C3535" s="82" t="s">
        <v>10959</v>
      </c>
      <c r="D3535" s="82"/>
      <c r="E3535" s="82"/>
      <c r="F3535" s="82"/>
      <c r="G3535" s="82"/>
      <c r="H3535" s="40" t="s">
        <v>4</v>
      </c>
      <c r="I3535" s="83" t="str">
        <f>IFERROR(VLOOKUP(A3535,'Alíquotas - CADPREV'!$B$2152:$N$4324,8,FALSE),"")</f>
        <v/>
      </c>
      <c r="J3535" s="83" t="str">
        <f>IF(H3535="RPPS",VLOOKUP(A3535,' Legislação Benef - GESCON'!$B$4:$I$2159,3,FALSE),"")</f>
        <v/>
      </c>
      <c r="K3535" s="83" t="str">
        <f>IF(H3535="RPPS",VLOOKUP(A3535,' Legislação Benef - GESCON'!$B$4:$I$2159,6,FALSE),"")</f>
        <v/>
      </c>
      <c r="L3535" s="83" t="str">
        <f>IF(H3535="RPPS",IFERROR(IF(VLOOKUP(A3535,'Suspensão de repasses - GESCON'!$D$3:$J$1048576,7,FALSE)="Validada","SIM","NÃO"),"NÃO"),"")</f>
        <v/>
      </c>
    </row>
    <row r="3536" spans="1:12" s="19" customFormat="1" ht="15" customHeight="1" x14ac:dyDescent="0.25">
      <c r="A3536" s="88" t="s">
        <v>8903</v>
      </c>
      <c r="B3536" s="40" t="s">
        <v>1356</v>
      </c>
      <c r="C3536" s="82" t="s">
        <v>10958</v>
      </c>
      <c r="D3536" s="82">
        <v>208</v>
      </c>
      <c r="E3536" s="82">
        <v>64</v>
      </c>
      <c r="F3536" s="82">
        <v>12</v>
      </c>
      <c r="G3536" s="82">
        <v>284</v>
      </c>
      <c r="H3536" s="40" t="s">
        <v>2</v>
      </c>
      <c r="I3536" s="83" t="str">
        <f>IFERROR(VLOOKUP(A3536,'Alíquotas - CADPREV'!$B$2152:$N$4324,8,FALSE),"")</f>
        <v>NÃO</v>
      </c>
      <c r="J3536" s="83" t="str">
        <f>IF(H3536="RPPS",VLOOKUP(A3536,' Legislação Benef - GESCON'!$B$4:$I$2159,3,FALSE),"")</f>
        <v>NÃO</v>
      </c>
      <c r="K3536" s="83" t="str">
        <f>IF(H3536="RPPS",VLOOKUP(A3536,' Legislação Benef - GESCON'!$B$4:$I$2159,6,FALSE),"")</f>
        <v>NÃO</v>
      </c>
      <c r="L3536" s="83" t="str">
        <f>IF(H3536="RPPS",IFERROR(IF(VLOOKUP(A3536,'Suspensão de repasses - GESCON'!$D$3:$J$1048576,7,FALSE)="Validada","SIM","NÃO"),"NÃO"),"")</f>
        <v>NÃO</v>
      </c>
    </row>
    <row r="3537" spans="1:12" s="19" customFormat="1" ht="15" hidden="1" customHeight="1" x14ac:dyDescent="0.25">
      <c r="A3537" s="88" t="s">
        <v>8904</v>
      </c>
      <c r="B3537" s="40" t="s">
        <v>4289</v>
      </c>
      <c r="C3537" s="82" t="s">
        <v>10959</v>
      </c>
      <c r="D3537" s="82"/>
      <c r="E3537" s="82"/>
      <c r="F3537" s="82"/>
      <c r="G3537" s="82"/>
      <c r="H3537" s="40" t="s">
        <v>4</v>
      </c>
      <c r="I3537" s="83" t="str">
        <f>IFERROR(VLOOKUP(A3537,'Alíquotas - CADPREV'!$B$2152:$N$4324,8,FALSE),"")</f>
        <v/>
      </c>
      <c r="J3537" s="83" t="str">
        <f>IF(H3537="RPPS",VLOOKUP(A3537,' Legislação Benef - GESCON'!$B$4:$I$2159,3,FALSE),"")</f>
        <v/>
      </c>
      <c r="K3537" s="83" t="str">
        <f>IF(H3537="RPPS",VLOOKUP(A3537,' Legislação Benef - GESCON'!$B$4:$I$2159,6,FALSE),"")</f>
        <v/>
      </c>
      <c r="L3537" s="83" t="str">
        <f>IF(H3537="RPPS",IFERROR(IF(VLOOKUP(A3537,'Suspensão de repasses - GESCON'!$D$3:$J$1048576,7,FALSE)="Validada","SIM","NÃO"),"NÃO"),"")</f>
        <v/>
      </c>
    </row>
    <row r="3538" spans="1:12" s="19" customFormat="1" ht="15" hidden="1" customHeight="1" x14ac:dyDescent="0.25">
      <c r="A3538" s="88" t="s">
        <v>8905</v>
      </c>
      <c r="B3538" s="40" t="s">
        <v>1356</v>
      </c>
      <c r="C3538" s="82" t="s">
        <v>10959</v>
      </c>
      <c r="D3538" s="82"/>
      <c r="E3538" s="82"/>
      <c r="F3538" s="82"/>
      <c r="G3538" s="82"/>
      <c r="H3538" s="40" t="s">
        <v>4</v>
      </c>
      <c r="I3538" s="83" t="str">
        <f>IFERROR(VLOOKUP(A3538,'Alíquotas - CADPREV'!$B$2152:$N$4324,8,FALSE),"")</f>
        <v/>
      </c>
      <c r="J3538" s="83" t="str">
        <f>IF(H3538="RPPS",VLOOKUP(A3538,' Legislação Benef - GESCON'!$B$4:$I$2159,3,FALSE),"")</f>
        <v/>
      </c>
      <c r="K3538" s="83" t="str">
        <f>IF(H3538="RPPS",VLOOKUP(A3538,' Legislação Benef - GESCON'!$B$4:$I$2159,6,FALSE),"")</f>
        <v/>
      </c>
      <c r="L3538" s="83" t="str">
        <f>IF(H3538="RPPS",IFERROR(IF(VLOOKUP(A3538,'Suspensão de repasses - GESCON'!$D$3:$J$1048576,7,FALSE)="Validada","SIM","NÃO"),"NÃO"),"")</f>
        <v/>
      </c>
    </row>
    <row r="3539" spans="1:12" s="19" customFormat="1" ht="15" hidden="1" customHeight="1" x14ac:dyDescent="0.25">
      <c r="A3539" s="88" t="s">
        <v>8906</v>
      </c>
      <c r="B3539" s="40" t="s">
        <v>1356</v>
      </c>
      <c r="C3539" s="82" t="s">
        <v>10959</v>
      </c>
      <c r="D3539" s="82"/>
      <c r="E3539" s="82"/>
      <c r="F3539" s="82"/>
      <c r="G3539" s="82"/>
      <c r="H3539" s="40" t="s">
        <v>4</v>
      </c>
      <c r="I3539" s="83" t="str">
        <f>IFERROR(VLOOKUP(A3539,'Alíquotas - CADPREV'!$B$2152:$N$4324,8,FALSE),"")</f>
        <v/>
      </c>
      <c r="J3539" s="83" t="str">
        <f>IF(H3539="RPPS",VLOOKUP(A3539,' Legislação Benef - GESCON'!$B$4:$I$2159,3,FALSE),"")</f>
        <v/>
      </c>
      <c r="K3539" s="83" t="str">
        <f>IF(H3539="RPPS",VLOOKUP(A3539,' Legislação Benef - GESCON'!$B$4:$I$2159,6,FALSE),"")</f>
        <v/>
      </c>
      <c r="L3539" s="83" t="str">
        <f>IF(H3539="RPPS",IFERROR(IF(VLOOKUP(A3539,'Suspensão de repasses - GESCON'!$D$3:$J$1048576,7,FALSE)="Validada","SIM","NÃO"),"NÃO"),"")</f>
        <v/>
      </c>
    </row>
    <row r="3540" spans="1:12" s="19" customFormat="1" ht="15" hidden="1" customHeight="1" x14ac:dyDescent="0.25">
      <c r="A3540" s="88" t="s">
        <v>8907</v>
      </c>
      <c r="B3540" s="40" t="s">
        <v>2926</v>
      </c>
      <c r="C3540" s="82" t="s">
        <v>10959</v>
      </c>
      <c r="D3540" s="82"/>
      <c r="E3540" s="82"/>
      <c r="F3540" s="82"/>
      <c r="G3540" s="82"/>
      <c r="H3540" s="40" t="s">
        <v>4</v>
      </c>
      <c r="I3540" s="83" t="str">
        <f>IFERROR(VLOOKUP(A3540,'Alíquotas - CADPREV'!$B$2152:$N$4324,8,FALSE),"")</f>
        <v/>
      </c>
      <c r="J3540" s="83" t="str">
        <f>IF(H3540="RPPS",VLOOKUP(A3540,' Legislação Benef - GESCON'!$B$4:$I$2159,3,FALSE),"")</f>
        <v/>
      </c>
      <c r="K3540" s="83" t="str">
        <f>IF(H3540="RPPS",VLOOKUP(A3540,' Legislação Benef - GESCON'!$B$4:$I$2159,6,FALSE),"")</f>
        <v/>
      </c>
      <c r="L3540" s="83" t="str">
        <f>IF(H3540="RPPS",IFERROR(IF(VLOOKUP(A3540,'Suspensão de repasses - GESCON'!$D$3:$J$1048576,7,FALSE)="Validada","SIM","NÃO"),"NÃO"),"")</f>
        <v/>
      </c>
    </row>
    <row r="3541" spans="1:12" s="19" customFormat="1" ht="15" customHeight="1" x14ac:dyDescent="0.25">
      <c r="A3541" s="88" t="s">
        <v>8908</v>
      </c>
      <c r="B3541" s="40" t="s">
        <v>29</v>
      </c>
      <c r="C3541" s="82" t="s">
        <v>10958</v>
      </c>
      <c r="D3541" s="82"/>
      <c r="E3541" s="82"/>
      <c r="F3541" s="82"/>
      <c r="G3541" s="82"/>
      <c r="H3541" s="40" t="s">
        <v>2</v>
      </c>
      <c r="I3541" s="83" t="str">
        <f>IFERROR(VLOOKUP(A3541,'Alíquotas - CADPREV'!$B$2152:$N$4324,8,FALSE),"")</f>
        <v>NÃO</v>
      </c>
      <c r="J3541" s="83" t="str">
        <f>IF(H3541="RPPS",VLOOKUP(A3541,' Legislação Benef - GESCON'!$B$4:$I$2159,3,FALSE),"")</f>
        <v>NÃO</v>
      </c>
      <c r="K3541" s="83" t="str">
        <f>IF(H3541="RPPS",VLOOKUP(A3541,' Legislação Benef - GESCON'!$B$4:$I$2159,6,FALSE),"")</f>
        <v>NÃO</v>
      </c>
      <c r="L3541" s="83" t="str">
        <f>IF(H3541="RPPS",IFERROR(IF(VLOOKUP(A3541,'Suspensão de repasses - GESCON'!$D$3:$J$1048576,7,FALSE)="Validada","SIM","NÃO"),"NÃO"),"")</f>
        <v>NÃO</v>
      </c>
    </row>
    <row r="3542" spans="1:12" s="19" customFormat="1" ht="15" hidden="1" customHeight="1" x14ac:dyDescent="0.25">
      <c r="A3542" s="88" t="s">
        <v>8909</v>
      </c>
      <c r="B3542" s="40" t="s">
        <v>4626</v>
      </c>
      <c r="C3542" s="82" t="s">
        <v>10959</v>
      </c>
      <c r="D3542" s="82"/>
      <c r="E3542" s="82"/>
      <c r="F3542" s="82"/>
      <c r="G3542" s="82"/>
      <c r="H3542" s="40" t="s">
        <v>4</v>
      </c>
      <c r="I3542" s="83" t="str">
        <f>IFERROR(VLOOKUP(A3542,'Alíquotas - CADPREV'!$B$2152:$N$4324,8,FALSE),"")</f>
        <v/>
      </c>
      <c r="J3542" s="83" t="str">
        <f>IF(H3542="RPPS",VLOOKUP(A3542,' Legislação Benef - GESCON'!$B$4:$I$2159,3,FALSE),"")</f>
        <v/>
      </c>
      <c r="K3542" s="83" t="str">
        <f>IF(H3542="RPPS",VLOOKUP(A3542,' Legislação Benef - GESCON'!$B$4:$I$2159,6,FALSE),"")</f>
        <v/>
      </c>
      <c r="L3542" s="83" t="str">
        <f>IF(H3542="RPPS",IFERROR(IF(VLOOKUP(A3542,'Suspensão de repasses - GESCON'!$D$3:$J$1048576,7,FALSE)="Validada","SIM","NÃO"),"NÃO"),"")</f>
        <v/>
      </c>
    </row>
    <row r="3543" spans="1:12" s="19" customFormat="1" ht="15" hidden="1" customHeight="1" x14ac:dyDescent="0.25">
      <c r="A3543" s="88" t="s">
        <v>8910</v>
      </c>
      <c r="B3543" s="40" t="s">
        <v>901</v>
      </c>
      <c r="C3543" s="82" t="s">
        <v>10959</v>
      </c>
      <c r="D3543" s="82"/>
      <c r="E3543" s="82"/>
      <c r="F3543" s="82"/>
      <c r="G3543" s="82"/>
      <c r="H3543" s="40" t="s">
        <v>4</v>
      </c>
      <c r="I3543" s="83" t="str">
        <f>IFERROR(VLOOKUP(A3543,'Alíquotas - CADPREV'!$B$2152:$N$4324,8,FALSE),"")</f>
        <v/>
      </c>
      <c r="J3543" s="83" t="str">
        <f>IF(H3543="RPPS",VLOOKUP(A3543,' Legislação Benef - GESCON'!$B$4:$I$2159,3,FALSE),"")</f>
        <v/>
      </c>
      <c r="K3543" s="83" t="str">
        <f>IF(H3543="RPPS",VLOOKUP(A3543,' Legislação Benef - GESCON'!$B$4:$I$2159,6,FALSE),"")</f>
        <v/>
      </c>
      <c r="L3543" s="83" t="str">
        <f>IF(H3543="RPPS",IFERROR(IF(VLOOKUP(A3543,'Suspensão de repasses - GESCON'!$D$3:$J$1048576,7,FALSE)="Validada","SIM","NÃO"),"NÃO"),"")</f>
        <v/>
      </c>
    </row>
    <row r="3544" spans="1:12" s="19" customFormat="1" ht="15" hidden="1" customHeight="1" x14ac:dyDescent="0.25">
      <c r="A3544" s="88" t="s">
        <v>8911</v>
      </c>
      <c r="B3544" s="40" t="s">
        <v>2413</v>
      </c>
      <c r="C3544" s="82" t="s">
        <v>10959</v>
      </c>
      <c r="D3544" s="82"/>
      <c r="E3544" s="82"/>
      <c r="F3544" s="82"/>
      <c r="G3544" s="82"/>
      <c r="H3544" s="40" t="s">
        <v>4</v>
      </c>
      <c r="I3544" s="83" t="str">
        <f>IFERROR(VLOOKUP(A3544,'Alíquotas - CADPREV'!$B$2152:$N$4324,8,FALSE),"")</f>
        <v/>
      </c>
      <c r="J3544" s="83" t="str">
        <f>IF(H3544="RPPS",VLOOKUP(A3544,' Legislação Benef - GESCON'!$B$4:$I$2159,3,FALSE),"")</f>
        <v/>
      </c>
      <c r="K3544" s="83" t="str">
        <f>IF(H3544="RPPS",VLOOKUP(A3544,' Legislação Benef - GESCON'!$B$4:$I$2159,6,FALSE),"")</f>
        <v/>
      </c>
      <c r="L3544" s="83" t="str">
        <f>IF(H3544="RPPS",IFERROR(IF(VLOOKUP(A3544,'Suspensão de repasses - GESCON'!$D$3:$J$1048576,7,FALSE)="Validada","SIM","NÃO"),"NÃO"),"")</f>
        <v/>
      </c>
    </row>
    <row r="3545" spans="1:12" s="19" customFormat="1" ht="15" customHeight="1" x14ac:dyDescent="0.25">
      <c r="A3545" s="88" t="s">
        <v>8912</v>
      </c>
      <c r="B3545" s="40" t="s">
        <v>634</v>
      </c>
      <c r="C3545" s="82" t="s">
        <v>10958</v>
      </c>
      <c r="D3545" s="82"/>
      <c r="E3545" s="82"/>
      <c r="F3545" s="82"/>
      <c r="G3545" s="82"/>
      <c r="H3545" s="40" t="s">
        <v>2</v>
      </c>
      <c r="I3545" s="83" t="str">
        <f>IFERROR(VLOOKUP(A3545,'Alíquotas - CADPREV'!$B$2152:$N$4324,8,FALSE),"")</f>
        <v>NÃO</v>
      </c>
      <c r="J3545" s="83" t="str">
        <f>IF(H3545="RPPS",VLOOKUP(A3545,' Legislação Benef - GESCON'!$B$4:$I$2159,3,FALSE),"")</f>
        <v>NÃO</v>
      </c>
      <c r="K3545" s="83" t="str">
        <f>IF(H3545="RPPS",VLOOKUP(A3545,' Legislação Benef - GESCON'!$B$4:$I$2159,6,FALSE),"")</f>
        <v>NÃO</v>
      </c>
      <c r="L3545" s="83" t="str">
        <f>IF(H3545="RPPS",IFERROR(IF(VLOOKUP(A3545,'Suspensão de repasses - GESCON'!$D$3:$J$1048576,7,FALSE)="Validada","SIM","NÃO"),"NÃO"),"")</f>
        <v>NÃO</v>
      </c>
    </row>
    <row r="3546" spans="1:12" s="19" customFormat="1" ht="15" customHeight="1" x14ac:dyDescent="0.25">
      <c r="A3546" s="88" t="s">
        <v>8913</v>
      </c>
      <c r="B3546" s="40" t="s">
        <v>4289</v>
      </c>
      <c r="C3546" s="82" t="s">
        <v>10958</v>
      </c>
      <c r="D3546" s="82">
        <v>2840</v>
      </c>
      <c r="E3546" s="82">
        <v>464</v>
      </c>
      <c r="F3546" s="82">
        <v>12</v>
      </c>
      <c r="G3546" s="82">
        <v>3316</v>
      </c>
      <c r="H3546" s="40" t="s">
        <v>2</v>
      </c>
      <c r="I3546" s="83" t="str">
        <f>IFERROR(VLOOKUP(A3546,'Alíquotas - CADPREV'!$B$2152:$N$4324,8,FALSE),"")</f>
        <v>NÃO</v>
      </c>
      <c r="J3546" s="83" t="str">
        <f>IF(H3546="RPPS",VLOOKUP(A3546,' Legislação Benef - GESCON'!$B$4:$I$2159,3,FALSE),"")</f>
        <v>NÃO</v>
      </c>
      <c r="K3546" s="83" t="str">
        <f>IF(H3546="RPPS",VLOOKUP(A3546,' Legislação Benef - GESCON'!$B$4:$I$2159,6,FALSE),"")</f>
        <v>NÃO</v>
      </c>
      <c r="L3546" s="83" t="str">
        <f>IF(H3546="RPPS",IFERROR(IF(VLOOKUP(A3546,'Suspensão de repasses - GESCON'!$D$3:$J$1048576,7,FALSE)="Validada","SIM","NÃO"),"NÃO"),"")</f>
        <v>NÃO</v>
      </c>
    </row>
    <row r="3547" spans="1:12" s="19" customFormat="1" ht="15" hidden="1" customHeight="1" x14ac:dyDescent="0.25">
      <c r="A3547" s="88" t="s">
        <v>8914</v>
      </c>
      <c r="B3547" s="40" t="s">
        <v>1356</v>
      </c>
      <c r="C3547" s="82" t="s">
        <v>10959</v>
      </c>
      <c r="D3547" s="82"/>
      <c r="E3547" s="82"/>
      <c r="F3547" s="82"/>
      <c r="G3547" s="82"/>
      <c r="H3547" s="40" t="s">
        <v>4</v>
      </c>
      <c r="I3547" s="83" t="str">
        <f>IFERROR(VLOOKUP(A3547,'Alíquotas - CADPREV'!$B$2152:$N$4324,8,FALSE),"")</f>
        <v/>
      </c>
      <c r="J3547" s="83" t="str">
        <f>IF(H3547="RPPS",VLOOKUP(A3547,' Legislação Benef - GESCON'!$B$4:$I$2159,3,FALSE),"")</f>
        <v/>
      </c>
      <c r="K3547" s="83" t="str">
        <f>IF(H3547="RPPS",VLOOKUP(A3547,' Legislação Benef - GESCON'!$B$4:$I$2159,6,FALSE),"")</f>
        <v/>
      </c>
      <c r="L3547" s="83" t="str">
        <f>IF(H3547="RPPS",IFERROR(IF(VLOOKUP(A3547,'Suspensão de repasses - GESCON'!$D$3:$J$1048576,7,FALSE)="Validada","SIM","NÃO"),"NÃO"),"")</f>
        <v/>
      </c>
    </row>
    <row r="3548" spans="1:12" s="19" customFormat="1" ht="15" hidden="1" customHeight="1" x14ac:dyDescent="0.25">
      <c r="A3548" s="88" t="s">
        <v>8915</v>
      </c>
      <c r="B3548" s="40" t="s">
        <v>4289</v>
      </c>
      <c r="C3548" s="82" t="s">
        <v>10959</v>
      </c>
      <c r="D3548" s="82"/>
      <c r="E3548" s="82"/>
      <c r="F3548" s="82"/>
      <c r="G3548" s="82"/>
      <c r="H3548" s="40" t="s">
        <v>4</v>
      </c>
      <c r="I3548" s="83" t="str">
        <f>IFERROR(VLOOKUP(A3548,'Alíquotas - CADPREV'!$B$2152:$N$4324,8,FALSE),"")</f>
        <v/>
      </c>
      <c r="J3548" s="83" t="str">
        <f>IF(H3548="RPPS",VLOOKUP(A3548,' Legislação Benef - GESCON'!$B$4:$I$2159,3,FALSE),"")</f>
        <v/>
      </c>
      <c r="K3548" s="83" t="str">
        <f>IF(H3548="RPPS",VLOOKUP(A3548,' Legislação Benef - GESCON'!$B$4:$I$2159,6,FALSE),"")</f>
        <v/>
      </c>
      <c r="L3548" s="83" t="str">
        <f>IF(H3548="RPPS",IFERROR(IF(VLOOKUP(A3548,'Suspensão de repasses - GESCON'!$D$3:$J$1048576,7,FALSE)="Validada","SIM","NÃO"),"NÃO"),"")</f>
        <v/>
      </c>
    </row>
    <row r="3549" spans="1:12" s="19" customFormat="1" ht="15" customHeight="1" x14ac:dyDescent="0.25">
      <c r="A3549" s="88" t="s">
        <v>8916</v>
      </c>
      <c r="B3549" s="40" t="s">
        <v>634</v>
      </c>
      <c r="C3549" s="82" t="s">
        <v>10958</v>
      </c>
      <c r="D3549" s="82">
        <v>426</v>
      </c>
      <c r="E3549" s="82">
        <v>93</v>
      </c>
      <c r="F3549" s="82">
        <v>7</v>
      </c>
      <c r="G3549" s="82">
        <v>526</v>
      </c>
      <c r="H3549" s="40" t="s">
        <v>2</v>
      </c>
      <c r="I3549" s="83" t="str">
        <f>IFERROR(VLOOKUP(A3549,'Alíquotas - CADPREV'!$B$2152:$N$4324,8,FALSE),"")</f>
        <v>SIM</v>
      </c>
      <c r="J3549" s="83" t="str">
        <f>IF(H3549="RPPS",VLOOKUP(A3549,' Legislação Benef - GESCON'!$B$4:$I$2159,3,FALSE),"")</f>
        <v>NÃO</v>
      </c>
      <c r="K3549" s="83" t="str">
        <f>IF(H3549="RPPS",VLOOKUP(A3549,' Legislação Benef - GESCON'!$B$4:$I$2159,6,FALSE),"")</f>
        <v>SIM</v>
      </c>
      <c r="L3549" s="83" t="str">
        <f>IF(H3549="RPPS",IFERROR(IF(VLOOKUP(A3549,'Suspensão de repasses - GESCON'!$D$3:$J$1048576,7,FALSE)="Validada","SIM","NÃO"),"NÃO"),"")</f>
        <v>NÃO</v>
      </c>
    </row>
    <row r="3550" spans="1:12" s="19" customFormat="1" ht="15" customHeight="1" x14ac:dyDescent="0.25">
      <c r="A3550" s="88" t="s">
        <v>8917</v>
      </c>
      <c r="B3550" s="40" t="s">
        <v>2758</v>
      </c>
      <c r="C3550" s="82" t="s">
        <v>10958</v>
      </c>
      <c r="D3550" s="82">
        <v>1107</v>
      </c>
      <c r="E3550" s="82">
        <v>384</v>
      </c>
      <c r="F3550" s="82">
        <v>116</v>
      </c>
      <c r="G3550" s="82">
        <v>1607</v>
      </c>
      <c r="H3550" s="40" t="s">
        <v>2</v>
      </c>
      <c r="I3550" s="83" t="str">
        <f>IFERROR(VLOOKUP(A3550,'Alíquotas - CADPREV'!$B$2152:$N$4324,8,FALSE),"")</f>
        <v>NÃO</v>
      </c>
      <c r="J3550" s="83" t="str">
        <f>IF(H3550="RPPS",VLOOKUP(A3550,' Legislação Benef - GESCON'!$B$4:$I$2159,3,FALSE),"")</f>
        <v>NÃO</v>
      </c>
      <c r="K3550" s="83" t="str">
        <f>IF(H3550="RPPS",VLOOKUP(A3550,' Legislação Benef - GESCON'!$B$4:$I$2159,6,FALSE),"")</f>
        <v>NÃO</v>
      </c>
      <c r="L3550" s="83" t="str">
        <f>IF(H3550="RPPS",IFERROR(IF(VLOOKUP(A3550,'Suspensão de repasses - GESCON'!$D$3:$J$1048576,7,FALSE)="Validada","SIM","NÃO"),"NÃO"),"")</f>
        <v>NÃO</v>
      </c>
    </row>
    <row r="3551" spans="1:12" s="19" customFormat="1" ht="15" customHeight="1" x14ac:dyDescent="0.25">
      <c r="A3551" s="88" t="s">
        <v>8918</v>
      </c>
      <c r="B3551" s="40" t="s">
        <v>3812</v>
      </c>
      <c r="C3551" s="82" t="s">
        <v>10958</v>
      </c>
      <c r="D3551" s="82">
        <v>134</v>
      </c>
      <c r="E3551" s="82">
        <v>151</v>
      </c>
      <c r="F3551" s="82">
        <v>10</v>
      </c>
      <c r="G3551" s="82">
        <v>295</v>
      </c>
      <c r="H3551" s="40" t="s">
        <v>2</v>
      </c>
      <c r="I3551" s="83" t="str">
        <f>IFERROR(VLOOKUP(A3551,'Alíquotas - CADPREV'!$B$2152:$N$4324,8,FALSE),"")</f>
        <v>NÃO</v>
      </c>
      <c r="J3551" s="83" t="str">
        <f>IF(H3551="RPPS",VLOOKUP(A3551,' Legislação Benef - GESCON'!$B$4:$I$2159,3,FALSE),"")</f>
        <v>NÃO</v>
      </c>
      <c r="K3551" s="83" t="str">
        <f>IF(H3551="RPPS",VLOOKUP(A3551,' Legislação Benef - GESCON'!$B$4:$I$2159,6,FALSE),"")</f>
        <v>NÃO</v>
      </c>
      <c r="L3551" s="83" t="str">
        <f>IF(H3551="RPPS",IFERROR(IF(VLOOKUP(A3551,'Suspensão de repasses - GESCON'!$D$3:$J$1048576,7,FALSE)="Validada","SIM","NÃO"),"NÃO"),"")</f>
        <v>NÃO</v>
      </c>
    </row>
    <row r="3552" spans="1:12" s="19" customFormat="1" ht="15" hidden="1" customHeight="1" x14ac:dyDescent="0.25">
      <c r="A3552" s="88" t="s">
        <v>8919</v>
      </c>
      <c r="B3552" s="40" t="s">
        <v>4626</v>
      </c>
      <c r="C3552" s="82" t="s">
        <v>10959</v>
      </c>
      <c r="D3552" s="82"/>
      <c r="E3552" s="82"/>
      <c r="F3552" s="82"/>
      <c r="G3552" s="82"/>
      <c r="H3552" s="40" t="s">
        <v>4</v>
      </c>
      <c r="I3552" s="83" t="str">
        <f>IFERROR(VLOOKUP(A3552,'Alíquotas - CADPREV'!$B$2152:$N$4324,8,FALSE),"")</f>
        <v/>
      </c>
      <c r="J3552" s="83" t="str">
        <f>IF(H3552="RPPS",VLOOKUP(A3552,' Legislação Benef - GESCON'!$B$4:$I$2159,3,FALSE),"")</f>
        <v/>
      </c>
      <c r="K3552" s="83" t="str">
        <f>IF(H3552="RPPS",VLOOKUP(A3552,' Legislação Benef - GESCON'!$B$4:$I$2159,6,FALSE),"")</f>
        <v/>
      </c>
      <c r="L3552" s="83" t="str">
        <f>IF(H3552="RPPS",IFERROR(IF(VLOOKUP(A3552,'Suspensão de repasses - GESCON'!$D$3:$J$1048576,7,FALSE)="Validada","SIM","NÃO"),"NÃO"),"")</f>
        <v/>
      </c>
    </row>
    <row r="3553" spans="1:12" s="19" customFormat="1" ht="15" hidden="1" customHeight="1" x14ac:dyDescent="0.25">
      <c r="A3553" s="88" t="s">
        <v>8920</v>
      </c>
      <c r="B3553" s="40" t="s">
        <v>3143</v>
      </c>
      <c r="C3553" s="82" t="s">
        <v>10959</v>
      </c>
      <c r="D3553" s="82"/>
      <c r="E3553" s="82"/>
      <c r="F3553" s="82"/>
      <c r="G3553" s="82"/>
      <c r="H3553" s="40" t="s">
        <v>4</v>
      </c>
      <c r="I3553" s="83" t="str">
        <f>IFERROR(VLOOKUP(A3553,'Alíquotas - CADPREV'!$B$2152:$N$4324,8,FALSE),"")</f>
        <v/>
      </c>
      <c r="J3553" s="83" t="str">
        <f>IF(H3553="RPPS",VLOOKUP(A3553,' Legislação Benef - GESCON'!$B$4:$I$2159,3,FALSE),"")</f>
        <v/>
      </c>
      <c r="K3553" s="83" t="str">
        <f>IF(H3553="RPPS",VLOOKUP(A3553,' Legislação Benef - GESCON'!$B$4:$I$2159,6,FALSE),"")</f>
        <v/>
      </c>
      <c r="L3553" s="83" t="str">
        <f>IF(H3553="RPPS",IFERROR(IF(VLOOKUP(A3553,'Suspensão de repasses - GESCON'!$D$3:$J$1048576,7,FALSE)="Validada","SIM","NÃO"),"NÃO"),"")</f>
        <v/>
      </c>
    </row>
    <row r="3554" spans="1:12" s="19" customFormat="1" ht="15" customHeight="1" x14ac:dyDescent="0.25">
      <c r="A3554" s="88" t="s">
        <v>8921</v>
      </c>
      <c r="B3554" s="40" t="s">
        <v>5227</v>
      </c>
      <c r="C3554" s="82" t="s">
        <v>10960</v>
      </c>
      <c r="D3554" s="82">
        <v>7543</v>
      </c>
      <c r="E3554" s="82">
        <v>596</v>
      </c>
      <c r="F3554" s="82">
        <v>186</v>
      </c>
      <c r="G3554" s="82">
        <v>8325</v>
      </c>
      <c r="H3554" s="40" t="s">
        <v>2</v>
      </c>
      <c r="I3554" s="83" t="str">
        <f>IFERROR(VLOOKUP(A3554,'Alíquotas - CADPREV'!$B$2152:$N$4324,8,FALSE),"")</f>
        <v>NÃO</v>
      </c>
      <c r="J3554" s="83" t="str">
        <f>IF(H3554="RPPS",VLOOKUP(A3554,' Legislação Benef - GESCON'!$B$4:$I$2159,3,FALSE),"")</f>
        <v>NÃO</v>
      </c>
      <c r="K3554" s="83" t="str">
        <f>IF(H3554="RPPS",VLOOKUP(A3554,' Legislação Benef - GESCON'!$B$4:$I$2159,6,FALSE),"")</f>
        <v>NÃO</v>
      </c>
      <c r="L3554" s="83" t="str">
        <f>IF(H3554="RPPS",IFERROR(IF(VLOOKUP(A3554,'Suspensão de repasses - GESCON'!$D$3:$J$1048576,7,FALSE)="Validada","SIM","NÃO"),"NÃO"),"")</f>
        <v>NÃO</v>
      </c>
    </row>
    <row r="3555" spans="1:12" s="19" customFormat="1" ht="15" hidden="1" customHeight="1" x14ac:dyDescent="0.25">
      <c r="A3555" s="88" t="s">
        <v>8922</v>
      </c>
      <c r="B3555" s="40" t="s">
        <v>215</v>
      </c>
      <c r="C3555" s="82" t="s">
        <v>10959</v>
      </c>
      <c r="D3555" s="82"/>
      <c r="E3555" s="82"/>
      <c r="F3555" s="82"/>
      <c r="G3555" s="82"/>
      <c r="H3555" s="40" t="s">
        <v>4</v>
      </c>
      <c r="I3555" s="83" t="str">
        <f>IFERROR(VLOOKUP(A3555,'Alíquotas - CADPREV'!$B$2152:$N$4324,8,FALSE),"")</f>
        <v/>
      </c>
      <c r="J3555" s="83" t="str">
        <f>IF(H3555="RPPS",VLOOKUP(A3555,' Legislação Benef - GESCON'!$B$4:$I$2159,3,FALSE),"")</f>
        <v/>
      </c>
      <c r="K3555" s="83" t="str">
        <f>IF(H3555="RPPS",VLOOKUP(A3555,' Legislação Benef - GESCON'!$B$4:$I$2159,6,FALSE),"")</f>
        <v/>
      </c>
      <c r="L3555" s="83" t="str">
        <f>IF(H3555="RPPS",IFERROR(IF(VLOOKUP(A3555,'Suspensão de repasses - GESCON'!$D$3:$J$1048576,7,FALSE)="Validada","SIM","NÃO"),"NÃO"),"")</f>
        <v/>
      </c>
    </row>
    <row r="3556" spans="1:12" s="19" customFormat="1" ht="15" customHeight="1" x14ac:dyDescent="0.25">
      <c r="A3556" s="88" t="s">
        <v>8923</v>
      </c>
      <c r="B3556" s="40" t="s">
        <v>3143</v>
      </c>
      <c r="C3556" s="82" t="s">
        <v>10958</v>
      </c>
      <c r="D3556" s="82">
        <v>778</v>
      </c>
      <c r="E3556" s="82">
        <v>300</v>
      </c>
      <c r="F3556" s="82">
        <v>61</v>
      </c>
      <c r="G3556" s="82">
        <v>1139</v>
      </c>
      <c r="H3556" s="40" t="s">
        <v>2</v>
      </c>
      <c r="I3556" s="83" t="str">
        <f>IFERROR(VLOOKUP(A3556,'Alíquotas - CADPREV'!$B$2152:$N$4324,8,FALSE),"")</f>
        <v>NÃO</v>
      </c>
      <c r="J3556" s="83" t="str">
        <f>IF(H3556="RPPS",VLOOKUP(A3556,' Legislação Benef - GESCON'!$B$4:$I$2159,3,FALSE),"")</f>
        <v>NÃO</v>
      </c>
      <c r="K3556" s="83" t="str">
        <f>IF(H3556="RPPS",VLOOKUP(A3556,' Legislação Benef - GESCON'!$B$4:$I$2159,6,FALSE),"")</f>
        <v>SIM</v>
      </c>
      <c r="L3556" s="83" t="str">
        <f>IF(H3556="RPPS",IFERROR(IF(VLOOKUP(A3556,'Suspensão de repasses - GESCON'!$D$3:$J$1048576,7,FALSE)="Validada","SIM","NÃO"),"NÃO"),"")</f>
        <v>NÃO</v>
      </c>
    </row>
    <row r="3557" spans="1:12" s="19" customFormat="1" ht="15" hidden="1" customHeight="1" x14ac:dyDescent="0.25">
      <c r="A3557" s="88" t="s">
        <v>8924</v>
      </c>
      <c r="B3557" s="40" t="s">
        <v>4289</v>
      </c>
      <c r="C3557" s="82" t="s">
        <v>10959</v>
      </c>
      <c r="D3557" s="82"/>
      <c r="E3557" s="82"/>
      <c r="F3557" s="82"/>
      <c r="G3557" s="82"/>
      <c r="H3557" s="40" t="s">
        <v>4</v>
      </c>
      <c r="I3557" s="83" t="str">
        <f>IFERROR(VLOOKUP(A3557,'Alíquotas - CADPREV'!$B$2152:$N$4324,8,FALSE),"")</f>
        <v/>
      </c>
      <c r="J3557" s="83" t="str">
        <f>IF(H3557="RPPS",VLOOKUP(A3557,' Legislação Benef - GESCON'!$B$4:$I$2159,3,FALSE),"")</f>
        <v/>
      </c>
      <c r="K3557" s="83" t="str">
        <f>IF(H3557="RPPS",VLOOKUP(A3557,' Legislação Benef - GESCON'!$B$4:$I$2159,6,FALSE),"")</f>
        <v/>
      </c>
      <c r="L3557" s="83" t="str">
        <f>IF(H3557="RPPS",IFERROR(IF(VLOOKUP(A3557,'Suspensão de repasses - GESCON'!$D$3:$J$1048576,7,FALSE)="Validada","SIM","NÃO"),"NÃO"),"")</f>
        <v/>
      </c>
    </row>
    <row r="3558" spans="1:12" s="19" customFormat="1" ht="15" customHeight="1" x14ac:dyDescent="0.25">
      <c r="A3558" s="88" t="s">
        <v>8925</v>
      </c>
      <c r="B3558" s="40" t="s">
        <v>4626</v>
      </c>
      <c r="C3558" s="82" t="s">
        <v>10958</v>
      </c>
      <c r="D3558" s="82">
        <v>241</v>
      </c>
      <c r="E3558" s="82">
        <v>115</v>
      </c>
      <c r="F3558" s="82">
        <v>32</v>
      </c>
      <c r="G3558" s="82">
        <v>388</v>
      </c>
      <c r="H3558" s="40" t="s">
        <v>2</v>
      </c>
      <c r="I3558" s="83" t="str">
        <f>IFERROR(VLOOKUP(A3558,'Alíquotas - CADPREV'!$B$2152:$N$4324,8,FALSE),"")</f>
        <v>NÃO</v>
      </c>
      <c r="J3558" s="83" t="str">
        <f>IF(H3558="RPPS",VLOOKUP(A3558,' Legislação Benef - GESCON'!$B$4:$I$2159,3,FALSE),"")</f>
        <v>NÃO</v>
      </c>
      <c r="K3558" s="83" t="str">
        <f>IF(H3558="RPPS",VLOOKUP(A3558,' Legislação Benef - GESCON'!$B$4:$I$2159,6,FALSE),"")</f>
        <v>NÃO</v>
      </c>
      <c r="L3558" s="83" t="str">
        <f>IF(H3558="RPPS",IFERROR(IF(VLOOKUP(A3558,'Suspensão de repasses - GESCON'!$D$3:$J$1048576,7,FALSE)="Validada","SIM","NÃO"),"NÃO"),"")</f>
        <v>NÃO</v>
      </c>
    </row>
    <row r="3559" spans="1:12" s="19" customFormat="1" ht="15" customHeight="1" x14ac:dyDescent="0.25">
      <c r="A3559" s="88" t="s">
        <v>8926</v>
      </c>
      <c r="B3559" s="40" t="s">
        <v>3812</v>
      </c>
      <c r="C3559" s="82" t="s">
        <v>10958</v>
      </c>
      <c r="D3559" s="82">
        <v>782</v>
      </c>
      <c r="E3559" s="82">
        <v>164</v>
      </c>
      <c r="F3559" s="82">
        <v>51</v>
      </c>
      <c r="G3559" s="82">
        <v>997</v>
      </c>
      <c r="H3559" s="40" t="s">
        <v>2</v>
      </c>
      <c r="I3559" s="83" t="str">
        <f>IFERROR(VLOOKUP(A3559,'Alíquotas - CADPREV'!$B$2152:$N$4324,8,FALSE),"")</f>
        <v>NÃO</v>
      </c>
      <c r="J3559" s="83" t="str">
        <f>IF(H3559="RPPS",VLOOKUP(A3559,' Legislação Benef - GESCON'!$B$4:$I$2159,3,FALSE),"")</f>
        <v>NÃO</v>
      </c>
      <c r="K3559" s="83" t="str">
        <f>IF(H3559="RPPS",VLOOKUP(A3559,' Legislação Benef - GESCON'!$B$4:$I$2159,6,FALSE),"")</f>
        <v>NÃO</v>
      </c>
      <c r="L3559" s="83" t="str">
        <f>IF(H3559="RPPS",IFERROR(IF(VLOOKUP(A3559,'Suspensão de repasses - GESCON'!$D$3:$J$1048576,7,FALSE)="Validada","SIM","NÃO"),"NÃO"),"")</f>
        <v>NÃO</v>
      </c>
    </row>
    <row r="3560" spans="1:12" s="19" customFormat="1" ht="15" hidden="1" customHeight="1" x14ac:dyDescent="0.25">
      <c r="A3560" s="88" t="s">
        <v>8927</v>
      </c>
      <c r="B3560" s="40" t="s">
        <v>2926</v>
      </c>
      <c r="C3560" s="82" t="s">
        <v>10959</v>
      </c>
      <c r="D3560" s="82"/>
      <c r="E3560" s="82"/>
      <c r="F3560" s="82"/>
      <c r="G3560" s="82"/>
      <c r="H3560" s="40" t="s">
        <v>4</v>
      </c>
      <c r="I3560" s="83" t="str">
        <f>IFERROR(VLOOKUP(A3560,'Alíquotas - CADPREV'!$B$2152:$N$4324,8,FALSE),"")</f>
        <v/>
      </c>
      <c r="J3560" s="83" t="str">
        <f>IF(H3560="RPPS",VLOOKUP(A3560,' Legislação Benef - GESCON'!$B$4:$I$2159,3,FALSE),"")</f>
        <v/>
      </c>
      <c r="K3560" s="83" t="str">
        <f>IF(H3560="RPPS",VLOOKUP(A3560,' Legislação Benef - GESCON'!$B$4:$I$2159,6,FALSE),"")</f>
        <v/>
      </c>
      <c r="L3560" s="83" t="str">
        <f>IF(H3560="RPPS",IFERROR(IF(VLOOKUP(A3560,'Suspensão de repasses - GESCON'!$D$3:$J$1048576,7,FALSE)="Validada","SIM","NÃO"),"NÃO"),"")</f>
        <v/>
      </c>
    </row>
    <row r="3561" spans="1:12" s="19" customFormat="1" ht="15" customHeight="1" x14ac:dyDescent="0.25">
      <c r="A3561" s="88" t="s">
        <v>8928</v>
      </c>
      <c r="B3561" s="40" t="s">
        <v>29</v>
      </c>
      <c r="C3561" s="82" t="s">
        <v>10958</v>
      </c>
      <c r="D3561" s="82">
        <v>1725</v>
      </c>
      <c r="E3561" s="82">
        <v>0</v>
      </c>
      <c r="F3561" s="82">
        <v>0</v>
      </c>
      <c r="G3561" s="82">
        <v>1725</v>
      </c>
      <c r="H3561" s="40" t="s">
        <v>2</v>
      </c>
      <c r="I3561" s="83" t="str">
        <f>IFERROR(VLOOKUP(A3561,'Alíquotas - CADPREV'!$B$2152:$N$4324,8,FALSE),"")</f>
        <v>SIM</v>
      </c>
      <c r="J3561" s="83" t="str">
        <f>IF(H3561="RPPS",VLOOKUP(A3561,' Legislação Benef - GESCON'!$B$4:$I$2159,3,FALSE),"")</f>
        <v>NÃO</v>
      </c>
      <c r="K3561" s="83" t="str">
        <f>IF(H3561="RPPS",VLOOKUP(A3561,' Legislação Benef - GESCON'!$B$4:$I$2159,6,FALSE),"")</f>
        <v>NÃO</v>
      </c>
      <c r="L3561" s="83" t="str">
        <f>IF(H3561="RPPS",IFERROR(IF(VLOOKUP(A3561,'Suspensão de repasses - GESCON'!$D$3:$J$1048576,7,FALSE)="Validada","SIM","NÃO"),"NÃO"),"")</f>
        <v>NÃO</v>
      </c>
    </row>
    <row r="3562" spans="1:12" s="19" customFormat="1" ht="15" hidden="1" customHeight="1" x14ac:dyDescent="0.25">
      <c r="A3562" s="88" t="s">
        <v>8929</v>
      </c>
      <c r="B3562" s="40" t="s">
        <v>2926</v>
      </c>
      <c r="C3562" s="82" t="s">
        <v>10959</v>
      </c>
      <c r="D3562" s="82"/>
      <c r="E3562" s="82"/>
      <c r="F3562" s="82"/>
      <c r="G3562" s="82"/>
      <c r="H3562" s="40" t="s">
        <v>4</v>
      </c>
      <c r="I3562" s="83" t="str">
        <f>IFERROR(VLOOKUP(A3562,'Alíquotas - CADPREV'!$B$2152:$N$4324,8,FALSE),"")</f>
        <v/>
      </c>
      <c r="J3562" s="83" t="str">
        <f>IF(H3562="RPPS",VLOOKUP(A3562,' Legislação Benef - GESCON'!$B$4:$I$2159,3,FALSE),"")</f>
        <v/>
      </c>
      <c r="K3562" s="83" t="str">
        <f>IF(H3562="RPPS",VLOOKUP(A3562,' Legislação Benef - GESCON'!$B$4:$I$2159,6,FALSE),"")</f>
        <v/>
      </c>
      <c r="L3562" s="83" t="str">
        <f>IF(H3562="RPPS",IFERROR(IF(VLOOKUP(A3562,'Suspensão de repasses - GESCON'!$D$3:$J$1048576,7,FALSE)="Validada","SIM","NÃO"),"NÃO"),"")</f>
        <v/>
      </c>
    </row>
    <row r="3563" spans="1:12" s="19" customFormat="1" ht="15" hidden="1" customHeight="1" x14ac:dyDescent="0.25">
      <c r="A3563" s="88" t="s">
        <v>8930</v>
      </c>
      <c r="B3563" s="40" t="s">
        <v>1142</v>
      </c>
      <c r="C3563" s="82" t="s">
        <v>10959</v>
      </c>
      <c r="D3563" s="82"/>
      <c r="E3563" s="82"/>
      <c r="F3563" s="82"/>
      <c r="G3563" s="82"/>
      <c r="H3563" s="40" t="s">
        <v>4</v>
      </c>
      <c r="I3563" s="83" t="str">
        <f>IFERROR(VLOOKUP(A3563,'Alíquotas - CADPREV'!$B$2152:$N$4324,8,FALSE),"")</f>
        <v/>
      </c>
      <c r="J3563" s="83" t="str">
        <f>IF(H3563="RPPS",VLOOKUP(A3563,' Legislação Benef - GESCON'!$B$4:$I$2159,3,FALSE),"")</f>
        <v/>
      </c>
      <c r="K3563" s="83" t="str">
        <f>IF(H3563="RPPS",VLOOKUP(A3563,' Legislação Benef - GESCON'!$B$4:$I$2159,6,FALSE),"")</f>
        <v/>
      </c>
      <c r="L3563" s="83" t="str">
        <f>IF(H3563="RPPS",IFERROR(IF(VLOOKUP(A3563,'Suspensão de repasses - GESCON'!$D$3:$J$1048576,7,FALSE)="Validada","SIM","NÃO"),"NÃO"),"")</f>
        <v/>
      </c>
    </row>
    <row r="3564" spans="1:12" s="19" customFormat="1" ht="15" hidden="1" customHeight="1" x14ac:dyDescent="0.25">
      <c r="A3564" s="88" t="s">
        <v>8931</v>
      </c>
      <c r="B3564" s="40" t="s">
        <v>5227</v>
      </c>
      <c r="C3564" s="82" t="s">
        <v>10959</v>
      </c>
      <c r="D3564" s="82"/>
      <c r="E3564" s="82"/>
      <c r="F3564" s="82"/>
      <c r="G3564" s="82"/>
      <c r="H3564" s="40" t="s">
        <v>4</v>
      </c>
      <c r="I3564" s="83" t="str">
        <f>IFERROR(VLOOKUP(A3564,'Alíquotas - CADPREV'!$B$2152:$N$4324,8,FALSE),"")</f>
        <v/>
      </c>
      <c r="J3564" s="83" t="str">
        <f>IF(H3564="RPPS",VLOOKUP(A3564,' Legislação Benef - GESCON'!$B$4:$I$2159,3,FALSE),"")</f>
        <v/>
      </c>
      <c r="K3564" s="83" t="str">
        <f>IF(H3564="RPPS",VLOOKUP(A3564,' Legislação Benef - GESCON'!$B$4:$I$2159,6,FALSE),"")</f>
        <v/>
      </c>
      <c r="L3564" s="83" t="str">
        <f>IF(H3564="RPPS",IFERROR(IF(VLOOKUP(A3564,'Suspensão de repasses - GESCON'!$D$3:$J$1048576,7,FALSE)="Validada","SIM","NÃO"),"NÃO"),"")</f>
        <v/>
      </c>
    </row>
    <row r="3565" spans="1:12" s="19" customFormat="1" ht="15" hidden="1" customHeight="1" x14ac:dyDescent="0.25">
      <c r="A3565" s="88" t="s">
        <v>8932</v>
      </c>
      <c r="B3565" s="40" t="s">
        <v>215</v>
      </c>
      <c r="C3565" s="82" t="s">
        <v>10959</v>
      </c>
      <c r="D3565" s="82"/>
      <c r="E3565" s="82"/>
      <c r="F3565" s="82"/>
      <c r="G3565" s="82"/>
      <c r="H3565" s="40" t="s">
        <v>4</v>
      </c>
      <c r="I3565" s="83" t="str">
        <f>IFERROR(VLOOKUP(A3565,'Alíquotas - CADPREV'!$B$2152:$N$4324,8,FALSE),"")</f>
        <v/>
      </c>
      <c r="J3565" s="83" t="str">
        <f>IF(H3565="RPPS",VLOOKUP(A3565,' Legislação Benef - GESCON'!$B$4:$I$2159,3,FALSE),"")</f>
        <v/>
      </c>
      <c r="K3565" s="83" t="str">
        <f>IF(H3565="RPPS",VLOOKUP(A3565,' Legislação Benef - GESCON'!$B$4:$I$2159,6,FALSE),"")</f>
        <v/>
      </c>
      <c r="L3565" s="83" t="str">
        <f>IF(H3565="RPPS",IFERROR(IF(VLOOKUP(A3565,'Suspensão de repasses - GESCON'!$D$3:$J$1048576,7,FALSE)="Validada","SIM","NÃO"),"NÃO"),"")</f>
        <v/>
      </c>
    </row>
    <row r="3566" spans="1:12" s="19" customFormat="1" ht="15" customHeight="1" x14ac:dyDescent="0.25">
      <c r="A3566" s="88" t="s">
        <v>8933</v>
      </c>
      <c r="B3566" s="40" t="s">
        <v>901</v>
      </c>
      <c r="C3566" s="82" t="s">
        <v>10958</v>
      </c>
      <c r="D3566" s="82">
        <v>570</v>
      </c>
      <c r="E3566" s="82">
        <v>197</v>
      </c>
      <c r="F3566" s="82">
        <v>35</v>
      </c>
      <c r="G3566" s="82">
        <v>802</v>
      </c>
      <c r="H3566" s="40" t="s">
        <v>2</v>
      </c>
      <c r="I3566" s="83" t="str">
        <f>IFERROR(VLOOKUP(A3566,'Alíquotas - CADPREV'!$B$2152:$N$4324,8,FALSE),"")</f>
        <v>NÃO</v>
      </c>
      <c r="J3566" s="83" t="str">
        <f>IF(H3566="RPPS",VLOOKUP(A3566,' Legislação Benef - GESCON'!$B$4:$I$2159,3,FALSE),"")</f>
        <v>NÃO</v>
      </c>
      <c r="K3566" s="83" t="str">
        <f>IF(H3566="RPPS",VLOOKUP(A3566,' Legislação Benef - GESCON'!$B$4:$I$2159,6,FALSE),"")</f>
        <v>NÃO</v>
      </c>
      <c r="L3566" s="83" t="str">
        <f>IF(H3566="RPPS",IFERROR(IF(VLOOKUP(A3566,'Suspensão de repasses - GESCON'!$D$3:$J$1048576,7,FALSE)="Validada","SIM","NÃO"),"NÃO"),"")</f>
        <v>NÃO</v>
      </c>
    </row>
    <row r="3567" spans="1:12" s="19" customFormat="1" ht="15" hidden="1" customHeight="1" x14ac:dyDescent="0.25">
      <c r="A3567" s="88" t="s">
        <v>8934</v>
      </c>
      <c r="B3567" s="40" t="s">
        <v>5227</v>
      </c>
      <c r="C3567" s="82" t="s">
        <v>10959</v>
      </c>
      <c r="D3567" s="82"/>
      <c r="E3567" s="82"/>
      <c r="F3567" s="82"/>
      <c r="G3567" s="82"/>
      <c r="H3567" s="40" t="s">
        <v>4</v>
      </c>
      <c r="I3567" s="83" t="str">
        <f>IFERROR(VLOOKUP(A3567,'Alíquotas - CADPREV'!$B$2152:$N$4324,8,FALSE),"")</f>
        <v/>
      </c>
      <c r="J3567" s="83" t="str">
        <f>IF(H3567="RPPS",VLOOKUP(A3567,' Legislação Benef - GESCON'!$B$4:$I$2159,3,FALSE),"")</f>
        <v/>
      </c>
      <c r="K3567" s="83" t="str">
        <f>IF(H3567="RPPS",VLOOKUP(A3567,' Legislação Benef - GESCON'!$B$4:$I$2159,6,FALSE),"")</f>
        <v/>
      </c>
      <c r="L3567" s="83" t="str">
        <f>IF(H3567="RPPS",IFERROR(IF(VLOOKUP(A3567,'Suspensão de repasses - GESCON'!$D$3:$J$1048576,7,FALSE)="Validada","SIM","NÃO"),"NÃO"),"")</f>
        <v/>
      </c>
    </row>
    <row r="3568" spans="1:12" s="19" customFormat="1" ht="15" customHeight="1" x14ac:dyDescent="0.25">
      <c r="A3568" s="88" t="s">
        <v>8935</v>
      </c>
      <c r="B3568" s="40" t="s">
        <v>2758</v>
      </c>
      <c r="C3568" s="82" t="s">
        <v>10958</v>
      </c>
      <c r="D3568" s="82">
        <v>251</v>
      </c>
      <c r="E3568" s="82">
        <v>260</v>
      </c>
      <c r="F3568" s="82">
        <v>27</v>
      </c>
      <c r="G3568" s="82">
        <v>538</v>
      </c>
      <c r="H3568" s="40" t="s">
        <v>2</v>
      </c>
      <c r="I3568" s="83" t="str">
        <f>IFERROR(VLOOKUP(A3568,'Alíquotas - CADPREV'!$B$2152:$N$4324,8,FALSE),"")</f>
        <v>NÃO</v>
      </c>
      <c r="J3568" s="83" t="str">
        <f>IF(H3568="RPPS",VLOOKUP(A3568,' Legislação Benef - GESCON'!$B$4:$I$2159,3,FALSE),"")</f>
        <v>NÃO</v>
      </c>
      <c r="K3568" s="83" t="str">
        <f>IF(H3568="RPPS",VLOOKUP(A3568,' Legislação Benef - GESCON'!$B$4:$I$2159,6,FALSE),"")</f>
        <v>NÃO</v>
      </c>
      <c r="L3568" s="83" t="str">
        <f>IF(H3568="RPPS",IFERROR(IF(VLOOKUP(A3568,'Suspensão de repasses - GESCON'!$D$3:$J$1048576,7,FALSE)="Validada","SIM","NÃO"),"NÃO"),"")</f>
        <v>NÃO</v>
      </c>
    </row>
    <row r="3569" spans="1:12" s="19" customFormat="1" ht="15" customHeight="1" x14ac:dyDescent="0.25">
      <c r="A3569" s="88" t="s">
        <v>8936</v>
      </c>
      <c r="B3569" s="40" t="s">
        <v>5227</v>
      </c>
      <c r="C3569" s="82" t="s">
        <v>10958</v>
      </c>
      <c r="D3569" s="82"/>
      <c r="E3569" s="82"/>
      <c r="F3569" s="82"/>
      <c r="G3569" s="82"/>
      <c r="H3569" s="40" t="s">
        <v>2</v>
      </c>
      <c r="I3569" s="83" t="str">
        <f>IFERROR(VLOOKUP(A3569,'Alíquotas - CADPREV'!$B$2152:$N$4324,8,FALSE),"")</f>
        <v>NÃO</v>
      </c>
      <c r="J3569" s="83" t="str">
        <f>IF(H3569="RPPS",VLOOKUP(A3569,' Legislação Benef - GESCON'!$B$4:$I$2159,3,FALSE),"")</f>
        <v>NÃO</v>
      </c>
      <c r="K3569" s="83" t="str">
        <f>IF(H3569="RPPS",VLOOKUP(A3569,' Legislação Benef - GESCON'!$B$4:$I$2159,6,FALSE),"")</f>
        <v>NÃO</v>
      </c>
      <c r="L3569" s="83" t="str">
        <f>IF(H3569="RPPS",IFERROR(IF(VLOOKUP(A3569,'Suspensão de repasses - GESCON'!$D$3:$J$1048576,7,FALSE)="Validada","SIM","NÃO"),"NÃO"),"")</f>
        <v>NÃO</v>
      </c>
    </row>
    <row r="3570" spans="1:12" s="19" customFormat="1" ht="15" hidden="1" customHeight="1" x14ac:dyDescent="0.25">
      <c r="A3570" s="88" t="s">
        <v>8937</v>
      </c>
      <c r="B3570" s="40" t="s">
        <v>901</v>
      </c>
      <c r="C3570" s="82" t="s">
        <v>10959</v>
      </c>
      <c r="D3570" s="82"/>
      <c r="E3570" s="82"/>
      <c r="F3570" s="82"/>
      <c r="G3570" s="82"/>
      <c r="H3570" s="40" t="s">
        <v>4</v>
      </c>
      <c r="I3570" s="83" t="str">
        <f>IFERROR(VLOOKUP(A3570,'Alíquotas - CADPREV'!$B$2152:$N$4324,8,FALSE),"")</f>
        <v/>
      </c>
      <c r="J3570" s="83" t="str">
        <f>IF(H3570="RPPS",VLOOKUP(A3570,' Legislação Benef - GESCON'!$B$4:$I$2159,3,FALSE),"")</f>
        <v/>
      </c>
      <c r="K3570" s="83" t="str">
        <f>IF(H3570="RPPS",VLOOKUP(A3570,' Legislação Benef - GESCON'!$B$4:$I$2159,6,FALSE),"")</f>
        <v/>
      </c>
      <c r="L3570" s="83" t="str">
        <f>IF(H3570="RPPS",IFERROR(IF(VLOOKUP(A3570,'Suspensão de repasses - GESCON'!$D$3:$J$1048576,7,FALSE)="Validada","SIM","NÃO"),"NÃO"),"")</f>
        <v/>
      </c>
    </row>
    <row r="3571" spans="1:12" s="19" customFormat="1" ht="15" customHeight="1" x14ac:dyDescent="0.25">
      <c r="A3571" s="88" t="s">
        <v>8938</v>
      </c>
      <c r="B3571" s="40" t="s">
        <v>901</v>
      </c>
      <c r="C3571" s="82" t="s">
        <v>10958</v>
      </c>
      <c r="D3571" s="82">
        <v>194</v>
      </c>
      <c r="E3571" s="82">
        <v>62</v>
      </c>
      <c r="F3571" s="82">
        <v>20</v>
      </c>
      <c r="G3571" s="82">
        <v>276</v>
      </c>
      <c r="H3571" s="40" t="s">
        <v>2</v>
      </c>
      <c r="I3571" s="83" t="str">
        <f>IFERROR(VLOOKUP(A3571,'Alíquotas - CADPREV'!$B$2152:$N$4324,8,FALSE),"")</f>
        <v>NÃO</v>
      </c>
      <c r="J3571" s="83" t="str">
        <f>IF(H3571="RPPS",VLOOKUP(A3571,' Legislação Benef - GESCON'!$B$4:$I$2159,3,FALSE),"")</f>
        <v>NÃO</v>
      </c>
      <c r="K3571" s="83" t="str">
        <f>IF(H3571="RPPS",VLOOKUP(A3571,' Legislação Benef - GESCON'!$B$4:$I$2159,6,FALSE),"")</f>
        <v>NÃO</v>
      </c>
      <c r="L3571" s="83" t="str">
        <f>IF(H3571="RPPS",IFERROR(IF(VLOOKUP(A3571,'Suspensão de repasses - GESCON'!$D$3:$J$1048576,7,FALSE)="Validada","SIM","NÃO"),"NÃO"),"")</f>
        <v>NÃO</v>
      </c>
    </row>
    <row r="3572" spans="1:12" s="19" customFormat="1" ht="15" customHeight="1" x14ac:dyDescent="0.25">
      <c r="A3572" s="88" t="s">
        <v>8939</v>
      </c>
      <c r="B3572" s="40" t="s">
        <v>3143</v>
      </c>
      <c r="C3572" s="82" t="s">
        <v>10958</v>
      </c>
      <c r="D3572" s="82">
        <v>491</v>
      </c>
      <c r="E3572" s="82">
        <v>136</v>
      </c>
      <c r="F3572" s="82">
        <v>37</v>
      </c>
      <c r="G3572" s="82">
        <v>664</v>
      </c>
      <c r="H3572" s="40" t="s">
        <v>2</v>
      </c>
      <c r="I3572" s="83" t="str">
        <f>IFERROR(VLOOKUP(A3572,'Alíquotas - CADPREV'!$B$2152:$N$4324,8,FALSE),"")</f>
        <v>NÃO</v>
      </c>
      <c r="J3572" s="83" t="str">
        <f>IF(H3572="RPPS",VLOOKUP(A3572,' Legislação Benef - GESCON'!$B$4:$I$2159,3,FALSE),"")</f>
        <v>NÃO</v>
      </c>
      <c r="K3572" s="83" t="str">
        <f>IF(H3572="RPPS",VLOOKUP(A3572,' Legislação Benef - GESCON'!$B$4:$I$2159,6,FALSE),"")</f>
        <v>SIM</v>
      </c>
      <c r="L3572" s="83" t="str">
        <f>IF(H3572="RPPS",IFERROR(IF(VLOOKUP(A3572,'Suspensão de repasses - GESCON'!$D$3:$J$1048576,7,FALSE)="Validada","SIM","NÃO"),"NÃO"),"")</f>
        <v>NÃO</v>
      </c>
    </row>
    <row r="3573" spans="1:12" s="19" customFormat="1" ht="15" hidden="1" customHeight="1" x14ac:dyDescent="0.25">
      <c r="A3573" s="88" t="s">
        <v>8940</v>
      </c>
      <c r="B3573" s="40" t="s">
        <v>4626</v>
      </c>
      <c r="C3573" s="82" t="s">
        <v>10959</v>
      </c>
      <c r="D3573" s="82"/>
      <c r="E3573" s="82"/>
      <c r="F3573" s="82"/>
      <c r="G3573" s="82"/>
      <c r="H3573" s="40" t="s">
        <v>4</v>
      </c>
      <c r="I3573" s="83" t="str">
        <f>IFERROR(VLOOKUP(A3573,'Alíquotas - CADPREV'!$B$2152:$N$4324,8,FALSE),"")</f>
        <v/>
      </c>
      <c r="J3573" s="83" t="str">
        <f>IF(H3573="RPPS",VLOOKUP(A3573,' Legislação Benef - GESCON'!$B$4:$I$2159,3,FALSE),"")</f>
        <v/>
      </c>
      <c r="K3573" s="83" t="str">
        <f>IF(H3573="RPPS",VLOOKUP(A3573,' Legislação Benef - GESCON'!$B$4:$I$2159,6,FALSE),"")</f>
        <v/>
      </c>
      <c r="L3573" s="83" t="str">
        <f>IF(H3573="RPPS",IFERROR(IF(VLOOKUP(A3573,'Suspensão de repasses - GESCON'!$D$3:$J$1048576,7,FALSE)="Validada","SIM","NÃO"),"NÃO"),"")</f>
        <v/>
      </c>
    </row>
    <row r="3574" spans="1:12" s="19" customFormat="1" ht="15" hidden="1" customHeight="1" x14ac:dyDescent="0.25">
      <c r="A3574" s="88" t="s">
        <v>8941</v>
      </c>
      <c r="B3574" s="40" t="s">
        <v>3812</v>
      </c>
      <c r="C3574" s="82" t="s">
        <v>10959</v>
      </c>
      <c r="D3574" s="82"/>
      <c r="E3574" s="82"/>
      <c r="F3574" s="82"/>
      <c r="G3574" s="82"/>
      <c r="H3574" s="40" t="s">
        <v>4</v>
      </c>
      <c r="I3574" s="83" t="str">
        <f>IFERROR(VLOOKUP(A3574,'Alíquotas - CADPREV'!$B$2152:$N$4324,8,FALSE),"")</f>
        <v/>
      </c>
      <c r="J3574" s="83" t="str">
        <f>IF(H3574="RPPS",VLOOKUP(A3574,' Legislação Benef - GESCON'!$B$4:$I$2159,3,FALSE),"")</f>
        <v/>
      </c>
      <c r="K3574" s="83" t="str">
        <f>IF(H3574="RPPS",VLOOKUP(A3574,' Legislação Benef - GESCON'!$B$4:$I$2159,6,FALSE),"")</f>
        <v/>
      </c>
      <c r="L3574" s="83" t="str">
        <f>IF(H3574="RPPS",IFERROR(IF(VLOOKUP(A3574,'Suspensão de repasses - GESCON'!$D$3:$J$1048576,7,FALSE)="Validada","SIM","NÃO"),"NÃO"),"")</f>
        <v/>
      </c>
    </row>
    <row r="3575" spans="1:12" s="19" customFormat="1" ht="15" hidden="1" customHeight="1" x14ac:dyDescent="0.25">
      <c r="A3575" s="88" t="s">
        <v>8942</v>
      </c>
      <c r="B3575" s="40" t="s">
        <v>4289</v>
      </c>
      <c r="C3575" s="82" t="s">
        <v>10959</v>
      </c>
      <c r="D3575" s="82"/>
      <c r="E3575" s="82"/>
      <c r="F3575" s="82"/>
      <c r="G3575" s="82"/>
      <c r="H3575" s="40" t="s">
        <v>4</v>
      </c>
      <c r="I3575" s="83" t="str">
        <f>IFERROR(VLOOKUP(A3575,'Alíquotas - CADPREV'!$B$2152:$N$4324,8,FALSE),"")</f>
        <v/>
      </c>
      <c r="J3575" s="83" t="str">
        <f>IF(H3575="RPPS",VLOOKUP(A3575,' Legislação Benef - GESCON'!$B$4:$I$2159,3,FALSE),"")</f>
        <v/>
      </c>
      <c r="K3575" s="83" t="str">
        <f>IF(H3575="RPPS",VLOOKUP(A3575,' Legislação Benef - GESCON'!$B$4:$I$2159,6,FALSE),"")</f>
        <v/>
      </c>
      <c r="L3575" s="83" t="str">
        <f>IF(H3575="RPPS",IFERROR(IF(VLOOKUP(A3575,'Suspensão de repasses - GESCON'!$D$3:$J$1048576,7,FALSE)="Validada","SIM","NÃO"),"NÃO"),"")</f>
        <v/>
      </c>
    </row>
    <row r="3576" spans="1:12" s="19" customFormat="1" ht="15" hidden="1" customHeight="1" x14ac:dyDescent="0.25">
      <c r="A3576" s="88" t="s">
        <v>8943</v>
      </c>
      <c r="B3576" s="40" t="s">
        <v>1356</v>
      </c>
      <c r="C3576" s="82" t="s">
        <v>10959</v>
      </c>
      <c r="D3576" s="82"/>
      <c r="E3576" s="82"/>
      <c r="F3576" s="82"/>
      <c r="G3576" s="82"/>
      <c r="H3576" s="40" t="s">
        <v>4</v>
      </c>
      <c r="I3576" s="83" t="str">
        <f>IFERROR(VLOOKUP(A3576,'Alíquotas - CADPREV'!$B$2152:$N$4324,8,FALSE),"")</f>
        <v/>
      </c>
      <c r="J3576" s="83" t="str">
        <f>IF(H3576="RPPS",VLOOKUP(A3576,' Legislação Benef - GESCON'!$B$4:$I$2159,3,FALSE),"")</f>
        <v/>
      </c>
      <c r="K3576" s="83" t="str">
        <f>IF(H3576="RPPS",VLOOKUP(A3576,' Legislação Benef - GESCON'!$B$4:$I$2159,6,FALSE),"")</f>
        <v/>
      </c>
      <c r="L3576" s="83" t="str">
        <f>IF(H3576="RPPS",IFERROR(IF(VLOOKUP(A3576,'Suspensão de repasses - GESCON'!$D$3:$J$1048576,7,FALSE)="Validada","SIM","NÃO"),"NÃO"),"")</f>
        <v/>
      </c>
    </row>
    <row r="3577" spans="1:12" s="19" customFormat="1" ht="15" customHeight="1" x14ac:dyDescent="0.25">
      <c r="A3577" s="88" t="s">
        <v>8944</v>
      </c>
      <c r="B3577" s="40" t="s">
        <v>3143</v>
      </c>
      <c r="C3577" s="82" t="s">
        <v>10958</v>
      </c>
      <c r="D3577" s="82">
        <v>798</v>
      </c>
      <c r="E3577" s="82">
        <v>295</v>
      </c>
      <c r="F3577" s="82">
        <v>51</v>
      </c>
      <c r="G3577" s="82">
        <v>1144</v>
      </c>
      <c r="H3577" s="40" t="s">
        <v>2</v>
      </c>
      <c r="I3577" s="83" t="str">
        <f>IFERROR(VLOOKUP(A3577,'Alíquotas - CADPREV'!$B$2152:$N$4324,8,FALSE),"")</f>
        <v>NÃO</v>
      </c>
      <c r="J3577" s="83" t="str">
        <f>IF(H3577="RPPS",VLOOKUP(A3577,' Legislação Benef - GESCON'!$B$4:$I$2159,3,FALSE),"")</f>
        <v>NÃO</v>
      </c>
      <c r="K3577" s="83" t="str">
        <f>IF(H3577="RPPS",VLOOKUP(A3577,' Legislação Benef - GESCON'!$B$4:$I$2159,6,FALSE),"")</f>
        <v>NÃO</v>
      </c>
      <c r="L3577" s="83" t="str">
        <f>IF(H3577="RPPS",IFERROR(IF(VLOOKUP(A3577,'Suspensão de repasses - GESCON'!$D$3:$J$1048576,7,FALSE)="Validada","SIM","NÃO"),"NÃO"),"")</f>
        <v>NÃO</v>
      </c>
    </row>
    <row r="3578" spans="1:12" s="19" customFormat="1" ht="15" hidden="1" customHeight="1" x14ac:dyDescent="0.25">
      <c r="A3578" s="88" t="s">
        <v>8945</v>
      </c>
      <c r="B3578" s="40" t="s">
        <v>901</v>
      </c>
      <c r="C3578" s="82" t="s">
        <v>10959</v>
      </c>
      <c r="D3578" s="82"/>
      <c r="E3578" s="82"/>
      <c r="F3578" s="82"/>
      <c r="G3578" s="82"/>
      <c r="H3578" s="40" t="s">
        <v>4</v>
      </c>
      <c r="I3578" s="83" t="str">
        <f>IFERROR(VLOOKUP(A3578,'Alíquotas - CADPREV'!$B$2152:$N$4324,8,FALSE),"")</f>
        <v/>
      </c>
      <c r="J3578" s="83" t="str">
        <f>IF(H3578="RPPS",VLOOKUP(A3578,' Legislação Benef - GESCON'!$B$4:$I$2159,3,FALSE),"")</f>
        <v/>
      </c>
      <c r="K3578" s="83" t="str">
        <f>IF(H3578="RPPS",VLOOKUP(A3578,' Legislação Benef - GESCON'!$B$4:$I$2159,6,FALSE),"")</f>
        <v/>
      </c>
      <c r="L3578" s="83" t="str">
        <f>IF(H3578="RPPS",IFERROR(IF(VLOOKUP(A3578,'Suspensão de repasses - GESCON'!$D$3:$J$1048576,7,FALSE)="Validada","SIM","NÃO"),"NÃO"),"")</f>
        <v/>
      </c>
    </row>
    <row r="3579" spans="1:12" s="19" customFormat="1" ht="15" customHeight="1" x14ac:dyDescent="0.25">
      <c r="A3579" s="88" t="s">
        <v>8946</v>
      </c>
      <c r="B3579" s="40" t="s">
        <v>3812</v>
      </c>
      <c r="C3579" s="82" t="s">
        <v>10958</v>
      </c>
      <c r="D3579" s="82">
        <v>1504</v>
      </c>
      <c r="E3579" s="82">
        <v>149</v>
      </c>
      <c r="F3579" s="82">
        <v>52</v>
      </c>
      <c r="G3579" s="82">
        <v>1705</v>
      </c>
      <c r="H3579" s="40" t="s">
        <v>2</v>
      </c>
      <c r="I3579" s="83" t="str">
        <f>IFERROR(VLOOKUP(A3579,'Alíquotas - CADPREV'!$B$2152:$N$4324,8,FALSE),"")</f>
        <v>SIM</v>
      </c>
      <c r="J3579" s="83" t="str">
        <f>IF(H3579="RPPS",VLOOKUP(A3579,' Legislação Benef - GESCON'!$B$4:$I$2159,3,FALSE),"")</f>
        <v>NÃO</v>
      </c>
      <c r="K3579" s="83" t="str">
        <f>IF(H3579="RPPS",VLOOKUP(A3579,' Legislação Benef - GESCON'!$B$4:$I$2159,6,FALSE),"")</f>
        <v>SIM</v>
      </c>
      <c r="L3579" s="83" t="str">
        <f>IF(H3579="RPPS",IFERROR(IF(VLOOKUP(A3579,'Suspensão de repasses - GESCON'!$D$3:$J$1048576,7,FALSE)="Validada","SIM","NÃO"),"NÃO"),"")</f>
        <v>SIM</v>
      </c>
    </row>
    <row r="3580" spans="1:12" s="19" customFormat="1" ht="15" hidden="1" customHeight="1" x14ac:dyDescent="0.25">
      <c r="A3580" s="88" t="s">
        <v>8947</v>
      </c>
      <c r="B3580" s="40" t="s">
        <v>821</v>
      </c>
      <c r="C3580" s="82" t="s">
        <v>10959</v>
      </c>
      <c r="D3580" s="82"/>
      <c r="E3580" s="82"/>
      <c r="F3580" s="82"/>
      <c r="G3580" s="82"/>
      <c r="H3580" s="40" t="s">
        <v>4</v>
      </c>
      <c r="I3580" s="83" t="str">
        <f>IFERROR(VLOOKUP(A3580,'Alíquotas - CADPREV'!$B$2152:$N$4324,8,FALSE),"")</f>
        <v/>
      </c>
      <c r="J3580" s="83" t="str">
        <f>IF(H3580="RPPS",VLOOKUP(A3580,' Legislação Benef - GESCON'!$B$4:$I$2159,3,FALSE),"")</f>
        <v/>
      </c>
      <c r="K3580" s="83" t="str">
        <f>IF(H3580="RPPS",VLOOKUP(A3580,' Legislação Benef - GESCON'!$B$4:$I$2159,6,FALSE),"")</f>
        <v/>
      </c>
      <c r="L3580" s="83" t="str">
        <f>IF(H3580="RPPS",IFERROR(IF(VLOOKUP(A3580,'Suspensão de repasses - GESCON'!$D$3:$J$1048576,7,FALSE)="Validada","SIM","NÃO"),"NÃO"),"")</f>
        <v/>
      </c>
    </row>
    <row r="3581" spans="1:12" s="19" customFormat="1" ht="15" customHeight="1" x14ac:dyDescent="0.25">
      <c r="A3581" s="88" t="s">
        <v>8948</v>
      </c>
      <c r="B3581" s="40" t="s">
        <v>2758</v>
      </c>
      <c r="C3581" s="82" t="s">
        <v>10958</v>
      </c>
      <c r="D3581" s="82">
        <v>705</v>
      </c>
      <c r="E3581" s="82">
        <v>12</v>
      </c>
      <c r="F3581" s="82">
        <v>12</v>
      </c>
      <c r="G3581" s="82">
        <v>729</v>
      </c>
      <c r="H3581" s="40" t="s">
        <v>2</v>
      </c>
      <c r="I3581" s="83" t="str">
        <f>IFERROR(VLOOKUP(A3581,'Alíquotas - CADPREV'!$B$2152:$N$4324,8,FALSE),"")</f>
        <v>NÃO</v>
      </c>
      <c r="J3581" s="83" t="str">
        <f>IF(H3581="RPPS",VLOOKUP(A3581,' Legislação Benef - GESCON'!$B$4:$I$2159,3,FALSE),"")</f>
        <v>NÃO</v>
      </c>
      <c r="K3581" s="83" t="str">
        <f>IF(H3581="RPPS",VLOOKUP(A3581,' Legislação Benef - GESCON'!$B$4:$I$2159,6,FALSE),"")</f>
        <v>NÃO</v>
      </c>
      <c r="L3581" s="83" t="str">
        <f>IF(H3581="RPPS",IFERROR(IF(VLOOKUP(A3581,'Suspensão de repasses - GESCON'!$D$3:$J$1048576,7,FALSE)="Validada","SIM","NÃO"),"NÃO"),"")</f>
        <v>NÃO</v>
      </c>
    </row>
    <row r="3582" spans="1:12" s="19" customFormat="1" ht="15" hidden="1" customHeight="1" x14ac:dyDescent="0.25">
      <c r="A3582" s="88" t="s">
        <v>8949</v>
      </c>
      <c r="B3582" s="40" t="s">
        <v>4626</v>
      </c>
      <c r="C3582" s="82" t="s">
        <v>10959</v>
      </c>
      <c r="D3582" s="82"/>
      <c r="E3582" s="82"/>
      <c r="F3582" s="82"/>
      <c r="G3582" s="82"/>
      <c r="H3582" s="40" t="s">
        <v>4</v>
      </c>
      <c r="I3582" s="83" t="str">
        <f>IFERROR(VLOOKUP(A3582,'Alíquotas - CADPREV'!$B$2152:$N$4324,8,FALSE),"")</f>
        <v/>
      </c>
      <c r="J3582" s="83" t="str">
        <f>IF(H3582="RPPS",VLOOKUP(A3582,' Legislação Benef - GESCON'!$B$4:$I$2159,3,FALSE),"")</f>
        <v/>
      </c>
      <c r="K3582" s="83" t="str">
        <f>IF(H3582="RPPS",VLOOKUP(A3582,' Legislação Benef - GESCON'!$B$4:$I$2159,6,FALSE),"")</f>
        <v/>
      </c>
      <c r="L3582" s="83" t="str">
        <f>IF(H3582="RPPS",IFERROR(IF(VLOOKUP(A3582,'Suspensão de repasses - GESCON'!$D$3:$J$1048576,7,FALSE)="Validada","SIM","NÃO"),"NÃO"),"")</f>
        <v/>
      </c>
    </row>
    <row r="3583" spans="1:12" s="19" customFormat="1" ht="15" customHeight="1" x14ac:dyDescent="0.25">
      <c r="A3583" s="88" t="s">
        <v>8950</v>
      </c>
      <c r="B3583" s="40" t="s">
        <v>3812</v>
      </c>
      <c r="C3583" s="82" t="s">
        <v>10958</v>
      </c>
      <c r="D3583" s="82">
        <v>309</v>
      </c>
      <c r="E3583" s="82">
        <v>86</v>
      </c>
      <c r="F3583" s="82">
        <v>23</v>
      </c>
      <c r="G3583" s="82">
        <v>418</v>
      </c>
      <c r="H3583" s="40" t="s">
        <v>2</v>
      </c>
      <c r="I3583" s="83" t="str">
        <f>IFERROR(VLOOKUP(A3583,'Alíquotas - CADPREV'!$B$2152:$N$4324,8,FALSE),"")</f>
        <v>NÃO</v>
      </c>
      <c r="J3583" s="83" t="str">
        <f>IF(H3583="RPPS",VLOOKUP(A3583,' Legislação Benef - GESCON'!$B$4:$I$2159,3,FALSE),"")</f>
        <v>NÃO</v>
      </c>
      <c r="K3583" s="83" t="str">
        <f>IF(H3583="RPPS",VLOOKUP(A3583,' Legislação Benef - GESCON'!$B$4:$I$2159,6,FALSE),"")</f>
        <v>NÃO</v>
      </c>
      <c r="L3583" s="83" t="str">
        <f>IF(H3583="RPPS",IFERROR(IF(VLOOKUP(A3583,'Suspensão de repasses - GESCON'!$D$3:$J$1048576,7,FALSE)="Validada","SIM","NÃO"),"NÃO"),"")</f>
        <v>NÃO</v>
      </c>
    </row>
    <row r="3584" spans="1:12" s="19" customFormat="1" ht="15" customHeight="1" x14ac:dyDescent="0.25">
      <c r="A3584" s="88" t="s">
        <v>8951</v>
      </c>
      <c r="B3584" s="40" t="s">
        <v>29</v>
      </c>
      <c r="C3584" s="82" t="s">
        <v>10958</v>
      </c>
      <c r="D3584" s="82">
        <v>629</v>
      </c>
      <c r="E3584" s="82">
        <v>256</v>
      </c>
      <c r="F3584" s="82">
        <v>65</v>
      </c>
      <c r="G3584" s="82">
        <v>950</v>
      </c>
      <c r="H3584" s="40" t="s">
        <v>2</v>
      </c>
      <c r="I3584" s="83" t="str">
        <f>IFERROR(VLOOKUP(A3584,'Alíquotas - CADPREV'!$B$2152:$N$4324,8,FALSE),"")</f>
        <v>NÃO</v>
      </c>
      <c r="J3584" s="83" t="str">
        <f>IF(H3584="RPPS",VLOOKUP(A3584,' Legislação Benef - GESCON'!$B$4:$I$2159,3,FALSE),"")</f>
        <v>NÃO</v>
      </c>
      <c r="K3584" s="83" t="str">
        <f>IF(H3584="RPPS",VLOOKUP(A3584,' Legislação Benef - GESCON'!$B$4:$I$2159,6,FALSE),"")</f>
        <v>NÃO</v>
      </c>
      <c r="L3584" s="83" t="str">
        <f>IF(H3584="RPPS",IFERROR(IF(VLOOKUP(A3584,'Suspensão de repasses - GESCON'!$D$3:$J$1048576,7,FALSE)="Validada","SIM","NÃO"),"NÃO"),"")</f>
        <v>NÃO</v>
      </c>
    </row>
    <row r="3585" spans="1:12" s="19" customFormat="1" ht="15" hidden="1" customHeight="1" x14ac:dyDescent="0.25">
      <c r="A3585" s="88" t="s">
        <v>8952</v>
      </c>
      <c r="B3585" s="40" t="s">
        <v>1356</v>
      </c>
      <c r="C3585" s="82" t="s">
        <v>10959</v>
      </c>
      <c r="D3585" s="82"/>
      <c r="E3585" s="82"/>
      <c r="F3585" s="82"/>
      <c r="G3585" s="82"/>
      <c r="H3585" s="40" t="s">
        <v>4</v>
      </c>
      <c r="I3585" s="83" t="str">
        <f>IFERROR(VLOOKUP(A3585,'Alíquotas - CADPREV'!$B$2152:$N$4324,8,FALSE),"")</f>
        <v/>
      </c>
      <c r="J3585" s="83" t="str">
        <f>IF(H3585="RPPS",VLOOKUP(A3585,' Legislação Benef - GESCON'!$B$4:$I$2159,3,FALSE),"")</f>
        <v/>
      </c>
      <c r="K3585" s="83" t="str">
        <f>IF(H3585="RPPS",VLOOKUP(A3585,' Legislação Benef - GESCON'!$B$4:$I$2159,6,FALSE),"")</f>
        <v/>
      </c>
      <c r="L3585" s="83" t="str">
        <f>IF(H3585="RPPS",IFERROR(IF(VLOOKUP(A3585,'Suspensão de repasses - GESCON'!$D$3:$J$1048576,7,FALSE)="Validada","SIM","NÃO"),"NÃO"),"")</f>
        <v/>
      </c>
    </row>
    <row r="3586" spans="1:12" s="19" customFormat="1" ht="15" customHeight="1" x14ac:dyDescent="0.25">
      <c r="A3586" s="88" t="s">
        <v>8953</v>
      </c>
      <c r="B3586" s="40" t="s">
        <v>4289</v>
      </c>
      <c r="C3586" s="82" t="s">
        <v>10958</v>
      </c>
      <c r="D3586" s="82">
        <v>398</v>
      </c>
      <c r="E3586" s="82">
        <v>64</v>
      </c>
      <c r="F3586" s="82">
        <v>14</v>
      </c>
      <c r="G3586" s="82">
        <v>476</v>
      </c>
      <c r="H3586" s="40" t="s">
        <v>2</v>
      </c>
      <c r="I3586" s="83" t="str">
        <f>IFERROR(VLOOKUP(A3586,'Alíquotas - CADPREV'!$B$2152:$N$4324,8,FALSE),"")</f>
        <v>SIM</v>
      </c>
      <c r="J3586" s="83" t="str">
        <f>IF(H3586="RPPS",VLOOKUP(A3586,' Legislação Benef - GESCON'!$B$4:$I$2159,3,FALSE),"")</f>
        <v>NÃO</v>
      </c>
      <c r="K3586" s="83" t="str">
        <f>IF(H3586="RPPS",VLOOKUP(A3586,' Legislação Benef - GESCON'!$B$4:$I$2159,6,FALSE),"")</f>
        <v>SIM</v>
      </c>
      <c r="L3586" s="83" t="str">
        <f>IF(H3586="RPPS",IFERROR(IF(VLOOKUP(A3586,'Suspensão de repasses - GESCON'!$D$3:$J$1048576,7,FALSE)="Validada","SIM","NÃO"),"NÃO"),"")</f>
        <v>SIM</v>
      </c>
    </row>
    <row r="3587" spans="1:12" s="19" customFormat="1" ht="15" hidden="1" customHeight="1" x14ac:dyDescent="0.25">
      <c r="A3587" s="88" t="s">
        <v>8954</v>
      </c>
      <c r="B3587" s="40" t="s">
        <v>2926</v>
      </c>
      <c r="C3587" s="82" t="s">
        <v>10959</v>
      </c>
      <c r="D3587" s="82"/>
      <c r="E3587" s="82"/>
      <c r="F3587" s="82"/>
      <c r="G3587" s="82"/>
      <c r="H3587" s="40" t="s">
        <v>4</v>
      </c>
      <c r="I3587" s="83" t="str">
        <f>IFERROR(VLOOKUP(A3587,'Alíquotas - CADPREV'!$B$2152:$N$4324,8,FALSE),"")</f>
        <v/>
      </c>
      <c r="J3587" s="83" t="str">
        <f>IF(H3587="RPPS",VLOOKUP(A3587,' Legislação Benef - GESCON'!$B$4:$I$2159,3,FALSE),"")</f>
        <v/>
      </c>
      <c r="K3587" s="83" t="str">
        <f>IF(H3587="RPPS",VLOOKUP(A3587,' Legislação Benef - GESCON'!$B$4:$I$2159,6,FALSE),"")</f>
        <v/>
      </c>
      <c r="L3587" s="83" t="str">
        <f>IF(H3587="RPPS",IFERROR(IF(VLOOKUP(A3587,'Suspensão de repasses - GESCON'!$D$3:$J$1048576,7,FALSE)="Validada","SIM","NÃO"),"NÃO"),"")</f>
        <v/>
      </c>
    </row>
    <row r="3588" spans="1:12" s="19" customFormat="1" ht="15" customHeight="1" x14ac:dyDescent="0.25">
      <c r="A3588" s="88" t="s">
        <v>8955</v>
      </c>
      <c r="B3588" s="40" t="s">
        <v>1356</v>
      </c>
      <c r="C3588" s="82" t="s">
        <v>10958</v>
      </c>
      <c r="D3588" s="82">
        <v>1258</v>
      </c>
      <c r="E3588" s="82">
        <v>463</v>
      </c>
      <c r="F3588" s="82">
        <v>81</v>
      </c>
      <c r="G3588" s="82">
        <v>1802</v>
      </c>
      <c r="H3588" s="40" t="s">
        <v>2</v>
      </c>
      <c r="I3588" s="83" t="str">
        <f>IFERROR(VLOOKUP(A3588,'Alíquotas - CADPREV'!$B$2152:$N$4324,8,FALSE),"")</f>
        <v>NÃO</v>
      </c>
      <c r="J3588" s="83" t="str">
        <f>IF(H3588="RPPS",VLOOKUP(A3588,' Legislação Benef - GESCON'!$B$4:$I$2159,3,FALSE),"")</f>
        <v>NÃO</v>
      </c>
      <c r="K3588" s="83" t="str">
        <f>IF(H3588="RPPS",VLOOKUP(A3588,' Legislação Benef - GESCON'!$B$4:$I$2159,6,FALSE),"")</f>
        <v>NÃO</v>
      </c>
      <c r="L3588" s="83" t="str">
        <f>IF(H3588="RPPS",IFERROR(IF(VLOOKUP(A3588,'Suspensão de repasses - GESCON'!$D$3:$J$1048576,7,FALSE)="Validada","SIM","NÃO"),"NÃO"),"")</f>
        <v>NÃO</v>
      </c>
    </row>
    <row r="3589" spans="1:12" s="19" customFormat="1" ht="15" hidden="1" customHeight="1" x14ac:dyDescent="0.25">
      <c r="A3589" s="88" t="s">
        <v>8956</v>
      </c>
      <c r="B3589" s="40" t="s">
        <v>3513</v>
      </c>
      <c r="C3589" s="82" t="s">
        <v>10959</v>
      </c>
      <c r="D3589" s="82"/>
      <c r="E3589" s="82"/>
      <c r="F3589" s="82"/>
      <c r="G3589" s="82"/>
      <c r="H3589" s="40" t="s">
        <v>4</v>
      </c>
      <c r="I3589" s="83" t="str">
        <f>IFERROR(VLOOKUP(A3589,'Alíquotas - CADPREV'!$B$2152:$N$4324,8,FALSE),"")</f>
        <v/>
      </c>
      <c r="J3589" s="83" t="str">
        <f>IF(H3589="RPPS",VLOOKUP(A3589,' Legislação Benef - GESCON'!$B$4:$I$2159,3,FALSE),"")</f>
        <v/>
      </c>
      <c r="K3589" s="83" t="str">
        <f>IF(H3589="RPPS",VLOOKUP(A3589,' Legislação Benef - GESCON'!$B$4:$I$2159,6,FALSE),"")</f>
        <v/>
      </c>
      <c r="L3589" s="83" t="str">
        <f>IF(H3589="RPPS",IFERROR(IF(VLOOKUP(A3589,'Suspensão de repasses - GESCON'!$D$3:$J$1048576,7,FALSE)="Validada","SIM","NÃO"),"NÃO"),"")</f>
        <v/>
      </c>
    </row>
    <row r="3590" spans="1:12" s="19" customFormat="1" ht="15" customHeight="1" x14ac:dyDescent="0.25">
      <c r="A3590" s="88" t="s">
        <v>8957</v>
      </c>
      <c r="B3590" s="40" t="s">
        <v>1356</v>
      </c>
      <c r="C3590" s="82" t="s">
        <v>10958</v>
      </c>
      <c r="D3590" s="82">
        <v>2046</v>
      </c>
      <c r="E3590" s="82">
        <v>555</v>
      </c>
      <c r="F3590" s="82">
        <v>182</v>
      </c>
      <c r="G3590" s="82">
        <v>2783</v>
      </c>
      <c r="H3590" s="40" t="s">
        <v>2</v>
      </c>
      <c r="I3590" s="83" t="str">
        <f>IFERROR(VLOOKUP(A3590,'Alíquotas - CADPREV'!$B$2152:$N$4324,8,FALSE),"")</f>
        <v>NÃO</v>
      </c>
      <c r="J3590" s="83" t="str">
        <f>IF(H3590="RPPS",VLOOKUP(A3590,' Legislação Benef - GESCON'!$B$4:$I$2159,3,FALSE),"")</f>
        <v>NÃO</v>
      </c>
      <c r="K3590" s="83" t="str">
        <f>IF(H3590="RPPS",VLOOKUP(A3590,' Legislação Benef - GESCON'!$B$4:$I$2159,6,FALSE),"")</f>
        <v>NÃO</v>
      </c>
      <c r="L3590" s="83" t="str">
        <f>IF(H3590="RPPS",IFERROR(IF(VLOOKUP(A3590,'Suspensão de repasses - GESCON'!$D$3:$J$1048576,7,FALSE)="Validada","SIM","NÃO"),"NÃO"),"")</f>
        <v>NÃO</v>
      </c>
    </row>
    <row r="3591" spans="1:12" s="19" customFormat="1" ht="15" hidden="1" customHeight="1" x14ac:dyDescent="0.25">
      <c r="A3591" s="88" t="s">
        <v>8958</v>
      </c>
      <c r="B3591" s="40" t="s">
        <v>634</v>
      </c>
      <c r="C3591" s="82" t="s">
        <v>10959</v>
      </c>
      <c r="D3591" s="82"/>
      <c r="E3591" s="82"/>
      <c r="F3591" s="82"/>
      <c r="G3591" s="82"/>
      <c r="H3591" s="40" t="s">
        <v>4</v>
      </c>
      <c r="I3591" s="83" t="str">
        <f>IFERROR(VLOOKUP(A3591,'Alíquotas - CADPREV'!$B$2152:$N$4324,8,FALSE),"")</f>
        <v/>
      </c>
      <c r="J3591" s="83" t="str">
        <f>IF(H3591="RPPS",VLOOKUP(A3591,' Legislação Benef - GESCON'!$B$4:$I$2159,3,FALSE),"")</f>
        <v/>
      </c>
      <c r="K3591" s="83" t="str">
        <f>IF(H3591="RPPS",VLOOKUP(A3591,' Legislação Benef - GESCON'!$B$4:$I$2159,6,FALSE),"")</f>
        <v/>
      </c>
      <c r="L3591" s="83" t="str">
        <f>IF(H3591="RPPS",IFERROR(IF(VLOOKUP(A3591,'Suspensão de repasses - GESCON'!$D$3:$J$1048576,7,FALSE)="Validada","SIM","NÃO"),"NÃO"),"")</f>
        <v/>
      </c>
    </row>
    <row r="3592" spans="1:12" s="19" customFormat="1" ht="15" customHeight="1" x14ac:dyDescent="0.25">
      <c r="A3592" s="88" t="s">
        <v>8959</v>
      </c>
      <c r="B3592" s="40" t="s">
        <v>2413</v>
      </c>
      <c r="C3592" s="82" t="s">
        <v>10958</v>
      </c>
      <c r="D3592" s="82">
        <v>2479</v>
      </c>
      <c r="E3592" s="82">
        <v>291</v>
      </c>
      <c r="F3592" s="82">
        <v>85</v>
      </c>
      <c r="G3592" s="82">
        <v>2855</v>
      </c>
      <c r="H3592" s="40" t="s">
        <v>2</v>
      </c>
      <c r="I3592" s="83" t="str">
        <f>IFERROR(VLOOKUP(A3592,'Alíquotas - CADPREV'!$B$2152:$N$4324,8,FALSE),"")</f>
        <v>NÃO</v>
      </c>
      <c r="J3592" s="83" t="str">
        <f>IF(H3592="RPPS",VLOOKUP(A3592,' Legislação Benef - GESCON'!$B$4:$I$2159,3,FALSE),"")</f>
        <v>NÃO</v>
      </c>
      <c r="K3592" s="83" t="str">
        <f>IF(H3592="RPPS",VLOOKUP(A3592,' Legislação Benef - GESCON'!$B$4:$I$2159,6,FALSE),"")</f>
        <v>SIM</v>
      </c>
      <c r="L3592" s="83" t="str">
        <f>IF(H3592="RPPS",IFERROR(IF(VLOOKUP(A3592,'Suspensão de repasses - GESCON'!$D$3:$J$1048576,7,FALSE)="Validada","SIM","NÃO"),"NÃO"),"")</f>
        <v>NÃO</v>
      </c>
    </row>
    <row r="3593" spans="1:12" s="19" customFormat="1" ht="15" customHeight="1" x14ac:dyDescent="0.25">
      <c r="A3593" s="88" t="s">
        <v>8960</v>
      </c>
      <c r="B3593" s="40" t="s">
        <v>1356</v>
      </c>
      <c r="C3593" s="82" t="s">
        <v>10958</v>
      </c>
      <c r="D3593" s="82">
        <v>445</v>
      </c>
      <c r="E3593" s="82">
        <v>160</v>
      </c>
      <c r="F3593" s="82">
        <v>52</v>
      </c>
      <c r="G3593" s="82">
        <v>657</v>
      </c>
      <c r="H3593" s="40" t="s">
        <v>2</v>
      </c>
      <c r="I3593" s="83" t="str">
        <f>IFERROR(VLOOKUP(A3593,'Alíquotas - CADPREV'!$B$2152:$N$4324,8,FALSE),"")</f>
        <v>NÃO</v>
      </c>
      <c r="J3593" s="83" t="str">
        <f>IF(H3593="RPPS",VLOOKUP(A3593,' Legislação Benef - GESCON'!$B$4:$I$2159,3,FALSE),"")</f>
        <v>NÃO</v>
      </c>
      <c r="K3593" s="83" t="str">
        <f>IF(H3593="RPPS",VLOOKUP(A3593,' Legislação Benef - GESCON'!$B$4:$I$2159,6,FALSE),"")</f>
        <v>NÃO</v>
      </c>
      <c r="L3593" s="83" t="str">
        <f>IF(H3593="RPPS",IFERROR(IF(VLOOKUP(A3593,'Suspensão de repasses - GESCON'!$D$3:$J$1048576,7,FALSE)="Validada","SIM","NÃO"),"NÃO"),"")</f>
        <v>NÃO</v>
      </c>
    </row>
    <row r="3594" spans="1:12" s="19" customFormat="1" ht="15" customHeight="1" x14ac:dyDescent="0.25">
      <c r="A3594" s="88" t="s">
        <v>8961</v>
      </c>
      <c r="B3594" s="40" t="s">
        <v>4626</v>
      </c>
      <c r="C3594" s="82" t="s">
        <v>10958</v>
      </c>
      <c r="D3594" s="82">
        <v>1404</v>
      </c>
      <c r="E3594" s="82">
        <v>230</v>
      </c>
      <c r="F3594" s="82">
        <v>70</v>
      </c>
      <c r="G3594" s="82">
        <v>1704</v>
      </c>
      <c r="H3594" s="40" t="s">
        <v>2</v>
      </c>
      <c r="I3594" s="83" t="str">
        <f>IFERROR(VLOOKUP(A3594,'Alíquotas - CADPREV'!$B$2152:$N$4324,8,FALSE),"")</f>
        <v>NÃO</v>
      </c>
      <c r="J3594" s="83" t="str">
        <f>IF(H3594="RPPS",VLOOKUP(A3594,' Legislação Benef - GESCON'!$B$4:$I$2159,3,FALSE),"")</f>
        <v>NÃO</v>
      </c>
      <c r="K3594" s="83" t="str">
        <f>IF(H3594="RPPS",VLOOKUP(A3594,' Legislação Benef - GESCON'!$B$4:$I$2159,6,FALSE),"")</f>
        <v>NÃO</v>
      </c>
      <c r="L3594" s="83" t="str">
        <f>IF(H3594="RPPS",IFERROR(IF(VLOOKUP(A3594,'Suspensão de repasses - GESCON'!$D$3:$J$1048576,7,FALSE)="Validada","SIM","NÃO"),"NÃO"),"")</f>
        <v>NÃO</v>
      </c>
    </row>
    <row r="3595" spans="1:12" s="19" customFormat="1" ht="15" customHeight="1" x14ac:dyDescent="0.25">
      <c r="A3595" s="88" t="s">
        <v>8962</v>
      </c>
      <c r="B3595" s="40" t="s">
        <v>3812</v>
      </c>
      <c r="C3595" s="82" t="s">
        <v>10958</v>
      </c>
      <c r="D3595" s="82">
        <v>196</v>
      </c>
      <c r="E3595" s="82">
        <v>35</v>
      </c>
      <c r="F3595" s="82">
        <v>11</v>
      </c>
      <c r="G3595" s="82">
        <v>242</v>
      </c>
      <c r="H3595" s="40" t="s">
        <v>2</v>
      </c>
      <c r="I3595" s="83" t="str">
        <f>IFERROR(VLOOKUP(A3595,'Alíquotas - CADPREV'!$B$2152:$N$4324,8,FALSE),"")</f>
        <v>NÃO</v>
      </c>
      <c r="J3595" s="83" t="str">
        <f>IF(H3595="RPPS",VLOOKUP(A3595,' Legislação Benef - GESCON'!$B$4:$I$2159,3,FALSE),"")</f>
        <v>NÃO</v>
      </c>
      <c r="K3595" s="83" t="str">
        <f>IF(H3595="RPPS",VLOOKUP(A3595,' Legislação Benef - GESCON'!$B$4:$I$2159,6,FALSE),"")</f>
        <v>NÃO</v>
      </c>
      <c r="L3595" s="83" t="str">
        <f>IF(H3595="RPPS",IFERROR(IF(VLOOKUP(A3595,'Suspensão de repasses - GESCON'!$D$3:$J$1048576,7,FALSE)="Validada","SIM","NÃO"),"NÃO"),"")</f>
        <v>NÃO</v>
      </c>
    </row>
    <row r="3596" spans="1:12" s="19" customFormat="1" ht="15" customHeight="1" x14ac:dyDescent="0.25">
      <c r="A3596" s="88" t="s">
        <v>8963</v>
      </c>
      <c r="B3596" s="40" t="s">
        <v>3513</v>
      </c>
      <c r="C3596" s="82" t="s">
        <v>10958</v>
      </c>
      <c r="D3596" s="82">
        <v>1097</v>
      </c>
      <c r="E3596" s="82">
        <v>342</v>
      </c>
      <c r="F3596" s="82">
        <v>75</v>
      </c>
      <c r="G3596" s="82">
        <v>1514</v>
      </c>
      <c r="H3596" s="40" t="s">
        <v>2</v>
      </c>
      <c r="I3596" s="83" t="str">
        <f>IFERROR(VLOOKUP(A3596,'Alíquotas - CADPREV'!$B$2152:$N$4324,8,FALSE),"")</f>
        <v>NÃO</v>
      </c>
      <c r="J3596" s="83" t="str">
        <f>IF(H3596="RPPS",VLOOKUP(A3596,' Legislação Benef - GESCON'!$B$4:$I$2159,3,FALSE),"")</f>
        <v>NÃO</v>
      </c>
      <c r="K3596" s="83" t="str">
        <f>IF(H3596="RPPS",VLOOKUP(A3596,' Legislação Benef - GESCON'!$B$4:$I$2159,6,FALSE),"")</f>
        <v>NÃO</v>
      </c>
      <c r="L3596" s="83" t="str">
        <f>IF(H3596="RPPS",IFERROR(IF(VLOOKUP(A3596,'Suspensão de repasses - GESCON'!$D$3:$J$1048576,7,FALSE)="Validada","SIM","NÃO"),"NÃO"),"")</f>
        <v>NÃO</v>
      </c>
    </row>
    <row r="3597" spans="1:12" s="19" customFormat="1" ht="15" hidden="1" customHeight="1" x14ac:dyDescent="0.25">
      <c r="A3597" s="88" t="s">
        <v>8964</v>
      </c>
      <c r="B3597" s="40" t="s">
        <v>1142</v>
      </c>
      <c r="C3597" s="82" t="s">
        <v>10959</v>
      </c>
      <c r="D3597" s="82"/>
      <c r="E3597" s="82"/>
      <c r="F3597" s="82"/>
      <c r="G3597" s="82"/>
      <c r="H3597" s="40" t="s">
        <v>4</v>
      </c>
      <c r="I3597" s="83" t="str">
        <f>IFERROR(VLOOKUP(A3597,'Alíquotas - CADPREV'!$B$2152:$N$4324,8,FALSE),"")</f>
        <v/>
      </c>
      <c r="J3597" s="83" t="str">
        <f>IF(H3597="RPPS",VLOOKUP(A3597,' Legislação Benef - GESCON'!$B$4:$I$2159,3,FALSE),"")</f>
        <v/>
      </c>
      <c r="K3597" s="83" t="str">
        <f>IF(H3597="RPPS",VLOOKUP(A3597,' Legislação Benef - GESCON'!$B$4:$I$2159,6,FALSE),"")</f>
        <v/>
      </c>
      <c r="L3597" s="83" t="str">
        <f>IF(H3597="RPPS",IFERROR(IF(VLOOKUP(A3597,'Suspensão de repasses - GESCON'!$D$3:$J$1048576,7,FALSE)="Validada","SIM","NÃO"),"NÃO"),"")</f>
        <v/>
      </c>
    </row>
    <row r="3598" spans="1:12" s="19" customFormat="1" ht="15" customHeight="1" x14ac:dyDescent="0.25">
      <c r="A3598" s="88" t="s">
        <v>8965</v>
      </c>
      <c r="B3598" s="40" t="s">
        <v>4626</v>
      </c>
      <c r="C3598" s="82" t="s">
        <v>10958</v>
      </c>
      <c r="D3598" s="82">
        <v>739</v>
      </c>
      <c r="E3598" s="82">
        <v>140</v>
      </c>
      <c r="F3598" s="82">
        <v>84</v>
      </c>
      <c r="G3598" s="82">
        <v>963</v>
      </c>
      <c r="H3598" s="40" t="s">
        <v>2</v>
      </c>
      <c r="I3598" s="83" t="str">
        <f>IFERROR(VLOOKUP(A3598,'Alíquotas - CADPREV'!$B$2152:$N$4324,8,FALSE),"")</f>
        <v>NÃO</v>
      </c>
      <c r="J3598" s="83" t="str">
        <f>IF(H3598="RPPS",VLOOKUP(A3598,' Legislação Benef - GESCON'!$B$4:$I$2159,3,FALSE),"")</f>
        <v>NÃO</v>
      </c>
      <c r="K3598" s="83" t="str">
        <f>IF(H3598="RPPS",VLOOKUP(A3598,' Legislação Benef - GESCON'!$B$4:$I$2159,6,FALSE),"")</f>
        <v>NÃO</v>
      </c>
      <c r="L3598" s="83" t="str">
        <f>IF(H3598="RPPS",IFERROR(IF(VLOOKUP(A3598,'Suspensão de repasses - GESCON'!$D$3:$J$1048576,7,FALSE)="Validada","SIM","NÃO"),"NÃO"),"")</f>
        <v>NÃO</v>
      </c>
    </row>
    <row r="3599" spans="1:12" s="19" customFormat="1" ht="15" customHeight="1" x14ac:dyDescent="0.25">
      <c r="A3599" s="88" t="s">
        <v>8966</v>
      </c>
      <c r="B3599" s="40" t="s">
        <v>634</v>
      </c>
      <c r="C3599" s="82" t="s">
        <v>10958</v>
      </c>
      <c r="D3599" s="82">
        <v>981</v>
      </c>
      <c r="E3599" s="82">
        <v>67</v>
      </c>
      <c r="F3599" s="82">
        <v>7</v>
      </c>
      <c r="G3599" s="82">
        <v>1055</v>
      </c>
      <c r="H3599" s="40" t="s">
        <v>2</v>
      </c>
      <c r="I3599" s="83" t="str">
        <f>IFERROR(VLOOKUP(A3599,'Alíquotas - CADPREV'!$B$2152:$N$4324,8,FALSE),"")</f>
        <v>NÃO</v>
      </c>
      <c r="J3599" s="83" t="str">
        <f>IF(H3599="RPPS",VLOOKUP(A3599,' Legislação Benef - GESCON'!$B$4:$I$2159,3,FALSE),"")</f>
        <v>NÃO</v>
      </c>
      <c r="K3599" s="83" t="str">
        <f>IF(H3599="RPPS",VLOOKUP(A3599,' Legislação Benef - GESCON'!$B$4:$I$2159,6,FALSE),"")</f>
        <v>NÃO</v>
      </c>
      <c r="L3599" s="83" t="str">
        <f>IF(H3599="RPPS",IFERROR(IF(VLOOKUP(A3599,'Suspensão de repasses - GESCON'!$D$3:$J$1048576,7,FALSE)="Validada","SIM","NÃO"),"NÃO"),"")</f>
        <v>NÃO</v>
      </c>
    </row>
    <row r="3600" spans="1:12" s="19" customFormat="1" ht="15" hidden="1" customHeight="1" x14ac:dyDescent="0.25">
      <c r="A3600" s="88" t="s">
        <v>8967</v>
      </c>
      <c r="B3600" s="40" t="s">
        <v>4289</v>
      </c>
      <c r="C3600" s="82" t="s">
        <v>10959</v>
      </c>
      <c r="D3600" s="82"/>
      <c r="E3600" s="82"/>
      <c r="F3600" s="82"/>
      <c r="G3600" s="82"/>
      <c r="H3600" s="40" t="s">
        <v>4</v>
      </c>
      <c r="I3600" s="83" t="str">
        <f>IFERROR(VLOOKUP(A3600,'Alíquotas - CADPREV'!$B$2152:$N$4324,8,FALSE),"")</f>
        <v/>
      </c>
      <c r="J3600" s="83" t="str">
        <f>IF(H3600="RPPS",VLOOKUP(A3600,' Legislação Benef - GESCON'!$B$4:$I$2159,3,FALSE),"")</f>
        <v/>
      </c>
      <c r="K3600" s="83" t="str">
        <f>IF(H3600="RPPS",VLOOKUP(A3600,' Legislação Benef - GESCON'!$B$4:$I$2159,6,FALSE),"")</f>
        <v/>
      </c>
      <c r="L3600" s="83" t="str">
        <f>IF(H3600="RPPS",IFERROR(IF(VLOOKUP(A3600,'Suspensão de repasses - GESCON'!$D$3:$J$1048576,7,FALSE)="Validada","SIM","NÃO"),"NÃO"),"")</f>
        <v/>
      </c>
    </row>
    <row r="3601" spans="1:12" s="19" customFormat="1" ht="15" customHeight="1" x14ac:dyDescent="0.25">
      <c r="A3601" s="88" t="s">
        <v>8968</v>
      </c>
      <c r="B3601" s="40" t="s">
        <v>4626</v>
      </c>
      <c r="C3601" s="82" t="s">
        <v>10958</v>
      </c>
      <c r="D3601" s="82">
        <v>263</v>
      </c>
      <c r="E3601" s="82">
        <v>70</v>
      </c>
      <c r="F3601" s="82">
        <v>15</v>
      </c>
      <c r="G3601" s="82">
        <v>348</v>
      </c>
      <c r="H3601" s="40" t="s">
        <v>2</v>
      </c>
      <c r="I3601" s="83" t="str">
        <f>IFERROR(VLOOKUP(A3601,'Alíquotas - CADPREV'!$B$2152:$N$4324,8,FALSE),"")</f>
        <v>NÃO</v>
      </c>
      <c r="J3601" s="83" t="str">
        <f>IF(H3601="RPPS",VLOOKUP(A3601,' Legislação Benef - GESCON'!$B$4:$I$2159,3,FALSE),"")</f>
        <v>NÃO</v>
      </c>
      <c r="K3601" s="83" t="str">
        <f>IF(H3601="RPPS",VLOOKUP(A3601,' Legislação Benef - GESCON'!$B$4:$I$2159,6,FALSE),"")</f>
        <v>NÃO</v>
      </c>
      <c r="L3601" s="83" t="str">
        <f>IF(H3601="RPPS",IFERROR(IF(VLOOKUP(A3601,'Suspensão de repasses - GESCON'!$D$3:$J$1048576,7,FALSE)="Validada","SIM","NÃO"),"NÃO"),"")</f>
        <v>NÃO</v>
      </c>
    </row>
    <row r="3602" spans="1:12" s="19" customFormat="1" ht="15" hidden="1" customHeight="1" x14ac:dyDescent="0.25">
      <c r="A3602" s="88" t="s">
        <v>8969</v>
      </c>
      <c r="B3602" s="40" t="s">
        <v>2197</v>
      </c>
      <c r="C3602" s="82" t="s">
        <v>10959</v>
      </c>
      <c r="D3602" s="82"/>
      <c r="E3602" s="82"/>
      <c r="F3602" s="82"/>
      <c r="G3602" s="82"/>
      <c r="H3602" s="40" t="s">
        <v>4</v>
      </c>
      <c r="I3602" s="83" t="str">
        <f>IFERROR(VLOOKUP(A3602,'Alíquotas - CADPREV'!$B$2152:$N$4324,8,FALSE),"")</f>
        <v/>
      </c>
      <c r="J3602" s="83" t="str">
        <f>IF(H3602="RPPS",VLOOKUP(A3602,' Legislação Benef - GESCON'!$B$4:$I$2159,3,FALSE),"")</f>
        <v/>
      </c>
      <c r="K3602" s="83" t="str">
        <f>IF(H3602="RPPS",VLOOKUP(A3602,' Legislação Benef - GESCON'!$B$4:$I$2159,6,FALSE),"")</f>
        <v/>
      </c>
      <c r="L3602" s="83" t="str">
        <f>IF(H3602="RPPS",IFERROR(IF(VLOOKUP(A3602,'Suspensão de repasses - GESCON'!$D$3:$J$1048576,7,FALSE)="Validada","SIM","NÃO"),"NÃO"),"")</f>
        <v/>
      </c>
    </row>
    <row r="3603" spans="1:12" s="19" customFormat="1" ht="15" hidden="1" customHeight="1" x14ac:dyDescent="0.25">
      <c r="A3603" s="88" t="s">
        <v>8970</v>
      </c>
      <c r="B3603" s="40" t="s">
        <v>3143</v>
      </c>
      <c r="C3603" s="82" t="s">
        <v>10959</v>
      </c>
      <c r="D3603" s="82"/>
      <c r="E3603" s="82"/>
      <c r="F3603" s="82"/>
      <c r="G3603" s="82"/>
      <c r="H3603" s="40" t="s">
        <v>4</v>
      </c>
      <c r="I3603" s="83" t="str">
        <f>IFERROR(VLOOKUP(A3603,'Alíquotas - CADPREV'!$B$2152:$N$4324,8,FALSE),"")</f>
        <v/>
      </c>
      <c r="J3603" s="83" t="str">
        <f>IF(H3603="RPPS",VLOOKUP(A3603,' Legislação Benef - GESCON'!$B$4:$I$2159,3,FALSE),"")</f>
        <v/>
      </c>
      <c r="K3603" s="83" t="str">
        <f>IF(H3603="RPPS",VLOOKUP(A3603,' Legislação Benef - GESCON'!$B$4:$I$2159,6,FALSE),"")</f>
        <v/>
      </c>
      <c r="L3603" s="83" t="str">
        <f>IF(H3603="RPPS",IFERROR(IF(VLOOKUP(A3603,'Suspensão de repasses - GESCON'!$D$3:$J$1048576,7,FALSE)="Validada","SIM","NÃO"),"NÃO"),"")</f>
        <v/>
      </c>
    </row>
    <row r="3604" spans="1:12" s="19" customFormat="1" ht="15" customHeight="1" x14ac:dyDescent="0.25">
      <c r="A3604" s="88" t="s">
        <v>8971</v>
      </c>
      <c r="B3604" s="40" t="s">
        <v>3812</v>
      </c>
      <c r="C3604" s="82" t="s">
        <v>10958</v>
      </c>
      <c r="D3604" s="82">
        <v>203</v>
      </c>
      <c r="E3604" s="82">
        <v>49</v>
      </c>
      <c r="F3604" s="82">
        <v>6</v>
      </c>
      <c r="G3604" s="82">
        <v>258</v>
      </c>
      <c r="H3604" s="40" t="s">
        <v>2</v>
      </c>
      <c r="I3604" s="83" t="str">
        <f>IFERROR(VLOOKUP(A3604,'Alíquotas - CADPREV'!$B$2152:$N$4324,8,FALSE),"")</f>
        <v>NÃO</v>
      </c>
      <c r="J3604" s="83" t="str">
        <f>IF(H3604="RPPS",VLOOKUP(A3604,' Legislação Benef - GESCON'!$B$4:$I$2159,3,FALSE),"")</f>
        <v>NÃO</v>
      </c>
      <c r="K3604" s="83" t="str">
        <f>IF(H3604="RPPS",VLOOKUP(A3604,' Legislação Benef - GESCON'!$B$4:$I$2159,6,FALSE),"")</f>
        <v>NÃO</v>
      </c>
      <c r="L3604" s="83" t="str">
        <f>IF(H3604="RPPS",IFERROR(IF(VLOOKUP(A3604,'Suspensão de repasses - GESCON'!$D$3:$J$1048576,7,FALSE)="Validada","SIM","NÃO"),"NÃO"),"")</f>
        <v>NÃO</v>
      </c>
    </row>
    <row r="3605" spans="1:12" s="19" customFormat="1" ht="15" customHeight="1" x14ac:dyDescent="0.25">
      <c r="A3605" s="88" t="s">
        <v>8972</v>
      </c>
      <c r="B3605" s="40" t="s">
        <v>5227</v>
      </c>
      <c r="C3605" s="82" t="s">
        <v>10958</v>
      </c>
      <c r="D3605" s="82">
        <v>782</v>
      </c>
      <c r="E3605" s="82">
        <v>82</v>
      </c>
      <c r="F3605" s="82">
        <v>17</v>
      </c>
      <c r="G3605" s="82">
        <v>881</v>
      </c>
      <c r="H3605" s="40" t="s">
        <v>2</v>
      </c>
      <c r="I3605" s="83" t="str">
        <f>IFERROR(VLOOKUP(A3605,'Alíquotas - CADPREV'!$B$2152:$N$4324,8,FALSE),"")</f>
        <v>NÃO</v>
      </c>
      <c r="J3605" s="83" t="str">
        <f>IF(H3605="RPPS",VLOOKUP(A3605,' Legislação Benef - GESCON'!$B$4:$I$2159,3,FALSE),"")</f>
        <v>NÃO</v>
      </c>
      <c r="K3605" s="83" t="str">
        <f>IF(H3605="RPPS",VLOOKUP(A3605,' Legislação Benef - GESCON'!$B$4:$I$2159,6,FALSE),"")</f>
        <v>NÃO</v>
      </c>
      <c r="L3605" s="83" t="str">
        <f>IF(H3605="RPPS",IFERROR(IF(VLOOKUP(A3605,'Suspensão de repasses - GESCON'!$D$3:$J$1048576,7,FALSE)="Validada","SIM","NÃO"),"NÃO"),"")</f>
        <v>NÃO</v>
      </c>
    </row>
    <row r="3606" spans="1:12" s="19" customFormat="1" ht="15" hidden="1" customHeight="1" x14ac:dyDescent="0.25">
      <c r="A3606" s="88" t="s">
        <v>8973</v>
      </c>
      <c r="B3606" s="40" t="s">
        <v>1356</v>
      </c>
      <c r="C3606" s="82" t="s">
        <v>10959</v>
      </c>
      <c r="D3606" s="82"/>
      <c r="E3606" s="82"/>
      <c r="F3606" s="82"/>
      <c r="G3606" s="82"/>
      <c r="H3606" s="40" t="s">
        <v>4</v>
      </c>
      <c r="I3606" s="83" t="str">
        <f>IFERROR(VLOOKUP(A3606,'Alíquotas - CADPREV'!$B$2152:$N$4324,8,FALSE),"")</f>
        <v/>
      </c>
      <c r="J3606" s="83" t="str">
        <f>IF(H3606="RPPS",VLOOKUP(A3606,' Legislação Benef - GESCON'!$B$4:$I$2159,3,FALSE),"")</f>
        <v/>
      </c>
      <c r="K3606" s="83" t="str">
        <f>IF(H3606="RPPS",VLOOKUP(A3606,' Legislação Benef - GESCON'!$B$4:$I$2159,6,FALSE),"")</f>
        <v/>
      </c>
      <c r="L3606" s="83" t="str">
        <f>IF(H3606="RPPS",IFERROR(IF(VLOOKUP(A3606,'Suspensão de repasses - GESCON'!$D$3:$J$1048576,7,FALSE)="Validada","SIM","NÃO"),"NÃO"),"")</f>
        <v/>
      </c>
    </row>
    <row r="3607" spans="1:12" s="19" customFormat="1" ht="15" hidden="1" customHeight="1" x14ac:dyDescent="0.25">
      <c r="A3607" s="88" t="s">
        <v>8974</v>
      </c>
      <c r="B3607" s="40" t="s">
        <v>634</v>
      </c>
      <c r="C3607" s="82" t="s">
        <v>10959</v>
      </c>
      <c r="D3607" s="82"/>
      <c r="E3607" s="82"/>
      <c r="F3607" s="82"/>
      <c r="G3607" s="82"/>
      <c r="H3607" s="40" t="s">
        <v>4</v>
      </c>
      <c r="I3607" s="83" t="str">
        <f>IFERROR(VLOOKUP(A3607,'Alíquotas - CADPREV'!$B$2152:$N$4324,8,FALSE),"")</f>
        <v/>
      </c>
      <c r="J3607" s="83" t="str">
        <f>IF(H3607="RPPS",VLOOKUP(A3607,' Legislação Benef - GESCON'!$B$4:$I$2159,3,FALSE),"")</f>
        <v/>
      </c>
      <c r="K3607" s="83" t="str">
        <f>IF(H3607="RPPS",VLOOKUP(A3607,' Legislação Benef - GESCON'!$B$4:$I$2159,6,FALSE),"")</f>
        <v/>
      </c>
      <c r="L3607" s="83" t="str">
        <f>IF(H3607="RPPS",IFERROR(IF(VLOOKUP(A3607,'Suspensão de repasses - GESCON'!$D$3:$J$1048576,7,FALSE)="Validada","SIM","NÃO"),"NÃO"),"")</f>
        <v/>
      </c>
    </row>
    <row r="3608" spans="1:12" s="19" customFormat="1" ht="15" hidden="1" customHeight="1" x14ac:dyDescent="0.25">
      <c r="A3608" s="88" t="s">
        <v>8975</v>
      </c>
      <c r="B3608" s="40" t="s">
        <v>215</v>
      </c>
      <c r="C3608" s="82" t="s">
        <v>10959</v>
      </c>
      <c r="D3608" s="82"/>
      <c r="E3608" s="82"/>
      <c r="F3608" s="82"/>
      <c r="G3608" s="82"/>
      <c r="H3608" s="40" t="s">
        <v>4</v>
      </c>
      <c r="I3608" s="83" t="str">
        <f>IFERROR(VLOOKUP(A3608,'Alíquotas - CADPREV'!$B$2152:$N$4324,8,FALSE),"")</f>
        <v/>
      </c>
      <c r="J3608" s="83" t="str">
        <f>IF(H3608="RPPS",VLOOKUP(A3608,' Legislação Benef - GESCON'!$B$4:$I$2159,3,FALSE),"")</f>
        <v/>
      </c>
      <c r="K3608" s="83" t="str">
        <f>IF(H3608="RPPS",VLOOKUP(A3608,' Legislação Benef - GESCON'!$B$4:$I$2159,6,FALSE),"")</f>
        <v/>
      </c>
      <c r="L3608" s="83" t="str">
        <f>IF(H3608="RPPS",IFERROR(IF(VLOOKUP(A3608,'Suspensão de repasses - GESCON'!$D$3:$J$1048576,7,FALSE)="Validada","SIM","NÃO"),"NÃO"),"")</f>
        <v/>
      </c>
    </row>
    <row r="3609" spans="1:12" s="19" customFormat="1" ht="15" hidden="1" customHeight="1" x14ac:dyDescent="0.25">
      <c r="A3609" s="88" t="s">
        <v>8976</v>
      </c>
      <c r="B3609" s="40" t="s">
        <v>634</v>
      </c>
      <c r="C3609" s="82" t="s">
        <v>10959</v>
      </c>
      <c r="D3609" s="82"/>
      <c r="E3609" s="82"/>
      <c r="F3609" s="82"/>
      <c r="G3609" s="82"/>
      <c r="H3609" s="40" t="s">
        <v>4</v>
      </c>
      <c r="I3609" s="83" t="str">
        <f>IFERROR(VLOOKUP(A3609,'Alíquotas - CADPREV'!$B$2152:$N$4324,8,FALSE),"")</f>
        <v/>
      </c>
      <c r="J3609" s="83" t="str">
        <f>IF(H3609="RPPS",VLOOKUP(A3609,' Legislação Benef - GESCON'!$B$4:$I$2159,3,FALSE),"")</f>
        <v/>
      </c>
      <c r="K3609" s="83" t="str">
        <f>IF(H3609="RPPS",VLOOKUP(A3609,' Legislação Benef - GESCON'!$B$4:$I$2159,6,FALSE),"")</f>
        <v/>
      </c>
      <c r="L3609" s="83" t="str">
        <f>IF(H3609="RPPS",IFERROR(IF(VLOOKUP(A3609,'Suspensão de repasses - GESCON'!$D$3:$J$1048576,7,FALSE)="Validada","SIM","NÃO"),"NÃO"),"")</f>
        <v/>
      </c>
    </row>
    <row r="3610" spans="1:12" s="19" customFormat="1" ht="15" hidden="1" customHeight="1" x14ac:dyDescent="0.25">
      <c r="A3610" s="88" t="s">
        <v>8977</v>
      </c>
      <c r="B3610" s="40" t="s">
        <v>3601</v>
      </c>
      <c r="C3610" s="82" t="s">
        <v>10959</v>
      </c>
      <c r="D3610" s="82"/>
      <c r="E3610" s="82"/>
      <c r="F3610" s="82"/>
      <c r="G3610" s="82"/>
      <c r="H3610" s="40" t="s">
        <v>4</v>
      </c>
      <c r="I3610" s="83" t="str">
        <f>IFERROR(VLOOKUP(A3610,'Alíquotas - CADPREV'!$B$2152:$N$4324,8,FALSE),"")</f>
        <v/>
      </c>
      <c r="J3610" s="83" t="str">
        <f>IF(H3610="RPPS",VLOOKUP(A3610,' Legislação Benef - GESCON'!$B$4:$I$2159,3,FALSE),"")</f>
        <v/>
      </c>
      <c r="K3610" s="83" t="str">
        <f>IF(H3610="RPPS",VLOOKUP(A3610,' Legislação Benef - GESCON'!$B$4:$I$2159,6,FALSE),"")</f>
        <v/>
      </c>
      <c r="L3610" s="83" t="str">
        <f>IF(H3610="RPPS",IFERROR(IF(VLOOKUP(A3610,'Suspensão de repasses - GESCON'!$D$3:$J$1048576,7,FALSE)="Validada","SIM","NÃO"),"NÃO"),"")</f>
        <v/>
      </c>
    </row>
    <row r="3611" spans="1:12" s="19" customFormat="1" ht="15" hidden="1" customHeight="1" x14ac:dyDescent="0.25">
      <c r="A3611" s="88" t="s">
        <v>8978</v>
      </c>
      <c r="B3611" s="40" t="s">
        <v>5227</v>
      </c>
      <c r="C3611" s="82" t="s">
        <v>10959</v>
      </c>
      <c r="D3611" s="82"/>
      <c r="E3611" s="82"/>
      <c r="F3611" s="82"/>
      <c r="G3611" s="82"/>
      <c r="H3611" s="40" t="s">
        <v>4</v>
      </c>
      <c r="I3611" s="83" t="str">
        <f>IFERROR(VLOOKUP(A3611,'Alíquotas - CADPREV'!$B$2152:$N$4324,8,FALSE),"")</f>
        <v/>
      </c>
      <c r="J3611" s="83" t="str">
        <f>IF(H3611="RPPS",VLOOKUP(A3611,' Legislação Benef - GESCON'!$B$4:$I$2159,3,FALSE),"")</f>
        <v/>
      </c>
      <c r="K3611" s="83" t="str">
        <f>IF(H3611="RPPS",VLOOKUP(A3611,' Legislação Benef - GESCON'!$B$4:$I$2159,6,FALSE),"")</f>
        <v/>
      </c>
      <c r="L3611" s="83" t="str">
        <f>IF(H3611="RPPS",IFERROR(IF(VLOOKUP(A3611,'Suspensão de repasses - GESCON'!$D$3:$J$1048576,7,FALSE)="Validada","SIM","NÃO"),"NÃO"),"")</f>
        <v/>
      </c>
    </row>
    <row r="3612" spans="1:12" s="19" customFormat="1" ht="15" customHeight="1" x14ac:dyDescent="0.25">
      <c r="A3612" s="88" t="s">
        <v>8979</v>
      </c>
      <c r="B3612" s="40" t="s">
        <v>3143</v>
      </c>
      <c r="C3612" s="82" t="s">
        <v>10958</v>
      </c>
      <c r="D3612" s="82">
        <v>385</v>
      </c>
      <c r="E3612" s="82">
        <v>5</v>
      </c>
      <c r="F3612" s="82">
        <v>0</v>
      </c>
      <c r="G3612" s="82">
        <v>390</v>
      </c>
      <c r="H3612" s="40" t="s">
        <v>2</v>
      </c>
      <c r="I3612" s="83" t="str">
        <f>IFERROR(VLOOKUP(A3612,'Alíquotas - CADPREV'!$B$2152:$N$4324,8,FALSE),"")</f>
        <v>NÃO</v>
      </c>
      <c r="J3612" s="83" t="str">
        <f>IF(H3612="RPPS",VLOOKUP(A3612,' Legislação Benef - GESCON'!$B$4:$I$2159,3,FALSE),"")</f>
        <v>NÃO</v>
      </c>
      <c r="K3612" s="83" t="str">
        <f>IF(H3612="RPPS",VLOOKUP(A3612,' Legislação Benef - GESCON'!$B$4:$I$2159,6,FALSE),"")</f>
        <v>NÃO</v>
      </c>
      <c r="L3612" s="83" t="str">
        <f>IF(H3612="RPPS",IFERROR(IF(VLOOKUP(A3612,'Suspensão de repasses - GESCON'!$D$3:$J$1048576,7,FALSE)="Validada","SIM","NÃO"),"NÃO"),"")</f>
        <v>NÃO</v>
      </c>
    </row>
    <row r="3613" spans="1:12" s="19" customFormat="1" ht="15" customHeight="1" x14ac:dyDescent="0.25">
      <c r="A3613" s="88" t="s">
        <v>8980</v>
      </c>
      <c r="B3613" s="40" t="s">
        <v>3143</v>
      </c>
      <c r="C3613" s="82" t="s">
        <v>10958</v>
      </c>
      <c r="D3613" s="82">
        <v>4202</v>
      </c>
      <c r="E3613" s="82">
        <v>548</v>
      </c>
      <c r="F3613" s="82">
        <v>176</v>
      </c>
      <c r="G3613" s="82">
        <v>4926</v>
      </c>
      <c r="H3613" s="40" t="s">
        <v>2</v>
      </c>
      <c r="I3613" s="83" t="str">
        <f>IFERROR(VLOOKUP(A3613,'Alíquotas - CADPREV'!$B$2152:$N$4324,8,FALSE),"")</f>
        <v>SIM</v>
      </c>
      <c r="J3613" s="83" t="str">
        <f>IF(H3613="RPPS",VLOOKUP(A3613,' Legislação Benef - GESCON'!$B$4:$I$2159,3,FALSE),"")</f>
        <v>NÃO</v>
      </c>
      <c r="K3613" s="83" t="str">
        <f>IF(H3613="RPPS",VLOOKUP(A3613,' Legislação Benef - GESCON'!$B$4:$I$2159,6,FALSE),"")</f>
        <v>SIM</v>
      </c>
      <c r="L3613" s="83" t="str">
        <f>IF(H3613="RPPS",IFERROR(IF(VLOOKUP(A3613,'Suspensão de repasses - GESCON'!$D$3:$J$1048576,7,FALSE)="Validada","SIM","NÃO"),"NÃO"),"")</f>
        <v>NÃO</v>
      </c>
    </row>
    <row r="3614" spans="1:12" s="19" customFormat="1" ht="15" customHeight="1" x14ac:dyDescent="0.25">
      <c r="A3614" s="88" t="s">
        <v>8981</v>
      </c>
      <c r="B3614" s="40" t="s">
        <v>2197</v>
      </c>
      <c r="C3614" s="82" t="s">
        <v>10958</v>
      </c>
      <c r="D3614" s="82">
        <v>1035</v>
      </c>
      <c r="E3614" s="82">
        <v>339</v>
      </c>
      <c r="F3614" s="82">
        <v>75</v>
      </c>
      <c r="G3614" s="82">
        <v>1449</v>
      </c>
      <c r="H3614" s="40" t="s">
        <v>2</v>
      </c>
      <c r="I3614" s="83" t="str">
        <f>IFERROR(VLOOKUP(A3614,'Alíquotas - CADPREV'!$B$2152:$N$4324,8,FALSE),"")</f>
        <v>SIM</v>
      </c>
      <c r="J3614" s="83" t="str">
        <f>IF(H3614="RPPS",VLOOKUP(A3614,' Legislação Benef - GESCON'!$B$4:$I$2159,3,FALSE),"")</f>
        <v>NÃO</v>
      </c>
      <c r="K3614" s="83" t="str">
        <f>IF(H3614="RPPS",VLOOKUP(A3614,' Legislação Benef - GESCON'!$B$4:$I$2159,6,FALSE),"")</f>
        <v>NÃO</v>
      </c>
      <c r="L3614" s="83" t="str">
        <f>IF(H3614="RPPS",IFERROR(IF(VLOOKUP(A3614,'Suspensão de repasses - GESCON'!$D$3:$J$1048576,7,FALSE)="Validada","SIM","NÃO"),"NÃO"),"")</f>
        <v>NÃO</v>
      </c>
    </row>
    <row r="3615" spans="1:12" s="19" customFormat="1" ht="15" customHeight="1" x14ac:dyDescent="0.25">
      <c r="A3615" s="88" t="s">
        <v>8982</v>
      </c>
      <c r="B3615" s="40" t="s">
        <v>901</v>
      </c>
      <c r="C3615" s="82" t="s">
        <v>10958</v>
      </c>
      <c r="D3615" s="82">
        <v>250</v>
      </c>
      <c r="E3615" s="82">
        <v>93</v>
      </c>
      <c r="F3615" s="82">
        <v>29</v>
      </c>
      <c r="G3615" s="82">
        <v>372</v>
      </c>
      <c r="H3615" s="40" t="s">
        <v>2</v>
      </c>
      <c r="I3615" s="83" t="str">
        <f>IFERROR(VLOOKUP(A3615,'Alíquotas - CADPREV'!$B$2152:$N$4324,8,FALSE),"")</f>
        <v>NÃO</v>
      </c>
      <c r="J3615" s="83" t="str">
        <f>IF(H3615="RPPS",VLOOKUP(A3615,' Legislação Benef - GESCON'!$B$4:$I$2159,3,FALSE),"")</f>
        <v>NÃO</v>
      </c>
      <c r="K3615" s="83" t="str">
        <f>IF(H3615="RPPS",VLOOKUP(A3615,' Legislação Benef - GESCON'!$B$4:$I$2159,6,FALSE),"")</f>
        <v>NÃO</v>
      </c>
      <c r="L3615" s="83" t="str">
        <f>IF(H3615="RPPS",IFERROR(IF(VLOOKUP(A3615,'Suspensão de repasses - GESCON'!$D$3:$J$1048576,7,FALSE)="Validada","SIM","NÃO"),"NÃO"),"")</f>
        <v>NÃO</v>
      </c>
    </row>
    <row r="3616" spans="1:12" s="19" customFormat="1" ht="15" customHeight="1" x14ac:dyDescent="0.25">
      <c r="A3616" s="88" t="s">
        <v>8983</v>
      </c>
      <c r="B3616" s="40" t="s">
        <v>2274</v>
      </c>
      <c r="C3616" s="82" t="s">
        <v>10958</v>
      </c>
      <c r="D3616" s="82">
        <v>417</v>
      </c>
      <c r="E3616" s="82">
        <v>53</v>
      </c>
      <c r="F3616" s="82">
        <v>7</v>
      </c>
      <c r="G3616" s="82">
        <v>477</v>
      </c>
      <c r="H3616" s="40" t="s">
        <v>2</v>
      </c>
      <c r="I3616" s="83" t="str">
        <f>IFERROR(VLOOKUP(A3616,'Alíquotas - CADPREV'!$B$2152:$N$4324,8,FALSE),"")</f>
        <v>NÃO</v>
      </c>
      <c r="J3616" s="83" t="str">
        <f>IF(H3616="RPPS",VLOOKUP(A3616,' Legislação Benef - GESCON'!$B$4:$I$2159,3,FALSE),"")</f>
        <v>NÃO</v>
      </c>
      <c r="K3616" s="83" t="str">
        <f>IF(H3616="RPPS",VLOOKUP(A3616,' Legislação Benef - GESCON'!$B$4:$I$2159,6,FALSE),"")</f>
        <v>NÃO</v>
      </c>
      <c r="L3616" s="83" t="str">
        <f>IF(H3616="RPPS",IFERROR(IF(VLOOKUP(A3616,'Suspensão de repasses - GESCON'!$D$3:$J$1048576,7,FALSE)="Validada","SIM","NÃO"),"NÃO"),"")</f>
        <v>NÃO</v>
      </c>
    </row>
    <row r="3617" spans="1:12" s="19" customFormat="1" ht="15" customHeight="1" x14ac:dyDescent="0.25">
      <c r="A3617" s="88" t="s">
        <v>8984</v>
      </c>
      <c r="B3617" s="40" t="s">
        <v>4626</v>
      </c>
      <c r="C3617" s="82" t="s">
        <v>10958</v>
      </c>
      <c r="D3617" s="82">
        <v>828</v>
      </c>
      <c r="E3617" s="82">
        <v>169</v>
      </c>
      <c r="F3617" s="82">
        <v>59</v>
      </c>
      <c r="G3617" s="82">
        <v>1056</v>
      </c>
      <c r="H3617" s="40" t="s">
        <v>2</v>
      </c>
      <c r="I3617" s="83" t="str">
        <f>IFERROR(VLOOKUP(A3617,'Alíquotas - CADPREV'!$B$2152:$N$4324,8,FALSE),"")</f>
        <v>NÃO</v>
      </c>
      <c r="J3617" s="83" t="str">
        <f>IF(H3617="RPPS",VLOOKUP(A3617,' Legislação Benef - GESCON'!$B$4:$I$2159,3,FALSE),"")</f>
        <v>NÃO</v>
      </c>
      <c r="K3617" s="83" t="str">
        <f>IF(H3617="RPPS",VLOOKUP(A3617,' Legislação Benef - GESCON'!$B$4:$I$2159,6,FALSE),"")</f>
        <v>SIM</v>
      </c>
      <c r="L3617" s="83" t="str">
        <f>IF(H3617="RPPS",IFERROR(IF(VLOOKUP(A3617,'Suspensão de repasses - GESCON'!$D$3:$J$1048576,7,FALSE)="Validada","SIM","NÃO"),"NÃO"),"")</f>
        <v>NÃO</v>
      </c>
    </row>
    <row r="3618" spans="1:12" s="19" customFormat="1" ht="15" customHeight="1" x14ac:dyDescent="0.25">
      <c r="A3618" s="88" t="s">
        <v>8985</v>
      </c>
      <c r="B3618" s="40" t="s">
        <v>3143</v>
      </c>
      <c r="C3618" s="82" t="s">
        <v>10958</v>
      </c>
      <c r="D3618" s="82">
        <v>163</v>
      </c>
      <c r="E3618" s="82">
        <v>43</v>
      </c>
      <c r="F3618" s="82">
        <v>17</v>
      </c>
      <c r="G3618" s="82">
        <v>223</v>
      </c>
      <c r="H3618" s="40" t="s">
        <v>2</v>
      </c>
      <c r="I3618" s="83" t="str">
        <f>IFERROR(VLOOKUP(A3618,'Alíquotas - CADPREV'!$B$2152:$N$4324,8,FALSE),"")</f>
        <v>NÃO</v>
      </c>
      <c r="J3618" s="83" t="str">
        <f>IF(H3618="RPPS",VLOOKUP(A3618,' Legislação Benef - GESCON'!$B$4:$I$2159,3,FALSE),"")</f>
        <v>NÃO</v>
      </c>
      <c r="K3618" s="83" t="str">
        <f>IF(H3618="RPPS",VLOOKUP(A3618,' Legislação Benef - GESCON'!$B$4:$I$2159,6,FALSE),"")</f>
        <v>NÃO</v>
      </c>
      <c r="L3618" s="83" t="str">
        <f>IF(H3618="RPPS",IFERROR(IF(VLOOKUP(A3618,'Suspensão de repasses - GESCON'!$D$3:$J$1048576,7,FALSE)="Validada","SIM","NÃO"),"NÃO"),"")</f>
        <v>NÃO</v>
      </c>
    </row>
    <row r="3619" spans="1:12" s="19" customFormat="1" ht="15" customHeight="1" x14ac:dyDescent="0.25">
      <c r="A3619" s="88" t="s">
        <v>8986</v>
      </c>
      <c r="B3619" s="40" t="s">
        <v>4626</v>
      </c>
      <c r="C3619" s="82" t="s">
        <v>10958</v>
      </c>
      <c r="D3619" s="82">
        <v>173</v>
      </c>
      <c r="E3619" s="82">
        <v>0</v>
      </c>
      <c r="F3619" s="82">
        <v>0</v>
      </c>
      <c r="G3619" s="82">
        <v>173</v>
      </c>
      <c r="H3619" s="40" t="s">
        <v>2</v>
      </c>
      <c r="I3619" s="83" t="str">
        <f>IFERROR(VLOOKUP(A3619,'Alíquotas - CADPREV'!$B$2152:$N$4324,8,FALSE),"")</f>
        <v>NÃO</v>
      </c>
      <c r="J3619" s="83" t="str">
        <f>IF(H3619="RPPS",VLOOKUP(A3619,' Legislação Benef - GESCON'!$B$4:$I$2159,3,FALSE),"")</f>
        <v>NÃO</v>
      </c>
      <c r="K3619" s="83" t="str">
        <f>IF(H3619="RPPS",VLOOKUP(A3619,' Legislação Benef - GESCON'!$B$4:$I$2159,6,FALSE),"")</f>
        <v>NÃO</v>
      </c>
      <c r="L3619" s="83" t="str">
        <f>IF(H3619="RPPS",IFERROR(IF(VLOOKUP(A3619,'Suspensão de repasses - GESCON'!$D$3:$J$1048576,7,FALSE)="Validada","SIM","NÃO"),"NÃO"),"")</f>
        <v>NÃO</v>
      </c>
    </row>
    <row r="3620" spans="1:12" s="19" customFormat="1" ht="15" customHeight="1" x14ac:dyDescent="0.25">
      <c r="A3620" s="88" t="s">
        <v>8987</v>
      </c>
      <c r="B3620" s="40" t="s">
        <v>2758</v>
      </c>
      <c r="C3620" s="82" t="s">
        <v>10958</v>
      </c>
      <c r="D3620" s="82">
        <v>389</v>
      </c>
      <c r="E3620" s="82">
        <v>133</v>
      </c>
      <c r="F3620" s="82">
        <v>26</v>
      </c>
      <c r="G3620" s="82">
        <v>548</v>
      </c>
      <c r="H3620" s="40" t="s">
        <v>2</v>
      </c>
      <c r="I3620" s="83" t="str">
        <f>IFERROR(VLOOKUP(A3620,'Alíquotas - CADPREV'!$B$2152:$N$4324,8,FALSE),"")</f>
        <v>NÃO</v>
      </c>
      <c r="J3620" s="83" t="str">
        <f>IF(H3620="RPPS",VLOOKUP(A3620,' Legislação Benef - GESCON'!$B$4:$I$2159,3,FALSE),"")</f>
        <v>NÃO</v>
      </c>
      <c r="K3620" s="83" t="str">
        <f>IF(H3620="RPPS",VLOOKUP(A3620,' Legislação Benef - GESCON'!$B$4:$I$2159,6,FALSE),"")</f>
        <v>NÃO</v>
      </c>
      <c r="L3620" s="83" t="str">
        <f>IF(H3620="RPPS",IFERROR(IF(VLOOKUP(A3620,'Suspensão de repasses - GESCON'!$D$3:$J$1048576,7,FALSE)="Validada","SIM","NÃO"),"NÃO"),"")</f>
        <v>NÃO</v>
      </c>
    </row>
    <row r="3621" spans="1:12" s="19" customFormat="1" ht="15" customHeight="1" x14ac:dyDescent="0.25">
      <c r="A3621" s="88" t="s">
        <v>8988</v>
      </c>
      <c r="B3621" s="40" t="s">
        <v>2274</v>
      </c>
      <c r="C3621" s="82" t="s">
        <v>10958</v>
      </c>
      <c r="D3621" s="82">
        <v>600</v>
      </c>
      <c r="E3621" s="82">
        <v>38</v>
      </c>
      <c r="F3621" s="82">
        <v>22</v>
      </c>
      <c r="G3621" s="82">
        <v>660</v>
      </c>
      <c r="H3621" s="40" t="s">
        <v>2</v>
      </c>
      <c r="I3621" s="83" t="str">
        <f>IFERROR(VLOOKUP(A3621,'Alíquotas - CADPREV'!$B$2152:$N$4324,8,FALSE),"")</f>
        <v>NÃO</v>
      </c>
      <c r="J3621" s="83" t="str">
        <f>IF(H3621="RPPS",VLOOKUP(A3621,' Legislação Benef - GESCON'!$B$4:$I$2159,3,FALSE),"")</f>
        <v>NÃO</v>
      </c>
      <c r="K3621" s="83" t="str">
        <f>IF(H3621="RPPS",VLOOKUP(A3621,' Legislação Benef - GESCON'!$B$4:$I$2159,6,FALSE),"")</f>
        <v>NÃO</v>
      </c>
      <c r="L3621" s="83" t="str">
        <f>IF(H3621="RPPS",IFERROR(IF(VLOOKUP(A3621,'Suspensão de repasses - GESCON'!$D$3:$J$1048576,7,FALSE)="Validada","SIM","NÃO"),"NÃO"),"")</f>
        <v>NÃO</v>
      </c>
    </row>
    <row r="3622" spans="1:12" s="19" customFormat="1" ht="15" customHeight="1" x14ac:dyDescent="0.25">
      <c r="A3622" s="88" t="s">
        <v>8989</v>
      </c>
      <c r="B3622" s="40" t="s">
        <v>3143</v>
      </c>
      <c r="C3622" s="82" t="s">
        <v>10958</v>
      </c>
      <c r="D3622" s="82">
        <v>2083</v>
      </c>
      <c r="E3622" s="82">
        <v>445</v>
      </c>
      <c r="F3622" s="82">
        <v>102</v>
      </c>
      <c r="G3622" s="82">
        <v>2630</v>
      </c>
      <c r="H3622" s="40" t="s">
        <v>2</v>
      </c>
      <c r="I3622" s="83" t="str">
        <f>IFERROR(VLOOKUP(A3622,'Alíquotas - CADPREV'!$B$2152:$N$4324,8,FALSE),"")</f>
        <v>SIM</v>
      </c>
      <c r="J3622" s="83" t="str">
        <f>IF(H3622="RPPS",VLOOKUP(A3622,' Legislação Benef - GESCON'!$B$4:$I$2159,3,FALSE),"")</f>
        <v>NÃO</v>
      </c>
      <c r="K3622" s="83" t="str">
        <f>IF(H3622="RPPS",VLOOKUP(A3622,' Legislação Benef - GESCON'!$B$4:$I$2159,6,FALSE),"")</f>
        <v>NÃO</v>
      </c>
      <c r="L3622" s="83" t="str">
        <f>IF(H3622="RPPS",IFERROR(IF(VLOOKUP(A3622,'Suspensão de repasses - GESCON'!$D$3:$J$1048576,7,FALSE)="Validada","SIM","NÃO"),"NÃO"),"")</f>
        <v>NÃO</v>
      </c>
    </row>
    <row r="3623" spans="1:12" s="19" customFormat="1" ht="15" customHeight="1" x14ac:dyDescent="0.25">
      <c r="A3623" s="88" t="s">
        <v>8990</v>
      </c>
      <c r="B3623" s="40" t="s">
        <v>2197</v>
      </c>
      <c r="C3623" s="82" t="s">
        <v>10958</v>
      </c>
      <c r="D3623" s="82">
        <v>510</v>
      </c>
      <c r="E3623" s="82">
        <v>45</v>
      </c>
      <c r="F3623" s="82">
        <v>5</v>
      </c>
      <c r="G3623" s="82">
        <v>560</v>
      </c>
      <c r="H3623" s="40" t="s">
        <v>2</v>
      </c>
      <c r="I3623" s="83" t="str">
        <f>IFERROR(VLOOKUP(A3623,'Alíquotas - CADPREV'!$B$2152:$N$4324,8,FALSE),"")</f>
        <v>NÃO</v>
      </c>
      <c r="J3623" s="83" t="str">
        <f>IF(H3623="RPPS",VLOOKUP(A3623,' Legislação Benef - GESCON'!$B$4:$I$2159,3,FALSE),"")</f>
        <v>NÃO</v>
      </c>
      <c r="K3623" s="83" t="str">
        <f>IF(H3623="RPPS",VLOOKUP(A3623,' Legislação Benef - GESCON'!$B$4:$I$2159,6,FALSE),"")</f>
        <v>NÃO</v>
      </c>
      <c r="L3623" s="83" t="str">
        <f>IF(H3623="RPPS",IFERROR(IF(VLOOKUP(A3623,'Suspensão de repasses - GESCON'!$D$3:$J$1048576,7,FALSE)="Validada","SIM","NÃO"),"NÃO"),"")</f>
        <v>NÃO</v>
      </c>
    </row>
    <row r="3624" spans="1:12" s="19" customFormat="1" ht="15" customHeight="1" x14ac:dyDescent="0.25">
      <c r="A3624" s="88" t="s">
        <v>8991</v>
      </c>
      <c r="B3624" s="40" t="s">
        <v>1356</v>
      </c>
      <c r="C3624" s="82" t="s">
        <v>10958</v>
      </c>
      <c r="D3624" s="82">
        <v>545</v>
      </c>
      <c r="E3624" s="82">
        <v>191</v>
      </c>
      <c r="F3624" s="82">
        <v>39</v>
      </c>
      <c r="G3624" s="82">
        <v>775</v>
      </c>
      <c r="H3624" s="40" t="s">
        <v>2</v>
      </c>
      <c r="I3624" s="83" t="str">
        <f>IFERROR(VLOOKUP(A3624,'Alíquotas - CADPREV'!$B$2152:$N$4324,8,FALSE),"")</f>
        <v>NÃO</v>
      </c>
      <c r="J3624" s="83" t="str">
        <f>IF(H3624="RPPS",VLOOKUP(A3624,' Legislação Benef - GESCON'!$B$4:$I$2159,3,FALSE),"")</f>
        <v>NÃO</v>
      </c>
      <c r="K3624" s="83" t="str">
        <f>IF(H3624="RPPS",VLOOKUP(A3624,' Legislação Benef - GESCON'!$B$4:$I$2159,6,FALSE),"")</f>
        <v>SIM</v>
      </c>
      <c r="L3624" s="83" t="str">
        <f>IF(H3624="RPPS",IFERROR(IF(VLOOKUP(A3624,'Suspensão de repasses - GESCON'!$D$3:$J$1048576,7,FALSE)="Validada","SIM","NÃO"),"NÃO"),"")</f>
        <v>SIM</v>
      </c>
    </row>
    <row r="3625" spans="1:12" s="19" customFormat="1" ht="15" hidden="1" customHeight="1" x14ac:dyDescent="0.25">
      <c r="A3625" s="88" t="s">
        <v>8992</v>
      </c>
      <c r="B3625" s="40" t="s">
        <v>4626</v>
      </c>
      <c r="C3625" s="82" t="s">
        <v>10959</v>
      </c>
      <c r="D3625" s="82"/>
      <c r="E3625" s="82"/>
      <c r="F3625" s="82"/>
      <c r="G3625" s="82"/>
      <c r="H3625" s="40" t="s">
        <v>4</v>
      </c>
      <c r="I3625" s="83" t="str">
        <f>IFERROR(VLOOKUP(A3625,'Alíquotas - CADPREV'!$B$2152:$N$4324,8,FALSE),"")</f>
        <v/>
      </c>
      <c r="J3625" s="83" t="str">
        <f>IF(H3625="RPPS",VLOOKUP(A3625,' Legislação Benef - GESCON'!$B$4:$I$2159,3,FALSE),"")</f>
        <v/>
      </c>
      <c r="K3625" s="83" t="str">
        <f>IF(H3625="RPPS",VLOOKUP(A3625,' Legislação Benef - GESCON'!$B$4:$I$2159,6,FALSE),"")</f>
        <v/>
      </c>
      <c r="L3625" s="83" t="str">
        <f>IF(H3625="RPPS",IFERROR(IF(VLOOKUP(A3625,'Suspensão de repasses - GESCON'!$D$3:$J$1048576,7,FALSE)="Validada","SIM","NÃO"),"NÃO"),"")</f>
        <v/>
      </c>
    </row>
    <row r="3626" spans="1:12" s="19" customFormat="1" ht="15" hidden="1" customHeight="1" x14ac:dyDescent="0.25">
      <c r="A3626" s="88" t="s">
        <v>8993</v>
      </c>
      <c r="B3626" s="40" t="s">
        <v>2554</v>
      </c>
      <c r="C3626" s="82" t="s">
        <v>10959</v>
      </c>
      <c r="D3626" s="82"/>
      <c r="E3626" s="82"/>
      <c r="F3626" s="82"/>
      <c r="G3626" s="82"/>
      <c r="H3626" s="40" t="s">
        <v>4</v>
      </c>
      <c r="I3626" s="83" t="str">
        <f>IFERROR(VLOOKUP(A3626,'Alíquotas - CADPREV'!$B$2152:$N$4324,8,FALSE),"")</f>
        <v/>
      </c>
      <c r="J3626" s="83" t="str">
        <f>IF(H3626="RPPS",VLOOKUP(A3626,' Legislação Benef - GESCON'!$B$4:$I$2159,3,FALSE),"")</f>
        <v/>
      </c>
      <c r="K3626" s="83" t="str">
        <f>IF(H3626="RPPS",VLOOKUP(A3626,' Legislação Benef - GESCON'!$B$4:$I$2159,6,FALSE),"")</f>
        <v/>
      </c>
      <c r="L3626" s="83" t="str">
        <f>IF(H3626="RPPS",IFERROR(IF(VLOOKUP(A3626,'Suspensão de repasses - GESCON'!$D$3:$J$1048576,7,FALSE)="Validada","SIM","NÃO"),"NÃO"),"")</f>
        <v/>
      </c>
    </row>
    <row r="3627" spans="1:12" s="19" customFormat="1" ht="15" hidden="1" customHeight="1" x14ac:dyDescent="0.25">
      <c r="A3627" s="88" t="s">
        <v>8994</v>
      </c>
      <c r="B3627" s="40" t="s">
        <v>3513</v>
      </c>
      <c r="C3627" s="82" t="s">
        <v>10959</v>
      </c>
      <c r="D3627" s="82"/>
      <c r="E3627" s="82"/>
      <c r="F3627" s="82"/>
      <c r="G3627" s="82"/>
      <c r="H3627" s="40" t="s">
        <v>4</v>
      </c>
      <c r="I3627" s="83" t="str">
        <f>IFERROR(VLOOKUP(A3627,'Alíquotas - CADPREV'!$B$2152:$N$4324,8,FALSE),"")</f>
        <v/>
      </c>
      <c r="J3627" s="83" t="str">
        <f>IF(H3627="RPPS",VLOOKUP(A3627,' Legislação Benef - GESCON'!$B$4:$I$2159,3,FALSE),"")</f>
        <v/>
      </c>
      <c r="K3627" s="83" t="str">
        <f>IF(H3627="RPPS",VLOOKUP(A3627,' Legislação Benef - GESCON'!$B$4:$I$2159,6,FALSE),"")</f>
        <v/>
      </c>
      <c r="L3627" s="83" t="str">
        <f>IF(H3627="RPPS",IFERROR(IF(VLOOKUP(A3627,'Suspensão de repasses - GESCON'!$D$3:$J$1048576,7,FALSE)="Validada","SIM","NÃO"),"NÃO"),"")</f>
        <v/>
      </c>
    </row>
    <row r="3628" spans="1:12" s="19" customFormat="1" ht="15" hidden="1" customHeight="1" x14ac:dyDescent="0.25">
      <c r="A3628" s="88" t="s">
        <v>8995</v>
      </c>
      <c r="B3628" s="40" t="s">
        <v>215</v>
      </c>
      <c r="C3628" s="82" t="s">
        <v>10959</v>
      </c>
      <c r="D3628" s="82"/>
      <c r="E3628" s="82"/>
      <c r="F3628" s="82"/>
      <c r="G3628" s="82"/>
      <c r="H3628" s="40" t="s">
        <v>4</v>
      </c>
      <c r="I3628" s="83" t="str">
        <f>IFERROR(VLOOKUP(A3628,'Alíquotas - CADPREV'!$B$2152:$N$4324,8,FALSE),"")</f>
        <v/>
      </c>
      <c r="J3628" s="83" t="str">
        <f>IF(H3628="RPPS",VLOOKUP(A3628,' Legislação Benef - GESCON'!$B$4:$I$2159,3,FALSE),"")</f>
        <v/>
      </c>
      <c r="K3628" s="83" t="str">
        <f>IF(H3628="RPPS",VLOOKUP(A3628,' Legislação Benef - GESCON'!$B$4:$I$2159,6,FALSE),"")</f>
        <v/>
      </c>
      <c r="L3628" s="83" t="str">
        <f>IF(H3628="RPPS",IFERROR(IF(VLOOKUP(A3628,'Suspensão de repasses - GESCON'!$D$3:$J$1048576,7,FALSE)="Validada","SIM","NÃO"),"NÃO"),"")</f>
        <v/>
      </c>
    </row>
    <row r="3629" spans="1:12" s="19" customFormat="1" ht="15" hidden="1" customHeight="1" x14ac:dyDescent="0.25">
      <c r="A3629" s="88" t="s">
        <v>8996</v>
      </c>
      <c r="B3629" s="40" t="s">
        <v>3601</v>
      </c>
      <c r="C3629" s="82" t="s">
        <v>10959</v>
      </c>
      <c r="D3629" s="82"/>
      <c r="E3629" s="82"/>
      <c r="F3629" s="82"/>
      <c r="G3629" s="82"/>
      <c r="H3629" s="40" t="s">
        <v>4</v>
      </c>
      <c r="I3629" s="83" t="str">
        <f>IFERROR(VLOOKUP(A3629,'Alíquotas - CADPREV'!$B$2152:$N$4324,8,FALSE),"")</f>
        <v/>
      </c>
      <c r="J3629" s="83" t="str">
        <f>IF(H3629="RPPS",VLOOKUP(A3629,' Legislação Benef - GESCON'!$B$4:$I$2159,3,FALSE),"")</f>
        <v/>
      </c>
      <c r="K3629" s="83" t="str">
        <f>IF(H3629="RPPS",VLOOKUP(A3629,' Legislação Benef - GESCON'!$B$4:$I$2159,6,FALSE),"")</f>
        <v/>
      </c>
      <c r="L3629" s="83" t="str">
        <f>IF(H3629="RPPS",IFERROR(IF(VLOOKUP(A3629,'Suspensão de repasses - GESCON'!$D$3:$J$1048576,7,FALSE)="Validada","SIM","NÃO"),"NÃO"),"")</f>
        <v/>
      </c>
    </row>
    <row r="3630" spans="1:12" s="19" customFormat="1" ht="15" hidden="1" customHeight="1" x14ac:dyDescent="0.25">
      <c r="A3630" s="88" t="s">
        <v>8997</v>
      </c>
      <c r="B3630" s="40" t="s">
        <v>2413</v>
      </c>
      <c r="C3630" s="82" t="s">
        <v>10959</v>
      </c>
      <c r="D3630" s="82"/>
      <c r="E3630" s="82"/>
      <c r="F3630" s="82"/>
      <c r="G3630" s="82"/>
      <c r="H3630" s="40" t="s">
        <v>4</v>
      </c>
      <c r="I3630" s="83" t="str">
        <f>IFERROR(VLOOKUP(A3630,'Alíquotas - CADPREV'!$B$2152:$N$4324,8,FALSE),"")</f>
        <v/>
      </c>
      <c r="J3630" s="83" t="str">
        <f>IF(H3630="RPPS",VLOOKUP(A3630,' Legislação Benef - GESCON'!$B$4:$I$2159,3,FALSE),"")</f>
        <v/>
      </c>
      <c r="K3630" s="83" t="str">
        <f>IF(H3630="RPPS",VLOOKUP(A3630,' Legislação Benef - GESCON'!$B$4:$I$2159,6,FALSE),"")</f>
        <v/>
      </c>
      <c r="L3630" s="83" t="str">
        <f>IF(H3630="RPPS",IFERROR(IF(VLOOKUP(A3630,'Suspensão de repasses - GESCON'!$D$3:$J$1048576,7,FALSE)="Validada","SIM","NÃO"),"NÃO"),"")</f>
        <v/>
      </c>
    </row>
    <row r="3631" spans="1:12" s="19" customFormat="1" ht="15" customHeight="1" x14ac:dyDescent="0.25">
      <c r="A3631" s="88" t="s">
        <v>8998</v>
      </c>
      <c r="B3631" s="40" t="s">
        <v>901</v>
      </c>
      <c r="C3631" s="82" t="s">
        <v>10958</v>
      </c>
      <c r="D3631" s="82">
        <v>299</v>
      </c>
      <c r="E3631" s="82">
        <v>135</v>
      </c>
      <c r="F3631" s="82">
        <v>31</v>
      </c>
      <c r="G3631" s="82">
        <v>465</v>
      </c>
      <c r="H3631" s="40" t="s">
        <v>2</v>
      </c>
      <c r="I3631" s="83" t="str">
        <f>IFERROR(VLOOKUP(A3631,'Alíquotas - CADPREV'!$B$2152:$N$4324,8,FALSE),"")</f>
        <v>NÃO</v>
      </c>
      <c r="J3631" s="83" t="str">
        <f>IF(H3631="RPPS",VLOOKUP(A3631,' Legislação Benef - GESCON'!$B$4:$I$2159,3,FALSE),"")</f>
        <v>NÃO</v>
      </c>
      <c r="K3631" s="83" t="str">
        <f>IF(H3631="RPPS",VLOOKUP(A3631,' Legislação Benef - GESCON'!$B$4:$I$2159,6,FALSE),"")</f>
        <v>NÃO</v>
      </c>
      <c r="L3631" s="83" t="str">
        <f>IF(H3631="RPPS",IFERROR(IF(VLOOKUP(A3631,'Suspensão de repasses - GESCON'!$D$3:$J$1048576,7,FALSE)="Validada","SIM","NÃO"),"NÃO"),"")</f>
        <v>NÃO</v>
      </c>
    </row>
    <row r="3632" spans="1:12" s="19" customFormat="1" ht="15" hidden="1" customHeight="1" x14ac:dyDescent="0.25">
      <c r="A3632" s="88" t="s">
        <v>8999</v>
      </c>
      <c r="B3632" s="40" t="s">
        <v>3601</v>
      </c>
      <c r="C3632" s="82" t="s">
        <v>10959</v>
      </c>
      <c r="D3632" s="82"/>
      <c r="E3632" s="82"/>
      <c r="F3632" s="82"/>
      <c r="G3632" s="82"/>
      <c r="H3632" s="40" t="s">
        <v>4</v>
      </c>
      <c r="I3632" s="83" t="str">
        <f>IFERROR(VLOOKUP(A3632,'Alíquotas - CADPREV'!$B$2152:$N$4324,8,FALSE),"")</f>
        <v/>
      </c>
      <c r="J3632" s="83" t="str">
        <f>IF(H3632="RPPS",VLOOKUP(A3632,' Legislação Benef - GESCON'!$B$4:$I$2159,3,FALSE),"")</f>
        <v/>
      </c>
      <c r="K3632" s="83" t="str">
        <f>IF(H3632="RPPS",VLOOKUP(A3632,' Legislação Benef - GESCON'!$B$4:$I$2159,6,FALSE),"")</f>
        <v/>
      </c>
      <c r="L3632" s="83" t="str">
        <f>IF(H3632="RPPS",IFERROR(IF(VLOOKUP(A3632,'Suspensão de repasses - GESCON'!$D$3:$J$1048576,7,FALSE)="Validada","SIM","NÃO"),"NÃO"),"")</f>
        <v/>
      </c>
    </row>
    <row r="3633" spans="1:12" s="19" customFormat="1" ht="15" hidden="1" customHeight="1" x14ac:dyDescent="0.25">
      <c r="A3633" s="88" t="s">
        <v>9000</v>
      </c>
      <c r="B3633" s="40" t="s">
        <v>4626</v>
      </c>
      <c r="C3633" s="82" t="s">
        <v>10959</v>
      </c>
      <c r="D3633" s="82"/>
      <c r="E3633" s="82"/>
      <c r="F3633" s="82"/>
      <c r="G3633" s="82"/>
      <c r="H3633" s="40" t="s">
        <v>4</v>
      </c>
      <c r="I3633" s="83" t="str">
        <f>IFERROR(VLOOKUP(A3633,'Alíquotas - CADPREV'!$B$2152:$N$4324,8,FALSE),"")</f>
        <v/>
      </c>
      <c r="J3633" s="83" t="str">
        <f>IF(H3633="RPPS",VLOOKUP(A3633,' Legislação Benef - GESCON'!$B$4:$I$2159,3,FALSE),"")</f>
        <v/>
      </c>
      <c r="K3633" s="83" t="str">
        <f>IF(H3633="RPPS",VLOOKUP(A3633,' Legislação Benef - GESCON'!$B$4:$I$2159,6,FALSE),"")</f>
        <v/>
      </c>
      <c r="L3633" s="83" t="str">
        <f>IF(H3633="RPPS",IFERROR(IF(VLOOKUP(A3633,'Suspensão de repasses - GESCON'!$D$3:$J$1048576,7,FALSE)="Validada","SIM","NÃO"),"NÃO"),"")</f>
        <v/>
      </c>
    </row>
    <row r="3634" spans="1:12" s="19" customFormat="1" ht="15" customHeight="1" x14ac:dyDescent="0.25">
      <c r="A3634" s="88" t="s">
        <v>9001</v>
      </c>
      <c r="B3634" s="40" t="s">
        <v>3812</v>
      </c>
      <c r="C3634" s="82" t="s">
        <v>10958</v>
      </c>
      <c r="D3634" s="82">
        <v>171</v>
      </c>
      <c r="E3634" s="82">
        <v>15</v>
      </c>
      <c r="F3634" s="82">
        <v>9</v>
      </c>
      <c r="G3634" s="82">
        <v>195</v>
      </c>
      <c r="H3634" s="40" t="s">
        <v>2</v>
      </c>
      <c r="I3634" s="83" t="str">
        <f>IFERROR(VLOOKUP(A3634,'Alíquotas - CADPREV'!$B$2152:$N$4324,8,FALSE),"")</f>
        <v>NÃO</v>
      </c>
      <c r="J3634" s="83" t="str">
        <f>IF(H3634="RPPS",VLOOKUP(A3634,' Legislação Benef - GESCON'!$B$4:$I$2159,3,FALSE),"")</f>
        <v>NÃO</v>
      </c>
      <c r="K3634" s="83" t="str">
        <f>IF(H3634="RPPS",VLOOKUP(A3634,' Legislação Benef - GESCON'!$B$4:$I$2159,6,FALSE),"")</f>
        <v>NÃO</v>
      </c>
      <c r="L3634" s="83" t="str">
        <f>IF(H3634="RPPS",IFERROR(IF(VLOOKUP(A3634,'Suspensão de repasses - GESCON'!$D$3:$J$1048576,7,FALSE)="Validada","SIM","NÃO"),"NÃO"),"")</f>
        <v>NÃO</v>
      </c>
    </row>
    <row r="3635" spans="1:12" s="19" customFormat="1" ht="15" hidden="1" customHeight="1" x14ac:dyDescent="0.25">
      <c r="A3635" s="88" t="s">
        <v>9002</v>
      </c>
      <c r="B3635" s="40" t="s">
        <v>3747</v>
      </c>
      <c r="C3635" s="82" t="s">
        <v>10959</v>
      </c>
      <c r="D3635" s="82"/>
      <c r="E3635" s="82"/>
      <c r="F3635" s="82"/>
      <c r="G3635" s="82"/>
      <c r="H3635" s="40" t="s">
        <v>4</v>
      </c>
      <c r="I3635" s="83" t="str">
        <f>IFERROR(VLOOKUP(A3635,'Alíquotas - CADPREV'!$B$2152:$N$4324,8,FALSE),"")</f>
        <v/>
      </c>
      <c r="J3635" s="83" t="str">
        <f>IF(H3635="RPPS",VLOOKUP(A3635,' Legislação Benef - GESCON'!$B$4:$I$2159,3,FALSE),"")</f>
        <v/>
      </c>
      <c r="K3635" s="83" t="str">
        <f>IF(H3635="RPPS",VLOOKUP(A3635,' Legislação Benef - GESCON'!$B$4:$I$2159,6,FALSE),"")</f>
        <v/>
      </c>
      <c r="L3635" s="83" t="str">
        <f>IF(H3635="RPPS",IFERROR(IF(VLOOKUP(A3635,'Suspensão de repasses - GESCON'!$D$3:$J$1048576,7,FALSE)="Validada","SIM","NÃO"),"NÃO"),"")</f>
        <v/>
      </c>
    </row>
    <row r="3636" spans="1:12" s="19" customFormat="1" ht="15" hidden="1" customHeight="1" x14ac:dyDescent="0.25">
      <c r="A3636" s="88" t="s">
        <v>9003</v>
      </c>
      <c r="B3636" s="40" t="s">
        <v>3601</v>
      </c>
      <c r="C3636" s="82" t="s">
        <v>10959</v>
      </c>
      <c r="D3636" s="82"/>
      <c r="E3636" s="82"/>
      <c r="F3636" s="82"/>
      <c r="G3636" s="82"/>
      <c r="H3636" s="40" t="s">
        <v>4</v>
      </c>
      <c r="I3636" s="83" t="str">
        <f>IFERROR(VLOOKUP(A3636,'Alíquotas - CADPREV'!$B$2152:$N$4324,8,FALSE),"")</f>
        <v/>
      </c>
      <c r="J3636" s="83" t="str">
        <f>IF(H3636="RPPS",VLOOKUP(A3636,' Legislação Benef - GESCON'!$B$4:$I$2159,3,FALSE),"")</f>
        <v/>
      </c>
      <c r="K3636" s="83" t="str">
        <f>IF(H3636="RPPS",VLOOKUP(A3636,' Legislação Benef - GESCON'!$B$4:$I$2159,6,FALSE),"")</f>
        <v/>
      </c>
      <c r="L3636" s="83" t="str">
        <f>IF(H3636="RPPS",IFERROR(IF(VLOOKUP(A3636,'Suspensão de repasses - GESCON'!$D$3:$J$1048576,7,FALSE)="Validada","SIM","NÃO"),"NÃO"),"")</f>
        <v/>
      </c>
    </row>
    <row r="3637" spans="1:12" s="19" customFormat="1" ht="15" hidden="1" customHeight="1" x14ac:dyDescent="0.25">
      <c r="A3637" s="88" t="s">
        <v>9004</v>
      </c>
      <c r="B3637" s="40" t="s">
        <v>29</v>
      </c>
      <c r="C3637" s="82" t="s">
        <v>10959</v>
      </c>
      <c r="D3637" s="82"/>
      <c r="E3637" s="82"/>
      <c r="F3637" s="82"/>
      <c r="G3637" s="82"/>
      <c r="H3637" s="40" t="s">
        <v>4</v>
      </c>
      <c r="I3637" s="83" t="str">
        <f>IFERROR(VLOOKUP(A3637,'Alíquotas - CADPREV'!$B$2152:$N$4324,8,FALSE),"")</f>
        <v/>
      </c>
      <c r="J3637" s="83" t="str">
        <f>IF(H3637="RPPS",VLOOKUP(A3637,' Legislação Benef - GESCON'!$B$4:$I$2159,3,FALSE),"")</f>
        <v/>
      </c>
      <c r="K3637" s="83" t="str">
        <f>IF(H3637="RPPS",VLOOKUP(A3637,' Legislação Benef - GESCON'!$B$4:$I$2159,6,FALSE),"")</f>
        <v/>
      </c>
      <c r="L3637" s="83" t="str">
        <f>IF(H3637="RPPS",IFERROR(IF(VLOOKUP(A3637,'Suspensão de repasses - GESCON'!$D$3:$J$1048576,7,FALSE)="Validada","SIM","NÃO"),"NÃO"),"")</f>
        <v/>
      </c>
    </row>
    <row r="3638" spans="1:12" s="19" customFormat="1" ht="15" hidden="1" customHeight="1" x14ac:dyDescent="0.25">
      <c r="A3638" s="88" t="s">
        <v>9005</v>
      </c>
      <c r="B3638" s="40" t="s">
        <v>133</v>
      </c>
      <c r="C3638" s="82" t="s">
        <v>10959</v>
      </c>
      <c r="D3638" s="82"/>
      <c r="E3638" s="82"/>
      <c r="F3638" s="82"/>
      <c r="G3638" s="82"/>
      <c r="H3638" s="40" t="s">
        <v>4</v>
      </c>
      <c r="I3638" s="83" t="str">
        <f>IFERROR(VLOOKUP(A3638,'Alíquotas - CADPREV'!$B$2152:$N$4324,8,FALSE),"")</f>
        <v/>
      </c>
      <c r="J3638" s="83" t="str">
        <f>IF(H3638="RPPS",VLOOKUP(A3638,' Legislação Benef - GESCON'!$B$4:$I$2159,3,FALSE),"")</f>
        <v/>
      </c>
      <c r="K3638" s="83" t="str">
        <f>IF(H3638="RPPS",VLOOKUP(A3638,' Legislação Benef - GESCON'!$B$4:$I$2159,6,FALSE),"")</f>
        <v/>
      </c>
      <c r="L3638" s="83" t="str">
        <f>IF(H3638="RPPS",IFERROR(IF(VLOOKUP(A3638,'Suspensão de repasses - GESCON'!$D$3:$J$1048576,7,FALSE)="Validada","SIM","NÃO"),"NÃO"),"")</f>
        <v/>
      </c>
    </row>
    <row r="3639" spans="1:12" s="19" customFormat="1" ht="15" hidden="1" customHeight="1" x14ac:dyDescent="0.25">
      <c r="A3639" s="88" t="s">
        <v>9006</v>
      </c>
      <c r="B3639" s="40" t="s">
        <v>215</v>
      </c>
      <c r="C3639" s="82" t="s">
        <v>10959</v>
      </c>
      <c r="D3639" s="82"/>
      <c r="E3639" s="82"/>
      <c r="F3639" s="82"/>
      <c r="G3639" s="82"/>
      <c r="H3639" s="40" t="s">
        <v>4</v>
      </c>
      <c r="I3639" s="83" t="str">
        <f>IFERROR(VLOOKUP(A3639,'Alíquotas - CADPREV'!$B$2152:$N$4324,8,FALSE),"")</f>
        <v/>
      </c>
      <c r="J3639" s="83" t="str">
        <f>IF(H3639="RPPS",VLOOKUP(A3639,' Legislação Benef - GESCON'!$B$4:$I$2159,3,FALSE),"")</f>
        <v/>
      </c>
      <c r="K3639" s="83" t="str">
        <f>IF(H3639="RPPS",VLOOKUP(A3639,' Legislação Benef - GESCON'!$B$4:$I$2159,6,FALSE),"")</f>
        <v/>
      </c>
      <c r="L3639" s="83" t="str">
        <f>IF(H3639="RPPS",IFERROR(IF(VLOOKUP(A3639,'Suspensão de repasses - GESCON'!$D$3:$J$1048576,7,FALSE)="Validada","SIM","NÃO"),"NÃO"),"")</f>
        <v/>
      </c>
    </row>
    <row r="3640" spans="1:12" s="19" customFormat="1" ht="15" hidden="1" customHeight="1" x14ac:dyDescent="0.25">
      <c r="A3640" s="88" t="s">
        <v>9007</v>
      </c>
      <c r="B3640" s="40" t="s">
        <v>29</v>
      </c>
      <c r="C3640" s="82" t="s">
        <v>10959</v>
      </c>
      <c r="D3640" s="82"/>
      <c r="E3640" s="82"/>
      <c r="F3640" s="82"/>
      <c r="G3640" s="82"/>
      <c r="H3640" s="40" t="s">
        <v>4</v>
      </c>
      <c r="I3640" s="83" t="str">
        <f>IFERROR(VLOOKUP(A3640,'Alíquotas - CADPREV'!$B$2152:$N$4324,8,FALSE),"")</f>
        <v/>
      </c>
      <c r="J3640" s="83" t="str">
        <f>IF(H3640="RPPS",VLOOKUP(A3640,' Legislação Benef - GESCON'!$B$4:$I$2159,3,FALSE),"")</f>
        <v/>
      </c>
      <c r="K3640" s="83" t="str">
        <f>IF(H3640="RPPS",VLOOKUP(A3640,' Legislação Benef - GESCON'!$B$4:$I$2159,6,FALSE),"")</f>
        <v/>
      </c>
      <c r="L3640" s="83" t="str">
        <f>IF(H3640="RPPS",IFERROR(IF(VLOOKUP(A3640,'Suspensão de repasses - GESCON'!$D$3:$J$1048576,7,FALSE)="Validada","SIM","NÃO"),"NÃO"),"")</f>
        <v/>
      </c>
    </row>
    <row r="3641" spans="1:12" s="19" customFormat="1" ht="15" hidden="1" customHeight="1" x14ac:dyDescent="0.25">
      <c r="A3641" s="88" t="s">
        <v>9008</v>
      </c>
      <c r="B3641" s="40" t="s">
        <v>4626</v>
      </c>
      <c r="C3641" s="82" t="s">
        <v>10959</v>
      </c>
      <c r="D3641" s="82"/>
      <c r="E3641" s="82"/>
      <c r="F3641" s="82"/>
      <c r="G3641" s="82"/>
      <c r="H3641" s="40" t="s">
        <v>4</v>
      </c>
      <c r="I3641" s="83" t="str">
        <f>IFERROR(VLOOKUP(A3641,'Alíquotas - CADPREV'!$B$2152:$N$4324,8,FALSE),"")</f>
        <v/>
      </c>
      <c r="J3641" s="83" t="str">
        <f>IF(H3641="RPPS",VLOOKUP(A3641,' Legislação Benef - GESCON'!$B$4:$I$2159,3,FALSE),"")</f>
        <v/>
      </c>
      <c r="K3641" s="83" t="str">
        <f>IF(H3641="RPPS",VLOOKUP(A3641,' Legislação Benef - GESCON'!$B$4:$I$2159,6,FALSE),"")</f>
        <v/>
      </c>
      <c r="L3641" s="83" t="str">
        <f>IF(H3641="RPPS",IFERROR(IF(VLOOKUP(A3641,'Suspensão de repasses - GESCON'!$D$3:$J$1048576,7,FALSE)="Validada","SIM","NÃO"),"NÃO"),"")</f>
        <v/>
      </c>
    </row>
    <row r="3642" spans="1:12" s="19" customFormat="1" ht="15" customHeight="1" x14ac:dyDescent="0.25">
      <c r="A3642" s="88" t="s">
        <v>9009</v>
      </c>
      <c r="B3642" s="40" t="s">
        <v>4626</v>
      </c>
      <c r="C3642" s="82" t="s">
        <v>10958</v>
      </c>
      <c r="D3642" s="82">
        <v>162</v>
      </c>
      <c r="E3642" s="82">
        <v>35</v>
      </c>
      <c r="F3642" s="82">
        <v>14</v>
      </c>
      <c r="G3642" s="82">
        <v>211</v>
      </c>
      <c r="H3642" s="40" t="s">
        <v>2</v>
      </c>
      <c r="I3642" s="83" t="str">
        <f>IFERROR(VLOOKUP(A3642,'Alíquotas - CADPREV'!$B$2152:$N$4324,8,FALSE),"")</f>
        <v>SIM</v>
      </c>
      <c r="J3642" s="83" t="str">
        <f>IF(H3642="RPPS",VLOOKUP(A3642,' Legislação Benef - GESCON'!$B$4:$I$2159,3,FALSE),"")</f>
        <v>NÃO</v>
      </c>
      <c r="K3642" s="83" t="str">
        <f>IF(H3642="RPPS",VLOOKUP(A3642,' Legislação Benef - GESCON'!$B$4:$I$2159,6,FALSE),"")</f>
        <v>NÃO</v>
      </c>
      <c r="L3642" s="83" t="str">
        <f>IF(H3642="RPPS",IFERROR(IF(VLOOKUP(A3642,'Suspensão de repasses - GESCON'!$D$3:$J$1048576,7,FALSE)="Validada","SIM","NÃO"),"NÃO"),"")</f>
        <v>NÃO</v>
      </c>
    </row>
    <row r="3643" spans="1:12" s="19" customFormat="1" ht="15" hidden="1" customHeight="1" x14ac:dyDescent="0.25">
      <c r="A3643" s="88" t="s">
        <v>9010</v>
      </c>
      <c r="B3643" s="40" t="s">
        <v>2926</v>
      </c>
      <c r="C3643" s="82" t="s">
        <v>10959</v>
      </c>
      <c r="D3643" s="82"/>
      <c r="E3643" s="82"/>
      <c r="F3643" s="82"/>
      <c r="G3643" s="82"/>
      <c r="H3643" s="40" t="s">
        <v>4</v>
      </c>
      <c r="I3643" s="83" t="str">
        <f>IFERROR(VLOOKUP(A3643,'Alíquotas - CADPREV'!$B$2152:$N$4324,8,FALSE),"")</f>
        <v/>
      </c>
      <c r="J3643" s="83" t="str">
        <f>IF(H3643="RPPS",VLOOKUP(A3643,' Legislação Benef - GESCON'!$B$4:$I$2159,3,FALSE),"")</f>
        <v/>
      </c>
      <c r="K3643" s="83" t="str">
        <f>IF(H3643="RPPS",VLOOKUP(A3643,' Legislação Benef - GESCON'!$B$4:$I$2159,6,FALSE),"")</f>
        <v/>
      </c>
      <c r="L3643" s="83" t="str">
        <f>IF(H3643="RPPS",IFERROR(IF(VLOOKUP(A3643,'Suspensão de repasses - GESCON'!$D$3:$J$1048576,7,FALSE)="Validada","SIM","NÃO"),"NÃO"),"")</f>
        <v/>
      </c>
    </row>
    <row r="3644" spans="1:12" s="19" customFormat="1" ht="15" customHeight="1" x14ac:dyDescent="0.25">
      <c r="A3644" s="88" t="s">
        <v>9011</v>
      </c>
      <c r="B3644" s="40" t="s">
        <v>2926</v>
      </c>
      <c r="C3644" s="82" t="s">
        <v>10958</v>
      </c>
      <c r="D3644" s="82">
        <v>2155</v>
      </c>
      <c r="E3644" s="82">
        <v>987</v>
      </c>
      <c r="F3644" s="82">
        <v>186</v>
      </c>
      <c r="G3644" s="82">
        <v>3328</v>
      </c>
      <c r="H3644" s="40" t="s">
        <v>2</v>
      </c>
      <c r="I3644" s="83" t="str">
        <f>IFERROR(VLOOKUP(A3644,'Alíquotas - CADPREV'!$B$2152:$N$4324,8,FALSE),"")</f>
        <v>SIM</v>
      </c>
      <c r="J3644" s="83" t="str">
        <f>IF(H3644="RPPS",VLOOKUP(A3644,' Legislação Benef - GESCON'!$B$4:$I$2159,3,FALSE),"")</f>
        <v>NÃO</v>
      </c>
      <c r="K3644" s="83" t="str">
        <f>IF(H3644="RPPS",VLOOKUP(A3644,' Legislação Benef - GESCON'!$B$4:$I$2159,6,FALSE),"")</f>
        <v>NÃO</v>
      </c>
      <c r="L3644" s="83" t="str">
        <f>IF(H3644="RPPS",IFERROR(IF(VLOOKUP(A3644,'Suspensão de repasses - GESCON'!$D$3:$J$1048576,7,FALSE)="Validada","SIM","NÃO"),"NÃO"),"")</f>
        <v>NÃO</v>
      </c>
    </row>
    <row r="3645" spans="1:12" s="19" customFormat="1" ht="15" customHeight="1" x14ac:dyDescent="0.25">
      <c r="A3645" s="88" t="s">
        <v>9012</v>
      </c>
      <c r="B3645" s="40" t="s">
        <v>2758</v>
      </c>
      <c r="C3645" s="82" t="s">
        <v>10958</v>
      </c>
      <c r="D3645" s="82">
        <v>543</v>
      </c>
      <c r="E3645" s="82">
        <v>212</v>
      </c>
      <c r="F3645" s="82">
        <v>37</v>
      </c>
      <c r="G3645" s="82">
        <v>792</v>
      </c>
      <c r="H3645" s="40" t="s">
        <v>2</v>
      </c>
      <c r="I3645" s="83" t="str">
        <f>IFERROR(VLOOKUP(A3645,'Alíquotas - CADPREV'!$B$2152:$N$4324,8,FALSE),"")</f>
        <v>SIM</v>
      </c>
      <c r="J3645" s="83" t="str">
        <f>IF(H3645="RPPS",VLOOKUP(A3645,' Legislação Benef - GESCON'!$B$4:$I$2159,3,FALSE),"")</f>
        <v>NÃO</v>
      </c>
      <c r="K3645" s="83" t="str">
        <f>IF(H3645="RPPS",VLOOKUP(A3645,' Legislação Benef - GESCON'!$B$4:$I$2159,6,FALSE),"")</f>
        <v>NÃO</v>
      </c>
      <c r="L3645" s="83" t="str">
        <f>IF(H3645="RPPS",IFERROR(IF(VLOOKUP(A3645,'Suspensão de repasses - GESCON'!$D$3:$J$1048576,7,FALSE)="Validada","SIM","NÃO"),"NÃO"),"")</f>
        <v>NÃO</v>
      </c>
    </row>
    <row r="3646" spans="1:12" s="19" customFormat="1" ht="15" hidden="1" customHeight="1" x14ac:dyDescent="0.25">
      <c r="A3646" s="88" t="s">
        <v>9013</v>
      </c>
      <c r="B3646" s="40" t="s">
        <v>3601</v>
      </c>
      <c r="C3646" s="82" t="s">
        <v>10959</v>
      </c>
      <c r="D3646" s="82"/>
      <c r="E3646" s="82"/>
      <c r="F3646" s="82"/>
      <c r="G3646" s="82"/>
      <c r="H3646" s="40" t="s">
        <v>4</v>
      </c>
      <c r="I3646" s="83" t="str">
        <f>IFERROR(VLOOKUP(A3646,'Alíquotas - CADPREV'!$B$2152:$N$4324,8,FALSE),"")</f>
        <v/>
      </c>
      <c r="J3646" s="83" t="str">
        <f>IF(H3646="RPPS",VLOOKUP(A3646,' Legislação Benef - GESCON'!$B$4:$I$2159,3,FALSE),"")</f>
        <v/>
      </c>
      <c r="K3646" s="83" t="str">
        <f>IF(H3646="RPPS",VLOOKUP(A3646,' Legislação Benef - GESCON'!$B$4:$I$2159,6,FALSE),"")</f>
        <v/>
      </c>
      <c r="L3646" s="83" t="str">
        <f>IF(H3646="RPPS",IFERROR(IF(VLOOKUP(A3646,'Suspensão de repasses - GESCON'!$D$3:$J$1048576,7,FALSE)="Validada","SIM","NÃO"),"NÃO"),"")</f>
        <v/>
      </c>
    </row>
    <row r="3647" spans="1:12" s="19" customFormat="1" ht="15" customHeight="1" x14ac:dyDescent="0.25">
      <c r="A3647" s="88" t="s">
        <v>9014</v>
      </c>
      <c r="B3647" s="40" t="s">
        <v>1142</v>
      </c>
      <c r="C3647" s="82" t="s">
        <v>10958</v>
      </c>
      <c r="D3647" s="82"/>
      <c r="E3647" s="82"/>
      <c r="F3647" s="82"/>
      <c r="G3647" s="82"/>
      <c r="H3647" s="40" t="s">
        <v>2</v>
      </c>
      <c r="I3647" s="83" t="str">
        <f>IFERROR(VLOOKUP(A3647,'Alíquotas - CADPREV'!$B$2152:$N$4324,8,FALSE),"")</f>
        <v>NÃO</v>
      </c>
      <c r="J3647" s="83" t="str">
        <f>IF(H3647="RPPS",VLOOKUP(A3647,' Legislação Benef - GESCON'!$B$4:$I$2159,3,FALSE),"")</f>
        <v>NÃO</v>
      </c>
      <c r="K3647" s="83" t="str">
        <f>IF(H3647="RPPS",VLOOKUP(A3647,' Legislação Benef - GESCON'!$B$4:$I$2159,6,FALSE),"")</f>
        <v>NÃO</v>
      </c>
      <c r="L3647" s="83" t="str">
        <f>IF(H3647="RPPS",IFERROR(IF(VLOOKUP(A3647,'Suspensão de repasses - GESCON'!$D$3:$J$1048576,7,FALSE)="Validada","SIM","NÃO"),"NÃO"),"")</f>
        <v>NÃO</v>
      </c>
    </row>
    <row r="3648" spans="1:12" s="19" customFormat="1" ht="15" customHeight="1" x14ac:dyDescent="0.25">
      <c r="A3648" s="88" t="s">
        <v>9015</v>
      </c>
      <c r="B3648" s="40" t="s">
        <v>3812</v>
      </c>
      <c r="C3648" s="82" t="s">
        <v>10958</v>
      </c>
      <c r="D3648" s="82">
        <v>1158</v>
      </c>
      <c r="E3648" s="82">
        <v>412</v>
      </c>
      <c r="F3648" s="82">
        <v>86</v>
      </c>
      <c r="G3648" s="82">
        <v>1656</v>
      </c>
      <c r="H3648" s="40" t="s">
        <v>2</v>
      </c>
      <c r="I3648" s="83" t="str">
        <f>IFERROR(VLOOKUP(A3648,'Alíquotas - CADPREV'!$B$2152:$N$4324,8,FALSE),"")</f>
        <v>SIM</v>
      </c>
      <c r="J3648" s="83" t="str">
        <f>IF(H3648="RPPS",VLOOKUP(A3648,' Legislação Benef - GESCON'!$B$4:$I$2159,3,FALSE),"")</f>
        <v>NÃO</v>
      </c>
      <c r="K3648" s="83" t="str">
        <f>IF(H3648="RPPS",VLOOKUP(A3648,' Legislação Benef - GESCON'!$B$4:$I$2159,6,FALSE),"")</f>
        <v>NÃO</v>
      </c>
      <c r="L3648" s="83" t="str">
        <f>IF(H3648="RPPS",IFERROR(IF(VLOOKUP(A3648,'Suspensão de repasses - GESCON'!$D$3:$J$1048576,7,FALSE)="Validada","SIM","NÃO"),"NÃO"),"")</f>
        <v>SIM</v>
      </c>
    </row>
    <row r="3649" spans="1:12" s="19" customFormat="1" ht="15" customHeight="1" x14ac:dyDescent="0.25">
      <c r="A3649" s="88" t="s">
        <v>9016</v>
      </c>
      <c r="B3649" s="40" t="s">
        <v>3601</v>
      </c>
      <c r="C3649" s="82" t="s">
        <v>10958</v>
      </c>
      <c r="D3649" s="82">
        <v>370</v>
      </c>
      <c r="E3649" s="82">
        <v>38</v>
      </c>
      <c r="F3649" s="82">
        <v>3</v>
      </c>
      <c r="G3649" s="82">
        <v>411</v>
      </c>
      <c r="H3649" s="40" t="s">
        <v>2</v>
      </c>
      <c r="I3649" s="83" t="str">
        <f>IFERROR(VLOOKUP(A3649,'Alíquotas - CADPREV'!$B$2152:$N$4324,8,FALSE),"")</f>
        <v>SIM</v>
      </c>
      <c r="J3649" s="83" t="str">
        <f>IF(H3649="RPPS",VLOOKUP(A3649,' Legislação Benef - GESCON'!$B$4:$I$2159,3,FALSE),"")</f>
        <v>NÃO</v>
      </c>
      <c r="K3649" s="83" t="str">
        <f>IF(H3649="RPPS",VLOOKUP(A3649,' Legislação Benef - GESCON'!$B$4:$I$2159,6,FALSE),"")</f>
        <v>SIM</v>
      </c>
      <c r="L3649" s="83" t="str">
        <f>IF(H3649="RPPS",IFERROR(IF(VLOOKUP(A3649,'Suspensão de repasses - GESCON'!$D$3:$J$1048576,7,FALSE)="Validada","SIM","NÃO"),"NÃO"),"")</f>
        <v>NÃO</v>
      </c>
    </row>
    <row r="3650" spans="1:12" s="19" customFormat="1" ht="15" customHeight="1" x14ac:dyDescent="0.25">
      <c r="A3650" s="88" t="s">
        <v>9017</v>
      </c>
      <c r="B3650" s="40" t="s">
        <v>1356</v>
      </c>
      <c r="C3650" s="82" t="s">
        <v>10958</v>
      </c>
      <c r="D3650" s="82">
        <v>335</v>
      </c>
      <c r="E3650" s="82">
        <v>133</v>
      </c>
      <c r="F3650" s="82">
        <v>41</v>
      </c>
      <c r="G3650" s="82">
        <v>509</v>
      </c>
      <c r="H3650" s="40" t="s">
        <v>2</v>
      </c>
      <c r="I3650" s="83" t="str">
        <f>IFERROR(VLOOKUP(A3650,'Alíquotas - CADPREV'!$B$2152:$N$4324,8,FALSE),"")</f>
        <v>NÃO</v>
      </c>
      <c r="J3650" s="83" t="str">
        <f>IF(H3650="RPPS",VLOOKUP(A3650,' Legislação Benef - GESCON'!$B$4:$I$2159,3,FALSE),"")</f>
        <v>NÃO</v>
      </c>
      <c r="K3650" s="83" t="str">
        <f>IF(H3650="RPPS",VLOOKUP(A3650,' Legislação Benef - GESCON'!$B$4:$I$2159,6,FALSE),"")</f>
        <v>NÃO</v>
      </c>
      <c r="L3650" s="83" t="str">
        <f>IF(H3650="RPPS",IFERROR(IF(VLOOKUP(A3650,'Suspensão de repasses - GESCON'!$D$3:$J$1048576,7,FALSE)="Validada","SIM","NÃO"),"NÃO"),"")</f>
        <v>NÃO</v>
      </c>
    </row>
    <row r="3651" spans="1:12" s="19" customFormat="1" ht="15" customHeight="1" x14ac:dyDescent="0.25">
      <c r="A3651" s="88" t="s">
        <v>9018</v>
      </c>
      <c r="B3651" s="40" t="s">
        <v>3812</v>
      </c>
      <c r="C3651" s="82" t="s">
        <v>10958</v>
      </c>
      <c r="D3651" s="82">
        <v>106</v>
      </c>
      <c r="E3651" s="82">
        <v>19</v>
      </c>
      <c r="F3651" s="82">
        <v>3</v>
      </c>
      <c r="G3651" s="82">
        <v>128</v>
      </c>
      <c r="H3651" s="40" t="s">
        <v>2</v>
      </c>
      <c r="I3651" s="83" t="str">
        <f>IFERROR(VLOOKUP(A3651,'Alíquotas - CADPREV'!$B$2152:$N$4324,8,FALSE),"")</f>
        <v>NÃO</v>
      </c>
      <c r="J3651" s="83" t="str">
        <f>IF(H3651="RPPS",VLOOKUP(A3651,' Legislação Benef - GESCON'!$B$4:$I$2159,3,FALSE),"")</f>
        <v>NÃO</v>
      </c>
      <c r="K3651" s="83" t="str">
        <f>IF(H3651="RPPS",VLOOKUP(A3651,' Legislação Benef - GESCON'!$B$4:$I$2159,6,FALSE),"")</f>
        <v>NÃO</v>
      </c>
      <c r="L3651" s="83" t="str">
        <f>IF(H3651="RPPS",IFERROR(IF(VLOOKUP(A3651,'Suspensão de repasses - GESCON'!$D$3:$J$1048576,7,FALSE)="Validada","SIM","NÃO"),"NÃO"),"")</f>
        <v>NÃO</v>
      </c>
    </row>
    <row r="3652" spans="1:12" s="19" customFormat="1" ht="15" customHeight="1" x14ac:dyDescent="0.25">
      <c r="A3652" s="88" t="s">
        <v>9019</v>
      </c>
      <c r="B3652" s="40" t="s">
        <v>1356</v>
      </c>
      <c r="C3652" s="82" t="s">
        <v>10958</v>
      </c>
      <c r="D3652" s="82">
        <v>174</v>
      </c>
      <c r="E3652" s="82">
        <v>109</v>
      </c>
      <c r="F3652" s="82">
        <v>20</v>
      </c>
      <c r="G3652" s="82">
        <v>303</v>
      </c>
      <c r="H3652" s="40" t="s">
        <v>2</v>
      </c>
      <c r="I3652" s="83" t="str">
        <f>IFERROR(VLOOKUP(A3652,'Alíquotas - CADPREV'!$B$2152:$N$4324,8,FALSE),"")</f>
        <v>NÃO</v>
      </c>
      <c r="J3652" s="83" t="str">
        <f>IF(H3652="RPPS",VLOOKUP(A3652,' Legislação Benef - GESCON'!$B$4:$I$2159,3,FALSE),"")</f>
        <v>NÃO</v>
      </c>
      <c r="K3652" s="83" t="str">
        <f>IF(H3652="RPPS",VLOOKUP(A3652,' Legislação Benef - GESCON'!$B$4:$I$2159,6,FALSE),"")</f>
        <v>NÃO</v>
      </c>
      <c r="L3652" s="83" t="str">
        <f>IF(H3652="RPPS",IFERROR(IF(VLOOKUP(A3652,'Suspensão de repasses - GESCON'!$D$3:$J$1048576,7,FALSE)="Validada","SIM","NÃO"),"NÃO"),"")</f>
        <v>NÃO</v>
      </c>
    </row>
    <row r="3653" spans="1:12" s="19" customFormat="1" ht="15" hidden="1" customHeight="1" x14ac:dyDescent="0.25">
      <c r="A3653" s="88" t="s">
        <v>9020</v>
      </c>
      <c r="B3653" s="40" t="s">
        <v>1356</v>
      </c>
      <c r="C3653" s="82" t="s">
        <v>10959</v>
      </c>
      <c r="D3653" s="82"/>
      <c r="E3653" s="82"/>
      <c r="F3653" s="82"/>
      <c r="G3653" s="82"/>
      <c r="H3653" s="40" t="s">
        <v>4</v>
      </c>
      <c r="I3653" s="83" t="str">
        <f>IFERROR(VLOOKUP(A3653,'Alíquotas - CADPREV'!$B$2152:$N$4324,8,FALSE),"")</f>
        <v/>
      </c>
      <c r="J3653" s="83" t="str">
        <f>IF(H3653="RPPS",VLOOKUP(A3653,' Legislação Benef - GESCON'!$B$4:$I$2159,3,FALSE),"")</f>
        <v/>
      </c>
      <c r="K3653" s="83" t="str">
        <f>IF(H3653="RPPS",VLOOKUP(A3653,' Legislação Benef - GESCON'!$B$4:$I$2159,6,FALSE),"")</f>
        <v/>
      </c>
      <c r="L3653" s="83" t="str">
        <f>IF(H3653="RPPS",IFERROR(IF(VLOOKUP(A3653,'Suspensão de repasses - GESCON'!$D$3:$J$1048576,7,FALSE)="Validada","SIM","NÃO"),"NÃO"),"")</f>
        <v/>
      </c>
    </row>
    <row r="3654" spans="1:12" s="19" customFormat="1" ht="15" hidden="1" customHeight="1" x14ac:dyDescent="0.25">
      <c r="A3654" s="88" t="s">
        <v>9021</v>
      </c>
      <c r="B3654" s="40" t="s">
        <v>1356</v>
      </c>
      <c r="C3654" s="82" t="s">
        <v>10959</v>
      </c>
      <c r="D3654" s="82"/>
      <c r="E3654" s="82"/>
      <c r="F3654" s="82"/>
      <c r="G3654" s="82"/>
      <c r="H3654" s="40" t="s">
        <v>4</v>
      </c>
      <c r="I3654" s="83" t="str">
        <f>IFERROR(VLOOKUP(A3654,'Alíquotas - CADPREV'!$B$2152:$N$4324,8,FALSE),"")</f>
        <v/>
      </c>
      <c r="J3654" s="83" t="str">
        <f>IF(H3654="RPPS",VLOOKUP(A3654,' Legislação Benef - GESCON'!$B$4:$I$2159,3,FALSE),"")</f>
        <v/>
      </c>
      <c r="K3654" s="83" t="str">
        <f>IF(H3654="RPPS",VLOOKUP(A3654,' Legislação Benef - GESCON'!$B$4:$I$2159,6,FALSE),"")</f>
        <v/>
      </c>
      <c r="L3654" s="83" t="str">
        <f>IF(H3654="RPPS",IFERROR(IF(VLOOKUP(A3654,'Suspensão de repasses - GESCON'!$D$3:$J$1048576,7,FALSE)="Validada","SIM","NÃO"),"NÃO"),"")</f>
        <v/>
      </c>
    </row>
    <row r="3655" spans="1:12" s="19" customFormat="1" ht="15" hidden="1" customHeight="1" x14ac:dyDescent="0.25">
      <c r="A3655" s="88" t="s">
        <v>9022</v>
      </c>
      <c r="B3655" s="40" t="s">
        <v>2554</v>
      </c>
      <c r="C3655" s="82" t="s">
        <v>10959</v>
      </c>
      <c r="D3655" s="82"/>
      <c r="E3655" s="82"/>
      <c r="F3655" s="82"/>
      <c r="G3655" s="82"/>
      <c r="H3655" s="40" t="s">
        <v>4</v>
      </c>
      <c r="I3655" s="83" t="str">
        <f>IFERROR(VLOOKUP(A3655,'Alíquotas - CADPREV'!$B$2152:$N$4324,8,FALSE),"")</f>
        <v/>
      </c>
      <c r="J3655" s="83" t="str">
        <f>IF(H3655="RPPS",VLOOKUP(A3655,' Legislação Benef - GESCON'!$B$4:$I$2159,3,FALSE),"")</f>
        <v/>
      </c>
      <c r="K3655" s="83" t="str">
        <f>IF(H3655="RPPS",VLOOKUP(A3655,' Legislação Benef - GESCON'!$B$4:$I$2159,6,FALSE),"")</f>
        <v/>
      </c>
      <c r="L3655" s="83" t="str">
        <f>IF(H3655="RPPS",IFERROR(IF(VLOOKUP(A3655,'Suspensão de repasses - GESCON'!$D$3:$J$1048576,7,FALSE)="Validada","SIM","NÃO"),"NÃO"),"")</f>
        <v/>
      </c>
    </row>
    <row r="3656" spans="1:12" s="19" customFormat="1" ht="15" hidden="1" customHeight="1" x14ac:dyDescent="0.25">
      <c r="A3656" s="88" t="s">
        <v>9023</v>
      </c>
      <c r="B3656" s="40" t="s">
        <v>3601</v>
      </c>
      <c r="C3656" s="82" t="s">
        <v>10959</v>
      </c>
      <c r="D3656" s="82"/>
      <c r="E3656" s="82"/>
      <c r="F3656" s="82"/>
      <c r="G3656" s="82"/>
      <c r="H3656" s="40" t="s">
        <v>4</v>
      </c>
      <c r="I3656" s="83" t="str">
        <f>IFERROR(VLOOKUP(A3656,'Alíquotas - CADPREV'!$B$2152:$N$4324,8,FALSE),"")</f>
        <v/>
      </c>
      <c r="J3656" s="83" t="str">
        <f>IF(H3656="RPPS",VLOOKUP(A3656,' Legislação Benef - GESCON'!$B$4:$I$2159,3,FALSE),"")</f>
        <v/>
      </c>
      <c r="K3656" s="83" t="str">
        <f>IF(H3656="RPPS",VLOOKUP(A3656,' Legislação Benef - GESCON'!$B$4:$I$2159,6,FALSE),"")</f>
        <v/>
      </c>
      <c r="L3656" s="83" t="str">
        <f>IF(H3656="RPPS",IFERROR(IF(VLOOKUP(A3656,'Suspensão de repasses - GESCON'!$D$3:$J$1048576,7,FALSE)="Validada","SIM","NÃO"),"NÃO"),"")</f>
        <v/>
      </c>
    </row>
    <row r="3657" spans="1:12" s="19" customFormat="1" ht="15" hidden="1" customHeight="1" x14ac:dyDescent="0.25">
      <c r="A3657" s="88" t="s">
        <v>9024</v>
      </c>
      <c r="B3657" s="40" t="s">
        <v>1142</v>
      </c>
      <c r="C3657" s="82" t="s">
        <v>10959</v>
      </c>
      <c r="D3657" s="82"/>
      <c r="E3657" s="82"/>
      <c r="F3657" s="82"/>
      <c r="G3657" s="82"/>
      <c r="H3657" s="40" t="s">
        <v>4</v>
      </c>
      <c r="I3657" s="83" t="str">
        <f>IFERROR(VLOOKUP(A3657,'Alíquotas - CADPREV'!$B$2152:$N$4324,8,FALSE),"")</f>
        <v/>
      </c>
      <c r="J3657" s="83" t="str">
        <f>IF(H3657="RPPS",VLOOKUP(A3657,' Legislação Benef - GESCON'!$B$4:$I$2159,3,FALSE),"")</f>
        <v/>
      </c>
      <c r="K3657" s="83" t="str">
        <f>IF(H3657="RPPS",VLOOKUP(A3657,' Legislação Benef - GESCON'!$B$4:$I$2159,6,FALSE),"")</f>
        <v/>
      </c>
      <c r="L3657" s="83" t="str">
        <f>IF(H3657="RPPS",IFERROR(IF(VLOOKUP(A3657,'Suspensão de repasses - GESCON'!$D$3:$J$1048576,7,FALSE)="Validada","SIM","NÃO"),"NÃO"),"")</f>
        <v/>
      </c>
    </row>
    <row r="3658" spans="1:12" s="19" customFormat="1" ht="15" customHeight="1" x14ac:dyDescent="0.25">
      <c r="A3658" s="88" t="s">
        <v>9025</v>
      </c>
      <c r="B3658" s="40" t="s">
        <v>2926</v>
      </c>
      <c r="C3658" s="82" t="s">
        <v>10958</v>
      </c>
      <c r="D3658" s="82">
        <v>154</v>
      </c>
      <c r="E3658" s="82">
        <v>13</v>
      </c>
      <c r="F3658" s="82">
        <v>1</v>
      </c>
      <c r="G3658" s="82">
        <v>168</v>
      </c>
      <c r="H3658" s="40" t="s">
        <v>2</v>
      </c>
      <c r="I3658" s="83" t="str">
        <f>IFERROR(VLOOKUP(A3658,'Alíquotas - CADPREV'!$B$2152:$N$4324,8,FALSE),"")</f>
        <v>NÃO</v>
      </c>
      <c r="J3658" s="83" t="str">
        <f>IF(H3658="RPPS",VLOOKUP(A3658,' Legislação Benef - GESCON'!$B$4:$I$2159,3,FALSE),"")</f>
        <v>NÃO</v>
      </c>
      <c r="K3658" s="83" t="str">
        <f>IF(H3658="RPPS",VLOOKUP(A3658,' Legislação Benef - GESCON'!$B$4:$I$2159,6,FALSE),"")</f>
        <v>NÃO</v>
      </c>
      <c r="L3658" s="83" t="str">
        <f>IF(H3658="RPPS",IFERROR(IF(VLOOKUP(A3658,'Suspensão de repasses - GESCON'!$D$3:$J$1048576,7,FALSE)="Validada","SIM","NÃO"),"NÃO"),"")</f>
        <v>NÃO</v>
      </c>
    </row>
    <row r="3659" spans="1:12" s="19" customFormat="1" ht="15" customHeight="1" x14ac:dyDescent="0.25">
      <c r="A3659" s="88" t="s">
        <v>9026</v>
      </c>
      <c r="B3659" s="40" t="s">
        <v>2758</v>
      </c>
      <c r="C3659" s="82" t="s">
        <v>10958</v>
      </c>
      <c r="D3659" s="82">
        <v>655</v>
      </c>
      <c r="E3659" s="82">
        <v>307</v>
      </c>
      <c r="F3659" s="82">
        <v>49</v>
      </c>
      <c r="G3659" s="82">
        <v>1011</v>
      </c>
      <c r="H3659" s="40" t="s">
        <v>2</v>
      </c>
      <c r="I3659" s="83" t="str">
        <f>IFERROR(VLOOKUP(A3659,'Alíquotas - CADPREV'!$B$2152:$N$4324,8,FALSE),"")</f>
        <v>NÃO</v>
      </c>
      <c r="J3659" s="83" t="str">
        <f>IF(H3659="RPPS",VLOOKUP(A3659,' Legislação Benef - GESCON'!$B$4:$I$2159,3,FALSE),"")</f>
        <v>NÃO</v>
      </c>
      <c r="K3659" s="83" t="str">
        <f>IF(H3659="RPPS",VLOOKUP(A3659,' Legislação Benef - GESCON'!$B$4:$I$2159,6,FALSE),"")</f>
        <v>NÃO</v>
      </c>
      <c r="L3659" s="83" t="str">
        <f>IF(H3659="RPPS",IFERROR(IF(VLOOKUP(A3659,'Suspensão de repasses - GESCON'!$D$3:$J$1048576,7,FALSE)="Validada","SIM","NÃO"),"NÃO"),"")</f>
        <v>NÃO</v>
      </c>
    </row>
    <row r="3660" spans="1:12" s="19" customFormat="1" ht="15" customHeight="1" x14ac:dyDescent="0.25">
      <c r="A3660" s="88" t="s">
        <v>9027</v>
      </c>
      <c r="B3660" s="40" t="s">
        <v>29</v>
      </c>
      <c r="C3660" s="82" t="s">
        <v>10958</v>
      </c>
      <c r="D3660" s="82">
        <v>695</v>
      </c>
      <c r="E3660" s="82">
        <v>181</v>
      </c>
      <c r="F3660" s="82">
        <v>41</v>
      </c>
      <c r="G3660" s="82">
        <v>917</v>
      </c>
      <c r="H3660" s="40" t="s">
        <v>2</v>
      </c>
      <c r="I3660" s="83" t="str">
        <f>IFERROR(VLOOKUP(A3660,'Alíquotas - CADPREV'!$B$2152:$N$4324,8,FALSE),"")</f>
        <v>NÃO</v>
      </c>
      <c r="J3660" s="83" t="str">
        <f>IF(H3660="RPPS",VLOOKUP(A3660,' Legislação Benef - GESCON'!$B$4:$I$2159,3,FALSE),"")</f>
        <v>NÃO</v>
      </c>
      <c r="K3660" s="83" t="str">
        <f>IF(H3660="RPPS",VLOOKUP(A3660,' Legislação Benef - GESCON'!$B$4:$I$2159,6,FALSE),"")</f>
        <v>NÃO</v>
      </c>
      <c r="L3660" s="83" t="str">
        <f>IF(H3660="RPPS",IFERROR(IF(VLOOKUP(A3660,'Suspensão de repasses - GESCON'!$D$3:$J$1048576,7,FALSE)="Validada","SIM","NÃO"),"NÃO"),"")</f>
        <v>NÃO</v>
      </c>
    </row>
    <row r="3661" spans="1:12" s="19" customFormat="1" ht="15" hidden="1" customHeight="1" x14ac:dyDescent="0.25">
      <c r="A3661" s="88" t="s">
        <v>9028</v>
      </c>
      <c r="B3661" s="40" t="s">
        <v>4289</v>
      </c>
      <c r="C3661" s="82" t="s">
        <v>10959</v>
      </c>
      <c r="D3661" s="82"/>
      <c r="E3661" s="82"/>
      <c r="F3661" s="82"/>
      <c r="G3661" s="82"/>
      <c r="H3661" s="40" t="s">
        <v>4</v>
      </c>
      <c r="I3661" s="83" t="str">
        <f>IFERROR(VLOOKUP(A3661,'Alíquotas - CADPREV'!$B$2152:$N$4324,8,FALSE),"")</f>
        <v/>
      </c>
      <c r="J3661" s="83" t="str">
        <f>IF(H3661="RPPS",VLOOKUP(A3661,' Legislação Benef - GESCON'!$B$4:$I$2159,3,FALSE),"")</f>
        <v/>
      </c>
      <c r="K3661" s="83" t="str">
        <f>IF(H3661="RPPS",VLOOKUP(A3661,' Legislação Benef - GESCON'!$B$4:$I$2159,6,FALSE),"")</f>
        <v/>
      </c>
      <c r="L3661" s="83" t="str">
        <f>IF(H3661="RPPS",IFERROR(IF(VLOOKUP(A3661,'Suspensão de repasses - GESCON'!$D$3:$J$1048576,7,FALSE)="Validada","SIM","NÃO"),"NÃO"),"")</f>
        <v/>
      </c>
    </row>
    <row r="3662" spans="1:12" s="19" customFormat="1" ht="15" customHeight="1" x14ac:dyDescent="0.25">
      <c r="A3662" s="88" t="s">
        <v>9029</v>
      </c>
      <c r="B3662" s="40" t="s">
        <v>3812</v>
      </c>
      <c r="C3662" s="82" t="s">
        <v>10958</v>
      </c>
      <c r="D3662" s="82">
        <v>175</v>
      </c>
      <c r="E3662" s="82">
        <v>21</v>
      </c>
      <c r="F3662" s="82">
        <v>9</v>
      </c>
      <c r="G3662" s="82">
        <v>205</v>
      </c>
      <c r="H3662" s="40" t="s">
        <v>2</v>
      </c>
      <c r="I3662" s="83" t="str">
        <f>IFERROR(VLOOKUP(A3662,'Alíquotas - CADPREV'!$B$2152:$N$4324,8,FALSE),"")</f>
        <v>NÃO</v>
      </c>
      <c r="J3662" s="83" t="str">
        <f>IF(H3662="RPPS",VLOOKUP(A3662,' Legislação Benef - GESCON'!$B$4:$I$2159,3,FALSE),"")</f>
        <v>NÃO</v>
      </c>
      <c r="K3662" s="83" t="str">
        <f>IF(H3662="RPPS",VLOOKUP(A3662,' Legislação Benef - GESCON'!$B$4:$I$2159,6,FALSE),"")</f>
        <v>NÃO</v>
      </c>
      <c r="L3662" s="83" t="str">
        <f>IF(H3662="RPPS",IFERROR(IF(VLOOKUP(A3662,'Suspensão de repasses - GESCON'!$D$3:$J$1048576,7,FALSE)="Validada","SIM","NÃO"),"NÃO"),"")</f>
        <v>NÃO</v>
      </c>
    </row>
    <row r="3663" spans="1:12" s="19" customFormat="1" ht="15" customHeight="1" x14ac:dyDescent="0.25">
      <c r="A3663" s="88" t="s">
        <v>9030</v>
      </c>
      <c r="B3663" s="40" t="s">
        <v>3812</v>
      </c>
      <c r="C3663" s="82" t="s">
        <v>10958</v>
      </c>
      <c r="D3663" s="82">
        <v>2413</v>
      </c>
      <c r="E3663" s="82">
        <v>986</v>
      </c>
      <c r="F3663" s="82">
        <v>148</v>
      </c>
      <c r="G3663" s="82">
        <v>3547</v>
      </c>
      <c r="H3663" s="40" t="s">
        <v>2</v>
      </c>
      <c r="I3663" s="83" t="str">
        <f>IFERROR(VLOOKUP(A3663,'Alíquotas - CADPREV'!$B$2152:$N$4324,8,FALSE),"")</f>
        <v>NÃO</v>
      </c>
      <c r="J3663" s="83" t="str">
        <f>IF(H3663="RPPS",VLOOKUP(A3663,' Legislação Benef - GESCON'!$B$4:$I$2159,3,FALSE),"")</f>
        <v>NÃO</v>
      </c>
      <c r="K3663" s="83" t="str">
        <f>IF(H3663="RPPS",VLOOKUP(A3663,' Legislação Benef - GESCON'!$B$4:$I$2159,6,FALSE),"")</f>
        <v>NÃO</v>
      </c>
      <c r="L3663" s="83" t="str">
        <f>IF(H3663="RPPS",IFERROR(IF(VLOOKUP(A3663,'Suspensão de repasses - GESCON'!$D$3:$J$1048576,7,FALSE)="Validada","SIM","NÃO"),"NÃO"),"")</f>
        <v>NÃO</v>
      </c>
    </row>
    <row r="3664" spans="1:12" s="19" customFormat="1" ht="15" hidden="1" customHeight="1" x14ac:dyDescent="0.25">
      <c r="A3664" s="88" t="s">
        <v>9031</v>
      </c>
      <c r="B3664" s="40" t="s">
        <v>1356</v>
      </c>
      <c r="C3664" s="82" t="s">
        <v>10959</v>
      </c>
      <c r="D3664" s="82"/>
      <c r="E3664" s="82"/>
      <c r="F3664" s="82"/>
      <c r="G3664" s="82"/>
      <c r="H3664" s="40" t="s">
        <v>4</v>
      </c>
      <c r="I3664" s="83" t="str">
        <f>IFERROR(VLOOKUP(A3664,'Alíquotas - CADPREV'!$B$2152:$N$4324,8,FALSE),"")</f>
        <v/>
      </c>
      <c r="J3664" s="83" t="str">
        <f>IF(H3664="RPPS",VLOOKUP(A3664,' Legislação Benef - GESCON'!$B$4:$I$2159,3,FALSE),"")</f>
        <v/>
      </c>
      <c r="K3664" s="83" t="str">
        <f>IF(H3664="RPPS",VLOOKUP(A3664,' Legislação Benef - GESCON'!$B$4:$I$2159,6,FALSE),"")</f>
        <v/>
      </c>
      <c r="L3664" s="83" t="str">
        <f>IF(H3664="RPPS",IFERROR(IF(VLOOKUP(A3664,'Suspensão de repasses - GESCON'!$D$3:$J$1048576,7,FALSE)="Validada","SIM","NÃO"),"NÃO"),"")</f>
        <v/>
      </c>
    </row>
    <row r="3665" spans="1:12" s="19" customFormat="1" ht="15" hidden="1" customHeight="1" x14ac:dyDescent="0.25">
      <c r="A3665" s="88" t="s">
        <v>9032</v>
      </c>
      <c r="B3665" s="40" t="s">
        <v>4289</v>
      </c>
      <c r="C3665" s="82" t="s">
        <v>10959</v>
      </c>
      <c r="D3665" s="82"/>
      <c r="E3665" s="82"/>
      <c r="F3665" s="82"/>
      <c r="G3665" s="82"/>
      <c r="H3665" s="40" t="s">
        <v>622</v>
      </c>
      <c r="I3665" s="83" t="str">
        <f>IFERROR(VLOOKUP(A3665,'Alíquotas - CADPREV'!$B$2152:$N$4324,8,FALSE),"")</f>
        <v/>
      </c>
      <c r="J3665" s="83" t="str">
        <f>IF(H3665="RPPS",VLOOKUP(A3665,' Legislação Benef - GESCON'!$B$4:$I$2159,3,FALSE),"")</f>
        <v/>
      </c>
      <c r="K3665" s="83" t="str">
        <f>IF(H3665="RPPS",VLOOKUP(A3665,' Legislação Benef - GESCON'!$B$4:$I$2159,6,FALSE),"")</f>
        <v/>
      </c>
      <c r="L3665" s="83" t="str">
        <f>IF(H3665="RPPS",IFERROR(IF(VLOOKUP(A3665,'Suspensão de repasses - GESCON'!$D$3:$J$1048576,7,FALSE)="Validada","SIM","NÃO"),"NÃO"),"")</f>
        <v/>
      </c>
    </row>
    <row r="3666" spans="1:12" s="19" customFormat="1" ht="15" hidden="1" customHeight="1" x14ac:dyDescent="0.25">
      <c r="A3666" s="88" t="s">
        <v>9033</v>
      </c>
      <c r="B3666" s="40" t="s">
        <v>1142</v>
      </c>
      <c r="C3666" s="82" t="s">
        <v>10959</v>
      </c>
      <c r="D3666" s="82"/>
      <c r="E3666" s="82"/>
      <c r="F3666" s="82"/>
      <c r="G3666" s="82"/>
      <c r="H3666" s="40" t="s">
        <v>4</v>
      </c>
      <c r="I3666" s="83" t="str">
        <f>IFERROR(VLOOKUP(A3666,'Alíquotas - CADPREV'!$B$2152:$N$4324,8,FALSE),"")</f>
        <v/>
      </c>
      <c r="J3666" s="83" t="str">
        <f>IF(H3666="RPPS",VLOOKUP(A3666,' Legislação Benef - GESCON'!$B$4:$I$2159,3,FALSE),"")</f>
        <v/>
      </c>
      <c r="K3666" s="83" t="str">
        <f>IF(H3666="RPPS",VLOOKUP(A3666,' Legislação Benef - GESCON'!$B$4:$I$2159,6,FALSE),"")</f>
        <v/>
      </c>
      <c r="L3666" s="83" t="str">
        <f>IF(H3666="RPPS",IFERROR(IF(VLOOKUP(A3666,'Suspensão de repasses - GESCON'!$D$3:$J$1048576,7,FALSE)="Validada","SIM","NÃO"),"NÃO"),"")</f>
        <v/>
      </c>
    </row>
    <row r="3667" spans="1:12" s="19" customFormat="1" ht="15" customHeight="1" x14ac:dyDescent="0.25">
      <c r="A3667" s="88" t="s">
        <v>9034</v>
      </c>
      <c r="B3667" s="40" t="s">
        <v>1356</v>
      </c>
      <c r="C3667" s="82" t="s">
        <v>10958</v>
      </c>
      <c r="D3667" s="82">
        <v>265</v>
      </c>
      <c r="E3667" s="82">
        <v>66</v>
      </c>
      <c r="F3667" s="82">
        <v>9</v>
      </c>
      <c r="G3667" s="82">
        <v>340</v>
      </c>
      <c r="H3667" s="40" t="s">
        <v>2</v>
      </c>
      <c r="I3667" s="83" t="str">
        <f>IFERROR(VLOOKUP(A3667,'Alíquotas - CADPREV'!$B$2152:$N$4324,8,FALSE),"")</f>
        <v>NÃO</v>
      </c>
      <c r="J3667" s="83" t="str">
        <f>IF(H3667="RPPS",VLOOKUP(A3667,' Legislação Benef - GESCON'!$B$4:$I$2159,3,FALSE),"")</f>
        <v>NÃO</v>
      </c>
      <c r="K3667" s="83" t="str">
        <f>IF(H3667="RPPS",VLOOKUP(A3667,' Legislação Benef - GESCON'!$B$4:$I$2159,6,FALSE),"")</f>
        <v>NÃO</v>
      </c>
      <c r="L3667" s="83" t="str">
        <f>IF(H3667="RPPS",IFERROR(IF(VLOOKUP(A3667,'Suspensão de repasses - GESCON'!$D$3:$J$1048576,7,FALSE)="Validada","SIM","NÃO"),"NÃO"),"")</f>
        <v>NÃO</v>
      </c>
    </row>
    <row r="3668" spans="1:12" s="19" customFormat="1" ht="15" hidden="1" customHeight="1" x14ac:dyDescent="0.25">
      <c r="A3668" s="88" t="s">
        <v>9035</v>
      </c>
      <c r="B3668" s="40" t="s">
        <v>3143</v>
      </c>
      <c r="C3668" s="82" t="s">
        <v>10959</v>
      </c>
      <c r="D3668" s="82"/>
      <c r="E3668" s="82"/>
      <c r="F3668" s="82"/>
      <c r="G3668" s="82"/>
      <c r="H3668" s="40" t="s">
        <v>4</v>
      </c>
      <c r="I3668" s="83" t="str">
        <f>IFERROR(VLOOKUP(A3668,'Alíquotas - CADPREV'!$B$2152:$N$4324,8,FALSE),"")</f>
        <v/>
      </c>
      <c r="J3668" s="83" t="str">
        <f>IF(H3668="RPPS",VLOOKUP(A3668,' Legislação Benef - GESCON'!$B$4:$I$2159,3,FALSE),"")</f>
        <v/>
      </c>
      <c r="K3668" s="83" t="str">
        <f>IF(H3668="RPPS",VLOOKUP(A3668,' Legislação Benef - GESCON'!$B$4:$I$2159,6,FALSE),"")</f>
        <v/>
      </c>
      <c r="L3668" s="83" t="str">
        <f>IF(H3668="RPPS",IFERROR(IF(VLOOKUP(A3668,'Suspensão de repasses - GESCON'!$D$3:$J$1048576,7,FALSE)="Validada","SIM","NÃO"),"NÃO"),"")</f>
        <v/>
      </c>
    </row>
    <row r="3669" spans="1:12" s="19" customFormat="1" ht="15" customHeight="1" x14ac:dyDescent="0.25">
      <c r="A3669" s="88" t="s">
        <v>9036</v>
      </c>
      <c r="B3669" s="40" t="s">
        <v>3143</v>
      </c>
      <c r="C3669" s="82" t="s">
        <v>10958</v>
      </c>
      <c r="D3669" s="82">
        <v>1858</v>
      </c>
      <c r="E3669" s="82">
        <v>45</v>
      </c>
      <c r="F3669" s="82">
        <v>17</v>
      </c>
      <c r="G3669" s="82">
        <v>1920</v>
      </c>
      <c r="H3669" s="40" t="s">
        <v>2</v>
      </c>
      <c r="I3669" s="83" t="str">
        <f>IFERROR(VLOOKUP(A3669,'Alíquotas - CADPREV'!$B$2152:$N$4324,8,FALSE),"")</f>
        <v>NÃO</v>
      </c>
      <c r="J3669" s="83" t="str">
        <f>IF(H3669="RPPS",VLOOKUP(A3669,' Legislação Benef - GESCON'!$B$4:$I$2159,3,FALSE),"")</f>
        <v>NÃO</v>
      </c>
      <c r="K3669" s="83" t="str">
        <f>IF(H3669="RPPS",VLOOKUP(A3669,' Legislação Benef - GESCON'!$B$4:$I$2159,6,FALSE),"")</f>
        <v>NÃO</v>
      </c>
      <c r="L3669" s="83" t="str">
        <f>IF(H3669="RPPS",IFERROR(IF(VLOOKUP(A3669,'Suspensão de repasses - GESCON'!$D$3:$J$1048576,7,FALSE)="Validada","SIM","NÃO"),"NÃO"),"")</f>
        <v>NÃO</v>
      </c>
    </row>
    <row r="3670" spans="1:12" s="19" customFormat="1" ht="15" customHeight="1" x14ac:dyDescent="0.25">
      <c r="A3670" s="88" t="s">
        <v>9037</v>
      </c>
      <c r="B3670" s="40" t="s">
        <v>2554</v>
      </c>
      <c r="C3670" s="82" t="s">
        <v>10958</v>
      </c>
      <c r="D3670" s="82">
        <v>2254</v>
      </c>
      <c r="E3670" s="82">
        <v>666</v>
      </c>
      <c r="F3670" s="82">
        <v>137</v>
      </c>
      <c r="G3670" s="82">
        <v>3057</v>
      </c>
      <c r="H3670" s="40" t="s">
        <v>2</v>
      </c>
      <c r="I3670" s="83" t="str">
        <f>IFERROR(VLOOKUP(A3670,'Alíquotas - CADPREV'!$B$2152:$N$4324,8,FALSE),"")</f>
        <v>NÃO</v>
      </c>
      <c r="J3670" s="83" t="str">
        <f>IF(H3670="RPPS",VLOOKUP(A3670,' Legislação Benef - GESCON'!$B$4:$I$2159,3,FALSE),"")</f>
        <v>NÃO</v>
      </c>
      <c r="K3670" s="83" t="str">
        <f>IF(H3670="RPPS",VLOOKUP(A3670,' Legislação Benef - GESCON'!$B$4:$I$2159,6,FALSE),"")</f>
        <v>NÃO</v>
      </c>
      <c r="L3670" s="83" t="str">
        <f>IF(H3670="RPPS",IFERROR(IF(VLOOKUP(A3670,'Suspensão de repasses - GESCON'!$D$3:$J$1048576,7,FALSE)="Validada","SIM","NÃO"),"NÃO"),"")</f>
        <v>NÃO</v>
      </c>
    </row>
    <row r="3671" spans="1:12" s="19" customFormat="1" ht="15" customHeight="1" x14ac:dyDescent="0.25">
      <c r="A3671" s="88" t="s">
        <v>9038</v>
      </c>
      <c r="B3671" s="40" t="s">
        <v>1356</v>
      </c>
      <c r="C3671" s="82" t="s">
        <v>10958</v>
      </c>
      <c r="D3671" s="82">
        <v>2333</v>
      </c>
      <c r="E3671" s="82">
        <v>844</v>
      </c>
      <c r="F3671" s="82">
        <v>209</v>
      </c>
      <c r="G3671" s="82">
        <v>3386</v>
      </c>
      <c r="H3671" s="40" t="s">
        <v>2</v>
      </c>
      <c r="I3671" s="83" t="str">
        <f>IFERROR(VLOOKUP(A3671,'Alíquotas - CADPREV'!$B$2152:$N$4324,8,FALSE),"")</f>
        <v>NÃO</v>
      </c>
      <c r="J3671" s="83" t="str">
        <f>IF(H3671="RPPS",VLOOKUP(A3671,' Legislação Benef - GESCON'!$B$4:$I$2159,3,FALSE),"")</f>
        <v>NÃO</v>
      </c>
      <c r="K3671" s="83" t="str">
        <f>IF(H3671="RPPS",VLOOKUP(A3671,' Legislação Benef - GESCON'!$B$4:$I$2159,6,FALSE),"")</f>
        <v>NÃO</v>
      </c>
      <c r="L3671" s="83" t="str">
        <f>IF(H3671="RPPS",IFERROR(IF(VLOOKUP(A3671,'Suspensão de repasses - GESCON'!$D$3:$J$1048576,7,FALSE)="Validada","SIM","NÃO"),"NÃO"),"")</f>
        <v>NÃO</v>
      </c>
    </row>
    <row r="3672" spans="1:12" s="19" customFormat="1" ht="15" hidden="1" customHeight="1" x14ac:dyDescent="0.25">
      <c r="A3672" s="88" t="s">
        <v>9039</v>
      </c>
      <c r="B3672" s="40" t="s">
        <v>2926</v>
      </c>
      <c r="C3672" s="82" t="s">
        <v>10959</v>
      </c>
      <c r="D3672" s="82"/>
      <c r="E3672" s="82"/>
      <c r="F3672" s="82"/>
      <c r="G3672" s="82"/>
      <c r="H3672" s="40" t="s">
        <v>4</v>
      </c>
      <c r="I3672" s="83" t="str">
        <f>IFERROR(VLOOKUP(A3672,'Alíquotas - CADPREV'!$B$2152:$N$4324,8,FALSE),"")</f>
        <v/>
      </c>
      <c r="J3672" s="83" t="str">
        <f>IF(H3672="RPPS",VLOOKUP(A3672,' Legislação Benef - GESCON'!$B$4:$I$2159,3,FALSE),"")</f>
        <v/>
      </c>
      <c r="K3672" s="83" t="str">
        <f>IF(H3672="RPPS",VLOOKUP(A3672,' Legislação Benef - GESCON'!$B$4:$I$2159,6,FALSE),"")</f>
        <v/>
      </c>
      <c r="L3672" s="83" t="str">
        <f>IF(H3672="RPPS",IFERROR(IF(VLOOKUP(A3672,'Suspensão de repasses - GESCON'!$D$3:$J$1048576,7,FALSE)="Validada","SIM","NÃO"),"NÃO"),"")</f>
        <v/>
      </c>
    </row>
    <row r="3673" spans="1:12" s="19" customFormat="1" ht="15" customHeight="1" x14ac:dyDescent="0.25">
      <c r="A3673" s="88" t="s">
        <v>9040</v>
      </c>
      <c r="B3673" s="40" t="s">
        <v>1356</v>
      </c>
      <c r="C3673" s="82" t="s">
        <v>10958</v>
      </c>
      <c r="D3673" s="82">
        <v>1861</v>
      </c>
      <c r="E3673" s="82">
        <v>209</v>
      </c>
      <c r="F3673" s="82">
        <v>130</v>
      </c>
      <c r="G3673" s="82">
        <v>2200</v>
      </c>
      <c r="H3673" s="40" t="s">
        <v>2</v>
      </c>
      <c r="I3673" s="83" t="str">
        <f>IFERROR(VLOOKUP(A3673,'Alíquotas - CADPREV'!$B$2152:$N$4324,8,FALSE),"")</f>
        <v>NÃO</v>
      </c>
      <c r="J3673" s="83" t="str">
        <f>IF(H3673="RPPS",VLOOKUP(A3673,' Legislação Benef - GESCON'!$B$4:$I$2159,3,FALSE),"")</f>
        <v>NÃO</v>
      </c>
      <c r="K3673" s="83" t="str">
        <f>IF(H3673="RPPS",VLOOKUP(A3673,' Legislação Benef - GESCON'!$B$4:$I$2159,6,FALSE),"")</f>
        <v>NÃO</v>
      </c>
      <c r="L3673" s="83" t="str">
        <f>IF(H3673="RPPS",IFERROR(IF(VLOOKUP(A3673,'Suspensão de repasses - GESCON'!$D$3:$J$1048576,7,FALSE)="Validada","SIM","NÃO"),"NÃO"),"")</f>
        <v>SIM</v>
      </c>
    </row>
    <row r="3674" spans="1:12" s="19" customFormat="1" ht="15" hidden="1" customHeight="1" x14ac:dyDescent="0.25">
      <c r="A3674" s="88" t="s">
        <v>9041</v>
      </c>
      <c r="B3674" s="40" t="s">
        <v>1356</v>
      </c>
      <c r="C3674" s="82" t="s">
        <v>10959</v>
      </c>
      <c r="D3674" s="82"/>
      <c r="E3674" s="82"/>
      <c r="F3674" s="82"/>
      <c r="G3674" s="82"/>
      <c r="H3674" s="40" t="s">
        <v>4</v>
      </c>
      <c r="I3674" s="83" t="str">
        <f>IFERROR(VLOOKUP(A3674,'Alíquotas - CADPREV'!$B$2152:$N$4324,8,FALSE),"")</f>
        <v/>
      </c>
      <c r="J3674" s="83" t="str">
        <f>IF(H3674="RPPS",VLOOKUP(A3674,' Legislação Benef - GESCON'!$B$4:$I$2159,3,FALSE),"")</f>
        <v/>
      </c>
      <c r="K3674" s="83" t="str">
        <f>IF(H3674="RPPS",VLOOKUP(A3674,' Legislação Benef - GESCON'!$B$4:$I$2159,6,FALSE),"")</f>
        <v/>
      </c>
      <c r="L3674" s="83" t="str">
        <f>IF(H3674="RPPS",IFERROR(IF(VLOOKUP(A3674,'Suspensão de repasses - GESCON'!$D$3:$J$1048576,7,FALSE)="Validada","SIM","NÃO"),"NÃO"),"")</f>
        <v/>
      </c>
    </row>
    <row r="3675" spans="1:12" s="19" customFormat="1" ht="15" hidden="1" customHeight="1" x14ac:dyDescent="0.25">
      <c r="A3675" s="88" t="s">
        <v>9042</v>
      </c>
      <c r="B3675" s="40" t="s">
        <v>4626</v>
      </c>
      <c r="C3675" s="82" t="s">
        <v>10959</v>
      </c>
      <c r="D3675" s="82"/>
      <c r="E3675" s="82"/>
      <c r="F3675" s="82"/>
      <c r="G3675" s="82"/>
      <c r="H3675" s="40" t="s">
        <v>4</v>
      </c>
      <c r="I3675" s="83" t="str">
        <f>IFERROR(VLOOKUP(A3675,'Alíquotas - CADPREV'!$B$2152:$N$4324,8,FALSE),"")</f>
        <v/>
      </c>
      <c r="J3675" s="83" t="str">
        <f>IF(H3675="RPPS",VLOOKUP(A3675,' Legislação Benef - GESCON'!$B$4:$I$2159,3,FALSE),"")</f>
        <v/>
      </c>
      <c r="K3675" s="83" t="str">
        <f>IF(H3675="RPPS",VLOOKUP(A3675,' Legislação Benef - GESCON'!$B$4:$I$2159,6,FALSE),"")</f>
        <v/>
      </c>
      <c r="L3675" s="83" t="str">
        <f>IF(H3675="RPPS",IFERROR(IF(VLOOKUP(A3675,'Suspensão de repasses - GESCON'!$D$3:$J$1048576,7,FALSE)="Validada","SIM","NÃO"),"NÃO"),"")</f>
        <v/>
      </c>
    </row>
    <row r="3676" spans="1:12" s="19" customFormat="1" ht="15" customHeight="1" x14ac:dyDescent="0.25">
      <c r="A3676" s="88" t="s">
        <v>9043</v>
      </c>
      <c r="B3676" s="40" t="s">
        <v>3601</v>
      </c>
      <c r="C3676" s="82" t="s">
        <v>10958</v>
      </c>
      <c r="D3676" s="82">
        <v>248</v>
      </c>
      <c r="E3676" s="82">
        <v>47</v>
      </c>
      <c r="F3676" s="82">
        <v>3</v>
      </c>
      <c r="G3676" s="82">
        <v>298</v>
      </c>
      <c r="H3676" s="40" t="s">
        <v>2</v>
      </c>
      <c r="I3676" s="83" t="str">
        <f>IFERROR(VLOOKUP(A3676,'Alíquotas - CADPREV'!$B$2152:$N$4324,8,FALSE),"")</f>
        <v>NÃO</v>
      </c>
      <c r="J3676" s="83" t="str">
        <f>IF(H3676="RPPS",VLOOKUP(A3676,' Legislação Benef - GESCON'!$B$4:$I$2159,3,FALSE),"")</f>
        <v>NÃO</v>
      </c>
      <c r="K3676" s="83" t="str">
        <f>IF(H3676="RPPS",VLOOKUP(A3676,' Legislação Benef - GESCON'!$B$4:$I$2159,6,FALSE),"")</f>
        <v>NÃO</v>
      </c>
      <c r="L3676" s="83" t="str">
        <f>IF(H3676="RPPS",IFERROR(IF(VLOOKUP(A3676,'Suspensão de repasses - GESCON'!$D$3:$J$1048576,7,FALSE)="Validada","SIM","NÃO"),"NÃO"),"")</f>
        <v>NÃO</v>
      </c>
    </row>
    <row r="3677" spans="1:12" s="19" customFormat="1" ht="15" customHeight="1" x14ac:dyDescent="0.25">
      <c r="A3677" s="88" t="s">
        <v>9044</v>
      </c>
      <c r="B3677" s="40" t="s">
        <v>3513</v>
      </c>
      <c r="C3677" s="82" t="s">
        <v>10958</v>
      </c>
      <c r="D3677" s="82">
        <v>1005</v>
      </c>
      <c r="E3677" s="82">
        <v>208</v>
      </c>
      <c r="F3677" s="82">
        <v>56</v>
      </c>
      <c r="G3677" s="82">
        <v>1269</v>
      </c>
      <c r="H3677" s="40" t="s">
        <v>2</v>
      </c>
      <c r="I3677" s="83" t="str">
        <f>IFERROR(VLOOKUP(A3677,'Alíquotas - CADPREV'!$B$2152:$N$4324,8,FALSE),"")</f>
        <v>SIM</v>
      </c>
      <c r="J3677" s="83" t="str">
        <f>IF(H3677="RPPS",VLOOKUP(A3677,' Legislação Benef - GESCON'!$B$4:$I$2159,3,FALSE),"")</f>
        <v>NÃO</v>
      </c>
      <c r="K3677" s="83" t="str">
        <f>IF(H3677="RPPS",VLOOKUP(A3677,' Legislação Benef - GESCON'!$B$4:$I$2159,6,FALSE),"")</f>
        <v>SIM</v>
      </c>
      <c r="L3677" s="83" t="str">
        <f>IF(H3677="RPPS",IFERROR(IF(VLOOKUP(A3677,'Suspensão de repasses - GESCON'!$D$3:$J$1048576,7,FALSE)="Validada","SIM","NÃO"),"NÃO"),"")</f>
        <v>SIM</v>
      </c>
    </row>
    <row r="3678" spans="1:12" s="19" customFormat="1" ht="15" hidden="1" customHeight="1" x14ac:dyDescent="0.25">
      <c r="A3678" s="88" t="s">
        <v>9045</v>
      </c>
      <c r="B3678" s="40" t="s">
        <v>215</v>
      </c>
      <c r="C3678" s="82" t="s">
        <v>10959</v>
      </c>
      <c r="D3678" s="82"/>
      <c r="E3678" s="82"/>
      <c r="F3678" s="82"/>
      <c r="G3678" s="82"/>
      <c r="H3678" s="40" t="s">
        <v>4</v>
      </c>
      <c r="I3678" s="83" t="str">
        <f>IFERROR(VLOOKUP(A3678,'Alíquotas - CADPREV'!$B$2152:$N$4324,8,FALSE),"")</f>
        <v/>
      </c>
      <c r="J3678" s="83" t="str">
        <f>IF(H3678="RPPS",VLOOKUP(A3678,' Legislação Benef - GESCON'!$B$4:$I$2159,3,FALSE),"")</f>
        <v/>
      </c>
      <c r="K3678" s="83" t="str">
        <f>IF(H3678="RPPS",VLOOKUP(A3678,' Legislação Benef - GESCON'!$B$4:$I$2159,6,FALSE),"")</f>
        <v/>
      </c>
      <c r="L3678" s="83" t="str">
        <f>IF(H3678="RPPS",IFERROR(IF(VLOOKUP(A3678,'Suspensão de repasses - GESCON'!$D$3:$J$1048576,7,FALSE)="Validada","SIM","NÃO"),"NÃO"),"")</f>
        <v/>
      </c>
    </row>
    <row r="3679" spans="1:12" s="19" customFormat="1" ht="15" hidden="1" customHeight="1" x14ac:dyDescent="0.25">
      <c r="A3679" s="88" t="s">
        <v>9046</v>
      </c>
      <c r="B3679" s="40" t="s">
        <v>2413</v>
      </c>
      <c r="C3679" s="82" t="s">
        <v>10959</v>
      </c>
      <c r="D3679" s="82"/>
      <c r="E3679" s="82"/>
      <c r="F3679" s="82"/>
      <c r="G3679" s="82"/>
      <c r="H3679" s="40" t="s">
        <v>4</v>
      </c>
      <c r="I3679" s="83" t="str">
        <f>IFERROR(VLOOKUP(A3679,'Alíquotas - CADPREV'!$B$2152:$N$4324,8,FALSE),"")</f>
        <v/>
      </c>
      <c r="J3679" s="83" t="str">
        <f>IF(H3679="RPPS",VLOOKUP(A3679,' Legislação Benef - GESCON'!$B$4:$I$2159,3,FALSE),"")</f>
        <v/>
      </c>
      <c r="K3679" s="83" t="str">
        <f>IF(H3679="RPPS",VLOOKUP(A3679,' Legislação Benef - GESCON'!$B$4:$I$2159,6,FALSE),"")</f>
        <v/>
      </c>
      <c r="L3679" s="83" t="str">
        <f>IF(H3679="RPPS",IFERROR(IF(VLOOKUP(A3679,'Suspensão de repasses - GESCON'!$D$3:$J$1048576,7,FALSE)="Validada","SIM","NÃO"),"NÃO"),"")</f>
        <v/>
      </c>
    </row>
    <row r="3680" spans="1:12" s="19" customFormat="1" ht="15" hidden="1" customHeight="1" x14ac:dyDescent="0.25">
      <c r="A3680" s="88" t="s">
        <v>9047</v>
      </c>
      <c r="B3680" s="40" t="s">
        <v>5227</v>
      </c>
      <c r="C3680" s="82" t="s">
        <v>10959</v>
      </c>
      <c r="D3680" s="82"/>
      <c r="E3680" s="82"/>
      <c r="F3680" s="82"/>
      <c r="G3680" s="82"/>
      <c r="H3680" s="40" t="s">
        <v>4</v>
      </c>
      <c r="I3680" s="83" t="str">
        <f>IFERROR(VLOOKUP(A3680,'Alíquotas - CADPREV'!$B$2152:$N$4324,8,FALSE),"")</f>
        <v/>
      </c>
      <c r="J3680" s="83" t="str">
        <f>IF(H3680="RPPS",VLOOKUP(A3680,' Legislação Benef - GESCON'!$B$4:$I$2159,3,FALSE),"")</f>
        <v/>
      </c>
      <c r="K3680" s="83" t="str">
        <f>IF(H3680="RPPS",VLOOKUP(A3680,' Legislação Benef - GESCON'!$B$4:$I$2159,6,FALSE),"")</f>
        <v/>
      </c>
      <c r="L3680" s="83" t="str">
        <f>IF(H3680="RPPS",IFERROR(IF(VLOOKUP(A3680,'Suspensão de repasses - GESCON'!$D$3:$J$1048576,7,FALSE)="Validada","SIM","NÃO"),"NÃO"),"")</f>
        <v/>
      </c>
    </row>
    <row r="3681" spans="1:12" s="19" customFormat="1" ht="15" hidden="1" customHeight="1" x14ac:dyDescent="0.25">
      <c r="A3681" s="88" t="s">
        <v>9048</v>
      </c>
      <c r="B3681" s="40" t="s">
        <v>2926</v>
      </c>
      <c r="C3681" s="82" t="s">
        <v>10959</v>
      </c>
      <c r="D3681" s="82"/>
      <c r="E3681" s="82"/>
      <c r="F3681" s="82"/>
      <c r="G3681" s="82"/>
      <c r="H3681" s="40" t="s">
        <v>4</v>
      </c>
      <c r="I3681" s="83" t="str">
        <f>IFERROR(VLOOKUP(A3681,'Alíquotas - CADPREV'!$B$2152:$N$4324,8,FALSE),"")</f>
        <v/>
      </c>
      <c r="J3681" s="83" t="str">
        <f>IF(H3681="RPPS",VLOOKUP(A3681,' Legislação Benef - GESCON'!$B$4:$I$2159,3,FALSE),"")</f>
        <v/>
      </c>
      <c r="K3681" s="83" t="str">
        <f>IF(H3681="RPPS",VLOOKUP(A3681,' Legislação Benef - GESCON'!$B$4:$I$2159,6,FALSE),"")</f>
        <v/>
      </c>
      <c r="L3681" s="83" t="str">
        <f>IF(H3681="RPPS",IFERROR(IF(VLOOKUP(A3681,'Suspensão de repasses - GESCON'!$D$3:$J$1048576,7,FALSE)="Validada","SIM","NÃO"),"NÃO"),"")</f>
        <v/>
      </c>
    </row>
    <row r="3682" spans="1:12" s="19" customFormat="1" ht="15" hidden="1" customHeight="1" x14ac:dyDescent="0.25">
      <c r="A3682" s="88" t="s">
        <v>9049</v>
      </c>
      <c r="B3682" s="40" t="s">
        <v>3601</v>
      </c>
      <c r="C3682" s="82" t="s">
        <v>10959</v>
      </c>
      <c r="D3682" s="82"/>
      <c r="E3682" s="82"/>
      <c r="F3682" s="82"/>
      <c r="G3682" s="82"/>
      <c r="H3682" s="40" t="s">
        <v>4</v>
      </c>
      <c r="I3682" s="83" t="str">
        <f>IFERROR(VLOOKUP(A3682,'Alíquotas - CADPREV'!$B$2152:$N$4324,8,FALSE),"")</f>
        <v/>
      </c>
      <c r="J3682" s="83" t="str">
        <f>IF(H3682="RPPS",VLOOKUP(A3682,' Legislação Benef - GESCON'!$B$4:$I$2159,3,FALSE),"")</f>
        <v/>
      </c>
      <c r="K3682" s="83" t="str">
        <f>IF(H3682="RPPS",VLOOKUP(A3682,' Legislação Benef - GESCON'!$B$4:$I$2159,6,FALSE),"")</f>
        <v/>
      </c>
      <c r="L3682" s="83" t="str">
        <f>IF(H3682="RPPS",IFERROR(IF(VLOOKUP(A3682,'Suspensão de repasses - GESCON'!$D$3:$J$1048576,7,FALSE)="Validada","SIM","NÃO"),"NÃO"),"")</f>
        <v/>
      </c>
    </row>
    <row r="3683" spans="1:12" s="19" customFormat="1" ht="15" hidden="1" customHeight="1" x14ac:dyDescent="0.25">
      <c r="A3683" s="88" t="s">
        <v>9050</v>
      </c>
      <c r="B3683" s="40" t="s">
        <v>2758</v>
      </c>
      <c r="C3683" s="82" t="s">
        <v>10959</v>
      </c>
      <c r="D3683" s="82"/>
      <c r="E3683" s="82"/>
      <c r="F3683" s="82"/>
      <c r="G3683" s="82"/>
      <c r="H3683" s="40" t="s">
        <v>4</v>
      </c>
      <c r="I3683" s="83" t="str">
        <f>IFERROR(VLOOKUP(A3683,'Alíquotas - CADPREV'!$B$2152:$N$4324,8,FALSE),"")</f>
        <v/>
      </c>
      <c r="J3683" s="83" t="str">
        <f>IF(H3683="RPPS",VLOOKUP(A3683,' Legislação Benef - GESCON'!$B$4:$I$2159,3,FALSE),"")</f>
        <v/>
      </c>
      <c r="K3683" s="83" t="str">
        <f>IF(H3683="RPPS",VLOOKUP(A3683,' Legislação Benef - GESCON'!$B$4:$I$2159,6,FALSE),"")</f>
        <v/>
      </c>
      <c r="L3683" s="83" t="str">
        <f>IF(H3683="RPPS",IFERROR(IF(VLOOKUP(A3683,'Suspensão de repasses - GESCON'!$D$3:$J$1048576,7,FALSE)="Validada","SIM","NÃO"),"NÃO"),"")</f>
        <v/>
      </c>
    </row>
    <row r="3684" spans="1:12" s="19" customFormat="1" ht="15" hidden="1" customHeight="1" x14ac:dyDescent="0.25">
      <c r="A3684" s="88" t="s">
        <v>9051</v>
      </c>
      <c r="B3684" s="40" t="s">
        <v>133</v>
      </c>
      <c r="C3684" s="82" t="s">
        <v>10959</v>
      </c>
      <c r="D3684" s="82"/>
      <c r="E3684" s="82"/>
      <c r="F3684" s="82"/>
      <c r="G3684" s="82"/>
      <c r="H3684" s="40" t="s">
        <v>4</v>
      </c>
      <c r="I3684" s="83" t="str">
        <f>IFERROR(VLOOKUP(A3684,'Alíquotas - CADPREV'!$B$2152:$N$4324,8,FALSE),"")</f>
        <v/>
      </c>
      <c r="J3684" s="83" t="str">
        <f>IF(H3684="RPPS",VLOOKUP(A3684,' Legislação Benef - GESCON'!$B$4:$I$2159,3,FALSE),"")</f>
        <v/>
      </c>
      <c r="K3684" s="83" t="str">
        <f>IF(H3684="RPPS",VLOOKUP(A3684,' Legislação Benef - GESCON'!$B$4:$I$2159,6,FALSE),"")</f>
        <v/>
      </c>
      <c r="L3684" s="83" t="str">
        <f>IF(H3684="RPPS",IFERROR(IF(VLOOKUP(A3684,'Suspensão de repasses - GESCON'!$D$3:$J$1048576,7,FALSE)="Validada","SIM","NÃO"),"NÃO"),"")</f>
        <v/>
      </c>
    </row>
    <row r="3685" spans="1:12" s="19" customFormat="1" ht="15" hidden="1" customHeight="1" x14ac:dyDescent="0.25">
      <c r="A3685" s="88" t="s">
        <v>9052</v>
      </c>
      <c r="B3685" s="40" t="s">
        <v>1356</v>
      </c>
      <c r="C3685" s="82" t="s">
        <v>10959</v>
      </c>
      <c r="D3685" s="82"/>
      <c r="E3685" s="82"/>
      <c r="F3685" s="82"/>
      <c r="G3685" s="82"/>
      <c r="H3685" s="40" t="s">
        <v>4</v>
      </c>
      <c r="I3685" s="83" t="str">
        <f>IFERROR(VLOOKUP(A3685,'Alíquotas - CADPREV'!$B$2152:$N$4324,8,FALSE),"")</f>
        <v/>
      </c>
      <c r="J3685" s="83" t="str">
        <f>IF(H3685="RPPS",VLOOKUP(A3685,' Legislação Benef - GESCON'!$B$4:$I$2159,3,FALSE),"")</f>
        <v/>
      </c>
      <c r="K3685" s="83" t="str">
        <f>IF(H3685="RPPS",VLOOKUP(A3685,' Legislação Benef - GESCON'!$B$4:$I$2159,6,FALSE),"")</f>
        <v/>
      </c>
      <c r="L3685" s="83" t="str">
        <f>IF(H3685="RPPS",IFERROR(IF(VLOOKUP(A3685,'Suspensão de repasses - GESCON'!$D$3:$J$1048576,7,FALSE)="Validada","SIM","NÃO"),"NÃO"),"")</f>
        <v/>
      </c>
    </row>
    <row r="3686" spans="1:12" s="19" customFormat="1" ht="15" hidden="1" customHeight="1" x14ac:dyDescent="0.25">
      <c r="A3686" s="88" t="s">
        <v>9053</v>
      </c>
      <c r="B3686" s="40" t="s">
        <v>3143</v>
      </c>
      <c r="C3686" s="82" t="s">
        <v>10959</v>
      </c>
      <c r="D3686" s="82"/>
      <c r="E3686" s="82"/>
      <c r="F3686" s="82"/>
      <c r="G3686" s="82"/>
      <c r="H3686" s="40" t="s">
        <v>4</v>
      </c>
      <c r="I3686" s="83" t="str">
        <f>IFERROR(VLOOKUP(A3686,'Alíquotas - CADPREV'!$B$2152:$N$4324,8,FALSE),"")</f>
        <v/>
      </c>
      <c r="J3686" s="83" t="str">
        <f>IF(H3686="RPPS",VLOOKUP(A3686,' Legislação Benef - GESCON'!$B$4:$I$2159,3,FALSE),"")</f>
        <v/>
      </c>
      <c r="K3686" s="83" t="str">
        <f>IF(H3686="RPPS",VLOOKUP(A3686,' Legislação Benef - GESCON'!$B$4:$I$2159,6,FALSE),"")</f>
        <v/>
      </c>
      <c r="L3686" s="83" t="str">
        <f>IF(H3686="RPPS",IFERROR(IF(VLOOKUP(A3686,'Suspensão de repasses - GESCON'!$D$3:$J$1048576,7,FALSE)="Validada","SIM","NÃO"),"NÃO"),"")</f>
        <v/>
      </c>
    </row>
    <row r="3687" spans="1:12" s="19" customFormat="1" ht="15" hidden="1" customHeight="1" x14ac:dyDescent="0.25">
      <c r="A3687" s="88" t="s">
        <v>9054</v>
      </c>
      <c r="B3687" s="40" t="s">
        <v>4626</v>
      </c>
      <c r="C3687" s="82" t="s">
        <v>10959</v>
      </c>
      <c r="D3687" s="82"/>
      <c r="E3687" s="82"/>
      <c r="F3687" s="82"/>
      <c r="G3687" s="82"/>
      <c r="H3687" s="40" t="s">
        <v>4</v>
      </c>
      <c r="I3687" s="83" t="str">
        <f>IFERROR(VLOOKUP(A3687,'Alíquotas - CADPREV'!$B$2152:$N$4324,8,FALSE),"")</f>
        <v/>
      </c>
      <c r="J3687" s="83" t="str">
        <f>IF(H3687="RPPS",VLOOKUP(A3687,' Legislação Benef - GESCON'!$B$4:$I$2159,3,FALSE),"")</f>
        <v/>
      </c>
      <c r="K3687" s="83" t="str">
        <f>IF(H3687="RPPS",VLOOKUP(A3687,' Legislação Benef - GESCON'!$B$4:$I$2159,6,FALSE),"")</f>
        <v/>
      </c>
      <c r="L3687" s="83" t="str">
        <f>IF(H3687="RPPS",IFERROR(IF(VLOOKUP(A3687,'Suspensão de repasses - GESCON'!$D$3:$J$1048576,7,FALSE)="Validada","SIM","NÃO"),"NÃO"),"")</f>
        <v/>
      </c>
    </row>
    <row r="3688" spans="1:12" s="19" customFormat="1" ht="15" customHeight="1" x14ac:dyDescent="0.25">
      <c r="A3688" s="88" t="s">
        <v>9055</v>
      </c>
      <c r="B3688" s="40" t="s">
        <v>4626</v>
      </c>
      <c r="C3688" s="82" t="s">
        <v>10958</v>
      </c>
      <c r="D3688" s="82">
        <v>4479</v>
      </c>
      <c r="E3688" s="82">
        <v>1036</v>
      </c>
      <c r="F3688" s="82">
        <v>1</v>
      </c>
      <c r="G3688" s="82">
        <v>5516</v>
      </c>
      <c r="H3688" s="40" t="s">
        <v>2</v>
      </c>
      <c r="I3688" s="83" t="str">
        <f>IFERROR(VLOOKUP(A3688,'Alíquotas - CADPREV'!$B$2152:$N$4324,8,FALSE),"")</f>
        <v>SIM</v>
      </c>
      <c r="J3688" s="83" t="str">
        <f>IF(H3688="RPPS",VLOOKUP(A3688,' Legislação Benef - GESCON'!$B$4:$I$2159,3,FALSE),"")</f>
        <v>NÃO</v>
      </c>
      <c r="K3688" s="83" t="str">
        <f>IF(H3688="RPPS",VLOOKUP(A3688,' Legislação Benef - GESCON'!$B$4:$I$2159,6,FALSE),"")</f>
        <v>NÃO</v>
      </c>
      <c r="L3688" s="83" t="str">
        <f>IF(H3688="RPPS",IFERROR(IF(VLOOKUP(A3688,'Suspensão de repasses - GESCON'!$D$3:$J$1048576,7,FALSE)="Validada","SIM","NÃO"),"NÃO"),"")</f>
        <v>NÃO</v>
      </c>
    </row>
    <row r="3689" spans="1:12" s="19" customFormat="1" ht="15" hidden="1" customHeight="1" x14ac:dyDescent="0.25">
      <c r="A3689" s="88" t="s">
        <v>9056</v>
      </c>
      <c r="B3689" s="40" t="s">
        <v>1142</v>
      </c>
      <c r="C3689" s="82" t="s">
        <v>10959</v>
      </c>
      <c r="D3689" s="82"/>
      <c r="E3689" s="82"/>
      <c r="F3689" s="82"/>
      <c r="G3689" s="82"/>
      <c r="H3689" s="40" t="s">
        <v>4</v>
      </c>
      <c r="I3689" s="83" t="str">
        <f>IFERROR(VLOOKUP(A3689,'Alíquotas - CADPREV'!$B$2152:$N$4324,8,FALSE),"")</f>
        <v/>
      </c>
      <c r="J3689" s="83" t="str">
        <f>IF(H3689="RPPS",VLOOKUP(A3689,' Legislação Benef - GESCON'!$B$4:$I$2159,3,FALSE),"")</f>
        <v/>
      </c>
      <c r="K3689" s="83" t="str">
        <f>IF(H3689="RPPS",VLOOKUP(A3689,' Legislação Benef - GESCON'!$B$4:$I$2159,6,FALSE),"")</f>
        <v/>
      </c>
      <c r="L3689" s="83" t="str">
        <f>IF(H3689="RPPS",IFERROR(IF(VLOOKUP(A3689,'Suspensão de repasses - GESCON'!$D$3:$J$1048576,7,FALSE)="Validada","SIM","NÃO"),"NÃO"),"")</f>
        <v/>
      </c>
    </row>
    <row r="3690" spans="1:12" s="19" customFormat="1" ht="15" customHeight="1" x14ac:dyDescent="0.25">
      <c r="A3690" s="88" t="s">
        <v>9057</v>
      </c>
      <c r="B3690" s="40" t="s">
        <v>2554</v>
      </c>
      <c r="C3690" s="82" t="s">
        <v>10958</v>
      </c>
      <c r="D3690" s="82">
        <v>414</v>
      </c>
      <c r="E3690" s="82">
        <v>94</v>
      </c>
      <c r="F3690" s="82">
        <v>17</v>
      </c>
      <c r="G3690" s="82">
        <v>525</v>
      </c>
      <c r="H3690" s="40" t="s">
        <v>2</v>
      </c>
      <c r="I3690" s="83" t="str">
        <f>IFERROR(VLOOKUP(A3690,'Alíquotas - CADPREV'!$B$2152:$N$4324,8,FALSE),"")</f>
        <v>NÃO</v>
      </c>
      <c r="J3690" s="83" t="str">
        <f>IF(H3690="RPPS",VLOOKUP(A3690,' Legislação Benef - GESCON'!$B$4:$I$2159,3,FALSE),"")</f>
        <v>NÃO</v>
      </c>
      <c r="K3690" s="83" t="str">
        <f>IF(H3690="RPPS",VLOOKUP(A3690,' Legislação Benef - GESCON'!$B$4:$I$2159,6,FALSE),"")</f>
        <v>NÃO</v>
      </c>
      <c r="L3690" s="83" t="str">
        <f>IF(H3690="RPPS",IFERROR(IF(VLOOKUP(A3690,'Suspensão de repasses - GESCON'!$D$3:$J$1048576,7,FALSE)="Validada","SIM","NÃO"),"NÃO"),"")</f>
        <v>NÃO</v>
      </c>
    </row>
    <row r="3691" spans="1:12" s="19" customFormat="1" ht="15" customHeight="1" x14ac:dyDescent="0.25">
      <c r="A3691" s="88" t="s">
        <v>9058</v>
      </c>
      <c r="B3691" s="40" t="s">
        <v>2758</v>
      </c>
      <c r="C3691" s="82" t="s">
        <v>10958</v>
      </c>
      <c r="D3691" s="82">
        <v>2968</v>
      </c>
      <c r="E3691" s="82">
        <v>1425</v>
      </c>
      <c r="F3691" s="82">
        <v>361</v>
      </c>
      <c r="G3691" s="82">
        <v>4754</v>
      </c>
      <c r="H3691" s="40" t="s">
        <v>2</v>
      </c>
      <c r="I3691" s="83" t="str">
        <f>IFERROR(VLOOKUP(A3691,'Alíquotas - CADPREV'!$B$2152:$N$4324,8,FALSE),"")</f>
        <v>NÃO</v>
      </c>
      <c r="J3691" s="83" t="str">
        <f>IF(H3691="RPPS",VLOOKUP(A3691,' Legislação Benef - GESCON'!$B$4:$I$2159,3,FALSE),"")</f>
        <v>NÃO</v>
      </c>
      <c r="K3691" s="83" t="str">
        <f>IF(H3691="RPPS",VLOOKUP(A3691,' Legislação Benef - GESCON'!$B$4:$I$2159,6,FALSE),"")</f>
        <v>NÃO</v>
      </c>
      <c r="L3691" s="83" t="str">
        <f>IF(H3691="RPPS",IFERROR(IF(VLOOKUP(A3691,'Suspensão de repasses - GESCON'!$D$3:$J$1048576,7,FALSE)="Validada","SIM","NÃO"),"NÃO"),"")</f>
        <v>NÃO</v>
      </c>
    </row>
    <row r="3692" spans="1:12" s="19" customFormat="1" ht="15" customHeight="1" x14ac:dyDescent="0.25">
      <c r="A3692" s="88" t="s">
        <v>9059</v>
      </c>
      <c r="B3692" s="40" t="s">
        <v>2926</v>
      </c>
      <c r="C3692" s="82" t="s">
        <v>10958</v>
      </c>
      <c r="D3692" s="82">
        <v>653</v>
      </c>
      <c r="E3692" s="82">
        <v>86</v>
      </c>
      <c r="F3692" s="82">
        <v>14</v>
      </c>
      <c r="G3692" s="82">
        <v>753</v>
      </c>
      <c r="H3692" s="40" t="s">
        <v>2</v>
      </c>
      <c r="I3692" s="83" t="str">
        <f>IFERROR(VLOOKUP(A3692,'Alíquotas - CADPREV'!$B$2152:$N$4324,8,FALSE),"")</f>
        <v>NÃO</v>
      </c>
      <c r="J3692" s="83" t="str">
        <f>IF(H3692="RPPS",VLOOKUP(A3692,' Legislação Benef - GESCON'!$B$4:$I$2159,3,FALSE),"")</f>
        <v>NÃO</v>
      </c>
      <c r="K3692" s="83" t="str">
        <f>IF(H3692="RPPS",VLOOKUP(A3692,' Legislação Benef - GESCON'!$B$4:$I$2159,6,FALSE),"")</f>
        <v>SIM</v>
      </c>
      <c r="L3692" s="83" t="str">
        <f>IF(H3692="RPPS",IFERROR(IF(VLOOKUP(A3692,'Suspensão de repasses - GESCON'!$D$3:$J$1048576,7,FALSE)="Validada","SIM","NÃO"),"NÃO"),"")</f>
        <v>NÃO</v>
      </c>
    </row>
    <row r="3693" spans="1:12" s="19" customFormat="1" ht="15" hidden="1" customHeight="1" x14ac:dyDescent="0.25">
      <c r="A3693" s="88" t="s">
        <v>9060</v>
      </c>
      <c r="B3693" s="40" t="s">
        <v>4626</v>
      </c>
      <c r="C3693" s="82" t="s">
        <v>10959</v>
      </c>
      <c r="D3693" s="82"/>
      <c r="E3693" s="82"/>
      <c r="F3693" s="82"/>
      <c r="G3693" s="82"/>
      <c r="H3693" s="40" t="s">
        <v>4</v>
      </c>
      <c r="I3693" s="83" t="str">
        <f>IFERROR(VLOOKUP(A3693,'Alíquotas - CADPREV'!$B$2152:$N$4324,8,FALSE),"")</f>
        <v/>
      </c>
      <c r="J3693" s="83" t="str">
        <f>IF(H3693="RPPS",VLOOKUP(A3693,' Legislação Benef - GESCON'!$B$4:$I$2159,3,FALSE),"")</f>
        <v/>
      </c>
      <c r="K3693" s="83" t="str">
        <f>IF(H3693="RPPS",VLOOKUP(A3693,' Legislação Benef - GESCON'!$B$4:$I$2159,6,FALSE),"")</f>
        <v/>
      </c>
      <c r="L3693" s="83" t="str">
        <f>IF(H3693="RPPS",IFERROR(IF(VLOOKUP(A3693,'Suspensão de repasses - GESCON'!$D$3:$J$1048576,7,FALSE)="Validada","SIM","NÃO"),"NÃO"),"")</f>
        <v/>
      </c>
    </row>
    <row r="3694" spans="1:12" s="19" customFormat="1" ht="15" customHeight="1" x14ac:dyDescent="0.25">
      <c r="A3694" s="88" t="s">
        <v>9061</v>
      </c>
      <c r="B3694" s="40" t="s">
        <v>1356</v>
      </c>
      <c r="C3694" s="82" t="s">
        <v>10958</v>
      </c>
      <c r="D3694" s="82"/>
      <c r="E3694" s="82"/>
      <c r="F3694" s="82"/>
      <c r="G3694" s="82"/>
      <c r="H3694" s="40" t="s">
        <v>2</v>
      </c>
      <c r="I3694" s="83" t="str">
        <f>IFERROR(VLOOKUP(A3694,'Alíquotas - CADPREV'!$B$2152:$N$4324,8,FALSE),"")</f>
        <v>NÃO</v>
      </c>
      <c r="J3694" s="83" t="str">
        <f>IF(H3694="RPPS",VLOOKUP(A3694,' Legislação Benef - GESCON'!$B$4:$I$2159,3,FALSE),"")</f>
        <v>NÃO</v>
      </c>
      <c r="K3694" s="83" t="str">
        <f>IF(H3694="RPPS",VLOOKUP(A3694,' Legislação Benef - GESCON'!$B$4:$I$2159,6,FALSE),"")</f>
        <v>NÃO</v>
      </c>
      <c r="L3694" s="83" t="str">
        <f>IF(H3694="RPPS",IFERROR(IF(VLOOKUP(A3694,'Suspensão de repasses - GESCON'!$D$3:$J$1048576,7,FALSE)="Validada","SIM","NÃO"),"NÃO"),"")</f>
        <v>NÃO</v>
      </c>
    </row>
    <row r="3695" spans="1:12" s="19" customFormat="1" ht="15" hidden="1" customHeight="1" x14ac:dyDescent="0.25">
      <c r="A3695" s="88" t="s">
        <v>9062</v>
      </c>
      <c r="B3695" s="40" t="s">
        <v>215</v>
      </c>
      <c r="C3695" s="82" t="s">
        <v>10959</v>
      </c>
      <c r="D3695" s="82"/>
      <c r="E3695" s="82"/>
      <c r="F3695" s="82"/>
      <c r="G3695" s="82"/>
      <c r="H3695" s="40" t="s">
        <v>4</v>
      </c>
      <c r="I3695" s="83" t="str">
        <f>IFERROR(VLOOKUP(A3695,'Alíquotas - CADPREV'!$B$2152:$N$4324,8,FALSE),"")</f>
        <v/>
      </c>
      <c r="J3695" s="83" t="str">
        <f>IF(H3695="RPPS",VLOOKUP(A3695,' Legislação Benef - GESCON'!$B$4:$I$2159,3,FALSE),"")</f>
        <v/>
      </c>
      <c r="K3695" s="83" t="str">
        <f>IF(H3695="RPPS",VLOOKUP(A3695,' Legislação Benef - GESCON'!$B$4:$I$2159,6,FALSE),"")</f>
        <v/>
      </c>
      <c r="L3695" s="83" t="str">
        <f>IF(H3695="RPPS",IFERROR(IF(VLOOKUP(A3695,'Suspensão de repasses - GESCON'!$D$3:$J$1048576,7,FALSE)="Validada","SIM","NÃO"),"NÃO"),"")</f>
        <v/>
      </c>
    </row>
    <row r="3696" spans="1:12" s="19" customFormat="1" ht="15" hidden="1" customHeight="1" x14ac:dyDescent="0.25">
      <c r="A3696" s="88" t="s">
        <v>9063</v>
      </c>
      <c r="B3696" s="40" t="s">
        <v>3812</v>
      </c>
      <c r="C3696" s="82" t="s">
        <v>10959</v>
      </c>
      <c r="D3696" s="82"/>
      <c r="E3696" s="82"/>
      <c r="F3696" s="82"/>
      <c r="G3696" s="82"/>
      <c r="H3696" s="40" t="s">
        <v>4</v>
      </c>
      <c r="I3696" s="83" t="str">
        <f>IFERROR(VLOOKUP(A3696,'Alíquotas - CADPREV'!$B$2152:$N$4324,8,FALSE),"")</f>
        <v/>
      </c>
      <c r="J3696" s="83" t="str">
        <f>IF(H3696="RPPS",VLOOKUP(A3696,' Legislação Benef - GESCON'!$B$4:$I$2159,3,FALSE),"")</f>
        <v/>
      </c>
      <c r="K3696" s="83" t="str">
        <f>IF(H3696="RPPS",VLOOKUP(A3696,' Legislação Benef - GESCON'!$B$4:$I$2159,6,FALSE),"")</f>
        <v/>
      </c>
      <c r="L3696" s="83" t="str">
        <f>IF(H3696="RPPS",IFERROR(IF(VLOOKUP(A3696,'Suspensão de repasses - GESCON'!$D$3:$J$1048576,7,FALSE)="Validada","SIM","NÃO"),"NÃO"),"")</f>
        <v/>
      </c>
    </row>
    <row r="3697" spans="1:12" s="19" customFormat="1" ht="15" customHeight="1" x14ac:dyDescent="0.25">
      <c r="A3697" s="88" t="s">
        <v>9064</v>
      </c>
      <c r="B3697" s="40" t="s">
        <v>4626</v>
      </c>
      <c r="C3697" s="82" t="s">
        <v>10958</v>
      </c>
      <c r="D3697" s="82">
        <v>375</v>
      </c>
      <c r="E3697" s="82">
        <v>0</v>
      </c>
      <c r="F3697" s="82">
        <v>0</v>
      </c>
      <c r="G3697" s="82">
        <v>375</v>
      </c>
      <c r="H3697" s="40" t="s">
        <v>2</v>
      </c>
      <c r="I3697" s="83" t="str">
        <f>IFERROR(VLOOKUP(A3697,'Alíquotas - CADPREV'!$B$2152:$N$4324,8,FALSE),"")</f>
        <v>NÃO</v>
      </c>
      <c r="J3697" s="83" t="str">
        <f>IF(H3697="RPPS",VLOOKUP(A3697,' Legislação Benef - GESCON'!$B$4:$I$2159,3,FALSE),"")</f>
        <v>NÃO</v>
      </c>
      <c r="K3697" s="83" t="str">
        <f>IF(H3697="RPPS",VLOOKUP(A3697,' Legislação Benef - GESCON'!$B$4:$I$2159,6,FALSE),"")</f>
        <v>NÃO</v>
      </c>
      <c r="L3697" s="83" t="str">
        <f>IF(H3697="RPPS",IFERROR(IF(VLOOKUP(A3697,'Suspensão de repasses - GESCON'!$D$3:$J$1048576,7,FALSE)="Validada","SIM","NÃO"),"NÃO"),"")</f>
        <v>NÃO</v>
      </c>
    </row>
    <row r="3698" spans="1:12" s="19" customFormat="1" ht="15" hidden="1" customHeight="1" x14ac:dyDescent="0.25">
      <c r="A3698" s="88" t="s">
        <v>9065</v>
      </c>
      <c r="B3698" s="40" t="s">
        <v>3143</v>
      </c>
      <c r="C3698" s="82" t="s">
        <v>10959</v>
      </c>
      <c r="D3698" s="82"/>
      <c r="E3698" s="82"/>
      <c r="F3698" s="82"/>
      <c r="G3698" s="82"/>
      <c r="H3698" s="40" t="s">
        <v>4</v>
      </c>
      <c r="I3698" s="83" t="str">
        <f>IFERROR(VLOOKUP(A3698,'Alíquotas - CADPREV'!$B$2152:$N$4324,8,FALSE),"")</f>
        <v/>
      </c>
      <c r="J3698" s="83" t="str">
        <f>IF(H3698="RPPS",VLOOKUP(A3698,' Legislação Benef - GESCON'!$B$4:$I$2159,3,FALSE),"")</f>
        <v/>
      </c>
      <c r="K3698" s="83" t="str">
        <f>IF(H3698="RPPS",VLOOKUP(A3698,' Legislação Benef - GESCON'!$B$4:$I$2159,6,FALSE),"")</f>
        <v/>
      </c>
      <c r="L3698" s="83" t="str">
        <f>IF(H3698="RPPS",IFERROR(IF(VLOOKUP(A3698,'Suspensão de repasses - GESCON'!$D$3:$J$1048576,7,FALSE)="Validada","SIM","NÃO"),"NÃO"),"")</f>
        <v/>
      </c>
    </row>
    <row r="3699" spans="1:12" s="19" customFormat="1" ht="15" customHeight="1" x14ac:dyDescent="0.25">
      <c r="A3699" s="88" t="s">
        <v>9066</v>
      </c>
      <c r="B3699" s="40" t="s">
        <v>29</v>
      </c>
      <c r="C3699" s="82" t="s">
        <v>10958</v>
      </c>
      <c r="D3699" s="82"/>
      <c r="E3699" s="82"/>
      <c r="F3699" s="82"/>
      <c r="G3699" s="82"/>
      <c r="H3699" s="40" t="s">
        <v>2</v>
      </c>
      <c r="I3699" s="83" t="str">
        <f>IFERROR(VLOOKUP(A3699,'Alíquotas - CADPREV'!$B$2152:$N$4324,8,FALSE),"")</f>
        <v>NÃO</v>
      </c>
      <c r="J3699" s="83" t="str">
        <f>IF(H3699="RPPS",VLOOKUP(A3699,' Legislação Benef - GESCON'!$B$4:$I$2159,3,FALSE),"")</f>
        <v>NÃO</v>
      </c>
      <c r="K3699" s="83" t="str">
        <f>IF(H3699="RPPS",VLOOKUP(A3699,' Legislação Benef - GESCON'!$B$4:$I$2159,6,FALSE),"")</f>
        <v>NÃO</v>
      </c>
      <c r="L3699" s="83" t="str">
        <f>IF(H3699="RPPS",IFERROR(IF(VLOOKUP(A3699,'Suspensão de repasses - GESCON'!$D$3:$J$1048576,7,FALSE)="Validada","SIM","NÃO"),"NÃO"),"")</f>
        <v>NÃO</v>
      </c>
    </row>
    <row r="3700" spans="1:12" s="19" customFormat="1" ht="15" hidden="1" customHeight="1" x14ac:dyDescent="0.25">
      <c r="A3700" s="88" t="s">
        <v>9067</v>
      </c>
      <c r="B3700" s="40" t="s">
        <v>4289</v>
      </c>
      <c r="C3700" s="82" t="s">
        <v>10959</v>
      </c>
      <c r="D3700" s="82"/>
      <c r="E3700" s="82"/>
      <c r="F3700" s="82"/>
      <c r="G3700" s="82"/>
      <c r="H3700" s="40" t="s">
        <v>4</v>
      </c>
      <c r="I3700" s="83" t="str">
        <f>IFERROR(VLOOKUP(A3700,'Alíquotas - CADPREV'!$B$2152:$N$4324,8,FALSE),"")</f>
        <v/>
      </c>
      <c r="J3700" s="83" t="str">
        <f>IF(H3700="RPPS",VLOOKUP(A3700,' Legislação Benef - GESCON'!$B$4:$I$2159,3,FALSE),"")</f>
        <v/>
      </c>
      <c r="K3700" s="83" t="str">
        <f>IF(H3700="RPPS",VLOOKUP(A3700,' Legislação Benef - GESCON'!$B$4:$I$2159,6,FALSE),"")</f>
        <v/>
      </c>
      <c r="L3700" s="83" t="str">
        <f>IF(H3700="RPPS",IFERROR(IF(VLOOKUP(A3700,'Suspensão de repasses - GESCON'!$D$3:$J$1048576,7,FALSE)="Validada","SIM","NÃO"),"NÃO"),"")</f>
        <v/>
      </c>
    </row>
    <row r="3701" spans="1:12" s="19" customFormat="1" ht="15" hidden="1" customHeight="1" x14ac:dyDescent="0.25">
      <c r="A3701" s="88" t="s">
        <v>9068</v>
      </c>
      <c r="B3701" s="40" t="s">
        <v>1142</v>
      </c>
      <c r="C3701" s="82" t="s">
        <v>10959</v>
      </c>
      <c r="D3701" s="82"/>
      <c r="E3701" s="82"/>
      <c r="F3701" s="82"/>
      <c r="G3701" s="82"/>
      <c r="H3701" s="40" t="s">
        <v>4</v>
      </c>
      <c r="I3701" s="83" t="str">
        <f>IFERROR(VLOOKUP(A3701,'Alíquotas - CADPREV'!$B$2152:$N$4324,8,FALSE),"")</f>
        <v/>
      </c>
      <c r="J3701" s="83" t="str">
        <f>IF(H3701="RPPS",VLOOKUP(A3701,' Legislação Benef - GESCON'!$B$4:$I$2159,3,FALSE),"")</f>
        <v/>
      </c>
      <c r="K3701" s="83" t="str">
        <f>IF(H3701="RPPS",VLOOKUP(A3701,' Legislação Benef - GESCON'!$B$4:$I$2159,6,FALSE),"")</f>
        <v/>
      </c>
      <c r="L3701" s="83" t="str">
        <f>IF(H3701="RPPS",IFERROR(IF(VLOOKUP(A3701,'Suspensão de repasses - GESCON'!$D$3:$J$1048576,7,FALSE)="Validada","SIM","NÃO"),"NÃO"),"")</f>
        <v/>
      </c>
    </row>
    <row r="3702" spans="1:12" s="19" customFormat="1" ht="15" hidden="1" customHeight="1" x14ac:dyDescent="0.25">
      <c r="A3702" s="88" t="s">
        <v>9069</v>
      </c>
      <c r="B3702" s="40" t="s">
        <v>1356</v>
      </c>
      <c r="C3702" s="82" t="s">
        <v>10959</v>
      </c>
      <c r="D3702" s="82"/>
      <c r="E3702" s="82"/>
      <c r="F3702" s="82"/>
      <c r="G3702" s="82"/>
      <c r="H3702" s="40" t="s">
        <v>4</v>
      </c>
      <c r="I3702" s="83" t="str">
        <f>IFERROR(VLOOKUP(A3702,'Alíquotas - CADPREV'!$B$2152:$N$4324,8,FALSE),"")</f>
        <v/>
      </c>
      <c r="J3702" s="83" t="str">
        <f>IF(H3702="RPPS",VLOOKUP(A3702,' Legislação Benef - GESCON'!$B$4:$I$2159,3,FALSE),"")</f>
        <v/>
      </c>
      <c r="K3702" s="83" t="str">
        <f>IF(H3702="RPPS",VLOOKUP(A3702,' Legislação Benef - GESCON'!$B$4:$I$2159,6,FALSE),"")</f>
        <v/>
      </c>
      <c r="L3702" s="83" t="str">
        <f>IF(H3702="RPPS",IFERROR(IF(VLOOKUP(A3702,'Suspensão de repasses - GESCON'!$D$3:$J$1048576,7,FALSE)="Validada","SIM","NÃO"),"NÃO"),"")</f>
        <v/>
      </c>
    </row>
    <row r="3703" spans="1:12" s="19" customFormat="1" ht="15" customHeight="1" x14ac:dyDescent="0.25">
      <c r="A3703" s="88" t="s">
        <v>9070</v>
      </c>
      <c r="B3703" s="40" t="s">
        <v>3812</v>
      </c>
      <c r="C3703" s="82" t="s">
        <v>10958</v>
      </c>
      <c r="D3703" s="82">
        <v>178</v>
      </c>
      <c r="E3703" s="82">
        <v>63</v>
      </c>
      <c r="F3703" s="82">
        <v>4</v>
      </c>
      <c r="G3703" s="82">
        <v>245</v>
      </c>
      <c r="H3703" s="40" t="s">
        <v>2</v>
      </c>
      <c r="I3703" s="83" t="str">
        <f>IFERROR(VLOOKUP(A3703,'Alíquotas - CADPREV'!$B$2152:$N$4324,8,FALSE),"")</f>
        <v>NÃO</v>
      </c>
      <c r="J3703" s="83" t="str">
        <f>IF(H3703="RPPS",VLOOKUP(A3703,' Legislação Benef - GESCON'!$B$4:$I$2159,3,FALSE),"")</f>
        <v>NÃO</v>
      </c>
      <c r="K3703" s="83" t="str">
        <f>IF(H3703="RPPS",VLOOKUP(A3703,' Legislação Benef - GESCON'!$B$4:$I$2159,6,FALSE),"")</f>
        <v>NÃO</v>
      </c>
      <c r="L3703" s="83" t="str">
        <f>IF(H3703="RPPS",IFERROR(IF(VLOOKUP(A3703,'Suspensão de repasses - GESCON'!$D$3:$J$1048576,7,FALSE)="Validada","SIM","NÃO"),"NÃO"),"")</f>
        <v>NÃO</v>
      </c>
    </row>
    <row r="3704" spans="1:12" s="19" customFormat="1" ht="15" hidden="1" customHeight="1" x14ac:dyDescent="0.25">
      <c r="A3704" s="88" t="s">
        <v>9071</v>
      </c>
      <c r="B3704" s="40" t="s">
        <v>2926</v>
      </c>
      <c r="C3704" s="82" t="s">
        <v>10959</v>
      </c>
      <c r="D3704" s="82"/>
      <c r="E3704" s="82"/>
      <c r="F3704" s="82"/>
      <c r="G3704" s="82"/>
      <c r="H3704" s="40" t="s">
        <v>4</v>
      </c>
      <c r="I3704" s="83" t="str">
        <f>IFERROR(VLOOKUP(A3704,'Alíquotas - CADPREV'!$B$2152:$N$4324,8,FALSE),"")</f>
        <v/>
      </c>
      <c r="J3704" s="83" t="str">
        <f>IF(H3704="RPPS",VLOOKUP(A3704,' Legislação Benef - GESCON'!$B$4:$I$2159,3,FALSE),"")</f>
        <v/>
      </c>
      <c r="K3704" s="83" t="str">
        <f>IF(H3704="RPPS",VLOOKUP(A3704,' Legislação Benef - GESCON'!$B$4:$I$2159,6,FALSE),"")</f>
        <v/>
      </c>
      <c r="L3704" s="83" t="str">
        <f>IF(H3704="RPPS",IFERROR(IF(VLOOKUP(A3704,'Suspensão de repasses - GESCON'!$D$3:$J$1048576,7,FALSE)="Validada","SIM","NÃO"),"NÃO"),"")</f>
        <v/>
      </c>
    </row>
    <row r="3705" spans="1:12" s="19" customFormat="1" ht="15" hidden="1" customHeight="1" x14ac:dyDescent="0.25">
      <c r="A3705" s="88" t="s">
        <v>9072</v>
      </c>
      <c r="B3705" s="40" t="s">
        <v>215</v>
      </c>
      <c r="C3705" s="82" t="s">
        <v>10959</v>
      </c>
      <c r="D3705" s="82"/>
      <c r="E3705" s="82"/>
      <c r="F3705" s="82"/>
      <c r="G3705" s="82"/>
      <c r="H3705" s="40" t="s">
        <v>4</v>
      </c>
      <c r="I3705" s="83" t="str">
        <f>IFERROR(VLOOKUP(A3705,'Alíquotas - CADPREV'!$B$2152:$N$4324,8,FALSE),"")</f>
        <v/>
      </c>
      <c r="J3705" s="83" t="str">
        <f>IF(H3705="RPPS",VLOOKUP(A3705,' Legislação Benef - GESCON'!$B$4:$I$2159,3,FALSE),"")</f>
        <v/>
      </c>
      <c r="K3705" s="83" t="str">
        <f>IF(H3705="RPPS",VLOOKUP(A3705,' Legislação Benef - GESCON'!$B$4:$I$2159,6,FALSE),"")</f>
        <v/>
      </c>
      <c r="L3705" s="83" t="str">
        <f>IF(H3705="RPPS",IFERROR(IF(VLOOKUP(A3705,'Suspensão de repasses - GESCON'!$D$3:$J$1048576,7,FALSE)="Validada","SIM","NÃO"),"NÃO"),"")</f>
        <v/>
      </c>
    </row>
    <row r="3706" spans="1:12" s="19" customFormat="1" ht="15" customHeight="1" x14ac:dyDescent="0.25">
      <c r="A3706" s="88" t="s">
        <v>9073</v>
      </c>
      <c r="B3706" s="40" t="s">
        <v>3143</v>
      </c>
      <c r="C3706" s="82" t="s">
        <v>10958</v>
      </c>
      <c r="D3706" s="82">
        <v>287</v>
      </c>
      <c r="E3706" s="82">
        <v>54</v>
      </c>
      <c r="F3706" s="82">
        <v>14</v>
      </c>
      <c r="G3706" s="82">
        <v>355</v>
      </c>
      <c r="H3706" s="40" t="s">
        <v>2</v>
      </c>
      <c r="I3706" s="83" t="str">
        <f>IFERROR(VLOOKUP(A3706,'Alíquotas - CADPREV'!$B$2152:$N$4324,8,FALSE),"")</f>
        <v>NÃO</v>
      </c>
      <c r="J3706" s="83" t="str">
        <f>IF(H3706="RPPS",VLOOKUP(A3706,' Legislação Benef - GESCON'!$B$4:$I$2159,3,FALSE),"")</f>
        <v>NÃO</v>
      </c>
      <c r="K3706" s="83" t="str">
        <f>IF(H3706="RPPS",VLOOKUP(A3706,' Legislação Benef - GESCON'!$B$4:$I$2159,6,FALSE),"")</f>
        <v>NÃO</v>
      </c>
      <c r="L3706" s="83" t="str">
        <f>IF(H3706="RPPS",IFERROR(IF(VLOOKUP(A3706,'Suspensão de repasses - GESCON'!$D$3:$J$1048576,7,FALSE)="Validada","SIM","NÃO"),"NÃO"),"")</f>
        <v>NÃO</v>
      </c>
    </row>
    <row r="3707" spans="1:12" s="19" customFormat="1" ht="15" hidden="1" customHeight="1" x14ac:dyDescent="0.25">
      <c r="A3707" s="88" t="s">
        <v>9074</v>
      </c>
      <c r="B3707" s="40" t="s">
        <v>1356</v>
      </c>
      <c r="C3707" s="82" t="s">
        <v>10959</v>
      </c>
      <c r="D3707" s="82"/>
      <c r="E3707" s="82"/>
      <c r="F3707" s="82"/>
      <c r="G3707" s="82"/>
      <c r="H3707" s="40" t="s">
        <v>4</v>
      </c>
      <c r="I3707" s="83" t="str">
        <f>IFERROR(VLOOKUP(A3707,'Alíquotas - CADPREV'!$B$2152:$N$4324,8,FALSE),"")</f>
        <v/>
      </c>
      <c r="J3707" s="83" t="str">
        <f>IF(H3707="RPPS",VLOOKUP(A3707,' Legislação Benef - GESCON'!$B$4:$I$2159,3,FALSE),"")</f>
        <v/>
      </c>
      <c r="K3707" s="83" t="str">
        <f>IF(H3707="RPPS",VLOOKUP(A3707,' Legislação Benef - GESCON'!$B$4:$I$2159,6,FALSE),"")</f>
        <v/>
      </c>
      <c r="L3707" s="83" t="str">
        <f>IF(H3707="RPPS",IFERROR(IF(VLOOKUP(A3707,'Suspensão de repasses - GESCON'!$D$3:$J$1048576,7,FALSE)="Validada","SIM","NÃO"),"NÃO"),"")</f>
        <v/>
      </c>
    </row>
    <row r="3708" spans="1:12" s="19" customFormat="1" ht="15" hidden="1" customHeight="1" x14ac:dyDescent="0.25">
      <c r="A3708" s="88" t="s">
        <v>9075</v>
      </c>
      <c r="B3708" s="40" t="s">
        <v>4626</v>
      </c>
      <c r="C3708" s="82" t="s">
        <v>10959</v>
      </c>
      <c r="D3708" s="82"/>
      <c r="E3708" s="82"/>
      <c r="F3708" s="82"/>
      <c r="G3708" s="82"/>
      <c r="H3708" s="40" t="s">
        <v>4</v>
      </c>
      <c r="I3708" s="83" t="str">
        <f>IFERROR(VLOOKUP(A3708,'Alíquotas - CADPREV'!$B$2152:$N$4324,8,FALSE),"")</f>
        <v/>
      </c>
      <c r="J3708" s="83" t="str">
        <f>IF(H3708="RPPS",VLOOKUP(A3708,' Legislação Benef - GESCON'!$B$4:$I$2159,3,FALSE),"")</f>
        <v/>
      </c>
      <c r="K3708" s="83" t="str">
        <f>IF(H3708="RPPS",VLOOKUP(A3708,' Legislação Benef - GESCON'!$B$4:$I$2159,6,FALSE),"")</f>
        <v/>
      </c>
      <c r="L3708" s="83" t="str">
        <f>IF(H3708="RPPS",IFERROR(IF(VLOOKUP(A3708,'Suspensão de repasses - GESCON'!$D$3:$J$1048576,7,FALSE)="Validada","SIM","NÃO"),"NÃO"),"")</f>
        <v/>
      </c>
    </row>
    <row r="3709" spans="1:12" s="19" customFormat="1" ht="15" customHeight="1" x14ac:dyDescent="0.25">
      <c r="A3709" s="88" t="s">
        <v>9076</v>
      </c>
      <c r="B3709" s="40" t="s">
        <v>2758</v>
      </c>
      <c r="C3709" s="82" t="s">
        <v>10958</v>
      </c>
      <c r="D3709" s="82">
        <v>221</v>
      </c>
      <c r="E3709" s="82">
        <v>277</v>
      </c>
      <c r="F3709" s="82">
        <v>54</v>
      </c>
      <c r="G3709" s="82">
        <v>552</v>
      </c>
      <c r="H3709" s="40" t="s">
        <v>2</v>
      </c>
      <c r="I3709" s="83" t="str">
        <f>IFERROR(VLOOKUP(A3709,'Alíquotas - CADPREV'!$B$2152:$N$4324,8,FALSE),"")</f>
        <v>NÃO</v>
      </c>
      <c r="J3709" s="83" t="str">
        <f>IF(H3709="RPPS",VLOOKUP(A3709,' Legislação Benef - GESCON'!$B$4:$I$2159,3,FALSE),"")</f>
        <v>NÃO</v>
      </c>
      <c r="K3709" s="83" t="str">
        <f>IF(H3709="RPPS",VLOOKUP(A3709,' Legislação Benef - GESCON'!$B$4:$I$2159,6,FALSE),"")</f>
        <v>NÃO</v>
      </c>
      <c r="L3709" s="83" t="str">
        <f>IF(H3709="RPPS",IFERROR(IF(VLOOKUP(A3709,'Suspensão de repasses - GESCON'!$D$3:$J$1048576,7,FALSE)="Validada","SIM","NÃO"),"NÃO"),"")</f>
        <v>NÃO</v>
      </c>
    </row>
    <row r="3710" spans="1:12" s="19" customFormat="1" ht="15" hidden="1" customHeight="1" x14ac:dyDescent="0.25">
      <c r="A3710" s="88" t="s">
        <v>9077</v>
      </c>
      <c r="B3710" s="40" t="s">
        <v>1356</v>
      </c>
      <c r="C3710" s="82" t="s">
        <v>10959</v>
      </c>
      <c r="D3710" s="82"/>
      <c r="E3710" s="82"/>
      <c r="F3710" s="82"/>
      <c r="G3710" s="82"/>
      <c r="H3710" s="40" t="s">
        <v>4</v>
      </c>
      <c r="I3710" s="83" t="str">
        <f>IFERROR(VLOOKUP(A3710,'Alíquotas - CADPREV'!$B$2152:$N$4324,8,FALSE),"")</f>
        <v/>
      </c>
      <c r="J3710" s="83" t="str">
        <f>IF(H3710="RPPS",VLOOKUP(A3710,' Legislação Benef - GESCON'!$B$4:$I$2159,3,FALSE),"")</f>
        <v/>
      </c>
      <c r="K3710" s="83" t="str">
        <f>IF(H3710="RPPS",VLOOKUP(A3710,' Legislação Benef - GESCON'!$B$4:$I$2159,6,FALSE),"")</f>
        <v/>
      </c>
      <c r="L3710" s="83" t="str">
        <f>IF(H3710="RPPS",IFERROR(IF(VLOOKUP(A3710,'Suspensão de repasses - GESCON'!$D$3:$J$1048576,7,FALSE)="Validada","SIM","NÃO"),"NÃO"),"")</f>
        <v/>
      </c>
    </row>
    <row r="3711" spans="1:12" s="19" customFormat="1" ht="15" hidden="1" customHeight="1" x14ac:dyDescent="0.25">
      <c r="A3711" s="88" t="s">
        <v>9078</v>
      </c>
      <c r="B3711" s="40" t="s">
        <v>4626</v>
      </c>
      <c r="C3711" s="82" t="s">
        <v>10959</v>
      </c>
      <c r="D3711" s="82"/>
      <c r="E3711" s="82"/>
      <c r="F3711" s="82"/>
      <c r="G3711" s="82"/>
      <c r="H3711" s="40" t="s">
        <v>4</v>
      </c>
      <c r="I3711" s="83" t="str">
        <f>IFERROR(VLOOKUP(A3711,'Alíquotas - CADPREV'!$B$2152:$N$4324,8,FALSE),"")</f>
        <v/>
      </c>
      <c r="J3711" s="83" t="str">
        <f>IF(H3711="RPPS",VLOOKUP(A3711,' Legislação Benef - GESCON'!$B$4:$I$2159,3,FALSE),"")</f>
        <v/>
      </c>
      <c r="K3711" s="83" t="str">
        <f>IF(H3711="RPPS",VLOOKUP(A3711,' Legislação Benef - GESCON'!$B$4:$I$2159,6,FALSE),"")</f>
        <v/>
      </c>
      <c r="L3711" s="83" t="str">
        <f>IF(H3711="RPPS",IFERROR(IF(VLOOKUP(A3711,'Suspensão de repasses - GESCON'!$D$3:$J$1048576,7,FALSE)="Validada","SIM","NÃO"),"NÃO"),"")</f>
        <v/>
      </c>
    </row>
    <row r="3712" spans="1:12" s="19" customFormat="1" ht="15" hidden="1" customHeight="1" x14ac:dyDescent="0.25">
      <c r="A3712" s="88" t="s">
        <v>9079</v>
      </c>
      <c r="B3712" s="40" t="s">
        <v>1356</v>
      </c>
      <c r="C3712" s="82" t="s">
        <v>10959</v>
      </c>
      <c r="D3712" s="82"/>
      <c r="E3712" s="82"/>
      <c r="F3712" s="82"/>
      <c r="G3712" s="82"/>
      <c r="H3712" s="40" t="s">
        <v>4</v>
      </c>
      <c r="I3712" s="83" t="str">
        <f>IFERROR(VLOOKUP(A3712,'Alíquotas - CADPREV'!$B$2152:$N$4324,8,FALSE),"")</f>
        <v/>
      </c>
      <c r="J3712" s="83" t="str">
        <f>IF(H3712="RPPS",VLOOKUP(A3712,' Legislação Benef - GESCON'!$B$4:$I$2159,3,FALSE),"")</f>
        <v/>
      </c>
      <c r="K3712" s="83" t="str">
        <f>IF(H3712="RPPS",VLOOKUP(A3712,' Legislação Benef - GESCON'!$B$4:$I$2159,6,FALSE),"")</f>
        <v/>
      </c>
      <c r="L3712" s="83" t="str">
        <f>IF(H3712="RPPS",IFERROR(IF(VLOOKUP(A3712,'Suspensão de repasses - GESCON'!$D$3:$J$1048576,7,FALSE)="Validada","SIM","NÃO"),"NÃO"),"")</f>
        <v/>
      </c>
    </row>
    <row r="3713" spans="1:12" s="19" customFormat="1" ht="15" hidden="1" customHeight="1" x14ac:dyDescent="0.25">
      <c r="A3713" s="88" t="s">
        <v>9080</v>
      </c>
      <c r="B3713" s="40" t="s">
        <v>634</v>
      </c>
      <c r="C3713" s="82" t="s">
        <v>10959</v>
      </c>
      <c r="D3713" s="82"/>
      <c r="E3713" s="82"/>
      <c r="F3713" s="82"/>
      <c r="G3713" s="82"/>
      <c r="H3713" s="40" t="s">
        <v>4</v>
      </c>
      <c r="I3713" s="83" t="str">
        <f>IFERROR(VLOOKUP(A3713,'Alíquotas - CADPREV'!$B$2152:$N$4324,8,FALSE),"")</f>
        <v/>
      </c>
      <c r="J3713" s="83" t="str">
        <f>IF(H3713="RPPS",VLOOKUP(A3713,' Legislação Benef - GESCON'!$B$4:$I$2159,3,FALSE),"")</f>
        <v/>
      </c>
      <c r="K3713" s="83" t="str">
        <f>IF(H3713="RPPS",VLOOKUP(A3713,' Legislação Benef - GESCON'!$B$4:$I$2159,6,FALSE),"")</f>
        <v/>
      </c>
      <c r="L3713" s="83" t="str">
        <f>IF(H3713="RPPS",IFERROR(IF(VLOOKUP(A3713,'Suspensão de repasses - GESCON'!$D$3:$J$1048576,7,FALSE)="Validada","SIM","NÃO"),"NÃO"),"")</f>
        <v/>
      </c>
    </row>
    <row r="3714" spans="1:12" s="19" customFormat="1" ht="15" hidden="1" customHeight="1" x14ac:dyDescent="0.25">
      <c r="A3714" s="88" t="s">
        <v>9081</v>
      </c>
      <c r="B3714" s="40" t="s">
        <v>2554</v>
      </c>
      <c r="C3714" s="82" t="s">
        <v>10959</v>
      </c>
      <c r="D3714" s="82"/>
      <c r="E3714" s="82"/>
      <c r="F3714" s="82"/>
      <c r="G3714" s="82"/>
      <c r="H3714" s="40" t="s">
        <v>4</v>
      </c>
      <c r="I3714" s="83" t="str">
        <f>IFERROR(VLOOKUP(A3714,'Alíquotas - CADPREV'!$B$2152:$N$4324,8,FALSE),"")</f>
        <v/>
      </c>
      <c r="J3714" s="83" t="str">
        <f>IF(H3714="RPPS",VLOOKUP(A3714,' Legislação Benef - GESCON'!$B$4:$I$2159,3,FALSE),"")</f>
        <v/>
      </c>
      <c r="K3714" s="83" t="str">
        <f>IF(H3714="RPPS",VLOOKUP(A3714,' Legislação Benef - GESCON'!$B$4:$I$2159,6,FALSE),"")</f>
        <v/>
      </c>
      <c r="L3714" s="83" t="str">
        <f>IF(H3714="RPPS",IFERROR(IF(VLOOKUP(A3714,'Suspensão de repasses - GESCON'!$D$3:$J$1048576,7,FALSE)="Validada","SIM","NÃO"),"NÃO"),"")</f>
        <v/>
      </c>
    </row>
    <row r="3715" spans="1:12" s="19" customFormat="1" ht="15" hidden="1" customHeight="1" x14ac:dyDescent="0.25">
      <c r="A3715" s="88" t="s">
        <v>9082</v>
      </c>
      <c r="B3715" s="40" t="s">
        <v>197</v>
      </c>
      <c r="C3715" s="82" t="s">
        <v>10959</v>
      </c>
      <c r="D3715" s="82"/>
      <c r="E3715" s="82"/>
      <c r="F3715" s="82"/>
      <c r="G3715" s="82"/>
      <c r="H3715" s="40" t="s">
        <v>4</v>
      </c>
      <c r="I3715" s="83" t="str">
        <f>IFERROR(VLOOKUP(A3715,'Alíquotas - CADPREV'!$B$2152:$N$4324,8,FALSE),"")</f>
        <v/>
      </c>
      <c r="J3715" s="83" t="str">
        <f>IF(H3715="RPPS",VLOOKUP(A3715,' Legislação Benef - GESCON'!$B$4:$I$2159,3,FALSE),"")</f>
        <v/>
      </c>
      <c r="K3715" s="83" t="str">
        <f>IF(H3715="RPPS",VLOOKUP(A3715,' Legislação Benef - GESCON'!$B$4:$I$2159,6,FALSE),"")</f>
        <v/>
      </c>
      <c r="L3715" s="83" t="str">
        <f>IF(H3715="RPPS",IFERROR(IF(VLOOKUP(A3715,'Suspensão de repasses - GESCON'!$D$3:$J$1048576,7,FALSE)="Validada","SIM","NÃO"),"NÃO"),"")</f>
        <v/>
      </c>
    </row>
    <row r="3716" spans="1:12" s="19" customFormat="1" ht="15" hidden="1" customHeight="1" x14ac:dyDescent="0.25">
      <c r="A3716" s="88" t="s">
        <v>9083</v>
      </c>
      <c r="B3716" s="40" t="s">
        <v>1356</v>
      </c>
      <c r="C3716" s="82" t="s">
        <v>10959</v>
      </c>
      <c r="D3716" s="82"/>
      <c r="E3716" s="82"/>
      <c r="F3716" s="82"/>
      <c r="G3716" s="82"/>
      <c r="H3716" s="40" t="s">
        <v>4</v>
      </c>
      <c r="I3716" s="83" t="str">
        <f>IFERROR(VLOOKUP(A3716,'Alíquotas - CADPREV'!$B$2152:$N$4324,8,FALSE),"")</f>
        <v/>
      </c>
      <c r="J3716" s="83" t="str">
        <f>IF(H3716="RPPS",VLOOKUP(A3716,' Legislação Benef - GESCON'!$B$4:$I$2159,3,FALSE),"")</f>
        <v/>
      </c>
      <c r="K3716" s="83" t="str">
        <f>IF(H3716="RPPS",VLOOKUP(A3716,' Legislação Benef - GESCON'!$B$4:$I$2159,6,FALSE),"")</f>
        <v/>
      </c>
      <c r="L3716" s="83" t="str">
        <f>IF(H3716="RPPS",IFERROR(IF(VLOOKUP(A3716,'Suspensão de repasses - GESCON'!$D$3:$J$1048576,7,FALSE)="Validada","SIM","NÃO"),"NÃO"),"")</f>
        <v/>
      </c>
    </row>
    <row r="3717" spans="1:12" s="19" customFormat="1" ht="15" hidden="1" customHeight="1" x14ac:dyDescent="0.25">
      <c r="A3717" s="88" t="s">
        <v>9084</v>
      </c>
      <c r="B3717" s="40" t="s">
        <v>1356</v>
      </c>
      <c r="C3717" s="82" t="s">
        <v>10959</v>
      </c>
      <c r="D3717" s="82"/>
      <c r="E3717" s="82"/>
      <c r="F3717" s="82"/>
      <c r="G3717" s="82"/>
      <c r="H3717" s="40" t="s">
        <v>4</v>
      </c>
      <c r="I3717" s="83" t="str">
        <f>IFERROR(VLOOKUP(A3717,'Alíquotas - CADPREV'!$B$2152:$N$4324,8,FALSE),"")</f>
        <v/>
      </c>
      <c r="J3717" s="83" t="str">
        <f>IF(H3717="RPPS",VLOOKUP(A3717,' Legislação Benef - GESCON'!$B$4:$I$2159,3,FALSE),"")</f>
        <v/>
      </c>
      <c r="K3717" s="83" t="str">
        <f>IF(H3717="RPPS",VLOOKUP(A3717,' Legislação Benef - GESCON'!$B$4:$I$2159,6,FALSE),"")</f>
        <v/>
      </c>
      <c r="L3717" s="83" t="str">
        <f>IF(H3717="RPPS",IFERROR(IF(VLOOKUP(A3717,'Suspensão de repasses - GESCON'!$D$3:$J$1048576,7,FALSE)="Validada","SIM","NÃO"),"NÃO"),"")</f>
        <v/>
      </c>
    </row>
    <row r="3718" spans="1:12" s="19" customFormat="1" ht="15" hidden="1" customHeight="1" x14ac:dyDescent="0.25">
      <c r="A3718" s="88" t="s">
        <v>9085</v>
      </c>
      <c r="B3718" s="40" t="s">
        <v>1356</v>
      </c>
      <c r="C3718" s="82" t="s">
        <v>10959</v>
      </c>
      <c r="D3718" s="82"/>
      <c r="E3718" s="82"/>
      <c r="F3718" s="82"/>
      <c r="G3718" s="82"/>
      <c r="H3718" s="40" t="s">
        <v>4</v>
      </c>
      <c r="I3718" s="83" t="str">
        <f>IFERROR(VLOOKUP(A3718,'Alíquotas - CADPREV'!$B$2152:$N$4324,8,FALSE),"")</f>
        <v/>
      </c>
      <c r="J3718" s="83" t="str">
        <f>IF(H3718="RPPS",VLOOKUP(A3718,' Legislação Benef - GESCON'!$B$4:$I$2159,3,FALSE),"")</f>
        <v/>
      </c>
      <c r="K3718" s="83" t="str">
        <f>IF(H3718="RPPS",VLOOKUP(A3718,' Legislação Benef - GESCON'!$B$4:$I$2159,6,FALSE),"")</f>
        <v/>
      </c>
      <c r="L3718" s="83" t="str">
        <f>IF(H3718="RPPS",IFERROR(IF(VLOOKUP(A3718,'Suspensão de repasses - GESCON'!$D$3:$J$1048576,7,FALSE)="Validada","SIM","NÃO"),"NÃO"),"")</f>
        <v/>
      </c>
    </row>
    <row r="3719" spans="1:12" s="19" customFormat="1" ht="15" hidden="1" customHeight="1" x14ac:dyDescent="0.25">
      <c r="A3719" s="88" t="s">
        <v>9086</v>
      </c>
      <c r="B3719" s="40" t="s">
        <v>3601</v>
      </c>
      <c r="C3719" s="82" t="s">
        <v>10959</v>
      </c>
      <c r="D3719" s="82"/>
      <c r="E3719" s="82"/>
      <c r="F3719" s="82"/>
      <c r="G3719" s="82"/>
      <c r="H3719" s="40" t="s">
        <v>4</v>
      </c>
      <c r="I3719" s="83" t="str">
        <f>IFERROR(VLOOKUP(A3719,'Alíquotas - CADPREV'!$B$2152:$N$4324,8,FALSE),"")</f>
        <v/>
      </c>
      <c r="J3719" s="83" t="str">
        <f>IF(H3719="RPPS",VLOOKUP(A3719,' Legislação Benef - GESCON'!$B$4:$I$2159,3,FALSE),"")</f>
        <v/>
      </c>
      <c r="K3719" s="83" t="str">
        <f>IF(H3719="RPPS",VLOOKUP(A3719,' Legislação Benef - GESCON'!$B$4:$I$2159,6,FALSE),"")</f>
        <v/>
      </c>
      <c r="L3719" s="83" t="str">
        <f>IF(H3719="RPPS",IFERROR(IF(VLOOKUP(A3719,'Suspensão de repasses - GESCON'!$D$3:$J$1048576,7,FALSE)="Validada","SIM","NÃO"),"NÃO"),"")</f>
        <v/>
      </c>
    </row>
    <row r="3720" spans="1:12" s="19" customFormat="1" ht="15" customHeight="1" x14ac:dyDescent="0.25">
      <c r="A3720" s="88" t="s">
        <v>9087</v>
      </c>
      <c r="B3720" s="40" t="s">
        <v>2554</v>
      </c>
      <c r="C3720" s="82" t="s">
        <v>10958</v>
      </c>
      <c r="D3720" s="82"/>
      <c r="E3720" s="82"/>
      <c r="F3720" s="82"/>
      <c r="G3720" s="82"/>
      <c r="H3720" s="40" t="s">
        <v>2</v>
      </c>
      <c r="I3720" s="83" t="str">
        <f>IFERROR(VLOOKUP(A3720,'Alíquotas - CADPREV'!$B$2152:$N$4324,8,FALSE),"")</f>
        <v>NÃO</v>
      </c>
      <c r="J3720" s="83" t="str">
        <f>IF(H3720="RPPS",VLOOKUP(A3720,' Legislação Benef - GESCON'!$B$4:$I$2159,3,FALSE),"")</f>
        <v>NÃO</v>
      </c>
      <c r="K3720" s="83" t="str">
        <f>IF(H3720="RPPS",VLOOKUP(A3720,' Legislação Benef - GESCON'!$B$4:$I$2159,6,FALSE),"")</f>
        <v>NÃO</v>
      </c>
      <c r="L3720" s="83" t="str">
        <f>IF(H3720="RPPS",IFERROR(IF(VLOOKUP(A3720,'Suspensão de repasses - GESCON'!$D$3:$J$1048576,7,FALSE)="Validada","SIM","NÃO"),"NÃO"),"")</f>
        <v>NÃO</v>
      </c>
    </row>
    <row r="3721" spans="1:12" s="19" customFormat="1" ht="15" hidden="1" customHeight="1" x14ac:dyDescent="0.25">
      <c r="A3721" s="88" t="s">
        <v>9088</v>
      </c>
      <c r="B3721" s="40" t="s">
        <v>4559</v>
      </c>
      <c r="C3721" s="82" t="s">
        <v>10959</v>
      </c>
      <c r="D3721" s="82"/>
      <c r="E3721" s="82"/>
      <c r="F3721" s="82"/>
      <c r="G3721" s="82"/>
      <c r="H3721" s="40" t="s">
        <v>4</v>
      </c>
      <c r="I3721" s="83" t="str">
        <f>IFERROR(VLOOKUP(A3721,'Alíquotas - CADPREV'!$B$2152:$N$4324,8,FALSE),"")</f>
        <v/>
      </c>
      <c r="J3721" s="83" t="str">
        <f>IF(H3721="RPPS",VLOOKUP(A3721,' Legislação Benef - GESCON'!$B$4:$I$2159,3,FALSE),"")</f>
        <v/>
      </c>
      <c r="K3721" s="83" t="str">
        <f>IF(H3721="RPPS",VLOOKUP(A3721,' Legislação Benef - GESCON'!$B$4:$I$2159,6,FALSE),"")</f>
        <v/>
      </c>
      <c r="L3721" s="83" t="str">
        <f>IF(H3721="RPPS",IFERROR(IF(VLOOKUP(A3721,'Suspensão de repasses - GESCON'!$D$3:$J$1048576,7,FALSE)="Validada","SIM","NÃO"),"NÃO"),"")</f>
        <v/>
      </c>
    </row>
    <row r="3722" spans="1:12" s="19" customFormat="1" ht="15" hidden="1" customHeight="1" x14ac:dyDescent="0.25">
      <c r="A3722" s="88" t="s">
        <v>9089</v>
      </c>
      <c r="B3722" s="40" t="s">
        <v>2274</v>
      </c>
      <c r="C3722" s="82" t="s">
        <v>10959</v>
      </c>
      <c r="D3722" s="82"/>
      <c r="E3722" s="82"/>
      <c r="F3722" s="82"/>
      <c r="G3722" s="82"/>
      <c r="H3722" s="40" t="s">
        <v>4</v>
      </c>
      <c r="I3722" s="83" t="str">
        <f>IFERROR(VLOOKUP(A3722,'Alíquotas - CADPREV'!$B$2152:$N$4324,8,FALSE),"")</f>
        <v/>
      </c>
      <c r="J3722" s="83" t="str">
        <f>IF(H3722="RPPS",VLOOKUP(A3722,' Legislação Benef - GESCON'!$B$4:$I$2159,3,FALSE),"")</f>
        <v/>
      </c>
      <c r="K3722" s="83" t="str">
        <f>IF(H3722="RPPS",VLOOKUP(A3722,' Legislação Benef - GESCON'!$B$4:$I$2159,6,FALSE),"")</f>
        <v/>
      </c>
      <c r="L3722" s="83" t="str">
        <f>IF(H3722="RPPS",IFERROR(IF(VLOOKUP(A3722,'Suspensão de repasses - GESCON'!$D$3:$J$1048576,7,FALSE)="Validada","SIM","NÃO"),"NÃO"),"")</f>
        <v/>
      </c>
    </row>
    <row r="3723" spans="1:12" s="19" customFormat="1" ht="15" hidden="1" customHeight="1" x14ac:dyDescent="0.25">
      <c r="A3723" s="88" t="s">
        <v>9090</v>
      </c>
      <c r="B3723" s="40" t="s">
        <v>3601</v>
      </c>
      <c r="C3723" s="82" t="s">
        <v>10959</v>
      </c>
      <c r="D3723" s="82"/>
      <c r="E3723" s="82"/>
      <c r="F3723" s="82"/>
      <c r="G3723" s="82"/>
      <c r="H3723" s="40" t="s">
        <v>4</v>
      </c>
      <c r="I3723" s="83" t="str">
        <f>IFERROR(VLOOKUP(A3723,'Alíquotas - CADPREV'!$B$2152:$N$4324,8,FALSE),"")</f>
        <v/>
      </c>
      <c r="J3723" s="83" t="str">
        <f>IF(H3723="RPPS",VLOOKUP(A3723,' Legislação Benef - GESCON'!$B$4:$I$2159,3,FALSE),"")</f>
        <v/>
      </c>
      <c r="K3723" s="83" t="str">
        <f>IF(H3723="RPPS",VLOOKUP(A3723,' Legislação Benef - GESCON'!$B$4:$I$2159,6,FALSE),"")</f>
        <v/>
      </c>
      <c r="L3723" s="83" t="str">
        <f>IF(H3723="RPPS",IFERROR(IF(VLOOKUP(A3723,'Suspensão de repasses - GESCON'!$D$3:$J$1048576,7,FALSE)="Validada","SIM","NÃO"),"NÃO"),"")</f>
        <v/>
      </c>
    </row>
    <row r="3724" spans="1:12" s="19" customFormat="1" ht="15" hidden="1" customHeight="1" x14ac:dyDescent="0.25">
      <c r="A3724" s="88" t="s">
        <v>9091</v>
      </c>
      <c r="B3724" s="40" t="s">
        <v>1356</v>
      </c>
      <c r="C3724" s="82" t="s">
        <v>10959</v>
      </c>
      <c r="D3724" s="82"/>
      <c r="E3724" s="82"/>
      <c r="F3724" s="82"/>
      <c r="G3724" s="82"/>
      <c r="H3724" s="40" t="s">
        <v>4</v>
      </c>
      <c r="I3724" s="83" t="str">
        <f>IFERROR(VLOOKUP(A3724,'Alíquotas - CADPREV'!$B$2152:$N$4324,8,FALSE),"")</f>
        <v/>
      </c>
      <c r="J3724" s="83" t="str">
        <f>IF(H3724="RPPS",VLOOKUP(A3724,' Legislação Benef - GESCON'!$B$4:$I$2159,3,FALSE),"")</f>
        <v/>
      </c>
      <c r="K3724" s="83" t="str">
        <f>IF(H3724="RPPS",VLOOKUP(A3724,' Legislação Benef - GESCON'!$B$4:$I$2159,6,FALSE),"")</f>
        <v/>
      </c>
      <c r="L3724" s="83" t="str">
        <f>IF(H3724="RPPS",IFERROR(IF(VLOOKUP(A3724,'Suspensão de repasses - GESCON'!$D$3:$J$1048576,7,FALSE)="Validada","SIM","NÃO"),"NÃO"),"")</f>
        <v/>
      </c>
    </row>
    <row r="3725" spans="1:12" s="19" customFormat="1" ht="15" hidden="1" customHeight="1" x14ac:dyDescent="0.25">
      <c r="A3725" s="88" t="s">
        <v>9092</v>
      </c>
      <c r="B3725" s="40" t="s">
        <v>4626</v>
      </c>
      <c r="C3725" s="82" t="s">
        <v>10959</v>
      </c>
      <c r="D3725" s="82"/>
      <c r="E3725" s="82"/>
      <c r="F3725" s="82"/>
      <c r="G3725" s="82"/>
      <c r="H3725" s="40" t="s">
        <v>4</v>
      </c>
      <c r="I3725" s="83" t="str">
        <f>IFERROR(VLOOKUP(A3725,'Alíquotas - CADPREV'!$B$2152:$N$4324,8,FALSE),"")</f>
        <v/>
      </c>
      <c r="J3725" s="83" t="str">
        <f>IF(H3725="RPPS",VLOOKUP(A3725,' Legislação Benef - GESCON'!$B$4:$I$2159,3,FALSE),"")</f>
        <v/>
      </c>
      <c r="K3725" s="83" t="str">
        <f>IF(H3725="RPPS",VLOOKUP(A3725,' Legislação Benef - GESCON'!$B$4:$I$2159,6,FALSE),"")</f>
        <v/>
      </c>
      <c r="L3725" s="83" t="str">
        <f>IF(H3725="RPPS",IFERROR(IF(VLOOKUP(A3725,'Suspensão de repasses - GESCON'!$D$3:$J$1048576,7,FALSE)="Validada","SIM","NÃO"),"NÃO"),"")</f>
        <v/>
      </c>
    </row>
    <row r="3726" spans="1:12" s="19" customFormat="1" ht="15" hidden="1" customHeight="1" x14ac:dyDescent="0.25">
      <c r="A3726" s="88" t="s">
        <v>9093</v>
      </c>
      <c r="B3726" s="40" t="s">
        <v>215</v>
      </c>
      <c r="C3726" s="82" t="s">
        <v>10959</v>
      </c>
      <c r="D3726" s="82"/>
      <c r="E3726" s="82"/>
      <c r="F3726" s="82"/>
      <c r="G3726" s="82"/>
      <c r="H3726" s="40" t="s">
        <v>4</v>
      </c>
      <c r="I3726" s="83" t="str">
        <f>IFERROR(VLOOKUP(A3726,'Alíquotas - CADPREV'!$B$2152:$N$4324,8,FALSE),"")</f>
        <v/>
      </c>
      <c r="J3726" s="83" t="str">
        <f>IF(H3726="RPPS",VLOOKUP(A3726,' Legislação Benef - GESCON'!$B$4:$I$2159,3,FALSE),"")</f>
        <v/>
      </c>
      <c r="K3726" s="83" t="str">
        <f>IF(H3726="RPPS",VLOOKUP(A3726,' Legislação Benef - GESCON'!$B$4:$I$2159,6,FALSE),"")</f>
        <v/>
      </c>
      <c r="L3726" s="83" t="str">
        <f>IF(H3726="RPPS",IFERROR(IF(VLOOKUP(A3726,'Suspensão de repasses - GESCON'!$D$3:$J$1048576,7,FALSE)="Validada","SIM","NÃO"),"NÃO"),"")</f>
        <v/>
      </c>
    </row>
    <row r="3727" spans="1:12" s="19" customFormat="1" ht="15" customHeight="1" x14ac:dyDescent="0.25">
      <c r="A3727" s="88" t="s">
        <v>9094</v>
      </c>
      <c r="B3727" s="40" t="s">
        <v>3812</v>
      </c>
      <c r="C3727" s="82" t="s">
        <v>10958</v>
      </c>
      <c r="D3727" s="82">
        <v>215</v>
      </c>
      <c r="E3727" s="82">
        <v>9</v>
      </c>
      <c r="F3727" s="82">
        <v>6</v>
      </c>
      <c r="G3727" s="82">
        <v>230</v>
      </c>
      <c r="H3727" s="40" t="s">
        <v>2</v>
      </c>
      <c r="I3727" s="83" t="str">
        <f>IFERROR(VLOOKUP(A3727,'Alíquotas - CADPREV'!$B$2152:$N$4324,8,FALSE),"")</f>
        <v>SIM</v>
      </c>
      <c r="J3727" s="83" t="str">
        <f>IF(H3727="RPPS",VLOOKUP(A3727,' Legislação Benef - GESCON'!$B$4:$I$2159,3,FALSE),"")</f>
        <v>NÃO</v>
      </c>
      <c r="K3727" s="83" t="str">
        <f>IF(H3727="RPPS",VLOOKUP(A3727,' Legislação Benef - GESCON'!$B$4:$I$2159,6,FALSE),"")</f>
        <v>SIM</v>
      </c>
      <c r="L3727" s="83" t="str">
        <f>IF(H3727="RPPS",IFERROR(IF(VLOOKUP(A3727,'Suspensão de repasses - GESCON'!$D$3:$J$1048576,7,FALSE)="Validada","SIM","NÃO"),"NÃO"),"")</f>
        <v>NÃO</v>
      </c>
    </row>
    <row r="3728" spans="1:12" s="19" customFormat="1" ht="15" customHeight="1" x14ac:dyDescent="0.25">
      <c r="A3728" s="88" t="s">
        <v>9095</v>
      </c>
      <c r="B3728" s="40" t="s">
        <v>2554</v>
      </c>
      <c r="C3728" s="82" t="s">
        <v>10958</v>
      </c>
      <c r="D3728" s="82">
        <v>720</v>
      </c>
      <c r="E3728" s="82">
        <v>217</v>
      </c>
      <c r="F3728" s="82">
        <v>59</v>
      </c>
      <c r="G3728" s="82">
        <v>996</v>
      </c>
      <c r="H3728" s="40" t="s">
        <v>2</v>
      </c>
      <c r="I3728" s="83" t="str">
        <f>IFERROR(VLOOKUP(A3728,'Alíquotas - CADPREV'!$B$2152:$N$4324,8,FALSE),"")</f>
        <v>NÃO</v>
      </c>
      <c r="J3728" s="83" t="str">
        <f>IF(H3728="RPPS",VLOOKUP(A3728,' Legislação Benef - GESCON'!$B$4:$I$2159,3,FALSE),"")</f>
        <v>NÃO</v>
      </c>
      <c r="K3728" s="83" t="str">
        <f>IF(H3728="RPPS",VLOOKUP(A3728,' Legislação Benef - GESCON'!$B$4:$I$2159,6,FALSE),"")</f>
        <v>NÃO</v>
      </c>
      <c r="L3728" s="83" t="str">
        <f>IF(H3728="RPPS",IFERROR(IF(VLOOKUP(A3728,'Suspensão de repasses - GESCON'!$D$3:$J$1048576,7,FALSE)="Validada","SIM","NÃO"),"NÃO"),"")</f>
        <v>NÃO</v>
      </c>
    </row>
    <row r="3729" spans="1:12" s="19" customFormat="1" ht="15" customHeight="1" x14ac:dyDescent="0.25">
      <c r="A3729" s="88" t="s">
        <v>9096</v>
      </c>
      <c r="B3729" s="40" t="s">
        <v>1356</v>
      </c>
      <c r="C3729" s="82" t="s">
        <v>10958</v>
      </c>
      <c r="D3729" s="82">
        <v>309</v>
      </c>
      <c r="E3729" s="82">
        <v>15</v>
      </c>
      <c r="F3729" s="82">
        <v>2</v>
      </c>
      <c r="G3729" s="82">
        <v>326</v>
      </c>
      <c r="H3729" s="40" t="s">
        <v>2</v>
      </c>
      <c r="I3729" s="83" t="str">
        <f>IFERROR(VLOOKUP(A3729,'Alíquotas - CADPREV'!$B$2152:$N$4324,8,FALSE),"")</f>
        <v>SIM</v>
      </c>
      <c r="J3729" s="83" t="str">
        <f>IF(H3729="RPPS",VLOOKUP(A3729,' Legislação Benef - GESCON'!$B$4:$I$2159,3,FALSE),"")</f>
        <v>NÃO</v>
      </c>
      <c r="K3729" s="83" t="str">
        <f>IF(H3729="RPPS",VLOOKUP(A3729,' Legislação Benef - GESCON'!$B$4:$I$2159,6,FALSE),"")</f>
        <v>SIM</v>
      </c>
      <c r="L3729" s="83" t="str">
        <f>IF(H3729="RPPS",IFERROR(IF(VLOOKUP(A3729,'Suspensão de repasses - GESCON'!$D$3:$J$1048576,7,FALSE)="Validada","SIM","NÃO"),"NÃO"),"")</f>
        <v>NÃO</v>
      </c>
    </row>
    <row r="3730" spans="1:12" s="19" customFormat="1" ht="15" hidden="1" customHeight="1" x14ac:dyDescent="0.25">
      <c r="A3730" s="88" t="s">
        <v>9097</v>
      </c>
      <c r="B3730" s="40" t="s">
        <v>4289</v>
      </c>
      <c r="C3730" s="82" t="s">
        <v>10959</v>
      </c>
      <c r="D3730" s="82"/>
      <c r="E3730" s="82"/>
      <c r="F3730" s="82"/>
      <c r="G3730" s="82"/>
      <c r="H3730" s="40" t="s">
        <v>4</v>
      </c>
      <c r="I3730" s="83" t="str">
        <f>IFERROR(VLOOKUP(A3730,'Alíquotas - CADPREV'!$B$2152:$N$4324,8,FALSE),"")</f>
        <v/>
      </c>
      <c r="J3730" s="83" t="str">
        <f>IF(H3730="RPPS",VLOOKUP(A3730,' Legislação Benef - GESCON'!$B$4:$I$2159,3,FALSE),"")</f>
        <v/>
      </c>
      <c r="K3730" s="83" t="str">
        <f>IF(H3730="RPPS",VLOOKUP(A3730,' Legislação Benef - GESCON'!$B$4:$I$2159,6,FALSE),"")</f>
        <v/>
      </c>
      <c r="L3730" s="83" t="str">
        <f>IF(H3730="RPPS",IFERROR(IF(VLOOKUP(A3730,'Suspensão de repasses - GESCON'!$D$3:$J$1048576,7,FALSE)="Validada","SIM","NÃO"),"NÃO"),"")</f>
        <v/>
      </c>
    </row>
    <row r="3731" spans="1:12" s="19" customFormat="1" ht="15" hidden="1" customHeight="1" x14ac:dyDescent="0.25">
      <c r="A3731" s="88" t="s">
        <v>9098</v>
      </c>
      <c r="B3731" s="40" t="s">
        <v>4626</v>
      </c>
      <c r="C3731" s="82" t="s">
        <v>10959</v>
      </c>
      <c r="D3731" s="82"/>
      <c r="E3731" s="82"/>
      <c r="F3731" s="82"/>
      <c r="G3731" s="82"/>
      <c r="H3731" s="40" t="s">
        <v>4</v>
      </c>
      <c r="I3731" s="83" t="str">
        <f>IFERROR(VLOOKUP(A3731,'Alíquotas - CADPREV'!$B$2152:$N$4324,8,FALSE),"")</f>
        <v/>
      </c>
      <c r="J3731" s="83" t="str">
        <f>IF(H3731="RPPS",VLOOKUP(A3731,' Legislação Benef - GESCON'!$B$4:$I$2159,3,FALSE),"")</f>
        <v/>
      </c>
      <c r="K3731" s="83" t="str">
        <f>IF(H3731="RPPS",VLOOKUP(A3731,' Legislação Benef - GESCON'!$B$4:$I$2159,6,FALSE),"")</f>
        <v/>
      </c>
      <c r="L3731" s="83" t="str">
        <f>IF(H3731="RPPS",IFERROR(IF(VLOOKUP(A3731,'Suspensão de repasses - GESCON'!$D$3:$J$1048576,7,FALSE)="Validada","SIM","NÃO"),"NÃO"),"")</f>
        <v/>
      </c>
    </row>
    <row r="3732" spans="1:12" s="19" customFormat="1" ht="15" hidden="1" customHeight="1" x14ac:dyDescent="0.25">
      <c r="A3732" s="88" t="s">
        <v>9099</v>
      </c>
      <c r="B3732" s="40" t="s">
        <v>4626</v>
      </c>
      <c r="C3732" s="82" t="s">
        <v>10959</v>
      </c>
      <c r="D3732" s="82"/>
      <c r="E3732" s="82"/>
      <c r="F3732" s="82"/>
      <c r="G3732" s="82"/>
      <c r="H3732" s="40" t="s">
        <v>4</v>
      </c>
      <c r="I3732" s="83" t="str">
        <f>IFERROR(VLOOKUP(A3732,'Alíquotas - CADPREV'!$B$2152:$N$4324,8,FALSE),"")</f>
        <v/>
      </c>
      <c r="J3732" s="83" t="str">
        <f>IF(H3732="RPPS",VLOOKUP(A3732,' Legislação Benef - GESCON'!$B$4:$I$2159,3,FALSE),"")</f>
        <v/>
      </c>
      <c r="K3732" s="83" t="str">
        <f>IF(H3732="RPPS",VLOOKUP(A3732,' Legislação Benef - GESCON'!$B$4:$I$2159,6,FALSE),"")</f>
        <v/>
      </c>
      <c r="L3732" s="83" t="str">
        <f>IF(H3732="RPPS",IFERROR(IF(VLOOKUP(A3732,'Suspensão de repasses - GESCON'!$D$3:$J$1048576,7,FALSE)="Validada","SIM","NÃO"),"NÃO"),"")</f>
        <v/>
      </c>
    </row>
    <row r="3733" spans="1:12" s="19" customFormat="1" ht="15" customHeight="1" x14ac:dyDescent="0.25">
      <c r="A3733" s="88" t="s">
        <v>9100</v>
      </c>
      <c r="B3733" s="40" t="s">
        <v>1142</v>
      </c>
      <c r="C3733" s="82" t="s">
        <v>10958</v>
      </c>
      <c r="D3733" s="82">
        <v>1145</v>
      </c>
      <c r="E3733" s="82">
        <v>3</v>
      </c>
      <c r="F3733" s="82">
        <v>0</v>
      </c>
      <c r="G3733" s="82">
        <v>1148</v>
      </c>
      <c r="H3733" s="40" t="s">
        <v>2</v>
      </c>
      <c r="I3733" s="83" t="str">
        <f>IFERROR(VLOOKUP(A3733,'Alíquotas - CADPREV'!$B$2152:$N$4324,8,FALSE),"")</f>
        <v>NÃO</v>
      </c>
      <c r="J3733" s="83" t="str">
        <f>IF(H3733="RPPS",VLOOKUP(A3733,' Legislação Benef - GESCON'!$B$4:$I$2159,3,FALSE),"")</f>
        <v>NÃO</v>
      </c>
      <c r="K3733" s="83" t="str">
        <f>IF(H3733="RPPS",VLOOKUP(A3733,' Legislação Benef - GESCON'!$B$4:$I$2159,6,FALSE),"")</f>
        <v>NÃO</v>
      </c>
      <c r="L3733" s="83" t="str">
        <f>IF(H3733="RPPS",IFERROR(IF(VLOOKUP(A3733,'Suspensão de repasses - GESCON'!$D$3:$J$1048576,7,FALSE)="Validada","SIM","NÃO"),"NÃO"),"")</f>
        <v>NÃO</v>
      </c>
    </row>
    <row r="3734" spans="1:12" s="19" customFormat="1" ht="15" hidden="1" customHeight="1" x14ac:dyDescent="0.25">
      <c r="A3734" s="88" t="s">
        <v>9101</v>
      </c>
      <c r="B3734" s="40" t="s">
        <v>4559</v>
      </c>
      <c r="C3734" s="82" t="s">
        <v>10959</v>
      </c>
      <c r="D3734" s="82"/>
      <c r="E3734" s="82"/>
      <c r="F3734" s="82"/>
      <c r="G3734" s="82"/>
      <c r="H3734" s="40" t="s">
        <v>4</v>
      </c>
      <c r="I3734" s="83" t="str">
        <f>IFERROR(VLOOKUP(A3734,'Alíquotas - CADPREV'!$B$2152:$N$4324,8,FALSE),"")</f>
        <v/>
      </c>
      <c r="J3734" s="83" t="str">
        <f>IF(H3734="RPPS",VLOOKUP(A3734,' Legislação Benef - GESCON'!$B$4:$I$2159,3,FALSE),"")</f>
        <v/>
      </c>
      <c r="K3734" s="83" t="str">
        <f>IF(H3734="RPPS",VLOOKUP(A3734,' Legislação Benef - GESCON'!$B$4:$I$2159,6,FALSE),"")</f>
        <v/>
      </c>
      <c r="L3734" s="83" t="str">
        <f>IF(H3734="RPPS",IFERROR(IF(VLOOKUP(A3734,'Suspensão de repasses - GESCON'!$D$3:$J$1048576,7,FALSE)="Validada","SIM","NÃO"),"NÃO"),"")</f>
        <v/>
      </c>
    </row>
    <row r="3735" spans="1:12" s="19" customFormat="1" ht="15" hidden="1" customHeight="1" x14ac:dyDescent="0.25">
      <c r="A3735" s="88" t="s">
        <v>9102</v>
      </c>
      <c r="B3735" s="40" t="s">
        <v>4626</v>
      </c>
      <c r="C3735" s="82" t="s">
        <v>10959</v>
      </c>
      <c r="D3735" s="82"/>
      <c r="E3735" s="82"/>
      <c r="F3735" s="82"/>
      <c r="G3735" s="82"/>
      <c r="H3735" s="40" t="s">
        <v>4</v>
      </c>
      <c r="I3735" s="83" t="str">
        <f>IFERROR(VLOOKUP(A3735,'Alíquotas - CADPREV'!$B$2152:$N$4324,8,FALSE),"")</f>
        <v/>
      </c>
      <c r="J3735" s="83" t="str">
        <f>IF(H3735="RPPS",VLOOKUP(A3735,' Legislação Benef - GESCON'!$B$4:$I$2159,3,FALSE),"")</f>
        <v/>
      </c>
      <c r="K3735" s="83" t="str">
        <f>IF(H3735="RPPS",VLOOKUP(A3735,' Legislação Benef - GESCON'!$B$4:$I$2159,6,FALSE),"")</f>
        <v/>
      </c>
      <c r="L3735" s="83" t="str">
        <f>IF(H3735="RPPS",IFERROR(IF(VLOOKUP(A3735,'Suspensão de repasses - GESCON'!$D$3:$J$1048576,7,FALSE)="Validada","SIM","NÃO"),"NÃO"),"")</f>
        <v/>
      </c>
    </row>
    <row r="3736" spans="1:12" s="19" customFormat="1" ht="15" customHeight="1" x14ac:dyDescent="0.25">
      <c r="A3736" s="88" t="s">
        <v>9103</v>
      </c>
      <c r="B3736" s="40" t="s">
        <v>1356</v>
      </c>
      <c r="C3736" s="82" t="s">
        <v>10958</v>
      </c>
      <c r="D3736" s="82">
        <v>203</v>
      </c>
      <c r="E3736" s="82">
        <v>48</v>
      </c>
      <c r="F3736" s="82">
        <v>11</v>
      </c>
      <c r="G3736" s="82">
        <v>262</v>
      </c>
      <c r="H3736" s="40" t="s">
        <v>2</v>
      </c>
      <c r="I3736" s="83" t="str">
        <f>IFERROR(VLOOKUP(A3736,'Alíquotas - CADPREV'!$B$2152:$N$4324,8,FALSE),"")</f>
        <v>NÃO</v>
      </c>
      <c r="J3736" s="83" t="str">
        <f>IF(H3736="RPPS",VLOOKUP(A3736,' Legislação Benef - GESCON'!$B$4:$I$2159,3,FALSE),"")</f>
        <v>NÃO</v>
      </c>
      <c r="K3736" s="83" t="str">
        <f>IF(H3736="RPPS",VLOOKUP(A3736,' Legislação Benef - GESCON'!$B$4:$I$2159,6,FALSE),"")</f>
        <v>NÃO</v>
      </c>
      <c r="L3736" s="83" t="str">
        <f>IF(H3736="RPPS",IFERROR(IF(VLOOKUP(A3736,'Suspensão de repasses - GESCON'!$D$3:$J$1048576,7,FALSE)="Validada","SIM","NÃO"),"NÃO"),"")</f>
        <v>NÃO</v>
      </c>
    </row>
    <row r="3737" spans="1:12" s="19" customFormat="1" ht="15" hidden="1" customHeight="1" x14ac:dyDescent="0.25">
      <c r="A3737" s="88" t="s">
        <v>9104</v>
      </c>
      <c r="B3737" s="40" t="s">
        <v>5227</v>
      </c>
      <c r="C3737" s="82" t="s">
        <v>10959</v>
      </c>
      <c r="D3737" s="82"/>
      <c r="E3737" s="82"/>
      <c r="F3737" s="82"/>
      <c r="G3737" s="82"/>
      <c r="H3737" s="40" t="s">
        <v>4</v>
      </c>
      <c r="I3737" s="83" t="str">
        <f>IFERROR(VLOOKUP(A3737,'Alíquotas - CADPREV'!$B$2152:$N$4324,8,FALSE),"")</f>
        <v/>
      </c>
      <c r="J3737" s="83" t="str">
        <f>IF(H3737="RPPS",VLOOKUP(A3737,' Legislação Benef - GESCON'!$B$4:$I$2159,3,FALSE),"")</f>
        <v/>
      </c>
      <c r="K3737" s="83" t="str">
        <f>IF(H3737="RPPS",VLOOKUP(A3737,' Legislação Benef - GESCON'!$B$4:$I$2159,6,FALSE),"")</f>
        <v/>
      </c>
      <c r="L3737" s="83" t="str">
        <f>IF(H3737="RPPS",IFERROR(IF(VLOOKUP(A3737,'Suspensão de repasses - GESCON'!$D$3:$J$1048576,7,FALSE)="Validada","SIM","NÃO"),"NÃO"),"")</f>
        <v/>
      </c>
    </row>
    <row r="3738" spans="1:12" s="19" customFormat="1" ht="15" hidden="1" customHeight="1" x14ac:dyDescent="0.25">
      <c r="A3738" s="88" t="s">
        <v>9105</v>
      </c>
      <c r="B3738" s="40" t="s">
        <v>215</v>
      </c>
      <c r="C3738" s="82" t="s">
        <v>10959</v>
      </c>
      <c r="D3738" s="82"/>
      <c r="E3738" s="82"/>
      <c r="F3738" s="82"/>
      <c r="G3738" s="82"/>
      <c r="H3738" s="40" t="s">
        <v>4</v>
      </c>
      <c r="I3738" s="83" t="str">
        <f>IFERROR(VLOOKUP(A3738,'Alíquotas - CADPREV'!$B$2152:$N$4324,8,FALSE),"")</f>
        <v/>
      </c>
      <c r="J3738" s="83" t="str">
        <f>IF(H3738="RPPS",VLOOKUP(A3738,' Legislação Benef - GESCON'!$B$4:$I$2159,3,FALSE),"")</f>
        <v/>
      </c>
      <c r="K3738" s="83" t="str">
        <f>IF(H3738="RPPS",VLOOKUP(A3738,' Legislação Benef - GESCON'!$B$4:$I$2159,6,FALSE),"")</f>
        <v/>
      </c>
      <c r="L3738" s="83" t="str">
        <f>IF(H3738="RPPS",IFERROR(IF(VLOOKUP(A3738,'Suspensão de repasses - GESCON'!$D$3:$J$1048576,7,FALSE)="Validada","SIM","NÃO"),"NÃO"),"")</f>
        <v/>
      </c>
    </row>
    <row r="3739" spans="1:12" s="19" customFormat="1" ht="15" hidden="1" customHeight="1" x14ac:dyDescent="0.25">
      <c r="A3739" s="88" t="s">
        <v>9106</v>
      </c>
      <c r="B3739" s="40" t="s">
        <v>3601</v>
      </c>
      <c r="C3739" s="82" t="s">
        <v>10959</v>
      </c>
      <c r="D3739" s="82"/>
      <c r="E3739" s="82"/>
      <c r="F3739" s="82"/>
      <c r="G3739" s="82"/>
      <c r="H3739" s="40" t="s">
        <v>4</v>
      </c>
      <c r="I3739" s="83" t="str">
        <f>IFERROR(VLOOKUP(A3739,'Alíquotas - CADPREV'!$B$2152:$N$4324,8,FALSE),"")</f>
        <v/>
      </c>
      <c r="J3739" s="83" t="str">
        <f>IF(H3739="RPPS",VLOOKUP(A3739,' Legislação Benef - GESCON'!$B$4:$I$2159,3,FALSE),"")</f>
        <v/>
      </c>
      <c r="K3739" s="83" t="str">
        <f>IF(H3739="RPPS",VLOOKUP(A3739,' Legislação Benef - GESCON'!$B$4:$I$2159,6,FALSE),"")</f>
        <v/>
      </c>
      <c r="L3739" s="83" t="str">
        <f>IF(H3739="RPPS",IFERROR(IF(VLOOKUP(A3739,'Suspensão de repasses - GESCON'!$D$3:$J$1048576,7,FALSE)="Validada","SIM","NÃO"),"NÃO"),"")</f>
        <v/>
      </c>
    </row>
    <row r="3740" spans="1:12" s="19" customFormat="1" ht="15" customHeight="1" x14ac:dyDescent="0.25">
      <c r="A3740" s="88" t="s">
        <v>9107</v>
      </c>
      <c r="B3740" s="40" t="s">
        <v>821</v>
      </c>
      <c r="C3740" s="82" t="s">
        <v>10958</v>
      </c>
      <c r="D3740" s="82">
        <v>478</v>
      </c>
      <c r="E3740" s="82">
        <v>84</v>
      </c>
      <c r="F3740" s="82">
        <v>27</v>
      </c>
      <c r="G3740" s="82">
        <v>589</v>
      </c>
      <c r="H3740" s="40" t="s">
        <v>2</v>
      </c>
      <c r="I3740" s="83" t="str">
        <f>IFERROR(VLOOKUP(A3740,'Alíquotas - CADPREV'!$B$2152:$N$4324,8,FALSE),"")</f>
        <v>NÃO</v>
      </c>
      <c r="J3740" s="83" t="str">
        <f>IF(H3740="RPPS",VLOOKUP(A3740,' Legislação Benef - GESCON'!$B$4:$I$2159,3,FALSE),"")</f>
        <v>NÃO</v>
      </c>
      <c r="K3740" s="83" t="str">
        <f>IF(H3740="RPPS",VLOOKUP(A3740,' Legislação Benef - GESCON'!$B$4:$I$2159,6,FALSE),"")</f>
        <v>SIM</v>
      </c>
      <c r="L3740" s="83" t="str">
        <f>IF(H3740="RPPS",IFERROR(IF(VLOOKUP(A3740,'Suspensão de repasses - GESCON'!$D$3:$J$1048576,7,FALSE)="Validada","SIM","NÃO"),"NÃO"),"")</f>
        <v>NÃO</v>
      </c>
    </row>
    <row r="3741" spans="1:12" s="19" customFormat="1" ht="15" hidden="1" customHeight="1" x14ac:dyDescent="0.25">
      <c r="A3741" s="88" t="s">
        <v>9108</v>
      </c>
      <c r="B3741" s="40" t="s">
        <v>4626</v>
      </c>
      <c r="C3741" s="82" t="s">
        <v>10959</v>
      </c>
      <c r="D3741" s="82"/>
      <c r="E3741" s="82"/>
      <c r="F3741" s="82"/>
      <c r="G3741" s="82"/>
      <c r="H3741" s="40" t="s">
        <v>4</v>
      </c>
      <c r="I3741" s="83" t="str">
        <f>IFERROR(VLOOKUP(A3741,'Alíquotas - CADPREV'!$B$2152:$N$4324,8,FALSE),"")</f>
        <v/>
      </c>
      <c r="J3741" s="83" t="str">
        <f>IF(H3741="RPPS",VLOOKUP(A3741,' Legislação Benef - GESCON'!$B$4:$I$2159,3,FALSE),"")</f>
        <v/>
      </c>
      <c r="K3741" s="83" t="str">
        <f>IF(H3741="RPPS",VLOOKUP(A3741,' Legislação Benef - GESCON'!$B$4:$I$2159,6,FALSE),"")</f>
        <v/>
      </c>
      <c r="L3741" s="83" t="str">
        <f>IF(H3741="RPPS",IFERROR(IF(VLOOKUP(A3741,'Suspensão de repasses - GESCON'!$D$3:$J$1048576,7,FALSE)="Validada","SIM","NÃO"),"NÃO"),"")</f>
        <v/>
      </c>
    </row>
    <row r="3742" spans="1:12" s="19" customFormat="1" ht="15" hidden="1" customHeight="1" x14ac:dyDescent="0.25">
      <c r="A3742" s="88" t="s">
        <v>9109</v>
      </c>
      <c r="B3742" s="40" t="s">
        <v>1142</v>
      </c>
      <c r="C3742" s="82" t="s">
        <v>10959</v>
      </c>
      <c r="D3742" s="82"/>
      <c r="E3742" s="82"/>
      <c r="F3742" s="82"/>
      <c r="G3742" s="82"/>
      <c r="H3742" s="40" t="s">
        <v>4</v>
      </c>
      <c r="I3742" s="83" t="str">
        <f>IFERROR(VLOOKUP(A3742,'Alíquotas - CADPREV'!$B$2152:$N$4324,8,FALSE),"")</f>
        <v/>
      </c>
      <c r="J3742" s="83" t="str">
        <f>IF(H3742="RPPS",VLOOKUP(A3742,' Legislação Benef - GESCON'!$B$4:$I$2159,3,FALSE),"")</f>
        <v/>
      </c>
      <c r="K3742" s="83" t="str">
        <f>IF(H3742="RPPS",VLOOKUP(A3742,' Legislação Benef - GESCON'!$B$4:$I$2159,6,FALSE),"")</f>
        <v/>
      </c>
      <c r="L3742" s="83" t="str">
        <f>IF(H3742="RPPS",IFERROR(IF(VLOOKUP(A3742,'Suspensão de repasses - GESCON'!$D$3:$J$1048576,7,FALSE)="Validada","SIM","NÃO"),"NÃO"),"")</f>
        <v/>
      </c>
    </row>
    <row r="3743" spans="1:12" s="19" customFormat="1" ht="15" hidden="1" customHeight="1" x14ac:dyDescent="0.25">
      <c r="A3743" s="88" t="s">
        <v>9110</v>
      </c>
      <c r="B3743" s="40" t="s">
        <v>2197</v>
      </c>
      <c r="C3743" s="82" t="s">
        <v>10959</v>
      </c>
      <c r="D3743" s="82"/>
      <c r="E3743" s="82"/>
      <c r="F3743" s="82"/>
      <c r="G3743" s="82"/>
      <c r="H3743" s="40" t="s">
        <v>4</v>
      </c>
      <c r="I3743" s="83" t="str">
        <f>IFERROR(VLOOKUP(A3743,'Alíquotas - CADPREV'!$B$2152:$N$4324,8,FALSE),"")</f>
        <v/>
      </c>
      <c r="J3743" s="83" t="str">
        <f>IF(H3743="RPPS",VLOOKUP(A3743,' Legislação Benef - GESCON'!$B$4:$I$2159,3,FALSE),"")</f>
        <v/>
      </c>
      <c r="K3743" s="83" t="str">
        <f>IF(H3743="RPPS",VLOOKUP(A3743,' Legislação Benef - GESCON'!$B$4:$I$2159,6,FALSE),"")</f>
        <v/>
      </c>
      <c r="L3743" s="83" t="str">
        <f>IF(H3743="RPPS",IFERROR(IF(VLOOKUP(A3743,'Suspensão de repasses - GESCON'!$D$3:$J$1048576,7,FALSE)="Validada","SIM","NÃO"),"NÃO"),"")</f>
        <v/>
      </c>
    </row>
    <row r="3744" spans="1:12" s="19" customFormat="1" ht="15" customHeight="1" x14ac:dyDescent="0.25">
      <c r="A3744" s="88" t="s">
        <v>9111</v>
      </c>
      <c r="B3744" s="40" t="s">
        <v>2926</v>
      </c>
      <c r="C3744" s="82" t="s">
        <v>10958</v>
      </c>
      <c r="D3744" s="82">
        <v>1030</v>
      </c>
      <c r="E3744" s="82">
        <v>153</v>
      </c>
      <c r="F3744" s="82">
        <v>17</v>
      </c>
      <c r="G3744" s="82">
        <v>1200</v>
      </c>
      <c r="H3744" s="40" t="s">
        <v>2</v>
      </c>
      <c r="I3744" s="83" t="str">
        <f>IFERROR(VLOOKUP(A3744,'Alíquotas - CADPREV'!$B$2152:$N$4324,8,FALSE),"")</f>
        <v>NÃO</v>
      </c>
      <c r="J3744" s="83" t="str">
        <f>IF(H3744="RPPS",VLOOKUP(A3744,' Legislação Benef - GESCON'!$B$4:$I$2159,3,FALSE),"")</f>
        <v>NÃO</v>
      </c>
      <c r="K3744" s="83" t="str">
        <f>IF(H3744="RPPS",VLOOKUP(A3744,' Legislação Benef - GESCON'!$B$4:$I$2159,6,FALSE),"")</f>
        <v>SIM</v>
      </c>
      <c r="L3744" s="83" t="str">
        <f>IF(H3744="RPPS",IFERROR(IF(VLOOKUP(A3744,'Suspensão de repasses - GESCON'!$D$3:$J$1048576,7,FALSE)="Validada","SIM","NÃO"),"NÃO"),"")</f>
        <v>NÃO</v>
      </c>
    </row>
    <row r="3745" spans="1:12" s="19" customFormat="1" ht="15" hidden="1" customHeight="1" x14ac:dyDescent="0.25">
      <c r="A3745" s="88" t="s">
        <v>9112</v>
      </c>
      <c r="B3745" s="40" t="s">
        <v>2926</v>
      </c>
      <c r="C3745" s="82" t="s">
        <v>10959</v>
      </c>
      <c r="D3745" s="82"/>
      <c r="E3745" s="82"/>
      <c r="F3745" s="82"/>
      <c r="G3745" s="82"/>
      <c r="H3745" s="40" t="s">
        <v>4</v>
      </c>
      <c r="I3745" s="83" t="str">
        <f>IFERROR(VLOOKUP(A3745,'Alíquotas - CADPREV'!$B$2152:$N$4324,8,FALSE),"")</f>
        <v/>
      </c>
      <c r="J3745" s="83" t="str">
        <f>IF(H3745="RPPS",VLOOKUP(A3745,' Legislação Benef - GESCON'!$B$4:$I$2159,3,FALSE),"")</f>
        <v/>
      </c>
      <c r="K3745" s="83" t="str">
        <f>IF(H3745="RPPS",VLOOKUP(A3745,' Legislação Benef - GESCON'!$B$4:$I$2159,6,FALSE),"")</f>
        <v/>
      </c>
      <c r="L3745" s="83" t="str">
        <f>IF(H3745="RPPS",IFERROR(IF(VLOOKUP(A3745,'Suspensão de repasses - GESCON'!$D$3:$J$1048576,7,FALSE)="Validada","SIM","NÃO"),"NÃO"),"")</f>
        <v/>
      </c>
    </row>
    <row r="3746" spans="1:12" s="19" customFormat="1" ht="15" hidden="1" customHeight="1" x14ac:dyDescent="0.25">
      <c r="A3746" s="88" t="s">
        <v>9113</v>
      </c>
      <c r="B3746" s="40" t="s">
        <v>1356</v>
      </c>
      <c r="C3746" s="82" t="s">
        <v>10959</v>
      </c>
      <c r="D3746" s="82"/>
      <c r="E3746" s="82"/>
      <c r="F3746" s="82"/>
      <c r="G3746" s="82"/>
      <c r="H3746" s="40" t="s">
        <v>4</v>
      </c>
      <c r="I3746" s="83" t="str">
        <f>IFERROR(VLOOKUP(A3746,'Alíquotas - CADPREV'!$B$2152:$N$4324,8,FALSE),"")</f>
        <v/>
      </c>
      <c r="J3746" s="83" t="str">
        <f>IF(H3746="RPPS",VLOOKUP(A3746,' Legislação Benef - GESCON'!$B$4:$I$2159,3,FALSE),"")</f>
        <v/>
      </c>
      <c r="K3746" s="83" t="str">
        <f>IF(H3746="RPPS",VLOOKUP(A3746,' Legislação Benef - GESCON'!$B$4:$I$2159,6,FALSE),"")</f>
        <v/>
      </c>
      <c r="L3746" s="83" t="str">
        <f>IF(H3746="RPPS",IFERROR(IF(VLOOKUP(A3746,'Suspensão de repasses - GESCON'!$D$3:$J$1048576,7,FALSE)="Validada","SIM","NÃO"),"NÃO"),"")</f>
        <v/>
      </c>
    </row>
    <row r="3747" spans="1:12" s="19" customFormat="1" ht="15" hidden="1" customHeight="1" x14ac:dyDescent="0.25">
      <c r="A3747" s="88" t="s">
        <v>9114</v>
      </c>
      <c r="B3747" s="40" t="s">
        <v>3812</v>
      </c>
      <c r="C3747" s="82" t="s">
        <v>10959</v>
      </c>
      <c r="D3747" s="82"/>
      <c r="E3747" s="82"/>
      <c r="F3747" s="82"/>
      <c r="G3747" s="82"/>
      <c r="H3747" s="40" t="s">
        <v>4</v>
      </c>
      <c r="I3747" s="83" t="str">
        <f>IFERROR(VLOOKUP(A3747,'Alíquotas - CADPREV'!$B$2152:$N$4324,8,FALSE),"")</f>
        <v/>
      </c>
      <c r="J3747" s="83" t="str">
        <f>IF(H3747="RPPS",VLOOKUP(A3747,' Legislação Benef - GESCON'!$B$4:$I$2159,3,FALSE),"")</f>
        <v/>
      </c>
      <c r="K3747" s="83" t="str">
        <f>IF(H3747="RPPS",VLOOKUP(A3747,' Legislação Benef - GESCON'!$B$4:$I$2159,6,FALSE),"")</f>
        <v/>
      </c>
      <c r="L3747" s="83" t="str">
        <f>IF(H3747="RPPS",IFERROR(IF(VLOOKUP(A3747,'Suspensão de repasses - GESCON'!$D$3:$J$1048576,7,FALSE)="Validada","SIM","NÃO"),"NÃO"),"")</f>
        <v/>
      </c>
    </row>
    <row r="3748" spans="1:12" s="19" customFormat="1" ht="15" hidden="1" customHeight="1" x14ac:dyDescent="0.25">
      <c r="A3748" s="88" t="s">
        <v>9115</v>
      </c>
      <c r="B3748" s="40" t="s">
        <v>2554</v>
      </c>
      <c r="C3748" s="82" t="s">
        <v>10959</v>
      </c>
      <c r="D3748" s="82"/>
      <c r="E3748" s="82"/>
      <c r="F3748" s="82"/>
      <c r="G3748" s="82"/>
      <c r="H3748" s="40" t="s">
        <v>4</v>
      </c>
      <c r="I3748" s="83" t="str">
        <f>IFERROR(VLOOKUP(A3748,'Alíquotas - CADPREV'!$B$2152:$N$4324,8,FALSE),"")</f>
        <v/>
      </c>
      <c r="J3748" s="83" t="str">
        <f>IF(H3748="RPPS",VLOOKUP(A3748,' Legislação Benef - GESCON'!$B$4:$I$2159,3,FALSE),"")</f>
        <v/>
      </c>
      <c r="K3748" s="83" t="str">
        <f>IF(H3748="RPPS",VLOOKUP(A3748,' Legislação Benef - GESCON'!$B$4:$I$2159,6,FALSE),"")</f>
        <v/>
      </c>
      <c r="L3748" s="83" t="str">
        <f>IF(H3748="RPPS",IFERROR(IF(VLOOKUP(A3748,'Suspensão de repasses - GESCON'!$D$3:$J$1048576,7,FALSE)="Validada","SIM","NÃO"),"NÃO"),"")</f>
        <v/>
      </c>
    </row>
    <row r="3749" spans="1:12" s="19" customFormat="1" ht="15" hidden="1" customHeight="1" x14ac:dyDescent="0.25">
      <c r="A3749" s="88" t="s">
        <v>9116</v>
      </c>
      <c r="B3749" s="40" t="s">
        <v>1356</v>
      </c>
      <c r="C3749" s="82" t="s">
        <v>10959</v>
      </c>
      <c r="D3749" s="82"/>
      <c r="E3749" s="82"/>
      <c r="F3749" s="82"/>
      <c r="G3749" s="82"/>
      <c r="H3749" s="40" t="s">
        <v>4</v>
      </c>
      <c r="I3749" s="83" t="str">
        <f>IFERROR(VLOOKUP(A3749,'Alíquotas - CADPREV'!$B$2152:$N$4324,8,FALSE),"")</f>
        <v/>
      </c>
      <c r="J3749" s="83" t="str">
        <f>IF(H3749="RPPS",VLOOKUP(A3749,' Legislação Benef - GESCON'!$B$4:$I$2159,3,FALSE),"")</f>
        <v/>
      </c>
      <c r="K3749" s="83" t="str">
        <f>IF(H3749="RPPS",VLOOKUP(A3749,' Legislação Benef - GESCON'!$B$4:$I$2159,6,FALSE),"")</f>
        <v/>
      </c>
      <c r="L3749" s="83" t="str">
        <f>IF(H3749="RPPS",IFERROR(IF(VLOOKUP(A3749,'Suspensão de repasses - GESCON'!$D$3:$J$1048576,7,FALSE)="Validada","SIM","NÃO"),"NÃO"),"")</f>
        <v/>
      </c>
    </row>
    <row r="3750" spans="1:12" s="19" customFormat="1" ht="15" hidden="1" customHeight="1" x14ac:dyDescent="0.25">
      <c r="A3750" s="88" t="s">
        <v>9117</v>
      </c>
      <c r="B3750" s="40" t="s">
        <v>3601</v>
      </c>
      <c r="C3750" s="82" t="s">
        <v>10959</v>
      </c>
      <c r="D3750" s="82"/>
      <c r="E3750" s="82"/>
      <c r="F3750" s="82"/>
      <c r="G3750" s="82"/>
      <c r="H3750" s="40" t="s">
        <v>4</v>
      </c>
      <c r="I3750" s="83" t="str">
        <f>IFERROR(VLOOKUP(A3750,'Alíquotas - CADPREV'!$B$2152:$N$4324,8,FALSE),"")</f>
        <v/>
      </c>
      <c r="J3750" s="83" t="str">
        <f>IF(H3750="RPPS",VLOOKUP(A3750,' Legislação Benef - GESCON'!$B$4:$I$2159,3,FALSE),"")</f>
        <v/>
      </c>
      <c r="K3750" s="83" t="str">
        <f>IF(H3750="RPPS",VLOOKUP(A3750,' Legislação Benef - GESCON'!$B$4:$I$2159,6,FALSE),"")</f>
        <v/>
      </c>
      <c r="L3750" s="83" t="str">
        <f>IF(H3750="RPPS",IFERROR(IF(VLOOKUP(A3750,'Suspensão de repasses - GESCON'!$D$3:$J$1048576,7,FALSE)="Validada","SIM","NÃO"),"NÃO"),"")</f>
        <v/>
      </c>
    </row>
    <row r="3751" spans="1:12" s="19" customFormat="1" ht="15" hidden="1" customHeight="1" x14ac:dyDescent="0.25">
      <c r="A3751" s="88" t="s">
        <v>9118</v>
      </c>
      <c r="B3751" s="40" t="s">
        <v>5227</v>
      </c>
      <c r="C3751" s="82" t="s">
        <v>10959</v>
      </c>
      <c r="D3751" s="82"/>
      <c r="E3751" s="82"/>
      <c r="F3751" s="82"/>
      <c r="G3751" s="82"/>
      <c r="H3751" s="40" t="s">
        <v>4</v>
      </c>
      <c r="I3751" s="83" t="str">
        <f>IFERROR(VLOOKUP(A3751,'Alíquotas - CADPREV'!$B$2152:$N$4324,8,FALSE),"")</f>
        <v/>
      </c>
      <c r="J3751" s="83" t="str">
        <f>IF(H3751="RPPS",VLOOKUP(A3751,' Legislação Benef - GESCON'!$B$4:$I$2159,3,FALSE),"")</f>
        <v/>
      </c>
      <c r="K3751" s="83" t="str">
        <f>IF(H3751="RPPS",VLOOKUP(A3751,' Legislação Benef - GESCON'!$B$4:$I$2159,6,FALSE),"")</f>
        <v/>
      </c>
      <c r="L3751" s="83" t="str">
        <f>IF(H3751="RPPS",IFERROR(IF(VLOOKUP(A3751,'Suspensão de repasses - GESCON'!$D$3:$J$1048576,7,FALSE)="Validada","SIM","NÃO"),"NÃO"),"")</f>
        <v/>
      </c>
    </row>
    <row r="3752" spans="1:12" s="19" customFormat="1" ht="15" hidden="1" customHeight="1" x14ac:dyDescent="0.25">
      <c r="A3752" s="88" t="s">
        <v>9119</v>
      </c>
      <c r="B3752" s="40" t="s">
        <v>2413</v>
      </c>
      <c r="C3752" s="82" t="s">
        <v>10959</v>
      </c>
      <c r="D3752" s="82"/>
      <c r="E3752" s="82"/>
      <c r="F3752" s="82"/>
      <c r="G3752" s="82"/>
      <c r="H3752" s="40" t="s">
        <v>4</v>
      </c>
      <c r="I3752" s="83" t="str">
        <f>IFERROR(VLOOKUP(A3752,'Alíquotas - CADPREV'!$B$2152:$N$4324,8,FALSE),"")</f>
        <v/>
      </c>
      <c r="J3752" s="83" t="str">
        <f>IF(H3752="RPPS",VLOOKUP(A3752,' Legislação Benef - GESCON'!$B$4:$I$2159,3,FALSE),"")</f>
        <v/>
      </c>
      <c r="K3752" s="83" t="str">
        <f>IF(H3752="RPPS",VLOOKUP(A3752,' Legislação Benef - GESCON'!$B$4:$I$2159,6,FALSE),"")</f>
        <v/>
      </c>
      <c r="L3752" s="83" t="str">
        <f>IF(H3752="RPPS",IFERROR(IF(VLOOKUP(A3752,'Suspensão de repasses - GESCON'!$D$3:$J$1048576,7,FALSE)="Validada","SIM","NÃO"),"NÃO"),"")</f>
        <v/>
      </c>
    </row>
    <row r="3753" spans="1:12" s="19" customFormat="1" ht="15" customHeight="1" x14ac:dyDescent="0.25">
      <c r="A3753" s="88" t="s">
        <v>9120</v>
      </c>
      <c r="B3753" s="40" t="s">
        <v>2274</v>
      </c>
      <c r="C3753" s="82" t="s">
        <v>10958</v>
      </c>
      <c r="D3753" s="82">
        <v>828</v>
      </c>
      <c r="E3753" s="82">
        <v>80</v>
      </c>
      <c r="F3753" s="82">
        <v>26</v>
      </c>
      <c r="G3753" s="82">
        <v>934</v>
      </c>
      <c r="H3753" s="40" t="s">
        <v>2</v>
      </c>
      <c r="I3753" s="83" t="str">
        <f>IFERROR(VLOOKUP(A3753,'Alíquotas - CADPREV'!$B$2152:$N$4324,8,FALSE),"")</f>
        <v>NÃO</v>
      </c>
      <c r="J3753" s="83" t="str">
        <f>IF(H3753="RPPS",VLOOKUP(A3753,' Legislação Benef - GESCON'!$B$4:$I$2159,3,FALSE),"")</f>
        <v>NÃO</v>
      </c>
      <c r="K3753" s="83" t="str">
        <f>IF(H3753="RPPS",VLOOKUP(A3753,' Legislação Benef - GESCON'!$B$4:$I$2159,6,FALSE),"")</f>
        <v>NÃO</v>
      </c>
      <c r="L3753" s="83" t="str">
        <f>IF(H3753="RPPS",IFERROR(IF(VLOOKUP(A3753,'Suspensão de repasses - GESCON'!$D$3:$J$1048576,7,FALSE)="Validada","SIM","NÃO"),"NÃO"),"")</f>
        <v>NÃO</v>
      </c>
    </row>
    <row r="3754" spans="1:12" s="19" customFormat="1" ht="15" customHeight="1" x14ac:dyDescent="0.25">
      <c r="A3754" s="88" t="s">
        <v>9121</v>
      </c>
      <c r="B3754" s="40" t="s">
        <v>3812</v>
      </c>
      <c r="C3754" s="82" t="s">
        <v>10958</v>
      </c>
      <c r="D3754" s="82">
        <v>201</v>
      </c>
      <c r="E3754" s="82">
        <v>61</v>
      </c>
      <c r="F3754" s="82">
        <v>21</v>
      </c>
      <c r="G3754" s="82">
        <v>283</v>
      </c>
      <c r="H3754" s="40" t="s">
        <v>2</v>
      </c>
      <c r="I3754" s="83" t="str">
        <f>IFERROR(VLOOKUP(A3754,'Alíquotas - CADPREV'!$B$2152:$N$4324,8,FALSE),"")</f>
        <v>SIM</v>
      </c>
      <c r="J3754" s="83" t="str">
        <f>IF(H3754="RPPS",VLOOKUP(A3754,' Legislação Benef - GESCON'!$B$4:$I$2159,3,FALSE),"")</f>
        <v>NÃO</v>
      </c>
      <c r="K3754" s="83" t="str">
        <f>IF(H3754="RPPS",VLOOKUP(A3754,' Legislação Benef - GESCON'!$B$4:$I$2159,6,FALSE),"")</f>
        <v>SIM</v>
      </c>
      <c r="L3754" s="83" t="str">
        <f>IF(H3754="RPPS",IFERROR(IF(VLOOKUP(A3754,'Suspensão de repasses - GESCON'!$D$3:$J$1048576,7,FALSE)="Validada","SIM","NÃO"),"NÃO"),"")</f>
        <v>NÃO</v>
      </c>
    </row>
    <row r="3755" spans="1:12" s="19" customFormat="1" ht="15" customHeight="1" x14ac:dyDescent="0.25">
      <c r="A3755" s="88" t="s">
        <v>9122</v>
      </c>
      <c r="B3755" s="40" t="s">
        <v>3812</v>
      </c>
      <c r="C3755" s="82" t="s">
        <v>10958</v>
      </c>
      <c r="D3755" s="82">
        <v>6808</v>
      </c>
      <c r="E3755" s="82">
        <v>1874</v>
      </c>
      <c r="F3755" s="82">
        <v>506</v>
      </c>
      <c r="G3755" s="82">
        <v>9188</v>
      </c>
      <c r="H3755" s="40" t="s">
        <v>2</v>
      </c>
      <c r="I3755" s="83" t="str">
        <f>IFERROR(VLOOKUP(A3755,'Alíquotas - CADPREV'!$B$2152:$N$4324,8,FALSE),"")</f>
        <v>SIM</v>
      </c>
      <c r="J3755" s="83" t="str">
        <f>IF(H3755="RPPS",VLOOKUP(A3755,' Legislação Benef - GESCON'!$B$4:$I$2159,3,FALSE),"")</f>
        <v>NÃO</v>
      </c>
      <c r="K3755" s="83" t="str">
        <f>IF(H3755="RPPS",VLOOKUP(A3755,' Legislação Benef - GESCON'!$B$4:$I$2159,6,FALSE),"")</f>
        <v>NÃO</v>
      </c>
      <c r="L3755" s="83" t="str">
        <f>IF(H3755="RPPS",IFERROR(IF(VLOOKUP(A3755,'Suspensão de repasses - GESCON'!$D$3:$J$1048576,7,FALSE)="Validada","SIM","NÃO"),"NÃO"),"")</f>
        <v>SIM</v>
      </c>
    </row>
    <row r="3756" spans="1:12" s="19" customFormat="1" ht="15" hidden="1" customHeight="1" x14ac:dyDescent="0.25">
      <c r="A3756" s="88" t="s">
        <v>9123</v>
      </c>
      <c r="B3756" s="40" t="s">
        <v>634</v>
      </c>
      <c r="C3756" s="82" t="s">
        <v>10959</v>
      </c>
      <c r="D3756" s="82"/>
      <c r="E3756" s="82"/>
      <c r="F3756" s="82"/>
      <c r="G3756" s="82"/>
      <c r="H3756" s="40" t="s">
        <v>4</v>
      </c>
      <c r="I3756" s="83" t="str">
        <f>IFERROR(VLOOKUP(A3756,'Alíquotas - CADPREV'!$B$2152:$N$4324,8,FALSE),"")</f>
        <v/>
      </c>
      <c r="J3756" s="83" t="str">
        <f>IF(H3756="RPPS",VLOOKUP(A3756,' Legislação Benef - GESCON'!$B$4:$I$2159,3,FALSE),"")</f>
        <v/>
      </c>
      <c r="K3756" s="83" t="str">
        <f>IF(H3756="RPPS",VLOOKUP(A3756,' Legislação Benef - GESCON'!$B$4:$I$2159,6,FALSE),"")</f>
        <v/>
      </c>
      <c r="L3756" s="83" t="str">
        <f>IF(H3756="RPPS",IFERROR(IF(VLOOKUP(A3756,'Suspensão de repasses - GESCON'!$D$3:$J$1048576,7,FALSE)="Validada","SIM","NÃO"),"NÃO"),"")</f>
        <v/>
      </c>
    </row>
    <row r="3757" spans="1:12" s="19" customFormat="1" ht="15" hidden="1" customHeight="1" x14ac:dyDescent="0.25">
      <c r="A3757" s="88" t="s">
        <v>9124</v>
      </c>
      <c r="B3757" s="40" t="s">
        <v>1142</v>
      </c>
      <c r="C3757" s="82" t="s">
        <v>10959</v>
      </c>
      <c r="D3757" s="82"/>
      <c r="E3757" s="82"/>
      <c r="F3757" s="82"/>
      <c r="G3757" s="82"/>
      <c r="H3757" s="40" t="s">
        <v>4</v>
      </c>
      <c r="I3757" s="83" t="str">
        <f>IFERROR(VLOOKUP(A3757,'Alíquotas - CADPREV'!$B$2152:$N$4324,8,FALSE),"")</f>
        <v/>
      </c>
      <c r="J3757" s="83" t="str">
        <f>IF(H3757="RPPS",VLOOKUP(A3757,' Legislação Benef - GESCON'!$B$4:$I$2159,3,FALSE),"")</f>
        <v/>
      </c>
      <c r="K3757" s="83" t="str">
        <f>IF(H3757="RPPS",VLOOKUP(A3757,' Legislação Benef - GESCON'!$B$4:$I$2159,6,FALSE),"")</f>
        <v/>
      </c>
      <c r="L3757" s="83" t="str">
        <f>IF(H3757="RPPS",IFERROR(IF(VLOOKUP(A3757,'Suspensão de repasses - GESCON'!$D$3:$J$1048576,7,FALSE)="Validada","SIM","NÃO"),"NÃO"),"")</f>
        <v/>
      </c>
    </row>
    <row r="3758" spans="1:12" s="19" customFormat="1" ht="15" hidden="1" customHeight="1" x14ac:dyDescent="0.25">
      <c r="A3758" s="88" t="s">
        <v>9125</v>
      </c>
      <c r="B3758" s="40" t="s">
        <v>4626</v>
      </c>
      <c r="C3758" s="82" t="s">
        <v>10959</v>
      </c>
      <c r="D3758" s="82"/>
      <c r="E3758" s="82"/>
      <c r="F3758" s="82"/>
      <c r="G3758" s="82"/>
      <c r="H3758" s="40" t="s">
        <v>4</v>
      </c>
      <c r="I3758" s="83" t="str">
        <f>IFERROR(VLOOKUP(A3758,'Alíquotas - CADPREV'!$B$2152:$N$4324,8,FALSE),"")</f>
        <v/>
      </c>
      <c r="J3758" s="83" t="str">
        <f>IF(H3758="RPPS",VLOOKUP(A3758,' Legislação Benef - GESCON'!$B$4:$I$2159,3,FALSE),"")</f>
        <v/>
      </c>
      <c r="K3758" s="83" t="str">
        <f>IF(H3758="RPPS",VLOOKUP(A3758,' Legislação Benef - GESCON'!$B$4:$I$2159,6,FALSE),"")</f>
        <v/>
      </c>
      <c r="L3758" s="83" t="str">
        <f>IF(H3758="RPPS",IFERROR(IF(VLOOKUP(A3758,'Suspensão de repasses - GESCON'!$D$3:$J$1048576,7,FALSE)="Validada","SIM","NÃO"),"NÃO"),"")</f>
        <v/>
      </c>
    </row>
    <row r="3759" spans="1:12" s="19" customFormat="1" ht="15" hidden="1" customHeight="1" x14ac:dyDescent="0.25">
      <c r="A3759" s="88" t="s">
        <v>9126</v>
      </c>
      <c r="B3759" s="40" t="s">
        <v>3601</v>
      </c>
      <c r="C3759" s="82" t="s">
        <v>10959</v>
      </c>
      <c r="D3759" s="82"/>
      <c r="E3759" s="82"/>
      <c r="F3759" s="82"/>
      <c r="G3759" s="82"/>
      <c r="H3759" s="40" t="s">
        <v>4</v>
      </c>
      <c r="I3759" s="83" t="str">
        <f>IFERROR(VLOOKUP(A3759,'Alíquotas - CADPREV'!$B$2152:$N$4324,8,FALSE),"")</f>
        <v/>
      </c>
      <c r="J3759" s="83" t="str">
        <f>IF(H3759="RPPS",VLOOKUP(A3759,' Legislação Benef - GESCON'!$B$4:$I$2159,3,FALSE),"")</f>
        <v/>
      </c>
      <c r="K3759" s="83" t="str">
        <f>IF(H3759="RPPS",VLOOKUP(A3759,' Legislação Benef - GESCON'!$B$4:$I$2159,6,FALSE),"")</f>
        <v/>
      </c>
      <c r="L3759" s="83" t="str">
        <f>IF(H3759="RPPS",IFERROR(IF(VLOOKUP(A3759,'Suspensão de repasses - GESCON'!$D$3:$J$1048576,7,FALSE)="Validada","SIM","NÃO"),"NÃO"),"")</f>
        <v/>
      </c>
    </row>
    <row r="3760" spans="1:12" s="19" customFormat="1" ht="15" customHeight="1" x14ac:dyDescent="0.25">
      <c r="A3760" s="88" t="s">
        <v>9127</v>
      </c>
      <c r="B3760" s="40" t="s">
        <v>29</v>
      </c>
      <c r="C3760" s="82" t="s">
        <v>10958</v>
      </c>
      <c r="D3760" s="82"/>
      <c r="E3760" s="82"/>
      <c r="F3760" s="82"/>
      <c r="G3760" s="82"/>
      <c r="H3760" s="40" t="s">
        <v>2</v>
      </c>
      <c r="I3760" s="83" t="str">
        <f>IFERROR(VLOOKUP(A3760,'Alíquotas - CADPREV'!$B$2152:$N$4324,8,FALSE),"")</f>
        <v>NÃO</v>
      </c>
      <c r="J3760" s="83" t="str">
        <f>IF(H3760="RPPS",VLOOKUP(A3760,' Legislação Benef - GESCON'!$B$4:$I$2159,3,FALSE),"")</f>
        <v>NÃO</v>
      </c>
      <c r="K3760" s="83" t="str">
        <f>IF(H3760="RPPS",VLOOKUP(A3760,' Legislação Benef - GESCON'!$B$4:$I$2159,6,FALSE),"")</f>
        <v>NÃO</v>
      </c>
      <c r="L3760" s="83" t="str">
        <f>IF(H3760="RPPS",IFERROR(IF(VLOOKUP(A3760,'Suspensão de repasses - GESCON'!$D$3:$J$1048576,7,FALSE)="Validada","SIM","NÃO"),"NÃO"),"")</f>
        <v>NÃO</v>
      </c>
    </row>
    <row r="3761" spans="1:12" s="19" customFormat="1" ht="15" hidden="1" customHeight="1" x14ac:dyDescent="0.25">
      <c r="A3761" s="88" t="s">
        <v>9128</v>
      </c>
      <c r="B3761" s="40" t="s">
        <v>4289</v>
      </c>
      <c r="C3761" s="82" t="s">
        <v>10959</v>
      </c>
      <c r="D3761" s="82"/>
      <c r="E3761" s="82"/>
      <c r="F3761" s="82"/>
      <c r="G3761" s="82"/>
      <c r="H3761" s="40" t="s">
        <v>4</v>
      </c>
      <c r="I3761" s="83" t="str">
        <f>IFERROR(VLOOKUP(A3761,'Alíquotas - CADPREV'!$B$2152:$N$4324,8,FALSE),"")</f>
        <v/>
      </c>
      <c r="J3761" s="83" t="str">
        <f>IF(H3761="RPPS",VLOOKUP(A3761,' Legislação Benef - GESCON'!$B$4:$I$2159,3,FALSE),"")</f>
        <v/>
      </c>
      <c r="K3761" s="83" t="str">
        <f>IF(H3761="RPPS",VLOOKUP(A3761,' Legislação Benef - GESCON'!$B$4:$I$2159,6,FALSE),"")</f>
        <v/>
      </c>
      <c r="L3761" s="83" t="str">
        <f>IF(H3761="RPPS",IFERROR(IF(VLOOKUP(A3761,'Suspensão de repasses - GESCON'!$D$3:$J$1048576,7,FALSE)="Validada","SIM","NÃO"),"NÃO"),"")</f>
        <v/>
      </c>
    </row>
    <row r="3762" spans="1:12" s="19" customFormat="1" ht="15" hidden="1" customHeight="1" x14ac:dyDescent="0.25">
      <c r="A3762" s="88" t="s">
        <v>9129</v>
      </c>
      <c r="B3762" s="40" t="s">
        <v>634</v>
      </c>
      <c r="C3762" s="82" t="s">
        <v>10959</v>
      </c>
      <c r="D3762" s="82"/>
      <c r="E3762" s="82"/>
      <c r="F3762" s="82"/>
      <c r="G3762" s="82"/>
      <c r="H3762" s="40" t="s">
        <v>4</v>
      </c>
      <c r="I3762" s="83" t="str">
        <f>IFERROR(VLOOKUP(A3762,'Alíquotas - CADPREV'!$B$2152:$N$4324,8,FALSE),"")</f>
        <v/>
      </c>
      <c r="J3762" s="83" t="str">
        <f>IF(H3762="RPPS",VLOOKUP(A3762,' Legislação Benef - GESCON'!$B$4:$I$2159,3,FALSE),"")</f>
        <v/>
      </c>
      <c r="K3762" s="83" t="str">
        <f>IF(H3762="RPPS",VLOOKUP(A3762,' Legislação Benef - GESCON'!$B$4:$I$2159,6,FALSE),"")</f>
        <v/>
      </c>
      <c r="L3762" s="83" t="str">
        <f>IF(H3762="RPPS",IFERROR(IF(VLOOKUP(A3762,'Suspensão de repasses - GESCON'!$D$3:$J$1048576,7,FALSE)="Validada","SIM","NÃO"),"NÃO"),"")</f>
        <v/>
      </c>
    </row>
    <row r="3763" spans="1:12" s="19" customFormat="1" ht="15" hidden="1" customHeight="1" x14ac:dyDescent="0.25">
      <c r="A3763" s="88" t="s">
        <v>9130</v>
      </c>
      <c r="B3763" s="40" t="s">
        <v>1356</v>
      </c>
      <c r="C3763" s="82" t="s">
        <v>10959</v>
      </c>
      <c r="D3763" s="82"/>
      <c r="E3763" s="82"/>
      <c r="F3763" s="82"/>
      <c r="G3763" s="82"/>
      <c r="H3763" s="40" t="s">
        <v>4</v>
      </c>
      <c r="I3763" s="83" t="str">
        <f>IFERROR(VLOOKUP(A3763,'Alíquotas - CADPREV'!$B$2152:$N$4324,8,FALSE),"")</f>
        <v/>
      </c>
      <c r="J3763" s="83" t="str">
        <f>IF(H3763="RPPS",VLOOKUP(A3763,' Legislação Benef - GESCON'!$B$4:$I$2159,3,FALSE),"")</f>
        <v/>
      </c>
      <c r="K3763" s="83" t="str">
        <f>IF(H3763="RPPS",VLOOKUP(A3763,' Legislação Benef - GESCON'!$B$4:$I$2159,6,FALSE),"")</f>
        <v/>
      </c>
      <c r="L3763" s="83" t="str">
        <f>IF(H3763="RPPS",IFERROR(IF(VLOOKUP(A3763,'Suspensão de repasses - GESCON'!$D$3:$J$1048576,7,FALSE)="Validada","SIM","NÃO"),"NÃO"),"")</f>
        <v/>
      </c>
    </row>
    <row r="3764" spans="1:12" s="19" customFormat="1" ht="15" customHeight="1" x14ac:dyDescent="0.25">
      <c r="A3764" s="88" t="s">
        <v>9131</v>
      </c>
      <c r="B3764" s="40" t="s">
        <v>1356</v>
      </c>
      <c r="C3764" s="82" t="s">
        <v>10958</v>
      </c>
      <c r="D3764" s="82">
        <v>131</v>
      </c>
      <c r="E3764" s="82">
        <v>22</v>
      </c>
      <c r="F3764" s="82">
        <v>4</v>
      </c>
      <c r="G3764" s="82">
        <v>157</v>
      </c>
      <c r="H3764" s="40" t="s">
        <v>2</v>
      </c>
      <c r="I3764" s="83" t="str">
        <f>IFERROR(VLOOKUP(A3764,'Alíquotas - CADPREV'!$B$2152:$N$4324,8,FALSE),"")</f>
        <v>SIM</v>
      </c>
      <c r="J3764" s="83" t="str">
        <f>IF(H3764="RPPS",VLOOKUP(A3764,' Legislação Benef - GESCON'!$B$4:$I$2159,3,FALSE),"")</f>
        <v>NÃO</v>
      </c>
      <c r="K3764" s="83" t="str">
        <f>IF(H3764="RPPS",VLOOKUP(A3764,' Legislação Benef - GESCON'!$B$4:$I$2159,6,FALSE),"")</f>
        <v>SIM</v>
      </c>
      <c r="L3764" s="83" t="str">
        <f>IF(H3764="RPPS",IFERROR(IF(VLOOKUP(A3764,'Suspensão de repasses - GESCON'!$D$3:$J$1048576,7,FALSE)="Validada","SIM","NÃO"),"NÃO"),"")</f>
        <v>NÃO</v>
      </c>
    </row>
    <row r="3765" spans="1:12" s="19" customFormat="1" ht="15" hidden="1" customHeight="1" x14ac:dyDescent="0.25">
      <c r="A3765" s="88" t="s">
        <v>9132</v>
      </c>
      <c r="B3765" s="40" t="s">
        <v>5227</v>
      </c>
      <c r="C3765" s="82" t="s">
        <v>10959</v>
      </c>
      <c r="D3765" s="82"/>
      <c r="E3765" s="82"/>
      <c r="F3765" s="82"/>
      <c r="G3765" s="82"/>
      <c r="H3765" s="40" t="s">
        <v>4</v>
      </c>
      <c r="I3765" s="83" t="str">
        <f>IFERROR(VLOOKUP(A3765,'Alíquotas - CADPREV'!$B$2152:$N$4324,8,FALSE),"")</f>
        <v/>
      </c>
      <c r="J3765" s="83" t="str">
        <f>IF(H3765="RPPS",VLOOKUP(A3765,' Legislação Benef - GESCON'!$B$4:$I$2159,3,FALSE),"")</f>
        <v/>
      </c>
      <c r="K3765" s="83" t="str">
        <f>IF(H3765="RPPS",VLOOKUP(A3765,' Legislação Benef - GESCON'!$B$4:$I$2159,6,FALSE),"")</f>
        <v/>
      </c>
      <c r="L3765" s="83" t="str">
        <f>IF(H3765="RPPS",IFERROR(IF(VLOOKUP(A3765,'Suspensão de repasses - GESCON'!$D$3:$J$1048576,7,FALSE)="Validada","SIM","NÃO"),"NÃO"),"")</f>
        <v/>
      </c>
    </row>
    <row r="3766" spans="1:12" s="19" customFormat="1" ht="15" customHeight="1" x14ac:dyDescent="0.25">
      <c r="A3766" s="88" t="s">
        <v>9133</v>
      </c>
      <c r="B3766" s="40" t="s">
        <v>1356</v>
      </c>
      <c r="C3766" s="82" t="s">
        <v>10958</v>
      </c>
      <c r="D3766" s="82">
        <v>352</v>
      </c>
      <c r="E3766" s="82">
        <v>60</v>
      </c>
      <c r="F3766" s="82">
        <v>11</v>
      </c>
      <c r="G3766" s="82">
        <v>423</v>
      </c>
      <c r="H3766" s="40" t="s">
        <v>2</v>
      </c>
      <c r="I3766" s="83" t="str">
        <f>IFERROR(VLOOKUP(A3766,'Alíquotas - CADPREV'!$B$2152:$N$4324,8,FALSE),"")</f>
        <v>SIM</v>
      </c>
      <c r="J3766" s="83" t="str">
        <f>IF(H3766="RPPS",VLOOKUP(A3766,' Legislação Benef - GESCON'!$B$4:$I$2159,3,FALSE),"")</f>
        <v>NÃO</v>
      </c>
      <c r="K3766" s="83" t="str">
        <f>IF(H3766="RPPS",VLOOKUP(A3766,' Legislação Benef - GESCON'!$B$4:$I$2159,6,FALSE),"")</f>
        <v>NÃO</v>
      </c>
      <c r="L3766" s="83" t="str">
        <f>IF(H3766="RPPS",IFERROR(IF(VLOOKUP(A3766,'Suspensão de repasses - GESCON'!$D$3:$J$1048576,7,FALSE)="Validada","SIM","NÃO"),"NÃO"),"")</f>
        <v>NÃO</v>
      </c>
    </row>
    <row r="3767" spans="1:12" s="19" customFormat="1" ht="15" customHeight="1" x14ac:dyDescent="0.25">
      <c r="A3767" s="88" t="s">
        <v>9134</v>
      </c>
      <c r="B3767" s="40" t="s">
        <v>1356</v>
      </c>
      <c r="C3767" s="82" t="s">
        <v>10958</v>
      </c>
      <c r="D3767" s="82">
        <v>727</v>
      </c>
      <c r="E3767" s="82">
        <v>122</v>
      </c>
      <c r="F3767" s="82">
        <v>36</v>
      </c>
      <c r="G3767" s="82">
        <v>885</v>
      </c>
      <c r="H3767" s="40" t="s">
        <v>2</v>
      </c>
      <c r="I3767" s="83" t="str">
        <f>IFERROR(VLOOKUP(A3767,'Alíquotas - CADPREV'!$B$2152:$N$4324,8,FALSE),"")</f>
        <v>NÃO</v>
      </c>
      <c r="J3767" s="83" t="str">
        <f>IF(H3767="RPPS",VLOOKUP(A3767,' Legislação Benef - GESCON'!$B$4:$I$2159,3,FALSE),"")</f>
        <v>NÃO</v>
      </c>
      <c r="K3767" s="83" t="str">
        <f>IF(H3767="RPPS",VLOOKUP(A3767,' Legislação Benef - GESCON'!$B$4:$I$2159,6,FALSE),"")</f>
        <v>SIM</v>
      </c>
      <c r="L3767" s="83" t="str">
        <f>IF(H3767="RPPS",IFERROR(IF(VLOOKUP(A3767,'Suspensão de repasses - GESCON'!$D$3:$J$1048576,7,FALSE)="Validada","SIM","NÃO"),"NÃO"),"")</f>
        <v>NÃO</v>
      </c>
    </row>
    <row r="3768" spans="1:12" s="19" customFormat="1" ht="15" customHeight="1" x14ac:dyDescent="0.25">
      <c r="A3768" s="88" t="s">
        <v>9135</v>
      </c>
      <c r="B3768" s="40" t="s">
        <v>1356</v>
      </c>
      <c r="C3768" s="82" t="s">
        <v>10958</v>
      </c>
      <c r="D3768" s="82">
        <v>531</v>
      </c>
      <c r="E3768" s="82">
        <v>147</v>
      </c>
      <c r="F3768" s="82">
        <v>39</v>
      </c>
      <c r="G3768" s="82">
        <v>717</v>
      </c>
      <c r="H3768" s="40" t="s">
        <v>2</v>
      </c>
      <c r="I3768" s="83" t="str">
        <f>IFERROR(VLOOKUP(A3768,'Alíquotas - CADPREV'!$B$2152:$N$4324,8,FALSE),"")</f>
        <v>SIM</v>
      </c>
      <c r="J3768" s="83" t="str">
        <f>IF(H3768="RPPS",VLOOKUP(A3768,' Legislação Benef - GESCON'!$B$4:$I$2159,3,FALSE),"")</f>
        <v>NÃO</v>
      </c>
      <c r="K3768" s="83" t="str">
        <f>IF(H3768="RPPS",VLOOKUP(A3768,' Legislação Benef - GESCON'!$B$4:$I$2159,6,FALSE),"")</f>
        <v>SIM</v>
      </c>
      <c r="L3768" s="83" t="str">
        <f>IF(H3768="RPPS",IFERROR(IF(VLOOKUP(A3768,'Suspensão de repasses - GESCON'!$D$3:$J$1048576,7,FALSE)="Validada","SIM","NÃO"),"NÃO"),"")</f>
        <v>NÃO</v>
      </c>
    </row>
    <row r="3769" spans="1:12" s="19" customFormat="1" ht="15" hidden="1" customHeight="1" x14ac:dyDescent="0.25">
      <c r="A3769" s="88" t="s">
        <v>9136</v>
      </c>
      <c r="B3769" s="40" t="s">
        <v>4626</v>
      </c>
      <c r="C3769" s="82" t="s">
        <v>10959</v>
      </c>
      <c r="D3769" s="82"/>
      <c r="E3769" s="82"/>
      <c r="F3769" s="82"/>
      <c r="G3769" s="82"/>
      <c r="H3769" s="40" t="s">
        <v>4</v>
      </c>
      <c r="I3769" s="83" t="str">
        <f>IFERROR(VLOOKUP(A3769,'Alíquotas - CADPREV'!$B$2152:$N$4324,8,FALSE),"")</f>
        <v/>
      </c>
      <c r="J3769" s="83" t="str">
        <f>IF(H3769="RPPS",VLOOKUP(A3769,' Legislação Benef - GESCON'!$B$4:$I$2159,3,FALSE),"")</f>
        <v/>
      </c>
      <c r="K3769" s="83" t="str">
        <f>IF(H3769="RPPS",VLOOKUP(A3769,' Legislação Benef - GESCON'!$B$4:$I$2159,6,FALSE),"")</f>
        <v/>
      </c>
      <c r="L3769" s="83" t="str">
        <f>IF(H3769="RPPS",IFERROR(IF(VLOOKUP(A3769,'Suspensão de repasses - GESCON'!$D$3:$J$1048576,7,FALSE)="Validada","SIM","NÃO"),"NÃO"),"")</f>
        <v/>
      </c>
    </row>
    <row r="3770" spans="1:12" s="19" customFormat="1" ht="15" hidden="1" customHeight="1" x14ac:dyDescent="0.25">
      <c r="A3770" s="88" t="s">
        <v>9137</v>
      </c>
      <c r="B3770" s="40" t="s">
        <v>4626</v>
      </c>
      <c r="C3770" s="82" t="s">
        <v>10959</v>
      </c>
      <c r="D3770" s="82"/>
      <c r="E3770" s="82"/>
      <c r="F3770" s="82"/>
      <c r="G3770" s="82"/>
      <c r="H3770" s="40" t="s">
        <v>4</v>
      </c>
      <c r="I3770" s="83" t="str">
        <f>IFERROR(VLOOKUP(A3770,'Alíquotas - CADPREV'!$B$2152:$N$4324,8,FALSE),"")</f>
        <v/>
      </c>
      <c r="J3770" s="83" t="str">
        <f>IF(H3770="RPPS",VLOOKUP(A3770,' Legislação Benef - GESCON'!$B$4:$I$2159,3,FALSE),"")</f>
        <v/>
      </c>
      <c r="K3770" s="83" t="str">
        <f>IF(H3770="RPPS",VLOOKUP(A3770,' Legislação Benef - GESCON'!$B$4:$I$2159,6,FALSE),"")</f>
        <v/>
      </c>
      <c r="L3770" s="83" t="str">
        <f>IF(H3770="RPPS",IFERROR(IF(VLOOKUP(A3770,'Suspensão de repasses - GESCON'!$D$3:$J$1048576,7,FALSE)="Validada","SIM","NÃO"),"NÃO"),"")</f>
        <v/>
      </c>
    </row>
    <row r="3771" spans="1:12" s="19" customFormat="1" ht="15" hidden="1" customHeight="1" x14ac:dyDescent="0.25">
      <c r="A3771" s="88" t="s">
        <v>9138</v>
      </c>
      <c r="B3771" s="40" t="s">
        <v>634</v>
      </c>
      <c r="C3771" s="82" t="s">
        <v>10959</v>
      </c>
      <c r="D3771" s="82"/>
      <c r="E3771" s="82"/>
      <c r="F3771" s="82"/>
      <c r="G3771" s="82"/>
      <c r="H3771" s="40" t="s">
        <v>4</v>
      </c>
      <c r="I3771" s="83" t="str">
        <f>IFERROR(VLOOKUP(A3771,'Alíquotas - CADPREV'!$B$2152:$N$4324,8,FALSE),"")</f>
        <v/>
      </c>
      <c r="J3771" s="83" t="str">
        <f>IF(H3771="RPPS",VLOOKUP(A3771,' Legislação Benef - GESCON'!$B$4:$I$2159,3,FALSE),"")</f>
        <v/>
      </c>
      <c r="K3771" s="83" t="str">
        <f>IF(H3771="RPPS",VLOOKUP(A3771,' Legislação Benef - GESCON'!$B$4:$I$2159,6,FALSE),"")</f>
        <v/>
      </c>
      <c r="L3771" s="83" t="str">
        <f>IF(H3771="RPPS",IFERROR(IF(VLOOKUP(A3771,'Suspensão de repasses - GESCON'!$D$3:$J$1048576,7,FALSE)="Validada","SIM","NÃO"),"NÃO"),"")</f>
        <v/>
      </c>
    </row>
    <row r="3772" spans="1:12" s="19" customFormat="1" ht="15" hidden="1" customHeight="1" x14ac:dyDescent="0.25">
      <c r="A3772" s="88" t="s">
        <v>9139</v>
      </c>
      <c r="B3772" s="40" t="s">
        <v>1142</v>
      </c>
      <c r="C3772" s="82" t="s">
        <v>10959</v>
      </c>
      <c r="D3772" s="82"/>
      <c r="E3772" s="82"/>
      <c r="F3772" s="82"/>
      <c r="G3772" s="82"/>
      <c r="H3772" s="40" t="s">
        <v>4</v>
      </c>
      <c r="I3772" s="83" t="str">
        <f>IFERROR(VLOOKUP(A3772,'Alíquotas - CADPREV'!$B$2152:$N$4324,8,FALSE),"")</f>
        <v/>
      </c>
      <c r="J3772" s="83" t="str">
        <f>IF(H3772="RPPS",VLOOKUP(A3772,' Legislação Benef - GESCON'!$B$4:$I$2159,3,FALSE),"")</f>
        <v/>
      </c>
      <c r="K3772" s="83" t="str">
        <f>IF(H3772="RPPS",VLOOKUP(A3772,' Legislação Benef - GESCON'!$B$4:$I$2159,6,FALSE),"")</f>
        <v/>
      </c>
      <c r="L3772" s="83" t="str">
        <f>IF(H3772="RPPS",IFERROR(IF(VLOOKUP(A3772,'Suspensão de repasses - GESCON'!$D$3:$J$1048576,7,FALSE)="Validada","SIM","NÃO"),"NÃO"),"")</f>
        <v/>
      </c>
    </row>
    <row r="3773" spans="1:12" s="19" customFormat="1" ht="15" hidden="1" customHeight="1" x14ac:dyDescent="0.25">
      <c r="A3773" s="88" t="s">
        <v>9140</v>
      </c>
      <c r="B3773" s="40" t="s">
        <v>1356</v>
      </c>
      <c r="C3773" s="82" t="s">
        <v>10959</v>
      </c>
      <c r="D3773" s="82"/>
      <c r="E3773" s="82"/>
      <c r="F3773" s="82"/>
      <c r="G3773" s="82"/>
      <c r="H3773" s="40" t="s">
        <v>4</v>
      </c>
      <c r="I3773" s="83" t="str">
        <f>IFERROR(VLOOKUP(A3773,'Alíquotas - CADPREV'!$B$2152:$N$4324,8,FALSE),"")</f>
        <v/>
      </c>
      <c r="J3773" s="83" t="str">
        <f>IF(H3773="RPPS",VLOOKUP(A3773,' Legislação Benef - GESCON'!$B$4:$I$2159,3,FALSE),"")</f>
        <v/>
      </c>
      <c r="K3773" s="83" t="str">
        <f>IF(H3773="RPPS",VLOOKUP(A3773,' Legislação Benef - GESCON'!$B$4:$I$2159,6,FALSE),"")</f>
        <v/>
      </c>
      <c r="L3773" s="83" t="str">
        <f>IF(H3773="RPPS",IFERROR(IF(VLOOKUP(A3773,'Suspensão de repasses - GESCON'!$D$3:$J$1048576,7,FALSE)="Validada","SIM","NÃO"),"NÃO"),"")</f>
        <v/>
      </c>
    </row>
    <row r="3774" spans="1:12" s="19" customFormat="1" ht="15" hidden="1" customHeight="1" x14ac:dyDescent="0.25">
      <c r="A3774" s="88" t="s">
        <v>9141</v>
      </c>
      <c r="B3774" s="40" t="s">
        <v>4289</v>
      </c>
      <c r="C3774" s="82" t="s">
        <v>10959</v>
      </c>
      <c r="D3774" s="82"/>
      <c r="E3774" s="82"/>
      <c r="F3774" s="82"/>
      <c r="G3774" s="82"/>
      <c r="H3774" s="40" t="s">
        <v>4</v>
      </c>
      <c r="I3774" s="83" t="str">
        <f>IFERROR(VLOOKUP(A3774,'Alíquotas - CADPREV'!$B$2152:$N$4324,8,FALSE),"")</f>
        <v/>
      </c>
      <c r="J3774" s="83" t="str">
        <f>IF(H3774="RPPS",VLOOKUP(A3774,' Legislação Benef - GESCON'!$B$4:$I$2159,3,FALSE),"")</f>
        <v/>
      </c>
      <c r="K3774" s="83" t="str">
        <f>IF(H3774="RPPS",VLOOKUP(A3774,' Legislação Benef - GESCON'!$B$4:$I$2159,6,FALSE),"")</f>
        <v/>
      </c>
      <c r="L3774" s="83" t="str">
        <f>IF(H3774="RPPS",IFERROR(IF(VLOOKUP(A3774,'Suspensão de repasses - GESCON'!$D$3:$J$1048576,7,FALSE)="Validada","SIM","NÃO"),"NÃO"),"")</f>
        <v/>
      </c>
    </row>
    <row r="3775" spans="1:12" s="19" customFormat="1" ht="15" hidden="1" customHeight="1" x14ac:dyDescent="0.25">
      <c r="A3775" s="88" t="s">
        <v>9142</v>
      </c>
      <c r="B3775" s="40" t="s">
        <v>1142</v>
      </c>
      <c r="C3775" s="82" t="s">
        <v>10959</v>
      </c>
      <c r="D3775" s="82"/>
      <c r="E3775" s="82"/>
      <c r="F3775" s="82"/>
      <c r="G3775" s="82"/>
      <c r="H3775" s="40" t="s">
        <v>4</v>
      </c>
      <c r="I3775" s="83" t="str">
        <f>IFERROR(VLOOKUP(A3775,'Alíquotas - CADPREV'!$B$2152:$N$4324,8,FALSE),"")</f>
        <v/>
      </c>
      <c r="J3775" s="83" t="str">
        <f>IF(H3775="RPPS",VLOOKUP(A3775,' Legislação Benef - GESCON'!$B$4:$I$2159,3,FALSE),"")</f>
        <v/>
      </c>
      <c r="K3775" s="83" t="str">
        <f>IF(H3775="RPPS",VLOOKUP(A3775,' Legislação Benef - GESCON'!$B$4:$I$2159,6,FALSE),"")</f>
        <v/>
      </c>
      <c r="L3775" s="83" t="str">
        <f>IF(H3775="RPPS",IFERROR(IF(VLOOKUP(A3775,'Suspensão de repasses - GESCON'!$D$3:$J$1048576,7,FALSE)="Validada","SIM","NÃO"),"NÃO"),"")</f>
        <v/>
      </c>
    </row>
    <row r="3776" spans="1:12" s="19" customFormat="1" ht="15" customHeight="1" x14ac:dyDescent="0.25">
      <c r="A3776" s="88" t="s">
        <v>9143</v>
      </c>
      <c r="B3776" s="40" t="s">
        <v>3143</v>
      </c>
      <c r="C3776" s="82" t="s">
        <v>10958</v>
      </c>
      <c r="D3776" s="82">
        <v>215</v>
      </c>
      <c r="E3776" s="82">
        <v>15</v>
      </c>
      <c r="F3776" s="82">
        <v>10</v>
      </c>
      <c r="G3776" s="82">
        <v>240</v>
      </c>
      <c r="H3776" s="40" t="s">
        <v>2</v>
      </c>
      <c r="I3776" s="83" t="str">
        <f>IFERROR(VLOOKUP(A3776,'Alíquotas - CADPREV'!$B$2152:$N$4324,8,FALSE),"")</f>
        <v>NÃO</v>
      </c>
      <c r="J3776" s="83" t="str">
        <f>IF(H3776="RPPS",VLOOKUP(A3776,' Legislação Benef - GESCON'!$B$4:$I$2159,3,FALSE),"")</f>
        <v>NÃO</v>
      </c>
      <c r="K3776" s="83" t="str">
        <f>IF(H3776="RPPS",VLOOKUP(A3776,' Legislação Benef - GESCON'!$B$4:$I$2159,6,FALSE),"")</f>
        <v>NÃO</v>
      </c>
      <c r="L3776" s="83" t="str">
        <f>IF(H3776="RPPS",IFERROR(IF(VLOOKUP(A3776,'Suspensão de repasses - GESCON'!$D$3:$J$1048576,7,FALSE)="Validada","SIM","NÃO"),"NÃO"),"")</f>
        <v>NÃO</v>
      </c>
    </row>
    <row r="3777" spans="1:12" s="19" customFormat="1" ht="15" customHeight="1" x14ac:dyDescent="0.25">
      <c r="A3777" s="88" t="s">
        <v>9144</v>
      </c>
      <c r="B3777" s="40" t="s">
        <v>3143</v>
      </c>
      <c r="C3777" s="82" t="s">
        <v>10958</v>
      </c>
      <c r="D3777" s="82">
        <v>1024</v>
      </c>
      <c r="E3777" s="82">
        <v>138</v>
      </c>
      <c r="F3777" s="82">
        <v>26</v>
      </c>
      <c r="G3777" s="82">
        <v>1188</v>
      </c>
      <c r="H3777" s="40" t="s">
        <v>2</v>
      </c>
      <c r="I3777" s="83" t="str">
        <f>IFERROR(VLOOKUP(A3777,'Alíquotas - CADPREV'!$B$2152:$N$4324,8,FALSE),"")</f>
        <v>NÃO</v>
      </c>
      <c r="J3777" s="83" t="str">
        <f>IF(H3777="RPPS",VLOOKUP(A3777,' Legislação Benef - GESCON'!$B$4:$I$2159,3,FALSE),"")</f>
        <v>NÃO</v>
      </c>
      <c r="K3777" s="83" t="str">
        <f>IF(H3777="RPPS",VLOOKUP(A3777,' Legislação Benef - GESCON'!$B$4:$I$2159,6,FALSE),"")</f>
        <v>NÃO</v>
      </c>
      <c r="L3777" s="83" t="str">
        <f>IF(H3777="RPPS",IFERROR(IF(VLOOKUP(A3777,'Suspensão de repasses - GESCON'!$D$3:$J$1048576,7,FALSE)="Validada","SIM","NÃO"),"NÃO"),"")</f>
        <v>NÃO</v>
      </c>
    </row>
    <row r="3778" spans="1:12" s="19" customFormat="1" ht="15" hidden="1" customHeight="1" x14ac:dyDescent="0.25">
      <c r="A3778" s="88" t="s">
        <v>9145</v>
      </c>
      <c r="B3778" s="40" t="s">
        <v>3143</v>
      </c>
      <c r="C3778" s="82" t="s">
        <v>10959</v>
      </c>
      <c r="D3778" s="82"/>
      <c r="E3778" s="82"/>
      <c r="F3778" s="82"/>
      <c r="G3778" s="82"/>
      <c r="H3778" s="40" t="s">
        <v>4</v>
      </c>
      <c r="I3778" s="83" t="str">
        <f>IFERROR(VLOOKUP(A3778,'Alíquotas - CADPREV'!$B$2152:$N$4324,8,FALSE),"")</f>
        <v/>
      </c>
      <c r="J3778" s="83" t="str">
        <f>IF(H3778="RPPS",VLOOKUP(A3778,' Legislação Benef - GESCON'!$B$4:$I$2159,3,FALSE),"")</f>
        <v/>
      </c>
      <c r="K3778" s="83" t="str">
        <f>IF(H3778="RPPS",VLOOKUP(A3778,' Legislação Benef - GESCON'!$B$4:$I$2159,6,FALSE),"")</f>
        <v/>
      </c>
      <c r="L3778" s="83" t="str">
        <f>IF(H3778="RPPS",IFERROR(IF(VLOOKUP(A3778,'Suspensão de repasses - GESCON'!$D$3:$J$1048576,7,FALSE)="Validada","SIM","NÃO"),"NÃO"),"")</f>
        <v/>
      </c>
    </row>
    <row r="3779" spans="1:12" s="19" customFormat="1" ht="15" hidden="1" customHeight="1" x14ac:dyDescent="0.25">
      <c r="A3779" s="88" t="s">
        <v>9146</v>
      </c>
      <c r="B3779" s="40" t="s">
        <v>901</v>
      </c>
      <c r="C3779" s="82" t="s">
        <v>10959</v>
      </c>
      <c r="D3779" s="82"/>
      <c r="E3779" s="82"/>
      <c r="F3779" s="82"/>
      <c r="G3779" s="82"/>
      <c r="H3779" s="40" t="s">
        <v>4</v>
      </c>
      <c r="I3779" s="83" t="str">
        <f>IFERROR(VLOOKUP(A3779,'Alíquotas - CADPREV'!$B$2152:$N$4324,8,FALSE),"")</f>
        <v/>
      </c>
      <c r="J3779" s="83" t="str">
        <f>IF(H3779="RPPS",VLOOKUP(A3779,' Legislação Benef - GESCON'!$B$4:$I$2159,3,FALSE),"")</f>
        <v/>
      </c>
      <c r="K3779" s="83" t="str">
        <f>IF(H3779="RPPS",VLOOKUP(A3779,' Legislação Benef - GESCON'!$B$4:$I$2159,6,FALSE),"")</f>
        <v/>
      </c>
      <c r="L3779" s="83" t="str">
        <f>IF(H3779="RPPS",IFERROR(IF(VLOOKUP(A3779,'Suspensão de repasses - GESCON'!$D$3:$J$1048576,7,FALSE)="Validada","SIM","NÃO"),"NÃO"),"")</f>
        <v/>
      </c>
    </row>
    <row r="3780" spans="1:12" s="19" customFormat="1" ht="15" customHeight="1" x14ac:dyDescent="0.25">
      <c r="A3780" s="88" t="s">
        <v>9147</v>
      </c>
      <c r="B3780" s="40" t="s">
        <v>4626</v>
      </c>
      <c r="C3780" s="82" t="s">
        <v>10958</v>
      </c>
      <c r="D3780" s="82">
        <v>1586</v>
      </c>
      <c r="E3780" s="82">
        <v>241</v>
      </c>
      <c r="F3780" s="82">
        <v>80</v>
      </c>
      <c r="G3780" s="82">
        <v>1907</v>
      </c>
      <c r="H3780" s="40" t="s">
        <v>2</v>
      </c>
      <c r="I3780" s="83" t="str">
        <f>IFERROR(VLOOKUP(A3780,'Alíquotas - CADPREV'!$B$2152:$N$4324,8,FALSE),"")</f>
        <v>NÃO</v>
      </c>
      <c r="J3780" s="83" t="str">
        <f>IF(H3780="RPPS",VLOOKUP(A3780,' Legislação Benef - GESCON'!$B$4:$I$2159,3,FALSE),"")</f>
        <v>NÃO</v>
      </c>
      <c r="K3780" s="83" t="str">
        <f>IF(H3780="RPPS",VLOOKUP(A3780,' Legislação Benef - GESCON'!$B$4:$I$2159,6,FALSE),"")</f>
        <v>NÃO</v>
      </c>
      <c r="L3780" s="83" t="str">
        <f>IF(H3780="RPPS",IFERROR(IF(VLOOKUP(A3780,'Suspensão de repasses - GESCON'!$D$3:$J$1048576,7,FALSE)="Validada","SIM","NÃO"),"NÃO"),"")</f>
        <v>NÃO</v>
      </c>
    </row>
    <row r="3781" spans="1:12" s="19" customFormat="1" ht="15" hidden="1" customHeight="1" x14ac:dyDescent="0.25">
      <c r="A3781" s="88" t="s">
        <v>9148</v>
      </c>
      <c r="B3781" s="40" t="s">
        <v>1356</v>
      </c>
      <c r="C3781" s="82" t="s">
        <v>10959</v>
      </c>
      <c r="D3781" s="82"/>
      <c r="E3781" s="82"/>
      <c r="F3781" s="82"/>
      <c r="G3781" s="82"/>
      <c r="H3781" s="40" t="s">
        <v>4</v>
      </c>
      <c r="I3781" s="83" t="str">
        <f>IFERROR(VLOOKUP(A3781,'Alíquotas - CADPREV'!$B$2152:$N$4324,8,FALSE),"")</f>
        <v/>
      </c>
      <c r="J3781" s="83" t="str">
        <f>IF(H3781="RPPS",VLOOKUP(A3781,' Legislação Benef - GESCON'!$B$4:$I$2159,3,FALSE),"")</f>
        <v/>
      </c>
      <c r="K3781" s="83" t="str">
        <f>IF(H3781="RPPS",VLOOKUP(A3781,' Legislação Benef - GESCON'!$B$4:$I$2159,6,FALSE),"")</f>
        <v/>
      </c>
      <c r="L3781" s="83" t="str">
        <f>IF(H3781="RPPS",IFERROR(IF(VLOOKUP(A3781,'Suspensão de repasses - GESCON'!$D$3:$J$1048576,7,FALSE)="Validada","SIM","NÃO"),"NÃO"),"")</f>
        <v/>
      </c>
    </row>
    <row r="3782" spans="1:12" s="19" customFormat="1" ht="15" hidden="1" customHeight="1" x14ac:dyDescent="0.25">
      <c r="A3782" s="88" t="s">
        <v>9149</v>
      </c>
      <c r="B3782" s="40" t="s">
        <v>4289</v>
      </c>
      <c r="C3782" s="82" t="s">
        <v>10959</v>
      </c>
      <c r="D3782" s="82"/>
      <c r="E3782" s="82"/>
      <c r="F3782" s="82"/>
      <c r="G3782" s="82"/>
      <c r="H3782" s="40" t="s">
        <v>4</v>
      </c>
      <c r="I3782" s="83" t="str">
        <f>IFERROR(VLOOKUP(A3782,'Alíquotas - CADPREV'!$B$2152:$N$4324,8,FALSE),"")</f>
        <v/>
      </c>
      <c r="J3782" s="83" t="str">
        <f>IF(H3782="RPPS",VLOOKUP(A3782,' Legislação Benef - GESCON'!$B$4:$I$2159,3,FALSE),"")</f>
        <v/>
      </c>
      <c r="K3782" s="83" t="str">
        <f>IF(H3782="RPPS",VLOOKUP(A3782,' Legislação Benef - GESCON'!$B$4:$I$2159,6,FALSE),"")</f>
        <v/>
      </c>
      <c r="L3782" s="83" t="str">
        <f>IF(H3782="RPPS",IFERROR(IF(VLOOKUP(A3782,'Suspensão de repasses - GESCON'!$D$3:$J$1048576,7,FALSE)="Validada","SIM","NÃO"),"NÃO"),"")</f>
        <v/>
      </c>
    </row>
    <row r="3783" spans="1:12" s="19" customFormat="1" ht="15" customHeight="1" x14ac:dyDescent="0.25">
      <c r="A3783" s="88" t="s">
        <v>9150</v>
      </c>
      <c r="B3783" s="40" t="s">
        <v>2758</v>
      </c>
      <c r="C3783" s="82" t="s">
        <v>10958</v>
      </c>
      <c r="D3783" s="82">
        <v>1120</v>
      </c>
      <c r="E3783" s="82">
        <v>166</v>
      </c>
      <c r="F3783" s="82">
        <v>73</v>
      </c>
      <c r="G3783" s="82">
        <v>1359</v>
      </c>
      <c r="H3783" s="40" t="s">
        <v>2</v>
      </c>
      <c r="I3783" s="83" t="str">
        <f>IFERROR(VLOOKUP(A3783,'Alíquotas - CADPREV'!$B$2152:$N$4324,8,FALSE),"")</f>
        <v>NÃO</v>
      </c>
      <c r="J3783" s="83" t="str">
        <f>IF(H3783="RPPS",VLOOKUP(A3783,' Legislação Benef - GESCON'!$B$4:$I$2159,3,FALSE),"")</f>
        <v>NÃO</v>
      </c>
      <c r="K3783" s="83" t="str">
        <f>IF(H3783="RPPS",VLOOKUP(A3783,' Legislação Benef - GESCON'!$B$4:$I$2159,6,FALSE),"")</f>
        <v>NÃO</v>
      </c>
      <c r="L3783" s="83" t="str">
        <f>IF(H3783="RPPS",IFERROR(IF(VLOOKUP(A3783,'Suspensão de repasses - GESCON'!$D$3:$J$1048576,7,FALSE)="Validada","SIM","NÃO"),"NÃO"),"")</f>
        <v>NÃO</v>
      </c>
    </row>
    <row r="3784" spans="1:12" s="19" customFormat="1" ht="15" hidden="1" customHeight="1" x14ac:dyDescent="0.25">
      <c r="A3784" s="88" t="s">
        <v>9151</v>
      </c>
      <c r="B3784" s="40" t="s">
        <v>2758</v>
      </c>
      <c r="C3784" s="82" t="s">
        <v>10959</v>
      </c>
      <c r="D3784" s="82"/>
      <c r="E3784" s="82"/>
      <c r="F3784" s="82"/>
      <c r="G3784" s="82"/>
      <c r="H3784" s="40" t="s">
        <v>4</v>
      </c>
      <c r="I3784" s="83" t="str">
        <f>IFERROR(VLOOKUP(A3784,'Alíquotas - CADPREV'!$B$2152:$N$4324,8,FALSE),"")</f>
        <v/>
      </c>
      <c r="J3784" s="83" t="str">
        <f>IF(H3784="RPPS",VLOOKUP(A3784,' Legislação Benef - GESCON'!$B$4:$I$2159,3,FALSE),"")</f>
        <v/>
      </c>
      <c r="K3784" s="83" t="str">
        <f>IF(H3784="RPPS",VLOOKUP(A3784,' Legislação Benef - GESCON'!$B$4:$I$2159,6,FALSE),"")</f>
        <v/>
      </c>
      <c r="L3784" s="83" t="str">
        <f>IF(H3784="RPPS",IFERROR(IF(VLOOKUP(A3784,'Suspensão de repasses - GESCON'!$D$3:$J$1048576,7,FALSE)="Validada","SIM","NÃO"),"NÃO"),"")</f>
        <v/>
      </c>
    </row>
    <row r="3785" spans="1:12" s="19" customFormat="1" ht="15" hidden="1" customHeight="1" x14ac:dyDescent="0.25">
      <c r="A3785" s="88" t="s">
        <v>9152</v>
      </c>
      <c r="B3785" s="40" t="s">
        <v>4289</v>
      </c>
      <c r="C3785" s="82" t="s">
        <v>10959</v>
      </c>
      <c r="D3785" s="82"/>
      <c r="E3785" s="82"/>
      <c r="F3785" s="82"/>
      <c r="G3785" s="82"/>
      <c r="H3785" s="40" t="s">
        <v>4</v>
      </c>
      <c r="I3785" s="83" t="str">
        <f>IFERROR(VLOOKUP(A3785,'Alíquotas - CADPREV'!$B$2152:$N$4324,8,FALSE),"")</f>
        <v/>
      </c>
      <c r="J3785" s="83" t="str">
        <f>IF(H3785="RPPS",VLOOKUP(A3785,' Legislação Benef - GESCON'!$B$4:$I$2159,3,FALSE),"")</f>
        <v/>
      </c>
      <c r="K3785" s="83" t="str">
        <f>IF(H3785="RPPS",VLOOKUP(A3785,' Legislação Benef - GESCON'!$B$4:$I$2159,6,FALSE),"")</f>
        <v/>
      </c>
      <c r="L3785" s="83" t="str">
        <f>IF(H3785="RPPS",IFERROR(IF(VLOOKUP(A3785,'Suspensão de repasses - GESCON'!$D$3:$J$1048576,7,FALSE)="Validada","SIM","NÃO"),"NÃO"),"")</f>
        <v/>
      </c>
    </row>
    <row r="3786" spans="1:12" s="19" customFormat="1" ht="15" customHeight="1" x14ac:dyDescent="0.25">
      <c r="A3786" s="88" t="s">
        <v>9153</v>
      </c>
      <c r="B3786" s="40" t="s">
        <v>2758</v>
      </c>
      <c r="C3786" s="82" t="s">
        <v>10958</v>
      </c>
      <c r="D3786" s="82">
        <v>3635</v>
      </c>
      <c r="E3786" s="82">
        <v>1016</v>
      </c>
      <c r="F3786" s="82">
        <v>279</v>
      </c>
      <c r="G3786" s="82">
        <v>4930</v>
      </c>
      <c r="H3786" s="40" t="s">
        <v>2</v>
      </c>
      <c r="I3786" s="83" t="str">
        <f>IFERROR(VLOOKUP(A3786,'Alíquotas - CADPREV'!$B$2152:$N$4324,8,FALSE),"")</f>
        <v>SIM</v>
      </c>
      <c r="J3786" s="83" t="str">
        <f>IF(H3786="RPPS",VLOOKUP(A3786,' Legislação Benef - GESCON'!$B$4:$I$2159,3,FALSE),"")</f>
        <v>NÃO</v>
      </c>
      <c r="K3786" s="83" t="str">
        <f>IF(H3786="RPPS",VLOOKUP(A3786,' Legislação Benef - GESCON'!$B$4:$I$2159,6,FALSE),"")</f>
        <v>NÃO</v>
      </c>
      <c r="L3786" s="83" t="str">
        <f>IF(H3786="RPPS",IFERROR(IF(VLOOKUP(A3786,'Suspensão de repasses - GESCON'!$D$3:$J$1048576,7,FALSE)="Validada","SIM","NÃO"),"NÃO"),"")</f>
        <v>NÃO</v>
      </c>
    </row>
    <row r="3787" spans="1:12" s="19" customFormat="1" ht="15" customHeight="1" x14ac:dyDescent="0.25">
      <c r="A3787" s="88" t="s">
        <v>9154</v>
      </c>
      <c r="B3787" s="40" t="s">
        <v>901</v>
      </c>
      <c r="C3787" s="82" t="s">
        <v>10958</v>
      </c>
      <c r="D3787" s="82">
        <v>254</v>
      </c>
      <c r="E3787" s="82">
        <v>0</v>
      </c>
      <c r="F3787" s="82">
        <v>0</v>
      </c>
      <c r="G3787" s="82">
        <v>254</v>
      </c>
      <c r="H3787" s="40" t="s">
        <v>2</v>
      </c>
      <c r="I3787" s="83" t="str">
        <f>IFERROR(VLOOKUP(A3787,'Alíquotas - CADPREV'!$B$2152:$N$4324,8,FALSE),"")</f>
        <v>NÃO</v>
      </c>
      <c r="J3787" s="83" t="str">
        <f>IF(H3787="RPPS",VLOOKUP(A3787,' Legislação Benef - GESCON'!$B$4:$I$2159,3,FALSE),"")</f>
        <v>NÃO</v>
      </c>
      <c r="K3787" s="83" t="str">
        <f>IF(H3787="RPPS",VLOOKUP(A3787,' Legislação Benef - GESCON'!$B$4:$I$2159,6,FALSE),"")</f>
        <v>NÃO</v>
      </c>
      <c r="L3787" s="83" t="str">
        <f>IF(H3787="RPPS",IFERROR(IF(VLOOKUP(A3787,'Suspensão de repasses - GESCON'!$D$3:$J$1048576,7,FALSE)="Validada","SIM","NÃO"),"NÃO"),"")</f>
        <v>NÃO</v>
      </c>
    </row>
    <row r="3788" spans="1:12" s="19" customFormat="1" ht="15" customHeight="1" x14ac:dyDescent="0.25">
      <c r="A3788" s="88" t="s">
        <v>9155</v>
      </c>
      <c r="B3788" s="40" t="s">
        <v>3513</v>
      </c>
      <c r="C3788" s="82" t="s">
        <v>10958</v>
      </c>
      <c r="D3788" s="82">
        <v>6148</v>
      </c>
      <c r="E3788" s="82">
        <v>352</v>
      </c>
      <c r="F3788" s="82">
        <v>0</v>
      </c>
      <c r="G3788" s="82">
        <v>6500</v>
      </c>
      <c r="H3788" s="40" t="s">
        <v>2</v>
      </c>
      <c r="I3788" s="83" t="str">
        <f>IFERROR(VLOOKUP(A3788,'Alíquotas - CADPREV'!$B$2152:$N$4324,8,FALSE),"")</f>
        <v>NÃO</v>
      </c>
      <c r="J3788" s="83" t="str">
        <f>IF(H3788="RPPS",VLOOKUP(A3788,' Legislação Benef - GESCON'!$B$4:$I$2159,3,FALSE),"")</f>
        <v>NÃO</v>
      </c>
      <c r="K3788" s="83" t="str">
        <f>IF(H3788="RPPS",VLOOKUP(A3788,' Legislação Benef - GESCON'!$B$4:$I$2159,6,FALSE),"")</f>
        <v>NÃO</v>
      </c>
      <c r="L3788" s="83" t="str">
        <f>IF(H3788="RPPS",IFERROR(IF(VLOOKUP(A3788,'Suspensão de repasses - GESCON'!$D$3:$J$1048576,7,FALSE)="Validada","SIM","NÃO"),"NÃO"),"")</f>
        <v>NÃO</v>
      </c>
    </row>
    <row r="3789" spans="1:12" s="19" customFormat="1" ht="15" hidden="1" customHeight="1" x14ac:dyDescent="0.25">
      <c r="A3789" s="88" t="s">
        <v>9156</v>
      </c>
      <c r="B3789" s="40" t="s">
        <v>29</v>
      </c>
      <c r="C3789" s="82" t="s">
        <v>10959</v>
      </c>
      <c r="D3789" s="82"/>
      <c r="E3789" s="82"/>
      <c r="F3789" s="82"/>
      <c r="G3789" s="82"/>
      <c r="H3789" s="40" t="s">
        <v>4</v>
      </c>
      <c r="I3789" s="83" t="str">
        <f>IFERROR(VLOOKUP(A3789,'Alíquotas - CADPREV'!$B$2152:$N$4324,8,FALSE),"")</f>
        <v/>
      </c>
      <c r="J3789" s="83" t="str">
        <f>IF(H3789="RPPS",VLOOKUP(A3789,' Legislação Benef - GESCON'!$B$4:$I$2159,3,FALSE),"")</f>
        <v/>
      </c>
      <c r="K3789" s="83" t="str">
        <f>IF(H3789="RPPS",VLOOKUP(A3789,' Legislação Benef - GESCON'!$B$4:$I$2159,6,FALSE),"")</f>
        <v/>
      </c>
      <c r="L3789" s="83" t="str">
        <f>IF(H3789="RPPS",IFERROR(IF(VLOOKUP(A3789,'Suspensão de repasses - GESCON'!$D$3:$J$1048576,7,FALSE)="Validada","SIM","NÃO"),"NÃO"),"")</f>
        <v/>
      </c>
    </row>
    <row r="3790" spans="1:12" s="19" customFormat="1" ht="15" hidden="1" customHeight="1" x14ac:dyDescent="0.25">
      <c r="A3790" s="88" t="s">
        <v>9157</v>
      </c>
      <c r="B3790" s="40" t="s">
        <v>4626</v>
      </c>
      <c r="C3790" s="82" t="s">
        <v>10959</v>
      </c>
      <c r="D3790" s="82"/>
      <c r="E3790" s="82"/>
      <c r="F3790" s="82"/>
      <c r="G3790" s="82"/>
      <c r="H3790" s="40" t="s">
        <v>4</v>
      </c>
      <c r="I3790" s="83" t="str">
        <f>IFERROR(VLOOKUP(A3790,'Alíquotas - CADPREV'!$B$2152:$N$4324,8,FALSE),"")</f>
        <v/>
      </c>
      <c r="J3790" s="83" t="str">
        <f>IF(H3790="RPPS",VLOOKUP(A3790,' Legislação Benef - GESCON'!$B$4:$I$2159,3,FALSE),"")</f>
        <v/>
      </c>
      <c r="K3790" s="83" t="str">
        <f>IF(H3790="RPPS",VLOOKUP(A3790,' Legislação Benef - GESCON'!$B$4:$I$2159,6,FALSE),"")</f>
        <v/>
      </c>
      <c r="L3790" s="83" t="str">
        <f>IF(H3790="RPPS",IFERROR(IF(VLOOKUP(A3790,'Suspensão de repasses - GESCON'!$D$3:$J$1048576,7,FALSE)="Validada","SIM","NÃO"),"NÃO"),"")</f>
        <v/>
      </c>
    </row>
    <row r="3791" spans="1:12" s="19" customFormat="1" ht="15" hidden="1" customHeight="1" x14ac:dyDescent="0.25">
      <c r="A3791" s="88" t="s">
        <v>9158</v>
      </c>
      <c r="B3791" s="40" t="s">
        <v>2554</v>
      </c>
      <c r="C3791" s="82" t="s">
        <v>10959</v>
      </c>
      <c r="D3791" s="82"/>
      <c r="E3791" s="82"/>
      <c r="F3791" s="82"/>
      <c r="G3791" s="82"/>
      <c r="H3791" s="40" t="s">
        <v>4</v>
      </c>
      <c r="I3791" s="83" t="str">
        <f>IFERROR(VLOOKUP(A3791,'Alíquotas - CADPREV'!$B$2152:$N$4324,8,FALSE),"")</f>
        <v/>
      </c>
      <c r="J3791" s="83" t="str">
        <f>IF(H3791="RPPS",VLOOKUP(A3791,' Legislação Benef - GESCON'!$B$4:$I$2159,3,FALSE),"")</f>
        <v/>
      </c>
      <c r="K3791" s="83" t="str">
        <f>IF(H3791="RPPS",VLOOKUP(A3791,' Legislação Benef - GESCON'!$B$4:$I$2159,6,FALSE),"")</f>
        <v/>
      </c>
      <c r="L3791" s="83" t="str">
        <f>IF(H3791="RPPS",IFERROR(IF(VLOOKUP(A3791,'Suspensão de repasses - GESCON'!$D$3:$J$1048576,7,FALSE)="Validada","SIM","NÃO"),"NÃO"),"")</f>
        <v/>
      </c>
    </row>
    <row r="3792" spans="1:12" s="19" customFormat="1" ht="15" hidden="1" customHeight="1" x14ac:dyDescent="0.25">
      <c r="A3792" s="88" t="s">
        <v>9159</v>
      </c>
      <c r="B3792" s="40" t="s">
        <v>215</v>
      </c>
      <c r="C3792" s="82" t="s">
        <v>10959</v>
      </c>
      <c r="D3792" s="82"/>
      <c r="E3792" s="82"/>
      <c r="F3792" s="82"/>
      <c r="G3792" s="82"/>
      <c r="H3792" s="40" t="s">
        <v>4</v>
      </c>
      <c r="I3792" s="83" t="str">
        <f>IFERROR(VLOOKUP(A3792,'Alíquotas - CADPREV'!$B$2152:$N$4324,8,FALSE),"")</f>
        <v/>
      </c>
      <c r="J3792" s="83" t="str">
        <f>IF(H3792="RPPS",VLOOKUP(A3792,' Legislação Benef - GESCON'!$B$4:$I$2159,3,FALSE),"")</f>
        <v/>
      </c>
      <c r="K3792" s="83" t="str">
        <f>IF(H3792="RPPS",VLOOKUP(A3792,' Legislação Benef - GESCON'!$B$4:$I$2159,6,FALSE),"")</f>
        <v/>
      </c>
      <c r="L3792" s="83" t="str">
        <f>IF(H3792="RPPS",IFERROR(IF(VLOOKUP(A3792,'Suspensão de repasses - GESCON'!$D$3:$J$1048576,7,FALSE)="Validada","SIM","NÃO"),"NÃO"),"")</f>
        <v/>
      </c>
    </row>
    <row r="3793" spans="1:12" s="19" customFormat="1" ht="15" customHeight="1" x14ac:dyDescent="0.25">
      <c r="A3793" s="88" t="s">
        <v>9160</v>
      </c>
      <c r="B3793" s="40" t="s">
        <v>1356</v>
      </c>
      <c r="C3793" s="82" t="s">
        <v>10958</v>
      </c>
      <c r="D3793" s="82">
        <v>127</v>
      </c>
      <c r="E3793" s="82">
        <v>32</v>
      </c>
      <c r="F3793" s="82">
        <v>9</v>
      </c>
      <c r="G3793" s="82">
        <v>168</v>
      </c>
      <c r="H3793" s="40" t="s">
        <v>2</v>
      </c>
      <c r="I3793" s="83" t="str">
        <f>IFERROR(VLOOKUP(A3793,'Alíquotas - CADPREV'!$B$2152:$N$4324,8,FALSE),"")</f>
        <v>NÃO</v>
      </c>
      <c r="J3793" s="83" t="str">
        <f>IF(H3793="RPPS",VLOOKUP(A3793,' Legislação Benef - GESCON'!$B$4:$I$2159,3,FALSE),"")</f>
        <v>NÃO</v>
      </c>
      <c r="K3793" s="83" t="str">
        <f>IF(H3793="RPPS",VLOOKUP(A3793,' Legislação Benef - GESCON'!$B$4:$I$2159,6,FALSE),"")</f>
        <v>NÃO</v>
      </c>
      <c r="L3793" s="83" t="str">
        <f>IF(H3793="RPPS",IFERROR(IF(VLOOKUP(A3793,'Suspensão de repasses - GESCON'!$D$3:$J$1048576,7,FALSE)="Validada","SIM","NÃO"),"NÃO"),"")</f>
        <v>NÃO</v>
      </c>
    </row>
    <row r="3794" spans="1:12" s="19" customFormat="1" ht="15" hidden="1" customHeight="1" x14ac:dyDescent="0.25">
      <c r="A3794" s="88" t="s">
        <v>9161</v>
      </c>
      <c r="B3794" s="40" t="s">
        <v>3812</v>
      </c>
      <c r="C3794" s="82" t="s">
        <v>10959</v>
      </c>
      <c r="D3794" s="82"/>
      <c r="E3794" s="82"/>
      <c r="F3794" s="82"/>
      <c r="G3794" s="82"/>
      <c r="H3794" s="40" t="s">
        <v>4</v>
      </c>
      <c r="I3794" s="83" t="str">
        <f>IFERROR(VLOOKUP(A3794,'Alíquotas - CADPREV'!$B$2152:$N$4324,8,FALSE),"")</f>
        <v/>
      </c>
      <c r="J3794" s="83" t="str">
        <f>IF(H3794="RPPS",VLOOKUP(A3794,' Legislação Benef - GESCON'!$B$4:$I$2159,3,FALSE),"")</f>
        <v/>
      </c>
      <c r="K3794" s="83" t="str">
        <f>IF(H3794="RPPS",VLOOKUP(A3794,' Legislação Benef - GESCON'!$B$4:$I$2159,6,FALSE),"")</f>
        <v/>
      </c>
      <c r="L3794" s="83" t="str">
        <f>IF(H3794="RPPS",IFERROR(IF(VLOOKUP(A3794,'Suspensão de repasses - GESCON'!$D$3:$J$1048576,7,FALSE)="Validada","SIM","NÃO"),"NÃO"),"")</f>
        <v/>
      </c>
    </row>
    <row r="3795" spans="1:12" s="19" customFormat="1" ht="15" hidden="1" customHeight="1" x14ac:dyDescent="0.25">
      <c r="A3795" s="88" t="s">
        <v>9162</v>
      </c>
      <c r="B3795" s="40" t="s">
        <v>2413</v>
      </c>
      <c r="C3795" s="82" t="s">
        <v>10959</v>
      </c>
      <c r="D3795" s="82"/>
      <c r="E3795" s="82"/>
      <c r="F3795" s="82"/>
      <c r="G3795" s="82"/>
      <c r="H3795" s="40" t="s">
        <v>4</v>
      </c>
      <c r="I3795" s="83" t="str">
        <f>IFERROR(VLOOKUP(A3795,'Alíquotas - CADPREV'!$B$2152:$N$4324,8,FALSE),"")</f>
        <v/>
      </c>
      <c r="J3795" s="83" t="str">
        <f>IF(H3795="RPPS",VLOOKUP(A3795,' Legislação Benef - GESCON'!$B$4:$I$2159,3,FALSE),"")</f>
        <v/>
      </c>
      <c r="K3795" s="83" t="str">
        <f>IF(H3795="RPPS",VLOOKUP(A3795,' Legislação Benef - GESCON'!$B$4:$I$2159,6,FALSE),"")</f>
        <v/>
      </c>
      <c r="L3795" s="83" t="str">
        <f>IF(H3795="RPPS",IFERROR(IF(VLOOKUP(A3795,'Suspensão de repasses - GESCON'!$D$3:$J$1048576,7,FALSE)="Validada","SIM","NÃO"),"NÃO"),"")</f>
        <v/>
      </c>
    </row>
    <row r="3796" spans="1:12" s="19" customFormat="1" ht="15" customHeight="1" x14ac:dyDescent="0.25">
      <c r="A3796" s="88" t="s">
        <v>9163</v>
      </c>
      <c r="B3796" s="40" t="s">
        <v>2926</v>
      </c>
      <c r="C3796" s="82" t="s">
        <v>10958</v>
      </c>
      <c r="D3796" s="82">
        <v>1966</v>
      </c>
      <c r="E3796" s="82">
        <v>1</v>
      </c>
      <c r="F3796" s="82">
        <v>1</v>
      </c>
      <c r="G3796" s="82">
        <v>1968</v>
      </c>
      <c r="H3796" s="40" t="s">
        <v>2</v>
      </c>
      <c r="I3796" s="83" t="str">
        <f>IFERROR(VLOOKUP(A3796,'Alíquotas - CADPREV'!$B$2152:$N$4324,8,FALSE),"")</f>
        <v>NÃO</v>
      </c>
      <c r="J3796" s="83" t="str">
        <f>IF(H3796="RPPS",VLOOKUP(A3796,' Legislação Benef - GESCON'!$B$4:$I$2159,3,FALSE),"")</f>
        <v>NÃO</v>
      </c>
      <c r="K3796" s="83" t="str">
        <f>IF(H3796="RPPS",VLOOKUP(A3796,' Legislação Benef - GESCON'!$B$4:$I$2159,6,FALSE),"")</f>
        <v>SIM</v>
      </c>
      <c r="L3796" s="83" t="str">
        <f>IF(H3796="RPPS",IFERROR(IF(VLOOKUP(A3796,'Suspensão de repasses - GESCON'!$D$3:$J$1048576,7,FALSE)="Validada","SIM","NÃO"),"NÃO"),"")</f>
        <v>NÃO</v>
      </c>
    </row>
    <row r="3797" spans="1:12" s="19" customFormat="1" ht="15" customHeight="1" x14ac:dyDescent="0.25">
      <c r="A3797" s="88" t="s">
        <v>9164</v>
      </c>
      <c r="B3797" s="40" t="s">
        <v>2554</v>
      </c>
      <c r="C3797" s="82" t="s">
        <v>10958</v>
      </c>
      <c r="D3797" s="82">
        <v>778</v>
      </c>
      <c r="E3797" s="82">
        <v>226</v>
      </c>
      <c r="F3797" s="82">
        <v>31</v>
      </c>
      <c r="G3797" s="82">
        <v>1035</v>
      </c>
      <c r="H3797" s="40" t="s">
        <v>2</v>
      </c>
      <c r="I3797" s="83" t="str">
        <f>IFERROR(VLOOKUP(A3797,'Alíquotas - CADPREV'!$B$2152:$N$4324,8,FALSE),"")</f>
        <v>NÃO</v>
      </c>
      <c r="J3797" s="83" t="str">
        <f>IF(H3797="RPPS",VLOOKUP(A3797,' Legislação Benef - GESCON'!$B$4:$I$2159,3,FALSE),"")</f>
        <v>NÃO</v>
      </c>
      <c r="K3797" s="83" t="str">
        <f>IF(H3797="RPPS",VLOOKUP(A3797,' Legislação Benef - GESCON'!$B$4:$I$2159,6,FALSE),"")</f>
        <v>NÃO</v>
      </c>
      <c r="L3797" s="83" t="str">
        <f>IF(H3797="RPPS",IFERROR(IF(VLOOKUP(A3797,'Suspensão de repasses - GESCON'!$D$3:$J$1048576,7,FALSE)="Validada","SIM","NÃO"),"NÃO"),"")</f>
        <v>NÃO</v>
      </c>
    </row>
    <row r="3798" spans="1:12" s="19" customFormat="1" ht="15" hidden="1" customHeight="1" x14ac:dyDescent="0.25">
      <c r="A3798" s="88" t="s">
        <v>9165</v>
      </c>
      <c r="B3798" s="40" t="s">
        <v>4626</v>
      </c>
      <c r="C3798" s="82" t="s">
        <v>10959</v>
      </c>
      <c r="D3798" s="82"/>
      <c r="E3798" s="82"/>
      <c r="F3798" s="82"/>
      <c r="G3798" s="82"/>
      <c r="H3798" s="40" t="s">
        <v>4</v>
      </c>
      <c r="I3798" s="83" t="str">
        <f>IFERROR(VLOOKUP(A3798,'Alíquotas - CADPREV'!$B$2152:$N$4324,8,FALSE),"")</f>
        <v/>
      </c>
      <c r="J3798" s="83" t="str">
        <f>IF(H3798="RPPS",VLOOKUP(A3798,' Legislação Benef - GESCON'!$B$4:$I$2159,3,FALSE),"")</f>
        <v/>
      </c>
      <c r="K3798" s="83" t="str">
        <f>IF(H3798="RPPS",VLOOKUP(A3798,' Legislação Benef - GESCON'!$B$4:$I$2159,6,FALSE),"")</f>
        <v/>
      </c>
      <c r="L3798" s="83" t="str">
        <f>IF(H3798="RPPS",IFERROR(IF(VLOOKUP(A3798,'Suspensão de repasses - GESCON'!$D$3:$J$1048576,7,FALSE)="Validada","SIM","NÃO"),"NÃO"),"")</f>
        <v/>
      </c>
    </row>
    <row r="3799" spans="1:12" s="19" customFormat="1" ht="15" hidden="1" customHeight="1" x14ac:dyDescent="0.25">
      <c r="A3799" s="88" t="s">
        <v>9166</v>
      </c>
      <c r="B3799" s="40" t="s">
        <v>1356</v>
      </c>
      <c r="C3799" s="82" t="s">
        <v>10959</v>
      </c>
      <c r="D3799" s="82"/>
      <c r="E3799" s="82"/>
      <c r="F3799" s="82"/>
      <c r="G3799" s="82"/>
      <c r="H3799" s="40" t="s">
        <v>4</v>
      </c>
      <c r="I3799" s="83" t="str">
        <f>IFERROR(VLOOKUP(A3799,'Alíquotas - CADPREV'!$B$2152:$N$4324,8,FALSE),"")</f>
        <v/>
      </c>
      <c r="J3799" s="83" t="str">
        <f>IF(H3799="RPPS",VLOOKUP(A3799,' Legislação Benef - GESCON'!$B$4:$I$2159,3,FALSE),"")</f>
        <v/>
      </c>
      <c r="K3799" s="83" t="str">
        <f>IF(H3799="RPPS",VLOOKUP(A3799,' Legislação Benef - GESCON'!$B$4:$I$2159,6,FALSE),"")</f>
        <v/>
      </c>
      <c r="L3799" s="83" t="str">
        <f>IF(H3799="RPPS",IFERROR(IF(VLOOKUP(A3799,'Suspensão de repasses - GESCON'!$D$3:$J$1048576,7,FALSE)="Validada","SIM","NÃO"),"NÃO"),"")</f>
        <v/>
      </c>
    </row>
    <row r="3800" spans="1:12" s="19" customFormat="1" ht="15" hidden="1" customHeight="1" x14ac:dyDescent="0.25">
      <c r="A3800" s="88" t="s">
        <v>9167</v>
      </c>
      <c r="B3800" s="40" t="s">
        <v>1356</v>
      </c>
      <c r="C3800" s="82" t="s">
        <v>10959</v>
      </c>
      <c r="D3800" s="82"/>
      <c r="E3800" s="82"/>
      <c r="F3800" s="82"/>
      <c r="G3800" s="82"/>
      <c r="H3800" s="40" t="s">
        <v>4</v>
      </c>
      <c r="I3800" s="83" t="str">
        <f>IFERROR(VLOOKUP(A3800,'Alíquotas - CADPREV'!$B$2152:$N$4324,8,FALSE),"")</f>
        <v/>
      </c>
      <c r="J3800" s="83" t="str">
        <f>IF(H3800="RPPS",VLOOKUP(A3800,' Legislação Benef - GESCON'!$B$4:$I$2159,3,FALSE),"")</f>
        <v/>
      </c>
      <c r="K3800" s="83" t="str">
        <f>IF(H3800="RPPS",VLOOKUP(A3800,' Legislação Benef - GESCON'!$B$4:$I$2159,6,FALSE),"")</f>
        <v/>
      </c>
      <c r="L3800" s="83" t="str">
        <f>IF(H3800="RPPS",IFERROR(IF(VLOOKUP(A3800,'Suspensão de repasses - GESCON'!$D$3:$J$1048576,7,FALSE)="Validada","SIM","NÃO"),"NÃO"),"")</f>
        <v/>
      </c>
    </row>
    <row r="3801" spans="1:12" s="19" customFormat="1" ht="15" hidden="1" customHeight="1" x14ac:dyDescent="0.25">
      <c r="A3801" s="88" t="s">
        <v>9168</v>
      </c>
      <c r="B3801" s="40" t="s">
        <v>1356</v>
      </c>
      <c r="C3801" s="82" t="s">
        <v>10959</v>
      </c>
      <c r="D3801" s="82"/>
      <c r="E3801" s="82"/>
      <c r="F3801" s="82"/>
      <c r="G3801" s="82"/>
      <c r="H3801" s="40" t="s">
        <v>4</v>
      </c>
      <c r="I3801" s="83" t="str">
        <f>IFERROR(VLOOKUP(A3801,'Alíquotas - CADPREV'!$B$2152:$N$4324,8,FALSE),"")</f>
        <v/>
      </c>
      <c r="J3801" s="83" t="str">
        <f>IF(H3801="RPPS",VLOOKUP(A3801,' Legislação Benef - GESCON'!$B$4:$I$2159,3,FALSE),"")</f>
        <v/>
      </c>
      <c r="K3801" s="83" t="str">
        <f>IF(H3801="RPPS",VLOOKUP(A3801,' Legislação Benef - GESCON'!$B$4:$I$2159,6,FALSE),"")</f>
        <v/>
      </c>
      <c r="L3801" s="83" t="str">
        <f>IF(H3801="RPPS",IFERROR(IF(VLOOKUP(A3801,'Suspensão de repasses - GESCON'!$D$3:$J$1048576,7,FALSE)="Validada","SIM","NÃO"),"NÃO"),"")</f>
        <v/>
      </c>
    </row>
    <row r="3802" spans="1:12" s="19" customFormat="1" ht="15" hidden="1" customHeight="1" x14ac:dyDescent="0.25">
      <c r="A3802" s="88" t="s">
        <v>9169</v>
      </c>
      <c r="B3802" s="40" t="s">
        <v>1356</v>
      </c>
      <c r="C3802" s="82" t="s">
        <v>10959</v>
      </c>
      <c r="D3802" s="82"/>
      <c r="E3802" s="82"/>
      <c r="F3802" s="82"/>
      <c r="G3802" s="82"/>
      <c r="H3802" s="40" t="s">
        <v>4</v>
      </c>
      <c r="I3802" s="83" t="str">
        <f>IFERROR(VLOOKUP(A3802,'Alíquotas - CADPREV'!$B$2152:$N$4324,8,FALSE),"")</f>
        <v/>
      </c>
      <c r="J3802" s="83" t="str">
        <f>IF(H3802="RPPS",VLOOKUP(A3802,' Legislação Benef - GESCON'!$B$4:$I$2159,3,FALSE),"")</f>
        <v/>
      </c>
      <c r="K3802" s="83" t="str">
        <f>IF(H3802="RPPS",VLOOKUP(A3802,' Legislação Benef - GESCON'!$B$4:$I$2159,6,FALSE),"")</f>
        <v/>
      </c>
      <c r="L3802" s="83" t="str">
        <f>IF(H3802="RPPS",IFERROR(IF(VLOOKUP(A3802,'Suspensão de repasses - GESCON'!$D$3:$J$1048576,7,FALSE)="Validada","SIM","NÃO"),"NÃO"),"")</f>
        <v/>
      </c>
    </row>
    <row r="3803" spans="1:12" s="19" customFormat="1" ht="15" customHeight="1" x14ac:dyDescent="0.25">
      <c r="A3803" s="88" t="s">
        <v>9170</v>
      </c>
      <c r="B3803" s="40" t="s">
        <v>3143</v>
      </c>
      <c r="C3803" s="82" t="s">
        <v>10958</v>
      </c>
      <c r="D3803" s="82">
        <v>351</v>
      </c>
      <c r="E3803" s="82">
        <v>51</v>
      </c>
      <c r="F3803" s="82">
        <v>11</v>
      </c>
      <c r="G3803" s="82">
        <v>413</v>
      </c>
      <c r="H3803" s="40" t="s">
        <v>2</v>
      </c>
      <c r="I3803" s="83" t="str">
        <f>IFERROR(VLOOKUP(A3803,'Alíquotas - CADPREV'!$B$2152:$N$4324,8,FALSE),"")</f>
        <v>NÃO</v>
      </c>
      <c r="J3803" s="83" t="str">
        <f>IF(H3803="RPPS",VLOOKUP(A3803,' Legislação Benef - GESCON'!$B$4:$I$2159,3,FALSE),"")</f>
        <v>NÃO</v>
      </c>
      <c r="K3803" s="83" t="str">
        <f>IF(H3803="RPPS",VLOOKUP(A3803,' Legislação Benef - GESCON'!$B$4:$I$2159,6,FALSE),"")</f>
        <v>NÃO</v>
      </c>
      <c r="L3803" s="83" t="str">
        <f>IF(H3803="RPPS",IFERROR(IF(VLOOKUP(A3803,'Suspensão de repasses - GESCON'!$D$3:$J$1048576,7,FALSE)="Validada","SIM","NÃO"),"NÃO"),"")</f>
        <v>NÃO</v>
      </c>
    </row>
    <row r="3804" spans="1:12" s="19" customFormat="1" ht="15" hidden="1" customHeight="1" x14ac:dyDescent="0.25">
      <c r="A3804" s="88" t="s">
        <v>9171</v>
      </c>
      <c r="B3804" s="40" t="s">
        <v>215</v>
      </c>
      <c r="C3804" s="82" t="s">
        <v>10959</v>
      </c>
      <c r="D3804" s="82"/>
      <c r="E3804" s="82"/>
      <c r="F3804" s="82"/>
      <c r="G3804" s="82"/>
      <c r="H3804" s="40" t="s">
        <v>4</v>
      </c>
      <c r="I3804" s="83" t="str">
        <f>IFERROR(VLOOKUP(A3804,'Alíquotas - CADPREV'!$B$2152:$N$4324,8,FALSE),"")</f>
        <v/>
      </c>
      <c r="J3804" s="83" t="str">
        <f>IF(H3804="RPPS",VLOOKUP(A3804,' Legislação Benef - GESCON'!$B$4:$I$2159,3,FALSE),"")</f>
        <v/>
      </c>
      <c r="K3804" s="83" t="str">
        <f>IF(H3804="RPPS",VLOOKUP(A3804,' Legislação Benef - GESCON'!$B$4:$I$2159,6,FALSE),"")</f>
        <v/>
      </c>
      <c r="L3804" s="83" t="str">
        <f>IF(H3804="RPPS",IFERROR(IF(VLOOKUP(A3804,'Suspensão de repasses - GESCON'!$D$3:$J$1048576,7,FALSE)="Validada","SIM","NÃO"),"NÃO"),"")</f>
        <v/>
      </c>
    </row>
    <row r="3805" spans="1:12" s="19" customFormat="1" ht="15" customHeight="1" x14ac:dyDescent="0.25">
      <c r="A3805" s="88" t="s">
        <v>9172</v>
      </c>
      <c r="B3805" s="40" t="s">
        <v>29</v>
      </c>
      <c r="C3805" s="82" t="s">
        <v>10958</v>
      </c>
      <c r="D3805" s="82">
        <v>1630</v>
      </c>
      <c r="E3805" s="82">
        <v>232</v>
      </c>
      <c r="F3805" s="82">
        <v>48</v>
      </c>
      <c r="G3805" s="82">
        <v>1910</v>
      </c>
      <c r="H3805" s="40" t="s">
        <v>2</v>
      </c>
      <c r="I3805" s="83" t="str">
        <f>IFERROR(VLOOKUP(A3805,'Alíquotas - CADPREV'!$B$2152:$N$4324,8,FALSE),"")</f>
        <v>NÃO</v>
      </c>
      <c r="J3805" s="83" t="str">
        <f>IF(H3805="RPPS",VLOOKUP(A3805,' Legislação Benef - GESCON'!$B$4:$I$2159,3,FALSE),"")</f>
        <v>NÃO</v>
      </c>
      <c r="K3805" s="83" t="str">
        <f>IF(H3805="RPPS",VLOOKUP(A3805,' Legislação Benef - GESCON'!$B$4:$I$2159,6,FALSE),"")</f>
        <v>NÃO</v>
      </c>
      <c r="L3805" s="83" t="str">
        <f>IF(H3805="RPPS",IFERROR(IF(VLOOKUP(A3805,'Suspensão de repasses - GESCON'!$D$3:$J$1048576,7,FALSE)="Validada","SIM","NÃO"),"NÃO"),"")</f>
        <v>NÃO</v>
      </c>
    </row>
    <row r="3806" spans="1:12" s="19" customFormat="1" ht="15" hidden="1" customHeight="1" x14ac:dyDescent="0.25">
      <c r="A3806" s="88" t="s">
        <v>9173</v>
      </c>
      <c r="B3806" s="40" t="s">
        <v>2554</v>
      </c>
      <c r="C3806" s="82" t="s">
        <v>10959</v>
      </c>
      <c r="D3806" s="82"/>
      <c r="E3806" s="82"/>
      <c r="F3806" s="82"/>
      <c r="G3806" s="82"/>
      <c r="H3806" s="40" t="s">
        <v>4</v>
      </c>
      <c r="I3806" s="83" t="str">
        <f>IFERROR(VLOOKUP(A3806,'Alíquotas - CADPREV'!$B$2152:$N$4324,8,FALSE),"")</f>
        <v/>
      </c>
      <c r="J3806" s="83" t="str">
        <f>IF(H3806="RPPS",VLOOKUP(A3806,' Legislação Benef - GESCON'!$B$4:$I$2159,3,FALSE),"")</f>
        <v/>
      </c>
      <c r="K3806" s="83" t="str">
        <f>IF(H3806="RPPS",VLOOKUP(A3806,' Legislação Benef - GESCON'!$B$4:$I$2159,6,FALSE),"")</f>
        <v/>
      </c>
      <c r="L3806" s="83" t="str">
        <f>IF(H3806="RPPS",IFERROR(IF(VLOOKUP(A3806,'Suspensão de repasses - GESCON'!$D$3:$J$1048576,7,FALSE)="Validada","SIM","NÃO"),"NÃO"),"")</f>
        <v/>
      </c>
    </row>
    <row r="3807" spans="1:12" s="19" customFormat="1" ht="15" hidden="1" customHeight="1" x14ac:dyDescent="0.25">
      <c r="A3807" s="88" t="s">
        <v>9174</v>
      </c>
      <c r="B3807" s="40" t="s">
        <v>901</v>
      </c>
      <c r="C3807" s="82" t="s">
        <v>10959</v>
      </c>
      <c r="D3807" s="82"/>
      <c r="E3807" s="82"/>
      <c r="F3807" s="82"/>
      <c r="G3807" s="82"/>
      <c r="H3807" s="40" t="s">
        <v>4</v>
      </c>
      <c r="I3807" s="83" t="str">
        <f>IFERROR(VLOOKUP(A3807,'Alíquotas - CADPREV'!$B$2152:$N$4324,8,FALSE),"")</f>
        <v/>
      </c>
      <c r="J3807" s="83" t="str">
        <f>IF(H3807="RPPS",VLOOKUP(A3807,' Legislação Benef - GESCON'!$B$4:$I$2159,3,FALSE),"")</f>
        <v/>
      </c>
      <c r="K3807" s="83" t="str">
        <f>IF(H3807="RPPS",VLOOKUP(A3807,' Legislação Benef - GESCON'!$B$4:$I$2159,6,FALSE),"")</f>
        <v/>
      </c>
      <c r="L3807" s="83" t="str">
        <f>IF(H3807="RPPS",IFERROR(IF(VLOOKUP(A3807,'Suspensão de repasses - GESCON'!$D$3:$J$1048576,7,FALSE)="Validada","SIM","NÃO"),"NÃO"),"")</f>
        <v/>
      </c>
    </row>
    <row r="3808" spans="1:12" s="19" customFormat="1" ht="15" hidden="1" customHeight="1" x14ac:dyDescent="0.25">
      <c r="A3808" s="88" t="s">
        <v>9175</v>
      </c>
      <c r="B3808" s="40" t="s">
        <v>4626</v>
      </c>
      <c r="C3808" s="82" t="s">
        <v>10959</v>
      </c>
      <c r="D3808" s="82"/>
      <c r="E3808" s="82"/>
      <c r="F3808" s="82"/>
      <c r="G3808" s="82"/>
      <c r="H3808" s="40" t="s">
        <v>4</v>
      </c>
      <c r="I3808" s="83" t="str">
        <f>IFERROR(VLOOKUP(A3808,'Alíquotas - CADPREV'!$B$2152:$N$4324,8,FALSE),"")</f>
        <v/>
      </c>
      <c r="J3808" s="83" t="str">
        <f>IF(H3808="RPPS",VLOOKUP(A3808,' Legislação Benef - GESCON'!$B$4:$I$2159,3,FALSE),"")</f>
        <v/>
      </c>
      <c r="K3808" s="83" t="str">
        <f>IF(H3808="RPPS",VLOOKUP(A3808,' Legislação Benef - GESCON'!$B$4:$I$2159,6,FALSE),"")</f>
        <v/>
      </c>
      <c r="L3808" s="83" t="str">
        <f>IF(H3808="RPPS",IFERROR(IF(VLOOKUP(A3808,'Suspensão de repasses - GESCON'!$D$3:$J$1048576,7,FALSE)="Validada","SIM","NÃO"),"NÃO"),"")</f>
        <v/>
      </c>
    </row>
    <row r="3809" spans="1:12" s="19" customFormat="1" ht="15" customHeight="1" x14ac:dyDescent="0.25">
      <c r="A3809" s="88" t="s">
        <v>9176</v>
      </c>
      <c r="B3809" s="40" t="s">
        <v>2554</v>
      </c>
      <c r="C3809" s="82" t="s">
        <v>10958</v>
      </c>
      <c r="D3809" s="82">
        <v>242</v>
      </c>
      <c r="E3809" s="82">
        <v>97</v>
      </c>
      <c r="F3809" s="82">
        <v>19</v>
      </c>
      <c r="G3809" s="82">
        <v>358</v>
      </c>
      <c r="H3809" s="40" t="s">
        <v>2</v>
      </c>
      <c r="I3809" s="83" t="str">
        <f>IFERROR(VLOOKUP(A3809,'Alíquotas - CADPREV'!$B$2152:$N$4324,8,FALSE),"")</f>
        <v>NÃO</v>
      </c>
      <c r="J3809" s="83" t="str">
        <f>IF(H3809="RPPS",VLOOKUP(A3809,' Legislação Benef - GESCON'!$B$4:$I$2159,3,FALSE),"")</f>
        <v>NÃO</v>
      </c>
      <c r="K3809" s="83" t="str">
        <f>IF(H3809="RPPS",VLOOKUP(A3809,' Legislação Benef - GESCON'!$B$4:$I$2159,6,FALSE),"")</f>
        <v>NÃO</v>
      </c>
      <c r="L3809" s="83" t="str">
        <f>IF(H3809="RPPS",IFERROR(IF(VLOOKUP(A3809,'Suspensão de repasses - GESCON'!$D$3:$J$1048576,7,FALSE)="Validada","SIM","NÃO"),"NÃO"),"")</f>
        <v>NÃO</v>
      </c>
    </row>
    <row r="3810" spans="1:12" s="19" customFormat="1" ht="15" hidden="1" customHeight="1" x14ac:dyDescent="0.25">
      <c r="A3810" s="88" t="s">
        <v>9177</v>
      </c>
      <c r="B3810" s="40" t="s">
        <v>3601</v>
      </c>
      <c r="C3810" s="82" t="s">
        <v>10959</v>
      </c>
      <c r="D3810" s="82"/>
      <c r="E3810" s="82"/>
      <c r="F3810" s="82"/>
      <c r="G3810" s="82"/>
      <c r="H3810" s="40" t="s">
        <v>4</v>
      </c>
      <c r="I3810" s="83" t="str">
        <f>IFERROR(VLOOKUP(A3810,'Alíquotas - CADPREV'!$B$2152:$N$4324,8,FALSE),"")</f>
        <v/>
      </c>
      <c r="J3810" s="83" t="str">
        <f>IF(H3810="RPPS",VLOOKUP(A3810,' Legislação Benef - GESCON'!$B$4:$I$2159,3,FALSE),"")</f>
        <v/>
      </c>
      <c r="K3810" s="83" t="str">
        <f>IF(H3810="RPPS",VLOOKUP(A3810,' Legislação Benef - GESCON'!$B$4:$I$2159,6,FALSE),"")</f>
        <v/>
      </c>
      <c r="L3810" s="83" t="str">
        <f>IF(H3810="RPPS",IFERROR(IF(VLOOKUP(A3810,'Suspensão de repasses - GESCON'!$D$3:$J$1048576,7,FALSE)="Validada","SIM","NÃO"),"NÃO"),"")</f>
        <v/>
      </c>
    </row>
    <row r="3811" spans="1:12" s="19" customFormat="1" ht="15" customHeight="1" x14ac:dyDescent="0.25">
      <c r="A3811" s="88" t="s">
        <v>9178</v>
      </c>
      <c r="B3811" s="40" t="s">
        <v>2554</v>
      </c>
      <c r="C3811" s="82" t="s">
        <v>10958</v>
      </c>
      <c r="D3811" s="82">
        <v>130</v>
      </c>
      <c r="E3811" s="82">
        <v>120</v>
      </c>
      <c r="F3811" s="82">
        <v>12</v>
      </c>
      <c r="G3811" s="82">
        <v>262</v>
      </c>
      <c r="H3811" s="40" t="s">
        <v>2</v>
      </c>
      <c r="I3811" s="83" t="str">
        <f>IFERROR(VLOOKUP(A3811,'Alíquotas - CADPREV'!$B$2152:$N$4324,8,FALSE),"")</f>
        <v>NÃO</v>
      </c>
      <c r="J3811" s="83" t="str">
        <f>IF(H3811="RPPS",VLOOKUP(A3811,' Legislação Benef - GESCON'!$B$4:$I$2159,3,FALSE),"")</f>
        <v>NÃO</v>
      </c>
      <c r="K3811" s="83" t="str">
        <f>IF(H3811="RPPS",VLOOKUP(A3811,' Legislação Benef - GESCON'!$B$4:$I$2159,6,FALSE),"")</f>
        <v>NÃO</v>
      </c>
      <c r="L3811" s="83" t="str">
        <f>IF(H3811="RPPS",IFERROR(IF(VLOOKUP(A3811,'Suspensão de repasses - GESCON'!$D$3:$J$1048576,7,FALSE)="Validada","SIM","NÃO"),"NÃO"),"")</f>
        <v>NÃO</v>
      </c>
    </row>
    <row r="3812" spans="1:12" s="19" customFormat="1" ht="15" hidden="1" customHeight="1" x14ac:dyDescent="0.25">
      <c r="A3812" s="88" t="s">
        <v>9179</v>
      </c>
      <c r="B3812" s="40" t="s">
        <v>1356</v>
      </c>
      <c r="C3812" s="82" t="s">
        <v>10959</v>
      </c>
      <c r="D3812" s="82"/>
      <c r="E3812" s="82"/>
      <c r="F3812" s="82"/>
      <c r="G3812" s="82"/>
      <c r="H3812" s="40" t="s">
        <v>4</v>
      </c>
      <c r="I3812" s="83" t="str">
        <f>IFERROR(VLOOKUP(A3812,'Alíquotas - CADPREV'!$B$2152:$N$4324,8,FALSE),"")</f>
        <v/>
      </c>
      <c r="J3812" s="83" t="str">
        <f>IF(H3812="RPPS",VLOOKUP(A3812,' Legislação Benef - GESCON'!$B$4:$I$2159,3,FALSE),"")</f>
        <v/>
      </c>
      <c r="K3812" s="83" t="str">
        <f>IF(H3812="RPPS",VLOOKUP(A3812,' Legislação Benef - GESCON'!$B$4:$I$2159,6,FALSE),"")</f>
        <v/>
      </c>
      <c r="L3812" s="83" t="str">
        <f>IF(H3812="RPPS",IFERROR(IF(VLOOKUP(A3812,'Suspensão de repasses - GESCON'!$D$3:$J$1048576,7,FALSE)="Validada","SIM","NÃO"),"NÃO"),"")</f>
        <v/>
      </c>
    </row>
    <row r="3813" spans="1:12" s="19" customFormat="1" ht="15" hidden="1" customHeight="1" x14ac:dyDescent="0.25">
      <c r="A3813" s="88" t="s">
        <v>9180</v>
      </c>
      <c r="B3813" s="40" t="s">
        <v>3747</v>
      </c>
      <c r="C3813" s="82" t="s">
        <v>10959</v>
      </c>
      <c r="D3813" s="82"/>
      <c r="E3813" s="82"/>
      <c r="F3813" s="82"/>
      <c r="G3813" s="82"/>
      <c r="H3813" s="40" t="s">
        <v>4</v>
      </c>
      <c r="I3813" s="83" t="str">
        <f>IFERROR(VLOOKUP(A3813,'Alíquotas - CADPREV'!$B$2152:$N$4324,8,FALSE),"")</f>
        <v/>
      </c>
      <c r="J3813" s="83" t="str">
        <f>IF(H3813="RPPS",VLOOKUP(A3813,' Legislação Benef - GESCON'!$B$4:$I$2159,3,FALSE),"")</f>
        <v/>
      </c>
      <c r="K3813" s="83" t="str">
        <f>IF(H3813="RPPS",VLOOKUP(A3813,' Legislação Benef - GESCON'!$B$4:$I$2159,6,FALSE),"")</f>
        <v/>
      </c>
      <c r="L3813" s="83" t="str">
        <f>IF(H3813="RPPS",IFERROR(IF(VLOOKUP(A3813,'Suspensão de repasses - GESCON'!$D$3:$J$1048576,7,FALSE)="Validada","SIM","NÃO"),"NÃO"),"")</f>
        <v/>
      </c>
    </row>
    <row r="3814" spans="1:12" s="19" customFormat="1" ht="15" customHeight="1" x14ac:dyDescent="0.25">
      <c r="A3814" s="88" t="s">
        <v>9181</v>
      </c>
      <c r="B3814" s="40" t="s">
        <v>2926</v>
      </c>
      <c r="C3814" s="82" t="s">
        <v>10958</v>
      </c>
      <c r="D3814" s="82">
        <v>280</v>
      </c>
      <c r="E3814" s="82">
        <v>23</v>
      </c>
      <c r="F3814" s="82">
        <v>6</v>
      </c>
      <c r="G3814" s="82">
        <v>309</v>
      </c>
      <c r="H3814" s="40" t="s">
        <v>2</v>
      </c>
      <c r="I3814" s="83" t="str">
        <f>IFERROR(VLOOKUP(A3814,'Alíquotas - CADPREV'!$B$2152:$N$4324,8,FALSE),"")</f>
        <v>NÃO</v>
      </c>
      <c r="J3814" s="83" t="str">
        <f>IF(H3814="RPPS",VLOOKUP(A3814,' Legislação Benef - GESCON'!$B$4:$I$2159,3,FALSE),"")</f>
        <v>NÃO</v>
      </c>
      <c r="K3814" s="83" t="str">
        <f>IF(H3814="RPPS",VLOOKUP(A3814,' Legislação Benef - GESCON'!$B$4:$I$2159,6,FALSE),"")</f>
        <v>NÃO</v>
      </c>
      <c r="L3814" s="83" t="str">
        <f>IF(H3814="RPPS",IFERROR(IF(VLOOKUP(A3814,'Suspensão de repasses - GESCON'!$D$3:$J$1048576,7,FALSE)="Validada","SIM","NÃO"),"NÃO"),"")</f>
        <v>NÃO</v>
      </c>
    </row>
    <row r="3815" spans="1:12" s="19" customFormat="1" ht="15" hidden="1" customHeight="1" x14ac:dyDescent="0.25">
      <c r="A3815" s="88" t="s">
        <v>9182</v>
      </c>
      <c r="B3815" s="40" t="s">
        <v>3747</v>
      </c>
      <c r="C3815" s="82" t="s">
        <v>10959</v>
      </c>
      <c r="D3815" s="82"/>
      <c r="E3815" s="82"/>
      <c r="F3815" s="82"/>
      <c r="G3815" s="82"/>
      <c r="H3815" s="40" t="s">
        <v>4</v>
      </c>
      <c r="I3815" s="83" t="str">
        <f>IFERROR(VLOOKUP(A3815,'Alíquotas - CADPREV'!$B$2152:$N$4324,8,FALSE),"")</f>
        <v/>
      </c>
      <c r="J3815" s="83" t="str">
        <f>IF(H3815="RPPS",VLOOKUP(A3815,' Legislação Benef - GESCON'!$B$4:$I$2159,3,FALSE),"")</f>
        <v/>
      </c>
      <c r="K3815" s="83" t="str">
        <f>IF(H3815="RPPS",VLOOKUP(A3815,' Legislação Benef - GESCON'!$B$4:$I$2159,6,FALSE),"")</f>
        <v/>
      </c>
      <c r="L3815" s="83" t="str">
        <f>IF(H3815="RPPS",IFERROR(IF(VLOOKUP(A3815,'Suspensão de repasses - GESCON'!$D$3:$J$1048576,7,FALSE)="Validada","SIM","NÃO"),"NÃO"),"")</f>
        <v/>
      </c>
    </row>
    <row r="3816" spans="1:12" s="19" customFormat="1" ht="15" hidden="1" customHeight="1" x14ac:dyDescent="0.25">
      <c r="A3816" s="88" t="s">
        <v>9183</v>
      </c>
      <c r="B3816" s="40" t="s">
        <v>215</v>
      </c>
      <c r="C3816" s="82" t="s">
        <v>10959</v>
      </c>
      <c r="D3816" s="82"/>
      <c r="E3816" s="82"/>
      <c r="F3816" s="82"/>
      <c r="G3816" s="82"/>
      <c r="H3816" s="40" t="s">
        <v>4</v>
      </c>
      <c r="I3816" s="83" t="str">
        <f>IFERROR(VLOOKUP(A3816,'Alíquotas - CADPREV'!$B$2152:$N$4324,8,FALSE),"")</f>
        <v/>
      </c>
      <c r="J3816" s="83" t="str">
        <f>IF(H3816="RPPS",VLOOKUP(A3816,' Legislação Benef - GESCON'!$B$4:$I$2159,3,FALSE),"")</f>
        <v/>
      </c>
      <c r="K3816" s="83" t="str">
        <f>IF(H3816="RPPS",VLOOKUP(A3816,' Legislação Benef - GESCON'!$B$4:$I$2159,6,FALSE),"")</f>
        <v/>
      </c>
      <c r="L3816" s="83" t="str">
        <f>IF(H3816="RPPS",IFERROR(IF(VLOOKUP(A3816,'Suspensão de repasses - GESCON'!$D$3:$J$1048576,7,FALSE)="Validada","SIM","NÃO"),"NÃO"),"")</f>
        <v/>
      </c>
    </row>
    <row r="3817" spans="1:12" s="19" customFormat="1" ht="15" hidden="1" customHeight="1" x14ac:dyDescent="0.25">
      <c r="A3817" s="88" t="s">
        <v>9184</v>
      </c>
      <c r="B3817" s="40" t="s">
        <v>4626</v>
      </c>
      <c r="C3817" s="82" t="s">
        <v>10959</v>
      </c>
      <c r="D3817" s="82"/>
      <c r="E3817" s="82"/>
      <c r="F3817" s="82"/>
      <c r="G3817" s="82"/>
      <c r="H3817" s="40" t="s">
        <v>4</v>
      </c>
      <c r="I3817" s="83" t="str">
        <f>IFERROR(VLOOKUP(A3817,'Alíquotas - CADPREV'!$B$2152:$N$4324,8,FALSE),"")</f>
        <v/>
      </c>
      <c r="J3817" s="83" t="str">
        <f>IF(H3817="RPPS",VLOOKUP(A3817,' Legislação Benef - GESCON'!$B$4:$I$2159,3,FALSE),"")</f>
        <v/>
      </c>
      <c r="K3817" s="83" t="str">
        <f>IF(H3817="RPPS",VLOOKUP(A3817,' Legislação Benef - GESCON'!$B$4:$I$2159,6,FALSE),"")</f>
        <v/>
      </c>
      <c r="L3817" s="83" t="str">
        <f>IF(H3817="RPPS",IFERROR(IF(VLOOKUP(A3817,'Suspensão de repasses - GESCON'!$D$3:$J$1048576,7,FALSE)="Validada","SIM","NÃO"),"NÃO"),"")</f>
        <v/>
      </c>
    </row>
    <row r="3818" spans="1:12" s="19" customFormat="1" ht="15" customHeight="1" x14ac:dyDescent="0.25">
      <c r="A3818" s="88" t="s">
        <v>9185</v>
      </c>
      <c r="B3818" s="40" t="s">
        <v>1142</v>
      </c>
      <c r="C3818" s="82" t="s">
        <v>10958</v>
      </c>
      <c r="D3818" s="82">
        <v>1276</v>
      </c>
      <c r="E3818" s="82">
        <v>103</v>
      </c>
      <c r="F3818" s="82">
        <v>17</v>
      </c>
      <c r="G3818" s="82">
        <v>1396</v>
      </c>
      <c r="H3818" s="40" t="s">
        <v>2</v>
      </c>
      <c r="I3818" s="83" t="str">
        <f>IFERROR(VLOOKUP(A3818,'Alíquotas - CADPREV'!$B$2152:$N$4324,8,FALSE),"")</f>
        <v>NÃO</v>
      </c>
      <c r="J3818" s="83" t="str">
        <f>IF(H3818="RPPS",VLOOKUP(A3818,' Legislação Benef - GESCON'!$B$4:$I$2159,3,FALSE),"")</f>
        <v>NÃO</v>
      </c>
      <c r="K3818" s="83" t="str">
        <f>IF(H3818="RPPS",VLOOKUP(A3818,' Legislação Benef - GESCON'!$B$4:$I$2159,6,FALSE),"")</f>
        <v>NÃO</v>
      </c>
      <c r="L3818" s="83" t="str">
        <f>IF(H3818="RPPS",IFERROR(IF(VLOOKUP(A3818,'Suspensão de repasses - GESCON'!$D$3:$J$1048576,7,FALSE)="Validada","SIM","NÃO"),"NÃO"),"")</f>
        <v>NÃO</v>
      </c>
    </row>
    <row r="3819" spans="1:12" s="19" customFormat="1" ht="15" customHeight="1" x14ac:dyDescent="0.25">
      <c r="A3819" s="88" t="s">
        <v>9186</v>
      </c>
      <c r="B3819" s="40" t="s">
        <v>29</v>
      </c>
      <c r="C3819" s="82" t="s">
        <v>10958</v>
      </c>
      <c r="D3819" s="82">
        <v>196</v>
      </c>
      <c r="E3819" s="82">
        <v>0</v>
      </c>
      <c r="F3819" s="82">
        <v>0</v>
      </c>
      <c r="G3819" s="82">
        <v>196</v>
      </c>
      <c r="H3819" s="40" t="s">
        <v>2</v>
      </c>
      <c r="I3819" s="83" t="str">
        <f>IFERROR(VLOOKUP(A3819,'Alíquotas - CADPREV'!$B$2152:$N$4324,8,FALSE),"")</f>
        <v>NÃO</v>
      </c>
      <c r="J3819" s="83" t="str">
        <f>IF(H3819="RPPS",VLOOKUP(A3819,' Legislação Benef - GESCON'!$B$4:$I$2159,3,FALSE),"")</f>
        <v>NÃO</v>
      </c>
      <c r="K3819" s="83" t="str">
        <f>IF(H3819="RPPS",VLOOKUP(A3819,' Legislação Benef - GESCON'!$B$4:$I$2159,6,FALSE),"")</f>
        <v>NÃO</v>
      </c>
      <c r="L3819" s="83" t="str">
        <f>IF(H3819="RPPS",IFERROR(IF(VLOOKUP(A3819,'Suspensão de repasses - GESCON'!$D$3:$J$1048576,7,FALSE)="Validada","SIM","NÃO"),"NÃO"),"")</f>
        <v>NÃO</v>
      </c>
    </row>
    <row r="3820" spans="1:12" s="19" customFormat="1" ht="15" hidden="1" customHeight="1" x14ac:dyDescent="0.25">
      <c r="A3820" s="88" t="s">
        <v>9187</v>
      </c>
      <c r="B3820" s="40" t="s">
        <v>215</v>
      </c>
      <c r="C3820" s="82" t="s">
        <v>10959</v>
      </c>
      <c r="D3820" s="82"/>
      <c r="E3820" s="82"/>
      <c r="F3820" s="82"/>
      <c r="G3820" s="82"/>
      <c r="H3820" s="40" t="s">
        <v>4</v>
      </c>
      <c r="I3820" s="83" t="str">
        <f>IFERROR(VLOOKUP(A3820,'Alíquotas - CADPREV'!$B$2152:$N$4324,8,FALSE),"")</f>
        <v/>
      </c>
      <c r="J3820" s="83" t="str">
        <f>IF(H3820="RPPS",VLOOKUP(A3820,' Legislação Benef - GESCON'!$B$4:$I$2159,3,FALSE),"")</f>
        <v/>
      </c>
      <c r="K3820" s="83" t="str">
        <f>IF(H3820="RPPS",VLOOKUP(A3820,' Legislação Benef - GESCON'!$B$4:$I$2159,6,FALSE),"")</f>
        <v/>
      </c>
      <c r="L3820" s="83" t="str">
        <f>IF(H3820="RPPS",IFERROR(IF(VLOOKUP(A3820,'Suspensão de repasses - GESCON'!$D$3:$J$1048576,7,FALSE)="Validada","SIM","NÃO"),"NÃO"),"")</f>
        <v/>
      </c>
    </row>
    <row r="3821" spans="1:12" s="19" customFormat="1" ht="15" hidden="1" customHeight="1" x14ac:dyDescent="0.25">
      <c r="A3821" s="88" t="s">
        <v>9188</v>
      </c>
      <c r="B3821" s="40" t="s">
        <v>4626</v>
      </c>
      <c r="C3821" s="82" t="s">
        <v>10959</v>
      </c>
      <c r="D3821" s="82"/>
      <c r="E3821" s="82"/>
      <c r="F3821" s="82"/>
      <c r="G3821" s="82"/>
      <c r="H3821" s="40" t="s">
        <v>4</v>
      </c>
      <c r="I3821" s="83" t="str">
        <f>IFERROR(VLOOKUP(A3821,'Alíquotas - CADPREV'!$B$2152:$N$4324,8,FALSE),"")</f>
        <v/>
      </c>
      <c r="J3821" s="83" t="str">
        <f>IF(H3821="RPPS",VLOOKUP(A3821,' Legislação Benef - GESCON'!$B$4:$I$2159,3,FALSE),"")</f>
        <v/>
      </c>
      <c r="K3821" s="83" t="str">
        <f>IF(H3821="RPPS",VLOOKUP(A3821,' Legislação Benef - GESCON'!$B$4:$I$2159,6,FALSE),"")</f>
        <v/>
      </c>
      <c r="L3821" s="83" t="str">
        <f>IF(H3821="RPPS",IFERROR(IF(VLOOKUP(A3821,'Suspensão de repasses - GESCON'!$D$3:$J$1048576,7,FALSE)="Validada","SIM","NÃO"),"NÃO"),"")</f>
        <v/>
      </c>
    </row>
    <row r="3822" spans="1:12" s="19" customFormat="1" ht="15" hidden="1" customHeight="1" x14ac:dyDescent="0.25">
      <c r="A3822" s="88" t="s">
        <v>9189</v>
      </c>
      <c r="B3822" s="40" t="s">
        <v>5227</v>
      </c>
      <c r="C3822" s="82" t="s">
        <v>10959</v>
      </c>
      <c r="D3822" s="82"/>
      <c r="E3822" s="82"/>
      <c r="F3822" s="82"/>
      <c r="G3822" s="82"/>
      <c r="H3822" s="40" t="s">
        <v>4</v>
      </c>
      <c r="I3822" s="83" t="str">
        <f>IFERROR(VLOOKUP(A3822,'Alíquotas - CADPREV'!$B$2152:$N$4324,8,FALSE),"")</f>
        <v/>
      </c>
      <c r="J3822" s="83" t="str">
        <f>IF(H3822="RPPS",VLOOKUP(A3822,' Legislação Benef - GESCON'!$B$4:$I$2159,3,FALSE),"")</f>
        <v/>
      </c>
      <c r="K3822" s="83" t="str">
        <f>IF(H3822="RPPS",VLOOKUP(A3822,' Legislação Benef - GESCON'!$B$4:$I$2159,6,FALSE),"")</f>
        <v/>
      </c>
      <c r="L3822" s="83" t="str">
        <f>IF(H3822="RPPS",IFERROR(IF(VLOOKUP(A3822,'Suspensão de repasses - GESCON'!$D$3:$J$1048576,7,FALSE)="Validada","SIM","NÃO"),"NÃO"),"")</f>
        <v/>
      </c>
    </row>
    <row r="3823" spans="1:12" s="19" customFormat="1" ht="15" hidden="1" customHeight="1" x14ac:dyDescent="0.25">
      <c r="A3823" s="88" t="s">
        <v>9190</v>
      </c>
      <c r="B3823" s="40" t="s">
        <v>634</v>
      </c>
      <c r="C3823" s="82" t="s">
        <v>10959</v>
      </c>
      <c r="D3823" s="82"/>
      <c r="E3823" s="82"/>
      <c r="F3823" s="82"/>
      <c r="G3823" s="82"/>
      <c r="H3823" s="40" t="s">
        <v>4</v>
      </c>
      <c r="I3823" s="83" t="str">
        <f>IFERROR(VLOOKUP(A3823,'Alíquotas - CADPREV'!$B$2152:$N$4324,8,FALSE),"")</f>
        <v/>
      </c>
      <c r="J3823" s="83" t="str">
        <f>IF(H3823="RPPS",VLOOKUP(A3823,' Legislação Benef - GESCON'!$B$4:$I$2159,3,FALSE),"")</f>
        <v/>
      </c>
      <c r="K3823" s="83" t="str">
        <f>IF(H3823="RPPS",VLOOKUP(A3823,' Legislação Benef - GESCON'!$B$4:$I$2159,6,FALSE),"")</f>
        <v/>
      </c>
      <c r="L3823" s="83" t="str">
        <f>IF(H3823="RPPS",IFERROR(IF(VLOOKUP(A3823,'Suspensão de repasses - GESCON'!$D$3:$J$1048576,7,FALSE)="Validada","SIM","NÃO"),"NÃO"),"")</f>
        <v/>
      </c>
    </row>
    <row r="3824" spans="1:12" s="19" customFormat="1" ht="15" hidden="1" customHeight="1" x14ac:dyDescent="0.25">
      <c r="A3824" s="88" t="s">
        <v>9191</v>
      </c>
      <c r="B3824" s="40" t="s">
        <v>1356</v>
      </c>
      <c r="C3824" s="82" t="s">
        <v>10959</v>
      </c>
      <c r="D3824" s="82"/>
      <c r="E3824" s="82"/>
      <c r="F3824" s="82"/>
      <c r="G3824" s="82"/>
      <c r="H3824" s="40" t="s">
        <v>4</v>
      </c>
      <c r="I3824" s="83" t="str">
        <f>IFERROR(VLOOKUP(A3824,'Alíquotas - CADPREV'!$B$2152:$N$4324,8,FALSE),"")</f>
        <v/>
      </c>
      <c r="J3824" s="83" t="str">
        <f>IF(H3824="RPPS",VLOOKUP(A3824,' Legislação Benef - GESCON'!$B$4:$I$2159,3,FALSE),"")</f>
        <v/>
      </c>
      <c r="K3824" s="83" t="str">
        <f>IF(H3824="RPPS",VLOOKUP(A3824,' Legislação Benef - GESCON'!$B$4:$I$2159,6,FALSE),"")</f>
        <v/>
      </c>
      <c r="L3824" s="83" t="str">
        <f>IF(H3824="RPPS",IFERROR(IF(VLOOKUP(A3824,'Suspensão de repasses - GESCON'!$D$3:$J$1048576,7,FALSE)="Validada","SIM","NÃO"),"NÃO"),"")</f>
        <v/>
      </c>
    </row>
    <row r="3825" spans="1:12" s="19" customFormat="1" ht="15" customHeight="1" x14ac:dyDescent="0.25">
      <c r="A3825" s="88" t="s">
        <v>9192</v>
      </c>
      <c r="B3825" s="40" t="s">
        <v>3143</v>
      </c>
      <c r="C3825" s="82" t="s">
        <v>10958</v>
      </c>
      <c r="D3825" s="82">
        <v>2459</v>
      </c>
      <c r="E3825" s="82">
        <v>422</v>
      </c>
      <c r="F3825" s="82">
        <v>78</v>
      </c>
      <c r="G3825" s="82">
        <v>2959</v>
      </c>
      <c r="H3825" s="40" t="s">
        <v>2</v>
      </c>
      <c r="I3825" s="83" t="str">
        <f>IFERROR(VLOOKUP(A3825,'Alíquotas - CADPREV'!$B$2152:$N$4324,8,FALSE),"")</f>
        <v>SIM</v>
      </c>
      <c r="J3825" s="83" t="str">
        <f>IF(H3825="RPPS",VLOOKUP(A3825,' Legislação Benef - GESCON'!$B$4:$I$2159,3,FALSE),"")</f>
        <v>NÃO</v>
      </c>
      <c r="K3825" s="83" t="str">
        <f>IF(H3825="RPPS",VLOOKUP(A3825,' Legislação Benef - GESCON'!$B$4:$I$2159,6,FALSE),"")</f>
        <v>SIM</v>
      </c>
      <c r="L3825" s="83" t="str">
        <f>IF(H3825="RPPS",IFERROR(IF(VLOOKUP(A3825,'Suspensão de repasses - GESCON'!$D$3:$J$1048576,7,FALSE)="Validada","SIM","NÃO"),"NÃO"),"")</f>
        <v>NÃO</v>
      </c>
    </row>
    <row r="3826" spans="1:12" s="19" customFormat="1" ht="15" customHeight="1" x14ac:dyDescent="0.25">
      <c r="A3826" s="88" t="s">
        <v>9193</v>
      </c>
      <c r="B3826" s="40" t="s">
        <v>3812</v>
      </c>
      <c r="C3826" s="82" t="s">
        <v>10958</v>
      </c>
      <c r="D3826" s="82">
        <v>97</v>
      </c>
      <c r="E3826" s="82">
        <v>19</v>
      </c>
      <c r="F3826" s="82">
        <v>4</v>
      </c>
      <c r="G3826" s="82">
        <v>120</v>
      </c>
      <c r="H3826" s="40" t="s">
        <v>2</v>
      </c>
      <c r="I3826" s="83" t="str">
        <f>IFERROR(VLOOKUP(A3826,'Alíquotas - CADPREV'!$B$2152:$N$4324,8,FALSE),"")</f>
        <v>SIM</v>
      </c>
      <c r="J3826" s="83" t="str">
        <f>IF(H3826="RPPS",VLOOKUP(A3826,' Legislação Benef - GESCON'!$B$4:$I$2159,3,FALSE),"")</f>
        <v>NÃO</v>
      </c>
      <c r="K3826" s="83" t="str">
        <f>IF(H3826="RPPS",VLOOKUP(A3826,' Legislação Benef - GESCON'!$B$4:$I$2159,6,FALSE),"")</f>
        <v>SIM</v>
      </c>
      <c r="L3826" s="83" t="str">
        <f>IF(H3826="RPPS",IFERROR(IF(VLOOKUP(A3826,'Suspensão de repasses - GESCON'!$D$3:$J$1048576,7,FALSE)="Validada","SIM","NÃO"),"NÃO"),"")</f>
        <v>NÃO</v>
      </c>
    </row>
    <row r="3827" spans="1:12" s="19" customFormat="1" ht="15" hidden="1" customHeight="1" x14ac:dyDescent="0.25">
      <c r="A3827" s="88" t="s">
        <v>9194</v>
      </c>
      <c r="B3827" s="40" t="s">
        <v>3812</v>
      </c>
      <c r="C3827" s="82" t="s">
        <v>10959</v>
      </c>
      <c r="D3827" s="82"/>
      <c r="E3827" s="82"/>
      <c r="F3827" s="82"/>
      <c r="G3827" s="82"/>
      <c r="H3827" s="40" t="s">
        <v>4</v>
      </c>
      <c r="I3827" s="83" t="str">
        <f>IFERROR(VLOOKUP(A3827,'Alíquotas - CADPREV'!$B$2152:$N$4324,8,FALSE),"")</f>
        <v/>
      </c>
      <c r="J3827" s="83" t="str">
        <f>IF(H3827="RPPS",VLOOKUP(A3827,' Legislação Benef - GESCON'!$B$4:$I$2159,3,FALSE),"")</f>
        <v/>
      </c>
      <c r="K3827" s="83" t="str">
        <f>IF(H3827="RPPS",VLOOKUP(A3827,' Legislação Benef - GESCON'!$B$4:$I$2159,6,FALSE),"")</f>
        <v/>
      </c>
      <c r="L3827" s="83" t="str">
        <f>IF(H3827="RPPS",IFERROR(IF(VLOOKUP(A3827,'Suspensão de repasses - GESCON'!$D$3:$J$1048576,7,FALSE)="Validada","SIM","NÃO"),"NÃO"),"")</f>
        <v/>
      </c>
    </row>
    <row r="3828" spans="1:12" s="19" customFormat="1" ht="15" hidden="1" customHeight="1" x14ac:dyDescent="0.25">
      <c r="A3828" s="88" t="s">
        <v>9195</v>
      </c>
      <c r="B3828" s="40" t="s">
        <v>3143</v>
      </c>
      <c r="C3828" s="82" t="s">
        <v>10959</v>
      </c>
      <c r="D3828" s="82"/>
      <c r="E3828" s="82"/>
      <c r="F3828" s="82"/>
      <c r="G3828" s="82"/>
      <c r="H3828" s="40" t="s">
        <v>4</v>
      </c>
      <c r="I3828" s="83" t="str">
        <f>IFERROR(VLOOKUP(A3828,'Alíquotas - CADPREV'!$B$2152:$N$4324,8,FALSE),"")</f>
        <v/>
      </c>
      <c r="J3828" s="83" t="str">
        <f>IF(H3828="RPPS",VLOOKUP(A3828,' Legislação Benef - GESCON'!$B$4:$I$2159,3,FALSE),"")</f>
        <v/>
      </c>
      <c r="K3828" s="83" t="str">
        <f>IF(H3828="RPPS",VLOOKUP(A3828,' Legislação Benef - GESCON'!$B$4:$I$2159,6,FALSE),"")</f>
        <v/>
      </c>
      <c r="L3828" s="83" t="str">
        <f>IF(H3828="RPPS",IFERROR(IF(VLOOKUP(A3828,'Suspensão de repasses - GESCON'!$D$3:$J$1048576,7,FALSE)="Validada","SIM","NÃO"),"NÃO"),"")</f>
        <v/>
      </c>
    </row>
    <row r="3829" spans="1:12" s="19" customFormat="1" ht="15" customHeight="1" x14ac:dyDescent="0.25">
      <c r="A3829" s="88" t="s">
        <v>9196</v>
      </c>
      <c r="B3829" s="40" t="s">
        <v>3812</v>
      </c>
      <c r="C3829" s="82" t="s">
        <v>10958</v>
      </c>
      <c r="D3829" s="82">
        <v>197</v>
      </c>
      <c r="E3829" s="82">
        <v>38</v>
      </c>
      <c r="F3829" s="82">
        <v>11</v>
      </c>
      <c r="G3829" s="82">
        <v>246</v>
      </c>
      <c r="H3829" s="40" t="s">
        <v>2</v>
      </c>
      <c r="I3829" s="83" t="str">
        <f>IFERROR(VLOOKUP(A3829,'Alíquotas - CADPREV'!$B$2152:$N$4324,8,FALSE),"")</f>
        <v>NÃO</v>
      </c>
      <c r="J3829" s="83" t="str">
        <f>IF(H3829="RPPS",VLOOKUP(A3829,' Legislação Benef - GESCON'!$B$4:$I$2159,3,FALSE),"")</f>
        <v>NÃO</v>
      </c>
      <c r="K3829" s="83" t="str">
        <f>IF(H3829="RPPS",VLOOKUP(A3829,' Legislação Benef - GESCON'!$B$4:$I$2159,6,FALSE),"")</f>
        <v>NÃO</v>
      </c>
      <c r="L3829" s="83" t="str">
        <f>IF(H3829="RPPS",IFERROR(IF(VLOOKUP(A3829,'Suspensão de repasses - GESCON'!$D$3:$J$1048576,7,FALSE)="Validada","SIM","NÃO"),"NÃO"),"")</f>
        <v>NÃO</v>
      </c>
    </row>
    <row r="3830" spans="1:12" s="19" customFormat="1" ht="15" hidden="1" customHeight="1" x14ac:dyDescent="0.25">
      <c r="A3830" s="88" t="s">
        <v>9197</v>
      </c>
      <c r="B3830" s="40" t="s">
        <v>3143</v>
      </c>
      <c r="C3830" s="82" t="s">
        <v>10959</v>
      </c>
      <c r="D3830" s="82"/>
      <c r="E3830" s="82"/>
      <c r="F3830" s="82"/>
      <c r="G3830" s="82"/>
      <c r="H3830" s="40" t="s">
        <v>4</v>
      </c>
      <c r="I3830" s="83" t="str">
        <f>IFERROR(VLOOKUP(A3830,'Alíquotas - CADPREV'!$B$2152:$N$4324,8,FALSE),"")</f>
        <v/>
      </c>
      <c r="J3830" s="83" t="str">
        <f>IF(H3830="RPPS",VLOOKUP(A3830,' Legislação Benef - GESCON'!$B$4:$I$2159,3,FALSE),"")</f>
        <v/>
      </c>
      <c r="K3830" s="83" t="str">
        <f>IF(H3830="RPPS",VLOOKUP(A3830,' Legislação Benef - GESCON'!$B$4:$I$2159,6,FALSE),"")</f>
        <v/>
      </c>
      <c r="L3830" s="83" t="str">
        <f>IF(H3830="RPPS",IFERROR(IF(VLOOKUP(A3830,'Suspensão de repasses - GESCON'!$D$3:$J$1048576,7,FALSE)="Validada","SIM","NÃO"),"NÃO"),"")</f>
        <v/>
      </c>
    </row>
    <row r="3831" spans="1:12" s="19" customFormat="1" ht="15" hidden="1" customHeight="1" x14ac:dyDescent="0.25">
      <c r="A3831" s="88" t="s">
        <v>9198</v>
      </c>
      <c r="B3831" s="40" t="s">
        <v>4289</v>
      </c>
      <c r="C3831" s="82" t="s">
        <v>10959</v>
      </c>
      <c r="D3831" s="82"/>
      <c r="E3831" s="82"/>
      <c r="F3831" s="82"/>
      <c r="G3831" s="82"/>
      <c r="H3831" s="40" t="s">
        <v>4</v>
      </c>
      <c r="I3831" s="83" t="str">
        <f>IFERROR(VLOOKUP(A3831,'Alíquotas - CADPREV'!$B$2152:$N$4324,8,FALSE),"")</f>
        <v/>
      </c>
      <c r="J3831" s="83" t="str">
        <f>IF(H3831="RPPS",VLOOKUP(A3831,' Legislação Benef - GESCON'!$B$4:$I$2159,3,FALSE),"")</f>
        <v/>
      </c>
      <c r="K3831" s="83" t="str">
        <f>IF(H3831="RPPS",VLOOKUP(A3831,' Legislação Benef - GESCON'!$B$4:$I$2159,6,FALSE),"")</f>
        <v/>
      </c>
      <c r="L3831" s="83" t="str">
        <f>IF(H3831="RPPS",IFERROR(IF(VLOOKUP(A3831,'Suspensão de repasses - GESCON'!$D$3:$J$1048576,7,FALSE)="Validada","SIM","NÃO"),"NÃO"),"")</f>
        <v/>
      </c>
    </row>
    <row r="3832" spans="1:12" s="19" customFormat="1" ht="15" hidden="1" customHeight="1" x14ac:dyDescent="0.25">
      <c r="A3832" s="88" t="s">
        <v>9199</v>
      </c>
      <c r="B3832" s="40" t="s">
        <v>4626</v>
      </c>
      <c r="C3832" s="82" t="s">
        <v>10959</v>
      </c>
      <c r="D3832" s="82"/>
      <c r="E3832" s="82"/>
      <c r="F3832" s="82"/>
      <c r="G3832" s="82"/>
      <c r="H3832" s="40" t="s">
        <v>4</v>
      </c>
      <c r="I3832" s="83" t="str">
        <f>IFERROR(VLOOKUP(A3832,'Alíquotas - CADPREV'!$B$2152:$N$4324,8,FALSE),"")</f>
        <v/>
      </c>
      <c r="J3832" s="83" t="str">
        <f>IF(H3832="RPPS",VLOOKUP(A3832,' Legislação Benef - GESCON'!$B$4:$I$2159,3,FALSE),"")</f>
        <v/>
      </c>
      <c r="K3832" s="83" t="str">
        <f>IF(H3832="RPPS",VLOOKUP(A3832,' Legislação Benef - GESCON'!$B$4:$I$2159,6,FALSE),"")</f>
        <v/>
      </c>
      <c r="L3832" s="83" t="str">
        <f>IF(H3832="RPPS",IFERROR(IF(VLOOKUP(A3832,'Suspensão de repasses - GESCON'!$D$3:$J$1048576,7,FALSE)="Validada","SIM","NÃO"),"NÃO"),"")</f>
        <v/>
      </c>
    </row>
    <row r="3833" spans="1:12" s="19" customFormat="1" ht="15" customHeight="1" x14ac:dyDescent="0.25">
      <c r="A3833" s="88" t="s">
        <v>9200</v>
      </c>
      <c r="B3833" s="40" t="s">
        <v>3143</v>
      </c>
      <c r="C3833" s="82" t="s">
        <v>10958</v>
      </c>
      <c r="D3833" s="82">
        <v>903</v>
      </c>
      <c r="E3833" s="82">
        <v>266</v>
      </c>
      <c r="F3833" s="82">
        <v>75</v>
      </c>
      <c r="G3833" s="82">
        <v>1244</v>
      </c>
      <c r="H3833" s="40" t="s">
        <v>2</v>
      </c>
      <c r="I3833" s="83" t="str">
        <f>IFERROR(VLOOKUP(A3833,'Alíquotas - CADPREV'!$B$2152:$N$4324,8,FALSE),"")</f>
        <v>NÃO</v>
      </c>
      <c r="J3833" s="83" t="str">
        <f>IF(H3833="RPPS",VLOOKUP(A3833,' Legislação Benef - GESCON'!$B$4:$I$2159,3,FALSE),"")</f>
        <v>NÃO</v>
      </c>
      <c r="K3833" s="83" t="str">
        <f>IF(H3833="RPPS",VLOOKUP(A3833,' Legislação Benef - GESCON'!$B$4:$I$2159,6,FALSE),"")</f>
        <v>SIM</v>
      </c>
      <c r="L3833" s="83" t="str">
        <f>IF(H3833="RPPS",IFERROR(IF(VLOOKUP(A3833,'Suspensão de repasses - GESCON'!$D$3:$J$1048576,7,FALSE)="Validada","SIM","NÃO"),"NÃO"),"")</f>
        <v>NÃO</v>
      </c>
    </row>
    <row r="3834" spans="1:12" s="19" customFormat="1" ht="15" hidden="1" customHeight="1" x14ac:dyDescent="0.25">
      <c r="A3834" s="88" t="s">
        <v>9201</v>
      </c>
      <c r="B3834" s="40" t="s">
        <v>4559</v>
      </c>
      <c r="C3834" s="82" t="s">
        <v>10959</v>
      </c>
      <c r="D3834" s="82"/>
      <c r="E3834" s="82"/>
      <c r="F3834" s="82"/>
      <c r="G3834" s="82"/>
      <c r="H3834" s="40" t="s">
        <v>4</v>
      </c>
      <c r="I3834" s="83" t="str">
        <f>IFERROR(VLOOKUP(A3834,'Alíquotas - CADPREV'!$B$2152:$N$4324,8,FALSE),"")</f>
        <v/>
      </c>
      <c r="J3834" s="83" t="str">
        <f>IF(H3834="RPPS",VLOOKUP(A3834,' Legislação Benef - GESCON'!$B$4:$I$2159,3,FALSE),"")</f>
        <v/>
      </c>
      <c r="K3834" s="83" t="str">
        <f>IF(H3834="RPPS",VLOOKUP(A3834,' Legislação Benef - GESCON'!$B$4:$I$2159,6,FALSE),"")</f>
        <v/>
      </c>
      <c r="L3834" s="83" t="str">
        <f>IF(H3834="RPPS",IFERROR(IF(VLOOKUP(A3834,'Suspensão de repasses - GESCON'!$D$3:$J$1048576,7,FALSE)="Validada","SIM","NÃO"),"NÃO"),"")</f>
        <v/>
      </c>
    </row>
    <row r="3835" spans="1:12" s="19" customFormat="1" ht="15" customHeight="1" x14ac:dyDescent="0.25">
      <c r="A3835" s="88" t="s">
        <v>9202</v>
      </c>
      <c r="B3835" s="40" t="s">
        <v>3513</v>
      </c>
      <c r="C3835" s="82" t="s">
        <v>10958</v>
      </c>
      <c r="D3835" s="82">
        <v>1273</v>
      </c>
      <c r="E3835" s="82">
        <v>127</v>
      </c>
      <c r="F3835" s="82">
        <v>19</v>
      </c>
      <c r="G3835" s="82">
        <v>1419</v>
      </c>
      <c r="H3835" s="40" t="s">
        <v>2</v>
      </c>
      <c r="I3835" s="83" t="str">
        <f>IFERROR(VLOOKUP(A3835,'Alíquotas - CADPREV'!$B$2152:$N$4324,8,FALSE),"")</f>
        <v>SIM</v>
      </c>
      <c r="J3835" s="83" t="str">
        <f>IF(H3835="RPPS",VLOOKUP(A3835,' Legislação Benef - GESCON'!$B$4:$I$2159,3,FALSE),"")</f>
        <v>NÃO</v>
      </c>
      <c r="K3835" s="83" t="str">
        <f>IF(H3835="RPPS",VLOOKUP(A3835,' Legislação Benef - GESCON'!$B$4:$I$2159,6,FALSE),"")</f>
        <v>NÃO</v>
      </c>
      <c r="L3835" s="83" t="str">
        <f>IF(H3835="RPPS",IFERROR(IF(VLOOKUP(A3835,'Suspensão de repasses - GESCON'!$D$3:$J$1048576,7,FALSE)="Validada","SIM","NÃO"),"NÃO"),"")</f>
        <v>SIM</v>
      </c>
    </row>
    <row r="3836" spans="1:12" s="19" customFormat="1" ht="15" hidden="1" customHeight="1" x14ac:dyDescent="0.25">
      <c r="A3836" s="88" t="s">
        <v>9203</v>
      </c>
      <c r="B3836" s="40" t="s">
        <v>3812</v>
      </c>
      <c r="C3836" s="82" t="s">
        <v>10959</v>
      </c>
      <c r="D3836" s="82"/>
      <c r="E3836" s="82"/>
      <c r="F3836" s="82"/>
      <c r="G3836" s="82"/>
      <c r="H3836" s="40" t="s">
        <v>4</v>
      </c>
      <c r="I3836" s="83" t="str">
        <f>IFERROR(VLOOKUP(A3836,'Alíquotas - CADPREV'!$B$2152:$N$4324,8,FALSE),"")</f>
        <v/>
      </c>
      <c r="J3836" s="83" t="str">
        <f>IF(H3836="RPPS",VLOOKUP(A3836,' Legislação Benef - GESCON'!$B$4:$I$2159,3,FALSE),"")</f>
        <v/>
      </c>
      <c r="K3836" s="83" t="str">
        <f>IF(H3836="RPPS",VLOOKUP(A3836,' Legislação Benef - GESCON'!$B$4:$I$2159,6,FALSE),"")</f>
        <v/>
      </c>
      <c r="L3836" s="83" t="str">
        <f>IF(H3836="RPPS",IFERROR(IF(VLOOKUP(A3836,'Suspensão de repasses - GESCON'!$D$3:$J$1048576,7,FALSE)="Validada","SIM","NÃO"),"NÃO"),"")</f>
        <v/>
      </c>
    </row>
    <row r="3837" spans="1:12" s="19" customFormat="1" ht="15" hidden="1" customHeight="1" x14ac:dyDescent="0.25">
      <c r="A3837" s="88" t="s">
        <v>9204</v>
      </c>
      <c r="B3837" s="40" t="s">
        <v>1142</v>
      </c>
      <c r="C3837" s="82" t="s">
        <v>10959</v>
      </c>
      <c r="D3837" s="82"/>
      <c r="E3837" s="82"/>
      <c r="F3837" s="82"/>
      <c r="G3837" s="82"/>
      <c r="H3837" s="40" t="s">
        <v>4</v>
      </c>
      <c r="I3837" s="83" t="str">
        <f>IFERROR(VLOOKUP(A3837,'Alíquotas - CADPREV'!$B$2152:$N$4324,8,FALSE),"")</f>
        <v/>
      </c>
      <c r="J3837" s="83" t="str">
        <f>IF(H3837="RPPS",VLOOKUP(A3837,' Legislação Benef - GESCON'!$B$4:$I$2159,3,FALSE),"")</f>
        <v/>
      </c>
      <c r="K3837" s="83" t="str">
        <f>IF(H3837="RPPS",VLOOKUP(A3837,' Legislação Benef - GESCON'!$B$4:$I$2159,6,FALSE),"")</f>
        <v/>
      </c>
      <c r="L3837" s="83" t="str">
        <f>IF(H3837="RPPS",IFERROR(IF(VLOOKUP(A3837,'Suspensão de repasses - GESCON'!$D$3:$J$1048576,7,FALSE)="Validada","SIM","NÃO"),"NÃO"),"")</f>
        <v/>
      </c>
    </row>
    <row r="3838" spans="1:12" s="19" customFormat="1" ht="15" customHeight="1" x14ac:dyDescent="0.25">
      <c r="A3838" s="88" t="s">
        <v>9205</v>
      </c>
      <c r="B3838" s="40" t="s">
        <v>3812</v>
      </c>
      <c r="C3838" s="82" t="s">
        <v>10958</v>
      </c>
      <c r="D3838" s="82"/>
      <c r="E3838" s="82"/>
      <c r="F3838" s="82"/>
      <c r="G3838" s="82"/>
      <c r="H3838" s="40" t="s">
        <v>2</v>
      </c>
      <c r="I3838" s="83" t="str">
        <f>IFERROR(VLOOKUP(A3838,'Alíquotas - CADPREV'!$B$2152:$N$4324,8,FALSE),"")</f>
        <v>NÃO</v>
      </c>
      <c r="J3838" s="83" t="str">
        <f>IF(H3838="RPPS",VLOOKUP(A3838,' Legislação Benef - GESCON'!$B$4:$I$2159,3,FALSE),"")</f>
        <v>NÃO</v>
      </c>
      <c r="K3838" s="83" t="str">
        <f>IF(H3838="RPPS",VLOOKUP(A3838,' Legislação Benef - GESCON'!$B$4:$I$2159,6,FALSE),"")</f>
        <v>NÃO</v>
      </c>
      <c r="L3838" s="83" t="str">
        <f>IF(H3838="RPPS",IFERROR(IF(VLOOKUP(A3838,'Suspensão de repasses - GESCON'!$D$3:$J$1048576,7,FALSE)="Validada","SIM","NÃO"),"NÃO"),"")</f>
        <v>NÃO</v>
      </c>
    </row>
    <row r="3839" spans="1:12" s="19" customFormat="1" ht="15" customHeight="1" x14ac:dyDescent="0.25">
      <c r="A3839" s="88" t="s">
        <v>9206</v>
      </c>
      <c r="B3839" s="40" t="s">
        <v>4289</v>
      </c>
      <c r="C3839" s="82" t="s">
        <v>10958</v>
      </c>
      <c r="D3839" s="82">
        <v>99</v>
      </c>
      <c r="E3839" s="82">
        <v>33</v>
      </c>
      <c r="F3839" s="82">
        <v>7</v>
      </c>
      <c r="G3839" s="82">
        <v>139</v>
      </c>
      <c r="H3839" s="40" t="s">
        <v>2</v>
      </c>
      <c r="I3839" s="83" t="str">
        <f>IFERROR(VLOOKUP(A3839,'Alíquotas - CADPREV'!$B$2152:$N$4324,8,FALSE),"")</f>
        <v>NÃO</v>
      </c>
      <c r="J3839" s="83" t="str">
        <f>IF(H3839="RPPS",VLOOKUP(A3839,' Legislação Benef - GESCON'!$B$4:$I$2159,3,FALSE),"")</f>
        <v>NÃO</v>
      </c>
      <c r="K3839" s="83" t="str">
        <f>IF(H3839="RPPS",VLOOKUP(A3839,' Legislação Benef - GESCON'!$B$4:$I$2159,6,FALSE),"")</f>
        <v>NÃO</v>
      </c>
      <c r="L3839" s="83" t="str">
        <f>IF(H3839="RPPS",IFERROR(IF(VLOOKUP(A3839,'Suspensão de repasses - GESCON'!$D$3:$J$1048576,7,FALSE)="Validada","SIM","NÃO"),"NÃO"),"")</f>
        <v>NÃO</v>
      </c>
    </row>
    <row r="3840" spans="1:12" s="19" customFormat="1" ht="15" hidden="1" customHeight="1" x14ac:dyDescent="0.25">
      <c r="A3840" s="88" t="s">
        <v>9207</v>
      </c>
      <c r="B3840" s="40" t="s">
        <v>821</v>
      </c>
      <c r="C3840" s="82" t="s">
        <v>10959</v>
      </c>
      <c r="D3840" s="82"/>
      <c r="E3840" s="82"/>
      <c r="F3840" s="82"/>
      <c r="G3840" s="82"/>
      <c r="H3840" s="40" t="s">
        <v>4</v>
      </c>
      <c r="I3840" s="83" t="str">
        <f>IFERROR(VLOOKUP(A3840,'Alíquotas - CADPREV'!$B$2152:$N$4324,8,FALSE),"")</f>
        <v/>
      </c>
      <c r="J3840" s="83" t="str">
        <f>IF(H3840="RPPS",VLOOKUP(A3840,' Legislação Benef - GESCON'!$B$4:$I$2159,3,FALSE),"")</f>
        <v/>
      </c>
      <c r="K3840" s="83" t="str">
        <f>IF(H3840="RPPS",VLOOKUP(A3840,' Legislação Benef - GESCON'!$B$4:$I$2159,6,FALSE),"")</f>
        <v/>
      </c>
      <c r="L3840" s="83" t="str">
        <f>IF(H3840="RPPS",IFERROR(IF(VLOOKUP(A3840,'Suspensão de repasses - GESCON'!$D$3:$J$1048576,7,FALSE)="Validada","SIM","NÃO"),"NÃO"),"")</f>
        <v/>
      </c>
    </row>
    <row r="3841" spans="1:12" s="19" customFormat="1" ht="15" hidden="1" customHeight="1" x14ac:dyDescent="0.25">
      <c r="A3841" s="88" t="s">
        <v>9208</v>
      </c>
      <c r="B3841" s="40" t="s">
        <v>215</v>
      </c>
      <c r="C3841" s="82" t="s">
        <v>10959</v>
      </c>
      <c r="D3841" s="82"/>
      <c r="E3841" s="82"/>
      <c r="F3841" s="82"/>
      <c r="G3841" s="82"/>
      <c r="H3841" s="40" t="s">
        <v>4</v>
      </c>
      <c r="I3841" s="83" t="str">
        <f>IFERROR(VLOOKUP(A3841,'Alíquotas - CADPREV'!$B$2152:$N$4324,8,FALSE),"")</f>
        <v/>
      </c>
      <c r="J3841" s="83" t="str">
        <f>IF(H3841="RPPS",VLOOKUP(A3841,' Legislação Benef - GESCON'!$B$4:$I$2159,3,FALSE),"")</f>
        <v/>
      </c>
      <c r="K3841" s="83" t="str">
        <f>IF(H3841="RPPS",VLOOKUP(A3841,' Legislação Benef - GESCON'!$B$4:$I$2159,6,FALSE),"")</f>
        <v/>
      </c>
      <c r="L3841" s="83" t="str">
        <f>IF(H3841="RPPS",IFERROR(IF(VLOOKUP(A3841,'Suspensão de repasses - GESCON'!$D$3:$J$1048576,7,FALSE)="Validada","SIM","NÃO"),"NÃO"),"")</f>
        <v/>
      </c>
    </row>
    <row r="3842" spans="1:12" s="19" customFormat="1" ht="15" hidden="1" customHeight="1" x14ac:dyDescent="0.25">
      <c r="A3842" s="88" t="s">
        <v>9209</v>
      </c>
      <c r="B3842" s="40" t="s">
        <v>3812</v>
      </c>
      <c r="C3842" s="82" t="s">
        <v>10959</v>
      </c>
      <c r="D3842" s="82"/>
      <c r="E3842" s="82"/>
      <c r="F3842" s="82"/>
      <c r="G3842" s="82"/>
      <c r="H3842" s="40" t="s">
        <v>4</v>
      </c>
      <c r="I3842" s="83" t="str">
        <f>IFERROR(VLOOKUP(A3842,'Alíquotas - CADPREV'!$B$2152:$N$4324,8,FALSE),"")</f>
        <v/>
      </c>
      <c r="J3842" s="83" t="str">
        <f>IF(H3842="RPPS",VLOOKUP(A3842,' Legislação Benef - GESCON'!$B$4:$I$2159,3,FALSE),"")</f>
        <v/>
      </c>
      <c r="K3842" s="83" t="str">
        <f>IF(H3842="RPPS",VLOOKUP(A3842,' Legislação Benef - GESCON'!$B$4:$I$2159,6,FALSE),"")</f>
        <v/>
      </c>
      <c r="L3842" s="83" t="str">
        <f>IF(H3842="RPPS",IFERROR(IF(VLOOKUP(A3842,'Suspensão de repasses - GESCON'!$D$3:$J$1048576,7,FALSE)="Validada","SIM","NÃO"),"NÃO"),"")</f>
        <v/>
      </c>
    </row>
    <row r="3843" spans="1:12" s="19" customFormat="1" ht="15" customHeight="1" x14ac:dyDescent="0.25">
      <c r="A3843" s="88" t="s">
        <v>9210</v>
      </c>
      <c r="B3843" s="40" t="s">
        <v>1356</v>
      </c>
      <c r="C3843" s="82" t="s">
        <v>10958</v>
      </c>
      <c r="D3843" s="82">
        <v>299</v>
      </c>
      <c r="E3843" s="82">
        <v>20</v>
      </c>
      <c r="F3843" s="82">
        <v>5</v>
      </c>
      <c r="G3843" s="82">
        <v>324</v>
      </c>
      <c r="H3843" s="40" t="s">
        <v>2</v>
      </c>
      <c r="I3843" s="83" t="str">
        <f>IFERROR(VLOOKUP(A3843,'Alíquotas - CADPREV'!$B$2152:$N$4324,8,FALSE),"")</f>
        <v>NÃO</v>
      </c>
      <c r="J3843" s="83" t="str">
        <f>IF(H3843="RPPS",VLOOKUP(A3843,' Legislação Benef - GESCON'!$B$4:$I$2159,3,FALSE),"")</f>
        <v>NÃO</v>
      </c>
      <c r="K3843" s="83" t="str">
        <f>IF(H3843="RPPS",VLOOKUP(A3843,' Legislação Benef - GESCON'!$B$4:$I$2159,6,FALSE),"")</f>
        <v>NÃO</v>
      </c>
      <c r="L3843" s="83" t="str">
        <f>IF(H3843="RPPS",IFERROR(IF(VLOOKUP(A3843,'Suspensão de repasses - GESCON'!$D$3:$J$1048576,7,FALSE)="Validada","SIM","NÃO"),"NÃO"),"")</f>
        <v>NÃO</v>
      </c>
    </row>
    <row r="3844" spans="1:12" s="19" customFormat="1" ht="15" hidden="1" customHeight="1" x14ac:dyDescent="0.25">
      <c r="A3844" s="88" t="s">
        <v>9211</v>
      </c>
      <c r="B3844" s="40" t="s">
        <v>2926</v>
      </c>
      <c r="C3844" s="82" t="s">
        <v>10959</v>
      </c>
      <c r="D3844" s="82"/>
      <c r="E3844" s="82"/>
      <c r="F3844" s="82"/>
      <c r="G3844" s="82"/>
      <c r="H3844" s="40" t="s">
        <v>4</v>
      </c>
      <c r="I3844" s="83" t="str">
        <f>IFERROR(VLOOKUP(A3844,'Alíquotas - CADPREV'!$B$2152:$N$4324,8,FALSE),"")</f>
        <v/>
      </c>
      <c r="J3844" s="83" t="str">
        <f>IF(H3844="RPPS",VLOOKUP(A3844,' Legislação Benef - GESCON'!$B$4:$I$2159,3,FALSE),"")</f>
        <v/>
      </c>
      <c r="K3844" s="83" t="str">
        <f>IF(H3844="RPPS",VLOOKUP(A3844,' Legislação Benef - GESCON'!$B$4:$I$2159,6,FALSE),"")</f>
        <v/>
      </c>
      <c r="L3844" s="83" t="str">
        <f>IF(H3844="RPPS",IFERROR(IF(VLOOKUP(A3844,'Suspensão de repasses - GESCON'!$D$3:$J$1048576,7,FALSE)="Validada","SIM","NÃO"),"NÃO"),"")</f>
        <v/>
      </c>
    </row>
    <row r="3845" spans="1:12" s="19" customFormat="1" ht="15" customHeight="1" x14ac:dyDescent="0.25">
      <c r="A3845" s="88" t="s">
        <v>9212</v>
      </c>
      <c r="B3845" s="40" t="s">
        <v>1142</v>
      </c>
      <c r="C3845" s="82" t="s">
        <v>10958</v>
      </c>
      <c r="D3845" s="82"/>
      <c r="E3845" s="82"/>
      <c r="F3845" s="82"/>
      <c r="G3845" s="82"/>
      <c r="H3845" s="40" t="s">
        <v>2</v>
      </c>
      <c r="I3845" s="83" t="str">
        <f>IFERROR(VLOOKUP(A3845,'Alíquotas - CADPREV'!$B$2152:$N$4324,8,FALSE),"")</f>
        <v>NÃO</v>
      </c>
      <c r="J3845" s="83" t="str">
        <f>IF(H3845="RPPS",VLOOKUP(A3845,' Legislação Benef - GESCON'!$B$4:$I$2159,3,FALSE),"")</f>
        <v>NÃO</v>
      </c>
      <c r="K3845" s="83" t="str">
        <f>IF(H3845="RPPS",VLOOKUP(A3845,' Legislação Benef - GESCON'!$B$4:$I$2159,6,FALSE),"")</f>
        <v>NÃO</v>
      </c>
      <c r="L3845" s="83" t="str">
        <f>IF(H3845="RPPS",IFERROR(IF(VLOOKUP(A3845,'Suspensão de repasses - GESCON'!$D$3:$J$1048576,7,FALSE)="Validada","SIM","NÃO"),"NÃO"),"")</f>
        <v>NÃO</v>
      </c>
    </row>
    <row r="3846" spans="1:12" s="19" customFormat="1" ht="15" hidden="1" customHeight="1" x14ac:dyDescent="0.25">
      <c r="A3846" s="88" t="s">
        <v>9213</v>
      </c>
      <c r="B3846" s="40" t="s">
        <v>4626</v>
      </c>
      <c r="C3846" s="82" t="s">
        <v>10959</v>
      </c>
      <c r="D3846" s="82"/>
      <c r="E3846" s="82"/>
      <c r="F3846" s="82"/>
      <c r="G3846" s="82"/>
      <c r="H3846" s="40" t="s">
        <v>4</v>
      </c>
      <c r="I3846" s="83" t="str">
        <f>IFERROR(VLOOKUP(A3846,'Alíquotas - CADPREV'!$B$2152:$N$4324,8,FALSE),"")</f>
        <v/>
      </c>
      <c r="J3846" s="83" t="str">
        <f>IF(H3846="RPPS",VLOOKUP(A3846,' Legislação Benef - GESCON'!$B$4:$I$2159,3,FALSE),"")</f>
        <v/>
      </c>
      <c r="K3846" s="83" t="str">
        <f>IF(H3846="RPPS",VLOOKUP(A3846,' Legislação Benef - GESCON'!$B$4:$I$2159,6,FALSE),"")</f>
        <v/>
      </c>
      <c r="L3846" s="83" t="str">
        <f>IF(H3846="RPPS",IFERROR(IF(VLOOKUP(A3846,'Suspensão de repasses - GESCON'!$D$3:$J$1048576,7,FALSE)="Validada","SIM","NÃO"),"NÃO"),"")</f>
        <v/>
      </c>
    </row>
    <row r="3847" spans="1:12" s="19" customFormat="1" ht="15" hidden="1" customHeight="1" x14ac:dyDescent="0.25">
      <c r="A3847" s="88" t="s">
        <v>9214</v>
      </c>
      <c r="B3847" s="40" t="s">
        <v>634</v>
      </c>
      <c r="C3847" s="82" t="s">
        <v>10959</v>
      </c>
      <c r="D3847" s="82"/>
      <c r="E3847" s="82"/>
      <c r="F3847" s="82"/>
      <c r="G3847" s="82"/>
      <c r="H3847" s="40" t="s">
        <v>4</v>
      </c>
      <c r="I3847" s="83" t="str">
        <f>IFERROR(VLOOKUP(A3847,'Alíquotas - CADPREV'!$B$2152:$N$4324,8,FALSE),"")</f>
        <v/>
      </c>
      <c r="J3847" s="83" t="str">
        <f>IF(H3847="RPPS",VLOOKUP(A3847,' Legislação Benef - GESCON'!$B$4:$I$2159,3,FALSE),"")</f>
        <v/>
      </c>
      <c r="K3847" s="83" t="str">
        <f>IF(H3847="RPPS",VLOOKUP(A3847,' Legislação Benef - GESCON'!$B$4:$I$2159,6,FALSE),"")</f>
        <v/>
      </c>
      <c r="L3847" s="83" t="str">
        <f>IF(H3847="RPPS",IFERROR(IF(VLOOKUP(A3847,'Suspensão de repasses - GESCON'!$D$3:$J$1048576,7,FALSE)="Validada","SIM","NÃO"),"NÃO"),"")</f>
        <v/>
      </c>
    </row>
    <row r="3848" spans="1:12" s="19" customFormat="1" ht="15" hidden="1" customHeight="1" x14ac:dyDescent="0.25">
      <c r="A3848" s="88" t="s">
        <v>9215</v>
      </c>
      <c r="B3848" s="40" t="s">
        <v>4626</v>
      </c>
      <c r="C3848" s="82" t="s">
        <v>10959</v>
      </c>
      <c r="D3848" s="82"/>
      <c r="E3848" s="82"/>
      <c r="F3848" s="82"/>
      <c r="G3848" s="82"/>
      <c r="H3848" s="40" t="s">
        <v>4</v>
      </c>
      <c r="I3848" s="83" t="str">
        <f>IFERROR(VLOOKUP(A3848,'Alíquotas - CADPREV'!$B$2152:$N$4324,8,FALSE),"")</f>
        <v/>
      </c>
      <c r="J3848" s="83" t="str">
        <f>IF(H3848="RPPS",VLOOKUP(A3848,' Legislação Benef - GESCON'!$B$4:$I$2159,3,FALSE),"")</f>
        <v/>
      </c>
      <c r="K3848" s="83" t="str">
        <f>IF(H3848="RPPS",VLOOKUP(A3848,' Legislação Benef - GESCON'!$B$4:$I$2159,6,FALSE),"")</f>
        <v/>
      </c>
      <c r="L3848" s="83" t="str">
        <f>IF(H3848="RPPS",IFERROR(IF(VLOOKUP(A3848,'Suspensão de repasses - GESCON'!$D$3:$J$1048576,7,FALSE)="Validada","SIM","NÃO"),"NÃO"),"")</f>
        <v/>
      </c>
    </row>
    <row r="3849" spans="1:12" s="19" customFormat="1" ht="15" customHeight="1" x14ac:dyDescent="0.25">
      <c r="A3849" s="88" t="s">
        <v>9216</v>
      </c>
      <c r="B3849" s="40" t="s">
        <v>4626</v>
      </c>
      <c r="C3849" s="82" t="s">
        <v>10958</v>
      </c>
      <c r="D3849" s="82">
        <v>674</v>
      </c>
      <c r="E3849" s="82">
        <v>129</v>
      </c>
      <c r="F3849" s="82">
        <v>31</v>
      </c>
      <c r="G3849" s="82">
        <v>834</v>
      </c>
      <c r="H3849" s="40" t="s">
        <v>2</v>
      </c>
      <c r="I3849" s="83" t="str">
        <f>IFERROR(VLOOKUP(A3849,'Alíquotas - CADPREV'!$B$2152:$N$4324,8,FALSE),"")</f>
        <v>SIM</v>
      </c>
      <c r="J3849" s="83" t="str">
        <f>IF(H3849="RPPS",VLOOKUP(A3849,' Legislação Benef - GESCON'!$B$4:$I$2159,3,FALSE),"")</f>
        <v>NÃO</v>
      </c>
      <c r="K3849" s="83" t="str">
        <f>IF(H3849="RPPS",VLOOKUP(A3849,' Legislação Benef - GESCON'!$B$4:$I$2159,6,FALSE),"")</f>
        <v>SIM</v>
      </c>
      <c r="L3849" s="83" t="str">
        <f>IF(H3849="RPPS",IFERROR(IF(VLOOKUP(A3849,'Suspensão de repasses - GESCON'!$D$3:$J$1048576,7,FALSE)="Validada","SIM","NÃO"),"NÃO"),"")</f>
        <v>NÃO</v>
      </c>
    </row>
    <row r="3850" spans="1:12" s="19" customFormat="1" ht="15" customHeight="1" x14ac:dyDescent="0.25">
      <c r="A3850" s="88" t="s">
        <v>9217</v>
      </c>
      <c r="B3850" s="40" t="s">
        <v>901</v>
      </c>
      <c r="C3850" s="82" t="s">
        <v>10958</v>
      </c>
      <c r="D3850" s="82">
        <v>800</v>
      </c>
      <c r="E3850" s="82">
        <v>317</v>
      </c>
      <c r="F3850" s="82">
        <v>72</v>
      </c>
      <c r="G3850" s="82">
        <v>1189</v>
      </c>
      <c r="H3850" s="40" t="s">
        <v>2</v>
      </c>
      <c r="I3850" s="83" t="str">
        <f>IFERROR(VLOOKUP(A3850,'Alíquotas - CADPREV'!$B$2152:$N$4324,8,FALSE),"")</f>
        <v>NÃO</v>
      </c>
      <c r="J3850" s="83" t="str">
        <f>IF(H3850="RPPS",VLOOKUP(A3850,' Legislação Benef - GESCON'!$B$4:$I$2159,3,FALSE),"")</f>
        <v>NÃO</v>
      </c>
      <c r="K3850" s="83" t="str">
        <f>IF(H3850="RPPS",VLOOKUP(A3850,' Legislação Benef - GESCON'!$B$4:$I$2159,6,FALSE),"")</f>
        <v>NÃO</v>
      </c>
      <c r="L3850" s="83" t="str">
        <f>IF(H3850="RPPS",IFERROR(IF(VLOOKUP(A3850,'Suspensão de repasses - GESCON'!$D$3:$J$1048576,7,FALSE)="Validada","SIM","NÃO"),"NÃO"),"")</f>
        <v>NÃO</v>
      </c>
    </row>
    <row r="3851" spans="1:12" s="19" customFormat="1" ht="15" customHeight="1" x14ac:dyDescent="0.25">
      <c r="A3851" s="88" t="s">
        <v>9218</v>
      </c>
      <c r="B3851" s="40" t="s">
        <v>1356</v>
      </c>
      <c r="C3851" s="82" t="s">
        <v>10958</v>
      </c>
      <c r="D3851" s="82">
        <v>134</v>
      </c>
      <c r="E3851" s="82">
        <v>77</v>
      </c>
      <c r="F3851" s="82">
        <v>16</v>
      </c>
      <c r="G3851" s="82">
        <v>227</v>
      </c>
      <c r="H3851" s="40" t="s">
        <v>2</v>
      </c>
      <c r="I3851" s="83" t="str">
        <f>IFERROR(VLOOKUP(A3851,'Alíquotas - CADPREV'!$B$2152:$N$4324,8,FALSE),"")</f>
        <v>NÃO</v>
      </c>
      <c r="J3851" s="83" t="str">
        <f>IF(H3851="RPPS",VLOOKUP(A3851,' Legislação Benef - GESCON'!$B$4:$I$2159,3,FALSE),"")</f>
        <v>NÃO</v>
      </c>
      <c r="K3851" s="83" t="str">
        <f>IF(H3851="RPPS",VLOOKUP(A3851,' Legislação Benef - GESCON'!$B$4:$I$2159,6,FALSE),"")</f>
        <v>NÃO</v>
      </c>
      <c r="L3851" s="83" t="str">
        <f>IF(H3851="RPPS",IFERROR(IF(VLOOKUP(A3851,'Suspensão de repasses - GESCON'!$D$3:$J$1048576,7,FALSE)="Validada","SIM","NÃO"),"NÃO"),"")</f>
        <v>NÃO</v>
      </c>
    </row>
    <row r="3852" spans="1:12" s="19" customFormat="1" ht="15" customHeight="1" x14ac:dyDescent="0.25">
      <c r="A3852" s="88" t="s">
        <v>9219</v>
      </c>
      <c r="B3852" s="40" t="s">
        <v>4626</v>
      </c>
      <c r="C3852" s="82" t="s">
        <v>10958</v>
      </c>
      <c r="D3852" s="82">
        <v>2726</v>
      </c>
      <c r="E3852" s="82">
        <v>1777</v>
      </c>
      <c r="F3852" s="82">
        <v>561</v>
      </c>
      <c r="G3852" s="82">
        <v>5064</v>
      </c>
      <c r="H3852" s="40" t="s">
        <v>2</v>
      </c>
      <c r="I3852" s="83" t="str">
        <f>IFERROR(VLOOKUP(A3852,'Alíquotas - CADPREV'!$B$2152:$N$4324,8,FALSE),"")</f>
        <v>NÃO</v>
      </c>
      <c r="J3852" s="83" t="str">
        <f>IF(H3852="RPPS",VLOOKUP(A3852,' Legislação Benef - GESCON'!$B$4:$I$2159,3,FALSE),"")</f>
        <v>NÃO</v>
      </c>
      <c r="K3852" s="83" t="str">
        <f>IF(H3852="RPPS",VLOOKUP(A3852,' Legislação Benef - GESCON'!$B$4:$I$2159,6,FALSE),"")</f>
        <v>NÃO</v>
      </c>
      <c r="L3852" s="83" t="str">
        <f>IF(H3852="RPPS",IFERROR(IF(VLOOKUP(A3852,'Suspensão de repasses - GESCON'!$D$3:$J$1048576,7,FALSE)="Validada","SIM","NÃO"),"NÃO"),"")</f>
        <v>NÃO</v>
      </c>
    </row>
    <row r="3853" spans="1:12" s="19" customFormat="1" ht="15" hidden="1" customHeight="1" x14ac:dyDescent="0.25">
      <c r="A3853" s="88" t="s">
        <v>9220</v>
      </c>
      <c r="B3853" s="40" t="s">
        <v>2926</v>
      </c>
      <c r="C3853" s="82" t="s">
        <v>10959</v>
      </c>
      <c r="D3853" s="82"/>
      <c r="E3853" s="82"/>
      <c r="F3853" s="82"/>
      <c r="G3853" s="82"/>
      <c r="H3853" s="40" t="s">
        <v>4</v>
      </c>
      <c r="I3853" s="83" t="str">
        <f>IFERROR(VLOOKUP(A3853,'Alíquotas - CADPREV'!$B$2152:$N$4324,8,FALSE),"")</f>
        <v/>
      </c>
      <c r="J3853" s="83" t="str">
        <f>IF(H3853="RPPS",VLOOKUP(A3853,' Legislação Benef - GESCON'!$B$4:$I$2159,3,FALSE),"")</f>
        <v/>
      </c>
      <c r="K3853" s="83" t="str">
        <f>IF(H3853="RPPS",VLOOKUP(A3853,' Legislação Benef - GESCON'!$B$4:$I$2159,6,FALSE),"")</f>
        <v/>
      </c>
      <c r="L3853" s="83" t="str">
        <f>IF(H3853="RPPS",IFERROR(IF(VLOOKUP(A3853,'Suspensão de repasses - GESCON'!$D$3:$J$1048576,7,FALSE)="Validada","SIM","NÃO"),"NÃO"),"")</f>
        <v/>
      </c>
    </row>
    <row r="3854" spans="1:12" s="19" customFormat="1" ht="15" customHeight="1" x14ac:dyDescent="0.25">
      <c r="A3854" s="88" t="s">
        <v>9221</v>
      </c>
      <c r="B3854" s="40" t="s">
        <v>3513</v>
      </c>
      <c r="C3854" s="82" t="s">
        <v>10958</v>
      </c>
      <c r="D3854" s="82">
        <v>1857</v>
      </c>
      <c r="E3854" s="82">
        <v>441</v>
      </c>
      <c r="F3854" s="82">
        <v>153</v>
      </c>
      <c r="G3854" s="82">
        <v>2451</v>
      </c>
      <c r="H3854" s="40" t="s">
        <v>2</v>
      </c>
      <c r="I3854" s="83" t="str">
        <f>IFERROR(VLOOKUP(A3854,'Alíquotas - CADPREV'!$B$2152:$N$4324,8,FALSE),"")</f>
        <v>NÃO</v>
      </c>
      <c r="J3854" s="83" t="str">
        <f>IF(H3854="RPPS",VLOOKUP(A3854,' Legislação Benef - GESCON'!$B$4:$I$2159,3,FALSE),"")</f>
        <v>NÃO</v>
      </c>
      <c r="K3854" s="83" t="str">
        <f>IF(H3854="RPPS",VLOOKUP(A3854,' Legislação Benef - GESCON'!$B$4:$I$2159,6,FALSE),"")</f>
        <v>NÃO</v>
      </c>
      <c r="L3854" s="83" t="str">
        <f>IF(H3854="RPPS",IFERROR(IF(VLOOKUP(A3854,'Suspensão de repasses - GESCON'!$D$3:$J$1048576,7,FALSE)="Validada","SIM","NÃO"),"NÃO"),"")</f>
        <v>NÃO</v>
      </c>
    </row>
    <row r="3855" spans="1:12" s="19" customFormat="1" ht="15" hidden="1" customHeight="1" x14ac:dyDescent="0.25">
      <c r="A3855" s="88" t="s">
        <v>9222</v>
      </c>
      <c r="B3855" s="40" t="s">
        <v>215</v>
      </c>
      <c r="C3855" s="82" t="s">
        <v>10959</v>
      </c>
      <c r="D3855" s="82"/>
      <c r="E3855" s="82"/>
      <c r="F3855" s="82"/>
      <c r="G3855" s="82"/>
      <c r="H3855" s="40" t="s">
        <v>4</v>
      </c>
      <c r="I3855" s="83" t="str">
        <f>IFERROR(VLOOKUP(A3855,'Alíquotas - CADPREV'!$B$2152:$N$4324,8,FALSE),"")</f>
        <v/>
      </c>
      <c r="J3855" s="83" t="str">
        <f>IF(H3855="RPPS",VLOOKUP(A3855,' Legislação Benef - GESCON'!$B$4:$I$2159,3,FALSE),"")</f>
        <v/>
      </c>
      <c r="K3855" s="83" t="str">
        <f>IF(H3855="RPPS",VLOOKUP(A3855,' Legislação Benef - GESCON'!$B$4:$I$2159,6,FALSE),"")</f>
        <v/>
      </c>
      <c r="L3855" s="83" t="str">
        <f>IF(H3855="RPPS",IFERROR(IF(VLOOKUP(A3855,'Suspensão de repasses - GESCON'!$D$3:$J$1048576,7,FALSE)="Validada","SIM","NÃO"),"NÃO"),"")</f>
        <v/>
      </c>
    </row>
    <row r="3856" spans="1:12" s="19" customFormat="1" ht="15" customHeight="1" x14ac:dyDescent="0.25">
      <c r="A3856" s="88" t="s">
        <v>9223</v>
      </c>
      <c r="B3856" s="40" t="s">
        <v>3143</v>
      </c>
      <c r="C3856" s="82" t="s">
        <v>10958</v>
      </c>
      <c r="D3856" s="82">
        <v>8</v>
      </c>
      <c r="E3856" s="82">
        <v>22</v>
      </c>
      <c r="F3856" s="82">
        <v>13</v>
      </c>
      <c r="G3856" s="82">
        <v>43</v>
      </c>
      <c r="H3856" s="40" t="s">
        <v>2</v>
      </c>
      <c r="I3856" s="83" t="str">
        <f>IFERROR(VLOOKUP(A3856,'Alíquotas - CADPREV'!$B$2152:$N$4324,8,FALSE),"")</f>
        <v>NÃO</v>
      </c>
      <c r="J3856" s="83" t="str">
        <f>IF(H3856="RPPS",VLOOKUP(A3856,' Legislação Benef - GESCON'!$B$4:$I$2159,3,FALSE),"")</f>
        <v>NÃO</v>
      </c>
      <c r="K3856" s="83" t="str">
        <f>IF(H3856="RPPS",VLOOKUP(A3856,' Legislação Benef - GESCON'!$B$4:$I$2159,6,FALSE),"")</f>
        <v>NÃO</v>
      </c>
      <c r="L3856" s="83" t="str">
        <f>IF(H3856="RPPS",IFERROR(IF(VLOOKUP(A3856,'Suspensão de repasses - GESCON'!$D$3:$J$1048576,7,FALSE)="Validada","SIM","NÃO"),"NÃO"),"")</f>
        <v>NÃO</v>
      </c>
    </row>
    <row r="3857" spans="1:12" s="19" customFormat="1" ht="15" hidden="1" customHeight="1" x14ac:dyDescent="0.25">
      <c r="A3857" s="88" t="s">
        <v>9224</v>
      </c>
      <c r="B3857" s="40" t="s">
        <v>4626</v>
      </c>
      <c r="C3857" s="82" t="s">
        <v>10959</v>
      </c>
      <c r="D3857" s="82"/>
      <c r="E3857" s="82"/>
      <c r="F3857" s="82"/>
      <c r="G3857" s="82"/>
      <c r="H3857" s="40" t="s">
        <v>4</v>
      </c>
      <c r="I3857" s="83" t="str">
        <f>IFERROR(VLOOKUP(A3857,'Alíquotas - CADPREV'!$B$2152:$N$4324,8,FALSE),"")</f>
        <v/>
      </c>
      <c r="J3857" s="83" t="str">
        <f>IF(H3857="RPPS",VLOOKUP(A3857,' Legislação Benef - GESCON'!$B$4:$I$2159,3,FALSE),"")</f>
        <v/>
      </c>
      <c r="K3857" s="83" t="str">
        <f>IF(H3857="RPPS",VLOOKUP(A3857,' Legislação Benef - GESCON'!$B$4:$I$2159,6,FALSE),"")</f>
        <v/>
      </c>
      <c r="L3857" s="83" t="str">
        <f>IF(H3857="RPPS",IFERROR(IF(VLOOKUP(A3857,'Suspensão de repasses - GESCON'!$D$3:$J$1048576,7,FALSE)="Validada","SIM","NÃO"),"NÃO"),"")</f>
        <v/>
      </c>
    </row>
    <row r="3858" spans="1:12" s="19" customFormat="1" ht="15" customHeight="1" x14ac:dyDescent="0.25">
      <c r="A3858" s="88" t="s">
        <v>9225</v>
      </c>
      <c r="B3858" s="40" t="s">
        <v>1356</v>
      </c>
      <c r="C3858" s="82" t="s">
        <v>10958</v>
      </c>
      <c r="D3858" s="82">
        <v>239</v>
      </c>
      <c r="E3858" s="82">
        <v>47</v>
      </c>
      <c r="F3858" s="82">
        <v>9</v>
      </c>
      <c r="G3858" s="82">
        <v>295</v>
      </c>
      <c r="H3858" s="40" t="s">
        <v>2</v>
      </c>
      <c r="I3858" s="83" t="str">
        <f>IFERROR(VLOOKUP(A3858,'Alíquotas - CADPREV'!$B$2152:$N$4324,8,FALSE),"")</f>
        <v>NÃO</v>
      </c>
      <c r="J3858" s="83" t="str">
        <f>IF(H3858="RPPS",VLOOKUP(A3858,' Legislação Benef - GESCON'!$B$4:$I$2159,3,FALSE),"")</f>
        <v>NÃO</v>
      </c>
      <c r="K3858" s="83" t="str">
        <f>IF(H3858="RPPS",VLOOKUP(A3858,' Legislação Benef - GESCON'!$B$4:$I$2159,6,FALSE),"")</f>
        <v>NÃO</v>
      </c>
      <c r="L3858" s="83" t="str">
        <f>IF(H3858="RPPS",IFERROR(IF(VLOOKUP(A3858,'Suspensão de repasses - GESCON'!$D$3:$J$1048576,7,FALSE)="Validada","SIM","NÃO"),"NÃO"),"")</f>
        <v>NÃO</v>
      </c>
    </row>
    <row r="3859" spans="1:12" s="19" customFormat="1" ht="15" hidden="1" customHeight="1" x14ac:dyDescent="0.25">
      <c r="A3859" s="88" t="s">
        <v>9226</v>
      </c>
      <c r="B3859" s="40" t="s">
        <v>4626</v>
      </c>
      <c r="C3859" s="82" t="s">
        <v>10959</v>
      </c>
      <c r="D3859" s="82"/>
      <c r="E3859" s="82"/>
      <c r="F3859" s="82"/>
      <c r="G3859" s="82"/>
      <c r="H3859" s="40" t="s">
        <v>4</v>
      </c>
      <c r="I3859" s="83" t="str">
        <f>IFERROR(VLOOKUP(A3859,'Alíquotas - CADPREV'!$B$2152:$N$4324,8,FALSE),"")</f>
        <v/>
      </c>
      <c r="J3859" s="83" t="str">
        <f>IF(H3859="RPPS",VLOOKUP(A3859,' Legislação Benef - GESCON'!$B$4:$I$2159,3,FALSE),"")</f>
        <v/>
      </c>
      <c r="K3859" s="83" t="str">
        <f>IF(H3859="RPPS",VLOOKUP(A3859,' Legislação Benef - GESCON'!$B$4:$I$2159,6,FALSE),"")</f>
        <v/>
      </c>
      <c r="L3859" s="83" t="str">
        <f>IF(H3859="RPPS",IFERROR(IF(VLOOKUP(A3859,'Suspensão de repasses - GESCON'!$D$3:$J$1048576,7,FALSE)="Validada","SIM","NÃO"),"NÃO"),"")</f>
        <v/>
      </c>
    </row>
    <row r="3860" spans="1:12" s="19" customFormat="1" ht="15" hidden="1" customHeight="1" x14ac:dyDescent="0.25">
      <c r="A3860" s="88" t="s">
        <v>9227</v>
      </c>
      <c r="B3860" s="40" t="s">
        <v>4559</v>
      </c>
      <c r="C3860" s="82" t="s">
        <v>10959</v>
      </c>
      <c r="D3860" s="82"/>
      <c r="E3860" s="82"/>
      <c r="F3860" s="82"/>
      <c r="G3860" s="82"/>
      <c r="H3860" s="40" t="s">
        <v>4</v>
      </c>
      <c r="I3860" s="83" t="str">
        <f>IFERROR(VLOOKUP(A3860,'Alíquotas - CADPREV'!$B$2152:$N$4324,8,FALSE),"")</f>
        <v/>
      </c>
      <c r="J3860" s="83" t="str">
        <f>IF(H3860="RPPS",VLOOKUP(A3860,' Legislação Benef - GESCON'!$B$4:$I$2159,3,FALSE),"")</f>
        <v/>
      </c>
      <c r="K3860" s="83" t="str">
        <f>IF(H3860="RPPS",VLOOKUP(A3860,' Legislação Benef - GESCON'!$B$4:$I$2159,6,FALSE),"")</f>
        <v/>
      </c>
      <c r="L3860" s="83" t="str">
        <f>IF(H3860="RPPS",IFERROR(IF(VLOOKUP(A3860,'Suspensão de repasses - GESCON'!$D$3:$J$1048576,7,FALSE)="Validada","SIM","NÃO"),"NÃO"),"")</f>
        <v/>
      </c>
    </row>
    <row r="3861" spans="1:12" s="19" customFormat="1" ht="15" customHeight="1" x14ac:dyDescent="0.25">
      <c r="A3861" s="88" t="s">
        <v>9228</v>
      </c>
      <c r="B3861" s="40" t="s">
        <v>1356</v>
      </c>
      <c r="C3861" s="82" t="s">
        <v>10958</v>
      </c>
      <c r="D3861" s="82">
        <v>319</v>
      </c>
      <c r="E3861" s="82">
        <v>54</v>
      </c>
      <c r="F3861" s="82">
        <v>13</v>
      </c>
      <c r="G3861" s="82">
        <v>386</v>
      </c>
      <c r="H3861" s="40" t="s">
        <v>2</v>
      </c>
      <c r="I3861" s="83" t="str">
        <f>IFERROR(VLOOKUP(A3861,'Alíquotas - CADPREV'!$B$2152:$N$4324,8,FALSE),"")</f>
        <v>SIM</v>
      </c>
      <c r="J3861" s="83" t="str">
        <f>IF(H3861="RPPS",VLOOKUP(A3861,' Legislação Benef - GESCON'!$B$4:$I$2159,3,FALSE),"")</f>
        <v>NÃO</v>
      </c>
      <c r="K3861" s="83" t="str">
        <f>IF(H3861="RPPS",VLOOKUP(A3861,' Legislação Benef - GESCON'!$B$4:$I$2159,6,FALSE),"")</f>
        <v>NÃO</v>
      </c>
      <c r="L3861" s="83" t="str">
        <f>IF(H3861="RPPS",IFERROR(IF(VLOOKUP(A3861,'Suspensão de repasses - GESCON'!$D$3:$J$1048576,7,FALSE)="Validada","SIM","NÃO"),"NÃO"),"")</f>
        <v>NÃO</v>
      </c>
    </row>
    <row r="3862" spans="1:12" s="19" customFormat="1" ht="15" hidden="1" customHeight="1" x14ac:dyDescent="0.25">
      <c r="A3862" s="88" t="s">
        <v>9229</v>
      </c>
      <c r="B3862" s="40" t="s">
        <v>4626</v>
      </c>
      <c r="C3862" s="82" t="s">
        <v>10959</v>
      </c>
      <c r="D3862" s="82"/>
      <c r="E3862" s="82"/>
      <c r="F3862" s="82"/>
      <c r="G3862" s="82"/>
      <c r="H3862" s="40" t="s">
        <v>4</v>
      </c>
      <c r="I3862" s="83" t="str">
        <f>IFERROR(VLOOKUP(A3862,'Alíquotas - CADPREV'!$B$2152:$N$4324,8,FALSE),"")</f>
        <v/>
      </c>
      <c r="J3862" s="83" t="str">
        <f>IF(H3862="RPPS",VLOOKUP(A3862,' Legislação Benef - GESCON'!$B$4:$I$2159,3,FALSE),"")</f>
        <v/>
      </c>
      <c r="K3862" s="83" t="str">
        <f>IF(H3862="RPPS",VLOOKUP(A3862,' Legislação Benef - GESCON'!$B$4:$I$2159,6,FALSE),"")</f>
        <v/>
      </c>
      <c r="L3862" s="83" t="str">
        <f>IF(H3862="RPPS",IFERROR(IF(VLOOKUP(A3862,'Suspensão de repasses - GESCON'!$D$3:$J$1048576,7,FALSE)="Validada","SIM","NÃO"),"NÃO"),"")</f>
        <v/>
      </c>
    </row>
    <row r="3863" spans="1:12" s="19" customFormat="1" ht="15" hidden="1" customHeight="1" x14ac:dyDescent="0.25">
      <c r="A3863" s="88" t="s">
        <v>9230</v>
      </c>
      <c r="B3863" s="40" t="s">
        <v>1356</v>
      </c>
      <c r="C3863" s="82" t="s">
        <v>10959</v>
      </c>
      <c r="D3863" s="82"/>
      <c r="E3863" s="82"/>
      <c r="F3863" s="82"/>
      <c r="G3863" s="82"/>
      <c r="H3863" s="40" t="s">
        <v>4</v>
      </c>
      <c r="I3863" s="83" t="str">
        <f>IFERROR(VLOOKUP(A3863,'Alíquotas - CADPREV'!$B$2152:$N$4324,8,FALSE),"")</f>
        <v/>
      </c>
      <c r="J3863" s="83" t="str">
        <f>IF(H3863="RPPS",VLOOKUP(A3863,' Legislação Benef - GESCON'!$B$4:$I$2159,3,FALSE),"")</f>
        <v/>
      </c>
      <c r="K3863" s="83" t="str">
        <f>IF(H3863="RPPS",VLOOKUP(A3863,' Legislação Benef - GESCON'!$B$4:$I$2159,6,FALSE),"")</f>
        <v/>
      </c>
      <c r="L3863" s="83" t="str">
        <f>IF(H3863="RPPS",IFERROR(IF(VLOOKUP(A3863,'Suspensão de repasses - GESCON'!$D$3:$J$1048576,7,FALSE)="Validada","SIM","NÃO"),"NÃO"),"")</f>
        <v/>
      </c>
    </row>
    <row r="3864" spans="1:12" s="19" customFormat="1" ht="15" hidden="1" customHeight="1" x14ac:dyDescent="0.25">
      <c r="A3864" s="88" t="s">
        <v>9231</v>
      </c>
      <c r="B3864" s="40" t="s">
        <v>1356</v>
      </c>
      <c r="C3864" s="82" t="s">
        <v>10959</v>
      </c>
      <c r="D3864" s="82"/>
      <c r="E3864" s="82"/>
      <c r="F3864" s="82"/>
      <c r="G3864" s="82"/>
      <c r="H3864" s="40" t="s">
        <v>4</v>
      </c>
      <c r="I3864" s="83" t="str">
        <f>IFERROR(VLOOKUP(A3864,'Alíquotas - CADPREV'!$B$2152:$N$4324,8,FALSE),"")</f>
        <v/>
      </c>
      <c r="J3864" s="83" t="str">
        <f>IF(H3864="RPPS",VLOOKUP(A3864,' Legislação Benef - GESCON'!$B$4:$I$2159,3,FALSE),"")</f>
        <v/>
      </c>
      <c r="K3864" s="83" t="str">
        <f>IF(H3864="RPPS",VLOOKUP(A3864,' Legislação Benef - GESCON'!$B$4:$I$2159,6,FALSE),"")</f>
        <v/>
      </c>
      <c r="L3864" s="83" t="str">
        <f>IF(H3864="RPPS",IFERROR(IF(VLOOKUP(A3864,'Suspensão de repasses - GESCON'!$D$3:$J$1048576,7,FALSE)="Validada","SIM","NÃO"),"NÃO"),"")</f>
        <v/>
      </c>
    </row>
    <row r="3865" spans="1:12" s="19" customFormat="1" ht="15" customHeight="1" x14ac:dyDescent="0.25">
      <c r="A3865" s="88" t="s">
        <v>9232</v>
      </c>
      <c r="B3865" s="40" t="s">
        <v>29</v>
      </c>
      <c r="C3865" s="82" t="s">
        <v>10958</v>
      </c>
      <c r="D3865" s="82">
        <v>850</v>
      </c>
      <c r="E3865" s="82">
        <v>47</v>
      </c>
      <c r="F3865" s="82">
        <v>17</v>
      </c>
      <c r="G3865" s="82">
        <v>914</v>
      </c>
      <c r="H3865" s="40" t="s">
        <v>2</v>
      </c>
      <c r="I3865" s="83" t="str">
        <f>IFERROR(VLOOKUP(A3865,'Alíquotas - CADPREV'!$B$2152:$N$4324,8,FALSE),"")</f>
        <v>NÃO</v>
      </c>
      <c r="J3865" s="83" t="str">
        <f>IF(H3865="RPPS",VLOOKUP(A3865,' Legislação Benef - GESCON'!$B$4:$I$2159,3,FALSE),"")</f>
        <v>NÃO</v>
      </c>
      <c r="K3865" s="83" t="str">
        <f>IF(H3865="RPPS",VLOOKUP(A3865,' Legislação Benef - GESCON'!$B$4:$I$2159,6,FALSE),"")</f>
        <v>NÃO</v>
      </c>
      <c r="L3865" s="83" t="str">
        <f>IF(H3865="RPPS",IFERROR(IF(VLOOKUP(A3865,'Suspensão de repasses - GESCON'!$D$3:$J$1048576,7,FALSE)="Validada","SIM","NÃO"),"NÃO"),"")</f>
        <v>NÃO</v>
      </c>
    </row>
    <row r="3866" spans="1:12" s="19" customFormat="1" ht="15" customHeight="1" x14ac:dyDescent="0.25">
      <c r="A3866" s="88" t="s">
        <v>9233</v>
      </c>
      <c r="B3866" s="40" t="s">
        <v>901</v>
      </c>
      <c r="C3866" s="82" t="s">
        <v>10958</v>
      </c>
      <c r="D3866" s="82">
        <v>308</v>
      </c>
      <c r="E3866" s="82">
        <v>125</v>
      </c>
      <c r="F3866" s="82">
        <v>27</v>
      </c>
      <c r="G3866" s="82">
        <v>460</v>
      </c>
      <c r="H3866" s="40" t="s">
        <v>2</v>
      </c>
      <c r="I3866" s="83" t="str">
        <f>IFERROR(VLOOKUP(A3866,'Alíquotas - CADPREV'!$B$2152:$N$4324,8,FALSE),"")</f>
        <v>NÃO</v>
      </c>
      <c r="J3866" s="83" t="str">
        <f>IF(H3866="RPPS",VLOOKUP(A3866,' Legislação Benef - GESCON'!$B$4:$I$2159,3,FALSE),"")</f>
        <v>NÃO</v>
      </c>
      <c r="K3866" s="83" t="str">
        <f>IF(H3866="RPPS",VLOOKUP(A3866,' Legislação Benef - GESCON'!$B$4:$I$2159,6,FALSE),"")</f>
        <v>NÃO</v>
      </c>
      <c r="L3866" s="83" t="str">
        <f>IF(H3866="RPPS",IFERROR(IF(VLOOKUP(A3866,'Suspensão de repasses - GESCON'!$D$3:$J$1048576,7,FALSE)="Validada","SIM","NÃO"),"NÃO"),"")</f>
        <v>NÃO</v>
      </c>
    </row>
    <row r="3867" spans="1:12" s="19" customFormat="1" ht="15" hidden="1" customHeight="1" x14ac:dyDescent="0.25">
      <c r="A3867" s="88" t="s">
        <v>9234</v>
      </c>
      <c r="B3867" s="40" t="s">
        <v>1142</v>
      </c>
      <c r="C3867" s="82" t="s">
        <v>10959</v>
      </c>
      <c r="D3867" s="82"/>
      <c r="E3867" s="82"/>
      <c r="F3867" s="82"/>
      <c r="G3867" s="82"/>
      <c r="H3867" s="40" t="s">
        <v>4</v>
      </c>
      <c r="I3867" s="83" t="str">
        <f>IFERROR(VLOOKUP(A3867,'Alíquotas - CADPREV'!$B$2152:$N$4324,8,FALSE),"")</f>
        <v/>
      </c>
      <c r="J3867" s="83" t="str">
        <f>IF(H3867="RPPS",VLOOKUP(A3867,' Legislação Benef - GESCON'!$B$4:$I$2159,3,FALSE),"")</f>
        <v/>
      </c>
      <c r="K3867" s="83" t="str">
        <f>IF(H3867="RPPS",VLOOKUP(A3867,' Legislação Benef - GESCON'!$B$4:$I$2159,6,FALSE),"")</f>
        <v/>
      </c>
      <c r="L3867" s="83" t="str">
        <f>IF(H3867="RPPS",IFERROR(IF(VLOOKUP(A3867,'Suspensão de repasses - GESCON'!$D$3:$J$1048576,7,FALSE)="Validada","SIM","NÃO"),"NÃO"),"")</f>
        <v/>
      </c>
    </row>
    <row r="3868" spans="1:12" s="19" customFormat="1" ht="15" hidden="1" customHeight="1" x14ac:dyDescent="0.25">
      <c r="A3868" s="88" t="s">
        <v>9235</v>
      </c>
      <c r="B3868" s="40" t="s">
        <v>1356</v>
      </c>
      <c r="C3868" s="82" t="s">
        <v>10959</v>
      </c>
      <c r="D3868" s="82"/>
      <c r="E3868" s="82"/>
      <c r="F3868" s="82"/>
      <c r="G3868" s="82"/>
      <c r="H3868" s="40" t="s">
        <v>4</v>
      </c>
      <c r="I3868" s="83" t="str">
        <f>IFERROR(VLOOKUP(A3868,'Alíquotas - CADPREV'!$B$2152:$N$4324,8,FALSE),"")</f>
        <v/>
      </c>
      <c r="J3868" s="83" t="str">
        <f>IF(H3868="RPPS",VLOOKUP(A3868,' Legislação Benef - GESCON'!$B$4:$I$2159,3,FALSE),"")</f>
        <v/>
      </c>
      <c r="K3868" s="83" t="str">
        <f>IF(H3868="RPPS",VLOOKUP(A3868,' Legislação Benef - GESCON'!$B$4:$I$2159,6,FALSE),"")</f>
        <v/>
      </c>
      <c r="L3868" s="83" t="str">
        <f>IF(H3868="RPPS",IFERROR(IF(VLOOKUP(A3868,'Suspensão de repasses - GESCON'!$D$3:$J$1048576,7,FALSE)="Validada","SIM","NÃO"),"NÃO"),"")</f>
        <v/>
      </c>
    </row>
    <row r="3869" spans="1:12" s="19" customFormat="1" ht="15" customHeight="1" x14ac:dyDescent="0.25">
      <c r="A3869" s="88" t="s">
        <v>9236</v>
      </c>
      <c r="B3869" s="40" t="s">
        <v>3812</v>
      </c>
      <c r="C3869" s="82" t="s">
        <v>10958</v>
      </c>
      <c r="D3869" s="82">
        <v>166</v>
      </c>
      <c r="E3869" s="82">
        <v>33</v>
      </c>
      <c r="F3869" s="82">
        <v>11</v>
      </c>
      <c r="G3869" s="82">
        <v>210</v>
      </c>
      <c r="H3869" s="40" t="s">
        <v>2</v>
      </c>
      <c r="I3869" s="83" t="str">
        <f>IFERROR(VLOOKUP(A3869,'Alíquotas - CADPREV'!$B$2152:$N$4324,8,FALSE),"")</f>
        <v>NÃO</v>
      </c>
      <c r="J3869" s="83" t="str">
        <f>IF(H3869="RPPS",VLOOKUP(A3869,' Legislação Benef - GESCON'!$B$4:$I$2159,3,FALSE),"")</f>
        <v>NÃO</v>
      </c>
      <c r="K3869" s="83" t="str">
        <f>IF(H3869="RPPS",VLOOKUP(A3869,' Legislação Benef - GESCON'!$B$4:$I$2159,6,FALSE),"")</f>
        <v>NÃO</v>
      </c>
      <c r="L3869" s="83" t="str">
        <f>IF(H3869="RPPS",IFERROR(IF(VLOOKUP(A3869,'Suspensão de repasses - GESCON'!$D$3:$J$1048576,7,FALSE)="Validada","SIM","NÃO"),"NÃO"),"")</f>
        <v>NÃO</v>
      </c>
    </row>
    <row r="3870" spans="1:12" s="19" customFormat="1" ht="15" customHeight="1" x14ac:dyDescent="0.25">
      <c r="A3870" s="88" t="s">
        <v>9237</v>
      </c>
      <c r="B3870" s="40" t="s">
        <v>1356</v>
      </c>
      <c r="C3870" s="82" t="s">
        <v>10958</v>
      </c>
      <c r="D3870" s="82">
        <v>1759</v>
      </c>
      <c r="E3870" s="82">
        <v>473</v>
      </c>
      <c r="F3870" s="82">
        <v>109</v>
      </c>
      <c r="G3870" s="82">
        <v>2341</v>
      </c>
      <c r="H3870" s="40" t="s">
        <v>2</v>
      </c>
      <c r="I3870" s="83" t="str">
        <f>IFERROR(VLOOKUP(A3870,'Alíquotas - CADPREV'!$B$2152:$N$4324,8,FALSE),"")</f>
        <v>NÃO</v>
      </c>
      <c r="J3870" s="83" t="str">
        <f>IF(H3870="RPPS",VLOOKUP(A3870,' Legislação Benef - GESCON'!$B$4:$I$2159,3,FALSE),"")</f>
        <v>NÃO</v>
      </c>
      <c r="K3870" s="83" t="str">
        <f>IF(H3870="RPPS",VLOOKUP(A3870,' Legislação Benef - GESCON'!$B$4:$I$2159,6,FALSE),"")</f>
        <v>NÃO</v>
      </c>
      <c r="L3870" s="83" t="str">
        <f>IF(H3870="RPPS",IFERROR(IF(VLOOKUP(A3870,'Suspensão de repasses - GESCON'!$D$3:$J$1048576,7,FALSE)="Validada","SIM","NÃO"),"NÃO"),"")</f>
        <v>NÃO</v>
      </c>
    </row>
    <row r="3871" spans="1:12" s="19" customFormat="1" ht="15" customHeight="1" x14ac:dyDescent="0.25">
      <c r="A3871" s="88" t="s">
        <v>9238</v>
      </c>
      <c r="B3871" s="40" t="s">
        <v>4626</v>
      </c>
      <c r="C3871" s="82" t="s">
        <v>10958</v>
      </c>
      <c r="D3871" s="82">
        <v>633</v>
      </c>
      <c r="E3871" s="82">
        <v>97</v>
      </c>
      <c r="F3871" s="82">
        <v>50</v>
      </c>
      <c r="G3871" s="82">
        <v>780</v>
      </c>
      <c r="H3871" s="40" t="s">
        <v>2</v>
      </c>
      <c r="I3871" s="83" t="str">
        <f>IFERROR(VLOOKUP(A3871,'Alíquotas - CADPREV'!$B$2152:$N$4324,8,FALSE),"")</f>
        <v>NÃO</v>
      </c>
      <c r="J3871" s="83" t="str">
        <f>IF(H3871="RPPS",VLOOKUP(A3871,' Legislação Benef - GESCON'!$B$4:$I$2159,3,FALSE),"")</f>
        <v>NÃO</v>
      </c>
      <c r="K3871" s="83" t="str">
        <f>IF(H3871="RPPS",VLOOKUP(A3871,' Legislação Benef - GESCON'!$B$4:$I$2159,6,FALSE),"")</f>
        <v>NÃO</v>
      </c>
      <c r="L3871" s="83" t="str">
        <f>IF(H3871="RPPS",IFERROR(IF(VLOOKUP(A3871,'Suspensão de repasses - GESCON'!$D$3:$J$1048576,7,FALSE)="Validada","SIM","NÃO"),"NÃO"),"")</f>
        <v>NÃO</v>
      </c>
    </row>
    <row r="3872" spans="1:12" s="19" customFormat="1" ht="15" hidden="1" customHeight="1" x14ac:dyDescent="0.25">
      <c r="A3872" s="88" t="s">
        <v>9239</v>
      </c>
      <c r="B3872" s="40" t="s">
        <v>4626</v>
      </c>
      <c r="C3872" s="82" t="s">
        <v>10959</v>
      </c>
      <c r="D3872" s="82"/>
      <c r="E3872" s="82"/>
      <c r="F3872" s="82"/>
      <c r="G3872" s="82"/>
      <c r="H3872" s="40" t="s">
        <v>4</v>
      </c>
      <c r="I3872" s="83" t="str">
        <f>IFERROR(VLOOKUP(A3872,'Alíquotas - CADPREV'!$B$2152:$N$4324,8,FALSE),"")</f>
        <v/>
      </c>
      <c r="J3872" s="83" t="str">
        <f>IF(H3872="RPPS",VLOOKUP(A3872,' Legislação Benef - GESCON'!$B$4:$I$2159,3,FALSE),"")</f>
        <v/>
      </c>
      <c r="K3872" s="83" t="str">
        <f>IF(H3872="RPPS",VLOOKUP(A3872,' Legislação Benef - GESCON'!$B$4:$I$2159,6,FALSE),"")</f>
        <v/>
      </c>
      <c r="L3872" s="83" t="str">
        <f>IF(H3872="RPPS",IFERROR(IF(VLOOKUP(A3872,'Suspensão de repasses - GESCON'!$D$3:$J$1048576,7,FALSE)="Validada","SIM","NÃO"),"NÃO"),"")</f>
        <v/>
      </c>
    </row>
    <row r="3873" spans="1:12" s="19" customFormat="1" ht="15" customHeight="1" x14ac:dyDescent="0.25">
      <c r="A3873" s="88" t="s">
        <v>9240</v>
      </c>
      <c r="B3873" s="40" t="s">
        <v>3143</v>
      </c>
      <c r="C3873" s="82" t="s">
        <v>10958</v>
      </c>
      <c r="D3873" s="82">
        <v>2601</v>
      </c>
      <c r="E3873" s="82">
        <v>193</v>
      </c>
      <c r="F3873" s="82">
        <v>50</v>
      </c>
      <c r="G3873" s="82">
        <v>2844</v>
      </c>
      <c r="H3873" s="40" t="s">
        <v>2</v>
      </c>
      <c r="I3873" s="83" t="str">
        <f>IFERROR(VLOOKUP(A3873,'Alíquotas - CADPREV'!$B$2152:$N$4324,8,FALSE),"")</f>
        <v>NÃO</v>
      </c>
      <c r="J3873" s="83" t="str">
        <f>IF(H3873="RPPS",VLOOKUP(A3873,' Legislação Benef - GESCON'!$B$4:$I$2159,3,FALSE),"")</f>
        <v>NÃO</v>
      </c>
      <c r="K3873" s="83" t="str">
        <f>IF(H3873="RPPS",VLOOKUP(A3873,' Legislação Benef - GESCON'!$B$4:$I$2159,6,FALSE),"")</f>
        <v>NÃO</v>
      </c>
      <c r="L3873" s="83" t="str">
        <f>IF(H3873="RPPS",IFERROR(IF(VLOOKUP(A3873,'Suspensão de repasses - GESCON'!$D$3:$J$1048576,7,FALSE)="Validada","SIM","NÃO"),"NÃO"),"")</f>
        <v>NÃO</v>
      </c>
    </row>
    <row r="3874" spans="1:12" s="19" customFormat="1" ht="15" hidden="1" customHeight="1" x14ac:dyDescent="0.25">
      <c r="A3874" s="88" t="s">
        <v>9241</v>
      </c>
      <c r="B3874" s="40" t="s">
        <v>5227</v>
      </c>
      <c r="C3874" s="82" t="s">
        <v>10959</v>
      </c>
      <c r="D3874" s="82"/>
      <c r="E3874" s="82"/>
      <c r="F3874" s="82"/>
      <c r="G3874" s="82"/>
      <c r="H3874" s="40" t="s">
        <v>4</v>
      </c>
      <c r="I3874" s="83" t="str">
        <f>IFERROR(VLOOKUP(A3874,'Alíquotas - CADPREV'!$B$2152:$N$4324,8,FALSE),"")</f>
        <v/>
      </c>
      <c r="J3874" s="83" t="str">
        <f>IF(H3874="RPPS",VLOOKUP(A3874,' Legislação Benef - GESCON'!$B$4:$I$2159,3,FALSE),"")</f>
        <v/>
      </c>
      <c r="K3874" s="83" t="str">
        <f>IF(H3874="RPPS",VLOOKUP(A3874,' Legislação Benef - GESCON'!$B$4:$I$2159,6,FALSE),"")</f>
        <v/>
      </c>
      <c r="L3874" s="83" t="str">
        <f>IF(H3874="RPPS",IFERROR(IF(VLOOKUP(A3874,'Suspensão de repasses - GESCON'!$D$3:$J$1048576,7,FALSE)="Validada","SIM","NÃO"),"NÃO"),"")</f>
        <v/>
      </c>
    </row>
    <row r="3875" spans="1:12" s="19" customFormat="1" ht="15" hidden="1" customHeight="1" x14ac:dyDescent="0.25">
      <c r="A3875" s="88" t="s">
        <v>9242</v>
      </c>
      <c r="B3875" s="40" t="s">
        <v>4626</v>
      </c>
      <c r="C3875" s="82" t="s">
        <v>10959</v>
      </c>
      <c r="D3875" s="82"/>
      <c r="E3875" s="82"/>
      <c r="F3875" s="82"/>
      <c r="G3875" s="82"/>
      <c r="H3875" s="40" t="s">
        <v>4</v>
      </c>
      <c r="I3875" s="83" t="str">
        <f>IFERROR(VLOOKUP(A3875,'Alíquotas - CADPREV'!$B$2152:$N$4324,8,FALSE),"")</f>
        <v/>
      </c>
      <c r="J3875" s="83" t="str">
        <f>IF(H3875="RPPS",VLOOKUP(A3875,' Legislação Benef - GESCON'!$B$4:$I$2159,3,FALSE),"")</f>
        <v/>
      </c>
      <c r="K3875" s="83" t="str">
        <f>IF(H3875="RPPS",VLOOKUP(A3875,' Legislação Benef - GESCON'!$B$4:$I$2159,6,FALSE),"")</f>
        <v/>
      </c>
      <c r="L3875" s="83" t="str">
        <f>IF(H3875="RPPS",IFERROR(IF(VLOOKUP(A3875,'Suspensão de repasses - GESCON'!$D$3:$J$1048576,7,FALSE)="Validada","SIM","NÃO"),"NÃO"),"")</f>
        <v/>
      </c>
    </row>
    <row r="3876" spans="1:12" s="19" customFormat="1" ht="15" customHeight="1" x14ac:dyDescent="0.25">
      <c r="A3876" s="88" t="s">
        <v>9243</v>
      </c>
      <c r="B3876" s="40" t="s">
        <v>3812</v>
      </c>
      <c r="C3876" s="82" t="s">
        <v>10958</v>
      </c>
      <c r="D3876" s="82">
        <v>624</v>
      </c>
      <c r="E3876" s="82">
        <v>125</v>
      </c>
      <c r="F3876" s="82">
        <v>19</v>
      </c>
      <c r="G3876" s="82">
        <v>768</v>
      </c>
      <c r="H3876" s="40" t="s">
        <v>2</v>
      </c>
      <c r="I3876" s="83" t="str">
        <f>IFERROR(VLOOKUP(A3876,'Alíquotas - CADPREV'!$B$2152:$N$4324,8,FALSE),"")</f>
        <v>NÃO</v>
      </c>
      <c r="J3876" s="83" t="str">
        <f>IF(H3876="RPPS",VLOOKUP(A3876,' Legislação Benef - GESCON'!$B$4:$I$2159,3,FALSE),"")</f>
        <v>NÃO</v>
      </c>
      <c r="K3876" s="83" t="str">
        <f>IF(H3876="RPPS",VLOOKUP(A3876,' Legislação Benef - GESCON'!$B$4:$I$2159,6,FALSE),"")</f>
        <v>NÃO</v>
      </c>
      <c r="L3876" s="83" t="str">
        <f>IF(H3876="RPPS",IFERROR(IF(VLOOKUP(A3876,'Suspensão de repasses - GESCON'!$D$3:$J$1048576,7,FALSE)="Validada","SIM","NÃO"),"NÃO"),"")</f>
        <v>NÃO</v>
      </c>
    </row>
    <row r="3877" spans="1:12" s="19" customFormat="1" ht="15" customHeight="1" x14ac:dyDescent="0.25">
      <c r="A3877" s="88" t="s">
        <v>9244</v>
      </c>
      <c r="B3877" s="40" t="s">
        <v>4626</v>
      </c>
      <c r="C3877" s="82" t="s">
        <v>10958</v>
      </c>
      <c r="D3877" s="82">
        <v>321</v>
      </c>
      <c r="E3877" s="82">
        <v>89</v>
      </c>
      <c r="F3877" s="82">
        <v>46</v>
      </c>
      <c r="G3877" s="82">
        <v>456</v>
      </c>
      <c r="H3877" s="40" t="s">
        <v>2</v>
      </c>
      <c r="I3877" s="83" t="str">
        <f>IFERROR(VLOOKUP(A3877,'Alíquotas - CADPREV'!$B$2152:$N$4324,8,FALSE),"")</f>
        <v>NÃO</v>
      </c>
      <c r="J3877" s="83" t="str">
        <f>IF(H3877="RPPS",VLOOKUP(A3877,' Legislação Benef - GESCON'!$B$4:$I$2159,3,FALSE),"")</f>
        <v>NÃO</v>
      </c>
      <c r="K3877" s="83" t="str">
        <f>IF(H3877="RPPS",VLOOKUP(A3877,' Legislação Benef - GESCON'!$B$4:$I$2159,6,FALSE),"")</f>
        <v>NÃO</v>
      </c>
      <c r="L3877" s="83" t="str">
        <f>IF(H3877="RPPS",IFERROR(IF(VLOOKUP(A3877,'Suspensão de repasses - GESCON'!$D$3:$J$1048576,7,FALSE)="Validada","SIM","NÃO"),"NÃO"),"")</f>
        <v>NÃO</v>
      </c>
    </row>
    <row r="3878" spans="1:12" s="19" customFormat="1" ht="15" hidden="1" customHeight="1" x14ac:dyDescent="0.25">
      <c r="A3878" s="88" t="s">
        <v>9245</v>
      </c>
      <c r="B3878" s="40" t="s">
        <v>4289</v>
      </c>
      <c r="C3878" s="82" t="s">
        <v>10959</v>
      </c>
      <c r="D3878" s="82"/>
      <c r="E3878" s="82"/>
      <c r="F3878" s="82"/>
      <c r="G3878" s="82"/>
      <c r="H3878" s="40" t="s">
        <v>4</v>
      </c>
      <c r="I3878" s="83" t="str">
        <f>IFERROR(VLOOKUP(A3878,'Alíquotas - CADPREV'!$B$2152:$N$4324,8,FALSE),"")</f>
        <v/>
      </c>
      <c r="J3878" s="83" t="str">
        <f>IF(H3878="RPPS",VLOOKUP(A3878,' Legislação Benef - GESCON'!$B$4:$I$2159,3,FALSE),"")</f>
        <v/>
      </c>
      <c r="K3878" s="83" t="str">
        <f>IF(H3878="RPPS",VLOOKUP(A3878,' Legislação Benef - GESCON'!$B$4:$I$2159,6,FALSE),"")</f>
        <v/>
      </c>
      <c r="L3878" s="83" t="str">
        <f>IF(H3878="RPPS",IFERROR(IF(VLOOKUP(A3878,'Suspensão de repasses - GESCON'!$D$3:$J$1048576,7,FALSE)="Validada","SIM","NÃO"),"NÃO"),"")</f>
        <v/>
      </c>
    </row>
    <row r="3879" spans="1:12" s="19" customFormat="1" ht="15" hidden="1" customHeight="1" x14ac:dyDescent="0.25">
      <c r="A3879" s="88" t="s">
        <v>9246</v>
      </c>
      <c r="B3879" s="40" t="s">
        <v>1356</v>
      </c>
      <c r="C3879" s="82" t="s">
        <v>10959</v>
      </c>
      <c r="D3879" s="82"/>
      <c r="E3879" s="82"/>
      <c r="F3879" s="82"/>
      <c r="G3879" s="82"/>
      <c r="H3879" s="40" t="s">
        <v>4</v>
      </c>
      <c r="I3879" s="83" t="str">
        <f>IFERROR(VLOOKUP(A3879,'Alíquotas - CADPREV'!$B$2152:$N$4324,8,FALSE),"")</f>
        <v/>
      </c>
      <c r="J3879" s="83" t="str">
        <f>IF(H3879="RPPS",VLOOKUP(A3879,' Legislação Benef - GESCON'!$B$4:$I$2159,3,FALSE),"")</f>
        <v/>
      </c>
      <c r="K3879" s="83" t="str">
        <f>IF(H3879="RPPS",VLOOKUP(A3879,' Legislação Benef - GESCON'!$B$4:$I$2159,6,FALSE),"")</f>
        <v/>
      </c>
      <c r="L3879" s="83" t="str">
        <f>IF(H3879="RPPS",IFERROR(IF(VLOOKUP(A3879,'Suspensão de repasses - GESCON'!$D$3:$J$1048576,7,FALSE)="Validada","SIM","NÃO"),"NÃO"),"")</f>
        <v/>
      </c>
    </row>
    <row r="3880" spans="1:12" s="19" customFormat="1" ht="15" hidden="1" customHeight="1" x14ac:dyDescent="0.25">
      <c r="A3880" s="88" t="s">
        <v>9247</v>
      </c>
      <c r="B3880" s="40" t="s">
        <v>901</v>
      </c>
      <c r="C3880" s="82" t="s">
        <v>10959</v>
      </c>
      <c r="D3880" s="82"/>
      <c r="E3880" s="82"/>
      <c r="F3880" s="82"/>
      <c r="G3880" s="82"/>
      <c r="H3880" s="40" t="s">
        <v>4</v>
      </c>
      <c r="I3880" s="83" t="str">
        <f>IFERROR(VLOOKUP(A3880,'Alíquotas - CADPREV'!$B$2152:$N$4324,8,FALSE),"")</f>
        <v/>
      </c>
      <c r="J3880" s="83" t="str">
        <f>IF(H3880="RPPS",VLOOKUP(A3880,' Legislação Benef - GESCON'!$B$4:$I$2159,3,FALSE),"")</f>
        <v/>
      </c>
      <c r="K3880" s="83" t="str">
        <f>IF(H3880="RPPS",VLOOKUP(A3880,' Legislação Benef - GESCON'!$B$4:$I$2159,6,FALSE),"")</f>
        <v/>
      </c>
      <c r="L3880" s="83" t="str">
        <f>IF(H3880="RPPS",IFERROR(IF(VLOOKUP(A3880,'Suspensão de repasses - GESCON'!$D$3:$J$1048576,7,FALSE)="Validada","SIM","NÃO"),"NÃO"),"")</f>
        <v/>
      </c>
    </row>
    <row r="3881" spans="1:12" s="19" customFormat="1" ht="15" customHeight="1" x14ac:dyDescent="0.25">
      <c r="A3881" s="88" t="s">
        <v>9248</v>
      </c>
      <c r="B3881" s="40" t="s">
        <v>901</v>
      </c>
      <c r="C3881" s="82" t="s">
        <v>10958</v>
      </c>
      <c r="D3881" s="82">
        <v>718</v>
      </c>
      <c r="E3881" s="82">
        <v>0</v>
      </c>
      <c r="F3881" s="82">
        <v>0</v>
      </c>
      <c r="G3881" s="82">
        <v>718</v>
      </c>
      <c r="H3881" s="40" t="s">
        <v>2</v>
      </c>
      <c r="I3881" s="83" t="str">
        <f>IFERROR(VLOOKUP(A3881,'Alíquotas - CADPREV'!$B$2152:$N$4324,8,FALSE),"")</f>
        <v>NÃO</v>
      </c>
      <c r="J3881" s="83" t="str">
        <f>IF(H3881="RPPS",VLOOKUP(A3881,' Legislação Benef - GESCON'!$B$4:$I$2159,3,FALSE),"")</f>
        <v>NÃO</v>
      </c>
      <c r="K3881" s="83" t="str">
        <f>IF(H3881="RPPS",VLOOKUP(A3881,' Legislação Benef - GESCON'!$B$4:$I$2159,6,FALSE),"")</f>
        <v>NÃO</v>
      </c>
      <c r="L3881" s="83" t="str">
        <f>IF(H3881="RPPS",IFERROR(IF(VLOOKUP(A3881,'Suspensão de repasses - GESCON'!$D$3:$J$1048576,7,FALSE)="Validada","SIM","NÃO"),"NÃO"),"")</f>
        <v>NÃO</v>
      </c>
    </row>
    <row r="3882" spans="1:12" s="19" customFormat="1" ht="15" hidden="1" customHeight="1" x14ac:dyDescent="0.25">
      <c r="A3882" s="88" t="s">
        <v>9249</v>
      </c>
      <c r="B3882" s="40" t="s">
        <v>634</v>
      </c>
      <c r="C3882" s="82" t="s">
        <v>10959</v>
      </c>
      <c r="D3882" s="82"/>
      <c r="E3882" s="82"/>
      <c r="F3882" s="82"/>
      <c r="G3882" s="82"/>
      <c r="H3882" s="40" t="s">
        <v>4</v>
      </c>
      <c r="I3882" s="83" t="str">
        <f>IFERROR(VLOOKUP(A3882,'Alíquotas - CADPREV'!$B$2152:$N$4324,8,FALSE),"")</f>
        <v/>
      </c>
      <c r="J3882" s="83" t="str">
        <f>IF(H3882="RPPS",VLOOKUP(A3882,' Legislação Benef - GESCON'!$B$4:$I$2159,3,FALSE),"")</f>
        <v/>
      </c>
      <c r="K3882" s="83" t="str">
        <f>IF(H3882="RPPS",VLOOKUP(A3882,' Legislação Benef - GESCON'!$B$4:$I$2159,6,FALSE),"")</f>
        <v/>
      </c>
      <c r="L3882" s="83" t="str">
        <f>IF(H3882="RPPS",IFERROR(IF(VLOOKUP(A3882,'Suspensão de repasses - GESCON'!$D$3:$J$1048576,7,FALSE)="Validada","SIM","NÃO"),"NÃO"),"")</f>
        <v/>
      </c>
    </row>
    <row r="3883" spans="1:12" s="19" customFormat="1" ht="15" hidden="1" customHeight="1" x14ac:dyDescent="0.25">
      <c r="A3883" s="88" t="s">
        <v>9250</v>
      </c>
      <c r="B3883" s="40" t="s">
        <v>215</v>
      </c>
      <c r="C3883" s="82" t="s">
        <v>10959</v>
      </c>
      <c r="D3883" s="82"/>
      <c r="E3883" s="82"/>
      <c r="F3883" s="82"/>
      <c r="G3883" s="82"/>
      <c r="H3883" s="40" t="s">
        <v>4</v>
      </c>
      <c r="I3883" s="83" t="str">
        <f>IFERROR(VLOOKUP(A3883,'Alíquotas - CADPREV'!$B$2152:$N$4324,8,FALSE),"")</f>
        <v/>
      </c>
      <c r="J3883" s="83" t="str">
        <f>IF(H3883="RPPS",VLOOKUP(A3883,' Legislação Benef - GESCON'!$B$4:$I$2159,3,FALSE),"")</f>
        <v/>
      </c>
      <c r="K3883" s="83" t="str">
        <f>IF(H3883="RPPS",VLOOKUP(A3883,' Legislação Benef - GESCON'!$B$4:$I$2159,6,FALSE),"")</f>
        <v/>
      </c>
      <c r="L3883" s="83" t="str">
        <f>IF(H3883="RPPS",IFERROR(IF(VLOOKUP(A3883,'Suspensão de repasses - GESCON'!$D$3:$J$1048576,7,FALSE)="Validada","SIM","NÃO"),"NÃO"),"")</f>
        <v/>
      </c>
    </row>
    <row r="3884" spans="1:12" s="19" customFormat="1" ht="15" customHeight="1" x14ac:dyDescent="0.25">
      <c r="A3884" s="88" t="s">
        <v>9251</v>
      </c>
      <c r="B3884" s="40" t="s">
        <v>2926</v>
      </c>
      <c r="C3884" s="82" t="s">
        <v>10958</v>
      </c>
      <c r="D3884" s="82">
        <v>1831</v>
      </c>
      <c r="E3884" s="82">
        <v>155</v>
      </c>
      <c r="F3884" s="82">
        <v>13</v>
      </c>
      <c r="G3884" s="82">
        <v>1999</v>
      </c>
      <c r="H3884" s="40" t="s">
        <v>2</v>
      </c>
      <c r="I3884" s="83" t="str">
        <f>IFERROR(VLOOKUP(A3884,'Alíquotas - CADPREV'!$B$2152:$N$4324,8,FALSE),"")</f>
        <v>NÃO</v>
      </c>
      <c r="J3884" s="83" t="str">
        <f>IF(H3884="RPPS",VLOOKUP(A3884,' Legislação Benef - GESCON'!$B$4:$I$2159,3,FALSE),"")</f>
        <v>NÃO</v>
      </c>
      <c r="K3884" s="83" t="str">
        <f>IF(H3884="RPPS",VLOOKUP(A3884,' Legislação Benef - GESCON'!$B$4:$I$2159,6,FALSE),"")</f>
        <v>NÃO</v>
      </c>
      <c r="L3884" s="83" t="str">
        <f>IF(H3884="RPPS",IFERROR(IF(VLOOKUP(A3884,'Suspensão de repasses - GESCON'!$D$3:$J$1048576,7,FALSE)="Validada","SIM","NÃO"),"NÃO"),"")</f>
        <v>NÃO</v>
      </c>
    </row>
    <row r="3885" spans="1:12" s="19" customFormat="1" ht="15" hidden="1" customHeight="1" x14ac:dyDescent="0.25">
      <c r="A3885" s="88" t="s">
        <v>9252</v>
      </c>
      <c r="B3885" s="40" t="s">
        <v>215</v>
      </c>
      <c r="C3885" s="82" t="s">
        <v>10959</v>
      </c>
      <c r="D3885" s="82"/>
      <c r="E3885" s="82"/>
      <c r="F3885" s="82"/>
      <c r="G3885" s="82"/>
      <c r="H3885" s="40" t="s">
        <v>4</v>
      </c>
      <c r="I3885" s="83" t="str">
        <f>IFERROR(VLOOKUP(A3885,'Alíquotas - CADPREV'!$B$2152:$N$4324,8,FALSE),"")</f>
        <v/>
      </c>
      <c r="J3885" s="83" t="str">
        <f>IF(H3885="RPPS",VLOOKUP(A3885,' Legislação Benef - GESCON'!$B$4:$I$2159,3,FALSE),"")</f>
        <v/>
      </c>
      <c r="K3885" s="83" t="str">
        <f>IF(H3885="RPPS",VLOOKUP(A3885,' Legislação Benef - GESCON'!$B$4:$I$2159,6,FALSE),"")</f>
        <v/>
      </c>
      <c r="L3885" s="83" t="str">
        <f>IF(H3885="RPPS",IFERROR(IF(VLOOKUP(A3885,'Suspensão de repasses - GESCON'!$D$3:$J$1048576,7,FALSE)="Validada","SIM","NÃO"),"NÃO"),"")</f>
        <v/>
      </c>
    </row>
    <row r="3886" spans="1:12" s="19" customFormat="1" ht="15" customHeight="1" x14ac:dyDescent="0.25">
      <c r="A3886" s="88" t="s">
        <v>9253</v>
      </c>
      <c r="B3886" s="40" t="s">
        <v>2554</v>
      </c>
      <c r="C3886" s="82" t="s">
        <v>10958</v>
      </c>
      <c r="D3886" s="82">
        <v>302</v>
      </c>
      <c r="E3886" s="82">
        <v>31</v>
      </c>
      <c r="F3886" s="82">
        <v>4</v>
      </c>
      <c r="G3886" s="82">
        <v>337</v>
      </c>
      <c r="H3886" s="40" t="s">
        <v>2</v>
      </c>
      <c r="I3886" s="83" t="str">
        <f>IFERROR(VLOOKUP(A3886,'Alíquotas - CADPREV'!$B$2152:$N$4324,8,FALSE),"")</f>
        <v>NÃO</v>
      </c>
      <c r="J3886" s="83" t="str">
        <f>IF(H3886="RPPS",VLOOKUP(A3886,' Legislação Benef - GESCON'!$B$4:$I$2159,3,FALSE),"")</f>
        <v>NÃO</v>
      </c>
      <c r="K3886" s="83" t="str">
        <f>IF(H3886="RPPS",VLOOKUP(A3886,' Legislação Benef - GESCON'!$B$4:$I$2159,6,FALSE),"")</f>
        <v>NÃO</v>
      </c>
      <c r="L3886" s="83" t="str">
        <f>IF(H3886="RPPS",IFERROR(IF(VLOOKUP(A3886,'Suspensão de repasses - GESCON'!$D$3:$J$1048576,7,FALSE)="Validada","SIM","NÃO"),"NÃO"),"")</f>
        <v>NÃO</v>
      </c>
    </row>
    <row r="3887" spans="1:12" s="19" customFormat="1" ht="15" customHeight="1" x14ac:dyDescent="0.25">
      <c r="A3887" s="88" t="s">
        <v>9254</v>
      </c>
      <c r="B3887" s="40" t="s">
        <v>3143</v>
      </c>
      <c r="C3887" s="82" t="s">
        <v>10958</v>
      </c>
      <c r="D3887" s="82">
        <v>724</v>
      </c>
      <c r="E3887" s="82">
        <v>303</v>
      </c>
      <c r="F3887" s="82">
        <v>72</v>
      </c>
      <c r="G3887" s="82">
        <v>1099</v>
      </c>
      <c r="H3887" s="40" t="s">
        <v>2</v>
      </c>
      <c r="I3887" s="83" t="str">
        <f>IFERROR(VLOOKUP(A3887,'Alíquotas - CADPREV'!$B$2152:$N$4324,8,FALSE),"")</f>
        <v>SIM</v>
      </c>
      <c r="J3887" s="83" t="str">
        <f>IF(H3887="RPPS",VLOOKUP(A3887,' Legislação Benef - GESCON'!$B$4:$I$2159,3,FALSE),"")</f>
        <v>NÃO</v>
      </c>
      <c r="K3887" s="83" t="str">
        <f>IF(H3887="RPPS",VLOOKUP(A3887,' Legislação Benef - GESCON'!$B$4:$I$2159,6,FALSE),"")</f>
        <v>SIM</v>
      </c>
      <c r="L3887" s="83" t="str">
        <f>IF(H3887="RPPS",IFERROR(IF(VLOOKUP(A3887,'Suspensão de repasses - GESCON'!$D$3:$J$1048576,7,FALSE)="Validada","SIM","NÃO"),"NÃO"),"")</f>
        <v>NÃO</v>
      </c>
    </row>
    <row r="3888" spans="1:12" s="19" customFormat="1" ht="15" customHeight="1" x14ac:dyDescent="0.25">
      <c r="A3888" s="88" t="s">
        <v>9255</v>
      </c>
      <c r="B3888" s="40" t="s">
        <v>3143</v>
      </c>
      <c r="C3888" s="82" t="s">
        <v>10958</v>
      </c>
      <c r="D3888" s="82">
        <v>194</v>
      </c>
      <c r="E3888" s="82">
        <v>29</v>
      </c>
      <c r="F3888" s="82">
        <v>12</v>
      </c>
      <c r="G3888" s="82">
        <v>235</v>
      </c>
      <c r="H3888" s="40" t="s">
        <v>2</v>
      </c>
      <c r="I3888" s="83" t="str">
        <f>IFERROR(VLOOKUP(A3888,'Alíquotas - CADPREV'!$B$2152:$N$4324,8,FALSE),"")</f>
        <v>NÃO</v>
      </c>
      <c r="J3888" s="83" t="str">
        <f>IF(H3888="RPPS",VLOOKUP(A3888,' Legislação Benef - GESCON'!$B$4:$I$2159,3,FALSE),"")</f>
        <v>NÃO</v>
      </c>
      <c r="K3888" s="83" t="str">
        <f>IF(H3888="RPPS",VLOOKUP(A3888,' Legislação Benef - GESCON'!$B$4:$I$2159,6,FALSE),"")</f>
        <v>NÃO</v>
      </c>
      <c r="L3888" s="83" t="str">
        <f>IF(H3888="RPPS",IFERROR(IF(VLOOKUP(A3888,'Suspensão de repasses - GESCON'!$D$3:$J$1048576,7,FALSE)="Validada","SIM","NÃO"),"NÃO"),"")</f>
        <v>NÃO</v>
      </c>
    </row>
    <row r="3889" spans="1:12" s="19" customFormat="1" ht="15" customHeight="1" x14ac:dyDescent="0.25">
      <c r="A3889" s="88" t="s">
        <v>9256</v>
      </c>
      <c r="B3889" s="40" t="s">
        <v>4626</v>
      </c>
      <c r="C3889" s="82" t="s">
        <v>10958</v>
      </c>
      <c r="D3889" s="82">
        <v>900</v>
      </c>
      <c r="E3889" s="82">
        <v>207</v>
      </c>
      <c r="F3889" s="82">
        <v>54</v>
      </c>
      <c r="G3889" s="82">
        <v>1161</v>
      </c>
      <c r="H3889" s="40" t="s">
        <v>2</v>
      </c>
      <c r="I3889" s="83" t="str">
        <f>IFERROR(VLOOKUP(A3889,'Alíquotas - CADPREV'!$B$2152:$N$4324,8,FALSE),"")</f>
        <v>NÃO</v>
      </c>
      <c r="J3889" s="83" t="str">
        <f>IF(H3889="RPPS",VLOOKUP(A3889,' Legislação Benef - GESCON'!$B$4:$I$2159,3,FALSE),"")</f>
        <v>NÃO</v>
      </c>
      <c r="K3889" s="83" t="str">
        <f>IF(H3889="RPPS",VLOOKUP(A3889,' Legislação Benef - GESCON'!$B$4:$I$2159,6,FALSE),"")</f>
        <v>NÃO</v>
      </c>
      <c r="L3889" s="83" t="str">
        <f>IF(H3889="RPPS",IFERROR(IF(VLOOKUP(A3889,'Suspensão de repasses - GESCON'!$D$3:$J$1048576,7,FALSE)="Validada","SIM","NÃO"),"NÃO"),"")</f>
        <v>NÃO</v>
      </c>
    </row>
    <row r="3890" spans="1:12" s="19" customFormat="1" ht="15" customHeight="1" x14ac:dyDescent="0.25">
      <c r="A3890" s="88" t="s">
        <v>9257</v>
      </c>
      <c r="B3890" s="40" t="s">
        <v>1356</v>
      </c>
      <c r="C3890" s="82" t="s">
        <v>10958</v>
      </c>
      <c r="D3890" s="82">
        <v>305</v>
      </c>
      <c r="E3890" s="82">
        <v>150</v>
      </c>
      <c r="F3890" s="82">
        <v>38</v>
      </c>
      <c r="G3890" s="82">
        <v>493</v>
      </c>
      <c r="H3890" s="40" t="s">
        <v>2</v>
      </c>
      <c r="I3890" s="83" t="str">
        <f>IFERROR(VLOOKUP(A3890,'Alíquotas - CADPREV'!$B$2152:$N$4324,8,FALSE),"")</f>
        <v>SIM</v>
      </c>
      <c r="J3890" s="83" t="str">
        <f>IF(H3890="RPPS",VLOOKUP(A3890,' Legislação Benef - GESCON'!$B$4:$I$2159,3,FALSE),"")</f>
        <v>NÃO</v>
      </c>
      <c r="K3890" s="83" t="str">
        <f>IF(H3890="RPPS",VLOOKUP(A3890,' Legislação Benef - GESCON'!$B$4:$I$2159,6,FALSE),"")</f>
        <v>SIM</v>
      </c>
      <c r="L3890" s="83" t="str">
        <f>IF(H3890="RPPS",IFERROR(IF(VLOOKUP(A3890,'Suspensão de repasses - GESCON'!$D$3:$J$1048576,7,FALSE)="Validada","SIM","NÃO"),"NÃO"),"")</f>
        <v>NÃO</v>
      </c>
    </row>
    <row r="3891" spans="1:12" s="19" customFormat="1" ht="15" hidden="1" customHeight="1" x14ac:dyDescent="0.25">
      <c r="A3891" s="88" t="s">
        <v>9258</v>
      </c>
      <c r="B3891" s="40" t="s">
        <v>2554</v>
      </c>
      <c r="C3891" s="82" t="s">
        <v>10959</v>
      </c>
      <c r="D3891" s="82"/>
      <c r="E3891" s="82"/>
      <c r="F3891" s="82"/>
      <c r="G3891" s="82"/>
      <c r="H3891" s="40" t="s">
        <v>4</v>
      </c>
      <c r="I3891" s="83" t="str">
        <f>IFERROR(VLOOKUP(A3891,'Alíquotas - CADPREV'!$B$2152:$N$4324,8,FALSE),"")</f>
        <v/>
      </c>
      <c r="J3891" s="83" t="str">
        <f>IF(H3891="RPPS",VLOOKUP(A3891,' Legislação Benef - GESCON'!$B$4:$I$2159,3,FALSE),"")</f>
        <v/>
      </c>
      <c r="K3891" s="83" t="str">
        <f>IF(H3891="RPPS",VLOOKUP(A3891,' Legislação Benef - GESCON'!$B$4:$I$2159,6,FALSE),"")</f>
        <v/>
      </c>
      <c r="L3891" s="83" t="str">
        <f>IF(H3891="RPPS",IFERROR(IF(VLOOKUP(A3891,'Suspensão de repasses - GESCON'!$D$3:$J$1048576,7,FALSE)="Validada","SIM","NÃO"),"NÃO"),"")</f>
        <v/>
      </c>
    </row>
    <row r="3892" spans="1:12" s="19" customFormat="1" ht="15" customHeight="1" x14ac:dyDescent="0.25">
      <c r="A3892" s="88" t="s">
        <v>9259</v>
      </c>
      <c r="B3892" s="40" t="s">
        <v>5227</v>
      </c>
      <c r="C3892" s="82" t="s">
        <v>10958</v>
      </c>
      <c r="D3892" s="82">
        <v>184</v>
      </c>
      <c r="E3892" s="82">
        <v>0</v>
      </c>
      <c r="F3892" s="82">
        <v>0</v>
      </c>
      <c r="G3892" s="82">
        <v>184</v>
      </c>
      <c r="H3892" s="40" t="s">
        <v>2</v>
      </c>
      <c r="I3892" s="83" t="str">
        <f>IFERROR(VLOOKUP(A3892,'Alíquotas - CADPREV'!$B$2152:$N$4324,8,FALSE),"")</f>
        <v>NÃO</v>
      </c>
      <c r="J3892" s="83" t="str">
        <f>IF(H3892="RPPS",VLOOKUP(A3892,' Legislação Benef - GESCON'!$B$4:$I$2159,3,FALSE),"")</f>
        <v>NÃO</v>
      </c>
      <c r="K3892" s="83" t="str">
        <f>IF(H3892="RPPS",VLOOKUP(A3892,' Legislação Benef - GESCON'!$B$4:$I$2159,6,FALSE),"")</f>
        <v>NÃO</v>
      </c>
      <c r="L3892" s="83" t="str">
        <f>IF(H3892="RPPS",IFERROR(IF(VLOOKUP(A3892,'Suspensão de repasses - GESCON'!$D$3:$J$1048576,7,FALSE)="Validada","SIM","NÃO"),"NÃO"),"")</f>
        <v>NÃO</v>
      </c>
    </row>
    <row r="3893" spans="1:12" s="19" customFormat="1" ht="15" hidden="1" customHeight="1" x14ac:dyDescent="0.25">
      <c r="A3893" s="88" t="s">
        <v>9260</v>
      </c>
      <c r="B3893" s="40" t="s">
        <v>821</v>
      </c>
      <c r="C3893" s="82" t="s">
        <v>10959</v>
      </c>
      <c r="D3893" s="82"/>
      <c r="E3893" s="82"/>
      <c r="F3893" s="82"/>
      <c r="G3893" s="82"/>
      <c r="H3893" s="40" t="s">
        <v>4</v>
      </c>
      <c r="I3893" s="83" t="str">
        <f>IFERROR(VLOOKUP(A3893,'Alíquotas - CADPREV'!$B$2152:$N$4324,8,FALSE),"")</f>
        <v/>
      </c>
      <c r="J3893" s="83" t="str">
        <f>IF(H3893="RPPS",VLOOKUP(A3893,' Legislação Benef - GESCON'!$B$4:$I$2159,3,FALSE),"")</f>
        <v/>
      </c>
      <c r="K3893" s="83" t="str">
        <f>IF(H3893="RPPS",VLOOKUP(A3893,' Legislação Benef - GESCON'!$B$4:$I$2159,6,FALSE),"")</f>
        <v/>
      </c>
      <c r="L3893" s="83" t="str">
        <f>IF(H3893="RPPS",IFERROR(IF(VLOOKUP(A3893,'Suspensão de repasses - GESCON'!$D$3:$J$1048576,7,FALSE)="Validada","SIM","NÃO"),"NÃO"),"")</f>
        <v/>
      </c>
    </row>
    <row r="3894" spans="1:12" s="19" customFormat="1" ht="15" hidden="1" customHeight="1" x14ac:dyDescent="0.25">
      <c r="A3894" s="88" t="s">
        <v>9261</v>
      </c>
      <c r="B3894" s="40" t="s">
        <v>1356</v>
      </c>
      <c r="C3894" s="82" t="s">
        <v>10959</v>
      </c>
      <c r="D3894" s="82"/>
      <c r="E3894" s="82"/>
      <c r="F3894" s="82"/>
      <c r="G3894" s="82"/>
      <c r="H3894" s="40" t="s">
        <v>4</v>
      </c>
      <c r="I3894" s="83" t="str">
        <f>IFERROR(VLOOKUP(A3894,'Alíquotas - CADPREV'!$B$2152:$N$4324,8,FALSE),"")</f>
        <v/>
      </c>
      <c r="J3894" s="83" t="str">
        <f>IF(H3894="RPPS",VLOOKUP(A3894,' Legislação Benef - GESCON'!$B$4:$I$2159,3,FALSE),"")</f>
        <v/>
      </c>
      <c r="K3894" s="83" t="str">
        <f>IF(H3894="RPPS",VLOOKUP(A3894,' Legislação Benef - GESCON'!$B$4:$I$2159,6,FALSE),"")</f>
        <v/>
      </c>
      <c r="L3894" s="83" t="str">
        <f>IF(H3894="RPPS",IFERROR(IF(VLOOKUP(A3894,'Suspensão de repasses - GESCON'!$D$3:$J$1048576,7,FALSE)="Validada","SIM","NÃO"),"NÃO"),"")</f>
        <v/>
      </c>
    </row>
    <row r="3895" spans="1:12" s="19" customFormat="1" ht="15" hidden="1" customHeight="1" x14ac:dyDescent="0.25">
      <c r="A3895" s="88" t="s">
        <v>9262</v>
      </c>
      <c r="B3895" s="40" t="s">
        <v>2413</v>
      </c>
      <c r="C3895" s="82" t="s">
        <v>10959</v>
      </c>
      <c r="D3895" s="82"/>
      <c r="E3895" s="82"/>
      <c r="F3895" s="82"/>
      <c r="G3895" s="82"/>
      <c r="H3895" s="40" t="s">
        <v>4</v>
      </c>
      <c r="I3895" s="83" t="str">
        <f>IFERROR(VLOOKUP(A3895,'Alíquotas - CADPREV'!$B$2152:$N$4324,8,FALSE),"")</f>
        <v/>
      </c>
      <c r="J3895" s="83" t="str">
        <f>IF(H3895="RPPS",VLOOKUP(A3895,' Legislação Benef - GESCON'!$B$4:$I$2159,3,FALSE),"")</f>
        <v/>
      </c>
      <c r="K3895" s="83" t="str">
        <f>IF(H3895="RPPS",VLOOKUP(A3895,' Legislação Benef - GESCON'!$B$4:$I$2159,6,FALSE),"")</f>
        <v/>
      </c>
      <c r="L3895" s="83" t="str">
        <f>IF(H3895="RPPS",IFERROR(IF(VLOOKUP(A3895,'Suspensão de repasses - GESCON'!$D$3:$J$1048576,7,FALSE)="Validada","SIM","NÃO"),"NÃO"),"")</f>
        <v/>
      </c>
    </row>
    <row r="3896" spans="1:12" s="19" customFormat="1" ht="15" hidden="1" customHeight="1" x14ac:dyDescent="0.25">
      <c r="A3896" s="88" t="s">
        <v>9263</v>
      </c>
      <c r="B3896" s="40" t="s">
        <v>0</v>
      </c>
      <c r="C3896" s="82" t="s">
        <v>10959</v>
      </c>
      <c r="D3896" s="82"/>
      <c r="E3896" s="82"/>
      <c r="F3896" s="82"/>
      <c r="G3896" s="82"/>
      <c r="H3896" s="40" t="s">
        <v>4</v>
      </c>
      <c r="I3896" s="83" t="str">
        <f>IFERROR(VLOOKUP(A3896,'Alíquotas - CADPREV'!$B$2152:$N$4324,8,FALSE),"")</f>
        <v/>
      </c>
      <c r="J3896" s="83" t="str">
        <f>IF(H3896="RPPS",VLOOKUP(A3896,' Legislação Benef - GESCON'!$B$4:$I$2159,3,FALSE),"")</f>
        <v/>
      </c>
      <c r="K3896" s="83" t="str">
        <f>IF(H3896="RPPS",VLOOKUP(A3896,' Legislação Benef - GESCON'!$B$4:$I$2159,6,FALSE),"")</f>
        <v/>
      </c>
      <c r="L3896" s="83" t="str">
        <f>IF(H3896="RPPS",IFERROR(IF(VLOOKUP(A3896,'Suspensão de repasses - GESCON'!$D$3:$J$1048576,7,FALSE)="Validada","SIM","NÃO"),"NÃO"),"")</f>
        <v/>
      </c>
    </row>
    <row r="3897" spans="1:12" s="19" customFormat="1" ht="15" customHeight="1" x14ac:dyDescent="0.25">
      <c r="A3897" s="88" t="s">
        <v>9264</v>
      </c>
      <c r="B3897" s="40" t="s">
        <v>901</v>
      </c>
      <c r="C3897" s="82" t="s">
        <v>10958</v>
      </c>
      <c r="D3897" s="82">
        <v>2648</v>
      </c>
      <c r="E3897" s="82">
        <v>187</v>
      </c>
      <c r="F3897" s="82">
        <v>96</v>
      </c>
      <c r="G3897" s="82">
        <v>2931</v>
      </c>
      <c r="H3897" s="40" t="s">
        <v>2</v>
      </c>
      <c r="I3897" s="83" t="str">
        <f>IFERROR(VLOOKUP(A3897,'Alíquotas - CADPREV'!$B$2152:$N$4324,8,FALSE),"")</f>
        <v>SIM</v>
      </c>
      <c r="J3897" s="83" t="str">
        <f>IF(H3897="RPPS",VLOOKUP(A3897,' Legislação Benef - GESCON'!$B$4:$I$2159,3,FALSE),"")</f>
        <v>NÃO</v>
      </c>
      <c r="K3897" s="83" t="str">
        <f>IF(H3897="RPPS",VLOOKUP(A3897,' Legislação Benef - GESCON'!$B$4:$I$2159,6,FALSE),"")</f>
        <v>SIM</v>
      </c>
      <c r="L3897" s="83" t="str">
        <f>IF(H3897="RPPS",IFERROR(IF(VLOOKUP(A3897,'Suspensão de repasses - GESCON'!$D$3:$J$1048576,7,FALSE)="Validada","SIM","NÃO"),"NÃO"),"")</f>
        <v>SIM</v>
      </c>
    </row>
    <row r="3898" spans="1:12" s="19" customFormat="1" ht="15" hidden="1" customHeight="1" x14ac:dyDescent="0.25">
      <c r="A3898" s="88" t="s">
        <v>9265</v>
      </c>
      <c r="B3898" s="40" t="s">
        <v>3143</v>
      </c>
      <c r="C3898" s="82" t="s">
        <v>10959</v>
      </c>
      <c r="D3898" s="82"/>
      <c r="E3898" s="82"/>
      <c r="F3898" s="82"/>
      <c r="G3898" s="82"/>
      <c r="H3898" s="40" t="s">
        <v>4</v>
      </c>
      <c r="I3898" s="83" t="str">
        <f>IFERROR(VLOOKUP(A3898,'Alíquotas - CADPREV'!$B$2152:$N$4324,8,FALSE),"")</f>
        <v/>
      </c>
      <c r="J3898" s="83" t="str">
        <f>IF(H3898="RPPS",VLOOKUP(A3898,' Legislação Benef - GESCON'!$B$4:$I$2159,3,FALSE),"")</f>
        <v/>
      </c>
      <c r="K3898" s="83" t="str">
        <f>IF(H3898="RPPS",VLOOKUP(A3898,' Legislação Benef - GESCON'!$B$4:$I$2159,6,FALSE),"")</f>
        <v/>
      </c>
      <c r="L3898" s="83" t="str">
        <f>IF(H3898="RPPS",IFERROR(IF(VLOOKUP(A3898,'Suspensão de repasses - GESCON'!$D$3:$J$1048576,7,FALSE)="Validada","SIM","NÃO"),"NÃO"),"")</f>
        <v/>
      </c>
    </row>
    <row r="3899" spans="1:12" s="19" customFormat="1" ht="15" hidden="1" customHeight="1" x14ac:dyDescent="0.25">
      <c r="A3899" s="88" t="s">
        <v>9266</v>
      </c>
      <c r="B3899" s="40" t="s">
        <v>215</v>
      </c>
      <c r="C3899" s="82" t="s">
        <v>10959</v>
      </c>
      <c r="D3899" s="82"/>
      <c r="E3899" s="82"/>
      <c r="F3899" s="82"/>
      <c r="G3899" s="82"/>
      <c r="H3899" s="40" t="s">
        <v>4</v>
      </c>
      <c r="I3899" s="83" t="str">
        <f>IFERROR(VLOOKUP(A3899,'Alíquotas - CADPREV'!$B$2152:$N$4324,8,FALSE),"")</f>
        <v/>
      </c>
      <c r="J3899" s="83" t="str">
        <f>IF(H3899="RPPS",VLOOKUP(A3899,' Legislação Benef - GESCON'!$B$4:$I$2159,3,FALSE),"")</f>
        <v/>
      </c>
      <c r="K3899" s="83" t="str">
        <f>IF(H3899="RPPS",VLOOKUP(A3899,' Legislação Benef - GESCON'!$B$4:$I$2159,6,FALSE),"")</f>
        <v/>
      </c>
      <c r="L3899" s="83" t="str">
        <f>IF(H3899="RPPS",IFERROR(IF(VLOOKUP(A3899,'Suspensão de repasses - GESCON'!$D$3:$J$1048576,7,FALSE)="Validada","SIM","NÃO"),"NÃO"),"")</f>
        <v/>
      </c>
    </row>
    <row r="3900" spans="1:12" s="19" customFormat="1" ht="15" hidden="1" customHeight="1" x14ac:dyDescent="0.25">
      <c r="A3900" s="88" t="s">
        <v>9267</v>
      </c>
      <c r="B3900" s="40" t="s">
        <v>215</v>
      </c>
      <c r="C3900" s="82" t="s">
        <v>10959</v>
      </c>
      <c r="D3900" s="82"/>
      <c r="E3900" s="82"/>
      <c r="F3900" s="82"/>
      <c r="G3900" s="82"/>
      <c r="H3900" s="40" t="s">
        <v>4</v>
      </c>
      <c r="I3900" s="83" t="str">
        <f>IFERROR(VLOOKUP(A3900,'Alíquotas - CADPREV'!$B$2152:$N$4324,8,FALSE),"")</f>
        <v/>
      </c>
      <c r="J3900" s="83" t="str">
        <f>IF(H3900="RPPS",VLOOKUP(A3900,' Legislação Benef - GESCON'!$B$4:$I$2159,3,FALSE),"")</f>
        <v/>
      </c>
      <c r="K3900" s="83" t="str">
        <f>IF(H3900="RPPS",VLOOKUP(A3900,' Legislação Benef - GESCON'!$B$4:$I$2159,6,FALSE),"")</f>
        <v/>
      </c>
      <c r="L3900" s="83" t="str">
        <f>IF(H3900="RPPS",IFERROR(IF(VLOOKUP(A3900,'Suspensão de repasses - GESCON'!$D$3:$J$1048576,7,FALSE)="Validada","SIM","NÃO"),"NÃO"),"")</f>
        <v/>
      </c>
    </row>
    <row r="3901" spans="1:12" s="19" customFormat="1" ht="15" customHeight="1" x14ac:dyDescent="0.25">
      <c r="A3901" s="88" t="s">
        <v>9268</v>
      </c>
      <c r="B3901" s="40" t="s">
        <v>3143</v>
      </c>
      <c r="C3901" s="82" t="s">
        <v>10958</v>
      </c>
      <c r="D3901" s="82">
        <v>385</v>
      </c>
      <c r="E3901" s="82">
        <v>124</v>
      </c>
      <c r="F3901" s="82">
        <v>29</v>
      </c>
      <c r="G3901" s="82">
        <v>538</v>
      </c>
      <c r="H3901" s="40" t="s">
        <v>2</v>
      </c>
      <c r="I3901" s="83" t="str">
        <f>IFERROR(VLOOKUP(A3901,'Alíquotas - CADPREV'!$B$2152:$N$4324,8,FALSE),"")</f>
        <v>SIM</v>
      </c>
      <c r="J3901" s="83" t="str">
        <f>IF(H3901="RPPS",VLOOKUP(A3901,' Legislação Benef - GESCON'!$B$4:$I$2159,3,FALSE),"")</f>
        <v>NÃO</v>
      </c>
      <c r="K3901" s="83" t="str">
        <f>IF(H3901="RPPS",VLOOKUP(A3901,' Legislação Benef - GESCON'!$B$4:$I$2159,6,FALSE),"")</f>
        <v>NÃO</v>
      </c>
      <c r="L3901" s="83" t="str">
        <f>IF(H3901="RPPS",IFERROR(IF(VLOOKUP(A3901,'Suspensão de repasses - GESCON'!$D$3:$J$1048576,7,FALSE)="Validada","SIM","NÃO"),"NÃO"),"")</f>
        <v>NÃO</v>
      </c>
    </row>
    <row r="3902" spans="1:12" s="19" customFormat="1" ht="15" hidden="1" customHeight="1" x14ac:dyDescent="0.25">
      <c r="A3902" s="88" t="s">
        <v>9269</v>
      </c>
      <c r="B3902" s="40" t="s">
        <v>3812</v>
      </c>
      <c r="C3902" s="82" t="s">
        <v>10959</v>
      </c>
      <c r="D3902" s="82"/>
      <c r="E3902" s="82"/>
      <c r="F3902" s="82"/>
      <c r="G3902" s="82"/>
      <c r="H3902" s="40" t="s">
        <v>4</v>
      </c>
      <c r="I3902" s="83" t="str">
        <f>IFERROR(VLOOKUP(A3902,'Alíquotas - CADPREV'!$B$2152:$N$4324,8,FALSE),"")</f>
        <v/>
      </c>
      <c r="J3902" s="83" t="str">
        <f>IF(H3902="RPPS",VLOOKUP(A3902,' Legislação Benef - GESCON'!$B$4:$I$2159,3,FALSE),"")</f>
        <v/>
      </c>
      <c r="K3902" s="83" t="str">
        <f>IF(H3902="RPPS",VLOOKUP(A3902,' Legislação Benef - GESCON'!$B$4:$I$2159,6,FALSE),"")</f>
        <v/>
      </c>
      <c r="L3902" s="83" t="str">
        <f>IF(H3902="RPPS",IFERROR(IF(VLOOKUP(A3902,'Suspensão de repasses - GESCON'!$D$3:$J$1048576,7,FALSE)="Validada","SIM","NÃO"),"NÃO"),"")</f>
        <v/>
      </c>
    </row>
    <row r="3903" spans="1:12" s="19" customFormat="1" ht="15" hidden="1" customHeight="1" x14ac:dyDescent="0.25">
      <c r="A3903" s="88" t="s">
        <v>9270</v>
      </c>
      <c r="B3903" s="40" t="s">
        <v>4626</v>
      </c>
      <c r="C3903" s="82" t="s">
        <v>10959</v>
      </c>
      <c r="D3903" s="82"/>
      <c r="E3903" s="82"/>
      <c r="F3903" s="82"/>
      <c r="G3903" s="82"/>
      <c r="H3903" s="40" t="s">
        <v>4</v>
      </c>
      <c r="I3903" s="83" t="str">
        <f>IFERROR(VLOOKUP(A3903,'Alíquotas - CADPREV'!$B$2152:$N$4324,8,FALSE),"")</f>
        <v/>
      </c>
      <c r="J3903" s="83" t="str">
        <f>IF(H3903="RPPS",VLOOKUP(A3903,' Legislação Benef - GESCON'!$B$4:$I$2159,3,FALSE),"")</f>
        <v/>
      </c>
      <c r="K3903" s="83" t="str">
        <f>IF(H3903="RPPS",VLOOKUP(A3903,' Legislação Benef - GESCON'!$B$4:$I$2159,6,FALSE),"")</f>
        <v/>
      </c>
      <c r="L3903" s="83" t="str">
        <f>IF(H3903="RPPS",IFERROR(IF(VLOOKUP(A3903,'Suspensão de repasses - GESCON'!$D$3:$J$1048576,7,FALSE)="Validada","SIM","NÃO"),"NÃO"),"")</f>
        <v/>
      </c>
    </row>
    <row r="3904" spans="1:12" s="19" customFormat="1" ht="15" hidden="1" customHeight="1" x14ac:dyDescent="0.25">
      <c r="A3904" s="88" t="s">
        <v>9271</v>
      </c>
      <c r="B3904" s="40" t="s">
        <v>4289</v>
      </c>
      <c r="C3904" s="82" t="s">
        <v>10959</v>
      </c>
      <c r="D3904" s="82"/>
      <c r="E3904" s="82"/>
      <c r="F3904" s="82"/>
      <c r="G3904" s="82"/>
      <c r="H3904" s="40" t="s">
        <v>4</v>
      </c>
      <c r="I3904" s="83" t="str">
        <f>IFERROR(VLOOKUP(A3904,'Alíquotas - CADPREV'!$B$2152:$N$4324,8,FALSE),"")</f>
        <v/>
      </c>
      <c r="J3904" s="83" t="str">
        <f>IF(H3904="RPPS",VLOOKUP(A3904,' Legislação Benef - GESCON'!$B$4:$I$2159,3,FALSE),"")</f>
        <v/>
      </c>
      <c r="K3904" s="83" t="str">
        <f>IF(H3904="RPPS",VLOOKUP(A3904,' Legislação Benef - GESCON'!$B$4:$I$2159,6,FALSE),"")</f>
        <v/>
      </c>
      <c r="L3904" s="83" t="str">
        <f>IF(H3904="RPPS",IFERROR(IF(VLOOKUP(A3904,'Suspensão de repasses - GESCON'!$D$3:$J$1048576,7,FALSE)="Validada","SIM","NÃO"),"NÃO"),"")</f>
        <v/>
      </c>
    </row>
    <row r="3905" spans="1:12" s="19" customFormat="1" ht="15" customHeight="1" x14ac:dyDescent="0.25">
      <c r="A3905" s="88" t="s">
        <v>9272</v>
      </c>
      <c r="B3905" s="40" t="s">
        <v>2274</v>
      </c>
      <c r="C3905" s="82" t="s">
        <v>10958</v>
      </c>
      <c r="D3905" s="82">
        <v>146</v>
      </c>
      <c r="E3905" s="82">
        <v>22</v>
      </c>
      <c r="F3905" s="82">
        <v>5</v>
      </c>
      <c r="G3905" s="82">
        <v>173</v>
      </c>
      <c r="H3905" s="40" t="s">
        <v>2</v>
      </c>
      <c r="I3905" s="83" t="str">
        <f>IFERROR(VLOOKUP(A3905,'Alíquotas - CADPREV'!$B$2152:$N$4324,8,FALSE),"")</f>
        <v>NÃO</v>
      </c>
      <c r="J3905" s="83" t="str">
        <f>IF(H3905="RPPS",VLOOKUP(A3905,' Legislação Benef - GESCON'!$B$4:$I$2159,3,FALSE),"")</f>
        <v>NÃO</v>
      </c>
      <c r="K3905" s="83" t="str">
        <f>IF(H3905="RPPS",VLOOKUP(A3905,' Legislação Benef - GESCON'!$B$4:$I$2159,6,FALSE),"")</f>
        <v>NÃO</v>
      </c>
      <c r="L3905" s="83" t="str">
        <f>IF(H3905="RPPS",IFERROR(IF(VLOOKUP(A3905,'Suspensão de repasses - GESCON'!$D$3:$J$1048576,7,FALSE)="Validada","SIM","NÃO"),"NÃO"),"")</f>
        <v>NÃO</v>
      </c>
    </row>
    <row r="3906" spans="1:12" s="19" customFormat="1" ht="15" hidden="1" customHeight="1" x14ac:dyDescent="0.25">
      <c r="A3906" s="88" t="s">
        <v>9273</v>
      </c>
      <c r="B3906" s="40" t="s">
        <v>1356</v>
      </c>
      <c r="C3906" s="82" t="s">
        <v>10959</v>
      </c>
      <c r="D3906" s="82"/>
      <c r="E3906" s="82"/>
      <c r="F3906" s="82"/>
      <c r="G3906" s="82"/>
      <c r="H3906" s="40" t="s">
        <v>4</v>
      </c>
      <c r="I3906" s="83" t="str">
        <f>IFERROR(VLOOKUP(A3906,'Alíquotas - CADPREV'!$B$2152:$N$4324,8,FALSE),"")</f>
        <v/>
      </c>
      <c r="J3906" s="83" t="str">
        <f>IF(H3906="RPPS",VLOOKUP(A3906,' Legislação Benef - GESCON'!$B$4:$I$2159,3,FALSE),"")</f>
        <v/>
      </c>
      <c r="K3906" s="83" t="str">
        <f>IF(H3906="RPPS",VLOOKUP(A3906,' Legislação Benef - GESCON'!$B$4:$I$2159,6,FALSE),"")</f>
        <v/>
      </c>
      <c r="L3906" s="83" t="str">
        <f>IF(H3906="RPPS",IFERROR(IF(VLOOKUP(A3906,'Suspensão de repasses - GESCON'!$D$3:$J$1048576,7,FALSE)="Validada","SIM","NÃO"),"NÃO"),"")</f>
        <v/>
      </c>
    </row>
    <row r="3907" spans="1:12" s="19" customFormat="1" ht="15" hidden="1" customHeight="1" x14ac:dyDescent="0.25">
      <c r="A3907" s="88" t="s">
        <v>9274</v>
      </c>
      <c r="B3907" s="40" t="s">
        <v>4626</v>
      </c>
      <c r="C3907" s="82" t="s">
        <v>10959</v>
      </c>
      <c r="D3907" s="82"/>
      <c r="E3907" s="82"/>
      <c r="F3907" s="82"/>
      <c r="G3907" s="82"/>
      <c r="H3907" s="40" t="s">
        <v>4</v>
      </c>
      <c r="I3907" s="83" t="str">
        <f>IFERROR(VLOOKUP(A3907,'Alíquotas - CADPREV'!$B$2152:$N$4324,8,FALSE),"")</f>
        <v/>
      </c>
      <c r="J3907" s="83" t="str">
        <f>IF(H3907="RPPS",VLOOKUP(A3907,' Legislação Benef - GESCON'!$B$4:$I$2159,3,FALSE),"")</f>
        <v/>
      </c>
      <c r="K3907" s="83" t="str">
        <f>IF(H3907="RPPS",VLOOKUP(A3907,' Legislação Benef - GESCON'!$B$4:$I$2159,6,FALSE),"")</f>
        <v/>
      </c>
      <c r="L3907" s="83" t="str">
        <f>IF(H3907="RPPS",IFERROR(IF(VLOOKUP(A3907,'Suspensão de repasses - GESCON'!$D$3:$J$1048576,7,FALSE)="Validada","SIM","NÃO"),"NÃO"),"")</f>
        <v/>
      </c>
    </row>
    <row r="3908" spans="1:12" s="19" customFormat="1" ht="15" hidden="1" customHeight="1" x14ac:dyDescent="0.25">
      <c r="A3908" s="88" t="s">
        <v>9275</v>
      </c>
      <c r="B3908" s="40" t="s">
        <v>4626</v>
      </c>
      <c r="C3908" s="82" t="s">
        <v>10959</v>
      </c>
      <c r="D3908" s="82"/>
      <c r="E3908" s="82"/>
      <c r="F3908" s="82"/>
      <c r="G3908" s="82"/>
      <c r="H3908" s="40" t="s">
        <v>4</v>
      </c>
      <c r="I3908" s="83" t="str">
        <f>IFERROR(VLOOKUP(A3908,'Alíquotas - CADPREV'!$B$2152:$N$4324,8,FALSE),"")</f>
        <v/>
      </c>
      <c r="J3908" s="83" t="str">
        <f>IF(H3908="RPPS",VLOOKUP(A3908,' Legislação Benef - GESCON'!$B$4:$I$2159,3,FALSE),"")</f>
        <v/>
      </c>
      <c r="K3908" s="83" t="str">
        <f>IF(H3908="RPPS",VLOOKUP(A3908,' Legislação Benef - GESCON'!$B$4:$I$2159,6,FALSE),"")</f>
        <v/>
      </c>
      <c r="L3908" s="83" t="str">
        <f>IF(H3908="RPPS",IFERROR(IF(VLOOKUP(A3908,'Suspensão de repasses - GESCON'!$D$3:$J$1048576,7,FALSE)="Validada","SIM","NÃO"),"NÃO"),"")</f>
        <v/>
      </c>
    </row>
    <row r="3909" spans="1:12" s="19" customFormat="1" ht="15" hidden="1" customHeight="1" x14ac:dyDescent="0.25">
      <c r="A3909" s="88" t="s">
        <v>9276</v>
      </c>
      <c r="B3909" s="40" t="s">
        <v>2758</v>
      </c>
      <c r="C3909" s="82" t="s">
        <v>10959</v>
      </c>
      <c r="D3909" s="82"/>
      <c r="E3909" s="82"/>
      <c r="F3909" s="82"/>
      <c r="G3909" s="82"/>
      <c r="H3909" s="40" t="s">
        <v>4</v>
      </c>
      <c r="I3909" s="83" t="str">
        <f>IFERROR(VLOOKUP(A3909,'Alíquotas - CADPREV'!$B$2152:$N$4324,8,FALSE),"")</f>
        <v/>
      </c>
      <c r="J3909" s="83" t="str">
        <f>IF(H3909="RPPS",VLOOKUP(A3909,' Legislação Benef - GESCON'!$B$4:$I$2159,3,FALSE),"")</f>
        <v/>
      </c>
      <c r="K3909" s="83" t="str">
        <f>IF(H3909="RPPS",VLOOKUP(A3909,' Legislação Benef - GESCON'!$B$4:$I$2159,6,FALSE),"")</f>
        <v/>
      </c>
      <c r="L3909" s="83" t="str">
        <f>IF(H3909="RPPS",IFERROR(IF(VLOOKUP(A3909,'Suspensão de repasses - GESCON'!$D$3:$J$1048576,7,FALSE)="Validada","SIM","NÃO"),"NÃO"),"")</f>
        <v/>
      </c>
    </row>
    <row r="3910" spans="1:12" s="19" customFormat="1" ht="15" hidden="1" customHeight="1" x14ac:dyDescent="0.25">
      <c r="A3910" s="88" t="s">
        <v>9277</v>
      </c>
      <c r="B3910" s="40" t="s">
        <v>1142</v>
      </c>
      <c r="C3910" s="82" t="s">
        <v>10959</v>
      </c>
      <c r="D3910" s="82"/>
      <c r="E3910" s="82"/>
      <c r="F3910" s="82"/>
      <c r="G3910" s="82"/>
      <c r="H3910" s="40" t="s">
        <v>4</v>
      </c>
      <c r="I3910" s="83" t="str">
        <f>IFERROR(VLOOKUP(A3910,'Alíquotas - CADPREV'!$B$2152:$N$4324,8,FALSE),"")</f>
        <v/>
      </c>
      <c r="J3910" s="83" t="str">
        <f>IF(H3910="RPPS",VLOOKUP(A3910,' Legislação Benef - GESCON'!$B$4:$I$2159,3,FALSE),"")</f>
        <v/>
      </c>
      <c r="K3910" s="83" t="str">
        <f>IF(H3910="RPPS",VLOOKUP(A3910,' Legislação Benef - GESCON'!$B$4:$I$2159,6,FALSE),"")</f>
        <v/>
      </c>
      <c r="L3910" s="83" t="str">
        <f>IF(H3910="RPPS",IFERROR(IF(VLOOKUP(A3910,'Suspensão de repasses - GESCON'!$D$3:$J$1048576,7,FALSE)="Validada","SIM","NÃO"),"NÃO"),"")</f>
        <v/>
      </c>
    </row>
    <row r="3911" spans="1:12" s="19" customFormat="1" ht="15" hidden="1" customHeight="1" x14ac:dyDescent="0.25">
      <c r="A3911" s="88" t="s">
        <v>9278</v>
      </c>
      <c r="B3911" s="40" t="s">
        <v>2554</v>
      </c>
      <c r="C3911" s="82" t="s">
        <v>10959</v>
      </c>
      <c r="D3911" s="82"/>
      <c r="E3911" s="82"/>
      <c r="F3911" s="82"/>
      <c r="G3911" s="82"/>
      <c r="H3911" s="40" t="s">
        <v>4</v>
      </c>
      <c r="I3911" s="83" t="str">
        <f>IFERROR(VLOOKUP(A3911,'Alíquotas - CADPREV'!$B$2152:$N$4324,8,FALSE),"")</f>
        <v/>
      </c>
      <c r="J3911" s="83" t="str">
        <f>IF(H3911="RPPS",VLOOKUP(A3911,' Legislação Benef - GESCON'!$B$4:$I$2159,3,FALSE),"")</f>
        <v/>
      </c>
      <c r="K3911" s="83" t="str">
        <f>IF(H3911="RPPS",VLOOKUP(A3911,' Legislação Benef - GESCON'!$B$4:$I$2159,6,FALSE),"")</f>
        <v/>
      </c>
      <c r="L3911" s="83" t="str">
        <f>IF(H3911="RPPS",IFERROR(IF(VLOOKUP(A3911,'Suspensão de repasses - GESCON'!$D$3:$J$1048576,7,FALSE)="Validada","SIM","NÃO"),"NÃO"),"")</f>
        <v/>
      </c>
    </row>
    <row r="3912" spans="1:12" s="19" customFormat="1" ht="15" hidden="1" customHeight="1" x14ac:dyDescent="0.25">
      <c r="A3912" s="88" t="s">
        <v>9279</v>
      </c>
      <c r="B3912" s="40" t="s">
        <v>3601</v>
      </c>
      <c r="C3912" s="82" t="s">
        <v>10959</v>
      </c>
      <c r="D3912" s="82"/>
      <c r="E3912" s="82"/>
      <c r="F3912" s="82"/>
      <c r="G3912" s="82"/>
      <c r="H3912" s="40" t="s">
        <v>4</v>
      </c>
      <c r="I3912" s="83" t="str">
        <f>IFERROR(VLOOKUP(A3912,'Alíquotas - CADPREV'!$B$2152:$N$4324,8,FALSE),"")</f>
        <v/>
      </c>
      <c r="J3912" s="83" t="str">
        <f>IF(H3912="RPPS",VLOOKUP(A3912,' Legislação Benef - GESCON'!$B$4:$I$2159,3,FALSE),"")</f>
        <v/>
      </c>
      <c r="K3912" s="83" t="str">
        <f>IF(H3912="RPPS",VLOOKUP(A3912,' Legislação Benef - GESCON'!$B$4:$I$2159,6,FALSE),"")</f>
        <v/>
      </c>
      <c r="L3912" s="83" t="str">
        <f>IF(H3912="RPPS",IFERROR(IF(VLOOKUP(A3912,'Suspensão de repasses - GESCON'!$D$3:$J$1048576,7,FALSE)="Validada","SIM","NÃO"),"NÃO"),"")</f>
        <v/>
      </c>
    </row>
    <row r="3913" spans="1:12" s="19" customFormat="1" ht="15" customHeight="1" x14ac:dyDescent="0.25">
      <c r="A3913" s="88" t="s">
        <v>9280</v>
      </c>
      <c r="B3913" s="40" t="s">
        <v>2554</v>
      </c>
      <c r="C3913" s="82" t="s">
        <v>10958</v>
      </c>
      <c r="D3913" s="82">
        <v>231</v>
      </c>
      <c r="E3913" s="82">
        <v>17</v>
      </c>
      <c r="F3913" s="82">
        <v>7</v>
      </c>
      <c r="G3913" s="82">
        <v>255</v>
      </c>
      <c r="H3913" s="40" t="s">
        <v>2</v>
      </c>
      <c r="I3913" s="83" t="str">
        <f>IFERROR(VLOOKUP(A3913,'Alíquotas - CADPREV'!$B$2152:$N$4324,8,FALSE),"")</f>
        <v>NÃO</v>
      </c>
      <c r="J3913" s="83" t="str">
        <f>IF(H3913="RPPS",VLOOKUP(A3913,' Legislação Benef - GESCON'!$B$4:$I$2159,3,FALSE),"")</f>
        <v>NÃO</v>
      </c>
      <c r="K3913" s="83" t="str">
        <f>IF(H3913="RPPS",VLOOKUP(A3913,' Legislação Benef - GESCON'!$B$4:$I$2159,6,FALSE),"")</f>
        <v>NÃO</v>
      </c>
      <c r="L3913" s="83" t="str">
        <f>IF(H3913="RPPS",IFERROR(IF(VLOOKUP(A3913,'Suspensão de repasses - GESCON'!$D$3:$J$1048576,7,FALSE)="Validada","SIM","NÃO"),"NÃO"),"")</f>
        <v>NÃO</v>
      </c>
    </row>
    <row r="3914" spans="1:12" s="19" customFormat="1" ht="15" hidden="1" customHeight="1" x14ac:dyDescent="0.25">
      <c r="A3914" s="88" t="s">
        <v>9281</v>
      </c>
      <c r="B3914" s="40" t="s">
        <v>3812</v>
      </c>
      <c r="C3914" s="82" t="s">
        <v>10959</v>
      </c>
      <c r="D3914" s="82"/>
      <c r="E3914" s="82"/>
      <c r="F3914" s="82"/>
      <c r="G3914" s="82"/>
      <c r="H3914" s="40" t="s">
        <v>4</v>
      </c>
      <c r="I3914" s="83" t="str">
        <f>IFERROR(VLOOKUP(A3914,'Alíquotas - CADPREV'!$B$2152:$N$4324,8,FALSE),"")</f>
        <v/>
      </c>
      <c r="J3914" s="83" t="str">
        <f>IF(H3914="RPPS",VLOOKUP(A3914,' Legislação Benef - GESCON'!$B$4:$I$2159,3,FALSE),"")</f>
        <v/>
      </c>
      <c r="K3914" s="83" t="str">
        <f>IF(H3914="RPPS",VLOOKUP(A3914,' Legislação Benef - GESCON'!$B$4:$I$2159,6,FALSE),"")</f>
        <v/>
      </c>
      <c r="L3914" s="83" t="str">
        <f>IF(H3914="RPPS",IFERROR(IF(VLOOKUP(A3914,'Suspensão de repasses - GESCON'!$D$3:$J$1048576,7,FALSE)="Validada","SIM","NÃO"),"NÃO"),"")</f>
        <v/>
      </c>
    </row>
    <row r="3915" spans="1:12" s="19" customFormat="1" ht="15" customHeight="1" x14ac:dyDescent="0.25">
      <c r="A3915" s="88" t="s">
        <v>9282</v>
      </c>
      <c r="B3915" s="40" t="s">
        <v>29</v>
      </c>
      <c r="C3915" s="82" t="s">
        <v>10958</v>
      </c>
      <c r="D3915" s="82">
        <v>550</v>
      </c>
      <c r="E3915" s="82">
        <v>57</v>
      </c>
      <c r="F3915" s="82">
        <v>3</v>
      </c>
      <c r="G3915" s="82">
        <v>610</v>
      </c>
      <c r="H3915" s="40" t="s">
        <v>2</v>
      </c>
      <c r="I3915" s="83" t="str">
        <f>IFERROR(VLOOKUP(A3915,'Alíquotas - CADPREV'!$B$2152:$N$4324,8,FALSE),"")</f>
        <v>NÃO</v>
      </c>
      <c r="J3915" s="83" t="str">
        <f>IF(H3915="RPPS",VLOOKUP(A3915,' Legislação Benef - GESCON'!$B$4:$I$2159,3,FALSE),"")</f>
        <v>NÃO</v>
      </c>
      <c r="K3915" s="83" t="str">
        <f>IF(H3915="RPPS",VLOOKUP(A3915,' Legislação Benef - GESCON'!$B$4:$I$2159,6,FALSE),"")</f>
        <v>NÃO</v>
      </c>
      <c r="L3915" s="83" t="str">
        <f>IF(H3915="RPPS",IFERROR(IF(VLOOKUP(A3915,'Suspensão de repasses - GESCON'!$D$3:$J$1048576,7,FALSE)="Validada","SIM","NÃO"),"NÃO"),"")</f>
        <v>NÃO</v>
      </c>
    </row>
    <row r="3916" spans="1:12" s="19" customFormat="1" ht="15" customHeight="1" x14ac:dyDescent="0.25">
      <c r="A3916" s="88" t="s">
        <v>9283</v>
      </c>
      <c r="B3916" s="40" t="s">
        <v>2554</v>
      </c>
      <c r="C3916" s="82" t="s">
        <v>10958</v>
      </c>
      <c r="D3916" s="82">
        <v>275</v>
      </c>
      <c r="E3916" s="82">
        <v>13</v>
      </c>
      <c r="F3916" s="82">
        <v>3</v>
      </c>
      <c r="G3916" s="82">
        <v>291</v>
      </c>
      <c r="H3916" s="40" t="s">
        <v>2</v>
      </c>
      <c r="I3916" s="83" t="str">
        <f>IFERROR(VLOOKUP(A3916,'Alíquotas - CADPREV'!$B$2152:$N$4324,8,FALSE),"")</f>
        <v>NÃO</v>
      </c>
      <c r="J3916" s="83" t="str">
        <f>IF(H3916="RPPS",VLOOKUP(A3916,' Legislação Benef - GESCON'!$B$4:$I$2159,3,FALSE),"")</f>
        <v>NÃO</v>
      </c>
      <c r="K3916" s="83" t="str">
        <f>IF(H3916="RPPS",VLOOKUP(A3916,' Legislação Benef - GESCON'!$B$4:$I$2159,6,FALSE),"")</f>
        <v>NÃO</v>
      </c>
      <c r="L3916" s="83" t="str">
        <f>IF(H3916="RPPS",IFERROR(IF(VLOOKUP(A3916,'Suspensão de repasses - GESCON'!$D$3:$J$1048576,7,FALSE)="Validada","SIM","NÃO"),"NÃO"),"")</f>
        <v>NÃO</v>
      </c>
    </row>
    <row r="3917" spans="1:12" s="19" customFormat="1" ht="15" customHeight="1" x14ac:dyDescent="0.25">
      <c r="A3917" s="88" t="s">
        <v>9284</v>
      </c>
      <c r="B3917" s="40" t="s">
        <v>1356</v>
      </c>
      <c r="C3917" s="82" t="s">
        <v>10958</v>
      </c>
      <c r="D3917" s="82">
        <v>329</v>
      </c>
      <c r="E3917" s="82">
        <v>1</v>
      </c>
      <c r="F3917" s="82">
        <v>1</v>
      </c>
      <c r="G3917" s="82">
        <v>331</v>
      </c>
      <c r="H3917" s="40" t="s">
        <v>2</v>
      </c>
      <c r="I3917" s="83" t="str">
        <f>IFERROR(VLOOKUP(A3917,'Alíquotas - CADPREV'!$B$2152:$N$4324,8,FALSE),"")</f>
        <v>NÃO</v>
      </c>
      <c r="J3917" s="83" t="str">
        <f>IF(H3917="RPPS",VLOOKUP(A3917,' Legislação Benef - GESCON'!$B$4:$I$2159,3,FALSE),"")</f>
        <v>NÃO</v>
      </c>
      <c r="K3917" s="83" t="str">
        <f>IF(H3917="RPPS",VLOOKUP(A3917,' Legislação Benef - GESCON'!$B$4:$I$2159,6,FALSE),"")</f>
        <v>NÃO</v>
      </c>
      <c r="L3917" s="83" t="str">
        <f>IF(H3917="RPPS",IFERROR(IF(VLOOKUP(A3917,'Suspensão de repasses - GESCON'!$D$3:$J$1048576,7,FALSE)="Validada","SIM","NÃO"),"NÃO"),"")</f>
        <v>NÃO</v>
      </c>
    </row>
    <row r="3918" spans="1:12" s="19" customFormat="1" ht="15" hidden="1" customHeight="1" x14ac:dyDescent="0.25">
      <c r="A3918" s="88" t="s">
        <v>9285</v>
      </c>
      <c r="B3918" s="40" t="s">
        <v>4559</v>
      </c>
      <c r="C3918" s="82" t="s">
        <v>10959</v>
      </c>
      <c r="D3918" s="82"/>
      <c r="E3918" s="82"/>
      <c r="F3918" s="82"/>
      <c r="G3918" s="82"/>
      <c r="H3918" s="40" t="s">
        <v>4</v>
      </c>
      <c r="I3918" s="83" t="str">
        <f>IFERROR(VLOOKUP(A3918,'Alíquotas - CADPREV'!$B$2152:$N$4324,8,FALSE),"")</f>
        <v/>
      </c>
      <c r="J3918" s="83" t="str">
        <f>IF(H3918="RPPS",VLOOKUP(A3918,' Legislação Benef - GESCON'!$B$4:$I$2159,3,FALSE),"")</f>
        <v/>
      </c>
      <c r="K3918" s="83" t="str">
        <f>IF(H3918="RPPS",VLOOKUP(A3918,' Legislação Benef - GESCON'!$B$4:$I$2159,6,FALSE),"")</f>
        <v/>
      </c>
      <c r="L3918" s="83" t="str">
        <f>IF(H3918="RPPS",IFERROR(IF(VLOOKUP(A3918,'Suspensão de repasses - GESCON'!$D$3:$J$1048576,7,FALSE)="Validada","SIM","NÃO"),"NÃO"),"")</f>
        <v/>
      </c>
    </row>
    <row r="3919" spans="1:12" s="19" customFormat="1" ht="15" hidden="1" customHeight="1" x14ac:dyDescent="0.25">
      <c r="A3919" s="88" t="s">
        <v>9286</v>
      </c>
      <c r="B3919" s="40" t="s">
        <v>4559</v>
      </c>
      <c r="C3919" s="82" t="s">
        <v>10959</v>
      </c>
      <c r="D3919" s="82"/>
      <c r="E3919" s="82"/>
      <c r="F3919" s="82"/>
      <c r="G3919" s="82"/>
      <c r="H3919" s="40" t="s">
        <v>4</v>
      </c>
      <c r="I3919" s="83" t="str">
        <f>IFERROR(VLOOKUP(A3919,'Alíquotas - CADPREV'!$B$2152:$N$4324,8,FALSE),"")</f>
        <v/>
      </c>
      <c r="J3919" s="83" t="str">
        <f>IF(H3919="RPPS",VLOOKUP(A3919,' Legislação Benef - GESCON'!$B$4:$I$2159,3,FALSE),"")</f>
        <v/>
      </c>
      <c r="K3919" s="83" t="str">
        <f>IF(H3919="RPPS",VLOOKUP(A3919,' Legislação Benef - GESCON'!$B$4:$I$2159,6,FALSE),"")</f>
        <v/>
      </c>
      <c r="L3919" s="83" t="str">
        <f>IF(H3919="RPPS",IFERROR(IF(VLOOKUP(A3919,'Suspensão de repasses - GESCON'!$D$3:$J$1048576,7,FALSE)="Validada","SIM","NÃO"),"NÃO"),"")</f>
        <v/>
      </c>
    </row>
    <row r="3920" spans="1:12" s="19" customFormat="1" ht="15" hidden="1" customHeight="1" x14ac:dyDescent="0.25">
      <c r="A3920" s="88" t="s">
        <v>9287</v>
      </c>
      <c r="B3920" s="40" t="s">
        <v>215</v>
      </c>
      <c r="C3920" s="82" t="s">
        <v>10959</v>
      </c>
      <c r="D3920" s="82"/>
      <c r="E3920" s="82"/>
      <c r="F3920" s="82"/>
      <c r="G3920" s="82"/>
      <c r="H3920" s="40" t="s">
        <v>4</v>
      </c>
      <c r="I3920" s="83" t="str">
        <f>IFERROR(VLOOKUP(A3920,'Alíquotas - CADPREV'!$B$2152:$N$4324,8,FALSE),"")</f>
        <v/>
      </c>
      <c r="J3920" s="83" t="str">
        <f>IF(H3920="RPPS",VLOOKUP(A3920,' Legislação Benef - GESCON'!$B$4:$I$2159,3,FALSE),"")</f>
        <v/>
      </c>
      <c r="K3920" s="83" t="str">
        <f>IF(H3920="RPPS",VLOOKUP(A3920,' Legislação Benef - GESCON'!$B$4:$I$2159,6,FALSE),"")</f>
        <v/>
      </c>
      <c r="L3920" s="83" t="str">
        <f>IF(H3920="RPPS",IFERROR(IF(VLOOKUP(A3920,'Suspensão de repasses - GESCON'!$D$3:$J$1048576,7,FALSE)="Validada","SIM","NÃO"),"NÃO"),"")</f>
        <v/>
      </c>
    </row>
    <row r="3921" spans="1:12" s="19" customFormat="1" ht="15" hidden="1" customHeight="1" x14ac:dyDescent="0.25">
      <c r="A3921" s="88" t="s">
        <v>9288</v>
      </c>
      <c r="B3921" s="40" t="s">
        <v>2274</v>
      </c>
      <c r="C3921" s="82" t="s">
        <v>10959</v>
      </c>
      <c r="D3921" s="82"/>
      <c r="E3921" s="82"/>
      <c r="F3921" s="82"/>
      <c r="G3921" s="82"/>
      <c r="H3921" s="40" t="s">
        <v>4</v>
      </c>
      <c r="I3921" s="83" t="str">
        <f>IFERROR(VLOOKUP(A3921,'Alíquotas - CADPREV'!$B$2152:$N$4324,8,FALSE),"")</f>
        <v/>
      </c>
      <c r="J3921" s="83" t="str">
        <f>IF(H3921="RPPS",VLOOKUP(A3921,' Legislação Benef - GESCON'!$B$4:$I$2159,3,FALSE),"")</f>
        <v/>
      </c>
      <c r="K3921" s="83" t="str">
        <f>IF(H3921="RPPS",VLOOKUP(A3921,' Legislação Benef - GESCON'!$B$4:$I$2159,6,FALSE),"")</f>
        <v/>
      </c>
      <c r="L3921" s="83" t="str">
        <f>IF(H3921="RPPS",IFERROR(IF(VLOOKUP(A3921,'Suspensão de repasses - GESCON'!$D$3:$J$1048576,7,FALSE)="Validada","SIM","NÃO"),"NÃO"),"")</f>
        <v/>
      </c>
    </row>
    <row r="3922" spans="1:12" s="19" customFormat="1" ht="15" hidden="1" customHeight="1" x14ac:dyDescent="0.25">
      <c r="A3922" s="88" t="s">
        <v>9289</v>
      </c>
      <c r="B3922" s="40" t="s">
        <v>1356</v>
      </c>
      <c r="C3922" s="82" t="s">
        <v>10959</v>
      </c>
      <c r="D3922" s="82"/>
      <c r="E3922" s="82"/>
      <c r="F3922" s="82"/>
      <c r="G3922" s="82"/>
      <c r="H3922" s="40" t="s">
        <v>4</v>
      </c>
      <c r="I3922" s="83" t="str">
        <f>IFERROR(VLOOKUP(A3922,'Alíquotas - CADPREV'!$B$2152:$N$4324,8,FALSE),"")</f>
        <v/>
      </c>
      <c r="J3922" s="83" t="str">
        <f>IF(H3922="RPPS",VLOOKUP(A3922,' Legislação Benef - GESCON'!$B$4:$I$2159,3,FALSE),"")</f>
        <v/>
      </c>
      <c r="K3922" s="83" t="str">
        <f>IF(H3922="RPPS",VLOOKUP(A3922,' Legislação Benef - GESCON'!$B$4:$I$2159,6,FALSE),"")</f>
        <v/>
      </c>
      <c r="L3922" s="83" t="str">
        <f>IF(H3922="RPPS",IFERROR(IF(VLOOKUP(A3922,'Suspensão de repasses - GESCON'!$D$3:$J$1048576,7,FALSE)="Validada","SIM","NÃO"),"NÃO"),"")</f>
        <v/>
      </c>
    </row>
    <row r="3923" spans="1:12" s="19" customFormat="1" ht="15" hidden="1" customHeight="1" x14ac:dyDescent="0.25">
      <c r="A3923" s="88" t="s">
        <v>9290</v>
      </c>
      <c r="B3923" s="40" t="s">
        <v>1356</v>
      </c>
      <c r="C3923" s="82" t="s">
        <v>10959</v>
      </c>
      <c r="D3923" s="82"/>
      <c r="E3923" s="82"/>
      <c r="F3923" s="82"/>
      <c r="G3923" s="82"/>
      <c r="H3923" s="40" t="s">
        <v>4</v>
      </c>
      <c r="I3923" s="83" t="str">
        <f>IFERROR(VLOOKUP(A3923,'Alíquotas - CADPREV'!$B$2152:$N$4324,8,FALSE),"")</f>
        <v/>
      </c>
      <c r="J3923" s="83" t="str">
        <f>IF(H3923="RPPS",VLOOKUP(A3923,' Legislação Benef - GESCON'!$B$4:$I$2159,3,FALSE),"")</f>
        <v/>
      </c>
      <c r="K3923" s="83" t="str">
        <f>IF(H3923="RPPS",VLOOKUP(A3923,' Legislação Benef - GESCON'!$B$4:$I$2159,6,FALSE),"")</f>
        <v/>
      </c>
      <c r="L3923" s="83" t="str">
        <f>IF(H3923="RPPS",IFERROR(IF(VLOOKUP(A3923,'Suspensão de repasses - GESCON'!$D$3:$J$1048576,7,FALSE)="Validada","SIM","NÃO"),"NÃO"),"")</f>
        <v/>
      </c>
    </row>
    <row r="3924" spans="1:12" s="19" customFormat="1" ht="15" hidden="1" customHeight="1" x14ac:dyDescent="0.25">
      <c r="A3924" s="88" t="s">
        <v>9291</v>
      </c>
      <c r="B3924" s="40" t="s">
        <v>215</v>
      </c>
      <c r="C3924" s="82" t="s">
        <v>10959</v>
      </c>
      <c r="D3924" s="82"/>
      <c r="E3924" s="82"/>
      <c r="F3924" s="82"/>
      <c r="G3924" s="82"/>
      <c r="H3924" s="40" t="s">
        <v>4</v>
      </c>
      <c r="I3924" s="83" t="str">
        <f>IFERROR(VLOOKUP(A3924,'Alíquotas - CADPREV'!$B$2152:$N$4324,8,FALSE),"")</f>
        <v/>
      </c>
      <c r="J3924" s="83" t="str">
        <f>IF(H3924="RPPS",VLOOKUP(A3924,' Legislação Benef - GESCON'!$B$4:$I$2159,3,FALSE),"")</f>
        <v/>
      </c>
      <c r="K3924" s="83" t="str">
        <f>IF(H3924="RPPS",VLOOKUP(A3924,' Legislação Benef - GESCON'!$B$4:$I$2159,6,FALSE),"")</f>
        <v/>
      </c>
      <c r="L3924" s="83" t="str">
        <f>IF(H3924="RPPS",IFERROR(IF(VLOOKUP(A3924,'Suspensão de repasses - GESCON'!$D$3:$J$1048576,7,FALSE)="Validada","SIM","NÃO"),"NÃO"),"")</f>
        <v/>
      </c>
    </row>
    <row r="3925" spans="1:12" s="19" customFormat="1" ht="15" hidden="1" customHeight="1" x14ac:dyDescent="0.25">
      <c r="A3925" s="88" t="s">
        <v>9292</v>
      </c>
      <c r="B3925" s="40" t="s">
        <v>4626</v>
      </c>
      <c r="C3925" s="82" t="s">
        <v>10959</v>
      </c>
      <c r="D3925" s="82"/>
      <c r="E3925" s="82"/>
      <c r="F3925" s="82"/>
      <c r="G3925" s="82"/>
      <c r="H3925" s="40" t="s">
        <v>4</v>
      </c>
      <c r="I3925" s="83" t="str">
        <f>IFERROR(VLOOKUP(A3925,'Alíquotas - CADPREV'!$B$2152:$N$4324,8,FALSE),"")</f>
        <v/>
      </c>
      <c r="J3925" s="83" t="str">
        <f>IF(H3925="RPPS",VLOOKUP(A3925,' Legislação Benef - GESCON'!$B$4:$I$2159,3,FALSE),"")</f>
        <v/>
      </c>
      <c r="K3925" s="83" t="str">
        <f>IF(H3925="RPPS",VLOOKUP(A3925,' Legislação Benef - GESCON'!$B$4:$I$2159,6,FALSE),"")</f>
        <v/>
      </c>
      <c r="L3925" s="83" t="str">
        <f>IF(H3925="RPPS",IFERROR(IF(VLOOKUP(A3925,'Suspensão de repasses - GESCON'!$D$3:$J$1048576,7,FALSE)="Validada","SIM","NÃO"),"NÃO"),"")</f>
        <v/>
      </c>
    </row>
    <row r="3926" spans="1:12" s="19" customFormat="1" ht="15" hidden="1" customHeight="1" x14ac:dyDescent="0.25">
      <c r="A3926" s="88" t="s">
        <v>9293</v>
      </c>
      <c r="B3926" s="40" t="s">
        <v>2554</v>
      </c>
      <c r="C3926" s="82" t="s">
        <v>10959</v>
      </c>
      <c r="D3926" s="82"/>
      <c r="E3926" s="82"/>
      <c r="F3926" s="82"/>
      <c r="G3926" s="82"/>
      <c r="H3926" s="40" t="s">
        <v>4</v>
      </c>
      <c r="I3926" s="83" t="str">
        <f>IFERROR(VLOOKUP(A3926,'Alíquotas - CADPREV'!$B$2152:$N$4324,8,FALSE),"")</f>
        <v/>
      </c>
      <c r="J3926" s="83" t="str">
        <f>IF(H3926="RPPS",VLOOKUP(A3926,' Legislação Benef - GESCON'!$B$4:$I$2159,3,FALSE),"")</f>
        <v/>
      </c>
      <c r="K3926" s="83" t="str">
        <f>IF(H3926="RPPS",VLOOKUP(A3926,' Legislação Benef - GESCON'!$B$4:$I$2159,6,FALSE),"")</f>
        <v/>
      </c>
      <c r="L3926" s="83" t="str">
        <f>IF(H3926="RPPS",IFERROR(IF(VLOOKUP(A3926,'Suspensão de repasses - GESCON'!$D$3:$J$1048576,7,FALSE)="Validada","SIM","NÃO"),"NÃO"),"")</f>
        <v/>
      </c>
    </row>
    <row r="3927" spans="1:12" s="19" customFormat="1" ht="15" customHeight="1" x14ac:dyDescent="0.25">
      <c r="A3927" s="88" t="s">
        <v>9294</v>
      </c>
      <c r="B3927" s="40" t="s">
        <v>2758</v>
      </c>
      <c r="C3927" s="82" t="s">
        <v>10958</v>
      </c>
      <c r="D3927" s="82">
        <v>598</v>
      </c>
      <c r="E3927" s="82">
        <v>140</v>
      </c>
      <c r="F3927" s="82">
        <v>45</v>
      </c>
      <c r="G3927" s="82">
        <v>783</v>
      </c>
      <c r="H3927" s="40" t="s">
        <v>2</v>
      </c>
      <c r="I3927" s="83" t="str">
        <f>IFERROR(VLOOKUP(A3927,'Alíquotas - CADPREV'!$B$2152:$N$4324,8,FALSE),"")</f>
        <v>NÃO</v>
      </c>
      <c r="J3927" s="83" t="str">
        <f>IF(H3927="RPPS",VLOOKUP(A3927,' Legislação Benef - GESCON'!$B$4:$I$2159,3,FALSE),"")</f>
        <v>NÃO</v>
      </c>
      <c r="K3927" s="83" t="str">
        <f>IF(H3927="RPPS",VLOOKUP(A3927,' Legislação Benef - GESCON'!$B$4:$I$2159,6,FALSE),"")</f>
        <v>NÃO</v>
      </c>
      <c r="L3927" s="83" t="str">
        <f>IF(H3927="RPPS",IFERROR(IF(VLOOKUP(A3927,'Suspensão de repasses - GESCON'!$D$3:$J$1048576,7,FALSE)="Validada","SIM","NÃO"),"NÃO"),"")</f>
        <v>NÃO</v>
      </c>
    </row>
    <row r="3928" spans="1:12" s="19" customFormat="1" ht="15" customHeight="1" x14ac:dyDescent="0.25">
      <c r="A3928" s="88" t="s">
        <v>9295</v>
      </c>
      <c r="B3928" s="40" t="s">
        <v>4289</v>
      </c>
      <c r="C3928" s="82" t="s">
        <v>10958</v>
      </c>
      <c r="D3928" s="82">
        <v>763</v>
      </c>
      <c r="E3928" s="82">
        <v>113</v>
      </c>
      <c r="F3928" s="82">
        <v>46</v>
      </c>
      <c r="G3928" s="82">
        <v>922</v>
      </c>
      <c r="H3928" s="40" t="s">
        <v>2</v>
      </c>
      <c r="I3928" s="83" t="str">
        <f>IFERROR(VLOOKUP(A3928,'Alíquotas - CADPREV'!$B$2152:$N$4324,8,FALSE),"")</f>
        <v>SIM</v>
      </c>
      <c r="J3928" s="83" t="str">
        <f>IF(H3928="RPPS",VLOOKUP(A3928,' Legislação Benef - GESCON'!$B$4:$I$2159,3,FALSE),"")</f>
        <v>NÃO</v>
      </c>
      <c r="K3928" s="83" t="str">
        <f>IF(H3928="RPPS",VLOOKUP(A3928,' Legislação Benef - GESCON'!$B$4:$I$2159,6,FALSE),"")</f>
        <v>SIM</v>
      </c>
      <c r="L3928" s="83" t="str">
        <f>IF(H3928="RPPS",IFERROR(IF(VLOOKUP(A3928,'Suspensão de repasses - GESCON'!$D$3:$J$1048576,7,FALSE)="Validada","SIM","NÃO"),"NÃO"),"")</f>
        <v>NÃO</v>
      </c>
    </row>
    <row r="3929" spans="1:12" s="19" customFormat="1" ht="15" hidden="1" customHeight="1" x14ac:dyDescent="0.25">
      <c r="A3929" s="88" t="s">
        <v>9296</v>
      </c>
      <c r="B3929" s="40" t="s">
        <v>4626</v>
      </c>
      <c r="C3929" s="82" t="s">
        <v>10959</v>
      </c>
      <c r="D3929" s="82"/>
      <c r="E3929" s="82"/>
      <c r="F3929" s="82"/>
      <c r="G3929" s="82"/>
      <c r="H3929" s="40" t="s">
        <v>4</v>
      </c>
      <c r="I3929" s="83" t="str">
        <f>IFERROR(VLOOKUP(A3929,'Alíquotas - CADPREV'!$B$2152:$N$4324,8,FALSE),"")</f>
        <v/>
      </c>
      <c r="J3929" s="83" t="str">
        <f>IF(H3929="RPPS",VLOOKUP(A3929,' Legislação Benef - GESCON'!$B$4:$I$2159,3,FALSE),"")</f>
        <v/>
      </c>
      <c r="K3929" s="83" t="str">
        <f>IF(H3929="RPPS",VLOOKUP(A3929,' Legislação Benef - GESCON'!$B$4:$I$2159,6,FALSE),"")</f>
        <v/>
      </c>
      <c r="L3929" s="83" t="str">
        <f>IF(H3929="RPPS",IFERROR(IF(VLOOKUP(A3929,'Suspensão de repasses - GESCON'!$D$3:$J$1048576,7,FALSE)="Validada","SIM","NÃO"),"NÃO"),"")</f>
        <v/>
      </c>
    </row>
    <row r="3930" spans="1:12" s="19" customFormat="1" ht="15" customHeight="1" x14ac:dyDescent="0.25">
      <c r="A3930" s="88" t="s">
        <v>9297</v>
      </c>
      <c r="B3930" s="40" t="s">
        <v>1356</v>
      </c>
      <c r="C3930" s="82" t="s">
        <v>10958</v>
      </c>
      <c r="D3930" s="82">
        <v>1000</v>
      </c>
      <c r="E3930" s="82">
        <v>281</v>
      </c>
      <c r="F3930" s="82">
        <v>51</v>
      </c>
      <c r="G3930" s="82">
        <v>1332</v>
      </c>
      <c r="H3930" s="40" t="s">
        <v>2</v>
      </c>
      <c r="I3930" s="83" t="str">
        <f>IFERROR(VLOOKUP(A3930,'Alíquotas - CADPREV'!$B$2152:$N$4324,8,FALSE),"")</f>
        <v>NÃO</v>
      </c>
      <c r="J3930" s="83" t="str">
        <f>IF(H3930="RPPS",VLOOKUP(A3930,' Legislação Benef - GESCON'!$B$4:$I$2159,3,FALSE),"")</f>
        <v>NÃO</v>
      </c>
      <c r="K3930" s="83" t="str">
        <f>IF(H3930="RPPS",VLOOKUP(A3930,' Legislação Benef - GESCON'!$B$4:$I$2159,6,FALSE),"")</f>
        <v>NÃO</v>
      </c>
      <c r="L3930" s="83" t="str">
        <f>IF(H3930="RPPS",IFERROR(IF(VLOOKUP(A3930,'Suspensão de repasses - GESCON'!$D$3:$J$1048576,7,FALSE)="Validada","SIM","NÃO"),"NÃO"),"")</f>
        <v>NÃO</v>
      </c>
    </row>
    <row r="3931" spans="1:12" s="19" customFormat="1" ht="15" hidden="1" customHeight="1" x14ac:dyDescent="0.25">
      <c r="A3931" s="88" t="s">
        <v>9298</v>
      </c>
      <c r="B3931" s="40" t="s">
        <v>4626</v>
      </c>
      <c r="C3931" s="82" t="s">
        <v>10959</v>
      </c>
      <c r="D3931" s="82"/>
      <c r="E3931" s="82"/>
      <c r="F3931" s="82"/>
      <c r="G3931" s="82"/>
      <c r="H3931" s="40" t="s">
        <v>4</v>
      </c>
      <c r="I3931" s="83" t="str">
        <f>IFERROR(VLOOKUP(A3931,'Alíquotas - CADPREV'!$B$2152:$N$4324,8,FALSE),"")</f>
        <v/>
      </c>
      <c r="J3931" s="83" t="str">
        <f>IF(H3931="RPPS",VLOOKUP(A3931,' Legislação Benef - GESCON'!$B$4:$I$2159,3,FALSE),"")</f>
        <v/>
      </c>
      <c r="K3931" s="83" t="str">
        <f>IF(H3931="RPPS",VLOOKUP(A3931,' Legislação Benef - GESCON'!$B$4:$I$2159,6,FALSE),"")</f>
        <v/>
      </c>
      <c r="L3931" s="83" t="str">
        <f>IF(H3931="RPPS",IFERROR(IF(VLOOKUP(A3931,'Suspensão de repasses - GESCON'!$D$3:$J$1048576,7,FALSE)="Validada","SIM","NÃO"),"NÃO"),"")</f>
        <v/>
      </c>
    </row>
    <row r="3932" spans="1:12" s="19" customFormat="1" ht="15" hidden="1" customHeight="1" x14ac:dyDescent="0.25">
      <c r="A3932" s="88" t="s">
        <v>9299</v>
      </c>
      <c r="B3932" s="40" t="s">
        <v>2413</v>
      </c>
      <c r="C3932" s="82" t="s">
        <v>10959</v>
      </c>
      <c r="D3932" s="82"/>
      <c r="E3932" s="82"/>
      <c r="F3932" s="82"/>
      <c r="G3932" s="82"/>
      <c r="H3932" s="40" t="s">
        <v>4</v>
      </c>
      <c r="I3932" s="83" t="str">
        <f>IFERROR(VLOOKUP(A3932,'Alíquotas - CADPREV'!$B$2152:$N$4324,8,FALSE),"")</f>
        <v/>
      </c>
      <c r="J3932" s="83" t="str">
        <f>IF(H3932="RPPS",VLOOKUP(A3932,' Legislação Benef - GESCON'!$B$4:$I$2159,3,FALSE),"")</f>
        <v/>
      </c>
      <c r="K3932" s="83" t="str">
        <f>IF(H3932="RPPS",VLOOKUP(A3932,' Legislação Benef - GESCON'!$B$4:$I$2159,6,FALSE),"")</f>
        <v/>
      </c>
      <c r="L3932" s="83" t="str">
        <f>IF(H3932="RPPS",IFERROR(IF(VLOOKUP(A3932,'Suspensão de repasses - GESCON'!$D$3:$J$1048576,7,FALSE)="Validada","SIM","NÃO"),"NÃO"),"")</f>
        <v/>
      </c>
    </row>
    <row r="3933" spans="1:12" s="19" customFormat="1" ht="15" hidden="1" customHeight="1" x14ac:dyDescent="0.25">
      <c r="A3933" s="88" t="s">
        <v>9300</v>
      </c>
      <c r="B3933" s="40" t="s">
        <v>3143</v>
      </c>
      <c r="C3933" s="82" t="s">
        <v>10959</v>
      </c>
      <c r="D3933" s="82"/>
      <c r="E3933" s="82"/>
      <c r="F3933" s="82"/>
      <c r="G3933" s="82"/>
      <c r="H3933" s="40" t="s">
        <v>4</v>
      </c>
      <c r="I3933" s="83" t="str">
        <f>IFERROR(VLOOKUP(A3933,'Alíquotas - CADPREV'!$B$2152:$N$4324,8,FALSE),"")</f>
        <v/>
      </c>
      <c r="J3933" s="83" t="str">
        <f>IF(H3933="RPPS",VLOOKUP(A3933,' Legislação Benef - GESCON'!$B$4:$I$2159,3,FALSE),"")</f>
        <v/>
      </c>
      <c r="K3933" s="83" t="str">
        <f>IF(H3933="RPPS",VLOOKUP(A3933,' Legislação Benef - GESCON'!$B$4:$I$2159,6,FALSE),"")</f>
        <v/>
      </c>
      <c r="L3933" s="83" t="str">
        <f>IF(H3933="RPPS",IFERROR(IF(VLOOKUP(A3933,'Suspensão de repasses - GESCON'!$D$3:$J$1048576,7,FALSE)="Validada","SIM","NÃO"),"NÃO"),"")</f>
        <v/>
      </c>
    </row>
    <row r="3934" spans="1:12" s="19" customFormat="1" ht="15" customHeight="1" x14ac:dyDescent="0.25">
      <c r="A3934" s="88" t="s">
        <v>9301</v>
      </c>
      <c r="B3934" s="40" t="s">
        <v>2197</v>
      </c>
      <c r="C3934" s="82" t="s">
        <v>10958</v>
      </c>
      <c r="D3934" s="82">
        <v>2088</v>
      </c>
      <c r="E3934" s="82">
        <v>411</v>
      </c>
      <c r="F3934" s="82">
        <v>79</v>
      </c>
      <c r="G3934" s="82">
        <v>2578</v>
      </c>
      <c r="H3934" s="40" t="s">
        <v>2</v>
      </c>
      <c r="I3934" s="83" t="str">
        <f>IFERROR(VLOOKUP(A3934,'Alíquotas - CADPREV'!$B$2152:$N$4324,8,FALSE),"")</f>
        <v>SIM</v>
      </c>
      <c r="J3934" s="83" t="str">
        <f>IF(H3934="RPPS",VLOOKUP(A3934,' Legislação Benef - GESCON'!$B$4:$I$2159,3,FALSE),"")</f>
        <v>NÃO</v>
      </c>
      <c r="K3934" s="83" t="str">
        <f>IF(H3934="RPPS",VLOOKUP(A3934,' Legislação Benef - GESCON'!$B$4:$I$2159,6,FALSE),"")</f>
        <v>SIM</v>
      </c>
      <c r="L3934" s="83" t="str">
        <f>IF(H3934="RPPS",IFERROR(IF(VLOOKUP(A3934,'Suspensão de repasses - GESCON'!$D$3:$J$1048576,7,FALSE)="Validada","SIM","NÃO"),"NÃO"),"")</f>
        <v>SIM</v>
      </c>
    </row>
    <row r="3935" spans="1:12" s="19" customFormat="1" ht="15" hidden="1" customHeight="1" x14ac:dyDescent="0.25">
      <c r="A3935" s="88" t="s">
        <v>9302</v>
      </c>
      <c r="B3935" s="40" t="s">
        <v>4626</v>
      </c>
      <c r="C3935" s="82" t="s">
        <v>10959</v>
      </c>
      <c r="D3935" s="82"/>
      <c r="E3935" s="82"/>
      <c r="F3935" s="82"/>
      <c r="G3935" s="82"/>
      <c r="H3935" s="40" t="s">
        <v>4</v>
      </c>
      <c r="I3935" s="83" t="str">
        <f>IFERROR(VLOOKUP(A3935,'Alíquotas - CADPREV'!$B$2152:$N$4324,8,FALSE),"")</f>
        <v/>
      </c>
      <c r="J3935" s="83" t="str">
        <f>IF(H3935="RPPS",VLOOKUP(A3935,' Legislação Benef - GESCON'!$B$4:$I$2159,3,FALSE),"")</f>
        <v/>
      </c>
      <c r="K3935" s="83" t="str">
        <f>IF(H3935="RPPS",VLOOKUP(A3935,' Legislação Benef - GESCON'!$B$4:$I$2159,6,FALSE),"")</f>
        <v/>
      </c>
      <c r="L3935" s="83" t="str">
        <f>IF(H3935="RPPS",IFERROR(IF(VLOOKUP(A3935,'Suspensão de repasses - GESCON'!$D$3:$J$1048576,7,FALSE)="Validada","SIM","NÃO"),"NÃO"),"")</f>
        <v/>
      </c>
    </row>
    <row r="3936" spans="1:12" s="19" customFormat="1" ht="15" customHeight="1" x14ac:dyDescent="0.25">
      <c r="A3936" s="88" t="s">
        <v>9303</v>
      </c>
      <c r="B3936" s="40" t="s">
        <v>2274</v>
      </c>
      <c r="C3936" s="82" t="s">
        <v>10958</v>
      </c>
      <c r="D3936" s="82">
        <v>201</v>
      </c>
      <c r="E3936" s="82">
        <v>18</v>
      </c>
      <c r="F3936" s="82">
        <v>6</v>
      </c>
      <c r="G3936" s="82">
        <v>225</v>
      </c>
      <c r="H3936" s="40" t="s">
        <v>2</v>
      </c>
      <c r="I3936" s="83" t="str">
        <f>IFERROR(VLOOKUP(A3936,'Alíquotas - CADPREV'!$B$2152:$N$4324,8,FALSE),"")</f>
        <v>NÃO</v>
      </c>
      <c r="J3936" s="83" t="str">
        <f>IF(H3936="RPPS",VLOOKUP(A3936,' Legislação Benef - GESCON'!$B$4:$I$2159,3,FALSE),"")</f>
        <v>NÃO</v>
      </c>
      <c r="K3936" s="83" t="str">
        <f>IF(H3936="RPPS",VLOOKUP(A3936,' Legislação Benef - GESCON'!$B$4:$I$2159,6,FALSE),"")</f>
        <v>NÃO</v>
      </c>
      <c r="L3936" s="83" t="str">
        <f>IF(H3936="RPPS",IFERROR(IF(VLOOKUP(A3936,'Suspensão de repasses - GESCON'!$D$3:$J$1048576,7,FALSE)="Validada","SIM","NÃO"),"NÃO"),"")</f>
        <v>NÃO</v>
      </c>
    </row>
    <row r="3937" spans="1:12" s="19" customFormat="1" ht="15" hidden="1" customHeight="1" x14ac:dyDescent="0.25">
      <c r="A3937" s="88" t="s">
        <v>9304</v>
      </c>
      <c r="B3937" s="40" t="s">
        <v>3143</v>
      </c>
      <c r="C3937" s="82" t="s">
        <v>10959</v>
      </c>
      <c r="D3937" s="82"/>
      <c r="E3937" s="82"/>
      <c r="F3937" s="82"/>
      <c r="G3937" s="82"/>
      <c r="H3937" s="40" t="s">
        <v>4</v>
      </c>
      <c r="I3937" s="83" t="str">
        <f>IFERROR(VLOOKUP(A3937,'Alíquotas - CADPREV'!$B$2152:$N$4324,8,FALSE),"")</f>
        <v/>
      </c>
      <c r="J3937" s="83" t="str">
        <f>IF(H3937="RPPS",VLOOKUP(A3937,' Legislação Benef - GESCON'!$B$4:$I$2159,3,FALSE),"")</f>
        <v/>
      </c>
      <c r="K3937" s="83" t="str">
        <f>IF(H3937="RPPS",VLOOKUP(A3937,' Legislação Benef - GESCON'!$B$4:$I$2159,6,FALSE),"")</f>
        <v/>
      </c>
      <c r="L3937" s="83" t="str">
        <f>IF(H3937="RPPS",IFERROR(IF(VLOOKUP(A3937,'Suspensão de repasses - GESCON'!$D$3:$J$1048576,7,FALSE)="Validada","SIM","NÃO"),"NÃO"),"")</f>
        <v/>
      </c>
    </row>
    <row r="3938" spans="1:12" s="19" customFormat="1" ht="15" hidden="1" customHeight="1" x14ac:dyDescent="0.25">
      <c r="A3938" s="88" t="s">
        <v>9305</v>
      </c>
      <c r="B3938" s="40" t="s">
        <v>901</v>
      </c>
      <c r="C3938" s="82" t="s">
        <v>10959</v>
      </c>
      <c r="D3938" s="82"/>
      <c r="E3938" s="82"/>
      <c r="F3938" s="82"/>
      <c r="G3938" s="82"/>
      <c r="H3938" s="40" t="s">
        <v>4</v>
      </c>
      <c r="I3938" s="83" t="str">
        <f>IFERROR(VLOOKUP(A3938,'Alíquotas - CADPREV'!$B$2152:$N$4324,8,FALSE),"")</f>
        <v/>
      </c>
      <c r="J3938" s="83" t="str">
        <f>IF(H3938="RPPS",VLOOKUP(A3938,' Legislação Benef - GESCON'!$B$4:$I$2159,3,FALSE),"")</f>
        <v/>
      </c>
      <c r="K3938" s="83" t="str">
        <f>IF(H3938="RPPS",VLOOKUP(A3938,' Legislação Benef - GESCON'!$B$4:$I$2159,6,FALSE),"")</f>
        <v/>
      </c>
      <c r="L3938" s="83" t="str">
        <f>IF(H3938="RPPS",IFERROR(IF(VLOOKUP(A3938,'Suspensão de repasses - GESCON'!$D$3:$J$1048576,7,FALSE)="Validada","SIM","NÃO"),"NÃO"),"")</f>
        <v/>
      </c>
    </row>
    <row r="3939" spans="1:12" s="19" customFormat="1" ht="15" customHeight="1" x14ac:dyDescent="0.25">
      <c r="A3939" s="88" t="s">
        <v>9306</v>
      </c>
      <c r="B3939" s="40" t="s">
        <v>4626</v>
      </c>
      <c r="C3939" s="82" t="s">
        <v>10958</v>
      </c>
      <c r="D3939" s="82">
        <v>231</v>
      </c>
      <c r="E3939" s="82">
        <v>0</v>
      </c>
      <c r="F3939" s="82">
        <v>0</v>
      </c>
      <c r="G3939" s="82">
        <v>231</v>
      </c>
      <c r="H3939" s="40" t="s">
        <v>2</v>
      </c>
      <c r="I3939" s="83" t="str">
        <f>IFERROR(VLOOKUP(A3939,'Alíquotas - CADPREV'!$B$2152:$N$4324,8,FALSE),"")</f>
        <v>NÃO</v>
      </c>
      <c r="J3939" s="83" t="str">
        <f>IF(H3939="RPPS",VLOOKUP(A3939,' Legislação Benef - GESCON'!$B$4:$I$2159,3,FALSE),"")</f>
        <v>NÃO</v>
      </c>
      <c r="K3939" s="83" t="str">
        <f>IF(H3939="RPPS",VLOOKUP(A3939,' Legislação Benef - GESCON'!$B$4:$I$2159,6,FALSE),"")</f>
        <v>NÃO</v>
      </c>
      <c r="L3939" s="83" t="str">
        <f>IF(H3939="RPPS",IFERROR(IF(VLOOKUP(A3939,'Suspensão de repasses - GESCON'!$D$3:$J$1048576,7,FALSE)="Validada","SIM","NÃO"),"NÃO"),"")</f>
        <v>NÃO</v>
      </c>
    </row>
    <row r="3940" spans="1:12" s="19" customFormat="1" ht="15" customHeight="1" x14ac:dyDescent="0.25">
      <c r="A3940" s="88" t="s">
        <v>9307</v>
      </c>
      <c r="B3940" s="40" t="s">
        <v>3812</v>
      </c>
      <c r="C3940" s="82" t="s">
        <v>10958</v>
      </c>
      <c r="D3940" s="82">
        <v>188</v>
      </c>
      <c r="E3940" s="82">
        <v>19</v>
      </c>
      <c r="F3940" s="82">
        <v>11</v>
      </c>
      <c r="G3940" s="82">
        <v>218</v>
      </c>
      <c r="H3940" s="40" t="s">
        <v>2</v>
      </c>
      <c r="I3940" s="83" t="str">
        <f>IFERROR(VLOOKUP(A3940,'Alíquotas - CADPREV'!$B$2152:$N$4324,8,FALSE),"")</f>
        <v>NÃO</v>
      </c>
      <c r="J3940" s="83" t="str">
        <f>IF(H3940="RPPS",VLOOKUP(A3940,' Legislação Benef - GESCON'!$B$4:$I$2159,3,FALSE),"")</f>
        <v>NÃO</v>
      </c>
      <c r="K3940" s="83" t="str">
        <f>IF(H3940="RPPS",VLOOKUP(A3940,' Legislação Benef - GESCON'!$B$4:$I$2159,6,FALSE),"")</f>
        <v>NÃO</v>
      </c>
      <c r="L3940" s="83" t="str">
        <f>IF(H3940="RPPS",IFERROR(IF(VLOOKUP(A3940,'Suspensão de repasses - GESCON'!$D$3:$J$1048576,7,FALSE)="Validada","SIM","NÃO"),"NÃO"),"")</f>
        <v>NÃO</v>
      </c>
    </row>
    <row r="3941" spans="1:12" s="19" customFormat="1" ht="15" hidden="1" customHeight="1" x14ac:dyDescent="0.25">
      <c r="A3941" s="88" t="s">
        <v>9308</v>
      </c>
      <c r="B3941" s="40" t="s">
        <v>4289</v>
      </c>
      <c r="C3941" s="82" t="s">
        <v>10959</v>
      </c>
      <c r="D3941" s="82"/>
      <c r="E3941" s="82"/>
      <c r="F3941" s="82"/>
      <c r="G3941" s="82"/>
      <c r="H3941" s="40" t="s">
        <v>4</v>
      </c>
      <c r="I3941" s="83" t="str">
        <f>IFERROR(VLOOKUP(A3941,'Alíquotas - CADPREV'!$B$2152:$N$4324,8,FALSE),"")</f>
        <v/>
      </c>
      <c r="J3941" s="83" t="str">
        <f>IF(H3941="RPPS",VLOOKUP(A3941,' Legislação Benef - GESCON'!$B$4:$I$2159,3,FALSE),"")</f>
        <v/>
      </c>
      <c r="K3941" s="83" t="str">
        <f>IF(H3941="RPPS",VLOOKUP(A3941,' Legislação Benef - GESCON'!$B$4:$I$2159,6,FALSE),"")</f>
        <v/>
      </c>
      <c r="L3941" s="83" t="str">
        <f>IF(H3941="RPPS",IFERROR(IF(VLOOKUP(A3941,'Suspensão de repasses - GESCON'!$D$3:$J$1048576,7,FALSE)="Validada","SIM","NÃO"),"NÃO"),"")</f>
        <v/>
      </c>
    </row>
    <row r="3942" spans="1:12" s="19" customFormat="1" ht="15" hidden="1" customHeight="1" x14ac:dyDescent="0.25">
      <c r="A3942" s="88" t="s">
        <v>9309</v>
      </c>
      <c r="B3942" s="40" t="s">
        <v>5227</v>
      </c>
      <c r="C3942" s="82" t="s">
        <v>10959</v>
      </c>
      <c r="D3942" s="82"/>
      <c r="E3942" s="82"/>
      <c r="F3942" s="82"/>
      <c r="G3942" s="82"/>
      <c r="H3942" s="40" t="s">
        <v>4</v>
      </c>
      <c r="I3942" s="83" t="str">
        <f>IFERROR(VLOOKUP(A3942,'Alíquotas - CADPREV'!$B$2152:$N$4324,8,FALSE),"")</f>
        <v/>
      </c>
      <c r="J3942" s="83" t="str">
        <f>IF(H3942="RPPS",VLOOKUP(A3942,' Legislação Benef - GESCON'!$B$4:$I$2159,3,FALSE),"")</f>
        <v/>
      </c>
      <c r="K3942" s="83" t="str">
        <f>IF(H3942="RPPS",VLOOKUP(A3942,' Legislação Benef - GESCON'!$B$4:$I$2159,6,FALSE),"")</f>
        <v/>
      </c>
      <c r="L3942" s="83" t="str">
        <f>IF(H3942="RPPS",IFERROR(IF(VLOOKUP(A3942,'Suspensão de repasses - GESCON'!$D$3:$J$1048576,7,FALSE)="Validada","SIM","NÃO"),"NÃO"),"")</f>
        <v/>
      </c>
    </row>
    <row r="3943" spans="1:12" s="19" customFormat="1" ht="15" hidden="1" customHeight="1" x14ac:dyDescent="0.25">
      <c r="A3943" s="88" t="s">
        <v>9310</v>
      </c>
      <c r="B3943" s="40" t="s">
        <v>4289</v>
      </c>
      <c r="C3943" s="82" t="s">
        <v>10959</v>
      </c>
      <c r="D3943" s="82"/>
      <c r="E3943" s="82"/>
      <c r="F3943" s="82"/>
      <c r="G3943" s="82"/>
      <c r="H3943" s="40" t="s">
        <v>4</v>
      </c>
      <c r="I3943" s="83" t="str">
        <f>IFERROR(VLOOKUP(A3943,'Alíquotas - CADPREV'!$B$2152:$N$4324,8,FALSE),"")</f>
        <v/>
      </c>
      <c r="J3943" s="83" t="str">
        <f>IF(H3943="RPPS",VLOOKUP(A3943,' Legislação Benef - GESCON'!$B$4:$I$2159,3,FALSE),"")</f>
        <v/>
      </c>
      <c r="K3943" s="83" t="str">
        <f>IF(H3943="RPPS",VLOOKUP(A3943,' Legislação Benef - GESCON'!$B$4:$I$2159,6,FALSE),"")</f>
        <v/>
      </c>
      <c r="L3943" s="83" t="str">
        <f>IF(H3943="RPPS",IFERROR(IF(VLOOKUP(A3943,'Suspensão de repasses - GESCON'!$D$3:$J$1048576,7,FALSE)="Validada","SIM","NÃO"),"NÃO"),"")</f>
        <v/>
      </c>
    </row>
    <row r="3944" spans="1:12" s="19" customFormat="1" ht="15" customHeight="1" x14ac:dyDescent="0.25">
      <c r="A3944" s="88" t="s">
        <v>9311</v>
      </c>
      <c r="B3944" s="40" t="s">
        <v>5227</v>
      </c>
      <c r="C3944" s="82" t="s">
        <v>10958</v>
      </c>
      <c r="D3944" s="82">
        <v>253</v>
      </c>
      <c r="E3944" s="82">
        <v>0</v>
      </c>
      <c r="F3944" s="82">
        <v>0</v>
      </c>
      <c r="G3944" s="82">
        <v>253</v>
      </c>
      <c r="H3944" s="40" t="s">
        <v>2</v>
      </c>
      <c r="I3944" s="83" t="str">
        <f>IFERROR(VLOOKUP(A3944,'Alíquotas - CADPREV'!$B$2152:$N$4324,8,FALSE),"")</f>
        <v>NÃO</v>
      </c>
      <c r="J3944" s="83" t="str">
        <f>IF(H3944="RPPS",VLOOKUP(A3944,' Legislação Benef - GESCON'!$B$4:$I$2159,3,FALSE),"")</f>
        <v>NÃO</v>
      </c>
      <c r="K3944" s="83" t="str">
        <f>IF(H3944="RPPS",VLOOKUP(A3944,' Legislação Benef - GESCON'!$B$4:$I$2159,6,FALSE),"")</f>
        <v>NÃO</v>
      </c>
      <c r="L3944" s="83" t="str">
        <f>IF(H3944="RPPS",IFERROR(IF(VLOOKUP(A3944,'Suspensão de repasses - GESCON'!$D$3:$J$1048576,7,FALSE)="Validada","SIM","NÃO"),"NÃO"),"")</f>
        <v>NÃO</v>
      </c>
    </row>
    <row r="3945" spans="1:12" s="19" customFormat="1" ht="15" customHeight="1" x14ac:dyDescent="0.25">
      <c r="A3945" s="88" t="s">
        <v>9312</v>
      </c>
      <c r="B3945" s="40" t="s">
        <v>2274</v>
      </c>
      <c r="C3945" s="82" t="s">
        <v>10958</v>
      </c>
      <c r="D3945" s="82">
        <v>122</v>
      </c>
      <c r="E3945" s="82">
        <v>17</v>
      </c>
      <c r="F3945" s="82">
        <v>10</v>
      </c>
      <c r="G3945" s="82">
        <v>149</v>
      </c>
      <c r="H3945" s="40" t="s">
        <v>2</v>
      </c>
      <c r="I3945" s="83" t="str">
        <f>IFERROR(VLOOKUP(A3945,'Alíquotas - CADPREV'!$B$2152:$N$4324,8,FALSE),"")</f>
        <v>NÃO</v>
      </c>
      <c r="J3945" s="83" t="str">
        <f>IF(H3945="RPPS",VLOOKUP(A3945,' Legislação Benef - GESCON'!$B$4:$I$2159,3,FALSE),"")</f>
        <v>NÃO</v>
      </c>
      <c r="K3945" s="83" t="str">
        <f>IF(H3945="RPPS",VLOOKUP(A3945,' Legislação Benef - GESCON'!$B$4:$I$2159,6,FALSE),"")</f>
        <v>NÃO</v>
      </c>
      <c r="L3945" s="83" t="str">
        <f>IF(H3945="RPPS",IFERROR(IF(VLOOKUP(A3945,'Suspensão de repasses - GESCON'!$D$3:$J$1048576,7,FALSE)="Validada","SIM","NÃO"),"NÃO"),"")</f>
        <v>NÃO</v>
      </c>
    </row>
    <row r="3946" spans="1:12" s="19" customFormat="1" ht="15" hidden="1" customHeight="1" x14ac:dyDescent="0.25">
      <c r="A3946" s="88" t="s">
        <v>9313</v>
      </c>
      <c r="B3946" s="40" t="s">
        <v>1356</v>
      </c>
      <c r="C3946" s="82" t="s">
        <v>10959</v>
      </c>
      <c r="D3946" s="82"/>
      <c r="E3946" s="82"/>
      <c r="F3946" s="82"/>
      <c r="G3946" s="82"/>
      <c r="H3946" s="40" t="s">
        <v>4</v>
      </c>
      <c r="I3946" s="83" t="str">
        <f>IFERROR(VLOOKUP(A3946,'Alíquotas - CADPREV'!$B$2152:$N$4324,8,FALSE),"")</f>
        <v/>
      </c>
      <c r="J3946" s="83" t="str">
        <f>IF(H3946="RPPS",VLOOKUP(A3946,' Legislação Benef - GESCON'!$B$4:$I$2159,3,FALSE),"")</f>
        <v/>
      </c>
      <c r="K3946" s="83" t="str">
        <f>IF(H3946="RPPS",VLOOKUP(A3946,' Legislação Benef - GESCON'!$B$4:$I$2159,6,FALSE),"")</f>
        <v/>
      </c>
      <c r="L3946" s="83" t="str">
        <f>IF(H3946="RPPS",IFERROR(IF(VLOOKUP(A3946,'Suspensão de repasses - GESCON'!$D$3:$J$1048576,7,FALSE)="Validada","SIM","NÃO"),"NÃO"),"")</f>
        <v/>
      </c>
    </row>
    <row r="3947" spans="1:12" s="19" customFormat="1" ht="15" hidden="1" customHeight="1" x14ac:dyDescent="0.25">
      <c r="A3947" s="88" t="s">
        <v>9314</v>
      </c>
      <c r="B3947" s="40" t="s">
        <v>3812</v>
      </c>
      <c r="C3947" s="82" t="s">
        <v>10959</v>
      </c>
      <c r="D3947" s="82"/>
      <c r="E3947" s="82"/>
      <c r="F3947" s="82"/>
      <c r="G3947" s="82"/>
      <c r="H3947" s="40" t="s">
        <v>4</v>
      </c>
      <c r="I3947" s="83" t="str">
        <f>IFERROR(VLOOKUP(A3947,'Alíquotas - CADPREV'!$B$2152:$N$4324,8,FALSE),"")</f>
        <v/>
      </c>
      <c r="J3947" s="83" t="str">
        <f>IF(H3947="RPPS",VLOOKUP(A3947,' Legislação Benef - GESCON'!$B$4:$I$2159,3,FALSE),"")</f>
        <v/>
      </c>
      <c r="K3947" s="83" t="str">
        <f>IF(H3947="RPPS",VLOOKUP(A3947,' Legislação Benef - GESCON'!$B$4:$I$2159,6,FALSE),"")</f>
        <v/>
      </c>
      <c r="L3947" s="83" t="str">
        <f>IF(H3947="RPPS",IFERROR(IF(VLOOKUP(A3947,'Suspensão de repasses - GESCON'!$D$3:$J$1048576,7,FALSE)="Validada","SIM","NÃO"),"NÃO"),"")</f>
        <v/>
      </c>
    </row>
    <row r="3948" spans="1:12" s="19" customFormat="1" ht="15" hidden="1" customHeight="1" x14ac:dyDescent="0.25">
      <c r="A3948" s="88" t="s">
        <v>9315</v>
      </c>
      <c r="B3948" s="40" t="s">
        <v>4289</v>
      </c>
      <c r="C3948" s="82" t="s">
        <v>10959</v>
      </c>
      <c r="D3948" s="82"/>
      <c r="E3948" s="82"/>
      <c r="F3948" s="82"/>
      <c r="G3948" s="82"/>
      <c r="H3948" s="40" t="s">
        <v>4</v>
      </c>
      <c r="I3948" s="83" t="str">
        <f>IFERROR(VLOOKUP(A3948,'Alíquotas - CADPREV'!$B$2152:$N$4324,8,FALSE),"")</f>
        <v/>
      </c>
      <c r="J3948" s="83" t="str">
        <f>IF(H3948="RPPS",VLOOKUP(A3948,' Legislação Benef - GESCON'!$B$4:$I$2159,3,FALSE),"")</f>
        <v/>
      </c>
      <c r="K3948" s="83" t="str">
        <f>IF(H3948="RPPS",VLOOKUP(A3948,' Legislação Benef - GESCON'!$B$4:$I$2159,6,FALSE),"")</f>
        <v/>
      </c>
      <c r="L3948" s="83" t="str">
        <f>IF(H3948="RPPS",IFERROR(IF(VLOOKUP(A3948,'Suspensão de repasses - GESCON'!$D$3:$J$1048576,7,FALSE)="Validada","SIM","NÃO"),"NÃO"),"")</f>
        <v/>
      </c>
    </row>
    <row r="3949" spans="1:12" s="19" customFormat="1" ht="15" customHeight="1" x14ac:dyDescent="0.25">
      <c r="A3949" s="88" t="s">
        <v>9316</v>
      </c>
      <c r="B3949" s="40" t="s">
        <v>2274</v>
      </c>
      <c r="C3949" s="82" t="s">
        <v>10958</v>
      </c>
      <c r="D3949" s="82">
        <v>801</v>
      </c>
      <c r="E3949" s="82">
        <v>110</v>
      </c>
      <c r="F3949" s="82">
        <v>26</v>
      </c>
      <c r="G3949" s="82">
        <v>937</v>
      </c>
      <c r="H3949" s="40" t="s">
        <v>2</v>
      </c>
      <c r="I3949" s="83" t="str">
        <f>IFERROR(VLOOKUP(A3949,'Alíquotas - CADPREV'!$B$2152:$N$4324,8,FALSE),"")</f>
        <v>SIM</v>
      </c>
      <c r="J3949" s="83" t="str">
        <f>IF(H3949="RPPS",VLOOKUP(A3949,' Legislação Benef - GESCON'!$B$4:$I$2159,3,FALSE),"")</f>
        <v>NÃO</v>
      </c>
      <c r="K3949" s="83" t="str">
        <f>IF(H3949="RPPS",VLOOKUP(A3949,' Legislação Benef - GESCON'!$B$4:$I$2159,6,FALSE),"")</f>
        <v>SIM</v>
      </c>
      <c r="L3949" s="83" t="str">
        <f>IF(H3949="RPPS",IFERROR(IF(VLOOKUP(A3949,'Suspensão de repasses - GESCON'!$D$3:$J$1048576,7,FALSE)="Validada","SIM","NÃO"),"NÃO"),"")</f>
        <v>NÃO</v>
      </c>
    </row>
    <row r="3950" spans="1:12" s="19" customFormat="1" ht="15" customHeight="1" x14ac:dyDescent="0.25">
      <c r="A3950" s="88" t="s">
        <v>9317</v>
      </c>
      <c r="B3950" s="40" t="s">
        <v>4626</v>
      </c>
      <c r="C3950" s="82" t="s">
        <v>10958</v>
      </c>
      <c r="D3950" s="82">
        <v>133</v>
      </c>
      <c r="E3950" s="82">
        <v>0</v>
      </c>
      <c r="F3950" s="82">
        <v>0</v>
      </c>
      <c r="G3950" s="82">
        <v>133</v>
      </c>
      <c r="H3950" s="40" t="s">
        <v>2</v>
      </c>
      <c r="I3950" s="83" t="str">
        <f>IFERROR(VLOOKUP(A3950,'Alíquotas - CADPREV'!$B$2152:$N$4324,8,FALSE),"")</f>
        <v>NÃO</v>
      </c>
      <c r="J3950" s="83" t="str">
        <f>IF(H3950="RPPS",VLOOKUP(A3950,' Legislação Benef - GESCON'!$B$4:$I$2159,3,FALSE),"")</f>
        <v>NÃO</v>
      </c>
      <c r="K3950" s="83" t="str">
        <f>IF(H3950="RPPS",VLOOKUP(A3950,' Legislação Benef - GESCON'!$B$4:$I$2159,6,FALSE),"")</f>
        <v>NÃO</v>
      </c>
      <c r="L3950" s="83" t="str">
        <f>IF(H3950="RPPS",IFERROR(IF(VLOOKUP(A3950,'Suspensão de repasses - GESCON'!$D$3:$J$1048576,7,FALSE)="Validada","SIM","NÃO"),"NÃO"),"")</f>
        <v>NÃO</v>
      </c>
    </row>
    <row r="3951" spans="1:12" s="19" customFormat="1" ht="15" hidden="1" customHeight="1" x14ac:dyDescent="0.25">
      <c r="A3951" s="88" t="s">
        <v>9318</v>
      </c>
      <c r="B3951" s="40" t="s">
        <v>821</v>
      </c>
      <c r="C3951" s="82" t="s">
        <v>10959</v>
      </c>
      <c r="D3951" s="82"/>
      <c r="E3951" s="82"/>
      <c r="F3951" s="82"/>
      <c r="G3951" s="82"/>
      <c r="H3951" s="40" t="s">
        <v>4</v>
      </c>
      <c r="I3951" s="83" t="str">
        <f>IFERROR(VLOOKUP(A3951,'Alíquotas - CADPREV'!$B$2152:$N$4324,8,FALSE),"")</f>
        <v/>
      </c>
      <c r="J3951" s="83" t="str">
        <f>IF(H3951="RPPS",VLOOKUP(A3951,' Legislação Benef - GESCON'!$B$4:$I$2159,3,FALSE),"")</f>
        <v/>
      </c>
      <c r="K3951" s="83" t="str">
        <f>IF(H3951="RPPS",VLOOKUP(A3951,' Legislação Benef - GESCON'!$B$4:$I$2159,6,FALSE),"")</f>
        <v/>
      </c>
      <c r="L3951" s="83" t="str">
        <f>IF(H3951="RPPS",IFERROR(IF(VLOOKUP(A3951,'Suspensão de repasses - GESCON'!$D$3:$J$1048576,7,FALSE)="Validada","SIM","NÃO"),"NÃO"),"")</f>
        <v/>
      </c>
    </row>
    <row r="3952" spans="1:12" s="19" customFormat="1" ht="15" hidden="1" customHeight="1" x14ac:dyDescent="0.25">
      <c r="A3952" s="88" t="s">
        <v>9319</v>
      </c>
      <c r="B3952" s="40" t="s">
        <v>1356</v>
      </c>
      <c r="C3952" s="82" t="s">
        <v>10959</v>
      </c>
      <c r="D3952" s="82"/>
      <c r="E3952" s="82"/>
      <c r="F3952" s="82"/>
      <c r="G3952" s="82"/>
      <c r="H3952" s="40" t="s">
        <v>4</v>
      </c>
      <c r="I3952" s="83" t="str">
        <f>IFERROR(VLOOKUP(A3952,'Alíquotas - CADPREV'!$B$2152:$N$4324,8,FALSE),"")</f>
        <v/>
      </c>
      <c r="J3952" s="83" t="str">
        <f>IF(H3952="RPPS",VLOOKUP(A3952,' Legislação Benef - GESCON'!$B$4:$I$2159,3,FALSE),"")</f>
        <v/>
      </c>
      <c r="K3952" s="83" t="str">
        <f>IF(H3952="RPPS",VLOOKUP(A3952,' Legislação Benef - GESCON'!$B$4:$I$2159,6,FALSE),"")</f>
        <v/>
      </c>
      <c r="L3952" s="83" t="str">
        <f>IF(H3952="RPPS",IFERROR(IF(VLOOKUP(A3952,'Suspensão de repasses - GESCON'!$D$3:$J$1048576,7,FALSE)="Validada","SIM","NÃO"),"NÃO"),"")</f>
        <v/>
      </c>
    </row>
    <row r="3953" spans="1:12" s="19" customFormat="1" ht="15" hidden="1" customHeight="1" x14ac:dyDescent="0.25">
      <c r="A3953" s="88" t="s">
        <v>9320</v>
      </c>
      <c r="B3953" s="40" t="s">
        <v>1356</v>
      </c>
      <c r="C3953" s="82" t="s">
        <v>10959</v>
      </c>
      <c r="D3953" s="82"/>
      <c r="E3953" s="82"/>
      <c r="F3953" s="82"/>
      <c r="G3953" s="82"/>
      <c r="H3953" s="40" t="s">
        <v>4</v>
      </c>
      <c r="I3953" s="83" t="str">
        <f>IFERROR(VLOOKUP(A3953,'Alíquotas - CADPREV'!$B$2152:$N$4324,8,FALSE),"")</f>
        <v/>
      </c>
      <c r="J3953" s="83" t="str">
        <f>IF(H3953="RPPS",VLOOKUP(A3953,' Legislação Benef - GESCON'!$B$4:$I$2159,3,FALSE),"")</f>
        <v/>
      </c>
      <c r="K3953" s="83" t="str">
        <f>IF(H3953="RPPS",VLOOKUP(A3953,' Legislação Benef - GESCON'!$B$4:$I$2159,6,FALSE),"")</f>
        <v/>
      </c>
      <c r="L3953" s="83" t="str">
        <f>IF(H3953="RPPS",IFERROR(IF(VLOOKUP(A3953,'Suspensão de repasses - GESCON'!$D$3:$J$1048576,7,FALSE)="Validada","SIM","NÃO"),"NÃO"),"")</f>
        <v/>
      </c>
    </row>
    <row r="3954" spans="1:12" s="19" customFormat="1" ht="15" customHeight="1" x14ac:dyDescent="0.25">
      <c r="A3954" s="88" t="s">
        <v>9321</v>
      </c>
      <c r="B3954" s="40" t="s">
        <v>215</v>
      </c>
      <c r="C3954" s="82" t="s">
        <v>10958</v>
      </c>
      <c r="D3954" s="82">
        <v>660</v>
      </c>
      <c r="E3954" s="82">
        <v>49</v>
      </c>
      <c r="F3954" s="82">
        <v>13</v>
      </c>
      <c r="G3954" s="82">
        <v>722</v>
      </c>
      <c r="H3954" s="40" t="s">
        <v>2</v>
      </c>
      <c r="I3954" s="83" t="str">
        <f>IFERROR(VLOOKUP(A3954,'Alíquotas - CADPREV'!$B$2152:$N$4324,8,FALSE),"")</f>
        <v>NÃO</v>
      </c>
      <c r="J3954" s="83" t="str">
        <f>IF(H3954="RPPS",VLOOKUP(A3954,' Legislação Benef - GESCON'!$B$4:$I$2159,3,FALSE),"")</f>
        <v>NÃO</v>
      </c>
      <c r="K3954" s="83" t="str">
        <f>IF(H3954="RPPS",VLOOKUP(A3954,' Legislação Benef - GESCON'!$B$4:$I$2159,6,FALSE),"")</f>
        <v>NÃO</v>
      </c>
      <c r="L3954" s="83" t="str">
        <f>IF(H3954="RPPS",IFERROR(IF(VLOOKUP(A3954,'Suspensão de repasses - GESCON'!$D$3:$J$1048576,7,FALSE)="Validada","SIM","NÃO"),"NÃO"),"")</f>
        <v>NÃO</v>
      </c>
    </row>
    <row r="3955" spans="1:12" s="19" customFormat="1" ht="15" customHeight="1" x14ac:dyDescent="0.25">
      <c r="A3955" s="88" t="s">
        <v>9322</v>
      </c>
      <c r="B3955" s="40" t="s">
        <v>4626</v>
      </c>
      <c r="C3955" s="82" t="s">
        <v>10958</v>
      </c>
      <c r="D3955" s="82">
        <v>206</v>
      </c>
      <c r="E3955" s="82">
        <v>0</v>
      </c>
      <c r="F3955" s="82">
        <v>0</v>
      </c>
      <c r="G3955" s="82">
        <v>206</v>
      </c>
      <c r="H3955" s="40" t="s">
        <v>2</v>
      </c>
      <c r="I3955" s="83" t="str">
        <f>IFERROR(VLOOKUP(A3955,'Alíquotas - CADPREV'!$B$2152:$N$4324,8,FALSE),"")</f>
        <v>NÃO</v>
      </c>
      <c r="J3955" s="83" t="str">
        <f>IF(H3955="RPPS",VLOOKUP(A3955,' Legislação Benef - GESCON'!$B$4:$I$2159,3,FALSE),"")</f>
        <v>NÃO</v>
      </c>
      <c r="K3955" s="83" t="str">
        <f>IF(H3955="RPPS",VLOOKUP(A3955,' Legislação Benef - GESCON'!$B$4:$I$2159,6,FALSE),"")</f>
        <v>NÃO</v>
      </c>
      <c r="L3955" s="83" t="str">
        <f>IF(H3955="RPPS",IFERROR(IF(VLOOKUP(A3955,'Suspensão de repasses - GESCON'!$D$3:$J$1048576,7,FALSE)="Validada","SIM","NÃO"),"NÃO"),"")</f>
        <v>NÃO</v>
      </c>
    </row>
    <row r="3956" spans="1:12" s="19" customFormat="1" ht="15" hidden="1" customHeight="1" x14ac:dyDescent="0.25">
      <c r="A3956" s="88" t="s">
        <v>9323</v>
      </c>
      <c r="B3956" s="40" t="s">
        <v>634</v>
      </c>
      <c r="C3956" s="82" t="s">
        <v>10959</v>
      </c>
      <c r="D3956" s="82"/>
      <c r="E3956" s="82"/>
      <c r="F3956" s="82"/>
      <c r="G3956" s="82"/>
      <c r="H3956" s="40" t="s">
        <v>4</v>
      </c>
      <c r="I3956" s="83" t="str">
        <f>IFERROR(VLOOKUP(A3956,'Alíquotas - CADPREV'!$B$2152:$N$4324,8,FALSE),"")</f>
        <v/>
      </c>
      <c r="J3956" s="83" t="str">
        <f>IF(H3956="RPPS",VLOOKUP(A3956,' Legislação Benef - GESCON'!$B$4:$I$2159,3,FALSE),"")</f>
        <v/>
      </c>
      <c r="K3956" s="83" t="str">
        <f>IF(H3956="RPPS",VLOOKUP(A3956,' Legislação Benef - GESCON'!$B$4:$I$2159,6,FALSE),"")</f>
        <v/>
      </c>
      <c r="L3956" s="83" t="str">
        <f>IF(H3956="RPPS",IFERROR(IF(VLOOKUP(A3956,'Suspensão de repasses - GESCON'!$D$3:$J$1048576,7,FALSE)="Validada","SIM","NÃO"),"NÃO"),"")</f>
        <v/>
      </c>
    </row>
    <row r="3957" spans="1:12" s="19" customFormat="1" ht="15" hidden="1" customHeight="1" x14ac:dyDescent="0.25">
      <c r="A3957" s="88" t="s">
        <v>9324</v>
      </c>
      <c r="B3957" s="40" t="s">
        <v>4626</v>
      </c>
      <c r="C3957" s="82" t="s">
        <v>10959</v>
      </c>
      <c r="D3957" s="82"/>
      <c r="E3957" s="82"/>
      <c r="F3957" s="82"/>
      <c r="G3957" s="82"/>
      <c r="H3957" s="40" t="s">
        <v>4</v>
      </c>
      <c r="I3957" s="83" t="str">
        <f>IFERROR(VLOOKUP(A3957,'Alíquotas - CADPREV'!$B$2152:$N$4324,8,FALSE),"")</f>
        <v/>
      </c>
      <c r="J3957" s="83" t="str">
        <f>IF(H3957="RPPS",VLOOKUP(A3957,' Legislação Benef - GESCON'!$B$4:$I$2159,3,FALSE),"")</f>
        <v/>
      </c>
      <c r="K3957" s="83" t="str">
        <f>IF(H3957="RPPS",VLOOKUP(A3957,' Legislação Benef - GESCON'!$B$4:$I$2159,6,FALSE),"")</f>
        <v/>
      </c>
      <c r="L3957" s="83" t="str">
        <f>IF(H3957="RPPS",IFERROR(IF(VLOOKUP(A3957,'Suspensão de repasses - GESCON'!$D$3:$J$1048576,7,FALSE)="Validada","SIM","NÃO"),"NÃO"),"")</f>
        <v/>
      </c>
    </row>
    <row r="3958" spans="1:12" s="19" customFormat="1" ht="15" customHeight="1" x14ac:dyDescent="0.25">
      <c r="A3958" s="88" t="s">
        <v>9325</v>
      </c>
      <c r="B3958" s="40" t="s">
        <v>901</v>
      </c>
      <c r="C3958" s="82" t="s">
        <v>10958</v>
      </c>
      <c r="D3958" s="82">
        <v>811</v>
      </c>
      <c r="E3958" s="82">
        <v>37</v>
      </c>
      <c r="F3958" s="82">
        <v>0</v>
      </c>
      <c r="G3958" s="82">
        <v>848</v>
      </c>
      <c r="H3958" s="40" t="s">
        <v>2</v>
      </c>
      <c r="I3958" s="83" t="str">
        <f>IFERROR(VLOOKUP(A3958,'Alíquotas - CADPREV'!$B$2152:$N$4324,8,FALSE),"")</f>
        <v>SIM</v>
      </c>
      <c r="J3958" s="83" t="str">
        <f>IF(H3958="RPPS",VLOOKUP(A3958,' Legislação Benef - GESCON'!$B$4:$I$2159,3,FALSE),"")</f>
        <v>NÃO</v>
      </c>
      <c r="K3958" s="83" t="str">
        <f>IF(H3958="RPPS",VLOOKUP(A3958,' Legislação Benef - GESCON'!$B$4:$I$2159,6,FALSE),"")</f>
        <v>NÃO</v>
      </c>
      <c r="L3958" s="83" t="str">
        <f>IF(H3958="RPPS",IFERROR(IF(VLOOKUP(A3958,'Suspensão de repasses - GESCON'!$D$3:$J$1048576,7,FALSE)="Validada","SIM","NÃO"),"NÃO"),"")</f>
        <v>NÃO</v>
      </c>
    </row>
    <row r="3959" spans="1:12" s="19" customFormat="1" ht="15" customHeight="1" x14ac:dyDescent="0.25">
      <c r="A3959" s="88" t="s">
        <v>9326</v>
      </c>
      <c r="B3959" s="40" t="s">
        <v>3513</v>
      </c>
      <c r="C3959" s="82" t="s">
        <v>10958</v>
      </c>
      <c r="D3959" s="82">
        <v>734</v>
      </c>
      <c r="E3959" s="82">
        <v>244</v>
      </c>
      <c r="F3959" s="82">
        <v>42</v>
      </c>
      <c r="G3959" s="82">
        <v>1020</v>
      </c>
      <c r="H3959" s="40" t="s">
        <v>2</v>
      </c>
      <c r="I3959" s="83" t="str">
        <f>IFERROR(VLOOKUP(A3959,'Alíquotas - CADPREV'!$B$2152:$N$4324,8,FALSE),"")</f>
        <v>SIM</v>
      </c>
      <c r="J3959" s="83" t="str">
        <f>IF(H3959="RPPS",VLOOKUP(A3959,' Legislação Benef - GESCON'!$B$4:$I$2159,3,FALSE),"")</f>
        <v>NÃO</v>
      </c>
      <c r="K3959" s="83" t="str">
        <f>IF(H3959="RPPS",VLOOKUP(A3959,' Legislação Benef - GESCON'!$B$4:$I$2159,6,FALSE),"")</f>
        <v>NÃO</v>
      </c>
      <c r="L3959" s="83" t="str">
        <f>IF(H3959="RPPS",IFERROR(IF(VLOOKUP(A3959,'Suspensão de repasses - GESCON'!$D$3:$J$1048576,7,FALSE)="Validada","SIM","NÃO"),"NÃO"),"")</f>
        <v>NÃO</v>
      </c>
    </row>
    <row r="3960" spans="1:12" s="19" customFormat="1" ht="15" hidden="1" customHeight="1" x14ac:dyDescent="0.25">
      <c r="A3960" s="88" t="s">
        <v>9327</v>
      </c>
      <c r="B3960" s="40" t="s">
        <v>3143</v>
      </c>
      <c r="C3960" s="82" t="s">
        <v>10959</v>
      </c>
      <c r="D3960" s="82"/>
      <c r="E3960" s="82"/>
      <c r="F3960" s="82"/>
      <c r="G3960" s="82"/>
      <c r="H3960" s="40" t="s">
        <v>4</v>
      </c>
      <c r="I3960" s="83" t="str">
        <f>IFERROR(VLOOKUP(A3960,'Alíquotas - CADPREV'!$B$2152:$N$4324,8,FALSE),"")</f>
        <v/>
      </c>
      <c r="J3960" s="83" t="str">
        <f>IF(H3960="RPPS",VLOOKUP(A3960,' Legislação Benef - GESCON'!$B$4:$I$2159,3,FALSE),"")</f>
        <v/>
      </c>
      <c r="K3960" s="83" t="str">
        <f>IF(H3960="RPPS",VLOOKUP(A3960,' Legislação Benef - GESCON'!$B$4:$I$2159,6,FALSE),"")</f>
        <v/>
      </c>
      <c r="L3960" s="83" t="str">
        <f>IF(H3960="RPPS",IFERROR(IF(VLOOKUP(A3960,'Suspensão de repasses - GESCON'!$D$3:$J$1048576,7,FALSE)="Validada","SIM","NÃO"),"NÃO"),"")</f>
        <v/>
      </c>
    </row>
    <row r="3961" spans="1:12" s="19" customFormat="1" ht="15" customHeight="1" x14ac:dyDescent="0.25">
      <c r="A3961" s="88" t="s">
        <v>9328</v>
      </c>
      <c r="B3961" s="40" t="s">
        <v>3601</v>
      </c>
      <c r="C3961" s="82" t="s">
        <v>10958</v>
      </c>
      <c r="D3961" s="82">
        <v>3</v>
      </c>
      <c r="E3961" s="82">
        <v>56</v>
      </c>
      <c r="F3961" s="82">
        <v>0</v>
      </c>
      <c r="G3961" s="82">
        <v>59</v>
      </c>
      <c r="H3961" s="40" t="s">
        <v>2</v>
      </c>
      <c r="I3961" s="83" t="str">
        <f>IFERROR(VLOOKUP(A3961,'Alíquotas - CADPREV'!$B$2152:$N$4324,8,FALSE),"")</f>
        <v>NÃO</v>
      </c>
      <c r="J3961" s="83" t="str">
        <f>IF(H3961="RPPS",VLOOKUP(A3961,' Legislação Benef - GESCON'!$B$4:$I$2159,3,FALSE),"")</f>
        <v>NÃO</v>
      </c>
      <c r="K3961" s="83" t="str">
        <f>IF(H3961="RPPS",VLOOKUP(A3961,' Legislação Benef - GESCON'!$B$4:$I$2159,6,FALSE),"")</f>
        <v>NÃO</v>
      </c>
      <c r="L3961" s="83" t="str">
        <f>IF(H3961="RPPS",IFERROR(IF(VLOOKUP(A3961,'Suspensão de repasses - GESCON'!$D$3:$J$1048576,7,FALSE)="Validada","SIM","NÃO"),"NÃO"),"")</f>
        <v>NÃO</v>
      </c>
    </row>
    <row r="3962" spans="1:12" s="19" customFormat="1" ht="15" customHeight="1" x14ac:dyDescent="0.25">
      <c r="A3962" s="88" t="s">
        <v>9329</v>
      </c>
      <c r="B3962" s="40" t="s">
        <v>3812</v>
      </c>
      <c r="C3962" s="82" t="s">
        <v>10958</v>
      </c>
      <c r="D3962" s="82">
        <v>690</v>
      </c>
      <c r="E3962" s="82">
        <v>195</v>
      </c>
      <c r="F3962" s="82">
        <v>29</v>
      </c>
      <c r="G3962" s="82">
        <v>914</v>
      </c>
      <c r="H3962" s="40" t="s">
        <v>2</v>
      </c>
      <c r="I3962" s="83" t="str">
        <f>IFERROR(VLOOKUP(A3962,'Alíquotas - CADPREV'!$B$2152:$N$4324,8,FALSE),"")</f>
        <v>NÃO</v>
      </c>
      <c r="J3962" s="83" t="str">
        <f>IF(H3962="RPPS",VLOOKUP(A3962,' Legislação Benef - GESCON'!$B$4:$I$2159,3,FALSE),"")</f>
        <v>NÃO</v>
      </c>
      <c r="K3962" s="83" t="str">
        <f>IF(H3962="RPPS",VLOOKUP(A3962,' Legislação Benef - GESCON'!$B$4:$I$2159,6,FALSE),"")</f>
        <v>SIM</v>
      </c>
      <c r="L3962" s="83" t="str">
        <f>IF(H3962="RPPS",IFERROR(IF(VLOOKUP(A3962,'Suspensão de repasses - GESCON'!$D$3:$J$1048576,7,FALSE)="Validada","SIM","NÃO"),"NÃO"),"")</f>
        <v>NÃO</v>
      </c>
    </row>
    <row r="3963" spans="1:12" s="19" customFormat="1" ht="15" customHeight="1" x14ac:dyDescent="0.25">
      <c r="A3963" s="88" t="s">
        <v>9330</v>
      </c>
      <c r="B3963" s="40" t="s">
        <v>901</v>
      </c>
      <c r="C3963" s="82" t="s">
        <v>10958</v>
      </c>
      <c r="D3963" s="82">
        <v>185</v>
      </c>
      <c r="E3963" s="82">
        <v>38</v>
      </c>
      <c r="F3963" s="82">
        <v>7</v>
      </c>
      <c r="G3963" s="82">
        <v>230</v>
      </c>
      <c r="H3963" s="40" t="s">
        <v>2</v>
      </c>
      <c r="I3963" s="83" t="str">
        <f>IFERROR(VLOOKUP(A3963,'Alíquotas - CADPREV'!$B$2152:$N$4324,8,FALSE),"")</f>
        <v>NÃO</v>
      </c>
      <c r="J3963" s="83" t="str">
        <f>IF(H3963="RPPS",VLOOKUP(A3963,' Legislação Benef - GESCON'!$B$4:$I$2159,3,FALSE),"")</f>
        <v>NÃO</v>
      </c>
      <c r="K3963" s="83" t="str">
        <f>IF(H3963="RPPS",VLOOKUP(A3963,' Legislação Benef - GESCON'!$B$4:$I$2159,6,FALSE),"")</f>
        <v>NÃO</v>
      </c>
      <c r="L3963" s="83" t="str">
        <f>IF(H3963="RPPS",IFERROR(IF(VLOOKUP(A3963,'Suspensão de repasses - GESCON'!$D$3:$J$1048576,7,FALSE)="Validada","SIM","NÃO"),"NÃO"),"")</f>
        <v>NÃO</v>
      </c>
    </row>
    <row r="3964" spans="1:12" s="19" customFormat="1" ht="15" hidden="1" customHeight="1" x14ac:dyDescent="0.25">
      <c r="A3964" s="88" t="s">
        <v>9331</v>
      </c>
      <c r="B3964" s="40" t="s">
        <v>634</v>
      </c>
      <c r="C3964" s="82" t="s">
        <v>10959</v>
      </c>
      <c r="D3964" s="82"/>
      <c r="E3964" s="82"/>
      <c r="F3964" s="82"/>
      <c r="G3964" s="82"/>
      <c r="H3964" s="40" t="s">
        <v>4</v>
      </c>
      <c r="I3964" s="83" t="str">
        <f>IFERROR(VLOOKUP(A3964,'Alíquotas - CADPREV'!$B$2152:$N$4324,8,FALSE),"")</f>
        <v/>
      </c>
      <c r="J3964" s="83" t="str">
        <f>IF(H3964="RPPS",VLOOKUP(A3964,' Legislação Benef - GESCON'!$B$4:$I$2159,3,FALSE),"")</f>
        <v/>
      </c>
      <c r="K3964" s="83" t="str">
        <f>IF(H3964="RPPS",VLOOKUP(A3964,' Legislação Benef - GESCON'!$B$4:$I$2159,6,FALSE),"")</f>
        <v/>
      </c>
      <c r="L3964" s="83" t="str">
        <f>IF(H3964="RPPS",IFERROR(IF(VLOOKUP(A3964,'Suspensão de repasses - GESCON'!$D$3:$J$1048576,7,FALSE)="Validada","SIM","NÃO"),"NÃO"),"")</f>
        <v/>
      </c>
    </row>
    <row r="3965" spans="1:12" s="19" customFormat="1" ht="15" hidden="1" customHeight="1" x14ac:dyDescent="0.25">
      <c r="A3965" s="88" t="s">
        <v>9332</v>
      </c>
      <c r="B3965" s="40" t="s">
        <v>1356</v>
      </c>
      <c r="C3965" s="82" t="s">
        <v>10959</v>
      </c>
      <c r="D3965" s="82"/>
      <c r="E3965" s="82"/>
      <c r="F3965" s="82"/>
      <c r="G3965" s="82"/>
      <c r="H3965" s="40" t="s">
        <v>4</v>
      </c>
      <c r="I3965" s="83" t="str">
        <f>IFERROR(VLOOKUP(A3965,'Alíquotas - CADPREV'!$B$2152:$N$4324,8,FALSE),"")</f>
        <v/>
      </c>
      <c r="J3965" s="83" t="str">
        <f>IF(H3965="RPPS",VLOOKUP(A3965,' Legislação Benef - GESCON'!$B$4:$I$2159,3,FALSE),"")</f>
        <v/>
      </c>
      <c r="K3965" s="83" t="str">
        <f>IF(H3965="RPPS",VLOOKUP(A3965,' Legislação Benef - GESCON'!$B$4:$I$2159,6,FALSE),"")</f>
        <v/>
      </c>
      <c r="L3965" s="83" t="str">
        <f>IF(H3965="RPPS",IFERROR(IF(VLOOKUP(A3965,'Suspensão de repasses - GESCON'!$D$3:$J$1048576,7,FALSE)="Validada","SIM","NÃO"),"NÃO"),"")</f>
        <v/>
      </c>
    </row>
    <row r="3966" spans="1:12" s="19" customFormat="1" ht="15" customHeight="1" x14ac:dyDescent="0.25">
      <c r="A3966" s="88" t="s">
        <v>9333</v>
      </c>
      <c r="B3966" s="40" t="s">
        <v>2413</v>
      </c>
      <c r="C3966" s="82" t="s">
        <v>10958</v>
      </c>
      <c r="D3966" s="82">
        <v>1592</v>
      </c>
      <c r="E3966" s="82">
        <v>23</v>
      </c>
      <c r="F3966" s="82">
        <v>13</v>
      </c>
      <c r="G3966" s="82">
        <v>1628</v>
      </c>
      <c r="H3966" s="40" t="s">
        <v>2</v>
      </c>
      <c r="I3966" s="83" t="str">
        <f>IFERROR(VLOOKUP(A3966,'Alíquotas - CADPREV'!$B$2152:$N$4324,8,FALSE),"")</f>
        <v>NÃO</v>
      </c>
      <c r="J3966" s="83" t="str">
        <f>IF(H3966="RPPS",VLOOKUP(A3966,' Legislação Benef - GESCON'!$B$4:$I$2159,3,FALSE),"")</f>
        <v>NÃO</v>
      </c>
      <c r="K3966" s="83" t="str">
        <f>IF(H3966="RPPS",VLOOKUP(A3966,' Legislação Benef - GESCON'!$B$4:$I$2159,6,FALSE),"")</f>
        <v>NÃO</v>
      </c>
      <c r="L3966" s="83" t="str">
        <f>IF(H3966="RPPS",IFERROR(IF(VLOOKUP(A3966,'Suspensão de repasses - GESCON'!$D$3:$J$1048576,7,FALSE)="Validada","SIM","NÃO"),"NÃO"),"")</f>
        <v>NÃO</v>
      </c>
    </row>
    <row r="3967" spans="1:12" s="19" customFormat="1" ht="15" hidden="1" customHeight="1" x14ac:dyDescent="0.25">
      <c r="A3967" s="88" t="s">
        <v>9334</v>
      </c>
      <c r="B3967" s="40" t="s">
        <v>901</v>
      </c>
      <c r="C3967" s="82" t="s">
        <v>10959</v>
      </c>
      <c r="D3967" s="82"/>
      <c r="E3967" s="82"/>
      <c r="F3967" s="82"/>
      <c r="G3967" s="82"/>
      <c r="H3967" s="40" t="s">
        <v>4</v>
      </c>
      <c r="I3967" s="83" t="str">
        <f>IFERROR(VLOOKUP(A3967,'Alíquotas - CADPREV'!$B$2152:$N$4324,8,FALSE),"")</f>
        <v/>
      </c>
      <c r="J3967" s="83" t="str">
        <f>IF(H3967="RPPS",VLOOKUP(A3967,' Legislação Benef - GESCON'!$B$4:$I$2159,3,FALSE),"")</f>
        <v/>
      </c>
      <c r="K3967" s="83" t="str">
        <f>IF(H3967="RPPS",VLOOKUP(A3967,' Legislação Benef - GESCON'!$B$4:$I$2159,6,FALSE),"")</f>
        <v/>
      </c>
      <c r="L3967" s="83" t="str">
        <f>IF(H3967="RPPS",IFERROR(IF(VLOOKUP(A3967,'Suspensão de repasses - GESCON'!$D$3:$J$1048576,7,FALSE)="Validada","SIM","NÃO"),"NÃO"),"")</f>
        <v/>
      </c>
    </row>
    <row r="3968" spans="1:12" s="19" customFormat="1" ht="15" hidden="1" customHeight="1" x14ac:dyDescent="0.25">
      <c r="A3968" s="88" t="s">
        <v>9335</v>
      </c>
      <c r="B3968" s="40" t="s">
        <v>2926</v>
      </c>
      <c r="C3968" s="82" t="s">
        <v>10959</v>
      </c>
      <c r="D3968" s="82"/>
      <c r="E3968" s="82"/>
      <c r="F3968" s="82"/>
      <c r="G3968" s="82"/>
      <c r="H3968" s="40" t="s">
        <v>4</v>
      </c>
      <c r="I3968" s="83" t="str">
        <f>IFERROR(VLOOKUP(A3968,'Alíquotas - CADPREV'!$B$2152:$N$4324,8,FALSE),"")</f>
        <v/>
      </c>
      <c r="J3968" s="83" t="str">
        <f>IF(H3968="RPPS",VLOOKUP(A3968,' Legislação Benef - GESCON'!$B$4:$I$2159,3,FALSE),"")</f>
        <v/>
      </c>
      <c r="K3968" s="83" t="str">
        <f>IF(H3968="RPPS",VLOOKUP(A3968,' Legislação Benef - GESCON'!$B$4:$I$2159,6,FALSE),"")</f>
        <v/>
      </c>
      <c r="L3968" s="83" t="str">
        <f>IF(H3968="RPPS",IFERROR(IF(VLOOKUP(A3968,'Suspensão de repasses - GESCON'!$D$3:$J$1048576,7,FALSE)="Validada","SIM","NÃO"),"NÃO"),"")</f>
        <v/>
      </c>
    </row>
    <row r="3969" spans="1:12" s="19" customFormat="1" ht="15" hidden="1" customHeight="1" x14ac:dyDescent="0.25">
      <c r="A3969" s="88" t="s">
        <v>9336</v>
      </c>
      <c r="B3969" s="40" t="s">
        <v>0</v>
      </c>
      <c r="C3969" s="82" t="s">
        <v>10959</v>
      </c>
      <c r="D3969" s="82"/>
      <c r="E3969" s="82"/>
      <c r="F3969" s="82"/>
      <c r="G3969" s="82"/>
      <c r="H3969" s="40" t="s">
        <v>4</v>
      </c>
      <c r="I3969" s="83" t="str">
        <f>IFERROR(VLOOKUP(A3969,'Alíquotas - CADPREV'!$B$2152:$N$4324,8,FALSE),"")</f>
        <v/>
      </c>
      <c r="J3969" s="83" t="str">
        <f>IF(H3969="RPPS",VLOOKUP(A3969,' Legislação Benef - GESCON'!$B$4:$I$2159,3,FALSE),"")</f>
        <v/>
      </c>
      <c r="K3969" s="83" t="str">
        <f>IF(H3969="RPPS",VLOOKUP(A3969,' Legislação Benef - GESCON'!$B$4:$I$2159,6,FALSE),"")</f>
        <v/>
      </c>
      <c r="L3969" s="83" t="str">
        <f>IF(H3969="RPPS",IFERROR(IF(VLOOKUP(A3969,'Suspensão de repasses - GESCON'!$D$3:$J$1048576,7,FALSE)="Validada","SIM","NÃO"),"NÃO"),"")</f>
        <v/>
      </c>
    </row>
    <row r="3970" spans="1:12" s="19" customFormat="1" ht="15" customHeight="1" x14ac:dyDescent="0.25">
      <c r="A3970" s="88" t="s">
        <v>9337</v>
      </c>
      <c r="B3970" s="40" t="s">
        <v>3812</v>
      </c>
      <c r="C3970" s="82" t="s">
        <v>10960</v>
      </c>
      <c r="D3970" s="82">
        <v>14295</v>
      </c>
      <c r="E3970" s="82">
        <v>11241</v>
      </c>
      <c r="F3970" s="82">
        <v>4596</v>
      </c>
      <c r="G3970" s="82">
        <v>30132</v>
      </c>
      <c r="H3970" s="40" t="s">
        <v>2</v>
      </c>
      <c r="I3970" s="83" t="str">
        <f>IFERROR(VLOOKUP(A3970,'Alíquotas - CADPREV'!$B$2152:$N$4324,8,FALSE),"")</f>
        <v>SIM</v>
      </c>
      <c r="J3970" s="83" t="str">
        <f>IF(H3970="RPPS",VLOOKUP(A3970,' Legislação Benef - GESCON'!$B$4:$I$2159,3,FALSE),"")</f>
        <v>NÃO</v>
      </c>
      <c r="K3970" s="83" t="str">
        <f>IF(H3970="RPPS",VLOOKUP(A3970,' Legislação Benef - GESCON'!$B$4:$I$2159,6,FALSE),"")</f>
        <v>NÃO</v>
      </c>
      <c r="L3970" s="83" t="str">
        <f>IF(H3970="RPPS",IFERROR(IF(VLOOKUP(A3970,'Suspensão de repasses - GESCON'!$D$3:$J$1048576,7,FALSE)="Validada","SIM","NÃO"),"NÃO"),"")</f>
        <v>NÃO</v>
      </c>
    </row>
    <row r="3971" spans="1:12" s="19" customFormat="1" ht="15" hidden="1" customHeight="1" x14ac:dyDescent="0.25">
      <c r="A3971" s="88" t="s">
        <v>9338</v>
      </c>
      <c r="B3971" s="40" t="s">
        <v>2274</v>
      </c>
      <c r="C3971" s="82" t="s">
        <v>10959</v>
      </c>
      <c r="D3971" s="82"/>
      <c r="E3971" s="82"/>
      <c r="F3971" s="82"/>
      <c r="G3971" s="82"/>
      <c r="H3971" s="40" t="s">
        <v>4</v>
      </c>
      <c r="I3971" s="83" t="str">
        <f>IFERROR(VLOOKUP(A3971,'Alíquotas - CADPREV'!$B$2152:$N$4324,8,FALSE),"")</f>
        <v/>
      </c>
      <c r="J3971" s="83" t="str">
        <f>IF(H3971="RPPS",VLOOKUP(A3971,' Legislação Benef - GESCON'!$B$4:$I$2159,3,FALSE),"")</f>
        <v/>
      </c>
      <c r="K3971" s="83" t="str">
        <f>IF(H3971="RPPS",VLOOKUP(A3971,' Legislação Benef - GESCON'!$B$4:$I$2159,6,FALSE),"")</f>
        <v/>
      </c>
      <c r="L3971" s="83" t="str">
        <f>IF(H3971="RPPS",IFERROR(IF(VLOOKUP(A3971,'Suspensão de repasses - GESCON'!$D$3:$J$1048576,7,FALSE)="Validada","SIM","NÃO"),"NÃO"),"")</f>
        <v/>
      </c>
    </row>
    <row r="3972" spans="1:12" s="19" customFormat="1" ht="15" hidden="1" customHeight="1" x14ac:dyDescent="0.25">
      <c r="A3972" s="88" t="s">
        <v>9339</v>
      </c>
      <c r="B3972" s="40" t="s">
        <v>2926</v>
      </c>
      <c r="C3972" s="82" t="s">
        <v>10959</v>
      </c>
      <c r="D3972" s="82"/>
      <c r="E3972" s="82"/>
      <c r="F3972" s="82"/>
      <c r="G3972" s="82"/>
      <c r="H3972" s="40" t="s">
        <v>4</v>
      </c>
      <c r="I3972" s="83" t="str">
        <f>IFERROR(VLOOKUP(A3972,'Alíquotas - CADPREV'!$B$2152:$N$4324,8,FALSE),"")</f>
        <v/>
      </c>
      <c r="J3972" s="83" t="str">
        <f>IF(H3972="RPPS",VLOOKUP(A3972,' Legislação Benef - GESCON'!$B$4:$I$2159,3,FALSE),"")</f>
        <v/>
      </c>
      <c r="K3972" s="83" t="str">
        <f>IF(H3972="RPPS",VLOOKUP(A3972,' Legislação Benef - GESCON'!$B$4:$I$2159,6,FALSE),"")</f>
        <v/>
      </c>
      <c r="L3972" s="83" t="str">
        <f>IF(H3972="RPPS",IFERROR(IF(VLOOKUP(A3972,'Suspensão de repasses - GESCON'!$D$3:$J$1048576,7,FALSE)="Validada","SIM","NÃO"),"NÃO"),"")</f>
        <v/>
      </c>
    </row>
    <row r="3973" spans="1:12" s="19" customFormat="1" ht="15" hidden="1" customHeight="1" x14ac:dyDescent="0.25">
      <c r="A3973" s="88" t="s">
        <v>9340</v>
      </c>
      <c r="B3973" s="40" t="s">
        <v>5227</v>
      </c>
      <c r="C3973" s="82" t="s">
        <v>10959</v>
      </c>
      <c r="D3973" s="82"/>
      <c r="E3973" s="82"/>
      <c r="F3973" s="82"/>
      <c r="G3973" s="82"/>
      <c r="H3973" s="40" t="s">
        <v>4</v>
      </c>
      <c r="I3973" s="83" t="str">
        <f>IFERROR(VLOOKUP(A3973,'Alíquotas - CADPREV'!$B$2152:$N$4324,8,FALSE),"")</f>
        <v/>
      </c>
      <c r="J3973" s="83" t="str">
        <f>IF(H3973="RPPS",VLOOKUP(A3973,' Legislação Benef - GESCON'!$B$4:$I$2159,3,FALSE),"")</f>
        <v/>
      </c>
      <c r="K3973" s="83" t="str">
        <f>IF(H3973="RPPS",VLOOKUP(A3973,' Legislação Benef - GESCON'!$B$4:$I$2159,6,FALSE),"")</f>
        <v/>
      </c>
      <c r="L3973" s="83" t="str">
        <f>IF(H3973="RPPS",IFERROR(IF(VLOOKUP(A3973,'Suspensão de repasses - GESCON'!$D$3:$J$1048576,7,FALSE)="Validada","SIM","NÃO"),"NÃO"),"")</f>
        <v/>
      </c>
    </row>
    <row r="3974" spans="1:12" s="19" customFormat="1" ht="15" hidden="1" customHeight="1" x14ac:dyDescent="0.25">
      <c r="A3974" s="88" t="s">
        <v>9341</v>
      </c>
      <c r="B3974" s="40" t="s">
        <v>3143</v>
      </c>
      <c r="C3974" s="82" t="s">
        <v>10959</v>
      </c>
      <c r="D3974" s="82"/>
      <c r="E3974" s="82"/>
      <c r="F3974" s="82"/>
      <c r="G3974" s="82"/>
      <c r="H3974" s="40" t="s">
        <v>4</v>
      </c>
      <c r="I3974" s="83" t="str">
        <f>IFERROR(VLOOKUP(A3974,'Alíquotas - CADPREV'!$B$2152:$N$4324,8,FALSE),"")</f>
        <v/>
      </c>
      <c r="J3974" s="83" t="str">
        <f>IF(H3974="RPPS",VLOOKUP(A3974,' Legislação Benef - GESCON'!$B$4:$I$2159,3,FALSE),"")</f>
        <v/>
      </c>
      <c r="K3974" s="83" t="str">
        <f>IF(H3974="RPPS",VLOOKUP(A3974,' Legislação Benef - GESCON'!$B$4:$I$2159,6,FALSE),"")</f>
        <v/>
      </c>
      <c r="L3974" s="83" t="str">
        <f>IF(H3974="RPPS",IFERROR(IF(VLOOKUP(A3974,'Suspensão de repasses - GESCON'!$D$3:$J$1048576,7,FALSE)="Validada","SIM","NÃO"),"NÃO"),"")</f>
        <v/>
      </c>
    </row>
    <row r="3975" spans="1:12" s="19" customFormat="1" ht="15" customHeight="1" x14ac:dyDescent="0.25">
      <c r="A3975" s="88" t="s">
        <v>9342</v>
      </c>
      <c r="B3975" s="40" t="s">
        <v>3143</v>
      </c>
      <c r="C3975" s="82" t="s">
        <v>10958</v>
      </c>
      <c r="D3975" s="82">
        <v>209</v>
      </c>
      <c r="E3975" s="82">
        <v>0</v>
      </c>
      <c r="F3975" s="82">
        <v>0</v>
      </c>
      <c r="G3975" s="82">
        <v>209</v>
      </c>
      <c r="H3975" s="40" t="s">
        <v>2</v>
      </c>
      <c r="I3975" s="83" t="str">
        <f>IFERROR(VLOOKUP(A3975,'Alíquotas - CADPREV'!$B$2152:$N$4324,8,FALSE),"")</f>
        <v>NÃO</v>
      </c>
      <c r="J3975" s="83" t="str">
        <f>IF(H3975="RPPS",VLOOKUP(A3975,' Legislação Benef - GESCON'!$B$4:$I$2159,3,FALSE),"")</f>
        <v>NÃO</v>
      </c>
      <c r="K3975" s="83" t="str">
        <f>IF(H3975="RPPS",VLOOKUP(A3975,' Legislação Benef - GESCON'!$B$4:$I$2159,6,FALSE),"")</f>
        <v>NÃO</v>
      </c>
      <c r="L3975" s="83" t="str">
        <f>IF(H3975="RPPS",IFERROR(IF(VLOOKUP(A3975,'Suspensão de repasses - GESCON'!$D$3:$J$1048576,7,FALSE)="Validada","SIM","NÃO"),"NÃO"),"")</f>
        <v>NÃO</v>
      </c>
    </row>
    <row r="3976" spans="1:12" s="19" customFormat="1" ht="15" customHeight="1" x14ac:dyDescent="0.25">
      <c r="A3976" s="88" t="s">
        <v>9343</v>
      </c>
      <c r="B3976" s="40" t="s">
        <v>4289</v>
      </c>
      <c r="C3976" s="82" t="s">
        <v>10958</v>
      </c>
      <c r="D3976" s="82">
        <v>450</v>
      </c>
      <c r="E3976" s="82">
        <v>104</v>
      </c>
      <c r="F3976" s="82">
        <v>32</v>
      </c>
      <c r="G3976" s="82">
        <v>586</v>
      </c>
      <c r="H3976" s="40" t="s">
        <v>2</v>
      </c>
      <c r="I3976" s="83" t="str">
        <f>IFERROR(VLOOKUP(A3976,'Alíquotas - CADPREV'!$B$2152:$N$4324,8,FALSE),"")</f>
        <v>SIM</v>
      </c>
      <c r="J3976" s="83" t="str">
        <f>IF(H3976="RPPS",VLOOKUP(A3976,' Legislação Benef - GESCON'!$B$4:$I$2159,3,FALSE),"")</f>
        <v>NÃO</v>
      </c>
      <c r="K3976" s="83" t="str">
        <f>IF(H3976="RPPS",VLOOKUP(A3976,' Legislação Benef - GESCON'!$B$4:$I$2159,6,FALSE),"")</f>
        <v>NÃO</v>
      </c>
      <c r="L3976" s="83" t="str">
        <f>IF(H3976="RPPS",IFERROR(IF(VLOOKUP(A3976,'Suspensão de repasses - GESCON'!$D$3:$J$1048576,7,FALSE)="Validada","SIM","NÃO"),"NÃO"),"")</f>
        <v>NÃO</v>
      </c>
    </row>
    <row r="3977" spans="1:12" s="19" customFormat="1" ht="15" customHeight="1" x14ac:dyDescent="0.25">
      <c r="A3977" s="88" t="s">
        <v>9344</v>
      </c>
      <c r="B3977" s="40" t="s">
        <v>29</v>
      </c>
      <c r="C3977" s="82" t="s">
        <v>10958</v>
      </c>
      <c r="D3977" s="82">
        <v>480</v>
      </c>
      <c r="E3977" s="82">
        <v>223</v>
      </c>
      <c r="F3977" s="82">
        <v>39</v>
      </c>
      <c r="G3977" s="82">
        <v>742</v>
      </c>
      <c r="H3977" s="40" t="s">
        <v>2</v>
      </c>
      <c r="I3977" s="83" t="str">
        <f>IFERROR(VLOOKUP(A3977,'Alíquotas - CADPREV'!$B$2152:$N$4324,8,FALSE),"")</f>
        <v>NÃO</v>
      </c>
      <c r="J3977" s="83" t="str">
        <f>IF(H3977="RPPS",VLOOKUP(A3977,' Legislação Benef - GESCON'!$B$4:$I$2159,3,FALSE),"")</f>
        <v>NÃO</v>
      </c>
      <c r="K3977" s="83" t="str">
        <f>IF(H3977="RPPS",VLOOKUP(A3977,' Legislação Benef - GESCON'!$B$4:$I$2159,6,FALSE),"")</f>
        <v>NÃO</v>
      </c>
      <c r="L3977" s="83" t="str">
        <f>IF(H3977="RPPS",IFERROR(IF(VLOOKUP(A3977,'Suspensão de repasses - GESCON'!$D$3:$J$1048576,7,FALSE)="Validada","SIM","NÃO"),"NÃO"),"")</f>
        <v>NÃO</v>
      </c>
    </row>
    <row r="3978" spans="1:12" s="19" customFormat="1" ht="15" hidden="1" customHeight="1" x14ac:dyDescent="0.25">
      <c r="A3978" s="88" t="s">
        <v>9345</v>
      </c>
      <c r="B3978" s="40" t="s">
        <v>4559</v>
      </c>
      <c r="C3978" s="82" t="s">
        <v>10959</v>
      </c>
      <c r="D3978" s="82"/>
      <c r="E3978" s="82"/>
      <c r="F3978" s="82"/>
      <c r="G3978" s="82"/>
      <c r="H3978" s="40" t="s">
        <v>4</v>
      </c>
      <c r="I3978" s="83" t="str">
        <f>IFERROR(VLOOKUP(A3978,'Alíquotas - CADPREV'!$B$2152:$N$4324,8,FALSE),"")</f>
        <v/>
      </c>
      <c r="J3978" s="83" t="str">
        <f>IF(H3978="RPPS",VLOOKUP(A3978,' Legislação Benef - GESCON'!$B$4:$I$2159,3,FALSE),"")</f>
        <v/>
      </c>
      <c r="K3978" s="83" t="str">
        <f>IF(H3978="RPPS",VLOOKUP(A3978,' Legislação Benef - GESCON'!$B$4:$I$2159,6,FALSE),"")</f>
        <v/>
      </c>
      <c r="L3978" s="83" t="str">
        <f>IF(H3978="RPPS",IFERROR(IF(VLOOKUP(A3978,'Suspensão de repasses - GESCON'!$D$3:$J$1048576,7,FALSE)="Validada","SIM","NÃO"),"NÃO"),"")</f>
        <v/>
      </c>
    </row>
    <row r="3979" spans="1:12" s="19" customFormat="1" ht="15" hidden="1" customHeight="1" x14ac:dyDescent="0.25">
      <c r="A3979" s="88" t="s">
        <v>9346</v>
      </c>
      <c r="B3979" s="40" t="s">
        <v>2413</v>
      </c>
      <c r="C3979" s="82" t="s">
        <v>10959</v>
      </c>
      <c r="D3979" s="82"/>
      <c r="E3979" s="82"/>
      <c r="F3979" s="82"/>
      <c r="G3979" s="82"/>
      <c r="H3979" s="40" t="s">
        <v>4</v>
      </c>
      <c r="I3979" s="83" t="str">
        <f>IFERROR(VLOOKUP(A3979,'Alíquotas - CADPREV'!$B$2152:$N$4324,8,FALSE),"")</f>
        <v/>
      </c>
      <c r="J3979" s="83" t="str">
        <f>IF(H3979="RPPS",VLOOKUP(A3979,' Legislação Benef - GESCON'!$B$4:$I$2159,3,FALSE),"")</f>
        <v/>
      </c>
      <c r="K3979" s="83" t="str">
        <f>IF(H3979="RPPS",VLOOKUP(A3979,' Legislação Benef - GESCON'!$B$4:$I$2159,6,FALSE),"")</f>
        <v/>
      </c>
      <c r="L3979" s="83" t="str">
        <f>IF(H3979="RPPS",IFERROR(IF(VLOOKUP(A3979,'Suspensão de repasses - GESCON'!$D$3:$J$1048576,7,FALSE)="Validada","SIM","NÃO"),"NÃO"),"")</f>
        <v/>
      </c>
    </row>
    <row r="3980" spans="1:12" s="19" customFormat="1" ht="15" customHeight="1" x14ac:dyDescent="0.25">
      <c r="A3980" s="88" t="s">
        <v>9347</v>
      </c>
      <c r="B3980" s="40" t="s">
        <v>29</v>
      </c>
      <c r="C3980" s="82" t="s">
        <v>10958</v>
      </c>
      <c r="D3980" s="82">
        <v>431</v>
      </c>
      <c r="E3980" s="82">
        <v>0</v>
      </c>
      <c r="F3980" s="82">
        <v>0</v>
      </c>
      <c r="G3980" s="82">
        <v>431</v>
      </c>
      <c r="H3980" s="40" t="s">
        <v>2</v>
      </c>
      <c r="I3980" s="83" t="str">
        <f>IFERROR(VLOOKUP(A3980,'Alíquotas - CADPREV'!$B$2152:$N$4324,8,FALSE),"")</f>
        <v>NÃO</v>
      </c>
      <c r="J3980" s="83" t="str">
        <f>IF(H3980="RPPS",VLOOKUP(A3980,' Legislação Benef - GESCON'!$B$4:$I$2159,3,FALSE),"")</f>
        <v>NÃO</v>
      </c>
      <c r="K3980" s="83" t="str">
        <f>IF(H3980="RPPS",VLOOKUP(A3980,' Legislação Benef - GESCON'!$B$4:$I$2159,6,FALSE),"")</f>
        <v>NÃO</v>
      </c>
      <c r="L3980" s="83" t="str">
        <f>IF(H3980="RPPS",IFERROR(IF(VLOOKUP(A3980,'Suspensão de repasses - GESCON'!$D$3:$J$1048576,7,FALSE)="Validada","SIM","NÃO"),"NÃO"),"")</f>
        <v>NÃO</v>
      </c>
    </row>
    <row r="3981" spans="1:12" s="19" customFormat="1" ht="15" hidden="1" customHeight="1" x14ac:dyDescent="0.25">
      <c r="A3981" s="88" t="s">
        <v>9348</v>
      </c>
      <c r="B3981" s="40" t="s">
        <v>3601</v>
      </c>
      <c r="C3981" s="82" t="s">
        <v>10959</v>
      </c>
      <c r="D3981" s="82"/>
      <c r="E3981" s="82"/>
      <c r="F3981" s="82"/>
      <c r="G3981" s="82"/>
      <c r="H3981" s="40" t="s">
        <v>4</v>
      </c>
      <c r="I3981" s="83" t="str">
        <f>IFERROR(VLOOKUP(A3981,'Alíquotas - CADPREV'!$B$2152:$N$4324,8,FALSE),"")</f>
        <v/>
      </c>
      <c r="J3981" s="83" t="str">
        <f>IF(H3981="RPPS",VLOOKUP(A3981,' Legislação Benef - GESCON'!$B$4:$I$2159,3,FALSE),"")</f>
        <v/>
      </c>
      <c r="K3981" s="83" t="str">
        <f>IF(H3981="RPPS",VLOOKUP(A3981,' Legislação Benef - GESCON'!$B$4:$I$2159,6,FALSE),"")</f>
        <v/>
      </c>
      <c r="L3981" s="83" t="str">
        <f>IF(H3981="RPPS",IFERROR(IF(VLOOKUP(A3981,'Suspensão de repasses - GESCON'!$D$3:$J$1048576,7,FALSE)="Validada","SIM","NÃO"),"NÃO"),"")</f>
        <v/>
      </c>
    </row>
    <row r="3982" spans="1:12" s="19" customFormat="1" ht="15" hidden="1" customHeight="1" x14ac:dyDescent="0.25">
      <c r="A3982" s="88" t="s">
        <v>9349</v>
      </c>
      <c r="B3982" s="40" t="s">
        <v>2274</v>
      </c>
      <c r="C3982" s="82" t="s">
        <v>10959</v>
      </c>
      <c r="D3982" s="82"/>
      <c r="E3982" s="82"/>
      <c r="F3982" s="82"/>
      <c r="G3982" s="82"/>
      <c r="H3982" s="40" t="s">
        <v>4</v>
      </c>
      <c r="I3982" s="83" t="str">
        <f>IFERROR(VLOOKUP(A3982,'Alíquotas - CADPREV'!$B$2152:$N$4324,8,FALSE),"")</f>
        <v/>
      </c>
      <c r="J3982" s="83" t="str">
        <f>IF(H3982="RPPS",VLOOKUP(A3982,' Legislação Benef - GESCON'!$B$4:$I$2159,3,FALSE),"")</f>
        <v/>
      </c>
      <c r="K3982" s="83" t="str">
        <f>IF(H3982="RPPS",VLOOKUP(A3982,' Legislação Benef - GESCON'!$B$4:$I$2159,6,FALSE),"")</f>
        <v/>
      </c>
      <c r="L3982" s="83" t="str">
        <f>IF(H3982="RPPS",IFERROR(IF(VLOOKUP(A3982,'Suspensão de repasses - GESCON'!$D$3:$J$1048576,7,FALSE)="Validada","SIM","NÃO"),"NÃO"),"")</f>
        <v/>
      </c>
    </row>
    <row r="3983" spans="1:12" s="19" customFormat="1" ht="15" customHeight="1" x14ac:dyDescent="0.25">
      <c r="A3983" s="88" t="s">
        <v>9350</v>
      </c>
      <c r="B3983" s="40" t="s">
        <v>2274</v>
      </c>
      <c r="C3983" s="82" t="s">
        <v>10958</v>
      </c>
      <c r="D3983" s="82">
        <v>273</v>
      </c>
      <c r="E3983" s="82">
        <v>41</v>
      </c>
      <c r="F3983" s="82">
        <v>19</v>
      </c>
      <c r="G3983" s="82">
        <v>333</v>
      </c>
      <c r="H3983" s="40" t="s">
        <v>2</v>
      </c>
      <c r="I3983" s="83" t="str">
        <f>IFERROR(VLOOKUP(A3983,'Alíquotas - CADPREV'!$B$2152:$N$4324,8,FALSE),"")</f>
        <v>NÃO</v>
      </c>
      <c r="J3983" s="83" t="str">
        <f>IF(H3983="RPPS",VLOOKUP(A3983,' Legislação Benef - GESCON'!$B$4:$I$2159,3,FALSE),"")</f>
        <v>NÃO</v>
      </c>
      <c r="K3983" s="83" t="str">
        <f>IF(H3983="RPPS",VLOOKUP(A3983,' Legislação Benef - GESCON'!$B$4:$I$2159,6,FALSE),"")</f>
        <v>SIM</v>
      </c>
      <c r="L3983" s="83" t="str">
        <f>IF(H3983="RPPS",IFERROR(IF(VLOOKUP(A3983,'Suspensão de repasses - GESCON'!$D$3:$J$1048576,7,FALSE)="Validada","SIM","NÃO"),"NÃO"),"")</f>
        <v>NÃO</v>
      </c>
    </row>
    <row r="3984" spans="1:12" s="19" customFormat="1" ht="15" customHeight="1" x14ac:dyDescent="0.25">
      <c r="A3984" s="88" t="s">
        <v>9351</v>
      </c>
      <c r="B3984" s="40" t="s">
        <v>2274</v>
      </c>
      <c r="C3984" s="82" t="s">
        <v>10958</v>
      </c>
      <c r="D3984" s="82">
        <v>210</v>
      </c>
      <c r="E3984" s="82">
        <v>9</v>
      </c>
      <c r="F3984" s="82">
        <v>6</v>
      </c>
      <c r="G3984" s="82">
        <v>225</v>
      </c>
      <c r="H3984" s="40" t="s">
        <v>2</v>
      </c>
      <c r="I3984" s="83" t="str">
        <f>IFERROR(VLOOKUP(A3984,'Alíquotas - CADPREV'!$B$2152:$N$4324,8,FALSE),"")</f>
        <v>SIM</v>
      </c>
      <c r="J3984" s="83" t="str">
        <f>IF(H3984="RPPS",VLOOKUP(A3984,' Legislação Benef - GESCON'!$B$4:$I$2159,3,FALSE),"")</f>
        <v>NÃO</v>
      </c>
      <c r="K3984" s="83" t="str">
        <f>IF(H3984="RPPS",VLOOKUP(A3984,' Legislação Benef - GESCON'!$B$4:$I$2159,6,FALSE),"")</f>
        <v>NÃO</v>
      </c>
      <c r="L3984" s="83" t="str">
        <f>IF(H3984="RPPS",IFERROR(IF(VLOOKUP(A3984,'Suspensão de repasses - GESCON'!$D$3:$J$1048576,7,FALSE)="Validada","SIM","NÃO"),"NÃO"),"")</f>
        <v>NÃO</v>
      </c>
    </row>
    <row r="3985" spans="1:12" s="19" customFormat="1" ht="15" customHeight="1" x14ac:dyDescent="0.25">
      <c r="A3985" s="88" t="s">
        <v>9352</v>
      </c>
      <c r="B3985" s="40" t="s">
        <v>4626</v>
      </c>
      <c r="C3985" s="82" t="s">
        <v>10958</v>
      </c>
      <c r="D3985" s="82">
        <v>1725</v>
      </c>
      <c r="E3985" s="82">
        <v>345</v>
      </c>
      <c r="F3985" s="82">
        <v>110</v>
      </c>
      <c r="G3985" s="82">
        <v>2180</v>
      </c>
      <c r="H3985" s="40" t="s">
        <v>2</v>
      </c>
      <c r="I3985" s="83" t="str">
        <f>IFERROR(VLOOKUP(A3985,'Alíquotas - CADPREV'!$B$2152:$N$4324,8,FALSE),"")</f>
        <v>SIM</v>
      </c>
      <c r="J3985" s="83" t="str">
        <f>IF(H3985="RPPS",VLOOKUP(A3985,' Legislação Benef - GESCON'!$B$4:$I$2159,3,FALSE),"")</f>
        <v>NÃO</v>
      </c>
      <c r="K3985" s="83" t="str">
        <f>IF(H3985="RPPS",VLOOKUP(A3985,' Legislação Benef - GESCON'!$B$4:$I$2159,6,FALSE),"")</f>
        <v>SIM</v>
      </c>
      <c r="L3985" s="83" t="str">
        <f>IF(H3985="RPPS",IFERROR(IF(VLOOKUP(A3985,'Suspensão de repasses - GESCON'!$D$3:$J$1048576,7,FALSE)="Validada","SIM","NÃO"),"NÃO"),"")</f>
        <v>NÃO</v>
      </c>
    </row>
    <row r="3986" spans="1:12" s="19" customFormat="1" ht="15" customHeight="1" x14ac:dyDescent="0.25">
      <c r="A3986" s="88" t="s">
        <v>9353</v>
      </c>
      <c r="B3986" s="40" t="s">
        <v>4626</v>
      </c>
      <c r="C3986" s="82" t="s">
        <v>10958</v>
      </c>
      <c r="D3986" s="82">
        <v>1393</v>
      </c>
      <c r="E3986" s="82">
        <v>414</v>
      </c>
      <c r="F3986" s="82">
        <v>81</v>
      </c>
      <c r="G3986" s="82">
        <v>1888</v>
      </c>
      <c r="H3986" s="40" t="s">
        <v>2</v>
      </c>
      <c r="I3986" s="83" t="str">
        <f>IFERROR(VLOOKUP(A3986,'Alíquotas - CADPREV'!$B$2152:$N$4324,8,FALSE),"")</f>
        <v>SIM</v>
      </c>
      <c r="J3986" s="83" t="str">
        <f>IF(H3986="RPPS",VLOOKUP(A3986,' Legislação Benef - GESCON'!$B$4:$I$2159,3,FALSE),"")</f>
        <v>NÃO</v>
      </c>
      <c r="K3986" s="83" t="str">
        <f>IF(H3986="RPPS",VLOOKUP(A3986,' Legislação Benef - GESCON'!$B$4:$I$2159,6,FALSE),"")</f>
        <v>NÃO</v>
      </c>
      <c r="L3986" s="83" t="str">
        <f>IF(H3986="RPPS",IFERROR(IF(VLOOKUP(A3986,'Suspensão de repasses - GESCON'!$D$3:$J$1048576,7,FALSE)="Validada","SIM","NÃO"),"NÃO"),"")</f>
        <v>NÃO</v>
      </c>
    </row>
    <row r="3987" spans="1:12" s="19" customFormat="1" ht="15" hidden="1" customHeight="1" x14ac:dyDescent="0.25">
      <c r="A3987" s="88" t="s">
        <v>9354</v>
      </c>
      <c r="B3987" s="40" t="s">
        <v>1356</v>
      </c>
      <c r="C3987" s="82" t="s">
        <v>10959</v>
      </c>
      <c r="D3987" s="82"/>
      <c r="E3987" s="82"/>
      <c r="F3987" s="82"/>
      <c r="G3987" s="82"/>
      <c r="H3987" s="40" t="s">
        <v>4</v>
      </c>
      <c r="I3987" s="83" t="str">
        <f>IFERROR(VLOOKUP(A3987,'Alíquotas - CADPREV'!$B$2152:$N$4324,8,FALSE),"")</f>
        <v/>
      </c>
      <c r="J3987" s="83" t="str">
        <f>IF(H3987="RPPS",VLOOKUP(A3987,' Legislação Benef - GESCON'!$B$4:$I$2159,3,FALSE),"")</f>
        <v/>
      </c>
      <c r="K3987" s="83" t="str">
        <f>IF(H3987="RPPS",VLOOKUP(A3987,' Legislação Benef - GESCON'!$B$4:$I$2159,6,FALSE),"")</f>
        <v/>
      </c>
      <c r="L3987" s="83" t="str">
        <f>IF(H3987="RPPS",IFERROR(IF(VLOOKUP(A3987,'Suspensão de repasses - GESCON'!$D$3:$J$1048576,7,FALSE)="Validada","SIM","NÃO"),"NÃO"),"")</f>
        <v/>
      </c>
    </row>
    <row r="3988" spans="1:12" s="19" customFormat="1" ht="15" customHeight="1" x14ac:dyDescent="0.25">
      <c r="A3988" s="88" t="s">
        <v>9355</v>
      </c>
      <c r="B3988" s="40" t="s">
        <v>1142</v>
      </c>
      <c r="C3988" s="82" t="s">
        <v>10958</v>
      </c>
      <c r="D3988" s="82">
        <v>964</v>
      </c>
      <c r="E3988" s="82">
        <v>17</v>
      </c>
      <c r="F3988" s="82">
        <v>7</v>
      </c>
      <c r="G3988" s="82">
        <v>988</v>
      </c>
      <c r="H3988" s="40" t="s">
        <v>2</v>
      </c>
      <c r="I3988" s="83" t="str">
        <f>IFERROR(VLOOKUP(A3988,'Alíquotas - CADPREV'!$B$2152:$N$4324,8,FALSE),"")</f>
        <v>NÃO</v>
      </c>
      <c r="J3988" s="83" t="str">
        <f>IF(H3988="RPPS",VLOOKUP(A3988,' Legislação Benef - GESCON'!$B$4:$I$2159,3,FALSE),"")</f>
        <v>NÃO</v>
      </c>
      <c r="K3988" s="83" t="str">
        <f>IF(H3988="RPPS",VLOOKUP(A3988,' Legislação Benef - GESCON'!$B$4:$I$2159,6,FALSE),"")</f>
        <v>NÃO</v>
      </c>
      <c r="L3988" s="83" t="str">
        <f>IF(H3988="RPPS",IFERROR(IF(VLOOKUP(A3988,'Suspensão de repasses - GESCON'!$D$3:$J$1048576,7,FALSE)="Validada","SIM","NÃO"),"NÃO"),"")</f>
        <v>NÃO</v>
      </c>
    </row>
    <row r="3989" spans="1:12" s="19" customFormat="1" ht="15" hidden="1" customHeight="1" x14ac:dyDescent="0.25">
      <c r="A3989" s="88" t="s">
        <v>9356</v>
      </c>
      <c r="B3989" s="40" t="s">
        <v>197</v>
      </c>
      <c r="C3989" s="82" t="s">
        <v>10959</v>
      </c>
      <c r="D3989" s="82"/>
      <c r="E3989" s="82"/>
      <c r="F3989" s="82"/>
      <c r="G3989" s="82"/>
      <c r="H3989" s="40" t="s">
        <v>4</v>
      </c>
      <c r="I3989" s="83" t="str">
        <f>IFERROR(VLOOKUP(A3989,'Alíquotas - CADPREV'!$B$2152:$N$4324,8,FALSE),"")</f>
        <v/>
      </c>
      <c r="J3989" s="83" t="str">
        <f>IF(H3989="RPPS",VLOOKUP(A3989,' Legislação Benef - GESCON'!$B$4:$I$2159,3,FALSE),"")</f>
        <v/>
      </c>
      <c r="K3989" s="83" t="str">
        <f>IF(H3989="RPPS",VLOOKUP(A3989,' Legislação Benef - GESCON'!$B$4:$I$2159,6,FALSE),"")</f>
        <v/>
      </c>
      <c r="L3989" s="83" t="str">
        <f>IF(H3989="RPPS",IFERROR(IF(VLOOKUP(A3989,'Suspensão de repasses - GESCON'!$D$3:$J$1048576,7,FALSE)="Validada","SIM","NÃO"),"NÃO"),"")</f>
        <v/>
      </c>
    </row>
    <row r="3990" spans="1:12" s="19" customFormat="1" ht="15" customHeight="1" x14ac:dyDescent="0.25">
      <c r="A3990" s="88" t="s">
        <v>9357</v>
      </c>
      <c r="B3990" s="40" t="s">
        <v>3812</v>
      </c>
      <c r="C3990" s="82" t="s">
        <v>10958</v>
      </c>
      <c r="D3990" s="82">
        <v>151</v>
      </c>
      <c r="E3990" s="82">
        <v>52</v>
      </c>
      <c r="F3990" s="82">
        <v>22</v>
      </c>
      <c r="G3990" s="82">
        <v>225</v>
      </c>
      <c r="H3990" s="40" t="s">
        <v>2</v>
      </c>
      <c r="I3990" s="83" t="str">
        <f>IFERROR(VLOOKUP(A3990,'Alíquotas - CADPREV'!$B$2152:$N$4324,8,FALSE),"")</f>
        <v>NÃO</v>
      </c>
      <c r="J3990" s="83" t="str">
        <f>IF(H3990="RPPS",VLOOKUP(A3990,' Legislação Benef - GESCON'!$B$4:$I$2159,3,FALSE),"")</f>
        <v>NÃO</v>
      </c>
      <c r="K3990" s="83" t="str">
        <f>IF(H3990="RPPS",VLOOKUP(A3990,' Legislação Benef - GESCON'!$B$4:$I$2159,6,FALSE),"")</f>
        <v>NÃO</v>
      </c>
      <c r="L3990" s="83" t="str">
        <f>IF(H3990="RPPS",IFERROR(IF(VLOOKUP(A3990,'Suspensão de repasses - GESCON'!$D$3:$J$1048576,7,FALSE)="Validada","SIM","NÃO"),"NÃO"),"")</f>
        <v>NÃO</v>
      </c>
    </row>
    <row r="3991" spans="1:12" s="19" customFormat="1" ht="15" customHeight="1" x14ac:dyDescent="0.25">
      <c r="A3991" s="88" t="s">
        <v>9358</v>
      </c>
      <c r="B3991" s="40" t="s">
        <v>3812</v>
      </c>
      <c r="C3991" s="82" t="s">
        <v>10958</v>
      </c>
      <c r="D3991" s="82">
        <v>94</v>
      </c>
      <c r="E3991" s="82">
        <v>10</v>
      </c>
      <c r="F3991" s="82">
        <v>5</v>
      </c>
      <c r="G3991" s="82">
        <v>109</v>
      </c>
      <c r="H3991" s="40" t="s">
        <v>2</v>
      </c>
      <c r="I3991" s="83" t="str">
        <f>IFERROR(VLOOKUP(A3991,'Alíquotas - CADPREV'!$B$2152:$N$4324,8,FALSE),"")</f>
        <v>SIM</v>
      </c>
      <c r="J3991" s="83" t="str">
        <f>IF(H3991="RPPS",VLOOKUP(A3991,' Legislação Benef - GESCON'!$B$4:$I$2159,3,FALSE),"")</f>
        <v>NÃO</v>
      </c>
      <c r="K3991" s="83" t="str">
        <f>IF(H3991="RPPS",VLOOKUP(A3991,' Legislação Benef - GESCON'!$B$4:$I$2159,6,FALSE),"")</f>
        <v>NÃO</v>
      </c>
      <c r="L3991" s="83" t="str">
        <f>IF(H3991="RPPS",IFERROR(IF(VLOOKUP(A3991,'Suspensão de repasses - GESCON'!$D$3:$J$1048576,7,FALSE)="Validada","SIM","NÃO"),"NÃO"),"")</f>
        <v>NÃO</v>
      </c>
    </row>
    <row r="3992" spans="1:12" s="19" customFormat="1" ht="15" customHeight="1" x14ac:dyDescent="0.25">
      <c r="A3992" s="88" t="s">
        <v>9359</v>
      </c>
      <c r="B3992" s="40" t="s">
        <v>2197</v>
      </c>
      <c r="C3992" s="82" t="s">
        <v>10958</v>
      </c>
      <c r="D3992" s="82">
        <v>539</v>
      </c>
      <c r="E3992" s="82">
        <v>97</v>
      </c>
      <c r="F3992" s="82">
        <v>33</v>
      </c>
      <c r="G3992" s="82">
        <v>669</v>
      </c>
      <c r="H3992" s="40" t="s">
        <v>2</v>
      </c>
      <c r="I3992" s="83" t="str">
        <f>IFERROR(VLOOKUP(A3992,'Alíquotas - CADPREV'!$B$2152:$N$4324,8,FALSE),"")</f>
        <v>NÃO</v>
      </c>
      <c r="J3992" s="83" t="str">
        <f>IF(H3992="RPPS",VLOOKUP(A3992,' Legislação Benef - GESCON'!$B$4:$I$2159,3,FALSE),"")</f>
        <v>NÃO</v>
      </c>
      <c r="K3992" s="83" t="str">
        <f>IF(H3992="RPPS",VLOOKUP(A3992,' Legislação Benef - GESCON'!$B$4:$I$2159,6,FALSE),"")</f>
        <v>NÃO</v>
      </c>
      <c r="L3992" s="83" t="str">
        <f>IF(H3992="RPPS",IFERROR(IF(VLOOKUP(A3992,'Suspensão de repasses - GESCON'!$D$3:$J$1048576,7,FALSE)="Validada","SIM","NÃO"),"NÃO"),"")</f>
        <v>NÃO</v>
      </c>
    </row>
    <row r="3993" spans="1:12" s="19" customFormat="1" ht="15" customHeight="1" x14ac:dyDescent="0.25">
      <c r="A3993" s="88" t="s">
        <v>9360</v>
      </c>
      <c r="B3993" s="40" t="s">
        <v>5227</v>
      </c>
      <c r="C3993" s="82" t="s">
        <v>10958</v>
      </c>
      <c r="D3993" s="82">
        <v>1305</v>
      </c>
      <c r="E3993" s="82">
        <v>77</v>
      </c>
      <c r="F3993" s="82">
        <v>17</v>
      </c>
      <c r="G3993" s="82">
        <v>1399</v>
      </c>
      <c r="H3993" s="40" t="s">
        <v>2</v>
      </c>
      <c r="I3993" s="83" t="str">
        <f>IFERROR(VLOOKUP(A3993,'Alíquotas - CADPREV'!$B$2152:$N$4324,8,FALSE),"")</f>
        <v>NÃO</v>
      </c>
      <c r="J3993" s="83" t="str">
        <f>IF(H3993="RPPS",VLOOKUP(A3993,' Legislação Benef - GESCON'!$B$4:$I$2159,3,FALSE),"")</f>
        <v>NÃO</v>
      </c>
      <c r="K3993" s="83" t="str">
        <f>IF(H3993="RPPS",VLOOKUP(A3993,' Legislação Benef - GESCON'!$B$4:$I$2159,6,FALSE),"")</f>
        <v>NÃO</v>
      </c>
      <c r="L3993" s="83" t="str">
        <f>IF(H3993="RPPS",IFERROR(IF(VLOOKUP(A3993,'Suspensão de repasses - GESCON'!$D$3:$J$1048576,7,FALSE)="Validada","SIM","NÃO"),"NÃO"),"")</f>
        <v>NÃO</v>
      </c>
    </row>
    <row r="3994" spans="1:12" s="19" customFormat="1" ht="15" hidden="1" customHeight="1" x14ac:dyDescent="0.25">
      <c r="A3994" s="88" t="s">
        <v>9361</v>
      </c>
      <c r="B3994" s="40" t="s">
        <v>3513</v>
      </c>
      <c r="C3994" s="82" t="s">
        <v>10959</v>
      </c>
      <c r="D3994" s="82"/>
      <c r="E3994" s="82"/>
      <c r="F3994" s="82"/>
      <c r="G3994" s="82"/>
      <c r="H3994" s="40" t="s">
        <v>4</v>
      </c>
      <c r="I3994" s="83" t="str">
        <f>IFERROR(VLOOKUP(A3994,'Alíquotas - CADPREV'!$B$2152:$N$4324,8,FALSE),"")</f>
        <v/>
      </c>
      <c r="J3994" s="83" t="str">
        <f>IF(H3994="RPPS",VLOOKUP(A3994,' Legislação Benef - GESCON'!$B$4:$I$2159,3,FALSE),"")</f>
        <v/>
      </c>
      <c r="K3994" s="83" t="str">
        <f>IF(H3994="RPPS",VLOOKUP(A3994,' Legislação Benef - GESCON'!$B$4:$I$2159,6,FALSE),"")</f>
        <v/>
      </c>
      <c r="L3994" s="83" t="str">
        <f>IF(H3994="RPPS",IFERROR(IF(VLOOKUP(A3994,'Suspensão de repasses - GESCON'!$D$3:$J$1048576,7,FALSE)="Validada","SIM","NÃO"),"NÃO"),"")</f>
        <v/>
      </c>
    </row>
    <row r="3995" spans="1:12" s="19" customFormat="1" ht="15" hidden="1" customHeight="1" x14ac:dyDescent="0.25">
      <c r="A3995" s="88" t="s">
        <v>9362</v>
      </c>
      <c r="B3995" s="40" t="s">
        <v>29</v>
      </c>
      <c r="C3995" s="82" t="s">
        <v>10959</v>
      </c>
      <c r="D3995" s="82"/>
      <c r="E3995" s="82"/>
      <c r="F3995" s="82"/>
      <c r="G3995" s="82"/>
      <c r="H3995" s="40" t="s">
        <v>4</v>
      </c>
      <c r="I3995" s="83" t="str">
        <f>IFERROR(VLOOKUP(A3995,'Alíquotas - CADPREV'!$B$2152:$N$4324,8,FALSE),"")</f>
        <v/>
      </c>
      <c r="J3995" s="83" t="str">
        <f>IF(H3995="RPPS",VLOOKUP(A3995,' Legislação Benef - GESCON'!$B$4:$I$2159,3,FALSE),"")</f>
        <v/>
      </c>
      <c r="K3995" s="83" t="str">
        <f>IF(H3995="RPPS",VLOOKUP(A3995,' Legislação Benef - GESCON'!$B$4:$I$2159,6,FALSE),"")</f>
        <v/>
      </c>
      <c r="L3995" s="83" t="str">
        <f>IF(H3995="RPPS",IFERROR(IF(VLOOKUP(A3995,'Suspensão de repasses - GESCON'!$D$3:$J$1048576,7,FALSE)="Validada","SIM","NÃO"),"NÃO"),"")</f>
        <v/>
      </c>
    </row>
    <row r="3996" spans="1:12" s="19" customFormat="1" ht="15" customHeight="1" x14ac:dyDescent="0.25">
      <c r="A3996" s="88" t="s">
        <v>9363</v>
      </c>
      <c r="B3996" s="40" t="s">
        <v>3143</v>
      </c>
      <c r="C3996" s="82" t="s">
        <v>10958</v>
      </c>
      <c r="D3996" s="82">
        <v>195</v>
      </c>
      <c r="E3996" s="82">
        <v>50</v>
      </c>
      <c r="F3996" s="82">
        <v>9</v>
      </c>
      <c r="G3996" s="82">
        <v>254</v>
      </c>
      <c r="H3996" s="40" t="s">
        <v>2</v>
      </c>
      <c r="I3996" s="83" t="str">
        <f>IFERROR(VLOOKUP(A3996,'Alíquotas - CADPREV'!$B$2152:$N$4324,8,FALSE),"")</f>
        <v>NÃO</v>
      </c>
      <c r="J3996" s="83" t="str">
        <f>IF(H3996="RPPS",VLOOKUP(A3996,' Legislação Benef - GESCON'!$B$4:$I$2159,3,FALSE),"")</f>
        <v>NÃO</v>
      </c>
      <c r="K3996" s="83" t="str">
        <f>IF(H3996="RPPS",VLOOKUP(A3996,' Legislação Benef - GESCON'!$B$4:$I$2159,6,FALSE),"")</f>
        <v>NÃO</v>
      </c>
      <c r="L3996" s="83" t="str">
        <f>IF(H3996="RPPS",IFERROR(IF(VLOOKUP(A3996,'Suspensão de repasses - GESCON'!$D$3:$J$1048576,7,FALSE)="Validada","SIM","NÃO"),"NÃO"),"")</f>
        <v>NÃO</v>
      </c>
    </row>
    <row r="3997" spans="1:12" s="19" customFormat="1" ht="15" hidden="1" customHeight="1" x14ac:dyDescent="0.25">
      <c r="A3997" s="88" t="s">
        <v>9364</v>
      </c>
      <c r="B3997" s="40" t="s">
        <v>1142</v>
      </c>
      <c r="C3997" s="82" t="s">
        <v>10959</v>
      </c>
      <c r="D3997" s="82"/>
      <c r="E3997" s="82"/>
      <c r="F3997" s="82"/>
      <c r="G3997" s="82"/>
      <c r="H3997" s="40" t="s">
        <v>4</v>
      </c>
      <c r="I3997" s="83" t="str">
        <f>IFERROR(VLOOKUP(A3997,'Alíquotas - CADPREV'!$B$2152:$N$4324,8,FALSE),"")</f>
        <v/>
      </c>
      <c r="J3997" s="83" t="str">
        <f>IF(H3997="RPPS",VLOOKUP(A3997,' Legislação Benef - GESCON'!$B$4:$I$2159,3,FALSE),"")</f>
        <v/>
      </c>
      <c r="K3997" s="83" t="str">
        <f>IF(H3997="RPPS",VLOOKUP(A3997,' Legislação Benef - GESCON'!$B$4:$I$2159,6,FALSE),"")</f>
        <v/>
      </c>
      <c r="L3997" s="83" t="str">
        <f>IF(H3997="RPPS",IFERROR(IF(VLOOKUP(A3997,'Suspensão de repasses - GESCON'!$D$3:$J$1048576,7,FALSE)="Validada","SIM","NÃO"),"NÃO"),"")</f>
        <v/>
      </c>
    </row>
    <row r="3998" spans="1:12" s="19" customFormat="1" ht="15" hidden="1" customHeight="1" x14ac:dyDescent="0.25">
      <c r="A3998" s="88" t="s">
        <v>9365</v>
      </c>
      <c r="B3998" s="40" t="s">
        <v>215</v>
      </c>
      <c r="C3998" s="82" t="s">
        <v>10959</v>
      </c>
      <c r="D3998" s="82"/>
      <c r="E3998" s="82"/>
      <c r="F3998" s="82"/>
      <c r="G3998" s="82"/>
      <c r="H3998" s="40" t="s">
        <v>4</v>
      </c>
      <c r="I3998" s="83" t="str">
        <f>IFERROR(VLOOKUP(A3998,'Alíquotas - CADPREV'!$B$2152:$N$4324,8,FALSE),"")</f>
        <v/>
      </c>
      <c r="J3998" s="83" t="str">
        <f>IF(H3998="RPPS",VLOOKUP(A3998,' Legislação Benef - GESCON'!$B$4:$I$2159,3,FALSE),"")</f>
        <v/>
      </c>
      <c r="K3998" s="83" t="str">
        <f>IF(H3998="RPPS",VLOOKUP(A3998,' Legislação Benef - GESCON'!$B$4:$I$2159,6,FALSE),"")</f>
        <v/>
      </c>
      <c r="L3998" s="83" t="str">
        <f>IF(H3998="RPPS",IFERROR(IF(VLOOKUP(A3998,'Suspensão de repasses - GESCON'!$D$3:$J$1048576,7,FALSE)="Validada","SIM","NÃO"),"NÃO"),"")</f>
        <v/>
      </c>
    </row>
    <row r="3999" spans="1:12" s="19" customFormat="1" ht="15" customHeight="1" x14ac:dyDescent="0.25">
      <c r="A3999" s="88" t="s">
        <v>9366</v>
      </c>
      <c r="B3999" s="40" t="s">
        <v>4289</v>
      </c>
      <c r="C3999" s="82" t="s">
        <v>10958</v>
      </c>
      <c r="D3999" s="82">
        <v>549</v>
      </c>
      <c r="E3999" s="82">
        <v>112</v>
      </c>
      <c r="F3999" s="82">
        <v>38</v>
      </c>
      <c r="G3999" s="82">
        <v>699</v>
      </c>
      <c r="H3999" s="40" t="s">
        <v>2</v>
      </c>
      <c r="I3999" s="83" t="str">
        <f>IFERROR(VLOOKUP(A3999,'Alíquotas - CADPREV'!$B$2152:$N$4324,8,FALSE),"")</f>
        <v>SIM</v>
      </c>
      <c r="J3999" s="83" t="str">
        <f>IF(H3999="RPPS",VLOOKUP(A3999,' Legislação Benef - GESCON'!$B$4:$I$2159,3,FALSE),"")</f>
        <v>NÃO</v>
      </c>
      <c r="K3999" s="83" t="str">
        <f>IF(H3999="RPPS",VLOOKUP(A3999,' Legislação Benef - GESCON'!$B$4:$I$2159,6,FALSE),"")</f>
        <v>NÃO</v>
      </c>
      <c r="L3999" s="83" t="str">
        <f>IF(H3999="RPPS",IFERROR(IF(VLOOKUP(A3999,'Suspensão de repasses - GESCON'!$D$3:$J$1048576,7,FALSE)="Validada","SIM","NÃO"),"NÃO"),"")</f>
        <v>NÃO</v>
      </c>
    </row>
    <row r="4000" spans="1:12" s="19" customFormat="1" ht="15" customHeight="1" x14ac:dyDescent="0.25">
      <c r="A4000" s="88" t="s">
        <v>9367</v>
      </c>
      <c r="B4000" s="40" t="s">
        <v>3747</v>
      </c>
      <c r="C4000" s="82" t="s">
        <v>10960</v>
      </c>
      <c r="D4000" s="82">
        <v>11537</v>
      </c>
      <c r="E4000" s="82">
        <v>1506</v>
      </c>
      <c r="F4000" s="82">
        <v>589</v>
      </c>
      <c r="G4000" s="82">
        <v>13632</v>
      </c>
      <c r="H4000" s="40" t="s">
        <v>2</v>
      </c>
      <c r="I4000" s="83" t="str">
        <f>IFERROR(VLOOKUP(A4000,'Alíquotas - CADPREV'!$B$2152:$N$4324,8,FALSE),"")</f>
        <v>NÃO</v>
      </c>
      <c r="J4000" s="83" t="str">
        <f>IF(H4000="RPPS",VLOOKUP(A4000,' Legislação Benef - GESCON'!$B$4:$I$2159,3,FALSE),"")</f>
        <v>NÃO</v>
      </c>
      <c r="K4000" s="83" t="str">
        <f>IF(H4000="RPPS",VLOOKUP(A4000,' Legislação Benef - GESCON'!$B$4:$I$2159,6,FALSE),"")</f>
        <v>NÃO</v>
      </c>
      <c r="L4000" s="83" t="str">
        <f>IF(H4000="RPPS",IFERROR(IF(VLOOKUP(A4000,'Suspensão de repasses - GESCON'!$D$3:$J$1048576,7,FALSE)="Validada","SIM","NÃO"),"NÃO"),"")</f>
        <v>NÃO</v>
      </c>
    </row>
    <row r="4001" spans="1:12" s="19" customFormat="1" ht="15" customHeight="1" x14ac:dyDescent="0.25">
      <c r="A4001" s="88" t="s">
        <v>9368</v>
      </c>
      <c r="B4001" s="40" t="s">
        <v>3812</v>
      </c>
      <c r="C4001" s="82" t="s">
        <v>10958</v>
      </c>
      <c r="D4001" s="82">
        <v>94</v>
      </c>
      <c r="E4001" s="82">
        <v>11</v>
      </c>
      <c r="F4001" s="82">
        <v>12</v>
      </c>
      <c r="G4001" s="82">
        <v>117</v>
      </c>
      <c r="H4001" s="40" t="s">
        <v>2</v>
      </c>
      <c r="I4001" s="83" t="str">
        <f>IFERROR(VLOOKUP(A4001,'Alíquotas - CADPREV'!$B$2152:$N$4324,8,FALSE),"")</f>
        <v>SIM</v>
      </c>
      <c r="J4001" s="83" t="str">
        <f>IF(H4001="RPPS",VLOOKUP(A4001,' Legislação Benef - GESCON'!$B$4:$I$2159,3,FALSE),"")</f>
        <v>NÃO</v>
      </c>
      <c r="K4001" s="83" t="str">
        <f>IF(H4001="RPPS",VLOOKUP(A4001,' Legislação Benef - GESCON'!$B$4:$I$2159,6,FALSE),"")</f>
        <v>SIM</v>
      </c>
      <c r="L4001" s="83" t="str">
        <f>IF(H4001="RPPS",IFERROR(IF(VLOOKUP(A4001,'Suspensão de repasses - GESCON'!$D$3:$J$1048576,7,FALSE)="Validada","SIM","NÃO"),"NÃO"),"")</f>
        <v>NÃO</v>
      </c>
    </row>
    <row r="4002" spans="1:12" s="19" customFormat="1" ht="15" hidden="1" customHeight="1" x14ac:dyDescent="0.25">
      <c r="A4002" s="88" t="s">
        <v>9369</v>
      </c>
      <c r="B4002" s="40" t="s">
        <v>3143</v>
      </c>
      <c r="C4002" s="82" t="s">
        <v>10959</v>
      </c>
      <c r="D4002" s="82"/>
      <c r="E4002" s="82"/>
      <c r="F4002" s="82"/>
      <c r="G4002" s="82"/>
      <c r="H4002" s="40" t="s">
        <v>4</v>
      </c>
      <c r="I4002" s="83" t="str">
        <f>IFERROR(VLOOKUP(A4002,'Alíquotas - CADPREV'!$B$2152:$N$4324,8,FALSE),"")</f>
        <v/>
      </c>
      <c r="J4002" s="83" t="str">
        <f>IF(H4002="RPPS",VLOOKUP(A4002,' Legislação Benef - GESCON'!$B$4:$I$2159,3,FALSE),"")</f>
        <v/>
      </c>
      <c r="K4002" s="83" t="str">
        <f>IF(H4002="RPPS",VLOOKUP(A4002,' Legislação Benef - GESCON'!$B$4:$I$2159,6,FALSE),"")</f>
        <v/>
      </c>
      <c r="L4002" s="83" t="str">
        <f>IF(H4002="RPPS",IFERROR(IF(VLOOKUP(A4002,'Suspensão de repasses - GESCON'!$D$3:$J$1048576,7,FALSE)="Validada","SIM","NÃO"),"NÃO"),"")</f>
        <v/>
      </c>
    </row>
    <row r="4003" spans="1:12" s="19" customFormat="1" ht="15" hidden="1" customHeight="1" x14ac:dyDescent="0.25">
      <c r="A4003" s="88" t="s">
        <v>9370</v>
      </c>
      <c r="B4003" s="40" t="s">
        <v>0</v>
      </c>
      <c r="C4003" s="82" t="s">
        <v>10959</v>
      </c>
      <c r="D4003" s="82"/>
      <c r="E4003" s="82"/>
      <c r="F4003" s="82"/>
      <c r="G4003" s="82"/>
      <c r="H4003" s="40" t="s">
        <v>4</v>
      </c>
      <c r="I4003" s="83" t="str">
        <f>IFERROR(VLOOKUP(A4003,'Alíquotas - CADPREV'!$B$2152:$N$4324,8,FALSE),"")</f>
        <v/>
      </c>
      <c r="J4003" s="83" t="str">
        <f>IF(H4003="RPPS",VLOOKUP(A4003,' Legislação Benef - GESCON'!$B$4:$I$2159,3,FALSE),"")</f>
        <v/>
      </c>
      <c r="K4003" s="83" t="str">
        <f>IF(H4003="RPPS",VLOOKUP(A4003,' Legislação Benef - GESCON'!$B$4:$I$2159,6,FALSE),"")</f>
        <v/>
      </c>
      <c r="L4003" s="83" t="str">
        <f>IF(H4003="RPPS",IFERROR(IF(VLOOKUP(A4003,'Suspensão de repasses - GESCON'!$D$3:$J$1048576,7,FALSE)="Validada","SIM","NÃO"),"NÃO"),"")</f>
        <v/>
      </c>
    </row>
    <row r="4004" spans="1:12" s="19" customFormat="1" ht="15" customHeight="1" x14ac:dyDescent="0.25">
      <c r="A4004" s="88" t="s">
        <v>9371</v>
      </c>
      <c r="B4004" s="40" t="s">
        <v>3812</v>
      </c>
      <c r="C4004" s="82" t="s">
        <v>10958</v>
      </c>
      <c r="D4004" s="82">
        <v>270</v>
      </c>
      <c r="E4004" s="82">
        <v>101</v>
      </c>
      <c r="F4004" s="82">
        <v>22</v>
      </c>
      <c r="G4004" s="82">
        <v>393</v>
      </c>
      <c r="H4004" s="40" t="s">
        <v>2</v>
      </c>
      <c r="I4004" s="83" t="str">
        <f>IFERROR(VLOOKUP(A4004,'Alíquotas - CADPREV'!$B$2152:$N$4324,8,FALSE),"")</f>
        <v>SIM</v>
      </c>
      <c r="J4004" s="83" t="str">
        <f>IF(H4004="RPPS",VLOOKUP(A4004,' Legislação Benef - GESCON'!$B$4:$I$2159,3,FALSE),"")</f>
        <v>NÃO</v>
      </c>
      <c r="K4004" s="83" t="str">
        <f>IF(H4004="RPPS",VLOOKUP(A4004,' Legislação Benef - GESCON'!$B$4:$I$2159,6,FALSE),"")</f>
        <v>NÃO</v>
      </c>
      <c r="L4004" s="83" t="str">
        <f>IF(H4004="RPPS",IFERROR(IF(VLOOKUP(A4004,'Suspensão de repasses - GESCON'!$D$3:$J$1048576,7,FALSE)="Validada","SIM","NÃO"),"NÃO"),"")</f>
        <v>NÃO</v>
      </c>
    </row>
    <row r="4005" spans="1:12" s="19" customFormat="1" ht="15" customHeight="1" x14ac:dyDescent="0.25">
      <c r="A4005" s="88" t="s">
        <v>9372</v>
      </c>
      <c r="B4005" s="40" t="s">
        <v>901</v>
      </c>
      <c r="C4005" s="82" t="s">
        <v>10958</v>
      </c>
      <c r="D4005" s="82">
        <v>649</v>
      </c>
      <c r="E4005" s="82">
        <v>260</v>
      </c>
      <c r="F4005" s="82">
        <v>46</v>
      </c>
      <c r="G4005" s="82">
        <v>955</v>
      </c>
      <c r="H4005" s="40" t="s">
        <v>2</v>
      </c>
      <c r="I4005" s="83" t="str">
        <f>IFERROR(VLOOKUP(A4005,'Alíquotas - CADPREV'!$B$2152:$N$4324,8,FALSE),"")</f>
        <v>NÃO</v>
      </c>
      <c r="J4005" s="83" t="str">
        <f>IF(H4005="RPPS",VLOOKUP(A4005,' Legislação Benef - GESCON'!$B$4:$I$2159,3,FALSE),"")</f>
        <v>NÃO</v>
      </c>
      <c r="K4005" s="83" t="str">
        <f>IF(H4005="RPPS",VLOOKUP(A4005,' Legislação Benef - GESCON'!$B$4:$I$2159,6,FALSE),"")</f>
        <v>NÃO</v>
      </c>
      <c r="L4005" s="83" t="str">
        <f>IF(H4005="RPPS",IFERROR(IF(VLOOKUP(A4005,'Suspensão de repasses - GESCON'!$D$3:$J$1048576,7,FALSE)="Validada","SIM","NÃO"),"NÃO"),"")</f>
        <v>NÃO</v>
      </c>
    </row>
    <row r="4006" spans="1:12" s="19" customFormat="1" ht="15" hidden="1" customHeight="1" x14ac:dyDescent="0.25">
      <c r="A4006" s="88" t="s">
        <v>9373</v>
      </c>
      <c r="B4006" s="40" t="s">
        <v>1356</v>
      </c>
      <c r="C4006" s="82" t="s">
        <v>10959</v>
      </c>
      <c r="D4006" s="82"/>
      <c r="E4006" s="82"/>
      <c r="F4006" s="82"/>
      <c r="G4006" s="82"/>
      <c r="H4006" s="40" t="s">
        <v>4</v>
      </c>
      <c r="I4006" s="83" t="str">
        <f>IFERROR(VLOOKUP(A4006,'Alíquotas - CADPREV'!$B$2152:$N$4324,8,FALSE),"")</f>
        <v/>
      </c>
      <c r="J4006" s="83" t="str">
        <f>IF(H4006="RPPS",VLOOKUP(A4006,' Legislação Benef - GESCON'!$B$4:$I$2159,3,FALSE),"")</f>
        <v/>
      </c>
      <c r="K4006" s="83" t="str">
        <f>IF(H4006="RPPS",VLOOKUP(A4006,' Legislação Benef - GESCON'!$B$4:$I$2159,6,FALSE),"")</f>
        <v/>
      </c>
      <c r="L4006" s="83" t="str">
        <f>IF(H4006="RPPS",IFERROR(IF(VLOOKUP(A4006,'Suspensão de repasses - GESCON'!$D$3:$J$1048576,7,FALSE)="Validada","SIM","NÃO"),"NÃO"),"")</f>
        <v/>
      </c>
    </row>
    <row r="4007" spans="1:12" s="19" customFormat="1" ht="15" hidden="1" customHeight="1" x14ac:dyDescent="0.25">
      <c r="A4007" s="88" t="s">
        <v>9374</v>
      </c>
      <c r="B4007" s="40" t="s">
        <v>634</v>
      </c>
      <c r="C4007" s="82" t="s">
        <v>10959</v>
      </c>
      <c r="D4007" s="82"/>
      <c r="E4007" s="82"/>
      <c r="F4007" s="82"/>
      <c r="G4007" s="82"/>
      <c r="H4007" s="40" t="s">
        <v>4</v>
      </c>
      <c r="I4007" s="83" t="str">
        <f>IFERROR(VLOOKUP(A4007,'Alíquotas - CADPREV'!$B$2152:$N$4324,8,FALSE),"")</f>
        <v/>
      </c>
      <c r="J4007" s="83" t="str">
        <f>IF(H4007="RPPS",VLOOKUP(A4007,' Legislação Benef - GESCON'!$B$4:$I$2159,3,FALSE),"")</f>
        <v/>
      </c>
      <c r="K4007" s="83" t="str">
        <f>IF(H4007="RPPS",VLOOKUP(A4007,' Legislação Benef - GESCON'!$B$4:$I$2159,6,FALSE),"")</f>
        <v/>
      </c>
      <c r="L4007" s="83" t="str">
        <f>IF(H4007="RPPS",IFERROR(IF(VLOOKUP(A4007,'Suspensão de repasses - GESCON'!$D$3:$J$1048576,7,FALSE)="Validada","SIM","NÃO"),"NÃO"),"")</f>
        <v/>
      </c>
    </row>
    <row r="4008" spans="1:12" s="19" customFormat="1" ht="15" hidden="1" customHeight="1" x14ac:dyDescent="0.25">
      <c r="A4008" s="88" t="s">
        <v>9375</v>
      </c>
      <c r="B4008" s="40" t="s">
        <v>4626</v>
      </c>
      <c r="C4008" s="82" t="s">
        <v>10959</v>
      </c>
      <c r="D4008" s="82"/>
      <c r="E4008" s="82"/>
      <c r="F4008" s="82"/>
      <c r="G4008" s="82"/>
      <c r="H4008" s="40" t="s">
        <v>4</v>
      </c>
      <c r="I4008" s="83" t="str">
        <f>IFERROR(VLOOKUP(A4008,'Alíquotas - CADPREV'!$B$2152:$N$4324,8,FALSE),"")</f>
        <v/>
      </c>
      <c r="J4008" s="83" t="str">
        <f>IF(H4008="RPPS",VLOOKUP(A4008,' Legislação Benef - GESCON'!$B$4:$I$2159,3,FALSE),"")</f>
        <v/>
      </c>
      <c r="K4008" s="83" t="str">
        <f>IF(H4008="RPPS",VLOOKUP(A4008,' Legislação Benef - GESCON'!$B$4:$I$2159,6,FALSE),"")</f>
        <v/>
      </c>
      <c r="L4008" s="83" t="str">
        <f>IF(H4008="RPPS",IFERROR(IF(VLOOKUP(A4008,'Suspensão de repasses - GESCON'!$D$3:$J$1048576,7,FALSE)="Validada","SIM","NÃO"),"NÃO"),"")</f>
        <v/>
      </c>
    </row>
    <row r="4009" spans="1:12" s="19" customFormat="1" ht="15" hidden="1" customHeight="1" x14ac:dyDescent="0.25">
      <c r="A4009" s="88" t="s">
        <v>9376</v>
      </c>
      <c r="B4009" s="40" t="s">
        <v>215</v>
      </c>
      <c r="C4009" s="82" t="s">
        <v>10959</v>
      </c>
      <c r="D4009" s="82"/>
      <c r="E4009" s="82"/>
      <c r="F4009" s="82"/>
      <c r="G4009" s="82"/>
      <c r="H4009" s="40" t="s">
        <v>4</v>
      </c>
      <c r="I4009" s="83" t="str">
        <f>IFERROR(VLOOKUP(A4009,'Alíquotas - CADPREV'!$B$2152:$N$4324,8,FALSE),"")</f>
        <v/>
      </c>
      <c r="J4009" s="83" t="str">
        <f>IF(H4009="RPPS",VLOOKUP(A4009,' Legislação Benef - GESCON'!$B$4:$I$2159,3,FALSE),"")</f>
        <v/>
      </c>
      <c r="K4009" s="83" t="str">
        <f>IF(H4009="RPPS",VLOOKUP(A4009,' Legislação Benef - GESCON'!$B$4:$I$2159,6,FALSE),"")</f>
        <v/>
      </c>
      <c r="L4009" s="83" t="str">
        <f>IF(H4009="RPPS",IFERROR(IF(VLOOKUP(A4009,'Suspensão de repasses - GESCON'!$D$3:$J$1048576,7,FALSE)="Validada","SIM","NÃO"),"NÃO"),"")</f>
        <v/>
      </c>
    </row>
    <row r="4010" spans="1:12" s="19" customFormat="1" ht="15" customHeight="1" x14ac:dyDescent="0.25">
      <c r="A4010" s="88" t="s">
        <v>9377</v>
      </c>
      <c r="B4010" s="40" t="s">
        <v>4626</v>
      </c>
      <c r="C4010" s="82" t="s">
        <v>10958</v>
      </c>
      <c r="D4010" s="82">
        <v>451</v>
      </c>
      <c r="E4010" s="82">
        <v>121</v>
      </c>
      <c r="F4010" s="82">
        <v>35</v>
      </c>
      <c r="G4010" s="82">
        <v>607</v>
      </c>
      <c r="H4010" s="40" t="s">
        <v>2</v>
      </c>
      <c r="I4010" s="83" t="str">
        <f>IFERROR(VLOOKUP(A4010,'Alíquotas - CADPREV'!$B$2152:$N$4324,8,FALSE),"")</f>
        <v>NÃO</v>
      </c>
      <c r="J4010" s="83" t="str">
        <f>IF(H4010="RPPS",VLOOKUP(A4010,' Legislação Benef - GESCON'!$B$4:$I$2159,3,FALSE),"")</f>
        <v>NÃO</v>
      </c>
      <c r="K4010" s="83" t="str">
        <f>IF(H4010="RPPS",VLOOKUP(A4010,' Legislação Benef - GESCON'!$B$4:$I$2159,6,FALSE),"")</f>
        <v>SIM</v>
      </c>
      <c r="L4010" s="83" t="str">
        <f>IF(H4010="RPPS",IFERROR(IF(VLOOKUP(A4010,'Suspensão de repasses - GESCON'!$D$3:$J$1048576,7,FALSE)="Validada","SIM","NÃO"),"NÃO"),"")</f>
        <v>NÃO</v>
      </c>
    </row>
    <row r="4011" spans="1:12" s="19" customFormat="1" ht="15" customHeight="1" x14ac:dyDescent="0.25">
      <c r="A4011" s="88" t="s">
        <v>9378</v>
      </c>
      <c r="B4011" s="40" t="s">
        <v>634</v>
      </c>
      <c r="C4011" s="82" t="s">
        <v>10958</v>
      </c>
      <c r="D4011" s="82">
        <v>286</v>
      </c>
      <c r="E4011" s="82">
        <v>0</v>
      </c>
      <c r="F4011" s="82">
        <v>1</v>
      </c>
      <c r="G4011" s="82">
        <v>287</v>
      </c>
      <c r="H4011" s="40" t="s">
        <v>2</v>
      </c>
      <c r="I4011" s="83" t="str">
        <f>IFERROR(VLOOKUP(A4011,'Alíquotas - CADPREV'!$B$2152:$N$4324,8,FALSE),"")</f>
        <v>NÃO</v>
      </c>
      <c r="J4011" s="83" t="str">
        <f>IF(H4011="RPPS",VLOOKUP(A4011,' Legislação Benef - GESCON'!$B$4:$I$2159,3,FALSE),"")</f>
        <v>NÃO</v>
      </c>
      <c r="K4011" s="83" t="str">
        <f>IF(H4011="RPPS",VLOOKUP(A4011,' Legislação Benef - GESCON'!$B$4:$I$2159,6,FALSE),"")</f>
        <v>NÃO</v>
      </c>
      <c r="L4011" s="83" t="str">
        <f>IF(H4011="RPPS",IFERROR(IF(VLOOKUP(A4011,'Suspensão de repasses - GESCON'!$D$3:$J$1048576,7,FALSE)="Validada","SIM","NÃO"),"NÃO"),"")</f>
        <v>NÃO</v>
      </c>
    </row>
    <row r="4012" spans="1:12" s="19" customFormat="1" ht="15" customHeight="1" x14ac:dyDescent="0.25">
      <c r="A4012" s="88" t="s">
        <v>9379</v>
      </c>
      <c r="B4012" s="40" t="s">
        <v>1356</v>
      </c>
      <c r="C4012" s="82" t="s">
        <v>10958</v>
      </c>
      <c r="D4012" s="82">
        <v>3224</v>
      </c>
      <c r="E4012" s="82">
        <v>1043</v>
      </c>
      <c r="F4012" s="82">
        <v>259</v>
      </c>
      <c r="G4012" s="82">
        <v>4526</v>
      </c>
      <c r="H4012" s="40" t="s">
        <v>2</v>
      </c>
      <c r="I4012" s="83" t="str">
        <f>IFERROR(VLOOKUP(A4012,'Alíquotas - CADPREV'!$B$2152:$N$4324,8,FALSE),"")</f>
        <v>SIM</v>
      </c>
      <c r="J4012" s="83" t="str">
        <f>IF(H4012="RPPS",VLOOKUP(A4012,' Legislação Benef - GESCON'!$B$4:$I$2159,3,FALSE),"")</f>
        <v>NÃO</v>
      </c>
      <c r="K4012" s="83" t="str">
        <f>IF(H4012="RPPS",VLOOKUP(A4012,' Legislação Benef - GESCON'!$B$4:$I$2159,6,FALSE),"")</f>
        <v>NÃO</v>
      </c>
      <c r="L4012" s="83" t="str">
        <f>IF(H4012="RPPS",IFERROR(IF(VLOOKUP(A4012,'Suspensão de repasses - GESCON'!$D$3:$J$1048576,7,FALSE)="Validada","SIM","NÃO"),"NÃO"),"")</f>
        <v>NÃO</v>
      </c>
    </row>
    <row r="4013" spans="1:12" s="19" customFormat="1" ht="15" hidden="1" customHeight="1" x14ac:dyDescent="0.25">
      <c r="A4013" s="88" t="s">
        <v>9380</v>
      </c>
      <c r="B4013" s="40" t="s">
        <v>1356</v>
      </c>
      <c r="C4013" s="82" t="s">
        <v>10959</v>
      </c>
      <c r="D4013" s="82"/>
      <c r="E4013" s="82"/>
      <c r="F4013" s="82"/>
      <c r="G4013" s="82"/>
      <c r="H4013" s="40" t="s">
        <v>4</v>
      </c>
      <c r="I4013" s="83" t="str">
        <f>IFERROR(VLOOKUP(A4013,'Alíquotas - CADPREV'!$B$2152:$N$4324,8,FALSE),"")</f>
        <v/>
      </c>
      <c r="J4013" s="83" t="str">
        <f>IF(H4013="RPPS",VLOOKUP(A4013,' Legislação Benef - GESCON'!$B$4:$I$2159,3,FALSE),"")</f>
        <v/>
      </c>
      <c r="K4013" s="83" t="str">
        <f>IF(H4013="RPPS",VLOOKUP(A4013,' Legislação Benef - GESCON'!$B$4:$I$2159,6,FALSE),"")</f>
        <v/>
      </c>
      <c r="L4013" s="83" t="str">
        <f>IF(H4013="RPPS",IFERROR(IF(VLOOKUP(A4013,'Suspensão de repasses - GESCON'!$D$3:$J$1048576,7,FALSE)="Validada","SIM","NÃO"),"NÃO"),"")</f>
        <v/>
      </c>
    </row>
    <row r="4014" spans="1:12" s="19" customFormat="1" ht="15" hidden="1" customHeight="1" x14ac:dyDescent="0.25">
      <c r="A4014" s="88" t="s">
        <v>9381</v>
      </c>
      <c r="B4014" s="40" t="s">
        <v>3812</v>
      </c>
      <c r="C4014" s="82" t="s">
        <v>10959</v>
      </c>
      <c r="D4014" s="82"/>
      <c r="E4014" s="82"/>
      <c r="F4014" s="82"/>
      <c r="G4014" s="82"/>
      <c r="H4014" s="40" t="s">
        <v>4</v>
      </c>
      <c r="I4014" s="83" t="str">
        <f>IFERROR(VLOOKUP(A4014,'Alíquotas - CADPREV'!$B$2152:$N$4324,8,FALSE),"")</f>
        <v/>
      </c>
      <c r="J4014" s="83" t="str">
        <f>IF(H4014="RPPS",VLOOKUP(A4014,' Legislação Benef - GESCON'!$B$4:$I$2159,3,FALSE),"")</f>
        <v/>
      </c>
      <c r="K4014" s="83" t="str">
        <f>IF(H4014="RPPS",VLOOKUP(A4014,' Legislação Benef - GESCON'!$B$4:$I$2159,6,FALSE),"")</f>
        <v/>
      </c>
      <c r="L4014" s="83" t="str">
        <f>IF(H4014="RPPS",IFERROR(IF(VLOOKUP(A4014,'Suspensão de repasses - GESCON'!$D$3:$J$1048576,7,FALSE)="Validada","SIM","NÃO"),"NÃO"),"")</f>
        <v/>
      </c>
    </row>
    <row r="4015" spans="1:12" s="19" customFormat="1" ht="15" hidden="1" customHeight="1" x14ac:dyDescent="0.25">
      <c r="A4015" s="88" t="s">
        <v>9382</v>
      </c>
      <c r="B4015" s="40" t="s">
        <v>4289</v>
      </c>
      <c r="C4015" s="82" t="s">
        <v>10959</v>
      </c>
      <c r="D4015" s="82"/>
      <c r="E4015" s="82"/>
      <c r="F4015" s="82"/>
      <c r="G4015" s="82"/>
      <c r="H4015" s="40" t="s">
        <v>4</v>
      </c>
      <c r="I4015" s="83" t="str">
        <f>IFERROR(VLOOKUP(A4015,'Alíquotas - CADPREV'!$B$2152:$N$4324,8,FALSE),"")</f>
        <v/>
      </c>
      <c r="J4015" s="83" t="str">
        <f>IF(H4015="RPPS",VLOOKUP(A4015,' Legislação Benef - GESCON'!$B$4:$I$2159,3,FALSE),"")</f>
        <v/>
      </c>
      <c r="K4015" s="83" t="str">
        <f>IF(H4015="RPPS",VLOOKUP(A4015,' Legislação Benef - GESCON'!$B$4:$I$2159,6,FALSE),"")</f>
        <v/>
      </c>
      <c r="L4015" s="83" t="str">
        <f>IF(H4015="RPPS",IFERROR(IF(VLOOKUP(A4015,'Suspensão de repasses - GESCON'!$D$3:$J$1048576,7,FALSE)="Validada","SIM","NÃO"),"NÃO"),"")</f>
        <v/>
      </c>
    </row>
    <row r="4016" spans="1:12" s="19" customFormat="1" ht="15" customHeight="1" x14ac:dyDescent="0.25">
      <c r="A4016" s="88" t="s">
        <v>9383</v>
      </c>
      <c r="B4016" s="40" t="s">
        <v>2274</v>
      </c>
      <c r="C4016" s="82" t="s">
        <v>10958</v>
      </c>
      <c r="D4016" s="82">
        <v>317</v>
      </c>
      <c r="E4016" s="82">
        <v>0</v>
      </c>
      <c r="F4016" s="82">
        <v>0</v>
      </c>
      <c r="G4016" s="82">
        <v>317</v>
      </c>
      <c r="H4016" s="40" t="s">
        <v>2</v>
      </c>
      <c r="I4016" s="83" t="str">
        <f>IFERROR(VLOOKUP(A4016,'Alíquotas - CADPREV'!$B$2152:$N$4324,8,FALSE),"")</f>
        <v>NÃO</v>
      </c>
      <c r="J4016" s="83" t="str">
        <f>IF(H4016="RPPS",VLOOKUP(A4016,' Legislação Benef - GESCON'!$B$4:$I$2159,3,FALSE),"")</f>
        <v>NÃO</v>
      </c>
      <c r="K4016" s="83" t="str">
        <f>IF(H4016="RPPS",VLOOKUP(A4016,' Legislação Benef - GESCON'!$B$4:$I$2159,6,FALSE),"")</f>
        <v>NÃO</v>
      </c>
      <c r="L4016" s="83" t="str">
        <f>IF(H4016="RPPS",IFERROR(IF(VLOOKUP(A4016,'Suspensão de repasses - GESCON'!$D$3:$J$1048576,7,FALSE)="Validada","SIM","NÃO"),"NÃO"),"")</f>
        <v>NÃO</v>
      </c>
    </row>
    <row r="4017" spans="1:12" s="19" customFormat="1" ht="15" hidden="1" customHeight="1" x14ac:dyDescent="0.25">
      <c r="A4017" s="88" t="s">
        <v>9384</v>
      </c>
      <c r="B4017" s="40" t="s">
        <v>4626</v>
      </c>
      <c r="C4017" s="82" t="s">
        <v>10959</v>
      </c>
      <c r="D4017" s="82"/>
      <c r="E4017" s="82"/>
      <c r="F4017" s="82"/>
      <c r="G4017" s="82"/>
      <c r="H4017" s="40" t="s">
        <v>4</v>
      </c>
      <c r="I4017" s="83" t="str">
        <f>IFERROR(VLOOKUP(A4017,'Alíquotas - CADPREV'!$B$2152:$N$4324,8,FALSE),"")</f>
        <v/>
      </c>
      <c r="J4017" s="83" t="str">
        <f>IF(H4017="RPPS",VLOOKUP(A4017,' Legislação Benef - GESCON'!$B$4:$I$2159,3,FALSE),"")</f>
        <v/>
      </c>
      <c r="K4017" s="83" t="str">
        <f>IF(H4017="RPPS",VLOOKUP(A4017,' Legislação Benef - GESCON'!$B$4:$I$2159,6,FALSE),"")</f>
        <v/>
      </c>
      <c r="L4017" s="83" t="str">
        <f>IF(H4017="RPPS",IFERROR(IF(VLOOKUP(A4017,'Suspensão de repasses - GESCON'!$D$3:$J$1048576,7,FALSE)="Validada","SIM","NÃO"),"NÃO"),"")</f>
        <v/>
      </c>
    </row>
    <row r="4018" spans="1:12" s="19" customFormat="1" ht="15" hidden="1" customHeight="1" x14ac:dyDescent="0.25">
      <c r="A4018" s="88" t="s">
        <v>9385</v>
      </c>
      <c r="B4018" s="40" t="s">
        <v>197</v>
      </c>
      <c r="C4018" s="82" t="s">
        <v>10959</v>
      </c>
      <c r="D4018" s="82"/>
      <c r="E4018" s="82"/>
      <c r="F4018" s="82"/>
      <c r="G4018" s="82"/>
      <c r="H4018" s="40" t="s">
        <v>4</v>
      </c>
      <c r="I4018" s="83" t="str">
        <f>IFERROR(VLOOKUP(A4018,'Alíquotas - CADPREV'!$B$2152:$N$4324,8,FALSE),"")</f>
        <v/>
      </c>
      <c r="J4018" s="83" t="str">
        <f>IF(H4018="RPPS",VLOOKUP(A4018,' Legislação Benef - GESCON'!$B$4:$I$2159,3,FALSE),"")</f>
        <v/>
      </c>
      <c r="K4018" s="83" t="str">
        <f>IF(H4018="RPPS",VLOOKUP(A4018,' Legislação Benef - GESCON'!$B$4:$I$2159,6,FALSE),"")</f>
        <v/>
      </c>
      <c r="L4018" s="83" t="str">
        <f>IF(H4018="RPPS",IFERROR(IF(VLOOKUP(A4018,'Suspensão de repasses - GESCON'!$D$3:$J$1048576,7,FALSE)="Validada","SIM","NÃO"),"NÃO"),"")</f>
        <v/>
      </c>
    </row>
    <row r="4019" spans="1:12" s="19" customFormat="1" ht="15" hidden="1" customHeight="1" x14ac:dyDescent="0.25">
      <c r="A4019" s="88" t="s">
        <v>9386</v>
      </c>
      <c r="B4019" s="40" t="s">
        <v>215</v>
      </c>
      <c r="C4019" s="82" t="s">
        <v>10959</v>
      </c>
      <c r="D4019" s="82"/>
      <c r="E4019" s="82"/>
      <c r="F4019" s="82"/>
      <c r="G4019" s="82"/>
      <c r="H4019" s="40" t="s">
        <v>4</v>
      </c>
      <c r="I4019" s="83" t="str">
        <f>IFERROR(VLOOKUP(A4019,'Alíquotas - CADPREV'!$B$2152:$N$4324,8,FALSE),"")</f>
        <v/>
      </c>
      <c r="J4019" s="83" t="str">
        <f>IF(H4019="RPPS",VLOOKUP(A4019,' Legislação Benef - GESCON'!$B$4:$I$2159,3,FALSE),"")</f>
        <v/>
      </c>
      <c r="K4019" s="83" t="str">
        <f>IF(H4019="RPPS",VLOOKUP(A4019,' Legislação Benef - GESCON'!$B$4:$I$2159,6,FALSE),"")</f>
        <v/>
      </c>
      <c r="L4019" s="83" t="str">
        <f>IF(H4019="RPPS",IFERROR(IF(VLOOKUP(A4019,'Suspensão de repasses - GESCON'!$D$3:$J$1048576,7,FALSE)="Validada","SIM","NÃO"),"NÃO"),"")</f>
        <v/>
      </c>
    </row>
    <row r="4020" spans="1:12" s="19" customFormat="1" ht="15" hidden="1" customHeight="1" x14ac:dyDescent="0.25">
      <c r="A4020" s="88" t="s">
        <v>9387</v>
      </c>
      <c r="B4020" s="40" t="s">
        <v>3143</v>
      </c>
      <c r="C4020" s="82" t="s">
        <v>10959</v>
      </c>
      <c r="D4020" s="82"/>
      <c r="E4020" s="82"/>
      <c r="F4020" s="82"/>
      <c r="G4020" s="82"/>
      <c r="H4020" s="40" t="s">
        <v>4</v>
      </c>
      <c r="I4020" s="83" t="str">
        <f>IFERROR(VLOOKUP(A4020,'Alíquotas - CADPREV'!$B$2152:$N$4324,8,FALSE),"")</f>
        <v/>
      </c>
      <c r="J4020" s="83" t="str">
        <f>IF(H4020="RPPS",VLOOKUP(A4020,' Legislação Benef - GESCON'!$B$4:$I$2159,3,FALSE),"")</f>
        <v/>
      </c>
      <c r="K4020" s="83" t="str">
        <f>IF(H4020="RPPS",VLOOKUP(A4020,' Legislação Benef - GESCON'!$B$4:$I$2159,6,FALSE),"")</f>
        <v/>
      </c>
      <c r="L4020" s="83" t="str">
        <f>IF(H4020="RPPS",IFERROR(IF(VLOOKUP(A4020,'Suspensão de repasses - GESCON'!$D$3:$J$1048576,7,FALSE)="Validada","SIM","NÃO"),"NÃO"),"")</f>
        <v/>
      </c>
    </row>
    <row r="4021" spans="1:12" s="19" customFormat="1" ht="15" hidden="1" customHeight="1" x14ac:dyDescent="0.25">
      <c r="A4021" s="88" t="s">
        <v>9388</v>
      </c>
      <c r="B4021" s="40" t="s">
        <v>4626</v>
      </c>
      <c r="C4021" s="82" t="s">
        <v>10959</v>
      </c>
      <c r="D4021" s="82"/>
      <c r="E4021" s="82"/>
      <c r="F4021" s="82"/>
      <c r="G4021" s="82"/>
      <c r="H4021" s="40" t="s">
        <v>4</v>
      </c>
      <c r="I4021" s="83" t="str">
        <f>IFERROR(VLOOKUP(A4021,'Alíquotas - CADPREV'!$B$2152:$N$4324,8,FALSE),"")</f>
        <v/>
      </c>
      <c r="J4021" s="83" t="str">
        <f>IF(H4021="RPPS",VLOOKUP(A4021,' Legislação Benef - GESCON'!$B$4:$I$2159,3,FALSE),"")</f>
        <v/>
      </c>
      <c r="K4021" s="83" t="str">
        <f>IF(H4021="RPPS",VLOOKUP(A4021,' Legislação Benef - GESCON'!$B$4:$I$2159,6,FALSE),"")</f>
        <v/>
      </c>
      <c r="L4021" s="83" t="str">
        <f>IF(H4021="RPPS",IFERROR(IF(VLOOKUP(A4021,'Suspensão de repasses - GESCON'!$D$3:$J$1048576,7,FALSE)="Validada","SIM","NÃO"),"NÃO"),"")</f>
        <v/>
      </c>
    </row>
    <row r="4022" spans="1:12" s="19" customFormat="1" ht="15" hidden="1" customHeight="1" x14ac:dyDescent="0.25">
      <c r="A4022" s="88" t="s">
        <v>9389</v>
      </c>
      <c r="B4022" s="40" t="s">
        <v>1356</v>
      </c>
      <c r="C4022" s="82" t="s">
        <v>10959</v>
      </c>
      <c r="D4022" s="82"/>
      <c r="E4022" s="82"/>
      <c r="F4022" s="82"/>
      <c r="G4022" s="82"/>
      <c r="H4022" s="40" t="s">
        <v>4</v>
      </c>
      <c r="I4022" s="83" t="str">
        <f>IFERROR(VLOOKUP(A4022,'Alíquotas - CADPREV'!$B$2152:$N$4324,8,FALSE),"")</f>
        <v/>
      </c>
      <c r="J4022" s="83" t="str">
        <f>IF(H4022="RPPS",VLOOKUP(A4022,' Legislação Benef - GESCON'!$B$4:$I$2159,3,FALSE),"")</f>
        <v/>
      </c>
      <c r="K4022" s="83" t="str">
        <f>IF(H4022="RPPS",VLOOKUP(A4022,' Legislação Benef - GESCON'!$B$4:$I$2159,6,FALSE),"")</f>
        <v/>
      </c>
      <c r="L4022" s="83" t="str">
        <f>IF(H4022="RPPS",IFERROR(IF(VLOOKUP(A4022,'Suspensão de repasses - GESCON'!$D$3:$J$1048576,7,FALSE)="Validada","SIM","NÃO"),"NÃO"),"")</f>
        <v/>
      </c>
    </row>
    <row r="4023" spans="1:12" s="19" customFormat="1" ht="15" hidden="1" customHeight="1" x14ac:dyDescent="0.25">
      <c r="A4023" s="88" t="s">
        <v>9390</v>
      </c>
      <c r="B4023" s="40" t="s">
        <v>4289</v>
      </c>
      <c r="C4023" s="82" t="s">
        <v>10959</v>
      </c>
      <c r="D4023" s="82"/>
      <c r="E4023" s="82"/>
      <c r="F4023" s="82"/>
      <c r="G4023" s="82"/>
      <c r="H4023" s="40" t="s">
        <v>4</v>
      </c>
      <c r="I4023" s="83" t="str">
        <f>IFERROR(VLOOKUP(A4023,'Alíquotas - CADPREV'!$B$2152:$N$4324,8,FALSE),"")</f>
        <v/>
      </c>
      <c r="J4023" s="83" t="str">
        <f>IF(H4023="RPPS",VLOOKUP(A4023,' Legislação Benef - GESCON'!$B$4:$I$2159,3,FALSE),"")</f>
        <v/>
      </c>
      <c r="K4023" s="83" t="str">
        <f>IF(H4023="RPPS",VLOOKUP(A4023,' Legislação Benef - GESCON'!$B$4:$I$2159,6,FALSE),"")</f>
        <v/>
      </c>
      <c r="L4023" s="83" t="str">
        <f>IF(H4023="RPPS",IFERROR(IF(VLOOKUP(A4023,'Suspensão de repasses - GESCON'!$D$3:$J$1048576,7,FALSE)="Validada","SIM","NÃO"),"NÃO"),"")</f>
        <v/>
      </c>
    </row>
    <row r="4024" spans="1:12" s="19" customFormat="1" ht="15" customHeight="1" x14ac:dyDescent="0.25">
      <c r="A4024" s="88" t="s">
        <v>9391</v>
      </c>
      <c r="B4024" s="40" t="s">
        <v>4626</v>
      </c>
      <c r="C4024" s="82" t="s">
        <v>10958</v>
      </c>
      <c r="D4024" s="82">
        <v>11149</v>
      </c>
      <c r="E4024" s="82">
        <v>1358</v>
      </c>
      <c r="F4024" s="82">
        <v>432</v>
      </c>
      <c r="G4024" s="82">
        <v>12939</v>
      </c>
      <c r="H4024" s="40" t="s">
        <v>2</v>
      </c>
      <c r="I4024" s="83" t="str">
        <f>IFERROR(VLOOKUP(A4024,'Alíquotas - CADPREV'!$B$2152:$N$4324,8,FALSE),"")</f>
        <v>SIM</v>
      </c>
      <c r="J4024" s="83" t="str">
        <f>IF(H4024="RPPS",VLOOKUP(A4024,' Legislação Benef - GESCON'!$B$4:$I$2159,3,FALSE),"")</f>
        <v>NÃO</v>
      </c>
      <c r="K4024" s="83" t="str">
        <f>IF(H4024="RPPS",VLOOKUP(A4024,' Legislação Benef - GESCON'!$B$4:$I$2159,6,FALSE),"")</f>
        <v>NÃO</v>
      </c>
      <c r="L4024" s="83" t="str">
        <f>IF(H4024="RPPS",IFERROR(IF(VLOOKUP(A4024,'Suspensão de repasses - GESCON'!$D$3:$J$1048576,7,FALSE)="Validada","SIM","NÃO"),"NÃO"),"")</f>
        <v>SIM</v>
      </c>
    </row>
    <row r="4025" spans="1:12" s="19" customFormat="1" ht="15" hidden="1" customHeight="1" x14ac:dyDescent="0.25">
      <c r="A4025" s="88" t="s">
        <v>9392</v>
      </c>
      <c r="B4025" s="40" t="s">
        <v>5227</v>
      </c>
      <c r="C4025" s="82" t="s">
        <v>10959</v>
      </c>
      <c r="D4025" s="82"/>
      <c r="E4025" s="82"/>
      <c r="F4025" s="82"/>
      <c r="G4025" s="82"/>
      <c r="H4025" s="40" t="s">
        <v>4</v>
      </c>
      <c r="I4025" s="83" t="str">
        <f>IFERROR(VLOOKUP(A4025,'Alíquotas - CADPREV'!$B$2152:$N$4324,8,FALSE),"")</f>
        <v/>
      </c>
      <c r="J4025" s="83" t="str">
        <f>IF(H4025="RPPS",VLOOKUP(A4025,' Legislação Benef - GESCON'!$B$4:$I$2159,3,FALSE),"")</f>
        <v/>
      </c>
      <c r="K4025" s="83" t="str">
        <f>IF(H4025="RPPS",VLOOKUP(A4025,' Legislação Benef - GESCON'!$B$4:$I$2159,6,FALSE),"")</f>
        <v/>
      </c>
      <c r="L4025" s="83" t="str">
        <f>IF(H4025="RPPS",IFERROR(IF(VLOOKUP(A4025,'Suspensão de repasses - GESCON'!$D$3:$J$1048576,7,FALSE)="Validada","SIM","NÃO"),"NÃO"),"")</f>
        <v/>
      </c>
    </row>
    <row r="4026" spans="1:12" s="19" customFormat="1" ht="15" hidden="1" customHeight="1" x14ac:dyDescent="0.25">
      <c r="A4026" s="88" t="s">
        <v>9393</v>
      </c>
      <c r="B4026" s="40" t="s">
        <v>2413</v>
      </c>
      <c r="C4026" s="82" t="s">
        <v>10959</v>
      </c>
      <c r="D4026" s="82"/>
      <c r="E4026" s="82"/>
      <c r="F4026" s="82"/>
      <c r="G4026" s="82"/>
      <c r="H4026" s="40" t="s">
        <v>4</v>
      </c>
      <c r="I4026" s="83" t="str">
        <f>IFERROR(VLOOKUP(A4026,'Alíquotas - CADPREV'!$B$2152:$N$4324,8,FALSE),"")</f>
        <v/>
      </c>
      <c r="J4026" s="83" t="str">
        <f>IF(H4026="RPPS",VLOOKUP(A4026,' Legislação Benef - GESCON'!$B$4:$I$2159,3,FALSE),"")</f>
        <v/>
      </c>
      <c r="K4026" s="83" t="str">
        <f>IF(H4026="RPPS",VLOOKUP(A4026,' Legislação Benef - GESCON'!$B$4:$I$2159,6,FALSE),"")</f>
        <v/>
      </c>
      <c r="L4026" s="83" t="str">
        <f>IF(H4026="RPPS",IFERROR(IF(VLOOKUP(A4026,'Suspensão de repasses - GESCON'!$D$3:$J$1048576,7,FALSE)="Validada","SIM","NÃO"),"NÃO"),"")</f>
        <v/>
      </c>
    </row>
    <row r="4027" spans="1:12" s="19" customFormat="1" ht="15" hidden="1" customHeight="1" x14ac:dyDescent="0.25">
      <c r="A4027" s="88" t="s">
        <v>9394</v>
      </c>
      <c r="B4027" s="40" t="s">
        <v>3143</v>
      </c>
      <c r="C4027" s="82" t="s">
        <v>10959</v>
      </c>
      <c r="D4027" s="82"/>
      <c r="E4027" s="82"/>
      <c r="F4027" s="82"/>
      <c r="G4027" s="82"/>
      <c r="H4027" s="40" t="s">
        <v>4</v>
      </c>
      <c r="I4027" s="83" t="str">
        <f>IFERROR(VLOOKUP(A4027,'Alíquotas - CADPREV'!$B$2152:$N$4324,8,FALSE),"")</f>
        <v/>
      </c>
      <c r="J4027" s="83" t="str">
        <f>IF(H4027="RPPS",VLOOKUP(A4027,' Legislação Benef - GESCON'!$B$4:$I$2159,3,FALSE),"")</f>
        <v/>
      </c>
      <c r="K4027" s="83" t="str">
        <f>IF(H4027="RPPS",VLOOKUP(A4027,' Legislação Benef - GESCON'!$B$4:$I$2159,6,FALSE),"")</f>
        <v/>
      </c>
      <c r="L4027" s="83" t="str">
        <f>IF(H4027="RPPS",IFERROR(IF(VLOOKUP(A4027,'Suspensão de repasses - GESCON'!$D$3:$J$1048576,7,FALSE)="Validada","SIM","NÃO"),"NÃO"),"")</f>
        <v/>
      </c>
    </row>
    <row r="4028" spans="1:12" s="19" customFormat="1" ht="15" hidden="1" customHeight="1" x14ac:dyDescent="0.25">
      <c r="A4028" s="88" t="s">
        <v>9395</v>
      </c>
      <c r="B4028" s="40" t="s">
        <v>1356</v>
      </c>
      <c r="C4028" s="82" t="s">
        <v>10959</v>
      </c>
      <c r="D4028" s="82"/>
      <c r="E4028" s="82"/>
      <c r="F4028" s="82"/>
      <c r="G4028" s="82"/>
      <c r="H4028" s="40" t="s">
        <v>4</v>
      </c>
      <c r="I4028" s="83" t="str">
        <f>IFERROR(VLOOKUP(A4028,'Alíquotas - CADPREV'!$B$2152:$N$4324,8,FALSE),"")</f>
        <v/>
      </c>
      <c r="J4028" s="83" t="str">
        <f>IF(H4028="RPPS",VLOOKUP(A4028,' Legislação Benef - GESCON'!$B$4:$I$2159,3,FALSE),"")</f>
        <v/>
      </c>
      <c r="K4028" s="83" t="str">
        <f>IF(H4028="RPPS",VLOOKUP(A4028,' Legislação Benef - GESCON'!$B$4:$I$2159,6,FALSE),"")</f>
        <v/>
      </c>
      <c r="L4028" s="83" t="str">
        <f>IF(H4028="RPPS",IFERROR(IF(VLOOKUP(A4028,'Suspensão de repasses - GESCON'!$D$3:$J$1048576,7,FALSE)="Validada","SIM","NÃO"),"NÃO"),"")</f>
        <v/>
      </c>
    </row>
    <row r="4029" spans="1:12" s="19" customFormat="1" ht="15" hidden="1" customHeight="1" x14ac:dyDescent="0.25">
      <c r="A4029" s="88" t="s">
        <v>9396</v>
      </c>
      <c r="B4029" s="40" t="s">
        <v>2554</v>
      </c>
      <c r="C4029" s="82" t="s">
        <v>10959</v>
      </c>
      <c r="D4029" s="82"/>
      <c r="E4029" s="82"/>
      <c r="F4029" s="82"/>
      <c r="G4029" s="82"/>
      <c r="H4029" s="40" t="s">
        <v>4</v>
      </c>
      <c r="I4029" s="83" t="str">
        <f>IFERROR(VLOOKUP(A4029,'Alíquotas - CADPREV'!$B$2152:$N$4324,8,FALSE),"")</f>
        <v/>
      </c>
      <c r="J4029" s="83" t="str">
        <f>IF(H4029="RPPS",VLOOKUP(A4029,' Legislação Benef - GESCON'!$B$4:$I$2159,3,FALSE),"")</f>
        <v/>
      </c>
      <c r="K4029" s="83" t="str">
        <f>IF(H4029="RPPS",VLOOKUP(A4029,' Legislação Benef - GESCON'!$B$4:$I$2159,6,FALSE),"")</f>
        <v/>
      </c>
      <c r="L4029" s="83" t="str">
        <f>IF(H4029="RPPS",IFERROR(IF(VLOOKUP(A4029,'Suspensão de repasses - GESCON'!$D$3:$J$1048576,7,FALSE)="Validada","SIM","NÃO"),"NÃO"),"")</f>
        <v/>
      </c>
    </row>
    <row r="4030" spans="1:12" s="19" customFormat="1" ht="15" hidden="1" customHeight="1" x14ac:dyDescent="0.25">
      <c r="A4030" s="88" t="s">
        <v>9397</v>
      </c>
      <c r="B4030" s="40" t="s">
        <v>2926</v>
      </c>
      <c r="C4030" s="82" t="s">
        <v>10959</v>
      </c>
      <c r="D4030" s="82"/>
      <c r="E4030" s="82"/>
      <c r="F4030" s="82"/>
      <c r="G4030" s="82"/>
      <c r="H4030" s="40" t="s">
        <v>4</v>
      </c>
      <c r="I4030" s="83" t="str">
        <f>IFERROR(VLOOKUP(A4030,'Alíquotas - CADPREV'!$B$2152:$N$4324,8,FALSE),"")</f>
        <v/>
      </c>
      <c r="J4030" s="83" t="str">
        <f>IF(H4030="RPPS",VLOOKUP(A4030,' Legislação Benef - GESCON'!$B$4:$I$2159,3,FALSE),"")</f>
        <v/>
      </c>
      <c r="K4030" s="83" t="str">
        <f>IF(H4030="RPPS",VLOOKUP(A4030,' Legislação Benef - GESCON'!$B$4:$I$2159,6,FALSE),"")</f>
        <v/>
      </c>
      <c r="L4030" s="83" t="str">
        <f>IF(H4030="RPPS",IFERROR(IF(VLOOKUP(A4030,'Suspensão de repasses - GESCON'!$D$3:$J$1048576,7,FALSE)="Validada","SIM","NÃO"),"NÃO"),"")</f>
        <v/>
      </c>
    </row>
    <row r="4031" spans="1:12" s="19" customFormat="1" ht="15" hidden="1" customHeight="1" x14ac:dyDescent="0.25">
      <c r="A4031" s="88" t="s">
        <v>9398</v>
      </c>
      <c r="B4031" s="40" t="s">
        <v>4626</v>
      </c>
      <c r="C4031" s="82" t="s">
        <v>10959</v>
      </c>
      <c r="D4031" s="82"/>
      <c r="E4031" s="82"/>
      <c r="F4031" s="82"/>
      <c r="G4031" s="82"/>
      <c r="H4031" s="40" t="s">
        <v>4</v>
      </c>
      <c r="I4031" s="83" t="str">
        <f>IFERROR(VLOOKUP(A4031,'Alíquotas - CADPREV'!$B$2152:$N$4324,8,FALSE),"")</f>
        <v/>
      </c>
      <c r="J4031" s="83" t="str">
        <f>IF(H4031="RPPS",VLOOKUP(A4031,' Legislação Benef - GESCON'!$B$4:$I$2159,3,FALSE),"")</f>
        <v/>
      </c>
      <c r="K4031" s="83" t="str">
        <f>IF(H4031="RPPS",VLOOKUP(A4031,' Legislação Benef - GESCON'!$B$4:$I$2159,6,FALSE),"")</f>
        <v/>
      </c>
      <c r="L4031" s="83" t="str">
        <f>IF(H4031="RPPS",IFERROR(IF(VLOOKUP(A4031,'Suspensão de repasses - GESCON'!$D$3:$J$1048576,7,FALSE)="Validada","SIM","NÃO"),"NÃO"),"")</f>
        <v/>
      </c>
    </row>
    <row r="4032" spans="1:12" s="19" customFormat="1" ht="15" hidden="1" customHeight="1" x14ac:dyDescent="0.25">
      <c r="A4032" s="88" t="s">
        <v>9399</v>
      </c>
      <c r="B4032" s="40" t="s">
        <v>1356</v>
      </c>
      <c r="C4032" s="82" t="s">
        <v>10959</v>
      </c>
      <c r="D4032" s="82"/>
      <c r="E4032" s="82"/>
      <c r="F4032" s="82"/>
      <c r="G4032" s="82"/>
      <c r="H4032" s="40" t="s">
        <v>4</v>
      </c>
      <c r="I4032" s="83" t="str">
        <f>IFERROR(VLOOKUP(A4032,'Alíquotas - CADPREV'!$B$2152:$N$4324,8,FALSE),"")</f>
        <v/>
      </c>
      <c r="J4032" s="83" t="str">
        <f>IF(H4032="RPPS",VLOOKUP(A4032,' Legislação Benef - GESCON'!$B$4:$I$2159,3,FALSE),"")</f>
        <v/>
      </c>
      <c r="K4032" s="83" t="str">
        <f>IF(H4032="RPPS",VLOOKUP(A4032,' Legislação Benef - GESCON'!$B$4:$I$2159,6,FALSE),"")</f>
        <v/>
      </c>
      <c r="L4032" s="83" t="str">
        <f>IF(H4032="RPPS",IFERROR(IF(VLOOKUP(A4032,'Suspensão de repasses - GESCON'!$D$3:$J$1048576,7,FALSE)="Validada","SIM","NÃO"),"NÃO"),"")</f>
        <v/>
      </c>
    </row>
    <row r="4033" spans="1:12" s="19" customFormat="1" ht="15" customHeight="1" x14ac:dyDescent="0.25">
      <c r="A4033" s="88" t="s">
        <v>9400</v>
      </c>
      <c r="B4033" s="40" t="s">
        <v>1356</v>
      </c>
      <c r="C4033" s="82" t="s">
        <v>10958</v>
      </c>
      <c r="D4033" s="82">
        <v>137</v>
      </c>
      <c r="E4033" s="82">
        <v>57</v>
      </c>
      <c r="F4033" s="82">
        <v>17</v>
      </c>
      <c r="G4033" s="82">
        <v>211</v>
      </c>
      <c r="H4033" s="40" t="s">
        <v>2</v>
      </c>
      <c r="I4033" s="83" t="str">
        <f>IFERROR(VLOOKUP(A4033,'Alíquotas - CADPREV'!$B$2152:$N$4324,8,FALSE),"")</f>
        <v>NÃO</v>
      </c>
      <c r="J4033" s="83" t="str">
        <f>IF(H4033="RPPS",VLOOKUP(A4033,' Legislação Benef - GESCON'!$B$4:$I$2159,3,FALSE),"")</f>
        <v>NÃO</v>
      </c>
      <c r="K4033" s="83" t="str">
        <f>IF(H4033="RPPS",VLOOKUP(A4033,' Legislação Benef - GESCON'!$B$4:$I$2159,6,FALSE),"")</f>
        <v>NÃO</v>
      </c>
      <c r="L4033" s="83" t="str">
        <f>IF(H4033="RPPS",IFERROR(IF(VLOOKUP(A4033,'Suspensão de repasses - GESCON'!$D$3:$J$1048576,7,FALSE)="Validada","SIM","NÃO"),"NÃO"),"")</f>
        <v>NÃO</v>
      </c>
    </row>
    <row r="4034" spans="1:12" s="19" customFormat="1" ht="15" hidden="1" customHeight="1" x14ac:dyDescent="0.25">
      <c r="A4034" s="88" t="s">
        <v>9401</v>
      </c>
      <c r="B4034" s="40" t="s">
        <v>4626</v>
      </c>
      <c r="C4034" s="82" t="s">
        <v>10959</v>
      </c>
      <c r="D4034" s="82"/>
      <c r="E4034" s="82"/>
      <c r="F4034" s="82"/>
      <c r="G4034" s="82"/>
      <c r="H4034" s="40" t="s">
        <v>4</v>
      </c>
      <c r="I4034" s="83" t="str">
        <f>IFERROR(VLOOKUP(A4034,'Alíquotas - CADPREV'!$B$2152:$N$4324,8,FALSE),"")</f>
        <v/>
      </c>
      <c r="J4034" s="83" t="str">
        <f>IF(H4034="RPPS",VLOOKUP(A4034,' Legislação Benef - GESCON'!$B$4:$I$2159,3,FALSE),"")</f>
        <v/>
      </c>
      <c r="K4034" s="83" t="str">
        <f>IF(H4034="RPPS",VLOOKUP(A4034,' Legislação Benef - GESCON'!$B$4:$I$2159,6,FALSE),"")</f>
        <v/>
      </c>
      <c r="L4034" s="83" t="str">
        <f>IF(H4034="RPPS",IFERROR(IF(VLOOKUP(A4034,'Suspensão de repasses - GESCON'!$D$3:$J$1048576,7,FALSE)="Validada","SIM","NÃO"),"NÃO"),"")</f>
        <v/>
      </c>
    </row>
    <row r="4035" spans="1:12" s="19" customFormat="1" ht="15" hidden="1" customHeight="1" x14ac:dyDescent="0.25">
      <c r="A4035" s="88" t="s">
        <v>9402</v>
      </c>
      <c r="B4035" s="40" t="s">
        <v>1356</v>
      </c>
      <c r="C4035" s="82" t="s">
        <v>10959</v>
      </c>
      <c r="D4035" s="82"/>
      <c r="E4035" s="82"/>
      <c r="F4035" s="82"/>
      <c r="G4035" s="82"/>
      <c r="H4035" s="40" t="s">
        <v>4</v>
      </c>
      <c r="I4035" s="83" t="str">
        <f>IFERROR(VLOOKUP(A4035,'Alíquotas - CADPREV'!$B$2152:$N$4324,8,FALSE),"")</f>
        <v/>
      </c>
      <c r="J4035" s="83" t="str">
        <f>IF(H4035="RPPS",VLOOKUP(A4035,' Legislação Benef - GESCON'!$B$4:$I$2159,3,FALSE),"")</f>
        <v/>
      </c>
      <c r="K4035" s="83" t="str">
        <f>IF(H4035="RPPS",VLOOKUP(A4035,' Legislação Benef - GESCON'!$B$4:$I$2159,6,FALSE),"")</f>
        <v/>
      </c>
      <c r="L4035" s="83" t="str">
        <f>IF(H4035="RPPS",IFERROR(IF(VLOOKUP(A4035,'Suspensão de repasses - GESCON'!$D$3:$J$1048576,7,FALSE)="Validada","SIM","NÃO"),"NÃO"),"")</f>
        <v/>
      </c>
    </row>
    <row r="4036" spans="1:12" s="19" customFormat="1" ht="15" hidden="1" customHeight="1" x14ac:dyDescent="0.25">
      <c r="A4036" s="88" t="s">
        <v>9403</v>
      </c>
      <c r="B4036" s="40" t="s">
        <v>4626</v>
      </c>
      <c r="C4036" s="82" t="s">
        <v>10959</v>
      </c>
      <c r="D4036" s="82"/>
      <c r="E4036" s="82"/>
      <c r="F4036" s="82"/>
      <c r="G4036" s="82"/>
      <c r="H4036" s="40" t="s">
        <v>4</v>
      </c>
      <c r="I4036" s="83" t="str">
        <f>IFERROR(VLOOKUP(A4036,'Alíquotas - CADPREV'!$B$2152:$N$4324,8,FALSE),"")</f>
        <v/>
      </c>
      <c r="J4036" s="83" t="str">
        <f>IF(H4036="RPPS",VLOOKUP(A4036,' Legislação Benef - GESCON'!$B$4:$I$2159,3,FALSE),"")</f>
        <v/>
      </c>
      <c r="K4036" s="83" t="str">
        <f>IF(H4036="RPPS",VLOOKUP(A4036,' Legislação Benef - GESCON'!$B$4:$I$2159,6,FALSE),"")</f>
        <v/>
      </c>
      <c r="L4036" s="83" t="str">
        <f>IF(H4036="RPPS",IFERROR(IF(VLOOKUP(A4036,'Suspensão de repasses - GESCON'!$D$3:$J$1048576,7,FALSE)="Validada","SIM","NÃO"),"NÃO"),"")</f>
        <v/>
      </c>
    </row>
    <row r="4037" spans="1:12" s="19" customFormat="1" ht="15" hidden="1" customHeight="1" x14ac:dyDescent="0.25">
      <c r="A4037" s="88" t="s">
        <v>9404</v>
      </c>
      <c r="B4037" s="40" t="s">
        <v>3143</v>
      </c>
      <c r="C4037" s="82" t="s">
        <v>10959</v>
      </c>
      <c r="D4037" s="82"/>
      <c r="E4037" s="82"/>
      <c r="F4037" s="82"/>
      <c r="G4037" s="82"/>
      <c r="H4037" s="40" t="s">
        <v>4</v>
      </c>
      <c r="I4037" s="83" t="str">
        <f>IFERROR(VLOOKUP(A4037,'Alíquotas - CADPREV'!$B$2152:$N$4324,8,FALSE),"")</f>
        <v/>
      </c>
      <c r="J4037" s="83" t="str">
        <f>IF(H4037="RPPS",VLOOKUP(A4037,' Legislação Benef - GESCON'!$B$4:$I$2159,3,FALSE),"")</f>
        <v/>
      </c>
      <c r="K4037" s="83" t="str">
        <f>IF(H4037="RPPS",VLOOKUP(A4037,' Legislação Benef - GESCON'!$B$4:$I$2159,6,FALSE),"")</f>
        <v/>
      </c>
      <c r="L4037" s="83" t="str">
        <f>IF(H4037="RPPS",IFERROR(IF(VLOOKUP(A4037,'Suspensão de repasses - GESCON'!$D$3:$J$1048576,7,FALSE)="Validada","SIM","NÃO"),"NÃO"),"")</f>
        <v/>
      </c>
    </row>
    <row r="4038" spans="1:12" s="19" customFormat="1" ht="15" hidden="1" customHeight="1" x14ac:dyDescent="0.25">
      <c r="A4038" s="88" t="s">
        <v>9405</v>
      </c>
      <c r="B4038" s="40" t="s">
        <v>4289</v>
      </c>
      <c r="C4038" s="82" t="s">
        <v>10959</v>
      </c>
      <c r="D4038" s="82"/>
      <c r="E4038" s="82"/>
      <c r="F4038" s="82"/>
      <c r="G4038" s="82"/>
      <c r="H4038" s="40" t="s">
        <v>4</v>
      </c>
      <c r="I4038" s="83" t="str">
        <f>IFERROR(VLOOKUP(A4038,'Alíquotas - CADPREV'!$B$2152:$N$4324,8,FALSE),"")</f>
        <v/>
      </c>
      <c r="J4038" s="83" t="str">
        <f>IF(H4038="RPPS",VLOOKUP(A4038,' Legislação Benef - GESCON'!$B$4:$I$2159,3,FALSE),"")</f>
        <v/>
      </c>
      <c r="K4038" s="83" t="str">
        <f>IF(H4038="RPPS",VLOOKUP(A4038,' Legislação Benef - GESCON'!$B$4:$I$2159,6,FALSE),"")</f>
        <v/>
      </c>
      <c r="L4038" s="83" t="str">
        <f>IF(H4038="RPPS",IFERROR(IF(VLOOKUP(A4038,'Suspensão de repasses - GESCON'!$D$3:$J$1048576,7,FALSE)="Validada","SIM","NÃO"),"NÃO"),"")</f>
        <v/>
      </c>
    </row>
    <row r="4039" spans="1:12" s="19" customFormat="1" ht="15" hidden="1" customHeight="1" x14ac:dyDescent="0.25">
      <c r="A4039" s="88" t="s">
        <v>9406</v>
      </c>
      <c r="B4039" s="40" t="s">
        <v>215</v>
      </c>
      <c r="C4039" s="82" t="s">
        <v>10959</v>
      </c>
      <c r="D4039" s="82"/>
      <c r="E4039" s="82"/>
      <c r="F4039" s="82"/>
      <c r="G4039" s="82"/>
      <c r="H4039" s="40" t="s">
        <v>4</v>
      </c>
      <c r="I4039" s="83" t="str">
        <f>IFERROR(VLOOKUP(A4039,'Alíquotas - CADPREV'!$B$2152:$N$4324,8,FALSE),"")</f>
        <v/>
      </c>
      <c r="J4039" s="83" t="str">
        <f>IF(H4039="RPPS",VLOOKUP(A4039,' Legislação Benef - GESCON'!$B$4:$I$2159,3,FALSE),"")</f>
        <v/>
      </c>
      <c r="K4039" s="83" t="str">
        <f>IF(H4039="RPPS",VLOOKUP(A4039,' Legislação Benef - GESCON'!$B$4:$I$2159,6,FALSE),"")</f>
        <v/>
      </c>
      <c r="L4039" s="83" t="str">
        <f>IF(H4039="RPPS",IFERROR(IF(VLOOKUP(A4039,'Suspensão de repasses - GESCON'!$D$3:$J$1048576,7,FALSE)="Validada","SIM","NÃO"),"NÃO"),"")</f>
        <v/>
      </c>
    </row>
    <row r="4040" spans="1:12" s="19" customFormat="1" ht="15" hidden="1" customHeight="1" x14ac:dyDescent="0.25">
      <c r="A4040" s="88" t="s">
        <v>9407</v>
      </c>
      <c r="B4040" s="40" t="s">
        <v>1142</v>
      </c>
      <c r="C4040" s="82" t="s">
        <v>10959</v>
      </c>
      <c r="D4040" s="82"/>
      <c r="E4040" s="82"/>
      <c r="F4040" s="82"/>
      <c r="G4040" s="82"/>
      <c r="H4040" s="40" t="s">
        <v>4</v>
      </c>
      <c r="I4040" s="83" t="str">
        <f>IFERROR(VLOOKUP(A4040,'Alíquotas - CADPREV'!$B$2152:$N$4324,8,FALSE),"")</f>
        <v/>
      </c>
      <c r="J4040" s="83" t="str">
        <f>IF(H4040="RPPS",VLOOKUP(A4040,' Legislação Benef - GESCON'!$B$4:$I$2159,3,FALSE),"")</f>
        <v/>
      </c>
      <c r="K4040" s="83" t="str">
        <f>IF(H4040="RPPS",VLOOKUP(A4040,' Legislação Benef - GESCON'!$B$4:$I$2159,6,FALSE),"")</f>
        <v/>
      </c>
      <c r="L4040" s="83" t="str">
        <f>IF(H4040="RPPS",IFERROR(IF(VLOOKUP(A4040,'Suspensão de repasses - GESCON'!$D$3:$J$1048576,7,FALSE)="Validada","SIM","NÃO"),"NÃO"),"")</f>
        <v/>
      </c>
    </row>
    <row r="4041" spans="1:12" s="19" customFormat="1" ht="15" hidden="1" customHeight="1" x14ac:dyDescent="0.25">
      <c r="A4041" s="88" t="s">
        <v>9408</v>
      </c>
      <c r="B4041" s="40" t="s">
        <v>4626</v>
      </c>
      <c r="C4041" s="82" t="s">
        <v>10959</v>
      </c>
      <c r="D4041" s="82"/>
      <c r="E4041" s="82"/>
      <c r="F4041" s="82"/>
      <c r="G4041" s="82"/>
      <c r="H4041" s="40" t="s">
        <v>4</v>
      </c>
      <c r="I4041" s="83" t="str">
        <f>IFERROR(VLOOKUP(A4041,'Alíquotas - CADPREV'!$B$2152:$N$4324,8,FALSE),"")</f>
        <v/>
      </c>
      <c r="J4041" s="83" t="str">
        <f>IF(H4041="RPPS",VLOOKUP(A4041,' Legislação Benef - GESCON'!$B$4:$I$2159,3,FALSE),"")</f>
        <v/>
      </c>
      <c r="K4041" s="83" t="str">
        <f>IF(H4041="RPPS",VLOOKUP(A4041,' Legislação Benef - GESCON'!$B$4:$I$2159,6,FALSE),"")</f>
        <v/>
      </c>
      <c r="L4041" s="83" t="str">
        <f>IF(H4041="RPPS",IFERROR(IF(VLOOKUP(A4041,'Suspensão de repasses - GESCON'!$D$3:$J$1048576,7,FALSE)="Validada","SIM","NÃO"),"NÃO"),"")</f>
        <v/>
      </c>
    </row>
    <row r="4042" spans="1:12" s="19" customFormat="1" ht="15" customHeight="1" x14ac:dyDescent="0.25">
      <c r="A4042" s="88" t="s">
        <v>9409</v>
      </c>
      <c r="B4042" s="40" t="s">
        <v>133</v>
      </c>
      <c r="C4042" s="82" t="s">
        <v>10958</v>
      </c>
      <c r="D4042" s="82">
        <v>1578</v>
      </c>
      <c r="E4042" s="82">
        <v>0</v>
      </c>
      <c r="F4042" s="82">
        <v>0</v>
      </c>
      <c r="G4042" s="82">
        <v>1578</v>
      </c>
      <c r="H4042" s="40" t="s">
        <v>2</v>
      </c>
      <c r="I4042" s="83" t="str">
        <f>IFERROR(VLOOKUP(A4042,'Alíquotas - CADPREV'!$B$2152:$N$4324,8,FALSE),"")</f>
        <v>NÃO</v>
      </c>
      <c r="J4042" s="83" t="str">
        <f>IF(H4042="RPPS",VLOOKUP(A4042,' Legislação Benef - GESCON'!$B$4:$I$2159,3,FALSE),"")</f>
        <v>NÃO</v>
      </c>
      <c r="K4042" s="83" t="str">
        <f>IF(H4042="RPPS",VLOOKUP(A4042,' Legislação Benef - GESCON'!$B$4:$I$2159,6,FALSE),"")</f>
        <v>NÃO</v>
      </c>
      <c r="L4042" s="83" t="str">
        <f>IF(H4042="RPPS",IFERROR(IF(VLOOKUP(A4042,'Suspensão de repasses - GESCON'!$D$3:$J$1048576,7,FALSE)="Validada","SIM","NÃO"),"NÃO"),"")</f>
        <v>NÃO</v>
      </c>
    </row>
    <row r="4043" spans="1:12" s="19" customFormat="1" ht="15" hidden="1" customHeight="1" x14ac:dyDescent="0.25">
      <c r="A4043" s="88" t="s">
        <v>9410</v>
      </c>
      <c r="B4043" s="40" t="s">
        <v>4289</v>
      </c>
      <c r="C4043" s="82" t="s">
        <v>10959</v>
      </c>
      <c r="D4043" s="82"/>
      <c r="E4043" s="82"/>
      <c r="F4043" s="82"/>
      <c r="G4043" s="82"/>
      <c r="H4043" s="40" t="s">
        <v>4</v>
      </c>
      <c r="I4043" s="83" t="str">
        <f>IFERROR(VLOOKUP(A4043,'Alíquotas - CADPREV'!$B$2152:$N$4324,8,FALSE),"")</f>
        <v/>
      </c>
      <c r="J4043" s="83" t="str">
        <f>IF(H4043="RPPS",VLOOKUP(A4043,' Legislação Benef - GESCON'!$B$4:$I$2159,3,FALSE),"")</f>
        <v/>
      </c>
      <c r="K4043" s="83" t="str">
        <f>IF(H4043="RPPS",VLOOKUP(A4043,' Legislação Benef - GESCON'!$B$4:$I$2159,6,FALSE),"")</f>
        <v/>
      </c>
      <c r="L4043" s="83" t="str">
        <f>IF(H4043="RPPS",IFERROR(IF(VLOOKUP(A4043,'Suspensão de repasses - GESCON'!$D$3:$J$1048576,7,FALSE)="Validada","SIM","NÃO"),"NÃO"),"")</f>
        <v/>
      </c>
    </row>
    <row r="4044" spans="1:12" s="19" customFormat="1" ht="15" hidden="1" customHeight="1" x14ac:dyDescent="0.25">
      <c r="A4044" s="88" t="s">
        <v>9411</v>
      </c>
      <c r="B4044" s="40" t="s">
        <v>215</v>
      </c>
      <c r="C4044" s="82" t="s">
        <v>10959</v>
      </c>
      <c r="D4044" s="82"/>
      <c r="E4044" s="82"/>
      <c r="F4044" s="82"/>
      <c r="G4044" s="82"/>
      <c r="H4044" s="40" t="s">
        <v>4</v>
      </c>
      <c r="I4044" s="83" t="str">
        <f>IFERROR(VLOOKUP(A4044,'Alíquotas - CADPREV'!$B$2152:$N$4324,8,FALSE),"")</f>
        <v/>
      </c>
      <c r="J4044" s="83" t="str">
        <f>IF(H4044="RPPS",VLOOKUP(A4044,' Legislação Benef - GESCON'!$B$4:$I$2159,3,FALSE),"")</f>
        <v/>
      </c>
      <c r="K4044" s="83" t="str">
        <f>IF(H4044="RPPS",VLOOKUP(A4044,' Legislação Benef - GESCON'!$B$4:$I$2159,6,FALSE),"")</f>
        <v/>
      </c>
      <c r="L4044" s="83" t="str">
        <f>IF(H4044="RPPS",IFERROR(IF(VLOOKUP(A4044,'Suspensão de repasses - GESCON'!$D$3:$J$1048576,7,FALSE)="Validada","SIM","NÃO"),"NÃO"),"")</f>
        <v/>
      </c>
    </row>
    <row r="4045" spans="1:12" s="19" customFormat="1" ht="15" hidden="1" customHeight="1" x14ac:dyDescent="0.25">
      <c r="A4045" s="88" t="s">
        <v>9412</v>
      </c>
      <c r="B4045" s="40" t="s">
        <v>1142</v>
      </c>
      <c r="C4045" s="82" t="s">
        <v>10959</v>
      </c>
      <c r="D4045" s="82"/>
      <c r="E4045" s="82"/>
      <c r="F4045" s="82"/>
      <c r="G4045" s="82"/>
      <c r="H4045" s="40" t="s">
        <v>4</v>
      </c>
      <c r="I4045" s="83" t="str">
        <f>IFERROR(VLOOKUP(A4045,'Alíquotas - CADPREV'!$B$2152:$N$4324,8,FALSE),"")</f>
        <v/>
      </c>
      <c r="J4045" s="83" t="str">
        <f>IF(H4045="RPPS",VLOOKUP(A4045,' Legislação Benef - GESCON'!$B$4:$I$2159,3,FALSE),"")</f>
        <v/>
      </c>
      <c r="K4045" s="83" t="str">
        <f>IF(H4045="RPPS",VLOOKUP(A4045,' Legislação Benef - GESCON'!$B$4:$I$2159,6,FALSE),"")</f>
        <v/>
      </c>
      <c r="L4045" s="83" t="str">
        <f>IF(H4045="RPPS",IFERROR(IF(VLOOKUP(A4045,'Suspensão de repasses - GESCON'!$D$3:$J$1048576,7,FALSE)="Validada","SIM","NÃO"),"NÃO"),"")</f>
        <v/>
      </c>
    </row>
    <row r="4046" spans="1:12" s="19" customFormat="1" ht="15" hidden="1" customHeight="1" x14ac:dyDescent="0.25">
      <c r="A4046" s="88" t="s">
        <v>9413</v>
      </c>
      <c r="B4046" s="40" t="s">
        <v>1356</v>
      </c>
      <c r="C4046" s="82" t="s">
        <v>10959</v>
      </c>
      <c r="D4046" s="82"/>
      <c r="E4046" s="82"/>
      <c r="F4046" s="82"/>
      <c r="G4046" s="82"/>
      <c r="H4046" s="40" t="s">
        <v>4</v>
      </c>
      <c r="I4046" s="83" t="str">
        <f>IFERROR(VLOOKUP(A4046,'Alíquotas - CADPREV'!$B$2152:$N$4324,8,FALSE),"")</f>
        <v/>
      </c>
      <c r="J4046" s="83" t="str">
        <f>IF(H4046="RPPS",VLOOKUP(A4046,' Legislação Benef - GESCON'!$B$4:$I$2159,3,FALSE),"")</f>
        <v/>
      </c>
      <c r="K4046" s="83" t="str">
        <f>IF(H4046="RPPS",VLOOKUP(A4046,' Legislação Benef - GESCON'!$B$4:$I$2159,6,FALSE),"")</f>
        <v/>
      </c>
      <c r="L4046" s="83" t="str">
        <f>IF(H4046="RPPS",IFERROR(IF(VLOOKUP(A4046,'Suspensão de repasses - GESCON'!$D$3:$J$1048576,7,FALSE)="Validada","SIM","NÃO"),"NÃO"),"")</f>
        <v/>
      </c>
    </row>
    <row r="4047" spans="1:12" s="19" customFormat="1" ht="15" hidden="1" customHeight="1" x14ac:dyDescent="0.25">
      <c r="A4047" s="88" t="s">
        <v>9414</v>
      </c>
      <c r="B4047" s="40" t="s">
        <v>821</v>
      </c>
      <c r="C4047" s="82" t="s">
        <v>10959</v>
      </c>
      <c r="D4047" s="82"/>
      <c r="E4047" s="82"/>
      <c r="F4047" s="82"/>
      <c r="G4047" s="82"/>
      <c r="H4047" s="40" t="s">
        <v>4</v>
      </c>
      <c r="I4047" s="83" t="str">
        <f>IFERROR(VLOOKUP(A4047,'Alíquotas - CADPREV'!$B$2152:$N$4324,8,FALSE),"")</f>
        <v/>
      </c>
      <c r="J4047" s="83" t="str">
        <f>IF(H4047="RPPS",VLOOKUP(A4047,' Legislação Benef - GESCON'!$B$4:$I$2159,3,FALSE),"")</f>
        <v/>
      </c>
      <c r="K4047" s="83" t="str">
        <f>IF(H4047="RPPS",VLOOKUP(A4047,' Legislação Benef - GESCON'!$B$4:$I$2159,6,FALSE),"")</f>
        <v/>
      </c>
      <c r="L4047" s="83" t="str">
        <f>IF(H4047="RPPS",IFERROR(IF(VLOOKUP(A4047,'Suspensão de repasses - GESCON'!$D$3:$J$1048576,7,FALSE)="Validada","SIM","NÃO"),"NÃO"),"")</f>
        <v/>
      </c>
    </row>
    <row r="4048" spans="1:12" s="19" customFormat="1" ht="15" hidden="1" customHeight="1" x14ac:dyDescent="0.25">
      <c r="A4048" s="88" t="s">
        <v>9415</v>
      </c>
      <c r="B4048" s="40" t="s">
        <v>5227</v>
      </c>
      <c r="C4048" s="82" t="s">
        <v>10959</v>
      </c>
      <c r="D4048" s="82"/>
      <c r="E4048" s="82"/>
      <c r="F4048" s="82"/>
      <c r="G4048" s="82"/>
      <c r="H4048" s="40" t="s">
        <v>4</v>
      </c>
      <c r="I4048" s="83" t="str">
        <f>IFERROR(VLOOKUP(A4048,'Alíquotas - CADPREV'!$B$2152:$N$4324,8,FALSE),"")</f>
        <v/>
      </c>
      <c r="J4048" s="83" t="str">
        <f>IF(H4048="RPPS",VLOOKUP(A4048,' Legislação Benef - GESCON'!$B$4:$I$2159,3,FALSE),"")</f>
        <v/>
      </c>
      <c r="K4048" s="83" t="str">
        <f>IF(H4048="RPPS",VLOOKUP(A4048,' Legislação Benef - GESCON'!$B$4:$I$2159,6,FALSE),"")</f>
        <v/>
      </c>
      <c r="L4048" s="83" t="str">
        <f>IF(H4048="RPPS",IFERROR(IF(VLOOKUP(A4048,'Suspensão de repasses - GESCON'!$D$3:$J$1048576,7,FALSE)="Validada","SIM","NÃO"),"NÃO"),"")</f>
        <v/>
      </c>
    </row>
    <row r="4049" spans="1:12" s="19" customFormat="1" ht="15" hidden="1" customHeight="1" x14ac:dyDescent="0.25">
      <c r="A4049" s="88" t="s">
        <v>9416</v>
      </c>
      <c r="B4049" s="40" t="s">
        <v>1356</v>
      </c>
      <c r="C4049" s="82" t="s">
        <v>10959</v>
      </c>
      <c r="D4049" s="82"/>
      <c r="E4049" s="82"/>
      <c r="F4049" s="82"/>
      <c r="G4049" s="82"/>
      <c r="H4049" s="40" t="s">
        <v>4</v>
      </c>
      <c r="I4049" s="83" t="str">
        <f>IFERROR(VLOOKUP(A4049,'Alíquotas - CADPREV'!$B$2152:$N$4324,8,FALSE),"")</f>
        <v/>
      </c>
      <c r="J4049" s="83" t="str">
        <f>IF(H4049="RPPS",VLOOKUP(A4049,' Legislação Benef - GESCON'!$B$4:$I$2159,3,FALSE),"")</f>
        <v/>
      </c>
      <c r="K4049" s="83" t="str">
        <f>IF(H4049="RPPS",VLOOKUP(A4049,' Legislação Benef - GESCON'!$B$4:$I$2159,6,FALSE),"")</f>
        <v/>
      </c>
      <c r="L4049" s="83" t="str">
        <f>IF(H4049="RPPS",IFERROR(IF(VLOOKUP(A4049,'Suspensão de repasses - GESCON'!$D$3:$J$1048576,7,FALSE)="Validada","SIM","NÃO"),"NÃO"),"")</f>
        <v/>
      </c>
    </row>
    <row r="4050" spans="1:12" s="19" customFormat="1" ht="15" customHeight="1" x14ac:dyDescent="0.25">
      <c r="A4050" s="88" t="s">
        <v>9417</v>
      </c>
      <c r="B4050" s="40" t="s">
        <v>3812</v>
      </c>
      <c r="C4050" s="82" t="s">
        <v>10958</v>
      </c>
      <c r="D4050" s="82">
        <v>114</v>
      </c>
      <c r="E4050" s="82">
        <v>8</v>
      </c>
      <c r="F4050" s="82">
        <v>0</v>
      </c>
      <c r="G4050" s="82">
        <v>122</v>
      </c>
      <c r="H4050" s="40" t="s">
        <v>2</v>
      </c>
      <c r="I4050" s="83" t="str">
        <f>IFERROR(VLOOKUP(A4050,'Alíquotas - CADPREV'!$B$2152:$N$4324,8,FALSE),"")</f>
        <v>NÃO</v>
      </c>
      <c r="J4050" s="83" t="str">
        <f>IF(H4050="RPPS",VLOOKUP(A4050,' Legislação Benef - GESCON'!$B$4:$I$2159,3,FALSE),"")</f>
        <v>NÃO</v>
      </c>
      <c r="K4050" s="83" t="str">
        <f>IF(H4050="RPPS",VLOOKUP(A4050,' Legislação Benef - GESCON'!$B$4:$I$2159,6,FALSE),"")</f>
        <v>NÃO</v>
      </c>
      <c r="L4050" s="83" t="str">
        <f>IF(H4050="RPPS",IFERROR(IF(VLOOKUP(A4050,'Suspensão de repasses - GESCON'!$D$3:$J$1048576,7,FALSE)="Validada","SIM","NÃO"),"NÃO"),"")</f>
        <v>NÃO</v>
      </c>
    </row>
    <row r="4051" spans="1:12" s="19" customFormat="1" ht="15" hidden="1" customHeight="1" x14ac:dyDescent="0.25">
      <c r="A4051" s="88" t="s">
        <v>9418</v>
      </c>
      <c r="B4051" s="40" t="s">
        <v>1142</v>
      </c>
      <c r="C4051" s="82" t="s">
        <v>10959</v>
      </c>
      <c r="D4051" s="82"/>
      <c r="E4051" s="82"/>
      <c r="F4051" s="82"/>
      <c r="G4051" s="82"/>
      <c r="H4051" s="40" t="s">
        <v>4</v>
      </c>
      <c r="I4051" s="83" t="str">
        <f>IFERROR(VLOOKUP(A4051,'Alíquotas - CADPREV'!$B$2152:$N$4324,8,FALSE),"")</f>
        <v/>
      </c>
      <c r="J4051" s="83" t="str">
        <f>IF(H4051="RPPS",VLOOKUP(A4051,' Legislação Benef - GESCON'!$B$4:$I$2159,3,FALSE),"")</f>
        <v/>
      </c>
      <c r="K4051" s="83" t="str">
        <f>IF(H4051="RPPS",VLOOKUP(A4051,' Legislação Benef - GESCON'!$B$4:$I$2159,6,FALSE),"")</f>
        <v/>
      </c>
      <c r="L4051" s="83" t="str">
        <f>IF(H4051="RPPS",IFERROR(IF(VLOOKUP(A4051,'Suspensão de repasses - GESCON'!$D$3:$J$1048576,7,FALSE)="Validada","SIM","NÃO"),"NÃO"),"")</f>
        <v/>
      </c>
    </row>
    <row r="4052" spans="1:12" s="19" customFormat="1" ht="15" hidden="1" customHeight="1" x14ac:dyDescent="0.25">
      <c r="A4052" s="88" t="s">
        <v>9419</v>
      </c>
      <c r="B4052" s="40" t="s">
        <v>3747</v>
      </c>
      <c r="C4052" s="82" t="s">
        <v>10959</v>
      </c>
      <c r="D4052" s="82"/>
      <c r="E4052" s="82"/>
      <c r="F4052" s="82"/>
      <c r="G4052" s="82"/>
      <c r="H4052" s="40" t="s">
        <v>4</v>
      </c>
      <c r="I4052" s="83" t="str">
        <f>IFERROR(VLOOKUP(A4052,'Alíquotas - CADPREV'!$B$2152:$N$4324,8,FALSE),"")</f>
        <v/>
      </c>
      <c r="J4052" s="83" t="str">
        <f>IF(H4052="RPPS",VLOOKUP(A4052,' Legislação Benef - GESCON'!$B$4:$I$2159,3,FALSE),"")</f>
        <v/>
      </c>
      <c r="K4052" s="83" t="str">
        <f>IF(H4052="RPPS",VLOOKUP(A4052,' Legislação Benef - GESCON'!$B$4:$I$2159,6,FALSE),"")</f>
        <v/>
      </c>
      <c r="L4052" s="83" t="str">
        <f>IF(H4052="RPPS",IFERROR(IF(VLOOKUP(A4052,'Suspensão de repasses - GESCON'!$D$3:$J$1048576,7,FALSE)="Validada","SIM","NÃO"),"NÃO"),"")</f>
        <v/>
      </c>
    </row>
    <row r="4053" spans="1:12" s="19" customFormat="1" ht="15" hidden="1" customHeight="1" x14ac:dyDescent="0.25">
      <c r="A4053" s="88" t="s">
        <v>9420</v>
      </c>
      <c r="B4053" s="40" t="s">
        <v>4289</v>
      </c>
      <c r="C4053" s="82" t="s">
        <v>10959</v>
      </c>
      <c r="D4053" s="82"/>
      <c r="E4053" s="82"/>
      <c r="F4053" s="82"/>
      <c r="G4053" s="82"/>
      <c r="H4053" s="40" t="s">
        <v>4</v>
      </c>
      <c r="I4053" s="83" t="str">
        <f>IFERROR(VLOOKUP(A4053,'Alíquotas - CADPREV'!$B$2152:$N$4324,8,FALSE),"")</f>
        <v/>
      </c>
      <c r="J4053" s="83" t="str">
        <f>IF(H4053="RPPS",VLOOKUP(A4053,' Legislação Benef - GESCON'!$B$4:$I$2159,3,FALSE),"")</f>
        <v/>
      </c>
      <c r="K4053" s="83" t="str">
        <f>IF(H4053="RPPS",VLOOKUP(A4053,' Legislação Benef - GESCON'!$B$4:$I$2159,6,FALSE),"")</f>
        <v/>
      </c>
      <c r="L4053" s="83" t="str">
        <f>IF(H4053="RPPS",IFERROR(IF(VLOOKUP(A4053,'Suspensão de repasses - GESCON'!$D$3:$J$1048576,7,FALSE)="Validada","SIM","NÃO"),"NÃO"),"")</f>
        <v/>
      </c>
    </row>
    <row r="4054" spans="1:12" s="19" customFormat="1" ht="15" customHeight="1" x14ac:dyDescent="0.25">
      <c r="A4054" s="88" t="s">
        <v>9421</v>
      </c>
      <c r="B4054" s="40" t="s">
        <v>1356</v>
      </c>
      <c r="C4054" s="82" t="s">
        <v>10958</v>
      </c>
      <c r="D4054" s="82">
        <v>523</v>
      </c>
      <c r="E4054" s="82">
        <v>209</v>
      </c>
      <c r="F4054" s="82">
        <v>36</v>
      </c>
      <c r="G4054" s="82">
        <v>768</v>
      </c>
      <c r="H4054" s="40" t="s">
        <v>2</v>
      </c>
      <c r="I4054" s="83" t="str">
        <f>IFERROR(VLOOKUP(A4054,'Alíquotas - CADPREV'!$B$2152:$N$4324,8,FALSE),"")</f>
        <v>NÃO</v>
      </c>
      <c r="J4054" s="83" t="str">
        <f>IF(H4054="RPPS",VLOOKUP(A4054,' Legislação Benef - GESCON'!$B$4:$I$2159,3,FALSE),"")</f>
        <v>NÃO</v>
      </c>
      <c r="K4054" s="83" t="str">
        <f>IF(H4054="RPPS",VLOOKUP(A4054,' Legislação Benef - GESCON'!$B$4:$I$2159,6,FALSE),"")</f>
        <v>NÃO</v>
      </c>
      <c r="L4054" s="83" t="str">
        <f>IF(H4054="RPPS",IFERROR(IF(VLOOKUP(A4054,'Suspensão de repasses - GESCON'!$D$3:$J$1048576,7,FALSE)="Validada","SIM","NÃO"),"NÃO"),"")</f>
        <v>NÃO</v>
      </c>
    </row>
    <row r="4055" spans="1:12" s="19" customFormat="1" ht="15" customHeight="1" x14ac:dyDescent="0.25">
      <c r="A4055" s="88" t="s">
        <v>9422</v>
      </c>
      <c r="B4055" s="40" t="s">
        <v>4626</v>
      </c>
      <c r="C4055" s="82" t="s">
        <v>10958</v>
      </c>
      <c r="D4055" s="82">
        <v>3913</v>
      </c>
      <c r="E4055" s="82">
        <v>1200</v>
      </c>
      <c r="F4055" s="82">
        <v>411</v>
      </c>
      <c r="G4055" s="82">
        <v>5524</v>
      </c>
      <c r="H4055" s="40" t="s">
        <v>2</v>
      </c>
      <c r="I4055" s="83" t="str">
        <f>IFERROR(VLOOKUP(A4055,'Alíquotas - CADPREV'!$B$2152:$N$4324,8,FALSE),"")</f>
        <v>NÃO</v>
      </c>
      <c r="J4055" s="83" t="str">
        <f>IF(H4055="RPPS",VLOOKUP(A4055,' Legislação Benef - GESCON'!$B$4:$I$2159,3,FALSE),"")</f>
        <v>NÃO</v>
      </c>
      <c r="K4055" s="83" t="str">
        <f>IF(H4055="RPPS",VLOOKUP(A4055,' Legislação Benef - GESCON'!$B$4:$I$2159,6,FALSE),"")</f>
        <v>NÃO</v>
      </c>
      <c r="L4055" s="83" t="str">
        <f>IF(H4055="RPPS",IFERROR(IF(VLOOKUP(A4055,'Suspensão de repasses - GESCON'!$D$3:$J$1048576,7,FALSE)="Validada","SIM","NÃO"),"NÃO"),"")</f>
        <v>SIM</v>
      </c>
    </row>
    <row r="4056" spans="1:12" s="19" customFormat="1" ht="15" customHeight="1" x14ac:dyDescent="0.25">
      <c r="A4056" s="88" t="s">
        <v>9423</v>
      </c>
      <c r="B4056" s="40" t="s">
        <v>1142</v>
      </c>
      <c r="C4056" s="82" t="s">
        <v>10958</v>
      </c>
      <c r="D4056" s="82"/>
      <c r="E4056" s="82"/>
      <c r="F4056" s="82"/>
      <c r="G4056" s="82"/>
      <c r="H4056" s="40" t="s">
        <v>2</v>
      </c>
      <c r="I4056" s="83" t="str">
        <f>IFERROR(VLOOKUP(A4056,'Alíquotas - CADPREV'!$B$2152:$N$4324,8,FALSE),"")</f>
        <v>NÃO</v>
      </c>
      <c r="J4056" s="83" t="str">
        <f>IF(H4056="RPPS",VLOOKUP(A4056,' Legislação Benef - GESCON'!$B$4:$I$2159,3,FALSE),"")</f>
        <v>NÃO</v>
      </c>
      <c r="K4056" s="83" t="str">
        <f>IF(H4056="RPPS",VLOOKUP(A4056,' Legislação Benef - GESCON'!$B$4:$I$2159,6,FALSE),"")</f>
        <v>NÃO</v>
      </c>
      <c r="L4056" s="83" t="str">
        <f>IF(H4056="RPPS",IFERROR(IF(VLOOKUP(A4056,'Suspensão de repasses - GESCON'!$D$3:$J$1048576,7,FALSE)="Validada","SIM","NÃO"),"NÃO"),"")</f>
        <v>NÃO</v>
      </c>
    </row>
    <row r="4057" spans="1:12" s="19" customFormat="1" ht="15" hidden="1" customHeight="1" x14ac:dyDescent="0.25">
      <c r="A4057" s="88" t="s">
        <v>9424</v>
      </c>
      <c r="B4057" s="40" t="s">
        <v>215</v>
      </c>
      <c r="C4057" s="82" t="s">
        <v>10959</v>
      </c>
      <c r="D4057" s="82"/>
      <c r="E4057" s="82"/>
      <c r="F4057" s="82"/>
      <c r="G4057" s="82"/>
      <c r="H4057" s="40" t="s">
        <v>4</v>
      </c>
      <c r="I4057" s="83" t="str">
        <f>IFERROR(VLOOKUP(A4057,'Alíquotas - CADPREV'!$B$2152:$N$4324,8,FALSE),"")</f>
        <v/>
      </c>
      <c r="J4057" s="83" t="str">
        <f>IF(H4057="RPPS",VLOOKUP(A4057,' Legislação Benef - GESCON'!$B$4:$I$2159,3,FALSE),"")</f>
        <v/>
      </c>
      <c r="K4057" s="83" t="str">
        <f>IF(H4057="RPPS",VLOOKUP(A4057,' Legislação Benef - GESCON'!$B$4:$I$2159,6,FALSE),"")</f>
        <v/>
      </c>
      <c r="L4057" s="83" t="str">
        <f>IF(H4057="RPPS",IFERROR(IF(VLOOKUP(A4057,'Suspensão de repasses - GESCON'!$D$3:$J$1048576,7,FALSE)="Validada","SIM","NÃO"),"NÃO"),"")</f>
        <v/>
      </c>
    </row>
    <row r="4058" spans="1:12" s="19" customFormat="1" ht="15" customHeight="1" x14ac:dyDescent="0.25">
      <c r="A4058" s="88" t="s">
        <v>9425</v>
      </c>
      <c r="B4058" s="40" t="s">
        <v>1142</v>
      </c>
      <c r="C4058" s="82" t="s">
        <v>10958</v>
      </c>
      <c r="D4058" s="82">
        <v>471</v>
      </c>
      <c r="E4058" s="82">
        <v>37</v>
      </c>
      <c r="F4058" s="82">
        <v>8</v>
      </c>
      <c r="G4058" s="82">
        <v>516</v>
      </c>
      <c r="H4058" s="40" t="s">
        <v>2</v>
      </c>
      <c r="I4058" s="83" t="str">
        <f>IFERROR(VLOOKUP(A4058,'Alíquotas - CADPREV'!$B$2152:$N$4324,8,FALSE),"")</f>
        <v>NÃO</v>
      </c>
      <c r="J4058" s="83" t="str">
        <f>IF(H4058="RPPS",VLOOKUP(A4058,' Legislação Benef - GESCON'!$B$4:$I$2159,3,FALSE),"")</f>
        <v>NÃO</v>
      </c>
      <c r="K4058" s="83" t="str">
        <f>IF(H4058="RPPS",VLOOKUP(A4058,' Legislação Benef - GESCON'!$B$4:$I$2159,6,FALSE),"")</f>
        <v>NÃO</v>
      </c>
      <c r="L4058" s="83" t="str">
        <f>IF(H4058="RPPS",IFERROR(IF(VLOOKUP(A4058,'Suspensão de repasses - GESCON'!$D$3:$J$1048576,7,FALSE)="Validada","SIM","NÃO"),"NÃO"),"")</f>
        <v>NÃO</v>
      </c>
    </row>
    <row r="4059" spans="1:12" s="19" customFormat="1" ht="15" customHeight="1" x14ac:dyDescent="0.25">
      <c r="A4059" s="88" t="s">
        <v>9426</v>
      </c>
      <c r="B4059" s="40" t="s">
        <v>4626</v>
      </c>
      <c r="C4059" s="82" t="s">
        <v>10958</v>
      </c>
      <c r="D4059" s="82">
        <v>988</v>
      </c>
      <c r="E4059" s="82">
        <v>455</v>
      </c>
      <c r="F4059" s="82">
        <v>138</v>
      </c>
      <c r="G4059" s="82">
        <v>1581</v>
      </c>
      <c r="H4059" s="40" t="s">
        <v>2</v>
      </c>
      <c r="I4059" s="83" t="str">
        <f>IFERROR(VLOOKUP(A4059,'Alíquotas - CADPREV'!$B$2152:$N$4324,8,FALSE),"")</f>
        <v>NÃO</v>
      </c>
      <c r="J4059" s="83" t="str">
        <f>IF(H4059="RPPS",VLOOKUP(A4059,' Legislação Benef - GESCON'!$B$4:$I$2159,3,FALSE),"")</f>
        <v>NÃO</v>
      </c>
      <c r="K4059" s="83" t="str">
        <f>IF(H4059="RPPS",VLOOKUP(A4059,' Legislação Benef - GESCON'!$B$4:$I$2159,6,FALSE),"")</f>
        <v>NÃO</v>
      </c>
      <c r="L4059" s="83" t="str">
        <f>IF(H4059="RPPS",IFERROR(IF(VLOOKUP(A4059,'Suspensão de repasses - GESCON'!$D$3:$J$1048576,7,FALSE)="Validada","SIM","NÃO"),"NÃO"),"")</f>
        <v>NÃO</v>
      </c>
    </row>
    <row r="4060" spans="1:12" s="19" customFormat="1" ht="15" hidden="1" customHeight="1" x14ac:dyDescent="0.25">
      <c r="A4060" s="88" t="s">
        <v>9427</v>
      </c>
      <c r="B4060" s="40" t="s">
        <v>2413</v>
      </c>
      <c r="C4060" s="82" t="s">
        <v>10959</v>
      </c>
      <c r="D4060" s="82"/>
      <c r="E4060" s="82"/>
      <c r="F4060" s="82"/>
      <c r="G4060" s="82"/>
      <c r="H4060" s="40" t="s">
        <v>4</v>
      </c>
      <c r="I4060" s="83" t="str">
        <f>IFERROR(VLOOKUP(A4060,'Alíquotas - CADPREV'!$B$2152:$N$4324,8,FALSE),"")</f>
        <v/>
      </c>
      <c r="J4060" s="83" t="str">
        <f>IF(H4060="RPPS",VLOOKUP(A4060,' Legislação Benef - GESCON'!$B$4:$I$2159,3,FALSE),"")</f>
        <v/>
      </c>
      <c r="K4060" s="83" t="str">
        <f>IF(H4060="RPPS",VLOOKUP(A4060,' Legislação Benef - GESCON'!$B$4:$I$2159,6,FALSE),"")</f>
        <v/>
      </c>
      <c r="L4060" s="83" t="str">
        <f>IF(H4060="RPPS",IFERROR(IF(VLOOKUP(A4060,'Suspensão de repasses - GESCON'!$D$3:$J$1048576,7,FALSE)="Validada","SIM","NÃO"),"NÃO"),"")</f>
        <v/>
      </c>
    </row>
    <row r="4061" spans="1:12" s="19" customFormat="1" ht="15" hidden="1" customHeight="1" x14ac:dyDescent="0.25">
      <c r="A4061" s="88" t="s">
        <v>9428</v>
      </c>
      <c r="B4061" s="40" t="s">
        <v>2758</v>
      </c>
      <c r="C4061" s="82" t="s">
        <v>10959</v>
      </c>
      <c r="D4061" s="82"/>
      <c r="E4061" s="82"/>
      <c r="F4061" s="82"/>
      <c r="G4061" s="82"/>
      <c r="H4061" s="40" t="s">
        <v>4</v>
      </c>
      <c r="I4061" s="83" t="str">
        <f>IFERROR(VLOOKUP(A4061,'Alíquotas - CADPREV'!$B$2152:$N$4324,8,FALSE),"")</f>
        <v/>
      </c>
      <c r="J4061" s="83" t="str">
        <f>IF(H4061="RPPS",VLOOKUP(A4061,' Legislação Benef - GESCON'!$B$4:$I$2159,3,FALSE),"")</f>
        <v/>
      </c>
      <c r="K4061" s="83" t="str">
        <f>IF(H4061="RPPS",VLOOKUP(A4061,' Legislação Benef - GESCON'!$B$4:$I$2159,6,FALSE),"")</f>
        <v/>
      </c>
      <c r="L4061" s="83" t="str">
        <f>IF(H4061="RPPS",IFERROR(IF(VLOOKUP(A4061,'Suspensão de repasses - GESCON'!$D$3:$J$1048576,7,FALSE)="Validada","SIM","NÃO"),"NÃO"),"")</f>
        <v/>
      </c>
    </row>
    <row r="4062" spans="1:12" s="19" customFormat="1" ht="15" hidden="1" customHeight="1" x14ac:dyDescent="0.25">
      <c r="A4062" s="88" t="s">
        <v>9429</v>
      </c>
      <c r="B4062" s="40" t="s">
        <v>3747</v>
      </c>
      <c r="C4062" s="82" t="s">
        <v>10959</v>
      </c>
      <c r="D4062" s="82"/>
      <c r="E4062" s="82"/>
      <c r="F4062" s="82"/>
      <c r="G4062" s="82"/>
      <c r="H4062" s="40" t="s">
        <v>4</v>
      </c>
      <c r="I4062" s="83" t="str">
        <f>IFERROR(VLOOKUP(A4062,'Alíquotas - CADPREV'!$B$2152:$N$4324,8,FALSE),"")</f>
        <v/>
      </c>
      <c r="J4062" s="83" t="str">
        <f>IF(H4062="RPPS",VLOOKUP(A4062,' Legislação Benef - GESCON'!$B$4:$I$2159,3,FALSE),"")</f>
        <v/>
      </c>
      <c r="K4062" s="83" t="str">
        <f>IF(H4062="RPPS",VLOOKUP(A4062,' Legislação Benef - GESCON'!$B$4:$I$2159,6,FALSE),"")</f>
        <v/>
      </c>
      <c r="L4062" s="83" t="str">
        <f>IF(H4062="RPPS",IFERROR(IF(VLOOKUP(A4062,'Suspensão de repasses - GESCON'!$D$3:$J$1048576,7,FALSE)="Validada","SIM","NÃO"),"NÃO"),"")</f>
        <v/>
      </c>
    </row>
    <row r="4063" spans="1:12" s="19" customFormat="1" ht="15" customHeight="1" x14ac:dyDescent="0.25">
      <c r="A4063" s="88" t="s">
        <v>9430</v>
      </c>
      <c r="B4063" s="40" t="s">
        <v>2274</v>
      </c>
      <c r="C4063" s="82" t="s">
        <v>10958</v>
      </c>
      <c r="D4063" s="82">
        <v>1737</v>
      </c>
      <c r="E4063" s="82">
        <v>134</v>
      </c>
      <c r="F4063" s="82">
        <v>39</v>
      </c>
      <c r="G4063" s="82">
        <v>1910</v>
      </c>
      <c r="H4063" s="40" t="s">
        <v>2</v>
      </c>
      <c r="I4063" s="83" t="str">
        <f>IFERROR(VLOOKUP(A4063,'Alíquotas - CADPREV'!$B$2152:$N$4324,8,FALSE),"")</f>
        <v>NÃO</v>
      </c>
      <c r="J4063" s="83" t="str">
        <f>IF(H4063="RPPS",VLOOKUP(A4063,' Legislação Benef - GESCON'!$B$4:$I$2159,3,FALSE),"")</f>
        <v>NÃO</v>
      </c>
      <c r="K4063" s="83" t="str">
        <f>IF(H4063="RPPS",VLOOKUP(A4063,' Legislação Benef - GESCON'!$B$4:$I$2159,6,FALSE),"")</f>
        <v>NÃO</v>
      </c>
      <c r="L4063" s="83" t="str">
        <f>IF(H4063="RPPS",IFERROR(IF(VLOOKUP(A4063,'Suspensão de repasses - GESCON'!$D$3:$J$1048576,7,FALSE)="Validada","SIM","NÃO"),"NÃO"),"")</f>
        <v>NÃO</v>
      </c>
    </row>
    <row r="4064" spans="1:12" s="19" customFormat="1" ht="15" hidden="1" customHeight="1" x14ac:dyDescent="0.25">
      <c r="A4064" s="88" t="s">
        <v>9431</v>
      </c>
      <c r="B4064" s="40" t="s">
        <v>1142</v>
      </c>
      <c r="C4064" s="82" t="s">
        <v>10959</v>
      </c>
      <c r="D4064" s="82"/>
      <c r="E4064" s="82"/>
      <c r="F4064" s="82"/>
      <c r="G4064" s="82"/>
      <c r="H4064" s="40" t="s">
        <v>4</v>
      </c>
      <c r="I4064" s="83" t="str">
        <f>IFERROR(VLOOKUP(A4064,'Alíquotas - CADPREV'!$B$2152:$N$4324,8,FALSE),"")</f>
        <v/>
      </c>
      <c r="J4064" s="83" t="str">
        <f>IF(H4064="RPPS",VLOOKUP(A4064,' Legislação Benef - GESCON'!$B$4:$I$2159,3,FALSE),"")</f>
        <v/>
      </c>
      <c r="K4064" s="83" t="str">
        <f>IF(H4064="RPPS",VLOOKUP(A4064,' Legislação Benef - GESCON'!$B$4:$I$2159,6,FALSE),"")</f>
        <v/>
      </c>
      <c r="L4064" s="83" t="str">
        <f>IF(H4064="RPPS",IFERROR(IF(VLOOKUP(A4064,'Suspensão de repasses - GESCON'!$D$3:$J$1048576,7,FALSE)="Validada","SIM","NÃO"),"NÃO"),"")</f>
        <v/>
      </c>
    </row>
    <row r="4065" spans="1:12" s="19" customFormat="1" ht="15" hidden="1" customHeight="1" x14ac:dyDescent="0.25">
      <c r="A4065" s="88" t="s">
        <v>9432</v>
      </c>
      <c r="B4065" s="40" t="s">
        <v>3143</v>
      </c>
      <c r="C4065" s="82" t="s">
        <v>10959</v>
      </c>
      <c r="D4065" s="82"/>
      <c r="E4065" s="82"/>
      <c r="F4065" s="82"/>
      <c r="G4065" s="82"/>
      <c r="H4065" s="40" t="s">
        <v>4</v>
      </c>
      <c r="I4065" s="83" t="str">
        <f>IFERROR(VLOOKUP(A4065,'Alíquotas - CADPREV'!$B$2152:$N$4324,8,FALSE),"")</f>
        <v/>
      </c>
      <c r="J4065" s="83" t="str">
        <f>IF(H4065="RPPS",VLOOKUP(A4065,' Legislação Benef - GESCON'!$B$4:$I$2159,3,FALSE),"")</f>
        <v/>
      </c>
      <c r="K4065" s="83" t="str">
        <f>IF(H4065="RPPS",VLOOKUP(A4065,' Legislação Benef - GESCON'!$B$4:$I$2159,6,FALSE),"")</f>
        <v/>
      </c>
      <c r="L4065" s="83" t="str">
        <f>IF(H4065="RPPS",IFERROR(IF(VLOOKUP(A4065,'Suspensão de repasses - GESCON'!$D$3:$J$1048576,7,FALSE)="Validada","SIM","NÃO"),"NÃO"),"")</f>
        <v/>
      </c>
    </row>
    <row r="4066" spans="1:12" s="19" customFormat="1" ht="15" hidden="1" customHeight="1" x14ac:dyDescent="0.25">
      <c r="A4066" s="88" t="s">
        <v>9433</v>
      </c>
      <c r="B4066" s="40" t="s">
        <v>4289</v>
      </c>
      <c r="C4066" s="82" t="s">
        <v>10959</v>
      </c>
      <c r="D4066" s="82"/>
      <c r="E4066" s="82"/>
      <c r="F4066" s="82"/>
      <c r="G4066" s="82"/>
      <c r="H4066" s="40" t="s">
        <v>4</v>
      </c>
      <c r="I4066" s="83" t="str">
        <f>IFERROR(VLOOKUP(A4066,'Alíquotas - CADPREV'!$B$2152:$N$4324,8,FALSE),"")</f>
        <v/>
      </c>
      <c r="J4066" s="83" t="str">
        <f>IF(H4066="RPPS",VLOOKUP(A4066,' Legislação Benef - GESCON'!$B$4:$I$2159,3,FALSE),"")</f>
        <v/>
      </c>
      <c r="K4066" s="83" t="str">
        <f>IF(H4066="RPPS",VLOOKUP(A4066,' Legislação Benef - GESCON'!$B$4:$I$2159,6,FALSE),"")</f>
        <v/>
      </c>
      <c r="L4066" s="83" t="str">
        <f>IF(H4066="RPPS",IFERROR(IF(VLOOKUP(A4066,'Suspensão de repasses - GESCON'!$D$3:$J$1048576,7,FALSE)="Validada","SIM","NÃO"),"NÃO"),"")</f>
        <v/>
      </c>
    </row>
    <row r="4067" spans="1:12" s="19" customFormat="1" ht="15" customHeight="1" x14ac:dyDescent="0.25">
      <c r="A4067" s="88" t="s">
        <v>9434</v>
      </c>
      <c r="B4067" s="40" t="s">
        <v>2554</v>
      </c>
      <c r="C4067" s="82" t="s">
        <v>10958</v>
      </c>
      <c r="D4067" s="82">
        <v>623</v>
      </c>
      <c r="E4067" s="82">
        <v>146</v>
      </c>
      <c r="F4067" s="82">
        <v>46</v>
      </c>
      <c r="G4067" s="82">
        <v>815</v>
      </c>
      <c r="H4067" s="40" t="s">
        <v>2</v>
      </c>
      <c r="I4067" s="83" t="str">
        <f>IFERROR(VLOOKUP(A4067,'Alíquotas - CADPREV'!$B$2152:$N$4324,8,FALSE),"")</f>
        <v>NÃO</v>
      </c>
      <c r="J4067" s="83" t="str">
        <f>IF(H4067="RPPS",VLOOKUP(A4067,' Legislação Benef - GESCON'!$B$4:$I$2159,3,FALSE),"")</f>
        <v>NÃO</v>
      </c>
      <c r="K4067" s="83" t="str">
        <f>IF(H4067="RPPS",VLOOKUP(A4067,' Legislação Benef - GESCON'!$B$4:$I$2159,6,FALSE),"")</f>
        <v>NÃO</v>
      </c>
      <c r="L4067" s="83" t="str">
        <f>IF(H4067="RPPS",IFERROR(IF(VLOOKUP(A4067,'Suspensão de repasses - GESCON'!$D$3:$J$1048576,7,FALSE)="Validada","SIM","NÃO"),"NÃO"),"")</f>
        <v>NÃO</v>
      </c>
    </row>
    <row r="4068" spans="1:12" s="19" customFormat="1" ht="15" hidden="1" customHeight="1" x14ac:dyDescent="0.25">
      <c r="A4068" s="88" t="s">
        <v>9435</v>
      </c>
      <c r="B4068" s="40" t="s">
        <v>901</v>
      </c>
      <c r="C4068" s="82" t="s">
        <v>10959</v>
      </c>
      <c r="D4068" s="82"/>
      <c r="E4068" s="82"/>
      <c r="F4068" s="82"/>
      <c r="G4068" s="82"/>
      <c r="H4068" s="40" t="s">
        <v>4</v>
      </c>
      <c r="I4068" s="83" t="str">
        <f>IFERROR(VLOOKUP(A4068,'Alíquotas - CADPREV'!$B$2152:$N$4324,8,FALSE),"")</f>
        <v/>
      </c>
      <c r="J4068" s="83" t="str">
        <f>IF(H4068="RPPS",VLOOKUP(A4068,' Legislação Benef - GESCON'!$B$4:$I$2159,3,FALSE),"")</f>
        <v/>
      </c>
      <c r="K4068" s="83" t="str">
        <f>IF(H4068="RPPS",VLOOKUP(A4068,' Legislação Benef - GESCON'!$B$4:$I$2159,6,FALSE),"")</f>
        <v/>
      </c>
      <c r="L4068" s="83" t="str">
        <f>IF(H4068="RPPS",IFERROR(IF(VLOOKUP(A4068,'Suspensão de repasses - GESCON'!$D$3:$J$1048576,7,FALSE)="Validada","SIM","NÃO"),"NÃO"),"")</f>
        <v/>
      </c>
    </row>
    <row r="4069" spans="1:12" s="19" customFormat="1" ht="15" hidden="1" customHeight="1" x14ac:dyDescent="0.25">
      <c r="A4069" s="88" t="s">
        <v>9436</v>
      </c>
      <c r="B4069" s="40" t="s">
        <v>3812</v>
      </c>
      <c r="C4069" s="82" t="s">
        <v>10959</v>
      </c>
      <c r="D4069" s="82"/>
      <c r="E4069" s="82"/>
      <c r="F4069" s="82"/>
      <c r="G4069" s="82"/>
      <c r="H4069" s="40" t="s">
        <v>4</v>
      </c>
      <c r="I4069" s="83" t="str">
        <f>IFERROR(VLOOKUP(A4069,'Alíquotas - CADPREV'!$B$2152:$N$4324,8,FALSE),"")</f>
        <v/>
      </c>
      <c r="J4069" s="83" t="str">
        <f>IF(H4069="RPPS",VLOOKUP(A4069,' Legislação Benef - GESCON'!$B$4:$I$2159,3,FALSE),"")</f>
        <v/>
      </c>
      <c r="K4069" s="83" t="str">
        <f>IF(H4069="RPPS",VLOOKUP(A4069,' Legislação Benef - GESCON'!$B$4:$I$2159,6,FALSE),"")</f>
        <v/>
      </c>
      <c r="L4069" s="83" t="str">
        <f>IF(H4069="RPPS",IFERROR(IF(VLOOKUP(A4069,'Suspensão de repasses - GESCON'!$D$3:$J$1048576,7,FALSE)="Validada","SIM","NÃO"),"NÃO"),"")</f>
        <v/>
      </c>
    </row>
    <row r="4070" spans="1:12" s="19" customFormat="1" ht="15" hidden="1" customHeight="1" x14ac:dyDescent="0.25">
      <c r="A4070" s="88" t="s">
        <v>9437</v>
      </c>
      <c r="B4070" s="40" t="s">
        <v>4626</v>
      </c>
      <c r="C4070" s="82" t="s">
        <v>10959</v>
      </c>
      <c r="D4070" s="82"/>
      <c r="E4070" s="82"/>
      <c r="F4070" s="82"/>
      <c r="G4070" s="82"/>
      <c r="H4070" s="40" t="s">
        <v>4</v>
      </c>
      <c r="I4070" s="83" t="str">
        <f>IFERROR(VLOOKUP(A4070,'Alíquotas - CADPREV'!$B$2152:$N$4324,8,FALSE),"")</f>
        <v/>
      </c>
      <c r="J4070" s="83" t="str">
        <f>IF(H4070="RPPS",VLOOKUP(A4070,' Legislação Benef - GESCON'!$B$4:$I$2159,3,FALSE),"")</f>
        <v/>
      </c>
      <c r="K4070" s="83" t="str">
        <f>IF(H4070="RPPS",VLOOKUP(A4070,' Legislação Benef - GESCON'!$B$4:$I$2159,6,FALSE),"")</f>
        <v/>
      </c>
      <c r="L4070" s="83" t="str">
        <f>IF(H4070="RPPS",IFERROR(IF(VLOOKUP(A4070,'Suspensão de repasses - GESCON'!$D$3:$J$1048576,7,FALSE)="Validada","SIM","NÃO"),"NÃO"),"")</f>
        <v/>
      </c>
    </row>
    <row r="4071" spans="1:12" s="19" customFormat="1" ht="15" hidden="1" customHeight="1" x14ac:dyDescent="0.25">
      <c r="A4071" s="88" t="s">
        <v>9438</v>
      </c>
      <c r="B4071" s="40" t="s">
        <v>4559</v>
      </c>
      <c r="C4071" s="82" t="s">
        <v>10959</v>
      </c>
      <c r="D4071" s="82"/>
      <c r="E4071" s="82"/>
      <c r="F4071" s="82"/>
      <c r="G4071" s="82"/>
      <c r="H4071" s="40" t="s">
        <v>4</v>
      </c>
      <c r="I4071" s="83" t="str">
        <f>IFERROR(VLOOKUP(A4071,'Alíquotas - CADPREV'!$B$2152:$N$4324,8,FALSE),"")</f>
        <v/>
      </c>
      <c r="J4071" s="83" t="str">
        <f>IF(H4071="RPPS",VLOOKUP(A4071,' Legislação Benef - GESCON'!$B$4:$I$2159,3,FALSE),"")</f>
        <v/>
      </c>
      <c r="K4071" s="83" t="str">
        <f>IF(H4071="RPPS",VLOOKUP(A4071,' Legislação Benef - GESCON'!$B$4:$I$2159,6,FALSE),"")</f>
        <v/>
      </c>
      <c r="L4071" s="83" t="str">
        <f>IF(H4071="RPPS",IFERROR(IF(VLOOKUP(A4071,'Suspensão de repasses - GESCON'!$D$3:$J$1048576,7,FALSE)="Validada","SIM","NÃO"),"NÃO"),"")</f>
        <v/>
      </c>
    </row>
    <row r="4072" spans="1:12" s="19" customFormat="1" ht="15" hidden="1" customHeight="1" x14ac:dyDescent="0.25">
      <c r="A4072" s="88" t="s">
        <v>9439</v>
      </c>
      <c r="B4072" s="40" t="s">
        <v>3812</v>
      </c>
      <c r="C4072" s="82" t="s">
        <v>10959</v>
      </c>
      <c r="D4072" s="82"/>
      <c r="E4072" s="82"/>
      <c r="F4072" s="82"/>
      <c r="G4072" s="82"/>
      <c r="H4072" s="40" t="s">
        <v>4</v>
      </c>
      <c r="I4072" s="83" t="str">
        <f>IFERROR(VLOOKUP(A4072,'Alíquotas - CADPREV'!$B$2152:$N$4324,8,FALSE),"")</f>
        <v/>
      </c>
      <c r="J4072" s="83" t="str">
        <f>IF(H4072="RPPS",VLOOKUP(A4072,' Legislação Benef - GESCON'!$B$4:$I$2159,3,FALSE),"")</f>
        <v/>
      </c>
      <c r="K4072" s="83" t="str">
        <f>IF(H4072="RPPS",VLOOKUP(A4072,' Legislação Benef - GESCON'!$B$4:$I$2159,6,FALSE),"")</f>
        <v/>
      </c>
      <c r="L4072" s="83" t="str">
        <f>IF(H4072="RPPS",IFERROR(IF(VLOOKUP(A4072,'Suspensão de repasses - GESCON'!$D$3:$J$1048576,7,FALSE)="Validada","SIM","NÃO"),"NÃO"),"")</f>
        <v/>
      </c>
    </row>
    <row r="4073" spans="1:12" s="19" customFormat="1" ht="15" hidden="1" customHeight="1" x14ac:dyDescent="0.25">
      <c r="A4073" s="88" t="s">
        <v>9440</v>
      </c>
      <c r="B4073" s="40" t="s">
        <v>1356</v>
      </c>
      <c r="C4073" s="82" t="s">
        <v>10959</v>
      </c>
      <c r="D4073" s="82"/>
      <c r="E4073" s="82"/>
      <c r="F4073" s="82"/>
      <c r="G4073" s="82"/>
      <c r="H4073" s="40" t="s">
        <v>4</v>
      </c>
      <c r="I4073" s="83" t="str">
        <f>IFERROR(VLOOKUP(A4073,'Alíquotas - CADPREV'!$B$2152:$N$4324,8,FALSE),"")</f>
        <v/>
      </c>
      <c r="J4073" s="83" t="str">
        <f>IF(H4073="RPPS",VLOOKUP(A4073,' Legislação Benef - GESCON'!$B$4:$I$2159,3,FALSE),"")</f>
        <v/>
      </c>
      <c r="K4073" s="83" t="str">
        <f>IF(H4073="RPPS",VLOOKUP(A4073,' Legislação Benef - GESCON'!$B$4:$I$2159,6,FALSE),"")</f>
        <v/>
      </c>
      <c r="L4073" s="83" t="str">
        <f>IF(H4073="RPPS",IFERROR(IF(VLOOKUP(A4073,'Suspensão de repasses - GESCON'!$D$3:$J$1048576,7,FALSE)="Validada","SIM","NÃO"),"NÃO"),"")</f>
        <v/>
      </c>
    </row>
    <row r="4074" spans="1:12" s="19" customFormat="1" ht="15" customHeight="1" x14ac:dyDescent="0.25">
      <c r="A4074" s="88" t="s">
        <v>9441</v>
      </c>
      <c r="B4074" s="40" t="s">
        <v>3143</v>
      </c>
      <c r="C4074" s="82" t="s">
        <v>10958</v>
      </c>
      <c r="D4074" s="82">
        <v>1073</v>
      </c>
      <c r="E4074" s="82">
        <v>211</v>
      </c>
      <c r="F4074" s="82">
        <v>57</v>
      </c>
      <c r="G4074" s="82">
        <v>1341</v>
      </c>
      <c r="H4074" s="40" t="s">
        <v>2</v>
      </c>
      <c r="I4074" s="83" t="str">
        <f>IFERROR(VLOOKUP(A4074,'Alíquotas - CADPREV'!$B$2152:$N$4324,8,FALSE),"")</f>
        <v>SIM</v>
      </c>
      <c r="J4074" s="83" t="str">
        <f>IF(H4074="RPPS",VLOOKUP(A4074,' Legislação Benef - GESCON'!$B$4:$I$2159,3,FALSE),"")</f>
        <v>NÃO</v>
      </c>
      <c r="K4074" s="83" t="str">
        <f>IF(H4074="RPPS",VLOOKUP(A4074,' Legislação Benef - GESCON'!$B$4:$I$2159,6,FALSE),"")</f>
        <v>SIM</v>
      </c>
      <c r="L4074" s="83" t="str">
        <f>IF(H4074="RPPS",IFERROR(IF(VLOOKUP(A4074,'Suspensão de repasses - GESCON'!$D$3:$J$1048576,7,FALSE)="Validada","SIM","NÃO"),"NÃO"),"")</f>
        <v>NÃO</v>
      </c>
    </row>
    <row r="4075" spans="1:12" s="19" customFormat="1" ht="15" hidden="1" customHeight="1" x14ac:dyDescent="0.25">
      <c r="A4075" s="88" t="s">
        <v>9442</v>
      </c>
      <c r="B4075" s="40" t="s">
        <v>5227</v>
      </c>
      <c r="C4075" s="82" t="s">
        <v>10959</v>
      </c>
      <c r="D4075" s="82"/>
      <c r="E4075" s="82"/>
      <c r="F4075" s="82"/>
      <c r="G4075" s="82"/>
      <c r="H4075" s="40" t="s">
        <v>4</v>
      </c>
      <c r="I4075" s="83" t="str">
        <f>IFERROR(VLOOKUP(A4075,'Alíquotas - CADPREV'!$B$2152:$N$4324,8,FALSE),"")</f>
        <v/>
      </c>
      <c r="J4075" s="83" t="str">
        <f>IF(H4075="RPPS",VLOOKUP(A4075,' Legislação Benef - GESCON'!$B$4:$I$2159,3,FALSE),"")</f>
        <v/>
      </c>
      <c r="K4075" s="83" t="str">
        <f>IF(H4075="RPPS",VLOOKUP(A4075,' Legislação Benef - GESCON'!$B$4:$I$2159,6,FALSE),"")</f>
        <v/>
      </c>
      <c r="L4075" s="83" t="str">
        <f>IF(H4075="RPPS",IFERROR(IF(VLOOKUP(A4075,'Suspensão de repasses - GESCON'!$D$3:$J$1048576,7,FALSE)="Validada","SIM","NÃO"),"NÃO"),"")</f>
        <v/>
      </c>
    </row>
    <row r="4076" spans="1:12" s="19" customFormat="1" ht="15" hidden="1" customHeight="1" x14ac:dyDescent="0.25">
      <c r="A4076" s="88" t="s">
        <v>9443</v>
      </c>
      <c r="B4076" s="40" t="s">
        <v>3601</v>
      </c>
      <c r="C4076" s="82" t="s">
        <v>10959</v>
      </c>
      <c r="D4076" s="82"/>
      <c r="E4076" s="82"/>
      <c r="F4076" s="82"/>
      <c r="G4076" s="82"/>
      <c r="H4076" s="40" t="s">
        <v>4</v>
      </c>
      <c r="I4076" s="83" t="str">
        <f>IFERROR(VLOOKUP(A4076,'Alíquotas - CADPREV'!$B$2152:$N$4324,8,FALSE),"")</f>
        <v/>
      </c>
      <c r="J4076" s="83" t="str">
        <f>IF(H4076="RPPS",VLOOKUP(A4076,' Legislação Benef - GESCON'!$B$4:$I$2159,3,FALSE),"")</f>
        <v/>
      </c>
      <c r="K4076" s="83" t="str">
        <f>IF(H4076="RPPS",VLOOKUP(A4076,' Legislação Benef - GESCON'!$B$4:$I$2159,6,FALSE),"")</f>
        <v/>
      </c>
      <c r="L4076" s="83" t="str">
        <f>IF(H4076="RPPS",IFERROR(IF(VLOOKUP(A4076,'Suspensão de repasses - GESCON'!$D$3:$J$1048576,7,FALSE)="Validada","SIM","NÃO"),"NÃO"),"")</f>
        <v/>
      </c>
    </row>
    <row r="4077" spans="1:12" s="19" customFormat="1" ht="15" customHeight="1" x14ac:dyDescent="0.25">
      <c r="A4077" s="88" t="s">
        <v>9444</v>
      </c>
      <c r="B4077" s="40" t="s">
        <v>3812</v>
      </c>
      <c r="C4077" s="82" t="s">
        <v>10958</v>
      </c>
      <c r="D4077" s="82">
        <v>118</v>
      </c>
      <c r="E4077" s="82">
        <v>67</v>
      </c>
      <c r="F4077" s="82">
        <v>8</v>
      </c>
      <c r="G4077" s="82">
        <v>193</v>
      </c>
      <c r="H4077" s="40" t="s">
        <v>2</v>
      </c>
      <c r="I4077" s="83" t="str">
        <f>IFERROR(VLOOKUP(A4077,'Alíquotas - CADPREV'!$B$2152:$N$4324,8,FALSE),"")</f>
        <v>SIM</v>
      </c>
      <c r="J4077" s="83" t="str">
        <f>IF(H4077="RPPS",VLOOKUP(A4077,' Legislação Benef - GESCON'!$B$4:$I$2159,3,FALSE),"")</f>
        <v>NÃO</v>
      </c>
      <c r="K4077" s="83" t="str">
        <f>IF(H4077="RPPS",VLOOKUP(A4077,' Legislação Benef - GESCON'!$B$4:$I$2159,6,FALSE),"")</f>
        <v>SIM</v>
      </c>
      <c r="L4077" s="83" t="str">
        <f>IF(H4077="RPPS",IFERROR(IF(VLOOKUP(A4077,'Suspensão de repasses - GESCON'!$D$3:$J$1048576,7,FALSE)="Validada","SIM","NÃO"),"NÃO"),"")</f>
        <v>NÃO</v>
      </c>
    </row>
    <row r="4078" spans="1:12" s="19" customFormat="1" ht="15" hidden="1" customHeight="1" x14ac:dyDescent="0.25">
      <c r="A4078" s="88" t="s">
        <v>9445</v>
      </c>
      <c r="B4078" s="40" t="s">
        <v>2554</v>
      </c>
      <c r="C4078" s="82" t="s">
        <v>10959</v>
      </c>
      <c r="D4078" s="82"/>
      <c r="E4078" s="82"/>
      <c r="F4078" s="82"/>
      <c r="G4078" s="82"/>
      <c r="H4078" s="40" t="s">
        <v>4</v>
      </c>
      <c r="I4078" s="83" t="str">
        <f>IFERROR(VLOOKUP(A4078,'Alíquotas - CADPREV'!$B$2152:$N$4324,8,FALSE),"")</f>
        <v/>
      </c>
      <c r="J4078" s="83" t="str">
        <f>IF(H4078="RPPS",VLOOKUP(A4078,' Legislação Benef - GESCON'!$B$4:$I$2159,3,FALSE),"")</f>
        <v/>
      </c>
      <c r="K4078" s="83" t="str">
        <f>IF(H4078="RPPS",VLOOKUP(A4078,' Legislação Benef - GESCON'!$B$4:$I$2159,6,FALSE),"")</f>
        <v/>
      </c>
      <c r="L4078" s="83" t="str">
        <f>IF(H4078="RPPS",IFERROR(IF(VLOOKUP(A4078,'Suspensão de repasses - GESCON'!$D$3:$J$1048576,7,FALSE)="Validada","SIM","NÃO"),"NÃO"),"")</f>
        <v/>
      </c>
    </row>
    <row r="4079" spans="1:12" s="19" customFormat="1" ht="15" hidden="1" customHeight="1" x14ac:dyDescent="0.25">
      <c r="A4079" s="88" t="s">
        <v>9446</v>
      </c>
      <c r="B4079" s="40" t="s">
        <v>4626</v>
      </c>
      <c r="C4079" s="82" t="s">
        <v>10959</v>
      </c>
      <c r="D4079" s="82"/>
      <c r="E4079" s="82"/>
      <c r="F4079" s="82"/>
      <c r="G4079" s="82"/>
      <c r="H4079" s="40" t="s">
        <v>4</v>
      </c>
      <c r="I4079" s="83" t="str">
        <f>IFERROR(VLOOKUP(A4079,'Alíquotas - CADPREV'!$B$2152:$N$4324,8,FALSE),"")</f>
        <v/>
      </c>
      <c r="J4079" s="83" t="str">
        <f>IF(H4079="RPPS",VLOOKUP(A4079,' Legislação Benef - GESCON'!$B$4:$I$2159,3,FALSE),"")</f>
        <v/>
      </c>
      <c r="K4079" s="83" t="str">
        <f>IF(H4079="RPPS",VLOOKUP(A4079,' Legislação Benef - GESCON'!$B$4:$I$2159,6,FALSE),"")</f>
        <v/>
      </c>
      <c r="L4079" s="83" t="str">
        <f>IF(H4079="RPPS",IFERROR(IF(VLOOKUP(A4079,'Suspensão de repasses - GESCON'!$D$3:$J$1048576,7,FALSE)="Validada","SIM","NÃO"),"NÃO"),"")</f>
        <v/>
      </c>
    </row>
    <row r="4080" spans="1:12" s="19" customFormat="1" ht="15" hidden="1" customHeight="1" x14ac:dyDescent="0.25">
      <c r="A4080" s="88" t="s">
        <v>9447</v>
      </c>
      <c r="B4080" s="40" t="s">
        <v>3812</v>
      </c>
      <c r="C4080" s="82" t="s">
        <v>10959</v>
      </c>
      <c r="D4080" s="82"/>
      <c r="E4080" s="82"/>
      <c r="F4080" s="82"/>
      <c r="G4080" s="82"/>
      <c r="H4080" s="40" t="s">
        <v>4</v>
      </c>
      <c r="I4080" s="83" t="str">
        <f>IFERROR(VLOOKUP(A4080,'Alíquotas - CADPREV'!$B$2152:$N$4324,8,FALSE),"")</f>
        <v/>
      </c>
      <c r="J4080" s="83" t="str">
        <f>IF(H4080="RPPS",VLOOKUP(A4080,' Legislação Benef - GESCON'!$B$4:$I$2159,3,FALSE),"")</f>
        <v/>
      </c>
      <c r="K4080" s="83" t="str">
        <f>IF(H4080="RPPS",VLOOKUP(A4080,' Legislação Benef - GESCON'!$B$4:$I$2159,6,FALSE),"")</f>
        <v/>
      </c>
      <c r="L4080" s="83" t="str">
        <f>IF(H4080="RPPS",IFERROR(IF(VLOOKUP(A4080,'Suspensão de repasses - GESCON'!$D$3:$J$1048576,7,FALSE)="Validada","SIM","NÃO"),"NÃO"),"")</f>
        <v/>
      </c>
    </row>
    <row r="4081" spans="1:12" s="19" customFormat="1" ht="15" customHeight="1" x14ac:dyDescent="0.25">
      <c r="A4081" s="88" t="s">
        <v>9448</v>
      </c>
      <c r="B4081" s="40" t="s">
        <v>1356</v>
      </c>
      <c r="C4081" s="82" t="s">
        <v>10958</v>
      </c>
      <c r="D4081" s="82">
        <v>137</v>
      </c>
      <c r="E4081" s="82">
        <v>33</v>
      </c>
      <c r="F4081" s="82">
        <v>5</v>
      </c>
      <c r="G4081" s="82">
        <v>175</v>
      </c>
      <c r="H4081" s="40" t="s">
        <v>2</v>
      </c>
      <c r="I4081" s="83" t="str">
        <f>IFERROR(VLOOKUP(A4081,'Alíquotas - CADPREV'!$B$2152:$N$4324,8,FALSE),"")</f>
        <v>NÃO</v>
      </c>
      <c r="J4081" s="83" t="str">
        <f>IF(H4081="RPPS",VLOOKUP(A4081,' Legislação Benef - GESCON'!$B$4:$I$2159,3,FALSE),"")</f>
        <v>NÃO</v>
      </c>
      <c r="K4081" s="83" t="str">
        <f>IF(H4081="RPPS",VLOOKUP(A4081,' Legislação Benef - GESCON'!$B$4:$I$2159,6,FALSE),"")</f>
        <v>NÃO</v>
      </c>
      <c r="L4081" s="83" t="str">
        <f>IF(H4081="RPPS",IFERROR(IF(VLOOKUP(A4081,'Suspensão de repasses - GESCON'!$D$3:$J$1048576,7,FALSE)="Validada","SIM","NÃO"),"NÃO"),"")</f>
        <v>SIM</v>
      </c>
    </row>
    <row r="4082" spans="1:12" s="19" customFormat="1" ht="15" hidden="1" customHeight="1" x14ac:dyDescent="0.25">
      <c r="A4082" s="88" t="s">
        <v>9449</v>
      </c>
      <c r="B4082" s="40" t="s">
        <v>3143</v>
      </c>
      <c r="C4082" s="82" t="s">
        <v>10959</v>
      </c>
      <c r="D4082" s="82"/>
      <c r="E4082" s="82"/>
      <c r="F4082" s="82"/>
      <c r="G4082" s="82"/>
      <c r="H4082" s="40" t="s">
        <v>4</v>
      </c>
      <c r="I4082" s="83" t="str">
        <f>IFERROR(VLOOKUP(A4082,'Alíquotas - CADPREV'!$B$2152:$N$4324,8,FALSE),"")</f>
        <v/>
      </c>
      <c r="J4082" s="83" t="str">
        <f>IF(H4082="RPPS",VLOOKUP(A4082,' Legislação Benef - GESCON'!$B$4:$I$2159,3,FALSE),"")</f>
        <v/>
      </c>
      <c r="K4082" s="83" t="str">
        <f>IF(H4082="RPPS",VLOOKUP(A4082,' Legislação Benef - GESCON'!$B$4:$I$2159,6,FALSE),"")</f>
        <v/>
      </c>
      <c r="L4082" s="83" t="str">
        <f>IF(H4082="RPPS",IFERROR(IF(VLOOKUP(A4082,'Suspensão de repasses - GESCON'!$D$3:$J$1048576,7,FALSE)="Validada","SIM","NÃO"),"NÃO"),"")</f>
        <v/>
      </c>
    </row>
    <row r="4083" spans="1:12" s="19" customFormat="1" ht="15" customHeight="1" x14ac:dyDescent="0.25">
      <c r="A4083" s="88" t="s">
        <v>9450</v>
      </c>
      <c r="B4083" s="40" t="s">
        <v>4626</v>
      </c>
      <c r="C4083" s="82" t="s">
        <v>10958</v>
      </c>
      <c r="D4083" s="82">
        <v>548</v>
      </c>
      <c r="E4083" s="82">
        <v>102</v>
      </c>
      <c r="F4083" s="82">
        <v>38</v>
      </c>
      <c r="G4083" s="82">
        <v>688</v>
      </c>
      <c r="H4083" s="40" t="s">
        <v>2</v>
      </c>
      <c r="I4083" s="83" t="str">
        <f>IFERROR(VLOOKUP(A4083,'Alíquotas - CADPREV'!$B$2152:$N$4324,8,FALSE),"")</f>
        <v>SIM</v>
      </c>
      <c r="J4083" s="83" t="str">
        <f>IF(H4083="RPPS",VLOOKUP(A4083,' Legislação Benef - GESCON'!$B$4:$I$2159,3,FALSE),"")</f>
        <v>NÃO</v>
      </c>
      <c r="K4083" s="83" t="str">
        <f>IF(H4083="RPPS",VLOOKUP(A4083,' Legislação Benef - GESCON'!$B$4:$I$2159,6,FALSE),"")</f>
        <v>SIM</v>
      </c>
      <c r="L4083" s="83" t="str">
        <f>IF(H4083="RPPS",IFERROR(IF(VLOOKUP(A4083,'Suspensão de repasses - GESCON'!$D$3:$J$1048576,7,FALSE)="Validada","SIM","NÃO"),"NÃO"),"")</f>
        <v>SIM</v>
      </c>
    </row>
    <row r="4084" spans="1:12" s="19" customFormat="1" ht="15" hidden="1" customHeight="1" x14ac:dyDescent="0.25">
      <c r="A4084" s="88" t="s">
        <v>9451</v>
      </c>
      <c r="B4084" s="40" t="s">
        <v>3143</v>
      </c>
      <c r="C4084" s="82" t="s">
        <v>10959</v>
      </c>
      <c r="D4084" s="82"/>
      <c r="E4084" s="82"/>
      <c r="F4084" s="82"/>
      <c r="G4084" s="82"/>
      <c r="H4084" s="40" t="s">
        <v>4</v>
      </c>
      <c r="I4084" s="83" t="str">
        <f>IFERROR(VLOOKUP(A4084,'Alíquotas - CADPREV'!$B$2152:$N$4324,8,FALSE),"")</f>
        <v/>
      </c>
      <c r="J4084" s="83" t="str">
        <f>IF(H4084="RPPS",VLOOKUP(A4084,' Legislação Benef - GESCON'!$B$4:$I$2159,3,FALSE),"")</f>
        <v/>
      </c>
      <c r="K4084" s="83" t="str">
        <f>IF(H4084="RPPS",VLOOKUP(A4084,' Legislação Benef - GESCON'!$B$4:$I$2159,6,FALSE),"")</f>
        <v/>
      </c>
      <c r="L4084" s="83" t="str">
        <f>IF(H4084="RPPS",IFERROR(IF(VLOOKUP(A4084,'Suspensão de repasses - GESCON'!$D$3:$J$1048576,7,FALSE)="Validada","SIM","NÃO"),"NÃO"),"")</f>
        <v/>
      </c>
    </row>
    <row r="4085" spans="1:12" s="19" customFormat="1" ht="15" hidden="1" customHeight="1" x14ac:dyDescent="0.25">
      <c r="A4085" s="88" t="s">
        <v>9452</v>
      </c>
      <c r="B4085" s="40" t="s">
        <v>2413</v>
      </c>
      <c r="C4085" s="82" t="s">
        <v>10959</v>
      </c>
      <c r="D4085" s="82"/>
      <c r="E4085" s="82"/>
      <c r="F4085" s="82"/>
      <c r="G4085" s="82"/>
      <c r="H4085" s="40" t="s">
        <v>4</v>
      </c>
      <c r="I4085" s="83" t="str">
        <f>IFERROR(VLOOKUP(A4085,'Alíquotas - CADPREV'!$B$2152:$N$4324,8,FALSE),"")</f>
        <v/>
      </c>
      <c r="J4085" s="83" t="str">
        <f>IF(H4085="RPPS",VLOOKUP(A4085,' Legislação Benef - GESCON'!$B$4:$I$2159,3,FALSE),"")</f>
        <v/>
      </c>
      <c r="K4085" s="83" t="str">
        <f>IF(H4085="RPPS",VLOOKUP(A4085,' Legislação Benef - GESCON'!$B$4:$I$2159,6,FALSE),"")</f>
        <v/>
      </c>
      <c r="L4085" s="83" t="str">
        <f>IF(H4085="RPPS",IFERROR(IF(VLOOKUP(A4085,'Suspensão de repasses - GESCON'!$D$3:$J$1048576,7,FALSE)="Validada","SIM","NÃO"),"NÃO"),"")</f>
        <v/>
      </c>
    </row>
    <row r="4086" spans="1:12" s="19" customFormat="1" ht="15" customHeight="1" x14ac:dyDescent="0.25">
      <c r="A4086" s="88" t="s">
        <v>9453</v>
      </c>
      <c r="B4086" s="40" t="s">
        <v>3513</v>
      </c>
      <c r="C4086" s="82" t="s">
        <v>10958</v>
      </c>
      <c r="D4086" s="82">
        <v>902</v>
      </c>
      <c r="E4086" s="82">
        <v>101</v>
      </c>
      <c r="F4086" s="82">
        <v>27</v>
      </c>
      <c r="G4086" s="82">
        <v>1030</v>
      </c>
      <c r="H4086" s="40" t="s">
        <v>2</v>
      </c>
      <c r="I4086" s="83" t="str">
        <f>IFERROR(VLOOKUP(A4086,'Alíquotas - CADPREV'!$B$2152:$N$4324,8,FALSE),"")</f>
        <v>NÃO</v>
      </c>
      <c r="J4086" s="83" t="str">
        <f>IF(H4086="RPPS",VLOOKUP(A4086,' Legislação Benef - GESCON'!$B$4:$I$2159,3,FALSE),"")</f>
        <v>NÃO</v>
      </c>
      <c r="K4086" s="83" t="str">
        <f>IF(H4086="RPPS",VLOOKUP(A4086,' Legislação Benef - GESCON'!$B$4:$I$2159,6,FALSE),"")</f>
        <v>SIM</v>
      </c>
      <c r="L4086" s="83" t="str">
        <f>IF(H4086="RPPS",IFERROR(IF(VLOOKUP(A4086,'Suspensão de repasses - GESCON'!$D$3:$J$1048576,7,FALSE)="Validada","SIM","NÃO"),"NÃO"),"")</f>
        <v>NÃO</v>
      </c>
    </row>
    <row r="4087" spans="1:12" s="19" customFormat="1" ht="15" customHeight="1" x14ac:dyDescent="0.25">
      <c r="A4087" s="88" t="s">
        <v>9454</v>
      </c>
      <c r="B4087" s="40" t="s">
        <v>3143</v>
      </c>
      <c r="C4087" s="82" t="s">
        <v>10958</v>
      </c>
      <c r="D4087" s="82">
        <v>865</v>
      </c>
      <c r="E4087" s="82">
        <v>140</v>
      </c>
      <c r="F4087" s="82">
        <v>48</v>
      </c>
      <c r="G4087" s="82">
        <v>1053</v>
      </c>
      <c r="H4087" s="40" t="s">
        <v>2</v>
      </c>
      <c r="I4087" s="83" t="str">
        <f>IFERROR(VLOOKUP(A4087,'Alíquotas - CADPREV'!$B$2152:$N$4324,8,FALSE),"")</f>
        <v>NÃO</v>
      </c>
      <c r="J4087" s="83" t="str">
        <f>IF(H4087="RPPS",VLOOKUP(A4087,' Legislação Benef - GESCON'!$B$4:$I$2159,3,FALSE),"")</f>
        <v>NÃO</v>
      </c>
      <c r="K4087" s="83" t="str">
        <f>IF(H4087="RPPS",VLOOKUP(A4087,' Legislação Benef - GESCON'!$B$4:$I$2159,6,FALSE),"")</f>
        <v>NÃO</v>
      </c>
      <c r="L4087" s="83" t="str">
        <f>IF(H4087="RPPS",IFERROR(IF(VLOOKUP(A4087,'Suspensão de repasses - GESCON'!$D$3:$J$1048576,7,FALSE)="Validada","SIM","NÃO"),"NÃO"),"")</f>
        <v>NÃO</v>
      </c>
    </row>
    <row r="4088" spans="1:12" s="19" customFormat="1" ht="15" hidden="1" customHeight="1" x14ac:dyDescent="0.25">
      <c r="A4088" s="88" t="s">
        <v>9455</v>
      </c>
      <c r="B4088" s="40" t="s">
        <v>3812</v>
      </c>
      <c r="C4088" s="82" t="s">
        <v>10959</v>
      </c>
      <c r="D4088" s="82"/>
      <c r="E4088" s="82"/>
      <c r="F4088" s="82"/>
      <c r="G4088" s="82"/>
      <c r="H4088" s="40" t="s">
        <v>4</v>
      </c>
      <c r="I4088" s="83" t="str">
        <f>IFERROR(VLOOKUP(A4088,'Alíquotas - CADPREV'!$B$2152:$N$4324,8,FALSE),"")</f>
        <v/>
      </c>
      <c r="J4088" s="83" t="str">
        <f>IF(H4088="RPPS",VLOOKUP(A4088,' Legislação Benef - GESCON'!$B$4:$I$2159,3,FALSE),"")</f>
        <v/>
      </c>
      <c r="K4088" s="83" t="str">
        <f>IF(H4088="RPPS",VLOOKUP(A4088,' Legislação Benef - GESCON'!$B$4:$I$2159,6,FALSE),"")</f>
        <v/>
      </c>
      <c r="L4088" s="83" t="str">
        <f>IF(H4088="RPPS",IFERROR(IF(VLOOKUP(A4088,'Suspensão de repasses - GESCON'!$D$3:$J$1048576,7,FALSE)="Validada","SIM","NÃO"),"NÃO"),"")</f>
        <v/>
      </c>
    </row>
    <row r="4089" spans="1:12" s="19" customFormat="1" ht="15" hidden="1" customHeight="1" x14ac:dyDescent="0.25">
      <c r="A4089" s="88" t="s">
        <v>9456</v>
      </c>
      <c r="B4089" s="40" t="s">
        <v>3143</v>
      </c>
      <c r="C4089" s="82" t="s">
        <v>10959</v>
      </c>
      <c r="D4089" s="82"/>
      <c r="E4089" s="82"/>
      <c r="F4089" s="82"/>
      <c r="G4089" s="82"/>
      <c r="H4089" s="40" t="s">
        <v>4</v>
      </c>
      <c r="I4089" s="83" t="str">
        <f>IFERROR(VLOOKUP(A4089,'Alíquotas - CADPREV'!$B$2152:$N$4324,8,FALSE),"")</f>
        <v/>
      </c>
      <c r="J4089" s="83" t="str">
        <f>IF(H4089="RPPS",VLOOKUP(A4089,' Legislação Benef - GESCON'!$B$4:$I$2159,3,FALSE),"")</f>
        <v/>
      </c>
      <c r="K4089" s="83" t="str">
        <f>IF(H4089="RPPS",VLOOKUP(A4089,' Legislação Benef - GESCON'!$B$4:$I$2159,6,FALSE),"")</f>
        <v/>
      </c>
      <c r="L4089" s="83" t="str">
        <f>IF(H4089="RPPS",IFERROR(IF(VLOOKUP(A4089,'Suspensão de repasses - GESCON'!$D$3:$J$1048576,7,FALSE)="Validada","SIM","NÃO"),"NÃO"),"")</f>
        <v/>
      </c>
    </row>
    <row r="4090" spans="1:12" s="19" customFormat="1" ht="15" customHeight="1" x14ac:dyDescent="0.25">
      <c r="A4090" s="88" t="s">
        <v>9457</v>
      </c>
      <c r="B4090" s="40" t="s">
        <v>29</v>
      </c>
      <c r="C4090" s="82" t="s">
        <v>10958</v>
      </c>
      <c r="D4090" s="82">
        <v>524</v>
      </c>
      <c r="E4090" s="82">
        <v>174</v>
      </c>
      <c r="F4090" s="82">
        <v>45</v>
      </c>
      <c r="G4090" s="82">
        <v>743</v>
      </c>
      <c r="H4090" s="40" t="s">
        <v>2</v>
      </c>
      <c r="I4090" s="83" t="str">
        <f>IFERROR(VLOOKUP(A4090,'Alíquotas - CADPREV'!$B$2152:$N$4324,8,FALSE),"")</f>
        <v>NÃO</v>
      </c>
      <c r="J4090" s="83" t="str">
        <f>IF(H4090="RPPS",VLOOKUP(A4090,' Legislação Benef - GESCON'!$B$4:$I$2159,3,FALSE),"")</f>
        <v>NÃO</v>
      </c>
      <c r="K4090" s="83" t="str">
        <f>IF(H4090="RPPS",VLOOKUP(A4090,' Legislação Benef - GESCON'!$B$4:$I$2159,6,FALSE),"")</f>
        <v>NÃO</v>
      </c>
      <c r="L4090" s="83" t="str">
        <f>IF(H4090="RPPS",IFERROR(IF(VLOOKUP(A4090,'Suspensão de repasses - GESCON'!$D$3:$J$1048576,7,FALSE)="Validada","SIM","NÃO"),"NÃO"),"")</f>
        <v>NÃO</v>
      </c>
    </row>
    <row r="4091" spans="1:12" s="19" customFormat="1" ht="15" hidden="1" customHeight="1" x14ac:dyDescent="0.25">
      <c r="A4091" s="88" t="s">
        <v>9458</v>
      </c>
      <c r="B4091" s="40" t="s">
        <v>3143</v>
      </c>
      <c r="C4091" s="82" t="s">
        <v>10959</v>
      </c>
      <c r="D4091" s="82"/>
      <c r="E4091" s="82"/>
      <c r="F4091" s="82"/>
      <c r="G4091" s="82"/>
      <c r="H4091" s="40" t="s">
        <v>4</v>
      </c>
      <c r="I4091" s="83" t="str">
        <f>IFERROR(VLOOKUP(A4091,'Alíquotas - CADPREV'!$B$2152:$N$4324,8,FALSE),"")</f>
        <v/>
      </c>
      <c r="J4091" s="83" t="str">
        <f>IF(H4091="RPPS",VLOOKUP(A4091,' Legislação Benef - GESCON'!$B$4:$I$2159,3,FALSE),"")</f>
        <v/>
      </c>
      <c r="K4091" s="83" t="str">
        <f>IF(H4091="RPPS",VLOOKUP(A4091,' Legislação Benef - GESCON'!$B$4:$I$2159,6,FALSE),"")</f>
        <v/>
      </c>
      <c r="L4091" s="83" t="str">
        <f>IF(H4091="RPPS",IFERROR(IF(VLOOKUP(A4091,'Suspensão de repasses - GESCON'!$D$3:$J$1048576,7,FALSE)="Validada","SIM","NÃO"),"NÃO"),"")</f>
        <v/>
      </c>
    </row>
    <row r="4092" spans="1:12" s="19" customFormat="1" ht="15" hidden="1" customHeight="1" x14ac:dyDescent="0.25">
      <c r="A4092" s="88" t="s">
        <v>9459</v>
      </c>
      <c r="B4092" s="40" t="s">
        <v>2926</v>
      </c>
      <c r="C4092" s="82" t="s">
        <v>10959</v>
      </c>
      <c r="D4092" s="82"/>
      <c r="E4092" s="82"/>
      <c r="F4092" s="82"/>
      <c r="G4092" s="82"/>
      <c r="H4092" s="40" t="s">
        <v>4</v>
      </c>
      <c r="I4092" s="83" t="str">
        <f>IFERROR(VLOOKUP(A4092,'Alíquotas - CADPREV'!$B$2152:$N$4324,8,FALSE),"")</f>
        <v/>
      </c>
      <c r="J4092" s="83" t="str">
        <f>IF(H4092="RPPS",VLOOKUP(A4092,' Legislação Benef - GESCON'!$B$4:$I$2159,3,FALSE),"")</f>
        <v/>
      </c>
      <c r="K4092" s="83" t="str">
        <f>IF(H4092="RPPS",VLOOKUP(A4092,' Legislação Benef - GESCON'!$B$4:$I$2159,6,FALSE),"")</f>
        <v/>
      </c>
      <c r="L4092" s="83" t="str">
        <f>IF(H4092="RPPS",IFERROR(IF(VLOOKUP(A4092,'Suspensão de repasses - GESCON'!$D$3:$J$1048576,7,FALSE)="Validada","SIM","NÃO"),"NÃO"),"")</f>
        <v/>
      </c>
    </row>
    <row r="4093" spans="1:12" s="19" customFormat="1" ht="15" hidden="1" customHeight="1" x14ac:dyDescent="0.25">
      <c r="A4093" s="88" t="s">
        <v>9460</v>
      </c>
      <c r="B4093" s="40" t="s">
        <v>215</v>
      </c>
      <c r="C4093" s="82" t="s">
        <v>10959</v>
      </c>
      <c r="D4093" s="82"/>
      <c r="E4093" s="82"/>
      <c r="F4093" s="82"/>
      <c r="G4093" s="82"/>
      <c r="H4093" s="40" t="s">
        <v>4</v>
      </c>
      <c r="I4093" s="83" t="str">
        <f>IFERROR(VLOOKUP(A4093,'Alíquotas - CADPREV'!$B$2152:$N$4324,8,FALSE),"")</f>
        <v/>
      </c>
      <c r="J4093" s="83" t="str">
        <f>IF(H4093="RPPS",VLOOKUP(A4093,' Legislação Benef - GESCON'!$B$4:$I$2159,3,FALSE),"")</f>
        <v/>
      </c>
      <c r="K4093" s="83" t="str">
        <f>IF(H4093="RPPS",VLOOKUP(A4093,' Legislação Benef - GESCON'!$B$4:$I$2159,6,FALSE),"")</f>
        <v/>
      </c>
      <c r="L4093" s="83" t="str">
        <f>IF(H4093="RPPS",IFERROR(IF(VLOOKUP(A4093,'Suspensão de repasses - GESCON'!$D$3:$J$1048576,7,FALSE)="Validada","SIM","NÃO"),"NÃO"),"")</f>
        <v/>
      </c>
    </row>
    <row r="4094" spans="1:12" s="19" customFormat="1" ht="15" customHeight="1" x14ac:dyDescent="0.25">
      <c r="A4094" s="88" t="s">
        <v>9461</v>
      </c>
      <c r="B4094" s="40" t="s">
        <v>2554</v>
      </c>
      <c r="C4094" s="82" t="s">
        <v>10958</v>
      </c>
      <c r="D4094" s="82">
        <v>891</v>
      </c>
      <c r="E4094" s="82">
        <v>536</v>
      </c>
      <c r="F4094" s="82">
        <v>75</v>
      </c>
      <c r="G4094" s="82">
        <v>1502</v>
      </c>
      <c r="H4094" s="40" t="s">
        <v>2</v>
      </c>
      <c r="I4094" s="83" t="str">
        <f>IFERROR(VLOOKUP(A4094,'Alíquotas - CADPREV'!$B$2152:$N$4324,8,FALSE),"")</f>
        <v>SIM</v>
      </c>
      <c r="J4094" s="83" t="str">
        <f>IF(H4094="RPPS",VLOOKUP(A4094,' Legislação Benef - GESCON'!$B$4:$I$2159,3,FALSE),"")</f>
        <v>NÃO</v>
      </c>
      <c r="K4094" s="83" t="str">
        <f>IF(H4094="RPPS",VLOOKUP(A4094,' Legislação Benef - GESCON'!$B$4:$I$2159,6,FALSE),"")</f>
        <v>NÃO</v>
      </c>
      <c r="L4094" s="83" t="str">
        <f>IF(H4094="RPPS",IFERROR(IF(VLOOKUP(A4094,'Suspensão de repasses - GESCON'!$D$3:$J$1048576,7,FALSE)="Validada","SIM","NÃO"),"NÃO"),"")</f>
        <v>NÃO</v>
      </c>
    </row>
    <row r="4095" spans="1:12" s="19" customFormat="1" ht="15" customHeight="1" x14ac:dyDescent="0.25">
      <c r="A4095" s="88" t="s">
        <v>9462</v>
      </c>
      <c r="B4095" s="40" t="s">
        <v>3513</v>
      </c>
      <c r="C4095" s="82" t="s">
        <v>10958</v>
      </c>
      <c r="D4095" s="82">
        <v>2173</v>
      </c>
      <c r="E4095" s="82">
        <v>364</v>
      </c>
      <c r="F4095" s="82">
        <v>94</v>
      </c>
      <c r="G4095" s="82">
        <v>2631</v>
      </c>
      <c r="H4095" s="40" t="s">
        <v>2</v>
      </c>
      <c r="I4095" s="83" t="str">
        <f>IFERROR(VLOOKUP(A4095,'Alíquotas - CADPREV'!$B$2152:$N$4324,8,FALSE),"")</f>
        <v>NÃO</v>
      </c>
      <c r="J4095" s="83" t="str">
        <f>IF(H4095="RPPS",VLOOKUP(A4095,' Legislação Benef - GESCON'!$B$4:$I$2159,3,FALSE),"")</f>
        <v>NÃO</v>
      </c>
      <c r="K4095" s="83" t="str">
        <f>IF(H4095="RPPS",VLOOKUP(A4095,' Legislação Benef - GESCON'!$B$4:$I$2159,6,FALSE),"")</f>
        <v>NÃO</v>
      </c>
      <c r="L4095" s="83" t="str">
        <f>IF(H4095="RPPS",IFERROR(IF(VLOOKUP(A4095,'Suspensão de repasses - GESCON'!$D$3:$J$1048576,7,FALSE)="Validada","SIM","NÃO"),"NÃO"),"")</f>
        <v>NÃO</v>
      </c>
    </row>
    <row r="4096" spans="1:12" s="19" customFormat="1" ht="15" hidden="1" customHeight="1" x14ac:dyDescent="0.25">
      <c r="A4096" s="88" t="s">
        <v>9463</v>
      </c>
      <c r="B4096" s="40" t="s">
        <v>4626</v>
      </c>
      <c r="C4096" s="82" t="s">
        <v>10959</v>
      </c>
      <c r="D4096" s="82"/>
      <c r="E4096" s="82"/>
      <c r="F4096" s="82"/>
      <c r="G4096" s="82"/>
      <c r="H4096" s="40" t="s">
        <v>4</v>
      </c>
      <c r="I4096" s="83" t="str">
        <f>IFERROR(VLOOKUP(A4096,'Alíquotas - CADPREV'!$B$2152:$N$4324,8,FALSE),"")</f>
        <v/>
      </c>
      <c r="J4096" s="83" t="str">
        <f>IF(H4096="RPPS",VLOOKUP(A4096,' Legislação Benef - GESCON'!$B$4:$I$2159,3,FALSE),"")</f>
        <v/>
      </c>
      <c r="K4096" s="83" t="str">
        <f>IF(H4096="RPPS",VLOOKUP(A4096,' Legislação Benef - GESCON'!$B$4:$I$2159,6,FALSE),"")</f>
        <v/>
      </c>
      <c r="L4096" s="83" t="str">
        <f>IF(H4096="RPPS",IFERROR(IF(VLOOKUP(A4096,'Suspensão de repasses - GESCON'!$D$3:$J$1048576,7,FALSE)="Validada","SIM","NÃO"),"NÃO"),"")</f>
        <v/>
      </c>
    </row>
    <row r="4097" spans="1:12" s="19" customFormat="1" ht="15" hidden="1" customHeight="1" x14ac:dyDescent="0.25">
      <c r="A4097" s="88" t="s">
        <v>9464</v>
      </c>
      <c r="B4097" s="40" t="s">
        <v>4626</v>
      </c>
      <c r="C4097" s="82" t="s">
        <v>10959</v>
      </c>
      <c r="D4097" s="82"/>
      <c r="E4097" s="82"/>
      <c r="F4097" s="82"/>
      <c r="G4097" s="82"/>
      <c r="H4097" s="40" t="s">
        <v>4</v>
      </c>
      <c r="I4097" s="83" t="str">
        <f>IFERROR(VLOOKUP(A4097,'Alíquotas - CADPREV'!$B$2152:$N$4324,8,FALSE),"")</f>
        <v/>
      </c>
      <c r="J4097" s="83" t="str">
        <f>IF(H4097="RPPS",VLOOKUP(A4097,' Legislação Benef - GESCON'!$B$4:$I$2159,3,FALSE),"")</f>
        <v/>
      </c>
      <c r="K4097" s="83" t="str">
        <f>IF(H4097="RPPS",VLOOKUP(A4097,' Legislação Benef - GESCON'!$B$4:$I$2159,6,FALSE),"")</f>
        <v/>
      </c>
      <c r="L4097" s="83" t="str">
        <f>IF(H4097="RPPS",IFERROR(IF(VLOOKUP(A4097,'Suspensão de repasses - GESCON'!$D$3:$J$1048576,7,FALSE)="Validada","SIM","NÃO"),"NÃO"),"")</f>
        <v/>
      </c>
    </row>
    <row r="4098" spans="1:12" s="19" customFormat="1" ht="15" hidden="1" customHeight="1" x14ac:dyDescent="0.25">
      <c r="A4098" s="88" t="s">
        <v>9465</v>
      </c>
      <c r="B4098" s="40" t="s">
        <v>1356</v>
      </c>
      <c r="C4098" s="82" t="s">
        <v>10959</v>
      </c>
      <c r="D4098" s="82"/>
      <c r="E4098" s="82"/>
      <c r="F4098" s="82"/>
      <c r="G4098" s="82"/>
      <c r="H4098" s="40" t="s">
        <v>4</v>
      </c>
      <c r="I4098" s="83" t="str">
        <f>IFERROR(VLOOKUP(A4098,'Alíquotas - CADPREV'!$B$2152:$N$4324,8,FALSE),"")</f>
        <v/>
      </c>
      <c r="J4098" s="83" t="str">
        <f>IF(H4098="RPPS",VLOOKUP(A4098,' Legislação Benef - GESCON'!$B$4:$I$2159,3,FALSE),"")</f>
        <v/>
      </c>
      <c r="K4098" s="83" t="str">
        <f>IF(H4098="RPPS",VLOOKUP(A4098,' Legislação Benef - GESCON'!$B$4:$I$2159,6,FALSE),"")</f>
        <v/>
      </c>
      <c r="L4098" s="83" t="str">
        <f>IF(H4098="RPPS",IFERROR(IF(VLOOKUP(A4098,'Suspensão de repasses - GESCON'!$D$3:$J$1048576,7,FALSE)="Validada","SIM","NÃO"),"NÃO"),"")</f>
        <v/>
      </c>
    </row>
    <row r="4099" spans="1:12" s="19" customFormat="1" ht="15" customHeight="1" x14ac:dyDescent="0.25">
      <c r="A4099" s="88" t="s">
        <v>9466</v>
      </c>
      <c r="B4099" s="40" t="s">
        <v>2274</v>
      </c>
      <c r="C4099" s="82" t="s">
        <v>10958</v>
      </c>
      <c r="D4099" s="82">
        <v>380</v>
      </c>
      <c r="E4099" s="82">
        <v>20</v>
      </c>
      <c r="F4099" s="82">
        <v>12</v>
      </c>
      <c r="G4099" s="82">
        <v>412</v>
      </c>
      <c r="H4099" s="40" t="s">
        <v>2</v>
      </c>
      <c r="I4099" s="83" t="str">
        <f>IFERROR(VLOOKUP(A4099,'Alíquotas - CADPREV'!$B$2152:$N$4324,8,FALSE),"")</f>
        <v>NÃO</v>
      </c>
      <c r="J4099" s="83" t="str">
        <f>IF(H4099="RPPS",VLOOKUP(A4099,' Legislação Benef - GESCON'!$B$4:$I$2159,3,FALSE),"")</f>
        <v>NÃO</v>
      </c>
      <c r="K4099" s="83" t="str">
        <f>IF(H4099="RPPS",VLOOKUP(A4099,' Legislação Benef - GESCON'!$B$4:$I$2159,6,FALSE),"")</f>
        <v>NÃO</v>
      </c>
      <c r="L4099" s="83" t="str">
        <f>IF(H4099="RPPS",IFERROR(IF(VLOOKUP(A4099,'Suspensão de repasses - GESCON'!$D$3:$J$1048576,7,FALSE)="Validada","SIM","NÃO"),"NÃO"),"")</f>
        <v>NÃO</v>
      </c>
    </row>
    <row r="4100" spans="1:12" s="19" customFormat="1" ht="15" customHeight="1" x14ac:dyDescent="0.25">
      <c r="A4100" s="88" t="s">
        <v>9467</v>
      </c>
      <c r="B4100" s="40" t="s">
        <v>3143</v>
      </c>
      <c r="C4100" s="82" t="s">
        <v>10958</v>
      </c>
      <c r="D4100" s="82">
        <v>370</v>
      </c>
      <c r="E4100" s="82">
        <v>106</v>
      </c>
      <c r="F4100" s="82">
        <v>27</v>
      </c>
      <c r="G4100" s="82">
        <v>503</v>
      </c>
      <c r="H4100" s="40" t="s">
        <v>2</v>
      </c>
      <c r="I4100" s="83" t="str">
        <f>IFERROR(VLOOKUP(A4100,'Alíquotas - CADPREV'!$B$2152:$N$4324,8,FALSE),"")</f>
        <v>NÃO</v>
      </c>
      <c r="J4100" s="83" t="str">
        <f>IF(H4100="RPPS",VLOOKUP(A4100,' Legislação Benef - GESCON'!$B$4:$I$2159,3,FALSE),"")</f>
        <v>NÃO</v>
      </c>
      <c r="K4100" s="83" t="str">
        <f>IF(H4100="RPPS",VLOOKUP(A4100,' Legislação Benef - GESCON'!$B$4:$I$2159,6,FALSE),"")</f>
        <v>NÃO</v>
      </c>
      <c r="L4100" s="83" t="str">
        <f>IF(H4100="RPPS",IFERROR(IF(VLOOKUP(A4100,'Suspensão de repasses - GESCON'!$D$3:$J$1048576,7,FALSE)="Validada","SIM","NÃO"),"NÃO"),"")</f>
        <v>NÃO</v>
      </c>
    </row>
    <row r="4101" spans="1:12" s="19" customFormat="1" ht="15" customHeight="1" x14ac:dyDescent="0.25">
      <c r="A4101" s="88" t="s">
        <v>9468</v>
      </c>
      <c r="B4101" s="40" t="s">
        <v>3812</v>
      </c>
      <c r="C4101" s="82" t="s">
        <v>10958</v>
      </c>
      <c r="D4101" s="82">
        <v>151</v>
      </c>
      <c r="E4101" s="82">
        <v>27</v>
      </c>
      <c r="F4101" s="82">
        <v>9</v>
      </c>
      <c r="G4101" s="82">
        <v>187</v>
      </c>
      <c r="H4101" s="40" t="s">
        <v>2</v>
      </c>
      <c r="I4101" s="83" t="str">
        <f>IFERROR(VLOOKUP(A4101,'Alíquotas - CADPREV'!$B$2152:$N$4324,8,FALSE),"")</f>
        <v>NÃO</v>
      </c>
      <c r="J4101" s="83" t="str">
        <f>IF(H4101="RPPS",VLOOKUP(A4101,' Legislação Benef - GESCON'!$B$4:$I$2159,3,FALSE),"")</f>
        <v>NÃO</v>
      </c>
      <c r="K4101" s="83" t="str">
        <f>IF(H4101="RPPS",VLOOKUP(A4101,' Legislação Benef - GESCON'!$B$4:$I$2159,6,FALSE),"")</f>
        <v>NÃO</v>
      </c>
      <c r="L4101" s="83" t="str">
        <f>IF(H4101="RPPS",IFERROR(IF(VLOOKUP(A4101,'Suspensão de repasses - GESCON'!$D$3:$J$1048576,7,FALSE)="Validada","SIM","NÃO"),"NÃO"),"")</f>
        <v>NÃO</v>
      </c>
    </row>
    <row r="4102" spans="1:12" s="19" customFormat="1" ht="15" hidden="1" customHeight="1" x14ac:dyDescent="0.25">
      <c r="A4102" s="88" t="s">
        <v>9469</v>
      </c>
      <c r="B4102" s="40" t="s">
        <v>215</v>
      </c>
      <c r="C4102" s="82" t="s">
        <v>10959</v>
      </c>
      <c r="D4102" s="82"/>
      <c r="E4102" s="82"/>
      <c r="F4102" s="82"/>
      <c r="G4102" s="82"/>
      <c r="H4102" s="40" t="s">
        <v>4</v>
      </c>
      <c r="I4102" s="83" t="str">
        <f>IFERROR(VLOOKUP(A4102,'Alíquotas - CADPREV'!$B$2152:$N$4324,8,FALSE),"")</f>
        <v/>
      </c>
      <c r="J4102" s="83" t="str">
        <f>IF(H4102="RPPS",VLOOKUP(A4102,' Legislação Benef - GESCON'!$B$4:$I$2159,3,FALSE),"")</f>
        <v/>
      </c>
      <c r="K4102" s="83" t="str">
        <f>IF(H4102="RPPS",VLOOKUP(A4102,' Legislação Benef - GESCON'!$B$4:$I$2159,6,FALSE),"")</f>
        <v/>
      </c>
      <c r="L4102" s="83" t="str">
        <f>IF(H4102="RPPS",IFERROR(IF(VLOOKUP(A4102,'Suspensão de repasses - GESCON'!$D$3:$J$1048576,7,FALSE)="Validada","SIM","NÃO"),"NÃO"),"")</f>
        <v/>
      </c>
    </row>
    <row r="4103" spans="1:12" s="19" customFormat="1" ht="15" hidden="1" customHeight="1" x14ac:dyDescent="0.25">
      <c r="A4103" s="88" t="s">
        <v>9470</v>
      </c>
      <c r="B4103" s="40" t="s">
        <v>4289</v>
      </c>
      <c r="C4103" s="82" t="s">
        <v>10959</v>
      </c>
      <c r="D4103" s="82"/>
      <c r="E4103" s="82"/>
      <c r="F4103" s="82"/>
      <c r="G4103" s="82"/>
      <c r="H4103" s="40" t="s">
        <v>4</v>
      </c>
      <c r="I4103" s="83" t="str">
        <f>IFERROR(VLOOKUP(A4103,'Alíquotas - CADPREV'!$B$2152:$N$4324,8,FALSE),"")</f>
        <v/>
      </c>
      <c r="J4103" s="83" t="str">
        <f>IF(H4103="RPPS",VLOOKUP(A4103,' Legislação Benef - GESCON'!$B$4:$I$2159,3,FALSE),"")</f>
        <v/>
      </c>
      <c r="K4103" s="83" t="str">
        <f>IF(H4103="RPPS",VLOOKUP(A4103,' Legislação Benef - GESCON'!$B$4:$I$2159,6,FALSE),"")</f>
        <v/>
      </c>
      <c r="L4103" s="83" t="str">
        <f>IF(H4103="RPPS",IFERROR(IF(VLOOKUP(A4103,'Suspensão de repasses - GESCON'!$D$3:$J$1048576,7,FALSE)="Validada","SIM","NÃO"),"NÃO"),"")</f>
        <v/>
      </c>
    </row>
    <row r="4104" spans="1:12" s="19" customFormat="1" ht="15" hidden="1" customHeight="1" x14ac:dyDescent="0.25">
      <c r="A4104" s="88" t="s">
        <v>9471</v>
      </c>
      <c r="B4104" s="40" t="s">
        <v>3143</v>
      </c>
      <c r="C4104" s="82" t="s">
        <v>10959</v>
      </c>
      <c r="D4104" s="82"/>
      <c r="E4104" s="82"/>
      <c r="F4104" s="82"/>
      <c r="G4104" s="82"/>
      <c r="H4104" s="40" t="s">
        <v>4</v>
      </c>
      <c r="I4104" s="83" t="str">
        <f>IFERROR(VLOOKUP(A4104,'Alíquotas - CADPREV'!$B$2152:$N$4324,8,FALSE),"")</f>
        <v/>
      </c>
      <c r="J4104" s="83" t="str">
        <f>IF(H4104="RPPS",VLOOKUP(A4104,' Legislação Benef - GESCON'!$B$4:$I$2159,3,FALSE),"")</f>
        <v/>
      </c>
      <c r="K4104" s="83" t="str">
        <f>IF(H4104="RPPS",VLOOKUP(A4104,' Legislação Benef - GESCON'!$B$4:$I$2159,6,FALSE),"")</f>
        <v/>
      </c>
      <c r="L4104" s="83" t="str">
        <f>IF(H4104="RPPS",IFERROR(IF(VLOOKUP(A4104,'Suspensão de repasses - GESCON'!$D$3:$J$1048576,7,FALSE)="Validada","SIM","NÃO"),"NÃO"),"")</f>
        <v/>
      </c>
    </row>
    <row r="4105" spans="1:12" s="19" customFormat="1" ht="15" hidden="1" customHeight="1" x14ac:dyDescent="0.25">
      <c r="A4105" s="88" t="s">
        <v>9472</v>
      </c>
      <c r="B4105" s="40" t="s">
        <v>4626</v>
      </c>
      <c r="C4105" s="82" t="s">
        <v>10959</v>
      </c>
      <c r="D4105" s="82"/>
      <c r="E4105" s="82"/>
      <c r="F4105" s="82"/>
      <c r="G4105" s="82"/>
      <c r="H4105" s="40" t="s">
        <v>4</v>
      </c>
      <c r="I4105" s="83" t="str">
        <f>IFERROR(VLOOKUP(A4105,'Alíquotas - CADPREV'!$B$2152:$N$4324,8,FALSE),"")</f>
        <v/>
      </c>
      <c r="J4105" s="83" t="str">
        <f>IF(H4105="RPPS",VLOOKUP(A4105,' Legislação Benef - GESCON'!$B$4:$I$2159,3,FALSE),"")</f>
        <v/>
      </c>
      <c r="K4105" s="83" t="str">
        <f>IF(H4105="RPPS",VLOOKUP(A4105,' Legislação Benef - GESCON'!$B$4:$I$2159,6,FALSE),"")</f>
        <v/>
      </c>
      <c r="L4105" s="83" t="str">
        <f>IF(H4105="RPPS",IFERROR(IF(VLOOKUP(A4105,'Suspensão de repasses - GESCON'!$D$3:$J$1048576,7,FALSE)="Validada","SIM","NÃO"),"NÃO"),"")</f>
        <v/>
      </c>
    </row>
    <row r="4106" spans="1:12" s="19" customFormat="1" ht="15" customHeight="1" x14ac:dyDescent="0.25">
      <c r="A4106" s="88" t="s">
        <v>9473</v>
      </c>
      <c r="B4106" s="40" t="s">
        <v>3812</v>
      </c>
      <c r="C4106" s="82" t="s">
        <v>10958</v>
      </c>
      <c r="D4106" s="82">
        <v>158</v>
      </c>
      <c r="E4106" s="82">
        <v>23</v>
      </c>
      <c r="F4106" s="82">
        <v>9</v>
      </c>
      <c r="G4106" s="82">
        <v>190</v>
      </c>
      <c r="H4106" s="40" t="s">
        <v>2</v>
      </c>
      <c r="I4106" s="83" t="str">
        <f>IFERROR(VLOOKUP(A4106,'Alíquotas - CADPREV'!$B$2152:$N$4324,8,FALSE),"")</f>
        <v>NÃO</v>
      </c>
      <c r="J4106" s="83" t="str">
        <f>IF(H4106="RPPS",VLOOKUP(A4106,' Legislação Benef - GESCON'!$B$4:$I$2159,3,FALSE),"")</f>
        <v>NÃO</v>
      </c>
      <c r="K4106" s="83" t="str">
        <f>IF(H4106="RPPS",VLOOKUP(A4106,' Legislação Benef - GESCON'!$B$4:$I$2159,6,FALSE),"")</f>
        <v>NÃO</v>
      </c>
      <c r="L4106" s="83" t="str">
        <f>IF(H4106="RPPS",IFERROR(IF(VLOOKUP(A4106,'Suspensão de repasses - GESCON'!$D$3:$J$1048576,7,FALSE)="Validada","SIM","NÃO"),"NÃO"),"")</f>
        <v>NÃO</v>
      </c>
    </row>
    <row r="4107" spans="1:12" s="19" customFormat="1" ht="15" customHeight="1" x14ac:dyDescent="0.25">
      <c r="A4107" s="88" t="s">
        <v>9474</v>
      </c>
      <c r="B4107" s="40" t="s">
        <v>2758</v>
      </c>
      <c r="C4107" s="82" t="s">
        <v>10958</v>
      </c>
      <c r="D4107" s="82">
        <v>624</v>
      </c>
      <c r="E4107" s="82">
        <v>238</v>
      </c>
      <c r="F4107" s="82">
        <v>32</v>
      </c>
      <c r="G4107" s="82">
        <v>894</v>
      </c>
      <c r="H4107" s="40" t="s">
        <v>2</v>
      </c>
      <c r="I4107" s="83" t="str">
        <f>IFERROR(VLOOKUP(A4107,'Alíquotas - CADPREV'!$B$2152:$N$4324,8,FALSE),"")</f>
        <v>NÃO</v>
      </c>
      <c r="J4107" s="83" t="str">
        <f>IF(H4107="RPPS",VLOOKUP(A4107,' Legislação Benef - GESCON'!$B$4:$I$2159,3,FALSE),"")</f>
        <v>NÃO</v>
      </c>
      <c r="K4107" s="83" t="str">
        <f>IF(H4107="RPPS",VLOOKUP(A4107,' Legislação Benef - GESCON'!$B$4:$I$2159,6,FALSE),"")</f>
        <v>NÃO</v>
      </c>
      <c r="L4107" s="83" t="str">
        <f>IF(H4107="RPPS",IFERROR(IF(VLOOKUP(A4107,'Suspensão de repasses - GESCON'!$D$3:$J$1048576,7,FALSE)="Validada","SIM","NÃO"),"NÃO"),"")</f>
        <v>NÃO</v>
      </c>
    </row>
    <row r="4108" spans="1:12" s="19" customFormat="1" ht="15" customHeight="1" x14ac:dyDescent="0.25">
      <c r="A4108" s="88" t="s">
        <v>9475</v>
      </c>
      <c r="B4108" s="40" t="s">
        <v>901</v>
      </c>
      <c r="C4108" s="82" t="s">
        <v>10958</v>
      </c>
      <c r="D4108" s="82">
        <v>1319</v>
      </c>
      <c r="E4108" s="82">
        <v>19</v>
      </c>
      <c r="F4108" s="82">
        <v>17</v>
      </c>
      <c r="G4108" s="82">
        <v>1355</v>
      </c>
      <c r="H4108" s="40" t="s">
        <v>2</v>
      </c>
      <c r="I4108" s="83" t="str">
        <f>IFERROR(VLOOKUP(A4108,'Alíquotas - CADPREV'!$B$2152:$N$4324,8,FALSE),"")</f>
        <v>SIM</v>
      </c>
      <c r="J4108" s="83" t="str">
        <f>IF(H4108="RPPS",VLOOKUP(A4108,' Legislação Benef - GESCON'!$B$4:$I$2159,3,FALSE),"")</f>
        <v>NÃO</v>
      </c>
      <c r="K4108" s="83" t="str">
        <f>IF(H4108="RPPS",VLOOKUP(A4108,' Legislação Benef - GESCON'!$B$4:$I$2159,6,FALSE),"")</f>
        <v>NÃO</v>
      </c>
      <c r="L4108" s="83" t="str">
        <f>IF(H4108="RPPS",IFERROR(IF(VLOOKUP(A4108,'Suspensão de repasses - GESCON'!$D$3:$J$1048576,7,FALSE)="Validada","SIM","NÃO"),"NÃO"),"")</f>
        <v>NÃO</v>
      </c>
    </row>
    <row r="4109" spans="1:12" s="19" customFormat="1" ht="15" customHeight="1" x14ac:dyDescent="0.25">
      <c r="A4109" s="88" t="s">
        <v>9476</v>
      </c>
      <c r="B4109" s="40" t="s">
        <v>3513</v>
      </c>
      <c r="C4109" s="82" t="s">
        <v>10958</v>
      </c>
      <c r="D4109" s="82"/>
      <c r="E4109" s="82"/>
      <c r="F4109" s="82"/>
      <c r="G4109" s="82"/>
      <c r="H4109" s="40" t="s">
        <v>2</v>
      </c>
      <c r="I4109" s="83" t="str">
        <f>IFERROR(VLOOKUP(A4109,'Alíquotas - CADPREV'!$B$2152:$N$4324,8,FALSE),"")</f>
        <v>NÃO</v>
      </c>
      <c r="J4109" s="83" t="str">
        <f>IF(H4109="RPPS",VLOOKUP(A4109,' Legislação Benef - GESCON'!$B$4:$I$2159,3,FALSE),"")</f>
        <v>NÃO</v>
      </c>
      <c r="K4109" s="83" t="str">
        <f>IF(H4109="RPPS",VLOOKUP(A4109,' Legislação Benef - GESCON'!$B$4:$I$2159,6,FALSE),"")</f>
        <v>SIM</v>
      </c>
      <c r="L4109" s="83" t="str">
        <f>IF(H4109="RPPS",IFERROR(IF(VLOOKUP(A4109,'Suspensão de repasses - GESCON'!$D$3:$J$1048576,7,FALSE)="Validada","SIM","NÃO"),"NÃO"),"")</f>
        <v>NÃO</v>
      </c>
    </row>
    <row r="4110" spans="1:12" s="19" customFormat="1" ht="15" customHeight="1" x14ac:dyDescent="0.25">
      <c r="A4110" s="88" t="s">
        <v>9477</v>
      </c>
      <c r="B4110" s="40" t="s">
        <v>3143</v>
      </c>
      <c r="C4110" s="82" t="s">
        <v>10958</v>
      </c>
      <c r="D4110" s="82">
        <v>520</v>
      </c>
      <c r="E4110" s="82">
        <v>59</v>
      </c>
      <c r="F4110" s="82">
        <v>20</v>
      </c>
      <c r="G4110" s="82">
        <v>599</v>
      </c>
      <c r="H4110" s="40" t="s">
        <v>2</v>
      </c>
      <c r="I4110" s="83" t="str">
        <f>IFERROR(VLOOKUP(A4110,'Alíquotas - CADPREV'!$B$2152:$N$4324,8,FALSE),"")</f>
        <v>SIM</v>
      </c>
      <c r="J4110" s="83" t="str">
        <f>IF(H4110="RPPS",VLOOKUP(A4110,' Legislação Benef - GESCON'!$B$4:$I$2159,3,FALSE),"")</f>
        <v>NÃO</v>
      </c>
      <c r="K4110" s="83" t="str">
        <f>IF(H4110="RPPS",VLOOKUP(A4110,' Legislação Benef - GESCON'!$B$4:$I$2159,6,FALSE),"")</f>
        <v>NÃO</v>
      </c>
      <c r="L4110" s="83" t="str">
        <f>IF(H4110="RPPS",IFERROR(IF(VLOOKUP(A4110,'Suspensão de repasses - GESCON'!$D$3:$J$1048576,7,FALSE)="Validada","SIM","NÃO"),"NÃO"),"")</f>
        <v>NÃO</v>
      </c>
    </row>
    <row r="4111" spans="1:12" s="19" customFormat="1" ht="15" customHeight="1" x14ac:dyDescent="0.25">
      <c r="A4111" s="88" t="s">
        <v>9478</v>
      </c>
      <c r="B4111" s="40" t="s">
        <v>634</v>
      </c>
      <c r="C4111" s="82" t="s">
        <v>10958</v>
      </c>
      <c r="D4111" s="82">
        <v>5</v>
      </c>
      <c r="E4111" s="82">
        <v>234</v>
      </c>
      <c r="F4111" s="82">
        <v>24</v>
      </c>
      <c r="G4111" s="82">
        <v>263</v>
      </c>
      <c r="H4111" s="40" t="s">
        <v>2</v>
      </c>
      <c r="I4111" s="83" t="str">
        <f>IFERROR(VLOOKUP(A4111,'Alíquotas - CADPREV'!$B$2152:$N$4324,8,FALSE),"")</f>
        <v>NÃO</v>
      </c>
      <c r="J4111" s="83" t="str">
        <f>IF(H4111="RPPS",VLOOKUP(A4111,' Legislação Benef - GESCON'!$B$4:$I$2159,3,FALSE),"")</f>
        <v>NÃO</v>
      </c>
      <c r="K4111" s="83" t="str">
        <f>IF(H4111="RPPS",VLOOKUP(A4111,' Legislação Benef - GESCON'!$B$4:$I$2159,6,FALSE),"")</f>
        <v>NÃO</v>
      </c>
      <c r="L4111" s="83" t="str">
        <f>IF(H4111="RPPS",IFERROR(IF(VLOOKUP(A4111,'Suspensão de repasses - GESCON'!$D$3:$J$1048576,7,FALSE)="Validada","SIM","NÃO"),"NÃO"),"")</f>
        <v>NÃO</v>
      </c>
    </row>
    <row r="4112" spans="1:12" s="19" customFormat="1" ht="15" customHeight="1" x14ac:dyDescent="0.25">
      <c r="A4112" s="88" t="s">
        <v>9479</v>
      </c>
      <c r="B4112" s="40" t="s">
        <v>2758</v>
      </c>
      <c r="C4112" s="82" t="s">
        <v>10958</v>
      </c>
      <c r="D4112" s="82">
        <v>100</v>
      </c>
      <c r="E4112" s="82">
        <v>78</v>
      </c>
      <c r="F4112" s="82">
        <v>16</v>
      </c>
      <c r="G4112" s="82">
        <v>194</v>
      </c>
      <c r="H4112" s="40" t="s">
        <v>2</v>
      </c>
      <c r="I4112" s="83" t="str">
        <f>IFERROR(VLOOKUP(A4112,'Alíquotas - CADPREV'!$B$2152:$N$4324,8,FALSE),"")</f>
        <v>NÃO</v>
      </c>
      <c r="J4112" s="83" t="str">
        <f>IF(H4112="RPPS",VLOOKUP(A4112,' Legislação Benef - GESCON'!$B$4:$I$2159,3,FALSE),"")</f>
        <v>NÃO</v>
      </c>
      <c r="K4112" s="83" t="str">
        <f>IF(H4112="RPPS",VLOOKUP(A4112,' Legislação Benef - GESCON'!$B$4:$I$2159,6,FALSE),"")</f>
        <v>NÃO</v>
      </c>
      <c r="L4112" s="83" t="str">
        <f>IF(H4112="RPPS",IFERROR(IF(VLOOKUP(A4112,'Suspensão de repasses - GESCON'!$D$3:$J$1048576,7,FALSE)="Validada","SIM","NÃO"),"NÃO"),"")</f>
        <v>NÃO</v>
      </c>
    </row>
    <row r="4113" spans="1:12" s="19" customFormat="1" ht="15" hidden="1" customHeight="1" x14ac:dyDescent="0.25">
      <c r="A4113" s="88" t="s">
        <v>9480</v>
      </c>
      <c r="B4113" s="40" t="s">
        <v>2554</v>
      </c>
      <c r="C4113" s="82" t="s">
        <v>10959</v>
      </c>
      <c r="D4113" s="82"/>
      <c r="E4113" s="82"/>
      <c r="F4113" s="82"/>
      <c r="G4113" s="82"/>
      <c r="H4113" s="40" t="s">
        <v>4</v>
      </c>
      <c r="I4113" s="83" t="str">
        <f>IFERROR(VLOOKUP(A4113,'Alíquotas - CADPREV'!$B$2152:$N$4324,8,FALSE),"")</f>
        <v/>
      </c>
      <c r="J4113" s="83" t="str">
        <f>IF(H4113="RPPS",VLOOKUP(A4113,' Legislação Benef - GESCON'!$B$4:$I$2159,3,FALSE),"")</f>
        <v/>
      </c>
      <c r="K4113" s="83" t="str">
        <f>IF(H4113="RPPS",VLOOKUP(A4113,' Legislação Benef - GESCON'!$B$4:$I$2159,6,FALSE),"")</f>
        <v/>
      </c>
      <c r="L4113" s="83" t="str">
        <f>IF(H4113="RPPS",IFERROR(IF(VLOOKUP(A4113,'Suspensão de repasses - GESCON'!$D$3:$J$1048576,7,FALSE)="Validada","SIM","NÃO"),"NÃO"),"")</f>
        <v/>
      </c>
    </row>
    <row r="4114" spans="1:12" s="19" customFormat="1" ht="15" customHeight="1" x14ac:dyDescent="0.25">
      <c r="A4114" s="88" t="s">
        <v>9481</v>
      </c>
      <c r="B4114" s="40" t="s">
        <v>215</v>
      </c>
      <c r="C4114" s="82" t="s">
        <v>10958</v>
      </c>
      <c r="D4114" s="82">
        <v>417</v>
      </c>
      <c r="E4114" s="82">
        <v>75</v>
      </c>
      <c r="F4114" s="82">
        <v>17</v>
      </c>
      <c r="G4114" s="82">
        <v>509</v>
      </c>
      <c r="H4114" s="40" t="s">
        <v>2</v>
      </c>
      <c r="I4114" s="83" t="str">
        <f>IFERROR(VLOOKUP(A4114,'Alíquotas - CADPREV'!$B$2152:$N$4324,8,FALSE),"")</f>
        <v>NÃO</v>
      </c>
      <c r="J4114" s="83" t="str">
        <f>IF(H4114="RPPS",VLOOKUP(A4114,' Legislação Benef - GESCON'!$B$4:$I$2159,3,FALSE),"")</f>
        <v>NÃO</v>
      </c>
      <c r="K4114" s="83" t="str">
        <f>IF(H4114="RPPS",VLOOKUP(A4114,' Legislação Benef - GESCON'!$B$4:$I$2159,6,FALSE),"")</f>
        <v>NÃO</v>
      </c>
      <c r="L4114" s="83" t="str">
        <f>IF(H4114="RPPS",IFERROR(IF(VLOOKUP(A4114,'Suspensão de repasses - GESCON'!$D$3:$J$1048576,7,FALSE)="Validada","SIM","NÃO"),"NÃO"),"")</f>
        <v>NÃO</v>
      </c>
    </row>
    <row r="4115" spans="1:12" s="19" customFormat="1" ht="15" customHeight="1" x14ac:dyDescent="0.25">
      <c r="A4115" s="88" t="s">
        <v>9482</v>
      </c>
      <c r="B4115" s="40" t="s">
        <v>634</v>
      </c>
      <c r="C4115" s="82" t="s">
        <v>10958</v>
      </c>
      <c r="D4115" s="82"/>
      <c r="E4115" s="82"/>
      <c r="F4115" s="82"/>
      <c r="G4115" s="82"/>
      <c r="H4115" s="40" t="s">
        <v>2</v>
      </c>
      <c r="I4115" s="83" t="str">
        <f>IFERROR(VLOOKUP(A4115,'Alíquotas - CADPREV'!$B$2152:$N$4324,8,FALSE),"")</f>
        <v>NÃO</v>
      </c>
      <c r="J4115" s="83" t="str">
        <f>IF(H4115="RPPS",VLOOKUP(A4115,' Legislação Benef - GESCON'!$B$4:$I$2159,3,FALSE),"")</f>
        <v>NÃO</v>
      </c>
      <c r="K4115" s="83" t="str">
        <f>IF(H4115="RPPS",VLOOKUP(A4115,' Legislação Benef - GESCON'!$B$4:$I$2159,6,FALSE),"")</f>
        <v>NÃO</v>
      </c>
      <c r="L4115" s="83" t="str">
        <f>IF(H4115="RPPS",IFERROR(IF(VLOOKUP(A4115,'Suspensão de repasses - GESCON'!$D$3:$J$1048576,7,FALSE)="Validada","SIM","NÃO"),"NÃO"),"")</f>
        <v>NÃO</v>
      </c>
    </row>
    <row r="4116" spans="1:12" s="19" customFormat="1" ht="15" hidden="1" customHeight="1" x14ac:dyDescent="0.25">
      <c r="A4116" s="88" t="s">
        <v>9483</v>
      </c>
      <c r="B4116" s="40" t="s">
        <v>634</v>
      </c>
      <c r="C4116" s="82" t="s">
        <v>10959</v>
      </c>
      <c r="D4116" s="82"/>
      <c r="E4116" s="82"/>
      <c r="F4116" s="82"/>
      <c r="G4116" s="82"/>
      <c r="H4116" s="40" t="s">
        <v>4</v>
      </c>
      <c r="I4116" s="83" t="str">
        <f>IFERROR(VLOOKUP(A4116,'Alíquotas - CADPREV'!$B$2152:$N$4324,8,FALSE),"")</f>
        <v/>
      </c>
      <c r="J4116" s="83" t="str">
        <f>IF(H4116="RPPS",VLOOKUP(A4116,' Legislação Benef - GESCON'!$B$4:$I$2159,3,FALSE),"")</f>
        <v/>
      </c>
      <c r="K4116" s="83" t="str">
        <f>IF(H4116="RPPS",VLOOKUP(A4116,' Legislação Benef - GESCON'!$B$4:$I$2159,6,FALSE),"")</f>
        <v/>
      </c>
      <c r="L4116" s="83" t="str">
        <f>IF(H4116="RPPS",IFERROR(IF(VLOOKUP(A4116,'Suspensão de repasses - GESCON'!$D$3:$J$1048576,7,FALSE)="Validada","SIM","NÃO"),"NÃO"),"")</f>
        <v/>
      </c>
    </row>
    <row r="4117" spans="1:12" s="19" customFormat="1" ht="15" customHeight="1" x14ac:dyDescent="0.25">
      <c r="A4117" s="88" t="s">
        <v>9484</v>
      </c>
      <c r="B4117" s="40" t="s">
        <v>634</v>
      </c>
      <c r="C4117" s="82" t="s">
        <v>10958</v>
      </c>
      <c r="D4117" s="82">
        <v>1657</v>
      </c>
      <c r="E4117" s="82">
        <v>501</v>
      </c>
      <c r="F4117" s="82">
        <v>78</v>
      </c>
      <c r="G4117" s="82">
        <v>2236</v>
      </c>
      <c r="H4117" s="40" t="s">
        <v>2</v>
      </c>
      <c r="I4117" s="83" t="str">
        <f>IFERROR(VLOOKUP(A4117,'Alíquotas - CADPREV'!$B$2152:$N$4324,8,FALSE),"")</f>
        <v>NÃO</v>
      </c>
      <c r="J4117" s="83" t="str">
        <f>IF(H4117="RPPS",VLOOKUP(A4117,' Legislação Benef - GESCON'!$B$4:$I$2159,3,FALSE),"")</f>
        <v>NÃO</v>
      </c>
      <c r="K4117" s="83" t="str">
        <f>IF(H4117="RPPS",VLOOKUP(A4117,' Legislação Benef - GESCON'!$B$4:$I$2159,6,FALSE),"")</f>
        <v>NÃO</v>
      </c>
      <c r="L4117" s="83" t="str">
        <f>IF(H4117="RPPS",IFERROR(IF(VLOOKUP(A4117,'Suspensão de repasses - GESCON'!$D$3:$J$1048576,7,FALSE)="Validada","SIM","NÃO"),"NÃO"),"")</f>
        <v>NÃO</v>
      </c>
    </row>
    <row r="4118" spans="1:12" s="19" customFormat="1" ht="15" hidden="1" customHeight="1" x14ac:dyDescent="0.25">
      <c r="A4118" s="88" t="s">
        <v>9485</v>
      </c>
      <c r="B4118" s="40" t="s">
        <v>634</v>
      </c>
      <c r="C4118" s="82" t="s">
        <v>10959</v>
      </c>
      <c r="D4118" s="82"/>
      <c r="E4118" s="82"/>
      <c r="F4118" s="82"/>
      <c r="G4118" s="82"/>
      <c r="H4118" s="40" t="s">
        <v>4</v>
      </c>
      <c r="I4118" s="83" t="str">
        <f>IFERROR(VLOOKUP(A4118,'Alíquotas - CADPREV'!$B$2152:$N$4324,8,FALSE),"")</f>
        <v/>
      </c>
      <c r="J4118" s="83" t="str">
        <f>IF(H4118="RPPS",VLOOKUP(A4118,' Legislação Benef - GESCON'!$B$4:$I$2159,3,FALSE),"")</f>
        <v/>
      </c>
      <c r="K4118" s="83" t="str">
        <f>IF(H4118="RPPS",VLOOKUP(A4118,' Legislação Benef - GESCON'!$B$4:$I$2159,6,FALSE),"")</f>
        <v/>
      </c>
      <c r="L4118" s="83" t="str">
        <f>IF(H4118="RPPS",IFERROR(IF(VLOOKUP(A4118,'Suspensão de repasses - GESCON'!$D$3:$J$1048576,7,FALSE)="Validada","SIM","NÃO"),"NÃO"),"")</f>
        <v/>
      </c>
    </row>
    <row r="4119" spans="1:12" s="19" customFormat="1" ht="15" hidden="1" customHeight="1" x14ac:dyDescent="0.25">
      <c r="A4119" s="88" t="s">
        <v>9486</v>
      </c>
      <c r="B4119" s="40" t="s">
        <v>3601</v>
      </c>
      <c r="C4119" s="82" t="s">
        <v>10959</v>
      </c>
      <c r="D4119" s="82"/>
      <c r="E4119" s="82"/>
      <c r="F4119" s="82"/>
      <c r="G4119" s="82"/>
      <c r="H4119" s="40" t="s">
        <v>4</v>
      </c>
      <c r="I4119" s="83" t="str">
        <f>IFERROR(VLOOKUP(A4119,'Alíquotas - CADPREV'!$B$2152:$N$4324,8,FALSE),"")</f>
        <v/>
      </c>
      <c r="J4119" s="83" t="str">
        <f>IF(H4119="RPPS",VLOOKUP(A4119,' Legislação Benef - GESCON'!$B$4:$I$2159,3,FALSE),"")</f>
        <v/>
      </c>
      <c r="K4119" s="83" t="str">
        <f>IF(H4119="RPPS",VLOOKUP(A4119,' Legislação Benef - GESCON'!$B$4:$I$2159,6,FALSE),"")</f>
        <v/>
      </c>
      <c r="L4119" s="83" t="str">
        <f>IF(H4119="RPPS",IFERROR(IF(VLOOKUP(A4119,'Suspensão de repasses - GESCON'!$D$3:$J$1048576,7,FALSE)="Validada","SIM","NÃO"),"NÃO"),"")</f>
        <v/>
      </c>
    </row>
    <row r="4120" spans="1:12" s="19" customFormat="1" ht="15" hidden="1" customHeight="1" x14ac:dyDescent="0.25">
      <c r="A4120" s="88" t="s">
        <v>9487</v>
      </c>
      <c r="B4120" s="40" t="s">
        <v>3601</v>
      </c>
      <c r="C4120" s="82" t="s">
        <v>10959</v>
      </c>
      <c r="D4120" s="82"/>
      <c r="E4120" s="82"/>
      <c r="F4120" s="82"/>
      <c r="G4120" s="82"/>
      <c r="H4120" s="40" t="s">
        <v>4</v>
      </c>
      <c r="I4120" s="83" t="str">
        <f>IFERROR(VLOOKUP(A4120,'Alíquotas - CADPREV'!$B$2152:$N$4324,8,FALSE),"")</f>
        <v/>
      </c>
      <c r="J4120" s="83" t="str">
        <f>IF(H4120="RPPS",VLOOKUP(A4120,' Legislação Benef - GESCON'!$B$4:$I$2159,3,FALSE),"")</f>
        <v/>
      </c>
      <c r="K4120" s="83" t="str">
        <f>IF(H4120="RPPS",VLOOKUP(A4120,' Legislação Benef - GESCON'!$B$4:$I$2159,6,FALSE),"")</f>
        <v/>
      </c>
      <c r="L4120" s="83" t="str">
        <f>IF(H4120="RPPS",IFERROR(IF(VLOOKUP(A4120,'Suspensão de repasses - GESCON'!$D$3:$J$1048576,7,FALSE)="Validada","SIM","NÃO"),"NÃO"),"")</f>
        <v/>
      </c>
    </row>
    <row r="4121" spans="1:12" s="19" customFormat="1" ht="15" hidden="1" customHeight="1" x14ac:dyDescent="0.25">
      <c r="A4121" s="88" t="s">
        <v>9488</v>
      </c>
      <c r="B4121" s="40" t="s">
        <v>215</v>
      </c>
      <c r="C4121" s="82" t="s">
        <v>10959</v>
      </c>
      <c r="D4121" s="82"/>
      <c r="E4121" s="82"/>
      <c r="F4121" s="82"/>
      <c r="G4121" s="82"/>
      <c r="H4121" s="40" t="s">
        <v>4</v>
      </c>
      <c r="I4121" s="83" t="str">
        <f>IFERROR(VLOOKUP(A4121,'Alíquotas - CADPREV'!$B$2152:$N$4324,8,FALSE),"")</f>
        <v/>
      </c>
      <c r="J4121" s="83" t="str">
        <f>IF(H4121="RPPS",VLOOKUP(A4121,' Legislação Benef - GESCON'!$B$4:$I$2159,3,FALSE),"")</f>
        <v/>
      </c>
      <c r="K4121" s="83" t="str">
        <f>IF(H4121="RPPS",VLOOKUP(A4121,' Legislação Benef - GESCON'!$B$4:$I$2159,6,FALSE),"")</f>
        <v/>
      </c>
      <c r="L4121" s="83" t="str">
        <f>IF(H4121="RPPS",IFERROR(IF(VLOOKUP(A4121,'Suspensão de repasses - GESCON'!$D$3:$J$1048576,7,FALSE)="Validada","SIM","NÃO"),"NÃO"),"")</f>
        <v/>
      </c>
    </row>
    <row r="4122" spans="1:12" s="19" customFormat="1" ht="15" customHeight="1" x14ac:dyDescent="0.25">
      <c r="A4122" s="88" t="s">
        <v>9489</v>
      </c>
      <c r="B4122" s="40" t="s">
        <v>4626</v>
      </c>
      <c r="C4122" s="82" t="s">
        <v>10958</v>
      </c>
      <c r="D4122" s="82">
        <v>226</v>
      </c>
      <c r="E4122" s="82">
        <v>101</v>
      </c>
      <c r="F4122" s="82">
        <v>29</v>
      </c>
      <c r="G4122" s="82">
        <v>356</v>
      </c>
      <c r="H4122" s="40" t="s">
        <v>2</v>
      </c>
      <c r="I4122" s="83" t="str">
        <f>IFERROR(VLOOKUP(A4122,'Alíquotas - CADPREV'!$B$2152:$N$4324,8,FALSE),"")</f>
        <v>NÃO</v>
      </c>
      <c r="J4122" s="83" t="str">
        <f>IF(H4122="RPPS",VLOOKUP(A4122,' Legislação Benef - GESCON'!$B$4:$I$2159,3,FALSE),"")</f>
        <v>NÃO</v>
      </c>
      <c r="K4122" s="83" t="str">
        <f>IF(H4122="RPPS",VLOOKUP(A4122,' Legislação Benef - GESCON'!$B$4:$I$2159,6,FALSE),"")</f>
        <v>NÃO</v>
      </c>
      <c r="L4122" s="83" t="str">
        <f>IF(H4122="RPPS",IFERROR(IF(VLOOKUP(A4122,'Suspensão de repasses - GESCON'!$D$3:$J$1048576,7,FALSE)="Validada","SIM","NÃO"),"NÃO"),"")</f>
        <v>NÃO</v>
      </c>
    </row>
    <row r="4123" spans="1:12" s="19" customFormat="1" ht="15" hidden="1" customHeight="1" x14ac:dyDescent="0.25">
      <c r="A4123" s="88" t="s">
        <v>9490</v>
      </c>
      <c r="B4123" s="40" t="s">
        <v>3143</v>
      </c>
      <c r="C4123" s="82" t="s">
        <v>10959</v>
      </c>
      <c r="D4123" s="82"/>
      <c r="E4123" s="82"/>
      <c r="F4123" s="82"/>
      <c r="G4123" s="82"/>
      <c r="H4123" s="40" t="s">
        <v>4</v>
      </c>
      <c r="I4123" s="83" t="str">
        <f>IFERROR(VLOOKUP(A4123,'Alíquotas - CADPREV'!$B$2152:$N$4324,8,FALSE),"")</f>
        <v/>
      </c>
      <c r="J4123" s="83" t="str">
        <f>IF(H4123="RPPS",VLOOKUP(A4123,' Legislação Benef - GESCON'!$B$4:$I$2159,3,FALSE),"")</f>
        <v/>
      </c>
      <c r="K4123" s="83" t="str">
        <f>IF(H4123="RPPS",VLOOKUP(A4123,' Legislação Benef - GESCON'!$B$4:$I$2159,6,FALSE),"")</f>
        <v/>
      </c>
      <c r="L4123" s="83" t="str">
        <f>IF(H4123="RPPS",IFERROR(IF(VLOOKUP(A4123,'Suspensão de repasses - GESCON'!$D$3:$J$1048576,7,FALSE)="Validada","SIM","NÃO"),"NÃO"),"")</f>
        <v/>
      </c>
    </row>
    <row r="4124" spans="1:12" s="19" customFormat="1" ht="15" hidden="1" customHeight="1" x14ac:dyDescent="0.25">
      <c r="A4124" s="88" t="s">
        <v>9491</v>
      </c>
      <c r="B4124" s="40" t="s">
        <v>4626</v>
      </c>
      <c r="C4124" s="82" t="s">
        <v>10959</v>
      </c>
      <c r="D4124" s="82"/>
      <c r="E4124" s="82"/>
      <c r="F4124" s="82"/>
      <c r="G4124" s="82"/>
      <c r="H4124" s="40" t="s">
        <v>4</v>
      </c>
      <c r="I4124" s="83" t="str">
        <f>IFERROR(VLOOKUP(A4124,'Alíquotas - CADPREV'!$B$2152:$N$4324,8,FALSE),"")</f>
        <v/>
      </c>
      <c r="J4124" s="83" t="str">
        <f>IF(H4124="RPPS",VLOOKUP(A4124,' Legislação Benef - GESCON'!$B$4:$I$2159,3,FALSE),"")</f>
        <v/>
      </c>
      <c r="K4124" s="83" t="str">
        <f>IF(H4124="RPPS",VLOOKUP(A4124,' Legislação Benef - GESCON'!$B$4:$I$2159,6,FALSE),"")</f>
        <v/>
      </c>
      <c r="L4124" s="83" t="str">
        <f>IF(H4124="RPPS",IFERROR(IF(VLOOKUP(A4124,'Suspensão de repasses - GESCON'!$D$3:$J$1048576,7,FALSE)="Validada","SIM","NÃO"),"NÃO"),"")</f>
        <v/>
      </c>
    </row>
    <row r="4125" spans="1:12" s="19" customFormat="1" ht="15" hidden="1" customHeight="1" x14ac:dyDescent="0.25">
      <c r="A4125" s="88" t="s">
        <v>9492</v>
      </c>
      <c r="B4125" s="40" t="s">
        <v>3143</v>
      </c>
      <c r="C4125" s="82" t="s">
        <v>10959</v>
      </c>
      <c r="D4125" s="82"/>
      <c r="E4125" s="82"/>
      <c r="F4125" s="82"/>
      <c r="G4125" s="82"/>
      <c r="H4125" s="40" t="s">
        <v>4</v>
      </c>
      <c r="I4125" s="83" t="str">
        <f>IFERROR(VLOOKUP(A4125,'Alíquotas - CADPREV'!$B$2152:$N$4324,8,FALSE),"")</f>
        <v/>
      </c>
      <c r="J4125" s="83" t="str">
        <f>IF(H4125="RPPS",VLOOKUP(A4125,' Legislação Benef - GESCON'!$B$4:$I$2159,3,FALSE),"")</f>
        <v/>
      </c>
      <c r="K4125" s="83" t="str">
        <f>IF(H4125="RPPS",VLOOKUP(A4125,' Legislação Benef - GESCON'!$B$4:$I$2159,6,FALSE),"")</f>
        <v/>
      </c>
      <c r="L4125" s="83" t="str">
        <f>IF(H4125="RPPS",IFERROR(IF(VLOOKUP(A4125,'Suspensão de repasses - GESCON'!$D$3:$J$1048576,7,FALSE)="Validada","SIM","NÃO"),"NÃO"),"")</f>
        <v/>
      </c>
    </row>
    <row r="4126" spans="1:12" s="19" customFormat="1" ht="15" customHeight="1" x14ac:dyDescent="0.25">
      <c r="A4126" s="88" t="s">
        <v>9493</v>
      </c>
      <c r="B4126" s="40" t="s">
        <v>3143</v>
      </c>
      <c r="C4126" s="82" t="s">
        <v>10958</v>
      </c>
      <c r="D4126" s="82">
        <v>162</v>
      </c>
      <c r="E4126" s="82">
        <v>28</v>
      </c>
      <c r="F4126" s="82">
        <v>14</v>
      </c>
      <c r="G4126" s="82">
        <v>204</v>
      </c>
      <c r="H4126" s="40" t="s">
        <v>2</v>
      </c>
      <c r="I4126" s="83" t="str">
        <f>IFERROR(VLOOKUP(A4126,'Alíquotas - CADPREV'!$B$2152:$N$4324,8,FALSE),"")</f>
        <v>NÃO</v>
      </c>
      <c r="J4126" s="83" t="str">
        <f>IF(H4126="RPPS",VLOOKUP(A4126,' Legislação Benef - GESCON'!$B$4:$I$2159,3,FALSE),"")</f>
        <v>NÃO</v>
      </c>
      <c r="K4126" s="83" t="str">
        <f>IF(H4126="RPPS",VLOOKUP(A4126,' Legislação Benef - GESCON'!$B$4:$I$2159,6,FALSE),"")</f>
        <v>NÃO</v>
      </c>
      <c r="L4126" s="83" t="str">
        <f>IF(H4126="RPPS",IFERROR(IF(VLOOKUP(A4126,'Suspensão de repasses - GESCON'!$D$3:$J$1048576,7,FALSE)="Validada","SIM","NÃO"),"NÃO"),"")</f>
        <v>NÃO</v>
      </c>
    </row>
    <row r="4127" spans="1:12" s="19" customFormat="1" ht="15" customHeight="1" x14ac:dyDescent="0.25">
      <c r="A4127" s="88" t="s">
        <v>9494</v>
      </c>
      <c r="B4127" s="40" t="s">
        <v>4289</v>
      </c>
      <c r="C4127" s="82" t="s">
        <v>10958</v>
      </c>
      <c r="D4127" s="82">
        <v>114</v>
      </c>
      <c r="E4127" s="82">
        <v>34</v>
      </c>
      <c r="F4127" s="82">
        <v>8</v>
      </c>
      <c r="G4127" s="82">
        <v>156</v>
      </c>
      <c r="H4127" s="40" t="s">
        <v>2</v>
      </c>
      <c r="I4127" s="83" t="str">
        <f>IFERROR(VLOOKUP(A4127,'Alíquotas - CADPREV'!$B$2152:$N$4324,8,FALSE),"")</f>
        <v>SIM</v>
      </c>
      <c r="J4127" s="83" t="str">
        <f>IF(H4127="RPPS",VLOOKUP(A4127,' Legislação Benef - GESCON'!$B$4:$I$2159,3,FALSE),"")</f>
        <v>NÃO</v>
      </c>
      <c r="K4127" s="83" t="str">
        <f>IF(H4127="RPPS",VLOOKUP(A4127,' Legislação Benef - GESCON'!$B$4:$I$2159,6,FALSE),"")</f>
        <v>NÃO</v>
      </c>
      <c r="L4127" s="83" t="str">
        <f>IF(H4127="RPPS",IFERROR(IF(VLOOKUP(A4127,'Suspensão de repasses - GESCON'!$D$3:$J$1048576,7,FALSE)="Validada","SIM","NÃO"),"NÃO"),"")</f>
        <v>NÃO</v>
      </c>
    </row>
    <row r="4128" spans="1:12" s="19" customFormat="1" ht="15" hidden="1" customHeight="1" x14ac:dyDescent="0.25">
      <c r="A4128" s="88" t="s">
        <v>9495</v>
      </c>
      <c r="B4128" s="40" t="s">
        <v>1142</v>
      </c>
      <c r="C4128" s="82" t="s">
        <v>10959</v>
      </c>
      <c r="D4128" s="82"/>
      <c r="E4128" s="82"/>
      <c r="F4128" s="82"/>
      <c r="G4128" s="82"/>
      <c r="H4128" s="40" t="s">
        <v>4</v>
      </c>
      <c r="I4128" s="83" t="str">
        <f>IFERROR(VLOOKUP(A4128,'Alíquotas - CADPREV'!$B$2152:$N$4324,8,FALSE),"")</f>
        <v/>
      </c>
      <c r="J4128" s="83" t="str">
        <f>IF(H4128="RPPS",VLOOKUP(A4128,' Legislação Benef - GESCON'!$B$4:$I$2159,3,FALSE),"")</f>
        <v/>
      </c>
      <c r="K4128" s="83" t="str">
        <f>IF(H4128="RPPS",VLOOKUP(A4128,' Legislação Benef - GESCON'!$B$4:$I$2159,6,FALSE),"")</f>
        <v/>
      </c>
      <c r="L4128" s="83" t="str">
        <f>IF(H4128="RPPS",IFERROR(IF(VLOOKUP(A4128,'Suspensão de repasses - GESCON'!$D$3:$J$1048576,7,FALSE)="Validada","SIM","NÃO"),"NÃO"),"")</f>
        <v/>
      </c>
    </row>
    <row r="4129" spans="1:12" s="19" customFormat="1" ht="15" hidden="1" customHeight="1" x14ac:dyDescent="0.25">
      <c r="A4129" s="88" t="s">
        <v>9496</v>
      </c>
      <c r="B4129" s="40" t="s">
        <v>1356</v>
      </c>
      <c r="C4129" s="82" t="s">
        <v>10959</v>
      </c>
      <c r="D4129" s="82"/>
      <c r="E4129" s="82"/>
      <c r="F4129" s="82"/>
      <c r="G4129" s="82"/>
      <c r="H4129" s="40" t="s">
        <v>4</v>
      </c>
      <c r="I4129" s="83" t="str">
        <f>IFERROR(VLOOKUP(A4129,'Alíquotas - CADPREV'!$B$2152:$N$4324,8,FALSE),"")</f>
        <v/>
      </c>
      <c r="J4129" s="83" t="str">
        <f>IF(H4129="RPPS",VLOOKUP(A4129,' Legislação Benef - GESCON'!$B$4:$I$2159,3,FALSE),"")</f>
        <v/>
      </c>
      <c r="K4129" s="83" t="str">
        <f>IF(H4129="RPPS",VLOOKUP(A4129,' Legislação Benef - GESCON'!$B$4:$I$2159,6,FALSE),"")</f>
        <v/>
      </c>
      <c r="L4129" s="83" t="str">
        <f>IF(H4129="RPPS",IFERROR(IF(VLOOKUP(A4129,'Suspensão de repasses - GESCON'!$D$3:$J$1048576,7,FALSE)="Validada","SIM","NÃO"),"NÃO"),"")</f>
        <v/>
      </c>
    </row>
    <row r="4130" spans="1:12" s="19" customFormat="1" ht="15" hidden="1" customHeight="1" x14ac:dyDescent="0.25">
      <c r="A4130" s="88" t="s">
        <v>9497</v>
      </c>
      <c r="B4130" s="40" t="s">
        <v>1356</v>
      </c>
      <c r="C4130" s="82" t="s">
        <v>10959</v>
      </c>
      <c r="D4130" s="82"/>
      <c r="E4130" s="82"/>
      <c r="F4130" s="82"/>
      <c r="G4130" s="82"/>
      <c r="H4130" s="40" t="s">
        <v>4</v>
      </c>
      <c r="I4130" s="83" t="str">
        <f>IFERROR(VLOOKUP(A4130,'Alíquotas - CADPREV'!$B$2152:$N$4324,8,FALSE),"")</f>
        <v/>
      </c>
      <c r="J4130" s="83" t="str">
        <f>IF(H4130="RPPS",VLOOKUP(A4130,' Legislação Benef - GESCON'!$B$4:$I$2159,3,FALSE),"")</f>
        <v/>
      </c>
      <c r="K4130" s="83" t="str">
        <f>IF(H4130="RPPS",VLOOKUP(A4130,' Legislação Benef - GESCON'!$B$4:$I$2159,6,FALSE),"")</f>
        <v/>
      </c>
      <c r="L4130" s="83" t="str">
        <f>IF(H4130="RPPS",IFERROR(IF(VLOOKUP(A4130,'Suspensão de repasses - GESCON'!$D$3:$J$1048576,7,FALSE)="Validada","SIM","NÃO"),"NÃO"),"")</f>
        <v/>
      </c>
    </row>
    <row r="4131" spans="1:12" s="19" customFormat="1" ht="15" hidden="1" customHeight="1" x14ac:dyDescent="0.25">
      <c r="A4131" s="88" t="s">
        <v>9498</v>
      </c>
      <c r="B4131" s="40" t="s">
        <v>3143</v>
      </c>
      <c r="C4131" s="82" t="s">
        <v>10959</v>
      </c>
      <c r="D4131" s="82"/>
      <c r="E4131" s="82"/>
      <c r="F4131" s="82"/>
      <c r="G4131" s="82"/>
      <c r="H4131" s="40" t="s">
        <v>4</v>
      </c>
      <c r="I4131" s="83" t="str">
        <f>IFERROR(VLOOKUP(A4131,'Alíquotas - CADPREV'!$B$2152:$N$4324,8,FALSE),"")</f>
        <v/>
      </c>
      <c r="J4131" s="83" t="str">
        <f>IF(H4131="RPPS",VLOOKUP(A4131,' Legislação Benef - GESCON'!$B$4:$I$2159,3,FALSE),"")</f>
        <v/>
      </c>
      <c r="K4131" s="83" t="str">
        <f>IF(H4131="RPPS",VLOOKUP(A4131,' Legislação Benef - GESCON'!$B$4:$I$2159,6,FALSE),"")</f>
        <v/>
      </c>
      <c r="L4131" s="83" t="str">
        <f>IF(H4131="RPPS",IFERROR(IF(VLOOKUP(A4131,'Suspensão de repasses - GESCON'!$D$3:$J$1048576,7,FALSE)="Validada","SIM","NÃO"),"NÃO"),"")</f>
        <v/>
      </c>
    </row>
    <row r="4132" spans="1:12" s="19" customFormat="1" ht="15" hidden="1" customHeight="1" x14ac:dyDescent="0.25">
      <c r="A4132" s="88" t="s">
        <v>9499</v>
      </c>
      <c r="B4132" s="40" t="s">
        <v>3143</v>
      </c>
      <c r="C4132" s="82" t="s">
        <v>10959</v>
      </c>
      <c r="D4132" s="82"/>
      <c r="E4132" s="82"/>
      <c r="F4132" s="82"/>
      <c r="G4132" s="82"/>
      <c r="H4132" s="40" t="s">
        <v>4</v>
      </c>
      <c r="I4132" s="83" t="str">
        <f>IFERROR(VLOOKUP(A4132,'Alíquotas - CADPREV'!$B$2152:$N$4324,8,FALSE),"")</f>
        <v/>
      </c>
      <c r="J4132" s="83" t="str">
        <f>IF(H4132="RPPS",VLOOKUP(A4132,' Legislação Benef - GESCON'!$B$4:$I$2159,3,FALSE),"")</f>
        <v/>
      </c>
      <c r="K4132" s="83" t="str">
        <f>IF(H4132="RPPS",VLOOKUP(A4132,' Legislação Benef - GESCON'!$B$4:$I$2159,6,FALSE),"")</f>
        <v/>
      </c>
      <c r="L4132" s="83" t="str">
        <f>IF(H4132="RPPS",IFERROR(IF(VLOOKUP(A4132,'Suspensão de repasses - GESCON'!$D$3:$J$1048576,7,FALSE)="Validada","SIM","NÃO"),"NÃO"),"")</f>
        <v/>
      </c>
    </row>
    <row r="4133" spans="1:12" s="19" customFormat="1" ht="15" customHeight="1" x14ac:dyDescent="0.25">
      <c r="A4133" s="88" t="s">
        <v>9500</v>
      </c>
      <c r="B4133" s="40" t="s">
        <v>2758</v>
      </c>
      <c r="C4133" s="82" t="s">
        <v>10960</v>
      </c>
      <c r="D4133" s="82">
        <v>19654</v>
      </c>
      <c r="E4133" s="82">
        <v>6889</v>
      </c>
      <c r="F4133" s="82">
        <v>2304</v>
      </c>
      <c r="G4133" s="82">
        <v>28847</v>
      </c>
      <c r="H4133" s="40" t="s">
        <v>2</v>
      </c>
      <c r="I4133" s="83" t="str">
        <f>IFERROR(VLOOKUP(A4133,'Alíquotas - CADPREV'!$B$2152:$N$4324,8,FALSE),"")</f>
        <v>NÃO</v>
      </c>
      <c r="J4133" s="83" t="str">
        <f>IF(H4133="RPPS",VLOOKUP(A4133,' Legislação Benef - GESCON'!$B$4:$I$2159,3,FALSE),"")</f>
        <v>NÃO</v>
      </c>
      <c r="K4133" s="83" t="str">
        <f>IF(H4133="RPPS",VLOOKUP(A4133,' Legislação Benef - GESCON'!$B$4:$I$2159,6,FALSE),"")</f>
        <v>NÃO</v>
      </c>
      <c r="L4133" s="83" t="str">
        <f>IF(H4133="RPPS",IFERROR(IF(VLOOKUP(A4133,'Suspensão de repasses - GESCON'!$D$3:$J$1048576,7,FALSE)="Validada","SIM","NÃO"),"NÃO"),"")</f>
        <v>SIM</v>
      </c>
    </row>
    <row r="4134" spans="1:12" s="19" customFormat="1" ht="15" hidden="1" customHeight="1" x14ac:dyDescent="0.25">
      <c r="A4134" s="88" t="s">
        <v>9501</v>
      </c>
      <c r="B4134" s="40" t="s">
        <v>1356</v>
      </c>
      <c r="C4134" s="82" t="s">
        <v>10959</v>
      </c>
      <c r="D4134" s="82"/>
      <c r="E4134" s="82"/>
      <c r="F4134" s="82"/>
      <c r="G4134" s="82"/>
      <c r="H4134" s="40" t="s">
        <v>4</v>
      </c>
      <c r="I4134" s="83" t="str">
        <f>IFERROR(VLOOKUP(A4134,'Alíquotas - CADPREV'!$B$2152:$N$4324,8,FALSE),"")</f>
        <v/>
      </c>
      <c r="J4134" s="83" t="str">
        <f>IF(H4134="RPPS",VLOOKUP(A4134,' Legislação Benef - GESCON'!$B$4:$I$2159,3,FALSE),"")</f>
        <v/>
      </c>
      <c r="K4134" s="83" t="str">
        <f>IF(H4134="RPPS",VLOOKUP(A4134,' Legislação Benef - GESCON'!$B$4:$I$2159,6,FALSE),"")</f>
        <v/>
      </c>
      <c r="L4134" s="83" t="str">
        <f>IF(H4134="RPPS",IFERROR(IF(VLOOKUP(A4134,'Suspensão de repasses - GESCON'!$D$3:$J$1048576,7,FALSE)="Validada","SIM","NÃO"),"NÃO"),"")</f>
        <v/>
      </c>
    </row>
    <row r="4135" spans="1:12" s="19" customFormat="1" ht="15" hidden="1" customHeight="1" x14ac:dyDescent="0.25">
      <c r="A4135" s="88" t="s">
        <v>9502</v>
      </c>
      <c r="B4135" s="40" t="s">
        <v>5227</v>
      </c>
      <c r="C4135" s="82" t="s">
        <v>10959</v>
      </c>
      <c r="D4135" s="82"/>
      <c r="E4135" s="82"/>
      <c r="F4135" s="82"/>
      <c r="G4135" s="82"/>
      <c r="H4135" s="40" t="s">
        <v>4</v>
      </c>
      <c r="I4135" s="83" t="str">
        <f>IFERROR(VLOOKUP(A4135,'Alíquotas - CADPREV'!$B$2152:$N$4324,8,FALSE),"")</f>
        <v/>
      </c>
      <c r="J4135" s="83" t="str">
        <f>IF(H4135="RPPS",VLOOKUP(A4135,' Legislação Benef - GESCON'!$B$4:$I$2159,3,FALSE),"")</f>
        <v/>
      </c>
      <c r="K4135" s="83" t="str">
        <f>IF(H4135="RPPS",VLOOKUP(A4135,' Legislação Benef - GESCON'!$B$4:$I$2159,6,FALSE),"")</f>
        <v/>
      </c>
      <c r="L4135" s="83" t="str">
        <f>IF(H4135="RPPS",IFERROR(IF(VLOOKUP(A4135,'Suspensão de repasses - GESCON'!$D$3:$J$1048576,7,FALSE)="Validada","SIM","NÃO"),"NÃO"),"")</f>
        <v/>
      </c>
    </row>
    <row r="4136" spans="1:12" s="19" customFormat="1" ht="15" customHeight="1" x14ac:dyDescent="0.25">
      <c r="A4136" s="88" t="s">
        <v>9503</v>
      </c>
      <c r="B4136" s="40" t="s">
        <v>634</v>
      </c>
      <c r="C4136" s="82" t="s">
        <v>10958</v>
      </c>
      <c r="D4136" s="82">
        <v>657</v>
      </c>
      <c r="E4136" s="82">
        <v>0</v>
      </c>
      <c r="F4136" s="82">
        <v>0</v>
      </c>
      <c r="G4136" s="82">
        <v>657</v>
      </c>
      <c r="H4136" s="40" t="s">
        <v>2</v>
      </c>
      <c r="I4136" s="83" t="str">
        <f>IFERROR(VLOOKUP(A4136,'Alíquotas - CADPREV'!$B$2152:$N$4324,8,FALSE),"")</f>
        <v>NÃO</v>
      </c>
      <c r="J4136" s="83" t="str">
        <f>IF(H4136="RPPS",VLOOKUP(A4136,' Legislação Benef - GESCON'!$B$4:$I$2159,3,FALSE),"")</f>
        <v>NÃO</v>
      </c>
      <c r="K4136" s="83" t="str">
        <f>IF(H4136="RPPS",VLOOKUP(A4136,' Legislação Benef - GESCON'!$B$4:$I$2159,6,FALSE),"")</f>
        <v>NÃO</v>
      </c>
      <c r="L4136" s="83" t="str">
        <f>IF(H4136="RPPS",IFERROR(IF(VLOOKUP(A4136,'Suspensão de repasses - GESCON'!$D$3:$J$1048576,7,FALSE)="Validada","SIM","NÃO"),"NÃO"),"")</f>
        <v>NÃO</v>
      </c>
    </row>
    <row r="4137" spans="1:12" s="19" customFormat="1" ht="15" customHeight="1" x14ac:dyDescent="0.25">
      <c r="A4137" s="88" t="s">
        <v>9504</v>
      </c>
      <c r="B4137" s="40" t="s">
        <v>2413</v>
      </c>
      <c r="C4137" s="82" t="s">
        <v>10958</v>
      </c>
      <c r="D4137" s="82">
        <v>1316</v>
      </c>
      <c r="E4137" s="82">
        <v>225</v>
      </c>
      <c r="F4137" s="82">
        <v>56</v>
      </c>
      <c r="G4137" s="82">
        <v>1597</v>
      </c>
      <c r="H4137" s="40" t="s">
        <v>2</v>
      </c>
      <c r="I4137" s="83" t="str">
        <f>IFERROR(VLOOKUP(A4137,'Alíquotas - CADPREV'!$B$2152:$N$4324,8,FALSE),"")</f>
        <v>NÃO</v>
      </c>
      <c r="J4137" s="83" t="str">
        <f>IF(H4137="RPPS",VLOOKUP(A4137,' Legislação Benef - GESCON'!$B$4:$I$2159,3,FALSE),"")</f>
        <v>NÃO</v>
      </c>
      <c r="K4137" s="83" t="str">
        <f>IF(H4137="RPPS",VLOOKUP(A4137,' Legislação Benef - GESCON'!$B$4:$I$2159,6,FALSE),"")</f>
        <v>NÃO</v>
      </c>
      <c r="L4137" s="83" t="str">
        <f>IF(H4137="RPPS",IFERROR(IF(VLOOKUP(A4137,'Suspensão de repasses - GESCON'!$D$3:$J$1048576,7,FALSE)="Validada","SIM","NÃO"),"NÃO"),"")</f>
        <v>NÃO</v>
      </c>
    </row>
    <row r="4138" spans="1:12" s="19" customFormat="1" ht="15" hidden="1" customHeight="1" x14ac:dyDescent="0.25">
      <c r="A4138" s="88" t="s">
        <v>9505</v>
      </c>
      <c r="B4138" s="40" t="s">
        <v>4626</v>
      </c>
      <c r="C4138" s="82" t="s">
        <v>10959</v>
      </c>
      <c r="D4138" s="82"/>
      <c r="E4138" s="82"/>
      <c r="F4138" s="82"/>
      <c r="G4138" s="82"/>
      <c r="H4138" s="40" t="s">
        <v>4</v>
      </c>
      <c r="I4138" s="83" t="str">
        <f>IFERROR(VLOOKUP(A4138,'Alíquotas - CADPREV'!$B$2152:$N$4324,8,FALSE),"")</f>
        <v/>
      </c>
      <c r="J4138" s="83" t="str">
        <f>IF(H4138="RPPS",VLOOKUP(A4138,' Legislação Benef - GESCON'!$B$4:$I$2159,3,FALSE),"")</f>
        <v/>
      </c>
      <c r="K4138" s="83" t="str">
        <f>IF(H4138="RPPS",VLOOKUP(A4138,' Legislação Benef - GESCON'!$B$4:$I$2159,6,FALSE),"")</f>
        <v/>
      </c>
      <c r="L4138" s="83" t="str">
        <f>IF(H4138="RPPS",IFERROR(IF(VLOOKUP(A4138,'Suspensão de repasses - GESCON'!$D$3:$J$1048576,7,FALSE)="Validada","SIM","NÃO"),"NÃO"),"")</f>
        <v/>
      </c>
    </row>
    <row r="4139" spans="1:12" s="19" customFormat="1" ht="15" customHeight="1" x14ac:dyDescent="0.25">
      <c r="A4139" s="88" t="s">
        <v>9506</v>
      </c>
      <c r="B4139" s="40" t="s">
        <v>2926</v>
      </c>
      <c r="C4139" s="82" t="s">
        <v>10958</v>
      </c>
      <c r="D4139" s="82">
        <v>300</v>
      </c>
      <c r="E4139" s="82">
        <v>21</v>
      </c>
      <c r="F4139" s="82">
        <v>0</v>
      </c>
      <c r="G4139" s="82">
        <v>321</v>
      </c>
      <c r="H4139" s="40" t="s">
        <v>2</v>
      </c>
      <c r="I4139" s="83" t="str">
        <f>IFERROR(VLOOKUP(A4139,'Alíquotas - CADPREV'!$B$2152:$N$4324,8,FALSE),"")</f>
        <v>NÃO</v>
      </c>
      <c r="J4139" s="83" t="str">
        <f>IF(H4139="RPPS",VLOOKUP(A4139,' Legislação Benef - GESCON'!$B$4:$I$2159,3,FALSE),"")</f>
        <v>NÃO</v>
      </c>
      <c r="K4139" s="83" t="str">
        <f>IF(H4139="RPPS",VLOOKUP(A4139,' Legislação Benef - GESCON'!$B$4:$I$2159,6,FALSE),"")</f>
        <v>NÃO</v>
      </c>
      <c r="L4139" s="83" t="str">
        <f>IF(H4139="RPPS",IFERROR(IF(VLOOKUP(A4139,'Suspensão de repasses - GESCON'!$D$3:$J$1048576,7,FALSE)="Validada","SIM","NÃO"),"NÃO"),"")</f>
        <v>NÃO</v>
      </c>
    </row>
    <row r="4140" spans="1:12" s="19" customFormat="1" ht="15" customHeight="1" x14ac:dyDescent="0.25">
      <c r="A4140" s="88" t="s">
        <v>9507</v>
      </c>
      <c r="B4140" s="40" t="s">
        <v>3812</v>
      </c>
      <c r="C4140" s="82" t="s">
        <v>10958</v>
      </c>
      <c r="D4140" s="82">
        <v>260</v>
      </c>
      <c r="E4140" s="82">
        <v>54</v>
      </c>
      <c r="F4140" s="82">
        <v>9</v>
      </c>
      <c r="G4140" s="82">
        <v>323</v>
      </c>
      <c r="H4140" s="40" t="s">
        <v>2</v>
      </c>
      <c r="I4140" s="83" t="str">
        <f>IFERROR(VLOOKUP(A4140,'Alíquotas - CADPREV'!$B$2152:$N$4324,8,FALSE),"")</f>
        <v>NÃO</v>
      </c>
      <c r="J4140" s="83" t="str">
        <f>IF(H4140="RPPS",VLOOKUP(A4140,' Legislação Benef - GESCON'!$B$4:$I$2159,3,FALSE),"")</f>
        <v>NÃO</v>
      </c>
      <c r="K4140" s="83" t="str">
        <f>IF(H4140="RPPS",VLOOKUP(A4140,' Legislação Benef - GESCON'!$B$4:$I$2159,6,FALSE),"")</f>
        <v>NÃO</v>
      </c>
      <c r="L4140" s="83" t="str">
        <f>IF(H4140="RPPS",IFERROR(IF(VLOOKUP(A4140,'Suspensão de repasses - GESCON'!$D$3:$J$1048576,7,FALSE)="Validada","SIM","NÃO"),"NÃO"),"")</f>
        <v>NÃO</v>
      </c>
    </row>
    <row r="4141" spans="1:12" s="19" customFormat="1" ht="15" hidden="1" customHeight="1" x14ac:dyDescent="0.25">
      <c r="A4141" s="88" t="s">
        <v>9508</v>
      </c>
      <c r="B4141" s="40" t="s">
        <v>1356</v>
      </c>
      <c r="C4141" s="82" t="s">
        <v>10959</v>
      </c>
      <c r="D4141" s="82"/>
      <c r="E4141" s="82"/>
      <c r="F4141" s="82"/>
      <c r="G4141" s="82"/>
      <c r="H4141" s="40" t="s">
        <v>4</v>
      </c>
      <c r="I4141" s="83" t="str">
        <f>IFERROR(VLOOKUP(A4141,'Alíquotas - CADPREV'!$B$2152:$N$4324,8,FALSE),"")</f>
        <v/>
      </c>
      <c r="J4141" s="83" t="str">
        <f>IF(H4141="RPPS",VLOOKUP(A4141,' Legislação Benef - GESCON'!$B$4:$I$2159,3,FALSE),"")</f>
        <v/>
      </c>
      <c r="K4141" s="83" t="str">
        <f>IF(H4141="RPPS",VLOOKUP(A4141,' Legislação Benef - GESCON'!$B$4:$I$2159,6,FALSE),"")</f>
        <v/>
      </c>
      <c r="L4141" s="83" t="str">
        <f>IF(H4141="RPPS",IFERROR(IF(VLOOKUP(A4141,'Suspensão de repasses - GESCON'!$D$3:$J$1048576,7,FALSE)="Validada","SIM","NÃO"),"NÃO"),"")</f>
        <v/>
      </c>
    </row>
    <row r="4142" spans="1:12" s="19" customFormat="1" ht="15" customHeight="1" x14ac:dyDescent="0.25">
      <c r="A4142" s="88" t="s">
        <v>9509</v>
      </c>
      <c r="B4142" s="40" t="s">
        <v>2926</v>
      </c>
      <c r="C4142" s="82" t="s">
        <v>10958</v>
      </c>
      <c r="D4142" s="82">
        <v>394</v>
      </c>
      <c r="E4142" s="82">
        <v>96</v>
      </c>
      <c r="F4142" s="82">
        <v>15</v>
      </c>
      <c r="G4142" s="82">
        <v>505</v>
      </c>
      <c r="H4142" s="40" t="s">
        <v>2</v>
      </c>
      <c r="I4142" s="83" t="str">
        <f>IFERROR(VLOOKUP(A4142,'Alíquotas - CADPREV'!$B$2152:$N$4324,8,FALSE),"")</f>
        <v>NÃO</v>
      </c>
      <c r="J4142" s="83" t="str">
        <f>IF(H4142="RPPS",VLOOKUP(A4142,' Legislação Benef - GESCON'!$B$4:$I$2159,3,FALSE),"")</f>
        <v>NÃO</v>
      </c>
      <c r="K4142" s="83" t="str">
        <f>IF(H4142="RPPS",VLOOKUP(A4142,' Legislação Benef - GESCON'!$B$4:$I$2159,6,FALSE),"")</f>
        <v>SIM</v>
      </c>
      <c r="L4142" s="83" t="str">
        <f>IF(H4142="RPPS",IFERROR(IF(VLOOKUP(A4142,'Suspensão de repasses - GESCON'!$D$3:$J$1048576,7,FALSE)="Validada","SIM","NÃO"),"NÃO"),"")</f>
        <v>NÃO</v>
      </c>
    </row>
    <row r="4143" spans="1:12" s="19" customFormat="1" ht="15" hidden="1" customHeight="1" x14ac:dyDescent="0.25">
      <c r="A4143" s="88" t="s">
        <v>9510</v>
      </c>
      <c r="B4143" s="40" t="s">
        <v>4626</v>
      </c>
      <c r="C4143" s="82" t="s">
        <v>10959</v>
      </c>
      <c r="D4143" s="82"/>
      <c r="E4143" s="82"/>
      <c r="F4143" s="82"/>
      <c r="G4143" s="82"/>
      <c r="H4143" s="40" t="s">
        <v>622</v>
      </c>
      <c r="I4143" s="83" t="str">
        <f>IFERROR(VLOOKUP(A4143,'Alíquotas - CADPREV'!$B$2152:$N$4324,8,FALSE),"")</f>
        <v/>
      </c>
      <c r="J4143" s="83" t="str">
        <f>IF(H4143="RPPS",VLOOKUP(A4143,' Legislação Benef - GESCON'!$B$4:$I$2159,3,FALSE),"")</f>
        <v/>
      </c>
      <c r="K4143" s="83" t="str">
        <f>IF(H4143="RPPS",VLOOKUP(A4143,' Legislação Benef - GESCON'!$B$4:$I$2159,6,FALSE),"")</f>
        <v/>
      </c>
      <c r="L4143" s="83" t="str">
        <f>IF(H4143="RPPS",IFERROR(IF(VLOOKUP(A4143,'Suspensão de repasses - GESCON'!$D$3:$J$1048576,7,FALSE)="Validada","SIM","NÃO"),"NÃO"),"")</f>
        <v/>
      </c>
    </row>
    <row r="4144" spans="1:12" s="19" customFormat="1" ht="15" hidden="1" customHeight="1" x14ac:dyDescent="0.25">
      <c r="A4144" s="88" t="s">
        <v>9511</v>
      </c>
      <c r="B4144" s="40" t="s">
        <v>4626</v>
      </c>
      <c r="C4144" s="82" t="s">
        <v>10959</v>
      </c>
      <c r="D4144" s="82"/>
      <c r="E4144" s="82"/>
      <c r="F4144" s="82"/>
      <c r="G4144" s="82"/>
      <c r="H4144" s="40" t="s">
        <v>4</v>
      </c>
      <c r="I4144" s="83" t="str">
        <f>IFERROR(VLOOKUP(A4144,'Alíquotas - CADPREV'!$B$2152:$N$4324,8,FALSE),"")</f>
        <v/>
      </c>
      <c r="J4144" s="83" t="str">
        <f>IF(H4144="RPPS",VLOOKUP(A4144,' Legislação Benef - GESCON'!$B$4:$I$2159,3,FALSE),"")</f>
        <v/>
      </c>
      <c r="K4144" s="83" t="str">
        <f>IF(H4144="RPPS",VLOOKUP(A4144,' Legislação Benef - GESCON'!$B$4:$I$2159,6,FALSE),"")</f>
        <v/>
      </c>
      <c r="L4144" s="83" t="str">
        <f>IF(H4144="RPPS",IFERROR(IF(VLOOKUP(A4144,'Suspensão de repasses - GESCON'!$D$3:$J$1048576,7,FALSE)="Validada","SIM","NÃO"),"NÃO"),"")</f>
        <v/>
      </c>
    </row>
    <row r="4145" spans="1:12" s="19" customFormat="1" ht="15" customHeight="1" x14ac:dyDescent="0.25">
      <c r="A4145" s="88" t="s">
        <v>9512</v>
      </c>
      <c r="B4145" s="40" t="s">
        <v>4626</v>
      </c>
      <c r="C4145" s="82" t="s">
        <v>10958</v>
      </c>
      <c r="D4145" s="82">
        <v>1696</v>
      </c>
      <c r="E4145" s="82">
        <v>264</v>
      </c>
      <c r="F4145" s="82">
        <v>53</v>
      </c>
      <c r="G4145" s="82">
        <v>2013</v>
      </c>
      <c r="H4145" s="40" t="s">
        <v>2</v>
      </c>
      <c r="I4145" s="83" t="str">
        <f>IFERROR(VLOOKUP(A4145,'Alíquotas - CADPREV'!$B$2152:$N$4324,8,FALSE),"")</f>
        <v>NÃO</v>
      </c>
      <c r="J4145" s="83" t="str">
        <f>IF(H4145="RPPS",VLOOKUP(A4145,' Legislação Benef - GESCON'!$B$4:$I$2159,3,FALSE),"")</f>
        <v>NÃO</v>
      </c>
      <c r="K4145" s="83" t="str">
        <f>IF(H4145="RPPS",VLOOKUP(A4145,' Legislação Benef - GESCON'!$B$4:$I$2159,6,FALSE),"")</f>
        <v>SIM</v>
      </c>
      <c r="L4145" s="83" t="str">
        <f>IF(H4145="RPPS",IFERROR(IF(VLOOKUP(A4145,'Suspensão de repasses - GESCON'!$D$3:$J$1048576,7,FALSE)="Validada","SIM","NÃO"),"NÃO"),"")</f>
        <v>NÃO</v>
      </c>
    </row>
    <row r="4146" spans="1:12" s="19" customFormat="1" ht="15" hidden="1" customHeight="1" x14ac:dyDescent="0.25">
      <c r="A4146" s="88" t="s">
        <v>9513</v>
      </c>
      <c r="B4146" s="40" t="s">
        <v>3812</v>
      </c>
      <c r="C4146" s="82" t="s">
        <v>10959</v>
      </c>
      <c r="D4146" s="82"/>
      <c r="E4146" s="82"/>
      <c r="F4146" s="82"/>
      <c r="G4146" s="82"/>
      <c r="H4146" s="40" t="s">
        <v>4</v>
      </c>
      <c r="I4146" s="83" t="str">
        <f>IFERROR(VLOOKUP(A4146,'Alíquotas - CADPREV'!$B$2152:$N$4324,8,FALSE),"")</f>
        <v/>
      </c>
      <c r="J4146" s="83" t="str">
        <f>IF(H4146="RPPS",VLOOKUP(A4146,' Legislação Benef - GESCON'!$B$4:$I$2159,3,FALSE),"")</f>
        <v/>
      </c>
      <c r="K4146" s="83" t="str">
        <f>IF(H4146="RPPS",VLOOKUP(A4146,' Legislação Benef - GESCON'!$B$4:$I$2159,6,FALSE),"")</f>
        <v/>
      </c>
      <c r="L4146" s="83" t="str">
        <f>IF(H4146="RPPS",IFERROR(IF(VLOOKUP(A4146,'Suspensão de repasses - GESCON'!$D$3:$J$1048576,7,FALSE)="Validada","SIM","NÃO"),"NÃO"),"")</f>
        <v/>
      </c>
    </row>
    <row r="4147" spans="1:12" s="19" customFormat="1" ht="15" hidden="1" customHeight="1" x14ac:dyDescent="0.25">
      <c r="A4147" s="88" t="s">
        <v>9514</v>
      </c>
      <c r="B4147" s="40" t="s">
        <v>215</v>
      </c>
      <c r="C4147" s="82" t="s">
        <v>10959</v>
      </c>
      <c r="D4147" s="82"/>
      <c r="E4147" s="82"/>
      <c r="F4147" s="82"/>
      <c r="G4147" s="82"/>
      <c r="H4147" s="40" t="s">
        <v>4</v>
      </c>
      <c r="I4147" s="83" t="str">
        <f>IFERROR(VLOOKUP(A4147,'Alíquotas - CADPREV'!$B$2152:$N$4324,8,FALSE),"")</f>
        <v/>
      </c>
      <c r="J4147" s="83" t="str">
        <f>IF(H4147="RPPS",VLOOKUP(A4147,' Legislação Benef - GESCON'!$B$4:$I$2159,3,FALSE),"")</f>
        <v/>
      </c>
      <c r="K4147" s="83" t="str">
        <f>IF(H4147="RPPS",VLOOKUP(A4147,' Legislação Benef - GESCON'!$B$4:$I$2159,6,FALSE),"")</f>
        <v/>
      </c>
      <c r="L4147" s="83" t="str">
        <f>IF(H4147="RPPS",IFERROR(IF(VLOOKUP(A4147,'Suspensão de repasses - GESCON'!$D$3:$J$1048576,7,FALSE)="Validada","SIM","NÃO"),"NÃO"),"")</f>
        <v/>
      </c>
    </row>
    <row r="4148" spans="1:12" s="19" customFormat="1" ht="15" customHeight="1" x14ac:dyDescent="0.25">
      <c r="A4148" s="88" t="s">
        <v>9515</v>
      </c>
      <c r="B4148" s="40" t="s">
        <v>2554</v>
      </c>
      <c r="C4148" s="82" t="s">
        <v>10958</v>
      </c>
      <c r="D4148" s="82">
        <v>524</v>
      </c>
      <c r="E4148" s="82">
        <v>148</v>
      </c>
      <c r="F4148" s="82">
        <v>26</v>
      </c>
      <c r="G4148" s="82">
        <v>698</v>
      </c>
      <c r="H4148" s="40" t="s">
        <v>2</v>
      </c>
      <c r="I4148" s="83" t="str">
        <f>IFERROR(VLOOKUP(A4148,'Alíquotas - CADPREV'!$B$2152:$N$4324,8,FALSE),"")</f>
        <v>NÃO</v>
      </c>
      <c r="J4148" s="83" t="str">
        <f>IF(H4148="RPPS",VLOOKUP(A4148,' Legislação Benef - GESCON'!$B$4:$I$2159,3,FALSE),"")</f>
        <v>NÃO</v>
      </c>
      <c r="K4148" s="83" t="str">
        <f>IF(H4148="RPPS",VLOOKUP(A4148,' Legislação Benef - GESCON'!$B$4:$I$2159,6,FALSE),"")</f>
        <v>NÃO</v>
      </c>
      <c r="L4148" s="83" t="str">
        <f>IF(H4148="RPPS",IFERROR(IF(VLOOKUP(A4148,'Suspensão de repasses - GESCON'!$D$3:$J$1048576,7,FALSE)="Validada","SIM","NÃO"),"NÃO"),"")</f>
        <v>NÃO</v>
      </c>
    </row>
    <row r="4149" spans="1:12" s="19" customFormat="1" ht="15" customHeight="1" x14ac:dyDescent="0.25">
      <c r="A4149" s="88" t="s">
        <v>9516</v>
      </c>
      <c r="B4149" s="40" t="s">
        <v>3143</v>
      </c>
      <c r="C4149" s="82" t="s">
        <v>10958</v>
      </c>
      <c r="D4149" s="82">
        <v>174</v>
      </c>
      <c r="E4149" s="82">
        <v>62</v>
      </c>
      <c r="F4149" s="82">
        <v>9</v>
      </c>
      <c r="G4149" s="82">
        <v>245</v>
      </c>
      <c r="H4149" s="40" t="s">
        <v>2</v>
      </c>
      <c r="I4149" s="83" t="str">
        <f>IFERROR(VLOOKUP(A4149,'Alíquotas - CADPREV'!$B$2152:$N$4324,8,FALSE),"")</f>
        <v>SIM</v>
      </c>
      <c r="J4149" s="83" t="str">
        <f>IF(H4149="RPPS",VLOOKUP(A4149,' Legislação Benef - GESCON'!$B$4:$I$2159,3,FALSE),"")</f>
        <v>NÃO</v>
      </c>
      <c r="K4149" s="83" t="str">
        <f>IF(H4149="RPPS",VLOOKUP(A4149,' Legislação Benef - GESCON'!$B$4:$I$2159,6,FALSE),"")</f>
        <v>NÃO</v>
      </c>
      <c r="L4149" s="83" t="str">
        <f>IF(H4149="RPPS",IFERROR(IF(VLOOKUP(A4149,'Suspensão de repasses - GESCON'!$D$3:$J$1048576,7,FALSE)="Validada","SIM","NÃO"),"NÃO"),"")</f>
        <v>NÃO</v>
      </c>
    </row>
    <row r="4150" spans="1:12" s="19" customFormat="1" ht="15" hidden="1" customHeight="1" x14ac:dyDescent="0.25">
      <c r="A4150" s="88" t="s">
        <v>9517</v>
      </c>
      <c r="B4150" s="40" t="s">
        <v>634</v>
      </c>
      <c r="C4150" s="82" t="s">
        <v>10959</v>
      </c>
      <c r="D4150" s="82"/>
      <c r="E4150" s="82"/>
      <c r="F4150" s="82"/>
      <c r="G4150" s="82"/>
      <c r="H4150" s="40" t="s">
        <v>4</v>
      </c>
      <c r="I4150" s="83" t="str">
        <f>IFERROR(VLOOKUP(A4150,'Alíquotas - CADPREV'!$B$2152:$N$4324,8,FALSE),"")</f>
        <v/>
      </c>
      <c r="J4150" s="83" t="str">
        <f>IF(H4150="RPPS",VLOOKUP(A4150,' Legislação Benef - GESCON'!$B$4:$I$2159,3,FALSE),"")</f>
        <v/>
      </c>
      <c r="K4150" s="83" t="str">
        <f>IF(H4150="RPPS",VLOOKUP(A4150,' Legislação Benef - GESCON'!$B$4:$I$2159,6,FALSE),"")</f>
        <v/>
      </c>
      <c r="L4150" s="83" t="str">
        <f>IF(H4150="RPPS",IFERROR(IF(VLOOKUP(A4150,'Suspensão de repasses - GESCON'!$D$3:$J$1048576,7,FALSE)="Validada","SIM","NÃO"),"NÃO"),"")</f>
        <v/>
      </c>
    </row>
    <row r="4151" spans="1:12" s="19" customFormat="1" ht="15" customHeight="1" x14ac:dyDescent="0.25">
      <c r="A4151" s="88" t="s">
        <v>9518</v>
      </c>
      <c r="B4151" s="40" t="s">
        <v>3513</v>
      </c>
      <c r="C4151" s="82" t="s">
        <v>10958</v>
      </c>
      <c r="D4151" s="82">
        <v>4500</v>
      </c>
      <c r="E4151" s="82">
        <v>1003</v>
      </c>
      <c r="F4151" s="82">
        <v>141</v>
      </c>
      <c r="G4151" s="82">
        <v>5644</v>
      </c>
      <c r="H4151" s="40" t="s">
        <v>2</v>
      </c>
      <c r="I4151" s="83" t="str">
        <f>IFERROR(VLOOKUP(A4151,'Alíquotas - CADPREV'!$B$2152:$N$4324,8,FALSE),"")</f>
        <v>NÃO</v>
      </c>
      <c r="J4151" s="83" t="str">
        <f>IF(H4151="RPPS",VLOOKUP(A4151,' Legislação Benef - GESCON'!$B$4:$I$2159,3,FALSE),"")</f>
        <v>NÃO</v>
      </c>
      <c r="K4151" s="83" t="str">
        <f>IF(H4151="RPPS",VLOOKUP(A4151,' Legislação Benef - GESCON'!$B$4:$I$2159,6,FALSE),"")</f>
        <v>NÃO</v>
      </c>
      <c r="L4151" s="83" t="str">
        <f>IF(H4151="RPPS",IFERROR(IF(VLOOKUP(A4151,'Suspensão de repasses - GESCON'!$D$3:$J$1048576,7,FALSE)="Validada","SIM","NÃO"),"NÃO"),"")</f>
        <v>NÃO</v>
      </c>
    </row>
    <row r="4152" spans="1:12" s="19" customFormat="1" ht="15" customHeight="1" x14ac:dyDescent="0.25">
      <c r="A4152" s="88" t="s">
        <v>9519</v>
      </c>
      <c r="B4152" s="40" t="s">
        <v>1356</v>
      </c>
      <c r="C4152" s="82" t="s">
        <v>10958</v>
      </c>
      <c r="D4152" s="82">
        <v>322</v>
      </c>
      <c r="E4152" s="82">
        <v>24</v>
      </c>
      <c r="F4152" s="82">
        <v>4</v>
      </c>
      <c r="G4152" s="82">
        <v>350</v>
      </c>
      <c r="H4152" s="40" t="s">
        <v>2</v>
      </c>
      <c r="I4152" s="83" t="str">
        <f>IFERROR(VLOOKUP(A4152,'Alíquotas - CADPREV'!$B$2152:$N$4324,8,FALSE),"")</f>
        <v>NÃO</v>
      </c>
      <c r="J4152" s="83" t="str">
        <f>IF(H4152="RPPS",VLOOKUP(A4152,' Legislação Benef - GESCON'!$B$4:$I$2159,3,FALSE),"")</f>
        <v>NÃO</v>
      </c>
      <c r="K4152" s="83" t="str">
        <f>IF(H4152="RPPS",VLOOKUP(A4152,' Legislação Benef - GESCON'!$B$4:$I$2159,6,FALSE),"")</f>
        <v>NÃO</v>
      </c>
      <c r="L4152" s="83" t="str">
        <f>IF(H4152="RPPS",IFERROR(IF(VLOOKUP(A4152,'Suspensão de repasses - GESCON'!$D$3:$J$1048576,7,FALSE)="Validada","SIM","NÃO"),"NÃO"),"")</f>
        <v>NÃO</v>
      </c>
    </row>
    <row r="4153" spans="1:12" s="19" customFormat="1" ht="15" customHeight="1" x14ac:dyDescent="0.25">
      <c r="A4153" s="88" t="s">
        <v>9520</v>
      </c>
      <c r="B4153" s="40" t="s">
        <v>3143</v>
      </c>
      <c r="C4153" s="82" t="s">
        <v>10958</v>
      </c>
      <c r="D4153" s="82">
        <v>800</v>
      </c>
      <c r="E4153" s="82">
        <v>179</v>
      </c>
      <c r="F4153" s="82">
        <v>32</v>
      </c>
      <c r="G4153" s="82">
        <v>1011</v>
      </c>
      <c r="H4153" s="40" t="s">
        <v>2</v>
      </c>
      <c r="I4153" s="83" t="str">
        <f>IFERROR(VLOOKUP(A4153,'Alíquotas - CADPREV'!$B$2152:$N$4324,8,FALSE),"")</f>
        <v>NÃO</v>
      </c>
      <c r="J4153" s="83" t="str">
        <f>IF(H4153="RPPS",VLOOKUP(A4153,' Legislação Benef - GESCON'!$B$4:$I$2159,3,FALSE),"")</f>
        <v>NÃO</v>
      </c>
      <c r="K4153" s="83" t="str">
        <f>IF(H4153="RPPS",VLOOKUP(A4153,' Legislação Benef - GESCON'!$B$4:$I$2159,6,FALSE),"")</f>
        <v>NÃO</v>
      </c>
      <c r="L4153" s="83" t="str">
        <f>IF(H4153="RPPS",IFERROR(IF(VLOOKUP(A4153,'Suspensão de repasses - GESCON'!$D$3:$J$1048576,7,FALSE)="Validada","SIM","NÃO"),"NÃO"),"")</f>
        <v>NÃO</v>
      </c>
    </row>
    <row r="4154" spans="1:12" s="19" customFormat="1" ht="15" customHeight="1" x14ac:dyDescent="0.25">
      <c r="A4154" s="88" t="s">
        <v>9521</v>
      </c>
      <c r="B4154" s="40" t="s">
        <v>2274</v>
      </c>
      <c r="C4154" s="82" t="s">
        <v>10958</v>
      </c>
      <c r="D4154" s="82">
        <v>170</v>
      </c>
      <c r="E4154" s="82">
        <v>11</v>
      </c>
      <c r="F4154" s="82">
        <v>5</v>
      </c>
      <c r="G4154" s="82">
        <v>186</v>
      </c>
      <c r="H4154" s="40" t="s">
        <v>2</v>
      </c>
      <c r="I4154" s="83" t="str">
        <f>IFERROR(VLOOKUP(A4154,'Alíquotas - CADPREV'!$B$2152:$N$4324,8,FALSE),"")</f>
        <v>SIM</v>
      </c>
      <c r="J4154" s="83" t="str">
        <f>IF(H4154="RPPS",VLOOKUP(A4154,' Legislação Benef - GESCON'!$B$4:$I$2159,3,FALSE),"")</f>
        <v>NÃO</v>
      </c>
      <c r="K4154" s="83" t="str">
        <f>IF(H4154="RPPS",VLOOKUP(A4154,' Legislação Benef - GESCON'!$B$4:$I$2159,6,FALSE),"")</f>
        <v>NÃO</v>
      </c>
      <c r="L4154" s="83" t="str">
        <f>IF(H4154="RPPS",IFERROR(IF(VLOOKUP(A4154,'Suspensão de repasses - GESCON'!$D$3:$J$1048576,7,FALSE)="Validada","SIM","NÃO"),"NÃO"),"")</f>
        <v>NÃO</v>
      </c>
    </row>
    <row r="4155" spans="1:12" s="19" customFormat="1" ht="15" customHeight="1" x14ac:dyDescent="0.25">
      <c r="A4155" s="88" t="s">
        <v>9522</v>
      </c>
      <c r="B4155" s="40" t="s">
        <v>3143</v>
      </c>
      <c r="C4155" s="82" t="s">
        <v>10958</v>
      </c>
      <c r="D4155" s="82">
        <v>398</v>
      </c>
      <c r="E4155" s="82">
        <v>49</v>
      </c>
      <c r="F4155" s="82">
        <v>24</v>
      </c>
      <c r="G4155" s="82">
        <v>471</v>
      </c>
      <c r="H4155" s="40" t="s">
        <v>2</v>
      </c>
      <c r="I4155" s="83" t="str">
        <f>IFERROR(VLOOKUP(A4155,'Alíquotas - CADPREV'!$B$2152:$N$4324,8,FALSE),"")</f>
        <v>SIM</v>
      </c>
      <c r="J4155" s="83" t="str">
        <f>IF(H4155="RPPS",VLOOKUP(A4155,' Legislação Benef - GESCON'!$B$4:$I$2159,3,FALSE),"")</f>
        <v>NÃO</v>
      </c>
      <c r="K4155" s="83" t="str">
        <f>IF(H4155="RPPS",VLOOKUP(A4155,' Legislação Benef - GESCON'!$B$4:$I$2159,6,FALSE),"")</f>
        <v>NÃO</v>
      </c>
      <c r="L4155" s="83" t="str">
        <f>IF(H4155="RPPS",IFERROR(IF(VLOOKUP(A4155,'Suspensão de repasses - GESCON'!$D$3:$J$1048576,7,FALSE)="Validada","SIM","NÃO"),"NÃO"),"")</f>
        <v>NÃO</v>
      </c>
    </row>
    <row r="4156" spans="1:12" s="19" customFormat="1" ht="15" hidden="1" customHeight="1" x14ac:dyDescent="0.25">
      <c r="A4156" s="88" t="s">
        <v>9523</v>
      </c>
      <c r="B4156" s="40" t="s">
        <v>1356</v>
      </c>
      <c r="C4156" s="82" t="s">
        <v>10959</v>
      </c>
      <c r="D4156" s="82"/>
      <c r="E4156" s="82"/>
      <c r="F4156" s="82"/>
      <c r="G4156" s="82"/>
      <c r="H4156" s="40" t="s">
        <v>4</v>
      </c>
      <c r="I4156" s="83" t="str">
        <f>IFERROR(VLOOKUP(A4156,'Alíquotas - CADPREV'!$B$2152:$N$4324,8,FALSE),"")</f>
        <v/>
      </c>
      <c r="J4156" s="83" t="str">
        <f>IF(H4156="RPPS",VLOOKUP(A4156,' Legislação Benef - GESCON'!$B$4:$I$2159,3,FALSE),"")</f>
        <v/>
      </c>
      <c r="K4156" s="83" t="str">
        <f>IF(H4156="RPPS",VLOOKUP(A4156,' Legislação Benef - GESCON'!$B$4:$I$2159,6,FALSE),"")</f>
        <v/>
      </c>
      <c r="L4156" s="83" t="str">
        <f>IF(H4156="RPPS",IFERROR(IF(VLOOKUP(A4156,'Suspensão de repasses - GESCON'!$D$3:$J$1048576,7,FALSE)="Validada","SIM","NÃO"),"NÃO"),"")</f>
        <v/>
      </c>
    </row>
    <row r="4157" spans="1:12" s="19" customFormat="1" ht="15" hidden="1" customHeight="1" x14ac:dyDescent="0.25">
      <c r="A4157" s="88" t="s">
        <v>9524</v>
      </c>
      <c r="B4157" s="40" t="s">
        <v>1356</v>
      </c>
      <c r="C4157" s="82" t="s">
        <v>10959</v>
      </c>
      <c r="D4157" s="82"/>
      <c r="E4157" s="82"/>
      <c r="F4157" s="82"/>
      <c r="G4157" s="82"/>
      <c r="H4157" s="40" t="s">
        <v>4</v>
      </c>
      <c r="I4157" s="83" t="str">
        <f>IFERROR(VLOOKUP(A4157,'Alíquotas - CADPREV'!$B$2152:$N$4324,8,FALSE),"")</f>
        <v/>
      </c>
      <c r="J4157" s="83" t="str">
        <f>IF(H4157="RPPS",VLOOKUP(A4157,' Legislação Benef - GESCON'!$B$4:$I$2159,3,FALSE),"")</f>
        <v/>
      </c>
      <c r="K4157" s="83" t="str">
        <f>IF(H4157="RPPS",VLOOKUP(A4157,' Legislação Benef - GESCON'!$B$4:$I$2159,6,FALSE),"")</f>
        <v/>
      </c>
      <c r="L4157" s="83" t="str">
        <f>IF(H4157="RPPS",IFERROR(IF(VLOOKUP(A4157,'Suspensão de repasses - GESCON'!$D$3:$J$1048576,7,FALSE)="Validada","SIM","NÃO"),"NÃO"),"")</f>
        <v/>
      </c>
    </row>
    <row r="4158" spans="1:12" s="19" customFormat="1" ht="15" hidden="1" customHeight="1" x14ac:dyDescent="0.25">
      <c r="A4158" s="88" t="s">
        <v>9525</v>
      </c>
      <c r="B4158" s="40" t="s">
        <v>4626</v>
      </c>
      <c r="C4158" s="82" t="s">
        <v>10959</v>
      </c>
      <c r="D4158" s="82"/>
      <c r="E4158" s="82"/>
      <c r="F4158" s="82"/>
      <c r="G4158" s="82"/>
      <c r="H4158" s="40" t="s">
        <v>4</v>
      </c>
      <c r="I4158" s="83" t="str">
        <f>IFERROR(VLOOKUP(A4158,'Alíquotas - CADPREV'!$B$2152:$N$4324,8,FALSE),"")</f>
        <v/>
      </c>
      <c r="J4158" s="83" t="str">
        <f>IF(H4158="RPPS",VLOOKUP(A4158,' Legislação Benef - GESCON'!$B$4:$I$2159,3,FALSE),"")</f>
        <v/>
      </c>
      <c r="K4158" s="83" t="str">
        <f>IF(H4158="RPPS",VLOOKUP(A4158,' Legislação Benef - GESCON'!$B$4:$I$2159,6,FALSE),"")</f>
        <v/>
      </c>
      <c r="L4158" s="83" t="str">
        <f>IF(H4158="RPPS",IFERROR(IF(VLOOKUP(A4158,'Suspensão de repasses - GESCON'!$D$3:$J$1048576,7,FALSE)="Validada","SIM","NÃO"),"NÃO"),"")</f>
        <v/>
      </c>
    </row>
    <row r="4159" spans="1:12" s="19" customFormat="1" ht="15" customHeight="1" x14ac:dyDescent="0.25">
      <c r="A4159" s="88" t="s">
        <v>9526</v>
      </c>
      <c r="B4159" s="40" t="s">
        <v>3812</v>
      </c>
      <c r="C4159" s="82" t="s">
        <v>10958</v>
      </c>
      <c r="D4159" s="82">
        <v>345</v>
      </c>
      <c r="E4159" s="82">
        <v>76</v>
      </c>
      <c r="F4159" s="82">
        <v>13</v>
      </c>
      <c r="G4159" s="82">
        <v>434</v>
      </c>
      <c r="H4159" s="40" t="s">
        <v>2</v>
      </c>
      <c r="I4159" s="83" t="str">
        <f>IFERROR(VLOOKUP(A4159,'Alíquotas - CADPREV'!$B$2152:$N$4324,8,FALSE),"")</f>
        <v>SIM</v>
      </c>
      <c r="J4159" s="83" t="str">
        <f>IF(H4159="RPPS",VLOOKUP(A4159,' Legislação Benef - GESCON'!$B$4:$I$2159,3,FALSE),"")</f>
        <v>NÃO</v>
      </c>
      <c r="K4159" s="83" t="str">
        <f>IF(H4159="RPPS",VLOOKUP(A4159,' Legislação Benef - GESCON'!$B$4:$I$2159,6,FALSE),"")</f>
        <v>SIM</v>
      </c>
      <c r="L4159" s="83" t="str">
        <f>IF(H4159="RPPS",IFERROR(IF(VLOOKUP(A4159,'Suspensão de repasses - GESCON'!$D$3:$J$1048576,7,FALSE)="Validada","SIM","NÃO"),"NÃO"),"")</f>
        <v>SIM</v>
      </c>
    </row>
    <row r="4160" spans="1:12" s="19" customFormat="1" ht="15" hidden="1" customHeight="1" x14ac:dyDescent="0.25">
      <c r="A4160" s="88" t="s">
        <v>9527</v>
      </c>
      <c r="B4160" s="40" t="s">
        <v>215</v>
      </c>
      <c r="C4160" s="82" t="s">
        <v>10959</v>
      </c>
      <c r="D4160" s="82"/>
      <c r="E4160" s="82"/>
      <c r="F4160" s="82"/>
      <c r="G4160" s="82"/>
      <c r="H4160" s="40" t="s">
        <v>4</v>
      </c>
      <c r="I4160" s="83" t="str">
        <f>IFERROR(VLOOKUP(A4160,'Alíquotas - CADPREV'!$B$2152:$N$4324,8,FALSE),"")</f>
        <v/>
      </c>
      <c r="J4160" s="83" t="str">
        <f>IF(H4160="RPPS",VLOOKUP(A4160,' Legislação Benef - GESCON'!$B$4:$I$2159,3,FALSE),"")</f>
        <v/>
      </c>
      <c r="K4160" s="83" t="str">
        <f>IF(H4160="RPPS",VLOOKUP(A4160,' Legislação Benef - GESCON'!$B$4:$I$2159,6,FALSE),"")</f>
        <v/>
      </c>
      <c r="L4160" s="83" t="str">
        <f>IF(H4160="RPPS",IFERROR(IF(VLOOKUP(A4160,'Suspensão de repasses - GESCON'!$D$3:$J$1048576,7,FALSE)="Validada","SIM","NÃO"),"NÃO"),"")</f>
        <v/>
      </c>
    </row>
    <row r="4161" spans="1:12" s="19" customFormat="1" ht="15" hidden="1" customHeight="1" x14ac:dyDescent="0.25">
      <c r="A4161" s="88" t="s">
        <v>9528</v>
      </c>
      <c r="B4161" s="40" t="s">
        <v>1142</v>
      </c>
      <c r="C4161" s="82" t="s">
        <v>10959</v>
      </c>
      <c r="D4161" s="82"/>
      <c r="E4161" s="82"/>
      <c r="F4161" s="82"/>
      <c r="G4161" s="82"/>
      <c r="H4161" s="40" t="s">
        <v>4</v>
      </c>
      <c r="I4161" s="83" t="str">
        <f>IFERROR(VLOOKUP(A4161,'Alíquotas - CADPREV'!$B$2152:$N$4324,8,FALSE),"")</f>
        <v/>
      </c>
      <c r="J4161" s="83" t="str">
        <f>IF(H4161="RPPS",VLOOKUP(A4161,' Legislação Benef - GESCON'!$B$4:$I$2159,3,FALSE),"")</f>
        <v/>
      </c>
      <c r="K4161" s="83" t="str">
        <f>IF(H4161="RPPS",VLOOKUP(A4161,' Legislação Benef - GESCON'!$B$4:$I$2159,6,FALSE),"")</f>
        <v/>
      </c>
      <c r="L4161" s="83" t="str">
        <f>IF(H4161="RPPS",IFERROR(IF(VLOOKUP(A4161,'Suspensão de repasses - GESCON'!$D$3:$J$1048576,7,FALSE)="Validada","SIM","NÃO"),"NÃO"),"")</f>
        <v/>
      </c>
    </row>
    <row r="4162" spans="1:12" s="19" customFormat="1" ht="15" customHeight="1" x14ac:dyDescent="0.25">
      <c r="A4162" s="88" t="s">
        <v>9529</v>
      </c>
      <c r="B4162" s="40" t="s">
        <v>2554</v>
      </c>
      <c r="C4162" s="82" t="s">
        <v>10958</v>
      </c>
      <c r="D4162" s="82">
        <v>214</v>
      </c>
      <c r="E4162" s="82">
        <v>27</v>
      </c>
      <c r="F4162" s="82">
        <v>2</v>
      </c>
      <c r="G4162" s="82">
        <v>243</v>
      </c>
      <c r="H4162" s="40" t="s">
        <v>2</v>
      </c>
      <c r="I4162" s="83" t="str">
        <f>IFERROR(VLOOKUP(A4162,'Alíquotas - CADPREV'!$B$2152:$N$4324,8,FALSE),"")</f>
        <v>NÃO</v>
      </c>
      <c r="J4162" s="83" t="str">
        <f>IF(H4162="RPPS",VLOOKUP(A4162,' Legislação Benef - GESCON'!$B$4:$I$2159,3,FALSE),"")</f>
        <v>NÃO</v>
      </c>
      <c r="K4162" s="83" t="str">
        <f>IF(H4162="RPPS",VLOOKUP(A4162,' Legislação Benef - GESCON'!$B$4:$I$2159,6,FALSE),"")</f>
        <v>NÃO</v>
      </c>
      <c r="L4162" s="83" t="str">
        <f>IF(H4162="RPPS",IFERROR(IF(VLOOKUP(A4162,'Suspensão de repasses - GESCON'!$D$3:$J$1048576,7,FALSE)="Validada","SIM","NÃO"),"NÃO"),"")</f>
        <v>NÃO</v>
      </c>
    </row>
    <row r="4163" spans="1:12" s="19" customFormat="1" ht="15" hidden="1" customHeight="1" x14ac:dyDescent="0.25">
      <c r="A4163" s="88" t="s">
        <v>9530</v>
      </c>
      <c r="B4163" s="40" t="s">
        <v>215</v>
      </c>
      <c r="C4163" s="82" t="s">
        <v>10959</v>
      </c>
      <c r="D4163" s="82"/>
      <c r="E4163" s="82"/>
      <c r="F4163" s="82"/>
      <c r="G4163" s="82"/>
      <c r="H4163" s="40" t="s">
        <v>4</v>
      </c>
      <c r="I4163" s="83" t="str">
        <f>IFERROR(VLOOKUP(A4163,'Alíquotas - CADPREV'!$B$2152:$N$4324,8,FALSE),"")</f>
        <v/>
      </c>
      <c r="J4163" s="83" t="str">
        <f>IF(H4163="RPPS",VLOOKUP(A4163,' Legislação Benef - GESCON'!$B$4:$I$2159,3,FALSE),"")</f>
        <v/>
      </c>
      <c r="K4163" s="83" t="str">
        <f>IF(H4163="RPPS",VLOOKUP(A4163,' Legislação Benef - GESCON'!$B$4:$I$2159,6,FALSE),"")</f>
        <v/>
      </c>
      <c r="L4163" s="83" t="str">
        <f>IF(H4163="RPPS",IFERROR(IF(VLOOKUP(A4163,'Suspensão de repasses - GESCON'!$D$3:$J$1048576,7,FALSE)="Validada","SIM","NÃO"),"NÃO"),"")</f>
        <v/>
      </c>
    </row>
    <row r="4164" spans="1:12" s="19" customFormat="1" ht="15" hidden="1" customHeight="1" x14ac:dyDescent="0.25">
      <c r="A4164" s="88" t="s">
        <v>9531</v>
      </c>
      <c r="B4164" s="40" t="s">
        <v>2554</v>
      </c>
      <c r="C4164" s="82" t="s">
        <v>10959</v>
      </c>
      <c r="D4164" s="82"/>
      <c r="E4164" s="82"/>
      <c r="F4164" s="82"/>
      <c r="G4164" s="82"/>
      <c r="H4164" s="40" t="s">
        <v>4</v>
      </c>
      <c r="I4164" s="83" t="str">
        <f>IFERROR(VLOOKUP(A4164,'Alíquotas - CADPREV'!$B$2152:$N$4324,8,FALSE),"")</f>
        <v/>
      </c>
      <c r="J4164" s="83" t="str">
        <f>IF(H4164="RPPS",VLOOKUP(A4164,' Legislação Benef - GESCON'!$B$4:$I$2159,3,FALSE),"")</f>
        <v/>
      </c>
      <c r="K4164" s="83" t="str">
        <f>IF(H4164="RPPS",VLOOKUP(A4164,' Legislação Benef - GESCON'!$B$4:$I$2159,6,FALSE),"")</f>
        <v/>
      </c>
      <c r="L4164" s="83" t="str">
        <f>IF(H4164="RPPS",IFERROR(IF(VLOOKUP(A4164,'Suspensão de repasses - GESCON'!$D$3:$J$1048576,7,FALSE)="Validada","SIM","NÃO"),"NÃO"),"")</f>
        <v/>
      </c>
    </row>
    <row r="4165" spans="1:12" s="19" customFormat="1" ht="15" hidden="1" customHeight="1" x14ac:dyDescent="0.25">
      <c r="A4165" s="88" t="s">
        <v>9532</v>
      </c>
      <c r="B4165" s="40" t="s">
        <v>4559</v>
      </c>
      <c r="C4165" s="82" t="s">
        <v>10959</v>
      </c>
      <c r="D4165" s="82"/>
      <c r="E4165" s="82"/>
      <c r="F4165" s="82"/>
      <c r="G4165" s="82"/>
      <c r="H4165" s="40" t="s">
        <v>4</v>
      </c>
      <c r="I4165" s="83" t="str">
        <f>IFERROR(VLOOKUP(A4165,'Alíquotas - CADPREV'!$B$2152:$N$4324,8,FALSE),"")</f>
        <v/>
      </c>
      <c r="J4165" s="83" t="str">
        <f>IF(H4165="RPPS",VLOOKUP(A4165,' Legislação Benef - GESCON'!$B$4:$I$2159,3,FALSE),"")</f>
        <v/>
      </c>
      <c r="K4165" s="83" t="str">
        <f>IF(H4165="RPPS",VLOOKUP(A4165,' Legislação Benef - GESCON'!$B$4:$I$2159,6,FALSE),"")</f>
        <v/>
      </c>
      <c r="L4165" s="83" t="str">
        <f>IF(H4165="RPPS",IFERROR(IF(VLOOKUP(A4165,'Suspensão de repasses - GESCON'!$D$3:$J$1048576,7,FALSE)="Validada","SIM","NÃO"),"NÃO"),"")</f>
        <v/>
      </c>
    </row>
    <row r="4166" spans="1:12" s="19" customFormat="1" ht="15" hidden="1" customHeight="1" x14ac:dyDescent="0.25">
      <c r="A4166" s="88" t="s">
        <v>9533</v>
      </c>
      <c r="B4166" s="40" t="s">
        <v>215</v>
      </c>
      <c r="C4166" s="82" t="s">
        <v>10959</v>
      </c>
      <c r="D4166" s="82"/>
      <c r="E4166" s="82"/>
      <c r="F4166" s="82"/>
      <c r="G4166" s="82"/>
      <c r="H4166" s="40" t="s">
        <v>4</v>
      </c>
      <c r="I4166" s="83" t="str">
        <f>IFERROR(VLOOKUP(A4166,'Alíquotas - CADPREV'!$B$2152:$N$4324,8,FALSE),"")</f>
        <v/>
      </c>
      <c r="J4166" s="83" t="str">
        <f>IF(H4166="RPPS",VLOOKUP(A4166,' Legislação Benef - GESCON'!$B$4:$I$2159,3,FALSE),"")</f>
        <v/>
      </c>
      <c r="K4166" s="83" t="str">
        <f>IF(H4166="RPPS",VLOOKUP(A4166,' Legislação Benef - GESCON'!$B$4:$I$2159,6,FALSE),"")</f>
        <v/>
      </c>
      <c r="L4166" s="83" t="str">
        <f>IF(H4166="RPPS",IFERROR(IF(VLOOKUP(A4166,'Suspensão de repasses - GESCON'!$D$3:$J$1048576,7,FALSE)="Validada","SIM","NÃO"),"NÃO"),"")</f>
        <v/>
      </c>
    </row>
    <row r="4167" spans="1:12" s="19" customFormat="1" ht="15" hidden="1" customHeight="1" x14ac:dyDescent="0.25">
      <c r="A4167" s="88" t="s">
        <v>9534</v>
      </c>
      <c r="B4167" s="40" t="s">
        <v>2554</v>
      </c>
      <c r="C4167" s="82" t="s">
        <v>10959</v>
      </c>
      <c r="D4167" s="82"/>
      <c r="E4167" s="82"/>
      <c r="F4167" s="82"/>
      <c r="G4167" s="82"/>
      <c r="H4167" s="40" t="s">
        <v>4</v>
      </c>
      <c r="I4167" s="83" t="str">
        <f>IFERROR(VLOOKUP(A4167,'Alíquotas - CADPREV'!$B$2152:$N$4324,8,FALSE),"")</f>
        <v/>
      </c>
      <c r="J4167" s="83" t="str">
        <f>IF(H4167="RPPS",VLOOKUP(A4167,' Legislação Benef - GESCON'!$B$4:$I$2159,3,FALSE),"")</f>
        <v/>
      </c>
      <c r="K4167" s="83" t="str">
        <f>IF(H4167="RPPS",VLOOKUP(A4167,' Legislação Benef - GESCON'!$B$4:$I$2159,6,FALSE),"")</f>
        <v/>
      </c>
      <c r="L4167" s="83" t="str">
        <f>IF(H4167="RPPS",IFERROR(IF(VLOOKUP(A4167,'Suspensão de repasses - GESCON'!$D$3:$J$1048576,7,FALSE)="Validada","SIM","NÃO"),"NÃO"),"")</f>
        <v/>
      </c>
    </row>
    <row r="4168" spans="1:12" s="19" customFormat="1" ht="15" customHeight="1" x14ac:dyDescent="0.25">
      <c r="A4168" s="88" t="s">
        <v>9535</v>
      </c>
      <c r="B4168" s="40" t="s">
        <v>1356</v>
      </c>
      <c r="C4168" s="82" t="s">
        <v>10958</v>
      </c>
      <c r="D4168" s="82">
        <v>244</v>
      </c>
      <c r="E4168" s="82">
        <v>46</v>
      </c>
      <c r="F4168" s="82">
        <v>5</v>
      </c>
      <c r="G4168" s="82">
        <v>295</v>
      </c>
      <c r="H4168" s="40" t="s">
        <v>2</v>
      </c>
      <c r="I4168" s="83" t="str">
        <f>IFERROR(VLOOKUP(A4168,'Alíquotas - CADPREV'!$B$2152:$N$4324,8,FALSE),"")</f>
        <v>NÃO</v>
      </c>
      <c r="J4168" s="83" t="str">
        <f>IF(H4168="RPPS",VLOOKUP(A4168,' Legislação Benef - GESCON'!$B$4:$I$2159,3,FALSE),"")</f>
        <v>NÃO</v>
      </c>
      <c r="K4168" s="83" t="str">
        <f>IF(H4168="RPPS",VLOOKUP(A4168,' Legislação Benef - GESCON'!$B$4:$I$2159,6,FALSE),"")</f>
        <v>NÃO</v>
      </c>
      <c r="L4168" s="83" t="str">
        <f>IF(H4168="RPPS",IFERROR(IF(VLOOKUP(A4168,'Suspensão de repasses - GESCON'!$D$3:$J$1048576,7,FALSE)="Validada","SIM","NÃO"),"NÃO"),"")</f>
        <v>NÃO</v>
      </c>
    </row>
    <row r="4169" spans="1:12" s="19" customFormat="1" ht="15" hidden="1" customHeight="1" x14ac:dyDescent="0.25">
      <c r="A4169" s="88" t="s">
        <v>9536</v>
      </c>
      <c r="B4169" s="40" t="s">
        <v>5227</v>
      </c>
      <c r="C4169" s="82" t="s">
        <v>10959</v>
      </c>
      <c r="D4169" s="82"/>
      <c r="E4169" s="82"/>
      <c r="F4169" s="82"/>
      <c r="G4169" s="82"/>
      <c r="H4169" s="40" t="s">
        <v>4</v>
      </c>
      <c r="I4169" s="83" t="str">
        <f>IFERROR(VLOOKUP(A4169,'Alíquotas - CADPREV'!$B$2152:$N$4324,8,FALSE),"")</f>
        <v/>
      </c>
      <c r="J4169" s="83" t="str">
        <f>IF(H4169="RPPS",VLOOKUP(A4169,' Legislação Benef - GESCON'!$B$4:$I$2159,3,FALSE),"")</f>
        <v/>
      </c>
      <c r="K4169" s="83" t="str">
        <f>IF(H4169="RPPS",VLOOKUP(A4169,' Legislação Benef - GESCON'!$B$4:$I$2159,6,FALSE),"")</f>
        <v/>
      </c>
      <c r="L4169" s="83" t="str">
        <f>IF(H4169="RPPS",IFERROR(IF(VLOOKUP(A4169,'Suspensão de repasses - GESCON'!$D$3:$J$1048576,7,FALSE)="Validada","SIM","NÃO"),"NÃO"),"")</f>
        <v/>
      </c>
    </row>
    <row r="4170" spans="1:12" s="19" customFormat="1" ht="15" hidden="1" customHeight="1" x14ac:dyDescent="0.25">
      <c r="A4170" s="88" t="s">
        <v>9537</v>
      </c>
      <c r="B4170" s="40" t="s">
        <v>3601</v>
      </c>
      <c r="C4170" s="82" t="s">
        <v>10959</v>
      </c>
      <c r="D4170" s="82"/>
      <c r="E4170" s="82"/>
      <c r="F4170" s="82"/>
      <c r="G4170" s="82"/>
      <c r="H4170" s="40" t="s">
        <v>4</v>
      </c>
      <c r="I4170" s="83" t="str">
        <f>IFERROR(VLOOKUP(A4170,'Alíquotas - CADPREV'!$B$2152:$N$4324,8,FALSE),"")</f>
        <v/>
      </c>
      <c r="J4170" s="83" t="str">
        <f>IF(H4170="RPPS",VLOOKUP(A4170,' Legislação Benef - GESCON'!$B$4:$I$2159,3,FALSE),"")</f>
        <v/>
      </c>
      <c r="K4170" s="83" t="str">
        <f>IF(H4170="RPPS",VLOOKUP(A4170,' Legislação Benef - GESCON'!$B$4:$I$2159,6,FALSE),"")</f>
        <v/>
      </c>
      <c r="L4170" s="83" t="str">
        <f>IF(H4170="RPPS",IFERROR(IF(VLOOKUP(A4170,'Suspensão de repasses - GESCON'!$D$3:$J$1048576,7,FALSE)="Validada","SIM","NÃO"),"NÃO"),"")</f>
        <v/>
      </c>
    </row>
    <row r="4171" spans="1:12" s="19" customFormat="1" ht="15" customHeight="1" x14ac:dyDescent="0.25">
      <c r="A4171" s="88" t="s">
        <v>9538</v>
      </c>
      <c r="B4171" s="40" t="s">
        <v>2758</v>
      </c>
      <c r="C4171" s="82" t="s">
        <v>10958</v>
      </c>
      <c r="D4171" s="82">
        <v>352</v>
      </c>
      <c r="E4171" s="82">
        <v>144</v>
      </c>
      <c r="F4171" s="82">
        <v>85</v>
      </c>
      <c r="G4171" s="82">
        <v>581</v>
      </c>
      <c r="H4171" s="40" t="s">
        <v>2</v>
      </c>
      <c r="I4171" s="83" t="str">
        <f>IFERROR(VLOOKUP(A4171,'Alíquotas - CADPREV'!$B$2152:$N$4324,8,FALSE),"")</f>
        <v>NÃO</v>
      </c>
      <c r="J4171" s="83" t="str">
        <f>IF(H4171="RPPS",VLOOKUP(A4171,' Legislação Benef - GESCON'!$B$4:$I$2159,3,FALSE),"")</f>
        <v>NÃO</v>
      </c>
      <c r="K4171" s="83" t="str">
        <f>IF(H4171="RPPS",VLOOKUP(A4171,' Legislação Benef - GESCON'!$B$4:$I$2159,6,FALSE),"")</f>
        <v>NÃO</v>
      </c>
      <c r="L4171" s="83" t="str">
        <f>IF(H4171="RPPS",IFERROR(IF(VLOOKUP(A4171,'Suspensão de repasses - GESCON'!$D$3:$J$1048576,7,FALSE)="Validada","SIM","NÃO"),"NÃO"),"")</f>
        <v>NÃO</v>
      </c>
    </row>
    <row r="4172" spans="1:12" s="19" customFormat="1" ht="15" hidden="1" customHeight="1" x14ac:dyDescent="0.25">
      <c r="A4172" s="88" t="s">
        <v>9539</v>
      </c>
      <c r="B4172" s="40" t="s">
        <v>215</v>
      </c>
      <c r="C4172" s="82" t="s">
        <v>10959</v>
      </c>
      <c r="D4172" s="82"/>
      <c r="E4172" s="82"/>
      <c r="F4172" s="82"/>
      <c r="G4172" s="82"/>
      <c r="H4172" s="40" t="s">
        <v>4</v>
      </c>
      <c r="I4172" s="83" t="str">
        <f>IFERROR(VLOOKUP(A4172,'Alíquotas - CADPREV'!$B$2152:$N$4324,8,FALSE),"")</f>
        <v/>
      </c>
      <c r="J4172" s="83" t="str">
        <f>IF(H4172="RPPS",VLOOKUP(A4172,' Legislação Benef - GESCON'!$B$4:$I$2159,3,FALSE),"")</f>
        <v/>
      </c>
      <c r="K4172" s="83" t="str">
        <f>IF(H4172="RPPS",VLOOKUP(A4172,' Legislação Benef - GESCON'!$B$4:$I$2159,6,FALSE),"")</f>
        <v/>
      </c>
      <c r="L4172" s="83" t="str">
        <f>IF(H4172="RPPS",IFERROR(IF(VLOOKUP(A4172,'Suspensão de repasses - GESCON'!$D$3:$J$1048576,7,FALSE)="Validada","SIM","NÃO"),"NÃO"),"")</f>
        <v/>
      </c>
    </row>
    <row r="4173" spans="1:12" s="19" customFormat="1" ht="15" hidden="1" customHeight="1" x14ac:dyDescent="0.25">
      <c r="A4173" s="88" t="s">
        <v>9540</v>
      </c>
      <c r="B4173" s="40" t="s">
        <v>3601</v>
      </c>
      <c r="C4173" s="82" t="s">
        <v>10959</v>
      </c>
      <c r="D4173" s="82"/>
      <c r="E4173" s="82"/>
      <c r="F4173" s="82"/>
      <c r="G4173" s="82"/>
      <c r="H4173" s="40" t="s">
        <v>4</v>
      </c>
      <c r="I4173" s="83" t="str">
        <f>IFERROR(VLOOKUP(A4173,'Alíquotas - CADPREV'!$B$2152:$N$4324,8,FALSE),"")</f>
        <v/>
      </c>
      <c r="J4173" s="83" t="str">
        <f>IF(H4173="RPPS",VLOOKUP(A4173,' Legislação Benef - GESCON'!$B$4:$I$2159,3,FALSE),"")</f>
        <v/>
      </c>
      <c r="K4173" s="83" t="str">
        <f>IF(H4173="RPPS",VLOOKUP(A4173,' Legislação Benef - GESCON'!$B$4:$I$2159,6,FALSE),"")</f>
        <v/>
      </c>
      <c r="L4173" s="83" t="str">
        <f>IF(H4173="RPPS",IFERROR(IF(VLOOKUP(A4173,'Suspensão de repasses - GESCON'!$D$3:$J$1048576,7,FALSE)="Validada","SIM","NÃO"),"NÃO"),"")</f>
        <v/>
      </c>
    </row>
    <row r="4174" spans="1:12" s="19" customFormat="1" ht="15" hidden="1" customHeight="1" x14ac:dyDescent="0.25">
      <c r="A4174" s="88" t="s">
        <v>9541</v>
      </c>
      <c r="B4174" s="40" t="s">
        <v>2554</v>
      </c>
      <c r="C4174" s="82" t="s">
        <v>10959</v>
      </c>
      <c r="D4174" s="82"/>
      <c r="E4174" s="82"/>
      <c r="F4174" s="82"/>
      <c r="G4174" s="82"/>
      <c r="H4174" s="40" t="s">
        <v>4</v>
      </c>
      <c r="I4174" s="83" t="str">
        <f>IFERROR(VLOOKUP(A4174,'Alíquotas - CADPREV'!$B$2152:$N$4324,8,FALSE),"")</f>
        <v/>
      </c>
      <c r="J4174" s="83" t="str">
        <f>IF(H4174="RPPS",VLOOKUP(A4174,' Legislação Benef - GESCON'!$B$4:$I$2159,3,FALSE),"")</f>
        <v/>
      </c>
      <c r="K4174" s="83" t="str">
        <f>IF(H4174="RPPS",VLOOKUP(A4174,' Legislação Benef - GESCON'!$B$4:$I$2159,6,FALSE),"")</f>
        <v/>
      </c>
      <c r="L4174" s="83" t="str">
        <f>IF(H4174="RPPS",IFERROR(IF(VLOOKUP(A4174,'Suspensão de repasses - GESCON'!$D$3:$J$1048576,7,FALSE)="Validada","SIM","NÃO"),"NÃO"),"")</f>
        <v/>
      </c>
    </row>
    <row r="4175" spans="1:12" s="19" customFormat="1" ht="15" hidden="1" customHeight="1" x14ac:dyDescent="0.25">
      <c r="A4175" s="88" t="s">
        <v>9542</v>
      </c>
      <c r="B4175" s="40" t="s">
        <v>2554</v>
      </c>
      <c r="C4175" s="82" t="s">
        <v>10959</v>
      </c>
      <c r="D4175" s="82"/>
      <c r="E4175" s="82"/>
      <c r="F4175" s="82"/>
      <c r="G4175" s="82"/>
      <c r="H4175" s="40" t="s">
        <v>4</v>
      </c>
      <c r="I4175" s="83" t="str">
        <f>IFERROR(VLOOKUP(A4175,'Alíquotas - CADPREV'!$B$2152:$N$4324,8,FALSE),"")</f>
        <v/>
      </c>
      <c r="J4175" s="83" t="str">
        <f>IF(H4175="RPPS",VLOOKUP(A4175,' Legislação Benef - GESCON'!$B$4:$I$2159,3,FALSE),"")</f>
        <v/>
      </c>
      <c r="K4175" s="83" t="str">
        <f>IF(H4175="RPPS",VLOOKUP(A4175,' Legislação Benef - GESCON'!$B$4:$I$2159,6,FALSE),"")</f>
        <v/>
      </c>
      <c r="L4175" s="83" t="str">
        <f>IF(H4175="RPPS",IFERROR(IF(VLOOKUP(A4175,'Suspensão de repasses - GESCON'!$D$3:$J$1048576,7,FALSE)="Validada","SIM","NÃO"),"NÃO"),"")</f>
        <v/>
      </c>
    </row>
    <row r="4176" spans="1:12" s="19" customFormat="1" ht="15" hidden="1" customHeight="1" x14ac:dyDescent="0.25">
      <c r="A4176" s="88" t="s">
        <v>9543</v>
      </c>
      <c r="B4176" s="40" t="s">
        <v>1356</v>
      </c>
      <c r="C4176" s="82" t="s">
        <v>10959</v>
      </c>
      <c r="D4176" s="82"/>
      <c r="E4176" s="82"/>
      <c r="F4176" s="82"/>
      <c r="G4176" s="82"/>
      <c r="H4176" s="40" t="s">
        <v>4</v>
      </c>
      <c r="I4176" s="83" t="str">
        <f>IFERROR(VLOOKUP(A4176,'Alíquotas - CADPREV'!$B$2152:$N$4324,8,FALSE),"")</f>
        <v/>
      </c>
      <c r="J4176" s="83" t="str">
        <f>IF(H4176="RPPS",VLOOKUP(A4176,' Legislação Benef - GESCON'!$B$4:$I$2159,3,FALSE),"")</f>
        <v/>
      </c>
      <c r="K4176" s="83" t="str">
        <f>IF(H4176="RPPS",VLOOKUP(A4176,' Legislação Benef - GESCON'!$B$4:$I$2159,6,FALSE),"")</f>
        <v/>
      </c>
      <c r="L4176" s="83" t="str">
        <f>IF(H4176="RPPS",IFERROR(IF(VLOOKUP(A4176,'Suspensão de repasses - GESCON'!$D$3:$J$1048576,7,FALSE)="Validada","SIM","NÃO"),"NÃO"),"")</f>
        <v/>
      </c>
    </row>
    <row r="4177" spans="1:12" s="19" customFormat="1" ht="15" hidden="1" customHeight="1" x14ac:dyDescent="0.25">
      <c r="A4177" s="88" t="s">
        <v>9544</v>
      </c>
      <c r="B4177" s="40" t="s">
        <v>2926</v>
      </c>
      <c r="C4177" s="82" t="s">
        <v>10959</v>
      </c>
      <c r="D4177" s="82"/>
      <c r="E4177" s="82"/>
      <c r="F4177" s="82"/>
      <c r="G4177" s="82"/>
      <c r="H4177" s="40" t="s">
        <v>4</v>
      </c>
      <c r="I4177" s="83" t="str">
        <f>IFERROR(VLOOKUP(A4177,'Alíquotas - CADPREV'!$B$2152:$N$4324,8,FALSE),"")</f>
        <v/>
      </c>
      <c r="J4177" s="83" t="str">
        <f>IF(H4177="RPPS",VLOOKUP(A4177,' Legislação Benef - GESCON'!$B$4:$I$2159,3,FALSE),"")</f>
        <v/>
      </c>
      <c r="K4177" s="83" t="str">
        <f>IF(H4177="RPPS",VLOOKUP(A4177,' Legislação Benef - GESCON'!$B$4:$I$2159,6,FALSE),"")</f>
        <v/>
      </c>
      <c r="L4177" s="83" t="str">
        <f>IF(H4177="RPPS",IFERROR(IF(VLOOKUP(A4177,'Suspensão de repasses - GESCON'!$D$3:$J$1048576,7,FALSE)="Validada","SIM","NÃO"),"NÃO"),"")</f>
        <v/>
      </c>
    </row>
    <row r="4178" spans="1:12" s="19" customFormat="1" ht="15" customHeight="1" x14ac:dyDescent="0.25">
      <c r="A4178" s="88" t="s">
        <v>9545</v>
      </c>
      <c r="B4178" s="40" t="s">
        <v>3601</v>
      </c>
      <c r="C4178" s="82" t="s">
        <v>10958</v>
      </c>
      <c r="D4178" s="82">
        <v>244</v>
      </c>
      <c r="E4178" s="82">
        <v>62</v>
      </c>
      <c r="F4178" s="82">
        <v>4</v>
      </c>
      <c r="G4178" s="82">
        <v>310</v>
      </c>
      <c r="H4178" s="40" t="s">
        <v>2</v>
      </c>
      <c r="I4178" s="83" t="str">
        <f>IFERROR(VLOOKUP(A4178,'Alíquotas - CADPREV'!$B$2152:$N$4324,8,FALSE),"")</f>
        <v>NÃO</v>
      </c>
      <c r="J4178" s="83" t="str">
        <f>IF(H4178="RPPS",VLOOKUP(A4178,' Legislação Benef - GESCON'!$B$4:$I$2159,3,FALSE),"")</f>
        <v>NÃO</v>
      </c>
      <c r="K4178" s="83" t="str">
        <f>IF(H4178="RPPS",VLOOKUP(A4178,' Legislação Benef - GESCON'!$B$4:$I$2159,6,FALSE),"")</f>
        <v>NÃO</v>
      </c>
      <c r="L4178" s="83" t="str">
        <f>IF(H4178="RPPS",IFERROR(IF(VLOOKUP(A4178,'Suspensão de repasses - GESCON'!$D$3:$J$1048576,7,FALSE)="Validada","SIM","NÃO"),"NÃO"),"")</f>
        <v>NÃO</v>
      </c>
    </row>
    <row r="4179" spans="1:12" s="19" customFormat="1" ht="15" hidden="1" customHeight="1" x14ac:dyDescent="0.25">
      <c r="A4179" s="88" t="s">
        <v>9546</v>
      </c>
      <c r="B4179" s="40" t="s">
        <v>4559</v>
      </c>
      <c r="C4179" s="82" t="s">
        <v>10959</v>
      </c>
      <c r="D4179" s="82"/>
      <c r="E4179" s="82"/>
      <c r="F4179" s="82"/>
      <c r="G4179" s="82"/>
      <c r="H4179" s="40" t="s">
        <v>4</v>
      </c>
      <c r="I4179" s="83" t="str">
        <f>IFERROR(VLOOKUP(A4179,'Alíquotas - CADPREV'!$B$2152:$N$4324,8,FALSE),"")</f>
        <v/>
      </c>
      <c r="J4179" s="83" t="str">
        <f>IF(H4179="RPPS",VLOOKUP(A4179,' Legislação Benef - GESCON'!$B$4:$I$2159,3,FALSE),"")</f>
        <v/>
      </c>
      <c r="K4179" s="83" t="str">
        <f>IF(H4179="RPPS",VLOOKUP(A4179,' Legislação Benef - GESCON'!$B$4:$I$2159,6,FALSE),"")</f>
        <v/>
      </c>
      <c r="L4179" s="83" t="str">
        <f>IF(H4179="RPPS",IFERROR(IF(VLOOKUP(A4179,'Suspensão de repasses - GESCON'!$D$3:$J$1048576,7,FALSE)="Validada","SIM","NÃO"),"NÃO"),"")</f>
        <v/>
      </c>
    </row>
    <row r="4180" spans="1:12" s="19" customFormat="1" ht="15" hidden="1" customHeight="1" x14ac:dyDescent="0.25">
      <c r="A4180" s="88" t="s">
        <v>9547</v>
      </c>
      <c r="B4180" s="40" t="s">
        <v>901</v>
      </c>
      <c r="C4180" s="82" t="s">
        <v>10959</v>
      </c>
      <c r="D4180" s="82"/>
      <c r="E4180" s="82"/>
      <c r="F4180" s="82"/>
      <c r="G4180" s="82"/>
      <c r="H4180" s="40" t="s">
        <v>4</v>
      </c>
      <c r="I4180" s="83" t="str">
        <f>IFERROR(VLOOKUP(A4180,'Alíquotas - CADPREV'!$B$2152:$N$4324,8,FALSE),"")</f>
        <v/>
      </c>
      <c r="J4180" s="83" t="str">
        <f>IF(H4180="RPPS",VLOOKUP(A4180,' Legislação Benef - GESCON'!$B$4:$I$2159,3,FALSE),"")</f>
        <v/>
      </c>
      <c r="K4180" s="83" t="str">
        <f>IF(H4180="RPPS",VLOOKUP(A4180,' Legislação Benef - GESCON'!$B$4:$I$2159,6,FALSE),"")</f>
        <v/>
      </c>
      <c r="L4180" s="83" t="str">
        <f>IF(H4180="RPPS",IFERROR(IF(VLOOKUP(A4180,'Suspensão de repasses - GESCON'!$D$3:$J$1048576,7,FALSE)="Validada","SIM","NÃO"),"NÃO"),"")</f>
        <v/>
      </c>
    </row>
    <row r="4181" spans="1:12" s="19" customFormat="1" ht="15" hidden="1" customHeight="1" x14ac:dyDescent="0.25">
      <c r="A4181" s="88" t="s">
        <v>9548</v>
      </c>
      <c r="B4181" s="40" t="s">
        <v>901</v>
      </c>
      <c r="C4181" s="82" t="s">
        <v>10959</v>
      </c>
      <c r="D4181" s="82"/>
      <c r="E4181" s="82"/>
      <c r="F4181" s="82"/>
      <c r="G4181" s="82"/>
      <c r="H4181" s="40" t="s">
        <v>4</v>
      </c>
      <c r="I4181" s="83" t="str">
        <f>IFERROR(VLOOKUP(A4181,'Alíquotas - CADPREV'!$B$2152:$N$4324,8,FALSE),"")</f>
        <v/>
      </c>
      <c r="J4181" s="83" t="str">
        <f>IF(H4181="RPPS",VLOOKUP(A4181,' Legislação Benef - GESCON'!$B$4:$I$2159,3,FALSE),"")</f>
        <v/>
      </c>
      <c r="K4181" s="83" t="str">
        <f>IF(H4181="RPPS",VLOOKUP(A4181,' Legislação Benef - GESCON'!$B$4:$I$2159,6,FALSE),"")</f>
        <v/>
      </c>
      <c r="L4181" s="83" t="str">
        <f>IF(H4181="RPPS",IFERROR(IF(VLOOKUP(A4181,'Suspensão de repasses - GESCON'!$D$3:$J$1048576,7,FALSE)="Validada","SIM","NÃO"),"NÃO"),"")</f>
        <v/>
      </c>
    </row>
    <row r="4182" spans="1:12" s="19" customFormat="1" ht="15" hidden="1" customHeight="1" x14ac:dyDescent="0.25">
      <c r="A4182" s="88" t="s">
        <v>9549</v>
      </c>
      <c r="B4182" s="40" t="s">
        <v>1142</v>
      </c>
      <c r="C4182" s="82" t="s">
        <v>10959</v>
      </c>
      <c r="D4182" s="82"/>
      <c r="E4182" s="82"/>
      <c r="F4182" s="82"/>
      <c r="G4182" s="82"/>
      <c r="H4182" s="40" t="s">
        <v>4</v>
      </c>
      <c r="I4182" s="83" t="str">
        <f>IFERROR(VLOOKUP(A4182,'Alíquotas - CADPREV'!$B$2152:$N$4324,8,FALSE),"")</f>
        <v/>
      </c>
      <c r="J4182" s="83" t="str">
        <f>IF(H4182="RPPS",VLOOKUP(A4182,' Legislação Benef - GESCON'!$B$4:$I$2159,3,FALSE),"")</f>
        <v/>
      </c>
      <c r="K4182" s="83" t="str">
        <f>IF(H4182="RPPS",VLOOKUP(A4182,' Legislação Benef - GESCON'!$B$4:$I$2159,6,FALSE),"")</f>
        <v/>
      </c>
      <c r="L4182" s="83" t="str">
        <f>IF(H4182="RPPS",IFERROR(IF(VLOOKUP(A4182,'Suspensão de repasses - GESCON'!$D$3:$J$1048576,7,FALSE)="Validada","SIM","NÃO"),"NÃO"),"")</f>
        <v/>
      </c>
    </row>
    <row r="4183" spans="1:12" s="19" customFormat="1" ht="15" hidden="1" customHeight="1" x14ac:dyDescent="0.25">
      <c r="A4183" s="88" t="s">
        <v>9550</v>
      </c>
      <c r="B4183" s="40" t="s">
        <v>2197</v>
      </c>
      <c r="C4183" s="82" t="s">
        <v>10959</v>
      </c>
      <c r="D4183" s="82"/>
      <c r="E4183" s="82"/>
      <c r="F4183" s="82"/>
      <c r="G4183" s="82"/>
      <c r="H4183" s="40" t="s">
        <v>4</v>
      </c>
      <c r="I4183" s="83" t="str">
        <f>IFERROR(VLOOKUP(A4183,'Alíquotas - CADPREV'!$B$2152:$N$4324,8,FALSE),"")</f>
        <v/>
      </c>
      <c r="J4183" s="83" t="str">
        <f>IF(H4183="RPPS",VLOOKUP(A4183,' Legislação Benef - GESCON'!$B$4:$I$2159,3,FALSE),"")</f>
        <v/>
      </c>
      <c r="K4183" s="83" t="str">
        <f>IF(H4183="RPPS",VLOOKUP(A4183,' Legislação Benef - GESCON'!$B$4:$I$2159,6,FALSE),"")</f>
        <v/>
      </c>
      <c r="L4183" s="83" t="str">
        <f>IF(H4183="RPPS",IFERROR(IF(VLOOKUP(A4183,'Suspensão de repasses - GESCON'!$D$3:$J$1048576,7,FALSE)="Validada","SIM","NÃO"),"NÃO"),"")</f>
        <v/>
      </c>
    </row>
    <row r="4184" spans="1:12" s="19" customFormat="1" ht="15" hidden="1" customHeight="1" x14ac:dyDescent="0.25">
      <c r="A4184" s="88" t="s">
        <v>9551</v>
      </c>
      <c r="B4184" s="40" t="s">
        <v>4626</v>
      </c>
      <c r="C4184" s="82" t="s">
        <v>10959</v>
      </c>
      <c r="D4184" s="82"/>
      <c r="E4184" s="82"/>
      <c r="F4184" s="82"/>
      <c r="G4184" s="82"/>
      <c r="H4184" s="40" t="s">
        <v>4</v>
      </c>
      <c r="I4184" s="83" t="str">
        <f>IFERROR(VLOOKUP(A4184,'Alíquotas - CADPREV'!$B$2152:$N$4324,8,FALSE),"")</f>
        <v/>
      </c>
      <c r="J4184" s="83" t="str">
        <f>IF(H4184="RPPS",VLOOKUP(A4184,' Legislação Benef - GESCON'!$B$4:$I$2159,3,FALSE),"")</f>
        <v/>
      </c>
      <c r="K4184" s="83" t="str">
        <f>IF(H4184="RPPS",VLOOKUP(A4184,' Legislação Benef - GESCON'!$B$4:$I$2159,6,FALSE),"")</f>
        <v/>
      </c>
      <c r="L4184" s="83" t="str">
        <f>IF(H4184="RPPS",IFERROR(IF(VLOOKUP(A4184,'Suspensão de repasses - GESCON'!$D$3:$J$1048576,7,FALSE)="Validada","SIM","NÃO"),"NÃO"),"")</f>
        <v/>
      </c>
    </row>
    <row r="4185" spans="1:12" s="19" customFormat="1" ht="15" hidden="1" customHeight="1" x14ac:dyDescent="0.25">
      <c r="A4185" s="88" t="s">
        <v>9552</v>
      </c>
      <c r="B4185" s="40" t="s">
        <v>215</v>
      </c>
      <c r="C4185" s="82" t="s">
        <v>10959</v>
      </c>
      <c r="D4185" s="82"/>
      <c r="E4185" s="82"/>
      <c r="F4185" s="82"/>
      <c r="G4185" s="82"/>
      <c r="H4185" s="40" t="s">
        <v>4</v>
      </c>
      <c r="I4185" s="83" t="str">
        <f>IFERROR(VLOOKUP(A4185,'Alíquotas - CADPREV'!$B$2152:$N$4324,8,FALSE),"")</f>
        <v/>
      </c>
      <c r="J4185" s="83" t="str">
        <f>IF(H4185="RPPS",VLOOKUP(A4185,' Legislação Benef - GESCON'!$B$4:$I$2159,3,FALSE),"")</f>
        <v/>
      </c>
      <c r="K4185" s="83" t="str">
        <f>IF(H4185="RPPS",VLOOKUP(A4185,' Legislação Benef - GESCON'!$B$4:$I$2159,6,FALSE),"")</f>
        <v/>
      </c>
      <c r="L4185" s="83" t="str">
        <f>IF(H4185="RPPS",IFERROR(IF(VLOOKUP(A4185,'Suspensão de repasses - GESCON'!$D$3:$J$1048576,7,FALSE)="Validada","SIM","NÃO"),"NÃO"),"")</f>
        <v/>
      </c>
    </row>
    <row r="4186" spans="1:12" s="19" customFormat="1" ht="15" hidden="1" customHeight="1" x14ac:dyDescent="0.25">
      <c r="A4186" s="88" t="s">
        <v>9553</v>
      </c>
      <c r="B4186" s="40" t="s">
        <v>2926</v>
      </c>
      <c r="C4186" s="82" t="s">
        <v>10959</v>
      </c>
      <c r="D4186" s="82"/>
      <c r="E4186" s="82"/>
      <c r="F4186" s="82"/>
      <c r="G4186" s="82"/>
      <c r="H4186" s="40" t="s">
        <v>4</v>
      </c>
      <c r="I4186" s="83" t="str">
        <f>IFERROR(VLOOKUP(A4186,'Alíquotas - CADPREV'!$B$2152:$N$4324,8,FALSE),"")</f>
        <v/>
      </c>
      <c r="J4186" s="83" t="str">
        <f>IF(H4186="RPPS",VLOOKUP(A4186,' Legislação Benef - GESCON'!$B$4:$I$2159,3,FALSE),"")</f>
        <v/>
      </c>
      <c r="K4186" s="83" t="str">
        <f>IF(H4186="RPPS",VLOOKUP(A4186,' Legislação Benef - GESCON'!$B$4:$I$2159,6,FALSE),"")</f>
        <v/>
      </c>
      <c r="L4186" s="83" t="str">
        <f>IF(H4186="RPPS",IFERROR(IF(VLOOKUP(A4186,'Suspensão de repasses - GESCON'!$D$3:$J$1048576,7,FALSE)="Validada","SIM","NÃO"),"NÃO"),"")</f>
        <v/>
      </c>
    </row>
    <row r="4187" spans="1:12" s="19" customFormat="1" ht="15" hidden="1" customHeight="1" x14ac:dyDescent="0.25">
      <c r="A4187" s="88" t="s">
        <v>9554</v>
      </c>
      <c r="B4187" s="40" t="s">
        <v>215</v>
      </c>
      <c r="C4187" s="82" t="s">
        <v>10959</v>
      </c>
      <c r="D4187" s="82"/>
      <c r="E4187" s="82"/>
      <c r="F4187" s="82"/>
      <c r="G4187" s="82"/>
      <c r="H4187" s="40" t="s">
        <v>4</v>
      </c>
      <c r="I4187" s="83" t="str">
        <f>IFERROR(VLOOKUP(A4187,'Alíquotas - CADPREV'!$B$2152:$N$4324,8,FALSE),"")</f>
        <v/>
      </c>
      <c r="J4187" s="83" t="str">
        <f>IF(H4187="RPPS",VLOOKUP(A4187,' Legislação Benef - GESCON'!$B$4:$I$2159,3,FALSE),"")</f>
        <v/>
      </c>
      <c r="K4187" s="83" t="str">
        <f>IF(H4187="RPPS",VLOOKUP(A4187,' Legislação Benef - GESCON'!$B$4:$I$2159,6,FALSE),"")</f>
        <v/>
      </c>
      <c r="L4187" s="83" t="str">
        <f>IF(H4187="RPPS",IFERROR(IF(VLOOKUP(A4187,'Suspensão de repasses - GESCON'!$D$3:$J$1048576,7,FALSE)="Validada","SIM","NÃO"),"NÃO"),"")</f>
        <v/>
      </c>
    </row>
    <row r="4188" spans="1:12" s="19" customFormat="1" ht="15" customHeight="1" x14ac:dyDescent="0.25">
      <c r="A4188" s="88" t="s">
        <v>9555</v>
      </c>
      <c r="B4188" s="40" t="s">
        <v>2758</v>
      </c>
      <c r="C4188" s="82" t="s">
        <v>10958</v>
      </c>
      <c r="D4188" s="82">
        <v>910</v>
      </c>
      <c r="E4188" s="82">
        <v>300</v>
      </c>
      <c r="F4188" s="82">
        <v>114</v>
      </c>
      <c r="G4188" s="82">
        <v>1324</v>
      </c>
      <c r="H4188" s="40" t="s">
        <v>2</v>
      </c>
      <c r="I4188" s="83" t="str">
        <f>IFERROR(VLOOKUP(A4188,'Alíquotas - CADPREV'!$B$2152:$N$4324,8,FALSE),"")</f>
        <v>NÃO</v>
      </c>
      <c r="J4188" s="83" t="str">
        <f>IF(H4188="RPPS",VLOOKUP(A4188,' Legislação Benef - GESCON'!$B$4:$I$2159,3,FALSE),"")</f>
        <v>NÃO</v>
      </c>
      <c r="K4188" s="83" t="str">
        <f>IF(H4188="RPPS",VLOOKUP(A4188,' Legislação Benef - GESCON'!$B$4:$I$2159,6,FALSE),"")</f>
        <v>NÃO</v>
      </c>
      <c r="L4188" s="83" t="str">
        <f>IF(H4188="RPPS",IFERROR(IF(VLOOKUP(A4188,'Suspensão de repasses - GESCON'!$D$3:$J$1048576,7,FALSE)="Validada","SIM","NÃO"),"NÃO"),"")</f>
        <v>NÃO</v>
      </c>
    </row>
    <row r="4189" spans="1:12" s="19" customFormat="1" ht="15" hidden="1" customHeight="1" x14ac:dyDescent="0.25">
      <c r="A4189" s="88" t="s">
        <v>9556</v>
      </c>
      <c r="B4189" s="40" t="s">
        <v>4626</v>
      </c>
      <c r="C4189" s="82" t="s">
        <v>10959</v>
      </c>
      <c r="D4189" s="82"/>
      <c r="E4189" s="82"/>
      <c r="F4189" s="82"/>
      <c r="G4189" s="82"/>
      <c r="H4189" s="40" t="s">
        <v>4</v>
      </c>
      <c r="I4189" s="83" t="str">
        <f>IFERROR(VLOOKUP(A4189,'Alíquotas - CADPREV'!$B$2152:$N$4324,8,FALSE),"")</f>
        <v/>
      </c>
      <c r="J4189" s="83" t="str">
        <f>IF(H4189="RPPS",VLOOKUP(A4189,' Legislação Benef - GESCON'!$B$4:$I$2159,3,FALSE),"")</f>
        <v/>
      </c>
      <c r="K4189" s="83" t="str">
        <f>IF(H4189="RPPS",VLOOKUP(A4189,' Legislação Benef - GESCON'!$B$4:$I$2159,6,FALSE),"")</f>
        <v/>
      </c>
      <c r="L4189" s="83" t="str">
        <f>IF(H4189="RPPS",IFERROR(IF(VLOOKUP(A4189,'Suspensão de repasses - GESCON'!$D$3:$J$1048576,7,FALSE)="Validada","SIM","NÃO"),"NÃO"),"")</f>
        <v/>
      </c>
    </row>
    <row r="4190" spans="1:12" s="19" customFormat="1" ht="15" hidden="1" customHeight="1" x14ac:dyDescent="0.25">
      <c r="A4190" s="88" t="s">
        <v>9557</v>
      </c>
      <c r="B4190" s="40" t="s">
        <v>4626</v>
      </c>
      <c r="C4190" s="82" t="s">
        <v>10959</v>
      </c>
      <c r="D4190" s="82"/>
      <c r="E4190" s="82"/>
      <c r="F4190" s="82"/>
      <c r="G4190" s="82"/>
      <c r="H4190" s="40" t="s">
        <v>4</v>
      </c>
      <c r="I4190" s="83" t="str">
        <f>IFERROR(VLOOKUP(A4190,'Alíquotas - CADPREV'!$B$2152:$N$4324,8,FALSE),"")</f>
        <v/>
      </c>
      <c r="J4190" s="83" t="str">
        <f>IF(H4190="RPPS",VLOOKUP(A4190,' Legislação Benef - GESCON'!$B$4:$I$2159,3,FALSE),"")</f>
        <v/>
      </c>
      <c r="K4190" s="83" t="str">
        <f>IF(H4190="RPPS",VLOOKUP(A4190,' Legislação Benef - GESCON'!$B$4:$I$2159,6,FALSE),"")</f>
        <v/>
      </c>
      <c r="L4190" s="83" t="str">
        <f>IF(H4190="RPPS",IFERROR(IF(VLOOKUP(A4190,'Suspensão de repasses - GESCON'!$D$3:$J$1048576,7,FALSE)="Validada","SIM","NÃO"),"NÃO"),"")</f>
        <v/>
      </c>
    </row>
    <row r="4191" spans="1:12" s="19" customFormat="1" ht="15" customHeight="1" x14ac:dyDescent="0.25">
      <c r="A4191" s="88" t="s">
        <v>9558</v>
      </c>
      <c r="B4191" s="40" t="s">
        <v>2274</v>
      </c>
      <c r="C4191" s="82" t="s">
        <v>10958</v>
      </c>
      <c r="D4191" s="82">
        <v>211</v>
      </c>
      <c r="E4191" s="82">
        <v>0</v>
      </c>
      <c r="F4191" s="82">
        <v>0</v>
      </c>
      <c r="G4191" s="82">
        <v>211</v>
      </c>
      <c r="H4191" s="40" t="s">
        <v>2</v>
      </c>
      <c r="I4191" s="83" t="str">
        <f>IFERROR(VLOOKUP(A4191,'Alíquotas - CADPREV'!$B$2152:$N$4324,8,FALSE),"")</f>
        <v>NÃO</v>
      </c>
      <c r="J4191" s="83" t="str">
        <f>IF(H4191="RPPS",VLOOKUP(A4191,' Legislação Benef - GESCON'!$B$4:$I$2159,3,FALSE),"")</f>
        <v>NÃO</v>
      </c>
      <c r="K4191" s="83" t="str">
        <f>IF(H4191="RPPS",VLOOKUP(A4191,' Legislação Benef - GESCON'!$B$4:$I$2159,6,FALSE),"")</f>
        <v>NÃO</v>
      </c>
      <c r="L4191" s="83" t="str">
        <f>IF(H4191="RPPS",IFERROR(IF(VLOOKUP(A4191,'Suspensão de repasses - GESCON'!$D$3:$J$1048576,7,FALSE)="Validada","SIM","NÃO"),"NÃO"),"")</f>
        <v>NÃO</v>
      </c>
    </row>
    <row r="4192" spans="1:12" s="19" customFormat="1" ht="15" hidden="1" customHeight="1" x14ac:dyDescent="0.25">
      <c r="A4192" s="88" t="s">
        <v>9559</v>
      </c>
      <c r="B4192" s="40" t="s">
        <v>3143</v>
      </c>
      <c r="C4192" s="82" t="s">
        <v>10959</v>
      </c>
      <c r="D4192" s="82"/>
      <c r="E4192" s="82"/>
      <c r="F4192" s="82"/>
      <c r="G4192" s="82"/>
      <c r="H4192" s="40" t="s">
        <v>4</v>
      </c>
      <c r="I4192" s="83" t="str">
        <f>IFERROR(VLOOKUP(A4192,'Alíquotas - CADPREV'!$B$2152:$N$4324,8,FALSE),"")</f>
        <v/>
      </c>
      <c r="J4192" s="83" t="str">
        <f>IF(H4192="RPPS",VLOOKUP(A4192,' Legislação Benef - GESCON'!$B$4:$I$2159,3,FALSE),"")</f>
        <v/>
      </c>
      <c r="K4192" s="83" t="str">
        <f>IF(H4192="RPPS",VLOOKUP(A4192,' Legislação Benef - GESCON'!$B$4:$I$2159,6,FALSE),"")</f>
        <v/>
      </c>
      <c r="L4192" s="83" t="str">
        <f>IF(H4192="RPPS",IFERROR(IF(VLOOKUP(A4192,'Suspensão de repasses - GESCON'!$D$3:$J$1048576,7,FALSE)="Validada","SIM","NÃO"),"NÃO"),"")</f>
        <v/>
      </c>
    </row>
    <row r="4193" spans="1:12" s="19" customFormat="1" ht="15" hidden="1" customHeight="1" x14ac:dyDescent="0.25">
      <c r="A4193" s="88" t="s">
        <v>9560</v>
      </c>
      <c r="B4193" s="40" t="s">
        <v>4626</v>
      </c>
      <c r="C4193" s="82" t="s">
        <v>10959</v>
      </c>
      <c r="D4193" s="82"/>
      <c r="E4193" s="82"/>
      <c r="F4193" s="82"/>
      <c r="G4193" s="82"/>
      <c r="H4193" s="40" t="s">
        <v>4</v>
      </c>
      <c r="I4193" s="83" t="str">
        <f>IFERROR(VLOOKUP(A4193,'Alíquotas - CADPREV'!$B$2152:$N$4324,8,FALSE),"")</f>
        <v/>
      </c>
      <c r="J4193" s="83" t="str">
        <f>IF(H4193="RPPS",VLOOKUP(A4193,' Legislação Benef - GESCON'!$B$4:$I$2159,3,FALSE),"")</f>
        <v/>
      </c>
      <c r="K4193" s="83" t="str">
        <f>IF(H4193="RPPS",VLOOKUP(A4193,' Legislação Benef - GESCON'!$B$4:$I$2159,6,FALSE),"")</f>
        <v/>
      </c>
      <c r="L4193" s="83" t="str">
        <f>IF(H4193="RPPS",IFERROR(IF(VLOOKUP(A4193,'Suspensão de repasses - GESCON'!$D$3:$J$1048576,7,FALSE)="Validada","SIM","NÃO"),"NÃO"),"")</f>
        <v/>
      </c>
    </row>
    <row r="4194" spans="1:12" s="19" customFormat="1" ht="15" hidden="1" customHeight="1" x14ac:dyDescent="0.25">
      <c r="A4194" s="88" t="s">
        <v>9561</v>
      </c>
      <c r="B4194" s="40" t="s">
        <v>1356</v>
      </c>
      <c r="C4194" s="82" t="s">
        <v>10959</v>
      </c>
      <c r="D4194" s="82"/>
      <c r="E4194" s="82"/>
      <c r="F4194" s="82"/>
      <c r="G4194" s="82"/>
      <c r="H4194" s="40" t="s">
        <v>4</v>
      </c>
      <c r="I4194" s="83" t="str">
        <f>IFERROR(VLOOKUP(A4194,'Alíquotas - CADPREV'!$B$2152:$N$4324,8,FALSE),"")</f>
        <v/>
      </c>
      <c r="J4194" s="83" t="str">
        <f>IF(H4194="RPPS",VLOOKUP(A4194,' Legislação Benef - GESCON'!$B$4:$I$2159,3,FALSE),"")</f>
        <v/>
      </c>
      <c r="K4194" s="83" t="str">
        <f>IF(H4194="RPPS",VLOOKUP(A4194,' Legislação Benef - GESCON'!$B$4:$I$2159,6,FALSE),"")</f>
        <v/>
      </c>
      <c r="L4194" s="83" t="str">
        <f>IF(H4194="RPPS",IFERROR(IF(VLOOKUP(A4194,'Suspensão de repasses - GESCON'!$D$3:$J$1048576,7,FALSE)="Validada","SIM","NÃO"),"NÃO"),"")</f>
        <v/>
      </c>
    </row>
    <row r="4195" spans="1:12" s="19" customFormat="1" ht="15" customHeight="1" x14ac:dyDescent="0.25">
      <c r="A4195" s="88" t="s">
        <v>9562</v>
      </c>
      <c r="B4195" s="40" t="s">
        <v>215</v>
      </c>
      <c r="C4195" s="82" t="s">
        <v>10958</v>
      </c>
      <c r="D4195" s="82">
        <v>17</v>
      </c>
      <c r="E4195" s="82">
        <v>0</v>
      </c>
      <c r="F4195" s="82">
        <v>0</v>
      </c>
      <c r="G4195" s="82">
        <v>17</v>
      </c>
      <c r="H4195" s="40" t="s">
        <v>2</v>
      </c>
      <c r="I4195" s="83" t="str">
        <f>IFERROR(VLOOKUP(A4195,'Alíquotas - CADPREV'!$B$2152:$N$4324,8,FALSE),"")</f>
        <v>NÃO</v>
      </c>
      <c r="J4195" s="83" t="str">
        <f>IF(H4195="RPPS",VLOOKUP(A4195,' Legislação Benef - GESCON'!$B$4:$I$2159,3,FALSE),"")</f>
        <v>NÃO</v>
      </c>
      <c r="K4195" s="83" t="str">
        <f>IF(H4195="RPPS",VLOOKUP(A4195,' Legislação Benef - GESCON'!$B$4:$I$2159,6,FALSE),"")</f>
        <v>NÃO</v>
      </c>
      <c r="L4195" s="83" t="str">
        <f>IF(H4195="RPPS",IFERROR(IF(VLOOKUP(A4195,'Suspensão de repasses - GESCON'!$D$3:$J$1048576,7,FALSE)="Validada","SIM","NÃO"),"NÃO"),"")</f>
        <v>NÃO</v>
      </c>
    </row>
    <row r="4196" spans="1:12" s="19" customFormat="1" ht="15" hidden="1" customHeight="1" x14ac:dyDescent="0.25">
      <c r="A4196" s="88" t="s">
        <v>9563</v>
      </c>
      <c r="B4196" s="40" t="s">
        <v>3143</v>
      </c>
      <c r="C4196" s="82" t="s">
        <v>10959</v>
      </c>
      <c r="D4196" s="82"/>
      <c r="E4196" s="82"/>
      <c r="F4196" s="82"/>
      <c r="G4196" s="82"/>
      <c r="H4196" s="40" t="s">
        <v>4</v>
      </c>
      <c r="I4196" s="83" t="str">
        <f>IFERROR(VLOOKUP(A4196,'Alíquotas - CADPREV'!$B$2152:$N$4324,8,FALSE),"")</f>
        <v/>
      </c>
      <c r="J4196" s="83" t="str">
        <f>IF(H4196="RPPS",VLOOKUP(A4196,' Legislação Benef - GESCON'!$B$4:$I$2159,3,FALSE),"")</f>
        <v/>
      </c>
      <c r="K4196" s="83" t="str">
        <f>IF(H4196="RPPS",VLOOKUP(A4196,' Legislação Benef - GESCON'!$B$4:$I$2159,6,FALSE),"")</f>
        <v/>
      </c>
      <c r="L4196" s="83" t="str">
        <f>IF(H4196="RPPS",IFERROR(IF(VLOOKUP(A4196,'Suspensão de repasses - GESCON'!$D$3:$J$1048576,7,FALSE)="Validada","SIM","NÃO"),"NÃO"),"")</f>
        <v/>
      </c>
    </row>
    <row r="4197" spans="1:12" s="19" customFormat="1" ht="15" hidden="1" customHeight="1" x14ac:dyDescent="0.25">
      <c r="A4197" s="88" t="s">
        <v>9564</v>
      </c>
      <c r="B4197" s="40" t="s">
        <v>4626</v>
      </c>
      <c r="C4197" s="82" t="s">
        <v>10959</v>
      </c>
      <c r="D4197" s="82"/>
      <c r="E4197" s="82"/>
      <c r="F4197" s="82"/>
      <c r="G4197" s="82"/>
      <c r="H4197" s="40" t="s">
        <v>4</v>
      </c>
      <c r="I4197" s="83" t="str">
        <f>IFERROR(VLOOKUP(A4197,'Alíquotas - CADPREV'!$B$2152:$N$4324,8,FALSE),"")</f>
        <v/>
      </c>
      <c r="J4197" s="83" t="str">
        <f>IF(H4197="RPPS",VLOOKUP(A4197,' Legislação Benef - GESCON'!$B$4:$I$2159,3,FALSE),"")</f>
        <v/>
      </c>
      <c r="K4197" s="83" t="str">
        <f>IF(H4197="RPPS",VLOOKUP(A4197,' Legislação Benef - GESCON'!$B$4:$I$2159,6,FALSE),"")</f>
        <v/>
      </c>
      <c r="L4197" s="83" t="str">
        <f>IF(H4197="RPPS",IFERROR(IF(VLOOKUP(A4197,'Suspensão de repasses - GESCON'!$D$3:$J$1048576,7,FALSE)="Validada","SIM","NÃO"),"NÃO"),"")</f>
        <v/>
      </c>
    </row>
    <row r="4198" spans="1:12" s="19" customFormat="1" ht="15" customHeight="1" x14ac:dyDescent="0.25">
      <c r="A4198" s="88" t="s">
        <v>9565</v>
      </c>
      <c r="B4198" s="40" t="s">
        <v>4626</v>
      </c>
      <c r="C4198" s="82" t="s">
        <v>10958</v>
      </c>
      <c r="D4198" s="82">
        <v>192</v>
      </c>
      <c r="E4198" s="82">
        <v>21</v>
      </c>
      <c r="F4198" s="82">
        <v>6</v>
      </c>
      <c r="G4198" s="82">
        <v>219</v>
      </c>
      <c r="H4198" s="40" t="s">
        <v>2</v>
      </c>
      <c r="I4198" s="83" t="str">
        <f>IFERROR(VLOOKUP(A4198,'Alíquotas - CADPREV'!$B$2152:$N$4324,8,FALSE),"")</f>
        <v>NÃO</v>
      </c>
      <c r="J4198" s="83" t="str">
        <f>IF(H4198="RPPS",VLOOKUP(A4198,' Legislação Benef - GESCON'!$B$4:$I$2159,3,FALSE),"")</f>
        <v>NÃO</v>
      </c>
      <c r="K4198" s="83" t="str">
        <f>IF(H4198="RPPS",VLOOKUP(A4198,' Legislação Benef - GESCON'!$B$4:$I$2159,6,FALSE),"")</f>
        <v>NÃO</v>
      </c>
      <c r="L4198" s="83" t="str">
        <f>IF(H4198="RPPS",IFERROR(IF(VLOOKUP(A4198,'Suspensão de repasses - GESCON'!$D$3:$J$1048576,7,FALSE)="Validada","SIM","NÃO"),"NÃO"),"")</f>
        <v>NÃO</v>
      </c>
    </row>
    <row r="4199" spans="1:12" s="19" customFormat="1" ht="15" customHeight="1" x14ac:dyDescent="0.25">
      <c r="A4199" s="88" t="s">
        <v>9566</v>
      </c>
      <c r="B4199" s="40" t="s">
        <v>4626</v>
      </c>
      <c r="C4199" s="82" t="s">
        <v>10958</v>
      </c>
      <c r="D4199" s="82">
        <v>274</v>
      </c>
      <c r="E4199" s="82">
        <v>0</v>
      </c>
      <c r="F4199" s="82">
        <v>1</v>
      </c>
      <c r="G4199" s="82">
        <v>275</v>
      </c>
      <c r="H4199" s="40" t="s">
        <v>2</v>
      </c>
      <c r="I4199" s="83" t="str">
        <f>IFERROR(VLOOKUP(A4199,'Alíquotas - CADPREV'!$B$2152:$N$4324,8,FALSE),"")</f>
        <v>NÃO</v>
      </c>
      <c r="J4199" s="83" t="str">
        <f>IF(H4199="RPPS",VLOOKUP(A4199,' Legislação Benef - GESCON'!$B$4:$I$2159,3,FALSE),"")</f>
        <v>NÃO</v>
      </c>
      <c r="K4199" s="83" t="str">
        <f>IF(H4199="RPPS",VLOOKUP(A4199,' Legislação Benef - GESCON'!$B$4:$I$2159,6,FALSE),"")</f>
        <v>NÃO</v>
      </c>
      <c r="L4199" s="83" t="str">
        <f>IF(H4199="RPPS",IFERROR(IF(VLOOKUP(A4199,'Suspensão de repasses - GESCON'!$D$3:$J$1048576,7,FALSE)="Validada","SIM","NÃO"),"NÃO"),"")</f>
        <v>NÃO</v>
      </c>
    </row>
    <row r="4200" spans="1:12" s="19" customFormat="1" ht="15" customHeight="1" x14ac:dyDescent="0.25">
      <c r="A4200" s="88" t="s">
        <v>9567</v>
      </c>
      <c r="B4200" s="40" t="s">
        <v>4626</v>
      </c>
      <c r="C4200" s="82" t="s">
        <v>10958</v>
      </c>
      <c r="D4200" s="82">
        <v>2902</v>
      </c>
      <c r="E4200" s="82">
        <v>423</v>
      </c>
      <c r="F4200" s="82">
        <v>115</v>
      </c>
      <c r="G4200" s="82">
        <v>3440</v>
      </c>
      <c r="H4200" s="40" t="s">
        <v>2</v>
      </c>
      <c r="I4200" s="83" t="str">
        <f>IFERROR(VLOOKUP(A4200,'Alíquotas - CADPREV'!$B$2152:$N$4324,8,FALSE),"")</f>
        <v>NÃO</v>
      </c>
      <c r="J4200" s="83" t="str">
        <f>IF(H4200="RPPS",VLOOKUP(A4200,' Legislação Benef - GESCON'!$B$4:$I$2159,3,FALSE),"")</f>
        <v>NÃO</v>
      </c>
      <c r="K4200" s="83" t="str">
        <f>IF(H4200="RPPS",VLOOKUP(A4200,' Legislação Benef - GESCON'!$B$4:$I$2159,6,FALSE),"")</f>
        <v>NÃO</v>
      </c>
      <c r="L4200" s="83" t="str">
        <f>IF(H4200="RPPS",IFERROR(IF(VLOOKUP(A4200,'Suspensão de repasses - GESCON'!$D$3:$J$1048576,7,FALSE)="Validada","SIM","NÃO"),"NÃO"),"")</f>
        <v>NÃO</v>
      </c>
    </row>
    <row r="4201" spans="1:12" s="19" customFormat="1" ht="15" customHeight="1" x14ac:dyDescent="0.25">
      <c r="A4201" s="88" t="s">
        <v>9568</v>
      </c>
      <c r="B4201" s="40" t="s">
        <v>4626</v>
      </c>
      <c r="C4201" s="82" t="s">
        <v>10958</v>
      </c>
      <c r="D4201" s="82">
        <v>8978</v>
      </c>
      <c r="E4201" s="82">
        <v>4490</v>
      </c>
      <c r="F4201" s="82">
        <v>1340</v>
      </c>
      <c r="G4201" s="82">
        <v>14808</v>
      </c>
      <c r="H4201" s="40" t="s">
        <v>2</v>
      </c>
      <c r="I4201" s="83" t="str">
        <f>IFERROR(VLOOKUP(A4201,'Alíquotas - CADPREV'!$B$2152:$N$4324,8,FALSE),"")</f>
        <v>SIM</v>
      </c>
      <c r="J4201" s="83" t="str">
        <f>IF(H4201="RPPS",VLOOKUP(A4201,' Legislação Benef - GESCON'!$B$4:$I$2159,3,FALSE),"")</f>
        <v>NÃO</v>
      </c>
      <c r="K4201" s="83" t="str">
        <f>IF(H4201="RPPS",VLOOKUP(A4201,' Legislação Benef - GESCON'!$B$4:$I$2159,6,FALSE),"")</f>
        <v>NÃO</v>
      </c>
      <c r="L4201" s="83" t="str">
        <f>IF(H4201="RPPS",IFERROR(IF(VLOOKUP(A4201,'Suspensão de repasses - GESCON'!$D$3:$J$1048576,7,FALSE)="Validada","SIM","NÃO"),"NÃO"),"")</f>
        <v>NÃO</v>
      </c>
    </row>
    <row r="4202" spans="1:12" s="19" customFormat="1" ht="15" hidden="1" customHeight="1" x14ac:dyDescent="0.25">
      <c r="A4202" s="88" t="s">
        <v>9569</v>
      </c>
      <c r="B4202" s="40" t="s">
        <v>1356</v>
      </c>
      <c r="C4202" s="82" t="s">
        <v>10959</v>
      </c>
      <c r="D4202" s="82"/>
      <c r="E4202" s="82"/>
      <c r="F4202" s="82"/>
      <c r="G4202" s="82"/>
      <c r="H4202" s="40" t="s">
        <v>4</v>
      </c>
      <c r="I4202" s="83" t="str">
        <f>IFERROR(VLOOKUP(A4202,'Alíquotas - CADPREV'!$B$2152:$N$4324,8,FALSE),"")</f>
        <v/>
      </c>
      <c r="J4202" s="83" t="str">
        <f>IF(H4202="RPPS",VLOOKUP(A4202,' Legislação Benef - GESCON'!$B$4:$I$2159,3,FALSE),"")</f>
        <v/>
      </c>
      <c r="K4202" s="83" t="str">
        <f>IF(H4202="RPPS",VLOOKUP(A4202,' Legislação Benef - GESCON'!$B$4:$I$2159,6,FALSE),"")</f>
        <v/>
      </c>
      <c r="L4202" s="83" t="str">
        <f>IF(H4202="RPPS",IFERROR(IF(VLOOKUP(A4202,'Suspensão de repasses - GESCON'!$D$3:$J$1048576,7,FALSE)="Validada","SIM","NÃO"),"NÃO"),"")</f>
        <v/>
      </c>
    </row>
    <row r="4203" spans="1:12" s="19" customFormat="1" ht="15" customHeight="1" x14ac:dyDescent="0.25">
      <c r="A4203" s="88" t="s">
        <v>9570</v>
      </c>
      <c r="B4203" s="40" t="s">
        <v>2274</v>
      </c>
      <c r="C4203" s="82" t="s">
        <v>10958</v>
      </c>
      <c r="D4203" s="82">
        <v>171</v>
      </c>
      <c r="E4203" s="82">
        <v>12</v>
      </c>
      <c r="F4203" s="82">
        <v>2</v>
      </c>
      <c r="G4203" s="82">
        <v>185</v>
      </c>
      <c r="H4203" s="40" t="s">
        <v>2</v>
      </c>
      <c r="I4203" s="83" t="str">
        <f>IFERROR(VLOOKUP(A4203,'Alíquotas - CADPREV'!$B$2152:$N$4324,8,FALSE),"")</f>
        <v>NÃO</v>
      </c>
      <c r="J4203" s="83" t="str">
        <f>IF(H4203="RPPS",VLOOKUP(A4203,' Legislação Benef - GESCON'!$B$4:$I$2159,3,FALSE),"")</f>
        <v>NÃO</v>
      </c>
      <c r="K4203" s="83" t="str">
        <f>IF(H4203="RPPS",VLOOKUP(A4203,' Legislação Benef - GESCON'!$B$4:$I$2159,6,FALSE),"")</f>
        <v>NÃO</v>
      </c>
      <c r="L4203" s="83" t="str">
        <f>IF(H4203="RPPS",IFERROR(IF(VLOOKUP(A4203,'Suspensão de repasses - GESCON'!$D$3:$J$1048576,7,FALSE)="Validada","SIM","NÃO"),"NÃO"),"")</f>
        <v>NÃO</v>
      </c>
    </row>
    <row r="4204" spans="1:12" s="19" customFormat="1" ht="15" hidden="1" customHeight="1" x14ac:dyDescent="0.25">
      <c r="A4204" s="88" t="s">
        <v>9571</v>
      </c>
      <c r="B4204" s="40" t="s">
        <v>2926</v>
      </c>
      <c r="C4204" s="82" t="s">
        <v>10959</v>
      </c>
      <c r="D4204" s="82"/>
      <c r="E4204" s="82"/>
      <c r="F4204" s="82"/>
      <c r="G4204" s="82"/>
      <c r="H4204" s="40" t="s">
        <v>4</v>
      </c>
      <c r="I4204" s="83" t="str">
        <f>IFERROR(VLOOKUP(A4204,'Alíquotas - CADPREV'!$B$2152:$N$4324,8,FALSE),"")</f>
        <v/>
      </c>
      <c r="J4204" s="83" t="str">
        <f>IF(H4204="RPPS",VLOOKUP(A4204,' Legislação Benef - GESCON'!$B$4:$I$2159,3,FALSE),"")</f>
        <v/>
      </c>
      <c r="K4204" s="83" t="str">
        <f>IF(H4204="RPPS",VLOOKUP(A4204,' Legislação Benef - GESCON'!$B$4:$I$2159,6,FALSE),"")</f>
        <v/>
      </c>
      <c r="L4204" s="83" t="str">
        <f>IF(H4204="RPPS",IFERROR(IF(VLOOKUP(A4204,'Suspensão de repasses - GESCON'!$D$3:$J$1048576,7,FALSE)="Validada","SIM","NÃO"),"NÃO"),"")</f>
        <v/>
      </c>
    </row>
    <row r="4205" spans="1:12" s="19" customFormat="1" ht="15" hidden="1" customHeight="1" x14ac:dyDescent="0.25">
      <c r="A4205" s="88" t="s">
        <v>9572</v>
      </c>
      <c r="B4205" s="40" t="s">
        <v>4559</v>
      </c>
      <c r="C4205" s="82" t="s">
        <v>10959</v>
      </c>
      <c r="D4205" s="82"/>
      <c r="E4205" s="82"/>
      <c r="F4205" s="82"/>
      <c r="G4205" s="82"/>
      <c r="H4205" s="40" t="s">
        <v>4</v>
      </c>
      <c r="I4205" s="83" t="str">
        <f>IFERROR(VLOOKUP(A4205,'Alíquotas - CADPREV'!$B$2152:$N$4324,8,FALSE),"")</f>
        <v/>
      </c>
      <c r="J4205" s="83" t="str">
        <f>IF(H4205="RPPS",VLOOKUP(A4205,' Legislação Benef - GESCON'!$B$4:$I$2159,3,FALSE),"")</f>
        <v/>
      </c>
      <c r="K4205" s="83" t="str">
        <f>IF(H4205="RPPS",VLOOKUP(A4205,' Legislação Benef - GESCON'!$B$4:$I$2159,6,FALSE),"")</f>
        <v/>
      </c>
      <c r="L4205" s="83" t="str">
        <f>IF(H4205="RPPS",IFERROR(IF(VLOOKUP(A4205,'Suspensão de repasses - GESCON'!$D$3:$J$1048576,7,FALSE)="Validada","SIM","NÃO"),"NÃO"),"")</f>
        <v/>
      </c>
    </row>
    <row r="4206" spans="1:12" s="19" customFormat="1" ht="15" hidden="1" customHeight="1" x14ac:dyDescent="0.25">
      <c r="A4206" s="88" t="s">
        <v>9573</v>
      </c>
      <c r="B4206" s="40" t="s">
        <v>4626</v>
      </c>
      <c r="C4206" s="82" t="s">
        <v>10959</v>
      </c>
      <c r="D4206" s="82"/>
      <c r="E4206" s="82"/>
      <c r="F4206" s="82"/>
      <c r="G4206" s="82"/>
      <c r="H4206" s="40" t="s">
        <v>4</v>
      </c>
      <c r="I4206" s="83" t="str">
        <f>IFERROR(VLOOKUP(A4206,'Alíquotas - CADPREV'!$B$2152:$N$4324,8,FALSE),"")</f>
        <v/>
      </c>
      <c r="J4206" s="83" t="str">
        <f>IF(H4206="RPPS",VLOOKUP(A4206,' Legislação Benef - GESCON'!$B$4:$I$2159,3,FALSE),"")</f>
        <v/>
      </c>
      <c r="K4206" s="83" t="str">
        <f>IF(H4206="RPPS",VLOOKUP(A4206,' Legislação Benef - GESCON'!$B$4:$I$2159,6,FALSE),"")</f>
        <v/>
      </c>
      <c r="L4206" s="83" t="str">
        <f>IF(H4206="RPPS",IFERROR(IF(VLOOKUP(A4206,'Suspensão de repasses - GESCON'!$D$3:$J$1048576,7,FALSE)="Validada","SIM","NÃO"),"NÃO"),"")</f>
        <v/>
      </c>
    </row>
    <row r="4207" spans="1:12" s="19" customFormat="1" ht="15" hidden="1" customHeight="1" x14ac:dyDescent="0.25">
      <c r="A4207" s="88" t="s">
        <v>9574</v>
      </c>
      <c r="B4207" s="40" t="s">
        <v>4626</v>
      </c>
      <c r="C4207" s="82" t="s">
        <v>10959</v>
      </c>
      <c r="D4207" s="82"/>
      <c r="E4207" s="82"/>
      <c r="F4207" s="82"/>
      <c r="G4207" s="82"/>
      <c r="H4207" s="40" t="s">
        <v>4</v>
      </c>
      <c r="I4207" s="83" t="str">
        <f>IFERROR(VLOOKUP(A4207,'Alíquotas - CADPREV'!$B$2152:$N$4324,8,FALSE),"")</f>
        <v/>
      </c>
      <c r="J4207" s="83" t="str">
        <f>IF(H4207="RPPS",VLOOKUP(A4207,' Legislação Benef - GESCON'!$B$4:$I$2159,3,FALSE),"")</f>
        <v/>
      </c>
      <c r="K4207" s="83" t="str">
        <f>IF(H4207="RPPS",VLOOKUP(A4207,' Legislação Benef - GESCON'!$B$4:$I$2159,6,FALSE),"")</f>
        <v/>
      </c>
      <c r="L4207" s="83" t="str">
        <f>IF(H4207="RPPS",IFERROR(IF(VLOOKUP(A4207,'Suspensão de repasses - GESCON'!$D$3:$J$1048576,7,FALSE)="Validada","SIM","NÃO"),"NÃO"),"")</f>
        <v/>
      </c>
    </row>
    <row r="4208" spans="1:12" s="19" customFormat="1" ht="15" hidden="1" customHeight="1" x14ac:dyDescent="0.25">
      <c r="A4208" s="88" t="s">
        <v>9575</v>
      </c>
      <c r="B4208" s="40" t="s">
        <v>4626</v>
      </c>
      <c r="C4208" s="82" t="s">
        <v>10959</v>
      </c>
      <c r="D4208" s="82"/>
      <c r="E4208" s="82"/>
      <c r="F4208" s="82"/>
      <c r="G4208" s="82"/>
      <c r="H4208" s="40" t="s">
        <v>4</v>
      </c>
      <c r="I4208" s="83" t="str">
        <f>IFERROR(VLOOKUP(A4208,'Alíquotas - CADPREV'!$B$2152:$N$4324,8,FALSE),"")</f>
        <v/>
      </c>
      <c r="J4208" s="83" t="str">
        <f>IF(H4208="RPPS",VLOOKUP(A4208,' Legislação Benef - GESCON'!$B$4:$I$2159,3,FALSE),"")</f>
        <v/>
      </c>
      <c r="K4208" s="83" t="str">
        <f>IF(H4208="RPPS",VLOOKUP(A4208,' Legislação Benef - GESCON'!$B$4:$I$2159,6,FALSE),"")</f>
        <v/>
      </c>
      <c r="L4208" s="83" t="str">
        <f>IF(H4208="RPPS",IFERROR(IF(VLOOKUP(A4208,'Suspensão de repasses - GESCON'!$D$3:$J$1048576,7,FALSE)="Validada","SIM","NÃO"),"NÃO"),"")</f>
        <v/>
      </c>
    </row>
    <row r="4209" spans="1:12" s="19" customFormat="1" ht="15" customHeight="1" x14ac:dyDescent="0.25">
      <c r="A4209" s="88" t="s">
        <v>9576</v>
      </c>
      <c r="B4209" s="40" t="s">
        <v>1356</v>
      </c>
      <c r="C4209" s="82" t="s">
        <v>10958</v>
      </c>
      <c r="D4209" s="82">
        <v>481</v>
      </c>
      <c r="E4209" s="82">
        <v>2</v>
      </c>
      <c r="F4209" s="82">
        <v>0</v>
      </c>
      <c r="G4209" s="82">
        <v>483</v>
      </c>
      <c r="H4209" s="40" t="s">
        <v>2</v>
      </c>
      <c r="I4209" s="83" t="str">
        <f>IFERROR(VLOOKUP(A4209,'Alíquotas - CADPREV'!$B$2152:$N$4324,8,FALSE),"")</f>
        <v>NÃO</v>
      </c>
      <c r="J4209" s="83" t="str">
        <f>IF(H4209="RPPS",VLOOKUP(A4209,' Legislação Benef - GESCON'!$B$4:$I$2159,3,FALSE),"")</f>
        <v>NÃO</v>
      </c>
      <c r="K4209" s="83" t="str">
        <f>IF(H4209="RPPS",VLOOKUP(A4209,' Legislação Benef - GESCON'!$B$4:$I$2159,6,FALSE),"")</f>
        <v>NÃO</v>
      </c>
      <c r="L4209" s="83" t="str">
        <f>IF(H4209="RPPS",IFERROR(IF(VLOOKUP(A4209,'Suspensão de repasses - GESCON'!$D$3:$J$1048576,7,FALSE)="Validada","SIM","NÃO"),"NÃO"),"")</f>
        <v>NÃO</v>
      </c>
    </row>
    <row r="4210" spans="1:12" s="19" customFormat="1" ht="15" customHeight="1" x14ac:dyDescent="0.25">
      <c r="A4210" s="88" t="s">
        <v>9577</v>
      </c>
      <c r="B4210" s="40" t="s">
        <v>3143</v>
      </c>
      <c r="C4210" s="82" t="s">
        <v>10958</v>
      </c>
      <c r="D4210" s="82">
        <v>426</v>
      </c>
      <c r="E4210" s="82">
        <v>128</v>
      </c>
      <c r="F4210" s="82">
        <v>28</v>
      </c>
      <c r="G4210" s="82">
        <v>582</v>
      </c>
      <c r="H4210" s="40" t="s">
        <v>2</v>
      </c>
      <c r="I4210" s="83" t="str">
        <f>IFERROR(VLOOKUP(A4210,'Alíquotas - CADPREV'!$B$2152:$N$4324,8,FALSE),"")</f>
        <v>SIM</v>
      </c>
      <c r="J4210" s="83" t="str">
        <f>IF(H4210="RPPS",VLOOKUP(A4210,' Legislação Benef - GESCON'!$B$4:$I$2159,3,FALSE),"")</f>
        <v>NÃO</v>
      </c>
      <c r="K4210" s="83" t="str">
        <f>IF(H4210="RPPS",VLOOKUP(A4210,' Legislação Benef - GESCON'!$B$4:$I$2159,6,FALSE),"")</f>
        <v>SIM</v>
      </c>
      <c r="L4210" s="83" t="str">
        <f>IF(H4210="RPPS",IFERROR(IF(VLOOKUP(A4210,'Suspensão de repasses - GESCON'!$D$3:$J$1048576,7,FALSE)="Validada","SIM","NÃO"),"NÃO"),"")</f>
        <v>NÃO</v>
      </c>
    </row>
    <row r="4211" spans="1:12" s="19" customFormat="1" ht="15" customHeight="1" x14ac:dyDescent="0.25">
      <c r="A4211" s="88" t="s">
        <v>9578</v>
      </c>
      <c r="B4211" s="40" t="s">
        <v>821</v>
      </c>
      <c r="C4211" s="82" t="s">
        <v>10958</v>
      </c>
      <c r="D4211" s="82">
        <v>643</v>
      </c>
      <c r="E4211" s="82">
        <v>84</v>
      </c>
      <c r="F4211" s="82">
        <v>16</v>
      </c>
      <c r="G4211" s="82">
        <v>743</v>
      </c>
      <c r="H4211" s="40" t="s">
        <v>2</v>
      </c>
      <c r="I4211" s="83" t="str">
        <f>IFERROR(VLOOKUP(A4211,'Alíquotas - CADPREV'!$B$2152:$N$4324,8,FALSE),"")</f>
        <v>SIM</v>
      </c>
      <c r="J4211" s="83" t="str">
        <f>IF(H4211="RPPS",VLOOKUP(A4211,' Legislação Benef - GESCON'!$B$4:$I$2159,3,FALSE),"")</f>
        <v>NÃO</v>
      </c>
      <c r="K4211" s="83" t="str">
        <f>IF(H4211="RPPS",VLOOKUP(A4211,' Legislação Benef - GESCON'!$B$4:$I$2159,6,FALSE),"")</f>
        <v>NÃO</v>
      </c>
      <c r="L4211" s="83" t="str">
        <f>IF(H4211="RPPS",IFERROR(IF(VLOOKUP(A4211,'Suspensão de repasses - GESCON'!$D$3:$J$1048576,7,FALSE)="Validada","SIM","NÃO"),"NÃO"),"")</f>
        <v>NÃO</v>
      </c>
    </row>
    <row r="4212" spans="1:12" s="19" customFormat="1" ht="15" hidden="1" customHeight="1" x14ac:dyDescent="0.25">
      <c r="A4212" s="88" t="s">
        <v>9579</v>
      </c>
      <c r="B4212" s="40" t="s">
        <v>3143</v>
      </c>
      <c r="C4212" s="82" t="s">
        <v>10959</v>
      </c>
      <c r="D4212" s="82"/>
      <c r="E4212" s="82"/>
      <c r="F4212" s="82"/>
      <c r="G4212" s="82"/>
      <c r="H4212" s="40" t="s">
        <v>4</v>
      </c>
      <c r="I4212" s="83" t="str">
        <f>IFERROR(VLOOKUP(A4212,'Alíquotas - CADPREV'!$B$2152:$N$4324,8,FALSE),"")</f>
        <v/>
      </c>
      <c r="J4212" s="83" t="str">
        <f>IF(H4212="RPPS",VLOOKUP(A4212,' Legislação Benef - GESCON'!$B$4:$I$2159,3,FALSE),"")</f>
        <v/>
      </c>
      <c r="K4212" s="83" t="str">
        <f>IF(H4212="RPPS",VLOOKUP(A4212,' Legislação Benef - GESCON'!$B$4:$I$2159,6,FALSE),"")</f>
        <v/>
      </c>
      <c r="L4212" s="83" t="str">
        <f>IF(H4212="RPPS",IFERROR(IF(VLOOKUP(A4212,'Suspensão de repasses - GESCON'!$D$3:$J$1048576,7,FALSE)="Validada","SIM","NÃO"),"NÃO"),"")</f>
        <v/>
      </c>
    </row>
    <row r="4213" spans="1:12" s="19" customFormat="1" ht="15" customHeight="1" x14ac:dyDescent="0.25">
      <c r="A4213" s="88" t="s">
        <v>9580</v>
      </c>
      <c r="B4213" s="40" t="s">
        <v>3513</v>
      </c>
      <c r="C4213" s="82" t="s">
        <v>10958</v>
      </c>
      <c r="D4213" s="82"/>
      <c r="E4213" s="82"/>
      <c r="F4213" s="82"/>
      <c r="G4213" s="82"/>
      <c r="H4213" s="40" t="s">
        <v>2</v>
      </c>
      <c r="I4213" s="83" t="str">
        <f>IFERROR(VLOOKUP(A4213,'Alíquotas - CADPREV'!$B$2152:$N$4324,8,FALSE),"")</f>
        <v>NÃO</v>
      </c>
      <c r="J4213" s="83" t="str">
        <f>IF(H4213="RPPS",VLOOKUP(A4213,' Legislação Benef - GESCON'!$B$4:$I$2159,3,FALSE),"")</f>
        <v>NÃO</v>
      </c>
      <c r="K4213" s="83" t="str">
        <f>IF(H4213="RPPS",VLOOKUP(A4213,' Legislação Benef - GESCON'!$B$4:$I$2159,6,FALSE),"")</f>
        <v>NÃO</v>
      </c>
      <c r="L4213" s="83" t="str">
        <f>IF(H4213="RPPS",IFERROR(IF(VLOOKUP(A4213,'Suspensão de repasses - GESCON'!$D$3:$J$1048576,7,FALSE)="Validada","SIM","NÃO"),"NÃO"),"")</f>
        <v>NÃO</v>
      </c>
    </row>
    <row r="4214" spans="1:12" s="19" customFormat="1" ht="15" customHeight="1" x14ac:dyDescent="0.25">
      <c r="A4214" s="88" t="s">
        <v>9581</v>
      </c>
      <c r="B4214" s="40" t="s">
        <v>3143</v>
      </c>
      <c r="C4214" s="82" t="s">
        <v>10958</v>
      </c>
      <c r="D4214" s="82">
        <v>471</v>
      </c>
      <c r="E4214" s="82">
        <v>32</v>
      </c>
      <c r="F4214" s="82">
        <v>21</v>
      </c>
      <c r="G4214" s="82">
        <v>524</v>
      </c>
      <c r="H4214" s="40" t="s">
        <v>2</v>
      </c>
      <c r="I4214" s="83" t="str">
        <f>IFERROR(VLOOKUP(A4214,'Alíquotas - CADPREV'!$B$2152:$N$4324,8,FALSE),"")</f>
        <v>NÃO</v>
      </c>
      <c r="J4214" s="83" t="str">
        <f>IF(H4214="RPPS",VLOOKUP(A4214,' Legislação Benef - GESCON'!$B$4:$I$2159,3,FALSE),"")</f>
        <v>NÃO</v>
      </c>
      <c r="K4214" s="83" t="str">
        <f>IF(H4214="RPPS",VLOOKUP(A4214,' Legislação Benef - GESCON'!$B$4:$I$2159,6,FALSE),"")</f>
        <v>NÃO</v>
      </c>
      <c r="L4214" s="83" t="str">
        <f>IF(H4214="RPPS",IFERROR(IF(VLOOKUP(A4214,'Suspensão de repasses - GESCON'!$D$3:$J$1048576,7,FALSE)="Validada","SIM","NÃO"),"NÃO"),"")</f>
        <v>NÃO</v>
      </c>
    </row>
    <row r="4215" spans="1:12" s="19" customFormat="1" ht="15" customHeight="1" x14ac:dyDescent="0.25">
      <c r="A4215" s="88" t="s">
        <v>9582</v>
      </c>
      <c r="B4215" s="40" t="s">
        <v>0</v>
      </c>
      <c r="C4215" s="82" t="s">
        <v>10960</v>
      </c>
      <c r="D4215" s="82">
        <v>5277</v>
      </c>
      <c r="E4215" s="82">
        <v>640</v>
      </c>
      <c r="F4215" s="82">
        <v>84</v>
      </c>
      <c r="G4215" s="82">
        <v>6001</v>
      </c>
      <c r="H4215" s="40" t="s">
        <v>2</v>
      </c>
      <c r="I4215" s="83" t="str">
        <f>IFERROR(VLOOKUP(A4215,'Alíquotas - CADPREV'!$B$2152:$N$4324,8,FALSE),"")</f>
        <v>SIM</v>
      </c>
      <c r="J4215" s="83" t="str">
        <f>IF(H4215="RPPS",VLOOKUP(A4215,' Legislação Benef - GESCON'!$B$4:$I$2159,3,FALSE),"")</f>
        <v>NÃO</v>
      </c>
      <c r="K4215" s="83" t="str">
        <f>IF(H4215="RPPS",VLOOKUP(A4215,' Legislação Benef - GESCON'!$B$4:$I$2159,6,FALSE),"")</f>
        <v>SIM</v>
      </c>
      <c r="L4215" s="83" t="str">
        <f>IF(H4215="RPPS",IFERROR(IF(VLOOKUP(A4215,'Suspensão de repasses - GESCON'!$D$3:$J$1048576,7,FALSE)="Validada","SIM","NÃO"),"NÃO"),"")</f>
        <v>NÃO</v>
      </c>
    </row>
    <row r="4216" spans="1:12" s="19" customFormat="1" ht="15" customHeight="1" x14ac:dyDescent="0.25">
      <c r="A4216" s="88" t="s">
        <v>9583</v>
      </c>
      <c r="B4216" s="40" t="s">
        <v>2274</v>
      </c>
      <c r="C4216" s="82" t="s">
        <v>10958</v>
      </c>
      <c r="D4216" s="82">
        <v>177</v>
      </c>
      <c r="E4216" s="82">
        <v>47</v>
      </c>
      <c r="F4216" s="82">
        <v>11</v>
      </c>
      <c r="G4216" s="82">
        <v>235</v>
      </c>
      <c r="H4216" s="40" t="s">
        <v>2</v>
      </c>
      <c r="I4216" s="83" t="str">
        <f>IFERROR(VLOOKUP(A4216,'Alíquotas - CADPREV'!$B$2152:$N$4324,8,FALSE),"")</f>
        <v>SIM</v>
      </c>
      <c r="J4216" s="83" t="str">
        <f>IF(H4216="RPPS",VLOOKUP(A4216,' Legislação Benef - GESCON'!$B$4:$I$2159,3,FALSE),"")</f>
        <v>NÃO</v>
      </c>
      <c r="K4216" s="83" t="str">
        <f>IF(H4216="RPPS",VLOOKUP(A4216,' Legislação Benef - GESCON'!$B$4:$I$2159,6,FALSE),"")</f>
        <v>NÃO</v>
      </c>
      <c r="L4216" s="83" t="str">
        <f>IF(H4216="RPPS",IFERROR(IF(VLOOKUP(A4216,'Suspensão de repasses - GESCON'!$D$3:$J$1048576,7,FALSE)="Validada","SIM","NÃO"),"NÃO"),"")</f>
        <v>NÃO</v>
      </c>
    </row>
    <row r="4217" spans="1:12" s="19" customFormat="1" ht="15" customHeight="1" x14ac:dyDescent="0.25">
      <c r="A4217" s="88" t="s">
        <v>9584</v>
      </c>
      <c r="B4217" s="40" t="s">
        <v>3143</v>
      </c>
      <c r="C4217" s="82" t="s">
        <v>10958</v>
      </c>
      <c r="D4217" s="82">
        <v>206</v>
      </c>
      <c r="E4217" s="82">
        <v>35</v>
      </c>
      <c r="F4217" s="82">
        <v>11</v>
      </c>
      <c r="G4217" s="82">
        <v>252</v>
      </c>
      <c r="H4217" s="40" t="s">
        <v>2</v>
      </c>
      <c r="I4217" s="83" t="str">
        <f>IFERROR(VLOOKUP(A4217,'Alíquotas - CADPREV'!$B$2152:$N$4324,8,FALSE),"")</f>
        <v>NÃO</v>
      </c>
      <c r="J4217" s="83" t="str">
        <f>IF(H4217="RPPS",VLOOKUP(A4217,' Legislação Benef - GESCON'!$B$4:$I$2159,3,FALSE),"")</f>
        <v>NÃO</v>
      </c>
      <c r="K4217" s="83" t="str">
        <f>IF(H4217="RPPS",VLOOKUP(A4217,' Legislação Benef - GESCON'!$B$4:$I$2159,6,FALSE),"")</f>
        <v>NÃO</v>
      </c>
      <c r="L4217" s="83" t="str">
        <f>IF(H4217="RPPS",IFERROR(IF(VLOOKUP(A4217,'Suspensão de repasses - GESCON'!$D$3:$J$1048576,7,FALSE)="Validada","SIM","NÃO"),"NÃO"),"")</f>
        <v>NÃO</v>
      </c>
    </row>
    <row r="4218" spans="1:12" s="19" customFormat="1" ht="15" hidden="1" customHeight="1" x14ac:dyDescent="0.25">
      <c r="A4218" s="88" t="s">
        <v>9585</v>
      </c>
      <c r="B4218" s="40" t="s">
        <v>3143</v>
      </c>
      <c r="C4218" s="82" t="s">
        <v>10959</v>
      </c>
      <c r="D4218" s="82"/>
      <c r="E4218" s="82"/>
      <c r="F4218" s="82"/>
      <c r="G4218" s="82"/>
      <c r="H4218" s="40" t="s">
        <v>4</v>
      </c>
      <c r="I4218" s="83" t="str">
        <f>IFERROR(VLOOKUP(A4218,'Alíquotas - CADPREV'!$B$2152:$N$4324,8,FALSE),"")</f>
        <v/>
      </c>
      <c r="J4218" s="83" t="str">
        <f>IF(H4218="RPPS",VLOOKUP(A4218,' Legislação Benef - GESCON'!$B$4:$I$2159,3,FALSE),"")</f>
        <v/>
      </c>
      <c r="K4218" s="83" t="str">
        <f>IF(H4218="RPPS",VLOOKUP(A4218,' Legislação Benef - GESCON'!$B$4:$I$2159,6,FALSE),"")</f>
        <v/>
      </c>
      <c r="L4218" s="83" t="str">
        <f>IF(H4218="RPPS",IFERROR(IF(VLOOKUP(A4218,'Suspensão de repasses - GESCON'!$D$3:$J$1048576,7,FALSE)="Validada","SIM","NÃO"),"NÃO"),"")</f>
        <v/>
      </c>
    </row>
    <row r="4219" spans="1:12" s="19" customFormat="1" ht="15" customHeight="1" x14ac:dyDescent="0.25">
      <c r="A4219" s="88" t="s">
        <v>9586</v>
      </c>
      <c r="B4219" s="40" t="s">
        <v>2197</v>
      </c>
      <c r="C4219" s="82" t="s">
        <v>10958</v>
      </c>
      <c r="D4219" s="82">
        <v>1161</v>
      </c>
      <c r="E4219" s="82">
        <v>164</v>
      </c>
      <c r="F4219" s="82">
        <v>17</v>
      </c>
      <c r="G4219" s="82">
        <v>1342</v>
      </c>
      <c r="H4219" s="40" t="s">
        <v>2</v>
      </c>
      <c r="I4219" s="83" t="str">
        <f>IFERROR(VLOOKUP(A4219,'Alíquotas - CADPREV'!$B$2152:$N$4324,8,FALSE),"")</f>
        <v>NÃO</v>
      </c>
      <c r="J4219" s="83" t="str">
        <f>IF(H4219="RPPS",VLOOKUP(A4219,' Legislação Benef - GESCON'!$B$4:$I$2159,3,FALSE),"")</f>
        <v>NÃO</v>
      </c>
      <c r="K4219" s="83" t="str">
        <f>IF(H4219="RPPS",VLOOKUP(A4219,' Legislação Benef - GESCON'!$B$4:$I$2159,6,FALSE),"")</f>
        <v>NÃO</v>
      </c>
      <c r="L4219" s="83" t="str">
        <f>IF(H4219="RPPS",IFERROR(IF(VLOOKUP(A4219,'Suspensão de repasses - GESCON'!$D$3:$J$1048576,7,FALSE)="Validada","SIM","NÃO"),"NÃO"),"")</f>
        <v>NÃO</v>
      </c>
    </row>
    <row r="4220" spans="1:12" s="19" customFormat="1" ht="15" hidden="1" customHeight="1" x14ac:dyDescent="0.25">
      <c r="A4220" s="88" t="s">
        <v>9587</v>
      </c>
      <c r="B4220" s="40" t="s">
        <v>1356</v>
      </c>
      <c r="C4220" s="82" t="s">
        <v>10959</v>
      </c>
      <c r="D4220" s="82"/>
      <c r="E4220" s="82"/>
      <c r="F4220" s="82"/>
      <c r="G4220" s="82"/>
      <c r="H4220" s="40" t="s">
        <v>4</v>
      </c>
      <c r="I4220" s="83" t="str">
        <f>IFERROR(VLOOKUP(A4220,'Alíquotas - CADPREV'!$B$2152:$N$4324,8,FALSE),"")</f>
        <v/>
      </c>
      <c r="J4220" s="83" t="str">
        <f>IF(H4220="RPPS",VLOOKUP(A4220,' Legislação Benef - GESCON'!$B$4:$I$2159,3,FALSE),"")</f>
        <v/>
      </c>
      <c r="K4220" s="83" t="str">
        <f>IF(H4220="RPPS",VLOOKUP(A4220,' Legislação Benef - GESCON'!$B$4:$I$2159,6,FALSE),"")</f>
        <v/>
      </c>
      <c r="L4220" s="83" t="str">
        <f>IF(H4220="RPPS",IFERROR(IF(VLOOKUP(A4220,'Suspensão de repasses - GESCON'!$D$3:$J$1048576,7,FALSE)="Validada","SIM","NÃO"),"NÃO"),"")</f>
        <v/>
      </c>
    </row>
    <row r="4221" spans="1:12" s="19" customFormat="1" ht="15" customHeight="1" x14ac:dyDescent="0.25">
      <c r="A4221" s="88" t="s">
        <v>9588</v>
      </c>
      <c r="B4221" s="40" t="s">
        <v>3513</v>
      </c>
      <c r="C4221" s="82" t="s">
        <v>10958</v>
      </c>
      <c r="D4221" s="82">
        <v>956</v>
      </c>
      <c r="E4221" s="82">
        <v>210</v>
      </c>
      <c r="F4221" s="82">
        <v>55</v>
      </c>
      <c r="G4221" s="82">
        <v>1221</v>
      </c>
      <c r="H4221" s="40" t="s">
        <v>2</v>
      </c>
      <c r="I4221" s="83" t="str">
        <f>IFERROR(VLOOKUP(A4221,'Alíquotas - CADPREV'!$B$2152:$N$4324,8,FALSE),"")</f>
        <v>NÃO</v>
      </c>
      <c r="J4221" s="83" t="str">
        <f>IF(H4221="RPPS",VLOOKUP(A4221,' Legislação Benef - GESCON'!$B$4:$I$2159,3,FALSE),"")</f>
        <v>NÃO</v>
      </c>
      <c r="K4221" s="83" t="str">
        <f>IF(H4221="RPPS",VLOOKUP(A4221,' Legislação Benef - GESCON'!$B$4:$I$2159,6,FALSE),"")</f>
        <v>NÃO</v>
      </c>
      <c r="L4221" s="83" t="str">
        <f>IF(H4221="RPPS",IFERROR(IF(VLOOKUP(A4221,'Suspensão de repasses - GESCON'!$D$3:$J$1048576,7,FALSE)="Validada","SIM","NÃO"),"NÃO"),"")</f>
        <v>NÃO</v>
      </c>
    </row>
    <row r="4222" spans="1:12" s="19" customFormat="1" ht="15" customHeight="1" x14ac:dyDescent="0.25">
      <c r="A4222" s="88" t="s">
        <v>9589</v>
      </c>
      <c r="B4222" s="40" t="s">
        <v>4626</v>
      </c>
      <c r="C4222" s="82" t="s">
        <v>10958</v>
      </c>
      <c r="D4222" s="82">
        <v>6177</v>
      </c>
      <c r="E4222" s="82">
        <v>252</v>
      </c>
      <c r="F4222" s="82">
        <v>36</v>
      </c>
      <c r="G4222" s="82">
        <v>6465</v>
      </c>
      <c r="H4222" s="40" t="s">
        <v>2</v>
      </c>
      <c r="I4222" s="83" t="str">
        <f>IFERROR(VLOOKUP(A4222,'Alíquotas - CADPREV'!$B$2152:$N$4324,8,FALSE),"")</f>
        <v>NÃO</v>
      </c>
      <c r="J4222" s="83" t="str">
        <f>IF(H4222="RPPS",VLOOKUP(A4222,' Legislação Benef - GESCON'!$B$4:$I$2159,3,FALSE),"")</f>
        <v>NÃO</v>
      </c>
      <c r="K4222" s="83" t="str">
        <f>IF(H4222="RPPS",VLOOKUP(A4222,' Legislação Benef - GESCON'!$B$4:$I$2159,6,FALSE),"")</f>
        <v>NÃO</v>
      </c>
      <c r="L4222" s="83" t="str">
        <f>IF(H4222="RPPS",IFERROR(IF(VLOOKUP(A4222,'Suspensão de repasses - GESCON'!$D$3:$J$1048576,7,FALSE)="Validada","SIM","NÃO"),"NÃO"),"")</f>
        <v>NÃO</v>
      </c>
    </row>
    <row r="4223" spans="1:12" s="19" customFormat="1" ht="15" hidden="1" customHeight="1" x14ac:dyDescent="0.25">
      <c r="A4223" s="88" t="s">
        <v>9590</v>
      </c>
      <c r="B4223" s="40" t="s">
        <v>3747</v>
      </c>
      <c r="C4223" s="82" t="s">
        <v>10959</v>
      </c>
      <c r="D4223" s="82"/>
      <c r="E4223" s="82"/>
      <c r="F4223" s="82"/>
      <c r="G4223" s="82"/>
      <c r="H4223" s="40" t="s">
        <v>4</v>
      </c>
      <c r="I4223" s="83" t="str">
        <f>IFERROR(VLOOKUP(A4223,'Alíquotas - CADPREV'!$B$2152:$N$4324,8,FALSE),"")</f>
        <v/>
      </c>
      <c r="J4223" s="83" t="str">
        <f>IF(H4223="RPPS",VLOOKUP(A4223,' Legislação Benef - GESCON'!$B$4:$I$2159,3,FALSE),"")</f>
        <v/>
      </c>
      <c r="K4223" s="83" t="str">
        <f>IF(H4223="RPPS",VLOOKUP(A4223,' Legislação Benef - GESCON'!$B$4:$I$2159,6,FALSE),"")</f>
        <v/>
      </c>
      <c r="L4223" s="83" t="str">
        <f>IF(H4223="RPPS",IFERROR(IF(VLOOKUP(A4223,'Suspensão de repasses - GESCON'!$D$3:$J$1048576,7,FALSE)="Validada","SIM","NÃO"),"NÃO"),"")</f>
        <v/>
      </c>
    </row>
    <row r="4224" spans="1:12" s="19" customFormat="1" ht="15" hidden="1" customHeight="1" x14ac:dyDescent="0.25">
      <c r="A4224" s="88" t="s">
        <v>9591</v>
      </c>
      <c r="B4224" s="40" t="s">
        <v>5227</v>
      </c>
      <c r="C4224" s="82" t="s">
        <v>10959</v>
      </c>
      <c r="D4224" s="82"/>
      <c r="E4224" s="82"/>
      <c r="F4224" s="82"/>
      <c r="G4224" s="82"/>
      <c r="H4224" s="40" t="s">
        <v>4</v>
      </c>
      <c r="I4224" s="83" t="str">
        <f>IFERROR(VLOOKUP(A4224,'Alíquotas - CADPREV'!$B$2152:$N$4324,8,FALSE),"")</f>
        <v/>
      </c>
      <c r="J4224" s="83" t="str">
        <f>IF(H4224="RPPS",VLOOKUP(A4224,' Legislação Benef - GESCON'!$B$4:$I$2159,3,FALSE),"")</f>
        <v/>
      </c>
      <c r="K4224" s="83" t="str">
        <f>IF(H4224="RPPS",VLOOKUP(A4224,' Legislação Benef - GESCON'!$B$4:$I$2159,6,FALSE),"")</f>
        <v/>
      </c>
      <c r="L4224" s="83" t="str">
        <f>IF(H4224="RPPS",IFERROR(IF(VLOOKUP(A4224,'Suspensão de repasses - GESCON'!$D$3:$J$1048576,7,FALSE)="Validada","SIM","NÃO"),"NÃO"),"")</f>
        <v/>
      </c>
    </row>
    <row r="4225" spans="1:12" s="19" customFormat="1" ht="15" customHeight="1" x14ac:dyDescent="0.25">
      <c r="A4225" s="88" t="s">
        <v>9592</v>
      </c>
      <c r="B4225" s="40" t="s">
        <v>4289</v>
      </c>
      <c r="C4225" s="82" t="s">
        <v>10958</v>
      </c>
      <c r="D4225" s="82">
        <v>114</v>
      </c>
      <c r="E4225" s="82">
        <v>48</v>
      </c>
      <c r="F4225" s="82">
        <v>12</v>
      </c>
      <c r="G4225" s="82">
        <v>174</v>
      </c>
      <c r="H4225" s="40" t="s">
        <v>2</v>
      </c>
      <c r="I4225" s="83" t="str">
        <f>IFERROR(VLOOKUP(A4225,'Alíquotas - CADPREV'!$B$2152:$N$4324,8,FALSE),"")</f>
        <v>SIM</v>
      </c>
      <c r="J4225" s="83" t="str">
        <f>IF(H4225="RPPS",VLOOKUP(A4225,' Legislação Benef - GESCON'!$B$4:$I$2159,3,FALSE),"")</f>
        <v>NÃO</v>
      </c>
      <c r="K4225" s="83" t="str">
        <f>IF(H4225="RPPS",VLOOKUP(A4225,' Legislação Benef - GESCON'!$B$4:$I$2159,6,FALSE),"")</f>
        <v>NÃO</v>
      </c>
      <c r="L4225" s="83" t="str">
        <f>IF(H4225="RPPS",IFERROR(IF(VLOOKUP(A4225,'Suspensão de repasses - GESCON'!$D$3:$J$1048576,7,FALSE)="Validada","SIM","NÃO"),"NÃO"),"")</f>
        <v>NÃO</v>
      </c>
    </row>
    <row r="4226" spans="1:12" s="19" customFormat="1" ht="15" hidden="1" customHeight="1" x14ac:dyDescent="0.25">
      <c r="A4226" s="88" t="s">
        <v>9593</v>
      </c>
      <c r="B4226" s="40" t="s">
        <v>3513</v>
      </c>
      <c r="C4226" s="82" t="s">
        <v>10959</v>
      </c>
      <c r="D4226" s="82"/>
      <c r="E4226" s="82"/>
      <c r="F4226" s="82"/>
      <c r="G4226" s="82"/>
      <c r="H4226" s="40" t="s">
        <v>4</v>
      </c>
      <c r="I4226" s="83" t="str">
        <f>IFERROR(VLOOKUP(A4226,'Alíquotas - CADPREV'!$B$2152:$N$4324,8,FALSE),"")</f>
        <v/>
      </c>
      <c r="J4226" s="83" t="str">
        <f>IF(H4226="RPPS",VLOOKUP(A4226,' Legislação Benef - GESCON'!$B$4:$I$2159,3,FALSE),"")</f>
        <v/>
      </c>
      <c r="K4226" s="83" t="str">
        <f>IF(H4226="RPPS",VLOOKUP(A4226,' Legislação Benef - GESCON'!$B$4:$I$2159,6,FALSE),"")</f>
        <v/>
      </c>
      <c r="L4226" s="83" t="str">
        <f>IF(H4226="RPPS",IFERROR(IF(VLOOKUP(A4226,'Suspensão de repasses - GESCON'!$D$3:$J$1048576,7,FALSE)="Validada","SIM","NÃO"),"NÃO"),"")</f>
        <v/>
      </c>
    </row>
    <row r="4227" spans="1:12" s="19" customFormat="1" ht="15" customHeight="1" x14ac:dyDescent="0.25">
      <c r="A4227" s="88" t="s">
        <v>9594</v>
      </c>
      <c r="B4227" s="40" t="s">
        <v>3513</v>
      </c>
      <c r="C4227" s="82" t="s">
        <v>10958</v>
      </c>
      <c r="D4227" s="82">
        <v>4191</v>
      </c>
      <c r="E4227" s="82">
        <v>465</v>
      </c>
      <c r="F4227" s="82">
        <v>149</v>
      </c>
      <c r="G4227" s="82">
        <v>4805</v>
      </c>
      <c r="H4227" s="40" t="s">
        <v>2</v>
      </c>
      <c r="I4227" s="83" t="str">
        <f>IFERROR(VLOOKUP(A4227,'Alíquotas - CADPREV'!$B$2152:$N$4324,8,FALSE),"")</f>
        <v>SIM</v>
      </c>
      <c r="J4227" s="83" t="str">
        <f>IF(H4227="RPPS",VLOOKUP(A4227,' Legislação Benef - GESCON'!$B$4:$I$2159,3,FALSE),"")</f>
        <v>NÃO</v>
      </c>
      <c r="K4227" s="83" t="str">
        <f>IF(H4227="RPPS",VLOOKUP(A4227,' Legislação Benef - GESCON'!$B$4:$I$2159,6,FALSE),"")</f>
        <v>NÃO</v>
      </c>
      <c r="L4227" s="83" t="str">
        <f>IF(H4227="RPPS",IFERROR(IF(VLOOKUP(A4227,'Suspensão de repasses - GESCON'!$D$3:$J$1048576,7,FALSE)="Validada","SIM","NÃO"),"NÃO"),"")</f>
        <v>NÃO</v>
      </c>
    </row>
    <row r="4228" spans="1:12" s="19" customFormat="1" ht="15" hidden="1" customHeight="1" x14ac:dyDescent="0.25">
      <c r="A4228" s="88" t="s">
        <v>9595</v>
      </c>
      <c r="B4228" s="40" t="s">
        <v>4626</v>
      </c>
      <c r="C4228" s="82" t="s">
        <v>10959</v>
      </c>
      <c r="D4228" s="82"/>
      <c r="E4228" s="82"/>
      <c r="F4228" s="82"/>
      <c r="G4228" s="82"/>
      <c r="H4228" s="40" t="s">
        <v>4</v>
      </c>
      <c r="I4228" s="83" t="str">
        <f>IFERROR(VLOOKUP(A4228,'Alíquotas - CADPREV'!$B$2152:$N$4324,8,FALSE),"")</f>
        <v/>
      </c>
      <c r="J4228" s="83" t="str">
        <f>IF(H4228="RPPS",VLOOKUP(A4228,' Legislação Benef - GESCON'!$B$4:$I$2159,3,FALSE),"")</f>
        <v/>
      </c>
      <c r="K4228" s="83" t="str">
        <f>IF(H4228="RPPS",VLOOKUP(A4228,' Legislação Benef - GESCON'!$B$4:$I$2159,6,FALSE),"")</f>
        <v/>
      </c>
      <c r="L4228" s="83" t="str">
        <f>IF(H4228="RPPS",IFERROR(IF(VLOOKUP(A4228,'Suspensão de repasses - GESCON'!$D$3:$J$1048576,7,FALSE)="Validada","SIM","NÃO"),"NÃO"),"")</f>
        <v/>
      </c>
    </row>
    <row r="4229" spans="1:12" s="19" customFormat="1" ht="15" hidden="1" customHeight="1" x14ac:dyDescent="0.25">
      <c r="A4229" s="88" t="s">
        <v>9596</v>
      </c>
      <c r="B4229" s="40" t="s">
        <v>215</v>
      </c>
      <c r="C4229" s="82" t="s">
        <v>10959</v>
      </c>
      <c r="D4229" s="82"/>
      <c r="E4229" s="82"/>
      <c r="F4229" s="82"/>
      <c r="G4229" s="82"/>
      <c r="H4229" s="40" t="s">
        <v>4</v>
      </c>
      <c r="I4229" s="83" t="str">
        <f>IFERROR(VLOOKUP(A4229,'Alíquotas - CADPREV'!$B$2152:$N$4324,8,FALSE),"")</f>
        <v/>
      </c>
      <c r="J4229" s="83" t="str">
        <f>IF(H4229="RPPS",VLOOKUP(A4229,' Legislação Benef - GESCON'!$B$4:$I$2159,3,FALSE),"")</f>
        <v/>
      </c>
      <c r="K4229" s="83" t="str">
        <f>IF(H4229="RPPS",VLOOKUP(A4229,' Legislação Benef - GESCON'!$B$4:$I$2159,6,FALSE),"")</f>
        <v/>
      </c>
      <c r="L4229" s="83" t="str">
        <f>IF(H4229="RPPS",IFERROR(IF(VLOOKUP(A4229,'Suspensão de repasses - GESCON'!$D$3:$J$1048576,7,FALSE)="Validada","SIM","NÃO"),"NÃO"),"")</f>
        <v/>
      </c>
    </row>
    <row r="4230" spans="1:12" s="19" customFormat="1" ht="15" customHeight="1" x14ac:dyDescent="0.25">
      <c r="A4230" s="88" t="s">
        <v>9597</v>
      </c>
      <c r="B4230" s="40" t="s">
        <v>3513</v>
      </c>
      <c r="C4230" s="82" t="s">
        <v>10960</v>
      </c>
      <c r="D4230" s="82">
        <v>90011</v>
      </c>
      <c r="E4230" s="82">
        <v>70463</v>
      </c>
      <c r="F4230" s="82">
        <v>16333</v>
      </c>
      <c r="G4230" s="82">
        <v>176807</v>
      </c>
      <c r="H4230" s="40" t="s">
        <v>2</v>
      </c>
      <c r="I4230" s="83" t="str">
        <f>IFERROR(VLOOKUP(A4230,'Alíquotas - CADPREV'!$B$2152:$N$4324,8,FALSE),"")</f>
        <v>NÃO</v>
      </c>
      <c r="J4230" s="83" t="str">
        <f>IF(H4230="RPPS",VLOOKUP(A4230,' Legislação Benef - GESCON'!$B$4:$I$2159,3,FALSE),"")</f>
        <v>NÃO</v>
      </c>
      <c r="K4230" s="83" t="str">
        <f>IF(H4230="RPPS",VLOOKUP(A4230,' Legislação Benef - GESCON'!$B$4:$I$2159,6,FALSE),"")</f>
        <v>NÃO</v>
      </c>
      <c r="L4230" s="83" t="str">
        <f>IF(H4230="RPPS",IFERROR(IF(VLOOKUP(A4230,'Suspensão de repasses - GESCON'!$D$3:$J$1048576,7,FALSE)="Validada","SIM","NÃO"),"NÃO"),"")</f>
        <v>NÃO</v>
      </c>
    </row>
    <row r="4231" spans="1:12" s="19" customFormat="1" ht="15" hidden="1" customHeight="1" x14ac:dyDescent="0.25">
      <c r="A4231" s="88" t="s">
        <v>9598</v>
      </c>
      <c r="B4231" s="40" t="s">
        <v>215</v>
      </c>
      <c r="C4231" s="82" t="s">
        <v>10959</v>
      </c>
      <c r="D4231" s="82"/>
      <c r="E4231" s="82"/>
      <c r="F4231" s="82"/>
      <c r="G4231" s="82"/>
      <c r="H4231" s="40" t="s">
        <v>4</v>
      </c>
      <c r="I4231" s="83" t="str">
        <f>IFERROR(VLOOKUP(A4231,'Alíquotas - CADPREV'!$B$2152:$N$4324,8,FALSE),"")</f>
        <v/>
      </c>
      <c r="J4231" s="83" t="str">
        <f>IF(H4231="RPPS",VLOOKUP(A4231,' Legislação Benef - GESCON'!$B$4:$I$2159,3,FALSE),"")</f>
        <v/>
      </c>
      <c r="K4231" s="83" t="str">
        <f>IF(H4231="RPPS",VLOOKUP(A4231,' Legislação Benef - GESCON'!$B$4:$I$2159,6,FALSE),"")</f>
        <v/>
      </c>
      <c r="L4231" s="83" t="str">
        <f>IF(H4231="RPPS",IFERROR(IF(VLOOKUP(A4231,'Suspensão de repasses - GESCON'!$D$3:$J$1048576,7,FALSE)="Validada","SIM","NÃO"),"NÃO"),"")</f>
        <v/>
      </c>
    </row>
    <row r="4232" spans="1:12" s="19" customFormat="1" ht="15" customHeight="1" x14ac:dyDescent="0.25">
      <c r="A4232" s="88" t="s">
        <v>9599</v>
      </c>
      <c r="B4232" s="40" t="s">
        <v>4289</v>
      </c>
      <c r="C4232" s="82" t="s">
        <v>10958</v>
      </c>
      <c r="D4232" s="82">
        <v>141</v>
      </c>
      <c r="E4232" s="82">
        <v>50</v>
      </c>
      <c r="F4232" s="82">
        <v>31</v>
      </c>
      <c r="G4232" s="82">
        <v>222</v>
      </c>
      <c r="H4232" s="40" t="s">
        <v>2</v>
      </c>
      <c r="I4232" s="83" t="str">
        <f>IFERROR(VLOOKUP(A4232,'Alíquotas - CADPREV'!$B$2152:$N$4324,8,FALSE),"")</f>
        <v>SIM</v>
      </c>
      <c r="J4232" s="83" t="str">
        <f>IF(H4232="RPPS",VLOOKUP(A4232,' Legislação Benef - GESCON'!$B$4:$I$2159,3,FALSE),"")</f>
        <v>NÃO</v>
      </c>
      <c r="K4232" s="83" t="str">
        <f>IF(H4232="RPPS",VLOOKUP(A4232,' Legislação Benef - GESCON'!$B$4:$I$2159,6,FALSE),"")</f>
        <v>SIM</v>
      </c>
      <c r="L4232" s="83" t="str">
        <f>IF(H4232="RPPS",IFERROR(IF(VLOOKUP(A4232,'Suspensão de repasses - GESCON'!$D$3:$J$1048576,7,FALSE)="Validada","SIM","NÃO"),"NÃO"),"")</f>
        <v>NÃO</v>
      </c>
    </row>
    <row r="4233" spans="1:12" s="19" customFormat="1" ht="15" hidden="1" customHeight="1" x14ac:dyDescent="0.25">
      <c r="A4233" s="88" t="s">
        <v>9600</v>
      </c>
      <c r="B4233" s="40" t="s">
        <v>3601</v>
      </c>
      <c r="C4233" s="82" t="s">
        <v>10959</v>
      </c>
      <c r="D4233" s="82"/>
      <c r="E4233" s="82"/>
      <c r="F4233" s="82"/>
      <c r="G4233" s="82"/>
      <c r="H4233" s="40" t="s">
        <v>4</v>
      </c>
      <c r="I4233" s="83" t="str">
        <f>IFERROR(VLOOKUP(A4233,'Alíquotas - CADPREV'!$B$2152:$N$4324,8,FALSE),"")</f>
        <v/>
      </c>
      <c r="J4233" s="83" t="str">
        <f>IF(H4233="RPPS",VLOOKUP(A4233,' Legislação Benef - GESCON'!$B$4:$I$2159,3,FALSE),"")</f>
        <v/>
      </c>
      <c r="K4233" s="83" t="str">
        <f>IF(H4233="RPPS",VLOOKUP(A4233,' Legislação Benef - GESCON'!$B$4:$I$2159,6,FALSE),"")</f>
        <v/>
      </c>
      <c r="L4233" s="83" t="str">
        <f>IF(H4233="RPPS",IFERROR(IF(VLOOKUP(A4233,'Suspensão de repasses - GESCON'!$D$3:$J$1048576,7,FALSE)="Validada","SIM","NÃO"),"NÃO"),"")</f>
        <v/>
      </c>
    </row>
    <row r="4234" spans="1:12" s="19" customFormat="1" ht="15" hidden="1" customHeight="1" x14ac:dyDescent="0.25">
      <c r="A4234" s="88" t="s">
        <v>9601</v>
      </c>
      <c r="B4234" s="40" t="s">
        <v>4289</v>
      </c>
      <c r="C4234" s="82" t="s">
        <v>10959</v>
      </c>
      <c r="D4234" s="82"/>
      <c r="E4234" s="82"/>
      <c r="F4234" s="82"/>
      <c r="G4234" s="82"/>
      <c r="H4234" s="40" t="s">
        <v>4</v>
      </c>
      <c r="I4234" s="83" t="str">
        <f>IFERROR(VLOOKUP(A4234,'Alíquotas - CADPREV'!$B$2152:$N$4324,8,FALSE),"")</f>
        <v/>
      </c>
      <c r="J4234" s="83" t="str">
        <f>IF(H4234="RPPS",VLOOKUP(A4234,' Legislação Benef - GESCON'!$B$4:$I$2159,3,FALSE),"")</f>
        <v/>
      </c>
      <c r="K4234" s="83" t="str">
        <f>IF(H4234="RPPS",VLOOKUP(A4234,' Legislação Benef - GESCON'!$B$4:$I$2159,6,FALSE),"")</f>
        <v/>
      </c>
      <c r="L4234" s="83" t="str">
        <f>IF(H4234="RPPS",IFERROR(IF(VLOOKUP(A4234,'Suspensão de repasses - GESCON'!$D$3:$J$1048576,7,FALSE)="Validada","SIM","NÃO"),"NÃO"),"")</f>
        <v/>
      </c>
    </row>
    <row r="4235" spans="1:12" s="19" customFormat="1" ht="15" hidden="1" customHeight="1" x14ac:dyDescent="0.25">
      <c r="A4235" s="88" t="s">
        <v>9602</v>
      </c>
      <c r="B4235" s="40" t="s">
        <v>215</v>
      </c>
      <c r="C4235" s="82" t="s">
        <v>10959</v>
      </c>
      <c r="D4235" s="82"/>
      <c r="E4235" s="82"/>
      <c r="F4235" s="82"/>
      <c r="G4235" s="82"/>
      <c r="H4235" s="40" t="s">
        <v>4</v>
      </c>
      <c r="I4235" s="83" t="str">
        <f>IFERROR(VLOOKUP(A4235,'Alíquotas - CADPREV'!$B$2152:$N$4324,8,FALSE),"")</f>
        <v/>
      </c>
      <c r="J4235" s="83" t="str">
        <f>IF(H4235="RPPS",VLOOKUP(A4235,' Legislação Benef - GESCON'!$B$4:$I$2159,3,FALSE),"")</f>
        <v/>
      </c>
      <c r="K4235" s="83" t="str">
        <f>IF(H4235="RPPS",VLOOKUP(A4235,' Legislação Benef - GESCON'!$B$4:$I$2159,6,FALSE),"")</f>
        <v/>
      </c>
      <c r="L4235" s="83" t="str">
        <f>IF(H4235="RPPS",IFERROR(IF(VLOOKUP(A4235,'Suspensão de repasses - GESCON'!$D$3:$J$1048576,7,FALSE)="Validada","SIM","NÃO"),"NÃO"),"")</f>
        <v/>
      </c>
    </row>
    <row r="4236" spans="1:12" s="19" customFormat="1" ht="15" hidden="1" customHeight="1" x14ac:dyDescent="0.25">
      <c r="A4236" s="88" t="s">
        <v>9603</v>
      </c>
      <c r="B4236" s="40" t="s">
        <v>1356</v>
      </c>
      <c r="C4236" s="82" t="s">
        <v>10959</v>
      </c>
      <c r="D4236" s="82"/>
      <c r="E4236" s="82"/>
      <c r="F4236" s="82"/>
      <c r="G4236" s="82"/>
      <c r="H4236" s="40" t="s">
        <v>4</v>
      </c>
      <c r="I4236" s="83" t="str">
        <f>IFERROR(VLOOKUP(A4236,'Alíquotas - CADPREV'!$B$2152:$N$4324,8,FALSE),"")</f>
        <v/>
      </c>
      <c r="J4236" s="83" t="str">
        <f>IF(H4236="RPPS",VLOOKUP(A4236,' Legislação Benef - GESCON'!$B$4:$I$2159,3,FALSE),"")</f>
        <v/>
      </c>
      <c r="K4236" s="83" t="str">
        <f>IF(H4236="RPPS",VLOOKUP(A4236,' Legislação Benef - GESCON'!$B$4:$I$2159,6,FALSE),"")</f>
        <v/>
      </c>
      <c r="L4236" s="83" t="str">
        <f>IF(H4236="RPPS",IFERROR(IF(VLOOKUP(A4236,'Suspensão de repasses - GESCON'!$D$3:$J$1048576,7,FALSE)="Validada","SIM","NÃO"),"NÃO"),"")</f>
        <v/>
      </c>
    </row>
    <row r="4237" spans="1:12" s="19" customFormat="1" ht="15" customHeight="1" x14ac:dyDescent="0.25">
      <c r="A4237" s="88" t="s">
        <v>9604</v>
      </c>
      <c r="B4237" s="40" t="s">
        <v>4289</v>
      </c>
      <c r="C4237" s="82" t="s">
        <v>10958</v>
      </c>
      <c r="D4237" s="82">
        <v>1424</v>
      </c>
      <c r="E4237" s="82">
        <v>316</v>
      </c>
      <c r="F4237" s="82">
        <v>114</v>
      </c>
      <c r="G4237" s="82">
        <v>1854</v>
      </c>
      <c r="H4237" s="40" t="s">
        <v>2</v>
      </c>
      <c r="I4237" s="83" t="str">
        <f>IFERROR(VLOOKUP(A4237,'Alíquotas - CADPREV'!$B$2152:$N$4324,8,FALSE),"")</f>
        <v>NÃO</v>
      </c>
      <c r="J4237" s="83" t="str">
        <f>IF(H4237="RPPS",VLOOKUP(A4237,' Legislação Benef - GESCON'!$B$4:$I$2159,3,FALSE),"")</f>
        <v>NÃO</v>
      </c>
      <c r="K4237" s="83" t="str">
        <f>IF(H4237="RPPS",VLOOKUP(A4237,' Legislação Benef - GESCON'!$B$4:$I$2159,6,FALSE),"")</f>
        <v>NÃO</v>
      </c>
      <c r="L4237" s="83" t="str">
        <f>IF(H4237="RPPS",IFERROR(IF(VLOOKUP(A4237,'Suspensão de repasses - GESCON'!$D$3:$J$1048576,7,FALSE)="Validada","SIM","NÃO"),"NÃO"),"")</f>
        <v>NÃO</v>
      </c>
    </row>
    <row r="4238" spans="1:12" s="19" customFormat="1" ht="15" hidden="1" customHeight="1" x14ac:dyDescent="0.25">
      <c r="A4238" s="88" t="s">
        <v>9605</v>
      </c>
      <c r="B4238" s="40" t="s">
        <v>1356</v>
      </c>
      <c r="C4238" s="82" t="s">
        <v>10959</v>
      </c>
      <c r="D4238" s="82"/>
      <c r="E4238" s="82"/>
      <c r="F4238" s="82"/>
      <c r="G4238" s="82"/>
      <c r="H4238" s="40" t="s">
        <v>4</v>
      </c>
      <c r="I4238" s="83" t="str">
        <f>IFERROR(VLOOKUP(A4238,'Alíquotas - CADPREV'!$B$2152:$N$4324,8,FALSE),"")</f>
        <v/>
      </c>
      <c r="J4238" s="83" t="str">
        <f>IF(H4238="RPPS",VLOOKUP(A4238,' Legislação Benef - GESCON'!$B$4:$I$2159,3,FALSE),"")</f>
        <v/>
      </c>
      <c r="K4238" s="83" t="str">
        <f>IF(H4238="RPPS",VLOOKUP(A4238,' Legislação Benef - GESCON'!$B$4:$I$2159,6,FALSE),"")</f>
        <v/>
      </c>
      <c r="L4238" s="83" t="str">
        <f>IF(H4238="RPPS",IFERROR(IF(VLOOKUP(A4238,'Suspensão de repasses - GESCON'!$D$3:$J$1048576,7,FALSE)="Validada","SIM","NÃO"),"NÃO"),"")</f>
        <v/>
      </c>
    </row>
    <row r="4239" spans="1:12" s="19" customFormat="1" ht="15" hidden="1" customHeight="1" x14ac:dyDescent="0.25">
      <c r="A4239" s="88" t="s">
        <v>9606</v>
      </c>
      <c r="B4239" s="40" t="s">
        <v>5227</v>
      </c>
      <c r="C4239" s="82" t="s">
        <v>10959</v>
      </c>
      <c r="D4239" s="82"/>
      <c r="E4239" s="82"/>
      <c r="F4239" s="82"/>
      <c r="G4239" s="82"/>
      <c r="H4239" s="40" t="s">
        <v>4</v>
      </c>
      <c r="I4239" s="83" t="str">
        <f>IFERROR(VLOOKUP(A4239,'Alíquotas - CADPREV'!$B$2152:$N$4324,8,FALSE),"")</f>
        <v/>
      </c>
      <c r="J4239" s="83" t="str">
        <f>IF(H4239="RPPS",VLOOKUP(A4239,' Legislação Benef - GESCON'!$B$4:$I$2159,3,FALSE),"")</f>
        <v/>
      </c>
      <c r="K4239" s="83" t="str">
        <f>IF(H4239="RPPS",VLOOKUP(A4239,' Legislação Benef - GESCON'!$B$4:$I$2159,6,FALSE),"")</f>
        <v/>
      </c>
      <c r="L4239" s="83" t="str">
        <f>IF(H4239="RPPS",IFERROR(IF(VLOOKUP(A4239,'Suspensão de repasses - GESCON'!$D$3:$J$1048576,7,FALSE)="Validada","SIM","NÃO"),"NÃO"),"")</f>
        <v/>
      </c>
    </row>
    <row r="4240" spans="1:12" s="19" customFormat="1" ht="15" hidden="1" customHeight="1" x14ac:dyDescent="0.25">
      <c r="A4240" s="88" t="s">
        <v>9607</v>
      </c>
      <c r="B4240" s="40" t="s">
        <v>4289</v>
      </c>
      <c r="C4240" s="82" t="s">
        <v>10959</v>
      </c>
      <c r="D4240" s="82"/>
      <c r="E4240" s="82"/>
      <c r="F4240" s="82"/>
      <c r="G4240" s="82"/>
      <c r="H4240" s="40" t="s">
        <v>4</v>
      </c>
      <c r="I4240" s="83" t="str">
        <f>IFERROR(VLOOKUP(A4240,'Alíquotas - CADPREV'!$B$2152:$N$4324,8,FALSE),"")</f>
        <v/>
      </c>
      <c r="J4240" s="83" t="str">
        <f>IF(H4240="RPPS",VLOOKUP(A4240,' Legislação Benef - GESCON'!$B$4:$I$2159,3,FALSE),"")</f>
        <v/>
      </c>
      <c r="K4240" s="83" t="str">
        <f>IF(H4240="RPPS",VLOOKUP(A4240,' Legislação Benef - GESCON'!$B$4:$I$2159,6,FALSE),"")</f>
        <v/>
      </c>
      <c r="L4240" s="83" t="str">
        <f>IF(H4240="RPPS",IFERROR(IF(VLOOKUP(A4240,'Suspensão de repasses - GESCON'!$D$3:$J$1048576,7,FALSE)="Validada","SIM","NÃO"),"NÃO"),"")</f>
        <v/>
      </c>
    </row>
    <row r="4241" spans="1:12" s="19" customFormat="1" ht="15" customHeight="1" x14ac:dyDescent="0.25">
      <c r="A4241" s="88" t="s">
        <v>9608</v>
      </c>
      <c r="B4241" s="40" t="s">
        <v>3812</v>
      </c>
      <c r="C4241" s="82" t="s">
        <v>10958</v>
      </c>
      <c r="D4241" s="82">
        <v>142</v>
      </c>
      <c r="E4241" s="82">
        <v>44</v>
      </c>
      <c r="F4241" s="82">
        <v>3</v>
      </c>
      <c r="G4241" s="82">
        <v>189</v>
      </c>
      <c r="H4241" s="40" t="s">
        <v>2</v>
      </c>
      <c r="I4241" s="83" t="str">
        <f>IFERROR(VLOOKUP(A4241,'Alíquotas - CADPREV'!$B$2152:$N$4324,8,FALSE),"")</f>
        <v>SIM</v>
      </c>
      <c r="J4241" s="83" t="str">
        <f>IF(H4241="RPPS",VLOOKUP(A4241,' Legislação Benef - GESCON'!$B$4:$I$2159,3,FALSE),"")</f>
        <v>NÃO</v>
      </c>
      <c r="K4241" s="83" t="str">
        <f>IF(H4241="RPPS",VLOOKUP(A4241,' Legislação Benef - GESCON'!$B$4:$I$2159,6,FALSE),"")</f>
        <v>SIM</v>
      </c>
      <c r="L4241" s="83" t="str">
        <f>IF(H4241="RPPS",IFERROR(IF(VLOOKUP(A4241,'Suspensão de repasses - GESCON'!$D$3:$J$1048576,7,FALSE)="Validada","SIM","NÃO"),"NÃO"),"")</f>
        <v>SIM</v>
      </c>
    </row>
    <row r="4242" spans="1:12" s="19" customFormat="1" ht="15" hidden="1" customHeight="1" x14ac:dyDescent="0.25">
      <c r="A4242" s="88" t="s">
        <v>9609</v>
      </c>
      <c r="B4242" s="40" t="s">
        <v>1356</v>
      </c>
      <c r="C4242" s="82" t="s">
        <v>10959</v>
      </c>
      <c r="D4242" s="82"/>
      <c r="E4242" s="82"/>
      <c r="F4242" s="82"/>
      <c r="G4242" s="82"/>
      <c r="H4242" s="40" t="s">
        <v>4</v>
      </c>
      <c r="I4242" s="83" t="str">
        <f>IFERROR(VLOOKUP(A4242,'Alíquotas - CADPREV'!$B$2152:$N$4324,8,FALSE),"")</f>
        <v/>
      </c>
      <c r="J4242" s="83" t="str">
        <f>IF(H4242="RPPS",VLOOKUP(A4242,' Legislação Benef - GESCON'!$B$4:$I$2159,3,FALSE),"")</f>
        <v/>
      </c>
      <c r="K4242" s="83" t="str">
        <f>IF(H4242="RPPS",VLOOKUP(A4242,' Legislação Benef - GESCON'!$B$4:$I$2159,6,FALSE),"")</f>
        <v/>
      </c>
      <c r="L4242" s="83" t="str">
        <f>IF(H4242="RPPS",IFERROR(IF(VLOOKUP(A4242,'Suspensão de repasses - GESCON'!$D$3:$J$1048576,7,FALSE)="Validada","SIM","NÃO"),"NÃO"),"")</f>
        <v/>
      </c>
    </row>
    <row r="4243" spans="1:12" s="19" customFormat="1" ht="15" hidden="1" customHeight="1" x14ac:dyDescent="0.25">
      <c r="A4243" s="88" t="s">
        <v>9610</v>
      </c>
      <c r="B4243" s="40" t="s">
        <v>2758</v>
      </c>
      <c r="C4243" s="82" t="s">
        <v>10959</v>
      </c>
      <c r="D4243" s="82"/>
      <c r="E4243" s="82"/>
      <c r="F4243" s="82"/>
      <c r="G4243" s="82"/>
      <c r="H4243" s="40" t="s">
        <v>4</v>
      </c>
      <c r="I4243" s="83" t="str">
        <f>IFERROR(VLOOKUP(A4243,'Alíquotas - CADPREV'!$B$2152:$N$4324,8,FALSE),"")</f>
        <v/>
      </c>
      <c r="J4243" s="83" t="str">
        <f>IF(H4243="RPPS",VLOOKUP(A4243,' Legislação Benef - GESCON'!$B$4:$I$2159,3,FALSE),"")</f>
        <v/>
      </c>
      <c r="K4243" s="83" t="str">
        <f>IF(H4243="RPPS",VLOOKUP(A4243,' Legislação Benef - GESCON'!$B$4:$I$2159,6,FALSE),"")</f>
        <v/>
      </c>
      <c r="L4243" s="83" t="str">
        <f>IF(H4243="RPPS",IFERROR(IF(VLOOKUP(A4243,'Suspensão de repasses - GESCON'!$D$3:$J$1048576,7,FALSE)="Validada","SIM","NÃO"),"NÃO"),"")</f>
        <v/>
      </c>
    </row>
    <row r="4244" spans="1:12" s="19" customFormat="1" ht="15" hidden="1" customHeight="1" x14ac:dyDescent="0.25">
      <c r="A4244" s="88" t="s">
        <v>9611</v>
      </c>
      <c r="B4244" s="40" t="s">
        <v>4289</v>
      </c>
      <c r="C4244" s="82" t="s">
        <v>10959</v>
      </c>
      <c r="D4244" s="82"/>
      <c r="E4244" s="82"/>
      <c r="F4244" s="82"/>
      <c r="G4244" s="82"/>
      <c r="H4244" s="40" t="s">
        <v>4</v>
      </c>
      <c r="I4244" s="83" t="str">
        <f>IFERROR(VLOOKUP(A4244,'Alíquotas - CADPREV'!$B$2152:$N$4324,8,FALSE),"")</f>
        <v/>
      </c>
      <c r="J4244" s="83" t="str">
        <f>IF(H4244="RPPS",VLOOKUP(A4244,' Legislação Benef - GESCON'!$B$4:$I$2159,3,FALSE),"")</f>
        <v/>
      </c>
      <c r="K4244" s="83" t="str">
        <f>IF(H4244="RPPS",VLOOKUP(A4244,' Legislação Benef - GESCON'!$B$4:$I$2159,6,FALSE),"")</f>
        <v/>
      </c>
      <c r="L4244" s="83" t="str">
        <f>IF(H4244="RPPS",IFERROR(IF(VLOOKUP(A4244,'Suspensão de repasses - GESCON'!$D$3:$J$1048576,7,FALSE)="Validada","SIM","NÃO"),"NÃO"),"")</f>
        <v/>
      </c>
    </row>
    <row r="4245" spans="1:12" s="19" customFormat="1" ht="15" customHeight="1" x14ac:dyDescent="0.25">
      <c r="A4245" s="88" t="s">
        <v>9612</v>
      </c>
      <c r="B4245" s="40" t="s">
        <v>3812</v>
      </c>
      <c r="C4245" s="82" t="s">
        <v>10958</v>
      </c>
      <c r="D4245" s="82">
        <v>3976</v>
      </c>
      <c r="E4245" s="82">
        <v>776</v>
      </c>
      <c r="F4245" s="82">
        <v>269</v>
      </c>
      <c r="G4245" s="82">
        <v>5021</v>
      </c>
      <c r="H4245" s="40" t="s">
        <v>2</v>
      </c>
      <c r="I4245" s="83" t="str">
        <f>IFERROR(VLOOKUP(A4245,'Alíquotas - CADPREV'!$B$2152:$N$4324,8,FALSE),"")</f>
        <v>NÃO</v>
      </c>
      <c r="J4245" s="83" t="str">
        <f>IF(H4245="RPPS",VLOOKUP(A4245,' Legislação Benef - GESCON'!$B$4:$I$2159,3,FALSE),"")</f>
        <v>NÃO</v>
      </c>
      <c r="K4245" s="83" t="str">
        <f>IF(H4245="RPPS",VLOOKUP(A4245,' Legislação Benef - GESCON'!$B$4:$I$2159,6,FALSE),"")</f>
        <v>NÃO</v>
      </c>
      <c r="L4245" s="83" t="str">
        <f>IF(H4245="RPPS",IFERROR(IF(VLOOKUP(A4245,'Suspensão de repasses - GESCON'!$D$3:$J$1048576,7,FALSE)="Validada","SIM","NÃO"),"NÃO"),"")</f>
        <v>NÃO</v>
      </c>
    </row>
    <row r="4246" spans="1:12" s="19" customFormat="1" ht="15" customHeight="1" x14ac:dyDescent="0.25">
      <c r="A4246" s="88" t="s">
        <v>9613</v>
      </c>
      <c r="B4246" s="40" t="s">
        <v>4626</v>
      </c>
      <c r="C4246" s="82" t="s">
        <v>10958</v>
      </c>
      <c r="D4246" s="82">
        <v>665</v>
      </c>
      <c r="E4246" s="82">
        <v>98</v>
      </c>
      <c r="F4246" s="82">
        <v>46</v>
      </c>
      <c r="G4246" s="82">
        <v>809</v>
      </c>
      <c r="H4246" s="40" t="s">
        <v>2</v>
      </c>
      <c r="I4246" s="83" t="str">
        <f>IFERROR(VLOOKUP(A4246,'Alíquotas - CADPREV'!$B$2152:$N$4324,8,FALSE),"")</f>
        <v>NÃO</v>
      </c>
      <c r="J4246" s="83" t="str">
        <f>IF(H4246="RPPS",VLOOKUP(A4246,' Legislação Benef - GESCON'!$B$4:$I$2159,3,FALSE),"")</f>
        <v>NÃO</v>
      </c>
      <c r="K4246" s="83" t="str">
        <f>IF(H4246="RPPS",VLOOKUP(A4246,' Legislação Benef - GESCON'!$B$4:$I$2159,6,FALSE),"")</f>
        <v>NÃO</v>
      </c>
      <c r="L4246" s="83" t="str">
        <f>IF(H4246="RPPS",IFERROR(IF(VLOOKUP(A4246,'Suspensão de repasses - GESCON'!$D$3:$J$1048576,7,FALSE)="Validada","SIM","NÃO"),"NÃO"),"")</f>
        <v>NÃO</v>
      </c>
    </row>
    <row r="4247" spans="1:12" s="19" customFormat="1" ht="15" hidden="1" customHeight="1" x14ac:dyDescent="0.25">
      <c r="A4247" s="88" t="s">
        <v>9614</v>
      </c>
      <c r="B4247" s="40" t="s">
        <v>2926</v>
      </c>
      <c r="C4247" s="82" t="s">
        <v>10959</v>
      </c>
      <c r="D4247" s="82"/>
      <c r="E4247" s="82"/>
      <c r="F4247" s="82"/>
      <c r="G4247" s="82"/>
      <c r="H4247" s="40" t="s">
        <v>4</v>
      </c>
      <c r="I4247" s="83" t="str">
        <f>IFERROR(VLOOKUP(A4247,'Alíquotas - CADPREV'!$B$2152:$N$4324,8,FALSE),"")</f>
        <v/>
      </c>
      <c r="J4247" s="83" t="str">
        <f>IF(H4247="RPPS",VLOOKUP(A4247,' Legislação Benef - GESCON'!$B$4:$I$2159,3,FALSE),"")</f>
        <v/>
      </c>
      <c r="K4247" s="83" t="str">
        <f>IF(H4247="RPPS",VLOOKUP(A4247,' Legislação Benef - GESCON'!$B$4:$I$2159,6,FALSE),"")</f>
        <v/>
      </c>
      <c r="L4247" s="83" t="str">
        <f>IF(H4247="RPPS",IFERROR(IF(VLOOKUP(A4247,'Suspensão de repasses - GESCON'!$D$3:$J$1048576,7,FALSE)="Validada","SIM","NÃO"),"NÃO"),"")</f>
        <v/>
      </c>
    </row>
    <row r="4248" spans="1:12" s="19" customFormat="1" ht="15" hidden="1" customHeight="1" x14ac:dyDescent="0.25">
      <c r="A4248" s="88" t="s">
        <v>9615</v>
      </c>
      <c r="B4248" s="40" t="s">
        <v>29</v>
      </c>
      <c r="C4248" s="82" t="s">
        <v>10959</v>
      </c>
      <c r="D4248" s="82"/>
      <c r="E4248" s="82"/>
      <c r="F4248" s="82"/>
      <c r="G4248" s="82"/>
      <c r="H4248" s="40" t="s">
        <v>4</v>
      </c>
      <c r="I4248" s="83" t="str">
        <f>IFERROR(VLOOKUP(A4248,'Alíquotas - CADPREV'!$B$2152:$N$4324,8,FALSE),"")</f>
        <v/>
      </c>
      <c r="J4248" s="83" t="str">
        <f>IF(H4248="RPPS",VLOOKUP(A4248,' Legislação Benef - GESCON'!$B$4:$I$2159,3,FALSE),"")</f>
        <v/>
      </c>
      <c r="K4248" s="83" t="str">
        <f>IF(H4248="RPPS",VLOOKUP(A4248,' Legislação Benef - GESCON'!$B$4:$I$2159,6,FALSE),"")</f>
        <v/>
      </c>
      <c r="L4248" s="83" t="str">
        <f>IF(H4248="RPPS",IFERROR(IF(VLOOKUP(A4248,'Suspensão de repasses - GESCON'!$D$3:$J$1048576,7,FALSE)="Validada","SIM","NÃO"),"NÃO"),"")</f>
        <v/>
      </c>
    </row>
    <row r="4249" spans="1:12" s="19" customFormat="1" ht="15" hidden="1" customHeight="1" x14ac:dyDescent="0.25">
      <c r="A4249" s="88" t="s">
        <v>9616</v>
      </c>
      <c r="B4249" s="40" t="s">
        <v>1356</v>
      </c>
      <c r="C4249" s="82" t="s">
        <v>10959</v>
      </c>
      <c r="D4249" s="82"/>
      <c r="E4249" s="82"/>
      <c r="F4249" s="82"/>
      <c r="G4249" s="82"/>
      <c r="H4249" s="40" t="s">
        <v>4</v>
      </c>
      <c r="I4249" s="83" t="str">
        <f>IFERROR(VLOOKUP(A4249,'Alíquotas - CADPREV'!$B$2152:$N$4324,8,FALSE),"")</f>
        <v/>
      </c>
      <c r="J4249" s="83" t="str">
        <f>IF(H4249="RPPS",VLOOKUP(A4249,' Legislação Benef - GESCON'!$B$4:$I$2159,3,FALSE),"")</f>
        <v/>
      </c>
      <c r="K4249" s="83" t="str">
        <f>IF(H4249="RPPS",VLOOKUP(A4249,' Legislação Benef - GESCON'!$B$4:$I$2159,6,FALSE),"")</f>
        <v/>
      </c>
      <c r="L4249" s="83" t="str">
        <f>IF(H4249="RPPS",IFERROR(IF(VLOOKUP(A4249,'Suspensão de repasses - GESCON'!$D$3:$J$1048576,7,FALSE)="Validada","SIM","NÃO"),"NÃO"),"")</f>
        <v/>
      </c>
    </row>
    <row r="4250" spans="1:12" s="19" customFormat="1" ht="15" hidden="1" customHeight="1" x14ac:dyDescent="0.25">
      <c r="A4250" s="88" t="s">
        <v>9617</v>
      </c>
      <c r="B4250" s="40" t="s">
        <v>2413</v>
      </c>
      <c r="C4250" s="82" t="s">
        <v>10959</v>
      </c>
      <c r="D4250" s="82"/>
      <c r="E4250" s="82"/>
      <c r="F4250" s="82"/>
      <c r="G4250" s="82"/>
      <c r="H4250" s="40" t="s">
        <v>4</v>
      </c>
      <c r="I4250" s="83" t="str">
        <f>IFERROR(VLOOKUP(A4250,'Alíquotas - CADPREV'!$B$2152:$N$4324,8,FALSE),"")</f>
        <v/>
      </c>
      <c r="J4250" s="83" t="str">
        <f>IF(H4250="RPPS",VLOOKUP(A4250,' Legislação Benef - GESCON'!$B$4:$I$2159,3,FALSE),"")</f>
        <v/>
      </c>
      <c r="K4250" s="83" t="str">
        <f>IF(H4250="RPPS",VLOOKUP(A4250,' Legislação Benef - GESCON'!$B$4:$I$2159,6,FALSE),"")</f>
        <v/>
      </c>
      <c r="L4250" s="83" t="str">
        <f>IF(H4250="RPPS",IFERROR(IF(VLOOKUP(A4250,'Suspensão de repasses - GESCON'!$D$3:$J$1048576,7,FALSE)="Validada","SIM","NÃO"),"NÃO"),"")</f>
        <v/>
      </c>
    </row>
    <row r="4251" spans="1:12" s="19" customFormat="1" ht="15" customHeight="1" x14ac:dyDescent="0.25">
      <c r="A4251" s="88" t="s">
        <v>9618</v>
      </c>
      <c r="B4251" s="40" t="s">
        <v>4289</v>
      </c>
      <c r="C4251" s="82" t="s">
        <v>10958</v>
      </c>
      <c r="D4251" s="82">
        <v>1108</v>
      </c>
      <c r="E4251" s="82">
        <v>242</v>
      </c>
      <c r="F4251" s="82">
        <v>58</v>
      </c>
      <c r="G4251" s="82">
        <v>1408</v>
      </c>
      <c r="H4251" s="40" t="s">
        <v>2</v>
      </c>
      <c r="I4251" s="83" t="str">
        <f>IFERROR(VLOOKUP(A4251,'Alíquotas - CADPREV'!$B$2152:$N$4324,8,FALSE),"")</f>
        <v>SIM</v>
      </c>
      <c r="J4251" s="83" t="str">
        <f>IF(H4251="RPPS",VLOOKUP(A4251,' Legislação Benef - GESCON'!$B$4:$I$2159,3,FALSE),"")</f>
        <v>NÃO</v>
      </c>
      <c r="K4251" s="83" t="str">
        <f>IF(H4251="RPPS",VLOOKUP(A4251,' Legislação Benef - GESCON'!$B$4:$I$2159,6,FALSE),"")</f>
        <v>NÃO</v>
      </c>
      <c r="L4251" s="83" t="str">
        <f>IF(H4251="RPPS",IFERROR(IF(VLOOKUP(A4251,'Suspensão de repasses - GESCON'!$D$3:$J$1048576,7,FALSE)="Validada","SIM","NÃO"),"NÃO"),"")</f>
        <v>NÃO</v>
      </c>
    </row>
    <row r="4252" spans="1:12" s="19" customFormat="1" ht="15" hidden="1" customHeight="1" x14ac:dyDescent="0.25">
      <c r="A4252" s="88" t="s">
        <v>9619</v>
      </c>
      <c r="B4252" s="40" t="s">
        <v>2197</v>
      </c>
      <c r="C4252" s="82" t="s">
        <v>10959</v>
      </c>
      <c r="D4252" s="82"/>
      <c r="E4252" s="82"/>
      <c r="F4252" s="82"/>
      <c r="G4252" s="82"/>
      <c r="H4252" s="40" t="s">
        <v>4</v>
      </c>
      <c r="I4252" s="83" t="str">
        <f>IFERROR(VLOOKUP(A4252,'Alíquotas - CADPREV'!$B$2152:$N$4324,8,FALSE),"")</f>
        <v/>
      </c>
      <c r="J4252" s="83" t="str">
        <f>IF(H4252="RPPS",VLOOKUP(A4252,' Legislação Benef - GESCON'!$B$4:$I$2159,3,FALSE),"")</f>
        <v/>
      </c>
      <c r="K4252" s="83" t="str">
        <f>IF(H4252="RPPS",VLOOKUP(A4252,' Legislação Benef - GESCON'!$B$4:$I$2159,6,FALSE),"")</f>
        <v/>
      </c>
      <c r="L4252" s="83" t="str">
        <f>IF(H4252="RPPS",IFERROR(IF(VLOOKUP(A4252,'Suspensão de repasses - GESCON'!$D$3:$J$1048576,7,FALSE)="Validada","SIM","NÃO"),"NÃO"),"")</f>
        <v/>
      </c>
    </row>
    <row r="4253" spans="1:12" s="19" customFormat="1" ht="15" customHeight="1" x14ac:dyDescent="0.25">
      <c r="A4253" s="88" t="s">
        <v>9620</v>
      </c>
      <c r="B4253" s="40" t="s">
        <v>3143</v>
      </c>
      <c r="C4253" s="82" t="s">
        <v>10958</v>
      </c>
      <c r="D4253" s="82">
        <v>806</v>
      </c>
      <c r="E4253" s="82">
        <v>233</v>
      </c>
      <c r="F4253" s="82">
        <v>62</v>
      </c>
      <c r="G4253" s="82">
        <v>1101</v>
      </c>
      <c r="H4253" s="40" t="s">
        <v>2</v>
      </c>
      <c r="I4253" s="83" t="str">
        <f>IFERROR(VLOOKUP(A4253,'Alíquotas - CADPREV'!$B$2152:$N$4324,8,FALSE),"")</f>
        <v>NÃO</v>
      </c>
      <c r="J4253" s="83" t="str">
        <f>IF(H4253="RPPS",VLOOKUP(A4253,' Legislação Benef - GESCON'!$B$4:$I$2159,3,FALSE),"")</f>
        <v>NÃO</v>
      </c>
      <c r="K4253" s="83" t="str">
        <f>IF(H4253="RPPS",VLOOKUP(A4253,' Legislação Benef - GESCON'!$B$4:$I$2159,6,FALSE),"")</f>
        <v>NÃO</v>
      </c>
      <c r="L4253" s="83" t="str">
        <f>IF(H4253="RPPS",IFERROR(IF(VLOOKUP(A4253,'Suspensão de repasses - GESCON'!$D$3:$J$1048576,7,FALSE)="Validada","SIM","NÃO"),"NÃO"),"")</f>
        <v>NÃO</v>
      </c>
    </row>
    <row r="4254" spans="1:12" s="19" customFormat="1" ht="15" hidden="1" customHeight="1" x14ac:dyDescent="0.25">
      <c r="A4254" s="88" t="s">
        <v>9621</v>
      </c>
      <c r="B4254" s="40" t="s">
        <v>1356</v>
      </c>
      <c r="C4254" s="82" t="s">
        <v>10959</v>
      </c>
      <c r="D4254" s="82"/>
      <c r="E4254" s="82"/>
      <c r="F4254" s="82"/>
      <c r="G4254" s="82"/>
      <c r="H4254" s="40" t="s">
        <v>4</v>
      </c>
      <c r="I4254" s="83" t="str">
        <f>IFERROR(VLOOKUP(A4254,'Alíquotas - CADPREV'!$B$2152:$N$4324,8,FALSE),"")</f>
        <v/>
      </c>
      <c r="J4254" s="83" t="str">
        <f>IF(H4254="RPPS",VLOOKUP(A4254,' Legislação Benef - GESCON'!$B$4:$I$2159,3,FALSE),"")</f>
        <v/>
      </c>
      <c r="K4254" s="83" t="str">
        <f>IF(H4254="RPPS",VLOOKUP(A4254,' Legislação Benef - GESCON'!$B$4:$I$2159,6,FALSE),"")</f>
        <v/>
      </c>
      <c r="L4254" s="83" t="str">
        <f>IF(H4254="RPPS",IFERROR(IF(VLOOKUP(A4254,'Suspensão de repasses - GESCON'!$D$3:$J$1048576,7,FALSE)="Validada","SIM","NÃO"),"NÃO"),"")</f>
        <v/>
      </c>
    </row>
    <row r="4255" spans="1:12" s="19" customFormat="1" ht="15" customHeight="1" x14ac:dyDescent="0.25">
      <c r="A4255" s="88" t="s">
        <v>9622</v>
      </c>
      <c r="B4255" s="40" t="s">
        <v>821</v>
      </c>
      <c r="C4255" s="82" t="s">
        <v>10958</v>
      </c>
      <c r="D4255" s="82">
        <v>542</v>
      </c>
      <c r="E4255" s="82">
        <v>129</v>
      </c>
      <c r="F4255" s="82">
        <v>34</v>
      </c>
      <c r="G4255" s="82">
        <v>705</v>
      </c>
      <c r="H4255" s="40" t="s">
        <v>2</v>
      </c>
      <c r="I4255" s="83" t="str">
        <f>IFERROR(VLOOKUP(A4255,'Alíquotas - CADPREV'!$B$2152:$N$4324,8,FALSE),"")</f>
        <v>NÃO</v>
      </c>
      <c r="J4255" s="83" t="str">
        <f>IF(H4255="RPPS",VLOOKUP(A4255,' Legislação Benef - GESCON'!$B$4:$I$2159,3,FALSE),"")</f>
        <v>NÃO</v>
      </c>
      <c r="K4255" s="83" t="str">
        <f>IF(H4255="RPPS",VLOOKUP(A4255,' Legislação Benef - GESCON'!$B$4:$I$2159,6,FALSE),"")</f>
        <v>NÃO</v>
      </c>
      <c r="L4255" s="83" t="str">
        <f>IF(H4255="RPPS",IFERROR(IF(VLOOKUP(A4255,'Suspensão de repasses - GESCON'!$D$3:$J$1048576,7,FALSE)="Validada","SIM","NÃO"),"NÃO"),"")</f>
        <v>NÃO</v>
      </c>
    </row>
    <row r="4256" spans="1:12" s="19" customFormat="1" ht="15" customHeight="1" x14ac:dyDescent="0.25">
      <c r="A4256" s="88" t="s">
        <v>9623</v>
      </c>
      <c r="B4256" s="40" t="s">
        <v>1356</v>
      </c>
      <c r="C4256" s="82" t="s">
        <v>10958</v>
      </c>
      <c r="D4256" s="82">
        <v>472</v>
      </c>
      <c r="E4256" s="82">
        <v>157</v>
      </c>
      <c r="F4256" s="82">
        <v>34</v>
      </c>
      <c r="G4256" s="82">
        <v>663</v>
      </c>
      <c r="H4256" s="40" t="s">
        <v>2</v>
      </c>
      <c r="I4256" s="83" t="str">
        <f>IFERROR(VLOOKUP(A4256,'Alíquotas - CADPREV'!$B$2152:$N$4324,8,FALSE),"")</f>
        <v>NÃO</v>
      </c>
      <c r="J4256" s="83" t="str">
        <f>IF(H4256="RPPS",VLOOKUP(A4256,' Legislação Benef - GESCON'!$B$4:$I$2159,3,FALSE),"")</f>
        <v>NÃO</v>
      </c>
      <c r="K4256" s="83" t="str">
        <f>IF(H4256="RPPS",VLOOKUP(A4256,' Legislação Benef - GESCON'!$B$4:$I$2159,6,FALSE),"")</f>
        <v>NÃO</v>
      </c>
      <c r="L4256" s="83" t="str">
        <f>IF(H4256="RPPS",IFERROR(IF(VLOOKUP(A4256,'Suspensão de repasses - GESCON'!$D$3:$J$1048576,7,FALSE)="Validada","SIM","NÃO"),"NÃO"),"")</f>
        <v>NÃO</v>
      </c>
    </row>
    <row r="4257" spans="1:12" s="19" customFormat="1" ht="15" hidden="1" customHeight="1" x14ac:dyDescent="0.25">
      <c r="A4257" s="88" t="s">
        <v>9624</v>
      </c>
      <c r="B4257" s="40" t="s">
        <v>3812</v>
      </c>
      <c r="C4257" s="82" t="s">
        <v>10959</v>
      </c>
      <c r="D4257" s="82"/>
      <c r="E4257" s="82"/>
      <c r="F4257" s="82"/>
      <c r="G4257" s="82"/>
      <c r="H4257" s="40" t="s">
        <v>4</v>
      </c>
      <c r="I4257" s="83" t="str">
        <f>IFERROR(VLOOKUP(A4257,'Alíquotas - CADPREV'!$B$2152:$N$4324,8,FALSE),"")</f>
        <v/>
      </c>
      <c r="J4257" s="83" t="str">
        <f>IF(H4257="RPPS",VLOOKUP(A4257,' Legislação Benef - GESCON'!$B$4:$I$2159,3,FALSE),"")</f>
        <v/>
      </c>
      <c r="K4257" s="83" t="str">
        <f>IF(H4257="RPPS",VLOOKUP(A4257,' Legislação Benef - GESCON'!$B$4:$I$2159,6,FALSE),"")</f>
        <v/>
      </c>
      <c r="L4257" s="83" t="str">
        <f>IF(H4257="RPPS",IFERROR(IF(VLOOKUP(A4257,'Suspensão de repasses - GESCON'!$D$3:$J$1048576,7,FALSE)="Validada","SIM","NÃO"),"NÃO"),"")</f>
        <v/>
      </c>
    </row>
    <row r="4258" spans="1:12" s="19" customFormat="1" ht="15" hidden="1" customHeight="1" x14ac:dyDescent="0.25">
      <c r="A4258" s="88" t="s">
        <v>9625</v>
      </c>
      <c r="B4258" s="40" t="s">
        <v>1356</v>
      </c>
      <c r="C4258" s="82" t="s">
        <v>10959</v>
      </c>
      <c r="D4258" s="82"/>
      <c r="E4258" s="82"/>
      <c r="F4258" s="82"/>
      <c r="G4258" s="82"/>
      <c r="H4258" s="40" t="s">
        <v>4</v>
      </c>
      <c r="I4258" s="83" t="str">
        <f>IFERROR(VLOOKUP(A4258,'Alíquotas - CADPREV'!$B$2152:$N$4324,8,FALSE),"")</f>
        <v/>
      </c>
      <c r="J4258" s="83" t="str">
        <f>IF(H4258="RPPS",VLOOKUP(A4258,' Legislação Benef - GESCON'!$B$4:$I$2159,3,FALSE),"")</f>
        <v/>
      </c>
      <c r="K4258" s="83" t="str">
        <f>IF(H4258="RPPS",VLOOKUP(A4258,' Legislação Benef - GESCON'!$B$4:$I$2159,6,FALSE),"")</f>
        <v/>
      </c>
      <c r="L4258" s="83" t="str">
        <f>IF(H4258="RPPS",IFERROR(IF(VLOOKUP(A4258,'Suspensão de repasses - GESCON'!$D$3:$J$1048576,7,FALSE)="Validada","SIM","NÃO"),"NÃO"),"")</f>
        <v/>
      </c>
    </row>
    <row r="4259" spans="1:12" s="19" customFormat="1" ht="15" hidden="1" customHeight="1" x14ac:dyDescent="0.25">
      <c r="A4259" s="88" t="s">
        <v>9626</v>
      </c>
      <c r="B4259" s="40" t="s">
        <v>1356</v>
      </c>
      <c r="C4259" s="82" t="s">
        <v>10959</v>
      </c>
      <c r="D4259" s="82"/>
      <c r="E4259" s="82"/>
      <c r="F4259" s="82"/>
      <c r="G4259" s="82"/>
      <c r="H4259" s="40" t="s">
        <v>4</v>
      </c>
      <c r="I4259" s="83" t="str">
        <f>IFERROR(VLOOKUP(A4259,'Alíquotas - CADPREV'!$B$2152:$N$4324,8,FALSE),"")</f>
        <v/>
      </c>
      <c r="J4259" s="83" t="str">
        <f>IF(H4259="RPPS",VLOOKUP(A4259,' Legislação Benef - GESCON'!$B$4:$I$2159,3,FALSE),"")</f>
        <v/>
      </c>
      <c r="K4259" s="83" t="str">
        <f>IF(H4259="RPPS",VLOOKUP(A4259,' Legislação Benef - GESCON'!$B$4:$I$2159,6,FALSE),"")</f>
        <v/>
      </c>
      <c r="L4259" s="83" t="str">
        <f>IF(H4259="RPPS",IFERROR(IF(VLOOKUP(A4259,'Suspensão de repasses - GESCON'!$D$3:$J$1048576,7,FALSE)="Validada","SIM","NÃO"),"NÃO"),"")</f>
        <v/>
      </c>
    </row>
    <row r="4260" spans="1:12" s="19" customFormat="1" ht="15" hidden="1" customHeight="1" x14ac:dyDescent="0.25">
      <c r="A4260" s="88" t="s">
        <v>9627</v>
      </c>
      <c r="B4260" s="40" t="s">
        <v>1356</v>
      </c>
      <c r="C4260" s="82" t="s">
        <v>10959</v>
      </c>
      <c r="D4260" s="82"/>
      <c r="E4260" s="82"/>
      <c r="F4260" s="82"/>
      <c r="G4260" s="82"/>
      <c r="H4260" s="40" t="s">
        <v>4</v>
      </c>
      <c r="I4260" s="83" t="str">
        <f>IFERROR(VLOOKUP(A4260,'Alíquotas - CADPREV'!$B$2152:$N$4324,8,FALSE),"")</f>
        <v/>
      </c>
      <c r="J4260" s="83" t="str">
        <f>IF(H4260="RPPS",VLOOKUP(A4260,' Legislação Benef - GESCON'!$B$4:$I$2159,3,FALSE),"")</f>
        <v/>
      </c>
      <c r="K4260" s="83" t="str">
        <f>IF(H4260="RPPS",VLOOKUP(A4260,' Legislação Benef - GESCON'!$B$4:$I$2159,6,FALSE),"")</f>
        <v/>
      </c>
      <c r="L4260" s="83" t="str">
        <f>IF(H4260="RPPS",IFERROR(IF(VLOOKUP(A4260,'Suspensão de repasses - GESCON'!$D$3:$J$1048576,7,FALSE)="Validada","SIM","NÃO"),"NÃO"),"")</f>
        <v/>
      </c>
    </row>
    <row r="4261" spans="1:12" s="19" customFormat="1" ht="15" hidden="1" customHeight="1" x14ac:dyDescent="0.25">
      <c r="A4261" s="88" t="s">
        <v>9628</v>
      </c>
      <c r="B4261" s="40" t="s">
        <v>1356</v>
      </c>
      <c r="C4261" s="82" t="s">
        <v>10959</v>
      </c>
      <c r="D4261" s="82"/>
      <c r="E4261" s="82"/>
      <c r="F4261" s="82"/>
      <c r="G4261" s="82"/>
      <c r="H4261" s="40" t="s">
        <v>4</v>
      </c>
      <c r="I4261" s="83" t="str">
        <f>IFERROR(VLOOKUP(A4261,'Alíquotas - CADPREV'!$B$2152:$N$4324,8,FALSE),"")</f>
        <v/>
      </c>
      <c r="J4261" s="83" t="str">
        <f>IF(H4261="RPPS",VLOOKUP(A4261,' Legislação Benef - GESCON'!$B$4:$I$2159,3,FALSE),"")</f>
        <v/>
      </c>
      <c r="K4261" s="83" t="str">
        <f>IF(H4261="RPPS",VLOOKUP(A4261,' Legislação Benef - GESCON'!$B$4:$I$2159,6,FALSE),"")</f>
        <v/>
      </c>
      <c r="L4261" s="83" t="str">
        <f>IF(H4261="RPPS",IFERROR(IF(VLOOKUP(A4261,'Suspensão de repasses - GESCON'!$D$3:$J$1048576,7,FALSE)="Validada","SIM","NÃO"),"NÃO"),"")</f>
        <v/>
      </c>
    </row>
    <row r="4262" spans="1:12" s="19" customFormat="1" ht="15" customHeight="1" x14ac:dyDescent="0.25">
      <c r="A4262" s="88" t="s">
        <v>9629</v>
      </c>
      <c r="B4262" s="40" t="s">
        <v>133</v>
      </c>
      <c r="C4262" s="82" t="s">
        <v>10958</v>
      </c>
      <c r="D4262" s="82">
        <v>755</v>
      </c>
      <c r="E4262" s="82">
        <v>0</v>
      </c>
      <c r="F4262" s="82">
        <v>0</v>
      </c>
      <c r="G4262" s="82">
        <v>755</v>
      </c>
      <c r="H4262" s="40" t="s">
        <v>2</v>
      </c>
      <c r="I4262" s="83" t="str">
        <f>IFERROR(VLOOKUP(A4262,'Alíquotas - CADPREV'!$B$2152:$N$4324,8,FALSE),"")</f>
        <v>NÃO</v>
      </c>
      <c r="J4262" s="83" t="str">
        <f>IF(H4262="RPPS",VLOOKUP(A4262,' Legislação Benef - GESCON'!$B$4:$I$2159,3,FALSE),"")</f>
        <v>NÃO</v>
      </c>
      <c r="K4262" s="83" t="str">
        <f>IF(H4262="RPPS",VLOOKUP(A4262,' Legislação Benef - GESCON'!$B$4:$I$2159,6,FALSE),"")</f>
        <v>NÃO</v>
      </c>
      <c r="L4262" s="83" t="str">
        <f>IF(H4262="RPPS",IFERROR(IF(VLOOKUP(A4262,'Suspensão de repasses - GESCON'!$D$3:$J$1048576,7,FALSE)="Validada","SIM","NÃO"),"NÃO"),"")</f>
        <v>NÃO</v>
      </c>
    </row>
    <row r="4263" spans="1:12" s="19" customFormat="1" ht="15" customHeight="1" x14ac:dyDescent="0.25">
      <c r="A4263" s="88" t="s">
        <v>9630</v>
      </c>
      <c r="B4263" s="40" t="s">
        <v>901</v>
      </c>
      <c r="C4263" s="82" t="s">
        <v>10958</v>
      </c>
      <c r="D4263" s="82">
        <v>434</v>
      </c>
      <c r="E4263" s="82">
        <v>50</v>
      </c>
      <c r="F4263" s="82">
        <v>8</v>
      </c>
      <c r="G4263" s="82">
        <v>492</v>
      </c>
      <c r="H4263" s="40" t="s">
        <v>2</v>
      </c>
      <c r="I4263" s="83" t="str">
        <f>IFERROR(VLOOKUP(A4263,'Alíquotas - CADPREV'!$B$2152:$N$4324,8,FALSE),"")</f>
        <v>NÃO</v>
      </c>
      <c r="J4263" s="83" t="str">
        <f>IF(H4263="RPPS",VLOOKUP(A4263,' Legislação Benef - GESCON'!$B$4:$I$2159,3,FALSE),"")</f>
        <v>NÃO</v>
      </c>
      <c r="K4263" s="83" t="str">
        <f>IF(H4263="RPPS",VLOOKUP(A4263,' Legislação Benef - GESCON'!$B$4:$I$2159,6,FALSE),"")</f>
        <v>NÃO</v>
      </c>
      <c r="L4263" s="83" t="str">
        <f>IF(H4263="RPPS",IFERROR(IF(VLOOKUP(A4263,'Suspensão de repasses - GESCON'!$D$3:$J$1048576,7,FALSE)="Validada","SIM","NÃO"),"NÃO"),"")</f>
        <v>NÃO</v>
      </c>
    </row>
    <row r="4264" spans="1:12" s="19" customFormat="1" ht="15" hidden="1" customHeight="1" x14ac:dyDescent="0.25">
      <c r="A4264" s="88" t="s">
        <v>9631</v>
      </c>
      <c r="B4264" s="40" t="s">
        <v>215</v>
      </c>
      <c r="C4264" s="82" t="s">
        <v>10959</v>
      </c>
      <c r="D4264" s="82"/>
      <c r="E4264" s="82"/>
      <c r="F4264" s="82"/>
      <c r="G4264" s="82"/>
      <c r="H4264" s="40" t="s">
        <v>4</v>
      </c>
      <c r="I4264" s="83" t="str">
        <f>IFERROR(VLOOKUP(A4264,'Alíquotas - CADPREV'!$B$2152:$N$4324,8,FALSE),"")</f>
        <v/>
      </c>
      <c r="J4264" s="83" t="str">
        <f>IF(H4264="RPPS",VLOOKUP(A4264,' Legislação Benef - GESCON'!$B$4:$I$2159,3,FALSE),"")</f>
        <v/>
      </c>
      <c r="K4264" s="83" t="str">
        <f>IF(H4264="RPPS",VLOOKUP(A4264,' Legislação Benef - GESCON'!$B$4:$I$2159,6,FALSE),"")</f>
        <v/>
      </c>
      <c r="L4264" s="83" t="str">
        <f>IF(H4264="RPPS",IFERROR(IF(VLOOKUP(A4264,'Suspensão de repasses - GESCON'!$D$3:$J$1048576,7,FALSE)="Validada","SIM","NÃO"),"NÃO"),"")</f>
        <v/>
      </c>
    </row>
    <row r="4265" spans="1:12" s="19" customFormat="1" ht="15" hidden="1" customHeight="1" x14ac:dyDescent="0.25">
      <c r="A4265" s="88" t="s">
        <v>9632</v>
      </c>
      <c r="B4265" s="40" t="s">
        <v>4289</v>
      </c>
      <c r="C4265" s="82" t="s">
        <v>10959</v>
      </c>
      <c r="D4265" s="82"/>
      <c r="E4265" s="82"/>
      <c r="F4265" s="82"/>
      <c r="G4265" s="82"/>
      <c r="H4265" s="40" t="s">
        <v>4</v>
      </c>
      <c r="I4265" s="83" t="str">
        <f>IFERROR(VLOOKUP(A4265,'Alíquotas - CADPREV'!$B$2152:$N$4324,8,FALSE),"")</f>
        <v/>
      </c>
      <c r="J4265" s="83" t="str">
        <f>IF(H4265="RPPS",VLOOKUP(A4265,' Legislação Benef - GESCON'!$B$4:$I$2159,3,FALSE),"")</f>
        <v/>
      </c>
      <c r="K4265" s="83" t="str">
        <f>IF(H4265="RPPS",VLOOKUP(A4265,' Legislação Benef - GESCON'!$B$4:$I$2159,6,FALSE),"")</f>
        <v/>
      </c>
      <c r="L4265" s="83" t="str">
        <f>IF(H4265="RPPS",IFERROR(IF(VLOOKUP(A4265,'Suspensão de repasses - GESCON'!$D$3:$J$1048576,7,FALSE)="Validada","SIM","NÃO"),"NÃO"),"")</f>
        <v/>
      </c>
    </row>
    <row r="4266" spans="1:12" s="19" customFormat="1" ht="15" hidden="1" customHeight="1" x14ac:dyDescent="0.25">
      <c r="A4266" s="88" t="s">
        <v>9633</v>
      </c>
      <c r="B4266" s="40" t="s">
        <v>5227</v>
      </c>
      <c r="C4266" s="82" t="s">
        <v>10959</v>
      </c>
      <c r="D4266" s="82"/>
      <c r="E4266" s="82"/>
      <c r="F4266" s="82"/>
      <c r="G4266" s="82"/>
      <c r="H4266" s="40" t="s">
        <v>4</v>
      </c>
      <c r="I4266" s="83" t="str">
        <f>IFERROR(VLOOKUP(A4266,'Alíquotas - CADPREV'!$B$2152:$N$4324,8,FALSE),"")</f>
        <v/>
      </c>
      <c r="J4266" s="83" t="str">
        <f>IF(H4266="RPPS",VLOOKUP(A4266,' Legislação Benef - GESCON'!$B$4:$I$2159,3,FALSE),"")</f>
        <v/>
      </c>
      <c r="K4266" s="83" t="str">
        <f>IF(H4266="RPPS",VLOOKUP(A4266,' Legislação Benef - GESCON'!$B$4:$I$2159,6,FALSE),"")</f>
        <v/>
      </c>
      <c r="L4266" s="83" t="str">
        <f>IF(H4266="RPPS",IFERROR(IF(VLOOKUP(A4266,'Suspensão de repasses - GESCON'!$D$3:$J$1048576,7,FALSE)="Validada","SIM","NÃO"),"NÃO"),"")</f>
        <v/>
      </c>
    </row>
    <row r="4267" spans="1:12" s="19" customFormat="1" ht="15" hidden="1" customHeight="1" x14ac:dyDescent="0.25">
      <c r="A4267" s="88" t="s">
        <v>9634</v>
      </c>
      <c r="B4267" s="40" t="s">
        <v>2554</v>
      </c>
      <c r="C4267" s="82" t="s">
        <v>10959</v>
      </c>
      <c r="D4267" s="82"/>
      <c r="E4267" s="82"/>
      <c r="F4267" s="82"/>
      <c r="G4267" s="82"/>
      <c r="H4267" s="40" t="s">
        <v>4</v>
      </c>
      <c r="I4267" s="83" t="str">
        <f>IFERROR(VLOOKUP(A4267,'Alíquotas - CADPREV'!$B$2152:$N$4324,8,FALSE),"")</f>
        <v/>
      </c>
      <c r="J4267" s="83" t="str">
        <f>IF(H4267="RPPS",VLOOKUP(A4267,' Legislação Benef - GESCON'!$B$4:$I$2159,3,FALSE),"")</f>
        <v/>
      </c>
      <c r="K4267" s="83" t="str">
        <f>IF(H4267="RPPS",VLOOKUP(A4267,' Legislação Benef - GESCON'!$B$4:$I$2159,6,FALSE),"")</f>
        <v/>
      </c>
      <c r="L4267" s="83" t="str">
        <f>IF(H4267="RPPS",IFERROR(IF(VLOOKUP(A4267,'Suspensão de repasses - GESCON'!$D$3:$J$1048576,7,FALSE)="Validada","SIM","NÃO"),"NÃO"),"")</f>
        <v/>
      </c>
    </row>
    <row r="4268" spans="1:12" s="19" customFormat="1" ht="15" customHeight="1" x14ac:dyDescent="0.25">
      <c r="A4268" s="88" t="s">
        <v>9635</v>
      </c>
      <c r="B4268" s="40" t="s">
        <v>901</v>
      </c>
      <c r="C4268" s="82" t="s">
        <v>10958</v>
      </c>
      <c r="D4268" s="82">
        <v>3837</v>
      </c>
      <c r="E4268" s="82">
        <v>431</v>
      </c>
      <c r="F4268" s="82">
        <v>260</v>
      </c>
      <c r="G4268" s="82">
        <v>4528</v>
      </c>
      <c r="H4268" s="40" t="s">
        <v>2</v>
      </c>
      <c r="I4268" s="83" t="str">
        <f>IFERROR(VLOOKUP(A4268,'Alíquotas - CADPREV'!$B$2152:$N$4324,8,FALSE),"")</f>
        <v>NÃO</v>
      </c>
      <c r="J4268" s="83" t="str">
        <f>IF(H4268="RPPS",VLOOKUP(A4268,' Legislação Benef - GESCON'!$B$4:$I$2159,3,FALSE),"")</f>
        <v>NÃO</v>
      </c>
      <c r="K4268" s="83" t="str">
        <f>IF(H4268="RPPS",VLOOKUP(A4268,' Legislação Benef - GESCON'!$B$4:$I$2159,6,FALSE),"")</f>
        <v>NÃO</v>
      </c>
      <c r="L4268" s="83" t="str">
        <f>IF(H4268="RPPS",IFERROR(IF(VLOOKUP(A4268,'Suspensão de repasses - GESCON'!$D$3:$J$1048576,7,FALSE)="Validada","SIM","NÃO"),"NÃO"),"")</f>
        <v>NÃO</v>
      </c>
    </row>
    <row r="4269" spans="1:12" s="19" customFormat="1" ht="15" customHeight="1" x14ac:dyDescent="0.25">
      <c r="A4269" s="88" t="s">
        <v>9636</v>
      </c>
      <c r="B4269" s="40" t="s">
        <v>2197</v>
      </c>
      <c r="C4269" s="82" t="s">
        <v>10958</v>
      </c>
      <c r="D4269" s="82">
        <v>636</v>
      </c>
      <c r="E4269" s="82">
        <v>79</v>
      </c>
      <c r="F4269" s="82">
        <v>13</v>
      </c>
      <c r="G4269" s="82">
        <v>728</v>
      </c>
      <c r="H4269" s="40" t="s">
        <v>2</v>
      </c>
      <c r="I4269" s="83" t="str">
        <f>IFERROR(VLOOKUP(A4269,'Alíquotas - CADPREV'!$B$2152:$N$4324,8,FALSE),"")</f>
        <v>NÃO</v>
      </c>
      <c r="J4269" s="83" t="str">
        <f>IF(H4269="RPPS",VLOOKUP(A4269,' Legislação Benef - GESCON'!$B$4:$I$2159,3,FALSE),"")</f>
        <v>NÃO</v>
      </c>
      <c r="K4269" s="83" t="str">
        <f>IF(H4269="RPPS",VLOOKUP(A4269,' Legislação Benef - GESCON'!$B$4:$I$2159,6,FALSE),"")</f>
        <v>NÃO</v>
      </c>
      <c r="L4269" s="83" t="str">
        <f>IF(H4269="RPPS",IFERROR(IF(VLOOKUP(A4269,'Suspensão de repasses - GESCON'!$D$3:$J$1048576,7,FALSE)="Validada","SIM","NÃO"),"NÃO"),"")</f>
        <v>NÃO</v>
      </c>
    </row>
    <row r="4270" spans="1:12" s="19" customFormat="1" ht="15" hidden="1" customHeight="1" x14ac:dyDescent="0.25">
      <c r="A4270" s="88" t="s">
        <v>9637</v>
      </c>
      <c r="B4270" s="40" t="s">
        <v>1356</v>
      </c>
      <c r="C4270" s="82" t="s">
        <v>10959</v>
      </c>
      <c r="D4270" s="82"/>
      <c r="E4270" s="82"/>
      <c r="F4270" s="82"/>
      <c r="G4270" s="82"/>
      <c r="H4270" s="40" t="s">
        <v>4</v>
      </c>
      <c r="I4270" s="83" t="str">
        <f>IFERROR(VLOOKUP(A4270,'Alíquotas - CADPREV'!$B$2152:$N$4324,8,FALSE),"")</f>
        <v/>
      </c>
      <c r="J4270" s="83" t="str">
        <f>IF(H4270="RPPS",VLOOKUP(A4270,' Legislação Benef - GESCON'!$B$4:$I$2159,3,FALSE),"")</f>
        <v/>
      </c>
      <c r="K4270" s="83" t="str">
        <f>IF(H4270="RPPS",VLOOKUP(A4270,' Legislação Benef - GESCON'!$B$4:$I$2159,6,FALSE),"")</f>
        <v/>
      </c>
      <c r="L4270" s="83" t="str">
        <f>IF(H4270="RPPS",IFERROR(IF(VLOOKUP(A4270,'Suspensão de repasses - GESCON'!$D$3:$J$1048576,7,FALSE)="Validada","SIM","NÃO"),"NÃO"),"")</f>
        <v/>
      </c>
    </row>
    <row r="4271" spans="1:12" s="19" customFormat="1" ht="15" hidden="1" customHeight="1" x14ac:dyDescent="0.25">
      <c r="A4271" s="88" t="s">
        <v>9638</v>
      </c>
      <c r="B4271" s="40" t="s">
        <v>4626</v>
      </c>
      <c r="C4271" s="82" t="s">
        <v>10959</v>
      </c>
      <c r="D4271" s="82"/>
      <c r="E4271" s="82"/>
      <c r="F4271" s="82"/>
      <c r="G4271" s="82"/>
      <c r="H4271" s="40" t="s">
        <v>4</v>
      </c>
      <c r="I4271" s="83" t="str">
        <f>IFERROR(VLOOKUP(A4271,'Alíquotas - CADPREV'!$B$2152:$N$4324,8,FALSE),"")</f>
        <v/>
      </c>
      <c r="J4271" s="83" t="str">
        <f>IF(H4271="RPPS",VLOOKUP(A4271,' Legislação Benef - GESCON'!$B$4:$I$2159,3,FALSE),"")</f>
        <v/>
      </c>
      <c r="K4271" s="83" t="str">
        <f>IF(H4271="RPPS",VLOOKUP(A4271,' Legislação Benef - GESCON'!$B$4:$I$2159,6,FALSE),"")</f>
        <v/>
      </c>
      <c r="L4271" s="83" t="str">
        <f>IF(H4271="RPPS",IFERROR(IF(VLOOKUP(A4271,'Suspensão de repasses - GESCON'!$D$3:$J$1048576,7,FALSE)="Validada","SIM","NÃO"),"NÃO"),"")</f>
        <v/>
      </c>
    </row>
    <row r="4272" spans="1:12" s="19" customFormat="1" ht="15" customHeight="1" x14ac:dyDescent="0.25">
      <c r="A4272" s="88" t="s">
        <v>9639</v>
      </c>
      <c r="B4272" s="40" t="s">
        <v>3812</v>
      </c>
      <c r="C4272" s="82" t="s">
        <v>10958</v>
      </c>
      <c r="D4272" s="82">
        <v>137</v>
      </c>
      <c r="E4272" s="82">
        <v>29</v>
      </c>
      <c r="F4272" s="82">
        <v>11</v>
      </c>
      <c r="G4272" s="82">
        <v>177</v>
      </c>
      <c r="H4272" s="40" t="s">
        <v>2</v>
      </c>
      <c r="I4272" s="83" t="str">
        <f>IFERROR(VLOOKUP(A4272,'Alíquotas - CADPREV'!$B$2152:$N$4324,8,FALSE),"")</f>
        <v>SIM</v>
      </c>
      <c r="J4272" s="83" t="str">
        <f>IF(H4272="RPPS",VLOOKUP(A4272,' Legislação Benef - GESCON'!$B$4:$I$2159,3,FALSE),"")</f>
        <v>NÃO</v>
      </c>
      <c r="K4272" s="83" t="str">
        <f>IF(H4272="RPPS",VLOOKUP(A4272,' Legislação Benef - GESCON'!$B$4:$I$2159,6,FALSE),"")</f>
        <v>SIM</v>
      </c>
      <c r="L4272" s="83" t="str">
        <f>IF(H4272="RPPS",IFERROR(IF(VLOOKUP(A4272,'Suspensão de repasses - GESCON'!$D$3:$J$1048576,7,FALSE)="Validada","SIM","NÃO"),"NÃO"),"")</f>
        <v>NÃO</v>
      </c>
    </row>
    <row r="4273" spans="1:12" s="19" customFormat="1" ht="15" hidden="1" customHeight="1" x14ac:dyDescent="0.25">
      <c r="A4273" s="88" t="s">
        <v>9640</v>
      </c>
      <c r="B4273" s="40" t="s">
        <v>4289</v>
      </c>
      <c r="C4273" s="82" t="s">
        <v>10959</v>
      </c>
      <c r="D4273" s="82"/>
      <c r="E4273" s="82"/>
      <c r="F4273" s="82"/>
      <c r="G4273" s="82"/>
      <c r="H4273" s="40" t="s">
        <v>4</v>
      </c>
      <c r="I4273" s="83" t="str">
        <f>IFERROR(VLOOKUP(A4273,'Alíquotas - CADPREV'!$B$2152:$N$4324,8,FALSE),"")</f>
        <v/>
      </c>
      <c r="J4273" s="83" t="str">
        <f>IF(H4273="RPPS",VLOOKUP(A4273,' Legislação Benef - GESCON'!$B$4:$I$2159,3,FALSE),"")</f>
        <v/>
      </c>
      <c r="K4273" s="83" t="str">
        <f>IF(H4273="RPPS",VLOOKUP(A4273,' Legislação Benef - GESCON'!$B$4:$I$2159,6,FALSE),"")</f>
        <v/>
      </c>
      <c r="L4273" s="83" t="str">
        <f>IF(H4273="RPPS",IFERROR(IF(VLOOKUP(A4273,'Suspensão de repasses - GESCON'!$D$3:$J$1048576,7,FALSE)="Validada","SIM","NÃO"),"NÃO"),"")</f>
        <v/>
      </c>
    </row>
    <row r="4274" spans="1:12" s="19" customFormat="1" ht="15" hidden="1" customHeight="1" x14ac:dyDescent="0.25">
      <c r="A4274" s="88" t="s">
        <v>9641</v>
      </c>
      <c r="B4274" s="40" t="s">
        <v>1356</v>
      </c>
      <c r="C4274" s="82" t="s">
        <v>10959</v>
      </c>
      <c r="D4274" s="82"/>
      <c r="E4274" s="82"/>
      <c r="F4274" s="82"/>
      <c r="G4274" s="82"/>
      <c r="H4274" s="40" t="s">
        <v>4</v>
      </c>
      <c r="I4274" s="83" t="str">
        <f>IFERROR(VLOOKUP(A4274,'Alíquotas - CADPREV'!$B$2152:$N$4324,8,FALSE),"")</f>
        <v/>
      </c>
      <c r="J4274" s="83" t="str">
        <f>IF(H4274="RPPS",VLOOKUP(A4274,' Legislação Benef - GESCON'!$B$4:$I$2159,3,FALSE),"")</f>
        <v/>
      </c>
      <c r="K4274" s="83" t="str">
        <f>IF(H4274="RPPS",VLOOKUP(A4274,' Legislação Benef - GESCON'!$B$4:$I$2159,6,FALSE),"")</f>
        <v/>
      </c>
      <c r="L4274" s="83" t="str">
        <f>IF(H4274="RPPS",IFERROR(IF(VLOOKUP(A4274,'Suspensão de repasses - GESCON'!$D$3:$J$1048576,7,FALSE)="Validada","SIM","NÃO"),"NÃO"),"")</f>
        <v/>
      </c>
    </row>
    <row r="4275" spans="1:12" s="19" customFormat="1" ht="15" hidden="1" customHeight="1" x14ac:dyDescent="0.25">
      <c r="A4275" s="88" t="s">
        <v>9642</v>
      </c>
      <c r="B4275" s="40" t="s">
        <v>4626</v>
      </c>
      <c r="C4275" s="82" t="s">
        <v>10959</v>
      </c>
      <c r="D4275" s="82"/>
      <c r="E4275" s="82"/>
      <c r="F4275" s="82"/>
      <c r="G4275" s="82"/>
      <c r="H4275" s="40" t="s">
        <v>4</v>
      </c>
      <c r="I4275" s="83" t="str">
        <f>IFERROR(VLOOKUP(A4275,'Alíquotas - CADPREV'!$B$2152:$N$4324,8,FALSE),"")</f>
        <v/>
      </c>
      <c r="J4275" s="83" t="str">
        <f>IF(H4275="RPPS",VLOOKUP(A4275,' Legislação Benef - GESCON'!$B$4:$I$2159,3,FALSE),"")</f>
        <v/>
      </c>
      <c r="K4275" s="83" t="str">
        <f>IF(H4275="RPPS",VLOOKUP(A4275,' Legislação Benef - GESCON'!$B$4:$I$2159,6,FALSE),"")</f>
        <v/>
      </c>
      <c r="L4275" s="83" t="str">
        <f>IF(H4275="RPPS",IFERROR(IF(VLOOKUP(A4275,'Suspensão de repasses - GESCON'!$D$3:$J$1048576,7,FALSE)="Validada","SIM","NÃO"),"NÃO"),"")</f>
        <v/>
      </c>
    </row>
    <row r="4276" spans="1:12" s="19" customFormat="1" ht="15" customHeight="1" x14ac:dyDescent="0.25">
      <c r="A4276" s="88" t="s">
        <v>9643</v>
      </c>
      <c r="B4276" s="40" t="s">
        <v>3812</v>
      </c>
      <c r="C4276" s="82" t="s">
        <v>10958</v>
      </c>
      <c r="D4276" s="82">
        <v>200</v>
      </c>
      <c r="E4276" s="82">
        <v>37</v>
      </c>
      <c r="F4276" s="82">
        <v>10</v>
      </c>
      <c r="G4276" s="82">
        <v>247</v>
      </c>
      <c r="H4276" s="40" t="s">
        <v>2</v>
      </c>
      <c r="I4276" s="83" t="str">
        <f>IFERROR(VLOOKUP(A4276,'Alíquotas - CADPREV'!$B$2152:$N$4324,8,FALSE),"")</f>
        <v>NÃO</v>
      </c>
      <c r="J4276" s="83" t="str">
        <f>IF(H4276="RPPS",VLOOKUP(A4276,' Legislação Benef - GESCON'!$B$4:$I$2159,3,FALSE),"")</f>
        <v>NÃO</v>
      </c>
      <c r="K4276" s="83" t="str">
        <f>IF(H4276="RPPS",VLOOKUP(A4276,' Legislação Benef - GESCON'!$B$4:$I$2159,6,FALSE),"")</f>
        <v>NÃO</v>
      </c>
      <c r="L4276" s="83" t="str">
        <f>IF(H4276="RPPS",IFERROR(IF(VLOOKUP(A4276,'Suspensão de repasses - GESCON'!$D$3:$J$1048576,7,FALSE)="Validada","SIM","NÃO"),"NÃO"),"")</f>
        <v>NÃO</v>
      </c>
    </row>
    <row r="4277" spans="1:12" s="19" customFormat="1" ht="15" customHeight="1" x14ac:dyDescent="0.25">
      <c r="A4277" s="88" t="s">
        <v>9644</v>
      </c>
      <c r="B4277" s="40" t="s">
        <v>2197</v>
      </c>
      <c r="C4277" s="82" t="s">
        <v>10958</v>
      </c>
      <c r="D4277" s="82">
        <v>239</v>
      </c>
      <c r="E4277" s="82">
        <v>39</v>
      </c>
      <c r="F4277" s="82">
        <v>14</v>
      </c>
      <c r="G4277" s="82">
        <v>292</v>
      </c>
      <c r="H4277" s="40" t="s">
        <v>2</v>
      </c>
      <c r="I4277" s="83" t="str">
        <f>IFERROR(VLOOKUP(A4277,'Alíquotas - CADPREV'!$B$2152:$N$4324,8,FALSE),"")</f>
        <v>SIM</v>
      </c>
      <c r="J4277" s="83" t="str">
        <f>IF(H4277="RPPS",VLOOKUP(A4277,' Legislação Benef - GESCON'!$B$4:$I$2159,3,FALSE),"")</f>
        <v>NÃO</v>
      </c>
      <c r="K4277" s="83" t="str">
        <f>IF(H4277="RPPS",VLOOKUP(A4277,' Legislação Benef - GESCON'!$B$4:$I$2159,6,FALSE),"")</f>
        <v>NÃO</v>
      </c>
      <c r="L4277" s="83" t="str">
        <f>IF(H4277="RPPS",IFERROR(IF(VLOOKUP(A4277,'Suspensão de repasses - GESCON'!$D$3:$J$1048576,7,FALSE)="Validada","SIM","NÃO"),"NÃO"),"")</f>
        <v>NÃO</v>
      </c>
    </row>
    <row r="4278" spans="1:12" s="19" customFormat="1" ht="15" customHeight="1" x14ac:dyDescent="0.25">
      <c r="A4278" s="88" t="s">
        <v>9645</v>
      </c>
      <c r="B4278" s="40" t="s">
        <v>1356</v>
      </c>
      <c r="C4278" s="82" t="s">
        <v>10958</v>
      </c>
      <c r="D4278" s="82">
        <v>109</v>
      </c>
      <c r="E4278" s="82">
        <v>35</v>
      </c>
      <c r="F4278" s="82">
        <v>12</v>
      </c>
      <c r="G4278" s="82">
        <v>156</v>
      </c>
      <c r="H4278" s="40" t="s">
        <v>2</v>
      </c>
      <c r="I4278" s="83" t="str">
        <f>IFERROR(VLOOKUP(A4278,'Alíquotas - CADPREV'!$B$2152:$N$4324,8,FALSE),"")</f>
        <v>NÃO</v>
      </c>
      <c r="J4278" s="83" t="str">
        <f>IF(H4278="RPPS",VLOOKUP(A4278,' Legislação Benef - GESCON'!$B$4:$I$2159,3,FALSE),"")</f>
        <v>NÃO</v>
      </c>
      <c r="K4278" s="83" t="str">
        <f>IF(H4278="RPPS",VLOOKUP(A4278,' Legislação Benef - GESCON'!$B$4:$I$2159,6,FALSE),"")</f>
        <v>NÃO</v>
      </c>
      <c r="L4278" s="83" t="str">
        <f>IF(H4278="RPPS",IFERROR(IF(VLOOKUP(A4278,'Suspensão de repasses - GESCON'!$D$3:$J$1048576,7,FALSE)="Validada","SIM","NÃO"),"NÃO"),"")</f>
        <v>NÃO</v>
      </c>
    </row>
    <row r="4279" spans="1:12" s="19" customFormat="1" ht="15" hidden="1" customHeight="1" x14ac:dyDescent="0.25">
      <c r="A4279" s="88" t="s">
        <v>9646</v>
      </c>
      <c r="B4279" s="40" t="s">
        <v>4289</v>
      </c>
      <c r="C4279" s="82" t="s">
        <v>10959</v>
      </c>
      <c r="D4279" s="82"/>
      <c r="E4279" s="82"/>
      <c r="F4279" s="82"/>
      <c r="G4279" s="82"/>
      <c r="H4279" s="40" t="s">
        <v>4</v>
      </c>
      <c r="I4279" s="83" t="str">
        <f>IFERROR(VLOOKUP(A4279,'Alíquotas - CADPREV'!$B$2152:$N$4324,8,FALSE),"")</f>
        <v/>
      </c>
      <c r="J4279" s="83" t="str">
        <f>IF(H4279="RPPS",VLOOKUP(A4279,' Legislação Benef - GESCON'!$B$4:$I$2159,3,FALSE),"")</f>
        <v/>
      </c>
      <c r="K4279" s="83" t="str">
        <f>IF(H4279="RPPS",VLOOKUP(A4279,' Legislação Benef - GESCON'!$B$4:$I$2159,6,FALSE),"")</f>
        <v/>
      </c>
      <c r="L4279" s="83" t="str">
        <f>IF(H4279="RPPS",IFERROR(IF(VLOOKUP(A4279,'Suspensão de repasses - GESCON'!$D$3:$J$1048576,7,FALSE)="Validada","SIM","NÃO"),"NÃO"),"")</f>
        <v/>
      </c>
    </row>
    <row r="4280" spans="1:12" s="19" customFormat="1" ht="15" hidden="1" customHeight="1" x14ac:dyDescent="0.25">
      <c r="A4280" s="88" t="s">
        <v>9647</v>
      </c>
      <c r="B4280" s="40" t="s">
        <v>3812</v>
      </c>
      <c r="C4280" s="82" t="s">
        <v>10959</v>
      </c>
      <c r="D4280" s="82"/>
      <c r="E4280" s="82"/>
      <c r="F4280" s="82"/>
      <c r="G4280" s="82"/>
      <c r="H4280" s="40" t="s">
        <v>4</v>
      </c>
      <c r="I4280" s="83" t="str">
        <f>IFERROR(VLOOKUP(A4280,'Alíquotas - CADPREV'!$B$2152:$N$4324,8,FALSE),"")</f>
        <v/>
      </c>
      <c r="J4280" s="83" t="str">
        <f>IF(H4280="RPPS",VLOOKUP(A4280,' Legislação Benef - GESCON'!$B$4:$I$2159,3,FALSE),"")</f>
        <v/>
      </c>
      <c r="K4280" s="83" t="str">
        <f>IF(H4280="RPPS",VLOOKUP(A4280,' Legislação Benef - GESCON'!$B$4:$I$2159,6,FALSE),"")</f>
        <v/>
      </c>
      <c r="L4280" s="83" t="str">
        <f>IF(H4280="RPPS",IFERROR(IF(VLOOKUP(A4280,'Suspensão de repasses - GESCON'!$D$3:$J$1048576,7,FALSE)="Validada","SIM","NÃO"),"NÃO"),"")</f>
        <v/>
      </c>
    </row>
    <row r="4281" spans="1:12" s="19" customFormat="1" ht="15" hidden="1" customHeight="1" x14ac:dyDescent="0.25">
      <c r="A4281" s="88" t="s">
        <v>9648</v>
      </c>
      <c r="B4281" s="40" t="s">
        <v>1356</v>
      </c>
      <c r="C4281" s="82" t="s">
        <v>10959</v>
      </c>
      <c r="D4281" s="82"/>
      <c r="E4281" s="82"/>
      <c r="F4281" s="82"/>
      <c r="G4281" s="82"/>
      <c r="H4281" s="40" t="s">
        <v>4</v>
      </c>
      <c r="I4281" s="83" t="str">
        <f>IFERROR(VLOOKUP(A4281,'Alíquotas - CADPREV'!$B$2152:$N$4324,8,FALSE),"")</f>
        <v/>
      </c>
      <c r="J4281" s="83" t="str">
        <f>IF(H4281="RPPS",VLOOKUP(A4281,' Legislação Benef - GESCON'!$B$4:$I$2159,3,FALSE),"")</f>
        <v/>
      </c>
      <c r="K4281" s="83" t="str">
        <f>IF(H4281="RPPS",VLOOKUP(A4281,' Legislação Benef - GESCON'!$B$4:$I$2159,6,FALSE),"")</f>
        <v/>
      </c>
      <c r="L4281" s="83" t="str">
        <f>IF(H4281="RPPS",IFERROR(IF(VLOOKUP(A4281,'Suspensão de repasses - GESCON'!$D$3:$J$1048576,7,FALSE)="Validada","SIM","NÃO"),"NÃO"),"")</f>
        <v/>
      </c>
    </row>
    <row r="4282" spans="1:12" s="19" customFormat="1" ht="15" hidden="1" customHeight="1" x14ac:dyDescent="0.25">
      <c r="A4282" s="88" t="s">
        <v>9649</v>
      </c>
      <c r="B4282" s="40" t="s">
        <v>215</v>
      </c>
      <c r="C4282" s="82" t="s">
        <v>10959</v>
      </c>
      <c r="D4282" s="82"/>
      <c r="E4282" s="82"/>
      <c r="F4282" s="82"/>
      <c r="G4282" s="82"/>
      <c r="H4282" s="40" t="s">
        <v>4</v>
      </c>
      <c r="I4282" s="83" t="str">
        <f>IFERROR(VLOOKUP(A4282,'Alíquotas - CADPREV'!$B$2152:$N$4324,8,FALSE),"")</f>
        <v/>
      </c>
      <c r="J4282" s="83" t="str">
        <f>IF(H4282="RPPS",VLOOKUP(A4282,' Legislação Benef - GESCON'!$B$4:$I$2159,3,FALSE),"")</f>
        <v/>
      </c>
      <c r="K4282" s="83" t="str">
        <f>IF(H4282="RPPS",VLOOKUP(A4282,' Legislação Benef - GESCON'!$B$4:$I$2159,6,FALSE),"")</f>
        <v/>
      </c>
      <c r="L4282" s="83" t="str">
        <f>IF(H4282="RPPS",IFERROR(IF(VLOOKUP(A4282,'Suspensão de repasses - GESCON'!$D$3:$J$1048576,7,FALSE)="Validada","SIM","NÃO"),"NÃO"),"")</f>
        <v/>
      </c>
    </row>
    <row r="4283" spans="1:12" s="19" customFormat="1" ht="15" customHeight="1" x14ac:dyDescent="0.25">
      <c r="A4283" s="88" t="s">
        <v>9650</v>
      </c>
      <c r="B4283" s="40" t="s">
        <v>3601</v>
      </c>
      <c r="C4283" s="82" t="s">
        <v>10958</v>
      </c>
      <c r="D4283" s="82">
        <v>174</v>
      </c>
      <c r="E4283" s="82">
        <v>47</v>
      </c>
      <c r="F4283" s="82">
        <v>1</v>
      </c>
      <c r="G4283" s="82">
        <v>222</v>
      </c>
      <c r="H4283" s="40" t="s">
        <v>2</v>
      </c>
      <c r="I4283" s="83" t="str">
        <f>IFERROR(VLOOKUP(A4283,'Alíquotas - CADPREV'!$B$2152:$N$4324,8,FALSE),"")</f>
        <v>SIM</v>
      </c>
      <c r="J4283" s="83" t="str">
        <f>IF(H4283="RPPS",VLOOKUP(A4283,' Legislação Benef - GESCON'!$B$4:$I$2159,3,FALSE),"")</f>
        <v>NÃO</v>
      </c>
      <c r="K4283" s="83" t="str">
        <f>IF(H4283="RPPS",VLOOKUP(A4283,' Legislação Benef - GESCON'!$B$4:$I$2159,6,FALSE),"")</f>
        <v>SIM</v>
      </c>
      <c r="L4283" s="83" t="str">
        <f>IF(H4283="RPPS",IFERROR(IF(VLOOKUP(A4283,'Suspensão de repasses - GESCON'!$D$3:$J$1048576,7,FALSE)="Validada","SIM","NÃO"),"NÃO"),"")</f>
        <v>NÃO</v>
      </c>
    </row>
    <row r="4284" spans="1:12" s="19" customFormat="1" ht="15" hidden="1" customHeight="1" x14ac:dyDescent="0.25">
      <c r="A4284" s="88" t="s">
        <v>9651</v>
      </c>
      <c r="B4284" s="40" t="s">
        <v>0</v>
      </c>
      <c r="C4284" s="82" t="s">
        <v>10959</v>
      </c>
      <c r="D4284" s="82"/>
      <c r="E4284" s="82"/>
      <c r="F4284" s="82"/>
      <c r="G4284" s="82"/>
      <c r="H4284" s="40" t="s">
        <v>4</v>
      </c>
      <c r="I4284" s="83" t="str">
        <f>IFERROR(VLOOKUP(A4284,'Alíquotas - CADPREV'!$B$2152:$N$4324,8,FALSE),"")</f>
        <v/>
      </c>
      <c r="J4284" s="83" t="str">
        <f>IF(H4284="RPPS",VLOOKUP(A4284,' Legislação Benef - GESCON'!$B$4:$I$2159,3,FALSE),"")</f>
        <v/>
      </c>
      <c r="K4284" s="83" t="str">
        <f>IF(H4284="RPPS",VLOOKUP(A4284,' Legislação Benef - GESCON'!$B$4:$I$2159,6,FALSE),"")</f>
        <v/>
      </c>
      <c r="L4284" s="83" t="str">
        <f>IF(H4284="RPPS",IFERROR(IF(VLOOKUP(A4284,'Suspensão de repasses - GESCON'!$D$3:$J$1048576,7,FALSE)="Validada","SIM","NÃO"),"NÃO"),"")</f>
        <v/>
      </c>
    </row>
    <row r="4285" spans="1:12" s="19" customFormat="1" ht="15" customHeight="1" x14ac:dyDescent="0.25">
      <c r="A4285" s="88" t="s">
        <v>9652</v>
      </c>
      <c r="B4285" s="40" t="s">
        <v>3812</v>
      </c>
      <c r="C4285" s="82" t="s">
        <v>10958</v>
      </c>
      <c r="D4285" s="82">
        <v>137</v>
      </c>
      <c r="E4285" s="82">
        <v>9</v>
      </c>
      <c r="F4285" s="82">
        <v>2</v>
      </c>
      <c r="G4285" s="82">
        <v>148</v>
      </c>
      <c r="H4285" s="40" t="s">
        <v>2</v>
      </c>
      <c r="I4285" s="83" t="str">
        <f>IFERROR(VLOOKUP(A4285,'Alíquotas - CADPREV'!$B$2152:$N$4324,8,FALSE),"")</f>
        <v>NÃO</v>
      </c>
      <c r="J4285" s="83" t="str">
        <f>IF(H4285="RPPS",VLOOKUP(A4285,' Legislação Benef - GESCON'!$B$4:$I$2159,3,FALSE),"")</f>
        <v>NÃO</v>
      </c>
      <c r="K4285" s="83" t="str">
        <f>IF(H4285="RPPS",VLOOKUP(A4285,' Legislação Benef - GESCON'!$B$4:$I$2159,6,FALSE),"")</f>
        <v>NÃO</v>
      </c>
      <c r="L4285" s="83" t="str">
        <f>IF(H4285="RPPS",IFERROR(IF(VLOOKUP(A4285,'Suspensão de repasses - GESCON'!$D$3:$J$1048576,7,FALSE)="Validada","SIM","NÃO"),"NÃO"),"")</f>
        <v>NÃO</v>
      </c>
    </row>
    <row r="4286" spans="1:12" s="19" customFormat="1" ht="15" customHeight="1" x14ac:dyDescent="0.25">
      <c r="A4286" s="88" t="s">
        <v>9653</v>
      </c>
      <c r="B4286" s="40" t="s">
        <v>3143</v>
      </c>
      <c r="C4286" s="82" t="s">
        <v>10958</v>
      </c>
      <c r="D4286" s="82">
        <v>1506</v>
      </c>
      <c r="E4286" s="82">
        <v>207</v>
      </c>
      <c r="F4286" s="82">
        <v>25</v>
      </c>
      <c r="G4286" s="82">
        <v>1738</v>
      </c>
      <c r="H4286" s="40" t="s">
        <v>2</v>
      </c>
      <c r="I4286" s="83" t="str">
        <f>IFERROR(VLOOKUP(A4286,'Alíquotas - CADPREV'!$B$2152:$N$4324,8,FALSE),"")</f>
        <v>SIM</v>
      </c>
      <c r="J4286" s="83" t="str">
        <f>IF(H4286="RPPS",VLOOKUP(A4286,' Legislação Benef - GESCON'!$B$4:$I$2159,3,FALSE),"")</f>
        <v>NÃO</v>
      </c>
      <c r="K4286" s="83" t="str">
        <f>IF(H4286="RPPS",VLOOKUP(A4286,' Legislação Benef - GESCON'!$B$4:$I$2159,6,FALSE),"")</f>
        <v>NÃO</v>
      </c>
      <c r="L4286" s="83" t="str">
        <f>IF(H4286="RPPS",IFERROR(IF(VLOOKUP(A4286,'Suspensão de repasses - GESCON'!$D$3:$J$1048576,7,FALSE)="Validada","SIM","NÃO"),"NÃO"),"")</f>
        <v>NÃO</v>
      </c>
    </row>
    <row r="4287" spans="1:12" s="19" customFormat="1" ht="15" hidden="1" customHeight="1" x14ac:dyDescent="0.25">
      <c r="A4287" s="88" t="s">
        <v>9654</v>
      </c>
      <c r="B4287" s="40" t="s">
        <v>3812</v>
      </c>
      <c r="C4287" s="82" t="s">
        <v>10959</v>
      </c>
      <c r="D4287" s="82"/>
      <c r="E4287" s="82"/>
      <c r="F4287" s="82"/>
      <c r="G4287" s="82"/>
      <c r="H4287" s="40" t="s">
        <v>4</v>
      </c>
      <c r="I4287" s="83" t="str">
        <f>IFERROR(VLOOKUP(A4287,'Alíquotas - CADPREV'!$B$2152:$N$4324,8,FALSE),"")</f>
        <v/>
      </c>
      <c r="J4287" s="83" t="str">
        <f>IF(H4287="RPPS",VLOOKUP(A4287,' Legislação Benef - GESCON'!$B$4:$I$2159,3,FALSE),"")</f>
        <v/>
      </c>
      <c r="K4287" s="83" t="str">
        <f>IF(H4287="RPPS",VLOOKUP(A4287,' Legislação Benef - GESCON'!$B$4:$I$2159,6,FALSE),"")</f>
        <v/>
      </c>
      <c r="L4287" s="83" t="str">
        <f>IF(H4287="RPPS",IFERROR(IF(VLOOKUP(A4287,'Suspensão de repasses - GESCON'!$D$3:$J$1048576,7,FALSE)="Validada","SIM","NÃO"),"NÃO"),"")</f>
        <v/>
      </c>
    </row>
    <row r="4288" spans="1:12" s="19" customFormat="1" ht="15" customHeight="1" x14ac:dyDescent="0.25">
      <c r="A4288" s="88" t="s">
        <v>9655</v>
      </c>
      <c r="B4288" s="40" t="s">
        <v>3747</v>
      </c>
      <c r="C4288" s="82" t="s">
        <v>10958</v>
      </c>
      <c r="D4288" s="82">
        <v>1264</v>
      </c>
      <c r="E4288" s="82">
        <v>146</v>
      </c>
      <c r="F4288" s="82">
        <v>62</v>
      </c>
      <c r="G4288" s="82">
        <v>1472</v>
      </c>
      <c r="H4288" s="40" t="s">
        <v>2</v>
      </c>
      <c r="I4288" s="83" t="str">
        <f>IFERROR(VLOOKUP(A4288,'Alíquotas - CADPREV'!$B$2152:$N$4324,8,FALSE),"")</f>
        <v>SIM</v>
      </c>
      <c r="J4288" s="83" t="str">
        <f>IF(H4288="RPPS",VLOOKUP(A4288,' Legislação Benef - GESCON'!$B$4:$I$2159,3,FALSE),"")</f>
        <v>NÃO</v>
      </c>
      <c r="K4288" s="83" t="str">
        <f>IF(H4288="RPPS",VLOOKUP(A4288,' Legislação Benef - GESCON'!$B$4:$I$2159,6,FALSE),"")</f>
        <v>NÃO</v>
      </c>
      <c r="L4288" s="83" t="str">
        <f>IF(H4288="RPPS",IFERROR(IF(VLOOKUP(A4288,'Suspensão de repasses - GESCON'!$D$3:$J$1048576,7,FALSE)="Validada","SIM","NÃO"),"NÃO"),"")</f>
        <v>NÃO</v>
      </c>
    </row>
    <row r="4289" spans="1:12" s="19" customFormat="1" ht="15" hidden="1" customHeight="1" x14ac:dyDescent="0.25">
      <c r="A4289" s="88" t="s">
        <v>9656</v>
      </c>
      <c r="B4289" s="40" t="s">
        <v>1356</v>
      </c>
      <c r="C4289" s="82" t="s">
        <v>10959</v>
      </c>
      <c r="D4289" s="82"/>
      <c r="E4289" s="82"/>
      <c r="F4289" s="82"/>
      <c r="G4289" s="82"/>
      <c r="H4289" s="40" t="s">
        <v>4</v>
      </c>
      <c r="I4289" s="83" t="str">
        <f>IFERROR(VLOOKUP(A4289,'Alíquotas - CADPREV'!$B$2152:$N$4324,8,FALSE),"")</f>
        <v/>
      </c>
      <c r="J4289" s="83" t="str">
        <f>IF(H4289="RPPS",VLOOKUP(A4289,' Legislação Benef - GESCON'!$B$4:$I$2159,3,FALSE),"")</f>
        <v/>
      </c>
      <c r="K4289" s="83" t="str">
        <f>IF(H4289="RPPS",VLOOKUP(A4289,' Legislação Benef - GESCON'!$B$4:$I$2159,6,FALSE),"")</f>
        <v/>
      </c>
      <c r="L4289" s="83" t="str">
        <f>IF(H4289="RPPS",IFERROR(IF(VLOOKUP(A4289,'Suspensão de repasses - GESCON'!$D$3:$J$1048576,7,FALSE)="Validada","SIM","NÃO"),"NÃO"),"")</f>
        <v/>
      </c>
    </row>
    <row r="4290" spans="1:12" s="19" customFormat="1" ht="15" hidden="1" customHeight="1" x14ac:dyDescent="0.25">
      <c r="A4290" s="88" t="s">
        <v>9657</v>
      </c>
      <c r="B4290" s="40" t="s">
        <v>4289</v>
      </c>
      <c r="C4290" s="82" t="s">
        <v>10959</v>
      </c>
      <c r="D4290" s="82"/>
      <c r="E4290" s="82"/>
      <c r="F4290" s="82"/>
      <c r="G4290" s="82"/>
      <c r="H4290" s="40" t="s">
        <v>4</v>
      </c>
      <c r="I4290" s="83" t="str">
        <f>IFERROR(VLOOKUP(A4290,'Alíquotas - CADPREV'!$B$2152:$N$4324,8,FALSE),"")</f>
        <v/>
      </c>
      <c r="J4290" s="83" t="str">
        <f>IF(H4290="RPPS",VLOOKUP(A4290,' Legislação Benef - GESCON'!$B$4:$I$2159,3,FALSE),"")</f>
        <v/>
      </c>
      <c r="K4290" s="83" t="str">
        <f>IF(H4290="RPPS",VLOOKUP(A4290,' Legislação Benef - GESCON'!$B$4:$I$2159,6,FALSE),"")</f>
        <v/>
      </c>
      <c r="L4290" s="83" t="str">
        <f>IF(H4290="RPPS",IFERROR(IF(VLOOKUP(A4290,'Suspensão de repasses - GESCON'!$D$3:$J$1048576,7,FALSE)="Validada","SIM","NÃO"),"NÃO"),"")</f>
        <v/>
      </c>
    </row>
    <row r="4291" spans="1:12" s="19" customFormat="1" ht="15" customHeight="1" x14ac:dyDescent="0.25">
      <c r="A4291" s="88" t="s">
        <v>9658</v>
      </c>
      <c r="B4291" s="40" t="s">
        <v>3143</v>
      </c>
      <c r="C4291" s="82" t="s">
        <v>10958</v>
      </c>
      <c r="D4291" s="82">
        <v>427</v>
      </c>
      <c r="E4291" s="82">
        <v>101</v>
      </c>
      <c r="F4291" s="82">
        <v>16</v>
      </c>
      <c r="G4291" s="82">
        <v>544</v>
      </c>
      <c r="H4291" s="40" t="s">
        <v>2</v>
      </c>
      <c r="I4291" s="83" t="str">
        <f>IFERROR(VLOOKUP(A4291,'Alíquotas - CADPREV'!$B$2152:$N$4324,8,FALSE),"")</f>
        <v>NÃO</v>
      </c>
      <c r="J4291" s="83" t="str">
        <f>IF(H4291="RPPS",VLOOKUP(A4291,' Legislação Benef - GESCON'!$B$4:$I$2159,3,FALSE),"")</f>
        <v>NÃO</v>
      </c>
      <c r="K4291" s="83" t="str">
        <f>IF(H4291="RPPS",VLOOKUP(A4291,' Legislação Benef - GESCON'!$B$4:$I$2159,6,FALSE),"")</f>
        <v>NÃO</v>
      </c>
      <c r="L4291" s="83" t="str">
        <f>IF(H4291="RPPS",IFERROR(IF(VLOOKUP(A4291,'Suspensão de repasses - GESCON'!$D$3:$J$1048576,7,FALSE)="Validada","SIM","NÃO"),"NÃO"),"")</f>
        <v>NÃO</v>
      </c>
    </row>
    <row r="4292" spans="1:12" s="19" customFormat="1" ht="15" customHeight="1" x14ac:dyDescent="0.25">
      <c r="A4292" s="88" t="s">
        <v>9659</v>
      </c>
      <c r="B4292" s="40" t="s">
        <v>3812</v>
      </c>
      <c r="C4292" s="82" t="s">
        <v>10958</v>
      </c>
      <c r="D4292" s="82">
        <v>229</v>
      </c>
      <c r="E4292" s="82">
        <v>38</v>
      </c>
      <c r="F4292" s="82">
        <v>15</v>
      </c>
      <c r="G4292" s="82">
        <v>282</v>
      </c>
      <c r="H4292" s="40" t="s">
        <v>2</v>
      </c>
      <c r="I4292" s="83" t="str">
        <f>IFERROR(VLOOKUP(A4292,'Alíquotas - CADPREV'!$B$2152:$N$4324,8,FALSE),"")</f>
        <v>SIM</v>
      </c>
      <c r="J4292" s="83" t="str">
        <f>IF(H4292="RPPS",VLOOKUP(A4292,' Legislação Benef - GESCON'!$B$4:$I$2159,3,FALSE),"")</f>
        <v>NÃO</v>
      </c>
      <c r="K4292" s="83" t="str">
        <f>IF(H4292="RPPS",VLOOKUP(A4292,' Legislação Benef - GESCON'!$B$4:$I$2159,6,FALSE),"")</f>
        <v>SIM</v>
      </c>
      <c r="L4292" s="83" t="str">
        <f>IF(H4292="RPPS",IFERROR(IF(VLOOKUP(A4292,'Suspensão de repasses - GESCON'!$D$3:$J$1048576,7,FALSE)="Validada","SIM","NÃO"),"NÃO"),"")</f>
        <v>NÃO</v>
      </c>
    </row>
    <row r="4293" spans="1:12" s="19" customFormat="1" ht="15" customHeight="1" x14ac:dyDescent="0.25">
      <c r="A4293" s="88" t="s">
        <v>9660</v>
      </c>
      <c r="B4293" s="40" t="s">
        <v>3812</v>
      </c>
      <c r="C4293" s="82" t="s">
        <v>10958</v>
      </c>
      <c r="D4293" s="82">
        <v>106</v>
      </c>
      <c r="E4293" s="82">
        <v>27</v>
      </c>
      <c r="F4293" s="82">
        <v>2</v>
      </c>
      <c r="G4293" s="82">
        <v>135</v>
      </c>
      <c r="H4293" s="40" t="s">
        <v>2</v>
      </c>
      <c r="I4293" s="83" t="str">
        <f>IFERROR(VLOOKUP(A4293,'Alíquotas - CADPREV'!$B$2152:$N$4324,8,FALSE),"")</f>
        <v>NÃO</v>
      </c>
      <c r="J4293" s="83" t="str">
        <f>IF(H4293="RPPS",VLOOKUP(A4293,' Legislação Benef - GESCON'!$B$4:$I$2159,3,FALSE),"")</f>
        <v>NÃO</v>
      </c>
      <c r="K4293" s="83" t="str">
        <f>IF(H4293="RPPS",VLOOKUP(A4293,' Legislação Benef - GESCON'!$B$4:$I$2159,6,FALSE),"")</f>
        <v>NÃO</v>
      </c>
      <c r="L4293" s="83" t="str">
        <f>IF(H4293="RPPS",IFERROR(IF(VLOOKUP(A4293,'Suspensão de repasses - GESCON'!$D$3:$J$1048576,7,FALSE)="Validada","SIM","NÃO"),"NÃO"),"")</f>
        <v>NÃO</v>
      </c>
    </row>
    <row r="4294" spans="1:12" s="19" customFormat="1" ht="15" hidden="1" customHeight="1" x14ac:dyDescent="0.25">
      <c r="A4294" s="88" t="s">
        <v>9661</v>
      </c>
      <c r="B4294" s="40" t="s">
        <v>2274</v>
      </c>
      <c r="C4294" s="82" t="s">
        <v>10959</v>
      </c>
      <c r="D4294" s="82"/>
      <c r="E4294" s="82"/>
      <c r="F4294" s="82"/>
      <c r="G4294" s="82"/>
      <c r="H4294" s="40" t="s">
        <v>4</v>
      </c>
      <c r="I4294" s="83" t="str">
        <f>IFERROR(VLOOKUP(A4294,'Alíquotas - CADPREV'!$B$2152:$N$4324,8,FALSE),"")</f>
        <v/>
      </c>
      <c r="J4294" s="83" t="str">
        <f>IF(H4294="RPPS",VLOOKUP(A4294,' Legislação Benef - GESCON'!$B$4:$I$2159,3,FALSE),"")</f>
        <v/>
      </c>
      <c r="K4294" s="83" t="str">
        <f>IF(H4294="RPPS",VLOOKUP(A4294,' Legislação Benef - GESCON'!$B$4:$I$2159,6,FALSE),"")</f>
        <v/>
      </c>
      <c r="L4294" s="83" t="str">
        <f>IF(H4294="RPPS",IFERROR(IF(VLOOKUP(A4294,'Suspensão de repasses - GESCON'!$D$3:$J$1048576,7,FALSE)="Validada","SIM","NÃO"),"NÃO"),"")</f>
        <v/>
      </c>
    </row>
    <row r="4295" spans="1:12" s="19" customFormat="1" ht="15" hidden="1" customHeight="1" x14ac:dyDescent="0.25">
      <c r="A4295" s="88" t="s">
        <v>9662</v>
      </c>
      <c r="B4295" s="40" t="s">
        <v>3143</v>
      </c>
      <c r="C4295" s="82" t="s">
        <v>10959</v>
      </c>
      <c r="D4295" s="82"/>
      <c r="E4295" s="82"/>
      <c r="F4295" s="82"/>
      <c r="G4295" s="82"/>
      <c r="H4295" s="40" t="s">
        <v>4</v>
      </c>
      <c r="I4295" s="83" t="str">
        <f>IFERROR(VLOOKUP(A4295,'Alíquotas - CADPREV'!$B$2152:$N$4324,8,FALSE),"")</f>
        <v/>
      </c>
      <c r="J4295" s="83" t="str">
        <f>IF(H4295="RPPS",VLOOKUP(A4295,' Legislação Benef - GESCON'!$B$4:$I$2159,3,FALSE),"")</f>
        <v/>
      </c>
      <c r="K4295" s="83" t="str">
        <f>IF(H4295="RPPS",VLOOKUP(A4295,' Legislação Benef - GESCON'!$B$4:$I$2159,6,FALSE),"")</f>
        <v/>
      </c>
      <c r="L4295" s="83" t="str">
        <f>IF(H4295="RPPS",IFERROR(IF(VLOOKUP(A4295,'Suspensão de repasses - GESCON'!$D$3:$J$1048576,7,FALSE)="Validada","SIM","NÃO"),"NÃO"),"")</f>
        <v/>
      </c>
    </row>
    <row r="4296" spans="1:12" s="19" customFormat="1" ht="15" hidden="1" customHeight="1" x14ac:dyDescent="0.25">
      <c r="A4296" s="88" t="s">
        <v>9663</v>
      </c>
      <c r="B4296" s="40" t="s">
        <v>2413</v>
      </c>
      <c r="C4296" s="82" t="s">
        <v>10959</v>
      </c>
      <c r="D4296" s="82"/>
      <c r="E4296" s="82"/>
      <c r="F4296" s="82"/>
      <c r="G4296" s="82"/>
      <c r="H4296" s="40" t="s">
        <v>4</v>
      </c>
      <c r="I4296" s="83" t="str">
        <f>IFERROR(VLOOKUP(A4296,'Alíquotas - CADPREV'!$B$2152:$N$4324,8,FALSE),"")</f>
        <v/>
      </c>
      <c r="J4296" s="83" t="str">
        <f>IF(H4296="RPPS",VLOOKUP(A4296,' Legislação Benef - GESCON'!$B$4:$I$2159,3,FALSE),"")</f>
        <v/>
      </c>
      <c r="K4296" s="83" t="str">
        <f>IF(H4296="RPPS",VLOOKUP(A4296,' Legislação Benef - GESCON'!$B$4:$I$2159,6,FALSE),"")</f>
        <v/>
      </c>
      <c r="L4296" s="83" t="str">
        <f>IF(H4296="RPPS",IFERROR(IF(VLOOKUP(A4296,'Suspensão de repasses - GESCON'!$D$3:$J$1048576,7,FALSE)="Validada","SIM","NÃO"),"NÃO"),"")</f>
        <v/>
      </c>
    </row>
    <row r="4297" spans="1:12" s="19" customFormat="1" ht="15" customHeight="1" x14ac:dyDescent="0.25">
      <c r="A4297" s="88" t="s">
        <v>9664</v>
      </c>
      <c r="B4297" s="40" t="s">
        <v>2274</v>
      </c>
      <c r="C4297" s="82" t="s">
        <v>10958</v>
      </c>
      <c r="D4297" s="82">
        <v>2320</v>
      </c>
      <c r="E4297" s="82">
        <v>481</v>
      </c>
      <c r="F4297" s="82">
        <v>173</v>
      </c>
      <c r="G4297" s="82">
        <v>2974</v>
      </c>
      <c r="H4297" s="40" t="s">
        <v>2</v>
      </c>
      <c r="I4297" s="83" t="str">
        <f>IFERROR(VLOOKUP(A4297,'Alíquotas - CADPREV'!$B$2152:$N$4324,8,FALSE),"")</f>
        <v>NÃO</v>
      </c>
      <c r="J4297" s="83" t="str">
        <f>IF(H4297="RPPS",VLOOKUP(A4297,' Legislação Benef - GESCON'!$B$4:$I$2159,3,FALSE),"")</f>
        <v>NÃO</v>
      </c>
      <c r="K4297" s="83" t="str">
        <f>IF(H4297="RPPS",VLOOKUP(A4297,' Legislação Benef - GESCON'!$B$4:$I$2159,6,FALSE),"")</f>
        <v>NÃO</v>
      </c>
      <c r="L4297" s="83" t="str">
        <f>IF(H4297="RPPS",IFERROR(IF(VLOOKUP(A4297,'Suspensão de repasses - GESCON'!$D$3:$J$1048576,7,FALSE)="Validada","SIM","NÃO"),"NÃO"),"")</f>
        <v>NÃO</v>
      </c>
    </row>
    <row r="4298" spans="1:12" s="19" customFormat="1" ht="15" customHeight="1" x14ac:dyDescent="0.25">
      <c r="A4298" s="88" t="s">
        <v>9665</v>
      </c>
      <c r="B4298" s="40" t="s">
        <v>3812</v>
      </c>
      <c r="C4298" s="82" t="s">
        <v>10958</v>
      </c>
      <c r="D4298" s="82">
        <v>179</v>
      </c>
      <c r="E4298" s="82">
        <v>87</v>
      </c>
      <c r="F4298" s="82">
        <v>16</v>
      </c>
      <c r="G4298" s="82">
        <v>282</v>
      </c>
      <c r="H4298" s="40" t="s">
        <v>2</v>
      </c>
      <c r="I4298" s="83" t="str">
        <f>IFERROR(VLOOKUP(A4298,'Alíquotas - CADPREV'!$B$2152:$N$4324,8,FALSE),"")</f>
        <v>SIM</v>
      </c>
      <c r="J4298" s="83" t="str">
        <f>IF(H4298="RPPS",VLOOKUP(A4298,' Legislação Benef - GESCON'!$B$4:$I$2159,3,FALSE),"")</f>
        <v>NÃO</v>
      </c>
      <c r="K4298" s="83" t="str">
        <f>IF(H4298="RPPS",VLOOKUP(A4298,' Legislação Benef - GESCON'!$B$4:$I$2159,6,FALSE),"")</f>
        <v>NÃO</v>
      </c>
      <c r="L4298" s="83" t="str">
        <f>IF(H4298="RPPS",IFERROR(IF(VLOOKUP(A4298,'Suspensão de repasses - GESCON'!$D$3:$J$1048576,7,FALSE)="Validada","SIM","NÃO"),"NÃO"),"")</f>
        <v>NÃO</v>
      </c>
    </row>
    <row r="4299" spans="1:12" s="19" customFormat="1" ht="15" hidden="1" customHeight="1" x14ac:dyDescent="0.25">
      <c r="A4299" s="88" t="s">
        <v>9666</v>
      </c>
      <c r="B4299" s="40" t="s">
        <v>3798</v>
      </c>
      <c r="C4299" s="82" t="s">
        <v>10959</v>
      </c>
      <c r="D4299" s="82"/>
      <c r="E4299" s="82"/>
      <c r="F4299" s="82"/>
      <c r="G4299" s="82"/>
      <c r="H4299" s="40" t="s">
        <v>4</v>
      </c>
      <c r="I4299" s="83" t="str">
        <f>IFERROR(VLOOKUP(A4299,'Alíquotas - CADPREV'!$B$2152:$N$4324,8,FALSE),"")</f>
        <v/>
      </c>
      <c r="J4299" s="83" t="str">
        <f>IF(H4299="RPPS",VLOOKUP(A4299,' Legislação Benef - GESCON'!$B$4:$I$2159,3,FALSE),"")</f>
        <v/>
      </c>
      <c r="K4299" s="83" t="str">
        <f>IF(H4299="RPPS",VLOOKUP(A4299,' Legislação Benef - GESCON'!$B$4:$I$2159,6,FALSE),"")</f>
        <v/>
      </c>
      <c r="L4299" s="83" t="str">
        <f>IF(H4299="RPPS",IFERROR(IF(VLOOKUP(A4299,'Suspensão de repasses - GESCON'!$D$3:$J$1048576,7,FALSE)="Validada","SIM","NÃO"),"NÃO"),"")</f>
        <v/>
      </c>
    </row>
    <row r="4300" spans="1:12" s="19" customFormat="1" ht="15" hidden="1" customHeight="1" x14ac:dyDescent="0.25">
      <c r="A4300" s="88" t="s">
        <v>9667</v>
      </c>
      <c r="B4300" s="40" t="s">
        <v>4626</v>
      </c>
      <c r="C4300" s="82" t="s">
        <v>10959</v>
      </c>
      <c r="D4300" s="82"/>
      <c r="E4300" s="82"/>
      <c r="F4300" s="82"/>
      <c r="G4300" s="82"/>
      <c r="H4300" s="40" t="s">
        <v>4</v>
      </c>
      <c r="I4300" s="83" t="str">
        <f>IFERROR(VLOOKUP(A4300,'Alíquotas - CADPREV'!$B$2152:$N$4324,8,FALSE),"")</f>
        <v/>
      </c>
      <c r="J4300" s="83" t="str">
        <f>IF(H4300="RPPS",VLOOKUP(A4300,' Legislação Benef - GESCON'!$B$4:$I$2159,3,FALSE),"")</f>
        <v/>
      </c>
      <c r="K4300" s="83" t="str">
        <f>IF(H4300="RPPS",VLOOKUP(A4300,' Legislação Benef - GESCON'!$B$4:$I$2159,6,FALSE),"")</f>
        <v/>
      </c>
      <c r="L4300" s="83" t="str">
        <f>IF(H4300="RPPS",IFERROR(IF(VLOOKUP(A4300,'Suspensão de repasses - GESCON'!$D$3:$J$1048576,7,FALSE)="Validada","SIM","NÃO"),"NÃO"),"")</f>
        <v/>
      </c>
    </row>
    <row r="4301" spans="1:12" s="19" customFormat="1" ht="15" hidden="1" customHeight="1" x14ac:dyDescent="0.25">
      <c r="A4301" s="88" t="s">
        <v>9668</v>
      </c>
      <c r="B4301" s="40" t="s">
        <v>1142</v>
      </c>
      <c r="C4301" s="82" t="s">
        <v>10959</v>
      </c>
      <c r="D4301" s="82"/>
      <c r="E4301" s="82"/>
      <c r="F4301" s="82"/>
      <c r="G4301" s="82"/>
      <c r="H4301" s="40" t="s">
        <v>4</v>
      </c>
      <c r="I4301" s="83" t="str">
        <f>IFERROR(VLOOKUP(A4301,'Alíquotas - CADPREV'!$B$2152:$N$4324,8,FALSE),"")</f>
        <v/>
      </c>
      <c r="J4301" s="83" t="str">
        <f>IF(H4301="RPPS",VLOOKUP(A4301,' Legislação Benef - GESCON'!$B$4:$I$2159,3,FALSE),"")</f>
        <v/>
      </c>
      <c r="K4301" s="83" t="str">
        <f>IF(H4301="RPPS",VLOOKUP(A4301,' Legislação Benef - GESCON'!$B$4:$I$2159,6,FALSE),"")</f>
        <v/>
      </c>
      <c r="L4301" s="83" t="str">
        <f>IF(H4301="RPPS",IFERROR(IF(VLOOKUP(A4301,'Suspensão de repasses - GESCON'!$D$3:$J$1048576,7,FALSE)="Validada","SIM","NÃO"),"NÃO"),"")</f>
        <v/>
      </c>
    </row>
    <row r="4302" spans="1:12" s="19" customFormat="1" ht="15" customHeight="1" x14ac:dyDescent="0.25">
      <c r="A4302" s="88" t="s">
        <v>9669</v>
      </c>
      <c r="B4302" s="40" t="s">
        <v>1356</v>
      </c>
      <c r="C4302" s="82" t="s">
        <v>10958</v>
      </c>
      <c r="D4302" s="82">
        <v>106</v>
      </c>
      <c r="E4302" s="82">
        <v>22</v>
      </c>
      <c r="F4302" s="82">
        <v>0</v>
      </c>
      <c r="G4302" s="82">
        <v>128</v>
      </c>
      <c r="H4302" s="40" t="s">
        <v>2</v>
      </c>
      <c r="I4302" s="83" t="str">
        <f>IFERROR(VLOOKUP(A4302,'Alíquotas - CADPREV'!$B$2152:$N$4324,8,FALSE),"")</f>
        <v>NÃO</v>
      </c>
      <c r="J4302" s="83" t="str">
        <f>IF(H4302="RPPS",VLOOKUP(A4302,' Legislação Benef - GESCON'!$B$4:$I$2159,3,FALSE),"")</f>
        <v>NÃO</v>
      </c>
      <c r="K4302" s="83" t="str">
        <f>IF(H4302="RPPS",VLOOKUP(A4302,' Legislação Benef - GESCON'!$B$4:$I$2159,6,FALSE),"")</f>
        <v>NÃO</v>
      </c>
      <c r="L4302" s="83" t="str">
        <f>IF(H4302="RPPS",IFERROR(IF(VLOOKUP(A4302,'Suspensão de repasses - GESCON'!$D$3:$J$1048576,7,FALSE)="Validada","SIM","NÃO"),"NÃO"),"")</f>
        <v>NÃO</v>
      </c>
    </row>
    <row r="4303" spans="1:12" s="19" customFormat="1" ht="15" hidden="1" customHeight="1" x14ac:dyDescent="0.25">
      <c r="A4303" s="88" t="s">
        <v>9670</v>
      </c>
      <c r="B4303" s="40" t="s">
        <v>4559</v>
      </c>
      <c r="C4303" s="82" t="s">
        <v>10959</v>
      </c>
      <c r="D4303" s="82"/>
      <c r="E4303" s="82"/>
      <c r="F4303" s="82"/>
      <c r="G4303" s="82"/>
      <c r="H4303" s="40" t="s">
        <v>4</v>
      </c>
      <c r="I4303" s="83" t="str">
        <f>IFERROR(VLOOKUP(A4303,'Alíquotas - CADPREV'!$B$2152:$N$4324,8,FALSE),"")</f>
        <v/>
      </c>
      <c r="J4303" s="83" t="str">
        <f>IF(H4303="RPPS",VLOOKUP(A4303,' Legislação Benef - GESCON'!$B$4:$I$2159,3,FALSE),"")</f>
        <v/>
      </c>
      <c r="K4303" s="83" t="str">
        <f>IF(H4303="RPPS",VLOOKUP(A4303,' Legislação Benef - GESCON'!$B$4:$I$2159,6,FALSE),"")</f>
        <v/>
      </c>
      <c r="L4303" s="83" t="str">
        <f>IF(H4303="RPPS",IFERROR(IF(VLOOKUP(A4303,'Suspensão de repasses - GESCON'!$D$3:$J$1048576,7,FALSE)="Validada","SIM","NÃO"),"NÃO"),"")</f>
        <v/>
      </c>
    </row>
    <row r="4304" spans="1:12" s="19" customFormat="1" ht="15" hidden="1" customHeight="1" x14ac:dyDescent="0.25">
      <c r="A4304" s="88" t="s">
        <v>9671</v>
      </c>
      <c r="B4304" s="40" t="s">
        <v>3143</v>
      </c>
      <c r="C4304" s="82" t="s">
        <v>10959</v>
      </c>
      <c r="D4304" s="82"/>
      <c r="E4304" s="82"/>
      <c r="F4304" s="82"/>
      <c r="G4304" s="82"/>
      <c r="H4304" s="40" t="s">
        <v>4</v>
      </c>
      <c r="I4304" s="83" t="str">
        <f>IFERROR(VLOOKUP(A4304,'Alíquotas - CADPREV'!$B$2152:$N$4324,8,FALSE),"")</f>
        <v/>
      </c>
      <c r="J4304" s="83" t="str">
        <f>IF(H4304="RPPS",VLOOKUP(A4304,' Legislação Benef - GESCON'!$B$4:$I$2159,3,FALSE),"")</f>
        <v/>
      </c>
      <c r="K4304" s="83" t="str">
        <f>IF(H4304="RPPS",VLOOKUP(A4304,' Legislação Benef - GESCON'!$B$4:$I$2159,6,FALSE),"")</f>
        <v/>
      </c>
      <c r="L4304" s="83" t="str">
        <f>IF(H4304="RPPS",IFERROR(IF(VLOOKUP(A4304,'Suspensão de repasses - GESCON'!$D$3:$J$1048576,7,FALSE)="Validada","SIM","NÃO"),"NÃO"),"")</f>
        <v/>
      </c>
    </row>
    <row r="4305" spans="1:12" s="19" customFormat="1" ht="15" customHeight="1" x14ac:dyDescent="0.25">
      <c r="A4305" s="88" t="s">
        <v>9672</v>
      </c>
      <c r="B4305" s="40" t="s">
        <v>3812</v>
      </c>
      <c r="C4305" s="82" t="s">
        <v>10958</v>
      </c>
      <c r="D4305" s="82">
        <v>780</v>
      </c>
      <c r="E4305" s="82">
        <v>395</v>
      </c>
      <c r="F4305" s="82">
        <v>85</v>
      </c>
      <c r="G4305" s="82">
        <v>1260</v>
      </c>
      <c r="H4305" s="40" t="s">
        <v>2</v>
      </c>
      <c r="I4305" s="83" t="str">
        <f>IFERROR(VLOOKUP(A4305,'Alíquotas - CADPREV'!$B$2152:$N$4324,8,FALSE),"")</f>
        <v>NÃO</v>
      </c>
      <c r="J4305" s="83" t="str">
        <f>IF(H4305="RPPS",VLOOKUP(A4305,' Legislação Benef - GESCON'!$B$4:$I$2159,3,FALSE),"")</f>
        <v>NÃO</v>
      </c>
      <c r="K4305" s="83" t="str">
        <f>IF(H4305="RPPS",VLOOKUP(A4305,' Legislação Benef - GESCON'!$B$4:$I$2159,6,FALSE),"")</f>
        <v>NÃO</v>
      </c>
      <c r="L4305" s="83" t="str">
        <f>IF(H4305="RPPS",IFERROR(IF(VLOOKUP(A4305,'Suspensão de repasses - GESCON'!$D$3:$J$1048576,7,FALSE)="Validada","SIM","NÃO"),"NÃO"),"")</f>
        <v>NÃO</v>
      </c>
    </row>
    <row r="4306" spans="1:12" s="19" customFormat="1" ht="15" customHeight="1" x14ac:dyDescent="0.25">
      <c r="A4306" s="88" t="s">
        <v>9673</v>
      </c>
      <c r="B4306" s="40" t="s">
        <v>2274</v>
      </c>
      <c r="C4306" s="82" t="s">
        <v>10958</v>
      </c>
      <c r="D4306" s="82">
        <v>355</v>
      </c>
      <c r="E4306" s="82">
        <v>75</v>
      </c>
      <c r="F4306" s="82">
        <v>21</v>
      </c>
      <c r="G4306" s="82">
        <v>451</v>
      </c>
      <c r="H4306" s="40" t="s">
        <v>2</v>
      </c>
      <c r="I4306" s="83" t="str">
        <f>IFERROR(VLOOKUP(A4306,'Alíquotas - CADPREV'!$B$2152:$N$4324,8,FALSE),"")</f>
        <v>NÃO</v>
      </c>
      <c r="J4306" s="83" t="str">
        <f>IF(H4306="RPPS",VLOOKUP(A4306,' Legislação Benef - GESCON'!$B$4:$I$2159,3,FALSE),"")</f>
        <v>NÃO</v>
      </c>
      <c r="K4306" s="83" t="str">
        <f>IF(H4306="RPPS",VLOOKUP(A4306,' Legislação Benef - GESCON'!$B$4:$I$2159,6,FALSE),"")</f>
        <v>NÃO</v>
      </c>
      <c r="L4306" s="83" t="str">
        <f>IF(H4306="RPPS",IFERROR(IF(VLOOKUP(A4306,'Suspensão de repasses - GESCON'!$D$3:$J$1048576,7,FALSE)="Validada","SIM","NÃO"),"NÃO"),"")</f>
        <v>NÃO</v>
      </c>
    </row>
    <row r="4307" spans="1:12" s="19" customFormat="1" ht="15" hidden="1" customHeight="1" x14ac:dyDescent="0.25">
      <c r="A4307" s="88" t="s">
        <v>9674</v>
      </c>
      <c r="B4307" s="40" t="s">
        <v>4626</v>
      </c>
      <c r="C4307" s="82" t="s">
        <v>10959</v>
      </c>
      <c r="D4307" s="82"/>
      <c r="E4307" s="82"/>
      <c r="F4307" s="82"/>
      <c r="G4307" s="82"/>
      <c r="H4307" s="40" t="s">
        <v>4</v>
      </c>
      <c r="I4307" s="83" t="str">
        <f>IFERROR(VLOOKUP(A4307,'Alíquotas - CADPREV'!$B$2152:$N$4324,8,FALSE),"")</f>
        <v/>
      </c>
      <c r="J4307" s="83" t="str">
        <f>IF(H4307="RPPS",VLOOKUP(A4307,' Legislação Benef - GESCON'!$B$4:$I$2159,3,FALSE),"")</f>
        <v/>
      </c>
      <c r="K4307" s="83" t="str">
        <f>IF(H4307="RPPS",VLOOKUP(A4307,' Legislação Benef - GESCON'!$B$4:$I$2159,6,FALSE),"")</f>
        <v/>
      </c>
      <c r="L4307" s="83" t="str">
        <f>IF(H4307="RPPS",IFERROR(IF(VLOOKUP(A4307,'Suspensão de repasses - GESCON'!$D$3:$J$1048576,7,FALSE)="Validada","SIM","NÃO"),"NÃO"),"")</f>
        <v/>
      </c>
    </row>
    <row r="4308" spans="1:12" s="19" customFormat="1" ht="15" hidden="1" customHeight="1" x14ac:dyDescent="0.25">
      <c r="A4308" s="88" t="s">
        <v>9675</v>
      </c>
      <c r="B4308" s="40" t="s">
        <v>29</v>
      </c>
      <c r="C4308" s="82" t="s">
        <v>10959</v>
      </c>
      <c r="D4308" s="82"/>
      <c r="E4308" s="82"/>
      <c r="F4308" s="82"/>
      <c r="G4308" s="82"/>
      <c r="H4308" s="40" t="s">
        <v>4</v>
      </c>
      <c r="I4308" s="83" t="str">
        <f>IFERROR(VLOOKUP(A4308,'Alíquotas - CADPREV'!$B$2152:$N$4324,8,FALSE),"")</f>
        <v/>
      </c>
      <c r="J4308" s="83" t="str">
        <f>IF(H4308="RPPS",VLOOKUP(A4308,' Legislação Benef - GESCON'!$B$4:$I$2159,3,FALSE),"")</f>
        <v/>
      </c>
      <c r="K4308" s="83" t="str">
        <f>IF(H4308="RPPS",VLOOKUP(A4308,' Legislação Benef - GESCON'!$B$4:$I$2159,6,FALSE),"")</f>
        <v/>
      </c>
      <c r="L4308" s="83" t="str">
        <f>IF(H4308="RPPS",IFERROR(IF(VLOOKUP(A4308,'Suspensão de repasses - GESCON'!$D$3:$J$1048576,7,FALSE)="Validada","SIM","NÃO"),"NÃO"),"")</f>
        <v/>
      </c>
    </row>
    <row r="4309" spans="1:12" s="19" customFormat="1" ht="15" hidden="1" customHeight="1" x14ac:dyDescent="0.25">
      <c r="A4309" s="88" t="s">
        <v>9676</v>
      </c>
      <c r="B4309" s="40" t="s">
        <v>1356</v>
      </c>
      <c r="C4309" s="82" t="s">
        <v>10959</v>
      </c>
      <c r="D4309" s="82"/>
      <c r="E4309" s="82"/>
      <c r="F4309" s="82"/>
      <c r="G4309" s="82"/>
      <c r="H4309" s="40" t="s">
        <v>4</v>
      </c>
      <c r="I4309" s="83" t="str">
        <f>IFERROR(VLOOKUP(A4309,'Alíquotas - CADPREV'!$B$2152:$N$4324,8,FALSE),"")</f>
        <v/>
      </c>
      <c r="J4309" s="83" t="str">
        <f>IF(H4309="RPPS",VLOOKUP(A4309,' Legislação Benef - GESCON'!$B$4:$I$2159,3,FALSE),"")</f>
        <v/>
      </c>
      <c r="K4309" s="83" t="str">
        <f>IF(H4309="RPPS",VLOOKUP(A4309,' Legislação Benef - GESCON'!$B$4:$I$2159,6,FALSE),"")</f>
        <v/>
      </c>
      <c r="L4309" s="83" t="str">
        <f>IF(H4309="RPPS",IFERROR(IF(VLOOKUP(A4309,'Suspensão de repasses - GESCON'!$D$3:$J$1048576,7,FALSE)="Validada","SIM","NÃO"),"NÃO"),"")</f>
        <v/>
      </c>
    </row>
    <row r="4310" spans="1:12" s="19" customFormat="1" ht="15" hidden="1" customHeight="1" x14ac:dyDescent="0.25">
      <c r="A4310" s="88" t="s">
        <v>9677</v>
      </c>
      <c r="B4310" s="40" t="s">
        <v>4626</v>
      </c>
      <c r="C4310" s="82" t="s">
        <v>10959</v>
      </c>
      <c r="D4310" s="82"/>
      <c r="E4310" s="82"/>
      <c r="F4310" s="82"/>
      <c r="G4310" s="82"/>
      <c r="H4310" s="40" t="s">
        <v>4</v>
      </c>
      <c r="I4310" s="83" t="str">
        <f>IFERROR(VLOOKUP(A4310,'Alíquotas - CADPREV'!$B$2152:$N$4324,8,FALSE),"")</f>
        <v/>
      </c>
      <c r="J4310" s="83" t="str">
        <f>IF(H4310="RPPS",VLOOKUP(A4310,' Legislação Benef - GESCON'!$B$4:$I$2159,3,FALSE),"")</f>
        <v/>
      </c>
      <c r="K4310" s="83" t="str">
        <f>IF(H4310="RPPS",VLOOKUP(A4310,' Legislação Benef - GESCON'!$B$4:$I$2159,6,FALSE),"")</f>
        <v/>
      </c>
      <c r="L4310" s="83" t="str">
        <f>IF(H4310="RPPS",IFERROR(IF(VLOOKUP(A4310,'Suspensão de repasses - GESCON'!$D$3:$J$1048576,7,FALSE)="Validada","SIM","NÃO"),"NÃO"),"")</f>
        <v/>
      </c>
    </row>
    <row r="4311" spans="1:12" s="19" customFormat="1" ht="15" customHeight="1" x14ac:dyDescent="0.25">
      <c r="A4311" s="88" t="s">
        <v>9678</v>
      </c>
      <c r="B4311" s="40" t="s">
        <v>901</v>
      </c>
      <c r="C4311" s="82" t="s">
        <v>10958</v>
      </c>
      <c r="D4311" s="82">
        <v>629</v>
      </c>
      <c r="E4311" s="82">
        <v>224</v>
      </c>
      <c r="F4311" s="82">
        <v>47</v>
      </c>
      <c r="G4311" s="82">
        <v>900</v>
      </c>
      <c r="H4311" s="40" t="s">
        <v>2</v>
      </c>
      <c r="I4311" s="83" t="str">
        <f>IFERROR(VLOOKUP(A4311,'Alíquotas - CADPREV'!$B$2152:$N$4324,8,FALSE),"")</f>
        <v>NÃO</v>
      </c>
      <c r="J4311" s="83" t="str">
        <f>IF(H4311="RPPS",VLOOKUP(A4311,' Legislação Benef - GESCON'!$B$4:$I$2159,3,FALSE),"")</f>
        <v>NÃO</v>
      </c>
      <c r="K4311" s="83" t="str">
        <f>IF(H4311="RPPS",VLOOKUP(A4311,' Legislação Benef - GESCON'!$B$4:$I$2159,6,FALSE),"")</f>
        <v>NÃO</v>
      </c>
      <c r="L4311" s="83" t="str">
        <f>IF(H4311="RPPS",IFERROR(IF(VLOOKUP(A4311,'Suspensão de repasses - GESCON'!$D$3:$J$1048576,7,FALSE)="Validada","SIM","NÃO"),"NÃO"),"")</f>
        <v>NÃO</v>
      </c>
    </row>
    <row r="4312" spans="1:12" s="19" customFormat="1" ht="15" hidden="1" customHeight="1" x14ac:dyDescent="0.25">
      <c r="A4312" s="88" t="s">
        <v>9679</v>
      </c>
      <c r="B4312" s="40" t="s">
        <v>1356</v>
      </c>
      <c r="C4312" s="82" t="s">
        <v>10959</v>
      </c>
      <c r="D4312" s="82"/>
      <c r="E4312" s="82"/>
      <c r="F4312" s="82"/>
      <c r="G4312" s="82"/>
      <c r="H4312" s="40" t="s">
        <v>4</v>
      </c>
      <c r="I4312" s="83" t="str">
        <f>IFERROR(VLOOKUP(A4312,'Alíquotas - CADPREV'!$B$2152:$N$4324,8,FALSE),"")</f>
        <v/>
      </c>
      <c r="J4312" s="83" t="str">
        <f>IF(H4312="RPPS",VLOOKUP(A4312,' Legislação Benef - GESCON'!$B$4:$I$2159,3,FALSE),"")</f>
        <v/>
      </c>
      <c r="K4312" s="83" t="str">
        <f>IF(H4312="RPPS",VLOOKUP(A4312,' Legislação Benef - GESCON'!$B$4:$I$2159,6,FALSE),"")</f>
        <v/>
      </c>
      <c r="L4312" s="83" t="str">
        <f>IF(H4312="RPPS",IFERROR(IF(VLOOKUP(A4312,'Suspensão de repasses - GESCON'!$D$3:$J$1048576,7,FALSE)="Validada","SIM","NÃO"),"NÃO"),"")</f>
        <v/>
      </c>
    </row>
    <row r="4313" spans="1:12" s="19" customFormat="1" ht="15" customHeight="1" x14ac:dyDescent="0.25">
      <c r="A4313" s="88" t="s">
        <v>9680</v>
      </c>
      <c r="B4313" s="40" t="s">
        <v>4626</v>
      </c>
      <c r="C4313" s="82" t="s">
        <v>10958</v>
      </c>
      <c r="D4313" s="82">
        <v>238</v>
      </c>
      <c r="E4313" s="82">
        <v>54</v>
      </c>
      <c r="F4313" s="82">
        <v>17</v>
      </c>
      <c r="G4313" s="82">
        <v>309</v>
      </c>
      <c r="H4313" s="40" t="s">
        <v>2</v>
      </c>
      <c r="I4313" s="83" t="str">
        <f>IFERROR(VLOOKUP(A4313,'Alíquotas - CADPREV'!$B$2152:$N$4324,8,FALSE),"")</f>
        <v>NÃO</v>
      </c>
      <c r="J4313" s="83" t="str">
        <f>IF(H4313="RPPS",VLOOKUP(A4313,' Legislação Benef - GESCON'!$B$4:$I$2159,3,FALSE),"")</f>
        <v>NÃO</v>
      </c>
      <c r="K4313" s="83" t="str">
        <f>IF(H4313="RPPS",VLOOKUP(A4313,' Legislação Benef - GESCON'!$B$4:$I$2159,6,FALSE),"")</f>
        <v>NÃO</v>
      </c>
      <c r="L4313" s="83" t="str">
        <f>IF(H4313="RPPS",IFERROR(IF(VLOOKUP(A4313,'Suspensão de repasses - GESCON'!$D$3:$J$1048576,7,FALSE)="Validada","SIM","NÃO"),"NÃO"),"")</f>
        <v>NÃO</v>
      </c>
    </row>
    <row r="4314" spans="1:12" s="19" customFormat="1" ht="15" customHeight="1" x14ac:dyDescent="0.25">
      <c r="A4314" s="88" t="s">
        <v>9681</v>
      </c>
      <c r="B4314" s="40" t="s">
        <v>2413</v>
      </c>
      <c r="C4314" s="82" t="s">
        <v>10958</v>
      </c>
      <c r="D4314" s="82"/>
      <c r="E4314" s="82"/>
      <c r="F4314" s="82"/>
      <c r="G4314" s="82"/>
      <c r="H4314" s="40" t="s">
        <v>2</v>
      </c>
      <c r="I4314" s="83" t="str">
        <f>IFERROR(VLOOKUP(A4314,'Alíquotas - CADPREV'!$B$2152:$N$4324,8,FALSE),"")</f>
        <v>NÃO</v>
      </c>
      <c r="J4314" s="83" t="str">
        <f>IF(H4314="RPPS",VLOOKUP(A4314,' Legislação Benef - GESCON'!$B$4:$I$2159,3,FALSE),"")</f>
        <v>NÃO</v>
      </c>
      <c r="K4314" s="83" t="str">
        <f>IF(H4314="RPPS",VLOOKUP(A4314,' Legislação Benef - GESCON'!$B$4:$I$2159,6,FALSE),"")</f>
        <v>NÃO</v>
      </c>
      <c r="L4314" s="83" t="str">
        <f>IF(H4314="RPPS",IFERROR(IF(VLOOKUP(A4314,'Suspensão de repasses - GESCON'!$D$3:$J$1048576,7,FALSE)="Validada","SIM","NÃO"),"NÃO"),"")</f>
        <v>NÃO</v>
      </c>
    </row>
    <row r="4315" spans="1:12" s="19" customFormat="1" ht="15" customHeight="1" x14ac:dyDescent="0.25">
      <c r="A4315" s="88" t="s">
        <v>9682</v>
      </c>
      <c r="B4315" s="40" t="s">
        <v>634</v>
      </c>
      <c r="C4315" s="82" t="s">
        <v>10958</v>
      </c>
      <c r="D4315" s="82"/>
      <c r="E4315" s="82"/>
      <c r="F4315" s="82"/>
      <c r="G4315" s="82"/>
      <c r="H4315" s="40" t="s">
        <v>2</v>
      </c>
      <c r="I4315" s="83" t="str">
        <f>IFERROR(VLOOKUP(A4315,'Alíquotas - CADPREV'!$B$2152:$N$4324,8,FALSE),"")</f>
        <v>NÃO</v>
      </c>
      <c r="J4315" s="83" t="str">
        <f>IF(H4315="RPPS",VLOOKUP(A4315,' Legislação Benef - GESCON'!$B$4:$I$2159,3,FALSE),"")</f>
        <v>NÃO</v>
      </c>
      <c r="K4315" s="83" t="str">
        <f>IF(H4315="RPPS",VLOOKUP(A4315,' Legislação Benef - GESCON'!$B$4:$I$2159,6,FALSE),"")</f>
        <v>NÃO</v>
      </c>
      <c r="L4315" s="83" t="str">
        <f>IF(H4315="RPPS",IFERROR(IF(VLOOKUP(A4315,'Suspensão de repasses - GESCON'!$D$3:$J$1048576,7,FALSE)="Validada","SIM","NÃO"),"NÃO"),"")</f>
        <v>NÃO</v>
      </c>
    </row>
    <row r="4316" spans="1:12" s="19" customFormat="1" ht="15" hidden="1" customHeight="1" x14ac:dyDescent="0.25">
      <c r="A4316" s="88" t="s">
        <v>9683</v>
      </c>
      <c r="B4316" s="40" t="s">
        <v>215</v>
      </c>
      <c r="C4316" s="82" t="s">
        <v>10959</v>
      </c>
      <c r="D4316" s="82"/>
      <c r="E4316" s="82"/>
      <c r="F4316" s="82"/>
      <c r="G4316" s="82"/>
      <c r="H4316" s="40" t="s">
        <v>4</v>
      </c>
      <c r="I4316" s="83" t="str">
        <f>IFERROR(VLOOKUP(A4316,'Alíquotas - CADPREV'!$B$2152:$N$4324,8,FALSE),"")</f>
        <v/>
      </c>
      <c r="J4316" s="83" t="str">
        <f>IF(H4316="RPPS",VLOOKUP(A4316,' Legislação Benef - GESCON'!$B$4:$I$2159,3,FALSE),"")</f>
        <v/>
      </c>
      <c r="K4316" s="83" t="str">
        <f>IF(H4316="RPPS",VLOOKUP(A4316,' Legislação Benef - GESCON'!$B$4:$I$2159,6,FALSE),"")</f>
        <v/>
      </c>
      <c r="L4316" s="83" t="str">
        <f>IF(H4316="RPPS",IFERROR(IF(VLOOKUP(A4316,'Suspensão de repasses - GESCON'!$D$3:$J$1048576,7,FALSE)="Validada","SIM","NÃO"),"NÃO"),"")</f>
        <v/>
      </c>
    </row>
    <row r="4317" spans="1:12" s="19" customFormat="1" ht="15" hidden="1" customHeight="1" x14ac:dyDescent="0.25">
      <c r="A4317" s="88" t="s">
        <v>9684</v>
      </c>
      <c r="B4317" s="40" t="s">
        <v>3601</v>
      </c>
      <c r="C4317" s="82" t="s">
        <v>10959</v>
      </c>
      <c r="D4317" s="82"/>
      <c r="E4317" s="82"/>
      <c r="F4317" s="82"/>
      <c r="G4317" s="82"/>
      <c r="H4317" s="40" t="s">
        <v>4</v>
      </c>
      <c r="I4317" s="83" t="str">
        <f>IFERROR(VLOOKUP(A4317,'Alíquotas - CADPREV'!$B$2152:$N$4324,8,FALSE),"")</f>
        <v/>
      </c>
      <c r="J4317" s="83" t="str">
        <f>IF(H4317="RPPS",VLOOKUP(A4317,' Legislação Benef - GESCON'!$B$4:$I$2159,3,FALSE),"")</f>
        <v/>
      </c>
      <c r="K4317" s="83" t="str">
        <f>IF(H4317="RPPS",VLOOKUP(A4317,' Legislação Benef - GESCON'!$B$4:$I$2159,6,FALSE),"")</f>
        <v/>
      </c>
      <c r="L4317" s="83" t="str">
        <f>IF(H4317="RPPS",IFERROR(IF(VLOOKUP(A4317,'Suspensão de repasses - GESCON'!$D$3:$J$1048576,7,FALSE)="Validada","SIM","NÃO"),"NÃO"),"")</f>
        <v/>
      </c>
    </row>
    <row r="4318" spans="1:12" s="19" customFormat="1" ht="15" customHeight="1" x14ac:dyDescent="0.25">
      <c r="A4318" s="88" t="s">
        <v>9685</v>
      </c>
      <c r="B4318" s="40" t="s">
        <v>1356</v>
      </c>
      <c r="C4318" s="82" t="s">
        <v>10958</v>
      </c>
      <c r="D4318" s="82">
        <v>2367</v>
      </c>
      <c r="E4318" s="82">
        <v>461</v>
      </c>
      <c r="F4318" s="82">
        <v>103</v>
      </c>
      <c r="G4318" s="82">
        <v>2931</v>
      </c>
      <c r="H4318" s="40" t="s">
        <v>2</v>
      </c>
      <c r="I4318" s="83" t="str">
        <f>IFERROR(VLOOKUP(A4318,'Alíquotas - CADPREV'!$B$2152:$N$4324,8,FALSE),"")</f>
        <v>SIM</v>
      </c>
      <c r="J4318" s="83" t="str">
        <f>IF(H4318="RPPS",VLOOKUP(A4318,' Legislação Benef - GESCON'!$B$4:$I$2159,3,FALSE),"")</f>
        <v>NÃO</v>
      </c>
      <c r="K4318" s="83" t="str">
        <f>IF(H4318="RPPS",VLOOKUP(A4318,' Legislação Benef - GESCON'!$B$4:$I$2159,6,FALSE),"")</f>
        <v>SIM</v>
      </c>
      <c r="L4318" s="83" t="str">
        <f>IF(H4318="RPPS",IFERROR(IF(VLOOKUP(A4318,'Suspensão de repasses - GESCON'!$D$3:$J$1048576,7,FALSE)="Validada","SIM","NÃO"),"NÃO"),"")</f>
        <v>NÃO</v>
      </c>
    </row>
    <row r="4319" spans="1:12" s="19" customFormat="1" ht="15" hidden="1" customHeight="1" x14ac:dyDescent="0.25">
      <c r="A4319" s="88" t="s">
        <v>9686</v>
      </c>
      <c r="B4319" s="40" t="s">
        <v>3143</v>
      </c>
      <c r="C4319" s="82" t="s">
        <v>10959</v>
      </c>
      <c r="D4319" s="82"/>
      <c r="E4319" s="82"/>
      <c r="F4319" s="82"/>
      <c r="G4319" s="82"/>
      <c r="H4319" s="40" t="s">
        <v>4</v>
      </c>
      <c r="I4319" s="83" t="str">
        <f>IFERROR(VLOOKUP(A4319,'Alíquotas - CADPREV'!$B$2152:$N$4324,8,FALSE),"")</f>
        <v/>
      </c>
      <c r="J4319" s="83" t="str">
        <f>IF(H4319="RPPS",VLOOKUP(A4319,' Legislação Benef - GESCON'!$B$4:$I$2159,3,FALSE),"")</f>
        <v/>
      </c>
      <c r="K4319" s="83" t="str">
        <f>IF(H4319="RPPS",VLOOKUP(A4319,' Legislação Benef - GESCON'!$B$4:$I$2159,6,FALSE),"")</f>
        <v/>
      </c>
      <c r="L4319" s="83" t="str">
        <f>IF(H4319="RPPS",IFERROR(IF(VLOOKUP(A4319,'Suspensão de repasses - GESCON'!$D$3:$J$1048576,7,FALSE)="Validada","SIM","NÃO"),"NÃO"),"")</f>
        <v/>
      </c>
    </row>
    <row r="4320" spans="1:12" s="19" customFormat="1" ht="15" hidden="1" customHeight="1" x14ac:dyDescent="0.25">
      <c r="A4320" s="88" t="s">
        <v>9687</v>
      </c>
      <c r="B4320" s="40" t="s">
        <v>4626</v>
      </c>
      <c r="C4320" s="82" t="s">
        <v>10959</v>
      </c>
      <c r="D4320" s="82"/>
      <c r="E4320" s="82"/>
      <c r="F4320" s="82"/>
      <c r="G4320" s="82"/>
      <c r="H4320" s="40" t="s">
        <v>4</v>
      </c>
      <c r="I4320" s="83" t="str">
        <f>IFERROR(VLOOKUP(A4320,'Alíquotas - CADPREV'!$B$2152:$N$4324,8,FALSE),"")</f>
        <v/>
      </c>
      <c r="J4320" s="83" t="str">
        <f>IF(H4320="RPPS",VLOOKUP(A4320,' Legislação Benef - GESCON'!$B$4:$I$2159,3,FALSE),"")</f>
        <v/>
      </c>
      <c r="K4320" s="83" t="str">
        <f>IF(H4320="RPPS",VLOOKUP(A4320,' Legislação Benef - GESCON'!$B$4:$I$2159,6,FALSE),"")</f>
        <v/>
      </c>
      <c r="L4320" s="83" t="str">
        <f>IF(H4320="RPPS",IFERROR(IF(VLOOKUP(A4320,'Suspensão de repasses - GESCON'!$D$3:$J$1048576,7,FALSE)="Validada","SIM","NÃO"),"NÃO"),"")</f>
        <v/>
      </c>
    </row>
    <row r="4321" spans="1:12" s="19" customFormat="1" ht="15" customHeight="1" x14ac:dyDescent="0.25">
      <c r="A4321" s="88" t="s">
        <v>9688</v>
      </c>
      <c r="B4321" s="40" t="s">
        <v>1356</v>
      </c>
      <c r="C4321" s="82" t="s">
        <v>10958</v>
      </c>
      <c r="D4321" s="82">
        <v>373</v>
      </c>
      <c r="E4321" s="82">
        <v>146</v>
      </c>
      <c r="F4321" s="82">
        <v>33</v>
      </c>
      <c r="G4321" s="82">
        <v>552</v>
      </c>
      <c r="H4321" s="40" t="s">
        <v>2</v>
      </c>
      <c r="I4321" s="83" t="str">
        <f>IFERROR(VLOOKUP(A4321,'Alíquotas - CADPREV'!$B$2152:$N$4324,8,FALSE),"")</f>
        <v>NÃO</v>
      </c>
      <c r="J4321" s="83" t="str">
        <f>IF(H4321="RPPS",VLOOKUP(A4321,' Legislação Benef - GESCON'!$B$4:$I$2159,3,FALSE),"")</f>
        <v>NÃO</v>
      </c>
      <c r="K4321" s="83" t="str">
        <f>IF(H4321="RPPS",VLOOKUP(A4321,' Legislação Benef - GESCON'!$B$4:$I$2159,6,FALSE),"")</f>
        <v>NÃO</v>
      </c>
      <c r="L4321" s="83" t="str">
        <f>IF(H4321="RPPS",IFERROR(IF(VLOOKUP(A4321,'Suspensão de repasses - GESCON'!$D$3:$J$1048576,7,FALSE)="Validada","SIM","NÃO"),"NÃO"),"")</f>
        <v>NÃO</v>
      </c>
    </row>
    <row r="4322" spans="1:12" s="19" customFormat="1" ht="15" hidden="1" customHeight="1" x14ac:dyDescent="0.25">
      <c r="A4322" s="88" t="s">
        <v>9689</v>
      </c>
      <c r="B4322" s="40" t="s">
        <v>634</v>
      </c>
      <c r="C4322" s="82" t="s">
        <v>10959</v>
      </c>
      <c r="D4322" s="82"/>
      <c r="E4322" s="82"/>
      <c r="F4322" s="82"/>
      <c r="G4322" s="82"/>
      <c r="H4322" s="40" t="s">
        <v>4</v>
      </c>
      <c r="I4322" s="83" t="str">
        <f>IFERROR(VLOOKUP(A4322,'Alíquotas - CADPREV'!$B$2152:$N$4324,8,FALSE),"")</f>
        <v/>
      </c>
      <c r="J4322" s="83" t="str">
        <f>IF(H4322="RPPS",VLOOKUP(A4322,' Legislação Benef - GESCON'!$B$4:$I$2159,3,FALSE),"")</f>
        <v/>
      </c>
      <c r="K4322" s="83" t="str">
        <f>IF(H4322="RPPS",VLOOKUP(A4322,' Legislação Benef - GESCON'!$B$4:$I$2159,6,FALSE),"")</f>
        <v/>
      </c>
      <c r="L4322" s="83" t="str">
        <f>IF(H4322="RPPS",IFERROR(IF(VLOOKUP(A4322,'Suspensão de repasses - GESCON'!$D$3:$J$1048576,7,FALSE)="Validada","SIM","NÃO"),"NÃO"),"")</f>
        <v/>
      </c>
    </row>
    <row r="4323" spans="1:12" s="19" customFormat="1" ht="15" hidden="1" customHeight="1" x14ac:dyDescent="0.25">
      <c r="A4323" s="88" t="s">
        <v>9690</v>
      </c>
      <c r="B4323" s="40" t="s">
        <v>1356</v>
      </c>
      <c r="C4323" s="82" t="s">
        <v>10959</v>
      </c>
      <c r="D4323" s="82"/>
      <c r="E4323" s="82"/>
      <c r="F4323" s="82"/>
      <c r="G4323" s="82"/>
      <c r="H4323" s="40" t="s">
        <v>4</v>
      </c>
      <c r="I4323" s="83" t="str">
        <f>IFERROR(VLOOKUP(A4323,'Alíquotas - CADPREV'!$B$2152:$N$4324,8,FALSE),"")</f>
        <v/>
      </c>
      <c r="J4323" s="83" t="str">
        <f>IF(H4323="RPPS",VLOOKUP(A4323,' Legislação Benef - GESCON'!$B$4:$I$2159,3,FALSE),"")</f>
        <v/>
      </c>
      <c r="K4323" s="83" t="str">
        <f>IF(H4323="RPPS",VLOOKUP(A4323,' Legislação Benef - GESCON'!$B$4:$I$2159,6,FALSE),"")</f>
        <v/>
      </c>
      <c r="L4323" s="83" t="str">
        <f>IF(H4323="RPPS",IFERROR(IF(VLOOKUP(A4323,'Suspensão de repasses - GESCON'!$D$3:$J$1048576,7,FALSE)="Validada","SIM","NÃO"),"NÃO"),"")</f>
        <v/>
      </c>
    </row>
    <row r="4324" spans="1:12" s="19" customFormat="1" ht="15" customHeight="1" x14ac:dyDescent="0.25">
      <c r="A4324" s="88" t="s">
        <v>9691</v>
      </c>
      <c r="B4324" s="40" t="s">
        <v>3812</v>
      </c>
      <c r="C4324" s="82" t="s">
        <v>10958</v>
      </c>
      <c r="D4324" s="82">
        <v>119</v>
      </c>
      <c r="E4324" s="82">
        <v>10</v>
      </c>
      <c r="F4324" s="82">
        <v>6</v>
      </c>
      <c r="G4324" s="82">
        <v>135</v>
      </c>
      <c r="H4324" s="40" t="s">
        <v>2</v>
      </c>
      <c r="I4324" s="83" t="str">
        <f>IFERROR(VLOOKUP(A4324,'Alíquotas - CADPREV'!$B$2152:$N$4324,8,FALSE),"")</f>
        <v>SIM</v>
      </c>
      <c r="J4324" s="83" t="str">
        <f>IF(H4324="RPPS",VLOOKUP(A4324,' Legislação Benef - GESCON'!$B$4:$I$2159,3,FALSE),"")</f>
        <v>NÃO</v>
      </c>
      <c r="K4324" s="83" t="str">
        <f>IF(H4324="RPPS",VLOOKUP(A4324,' Legislação Benef - GESCON'!$B$4:$I$2159,6,FALSE),"")</f>
        <v>SIM</v>
      </c>
      <c r="L4324" s="83" t="str">
        <f>IF(H4324="RPPS",IFERROR(IF(VLOOKUP(A4324,'Suspensão de repasses - GESCON'!$D$3:$J$1048576,7,FALSE)="Validada","SIM","NÃO"),"NÃO"),"")</f>
        <v>SIM</v>
      </c>
    </row>
    <row r="4325" spans="1:12" s="19" customFormat="1" ht="15" hidden="1" customHeight="1" x14ac:dyDescent="0.25">
      <c r="A4325" s="88" t="s">
        <v>9692</v>
      </c>
      <c r="B4325" s="40" t="s">
        <v>4626</v>
      </c>
      <c r="C4325" s="82" t="s">
        <v>10959</v>
      </c>
      <c r="D4325" s="82"/>
      <c r="E4325" s="82"/>
      <c r="F4325" s="82"/>
      <c r="G4325" s="82"/>
      <c r="H4325" s="40" t="s">
        <v>4</v>
      </c>
      <c r="I4325" s="83" t="str">
        <f>IFERROR(VLOOKUP(A4325,'Alíquotas - CADPREV'!$B$2152:$N$4324,8,FALSE),"")</f>
        <v/>
      </c>
      <c r="J4325" s="83" t="str">
        <f>IF(H4325="RPPS",VLOOKUP(A4325,' Legislação Benef - GESCON'!$B$4:$I$2159,3,FALSE),"")</f>
        <v/>
      </c>
      <c r="K4325" s="83" t="str">
        <f>IF(H4325="RPPS",VLOOKUP(A4325,' Legislação Benef - GESCON'!$B$4:$I$2159,6,FALSE),"")</f>
        <v/>
      </c>
      <c r="L4325" s="83" t="str">
        <f>IF(H4325="RPPS",IFERROR(IF(VLOOKUP(A4325,'Suspensão de repasses - GESCON'!$D$3:$J$1048576,7,FALSE)="Validada","SIM","NÃO"),"NÃO"),"")</f>
        <v/>
      </c>
    </row>
    <row r="4326" spans="1:12" s="19" customFormat="1" ht="15" hidden="1" customHeight="1" x14ac:dyDescent="0.25">
      <c r="A4326" s="88" t="s">
        <v>9693</v>
      </c>
      <c r="B4326" s="40" t="s">
        <v>2758</v>
      </c>
      <c r="C4326" s="82" t="s">
        <v>10959</v>
      </c>
      <c r="D4326" s="82"/>
      <c r="E4326" s="82"/>
      <c r="F4326" s="82"/>
      <c r="G4326" s="82"/>
      <c r="H4326" s="40" t="s">
        <v>4</v>
      </c>
      <c r="I4326" s="83" t="str">
        <f>IFERROR(VLOOKUP(A4326,'Alíquotas - CADPREV'!$B$2152:$N$4324,8,FALSE),"")</f>
        <v/>
      </c>
      <c r="J4326" s="83" t="str">
        <f>IF(H4326="RPPS",VLOOKUP(A4326,' Legislação Benef - GESCON'!$B$4:$I$2159,3,FALSE),"")</f>
        <v/>
      </c>
      <c r="K4326" s="83" t="str">
        <f>IF(H4326="RPPS",VLOOKUP(A4326,' Legislação Benef - GESCON'!$B$4:$I$2159,6,FALSE),"")</f>
        <v/>
      </c>
      <c r="L4326" s="83" t="str">
        <f>IF(H4326="RPPS",IFERROR(IF(VLOOKUP(A4326,'Suspensão de repasses - GESCON'!$D$3:$J$1048576,7,FALSE)="Validada","SIM","NÃO"),"NÃO"),"")</f>
        <v/>
      </c>
    </row>
    <row r="4327" spans="1:12" s="19" customFormat="1" ht="15" customHeight="1" x14ac:dyDescent="0.25">
      <c r="A4327" s="88" t="s">
        <v>9694</v>
      </c>
      <c r="B4327" s="40" t="s">
        <v>3812</v>
      </c>
      <c r="C4327" s="82" t="s">
        <v>10958</v>
      </c>
      <c r="D4327" s="82">
        <v>115</v>
      </c>
      <c r="E4327" s="82">
        <v>54</v>
      </c>
      <c r="F4327" s="82">
        <v>10</v>
      </c>
      <c r="G4327" s="82">
        <v>179</v>
      </c>
      <c r="H4327" s="40" t="s">
        <v>2</v>
      </c>
      <c r="I4327" s="83" t="str">
        <f>IFERROR(VLOOKUP(A4327,'Alíquotas - CADPREV'!$B$2152:$N$4324,8,FALSE),"")</f>
        <v>SIM</v>
      </c>
      <c r="J4327" s="83" t="str">
        <f>IF(H4327="RPPS",VLOOKUP(A4327,' Legislação Benef - GESCON'!$B$4:$I$2159,3,FALSE),"")</f>
        <v>NÃO</v>
      </c>
      <c r="K4327" s="83" t="str">
        <f>IF(H4327="RPPS",VLOOKUP(A4327,' Legislação Benef - GESCON'!$B$4:$I$2159,6,FALSE),"")</f>
        <v>SIM</v>
      </c>
      <c r="L4327" s="83" t="str">
        <f>IF(H4327="RPPS",IFERROR(IF(VLOOKUP(A4327,'Suspensão de repasses - GESCON'!$D$3:$J$1048576,7,FALSE)="Validada","SIM","NÃO"),"NÃO"),"")</f>
        <v>NÃO</v>
      </c>
    </row>
    <row r="4328" spans="1:12" s="19" customFormat="1" ht="15" customHeight="1" x14ac:dyDescent="0.25">
      <c r="A4328" s="88" t="s">
        <v>9695</v>
      </c>
      <c r="B4328" s="40" t="s">
        <v>4626</v>
      </c>
      <c r="C4328" s="82" t="s">
        <v>10958</v>
      </c>
      <c r="D4328" s="82">
        <v>305</v>
      </c>
      <c r="E4328" s="82">
        <v>75</v>
      </c>
      <c r="F4328" s="82">
        <v>21</v>
      </c>
      <c r="G4328" s="82">
        <v>401</v>
      </c>
      <c r="H4328" s="40" t="s">
        <v>2</v>
      </c>
      <c r="I4328" s="83" t="str">
        <f>IFERROR(VLOOKUP(A4328,'Alíquotas - CADPREV'!$B$2152:$N$4324,8,FALSE),"")</f>
        <v>NÃO</v>
      </c>
      <c r="J4328" s="83" t="str">
        <f>IF(H4328="RPPS",VLOOKUP(A4328,' Legislação Benef - GESCON'!$B$4:$I$2159,3,FALSE),"")</f>
        <v>NÃO</v>
      </c>
      <c r="K4328" s="83" t="str">
        <f>IF(H4328="RPPS",VLOOKUP(A4328,' Legislação Benef - GESCON'!$B$4:$I$2159,6,FALSE),"")</f>
        <v>NÃO</v>
      </c>
      <c r="L4328" s="83" t="str">
        <f>IF(H4328="RPPS",IFERROR(IF(VLOOKUP(A4328,'Suspensão de repasses - GESCON'!$D$3:$J$1048576,7,FALSE)="Validada","SIM","NÃO"),"NÃO"),"")</f>
        <v>NÃO</v>
      </c>
    </row>
    <row r="4329" spans="1:12" s="19" customFormat="1" ht="15" customHeight="1" x14ac:dyDescent="0.25">
      <c r="A4329" s="88" t="s">
        <v>9696</v>
      </c>
      <c r="B4329" s="40" t="s">
        <v>4626</v>
      </c>
      <c r="C4329" s="82" t="s">
        <v>10958</v>
      </c>
      <c r="D4329" s="82">
        <v>335</v>
      </c>
      <c r="E4329" s="82">
        <v>97</v>
      </c>
      <c r="F4329" s="82">
        <v>13</v>
      </c>
      <c r="G4329" s="82">
        <v>445</v>
      </c>
      <c r="H4329" s="40" t="s">
        <v>2</v>
      </c>
      <c r="I4329" s="83" t="str">
        <f>IFERROR(VLOOKUP(A4329,'Alíquotas - CADPREV'!$B$2152:$N$4324,8,FALSE),"")</f>
        <v>NÃO</v>
      </c>
      <c r="J4329" s="83" t="str">
        <f>IF(H4329="RPPS",VLOOKUP(A4329,' Legislação Benef - GESCON'!$B$4:$I$2159,3,FALSE),"")</f>
        <v>NÃO</v>
      </c>
      <c r="K4329" s="83" t="str">
        <f>IF(H4329="RPPS",VLOOKUP(A4329,' Legislação Benef - GESCON'!$B$4:$I$2159,6,FALSE),"")</f>
        <v>NÃO</v>
      </c>
      <c r="L4329" s="83" t="str">
        <f>IF(H4329="RPPS",IFERROR(IF(VLOOKUP(A4329,'Suspensão de repasses - GESCON'!$D$3:$J$1048576,7,FALSE)="Validada","SIM","NÃO"),"NÃO"),"")</f>
        <v>NÃO</v>
      </c>
    </row>
    <row r="4330" spans="1:12" s="19" customFormat="1" ht="15" hidden="1" customHeight="1" x14ac:dyDescent="0.25">
      <c r="A4330" s="88" t="s">
        <v>9697</v>
      </c>
      <c r="B4330" s="40" t="s">
        <v>4626</v>
      </c>
      <c r="C4330" s="82" t="s">
        <v>10959</v>
      </c>
      <c r="D4330" s="82"/>
      <c r="E4330" s="82"/>
      <c r="F4330" s="82"/>
      <c r="G4330" s="82"/>
      <c r="H4330" s="40" t="s">
        <v>4</v>
      </c>
      <c r="I4330" s="83" t="str">
        <f>IFERROR(VLOOKUP(A4330,'Alíquotas - CADPREV'!$B$2152:$N$4324,8,FALSE),"")</f>
        <v/>
      </c>
      <c r="J4330" s="83" t="str">
        <f>IF(H4330="RPPS",VLOOKUP(A4330,' Legislação Benef - GESCON'!$B$4:$I$2159,3,FALSE),"")</f>
        <v/>
      </c>
      <c r="K4330" s="83" t="str">
        <f>IF(H4330="RPPS",VLOOKUP(A4330,' Legislação Benef - GESCON'!$B$4:$I$2159,6,FALSE),"")</f>
        <v/>
      </c>
      <c r="L4330" s="83" t="str">
        <f>IF(H4330="RPPS",IFERROR(IF(VLOOKUP(A4330,'Suspensão de repasses - GESCON'!$D$3:$J$1048576,7,FALSE)="Validada","SIM","NÃO"),"NÃO"),"")</f>
        <v/>
      </c>
    </row>
    <row r="4331" spans="1:12" s="19" customFormat="1" ht="15" customHeight="1" x14ac:dyDescent="0.25">
      <c r="A4331" s="88" t="s">
        <v>9698</v>
      </c>
      <c r="B4331" s="40" t="s">
        <v>4289</v>
      </c>
      <c r="C4331" s="82" t="s">
        <v>10958</v>
      </c>
      <c r="D4331" s="82">
        <v>135</v>
      </c>
      <c r="E4331" s="82">
        <v>41</v>
      </c>
      <c r="F4331" s="82">
        <v>11</v>
      </c>
      <c r="G4331" s="82">
        <v>187</v>
      </c>
      <c r="H4331" s="40" t="s">
        <v>2</v>
      </c>
      <c r="I4331" s="83" t="str">
        <f>IFERROR(VLOOKUP(A4331,'Alíquotas - CADPREV'!$B$2152:$N$4324,8,FALSE),"")</f>
        <v>SIM</v>
      </c>
      <c r="J4331" s="83" t="str">
        <f>IF(H4331="RPPS",VLOOKUP(A4331,' Legislação Benef - GESCON'!$B$4:$I$2159,3,FALSE),"")</f>
        <v>NÃO</v>
      </c>
      <c r="K4331" s="83" t="str">
        <f>IF(H4331="RPPS",VLOOKUP(A4331,' Legislação Benef - GESCON'!$B$4:$I$2159,6,FALSE),"")</f>
        <v>SIM</v>
      </c>
      <c r="L4331" s="83" t="str">
        <f>IF(H4331="RPPS",IFERROR(IF(VLOOKUP(A4331,'Suspensão de repasses - GESCON'!$D$3:$J$1048576,7,FALSE)="Validada","SIM","NÃO"),"NÃO"),"")</f>
        <v>NÃO</v>
      </c>
    </row>
    <row r="4332" spans="1:12" s="19" customFormat="1" ht="15" hidden="1" customHeight="1" x14ac:dyDescent="0.25">
      <c r="A4332" s="88" t="s">
        <v>9699</v>
      </c>
      <c r="B4332" s="40" t="s">
        <v>2554</v>
      </c>
      <c r="C4332" s="82" t="s">
        <v>10959</v>
      </c>
      <c r="D4332" s="82"/>
      <c r="E4332" s="82"/>
      <c r="F4332" s="82"/>
      <c r="G4332" s="82"/>
      <c r="H4332" s="40" t="s">
        <v>4</v>
      </c>
      <c r="I4332" s="83" t="str">
        <f>IFERROR(VLOOKUP(A4332,'Alíquotas - CADPREV'!$B$2152:$N$4324,8,FALSE),"")</f>
        <v/>
      </c>
      <c r="J4332" s="83" t="str">
        <f>IF(H4332="RPPS",VLOOKUP(A4332,' Legislação Benef - GESCON'!$B$4:$I$2159,3,FALSE),"")</f>
        <v/>
      </c>
      <c r="K4332" s="83" t="str">
        <f>IF(H4332="RPPS",VLOOKUP(A4332,' Legislação Benef - GESCON'!$B$4:$I$2159,6,FALSE),"")</f>
        <v/>
      </c>
      <c r="L4332" s="83" t="str">
        <f>IF(H4332="RPPS",IFERROR(IF(VLOOKUP(A4332,'Suspensão de repasses - GESCON'!$D$3:$J$1048576,7,FALSE)="Validada","SIM","NÃO"),"NÃO"),"")</f>
        <v/>
      </c>
    </row>
    <row r="4333" spans="1:12" s="19" customFormat="1" ht="15" customHeight="1" x14ac:dyDescent="0.25">
      <c r="A4333" s="88" t="s">
        <v>9700</v>
      </c>
      <c r="B4333" s="40" t="s">
        <v>2758</v>
      </c>
      <c r="C4333" s="82" t="s">
        <v>10958</v>
      </c>
      <c r="D4333" s="82">
        <v>178</v>
      </c>
      <c r="E4333" s="82">
        <v>66</v>
      </c>
      <c r="F4333" s="82">
        <v>13</v>
      </c>
      <c r="G4333" s="82">
        <v>257</v>
      </c>
      <c r="H4333" s="40" t="s">
        <v>2</v>
      </c>
      <c r="I4333" s="83" t="str">
        <f>IFERROR(VLOOKUP(A4333,'Alíquotas - CADPREV'!$B$2152:$N$4324,8,FALSE),"")</f>
        <v>NÃO</v>
      </c>
      <c r="J4333" s="83" t="str">
        <f>IF(H4333="RPPS",VLOOKUP(A4333,' Legislação Benef - GESCON'!$B$4:$I$2159,3,FALSE),"")</f>
        <v>NÃO</v>
      </c>
      <c r="K4333" s="83" t="str">
        <f>IF(H4333="RPPS",VLOOKUP(A4333,' Legislação Benef - GESCON'!$B$4:$I$2159,6,FALSE),"")</f>
        <v>NÃO</v>
      </c>
      <c r="L4333" s="83" t="str">
        <f>IF(H4333="RPPS",IFERROR(IF(VLOOKUP(A4333,'Suspensão de repasses - GESCON'!$D$3:$J$1048576,7,FALSE)="Validada","SIM","NÃO"),"NÃO"),"")</f>
        <v>NÃO</v>
      </c>
    </row>
    <row r="4334" spans="1:12" s="19" customFormat="1" ht="15" hidden="1" customHeight="1" x14ac:dyDescent="0.25">
      <c r="A4334" s="88" t="s">
        <v>9701</v>
      </c>
      <c r="B4334" s="40" t="s">
        <v>4559</v>
      </c>
      <c r="C4334" s="82" t="s">
        <v>10959</v>
      </c>
      <c r="D4334" s="82"/>
      <c r="E4334" s="82"/>
      <c r="F4334" s="82"/>
      <c r="G4334" s="82"/>
      <c r="H4334" s="40" t="s">
        <v>4</v>
      </c>
      <c r="I4334" s="83" t="str">
        <f>IFERROR(VLOOKUP(A4334,'Alíquotas - CADPREV'!$B$2152:$N$4324,8,FALSE),"")</f>
        <v/>
      </c>
      <c r="J4334" s="83" t="str">
        <f>IF(H4334="RPPS",VLOOKUP(A4334,' Legislação Benef - GESCON'!$B$4:$I$2159,3,FALSE),"")</f>
        <v/>
      </c>
      <c r="K4334" s="83" t="str">
        <f>IF(H4334="RPPS",VLOOKUP(A4334,' Legislação Benef - GESCON'!$B$4:$I$2159,6,FALSE),"")</f>
        <v/>
      </c>
      <c r="L4334" s="83" t="str">
        <f>IF(H4334="RPPS",IFERROR(IF(VLOOKUP(A4334,'Suspensão de repasses - GESCON'!$D$3:$J$1048576,7,FALSE)="Validada","SIM","NÃO"),"NÃO"),"")</f>
        <v/>
      </c>
    </row>
    <row r="4335" spans="1:12" s="19" customFormat="1" ht="15" hidden="1" customHeight="1" x14ac:dyDescent="0.25">
      <c r="A4335" s="88" t="s">
        <v>9702</v>
      </c>
      <c r="B4335" s="40" t="s">
        <v>2554</v>
      </c>
      <c r="C4335" s="82" t="s">
        <v>10959</v>
      </c>
      <c r="D4335" s="82"/>
      <c r="E4335" s="82"/>
      <c r="F4335" s="82"/>
      <c r="G4335" s="82"/>
      <c r="H4335" s="40" t="s">
        <v>4</v>
      </c>
      <c r="I4335" s="83" t="str">
        <f>IFERROR(VLOOKUP(A4335,'Alíquotas - CADPREV'!$B$2152:$N$4324,8,FALSE),"")</f>
        <v/>
      </c>
      <c r="J4335" s="83" t="str">
        <f>IF(H4335="RPPS",VLOOKUP(A4335,' Legislação Benef - GESCON'!$B$4:$I$2159,3,FALSE),"")</f>
        <v/>
      </c>
      <c r="K4335" s="83" t="str">
        <f>IF(H4335="RPPS",VLOOKUP(A4335,' Legislação Benef - GESCON'!$B$4:$I$2159,6,FALSE),"")</f>
        <v/>
      </c>
      <c r="L4335" s="83" t="str">
        <f>IF(H4335="RPPS",IFERROR(IF(VLOOKUP(A4335,'Suspensão de repasses - GESCON'!$D$3:$J$1048576,7,FALSE)="Validada","SIM","NÃO"),"NÃO"),"")</f>
        <v/>
      </c>
    </row>
    <row r="4336" spans="1:12" s="19" customFormat="1" ht="15" hidden="1" customHeight="1" x14ac:dyDescent="0.25">
      <c r="A4336" s="88" t="s">
        <v>9703</v>
      </c>
      <c r="B4336" s="40" t="s">
        <v>3143</v>
      </c>
      <c r="C4336" s="82" t="s">
        <v>10959</v>
      </c>
      <c r="D4336" s="82"/>
      <c r="E4336" s="82"/>
      <c r="F4336" s="82"/>
      <c r="G4336" s="82"/>
      <c r="H4336" s="40" t="s">
        <v>4</v>
      </c>
      <c r="I4336" s="83" t="str">
        <f>IFERROR(VLOOKUP(A4336,'Alíquotas - CADPREV'!$B$2152:$N$4324,8,FALSE),"")</f>
        <v/>
      </c>
      <c r="J4336" s="83" t="str">
        <f>IF(H4336="RPPS",VLOOKUP(A4336,' Legislação Benef - GESCON'!$B$4:$I$2159,3,FALSE),"")</f>
        <v/>
      </c>
      <c r="K4336" s="83" t="str">
        <f>IF(H4336="RPPS",VLOOKUP(A4336,' Legislação Benef - GESCON'!$B$4:$I$2159,6,FALSE),"")</f>
        <v/>
      </c>
      <c r="L4336" s="83" t="str">
        <f>IF(H4336="RPPS",IFERROR(IF(VLOOKUP(A4336,'Suspensão de repasses - GESCON'!$D$3:$J$1048576,7,FALSE)="Validada","SIM","NÃO"),"NÃO"),"")</f>
        <v/>
      </c>
    </row>
    <row r="4337" spans="1:12" s="19" customFormat="1" ht="15" customHeight="1" x14ac:dyDescent="0.25">
      <c r="A4337" s="88" t="s">
        <v>9704</v>
      </c>
      <c r="B4337" s="40" t="s">
        <v>2758</v>
      </c>
      <c r="C4337" s="82" t="s">
        <v>10958</v>
      </c>
      <c r="D4337" s="82">
        <v>1190</v>
      </c>
      <c r="E4337" s="82">
        <v>383</v>
      </c>
      <c r="F4337" s="82">
        <v>80</v>
      </c>
      <c r="G4337" s="82">
        <v>1653</v>
      </c>
      <c r="H4337" s="40" t="s">
        <v>2</v>
      </c>
      <c r="I4337" s="83" t="str">
        <f>IFERROR(VLOOKUP(A4337,'Alíquotas - CADPREV'!$B$2152:$N$4324,8,FALSE),"")</f>
        <v>SIM</v>
      </c>
      <c r="J4337" s="83" t="str">
        <f>IF(H4337="RPPS",VLOOKUP(A4337,' Legislação Benef - GESCON'!$B$4:$I$2159,3,FALSE),"")</f>
        <v>NÃO</v>
      </c>
      <c r="K4337" s="83" t="str">
        <f>IF(H4337="RPPS",VLOOKUP(A4337,' Legislação Benef - GESCON'!$B$4:$I$2159,6,FALSE),"")</f>
        <v>NÃO</v>
      </c>
      <c r="L4337" s="83" t="str">
        <f>IF(H4337="RPPS",IFERROR(IF(VLOOKUP(A4337,'Suspensão de repasses - GESCON'!$D$3:$J$1048576,7,FALSE)="Validada","SIM","NÃO"),"NÃO"),"")</f>
        <v>NÃO</v>
      </c>
    </row>
    <row r="4338" spans="1:12" s="19" customFormat="1" ht="15" hidden="1" customHeight="1" x14ac:dyDescent="0.25">
      <c r="A4338" s="88" t="s">
        <v>9705</v>
      </c>
      <c r="B4338" s="40" t="s">
        <v>1356</v>
      </c>
      <c r="C4338" s="82" t="s">
        <v>10959</v>
      </c>
      <c r="D4338" s="82"/>
      <c r="E4338" s="82"/>
      <c r="F4338" s="82"/>
      <c r="G4338" s="82"/>
      <c r="H4338" s="40" t="s">
        <v>4</v>
      </c>
      <c r="I4338" s="83" t="str">
        <f>IFERROR(VLOOKUP(A4338,'Alíquotas - CADPREV'!$B$2152:$N$4324,8,FALSE),"")</f>
        <v/>
      </c>
      <c r="J4338" s="83" t="str">
        <f>IF(H4338="RPPS",VLOOKUP(A4338,' Legislação Benef - GESCON'!$B$4:$I$2159,3,FALSE),"")</f>
        <v/>
      </c>
      <c r="K4338" s="83" t="str">
        <f>IF(H4338="RPPS",VLOOKUP(A4338,' Legislação Benef - GESCON'!$B$4:$I$2159,6,FALSE),"")</f>
        <v/>
      </c>
      <c r="L4338" s="83" t="str">
        <f>IF(H4338="RPPS",IFERROR(IF(VLOOKUP(A4338,'Suspensão de repasses - GESCON'!$D$3:$J$1048576,7,FALSE)="Validada","SIM","NÃO"),"NÃO"),"")</f>
        <v/>
      </c>
    </row>
    <row r="4339" spans="1:12" s="19" customFormat="1" ht="15" hidden="1" customHeight="1" x14ac:dyDescent="0.25">
      <c r="A4339" s="88" t="s">
        <v>9706</v>
      </c>
      <c r="B4339" s="40" t="s">
        <v>215</v>
      </c>
      <c r="C4339" s="82" t="s">
        <v>10959</v>
      </c>
      <c r="D4339" s="82"/>
      <c r="E4339" s="82"/>
      <c r="F4339" s="82"/>
      <c r="G4339" s="82"/>
      <c r="H4339" s="40" t="s">
        <v>4</v>
      </c>
      <c r="I4339" s="83" t="str">
        <f>IFERROR(VLOOKUP(A4339,'Alíquotas - CADPREV'!$B$2152:$N$4324,8,FALSE),"")</f>
        <v/>
      </c>
      <c r="J4339" s="83" t="str">
        <f>IF(H4339="RPPS",VLOOKUP(A4339,' Legislação Benef - GESCON'!$B$4:$I$2159,3,FALSE),"")</f>
        <v/>
      </c>
      <c r="K4339" s="83" t="str">
        <f>IF(H4339="RPPS",VLOOKUP(A4339,' Legislação Benef - GESCON'!$B$4:$I$2159,6,FALSE),"")</f>
        <v/>
      </c>
      <c r="L4339" s="83" t="str">
        <f>IF(H4339="RPPS",IFERROR(IF(VLOOKUP(A4339,'Suspensão de repasses - GESCON'!$D$3:$J$1048576,7,FALSE)="Validada","SIM","NÃO"),"NÃO"),"")</f>
        <v/>
      </c>
    </row>
    <row r="4340" spans="1:12" s="19" customFormat="1" ht="15" hidden="1" customHeight="1" x14ac:dyDescent="0.25">
      <c r="A4340" s="88" t="s">
        <v>9707</v>
      </c>
      <c r="B4340" s="40" t="s">
        <v>2413</v>
      </c>
      <c r="C4340" s="82" t="s">
        <v>10959</v>
      </c>
      <c r="D4340" s="82"/>
      <c r="E4340" s="82"/>
      <c r="F4340" s="82"/>
      <c r="G4340" s="82"/>
      <c r="H4340" s="40" t="s">
        <v>4</v>
      </c>
      <c r="I4340" s="83" t="str">
        <f>IFERROR(VLOOKUP(A4340,'Alíquotas - CADPREV'!$B$2152:$N$4324,8,FALSE),"")</f>
        <v/>
      </c>
      <c r="J4340" s="83" t="str">
        <f>IF(H4340="RPPS",VLOOKUP(A4340,' Legislação Benef - GESCON'!$B$4:$I$2159,3,FALSE),"")</f>
        <v/>
      </c>
      <c r="K4340" s="83" t="str">
        <f>IF(H4340="RPPS",VLOOKUP(A4340,' Legislação Benef - GESCON'!$B$4:$I$2159,6,FALSE),"")</f>
        <v/>
      </c>
      <c r="L4340" s="83" t="str">
        <f>IF(H4340="RPPS",IFERROR(IF(VLOOKUP(A4340,'Suspensão de repasses - GESCON'!$D$3:$J$1048576,7,FALSE)="Validada","SIM","NÃO"),"NÃO"),"")</f>
        <v/>
      </c>
    </row>
    <row r="4341" spans="1:12" s="19" customFormat="1" ht="15" hidden="1" customHeight="1" x14ac:dyDescent="0.25">
      <c r="A4341" s="88" t="s">
        <v>9708</v>
      </c>
      <c r="B4341" s="40" t="s">
        <v>634</v>
      </c>
      <c r="C4341" s="82" t="s">
        <v>10959</v>
      </c>
      <c r="D4341" s="82"/>
      <c r="E4341" s="82"/>
      <c r="F4341" s="82"/>
      <c r="G4341" s="82"/>
      <c r="H4341" s="40" t="s">
        <v>4</v>
      </c>
      <c r="I4341" s="83" t="str">
        <f>IFERROR(VLOOKUP(A4341,'Alíquotas - CADPREV'!$B$2152:$N$4324,8,FALSE),"")</f>
        <v/>
      </c>
      <c r="J4341" s="83" t="str">
        <f>IF(H4341="RPPS",VLOOKUP(A4341,' Legislação Benef - GESCON'!$B$4:$I$2159,3,FALSE),"")</f>
        <v/>
      </c>
      <c r="K4341" s="83" t="str">
        <f>IF(H4341="RPPS",VLOOKUP(A4341,' Legislação Benef - GESCON'!$B$4:$I$2159,6,FALSE),"")</f>
        <v/>
      </c>
      <c r="L4341" s="83" t="str">
        <f>IF(H4341="RPPS",IFERROR(IF(VLOOKUP(A4341,'Suspensão de repasses - GESCON'!$D$3:$J$1048576,7,FALSE)="Validada","SIM","NÃO"),"NÃO"),"")</f>
        <v/>
      </c>
    </row>
    <row r="4342" spans="1:12" s="19" customFormat="1" ht="15" hidden="1" customHeight="1" x14ac:dyDescent="0.25">
      <c r="A4342" s="88" t="s">
        <v>9709</v>
      </c>
      <c r="B4342" s="40" t="s">
        <v>4626</v>
      </c>
      <c r="C4342" s="82" t="s">
        <v>10959</v>
      </c>
      <c r="D4342" s="82"/>
      <c r="E4342" s="82"/>
      <c r="F4342" s="82"/>
      <c r="G4342" s="82"/>
      <c r="H4342" s="40" t="s">
        <v>4</v>
      </c>
      <c r="I4342" s="83" t="str">
        <f>IFERROR(VLOOKUP(A4342,'Alíquotas - CADPREV'!$B$2152:$N$4324,8,FALSE),"")</f>
        <v/>
      </c>
      <c r="J4342" s="83" t="str">
        <f>IF(H4342="RPPS",VLOOKUP(A4342,' Legislação Benef - GESCON'!$B$4:$I$2159,3,FALSE),"")</f>
        <v/>
      </c>
      <c r="K4342" s="83" t="str">
        <f>IF(H4342="RPPS",VLOOKUP(A4342,' Legislação Benef - GESCON'!$B$4:$I$2159,6,FALSE),"")</f>
        <v/>
      </c>
      <c r="L4342" s="83" t="str">
        <f>IF(H4342="RPPS",IFERROR(IF(VLOOKUP(A4342,'Suspensão de repasses - GESCON'!$D$3:$J$1048576,7,FALSE)="Validada","SIM","NÃO"),"NÃO"),"")</f>
        <v/>
      </c>
    </row>
    <row r="4343" spans="1:12" s="19" customFormat="1" ht="15" customHeight="1" x14ac:dyDescent="0.25">
      <c r="A4343" s="88" t="s">
        <v>9710</v>
      </c>
      <c r="B4343" s="40" t="s">
        <v>2758</v>
      </c>
      <c r="C4343" s="82" t="s">
        <v>10958</v>
      </c>
      <c r="D4343" s="82">
        <v>318</v>
      </c>
      <c r="E4343" s="82">
        <v>166</v>
      </c>
      <c r="F4343" s="82">
        <v>18</v>
      </c>
      <c r="G4343" s="82">
        <v>502</v>
      </c>
      <c r="H4343" s="40" t="s">
        <v>2</v>
      </c>
      <c r="I4343" s="83" t="str">
        <f>IFERROR(VLOOKUP(A4343,'Alíquotas - CADPREV'!$B$2152:$N$4324,8,FALSE),"")</f>
        <v>NÃO</v>
      </c>
      <c r="J4343" s="83" t="str">
        <f>IF(H4343="RPPS",VLOOKUP(A4343,' Legislação Benef - GESCON'!$B$4:$I$2159,3,FALSE),"")</f>
        <v>NÃO</v>
      </c>
      <c r="K4343" s="83" t="str">
        <f>IF(H4343="RPPS",VLOOKUP(A4343,' Legislação Benef - GESCON'!$B$4:$I$2159,6,FALSE),"")</f>
        <v>NÃO</v>
      </c>
      <c r="L4343" s="83" t="str">
        <f>IF(H4343="RPPS",IFERROR(IF(VLOOKUP(A4343,'Suspensão de repasses - GESCON'!$D$3:$J$1048576,7,FALSE)="Validada","SIM","NÃO"),"NÃO"),"")</f>
        <v>NÃO</v>
      </c>
    </row>
    <row r="4344" spans="1:12" s="19" customFormat="1" ht="15" hidden="1" customHeight="1" x14ac:dyDescent="0.25">
      <c r="A4344" s="88" t="s">
        <v>9711</v>
      </c>
      <c r="B4344" s="40" t="s">
        <v>4289</v>
      </c>
      <c r="C4344" s="82" t="s">
        <v>10959</v>
      </c>
      <c r="D4344" s="82"/>
      <c r="E4344" s="82"/>
      <c r="F4344" s="82"/>
      <c r="G4344" s="82"/>
      <c r="H4344" s="40" t="s">
        <v>4</v>
      </c>
      <c r="I4344" s="83" t="str">
        <f>IFERROR(VLOOKUP(A4344,'Alíquotas - CADPREV'!$B$2152:$N$4324,8,FALSE),"")</f>
        <v/>
      </c>
      <c r="J4344" s="83" t="str">
        <f>IF(H4344="RPPS",VLOOKUP(A4344,' Legislação Benef - GESCON'!$B$4:$I$2159,3,FALSE),"")</f>
        <v/>
      </c>
      <c r="K4344" s="83" t="str">
        <f>IF(H4344="RPPS",VLOOKUP(A4344,' Legislação Benef - GESCON'!$B$4:$I$2159,6,FALSE),"")</f>
        <v/>
      </c>
      <c r="L4344" s="83" t="str">
        <f>IF(H4344="RPPS",IFERROR(IF(VLOOKUP(A4344,'Suspensão de repasses - GESCON'!$D$3:$J$1048576,7,FALSE)="Validada","SIM","NÃO"),"NÃO"),"")</f>
        <v/>
      </c>
    </row>
    <row r="4345" spans="1:12" s="19" customFormat="1" ht="15" hidden="1" customHeight="1" x14ac:dyDescent="0.25">
      <c r="A4345" s="88" t="s">
        <v>9712</v>
      </c>
      <c r="B4345" s="40" t="s">
        <v>4626</v>
      </c>
      <c r="C4345" s="82" t="s">
        <v>10959</v>
      </c>
      <c r="D4345" s="82"/>
      <c r="E4345" s="82"/>
      <c r="F4345" s="82"/>
      <c r="G4345" s="82"/>
      <c r="H4345" s="40" t="s">
        <v>4</v>
      </c>
      <c r="I4345" s="83" t="str">
        <f>IFERROR(VLOOKUP(A4345,'Alíquotas - CADPREV'!$B$2152:$N$4324,8,FALSE),"")</f>
        <v/>
      </c>
      <c r="J4345" s="83" t="str">
        <f>IF(H4345="RPPS",VLOOKUP(A4345,' Legislação Benef - GESCON'!$B$4:$I$2159,3,FALSE),"")</f>
        <v/>
      </c>
      <c r="K4345" s="83" t="str">
        <f>IF(H4345="RPPS",VLOOKUP(A4345,' Legislação Benef - GESCON'!$B$4:$I$2159,6,FALSE),"")</f>
        <v/>
      </c>
      <c r="L4345" s="83" t="str">
        <f>IF(H4345="RPPS",IFERROR(IF(VLOOKUP(A4345,'Suspensão de repasses - GESCON'!$D$3:$J$1048576,7,FALSE)="Validada","SIM","NÃO"),"NÃO"),"")</f>
        <v/>
      </c>
    </row>
    <row r="4346" spans="1:12" s="19" customFormat="1" ht="15" hidden="1" customHeight="1" x14ac:dyDescent="0.25">
      <c r="A4346" s="88" t="s">
        <v>9713</v>
      </c>
      <c r="B4346" s="40" t="s">
        <v>4626</v>
      </c>
      <c r="C4346" s="82" t="s">
        <v>10959</v>
      </c>
      <c r="D4346" s="82"/>
      <c r="E4346" s="82"/>
      <c r="F4346" s="82"/>
      <c r="G4346" s="82"/>
      <c r="H4346" s="40" t="s">
        <v>4</v>
      </c>
      <c r="I4346" s="83" t="str">
        <f>IFERROR(VLOOKUP(A4346,'Alíquotas - CADPREV'!$B$2152:$N$4324,8,FALSE),"")</f>
        <v/>
      </c>
      <c r="J4346" s="83" t="str">
        <f>IF(H4346="RPPS",VLOOKUP(A4346,' Legislação Benef - GESCON'!$B$4:$I$2159,3,FALSE),"")</f>
        <v/>
      </c>
      <c r="K4346" s="83" t="str">
        <f>IF(H4346="RPPS",VLOOKUP(A4346,' Legislação Benef - GESCON'!$B$4:$I$2159,6,FALSE),"")</f>
        <v/>
      </c>
      <c r="L4346" s="83" t="str">
        <f>IF(H4346="RPPS",IFERROR(IF(VLOOKUP(A4346,'Suspensão de repasses - GESCON'!$D$3:$J$1048576,7,FALSE)="Validada","SIM","NÃO"),"NÃO"),"")</f>
        <v/>
      </c>
    </row>
    <row r="4347" spans="1:12" s="19" customFormat="1" ht="15" hidden="1" customHeight="1" x14ac:dyDescent="0.25">
      <c r="A4347" s="88" t="s">
        <v>9714</v>
      </c>
      <c r="B4347" s="40" t="s">
        <v>1356</v>
      </c>
      <c r="C4347" s="82" t="s">
        <v>10959</v>
      </c>
      <c r="D4347" s="82"/>
      <c r="E4347" s="82"/>
      <c r="F4347" s="82"/>
      <c r="G4347" s="82"/>
      <c r="H4347" s="40" t="s">
        <v>4</v>
      </c>
      <c r="I4347" s="83" t="str">
        <f>IFERROR(VLOOKUP(A4347,'Alíquotas - CADPREV'!$B$2152:$N$4324,8,FALSE),"")</f>
        <v/>
      </c>
      <c r="J4347" s="83" t="str">
        <f>IF(H4347="RPPS",VLOOKUP(A4347,' Legislação Benef - GESCON'!$B$4:$I$2159,3,FALSE),"")</f>
        <v/>
      </c>
      <c r="K4347" s="83" t="str">
        <f>IF(H4347="RPPS",VLOOKUP(A4347,' Legislação Benef - GESCON'!$B$4:$I$2159,6,FALSE),"")</f>
        <v/>
      </c>
      <c r="L4347" s="83" t="str">
        <f>IF(H4347="RPPS",IFERROR(IF(VLOOKUP(A4347,'Suspensão de repasses - GESCON'!$D$3:$J$1048576,7,FALSE)="Validada","SIM","NÃO"),"NÃO"),"")</f>
        <v/>
      </c>
    </row>
    <row r="4348" spans="1:12" s="19" customFormat="1" ht="15" customHeight="1" x14ac:dyDescent="0.25">
      <c r="A4348" s="88" t="s">
        <v>9715</v>
      </c>
      <c r="B4348" s="40" t="s">
        <v>4626</v>
      </c>
      <c r="C4348" s="82" t="s">
        <v>10958</v>
      </c>
      <c r="D4348" s="82">
        <v>1034</v>
      </c>
      <c r="E4348" s="82">
        <v>274</v>
      </c>
      <c r="F4348" s="82">
        <v>77</v>
      </c>
      <c r="G4348" s="82">
        <v>1385</v>
      </c>
      <c r="H4348" s="40" t="s">
        <v>2</v>
      </c>
      <c r="I4348" s="83" t="str">
        <f>IFERROR(VLOOKUP(A4348,'Alíquotas - CADPREV'!$B$2152:$N$4324,8,FALSE),"")</f>
        <v>NÃO</v>
      </c>
      <c r="J4348" s="83" t="str">
        <f>IF(H4348="RPPS",VLOOKUP(A4348,' Legislação Benef - GESCON'!$B$4:$I$2159,3,FALSE),"")</f>
        <v>NÃO</v>
      </c>
      <c r="K4348" s="83" t="str">
        <f>IF(H4348="RPPS",VLOOKUP(A4348,' Legislação Benef - GESCON'!$B$4:$I$2159,6,FALSE),"")</f>
        <v>NÃO</v>
      </c>
      <c r="L4348" s="83" t="str">
        <f>IF(H4348="RPPS",IFERROR(IF(VLOOKUP(A4348,'Suspensão de repasses - GESCON'!$D$3:$J$1048576,7,FALSE)="Validada","SIM","NÃO"),"NÃO"),"")</f>
        <v>NÃO</v>
      </c>
    </row>
    <row r="4349" spans="1:12" s="19" customFormat="1" ht="15" hidden="1" customHeight="1" x14ac:dyDescent="0.25">
      <c r="A4349" s="88" t="s">
        <v>9716</v>
      </c>
      <c r="B4349" s="40" t="s">
        <v>2274</v>
      </c>
      <c r="C4349" s="82" t="s">
        <v>10959</v>
      </c>
      <c r="D4349" s="82"/>
      <c r="E4349" s="82"/>
      <c r="F4349" s="82"/>
      <c r="G4349" s="82"/>
      <c r="H4349" s="40" t="s">
        <v>4</v>
      </c>
      <c r="I4349" s="83" t="str">
        <f>IFERROR(VLOOKUP(A4349,'Alíquotas - CADPREV'!$B$2152:$N$4324,8,FALSE),"")</f>
        <v/>
      </c>
      <c r="J4349" s="83" t="str">
        <f>IF(H4349="RPPS",VLOOKUP(A4349,' Legislação Benef - GESCON'!$B$4:$I$2159,3,FALSE),"")</f>
        <v/>
      </c>
      <c r="K4349" s="83" t="str">
        <f>IF(H4349="RPPS",VLOOKUP(A4349,' Legislação Benef - GESCON'!$B$4:$I$2159,6,FALSE),"")</f>
        <v/>
      </c>
      <c r="L4349" s="83" t="str">
        <f>IF(H4349="RPPS",IFERROR(IF(VLOOKUP(A4349,'Suspensão de repasses - GESCON'!$D$3:$J$1048576,7,FALSE)="Validada","SIM","NÃO"),"NÃO"),"")</f>
        <v/>
      </c>
    </row>
    <row r="4350" spans="1:12" s="19" customFormat="1" ht="15" hidden="1" customHeight="1" x14ac:dyDescent="0.25">
      <c r="A4350" s="88" t="s">
        <v>9717</v>
      </c>
      <c r="B4350" s="40" t="s">
        <v>3143</v>
      </c>
      <c r="C4350" s="82" t="s">
        <v>10959</v>
      </c>
      <c r="D4350" s="82"/>
      <c r="E4350" s="82"/>
      <c r="F4350" s="82"/>
      <c r="G4350" s="82"/>
      <c r="H4350" s="40" t="s">
        <v>4</v>
      </c>
      <c r="I4350" s="83" t="str">
        <f>IFERROR(VLOOKUP(A4350,'Alíquotas - CADPREV'!$B$2152:$N$4324,8,FALSE),"")</f>
        <v/>
      </c>
      <c r="J4350" s="83" t="str">
        <f>IF(H4350="RPPS",VLOOKUP(A4350,' Legislação Benef - GESCON'!$B$4:$I$2159,3,FALSE),"")</f>
        <v/>
      </c>
      <c r="K4350" s="83" t="str">
        <f>IF(H4350="RPPS",VLOOKUP(A4350,' Legislação Benef - GESCON'!$B$4:$I$2159,6,FALSE),"")</f>
        <v/>
      </c>
      <c r="L4350" s="83" t="str">
        <f>IF(H4350="RPPS",IFERROR(IF(VLOOKUP(A4350,'Suspensão de repasses - GESCON'!$D$3:$J$1048576,7,FALSE)="Validada","SIM","NÃO"),"NÃO"),"")</f>
        <v/>
      </c>
    </row>
    <row r="4351" spans="1:12" s="19" customFormat="1" ht="15" customHeight="1" x14ac:dyDescent="0.25">
      <c r="A4351" s="88" t="s">
        <v>9718</v>
      </c>
      <c r="B4351" s="40" t="s">
        <v>3812</v>
      </c>
      <c r="C4351" s="82" t="s">
        <v>10958</v>
      </c>
      <c r="D4351" s="82">
        <v>339</v>
      </c>
      <c r="E4351" s="82">
        <v>115</v>
      </c>
      <c r="F4351" s="82">
        <v>35</v>
      </c>
      <c r="G4351" s="82">
        <v>489</v>
      </c>
      <c r="H4351" s="40" t="s">
        <v>2</v>
      </c>
      <c r="I4351" s="83" t="str">
        <f>IFERROR(VLOOKUP(A4351,'Alíquotas - CADPREV'!$B$2152:$N$4324,8,FALSE),"")</f>
        <v>NÃO</v>
      </c>
      <c r="J4351" s="83" t="str">
        <f>IF(H4351="RPPS",VLOOKUP(A4351,' Legislação Benef - GESCON'!$B$4:$I$2159,3,FALSE),"")</f>
        <v>NÃO</v>
      </c>
      <c r="K4351" s="83" t="str">
        <f>IF(H4351="RPPS",VLOOKUP(A4351,' Legislação Benef - GESCON'!$B$4:$I$2159,6,FALSE),"")</f>
        <v>NÃO</v>
      </c>
      <c r="L4351" s="83" t="str">
        <f>IF(H4351="RPPS",IFERROR(IF(VLOOKUP(A4351,'Suspensão de repasses - GESCON'!$D$3:$J$1048576,7,FALSE)="Validada","SIM","NÃO"),"NÃO"),"")</f>
        <v>NÃO</v>
      </c>
    </row>
    <row r="4352" spans="1:12" s="19" customFormat="1" ht="15" hidden="1" customHeight="1" x14ac:dyDescent="0.25">
      <c r="A4352" s="88" t="s">
        <v>9719</v>
      </c>
      <c r="B4352" s="40" t="s">
        <v>3143</v>
      </c>
      <c r="C4352" s="82" t="s">
        <v>10959</v>
      </c>
      <c r="D4352" s="82"/>
      <c r="E4352" s="82"/>
      <c r="F4352" s="82"/>
      <c r="G4352" s="82"/>
      <c r="H4352" s="40" t="s">
        <v>4</v>
      </c>
      <c r="I4352" s="83" t="str">
        <f>IFERROR(VLOOKUP(A4352,'Alíquotas - CADPREV'!$B$2152:$N$4324,8,FALSE),"")</f>
        <v/>
      </c>
      <c r="J4352" s="83" t="str">
        <f>IF(H4352="RPPS",VLOOKUP(A4352,' Legislação Benef - GESCON'!$B$4:$I$2159,3,FALSE),"")</f>
        <v/>
      </c>
      <c r="K4352" s="83" t="str">
        <f>IF(H4352="RPPS",VLOOKUP(A4352,' Legislação Benef - GESCON'!$B$4:$I$2159,6,FALSE),"")</f>
        <v/>
      </c>
      <c r="L4352" s="83" t="str">
        <f>IF(H4352="RPPS",IFERROR(IF(VLOOKUP(A4352,'Suspensão de repasses - GESCON'!$D$3:$J$1048576,7,FALSE)="Validada","SIM","NÃO"),"NÃO"),"")</f>
        <v/>
      </c>
    </row>
    <row r="4353" spans="1:12" s="19" customFormat="1" ht="15" hidden="1" customHeight="1" x14ac:dyDescent="0.25">
      <c r="A4353" s="88" t="s">
        <v>9720</v>
      </c>
      <c r="B4353" s="40" t="s">
        <v>4626</v>
      </c>
      <c r="C4353" s="82" t="s">
        <v>10959</v>
      </c>
      <c r="D4353" s="82"/>
      <c r="E4353" s="82"/>
      <c r="F4353" s="82"/>
      <c r="G4353" s="82"/>
      <c r="H4353" s="40" t="s">
        <v>4</v>
      </c>
      <c r="I4353" s="83" t="str">
        <f>IFERROR(VLOOKUP(A4353,'Alíquotas - CADPREV'!$B$2152:$N$4324,8,FALSE),"")</f>
        <v/>
      </c>
      <c r="J4353" s="83" t="str">
        <f>IF(H4353="RPPS",VLOOKUP(A4353,' Legislação Benef - GESCON'!$B$4:$I$2159,3,FALSE),"")</f>
        <v/>
      </c>
      <c r="K4353" s="83" t="str">
        <f>IF(H4353="RPPS",VLOOKUP(A4353,' Legislação Benef - GESCON'!$B$4:$I$2159,6,FALSE),"")</f>
        <v/>
      </c>
      <c r="L4353" s="83" t="str">
        <f>IF(H4353="RPPS",IFERROR(IF(VLOOKUP(A4353,'Suspensão de repasses - GESCON'!$D$3:$J$1048576,7,FALSE)="Validada","SIM","NÃO"),"NÃO"),"")</f>
        <v/>
      </c>
    </row>
    <row r="4354" spans="1:12" s="19" customFormat="1" ht="15" customHeight="1" x14ac:dyDescent="0.25">
      <c r="A4354" s="88" t="s">
        <v>9721</v>
      </c>
      <c r="B4354" s="40" t="s">
        <v>4289</v>
      </c>
      <c r="C4354" s="82" t="s">
        <v>10958</v>
      </c>
      <c r="D4354" s="82">
        <v>152</v>
      </c>
      <c r="E4354" s="82">
        <v>44</v>
      </c>
      <c r="F4354" s="82">
        <v>5</v>
      </c>
      <c r="G4354" s="82">
        <v>201</v>
      </c>
      <c r="H4354" s="40" t="s">
        <v>2</v>
      </c>
      <c r="I4354" s="83" t="str">
        <f>IFERROR(VLOOKUP(A4354,'Alíquotas - CADPREV'!$B$2152:$N$4324,8,FALSE),"")</f>
        <v>NÃO</v>
      </c>
      <c r="J4354" s="83" t="str">
        <f>IF(H4354="RPPS",VLOOKUP(A4354,' Legislação Benef - GESCON'!$B$4:$I$2159,3,FALSE),"")</f>
        <v>NÃO</v>
      </c>
      <c r="K4354" s="83" t="str">
        <f>IF(H4354="RPPS",VLOOKUP(A4354,' Legislação Benef - GESCON'!$B$4:$I$2159,6,FALSE),"")</f>
        <v>SIM</v>
      </c>
      <c r="L4354" s="83" t="str">
        <f>IF(H4354="RPPS",IFERROR(IF(VLOOKUP(A4354,'Suspensão de repasses - GESCON'!$D$3:$J$1048576,7,FALSE)="Validada","SIM","NÃO"),"NÃO"),"")</f>
        <v>NÃO</v>
      </c>
    </row>
    <row r="4355" spans="1:12" s="19" customFormat="1" ht="15" customHeight="1" x14ac:dyDescent="0.25">
      <c r="A4355" s="88" t="s">
        <v>9722</v>
      </c>
      <c r="B4355" s="40" t="s">
        <v>215</v>
      </c>
      <c r="C4355" s="82" t="s">
        <v>10960</v>
      </c>
      <c r="D4355" s="82">
        <v>21674</v>
      </c>
      <c r="E4355" s="82">
        <v>7318</v>
      </c>
      <c r="F4355" s="82">
        <v>3444</v>
      </c>
      <c r="G4355" s="82">
        <v>32436</v>
      </c>
      <c r="H4355" s="40" t="s">
        <v>2</v>
      </c>
      <c r="I4355" s="83" t="str">
        <f>IFERROR(VLOOKUP(A4355,'Alíquotas - CADPREV'!$B$2152:$N$4324,8,FALSE),"")</f>
        <v>SIM</v>
      </c>
      <c r="J4355" s="83" t="str">
        <f>IF(H4355="RPPS",VLOOKUP(A4355,' Legislação Benef - GESCON'!$B$4:$I$2159,3,FALSE),"")</f>
        <v>SIM</v>
      </c>
      <c r="K4355" s="83" t="str">
        <f>IF(H4355="RPPS",VLOOKUP(A4355,' Legislação Benef - GESCON'!$B$4:$I$2159,6,FALSE),"")</f>
        <v>NÃO</v>
      </c>
      <c r="L4355" s="83" t="str">
        <f>IF(H4355="RPPS",IFERROR(IF(VLOOKUP(A4355,'Suspensão de repasses - GESCON'!$D$3:$J$1048576,7,FALSE)="Validada","SIM","NÃO"),"NÃO"),"")</f>
        <v>NÃO</v>
      </c>
    </row>
    <row r="4356" spans="1:12" s="19" customFormat="1" ht="15" customHeight="1" x14ac:dyDescent="0.25">
      <c r="A4356" s="88" t="s">
        <v>9723</v>
      </c>
      <c r="B4356" s="40" t="s">
        <v>3812</v>
      </c>
      <c r="C4356" s="82" t="s">
        <v>10958</v>
      </c>
      <c r="D4356" s="82">
        <v>126</v>
      </c>
      <c r="E4356" s="82">
        <v>24</v>
      </c>
      <c r="F4356" s="82">
        <v>8</v>
      </c>
      <c r="G4356" s="82">
        <v>158</v>
      </c>
      <c r="H4356" s="40" t="s">
        <v>2</v>
      </c>
      <c r="I4356" s="83" t="str">
        <f>IFERROR(VLOOKUP(A4356,'Alíquotas - CADPREV'!$B$2152:$N$4324,8,FALSE),"")</f>
        <v>NÃO</v>
      </c>
      <c r="J4356" s="83" t="str">
        <f>IF(H4356="RPPS",VLOOKUP(A4356,' Legislação Benef - GESCON'!$B$4:$I$2159,3,FALSE),"")</f>
        <v>NÃO</v>
      </c>
      <c r="K4356" s="83" t="str">
        <f>IF(H4356="RPPS",VLOOKUP(A4356,' Legislação Benef - GESCON'!$B$4:$I$2159,6,FALSE),"")</f>
        <v>NÃO</v>
      </c>
      <c r="L4356" s="83" t="str">
        <f>IF(H4356="RPPS",IFERROR(IF(VLOOKUP(A4356,'Suspensão de repasses - GESCON'!$D$3:$J$1048576,7,FALSE)="Validada","SIM","NÃO"),"NÃO"),"")</f>
        <v>NÃO</v>
      </c>
    </row>
    <row r="4357" spans="1:12" s="19" customFormat="1" ht="15" customHeight="1" x14ac:dyDescent="0.25">
      <c r="A4357" s="88" t="s">
        <v>9724</v>
      </c>
      <c r="B4357" s="40" t="s">
        <v>3812</v>
      </c>
      <c r="C4357" s="82" t="s">
        <v>10958</v>
      </c>
      <c r="D4357" s="82">
        <v>259</v>
      </c>
      <c r="E4357" s="82">
        <v>51</v>
      </c>
      <c r="F4357" s="82">
        <v>29</v>
      </c>
      <c r="G4357" s="82">
        <v>339</v>
      </c>
      <c r="H4357" s="40" t="s">
        <v>2</v>
      </c>
      <c r="I4357" s="83" t="str">
        <f>IFERROR(VLOOKUP(A4357,'Alíquotas - CADPREV'!$B$2152:$N$4324,8,FALSE),"")</f>
        <v>NÃO</v>
      </c>
      <c r="J4357" s="83" t="str">
        <f>IF(H4357="RPPS",VLOOKUP(A4357,' Legislação Benef - GESCON'!$B$4:$I$2159,3,FALSE),"")</f>
        <v>NÃO</v>
      </c>
      <c r="K4357" s="83" t="str">
        <f>IF(H4357="RPPS",VLOOKUP(A4357,' Legislação Benef - GESCON'!$B$4:$I$2159,6,FALSE),"")</f>
        <v>NÃO</v>
      </c>
      <c r="L4357" s="83" t="str">
        <f>IF(H4357="RPPS",IFERROR(IF(VLOOKUP(A4357,'Suspensão de repasses - GESCON'!$D$3:$J$1048576,7,FALSE)="Validada","SIM","NÃO"),"NÃO"),"")</f>
        <v>SIM</v>
      </c>
    </row>
    <row r="4358" spans="1:12" s="19" customFormat="1" ht="15" hidden="1" customHeight="1" x14ac:dyDescent="0.25">
      <c r="A4358" s="88" t="s">
        <v>9725</v>
      </c>
      <c r="B4358" s="40" t="s">
        <v>1142</v>
      </c>
      <c r="C4358" s="82" t="s">
        <v>10959</v>
      </c>
      <c r="D4358" s="82"/>
      <c r="E4358" s="82"/>
      <c r="F4358" s="82"/>
      <c r="G4358" s="82"/>
      <c r="H4358" s="40" t="s">
        <v>4</v>
      </c>
      <c r="I4358" s="83" t="str">
        <f>IFERROR(VLOOKUP(A4358,'Alíquotas - CADPREV'!$B$2152:$N$4324,8,FALSE),"")</f>
        <v/>
      </c>
      <c r="J4358" s="83" t="str">
        <f>IF(H4358="RPPS",VLOOKUP(A4358,' Legislação Benef - GESCON'!$B$4:$I$2159,3,FALSE),"")</f>
        <v/>
      </c>
      <c r="K4358" s="83" t="str">
        <f>IF(H4358="RPPS",VLOOKUP(A4358,' Legislação Benef - GESCON'!$B$4:$I$2159,6,FALSE),"")</f>
        <v/>
      </c>
      <c r="L4358" s="83" t="str">
        <f>IF(H4358="RPPS",IFERROR(IF(VLOOKUP(A4358,'Suspensão de repasses - GESCON'!$D$3:$J$1048576,7,FALSE)="Validada","SIM","NÃO"),"NÃO"),"")</f>
        <v/>
      </c>
    </row>
    <row r="4359" spans="1:12" s="19" customFormat="1" ht="15" hidden="1" customHeight="1" x14ac:dyDescent="0.25">
      <c r="A4359" s="88" t="s">
        <v>9726</v>
      </c>
      <c r="B4359" s="40" t="s">
        <v>5227</v>
      </c>
      <c r="C4359" s="82" t="s">
        <v>10959</v>
      </c>
      <c r="D4359" s="82"/>
      <c r="E4359" s="82"/>
      <c r="F4359" s="82"/>
      <c r="G4359" s="82"/>
      <c r="H4359" s="40" t="s">
        <v>4</v>
      </c>
      <c r="I4359" s="83" t="str">
        <f>IFERROR(VLOOKUP(A4359,'Alíquotas - CADPREV'!$B$2152:$N$4324,8,FALSE),"")</f>
        <v/>
      </c>
      <c r="J4359" s="83" t="str">
        <f>IF(H4359="RPPS",VLOOKUP(A4359,' Legislação Benef - GESCON'!$B$4:$I$2159,3,FALSE),"")</f>
        <v/>
      </c>
      <c r="K4359" s="83" t="str">
        <f>IF(H4359="RPPS",VLOOKUP(A4359,' Legislação Benef - GESCON'!$B$4:$I$2159,6,FALSE),"")</f>
        <v/>
      </c>
      <c r="L4359" s="83" t="str">
        <f>IF(H4359="RPPS",IFERROR(IF(VLOOKUP(A4359,'Suspensão de repasses - GESCON'!$D$3:$J$1048576,7,FALSE)="Validada","SIM","NÃO"),"NÃO"),"")</f>
        <v/>
      </c>
    </row>
    <row r="4360" spans="1:12" s="19" customFormat="1" ht="15" customHeight="1" x14ac:dyDescent="0.25">
      <c r="A4360" s="88" t="s">
        <v>9727</v>
      </c>
      <c r="B4360" s="40" t="s">
        <v>3812</v>
      </c>
      <c r="C4360" s="82" t="s">
        <v>10958</v>
      </c>
      <c r="D4360" s="82">
        <v>406</v>
      </c>
      <c r="E4360" s="82">
        <v>110</v>
      </c>
      <c r="F4360" s="82">
        <v>10</v>
      </c>
      <c r="G4360" s="82">
        <v>526</v>
      </c>
      <c r="H4360" s="40" t="s">
        <v>2</v>
      </c>
      <c r="I4360" s="83" t="str">
        <f>IFERROR(VLOOKUP(A4360,'Alíquotas - CADPREV'!$B$2152:$N$4324,8,FALSE),"")</f>
        <v>SIM</v>
      </c>
      <c r="J4360" s="83" t="str">
        <f>IF(H4360="RPPS",VLOOKUP(A4360,' Legislação Benef - GESCON'!$B$4:$I$2159,3,FALSE),"")</f>
        <v>NÃO</v>
      </c>
      <c r="K4360" s="83" t="str">
        <f>IF(H4360="RPPS",VLOOKUP(A4360,' Legislação Benef - GESCON'!$B$4:$I$2159,6,FALSE),"")</f>
        <v>NÃO</v>
      </c>
      <c r="L4360" s="83" t="str">
        <f>IF(H4360="RPPS",IFERROR(IF(VLOOKUP(A4360,'Suspensão de repasses - GESCON'!$D$3:$J$1048576,7,FALSE)="Validada","SIM","NÃO"),"NÃO"),"")</f>
        <v>SIM</v>
      </c>
    </row>
    <row r="4361" spans="1:12" s="19" customFormat="1" ht="15" customHeight="1" x14ac:dyDescent="0.25">
      <c r="A4361" s="88" t="s">
        <v>9728</v>
      </c>
      <c r="B4361" s="40" t="s">
        <v>901</v>
      </c>
      <c r="C4361" s="82" t="s">
        <v>10958</v>
      </c>
      <c r="D4361" s="82">
        <v>236</v>
      </c>
      <c r="E4361" s="82">
        <v>0</v>
      </c>
      <c r="F4361" s="82">
        <v>0</v>
      </c>
      <c r="G4361" s="82">
        <v>236</v>
      </c>
      <c r="H4361" s="40" t="s">
        <v>2</v>
      </c>
      <c r="I4361" s="83" t="str">
        <f>IFERROR(VLOOKUP(A4361,'Alíquotas - CADPREV'!$B$2152:$N$4324,8,FALSE),"")</f>
        <v>NÃO</v>
      </c>
      <c r="J4361" s="83" t="str">
        <f>IF(H4361="RPPS",VLOOKUP(A4361,' Legislação Benef - GESCON'!$B$4:$I$2159,3,FALSE),"")</f>
        <v>NÃO</v>
      </c>
      <c r="K4361" s="83" t="str">
        <f>IF(H4361="RPPS",VLOOKUP(A4361,' Legislação Benef - GESCON'!$B$4:$I$2159,6,FALSE),"")</f>
        <v>SIM</v>
      </c>
      <c r="L4361" s="83" t="str">
        <f>IF(H4361="RPPS",IFERROR(IF(VLOOKUP(A4361,'Suspensão de repasses - GESCON'!$D$3:$J$1048576,7,FALSE)="Validada","SIM","NÃO"),"NÃO"),"")</f>
        <v>NÃO</v>
      </c>
    </row>
    <row r="4362" spans="1:12" s="19" customFormat="1" ht="15" hidden="1" customHeight="1" x14ac:dyDescent="0.25">
      <c r="A4362" s="88" t="s">
        <v>9729</v>
      </c>
      <c r="B4362" s="40" t="s">
        <v>5227</v>
      </c>
      <c r="C4362" s="82" t="s">
        <v>10959</v>
      </c>
      <c r="D4362" s="82"/>
      <c r="E4362" s="82"/>
      <c r="F4362" s="82"/>
      <c r="G4362" s="82"/>
      <c r="H4362" s="40" t="s">
        <v>4</v>
      </c>
      <c r="I4362" s="83" t="str">
        <f>IFERROR(VLOOKUP(A4362,'Alíquotas - CADPREV'!$B$2152:$N$4324,8,FALSE),"")</f>
        <v/>
      </c>
      <c r="J4362" s="83" t="str">
        <f>IF(H4362="RPPS",VLOOKUP(A4362,' Legislação Benef - GESCON'!$B$4:$I$2159,3,FALSE),"")</f>
        <v/>
      </c>
      <c r="K4362" s="83" t="str">
        <f>IF(H4362="RPPS",VLOOKUP(A4362,' Legislação Benef - GESCON'!$B$4:$I$2159,6,FALSE),"")</f>
        <v/>
      </c>
      <c r="L4362" s="83" t="str">
        <f>IF(H4362="RPPS",IFERROR(IF(VLOOKUP(A4362,'Suspensão de repasses - GESCON'!$D$3:$J$1048576,7,FALSE)="Validada","SIM","NÃO"),"NÃO"),"")</f>
        <v/>
      </c>
    </row>
    <row r="4363" spans="1:12" s="19" customFormat="1" ht="15" hidden="1" customHeight="1" x14ac:dyDescent="0.25">
      <c r="A4363" s="88" t="s">
        <v>9730</v>
      </c>
      <c r="B4363" s="40" t="s">
        <v>4626</v>
      </c>
      <c r="C4363" s="82" t="s">
        <v>10959</v>
      </c>
      <c r="D4363" s="82"/>
      <c r="E4363" s="82"/>
      <c r="F4363" s="82"/>
      <c r="G4363" s="82"/>
      <c r="H4363" s="40" t="s">
        <v>4</v>
      </c>
      <c r="I4363" s="83" t="str">
        <f>IFERROR(VLOOKUP(A4363,'Alíquotas - CADPREV'!$B$2152:$N$4324,8,FALSE),"")</f>
        <v/>
      </c>
      <c r="J4363" s="83" t="str">
        <f>IF(H4363="RPPS",VLOOKUP(A4363,' Legislação Benef - GESCON'!$B$4:$I$2159,3,FALSE),"")</f>
        <v/>
      </c>
      <c r="K4363" s="83" t="str">
        <f>IF(H4363="RPPS",VLOOKUP(A4363,' Legislação Benef - GESCON'!$B$4:$I$2159,6,FALSE),"")</f>
        <v/>
      </c>
      <c r="L4363" s="83" t="str">
        <f>IF(H4363="RPPS",IFERROR(IF(VLOOKUP(A4363,'Suspensão de repasses - GESCON'!$D$3:$J$1048576,7,FALSE)="Validada","SIM","NÃO"),"NÃO"),"")</f>
        <v/>
      </c>
    </row>
    <row r="4364" spans="1:12" s="19" customFormat="1" ht="15" hidden="1" customHeight="1" x14ac:dyDescent="0.25">
      <c r="A4364" s="88" t="s">
        <v>9731</v>
      </c>
      <c r="B4364" s="40" t="s">
        <v>4289</v>
      </c>
      <c r="C4364" s="82" t="s">
        <v>10959</v>
      </c>
      <c r="D4364" s="82"/>
      <c r="E4364" s="82"/>
      <c r="F4364" s="82"/>
      <c r="G4364" s="82"/>
      <c r="H4364" s="40" t="s">
        <v>4</v>
      </c>
      <c r="I4364" s="83" t="str">
        <f>IFERROR(VLOOKUP(A4364,'Alíquotas - CADPREV'!$B$2152:$N$4324,8,FALSE),"")</f>
        <v/>
      </c>
      <c r="J4364" s="83" t="str">
        <f>IF(H4364="RPPS",VLOOKUP(A4364,' Legislação Benef - GESCON'!$B$4:$I$2159,3,FALSE),"")</f>
        <v/>
      </c>
      <c r="K4364" s="83" t="str">
        <f>IF(H4364="RPPS",VLOOKUP(A4364,' Legislação Benef - GESCON'!$B$4:$I$2159,6,FALSE),"")</f>
        <v/>
      </c>
      <c r="L4364" s="83" t="str">
        <f>IF(H4364="RPPS",IFERROR(IF(VLOOKUP(A4364,'Suspensão de repasses - GESCON'!$D$3:$J$1048576,7,FALSE)="Validada","SIM","NÃO"),"NÃO"),"")</f>
        <v/>
      </c>
    </row>
    <row r="4365" spans="1:12" s="19" customFormat="1" ht="15" hidden="1" customHeight="1" x14ac:dyDescent="0.25">
      <c r="A4365" s="88" t="s">
        <v>9732</v>
      </c>
      <c r="B4365" s="40" t="s">
        <v>2758</v>
      </c>
      <c r="C4365" s="82" t="s">
        <v>10959</v>
      </c>
      <c r="D4365" s="82"/>
      <c r="E4365" s="82"/>
      <c r="F4365" s="82"/>
      <c r="G4365" s="82"/>
      <c r="H4365" s="40" t="s">
        <v>4</v>
      </c>
      <c r="I4365" s="83" t="str">
        <f>IFERROR(VLOOKUP(A4365,'Alíquotas - CADPREV'!$B$2152:$N$4324,8,FALSE),"")</f>
        <v/>
      </c>
      <c r="J4365" s="83" t="str">
        <f>IF(H4365="RPPS",VLOOKUP(A4365,' Legislação Benef - GESCON'!$B$4:$I$2159,3,FALSE),"")</f>
        <v/>
      </c>
      <c r="K4365" s="83" t="str">
        <f>IF(H4365="RPPS",VLOOKUP(A4365,' Legislação Benef - GESCON'!$B$4:$I$2159,6,FALSE),"")</f>
        <v/>
      </c>
      <c r="L4365" s="83" t="str">
        <f>IF(H4365="RPPS",IFERROR(IF(VLOOKUP(A4365,'Suspensão de repasses - GESCON'!$D$3:$J$1048576,7,FALSE)="Validada","SIM","NÃO"),"NÃO"),"")</f>
        <v/>
      </c>
    </row>
    <row r="4366" spans="1:12" s="19" customFormat="1" ht="15" hidden="1" customHeight="1" x14ac:dyDescent="0.25">
      <c r="A4366" s="88" t="s">
        <v>9733</v>
      </c>
      <c r="B4366" s="40" t="s">
        <v>4626</v>
      </c>
      <c r="C4366" s="82" t="s">
        <v>10959</v>
      </c>
      <c r="D4366" s="82"/>
      <c r="E4366" s="82"/>
      <c r="F4366" s="82"/>
      <c r="G4366" s="82"/>
      <c r="H4366" s="40" t="s">
        <v>4</v>
      </c>
      <c r="I4366" s="83" t="str">
        <f>IFERROR(VLOOKUP(A4366,'Alíquotas - CADPREV'!$B$2152:$N$4324,8,FALSE),"")</f>
        <v/>
      </c>
      <c r="J4366" s="83" t="str">
        <f>IF(H4366="RPPS",VLOOKUP(A4366,' Legislação Benef - GESCON'!$B$4:$I$2159,3,FALSE),"")</f>
        <v/>
      </c>
      <c r="K4366" s="83" t="str">
        <f>IF(H4366="RPPS",VLOOKUP(A4366,' Legislação Benef - GESCON'!$B$4:$I$2159,6,FALSE),"")</f>
        <v/>
      </c>
      <c r="L4366" s="83" t="str">
        <f>IF(H4366="RPPS",IFERROR(IF(VLOOKUP(A4366,'Suspensão de repasses - GESCON'!$D$3:$J$1048576,7,FALSE)="Validada","SIM","NÃO"),"NÃO"),"")</f>
        <v/>
      </c>
    </row>
    <row r="4367" spans="1:12" s="19" customFormat="1" ht="15" customHeight="1" x14ac:dyDescent="0.25">
      <c r="A4367" s="88" t="s">
        <v>9734</v>
      </c>
      <c r="B4367" s="40" t="s">
        <v>4626</v>
      </c>
      <c r="C4367" s="82" t="s">
        <v>10958</v>
      </c>
      <c r="D4367" s="82">
        <v>296</v>
      </c>
      <c r="E4367" s="82">
        <v>61</v>
      </c>
      <c r="F4367" s="82">
        <v>24</v>
      </c>
      <c r="G4367" s="82">
        <v>381</v>
      </c>
      <c r="H4367" s="40" t="s">
        <v>2</v>
      </c>
      <c r="I4367" s="83" t="str">
        <f>IFERROR(VLOOKUP(A4367,'Alíquotas - CADPREV'!$B$2152:$N$4324,8,FALSE),"")</f>
        <v>SIM</v>
      </c>
      <c r="J4367" s="83" t="str">
        <f>IF(H4367="RPPS",VLOOKUP(A4367,' Legislação Benef - GESCON'!$B$4:$I$2159,3,FALSE),"")</f>
        <v>NÃO</v>
      </c>
      <c r="K4367" s="83" t="str">
        <f>IF(H4367="RPPS",VLOOKUP(A4367,' Legislação Benef - GESCON'!$B$4:$I$2159,6,FALSE),"")</f>
        <v>SIM</v>
      </c>
      <c r="L4367" s="83" t="str">
        <f>IF(H4367="RPPS",IFERROR(IF(VLOOKUP(A4367,'Suspensão de repasses - GESCON'!$D$3:$J$1048576,7,FALSE)="Validada","SIM","NÃO"),"NÃO"),"")</f>
        <v>NÃO</v>
      </c>
    </row>
    <row r="4368" spans="1:12" s="19" customFormat="1" ht="15" hidden="1" customHeight="1" x14ac:dyDescent="0.25">
      <c r="A4368" s="88" t="s">
        <v>9735</v>
      </c>
      <c r="B4368" s="40" t="s">
        <v>3143</v>
      </c>
      <c r="C4368" s="82" t="s">
        <v>10959</v>
      </c>
      <c r="D4368" s="82"/>
      <c r="E4368" s="82"/>
      <c r="F4368" s="82"/>
      <c r="G4368" s="82"/>
      <c r="H4368" s="40" t="s">
        <v>4</v>
      </c>
      <c r="I4368" s="83" t="str">
        <f>IFERROR(VLOOKUP(A4368,'Alíquotas - CADPREV'!$B$2152:$N$4324,8,FALSE),"")</f>
        <v/>
      </c>
      <c r="J4368" s="83" t="str">
        <f>IF(H4368="RPPS",VLOOKUP(A4368,' Legislação Benef - GESCON'!$B$4:$I$2159,3,FALSE),"")</f>
        <v/>
      </c>
      <c r="K4368" s="83" t="str">
        <f>IF(H4368="RPPS",VLOOKUP(A4368,' Legislação Benef - GESCON'!$B$4:$I$2159,6,FALSE),"")</f>
        <v/>
      </c>
      <c r="L4368" s="83" t="str">
        <f>IF(H4368="RPPS",IFERROR(IF(VLOOKUP(A4368,'Suspensão de repasses - GESCON'!$D$3:$J$1048576,7,FALSE)="Validada","SIM","NÃO"),"NÃO"),"")</f>
        <v/>
      </c>
    </row>
    <row r="4369" spans="1:12" s="19" customFormat="1" ht="15" hidden="1" customHeight="1" x14ac:dyDescent="0.25">
      <c r="A4369" s="88" t="s">
        <v>9736</v>
      </c>
      <c r="B4369" s="40" t="s">
        <v>215</v>
      </c>
      <c r="C4369" s="82" t="s">
        <v>10959</v>
      </c>
      <c r="D4369" s="82"/>
      <c r="E4369" s="82"/>
      <c r="F4369" s="82"/>
      <c r="G4369" s="82"/>
      <c r="H4369" s="40" t="s">
        <v>4</v>
      </c>
      <c r="I4369" s="83" t="str">
        <f>IFERROR(VLOOKUP(A4369,'Alíquotas - CADPREV'!$B$2152:$N$4324,8,FALSE),"")</f>
        <v/>
      </c>
      <c r="J4369" s="83" t="str">
        <f>IF(H4369="RPPS",VLOOKUP(A4369,' Legislação Benef - GESCON'!$B$4:$I$2159,3,FALSE),"")</f>
        <v/>
      </c>
      <c r="K4369" s="83" t="str">
        <f>IF(H4369="RPPS",VLOOKUP(A4369,' Legislação Benef - GESCON'!$B$4:$I$2159,6,FALSE),"")</f>
        <v/>
      </c>
      <c r="L4369" s="83" t="str">
        <f>IF(H4369="RPPS",IFERROR(IF(VLOOKUP(A4369,'Suspensão de repasses - GESCON'!$D$3:$J$1048576,7,FALSE)="Validada","SIM","NÃO"),"NÃO"),"")</f>
        <v/>
      </c>
    </row>
    <row r="4370" spans="1:12" s="19" customFormat="1" ht="15" hidden="1" customHeight="1" x14ac:dyDescent="0.25">
      <c r="A4370" s="88" t="s">
        <v>9737</v>
      </c>
      <c r="B4370" s="40" t="s">
        <v>1356</v>
      </c>
      <c r="C4370" s="82" t="s">
        <v>10959</v>
      </c>
      <c r="D4370" s="82"/>
      <c r="E4370" s="82"/>
      <c r="F4370" s="82"/>
      <c r="G4370" s="82"/>
      <c r="H4370" s="40" t="s">
        <v>4</v>
      </c>
      <c r="I4370" s="83" t="str">
        <f>IFERROR(VLOOKUP(A4370,'Alíquotas - CADPREV'!$B$2152:$N$4324,8,FALSE),"")</f>
        <v/>
      </c>
      <c r="J4370" s="83" t="str">
        <f>IF(H4370="RPPS",VLOOKUP(A4370,' Legislação Benef - GESCON'!$B$4:$I$2159,3,FALSE),"")</f>
        <v/>
      </c>
      <c r="K4370" s="83" t="str">
        <f>IF(H4370="RPPS",VLOOKUP(A4370,' Legislação Benef - GESCON'!$B$4:$I$2159,6,FALSE),"")</f>
        <v/>
      </c>
      <c r="L4370" s="83" t="str">
        <f>IF(H4370="RPPS",IFERROR(IF(VLOOKUP(A4370,'Suspensão de repasses - GESCON'!$D$3:$J$1048576,7,FALSE)="Validada","SIM","NÃO"),"NÃO"),"")</f>
        <v/>
      </c>
    </row>
    <row r="4371" spans="1:12" s="19" customFormat="1" ht="15" hidden="1" customHeight="1" x14ac:dyDescent="0.25">
      <c r="A4371" s="88" t="s">
        <v>9738</v>
      </c>
      <c r="B4371" s="40" t="s">
        <v>4626</v>
      </c>
      <c r="C4371" s="82" t="s">
        <v>10959</v>
      </c>
      <c r="D4371" s="82"/>
      <c r="E4371" s="82"/>
      <c r="F4371" s="82"/>
      <c r="G4371" s="82"/>
      <c r="H4371" s="40" t="s">
        <v>4</v>
      </c>
      <c r="I4371" s="83" t="str">
        <f>IFERROR(VLOOKUP(A4371,'Alíquotas - CADPREV'!$B$2152:$N$4324,8,FALSE),"")</f>
        <v/>
      </c>
      <c r="J4371" s="83" t="str">
        <f>IF(H4371="RPPS",VLOOKUP(A4371,' Legislação Benef - GESCON'!$B$4:$I$2159,3,FALSE),"")</f>
        <v/>
      </c>
      <c r="K4371" s="83" t="str">
        <f>IF(H4371="RPPS",VLOOKUP(A4371,' Legislação Benef - GESCON'!$B$4:$I$2159,6,FALSE),"")</f>
        <v/>
      </c>
      <c r="L4371" s="83" t="str">
        <f>IF(H4371="RPPS",IFERROR(IF(VLOOKUP(A4371,'Suspensão de repasses - GESCON'!$D$3:$J$1048576,7,FALSE)="Validada","SIM","NÃO"),"NÃO"),"")</f>
        <v/>
      </c>
    </row>
    <row r="4372" spans="1:12" s="19" customFormat="1" ht="15" customHeight="1" x14ac:dyDescent="0.25">
      <c r="A4372" s="88" t="s">
        <v>9739</v>
      </c>
      <c r="B4372" s="40" t="s">
        <v>901</v>
      </c>
      <c r="C4372" s="82" t="s">
        <v>10958</v>
      </c>
      <c r="D4372" s="82"/>
      <c r="E4372" s="82"/>
      <c r="F4372" s="82"/>
      <c r="G4372" s="82"/>
      <c r="H4372" s="40" t="s">
        <v>2</v>
      </c>
      <c r="I4372" s="83" t="str">
        <f>IFERROR(VLOOKUP(A4372,'Alíquotas - CADPREV'!$B$2152:$N$4324,8,FALSE),"")</f>
        <v>NÃO</v>
      </c>
      <c r="J4372" s="83" t="str">
        <f>IF(H4372="RPPS",VLOOKUP(A4372,' Legislação Benef - GESCON'!$B$4:$I$2159,3,FALSE),"")</f>
        <v>NÃO</v>
      </c>
      <c r="K4372" s="83" t="str">
        <f>IF(H4372="RPPS",VLOOKUP(A4372,' Legislação Benef - GESCON'!$B$4:$I$2159,6,FALSE),"")</f>
        <v>NÃO</v>
      </c>
      <c r="L4372" s="83" t="str">
        <f>IF(H4372="RPPS",IFERROR(IF(VLOOKUP(A4372,'Suspensão de repasses - GESCON'!$D$3:$J$1048576,7,FALSE)="Validada","SIM","NÃO"),"NÃO"),"")</f>
        <v>NÃO</v>
      </c>
    </row>
    <row r="4373" spans="1:12" s="19" customFormat="1" ht="15" hidden="1" customHeight="1" x14ac:dyDescent="0.25">
      <c r="A4373" s="88" t="s">
        <v>9740</v>
      </c>
      <c r="B4373" s="40" t="s">
        <v>1356</v>
      </c>
      <c r="C4373" s="82" t="s">
        <v>10959</v>
      </c>
      <c r="D4373" s="82"/>
      <c r="E4373" s="82"/>
      <c r="F4373" s="82"/>
      <c r="G4373" s="82"/>
      <c r="H4373" s="40" t="s">
        <v>4</v>
      </c>
      <c r="I4373" s="83" t="str">
        <f>IFERROR(VLOOKUP(A4373,'Alíquotas - CADPREV'!$B$2152:$N$4324,8,FALSE),"")</f>
        <v/>
      </c>
      <c r="J4373" s="83" t="str">
        <f>IF(H4373="RPPS",VLOOKUP(A4373,' Legislação Benef - GESCON'!$B$4:$I$2159,3,FALSE),"")</f>
        <v/>
      </c>
      <c r="K4373" s="83" t="str">
        <f>IF(H4373="RPPS",VLOOKUP(A4373,' Legislação Benef - GESCON'!$B$4:$I$2159,6,FALSE),"")</f>
        <v/>
      </c>
      <c r="L4373" s="83" t="str">
        <f>IF(H4373="RPPS",IFERROR(IF(VLOOKUP(A4373,'Suspensão de repasses - GESCON'!$D$3:$J$1048576,7,FALSE)="Validada","SIM","NÃO"),"NÃO"),"")</f>
        <v/>
      </c>
    </row>
    <row r="4374" spans="1:12" s="19" customFormat="1" ht="15" hidden="1" customHeight="1" x14ac:dyDescent="0.25">
      <c r="A4374" s="88" t="s">
        <v>9741</v>
      </c>
      <c r="B4374" s="40" t="s">
        <v>1356</v>
      </c>
      <c r="C4374" s="82" t="s">
        <v>10959</v>
      </c>
      <c r="D4374" s="82"/>
      <c r="E4374" s="82"/>
      <c r="F4374" s="82"/>
      <c r="G4374" s="82"/>
      <c r="H4374" s="40" t="s">
        <v>4</v>
      </c>
      <c r="I4374" s="83" t="str">
        <f>IFERROR(VLOOKUP(A4374,'Alíquotas - CADPREV'!$B$2152:$N$4324,8,FALSE),"")</f>
        <v/>
      </c>
      <c r="J4374" s="83" t="str">
        <f>IF(H4374="RPPS",VLOOKUP(A4374,' Legislação Benef - GESCON'!$B$4:$I$2159,3,FALSE),"")</f>
        <v/>
      </c>
      <c r="K4374" s="83" t="str">
        <f>IF(H4374="RPPS",VLOOKUP(A4374,' Legislação Benef - GESCON'!$B$4:$I$2159,6,FALSE),"")</f>
        <v/>
      </c>
      <c r="L4374" s="83" t="str">
        <f>IF(H4374="RPPS",IFERROR(IF(VLOOKUP(A4374,'Suspensão de repasses - GESCON'!$D$3:$J$1048576,7,FALSE)="Validada","SIM","NÃO"),"NÃO"),"")</f>
        <v/>
      </c>
    </row>
    <row r="4375" spans="1:12" s="19" customFormat="1" ht="15" hidden="1" customHeight="1" x14ac:dyDescent="0.25">
      <c r="A4375" s="88" t="s">
        <v>9742</v>
      </c>
      <c r="B4375" s="40" t="s">
        <v>2413</v>
      </c>
      <c r="C4375" s="82" t="s">
        <v>10959</v>
      </c>
      <c r="D4375" s="82"/>
      <c r="E4375" s="82"/>
      <c r="F4375" s="82"/>
      <c r="G4375" s="82"/>
      <c r="H4375" s="40" t="s">
        <v>4</v>
      </c>
      <c r="I4375" s="83" t="str">
        <f>IFERROR(VLOOKUP(A4375,'Alíquotas - CADPREV'!$B$2152:$N$4324,8,FALSE),"")</f>
        <v/>
      </c>
      <c r="J4375" s="83" t="str">
        <f>IF(H4375="RPPS",VLOOKUP(A4375,' Legislação Benef - GESCON'!$B$4:$I$2159,3,FALSE),"")</f>
        <v/>
      </c>
      <c r="K4375" s="83" t="str">
        <f>IF(H4375="RPPS",VLOOKUP(A4375,' Legislação Benef - GESCON'!$B$4:$I$2159,6,FALSE),"")</f>
        <v/>
      </c>
      <c r="L4375" s="83" t="str">
        <f>IF(H4375="RPPS",IFERROR(IF(VLOOKUP(A4375,'Suspensão de repasses - GESCON'!$D$3:$J$1048576,7,FALSE)="Validada","SIM","NÃO"),"NÃO"),"")</f>
        <v/>
      </c>
    </row>
    <row r="4376" spans="1:12" s="19" customFormat="1" ht="15" customHeight="1" x14ac:dyDescent="0.25">
      <c r="A4376" s="88" t="s">
        <v>9743</v>
      </c>
      <c r="B4376" s="40" t="s">
        <v>3812</v>
      </c>
      <c r="C4376" s="82" t="s">
        <v>10958</v>
      </c>
      <c r="D4376" s="82">
        <v>364</v>
      </c>
      <c r="E4376" s="82">
        <v>116</v>
      </c>
      <c r="F4376" s="82">
        <v>31</v>
      </c>
      <c r="G4376" s="82">
        <v>511</v>
      </c>
      <c r="H4376" s="40" t="s">
        <v>2</v>
      </c>
      <c r="I4376" s="83" t="str">
        <f>IFERROR(VLOOKUP(A4376,'Alíquotas - CADPREV'!$B$2152:$N$4324,8,FALSE),"")</f>
        <v>SIM</v>
      </c>
      <c r="J4376" s="83" t="str">
        <f>IF(H4376="RPPS",VLOOKUP(A4376,' Legislação Benef - GESCON'!$B$4:$I$2159,3,FALSE),"")</f>
        <v>NÃO</v>
      </c>
      <c r="K4376" s="83" t="str">
        <f>IF(H4376="RPPS",VLOOKUP(A4376,' Legislação Benef - GESCON'!$B$4:$I$2159,6,FALSE),"")</f>
        <v>NÃO</v>
      </c>
      <c r="L4376" s="83" t="str">
        <f>IF(H4376="RPPS",IFERROR(IF(VLOOKUP(A4376,'Suspensão de repasses - GESCON'!$D$3:$J$1048576,7,FALSE)="Validada","SIM","NÃO"),"NÃO"),"")</f>
        <v>SIM</v>
      </c>
    </row>
    <row r="4377" spans="1:12" s="19" customFormat="1" ht="15" hidden="1" customHeight="1" x14ac:dyDescent="0.25">
      <c r="A4377" s="88" t="s">
        <v>9744</v>
      </c>
      <c r="B4377" s="40" t="s">
        <v>1356</v>
      </c>
      <c r="C4377" s="82" t="s">
        <v>10959</v>
      </c>
      <c r="D4377" s="82"/>
      <c r="E4377" s="82"/>
      <c r="F4377" s="82"/>
      <c r="G4377" s="82"/>
      <c r="H4377" s="40" t="s">
        <v>4</v>
      </c>
      <c r="I4377" s="83" t="str">
        <f>IFERROR(VLOOKUP(A4377,'Alíquotas - CADPREV'!$B$2152:$N$4324,8,FALSE),"")</f>
        <v/>
      </c>
      <c r="J4377" s="83" t="str">
        <f>IF(H4377="RPPS",VLOOKUP(A4377,' Legislação Benef - GESCON'!$B$4:$I$2159,3,FALSE),"")</f>
        <v/>
      </c>
      <c r="K4377" s="83" t="str">
        <f>IF(H4377="RPPS",VLOOKUP(A4377,' Legislação Benef - GESCON'!$B$4:$I$2159,6,FALSE),"")</f>
        <v/>
      </c>
      <c r="L4377" s="83" t="str">
        <f>IF(H4377="RPPS",IFERROR(IF(VLOOKUP(A4377,'Suspensão de repasses - GESCON'!$D$3:$J$1048576,7,FALSE)="Validada","SIM","NÃO"),"NÃO"),"")</f>
        <v/>
      </c>
    </row>
    <row r="4378" spans="1:12" s="19" customFormat="1" ht="15" hidden="1" customHeight="1" x14ac:dyDescent="0.25">
      <c r="A4378" s="88" t="s">
        <v>9745</v>
      </c>
      <c r="B4378" s="40" t="s">
        <v>4626</v>
      </c>
      <c r="C4378" s="82" t="s">
        <v>10959</v>
      </c>
      <c r="D4378" s="82"/>
      <c r="E4378" s="82"/>
      <c r="F4378" s="82"/>
      <c r="G4378" s="82"/>
      <c r="H4378" s="40" t="s">
        <v>4</v>
      </c>
      <c r="I4378" s="83" t="str">
        <f>IFERROR(VLOOKUP(A4378,'Alíquotas - CADPREV'!$B$2152:$N$4324,8,FALSE),"")</f>
        <v/>
      </c>
      <c r="J4378" s="83" t="str">
        <f>IF(H4378="RPPS",VLOOKUP(A4378,' Legislação Benef - GESCON'!$B$4:$I$2159,3,FALSE),"")</f>
        <v/>
      </c>
      <c r="K4378" s="83" t="str">
        <f>IF(H4378="RPPS",VLOOKUP(A4378,' Legislação Benef - GESCON'!$B$4:$I$2159,6,FALSE),"")</f>
        <v/>
      </c>
      <c r="L4378" s="83" t="str">
        <f>IF(H4378="RPPS",IFERROR(IF(VLOOKUP(A4378,'Suspensão de repasses - GESCON'!$D$3:$J$1048576,7,FALSE)="Validada","SIM","NÃO"),"NÃO"),"")</f>
        <v/>
      </c>
    </row>
    <row r="4379" spans="1:12" s="19" customFormat="1" ht="15" hidden="1" customHeight="1" x14ac:dyDescent="0.25">
      <c r="A4379" s="88" t="s">
        <v>9746</v>
      </c>
      <c r="B4379" s="40" t="s">
        <v>215</v>
      </c>
      <c r="C4379" s="82" t="s">
        <v>10959</v>
      </c>
      <c r="D4379" s="82"/>
      <c r="E4379" s="82"/>
      <c r="F4379" s="82"/>
      <c r="G4379" s="82"/>
      <c r="H4379" s="40" t="s">
        <v>4</v>
      </c>
      <c r="I4379" s="83" t="str">
        <f>IFERROR(VLOOKUP(A4379,'Alíquotas - CADPREV'!$B$2152:$N$4324,8,FALSE),"")</f>
        <v/>
      </c>
      <c r="J4379" s="83" t="str">
        <f>IF(H4379="RPPS",VLOOKUP(A4379,' Legislação Benef - GESCON'!$B$4:$I$2159,3,FALSE),"")</f>
        <v/>
      </c>
      <c r="K4379" s="83" t="str">
        <f>IF(H4379="RPPS",VLOOKUP(A4379,' Legislação Benef - GESCON'!$B$4:$I$2159,6,FALSE),"")</f>
        <v/>
      </c>
      <c r="L4379" s="83" t="str">
        <f>IF(H4379="RPPS",IFERROR(IF(VLOOKUP(A4379,'Suspensão de repasses - GESCON'!$D$3:$J$1048576,7,FALSE)="Validada","SIM","NÃO"),"NÃO"),"")</f>
        <v/>
      </c>
    </row>
    <row r="4380" spans="1:12" s="19" customFormat="1" ht="15" hidden="1" customHeight="1" x14ac:dyDescent="0.25">
      <c r="A4380" s="88" t="s">
        <v>9747</v>
      </c>
      <c r="B4380" s="40" t="s">
        <v>2274</v>
      </c>
      <c r="C4380" s="82" t="s">
        <v>10959</v>
      </c>
      <c r="D4380" s="82"/>
      <c r="E4380" s="82"/>
      <c r="F4380" s="82"/>
      <c r="G4380" s="82"/>
      <c r="H4380" s="40" t="s">
        <v>4</v>
      </c>
      <c r="I4380" s="83" t="str">
        <f>IFERROR(VLOOKUP(A4380,'Alíquotas - CADPREV'!$B$2152:$N$4324,8,FALSE),"")</f>
        <v/>
      </c>
      <c r="J4380" s="83" t="str">
        <f>IF(H4380="RPPS",VLOOKUP(A4380,' Legislação Benef - GESCON'!$B$4:$I$2159,3,FALSE),"")</f>
        <v/>
      </c>
      <c r="K4380" s="83" t="str">
        <f>IF(H4380="RPPS",VLOOKUP(A4380,' Legislação Benef - GESCON'!$B$4:$I$2159,6,FALSE),"")</f>
        <v/>
      </c>
      <c r="L4380" s="83" t="str">
        <f>IF(H4380="RPPS",IFERROR(IF(VLOOKUP(A4380,'Suspensão de repasses - GESCON'!$D$3:$J$1048576,7,FALSE)="Validada","SIM","NÃO"),"NÃO"),"")</f>
        <v/>
      </c>
    </row>
    <row r="4381" spans="1:12" s="19" customFormat="1" ht="15" hidden="1" customHeight="1" x14ac:dyDescent="0.25">
      <c r="A4381" s="88" t="s">
        <v>9748</v>
      </c>
      <c r="B4381" s="40" t="s">
        <v>2554</v>
      </c>
      <c r="C4381" s="82" t="s">
        <v>10959</v>
      </c>
      <c r="D4381" s="82"/>
      <c r="E4381" s="82"/>
      <c r="F4381" s="82"/>
      <c r="G4381" s="82"/>
      <c r="H4381" s="40" t="s">
        <v>4</v>
      </c>
      <c r="I4381" s="83" t="str">
        <f>IFERROR(VLOOKUP(A4381,'Alíquotas - CADPREV'!$B$2152:$N$4324,8,FALSE),"")</f>
        <v/>
      </c>
      <c r="J4381" s="83" t="str">
        <f>IF(H4381="RPPS",VLOOKUP(A4381,' Legislação Benef - GESCON'!$B$4:$I$2159,3,FALSE),"")</f>
        <v/>
      </c>
      <c r="K4381" s="83" t="str">
        <f>IF(H4381="RPPS",VLOOKUP(A4381,' Legislação Benef - GESCON'!$B$4:$I$2159,6,FALSE),"")</f>
        <v/>
      </c>
      <c r="L4381" s="83" t="str">
        <f>IF(H4381="RPPS",IFERROR(IF(VLOOKUP(A4381,'Suspensão de repasses - GESCON'!$D$3:$J$1048576,7,FALSE)="Validada","SIM","NÃO"),"NÃO"),"")</f>
        <v/>
      </c>
    </row>
    <row r="4382" spans="1:12" s="19" customFormat="1" ht="15" hidden="1" customHeight="1" x14ac:dyDescent="0.25">
      <c r="A4382" s="88" t="s">
        <v>9749</v>
      </c>
      <c r="B4382" s="40" t="s">
        <v>4289</v>
      </c>
      <c r="C4382" s="82" t="s">
        <v>10959</v>
      </c>
      <c r="D4382" s="82"/>
      <c r="E4382" s="82"/>
      <c r="F4382" s="82"/>
      <c r="G4382" s="82"/>
      <c r="H4382" s="40" t="s">
        <v>4</v>
      </c>
      <c r="I4382" s="83" t="str">
        <f>IFERROR(VLOOKUP(A4382,'Alíquotas - CADPREV'!$B$2152:$N$4324,8,FALSE),"")</f>
        <v/>
      </c>
      <c r="J4382" s="83" t="str">
        <f>IF(H4382="RPPS",VLOOKUP(A4382,' Legislação Benef - GESCON'!$B$4:$I$2159,3,FALSE),"")</f>
        <v/>
      </c>
      <c r="K4382" s="83" t="str">
        <f>IF(H4382="RPPS",VLOOKUP(A4382,' Legislação Benef - GESCON'!$B$4:$I$2159,6,FALSE),"")</f>
        <v/>
      </c>
      <c r="L4382" s="83" t="str">
        <f>IF(H4382="RPPS",IFERROR(IF(VLOOKUP(A4382,'Suspensão de repasses - GESCON'!$D$3:$J$1048576,7,FALSE)="Validada","SIM","NÃO"),"NÃO"),"")</f>
        <v/>
      </c>
    </row>
    <row r="4383" spans="1:12" s="19" customFormat="1" ht="15" hidden="1" customHeight="1" x14ac:dyDescent="0.25">
      <c r="A4383" s="88" t="s">
        <v>9750</v>
      </c>
      <c r="B4383" s="40" t="s">
        <v>3143</v>
      </c>
      <c r="C4383" s="82" t="s">
        <v>10959</v>
      </c>
      <c r="D4383" s="82"/>
      <c r="E4383" s="82"/>
      <c r="F4383" s="82"/>
      <c r="G4383" s="82"/>
      <c r="H4383" s="40" t="s">
        <v>4</v>
      </c>
      <c r="I4383" s="83" t="str">
        <f>IFERROR(VLOOKUP(A4383,'Alíquotas - CADPREV'!$B$2152:$N$4324,8,FALSE),"")</f>
        <v/>
      </c>
      <c r="J4383" s="83" t="str">
        <f>IF(H4383="RPPS",VLOOKUP(A4383,' Legislação Benef - GESCON'!$B$4:$I$2159,3,FALSE),"")</f>
        <v/>
      </c>
      <c r="K4383" s="83" t="str">
        <f>IF(H4383="RPPS",VLOOKUP(A4383,' Legislação Benef - GESCON'!$B$4:$I$2159,6,FALSE),"")</f>
        <v/>
      </c>
      <c r="L4383" s="83" t="str">
        <f>IF(H4383="RPPS",IFERROR(IF(VLOOKUP(A4383,'Suspensão de repasses - GESCON'!$D$3:$J$1048576,7,FALSE)="Validada","SIM","NÃO"),"NÃO"),"")</f>
        <v/>
      </c>
    </row>
    <row r="4384" spans="1:12" s="19" customFormat="1" ht="15" hidden="1" customHeight="1" x14ac:dyDescent="0.25">
      <c r="A4384" s="88" t="s">
        <v>9751</v>
      </c>
      <c r="B4384" s="40" t="s">
        <v>3812</v>
      </c>
      <c r="C4384" s="82" t="s">
        <v>10959</v>
      </c>
      <c r="D4384" s="82"/>
      <c r="E4384" s="82"/>
      <c r="F4384" s="82"/>
      <c r="G4384" s="82"/>
      <c r="H4384" s="40" t="s">
        <v>4</v>
      </c>
      <c r="I4384" s="83" t="str">
        <f>IFERROR(VLOOKUP(A4384,'Alíquotas - CADPREV'!$B$2152:$N$4324,8,FALSE),"")</f>
        <v/>
      </c>
      <c r="J4384" s="83" t="str">
        <f>IF(H4384="RPPS",VLOOKUP(A4384,' Legislação Benef - GESCON'!$B$4:$I$2159,3,FALSE),"")</f>
        <v/>
      </c>
      <c r="K4384" s="83" t="str">
        <f>IF(H4384="RPPS",VLOOKUP(A4384,' Legislação Benef - GESCON'!$B$4:$I$2159,6,FALSE),"")</f>
        <v/>
      </c>
      <c r="L4384" s="83" t="str">
        <f>IF(H4384="RPPS",IFERROR(IF(VLOOKUP(A4384,'Suspensão de repasses - GESCON'!$D$3:$J$1048576,7,FALSE)="Validada","SIM","NÃO"),"NÃO"),"")</f>
        <v/>
      </c>
    </row>
    <row r="4385" spans="1:12" s="19" customFormat="1" ht="15" hidden="1" customHeight="1" x14ac:dyDescent="0.25">
      <c r="A4385" s="88" t="s">
        <v>9752</v>
      </c>
      <c r="B4385" s="40" t="s">
        <v>4626</v>
      </c>
      <c r="C4385" s="82" t="s">
        <v>10959</v>
      </c>
      <c r="D4385" s="82"/>
      <c r="E4385" s="82"/>
      <c r="F4385" s="82"/>
      <c r="G4385" s="82"/>
      <c r="H4385" s="40" t="s">
        <v>4</v>
      </c>
      <c r="I4385" s="83" t="str">
        <f>IFERROR(VLOOKUP(A4385,'Alíquotas - CADPREV'!$B$2152:$N$4324,8,FALSE),"")</f>
        <v/>
      </c>
      <c r="J4385" s="83" t="str">
        <f>IF(H4385="RPPS",VLOOKUP(A4385,' Legislação Benef - GESCON'!$B$4:$I$2159,3,FALSE),"")</f>
        <v/>
      </c>
      <c r="K4385" s="83" t="str">
        <f>IF(H4385="RPPS",VLOOKUP(A4385,' Legislação Benef - GESCON'!$B$4:$I$2159,6,FALSE),"")</f>
        <v/>
      </c>
      <c r="L4385" s="83" t="str">
        <f>IF(H4385="RPPS",IFERROR(IF(VLOOKUP(A4385,'Suspensão de repasses - GESCON'!$D$3:$J$1048576,7,FALSE)="Validada","SIM","NÃO"),"NÃO"),"")</f>
        <v/>
      </c>
    </row>
    <row r="4386" spans="1:12" s="19" customFormat="1" ht="15" hidden="1" customHeight="1" x14ac:dyDescent="0.25">
      <c r="A4386" s="88" t="s">
        <v>9753</v>
      </c>
      <c r="B4386" s="40" t="s">
        <v>3812</v>
      </c>
      <c r="C4386" s="82" t="s">
        <v>10959</v>
      </c>
      <c r="D4386" s="82"/>
      <c r="E4386" s="82"/>
      <c r="F4386" s="82"/>
      <c r="G4386" s="82"/>
      <c r="H4386" s="40" t="s">
        <v>4</v>
      </c>
      <c r="I4386" s="83" t="str">
        <f>IFERROR(VLOOKUP(A4386,'Alíquotas - CADPREV'!$B$2152:$N$4324,8,FALSE),"")</f>
        <v/>
      </c>
      <c r="J4386" s="83" t="str">
        <f>IF(H4386="RPPS",VLOOKUP(A4386,' Legislação Benef - GESCON'!$B$4:$I$2159,3,FALSE),"")</f>
        <v/>
      </c>
      <c r="K4386" s="83" t="str">
        <f>IF(H4386="RPPS",VLOOKUP(A4386,' Legislação Benef - GESCON'!$B$4:$I$2159,6,FALSE),"")</f>
        <v/>
      </c>
      <c r="L4386" s="83" t="str">
        <f>IF(H4386="RPPS",IFERROR(IF(VLOOKUP(A4386,'Suspensão de repasses - GESCON'!$D$3:$J$1048576,7,FALSE)="Validada","SIM","NÃO"),"NÃO"),"")</f>
        <v/>
      </c>
    </row>
    <row r="4387" spans="1:12" s="19" customFormat="1" ht="15" customHeight="1" x14ac:dyDescent="0.25">
      <c r="A4387" s="88" t="s">
        <v>9754</v>
      </c>
      <c r="B4387" s="40" t="s">
        <v>2554</v>
      </c>
      <c r="C4387" s="82" t="s">
        <v>10958</v>
      </c>
      <c r="D4387" s="82">
        <v>226</v>
      </c>
      <c r="E4387" s="82">
        <v>109</v>
      </c>
      <c r="F4387" s="82">
        <v>32</v>
      </c>
      <c r="G4387" s="82">
        <v>367</v>
      </c>
      <c r="H4387" s="40" t="s">
        <v>2</v>
      </c>
      <c r="I4387" s="83" t="str">
        <f>IFERROR(VLOOKUP(A4387,'Alíquotas - CADPREV'!$B$2152:$N$4324,8,FALSE),"")</f>
        <v>NÃO</v>
      </c>
      <c r="J4387" s="83" t="str">
        <f>IF(H4387="RPPS",VLOOKUP(A4387,' Legislação Benef - GESCON'!$B$4:$I$2159,3,FALSE),"")</f>
        <v>NÃO</v>
      </c>
      <c r="K4387" s="83" t="str">
        <f>IF(H4387="RPPS",VLOOKUP(A4387,' Legislação Benef - GESCON'!$B$4:$I$2159,6,FALSE),"")</f>
        <v>SIM</v>
      </c>
      <c r="L4387" s="83" t="str">
        <f>IF(H4387="RPPS",IFERROR(IF(VLOOKUP(A4387,'Suspensão de repasses - GESCON'!$D$3:$J$1048576,7,FALSE)="Validada","SIM","NÃO"),"NÃO"),"")</f>
        <v>NÃO</v>
      </c>
    </row>
    <row r="4388" spans="1:12" s="19" customFormat="1" ht="15" customHeight="1" x14ac:dyDescent="0.25">
      <c r="A4388" s="88" t="s">
        <v>9755</v>
      </c>
      <c r="B4388" s="40" t="s">
        <v>2758</v>
      </c>
      <c r="C4388" s="82" t="s">
        <v>10958</v>
      </c>
      <c r="D4388" s="82">
        <v>457</v>
      </c>
      <c r="E4388" s="82">
        <v>61</v>
      </c>
      <c r="F4388" s="82">
        <v>22</v>
      </c>
      <c r="G4388" s="82">
        <v>540</v>
      </c>
      <c r="H4388" s="40" t="s">
        <v>2</v>
      </c>
      <c r="I4388" s="83" t="str">
        <f>IFERROR(VLOOKUP(A4388,'Alíquotas - CADPREV'!$B$2152:$N$4324,8,FALSE),"")</f>
        <v>NÃO</v>
      </c>
      <c r="J4388" s="83" t="str">
        <f>IF(H4388="RPPS",VLOOKUP(A4388,' Legislação Benef - GESCON'!$B$4:$I$2159,3,FALSE),"")</f>
        <v>NÃO</v>
      </c>
      <c r="K4388" s="83" t="str">
        <f>IF(H4388="RPPS",VLOOKUP(A4388,' Legislação Benef - GESCON'!$B$4:$I$2159,6,FALSE),"")</f>
        <v>NÃO</v>
      </c>
      <c r="L4388" s="83" t="str">
        <f>IF(H4388="RPPS",IFERROR(IF(VLOOKUP(A4388,'Suspensão de repasses - GESCON'!$D$3:$J$1048576,7,FALSE)="Validada","SIM","NÃO"),"NÃO"),"")</f>
        <v>NÃO</v>
      </c>
    </row>
    <row r="4389" spans="1:12" s="19" customFormat="1" ht="15" hidden="1" customHeight="1" x14ac:dyDescent="0.25">
      <c r="A4389" s="88" t="s">
        <v>9756</v>
      </c>
      <c r="B4389" s="40" t="s">
        <v>3601</v>
      </c>
      <c r="C4389" s="82" t="s">
        <v>10959</v>
      </c>
      <c r="D4389" s="82"/>
      <c r="E4389" s="82"/>
      <c r="F4389" s="82"/>
      <c r="G4389" s="82"/>
      <c r="H4389" s="40" t="s">
        <v>4</v>
      </c>
      <c r="I4389" s="83" t="str">
        <f>IFERROR(VLOOKUP(A4389,'Alíquotas - CADPREV'!$B$2152:$N$4324,8,FALSE),"")</f>
        <v/>
      </c>
      <c r="J4389" s="83" t="str">
        <f>IF(H4389="RPPS",VLOOKUP(A4389,' Legislação Benef - GESCON'!$B$4:$I$2159,3,FALSE),"")</f>
        <v/>
      </c>
      <c r="K4389" s="83" t="str">
        <f>IF(H4389="RPPS",VLOOKUP(A4389,' Legislação Benef - GESCON'!$B$4:$I$2159,6,FALSE),"")</f>
        <v/>
      </c>
      <c r="L4389" s="83" t="str">
        <f>IF(H4389="RPPS",IFERROR(IF(VLOOKUP(A4389,'Suspensão de repasses - GESCON'!$D$3:$J$1048576,7,FALSE)="Validada","SIM","NÃO"),"NÃO"),"")</f>
        <v/>
      </c>
    </row>
    <row r="4390" spans="1:12" s="19" customFormat="1" ht="15" hidden="1" customHeight="1" x14ac:dyDescent="0.25">
      <c r="A4390" s="88" t="s">
        <v>9757</v>
      </c>
      <c r="B4390" s="40" t="s">
        <v>215</v>
      </c>
      <c r="C4390" s="82" t="s">
        <v>10959</v>
      </c>
      <c r="D4390" s="82"/>
      <c r="E4390" s="82"/>
      <c r="F4390" s="82"/>
      <c r="G4390" s="82"/>
      <c r="H4390" s="40" t="s">
        <v>4</v>
      </c>
      <c r="I4390" s="83" t="str">
        <f>IFERROR(VLOOKUP(A4390,'Alíquotas - CADPREV'!$B$2152:$N$4324,8,FALSE),"")</f>
        <v/>
      </c>
      <c r="J4390" s="83" t="str">
        <f>IF(H4390="RPPS",VLOOKUP(A4390,' Legislação Benef - GESCON'!$B$4:$I$2159,3,FALSE),"")</f>
        <v/>
      </c>
      <c r="K4390" s="83" t="str">
        <f>IF(H4390="RPPS",VLOOKUP(A4390,' Legislação Benef - GESCON'!$B$4:$I$2159,6,FALSE),"")</f>
        <v/>
      </c>
      <c r="L4390" s="83" t="str">
        <f>IF(H4390="RPPS",IFERROR(IF(VLOOKUP(A4390,'Suspensão de repasses - GESCON'!$D$3:$J$1048576,7,FALSE)="Validada","SIM","NÃO"),"NÃO"),"")</f>
        <v/>
      </c>
    </row>
    <row r="4391" spans="1:12" s="19" customFormat="1" ht="15" customHeight="1" x14ac:dyDescent="0.25">
      <c r="A4391" s="88" t="s">
        <v>9758</v>
      </c>
      <c r="B4391" s="40" t="s">
        <v>2758</v>
      </c>
      <c r="C4391" s="82" t="s">
        <v>10958</v>
      </c>
      <c r="D4391" s="82">
        <v>322</v>
      </c>
      <c r="E4391" s="82">
        <v>110</v>
      </c>
      <c r="F4391" s="82">
        <v>17</v>
      </c>
      <c r="G4391" s="82">
        <v>449</v>
      </c>
      <c r="H4391" s="40" t="s">
        <v>2</v>
      </c>
      <c r="I4391" s="83" t="str">
        <f>IFERROR(VLOOKUP(A4391,'Alíquotas - CADPREV'!$B$2152:$N$4324,8,FALSE),"")</f>
        <v>NÃO</v>
      </c>
      <c r="J4391" s="83" t="str">
        <f>IF(H4391="RPPS",VLOOKUP(A4391,' Legislação Benef - GESCON'!$B$4:$I$2159,3,FALSE),"")</f>
        <v>NÃO</v>
      </c>
      <c r="K4391" s="83" t="str">
        <f>IF(H4391="RPPS",VLOOKUP(A4391,' Legislação Benef - GESCON'!$B$4:$I$2159,6,FALSE),"")</f>
        <v>NÃO</v>
      </c>
      <c r="L4391" s="83" t="str">
        <f>IF(H4391="RPPS",IFERROR(IF(VLOOKUP(A4391,'Suspensão de repasses - GESCON'!$D$3:$J$1048576,7,FALSE)="Validada","SIM","NÃO"),"NÃO"),"")</f>
        <v>NÃO</v>
      </c>
    </row>
    <row r="4392" spans="1:12" s="19" customFormat="1" ht="15" hidden="1" customHeight="1" x14ac:dyDescent="0.25">
      <c r="A4392" s="88" t="s">
        <v>9759</v>
      </c>
      <c r="B4392" s="40" t="s">
        <v>4626</v>
      </c>
      <c r="C4392" s="82" t="s">
        <v>10959</v>
      </c>
      <c r="D4392" s="82"/>
      <c r="E4392" s="82"/>
      <c r="F4392" s="82"/>
      <c r="G4392" s="82"/>
      <c r="H4392" s="40" t="s">
        <v>4</v>
      </c>
      <c r="I4392" s="83" t="str">
        <f>IFERROR(VLOOKUP(A4392,'Alíquotas - CADPREV'!$B$2152:$N$4324,8,FALSE),"")</f>
        <v/>
      </c>
      <c r="J4392" s="83" t="str">
        <f>IF(H4392="RPPS",VLOOKUP(A4392,' Legislação Benef - GESCON'!$B$4:$I$2159,3,FALSE),"")</f>
        <v/>
      </c>
      <c r="K4392" s="83" t="str">
        <f>IF(H4392="RPPS",VLOOKUP(A4392,' Legislação Benef - GESCON'!$B$4:$I$2159,6,FALSE),"")</f>
        <v/>
      </c>
      <c r="L4392" s="83" t="str">
        <f>IF(H4392="RPPS",IFERROR(IF(VLOOKUP(A4392,'Suspensão de repasses - GESCON'!$D$3:$J$1048576,7,FALSE)="Validada","SIM","NÃO"),"NÃO"),"")</f>
        <v/>
      </c>
    </row>
    <row r="4393" spans="1:12" s="19" customFormat="1" ht="15" hidden="1" customHeight="1" x14ac:dyDescent="0.25">
      <c r="A4393" s="88" t="s">
        <v>9760</v>
      </c>
      <c r="B4393" s="40" t="s">
        <v>4626</v>
      </c>
      <c r="C4393" s="82" t="s">
        <v>10959</v>
      </c>
      <c r="D4393" s="82"/>
      <c r="E4393" s="82"/>
      <c r="F4393" s="82"/>
      <c r="G4393" s="82"/>
      <c r="H4393" s="40" t="s">
        <v>4</v>
      </c>
      <c r="I4393" s="83" t="str">
        <f>IFERROR(VLOOKUP(A4393,'Alíquotas - CADPREV'!$B$2152:$N$4324,8,FALSE),"")</f>
        <v/>
      </c>
      <c r="J4393" s="83" t="str">
        <f>IF(H4393="RPPS",VLOOKUP(A4393,' Legislação Benef - GESCON'!$B$4:$I$2159,3,FALSE),"")</f>
        <v/>
      </c>
      <c r="K4393" s="83" t="str">
        <f>IF(H4393="RPPS",VLOOKUP(A4393,' Legislação Benef - GESCON'!$B$4:$I$2159,6,FALSE),"")</f>
        <v/>
      </c>
      <c r="L4393" s="83" t="str">
        <f>IF(H4393="RPPS",IFERROR(IF(VLOOKUP(A4393,'Suspensão de repasses - GESCON'!$D$3:$J$1048576,7,FALSE)="Validada","SIM","NÃO"),"NÃO"),"")</f>
        <v/>
      </c>
    </row>
    <row r="4394" spans="1:12" s="19" customFormat="1" ht="15" hidden="1" customHeight="1" x14ac:dyDescent="0.25">
      <c r="A4394" s="88" t="s">
        <v>9761</v>
      </c>
      <c r="B4394" s="40" t="s">
        <v>215</v>
      </c>
      <c r="C4394" s="82" t="s">
        <v>10959</v>
      </c>
      <c r="D4394" s="82"/>
      <c r="E4394" s="82"/>
      <c r="F4394" s="82"/>
      <c r="G4394" s="82"/>
      <c r="H4394" s="40" t="s">
        <v>4</v>
      </c>
      <c r="I4394" s="83" t="str">
        <f>IFERROR(VLOOKUP(A4394,'Alíquotas - CADPREV'!$B$2152:$N$4324,8,FALSE),"")</f>
        <v/>
      </c>
      <c r="J4394" s="83" t="str">
        <f>IF(H4394="RPPS",VLOOKUP(A4394,' Legislação Benef - GESCON'!$B$4:$I$2159,3,FALSE),"")</f>
        <v/>
      </c>
      <c r="K4394" s="83" t="str">
        <f>IF(H4394="RPPS",VLOOKUP(A4394,' Legislação Benef - GESCON'!$B$4:$I$2159,6,FALSE),"")</f>
        <v/>
      </c>
      <c r="L4394" s="83" t="str">
        <f>IF(H4394="RPPS",IFERROR(IF(VLOOKUP(A4394,'Suspensão de repasses - GESCON'!$D$3:$J$1048576,7,FALSE)="Validada","SIM","NÃO"),"NÃO"),"")</f>
        <v/>
      </c>
    </row>
    <row r="4395" spans="1:12" s="19" customFormat="1" ht="15" hidden="1" customHeight="1" x14ac:dyDescent="0.25">
      <c r="A4395" s="88" t="s">
        <v>9762</v>
      </c>
      <c r="B4395" s="40" t="s">
        <v>4626</v>
      </c>
      <c r="C4395" s="82" t="s">
        <v>10959</v>
      </c>
      <c r="D4395" s="82"/>
      <c r="E4395" s="82"/>
      <c r="F4395" s="82"/>
      <c r="G4395" s="82"/>
      <c r="H4395" s="40" t="s">
        <v>4</v>
      </c>
      <c r="I4395" s="83" t="str">
        <f>IFERROR(VLOOKUP(A4395,'Alíquotas - CADPREV'!$B$2152:$N$4324,8,FALSE),"")</f>
        <v/>
      </c>
      <c r="J4395" s="83" t="str">
        <f>IF(H4395="RPPS",VLOOKUP(A4395,' Legislação Benef - GESCON'!$B$4:$I$2159,3,FALSE),"")</f>
        <v/>
      </c>
      <c r="K4395" s="83" t="str">
        <f>IF(H4395="RPPS",VLOOKUP(A4395,' Legislação Benef - GESCON'!$B$4:$I$2159,6,FALSE),"")</f>
        <v/>
      </c>
      <c r="L4395" s="83" t="str">
        <f>IF(H4395="RPPS",IFERROR(IF(VLOOKUP(A4395,'Suspensão de repasses - GESCON'!$D$3:$J$1048576,7,FALSE)="Validada","SIM","NÃO"),"NÃO"),"")</f>
        <v/>
      </c>
    </row>
    <row r="4396" spans="1:12" s="19" customFormat="1" ht="15" customHeight="1" x14ac:dyDescent="0.25">
      <c r="A4396" s="88" t="s">
        <v>9763</v>
      </c>
      <c r="B4396" s="40" t="s">
        <v>901</v>
      </c>
      <c r="C4396" s="82" t="s">
        <v>10958</v>
      </c>
      <c r="D4396" s="82">
        <v>143</v>
      </c>
      <c r="E4396" s="82">
        <v>0</v>
      </c>
      <c r="F4396" s="82">
        <v>0</v>
      </c>
      <c r="G4396" s="82">
        <v>143</v>
      </c>
      <c r="H4396" s="40" t="s">
        <v>2</v>
      </c>
      <c r="I4396" s="83" t="str">
        <f>IFERROR(VLOOKUP(A4396,'Alíquotas - CADPREV'!$B$2152:$N$4324,8,FALSE),"")</f>
        <v>NÃO</v>
      </c>
      <c r="J4396" s="83" t="str">
        <f>IF(H4396="RPPS",VLOOKUP(A4396,' Legislação Benef - GESCON'!$B$4:$I$2159,3,FALSE),"")</f>
        <v>NÃO</v>
      </c>
      <c r="K4396" s="83" t="str">
        <f>IF(H4396="RPPS",VLOOKUP(A4396,' Legislação Benef - GESCON'!$B$4:$I$2159,6,FALSE),"")</f>
        <v>NÃO</v>
      </c>
      <c r="L4396" s="83" t="str">
        <f>IF(H4396="RPPS",IFERROR(IF(VLOOKUP(A4396,'Suspensão de repasses - GESCON'!$D$3:$J$1048576,7,FALSE)="Validada","SIM","NÃO"),"NÃO"),"")</f>
        <v>NÃO</v>
      </c>
    </row>
    <row r="4397" spans="1:12" s="19" customFormat="1" ht="15" hidden="1" customHeight="1" x14ac:dyDescent="0.25">
      <c r="A4397" s="88" t="s">
        <v>9764</v>
      </c>
      <c r="B4397" s="40" t="s">
        <v>1356</v>
      </c>
      <c r="C4397" s="82" t="s">
        <v>10959</v>
      </c>
      <c r="D4397" s="82"/>
      <c r="E4397" s="82"/>
      <c r="F4397" s="82"/>
      <c r="G4397" s="82"/>
      <c r="H4397" s="40" t="s">
        <v>4</v>
      </c>
      <c r="I4397" s="83" t="str">
        <f>IFERROR(VLOOKUP(A4397,'Alíquotas - CADPREV'!$B$2152:$N$4324,8,FALSE),"")</f>
        <v/>
      </c>
      <c r="J4397" s="83" t="str">
        <f>IF(H4397="RPPS",VLOOKUP(A4397,' Legislação Benef - GESCON'!$B$4:$I$2159,3,FALSE),"")</f>
        <v/>
      </c>
      <c r="K4397" s="83" t="str">
        <f>IF(H4397="RPPS",VLOOKUP(A4397,' Legislação Benef - GESCON'!$B$4:$I$2159,6,FALSE),"")</f>
        <v/>
      </c>
      <c r="L4397" s="83" t="str">
        <f>IF(H4397="RPPS",IFERROR(IF(VLOOKUP(A4397,'Suspensão de repasses - GESCON'!$D$3:$J$1048576,7,FALSE)="Validada","SIM","NÃO"),"NÃO"),"")</f>
        <v/>
      </c>
    </row>
    <row r="4398" spans="1:12" s="19" customFormat="1" ht="15" hidden="1" customHeight="1" x14ac:dyDescent="0.25">
      <c r="A4398" s="88" t="s">
        <v>9765</v>
      </c>
      <c r="B4398" s="40" t="s">
        <v>3143</v>
      </c>
      <c r="C4398" s="82" t="s">
        <v>10959</v>
      </c>
      <c r="D4398" s="82"/>
      <c r="E4398" s="82"/>
      <c r="F4398" s="82"/>
      <c r="G4398" s="82"/>
      <c r="H4398" s="40" t="s">
        <v>4</v>
      </c>
      <c r="I4398" s="83" t="str">
        <f>IFERROR(VLOOKUP(A4398,'Alíquotas - CADPREV'!$B$2152:$N$4324,8,FALSE),"")</f>
        <v/>
      </c>
      <c r="J4398" s="83" t="str">
        <f>IF(H4398="RPPS",VLOOKUP(A4398,' Legislação Benef - GESCON'!$B$4:$I$2159,3,FALSE),"")</f>
        <v/>
      </c>
      <c r="K4398" s="83" t="str">
        <f>IF(H4398="RPPS",VLOOKUP(A4398,' Legislação Benef - GESCON'!$B$4:$I$2159,6,FALSE),"")</f>
        <v/>
      </c>
      <c r="L4398" s="83" t="str">
        <f>IF(H4398="RPPS",IFERROR(IF(VLOOKUP(A4398,'Suspensão de repasses - GESCON'!$D$3:$J$1048576,7,FALSE)="Validada","SIM","NÃO"),"NÃO"),"")</f>
        <v/>
      </c>
    </row>
    <row r="4399" spans="1:12" s="19" customFormat="1" ht="15" hidden="1" customHeight="1" x14ac:dyDescent="0.25">
      <c r="A4399" s="88" t="s">
        <v>9766</v>
      </c>
      <c r="B4399" s="40" t="s">
        <v>1356</v>
      </c>
      <c r="C4399" s="82" t="s">
        <v>10959</v>
      </c>
      <c r="D4399" s="82"/>
      <c r="E4399" s="82"/>
      <c r="F4399" s="82"/>
      <c r="G4399" s="82"/>
      <c r="H4399" s="40" t="s">
        <v>4</v>
      </c>
      <c r="I4399" s="83" t="str">
        <f>IFERROR(VLOOKUP(A4399,'Alíquotas - CADPREV'!$B$2152:$N$4324,8,FALSE),"")</f>
        <v/>
      </c>
      <c r="J4399" s="83" t="str">
        <f>IF(H4399="RPPS",VLOOKUP(A4399,' Legislação Benef - GESCON'!$B$4:$I$2159,3,FALSE),"")</f>
        <v/>
      </c>
      <c r="K4399" s="83" t="str">
        <f>IF(H4399="RPPS",VLOOKUP(A4399,' Legislação Benef - GESCON'!$B$4:$I$2159,6,FALSE),"")</f>
        <v/>
      </c>
      <c r="L4399" s="83" t="str">
        <f>IF(H4399="RPPS",IFERROR(IF(VLOOKUP(A4399,'Suspensão de repasses - GESCON'!$D$3:$J$1048576,7,FALSE)="Validada","SIM","NÃO"),"NÃO"),"")</f>
        <v/>
      </c>
    </row>
    <row r="4400" spans="1:12" s="19" customFormat="1" ht="15" customHeight="1" x14ac:dyDescent="0.25">
      <c r="A4400" s="88" t="s">
        <v>9767</v>
      </c>
      <c r="B4400" s="40" t="s">
        <v>2413</v>
      </c>
      <c r="C4400" s="82" t="s">
        <v>10958</v>
      </c>
      <c r="D4400" s="82"/>
      <c r="E4400" s="82"/>
      <c r="F4400" s="82"/>
      <c r="G4400" s="82"/>
      <c r="H4400" s="40" t="s">
        <v>2</v>
      </c>
      <c r="I4400" s="83" t="str">
        <f>IFERROR(VLOOKUP(A4400,'Alíquotas - CADPREV'!$B$2152:$N$4324,8,FALSE),"")</f>
        <v>NÃO</v>
      </c>
      <c r="J4400" s="83" t="str">
        <f>IF(H4400="RPPS",VLOOKUP(A4400,' Legislação Benef - GESCON'!$B$4:$I$2159,3,FALSE),"")</f>
        <v>NÃO</v>
      </c>
      <c r="K4400" s="83" t="str">
        <f>IF(H4400="RPPS",VLOOKUP(A4400,' Legislação Benef - GESCON'!$B$4:$I$2159,6,FALSE),"")</f>
        <v>NÃO</v>
      </c>
      <c r="L4400" s="83" t="str">
        <f>IF(H4400="RPPS",IFERROR(IF(VLOOKUP(A4400,'Suspensão de repasses - GESCON'!$D$3:$J$1048576,7,FALSE)="Validada","SIM","NÃO"),"NÃO"),"")</f>
        <v>NÃO</v>
      </c>
    </row>
    <row r="4401" spans="1:12" s="19" customFormat="1" ht="15" customHeight="1" x14ac:dyDescent="0.25">
      <c r="A4401" s="88" t="s">
        <v>9768</v>
      </c>
      <c r="B4401" s="40" t="s">
        <v>2758</v>
      </c>
      <c r="C4401" s="82" t="s">
        <v>10958</v>
      </c>
      <c r="D4401" s="82">
        <v>1342</v>
      </c>
      <c r="E4401" s="82">
        <v>72</v>
      </c>
      <c r="F4401" s="82">
        <v>6</v>
      </c>
      <c r="G4401" s="82">
        <v>1420</v>
      </c>
      <c r="H4401" s="40" t="s">
        <v>2</v>
      </c>
      <c r="I4401" s="83" t="str">
        <f>IFERROR(VLOOKUP(A4401,'Alíquotas - CADPREV'!$B$2152:$N$4324,8,FALSE),"")</f>
        <v>NÃO</v>
      </c>
      <c r="J4401" s="83" t="str">
        <f>IF(H4401="RPPS",VLOOKUP(A4401,' Legislação Benef - GESCON'!$B$4:$I$2159,3,FALSE),"")</f>
        <v>NÃO</v>
      </c>
      <c r="K4401" s="83" t="str">
        <f>IF(H4401="RPPS",VLOOKUP(A4401,' Legislação Benef - GESCON'!$B$4:$I$2159,6,FALSE),"")</f>
        <v>NÃO</v>
      </c>
      <c r="L4401" s="83" t="str">
        <f>IF(H4401="RPPS",IFERROR(IF(VLOOKUP(A4401,'Suspensão de repasses - GESCON'!$D$3:$J$1048576,7,FALSE)="Validada","SIM","NÃO"),"NÃO"),"")</f>
        <v>NÃO</v>
      </c>
    </row>
    <row r="4402" spans="1:12" s="19" customFormat="1" ht="15" hidden="1" customHeight="1" x14ac:dyDescent="0.25">
      <c r="A4402" s="88" t="s">
        <v>9769</v>
      </c>
      <c r="B4402" s="40" t="s">
        <v>1356</v>
      </c>
      <c r="C4402" s="82" t="s">
        <v>10959</v>
      </c>
      <c r="D4402" s="82"/>
      <c r="E4402" s="82"/>
      <c r="F4402" s="82"/>
      <c r="G4402" s="82"/>
      <c r="H4402" s="40" t="s">
        <v>4</v>
      </c>
      <c r="I4402" s="83" t="str">
        <f>IFERROR(VLOOKUP(A4402,'Alíquotas - CADPREV'!$B$2152:$N$4324,8,FALSE),"")</f>
        <v/>
      </c>
      <c r="J4402" s="83" t="str">
        <f>IF(H4402="RPPS",VLOOKUP(A4402,' Legislação Benef - GESCON'!$B$4:$I$2159,3,FALSE),"")</f>
        <v/>
      </c>
      <c r="K4402" s="83" t="str">
        <f>IF(H4402="RPPS",VLOOKUP(A4402,' Legislação Benef - GESCON'!$B$4:$I$2159,6,FALSE),"")</f>
        <v/>
      </c>
      <c r="L4402" s="83" t="str">
        <f>IF(H4402="RPPS",IFERROR(IF(VLOOKUP(A4402,'Suspensão de repasses - GESCON'!$D$3:$J$1048576,7,FALSE)="Validada","SIM","NÃO"),"NÃO"),"")</f>
        <v/>
      </c>
    </row>
    <row r="4403" spans="1:12" s="19" customFormat="1" ht="15" hidden="1" customHeight="1" x14ac:dyDescent="0.25">
      <c r="A4403" s="88" t="s">
        <v>9770</v>
      </c>
      <c r="B4403" s="40" t="s">
        <v>2926</v>
      </c>
      <c r="C4403" s="82" t="s">
        <v>10959</v>
      </c>
      <c r="D4403" s="82"/>
      <c r="E4403" s="82"/>
      <c r="F4403" s="82"/>
      <c r="G4403" s="82"/>
      <c r="H4403" s="40" t="s">
        <v>4</v>
      </c>
      <c r="I4403" s="83" t="str">
        <f>IFERROR(VLOOKUP(A4403,'Alíquotas - CADPREV'!$B$2152:$N$4324,8,FALSE),"")</f>
        <v/>
      </c>
      <c r="J4403" s="83" t="str">
        <f>IF(H4403="RPPS",VLOOKUP(A4403,' Legislação Benef - GESCON'!$B$4:$I$2159,3,FALSE),"")</f>
        <v/>
      </c>
      <c r="K4403" s="83" t="str">
        <f>IF(H4403="RPPS",VLOOKUP(A4403,' Legislação Benef - GESCON'!$B$4:$I$2159,6,FALSE),"")</f>
        <v/>
      </c>
      <c r="L4403" s="83" t="str">
        <f>IF(H4403="RPPS",IFERROR(IF(VLOOKUP(A4403,'Suspensão de repasses - GESCON'!$D$3:$J$1048576,7,FALSE)="Validada","SIM","NÃO"),"NÃO"),"")</f>
        <v/>
      </c>
    </row>
    <row r="4404" spans="1:12" s="19" customFormat="1" ht="15" hidden="1" customHeight="1" x14ac:dyDescent="0.25">
      <c r="A4404" s="88" t="s">
        <v>9771</v>
      </c>
      <c r="B4404" s="40" t="s">
        <v>4626</v>
      </c>
      <c r="C4404" s="82" t="s">
        <v>10959</v>
      </c>
      <c r="D4404" s="82"/>
      <c r="E4404" s="82"/>
      <c r="F4404" s="82"/>
      <c r="G4404" s="82"/>
      <c r="H4404" s="40" t="s">
        <v>4</v>
      </c>
      <c r="I4404" s="83" t="str">
        <f>IFERROR(VLOOKUP(A4404,'Alíquotas - CADPREV'!$B$2152:$N$4324,8,FALSE),"")</f>
        <v/>
      </c>
      <c r="J4404" s="83" t="str">
        <f>IF(H4404="RPPS",VLOOKUP(A4404,' Legislação Benef - GESCON'!$B$4:$I$2159,3,FALSE),"")</f>
        <v/>
      </c>
      <c r="K4404" s="83" t="str">
        <f>IF(H4404="RPPS",VLOOKUP(A4404,' Legislação Benef - GESCON'!$B$4:$I$2159,6,FALSE),"")</f>
        <v/>
      </c>
      <c r="L4404" s="83" t="str">
        <f>IF(H4404="RPPS",IFERROR(IF(VLOOKUP(A4404,'Suspensão de repasses - GESCON'!$D$3:$J$1048576,7,FALSE)="Validada","SIM","NÃO"),"NÃO"),"")</f>
        <v/>
      </c>
    </row>
    <row r="4405" spans="1:12" s="19" customFormat="1" ht="15" hidden="1" customHeight="1" x14ac:dyDescent="0.25">
      <c r="A4405" s="88" t="s">
        <v>9772</v>
      </c>
      <c r="B4405" s="40" t="s">
        <v>3812</v>
      </c>
      <c r="C4405" s="82" t="s">
        <v>10959</v>
      </c>
      <c r="D4405" s="82"/>
      <c r="E4405" s="82"/>
      <c r="F4405" s="82"/>
      <c r="G4405" s="82"/>
      <c r="H4405" s="40" t="s">
        <v>4</v>
      </c>
      <c r="I4405" s="83" t="str">
        <f>IFERROR(VLOOKUP(A4405,'Alíquotas - CADPREV'!$B$2152:$N$4324,8,FALSE),"")</f>
        <v/>
      </c>
      <c r="J4405" s="83" t="str">
        <f>IF(H4405="RPPS",VLOOKUP(A4405,' Legislação Benef - GESCON'!$B$4:$I$2159,3,FALSE),"")</f>
        <v/>
      </c>
      <c r="K4405" s="83" t="str">
        <f>IF(H4405="RPPS",VLOOKUP(A4405,' Legislação Benef - GESCON'!$B$4:$I$2159,6,FALSE),"")</f>
        <v/>
      </c>
      <c r="L4405" s="83" t="str">
        <f>IF(H4405="RPPS",IFERROR(IF(VLOOKUP(A4405,'Suspensão de repasses - GESCON'!$D$3:$J$1048576,7,FALSE)="Validada","SIM","NÃO"),"NÃO"),"")</f>
        <v/>
      </c>
    </row>
    <row r="4406" spans="1:12" s="19" customFormat="1" ht="15" hidden="1" customHeight="1" x14ac:dyDescent="0.25">
      <c r="A4406" s="88" t="s">
        <v>9773</v>
      </c>
      <c r="B4406" s="40" t="s">
        <v>2274</v>
      </c>
      <c r="C4406" s="82" t="s">
        <v>10959</v>
      </c>
      <c r="D4406" s="82"/>
      <c r="E4406" s="82"/>
      <c r="F4406" s="82"/>
      <c r="G4406" s="82"/>
      <c r="H4406" s="40" t="s">
        <v>4</v>
      </c>
      <c r="I4406" s="83" t="str">
        <f>IFERROR(VLOOKUP(A4406,'Alíquotas - CADPREV'!$B$2152:$N$4324,8,FALSE),"")</f>
        <v/>
      </c>
      <c r="J4406" s="83" t="str">
        <f>IF(H4406="RPPS",VLOOKUP(A4406,' Legislação Benef - GESCON'!$B$4:$I$2159,3,FALSE),"")</f>
        <v/>
      </c>
      <c r="K4406" s="83" t="str">
        <f>IF(H4406="RPPS",VLOOKUP(A4406,' Legislação Benef - GESCON'!$B$4:$I$2159,6,FALSE),"")</f>
        <v/>
      </c>
      <c r="L4406" s="83" t="str">
        <f>IF(H4406="RPPS",IFERROR(IF(VLOOKUP(A4406,'Suspensão de repasses - GESCON'!$D$3:$J$1048576,7,FALSE)="Validada","SIM","NÃO"),"NÃO"),"")</f>
        <v/>
      </c>
    </row>
    <row r="4407" spans="1:12" s="19" customFormat="1" ht="15" hidden="1" customHeight="1" x14ac:dyDescent="0.25">
      <c r="A4407" s="88" t="s">
        <v>9774</v>
      </c>
      <c r="B4407" s="40" t="s">
        <v>2926</v>
      </c>
      <c r="C4407" s="82" t="s">
        <v>10959</v>
      </c>
      <c r="D4407" s="82"/>
      <c r="E4407" s="82"/>
      <c r="F4407" s="82"/>
      <c r="G4407" s="82"/>
      <c r="H4407" s="40" t="s">
        <v>4</v>
      </c>
      <c r="I4407" s="83" t="str">
        <f>IFERROR(VLOOKUP(A4407,'Alíquotas - CADPREV'!$B$2152:$N$4324,8,FALSE),"")</f>
        <v/>
      </c>
      <c r="J4407" s="83" t="str">
        <f>IF(H4407="RPPS",VLOOKUP(A4407,' Legislação Benef - GESCON'!$B$4:$I$2159,3,FALSE),"")</f>
        <v/>
      </c>
      <c r="K4407" s="83" t="str">
        <f>IF(H4407="RPPS",VLOOKUP(A4407,' Legislação Benef - GESCON'!$B$4:$I$2159,6,FALSE),"")</f>
        <v/>
      </c>
      <c r="L4407" s="83" t="str">
        <f>IF(H4407="RPPS",IFERROR(IF(VLOOKUP(A4407,'Suspensão de repasses - GESCON'!$D$3:$J$1048576,7,FALSE)="Validada","SIM","NÃO"),"NÃO"),"")</f>
        <v/>
      </c>
    </row>
    <row r="4408" spans="1:12" s="19" customFormat="1" ht="15" hidden="1" customHeight="1" x14ac:dyDescent="0.25">
      <c r="A4408" s="88" t="s">
        <v>9775</v>
      </c>
      <c r="B4408" s="40" t="s">
        <v>1356</v>
      </c>
      <c r="C4408" s="82" t="s">
        <v>10959</v>
      </c>
      <c r="D4408" s="82"/>
      <c r="E4408" s="82"/>
      <c r="F4408" s="82"/>
      <c r="G4408" s="82"/>
      <c r="H4408" s="40" t="s">
        <v>4</v>
      </c>
      <c r="I4408" s="83" t="str">
        <f>IFERROR(VLOOKUP(A4408,'Alíquotas - CADPREV'!$B$2152:$N$4324,8,FALSE),"")</f>
        <v/>
      </c>
      <c r="J4408" s="83" t="str">
        <f>IF(H4408="RPPS",VLOOKUP(A4408,' Legislação Benef - GESCON'!$B$4:$I$2159,3,FALSE),"")</f>
        <v/>
      </c>
      <c r="K4408" s="83" t="str">
        <f>IF(H4408="RPPS",VLOOKUP(A4408,' Legislação Benef - GESCON'!$B$4:$I$2159,6,FALSE),"")</f>
        <v/>
      </c>
      <c r="L4408" s="83" t="str">
        <f>IF(H4408="RPPS",IFERROR(IF(VLOOKUP(A4408,'Suspensão de repasses - GESCON'!$D$3:$J$1048576,7,FALSE)="Validada","SIM","NÃO"),"NÃO"),"")</f>
        <v/>
      </c>
    </row>
    <row r="4409" spans="1:12" s="19" customFormat="1" ht="15" hidden="1" customHeight="1" x14ac:dyDescent="0.25">
      <c r="A4409" s="88" t="s">
        <v>9776</v>
      </c>
      <c r="B4409" s="40" t="s">
        <v>4626</v>
      </c>
      <c r="C4409" s="82" t="s">
        <v>10959</v>
      </c>
      <c r="D4409" s="82"/>
      <c r="E4409" s="82"/>
      <c r="F4409" s="82"/>
      <c r="G4409" s="82"/>
      <c r="H4409" s="40" t="s">
        <v>4</v>
      </c>
      <c r="I4409" s="83" t="str">
        <f>IFERROR(VLOOKUP(A4409,'Alíquotas - CADPREV'!$B$2152:$N$4324,8,FALSE),"")</f>
        <v/>
      </c>
      <c r="J4409" s="83" t="str">
        <f>IF(H4409="RPPS",VLOOKUP(A4409,' Legislação Benef - GESCON'!$B$4:$I$2159,3,FALSE),"")</f>
        <v/>
      </c>
      <c r="K4409" s="83" t="str">
        <f>IF(H4409="RPPS",VLOOKUP(A4409,' Legislação Benef - GESCON'!$B$4:$I$2159,6,FALSE),"")</f>
        <v/>
      </c>
      <c r="L4409" s="83" t="str">
        <f>IF(H4409="RPPS",IFERROR(IF(VLOOKUP(A4409,'Suspensão de repasses - GESCON'!$D$3:$J$1048576,7,FALSE)="Validada","SIM","NÃO"),"NÃO"),"")</f>
        <v/>
      </c>
    </row>
    <row r="4410" spans="1:12" s="19" customFormat="1" ht="15" customHeight="1" x14ac:dyDescent="0.25">
      <c r="A4410" s="88" t="s">
        <v>9777</v>
      </c>
      <c r="B4410" s="40" t="s">
        <v>3143</v>
      </c>
      <c r="C4410" s="82" t="s">
        <v>10958</v>
      </c>
      <c r="D4410" s="82">
        <v>301</v>
      </c>
      <c r="E4410" s="82">
        <v>105</v>
      </c>
      <c r="F4410" s="82">
        <v>19</v>
      </c>
      <c r="G4410" s="82">
        <v>425</v>
      </c>
      <c r="H4410" s="40" t="s">
        <v>2</v>
      </c>
      <c r="I4410" s="83" t="str">
        <f>IFERROR(VLOOKUP(A4410,'Alíquotas - CADPREV'!$B$2152:$N$4324,8,FALSE),"")</f>
        <v>NÃO</v>
      </c>
      <c r="J4410" s="83" t="str">
        <f>IF(H4410="RPPS",VLOOKUP(A4410,' Legislação Benef - GESCON'!$B$4:$I$2159,3,FALSE),"")</f>
        <v>NÃO</v>
      </c>
      <c r="K4410" s="83" t="str">
        <f>IF(H4410="RPPS",VLOOKUP(A4410,' Legislação Benef - GESCON'!$B$4:$I$2159,6,FALSE),"")</f>
        <v>NÃO</v>
      </c>
      <c r="L4410" s="83" t="str">
        <f>IF(H4410="RPPS",IFERROR(IF(VLOOKUP(A4410,'Suspensão de repasses - GESCON'!$D$3:$J$1048576,7,FALSE)="Validada","SIM","NÃO"),"NÃO"),"")</f>
        <v>NÃO</v>
      </c>
    </row>
    <row r="4411" spans="1:12" s="19" customFormat="1" ht="15" customHeight="1" x14ac:dyDescent="0.25">
      <c r="A4411" s="88" t="s">
        <v>9778</v>
      </c>
      <c r="B4411" s="40" t="s">
        <v>901</v>
      </c>
      <c r="C4411" s="82" t="s">
        <v>10958</v>
      </c>
      <c r="D4411" s="82">
        <v>179</v>
      </c>
      <c r="E4411" s="82">
        <v>0</v>
      </c>
      <c r="F4411" s="82">
        <v>0</v>
      </c>
      <c r="G4411" s="82">
        <v>179</v>
      </c>
      <c r="H4411" s="40" t="s">
        <v>2</v>
      </c>
      <c r="I4411" s="83" t="str">
        <f>IFERROR(VLOOKUP(A4411,'Alíquotas - CADPREV'!$B$2152:$N$4324,8,FALSE),"")</f>
        <v>NÃO</v>
      </c>
      <c r="J4411" s="83" t="str">
        <f>IF(H4411="RPPS",VLOOKUP(A4411,' Legislação Benef - GESCON'!$B$4:$I$2159,3,FALSE),"")</f>
        <v>NÃO</v>
      </c>
      <c r="K4411" s="83" t="str">
        <f>IF(H4411="RPPS",VLOOKUP(A4411,' Legislação Benef - GESCON'!$B$4:$I$2159,6,FALSE),"")</f>
        <v>NÃO</v>
      </c>
      <c r="L4411" s="83" t="str">
        <f>IF(H4411="RPPS",IFERROR(IF(VLOOKUP(A4411,'Suspensão de repasses - GESCON'!$D$3:$J$1048576,7,FALSE)="Validada","SIM","NÃO"),"NÃO"),"")</f>
        <v>NÃO</v>
      </c>
    </row>
    <row r="4412" spans="1:12" s="19" customFormat="1" ht="15" hidden="1" customHeight="1" x14ac:dyDescent="0.25">
      <c r="A4412" s="88" t="s">
        <v>9779</v>
      </c>
      <c r="B4412" s="40" t="s">
        <v>1356</v>
      </c>
      <c r="C4412" s="82" t="s">
        <v>10959</v>
      </c>
      <c r="D4412" s="82"/>
      <c r="E4412" s="82"/>
      <c r="F4412" s="82"/>
      <c r="G4412" s="82"/>
      <c r="H4412" s="40" t="s">
        <v>622</v>
      </c>
      <c r="I4412" s="83" t="str">
        <f>IFERROR(VLOOKUP(A4412,'Alíquotas - CADPREV'!$B$2152:$N$4324,8,FALSE),"")</f>
        <v/>
      </c>
      <c r="J4412" s="83" t="str">
        <f>IF(H4412="RPPS",VLOOKUP(A4412,' Legislação Benef - GESCON'!$B$4:$I$2159,3,FALSE),"")</f>
        <v/>
      </c>
      <c r="K4412" s="83" t="str">
        <f>IF(H4412="RPPS",VLOOKUP(A4412,' Legislação Benef - GESCON'!$B$4:$I$2159,6,FALSE),"")</f>
        <v/>
      </c>
      <c r="L4412" s="83" t="str">
        <f>IF(H4412="RPPS",IFERROR(IF(VLOOKUP(A4412,'Suspensão de repasses - GESCON'!$D$3:$J$1048576,7,FALSE)="Validada","SIM","NÃO"),"NÃO"),"")</f>
        <v/>
      </c>
    </row>
    <row r="4413" spans="1:12" s="19" customFormat="1" ht="15" hidden="1" customHeight="1" x14ac:dyDescent="0.25">
      <c r="A4413" s="88" t="s">
        <v>9780</v>
      </c>
      <c r="B4413" s="40" t="s">
        <v>5227</v>
      </c>
      <c r="C4413" s="82" t="s">
        <v>10959</v>
      </c>
      <c r="D4413" s="82"/>
      <c r="E4413" s="82"/>
      <c r="F4413" s="82"/>
      <c r="G4413" s="82"/>
      <c r="H4413" s="40" t="s">
        <v>4</v>
      </c>
      <c r="I4413" s="83" t="str">
        <f>IFERROR(VLOOKUP(A4413,'Alíquotas - CADPREV'!$B$2152:$N$4324,8,FALSE),"")</f>
        <v/>
      </c>
      <c r="J4413" s="83" t="str">
        <f>IF(H4413="RPPS",VLOOKUP(A4413,' Legislação Benef - GESCON'!$B$4:$I$2159,3,FALSE),"")</f>
        <v/>
      </c>
      <c r="K4413" s="83" t="str">
        <f>IF(H4413="RPPS",VLOOKUP(A4413,' Legislação Benef - GESCON'!$B$4:$I$2159,6,FALSE),"")</f>
        <v/>
      </c>
      <c r="L4413" s="83" t="str">
        <f>IF(H4413="RPPS",IFERROR(IF(VLOOKUP(A4413,'Suspensão de repasses - GESCON'!$D$3:$J$1048576,7,FALSE)="Validada","SIM","NÃO"),"NÃO"),"")</f>
        <v/>
      </c>
    </row>
    <row r="4414" spans="1:12" s="19" customFormat="1" ht="15" customHeight="1" x14ac:dyDescent="0.25">
      <c r="A4414" s="88" t="s">
        <v>9781</v>
      </c>
      <c r="B4414" s="40" t="s">
        <v>4626</v>
      </c>
      <c r="C4414" s="82" t="s">
        <v>10958</v>
      </c>
      <c r="D4414" s="82">
        <v>1639</v>
      </c>
      <c r="E4414" s="82">
        <v>286</v>
      </c>
      <c r="F4414" s="82">
        <v>99</v>
      </c>
      <c r="G4414" s="82">
        <v>2024</v>
      </c>
      <c r="H4414" s="40" t="s">
        <v>2</v>
      </c>
      <c r="I4414" s="83" t="str">
        <f>IFERROR(VLOOKUP(A4414,'Alíquotas - CADPREV'!$B$2152:$N$4324,8,FALSE),"")</f>
        <v>NÃO</v>
      </c>
      <c r="J4414" s="83" t="str">
        <f>IF(H4414="RPPS",VLOOKUP(A4414,' Legislação Benef - GESCON'!$B$4:$I$2159,3,FALSE),"")</f>
        <v>NÃO</v>
      </c>
      <c r="K4414" s="83" t="str">
        <f>IF(H4414="RPPS",VLOOKUP(A4414,' Legislação Benef - GESCON'!$B$4:$I$2159,6,FALSE),"")</f>
        <v>NÃO</v>
      </c>
      <c r="L4414" s="83" t="str">
        <f>IF(H4414="RPPS",IFERROR(IF(VLOOKUP(A4414,'Suspensão de repasses - GESCON'!$D$3:$J$1048576,7,FALSE)="Validada","SIM","NÃO"),"NÃO"),"")</f>
        <v>NÃO</v>
      </c>
    </row>
    <row r="4415" spans="1:12" s="19" customFormat="1" ht="15" customHeight="1" x14ac:dyDescent="0.25">
      <c r="A4415" s="88" t="s">
        <v>9782</v>
      </c>
      <c r="B4415" s="40" t="s">
        <v>2758</v>
      </c>
      <c r="C4415" s="82" t="s">
        <v>10958</v>
      </c>
      <c r="D4415" s="82">
        <v>235</v>
      </c>
      <c r="E4415" s="82">
        <v>48</v>
      </c>
      <c r="F4415" s="82">
        <v>7</v>
      </c>
      <c r="G4415" s="82">
        <v>290</v>
      </c>
      <c r="H4415" s="40" t="s">
        <v>2</v>
      </c>
      <c r="I4415" s="83" t="str">
        <f>IFERROR(VLOOKUP(A4415,'Alíquotas - CADPREV'!$B$2152:$N$4324,8,FALSE),"")</f>
        <v>NÃO</v>
      </c>
      <c r="J4415" s="83" t="str">
        <f>IF(H4415="RPPS",VLOOKUP(A4415,' Legislação Benef - GESCON'!$B$4:$I$2159,3,FALSE),"")</f>
        <v>NÃO</v>
      </c>
      <c r="K4415" s="83" t="str">
        <f>IF(H4415="RPPS",VLOOKUP(A4415,' Legislação Benef - GESCON'!$B$4:$I$2159,6,FALSE),"")</f>
        <v>NÃO</v>
      </c>
      <c r="L4415" s="83" t="str">
        <f>IF(H4415="RPPS",IFERROR(IF(VLOOKUP(A4415,'Suspensão de repasses - GESCON'!$D$3:$J$1048576,7,FALSE)="Validada","SIM","NÃO"),"NÃO"),"")</f>
        <v>NÃO</v>
      </c>
    </row>
    <row r="4416" spans="1:12" s="19" customFormat="1" ht="15" hidden="1" customHeight="1" x14ac:dyDescent="0.25">
      <c r="A4416" s="88" t="s">
        <v>9783</v>
      </c>
      <c r="B4416" s="40" t="s">
        <v>2926</v>
      </c>
      <c r="C4416" s="82" t="s">
        <v>10959</v>
      </c>
      <c r="D4416" s="82"/>
      <c r="E4416" s="82"/>
      <c r="F4416" s="82"/>
      <c r="G4416" s="82"/>
      <c r="H4416" s="40" t="s">
        <v>4</v>
      </c>
      <c r="I4416" s="83" t="str">
        <f>IFERROR(VLOOKUP(A4416,'Alíquotas - CADPREV'!$B$2152:$N$4324,8,FALSE),"")</f>
        <v/>
      </c>
      <c r="J4416" s="83" t="str">
        <f>IF(H4416="RPPS",VLOOKUP(A4416,' Legislação Benef - GESCON'!$B$4:$I$2159,3,FALSE),"")</f>
        <v/>
      </c>
      <c r="K4416" s="83" t="str">
        <f>IF(H4416="RPPS",VLOOKUP(A4416,' Legislação Benef - GESCON'!$B$4:$I$2159,6,FALSE),"")</f>
        <v/>
      </c>
      <c r="L4416" s="83" t="str">
        <f>IF(H4416="RPPS",IFERROR(IF(VLOOKUP(A4416,'Suspensão de repasses - GESCON'!$D$3:$J$1048576,7,FALSE)="Validada","SIM","NÃO"),"NÃO"),"")</f>
        <v/>
      </c>
    </row>
    <row r="4417" spans="1:12" s="19" customFormat="1" ht="15" hidden="1" customHeight="1" x14ac:dyDescent="0.25">
      <c r="A4417" s="88" t="s">
        <v>9784</v>
      </c>
      <c r="B4417" s="40" t="s">
        <v>1142</v>
      </c>
      <c r="C4417" s="82" t="s">
        <v>10959</v>
      </c>
      <c r="D4417" s="82"/>
      <c r="E4417" s="82"/>
      <c r="F4417" s="82"/>
      <c r="G4417" s="82"/>
      <c r="H4417" s="40" t="s">
        <v>4</v>
      </c>
      <c r="I4417" s="83" t="str">
        <f>IFERROR(VLOOKUP(A4417,'Alíquotas - CADPREV'!$B$2152:$N$4324,8,FALSE),"")</f>
        <v/>
      </c>
      <c r="J4417" s="83" t="str">
        <f>IF(H4417="RPPS",VLOOKUP(A4417,' Legislação Benef - GESCON'!$B$4:$I$2159,3,FALSE),"")</f>
        <v/>
      </c>
      <c r="K4417" s="83" t="str">
        <f>IF(H4417="RPPS",VLOOKUP(A4417,' Legislação Benef - GESCON'!$B$4:$I$2159,6,FALSE),"")</f>
        <v/>
      </c>
      <c r="L4417" s="83" t="str">
        <f>IF(H4417="RPPS",IFERROR(IF(VLOOKUP(A4417,'Suspensão de repasses - GESCON'!$D$3:$J$1048576,7,FALSE)="Validada","SIM","NÃO"),"NÃO"),"")</f>
        <v/>
      </c>
    </row>
    <row r="4418" spans="1:12" s="19" customFormat="1" ht="15" hidden="1" customHeight="1" x14ac:dyDescent="0.25">
      <c r="A4418" s="88" t="s">
        <v>9785</v>
      </c>
      <c r="B4418" s="40" t="s">
        <v>4626</v>
      </c>
      <c r="C4418" s="82" t="s">
        <v>10959</v>
      </c>
      <c r="D4418" s="82"/>
      <c r="E4418" s="82"/>
      <c r="F4418" s="82"/>
      <c r="G4418" s="82"/>
      <c r="H4418" s="40" t="s">
        <v>4</v>
      </c>
      <c r="I4418" s="83" t="str">
        <f>IFERROR(VLOOKUP(A4418,'Alíquotas - CADPREV'!$B$2152:$N$4324,8,FALSE),"")</f>
        <v/>
      </c>
      <c r="J4418" s="83" t="str">
        <f>IF(H4418="RPPS",VLOOKUP(A4418,' Legislação Benef - GESCON'!$B$4:$I$2159,3,FALSE),"")</f>
        <v/>
      </c>
      <c r="K4418" s="83" t="str">
        <f>IF(H4418="RPPS",VLOOKUP(A4418,' Legislação Benef - GESCON'!$B$4:$I$2159,6,FALSE),"")</f>
        <v/>
      </c>
      <c r="L4418" s="83" t="str">
        <f>IF(H4418="RPPS",IFERROR(IF(VLOOKUP(A4418,'Suspensão de repasses - GESCON'!$D$3:$J$1048576,7,FALSE)="Validada","SIM","NÃO"),"NÃO"),"")</f>
        <v/>
      </c>
    </row>
    <row r="4419" spans="1:12" s="19" customFormat="1" ht="15" hidden="1" customHeight="1" x14ac:dyDescent="0.25">
      <c r="A4419" s="88" t="s">
        <v>9786</v>
      </c>
      <c r="B4419" s="40" t="s">
        <v>1142</v>
      </c>
      <c r="C4419" s="82" t="s">
        <v>10959</v>
      </c>
      <c r="D4419" s="82"/>
      <c r="E4419" s="82"/>
      <c r="F4419" s="82"/>
      <c r="G4419" s="82"/>
      <c r="H4419" s="40" t="s">
        <v>4</v>
      </c>
      <c r="I4419" s="83" t="str">
        <f>IFERROR(VLOOKUP(A4419,'Alíquotas - CADPREV'!$B$2152:$N$4324,8,FALSE),"")</f>
        <v/>
      </c>
      <c r="J4419" s="83" t="str">
        <f>IF(H4419="RPPS",VLOOKUP(A4419,' Legislação Benef - GESCON'!$B$4:$I$2159,3,FALSE),"")</f>
        <v/>
      </c>
      <c r="K4419" s="83" t="str">
        <f>IF(H4419="RPPS",VLOOKUP(A4419,' Legislação Benef - GESCON'!$B$4:$I$2159,6,FALSE),"")</f>
        <v/>
      </c>
      <c r="L4419" s="83" t="str">
        <f>IF(H4419="RPPS",IFERROR(IF(VLOOKUP(A4419,'Suspensão de repasses - GESCON'!$D$3:$J$1048576,7,FALSE)="Validada","SIM","NÃO"),"NÃO"),"")</f>
        <v/>
      </c>
    </row>
    <row r="4420" spans="1:12" s="19" customFormat="1" ht="15" customHeight="1" x14ac:dyDescent="0.25">
      <c r="A4420" s="88" t="s">
        <v>9787</v>
      </c>
      <c r="B4420" s="40" t="s">
        <v>2554</v>
      </c>
      <c r="C4420" s="82" t="s">
        <v>10958</v>
      </c>
      <c r="D4420" s="82">
        <v>213</v>
      </c>
      <c r="E4420" s="82">
        <v>57</v>
      </c>
      <c r="F4420" s="82">
        <v>7</v>
      </c>
      <c r="G4420" s="82">
        <v>277</v>
      </c>
      <c r="H4420" s="40" t="s">
        <v>2</v>
      </c>
      <c r="I4420" s="83" t="str">
        <f>IFERROR(VLOOKUP(A4420,'Alíquotas - CADPREV'!$B$2152:$N$4324,8,FALSE),"")</f>
        <v>NÃO</v>
      </c>
      <c r="J4420" s="83" t="str">
        <f>IF(H4420="RPPS",VLOOKUP(A4420,' Legislação Benef - GESCON'!$B$4:$I$2159,3,FALSE),"")</f>
        <v>NÃO</v>
      </c>
      <c r="K4420" s="83" t="str">
        <f>IF(H4420="RPPS",VLOOKUP(A4420,' Legislação Benef - GESCON'!$B$4:$I$2159,6,FALSE),"")</f>
        <v>NÃO</v>
      </c>
      <c r="L4420" s="83" t="str">
        <f>IF(H4420="RPPS",IFERROR(IF(VLOOKUP(A4420,'Suspensão de repasses - GESCON'!$D$3:$J$1048576,7,FALSE)="Validada","SIM","NÃO"),"NÃO"),"")</f>
        <v>NÃO</v>
      </c>
    </row>
    <row r="4421" spans="1:12" s="19" customFormat="1" ht="15" hidden="1" customHeight="1" x14ac:dyDescent="0.25">
      <c r="A4421" s="88" t="s">
        <v>9788</v>
      </c>
      <c r="B4421" s="40" t="s">
        <v>3143</v>
      </c>
      <c r="C4421" s="82" t="s">
        <v>10959</v>
      </c>
      <c r="D4421" s="82"/>
      <c r="E4421" s="82"/>
      <c r="F4421" s="82"/>
      <c r="G4421" s="82"/>
      <c r="H4421" s="40" t="s">
        <v>4</v>
      </c>
      <c r="I4421" s="83" t="str">
        <f>IFERROR(VLOOKUP(A4421,'Alíquotas - CADPREV'!$B$2152:$N$4324,8,FALSE),"")</f>
        <v/>
      </c>
      <c r="J4421" s="83" t="str">
        <f>IF(H4421="RPPS",VLOOKUP(A4421,' Legislação Benef - GESCON'!$B$4:$I$2159,3,FALSE),"")</f>
        <v/>
      </c>
      <c r="K4421" s="83" t="str">
        <f>IF(H4421="RPPS",VLOOKUP(A4421,' Legislação Benef - GESCON'!$B$4:$I$2159,6,FALSE),"")</f>
        <v/>
      </c>
      <c r="L4421" s="83" t="str">
        <f>IF(H4421="RPPS",IFERROR(IF(VLOOKUP(A4421,'Suspensão de repasses - GESCON'!$D$3:$J$1048576,7,FALSE)="Validada","SIM","NÃO"),"NÃO"),"")</f>
        <v/>
      </c>
    </row>
    <row r="4422" spans="1:12" s="19" customFormat="1" ht="15" hidden="1" customHeight="1" x14ac:dyDescent="0.25">
      <c r="A4422" s="88" t="s">
        <v>9789</v>
      </c>
      <c r="B4422" s="40" t="s">
        <v>4289</v>
      </c>
      <c r="C4422" s="82" t="s">
        <v>10959</v>
      </c>
      <c r="D4422" s="82"/>
      <c r="E4422" s="82"/>
      <c r="F4422" s="82"/>
      <c r="G4422" s="82"/>
      <c r="H4422" s="40" t="s">
        <v>4</v>
      </c>
      <c r="I4422" s="83" t="str">
        <f>IFERROR(VLOOKUP(A4422,'Alíquotas - CADPREV'!$B$2152:$N$4324,8,FALSE),"")</f>
        <v/>
      </c>
      <c r="J4422" s="83" t="str">
        <f>IF(H4422="RPPS",VLOOKUP(A4422,' Legislação Benef - GESCON'!$B$4:$I$2159,3,FALSE),"")</f>
        <v/>
      </c>
      <c r="K4422" s="83" t="str">
        <f>IF(H4422="RPPS",VLOOKUP(A4422,' Legislação Benef - GESCON'!$B$4:$I$2159,6,FALSE),"")</f>
        <v/>
      </c>
      <c r="L4422" s="83" t="str">
        <f>IF(H4422="RPPS",IFERROR(IF(VLOOKUP(A4422,'Suspensão de repasses - GESCON'!$D$3:$J$1048576,7,FALSE)="Validada","SIM","NÃO"),"NÃO"),"")</f>
        <v/>
      </c>
    </row>
    <row r="4423" spans="1:12" s="19" customFormat="1" ht="15" customHeight="1" x14ac:dyDescent="0.25">
      <c r="A4423" s="88" t="s">
        <v>9790</v>
      </c>
      <c r="B4423" s="40" t="s">
        <v>901</v>
      </c>
      <c r="C4423" s="82" t="s">
        <v>10958</v>
      </c>
      <c r="D4423" s="82">
        <v>848</v>
      </c>
      <c r="E4423" s="82">
        <v>169</v>
      </c>
      <c r="F4423" s="82">
        <v>12</v>
      </c>
      <c r="G4423" s="82">
        <v>1029</v>
      </c>
      <c r="H4423" s="40" t="s">
        <v>2</v>
      </c>
      <c r="I4423" s="83" t="str">
        <f>IFERROR(VLOOKUP(A4423,'Alíquotas - CADPREV'!$B$2152:$N$4324,8,FALSE),"")</f>
        <v>NÃO</v>
      </c>
      <c r="J4423" s="83" t="str">
        <f>IF(H4423="RPPS",VLOOKUP(A4423,' Legislação Benef - GESCON'!$B$4:$I$2159,3,FALSE),"")</f>
        <v>NÃO</v>
      </c>
      <c r="K4423" s="83" t="str">
        <f>IF(H4423="RPPS",VLOOKUP(A4423,' Legislação Benef - GESCON'!$B$4:$I$2159,6,FALSE),"")</f>
        <v>NÃO</v>
      </c>
      <c r="L4423" s="83" t="str">
        <f>IF(H4423="RPPS",IFERROR(IF(VLOOKUP(A4423,'Suspensão de repasses - GESCON'!$D$3:$J$1048576,7,FALSE)="Validada","SIM","NÃO"),"NÃO"),"")</f>
        <v>NÃO</v>
      </c>
    </row>
    <row r="4424" spans="1:12" s="19" customFormat="1" ht="15" hidden="1" customHeight="1" x14ac:dyDescent="0.25">
      <c r="A4424" s="88" t="s">
        <v>9791</v>
      </c>
      <c r="B4424" s="40" t="s">
        <v>1356</v>
      </c>
      <c r="C4424" s="82" t="s">
        <v>10959</v>
      </c>
      <c r="D4424" s="82"/>
      <c r="E4424" s="82"/>
      <c r="F4424" s="82"/>
      <c r="G4424" s="82"/>
      <c r="H4424" s="40" t="s">
        <v>4</v>
      </c>
      <c r="I4424" s="83" t="str">
        <f>IFERROR(VLOOKUP(A4424,'Alíquotas - CADPREV'!$B$2152:$N$4324,8,FALSE),"")</f>
        <v/>
      </c>
      <c r="J4424" s="83" t="str">
        <f>IF(H4424="RPPS",VLOOKUP(A4424,' Legislação Benef - GESCON'!$B$4:$I$2159,3,FALSE),"")</f>
        <v/>
      </c>
      <c r="K4424" s="83" t="str">
        <f>IF(H4424="RPPS",VLOOKUP(A4424,' Legislação Benef - GESCON'!$B$4:$I$2159,6,FALSE),"")</f>
        <v/>
      </c>
      <c r="L4424" s="83" t="str">
        <f>IF(H4424="RPPS",IFERROR(IF(VLOOKUP(A4424,'Suspensão de repasses - GESCON'!$D$3:$J$1048576,7,FALSE)="Validada","SIM","NÃO"),"NÃO"),"")</f>
        <v/>
      </c>
    </row>
    <row r="4425" spans="1:12" s="19" customFormat="1" ht="15" hidden="1" customHeight="1" x14ac:dyDescent="0.25">
      <c r="A4425" s="88" t="s">
        <v>9792</v>
      </c>
      <c r="B4425" s="40" t="s">
        <v>215</v>
      </c>
      <c r="C4425" s="82" t="s">
        <v>10959</v>
      </c>
      <c r="D4425" s="82"/>
      <c r="E4425" s="82"/>
      <c r="F4425" s="82"/>
      <c r="G4425" s="82"/>
      <c r="H4425" s="40" t="s">
        <v>4</v>
      </c>
      <c r="I4425" s="83" t="str">
        <f>IFERROR(VLOOKUP(A4425,'Alíquotas - CADPREV'!$B$2152:$N$4324,8,FALSE),"")</f>
        <v/>
      </c>
      <c r="J4425" s="83" t="str">
        <f>IF(H4425="RPPS",VLOOKUP(A4425,' Legislação Benef - GESCON'!$B$4:$I$2159,3,FALSE),"")</f>
        <v/>
      </c>
      <c r="K4425" s="83" t="str">
        <f>IF(H4425="RPPS",VLOOKUP(A4425,' Legislação Benef - GESCON'!$B$4:$I$2159,6,FALSE),"")</f>
        <v/>
      </c>
      <c r="L4425" s="83" t="str">
        <f>IF(H4425="RPPS",IFERROR(IF(VLOOKUP(A4425,'Suspensão de repasses - GESCON'!$D$3:$J$1048576,7,FALSE)="Validada","SIM","NÃO"),"NÃO"),"")</f>
        <v/>
      </c>
    </row>
    <row r="4426" spans="1:12" s="19" customFormat="1" ht="15" hidden="1" customHeight="1" x14ac:dyDescent="0.25">
      <c r="A4426" s="88" t="s">
        <v>9793</v>
      </c>
      <c r="B4426" s="40" t="s">
        <v>1142</v>
      </c>
      <c r="C4426" s="82" t="s">
        <v>10959</v>
      </c>
      <c r="D4426" s="82"/>
      <c r="E4426" s="82"/>
      <c r="F4426" s="82"/>
      <c r="G4426" s="82"/>
      <c r="H4426" s="40" t="s">
        <v>4</v>
      </c>
      <c r="I4426" s="83" t="str">
        <f>IFERROR(VLOOKUP(A4426,'Alíquotas - CADPREV'!$B$2152:$N$4324,8,FALSE),"")</f>
        <v/>
      </c>
      <c r="J4426" s="83" t="str">
        <f>IF(H4426="RPPS",VLOOKUP(A4426,' Legislação Benef - GESCON'!$B$4:$I$2159,3,FALSE),"")</f>
        <v/>
      </c>
      <c r="K4426" s="83" t="str">
        <f>IF(H4426="RPPS",VLOOKUP(A4426,' Legislação Benef - GESCON'!$B$4:$I$2159,6,FALSE),"")</f>
        <v/>
      </c>
      <c r="L4426" s="83" t="str">
        <f>IF(H4426="RPPS",IFERROR(IF(VLOOKUP(A4426,'Suspensão de repasses - GESCON'!$D$3:$J$1048576,7,FALSE)="Validada","SIM","NÃO"),"NÃO"),"")</f>
        <v/>
      </c>
    </row>
    <row r="4427" spans="1:12" s="19" customFormat="1" ht="15" hidden="1" customHeight="1" x14ac:dyDescent="0.25">
      <c r="A4427" s="88" t="s">
        <v>9794</v>
      </c>
      <c r="B4427" s="40" t="s">
        <v>2554</v>
      </c>
      <c r="C4427" s="82" t="s">
        <v>10959</v>
      </c>
      <c r="D4427" s="82"/>
      <c r="E4427" s="82"/>
      <c r="F4427" s="82"/>
      <c r="G4427" s="82"/>
      <c r="H4427" s="40" t="s">
        <v>4</v>
      </c>
      <c r="I4427" s="83" t="str">
        <f>IFERROR(VLOOKUP(A4427,'Alíquotas - CADPREV'!$B$2152:$N$4324,8,FALSE),"")</f>
        <v/>
      </c>
      <c r="J4427" s="83" t="str">
        <f>IF(H4427="RPPS",VLOOKUP(A4427,' Legislação Benef - GESCON'!$B$4:$I$2159,3,FALSE),"")</f>
        <v/>
      </c>
      <c r="K4427" s="83" t="str">
        <f>IF(H4427="RPPS",VLOOKUP(A4427,' Legislação Benef - GESCON'!$B$4:$I$2159,6,FALSE),"")</f>
        <v/>
      </c>
      <c r="L4427" s="83" t="str">
        <f>IF(H4427="RPPS",IFERROR(IF(VLOOKUP(A4427,'Suspensão de repasses - GESCON'!$D$3:$J$1048576,7,FALSE)="Validada","SIM","NÃO"),"NÃO"),"")</f>
        <v/>
      </c>
    </row>
    <row r="4428" spans="1:12" s="19" customFormat="1" ht="15" hidden="1" customHeight="1" x14ac:dyDescent="0.25">
      <c r="A4428" s="88" t="s">
        <v>9795</v>
      </c>
      <c r="B4428" s="40" t="s">
        <v>3143</v>
      </c>
      <c r="C4428" s="82" t="s">
        <v>10959</v>
      </c>
      <c r="D4428" s="82"/>
      <c r="E4428" s="82"/>
      <c r="F4428" s="82"/>
      <c r="G4428" s="82"/>
      <c r="H4428" s="40" t="s">
        <v>4</v>
      </c>
      <c r="I4428" s="83" t="str">
        <f>IFERROR(VLOOKUP(A4428,'Alíquotas - CADPREV'!$B$2152:$N$4324,8,FALSE),"")</f>
        <v/>
      </c>
      <c r="J4428" s="83" t="str">
        <f>IF(H4428="RPPS",VLOOKUP(A4428,' Legislação Benef - GESCON'!$B$4:$I$2159,3,FALSE),"")</f>
        <v/>
      </c>
      <c r="K4428" s="83" t="str">
        <f>IF(H4428="RPPS",VLOOKUP(A4428,' Legislação Benef - GESCON'!$B$4:$I$2159,6,FALSE),"")</f>
        <v/>
      </c>
      <c r="L4428" s="83" t="str">
        <f>IF(H4428="RPPS",IFERROR(IF(VLOOKUP(A4428,'Suspensão de repasses - GESCON'!$D$3:$J$1048576,7,FALSE)="Validada","SIM","NÃO"),"NÃO"),"")</f>
        <v/>
      </c>
    </row>
    <row r="4429" spans="1:12" s="19" customFormat="1" ht="15" customHeight="1" x14ac:dyDescent="0.25">
      <c r="A4429" s="88" t="s">
        <v>9796</v>
      </c>
      <c r="B4429" s="40" t="s">
        <v>901</v>
      </c>
      <c r="C4429" s="82" t="s">
        <v>10958</v>
      </c>
      <c r="D4429" s="82">
        <v>181</v>
      </c>
      <c r="E4429" s="82">
        <v>65</v>
      </c>
      <c r="F4429" s="82">
        <v>11</v>
      </c>
      <c r="G4429" s="82">
        <v>257</v>
      </c>
      <c r="H4429" s="40" t="s">
        <v>2</v>
      </c>
      <c r="I4429" s="83" t="str">
        <f>IFERROR(VLOOKUP(A4429,'Alíquotas - CADPREV'!$B$2152:$N$4324,8,FALSE),"")</f>
        <v>NÃO</v>
      </c>
      <c r="J4429" s="83" t="str">
        <f>IF(H4429="RPPS",VLOOKUP(A4429,' Legislação Benef - GESCON'!$B$4:$I$2159,3,FALSE),"")</f>
        <v>NÃO</v>
      </c>
      <c r="K4429" s="83" t="str">
        <f>IF(H4429="RPPS",VLOOKUP(A4429,' Legislação Benef - GESCON'!$B$4:$I$2159,6,FALSE),"")</f>
        <v>NÃO</v>
      </c>
      <c r="L4429" s="83" t="str">
        <f>IF(H4429="RPPS",IFERROR(IF(VLOOKUP(A4429,'Suspensão de repasses - GESCON'!$D$3:$J$1048576,7,FALSE)="Validada","SIM","NÃO"),"NÃO"),"")</f>
        <v>NÃO</v>
      </c>
    </row>
    <row r="4430" spans="1:12" s="19" customFormat="1" ht="15" hidden="1" customHeight="1" x14ac:dyDescent="0.25">
      <c r="A4430" s="88" t="s">
        <v>9797</v>
      </c>
      <c r="B4430" s="40" t="s">
        <v>4626</v>
      </c>
      <c r="C4430" s="82" t="s">
        <v>10959</v>
      </c>
      <c r="D4430" s="82"/>
      <c r="E4430" s="82"/>
      <c r="F4430" s="82"/>
      <c r="G4430" s="82"/>
      <c r="H4430" s="40" t="s">
        <v>4</v>
      </c>
      <c r="I4430" s="83" t="str">
        <f>IFERROR(VLOOKUP(A4430,'Alíquotas - CADPREV'!$B$2152:$N$4324,8,FALSE),"")</f>
        <v/>
      </c>
      <c r="J4430" s="83" t="str">
        <f>IF(H4430="RPPS",VLOOKUP(A4430,' Legislação Benef - GESCON'!$B$4:$I$2159,3,FALSE),"")</f>
        <v/>
      </c>
      <c r="K4430" s="83" t="str">
        <f>IF(H4430="RPPS",VLOOKUP(A4430,' Legislação Benef - GESCON'!$B$4:$I$2159,6,FALSE),"")</f>
        <v/>
      </c>
      <c r="L4430" s="83" t="str">
        <f>IF(H4430="RPPS",IFERROR(IF(VLOOKUP(A4430,'Suspensão de repasses - GESCON'!$D$3:$J$1048576,7,FALSE)="Validada","SIM","NÃO"),"NÃO"),"")</f>
        <v/>
      </c>
    </row>
    <row r="4431" spans="1:12" s="19" customFormat="1" ht="15" hidden="1" customHeight="1" x14ac:dyDescent="0.25">
      <c r="A4431" s="88" t="s">
        <v>9798</v>
      </c>
      <c r="B4431" s="40" t="s">
        <v>3143</v>
      </c>
      <c r="C4431" s="82" t="s">
        <v>10959</v>
      </c>
      <c r="D4431" s="82"/>
      <c r="E4431" s="82"/>
      <c r="F4431" s="82"/>
      <c r="G4431" s="82"/>
      <c r="H4431" s="40" t="s">
        <v>4</v>
      </c>
      <c r="I4431" s="83" t="str">
        <f>IFERROR(VLOOKUP(A4431,'Alíquotas - CADPREV'!$B$2152:$N$4324,8,FALSE),"")</f>
        <v/>
      </c>
      <c r="J4431" s="83" t="str">
        <f>IF(H4431="RPPS",VLOOKUP(A4431,' Legislação Benef - GESCON'!$B$4:$I$2159,3,FALSE),"")</f>
        <v/>
      </c>
      <c r="K4431" s="83" t="str">
        <f>IF(H4431="RPPS",VLOOKUP(A4431,' Legislação Benef - GESCON'!$B$4:$I$2159,6,FALSE),"")</f>
        <v/>
      </c>
      <c r="L4431" s="83" t="str">
        <f>IF(H4431="RPPS",IFERROR(IF(VLOOKUP(A4431,'Suspensão de repasses - GESCON'!$D$3:$J$1048576,7,FALSE)="Validada","SIM","NÃO"),"NÃO"),"")</f>
        <v/>
      </c>
    </row>
    <row r="4432" spans="1:12" s="19" customFormat="1" ht="15" hidden="1" customHeight="1" x14ac:dyDescent="0.25">
      <c r="A4432" s="88" t="s">
        <v>9799</v>
      </c>
      <c r="B4432" s="40" t="s">
        <v>2413</v>
      </c>
      <c r="C4432" s="82" t="s">
        <v>10959</v>
      </c>
      <c r="D4432" s="82"/>
      <c r="E4432" s="82"/>
      <c r="F4432" s="82"/>
      <c r="G4432" s="82"/>
      <c r="H4432" s="40" t="s">
        <v>4</v>
      </c>
      <c r="I4432" s="83" t="str">
        <f>IFERROR(VLOOKUP(A4432,'Alíquotas - CADPREV'!$B$2152:$N$4324,8,FALSE),"")</f>
        <v/>
      </c>
      <c r="J4432" s="83" t="str">
        <f>IF(H4432="RPPS",VLOOKUP(A4432,' Legislação Benef - GESCON'!$B$4:$I$2159,3,FALSE),"")</f>
        <v/>
      </c>
      <c r="K4432" s="83" t="str">
        <f>IF(H4432="RPPS",VLOOKUP(A4432,' Legislação Benef - GESCON'!$B$4:$I$2159,6,FALSE),"")</f>
        <v/>
      </c>
      <c r="L4432" s="83" t="str">
        <f>IF(H4432="RPPS",IFERROR(IF(VLOOKUP(A4432,'Suspensão de repasses - GESCON'!$D$3:$J$1048576,7,FALSE)="Validada","SIM","NÃO"),"NÃO"),"")</f>
        <v/>
      </c>
    </row>
    <row r="4433" spans="1:12" s="19" customFormat="1" ht="15" hidden="1" customHeight="1" x14ac:dyDescent="0.25">
      <c r="A4433" s="88" t="s">
        <v>9800</v>
      </c>
      <c r="B4433" s="40" t="s">
        <v>133</v>
      </c>
      <c r="C4433" s="82" t="s">
        <v>10959</v>
      </c>
      <c r="D4433" s="82"/>
      <c r="E4433" s="82"/>
      <c r="F4433" s="82"/>
      <c r="G4433" s="82"/>
      <c r="H4433" s="40" t="s">
        <v>4</v>
      </c>
      <c r="I4433" s="83" t="str">
        <f>IFERROR(VLOOKUP(A4433,'Alíquotas - CADPREV'!$B$2152:$N$4324,8,FALSE),"")</f>
        <v/>
      </c>
      <c r="J4433" s="83" t="str">
        <f>IF(H4433="RPPS",VLOOKUP(A4433,' Legislação Benef - GESCON'!$B$4:$I$2159,3,FALSE),"")</f>
        <v/>
      </c>
      <c r="K4433" s="83" t="str">
        <f>IF(H4433="RPPS",VLOOKUP(A4433,' Legislação Benef - GESCON'!$B$4:$I$2159,6,FALSE),"")</f>
        <v/>
      </c>
      <c r="L4433" s="83" t="str">
        <f>IF(H4433="RPPS",IFERROR(IF(VLOOKUP(A4433,'Suspensão de repasses - GESCON'!$D$3:$J$1048576,7,FALSE)="Validada","SIM","NÃO"),"NÃO"),"")</f>
        <v/>
      </c>
    </row>
    <row r="4434" spans="1:12" s="19" customFormat="1" ht="15" customHeight="1" x14ac:dyDescent="0.25">
      <c r="A4434" s="88" t="s">
        <v>9801</v>
      </c>
      <c r="B4434" s="40" t="s">
        <v>3143</v>
      </c>
      <c r="C4434" s="82" t="s">
        <v>10958</v>
      </c>
      <c r="D4434" s="82">
        <v>389</v>
      </c>
      <c r="E4434" s="82">
        <v>26</v>
      </c>
      <c r="F4434" s="82">
        <v>0</v>
      </c>
      <c r="G4434" s="82">
        <v>415</v>
      </c>
      <c r="H4434" s="40" t="s">
        <v>2</v>
      </c>
      <c r="I4434" s="83" t="str">
        <f>IFERROR(VLOOKUP(A4434,'Alíquotas - CADPREV'!$B$2152:$N$4324,8,FALSE),"")</f>
        <v>NÃO</v>
      </c>
      <c r="J4434" s="83" t="str">
        <f>IF(H4434="RPPS",VLOOKUP(A4434,' Legislação Benef - GESCON'!$B$4:$I$2159,3,FALSE),"")</f>
        <v>NÃO</v>
      </c>
      <c r="K4434" s="83" t="str">
        <f>IF(H4434="RPPS",VLOOKUP(A4434,' Legislação Benef - GESCON'!$B$4:$I$2159,6,FALSE),"")</f>
        <v>SIM</v>
      </c>
      <c r="L4434" s="83" t="str">
        <f>IF(H4434="RPPS",IFERROR(IF(VLOOKUP(A4434,'Suspensão de repasses - GESCON'!$D$3:$J$1048576,7,FALSE)="Validada","SIM","NÃO"),"NÃO"),"")</f>
        <v>NÃO</v>
      </c>
    </row>
    <row r="4435" spans="1:12" s="19" customFormat="1" ht="15" customHeight="1" x14ac:dyDescent="0.25">
      <c r="A4435" s="88" t="s">
        <v>9802</v>
      </c>
      <c r="B4435" s="40" t="s">
        <v>1356</v>
      </c>
      <c r="C4435" s="82" t="s">
        <v>10958</v>
      </c>
      <c r="D4435" s="82">
        <v>339</v>
      </c>
      <c r="E4435" s="82">
        <v>73</v>
      </c>
      <c r="F4435" s="82">
        <v>22</v>
      </c>
      <c r="G4435" s="82">
        <v>434</v>
      </c>
      <c r="H4435" s="40" t="s">
        <v>2</v>
      </c>
      <c r="I4435" s="83" t="str">
        <f>IFERROR(VLOOKUP(A4435,'Alíquotas - CADPREV'!$B$2152:$N$4324,8,FALSE),"")</f>
        <v>NÃO</v>
      </c>
      <c r="J4435" s="83" t="str">
        <f>IF(H4435="RPPS",VLOOKUP(A4435,' Legislação Benef - GESCON'!$B$4:$I$2159,3,FALSE),"")</f>
        <v>NÃO</v>
      </c>
      <c r="K4435" s="83" t="str">
        <f>IF(H4435="RPPS",VLOOKUP(A4435,' Legislação Benef - GESCON'!$B$4:$I$2159,6,FALSE),"")</f>
        <v>NÃO</v>
      </c>
      <c r="L4435" s="83" t="str">
        <f>IF(H4435="RPPS",IFERROR(IF(VLOOKUP(A4435,'Suspensão de repasses - GESCON'!$D$3:$J$1048576,7,FALSE)="Validada","SIM","NÃO"),"NÃO"),"")</f>
        <v>NÃO</v>
      </c>
    </row>
    <row r="4436" spans="1:12" s="19" customFormat="1" ht="15" customHeight="1" x14ac:dyDescent="0.25">
      <c r="A4436" s="88" t="s">
        <v>9803</v>
      </c>
      <c r="B4436" s="40" t="s">
        <v>821</v>
      </c>
      <c r="C4436" s="82" t="s">
        <v>10958</v>
      </c>
      <c r="D4436" s="82">
        <v>382</v>
      </c>
      <c r="E4436" s="82">
        <v>83</v>
      </c>
      <c r="F4436" s="82">
        <v>0</v>
      </c>
      <c r="G4436" s="82">
        <v>465</v>
      </c>
      <c r="H4436" s="40" t="s">
        <v>2</v>
      </c>
      <c r="I4436" s="83" t="str">
        <f>IFERROR(VLOOKUP(A4436,'Alíquotas - CADPREV'!$B$2152:$N$4324,8,FALSE),"")</f>
        <v>NÃO</v>
      </c>
      <c r="J4436" s="83" t="str">
        <f>IF(H4436="RPPS",VLOOKUP(A4436,' Legislação Benef - GESCON'!$B$4:$I$2159,3,FALSE),"")</f>
        <v>NÃO</v>
      </c>
      <c r="K4436" s="83" t="str">
        <f>IF(H4436="RPPS",VLOOKUP(A4436,' Legislação Benef - GESCON'!$B$4:$I$2159,6,FALSE),"")</f>
        <v>NÃO</v>
      </c>
      <c r="L4436" s="83" t="str">
        <f>IF(H4436="RPPS",IFERROR(IF(VLOOKUP(A4436,'Suspensão de repasses - GESCON'!$D$3:$J$1048576,7,FALSE)="Validada","SIM","NÃO"),"NÃO"),"")</f>
        <v>NÃO</v>
      </c>
    </row>
    <row r="4437" spans="1:12" s="19" customFormat="1" ht="15" hidden="1" customHeight="1" x14ac:dyDescent="0.25">
      <c r="A4437" s="88" t="s">
        <v>9804</v>
      </c>
      <c r="B4437" s="40" t="s">
        <v>3143</v>
      </c>
      <c r="C4437" s="82" t="s">
        <v>10959</v>
      </c>
      <c r="D4437" s="82"/>
      <c r="E4437" s="82"/>
      <c r="F4437" s="82"/>
      <c r="G4437" s="82"/>
      <c r="H4437" s="40" t="s">
        <v>4</v>
      </c>
      <c r="I4437" s="83" t="str">
        <f>IFERROR(VLOOKUP(A4437,'Alíquotas - CADPREV'!$B$2152:$N$4324,8,FALSE),"")</f>
        <v/>
      </c>
      <c r="J4437" s="83" t="str">
        <f>IF(H4437="RPPS",VLOOKUP(A4437,' Legislação Benef - GESCON'!$B$4:$I$2159,3,FALSE),"")</f>
        <v/>
      </c>
      <c r="K4437" s="83" t="str">
        <f>IF(H4437="RPPS",VLOOKUP(A4437,' Legislação Benef - GESCON'!$B$4:$I$2159,6,FALSE),"")</f>
        <v/>
      </c>
      <c r="L4437" s="83" t="str">
        <f>IF(H4437="RPPS",IFERROR(IF(VLOOKUP(A4437,'Suspensão de repasses - GESCON'!$D$3:$J$1048576,7,FALSE)="Validada","SIM","NÃO"),"NÃO"),"")</f>
        <v/>
      </c>
    </row>
    <row r="4438" spans="1:12" s="19" customFormat="1" ht="15" hidden="1" customHeight="1" x14ac:dyDescent="0.25">
      <c r="A4438" s="88" t="s">
        <v>9805</v>
      </c>
      <c r="B4438" s="40" t="s">
        <v>4626</v>
      </c>
      <c r="C4438" s="82" t="s">
        <v>10959</v>
      </c>
      <c r="D4438" s="82"/>
      <c r="E4438" s="82"/>
      <c r="F4438" s="82"/>
      <c r="G4438" s="82"/>
      <c r="H4438" s="40" t="s">
        <v>4</v>
      </c>
      <c r="I4438" s="83" t="str">
        <f>IFERROR(VLOOKUP(A4438,'Alíquotas - CADPREV'!$B$2152:$N$4324,8,FALSE),"")</f>
        <v/>
      </c>
      <c r="J4438" s="83" t="str">
        <f>IF(H4438="RPPS",VLOOKUP(A4438,' Legislação Benef - GESCON'!$B$4:$I$2159,3,FALSE),"")</f>
        <v/>
      </c>
      <c r="K4438" s="83" t="str">
        <f>IF(H4438="RPPS",VLOOKUP(A4438,' Legislação Benef - GESCON'!$B$4:$I$2159,6,FALSE),"")</f>
        <v/>
      </c>
      <c r="L4438" s="83" t="str">
        <f>IF(H4438="RPPS",IFERROR(IF(VLOOKUP(A4438,'Suspensão de repasses - GESCON'!$D$3:$J$1048576,7,FALSE)="Validada","SIM","NÃO"),"NÃO"),"")</f>
        <v/>
      </c>
    </row>
    <row r="4439" spans="1:12" s="19" customFormat="1" ht="15" hidden="1" customHeight="1" x14ac:dyDescent="0.25">
      <c r="A4439" s="88" t="s">
        <v>9806</v>
      </c>
      <c r="B4439" s="40" t="s">
        <v>2926</v>
      </c>
      <c r="C4439" s="82" t="s">
        <v>10959</v>
      </c>
      <c r="D4439" s="82"/>
      <c r="E4439" s="82"/>
      <c r="F4439" s="82"/>
      <c r="G4439" s="82"/>
      <c r="H4439" s="40" t="s">
        <v>4</v>
      </c>
      <c r="I4439" s="83" t="str">
        <f>IFERROR(VLOOKUP(A4439,'Alíquotas - CADPREV'!$B$2152:$N$4324,8,FALSE),"")</f>
        <v/>
      </c>
      <c r="J4439" s="83" t="str">
        <f>IF(H4439="RPPS",VLOOKUP(A4439,' Legislação Benef - GESCON'!$B$4:$I$2159,3,FALSE),"")</f>
        <v/>
      </c>
      <c r="K4439" s="83" t="str">
        <f>IF(H4439="RPPS",VLOOKUP(A4439,' Legislação Benef - GESCON'!$B$4:$I$2159,6,FALSE),"")</f>
        <v/>
      </c>
      <c r="L4439" s="83" t="str">
        <f>IF(H4439="RPPS",IFERROR(IF(VLOOKUP(A4439,'Suspensão de repasses - GESCON'!$D$3:$J$1048576,7,FALSE)="Validada","SIM","NÃO"),"NÃO"),"")</f>
        <v/>
      </c>
    </row>
    <row r="4440" spans="1:12" s="19" customFormat="1" ht="15" hidden="1" customHeight="1" x14ac:dyDescent="0.25">
      <c r="A4440" s="88" t="s">
        <v>9807</v>
      </c>
      <c r="B4440" s="40" t="s">
        <v>215</v>
      </c>
      <c r="C4440" s="82" t="s">
        <v>10959</v>
      </c>
      <c r="D4440" s="82"/>
      <c r="E4440" s="82"/>
      <c r="F4440" s="82"/>
      <c r="G4440" s="82"/>
      <c r="H4440" s="40" t="s">
        <v>4</v>
      </c>
      <c r="I4440" s="83" t="str">
        <f>IFERROR(VLOOKUP(A4440,'Alíquotas - CADPREV'!$B$2152:$N$4324,8,FALSE),"")</f>
        <v/>
      </c>
      <c r="J4440" s="83" t="str">
        <f>IF(H4440="RPPS",VLOOKUP(A4440,' Legislação Benef - GESCON'!$B$4:$I$2159,3,FALSE),"")</f>
        <v/>
      </c>
      <c r="K4440" s="83" t="str">
        <f>IF(H4440="RPPS",VLOOKUP(A4440,' Legislação Benef - GESCON'!$B$4:$I$2159,6,FALSE),"")</f>
        <v/>
      </c>
      <c r="L4440" s="83" t="str">
        <f>IF(H4440="RPPS",IFERROR(IF(VLOOKUP(A4440,'Suspensão de repasses - GESCON'!$D$3:$J$1048576,7,FALSE)="Validada","SIM","NÃO"),"NÃO"),"")</f>
        <v/>
      </c>
    </row>
    <row r="4441" spans="1:12" s="19" customFormat="1" ht="15" customHeight="1" x14ac:dyDescent="0.25">
      <c r="A4441" s="88" t="s">
        <v>9808</v>
      </c>
      <c r="B4441" s="40" t="s">
        <v>1142</v>
      </c>
      <c r="C4441" s="82" t="s">
        <v>10958</v>
      </c>
      <c r="D4441" s="82">
        <v>2546</v>
      </c>
      <c r="E4441" s="82">
        <v>22</v>
      </c>
      <c r="F4441" s="82">
        <v>33</v>
      </c>
      <c r="G4441" s="82">
        <v>2601</v>
      </c>
      <c r="H4441" s="40" t="s">
        <v>2</v>
      </c>
      <c r="I4441" s="83" t="str">
        <f>IFERROR(VLOOKUP(A4441,'Alíquotas - CADPREV'!$B$2152:$N$4324,8,FALSE),"")</f>
        <v>NÃO</v>
      </c>
      <c r="J4441" s="83" t="str">
        <f>IF(H4441="RPPS",VLOOKUP(A4441,' Legislação Benef - GESCON'!$B$4:$I$2159,3,FALSE),"")</f>
        <v>NÃO</v>
      </c>
      <c r="K4441" s="83" t="str">
        <f>IF(H4441="RPPS",VLOOKUP(A4441,' Legislação Benef - GESCON'!$B$4:$I$2159,6,FALSE),"")</f>
        <v>NÃO</v>
      </c>
      <c r="L4441" s="83" t="str">
        <f>IF(H4441="RPPS",IFERROR(IF(VLOOKUP(A4441,'Suspensão de repasses - GESCON'!$D$3:$J$1048576,7,FALSE)="Validada","SIM","NÃO"),"NÃO"),"")</f>
        <v>NÃO</v>
      </c>
    </row>
    <row r="4442" spans="1:12" s="19" customFormat="1" ht="15" customHeight="1" x14ac:dyDescent="0.25">
      <c r="A4442" s="88" t="s">
        <v>9809</v>
      </c>
      <c r="B4442" s="40" t="s">
        <v>1356</v>
      </c>
      <c r="C4442" s="82" t="s">
        <v>10958</v>
      </c>
      <c r="D4442" s="82">
        <v>902</v>
      </c>
      <c r="E4442" s="82">
        <v>355</v>
      </c>
      <c r="F4442" s="82">
        <v>53</v>
      </c>
      <c r="G4442" s="82">
        <v>1310</v>
      </c>
      <c r="H4442" s="40" t="s">
        <v>2</v>
      </c>
      <c r="I4442" s="83" t="str">
        <f>IFERROR(VLOOKUP(A4442,'Alíquotas - CADPREV'!$B$2152:$N$4324,8,FALSE),"")</f>
        <v>NÃO</v>
      </c>
      <c r="J4442" s="83" t="str">
        <f>IF(H4442="RPPS",VLOOKUP(A4442,' Legislação Benef - GESCON'!$B$4:$I$2159,3,FALSE),"")</f>
        <v>NÃO</v>
      </c>
      <c r="K4442" s="83" t="str">
        <f>IF(H4442="RPPS",VLOOKUP(A4442,' Legislação Benef - GESCON'!$B$4:$I$2159,6,FALSE),"")</f>
        <v>NÃO</v>
      </c>
      <c r="L4442" s="83" t="str">
        <f>IF(H4442="RPPS",IFERROR(IF(VLOOKUP(A4442,'Suspensão de repasses - GESCON'!$D$3:$J$1048576,7,FALSE)="Validada","SIM","NÃO"),"NÃO"),"")</f>
        <v>NÃO</v>
      </c>
    </row>
    <row r="4443" spans="1:12" s="19" customFormat="1" ht="15" customHeight="1" x14ac:dyDescent="0.25">
      <c r="A4443" s="88" t="s">
        <v>9810</v>
      </c>
      <c r="B4443" s="40" t="s">
        <v>2554</v>
      </c>
      <c r="C4443" s="82" t="s">
        <v>10958</v>
      </c>
      <c r="D4443" s="82"/>
      <c r="E4443" s="82"/>
      <c r="F4443" s="82"/>
      <c r="G4443" s="82"/>
      <c r="H4443" s="40" t="s">
        <v>2</v>
      </c>
      <c r="I4443" s="83" t="str">
        <f>IFERROR(VLOOKUP(A4443,'Alíquotas - CADPREV'!$B$2152:$N$4324,8,FALSE),"")</f>
        <v>NÃO</v>
      </c>
      <c r="J4443" s="83" t="str">
        <f>IF(H4443="RPPS",VLOOKUP(A4443,' Legislação Benef - GESCON'!$B$4:$I$2159,3,FALSE),"")</f>
        <v>NÃO</v>
      </c>
      <c r="K4443" s="83" t="str">
        <f>IF(H4443="RPPS",VLOOKUP(A4443,' Legislação Benef - GESCON'!$B$4:$I$2159,6,FALSE),"")</f>
        <v>NÃO</v>
      </c>
      <c r="L4443" s="83" t="str">
        <f>IF(H4443="RPPS",IFERROR(IF(VLOOKUP(A4443,'Suspensão de repasses - GESCON'!$D$3:$J$1048576,7,FALSE)="Validada","SIM","NÃO"),"NÃO"),"")</f>
        <v>NÃO</v>
      </c>
    </row>
    <row r="4444" spans="1:12" s="19" customFormat="1" ht="15" hidden="1" customHeight="1" x14ac:dyDescent="0.25">
      <c r="A4444" s="88" t="s">
        <v>9811</v>
      </c>
      <c r="B4444" s="40" t="s">
        <v>3747</v>
      </c>
      <c r="C4444" s="82" t="s">
        <v>10959</v>
      </c>
      <c r="D4444" s="82"/>
      <c r="E4444" s="82"/>
      <c r="F4444" s="82"/>
      <c r="G4444" s="82"/>
      <c r="H4444" s="40" t="s">
        <v>4</v>
      </c>
      <c r="I4444" s="83" t="str">
        <f>IFERROR(VLOOKUP(A4444,'Alíquotas - CADPREV'!$B$2152:$N$4324,8,FALSE),"")</f>
        <v/>
      </c>
      <c r="J4444" s="83" t="str">
        <f>IF(H4444="RPPS",VLOOKUP(A4444,' Legislação Benef - GESCON'!$B$4:$I$2159,3,FALSE),"")</f>
        <v/>
      </c>
      <c r="K4444" s="83" t="str">
        <f>IF(H4444="RPPS",VLOOKUP(A4444,' Legislação Benef - GESCON'!$B$4:$I$2159,6,FALSE),"")</f>
        <v/>
      </c>
      <c r="L4444" s="83" t="str">
        <f>IF(H4444="RPPS",IFERROR(IF(VLOOKUP(A4444,'Suspensão de repasses - GESCON'!$D$3:$J$1048576,7,FALSE)="Validada","SIM","NÃO"),"NÃO"),"")</f>
        <v/>
      </c>
    </row>
    <row r="4445" spans="1:12" s="19" customFormat="1" ht="15" hidden="1" customHeight="1" x14ac:dyDescent="0.25">
      <c r="A4445" s="88" t="s">
        <v>9812</v>
      </c>
      <c r="B4445" s="40" t="s">
        <v>4559</v>
      </c>
      <c r="C4445" s="82" t="s">
        <v>10959</v>
      </c>
      <c r="D4445" s="82"/>
      <c r="E4445" s="82"/>
      <c r="F4445" s="82"/>
      <c r="G4445" s="82"/>
      <c r="H4445" s="40" t="s">
        <v>4</v>
      </c>
      <c r="I4445" s="83" t="str">
        <f>IFERROR(VLOOKUP(A4445,'Alíquotas - CADPREV'!$B$2152:$N$4324,8,FALSE),"")</f>
        <v/>
      </c>
      <c r="J4445" s="83" t="str">
        <f>IF(H4445="RPPS",VLOOKUP(A4445,' Legislação Benef - GESCON'!$B$4:$I$2159,3,FALSE),"")</f>
        <v/>
      </c>
      <c r="K4445" s="83" t="str">
        <f>IF(H4445="RPPS",VLOOKUP(A4445,' Legislação Benef - GESCON'!$B$4:$I$2159,6,FALSE),"")</f>
        <v/>
      </c>
      <c r="L4445" s="83" t="str">
        <f>IF(H4445="RPPS",IFERROR(IF(VLOOKUP(A4445,'Suspensão de repasses - GESCON'!$D$3:$J$1048576,7,FALSE)="Validada","SIM","NÃO"),"NÃO"),"")</f>
        <v/>
      </c>
    </row>
    <row r="4446" spans="1:12" s="19" customFormat="1" ht="15" customHeight="1" x14ac:dyDescent="0.25">
      <c r="A4446" s="88" t="s">
        <v>9813</v>
      </c>
      <c r="B4446" s="40" t="s">
        <v>29</v>
      </c>
      <c r="C4446" s="82" t="s">
        <v>10958</v>
      </c>
      <c r="D4446" s="82">
        <v>277</v>
      </c>
      <c r="E4446" s="82">
        <v>0</v>
      </c>
      <c r="F4446" s="82">
        <v>0</v>
      </c>
      <c r="G4446" s="82">
        <v>277</v>
      </c>
      <c r="H4446" s="40" t="s">
        <v>2</v>
      </c>
      <c r="I4446" s="83" t="str">
        <f>IFERROR(VLOOKUP(A4446,'Alíquotas - CADPREV'!$B$2152:$N$4324,8,FALSE),"")</f>
        <v>SIM</v>
      </c>
      <c r="J4446" s="83" t="str">
        <f>IF(H4446="RPPS",VLOOKUP(A4446,' Legislação Benef - GESCON'!$B$4:$I$2159,3,FALSE),"")</f>
        <v>NÃO</v>
      </c>
      <c r="K4446" s="83" t="str">
        <f>IF(H4446="RPPS",VLOOKUP(A4446,' Legislação Benef - GESCON'!$B$4:$I$2159,6,FALSE),"")</f>
        <v>SIM</v>
      </c>
      <c r="L4446" s="83" t="str">
        <f>IF(H4446="RPPS",IFERROR(IF(VLOOKUP(A4446,'Suspensão de repasses - GESCON'!$D$3:$J$1048576,7,FALSE)="Validada","SIM","NÃO"),"NÃO"),"")</f>
        <v>NÃO</v>
      </c>
    </row>
    <row r="4447" spans="1:12" s="19" customFormat="1" ht="15" hidden="1" customHeight="1" x14ac:dyDescent="0.25">
      <c r="A4447" s="88" t="s">
        <v>9814</v>
      </c>
      <c r="B4447" s="40" t="s">
        <v>2413</v>
      </c>
      <c r="C4447" s="82" t="s">
        <v>10959</v>
      </c>
      <c r="D4447" s="82"/>
      <c r="E4447" s="82"/>
      <c r="F4447" s="82"/>
      <c r="G4447" s="82"/>
      <c r="H4447" s="40" t="s">
        <v>4</v>
      </c>
      <c r="I4447" s="83" t="str">
        <f>IFERROR(VLOOKUP(A4447,'Alíquotas - CADPREV'!$B$2152:$N$4324,8,FALSE),"")</f>
        <v/>
      </c>
      <c r="J4447" s="83" t="str">
        <f>IF(H4447="RPPS",VLOOKUP(A4447,' Legislação Benef - GESCON'!$B$4:$I$2159,3,FALSE),"")</f>
        <v/>
      </c>
      <c r="K4447" s="83" t="str">
        <f>IF(H4447="RPPS",VLOOKUP(A4447,' Legislação Benef - GESCON'!$B$4:$I$2159,6,FALSE),"")</f>
        <v/>
      </c>
      <c r="L4447" s="83" t="str">
        <f>IF(H4447="RPPS",IFERROR(IF(VLOOKUP(A4447,'Suspensão de repasses - GESCON'!$D$3:$J$1048576,7,FALSE)="Validada","SIM","NÃO"),"NÃO"),"")</f>
        <v/>
      </c>
    </row>
    <row r="4448" spans="1:12" s="19" customFormat="1" ht="15" customHeight="1" x14ac:dyDescent="0.25">
      <c r="A4448" s="88" t="s">
        <v>9815</v>
      </c>
      <c r="B4448" s="40" t="s">
        <v>1142</v>
      </c>
      <c r="C4448" s="82" t="s">
        <v>10958</v>
      </c>
      <c r="D4448" s="82">
        <v>880</v>
      </c>
      <c r="E4448" s="82">
        <v>51</v>
      </c>
      <c r="F4448" s="82">
        <v>13</v>
      </c>
      <c r="G4448" s="82">
        <v>944</v>
      </c>
      <c r="H4448" s="40" t="s">
        <v>2</v>
      </c>
      <c r="I4448" s="83" t="str">
        <f>IFERROR(VLOOKUP(A4448,'Alíquotas - CADPREV'!$B$2152:$N$4324,8,FALSE),"")</f>
        <v>NÃO</v>
      </c>
      <c r="J4448" s="83" t="str">
        <f>IF(H4448="RPPS",VLOOKUP(A4448,' Legislação Benef - GESCON'!$B$4:$I$2159,3,FALSE),"")</f>
        <v>NÃO</v>
      </c>
      <c r="K4448" s="83" t="str">
        <f>IF(H4448="RPPS",VLOOKUP(A4448,' Legislação Benef - GESCON'!$B$4:$I$2159,6,FALSE),"")</f>
        <v>NÃO</v>
      </c>
      <c r="L4448" s="83" t="str">
        <f>IF(H4448="RPPS",IFERROR(IF(VLOOKUP(A4448,'Suspensão de repasses - GESCON'!$D$3:$J$1048576,7,FALSE)="Validada","SIM","NÃO"),"NÃO"),"")</f>
        <v>NÃO</v>
      </c>
    </row>
    <row r="4449" spans="1:12" s="19" customFormat="1" ht="15" hidden="1" customHeight="1" x14ac:dyDescent="0.25">
      <c r="A4449" s="88" t="s">
        <v>9816</v>
      </c>
      <c r="B4449" s="40" t="s">
        <v>1356</v>
      </c>
      <c r="C4449" s="82" t="s">
        <v>10959</v>
      </c>
      <c r="D4449" s="82"/>
      <c r="E4449" s="82"/>
      <c r="F4449" s="82"/>
      <c r="G4449" s="82"/>
      <c r="H4449" s="40" t="s">
        <v>4</v>
      </c>
      <c r="I4449" s="83" t="str">
        <f>IFERROR(VLOOKUP(A4449,'Alíquotas - CADPREV'!$B$2152:$N$4324,8,FALSE),"")</f>
        <v/>
      </c>
      <c r="J4449" s="83" t="str">
        <f>IF(H4449="RPPS",VLOOKUP(A4449,' Legislação Benef - GESCON'!$B$4:$I$2159,3,FALSE),"")</f>
        <v/>
      </c>
      <c r="K4449" s="83" t="str">
        <f>IF(H4449="RPPS",VLOOKUP(A4449,' Legislação Benef - GESCON'!$B$4:$I$2159,6,FALSE),"")</f>
        <v/>
      </c>
      <c r="L4449" s="83" t="str">
        <f>IF(H4449="RPPS",IFERROR(IF(VLOOKUP(A4449,'Suspensão de repasses - GESCON'!$D$3:$J$1048576,7,FALSE)="Validada","SIM","NÃO"),"NÃO"),"")</f>
        <v/>
      </c>
    </row>
    <row r="4450" spans="1:12" s="19" customFormat="1" ht="15" hidden="1" customHeight="1" x14ac:dyDescent="0.25">
      <c r="A4450" s="88" t="s">
        <v>9817</v>
      </c>
      <c r="B4450" s="40" t="s">
        <v>3812</v>
      </c>
      <c r="C4450" s="82" t="s">
        <v>10959</v>
      </c>
      <c r="D4450" s="82"/>
      <c r="E4450" s="82"/>
      <c r="F4450" s="82"/>
      <c r="G4450" s="82"/>
      <c r="H4450" s="40" t="s">
        <v>4</v>
      </c>
      <c r="I4450" s="83" t="str">
        <f>IFERROR(VLOOKUP(A4450,'Alíquotas - CADPREV'!$B$2152:$N$4324,8,FALSE),"")</f>
        <v/>
      </c>
      <c r="J4450" s="83" t="str">
        <f>IF(H4450="RPPS",VLOOKUP(A4450,' Legislação Benef - GESCON'!$B$4:$I$2159,3,FALSE),"")</f>
        <v/>
      </c>
      <c r="K4450" s="83" t="str">
        <f>IF(H4450="RPPS",VLOOKUP(A4450,' Legislação Benef - GESCON'!$B$4:$I$2159,6,FALSE),"")</f>
        <v/>
      </c>
      <c r="L4450" s="83" t="str">
        <f>IF(H4450="RPPS",IFERROR(IF(VLOOKUP(A4450,'Suspensão de repasses - GESCON'!$D$3:$J$1048576,7,FALSE)="Validada","SIM","NÃO"),"NÃO"),"")</f>
        <v/>
      </c>
    </row>
    <row r="4451" spans="1:12" s="19" customFormat="1" ht="15" hidden="1" customHeight="1" x14ac:dyDescent="0.25">
      <c r="A4451" s="88" t="s">
        <v>9818</v>
      </c>
      <c r="B4451" s="40" t="s">
        <v>3601</v>
      </c>
      <c r="C4451" s="82" t="s">
        <v>10959</v>
      </c>
      <c r="D4451" s="82"/>
      <c r="E4451" s="82"/>
      <c r="F4451" s="82"/>
      <c r="G4451" s="82"/>
      <c r="H4451" s="40" t="s">
        <v>4</v>
      </c>
      <c r="I4451" s="83" t="str">
        <f>IFERROR(VLOOKUP(A4451,'Alíquotas - CADPREV'!$B$2152:$N$4324,8,FALSE),"")</f>
        <v/>
      </c>
      <c r="J4451" s="83" t="str">
        <f>IF(H4451="RPPS",VLOOKUP(A4451,' Legislação Benef - GESCON'!$B$4:$I$2159,3,FALSE),"")</f>
        <v/>
      </c>
      <c r="K4451" s="83" t="str">
        <f>IF(H4451="RPPS",VLOOKUP(A4451,' Legislação Benef - GESCON'!$B$4:$I$2159,6,FALSE),"")</f>
        <v/>
      </c>
      <c r="L4451" s="83" t="str">
        <f>IF(H4451="RPPS",IFERROR(IF(VLOOKUP(A4451,'Suspensão de repasses - GESCON'!$D$3:$J$1048576,7,FALSE)="Validada","SIM","NÃO"),"NÃO"),"")</f>
        <v/>
      </c>
    </row>
    <row r="4452" spans="1:12" s="19" customFormat="1" ht="15" customHeight="1" x14ac:dyDescent="0.25">
      <c r="A4452" s="88" t="s">
        <v>9819</v>
      </c>
      <c r="B4452" s="40" t="s">
        <v>3812</v>
      </c>
      <c r="C4452" s="82" t="s">
        <v>10958</v>
      </c>
      <c r="D4452" s="82">
        <v>3246</v>
      </c>
      <c r="E4452" s="82">
        <v>1612</v>
      </c>
      <c r="F4452" s="82">
        <v>397</v>
      </c>
      <c r="G4452" s="82">
        <v>5255</v>
      </c>
      <c r="H4452" s="40" t="s">
        <v>2</v>
      </c>
      <c r="I4452" s="83" t="str">
        <f>IFERROR(VLOOKUP(A4452,'Alíquotas - CADPREV'!$B$2152:$N$4324,8,FALSE),"")</f>
        <v>NÃO</v>
      </c>
      <c r="J4452" s="83" t="str">
        <f>IF(H4452="RPPS",VLOOKUP(A4452,' Legislação Benef - GESCON'!$B$4:$I$2159,3,FALSE),"")</f>
        <v>NÃO</v>
      </c>
      <c r="K4452" s="83" t="str">
        <f>IF(H4452="RPPS",VLOOKUP(A4452,' Legislação Benef - GESCON'!$B$4:$I$2159,6,FALSE),"")</f>
        <v>NÃO</v>
      </c>
      <c r="L4452" s="83" t="str">
        <f>IF(H4452="RPPS",IFERROR(IF(VLOOKUP(A4452,'Suspensão de repasses - GESCON'!$D$3:$J$1048576,7,FALSE)="Validada","SIM","NÃO"),"NÃO"),"")</f>
        <v>NÃO</v>
      </c>
    </row>
    <row r="4453" spans="1:12" s="19" customFormat="1" ht="15" customHeight="1" x14ac:dyDescent="0.25">
      <c r="A4453" s="88" t="s">
        <v>9820</v>
      </c>
      <c r="B4453" s="40" t="s">
        <v>2758</v>
      </c>
      <c r="C4453" s="82" t="s">
        <v>10958</v>
      </c>
      <c r="D4453" s="82">
        <v>1137</v>
      </c>
      <c r="E4453" s="82">
        <v>251</v>
      </c>
      <c r="F4453" s="82">
        <v>64</v>
      </c>
      <c r="G4453" s="82">
        <v>1452</v>
      </c>
      <c r="H4453" s="40" t="s">
        <v>2</v>
      </c>
      <c r="I4453" s="83" t="str">
        <f>IFERROR(VLOOKUP(A4453,'Alíquotas - CADPREV'!$B$2152:$N$4324,8,FALSE),"")</f>
        <v>NÃO</v>
      </c>
      <c r="J4453" s="83" t="str">
        <f>IF(H4453="RPPS",VLOOKUP(A4453,' Legislação Benef - GESCON'!$B$4:$I$2159,3,FALSE),"")</f>
        <v>NÃO</v>
      </c>
      <c r="K4453" s="83" t="str">
        <f>IF(H4453="RPPS",VLOOKUP(A4453,' Legislação Benef - GESCON'!$B$4:$I$2159,6,FALSE),"")</f>
        <v>NÃO</v>
      </c>
      <c r="L4453" s="83" t="str">
        <f>IF(H4453="RPPS",IFERROR(IF(VLOOKUP(A4453,'Suspensão de repasses - GESCON'!$D$3:$J$1048576,7,FALSE)="Validada","SIM","NÃO"),"NÃO"),"")</f>
        <v>NÃO</v>
      </c>
    </row>
    <row r="4454" spans="1:12" s="19" customFormat="1" ht="15" hidden="1" customHeight="1" x14ac:dyDescent="0.25">
      <c r="A4454" s="88" t="s">
        <v>9821</v>
      </c>
      <c r="B4454" s="40" t="s">
        <v>4626</v>
      </c>
      <c r="C4454" s="82" t="s">
        <v>10959</v>
      </c>
      <c r="D4454" s="82"/>
      <c r="E4454" s="82"/>
      <c r="F4454" s="82"/>
      <c r="G4454" s="82"/>
      <c r="H4454" s="40" t="s">
        <v>4</v>
      </c>
      <c r="I4454" s="83" t="str">
        <f>IFERROR(VLOOKUP(A4454,'Alíquotas - CADPREV'!$B$2152:$N$4324,8,FALSE),"")</f>
        <v/>
      </c>
      <c r="J4454" s="83" t="str">
        <f>IF(H4454="RPPS",VLOOKUP(A4454,' Legislação Benef - GESCON'!$B$4:$I$2159,3,FALSE),"")</f>
        <v/>
      </c>
      <c r="K4454" s="83" t="str">
        <f>IF(H4454="RPPS",VLOOKUP(A4454,' Legislação Benef - GESCON'!$B$4:$I$2159,6,FALSE),"")</f>
        <v/>
      </c>
      <c r="L4454" s="83" t="str">
        <f>IF(H4454="RPPS",IFERROR(IF(VLOOKUP(A4454,'Suspensão de repasses - GESCON'!$D$3:$J$1048576,7,FALSE)="Validada","SIM","NÃO"),"NÃO"),"")</f>
        <v/>
      </c>
    </row>
    <row r="4455" spans="1:12" s="19" customFormat="1" ht="15" customHeight="1" x14ac:dyDescent="0.25">
      <c r="A4455" s="88" t="s">
        <v>9822</v>
      </c>
      <c r="B4455" s="40" t="s">
        <v>215</v>
      </c>
      <c r="C4455" s="82" t="s">
        <v>10958</v>
      </c>
      <c r="D4455" s="82">
        <v>1281</v>
      </c>
      <c r="E4455" s="82">
        <v>206</v>
      </c>
      <c r="F4455" s="82">
        <v>44</v>
      </c>
      <c r="G4455" s="82">
        <v>1531</v>
      </c>
      <c r="H4455" s="40" t="s">
        <v>2</v>
      </c>
      <c r="I4455" s="83" t="str">
        <f>IFERROR(VLOOKUP(A4455,'Alíquotas - CADPREV'!$B$2152:$N$4324,8,FALSE),"")</f>
        <v>SIM</v>
      </c>
      <c r="J4455" s="83" t="str">
        <f>IF(H4455="RPPS",VLOOKUP(A4455,' Legislação Benef - GESCON'!$B$4:$I$2159,3,FALSE),"")</f>
        <v>NÃO</v>
      </c>
      <c r="K4455" s="83" t="str">
        <f>IF(H4455="RPPS",VLOOKUP(A4455,' Legislação Benef - GESCON'!$B$4:$I$2159,6,FALSE),"")</f>
        <v>SIM</v>
      </c>
      <c r="L4455" s="83" t="str">
        <f>IF(H4455="RPPS",IFERROR(IF(VLOOKUP(A4455,'Suspensão de repasses - GESCON'!$D$3:$J$1048576,7,FALSE)="Validada","SIM","NÃO"),"NÃO"),"")</f>
        <v>SIM</v>
      </c>
    </row>
    <row r="4456" spans="1:12" s="19" customFormat="1" ht="15" hidden="1" customHeight="1" x14ac:dyDescent="0.25">
      <c r="A4456" s="88" t="s">
        <v>9823</v>
      </c>
      <c r="B4456" s="40" t="s">
        <v>2413</v>
      </c>
      <c r="C4456" s="82" t="s">
        <v>10959</v>
      </c>
      <c r="D4456" s="82"/>
      <c r="E4456" s="82"/>
      <c r="F4456" s="82"/>
      <c r="G4456" s="82"/>
      <c r="H4456" s="40" t="s">
        <v>4</v>
      </c>
      <c r="I4456" s="83" t="str">
        <f>IFERROR(VLOOKUP(A4456,'Alíquotas - CADPREV'!$B$2152:$N$4324,8,FALSE),"")</f>
        <v/>
      </c>
      <c r="J4456" s="83" t="str">
        <f>IF(H4456="RPPS",VLOOKUP(A4456,' Legislação Benef - GESCON'!$B$4:$I$2159,3,FALSE),"")</f>
        <v/>
      </c>
      <c r="K4456" s="83" t="str">
        <f>IF(H4456="RPPS",VLOOKUP(A4456,' Legislação Benef - GESCON'!$B$4:$I$2159,6,FALSE),"")</f>
        <v/>
      </c>
      <c r="L4456" s="83" t="str">
        <f>IF(H4456="RPPS",IFERROR(IF(VLOOKUP(A4456,'Suspensão de repasses - GESCON'!$D$3:$J$1048576,7,FALSE)="Validada","SIM","NÃO"),"NÃO"),"")</f>
        <v/>
      </c>
    </row>
    <row r="4457" spans="1:12" s="19" customFormat="1" ht="15" hidden="1" customHeight="1" x14ac:dyDescent="0.25">
      <c r="A4457" s="88" t="s">
        <v>9824</v>
      </c>
      <c r="B4457" s="40" t="s">
        <v>1356</v>
      </c>
      <c r="C4457" s="82" t="s">
        <v>10959</v>
      </c>
      <c r="D4457" s="82"/>
      <c r="E4457" s="82"/>
      <c r="F4457" s="82"/>
      <c r="G4457" s="82"/>
      <c r="H4457" s="40" t="s">
        <v>4</v>
      </c>
      <c r="I4457" s="83" t="str">
        <f>IFERROR(VLOOKUP(A4457,'Alíquotas - CADPREV'!$B$2152:$N$4324,8,FALSE),"")</f>
        <v/>
      </c>
      <c r="J4457" s="83" t="str">
        <f>IF(H4457="RPPS",VLOOKUP(A4457,' Legislação Benef - GESCON'!$B$4:$I$2159,3,FALSE),"")</f>
        <v/>
      </c>
      <c r="K4457" s="83" t="str">
        <f>IF(H4457="RPPS",VLOOKUP(A4457,' Legislação Benef - GESCON'!$B$4:$I$2159,6,FALSE),"")</f>
        <v/>
      </c>
      <c r="L4457" s="83" t="str">
        <f>IF(H4457="RPPS",IFERROR(IF(VLOOKUP(A4457,'Suspensão de repasses - GESCON'!$D$3:$J$1048576,7,FALSE)="Validada","SIM","NÃO"),"NÃO"),"")</f>
        <v/>
      </c>
    </row>
    <row r="4458" spans="1:12" s="19" customFormat="1" ht="15" customHeight="1" x14ac:dyDescent="0.25">
      <c r="A4458" s="88" t="s">
        <v>9825</v>
      </c>
      <c r="B4458" s="40" t="s">
        <v>821</v>
      </c>
      <c r="C4458" s="82" t="s">
        <v>10958</v>
      </c>
      <c r="D4458" s="82">
        <v>1068</v>
      </c>
      <c r="E4458" s="82">
        <v>141</v>
      </c>
      <c r="F4458" s="82">
        <v>35</v>
      </c>
      <c r="G4458" s="82">
        <v>1244</v>
      </c>
      <c r="H4458" s="40" t="s">
        <v>2</v>
      </c>
      <c r="I4458" s="83" t="str">
        <f>IFERROR(VLOOKUP(A4458,'Alíquotas - CADPREV'!$B$2152:$N$4324,8,FALSE),"")</f>
        <v>SIM</v>
      </c>
      <c r="J4458" s="83" t="str">
        <f>IF(H4458="RPPS",VLOOKUP(A4458,' Legislação Benef - GESCON'!$B$4:$I$2159,3,FALSE),"")</f>
        <v>NÃO</v>
      </c>
      <c r="K4458" s="83" t="str">
        <f>IF(H4458="RPPS",VLOOKUP(A4458,' Legislação Benef - GESCON'!$B$4:$I$2159,6,FALSE),"")</f>
        <v>NÃO</v>
      </c>
      <c r="L4458" s="83" t="str">
        <f>IF(H4458="RPPS",IFERROR(IF(VLOOKUP(A4458,'Suspensão de repasses - GESCON'!$D$3:$J$1048576,7,FALSE)="Validada","SIM","NÃO"),"NÃO"),"")</f>
        <v>NÃO</v>
      </c>
    </row>
    <row r="4459" spans="1:12" s="19" customFormat="1" ht="15" hidden="1" customHeight="1" x14ac:dyDescent="0.25">
      <c r="A4459" s="88" t="s">
        <v>9826</v>
      </c>
      <c r="B4459" s="40" t="s">
        <v>2758</v>
      </c>
      <c r="C4459" s="82" t="s">
        <v>10959</v>
      </c>
      <c r="D4459" s="82"/>
      <c r="E4459" s="82"/>
      <c r="F4459" s="82"/>
      <c r="G4459" s="82"/>
      <c r="H4459" s="40" t="s">
        <v>4</v>
      </c>
      <c r="I4459" s="83" t="str">
        <f>IFERROR(VLOOKUP(A4459,'Alíquotas - CADPREV'!$B$2152:$N$4324,8,FALSE),"")</f>
        <v/>
      </c>
      <c r="J4459" s="83" t="str">
        <f>IF(H4459="RPPS",VLOOKUP(A4459,' Legislação Benef - GESCON'!$B$4:$I$2159,3,FALSE),"")</f>
        <v/>
      </c>
      <c r="K4459" s="83" t="str">
        <f>IF(H4459="RPPS",VLOOKUP(A4459,' Legislação Benef - GESCON'!$B$4:$I$2159,6,FALSE),"")</f>
        <v/>
      </c>
      <c r="L4459" s="83" t="str">
        <f>IF(H4459="RPPS",IFERROR(IF(VLOOKUP(A4459,'Suspensão de repasses - GESCON'!$D$3:$J$1048576,7,FALSE)="Validada","SIM","NÃO"),"NÃO"),"")</f>
        <v/>
      </c>
    </row>
    <row r="4460" spans="1:12" s="19" customFormat="1" ht="15" customHeight="1" x14ac:dyDescent="0.25">
      <c r="A4460" s="88" t="s">
        <v>9827</v>
      </c>
      <c r="B4460" s="40" t="s">
        <v>3812</v>
      </c>
      <c r="C4460" s="82" t="s">
        <v>10958</v>
      </c>
      <c r="D4460" s="82">
        <v>179</v>
      </c>
      <c r="E4460" s="82">
        <v>0</v>
      </c>
      <c r="F4460" s="82">
        <v>11</v>
      </c>
      <c r="G4460" s="82">
        <v>190</v>
      </c>
      <c r="H4460" s="40" t="s">
        <v>2</v>
      </c>
      <c r="I4460" s="83" t="str">
        <f>IFERROR(VLOOKUP(A4460,'Alíquotas - CADPREV'!$B$2152:$N$4324,8,FALSE),"")</f>
        <v>NÃO</v>
      </c>
      <c r="J4460" s="83" t="str">
        <f>IF(H4460="RPPS",VLOOKUP(A4460,' Legislação Benef - GESCON'!$B$4:$I$2159,3,FALSE),"")</f>
        <v>NÃO</v>
      </c>
      <c r="K4460" s="83" t="str">
        <f>IF(H4460="RPPS",VLOOKUP(A4460,' Legislação Benef - GESCON'!$B$4:$I$2159,6,FALSE),"")</f>
        <v>NÃO</v>
      </c>
      <c r="L4460" s="83" t="str">
        <f>IF(H4460="RPPS",IFERROR(IF(VLOOKUP(A4460,'Suspensão de repasses - GESCON'!$D$3:$J$1048576,7,FALSE)="Validada","SIM","NÃO"),"NÃO"),"")</f>
        <v>NÃO</v>
      </c>
    </row>
    <row r="4461" spans="1:12" s="19" customFormat="1" ht="15" customHeight="1" x14ac:dyDescent="0.25">
      <c r="A4461" s="88" t="s">
        <v>9828</v>
      </c>
      <c r="B4461" s="40" t="s">
        <v>3143</v>
      </c>
      <c r="C4461" s="82" t="s">
        <v>10958</v>
      </c>
      <c r="D4461" s="82"/>
      <c r="E4461" s="82"/>
      <c r="F4461" s="82"/>
      <c r="G4461" s="82"/>
      <c r="H4461" s="40" t="s">
        <v>2</v>
      </c>
      <c r="I4461" s="83" t="str">
        <f>IFERROR(VLOOKUP(A4461,'Alíquotas - CADPREV'!$B$2152:$N$4324,8,FALSE),"")</f>
        <v>NÃO</v>
      </c>
      <c r="J4461" s="83" t="str">
        <f>IF(H4461="RPPS",VLOOKUP(A4461,' Legislação Benef - GESCON'!$B$4:$I$2159,3,FALSE),"")</f>
        <v>NÃO</v>
      </c>
      <c r="K4461" s="83" t="str">
        <f>IF(H4461="RPPS",VLOOKUP(A4461,' Legislação Benef - GESCON'!$B$4:$I$2159,6,FALSE),"")</f>
        <v>NÃO</v>
      </c>
      <c r="L4461" s="83" t="str">
        <f>IF(H4461="RPPS",IFERROR(IF(VLOOKUP(A4461,'Suspensão de repasses - GESCON'!$D$3:$J$1048576,7,FALSE)="Validada","SIM","NÃO"),"NÃO"),"")</f>
        <v>NÃO</v>
      </c>
    </row>
    <row r="4462" spans="1:12" s="19" customFormat="1" ht="15" hidden="1" customHeight="1" x14ac:dyDescent="0.25">
      <c r="A4462" s="88" t="s">
        <v>9829</v>
      </c>
      <c r="B4462" s="40" t="s">
        <v>2413</v>
      </c>
      <c r="C4462" s="82" t="s">
        <v>10959</v>
      </c>
      <c r="D4462" s="82"/>
      <c r="E4462" s="82"/>
      <c r="F4462" s="82"/>
      <c r="G4462" s="82"/>
      <c r="H4462" s="40" t="s">
        <v>4</v>
      </c>
      <c r="I4462" s="83" t="str">
        <f>IFERROR(VLOOKUP(A4462,'Alíquotas - CADPREV'!$B$2152:$N$4324,8,FALSE),"")</f>
        <v/>
      </c>
      <c r="J4462" s="83" t="str">
        <f>IF(H4462="RPPS",VLOOKUP(A4462,' Legislação Benef - GESCON'!$B$4:$I$2159,3,FALSE),"")</f>
        <v/>
      </c>
      <c r="K4462" s="83" t="str">
        <f>IF(H4462="RPPS",VLOOKUP(A4462,' Legislação Benef - GESCON'!$B$4:$I$2159,6,FALSE),"")</f>
        <v/>
      </c>
      <c r="L4462" s="83" t="str">
        <f>IF(H4462="RPPS",IFERROR(IF(VLOOKUP(A4462,'Suspensão de repasses - GESCON'!$D$3:$J$1048576,7,FALSE)="Validada","SIM","NÃO"),"NÃO"),"")</f>
        <v/>
      </c>
    </row>
    <row r="4463" spans="1:12" s="19" customFormat="1" ht="15" hidden="1" customHeight="1" x14ac:dyDescent="0.25">
      <c r="A4463" s="88" t="s">
        <v>9830</v>
      </c>
      <c r="B4463" s="40" t="s">
        <v>1356</v>
      </c>
      <c r="C4463" s="82" t="s">
        <v>10959</v>
      </c>
      <c r="D4463" s="82"/>
      <c r="E4463" s="82"/>
      <c r="F4463" s="82"/>
      <c r="G4463" s="82"/>
      <c r="H4463" s="40" t="s">
        <v>4</v>
      </c>
      <c r="I4463" s="83" t="str">
        <f>IFERROR(VLOOKUP(A4463,'Alíquotas - CADPREV'!$B$2152:$N$4324,8,FALSE),"")</f>
        <v/>
      </c>
      <c r="J4463" s="83" t="str">
        <f>IF(H4463="RPPS",VLOOKUP(A4463,' Legislação Benef - GESCON'!$B$4:$I$2159,3,FALSE),"")</f>
        <v/>
      </c>
      <c r="K4463" s="83" t="str">
        <f>IF(H4463="RPPS",VLOOKUP(A4463,' Legislação Benef - GESCON'!$B$4:$I$2159,6,FALSE),"")</f>
        <v/>
      </c>
      <c r="L4463" s="83" t="str">
        <f>IF(H4463="RPPS",IFERROR(IF(VLOOKUP(A4463,'Suspensão de repasses - GESCON'!$D$3:$J$1048576,7,FALSE)="Validada","SIM","NÃO"),"NÃO"),"")</f>
        <v/>
      </c>
    </row>
    <row r="4464" spans="1:12" s="19" customFormat="1" ht="15" hidden="1" customHeight="1" x14ac:dyDescent="0.25">
      <c r="A4464" s="88" t="s">
        <v>9831</v>
      </c>
      <c r="B4464" s="40" t="s">
        <v>1356</v>
      </c>
      <c r="C4464" s="82" t="s">
        <v>10959</v>
      </c>
      <c r="D4464" s="82"/>
      <c r="E4464" s="82"/>
      <c r="F4464" s="82"/>
      <c r="G4464" s="82"/>
      <c r="H4464" s="40" t="s">
        <v>622</v>
      </c>
      <c r="I4464" s="83" t="str">
        <f>IFERROR(VLOOKUP(A4464,'Alíquotas - CADPREV'!$B$2152:$N$4324,8,FALSE),"")</f>
        <v/>
      </c>
      <c r="J4464" s="83" t="str">
        <f>IF(H4464="RPPS",VLOOKUP(A4464,' Legislação Benef - GESCON'!$B$4:$I$2159,3,FALSE),"")</f>
        <v/>
      </c>
      <c r="K4464" s="83" t="str">
        <f>IF(H4464="RPPS",VLOOKUP(A4464,' Legislação Benef - GESCON'!$B$4:$I$2159,6,FALSE),"")</f>
        <v/>
      </c>
      <c r="L4464" s="83" t="str">
        <f>IF(H4464="RPPS",IFERROR(IF(VLOOKUP(A4464,'Suspensão de repasses - GESCON'!$D$3:$J$1048576,7,FALSE)="Validada","SIM","NÃO"),"NÃO"),"")</f>
        <v/>
      </c>
    </row>
    <row r="4465" spans="1:12" s="19" customFormat="1" ht="15" hidden="1" customHeight="1" x14ac:dyDescent="0.25">
      <c r="A4465" s="88" t="s">
        <v>9832</v>
      </c>
      <c r="B4465" s="40" t="s">
        <v>5227</v>
      </c>
      <c r="C4465" s="82" t="s">
        <v>10959</v>
      </c>
      <c r="D4465" s="82"/>
      <c r="E4465" s="82"/>
      <c r="F4465" s="82"/>
      <c r="G4465" s="82"/>
      <c r="H4465" s="40" t="s">
        <v>4</v>
      </c>
      <c r="I4465" s="83" t="str">
        <f>IFERROR(VLOOKUP(A4465,'Alíquotas - CADPREV'!$B$2152:$N$4324,8,FALSE),"")</f>
        <v/>
      </c>
      <c r="J4465" s="83" t="str">
        <f>IF(H4465="RPPS",VLOOKUP(A4465,' Legislação Benef - GESCON'!$B$4:$I$2159,3,FALSE),"")</f>
        <v/>
      </c>
      <c r="K4465" s="83" t="str">
        <f>IF(H4465="RPPS",VLOOKUP(A4465,' Legislação Benef - GESCON'!$B$4:$I$2159,6,FALSE),"")</f>
        <v/>
      </c>
      <c r="L4465" s="83" t="str">
        <f>IF(H4465="RPPS",IFERROR(IF(VLOOKUP(A4465,'Suspensão de repasses - GESCON'!$D$3:$J$1048576,7,FALSE)="Validada","SIM","NÃO"),"NÃO"),"")</f>
        <v/>
      </c>
    </row>
    <row r="4466" spans="1:12" s="19" customFormat="1" ht="15" hidden="1" customHeight="1" x14ac:dyDescent="0.25">
      <c r="A4466" s="88" t="s">
        <v>9833</v>
      </c>
      <c r="B4466" s="40" t="s">
        <v>3513</v>
      </c>
      <c r="C4466" s="82" t="s">
        <v>10959</v>
      </c>
      <c r="D4466" s="82"/>
      <c r="E4466" s="82"/>
      <c r="F4466" s="82"/>
      <c r="G4466" s="82"/>
      <c r="H4466" s="40" t="s">
        <v>4</v>
      </c>
      <c r="I4466" s="83" t="str">
        <f>IFERROR(VLOOKUP(A4466,'Alíquotas - CADPREV'!$B$2152:$N$4324,8,FALSE),"")</f>
        <v/>
      </c>
      <c r="J4466" s="83" t="str">
        <f>IF(H4466="RPPS",VLOOKUP(A4466,' Legislação Benef - GESCON'!$B$4:$I$2159,3,FALSE),"")</f>
        <v/>
      </c>
      <c r="K4466" s="83" t="str">
        <f>IF(H4466="RPPS",VLOOKUP(A4466,' Legislação Benef - GESCON'!$B$4:$I$2159,6,FALSE),"")</f>
        <v/>
      </c>
      <c r="L4466" s="83" t="str">
        <f>IF(H4466="RPPS",IFERROR(IF(VLOOKUP(A4466,'Suspensão de repasses - GESCON'!$D$3:$J$1048576,7,FALSE)="Validada","SIM","NÃO"),"NÃO"),"")</f>
        <v/>
      </c>
    </row>
    <row r="4467" spans="1:12" s="19" customFormat="1" ht="15" hidden="1" customHeight="1" x14ac:dyDescent="0.25">
      <c r="A4467" s="88" t="s">
        <v>9834</v>
      </c>
      <c r="B4467" s="40" t="s">
        <v>3143</v>
      </c>
      <c r="C4467" s="82" t="s">
        <v>10959</v>
      </c>
      <c r="D4467" s="82"/>
      <c r="E4467" s="82"/>
      <c r="F4467" s="82"/>
      <c r="G4467" s="82"/>
      <c r="H4467" s="40" t="s">
        <v>4</v>
      </c>
      <c r="I4467" s="83" t="str">
        <f>IFERROR(VLOOKUP(A4467,'Alíquotas - CADPREV'!$B$2152:$N$4324,8,FALSE),"")</f>
        <v/>
      </c>
      <c r="J4467" s="83" t="str">
        <f>IF(H4467="RPPS",VLOOKUP(A4467,' Legislação Benef - GESCON'!$B$4:$I$2159,3,FALSE),"")</f>
        <v/>
      </c>
      <c r="K4467" s="83" t="str">
        <f>IF(H4467="RPPS",VLOOKUP(A4467,' Legislação Benef - GESCON'!$B$4:$I$2159,6,FALSE),"")</f>
        <v/>
      </c>
      <c r="L4467" s="83" t="str">
        <f>IF(H4467="RPPS",IFERROR(IF(VLOOKUP(A4467,'Suspensão de repasses - GESCON'!$D$3:$J$1048576,7,FALSE)="Validada","SIM","NÃO"),"NÃO"),"")</f>
        <v/>
      </c>
    </row>
    <row r="4468" spans="1:12" s="19" customFormat="1" ht="15" hidden="1" customHeight="1" x14ac:dyDescent="0.25">
      <c r="A4468" s="88" t="s">
        <v>9835</v>
      </c>
      <c r="B4468" s="40" t="s">
        <v>4626</v>
      </c>
      <c r="C4468" s="82" t="s">
        <v>10959</v>
      </c>
      <c r="D4468" s="82"/>
      <c r="E4468" s="82"/>
      <c r="F4468" s="82"/>
      <c r="G4468" s="82"/>
      <c r="H4468" s="40" t="s">
        <v>4</v>
      </c>
      <c r="I4468" s="83" t="str">
        <f>IFERROR(VLOOKUP(A4468,'Alíquotas - CADPREV'!$B$2152:$N$4324,8,FALSE),"")</f>
        <v/>
      </c>
      <c r="J4468" s="83" t="str">
        <f>IF(H4468="RPPS",VLOOKUP(A4468,' Legislação Benef - GESCON'!$B$4:$I$2159,3,FALSE),"")</f>
        <v/>
      </c>
      <c r="K4468" s="83" t="str">
        <f>IF(H4468="RPPS",VLOOKUP(A4468,' Legislação Benef - GESCON'!$B$4:$I$2159,6,FALSE),"")</f>
        <v/>
      </c>
      <c r="L4468" s="83" t="str">
        <f>IF(H4468="RPPS",IFERROR(IF(VLOOKUP(A4468,'Suspensão de repasses - GESCON'!$D$3:$J$1048576,7,FALSE)="Validada","SIM","NÃO"),"NÃO"),"")</f>
        <v/>
      </c>
    </row>
    <row r="4469" spans="1:12" s="19" customFormat="1" ht="15" customHeight="1" x14ac:dyDescent="0.25">
      <c r="A4469" s="88" t="s">
        <v>9836</v>
      </c>
      <c r="B4469" s="40" t="s">
        <v>3143</v>
      </c>
      <c r="C4469" s="82" t="s">
        <v>10958</v>
      </c>
      <c r="D4469" s="82">
        <v>221</v>
      </c>
      <c r="E4469" s="82">
        <v>14</v>
      </c>
      <c r="F4469" s="82">
        <v>0</v>
      </c>
      <c r="G4469" s="82">
        <v>235</v>
      </c>
      <c r="H4469" s="40" t="s">
        <v>2</v>
      </c>
      <c r="I4469" s="83" t="str">
        <f>IFERROR(VLOOKUP(A4469,'Alíquotas - CADPREV'!$B$2152:$N$4324,8,FALSE),"")</f>
        <v>NÃO</v>
      </c>
      <c r="J4469" s="83" t="str">
        <f>IF(H4469="RPPS",VLOOKUP(A4469,' Legislação Benef - GESCON'!$B$4:$I$2159,3,FALSE),"")</f>
        <v>NÃO</v>
      </c>
      <c r="K4469" s="83" t="str">
        <f>IF(H4469="RPPS",VLOOKUP(A4469,' Legislação Benef - GESCON'!$B$4:$I$2159,6,FALSE),"")</f>
        <v>NÃO</v>
      </c>
      <c r="L4469" s="83" t="str">
        <f>IF(H4469="RPPS",IFERROR(IF(VLOOKUP(A4469,'Suspensão de repasses - GESCON'!$D$3:$J$1048576,7,FALSE)="Validada","SIM","NÃO"),"NÃO"),"")</f>
        <v>NÃO</v>
      </c>
    </row>
    <row r="4470" spans="1:12" s="19" customFormat="1" ht="15" customHeight="1" x14ac:dyDescent="0.25">
      <c r="A4470" s="88" t="s">
        <v>9837</v>
      </c>
      <c r="B4470" s="40" t="s">
        <v>634</v>
      </c>
      <c r="C4470" s="82" t="s">
        <v>10958</v>
      </c>
      <c r="D4470" s="82"/>
      <c r="E4470" s="82"/>
      <c r="F4470" s="82"/>
      <c r="G4470" s="82"/>
      <c r="H4470" s="40" t="s">
        <v>2</v>
      </c>
      <c r="I4470" s="83" t="str">
        <f>IFERROR(VLOOKUP(A4470,'Alíquotas - CADPREV'!$B$2152:$N$4324,8,FALSE),"")</f>
        <v>NÃO</v>
      </c>
      <c r="J4470" s="83" t="str">
        <f>IF(H4470="RPPS",VLOOKUP(A4470,' Legislação Benef - GESCON'!$B$4:$I$2159,3,FALSE),"")</f>
        <v>NÃO</v>
      </c>
      <c r="K4470" s="83" t="str">
        <f>IF(H4470="RPPS",VLOOKUP(A4470,' Legislação Benef - GESCON'!$B$4:$I$2159,6,FALSE),"")</f>
        <v>NÃO</v>
      </c>
      <c r="L4470" s="83" t="str">
        <f>IF(H4470="RPPS",IFERROR(IF(VLOOKUP(A4470,'Suspensão de repasses - GESCON'!$D$3:$J$1048576,7,FALSE)="Validada","SIM","NÃO"),"NÃO"),"")</f>
        <v>NÃO</v>
      </c>
    </row>
    <row r="4471" spans="1:12" s="19" customFormat="1" ht="15" hidden="1" customHeight="1" x14ac:dyDescent="0.25">
      <c r="A4471" s="88" t="s">
        <v>9838</v>
      </c>
      <c r="B4471" s="40" t="s">
        <v>1142</v>
      </c>
      <c r="C4471" s="82" t="s">
        <v>10959</v>
      </c>
      <c r="D4471" s="82"/>
      <c r="E4471" s="82"/>
      <c r="F4471" s="82"/>
      <c r="G4471" s="82"/>
      <c r="H4471" s="40" t="s">
        <v>4</v>
      </c>
      <c r="I4471" s="83" t="str">
        <f>IFERROR(VLOOKUP(A4471,'Alíquotas - CADPREV'!$B$2152:$N$4324,8,FALSE),"")</f>
        <v/>
      </c>
      <c r="J4471" s="83" t="str">
        <f>IF(H4471="RPPS",VLOOKUP(A4471,' Legislação Benef - GESCON'!$B$4:$I$2159,3,FALSE),"")</f>
        <v/>
      </c>
      <c r="K4471" s="83" t="str">
        <f>IF(H4471="RPPS",VLOOKUP(A4471,' Legislação Benef - GESCON'!$B$4:$I$2159,6,FALSE),"")</f>
        <v/>
      </c>
      <c r="L4471" s="83" t="str">
        <f>IF(H4471="RPPS",IFERROR(IF(VLOOKUP(A4471,'Suspensão de repasses - GESCON'!$D$3:$J$1048576,7,FALSE)="Validada","SIM","NÃO"),"NÃO"),"")</f>
        <v/>
      </c>
    </row>
    <row r="4472" spans="1:12" s="19" customFormat="1" ht="15" hidden="1" customHeight="1" x14ac:dyDescent="0.25">
      <c r="A4472" s="88" t="s">
        <v>9839</v>
      </c>
      <c r="B4472" s="40" t="s">
        <v>1142</v>
      </c>
      <c r="C4472" s="82" t="s">
        <v>10959</v>
      </c>
      <c r="D4472" s="82"/>
      <c r="E4472" s="82"/>
      <c r="F4472" s="82"/>
      <c r="G4472" s="82"/>
      <c r="H4472" s="40" t="s">
        <v>4</v>
      </c>
      <c r="I4472" s="83" t="str">
        <f>IFERROR(VLOOKUP(A4472,'Alíquotas - CADPREV'!$B$2152:$N$4324,8,FALSE),"")</f>
        <v/>
      </c>
      <c r="J4472" s="83" t="str">
        <f>IF(H4472="RPPS",VLOOKUP(A4472,' Legislação Benef - GESCON'!$B$4:$I$2159,3,FALSE),"")</f>
        <v/>
      </c>
      <c r="K4472" s="83" t="str">
        <f>IF(H4472="RPPS",VLOOKUP(A4472,' Legislação Benef - GESCON'!$B$4:$I$2159,6,FALSE),"")</f>
        <v/>
      </c>
      <c r="L4472" s="83" t="str">
        <f>IF(H4472="RPPS",IFERROR(IF(VLOOKUP(A4472,'Suspensão de repasses - GESCON'!$D$3:$J$1048576,7,FALSE)="Validada","SIM","NÃO"),"NÃO"),"")</f>
        <v/>
      </c>
    </row>
    <row r="4473" spans="1:12" s="19" customFormat="1" ht="15" customHeight="1" x14ac:dyDescent="0.25">
      <c r="A4473" s="88" t="s">
        <v>9840</v>
      </c>
      <c r="B4473" s="40" t="s">
        <v>2554</v>
      </c>
      <c r="C4473" s="82" t="s">
        <v>10958</v>
      </c>
      <c r="D4473" s="82">
        <v>3090</v>
      </c>
      <c r="E4473" s="82">
        <v>0</v>
      </c>
      <c r="F4473" s="82">
        <v>0</v>
      </c>
      <c r="G4473" s="82">
        <v>3090</v>
      </c>
      <c r="H4473" s="40" t="s">
        <v>2</v>
      </c>
      <c r="I4473" s="83" t="str">
        <f>IFERROR(VLOOKUP(A4473,'Alíquotas - CADPREV'!$B$2152:$N$4324,8,FALSE),"")</f>
        <v>NÃO</v>
      </c>
      <c r="J4473" s="83" t="str">
        <f>IF(H4473="RPPS",VLOOKUP(A4473,' Legislação Benef - GESCON'!$B$4:$I$2159,3,FALSE),"")</f>
        <v>NÃO</v>
      </c>
      <c r="K4473" s="83" t="str">
        <f>IF(H4473="RPPS",VLOOKUP(A4473,' Legislação Benef - GESCON'!$B$4:$I$2159,6,FALSE),"")</f>
        <v>NÃO</v>
      </c>
      <c r="L4473" s="83" t="str">
        <f>IF(H4473="RPPS",IFERROR(IF(VLOOKUP(A4473,'Suspensão de repasses - GESCON'!$D$3:$J$1048576,7,FALSE)="Validada","SIM","NÃO"),"NÃO"),"")</f>
        <v>NÃO</v>
      </c>
    </row>
    <row r="4474" spans="1:12" s="19" customFormat="1" ht="15" customHeight="1" x14ac:dyDescent="0.25">
      <c r="A4474" s="88" t="s">
        <v>9841</v>
      </c>
      <c r="B4474" s="40" t="s">
        <v>4626</v>
      </c>
      <c r="C4474" s="82" t="s">
        <v>10958</v>
      </c>
      <c r="D4474" s="82">
        <v>195</v>
      </c>
      <c r="E4474" s="82">
        <v>41</v>
      </c>
      <c r="F4474" s="82">
        <v>17</v>
      </c>
      <c r="G4474" s="82">
        <v>253</v>
      </c>
      <c r="H4474" s="40" t="s">
        <v>2</v>
      </c>
      <c r="I4474" s="83" t="str">
        <f>IFERROR(VLOOKUP(A4474,'Alíquotas - CADPREV'!$B$2152:$N$4324,8,FALSE),"")</f>
        <v>SIM</v>
      </c>
      <c r="J4474" s="83" t="str">
        <f>IF(H4474="RPPS",VLOOKUP(A4474,' Legislação Benef - GESCON'!$B$4:$I$2159,3,FALSE),"")</f>
        <v>NÃO</v>
      </c>
      <c r="K4474" s="83" t="str">
        <f>IF(H4474="RPPS",VLOOKUP(A4474,' Legislação Benef - GESCON'!$B$4:$I$2159,6,FALSE),"")</f>
        <v>SIM</v>
      </c>
      <c r="L4474" s="83" t="str">
        <f>IF(H4474="RPPS",IFERROR(IF(VLOOKUP(A4474,'Suspensão de repasses - GESCON'!$D$3:$J$1048576,7,FALSE)="Validada","SIM","NÃO"),"NÃO"),"")</f>
        <v>NÃO</v>
      </c>
    </row>
    <row r="4475" spans="1:12" s="19" customFormat="1" ht="15" hidden="1" customHeight="1" x14ac:dyDescent="0.25">
      <c r="A4475" s="88" t="s">
        <v>9842</v>
      </c>
      <c r="B4475" s="40" t="s">
        <v>1356</v>
      </c>
      <c r="C4475" s="82" t="s">
        <v>10959</v>
      </c>
      <c r="D4475" s="82"/>
      <c r="E4475" s="82"/>
      <c r="F4475" s="82"/>
      <c r="G4475" s="82"/>
      <c r="H4475" s="40" t="s">
        <v>4</v>
      </c>
      <c r="I4475" s="83" t="str">
        <f>IFERROR(VLOOKUP(A4475,'Alíquotas - CADPREV'!$B$2152:$N$4324,8,FALSE),"")</f>
        <v/>
      </c>
      <c r="J4475" s="83" t="str">
        <f>IF(H4475="RPPS",VLOOKUP(A4475,' Legislação Benef - GESCON'!$B$4:$I$2159,3,FALSE),"")</f>
        <v/>
      </c>
      <c r="K4475" s="83" t="str">
        <f>IF(H4475="RPPS",VLOOKUP(A4475,' Legislação Benef - GESCON'!$B$4:$I$2159,6,FALSE),"")</f>
        <v/>
      </c>
      <c r="L4475" s="83" t="str">
        <f>IF(H4475="RPPS",IFERROR(IF(VLOOKUP(A4475,'Suspensão de repasses - GESCON'!$D$3:$J$1048576,7,FALSE)="Validada","SIM","NÃO"),"NÃO"),"")</f>
        <v/>
      </c>
    </row>
    <row r="4476" spans="1:12" s="19" customFormat="1" ht="15" hidden="1" customHeight="1" x14ac:dyDescent="0.25">
      <c r="A4476" s="88" t="s">
        <v>9843</v>
      </c>
      <c r="B4476" s="40" t="s">
        <v>215</v>
      </c>
      <c r="C4476" s="82" t="s">
        <v>10959</v>
      </c>
      <c r="D4476" s="82"/>
      <c r="E4476" s="82"/>
      <c r="F4476" s="82"/>
      <c r="G4476" s="82"/>
      <c r="H4476" s="40" t="s">
        <v>4</v>
      </c>
      <c r="I4476" s="83" t="str">
        <f>IFERROR(VLOOKUP(A4476,'Alíquotas - CADPREV'!$B$2152:$N$4324,8,FALSE),"")</f>
        <v/>
      </c>
      <c r="J4476" s="83" t="str">
        <f>IF(H4476="RPPS",VLOOKUP(A4476,' Legislação Benef - GESCON'!$B$4:$I$2159,3,FALSE),"")</f>
        <v/>
      </c>
      <c r="K4476" s="83" t="str">
        <f>IF(H4476="RPPS",VLOOKUP(A4476,' Legislação Benef - GESCON'!$B$4:$I$2159,6,FALSE),"")</f>
        <v/>
      </c>
      <c r="L4476" s="83" t="str">
        <f>IF(H4476="RPPS",IFERROR(IF(VLOOKUP(A4476,'Suspensão de repasses - GESCON'!$D$3:$J$1048576,7,FALSE)="Validada","SIM","NÃO"),"NÃO"),"")</f>
        <v/>
      </c>
    </row>
    <row r="4477" spans="1:12" s="19" customFormat="1" ht="15" hidden="1" customHeight="1" x14ac:dyDescent="0.25">
      <c r="A4477" s="88" t="s">
        <v>9844</v>
      </c>
      <c r="B4477" s="40" t="s">
        <v>1356</v>
      </c>
      <c r="C4477" s="82" t="s">
        <v>10959</v>
      </c>
      <c r="D4477" s="82"/>
      <c r="E4477" s="82"/>
      <c r="F4477" s="82"/>
      <c r="G4477" s="82"/>
      <c r="H4477" s="40" t="s">
        <v>4</v>
      </c>
      <c r="I4477" s="83" t="str">
        <f>IFERROR(VLOOKUP(A4477,'Alíquotas - CADPREV'!$B$2152:$N$4324,8,FALSE),"")</f>
        <v/>
      </c>
      <c r="J4477" s="83" t="str">
        <f>IF(H4477="RPPS",VLOOKUP(A4477,' Legislação Benef - GESCON'!$B$4:$I$2159,3,FALSE),"")</f>
        <v/>
      </c>
      <c r="K4477" s="83" t="str">
        <f>IF(H4477="RPPS",VLOOKUP(A4477,' Legislação Benef - GESCON'!$B$4:$I$2159,6,FALSE),"")</f>
        <v/>
      </c>
      <c r="L4477" s="83" t="str">
        <f>IF(H4477="RPPS",IFERROR(IF(VLOOKUP(A4477,'Suspensão de repasses - GESCON'!$D$3:$J$1048576,7,FALSE)="Validada","SIM","NÃO"),"NÃO"),"")</f>
        <v/>
      </c>
    </row>
    <row r="4478" spans="1:12" s="19" customFormat="1" ht="15" hidden="1" customHeight="1" x14ac:dyDescent="0.25">
      <c r="A4478" s="88" t="s">
        <v>9845</v>
      </c>
      <c r="B4478" s="40" t="s">
        <v>1356</v>
      </c>
      <c r="C4478" s="82" t="s">
        <v>10959</v>
      </c>
      <c r="D4478" s="82"/>
      <c r="E4478" s="82"/>
      <c r="F4478" s="82"/>
      <c r="G4478" s="82"/>
      <c r="H4478" s="40" t="s">
        <v>4</v>
      </c>
      <c r="I4478" s="83" t="str">
        <f>IFERROR(VLOOKUP(A4478,'Alíquotas - CADPREV'!$B$2152:$N$4324,8,FALSE),"")</f>
        <v/>
      </c>
      <c r="J4478" s="83" t="str">
        <f>IF(H4478="RPPS",VLOOKUP(A4478,' Legislação Benef - GESCON'!$B$4:$I$2159,3,FALSE),"")</f>
        <v/>
      </c>
      <c r="K4478" s="83" t="str">
        <f>IF(H4478="RPPS",VLOOKUP(A4478,' Legislação Benef - GESCON'!$B$4:$I$2159,6,FALSE),"")</f>
        <v/>
      </c>
      <c r="L4478" s="83" t="str">
        <f>IF(H4478="RPPS",IFERROR(IF(VLOOKUP(A4478,'Suspensão de repasses - GESCON'!$D$3:$J$1048576,7,FALSE)="Validada","SIM","NÃO"),"NÃO"),"")</f>
        <v/>
      </c>
    </row>
    <row r="4479" spans="1:12" s="19" customFormat="1" ht="15" hidden="1" customHeight="1" x14ac:dyDescent="0.25">
      <c r="A4479" s="88" t="s">
        <v>9846</v>
      </c>
      <c r="B4479" s="40" t="s">
        <v>1356</v>
      </c>
      <c r="C4479" s="82" t="s">
        <v>10959</v>
      </c>
      <c r="D4479" s="82"/>
      <c r="E4479" s="82"/>
      <c r="F4479" s="82"/>
      <c r="G4479" s="82"/>
      <c r="H4479" s="40" t="s">
        <v>4</v>
      </c>
      <c r="I4479" s="83" t="str">
        <f>IFERROR(VLOOKUP(A4479,'Alíquotas - CADPREV'!$B$2152:$N$4324,8,FALSE),"")</f>
        <v/>
      </c>
      <c r="J4479" s="83" t="str">
        <f>IF(H4479="RPPS",VLOOKUP(A4479,' Legislação Benef - GESCON'!$B$4:$I$2159,3,FALSE),"")</f>
        <v/>
      </c>
      <c r="K4479" s="83" t="str">
        <f>IF(H4479="RPPS",VLOOKUP(A4479,' Legislação Benef - GESCON'!$B$4:$I$2159,6,FALSE),"")</f>
        <v/>
      </c>
      <c r="L4479" s="83" t="str">
        <f>IF(H4479="RPPS",IFERROR(IF(VLOOKUP(A4479,'Suspensão de repasses - GESCON'!$D$3:$J$1048576,7,FALSE)="Validada","SIM","NÃO"),"NÃO"),"")</f>
        <v/>
      </c>
    </row>
    <row r="4480" spans="1:12" s="19" customFormat="1" ht="15" hidden="1" customHeight="1" x14ac:dyDescent="0.25">
      <c r="A4480" s="88" t="s">
        <v>9847</v>
      </c>
      <c r="B4480" s="40" t="s">
        <v>901</v>
      </c>
      <c r="C4480" s="82" t="s">
        <v>10959</v>
      </c>
      <c r="D4480" s="82"/>
      <c r="E4480" s="82"/>
      <c r="F4480" s="82"/>
      <c r="G4480" s="82"/>
      <c r="H4480" s="40" t="s">
        <v>4</v>
      </c>
      <c r="I4480" s="83" t="str">
        <f>IFERROR(VLOOKUP(A4480,'Alíquotas - CADPREV'!$B$2152:$N$4324,8,FALSE),"")</f>
        <v/>
      </c>
      <c r="J4480" s="83" t="str">
        <f>IF(H4480="RPPS",VLOOKUP(A4480,' Legislação Benef - GESCON'!$B$4:$I$2159,3,FALSE),"")</f>
        <v/>
      </c>
      <c r="K4480" s="83" t="str">
        <f>IF(H4480="RPPS",VLOOKUP(A4480,' Legislação Benef - GESCON'!$B$4:$I$2159,6,FALSE),"")</f>
        <v/>
      </c>
      <c r="L4480" s="83" t="str">
        <f>IF(H4480="RPPS",IFERROR(IF(VLOOKUP(A4480,'Suspensão de repasses - GESCON'!$D$3:$J$1048576,7,FALSE)="Validada","SIM","NÃO"),"NÃO"),"")</f>
        <v/>
      </c>
    </row>
    <row r="4481" spans="1:12" s="19" customFormat="1" ht="15" hidden="1" customHeight="1" x14ac:dyDescent="0.25">
      <c r="A4481" s="88" t="s">
        <v>9848</v>
      </c>
      <c r="B4481" s="40" t="s">
        <v>1356</v>
      </c>
      <c r="C4481" s="82" t="s">
        <v>10959</v>
      </c>
      <c r="D4481" s="82"/>
      <c r="E4481" s="82"/>
      <c r="F4481" s="82"/>
      <c r="G4481" s="82"/>
      <c r="H4481" s="40" t="s">
        <v>4</v>
      </c>
      <c r="I4481" s="83" t="str">
        <f>IFERROR(VLOOKUP(A4481,'Alíquotas - CADPREV'!$B$2152:$N$4324,8,FALSE),"")</f>
        <v/>
      </c>
      <c r="J4481" s="83" t="str">
        <f>IF(H4481="RPPS",VLOOKUP(A4481,' Legislação Benef - GESCON'!$B$4:$I$2159,3,FALSE),"")</f>
        <v/>
      </c>
      <c r="K4481" s="83" t="str">
        <f>IF(H4481="RPPS",VLOOKUP(A4481,' Legislação Benef - GESCON'!$B$4:$I$2159,6,FALSE),"")</f>
        <v/>
      </c>
      <c r="L4481" s="83" t="str">
        <f>IF(H4481="RPPS",IFERROR(IF(VLOOKUP(A4481,'Suspensão de repasses - GESCON'!$D$3:$J$1048576,7,FALSE)="Validada","SIM","NÃO"),"NÃO"),"")</f>
        <v/>
      </c>
    </row>
    <row r="4482" spans="1:12" s="19" customFormat="1" ht="15" hidden="1" customHeight="1" x14ac:dyDescent="0.25">
      <c r="A4482" s="88" t="s">
        <v>9849</v>
      </c>
      <c r="B4482" s="40" t="s">
        <v>901</v>
      </c>
      <c r="C4482" s="82" t="s">
        <v>10959</v>
      </c>
      <c r="D4482" s="82"/>
      <c r="E4482" s="82"/>
      <c r="F4482" s="82"/>
      <c r="G4482" s="82"/>
      <c r="H4482" s="40" t="s">
        <v>4</v>
      </c>
      <c r="I4482" s="83" t="str">
        <f>IFERROR(VLOOKUP(A4482,'Alíquotas - CADPREV'!$B$2152:$N$4324,8,FALSE),"")</f>
        <v/>
      </c>
      <c r="J4482" s="83" t="str">
        <f>IF(H4482="RPPS",VLOOKUP(A4482,' Legislação Benef - GESCON'!$B$4:$I$2159,3,FALSE),"")</f>
        <v/>
      </c>
      <c r="K4482" s="83" t="str">
        <f>IF(H4482="RPPS",VLOOKUP(A4482,' Legislação Benef - GESCON'!$B$4:$I$2159,6,FALSE),"")</f>
        <v/>
      </c>
      <c r="L4482" s="83" t="str">
        <f>IF(H4482="RPPS",IFERROR(IF(VLOOKUP(A4482,'Suspensão de repasses - GESCON'!$D$3:$J$1048576,7,FALSE)="Validada","SIM","NÃO"),"NÃO"),"")</f>
        <v/>
      </c>
    </row>
    <row r="4483" spans="1:12" s="19" customFormat="1" ht="15" hidden="1" customHeight="1" x14ac:dyDescent="0.25">
      <c r="A4483" s="88" t="s">
        <v>9850</v>
      </c>
      <c r="B4483" s="40" t="s">
        <v>2197</v>
      </c>
      <c r="C4483" s="82" t="s">
        <v>10959</v>
      </c>
      <c r="D4483" s="82"/>
      <c r="E4483" s="82"/>
      <c r="F4483" s="82"/>
      <c r="G4483" s="82"/>
      <c r="H4483" s="40" t="s">
        <v>4</v>
      </c>
      <c r="I4483" s="83" t="str">
        <f>IFERROR(VLOOKUP(A4483,'Alíquotas - CADPREV'!$B$2152:$N$4324,8,FALSE),"")</f>
        <v/>
      </c>
      <c r="J4483" s="83" t="str">
        <f>IF(H4483="RPPS",VLOOKUP(A4483,' Legislação Benef - GESCON'!$B$4:$I$2159,3,FALSE),"")</f>
        <v/>
      </c>
      <c r="K4483" s="83" t="str">
        <f>IF(H4483="RPPS",VLOOKUP(A4483,' Legislação Benef - GESCON'!$B$4:$I$2159,6,FALSE),"")</f>
        <v/>
      </c>
      <c r="L4483" s="83" t="str">
        <f>IF(H4483="RPPS",IFERROR(IF(VLOOKUP(A4483,'Suspensão de repasses - GESCON'!$D$3:$J$1048576,7,FALSE)="Validada","SIM","NÃO"),"NÃO"),"")</f>
        <v/>
      </c>
    </row>
    <row r="4484" spans="1:12" s="19" customFormat="1" ht="15" customHeight="1" x14ac:dyDescent="0.25">
      <c r="A4484" s="88" t="s">
        <v>9851</v>
      </c>
      <c r="B4484" s="40" t="s">
        <v>4626</v>
      </c>
      <c r="C4484" s="82" t="s">
        <v>10958</v>
      </c>
      <c r="D4484" s="82">
        <v>694</v>
      </c>
      <c r="E4484" s="82">
        <v>172</v>
      </c>
      <c r="F4484" s="82">
        <v>41</v>
      </c>
      <c r="G4484" s="82">
        <v>907</v>
      </c>
      <c r="H4484" s="40" t="s">
        <v>2</v>
      </c>
      <c r="I4484" s="83" t="str">
        <f>IFERROR(VLOOKUP(A4484,'Alíquotas - CADPREV'!$B$2152:$N$4324,8,FALSE),"")</f>
        <v>NÃO</v>
      </c>
      <c r="J4484" s="83" t="str">
        <f>IF(H4484="RPPS",VLOOKUP(A4484,' Legislação Benef - GESCON'!$B$4:$I$2159,3,FALSE),"")</f>
        <v>NÃO</v>
      </c>
      <c r="K4484" s="83" t="str">
        <f>IF(H4484="RPPS",VLOOKUP(A4484,' Legislação Benef - GESCON'!$B$4:$I$2159,6,FALSE),"")</f>
        <v>NÃO</v>
      </c>
      <c r="L4484" s="83" t="str">
        <f>IF(H4484="RPPS",IFERROR(IF(VLOOKUP(A4484,'Suspensão de repasses - GESCON'!$D$3:$J$1048576,7,FALSE)="Validada","SIM","NÃO"),"NÃO"),"")</f>
        <v>NÃO</v>
      </c>
    </row>
    <row r="4485" spans="1:12" s="19" customFormat="1" ht="15" hidden="1" customHeight="1" x14ac:dyDescent="0.25">
      <c r="A4485" s="88" t="s">
        <v>9852</v>
      </c>
      <c r="B4485" s="40" t="s">
        <v>1356</v>
      </c>
      <c r="C4485" s="82" t="s">
        <v>10959</v>
      </c>
      <c r="D4485" s="82"/>
      <c r="E4485" s="82"/>
      <c r="F4485" s="82"/>
      <c r="G4485" s="82"/>
      <c r="H4485" s="40" t="s">
        <v>4</v>
      </c>
      <c r="I4485" s="83" t="str">
        <f>IFERROR(VLOOKUP(A4485,'Alíquotas - CADPREV'!$B$2152:$N$4324,8,FALSE),"")</f>
        <v/>
      </c>
      <c r="J4485" s="83" t="str">
        <f>IF(H4485="RPPS",VLOOKUP(A4485,' Legislação Benef - GESCON'!$B$4:$I$2159,3,FALSE),"")</f>
        <v/>
      </c>
      <c r="K4485" s="83" t="str">
        <f>IF(H4485="RPPS",VLOOKUP(A4485,' Legislação Benef - GESCON'!$B$4:$I$2159,6,FALSE),"")</f>
        <v/>
      </c>
      <c r="L4485" s="83" t="str">
        <f>IF(H4485="RPPS",IFERROR(IF(VLOOKUP(A4485,'Suspensão de repasses - GESCON'!$D$3:$J$1048576,7,FALSE)="Validada","SIM","NÃO"),"NÃO"),"")</f>
        <v/>
      </c>
    </row>
    <row r="4486" spans="1:12" s="19" customFormat="1" ht="15" customHeight="1" x14ac:dyDescent="0.25">
      <c r="A4486" s="88" t="s">
        <v>9853</v>
      </c>
      <c r="B4486" s="40" t="s">
        <v>5227</v>
      </c>
      <c r="C4486" s="82" t="s">
        <v>10958</v>
      </c>
      <c r="D4486" s="82">
        <v>136</v>
      </c>
      <c r="E4486" s="82">
        <v>0</v>
      </c>
      <c r="F4486" s="82">
        <v>0</v>
      </c>
      <c r="G4486" s="82">
        <v>136</v>
      </c>
      <c r="H4486" s="40" t="s">
        <v>2</v>
      </c>
      <c r="I4486" s="83" t="str">
        <f>IFERROR(VLOOKUP(A4486,'Alíquotas - CADPREV'!$B$2152:$N$4324,8,FALSE),"")</f>
        <v>NÃO</v>
      </c>
      <c r="J4486" s="83" t="str">
        <f>IF(H4486="RPPS",VLOOKUP(A4486,' Legislação Benef - GESCON'!$B$4:$I$2159,3,FALSE),"")</f>
        <v>NÃO</v>
      </c>
      <c r="K4486" s="83" t="str">
        <f>IF(H4486="RPPS",VLOOKUP(A4486,' Legislação Benef - GESCON'!$B$4:$I$2159,6,FALSE),"")</f>
        <v>NÃO</v>
      </c>
      <c r="L4486" s="83" t="str">
        <f>IF(H4486="RPPS",IFERROR(IF(VLOOKUP(A4486,'Suspensão de repasses - GESCON'!$D$3:$J$1048576,7,FALSE)="Validada","SIM","NÃO"),"NÃO"),"")</f>
        <v>NÃO</v>
      </c>
    </row>
    <row r="4487" spans="1:12" s="19" customFormat="1" ht="15" customHeight="1" x14ac:dyDescent="0.25">
      <c r="A4487" s="88" t="s">
        <v>9854</v>
      </c>
      <c r="B4487" s="40" t="s">
        <v>2274</v>
      </c>
      <c r="C4487" s="82" t="s">
        <v>10958</v>
      </c>
      <c r="D4487" s="82">
        <v>109</v>
      </c>
      <c r="E4487" s="82">
        <v>9</v>
      </c>
      <c r="F4487" s="82">
        <v>5</v>
      </c>
      <c r="G4487" s="82">
        <v>123</v>
      </c>
      <c r="H4487" s="40" t="s">
        <v>2</v>
      </c>
      <c r="I4487" s="83" t="str">
        <f>IFERROR(VLOOKUP(A4487,'Alíquotas - CADPREV'!$B$2152:$N$4324,8,FALSE),"")</f>
        <v>NÃO</v>
      </c>
      <c r="J4487" s="83" t="str">
        <f>IF(H4487="RPPS",VLOOKUP(A4487,' Legislação Benef - GESCON'!$B$4:$I$2159,3,FALSE),"")</f>
        <v>NÃO</v>
      </c>
      <c r="K4487" s="83" t="str">
        <f>IF(H4487="RPPS",VLOOKUP(A4487,' Legislação Benef - GESCON'!$B$4:$I$2159,6,FALSE),"")</f>
        <v>SIM</v>
      </c>
      <c r="L4487" s="83" t="str">
        <f>IF(H4487="RPPS",IFERROR(IF(VLOOKUP(A4487,'Suspensão de repasses - GESCON'!$D$3:$J$1048576,7,FALSE)="Validada","SIM","NÃO"),"NÃO"),"")</f>
        <v>NÃO</v>
      </c>
    </row>
    <row r="4488" spans="1:12" s="19" customFormat="1" ht="15" customHeight="1" x14ac:dyDescent="0.25">
      <c r="A4488" s="88" t="s">
        <v>9855</v>
      </c>
      <c r="B4488" s="40" t="s">
        <v>3812</v>
      </c>
      <c r="C4488" s="82" t="s">
        <v>10958</v>
      </c>
      <c r="D4488" s="82">
        <v>1714</v>
      </c>
      <c r="E4488" s="82">
        <v>465</v>
      </c>
      <c r="F4488" s="82">
        <v>133</v>
      </c>
      <c r="G4488" s="82">
        <v>2312</v>
      </c>
      <c r="H4488" s="40" t="s">
        <v>2</v>
      </c>
      <c r="I4488" s="83" t="str">
        <f>IFERROR(VLOOKUP(A4488,'Alíquotas - CADPREV'!$B$2152:$N$4324,8,FALSE),"")</f>
        <v>SIM</v>
      </c>
      <c r="J4488" s="83" t="str">
        <f>IF(H4488="RPPS",VLOOKUP(A4488,' Legislação Benef - GESCON'!$B$4:$I$2159,3,FALSE),"")</f>
        <v>NÃO</v>
      </c>
      <c r="K4488" s="83" t="str">
        <f>IF(H4488="RPPS",VLOOKUP(A4488,' Legislação Benef - GESCON'!$B$4:$I$2159,6,FALSE),"")</f>
        <v>NÃO</v>
      </c>
      <c r="L4488" s="83" t="str">
        <f>IF(H4488="RPPS",IFERROR(IF(VLOOKUP(A4488,'Suspensão de repasses - GESCON'!$D$3:$J$1048576,7,FALSE)="Validada","SIM","NÃO"),"NÃO"),"")</f>
        <v>NÃO</v>
      </c>
    </row>
    <row r="4489" spans="1:12" s="19" customFormat="1" ht="15" hidden="1" customHeight="1" x14ac:dyDescent="0.25">
      <c r="A4489" s="88" t="s">
        <v>9856</v>
      </c>
      <c r="B4489" s="40" t="s">
        <v>1356</v>
      </c>
      <c r="C4489" s="82" t="s">
        <v>10959</v>
      </c>
      <c r="D4489" s="82"/>
      <c r="E4489" s="82"/>
      <c r="F4489" s="82"/>
      <c r="G4489" s="82"/>
      <c r="H4489" s="40" t="s">
        <v>4</v>
      </c>
      <c r="I4489" s="83" t="str">
        <f>IFERROR(VLOOKUP(A4489,'Alíquotas - CADPREV'!$B$2152:$N$4324,8,FALSE),"")</f>
        <v/>
      </c>
      <c r="J4489" s="83" t="str">
        <f>IF(H4489="RPPS",VLOOKUP(A4489,' Legislação Benef - GESCON'!$B$4:$I$2159,3,FALSE),"")</f>
        <v/>
      </c>
      <c r="K4489" s="83" t="str">
        <f>IF(H4489="RPPS",VLOOKUP(A4489,' Legislação Benef - GESCON'!$B$4:$I$2159,6,FALSE),"")</f>
        <v/>
      </c>
      <c r="L4489" s="83" t="str">
        <f>IF(H4489="RPPS",IFERROR(IF(VLOOKUP(A4489,'Suspensão de repasses - GESCON'!$D$3:$J$1048576,7,FALSE)="Validada","SIM","NÃO"),"NÃO"),"")</f>
        <v/>
      </c>
    </row>
    <row r="4490" spans="1:12" s="19" customFormat="1" ht="15" customHeight="1" x14ac:dyDescent="0.25">
      <c r="A4490" s="88" t="s">
        <v>9857</v>
      </c>
      <c r="B4490" s="40" t="s">
        <v>901</v>
      </c>
      <c r="C4490" s="82" t="s">
        <v>10958</v>
      </c>
      <c r="D4490" s="82">
        <v>127</v>
      </c>
      <c r="E4490" s="82">
        <v>55</v>
      </c>
      <c r="F4490" s="82">
        <v>16</v>
      </c>
      <c r="G4490" s="82">
        <v>198</v>
      </c>
      <c r="H4490" s="40" t="s">
        <v>2</v>
      </c>
      <c r="I4490" s="83" t="str">
        <f>IFERROR(VLOOKUP(A4490,'Alíquotas - CADPREV'!$B$2152:$N$4324,8,FALSE),"")</f>
        <v>NÃO</v>
      </c>
      <c r="J4490" s="83" t="str">
        <f>IF(H4490="RPPS",VLOOKUP(A4490,' Legislação Benef - GESCON'!$B$4:$I$2159,3,FALSE),"")</f>
        <v>NÃO</v>
      </c>
      <c r="K4490" s="83" t="str">
        <f>IF(H4490="RPPS",VLOOKUP(A4490,' Legislação Benef - GESCON'!$B$4:$I$2159,6,FALSE),"")</f>
        <v>NÃO</v>
      </c>
      <c r="L4490" s="83" t="str">
        <f>IF(H4490="RPPS",IFERROR(IF(VLOOKUP(A4490,'Suspensão de repasses - GESCON'!$D$3:$J$1048576,7,FALSE)="Validada","SIM","NÃO"),"NÃO"),"")</f>
        <v>NÃO</v>
      </c>
    </row>
    <row r="4491" spans="1:12" s="19" customFormat="1" ht="15" hidden="1" customHeight="1" x14ac:dyDescent="0.25">
      <c r="A4491" s="88" t="s">
        <v>9858</v>
      </c>
      <c r="B4491" s="40" t="s">
        <v>4289</v>
      </c>
      <c r="C4491" s="82" t="s">
        <v>10959</v>
      </c>
      <c r="D4491" s="82"/>
      <c r="E4491" s="82"/>
      <c r="F4491" s="82"/>
      <c r="G4491" s="82"/>
      <c r="H4491" s="40" t="s">
        <v>4</v>
      </c>
      <c r="I4491" s="83" t="str">
        <f>IFERROR(VLOOKUP(A4491,'Alíquotas - CADPREV'!$B$2152:$N$4324,8,FALSE),"")</f>
        <v/>
      </c>
      <c r="J4491" s="83" t="str">
        <f>IF(H4491="RPPS",VLOOKUP(A4491,' Legislação Benef - GESCON'!$B$4:$I$2159,3,FALSE),"")</f>
        <v/>
      </c>
      <c r="K4491" s="83" t="str">
        <f>IF(H4491="RPPS",VLOOKUP(A4491,' Legislação Benef - GESCON'!$B$4:$I$2159,6,FALSE),"")</f>
        <v/>
      </c>
      <c r="L4491" s="83" t="str">
        <f>IF(H4491="RPPS",IFERROR(IF(VLOOKUP(A4491,'Suspensão de repasses - GESCON'!$D$3:$J$1048576,7,FALSE)="Validada","SIM","NÃO"),"NÃO"),"")</f>
        <v/>
      </c>
    </row>
    <row r="4492" spans="1:12" s="19" customFormat="1" ht="15" hidden="1" customHeight="1" x14ac:dyDescent="0.25">
      <c r="A4492" s="88" t="s">
        <v>9859</v>
      </c>
      <c r="B4492" s="40" t="s">
        <v>4559</v>
      </c>
      <c r="C4492" s="82" t="s">
        <v>10959</v>
      </c>
      <c r="D4492" s="82"/>
      <c r="E4492" s="82"/>
      <c r="F4492" s="82"/>
      <c r="G4492" s="82"/>
      <c r="H4492" s="40" t="s">
        <v>4</v>
      </c>
      <c r="I4492" s="83" t="str">
        <f>IFERROR(VLOOKUP(A4492,'Alíquotas - CADPREV'!$B$2152:$N$4324,8,FALSE),"")</f>
        <v/>
      </c>
      <c r="J4492" s="83" t="str">
        <f>IF(H4492="RPPS",VLOOKUP(A4492,' Legislação Benef - GESCON'!$B$4:$I$2159,3,FALSE),"")</f>
        <v/>
      </c>
      <c r="K4492" s="83" t="str">
        <f>IF(H4492="RPPS",VLOOKUP(A4492,' Legislação Benef - GESCON'!$B$4:$I$2159,6,FALSE),"")</f>
        <v/>
      </c>
      <c r="L4492" s="83" t="str">
        <f>IF(H4492="RPPS",IFERROR(IF(VLOOKUP(A4492,'Suspensão de repasses - GESCON'!$D$3:$J$1048576,7,FALSE)="Validada","SIM","NÃO"),"NÃO"),"")</f>
        <v/>
      </c>
    </row>
    <row r="4493" spans="1:12" s="19" customFormat="1" ht="15" hidden="1" customHeight="1" x14ac:dyDescent="0.25">
      <c r="A4493" s="88" t="s">
        <v>9860</v>
      </c>
      <c r="B4493" s="40" t="s">
        <v>4626</v>
      </c>
      <c r="C4493" s="82" t="s">
        <v>10959</v>
      </c>
      <c r="D4493" s="82"/>
      <c r="E4493" s="82"/>
      <c r="F4493" s="82"/>
      <c r="G4493" s="82"/>
      <c r="H4493" s="40" t="s">
        <v>4</v>
      </c>
      <c r="I4493" s="83" t="str">
        <f>IFERROR(VLOOKUP(A4493,'Alíquotas - CADPREV'!$B$2152:$N$4324,8,FALSE),"")</f>
        <v/>
      </c>
      <c r="J4493" s="83" t="str">
        <f>IF(H4493="RPPS",VLOOKUP(A4493,' Legislação Benef - GESCON'!$B$4:$I$2159,3,FALSE),"")</f>
        <v/>
      </c>
      <c r="K4493" s="83" t="str">
        <f>IF(H4493="RPPS",VLOOKUP(A4493,' Legislação Benef - GESCON'!$B$4:$I$2159,6,FALSE),"")</f>
        <v/>
      </c>
      <c r="L4493" s="83" t="str">
        <f>IF(H4493="RPPS",IFERROR(IF(VLOOKUP(A4493,'Suspensão de repasses - GESCON'!$D$3:$J$1048576,7,FALSE)="Validada","SIM","NÃO"),"NÃO"),"")</f>
        <v/>
      </c>
    </row>
    <row r="4494" spans="1:12" s="19" customFormat="1" ht="15" hidden="1" customHeight="1" x14ac:dyDescent="0.25">
      <c r="A4494" s="88" t="s">
        <v>9861</v>
      </c>
      <c r="B4494" s="40" t="s">
        <v>2926</v>
      </c>
      <c r="C4494" s="82" t="s">
        <v>10959</v>
      </c>
      <c r="D4494" s="82"/>
      <c r="E4494" s="82"/>
      <c r="F4494" s="82"/>
      <c r="G4494" s="82"/>
      <c r="H4494" s="40" t="s">
        <v>4</v>
      </c>
      <c r="I4494" s="83" t="str">
        <f>IFERROR(VLOOKUP(A4494,'Alíquotas - CADPREV'!$B$2152:$N$4324,8,FALSE),"")</f>
        <v/>
      </c>
      <c r="J4494" s="83" t="str">
        <f>IF(H4494="RPPS",VLOOKUP(A4494,' Legislação Benef - GESCON'!$B$4:$I$2159,3,FALSE),"")</f>
        <v/>
      </c>
      <c r="K4494" s="83" t="str">
        <f>IF(H4494="RPPS",VLOOKUP(A4494,' Legislação Benef - GESCON'!$B$4:$I$2159,6,FALSE),"")</f>
        <v/>
      </c>
      <c r="L4494" s="83" t="str">
        <f>IF(H4494="RPPS",IFERROR(IF(VLOOKUP(A4494,'Suspensão de repasses - GESCON'!$D$3:$J$1048576,7,FALSE)="Validada","SIM","NÃO"),"NÃO"),"")</f>
        <v/>
      </c>
    </row>
    <row r="4495" spans="1:12" s="19" customFormat="1" ht="15" hidden="1" customHeight="1" x14ac:dyDescent="0.25">
      <c r="A4495" s="88" t="s">
        <v>9862</v>
      </c>
      <c r="B4495" s="40" t="s">
        <v>0</v>
      </c>
      <c r="C4495" s="82" t="s">
        <v>10959</v>
      </c>
      <c r="D4495" s="82"/>
      <c r="E4495" s="82"/>
      <c r="F4495" s="82"/>
      <c r="G4495" s="82"/>
      <c r="H4495" s="40" t="s">
        <v>4</v>
      </c>
      <c r="I4495" s="83" t="str">
        <f>IFERROR(VLOOKUP(A4495,'Alíquotas - CADPREV'!$B$2152:$N$4324,8,FALSE),"")</f>
        <v/>
      </c>
      <c r="J4495" s="83" t="str">
        <f>IF(H4495="RPPS",VLOOKUP(A4495,' Legislação Benef - GESCON'!$B$4:$I$2159,3,FALSE),"")</f>
        <v/>
      </c>
      <c r="K4495" s="83" t="str">
        <f>IF(H4495="RPPS",VLOOKUP(A4495,' Legislação Benef - GESCON'!$B$4:$I$2159,6,FALSE),"")</f>
        <v/>
      </c>
      <c r="L4495" s="83" t="str">
        <f>IF(H4495="RPPS",IFERROR(IF(VLOOKUP(A4495,'Suspensão de repasses - GESCON'!$D$3:$J$1048576,7,FALSE)="Validada","SIM","NÃO"),"NÃO"),"")</f>
        <v/>
      </c>
    </row>
    <row r="4496" spans="1:12" s="19" customFormat="1" ht="15" hidden="1" customHeight="1" x14ac:dyDescent="0.25">
      <c r="A4496" s="88" t="s">
        <v>9863</v>
      </c>
      <c r="B4496" s="40" t="s">
        <v>4289</v>
      </c>
      <c r="C4496" s="82" t="s">
        <v>10959</v>
      </c>
      <c r="D4496" s="82"/>
      <c r="E4496" s="82"/>
      <c r="F4496" s="82"/>
      <c r="G4496" s="82"/>
      <c r="H4496" s="40" t="s">
        <v>4</v>
      </c>
      <c r="I4496" s="83" t="str">
        <f>IFERROR(VLOOKUP(A4496,'Alíquotas - CADPREV'!$B$2152:$N$4324,8,FALSE),"")</f>
        <v/>
      </c>
      <c r="J4496" s="83" t="str">
        <f>IF(H4496="RPPS",VLOOKUP(A4496,' Legislação Benef - GESCON'!$B$4:$I$2159,3,FALSE),"")</f>
        <v/>
      </c>
      <c r="K4496" s="83" t="str">
        <f>IF(H4496="RPPS",VLOOKUP(A4496,' Legislação Benef - GESCON'!$B$4:$I$2159,6,FALSE),"")</f>
        <v/>
      </c>
      <c r="L4496" s="83" t="str">
        <f>IF(H4496="RPPS",IFERROR(IF(VLOOKUP(A4496,'Suspensão de repasses - GESCON'!$D$3:$J$1048576,7,FALSE)="Validada","SIM","NÃO"),"NÃO"),"")</f>
        <v/>
      </c>
    </row>
    <row r="4497" spans="1:12" s="19" customFormat="1" ht="15" hidden="1" customHeight="1" x14ac:dyDescent="0.25">
      <c r="A4497" s="88" t="s">
        <v>9864</v>
      </c>
      <c r="B4497" s="40" t="s">
        <v>5227</v>
      </c>
      <c r="C4497" s="82" t="s">
        <v>10959</v>
      </c>
      <c r="D4497" s="82"/>
      <c r="E4497" s="82"/>
      <c r="F4497" s="82"/>
      <c r="G4497" s="82"/>
      <c r="H4497" s="40" t="s">
        <v>4</v>
      </c>
      <c r="I4497" s="83" t="str">
        <f>IFERROR(VLOOKUP(A4497,'Alíquotas - CADPREV'!$B$2152:$N$4324,8,FALSE),"")</f>
        <v/>
      </c>
      <c r="J4497" s="83" t="str">
        <f>IF(H4497="RPPS",VLOOKUP(A4497,' Legislação Benef - GESCON'!$B$4:$I$2159,3,FALSE),"")</f>
        <v/>
      </c>
      <c r="K4497" s="83" t="str">
        <f>IF(H4497="RPPS",VLOOKUP(A4497,' Legislação Benef - GESCON'!$B$4:$I$2159,6,FALSE),"")</f>
        <v/>
      </c>
      <c r="L4497" s="83" t="str">
        <f>IF(H4497="RPPS",IFERROR(IF(VLOOKUP(A4497,'Suspensão de repasses - GESCON'!$D$3:$J$1048576,7,FALSE)="Validada","SIM","NÃO"),"NÃO"),"")</f>
        <v/>
      </c>
    </row>
    <row r="4498" spans="1:12" s="19" customFormat="1" ht="15" customHeight="1" x14ac:dyDescent="0.25">
      <c r="A4498" s="88" t="s">
        <v>9865</v>
      </c>
      <c r="B4498" s="40" t="s">
        <v>4626</v>
      </c>
      <c r="C4498" s="82" t="s">
        <v>10958</v>
      </c>
      <c r="D4498" s="82">
        <v>126</v>
      </c>
      <c r="E4498" s="82">
        <v>24</v>
      </c>
      <c r="F4498" s="82">
        <v>7</v>
      </c>
      <c r="G4498" s="82">
        <v>157</v>
      </c>
      <c r="H4498" s="40" t="s">
        <v>2</v>
      </c>
      <c r="I4498" s="83" t="str">
        <f>IFERROR(VLOOKUP(A4498,'Alíquotas - CADPREV'!$B$2152:$N$4324,8,FALSE),"")</f>
        <v>NÃO</v>
      </c>
      <c r="J4498" s="83" t="str">
        <f>IF(H4498="RPPS",VLOOKUP(A4498,' Legislação Benef - GESCON'!$B$4:$I$2159,3,FALSE),"")</f>
        <v>NÃO</v>
      </c>
      <c r="K4498" s="83" t="str">
        <f>IF(H4498="RPPS",VLOOKUP(A4498,' Legislação Benef - GESCON'!$B$4:$I$2159,6,FALSE),"")</f>
        <v>NÃO</v>
      </c>
      <c r="L4498" s="83" t="str">
        <f>IF(H4498="RPPS",IFERROR(IF(VLOOKUP(A4498,'Suspensão de repasses - GESCON'!$D$3:$J$1048576,7,FALSE)="Validada","SIM","NÃO"),"NÃO"),"")</f>
        <v>NÃO</v>
      </c>
    </row>
    <row r="4499" spans="1:12" s="19" customFormat="1" ht="15" hidden="1" customHeight="1" x14ac:dyDescent="0.25">
      <c r="A4499" s="88" t="s">
        <v>9866</v>
      </c>
      <c r="B4499" s="40" t="s">
        <v>821</v>
      </c>
      <c r="C4499" s="82" t="s">
        <v>10959</v>
      </c>
      <c r="D4499" s="82"/>
      <c r="E4499" s="82"/>
      <c r="F4499" s="82"/>
      <c r="G4499" s="82"/>
      <c r="H4499" s="40" t="s">
        <v>4</v>
      </c>
      <c r="I4499" s="83" t="str">
        <f>IFERROR(VLOOKUP(A4499,'Alíquotas - CADPREV'!$B$2152:$N$4324,8,FALSE),"")</f>
        <v/>
      </c>
      <c r="J4499" s="83" t="str">
        <f>IF(H4499="RPPS",VLOOKUP(A4499,' Legislação Benef - GESCON'!$B$4:$I$2159,3,FALSE),"")</f>
        <v/>
      </c>
      <c r="K4499" s="83" t="str">
        <f>IF(H4499="RPPS",VLOOKUP(A4499,' Legislação Benef - GESCON'!$B$4:$I$2159,6,FALSE),"")</f>
        <v/>
      </c>
      <c r="L4499" s="83" t="str">
        <f>IF(H4499="RPPS",IFERROR(IF(VLOOKUP(A4499,'Suspensão de repasses - GESCON'!$D$3:$J$1048576,7,FALSE)="Validada","SIM","NÃO"),"NÃO"),"")</f>
        <v/>
      </c>
    </row>
    <row r="4500" spans="1:12" s="19" customFormat="1" ht="15" hidden="1" customHeight="1" x14ac:dyDescent="0.25">
      <c r="A4500" s="88" t="s">
        <v>9867</v>
      </c>
      <c r="B4500" s="40" t="s">
        <v>215</v>
      </c>
      <c r="C4500" s="82" t="s">
        <v>10959</v>
      </c>
      <c r="D4500" s="82"/>
      <c r="E4500" s="82"/>
      <c r="F4500" s="82"/>
      <c r="G4500" s="82"/>
      <c r="H4500" s="40" t="s">
        <v>4</v>
      </c>
      <c r="I4500" s="83" t="str">
        <f>IFERROR(VLOOKUP(A4500,'Alíquotas - CADPREV'!$B$2152:$N$4324,8,FALSE),"")</f>
        <v/>
      </c>
      <c r="J4500" s="83" t="str">
        <f>IF(H4500="RPPS",VLOOKUP(A4500,' Legislação Benef - GESCON'!$B$4:$I$2159,3,FALSE),"")</f>
        <v/>
      </c>
      <c r="K4500" s="83" t="str">
        <f>IF(H4500="RPPS",VLOOKUP(A4500,' Legislação Benef - GESCON'!$B$4:$I$2159,6,FALSE),"")</f>
        <v/>
      </c>
      <c r="L4500" s="83" t="str">
        <f>IF(H4500="RPPS",IFERROR(IF(VLOOKUP(A4500,'Suspensão de repasses - GESCON'!$D$3:$J$1048576,7,FALSE)="Validada","SIM","NÃO"),"NÃO"),"")</f>
        <v/>
      </c>
    </row>
    <row r="4501" spans="1:12" s="19" customFormat="1" ht="15" hidden="1" customHeight="1" x14ac:dyDescent="0.25">
      <c r="A4501" s="88" t="s">
        <v>9868</v>
      </c>
      <c r="B4501" s="40" t="s">
        <v>2554</v>
      </c>
      <c r="C4501" s="82" t="s">
        <v>10959</v>
      </c>
      <c r="D4501" s="82"/>
      <c r="E4501" s="82"/>
      <c r="F4501" s="82"/>
      <c r="G4501" s="82"/>
      <c r="H4501" s="40" t="s">
        <v>4</v>
      </c>
      <c r="I4501" s="83" t="str">
        <f>IFERROR(VLOOKUP(A4501,'Alíquotas - CADPREV'!$B$2152:$N$4324,8,FALSE),"")</f>
        <v/>
      </c>
      <c r="J4501" s="83" t="str">
        <f>IF(H4501="RPPS",VLOOKUP(A4501,' Legislação Benef - GESCON'!$B$4:$I$2159,3,FALSE),"")</f>
        <v/>
      </c>
      <c r="K4501" s="83" t="str">
        <f>IF(H4501="RPPS",VLOOKUP(A4501,' Legislação Benef - GESCON'!$B$4:$I$2159,6,FALSE),"")</f>
        <v/>
      </c>
      <c r="L4501" s="83" t="str">
        <f>IF(H4501="RPPS",IFERROR(IF(VLOOKUP(A4501,'Suspensão de repasses - GESCON'!$D$3:$J$1048576,7,FALSE)="Validada","SIM","NÃO"),"NÃO"),"")</f>
        <v/>
      </c>
    </row>
    <row r="4502" spans="1:12" s="19" customFormat="1" ht="15" hidden="1" customHeight="1" x14ac:dyDescent="0.25">
      <c r="A4502" s="88" t="s">
        <v>9869</v>
      </c>
      <c r="B4502" s="40" t="s">
        <v>3812</v>
      </c>
      <c r="C4502" s="82" t="s">
        <v>10959</v>
      </c>
      <c r="D4502" s="82"/>
      <c r="E4502" s="82"/>
      <c r="F4502" s="82"/>
      <c r="G4502" s="82"/>
      <c r="H4502" s="40" t="s">
        <v>4</v>
      </c>
      <c r="I4502" s="83" t="str">
        <f>IFERROR(VLOOKUP(A4502,'Alíquotas - CADPREV'!$B$2152:$N$4324,8,FALSE),"")</f>
        <v/>
      </c>
      <c r="J4502" s="83" t="str">
        <f>IF(H4502="RPPS",VLOOKUP(A4502,' Legislação Benef - GESCON'!$B$4:$I$2159,3,FALSE),"")</f>
        <v/>
      </c>
      <c r="K4502" s="83" t="str">
        <f>IF(H4502="RPPS",VLOOKUP(A4502,' Legislação Benef - GESCON'!$B$4:$I$2159,6,FALSE),"")</f>
        <v/>
      </c>
      <c r="L4502" s="83" t="str">
        <f>IF(H4502="RPPS",IFERROR(IF(VLOOKUP(A4502,'Suspensão de repasses - GESCON'!$D$3:$J$1048576,7,FALSE)="Validada","SIM","NÃO"),"NÃO"),"")</f>
        <v/>
      </c>
    </row>
    <row r="4503" spans="1:12" s="19" customFormat="1" ht="15" hidden="1" customHeight="1" x14ac:dyDescent="0.25">
      <c r="A4503" s="88" t="s">
        <v>9870</v>
      </c>
      <c r="B4503" s="40" t="s">
        <v>901</v>
      </c>
      <c r="C4503" s="82" t="s">
        <v>10959</v>
      </c>
      <c r="D4503" s="82"/>
      <c r="E4503" s="82"/>
      <c r="F4503" s="82"/>
      <c r="G4503" s="82"/>
      <c r="H4503" s="40" t="s">
        <v>4</v>
      </c>
      <c r="I4503" s="83" t="str">
        <f>IFERROR(VLOOKUP(A4503,'Alíquotas - CADPREV'!$B$2152:$N$4324,8,FALSE),"")</f>
        <v/>
      </c>
      <c r="J4503" s="83" t="str">
        <f>IF(H4503="RPPS",VLOOKUP(A4503,' Legislação Benef - GESCON'!$B$4:$I$2159,3,FALSE),"")</f>
        <v/>
      </c>
      <c r="K4503" s="83" t="str">
        <f>IF(H4503="RPPS",VLOOKUP(A4503,' Legislação Benef - GESCON'!$B$4:$I$2159,6,FALSE),"")</f>
        <v/>
      </c>
      <c r="L4503" s="83" t="str">
        <f>IF(H4503="RPPS",IFERROR(IF(VLOOKUP(A4503,'Suspensão de repasses - GESCON'!$D$3:$J$1048576,7,FALSE)="Validada","SIM","NÃO"),"NÃO"),"")</f>
        <v/>
      </c>
    </row>
    <row r="4504" spans="1:12" s="19" customFormat="1" ht="15" hidden="1" customHeight="1" x14ac:dyDescent="0.25">
      <c r="A4504" s="88" t="s">
        <v>9871</v>
      </c>
      <c r="B4504" s="40" t="s">
        <v>3143</v>
      </c>
      <c r="C4504" s="82" t="s">
        <v>10959</v>
      </c>
      <c r="D4504" s="82"/>
      <c r="E4504" s="82"/>
      <c r="F4504" s="82"/>
      <c r="G4504" s="82"/>
      <c r="H4504" s="40" t="s">
        <v>4</v>
      </c>
      <c r="I4504" s="83" t="str">
        <f>IFERROR(VLOOKUP(A4504,'Alíquotas - CADPREV'!$B$2152:$N$4324,8,FALSE),"")</f>
        <v/>
      </c>
      <c r="J4504" s="83" t="str">
        <f>IF(H4504="RPPS",VLOOKUP(A4504,' Legislação Benef - GESCON'!$B$4:$I$2159,3,FALSE),"")</f>
        <v/>
      </c>
      <c r="K4504" s="83" t="str">
        <f>IF(H4504="RPPS",VLOOKUP(A4504,' Legislação Benef - GESCON'!$B$4:$I$2159,6,FALSE),"")</f>
        <v/>
      </c>
      <c r="L4504" s="83" t="str">
        <f>IF(H4504="RPPS",IFERROR(IF(VLOOKUP(A4504,'Suspensão de repasses - GESCON'!$D$3:$J$1048576,7,FALSE)="Validada","SIM","NÃO"),"NÃO"),"")</f>
        <v/>
      </c>
    </row>
    <row r="4505" spans="1:12" s="19" customFormat="1" ht="15" hidden="1" customHeight="1" x14ac:dyDescent="0.25">
      <c r="A4505" s="88" t="s">
        <v>9872</v>
      </c>
      <c r="B4505" s="40" t="s">
        <v>5227</v>
      </c>
      <c r="C4505" s="82" t="s">
        <v>10959</v>
      </c>
      <c r="D4505" s="82"/>
      <c r="E4505" s="82"/>
      <c r="F4505" s="82"/>
      <c r="G4505" s="82"/>
      <c r="H4505" s="40" t="s">
        <v>4</v>
      </c>
      <c r="I4505" s="83" t="str">
        <f>IFERROR(VLOOKUP(A4505,'Alíquotas - CADPREV'!$B$2152:$N$4324,8,FALSE),"")</f>
        <v/>
      </c>
      <c r="J4505" s="83" t="str">
        <f>IF(H4505="RPPS",VLOOKUP(A4505,' Legislação Benef - GESCON'!$B$4:$I$2159,3,FALSE),"")</f>
        <v/>
      </c>
      <c r="K4505" s="83" t="str">
        <f>IF(H4505="RPPS",VLOOKUP(A4505,' Legislação Benef - GESCON'!$B$4:$I$2159,6,FALSE),"")</f>
        <v/>
      </c>
      <c r="L4505" s="83" t="str">
        <f>IF(H4505="RPPS",IFERROR(IF(VLOOKUP(A4505,'Suspensão de repasses - GESCON'!$D$3:$J$1048576,7,FALSE)="Validada","SIM","NÃO"),"NÃO"),"")</f>
        <v/>
      </c>
    </row>
    <row r="4506" spans="1:12" s="19" customFormat="1" ht="15" customHeight="1" x14ac:dyDescent="0.25">
      <c r="A4506" s="88" t="s">
        <v>9873</v>
      </c>
      <c r="B4506" s="40" t="s">
        <v>2274</v>
      </c>
      <c r="C4506" s="82" t="s">
        <v>10958</v>
      </c>
      <c r="D4506" s="82">
        <v>292</v>
      </c>
      <c r="E4506" s="82">
        <v>26</v>
      </c>
      <c r="F4506" s="82">
        <v>9</v>
      </c>
      <c r="G4506" s="82">
        <v>327</v>
      </c>
      <c r="H4506" s="40" t="s">
        <v>2</v>
      </c>
      <c r="I4506" s="83" t="str">
        <f>IFERROR(VLOOKUP(A4506,'Alíquotas - CADPREV'!$B$2152:$N$4324,8,FALSE),"")</f>
        <v>NÃO</v>
      </c>
      <c r="J4506" s="83" t="str">
        <f>IF(H4506="RPPS",VLOOKUP(A4506,' Legislação Benef - GESCON'!$B$4:$I$2159,3,FALSE),"")</f>
        <v>NÃO</v>
      </c>
      <c r="K4506" s="83" t="str">
        <f>IF(H4506="RPPS",VLOOKUP(A4506,' Legislação Benef - GESCON'!$B$4:$I$2159,6,FALSE),"")</f>
        <v>NÃO</v>
      </c>
      <c r="L4506" s="83" t="str">
        <f>IF(H4506="RPPS",IFERROR(IF(VLOOKUP(A4506,'Suspensão de repasses - GESCON'!$D$3:$J$1048576,7,FALSE)="Validada","SIM","NÃO"),"NÃO"),"")</f>
        <v>NÃO</v>
      </c>
    </row>
    <row r="4507" spans="1:12" s="19" customFormat="1" ht="15" customHeight="1" x14ac:dyDescent="0.25">
      <c r="A4507" s="88" t="s">
        <v>9874</v>
      </c>
      <c r="B4507" s="40" t="s">
        <v>2758</v>
      </c>
      <c r="C4507" s="82" t="s">
        <v>10958</v>
      </c>
      <c r="D4507" s="82">
        <v>430</v>
      </c>
      <c r="E4507" s="82">
        <v>174</v>
      </c>
      <c r="F4507" s="82">
        <v>0</v>
      </c>
      <c r="G4507" s="82">
        <v>604</v>
      </c>
      <c r="H4507" s="40" t="s">
        <v>2</v>
      </c>
      <c r="I4507" s="83" t="str">
        <f>IFERROR(VLOOKUP(A4507,'Alíquotas - CADPREV'!$B$2152:$N$4324,8,FALSE),"")</f>
        <v>NÃO</v>
      </c>
      <c r="J4507" s="83" t="str">
        <f>IF(H4507="RPPS",VLOOKUP(A4507,' Legislação Benef - GESCON'!$B$4:$I$2159,3,FALSE),"")</f>
        <v>NÃO</v>
      </c>
      <c r="K4507" s="83" t="str">
        <f>IF(H4507="RPPS",VLOOKUP(A4507,' Legislação Benef - GESCON'!$B$4:$I$2159,6,FALSE),"")</f>
        <v>NÃO</v>
      </c>
      <c r="L4507" s="83" t="str">
        <f>IF(H4507="RPPS",IFERROR(IF(VLOOKUP(A4507,'Suspensão de repasses - GESCON'!$D$3:$J$1048576,7,FALSE)="Validada","SIM","NÃO"),"NÃO"),"")</f>
        <v>NÃO</v>
      </c>
    </row>
    <row r="4508" spans="1:12" s="19" customFormat="1" ht="15" hidden="1" customHeight="1" x14ac:dyDescent="0.25">
      <c r="A4508" s="88" t="s">
        <v>9875</v>
      </c>
      <c r="B4508" s="40" t="s">
        <v>4289</v>
      </c>
      <c r="C4508" s="82" t="s">
        <v>10959</v>
      </c>
      <c r="D4508" s="82"/>
      <c r="E4508" s="82"/>
      <c r="F4508" s="82"/>
      <c r="G4508" s="82"/>
      <c r="H4508" s="40" t="s">
        <v>4</v>
      </c>
      <c r="I4508" s="83" t="str">
        <f>IFERROR(VLOOKUP(A4508,'Alíquotas - CADPREV'!$B$2152:$N$4324,8,FALSE),"")</f>
        <v/>
      </c>
      <c r="J4508" s="83" t="str">
        <f>IF(H4508="RPPS",VLOOKUP(A4508,' Legislação Benef - GESCON'!$B$4:$I$2159,3,FALSE),"")</f>
        <v/>
      </c>
      <c r="K4508" s="83" t="str">
        <f>IF(H4508="RPPS",VLOOKUP(A4508,' Legislação Benef - GESCON'!$B$4:$I$2159,6,FALSE),"")</f>
        <v/>
      </c>
      <c r="L4508" s="83" t="str">
        <f>IF(H4508="RPPS",IFERROR(IF(VLOOKUP(A4508,'Suspensão de repasses - GESCON'!$D$3:$J$1048576,7,FALSE)="Validada","SIM","NÃO"),"NÃO"),"")</f>
        <v/>
      </c>
    </row>
    <row r="4509" spans="1:12" s="19" customFormat="1" ht="15" customHeight="1" x14ac:dyDescent="0.25">
      <c r="A4509" s="88" t="s">
        <v>9876</v>
      </c>
      <c r="B4509" s="40" t="s">
        <v>901</v>
      </c>
      <c r="C4509" s="82" t="s">
        <v>10958</v>
      </c>
      <c r="D4509" s="82">
        <v>327</v>
      </c>
      <c r="E4509" s="82">
        <v>117</v>
      </c>
      <c r="F4509" s="82">
        <v>24</v>
      </c>
      <c r="G4509" s="82">
        <v>468</v>
      </c>
      <c r="H4509" s="40" t="s">
        <v>2</v>
      </c>
      <c r="I4509" s="83" t="str">
        <f>IFERROR(VLOOKUP(A4509,'Alíquotas - CADPREV'!$B$2152:$N$4324,8,FALSE),"")</f>
        <v>NÃO</v>
      </c>
      <c r="J4509" s="83" t="str">
        <f>IF(H4509="RPPS",VLOOKUP(A4509,' Legislação Benef - GESCON'!$B$4:$I$2159,3,FALSE),"")</f>
        <v>NÃO</v>
      </c>
      <c r="K4509" s="83" t="str">
        <f>IF(H4509="RPPS",VLOOKUP(A4509,' Legislação Benef - GESCON'!$B$4:$I$2159,6,FALSE),"")</f>
        <v>NÃO</v>
      </c>
      <c r="L4509" s="83" t="str">
        <f>IF(H4509="RPPS",IFERROR(IF(VLOOKUP(A4509,'Suspensão de repasses - GESCON'!$D$3:$J$1048576,7,FALSE)="Validada","SIM","NÃO"),"NÃO"),"")</f>
        <v>NÃO</v>
      </c>
    </row>
    <row r="4510" spans="1:12" s="19" customFormat="1" ht="15" hidden="1" customHeight="1" x14ac:dyDescent="0.25">
      <c r="A4510" s="88" t="s">
        <v>9877</v>
      </c>
      <c r="B4510" s="40" t="s">
        <v>3143</v>
      </c>
      <c r="C4510" s="82" t="s">
        <v>10959</v>
      </c>
      <c r="D4510" s="82"/>
      <c r="E4510" s="82"/>
      <c r="F4510" s="82"/>
      <c r="G4510" s="82"/>
      <c r="H4510" s="40" t="s">
        <v>4</v>
      </c>
      <c r="I4510" s="83" t="str">
        <f>IFERROR(VLOOKUP(A4510,'Alíquotas - CADPREV'!$B$2152:$N$4324,8,FALSE),"")</f>
        <v/>
      </c>
      <c r="J4510" s="83" t="str">
        <f>IF(H4510="RPPS",VLOOKUP(A4510,' Legislação Benef - GESCON'!$B$4:$I$2159,3,FALSE),"")</f>
        <v/>
      </c>
      <c r="K4510" s="83" t="str">
        <f>IF(H4510="RPPS",VLOOKUP(A4510,' Legislação Benef - GESCON'!$B$4:$I$2159,6,FALSE),"")</f>
        <v/>
      </c>
      <c r="L4510" s="83" t="str">
        <f>IF(H4510="RPPS",IFERROR(IF(VLOOKUP(A4510,'Suspensão de repasses - GESCON'!$D$3:$J$1048576,7,FALSE)="Validada","SIM","NÃO"),"NÃO"),"")</f>
        <v/>
      </c>
    </row>
    <row r="4511" spans="1:12" s="19" customFormat="1" ht="15" hidden="1" customHeight="1" x14ac:dyDescent="0.25">
      <c r="A4511" s="88" t="s">
        <v>9878</v>
      </c>
      <c r="B4511" s="40" t="s">
        <v>4289</v>
      </c>
      <c r="C4511" s="82" t="s">
        <v>10959</v>
      </c>
      <c r="D4511" s="82"/>
      <c r="E4511" s="82"/>
      <c r="F4511" s="82"/>
      <c r="G4511" s="82"/>
      <c r="H4511" s="40" t="s">
        <v>4</v>
      </c>
      <c r="I4511" s="83" t="str">
        <f>IFERROR(VLOOKUP(A4511,'Alíquotas - CADPREV'!$B$2152:$N$4324,8,FALSE),"")</f>
        <v/>
      </c>
      <c r="J4511" s="83" t="str">
        <f>IF(H4511="RPPS",VLOOKUP(A4511,' Legislação Benef - GESCON'!$B$4:$I$2159,3,FALSE),"")</f>
        <v/>
      </c>
      <c r="K4511" s="83" t="str">
        <f>IF(H4511="RPPS",VLOOKUP(A4511,' Legislação Benef - GESCON'!$B$4:$I$2159,6,FALSE),"")</f>
        <v/>
      </c>
      <c r="L4511" s="83" t="str">
        <f>IF(H4511="RPPS",IFERROR(IF(VLOOKUP(A4511,'Suspensão de repasses - GESCON'!$D$3:$J$1048576,7,FALSE)="Validada","SIM","NÃO"),"NÃO"),"")</f>
        <v/>
      </c>
    </row>
    <row r="4512" spans="1:12" s="19" customFormat="1" ht="15" hidden="1" customHeight="1" x14ac:dyDescent="0.25">
      <c r="A4512" s="88" t="s">
        <v>9879</v>
      </c>
      <c r="B4512" s="40" t="s">
        <v>5227</v>
      </c>
      <c r="C4512" s="82" t="s">
        <v>10959</v>
      </c>
      <c r="D4512" s="82"/>
      <c r="E4512" s="82"/>
      <c r="F4512" s="82"/>
      <c r="G4512" s="82"/>
      <c r="H4512" s="40" t="s">
        <v>4</v>
      </c>
      <c r="I4512" s="83" t="str">
        <f>IFERROR(VLOOKUP(A4512,'Alíquotas - CADPREV'!$B$2152:$N$4324,8,FALSE),"")</f>
        <v/>
      </c>
      <c r="J4512" s="83" t="str">
        <f>IF(H4512="RPPS",VLOOKUP(A4512,' Legislação Benef - GESCON'!$B$4:$I$2159,3,FALSE),"")</f>
        <v/>
      </c>
      <c r="K4512" s="83" t="str">
        <f>IF(H4512="RPPS",VLOOKUP(A4512,' Legislação Benef - GESCON'!$B$4:$I$2159,6,FALSE),"")</f>
        <v/>
      </c>
      <c r="L4512" s="83" t="str">
        <f>IF(H4512="RPPS",IFERROR(IF(VLOOKUP(A4512,'Suspensão de repasses - GESCON'!$D$3:$J$1048576,7,FALSE)="Validada","SIM","NÃO"),"NÃO"),"")</f>
        <v/>
      </c>
    </row>
    <row r="4513" spans="1:12" s="19" customFormat="1" ht="15" customHeight="1" x14ac:dyDescent="0.25">
      <c r="A4513" s="88" t="s">
        <v>9880</v>
      </c>
      <c r="B4513" s="40" t="s">
        <v>1356</v>
      </c>
      <c r="C4513" s="82" t="s">
        <v>10958</v>
      </c>
      <c r="D4513" s="82">
        <v>512</v>
      </c>
      <c r="E4513" s="82">
        <v>265</v>
      </c>
      <c r="F4513" s="82">
        <v>69</v>
      </c>
      <c r="G4513" s="82">
        <v>846</v>
      </c>
      <c r="H4513" s="40" t="s">
        <v>2</v>
      </c>
      <c r="I4513" s="83" t="str">
        <f>IFERROR(VLOOKUP(A4513,'Alíquotas - CADPREV'!$B$2152:$N$4324,8,FALSE),"")</f>
        <v>NÃO</v>
      </c>
      <c r="J4513" s="83" t="str">
        <f>IF(H4513="RPPS",VLOOKUP(A4513,' Legislação Benef - GESCON'!$B$4:$I$2159,3,FALSE),"")</f>
        <v>NÃO</v>
      </c>
      <c r="K4513" s="83" t="str">
        <f>IF(H4513="RPPS",VLOOKUP(A4513,' Legislação Benef - GESCON'!$B$4:$I$2159,6,FALSE),"")</f>
        <v>NÃO</v>
      </c>
      <c r="L4513" s="83" t="str">
        <f>IF(H4513="RPPS",IFERROR(IF(VLOOKUP(A4513,'Suspensão de repasses - GESCON'!$D$3:$J$1048576,7,FALSE)="Validada","SIM","NÃO"),"NÃO"),"")</f>
        <v>NÃO</v>
      </c>
    </row>
    <row r="4514" spans="1:12" s="19" customFormat="1" ht="15" customHeight="1" x14ac:dyDescent="0.25">
      <c r="A4514" s="88" t="s">
        <v>9881</v>
      </c>
      <c r="B4514" s="40" t="s">
        <v>3812</v>
      </c>
      <c r="C4514" s="82" t="s">
        <v>10958</v>
      </c>
      <c r="D4514" s="82">
        <v>1101</v>
      </c>
      <c r="E4514" s="82">
        <v>286</v>
      </c>
      <c r="F4514" s="82">
        <v>89</v>
      </c>
      <c r="G4514" s="82">
        <v>1476</v>
      </c>
      <c r="H4514" s="40" t="s">
        <v>2</v>
      </c>
      <c r="I4514" s="83" t="str">
        <f>IFERROR(VLOOKUP(A4514,'Alíquotas - CADPREV'!$B$2152:$N$4324,8,FALSE),"")</f>
        <v>SIM</v>
      </c>
      <c r="J4514" s="83" t="str">
        <f>IF(H4514="RPPS",VLOOKUP(A4514,' Legislação Benef - GESCON'!$B$4:$I$2159,3,FALSE),"")</f>
        <v>NÃO</v>
      </c>
      <c r="K4514" s="83" t="str">
        <f>IF(H4514="RPPS",VLOOKUP(A4514,' Legislação Benef - GESCON'!$B$4:$I$2159,6,FALSE),"")</f>
        <v>SIM</v>
      </c>
      <c r="L4514" s="83" t="str">
        <f>IF(H4514="RPPS",IFERROR(IF(VLOOKUP(A4514,'Suspensão de repasses - GESCON'!$D$3:$J$1048576,7,FALSE)="Validada","SIM","NÃO"),"NÃO"),"")</f>
        <v>NÃO</v>
      </c>
    </row>
    <row r="4515" spans="1:12" s="19" customFormat="1" ht="15" hidden="1" customHeight="1" x14ac:dyDescent="0.25">
      <c r="A4515" s="88" t="s">
        <v>9882</v>
      </c>
      <c r="B4515" s="40" t="s">
        <v>215</v>
      </c>
      <c r="C4515" s="82" t="s">
        <v>10959</v>
      </c>
      <c r="D4515" s="82"/>
      <c r="E4515" s="82"/>
      <c r="F4515" s="82"/>
      <c r="G4515" s="82"/>
      <c r="H4515" s="40" t="s">
        <v>4</v>
      </c>
      <c r="I4515" s="83" t="str">
        <f>IFERROR(VLOOKUP(A4515,'Alíquotas - CADPREV'!$B$2152:$N$4324,8,FALSE),"")</f>
        <v/>
      </c>
      <c r="J4515" s="83" t="str">
        <f>IF(H4515="RPPS",VLOOKUP(A4515,' Legislação Benef - GESCON'!$B$4:$I$2159,3,FALSE),"")</f>
        <v/>
      </c>
      <c r="K4515" s="83" t="str">
        <f>IF(H4515="RPPS",VLOOKUP(A4515,' Legislação Benef - GESCON'!$B$4:$I$2159,6,FALSE),"")</f>
        <v/>
      </c>
      <c r="L4515" s="83" t="str">
        <f>IF(H4515="RPPS",IFERROR(IF(VLOOKUP(A4515,'Suspensão de repasses - GESCON'!$D$3:$J$1048576,7,FALSE)="Validada","SIM","NÃO"),"NÃO"),"")</f>
        <v/>
      </c>
    </row>
    <row r="4516" spans="1:12" s="19" customFormat="1" ht="15" customHeight="1" x14ac:dyDescent="0.25">
      <c r="A4516" s="88" t="s">
        <v>9883</v>
      </c>
      <c r="B4516" s="40" t="s">
        <v>197</v>
      </c>
      <c r="C4516" s="82" t="s">
        <v>10958</v>
      </c>
      <c r="D4516" s="82">
        <v>1716</v>
      </c>
      <c r="E4516" s="82">
        <v>74</v>
      </c>
      <c r="F4516" s="82">
        <v>89</v>
      </c>
      <c r="G4516" s="82">
        <v>1879</v>
      </c>
      <c r="H4516" s="40" t="s">
        <v>2</v>
      </c>
      <c r="I4516" s="83" t="str">
        <f>IFERROR(VLOOKUP(A4516,'Alíquotas - CADPREV'!$B$2152:$N$4324,8,FALSE),"")</f>
        <v>NÃO</v>
      </c>
      <c r="J4516" s="83" t="str">
        <f>IF(H4516="RPPS",VLOOKUP(A4516,' Legislação Benef - GESCON'!$B$4:$I$2159,3,FALSE),"")</f>
        <v>NÃO</v>
      </c>
      <c r="K4516" s="83" t="str">
        <f>IF(H4516="RPPS",VLOOKUP(A4516,' Legislação Benef - GESCON'!$B$4:$I$2159,6,FALSE),"")</f>
        <v>NÃO</v>
      </c>
      <c r="L4516" s="83" t="str">
        <f>IF(H4516="RPPS",IFERROR(IF(VLOOKUP(A4516,'Suspensão de repasses - GESCON'!$D$3:$J$1048576,7,FALSE)="Validada","SIM","NÃO"),"NÃO"),"")</f>
        <v>NÃO</v>
      </c>
    </row>
    <row r="4517" spans="1:12" s="19" customFormat="1" ht="15" hidden="1" customHeight="1" x14ac:dyDescent="0.25">
      <c r="A4517" s="88" t="s">
        <v>9884</v>
      </c>
      <c r="B4517" s="40" t="s">
        <v>215</v>
      </c>
      <c r="C4517" s="82" t="s">
        <v>10959</v>
      </c>
      <c r="D4517" s="82"/>
      <c r="E4517" s="82"/>
      <c r="F4517" s="82"/>
      <c r="G4517" s="82"/>
      <c r="H4517" s="40" t="s">
        <v>4</v>
      </c>
      <c r="I4517" s="83" t="str">
        <f>IFERROR(VLOOKUP(A4517,'Alíquotas - CADPREV'!$B$2152:$N$4324,8,FALSE),"")</f>
        <v/>
      </c>
      <c r="J4517" s="83" t="str">
        <f>IF(H4517="RPPS",VLOOKUP(A4517,' Legislação Benef - GESCON'!$B$4:$I$2159,3,FALSE),"")</f>
        <v/>
      </c>
      <c r="K4517" s="83" t="str">
        <f>IF(H4517="RPPS",VLOOKUP(A4517,' Legislação Benef - GESCON'!$B$4:$I$2159,6,FALSE),"")</f>
        <v/>
      </c>
      <c r="L4517" s="83" t="str">
        <f>IF(H4517="RPPS",IFERROR(IF(VLOOKUP(A4517,'Suspensão de repasses - GESCON'!$D$3:$J$1048576,7,FALSE)="Validada","SIM","NÃO"),"NÃO"),"")</f>
        <v/>
      </c>
    </row>
    <row r="4518" spans="1:12" s="19" customFormat="1" ht="15" customHeight="1" x14ac:dyDescent="0.25">
      <c r="A4518" s="88" t="s">
        <v>9885</v>
      </c>
      <c r="B4518" s="40" t="s">
        <v>3812</v>
      </c>
      <c r="C4518" s="82" t="s">
        <v>10958</v>
      </c>
      <c r="D4518" s="82">
        <v>317</v>
      </c>
      <c r="E4518" s="82">
        <v>86</v>
      </c>
      <c r="F4518" s="82">
        <v>13</v>
      </c>
      <c r="G4518" s="82">
        <v>416</v>
      </c>
      <c r="H4518" s="40" t="s">
        <v>2</v>
      </c>
      <c r="I4518" s="83" t="str">
        <f>IFERROR(VLOOKUP(A4518,'Alíquotas - CADPREV'!$B$2152:$N$4324,8,FALSE),"")</f>
        <v>SIM</v>
      </c>
      <c r="J4518" s="83" t="str">
        <f>IF(H4518="RPPS",VLOOKUP(A4518,' Legislação Benef - GESCON'!$B$4:$I$2159,3,FALSE),"")</f>
        <v>NÃO</v>
      </c>
      <c r="K4518" s="83" t="str">
        <f>IF(H4518="RPPS",VLOOKUP(A4518,' Legislação Benef - GESCON'!$B$4:$I$2159,6,FALSE),"")</f>
        <v>NÃO</v>
      </c>
      <c r="L4518" s="83" t="str">
        <f>IF(H4518="RPPS",IFERROR(IF(VLOOKUP(A4518,'Suspensão de repasses - GESCON'!$D$3:$J$1048576,7,FALSE)="Validada","SIM","NÃO"),"NÃO"),"")</f>
        <v>NÃO</v>
      </c>
    </row>
    <row r="4519" spans="1:12" s="19" customFormat="1" ht="15" hidden="1" customHeight="1" x14ac:dyDescent="0.25">
      <c r="A4519" s="88" t="s">
        <v>9886</v>
      </c>
      <c r="B4519" s="40" t="s">
        <v>4626</v>
      </c>
      <c r="C4519" s="82" t="s">
        <v>10959</v>
      </c>
      <c r="D4519" s="82"/>
      <c r="E4519" s="82"/>
      <c r="F4519" s="82"/>
      <c r="G4519" s="82"/>
      <c r="H4519" s="40" t="s">
        <v>4</v>
      </c>
      <c r="I4519" s="83" t="str">
        <f>IFERROR(VLOOKUP(A4519,'Alíquotas - CADPREV'!$B$2152:$N$4324,8,FALSE),"")</f>
        <v/>
      </c>
      <c r="J4519" s="83" t="str">
        <f>IF(H4519="RPPS",VLOOKUP(A4519,' Legislação Benef - GESCON'!$B$4:$I$2159,3,FALSE),"")</f>
        <v/>
      </c>
      <c r="K4519" s="83" t="str">
        <f>IF(H4519="RPPS",VLOOKUP(A4519,' Legislação Benef - GESCON'!$B$4:$I$2159,6,FALSE),"")</f>
        <v/>
      </c>
      <c r="L4519" s="83" t="str">
        <f>IF(H4519="RPPS",IFERROR(IF(VLOOKUP(A4519,'Suspensão de repasses - GESCON'!$D$3:$J$1048576,7,FALSE)="Validada","SIM","NÃO"),"NÃO"),"")</f>
        <v/>
      </c>
    </row>
    <row r="4520" spans="1:12" s="19" customFormat="1" ht="15" hidden="1" customHeight="1" x14ac:dyDescent="0.25">
      <c r="A4520" s="88" t="s">
        <v>9887</v>
      </c>
      <c r="B4520" s="40" t="s">
        <v>1356</v>
      </c>
      <c r="C4520" s="82" t="s">
        <v>10959</v>
      </c>
      <c r="D4520" s="82"/>
      <c r="E4520" s="82"/>
      <c r="F4520" s="82"/>
      <c r="G4520" s="82"/>
      <c r="H4520" s="40" t="s">
        <v>4</v>
      </c>
      <c r="I4520" s="83" t="str">
        <f>IFERROR(VLOOKUP(A4520,'Alíquotas - CADPREV'!$B$2152:$N$4324,8,FALSE),"")</f>
        <v/>
      </c>
      <c r="J4520" s="83" t="str">
        <f>IF(H4520="RPPS",VLOOKUP(A4520,' Legislação Benef - GESCON'!$B$4:$I$2159,3,FALSE),"")</f>
        <v/>
      </c>
      <c r="K4520" s="83" t="str">
        <f>IF(H4520="RPPS",VLOOKUP(A4520,' Legislação Benef - GESCON'!$B$4:$I$2159,6,FALSE),"")</f>
        <v/>
      </c>
      <c r="L4520" s="83" t="str">
        <f>IF(H4520="RPPS",IFERROR(IF(VLOOKUP(A4520,'Suspensão de repasses - GESCON'!$D$3:$J$1048576,7,FALSE)="Validada","SIM","NÃO"),"NÃO"),"")</f>
        <v/>
      </c>
    </row>
    <row r="4521" spans="1:12" s="19" customFormat="1" ht="15" hidden="1" customHeight="1" x14ac:dyDescent="0.25">
      <c r="A4521" s="88" t="s">
        <v>9888</v>
      </c>
      <c r="B4521" s="40" t="s">
        <v>1356</v>
      </c>
      <c r="C4521" s="82" t="s">
        <v>10959</v>
      </c>
      <c r="D4521" s="82"/>
      <c r="E4521" s="82"/>
      <c r="F4521" s="82"/>
      <c r="G4521" s="82"/>
      <c r="H4521" s="40" t="s">
        <v>4</v>
      </c>
      <c r="I4521" s="83" t="str">
        <f>IFERROR(VLOOKUP(A4521,'Alíquotas - CADPREV'!$B$2152:$N$4324,8,FALSE),"")</f>
        <v/>
      </c>
      <c r="J4521" s="83" t="str">
        <f>IF(H4521="RPPS",VLOOKUP(A4521,' Legislação Benef - GESCON'!$B$4:$I$2159,3,FALSE),"")</f>
        <v/>
      </c>
      <c r="K4521" s="83" t="str">
        <f>IF(H4521="RPPS",VLOOKUP(A4521,' Legislação Benef - GESCON'!$B$4:$I$2159,6,FALSE),"")</f>
        <v/>
      </c>
      <c r="L4521" s="83" t="str">
        <f>IF(H4521="RPPS",IFERROR(IF(VLOOKUP(A4521,'Suspensão de repasses - GESCON'!$D$3:$J$1048576,7,FALSE)="Validada","SIM","NÃO"),"NÃO"),"")</f>
        <v/>
      </c>
    </row>
    <row r="4522" spans="1:12" s="19" customFormat="1" ht="15" hidden="1" customHeight="1" x14ac:dyDescent="0.25">
      <c r="A4522" s="88" t="s">
        <v>9889</v>
      </c>
      <c r="B4522" s="40" t="s">
        <v>2554</v>
      </c>
      <c r="C4522" s="82" t="s">
        <v>10959</v>
      </c>
      <c r="D4522" s="82"/>
      <c r="E4522" s="82"/>
      <c r="F4522" s="82"/>
      <c r="G4522" s="82"/>
      <c r="H4522" s="40" t="s">
        <v>4</v>
      </c>
      <c r="I4522" s="83" t="str">
        <f>IFERROR(VLOOKUP(A4522,'Alíquotas - CADPREV'!$B$2152:$N$4324,8,FALSE),"")</f>
        <v/>
      </c>
      <c r="J4522" s="83" t="str">
        <f>IF(H4522="RPPS",VLOOKUP(A4522,' Legislação Benef - GESCON'!$B$4:$I$2159,3,FALSE),"")</f>
        <v/>
      </c>
      <c r="K4522" s="83" t="str">
        <f>IF(H4522="RPPS",VLOOKUP(A4522,' Legislação Benef - GESCON'!$B$4:$I$2159,6,FALSE),"")</f>
        <v/>
      </c>
      <c r="L4522" s="83" t="str">
        <f>IF(H4522="RPPS",IFERROR(IF(VLOOKUP(A4522,'Suspensão de repasses - GESCON'!$D$3:$J$1048576,7,FALSE)="Validada","SIM","NÃO"),"NÃO"),"")</f>
        <v/>
      </c>
    </row>
    <row r="4523" spans="1:12" s="19" customFormat="1" ht="15" customHeight="1" x14ac:dyDescent="0.25">
      <c r="A4523" s="88" t="s">
        <v>9890</v>
      </c>
      <c r="B4523" s="40" t="s">
        <v>4626</v>
      </c>
      <c r="C4523" s="82" t="s">
        <v>10958</v>
      </c>
      <c r="D4523" s="82">
        <v>7093</v>
      </c>
      <c r="E4523" s="82">
        <v>334</v>
      </c>
      <c r="F4523" s="82">
        <v>128</v>
      </c>
      <c r="G4523" s="82">
        <v>7555</v>
      </c>
      <c r="H4523" s="40" t="s">
        <v>2</v>
      </c>
      <c r="I4523" s="83" t="str">
        <f>IFERROR(VLOOKUP(A4523,'Alíquotas - CADPREV'!$B$2152:$N$4324,8,FALSE),"")</f>
        <v>SIM</v>
      </c>
      <c r="J4523" s="83" t="str">
        <f>IF(H4523="RPPS",VLOOKUP(A4523,' Legislação Benef - GESCON'!$B$4:$I$2159,3,FALSE),"")</f>
        <v>NÃO</v>
      </c>
      <c r="K4523" s="83" t="str">
        <f>IF(H4523="RPPS",VLOOKUP(A4523,' Legislação Benef - GESCON'!$B$4:$I$2159,6,FALSE),"")</f>
        <v>NÃO</v>
      </c>
      <c r="L4523" s="83" t="str">
        <f>IF(H4523="RPPS",IFERROR(IF(VLOOKUP(A4523,'Suspensão de repasses - GESCON'!$D$3:$J$1048576,7,FALSE)="Validada","SIM","NÃO"),"NÃO"),"")</f>
        <v>NÃO</v>
      </c>
    </row>
    <row r="4524" spans="1:12" s="19" customFormat="1" ht="15" hidden="1" customHeight="1" x14ac:dyDescent="0.25">
      <c r="A4524" s="88" t="s">
        <v>9891</v>
      </c>
      <c r="B4524" s="40" t="s">
        <v>1356</v>
      </c>
      <c r="C4524" s="82" t="s">
        <v>10959</v>
      </c>
      <c r="D4524" s="82"/>
      <c r="E4524" s="82"/>
      <c r="F4524" s="82"/>
      <c r="G4524" s="82"/>
      <c r="H4524" s="40" t="s">
        <v>4</v>
      </c>
      <c r="I4524" s="83" t="str">
        <f>IFERROR(VLOOKUP(A4524,'Alíquotas - CADPREV'!$B$2152:$N$4324,8,FALSE),"")</f>
        <v/>
      </c>
      <c r="J4524" s="83" t="str">
        <f>IF(H4524="RPPS",VLOOKUP(A4524,' Legislação Benef - GESCON'!$B$4:$I$2159,3,FALSE),"")</f>
        <v/>
      </c>
      <c r="K4524" s="83" t="str">
        <f>IF(H4524="RPPS",VLOOKUP(A4524,' Legislação Benef - GESCON'!$B$4:$I$2159,6,FALSE),"")</f>
        <v/>
      </c>
      <c r="L4524" s="83" t="str">
        <f>IF(H4524="RPPS",IFERROR(IF(VLOOKUP(A4524,'Suspensão de repasses - GESCON'!$D$3:$J$1048576,7,FALSE)="Validada","SIM","NÃO"),"NÃO"),"")</f>
        <v/>
      </c>
    </row>
    <row r="4525" spans="1:12" s="19" customFormat="1" ht="15" hidden="1" customHeight="1" x14ac:dyDescent="0.25">
      <c r="A4525" s="88" t="s">
        <v>9892</v>
      </c>
      <c r="B4525" s="40" t="s">
        <v>634</v>
      </c>
      <c r="C4525" s="82" t="s">
        <v>10959</v>
      </c>
      <c r="D4525" s="82"/>
      <c r="E4525" s="82"/>
      <c r="F4525" s="82"/>
      <c r="G4525" s="82"/>
      <c r="H4525" s="40" t="s">
        <v>4</v>
      </c>
      <c r="I4525" s="83" t="str">
        <f>IFERROR(VLOOKUP(A4525,'Alíquotas - CADPREV'!$B$2152:$N$4324,8,FALSE),"")</f>
        <v/>
      </c>
      <c r="J4525" s="83" t="str">
        <f>IF(H4525="RPPS",VLOOKUP(A4525,' Legislação Benef - GESCON'!$B$4:$I$2159,3,FALSE),"")</f>
        <v/>
      </c>
      <c r="K4525" s="83" t="str">
        <f>IF(H4525="RPPS",VLOOKUP(A4525,' Legislação Benef - GESCON'!$B$4:$I$2159,6,FALSE),"")</f>
        <v/>
      </c>
      <c r="L4525" s="83" t="str">
        <f>IF(H4525="RPPS",IFERROR(IF(VLOOKUP(A4525,'Suspensão de repasses - GESCON'!$D$3:$J$1048576,7,FALSE)="Validada","SIM","NÃO"),"NÃO"),"")</f>
        <v/>
      </c>
    </row>
    <row r="4526" spans="1:12" s="19" customFormat="1" ht="15" customHeight="1" x14ac:dyDescent="0.25">
      <c r="A4526" s="88" t="s">
        <v>9893</v>
      </c>
      <c r="B4526" s="40" t="s">
        <v>2413</v>
      </c>
      <c r="C4526" s="82" t="s">
        <v>10958</v>
      </c>
      <c r="D4526" s="82">
        <v>1003</v>
      </c>
      <c r="E4526" s="82">
        <v>0</v>
      </c>
      <c r="F4526" s="82">
        <v>0</v>
      </c>
      <c r="G4526" s="82">
        <v>1003</v>
      </c>
      <c r="H4526" s="40" t="s">
        <v>2</v>
      </c>
      <c r="I4526" s="83" t="str">
        <f>IFERROR(VLOOKUP(A4526,'Alíquotas - CADPREV'!$B$2152:$N$4324,8,FALSE),"")</f>
        <v>NÃO</v>
      </c>
      <c r="J4526" s="83" t="str">
        <f>IF(H4526="RPPS",VLOOKUP(A4526,' Legislação Benef - GESCON'!$B$4:$I$2159,3,FALSE),"")</f>
        <v>NÃO</v>
      </c>
      <c r="K4526" s="83" t="str">
        <f>IF(H4526="RPPS",VLOOKUP(A4526,' Legislação Benef - GESCON'!$B$4:$I$2159,6,FALSE),"")</f>
        <v>NÃO</v>
      </c>
      <c r="L4526" s="83" t="str">
        <f>IF(H4526="RPPS",IFERROR(IF(VLOOKUP(A4526,'Suspensão de repasses - GESCON'!$D$3:$J$1048576,7,FALSE)="Validada","SIM","NÃO"),"NÃO"),"")</f>
        <v>NÃO</v>
      </c>
    </row>
    <row r="4527" spans="1:12" s="19" customFormat="1" ht="15" customHeight="1" x14ac:dyDescent="0.25">
      <c r="A4527" s="88" t="s">
        <v>9894</v>
      </c>
      <c r="B4527" s="40" t="s">
        <v>634</v>
      </c>
      <c r="C4527" s="82" t="s">
        <v>10958</v>
      </c>
      <c r="D4527" s="82">
        <v>830</v>
      </c>
      <c r="E4527" s="82">
        <v>54</v>
      </c>
      <c r="F4527" s="82">
        <v>3</v>
      </c>
      <c r="G4527" s="82">
        <v>887</v>
      </c>
      <c r="H4527" s="40" t="s">
        <v>2</v>
      </c>
      <c r="I4527" s="83" t="str">
        <f>IFERROR(VLOOKUP(A4527,'Alíquotas - CADPREV'!$B$2152:$N$4324,8,FALSE),"")</f>
        <v>NÃO</v>
      </c>
      <c r="J4527" s="83" t="str">
        <f>IF(H4527="RPPS",VLOOKUP(A4527,' Legislação Benef - GESCON'!$B$4:$I$2159,3,FALSE),"")</f>
        <v>NÃO</v>
      </c>
      <c r="K4527" s="83" t="str">
        <f>IF(H4527="RPPS",VLOOKUP(A4527,' Legislação Benef - GESCON'!$B$4:$I$2159,6,FALSE),"")</f>
        <v>NÃO</v>
      </c>
      <c r="L4527" s="83" t="str">
        <f>IF(H4527="RPPS",IFERROR(IF(VLOOKUP(A4527,'Suspensão de repasses - GESCON'!$D$3:$J$1048576,7,FALSE)="Validada","SIM","NÃO"),"NÃO"),"")</f>
        <v>NÃO</v>
      </c>
    </row>
    <row r="4528" spans="1:12" s="19" customFormat="1" ht="15" hidden="1" customHeight="1" x14ac:dyDescent="0.25">
      <c r="A4528" s="88" t="s">
        <v>9895</v>
      </c>
      <c r="B4528" s="40" t="s">
        <v>1356</v>
      </c>
      <c r="C4528" s="82" t="s">
        <v>10959</v>
      </c>
      <c r="D4528" s="82"/>
      <c r="E4528" s="82"/>
      <c r="F4528" s="82"/>
      <c r="G4528" s="82"/>
      <c r="H4528" s="40" t="s">
        <v>4</v>
      </c>
      <c r="I4528" s="83" t="str">
        <f>IFERROR(VLOOKUP(A4528,'Alíquotas - CADPREV'!$B$2152:$N$4324,8,FALSE),"")</f>
        <v/>
      </c>
      <c r="J4528" s="83" t="str">
        <f>IF(H4528="RPPS",VLOOKUP(A4528,' Legislação Benef - GESCON'!$B$4:$I$2159,3,FALSE),"")</f>
        <v/>
      </c>
      <c r="K4528" s="83" t="str">
        <f>IF(H4528="RPPS",VLOOKUP(A4528,' Legislação Benef - GESCON'!$B$4:$I$2159,6,FALSE),"")</f>
        <v/>
      </c>
      <c r="L4528" s="83" t="str">
        <f>IF(H4528="RPPS",IFERROR(IF(VLOOKUP(A4528,'Suspensão de repasses - GESCON'!$D$3:$J$1048576,7,FALSE)="Validada","SIM","NÃO"),"NÃO"),"")</f>
        <v/>
      </c>
    </row>
    <row r="4529" spans="1:12" s="19" customFormat="1" ht="15" hidden="1" customHeight="1" x14ac:dyDescent="0.25">
      <c r="A4529" s="88" t="s">
        <v>9896</v>
      </c>
      <c r="B4529" s="40" t="s">
        <v>1356</v>
      </c>
      <c r="C4529" s="82" t="s">
        <v>10959</v>
      </c>
      <c r="D4529" s="82"/>
      <c r="E4529" s="82"/>
      <c r="F4529" s="82"/>
      <c r="G4529" s="82"/>
      <c r="H4529" s="40" t="s">
        <v>4</v>
      </c>
      <c r="I4529" s="83" t="str">
        <f>IFERROR(VLOOKUP(A4529,'Alíquotas - CADPREV'!$B$2152:$N$4324,8,FALSE),"")</f>
        <v/>
      </c>
      <c r="J4529" s="83" t="str">
        <f>IF(H4529="RPPS",VLOOKUP(A4529,' Legislação Benef - GESCON'!$B$4:$I$2159,3,FALSE),"")</f>
        <v/>
      </c>
      <c r="K4529" s="83" t="str">
        <f>IF(H4529="RPPS",VLOOKUP(A4529,' Legislação Benef - GESCON'!$B$4:$I$2159,6,FALSE),"")</f>
        <v/>
      </c>
      <c r="L4529" s="83" t="str">
        <f>IF(H4529="RPPS",IFERROR(IF(VLOOKUP(A4529,'Suspensão de repasses - GESCON'!$D$3:$J$1048576,7,FALSE)="Validada","SIM","NÃO"),"NÃO"),"")</f>
        <v/>
      </c>
    </row>
    <row r="4530" spans="1:12" s="19" customFormat="1" ht="15" hidden="1" customHeight="1" x14ac:dyDescent="0.25">
      <c r="A4530" s="88" t="s">
        <v>9897</v>
      </c>
      <c r="B4530" s="40" t="s">
        <v>29</v>
      </c>
      <c r="C4530" s="82" t="s">
        <v>10959</v>
      </c>
      <c r="D4530" s="82"/>
      <c r="E4530" s="82"/>
      <c r="F4530" s="82"/>
      <c r="G4530" s="82"/>
      <c r="H4530" s="40" t="s">
        <v>4</v>
      </c>
      <c r="I4530" s="83" t="str">
        <f>IFERROR(VLOOKUP(A4530,'Alíquotas - CADPREV'!$B$2152:$N$4324,8,FALSE),"")</f>
        <v/>
      </c>
      <c r="J4530" s="83" t="str">
        <f>IF(H4530="RPPS",VLOOKUP(A4530,' Legislação Benef - GESCON'!$B$4:$I$2159,3,FALSE),"")</f>
        <v/>
      </c>
      <c r="K4530" s="83" t="str">
        <f>IF(H4530="RPPS",VLOOKUP(A4530,' Legislação Benef - GESCON'!$B$4:$I$2159,6,FALSE),"")</f>
        <v/>
      </c>
      <c r="L4530" s="83" t="str">
        <f>IF(H4530="RPPS",IFERROR(IF(VLOOKUP(A4530,'Suspensão de repasses - GESCON'!$D$3:$J$1048576,7,FALSE)="Validada","SIM","NÃO"),"NÃO"),"")</f>
        <v/>
      </c>
    </row>
    <row r="4531" spans="1:12" s="19" customFormat="1" ht="15" customHeight="1" x14ac:dyDescent="0.25">
      <c r="A4531" s="88" t="s">
        <v>9898</v>
      </c>
      <c r="B4531" s="40" t="s">
        <v>3143</v>
      </c>
      <c r="C4531" s="82" t="s">
        <v>10958</v>
      </c>
      <c r="D4531" s="82">
        <v>280</v>
      </c>
      <c r="E4531" s="82">
        <v>13</v>
      </c>
      <c r="F4531" s="82">
        <v>2</v>
      </c>
      <c r="G4531" s="82">
        <v>295</v>
      </c>
      <c r="H4531" s="40" t="s">
        <v>2</v>
      </c>
      <c r="I4531" s="83" t="str">
        <f>IFERROR(VLOOKUP(A4531,'Alíquotas - CADPREV'!$B$2152:$N$4324,8,FALSE),"")</f>
        <v>SIM</v>
      </c>
      <c r="J4531" s="83" t="str">
        <f>IF(H4531="RPPS",VLOOKUP(A4531,' Legislação Benef - GESCON'!$B$4:$I$2159,3,FALSE),"")</f>
        <v>NÃO</v>
      </c>
      <c r="K4531" s="83" t="str">
        <f>IF(H4531="RPPS",VLOOKUP(A4531,' Legislação Benef - GESCON'!$B$4:$I$2159,6,FALSE),"")</f>
        <v>SIM</v>
      </c>
      <c r="L4531" s="83" t="str">
        <f>IF(H4531="RPPS",IFERROR(IF(VLOOKUP(A4531,'Suspensão de repasses - GESCON'!$D$3:$J$1048576,7,FALSE)="Validada","SIM","NÃO"),"NÃO"),"")</f>
        <v>NÃO</v>
      </c>
    </row>
    <row r="4532" spans="1:12" s="19" customFormat="1" ht="15" hidden="1" customHeight="1" x14ac:dyDescent="0.25">
      <c r="A4532" s="88" t="s">
        <v>9899</v>
      </c>
      <c r="B4532" s="40" t="s">
        <v>1356</v>
      </c>
      <c r="C4532" s="82" t="s">
        <v>10959</v>
      </c>
      <c r="D4532" s="82"/>
      <c r="E4532" s="82"/>
      <c r="F4532" s="82"/>
      <c r="G4532" s="82"/>
      <c r="H4532" s="40" t="s">
        <v>4</v>
      </c>
      <c r="I4532" s="83" t="str">
        <f>IFERROR(VLOOKUP(A4532,'Alíquotas - CADPREV'!$B$2152:$N$4324,8,FALSE),"")</f>
        <v/>
      </c>
      <c r="J4532" s="83" t="str">
        <f>IF(H4532="RPPS",VLOOKUP(A4532,' Legislação Benef - GESCON'!$B$4:$I$2159,3,FALSE),"")</f>
        <v/>
      </c>
      <c r="K4532" s="83" t="str">
        <f>IF(H4532="RPPS",VLOOKUP(A4532,' Legislação Benef - GESCON'!$B$4:$I$2159,6,FALSE),"")</f>
        <v/>
      </c>
      <c r="L4532" s="83" t="str">
        <f>IF(H4532="RPPS",IFERROR(IF(VLOOKUP(A4532,'Suspensão de repasses - GESCON'!$D$3:$J$1048576,7,FALSE)="Validada","SIM","NÃO"),"NÃO"),"")</f>
        <v/>
      </c>
    </row>
    <row r="4533" spans="1:12" s="19" customFormat="1" ht="15" customHeight="1" x14ac:dyDescent="0.25">
      <c r="A4533" s="88" t="s">
        <v>9900</v>
      </c>
      <c r="B4533" s="40" t="s">
        <v>3812</v>
      </c>
      <c r="C4533" s="82" t="s">
        <v>10958</v>
      </c>
      <c r="D4533" s="82">
        <v>1367</v>
      </c>
      <c r="E4533" s="82">
        <v>640</v>
      </c>
      <c r="F4533" s="82">
        <v>295</v>
      </c>
      <c r="G4533" s="82">
        <v>2302</v>
      </c>
      <c r="H4533" s="40" t="s">
        <v>2</v>
      </c>
      <c r="I4533" s="83" t="str">
        <f>IFERROR(VLOOKUP(A4533,'Alíquotas - CADPREV'!$B$2152:$N$4324,8,FALSE),"")</f>
        <v>NÃO</v>
      </c>
      <c r="J4533" s="83" t="str">
        <f>IF(H4533="RPPS",VLOOKUP(A4533,' Legislação Benef - GESCON'!$B$4:$I$2159,3,FALSE),"")</f>
        <v>NÃO</v>
      </c>
      <c r="K4533" s="83" t="str">
        <f>IF(H4533="RPPS",VLOOKUP(A4533,' Legislação Benef - GESCON'!$B$4:$I$2159,6,FALSE),"")</f>
        <v>NÃO</v>
      </c>
      <c r="L4533" s="83" t="str">
        <f>IF(H4533="RPPS",IFERROR(IF(VLOOKUP(A4533,'Suspensão de repasses - GESCON'!$D$3:$J$1048576,7,FALSE)="Validada","SIM","NÃO"),"NÃO"),"")</f>
        <v>NÃO</v>
      </c>
    </row>
    <row r="4534" spans="1:12" s="19" customFormat="1" ht="15" hidden="1" customHeight="1" x14ac:dyDescent="0.25">
      <c r="A4534" s="88" t="s">
        <v>9901</v>
      </c>
      <c r="B4534" s="40" t="s">
        <v>1356</v>
      </c>
      <c r="C4534" s="82" t="s">
        <v>10959</v>
      </c>
      <c r="D4534" s="82"/>
      <c r="E4534" s="82"/>
      <c r="F4534" s="82"/>
      <c r="G4534" s="82"/>
      <c r="H4534" s="40" t="s">
        <v>4</v>
      </c>
      <c r="I4534" s="83" t="str">
        <f>IFERROR(VLOOKUP(A4534,'Alíquotas - CADPREV'!$B$2152:$N$4324,8,FALSE),"")</f>
        <v/>
      </c>
      <c r="J4534" s="83" t="str">
        <f>IF(H4534="RPPS",VLOOKUP(A4534,' Legislação Benef - GESCON'!$B$4:$I$2159,3,FALSE),"")</f>
        <v/>
      </c>
      <c r="K4534" s="83" t="str">
        <f>IF(H4534="RPPS",VLOOKUP(A4534,' Legislação Benef - GESCON'!$B$4:$I$2159,6,FALSE),"")</f>
        <v/>
      </c>
      <c r="L4534" s="83" t="str">
        <f>IF(H4534="RPPS",IFERROR(IF(VLOOKUP(A4534,'Suspensão de repasses - GESCON'!$D$3:$J$1048576,7,FALSE)="Validada","SIM","NÃO"),"NÃO"),"")</f>
        <v/>
      </c>
    </row>
    <row r="4535" spans="1:12" s="19" customFormat="1" ht="15" customHeight="1" x14ac:dyDescent="0.25">
      <c r="A4535" s="88" t="s">
        <v>9902</v>
      </c>
      <c r="B4535" s="40" t="s">
        <v>1142</v>
      </c>
      <c r="C4535" s="82" t="s">
        <v>10958</v>
      </c>
      <c r="D4535" s="82"/>
      <c r="E4535" s="82"/>
      <c r="F4535" s="82"/>
      <c r="G4535" s="82"/>
      <c r="H4535" s="40" t="s">
        <v>2</v>
      </c>
      <c r="I4535" s="83" t="str">
        <f>IFERROR(VLOOKUP(A4535,'Alíquotas - CADPREV'!$B$2152:$N$4324,8,FALSE),"")</f>
        <v>NÃO</v>
      </c>
      <c r="J4535" s="83" t="str">
        <f>IF(H4535="RPPS",VLOOKUP(A4535,' Legislação Benef - GESCON'!$B$4:$I$2159,3,FALSE),"")</f>
        <v>NÃO</v>
      </c>
      <c r="K4535" s="83" t="str">
        <f>IF(H4535="RPPS",VLOOKUP(A4535,' Legislação Benef - GESCON'!$B$4:$I$2159,6,FALSE),"")</f>
        <v>NÃO</v>
      </c>
      <c r="L4535" s="83" t="str">
        <f>IF(H4535="RPPS",IFERROR(IF(VLOOKUP(A4535,'Suspensão de repasses - GESCON'!$D$3:$J$1048576,7,FALSE)="Validada","SIM","NÃO"),"NÃO"),"")</f>
        <v>NÃO</v>
      </c>
    </row>
    <row r="4536" spans="1:12" s="19" customFormat="1" ht="15" hidden="1" customHeight="1" x14ac:dyDescent="0.25">
      <c r="A4536" s="88" t="s">
        <v>9903</v>
      </c>
      <c r="B4536" s="40" t="s">
        <v>3601</v>
      </c>
      <c r="C4536" s="82" t="s">
        <v>10959</v>
      </c>
      <c r="D4536" s="82"/>
      <c r="E4536" s="82"/>
      <c r="F4536" s="82"/>
      <c r="G4536" s="82"/>
      <c r="H4536" s="40" t="s">
        <v>4</v>
      </c>
      <c r="I4536" s="83" t="str">
        <f>IFERROR(VLOOKUP(A4536,'Alíquotas - CADPREV'!$B$2152:$N$4324,8,FALSE),"")</f>
        <v/>
      </c>
      <c r="J4536" s="83" t="str">
        <f>IF(H4536="RPPS",VLOOKUP(A4536,' Legislação Benef - GESCON'!$B$4:$I$2159,3,FALSE),"")</f>
        <v/>
      </c>
      <c r="K4536" s="83" t="str">
        <f>IF(H4536="RPPS",VLOOKUP(A4536,' Legislação Benef - GESCON'!$B$4:$I$2159,6,FALSE),"")</f>
        <v/>
      </c>
      <c r="L4536" s="83" t="str">
        <f>IF(H4536="RPPS",IFERROR(IF(VLOOKUP(A4536,'Suspensão de repasses - GESCON'!$D$3:$J$1048576,7,FALSE)="Validada","SIM","NÃO"),"NÃO"),"")</f>
        <v/>
      </c>
    </row>
    <row r="4537" spans="1:12" s="19" customFormat="1" ht="15" customHeight="1" x14ac:dyDescent="0.25">
      <c r="A4537" s="88" t="s">
        <v>9904</v>
      </c>
      <c r="B4537" s="40" t="s">
        <v>29</v>
      </c>
      <c r="C4537" s="82" t="s">
        <v>10958</v>
      </c>
      <c r="D4537" s="82">
        <v>508</v>
      </c>
      <c r="E4537" s="82">
        <v>0</v>
      </c>
      <c r="F4537" s="82">
        <v>0</v>
      </c>
      <c r="G4537" s="82">
        <v>508</v>
      </c>
      <c r="H4537" s="40" t="s">
        <v>2</v>
      </c>
      <c r="I4537" s="83" t="str">
        <f>IFERROR(VLOOKUP(A4537,'Alíquotas - CADPREV'!$B$2152:$N$4324,8,FALSE),"")</f>
        <v>NÃO</v>
      </c>
      <c r="J4537" s="83" t="str">
        <f>IF(H4537="RPPS",VLOOKUP(A4537,' Legislação Benef - GESCON'!$B$4:$I$2159,3,FALSE),"")</f>
        <v>NÃO</v>
      </c>
      <c r="K4537" s="83" t="str">
        <f>IF(H4537="RPPS",VLOOKUP(A4537,' Legislação Benef - GESCON'!$B$4:$I$2159,6,FALSE),"")</f>
        <v>NÃO</v>
      </c>
      <c r="L4537" s="83" t="str">
        <f>IF(H4537="RPPS",IFERROR(IF(VLOOKUP(A4537,'Suspensão de repasses - GESCON'!$D$3:$J$1048576,7,FALSE)="Validada","SIM","NÃO"),"NÃO"),"")</f>
        <v>NÃO</v>
      </c>
    </row>
    <row r="4538" spans="1:12" s="19" customFormat="1" ht="15" hidden="1" customHeight="1" x14ac:dyDescent="0.25">
      <c r="A4538" s="88" t="s">
        <v>9905</v>
      </c>
      <c r="B4538" s="40" t="s">
        <v>1356</v>
      </c>
      <c r="C4538" s="82" t="s">
        <v>10959</v>
      </c>
      <c r="D4538" s="82"/>
      <c r="E4538" s="82"/>
      <c r="F4538" s="82"/>
      <c r="G4538" s="82"/>
      <c r="H4538" s="40" t="s">
        <v>4</v>
      </c>
      <c r="I4538" s="83" t="str">
        <f>IFERROR(VLOOKUP(A4538,'Alíquotas - CADPREV'!$B$2152:$N$4324,8,FALSE),"")</f>
        <v/>
      </c>
      <c r="J4538" s="83" t="str">
        <f>IF(H4538="RPPS",VLOOKUP(A4538,' Legislação Benef - GESCON'!$B$4:$I$2159,3,FALSE),"")</f>
        <v/>
      </c>
      <c r="K4538" s="83" t="str">
        <f>IF(H4538="RPPS",VLOOKUP(A4538,' Legislação Benef - GESCON'!$B$4:$I$2159,6,FALSE),"")</f>
        <v/>
      </c>
      <c r="L4538" s="83" t="str">
        <f>IF(H4538="RPPS",IFERROR(IF(VLOOKUP(A4538,'Suspensão de repasses - GESCON'!$D$3:$J$1048576,7,FALSE)="Validada","SIM","NÃO"),"NÃO"),"")</f>
        <v/>
      </c>
    </row>
    <row r="4539" spans="1:12" s="19" customFormat="1" ht="15" hidden="1" customHeight="1" x14ac:dyDescent="0.25">
      <c r="A4539" s="88" t="s">
        <v>9906</v>
      </c>
      <c r="B4539" s="40" t="s">
        <v>2926</v>
      </c>
      <c r="C4539" s="82" t="s">
        <v>10959</v>
      </c>
      <c r="D4539" s="82"/>
      <c r="E4539" s="82"/>
      <c r="F4539" s="82"/>
      <c r="G4539" s="82"/>
      <c r="H4539" s="40" t="s">
        <v>4</v>
      </c>
      <c r="I4539" s="83" t="str">
        <f>IFERROR(VLOOKUP(A4539,'Alíquotas - CADPREV'!$B$2152:$N$4324,8,FALSE),"")</f>
        <v/>
      </c>
      <c r="J4539" s="83" t="str">
        <f>IF(H4539="RPPS",VLOOKUP(A4539,' Legislação Benef - GESCON'!$B$4:$I$2159,3,FALSE),"")</f>
        <v/>
      </c>
      <c r="K4539" s="83" t="str">
        <f>IF(H4539="RPPS",VLOOKUP(A4539,' Legislação Benef - GESCON'!$B$4:$I$2159,6,FALSE),"")</f>
        <v/>
      </c>
      <c r="L4539" s="83" t="str">
        <f>IF(H4539="RPPS",IFERROR(IF(VLOOKUP(A4539,'Suspensão de repasses - GESCON'!$D$3:$J$1048576,7,FALSE)="Validada","SIM","NÃO"),"NÃO"),"")</f>
        <v/>
      </c>
    </row>
    <row r="4540" spans="1:12" s="19" customFormat="1" ht="15" hidden="1" customHeight="1" x14ac:dyDescent="0.25">
      <c r="A4540" s="88" t="s">
        <v>9907</v>
      </c>
      <c r="B4540" s="40" t="s">
        <v>1356</v>
      </c>
      <c r="C4540" s="82" t="s">
        <v>10959</v>
      </c>
      <c r="D4540" s="82"/>
      <c r="E4540" s="82"/>
      <c r="F4540" s="82"/>
      <c r="G4540" s="82"/>
      <c r="H4540" s="40" t="s">
        <v>4</v>
      </c>
      <c r="I4540" s="83" t="str">
        <f>IFERROR(VLOOKUP(A4540,'Alíquotas - CADPREV'!$B$2152:$N$4324,8,FALSE),"")</f>
        <v/>
      </c>
      <c r="J4540" s="83" t="str">
        <f>IF(H4540="RPPS",VLOOKUP(A4540,' Legislação Benef - GESCON'!$B$4:$I$2159,3,FALSE),"")</f>
        <v/>
      </c>
      <c r="K4540" s="83" t="str">
        <f>IF(H4540="RPPS",VLOOKUP(A4540,' Legislação Benef - GESCON'!$B$4:$I$2159,6,FALSE),"")</f>
        <v/>
      </c>
      <c r="L4540" s="83" t="str">
        <f>IF(H4540="RPPS",IFERROR(IF(VLOOKUP(A4540,'Suspensão de repasses - GESCON'!$D$3:$J$1048576,7,FALSE)="Validada","SIM","NÃO"),"NÃO"),"")</f>
        <v/>
      </c>
    </row>
    <row r="4541" spans="1:12" s="19" customFormat="1" ht="15" hidden="1" customHeight="1" x14ac:dyDescent="0.25">
      <c r="A4541" s="88" t="s">
        <v>9908</v>
      </c>
      <c r="B4541" s="40" t="s">
        <v>4559</v>
      </c>
      <c r="C4541" s="82" t="s">
        <v>10959</v>
      </c>
      <c r="D4541" s="82"/>
      <c r="E4541" s="82"/>
      <c r="F4541" s="82"/>
      <c r="G4541" s="82"/>
      <c r="H4541" s="40" t="s">
        <v>4</v>
      </c>
      <c r="I4541" s="83" t="str">
        <f>IFERROR(VLOOKUP(A4541,'Alíquotas - CADPREV'!$B$2152:$N$4324,8,FALSE),"")</f>
        <v/>
      </c>
      <c r="J4541" s="83" t="str">
        <f>IF(H4541="RPPS",VLOOKUP(A4541,' Legislação Benef - GESCON'!$B$4:$I$2159,3,FALSE),"")</f>
        <v/>
      </c>
      <c r="K4541" s="83" t="str">
        <f>IF(H4541="RPPS",VLOOKUP(A4541,' Legislação Benef - GESCON'!$B$4:$I$2159,6,FALSE),"")</f>
        <v/>
      </c>
      <c r="L4541" s="83" t="str">
        <f>IF(H4541="RPPS",IFERROR(IF(VLOOKUP(A4541,'Suspensão de repasses - GESCON'!$D$3:$J$1048576,7,FALSE)="Validada","SIM","NÃO"),"NÃO"),"")</f>
        <v/>
      </c>
    </row>
    <row r="4542" spans="1:12" s="19" customFormat="1" ht="15" hidden="1" customHeight="1" x14ac:dyDescent="0.25">
      <c r="A4542" s="88" t="s">
        <v>9909</v>
      </c>
      <c r="B4542" s="40" t="s">
        <v>3601</v>
      </c>
      <c r="C4542" s="82" t="s">
        <v>10959</v>
      </c>
      <c r="D4542" s="82"/>
      <c r="E4542" s="82"/>
      <c r="F4542" s="82"/>
      <c r="G4542" s="82"/>
      <c r="H4542" s="40" t="s">
        <v>4</v>
      </c>
      <c r="I4542" s="83" t="str">
        <f>IFERROR(VLOOKUP(A4542,'Alíquotas - CADPREV'!$B$2152:$N$4324,8,FALSE),"")</f>
        <v/>
      </c>
      <c r="J4542" s="83" t="str">
        <f>IF(H4542="RPPS",VLOOKUP(A4542,' Legislação Benef - GESCON'!$B$4:$I$2159,3,FALSE),"")</f>
        <v/>
      </c>
      <c r="K4542" s="83" t="str">
        <f>IF(H4542="RPPS",VLOOKUP(A4542,' Legislação Benef - GESCON'!$B$4:$I$2159,6,FALSE),"")</f>
        <v/>
      </c>
      <c r="L4542" s="83" t="str">
        <f>IF(H4542="RPPS",IFERROR(IF(VLOOKUP(A4542,'Suspensão de repasses - GESCON'!$D$3:$J$1048576,7,FALSE)="Validada","SIM","NÃO"),"NÃO"),"")</f>
        <v/>
      </c>
    </row>
    <row r="4543" spans="1:12" s="19" customFormat="1" ht="15" hidden="1" customHeight="1" x14ac:dyDescent="0.25">
      <c r="A4543" s="88" t="s">
        <v>9910</v>
      </c>
      <c r="B4543" s="40" t="s">
        <v>2554</v>
      </c>
      <c r="C4543" s="82" t="s">
        <v>10959</v>
      </c>
      <c r="D4543" s="82"/>
      <c r="E4543" s="82"/>
      <c r="F4543" s="82"/>
      <c r="G4543" s="82"/>
      <c r="H4543" s="40" t="s">
        <v>4</v>
      </c>
      <c r="I4543" s="83" t="str">
        <f>IFERROR(VLOOKUP(A4543,'Alíquotas - CADPREV'!$B$2152:$N$4324,8,FALSE),"")</f>
        <v/>
      </c>
      <c r="J4543" s="83" t="str">
        <f>IF(H4543="RPPS",VLOOKUP(A4543,' Legislação Benef - GESCON'!$B$4:$I$2159,3,FALSE),"")</f>
        <v/>
      </c>
      <c r="K4543" s="83" t="str">
        <f>IF(H4543="RPPS",VLOOKUP(A4543,' Legislação Benef - GESCON'!$B$4:$I$2159,6,FALSE),"")</f>
        <v/>
      </c>
      <c r="L4543" s="83" t="str">
        <f>IF(H4543="RPPS",IFERROR(IF(VLOOKUP(A4543,'Suspensão de repasses - GESCON'!$D$3:$J$1048576,7,FALSE)="Validada","SIM","NÃO"),"NÃO"),"")</f>
        <v/>
      </c>
    </row>
    <row r="4544" spans="1:12" s="19" customFormat="1" ht="15" hidden="1" customHeight="1" x14ac:dyDescent="0.25">
      <c r="A4544" s="88" t="s">
        <v>9911</v>
      </c>
      <c r="B4544" s="40" t="s">
        <v>1356</v>
      </c>
      <c r="C4544" s="82" t="s">
        <v>10959</v>
      </c>
      <c r="D4544" s="82"/>
      <c r="E4544" s="82"/>
      <c r="F4544" s="82"/>
      <c r="G4544" s="82"/>
      <c r="H4544" s="40" t="s">
        <v>4</v>
      </c>
      <c r="I4544" s="83" t="str">
        <f>IFERROR(VLOOKUP(A4544,'Alíquotas - CADPREV'!$B$2152:$N$4324,8,FALSE),"")</f>
        <v/>
      </c>
      <c r="J4544" s="83" t="str">
        <f>IF(H4544="RPPS",VLOOKUP(A4544,' Legislação Benef - GESCON'!$B$4:$I$2159,3,FALSE),"")</f>
        <v/>
      </c>
      <c r="K4544" s="83" t="str">
        <f>IF(H4544="RPPS",VLOOKUP(A4544,' Legislação Benef - GESCON'!$B$4:$I$2159,6,FALSE),"")</f>
        <v/>
      </c>
      <c r="L4544" s="83" t="str">
        <f>IF(H4544="RPPS",IFERROR(IF(VLOOKUP(A4544,'Suspensão de repasses - GESCON'!$D$3:$J$1048576,7,FALSE)="Validada","SIM","NÃO"),"NÃO"),"")</f>
        <v/>
      </c>
    </row>
    <row r="4545" spans="1:12" s="19" customFormat="1" ht="15" hidden="1" customHeight="1" x14ac:dyDescent="0.25">
      <c r="A4545" s="88" t="s">
        <v>9912</v>
      </c>
      <c r="B4545" s="40" t="s">
        <v>215</v>
      </c>
      <c r="C4545" s="82" t="s">
        <v>10959</v>
      </c>
      <c r="D4545" s="82"/>
      <c r="E4545" s="82"/>
      <c r="F4545" s="82"/>
      <c r="G4545" s="82"/>
      <c r="H4545" s="40" t="s">
        <v>4</v>
      </c>
      <c r="I4545" s="83" t="str">
        <f>IFERROR(VLOOKUP(A4545,'Alíquotas - CADPREV'!$B$2152:$N$4324,8,FALSE),"")</f>
        <v/>
      </c>
      <c r="J4545" s="83" t="str">
        <f>IF(H4545="RPPS",VLOOKUP(A4545,' Legislação Benef - GESCON'!$B$4:$I$2159,3,FALSE),"")</f>
        <v/>
      </c>
      <c r="K4545" s="83" t="str">
        <f>IF(H4545="RPPS",VLOOKUP(A4545,' Legislação Benef - GESCON'!$B$4:$I$2159,6,FALSE),"")</f>
        <v/>
      </c>
      <c r="L4545" s="83" t="str">
        <f>IF(H4545="RPPS",IFERROR(IF(VLOOKUP(A4545,'Suspensão de repasses - GESCON'!$D$3:$J$1048576,7,FALSE)="Validada","SIM","NÃO"),"NÃO"),"")</f>
        <v/>
      </c>
    </row>
    <row r="4546" spans="1:12" s="19" customFormat="1" ht="15" hidden="1" customHeight="1" x14ac:dyDescent="0.25">
      <c r="A4546" s="88" t="s">
        <v>9913</v>
      </c>
      <c r="B4546" s="40" t="s">
        <v>2413</v>
      </c>
      <c r="C4546" s="82" t="s">
        <v>10959</v>
      </c>
      <c r="D4546" s="82"/>
      <c r="E4546" s="82"/>
      <c r="F4546" s="82"/>
      <c r="G4546" s="82"/>
      <c r="H4546" s="40" t="s">
        <v>4</v>
      </c>
      <c r="I4546" s="83" t="str">
        <f>IFERROR(VLOOKUP(A4546,'Alíquotas - CADPREV'!$B$2152:$N$4324,8,FALSE),"")</f>
        <v/>
      </c>
      <c r="J4546" s="83" t="str">
        <f>IF(H4546="RPPS",VLOOKUP(A4546,' Legislação Benef - GESCON'!$B$4:$I$2159,3,FALSE),"")</f>
        <v/>
      </c>
      <c r="K4546" s="83" t="str">
        <f>IF(H4546="RPPS",VLOOKUP(A4546,' Legislação Benef - GESCON'!$B$4:$I$2159,6,FALSE),"")</f>
        <v/>
      </c>
      <c r="L4546" s="83" t="str">
        <f>IF(H4546="RPPS",IFERROR(IF(VLOOKUP(A4546,'Suspensão de repasses - GESCON'!$D$3:$J$1048576,7,FALSE)="Validada","SIM","NÃO"),"NÃO"),"")</f>
        <v/>
      </c>
    </row>
    <row r="4547" spans="1:12" s="19" customFormat="1" ht="15" hidden="1" customHeight="1" x14ac:dyDescent="0.25">
      <c r="A4547" s="88" t="s">
        <v>9914</v>
      </c>
      <c r="B4547" s="40" t="s">
        <v>2554</v>
      </c>
      <c r="C4547" s="82" t="s">
        <v>10959</v>
      </c>
      <c r="D4547" s="82"/>
      <c r="E4547" s="82"/>
      <c r="F4547" s="82"/>
      <c r="G4547" s="82"/>
      <c r="H4547" s="40" t="s">
        <v>4</v>
      </c>
      <c r="I4547" s="83" t="str">
        <f>IFERROR(VLOOKUP(A4547,'Alíquotas - CADPREV'!$B$2152:$N$4324,8,FALSE),"")</f>
        <v/>
      </c>
      <c r="J4547" s="83" t="str">
        <f>IF(H4547="RPPS",VLOOKUP(A4547,' Legislação Benef - GESCON'!$B$4:$I$2159,3,FALSE),"")</f>
        <v/>
      </c>
      <c r="K4547" s="83" t="str">
        <f>IF(H4547="RPPS",VLOOKUP(A4547,' Legislação Benef - GESCON'!$B$4:$I$2159,6,FALSE),"")</f>
        <v/>
      </c>
      <c r="L4547" s="83" t="str">
        <f>IF(H4547="RPPS",IFERROR(IF(VLOOKUP(A4547,'Suspensão de repasses - GESCON'!$D$3:$J$1048576,7,FALSE)="Validada","SIM","NÃO"),"NÃO"),"")</f>
        <v/>
      </c>
    </row>
    <row r="4548" spans="1:12" s="19" customFormat="1" ht="15" hidden="1" customHeight="1" x14ac:dyDescent="0.25">
      <c r="A4548" s="88" t="s">
        <v>9915</v>
      </c>
      <c r="B4548" s="40" t="s">
        <v>2413</v>
      </c>
      <c r="C4548" s="82" t="s">
        <v>10959</v>
      </c>
      <c r="D4548" s="82"/>
      <c r="E4548" s="82"/>
      <c r="F4548" s="82"/>
      <c r="G4548" s="82"/>
      <c r="H4548" s="40" t="s">
        <v>4</v>
      </c>
      <c r="I4548" s="83" t="str">
        <f>IFERROR(VLOOKUP(A4548,'Alíquotas - CADPREV'!$B$2152:$N$4324,8,FALSE),"")</f>
        <v/>
      </c>
      <c r="J4548" s="83" t="str">
        <f>IF(H4548="RPPS",VLOOKUP(A4548,' Legislação Benef - GESCON'!$B$4:$I$2159,3,FALSE),"")</f>
        <v/>
      </c>
      <c r="K4548" s="83" t="str">
        <f>IF(H4548="RPPS",VLOOKUP(A4548,' Legislação Benef - GESCON'!$B$4:$I$2159,6,FALSE),"")</f>
        <v/>
      </c>
      <c r="L4548" s="83" t="str">
        <f>IF(H4548="RPPS",IFERROR(IF(VLOOKUP(A4548,'Suspensão de repasses - GESCON'!$D$3:$J$1048576,7,FALSE)="Validada","SIM","NÃO"),"NÃO"),"")</f>
        <v/>
      </c>
    </row>
    <row r="4549" spans="1:12" s="19" customFormat="1" ht="15" customHeight="1" x14ac:dyDescent="0.25">
      <c r="A4549" s="88" t="s">
        <v>9916</v>
      </c>
      <c r="B4549" s="40" t="s">
        <v>3812</v>
      </c>
      <c r="C4549" s="82" t="s">
        <v>10958</v>
      </c>
      <c r="D4549" s="82">
        <v>1078</v>
      </c>
      <c r="E4549" s="82">
        <v>360</v>
      </c>
      <c r="F4549" s="82">
        <v>78</v>
      </c>
      <c r="G4549" s="82">
        <v>1516</v>
      </c>
      <c r="H4549" s="40" t="s">
        <v>2</v>
      </c>
      <c r="I4549" s="83" t="str">
        <f>IFERROR(VLOOKUP(A4549,'Alíquotas - CADPREV'!$B$2152:$N$4324,8,FALSE),"")</f>
        <v>SIM</v>
      </c>
      <c r="J4549" s="83" t="str">
        <f>IF(H4549="RPPS",VLOOKUP(A4549,' Legislação Benef - GESCON'!$B$4:$I$2159,3,FALSE),"")</f>
        <v>NÃO</v>
      </c>
      <c r="K4549" s="83" t="str">
        <f>IF(H4549="RPPS",VLOOKUP(A4549,' Legislação Benef - GESCON'!$B$4:$I$2159,6,FALSE),"")</f>
        <v>NÃO</v>
      </c>
      <c r="L4549" s="83" t="str">
        <f>IF(H4549="RPPS",IFERROR(IF(VLOOKUP(A4549,'Suspensão de repasses - GESCON'!$D$3:$J$1048576,7,FALSE)="Validada","SIM","NÃO"),"NÃO"),"")</f>
        <v>NÃO</v>
      </c>
    </row>
    <row r="4550" spans="1:12" s="19" customFormat="1" ht="15" hidden="1" customHeight="1" x14ac:dyDescent="0.25">
      <c r="A4550" s="88" t="s">
        <v>9917</v>
      </c>
      <c r="B4550" s="40" t="s">
        <v>4289</v>
      </c>
      <c r="C4550" s="82" t="s">
        <v>10959</v>
      </c>
      <c r="D4550" s="82"/>
      <c r="E4550" s="82"/>
      <c r="F4550" s="82"/>
      <c r="G4550" s="82"/>
      <c r="H4550" s="40" t="s">
        <v>4</v>
      </c>
      <c r="I4550" s="83" t="str">
        <f>IFERROR(VLOOKUP(A4550,'Alíquotas - CADPREV'!$B$2152:$N$4324,8,FALSE),"")</f>
        <v/>
      </c>
      <c r="J4550" s="83" t="str">
        <f>IF(H4550="RPPS",VLOOKUP(A4550,' Legislação Benef - GESCON'!$B$4:$I$2159,3,FALSE),"")</f>
        <v/>
      </c>
      <c r="K4550" s="83" t="str">
        <f>IF(H4550="RPPS",VLOOKUP(A4550,' Legislação Benef - GESCON'!$B$4:$I$2159,6,FALSE),"")</f>
        <v/>
      </c>
      <c r="L4550" s="83" t="str">
        <f>IF(H4550="RPPS",IFERROR(IF(VLOOKUP(A4550,'Suspensão de repasses - GESCON'!$D$3:$J$1048576,7,FALSE)="Validada","SIM","NÃO"),"NÃO"),"")</f>
        <v/>
      </c>
    </row>
    <row r="4551" spans="1:12" s="19" customFormat="1" ht="15" customHeight="1" x14ac:dyDescent="0.25">
      <c r="A4551" s="88" t="s">
        <v>9918</v>
      </c>
      <c r="B4551" s="40" t="s">
        <v>2274</v>
      </c>
      <c r="C4551" s="82" t="s">
        <v>10958</v>
      </c>
      <c r="D4551" s="82">
        <v>164</v>
      </c>
      <c r="E4551" s="82">
        <v>11</v>
      </c>
      <c r="F4551" s="82">
        <v>10</v>
      </c>
      <c r="G4551" s="82">
        <v>185</v>
      </c>
      <c r="H4551" s="40" t="s">
        <v>2</v>
      </c>
      <c r="I4551" s="83" t="str">
        <f>IFERROR(VLOOKUP(A4551,'Alíquotas - CADPREV'!$B$2152:$N$4324,8,FALSE),"")</f>
        <v>NÃO</v>
      </c>
      <c r="J4551" s="83" t="str">
        <f>IF(H4551="RPPS",VLOOKUP(A4551,' Legislação Benef - GESCON'!$B$4:$I$2159,3,FALSE),"")</f>
        <v>NÃO</v>
      </c>
      <c r="K4551" s="83" t="str">
        <f>IF(H4551="RPPS",VLOOKUP(A4551,' Legislação Benef - GESCON'!$B$4:$I$2159,6,FALSE),"")</f>
        <v>SIM</v>
      </c>
      <c r="L4551" s="83" t="str">
        <f>IF(H4551="RPPS",IFERROR(IF(VLOOKUP(A4551,'Suspensão de repasses - GESCON'!$D$3:$J$1048576,7,FALSE)="Validada","SIM","NÃO"),"NÃO"),"")</f>
        <v>NÃO</v>
      </c>
    </row>
    <row r="4552" spans="1:12" s="19" customFormat="1" ht="15" hidden="1" customHeight="1" x14ac:dyDescent="0.25">
      <c r="A4552" s="88" t="s">
        <v>9919</v>
      </c>
      <c r="B4552" s="40" t="s">
        <v>215</v>
      </c>
      <c r="C4552" s="82" t="s">
        <v>10959</v>
      </c>
      <c r="D4552" s="82"/>
      <c r="E4552" s="82"/>
      <c r="F4552" s="82"/>
      <c r="G4552" s="82"/>
      <c r="H4552" s="40" t="s">
        <v>4</v>
      </c>
      <c r="I4552" s="83" t="str">
        <f>IFERROR(VLOOKUP(A4552,'Alíquotas - CADPREV'!$B$2152:$N$4324,8,FALSE),"")</f>
        <v/>
      </c>
      <c r="J4552" s="83" t="str">
        <f>IF(H4552="RPPS",VLOOKUP(A4552,' Legislação Benef - GESCON'!$B$4:$I$2159,3,FALSE),"")</f>
        <v/>
      </c>
      <c r="K4552" s="83" t="str">
        <f>IF(H4552="RPPS",VLOOKUP(A4552,' Legislação Benef - GESCON'!$B$4:$I$2159,6,FALSE),"")</f>
        <v/>
      </c>
      <c r="L4552" s="83" t="str">
        <f>IF(H4552="RPPS",IFERROR(IF(VLOOKUP(A4552,'Suspensão de repasses - GESCON'!$D$3:$J$1048576,7,FALSE)="Validada","SIM","NÃO"),"NÃO"),"")</f>
        <v/>
      </c>
    </row>
    <row r="4553" spans="1:12" s="19" customFormat="1" ht="15" customHeight="1" x14ac:dyDescent="0.25">
      <c r="A4553" s="88" t="s">
        <v>9920</v>
      </c>
      <c r="B4553" s="40" t="s">
        <v>4289</v>
      </c>
      <c r="C4553" s="82" t="s">
        <v>10958</v>
      </c>
      <c r="D4553" s="82">
        <v>582</v>
      </c>
      <c r="E4553" s="82">
        <v>147</v>
      </c>
      <c r="F4553" s="82">
        <v>30</v>
      </c>
      <c r="G4553" s="82">
        <v>759</v>
      </c>
      <c r="H4553" s="40" t="s">
        <v>2</v>
      </c>
      <c r="I4553" s="83" t="str">
        <f>IFERROR(VLOOKUP(A4553,'Alíquotas - CADPREV'!$B$2152:$N$4324,8,FALSE),"")</f>
        <v>SIM</v>
      </c>
      <c r="J4553" s="83" t="str">
        <f>IF(H4553="RPPS",VLOOKUP(A4553,' Legislação Benef - GESCON'!$B$4:$I$2159,3,FALSE),"")</f>
        <v>NÃO</v>
      </c>
      <c r="K4553" s="83" t="str">
        <f>IF(H4553="RPPS",VLOOKUP(A4553,' Legislação Benef - GESCON'!$B$4:$I$2159,6,FALSE),"")</f>
        <v>NÃO</v>
      </c>
      <c r="L4553" s="83" t="str">
        <f>IF(H4553="RPPS",IFERROR(IF(VLOOKUP(A4553,'Suspensão de repasses - GESCON'!$D$3:$J$1048576,7,FALSE)="Validada","SIM","NÃO"),"NÃO"),"")</f>
        <v>NÃO</v>
      </c>
    </row>
    <row r="4554" spans="1:12" s="19" customFormat="1" ht="15" hidden="1" customHeight="1" x14ac:dyDescent="0.25">
      <c r="A4554" s="88" t="s">
        <v>9921</v>
      </c>
      <c r="B4554" s="40" t="s">
        <v>4559</v>
      </c>
      <c r="C4554" s="82" t="s">
        <v>10959</v>
      </c>
      <c r="D4554" s="82"/>
      <c r="E4554" s="82"/>
      <c r="F4554" s="82"/>
      <c r="G4554" s="82"/>
      <c r="H4554" s="40" t="s">
        <v>4</v>
      </c>
      <c r="I4554" s="83" t="str">
        <f>IFERROR(VLOOKUP(A4554,'Alíquotas - CADPREV'!$B$2152:$N$4324,8,FALSE),"")</f>
        <v/>
      </c>
      <c r="J4554" s="83" t="str">
        <f>IF(H4554="RPPS",VLOOKUP(A4554,' Legislação Benef - GESCON'!$B$4:$I$2159,3,FALSE),"")</f>
        <v/>
      </c>
      <c r="K4554" s="83" t="str">
        <f>IF(H4554="RPPS",VLOOKUP(A4554,' Legislação Benef - GESCON'!$B$4:$I$2159,6,FALSE),"")</f>
        <v/>
      </c>
      <c r="L4554" s="83" t="str">
        <f>IF(H4554="RPPS",IFERROR(IF(VLOOKUP(A4554,'Suspensão de repasses - GESCON'!$D$3:$J$1048576,7,FALSE)="Validada","SIM","NÃO"),"NÃO"),"")</f>
        <v/>
      </c>
    </row>
    <row r="4555" spans="1:12" s="19" customFormat="1" ht="15" hidden="1" customHeight="1" x14ac:dyDescent="0.25">
      <c r="A4555" s="88" t="s">
        <v>9922</v>
      </c>
      <c r="B4555" s="40" t="s">
        <v>1142</v>
      </c>
      <c r="C4555" s="82" t="s">
        <v>10959</v>
      </c>
      <c r="D4555" s="82"/>
      <c r="E4555" s="82"/>
      <c r="F4555" s="82"/>
      <c r="G4555" s="82"/>
      <c r="H4555" s="40" t="s">
        <v>4</v>
      </c>
      <c r="I4555" s="83" t="str">
        <f>IFERROR(VLOOKUP(A4555,'Alíquotas - CADPREV'!$B$2152:$N$4324,8,FALSE),"")</f>
        <v/>
      </c>
      <c r="J4555" s="83" t="str">
        <f>IF(H4555="RPPS",VLOOKUP(A4555,' Legislação Benef - GESCON'!$B$4:$I$2159,3,FALSE),"")</f>
        <v/>
      </c>
      <c r="K4555" s="83" t="str">
        <f>IF(H4555="RPPS",VLOOKUP(A4555,' Legislação Benef - GESCON'!$B$4:$I$2159,6,FALSE),"")</f>
        <v/>
      </c>
      <c r="L4555" s="83" t="str">
        <f>IF(H4555="RPPS",IFERROR(IF(VLOOKUP(A4555,'Suspensão de repasses - GESCON'!$D$3:$J$1048576,7,FALSE)="Validada","SIM","NÃO"),"NÃO"),"")</f>
        <v/>
      </c>
    </row>
    <row r="4556" spans="1:12" s="19" customFormat="1" ht="15" hidden="1" customHeight="1" x14ac:dyDescent="0.25">
      <c r="A4556" s="88" t="s">
        <v>9923</v>
      </c>
      <c r="B4556" s="40" t="s">
        <v>4626</v>
      </c>
      <c r="C4556" s="82" t="s">
        <v>10959</v>
      </c>
      <c r="D4556" s="82"/>
      <c r="E4556" s="82"/>
      <c r="F4556" s="82"/>
      <c r="G4556" s="82"/>
      <c r="H4556" s="40" t="s">
        <v>4</v>
      </c>
      <c r="I4556" s="83" t="str">
        <f>IFERROR(VLOOKUP(A4556,'Alíquotas - CADPREV'!$B$2152:$N$4324,8,FALSE),"")</f>
        <v/>
      </c>
      <c r="J4556" s="83" t="str">
        <f>IF(H4556="RPPS",VLOOKUP(A4556,' Legislação Benef - GESCON'!$B$4:$I$2159,3,FALSE),"")</f>
        <v/>
      </c>
      <c r="K4556" s="83" t="str">
        <f>IF(H4556="RPPS",VLOOKUP(A4556,' Legislação Benef - GESCON'!$B$4:$I$2159,6,FALSE),"")</f>
        <v/>
      </c>
      <c r="L4556" s="83" t="str">
        <f>IF(H4556="RPPS",IFERROR(IF(VLOOKUP(A4556,'Suspensão de repasses - GESCON'!$D$3:$J$1048576,7,FALSE)="Validada","SIM","NÃO"),"NÃO"),"")</f>
        <v/>
      </c>
    </row>
    <row r="4557" spans="1:12" s="19" customFormat="1" ht="15" hidden="1" customHeight="1" x14ac:dyDescent="0.25">
      <c r="A4557" s="88" t="s">
        <v>9924</v>
      </c>
      <c r="B4557" s="40" t="s">
        <v>2554</v>
      </c>
      <c r="C4557" s="82" t="s">
        <v>10959</v>
      </c>
      <c r="D4557" s="82"/>
      <c r="E4557" s="82"/>
      <c r="F4557" s="82"/>
      <c r="G4557" s="82"/>
      <c r="H4557" s="40" t="s">
        <v>4</v>
      </c>
      <c r="I4557" s="83" t="str">
        <f>IFERROR(VLOOKUP(A4557,'Alíquotas - CADPREV'!$B$2152:$N$4324,8,FALSE),"")</f>
        <v/>
      </c>
      <c r="J4557" s="83" t="str">
        <f>IF(H4557="RPPS",VLOOKUP(A4557,' Legislação Benef - GESCON'!$B$4:$I$2159,3,FALSE),"")</f>
        <v/>
      </c>
      <c r="K4557" s="83" t="str">
        <f>IF(H4557="RPPS",VLOOKUP(A4557,' Legislação Benef - GESCON'!$B$4:$I$2159,6,FALSE),"")</f>
        <v/>
      </c>
      <c r="L4557" s="83" t="str">
        <f>IF(H4557="RPPS",IFERROR(IF(VLOOKUP(A4557,'Suspensão de repasses - GESCON'!$D$3:$J$1048576,7,FALSE)="Validada","SIM","NÃO"),"NÃO"),"")</f>
        <v/>
      </c>
    </row>
    <row r="4558" spans="1:12" s="19" customFormat="1" ht="15" customHeight="1" x14ac:dyDescent="0.25">
      <c r="A4558" s="88" t="s">
        <v>9925</v>
      </c>
      <c r="B4558" s="40" t="s">
        <v>4626</v>
      </c>
      <c r="C4558" s="82" t="s">
        <v>10958</v>
      </c>
      <c r="D4558" s="82">
        <v>9710</v>
      </c>
      <c r="E4558" s="82">
        <v>3883</v>
      </c>
      <c r="F4558" s="82">
        <v>1439</v>
      </c>
      <c r="G4558" s="82">
        <v>15032</v>
      </c>
      <c r="H4558" s="40" t="s">
        <v>2</v>
      </c>
      <c r="I4558" s="83" t="str">
        <f>IFERROR(VLOOKUP(A4558,'Alíquotas - CADPREV'!$B$2152:$N$4324,8,FALSE),"")</f>
        <v>NÃO</v>
      </c>
      <c r="J4558" s="83" t="str">
        <f>IF(H4558="RPPS",VLOOKUP(A4558,' Legislação Benef - GESCON'!$B$4:$I$2159,3,FALSE),"")</f>
        <v>NÃO</v>
      </c>
      <c r="K4558" s="83" t="str">
        <f>IF(H4558="RPPS",VLOOKUP(A4558,' Legislação Benef - GESCON'!$B$4:$I$2159,6,FALSE),"")</f>
        <v>NÃO</v>
      </c>
      <c r="L4558" s="83" t="str">
        <f>IF(H4558="RPPS",IFERROR(IF(VLOOKUP(A4558,'Suspensão de repasses - GESCON'!$D$3:$J$1048576,7,FALSE)="Validada","SIM","NÃO"),"NÃO"),"")</f>
        <v>NÃO</v>
      </c>
    </row>
    <row r="4559" spans="1:12" s="19" customFormat="1" ht="15" customHeight="1" x14ac:dyDescent="0.25">
      <c r="A4559" s="88" t="s">
        <v>9926</v>
      </c>
      <c r="B4559" s="40" t="s">
        <v>3812</v>
      </c>
      <c r="C4559" s="82" t="s">
        <v>10958</v>
      </c>
      <c r="D4559" s="82">
        <v>1153</v>
      </c>
      <c r="E4559" s="82">
        <v>637</v>
      </c>
      <c r="F4559" s="82">
        <v>191</v>
      </c>
      <c r="G4559" s="82">
        <v>1981</v>
      </c>
      <c r="H4559" s="40" t="s">
        <v>2</v>
      </c>
      <c r="I4559" s="83" t="str">
        <f>IFERROR(VLOOKUP(A4559,'Alíquotas - CADPREV'!$B$2152:$N$4324,8,FALSE),"")</f>
        <v>SIM</v>
      </c>
      <c r="J4559" s="83" t="str">
        <f>IF(H4559="RPPS",VLOOKUP(A4559,' Legislação Benef - GESCON'!$B$4:$I$2159,3,FALSE),"")</f>
        <v>NÃO</v>
      </c>
      <c r="K4559" s="83" t="str">
        <f>IF(H4559="RPPS",VLOOKUP(A4559,' Legislação Benef - GESCON'!$B$4:$I$2159,6,FALSE),"")</f>
        <v>NÃO</v>
      </c>
      <c r="L4559" s="83" t="str">
        <f>IF(H4559="RPPS",IFERROR(IF(VLOOKUP(A4559,'Suspensão de repasses - GESCON'!$D$3:$J$1048576,7,FALSE)="Validada","SIM","NÃO"),"NÃO"),"")</f>
        <v>NÃO</v>
      </c>
    </row>
    <row r="4560" spans="1:12" s="19" customFormat="1" ht="15" hidden="1" customHeight="1" x14ac:dyDescent="0.25">
      <c r="A4560" s="88" t="s">
        <v>9927</v>
      </c>
      <c r="B4560" s="40" t="s">
        <v>3601</v>
      </c>
      <c r="C4560" s="82" t="s">
        <v>10959</v>
      </c>
      <c r="D4560" s="82"/>
      <c r="E4560" s="82"/>
      <c r="F4560" s="82"/>
      <c r="G4560" s="82"/>
      <c r="H4560" s="40" t="s">
        <v>4</v>
      </c>
      <c r="I4560" s="83" t="str">
        <f>IFERROR(VLOOKUP(A4560,'Alíquotas - CADPREV'!$B$2152:$N$4324,8,FALSE),"")</f>
        <v/>
      </c>
      <c r="J4560" s="83" t="str">
        <f>IF(H4560="RPPS",VLOOKUP(A4560,' Legislação Benef - GESCON'!$B$4:$I$2159,3,FALSE),"")</f>
        <v/>
      </c>
      <c r="K4560" s="83" t="str">
        <f>IF(H4560="RPPS",VLOOKUP(A4560,' Legislação Benef - GESCON'!$B$4:$I$2159,6,FALSE),"")</f>
        <v/>
      </c>
      <c r="L4560" s="83" t="str">
        <f>IF(H4560="RPPS",IFERROR(IF(VLOOKUP(A4560,'Suspensão de repasses - GESCON'!$D$3:$J$1048576,7,FALSE)="Validada","SIM","NÃO"),"NÃO"),"")</f>
        <v/>
      </c>
    </row>
    <row r="4561" spans="1:12" s="19" customFormat="1" ht="15" hidden="1" customHeight="1" x14ac:dyDescent="0.25">
      <c r="A4561" s="88" t="s">
        <v>9928</v>
      </c>
      <c r="B4561" s="40" t="s">
        <v>4626</v>
      </c>
      <c r="C4561" s="82" t="s">
        <v>10959</v>
      </c>
      <c r="D4561" s="82"/>
      <c r="E4561" s="82"/>
      <c r="F4561" s="82"/>
      <c r="G4561" s="82"/>
      <c r="H4561" s="40" t="s">
        <v>4</v>
      </c>
      <c r="I4561" s="83" t="str">
        <f>IFERROR(VLOOKUP(A4561,'Alíquotas - CADPREV'!$B$2152:$N$4324,8,FALSE),"")</f>
        <v/>
      </c>
      <c r="J4561" s="83" t="str">
        <f>IF(H4561="RPPS",VLOOKUP(A4561,' Legislação Benef - GESCON'!$B$4:$I$2159,3,FALSE),"")</f>
        <v/>
      </c>
      <c r="K4561" s="83" t="str">
        <f>IF(H4561="RPPS",VLOOKUP(A4561,' Legislação Benef - GESCON'!$B$4:$I$2159,6,FALSE),"")</f>
        <v/>
      </c>
      <c r="L4561" s="83" t="str">
        <f>IF(H4561="RPPS",IFERROR(IF(VLOOKUP(A4561,'Suspensão de repasses - GESCON'!$D$3:$J$1048576,7,FALSE)="Validada","SIM","NÃO"),"NÃO"),"")</f>
        <v/>
      </c>
    </row>
    <row r="4562" spans="1:12" s="19" customFormat="1" ht="15" customHeight="1" x14ac:dyDescent="0.25">
      <c r="A4562" s="88" t="s">
        <v>9929</v>
      </c>
      <c r="B4562" s="40" t="s">
        <v>901</v>
      </c>
      <c r="C4562" s="82" t="s">
        <v>10958</v>
      </c>
      <c r="D4562" s="82">
        <v>150</v>
      </c>
      <c r="E4562" s="82">
        <v>44</v>
      </c>
      <c r="F4562" s="82">
        <v>3</v>
      </c>
      <c r="G4562" s="82">
        <v>197</v>
      </c>
      <c r="H4562" s="40" t="s">
        <v>2</v>
      </c>
      <c r="I4562" s="83" t="str">
        <f>IFERROR(VLOOKUP(A4562,'Alíquotas - CADPREV'!$B$2152:$N$4324,8,FALSE),"")</f>
        <v>NÃO</v>
      </c>
      <c r="J4562" s="83" t="str">
        <f>IF(H4562="RPPS",VLOOKUP(A4562,' Legislação Benef - GESCON'!$B$4:$I$2159,3,FALSE),"")</f>
        <v>NÃO</v>
      </c>
      <c r="K4562" s="83" t="str">
        <f>IF(H4562="RPPS",VLOOKUP(A4562,' Legislação Benef - GESCON'!$B$4:$I$2159,6,FALSE),"")</f>
        <v>NÃO</v>
      </c>
      <c r="L4562" s="83" t="str">
        <f>IF(H4562="RPPS",IFERROR(IF(VLOOKUP(A4562,'Suspensão de repasses - GESCON'!$D$3:$J$1048576,7,FALSE)="Validada","SIM","NÃO"),"NÃO"),"")</f>
        <v>NÃO</v>
      </c>
    </row>
    <row r="4563" spans="1:12" s="19" customFormat="1" ht="15" customHeight="1" x14ac:dyDescent="0.25">
      <c r="A4563" s="88" t="s">
        <v>9930</v>
      </c>
      <c r="B4563" s="40" t="s">
        <v>3812</v>
      </c>
      <c r="C4563" s="82" t="s">
        <v>10958</v>
      </c>
      <c r="D4563" s="82">
        <v>885</v>
      </c>
      <c r="E4563" s="82">
        <v>315</v>
      </c>
      <c r="F4563" s="82">
        <v>52</v>
      </c>
      <c r="G4563" s="82">
        <v>1252</v>
      </c>
      <c r="H4563" s="40" t="s">
        <v>2</v>
      </c>
      <c r="I4563" s="83" t="str">
        <f>IFERROR(VLOOKUP(A4563,'Alíquotas - CADPREV'!$B$2152:$N$4324,8,FALSE),"")</f>
        <v>SIM</v>
      </c>
      <c r="J4563" s="83" t="str">
        <f>IF(H4563="RPPS",VLOOKUP(A4563,' Legislação Benef - GESCON'!$B$4:$I$2159,3,FALSE),"")</f>
        <v>NÃO</v>
      </c>
      <c r="K4563" s="83" t="str">
        <f>IF(H4563="RPPS",VLOOKUP(A4563,' Legislação Benef - GESCON'!$B$4:$I$2159,6,FALSE),"")</f>
        <v>NÃO</v>
      </c>
      <c r="L4563" s="83" t="str">
        <f>IF(H4563="RPPS",IFERROR(IF(VLOOKUP(A4563,'Suspensão de repasses - GESCON'!$D$3:$J$1048576,7,FALSE)="Validada","SIM","NÃO"),"NÃO"),"")</f>
        <v>NÃO</v>
      </c>
    </row>
    <row r="4564" spans="1:12" s="19" customFormat="1" ht="15" hidden="1" customHeight="1" x14ac:dyDescent="0.25">
      <c r="A4564" s="88" t="s">
        <v>9931</v>
      </c>
      <c r="B4564" s="40" t="s">
        <v>3143</v>
      </c>
      <c r="C4564" s="82" t="s">
        <v>10959</v>
      </c>
      <c r="D4564" s="82"/>
      <c r="E4564" s="82"/>
      <c r="F4564" s="82"/>
      <c r="G4564" s="82"/>
      <c r="H4564" s="40" t="s">
        <v>4</v>
      </c>
      <c r="I4564" s="83" t="str">
        <f>IFERROR(VLOOKUP(A4564,'Alíquotas - CADPREV'!$B$2152:$N$4324,8,FALSE),"")</f>
        <v/>
      </c>
      <c r="J4564" s="83" t="str">
        <f>IF(H4564="RPPS",VLOOKUP(A4564,' Legislação Benef - GESCON'!$B$4:$I$2159,3,FALSE),"")</f>
        <v/>
      </c>
      <c r="K4564" s="83" t="str">
        <f>IF(H4564="RPPS",VLOOKUP(A4564,' Legislação Benef - GESCON'!$B$4:$I$2159,6,FALSE),"")</f>
        <v/>
      </c>
      <c r="L4564" s="83" t="str">
        <f>IF(H4564="RPPS",IFERROR(IF(VLOOKUP(A4564,'Suspensão de repasses - GESCON'!$D$3:$J$1048576,7,FALSE)="Validada","SIM","NÃO"),"NÃO"),"")</f>
        <v/>
      </c>
    </row>
    <row r="4565" spans="1:12" s="19" customFormat="1" ht="15" customHeight="1" x14ac:dyDescent="0.25">
      <c r="A4565" s="88" t="s">
        <v>9932</v>
      </c>
      <c r="B4565" s="40" t="s">
        <v>3812</v>
      </c>
      <c r="C4565" s="82" t="s">
        <v>10958</v>
      </c>
      <c r="D4565" s="82">
        <v>274</v>
      </c>
      <c r="E4565" s="82">
        <v>180</v>
      </c>
      <c r="F4565" s="82">
        <v>29</v>
      </c>
      <c r="G4565" s="82">
        <v>483</v>
      </c>
      <c r="H4565" s="40" t="s">
        <v>2</v>
      </c>
      <c r="I4565" s="83" t="str">
        <f>IFERROR(VLOOKUP(A4565,'Alíquotas - CADPREV'!$B$2152:$N$4324,8,FALSE),"")</f>
        <v>NÃO</v>
      </c>
      <c r="J4565" s="83" t="str">
        <f>IF(H4565="RPPS",VLOOKUP(A4565,' Legislação Benef - GESCON'!$B$4:$I$2159,3,FALSE),"")</f>
        <v>NÃO</v>
      </c>
      <c r="K4565" s="83" t="str">
        <f>IF(H4565="RPPS",VLOOKUP(A4565,' Legislação Benef - GESCON'!$B$4:$I$2159,6,FALSE),"")</f>
        <v>NÃO</v>
      </c>
      <c r="L4565" s="83" t="str">
        <f>IF(H4565="RPPS",IFERROR(IF(VLOOKUP(A4565,'Suspensão de repasses - GESCON'!$D$3:$J$1048576,7,FALSE)="Validada","SIM","NÃO"),"NÃO"),"")</f>
        <v>NÃO</v>
      </c>
    </row>
    <row r="4566" spans="1:12" s="19" customFormat="1" ht="15" customHeight="1" x14ac:dyDescent="0.25">
      <c r="A4566" s="88" t="s">
        <v>9933</v>
      </c>
      <c r="B4566" s="40" t="s">
        <v>901</v>
      </c>
      <c r="C4566" s="82" t="s">
        <v>10958</v>
      </c>
      <c r="D4566" s="82">
        <v>199</v>
      </c>
      <c r="E4566" s="82">
        <v>44</v>
      </c>
      <c r="F4566" s="82">
        <v>7</v>
      </c>
      <c r="G4566" s="82">
        <v>250</v>
      </c>
      <c r="H4566" s="40" t="s">
        <v>2</v>
      </c>
      <c r="I4566" s="83" t="str">
        <f>IFERROR(VLOOKUP(A4566,'Alíquotas - CADPREV'!$B$2152:$N$4324,8,FALSE),"")</f>
        <v>NÃO</v>
      </c>
      <c r="J4566" s="83" t="str">
        <f>IF(H4566="RPPS",VLOOKUP(A4566,' Legislação Benef - GESCON'!$B$4:$I$2159,3,FALSE),"")</f>
        <v>NÃO</v>
      </c>
      <c r="K4566" s="83" t="str">
        <f>IF(H4566="RPPS",VLOOKUP(A4566,' Legislação Benef - GESCON'!$B$4:$I$2159,6,FALSE),"")</f>
        <v>NÃO</v>
      </c>
      <c r="L4566" s="83" t="str">
        <f>IF(H4566="RPPS",IFERROR(IF(VLOOKUP(A4566,'Suspensão de repasses - GESCON'!$D$3:$J$1048576,7,FALSE)="Validada","SIM","NÃO"),"NÃO"),"")</f>
        <v>NÃO</v>
      </c>
    </row>
    <row r="4567" spans="1:12" s="19" customFormat="1" ht="15" hidden="1" customHeight="1" x14ac:dyDescent="0.25">
      <c r="A4567" s="88" t="s">
        <v>9934</v>
      </c>
      <c r="B4567" s="40" t="s">
        <v>215</v>
      </c>
      <c r="C4567" s="82" t="s">
        <v>10959</v>
      </c>
      <c r="D4567" s="82"/>
      <c r="E4567" s="82"/>
      <c r="F4567" s="82"/>
      <c r="G4567" s="82"/>
      <c r="H4567" s="40" t="s">
        <v>4</v>
      </c>
      <c r="I4567" s="83" t="str">
        <f>IFERROR(VLOOKUP(A4567,'Alíquotas - CADPREV'!$B$2152:$N$4324,8,FALSE),"")</f>
        <v/>
      </c>
      <c r="J4567" s="83" t="str">
        <f>IF(H4567="RPPS",VLOOKUP(A4567,' Legislação Benef - GESCON'!$B$4:$I$2159,3,FALSE),"")</f>
        <v/>
      </c>
      <c r="K4567" s="83" t="str">
        <f>IF(H4567="RPPS",VLOOKUP(A4567,' Legislação Benef - GESCON'!$B$4:$I$2159,6,FALSE),"")</f>
        <v/>
      </c>
      <c r="L4567" s="83" t="str">
        <f>IF(H4567="RPPS",IFERROR(IF(VLOOKUP(A4567,'Suspensão de repasses - GESCON'!$D$3:$J$1048576,7,FALSE)="Validada","SIM","NÃO"),"NÃO"),"")</f>
        <v/>
      </c>
    </row>
    <row r="4568" spans="1:12" s="19" customFormat="1" ht="15" hidden="1" customHeight="1" x14ac:dyDescent="0.25">
      <c r="A4568" s="88" t="s">
        <v>9935</v>
      </c>
      <c r="B4568" s="40" t="s">
        <v>2926</v>
      </c>
      <c r="C4568" s="82" t="s">
        <v>10959</v>
      </c>
      <c r="D4568" s="82"/>
      <c r="E4568" s="82"/>
      <c r="F4568" s="82"/>
      <c r="G4568" s="82"/>
      <c r="H4568" s="40" t="s">
        <v>4</v>
      </c>
      <c r="I4568" s="83" t="str">
        <f>IFERROR(VLOOKUP(A4568,'Alíquotas - CADPREV'!$B$2152:$N$4324,8,FALSE),"")</f>
        <v/>
      </c>
      <c r="J4568" s="83" t="str">
        <f>IF(H4568="RPPS",VLOOKUP(A4568,' Legislação Benef - GESCON'!$B$4:$I$2159,3,FALSE),"")</f>
        <v/>
      </c>
      <c r="K4568" s="83" t="str">
        <f>IF(H4568="RPPS",VLOOKUP(A4568,' Legislação Benef - GESCON'!$B$4:$I$2159,6,FALSE),"")</f>
        <v/>
      </c>
      <c r="L4568" s="83" t="str">
        <f>IF(H4568="RPPS",IFERROR(IF(VLOOKUP(A4568,'Suspensão de repasses - GESCON'!$D$3:$J$1048576,7,FALSE)="Validada","SIM","NÃO"),"NÃO"),"")</f>
        <v/>
      </c>
    </row>
    <row r="4569" spans="1:12" s="19" customFormat="1" ht="15" customHeight="1" x14ac:dyDescent="0.25">
      <c r="A4569" s="88" t="s">
        <v>9936</v>
      </c>
      <c r="B4569" s="40" t="s">
        <v>3513</v>
      </c>
      <c r="C4569" s="82" t="s">
        <v>10958</v>
      </c>
      <c r="D4569" s="82">
        <v>1544</v>
      </c>
      <c r="E4569" s="82">
        <v>158</v>
      </c>
      <c r="F4569" s="82">
        <v>66</v>
      </c>
      <c r="G4569" s="82">
        <v>1768</v>
      </c>
      <c r="H4569" s="40" t="s">
        <v>2</v>
      </c>
      <c r="I4569" s="83" t="str">
        <f>IFERROR(VLOOKUP(A4569,'Alíquotas - CADPREV'!$B$2152:$N$4324,8,FALSE),"")</f>
        <v>NÃO</v>
      </c>
      <c r="J4569" s="83" t="str">
        <f>IF(H4569="RPPS",VLOOKUP(A4569,' Legislação Benef - GESCON'!$B$4:$I$2159,3,FALSE),"")</f>
        <v>NÃO</v>
      </c>
      <c r="K4569" s="83" t="str">
        <f>IF(H4569="RPPS",VLOOKUP(A4569,' Legislação Benef - GESCON'!$B$4:$I$2159,6,FALSE),"")</f>
        <v>SIM</v>
      </c>
      <c r="L4569" s="83" t="str">
        <f>IF(H4569="RPPS",IFERROR(IF(VLOOKUP(A4569,'Suspensão de repasses - GESCON'!$D$3:$J$1048576,7,FALSE)="Validada","SIM","NÃO"),"NÃO"),"")</f>
        <v>NÃO</v>
      </c>
    </row>
    <row r="4570" spans="1:12" s="19" customFormat="1" ht="15" customHeight="1" x14ac:dyDescent="0.25">
      <c r="A4570" s="88" t="s">
        <v>9937</v>
      </c>
      <c r="B4570" s="40" t="s">
        <v>4626</v>
      </c>
      <c r="C4570" s="82" t="s">
        <v>10958</v>
      </c>
      <c r="D4570" s="82">
        <v>802</v>
      </c>
      <c r="E4570" s="82">
        <v>182</v>
      </c>
      <c r="F4570" s="82">
        <v>57</v>
      </c>
      <c r="G4570" s="82">
        <v>1041</v>
      </c>
      <c r="H4570" s="40" t="s">
        <v>2</v>
      </c>
      <c r="I4570" s="83" t="str">
        <f>IFERROR(VLOOKUP(A4570,'Alíquotas - CADPREV'!$B$2152:$N$4324,8,FALSE),"")</f>
        <v>SIM</v>
      </c>
      <c r="J4570" s="83" t="str">
        <f>IF(H4570="RPPS",VLOOKUP(A4570,' Legislação Benef - GESCON'!$B$4:$I$2159,3,FALSE),"")</f>
        <v>NÃO</v>
      </c>
      <c r="K4570" s="83" t="str">
        <f>IF(H4570="RPPS",VLOOKUP(A4570,' Legislação Benef - GESCON'!$B$4:$I$2159,6,FALSE),"")</f>
        <v>NÃO</v>
      </c>
      <c r="L4570" s="83" t="str">
        <f>IF(H4570="RPPS",IFERROR(IF(VLOOKUP(A4570,'Suspensão de repasses - GESCON'!$D$3:$J$1048576,7,FALSE)="Validada","SIM","NÃO"),"NÃO"),"")</f>
        <v>NÃO</v>
      </c>
    </row>
    <row r="4571" spans="1:12" s="19" customFormat="1" ht="15" hidden="1" customHeight="1" x14ac:dyDescent="0.25">
      <c r="A4571" s="88" t="s">
        <v>9938</v>
      </c>
      <c r="B4571" s="40" t="s">
        <v>1356</v>
      </c>
      <c r="C4571" s="82" t="s">
        <v>10959</v>
      </c>
      <c r="D4571" s="82"/>
      <c r="E4571" s="82"/>
      <c r="F4571" s="82"/>
      <c r="G4571" s="82"/>
      <c r="H4571" s="40" t="s">
        <v>4</v>
      </c>
      <c r="I4571" s="83" t="str">
        <f>IFERROR(VLOOKUP(A4571,'Alíquotas - CADPREV'!$B$2152:$N$4324,8,FALSE),"")</f>
        <v/>
      </c>
      <c r="J4571" s="83" t="str">
        <f>IF(H4571="RPPS",VLOOKUP(A4571,' Legislação Benef - GESCON'!$B$4:$I$2159,3,FALSE),"")</f>
        <v/>
      </c>
      <c r="K4571" s="83" t="str">
        <f>IF(H4571="RPPS",VLOOKUP(A4571,' Legislação Benef - GESCON'!$B$4:$I$2159,6,FALSE),"")</f>
        <v/>
      </c>
      <c r="L4571" s="83" t="str">
        <f>IF(H4571="RPPS",IFERROR(IF(VLOOKUP(A4571,'Suspensão de repasses - GESCON'!$D$3:$J$1048576,7,FALSE)="Validada","SIM","NÃO"),"NÃO"),"")</f>
        <v/>
      </c>
    </row>
    <row r="4572" spans="1:12" s="19" customFormat="1" ht="15" hidden="1" customHeight="1" x14ac:dyDescent="0.25">
      <c r="A4572" s="88" t="s">
        <v>9939</v>
      </c>
      <c r="B4572" s="40" t="s">
        <v>4626</v>
      </c>
      <c r="C4572" s="82" t="s">
        <v>10959</v>
      </c>
      <c r="D4572" s="82"/>
      <c r="E4572" s="82"/>
      <c r="F4572" s="82"/>
      <c r="G4572" s="82"/>
      <c r="H4572" s="40" t="s">
        <v>4</v>
      </c>
      <c r="I4572" s="83" t="str">
        <f>IFERROR(VLOOKUP(A4572,'Alíquotas - CADPREV'!$B$2152:$N$4324,8,FALSE),"")</f>
        <v/>
      </c>
      <c r="J4572" s="83" t="str">
        <f>IF(H4572="RPPS",VLOOKUP(A4572,' Legislação Benef - GESCON'!$B$4:$I$2159,3,FALSE),"")</f>
        <v/>
      </c>
      <c r="K4572" s="83" t="str">
        <f>IF(H4572="RPPS",VLOOKUP(A4572,' Legislação Benef - GESCON'!$B$4:$I$2159,6,FALSE),"")</f>
        <v/>
      </c>
      <c r="L4572" s="83" t="str">
        <f>IF(H4572="RPPS",IFERROR(IF(VLOOKUP(A4572,'Suspensão de repasses - GESCON'!$D$3:$J$1048576,7,FALSE)="Validada","SIM","NÃO"),"NÃO"),"")</f>
        <v/>
      </c>
    </row>
    <row r="4573" spans="1:12" s="19" customFormat="1" ht="15" hidden="1" customHeight="1" x14ac:dyDescent="0.25">
      <c r="A4573" s="88" t="s">
        <v>9940</v>
      </c>
      <c r="B4573" s="40" t="s">
        <v>1356</v>
      </c>
      <c r="C4573" s="82" t="s">
        <v>10959</v>
      </c>
      <c r="D4573" s="82"/>
      <c r="E4573" s="82"/>
      <c r="F4573" s="82"/>
      <c r="G4573" s="82"/>
      <c r="H4573" s="40" t="s">
        <v>4</v>
      </c>
      <c r="I4573" s="83" t="str">
        <f>IFERROR(VLOOKUP(A4573,'Alíquotas - CADPREV'!$B$2152:$N$4324,8,FALSE),"")</f>
        <v/>
      </c>
      <c r="J4573" s="83" t="str">
        <f>IF(H4573="RPPS",VLOOKUP(A4573,' Legislação Benef - GESCON'!$B$4:$I$2159,3,FALSE),"")</f>
        <v/>
      </c>
      <c r="K4573" s="83" t="str">
        <f>IF(H4573="RPPS",VLOOKUP(A4573,' Legislação Benef - GESCON'!$B$4:$I$2159,6,FALSE),"")</f>
        <v/>
      </c>
      <c r="L4573" s="83" t="str">
        <f>IF(H4573="RPPS",IFERROR(IF(VLOOKUP(A4573,'Suspensão de repasses - GESCON'!$D$3:$J$1048576,7,FALSE)="Validada","SIM","NÃO"),"NÃO"),"")</f>
        <v/>
      </c>
    </row>
    <row r="4574" spans="1:12" s="19" customFormat="1" ht="15" hidden="1" customHeight="1" x14ac:dyDescent="0.25">
      <c r="A4574" s="88" t="s">
        <v>9941</v>
      </c>
      <c r="B4574" s="40" t="s">
        <v>3143</v>
      </c>
      <c r="C4574" s="82" t="s">
        <v>10959</v>
      </c>
      <c r="D4574" s="82"/>
      <c r="E4574" s="82"/>
      <c r="F4574" s="82"/>
      <c r="G4574" s="82"/>
      <c r="H4574" s="40" t="s">
        <v>4</v>
      </c>
      <c r="I4574" s="83" t="str">
        <f>IFERROR(VLOOKUP(A4574,'Alíquotas - CADPREV'!$B$2152:$N$4324,8,FALSE),"")</f>
        <v/>
      </c>
      <c r="J4574" s="83" t="str">
        <f>IF(H4574="RPPS",VLOOKUP(A4574,' Legislação Benef - GESCON'!$B$4:$I$2159,3,FALSE),"")</f>
        <v/>
      </c>
      <c r="K4574" s="83" t="str">
        <f>IF(H4574="RPPS",VLOOKUP(A4574,' Legislação Benef - GESCON'!$B$4:$I$2159,6,FALSE),"")</f>
        <v/>
      </c>
      <c r="L4574" s="83" t="str">
        <f>IF(H4574="RPPS",IFERROR(IF(VLOOKUP(A4574,'Suspensão de repasses - GESCON'!$D$3:$J$1048576,7,FALSE)="Validada","SIM","NÃO"),"NÃO"),"")</f>
        <v/>
      </c>
    </row>
    <row r="4575" spans="1:12" s="19" customFormat="1" ht="15" customHeight="1" x14ac:dyDescent="0.25">
      <c r="A4575" s="88" t="s">
        <v>9942</v>
      </c>
      <c r="B4575" s="40" t="s">
        <v>901</v>
      </c>
      <c r="C4575" s="82" t="s">
        <v>10958</v>
      </c>
      <c r="D4575" s="82">
        <v>1676</v>
      </c>
      <c r="E4575" s="82">
        <v>147</v>
      </c>
      <c r="F4575" s="82">
        <v>42</v>
      </c>
      <c r="G4575" s="82">
        <v>1865</v>
      </c>
      <c r="H4575" s="40" t="s">
        <v>2</v>
      </c>
      <c r="I4575" s="83" t="str">
        <f>IFERROR(VLOOKUP(A4575,'Alíquotas - CADPREV'!$B$2152:$N$4324,8,FALSE),"")</f>
        <v>NÃO</v>
      </c>
      <c r="J4575" s="83" t="str">
        <f>IF(H4575="RPPS",VLOOKUP(A4575,' Legislação Benef - GESCON'!$B$4:$I$2159,3,FALSE),"")</f>
        <v>NÃO</v>
      </c>
      <c r="K4575" s="83" t="str">
        <f>IF(H4575="RPPS",VLOOKUP(A4575,' Legislação Benef - GESCON'!$B$4:$I$2159,6,FALSE),"")</f>
        <v>NÃO</v>
      </c>
      <c r="L4575" s="83" t="str">
        <f>IF(H4575="RPPS",IFERROR(IF(VLOOKUP(A4575,'Suspensão de repasses - GESCON'!$D$3:$J$1048576,7,FALSE)="Validada","SIM","NÃO"),"NÃO"),"")</f>
        <v>NÃO</v>
      </c>
    </row>
    <row r="4576" spans="1:12" s="19" customFormat="1" ht="15" hidden="1" customHeight="1" x14ac:dyDescent="0.25">
      <c r="A4576" s="88" t="s">
        <v>9943</v>
      </c>
      <c r="B4576" s="40" t="s">
        <v>1356</v>
      </c>
      <c r="C4576" s="82" t="s">
        <v>10959</v>
      </c>
      <c r="D4576" s="82"/>
      <c r="E4576" s="82"/>
      <c r="F4576" s="82"/>
      <c r="G4576" s="82"/>
      <c r="H4576" s="40" t="s">
        <v>4</v>
      </c>
      <c r="I4576" s="83" t="str">
        <f>IFERROR(VLOOKUP(A4576,'Alíquotas - CADPREV'!$B$2152:$N$4324,8,FALSE),"")</f>
        <v/>
      </c>
      <c r="J4576" s="83" t="str">
        <f>IF(H4576="RPPS",VLOOKUP(A4576,' Legislação Benef - GESCON'!$B$4:$I$2159,3,FALSE),"")</f>
        <v/>
      </c>
      <c r="K4576" s="83" t="str">
        <f>IF(H4576="RPPS",VLOOKUP(A4576,' Legislação Benef - GESCON'!$B$4:$I$2159,6,FALSE),"")</f>
        <v/>
      </c>
      <c r="L4576" s="83" t="str">
        <f>IF(H4576="RPPS",IFERROR(IF(VLOOKUP(A4576,'Suspensão de repasses - GESCON'!$D$3:$J$1048576,7,FALSE)="Validada","SIM","NÃO"),"NÃO"),"")</f>
        <v/>
      </c>
    </row>
    <row r="4577" spans="1:12" s="19" customFormat="1" ht="15" hidden="1" customHeight="1" x14ac:dyDescent="0.25">
      <c r="A4577" s="88" t="s">
        <v>9944</v>
      </c>
      <c r="B4577" s="40" t="s">
        <v>133</v>
      </c>
      <c r="C4577" s="82" t="s">
        <v>10959</v>
      </c>
      <c r="D4577" s="82"/>
      <c r="E4577" s="82"/>
      <c r="F4577" s="82"/>
      <c r="G4577" s="82"/>
      <c r="H4577" s="40" t="s">
        <v>4</v>
      </c>
      <c r="I4577" s="83" t="str">
        <f>IFERROR(VLOOKUP(A4577,'Alíquotas - CADPREV'!$B$2152:$N$4324,8,FALSE),"")</f>
        <v/>
      </c>
      <c r="J4577" s="83" t="str">
        <f>IF(H4577="RPPS",VLOOKUP(A4577,' Legislação Benef - GESCON'!$B$4:$I$2159,3,FALSE),"")</f>
        <v/>
      </c>
      <c r="K4577" s="83" t="str">
        <f>IF(H4577="RPPS",VLOOKUP(A4577,' Legislação Benef - GESCON'!$B$4:$I$2159,6,FALSE),"")</f>
        <v/>
      </c>
      <c r="L4577" s="83" t="str">
        <f>IF(H4577="RPPS",IFERROR(IF(VLOOKUP(A4577,'Suspensão de repasses - GESCON'!$D$3:$J$1048576,7,FALSE)="Validada","SIM","NÃO"),"NÃO"),"")</f>
        <v/>
      </c>
    </row>
    <row r="4578" spans="1:12" s="19" customFormat="1" ht="15" hidden="1" customHeight="1" x14ac:dyDescent="0.25">
      <c r="A4578" s="88" t="s">
        <v>9945</v>
      </c>
      <c r="B4578" s="40" t="s">
        <v>1356</v>
      </c>
      <c r="C4578" s="82" t="s">
        <v>10959</v>
      </c>
      <c r="D4578" s="82"/>
      <c r="E4578" s="82"/>
      <c r="F4578" s="82"/>
      <c r="G4578" s="82"/>
      <c r="H4578" s="40" t="s">
        <v>4</v>
      </c>
      <c r="I4578" s="83" t="str">
        <f>IFERROR(VLOOKUP(A4578,'Alíquotas - CADPREV'!$B$2152:$N$4324,8,FALSE),"")</f>
        <v/>
      </c>
      <c r="J4578" s="83" t="str">
        <f>IF(H4578="RPPS",VLOOKUP(A4578,' Legislação Benef - GESCON'!$B$4:$I$2159,3,FALSE),"")</f>
        <v/>
      </c>
      <c r="K4578" s="83" t="str">
        <f>IF(H4578="RPPS",VLOOKUP(A4578,' Legislação Benef - GESCON'!$B$4:$I$2159,6,FALSE),"")</f>
        <v/>
      </c>
      <c r="L4578" s="83" t="str">
        <f>IF(H4578="RPPS",IFERROR(IF(VLOOKUP(A4578,'Suspensão de repasses - GESCON'!$D$3:$J$1048576,7,FALSE)="Validada","SIM","NÃO"),"NÃO"),"")</f>
        <v/>
      </c>
    </row>
    <row r="4579" spans="1:12" s="19" customFormat="1" ht="15" hidden="1" customHeight="1" x14ac:dyDescent="0.25">
      <c r="A4579" s="88" t="s">
        <v>9946</v>
      </c>
      <c r="B4579" s="40" t="s">
        <v>1356</v>
      </c>
      <c r="C4579" s="82" t="s">
        <v>10959</v>
      </c>
      <c r="D4579" s="82"/>
      <c r="E4579" s="82"/>
      <c r="F4579" s="82"/>
      <c r="G4579" s="82"/>
      <c r="H4579" s="40" t="s">
        <v>4</v>
      </c>
      <c r="I4579" s="83" t="str">
        <f>IFERROR(VLOOKUP(A4579,'Alíquotas - CADPREV'!$B$2152:$N$4324,8,FALSE),"")</f>
        <v/>
      </c>
      <c r="J4579" s="83" t="str">
        <f>IF(H4579="RPPS",VLOOKUP(A4579,' Legislação Benef - GESCON'!$B$4:$I$2159,3,FALSE),"")</f>
        <v/>
      </c>
      <c r="K4579" s="83" t="str">
        <f>IF(H4579="RPPS",VLOOKUP(A4579,' Legislação Benef - GESCON'!$B$4:$I$2159,6,FALSE),"")</f>
        <v/>
      </c>
      <c r="L4579" s="83" t="str">
        <f>IF(H4579="RPPS",IFERROR(IF(VLOOKUP(A4579,'Suspensão de repasses - GESCON'!$D$3:$J$1048576,7,FALSE)="Validada","SIM","NÃO"),"NÃO"),"")</f>
        <v/>
      </c>
    </row>
    <row r="4580" spans="1:12" s="19" customFormat="1" ht="15" hidden="1" customHeight="1" x14ac:dyDescent="0.25">
      <c r="A4580" s="88" t="s">
        <v>9947</v>
      </c>
      <c r="B4580" s="40" t="s">
        <v>4626</v>
      </c>
      <c r="C4580" s="82" t="s">
        <v>10959</v>
      </c>
      <c r="D4580" s="82"/>
      <c r="E4580" s="82"/>
      <c r="F4580" s="82"/>
      <c r="G4580" s="82"/>
      <c r="H4580" s="40" t="s">
        <v>4</v>
      </c>
      <c r="I4580" s="83" t="str">
        <f>IFERROR(VLOOKUP(A4580,'Alíquotas - CADPREV'!$B$2152:$N$4324,8,FALSE),"")</f>
        <v/>
      </c>
      <c r="J4580" s="83" t="str">
        <f>IF(H4580="RPPS",VLOOKUP(A4580,' Legislação Benef - GESCON'!$B$4:$I$2159,3,FALSE),"")</f>
        <v/>
      </c>
      <c r="K4580" s="83" t="str">
        <f>IF(H4580="RPPS",VLOOKUP(A4580,' Legislação Benef - GESCON'!$B$4:$I$2159,6,FALSE),"")</f>
        <v/>
      </c>
      <c r="L4580" s="83" t="str">
        <f>IF(H4580="RPPS",IFERROR(IF(VLOOKUP(A4580,'Suspensão de repasses - GESCON'!$D$3:$J$1048576,7,FALSE)="Validada","SIM","NÃO"),"NÃO"),"")</f>
        <v/>
      </c>
    </row>
    <row r="4581" spans="1:12" s="19" customFormat="1" ht="15" customHeight="1" x14ac:dyDescent="0.25">
      <c r="A4581" s="88" t="s">
        <v>9948</v>
      </c>
      <c r="B4581" s="40" t="s">
        <v>2274</v>
      </c>
      <c r="C4581" s="82" t="s">
        <v>10958</v>
      </c>
      <c r="D4581" s="82">
        <v>195</v>
      </c>
      <c r="E4581" s="82">
        <v>16</v>
      </c>
      <c r="F4581" s="82">
        <v>2</v>
      </c>
      <c r="G4581" s="82">
        <v>213</v>
      </c>
      <c r="H4581" s="40" t="s">
        <v>2</v>
      </c>
      <c r="I4581" s="83" t="str">
        <f>IFERROR(VLOOKUP(A4581,'Alíquotas - CADPREV'!$B$2152:$N$4324,8,FALSE),"")</f>
        <v>NÃO</v>
      </c>
      <c r="J4581" s="83" t="str">
        <f>IF(H4581="RPPS",VLOOKUP(A4581,' Legislação Benef - GESCON'!$B$4:$I$2159,3,FALSE),"")</f>
        <v>NÃO</v>
      </c>
      <c r="K4581" s="83" t="str">
        <f>IF(H4581="RPPS",VLOOKUP(A4581,' Legislação Benef - GESCON'!$B$4:$I$2159,6,FALSE),"")</f>
        <v>NÃO</v>
      </c>
      <c r="L4581" s="83" t="str">
        <f>IF(H4581="RPPS",IFERROR(IF(VLOOKUP(A4581,'Suspensão de repasses - GESCON'!$D$3:$J$1048576,7,FALSE)="Validada","SIM","NÃO"),"NÃO"),"")</f>
        <v>NÃO</v>
      </c>
    </row>
    <row r="4582" spans="1:12" s="19" customFormat="1" ht="15" customHeight="1" x14ac:dyDescent="0.25">
      <c r="A4582" s="88" t="s">
        <v>9949</v>
      </c>
      <c r="B4582" s="40" t="s">
        <v>2274</v>
      </c>
      <c r="C4582" s="82" t="s">
        <v>10958</v>
      </c>
      <c r="D4582" s="82">
        <v>383</v>
      </c>
      <c r="E4582" s="82">
        <v>62</v>
      </c>
      <c r="F4582" s="82">
        <v>23</v>
      </c>
      <c r="G4582" s="82">
        <v>468</v>
      </c>
      <c r="H4582" s="40" t="s">
        <v>2</v>
      </c>
      <c r="I4582" s="83" t="str">
        <f>IFERROR(VLOOKUP(A4582,'Alíquotas - CADPREV'!$B$2152:$N$4324,8,FALSE),"")</f>
        <v>NÃO</v>
      </c>
      <c r="J4582" s="83" t="str">
        <f>IF(H4582="RPPS",VLOOKUP(A4582,' Legislação Benef - GESCON'!$B$4:$I$2159,3,FALSE),"")</f>
        <v>NÃO</v>
      </c>
      <c r="K4582" s="83" t="str">
        <f>IF(H4582="RPPS",VLOOKUP(A4582,' Legislação Benef - GESCON'!$B$4:$I$2159,6,FALSE),"")</f>
        <v>NÃO</v>
      </c>
      <c r="L4582" s="83" t="str">
        <f>IF(H4582="RPPS",IFERROR(IF(VLOOKUP(A4582,'Suspensão de repasses - GESCON'!$D$3:$J$1048576,7,FALSE)="Validada","SIM","NÃO"),"NÃO"),"")</f>
        <v>NÃO</v>
      </c>
    </row>
    <row r="4583" spans="1:12" s="19" customFormat="1" ht="15" customHeight="1" x14ac:dyDescent="0.25">
      <c r="A4583" s="88" t="s">
        <v>9950</v>
      </c>
      <c r="B4583" s="40" t="s">
        <v>1356</v>
      </c>
      <c r="C4583" s="82" t="s">
        <v>10958</v>
      </c>
      <c r="D4583" s="82">
        <v>648</v>
      </c>
      <c r="E4583" s="82">
        <v>230</v>
      </c>
      <c r="F4583" s="82">
        <v>40</v>
      </c>
      <c r="G4583" s="82">
        <v>918</v>
      </c>
      <c r="H4583" s="40" t="s">
        <v>2</v>
      </c>
      <c r="I4583" s="83" t="str">
        <f>IFERROR(VLOOKUP(A4583,'Alíquotas - CADPREV'!$B$2152:$N$4324,8,FALSE),"")</f>
        <v>NÃO</v>
      </c>
      <c r="J4583" s="83" t="str">
        <f>IF(H4583="RPPS",VLOOKUP(A4583,' Legislação Benef - GESCON'!$B$4:$I$2159,3,FALSE),"")</f>
        <v>NÃO</v>
      </c>
      <c r="K4583" s="83" t="str">
        <f>IF(H4583="RPPS",VLOOKUP(A4583,' Legislação Benef - GESCON'!$B$4:$I$2159,6,FALSE),"")</f>
        <v>NÃO</v>
      </c>
      <c r="L4583" s="83" t="str">
        <f>IF(H4583="RPPS",IFERROR(IF(VLOOKUP(A4583,'Suspensão de repasses - GESCON'!$D$3:$J$1048576,7,FALSE)="Validada","SIM","NÃO"),"NÃO"),"")</f>
        <v>NÃO</v>
      </c>
    </row>
    <row r="4584" spans="1:12" s="19" customFormat="1" ht="15" hidden="1" customHeight="1" x14ac:dyDescent="0.25">
      <c r="A4584" s="88" t="s">
        <v>9951</v>
      </c>
      <c r="B4584" s="40" t="s">
        <v>3812</v>
      </c>
      <c r="C4584" s="82" t="s">
        <v>10959</v>
      </c>
      <c r="D4584" s="82"/>
      <c r="E4584" s="82"/>
      <c r="F4584" s="82"/>
      <c r="G4584" s="82"/>
      <c r="H4584" s="40" t="s">
        <v>4</v>
      </c>
      <c r="I4584" s="83" t="str">
        <f>IFERROR(VLOOKUP(A4584,'Alíquotas - CADPREV'!$B$2152:$N$4324,8,FALSE),"")</f>
        <v/>
      </c>
      <c r="J4584" s="83" t="str">
        <f>IF(H4584="RPPS",VLOOKUP(A4584,' Legislação Benef - GESCON'!$B$4:$I$2159,3,FALSE),"")</f>
        <v/>
      </c>
      <c r="K4584" s="83" t="str">
        <f>IF(H4584="RPPS",VLOOKUP(A4584,' Legislação Benef - GESCON'!$B$4:$I$2159,6,FALSE),"")</f>
        <v/>
      </c>
      <c r="L4584" s="83" t="str">
        <f>IF(H4584="RPPS",IFERROR(IF(VLOOKUP(A4584,'Suspensão de repasses - GESCON'!$D$3:$J$1048576,7,FALSE)="Validada","SIM","NÃO"),"NÃO"),"")</f>
        <v/>
      </c>
    </row>
    <row r="4585" spans="1:12" s="19" customFormat="1" ht="15" hidden="1" customHeight="1" x14ac:dyDescent="0.25">
      <c r="A4585" s="88" t="s">
        <v>9952</v>
      </c>
      <c r="B4585" s="40" t="s">
        <v>3143</v>
      </c>
      <c r="C4585" s="82" t="s">
        <v>10959</v>
      </c>
      <c r="D4585" s="82"/>
      <c r="E4585" s="82"/>
      <c r="F4585" s="82"/>
      <c r="G4585" s="82"/>
      <c r="H4585" s="40" t="s">
        <v>4</v>
      </c>
      <c r="I4585" s="83" t="str">
        <f>IFERROR(VLOOKUP(A4585,'Alíquotas - CADPREV'!$B$2152:$N$4324,8,FALSE),"")</f>
        <v/>
      </c>
      <c r="J4585" s="83" t="str">
        <f>IF(H4585="RPPS",VLOOKUP(A4585,' Legislação Benef - GESCON'!$B$4:$I$2159,3,FALSE),"")</f>
        <v/>
      </c>
      <c r="K4585" s="83" t="str">
        <f>IF(H4585="RPPS",VLOOKUP(A4585,' Legislação Benef - GESCON'!$B$4:$I$2159,6,FALSE),"")</f>
        <v/>
      </c>
      <c r="L4585" s="83" t="str">
        <f>IF(H4585="RPPS",IFERROR(IF(VLOOKUP(A4585,'Suspensão de repasses - GESCON'!$D$3:$J$1048576,7,FALSE)="Validada","SIM","NÃO"),"NÃO"),"")</f>
        <v/>
      </c>
    </row>
    <row r="4586" spans="1:12" s="19" customFormat="1" ht="15" hidden="1" customHeight="1" x14ac:dyDescent="0.25">
      <c r="A4586" s="88" t="s">
        <v>9953</v>
      </c>
      <c r="B4586" s="40" t="s">
        <v>4626</v>
      </c>
      <c r="C4586" s="82" t="s">
        <v>10959</v>
      </c>
      <c r="D4586" s="82"/>
      <c r="E4586" s="82"/>
      <c r="F4586" s="82"/>
      <c r="G4586" s="82"/>
      <c r="H4586" s="40" t="s">
        <v>4</v>
      </c>
      <c r="I4586" s="83" t="str">
        <f>IFERROR(VLOOKUP(A4586,'Alíquotas - CADPREV'!$B$2152:$N$4324,8,FALSE),"")</f>
        <v/>
      </c>
      <c r="J4586" s="83" t="str">
        <f>IF(H4586="RPPS",VLOOKUP(A4586,' Legislação Benef - GESCON'!$B$4:$I$2159,3,FALSE),"")</f>
        <v/>
      </c>
      <c r="K4586" s="83" t="str">
        <f>IF(H4586="RPPS",VLOOKUP(A4586,' Legislação Benef - GESCON'!$B$4:$I$2159,6,FALSE),"")</f>
        <v/>
      </c>
      <c r="L4586" s="83" t="str">
        <f>IF(H4586="RPPS",IFERROR(IF(VLOOKUP(A4586,'Suspensão de repasses - GESCON'!$D$3:$J$1048576,7,FALSE)="Validada","SIM","NÃO"),"NÃO"),"")</f>
        <v/>
      </c>
    </row>
    <row r="4587" spans="1:12" s="19" customFormat="1" ht="15" customHeight="1" x14ac:dyDescent="0.25">
      <c r="A4587" s="88" t="s">
        <v>9954</v>
      </c>
      <c r="B4587" s="40" t="s">
        <v>3812</v>
      </c>
      <c r="C4587" s="82" t="s">
        <v>10958</v>
      </c>
      <c r="D4587" s="82">
        <v>112</v>
      </c>
      <c r="E4587" s="82">
        <v>19</v>
      </c>
      <c r="F4587" s="82">
        <v>7</v>
      </c>
      <c r="G4587" s="82">
        <v>138</v>
      </c>
      <c r="H4587" s="40" t="s">
        <v>2</v>
      </c>
      <c r="I4587" s="83" t="str">
        <f>IFERROR(VLOOKUP(A4587,'Alíquotas - CADPREV'!$B$2152:$N$4324,8,FALSE),"")</f>
        <v>NÃO</v>
      </c>
      <c r="J4587" s="83" t="str">
        <f>IF(H4587="RPPS",VLOOKUP(A4587,' Legislação Benef - GESCON'!$B$4:$I$2159,3,FALSE),"")</f>
        <v>NÃO</v>
      </c>
      <c r="K4587" s="83" t="str">
        <f>IF(H4587="RPPS",VLOOKUP(A4587,' Legislação Benef - GESCON'!$B$4:$I$2159,6,FALSE),"")</f>
        <v>SIM</v>
      </c>
      <c r="L4587" s="83" t="str">
        <f>IF(H4587="RPPS",IFERROR(IF(VLOOKUP(A4587,'Suspensão de repasses - GESCON'!$D$3:$J$1048576,7,FALSE)="Validada","SIM","NÃO"),"NÃO"),"")</f>
        <v>NÃO</v>
      </c>
    </row>
    <row r="4588" spans="1:12" s="19" customFormat="1" ht="15" hidden="1" customHeight="1" x14ac:dyDescent="0.25">
      <c r="A4588" s="88" t="s">
        <v>9955</v>
      </c>
      <c r="B4588" s="40" t="s">
        <v>1356</v>
      </c>
      <c r="C4588" s="82" t="s">
        <v>10959</v>
      </c>
      <c r="D4588" s="82"/>
      <c r="E4588" s="82"/>
      <c r="F4588" s="82"/>
      <c r="G4588" s="82"/>
      <c r="H4588" s="40" t="s">
        <v>4</v>
      </c>
      <c r="I4588" s="83" t="str">
        <f>IFERROR(VLOOKUP(A4588,'Alíquotas - CADPREV'!$B$2152:$N$4324,8,FALSE),"")</f>
        <v/>
      </c>
      <c r="J4588" s="83" t="str">
        <f>IF(H4588="RPPS",VLOOKUP(A4588,' Legislação Benef - GESCON'!$B$4:$I$2159,3,FALSE),"")</f>
        <v/>
      </c>
      <c r="K4588" s="83" t="str">
        <f>IF(H4588="RPPS",VLOOKUP(A4588,' Legislação Benef - GESCON'!$B$4:$I$2159,6,FALSE),"")</f>
        <v/>
      </c>
      <c r="L4588" s="83" t="str">
        <f>IF(H4588="RPPS",IFERROR(IF(VLOOKUP(A4588,'Suspensão de repasses - GESCON'!$D$3:$J$1048576,7,FALSE)="Validada","SIM","NÃO"),"NÃO"),"")</f>
        <v/>
      </c>
    </row>
    <row r="4589" spans="1:12" s="19" customFormat="1" ht="15" hidden="1" customHeight="1" x14ac:dyDescent="0.25">
      <c r="A4589" s="88" t="s">
        <v>9956</v>
      </c>
      <c r="B4589" s="40" t="s">
        <v>1356</v>
      </c>
      <c r="C4589" s="82" t="s">
        <v>10959</v>
      </c>
      <c r="D4589" s="82"/>
      <c r="E4589" s="82"/>
      <c r="F4589" s="82"/>
      <c r="G4589" s="82"/>
      <c r="H4589" s="40" t="s">
        <v>4</v>
      </c>
      <c r="I4589" s="83" t="str">
        <f>IFERROR(VLOOKUP(A4589,'Alíquotas - CADPREV'!$B$2152:$N$4324,8,FALSE),"")</f>
        <v/>
      </c>
      <c r="J4589" s="83" t="str">
        <f>IF(H4589="RPPS",VLOOKUP(A4589,' Legislação Benef - GESCON'!$B$4:$I$2159,3,FALSE),"")</f>
        <v/>
      </c>
      <c r="K4589" s="83" t="str">
        <f>IF(H4589="RPPS",VLOOKUP(A4589,' Legislação Benef - GESCON'!$B$4:$I$2159,6,FALSE),"")</f>
        <v/>
      </c>
      <c r="L4589" s="83" t="str">
        <f>IF(H4589="RPPS",IFERROR(IF(VLOOKUP(A4589,'Suspensão de repasses - GESCON'!$D$3:$J$1048576,7,FALSE)="Validada","SIM","NÃO"),"NÃO"),"")</f>
        <v/>
      </c>
    </row>
    <row r="4590" spans="1:12" s="19" customFormat="1" ht="15" hidden="1" customHeight="1" x14ac:dyDescent="0.25">
      <c r="A4590" s="88" t="s">
        <v>9957</v>
      </c>
      <c r="B4590" s="40" t="s">
        <v>3143</v>
      </c>
      <c r="C4590" s="82" t="s">
        <v>10959</v>
      </c>
      <c r="D4590" s="82"/>
      <c r="E4590" s="82"/>
      <c r="F4590" s="82"/>
      <c r="G4590" s="82"/>
      <c r="H4590" s="40" t="s">
        <v>4</v>
      </c>
      <c r="I4590" s="83" t="str">
        <f>IFERROR(VLOOKUP(A4590,'Alíquotas - CADPREV'!$B$2152:$N$4324,8,FALSE),"")</f>
        <v/>
      </c>
      <c r="J4590" s="83" t="str">
        <f>IF(H4590="RPPS",VLOOKUP(A4590,' Legislação Benef - GESCON'!$B$4:$I$2159,3,FALSE),"")</f>
        <v/>
      </c>
      <c r="K4590" s="83" t="str">
        <f>IF(H4590="RPPS",VLOOKUP(A4590,' Legislação Benef - GESCON'!$B$4:$I$2159,6,FALSE),"")</f>
        <v/>
      </c>
      <c r="L4590" s="83" t="str">
        <f>IF(H4590="RPPS",IFERROR(IF(VLOOKUP(A4590,'Suspensão de repasses - GESCON'!$D$3:$J$1048576,7,FALSE)="Validada","SIM","NÃO"),"NÃO"),"")</f>
        <v/>
      </c>
    </row>
    <row r="4591" spans="1:12" s="19" customFormat="1" ht="15" customHeight="1" x14ac:dyDescent="0.25">
      <c r="A4591" s="88" t="s">
        <v>9958</v>
      </c>
      <c r="B4591" s="40" t="s">
        <v>2413</v>
      </c>
      <c r="C4591" s="82" t="s">
        <v>10958</v>
      </c>
      <c r="D4591" s="82"/>
      <c r="E4591" s="82"/>
      <c r="F4591" s="82"/>
      <c r="G4591" s="82"/>
      <c r="H4591" s="40" t="s">
        <v>2</v>
      </c>
      <c r="I4591" s="83" t="str">
        <f>IFERROR(VLOOKUP(A4591,'Alíquotas - CADPREV'!$B$2152:$N$4324,8,FALSE),"")</f>
        <v>NÃO</v>
      </c>
      <c r="J4591" s="83" t="str">
        <f>IF(H4591="RPPS",VLOOKUP(A4591,' Legislação Benef - GESCON'!$B$4:$I$2159,3,FALSE),"")</f>
        <v>NÃO</v>
      </c>
      <c r="K4591" s="83" t="str">
        <f>IF(H4591="RPPS",VLOOKUP(A4591,' Legislação Benef - GESCON'!$B$4:$I$2159,6,FALSE),"")</f>
        <v>NÃO</v>
      </c>
      <c r="L4591" s="83" t="str">
        <f>IF(H4591="RPPS",IFERROR(IF(VLOOKUP(A4591,'Suspensão de repasses - GESCON'!$D$3:$J$1048576,7,FALSE)="Validada","SIM","NÃO"),"NÃO"),"")</f>
        <v>NÃO</v>
      </c>
    </row>
    <row r="4592" spans="1:12" s="19" customFormat="1" ht="15" hidden="1" customHeight="1" x14ac:dyDescent="0.25">
      <c r="A4592" s="88" t="s">
        <v>9959</v>
      </c>
      <c r="B4592" s="40" t="s">
        <v>1142</v>
      </c>
      <c r="C4592" s="82" t="s">
        <v>10959</v>
      </c>
      <c r="D4592" s="82"/>
      <c r="E4592" s="82"/>
      <c r="F4592" s="82"/>
      <c r="G4592" s="82"/>
      <c r="H4592" s="40" t="s">
        <v>4</v>
      </c>
      <c r="I4592" s="83" t="str">
        <f>IFERROR(VLOOKUP(A4592,'Alíquotas - CADPREV'!$B$2152:$N$4324,8,FALSE),"")</f>
        <v/>
      </c>
      <c r="J4592" s="83" t="str">
        <f>IF(H4592="RPPS",VLOOKUP(A4592,' Legislação Benef - GESCON'!$B$4:$I$2159,3,FALSE),"")</f>
        <v/>
      </c>
      <c r="K4592" s="83" t="str">
        <f>IF(H4592="RPPS",VLOOKUP(A4592,' Legislação Benef - GESCON'!$B$4:$I$2159,6,FALSE),"")</f>
        <v/>
      </c>
      <c r="L4592" s="83" t="str">
        <f>IF(H4592="RPPS",IFERROR(IF(VLOOKUP(A4592,'Suspensão de repasses - GESCON'!$D$3:$J$1048576,7,FALSE)="Validada","SIM","NÃO"),"NÃO"),"")</f>
        <v/>
      </c>
    </row>
    <row r="4593" spans="1:12" s="19" customFormat="1" ht="15" customHeight="1" x14ac:dyDescent="0.25">
      <c r="A4593" s="88" t="s">
        <v>9960</v>
      </c>
      <c r="B4593" s="40" t="s">
        <v>2926</v>
      </c>
      <c r="C4593" s="82" t="s">
        <v>10958</v>
      </c>
      <c r="D4593" s="82">
        <v>55</v>
      </c>
      <c r="E4593" s="82">
        <v>3</v>
      </c>
      <c r="F4593" s="82">
        <v>0</v>
      </c>
      <c r="G4593" s="82">
        <v>58</v>
      </c>
      <c r="H4593" s="40" t="s">
        <v>2</v>
      </c>
      <c r="I4593" s="83" t="str">
        <f>IFERROR(VLOOKUP(A4593,'Alíquotas - CADPREV'!$B$2152:$N$4324,8,FALSE),"")</f>
        <v>SIM</v>
      </c>
      <c r="J4593" s="83" t="str">
        <f>IF(H4593="RPPS",VLOOKUP(A4593,' Legislação Benef - GESCON'!$B$4:$I$2159,3,FALSE),"")</f>
        <v>NÃO</v>
      </c>
      <c r="K4593" s="83" t="str">
        <f>IF(H4593="RPPS",VLOOKUP(A4593,' Legislação Benef - GESCON'!$B$4:$I$2159,6,FALSE),"")</f>
        <v>SIM</v>
      </c>
      <c r="L4593" s="83" t="str">
        <f>IF(H4593="RPPS",IFERROR(IF(VLOOKUP(A4593,'Suspensão de repasses - GESCON'!$D$3:$J$1048576,7,FALSE)="Validada","SIM","NÃO"),"NÃO"),"")</f>
        <v>NÃO</v>
      </c>
    </row>
    <row r="4594" spans="1:12" s="19" customFormat="1" ht="15" customHeight="1" x14ac:dyDescent="0.25">
      <c r="A4594" s="88" t="s">
        <v>9961</v>
      </c>
      <c r="B4594" s="40" t="s">
        <v>3812</v>
      </c>
      <c r="C4594" s="82" t="s">
        <v>10958</v>
      </c>
      <c r="D4594" s="82">
        <v>436</v>
      </c>
      <c r="E4594" s="82">
        <v>127</v>
      </c>
      <c r="F4594" s="82">
        <v>18</v>
      </c>
      <c r="G4594" s="82">
        <v>581</v>
      </c>
      <c r="H4594" s="40" t="s">
        <v>2</v>
      </c>
      <c r="I4594" s="83" t="str">
        <f>IFERROR(VLOOKUP(A4594,'Alíquotas - CADPREV'!$B$2152:$N$4324,8,FALSE),"")</f>
        <v>SIM</v>
      </c>
      <c r="J4594" s="83" t="str">
        <f>IF(H4594="RPPS",VLOOKUP(A4594,' Legislação Benef - GESCON'!$B$4:$I$2159,3,FALSE),"")</f>
        <v>NÃO</v>
      </c>
      <c r="K4594" s="83" t="str">
        <f>IF(H4594="RPPS",VLOOKUP(A4594,' Legislação Benef - GESCON'!$B$4:$I$2159,6,FALSE),"")</f>
        <v>SIM</v>
      </c>
      <c r="L4594" s="83" t="str">
        <f>IF(H4594="RPPS",IFERROR(IF(VLOOKUP(A4594,'Suspensão de repasses - GESCON'!$D$3:$J$1048576,7,FALSE)="Validada","SIM","NÃO"),"NÃO"),"")</f>
        <v>NÃO</v>
      </c>
    </row>
    <row r="4595" spans="1:12" s="19" customFormat="1" ht="15" customHeight="1" x14ac:dyDescent="0.25">
      <c r="A4595" s="88" t="s">
        <v>9962</v>
      </c>
      <c r="B4595" s="40" t="s">
        <v>3812</v>
      </c>
      <c r="C4595" s="82" t="s">
        <v>10958</v>
      </c>
      <c r="D4595" s="82">
        <v>401</v>
      </c>
      <c r="E4595" s="82">
        <v>133</v>
      </c>
      <c r="F4595" s="82">
        <v>42</v>
      </c>
      <c r="G4595" s="82">
        <v>576</v>
      </c>
      <c r="H4595" s="40" t="s">
        <v>2</v>
      </c>
      <c r="I4595" s="83" t="str">
        <f>IFERROR(VLOOKUP(A4595,'Alíquotas - CADPREV'!$B$2152:$N$4324,8,FALSE),"")</f>
        <v>NÃO</v>
      </c>
      <c r="J4595" s="83" t="str">
        <f>IF(H4595="RPPS",VLOOKUP(A4595,' Legislação Benef - GESCON'!$B$4:$I$2159,3,FALSE),"")</f>
        <v>NÃO</v>
      </c>
      <c r="K4595" s="83" t="str">
        <f>IF(H4595="RPPS",VLOOKUP(A4595,' Legislação Benef - GESCON'!$B$4:$I$2159,6,FALSE),"")</f>
        <v>NÃO</v>
      </c>
      <c r="L4595" s="83" t="str">
        <f>IF(H4595="RPPS",IFERROR(IF(VLOOKUP(A4595,'Suspensão de repasses - GESCON'!$D$3:$J$1048576,7,FALSE)="Validada","SIM","NÃO"),"NÃO"),"")</f>
        <v>NÃO</v>
      </c>
    </row>
    <row r="4596" spans="1:12" s="19" customFormat="1" ht="15" hidden="1" customHeight="1" x14ac:dyDescent="0.25">
      <c r="A4596" s="88" t="s">
        <v>9963</v>
      </c>
      <c r="B4596" s="40" t="s">
        <v>215</v>
      </c>
      <c r="C4596" s="82" t="s">
        <v>10959</v>
      </c>
      <c r="D4596" s="82"/>
      <c r="E4596" s="82"/>
      <c r="F4596" s="82"/>
      <c r="G4596" s="82"/>
      <c r="H4596" s="40" t="s">
        <v>4</v>
      </c>
      <c r="I4596" s="83" t="str">
        <f>IFERROR(VLOOKUP(A4596,'Alíquotas - CADPREV'!$B$2152:$N$4324,8,FALSE),"")</f>
        <v/>
      </c>
      <c r="J4596" s="83" t="str">
        <f>IF(H4596="RPPS",VLOOKUP(A4596,' Legislação Benef - GESCON'!$B$4:$I$2159,3,FALSE),"")</f>
        <v/>
      </c>
      <c r="K4596" s="83" t="str">
        <f>IF(H4596="RPPS",VLOOKUP(A4596,' Legislação Benef - GESCON'!$B$4:$I$2159,6,FALSE),"")</f>
        <v/>
      </c>
      <c r="L4596" s="83" t="str">
        <f>IF(H4596="RPPS",IFERROR(IF(VLOOKUP(A4596,'Suspensão de repasses - GESCON'!$D$3:$J$1048576,7,FALSE)="Validada","SIM","NÃO"),"NÃO"),"")</f>
        <v/>
      </c>
    </row>
    <row r="4597" spans="1:12" s="19" customFormat="1" ht="15" hidden="1" customHeight="1" x14ac:dyDescent="0.25">
      <c r="A4597" s="88" t="s">
        <v>9964</v>
      </c>
      <c r="B4597" s="40" t="s">
        <v>4626</v>
      </c>
      <c r="C4597" s="82" t="s">
        <v>10959</v>
      </c>
      <c r="D4597" s="82"/>
      <c r="E4597" s="82"/>
      <c r="F4597" s="82"/>
      <c r="G4597" s="82"/>
      <c r="H4597" s="40" t="s">
        <v>4</v>
      </c>
      <c r="I4597" s="83" t="str">
        <f>IFERROR(VLOOKUP(A4597,'Alíquotas - CADPREV'!$B$2152:$N$4324,8,FALSE),"")</f>
        <v/>
      </c>
      <c r="J4597" s="83" t="str">
        <f>IF(H4597="RPPS",VLOOKUP(A4597,' Legislação Benef - GESCON'!$B$4:$I$2159,3,FALSE),"")</f>
        <v/>
      </c>
      <c r="K4597" s="83" t="str">
        <f>IF(H4597="RPPS",VLOOKUP(A4597,' Legislação Benef - GESCON'!$B$4:$I$2159,6,FALSE),"")</f>
        <v/>
      </c>
      <c r="L4597" s="83" t="str">
        <f>IF(H4597="RPPS",IFERROR(IF(VLOOKUP(A4597,'Suspensão de repasses - GESCON'!$D$3:$J$1048576,7,FALSE)="Validada","SIM","NÃO"),"NÃO"),"")</f>
        <v/>
      </c>
    </row>
    <row r="4598" spans="1:12" s="19" customFormat="1" ht="15" hidden="1" customHeight="1" x14ac:dyDescent="0.25">
      <c r="A4598" s="88" t="s">
        <v>9965</v>
      </c>
      <c r="B4598" s="40" t="s">
        <v>3812</v>
      </c>
      <c r="C4598" s="82" t="s">
        <v>10959</v>
      </c>
      <c r="D4598" s="82"/>
      <c r="E4598" s="82"/>
      <c r="F4598" s="82"/>
      <c r="G4598" s="82"/>
      <c r="H4598" s="40" t="s">
        <v>4</v>
      </c>
      <c r="I4598" s="83" t="str">
        <f>IFERROR(VLOOKUP(A4598,'Alíquotas - CADPREV'!$B$2152:$N$4324,8,FALSE),"")</f>
        <v/>
      </c>
      <c r="J4598" s="83" t="str">
        <f>IF(H4598="RPPS",VLOOKUP(A4598,' Legislação Benef - GESCON'!$B$4:$I$2159,3,FALSE),"")</f>
        <v/>
      </c>
      <c r="K4598" s="83" t="str">
        <f>IF(H4598="RPPS",VLOOKUP(A4598,' Legislação Benef - GESCON'!$B$4:$I$2159,6,FALSE),"")</f>
        <v/>
      </c>
      <c r="L4598" s="83" t="str">
        <f>IF(H4598="RPPS",IFERROR(IF(VLOOKUP(A4598,'Suspensão de repasses - GESCON'!$D$3:$J$1048576,7,FALSE)="Validada","SIM","NÃO"),"NÃO"),"")</f>
        <v/>
      </c>
    </row>
    <row r="4599" spans="1:12" s="19" customFormat="1" ht="15" hidden="1" customHeight="1" x14ac:dyDescent="0.25">
      <c r="A4599" s="88" t="s">
        <v>9966</v>
      </c>
      <c r="B4599" s="40" t="s">
        <v>1356</v>
      </c>
      <c r="C4599" s="82" t="s">
        <v>10959</v>
      </c>
      <c r="D4599" s="82"/>
      <c r="E4599" s="82"/>
      <c r="F4599" s="82"/>
      <c r="G4599" s="82"/>
      <c r="H4599" s="40" t="s">
        <v>4</v>
      </c>
      <c r="I4599" s="83" t="str">
        <f>IFERROR(VLOOKUP(A4599,'Alíquotas - CADPREV'!$B$2152:$N$4324,8,FALSE),"")</f>
        <v/>
      </c>
      <c r="J4599" s="83" t="str">
        <f>IF(H4599="RPPS",VLOOKUP(A4599,' Legislação Benef - GESCON'!$B$4:$I$2159,3,FALSE),"")</f>
        <v/>
      </c>
      <c r="K4599" s="83" t="str">
        <f>IF(H4599="RPPS",VLOOKUP(A4599,' Legislação Benef - GESCON'!$B$4:$I$2159,6,FALSE),"")</f>
        <v/>
      </c>
      <c r="L4599" s="83" t="str">
        <f>IF(H4599="RPPS",IFERROR(IF(VLOOKUP(A4599,'Suspensão de repasses - GESCON'!$D$3:$J$1048576,7,FALSE)="Validada","SIM","NÃO"),"NÃO"),"")</f>
        <v/>
      </c>
    </row>
    <row r="4600" spans="1:12" s="19" customFormat="1" ht="15" hidden="1" customHeight="1" x14ac:dyDescent="0.25">
      <c r="A4600" s="88" t="s">
        <v>9967</v>
      </c>
      <c r="B4600" s="40" t="s">
        <v>3143</v>
      </c>
      <c r="C4600" s="82" t="s">
        <v>10959</v>
      </c>
      <c r="D4600" s="82"/>
      <c r="E4600" s="82"/>
      <c r="F4600" s="82"/>
      <c r="G4600" s="82"/>
      <c r="H4600" s="40" t="s">
        <v>4</v>
      </c>
      <c r="I4600" s="83" t="str">
        <f>IFERROR(VLOOKUP(A4600,'Alíquotas - CADPREV'!$B$2152:$N$4324,8,FALSE),"")</f>
        <v/>
      </c>
      <c r="J4600" s="83" t="str">
        <f>IF(H4600="RPPS",VLOOKUP(A4600,' Legislação Benef - GESCON'!$B$4:$I$2159,3,FALSE),"")</f>
        <v/>
      </c>
      <c r="K4600" s="83" t="str">
        <f>IF(H4600="RPPS",VLOOKUP(A4600,' Legislação Benef - GESCON'!$B$4:$I$2159,6,FALSE),"")</f>
        <v/>
      </c>
      <c r="L4600" s="83" t="str">
        <f>IF(H4600="RPPS",IFERROR(IF(VLOOKUP(A4600,'Suspensão de repasses - GESCON'!$D$3:$J$1048576,7,FALSE)="Validada","SIM","NÃO"),"NÃO"),"")</f>
        <v/>
      </c>
    </row>
    <row r="4601" spans="1:12" s="19" customFormat="1" ht="15" hidden="1" customHeight="1" x14ac:dyDescent="0.25">
      <c r="A4601" s="88" t="s">
        <v>9968</v>
      </c>
      <c r="B4601" s="40" t="s">
        <v>2926</v>
      </c>
      <c r="C4601" s="82" t="s">
        <v>10959</v>
      </c>
      <c r="D4601" s="82"/>
      <c r="E4601" s="82"/>
      <c r="F4601" s="82"/>
      <c r="G4601" s="82"/>
      <c r="H4601" s="40" t="s">
        <v>4</v>
      </c>
      <c r="I4601" s="83" t="str">
        <f>IFERROR(VLOOKUP(A4601,'Alíquotas - CADPREV'!$B$2152:$N$4324,8,FALSE),"")</f>
        <v/>
      </c>
      <c r="J4601" s="83" t="str">
        <f>IF(H4601="RPPS",VLOOKUP(A4601,' Legislação Benef - GESCON'!$B$4:$I$2159,3,FALSE),"")</f>
        <v/>
      </c>
      <c r="K4601" s="83" t="str">
        <f>IF(H4601="RPPS",VLOOKUP(A4601,' Legislação Benef - GESCON'!$B$4:$I$2159,6,FALSE),"")</f>
        <v/>
      </c>
      <c r="L4601" s="83" t="str">
        <f>IF(H4601="RPPS",IFERROR(IF(VLOOKUP(A4601,'Suspensão de repasses - GESCON'!$D$3:$J$1048576,7,FALSE)="Validada","SIM","NÃO"),"NÃO"),"")</f>
        <v/>
      </c>
    </row>
    <row r="4602" spans="1:12" s="19" customFormat="1" ht="15" hidden="1" customHeight="1" x14ac:dyDescent="0.25">
      <c r="A4602" s="88" t="s">
        <v>9969</v>
      </c>
      <c r="B4602" s="40" t="s">
        <v>4626</v>
      </c>
      <c r="C4602" s="82" t="s">
        <v>10959</v>
      </c>
      <c r="D4602" s="82"/>
      <c r="E4602" s="82"/>
      <c r="F4602" s="82"/>
      <c r="G4602" s="82"/>
      <c r="H4602" s="40" t="s">
        <v>4</v>
      </c>
      <c r="I4602" s="83" t="str">
        <f>IFERROR(VLOOKUP(A4602,'Alíquotas - CADPREV'!$B$2152:$N$4324,8,FALSE),"")</f>
        <v/>
      </c>
      <c r="J4602" s="83" t="str">
        <f>IF(H4602="RPPS",VLOOKUP(A4602,' Legislação Benef - GESCON'!$B$4:$I$2159,3,FALSE),"")</f>
        <v/>
      </c>
      <c r="K4602" s="83" t="str">
        <f>IF(H4602="RPPS",VLOOKUP(A4602,' Legislação Benef - GESCON'!$B$4:$I$2159,6,FALSE),"")</f>
        <v/>
      </c>
      <c r="L4602" s="83" t="str">
        <f>IF(H4602="RPPS",IFERROR(IF(VLOOKUP(A4602,'Suspensão de repasses - GESCON'!$D$3:$J$1048576,7,FALSE)="Validada","SIM","NÃO"),"NÃO"),"")</f>
        <v/>
      </c>
    </row>
    <row r="4603" spans="1:12" s="19" customFormat="1" ht="15" customHeight="1" x14ac:dyDescent="0.25">
      <c r="A4603" s="88" t="s">
        <v>9970</v>
      </c>
      <c r="B4603" s="40" t="s">
        <v>4626</v>
      </c>
      <c r="C4603" s="82" t="s">
        <v>10958</v>
      </c>
      <c r="D4603" s="82">
        <v>11719</v>
      </c>
      <c r="E4603" s="82">
        <v>4383</v>
      </c>
      <c r="F4603" s="82">
        <v>1673</v>
      </c>
      <c r="G4603" s="82">
        <v>17775</v>
      </c>
      <c r="H4603" s="40" t="s">
        <v>2</v>
      </c>
      <c r="I4603" s="83" t="str">
        <f>IFERROR(VLOOKUP(A4603,'Alíquotas - CADPREV'!$B$2152:$N$4324,8,FALSE),"")</f>
        <v>SIM</v>
      </c>
      <c r="J4603" s="83" t="str">
        <f>IF(H4603="RPPS",VLOOKUP(A4603,' Legislação Benef - GESCON'!$B$4:$I$2159,3,FALSE),"")</f>
        <v>NÃO</v>
      </c>
      <c r="K4603" s="83" t="str">
        <f>IF(H4603="RPPS",VLOOKUP(A4603,' Legislação Benef - GESCON'!$B$4:$I$2159,6,FALSE),"")</f>
        <v>SIM</v>
      </c>
      <c r="L4603" s="83" t="str">
        <f>IF(H4603="RPPS",IFERROR(IF(VLOOKUP(A4603,'Suspensão de repasses - GESCON'!$D$3:$J$1048576,7,FALSE)="Validada","SIM","NÃO"),"NÃO"),"")</f>
        <v>NÃO</v>
      </c>
    </row>
    <row r="4604" spans="1:12" s="19" customFormat="1" ht="15" hidden="1" customHeight="1" x14ac:dyDescent="0.25">
      <c r="A4604" s="88" t="s">
        <v>9971</v>
      </c>
      <c r="B4604" s="40" t="s">
        <v>1356</v>
      </c>
      <c r="C4604" s="82" t="s">
        <v>10959</v>
      </c>
      <c r="D4604" s="82"/>
      <c r="E4604" s="82"/>
      <c r="F4604" s="82"/>
      <c r="G4604" s="82"/>
      <c r="H4604" s="40" t="s">
        <v>4</v>
      </c>
      <c r="I4604" s="83" t="str">
        <f>IFERROR(VLOOKUP(A4604,'Alíquotas - CADPREV'!$B$2152:$N$4324,8,FALSE),"")</f>
        <v/>
      </c>
      <c r="J4604" s="83" t="str">
        <f>IF(H4604="RPPS",VLOOKUP(A4604,' Legislação Benef - GESCON'!$B$4:$I$2159,3,FALSE),"")</f>
        <v/>
      </c>
      <c r="K4604" s="83" t="str">
        <f>IF(H4604="RPPS",VLOOKUP(A4604,' Legislação Benef - GESCON'!$B$4:$I$2159,6,FALSE),"")</f>
        <v/>
      </c>
      <c r="L4604" s="83" t="str">
        <f>IF(H4604="RPPS",IFERROR(IF(VLOOKUP(A4604,'Suspensão de repasses - GESCON'!$D$3:$J$1048576,7,FALSE)="Validada","SIM","NÃO"),"NÃO"),"")</f>
        <v/>
      </c>
    </row>
    <row r="4605" spans="1:12" s="19" customFormat="1" ht="15" hidden="1" customHeight="1" x14ac:dyDescent="0.25">
      <c r="A4605" s="88" t="s">
        <v>9972</v>
      </c>
      <c r="B4605" s="40" t="s">
        <v>634</v>
      </c>
      <c r="C4605" s="82" t="s">
        <v>10959</v>
      </c>
      <c r="D4605" s="82"/>
      <c r="E4605" s="82"/>
      <c r="F4605" s="82"/>
      <c r="G4605" s="82"/>
      <c r="H4605" s="40" t="s">
        <v>4</v>
      </c>
      <c r="I4605" s="83" t="str">
        <f>IFERROR(VLOOKUP(A4605,'Alíquotas - CADPREV'!$B$2152:$N$4324,8,FALSE),"")</f>
        <v/>
      </c>
      <c r="J4605" s="83" t="str">
        <f>IF(H4605="RPPS",VLOOKUP(A4605,' Legislação Benef - GESCON'!$B$4:$I$2159,3,FALSE),"")</f>
        <v/>
      </c>
      <c r="K4605" s="83" t="str">
        <f>IF(H4605="RPPS",VLOOKUP(A4605,' Legislação Benef - GESCON'!$B$4:$I$2159,6,FALSE),"")</f>
        <v/>
      </c>
      <c r="L4605" s="83" t="str">
        <f>IF(H4605="RPPS",IFERROR(IF(VLOOKUP(A4605,'Suspensão de repasses - GESCON'!$D$3:$J$1048576,7,FALSE)="Validada","SIM","NÃO"),"NÃO"),"")</f>
        <v/>
      </c>
    </row>
    <row r="4606" spans="1:12" s="19" customFormat="1" ht="15" hidden="1" customHeight="1" x14ac:dyDescent="0.25">
      <c r="A4606" s="88" t="s">
        <v>9973</v>
      </c>
      <c r="B4606" s="40" t="s">
        <v>1142</v>
      </c>
      <c r="C4606" s="82" t="s">
        <v>10959</v>
      </c>
      <c r="D4606" s="82"/>
      <c r="E4606" s="82"/>
      <c r="F4606" s="82"/>
      <c r="G4606" s="82"/>
      <c r="H4606" s="40" t="s">
        <v>4</v>
      </c>
      <c r="I4606" s="83" t="str">
        <f>IFERROR(VLOOKUP(A4606,'Alíquotas - CADPREV'!$B$2152:$N$4324,8,FALSE),"")</f>
        <v/>
      </c>
      <c r="J4606" s="83" t="str">
        <f>IF(H4606="RPPS",VLOOKUP(A4606,' Legislação Benef - GESCON'!$B$4:$I$2159,3,FALSE),"")</f>
        <v/>
      </c>
      <c r="K4606" s="83" t="str">
        <f>IF(H4606="RPPS",VLOOKUP(A4606,' Legislação Benef - GESCON'!$B$4:$I$2159,6,FALSE),"")</f>
        <v/>
      </c>
      <c r="L4606" s="83" t="str">
        <f>IF(H4606="RPPS",IFERROR(IF(VLOOKUP(A4606,'Suspensão de repasses - GESCON'!$D$3:$J$1048576,7,FALSE)="Validada","SIM","NÃO"),"NÃO"),"")</f>
        <v/>
      </c>
    </row>
    <row r="4607" spans="1:12" s="19" customFormat="1" ht="15" customHeight="1" x14ac:dyDescent="0.25">
      <c r="A4607" s="88" t="s">
        <v>9974</v>
      </c>
      <c r="B4607" s="40" t="s">
        <v>2758</v>
      </c>
      <c r="C4607" s="82" t="s">
        <v>10958</v>
      </c>
      <c r="D4607" s="82">
        <v>450</v>
      </c>
      <c r="E4607" s="82">
        <v>96</v>
      </c>
      <c r="F4607" s="82">
        <v>23</v>
      </c>
      <c r="G4607" s="82">
        <v>569</v>
      </c>
      <c r="H4607" s="40" t="s">
        <v>2</v>
      </c>
      <c r="I4607" s="83" t="str">
        <f>IFERROR(VLOOKUP(A4607,'Alíquotas - CADPREV'!$B$2152:$N$4324,8,FALSE),"")</f>
        <v>SIM</v>
      </c>
      <c r="J4607" s="83" t="str">
        <f>IF(H4607="RPPS",VLOOKUP(A4607,' Legislação Benef - GESCON'!$B$4:$I$2159,3,FALSE),"")</f>
        <v>NÃO</v>
      </c>
      <c r="K4607" s="83" t="str">
        <f>IF(H4607="RPPS",VLOOKUP(A4607,' Legislação Benef - GESCON'!$B$4:$I$2159,6,FALSE),"")</f>
        <v>SIM</v>
      </c>
      <c r="L4607" s="83" t="str">
        <f>IF(H4607="RPPS",IFERROR(IF(VLOOKUP(A4607,'Suspensão de repasses - GESCON'!$D$3:$J$1048576,7,FALSE)="Validada","SIM","NÃO"),"NÃO"),"")</f>
        <v>NÃO</v>
      </c>
    </row>
    <row r="4608" spans="1:12" s="19" customFormat="1" ht="15" hidden="1" customHeight="1" x14ac:dyDescent="0.25">
      <c r="A4608" s="88" t="s">
        <v>9975</v>
      </c>
      <c r="B4608" s="40" t="s">
        <v>2554</v>
      </c>
      <c r="C4608" s="82" t="s">
        <v>10959</v>
      </c>
      <c r="D4608" s="82"/>
      <c r="E4608" s="82"/>
      <c r="F4608" s="82"/>
      <c r="G4608" s="82"/>
      <c r="H4608" s="40" t="s">
        <v>4</v>
      </c>
      <c r="I4608" s="83" t="str">
        <f>IFERROR(VLOOKUP(A4608,'Alíquotas - CADPREV'!$B$2152:$N$4324,8,FALSE),"")</f>
        <v/>
      </c>
      <c r="J4608" s="83" t="str">
        <f>IF(H4608="RPPS",VLOOKUP(A4608,' Legislação Benef - GESCON'!$B$4:$I$2159,3,FALSE),"")</f>
        <v/>
      </c>
      <c r="K4608" s="83" t="str">
        <f>IF(H4608="RPPS",VLOOKUP(A4608,' Legislação Benef - GESCON'!$B$4:$I$2159,6,FALSE),"")</f>
        <v/>
      </c>
      <c r="L4608" s="83" t="str">
        <f>IF(H4608="RPPS",IFERROR(IF(VLOOKUP(A4608,'Suspensão de repasses - GESCON'!$D$3:$J$1048576,7,FALSE)="Validada","SIM","NÃO"),"NÃO"),"")</f>
        <v/>
      </c>
    </row>
    <row r="4609" spans="1:12" s="19" customFormat="1" ht="15" hidden="1" customHeight="1" x14ac:dyDescent="0.25">
      <c r="A4609" s="88" t="s">
        <v>9976</v>
      </c>
      <c r="B4609" s="40" t="s">
        <v>1142</v>
      </c>
      <c r="C4609" s="82" t="s">
        <v>10959</v>
      </c>
      <c r="D4609" s="82"/>
      <c r="E4609" s="82"/>
      <c r="F4609" s="82"/>
      <c r="G4609" s="82"/>
      <c r="H4609" s="40" t="s">
        <v>4</v>
      </c>
      <c r="I4609" s="83" t="str">
        <f>IFERROR(VLOOKUP(A4609,'Alíquotas - CADPREV'!$B$2152:$N$4324,8,FALSE),"")</f>
        <v/>
      </c>
      <c r="J4609" s="83" t="str">
        <f>IF(H4609="RPPS",VLOOKUP(A4609,' Legislação Benef - GESCON'!$B$4:$I$2159,3,FALSE),"")</f>
        <v/>
      </c>
      <c r="K4609" s="83" t="str">
        <f>IF(H4609="RPPS",VLOOKUP(A4609,' Legislação Benef - GESCON'!$B$4:$I$2159,6,FALSE),"")</f>
        <v/>
      </c>
      <c r="L4609" s="83" t="str">
        <f>IF(H4609="RPPS",IFERROR(IF(VLOOKUP(A4609,'Suspensão de repasses - GESCON'!$D$3:$J$1048576,7,FALSE)="Validada","SIM","NÃO"),"NÃO"),"")</f>
        <v/>
      </c>
    </row>
    <row r="4610" spans="1:12" s="19" customFormat="1" ht="15" customHeight="1" x14ac:dyDescent="0.25">
      <c r="A4610" s="88" t="s">
        <v>9977</v>
      </c>
      <c r="B4610" s="40" t="s">
        <v>2554</v>
      </c>
      <c r="C4610" s="82" t="s">
        <v>10958</v>
      </c>
      <c r="D4610" s="82">
        <v>878</v>
      </c>
      <c r="E4610" s="82">
        <v>187</v>
      </c>
      <c r="F4610" s="82">
        <v>34</v>
      </c>
      <c r="G4610" s="82">
        <v>1099</v>
      </c>
      <c r="H4610" s="40" t="s">
        <v>2</v>
      </c>
      <c r="I4610" s="83" t="str">
        <f>IFERROR(VLOOKUP(A4610,'Alíquotas - CADPREV'!$B$2152:$N$4324,8,FALSE),"")</f>
        <v>NÃO</v>
      </c>
      <c r="J4610" s="83" t="str">
        <f>IF(H4610="RPPS",VLOOKUP(A4610,' Legislação Benef - GESCON'!$B$4:$I$2159,3,FALSE),"")</f>
        <v>NÃO</v>
      </c>
      <c r="K4610" s="83" t="str">
        <f>IF(H4610="RPPS",VLOOKUP(A4610,' Legislação Benef - GESCON'!$B$4:$I$2159,6,FALSE),"")</f>
        <v>NÃO</v>
      </c>
      <c r="L4610" s="83" t="str">
        <f>IF(H4610="RPPS",IFERROR(IF(VLOOKUP(A4610,'Suspensão de repasses - GESCON'!$D$3:$J$1048576,7,FALSE)="Validada","SIM","NÃO"),"NÃO"),"")</f>
        <v>NÃO</v>
      </c>
    </row>
    <row r="4611" spans="1:12" s="19" customFormat="1" ht="15" hidden="1" customHeight="1" x14ac:dyDescent="0.25">
      <c r="A4611" s="88" t="s">
        <v>9978</v>
      </c>
      <c r="B4611" s="40" t="s">
        <v>1356</v>
      </c>
      <c r="C4611" s="82" t="s">
        <v>10959</v>
      </c>
      <c r="D4611" s="82"/>
      <c r="E4611" s="82"/>
      <c r="F4611" s="82"/>
      <c r="G4611" s="82"/>
      <c r="H4611" s="40" t="s">
        <v>4</v>
      </c>
      <c r="I4611" s="83" t="str">
        <f>IFERROR(VLOOKUP(A4611,'Alíquotas - CADPREV'!$B$2152:$N$4324,8,FALSE),"")</f>
        <v/>
      </c>
      <c r="J4611" s="83" t="str">
        <f>IF(H4611="RPPS",VLOOKUP(A4611,' Legislação Benef - GESCON'!$B$4:$I$2159,3,FALSE),"")</f>
        <v/>
      </c>
      <c r="K4611" s="83" t="str">
        <f>IF(H4611="RPPS",VLOOKUP(A4611,' Legislação Benef - GESCON'!$B$4:$I$2159,6,FALSE),"")</f>
        <v/>
      </c>
      <c r="L4611" s="83" t="str">
        <f>IF(H4611="RPPS",IFERROR(IF(VLOOKUP(A4611,'Suspensão de repasses - GESCON'!$D$3:$J$1048576,7,FALSE)="Validada","SIM","NÃO"),"NÃO"),"")</f>
        <v/>
      </c>
    </row>
    <row r="4612" spans="1:12" s="19" customFormat="1" ht="15" hidden="1" customHeight="1" x14ac:dyDescent="0.25">
      <c r="A4612" s="88" t="s">
        <v>9979</v>
      </c>
      <c r="B4612" s="40" t="s">
        <v>3601</v>
      </c>
      <c r="C4612" s="82" t="s">
        <v>10959</v>
      </c>
      <c r="D4612" s="82"/>
      <c r="E4612" s="82"/>
      <c r="F4612" s="82"/>
      <c r="G4612" s="82"/>
      <c r="H4612" s="40" t="s">
        <v>4</v>
      </c>
      <c r="I4612" s="83" t="str">
        <f>IFERROR(VLOOKUP(A4612,'Alíquotas - CADPREV'!$B$2152:$N$4324,8,FALSE),"")</f>
        <v/>
      </c>
      <c r="J4612" s="83" t="str">
        <f>IF(H4612="RPPS",VLOOKUP(A4612,' Legislação Benef - GESCON'!$B$4:$I$2159,3,FALSE),"")</f>
        <v/>
      </c>
      <c r="K4612" s="83" t="str">
        <f>IF(H4612="RPPS",VLOOKUP(A4612,' Legislação Benef - GESCON'!$B$4:$I$2159,6,FALSE),"")</f>
        <v/>
      </c>
      <c r="L4612" s="83" t="str">
        <f>IF(H4612="RPPS",IFERROR(IF(VLOOKUP(A4612,'Suspensão de repasses - GESCON'!$D$3:$J$1048576,7,FALSE)="Validada","SIM","NÃO"),"NÃO"),"")</f>
        <v/>
      </c>
    </row>
    <row r="4613" spans="1:12" s="19" customFormat="1" ht="15" hidden="1" customHeight="1" x14ac:dyDescent="0.25">
      <c r="A4613" s="88" t="s">
        <v>9980</v>
      </c>
      <c r="B4613" s="40" t="s">
        <v>4626</v>
      </c>
      <c r="C4613" s="82" t="s">
        <v>10959</v>
      </c>
      <c r="D4613" s="82"/>
      <c r="E4613" s="82"/>
      <c r="F4613" s="82"/>
      <c r="G4613" s="82"/>
      <c r="H4613" s="40" t="s">
        <v>4</v>
      </c>
      <c r="I4613" s="83" t="str">
        <f>IFERROR(VLOOKUP(A4613,'Alíquotas - CADPREV'!$B$2152:$N$4324,8,FALSE),"")</f>
        <v/>
      </c>
      <c r="J4613" s="83" t="str">
        <f>IF(H4613="RPPS",VLOOKUP(A4613,' Legislação Benef - GESCON'!$B$4:$I$2159,3,FALSE),"")</f>
        <v/>
      </c>
      <c r="K4613" s="83" t="str">
        <f>IF(H4613="RPPS",VLOOKUP(A4613,' Legislação Benef - GESCON'!$B$4:$I$2159,6,FALSE),"")</f>
        <v/>
      </c>
      <c r="L4613" s="83" t="str">
        <f>IF(H4613="RPPS",IFERROR(IF(VLOOKUP(A4613,'Suspensão de repasses - GESCON'!$D$3:$J$1048576,7,FALSE)="Validada","SIM","NÃO"),"NÃO"),"")</f>
        <v/>
      </c>
    </row>
    <row r="4614" spans="1:12" s="19" customFormat="1" ht="15" customHeight="1" x14ac:dyDescent="0.25">
      <c r="A4614" s="88" t="s">
        <v>9981</v>
      </c>
      <c r="B4614" s="40" t="s">
        <v>4289</v>
      </c>
      <c r="C4614" s="82" t="s">
        <v>10958</v>
      </c>
      <c r="D4614" s="82">
        <v>2130</v>
      </c>
      <c r="E4614" s="82">
        <v>584</v>
      </c>
      <c r="F4614" s="82">
        <v>172</v>
      </c>
      <c r="G4614" s="82">
        <v>2886</v>
      </c>
      <c r="H4614" s="40" t="s">
        <v>2</v>
      </c>
      <c r="I4614" s="83" t="str">
        <f>IFERROR(VLOOKUP(A4614,'Alíquotas - CADPREV'!$B$2152:$N$4324,8,FALSE),"")</f>
        <v>SIM</v>
      </c>
      <c r="J4614" s="83" t="str">
        <f>IF(H4614="RPPS",VLOOKUP(A4614,' Legislação Benef - GESCON'!$B$4:$I$2159,3,FALSE),"")</f>
        <v>NÃO</v>
      </c>
      <c r="K4614" s="83" t="str">
        <f>IF(H4614="RPPS",VLOOKUP(A4614,' Legislação Benef - GESCON'!$B$4:$I$2159,6,FALSE),"")</f>
        <v>NÃO</v>
      </c>
      <c r="L4614" s="83" t="str">
        <f>IF(H4614="RPPS",IFERROR(IF(VLOOKUP(A4614,'Suspensão de repasses - GESCON'!$D$3:$J$1048576,7,FALSE)="Validada","SIM","NÃO"),"NÃO"),"")</f>
        <v>NÃO</v>
      </c>
    </row>
    <row r="4615" spans="1:12" s="19" customFormat="1" ht="15" hidden="1" customHeight="1" x14ac:dyDescent="0.25">
      <c r="A4615" s="88" t="s">
        <v>9982</v>
      </c>
      <c r="B4615" s="40" t="s">
        <v>5227</v>
      </c>
      <c r="C4615" s="82" t="s">
        <v>10959</v>
      </c>
      <c r="D4615" s="82"/>
      <c r="E4615" s="82"/>
      <c r="F4615" s="82"/>
      <c r="G4615" s="82"/>
      <c r="H4615" s="40" t="s">
        <v>4</v>
      </c>
      <c r="I4615" s="83" t="str">
        <f>IFERROR(VLOOKUP(A4615,'Alíquotas - CADPREV'!$B$2152:$N$4324,8,FALSE),"")</f>
        <v/>
      </c>
      <c r="J4615" s="83" t="str">
        <f>IF(H4615="RPPS",VLOOKUP(A4615,' Legislação Benef - GESCON'!$B$4:$I$2159,3,FALSE),"")</f>
        <v/>
      </c>
      <c r="K4615" s="83" t="str">
        <f>IF(H4615="RPPS",VLOOKUP(A4615,' Legislação Benef - GESCON'!$B$4:$I$2159,6,FALSE),"")</f>
        <v/>
      </c>
      <c r="L4615" s="83" t="str">
        <f>IF(H4615="RPPS",IFERROR(IF(VLOOKUP(A4615,'Suspensão de repasses - GESCON'!$D$3:$J$1048576,7,FALSE)="Validada","SIM","NÃO"),"NÃO"),"")</f>
        <v/>
      </c>
    </row>
    <row r="4616" spans="1:12" s="19" customFormat="1" ht="15" hidden="1" customHeight="1" x14ac:dyDescent="0.25">
      <c r="A4616" s="88" t="s">
        <v>9983</v>
      </c>
      <c r="B4616" s="40" t="s">
        <v>3601</v>
      </c>
      <c r="C4616" s="82" t="s">
        <v>10959</v>
      </c>
      <c r="D4616" s="82"/>
      <c r="E4616" s="82"/>
      <c r="F4616" s="82"/>
      <c r="G4616" s="82"/>
      <c r="H4616" s="40" t="s">
        <v>4</v>
      </c>
      <c r="I4616" s="83" t="str">
        <f>IFERROR(VLOOKUP(A4616,'Alíquotas - CADPREV'!$B$2152:$N$4324,8,FALSE),"")</f>
        <v/>
      </c>
      <c r="J4616" s="83" t="str">
        <f>IF(H4616="RPPS",VLOOKUP(A4616,' Legislação Benef - GESCON'!$B$4:$I$2159,3,FALSE),"")</f>
        <v/>
      </c>
      <c r="K4616" s="83" t="str">
        <f>IF(H4616="RPPS",VLOOKUP(A4616,' Legislação Benef - GESCON'!$B$4:$I$2159,6,FALSE),"")</f>
        <v/>
      </c>
      <c r="L4616" s="83" t="str">
        <f>IF(H4616="RPPS",IFERROR(IF(VLOOKUP(A4616,'Suspensão de repasses - GESCON'!$D$3:$J$1048576,7,FALSE)="Validada","SIM","NÃO"),"NÃO"),"")</f>
        <v/>
      </c>
    </row>
    <row r="4617" spans="1:12" s="19" customFormat="1" ht="15" customHeight="1" x14ac:dyDescent="0.25">
      <c r="A4617" s="88" t="s">
        <v>9984</v>
      </c>
      <c r="B4617" s="40" t="s">
        <v>2758</v>
      </c>
      <c r="C4617" s="82" t="s">
        <v>10958</v>
      </c>
      <c r="D4617" s="82">
        <v>968</v>
      </c>
      <c r="E4617" s="82">
        <v>0</v>
      </c>
      <c r="F4617" s="82">
        <v>0</v>
      </c>
      <c r="G4617" s="82">
        <v>968</v>
      </c>
      <c r="H4617" s="40" t="s">
        <v>2</v>
      </c>
      <c r="I4617" s="83" t="str">
        <f>IFERROR(VLOOKUP(A4617,'Alíquotas - CADPREV'!$B$2152:$N$4324,8,FALSE),"")</f>
        <v>NÃO</v>
      </c>
      <c r="J4617" s="83" t="str">
        <f>IF(H4617="RPPS",VLOOKUP(A4617,' Legislação Benef - GESCON'!$B$4:$I$2159,3,FALSE),"")</f>
        <v>NÃO</v>
      </c>
      <c r="K4617" s="83" t="str">
        <f>IF(H4617="RPPS",VLOOKUP(A4617,' Legislação Benef - GESCON'!$B$4:$I$2159,6,FALSE),"")</f>
        <v>NÃO</v>
      </c>
      <c r="L4617" s="83" t="str">
        <f>IF(H4617="RPPS",IFERROR(IF(VLOOKUP(A4617,'Suspensão de repasses - GESCON'!$D$3:$J$1048576,7,FALSE)="Validada","SIM","NÃO"),"NÃO"),"")</f>
        <v>NÃO</v>
      </c>
    </row>
    <row r="4618" spans="1:12" s="19" customFormat="1" ht="15" hidden="1" customHeight="1" x14ac:dyDescent="0.25">
      <c r="A4618" s="88" t="s">
        <v>9985</v>
      </c>
      <c r="B4618" s="40" t="s">
        <v>4289</v>
      </c>
      <c r="C4618" s="82" t="s">
        <v>10959</v>
      </c>
      <c r="D4618" s="82"/>
      <c r="E4618" s="82"/>
      <c r="F4618" s="82"/>
      <c r="G4618" s="82"/>
      <c r="H4618" s="40" t="s">
        <v>4</v>
      </c>
      <c r="I4618" s="83" t="str">
        <f>IFERROR(VLOOKUP(A4618,'Alíquotas - CADPREV'!$B$2152:$N$4324,8,FALSE),"")</f>
        <v/>
      </c>
      <c r="J4618" s="83" t="str">
        <f>IF(H4618="RPPS",VLOOKUP(A4618,' Legislação Benef - GESCON'!$B$4:$I$2159,3,FALSE),"")</f>
        <v/>
      </c>
      <c r="K4618" s="83" t="str">
        <f>IF(H4618="RPPS",VLOOKUP(A4618,' Legislação Benef - GESCON'!$B$4:$I$2159,6,FALSE),"")</f>
        <v/>
      </c>
      <c r="L4618" s="83" t="str">
        <f>IF(H4618="RPPS",IFERROR(IF(VLOOKUP(A4618,'Suspensão de repasses - GESCON'!$D$3:$J$1048576,7,FALSE)="Validada","SIM","NÃO"),"NÃO"),"")</f>
        <v/>
      </c>
    </row>
    <row r="4619" spans="1:12" s="19" customFormat="1" ht="15" hidden="1" customHeight="1" x14ac:dyDescent="0.25">
      <c r="A4619" s="88" t="s">
        <v>9986</v>
      </c>
      <c r="B4619" s="40" t="s">
        <v>1142</v>
      </c>
      <c r="C4619" s="82" t="s">
        <v>10959</v>
      </c>
      <c r="D4619" s="82"/>
      <c r="E4619" s="82"/>
      <c r="F4619" s="82"/>
      <c r="G4619" s="82"/>
      <c r="H4619" s="40" t="s">
        <v>4</v>
      </c>
      <c r="I4619" s="83" t="str">
        <f>IFERROR(VLOOKUP(A4619,'Alíquotas - CADPREV'!$B$2152:$N$4324,8,FALSE),"")</f>
        <v/>
      </c>
      <c r="J4619" s="83" t="str">
        <f>IF(H4619="RPPS",VLOOKUP(A4619,' Legislação Benef - GESCON'!$B$4:$I$2159,3,FALSE),"")</f>
        <v/>
      </c>
      <c r="K4619" s="83" t="str">
        <f>IF(H4619="RPPS",VLOOKUP(A4619,' Legislação Benef - GESCON'!$B$4:$I$2159,6,FALSE),"")</f>
        <v/>
      </c>
      <c r="L4619" s="83" t="str">
        <f>IF(H4619="RPPS",IFERROR(IF(VLOOKUP(A4619,'Suspensão de repasses - GESCON'!$D$3:$J$1048576,7,FALSE)="Validada","SIM","NÃO"),"NÃO"),"")</f>
        <v/>
      </c>
    </row>
    <row r="4620" spans="1:12" s="19" customFormat="1" ht="15" customHeight="1" x14ac:dyDescent="0.25">
      <c r="A4620" s="88" t="s">
        <v>9987</v>
      </c>
      <c r="B4620" s="40" t="s">
        <v>4626</v>
      </c>
      <c r="C4620" s="82" t="s">
        <v>10958</v>
      </c>
      <c r="D4620" s="82">
        <v>11641</v>
      </c>
      <c r="E4620" s="82">
        <v>6943</v>
      </c>
      <c r="F4620" s="82">
        <v>1615</v>
      </c>
      <c r="G4620" s="82">
        <v>20199</v>
      </c>
      <c r="H4620" s="40" t="s">
        <v>2</v>
      </c>
      <c r="I4620" s="83" t="str">
        <f>IFERROR(VLOOKUP(A4620,'Alíquotas - CADPREV'!$B$2152:$N$4324,8,FALSE),"")</f>
        <v>NÃO</v>
      </c>
      <c r="J4620" s="83" t="str">
        <f>IF(H4620="RPPS",VLOOKUP(A4620,' Legislação Benef - GESCON'!$B$4:$I$2159,3,FALSE),"")</f>
        <v>SIM</v>
      </c>
      <c r="K4620" s="83" t="str">
        <f>IF(H4620="RPPS",VLOOKUP(A4620,' Legislação Benef - GESCON'!$B$4:$I$2159,6,FALSE),"")</f>
        <v>NÃO</v>
      </c>
      <c r="L4620" s="83" t="str">
        <f>IF(H4620="RPPS",IFERROR(IF(VLOOKUP(A4620,'Suspensão de repasses - GESCON'!$D$3:$J$1048576,7,FALSE)="Validada","SIM","NÃO"),"NÃO"),"")</f>
        <v>SIM</v>
      </c>
    </row>
    <row r="4621" spans="1:12" s="19" customFormat="1" ht="15" hidden="1" customHeight="1" x14ac:dyDescent="0.25">
      <c r="A4621" s="88" t="s">
        <v>9988</v>
      </c>
      <c r="B4621" s="40" t="s">
        <v>4289</v>
      </c>
      <c r="C4621" s="82" t="s">
        <v>10959</v>
      </c>
      <c r="D4621" s="82"/>
      <c r="E4621" s="82"/>
      <c r="F4621" s="82"/>
      <c r="G4621" s="82"/>
      <c r="H4621" s="40" t="s">
        <v>4</v>
      </c>
      <c r="I4621" s="83" t="str">
        <f>IFERROR(VLOOKUP(A4621,'Alíquotas - CADPREV'!$B$2152:$N$4324,8,FALSE),"")</f>
        <v/>
      </c>
      <c r="J4621" s="83" t="str">
        <f>IF(H4621="RPPS",VLOOKUP(A4621,' Legislação Benef - GESCON'!$B$4:$I$2159,3,FALSE),"")</f>
        <v/>
      </c>
      <c r="K4621" s="83" t="str">
        <f>IF(H4621="RPPS",VLOOKUP(A4621,' Legislação Benef - GESCON'!$B$4:$I$2159,6,FALSE),"")</f>
        <v/>
      </c>
      <c r="L4621" s="83" t="str">
        <f>IF(H4621="RPPS",IFERROR(IF(VLOOKUP(A4621,'Suspensão de repasses - GESCON'!$D$3:$J$1048576,7,FALSE)="Validada","SIM","NÃO"),"NÃO"),"")</f>
        <v/>
      </c>
    </row>
    <row r="4622" spans="1:12" s="19" customFormat="1" ht="15" customHeight="1" x14ac:dyDescent="0.25">
      <c r="A4622" s="88" t="s">
        <v>9989</v>
      </c>
      <c r="B4622" s="40" t="s">
        <v>3812</v>
      </c>
      <c r="C4622" s="82" t="s">
        <v>10958</v>
      </c>
      <c r="D4622" s="82">
        <v>1025</v>
      </c>
      <c r="E4622" s="82">
        <v>356</v>
      </c>
      <c r="F4622" s="82">
        <v>52</v>
      </c>
      <c r="G4622" s="82">
        <v>1433</v>
      </c>
      <c r="H4622" s="40" t="s">
        <v>2</v>
      </c>
      <c r="I4622" s="83" t="str">
        <f>IFERROR(VLOOKUP(A4622,'Alíquotas - CADPREV'!$B$2152:$N$4324,8,FALSE),"")</f>
        <v>NÃO</v>
      </c>
      <c r="J4622" s="83" t="str">
        <f>IF(H4622="RPPS",VLOOKUP(A4622,' Legislação Benef - GESCON'!$B$4:$I$2159,3,FALSE),"")</f>
        <v>NÃO</v>
      </c>
      <c r="K4622" s="83" t="str">
        <f>IF(H4622="RPPS",VLOOKUP(A4622,' Legislação Benef - GESCON'!$B$4:$I$2159,6,FALSE),"")</f>
        <v>NÃO</v>
      </c>
      <c r="L4622" s="83" t="str">
        <f>IF(H4622="RPPS",IFERROR(IF(VLOOKUP(A4622,'Suspensão de repasses - GESCON'!$D$3:$J$1048576,7,FALSE)="Validada","SIM","NÃO"),"NÃO"),"")</f>
        <v>NÃO</v>
      </c>
    </row>
    <row r="4623" spans="1:12" s="19" customFormat="1" ht="15" hidden="1" customHeight="1" x14ac:dyDescent="0.25">
      <c r="A4623" s="88" t="s">
        <v>9990</v>
      </c>
      <c r="B4623" s="40" t="s">
        <v>29</v>
      </c>
      <c r="C4623" s="82" t="s">
        <v>10959</v>
      </c>
      <c r="D4623" s="82"/>
      <c r="E4623" s="82"/>
      <c r="F4623" s="82"/>
      <c r="G4623" s="82"/>
      <c r="H4623" s="40" t="s">
        <v>4</v>
      </c>
      <c r="I4623" s="83" t="str">
        <f>IFERROR(VLOOKUP(A4623,'Alíquotas - CADPREV'!$B$2152:$N$4324,8,FALSE),"")</f>
        <v/>
      </c>
      <c r="J4623" s="83" t="str">
        <f>IF(H4623="RPPS",VLOOKUP(A4623,' Legislação Benef - GESCON'!$B$4:$I$2159,3,FALSE),"")</f>
        <v/>
      </c>
      <c r="K4623" s="83" t="str">
        <f>IF(H4623="RPPS",VLOOKUP(A4623,' Legislação Benef - GESCON'!$B$4:$I$2159,6,FALSE),"")</f>
        <v/>
      </c>
      <c r="L4623" s="83" t="str">
        <f>IF(H4623="RPPS",IFERROR(IF(VLOOKUP(A4623,'Suspensão de repasses - GESCON'!$D$3:$J$1048576,7,FALSE)="Validada","SIM","NÃO"),"NÃO"),"")</f>
        <v/>
      </c>
    </row>
    <row r="4624" spans="1:12" s="19" customFormat="1" ht="15" hidden="1" customHeight="1" x14ac:dyDescent="0.25">
      <c r="A4624" s="88" t="s">
        <v>9991</v>
      </c>
      <c r="B4624" s="40" t="s">
        <v>1356</v>
      </c>
      <c r="C4624" s="82" t="s">
        <v>10959</v>
      </c>
      <c r="D4624" s="82"/>
      <c r="E4624" s="82"/>
      <c r="F4624" s="82"/>
      <c r="G4624" s="82"/>
      <c r="H4624" s="40" t="s">
        <v>4</v>
      </c>
      <c r="I4624" s="83" t="str">
        <f>IFERROR(VLOOKUP(A4624,'Alíquotas - CADPREV'!$B$2152:$N$4324,8,FALSE),"")</f>
        <v/>
      </c>
      <c r="J4624" s="83" t="str">
        <f>IF(H4624="RPPS",VLOOKUP(A4624,' Legislação Benef - GESCON'!$B$4:$I$2159,3,FALSE),"")</f>
        <v/>
      </c>
      <c r="K4624" s="83" t="str">
        <f>IF(H4624="RPPS",VLOOKUP(A4624,' Legislação Benef - GESCON'!$B$4:$I$2159,6,FALSE),"")</f>
        <v/>
      </c>
      <c r="L4624" s="83" t="str">
        <f>IF(H4624="RPPS",IFERROR(IF(VLOOKUP(A4624,'Suspensão de repasses - GESCON'!$D$3:$J$1048576,7,FALSE)="Validada","SIM","NÃO"),"NÃO"),"")</f>
        <v/>
      </c>
    </row>
    <row r="4625" spans="1:12" s="19" customFormat="1" ht="15" customHeight="1" x14ac:dyDescent="0.25">
      <c r="A4625" s="88" t="s">
        <v>9992</v>
      </c>
      <c r="B4625" s="40" t="s">
        <v>2926</v>
      </c>
      <c r="C4625" s="82" t="s">
        <v>10958</v>
      </c>
      <c r="D4625" s="82">
        <v>156</v>
      </c>
      <c r="E4625" s="82">
        <v>0</v>
      </c>
      <c r="F4625" s="82">
        <v>0</v>
      </c>
      <c r="G4625" s="82">
        <v>156</v>
      </c>
      <c r="H4625" s="40" t="s">
        <v>2</v>
      </c>
      <c r="I4625" s="83" t="str">
        <f>IFERROR(VLOOKUP(A4625,'Alíquotas - CADPREV'!$B$2152:$N$4324,8,FALSE),"")</f>
        <v>NÃO</v>
      </c>
      <c r="J4625" s="83" t="str">
        <f>IF(H4625="RPPS",VLOOKUP(A4625,' Legislação Benef - GESCON'!$B$4:$I$2159,3,FALSE),"")</f>
        <v>NÃO</v>
      </c>
      <c r="K4625" s="83" t="str">
        <f>IF(H4625="RPPS",VLOOKUP(A4625,' Legislação Benef - GESCON'!$B$4:$I$2159,6,FALSE),"")</f>
        <v>NÃO</v>
      </c>
      <c r="L4625" s="83" t="str">
        <f>IF(H4625="RPPS",IFERROR(IF(VLOOKUP(A4625,'Suspensão de repasses - GESCON'!$D$3:$J$1048576,7,FALSE)="Validada","SIM","NÃO"),"NÃO"),"")</f>
        <v>NÃO</v>
      </c>
    </row>
    <row r="4626" spans="1:12" s="19" customFormat="1" ht="15" hidden="1" customHeight="1" x14ac:dyDescent="0.25">
      <c r="A4626" s="88" t="s">
        <v>9993</v>
      </c>
      <c r="B4626" s="40" t="s">
        <v>2413</v>
      </c>
      <c r="C4626" s="82" t="s">
        <v>10959</v>
      </c>
      <c r="D4626" s="82"/>
      <c r="E4626" s="82"/>
      <c r="F4626" s="82"/>
      <c r="G4626" s="82"/>
      <c r="H4626" s="40" t="s">
        <v>4</v>
      </c>
      <c r="I4626" s="83" t="str">
        <f>IFERROR(VLOOKUP(A4626,'Alíquotas - CADPREV'!$B$2152:$N$4324,8,FALSE),"")</f>
        <v/>
      </c>
      <c r="J4626" s="83" t="str">
        <f>IF(H4626="RPPS",VLOOKUP(A4626,' Legislação Benef - GESCON'!$B$4:$I$2159,3,FALSE),"")</f>
        <v/>
      </c>
      <c r="K4626" s="83" t="str">
        <f>IF(H4626="RPPS",VLOOKUP(A4626,' Legislação Benef - GESCON'!$B$4:$I$2159,6,FALSE),"")</f>
        <v/>
      </c>
      <c r="L4626" s="83" t="str">
        <f>IF(H4626="RPPS",IFERROR(IF(VLOOKUP(A4626,'Suspensão de repasses - GESCON'!$D$3:$J$1048576,7,FALSE)="Validada","SIM","NÃO"),"NÃO"),"")</f>
        <v/>
      </c>
    </row>
    <row r="4627" spans="1:12" s="19" customFormat="1" ht="15" hidden="1" customHeight="1" x14ac:dyDescent="0.25">
      <c r="A4627" s="88" t="s">
        <v>9994</v>
      </c>
      <c r="B4627" s="40" t="s">
        <v>4626</v>
      </c>
      <c r="C4627" s="82" t="s">
        <v>10959</v>
      </c>
      <c r="D4627" s="82"/>
      <c r="E4627" s="82"/>
      <c r="F4627" s="82"/>
      <c r="G4627" s="82"/>
      <c r="H4627" s="40" t="s">
        <v>4</v>
      </c>
      <c r="I4627" s="83" t="str">
        <f>IFERROR(VLOOKUP(A4627,'Alíquotas - CADPREV'!$B$2152:$N$4324,8,FALSE),"")</f>
        <v/>
      </c>
      <c r="J4627" s="83" t="str">
        <f>IF(H4627="RPPS",VLOOKUP(A4627,' Legislação Benef - GESCON'!$B$4:$I$2159,3,FALSE),"")</f>
        <v/>
      </c>
      <c r="K4627" s="83" t="str">
        <f>IF(H4627="RPPS",VLOOKUP(A4627,' Legislação Benef - GESCON'!$B$4:$I$2159,6,FALSE),"")</f>
        <v/>
      </c>
      <c r="L4627" s="83" t="str">
        <f>IF(H4627="RPPS",IFERROR(IF(VLOOKUP(A4627,'Suspensão de repasses - GESCON'!$D$3:$J$1048576,7,FALSE)="Validada","SIM","NÃO"),"NÃO"),"")</f>
        <v/>
      </c>
    </row>
    <row r="4628" spans="1:12" s="19" customFormat="1" ht="15" hidden="1" customHeight="1" x14ac:dyDescent="0.25">
      <c r="A4628" s="88" t="s">
        <v>9995</v>
      </c>
      <c r="B4628" s="40" t="s">
        <v>2758</v>
      </c>
      <c r="C4628" s="82" t="s">
        <v>10959</v>
      </c>
      <c r="D4628" s="82"/>
      <c r="E4628" s="82"/>
      <c r="F4628" s="82"/>
      <c r="G4628" s="82"/>
      <c r="H4628" s="40" t="s">
        <v>4</v>
      </c>
      <c r="I4628" s="83" t="str">
        <f>IFERROR(VLOOKUP(A4628,'Alíquotas - CADPREV'!$B$2152:$N$4324,8,FALSE),"")</f>
        <v/>
      </c>
      <c r="J4628" s="83" t="str">
        <f>IF(H4628="RPPS",VLOOKUP(A4628,' Legislação Benef - GESCON'!$B$4:$I$2159,3,FALSE),"")</f>
        <v/>
      </c>
      <c r="K4628" s="83" t="str">
        <f>IF(H4628="RPPS",VLOOKUP(A4628,' Legislação Benef - GESCON'!$B$4:$I$2159,6,FALSE),"")</f>
        <v/>
      </c>
      <c r="L4628" s="83" t="str">
        <f>IF(H4628="RPPS",IFERROR(IF(VLOOKUP(A4628,'Suspensão de repasses - GESCON'!$D$3:$J$1048576,7,FALSE)="Validada","SIM","NÃO"),"NÃO"),"")</f>
        <v/>
      </c>
    </row>
    <row r="4629" spans="1:12" s="19" customFormat="1" ht="15" hidden="1" customHeight="1" x14ac:dyDescent="0.25">
      <c r="A4629" s="88" t="s">
        <v>9996</v>
      </c>
      <c r="B4629" s="40" t="s">
        <v>4289</v>
      </c>
      <c r="C4629" s="82" t="s">
        <v>10959</v>
      </c>
      <c r="D4629" s="82"/>
      <c r="E4629" s="82"/>
      <c r="F4629" s="82"/>
      <c r="G4629" s="82"/>
      <c r="H4629" s="40" t="s">
        <v>4</v>
      </c>
      <c r="I4629" s="83" t="str">
        <f>IFERROR(VLOOKUP(A4629,'Alíquotas - CADPREV'!$B$2152:$N$4324,8,FALSE),"")</f>
        <v/>
      </c>
      <c r="J4629" s="83" t="str">
        <f>IF(H4629="RPPS",VLOOKUP(A4629,' Legislação Benef - GESCON'!$B$4:$I$2159,3,FALSE),"")</f>
        <v/>
      </c>
      <c r="K4629" s="83" t="str">
        <f>IF(H4629="RPPS",VLOOKUP(A4629,' Legislação Benef - GESCON'!$B$4:$I$2159,6,FALSE),"")</f>
        <v/>
      </c>
      <c r="L4629" s="83" t="str">
        <f>IF(H4629="RPPS",IFERROR(IF(VLOOKUP(A4629,'Suspensão de repasses - GESCON'!$D$3:$J$1048576,7,FALSE)="Validada","SIM","NÃO"),"NÃO"),"")</f>
        <v/>
      </c>
    </row>
    <row r="4630" spans="1:12" s="19" customFormat="1" ht="15" hidden="1" customHeight="1" x14ac:dyDescent="0.25">
      <c r="A4630" s="88" t="s">
        <v>9997</v>
      </c>
      <c r="B4630" s="40" t="s">
        <v>4626</v>
      </c>
      <c r="C4630" s="82" t="s">
        <v>10959</v>
      </c>
      <c r="D4630" s="82"/>
      <c r="E4630" s="82"/>
      <c r="F4630" s="82"/>
      <c r="G4630" s="82"/>
      <c r="H4630" s="40" t="s">
        <v>4</v>
      </c>
      <c r="I4630" s="83" t="str">
        <f>IFERROR(VLOOKUP(A4630,'Alíquotas - CADPREV'!$B$2152:$N$4324,8,FALSE),"")</f>
        <v/>
      </c>
      <c r="J4630" s="83" t="str">
        <f>IF(H4630="RPPS",VLOOKUP(A4630,' Legislação Benef - GESCON'!$B$4:$I$2159,3,FALSE),"")</f>
        <v/>
      </c>
      <c r="K4630" s="83" t="str">
        <f>IF(H4630="RPPS",VLOOKUP(A4630,' Legislação Benef - GESCON'!$B$4:$I$2159,6,FALSE),"")</f>
        <v/>
      </c>
      <c r="L4630" s="83" t="str">
        <f>IF(H4630="RPPS",IFERROR(IF(VLOOKUP(A4630,'Suspensão de repasses - GESCON'!$D$3:$J$1048576,7,FALSE)="Validada","SIM","NÃO"),"NÃO"),"")</f>
        <v/>
      </c>
    </row>
    <row r="4631" spans="1:12" s="19" customFormat="1" ht="15" hidden="1" customHeight="1" x14ac:dyDescent="0.25">
      <c r="A4631" s="88" t="s">
        <v>9998</v>
      </c>
      <c r="B4631" s="40" t="s">
        <v>3143</v>
      </c>
      <c r="C4631" s="82" t="s">
        <v>10959</v>
      </c>
      <c r="D4631" s="82"/>
      <c r="E4631" s="82"/>
      <c r="F4631" s="82"/>
      <c r="G4631" s="82"/>
      <c r="H4631" s="40" t="s">
        <v>4</v>
      </c>
      <c r="I4631" s="83" t="str">
        <f>IFERROR(VLOOKUP(A4631,'Alíquotas - CADPREV'!$B$2152:$N$4324,8,FALSE),"")</f>
        <v/>
      </c>
      <c r="J4631" s="83" t="str">
        <f>IF(H4631="RPPS",VLOOKUP(A4631,' Legislação Benef - GESCON'!$B$4:$I$2159,3,FALSE),"")</f>
        <v/>
      </c>
      <c r="K4631" s="83" t="str">
        <f>IF(H4631="RPPS",VLOOKUP(A4631,' Legislação Benef - GESCON'!$B$4:$I$2159,6,FALSE),"")</f>
        <v/>
      </c>
      <c r="L4631" s="83" t="str">
        <f>IF(H4631="RPPS",IFERROR(IF(VLOOKUP(A4631,'Suspensão de repasses - GESCON'!$D$3:$J$1048576,7,FALSE)="Validada","SIM","NÃO"),"NÃO"),"")</f>
        <v/>
      </c>
    </row>
    <row r="4632" spans="1:12" s="19" customFormat="1" ht="15" hidden="1" customHeight="1" x14ac:dyDescent="0.25">
      <c r="A4632" s="88" t="s">
        <v>9999</v>
      </c>
      <c r="B4632" s="40" t="s">
        <v>4559</v>
      </c>
      <c r="C4632" s="82" t="s">
        <v>10959</v>
      </c>
      <c r="D4632" s="82"/>
      <c r="E4632" s="82"/>
      <c r="F4632" s="82"/>
      <c r="G4632" s="82"/>
      <c r="H4632" s="40" t="s">
        <v>4</v>
      </c>
      <c r="I4632" s="83" t="str">
        <f>IFERROR(VLOOKUP(A4632,'Alíquotas - CADPREV'!$B$2152:$N$4324,8,FALSE),"")</f>
        <v/>
      </c>
      <c r="J4632" s="83" t="str">
        <f>IF(H4632="RPPS",VLOOKUP(A4632,' Legislação Benef - GESCON'!$B$4:$I$2159,3,FALSE),"")</f>
        <v/>
      </c>
      <c r="K4632" s="83" t="str">
        <f>IF(H4632="RPPS",VLOOKUP(A4632,' Legislação Benef - GESCON'!$B$4:$I$2159,6,FALSE),"")</f>
        <v/>
      </c>
      <c r="L4632" s="83" t="str">
        <f>IF(H4632="RPPS",IFERROR(IF(VLOOKUP(A4632,'Suspensão de repasses - GESCON'!$D$3:$J$1048576,7,FALSE)="Validada","SIM","NÃO"),"NÃO"),"")</f>
        <v/>
      </c>
    </row>
    <row r="4633" spans="1:12" s="19" customFormat="1" ht="15" customHeight="1" x14ac:dyDescent="0.25">
      <c r="A4633" s="88" t="s">
        <v>10000</v>
      </c>
      <c r="B4633" s="40" t="s">
        <v>4289</v>
      </c>
      <c r="C4633" s="82" t="s">
        <v>10958</v>
      </c>
      <c r="D4633" s="82">
        <v>184</v>
      </c>
      <c r="E4633" s="82">
        <v>22</v>
      </c>
      <c r="F4633" s="82">
        <v>10</v>
      </c>
      <c r="G4633" s="82">
        <v>216</v>
      </c>
      <c r="H4633" s="40" t="s">
        <v>2</v>
      </c>
      <c r="I4633" s="83" t="str">
        <f>IFERROR(VLOOKUP(A4633,'Alíquotas - CADPREV'!$B$2152:$N$4324,8,FALSE),"")</f>
        <v>NÃO</v>
      </c>
      <c r="J4633" s="83" t="str">
        <f>IF(H4633="RPPS",VLOOKUP(A4633,' Legislação Benef - GESCON'!$B$4:$I$2159,3,FALSE),"")</f>
        <v>NÃO</v>
      </c>
      <c r="K4633" s="83" t="str">
        <f>IF(H4633="RPPS",VLOOKUP(A4633,' Legislação Benef - GESCON'!$B$4:$I$2159,6,FALSE),"")</f>
        <v>NÃO</v>
      </c>
      <c r="L4633" s="83" t="str">
        <f>IF(H4633="RPPS",IFERROR(IF(VLOOKUP(A4633,'Suspensão de repasses - GESCON'!$D$3:$J$1048576,7,FALSE)="Validada","SIM","NÃO"),"NÃO"),"")</f>
        <v>NÃO</v>
      </c>
    </row>
    <row r="4634" spans="1:12" s="19" customFormat="1" ht="15" hidden="1" customHeight="1" x14ac:dyDescent="0.25">
      <c r="A4634" s="88" t="s">
        <v>10001</v>
      </c>
      <c r="B4634" s="40" t="s">
        <v>215</v>
      </c>
      <c r="C4634" s="82" t="s">
        <v>10959</v>
      </c>
      <c r="D4634" s="82"/>
      <c r="E4634" s="82"/>
      <c r="F4634" s="82"/>
      <c r="G4634" s="82"/>
      <c r="H4634" s="40" t="s">
        <v>4</v>
      </c>
      <c r="I4634" s="83" t="str">
        <f>IFERROR(VLOOKUP(A4634,'Alíquotas - CADPREV'!$B$2152:$N$4324,8,FALSE),"")</f>
        <v/>
      </c>
      <c r="J4634" s="83" t="str">
        <f>IF(H4634="RPPS",VLOOKUP(A4634,' Legislação Benef - GESCON'!$B$4:$I$2159,3,FALSE),"")</f>
        <v/>
      </c>
      <c r="K4634" s="83" t="str">
        <f>IF(H4634="RPPS",VLOOKUP(A4634,' Legislação Benef - GESCON'!$B$4:$I$2159,6,FALSE),"")</f>
        <v/>
      </c>
      <c r="L4634" s="83" t="str">
        <f>IF(H4634="RPPS",IFERROR(IF(VLOOKUP(A4634,'Suspensão de repasses - GESCON'!$D$3:$J$1048576,7,FALSE)="Validada","SIM","NÃO"),"NÃO"),"")</f>
        <v/>
      </c>
    </row>
    <row r="4635" spans="1:12" s="19" customFormat="1" ht="15" hidden="1" customHeight="1" x14ac:dyDescent="0.25">
      <c r="A4635" s="88" t="s">
        <v>10002</v>
      </c>
      <c r="B4635" s="40" t="s">
        <v>215</v>
      </c>
      <c r="C4635" s="82" t="s">
        <v>10959</v>
      </c>
      <c r="D4635" s="82"/>
      <c r="E4635" s="82"/>
      <c r="F4635" s="82"/>
      <c r="G4635" s="82"/>
      <c r="H4635" s="40" t="s">
        <v>4</v>
      </c>
      <c r="I4635" s="83" t="str">
        <f>IFERROR(VLOOKUP(A4635,'Alíquotas - CADPREV'!$B$2152:$N$4324,8,FALSE),"")</f>
        <v/>
      </c>
      <c r="J4635" s="83" t="str">
        <f>IF(H4635="RPPS",VLOOKUP(A4635,' Legislação Benef - GESCON'!$B$4:$I$2159,3,FALSE),"")</f>
        <v/>
      </c>
      <c r="K4635" s="83" t="str">
        <f>IF(H4635="RPPS",VLOOKUP(A4635,' Legislação Benef - GESCON'!$B$4:$I$2159,6,FALSE),"")</f>
        <v/>
      </c>
      <c r="L4635" s="83" t="str">
        <f>IF(H4635="RPPS",IFERROR(IF(VLOOKUP(A4635,'Suspensão de repasses - GESCON'!$D$3:$J$1048576,7,FALSE)="Validada","SIM","NÃO"),"NÃO"),"")</f>
        <v/>
      </c>
    </row>
    <row r="4636" spans="1:12" s="19" customFormat="1" ht="15" customHeight="1" x14ac:dyDescent="0.25">
      <c r="A4636" s="88" t="s">
        <v>10003</v>
      </c>
      <c r="B4636" s="40" t="s">
        <v>901</v>
      </c>
      <c r="C4636" s="82" t="s">
        <v>10958</v>
      </c>
      <c r="D4636" s="82">
        <v>293</v>
      </c>
      <c r="E4636" s="82">
        <v>0</v>
      </c>
      <c r="F4636" s="82">
        <v>0</v>
      </c>
      <c r="G4636" s="82">
        <v>293</v>
      </c>
      <c r="H4636" s="40" t="s">
        <v>2</v>
      </c>
      <c r="I4636" s="83" t="str">
        <f>IFERROR(VLOOKUP(A4636,'Alíquotas - CADPREV'!$B$2152:$N$4324,8,FALSE),"")</f>
        <v>NÃO</v>
      </c>
      <c r="J4636" s="83" t="str">
        <f>IF(H4636="RPPS",VLOOKUP(A4636,' Legislação Benef - GESCON'!$B$4:$I$2159,3,FALSE),"")</f>
        <v>NÃO</v>
      </c>
      <c r="K4636" s="83" t="str">
        <f>IF(H4636="RPPS",VLOOKUP(A4636,' Legislação Benef - GESCON'!$B$4:$I$2159,6,FALSE),"")</f>
        <v>NÃO</v>
      </c>
      <c r="L4636" s="83" t="str">
        <f>IF(H4636="RPPS",IFERROR(IF(VLOOKUP(A4636,'Suspensão de repasses - GESCON'!$D$3:$J$1048576,7,FALSE)="Validada","SIM","NÃO"),"NÃO"),"")</f>
        <v>NÃO</v>
      </c>
    </row>
    <row r="4637" spans="1:12" s="19" customFormat="1" ht="15" hidden="1" customHeight="1" x14ac:dyDescent="0.25">
      <c r="A4637" s="88" t="s">
        <v>10004</v>
      </c>
      <c r="B4637" s="40" t="s">
        <v>4289</v>
      </c>
      <c r="C4637" s="82" t="s">
        <v>10959</v>
      </c>
      <c r="D4637" s="82"/>
      <c r="E4637" s="82"/>
      <c r="F4637" s="82"/>
      <c r="G4637" s="82"/>
      <c r="H4637" s="40" t="s">
        <v>4</v>
      </c>
      <c r="I4637" s="83" t="str">
        <f>IFERROR(VLOOKUP(A4637,'Alíquotas - CADPREV'!$B$2152:$N$4324,8,FALSE),"")</f>
        <v/>
      </c>
      <c r="J4637" s="83" t="str">
        <f>IF(H4637="RPPS",VLOOKUP(A4637,' Legislação Benef - GESCON'!$B$4:$I$2159,3,FALSE),"")</f>
        <v/>
      </c>
      <c r="K4637" s="83" t="str">
        <f>IF(H4637="RPPS",VLOOKUP(A4637,' Legislação Benef - GESCON'!$B$4:$I$2159,6,FALSE),"")</f>
        <v/>
      </c>
      <c r="L4637" s="83" t="str">
        <f>IF(H4637="RPPS",IFERROR(IF(VLOOKUP(A4637,'Suspensão de repasses - GESCON'!$D$3:$J$1048576,7,FALSE)="Validada","SIM","NÃO"),"NÃO"),"")</f>
        <v/>
      </c>
    </row>
    <row r="4638" spans="1:12" s="19" customFormat="1" ht="15" hidden="1" customHeight="1" x14ac:dyDescent="0.25">
      <c r="A4638" s="88" t="s">
        <v>10005</v>
      </c>
      <c r="B4638" s="40" t="s">
        <v>4559</v>
      </c>
      <c r="C4638" s="82" t="s">
        <v>10959</v>
      </c>
      <c r="D4638" s="82"/>
      <c r="E4638" s="82"/>
      <c r="F4638" s="82"/>
      <c r="G4638" s="82"/>
      <c r="H4638" s="40" t="s">
        <v>4</v>
      </c>
      <c r="I4638" s="83" t="str">
        <f>IFERROR(VLOOKUP(A4638,'Alíquotas - CADPREV'!$B$2152:$N$4324,8,FALSE),"")</f>
        <v/>
      </c>
      <c r="J4638" s="83" t="str">
        <f>IF(H4638="RPPS",VLOOKUP(A4638,' Legislação Benef - GESCON'!$B$4:$I$2159,3,FALSE),"")</f>
        <v/>
      </c>
      <c r="K4638" s="83" t="str">
        <f>IF(H4638="RPPS",VLOOKUP(A4638,' Legislação Benef - GESCON'!$B$4:$I$2159,6,FALSE),"")</f>
        <v/>
      </c>
      <c r="L4638" s="83" t="str">
        <f>IF(H4638="RPPS",IFERROR(IF(VLOOKUP(A4638,'Suspensão de repasses - GESCON'!$D$3:$J$1048576,7,FALSE)="Validada","SIM","NÃO"),"NÃO"),"")</f>
        <v/>
      </c>
    </row>
    <row r="4639" spans="1:12" s="19" customFormat="1" ht="15" hidden="1" customHeight="1" x14ac:dyDescent="0.25">
      <c r="A4639" s="88" t="s">
        <v>10006</v>
      </c>
      <c r="B4639" s="40" t="s">
        <v>2554</v>
      </c>
      <c r="C4639" s="82" t="s">
        <v>10959</v>
      </c>
      <c r="D4639" s="82"/>
      <c r="E4639" s="82"/>
      <c r="F4639" s="82"/>
      <c r="G4639" s="82"/>
      <c r="H4639" s="40" t="s">
        <v>4</v>
      </c>
      <c r="I4639" s="83" t="str">
        <f>IFERROR(VLOOKUP(A4639,'Alíquotas - CADPREV'!$B$2152:$N$4324,8,FALSE),"")</f>
        <v/>
      </c>
      <c r="J4639" s="83" t="str">
        <f>IF(H4639="RPPS",VLOOKUP(A4639,' Legislação Benef - GESCON'!$B$4:$I$2159,3,FALSE),"")</f>
        <v/>
      </c>
      <c r="K4639" s="83" t="str">
        <f>IF(H4639="RPPS",VLOOKUP(A4639,' Legislação Benef - GESCON'!$B$4:$I$2159,6,FALSE),"")</f>
        <v/>
      </c>
      <c r="L4639" s="83" t="str">
        <f>IF(H4639="RPPS",IFERROR(IF(VLOOKUP(A4639,'Suspensão de repasses - GESCON'!$D$3:$J$1048576,7,FALSE)="Validada","SIM","NÃO"),"NÃO"),"")</f>
        <v/>
      </c>
    </row>
    <row r="4640" spans="1:12" s="19" customFormat="1" ht="15" hidden="1" customHeight="1" x14ac:dyDescent="0.25">
      <c r="A4640" s="88" t="s">
        <v>10007</v>
      </c>
      <c r="B4640" s="40" t="s">
        <v>1356</v>
      </c>
      <c r="C4640" s="82" t="s">
        <v>10959</v>
      </c>
      <c r="D4640" s="82"/>
      <c r="E4640" s="82"/>
      <c r="F4640" s="82"/>
      <c r="G4640" s="82"/>
      <c r="H4640" s="40" t="s">
        <v>4</v>
      </c>
      <c r="I4640" s="83" t="str">
        <f>IFERROR(VLOOKUP(A4640,'Alíquotas - CADPREV'!$B$2152:$N$4324,8,FALSE),"")</f>
        <v/>
      </c>
      <c r="J4640" s="83" t="str">
        <f>IF(H4640="RPPS",VLOOKUP(A4640,' Legislação Benef - GESCON'!$B$4:$I$2159,3,FALSE),"")</f>
        <v/>
      </c>
      <c r="K4640" s="83" t="str">
        <f>IF(H4640="RPPS",VLOOKUP(A4640,' Legislação Benef - GESCON'!$B$4:$I$2159,6,FALSE),"")</f>
        <v/>
      </c>
      <c r="L4640" s="83" t="str">
        <f>IF(H4640="RPPS",IFERROR(IF(VLOOKUP(A4640,'Suspensão de repasses - GESCON'!$D$3:$J$1048576,7,FALSE)="Validada","SIM","NÃO"),"NÃO"),"")</f>
        <v/>
      </c>
    </row>
    <row r="4641" spans="1:12" s="19" customFormat="1" ht="15" hidden="1" customHeight="1" x14ac:dyDescent="0.25">
      <c r="A4641" s="88" t="s">
        <v>10008</v>
      </c>
      <c r="B4641" s="40" t="s">
        <v>2413</v>
      </c>
      <c r="C4641" s="82" t="s">
        <v>10959</v>
      </c>
      <c r="D4641" s="82"/>
      <c r="E4641" s="82"/>
      <c r="F4641" s="82"/>
      <c r="G4641" s="82"/>
      <c r="H4641" s="40" t="s">
        <v>4</v>
      </c>
      <c r="I4641" s="83" t="str">
        <f>IFERROR(VLOOKUP(A4641,'Alíquotas - CADPREV'!$B$2152:$N$4324,8,FALSE),"")</f>
        <v/>
      </c>
      <c r="J4641" s="83" t="str">
        <f>IF(H4641="RPPS",VLOOKUP(A4641,' Legislação Benef - GESCON'!$B$4:$I$2159,3,FALSE),"")</f>
        <v/>
      </c>
      <c r="K4641" s="83" t="str">
        <f>IF(H4641="RPPS",VLOOKUP(A4641,' Legislação Benef - GESCON'!$B$4:$I$2159,6,FALSE),"")</f>
        <v/>
      </c>
      <c r="L4641" s="83" t="str">
        <f>IF(H4641="RPPS",IFERROR(IF(VLOOKUP(A4641,'Suspensão de repasses - GESCON'!$D$3:$J$1048576,7,FALSE)="Validada","SIM","NÃO"),"NÃO"),"")</f>
        <v/>
      </c>
    </row>
    <row r="4642" spans="1:12" s="19" customFormat="1" ht="15" hidden="1" customHeight="1" x14ac:dyDescent="0.25">
      <c r="A4642" s="88" t="s">
        <v>10009</v>
      </c>
      <c r="B4642" s="40" t="s">
        <v>1142</v>
      </c>
      <c r="C4642" s="82" t="s">
        <v>10959</v>
      </c>
      <c r="D4642" s="82"/>
      <c r="E4642" s="82"/>
      <c r="F4642" s="82"/>
      <c r="G4642" s="82"/>
      <c r="H4642" s="40" t="s">
        <v>4</v>
      </c>
      <c r="I4642" s="83" t="str">
        <f>IFERROR(VLOOKUP(A4642,'Alíquotas - CADPREV'!$B$2152:$N$4324,8,FALSE),"")</f>
        <v/>
      </c>
      <c r="J4642" s="83" t="str">
        <f>IF(H4642="RPPS",VLOOKUP(A4642,' Legislação Benef - GESCON'!$B$4:$I$2159,3,FALSE),"")</f>
        <v/>
      </c>
      <c r="K4642" s="83" t="str">
        <f>IF(H4642="RPPS",VLOOKUP(A4642,' Legislação Benef - GESCON'!$B$4:$I$2159,6,FALSE),"")</f>
        <v/>
      </c>
      <c r="L4642" s="83" t="str">
        <f>IF(H4642="RPPS",IFERROR(IF(VLOOKUP(A4642,'Suspensão de repasses - GESCON'!$D$3:$J$1048576,7,FALSE)="Validada","SIM","NÃO"),"NÃO"),"")</f>
        <v/>
      </c>
    </row>
    <row r="4643" spans="1:12" s="19" customFormat="1" ht="15" hidden="1" customHeight="1" x14ac:dyDescent="0.25">
      <c r="A4643" s="88" t="s">
        <v>10010</v>
      </c>
      <c r="B4643" s="40" t="s">
        <v>2413</v>
      </c>
      <c r="C4643" s="82" t="s">
        <v>10959</v>
      </c>
      <c r="D4643" s="82"/>
      <c r="E4643" s="82"/>
      <c r="F4643" s="82"/>
      <c r="G4643" s="82"/>
      <c r="H4643" s="40" t="s">
        <v>4</v>
      </c>
      <c r="I4643" s="83" t="str">
        <f>IFERROR(VLOOKUP(A4643,'Alíquotas - CADPREV'!$B$2152:$N$4324,8,FALSE),"")</f>
        <v/>
      </c>
      <c r="J4643" s="83" t="str">
        <f>IF(H4643="RPPS",VLOOKUP(A4643,' Legislação Benef - GESCON'!$B$4:$I$2159,3,FALSE),"")</f>
        <v/>
      </c>
      <c r="K4643" s="83" t="str">
        <f>IF(H4643="RPPS",VLOOKUP(A4643,' Legislação Benef - GESCON'!$B$4:$I$2159,6,FALSE),"")</f>
        <v/>
      </c>
      <c r="L4643" s="83" t="str">
        <f>IF(H4643="RPPS",IFERROR(IF(VLOOKUP(A4643,'Suspensão de repasses - GESCON'!$D$3:$J$1048576,7,FALSE)="Validada","SIM","NÃO"),"NÃO"),"")</f>
        <v/>
      </c>
    </row>
    <row r="4644" spans="1:12" s="19" customFormat="1" ht="15" hidden="1" customHeight="1" x14ac:dyDescent="0.25">
      <c r="A4644" s="88" t="s">
        <v>10011</v>
      </c>
      <c r="B4644" s="40" t="s">
        <v>2554</v>
      </c>
      <c r="C4644" s="82" t="s">
        <v>10959</v>
      </c>
      <c r="D4644" s="82"/>
      <c r="E4644" s="82"/>
      <c r="F4644" s="82"/>
      <c r="G4644" s="82"/>
      <c r="H4644" s="40" t="s">
        <v>4</v>
      </c>
      <c r="I4644" s="83" t="str">
        <f>IFERROR(VLOOKUP(A4644,'Alíquotas - CADPREV'!$B$2152:$N$4324,8,FALSE),"")</f>
        <v/>
      </c>
      <c r="J4644" s="83" t="str">
        <f>IF(H4644="RPPS",VLOOKUP(A4644,' Legislação Benef - GESCON'!$B$4:$I$2159,3,FALSE),"")</f>
        <v/>
      </c>
      <c r="K4644" s="83" t="str">
        <f>IF(H4644="RPPS",VLOOKUP(A4644,' Legislação Benef - GESCON'!$B$4:$I$2159,6,FALSE),"")</f>
        <v/>
      </c>
      <c r="L4644" s="83" t="str">
        <f>IF(H4644="RPPS",IFERROR(IF(VLOOKUP(A4644,'Suspensão de repasses - GESCON'!$D$3:$J$1048576,7,FALSE)="Validada","SIM","NÃO"),"NÃO"),"")</f>
        <v/>
      </c>
    </row>
    <row r="4645" spans="1:12" s="19" customFormat="1" ht="15" hidden="1" customHeight="1" x14ac:dyDescent="0.25">
      <c r="A4645" s="88" t="s">
        <v>10012</v>
      </c>
      <c r="B4645" s="40" t="s">
        <v>1142</v>
      </c>
      <c r="C4645" s="82" t="s">
        <v>10959</v>
      </c>
      <c r="D4645" s="82"/>
      <c r="E4645" s="82"/>
      <c r="F4645" s="82"/>
      <c r="G4645" s="82"/>
      <c r="H4645" s="40" t="s">
        <v>4</v>
      </c>
      <c r="I4645" s="83" t="str">
        <f>IFERROR(VLOOKUP(A4645,'Alíquotas - CADPREV'!$B$2152:$N$4324,8,FALSE),"")</f>
        <v/>
      </c>
      <c r="J4645" s="83" t="str">
        <f>IF(H4645="RPPS",VLOOKUP(A4645,' Legislação Benef - GESCON'!$B$4:$I$2159,3,FALSE),"")</f>
        <v/>
      </c>
      <c r="K4645" s="83" t="str">
        <f>IF(H4645="RPPS",VLOOKUP(A4645,' Legislação Benef - GESCON'!$B$4:$I$2159,6,FALSE),"")</f>
        <v/>
      </c>
      <c r="L4645" s="83" t="str">
        <f>IF(H4645="RPPS",IFERROR(IF(VLOOKUP(A4645,'Suspensão de repasses - GESCON'!$D$3:$J$1048576,7,FALSE)="Validada","SIM","NÃO"),"NÃO"),"")</f>
        <v/>
      </c>
    </row>
    <row r="4646" spans="1:12" s="19" customFormat="1" ht="15" hidden="1" customHeight="1" x14ac:dyDescent="0.25">
      <c r="A4646" s="88" t="s">
        <v>10013</v>
      </c>
      <c r="B4646" s="40" t="s">
        <v>821</v>
      </c>
      <c r="C4646" s="82" t="s">
        <v>10959</v>
      </c>
      <c r="D4646" s="82"/>
      <c r="E4646" s="82"/>
      <c r="F4646" s="82"/>
      <c r="G4646" s="82"/>
      <c r="H4646" s="40" t="s">
        <v>4</v>
      </c>
      <c r="I4646" s="83" t="str">
        <f>IFERROR(VLOOKUP(A4646,'Alíquotas - CADPREV'!$B$2152:$N$4324,8,FALSE),"")</f>
        <v/>
      </c>
      <c r="J4646" s="83" t="str">
        <f>IF(H4646="RPPS",VLOOKUP(A4646,' Legislação Benef - GESCON'!$B$4:$I$2159,3,FALSE),"")</f>
        <v/>
      </c>
      <c r="K4646" s="83" t="str">
        <f>IF(H4646="RPPS",VLOOKUP(A4646,' Legislação Benef - GESCON'!$B$4:$I$2159,6,FALSE),"")</f>
        <v/>
      </c>
      <c r="L4646" s="83" t="str">
        <f>IF(H4646="RPPS",IFERROR(IF(VLOOKUP(A4646,'Suspensão de repasses - GESCON'!$D$3:$J$1048576,7,FALSE)="Validada","SIM","NÃO"),"NÃO"),"")</f>
        <v/>
      </c>
    </row>
    <row r="4647" spans="1:12" s="19" customFormat="1" ht="15" hidden="1" customHeight="1" x14ac:dyDescent="0.25">
      <c r="A4647" s="88" t="s">
        <v>10014</v>
      </c>
      <c r="B4647" s="40" t="s">
        <v>1356</v>
      </c>
      <c r="C4647" s="82" t="s">
        <v>10959</v>
      </c>
      <c r="D4647" s="82"/>
      <c r="E4647" s="82"/>
      <c r="F4647" s="82"/>
      <c r="G4647" s="82"/>
      <c r="H4647" s="40" t="s">
        <v>4</v>
      </c>
      <c r="I4647" s="83" t="str">
        <f>IFERROR(VLOOKUP(A4647,'Alíquotas - CADPREV'!$B$2152:$N$4324,8,FALSE),"")</f>
        <v/>
      </c>
      <c r="J4647" s="83" t="str">
        <f>IF(H4647="RPPS",VLOOKUP(A4647,' Legislação Benef - GESCON'!$B$4:$I$2159,3,FALSE),"")</f>
        <v/>
      </c>
      <c r="K4647" s="83" t="str">
        <f>IF(H4647="RPPS",VLOOKUP(A4647,' Legislação Benef - GESCON'!$B$4:$I$2159,6,FALSE),"")</f>
        <v/>
      </c>
      <c r="L4647" s="83" t="str">
        <f>IF(H4647="RPPS",IFERROR(IF(VLOOKUP(A4647,'Suspensão de repasses - GESCON'!$D$3:$J$1048576,7,FALSE)="Validada","SIM","NÃO"),"NÃO"),"")</f>
        <v/>
      </c>
    </row>
    <row r="4648" spans="1:12" s="19" customFormat="1" ht="15" hidden="1" customHeight="1" x14ac:dyDescent="0.25">
      <c r="A4648" s="88" t="s">
        <v>10015</v>
      </c>
      <c r="B4648" s="40" t="s">
        <v>3812</v>
      </c>
      <c r="C4648" s="82" t="s">
        <v>10959</v>
      </c>
      <c r="D4648" s="82"/>
      <c r="E4648" s="82"/>
      <c r="F4648" s="82"/>
      <c r="G4648" s="82"/>
      <c r="H4648" s="40" t="s">
        <v>4</v>
      </c>
      <c r="I4648" s="83" t="str">
        <f>IFERROR(VLOOKUP(A4648,'Alíquotas - CADPREV'!$B$2152:$N$4324,8,FALSE),"")</f>
        <v/>
      </c>
      <c r="J4648" s="83" t="str">
        <f>IF(H4648="RPPS",VLOOKUP(A4648,' Legislação Benef - GESCON'!$B$4:$I$2159,3,FALSE),"")</f>
        <v/>
      </c>
      <c r="K4648" s="83" t="str">
        <f>IF(H4648="RPPS",VLOOKUP(A4648,' Legislação Benef - GESCON'!$B$4:$I$2159,6,FALSE),"")</f>
        <v/>
      </c>
      <c r="L4648" s="83" t="str">
        <f>IF(H4648="RPPS",IFERROR(IF(VLOOKUP(A4648,'Suspensão de repasses - GESCON'!$D$3:$J$1048576,7,FALSE)="Validada","SIM","NÃO"),"NÃO"),"")</f>
        <v/>
      </c>
    </row>
    <row r="4649" spans="1:12" s="19" customFormat="1" ht="15" hidden="1" customHeight="1" x14ac:dyDescent="0.25">
      <c r="A4649" s="88" t="s">
        <v>10016</v>
      </c>
      <c r="B4649" s="40" t="s">
        <v>215</v>
      </c>
      <c r="C4649" s="82" t="s">
        <v>10959</v>
      </c>
      <c r="D4649" s="82"/>
      <c r="E4649" s="82"/>
      <c r="F4649" s="82"/>
      <c r="G4649" s="82"/>
      <c r="H4649" s="40" t="s">
        <v>4</v>
      </c>
      <c r="I4649" s="83" t="str">
        <f>IFERROR(VLOOKUP(A4649,'Alíquotas - CADPREV'!$B$2152:$N$4324,8,FALSE),"")</f>
        <v/>
      </c>
      <c r="J4649" s="83" t="str">
        <f>IF(H4649="RPPS",VLOOKUP(A4649,' Legislação Benef - GESCON'!$B$4:$I$2159,3,FALSE),"")</f>
        <v/>
      </c>
      <c r="K4649" s="83" t="str">
        <f>IF(H4649="RPPS",VLOOKUP(A4649,' Legislação Benef - GESCON'!$B$4:$I$2159,6,FALSE),"")</f>
        <v/>
      </c>
      <c r="L4649" s="83" t="str">
        <f>IF(H4649="RPPS",IFERROR(IF(VLOOKUP(A4649,'Suspensão de repasses - GESCON'!$D$3:$J$1048576,7,FALSE)="Validada","SIM","NÃO"),"NÃO"),"")</f>
        <v/>
      </c>
    </row>
    <row r="4650" spans="1:12" s="19" customFormat="1" ht="15" hidden="1" customHeight="1" x14ac:dyDescent="0.25">
      <c r="A4650" s="88" t="s">
        <v>10017</v>
      </c>
      <c r="B4650" s="40" t="s">
        <v>3747</v>
      </c>
      <c r="C4650" s="82" t="s">
        <v>10959</v>
      </c>
      <c r="D4650" s="82"/>
      <c r="E4650" s="82"/>
      <c r="F4650" s="82"/>
      <c r="G4650" s="82"/>
      <c r="H4650" s="40" t="s">
        <v>4</v>
      </c>
      <c r="I4650" s="83" t="str">
        <f>IFERROR(VLOOKUP(A4650,'Alíquotas - CADPREV'!$B$2152:$N$4324,8,FALSE),"")</f>
        <v/>
      </c>
      <c r="J4650" s="83" t="str">
        <f>IF(H4650="RPPS",VLOOKUP(A4650,' Legislação Benef - GESCON'!$B$4:$I$2159,3,FALSE),"")</f>
        <v/>
      </c>
      <c r="K4650" s="83" t="str">
        <f>IF(H4650="RPPS",VLOOKUP(A4650,' Legislação Benef - GESCON'!$B$4:$I$2159,6,FALSE),"")</f>
        <v/>
      </c>
      <c r="L4650" s="83" t="str">
        <f>IF(H4650="RPPS",IFERROR(IF(VLOOKUP(A4650,'Suspensão de repasses - GESCON'!$D$3:$J$1048576,7,FALSE)="Validada","SIM","NÃO"),"NÃO"),"")</f>
        <v/>
      </c>
    </row>
    <row r="4651" spans="1:12" s="19" customFormat="1" ht="15" hidden="1" customHeight="1" x14ac:dyDescent="0.25">
      <c r="A4651" s="88" t="s">
        <v>10018</v>
      </c>
      <c r="B4651" s="40" t="s">
        <v>215</v>
      </c>
      <c r="C4651" s="82" t="s">
        <v>10959</v>
      </c>
      <c r="D4651" s="82"/>
      <c r="E4651" s="82"/>
      <c r="F4651" s="82"/>
      <c r="G4651" s="82"/>
      <c r="H4651" s="40" t="s">
        <v>4</v>
      </c>
      <c r="I4651" s="83" t="str">
        <f>IFERROR(VLOOKUP(A4651,'Alíquotas - CADPREV'!$B$2152:$N$4324,8,FALSE),"")</f>
        <v/>
      </c>
      <c r="J4651" s="83" t="str">
        <f>IF(H4651="RPPS",VLOOKUP(A4651,' Legislação Benef - GESCON'!$B$4:$I$2159,3,FALSE),"")</f>
        <v/>
      </c>
      <c r="K4651" s="83" t="str">
        <f>IF(H4651="RPPS",VLOOKUP(A4651,' Legislação Benef - GESCON'!$B$4:$I$2159,6,FALSE),"")</f>
        <v/>
      </c>
      <c r="L4651" s="83" t="str">
        <f>IF(H4651="RPPS",IFERROR(IF(VLOOKUP(A4651,'Suspensão de repasses - GESCON'!$D$3:$J$1048576,7,FALSE)="Validada","SIM","NÃO"),"NÃO"),"")</f>
        <v/>
      </c>
    </row>
    <row r="4652" spans="1:12" s="19" customFormat="1" ht="15" hidden="1" customHeight="1" x14ac:dyDescent="0.25">
      <c r="A4652" s="88" t="s">
        <v>10019</v>
      </c>
      <c r="B4652" s="40" t="s">
        <v>1142</v>
      </c>
      <c r="C4652" s="82" t="s">
        <v>10959</v>
      </c>
      <c r="D4652" s="82"/>
      <c r="E4652" s="82"/>
      <c r="F4652" s="82"/>
      <c r="G4652" s="82"/>
      <c r="H4652" s="40" t="s">
        <v>4</v>
      </c>
      <c r="I4652" s="83" t="str">
        <f>IFERROR(VLOOKUP(A4652,'Alíquotas - CADPREV'!$B$2152:$N$4324,8,FALSE),"")</f>
        <v/>
      </c>
      <c r="J4652" s="83" t="str">
        <f>IF(H4652="RPPS",VLOOKUP(A4652,' Legislação Benef - GESCON'!$B$4:$I$2159,3,FALSE),"")</f>
        <v/>
      </c>
      <c r="K4652" s="83" t="str">
        <f>IF(H4652="RPPS",VLOOKUP(A4652,' Legislação Benef - GESCON'!$B$4:$I$2159,6,FALSE),"")</f>
        <v/>
      </c>
      <c r="L4652" s="83" t="str">
        <f>IF(H4652="RPPS",IFERROR(IF(VLOOKUP(A4652,'Suspensão de repasses - GESCON'!$D$3:$J$1048576,7,FALSE)="Validada","SIM","NÃO"),"NÃO"),"")</f>
        <v/>
      </c>
    </row>
    <row r="4653" spans="1:12" s="19" customFormat="1" ht="15" hidden="1" customHeight="1" x14ac:dyDescent="0.25">
      <c r="A4653" s="88" t="s">
        <v>10020</v>
      </c>
      <c r="B4653" s="40" t="s">
        <v>1356</v>
      </c>
      <c r="C4653" s="82" t="s">
        <v>10959</v>
      </c>
      <c r="D4653" s="82"/>
      <c r="E4653" s="82"/>
      <c r="F4653" s="82"/>
      <c r="G4653" s="82"/>
      <c r="H4653" s="40" t="s">
        <v>4</v>
      </c>
      <c r="I4653" s="83" t="str">
        <f>IFERROR(VLOOKUP(A4653,'Alíquotas - CADPREV'!$B$2152:$N$4324,8,FALSE),"")</f>
        <v/>
      </c>
      <c r="J4653" s="83" t="str">
        <f>IF(H4653="RPPS",VLOOKUP(A4653,' Legislação Benef - GESCON'!$B$4:$I$2159,3,FALSE),"")</f>
        <v/>
      </c>
      <c r="K4653" s="83" t="str">
        <f>IF(H4653="RPPS",VLOOKUP(A4653,' Legislação Benef - GESCON'!$B$4:$I$2159,6,FALSE),"")</f>
        <v/>
      </c>
      <c r="L4653" s="83" t="str">
        <f>IF(H4653="RPPS",IFERROR(IF(VLOOKUP(A4653,'Suspensão de repasses - GESCON'!$D$3:$J$1048576,7,FALSE)="Validada","SIM","NÃO"),"NÃO"),"")</f>
        <v/>
      </c>
    </row>
    <row r="4654" spans="1:12" s="19" customFormat="1" ht="15" customHeight="1" x14ac:dyDescent="0.25">
      <c r="A4654" s="88" t="s">
        <v>10021</v>
      </c>
      <c r="B4654" s="40" t="s">
        <v>2274</v>
      </c>
      <c r="C4654" s="82" t="s">
        <v>10958</v>
      </c>
      <c r="D4654" s="82">
        <v>333</v>
      </c>
      <c r="E4654" s="82">
        <v>45</v>
      </c>
      <c r="F4654" s="82">
        <v>11</v>
      </c>
      <c r="G4654" s="82">
        <v>389</v>
      </c>
      <c r="H4654" s="40" t="s">
        <v>2</v>
      </c>
      <c r="I4654" s="83" t="str">
        <f>IFERROR(VLOOKUP(A4654,'Alíquotas - CADPREV'!$B$2152:$N$4324,8,FALSE),"")</f>
        <v>SIM</v>
      </c>
      <c r="J4654" s="83" t="str">
        <f>IF(H4654="RPPS",VLOOKUP(A4654,' Legislação Benef - GESCON'!$B$4:$I$2159,3,FALSE),"")</f>
        <v>NÃO</v>
      </c>
      <c r="K4654" s="83" t="str">
        <f>IF(H4654="RPPS",VLOOKUP(A4654,' Legislação Benef - GESCON'!$B$4:$I$2159,6,FALSE),"")</f>
        <v>NÃO</v>
      </c>
      <c r="L4654" s="83" t="str">
        <f>IF(H4654="RPPS",IFERROR(IF(VLOOKUP(A4654,'Suspensão de repasses - GESCON'!$D$3:$J$1048576,7,FALSE)="Validada","SIM","NÃO"),"NÃO"),"")</f>
        <v>NÃO</v>
      </c>
    </row>
    <row r="4655" spans="1:12" s="19" customFormat="1" ht="15" customHeight="1" x14ac:dyDescent="0.25">
      <c r="A4655" s="88" t="s">
        <v>10022</v>
      </c>
      <c r="B4655" s="40" t="s">
        <v>215</v>
      </c>
      <c r="C4655" s="82" t="s">
        <v>10958</v>
      </c>
      <c r="D4655" s="82">
        <v>487</v>
      </c>
      <c r="E4655" s="82">
        <v>35</v>
      </c>
      <c r="F4655" s="82">
        <v>9</v>
      </c>
      <c r="G4655" s="82">
        <v>531</v>
      </c>
      <c r="H4655" s="40" t="s">
        <v>2</v>
      </c>
      <c r="I4655" s="83" t="str">
        <f>IFERROR(VLOOKUP(A4655,'Alíquotas - CADPREV'!$B$2152:$N$4324,8,FALSE),"")</f>
        <v>NÃO</v>
      </c>
      <c r="J4655" s="83" t="str">
        <f>IF(H4655="RPPS",VLOOKUP(A4655,' Legislação Benef - GESCON'!$B$4:$I$2159,3,FALSE),"")</f>
        <v>NÃO</v>
      </c>
      <c r="K4655" s="83" t="str">
        <f>IF(H4655="RPPS",VLOOKUP(A4655,' Legislação Benef - GESCON'!$B$4:$I$2159,6,FALSE),"")</f>
        <v>NÃO</v>
      </c>
      <c r="L4655" s="83" t="str">
        <f>IF(H4655="RPPS",IFERROR(IF(VLOOKUP(A4655,'Suspensão de repasses - GESCON'!$D$3:$J$1048576,7,FALSE)="Validada","SIM","NÃO"),"NÃO"),"")</f>
        <v>NÃO</v>
      </c>
    </row>
    <row r="4656" spans="1:12" s="19" customFormat="1" ht="15" hidden="1" customHeight="1" x14ac:dyDescent="0.25">
      <c r="A4656" s="88" t="s">
        <v>10023</v>
      </c>
      <c r="B4656" s="40" t="s">
        <v>2926</v>
      </c>
      <c r="C4656" s="82" t="s">
        <v>10959</v>
      </c>
      <c r="D4656" s="82"/>
      <c r="E4656" s="82"/>
      <c r="F4656" s="82"/>
      <c r="G4656" s="82"/>
      <c r="H4656" s="40" t="s">
        <v>4</v>
      </c>
      <c r="I4656" s="83" t="str">
        <f>IFERROR(VLOOKUP(A4656,'Alíquotas - CADPREV'!$B$2152:$N$4324,8,FALSE),"")</f>
        <v/>
      </c>
      <c r="J4656" s="83" t="str">
        <f>IF(H4656="RPPS",VLOOKUP(A4656,' Legislação Benef - GESCON'!$B$4:$I$2159,3,FALSE),"")</f>
        <v/>
      </c>
      <c r="K4656" s="83" t="str">
        <f>IF(H4656="RPPS",VLOOKUP(A4656,' Legislação Benef - GESCON'!$B$4:$I$2159,6,FALSE),"")</f>
        <v/>
      </c>
      <c r="L4656" s="83" t="str">
        <f>IF(H4656="RPPS",IFERROR(IF(VLOOKUP(A4656,'Suspensão de repasses - GESCON'!$D$3:$J$1048576,7,FALSE)="Validada","SIM","NÃO"),"NÃO"),"")</f>
        <v/>
      </c>
    </row>
    <row r="4657" spans="1:12" s="19" customFormat="1" ht="15" hidden="1" customHeight="1" x14ac:dyDescent="0.25">
      <c r="A4657" s="88" t="s">
        <v>10024</v>
      </c>
      <c r="B4657" s="40" t="s">
        <v>5227</v>
      </c>
      <c r="C4657" s="82" t="s">
        <v>10959</v>
      </c>
      <c r="D4657" s="82"/>
      <c r="E4657" s="82"/>
      <c r="F4657" s="82"/>
      <c r="G4657" s="82"/>
      <c r="H4657" s="40" t="s">
        <v>4</v>
      </c>
      <c r="I4657" s="83" t="str">
        <f>IFERROR(VLOOKUP(A4657,'Alíquotas - CADPREV'!$B$2152:$N$4324,8,FALSE),"")</f>
        <v/>
      </c>
      <c r="J4657" s="83" t="str">
        <f>IF(H4657="RPPS",VLOOKUP(A4657,' Legislação Benef - GESCON'!$B$4:$I$2159,3,FALSE),"")</f>
        <v/>
      </c>
      <c r="K4657" s="83" t="str">
        <f>IF(H4657="RPPS",VLOOKUP(A4657,' Legislação Benef - GESCON'!$B$4:$I$2159,6,FALSE),"")</f>
        <v/>
      </c>
      <c r="L4657" s="83" t="str">
        <f>IF(H4657="RPPS",IFERROR(IF(VLOOKUP(A4657,'Suspensão de repasses - GESCON'!$D$3:$J$1048576,7,FALSE)="Validada","SIM","NÃO"),"NÃO"),"")</f>
        <v/>
      </c>
    </row>
    <row r="4658" spans="1:12" s="19" customFormat="1" ht="15" hidden="1" customHeight="1" x14ac:dyDescent="0.25">
      <c r="A4658" s="88" t="s">
        <v>10025</v>
      </c>
      <c r="B4658" s="40" t="s">
        <v>2413</v>
      </c>
      <c r="C4658" s="82" t="s">
        <v>10959</v>
      </c>
      <c r="D4658" s="82"/>
      <c r="E4658" s="82"/>
      <c r="F4658" s="82"/>
      <c r="G4658" s="82"/>
      <c r="H4658" s="40" t="s">
        <v>4</v>
      </c>
      <c r="I4658" s="83" t="str">
        <f>IFERROR(VLOOKUP(A4658,'Alíquotas - CADPREV'!$B$2152:$N$4324,8,FALSE),"")</f>
        <v/>
      </c>
      <c r="J4658" s="83" t="str">
        <f>IF(H4658="RPPS",VLOOKUP(A4658,' Legislação Benef - GESCON'!$B$4:$I$2159,3,FALSE),"")</f>
        <v/>
      </c>
      <c r="K4658" s="83" t="str">
        <f>IF(H4658="RPPS",VLOOKUP(A4658,' Legislação Benef - GESCON'!$B$4:$I$2159,6,FALSE),"")</f>
        <v/>
      </c>
      <c r="L4658" s="83" t="str">
        <f>IF(H4658="RPPS",IFERROR(IF(VLOOKUP(A4658,'Suspensão de repasses - GESCON'!$D$3:$J$1048576,7,FALSE)="Validada","SIM","NÃO"),"NÃO"),"")</f>
        <v/>
      </c>
    </row>
    <row r="4659" spans="1:12" s="19" customFormat="1" ht="15" hidden="1" customHeight="1" x14ac:dyDescent="0.25">
      <c r="A4659" s="88" t="s">
        <v>10026</v>
      </c>
      <c r="B4659" s="40" t="s">
        <v>3601</v>
      </c>
      <c r="C4659" s="82" t="s">
        <v>10959</v>
      </c>
      <c r="D4659" s="82"/>
      <c r="E4659" s="82"/>
      <c r="F4659" s="82"/>
      <c r="G4659" s="82"/>
      <c r="H4659" s="40" t="s">
        <v>4</v>
      </c>
      <c r="I4659" s="83" t="str">
        <f>IFERROR(VLOOKUP(A4659,'Alíquotas - CADPREV'!$B$2152:$N$4324,8,FALSE),"")</f>
        <v/>
      </c>
      <c r="J4659" s="83" t="str">
        <f>IF(H4659="RPPS",VLOOKUP(A4659,' Legislação Benef - GESCON'!$B$4:$I$2159,3,FALSE),"")</f>
        <v/>
      </c>
      <c r="K4659" s="83" t="str">
        <f>IF(H4659="RPPS",VLOOKUP(A4659,' Legislação Benef - GESCON'!$B$4:$I$2159,6,FALSE),"")</f>
        <v/>
      </c>
      <c r="L4659" s="83" t="str">
        <f>IF(H4659="RPPS",IFERROR(IF(VLOOKUP(A4659,'Suspensão de repasses - GESCON'!$D$3:$J$1048576,7,FALSE)="Validada","SIM","NÃO"),"NÃO"),"")</f>
        <v/>
      </c>
    </row>
    <row r="4660" spans="1:12" s="19" customFormat="1" ht="15" customHeight="1" x14ac:dyDescent="0.25">
      <c r="A4660" s="88" t="s">
        <v>10027</v>
      </c>
      <c r="B4660" s="40" t="s">
        <v>3513</v>
      </c>
      <c r="C4660" s="82" t="s">
        <v>10958</v>
      </c>
      <c r="D4660" s="82">
        <v>1346</v>
      </c>
      <c r="E4660" s="82">
        <v>390</v>
      </c>
      <c r="F4660" s="82">
        <v>133</v>
      </c>
      <c r="G4660" s="82">
        <v>1869</v>
      </c>
      <c r="H4660" s="40" t="s">
        <v>2</v>
      </c>
      <c r="I4660" s="83" t="str">
        <f>IFERROR(VLOOKUP(A4660,'Alíquotas - CADPREV'!$B$2152:$N$4324,8,FALSE),"")</f>
        <v>NÃO</v>
      </c>
      <c r="J4660" s="83" t="str">
        <f>IF(H4660="RPPS",VLOOKUP(A4660,' Legislação Benef - GESCON'!$B$4:$I$2159,3,FALSE),"")</f>
        <v>NÃO</v>
      </c>
      <c r="K4660" s="83" t="str">
        <f>IF(H4660="RPPS",VLOOKUP(A4660,' Legislação Benef - GESCON'!$B$4:$I$2159,6,FALSE),"")</f>
        <v>NÃO</v>
      </c>
      <c r="L4660" s="83" t="str">
        <f>IF(H4660="RPPS",IFERROR(IF(VLOOKUP(A4660,'Suspensão de repasses - GESCON'!$D$3:$J$1048576,7,FALSE)="Validada","SIM","NÃO"),"NÃO"),"")</f>
        <v>NÃO</v>
      </c>
    </row>
    <row r="4661" spans="1:12" s="19" customFormat="1" ht="15" customHeight="1" x14ac:dyDescent="0.25">
      <c r="A4661" s="88" t="s">
        <v>10028</v>
      </c>
      <c r="B4661" s="40" t="s">
        <v>1356</v>
      </c>
      <c r="C4661" s="82" t="s">
        <v>10958</v>
      </c>
      <c r="D4661" s="82">
        <v>1210</v>
      </c>
      <c r="E4661" s="82">
        <v>244</v>
      </c>
      <c r="F4661" s="82">
        <v>83</v>
      </c>
      <c r="G4661" s="82">
        <v>1537</v>
      </c>
      <c r="H4661" s="40" t="s">
        <v>2</v>
      </c>
      <c r="I4661" s="83" t="str">
        <f>IFERROR(VLOOKUP(A4661,'Alíquotas - CADPREV'!$B$2152:$N$4324,8,FALSE),"")</f>
        <v>NÃO</v>
      </c>
      <c r="J4661" s="83" t="str">
        <f>IF(H4661="RPPS",VLOOKUP(A4661,' Legislação Benef - GESCON'!$B$4:$I$2159,3,FALSE),"")</f>
        <v>NÃO</v>
      </c>
      <c r="K4661" s="83" t="str">
        <f>IF(H4661="RPPS",VLOOKUP(A4661,' Legislação Benef - GESCON'!$B$4:$I$2159,6,FALSE),"")</f>
        <v>NÃO</v>
      </c>
      <c r="L4661" s="83" t="str">
        <f>IF(H4661="RPPS",IFERROR(IF(VLOOKUP(A4661,'Suspensão de repasses - GESCON'!$D$3:$J$1048576,7,FALSE)="Validada","SIM","NÃO"),"NÃO"),"")</f>
        <v>NÃO</v>
      </c>
    </row>
    <row r="4662" spans="1:12" s="19" customFormat="1" ht="15" hidden="1" customHeight="1" x14ac:dyDescent="0.25">
      <c r="A4662" s="88" t="s">
        <v>10029</v>
      </c>
      <c r="B4662" s="40" t="s">
        <v>2554</v>
      </c>
      <c r="C4662" s="82" t="s">
        <v>10959</v>
      </c>
      <c r="D4662" s="82"/>
      <c r="E4662" s="82"/>
      <c r="F4662" s="82"/>
      <c r="G4662" s="82"/>
      <c r="H4662" s="40" t="s">
        <v>4</v>
      </c>
      <c r="I4662" s="83" t="str">
        <f>IFERROR(VLOOKUP(A4662,'Alíquotas - CADPREV'!$B$2152:$N$4324,8,FALSE),"")</f>
        <v/>
      </c>
      <c r="J4662" s="83" t="str">
        <f>IF(H4662="RPPS",VLOOKUP(A4662,' Legislação Benef - GESCON'!$B$4:$I$2159,3,FALSE),"")</f>
        <v/>
      </c>
      <c r="K4662" s="83" t="str">
        <f>IF(H4662="RPPS",VLOOKUP(A4662,' Legislação Benef - GESCON'!$B$4:$I$2159,6,FALSE),"")</f>
        <v/>
      </c>
      <c r="L4662" s="83" t="str">
        <f>IF(H4662="RPPS",IFERROR(IF(VLOOKUP(A4662,'Suspensão de repasses - GESCON'!$D$3:$J$1048576,7,FALSE)="Validada","SIM","NÃO"),"NÃO"),"")</f>
        <v/>
      </c>
    </row>
    <row r="4663" spans="1:12" s="19" customFormat="1" ht="15" hidden="1" customHeight="1" x14ac:dyDescent="0.25">
      <c r="A4663" s="88" t="s">
        <v>10030</v>
      </c>
      <c r="B4663" s="40" t="s">
        <v>4559</v>
      </c>
      <c r="C4663" s="82" t="s">
        <v>10959</v>
      </c>
      <c r="D4663" s="82"/>
      <c r="E4663" s="82"/>
      <c r="F4663" s="82"/>
      <c r="G4663" s="82"/>
      <c r="H4663" s="40" t="s">
        <v>4</v>
      </c>
      <c r="I4663" s="83" t="str">
        <f>IFERROR(VLOOKUP(A4663,'Alíquotas - CADPREV'!$B$2152:$N$4324,8,FALSE),"")</f>
        <v/>
      </c>
      <c r="J4663" s="83" t="str">
        <f>IF(H4663="RPPS",VLOOKUP(A4663,' Legislação Benef - GESCON'!$B$4:$I$2159,3,FALSE),"")</f>
        <v/>
      </c>
      <c r="K4663" s="83" t="str">
        <f>IF(H4663="RPPS",VLOOKUP(A4663,' Legislação Benef - GESCON'!$B$4:$I$2159,6,FALSE),"")</f>
        <v/>
      </c>
      <c r="L4663" s="83" t="str">
        <f>IF(H4663="RPPS",IFERROR(IF(VLOOKUP(A4663,'Suspensão de repasses - GESCON'!$D$3:$J$1048576,7,FALSE)="Validada","SIM","NÃO"),"NÃO"),"")</f>
        <v/>
      </c>
    </row>
    <row r="4664" spans="1:12" s="19" customFormat="1" ht="15" customHeight="1" x14ac:dyDescent="0.25">
      <c r="A4664" s="88" t="s">
        <v>10031</v>
      </c>
      <c r="B4664" s="40" t="s">
        <v>4626</v>
      </c>
      <c r="C4664" s="82" t="s">
        <v>10958</v>
      </c>
      <c r="D4664" s="82">
        <v>161</v>
      </c>
      <c r="E4664" s="82">
        <v>2</v>
      </c>
      <c r="F4664" s="82">
        <v>0</v>
      </c>
      <c r="G4664" s="82">
        <v>163</v>
      </c>
      <c r="H4664" s="40" t="s">
        <v>2</v>
      </c>
      <c r="I4664" s="83" t="str">
        <f>IFERROR(VLOOKUP(A4664,'Alíquotas - CADPREV'!$B$2152:$N$4324,8,FALSE),"")</f>
        <v>NÃO</v>
      </c>
      <c r="J4664" s="83" t="str">
        <f>IF(H4664="RPPS",VLOOKUP(A4664,' Legislação Benef - GESCON'!$B$4:$I$2159,3,FALSE),"")</f>
        <v>NÃO</v>
      </c>
      <c r="K4664" s="83" t="str">
        <f>IF(H4664="RPPS",VLOOKUP(A4664,' Legislação Benef - GESCON'!$B$4:$I$2159,6,FALSE),"")</f>
        <v>NÃO</v>
      </c>
      <c r="L4664" s="83" t="str">
        <f>IF(H4664="RPPS",IFERROR(IF(VLOOKUP(A4664,'Suspensão de repasses - GESCON'!$D$3:$J$1048576,7,FALSE)="Validada","SIM","NÃO"),"NÃO"),"")</f>
        <v>NÃO</v>
      </c>
    </row>
    <row r="4665" spans="1:12" s="19" customFormat="1" ht="15" customHeight="1" x14ac:dyDescent="0.25">
      <c r="A4665" s="88" t="s">
        <v>10032</v>
      </c>
      <c r="B4665" s="40" t="s">
        <v>3812</v>
      </c>
      <c r="C4665" s="82" t="s">
        <v>10958</v>
      </c>
      <c r="D4665" s="82">
        <v>538</v>
      </c>
      <c r="E4665" s="82">
        <v>165</v>
      </c>
      <c r="F4665" s="82">
        <v>16</v>
      </c>
      <c r="G4665" s="82">
        <v>719</v>
      </c>
      <c r="H4665" s="40" t="s">
        <v>2</v>
      </c>
      <c r="I4665" s="83" t="str">
        <f>IFERROR(VLOOKUP(A4665,'Alíquotas - CADPREV'!$B$2152:$N$4324,8,FALSE),"")</f>
        <v>NÃO</v>
      </c>
      <c r="J4665" s="83" t="str">
        <f>IF(H4665="RPPS",VLOOKUP(A4665,' Legislação Benef - GESCON'!$B$4:$I$2159,3,FALSE),"")</f>
        <v>NÃO</v>
      </c>
      <c r="K4665" s="83" t="str">
        <f>IF(H4665="RPPS",VLOOKUP(A4665,' Legislação Benef - GESCON'!$B$4:$I$2159,6,FALSE),"")</f>
        <v>NÃO</v>
      </c>
      <c r="L4665" s="83" t="str">
        <f>IF(H4665="RPPS",IFERROR(IF(VLOOKUP(A4665,'Suspensão de repasses - GESCON'!$D$3:$J$1048576,7,FALSE)="Validada","SIM","NÃO"),"NÃO"),"")</f>
        <v>NÃO</v>
      </c>
    </row>
    <row r="4666" spans="1:12" s="19" customFormat="1" ht="15" hidden="1" customHeight="1" x14ac:dyDescent="0.25">
      <c r="A4666" s="88" t="s">
        <v>10033</v>
      </c>
      <c r="B4666" s="40" t="s">
        <v>2926</v>
      </c>
      <c r="C4666" s="82" t="s">
        <v>10959</v>
      </c>
      <c r="D4666" s="82"/>
      <c r="E4666" s="82"/>
      <c r="F4666" s="82"/>
      <c r="G4666" s="82"/>
      <c r="H4666" s="40" t="s">
        <v>4</v>
      </c>
      <c r="I4666" s="83" t="str">
        <f>IFERROR(VLOOKUP(A4666,'Alíquotas - CADPREV'!$B$2152:$N$4324,8,FALSE),"")</f>
        <v/>
      </c>
      <c r="J4666" s="83" t="str">
        <f>IF(H4666="RPPS",VLOOKUP(A4666,' Legislação Benef - GESCON'!$B$4:$I$2159,3,FALSE),"")</f>
        <v/>
      </c>
      <c r="K4666" s="83" t="str">
        <f>IF(H4666="RPPS",VLOOKUP(A4666,' Legislação Benef - GESCON'!$B$4:$I$2159,6,FALSE),"")</f>
        <v/>
      </c>
      <c r="L4666" s="83" t="str">
        <f>IF(H4666="RPPS",IFERROR(IF(VLOOKUP(A4666,'Suspensão de repasses - GESCON'!$D$3:$J$1048576,7,FALSE)="Validada","SIM","NÃO"),"NÃO"),"")</f>
        <v/>
      </c>
    </row>
    <row r="4667" spans="1:12" s="19" customFormat="1" ht="15" hidden="1" customHeight="1" x14ac:dyDescent="0.25">
      <c r="A4667" s="88" t="s">
        <v>10034</v>
      </c>
      <c r="B4667" s="40" t="s">
        <v>901</v>
      </c>
      <c r="C4667" s="82" t="s">
        <v>10959</v>
      </c>
      <c r="D4667" s="82"/>
      <c r="E4667" s="82"/>
      <c r="F4667" s="82"/>
      <c r="G4667" s="82"/>
      <c r="H4667" s="40" t="s">
        <v>4</v>
      </c>
      <c r="I4667" s="83" t="str">
        <f>IFERROR(VLOOKUP(A4667,'Alíquotas - CADPREV'!$B$2152:$N$4324,8,FALSE),"")</f>
        <v/>
      </c>
      <c r="J4667" s="83" t="str">
        <f>IF(H4667="RPPS",VLOOKUP(A4667,' Legislação Benef - GESCON'!$B$4:$I$2159,3,FALSE),"")</f>
        <v/>
      </c>
      <c r="K4667" s="83" t="str">
        <f>IF(H4667="RPPS",VLOOKUP(A4667,' Legislação Benef - GESCON'!$B$4:$I$2159,6,FALSE),"")</f>
        <v/>
      </c>
      <c r="L4667" s="83" t="str">
        <f>IF(H4667="RPPS",IFERROR(IF(VLOOKUP(A4667,'Suspensão de repasses - GESCON'!$D$3:$J$1048576,7,FALSE)="Validada","SIM","NÃO"),"NÃO"),"")</f>
        <v/>
      </c>
    </row>
    <row r="4668" spans="1:12" s="19" customFormat="1" ht="15" hidden="1" customHeight="1" x14ac:dyDescent="0.25">
      <c r="A4668" s="88" t="s">
        <v>10035</v>
      </c>
      <c r="B4668" s="40" t="s">
        <v>3513</v>
      </c>
      <c r="C4668" s="82" t="s">
        <v>10959</v>
      </c>
      <c r="D4668" s="82"/>
      <c r="E4668" s="82"/>
      <c r="F4668" s="82"/>
      <c r="G4668" s="82"/>
      <c r="H4668" s="40" t="s">
        <v>4</v>
      </c>
      <c r="I4668" s="83" t="str">
        <f>IFERROR(VLOOKUP(A4668,'Alíquotas - CADPREV'!$B$2152:$N$4324,8,FALSE),"")</f>
        <v/>
      </c>
      <c r="J4668" s="83" t="str">
        <f>IF(H4668="RPPS",VLOOKUP(A4668,' Legislação Benef - GESCON'!$B$4:$I$2159,3,FALSE),"")</f>
        <v/>
      </c>
      <c r="K4668" s="83" t="str">
        <f>IF(H4668="RPPS",VLOOKUP(A4668,' Legislação Benef - GESCON'!$B$4:$I$2159,6,FALSE),"")</f>
        <v/>
      </c>
      <c r="L4668" s="83" t="str">
        <f>IF(H4668="RPPS",IFERROR(IF(VLOOKUP(A4668,'Suspensão de repasses - GESCON'!$D$3:$J$1048576,7,FALSE)="Validada","SIM","NÃO"),"NÃO"),"")</f>
        <v/>
      </c>
    </row>
    <row r="4669" spans="1:12" s="19" customFormat="1" ht="15" hidden="1" customHeight="1" x14ac:dyDescent="0.25">
      <c r="A4669" s="88" t="s">
        <v>10036</v>
      </c>
      <c r="B4669" s="40" t="s">
        <v>1356</v>
      </c>
      <c r="C4669" s="82" t="s">
        <v>10959</v>
      </c>
      <c r="D4669" s="82"/>
      <c r="E4669" s="82"/>
      <c r="F4669" s="82"/>
      <c r="G4669" s="82"/>
      <c r="H4669" s="40" t="s">
        <v>4</v>
      </c>
      <c r="I4669" s="83" t="str">
        <f>IFERROR(VLOOKUP(A4669,'Alíquotas - CADPREV'!$B$2152:$N$4324,8,FALSE),"")</f>
        <v/>
      </c>
      <c r="J4669" s="83" t="str">
        <f>IF(H4669="RPPS",VLOOKUP(A4669,' Legislação Benef - GESCON'!$B$4:$I$2159,3,FALSE),"")</f>
        <v/>
      </c>
      <c r="K4669" s="83" t="str">
        <f>IF(H4669="RPPS",VLOOKUP(A4669,' Legislação Benef - GESCON'!$B$4:$I$2159,6,FALSE),"")</f>
        <v/>
      </c>
      <c r="L4669" s="83" t="str">
        <f>IF(H4669="RPPS",IFERROR(IF(VLOOKUP(A4669,'Suspensão de repasses - GESCON'!$D$3:$J$1048576,7,FALSE)="Validada","SIM","NÃO"),"NÃO"),"")</f>
        <v/>
      </c>
    </row>
    <row r="4670" spans="1:12" s="19" customFormat="1" ht="15" customHeight="1" x14ac:dyDescent="0.25">
      <c r="A4670" s="88" t="s">
        <v>10037</v>
      </c>
      <c r="B4670" s="40" t="s">
        <v>3812</v>
      </c>
      <c r="C4670" s="82" t="s">
        <v>10958</v>
      </c>
      <c r="D4670" s="82">
        <v>323</v>
      </c>
      <c r="E4670" s="82">
        <v>34</v>
      </c>
      <c r="F4670" s="82">
        <v>9</v>
      </c>
      <c r="G4670" s="82">
        <v>366</v>
      </c>
      <c r="H4670" s="40" t="s">
        <v>2</v>
      </c>
      <c r="I4670" s="83" t="str">
        <f>IFERROR(VLOOKUP(A4670,'Alíquotas - CADPREV'!$B$2152:$N$4324,8,FALSE),"")</f>
        <v>SIM</v>
      </c>
      <c r="J4670" s="83" t="str">
        <f>IF(H4670="RPPS",VLOOKUP(A4670,' Legislação Benef - GESCON'!$B$4:$I$2159,3,FALSE),"")</f>
        <v>NÃO</v>
      </c>
      <c r="K4670" s="83" t="str">
        <f>IF(H4670="RPPS",VLOOKUP(A4670,' Legislação Benef - GESCON'!$B$4:$I$2159,6,FALSE),"")</f>
        <v>SIM</v>
      </c>
      <c r="L4670" s="83" t="str">
        <f>IF(H4670="RPPS",IFERROR(IF(VLOOKUP(A4670,'Suspensão de repasses - GESCON'!$D$3:$J$1048576,7,FALSE)="Validada","SIM","NÃO"),"NÃO"),"")</f>
        <v>SIM</v>
      </c>
    </row>
    <row r="4671" spans="1:12" s="19" customFormat="1" ht="15" hidden="1" customHeight="1" x14ac:dyDescent="0.25">
      <c r="A4671" s="88" t="s">
        <v>10038</v>
      </c>
      <c r="B4671" s="40" t="s">
        <v>1356</v>
      </c>
      <c r="C4671" s="82" t="s">
        <v>10959</v>
      </c>
      <c r="D4671" s="82"/>
      <c r="E4671" s="82"/>
      <c r="F4671" s="82"/>
      <c r="G4671" s="82"/>
      <c r="H4671" s="40" t="s">
        <v>4</v>
      </c>
      <c r="I4671" s="83" t="str">
        <f>IFERROR(VLOOKUP(A4671,'Alíquotas - CADPREV'!$B$2152:$N$4324,8,FALSE),"")</f>
        <v/>
      </c>
      <c r="J4671" s="83" t="str">
        <f>IF(H4671="RPPS",VLOOKUP(A4671,' Legislação Benef - GESCON'!$B$4:$I$2159,3,FALSE),"")</f>
        <v/>
      </c>
      <c r="K4671" s="83" t="str">
        <f>IF(H4671="RPPS",VLOOKUP(A4671,' Legislação Benef - GESCON'!$B$4:$I$2159,6,FALSE),"")</f>
        <v/>
      </c>
      <c r="L4671" s="83" t="str">
        <f>IF(H4671="RPPS",IFERROR(IF(VLOOKUP(A4671,'Suspensão de repasses - GESCON'!$D$3:$J$1048576,7,FALSE)="Validada","SIM","NÃO"),"NÃO"),"")</f>
        <v/>
      </c>
    </row>
    <row r="4672" spans="1:12" s="19" customFormat="1" ht="15" hidden="1" customHeight="1" x14ac:dyDescent="0.25">
      <c r="A4672" s="88" t="s">
        <v>10039</v>
      </c>
      <c r="B4672" s="40" t="s">
        <v>1142</v>
      </c>
      <c r="C4672" s="82" t="s">
        <v>10959</v>
      </c>
      <c r="D4672" s="82"/>
      <c r="E4672" s="82"/>
      <c r="F4672" s="82"/>
      <c r="G4672" s="82"/>
      <c r="H4672" s="40" t="s">
        <v>4</v>
      </c>
      <c r="I4672" s="83" t="str">
        <f>IFERROR(VLOOKUP(A4672,'Alíquotas - CADPREV'!$B$2152:$N$4324,8,FALSE),"")</f>
        <v/>
      </c>
      <c r="J4672" s="83" t="str">
        <f>IF(H4672="RPPS",VLOOKUP(A4672,' Legislação Benef - GESCON'!$B$4:$I$2159,3,FALSE),"")</f>
        <v/>
      </c>
      <c r="K4672" s="83" t="str">
        <f>IF(H4672="RPPS",VLOOKUP(A4672,' Legislação Benef - GESCON'!$B$4:$I$2159,6,FALSE),"")</f>
        <v/>
      </c>
      <c r="L4672" s="83" t="str">
        <f>IF(H4672="RPPS",IFERROR(IF(VLOOKUP(A4672,'Suspensão de repasses - GESCON'!$D$3:$J$1048576,7,FALSE)="Validada","SIM","NÃO"),"NÃO"),"")</f>
        <v/>
      </c>
    </row>
    <row r="4673" spans="1:12" s="19" customFormat="1" ht="15" customHeight="1" x14ac:dyDescent="0.25">
      <c r="A4673" s="88" t="s">
        <v>10040</v>
      </c>
      <c r="B4673" s="40" t="s">
        <v>215</v>
      </c>
      <c r="C4673" s="82" t="s">
        <v>10958</v>
      </c>
      <c r="D4673" s="82">
        <v>1940</v>
      </c>
      <c r="E4673" s="82">
        <v>72</v>
      </c>
      <c r="F4673" s="82">
        <v>3</v>
      </c>
      <c r="G4673" s="82">
        <v>2015</v>
      </c>
      <c r="H4673" s="40" t="s">
        <v>2</v>
      </c>
      <c r="I4673" s="83" t="str">
        <f>IFERROR(VLOOKUP(A4673,'Alíquotas - CADPREV'!$B$2152:$N$4324,8,FALSE),"")</f>
        <v>SIM</v>
      </c>
      <c r="J4673" s="83" t="str">
        <f>IF(H4673="RPPS",VLOOKUP(A4673,' Legislação Benef - GESCON'!$B$4:$I$2159,3,FALSE),"")</f>
        <v>NÃO</v>
      </c>
      <c r="K4673" s="83" t="str">
        <f>IF(H4673="RPPS",VLOOKUP(A4673,' Legislação Benef - GESCON'!$B$4:$I$2159,6,FALSE),"")</f>
        <v>SIM</v>
      </c>
      <c r="L4673" s="83" t="str">
        <f>IF(H4673="RPPS",IFERROR(IF(VLOOKUP(A4673,'Suspensão de repasses - GESCON'!$D$3:$J$1048576,7,FALSE)="Validada","SIM","NÃO"),"NÃO"),"")</f>
        <v>NÃO</v>
      </c>
    </row>
    <row r="4674" spans="1:12" s="19" customFormat="1" ht="15" customHeight="1" x14ac:dyDescent="0.25">
      <c r="A4674" s="88" t="s">
        <v>10041</v>
      </c>
      <c r="B4674" s="40" t="s">
        <v>1356</v>
      </c>
      <c r="C4674" s="82" t="s">
        <v>10958</v>
      </c>
      <c r="D4674" s="82">
        <v>155</v>
      </c>
      <c r="E4674" s="82">
        <v>37</v>
      </c>
      <c r="F4674" s="82">
        <v>14</v>
      </c>
      <c r="G4674" s="82">
        <v>206</v>
      </c>
      <c r="H4674" s="40" t="s">
        <v>2</v>
      </c>
      <c r="I4674" s="83" t="str">
        <f>IFERROR(VLOOKUP(A4674,'Alíquotas - CADPREV'!$B$2152:$N$4324,8,FALSE),"")</f>
        <v>NÃO</v>
      </c>
      <c r="J4674" s="83" t="str">
        <f>IF(H4674="RPPS",VLOOKUP(A4674,' Legislação Benef - GESCON'!$B$4:$I$2159,3,FALSE),"")</f>
        <v>NÃO</v>
      </c>
      <c r="K4674" s="83" t="str">
        <f>IF(H4674="RPPS",VLOOKUP(A4674,' Legislação Benef - GESCON'!$B$4:$I$2159,6,FALSE),"")</f>
        <v>NÃO</v>
      </c>
      <c r="L4674" s="83" t="str">
        <f>IF(H4674="RPPS",IFERROR(IF(VLOOKUP(A4674,'Suspensão de repasses - GESCON'!$D$3:$J$1048576,7,FALSE)="Validada","SIM","NÃO"),"NÃO"),"")</f>
        <v>NÃO</v>
      </c>
    </row>
    <row r="4675" spans="1:12" s="19" customFormat="1" ht="15" customHeight="1" x14ac:dyDescent="0.25">
      <c r="A4675" s="88" t="s">
        <v>10042</v>
      </c>
      <c r="B4675" s="40" t="s">
        <v>3747</v>
      </c>
      <c r="C4675" s="82" t="s">
        <v>10958</v>
      </c>
      <c r="D4675" s="82">
        <v>442</v>
      </c>
      <c r="E4675" s="82">
        <v>36</v>
      </c>
      <c r="F4675" s="82">
        <v>5</v>
      </c>
      <c r="G4675" s="82">
        <v>483</v>
      </c>
      <c r="H4675" s="40" t="s">
        <v>2</v>
      </c>
      <c r="I4675" s="83" t="str">
        <f>IFERROR(VLOOKUP(A4675,'Alíquotas - CADPREV'!$B$2152:$N$4324,8,FALSE),"")</f>
        <v>SIM</v>
      </c>
      <c r="J4675" s="83" t="str">
        <f>IF(H4675="RPPS",VLOOKUP(A4675,' Legislação Benef - GESCON'!$B$4:$I$2159,3,FALSE),"")</f>
        <v>NÃO</v>
      </c>
      <c r="K4675" s="83" t="str">
        <f>IF(H4675="RPPS",VLOOKUP(A4675,' Legislação Benef - GESCON'!$B$4:$I$2159,6,FALSE),"")</f>
        <v>NÃO</v>
      </c>
      <c r="L4675" s="83" t="str">
        <f>IF(H4675="RPPS",IFERROR(IF(VLOOKUP(A4675,'Suspensão de repasses - GESCON'!$D$3:$J$1048576,7,FALSE)="Validada","SIM","NÃO"),"NÃO"),"")</f>
        <v>NÃO</v>
      </c>
    </row>
    <row r="4676" spans="1:12" s="19" customFormat="1" ht="15" hidden="1" customHeight="1" x14ac:dyDescent="0.25">
      <c r="A4676" s="88" t="s">
        <v>10043</v>
      </c>
      <c r="B4676" s="40" t="s">
        <v>1142</v>
      </c>
      <c r="C4676" s="82" t="s">
        <v>10959</v>
      </c>
      <c r="D4676" s="82"/>
      <c r="E4676" s="82"/>
      <c r="F4676" s="82"/>
      <c r="G4676" s="82"/>
      <c r="H4676" s="40" t="s">
        <v>4</v>
      </c>
      <c r="I4676" s="83" t="str">
        <f>IFERROR(VLOOKUP(A4676,'Alíquotas - CADPREV'!$B$2152:$N$4324,8,FALSE),"")</f>
        <v/>
      </c>
      <c r="J4676" s="83" t="str">
        <f>IF(H4676="RPPS",VLOOKUP(A4676,' Legislação Benef - GESCON'!$B$4:$I$2159,3,FALSE),"")</f>
        <v/>
      </c>
      <c r="K4676" s="83" t="str">
        <f>IF(H4676="RPPS",VLOOKUP(A4676,' Legislação Benef - GESCON'!$B$4:$I$2159,6,FALSE),"")</f>
        <v/>
      </c>
      <c r="L4676" s="83" t="str">
        <f>IF(H4676="RPPS",IFERROR(IF(VLOOKUP(A4676,'Suspensão de repasses - GESCON'!$D$3:$J$1048576,7,FALSE)="Validada","SIM","NÃO"),"NÃO"),"")</f>
        <v/>
      </c>
    </row>
    <row r="4677" spans="1:12" s="19" customFormat="1" ht="15" hidden="1" customHeight="1" x14ac:dyDescent="0.25">
      <c r="A4677" s="88" t="s">
        <v>10044</v>
      </c>
      <c r="B4677" s="40" t="s">
        <v>3601</v>
      </c>
      <c r="C4677" s="82" t="s">
        <v>10959</v>
      </c>
      <c r="D4677" s="82"/>
      <c r="E4677" s="82"/>
      <c r="F4677" s="82"/>
      <c r="G4677" s="82"/>
      <c r="H4677" s="40" t="s">
        <v>4</v>
      </c>
      <c r="I4677" s="83" t="str">
        <f>IFERROR(VLOOKUP(A4677,'Alíquotas - CADPREV'!$B$2152:$N$4324,8,FALSE),"")</f>
        <v/>
      </c>
      <c r="J4677" s="83" t="str">
        <f>IF(H4677="RPPS",VLOOKUP(A4677,' Legislação Benef - GESCON'!$B$4:$I$2159,3,FALSE),"")</f>
        <v/>
      </c>
      <c r="K4677" s="83" t="str">
        <f>IF(H4677="RPPS",VLOOKUP(A4677,' Legislação Benef - GESCON'!$B$4:$I$2159,6,FALSE),"")</f>
        <v/>
      </c>
      <c r="L4677" s="83" t="str">
        <f>IF(H4677="RPPS",IFERROR(IF(VLOOKUP(A4677,'Suspensão de repasses - GESCON'!$D$3:$J$1048576,7,FALSE)="Validada","SIM","NÃO"),"NÃO"),"")</f>
        <v/>
      </c>
    </row>
    <row r="4678" spans="1:12" s="19" customFormat="1" ht="15" hidden="1" customHeight="1" x14ac:dyDescent="0.25">
      <c r="A4678" s="88" t="s">
        <v>10045</v>
      </c>
      <c r="B4678" s="40" t="s">
        <v>2413</v>
      </c>
      <c r="C4678" s="82" t="s">
        <v>10959</v>
      </c>
      <c r="D4678" s="82"/>
      <c r="E4678" s="82"/>
      <c r="F4678" s="82"/>
      <c r="G4678" s="82"/>
      <c r="H4678" s="40" t="s">
        <v>4</v>
      </c>
      <c r="I4678" s="83" t="str">
        <f>IFERROR(VLOOKUP(A4678,'Alíquotas - CADPREV'!$B$2152:$N$4324,8,FALSE),"")</f>
        <v/>
      </c>
      <c r="J4678" s="83" t="str">
        <f>IF(H4678="RPPS",VLOOKUP(A4678,' Legislação Benef - GESCON'!$B$4:$I$2159,3,FALSE),"")</f>
        <v/>
      </c>
      <c r="K4678" s="83" t="str">
        <f>IF(H4678="RPPS",VLOOKUP(A4678,' Legislação Benef - GESCON'!$B$4:$I$2159,6,FALSE),"")</f>
        <v/>
      </c>
      <c r="L4678" s="83" t="str">
        <f>IF(H4678="RPPS",IFERROR(IF(VLOOKUP(A4678,'Suspensão de repasses - GESCON'!$D$3:$J$1048576,7,FALSE)="Validada","SIM","NÃO"),"NÃO"),"")</f>
        <v/>
      </c>
    </row>
    <row r="4679" spans="1:12" s="19" customFormat="1" ht="15" customHeight="1" x14ac:dyDescent="0.25">
      <c r="A4679" s="88" t="s">
        <v>10046</v>
      </c>
      <c r="B4679" s="40" t="s">
        <v>2926</v>
      </c>
      <c r="C4679" s="82" t="s">
        <v>10958</v>
      </c>
      <c r="D4679" s="82">
        <v>220</v>
      </c>
      <c r="E4679" s="82">
        <v>18</v>
      </c>
      <c r="F4679" s="82">
        <v>0</v>
      </c>
      <c r="G4679" s="82">
        <v>238</v>
      </c>
      <c r="H4679" s="40" t="s">
        <v>2</v>
      </c>
      <c r="I4679" s="83" t="str">
        <f>IFERROR(VLOOKUP(A4679,'Alíquotas - CADPREV'!$B$2152:$N$4324,8,FALSE),"")</f>
        <v>SIM</v>
      </c>
      <c r="J4679" s="83" t="str">
        <f>IF(H4679="RPPS",VLOOKUP(A4679,' Legislação Benef - GESCON'!$B$4:$I$2159,3,FALSE),"")</f>
        <v>NÃO</v>
      </c>
      <c r="K4679" s="83" t="str">
        <f>IF(H4679="RPPS",VLOOKUP(A4679,' Legislação Benef - GESCON'!$B$4:$I$2159,6,FALSE),"")</f>
        <v>SIM</v>
      </c>
      <c r="L4679" s="83" t="str">
        <f>IF(H4679="RPPS",IFERROR(IF(VLOOKUP(A4679,'Suspensão de repasses - GESCON'!$D$3:$J$1048576,7,FALSE)="Validada","SIM","NÃO"),"NÃO"),"")</f>
        <v>NÃO</v>
      </c>
    </row>
    <row r="4680" spans="1:12" s="19" customFormat="1" ht="15" customHeight="1" x14ac:dyDescent="0.25">
      <c r="A4680" s="88" t="s">
        <v>10047</v>
      </c>
      <c r="B4680" s="40" t="s">
        <v>4289</v>
      </c>
      <c r="C4680" s="82" t="s">
        <v>10958</v>
      </c>
      <c r="D4680" s="82">
        <v>1397</v>
      </c>
      <c r="E4680" s="82">
        <v>55</v>
      </c>
      <c r="F4680" s="82">
        <v>6</v>
      </c>
      <c r="G4680" s="82">
        <v>1458</v>
      </c>
      <c r="H4680" s="40" t="s">
        <v>2</v>
      </c>
      <c r="I4680" s="83" t="str">
        <f>IFERROR(VLOOKUP(A4680,'Alíquotas - CADPREV'!$B$2152:$N$4324,8,FALSE),"")</f>
        <v>NÃO</v>
      </c>
      <c r="J4680" s="83" t="str">
        <f>IF(H4680="RPPS",VLOOKUP(A4680,' Legislação Benef - GESCON'!$B$4:$I$2159,3,FALSE),"")</f>
        <v>NÃO</v>
      </c>
      <c r="K4680" s="83" t="str">
        <f>IF(H4680="RPPS",VLOOKUP(A4680,' Legislação Benef - GESCON'!$B$4:$I$2159,6,FALSE),"")</f>
        <v>NÃO</v>
      </c>
      <c r="L4680" s="83" t="str">
        <f>IF(H4680="RPPS",IFERROR(IF(VLOOKUP(A4680,'Suspensão de repasses - GESCON'!$D$3:$J$1048576,7,FALSE)="Validada","SIM","NÃO"),"NÃO"),"")</f>
        <v>NÃO</v>
      </c>
    </row>
    <row r="4681" spans="1:12" s="19" customFormat="1" ht="15" hidden="1" customHeight="1" x14ac:dyDescent="0.25">
      <c r="A4681" s="88" t="s">
        <v>10048</v>
      </c>
      <c r="B4681" s="40" t="s">
        <v>215</v>
      </c>
      <c r="C4681" s="82" t="s">
        <v>10959</v>
      </c>
      <c r="D4681" s="82"/>
      <c r="E4681" s="82"/>
      <c r="F4681" s="82"/>
      <c r="G4681" s="82"/>
      <c r="H4681" s="40" t="s">
        <v>4</v>
      </c>
      <c r="I4681" s="83" t="str">
        <f>IFERROR(VLOOKUP(A4681,'Alíquotas - CADPREV'!$B$2152:$N$4324,8,FALSE),"")</f>
        <v/>
      </c>
      <c r="J4681" s="83" t="str">
        <f>IF(H4681="RPPS",VLOOKUP(A4681,' Legislação Benef - GESCON'!$B$4:$I$2159,3,FALSE),"")</f>
        <v/>
      </c>
      <c r="K4681" s="83" t="str">
        <f>IF(H4681="RPPS",VLOOKUP(A4681,' Legislação Benef - GESCON'!$B$4:$I$2159,6,FALSE),"")</f>
        <v/>
      </c>
      <c r="L4681" s="83" t="str">
        <f>IF(H4681="RPPS",IFERROR(IF(VLOOKUP(A4681,'Suspensão de repasses - GESCON'!$D$3:$J$1048576,7,FALSE)="Validada","SIM","NÃO"),"NÃO"),"")</f>
        <v/>
      </c>
    </row>
    <row r="4682" spans="1:12" s="19" customFormat="1" ht="15" customHeight="1" x14ac:dyDescent="0.25">
      <c r="A4682" s="88" t="s">
        <v>10049</v>
      </c>
      <c r="B4682" s="40" t="s">
        <v>3812</v>
      </c>
      <c r="C4682" s="82" t="s">
        <v>10958</v>
      </c>
      <c r="D4682" s="82">
        <v>1087</v>
      </c>
      <c r="E4682" s="82">
        <v>253</v>
      </c>
      <c r="F4682" s="82">
        <v>33</v>
      </c>
      <c r="G4682" s="82">
        <v>1373</v>
      </c>
      <c r="H4682" s="40" t="s">
        <v>2</v>
      </c>
      <c r="I4682" s="83" t="str">
        <f>IFERROR(VLOOKUP(A4682,'Alíquotas - CADPREV'!$B$2152:$N$4324,8,FALSE),"")</f>
        <v>SIM</v>
      </c>
      <c r="J4682" s="83" t="str">
        <f>IF(H4682="RPPS",VLOOKUP(A4682,' Legislação Benef - GESCON'!$B$4:$I$2159,3,FALSE),"")</f>
        <v>NÃO</v>
      </c>
      <c r="K4682" s="83" t="str">
        <f>IF(H4682="RPPS",VLOOKUP(A4682,' Legislação Benef - GESCON'!$B$4:$I$2159,6,FALSE),"")</f>
        <v>SIM</v>
      </c>
      <c r="L4682" s="83" t="str">
        <f>IF(H4682="RPPS",IFERROR(IF(VLOOKUP(A4682,'Suspensão de repasses - GESCON'!$D$3:$J$1048576,7,FALSE)="Validada","SIM","NÃO"),"NÃO"),"")</f>
        <v>NÃO</v>
      </c>
    </row>
    <row r="4683" spans="1:12" s="19" customFormat="1" ht="15" hidden="1" customHeight="1" x14ac:dyDescent="0.25">
      <c r="A4683" s="88" t="s">
        <v>10050</v>
      </c>
      <c r="B4683" s="40" t="s">
        <v>133</v>
      </c>
      <c r="C4683" s="82" t="s">
        <v>10959</v>
      </c>
      <c r="D4683" s="82"/>
      <c r="E4683" s="82"/>
      <c r="F4683" s="82"/>
      <c r="G4683" s="82"/>
      <c r="H4683" s="40" t="s">
        <v>4</v>
      </c>
      <c r="I4683" s="83" t="str">
        <f>IFERROR(VLOOKUP(A4683,'Alíquotas - CADPREV'!$B$2152:$N$4324,8,FALSE),"")</f>
        <v/>
      </c>
      <c r="J4683" s="83" t="str">
        <f>IF(H4683="RPPS",VLOOKUP(A4683,' Legislação Benef - GESCON'!$B$4:$I$2159,3,FALSE),"")</f>
        <v/>
      </c>
      <c r="K4683" s="83" t="str">
        <f>IF(H4683="RPPS",VLOOKUP(A4683,' Legislação Benef - GESCON'!$B$4:$I$2159,6,FALSE),"")</f>
        <v/>
      </c>
      <c r="L4683" s="83" t="str">
        <f>IF(H4683="RPPS",IFERROR(IF(VLOOKUP(A4683,'Suspensão de repasses - GESCON'!$D$3:$J$1048576,7,FALSE)="Validada","SIM","NÃO"),"NÃO"),"")</f>
        <v/>
      </c>
    </row>
    <row r="4684" spans="1:12" s="19" customFormat="1" ht="15" customHeight="1" x14ac:dyDescent="0.25">
      <c r="A4684" s="88" t="s">
        <v>10051</v>
      </c>
      <c r="B4684" s="40" t="s">
        <v>821</v>
      </c>
      <c r="C4684" s="82" t="s">
        <v>10958</v>
      </c>
      <c r="D4684" s="82">
        <v>636</v>
      </c>
      <c r="E4684" s="82">
        <v>250</v>
      </c>
      <c r="F4684" s="82">
        <v>63</v>
      </c>
      <c r="G4684" s="82">
        <v>949</v>
      </c>
      <c r="H4684" s="40" t="s">
        <v>2</v>
      </c>
      <c r="I4684" s="83" t="str">
        <f>IFERROR(VLOOKUP(A4684,'Alíquotas - CADPREV'!$B$2152:$N$4324,8,FALSE),"")</f>
        <v>SIM</v>
      </c>
      <c r="J4684" s="83" t="str">
        <f>IF(H4684="RPPS",VLOOKUP(A4684,' Legislação Benef - GESCON'!$B$4:$I$2159,3,FALSE),"")</f>
        <v>SIM</v>
      </c>
      <c r="K4684" s="83" t="str">
        <f>IF(H4684="RPPS",VLOOKUP(A4684,' Legislação Benef - GESCON'!$B$4:$I$2159,6,FALSE),"")</f>
        <v>SIM</v>
      </c>
      <c r="L4684" s="83" t="str">
        <f>IF(H4684="RPPS",IFERROR(IF(VLOOKUP(A4684,'Suspensão de repasses - GESCON'!$D$3:$J$1048576,7,FALSE)="Validada","SIM","NÃO"),"NÃO"),"")</f>
        <v>NÃO</v>
      </c>
    </row>
    <row r="4685" spans="1:12" s="19" customFormat="1" ht="15" customHeight="1" x14ac:dyDescent="0.25">
      <c r="A4685" s="88" t="s">
        <v>10052</v>
      </c>
      <c r="B4685" s="40" t="s">
        <v>2197</v>
      </c>
      <c r="C4685" s="82" t="s">
        <v>10959</v>
      </c>
      <c r="D4685" s="82"/>
      <c r="E4685" s="82"/>
      <c r="F4685" s="82"/>
      <c r="G4685" s="82"/>
      <c r="H4685" s="40" t="s">
        <v>2</v>
      </c>
      <c r="I4685" s="83" t="str">
        <f>IFERROR(VLOOKUP(A4685,'Alíquotas - CADPREV'!$B$2152:$N$4324,8,FALSE),"")</f>
        <v>NÃO</v>
      </c>
      <c r="J4685" s="83" t="str">
        <f>IF(H4685="RPPS",VLOOKUP(A4685,' Legislação Benef - GESCON'!$B$4:$I$2159,3,FALSE),"")</f>
        <v>NÃO</v>
      </c>
      <c r="K4685" s="83" t="str">
        <f>IF(H4685="RPPS",VLOOKUP(A4685,' Legislação Benef - GESCON'!$B$4:$I$2159,6,FALSE),"")</f>
        <v>NÃO</v>
      </c>
      <c r="L4685" s="83" t="str">
        <f>IF(H4685="RPPS",IFERROR(IF(VLOOKUP(A4685,'Suspensão de repasses - GESCON'!$D$3:$J$1048576,7,FALSE)="Validada","SIM","NÃO"),"NÃO"),"")</f>
        <v>NÃO</v>
      </c>
    </row>
    <row r="4686" spans="1:12" s="19" customFormat="1" ht="15" hidden="1" customHeight="1" x14ac:dyDescent="0.25">
      <c r="A4686" s="88" t="s">
        <v>10053</v>
      </c>
      <c r="B4686" s="40" t="s">
        <v>1356</v>
      </c>
      <c r="C4686" s="82" t="s">
        <v>10959</v>
      </c>
      <c r="D4686" s="82"/>
      <c r="E4686" s="82"/>
      <c r="F4686" s="82"/>
      <c r="G4686" s="82"/>
      <c r="H4686" s="40" t="s">
        <v>4</v>
      </c>
      <c r="I4686" s="83" t="str">
        <f>IFERROR(VLOOKUP(A4686,'Alíquotas - CADPREV'!$B$2152:$N$4324,8,FALSE),"")</f>
        <v/>
      </c>
      <c r="J4686" s="83" t="str">
        <f>IF(H4686="RPPS",VLOOKUP(A4686,' Legislação Benef - GESCON'!$B$4:$I$2159,3,FALSE),"")</f>
        <v/>
      </c>
      <c r="K4686" s="83" t="str">
        <f>IF(H4686="RPPS",VLOOKUP(A4686,' Legislação Benef - GESCON'!$B$4:$I$2159,6,FALSE),"")</f>
        <v/>
      </c>
      <c r="L4686" s="83" t="str">
        <f>IF(H4686="RPPS",IFERROR(IF(VLOOKUP(A4686,'Suspensão de repasses - GESCON'!$D$3:$J$1048576,7,FALSE)="Validada","SIM","NÃO"),"NÃO"),"")</f>
        <v/>
      </c>
    </row>
    <row r="4687" spans="1:12" s="19" customFormat="1" ht="15" hidden="1" customHeight="1" x14ac:dyDescent="0.25">
      <c r="A4687" s="88" t="s">
        <v>10054</v>
      </c>
      <c r="B4687" s="40" t="s">
        <v>1356</v>
      </c>
      <c r="C4687" s="82" t="s">
        <v>10959</v>
      </c>
      <c r="D4687" s="82"/>
      <c r="E4687" s="82"/>
      <c r="F4687" s="82"/>
      <c r="G4687" s="82"/>
      <c r="H4687" s="40" t="s">
        <v>4</v>
      </c>
      <c r="I4687" s="83" t="str">
        <f>IFERROR(VLOOKUP(A4687,'Alíquotas - CADPREV'!$B$2152:$N$4324,8,FALSE),"")</f>
        <v/>
      </c>
      <c r="J4687" s="83" t="str">
        <f>IF(H4687="RPPS",VLOOKUP(A4687,' Legislação Benef - GESCON'!$B$4:$I$2159,3,FALSE),"")</f>
        <v/>
      </c>
      <c r="K4687" s="83" t="str">
        <f>IF(H4687="RPPS",VLOOKUP(A4687,' Legislação Benef - GESCON'!$B$4:$I$2159,6,FALSE),"")</f>
        <v/>
      </c>
      <c r="L4687" s="83" t="str">
        <f>IF(H4687="RPPS",IFERROR(IF(VLOOKUP(A4687,'Suspensão de repasses - GESCON'!$D$3:$J$1048576,7,FALSE)="Validada","SIM","NÃO"),"NÃO"),"")</f>
        <v/>
      </c>
    </row>
    <row r="4688" spans="1:12" s="19" customFormat="1" ht="15" hidden="1" customHeight="1" x14ac:dyDescent="0.25">
      <c r="A4688" s="88" t="s">
        <v>10055</v>
      </c>
      <c r="B4688" s="40" t="s">
        <v>2413</v>
      </c>
      <c r="C4688" s="82" t="s">
        <v>10959</v>
      </c>
      <c r="D4688" s="82"/>
      <c r="E4688" s="82"/>
      <c r="F4688" s="82"/>
      <c r="G4688" s="82"/>
      <c r="H4688" s="40" t="s">
        <v>4</v>
      </c>
      <c r="I4688" s="83" t="str">
        <f>IFERROR(VLOOKUP(A4688,'Alíquotas - CADPREV'!$B$2152:$N$4324,8,FALSE),"")</f>
        <v/>
      </c>
      <c r="J4688" s="83" t="str">
        <f>IF(H4688="RPPS",VLOOKUP(A4688,' Legislação Benef - GESCON'!$B$4:$I$2159,3,FALSE),"")</f>
        <v/>
      </c>
      <c r="K4688" s="83" t="str">
        <f>IF(H4688="RPPS",VLOOKUP(A4688,' Legislação Benef - GESCON'!$B$4:$I$2159,6,FALSE),"")</f>
        <v/>
      </c>
      <c r="L4688" s="83" t="str">
        <f>IF(H4688="RPPS",IFERROR(IF(VLOOKUP(A4688,'Suspensão de repasses - GESCON'!$D$3:$J$1048576,7,FALSE)="Validada","SIM","NÃO"),"NÃO"),"")</f>
        <v/>
      </c>
    </row>
    <row r="4689" spans="1:12" s="19" customFormat="1" ht="15" hidden="1" customHeight="1" x14ac:dyDescent="0.25">
      <c r="A4689" s="88" t="s">
        <v>10056</v>
      </c>
      <c r="B4689" s="40" t="s">
        <v>1356</v>
      </c>
      <c r="C4689" s="82" t="s">
        <v>10959</v>
      </c>
      <c r="D4689" s="82"/>
      <c r="E4689" s="82"/>
      <c r="F4689" s="82"/>
      <c r="G4689" s="82"/>
      <c r="H4689" s="40" t="s">
        <v>4</v>
      </c>
      <c r="I4689" s="83" t="str">
        <f>IFERROR(VLOOKUP(A4689,'Alíquotas - CADPREV'!$B$2152:$N$4324,8,FALSE),"")</f>
        <v/>
      </c>
      <c r="J4689" s="83" t="str">
        <f>IF(H4689="RPPS",VLOOKUP(A4689,' Legislação Benef - GESCON'!$B$4:$I$2159,3,FALSE),"")</f>
        <v/>
      </c>
      <c r="K4689" s="83" t="str">
        <f>IF(H4689="RPPS",VLOOKUP(A4689,' Legislação Benef - GESCON'!$B$4:$I$2159,6,FALSE),"")</f>
        <v/>
      </c>
      <c r="L4689" s="83" t="str">
        <f>IF(H4689="RPPS",IFERROR(IF(VLOOKUP(A4689,'Suspensão de repasses - GESCON'!$D$3:$J$1048576,7,FALSE)="Validada","SIM","NÃO"),"NÃO"),"")</f>
        <v/>
      </c>
    </row>
    <row r="4690" spans="1:12" s="19" customFormat="1" ht="15" customHeight="1" x14ac:dyDescent="0.25">
      <c r="A4690" s="88" t="s">
        <v>10057</v>
      </c>
      <c r="B4690" s="40" t="s">
        <v>3513</v>
      </c>
      <c r="C4690" s="82" t="s">
        <v>10958</v>
      </c>
      <c r="D4690" s="82">
        <v>7069</v>
      </c>
      <c r="E4690" s="82">
        <v>2743</v>
      </c>
      <c r="F4690" s="82">
        <v>739</v>
      </c>
      <c r="G4690" s="82">
        <v>10551</v>
      </c>
      <c r="H4690" s="40" t="s">
        <v>2</v>
      </c>
      <c r="I4690" s="83" t="str">
        <f>IFERROR(VLOOKUP(A4690,'Alíquotas - CADPREV'!$B$2152:$N$4324,8,FALSE),"")</f>
        <v>NÃO</v>
      </c>
      <c r="J4690" s="83" t="str">
        <f>IF(H4690="RPPS",VLOOKUP(A4690,' Legislação Benef - GESCON'!$B$4:$I$2159,3,FALSE),"")</f>
        <v>NÃO</v>
      </c>
      <c r="K4690" s="83" t="str">
        <f>IF(H4690="RPPS",VLOOKUP(A4690,' Legislação Benef - GESCON'!$B$4:$I$2159,6,FALSE),"")</f>
        <v>NÃO</v>
      </c>
      <c r="L4690" s="83" t="str">
        <f>IF(H4690="RPPS",IFERROR(IF(VLOOKUP(A4690,'Suspensão de repasses - GESCON'!$D$3:$J$1048576,7,FALSE)="Validada","SIM","NÃO"),"NÃO"),"")</f>
        <v>NÃO</v>
      </c>
    </row>
    <row r="4691" spans="1:12" s="19" customFormat="1" ht="15" hidden="1" customHeight="1" x14ac:dyDescent="0.25">
      <c r="A4691" s="88" t="s">
        <v>10058</v>
      </c>
      <c r="B4691" s="40" t="s">
        <v>1356</v>
      </c>
      <c r="C4691" s="82" t="s">
        <v>10959</v>
      </c>
      <c r="D4691" s="82"/>
      <c r="E4691" s="82"/>
      <c r="F4691" s="82"/>
      <c r="G4691" s="82"/>
      <c r="H4691" s="40" t="s">
        <v>4</v>
      </c>
      <c r="I4691" s="83" t="str">
        <f>IFERROR(VLOOKUP(A4691,'Alíquotas - CADPREV'!$B$2152:$N$4324,8,FALSE),"")</f>
        <v/>
      </c>
      <c r="J4691" s="83" t="str">
        <f>IF(H4691="RPPS",VLOOKUP(A4691,' Legislação Benef - GESCON'!$B$4:$I$2159,3,FALSE),"")</f>
        <v/>
      </c>
      <c r="K4691" s="83" t="str">
        <f>IF(H4691="RPPS",VLOOKUP(A4691,' Legislação Benef - GESCON'!$B$4:$I$2159,6,FALSE),"")</f>
        <v/>
      </c>
      <c r="L4691" s="83" t="str">
        <f>IF(H4691="RPPS",IFERROR(IF(VLOOKUP(A4691,'Suspensão de repasses - GESCON'!$D$3:$J$1048576,7,FALSE)="Validada","SIM","NÃO"),"NÃO"),"")</f>
        <v/>
      </c>
    </row>
    <row r="4692" spans="1:12" s="19" customFormat="1" ht="15" customHeight="1" x14ac:dyDescent="0.25">
      <c r="A4692" s="88" t="s">
        <v>10059</v>
      </c>
      <c r="B4692" s="40" t="s">
        <v>634</v>
      </c>
      <c r="C4692" s="82" t="s">
        <v>10958</v>
      </c>
      <c r="D4692" s="82">
        <v>1760</v>
      </c>
      <c r="E4692" s="82">
        <v>164</v>
      </c>
      <c r="F4692" s="82">
        <v>51</v>
      </c>
      <c r="G4692" s="82">
        <v>1975</v>
      </c>
      <c r="H4692" s="40" t="s">
        <v>2</v>
      </c>
      <c r="I4692" s="83" t="str">
        <f>IFERROR(VLOOKUP(A4692,'Alíquotas - CADPREV'!$B$2152:$N$4324,8,FALSE),"")</f>
        <v>NÃO</v>
      </c>
      <c r="J4692" s="83" t="str">
        <f>IF(H4692="RPPS",VLOOKUP(A4692,' Legislação Benef - GESCON'!$B$4:$I$2159,3,FALSE),"")</f>
        <v>NÃO</v>
      </c>
      <c r="K4692" s="83" t="str">
        <f>IF(H4692="RPPS",VLOOKUP(A4692,' Legislação Benef - GESCON'!$B$4:$I$2159,6,FALSE),"")</f>
        <v>NÃO</v>
      </c>
      <c r="L4692" s="83" t="str">
        <f>IF(H4692="RPPS",IFERROR(IF(VLOOKUP(A4692,'Suspensão de repasses - GESCON'!$D$3:$J$1048576,7,FALSE)="Validada","SIM","NÃO"),"NÃO"),"")</f>
        <v>NÃO</v>
      </c>
    </row>
    <row r="4693" spans="1:12" s="19" customFormat="1" ht="15" customHeight="1" x14ac:dyDescent="0.25">
      <c r="A4693" s="88" t="s">
        <v>10060</v>
      </c>
      <c r="B4693" s="40" t="s">
        <v>3601</v>
      </c>
      <c r="C4693" s="82" t="s">
        <v>10958</v>
      </c>
      <c r="D4693" s="82">
        <v>1884</v>
      </c>
      <c r="E4693" s="82">
        <v>279</v>
      </c>
      <c r="F4693" s="82">
        <v>51</v>
      </c>
      <c r="G4693" s="82">
        <v>2214</v>
      </c>
      <c r="H4693" s="40" t="s">
        <v>2</v>
      </c>
      <c r="I4693" s="83" t="str">
        <f>IFERROR(VLOOKUP(A4693,'Alíquotas - CADPREV'!$B$2152:$N$4324,8,FALSE),"")</f>
        <v>NÃO</v>
      </c>
      <c r="J4693" s="83" t="str">
        <f>IF(H4693="RPPS",VLOOKUP(A4693,' Legislação Benef - GESCON'!$B$4:$I$2159,3,FALSE),"")</f>
        <v>NÃO</v>
      </c>
      <c r="K4693" s="83" t="str">
        <f>IF(H4693="RPPS",VLOOKUP(A4693,' Legislação Benef - GESCON'!$B$4:$I$2159,6,FALSE),"")</f>
        <v>NÃO</v>
      </c>
      <c r="L4693" s="83" t="str">
        <f>IF(H4693="RPPS",IFERROR(IF(VLOOKUP(A4693,'Suspensão de repasses - GESCON'!$D$3:$J$1048576,7,FALSE)="Validada","SIM","NÃO"),"NÃO"),"")</f>
        <v>SIM</v>
      </c>
    </row>
    <row r="4694" spans="1:12" s="19" customFormat="1" ht="15" hidden="1" customHeight="1" x14ac:dyDescent="0.25">
      <c r="A4694" s="88" t="s">
        <v>10061</v>
      </c>
      <c r="B4694" s="40" t="s">
        <v>2926</v>
      </c>
      <c r="C4694" s="82" t="s">
        <v>10959</v>
      </c>
      <c r="D4694" s="82"/>
      <c r="E4694" s="82"/>
      <c r="F4694" s="82"/>
      <c r="G4694" s="82"/>
      <c r="H4694" s="40" t="s">
        <v>4</v>
      </c>
      <c r="I4694" s="83" t="str">
        <f>IFERROR(VLOOKUP(A4694,'Alíquotas - CADPREV'!$B$2152:$N$4324,8,FALSE),"")</f>
        <v/>
      </c>
      <c r="J4694" s="83" t="str">
        <f>IF(H4694="RPPS",VLOOKUP(A4694,' Legislação Benef - GESCON'!$B$4:$I$2159,3,FALSE),"")</f>
        <v/>
      </c>
      <c r="K4694" s="83" t="str">
        <f>IF(H4694="RPPS",VLOOKUP(A4694,' Legislação Benef - GESCON'!$B$4:$I$2159,6,FALSE),"")</f>
        <v/>
      </c>
      <c r="L4694" s="83" t="str">
        <f>IF(H4694="RPPS",IFERROR(IF(VLOOKUP(A4694,'Suspensão de repasses - GESCON'!$D$3:$J$1048576,7,FALSE)="Validada","SIM","NÃO"),"NÃO"),"")</f>
        <v/>
      </c>
    </row>
    <row r="4695" spans="1:12" s="19" customFormat="1" ht="15" hidden="1" customHeight="1" x14ac:dyDescent="0.25">
      <c r="A4695" s="88" t="s">
        <v>10062</v>
      </c>
      <c r="B4695" s="40" t="s">
        <v>1356</v>
      </c>
      <c r="C4695" s="82" t="s">
        <v>10959</v>
      </c>
      <c r="D4695" s="82"/>
      <c r="E4695" s="82"/>
      <c r="F4695" s="82"/>
      <c r="G4695" s="82"/>
      <c r="H4695" s="40" t="s">
        <v>4</v>
      </c>
      <c r="I4695" s="83" t="str">
        <f>IFERROR(VLOOKUP(A4695,'Alíquotas - CADPREV'!$B$2152:$N$4324,8,FALSE),"")</f>
        <v/>
      </c>
      <c r="J4695" s="83" t="str">
        <f>IF(H4695="RPPS",VLOOKUP(A4695,' Legislação Benef - GESCON'!$B$4:$I$2159,3,FALSE),"")</f>
        <v/>
      </c>
      <c r="K4695" s="83" t="str">
        <f>IF(H4695="RPPS",VLOOKUP(A4695,' Legislação Benef - GESCON'!$B$4:$I$2159,6,FALSE),"")</f>
        <v/>
      </c>
      <c r="L4695" s="83" t="str">
        <f>IF(H4695="RPPS",IFERROR(IF(VLOOKUP(A4695,'Suspensão de repasses - GESCON'!$D$3:$J$1048576,7,FALSE)="Validada","SIM","NÃO"),"NÃO"),"")</f>
        <v/>
      </c>
    </row>
    <row r="4696" spans="1:12" s="19" customFormat="1" ht="15" customHeight="1" x14ac:dyDescent="0.25">
      <c r="A4696" s="88" t="s">
        <v>10063</v>
      </c>
      <c r="B4696" s="40" t="s">
        <v>2926</v>
      </c>
      <c r="C4696" s="82" t="s">
        <v>10958</v>
      </c>
      <c r="D4696" s="82">
        <v>147</v>
      </c>
      <c r="E4696" s="82">
        <v>37</v>
      </c>
      <c r="F4696" s="82">
        <v>1</v>
      </c>
      <c r="G4696" s="82">
        <v>185</v>
      </c>
      <c r="H4696" s="40" t="s">
        <v>2</v>
      </c>
      <c r="I4696" s="83" t="str">
        <f>IFERROR(VLOOKUP(A4696,'Alíquotas - CADPREV'!$B$2152:$N$4324,8,FALSE),"")</f>
        <v>NÃO</v>
      </c>
      <c r="J4696" s="83" t="str">
        <f>IF(H4696="RPPS",VLOOKUP(A4696,' Legislação Benef - GESCON'!$B$4:$I$2159,3,FALSE),"")</f>
        <v>NÃO</v>
      </c>
      <c r="K4696" s="83" t="str">
        <f>IF(H4696="RPPS",VLOOKUP(A4696,' Legislação Benef - GESCON'!$B$4:$I$2159,6,FALSE),"")</f>
        <v>NÃO</v>
      </c>
      <c r="L4696" s="83" t="str">
        <f>IF(H4696="RPPS",IFERROR(IF(VLOOKUP(A4696,'Suspensão de repasses - GESCON'!$D$3:$J$1048576,7,FALSE)="Validada","SIM","NÃO"),"NÃO"),"")</f>
        <v>NÃO</v>
      </c>
    </row>
    <row r="4697" spans="1:12" s="19" customFormat="1" ht="15" hidden="1" customHeight="1" x14ac:dyDescent="0.25">
      <c r="A4697" s="88" t="s">
        <v>10064</v>
      </c>
      <c r="B4697" s="40" t="s">
        <v>1356</v>
      </c>
      <c r="C4697" s="82" t="s">
        <v>10959</v>
      </c>
      <c r="D4697" s="82"/>
      <c r="E4697" s="82"/>
      <c r="F4697" s="82"/>
      <c r="G4697" s="82"/>
      <c r="H4697" s="40" t="s">
        <v>4</v>
      </c>
      <c r="I4697" s="83" t="str">
        <f>IFERROR(VLOOKUP(A4697,'Alíquotas - CADPREV'!$B$2152:$N$4324,8,FALSE),"")</f>
        <v/>
      </c>
      <c r="J4697" s="83" t="str">
        <f>IF(H4697="RPPS",VLOOKUP(A4697,' Legislação Benef - GESCON'!$B$4:$I$2159,3,FALSE),"")</f>
        <v/>
      </c>
      <c r="K4697" s="83" t="str">
        <f>IF(H4697="RPPS",VLOOKUP(A4697,' Legislação Benef - GESCON'!$B$4:$I$2159,6,FALSE),"")</f>
        <v/>
      </c>
      <c r="L4697" s="83" t="str">
        <f>IF(H4697="RPPS",IFERROR(IF(VLOOKUP(A4697,'Suspensão de repasses - GESCON'!$D$3:$J$1048576,7,FALSE)="Validada","SIM","NÃO"),"NÃO"),"")</f>
        <v/>
      </c>
    </row>
    <row r="4698" spans="1:12" s="19" customFormat="1" ht="15" hidden="1" customHeight="1" x14ac:dyDescent="0.25">
      <c r="A4698" s="88" t="s">
        <v>10065</v>
      </c>
      <c r="B4698" s="40" t="s">
        <v>1356</v>
      </c>
      <c r="C4698" s="82" t="s">
        <v>10959</v>
      </c>
      <c r="D4698" s="82"/>
      <c r="E4698" s="82"/>
      <c r="F4698" s="82"/>
      <c r="G4698" s="82"/>
      <c r="H4698" s="40" t="s">
        <v>4</v>
      </c>
      <c r="I4698" s="83" t="str">
        <f>IFERROR(VLOOKUP(A4698,'Alíquotas - CADPREV'!$B$2152:$N$4324,8,FALSE),"")</f>
        <v/>
      </c>
      <c r="J4698" s="83" t="str">
        <f>IF(H4698="RPPS",VLOOKUP(A4698,' Legislação Benef - GESCON'!$B$4:$I$2159,3,FALSE),"")</f>
        <v/>
      </c>
      <c r="K4698" s="83" t="str">
        <f>IF(H4698="RPPS",VLOOKUP(A4698,' Legislação Benef - GESCON'!$B$4:$I$2159,6,FALSE),"")</f>
        <v/>
      </c>
      <c r="L4698" s="83" t="str">
        <f>IF(H4698="RPPS",IFERROR(IF(VLOOKUP(A4698,'Suspensão de repasses - GESCON'!$D$3:$J$1048576,7,FALSE)="Validada","SIM","NÃO"),"NÃO"),"")</f>
        <v/>
      </c>
    </row>
    <row r="4699" spans="1:12" s="19" customFormat="1" ht="15" hidden="1" customHeight="1" x14ac:dyDescent="0.25">
      <c r="A4699" s="88" t="s">
        <v>10066</v>
      </c>
      <c r="B4699" s="40" t="s">
        <v>1356</v>
      </c>
      <c r="C4699" s="82" t="s">
        <v>10959</v>
      </c>
      <c r="D4699" s="82"/>
      <c r="E4699" s="82"/>
      <c r="F4699" s="82"/>
      <c r="G4699" s="82"/>
      <c r="H4699" s="40" t="s">
        <v>4</v>
      </c>
      <c r="I4699" s="83" t="str">
        <f>IFERROR(VLOOKUP(A4699,'Alíquotas - CADPREV'!$B$2152:$N$4324,8,FALSE),"")</f>
        <v/>
      </c>
      <c r="J4699" s="83" t="str">
        <f>IF(H4699="RPPS",VLOOKUP(A4699,' Legislação Benef - GESCON'!$B$4:$I$2159,3,FALSE),"")</f>
        <v/>
      </c>
      <c r="K4699" s="83" t="str">
        <f>IF(H4699="RPPS",VLOOKUP(A4699,' Legislação Benef - GESCON'!$B$4:$I$2159,6,FALSE),"")</f>
        <v/>
      </c>
      <c r="L4699" s="83" t="str">
        <f>IF(H4699="RPPS",IFERROR(IF(VLOOKUP(A4699,'Suspensão de repasses - GESCON'!$D$3:$J$1048576,7,FALSE)="Validada","SIM","NÃO"),"NÃO"),"")</f>
        <v/>
      </c>
    </row>
    <row r="4700" spans="1:12" s="19" customFormat="1" ht="15" hidden="1" customHeight="1" x14ac:dyDescent="0.25">
      <c r="A4700" s="88" t="s">
        <v>10067</v>
      </c>
      <c r="B4700" s="40" t="s">
        <v>215</v>
      </c>
      <c r="C4700" s="82" t="s">
        <v>10959</v>
      </c>
      <c r="D4700" s="82"/>
      <c r="E4700" s="82"/>
      <c r="F4700" s="82"/>
      <c r="G4700" s="82"/>
      <c r="H4700" s="40" t="s">
        <v>4</v>
      </c>
      <c r="I4700" s="83" t="str">
        <f>IFERROR(VLOOKUP(A4700,'Alíquotas - CADPREV'!$B$2152:$N$4324,8,FALSE),"")</f>
        <v/>
      </c>
      <c r="J4700" s="83" t="str">
        <f>IF(H4700="RPPS",VLOOKUP(A4700,' Legislação Benef - GESCON'!$B$4:$I$2159,3,FALSE),"")</f>
        <v/>
      </c>
      <c r="K4700" s="83" t="str">
        <f>IF(H4700="RPPS",VLOOKUP(A4700,' Legislação Benef - GESCON'!$B$4:$I$2159,6,FALSE),"")</f>
        <v/>
      </c>
      <c r="L4700" s="83" t="str">
        <f>IF(H4700="RPPS",IFERROR(IF(VLOOKUP(A4700,'Suspensão de repasses - GESCON'!$D$3:$J$1048576,7,FALSE)="Validada","SIM","NÃO"),"NÃO"),"")</f>
        <v/>
      </c>
    </row>
    <row r="4701" spans="1:12" s="19" customFormat="1" ht="15" hidden="1" customHeight="1" x14ac:dyDescent="0.25">
      <c r="A4701" s="88" t="s">
        <v>10068</v>
      </c>
      <c r="B4701" s="40" t="s">
        <v>1356</v>
      </c>
      <c r="C4701" s="82" t="s">
        <v>10959</v>
      </c>
      <c r="D4701" s="82"/>
      <c r="E4701" s="82"/>
      <c r="F4701" s="82"/>
      <c r="G4701" s="82"/>
      <c r="H4701" s="40" t="s">
        <v>4</v>
      </c>
      <c r="I4701" s="83" t="str">
        <f>IFERROR(VLOOKUP(A4701,'Alíquotas - CADPREV'!$B$2152:$N$4324,8,FALSE),"")</f>
        <v/>
      </c>
      <c r="J4701" s="83" t="str">
        <f>IF(H4701="RPPS",VLOOKUP(A4701,' Legislação Benef - GESCON'!$B$4:$I$2159,3,FALSE),"")</f>
        <v/>
      </c>
      <c r="K4701" s="83" t="str">
        <f>IF(H4701="RPPS",VLOOKUP(A4701,' Legislação Benef - GESCON'!$B$4:$I$2159,6,FALSE),"")</f>
        <v/>
      </c>
      <c r="L4701" s="83" t="str">
        <f>IF(H4701="RPPS",IFERROR(IF(VLOOKUP(A4701,'Suspensão de repasses - GESCON'!$D$3:$J$1048576,7,FALSE)="Validada","SIM","NÃO"),"NÃO"),"")</f>
        <v/>
      </c>
    </row>
    <row r="4702" spans="1:12" s="19" customFormat="1" ht="15" customHeight="1" x14ac:dyDescent="0.25">
      <c r="A4702" s="88" t="s">
        <v>10069</v>
      </c>
      <c r="B4702" s="40" t="s">
        <v>3812</v>
      </c>
      <c r="C4702" s="82" t="s">
        <v>10958</v>
      </c>
      <c r="D4702" s="82">
        <v>493</v>
      </c>
      <c r="E4702" s="82">
        <v>72</v>
      </c>
      <c r="F4702" s="82">
        <v>22</v>
      </c>
      <c r="G4702" s="82">
        <v>587</v>
      </c>
      <c r="H4702" s="40" t="s">
        <v>2</v>
      </c>
      <c r="I4702" s="83" t="str">
        <f>IFERROR(VLOOKUP(A4702,'Alíquotas - CADPREV'!$B$2152:$N$4324,8,FALSE),"")</f>
        <v>NÃO</v>
      </c>
      <c r="J4702" s="83" t="str">
        <f>IF(H4702="RPPS",VLOOKUP(A4702,' Legislação Benef - GESCON'!$B$4:$I$2159,3,FALSE),"")</f>
        <v>NÃO</v>
      </c>
      <c r="K4702" s="83" t="str">
        <f>IF(H4702="RPPS",VLOOKUP(A4702,' Legislação Benef - GESCON'!$B$4:$I$2159,6,FALSE),"")</f>
        <v>NÃO</v>
      </c>
      <c r="L4702" s="83" t="str">
        <f>IF(H4702="RPPS",IFERROR(IF(VLOOKUP(A4702,'Suspensão de repasses - GESCON'!$D$3:$J$1048576,7,FALSE)="Validada","SIM","NÃO"),"NÃO"),"")</f>
        <v>NÃO</v>
      </c>
    </row>
    <row r="4703" spans="1:12" s="19" customFormat="1" ht="15" hidden="1" customHeight="1" x14ac:dyDescent="0.25">
      <c r="A4703" s="88" t="s">
        <v>10070</v>
      </c>
      <c r="B4703" s="40" t="s">
        <v>3143</v>
      </c>
      <c r="C4703" s="82" t="s">
        <v>10959</v>
      </c>
      <c r="D4703" s="82"/>
      <c r="E4703" s="82"/>
      <c r="F4703" s="82"/>
      <c r="G4703" s="82"/>
      <c r="H4703" s="40" t="s">
        <v>4</v>
      </c>
      <c r="I4703" s="83" t="str">
        <f>IFERROR(VLOOKUP(A4703,'Alíquotas - CADPREV'!$B$2152:$N$4324,8,FALSE),"")</f>
        <v/>
      </c>
      <c r="J4703" s="83" t="str">
        <f>IF(H4703="RPPS",VLOOKUP(A4703,' Legislação Benef - GESCON'!$B$4:$I$2159,3,FALSE),"")</f>
        <v/>
      </c>
      <c r="K4703" s="83" t="str">
        <f>IF(H4703="RPPS",VLOOKUP(A4703,' Legislação Benef - GESCON'!$B$4:$I$2159,6,FALSE),"")</f>
        <v/>
      </c>
      <c r="L4703" s="83" t="str">
        <f>IF(H4703="RPPS",IFERROR(IF(VLOOKUP(A4703,'Suspensão de repasses - GESCON'!$D$3:$J$1048576,7,FALSE)="Validada","SIM","NÃO"),"NÃO"),"")</f>
        <v/>
      </c>
    </row>
    <row r="4704" spans="1:12" s="19" customFormat="1" ht="15" customHeight="1" x14ac:dyDescent="0.25">
      <c r="A4704" s="88" t="s">
        <v>10071</v>
      </c>
      <c r="B4704" s="40" t="s">
        <v>2758</v>
      </c>
      <c r="C4704" s="82" t="s">
        <v>10958</v>
      </c>
      <c r="D4704" s="82">
        <v>615</v>
      </c>
      <c r="E4704" s="82">
        <v>189</v>
      </c>
      <c r="F4704" s="82">
        <v>42</v>
      </c>
      <c r="G4704" s="82">
        <v>846</v>
      </c>
      <c r="H4704" s="40" t="s">
        <v>2</v>
      </c>
      <c r="I4704" s="83" t="str">
        <f>IFERROR(VLOOKUP(A4704,'Alíquotas - CADPREV'!$B$2152:$N$4324,8,FALSE),"")</f>
        <v>NÃO</v>
      </c>
      <c r="J4704" s="83" t="str">
        <f>IF(H4704="RPPS",VLOOKUP(A4704,' Legislação Benef - GESCON'!$B$4:$I$2159,3,FALSE),"")</f>
        <v>NÃO</v>
      </c>
      <c r="K4704" s="83" t="str">
        <f>IF(H4704="RPPS",VLOOKUP(A4704,' Legislação Benef - GESCON'!$B$4:$I$2159,6,FALSE),"")</f>
        <v>NÃO</v>
      </c>
      <c r="L4704" s="83" t="str">
        <f>IF(H4704="RPPS",IFERROR(IF(VLOOKUP(A4704,'Suspensão de repasses - GESCON'!$D$3:$J$1048576,7,FALSE)="Validada","SIM","NÃO"),"NÃO"),"")</f>
        <v>NÃO</v>
      </c>
    </row>
    <row r="4705" spans="1:12" s="19" customFormat="1" ht="15" hidden="1" customHeight="1" x14ac:dyDescent="0.25">
      <c r="A4705" s="88" t="s">
        <v>10072</v>
      </c>
      <c r="B4705" s="40" t="s">
        <v>3143</v>
      </c>
      <c r="C4705" s="82" t="s">
        <v>10959</v>
      </c>
      <c r="D4705" s="82"/>
      <c r="E4705" s="82"/>
      <c r="F4705" s="82"/>
      <c r="G4705" s="82"/>
      <c r="H4705" s="40" t="s">
        <v>4</v>
      </c>
      <c r="I4705" s="83" t="str">
        <f>IFERROR(VLOOKUP(A4705,'Alíquotas - CADPREV'!$B$2152:$N$4324,8,FALSE),"")</f>
        <v/>
      </c>
      <c r="J4705" s="83" t="str">
        <f>IF(H4705="RPPS",VLOOKUP(A4705,' Legislação Benef - GESCON'!$B$4:$I$2159,3,FALSE),"")</f>
        <v/>
      </c>
      <c r="K4705" s="83" t="str">
        <f>IF(H4705="RPPS",VLOOKUP(A4705,' Legislação Benef - GESCON'!$B$4:$I$2159,6,FALSE),"")</f>
        <v/>
      </c>
      <c r="L4705" s="83" t="str">
        <f>IF(H4705="RPPS",IFERROR(IF(VLOOKUP(A4705,'Suspensão de repasses - GESCON'!$D$3:$J$1048576,7,FALSE)="Validada","SIM","NÃO"),"NÃO"),"")</f>
        <v/>
      </c>
    </row>
    <row r="4706" spans="1:12" s="19" customFormat="1" ht="15" hidden="1" customHeight="1" x14ac:dyDescent="0.25">
      <c r="A4706" s="88" t="s">
        <v>10073</v>
      </c>
      <c r="B4706" s="40" t="s">
        <v>1142</v>
      </c>
      <c r="C4706" s="82" t="s">
        <v>10959</v>
      </c>
      <c r="D4706" s="82"/>
      <c r="E4706" s="82"/>
      <c r="F4706" s="82"/>
      <c r="G4706" s="82"/>
      <c r="H4706" s="40" t="s">
        <v>4</v>
      </c>
      <c r="I4706" s="83" t="str">
        <f>IFERROR(VLOOKUP(A4706,'Alíquotas - CADPREV'!$B$2152:$N$4324,8,FALSE),"")</f>
        <v/>
      </c>
      <c r="J4706" s="83" t="str">
        <f>IF(H4706="RPPS",VLOOKUP(A4706,' Legislação Benef - GESCON'!$B$4:$I$2159,3,FALSE),"")</f>
        <v/>
      </c>
      <c r="K4706" s="83" t="str">
        <f>IF(H4706="RPPS",VLOOKUP(A4706,' Legislação Benef - GESCON'!$B$4:$I$2159,6,FALSE),"")</f>
        <v/>
      </c>
      <c r="L4706" s="83" t="str">
        <f>IF(H4706="RPPS",IFERROR(IF(VLOOKUP(A4706,'Suspensão de repasses - GESCON'!$D$3:$J$1048576,7,FALSE)="Validada","SIM","NÃO"),"NÃO"),"")</f>
        <v/>
      </c>
    </row>
    <row r="4707" spans="1:12" s="19" customFormat="1" ht="15" customHeight="1" x14ac:dyDescent="0.25">
      <c r="A4707" s="88" t="s">
        <v>10074</v>
      </c>
      <c r="B4707" s="40" t="s">
        <v>4289</v>
      </c>
      <c r="C4707" s="82" t="s">
        <v>10958</v>
      </c>
      <c r="D4707" s="82">
        <v>740</v>
      </c>
      <c r="E4707" s="82">
        <v>149</v>
      </c>
      <c r="F4707" s="82">
        <v>27</v>
      </c>
      <c r="G4707" s="82">
        <v>916</v>
      </c>
      <c r="H4707" s="40" t="s">
        <v>2</v>
      </c>
      <c r="I4707" s="83" t="str">
        <f>IFERROR(VLOOKUP(A4707,'Alíquotas - CADPREV'!$B$2152:$N$4324,8,FALSE),"")</f>
        <v>SIM</v>
      </c>
      <c r="J4707" s="83" t="str">
        <f>IF(H4707="RPPS",VLOOKUP(A4707,' Legislação Benef - GESCON'!$B$4:$I$2159,3,FALSE),"")</f>
        <v>NÃO</v>
      </c>
      <c r="K4707" s="83" t="str">
        <f>IF(H4707="RPPS",VLOOKUP(A4707,' Legislação Benef - GESCON'!$B$4:$I$2159,6,FALSE),"")</f>
        <v>NÃO</v>
      </c>
      <c r="L4707" s="83" t="str">
        <f>IF(H4707="RPPS",IFERROR(IF(VLOOKUP(A4707,'Suspensão de repasses - GESCON'!$D$3:$J$1048576,7,FALSE)="Validada","SIM","NÃO"),"NÃO"),"")</f>
        <v>SIM</v>
      </c>
    </row>
    <row r="4708" spans="1:12" s="19" customFormat="1" ht="15" hidden="1" customHeight="1" x14ac:dyDescent="0.25">
      <c r="A4708" s="88" t="s">
        <v>10075</v>
      </c>
      <c r="B4708" s="40" t="s">
        <v>1356</v>
      </c>
      <c r="C4708" s="82" t="s">
        <v>10959</v>
      </c>
      <c r="D4708" s="82"/>
      <c r="E4708" s="82"/>
      <c r="F4708" s="82"/>
      <c r="G4708" s="82"/>
      <c r="H4708" s="40" t="s">
        <v>4</v>
      </c>
      <c r="I4708" s="83" t="str">
        <f>IFERROR(VLOOKUP(A4708,'Alíquotas - CADPREV'!$B$2152:$N$4324,8,FALSE),"")</f>
        <v/>
      </c>
      <c r="J4708" s="83" t="str">
        <f>IF(H4708="RPPS",VLOOKUP(A4708,' Legislação Benef - GESCON'!$B$4:$I$2159,3,FALSE),"")</f>
        <v/>
      </c>
      <c r="K4708" s="83" t="str">
        <f>IF(H4708="RPPS",VLOOKUP(A4708,' Legislação Benef - GESCON'!$B$4:$I$2159,6,FALSE),"")</f>
        <v/>
      </c>
      <c r="L4708" s="83" t="str">
        <f>IF(H4708="RPPS",IFERROR(IF(VLOOKUP(A4708,'Suspensão de repasses - GESCON'!$D$3:$J$1048576,7,FALSE)="Validada","SIM","NÃO"),"NÃO"),"")</f>
        <v/>
      </c>
    </row>
    <row r="4709" spans="1:12" s="19" customFormat="1" ht="15" customHeight="1" x14ac:dyDescent="0.25">
      <c r="A4709" s="88" t="s">
        <v>10076</v>
      </c>
      <c r="B4709" s="40" t="s">
        <v>901</v>
      </c>
      <c r="C4709" s="82" t="s">
        <v>10958</v>
      </c>
      <c r="D4709" s="82">
        <v>328</v>
      </c>
      <c r="E4709" s="82">
        <v>63</v>
      </c>
      <c r="F4709" s="82">
        <v>11</v>
      </c>
      <c r="G4709" s="82">
        <v>402</v>
      </c>
      <c r="H4709" s="40" t="s">
        <v>2</v>
      </c>
      <c r="I4709" s="83" t="str">
        <f>IFERROR(VLOOKUP(A4709,'Alíquotas - CADPREV'!$B$2152:$N$4324,8,FALSE),"")</f>
        <v>SIM</v>
      </c>
      <c r="J4709" s="83" t="str">
        <f>IF(H4709="RPPS",VLOOKUP(A4709,' Legislação Benef - GESCON'!$B$4:$I$2159,3,FALSE),"")</f>
        <v>NÃO</v>
      </c>
      <c r="K4709" s="83" t="str">
        <f>IF(H4709="RPPS",VLOOKUP(A4709,' Legislação Benef - GESCON'!$B$4:$I$2159,6,FALSE),"")</f>
        <v>SIM</v>
      </c>
      <c r="L4709" s="83" t="str">
        <f>IF(H4709="RPPS",IFERROR(IF(VLOOKUP(A4709,'Suspensão de repasses - GESCON'!$D$3:$J$1048576,7,FALSE)="Validada","SIM","NÃO"),"NÃO"),"")</f>
        <v>NÃO</v>
      </c>
    </row>
    <row r="4710" spans="1:12" s="19" customFormat="1" ht="15" hidden="1" customHeight="1" x14ac:dyDescent="0.25">
      <c r="A4710" s="88" t="s">
        <v>10077</v>
      </c>
      <c r="B4710" s="40" t="s">
        <v>3798</v>
      </c>
      <c r="C4710" s="82" t="s">
        <v>10959</v>
      </c>
      <c r="D4710" s="82"/>
      <c r="E4710" s="82"/>
      <c r="F4710" s="82"/>
      <c r="G4710" s="82"/>
      <c r="H4710" s="40" t="s">
        <v>4</v>
      </c>
      <c r="I4710" s="83" t="str">
        <f>IFERROR(VLOOKUP(A4710,'Alíquotas - CADPREV'!$B$2152:$N$4324,8,FALSE),"")</f>
        <v/>
      </c>
      <c r="J4710" s="83" t="str">
        <f>IF(H4710="RPPS",VLOOKUP(A4710,' Legislação Benef - GESCON'!$B$4:$I$2159,3,FALSE),"")</f>
        <v/>
      </c>
      <c r="K4710" s="83" t="str">
        <f>IF(H4710="RPPS",VLOOKUP(A4710,' Legislação Benef - GESCON'!$B$4:$I$2159,6,FALSE),"")</f>
        <v/>
      </c>
      <c r="L4710" s="83" t="str">
        <f>IF(H4710="RPPS",IFERROR(IF(VLOOKUP(A4710,'Suspensão de repasses - GESCON'!$D$3:$J$1048576,7,FALSE)="Validada","SIM","NÃO"),"NÃO"),"")</f>
        <v/>
      </c>
    </row>
    <row r="4711" spans="1:12" s="19" customFormat="1" ht="15" customHeight="1" x14ac:dyDescent="0.25">
      <c r="A4711" s="88" t="s">
        <v>10078</v>
      </c>
      <c r="B4711" s="40" t="s">
        <v>3513</v>
      </c>
      <c r="C4711" s="82" t="s">
        <v>10958</v>
      </c>
      <c r="D4711" s="82">
        <v>2558</v>
      </c>
      <c r="E4711" s="82">
        <v>40</v>
      </c>
      <c r="F4711" s="82">
        <v>16</v>
      </c>
      <c r="G4711" s="82">
        <v>2614</v>
      </c>
      <c r="H4711" s="40" t="s">
        <v>2</v>
      </c>
      <c r="I4711" s="83" t="str">
        <f>IFERROR(VLOOKUP(A4711,'Alíquotas - CADPREV'!$B$2152:$N$4324,8,FALSE),"")</f>
        <v>SIM</v>
      </c>
      <c r="J4711" s="83" t="str">
        <f>IF(H4711="RPPS",VLOOKUP(A4711,' Legislação Benef - GESCON'!$B$4:$I$2159,3,FALSE),"")</f>
        <v>NÃO</v>
      </c>
      <c r="K4711" s="83" t="str">
        <f>IF(H4711="RPPS",VLOOKUP(A4711,' Legislação Benef - GESCON'!$B$4:$I$2159,6,FALSE),"")</f>
        <v>NÃO</v>
      </c>
      <c r="L4711" s="83" t="str">
        <f>IF(H4711="RPPS",IFERROR(IF(VLOOKUP(A4711,'Suspensão de repasses - GESCON'!$D$3:$J$1048576,7,FALSE)="Validada","SIM","NÃO"),"NÃO"),"")</f>
        <v>SIM</v>
      </c>
    </row>
    <row r="4712" spans="1:12" s="19" customFormat="1" ht="15" customHeight="1" x14ac:dyDescent="0.25">
      <c r="A4712" s="88" t="s">
        <v>10079</v>
      </c>
      <c r="B4712" s="40" t="s">
        <v>4626</v>
      </c>
      <c r="C4712" s="82" t="s">
        <v>10958</v>
      </c>
      <c r="D4712" s="82">
        <v>1843</v>
      </c>
      <c r="E4712" s="82">
        <v>793</v>
      </c>
      <c r="F4712" s="82">
        <v>193</v>
      </c>
      <c r="G4712" s="82">
        <v>2829</v>
      </c>
      <c r="H4712" s="40" t="s">
        <v>2</v>
      </c>
      <c r="I4712" s="83" t="str">
        <f>IFERROR(VLOOKUP(A4712,'Alíquotas - CADPREV'!$B$2152:$N$4324,8,FALSE),"")</f>
        <v>SIM</v>
      </c>
      <c r="J4712" s="83" t="str">
        <f>IF(H4712="RPPS",VLOOKUP(A4712,' Legislação Benef - GESCON'!$B$4:$I$2159,3,FALSE),"")</f>
        <v>NÃO</v>
      </c>
      <c r="K4712" s="83" t="str">
        <f>IF(H4712="RPPS",VLOOKUP(A4712,' Legislação Benef - GESCON'!$B$4:$I$2159,6,FALSE),"")</f>
        <v>NÃO</v>
      </c>
      <c r="L4712" s="83" t="str">
        <f>IF(H4712="RPPS",IFERROR(IF(VLOOKUP(A4712,'Suspensão de repasses - GESCON'!$D$3:$J$1048576,7,FALSE)="Validada","SIM","NÃO"),"NÃO"),"")</f>
        <v>NÃO</v>
      </c>
    </row>
    <row r="4713" spans="1:12" s="19" customFormat="1" ht="15" hidden="1" customHeight="1" x14ac:dyDescent="0.25">
      <c r="A4713" s="88" t="s">
        <v>10080</v>
      </c>
      <c r="B4713" s="40" t="s">
        <v>2926</v>
      </c>
      <c r="C4713" s="82" t="s">
        <v>10959</v>
      </c>
      <c r="D4713" s="82"/>
      <c r="E4713" s="82"/>
      <c r="F4713" s="82"/>
      <c r="G4713" s="82"/>
      <c r="H4713" s="40" t="s">
        <v>4</v>
      </c>
      <c r="I4713" s="83" t="str">
        <f>IFERROR(VLOOKUP(A4713,'Alíquotas - CADPREV'!$B$2152:$N$4324,8,FALSE),"")</f>
        <v/>
      </c>
      <c r="J4713" s="83" t="str">
        <f>IF(H4713="RPPS",VLOOKUP(A4713,' Legislação Benef - GESCON'!$B$4:$I$2159,3,FALSE),"")</f>
        <v/>
      </c>
      <c r="K4713" s="83" t="str">
        <f>IF(H4713="RPPS",VLOOKUP(A4713,' Legislação Benef - GESCON'!$B$4:$I$2159,6,FALSE),"")</f>
        <v/>
      </c>
      <c r="L4713" s="83" t="str">
        <f>IF(H4713="RPPS",IFERROR(IF(VLOOKUP(A4713,'Suspensão de repasses - GESCON'!$D$3:$J$1048576,7,FALSE)="Validada","SIM","NÃO"),"NÃO"),"")</f>
        <v/>
      </c>
    </row>
    <row r="4714" spans="1:12" s="19" customFormat="1" ht="15" hidden="1" customHeight="1" x14ac:dyDescent="0.25">
      <c r="A4714" s="88" t="s">
        <v>10081</v>
      </c>
      <c r="B4714" s="40" t="s">
        <v>2926</v>
      </c>
      <c r="C4714" s="82" t="s">
        <v>10959</v>
      </c>
      <c r="D4714" s="82"/>
      <c r="E4714" s="82"/>
      <c r="F4714" s="82"/>
      <c r="G4714" s="82"/>
      <c r="H4714" s="40" t="s">
        <v>4</v>
      </c>
      <c r="I4714" s="83" t="str">
        <f>IFERROR(VLOOKUP(A4714,'Alíquotas - CADPREV'!$B$2152:$N$4324,8,FALSE),"")</f>
        <v/>
      </c>
      <c r="J4714" s="83" t="str">
        <f>IF(H4714="RPPS",VLOOKUP(A4714,' Legislação Benef - GESCON'!$B$4:$I$2159,3,FALSE),"")</f>
        <v/>
      </c>
      <c r="K4714" s="83" t="str">
        <f>IF(H4714="RPPS",VLOOKUP(A4714,' Legislação Benef - GESCON'!$B$4:$I$2159,6,FALSE),"")</f>
        <v/>
      </c>
      <c r="L4714" s="83" t="str">
        <f>IF(H4714="RPPS",IFERROR(IF(VLOOKUP(A4714,'Suspensão de repasses - GESCON'!$D$3:$J$1048576,7,FALSE)="Validada","SIM","NÃO"),"NÃO"),"")</f>
        <v/>
      </c>
    </row>
    <row r="4715" spans="1:12" s="19" customFormat="1" ht="15" customHeight="1" x14ac:dyDescent="0.25">
      <c r="A4715" s="88" t="s">
        <v>10082</v>
      </c>
      <c r="B4715" s="40" t="s">
        <v>1356</v>
      </c>
      <c r="C4715" s="82" t="s">
        <v>10958</v>
      </c>
      <c r="D4715" s="82">
        <v>216</v>
      </c>
      <c r="E4715" s="82">
        <v>8</v>
      </c>
      <c r="F4715" s="82">
        <v>2</v>
      </c>
      <c r="G4715" s="82">
        <v>226</v>
      </c>
      <c r="H4715" s="40" t="s">
        <v>2</v>
      </c>
      <c r="I4715" s="83" t="str">
        <f>IFERROR(VLOOKUP(A4715,'Alíquotas - CADPREV'!$B$2152:$N$4324,8,FALSE),"")</f>
        <v>NÃO</v>
      </c>
      <c r="J4715" s="83" t="str">
        <f>IF(H4715="RPPS",VLOOKUP(A4715,' Legislação Benef - GESCON'!$B$4:$I$2159,3,FALSE),"")</f>
        <v>NÃO</v>
      </c>
      <c r="K4715" s="83" t="str">
        <f>IF(H4715="RPPS",VLOOKUP(A4715,' Legislação Benef - GESCON'!$B$4:$I$2159,6,FALSE),"")</f>
        <v>NÃO</v>
      </c>
      <c r="L4715" s="83" t="str">
        <f>IF(H4715="RPPS",IFERROR(IF(VLOOKUP(A4715,'Suspensão de repasses - GESCON'!$D$3:$J$1048576,7,FALSE)="Validada","SIM","NÃO"),"NÃO"),"")</f>
        <v>NÃO</v>
      </c>
    </row>
    <row r="4716" spans="1:12" s="19" customFormat="1" ht="15" hidden="1" customHeight="1" x14ac:dyDescent="0.25">
      <c r="A4716" s="88" t="s">
        <v>10083</v>
      </c>
      <c r="B4716" s="40" t="s">
        <v>1356</v>
      </c>
      <c r="C4716" s="82" t="s">
        <v>10959</v>
      </c>
      <c r="D4716" s="82"/>
      <c r="E4716" s="82"/>
      <c r="F4716" s="82"/>
      <c r="G4716" s="82"/>
      <c r="H4716" s="40" t="s">
        <v>4</v>
      </c>
      <c r="I4716" s="83" t="str">
        <f>IFERROR(VLOOKUP(A4716,'Alíquotas - CADPREV'!$B$2152:$N$4324,8,FALSE),"")</f>
        <v/>
      </c>
      <c r="J4716" s="83" t="str">
        <f>IF(H4716="RPPS",VLOOKUP(A4716,' Legislação Benef - GESCON'!$B$4:$I$2159,3,FALSE),"")</f>
        <v/>
      </c>
      <c r="K4716" s="83" t="str">
        <f>IF(H4716="RPPS",VLOOKUP(A4716,' Legislação Benef - GESCON'!$B$4:$I$2159,6,FALSE),"")</f>
        <v/>
      </c>
      <c r="L4716" s="83" t="str">
        <f>IF(H4716="RPPS",IFERROR(IF(VLOOKUP(A4716,'Suspensão de repasses - GESCON'!$D$3:$J$1048576,7,FALSE)="Validada","SIM","NÃO"),"NÃO"),"")</f>
        <v/>
      </c>
    </row>
    <row r="4717" spans="1:12" s="19" customFormat="1" ht="15" hidden="1" customHeight="1" x14ac:dyDescent="0.25">
      <c r="A4717" s="88" t="s">
        <v>10084</v>
      </c>
      <c r="B4717" s="40" t="s">
        <v>901</v>
      </c>
      <c r="C4717" s="82" t="s">
        <v>10959</v>
      </c>
      <c r="D4717" s="82"/>
      <c r="E4717" s="82"/>
      <c r="F4717" s="82"/>
      <c r="G4717" s="82"/>
      <c r="H4717" s="40" t="s">
        <v>4</v>
      </c>
      <c r="I4717" s="83" t="str">
        <f>IFERROR(VLOOKUP(A4717,'Alíquotas - CADPREV'!$B$2152:$N$4324,8,FALSE),"")</f>
        <v/>
      </c>
      <c r="J4717" s="83" t="str">
        <f>IF(H4717="RPPS",VLOOKUP(A4717,' Legislação Benef - GESCON'!$B$4:$I$2159,3,FALSE),"")</f>
        <v/>
      </c>
      <c r="K4717" s="83" t="str">
        <f>IF(H4717="RPPS",VLOOKUP(A4717,' Legislação Benef - GESCON'!$B$4:$I$2159,6,FALSE),"")</f>
        <v/>
      </c>
      <c r="L4717" s="83" t="str">
        <f>IF(H4717="RPPS",IFERROR(IF(VLOOKUP(A4717,'Suspensão de repasses - GESCON'!$D$3:$J$1048576,7,FALSE)="Validada","SIM","NÃO"),"NÃO"),"")</f>
        <v/>
      </c>
    </row>
    <row r="4718" spans="1:12" s="19" customFormat="1" ht="15" hidden="1" customHeight="1" x14ac:dyDescent="0.25">
      <c r="A4718" s="88" t="s">
        <v>10085</v>
      </c>
      <c r="B4718" s="40" t="s">
        <v>2413</v>
      </c>
      <c r="C4718" s="82" t="s">
        <v>10959</v>
      </c>
      <c r="D4718" s="82"/>
      <c r="E4718" s="82"/>
      <c r="F4718" s="82"/>
      <c r="G4718" s="82"/>
      <c r="H4718" s="40" t="s">
        <v>4</v>
      </c>
      <c r="I4718" s="83" t="str">
        <f>IFERROR(VLOOKUP(A4718,'Alíquotas - CADPREV'!$B$2152:$N$4324,8,FALSE),"")</f>
        <v/>
      </c>
      <c r="J4718" s="83" t="str">
        <f>IF(H4718="RPPS",VLOOKUP(A4718,' Legislação Benef - GESCON'!$B$4:$I$2159,3,FALSE),"")</f>
        <v/>
      </c>
      <c r="K4718" s="83" t="str">
        <f>IF(H4718="RPPS",VLOOKUP(A4718,' Legislação Benef - GESCON'!$B$4:$I$2159,6,FALSE),"")</f>
        <v/>
      </c>
      <c r="L4718" s="83" t="str">
        <f>IF(H4718="RPPS",IFERROR(IF(VLOOKUP(A4718,'Suspensão de repasses - GESCON'!$D$3:$J$1048576,7,FALSE)="Validada","SIM","NÃO"),"NÃO"),"")</f>
        <v/>
      </c>
    </row>
    <row r="4719" spans="1:12" s="19" customFormat="1" ht="15" customHeight="1" x14ac:dyDescent="0.25">
      <c r="A4719" s="88" t="s">
        <v>10086</v>
      </c>
      <c r="B4719" s="40" t="s">
        <v>1356</v>
      </c>
      <c r="C4719" s="82" t="s">
        <v>10958</v>
      </c>
      <c r="D4719" s="82">
        <v>306</v>
      </c>
      <c r="E4719" s="82">
        <v>73</v>
      </c>
      <c r="F4719" s="82">
        <v>4</v>
      </c>
      <c r="G4719" s="82">
        <v>383</v>
      </c>
      <c r="H4719" s="40" t="s">
        <v>2</v>
      </c>
      <c r="I4719" s="83" t="str">
        <f>IFERROR(VLOOKUP(A4719,'Alíquotas - CADPREV'!$B$2152:$N$4324,8,FALSE),"")</f>
        <v>NÃO</v>
      </c>
      <c r="J4719" s="83" t="str">
        <f>IF(H4719="RPPS",VLOOKUP(A4719,' Legislação Benef - GESCON'!$B$4:$I$2159,3,FALSE),"")</f>
        <v>NÃO</v>
      </c>
      <c r="K4719" s="83" t="str">
        <f>IF(H4719="RPPS",VLOOKUP(A4719,' Legislação Benef - GESCON'!$B$4:$I$2159,6,FALSE),"")</f>
        <v>NÃO</v>
      </c>
      <c r="L4719" s="83" t="str">
        <f>IF(H4719="RPPS",IFERROR(IF(VLOOKUP(A4719,'Suspensão de repasses - GESCON'!$D$3:$J$1048576,7,FALSE)="Validada","SIM","NÃO"),"NÃO"),"")</f>
        <v>NÃO</v>
      </c>
    </row>
    <row r="4720" spans="1:12" s="19" customFormat="1" ht="15" hidden="1" customHeight="1" x14ac:dyDescent="0.25">
      <c r="A4720" s="88" t="s">
        <v>10087</v>
      </c>
      <c r="B4720" s="40" t="s">
        <v>2926</v>
      </c>
      <c r="C4720" s="82" t="s">
        <v>10959</v>
      </c>
      <c r="D4720" s="82"/>
      <c r="E4720" s="82"/>
      <c r="F4720" s="82"/>
      <c r="G4720" s="82"/>
      <c r="H4720" s="40" t="s">
        <v>4</v>
      </c>
      <c r="I4720" s="83" t="str">
        <f>IFERROR(VLOOKUP(A4720,'Alíquotas - CADPREV'!$B$2152:$N$4324,8,FALSE),"")</f>
        <v/>
      </c>
      <c r="J4720" s="83" t="str">
        <f>IF(H4720="RPPS",VLOOKUP(A4720,' Legislação Benef - GESCON'!$B$4:$I$2159,3,FALSE),"")</f>
        <v/>
      </c>
      <c r="K4720" s="83" t="str">
        <f>IF(H4720="RPPS",VLOOKUP(A4720,' Legislação Benef - GESCON'!$B$4:$I$2159,6,FALSE),"")</f>
        <v/>
      </c>
      <c r="L4720" s="83" t="str">
        <f>IF(H4720="RPPS",IFERROR(IF(VLOOKUP(A4720,'Suspensão de repasses - GESCON'!$D$3:$J$1048576,7,FALSE)="Validada","SIM","NÃO"),"NÃO"),"")</f>
        <v/>
      </c>
    </row>
    <row r="4721" spans="1:12" s="19" customFormat="1" ht="15" customHeight="1" x14ac:dyDescent="0.25">
      <c r="A4721" s="88" t="s">
        <v>10088</v>
      </c>
      <c r="B4721" s="40" t="s">
        <v>3812</v>
      </c>
      <c r="C4721" s="82" t="s">
        <v>10958</v>
      </c>
      <c r="D4721" s="82">
        <v>142</v>
      </c>
      <c r="E4721" s="82">
        <v>36</v>
      </c>
      <c r="F4721" s="82">
        <v>6</v>
      </c>
      <c r="G4721" s="82">
        <v>184</v>
      </c>
      <c r="H4721" s="40" t="s">
        <v>2</v>
      </c>
      <c r="I4721" s="83" t="str">
        <f>IFERROR(VLOOKUP(A4721,'Alíquotas - CADPREV'!$B$2152:$N$4324,8,FALSE),"")</f>
        <v>NÃO</v>
      </c>
      <c r="J4721" s="83" t="str">
        <f>IF(H4721="RPPS",VLOOKUP(A4721,' Legislação Benef - GESCON'!$B$4:$I$2159,3,FALSE),"")</f>
        <v>NÃO</v>
      </c>
      <c r="K4721" s="83" t="str">
        <f>IF(H4721="RPPS",VLOOKUP(A4721,' Legislação Benef - GESCON'!$B$4:$I$2159,6,FALSE),"")</f>
        <v>NÃO</v>
      </c>
      <c r="L4721" s="83" t="str">
        <f>IF(H4721="RPPS",IFERROR(IF(VLOOKUP(A4721,'Suspensão de repasses - GESCON'!$D$3:$J$1048576,7,FALSE)="Validada","SIM","NÃO"),"NÃO"),"")</f>
        <v>NÃO</v>
      </c>
    </row>
    <row r="4722" spans="1:12" s="19" customFormat="1" ht="15" hidden="1" customHeight="1" x14ac:dyDescent="0.25">
      <c r="A4722" s="88" t="s">
        <v>10089</v>
      </c>
      <c r="B4722" s="40" t="s">
        <v>2926</v>
      </c>
      <c r="C4722" s="82" t="s">
        <v>10959</v>
      </c>
      <c r="D4722" s="82"/>
      <c r="E4722" s="82"/>
      <c r="F4722" s="82"/>
      <c r="G4722" s="82"/>
      <c r="H4722" s="40" t="s">
        <v>4</v>
      </c>
      <c r="I4722" s="83" t="str">
        <f>IFERROR(VLOOKUP(A4722,'Alíquotas - CADPREV'!$B$2152:$N$4324,8,FALSE),"")</f>
        <v/>
      </c>
      <c r="J4722" s="83" t="str">
        <f>IF(H4722="RPPS",VLOOKUP(A4722,' Legislação Benef - GESCON'!$B$4:$I$2159,3,FALSE),"")</f>
        <v/>
      </c>
      <c r="K4722" s="83" t="str">
        <f>IF(H4722="RPPS",VLOOKUP(A4722,' Legislação Benef - GESCON'!$B$4:$I$2159,6,FALSE),"")</f>
        <v/>
      </c>
      <c r="L4722" s="83" t="str">
        <f>IF(H4722="RPPS",IFERROR(IF(VLOOKUP(A4722,'Suspensão de repasses - GESCON'!$D$3:$J$1048576,7,FALSE)="Validada","SIM","NÃO"),"NÃO"),"")</f>
        <v/>
      </c>
    </row>
    <row r="4723" spans="1:12" s="19" customFormat="1" ht="15" customHeight="1" x14ac:dyDescent="0.25">
      <c r="A4723" s="88" t="s">
        <v>10090</v>
      </c>
      <c r="B4723" s="40" t="s">
        <v>4626</v>
      </c>
      <c r="C4723" s="82" t="s">
        <v>10958</v>
      </c>
      <c r="D4723" s="82">
        <v>160</v>
      </c>
      <c r="E4723" s="82">
        <v>42</v>
      </c>
      <c r="F4723" s="82">
        <v>12</v>
      </c>
      <c r="G4723" s="82">
        <v>214</v>
      </c>
      <c r="H4723" s="40" t="s">
        <v>2</v>
      </c>
      <c r="I4723" s="83" t="str">
        <f>IFERROR(VLOOKUP(A4723,'Alíquotas - CADPREV'!$B$2152:$N$4324,8,FALSE),"")</f>
        <v>SIM</v>
      </c>
      <c r="J4723" s="83" t="str">
        <f>IF(H4723="RPPS",VLOOKUP(A4723,' Legislação Benef - GESCON'!$B$4:$I$2159,3,FALSE),"")</f>
        <v>NÃO</v>
      </c>
      <c r="K4723" s="83" t="str">
        <f>IF(H4723="RPPS",VLOOKUP(A4723,' Legislação Benef - GESCON'!$B$4:$I$2159,6,FALSE),"")</f>
        <v>NÃO</v>
      </c>
      <c r="L4723" s="83" t="str">
        <f>IF(H4723="RPPS",IFERROR(IF(VLOOKUP(A4723,'Suspensão de repasses - GESCON'!$D$3:$J$1048576,7,FALSE)="Validada","SIM","NÃO"),"NÃO"),"")</f>
        <v>NÃO</v>
      </c>
    </row>
    <row r="4724" spans="1:12" s="19" customFormat="1" ht="15" customHeight="1" x14ac:dyDescent="0.25">
      <c r="A4724" s="88" t="s">
        <v>10091</v>
      </c>
      <c r="B4724" s="40" t="s">
        <v>1356</v>
      </c>
      <c r="C4724" s="82" t="s">
        <v>10958</v>
      </c>
      <c r="D4724" s="82">
        <v>308</v>
      </c>
      <c r="E4724" s="82">
        <v>14</v>
      </c>
      <c r="F4724" s="82">
        <v>5</v>
      </c>
      <c r="G4724" s="82">
        <v>327</v>
      </c>
      <c r="H4724" s="40" t="s">
        <v>2</v>
      </c>
      <c r="I4724" s="83" t="str">
        <f>IFERROR(VLOOKUP(A4724,'Alíquotas - CADPREV'!$B$2152:$N$4324,8,FALSE),"")</f>
        <v>NÃO</v>
      </c>
      <c r="J4724" s="83" t="str">
        <f>IF(H4724="RPPS",VLOOKUP(A4724,' Legislação Benef - GESCON'!$B$4:$I$2159,3,FALSE),"")</f>
        <v>NÃO</v>
      </c>
      <c r="K4724" s="83" t="str">
        <f>IF(H4724="RPPS",VLOOKUP(A4724,' Legislação Benef - GESCON'!$B$4:$I$2159,6,FALSE),"")</f>
        <v>NÃO</v>
      </c>
      <c r="L4724" s="83" t="str">
        <f>IF(H4724="RPPS",IFERROR(IF(VLOOKUP(A4724,'Suspensão de repasses - GESCON'!$D$3:$J$1048576,7,FALSE)="Validada","SIM","NÃO"),"NÃO"),"")</f>
        <v>NÃO</v>
      </c>
    </row>
    <row r="4725" spans="1:12" s="19" customFormat="1" ht="15" customHeight="1" x14ac:dyDescent="0.25">
      <c r="A4725" s="88" t="s">
        <v>10092</v>
      </c>
      <c r="B4725" s="40" t="s">
        <v>4626</v>
      </c>
      <c r="C4725" s="82" t="s">
        <v>10958</v>
      </c>
      <c r="D4725" s="82">
        <v>171</v>
      </c>
      <c r="E4725" s="82">
        <v>0</v>
      </c>
      <c r="F4725" s="82">
        <v>0</v>
      </c>
      <c r="G4725" s="82">
        <v>171</v>
      </c>
      <c r="H4725" s="40" t="s">
        <v>2</v>
      </c>
      <c r="I4725" s="83" t="str">
        <f>IFERROR(VLOOKUP(A4725,'Alíquotas - CADPREV'!$B$2152:$N$4324,8,FALSE),"")</f>
        <v>NÃO</v>
      </c>
      <c r="J4725" s="83" t="str">
        <f>IF(H4725="RPPS",VLOOKUP(A4725,' Legislação Benef - GESCON'!$B$4:$I$2159,3,FALSE),"")</f>
        <v>NÃO</v>
      </c>
      <c r="K4725" s="83" t="str">
        <f>IF(H4725="RPPS",VLOOKUP(A4725,' Legislação Benef - GESCON'!$B$4:$I$2159,6,FALSE),"")</f>
        <v>NÃO</v>
      </c>
      <c r="L4725" s="83" t="str">
        <f>IF(H4725="RPPS",IFERROR(IF(VLOOKUP(A4725,'Suspensão de repasses - GESCON'!$D$3:$J$1048576,7,FALSE)="Validada","SIM","NÃO"),"NÃO"),"")</f>
        <v>NÃO</v>
      </c>
    </row>
    <row r="4726" spans="1:12" s="19" customFormat="1" ht="15" customHeight="1" x14ac:dyDescent="0.25">
      <c r="A4726" s="88" t="s">
        <v>10093</v>
      </c>
      <c r="B4726" s="40" t="s">
        <v>3513</v>
      </c>
      <c r="C4726" s="82" t="s">
        <v>10958</v>
      </c>
      <c r="D4726" s="82">
        <v>3367</v>
      </c>
      <c r="E4726" s="82">
        <v>1223</v>
      </c>
      <c r="F4726" s="82">
        <v>727</v>
      </c>
      <c r="G4726" s="82">
        <v>5317</v>
      </c>
      <c r="H4726" s="40" t="s">
        <v>2</v>
      </c>
      <c r="I4726" s="83" t="str">
        <f>IFERROR(VLOOKUP(A4726,'Alíquotas - CADPREV'!$B$2152:$N$4324,8,FALSE),"")</f>
        <v>NÃO</v>
      </c>
      <c r="J4726" s="83" t="str">
        <f>IF(H4726="RPPS",VLOOKUP(A4726,' Legislação Benef - GESCON'!$B$4:$I$2159,3,FALSE),"")</f>
        <v>NÃO</v>
      </c>
      <c r="K4726" s="83" t="str">
        <f>IF(H4726="RPPS",VLOOKUP(A4726,' Legislação Benef - GESCON'!$B$4:$I$2159,6,FALSE),"")</f>
        <v>NÃO</v>
      </c>
      <c r="L4726" s="83" t="str">
        <f>IF(H4726="RPPS",IFERROR(IF(VLOOKUP(A4726,'Suspensão de repasses - GESCON'!$D$3:$J$1048576,7,FALSE)="Validada","SIM","NÃO"),"NÃO"),"")</f>
        <v>NÃO</v>
      </c>
    </row>
    <row r="4727" spans="1:12" s="19" customFormat="1" ht="15" hidden="1" customHeight="1" x14ac:dyDescent="0.25">
      <c r="A4727" s="88" t="s">
        <v>10094</v>
      </c>
      <c r="B4727" s="40" t="s">
        <v>2413</v>
      </c>
      <c r="C4727" s="82" t="s">
        <v>10959</v>
      </c>
      <c r="D4727" s="82"/>
      <c r="E4727" s="82"/>
      <c r="F4727" s="82"/>
      <c r="G4727" s="82"/>
      <c r="H4727" s="40" t="s">
        <v>4</v>
      </c>
      <c r="I4727" s="83" t="str">
        <f>IFERROR(VLOOKUP(A4727,'Alíquotas - CADPREV'!$B$2152:$N$4324,8,FALSE),"")</f>
        <v/>
      </c>
      <c r="J4727" s="83" t="str">
        <f>IF(H4727="RPPS",VLOOKUP(A4727,' Legislação Benef - GESCON'!$B$4:$I$2159,3,FALSE),"")</f>
        <v/>
      </c>
      <c r="K4727" s="83" t="str">
        <f>IF(H4727="RPPS",VLOOKUP(A4727,' Legislação Benef - GESCON'!$B$4:$I$2159,6,FALSE),"")</f>
        <v/>
      </c>
      <c r="L4727" s="83" t="str">
        <f>IF(H4727="RPPS",IFERROR(IF(VLOOKUP(A4727,'Suspensão de repasses - GESCON'!$D$3:$J$1048576,7,FALSE)="Validada","SIM","NÃO"),"NÃO"),"")</f>
        <v/>
      </c>
    </row>
    <row r="4728" spans="1:12" s="19" customFormat="1" ht="15" customHeight="1" x14ac:dyDescent="0.25">
      <c r="A4728" s="88" t="s">
        <v>10095</v>
      </c>
      <c r="B4728" s="40" t="s">
        <v>1356</v>
      </c>
      <c r="C4728" s="82" t="s">
        <v>10958</v>
      </c>
      <c r="D4728" s="82">
        <v>1404</v>
      </c>
      <c r="E4728" s="82">
        <v>589</v>
      </c>
      <c r="F4728" s="82">
        <v>233</v>
      </c>
      <c r="G4728" s="82">
        <v>2226</v>
      </c>
      <c r="H4728" s="40" t="s">
        <v>2</v>
      </c>
      <c r="I4728" s="83" t="str">
        <f>IFERROR(VLOOKUP(A4728,'Alíquotas - CADPREV'!$B$2152:$N$4324,8,FALSE),"")</f>
        <v>NÃO</v>
      </c>
      <c r="J4728" s="83" t="str">
        <f>IF(H4728="RPPS",VLOOKUP(A4728,' Legislação Benef - GESCON'!$B$4:$I$2159,3,FALSE),"")</f>
        <v>NÃO</v>
      </c>
      <c r="K4728" s="83" t="str">
        <f>IF(H4728="RPPS",VLOOKUP(A4728,' Legislação Benef - GESCON'!$B$4:$I$2159,6,FALSE),"")</f>
        <v>NÃO</v>
      </c>
      <c r="L4728" s="83" t="str">
        <f>IF(H4728="RPPS",IFERROR(IF(VLOOKUP(A4728,'Suspensão de repasses - GESCON'!$D$3:$J$1048576,7,FALSE)="Validada","SIM","NÃO"),"NÃO"),"")</f>
        <v>NÃO</v>
      </c>
    </row>
    <row r="4729" spans="1:12" s="19" customFormat="1" ht="15" hidden="1" customHeight="1" x14ac:dyDescent="0.25">
      <c r="A4729" s="88" t="s">
        <v>10096</v>
      </c>
      <c r="B4729" s="40" t="s">
        <v>2413</v>
      </c>
      <c r="C4729" s="82" t="s">
        <v>10959</v>
      </c>
      <c r="D4729" s="82"/>
      <c r="E4729" s="82"/>
      <c r="F4729" s="82"/>
      <c r="G4729" s="82"/>
      <c r="H4729" s="40" t="s">
        <v>4</v>
      </c>
      <c r="I4729" s="83" t="str">
        <f>IFERROR(VLOOKUP(A4729,'Alíquotas - CADPREV'!$B$2152:$N$4324,8,FALSE),"")</f>
        <v/>
      </c>
      <c r="J4729" s="83" t="str">
        <f>IF(H4729="RPPS",VLOOKUP(A4729,' Legislação Benef - GESCON'!$B$4:$I$2159,3,FALSE),"")</f>
        <v/>
      </c>
      <c r="K4729" s="83" t="str">
        <f>IF(H4729="RPPS",VLOOKUP(A4729,' Legislação Benef - GESCON'!$B$4:$I$2159,6,FALSE),"")</f>
        <v/>
      </c>
      <c r="L4729" s="83" t="str">
        <f>IF(H4729="RPPS",IFERROR(IF(VLOOKUP(A4729,'Suspensão de repasses - GESCON'!$D$3:$J$1048576,7,FALSE)="Validada","SIM","NÃO"),"NÃO"),"")</f>
        <v/>
      </c>
    </row>
    <row r="4730" spans="1:12" s="19" customFormat="1" ht="15" hidden="1" customHeight="1" x14ac:dyDescent="0.25">
      <c r="A4730" s="88" t="s">
        <v>10097</v>
      </c>
      <c r="B4730" s="40" t="s">
        <v>2926</v>
      </c>
      <c r="C4730" s="82" t="s">
        <v>10959</v>
      </c>
      <c r="D4730" s="82"/>
      <c r="E4730" s="82"/>
      <c r="F4730" s="82"/>
      <c r="G4730" s="82"/>
      <c r="H4730" s="40" t="s">
        <v>4</v>
      </c>
      <c r="I4730" s="83" t="str">
        <f>IFERROR(VLOOKUP(A4730,'Alíquotas - CADPREV'!$B$2152:$N$4324,8,FALSE),"")</f>
        <v/>
      </c>
      <c r="J4730" s="83" t="str">
        <f>IF(H4730="RPPS",VLOOKUP(A4730,' Legislação Benef - GESCON'!$B$4:$I$2159,3,FALSE),"")</f>
        <v/>
      </c>
      <c r="K4730" s="83" t="str">
        <f>IF(H4730="RPPS",VLOOKUP(A4730,' Legislação Benef - GESCON'!$B$4:$I$2159,6,FALSE),"")</f>
        <v/>
      </c>
      <c r="L4730" s="83" t="str">
        <f>IF(H4730="RPPS",IFERROR(IF(VLOOKUP(A4730,'Suspensão de repasses - GESCON'!$D$3:$J$1048576,7,FALSE)="Validada","SIM","NÃO"),"NÃO"),"")</f>
        <v/>
      </c>
    </row>
    <row r="4731" spans="1:12" s="19" customFormat="1" ht="15" hidden="1" customHeight="1" x14ac:dyDescent="0.25">
      <c r="A4731" s="88" t="s">
        <v>10098</v>
      </c>
      <c r="B4731" s="40" t="s">
        <v>3143</v>
      </c>
      <c r="C4731" s="82" t="s">
        <v>10959</v>
      </c>
      <c r="D4731" s="82"/>
      <c r="E4731" s="82"/>
      <c r="F4731" s="82"/>
      <c r="G4731" s="82"/>
      <c r="H4731" s="40" t="s">
        <v>4</v>
      </c>
      <c r="I4731" s="83" t="str">
        <f>IFERROR(VLOOKUP(A4731,'Alíquotas - CADPREV'!$B$2152:$N$4324,8,FALSE),"")</f>
        <v/>
      </c>
      <c r="J4731" s="83" t="str">
        <f>IF(H4731="RPPS",VLOOKUP(A4731,' Legislação Benef - GESCON'!$B$4:$I$2159,3,FALSE),"")</f>
        <v/>
      </c>
      <c r="K4731" s="83" t="str">
        <f>IF(H4731="RPPS",VLOOKUP(A4731,' Legislação Benef - GESCON'!$B$4:$I$2159,6,FALSE),"")</f>
        <v/>
      </c>
      <c r="L4731" s="83" t="str">
        <f>IF(H4731="RPPS",IFERROR(IF(VLOOKUP(A4731,'Suspensão de repasses - GESCON'!$D$3:$J$1048576,7,FALSE)="Validada","SIM","NÃO"),"NÃO"),"")</f>
        <v/>
      </c>
    </row>
    <row r="4732" spans="1:12" s="19" customFormat="1" ht="15" hidden="1" customHeight="1" x14ac:dyDescent="0.25">
      <c r="A4732" s="88" t="s">
        <v>10099</v>
      </c>
      <c r="B4732" s="40" t="s">
        <v>2554</v>
      </c>
      <c r="C4732" s="82" t="s">
        <v>10959</v>
      </c>
      <c r="D4732" s="82"/>
      <c r="E4732" s="82"/>
      <c r="F4732" s="82"/>
      <c r="G4732" s="82"/>
      <c r="H4732" s="40" t="s">
        <v>4</v>
      </c>
      <c r="I4732" s="83" t="str">
        <f>IFERROR(VLOOKUP(A4732,'Alíquotas - CADPREV'!$B$2152:$N$4324,8,FALSE),"")</f>
        <v/>
      </c>
      <c r="J4732" s="83" t="str">
        <f>IF(H4732="RPPS",VLOOKUP(A4732,' Legislação Benef - GESCON'!$B$4:$I$2159,3,FALSE),"")</f>
        <v/>
      </c>
      <c r="K4732" s="83" t="str">
        <f>IF(H4732="RPPS",VLOOKUP(A4732,' Legislação Benef - GESCON'!$B$4:$I$2159,6,FALSE),"")</f>
        <v/>
      </c>
      <c r="L4732" s="83" t="str">
        <f>IF(H4732="RPPS",IFERROR(IF(VLOOKUP(A4732,'Suspensão de repasses - GESCON'!$D$3:$J$1048576,7,FALSE)="Validada","SIM","NÃO"),"NÃO"),"")</f>
        <v/>
      </c>
    </row>
    <row r="4733" spans="1:12" s="19" customFormat="1" ht="15" hidden="1" customHeight="1" x14ac:dyDescent="0.25">
      <c r="A4733" s="88" t="s">
        <v>10100</v>
      </c>
      <c r="B4733" s="40" t="s">
        <v>1142</v>
      </c>
      <c r="C4733" s="82" t="s">
        <v>10959</v>
      </c>
      <c r="D4733" s="82"/>
      <c r="E4733" s="82"/>
      <c r="F4733" s="82"/>
      <c r="G4733" s="82"/>
      <c r="H4733" s="40" t="s">
        <v>4</v>
      </c>
      <c r="I4733" s="83" t="str">
        <f>IFERROR(VLOOKUP(A4733,'Alíquotas - CADPREV'!$B$2152:$N$4324,8,FALSE),"")</f>
        <v/>
      </c>
      <c r="J4733" s="83" t="str">
        <f>IF(H4733="RPPS",VLOOKUP(A4733,' Legislação Benef - GESCON'!$B$4:$I$2159,3,FALSE),"")</f>
        <v/>
      </c>
      <c r="K4733" s="83" t="str">
        <f>IF(H4733="RPPS",VLOOKUP(A4733,' Legislação Benef - GESCON'!$B$4:$I$2159,6,FALSE),"")</f>
        <v/>
      </c>
      <c r="L4733" s="83" t="str">
        <f>IF(H4733="RPPS",IFERROR(IF(VLOOKUP(A4733,'Suspensão de repasses - GESCON'!$D$3:$J$1048576,7,FALSE)="Validada","SIM","NÃO"),"NÃO"),"")</f>
        <v/>
      </c>
    </row>
    <row r="4734" spans="1:12" s="19" customFormat="1" ht="15" hidden="1" customHeight="1" x14ac:dyDescent="0.25">
      <c r="A4734" s="88" t="s">
        <v>10101</v>
      </c>
      <c r="B4734" s="40" t="s">
        <v>4289</v>
      </c>
      <c r="C4734" s="82" t="s">
        <v>10959</v>
      </c>
      <c r="D4734" s="82"/>
      <c r="E4734" s="82"/>
      <c r="F4734" s="82"/>
      <c r="G4734" s="82"/>
      <c r="H4734" s="40" t="s">
        <v>4</v>
      </c>
      <c r="I4734" s="83" t="str">
        <f>IFERROR(VLOOKUP(A4734,'Alíquotas - CADPREV'!$B$2152:$N$4324,8,FALSE),"")</f>
        <v/>
      </c>
      <c r="J4734" s="83" t="str">
        <f>IF(H4734="RPPS",VLOOKUP(A4734,' Legislação Benef - GESCON'!$B$4:$I$2159,3,FALSE),"")</f>
        <v/>
      </c>
      <c r="K4734" s="83" t="str">
        <f>IF(H4734="RPPS",VLOOKUP(A4734,' Legislação Benef - GESCON'!$B$4:$I$2159,6,FALSE),"")</f>
        <v/>
      </c>
      <c r="L4734" s="83" t="str">
        <f>IF(H4734="RPPS",IFERROR(IF(VLOOKUP(A4734,'Suspensão de repasses - GESCON'!$D$3:$J$1048576,7,FALSE)="Validada","SIM","NÃO"),"NÃO"),"")</f>
        <v/>
      </c>
    </row>
    <row r="4735" spans="1:12" s="19" customFormat="1" ht="15" hidden="1" customHeight="1" x14ac:dyDescent="0.25">
      <c r="A4735" s="88" t="s">
        <v>10102</v>
      </c>
      <c r="B4735" s="40" t="s">
        <v>3143</v>
      </c>
      <c r="C4735" s="82" t="s">
        <v>10959</v>
      </c>
      <c r="D4735" s="82"/>
      <c r="E4735" s="82"/>
      <c r="F4735" s="82"/>
      <c r="G4735" s="82"/>
      <c r="H4735" s="40" t="s">
        <v>4</v>
      </c>
      <c r="I4735" s="83" t="str">
        <f>IFERROR(VLOOKUP(A4735,'Alíquotas - CADPREV'!$B$2152:$N$4324,8,FALSE),"")</f>
        <v/>
      </c>
      <c r="J4735" s="83" t="str">
        <f>IF(H4735="RPPS",VLOOKUP(A4735,' Legislação Benef - GESCON'!$B$4:$I$2159,3,FALSE),"")</f>
        <v/>
      </c>
      <c r="K4735" s="83" t="str">
        <f>IF(H4735="RPPS",VLOOKUP(A4735,' Legislação Benef - GESCON'!$B$4:$I$2159,6,FALSE),"")</f>
        <v/>
      </c>
      <c r="L4735" s="83" t="str">
        <f>IF(H4735="RPPS",IFERROR(IF(VLOOKUP(A4735,'Suspensão de repasses - GESCON'!$D$3:$J$1048576,7,FALSE)="Validada","SIM","NÃO"),"NÃO"),"")</f>
        <v/>
      </c>
    </row>
    <row r="4736" spans="1:12" s="19" customFormat="1" ht="15" hidden="1" customHeight="1" x14ac:dyDescent="0.25">
      <c r="A4736" s="88" t="s">
        <v>10103</v>
      </c>
      <c r="B4736" s="40" t="s">
        <v>634</v>
      </c>
      <c r="C4736" s="82" t="s">
        <v>10959</v>
      </c>
      <c r="D4736" s="82"/>
      <c r="E4736" s="82"/>
      <c r="F4736" s="82"/>
      <c r="G4736" s="82"/>
      <c r="H4736" s="40" t="s">
        <v>4</v>
      </c>
      <c r="I4736" s="83" t="str">
        <f>IFERROR(VLOOKUP(A4736,'Alíquotas - CADPREV'!$B$2152:$N$4324,8,FALSE),"")</f>
        <v/>
      </c>
      <c r="J4736" s="83" t="str">
        <f>IF(H4736="RPPS",VLOOKUP(A4736,' Legislação Benef - GESCON'!$B$4:$I$2159,3,FALSE),"")</f>
        <v/>
      </c>
      <c r="K4736" s="83" t="str">
        <f>IF(H4736="RPPS",VLOOKUP(A4736,' Legislação Benef - GESCON'!$B$4:$I$2159,6,FALSE),"")</f>
        <v/>
      </c>
      <c r="L4736" s="83" t="str">
        <f>IF(H4736="RPPS",IFERROR(IF(VLOOKUP(A4736,'Suspensão de repasses - GESCON'!$D$3:$J$1048576,7,FALSE)="Validada","SIM","NÃO"),"NÃO"),"")</f>
        <v/>
      </c>
    </row>
    <row r="4737" spans="1:12" s="19" customFormat="1" ht="15" customHeight="1" x14ac:dyDescent="0.25">
      <c r="A4737" s="88" t="s">
        <v>10104</v>
      </c>
      <c r="B4737" s="40" t="s">
        <v>1356</v>
      </c>
      <c r="C4737" s="82" t="s">
        <v>10958</v>
      </c>
      <c r="D4737" s="82">
        <v>303</v>
      </c>
      <c r="E4737" s="82">
        <v>37</v>
      </c>
      <c r="F4737" s="82">
        <v>9</v>
      </c>
      <c r="G4737" s="82">
        <v>349</v>
      </c>
      <c r="H4737" s="40" t="s">
        <v>2</v>
      </c>
      <c r="I4737" s="83" t="str">
        <f>IFERROR(VLOOKUP(A4737,'Alíquotas - CADPREV'!$B$2152:$N$4324,8,FALSE),"")</f>
        <v>NÃO</v>
      </c>
      <c r="J4737" s="83" t="str">
        <f>IF(H4737="RPPS",VLOOKUP(A4737,' Legislação Benef - GESCON'!$B$4:$I$2159,3,FALSE),"")</f>
        <v>NÃO</v>
      </c>
      <c r="K4737" s="83" t="str">
        <f>IF(H4737="RPPS",VLOOKUP(A4737,' Legislação Benef - GESCON'!$B$4:$I$2159,6,FALSE),"")</f>
        <v>NÃO</v>
      </c>
      <c r="L4737" s="83" t="str">
        <f>IF(H4737="RPPS",IFERROR(IF(VLOOKUP(A4737,'Suspensão de repasses - GESCON'!$D$3:$J$1048576,7,FALSE)="Validada","SIM","NÃO"),"NÃO"),"")</f>
        <v>NÃO</v>
      </c>
    </row>
    <row r="4738" spans="1:12" s="19" customFormat="1" ht="15" hidden="1" customHeight="1" x14ac:dyDescent="0.25">
      <c r="A4738" s="88" t="s">
        <v>10105</v>
      </c>
      <c r="B4738" s="40" t="s">
        <v>1356</v>
      </c>
      <c r="C4738" s="82" t="s">
        <v>10959</v>
      </c>
      <c r="D4738" s="82"/>
      <c r="E4738" s="82"/>
      <c r="F4738" s="82"/>
      <c r="G4738" s="82"/>
      <c r="H4738" s="40" t="s">
        <v>4</v>
      </c>
      <c r="I4738" s="83" t="str">
        <f>IFERROR(VLOOKUP(A4738,'Alíquotas - CADPREV'!$B$2152:$N$4324,8,FALSE),"")</f>
        <v/>
      </c>
      <c r="J4738" s="83" t="str">
        <f>IF(H4738="RPPS",VLOOKUP(A4738,' Legislação Benef - GESCON'!$B$4:$I$2159,3,FALSE),"")</f>
        <v/>
      </c>
      <c r="K4738" s="83" t="str">
        <f>IF(H4738="RPPS",VLOOKUP(A4738,' Legislação Benef - GESCON'!$B$4:$I$2159,6,FALSE),"")</f>
        <v/>
      </c>
      <c r="L4738" s="83" t="str">
        <f>IF(H4738="RPPS",IFERROR(IF(VLOOKUP(A4738,'Suspensão de repasses - GESCON'!$D$3:$J$1048576,7,FALSE)="Validada","SIM","NÃO"),"NÃO"),"")</f>
        <v/>
      </c>
    </row>
    <row r="4739" spans="1:12" s="19" customFormat="1" ht="15" hidden="1" customHeight="1" x14ac:dyDescent="0.25">
      <c r="A4739" s="88" t="s">
        <v>10106</v>
      </c>
      <c r="B4739" s="40" t="s">
        <v>4289</v>
      </c>
      <c r="C4739" s="82" t="s">
        <v>10959</v>
      </c>
      <c r="D4739" s="82"/>
      <c r="E4739" s="82"/>
      <c r="F4739" s="82"/>
      <c r="G4739" s="82"/>
      <c r="H4739" s="40" t="s">
        <v>4</v>
      </c>
      <c r="I4739" s="83" t="str">
        <f>IFERROR(VLOOKUP(A4739,'Alíquotas - CADPREV'!$B$2152:$N$4324,8,FALSE),"")</f>
        <v/>
      </c>
      <c r="J4739" s="83" t="str">
        <f>IF(H4739="RPPS",VLOOKUP(A4739,' Legislação Benef - GESCON'!$B$4:$I$2159,3,FALSE),"")</f>
        <v/>
      </c>
      <c r="K4739" s="83" t="str">
        <f>IF(H4739="RPPS",VLOOKUP(A4739,' Legislação Benef - GESCON'!$B$4:$I$2159,6,FALSE),"")</f>
        <v/>
      </c>
      <c r="L4739" s="83" t="str">
        <f>IF(H4739="RPPS",IFERROR(IF(VLOOKUP(A4739,'Suspensão de repasses - GESCON'!$D$3:$J$1048576,7,FALSE)="Validada","SIM","NÃO"),"NÃO"),"")</f>
        <v/>
      </c>
    </row>
    <row r="4740" spans="1:12" s="19" customFormat="1" ht="15" hidden="1" customHeight="1" x14ac:dyDescent="0.25">
      <c r="A4740" s="88" t="s">
        <v>10107</v>
      </c>
      <c r="B4740" s="40" t="s">
        <v>1356</v>
      </c>
      <c r="C4740" s="82" t="s">
        <v>10959</v>
      </c>
      <c r="D4740" s="82"/>
      <c r="E4740" s="82"/>
      <c r="F4740" s="82"/>
      <c r="G4740" s="82"/>
      <c r="H4740" s="40" t="s">
        <v>4</v>
      </c>
      <c r="I4740" s="83" t="str">
        <f>IFERROR(VLOOKUP(A4740,'Alíquotas - CADPREV'!$B$2152:$N$4324,8,FALSE),"")</f>
        <v/>
      </c>
      <c r="J4740" s="83" t="str">
        <f>IF(H4740="RPPS",VLOOKUP(A4740,' Legislação Benef - GESCON'!$B$4:$I$2159,3,FALSE),"")</f>
        <v/>
      </c>
      <c r="K4740" s="83" t="str">
        <f>IF(H4740="RPPS",VLOOKUP(A4740,' Legislação Benef - GESCON'!$B$4:$I$2159,6,FALSE),"")</f>
        <v/>
      </c>
      <c r="L4740" s="83" t="str">
        <f>IF(H4740="RPPS",IFERROR(IF(VLOOKUP(A4740,'Suspensão de repasses - GESCON'!$D$3:$J$1048576,7,FALSE)="Validada","SIM","NÃO"),"NÃO"),"")</f>
        <v/>
      </c>
    </row>
    <row r="4741" spans="1:12" s="19" customFormat="1" ht="15" hidden="1" customHeight="1" x14ac:dyDescent="0.25">
      <c r="A4741" s="88" t="s">
        <v>10108</v>
      </c>
      <c r="B4741" s="40" t="s">
        <v>1356</v>
      </c>
      <c r="C4741" s="82" t="s">
        <v>10959</v>
      </c>
      <c r="D4741" s="82"/>
      <c r="E4741" s="82"/>
      <c r="F4741" s="82"/>
      <c r="G4741" s="82"/>
      <c r="H4741" s="40" t="s">
        <v>4</v>
      </c>
      <c r="I4741" s="83" t="str">
        <f>IFERROR(VLOOKUP(A4741,'Alíquotas - CADPREV'!$B$2152:$N$4324,8,FALSE),"")</f>
        <v/>
      </c>
      <c r="J4741" s="83" t="str">
        <f>IF(H4741="RPPS",VLOOKUP(A4741,' Legislação Benef - GESCON'!$B$4:$I$2159,3,FALSE),"")</f>
        <v/>
      </c>
      <c r="K4741" s="83" t="str">
        <f>IF(H4741="RPPS",VLOOKUP(A4741,' Legislação Benef - GESCON'!$B$4:$I$2159,6,FALSE),"")</f>
        <v/>
      </c>
      <c r="L4741" s="83" t="str">
        <f>IF(H4741="RPPS",IFERROR(IF(VLOOKUP(A4741,'Suspensão de repasses - GESCON'!$D$3:$J$1048576,7,FALSE)="Validada","SIM","NÃO"),"NÃO"),"")</f>
        <v/>
      </c>
    </row>
    <row r="4742" spans="1:12" s="19" customFormat="1" ht="15" hidden="1" customHeight="1" x14ac:dyDescent="0.25">
      <c r="A4742" s="88" t="s">
        <v>10109</v>
      </c>
      <c r="B4742" s="40" t="s">
        <v>1142</v>
      </c>
      <c r="C4742" s="82" t="s">
        <v>10959</v>
      </c>
      <c r="D4742" s="82"/>
      <c r="E4742" s="82"/>
      <c r="F4742" s="82"/>
      <c r="G4742" s="82"/>
      <c r="H4742" s="40" t="s">
        <v>4</v>
      </c>
      <c r="I4742" s="83" t="str">
        <f>IFERROR(VLOOKUP(A4742,'Alíquotas - CADPREV'!$B$2152:$N$4324,8,FALSE),"")</f>
        <v/>
      </c>
      <c r="J4742" s="83" t="str">
        <f>IF(H4742="RPPS",VLOOKUP(A4742,' Legislação Benef - GESCON'!$B$4:$I$2159,3,FALSE),"")</f>
        <v/>
      </c>
      <c r="K4742" s="83" t="str">
        <f>IF(H4742="RPPS",VLOOKUP(A4742,' Legislação Benef - GESCON'!$B$4:$I$2159,6,FALSE),"")</f>
        <v/>
      </c>
      <c r="L4742" s="83" t="str">
        <f>IF(H4742="RPPS",IFERROR(IF(VLOOKUP(A4742,'Suspensão de repasses - GESCON'!$D$3:$J$1048576,7,FALSE)="Validada","SIM","NÃO"),"NÃO"),"")</f>
        <v/>
      </c>
    </row>
    <row r="4743" spans="1:12" s="19" customFormat="1" ht="15" hidden="1" customHeight="1" x14ac:dyDescent="0.25">
      <c r="A4743" s="88" t="s">
        <v>10110</v>
      </c>
      <c r="B4743" s="40" t="s">
        <v>1356</v>
      </c>
      <c r="C4743" s="82" t="s">
        <v>10959</v>
      </c>
      <c r="D4743" s="82"/>
      <c r="E4743" s="82"/>
      <c r="F4743" s="82"/>
      <c r="G4743" s="82"/>
      <c r="H4743" s="40" t="s">
        <v>4</v>
      </c>
      <c r="I4743" s="83" t="str">
        <f>IFERROR(VLOOKUP(A4743,'Alíquotas - CADPREV'!$B$2152:$N$4324,8,FALSE),"")</f>
        <v/>
      </c>
      <c r="J4743" s="83" t="str">
        <f>IF(H4743="RPPS",VLOOKUP(A4743,' Legislação Benef - GESCON'!$B$4:$I$2159,3,FALSE),"")</f>
        <v/>
      </c>
      <c r="K4743" s="83" t="str">
        <f>IF(H4743="RPPS",VLOOKUP(A4743,' Legislação Benef - GESCON'!$B$4:$I$2159,6,FALSE),"")</f>
        <v/>
      </c>
      <c r="L4743" s="83" t="str">
        <f>IF(H4743="RPPS",IFERROR(IF(VLOOKUP(A4743,'Suspensão de repasses - GESCON'!$D$3:$J$1048576,7,FALSE)="Validada","SIM","NÃO"),"NÃO"),"")</f>
        <v/>
      </c>
    </row>
    <row r="4744" spans="1:12" s="19" customFormat="1" ht="15" hidden="1" customHeight="1" x14ac:dyDescent="0.25">
      <c r="A4744" s="88" t="s">
        <v>10111</v>
      </c>
      <c r="B4744" s="40" t="s">
        <v>4626</v>
      </c>
      <c r="C4744" s="82" t="s">
        <v>10959</v>
      </c>
      <c r="D4744" s="82"/>
      <c r="E4744" s="82"/>
      <c r="F4744" s="82"/>
      <c r="G4744" s="82"/>
      <c r="H4744" s="40" t="s">
        <v>4</v>
      </c>
      <c r="I4744" s="83" t="str">
        <f>IFERROR(VLOOKUP(A4744,'Alíquotas - CADPREV'!$B$2152:$N$4324,8,FALSE),"")</f>
        <v/>
      </c>
      <c r="J4744" s="83" t="str">
        <f>IF(H4744="RPPS",VLOOKUP(A4744,' Legislação Benef - GESCON'!$B$4:$I$2159,3,FALSE),"")</f>
        <v/>
      </c>
      <c r="K4744" s="83" t="str">
        <f>IF(H4744="RPPS",VLOOKUP(A4744,' Legislação Benef - GESCON'!$B$4:$I$2159,6,FALSE),"")</f>
        <v/>
      </c>
      <c r="L4744" s="83" t="str">
        <f>IF(H4744="RPPS",IFERROR(IF(VLOOKUP(A4744,'Suspensão de repasses - GESCON'!$D$3:$J$1048576,7,FALSE)="Validada","SIM","NÃO"),"NÃO"),"")</f>
        <v/>
      </c>
    </row>
    <row r="4745" spans="1:12" s="19" customFormat="1" ht="15" customHeight="1" x14ac:dyDescent="0.25">
      <c r="A4745" s="88" t="s">
        <v>10112</v>
      </c>
      <c r="B4745" s="40" t="s">
        <v>2926</v>
      </c>
      <c r="C4745" s="82" t="s">
        <v>10958</v>
      </c>
      <c r="D4745" s="82">
        <v>418</v>
      </c>
      <c r="E4745" s="82">
        <v>67</v>
      </c>
      <c r="F4745" s="82">
        <v>5</v>
      </c>
      <c r="G4745" s="82">
        <v>490</v>
      </c>
      <c r="H4745" s="40" t="s">
        <v>2</v>
      </c>
      <c r="I4745" s="83" t="str">
        <f>IFERROR(VLOOKUP(A4745,'Alíquotas - CADPREV'!$B$2152:$N$4324,8,FALSE),"")</f>
        <v>NÃO</v>
      </c>
      <c r="J4745" s="83" t="str">
        <f>IF(H4745="RPPS",VLOOKUP(A4745,' Legislação Benef - GESCON'!$B$4:$I$2159,3,FALSE),"")</f>
        <v>NÃO</v>
      </c>
      <c r="K4745" s="83" t="str">
        <f>IF(H4745="RPPS",VLOOKUP(A4745,' Legislação Benef - GESCON'!$B$4:$I$2159,6,FALSE),"")</f>
        <v>NÃO</v>
      </c>
      <c r="L4745" s="83" t="str">
        <f>IF(H4745="RPPS",IFERROR(IF(VLOOKUP(A4745,'Suspensão de repasses - GESCON'!$D$3:$J$1048576,7,FALSE)="Validada","SIM","NÃO"),"NÃO"),"")</f>
        <v>NÃO</v>
      </c>
    </row>
    <row r="4746" spans="1:12" s="19" customFormat="1" ht="15" customHeight="1" x14ac:dyDescent="0.25">
      <c r="A4746" s="88" t="s">
        <v>10113</v>
      </c>
      <c r="B4746" s="40" t="s">
        <v>3812</v>
      </c>
      <c r="C4746" s="82" t="s">
        <v>10958</v>
      </c>
      <c r="D4746" s="82"/>
      <c r="E4746" s="82"/>
      <c r="F4746" s="82"/>
      <c r="G4746" s="82"/>
      <c r="H4746" s="40" t="s">
        <v>2</v>
      </c>
      <c r="I4746" s="83" t="str">
        <f>IFERROR(VLOOKUP(A4746,'Alíquotas - CADPREV'!$B$2152:$N$4324,8,FALSE),"")</f>
        <v>SIM</v>
      </c>
      <c r="J4746" s="83" t="str">
        <f>IF(H4746="RPPS",VLOOKUP(A4746,' Legislação Benef - GESCON'!$B$4:$I$2159,3,FALSE),"")</f>
        <v>NÃO</v>
      </c>
      <c r="K4746" s="83" t="str">
        <f>IF(H4746="RPPS",VLOOKUP(A4746,' Legislação Benef - GESCON'!$B$4:$I$2159,6,FALSE),"")</f>
        <v>NÃO</v>
      </c>
      <c r="L4746" s="83" t="str">
        <f>IF(H4746="RPPS",IFERROR(IF(VLOOKUP(A4746,'Suspensão de repasses - GESCON'!$D$3:$J$1048576,7,FALSE)="Validada","SIM","NÃO"),"NÃO"),"")</f>
        <v>NÃO</v>
      </c>
    </row>
    <row r="4747" spans="1:12" s="19" customFormat="1" ht="15" hidden="1" customHeight="1" x14ac:dyDescent="0.25">
      <c r="A4747" s="88" t="s">
        <v>10114</v>
      </c>
      <c r="B4747" s="40" t="s">
        <v>2554</v>
      </c>
      <c r="C4747" s="82" t="s">
        <v>10959</v>
      </c>
      <c r="D4747" s="82"/>
      <c r="E4747" s="82"/>
      <c r="F4747" s="82"/>
      <c r="G4747" s="82"/>
      <c r="H4747" s="40" t="s">
        <v>4</v>
      </c>
      <c r="I4747" s="83" t="str">
        <f>IFERROR(VLOOKUP(A4747,'Alíquotas - CADPREV'!$B$2152:$N$4324,8,FALSE),"")</f>
        <v/>
      </c>
      <c r="J4747" s="83" t="str">
        <f>IF(H4747="RPPS",VLOOKUP(A4747,' Legislação Benef - GESCON'!$B$4:$I$2159,3,FALSE),"")</f>
        <v/>
      </c>
      <c r="K4747" s="83" t="str">
        <f>IF(H4747="RPPS",VLOOKUP(A4747,' Legislação Benef - GESCON'!$B$4:$I$2159,6,FALSE),"")</f>
        <v/>
      </c>
      <c r="L4747" s="83" t="str">
        <f>IF(H4747="RPPS",IFERROR(IF(VLOOKUP(A4747,'Suspensão de repasses - GESCON'!$D$3:$J$1048576,7,FALSE)="Validada","SIM","NÃO"),"NÃO"),"")</f>
        <v/>
      </c>
    </row>
    <row r="4748" spans="1:12" s="19" customFormat="1" ht="15" hidden="1" customHeight="1" x14ac:dyDescent="0.25">
      <c r="A4748" s="88" t="s">
        <v>10115</v>
      </c>
      <c r="B4748" s="40" t="s">
        <v>3601</v>
      </c>
      <c r="C4748" s="82" t="s">
        <v>10959</v>
      </c>
      <c r="D4748" s="82"/>
      <c r="E4748" s="82"/>
      <c r="F4748" s="82"/>
      <c r="G4748" s="82"/>
      <c r="H4748" s="40" t="s">
        <v>4</v>
      </c>
      <c r="I4748" s="83" t="str">
        <f>IFERROR(VLOOKUP(A4748,'Alíquotas - CADPREV'!$B$2152:$N$4324,8,FALSE),"")</f>
        <v/>
      </c>
      <c r="J4748" s="83" t="str">
        <f>IF(H4748="RPPS",VLOOKUP(A4748,' Legislação Benef - GESCON'!$B$4:$I$2159,3,FALSE),"")</f>
        <v/>
      </c>
      <c r="K4748" s="83" t="str">
        <f>IF(H4748="RPPS",VLOOKUP(A4748,' Legislação Benef - GESCON'!$B$4:$I$2159,6,FALSE),"")</f>
        <v/>
      </c>
      <c r="L4748" s="83" t="str">
        <f>IF(H4748="RPPS",IFERROR(IF(VLOOKUP(A4748,'Suspensão de repasses - GESCON'!$D$3:$J$1048576,7,FALSE)="Validada","SIM","NÃO"),"NÃO"),"")</f>
        <v/>
      </c>
    </row>
    <row r="4749" spans="1:12" s="19" customFormat="1" ht="15" hidden="1" customHeight="1" x14ac:dyDescent="0.25">
      <c r="A4749" s="88" t="s">
        <v>10116</v>
      </c>
      <c r="B4749" s="40" t="s">
        <v>1142</v>
      </c>
      <c r="C4749" s="82" t="s">
        <v>10959</v>
      </c>
      <c r="D4749" s="82"/>
      <c r="E4749" s="82"/>
      <c r="F4749" s="82"/>
      <c r="G4749" s="82"/>
      <c r="H4749" s="40" t="s">
        <v>4</v>
      </c>
      <c r="I4749" s="83" t="str">
        <f>IFERROR(VLOOKUP(A4749,'Alíquotas - CADPREV'!$B$2152:$N$4324,8,FALSE),"")</f>
        <v/>
      </c>
      <c r="J4749" s="83" t="str">
        <f>IF(H4749="RPPS",VLOOKUP(A4749,' Legislação Benef - GESCON'!$B$4:$I$2159,3,FALSE),"")</f>
        <v/>
      </c>
      <c r="K4749" s="83" t="str">
        <f>IF(H4749="RPPS",VLOOKUP(A4749,' Legislação Benef - GESCON'!$B$4:$I$2159,6,FALSE),"")</f>
        <v/>
      </c>
      <c r="L4749" s="83" t="str">
        <f>IF(H4749="RPPS",IFERROR(IF(VLOOKUP(A4749,'Suspensão de repasses - GESCON'!$D$3:$J$1048576,7,FALSE)="Validada","SIM","NÃO"),"NÃO"),"")</f>
        <v/>
      </c>
    </row>
    <row r="4750" spans="1:12" s="19" customFormat="1" ht="15" hidden="1" customHeight="1" x14ac:dyDescent="0.25">
      <c r="A4750" s="88" t="s">
        <v>10117</v>
      </c>
      <c r="B4750" s="40" t="s">
        <v>4289</v>
      </c>
      <c r="C4750" s="82" t="s">
        <v>10959</v>
      </c>
      <c r="D4750" s="82"/>
      <c r="E4750" s="82"/>
      <c r="F4750" s="82"/>
      <c r="G4750" s="82"/>
      <c r="H4750" s="40" t="s">
        <v>4</v>
      </c>
      <c r="I4750" s="83" t="str">
        <f>IFERROR(VLOOKUP(A4750,'Alíquotas - CADPREV'!$B$2152:$N$4324,8,FALSE),"")</f>
        <v/>
      </c>
      <c r="J4750" s="83" t="str">
        <f>IF(H4750="RPPS",VLOOKUP(A4750,' Legislação Benef - GESCON'!$B$4:$I$2159,3,FALSE),"")</f>
        <v/>
      </c>
      <c r="K4750" s="83" t="str">
        <f>IF(H4750="RPPS",VLOOKUP(A4750,' Legislação Benef - GESCON'!$B$4:$I$2159,6,FALSE),"")</f>
        <v/>
      </c>
      <c r="L4750" s="83" t="str">
        <f>IF(H4750="RPPS",IFERROR(IF(VLOOKUP(A4750,'Suspensão de repasses - GESCON'!$D$3:$J$1048576,7,FALSE)="Validada","SIM","NÃO"),"NÃO"),"")</f>
        <v/>
      </c>
    </row>
    <row r="4751" spans="1:12" s="19" customFormat="1" ht="15" hidden="1" customHeight="1" x14ac:dyDescent="0.25">
      <c r="A4751" s="88" t="s">
        <v>10118</v>
      </c>
      <c r="B4751" s="40" t="s">
        <v>2554</v>
      </c>
      <c r="C4751" s="82" t="s">
        <v>10959</v>
      </c>
      <c r="D4751" s="82"/>
      <c r="E4751" s="82"/>
      <c r="F4751" s="82"/>
      <c r="G4751" s="82"/>
      <c r="H4751" s="40" t="s">
        <v>4</v>
      </c>
      <c r="I4751" s="83" t="str">
        <f>IFERROR(VLOOKUP(A4751,'Alíquotas - CADPREV'!$B$2152:$N$4324,8,FALSE),"")</f>
        <v/>
      </c>
      <c r="J4751" s="83" t="str">
        <f>IF(H4751="RPPS",VLOOKUP(A4751,' Legislação Benef - GESCON'!$B$4:$I$2159,3,FALSE),"")</f>
        <v/>
      </c>
      <c r="K4751" s="83" t="str">
        <f>IF(H4751="RPPS",VLOOKUP(A4751,' Legislação Benef - GESCON'!$B$4:$I$2159,6,FALSE),"")</f>
        <v/>
      </c>
      <c r="L4751" s="83" t="str">
        <f>IF(H4751="RPPS",IFERROR(IF(VLOOKUP(A4751,'Suspensão de repasses - GESCON'!$D$3:$J$1048576,7,FALSE)="Validada","SIM","NÃO"),"NÃO"),"")</f>
        <v/>
      </c>
    </row>
    <row r="4752" spans="1:12" s="19" customFormat="1" ht="15" hidden="1" customHeight="1" x14ac:dyDescent="0.25">
      <c r="A4752" s="88" t="s">
        <v>10119</v>
      </c>
      <c r="B4752" s="40" t="s">
        <v>3143</v>
      </c>
      <c r="C4752" s="82" t="s">
        <v>10959</v>
      </c>
      <c r="D4752" s="82"/>
      <c r="E4752" s="82"/>
      <c r="F4752" s="82"/>
      <c r="G4752" s="82"/>
      <c r="H4752" s="40" t="s">
        <v>4</v>
      </c>
      <c r="I4752" s="83" t="str">
        <f>IFERROR(VLOOKUP(A4752,'Alíquotas - CADPREV'!$B$2152:$N$4324,8,FALSE),"")</f>
        <v/>
      </c>
      <c r="J4752" s="83" t="str">
        <f>IF(H4752="RPPS",VLOOKUP(A4752,' Legislação Benef - GESCON'!$B$4:$I$2159,3,FALSE),"")</f>
        <v/>
      </c>
      <c r="K4752" s="83" t="str">
        <f>IF(H4752="RPPS",VLOOKUP(A4752,' Legislação Benef - GESCON'!$B$4:$I$2159,6,FALSE),"")</f>
        <v/>
      </c>
      <c r="L4752" s="83" t="str">
        <f>IF(H4752="RPPS",IFERROR(IF(VLOOKUP(A4752,'Suspensão de repasses - GESCON'!$D$3:$J$1048576,7,FALSE)="Validada","SIM","NÃO"),"NÃO"),"")</f>
        <v/>
      </c>
    </row>
    <row r="4753" spans="1:12" s="19" customFormat="1" ht="15" hidden="1" customHeight="1" x14ac:dyDescent="0.25">
      <c r="A4753" s="88" t="s">
        <v>10120</v>
      </c>
      <c r="B4753" s="40" t="s">
        <v>1142</v>
      </c>
      <c r="C4753" s="82" t="s">
        <v>10959</v>
      </c>
      <c r="D4753" s="82"/>
      <c r="E4753" s="82"/>
      <c r="F4753" s="82"/>
      <c r="G4753" s="82"/>
      <c r="H4753" s="40" t="s">
        <v>4</v>
      </c>
      <c r="I4753" s="83" t="str">
        <f>IFERROR(VLOOKUP(A4753,'Alíquotas - CADPREV'!$B$2152:$N$4324,8,FALSE),"")</f>
        <v/>
      </c>
      <c r="J4753" s="83" t="str">
        <f>IF(H4753="RPPS",VLOOKUP(A4753,' Legislação Benef - GESCON'!$B$4:$I$2159,3,FALSE),"")</f>
        <v/>
      </c>
      <c r="K4753" s="83" t="str">
        <f>IF(H4753="RPPS",VLOOKUP(A4753,' Legislação Benef - GESCON'!$B$4:$I$2159,6,FALSE),"")</f>
        <v/>
      </c>
      <c r="L4753" s="83" t="str">
        <f>IF(H4753="RPPS",IFERROR(IF(VLOOKUP(A4753,'Suspensão de repasses - GESCON'!$D$3:$J$1048576,7,FALSE)="Validada","SIM","NÃO"),"NÃO"),"")</f>
        <v/>
      </c>
    </row>
    <row r="4754" spans="1:12" s="19" customFormat="1" ht="15" hidden="1" customHeight="1" x14ac:dyDescent="0.25">
      <c r="A4754" s="88" t="s">
        <v>10121</v>
      </c>
      <c r="B4754" s="40" t="s">
        <v>1356</v>
      </c>
      <c r="C4754" s="82" t="s">
        <v>10959</v>
      </c>
      <c r="D4754" s="82"/>
      <c r="E4754" s="82"/>
      <c r="F4754" s="82"/>
      <c r="G4754" s="82"/>
      <c r="H4754" s="40" t="s">
        <v>4</v>
      </c>
      <c r="I4754" s="83" t="str">
        <f>IFERROR(VLOOKUP(A4754,'Alíquotas - CADPREV'!$B$2152:$N$4324,8,FALSE),"")</f>
        <v/>
      </c>
      <c r="J4754" s="83" t="str">
        <f>IF(H4754="RPPS",VLOOKUP(A4754,' Legislação Benef - GESCON'!$B$4:$I$2159,3,FALSE),"")</f>
        <v/>
      </c>
      <c r="K4754" s="83" t="str">
        <f>IF(H4754="RPPS",VLOOKUP(A4754,' Legislação Benef - GESCON'!$B$4:$I$2159,6,FALSE),"")</f>
        <v/>
      </c>
      <c r="L4754" s="83" t="str">
        <f>IF(H4754="RPPS",IFERROR(IF(VLOOKUP(A4754,'Suspensão de repasses - GESCON'!$D$3:$J$1048576,7,FALSE)="Validada","SIM","NÃO"),"NÃO"),"")</f>
        <v/>
      </c>
    </row>
    <row r="4755" spans="1:12" s="19" customFormat="1" ht="15" hidden="1" customHeight="1" x14ac:dyDescent="0.25">
      <c r="A4755" s="88" t="s">
        <v>10122</v>
      </c>
      <c r="B4755" s="40" t="s">
        <v>1356</v>
      </c>
      <c r="C4755" s="82" t="s">
        <v>10959</v>
      </c>
      <c r="D4755" s="82"/>
      <c r="E4755" s="82"/>
      <c r="F4755" s="82"/>
      <c r="G4755" s="82"/>
      <c r="H4755" s="40" t="s">
        <v>4</v>
      </c>
      <c r="I4755" s="83" t="str">
        <f>IFERROR(VLOOKUP(A4755,'Alíquotas - CADPREV'!$B$2152:$N$4324,8,FALSE),"")</f>
        <v/>
      </c>
      <c r="J4755" s="83" t="str">
        <f>IF(H4755="RPPS",VLOOKUP(A4755,' Legislação Benef - GESCON'!$B$4:$I$2159,3,FALSE),"")</f>
        <v/>
      </c>
      <c r="K4755" s="83" t="str">
        <f>IF(H4755="RPPS",VLOOKUP(A4755,' Legislação Benef - GESCON'!$B$4:$I$2159,6,FALSE),"")</f>
        <v/>
      </c>
      <c r="L4755" s="83" t="str">
        <f>IF(H4755="RPPS",IFERROR(IF(VLOOKUP(A4755,'Suspensão de repasses - GESCON'!$D$3:$J$1048576,7,FALSE)="Validada","SIM","NÃO"),"NÃO"),"")</f>
        <v/>
      </c>
    </row>
    <row r="4756" spans="1:12" s="19" customFormat="1" ht="15" hidden="1" customHeight="1" x14ac:dyDescent="0.25">
      <c r="A4756" s="88" t="s">
        <v>10123</v>
      </c>
      <c r="B4756" s="40" t="s">
        <v>4289</v>
      </c>
      <c r="C4756" s="82" t="s">
        <v>10959</v>
      </c>
      <c r="D4756" s="82"/>
      <c r="E4756" s="82"/>
      <c r="F4756" s="82"/>
      <c r="G4756" s="82"/>
      <c r="H4756" s="40" t="s">
        <v>4</v>
      </c>
      <c r="I4756" s="83" t="str">
        <f>IFERROR(VLOOKUP(A4756,'Alíquotas - CADPREV'!$B$2152:$N$4324,8,FALSE),"")</f>
        <v/>
      </c>
      <c r="J4756" s="83" t="str">
        <f>IF(H4756="RPPS",VLOOKUP(A4756,' Legislação Benef - GESCON'!$B$4:$I$2159,3,FALSE),"")</f>
        <v/>
      </c>
      <c r="K4756" s="83" t="str">
        <f>IF(H4756="RPPS",VLOOKUP(A4756,' Legislação Benef - GESCON'!$B$4:$I$2159,6,FALSE),"")</f>
        <v/>
      </c>
      <c r="L4756" s="83" t="str">
        <f>IF(H4756="RPPS",IFERROR(IF(VLOOKUP(A4756,'Suspensão de repasses - GESCON'!$D$3:$J$1048576,7,FALSE)="Validada","SIM","NÃO"),"NÃO"),"")</f>
        <v/>
      </c>
    </row>
    <row r="4757" spans="1:12" s="19" customFormat="1" ht="15" hidden="1" customHeight="1" x14ac:dyDescent="0.25">
      <c r="A4757" s="88" t="s">
        <v>10124</v>
      </c>
      <c r="B4757" s="40" t="s">
        <v>4626</v>
      </c>
      <c r="C4757" s="82" t="s">
        <v>10959</v>
      </c>
      <c r="D4757" s="82"/>
      <c r="E4757" s="82"/>
      <c r="F4757" s="82"/>
      <c r="G4757" s="82"/>
      <c r="H4757" s="40" t="s">
        <v>4</v>
      </c>
      <c r="I4757" s="83" t="str">
        <f>IFERROR(VLOOKUP(A4757,'Alíquotas - CADPREV'!$B$2152:$N$4324,8,FALSE),"")</f>
        <v/>
      </c>
      <c r="J4757" s="83" t="str">
        <f>IF(H4757="RPPS",VLOOKUP(A4757,' Legislação Benef - GESCON'!$B$4:$I$2159,3,FALSE),"")</f>
        <v/>
      </c>
      <c r="K4757" s="83" t="str">
        <f>IF(H4757="RPPS",VLOOKUP(A4757,' Legislação Benef - GESCON'!$B$4:$I$2159,6,FALSE),"")</f>
        <v/>
      </c>
      <c r="L4757" s="83" t="str">
        <f>IF(H4757="RPPS",IFERROR(IF(VLOOKUP(A4757,'Suspensão de repasses - GESCON'!$D$3:$J$1048576,7,FALSE)="Validada","SIM","NÃO"),"NÃO"),"")</f>
        <v/>
      </c>
    </row>
    <row r="4758" spans="1:12" s="19" customFormat="1" ht="15" hidden="1" customHeight="1" x14ac:dyDescent="0.25">
      <c r="A4758" s="88" t="s">
        <v>10125</v>
      </c>
      <c r="B4758" s="40" t="s">
        <v>1356</v>
      </c>
      <c r="C4758" s="82" t="s">
        <v>10959</v>
      </c>
      <c r="D4758" s="82"/>
      <c r="E4758" s="82"/>
      <c r="F4758" s="82"/>
      <c r="G4758" s="82"/>
      <c r="H4758" s="40" t="s">
        <v>4</v>
      </c>
      <c r="I4758" s="83" t="str">
        <f>IFERROR(VLOOKUP(A4758,'Alíquotas - CADPREV'!$B$2152:$N$4324,8,FALSE),"")</f>
        <v/>
      </c>
      <c r="J4758" s="83" t="str">
        <f>IF(H4758="RPPS",VLOOKUP(A4758,' Legislação Benef - GESCON'!$B$4:$I$2159,3,FALSE),"")</f>
        <v/>
      </c>
      <c r="K4758" s="83" t="str">
        <f>IF(H4758="RPPS",VLOOKUP(A4758,' Legislação Benef - GESCON'!$B$4:$I$2159,6,FALSE),"")</f>
        <v/>
      </c>
      <c r="L4758" s="83" t="str">
        <f>IF(H4758="RPPS",IFERROR(IF(VLOOKUP(A4758,'Suspensão de repasses - GESCON'!$D$3:$J$1048576,7,FALSE)="Validada","SIM","NÃO"),"NÃO"),"")</f>
        <v/>
      </c>
    </row>
    <row r="4759" spans="1:12" s="19" customFormat="1" ht="15" hidden="1" customHeight="1" x14ac:dyDescent="0.25">
      <c r="A4759" s="88" t="s">
        <v>10126</v>
      </c>
      <c r="B4759" s="40" t="s">
        <v>2758</v>
      </c>
      <c r="C4759" s="82" t="s">
        <v>10959</v>
      </c>
      <c r="D4759" s="82"/>
      <c r="E4759" s="82"/>
      <c r="F4759" s="82"/>
      <c r="G4759" s="82"/>
      <c r="H4759" s="40" t="s">
        <v>4</v>
      </c>
      <c r="I4759" s="83" t="str">
        <f>IFERROR(VLOOKUP(A4759,'Alíquotas - CADPREV'!$B$2152:$N$4324,8,FALSE),"")</f>
        <v/>
      </c>
      <c r="J4759" s="83" t="str">
        <f>IF(H4759="RPPS",VLOOKUP(A4759,' Legislação Benef - GESCON'!$B$4:$I$2159,3,FALSE),"")</f>
        <v/>
      </c>
      <c r="K4759" s="83" t="str">
        <f>IF(H4759="RPPS",VLOOKUP(A4759,' Legislação Benef - GESCON'!$B$4:$I$2159,6,FALSE),"")</f>
        <v/>
      </c>
      <c r="L4759" s="83" t="str">
        <f>IF(H4759="RPPS",IFERROR(IF(VLOOKUP(A4759,'Suspensão de repasses - GESCON'!$D$3:$J$1048576,7,FALSE)="Validada","SIM","NÃO"),"NÃO"),"")</f>
        <v/>
      </c>
    </row>
    <row r="4760" spans="1:12" s="19" customFormat="1" ht="15" hidden="1" customHeight="1" x14ac:dyDescent="0.25">
      <c r="A4760" s="88" t="s">
        <v>10127</v>
      </c>
      <c r="B4760" s="40" t="s">
        <v>3812</v>
      </c>
      <c r="C4760" s="82" t="s">
        <v>10959</v>
      </c>
      <c r="D4760" s="82"/>
      <c r="E4760" s="82"/>
      <c r="F4760" s="82"/>
      <c r="G4760" s="82"/>
      <c r="H4760" s="40" t="s">
        <v>4</v>
      </c>
      <c r="I4760" s="83" t="str">
        <f>IFERROR(VLOOKUP(A4760,'Alíquotas - CADPREV'!$B$2152:$N$4324,8,FALSE),"")</f>
        <v/>
      </c>
      <c r="J4760" s="83" t="str">
        <f>IF(H4760="RPPS",VLOOKUP(A4760,' Legislação Benef - GESCON'!$B$4:$I$2159,3,FALSE),"")</f>
        <v/>
      </c>
      <c r="K4760" s="83" t="str">
        <f>IF(H4760="RPPS",VLOOKUP(A4760,' Legislação Benef - GESCON'!$B$4:$I$2159,6,FALSE),"")</f>
        <v/>
      </c>
      <c r="L4760" s="83" t="str">
        <f>IF(H4760="RPPS",IFERROR(IF(VLOOKUP(A4760,'Suspensão de repasses - GESCON'!$D$3:$J$1048576,7,FALSE)="Validada","SIM","NÃO"),"NÃO"),"")</f>
        <v/>
      </c>
    </row>
    <row r="4761" spans="1:12" s="19" customFormat="1" ht="15" hidden="1" customHeight="1" x14ac:dyDescent="0.25">
      <c r="A4761" s="88" t="s">
        <v>10128</v>
      </c>
      <c r="B4761" s="40" t="s">
        <v>3143</v>
      </c>
      <c r="C4761" s="82" t="s">
        <v>10959</v>
      </c>
      <c r="D4761" s="82"/>
      <c r="E4761" s="82"/>
      <c r="F4761" s="82"/>
      <c r="G4761" s="82"/>
      <c r="H4761" s="40" t="s">
        <v>4</v>
      </c>
      <c r="I4761" s="83" t="str">
        <f>IFERROR(VLOOKUP(A4761,'Alíquotas - CADPREV'!$B$2152:$N$4324,8,FALSE),"")</f>
        <v/>
      </c>
      <c r="J4761" s="83" t="str">
        <f>IF(H4761="RPPS",VLOOKUP(A4761,' Legislação Benef - GESCON'!$B$4:$I$2159,3,FALSE),"")</f>
        <v/>
      </c>
      <c r="K4761" s="83" t="str">
        <f>IF(H4761="RPPS",VLOOKUP(A4761,' Legislação Benef - GESCON'!$B$4:$I$2159,6,FALSE),"")</f>
        <v/>
      </c>
      <c r="L4761" s="83" t="str">
        <f>IF(H4761="RPPS",IFERROR(IF(VLOOKUP(A4761,'Suspensão de repasses - GESCON'!$D$3:$J$1048576,7,FALSE)="Validada","SIM","NÃO"),"NÃO"),"")</f>
        <v/>
      </c>
    </row>
    <row r="4762" spans="1:12" s="19" customFormat="1" ht="15" hidden="1" customHeight="1" x14ac:dyDescent="0.25">
      <c r="A4762" s="88" t="s">
        <v>10129</v>
      </c>
      <c r="B4762" s="40" t="s">
        <v>3143</v>
      </c>
      <c r="C4762" s="82" t="s">
        <v>10959</v>
      </c>
      <c r="D4762" s="82"/>
      <c r="E4762" s="82"/>
      <c r="F4762" s="82"/>
      <c r="G4762" s="82"/>
      <c r="H4762" s="40" t="s">
        <v>4</v>
      </c>
      <c r="I4762" s="83" t="str">
        <f>IFERROR(VLOOKUP(A4762,'Alíquotas - CADPREV'!$B$2152:$N$4324,8,FALSE),"")</f>
        <v/>
      </c>
      <c r="J4762" s="83" t="str">
        <f>IF(H4762="RPPS",VLOOKUP(A4762,' Legislação Benef - GESCON'!$B$4:$I$2159,3,FALSE),"")</f>
        <v/>
      </c>
      <c r="K4762" s="83" t="str">
        <f>IF(H4762="RPPS",VLOOKUP(A4762,' Legislação Benef - GESCON'!$B$4:$I$2159,6,FALSE),"")</f>
        <v/>
      </c>
      <c r="L4762" s="83" t="str">
        <f>IF(H4762="RPPS",IFERROR(IF(VLOOKUP(A4762,'Suspensão de repasses - GESCON'!$D$3:$J$1048576,7,FALSE)="Validada","SIM","NÃO"),"NÃO"),"")</f>
        <v/>
      </c>
    </row>
    <row r="4763" spans="1:12" s="19" customFormat="1" ht="15" customHeight="1" x14ac:dyDescent="0.25">
      <c r="A4763" s="88" t="s">
        <v>10130</v>
      </c>
      <c r="B4763" s="40" t="s">
        <v>3143</v>
      </c>
      <c r="C4763" s="82" t="s">
        <v>10958</v>
      </c>
      <c r="D4763" s="82">
        <v>323</v>
      </c>
      <c r="E4763" s="82">
        <v>51</v>
      </c>
      <c r="F4763" s="82">
        <v>22</v>
      </c>
      <c r="G4763" s="82">
        <v>396</v>
      </c>
      <c r="H4763" s="40" t="s">
        <v>2</v>
      </c>
      <c r="I4763" s="83" t="str">
        <f>IFERROR(VLOOKUP(A4763,'Alíquotas - CADPREV'!$B$2152:$N$4324,8,FALSE),"")</f>
        <v>NÃO</v>
      </c>
      <c r="J4763" s="83" t="str">
        <f>IF(H4763="RPPS",VLOOKUP(A4763,' Legislação Benef - GESCON'!$B$4:$I$2159,3,FALSE),"")</f>
        <v>NÃO</v>
      </c>
      <c r="K4763" s="83" t="str">
        <f>IF(H4763="RPPS",VLOOKUP(A4763,' Legislação Benef - GESCON'!$B$4:$I$2159,6,FALSE),"")</f>
        <v>NÃO</v>
      </c>
      <c r="L4763" s="83" t="str">
        <f>IF(H4763="RPPS",IFERROR(IF(VLOOKUP(A4763,'Suspensão de repasses - GESCON'!$D$3:$J$1048576,7,FALSE)="Validada","SIM","NÃO"),"NÃO"),"")</f>
        <v>NÃO</v>
      </c>
    </row>
    <row r="4764" spans="1:12" s="19" customFormat="1" ht="15" customHeight="1" x14ac:dyDescent="0.25">
      <c r="A4764" s="88" t="s">
        <v>10131</v>
      </c>
      <c r="B4764" s="40" t="s">
        <v>4289</v>
      </c>
      <c r="C4764" s="82" t="s">
        <v>10958</v>
      </c>
      <c r="D4764" s="82">
        <v>3223</v>
      </c>
      <c r="E4764" s="82">
        <v>546</v>
      </c>
      <c r="F4764" s="82">
        <v>98</v>
      </c>
      <c r="G4764" s="82">
        <v>3867</v>
      </c>
      <c r="H4764" s="40" t="s">
        <v>2</v>
      </c>
      <c r="I4764" s="83" t="str">
        <f>IFERROR(VLOOKUP(A4764,'Alíquotas - CADPREV'!$B$2152:$N$4324,8,FALSE),"")</f>
        <v>NÃO</v>
      </c>
      <c r="J4764" s="83" t="str">
        <f>IF(H4764="RPPS",VLOOKUP(A4764,' Legislação Benef - GESCON'!$B$4:$I$2159,3,FALSE),"")</f>
        <v>NÃO</v>
      </c>
      <c r="K4764" s="83" t="str">
        <f>IF(H4764="RPPS",VLOOKUP(A4764,' Legislação Benef - GESCON'!$B$4:$I$2159,6,FALSE),"")</f>
        <v>NÃO</v>
      </c>
      <c r="L4764" s="83" t="str">
        <f>IF(H4764="RPPS",IFERROR(IF(VLOOKUP(A4764,'Suspensão de repasses - GESCON'!$D$3:$J$1048576,7,FALSE)="Validada","SIM","NÃO"),"NÃO"),"")</f>
        <v>NÃO</v>
      </c>
    </row>
    <row r="4765" spans="1:12" s="19" customFormat="1" ht="15" hidden="1" customHeight="1" x14ac:dyDescent="0.25">
      <c r="A4765" s="88" t="s">
        <v>10132</v>
      </c>
      <c r="B4765" s="40" t="s">
        <v>1356</v>
      </c>
      <c r="C4765" s="82" t="s">
        <v>10959</v>
      </c>
      <c r="D4765" s="82"/>
      <c r="E4765" s="82"/>
      <c r="F4765" s="82"/>
      <c r="G4765" s="82"/>
      <c r="H4765" s="40" t="s">
        <v>4</v>
      </c>
      <c r="I4765" s="83" t="str">
        <f>IFERROR(VLOOKUP(A4765,'Alíquotas - CADPREV'!$B$2152:$N$4324,8,FALSE),"")</f>
        <v/>
      </c>
      <c r="J4765" s="83" t="str">
        <f>IF(H4765="RPPS",VLOOKUP(A4765,' Legislação Benef - GESCON'!$B$4:$I$2159,3,FALSE),"")</f>
        <v/>
      </c>
      <c r="K4765" s="83" t="str">
        <f>IF(H4765="RPPS",VLOOKUP(A4765,' Legislação Benef - GESCON'!$B$4:$I$2159,6,FALSE),"")</f>
        <v/>
      </c>
      <c r="L4765" s="83" t="str">
        <f>IF(H4765="RPPS",IFERROR(IF(VLOOKUP(A4765,'Suspensão de repasses - GESCON'!$D$3:$J$1048576,7,FALSE)="Validada","SIM","NÃO"),"NÃO"),"")</f>
        <v/>
      </c>
    </row>
    <row r="4766" spans="1:12" s="19" customFormat="1" ht="15" hidden="1" customHeight="1" x14ac:dyDescent="0.25">
      <c r="A4766" s="88" t="s">
        <v>10133</v>
      </c>
      <c r="B4766" s="40" t="s">
        <v>4626</v>
      </c>
      <c r="C4766" s="82" t="s">
        <v>10959</v>
      </c>
      <c r="D4766" s="82"/>
      <c r="E4766" s="82"/>
      <c r="F4766" s="82"/>
      <c r="G4766" s="82"/>
      <c r="H4766" s="40" t="s">
        <v>4</v>
      </c>
      <c r="I4766" s="83" t="str">
        <f>IFERROR(VLOOKUP(A4766,'Alíquotas - CADPREV'!$B$2152:$N$4324,8,FALSE),"")</f>
        <v/>
      </c>
      <c r="J4766" s="83" t="str">
        <f>IF(H4766="RPPS",VLOOKUP(A4766,' Legislação Benef - GESCON'!$B$4:$I$2159,3,FALSE),"")</f>
        <v/>
      </c>
      <c r="K4766" s="83" t="str">
        <f>IF(H4766="RPPS",VLOOKUP(A4766,' Legislação Benef - GESCON'!$B$4:$I$2159,6,FALSE),"")</f>
        <v/>
      </c>
      <c r="L4766" s="83" t="str">
        <f>IF(H4766="RPPS",IFERROR(IF(VLOOKUP(A4766,'Suspensão de repasses - GESCON'!$D$3:$J$1048576,7,FALSE)="Validada","SIM","NÃO"),"NÃO"),"")</f>
        <v/>
      </c>
    </row>
    <row r="4767" spans="1:12" s="19" customFormat="1" ht="15" hidden="1" customHeight="1" x14ac:dyDescent="0.25">
      <c r="A4767" s="88" t="s">
        <v>10134</v>
      </c>
      <c r="B4767" s="40" t="s">
        <v>3143</v>
      </c>
      <c r="C4767" s="82" t="s">
        <v>10959</v>
      </c>
      <c r="D4767" s="82"/>
      <c r="E4767" s="82"/>
      <c r="F4767" s="82"/>
      <c r="G4767" s="82"/>
      <c r="H4767" s="40" t="s">
        <v>4</v>
      </c>
      <c r="I4767" s="83" t="str">
        <f>IFERROR(VLOOKUP(A4767,'Alíquotas - CADPREV'!$B$2152:$N$4324,8,FALSE),"")</f>
        <v/>
      </c>
      <c r="J4767" s="83" t="str">
        <f>IF(H4767="RPPS",VLOOKUP(A4767,' Legislação Benef - GESCON'!$B$4:$I$2159,3,FALSE),"")</f>
        <v/>
      </c>
      <c r="K4767" s="83" t="str">
        <f>IF(H4767="RPPS",VLOOKUP(A4767,' Legislação Benef - GESCON'!$B$4:$I$2159,6,FALSE),"")</f>
        <v/>
      </c>
      <c r="L4767" s="83" t="str">
        <f>IF(H4767="RPPS",IFERROR(IF(VLOOKUP(A4767,'Suspensão de repasses - GESCON'!$D$3:$J$1048576,7,FALSE)="Validada","SIM","NÃO"),"NÃO"),"")</f>
        <v/>
      </c>
    </row>
    <row r="4768" spans="1:12" s="19" customFormat="1" ht="15" customHeight="1" x14ac:dyDescent="0.25">
      <c r="A4768" s="88" t="s">
        <v>10135</v>
      </c>
      <c r="B4768" s="40" t="s">
        <v>2758</v>
      </c>
      <c r="C4768" s="82" t="s">
        <v>10958</v>
      </c>
      <c r="D4768" s="82">
        <v>390</v>
      </c>
      <c r="E4768" s="82">
        <v>114</v>
      </c>
      <c r="F4768" s="82">
        <v>19</v>
      </c>
      <c r="G4768" s="82">
        <v>523</v>
      </c>
      <c r="H4768" s="40" t="s">
        <v>2</v>
      </c>
      <c r="I4768" s="83" t="str">
        <f>IFERROR(VLOOKUP(A4768,'Alíquotas - CADPREV'!$B$2152:$N$4324,8,FALSE),"")</f>
        <v>NÃO</v>
      </c>
      <c r="J4768" s="83" t="str">
        <f>IF(H4768="RPPS",VLOOKUP(A4768,' Legislação Benef - GESCON'!$B$4:$I$2159,3,FALSE),"")</f>
        <v>NÃO</v>
      </c>
      <c r="K4768" s="83" t="str">
        <f>IF(H4768="RPPS",VLOOKUP(A4768,' Legislação Benef - GESCON'!$B$4:$I$2159,6,FALSE),"")</f>
        <v>NÃO</v>
      </c>
      <c r="L4768" s="83" t="str">
        <f>IF(H4768="RPPS",IFERROR(IF(VLOOKUP(A4768,'Suspensão de repasses - GESCON'!$D$3:$J$1048576,7,FALSE)="Validada","SIM","NÃO"),"NÃO"),"")</f>
        <v>NÃO</v>
      </c>
    </row>
    <row r="4769" spans="1:12" s="19" customFormat="1" ht="15" customHeight="1" x14ac:dyDescent="0.25">
      <c r="A4769" s="88" t="s">
        <v>10136</v>
      </c>
      <c r="B4769" s="40" t="s">
        <v>2554</v>
      </c>
      <c r="C4769" s="82" t="s">
        <v>10958</v>
      </c>
      <c r="D4769" s="82">
        <v>261</v>
      </c>
      <c r="E4769" s="82">
        <v>105</v>
      </c>
      <c r="F4769" s="82">
        <v>15</v>
      </c>
      <c r="G4769" s="82">
        <v>381</v>
      </c>
      <c r="H4769" s="40" t="s">
        <v>2</v>
      </c>
      <c r="I4769" s="83" t="str">
        <f>IFERROR(VLOOKUP(A4769,'Alíquotas - CADPREV'!$B$2152:$N$4324,8,FALSE),"")</f>
        <v>NÃO</v>
      </c>
      <c r="J4769" s="83" t="str">
        <f>IF(H4769="RPPS",VLOOKUP(A4769,' Legislação Benef - GESCON'!$B$4:$I$2159,3,FALSE),"")</f>
        <v>NÃO</v>
      </c>
      <c r="K4769" s="83" t="str">
        <f>IF(H4769="RPPS",VLOOKUP(A4769,' Legislação Benef - GESCON'!$B$4:$I$2159,6,FALSE),"")</f>
        <v>NÃO</v>
      </c>
      <c r="L4769" s="83" t="str">
        <f>IF(H4769="RPPS",IFERROR(IF(VLOOKUP(A4769,'Suspensão de repasses - GESCON'!$D$3:$J$1048576,7,FALSE)="Validada","SIM","NÃO"),"NÃO"),"")</f>
        <v>NÃO</v>
      </c>
    </row>
    <row r="4770" spans="1:12" s="19" customFormat="1" ht="15" customHeight="1" x14ac:dyDescent="0.25">
      <c r="A4770" s="88" t="s">
        <v>10137</v>
      </c>
      <c r="B4770" s="40" t="s">
        <v>29</v>
      </c>
      <c r="C4770" s="82" t="s">
        <v>10958</v>
      </c>
      <c r="D4770" s="82">
        <v>617</v>
      </c>
      <c r="E4770" s="82">
        <v>0</v>
      </c>
      <c r="F4770" s="82">
        <v>0</v>
      </c>
      <c r="G4770" s="82">
        <v>617</v>
      </c>
      <c r="H4770" s="40" t="s">
        <v>2</v>
      </c>
      <c r="I4770" s="83" t="str">
        <f>IFERROR(VLOOKUP(A4770,'Alíquotas - CADPREV'!$B$2152:$N$4324,8,FALSE),"")</f>
        <v>NÃO</v>
      </c>
      <c r="J4770" s="83" t="str">
        <f>IF(H4770="RPPS",VLOOKUP(A4770,' Legislação Benef - GESCON'!$B$4:$I$2159,3,FALSE),"")</f>
        <v>NÃO</v>
      </c>
      <c r="K4770" s="83" t="str">
        <f>IF(H4770="RPPS",VLOOKUP(A4770,' Legislação Benef - GESCON'!$B$4:$I$2159,6,FALSE),"")</f>
        <v>NÃO</v>
      </c>
      <c r="L4770" s="83" t="str">
        <f>IF(H4770="RPPS",IFERROR(IF(VLOOKUP(A4770,'Suspensão de repasses - GESCON'!$D$3:$J$1048576,7,FALSE)="Validada","SIM","NÃO"),"NÃO"),"")</f>
        <v>NÃO</v>
      </c>
    </row>
    <row r="4771" spans="1:12" s="19" customFormat="1" ht="15" hidden="1" customHeight="1" x14ac:dyDescent="0.25">
      <c r="A4771" s="88" t="s">
        <v>10138</v>
      </c>
      <c r="B4771" s="40" t="s">
        <v>1356</v>
      </c>
      <c r="C4771" s="82" t="s">
        <v>10959</v>
      </c>
      <c r="D4771" s="82"/>
      <c r="E4771" s="82"/>
      <c r="F4771" s="82"/>
      <c r="G4771" s="82"/>
      <c r="H4771" s="40" t="s">
        <v>4</v>
      </c>
      <c r="I4771" s="83" t="str">
        <f>IFERROR(VLOOKUP(A4771,'Alíquotas - CADPREV'!$B$2152:$N$4324,8,FALSE),"")</f>
        <v/>
      </c>
      <c r="J4771" s="83" t="str">
        <f>IF(H4771="RPPS",VLOOKUP(A4771,' Legislação Benef - GESCON'!$B$4:$I$2159,3,FALSE),"")</f>
        <v/>
      </c>
      <c r="K4771" s="83" t="str">
        <f>IF(H4771="RPPS",VLOOKUP(A4771,' Legislação Benef - GESCON'!$B$4:$I$2159,6,FALSE),"")</f>
        <v/>
      </c>
      <c r="L4771" s="83" t="str">
        <f>IF(H4771="RPPS",IFERROR(IF(VLOOKUP(A4771,'Suspensão de repasses - GESCON'!$D$3:$J$1048576,7,FALSE)="Validada","SIM","NÃO"),"NÃO"),"")</f>
        <v/>
      </c>
    </row>
    <row r="4772" spans="1:12" s="19" customFormat="1" ht="15" hidden="1" customHeight="1" x14ac:dyDescent="0.25">
      <c r="A4772" s="88" t="s">
        <v>10139</v>
      </c>
      <c r="B4772" s="40" t="s">
        <v>1356</v>
      </c>
      <c r="C4772" s="82" t="s">
        <v>10959</v>
      </c>
      <c r="D4772" s="82"/>
      <c r="E4772" s="82"/>
      <c r="F4772" s="82"/>
      <c r="G4772" s="82"/>
      <c r="H4772" s="40" t="s">
        <v>4</v>
      </c>
      <c r="I4772" s="83" t="str">
        <f>IFERROR(VLOOKUP(A4772,'Alíquotas - CADPREV'!$B$2152:$N$4324,8,FALSE),"")</f>
        <v/>
      </c>
      <c r="J4772" s="83" t="str">
        <f>IF(H4772="RPPS",VLOOKUP(A4772,' Legislação Benef - GESCON'!$B$4:$I$2159,3,FALSE),"")</f>
        <v/>
      </c>
      <c r="K4772" s="83" t="str">
        <f>IF(H4772="RPPS",VLOOKUP(A4772,' Legislação Benef - GESCON'!$B$4:$I$2159,6,FALSE),"")</f>
        <v/>
      </c>
      <c r="L4772" s="83" t="str">
        <f>IF(H4772="RPPS",IFERROR(IF(VLOOKUP(A4772,'Suspensão de repasses - GESCON'!$D$3:$J$1048576,7,FALSE)="Validada","SIM","NÃO"),"NÃO"),"")</f>
        <v/>
      </c>
    </row>
    <row r="4773" spans="1:12" s="19" customFormat="1" ht="15" customHeight="1" x14ac:dyDescent="0.25">
      <c r="A4773" s="88" t="s">
        <v>10140</v>
      </c>
      <c r="B4773" s="40" t="s">
        <v>29</v>
      </c>
      <c r="C4773" s="82" t="s">
        <v>10958</v>
      </c>
      <c r="D4773" s="82">
        <v>1424</v>
      </c>
      <c r="E4773" s="82">
        <v>206</v>
      </c>
      <c r="F4773" s="82">
        <v>70</v>
      </c>
      <c r="G4773" s="82">
        <v>1700</v>
      </c>
      <c r="H4773" s="40" t="s">
        <v>2</v>
      </c>
      <c r="I4773" s="83" t="str">
        <f>IFERROR(VLOOKUP(A4773,'Alíquotas - CADPREV'!$B$2152:$N$4324,8,FALSE),"")</f>
        <v>NÃO</v>
      </c>
      <c r="J4773" s="83" t="str">
        <f>IF(H4773="RPPS",VLOOKUP(A4773,' Legislação Benef - GESCON'!$B$4:$I$2159,3,FALSE),"")</f>
        <v>NÃO</v>
      </c>
      <c r="K4773" s="83" t="str">
        <f>IF(H4773="RPPS",VLOOKUP(A4773,' Legislação Benef - GESCON'!$B$4:$I$2159,6,FALSE),"")</f>
        <v>NÃO</v>
      </c>
      <c r="L4773" s="83" t="str">
        <f>IF(H4773="RPPS",IFERROR(IF(VLOOKUP(A4773,'Suspensão de repasses - GESCON'!$D$3:$J$1048576,7,FALSE)="Validada","SIM","NÃO"),"NÃO"),"")</f>
        <v>NÃO</v>
      </c>
    </row>
    <row r="4774" spans="1:12" s="19" customFormat="1" ht="15" hidden="1" customHeight="1" x14ac:dyDescent="0.25">
      <c r="A4774" s="88" t="s">
        <v>10141</v>
      </c>
      <c r="B4774" s="40" t="s">
        <v>1356</v>
      </c>
      <c r="C4774" s="82" t="s">
        <v>10959</v>
      </c>
      <c r="D4774" s="82"/>
      <c r="E4774" s="82"/>
      <c r="F4774" s="82"/>
      <c r="G4774" s="82"/>
      <c r="H4774" s="40" t="s">
        <v>4</v>
      </c>
      <c r="I4774" s="83" t="str">
        <f>IFERROR(VLOOKUP(A4774,'Alíquotas - CADPREV'!$B$2152:$N$4324,8,FALSE),"")</f>
        <v/>
      </c>
      <c r="J4774" s="83" t="str">
        <f>IF(H4774="RPPS",VLOOKUP(A4774,' Legislação Benef - GESCON'!$B$4:$I$2159,3,FALSE),"")</f>
        <v/>
      </c>
      <c r="K4774" s="83" t="str">
        <f>IF(H4774="RPPS",VLOOKUP(A4774,' Legislação Benef - GESCON'!$B$4:$I$2159,6,FALSE),"")</f>
        <v/>
      </c>
      <c r="L4774" s="83" t="str">
        <f>IF(H4774="RPPS",IFERROR(IF(VLOOKUP(A4774,'Suspensão de repasses - GESCON'!$D$3:$J$1048576,7,FALSE)="Validada","SIM","NÃO"),"NÃO"),"")</f>
        <v/>
      </c>
    </row>
    <row r="4775" spans="1:12" s="19" customFormat="1" ht="15" hidden="1" customHeight="1" x14ac:dyDescent="0.25">
      <c r="A4775" s="88" t="s">
        <v>10142</v>
      </c>
      <c r="B4775" s="40" t="s">
        <v>215</v>
      </c>
      <c r="C4775" s="82" t="s">
        <v>10959</v>
      </c>
      <c r="D4775" s="82"/>
      <c r="E4775" s="82"/>
      <c r="F4775" s="82"/>
      <c r="G4775" s="82"/>
      <c r="H4775" s="40" t="s">
        <v>4</v>
      </c>
      <c r="I4775" s="83" t="str">
        <f>IFERROR(VLOOKUP(A4775,'Alíquotas - CADPREV'!$B$2152:$N$4324,8,FALSE),"")</f>
        <v/>
      </c>
      <c r="J4775" s="83" t="str">
        <f>IF(H4775="RPPS",VLOOKUP(A4775,' Legislação Benef - GESCON'!$B$4:$I$2159,3,FALSE),"")</f>
        <v/>
      </c>
      <c r="K4775" s="83" t="str">
        <f>IF(H4775="RPPS",VLOOKUP(A4775,' Legislação Benef - GESCON'!$B$4:$I$2159,6,FALSE),"")</f>
        <v/>
      </c>
      <c r="L4775" s="83" t="str">
        <f>IF(H4775="RPPS",IFERROR(IF(VLOOKUP(A4775,'Suspensão de repasses - GESCON'!$D$3:$J$1048576,7,FALSE)="Validada","SIM","NÃO"),"NÃO"),"")</f>
        <v/>
      </c>
    </row>
    <row r="4776" spans="1:12" s="19" customFormat="1" ht="15" hidden="1" customHeight="1" x14ac:dyDescent="0.25">
      <c r="A4776" s="88" t="s">
        <v>10143</v>
      </c>
      <c r="B4776" s="40" t="s">
        <v>3812</v>
      </c>
      <c r="C4776" s="82" t="s">
        <v>10959</v>
      </c>
      <c r="D4776" s="82"/>
      <c r="E4776" s="82"/>
      <c r="F4776" s="82"/>
      <c r="G4776" s="82"/>
      <c r="H4776" s="40" t="s">
        <v>4</v>
      </c>
      <c r="I4776" s="83" t="str">
        <f>IFERROR(VLOOKUP(A4776,'Alíquotas - CADPREV'!$B$2152:$N$4324,8,FALSE),"")</f>
        <v/>
      </c>
      <c r="J4776" s="83" t="str">
        <f>IF(H4776="RPPS",VLOOKUP(A4776,' Legislação Benef - GESCON'!$B$4:$I$2159,3,FALSE),"")</f>
        <v/>
      </c>
      <c r="K4776" s="83" t="str">
        <f>IF(H4776="RPPS",VLOOKUP(A4776,' Legislação Benef - GESCON'!$B$4:$I$2159,6,FALSE),"")</f>
        <v/>
      </c>
      <c r="L4776" s="83" t="str">
        <f>IF(H4776="RPPS",IFERROR(IF(VLOOKUP(A4776,'Suspensão de repasses - GESCON'!$D$3:$J$1048576,7,FALSE)="Validada","SIM","NÃO"),"NÃO"),"")</f>
        <v/>
      </c>
    </row>
    <row r="4777" spans="1:12" s="19" customFormat="1" ht="15" hidden="1" customHeight="1" x14ac:dyDescent="0.25">
      <c r="A4777" s="88" t="s">
        <v>10144</v>
      </c>
      <c r="B4777" s="40" t="s">
        <v>3143</v>
      </c>
      <c r="C4777" s="82" t="s">
        <v>10959</v>
      </c>
      <c r="D4777" s="82"/>
      <c r="E4777" s="82"/>
      <c r="F4777" s="82"/>
      <c r="G4777" s="82"/>
      <c r="H4777" s="40" t="s">
        <v>4</v>
      </c>
      <c r="I4777" s="83" t="str">
        <f>IFERROR(VLOOKUP(A4777,'Alíquotas - CADPREV'!$B$2152:$N$4324,8,FALSE),"")</f>
        <v/>
      </c>
      <c r="J4777" s="83" t="str">
        <f>IF(H4777="RPPS",VLOOKUP(A4777,' Legislação Benef - GESCON'!$B$4:$I$2159,3,FALSE),"")</f>
        <v/>
      </c>
      <c r="K4777" s="83" t="str">
        <f>IF(H4777="RPPS",VLOOKUP(A4777,' Legislação Benef - GESCON'!$B$4:$I$2159,6,FALSE),"")</f>
        <v/>
      </c>
      <c r="L4777" s="83" t="str">
        <f>IF(H4777="RPPS",IFERROR(IF(VLOOKUP(A4777,'Suspensão de repasses - GESCON'!$D$3:$J$1048576,7,FALSE)="Validada","SIM","NÃO"),"NÃO"),"")</f>
        <v/>
      </c>
    </row>
    <row r="4778" spans="1:12" s="19" customFormat="1" ht="15" hidden="1" customHeight="1" x14ac:dyDescent="0.25">
      <c r="A4778" s="88" t="s">
        <v>10145</v>
      </c>
      <c r="B4778" s="40" t="s">
        <v>2554</v>
      </c>
      <c r="C4778" s="82" t="s">
        <v>10959</v>
      </c>
      <c r="D4778" s="82"/>
      <c r="E4778" s="82"/>
      <c r="F4778" s="82"/>
      <c r="G4778" s="82"/>
      <c r="H4778" s="40" t="s">
        <v>4</v>
      </c>
      <c r="I4778" s="83" t="str">
        <f>IFERROR(VLOOKUP(A4778,'Alíquotas - CADPREV'!$B$2152:$N$4324,8,FALSE),"")</f>
        <v/>
      </c>
      <c r="J4778" s="83" t="str">
        <f>IF(H4778="RPPS",VLOOKUP(A4778,' Legislação Benef - GESCON'!$B$4:$I$2159,3,FALSE),"")</f>
        <v/>
      </c>
      <c r="K4778" s="83" t="str">
        <f>IF(H4778="RPPS",VLOOKUP(A4778,' Legislação Benef - GESCON'!$B$4:$I$2159,6,FALSE),"")</f>
        <v/>
      </c>
      <c r="L4778" s="83" t="str">
        <f>IF(H4778="RPPS",IFERROR(IF(VLOOKUP(A4778,'Suspensão de repasses - GESCON'!$D$3:$J$1048576,7,FALSE)="Validada","SIM","NÃO"),"NÃO"),"")</f>
        <v/>
      </c>
    </row>
    <row r="4779" spans="1:12" s="19" customFormat="1" ht="15" hidden="1" customHeight="1" x14ac:dyDescent="0.25">
      <c r="A4779" s="88" t="s">
        <v>10146</v>
      </c>
      <c r="B4779" s="40" t="s">
        <v>2554</v>
      </c>
      <c r="C4779" s="82" t="s">
        <v>10959</v>
      </c>
      <c r="D4779" s="82"/>
      <c r="E4779" s="82"/>
      <c r="F4779" s="82"/>
      <c r="G4779" s="82"/>
      <c r="H4779" s="40" t="s">
        <v>4</v>
      </c>
      <c r="I4779" s="83" t="str">
        <f>IFERROR(VLOOKUP(A4779,'Alíquotas - CADPREV'!$B$2152:$N$4324,8,FALSE),"")</f>
        <v/>
      </c>
      <c r="J4779" s="83" t="str">
        <f>IF(H4779="RPPS",VLOOKUP(A4779,' Legislação Benef - GESCON'!$B$4:$I$2159,3,FALSE),"")</f>
        <v/>
      </c>
      <c r="K4779" s="83" t="str">
        <f>IF(H4779="RPPS",VLOOKUP(A4779,' Legislação Benef - GESCON'!$B$4:$I$2159,6,FALSE),"")</f>
        <v/>
      </c>
      <c r="L4779" s="83" t="str">
        <f>IF(H4779="RPPS",IFERROR(IF(VLOOKUP(A4779,'Suspensão de repasses - GESCON'!$D$3:$J$1048576,7,FALSE)="Validada","SIM","NÃO"),"NÃO"),"")</f>
        <v/>
      </c>
    </row>
    <row r="4780" spans="1:12" s="19" customFormat="1" ht="15" hidden="1" customHeight="1" x14ac:dyDescent="0.25">
      <c r="A4780" s="88" t="s">
        <v>10147</v>
      </c>
      <c r="B4780" s="40" t="s">
        <v>3601</v>
      </c>
      <c r="C4780" s="82" t="s">
        <v>10959</v>
      </c>
      <c r="D4780" s="82"/>
      <c r="E4780" s="82"/>
      <c r="F4780" s="82"/>
      <c r="G4780" s="82"/>
      <c r="H4780" s="40" t="s">
        <v>4</v>
      </c>
      <c r="I4780" s="83" t="str">
        <f>IFERROR(VLOOKUP(A4780,'Alíquotas - CADPREV'!$B$2152:$N$4324,8,FALSE),"")</f>
        <v/>
      </c>
      <c r="J4780" s="83" t="str">
        <f>IF(H4780="RPPS",VLOOKUP(A4780,' Legislação Benef - GESCON'!$B$4:$I$2159,3,FALSE),"")</f>
        <v/>
      </c>
      <c r="K4780" s="83" t="str">
        <f>IF(H4780="RPPS",VLOOKUP(A4780,' Legislação Benef - GESCON'!$B$4:$I$2159,6,FALSE),"")</f>
        <v/>
      </c>
      <c r="L4780" s="83" t="str">
        <f>IF(H4780="RPPS",IFERROR(IF(VLOOKUP(A4780,'Suspensão de repasses - GESCON'!$D$3:$J$1048576,7,FALSE)="Validada","SIM","NÃO"),"NÃO"),"")</f>
        <v/>
      </c>
    </row>
    <row r="4781" spans="1:12" s="19" customFormat="1" ht="15" hidden="1" customHeight="1" x14ac:dyDescent="0.25">
      <c r="A4781" s="88" t="s">
        <v>10148</v>
      </c>
      <c r="B4781" s="40" t="s">
        <v>2554</v>
      </c>
      <c r="C4781" s="82" t="s">
        <v>10959</v>
      </c>
      <c r="D4781" s="82"/>
      <c r="E4781" s="82"/>
      <c r="F4781" s="82"/>
      <c r="G4781" s="82"/>
      <c r="H4781" s="40" t="s">
        <v>4</v>
      </c>
      <c r="I4781" s="83" t="str">
        <f>IFERROR(VLOOKUP(A4781,'Alíquotas - CADPREV'!$B$2152:$N$4324,8,FALSE),"")</f>
        <v/>
      </c>
      <c r="J4781" s="83" t="str">
        <f>IF(H4781="RPPS",VLOOKUP(A4781,' Legislação Benef - GESCON'!$B$4:$I$2159,3,FALSE),"")</f>
        <v/>
      </c>
      <c r="K4781" s="83" t="str">
        <f>IF(H4781="RPPS",VLOOKUP(A4781,' Legislação Benef - GESCON'!$B$4:$I$2159,6,FALSE),"")</f>
        <v/>
      </c>
      <c r="L4781" s="83" t="str">
        <f>IF(H4781="RPPS",IFERROR(IF(VLOOKUP(A4781,'Suspensão de repasses - GESCON'!$D$3:$J$1048576,7,FALSE)="Validada","SIM","NÃO"),"NÃO"),"")</f>
        <v/>
      </c>
    </row>
    <row r="4782" spans="1:12" s="19" customFormat="1" ht="15" hidden="1" customHeight="1" x14ac:dyDescent="0.25">
      <c r="A4782" s="88" t="s">
        <v>10149</v>
      </c>
      <c r="B4782" s="40" t="s">
        <v>2554</v>
      </c>
      <c r="C4782" s="82" t="s">
        <v>10959</v>
      </c>
      <c r="D4782" s="82"/>
      <c r="E4782" s="82"/>
      <c r="F4782" s="82"/>
      <c r="G4782" s="82"/>
      <c r="H4782" s="40" t="s">
        <v>4</v>
      </c>
      <c r="I4782" s="83" t="str">
        <f>IFERROR(VLOOKUP(A4782,'Alíquotas - CADPREV'!$B$2152:$N$4324,8,FALSE),"")</f>
        <v/>
      </c>
      <c r="J4782" s="83" t="str">
        <f>IF(H4782="RPPS",VLOOKUP(A4782,' Legislação Benef - GESCON'!$B$4:$I$2159,3,FALSE),"")</f>
        <v/>
      </c>
      <c r="K4782" s="83" t="str">
        <f>IF(H4782="RPPS",VLOOKUP(A4782,' Legislação Benef - GESCON'!$B$4:$I$2159,6,FALSE),"")</f>
        <v/>
      </c>
      <c r="L4782" s="83" t="str">
        <f>IF(H4782="RPPS",IFERROR(IF(VLOOKUP(A4782,'Suspensão de repasses - GESCON'!$D$3:$J$1048576,7,FALSE)="Validada","SIM","NÃO"),"NÃO"),"")</f>
        <v/>
      </c>
    </row>
    <row r="4783" spans="1:12" s="19" customFormat="1" ht="15" customHeight="1" x14ac:dyDescent="0.25">
      <c r="A4783" s="88" t="s">
        <v>10150</v>
      </c>
      <c r="B4783" s="40" t="s">
        <v>1142</v>
      </c>
      <c r="C4783" s="82" t="s">
        <v>10958</v>
      </c>
      <c r="D4783" s="82">
        <v>2096</v>
      </c>
      <c r="E4783" s="82">
        <v>76</v>
      </c>
      <c r="F4783" s="82">
        <v>12</v>
      </c>
      <c r="G4783" s="82">
        <v>2184</v>
      </c>
      <c r="H4783" s="40" t="s">
        <v>2</v>
      </c>
      <c r="I4783" s="83" t="str">
        <f>IFERROR(VLOOKUP(A4783,'Alíquotas - CADPREV'!$B$2152:$N$4324,8,FALSE),"")</f>
        <v>NÃO</v>
      </c>
      <c r="J4783" s="83" t="str">
        <f>IF(H4783="RPPS",VLOOKUP(A4783,' Legislação Benef - GESCON'!$B$4:$I$2159,3,FALSE),"")</f>
        <v>NÃO</v>
      </c>
      <c r="K4783" s="83" t="str">
        <f>IF(H4783="RPPS",VLOOKUP(A4783,' Legislação Benef - GESCON'!$B$4:$I$2159,6,FALSE),"")</f>
        <v>NÃO</v>
      </c>
      <c r="L4783" s="83" t="str">
        <f>IF(H4783="RPPS",IFERROR(IF(VLOOKUP(A4783,'Suspensão de repasses - GESCON'!$D$3:$J$1048576,7,FALSE)="Validada","SIM","NÃO"),"NÃO"),"")</f>
        <v>NÃO</v>
      </c>
    </row>
    <row r="4784" spans="1:12" s="19" customFormat="1" ht="15" customHeight="1" x14ac:dyDescent="0.25">
      <c r="A4784" s="88" t="s">
        <v>10151</v>
      </c>
      <c r="B4784" s="40" t="s">
        <v>3513</v>
      </c>
      <c r="C4784" s="82" t="s">
        <v>10958</v>
      </c>
      <c r="D4784" s="82">
        <v>533</v>
      </c>
      <c r="E4784" s="82">
        <v>31</v>
      </c>
      <c r="F4784" s="82">
        <v>18</v>
      </c>
      <c r="G4784" s="82">
        <v>582</v>
      </c>
      <c r="H4784" s="40" t="s">
        <v>2</v>
      </c>
      <c r="I4784" s="83" t="str">
        <f>IFERROR(VLOOKUP(A4784,'Alíquotas - CADPREV'!$B$2152:$N$4324,8,FALSE),"")</f>
        <v>NÃO</v>
      </c>
      <c r="J4784" s="83" t="str">
        <f>IF(H4784="RPPS",VLOOKUP(A4784,' Legislação Benef - GESCON'!$B$4:$I$2159,3,FALSE),"")</f>
        <v>NÃO</v>
      </c>
      <c r="K4784" s="83" t="str">
        <f>IF(H4784="RPPS",VLOOKUP(A4784,' Legislação Benef - GESCON'!$B$4:$I$2159,6,FALSE),"")</f>
        <v>NÃO</v>
      </c>
      <c r="L4784" s="83" t="str">
        <f>IF(H4784="RPPS",IFERROR(IF(VLOOKUP(A4784,'Suspensão de repasses - GESCON'!$D$3:$J$1048576,7,FALSE)="Validada","SIM","NÃO"),"NÃO"),"")</f>
        <v>NÃO</v>
      </c>
    </row>
    <row r="4785" spans="1:12" s="19" customFormat="1" ht="15" hidden="1" customHeight="1" x14ac:dyDescent="0.25">
      <c r="A4785" s="88" t="s">
        <v>10152</v>
      </c>
      <c r="B4785" s="40" t="s">
        <v>1356</v>
      </c>
      <c r="C4785" s="82" t="s">
        <v>10959</v>
      </c>
      <c r="D4785" s="82"/>
      <c r="E4785" s="82"/>
      <c r="F4785" s="82"/>
      <c r="G4785" s="82"/>
      <c r="H4785" s="40" t="s">
        <v>4</v>
      </c>
      <c r="I4785" s="83" t="str">
        <f>IFERROR(VLOOKUP(A4785,'Alíquotas - CADPREV'!$B$2152:$N$4324,8,FALSE),"")</f>
        <v/>
      </c>
      <c r="J4785" s="83" t="str">
        <f>IF(H4785="RPPS",VLOOKUP(A4785,' Legislação Benef - GESCON'!$B$4:$I$2159,3,FALSE),"")</f>
        <v/>
      </c>
      <c r="K4785" s="83" t="str">
        <f>IF(H4785="RPPS",VLOOKUP(A4785,' Legislação Benef - GESCON'!$B$4:$I$2159,6,FALSE),"")</f>
        <v/>
      </c>
      <c r="L4785" s="83" t="str">
        <f>IF(H4785="RPPS",IFERROR(IF(VLOOKUP(A4785,'Suspensão de repasses - GESCON'!$D$3:$J$1048576,7,FALSE)="Validada","SIM","NÃO"),"NÃO"),"")</f>
        <v/>
      </c>
    </row>
    <row r="4786" spans="1:12" s="19" customFormat="1" ht="15" hidden="1" customHeight="1" x14ac:dyDescent="0.25">
      <c r="A4786" s="88" t="s">
        <v>10153</v>
      </c>
      <c r="B4786" s="40" t="s">
        <v>4626</v>
      </c>
      <c r="C4786" s="82" t="s">
        <v>10959</v>
      </c>
      <c r="D4786" s="82"/>
      <c r="E4786" s="82"/>
      <c r="F4786" s="82"/>
      <c r="G4786" s="82"/>
      <c r="H4786" s="40" t="s">
        <v>4</v>
      </c>
      <c r="I4786" s="83" t="str">
        <f>IFERROR(VLOOKUP(A4786,'Alíquotas - CADPREV'!$B$2152:$N$4324,8,FALSE),"")</f>
        <v/>
      </c>
      <c r="J4786" s="83" t="str">
        <f>IF(H4786="RPPS",VLOOKUP(A4786,' Legislação Benef - GESCON'!$B$4:$I$2159,3,FALSE),"")</f>
        <v/>
      </c>
      <c r="K4786" s="83" t="str">
        <f>IF(H4786="RPPS",VLOOKUP(A4786,' Legislação Benef - GESCON'!$B$4:$I$2159,6,FALSE),"")</f>
        <v/>
      </c>
      <c r="L4786" s="83" t="str">
        <f>IF(H4786="RPPS",IFERROR(IF(VLOOKUP(A4786,'Suspensão de repasses - GESCON'!$D$3:$J$1048576,7,FALSE)="Validada","SIM","NÃO"),"NÃO"),"")</f>
        <v/>
      </c>
    </row>
    <row r="4787" spans="1:12" s="19" customFormat="1" ht="15" customHeight="1" x14ac:dyDescent="0.25">
      <c r="A4787" s="88" t="s">
        <v>10154</v>
      </c>
      <c r="B4787" s="40" t="s">
        <v>2758</v>
      </c>
      <c r="C4787" s="82" t="s">
        <v>10958</v>
      </c>
      <c r="D4787" s="82">
        <v>924</v>
      </c>
      <c r="E4787" s="82">
        <v>305</v>
      </c>
      <c r="F4787" s="82">
        <v>43</v>
      </c>
      <c r="G4787" s="82">
        <v>1272</v>
      </c>
      <c r="H4787" s="40" t="s">
        <v>2</v>
      </c>
      <c r="I4787" s="83" t="str">
        <f>IFERROR(VLOOKUP(A4787,'Alíquotas - CADPREV'!$B$2152:$N$4324,8,FALSE),"")</f>
        <v>NÃO</v>
      </c>
      <c r="J4787" s="83" t="str">
        <f>IF(H4787="RPPS",VLOOKUP(A4787,' Legislação Benef - GESCON'!$B$4:$I$2159,3,FALSE),"")</f>
        <v>NÃO</v>
      </c>
      <c r="K4787" s="83" t="str">
        <f>IF(H4787="RPPS",VLOOKUP(A4787,' Legislação Benef - GESCON'!$B$4:$I$2159,6,FALSE),"")</f>
        <v>NÃO</v>
      </c>
      <c r="L4787" s="83" t="str">
        <f>IF(H4787="RPPS",IFERROR(IF(VLOOKUP(A4787,'Suspensão de repasses - GESCON'!$D$3:$J$1048576,7,FALSE)="Validada","SIM","NÃO"),"NÃO"),"")</f>
        <v>NÃO</v>
      </c>
    </row>
    <row r="4788" spans="1:12" s="19" customFormat="1" ht="15" hidden="1" customHeight="1" x14ac:dyDescent="0.25">
      <c r="A4788" s="88" t="s">
        <v>10155</v>
      </c>
      <c r="B4788" s="40" t="s">
        <v>2554</v>
      </c>
      <c r="C4788" s="82" t="s">
        <v>10959</v>
      </c>
      <c r="D4788" s="82"/>
      <c r="E4788" s="82"/>
      <c r="F4788" s="82"/>
      <c r="G4788" s="82"/>
      <c r="H4788" s="40" t="s">
        <v>4</v>
      </c>
      <c r="I4788" s="83" t="str">
        <f>IFERROR(VLOOKUP(A4788,'Alíquotas - CADPREV'!$B$2152:$N$4324,8,FALSE),"")</f>
        <v/>
      </c>
      <c r="J4788" s="83" t="str">
        <f>IF(H4788="RPPS",VLOOKUP(A4788,' Legislação Benef - GESCON'!$B$4:$I$2159,3,FALSE),"")</f>
        <v/>
      </c>
      <c r="K4788" s="83" t="str">
        <f>IF(H4788="RPPS",VLOOKUP(A4788,' Legislação Benef - GESCON'!$B$4:$I$2159,6,FALSE),"")</f>
        <v/>
      </c>
      <c r="L4788" s="83" t="str">
        <f>IF(H4788="RPPS",IFERROR(IF(VLOOKUP(A4788,'Suspensão de repasses - GESCON'!$D$3:$J$1048576,7,FALSE)="Validada","SIM","NÃO"),"NÃO"),"")</f>
        <v/>
      </c>
    </row>
    <row r="4789" spans="1:12" s="19" customFormat="1" ht="15" hidden="1" customHeight="1" x14ac:dyDescent="0.25">
      <c r="A4789" s="88" t="s">
        <v>10156</v>
      </c>
      <c r="B4789" s="40" t="s">
        <v>2554</v>
      </c>
      <c r="C4789" s="82" t="s">
        <v>10959</v>
      </c>
      <c r="D4789" s="82"/>
      <c r="E4789" s="82"/>
      <c r="F4789" s="82"/>
      <c r="G4789" s="82"/>
      <c r="H4789" s="40" t="s">
        <v>4</v>
      </c>
      <c r="I4789" s="83" t="str">
        <f>IFERROR(VLOOKUP(A4789,'Alíquotas - CADPREV'!$B$2152:$N$4324,8,FALSE),"")</f>
        <v/>
      </c>
      <c r="J4789" s="83" t="str">
        <f>IF(H4789="RPPS",VLOOKUP(A4789,' Legislação Benef - GESCON'!$B$4:$I$2159,3,FALSE),"")</f>
        <v/>
      </c>
      <c r="K4789" s="83" t="str">
        <f>IF(H4789="RPPS",VLOOKUP(A4789,' Legislação Benef - GESCON'!$B$4:$I$2159,6,FALSE),"")</f>
        <v/>
      </c>
      <c r="L4789" s="83" t="str">
        <f>IF(H4789="RPPS",IFERROR(IF(VLOOKUP(A4789,'Suspensão de repasses - GESCON'!$D$3:$J$1048576,7,FALSE)="Validada","SIM","NÃO"),"NÃO"),"")</f>
        <v/>
      </c>
    </row>
    <row r="4790" spans="1:12" s="19" customFormat="1" ht="15" customHeight="1" x14ac:dyDescent="0.25">
      <c r="A4790" s="88" t="s">
        <v>10157</v>
      </c>
      <c r="B4790" s="40" t="s">
        <v>821</v>
      </c>
      <c r="C4790" s="82" t="s">
        <v>10958</v>
      </c>
      <c r="D4790" s="82">
        <v>320</v>
      </c>
      <c r="E4790" s="82">
        <v>185</v>
      </c>
      <c r="F4790" s="82">
        <v>43</v>
      </c>
      <c r="G4790" s="82">
        <v>548</v>
      </c>
      <c r="H4790" s="40" t="s">
        <v>2</v>
      </c>
      <c r="I4790" s="83" t="str">
        <f>IFERROR(VLOOKUP(A4790,'Alíquotas - CADPREV'!$B$2152:$N$4324,8,FALSE),"")</f>
        <v>NÃO</v>
      </c>
      <c r="J4790" s="83" t="str">
        <f>IF(H4790="RPPS",VLOOKUP(A4790,' Legislação Benef - GESCON'!$B$4:$I$2159,3,FALSE),"")</f>
        <v>NÃO</v>
      </c>
      <c r="K4790" s="83" t="str">
        <f>IF(H4790="RPPS",VLOOKUP(A4790,' Legislação Benef - GESCON'!$B$4:$I$2159,6,FALSE),"")</f>
        <v>NÃO</v>
      </c>
      <c r="L4790" s="83" t="str">
        <f>IF(H4790="RPPS",IFERROR(IF(VLOOKUP(A4790,'Suspensão de repasses - GESCON'!$D$3:$J$1048576,7,FALSE)="Validada","SIM","NÃO"),"NÃO"),"")</f>
        <v>NÃO</v>
      </c>
    </row>
    <row r="4791" spans="1:12" s="19" customFormat="1" ht="15" hidden="1" customHeight="1" x14ac:dyDescent="0.25">
      <c r="A4791" s="88" t="s">
        <v>10158</v>
      </c>
      <c r="B4791" s="40" t="s">
        <v>3601</v>
      </c>
      <c r="C4791" s="82" t="s">
        <v>10959</v>
      </c>
      <c r="D4791" s="82"/>
      <c r="E4791" s="82"/>
      <c r="F4791" s="82"/>
      <c r="G4791" s="82"/>
      <c r="H4791" s="40" t="s">
        <v>4</v>
      </c>
      <c r="I4791" s="83" t="str">
        <f>IFERROR(VLOOKUP(A4791,'Alíquotas - CADPREV'!$B$2152:$N$4324,8,FALSE),"")</f>
        <v/>
      </c>
      <c r="J4791" s="83" t="str">
        <f>IF(H4791="RPPS",VLOOKUP(A4791,' Legislação Benef - GESCON'!$B$4:$I$2159,3,FALSE),"")</f>
        <v/>
      </c>
      <c r="K4791" s="83" t="str">
        <f>IF(H4791="RPPS",VLOOKUP(A4791,' Legislação Benef - GESCON'!$B$4:$I$2159,6,FALSE),"")</f>
        <v/>
      </c>
      <c r="L4791" s="83" t="str">
        <f>IF(H4791="RPPS",IFERROR(IF(VLOOKUP(A4791,'Suspensão de repasses - GESCON'!$D$3:$J$1048576,7,FALSE)="Validada","SIM","NÃO"),"NÃO"),"")</f>
        <v/>
      </c>
    </row>
    <row r="4792" spans="1:12" s="19" customFormat="1" ht="15" hidden="1" customHeight="1" x14ac:dyDescent="0.25">
      <c r="A4792" s="88" t="s">
        <v>10159</v>
      </c>
      <c r="B4792" s="40" t="s">
        <v>4289</v>
      </c>
      <c r="C4792" s="82" t="s">
        <v>10959</v>
      </c>
      <c r="D4792" s="82"/>
      <c r="E4792" s="82"/>
      <c r="F4792" s="82"/>
      <c r="G4792" s="82"/>
      <c r="H4792" s="40" t="s">
        <v>4</v>
      </c>
      <c r="I4792" s="83" t="str">
        <f>IFERROR(VLOOKUP(A4792,'Alíquotas - CADPREV'!$B$2152:$N$4324,8,FALSE),"")</f>
        <v/>
      </c>
      <c r="J4792" s="83" t="str">
        <f>IF(H4792="RPPS",VLOOKUP(A4792,' Legislação Benef - GESCON'!$B$4:$I$2159,3,FALSE),"")</f>
        <v/>
      </c>
      <c r="K4792" s="83" t="str">
        <f>IF(H4792="RPPS",VLOOKUP(A4792,' Legislação Benef - GESCON'!$B$4:$I$2159,6,FALSE),"")</f>
        <v/>
      </c>
      <c r="L4792" s="83" t="str">
        <f>IF(H4792="RPPS",IFERROR(IF(VLOOKUP(A4792,'Suspensão de repasses - GESCON'!$D$3:$J$1048576,7,FALSE)="Validada","SIM","NÃO"),"NÃO"),"")</f>
        <v/>
      </c>
    </row>
    <row r="4793" spans="1:12" s="19" customFormat="1" ht="15" hidden="1" customHeight="1" x14ac:dyDescent="0.25">
      <c r="A4793" s="88" t="s">
        <v>10160</v>
      </c>
      <c r="B4793" s="40" t="s">
        <v>4289</v>
      </c>
      <c r="C4793" s="82" t="s">
        <v>10959</v>
      </c>
      <c r="D4793" s="82"/>
      <c r="E4793" s="82"/>
      <c r="F4793" s="82"/>
      <c r="G4793" s="82"/>
      <c r="H4793" s="40" t="s">
        <v>4</v>
      </c>
      <c r="I4793" s="83" t="str">
        <f>IFERROR(VLOOKUP(A4793,'Alíquotas - CADPREV'!$B$2152:$N$4324,8,FALSE),"")</f>
        <v/>
      </c>
      <c r="J4793" s="83" t="str">
        <f>IF(H4793="RPPS",VLOOKUP(A4793,' Legislação Benef - GESCON'!$B$4:$I$2159,3,FALSE),"")</f>
        <v/>
      </c>
      <c r="K4793" s="83" t="str">
        <f>IF(H4793="RPPS",VLOOKUP(A4793,' Legislação Benef - GESCON'!$B$4:$I$2159,6,FALSE),"")</f>
        <v/>
      </c>
      <c r="L4793" s="83" t="str">
        <f>IF(H4793="RPPS",IFERROR(IF(VLOOKUP(A4793,'Suspensão de repasses - GESCON'!$D$3:$J$1048576,7,FALSE)="Validada","SIM","NÃO"),"NÃO"),"")</f>
        <v/>
      </c>
    </row>
    <row r="4794" spans="1:12" s="19" customFormat="1" ht="15" hidden="1" customHeight="1" x14ac:dyDescent="0.25">
      <c r="A4794" s="88" t="s">
        <v>10161</v>
      </c>
      <c r="B4794" s="40" t="s">
        <v>1356</v>
      </c>
      <c r="C4794" s="82" t="s">
        <v>10959</v>
      </c>
      <c r="D4794" s="82"/>
      <c r="E4794" s="82"/>
      <c r="F4794" s="82"/>
      <c r="G4794" s="82"/>
      <c r="H4794" s="40" t="s">
        <v>4</v>
      </c>
      <c r="I4794" s="83" t="str">
        <f>IFERROR(VLOOKUP(A4794,'Alíquotas - CADPREV'!$B$2152:$N$4324,8,FALSE),"")</f>
        <v/>
      </c>
      <c r="J4794" s="83" t="str">
        <f>IF(H4794="RPPS",VLOOKUP(A4794,' Legislação Benef - GESCON'!$B$4:$I$2159,3,FALSE),"")</f>
        <v/>
      </c>
      <c r="K4794" s="83" t="str">
        <f>IF(H4794="RPPS",VLOOKUP(A4794,' Legislação Benef - GESCON'!$B$4:$I$2159,6,FALSE),"")</f>
        <v/>
      </c>
      <c r="L4794" s="83" t="str">
        <f>IF(H4794="RPPS",IFERROR(IF(VLOOKUP(A4794,'Suspensão de repasses - GESCON'!$D$3:$J$1048576,7,FALSE)="Validada","SIM","NÃO"),"NÃO"),"")</f>
        <v/>
      </c>
    </row>
    <row r="4795" spans="1:12" s="19" customFormat="1" ht="15" hidden="1" customHeight="1" x14ac:dyDescent="0.25">
      <c r="A4795" s="88" t="s">
        <v>10162</v>
      </c>
      <c r="B4795" s="40" t="s">
        <v>2926</v>
      </c>
      <c r="C4795" s="82" t="s">
        <v>10959</v>
      </c>
      <c r="D4795" s="82"/>
      <c r="E4795" s="82"/>
      <c r="F4795" s="82"/>
      <c r="G4795" s="82"/>
      <c r="H4795" s="40" t="s">
        <v>4</v>
      </c>
      <c r="I4795" s="83" t="str">
        <f>IFERROR(VLOOKUP(A4795,'Alíquotas - CADPREV'!$B$2152:$N$4324,8,FALSE),"")</f>
        <v/>
      </c>
      <c r="J4795" s="83" t="str">
        <f>IF(H4795="RPPS",VLOOKUP(A4795,' Legislação Benef - GESCON'!$B$4:$I$2159,3,FALSE),"")</f>
        <v/>
      </c>
      <c r="K4795" s="83" t="str">
        <f>IF(H4795="RPPS",VLOOKUP(A4795,' Legislação Benef - GESCON'!$B$4:$I$2159,6,FALSE),"")</f>
        <v/>
      </c>
      <c r="L4795" s="83" t="str">
        <f>IF(H4795="RPPS",IFERROR(IF(VLOOKUP(A4795,'Suspensão de repasses - GESCON'!$D$3:$J$1048576,7,FALSE)="Validada","SIM","NÃO"),"NÃO"),"")</f>
        <v/>
      </c>
    </row>
    <row r="4796" spans="1:12" s="19" customFormat="1" ht="15" customHeight="1" x14ac:dyDescent="0.25">
      <c r="A4796" s="88" t="s">
        <v>10163</v>
      </c>
      <c r="B4796" s="40" t="s">
        <v>2758</v>
      </c>
      <c r="C4796" s="82" t="s">
        <v>10958</v>
      </c>
      <c r="D4796" s="82">
        <v>566</v>
      </c>
      <c r="E4796" s="82">
        <v>226</v>
      </c>
      <c r="F4796" s="82">
        <v>43</v>
      </c>
      <c r="G4796" s="82">
        <v>835</v>
      </c>
      <c r="H4796" s="40" t="s">
        <v>2</v>
      </c>
      <c r="I4796" s="83" t="str">
        <f>IFERROR(VLOOKUP(A4796,'Alíquotas - CADPREV'!$B$2152:$N$4324,8,FALSE),"")</f>
        <v>NÃO</v>
      </c>
      <c r="J4796" s="83" t="str">
        <f>IF(H4796="RPPS",VLOOKUP(A4796,' Legislação Benef - GESCON'!$B$4:$I$2159,3,FALSE),"")</f>
        <v>NÃO</v>
      </c>
      <c r="K4796" s="83" t="str">
        <f>IF(H4796="RPPS",VLOOKUP(A4796,' Legislação Benef - GESCON'!$B$4:$I$2159,6,FALSE),"")</f>
        <v>NÃO</v>
      </c>
      <c r="L4796" s="83" t="str">
        <f>IF(H4796="RPPS",IFERROR(IF(VLOOKUP(A4796,'Suspensão de repasses - GESCON'!$D$3:$J$1048576,7,FALSE)="Validada","SIM","NÃO"),"NÃO"),"")</f>
        <v>NÃO</v>
      </c>
    </row>
    <row r="4797" spans="1:12" s="19" customFormat="1" ht="15" hidden="1" customHeight="1" x14ac:dyDescent="0.25">
      <c r="A4797" s="88" t="s">
        <v>10164</v>
      </c>
      <c r="B4797" s="40" t="s">
        <v>1356</v>
      </c>
      <c r="C4797" s="82" t="s">
        <v>10959</v>
      </c>
      <c r="D4797" s="82"/>
      <c r="E4797" s="82"/>
      <c r="F4797" s="82"/>
      <c r="G4797" s="82"/>
      <c r="H4797" s="40" t="s">
        <v>4</v>
      </c>
      <c r="I4797" s="83" t="str">
        <f>IFERROR(VLOOKUP(A4797,'Alíquotas - CADPREV'!$B$2152:$N$4324,8,FALSE),"")</f>
        <v/>
      </c>
      <c r="J4797" s="83" t="str">
        <f>IF(H4797="RPPS",VLOOKUP(A4797,' Legislação Benef - GESCON'!$B$4:$I$2159,3,FALSE),"")</f>
        <v/>
      </c>
      <c r="K4797" s="83" t="str">
        <f>IF(H4797="RPPS",VLOOKUP(A4797,' Legislação Benef - GESCON'!$B$4:$I$2159,6,FALSE),"")</f>
        <v/>
      </c>
      <c r="L4797" s="83" t="str">
        <f>IF(H4797="RPPS",IFERROR(IF(VLOOKUP(A4797,'Suspensão de repasses - GESCON'!$D$3:$J$1048576,7,FALSE)="Validada","SIM","NÃO"),"NÃO"),"")</f>
        <v/>
      </c>
    </row>
    <row r="4798" spans="1:12" s="19" customFormat="1" ht="15" customHeight="1" x14ac:dyDescent="0.25">
      <c r="A4798" s="88" t="s">
        <v>10165</v>
      </c>
      <c r="B4798" s="40" t="s">
        <v>3812</v>
      </c>
      <c r="C4798" s="82" t="s">
        <v>10958</v>
      </c>
      <c r="D4798" s="82">
        <v>108</v>
      </c>
      <c r="E4798" s="82">
        <v>26</v>
      </c>
      <c r="F4798" s="82">
        <v>8</v>
      </c>
      <c r="G4798" s="82">
        <v>142</v>
      </c>
      <c r="H4798" s="40" t="s">
        <v>2</v>
      </c>
      <c r="I4798" s="83" t="str">
        <f>IFERROR(VLOOKUP(A4798,'Alíquotas - CADPREV'!$B$2152:$N$4324,8,FALSE),"")</f>
        <v>NÃO</v>
      </c>
      <c r="J4798" s="83" t="str">
        <f>IF(H4798="RPPS",VLOOKUP(A4798,' Legislação Benef - GESCON'!$B$4:$I$2159,3,FALSE),"")</f>
        <v>NÃO</v>
      </c>
      <c r="K4798" s="83" t="str">
        <f>IF(H4798="RPPS",VLOOKUP(A4798,' Legislação Benef - GESCON'!$B$4:$I$2159,6,FALSE),"")</f>
        <v>NÃO</v>
      </c>
      <c r="L4798" s="83" t="str">
        <f>IF(H4798="RPPS",IFERROR(IF(VLOOKUP(A4798,'Suspensão de repasses - GESCON'!$D$3:$J$1048576,7,FALSE)="Validada","SIM","NÃO"),"NÃO"),"")</f>
        <v>NÃO</v>
      </c>
    </row>
    <row r="4799" spans="1:12" s="19" customFormat="1" ht="15" customHeight="1" x14ac:dyDescent="0.25">
      <c r="A4799" s="88" t="s">
        <v>10166</v>
      </c>
      <c r="B4799" s="40" t="s">
        <v>3812</v>
      </c>
      <c r="C4799" s="82" t="s">
        <v>10958</v>
      </c>
      <c r="D4799" s="82">
        <v>131</v>
      </c>
      <c r="E4799" s="82">
        <v>12</v>
      </c>
      <c r="F4799" s="82">
        <v>0</v>
      </c>
      <c r="G4799" s="82">
        <v>143</v>
      </c>
      <c r="H4799" s="40" t="s">
        <v>2</v>
      </c>
      <c r="I4799" s="83" t="str">
        <f>IFERROR(VLOOKUP(A4799,'Alíquotas - CADPREV'!$B$2152:$N$4324,8,FALSE),"")</f>
        <v>NÃO</v>
      </c>
      <c r="J4799" s="83" t="str">
        <f>IF(H4799="RPPS",VLOOKUP(A4799,' Legislação Benef - GESCON'!$B$4:$I$2159,3,FALSE),"")</f>
        <v>NÃO</v>
      </c>
      <c r="K4799" s="83" t="str">
        <f>IF(H4799="RPPS",VLOOKUP(A4799,' Legislação Benef - GESCON'!$B$4:$I$2159,6,FALSE),"")</f>
        <v>NÃO</v>
      </c>
      <c r="L4799" s="83" t="str">
        <f>IF(H4799="RPPS",IFERROR(IF(VLOOKUP(A4799,'Suspensão de repasses - GESCON'!$D$3:$J$1048576,7,FALSE)="Validada","SIM","NÃO"),"NÃO"),"")</f>
        <v>NÃO</v>
      </c>
    </row>
    <row r="4800" spans="1:12" s="19" customFormat="1" ht="15" customHeight="1" x14ac:dyDescent="0.25">
      <c r="A4800" s="88" t="s">
        <v>10167</v>
      </c>
      <c r="B4800" s="40" t="s">
        <v>3812</v>
      </c>
      <c r="C4800" s="82" t="s">
        <v>10958</v>
      </c>
      <c r="D4800" s="82">
        <v>136</v>
      </c>
      <c r="E4800" s="82">
        <v>15</v>
      </c>
      <c r="F4800" s="82">
        <v>5</v>
      </c>
      <c r="G4800" s="82">
        <v>156</v>
      </c>
      <c r="H4800" s="40" t="s">
        <v>2</v>
      </c>
      <c r="I4800" s="83" t="str">
        <f>IFERROR(VLOOKUP(A4800,'Alíquotas - CADPREV'!$B$2152:$N$4324,8,FALSE),"")</f>
        <v>SIM</v>
      </c>
      <c r="J4800" s="83" t="str">
        <f>IF(H4800="RPPS",VLOOKUP(A4800,' Legislação Benef - GESCON'!$B$4:$I$2159,3,FALSE),"")</f>
        <v>NÃO</v>
      </c>
      <c r="K4800" s="83" t="str">
        <f>IF(H4800="RPPS",VLOOKUP(A4800,' Legislação Benef - GESCON'!$B$4:$I$2159,6,FALSE),"")</f>
        <v>SIM</v>
      </c>
      <c r="L4800" s="83" t="str">
        <f>IF(H4800="RPPS",IFERROR(IF(VLOOKUP(A4800,'Suspensão de repasses - GESCON'!$D$3:$J$1048576,7,FALSE)="Validada","SIM","NÃO"),"NÃO"),"")</f>
        <v>NÃO</v>
      </c>
    </row>
    <row r="4801" spans="1:12" s="19" customFormat="1" ht="15" customHeight="1" x14ac:dyDescent="0.25">
      <c r="A4801" s="88" t="s">
        <v>10168</v>
      </c>
      <c r="B4801" s="40" t="s">
        <v>215</v>
      </c>
      <c r="C4801" s="82" t="s">
        <v>10958</v>
      </c>
      <c r="D4801" s="82">
        <v>407</v>
      </c>
      <c r="E4801" s="82">
        <v>77</v>
      </c>
      <c r="F4801" s="82">
        <v>13</v>
      </c>
      <c r="G4801" s="82">
        <v>497</v>
      </c>
      <c r="H4801" s="40" t="s">
        <v>2</v>
      </c>
      <c r="I4801" s="83" t="str">
        <f>IFERROR(VLOOKUP(A4801,'Alíquotas - CADPREV'!$B$2152:$N$4324,8,FALSE),"")</f>
        <v>NÃO</v>
      </c>
      <c r="J4801" s="83" t="str">
        <f>IF(H4801="RPPS",VLOOKUP(A4801,' Legislação Benef - GESCON'!$B$4:$I$2159,3,FALSE),"")</f>
        <v>NÃO</v>
      </c>
      <c r="K4801" s="83" t="str">
        <f>IF(H4801="RPPS",VLOOKUP(A4801,' Legislação Benef - GESCON'!$B$4:$I$2159,6,FALSE),"")</f>
        <v>NÃO</v>
      </c>
      <c r="L4801" s="83" t="str">
        <f>IF(H4801="RPPS",IFERROR(IF(VLOOKUP(A4801,'Suspensão de repasses - GESCON'!$D$3:$J$1048576,7,FALSE)="Validada","SIM","NÃO"),"NÃO"),"")</f>
        <v>NÃO</v>
      </c>
    </row>
    <row r="4802" spans="1:12" s="19" customFormat="1" ht="15" customHeight="1" x14ac:dyDescent="0.25">
      <c r="A4802" s="88" t="s">
        <v>10169</v>
      </c>
      <c r="B4802" s="40" t="s">
        <v>1356</v>
      </c>
      <c r="C4802" s="82" t="s">
        <v>10958</v>
      </c>
      <c r="D4802" s="82">
        <v>170</v>
      </c>
      <c r="E4802" s="82">
        <v>33</v>
      </c>
      <c r="F4802" s="82">
        <v>0</v>
      </c>
      <c r="G4802" s="82">
        <v>203</v>
      </c>
      <c r="H4802" s="40" t="s">
        <v>2</v>
      </c>
      <c r="I4802" s="83" t="str">
        <f>IFERROR(VLOOKUP(A4802,'Alíquotas - CADPREV'!$B$2152:$N$4324,8,FALSE),"")</f>
        <v>NÃO</v>
      </c>
      <c r="J4802" s="83" t="str">
        <f>IF(H4802="RPPS",VLOOKUP(A4802,' Legislação Benef - GESCON'!$B$4:$I$2159,3,FALSE),"")</f>
        <v>NÃO</v>
      </c>
      <c r="K4802" s="83" t="str">
        <f>IF(H4802="RPPS",VLOOKUP(A4802,' Legislação Benef - GESCON'!$B$4:$I$2159,6,FALSE),"")</f>
        <v>NÃO</v>
      </c>
      <c r="L4802" s="83" t="str">
        <f>IF(H4802="RPPS",IFERROR(IF(VLOOKUP(A4802,'Suspensão de repasses - GESCON'!$D$3:$J$1048576,7,FALSE)="Validada","SIM","NÃO"),"NÃO"),"")</f>
        <v>NÃO</v>
      </c>
    </row>
    <row r="4803" spans="1:12" s="19" customFormat="1" ht="15" hidden="1" customHeight="1" x14ac:dyDescent="0.25">
      <c r="A4803" s="88" t="s">
        <v>10170</v>
      </c>
      <c r="B4803" s="40" t="s">
        <v>1356</v>
      </c>
      <c r="C4803" s="82" t="s">
        <v>10959</v>
      </c>
      <c r="D4803" s="82"/>
      <c r="E4803" s="82"/>
      <c r="F4803" s="82"/>
      <c r="G4803" s="82"/>
      <c r="H4803" s="40" t="s">
        <v>4</v>
      </c>
      <c r="I4803" s="83" t="str">
        <f>IFERROR(VLOOKUP(A4803,'Alíquotas - CADPREV'!$B$2152:$N$4324,8,FALSE),"")</f>
        <v/>
      </c>
      <c r="J4803" s="83" t="str">
        <f>IF(H4803="RPPS",VLOOKUP(A4803,' Legislação Benef - GESCON'!$B$4:$I$2159,3,FALSE),"")</f>
        <v/>
      </c>
      <c r="K4803" s="83" t="str">
        <f>IF(H4803="RPPS",VLOOKUP(A4803,' Legislação Benef - GESCON'!$B$4:$I$2159,6,FALSE),"")</f>
        <v/>
      </c>
      <c r="L4803" s="83" t="str">
        <f>IF(H4803="RPPS",IFERROR(IF(VLOOKUP(A4803,'Suspensão de repasses - GESCON'!$D$3:$J$1048576,7,FALSE)="Validada","SIM","NÃO"),"NÃO"),"")</f>
        <v/>
      </c>
    </row>
    <row r="4804" spans="1:12" s="19" customFormat="1" ht="15" hidden="1" customHeight="1" x14ac:dyDescent="0.25">
      <c r="A4804" s="88" t="s">
        <v>10171</v>
      </c>
      <c r="B4804" s="40" t="s">
        <v>3812</v>
      </c>
      <c r="C4804" s="82" t="s">
        <v>10959</v>
      </c>
      <c r="D4804" s="82"/>
      <c r="E4804" s="82"/>
      <c r="F4804" s="82"/>
      <c r="G4804" s="82"/>
      <c r="H4804" s="40" t="s">
        <v>4</v>
      </c>
      <c r="I4804" s="83" t="str">
        <f>IFERROR(VLOOKUP(A4804,'Alíquotas - CADPREV'!$B$2152:$N$4324,8,FALSE),"")</f>
        <v/>
      </c>
      <c r="J4804" s="83" t="str">
        <f>IF(H4804="RPPS",VLOOKUP(A4804,' Legislação Benef - GESCON'!$B$4:$I$2159,3,FALSE),"")</f>
        <v/>
      </c>
      <c r="K4804" s="83" t="str">
        <f>IF(H4804="RPPS",VLOOKUP(A4804,' Legislação Benef - GESCON'!$B$4:$I$2159,6,FALSE),"")</f>
        <v/>
      </c>
      <c r="L4804" s="83" t="str">
        <f>IF(H4804="RPPS",IFERROR(IF(VLOOKUP(A4804,'Suspensão de repasses - GESCON'!$D$3:$J$1048576,7,FALSE)="Validada","SIM","NÃO"),"NÃO"),"")</f>
        <v/>
      </c>
    </row>
    <row r="4805" spans="1:12" s="19" customFormat="1" ht="15" hidden="1" customHeight="1" x14ac:dyDescent="0.25">
      <c r="A4805" s="88" t="s">
        <v>10172</v>
      </c>
      <c r="B4805" s="40" t="s">
        <v>3812</v>
      </c>
      <c r="C4805" s="82" t="s">
        <v>10959</v>
      </c>
      <c r="D4805" s="82"/>
      <c r="E4805" s="82"/>
      <c r="F4805" s="82"/>
      <c r="G4805" s="82"/>
      <c r="H4805" s="40" t="s">
        <v>4</v>
      </c>
      <c r="I4805" s="83" t="str">
        <f>IFERROR(VLOOKUP(A4805,'Alíquotas - CADPREV'!$B$2152:$N$4324,8,FALSE),"")</f>
        <v/>
      </c>
      <c r="J4805" s="83" t="str">
        <f>IF(H4805="RPPS",VLOOKUP(A4805,' Legislação Benef - GESCON'!$B$4:$I$2159,3,FALSE),"")</f>
        <v/>
      </c>
      <c r="K4805" s="83" t="str">
        <f>IF(H4805="RPPS",VLOOKUP(A4805,' Legislação Benef - GESCON'!$B$4:$I$2159,6,FALSE),"")</f>
        <v/>
      </c>
      <c r="L4805" s="83" t="str">
        <f>IF(H4805="RPPS",IFERROR(IF(VLOOKUP(A4805,'Suspensão de repasses - GESCON'!$D$3:$J$1048576,7,FALSE)="Validada","SIM","NÃO"),"NÃO"),"")</f>
        <v/>
      </c>
    </row>
    <row r="4806" spans="1:12" s="19" customFormat="1" ht="15" hidden="1" customHeight="1" x14ac:dyDescent="0.25">
      <c r="A4806" s="88" t="s">
        <v>10173</v>
      </c>
      <c r="B4806" s="40" t="s">
        <v>2926</v>
      </c>
      <c r="C4806" s="82" t="s">
        <v>10959</v>
      </c>
      <c r="D4806" s="82"/>
      <c r="E4806" s="82"/>
      <c r="F4806" s="82"/>
      <c r="G4806" s="82"/>
      <c r="H4806" s="40" t="s">
        <v>4</v>
      </c>
      <c r="I4806" s="83" t="str">
        <f>IFERROR(VLOOKUP(A4806,'Alíquotas - CADPREV'!$B$2152:$N$4324,8,FALSE),"")</f>
        <v/>
      </c>
      <c r="J4806" s="83" t="str">
        <f>IF(H4806="RPPS",VLOOKUP(A4806,' Legislação Benef - GESCON'!$B$4:$I$2159,3,FALSE),"")</f>
        <v/>
      </c>
      <c r="K4806" s="83" t="str">
        <f>IF(H4806="RPPS",VLOOKUP(A4806,' Legislação Benef - GESCON'!$B$4:$I$2159,6,FALSE),"")</f>
        <v/>
      </c>
      <c r="L4806" s="83" t="str">
        <f>IF(H4806="RPPS",IFERROR(IF(VLOOKUP(A4806,'Suspensão de repasses - GESCON'!$D$3:$J$1048576,7,FALSE)="Validada","SIM","NÃO"),"NÃO"),"")</f>
        <v/>
      </c>
    </row>
    <row r="4807" spans="1:12" s="19" customFormat="1" ht="15" hidden="1" customHeight="1" x14ac:dyDescent="0.25">
      <c r="A4807" s="88" t="s">
        <v>10174</v>
      </c>
      <c r="B4807" s="40" t="s">
        <v>2926</v>
      </c>
      <c r="C4807" s="82" t="s">
        <v>10959</v>
      </c>
      <c r="D4807" s="82"/>
      <c r="E4807" s="82"/>
      <c r="F4807" s="82"/>
      <c r="G4807" s="82"/>
      <c r="H4807" s="40" t="s">
        <v>4</v>
      </c>
      <c r="I4807" s="83" t="str">
        <f>IFERROR(VLOOKUP(A4807,'Alíquotas - CADPREV'!$B$2152:$N$4324,8,FALSE),"")</f>
        <v/>
      </c>
      <c r="J4807" s="83" t="str">
        <f>IF(H4807="RPPS",VLOOKUP(A4807,' Legislação Benef - GESCON'!$B$4:$I$2159,3,FALSE),"")</f>
        <v/>
      </c>
      <c r="K4807" s="83" t="str">
        <f>IF(H4807="RPPS",VLOOKUP(A4807,' Legislação Benef - GESCON'!$B$4:$I$2159,6,FALSE),"")</f>
        <v/>
      </c>
      <c r="L4807" s="83" t="str">
        <f>IF(H4807="RPPS",IFERROR(IF(VLOOKUP(A4807,'Suspensão de repasses - GESCON'!$D$3:$J$1048576,7,FALSE)="Validada","SIM","NÃO"),"NÃO"),"")</f>
        <v/>
      </c>
    </row>
    <row r="4808" spans="1:12" s="19" customFormat="1" ht="15" customHeight="1" x14ac:dyDescent="0.25">
      <c r="A4808" s="88" t="s">
        <v>10175</v>
      </c>
      <c r="B4808" s="40" t="s">
        <v>2274</v>
      </c>
      <c r="C4808" s="82" t="s">
        <v>10958</v>
      </c>
      <c r="D4808" s="82">
        <v>165</v>
      </c>
      <c r="E4808" s="82">
        <v>39</v>
      </c>
      <c r="F4808" s="82">
        <v>11</v>
      </c>
      <c r="G4808" s="82">
        <v>215</v>
      </c>
      <c r="H4808" s="40" t="s">
        <v>2</v>
      </c>
      <c r="I4808" s="83" t="str">
        <f>IFERROR(VLOOKUP(A4808,'Alíquotas - CADPREV'!$B$2152:$N$4324,8,FALSE),"")</f>
        <v>NÃO</v>
      </c>
      <c r="J4808" s="83" t="str">
        <f>IF(H4808="RPPS",VLOOKUP(A4808,' Legislação Benef - GESCON'!$B$4:$I$2159,3,FALSE),"")</f>
        <v>NÃO</v>
      </c>
      <c r="K4808" s="83" t="str">
        <f>IF(H4808="RPPS",VLOOKUP(A4808,' Legislação Benef - GESCON'!$B$4:$I$2159,6,FALSE),"")</f>
        <v>SIM</v>
      </c>
      <c r="L4808" s="83" t="str">
        <f>IF(H4808="RPPS",IFERROR(IF(VLOOKUP(A4808,'Suspensão de repasses - GESCON'!$D$3:$J$1048576,7,FALSE)="Validada","SIM","NÃO"),"NÃO"),"")</f>
        <v>NÃO</v>
      </c>
    </row>
    <row r="4809" spans="1:12" s="19" customFormat="1" ht="15" customHeight="1" x14ac:dyDescent="0.25">
      <c r="A4809" s="88" t="s">
        <v>10176</v>
      </c>
      <c r="B4809" s="40" t="s">
        <v>2274</v>
      </c>
      <c r="C4809" s="82" t="s">
        <v>10958</v>
      </c>
      <c r="D4809" s="82">
        <v>518</v>
      </c>
      <c r="E4809" s="82">
        <v>64</v>
      </c>
      <c r="F4809" s="82">
        <v>25</v>
      </c>
      <c r="G4809" s="82">
        <v>607</v>
      </c>
      <c r="H4809" s="40" t="s">
        <v>2</v>
      </c>
      <c r="I4809" s="83" t="str">
        <f>IFERROR(VLOOKUP(A4809,'Alíquotas - CADPREV'!$B$2152:$N$4324,8,FALSE),"")</f>
        <v>NÃO</v>
      </c>
      <c r="J4809" s="83" t="str">
        <f>IF(H4809="RPPS",VLOOKUP(A4809,' Legislação Benef - GESCON'!$B$4:$I$2159,3,FALSE),"")</f>
        <v>NÃO</v>
      </c>
      <c r="K4809" s="83" t="str">
        <f>IF(H4809="RPPS",VLOOKUP(A4809,' Legislação Benef - GESCON'!$B$4:$I$2159,6,FALSE),"")</f>
        <v>NÃO</v>
      </c>
      <c r="L4809" s="83" t="str">
        <f>IF(H4809="RPPS",IFERROR(IF(VLOOKUP(A4809,'Suspensão de repasses - GESCON'!$D$3:$J$1048576,7,FALSE)="Validada","SIM","NÃO"),"NÃO"),"")</f>
        <v>NÃO</v>
      </c>
    </row>
    <row r="4810" spans="1:12" s="19" customFormat="1" ht="15" customHeight="1" x14ac:dyDescent="0.25">
      <c r="A4810" s="88" t="s">
        <v>10177</v>
      </c>
      <c r="B4810" s="40" t="s">
        <v>4626</v>
      </c>
      <c r="C4810" s="82" t="s">
        <v>10958</v>
      </c>
      <c r="D4810" s="82">
        <v>1423</v>
      </c>
      <c r="E4810" s="82">
        <v>535</v>
      </c>
      <c r="F4810" s="82">
        <v>128</v>
      </c>
      <c r="G4810" s="82">
        <v>2086</v>
      </c>
      <c r="H4810" s="40" t="s">
        <v>2</v>
      </c>
      <c r="I4810" s="83" t="str">
        <f>IFERROR(VLOOKUP(A4810,'Alíquotas - CADPREV'!$B$2152:$N$4324,8,FALSE),"")</f>
        <v>SIM</v>
      </c>
      <c r="J4810" s="83" t="str">
        <f>IF(H4810="RPPS",VLOOKUP(A4810,' Legislação Benef - GESCON'!$B$4:$I$2159,3,FALSE),"")</f>
        <v>NÃO</v>
      </c>
      <c r="K4810" s="83" t="str">
        <f>IF(H4810="RPPS",VLOOKUP(A4810,' Legislação Benef - GESCON'!$B$4:$I$2159,6,FALSE),"")</f>
        <v>NÃO</v>
      </c>
      <c r="L4810" s="83" t="str">
        <f>IF(H4810="RPPS",IFERROR(IF(VLOOKUP(A4810,'Suspensão de repasses - GESCON'!$D$3:$J$1048576,7,FALSE)="Validada","SIM","NÃO"),"NÃO"),"")</f>
        <v>NÃO</v>
      </c>
    </row>
    <row r="4811" spans="1:12" s="19" customFormat="1" ht="15" customHeight="1" x14ac:dyDescent="0.25">
      <c r="A4811" s="88" t="s">
        <v>10178</v>
      </c>
      <c r="B4811" s="40" t="s">
        <v>4626</v>
      </c>
      <c r="C4811" s="82" t="s">
        <v>10958</v>
      </c>
      <c r="D4811" s="82">
        <v>4769</v>
      </c>
      <c r="E4811" s="82">
        <v>1226</v>
      </c>
      <c r="F4811" s="82">
        <v>227</v>
      </c>
      <c r="G4811" s="82">
        <v>6222</v>
      </c>
      <c r="H4811" s="40" t="s">
        <v>2</v>
      </c>
      <c r="I4811" s="83" t="str">
        <f>IFERROR(VLOOKUP(A4811,'Alíquotas - CADPREV'!$B$2152:$N$4324,8,FALSE),"")</f>
        <v>NÃO</v>
      </c>
      <c r="J4811" s="83" t="str">
        <f>IF(H4811="RPPS",VLOOKUP(A4811,' Legislação Benef - GESCON'!$B$4:$I$2159,3,FALSE),"")</f>
        <v>NÃO</v>
      </c>
      <c r="K4811" s="83" t="str">
        <f>IF(H4811="RPPS",VLOOKUP(A4811,' Legislação Benef - GESCON'!$B$4:$I$2159,6,FALSE),"")</f>
        <v>SIM</v>
      </c>
      <c r="L4811" s="83" t="str">
        <f>IF(H4811="RPPS",IFERROR(IF(VLOOKUP(A4811,'Suspensão de repasses - GESCON'!$D$3:$J$1048576,7,FALSE)="Validada","SIM","NÃO"),"NÃO"),"")</f>
        <v>NÃO</v>
      </c>
    </row>
    <row r="4812" spans="1:12" s="19" customFormat="1" ht="15" hidden="1" customHeight="1" x14ac:dyDescent="0.25">
      <c r="A4812" s="88" t="s">
        <v>10179</v>
      </c>
      <c r="B4812" s="40" t="s">
        <v>2554</v>
      </c>
      <c r="C4812" s="82" t="s">
        <v>10959</v>
      </c>
      <c r="D4812" s="82"/>
      <c r="E4812" s="82"/>
      <c r="F4812" s="82"/>
      <c r="G4812" s="82"/>
      <c r="H4812" s="40" t="s">
        <v>4</v>
      </c>
      <c r="I4812" s="83" t="str">
        <f>IFERROR(VLOOKUP(A4812,'Alíquotas - CADPREV'!$B$2152:$N$4324,8,FALSE),"")</f>
        <v/>
      </c>
      <c r="J4812" s="83" t="str">
        <f>IF(H4812="RPPS",VLOOKUP(A4812,' Legislação Benef - GESCON'!$B$4:$I$2159,3,FALSE),"")</f>
        <v/>
      </c>
      <c r="K4812" s="83" t="str">
        <f>IF(H4812="RPPS",VLOOKUP(A4812,' Legislação Benef - GESCON'!$B$4:$I$2159,6,FALSE),"")</f>
        <v/>
      </c>
      <c r="L4812" s="83" t="str">
        <f>IF(H4812="RPPS",IFERROR(IF(VLOOKUP(A4812,'Suspensão de repasses - GESCON'!$D$3:$J$1048576,7,FALSE)="Validada","SIM","NÃO"),"NÃO"),"")</f>
        <v/>
      </c>
    </row>
    <row r="4813" spans="1:12" s="19" customFormat="1" ht="15" customHeight="1" x14ac:dyDescent="0.25">
      <c r="A4813" s="88" t="s">
        <v>10180</v>
      </c>
      <c r="B4813" s="40" t="s">
        <v>3601</v>
      </c>
      <c r="C4813" s="82" t="s">
        <v>10958</v>
      </c>
      <c r="D4813" s="82">
        <v>196</v>
      </c>
      <c r="E4813" s="82">
        <v>0</v>
      </c>
      <c r="F4813" s="82">
        <v>0</v>
      </c>
      <c r="G4813" s="82">
        <v>196</v>
      </c>
      <c r="H4813" s="40" t="s">
        <v>2</v>
      </c>
      <c r="I4813" s="83" t="str">
        <f>IFERROR(VLOOKUP(A4813,'Alíquotas - CADPREV'!$B$2152:$N$4324,8,FALSE),"")</f>
        <v>NÃO</v>
      </c>
      <c r="J4813" s="83" t="str">
        <f>IF(H4813="RPPS",VLOOKUP(A4813,' Legislação Benef - GESCON'!$B$4:$I$2159,3,FALSE),"")</f>
        <v>NÃO</v>
      </c>
      <c r="K4813" s="83" t="str">
        <f>IF(H4813="RPPS",VLOOKUP(A4813,' Legislação Benef - GESCON'!$B$4:$I$2159,6,FALSE),"")</f>
        <v>NÃO</v>
      </c>
      <c r="L4813" s="83" t="str">
        <f>IF(H4813="RPPS",IFERROR(IF(VLOOKUP(A4813,'Suspensão de repasses - GESCON'!$D$3:$J$1048576,7,FALSE)="Validada","SIM","NÃO"),"NÃO"),"")</f>
        <v>NÃO</v>
      </c>
    </row>
    <row r="4814" spans="1:12" s="19" customFormat="1" ht="15" hidden="1" customHeight="1" x14ac:dyDescent="0.25">
      <c r="A4814" s="88" t="s">
        <v>10181</v>
      </c>
      <c r="B4814" s="40" t="s">
        <v>3812</v>
      </c>
      <c r="C4814" s="82" t="s">
        <v>10959</v>
      </c>
      <c r="D4814" s="82"/>
      <c r="E4814" s="82"/>
      <c r="F4814" s="82"/>
      <c r="G4814" s="82"/>
      <c r="H4814" s="40" t="s">
        <v>4</v>
      </c>
      <c r="I4814" s="83" t="str">
        <f>IFERROR(VLOOKUP(A4814,'Alíquotas - CADPREV'!$B$2152:$N$4324,8,FALSE),"")</f>
        <v/>
      </c>
      <c r="J4814" s="83" t="str">
        <f>IF(H4814="RPPS",VLOOKUP(A4814,' Legislação Benef - GESCON'!$B$4:$I$2159,3,FALSE),"")</f>
        <v/>
      </c>
      <c r="K4814" s="83" t="str">
        <f>IF(H4814="RPPS",VLOOKUP(A4814,' Legislação Benef - GESCON'!$B$4:$I$2159,6,FALSE),"")</f>
        <v/>
      </c>
      <c r="L4814" s="83" t="str">
        <f>IF(H4814="RPPS",IFERROR(IF(VLOOKUP(A4814,'Suspensão de repasses - GESCON'!$D$3:$J$1048576,7,FALSE)="Validada","SIM","NÃO"),"NÃO"),"")</f>
        <v/>
      </c>
    </row>
    <row r="4815" spans="1:12" s="19" customFormat="1" ht="15" hidden="1" customHeight="1" x14ac:dyDescent="0.25">
      <c r="A4815" s="88" t="s">
        <v>10182</v>
      </c>
      <c r="B4815" s="40" t="s">
        <v>3513</v>
      </c>
      <c r="C4815" s="82" t="s">
        <v>10959</v>
      </c>
      <c r="D4815" s="82"/>
      <c r="E4815" s="82"/>
      <c r="F4815" s="82"/>
      <c r="G4815" s="82"/>
      <c r="H4815" s="40" t="s">
        <v>4</v>
      </c>
      <c r="I4815" s="83" t="str">
        <f>IFERROR(VLOOKUP(A4815,'Alíquotas - CADPREV'!$B$2152:$N$4324,8,FALSE),"")</f>
        <v/>
      </c>
      <c r="J4815" s="83" t="str">
        <f>IF(H4815="RPPS",VLOOKUP(A4815,' Legislação Benef - GESCON'!$B$4:$I$2159,3,FALSE),"")</f>
        <v/>
      </c>
      <c r="K4815" s="83" t="str">
        <f>IF(H4815="RPPS",VLOOKUP(A4815,' Legislação Benef - GESCON'!$B$4:$I$2159,6,FALSE),"")</f>
        <v/>
      </c>
      <c r="L4815" s="83" t="str">
        <f>IF(H4815="RPPS",IFERROR(IF(VLOOKUP(A4815,'Suspensão de repasses - GESCON'!$D$3:$J$1048576,7,FALSE)="Validada","SIM","NÃO"),"NÃO"),"")</f>
        <v/>
      </c>
    </row>
    <row r="4816" spans="1:12" s="19" customFormat="1" ht="15" hidden="1" customHeight="1" x14ac:dyDescent="0.25">
      <c r="A4816" s="88" t="s">
        <v>10183</v>
      </c>
      <c r="B4816" s="40" t="s">
        <v>2274</v>
      </c>
      <c r="C4816" s="82" t="s">
        <v>10959</v>
      </c>
      <c r="D4816" s="82"/>
      <c r="E4816" s="82"/>
      <c r="F4816" s="82"/>
      <c r="G4816" s="82"/>
      <c r="H4816" s="40" t="s">
        <v>4</v>
      </c>
      <c r="I4816" s="83" t="str">
        <f>IFERROR(VLOOKUP(A4816,'Alíquotas - CADPREV'!$B$2152:$N$4324,8,FALSE),"")</f>
        <v/>
      </c>
      <c r="J4816" s="83" t="str">
        <f>IF(H4816="RPPS",VLOOKUP(A4816,' Legislação Benef - GESCON'!$B$4:$I$2159,3,FALSE),"")</f>
        <v/>
      </c>
      <c r="K4816" s="83" t="str">
        <f>IF(H4816="RPPS",VLOOKUP(A4816,' Legislação Benef - GESCON'!$B$4:$I$2159,6,FALSE),"")</f>
        <v/>
      </c>
      <c r="L4816" s="83" t="str">
        <f>IF(H4816="RPPS",IFERROR(IF(VLOOKUP(A4816,'Suspensão de repasses - GESCON'!$D$3:$J$1048576,7,FALSE)="Validada","SIM","NÃO"),"NÃO"),"")</f>
        <v/>
      </c>
    </row>
    <row r="4817" spans="1:12" s="19" customFormat="1" ht="15" customHeight="1" x14ac:dyDescent="0.25">
      <c r="A4817" s="88" t="s">
        <v>10184</v>
      </c>
      <c r="B4817" s="40" t="s">
        <v>3812</v>
      </c>
      <c r="C4817" s="82" t="s">
        <v>10958</v>
      </c>
      <c r="D4817" s="82">
        <v>141</v>
      </c>
      <c r="E4817" s="82">
        <v>28</v>
      </c>
      <c r="F4817" s="82">
        <v>11</v>
      </c>
      <c r="G4817" s="82">
        <v>180</v>
      </c>
      <c r="H4817" s="40" t="s">
        <v>2</v>
      </c>
      <c r="I4817" s="83" t="str">
        <f>IFERROR(VLOOKUP(A4817,'Alíquotas - CADPREV'!$B$2152:$N$4324,8,FALSE),"")</f>
        <v>NÃO</v>
      </c>
      <c r="J4817" s="83" t="str">
        <f>IF(H4817="RPPS",VLOOKUP(A4817,' Legislação Benef - GESCON'!$B$4:$I$2159,3,FALSE),"")</f>
        <v>NÃO</v>
      </c>
      <c r="K4817" s="83" t="str">
        <f>IF(H4817="RPPS",VLOOKUP(A4817,' Legislação Benef - GESCON'!$B$4:$I$2159,6,FALSE),"")</f>
        <v>NÃO</v>
      </c>
      <c r="L4817" s="83" t="str">
        <f>IF(H4817="RPPS",IFERROR(IF(VLOOKUP(A4817,'Suspensão de repasses - GESCON'!$D$3:$J$1048576,7,FALSE)="Validada","SIM","NÃO"),"NÃO"),"")</f>
        <v>NÃO</v>
      </c>
    </row>
    <row r="4818" spans="1:12" s="19" customFormat="1" ht="15" hidden="1" customHeight="1" x14ac:dyDescent="0.25">
      <c r="A4818" s="88" t="s">
        <v>10185</v>
      </c>
      <c r="B4818" s="40" t="s">
        <v>1142</v>
      </c>
      <c r="C4818" s="82" t="s">
        <v>10959</v>
      </c>
      <c r="D4818" s="82"/>
      <c r="E4818" s="82"/>
      <c r="F4818" s="82"/>
      <c r="G4818" s="82"/>
      <c r="H4818" s="40" t="s">
        <v>4</v>
      </c>
      <c r="I4818" s="83" t="str">
        <f>IFERROR(VLOOKUP(A4818,'Alíquotas - CADPREV'!$B$2152:$N$4324,8,FALSE),"")</f>
        <v/>
      </c>
      <c r="J4818" s="83" t="str">
        <f>IF(H4818="RPPS",VLOOKUP(A4818,' Legislação Benef - GESCON'!$B$4:$I$2159,3,FALSE),"")</f>
        <v/>
      </c>
      <c r="K4818" s="83" t="str">
        <f>IF(H4818="RPPS",VLOOKUP(A4818,' Legislação Benef - GESCON'!$B$4:$I$2159,6,FALSE),"")</f>
        <v/>
      </c>
      <c r="L4818" s="83" t="str">
        <f>IF(H4818="RPPS",IFERROR(IF(VLOOKUP(A4818,'Suspensão de repasses - GESCON'!$D$3:$J$1048576,7,FALSE)="Validada","SIM","NÃO"),"NÃO"),"")</f>
        <v/>
      </c>
    </row>
    <row r="4819" spans="1:12" s="19" customFormat="1" ht="15" customHeight="1" x14ac:dyDescent="0.25">
      <c r="A4819" s="88" t="s">
        <v>10186</v>
      </c>
      <c r="B4819" s="40" t="s">
        <v>4626</v>
      </c>
      <c r="C4819" s="82" t="s">
        <v>10958</v>
      </c>
      <c r="D4819" s="82">
        <v>7200</v>
      </c>
      <c r="E4819" s="82">
        <v>4688</v>
      </c>
      <c r="F4819" s="82">
        <v>883</v>
      </c>
      <c r="G4819" s="82">
        <v>12771</v>
      </c>
      <c r="H4819" s="40" t="s">
        <v>2</v>
      </c>
      <c r="I4819" s="83" t="str">
        <f>IFERROR(VLOOKUP(A4819,'Alíquotas - CADPREV'!$B$2152:$N$4324,8,FALSE),"")</f>
        <v>SIM</v>
      </c>
      <c r="J4819" s="83" t="str">
        <f>IF(H4819="RPPS",VLOOKUP(A4819,' Legislação Benef - GESCON'!$B$4:$I$2159,3,FALSE),"")</f>
        <v>NÃO</v>
      </c>
      <c r="K4819" s="83" t="str">
        <f>IF(H4819="RPPS",VLOOKUP(A4819,' Legislação Benef - GESCON'!$B$4:$I$2159,6,FALSE),"")</f>
        <v>NÃO</v>
      </c>
      <c r="L4819" s="83" t="str">
        <f>IF(H4819="RPPS",IFERROR(IF(VLOOKUP(A4819,'Suspensão de repasses - GESCON'!$D$3:$J$1048576,7,FALSE)="Validada","SIM","NÃO"),"NÃO"),"")</f>
        <v>NÃO</v>
      </c>
    </row>
    <row r="4820" spans="1:12" s="19" customFormat="1" ht="15" hidden="1" customHeight="1" x14ac:dyDescent="0.25">
      <c r="A4820" s="88" t="s">
        <v>10187</v>
      </c>
      <c r="B4820" s="40" t="s">
        <v>2554</v>
      </c>
      <c r="C4820" s="82" t="s">
        <v>10959</v>
      </c>
      <c r="D4820" s="82"/>
      <c r="E4820" s="82"/>
      <c r="F4820" s="82"/>
      <c r="G4820" s="82"/>
      <c r="H4820" s="40" t="s">
        <v>4</v>
      </c>
      <c r="I4820" s="83" t="str">
        <f>IFERROR(VLOOKUP(A4820,'Alíquotas - CADPREV'!$B$2152:$N$4324,8,FALSE),"")</f>
        <v/>
      </c>
      <c r="J4820" s="83" t="str">
        <f>IF(H4820="RPPS",VLOOKUP(A4820,' Legislação Benef - GESCON'!$B$4:$I$2159,3,FALSE),"")</f>
        <v/>
      </c>
      <c r="K4820" s="83" t="str">
        <f>IF(H4820="RPPS",VLOOKUP(A4820,' Legislação Benef - GESCON'!$B$4:$I$2159,6,FALSE),"")</f>
        <v/>
      </c>
      <c r="L4820" s="83" t="str">
        <f>IF(H4820="RPPS",IFERROR(IF(VLOOKUP(A4820,'Suspensão de repasses - GESCON'!$D$3:$J$1048576,7,FALSE)="Validada","SIM","NÃO"),"NÃO"),"")</f>
        <v/>
      </c>
    </row>
    <row r="4821" spans="1:12" s="19" customFormat="1" ht="15" customHeight="1" x14ac:dyDescent="0.25">
      <c r="A4821" s="88" t="s">
        <v>10188</v>
      </c>
      <c r="B4821" s="40" t="s">
        <v>3143</v>
      </c>
      <c r="C4821" s="82" t="s">
        <v>10958</v>
      </c>
      <c r="D4821" s="82">
        <v>6539</v>
      </c>
      <c r="E4821" s="82">
        <v>1529</v>
      </c>
      <c r="F4821" s="82">
        <v>235</v>
      </c>
      <c r="G4821" s="82">
        <v>8303</v>
      </c>
      <c r="H4821" s="40" t="s">
        <v>2</v>
      </c>
      <c r="I4821" s="83" t="str">
        <f>IFERROR(VLOOKUP(A4821,'Alíquotas - CADPREV'!$B$2152:$N$4324,8,FALSE),"")</f>
        <v>NÃO</v>
      </c>
      <c r="J4821" s="83" t="str">
        <f>IF(H4821="RPPS",VLOOKUP(A4821,' Legislação Benef - GESCON'!$B$4:$I$2159,3,FALSE),"")</f>
        <v>NÃO</v>
      </c>
      <c r="K4821" s="83" t="str">
        <f>IF(H4821="RPPS",VLOOKUP(A4821,' Legislação Benef - GESCON'!$B$4:$I$2159,6,FALSE),"")</f>
        <v>NÃO</v>
      </c>
      <c r="L4821" s="83" t="str">
        <f>IF(H4821="RPPS",IFERROR(IF(VLOOKUP(A4821,'Suspensão de repasses - GESCON'!$D$3:$J$1048576,7,FALSE)="Validada","SIM","NÃO"),"NÃO"),"")</f>
        <v>NÃO</v>
      </c>
    </row>
    <row r="4822" spans="1:12" s="19" customFormat="1" ht="15" customHeight="1" x14ac:dyDescent="0.25">
      <c r="A4822" s="88" t="s">
        <v>10189</v>
      </c>
      <c r="B4822" s="40" t="s">
        <v>2274</v>
      </c>
      <c r="C4822" s="82" t="s">
        <v>10958</v>
      </c>
      <c r="D4822" s="82">
        <v>391</v>
      </c>
      <c r="E4822" s="82">
        <v>0</v>
      </c>
      <c r="F4822" s="82">
        <v>0</v>
      </c>
      <c r="G4822" s="82">
        <v>391</v>
      </c>
      <c r="H4822" s="40" t="s">
        <v>2</v>
      </c>
      <c r="I4822" s="83" t="str">
        <f>IFERROR(VLOOKUP(A4822,'Alíquotas - CADPREV'!$B$2152:$N$4324,8,FALSE),"")</f>
        <v>NÃO</v>
      </c>
      <c r="J4822" s="83" t="str">
        <f>IF(H4822="RPPS",VLOOKUP(A4822,' Legislação Benef - GESCON'!$B$4:$I$2159,3,FALSE),"")</f>
        <v>NÃO</v>
      </c>
      <c r="K4822" s="83" t="str">
        <f>IF(H4822="RPPS",VLOOKUP(A4822,' Legislação Benef - GESCON'!$B$4:$I$2159,6,FALSE),"")</f>
        <v>SIM</v>
      </c>
      <c r="L4822" s="83" t="str">
        <f>IF(H4822="RPPS",IFERROR(IF(VLOOKUP(A4822,'Suspensão de repasses - GESCON'!$D$3:$J$1048576,7,FALSE)="Validada","SIM","NÃO"),"NÃO"),"")</f>
        <v>NÃO</v>
      </c>
    </row>
    <row r="4823" spans="1:12" s="19" customFormat="1" ht="15" customHeight="1" x14ac:dyDescent="0.25">
      <c r="A4823" s="88" t="s">
        <v>10190</v>
      </c>
      <c r="B4823" s="40" t="s">
        <v>2554</v>
      </c>
      <c r="C4823" s="82" t="s">
        <v>10958</v>
      </c>
      <c r="D4823" s="82">
        <v>198</v>
      </c>
      <c r="E4823" s="82">
        <v>32</v>
      </c>
      <c r="F4823" s="82">
        <v>16</v>
      </c>
      <c r="G4823" s="82">
        <v>246</v>
      </c>
      <c r="H4823" s="40" t="s">
        <v>2</v>
      </c>
      <c r="I4823" s="83" t="str">
        <f>IFERROR(VLOOKUP(A4823,'Alíquotas - CADPREV'!$B$2152:$N$4324,8,FALSE),"")</f>
        <v>NÃO</v>
      </c>
      <c r="J4823" s="83" t="str">
        <f>IF(H4823="RPPS",VLOOKUP(A4823,' Legislação Benef - GESCON'!$B$4:$I$2159,3,FALSE),"")</f>
        <v>NÃO</v>
      </c>
      <c r="K4823" s="83" t="str">
        <f>IF(H4823="RPPS",VLOOKUP(A4823,' Legislação Benef - GESCON'!$B$4:$I$2159,6,FALSE),"")</f>
        <v>NÃO</v>
      </c>
      <c r="L4823" s="83" t="str">
        <f>IF(H4823="RPPS",IFERROR(IF(VLOOKUP(A4823,'Suspensão de repasses - GESCON'!$D$3:$J$1048576,7,FALSE)="Validada","SIM","NÃO"),"NÃO"),"")</f>
        <v>NÃO</v>
      </c>
    </row>
    <row r="4824" spans="1:12" s="19" customFormat="1" ht="15" customHeight="1" x14ac:dyDescent="0.25">
      <c r="A4824" s="88" t="s">
        <v>10191</v>
      </c>
      <c r="B4824" s="40" t="s">
        <v>2926</v>
      </c>
      <c r="C4824" s="82" t="s">
        <v>10958</v>
      </c>
      <c r="D4824" s="82">
        <v>217</v>
      </c>
      <c r="E4824" s="82">
        <v>29</v>
      </c>
      <c r="F4824" s="82">
        <v>8</v>
      </c>
      <c r="G4824" s="82">
        <v>254</v>
      </c>
      <c r="H4824" s="40" t="s">
        <v>2</v>
      </c>
      <c r="I4824" s="83" t="str">
        <f>IFERROR(VLOOKUP(A4824,'Alíquotas - CADPREV'!$B$2152:$N$4324,8,FALSE),"")</f>
        <v>NÃO</v>
      </c>
      <c r="J4824" s="83" t="str">
        <f>IF(H4824="RPPS",VLOOKUP(A4824,' Legislação Benef - GESCON'!$B$4:$I$2159,3,FALSE),"")</f>
        <v>NÃO</v>
      </c>
      <c r="K4824" s="83" t="str">
        <f>IF(H4824="RPPS",VLOOKUP(A4824,' Legislação Benef - GESCON'!$B$4:$I$2159,6,FALSE),"")</f>
        <v>NÃO</v>
      </c>
      <c r="L4824" s="83" t="str">
        <f>IF(H4824="RPPS",IFERROR(IF(VLOOKUP(A4824,'Suspensão de repasses - GESCON'!$D$3:$J$1048576,7,FALSE)="Validada","SIM","NÃO"),"NÃO"),"")</f>
        <v>NÃO</v>
      </c>
    </row>
    <row r="4825" spans="1:12" s="19" customFormat="1" ht="15" customHeight="1" x14ac:dyDescent="0.25">
      <c r="A4825" s="88" t="s">
        <v>10192</v>
      </c>
      <c r="B4825" s="40" t="s">
        <v>3812</v>
      </c>
      <c r="C4825" s="82" t="s">
        <v>10958</v>
      </c>
      <c r="D4825" s="82">
        <v>4383</v>
      </c>
      <c r="E4825" s="82">
        <v>1177</v>
      </c>
      <c r="F4825" s="82">
        <v>256</v>
      </c>
      <c r="G4825" s="82">
        <v>5816</v>
      </c>
      <c r="H4825" s="40" t="s">
        <v>2</v>
      </c>
      <c r="I4825" s="83" t="str">
        <f>IFERROR(VLOOKUP(A4825,'Alíquotas - CADPREV'!$B$2152:$N$4324,8,FALSE),"")</f>
        <v>NÃO</v>
      </c>
      <c r="J4825" s="83" t="str">
        <f>IF(H4825="RPPS",VLOOKUP(A4825,' Legislação Benef - GESCON'!$B$4:$I$2159,3,FALSE),"")</f>
        <v>NÃO</v>
      </c>
      <c r="K4825" s="83" t="str">
        <f>IF(H4825="RPPS",VLOOKUP(A4825,' Legislação Benef - GESCON'!$B$4:$I$2159,6,FALSE),"")</f>
        <v>NÃO</v>
      </c>
      <c r="L4825" s="83" t="str">
        <f>IF(H4825="RPPS",IFERROR(IF(VLOOKUP(A4825,'Suspensão de repasses - GESCON'!$D$3:$J$1048576,7,FALSE)="Validada","SIM","NÃO"),"NÃO"),"")</f>
        <v>NÃO</v>
      </c>
    </row>
    <row r="4826" spans="1:12" s="19" customFormat="1" ht="15" hidden="1" customHeight="1" x14ac:dyDescent="0.25">
      <c r="A4826" s="88" t="s">
        <v>10193</v>
      </c>
      <c r="B4826" s="40" t="s">
        <v>1356</v>
      </c>
      <c r="C4826" s="82" t="s">
        <v>10959</v>
      </c>
      <c r="D4826" s="82"/>
      <c r="E4826" s="82"/>
      <c r="F4826" s="82"/>
      <c r="G4826" s="82"/>
      <c r="H4826" s="40" t="s">
        <v>4</v>
      </c>
      <c r="I4826" s="83" t="str">
        <f>IFERROR(VLOOKUP(A4826,'Alíquotas - CADPREV'!$B$2152:$N$4324,8,FALSE),"")</f>
        <v/>
      </c>
      <c r="J4826" s="83" t="str">
        <f>IF(H4826="RPPS",VLOOKUP(A4826,' Legislação Benef - GESCON'!$B$4:$I$2159,3,FALSE),"")</f>
        <v/>
      </c>
      <c r="K4826" s="83" t="str">
        <f>IF(H4826="RPPS",VLOOKUP(A4826,' Legislação Benef - GESCON'!$B$4:$I$2159,6,FALSE),"")</f>
        <v/>
      </c>
      <c r="L4826" s="83" t="str">
        <f>IF(H4826="RPPS",IFERROR(IF(VLOOKUP(A4826,'Suspensão de repasses - GESCON'!$D$3:$J$1048576,7,FALSE)="Validada","SIM","NÃO"),"NÃO"),"")</f>
        <v/>
      </c>
    </row>
    <row r="4827" spans="1:12" s="19" customFormat="1" ht="15" customHeight="1" x14ac:dyDescent="0.25">
      <c r="A4827" s="88" t="s">
        <v>10194</v>
      </c>
      <c r="B4827" s="40" t="s">
        <v>2758</v>
      </c>
      <c r="C4827" s="82" t="s">
        <v>10958</v>
      </c>
      <c r="D4827" s="82">
        <v>777</v>
      </c>
      <c r="E4827" s="82">
        <v>578</v>
      </c>
      <c r="F4827" s="82">
        <v>112</v>
      </c>
      <c r="G4827" s="82">
        <v>1467</v>
      </c>
      <c r="H4827" s="40" t="s">
        <v>2</v>
      </c>
      <c r="I4827" s="83" t="str">
        <f>IFERROR(VLOOKUP(A4827,'Alíquotas - CADPREV'!$B$2152:$N$4324,8,FALSE),"")</f>
        <v>NÃO</v>
      </c>
      <c r="J4827" s="83" t="str">
        <f>IF(H4827="RPPS",VLOOKUP(A4827,' Legislação Benef - GESCON'!$B$4:$I$2159,3,FALSE),"")</f>
        <v>NÃO</v>
      </c>
      <c r="K4827" s="83" t="str">
        <f>IF(H4827="RPPS",VLOOKUP(A4827,' Legislação Benef - GESCON'!$B$4:$I$2159,6,FALSE),"")</f>
        <v>NÃO</v>
      </c>
      <c r="L4827" s="83" t="str">
        <f>IF(H4827="RPPS",IFERROR(IF(VLOOKUP(A4827,'Suspensão de repasses - GESCON'!$D$3:$J$1048576,7,FALSE)="Validada","SIM","NÃO"),"NÃO"),"")</f>
        <v>NÃO</v>
      </c>
    </row>
    <row r="4828" spans="1:12" s="19" customFormat="1" ht="15" hidden="1" customHeight="1" x14ac:dyDescent="0.25">
      <c r="A4828" s="88" t="s">
        <v>10195</v>
      </c>
      <c r="B4828" s="40" t="s">
        <v>4626</v>
      </c>
      <c r="C4828" s="82" t="s">
        <v>10959</v>
      </c>
      <c r="D4828" s="82"/>
      <c r="E4828" s="82"/>
      <c r="F4828" s="82"/>
      <c r="G4828" s="82"/>
      <c r="H4828" s="40" t="s">
        <v>4</v>
      </c>
      <c r="I4828" s="83" t="str">
        <f>IFERROR(VLOOKUP(A4828,'Alíquotas - CADPREV'!$B$2152:$N$4324,8,FALSE),"")</f>
        <v/>
      </c>
      <c r="J4828" s="83" t="str">
        <f>IF(H4828="RPPS",VLOOKUP(A4828,' Legislação Benef - GESCON'!$B$4:$I$2159,3,FALSE),"")</f>
        <v/>
      </c>
      <c r="K4828" s="83" t="str">
        <f>IF(H4828="RPPS",VLOOKUP(A4828,' Legislação Benef - GESCON'!$B$4:$I$2159,6,FALSE),"")</f>
        <v/>
      </c>
      <c r="L4828" s="83" t="str">
        <f>IF(H4828="RPPS",IFERROR(IF(VLOOKUP(A4828,'Suspensão de repasses - GESCON'!$D$3:$J$1048576,7,FALSE)="Validada","SIM","NÃO"),"NÃO"),"")</f>
        <v/>
      </c>
    </row>
    <row r="4829" spans="1:12" s="19" customFormat="1" ht="15" hidden="1" customHeight="1" x14ac:dyDescent="0.25">
      <c r="A4829" s="88" t="s">
        <v>10196</v>
      </c>
      <c r="B4829" s="40" t="s">
        <v>4289</v>
      </c>
      <c r="C4829" s="82" t="s">
        <v>10959</v>
      </c>
      <c r="D4829" s="82"/>
      <c r="E4829" s="82"/>
      <c r="F4829" s="82"/>
      <c r="G4829" s="82"/>
      <c r="H4829" s="40" t="s">
        <v>4</v>
      </c>
      <c r="I4829" s="83" t="str">
        <f>IFERROR(VLOOKUP(A4829,'Alíquotas - CADPREV'!$B$2152:$N$4324,8,FALSE),"")</f>
        <v/>
      </c>
      <c r="J4829" s="83" t="str">
        <f>IF(H4829="RPPS",VLOOKUP(A4829,' Legislação Benef - GESCON'!$B$4:$I$2159,3,FALSE),"")</f>
        <v/>
      </c>
      <c r="K4829" s="83" t="str">
        <f>IF(H4829="RPPS",VLOOKUP(A4829,' Legislação Benef - GESCON'!$B$4:$I$2159,6,FALSE),"")</f>
        <v/>
      </c>
      <c r="L4829" s="83" t="str">
        <f>IF(H4829="RPPS",IFERROR(IF(VLOOKUP(A4829,'Suspensão de repasses - GESCON'!$D$3:$J$1048576,7,FALSE)="Validada","SIM","NÃO"),"NÃO"),"")</f>
        <v/>
      </c>
    </row>
    <row r="4830" spans="1:12" s="19" customFormat="1" ht="15" hidden="1" customHeight="1" x14ac:dyDescent="0.25">
      <c r="A4830" s="88" t="s">
        <v>10197</v>
      </c>
      <c r="B4830" s="40" t="s">
        <v>2926</v>
      </c>
      <c r="C4830" s="82" t="s">
        <v>10959</v>
      </c>
      <c r="D4830" s="82"/>
      <c r="E4830" s="82"/>
      <c r="F4830" s="82"/>
      <c r="G4830" s="82"/>
      <c r="H4830" s="40" t="s">
        <v>4</v>
      </c>
      <c r="I4830" s="83" t="str">
        <f>IFERROR(VLOOKUP(A4830,'Alíquotas - CADPREV'!$B$2152:$N$4324,8,FALSE),"")</f>
        <v/>
      </c>
      <c r="J4830" s="83" t="str">
        <f>IF(H4830="RPPS",VLOOKUP(A4830,' Legislação Benef - GESCON'!$B$4:$I$2159,3,FALSE),"")</f>
        <v/>
      </c>
      <c r="K4830" s="83" t="str">
        <f>IF(H4830="RPPS",VLOOKUP(A4830,' Legislação Benef - GESCON'!$B$4:$I$2159,6,FALSE),"")</f>
        <v/>
      </c>
      <c r="L4830" s="83" t="str">
        <f>IF(H4830="RPPS",IFERROR(IF(VLOOKUP(A4830,'Suspensão de repasses - GESCON'!$D$3:$J$1048576,7,FALSE)="Validada","SIM","NÃO"),"NÃO"),"")</f>
        <v/>
      </c>
    </row>
    <row r="4831" spans="1:12" s="19" customFormat="1" ht="15" customHeight="1" x14ac:dyDescent="0.25">
      <c r="A4831" s="88" t="s">
        <v>10198</v>
      </c>
      <c r="B4831" s="40" t="s">
        <v>3812</v>
      </c>
      <c r="C4831" s="82" t="s">
        <v>10958</v>
      </c>
      <c r="D4831" s="82">
        <v>1157</v>
      </c>
      <c r="E4831" s="82">
        <v>374</v>
      </c>
      <c r="F4831" s="82">
        <v>76</v>
      </c>
      <c r="G4831" s="82">
        <v>1607</v>
      </c>
      <c r="H4831" s="40" t="s">
        <v>2</v>
      </c>
      <c r="I4831" s="83" t="str">
        <f>IFERROR(VLOOKUP(A4831,'Alíquotas - CADPREV'!$B$2152:$N$4324,8,FALSE),"")</f>
        <v>SIM</v>
      </c>
      <c r="J4831" s="83" t="str">
        <f>IF(H4831="RPPS",VLOOKUP(A4831,' Legislação Benef - GESCON'!$B$4:$I$2159,3,FALSE),"")</f>
        <v>NÃO</v>
      </c>
      <c r="K4831" s="83" t="str">
        <f>IF(H4831="RPPS",VLOOKUP(A4831,' Legislação Benef - GESCON'!$B$4:$I$2159,6,FALSE),"")</f>
        <v>SIM</v>
      </c>
      <c r="L4831" s="83" t="str">
        <f>IF(H4831="RPPS",IFERROR(IF(VLOOKUP(A4831,'Suspensão de repasses - GESCON'!$D$3:$J$1048576,7,FALSE)="Validada","SIM","NÃO"),"NÃO"),"")</f>
        <v>NÃO</v>
      </c>
    </row>
    <row r="4832" spans="1:12" s="19" customFormat="1" ht="15" hidden="1" customHeight="1" x14ac:dyDescent="0.25">
      <c r="A4832" s="88" t="s">
        <v>10199</v>
      </c>
      <c r="B4832" s="40" t="s">
        <v>4289</v>
      </c>
      <c r="C4832" s="82" t="s">
        <v>10959</v>
      </c>
      <c r="D4832" s="82"/>
      <c r="E4832" s="82"/>
      <c r="F4832" s="82"/>
      <c r="G4832" s="82"/>
      <c r="H4832" s="40" t="s">
        <v>4</v>
      </c>
      <c r="I4832" s="83" t="str">
        <f>IFERROR(VLOOKUP(A4832,'Alíquotas - CADPREV'!$B$2152:$N$4324,8,FALSE),"")</f>
        <v/>
      </c>
      <c r="J4832" s="83" t="str">
        <f>IF(H4832="RPPS",VLOOKUP(A4832,' Legislação Benef - GESCON'!$B$4:$I$2159,3,FALSE),"")</f>
        <v/>
      </c>
      <c r="K4832" s="83" t="str">
        <f>IF(H4832="RPPS",VLOOKUP(A4832,' Legislação Benef - GESCON'!$B$4:$I$2159,6,FALSE),"")</f>
        <v/>
      </c>
      <c r="L4832" s="83" t="str">
        <f>IF(H4832="RPPS",IFERROR(IF(VLOOKUP(A4832,'Suspensão de repasses - GESCON'!$D$3:$J$1048576,7,FALSE)="Validada","SIM","NÃO"),"NÃO"),"")</f>
        <v/>
      </c>
    </row>
    <row r="4833" spans="1:12" s="19" customFormat="1" ht="15" customHeight="1" x14ac:dyDescent="0.25">
      <c r="A4833" s="88" t="s">
        <v>10200</v>
      </c>
      <c r="B4833" s="40" t="s">
        <v>1142</v>
      </c>
      <c r="C4833" s="82" t="s">
        <v>10960</v>
      </c>
      <c r="D4833" s="82">
        <v>12804</v>
      </c>
      <c r="E4833" s="82">
        <v>5567</v>
      </c>
      <c r="F4833" s="82">
        <v>1686</v>
      </c>
      <c r="G4833" s="82">
        <v>20057</v>
      </c>
      <c r="H4833" s="40" t="s">
        <v>2</v>
      </c>
      <c r="I4833" s="83" t="str">
        <f>IFERROR(VLOOKUP(A4833,'Alíquotas - CADPREV'!$B$2152:$N$4324,8,FALSE),"")</f>
        <v>NÃO</v>
      </c>
      <c r="J4833" s="83" t="str">
        <f>IF(H4833="RPPS",VLOOKUP(A4833,' Legislação Benef - GESCON'!$B$4:$I$2159,3,FALSE),"")</f>
        <v>NÃO</v>
      </c>
      <c r="K4833" s="83" t="str">
        <f>IF(H4833="RPPS",VLOOKUP(A4833,' Legislação Benef - GESCON'!$B$4:$I$2159,6,FALSE),"")</f>
        <v>NÃO</v>
      </c>
      <c r="L4833" s="83" t="str">
        <f>IF(H4833="RPPS",IFERROR(IF(VLOOKUP(A4833,'Suspensão de repasses - GESCON'!$D$3:$J$1048576,7,FALSE)="Validada","SIM","NÃO"),"NÃO"),"")</f>
        <v>NÃO</v>
      </c>
    </row>
    <row r="4834" spans="1:12" s="19" customFormat="1" ht="15" customHeight="1" x14ac:dyDescent="0.25">
      <c r="A4834" s="88" t="s">
        <v>10201</v>
      </c>
      <c r="B4834" s="40" t="s">
        <v>901</v>
      </c>
      <c r="C4834" s="82" t="s">
        <v>10958</v>
      </c>
      <c r="D4834" s="82">
        <v>806</v>
      </c>
      <c r="E4834" s="82">
        <v>35</v>
      </c>
      <c r="F4834" s="82">
        <v>0</v>
      </c>
      <c r="G4834" s="82">
        <v>841</v>
      </c>
      <c r="H4834" s="40" t="s">
        <v>2</v>
      </c>
      <c r="I4834" s="83" t="str">
        <f>IFERROR(VLOOKUP(A4834,'Alíquotas - CADPREV'!$B$2152:$N$4324,8,FALSE),"")</f>
        <v>NÃO</v>
      </c>
      <c r="J4834" s="83" t="str">
        <f>IF(H4834="RPPS",VLOOKUP(A4834,' Legislação Benef - GESCON'!$B$4:$I$2159,3,FALSE),"")</f>
        <v>NÃO</v>
      </c>
      <c r="K4834" s="83" t="str">
        <f>IF(H4834="RPPS",VLOOKUP(A4834,' Legislação Benef - GESCON'!$B$4:$I$2159,6,FALSE),"")</f>
        <v>NÃO</v>
      </c>
      <c r="L4834" s="83" t="str">
        <f>IF(H4834="RPPS",IFERROR(IF(VLOOKUP(A4834,'Suspensão de repasses - GESCON'!$D$3:$J$1048576,7,FALSE)="Validada","SIM","NÃO"),"NÃO"),"")</f>
        <v>NÃO</v>
      </c>
    </row>
    <row r="4835" spans="1:12" s="19" customFormat="1" ht="15" hidden="1" customHeight="1" x14ac:dyDescent="0.25">
      <c r="A4835" s="88" t="s">
        <v>10202</v>
      </c>
      <c r="B4835" s="40" t="s">
        <v>634</v>
      </c>
      <c r="C4835" s="82" t="s">
        <v>10958</v>
      </c>
      <c r="D4835" s="82">
        <v>284</v>
      </c>
      <c r="E4835" s="82">
        <v>0</v>
      </c>
      <c r="F4835" s="82">
        <v>0</v>
      </c>
      <c r="G4835" s="82">
        <v>284</v>
      </c>
      <c r="H4835" s="40" t="s">
        <v>622</v>
      </c>
      <c r="I4835" s="83" t="str">
        <f>IFERROR(VLOOKUP(A4835,'Alíquotas - CADPREV'!$B$2152:$N$4324,8,FALSE),"")</f>
        <v/>
      </c>
      <c r="J4835" s="83" t="str">
        <f>IF(H4835="RPPS",VLOOKUP(A4835,' Legislação Benef - GESCON'!$B$4:$I$2159,3,FALSE),"")</f>
        <v/>
      </c>
      <c r="K4835" s="83" t="str">
        <f>IF(H4835="RPPS",VLOOKUP(A4835,' Legislação Benef - GESCON'!$B$4:$I$2159,6,FALSE),"")</f>
        <v/>
      </c>
      <c r="L4835" s="83" t="str">
        <f>IF(H4835="RPPS",IFERROR(IF(VLOOKUP(A4835,'Suspensão de repasses - GESCON'!$D$3:$J$1048576,7,FALSE)="Validada","SIM","NÃO"),"NÃO"),"")</f>
        <v/>
      </c>
    </row>
    <row r="4836" spans="1:12" s="19" customFormat="1" ht="15" hidden="1" customHeight="1" x14ac:dyDescent="0.25">
      <c r="A4836" s="88" t="s">
        <v>10203</v>
      </c>
      <c r="B4836" s="40" t="s">
        <v>4626</v>
      </c>
      <c r="C4836" s="82" t="s">
        <v>10959</v>
      </c>
      <c r="D4836" s="82"/>
      <c r="E4836" s="82"/>
      <c r="F4836" s="82"/>
      <c r="G4836" s="82"/>
      <c r="H4836" s="40" t="s">
        <v>4</v>
      </c>
      <c r="I4836" s="83" t="str">
        <f>IFERROR(VLOOKUP(A4836,'Alíquotas - CADPREV'!$B$2152:$N$4324,8,FALSE),"")</f>
        <v/>
      </c>
      <c r="J4836" s="83" t="str">
        <f>IF(H4836="RPPS",VLOOKUP(A4836,' Legislação Benef - GESCON'!$B$4:$I$2159,3,FALSE),"")</f>
        <v/>
      </c>
      <c r="K4836" s="83" t="str">
        <f>IF(H4836="RPPS",VLOOKUP(A4836,' Legislação Benef - GESCON'!$B$4:$I$2159,6,FALSE),"")</f>
        <v/>
      </c>
      <c r="L4836" s="83" t="str">
        <f>IF(H4836="RPPS",IFERROR(IF(VLOOKUP(A4836,'Suspensão de repasses - GESCON'!$D$3:$J$1048576,7,FALSE)="Validada","SIM","NÃO"),"NÃO"),"")</f>
        <v/>
      </c>
    </row>
    <row r="4837" spans="1:12" s="19" customFormat="1" ht="15" hidden="1" customHeight="1" x14ac:dyDescent="0.25">
      <c r="A4837" s="88" t="s">
        <v>10204</v>
      </c>
      <c r="B4837" s="40" t="s">
        <v>2926</v>
      </c>
      <c r="C4837" s="82" t="s">
        <v>10959</v>
      </c>
      <c r="D4837" s="82"/>
      <c r="E4837" s="82"/>
      <c r="F4837" s="82"/>
      <c r="G4837" s="82"/>
      <c r="H4837" s="40" t="s">
        <v>4</v>
      </c>
      <c r="I4837" s="83" t="str">
        <f>IFERROR(VLOOKUP(A4837,'Alíquotas - CADPREV'!$B$2152:$N$4324,8,FALSE),"")</f>
        <v/>
      </c>
      <c r="J4837" s="83" t="str">
        <f>IF(H4837="RPPS",VLOOKUP(A4837,' Legislação Benef - GESCON'!$B$4:$I$2159,3,FALSE),"")</f>
        <v/>
      </c>
      <c r="K4837" s="83" t="str">
        <f>IF(H4837="RPPS",VLOOKUP(A4837,' Legislação Benef - GESCON'!$B$4:$I$2159,6,FALSE),"")</f>
        <v/>
      </c>
      <c r="L4837" s="83" t="str">
        <f>IF(H4837="RPPS",IFERROR(IF(VLOOKUP(A4837,'Suspensão de repasses - GESCON'!$D$3:$J$1048576,7,FALSE)="Validada","SIM","NÃO"),"NÃO"),"")</f>
        <v/>
      </c>
    </row>
    <row r="4838" spans="1:12" s="19" customFormat="1" ht="15" customHeight="1" x14ac:dyDescent="0.25">
      <c r="A4838" s="88" t="s">
        <v>10205</v>
      </c>
      <c r="B4838" s="40" t="s">
        <v>1142</v>
      </c>
      <c r="C4838" s="82" t="s">
        <v>10958</v>
      </c>
      <c r="D4838" s="82"/>
      <c r="E4838" s="82"/>
      <c r="F4838" s="82"/>
      <c r="G4838" s="82"/>
      <c r="H4838" s="40" t="s">
        <v>2</v>
      </c>
      <c r="I4838" s="83" t="str">
        <f>IFERROR(VLOOKUP(A4838,'Alíquotas - CADPREV'!$B$2152:$N$4324,8,FALSE),"")</f>
        <v>NÃO</v>
      </c>
      <c r="J4838" s="83" t="str">
        <f>IF(H4838="RPPS",VLOOKUP(A4838,' Legislação Benef - GESCON'!$B$4:$I$2159,3,FALSE),"")</f>
        <v>NÃO</v>
      </c>
      <c r="K4838" s="83" t="str">
        <f>IF(H4838="RPPS",VLOOKUP(A4838,' Legislação Benef - GESCON'!$B$4:$I$2159,6,FALSE),"")</f>
        <v>NÃO</v>
      </c>
      <c r="L4838" s="83" t="str">
        <f>IF(H4838="RPPS",IFERROR(IF(VLOOKUP(A4838,'Suspensão de repasses - GESCON'!$D$3:$J$1048576,7,FALSE)="Validada","SIM","NÃO"),"NÃO"),"")</f>
        <v>NÃO</v>
      </c>
    </row>
    <row r="4839" spans="1:12" s="19" customFormat="1" ht="15" hidden="1" customHeight="1" x14ac:dyDescent="0.25">
      <c r="A4839" s="88" t="s">
        <v>10206</v>
      </c>
      <c r="B4839" s="40" t="s">
        <v>3798</v>
      </c>
      <c r="C4839" s="82" t="s">
        <v>10959</v>
      </c>
      <c r="D4839" s="82"/>
      <c r="E4839" s="82"/>
      <c r="F4839" s="82"/>
      <c r="G4839" s="82"/>
      <c r="H4839" s="40" t="s">
        <v>4</v>
      </c>
      <c r="I4839" s="83" t="str">
        <f>IFERROR(VLOOKUP(A4839,'Alíquotas - CADPREV'!$B$2152:$N$4324,8,FALSE),"")</f>
        <v/>
      </c>
      <c r="J4839" s="83" t="str">
        <f>IF(H4839="RPPS",VLOOKUP(A4839,' Legislação Benef - GESCON'!$B$4:$I$2159,3,FALSE),"")</f>
        <v/>
      </c>
      <c r="K4839" s="83" t="str">
        <f>IF(H4839="RPPS",VLOOKUP(A4839,' Legislação Benef - GESCON'!$B$4:$I$2159,6,FALSE),"")</f>
        <v/>
      </c>
      <c r="L4839" s="83" t="str">
        <f>IF(H4839="RPPS",IFERROR(IF(VLOOKUP(A4839,'Suspensão de repasses - GESCON'!$D$3:$J$1048576,7,FALSE)="Validada","SIM","NÃO"),"NÃO"),"")</f>
        <v/>
      </c>
    </row>
    <row r="4840" spans="1:12" s="19" customFormat="1" ht="15" customHeight="1" x14ac:dyDescent="0.25">
      <c r="A4840" s="88" t="s">
        <v>10207</v>
      </c>
      <c r="B4840" s="40" t="s">
        <v>901</v>
      </c>
      <c r="C4840" s="82" t="s">
        <v>10958</v>
      </c>
      <c r="D4840" s="82">
        <v>183</v>
      </c>
      <c r="E4840" s="82">
        <v>46</v>
      </c>
      <c r="F4840" s="82">
        <v>6</v>
      </c>
      <c r="G4840" s="82">
        <v>235</v>
      </c>
      <c r="H4840" s="40" t="s">
        <v>2</v>
      </c>
      <c r="I4840" s="83" t="str">
        <f>IFERROR(VLOOKUP(A4840,'Alíquotas - CADPREV'!$B$2152:$N$4324,8,FALSE),"")</f>
        <v>NÃO</v>
      </c>
      <c r="J4840" s="83" t="str">
        <f>IF(H4840="RPPS",VLOOKUP(A4840,' Legislação Benef - GESCON'!$B$4:$I$2159,3,FALSE),"")</f>
        <v>NÃO</v>
      </c>
      <c r="K4840" s="83" t="str">
        <f>IF(H4840="RPPS",VLOOKUP(A4840,' Legislação Benef - GESCON'!$B$4:$I$2159,6,FALSE),"")</f>
        <v>NÃO</v>
      </c>
      <c r="L4840" s="83" t="str">
        <f>IF(H4840="RPPS",IFERROR(IF(VLOOKUP(A4840,'Suspensão de repasses - GESCON'!$D$3:$J$1048576,7,FALSE)="Validada","SIM","NÃO"),"NÃO"),"")</f>
        <v>NÃO</v>
      </c>
    </row>
    <row r="4841" spans="1:12" s="19" customFormat="1" ht="15" customHeight="1" x14ac:dyDescent="0.25">
      <c r="A4841" s="88" t="s">
        <v>10208</v>
      </c>
      <c r="B4841" s="40" t="s">
        <v>29</v>
      </c>
      <c r="C4841" s="82" t="s">
        <v>10958</v>
      </c>
      <c r="D4841" s="82">
        <v>1147</v>
      </c>
      <c r="E4841" s="82">
        <v>341</v>
      </c>
      <c r="F4841" s="82">
        <v>92</v>
      </c>
      <c r="G4841" s="82">
        <v>1580</v>
      </c>
      <c r="H4841" s="40" t="s">
        <v>2</v>
      </c>
      <c r="I4841" s="83" t="str">
        <f>IFERROR(VLOOKUP(A4841,'Alíquotas - CADPREV'!$B$2152:$N$4324,8,FALSE),"")</f>
        <v>NÃO</v>
      </c>
      <c r="J4841" s="83" t="str">
        <f>IF(H4841="RPPS",VLOOKUP(A4841,' Legislação Benef - GESCON'!$B$4:$I$2159,3,FALSE),"")</f>
        <v>NÃO</v>
      </c>
      <c r="K4841" s="83" t="str">
        <f>IF(H4841="RPPS",VLOOKUP(A4841,' Legislação Benef - GESCON'!$B$4:$I$2159,6,FALSE),"")</f>
        <v>NÃO</v>
      </c>
      <c r="L4841" s="83" t="str">
        <f>IF(H4841="RPPS",IFERROR(IF(VLOOKUP(A4841,'Suspensão de repasses - GESCON'!$D$3:$J$1048576,7,FALSE)="Validada","SIM","NÃO"),"NÃO"),"")</f>
        <v>NÃO</v>
      </c>
    </row>
    <row r="4842" spans="1:12" s="19" customFormat="1" ht="15" customHeight="1" x14ac:dyDescent="0.25">
      <c r="A4842" s="88" t="s">
        <v>10209</v>
      </c>
      <c r="B4842" s="40" t="s">
        <v>3812</v>
      </c>
      <c r="C4842" s="82" t="s">
        <v>10958</v>
      </c>
      <c r="D4842" s="82">
        <v>926</v>
      </c>
      <c r="E4842" s="82">
        <v>13</v>
      </c>
      <c r="F4842" s="82">
        <v>0</v>
      </c>
      <c r="G4842" s="82">
        <v>939</v>
      </c>
      <c r="H4842" s="40" t="s">
        <v>2</v>
      </c>
      <c r="I4842" s="83" t="str">
        <f>IFERROR(VLOOKUP(A4842,'Alíquotas - CADPREV'!$B$2152:$N$4324,8,FALSE),"")</f>
        <v>NÃO</v>
      </c>
      <c r="J4842" s="83" t="str">
        <f>IF(H4842="RPPS",VLOOKUP(A4842,' Legislação Benef - GESCON'!$B$4:$I$2159,3,FALSE),"")</f>
        <v>NÃO</v>
      </c>
      <c r="K4842" s="83" t="str">
        <f>IF(H4842="RPPS",VLOOKUP(A4842,' Legislação Benef - GESCON'!$B$4:$I$2159,6,FALSE),"")</f>
        <v>NÃO</v>
      </c>
      <c r="L4842" s="83" t="str">
        <f>IF(H4842="RPPS",IFERROR(IF(VLOOKUP(A4842,'Suspensão de repasses - GESCON'!$D$3:$J$1048576,7,FALSE)="Validada","SIM","NÃO"),"NÃO"),"")</f>
        <v>NÃO</v>
      </c>
    </row>
    <row r="4843" spans="1:12" s="19" customFormat="1" ht="15" hidden="1" customHeight="1" x14ac:dyDescent="0.25">
      <c r="A4843" s="88" t="s">
        <v>10210</v>
      </c>
      <c r="B4843" s="40" t="s">
        <v>2554</v>
      </c>
      <c r="C4843" s="82" t="s">
        <v>10959</v>
      </c>
      <c r="D4843" s="82"/>
      <c r="E4843" s="82"/>
      <c r="F4843" s="82"/>
      <c r="G4843" s="82"/>
      <c r="H4843" s="40" t="s">
        <v>4</v>
      </c>
      <c r="I4843" s="83" t="str">
        <f>IFERROR(VLOOKUP(A4843,'Alíquotas - CADPREV'!$B$2152:$N$4324,8,FALSE),"")</f>
        <v/>
      </c>
      <c r="J4843" s="83" t="str">
        <f>IF(H4843="RPPS",VLOOKUP(A4843,' Legislação Benef - GESCON'!$B$4:$I$2159,3,FALSE),"")</f>
        <v/>
      </c>
      <c r="K4843" s="83" t="str">
        <f>IF(H4843="RPPS",VLOOKUP(A4843,' Legislação Benef - GESCON'!$B$4:$I$2159,6,FALSE),"")</f>
        <v/>
      </c>
      <c r="L4843" s="83" t="str">
        <f>IF(H4843="RPPS",IFERROR(IF(VLOOKUP(A4843,'Suspensão de repasses - GESCON'!$D$3:$J$1048576,7,FALSE)="Validada","SIM","NÃO"),"NÃO"),"")</f>
        <v/>
      </c>
    </row>
    <row r="4844" spans="1:12" s="19" customFormat="1" ht="15" hidden="1" customHeight="1" x14ac:dyDescent="0.25">
      <c r="A4844" s="88" t="s">
        <v>10211</v>
      </c>
      <c r="B4844" s="40" t="s">
        <v>3143</v>
      </c>
      <c r="C4844" s="82" t="s">
        <v>10959</v>
      </c>
      <c r="D4844" s="82"/>
      <c r="E4844" s="82"/>
      <c r="F4844" s="82"/>
      <c r="G4844" s="82"/>
      <c r="H4844" s="40" t="s">
        <v>4</v>
      </c>
      <c r="I4844" s="83" t="str">
        <f>IFERROR(VLOOKUP(A4844,'Alíquotas - CADPREV'!$B$2152:$N$4324,8,FALSE),"")</f>
        <v/>
      </c>
      <c r="J4844" s="83" t="str">
        <f>IF(H4844="RPPS",VLOOKUP(A4844,' Legislação Benef - GESCON'!$B$4:$I$2159,3,FALSE),"")</f>
        <v/>
      </c>
      <c r="K4844" s="83" t="str">
        <f>IF(H4844="RPPS",VLOOKUP(A4844,' Legislação Benef - GESCON'!$B$4:$I$2159,6,FALSE),"")</f>
        <v/>
      </c>
      <c r="L4844" s="83" t="str">
        <f>IF(H4844="RPPS",IFERROR(IF(VLOOKUP(A4844,'Suspensão de repasses - GESCON'!$D$3:$J$1048576,7,FALSE)="Validada","SIM","NÃO"),"NÃO"),"")</f>
        <v/>
      </c>
    </row>
    <row r="4845" spans="1:12" s="19" customFormat="1" ht="15" customHeight="1" x14ac:dyDescent="0.25">
      <c r="A4845" s="88" t="s">
        <v>10212</v>
      </c>
      <c r="B4845" s="40" t="s">
        <v>4626</v>
      </c>
      <c r="C4845" s="82" t="s">
        <v>10958</v>
      </c>
      <c r="D4845" s="82">
        <v>903</v>
      </c>
      <c r="E4845" s="82">
        <v>293</v>
      </c>
      <c r="F4845" s="82">
        <v>96</v>
      </c>
      <c r="G4845" s="82">
        <v>1292</v>
      </c>
      <c r="H4845" s="40" t="s">
        <v>2</v>
      </c>
      <c r="I4845" s="83" t="str">
        <f>IFERROR(VLOOKUP(A4845,'Alíquotas - CADPREV'!$B$2152:$N$4324,8,FALSE),"")</f>
        <v>SIM</v>
      </c>
      <c r="J4845" s="83" t="str">
        <f>IF(H4845="RPPS",VLOOKUP(A4845,' Legislação Benef - GESCON'!$B$4:$I$2159,3,FALSE),"")</f>
        <v>NÃO</v>
      </c>
      <c r="K4845" s="83" t="str">
        <f>IF(H4845="RPPS",VLOOKUP(A4845,' Legislação Benef - GESCON'!$B$4:$I$2159,6,FALSE),"")</f>
        <v>SIM</v>
      </c>
      <c r="L4845" s="83" t="str">
        <f>IF(H4845="RPPS",IFERROR(IF(VLOOKUP(A4845,'Suspensão de repasses - GESCON'!$D$3:$J$1048576,7,FALSE)="Validada","SIM","NÃO"),"NÃO"),"")</f>
        <v>NÃO</v>
      </c>
    </row>
    <row r="4846" spans="1:12" s="19" customFormat="1" ht="15" customHeight="1" x14ac:dyDescent="0.25">
      <c r="A4846" s="88" t="s">
        <v>10213</v>
      </c>
      <c r="B4846" s="40" t="s">
        <v>3812</v>
      </c>
      <c r="C4846" s="82" t="s">
        <v>10958</v>
      </c>
      <c r="D4846" s="82">
        <v>562</v>
      </c>
      <c r="E4846" s="82">
        <v>159</v>
      </c>
      <c r="F4846" s="82">
        <v>45</v>
      </c>
      <c r="G4846" s="82">
        <v>766</v>
      </c>
      <c r="H4846" s="40" t="s">
        <v>2</v>
      </c>
      <c r="I4846" s="83" t="str">
        <f>IFERROR(VLOOKUP(A4846,'Alíquotas - CADPREV'!$B$2152:$N$4324,8,FALSE),"")</f>
        <v>SIM</v>
      </c>
      <c r="J4846" s="83" t="str">
        <f>IF(H4846="RPPS",VLOOKUP(A4846,' Legislação Benef - GESCON'!$B$4:$I$2159,3,FALSE),"")</f>
        <v>NÃO</v>
      </c>
      <c r="K4846" s="83" t="str">
        <f>IF(H4846="RPPS",VLOOKUP(A4846,' Legislação Benef - GESCON'!$B$4:$I$2159,6,FALSE),"")</f>
        <v>NÃO</v>
      </c>
      <c r="L4846" s="83" t="str">
        <f>IF(H4846="RPPS",IFERROR(IF(VLOOKUP(A4846,'Suspensão de repasses - GESCON'!$D$3:$J$1048576,7,FALSE)="Validada","SIM","NÃO"),"NÃO"),"")</f>
        <v>NÃO</v>
      </c>
    </row>
    <row r="4847" spans="1:12" s="19" customFormat="1" ht="15" customHeight="1" x14ac:dyDescent="0.25">
      <c r="A4847" s="88" t="s">
        <v>10214</v>
      </c>
      <c r="B4847" s="40" t="s">
        <v>3812</v>
      </c>
      <c r="C4847" s="82" t="s">
        <v>10958</v>
      </c>
      <c r="D4847" s="82">
        <v>247</v>
      </c>
      <c r="E4847" s="82">
        <v>83</v>
      </c>
      <c r="F4847" s="82">
        <v>28</v>
      </c>
      <c r="G4847" s="82">
        <v>358</v>
      </c>
      <c r="H4847" s="40" t="s">
        <v>2</v>
      </c>
      <c r="I4847" s="83" t="str">
        <f>IFERROR(VLOOKUP(A4847,'Alíquotas - CADPREV'!$B$2152:$N$4324,8,FALSE),"")</f>
        <v>NÃO</v>
      </c>
      <c r="J4847" s="83" t="str">
        <f>IF(H4847="RPPS",VLOOKUP(A4847,' Legislação Benef - GESCON'!$B$4:$I$2159,3,FALSE),"")</f>
        <v>NÃO</v>
      </c>
      <c r="K4847" s="83" t="str">
        <f>IF(H4847="RPPS",VLOOKUP(A4847,' Legislação Benef - GESCON'!$B$4:$I$2159,6,FALSE),"")</f>
        <v>SIM</v>
      </c>
      <c r="L4847" s="83" t="str">
        <f>IF(H4847="RPPS",IFERROR(IF(VLOOKUP(A4847,'Suspensão de repasses - GESCON'!$D$3:$J$1048576,7,FALSE)="Validada","SIM","NÃO"),"NÃO"),"")</f>
        <v>NÃO</v>
      </c>
    </row>
    <row r="4848" spans="1:12" s="19" customFormat="1" ht="15" hidden="1" customHeight="1" x14ac:dyDescent="0.25">
      <c r="A4848" s="88" t="s">
        <v>10215</v>
      </c>
      <c r="B4848" s="40" t="s">
        <v>4289</v>
      </c>
      <c r="C4848" s="82" t="s">
        <v>10959</v>
      </c>
      <c r="D4848" s="82"/>
      <c r="E4848" s="82"/>
      <c r="F4848" s="82"/>
      <c r="G4848" s="82"/>
      <c r="H4848" s="40" t="s">
        <v>4</v>
      </c>
      <c r="I4848" s="83" t="str">
        <f>IFERROR(VLOOKUP(A4848,'Alíquotas - CADPREV'!$B$2152:$N$4324,8,FALSE),"")</f>
        <v/>
      </c>
      <c r="J4848" s="83" t="str">
        <f>IF(H4848="RPPS",VLOOKUP(A4848,' Legislação Benef - GESCON'!$B$4:$I$2159,3,FALSE),"")</f>
        <v/>
      </c>
      <c r="K4848" s="83" t="str">
        <f>IF(H4848="RPPS",VLOOKUP(A4848,' Legislação Benef - GESCON'!$B$4:$I$2159,6,FALSE),"")</f>
        <v/>
      </c>
      <c r="L4848" s="83" t="str">
        <f>IF(H4848="RPPS",IFERROR(IF(VLOOKUP(A4848,'Suspensão de repasses - GESCON'!$D$3:$J$1048576,7,FALSE)="Validada","SIM","NÃO"),"NÃO"),"")</f>
        <v/>
      </c>
    </row>
    <row r="4849" spans="1:12" s="19" customFormat="1" ht="15" hidden="1" customHeight="1" x14ac:dyDescent="0.25">
      <c r="A4849" s="88" t="s">
        <v>10216</v>
      </c>
      <c r="B4849" s="40" t="s">
        <v>3812</v>
      </c>
      <c r="C4849" s="82" t="s">
        <v>10959</v>
      </c>
      <c r="D4849" s="82"/>
      <c r="E4849" s="82"/>
      <c r="F4849" s="82"/>
      <c r="G4849" s="82"/>
      <c r="H4849" s="40" t="s">
        <v>4</v>
      </c>
      <c r="I4849" s="83" t="str">
        <f>IFERROR(VLOOKUP(A4849,'Alíquotas - CADPREV'!$B$2152:$N$4324,8,FALSE),"")</f>
        <v/>
      </c>
      <c r="J4849" s="83" t="str">
        <f>IF(H4849="RPPS",VLOOKUP(A4849,' Legislação Benef - GESCON'!$B$4:$I$2159,3,FALSE),"")</f>
        <v/>
      </c>
      <c r="K4849" s="83" t="str">
        <f>IF(H4849="RPPS",VLOOKUP(A4849,' Legislação Benef - GESCON'!$B$4:$I$2159,6,FALSE),"")</f>
        <v/>
      </c>
      <c r="L4849" s="83" t="str">
        <f>IF(H4849="RPPS",IFERROR(IF(VLOOKUP(A4849,'Suspensão de repasses - GESCON'!$D$3:$J$1048576,7,FALSE)="Validada","SIM","NÃO"),"NÃO"),"")</f>
        <v/>
      </c>
    </row>
    <row r="4850" spans="1:12" s="19" customFormat="1" ht="15" hidden="1" customHeight="1" x14ac:dyDescent="0.25">
      <c r="A4850" s="88" t="s">
        <v>10217</v>
      </c>
      <c r="B4850" s="40" t="s">
        <v>821</v>
      </c>
      <c r="C4850" s="82" t="s">
        <v>10959</v>
      </c>
      <c r="D4850" s="82"/>
      <c r="E4850" s="82"/>
      <c r="F4850" s="82"/>
      <c r="G4850" s="82"/>
      <c r="H4850" s="40" t="s">
        <v>4</v>
      </c>
      <c r="I4850" s="83" t="str">
        <f>IFERROR(VLOOKUP(A4850,'Alíquotas - CADPREV'!$B$2152:$N$4324,8,FALSE),"")</f>
        <v/>
      </c>
      <c r="J4850" s="83" t="str">
        <f>IF(H4850="RPPS",VLOOKUP(A4850,' Legislação Benef - GESCON'!$B$4:$I$2159,3,FALSE),"")</f>
        <v/>
      </c>
      <c r="K4850" s="83" t="str">
        <f>IF(H4850="RPPS",VLOOKUP(A4850,' Legislação Benef - GESCON'!$B$4:$I$2159,6,FALSE),"")</f>
        <v/>
      </c>
      <c r="L4850" s="83" t="str">
        <f>IF(H4850="RPPS",IFERROR(IF(VLOOKUP(A4850,'Suspensão de repasses - GESCON'!$D$3:$J$1048576,7,FALSE)="Validada","SIM","NÃO"),"NÃO"),"")</f>
        <v/>
      </c>
    </row>
    <row r="4851" spans="1:12" s="19" customFormat="1" ht="15" customHeight="1" x14ac:dyDescent="0.25">
      <c r="A4851" s="88" t="s">
        <v>10218</v>
      </c>
      <c r="B4851" s="40" t="s">
        <v>1142</v>
      </c>
      <c r="C4851" s="82" t="s">
        <v>10958</v>
      </c>
      <c r="D4851" s="82">
        <v>965</v>
      </c>
      <c r="E4851" s="82">
        <v>0</v>
      </c>
      <c r="F4851" s="82">
        <v>0</v>
      </c>
      <c r="G4851" s="82">
        <v>965</v>
      </c>
      <c r="H4851" s="40" t="s">
        <v>2</v>
      </c>
      <c r="I4851" s="83" t="str">
        <f>IFERROR(VLOOKUP(A4851,'Alíquotas - CADPREV'!$B$2152:$N$4324,8,FALSE),"")</f>
        <v>NÃO</v>
      </c>
      <c r="J4851" s="83" t="str">
        <f>IF(H4851="RPPS",VLOOKUP(A4851,' Legislação Benef - GESCON'!$B$4:$I$2159,3,FALSE),"")</f>
        <v>NÃO</v>
      </c>
      <c r="K4851" s="83" t="str">
        <f>IF(H4851="RPPS",VLOOKUP(A4851,' Legislação Benef - GESCON'!$B$4:$I$2159,6,FALSE),"")</f>
        <v>NÃO</v>
      </c>
      <c r="L4851" s="83" t="str">
        <f>IF(H4851="RPPS",IFERROR(IF(VLOOKUP(A4851,'Suspensão de repasses - GESCON'!$D$3:$J$1048576,7,FALSE)="Validada","SIM","NÃO"),"NÃO"),"")</f>
        <v>NÃO</v>
      </c>
    </row>
    <row r="4852" spans="1:12" s="19" customFormat="1" ht="15" customHeight="1" x14ac:dyDescent="0.25">
      <c r="A4852" s="88" t="s">
        <v>10219</v>
      </c>
      <c r="B4852" s="40" t="s">
        <v>3143</v>
      </c>
      <c r="C4852" s="82" t="s">
        <v>10958</v>
      </c>
      <c r="D4852" s="82">
        <v>776</v>
      </c>
      <c r="E4852" s="82">
        <v>10</v>
      </c>
      <c r="F4852" s="82">
        <v>0</v>
      </c>
      <c r="G4852" s="82">
        <v>786</v>
      </c>
      <c r="H4852" s="40" t="s">
        <v>2</v>
      </c>
      <c r="I4852" s="83" t="str">
        <f>IFERROR(VLOOKUP(A4852,'Alíquotas - CADPREV'!$B$2152:$N$4324,8,FALSE),"")</f>
        <v>NÃO</v>
      </c>
      <c r="J4852" s="83" t="str">
        <f>IF(H4852="RPPS",VLOOKUP(A4852,' Legislação Benef - GESCON'!$B$4:$I$2159,3,FALSE),"")</f>
        <v>NÃO</v>
      </c>
      <c r="K4852" s="83" t="str">
        <f>IF(H4852="RPPS",VLOOKUP(A4852,' Legislação Benef - GESCON'!$B$4:$I$2159,6,FALSE),"")</f>
        <v>NÃO</v>
      </c>
      <c r="L4852" s="83" t="str">
        <f>IF(H4852="RPPS",IFERROR(IF(VLOOKUP(A4852,'Suspensão de repasses - GESCON'!$D$3:$J$1048576,7,FALSE)="Validada","SIM","NÃO"),"NÃO"),"")</f>
        <v>NÃO</v>
      </c>
    </row>
    <row r="4853" spans="1:12" s="19" customFormat="1" ht="15" customHeight="1" x14ac:dyDescent="0.25">
      <c r="A4853" s="88" t="s">
        <v>10220</v>
      </c>
      <c r="B4853" s="40" t="s">
        <v>3601</v>
      </c>
      <c r="C4853" s="82" t="s">
        <v>10958</v>
      </c>
      <c r="D4853" s="82">
        <v>579</v>
      </c>
      <c r="E4853" s="82">
        <v>0</v>
      </c>
      <c r="F4853" s="82">
        <v>0</v>
      </c>
      <c r="G4853" s="82">
        <v>579</v>
      </c>
      <c r="H4853" s="40" t="s">
        <v>2</v>
      </c>
      <c r="I4853" s="83" t="str">
        <f>IFERROR(VLOOKUP(A4853,'Alíquotas - CADPREV'!$B$2152:$N$4324,8,FALSE),"")</f>
        <v>NÃO</v>
      </c>
      <c r="J4853" s="83" t="str">
        <f>IF(H4853="RPPS",VLOOKUP(A4853,' Legislação Benef - GESCON'!$B$4:$I$2159,3,FALSE),"")</f>
        <v>NÃO</v>
      </c>
      <c r="K4853" s="83" t="str">
        <f>IF(H4853="RPPS",VLOOKUP(A4853,' Legislação Benef - GESCON'!$B$4:$I$2159,6,FALSE),"")</f>
        <v>NÃO</v>
      </c>
      <c r="L4853" s="83" t="str">
        <f>IF(H4853="RPPS",IFERROR(IF(VLOOKUP(A4853,'Suspensão de repasses - GESCON'!$D$3:$J$1048576,7,FALSE)="Validada","SIM","NÃO"),"NÃO"),"")</f>
        <v>NÃO</v>
      </c>
    </row>
    <row r="4854" spans="1:12" s="19" customFormat="1" ht="15" hidden="1" customHeight="1" x14ac:dyDescent="0.25">
      <c r="A4854" s="88" t="s">
        <v>10221</v>
      </c>
      <c r="B4854" s="40" t="s">
        <v>4626</v>
      </c>
      <c r="C4854" s="82" t="s">
        <v>10959</v>
      </c>
      <c r="D4854" s="82"/>
      <c r="E4854" s="82"/>
      <c r="F4854" s="82"/>
      <c r="G4854" s="82"/>
      <c r="H4854" s="40" t="s">
        <v>4</v>
      </c>
      <c r="I4854" s="83" t="str">
        <f>IFERROR(VLOOKUP(A4854,'Alíquotas - CADPREV'!$B$2152:$N$4324,8,FALSE),"")</f>
        <v/>
      </c>
      <c r="J4854" s="83" t="str">
        <f>IF(H4854="RPPS",VLOOKUP(A4854,' Legislação Benef - GESCON'!$B$4:$I$2159,3,FALSE),"")</f>
        <v/>
      </c>
      <c r="K4854" s="83" t="str">
        <f>IF(H4854="RPPS",VLOOKUP(A4854,' Legislação Benef - GESCON'!$B$4:$I$2159,6,FALSE),"")</f>
        <v/>
      </c>
      <c r="L4854" s="83" t="str">
        <f>IF(H4854="RPPS",IFERROR(IF(VLOOKUP(A4854,'Suspensão de repasses - GESCON'!$D$3:$J$1048576,7,FALSE)="Validada","SIM","NÃO"),"NÃO"),"")</f>
        <v/>
      </c>
    </row>
    <row r="4855" spans="1:12" s="19" customFormat="1" ht="15" hidden="1" customHeight="1" x14ac:dyDescent="0.25">
      <c r="A4855" s="88" t="s">
        <v>10222</v>
      </c>
      <c r="B4855" s="40" t="s">
        <v>2926</v>
      </c>
      <c r="C4855" s="82" t="s">
        <v>10959</v>
      </c>
      <c r="D4855" s="82"/>
      <c r="E4855" s="82"/>
      <c r="F4855" s="82"/>
      <c r="G4855" s="82"/>
      <c r="H4855" s="40" t="s">
        <v>4</v>
      </c>
      <c r="I4855" s="83" t="str">
        <f>IFERROR(VLOOKUP(A4855,'Alíquotas - CADPREV'!$B$2152:$N$4324,8,FALSE),"")</f>
        <v/>
      </c>
      <c r="J4855" s="83" t="str">
        <f>IF(H4855="RPPS",VLOOKUP(A4855,' Legislação Benef - GESCON'!$B$4:$I$2159,3,FALSE),"")</f>
        <v/>
      </c>
      <c r="K4855" s="83" t="str">
        <f>IF(H4855="RPPS",VLOOKUP(A4855,' Legislação Benef - GESCON'!$B$4:$I$2159,6,FALSE),"")</f>
        <v/>
      </c>
      <c r="L4855" s="83" t="str">
        <f>IF(H4855="RPPS",IFERROR(IF(VLOOKUP(A4855,'Suspensão de repasses - GESCON'!$D$3:$J$1048576,7,FALSE)="Validada","SIM","NÃO"),"NÃO"),"")</f>
        <v/>
      </c>
    </row>
    <row r="4856" spans="1:12" s="19" customFormat="1" ht="15" hidden="1" customHeight="1" x14ac:dyDescent="0.25">
      <c r="A4856" s="88" t="s">
        <v>10223</v>
      </c>
      <c r="B4856" s="40" t="s">
        <v>4289</v>
      </c>
      <c r="C4856" s="82" t="s">
        <v>10959</v>
      </c>
      <c r="D4856" s="82"/>
      <c r="E4856" s="82"/>
      <c r="F4856" s="82"/>
      <c r="G4856" s="82"/>
      <c r="H4856" s="40" t="s">
        <v>4</v>
      </c>
      <c r="I4856" s="83" t="str">
        <f>IFERROR(VLOOKUP(A4856,'Alíquotas - CADPREV'!$B$2152:$N$4324,8,FALSE),"")</f>
        <v/>
      </c>
      <c r="J4856" s="83" t="str">
        <f>IF(H4856="RPPS",VLOOKUP(A4856,' Legislação Benef - GESCON'!$B$4:$I$2159,3,FALSE),"")</f>
        <v/>
      </c>
      <c r="K4856" s="83" t="str">
        <f>IF(H4856="RPPS",VLOOKUP(A4856,' Legislação Benef - GESCON'!$B$4:$I$2159,6,FALSE),"")</f>
        <v/>
      </c>
      <c r="L4856" s="83" t="str">
        <f>IF(H4856="RPPS",IFERROR(IF(VLOOKUP(A4856,'Suspensão de repasses - GESCON'!$D$3:$J$1048576,7,FALSE)="Validada","SIM","NÃO"),"NÃO"),"")</f>
        <v/>
      </c>
    </row>
    <row r="4857" spans="1:12" s="19" customFormat="1" ht="15" hidden="1" customHeight="1" x14ac:dyDescent="0.25">
      <c r="A4857" s="88" t="s">
        <v>10224</v>
      </c>
      <c r="B4857" s="40" t="s">
        <v>215</v>
      </c>
      <c r="C4857" s="82" t="s">
        <v>10959</v>
      </c>
      <c r="D4857" s="82"/>
      <c r="E4857" s="82"/>
      <c r="F4857" s="82"/>
      <c r="G4857" s="82"/>
      <c r="H4857" s="40" t="s">
        <v>4</v>
      </c>
      <c r="I4857" s="83" t="str">
        <f>IFERROR(VLOOKUP(A4857,'Alíquotas - CADPREV'!$B$2152:$N$4324,8,FALSE),"")</f>
        <v/>
      </c>
      <c r="J4857" s="83" t="str">
        <f>IF(H4857="RPPS",VLOOKUP(A4857,' Legislação Benef - GESCON'!$B$4:$I$2159,3,FALSE),"")</f>
        <v/>
      </c>
      <c r="K4857" s="83" t="str">
        <f>IF(H4857="RPPS",VLOOKUP(A4857,' Legislação Benef - GESCON'!$B$4:$I$2159,6,FALSE),"")</f>
        <v/>
      </c>
      <c r="L4857" s="83" t="str">
        <f>IF(H4857="RPPS",IFERROR(IF(VLOOKUP(A4857,'Suspensão de repasses - GESCON'!$D$3:$J$1048576,7,FALSE)="Validada","SIM","NÃO"),"NÃO"),"")</f>
        <v/>
      </c>
    </row>
    <row r="4858" spans="1:12" s="19" customFormat="1" ht="15" customHeight="1" x14ac:dyDescent="0.25">
      <c r="A4858" s="88" t="s">
        <v>10225</v>
      </c>
      <c r="B4858" s="40" t="s">
        <v>3812</v>
      </c>
      <c r="C4858" s="82" t="s">
        <v>10958</v>
      </c>
      <c r="D4858" s="82">
        <v>277</v>
      </c>
      <c r="E4858" s="82">
        <v>74</v>
      </c>
      <c r="F4858" s="82">
        <v>17</v>
      </c>
      <c r="G4858" s="82">
        <v>368</v>
      </c>
      <c r="H4858" s="40" t="s">
        <v>2</v>
      </c>
      <c r="I4858" s="83" t="str">
        <f>IFERROR(VLOOKUP(A4858,'Alíquotas - CADPREV'!$B$2152:$N$4324,8,FALSE),"")</f>
        <v>NÃO</v>
      </c>
      <c r="J4858" s="83" t="str">
        <f>IF(H4858="RPPS",VLOOKUP(A4858,' Legislação Benef - GESCON'!$B$4:$I$2159,3,FALSE),"")</f>
        <v>NÃO</v>
      </c>
      <c r="K4858" s="83" t="str">
        <f>IF(H4858="RPPS",VLOOKUP(A4858,' Legislação Benef - GESCON'!$B$4:$I$2159,6,FALSE),"")</f>
        <v>NÃO</v>
      </c>
      <c r="L4858" s="83" t="str">
        <f>IF(H4858="RPPS",IFERROR(IF(VLOOKUP(A4858,'Suspensão de repasses - GESCON'!$D$3:$J$1048576,7,FALSE)="Validada","SIM","NÃO"),"NÃO"),"")</f>
        <v>NÃO</v>
      </c>
    </row>
    <row r="4859" spans="1:12" s="19" customFormat="1" ht="15" hidden="1" customHeight="1" x14ac:dyDescent="0.25">
      <c r="A4859" s="88" t="s">
        <v>10226</v>
      </c>
      <c r="B4859" s="40" t="s">
        <v>2554</v>
      </c>
      <c r="C4859" s="82" t="s">
        <v>10959</v>
      </c>
      <c r="D4859" s="82"/>
      <c r="E4859" s="82"/>
      <c r="F4859" s="82"/>
      <c r="G4859" s="82"/>
      <c r="H4859" s="40" t="s">
        <v>4</v>
      </c>
      <c r="I4859" s="83" t="str">
        <f>IFERROR(VLOOKUP(A4859,'Alíquotas - CADPREV'!$B$2152:$N$4324,8,FALSE),"")</f>
        <v/>
      </c>
      <c r="J4859" s="83" t="str">
        <f>IF(H4859="RPPS",VLOOKUP(A4859,' Legislação Benef - GESCON'!$B$4:$I$2159,3,FALSE),"")</f>
        <v/>
      </c>
      <c r="K4859" s="83" t="str">
        <f>IF(H4859="RPPS",VLOOKUP(A4859,' Legislação Benef - GESCON'!$B$4:$I$2159,6,FALSE),"")</f>
        <v/>
      </c>
      <c r="L4859" s="83" t="str">
        <f>IF(H4859="RPPS",IFERROR(IF(VLOOKUP(A4859,'Suspensão de repasses - GESCON'!$D$3:$J$1048576,7,FALSE)="Validada","SIM","NÃO"),"NÃO"),"")</f>
        <v/>
      </c>
    </row>
    <row r="4860" spans="1:12" s="19" customFormat="1" ht="15" hidden="1" customHeight="1" x14ac:dyDescent="0.25">
      <c r="A4860" s="88" t="s">
        <v>10227</v>
      </c>
      <c r="B4860" s="40" t="s">
        <v>4559</v>
      </c>
      <c r="C4860" s="82" t="s">
        <v>10959</v>
      </c>
      <c r="D4860" s="82"/>
      <c r="E4860" s="82"/>
      <c r="F4860" s="82"/>
      <c r="G4860" s="82"/>
      <c r="H4860" s="40" t="s">
        <v>4</v>
      </c>
      <c r="I4860" s="83" t="str">
        <f>IFERROR(VLOOKUP(A4860,'Alíquotas - CADPREV'!$B$2152:$N$4324,8,FALSE),"")</f>
        <v/>
      </c>
      <c r="J4860" s="83" t="str">
        <f>IF(H4860="RPPS",VLOOKUP(A4860,' Legislação Benef - GESCON'!$B$4:$I$2159,3,FALSE),"")</f>
        <v/>
      </c>
      <c r="K4860" s="83" t="str">
        <f>IF(H4860="RPPS",VLOOKUP(A4860,' Legislação Benef - GESCON'!$B$4:$I$2159,6,FALSE),"")</f>
        <v/>
      </c>
      <c r="L4860" s="83" t="str">
        <f>IF(H4860="RPPS",IFERROR(IF(VLOOKUP(A4860,'Suspensão de repasses - GESCON'!$D$3:$J$1048576,7,FALSE)="Validada","SIM","NÃO"),"NÃO"),"")</f>
        <v/>
      </c>
    </row>
    <row r="4861" spans="1:12" s="19" customFormat="1" ht="15" hidden="1" customHeight="1" x14ac:dyDescent="0.25">
      <c r="A4861" s="88" t="s">
        <v>10228</v>
      </c>
      <c r="B4861" s="40" t="s">
        <v>1356</v>
      </c>
      <c r="C4861" s="82" t="s">
        <v>10959</v>
      </c>
      <c r="D4861" s="82"/>
      <c r="E4861" s="82"/>
      <c r="F4861" s="82"/>
      <c r="G4861" s="82"/>
      <c r="H4861" s="40" t="s">
        <v>4</v>
      </c>
      <c r="I4861" s="83" t="str">
        <f>IFERROR(VLOOKUP(A4861,'Alíquotas - CADPREV'!$B$2152:$N$4324,8,FALSE),"")</f>
        <v/>
      </c>
      <c r="J4861" s="83" t="str">
        <f>IF(H4861="RPPS",VLOOKUP(A4861,' Legislação Benef - GESCON'!$B$4:$I$2159,3,FALSE),"")</f>
        <v/>
      </c>
      <c r="K4861" s="83" t="str">
        <f>IF(H4861="RPPS",VLOOKUP(A4861,' Legislação Benef - GESCON'!$B$4:$I$2159,6,FALSE),"")</f>
        <v/>
      </c>
      <c r="L4861" s="83" t="str">
        <f>IF(H4861="RPPS",IFERROR(IF(VLOOKUP(A4861,'Suspensão de repasses - GESCON'!$D$3:$J$1048576,7,FALSE)="Validada","SIM","NÃO"),"NÃO"),"")</f>
        <v/>
      </c>
    </row>
    <row r="4862" spans="1:12" s="19" customFormat="1" ht="15" customHeight="1" x14ac:dyDescent="0.25">
      <c r="A4862" s="88" t="s">
        <v>10229</v>
      </c>
      <c r="B4862" s="40" t="s">
        <v>901</v>
      </c>
      <c r="C4862" s="82" t="s">
        <v>10958</v>
      </c>
      <c r="D4862" s="82">
        <v>516</v>
      </c>
      <c r="E4862" s="82">
        <v>237</v>
      </c>
      <c r="F4862" s="82">
        <v>47</v>
      </c>
      <c r="G4862" s="82">
        <v>800</v>
      </c>
      <c r="H4862" s="40" t="s">
        <v>2</v>
      </c>
      <c r="I4862" s="83" t="str">
        <f>IFERROR(VLOOKUP(A4862,'Alíquotas - CADPREV'!$B$2152:$N$4324,8,FALSE),"")</f>
        <v>NÃO</v>
      </c>
      <c r="J4862" s="83" t="str">
        <f>IF(H4862="RPPS",VLOOKUP(A4862,' Legislação Benef - GESCON'!$B$4:$I$2159,3,FALSE),"")</f>
        <v>NÃO</v>
      </c>
      <c r="K4862" s="83" t="str">
        <f>IF(H4862="RPPS",VLOOKUP(A4862,' Legislação Benef - GESCON'!$B$4:$I$2159,6,FALSE),"")</f>
        <v>NÃO</v>
      </c>
      <c r="L4862" s="83" t="str">
        <f>IF(H4862="RPPS",IFERROR(IF(VLOOKUP(A4862,'Suspensão de repasses - GESCON'!$D$3:$J$1048576,7,FALSE)="Validada","SIM","NÃO"),"NÃO"),"")</f>
        <v>NÃO</v>
      </c>
    </row>
    <row r="4863" spans="1:12" s="19" customFormat="1" ht="15" hidden="1" customHeight="1" x14ac:dyDescent="0.25">
      <c r="A4863" s="88" t="s">
        <v>10230</v>
      </c>
      <c r="B4863" s="40" t="s">
        <v>2926</v>
      </c>
      <c r="C4863" s="82" t="s">
        <v>10959</v>
      </c>
      <c r="D4863" s="82"/>
      <c r="E4863" s="82"/>
      <c r="F4863" s="82"/>
      <c r="G4863" s="82"/>
      <c r="H4863" s="40" t="s">
        <v>4</v>
      </c>
      <c r="I4863" s="83" t="str">
        <f>IFERROR(VLOOKUP(A4863,'Alíquotas - CADPREV'!$B$2152:$N$4324,8,FALSE),"")</f>
        <v/>
      </c>
      <c r="J4863" s="83" t="str">
        <f>IF(H4863="RPPS",VLOOKUP(A4863,' Legislação Benef - GESCON'!$B$4:$I$2159,3,FALSE),"")</f>
        <v/>
      </c>
      <c r="K4863" s="83" t="str">
        <f>IF(H4863="RPPS",VLOOKUP(A4863,' Legislação Benef - GESCON'!$B$4:$I$2159,6,FALSE),"")</f>
        <v/>
      </c>
      <c r="L4863" s="83" t="str">
        <f>IF(H4863="RPPS",IFERROR(IF(VLOOKUP(A4863,'Suspensão de repasses - GESCON'!$D$3:$J$1048576,7,FALSE)="Validada","SIM","NÃO"),"NÃO"),"")</f>
        <v/>
      </c>
    </row>
    <row r="4864" spans="1:12" s="19" customFormat="1" ht="15" hidden="1" customHeight="1" x14ac:dyDescent="0.25">
      <c r="A4864" s="88" t="s">
        <v>10231</v>
      </c>
      <c r="B4864" s="40" t="s">
        <v>3601</v>
      </c>
      <c r="C4864" s="82" t="s">
        <v>10959</v>
      </c>
      <c r="D4864" s="82"/>
      <c r="E4864" s="82"/>
      <c r="F4864" s="82"/>
      <c r="G4864" s="82"/>
      <c r="H4864" s="40" t="s">
        <v>4</v>
      </c>
      <c r="I4864" s="83" t="str">
        <f>IFERROR(VLOOKUP(A4864,'Alíquotas - CADPREV'!$B$2152:$N$4324,8,FALSE),"")</f>
        <v/>
      </c>
      <c r="J4864" s="83" t="str">
        <f>IF(H4864="RPPS",VLOOKUP(A4864,' Legislação Benef - GESCON'!$B$4:$I$2159,3,FALSE),"")</f>
        <v/>
      </c>
      <c r="K4864" s="83" t="str">
        <f>IF(H4864="RPPS",VLOOKUP(A4864,' Legislação Benef - GESCON'!$B$4:$I$2159,6,FALSE),"")</f>
        <v/>
      </c>
      <c r="L4864" s="83" t="str">
        <f>IF(H4864="RPPS",IFERROR(IF(VLOOKUP(A4864,'Suspensão de repasses - GESCON'!$D$3:$J$1048576,7,FALSE)="Validada","SIM","NÃO"),"NÃO"),"")</f>
        <v/>
      </c>
    </row>
    <row r="4865" spans="1:12" s="19" customFormat="1" ht="15" hidden="1" customHeight="1" x14ac:dyDescent="0.25">
      <c r="A4865" s="88" t="s">
        <v>10232</v>
      </c>
      <c r="B4865" s="40" t="s">
        <v>2413</v>
      </c>
      <c r="C4865" s="82" t="s">
        <v>10959</v>
      </c>
      <c r="D4865" s="82"/>
      <c r="E4865" s="82"/>
      <c r="F4865" s="82"/>
      <c r="G4865" s="82"/>
      <c r="H4865" s="40" t="s">
        <v>4</v>
      </c>
      <c r="I4865" s="83" t="str">
        <f>IFERROR(VLOOKUP(A4865,'Alíquotas - CADPREV'!$B$2152:$N$4324,8,FALSE),"")</f>
        <v/>
      </c>
      <c r="J4865" s="83" t="str">
        <f>IF(H4865="RPPS",VLOOKUP(A4865,' Legislação Benef - GESCON'!$B$4:$I$2159,3,FALSE),"")</f>
        <v/>
      </c>
      <c r="K4865" s="83" t="str">
        <f>IF(H4865="RPPS",VLOOKUP(A4865,' Legislação Benef - GESCON'!$B$4:$I$2159,6,FALSE),"")</f>
        <v/>
      </c>
      <c r="L4865" s="83" t="str">
        <f>IF(H4865="RPPS",IFERROR(IF(VLOOKUP(A4865,'Suspensão de repasses - GESCON'!$D$3:$J$1048576,7,FALSE)="Validada","SIM","NÃO"),"NÃO"),"")</f>
        <v/>
      </c>
    </row>
    <row r="4866" spans="1:12" s="19" customFormat="1" ht="15" customHeight="1" x14ac:dyDescent="0.25">
      <c r="A4866" s="88" t="s">
        <v>10233</v>
      </c>
      <c r="B4866" s="40" t="s">
        <v>3747</v>
      </c>
      <c r="C4866" s="82" t="s">
        <v>10958</v>
      </c>
      <c r="D4866" s="82">
        <v>819</v>
      </c>
      <c r="E4866" s="82">
        <v>32</v>
      </c>
      <c r="F4866" s="82">
        <v>12</v>
      </c>
      <c r="G4866" s="82">
        <v>863</v>
      </c>
      <c r="H4866" s="40" t="s">
        <v>2</v>
      </c>
      <c r="I4866" s="83" t="str">
        <f>IFERROR(VLOOKUP(A4866,'Alíquotas - CADPREV'!$B$2152:$N$4324,8,FALSE),"")</f>
        <v>NÃO</v>
      </c>
      <c r="J4866" s="83" t="str">
        <f>IF(H4866="RPPS",VLOOKUP(A4866,' Legislação Benef - GESCON'!$B$4:$I$2159,3,FALSE),"")</f>
        <v>NÃO</v>
      </c>
      <c r="K4866" s="83" t="str">
        <f>IF(H4866="RPPS",VLOOKUP(A4866,' Legislação Benef - GESCON'!$B$4:$I$2159,6,FALSE),"")</f>
        <v>NÃO</v>
      </c>
      <c r="L4866" s="83" t="str">
        <f>IF(H4866="RPPS",IFERROR(IF(VLOOKUP(A4866,'Suspensão de repasses - GESCON'!$D$3:$J$1048576,7,FALSE)="Validada","SIM","NÃO"),"NÃO"),"")</f>
        <v>NÃO</v>
      </c>
    </row>
    <row r="4867" spans="1:12" s="19" customFormat="1" ht="15" hidden="1" customHeight="1" x14ac:dyDescent="0.25">
      <c r="A4867" s="88" t="s">
        <v>10234</v>
      </c>
      <c r="B4867" s="40" t="s">
        <v>3143</v>
      </c>
      <c r="C4867" s="82" t="s">
        <v>10959</v>
      </c>
      <c r="D4867" s="82"/>
      <c r="E4867" s="82"/>
      <c r="F4867" s="82"/>
      <c r="G4867" s="82"/>
      <c r="H4867" s="40" t="s">
        <v>4</v>
      </c>
      <c r="I4867" s="83" t="str">
        <f>IFERROR(VLOOKUP(A4867,'Alíquotas - CADPREV'!$B$2152:$N$4324,8,FALSE),"")</f>
        <v/>
      </c>
      <c r="J4867" s="83" t="str">
        <f>IF(H4867="RPPS",VLOOKUP(A4867,' Legislação Benef - GESCON'!$B$4:$I$2159,3,FALSE),"")</f>
        <v/>
      </c>
      <c r="K4867" s="83" t="str">
        <f>IF(H4867="RPPS",VLOOKUP(A4867,' Legislação Benef - GESCON'!$B$4:$I$2159,6,FALSE),"")</f>
        <v/>
      </c>
      <c r="L4867" s="83" t="str">
        <f>IF(H4867="RPPS",IFERROR(IF(VLOOKUP(A4867,'Suspensão de repasses - GESCON'!$D$3:$J$1048576,7,FALSE)="Validada","SIM","NÃO"),"NÃO"),"")</f>
        <v/>
      </c>
    </row>
    <row r="4868" spans="1:12" s="19" customFormat="1" ht="15" hidden="1" customHeight="1" x14ac:dyDescent="0.25">
      <c r="A4868" s="88" t="s">
        <v>10235</v>
      </c>
      <c r="B4868" s="40" t="s">
        <v>4289</v>
      </c>
      <c r="C4868" s="82" t="s">
        <v>10959</v>
      </c>
      <c r="D4868" s="82"/>
      <c r="E4868" s="82"/>
      <c r="F4868" s="82"/>
      <c r="G4868" s="82"/>
      <c r="H4868" s="40" t="s">
        <v>4</v>
      </c>
      <c r="I4868" s="83" t="str">
        <f>IFERROR(VLOOKUP(A4868,'Alíquotas - CADPREV'!$B$2152:$N$4324,8,FALSE),"")</f>
        <v/>
      </c>
      <c r="J4868" s="83" t="str">
        <f>IF(H4868="RPPS",VLOOKUP(A4868,' Legislação Benef - GESCON'!$B$4:$I$2159,3,FALSE),"")</f>
        <v/>
      </c>
      <c r="K4868" s="83" t="str">
        <f>IF(H4868="RPPS",VLOOKUP(A4868,' Legislação Benef - GESCON'!$B$4:$I$2159,6,FALSE),"")</f>
        <v/>
      </c>
      <c r="L4868" s="83" t="str">
        <f>IF(H4868="RPPS",IFERROR(IF(VLOOKUP(A4868,'Suspensão de repasses - GESCON'!$D$3:$J$1048576,7,FALSE)="Validada","SIM","NÃO"),"NÃO"),"")</f>
        <v/>
      </c>
    </row>
    <row r="4869" spans="1:12" s="19" customFormat="1" ht="15" customHeight="1" x14ac:dyDescent="0.25">
      <c r="A4869" s="88" t="s">
        <v>10236</v>
      </c>
      <c r="B4869" s="40" t="s">
        <v>901</v>
      </c>
      <c r="C4869" s="82" t="s">
        <v>10958</v>
      </c>
      <c r="D4869" s="82">
        <v>218</v>
      </c>
      <c r="E4869" s="82">
        <v>39</v>
      </c>
      <c r="F4869" s="82">
        <v>3</v>
      </c>
      <c r="G4869" s="82">
        <v>260</v>
      </c>
      <c r="H4869" s="40" t="s">
        <v>2</v>
      </c>
      <c r="I4869" s="83" t="str">
        <f>IFERROR(VLOOKUP(A4869,'Alíquotas - CADPREV'!$B$2152:$N$4324,8,FALSE),"")</f>
        <v>NÃO</v>
      </c>
      <c r="J4869" s="83" t="str">
        <f>IF(H4869="RPPS",VLOOKUP(A4869,' Legislação Benef - GESCON'!$B$4:$I$2159,3,FALSE),"")</f>
        <v>NÃO</v>
      </c>
      <c r="K4869" s="83" t="str">
        <f>IF(H4869="RPPS",VLOOKUP(A4869,' Legislação Benef - GESCON'!$B$4:$I$2159,6,FALSE),"")</f>
        <v>NÃO</v>
      </c>
      <c r="L4869" s="83" t="str">
        <f>IF(H4869="RPPS",IFERROR(IF(VLOOKUP(A4869,'Suspensão de repasses - GESCON'!$D$3:$J$1048576,7,FALSE)="Validada","SIM","NÃO"),"NÃO"),"")</f>
        <v>NÃO</v>
      </c>
    </row>
    <row r="4870" spans="1:12" s="19" customFormat="1" ht="15" hidden="1" customHeight="1" x14ac:dyDescent="0.25">
      <c r="A4870" s="88" t="s">
        <v>10237</v>
      </c>
      <c r="B4870" s="40" t="s">
        <v>2926</v>
      </c>
      <c r="C4870" s="82" t="s">
        <v>10959</v>
      </c>
      <c r="D4870" s="82"/>
      <c r="E4870" s="82"/>
      <c r="F4870" s="82"/>
      <c r="G4870" s="82"/>
      <c r="H4870" s="40" t="s">
        <v>4</v>
      </c>
      <c r="I4870" s="83" t="str">
        <f>IFERROR(VLOOKUP(A4870,'Alíquotas - CADPREV'!$B$2152:$N$4324,8,FALSE),"")</f>
        <v/>
      </c>
      <c r="J4870" s="83" t="str">
        <f>IF(H4870="RPPS",VLOOKUP(A4870,' Legislação Benef - GESCON'!$B$4:$I$2159,3,FALSE),"")</f>
        <v/>
      </c>
      <c r="K4870" s="83" t="str">
        <f>IF(H4870="RPPS",VLOOKUP(A4870,' Legislação Benef - GESCON'!$B$4:$I$2159,6,FALSE),"")</f>
        <v/>
      </c>
      <c r="L4870" s="83" t="str">
        <f>IF(H4870="RPPS",IFERROR(IF(VLOOKUP(A4870,'Suspensão de repasses - GESCON'!$D$3:$J$1048576,7,FALSE)="Validada","SIM","NÃO"),"NÃO"),"")</f>
        <v/>
      </c>
    </row>
    <row r="4871" spans="1:12" s="19" customFormat="1" ht="15" hidden="1" customHeight="1" x14ac:dyDescent="0.25">
      <c r="A4871" s="88" t="s">
        <v>10238</v>
      </c>
      <c r="B4871" s="40" t="s">
        <v>5227</v>
      </c>
      <c r="C4871" s="82" t="s">
        <v>10959</v>
      </c>
      <c r="D4871" s="82"/>
      <c r="E4871" s="82"/>
      <c r="F4871" s="82"/>
      <c r="G4871" s="82"/>
      <c r="H4871" s="40" t="s">
        <v>4</v>
      </c>
      <c r="I4871" s="83" t="str">
        <f>IFERROR(VLOOKUP(A4871,'Alíquotas - CADPREV'!$B$2152:$N$4324,8,FALSE),"")</f>
        <v/>
      </c>
      <c r="J4871" s="83" t="str">
        <f>IF(H4871="RPPS",VLOOKUP(A4871,' Legislação Benef - GESCON'!$B$4:$I$2159,3,FALSE),"")</f>
        <v/>
      </c>
      <c r="K4871" s="83" t="str">
        <f>IF(H4871="RPPS",VLOOKUP(A4871,' Legislação Benef - GESCON'!$B$4:$I$2159,6,FALSE),"")</f>
        <v/>
      </c>
      <c r="L4871" s="83" t="str">
        <f>IF(H4871="RPPS",IFERROR(IF(VLOOKUP(A4871,'Suspensão de repasses - GESCON'!$D$3:$J$1048576,7,FALSE)="Validada","SIM","NÃO"),"NÃO"),"")</f>
        <v/>
      </c>
    </row>
    <row r="4872" spans="1:12" s="19" customFormat="1" ht="15" hidden="1" customHeight="1" x14ac:dyDescent="0.25">
      <c r="A4872" s="88" t="s">
        <v>10239</v>
      </c>
      <c r="B4872" s="40" t="s">
        <v>29</v>
      </c>
      <c r="C4872" s="82" t="s">
        <v>10959</v>
      </c>
      <c r="D4872" s="82"/>
      <c r="E4872" s="82"/>
      <c r="F4872" s="82"/>
      <c r="G4872" s="82"/>
      <c r="H4872" s="40" t="s">
        <v>4</v>
      </c>
      <c r="I4872" s="83" t="str">
        <f>IFERROR(VLOOKUP(A4872,'Alíquotas - CADPREV'!$B$2152:$N$4324,8,FALSE),"")</f>
        <v/>
      </c>
      <c r="J4872" s="83" t="str">
        <f>IF(H4872="RPPS",VLOOKUP(A4872,' Legislação Benef - GESCON'!$B$4:$I$2159,3,FALSE),"")</f>
        <v/>
      </c>
      <c r="K4872" s="83" t="str">
        <f>IF(H4872="RPPS",VLOOKUP(A4872,' Legislação Benef - GESCON'!$B$4:$I$2159,6,FALSE),"")</f>
        <v/>
      </c>
      <c r="L4872" s="83" t="str">
        <f>IF(H4872="RPPS",IFERROR(IF(VLOOKUP(A4872,'Suspensão de repasses - GESCON'!$D$3:$J$1048576,7,FALSE)="Validada","SIM","NÃO"),"NÃO"),"")</f>
        <v/>
      </c>
    </row>
    <row r="4873" spans="1:12" s="19" customFormat="1" ht="15" customHeight="1" x14ac:dyDescent="0.25">
      <c r="A4873" s="88" t="s">
        <v>10240</v>
      </c>
      <c r="B4873" s="40" t="s">
        <v>29</v>
      </c>
      <c r="C4873" s="82" t="s">
        <v>10958</v>
      </c>
      <c r="D4873" s="82">
        <v>445</v>
      </c>
      <c r="E4873" s="82">
        <v>7</v>
      </c>
      <c r="F4873" s="82">
        <v>1</v>
      </c>
      <c r="G4873" s="82">
        <v>453</v>
      </c>
      <c r="H4873" s="40" t="s">
        <v>2</v>
      </c>
      <c r="I4873" s="83" t="str">
        <f>IFERROR(VLOOKUP(A4873,'Alíquotas - CADPREV'!$B$2152:$N$4324,8,FALSE),"")</f>
        <v>NÃO</v>
      </c>
      <c r="J4873" s="83" t="str">
        <f>IF(H4873="RPPS",VLOOKUP(A4873,' Legislação Benef - GESCON'!$B$4:$I$2159,3,FALSE),"")</f>
        <v>NÃO</v>
      </c>
      <c r="K4873" s="83" t="str">
        <f>IF(H4873="RPPS",VLOOKUP(A4873,' Legislação Benef - GESCON'!$B$4:$I$2159,6,FALSE),"")</f>
        <v>NÃO</v>
      </c>
      <c r="L4873" s="83" t="str">
        <f>IF(H4873="RPPS",IFERROR(IF(VLOOKUP(A4873,'Suspensão de repasses - GESCON'!$D$3:$J$1048576,7,FALSE)="Validada","SIM","NÃO"),"NÃO"),"")</f>
        <v>NÃO</v>
      </c>
    </row>
    <row r="4874" spans="1:12" s="19" customFormat="1" ht="15" customHeight="1" x14ac:dyDescent="0.25">
      <c r="A4874" s="88" t="s">
        <v>10241</v>
      </c>
      <c r="B4874" s="40" t="s">
        <v>3812</v>
      </c>
      <c r="C4874" s="82" t="s">
        <v>10958</v>
      </c>
      <c r="D4874" s="82">
        <v>108</v>
      </c>
      <c r="E4874" s="82">
        <v>80</v>
      </c>
      <c r="F4874" s="82">
        <v>10</v>
      </c>
      <c r="G4874" s="82">
        <v>198</v>
      </c>
      <c r="H4874" s="40" t="s">
        <v>2</v>
      </c>
      <c r="I4874" s="83" t="str">
        <f>IFERROR(VLOOKUP(A4874,'Alíquotas - CADPREV'!$B$2152:$N$4324,8,FALSE),"")</f>
        <v>SIM</v>
      </c>
      <c r="J4874" s="83" t="str">
        <f>IF(H4874="RPPS",VLOOKUP(A4874,' Legislação Benef - GESCON'!$B$4:$I$2159,3,FALSE),"")</f>
        <v>NÃO</v>
      </c>
      <c r="K4874" s="83" t="str">
        <f>IF(H4874="RPPS",VLOOKUP(A4874,' Legislação Benef - GESCON'!$B$4:$I$2159,6,FALSE),"")</f>
        <v>NÃO</v>
      </c>
      <c r="L4874" s="83" t="str">
        <f>IF(H4874="RPPS",IFERROR(IF(VLOOKUP(A4874,'Suspensão de repasses - GESCON'!$D$3:$J$1048576,7,FALSE)="Validada","SIM","NÃO"),"NÃO"),"")</f>
        <v>NÃO</v>
      </c>
    </row>
    <row r="4875" spans="1:12" s="19" customFormat="1" ht="15" customHeight="1" x14ac:dyDescent="0.25">
      <c r="A4875" s="88" t="s">
        <v>10242</v>
      </c>
      <c r="B4875" s="40" t="s">
        <v>901</v>
      </c>
      <c r="C4875" s="82" t="s">
        <v>10958</v>
      </c>
      <c r="D4875" s="82">
        <v>146</v>
      </c>
      <c r="E4875" s="82">
        <v>21</v>
      </c>
      <c r="F4875" s="82">
        <v>1</v>
      </c>
      <c r="G4875" s="82">
        <v>168</v>
      </c>
      <c r="H4875" s="40" t="s">
        <v>2</v>
      </c>
      <c r="I4875" s="83" t="str">
        <f>IFERROR(VLOOKUP(A4875,'Alíquotas - CADPREV'!$B$2152:$N$4324,8,FALSE),"")</f>
        <v>NÃO</v>
      </c>
      <c r="J4875" s="83" t="str">
        <f>IF(H4875="RPPS",VLOOKUP(A4875,' Legislação Benef - GESCON'!$B$4:$I$2159,3,FALSE),"")</f>
        <v>NÃO</v>
      </c>
      <c r="K4875" s="83" t="str">
        <f>IF(H4875="RPPS",VLOOKUP(A4875,' Legislação Benef - GESCON'!$B$4:$I$2159,6,FALSE),"")</f>
        <v>NÃO</v>
      </c>
      <c r="L4875" s="83" t="str">
        <f>IF(H4875="RPPS",IFERROR(IF(VLOOKUP(A4875,'Suspensão de repasses - GESCON'!$D$3:$J$1048576,7,FALSE)="Validada","SIM","NÃO"),"NÃO"),"")</f>
        <v>NÃO</v>
      </c>
    </row>
    <row r="4876" spans="1:12" s="19" customFormat="1" ht="15" customHeight="1" x14ac:dyDescent="0.25">
      <c r="A4876" s="88" t="s">
        <v>10243</v>
      </c>
      <c r="B4876" s="40" t="s">
        <v>4626</v>
      </c>
      <c r="C4876" s="82" t="s">
        <v>10960</v>
      </c>
      <c r="D4876" s="82">
        <v>128830</v>
      </c>
      <c r="E4876" s="82">
        <v>87574</v>
      </c>
      <c r="F4876" s="82">
        <v>23220</v>
      </c>
      <c r="G4876" s="82">
        <v>239624</v>
      </c>
      <c r="H4876" s="40" t="s">
        <v>2</v>
      </c>
      <c r="I4876" s="83" t="str">
        <f>IFERROR(VLOOKUP(A4876,'Alíquotas - CADPREV'!$B$2152:$N$4324,8,FALSE),"")</f>
        <v>SIM</v>
      </c>
      <c r="J4876" s="83" t="str">
        <f>IF(H4876="RPPS",VLOOKUP(A4876,' Legislação Benef - GESCON'!$B$4:$I$2159,3,FALSE),"")</f>
        <v>NÃO</v>
      </c>
      <c r="K4876" s="83" t="str">
        <f>IF(H4876="RPPS",VLOOKUP(A4876,' Legislação Benef - GESCON'!$B$4:$I$2159,6,FALSE),"")</f>
        <v>NÃO</v>
      </c>
      <c r="L4876" s="83" t="str">
        <f>IF(H4876="RPPS",IFERROR(IF(VLOOKUP(A4876,'Suspensão de repasses - GESCON'!$D$3:$J$1048576,7,FALSE)="Validada","SIM","NÃO"),"NÃO"),"")</f>
        <v>NÃO</v>
      </c>
    </row>
    <row r="4877" spans="1:12" s="19" customFormat="1" ht="15" customHeight="1" x14ac:dyDescent="0.25">
      <c r="A4877" s="88" t="s">
        <v>10244</v>
      </c>
      <c r="B4877" s="40" t="s">
        <v>3812</v>
      </c>
      <c r="C4877" s="82" t="s">
        <v>10958</v>
      </c>
      <c r="D4877" s="82">
        <v>224</v>
      </c>
      <c r="E4877" s="82">
        <v>119</v>
      </c>
      <c r="F4877" s="82">
        <v>14</v>
      </c>
      <c r="G4877" s="82">
        <v>357</v>
      </c>
      <c r="H4877" s="40" t="s">
        <v>2</v>
      </c>
      <c r="I4877" s="83" t="str">
        <f>IFERROR(VLOOKUP(A4877,'Alíquotas - CADPREV'!$B$2152:$N$4324,8,FALSE),"")</f>
        <v>NÃO</v>
      </c>
      <c r="J4877" s="83" t="str">
        <f>IF(H4877="RPPS",VLOOKUP(A4877,' Legislação Benef - GESCON'!$B$4:$I$2159,3,FALSE),"")</f>
        <v>NÃO</v>
      </c>
      <c r="K4877" s="83" t="str">
        <f>IF(H4877="RPPS",VLOOKUP(A4877,' Legislação Benef - GESCON'!$B$4:$I$2159,6,FALSE),"")</f>
        <v>NÃO</v>
      </c>
      <c r="L4877" s="83" t="str">
        <f>IF(H4877="RPPS",IFERROR(IF(VLOOKUP(A4877,'Suspensão de repasses - GESCON'!$D$3:$J$1048576,7,FALSE)="Validada","SIM","NÃO"),"NÃO"),"")</f>
        <v>NÃO</v>
      </c>
    </row>
    <row r="4878" spans="1:12" s="19" customFormat="1" ht="15" hidden="1" customHeight="1" x14ac:dyDescent="0.25">
      <c r="A4878" s="88" t="s">
        <v>10245</v>
      </c>
      <c r="B4878" s="40" t="s">
        <v>133</v>
      </c>
      <c r="C4878" s="82" t="s">
        <v>10959</v>
      </c>
      <c r="D4878" s="82"/>
      <c r="E4878" s="82"/>
      <c r="F4878" s="82"/>
      <c r="G4878" s="82"/>
      <c r="H4878" s="40" t="s">
        <v>4</v>
      </c>
      <c r="I4878" s="83" t="str">
        <f>IFERROR(VLOOKUP(A4878,'Alíquotas - CADPREV'!$B$2152:$N$4324,8,FALSE),"")</f>
        <v/>
      </c>
      <c r="J4878" s="83" t="str">
        <f>IF(H4878="RPPS",VLOOKUP(A4878,' Legislação Benef - GESCON'!$B$4:$I$2159,3,FALSE),"")</f>
        <v/>
      </c>
      <c r="K4878" s="83" t="str">
        <f>IF(H4878="RPPS",VLOOKUP(A4878,' Legislação Benef - GESCON'!$B$4:$I$2159,6,FALSE),"")</f>
        <v/>
      </c>
      <c r="L4878" s="83" t="str">
        <f>IF(H4878="RPPS",IFERROR(IF(VLOOKUP(A4878,'Suspensão de repasses - GESCON'!$D$3:$J$1048576,7,FALSE)="Validada","SIM","NÃO"),"NÃO"),"")</f>
        <v/>
      </c>
    </row>
    <row r="4879" spans="1:12" s="19" customFormat="1" ht="15" customHeight="1" x14ac:dyDescent="0.25">
      <c r="A4879" s="88" t="s">
        <v>10246</v>
      </c>
      <c r="B4879" s="40" t="s">
        <v>3601</v>
      </c>
      <c r="C4879" s="82" t="s">
        <v>10958</v>
      </c>
      <c r="D4879" s="82">
        <v>352</v>
      </c>
      <c r="E4879" s="82">
        <v>50</v>
      </c>
      <c r="F4879" s="82">
        <v>3</v>
      </c>
      <c r="G4879" s="82">
        <v>405</v>
      </c>
      <c r="H4879" s="40" t="s">
        <v>2</v>
      </c>
      <c r="I4879" s="83" t="str">
        <f>IFERROR(VLOOKUP(A4879,'Alíquotas - CADPREV'!$B$2152:$N$4324,8,FALSE),"")</f>
        <v>NÃO</v>
      </c>
      <c r="J4879" s="83" t="str">
        <f>IF(H4879="RPPS",VLOOKUP(A4879,' Legislação Benef - GESCON'!$B$4:$I$2159,3,FALSE),"")</f>
        <v>NÃO</v>
      </c>
      <c r="K4879" s="83" t="str">
        <f>IF(H4879="RPPS",VLOOKUP(A4879,' Legislação Benef - GESCON'!$B$4:$I$2159,6,FALSE),"")</f>
        <v>NÃO</v>
      </c>
      <c r="L4879" s="83" t="str">
        <f>IF(H4879="RPPS",IFERROR(IF(VLOOKUP(A4879,'Suspensão de repasses - GESCON'!$D$3:$J$1048576,7,FALSE)="Validada","SIM","NÃO"),"NÃO"),"")</f>
        <v>NÃO</v>
      </c>
    </row>
    <row r="4880" spans="1:12" s="19" customFormat="1" ht="15" hidden="1" customHeight="1" x14ac:dyDescent="0.25">
      <c r="A4880" s="88" t="s">
        <v>10247</v>
      </c>
      <c r="B4880" s="40" t="s">
        <v>3601</v>
      </c>
      <c r="C4880" s="82" t="s">
        <v>10959</v>
      </c>
      <c r="D4880" s="82"/>
      <c r="E4880" s="82"/>
      <c r="F4880" s="82"/>
      <c r="G4880" s="82"/>
      <c r="H4880" s="40" t="s">
        <v>4</v>
      </c>
      <c r="I4880" s="83" t="str">
        <f>IFERROR(VLOOKUP(A4880,'Alíquotas - CADPREV'!$B$2152:$N$4324,8,FALSE),"")</f>
        <v/>
      </c>
      <c r="J4880" s="83" t="str">
        <f>IF(H4880="RPPS",VLOOKUP(A4880,' Legislação Benef - GESCON'!$B$4:$I$2159,3,FALSE),"")</f>
        <v/>
      </c>
      <c r="K4880" s="83" t="str">
        <f>IF(H4880="RPPS",VLOOKUP(A4880,' Legislação Benef - GESCON'!$B$4:$I$2159,6,FALSE),"")</f>
        <v/>
      </c>
      <c r="L4880" s="83" t="str">
        <f>IF(H4880="RPPS",IFERROR(IF(VLOOKUP(A4880,'Suspensão de repasses - GESCON'!$D$3:$J$1048576,7,FALSE)="Validada","SIM","NÃO"),"NÃO"),"")</f>
        <v/>
      </c>
    </row>
    <row r="4881" spans="1:12" s="19" customFormat="1" ht="15" hidden="1" customHeight="1" x14ac:dyDescent="0.25">
      <c r="A4881" s="88" t="s">
        <v>10248</v>
      </c>
      <c r="B4881" s="40" t="s">
        <v>4626</v>
      </c>
      <c r="C4881" s="82" t="s">
        <v>10959</v>
      </c>
      <c r="D4881" s="82"/>
      <c r="E4881" s="82"/>
      <c r="F4881" s="82"/>
      <c r="G4881" s="82"/>
      <c r="H4881" s="40" t="s">
        <v>4</v>
      </c>
      <c r="I4881" s="83" t="str">
        <f>IFERROR(VLOOKUP(A4881,'Alíquotas - CADPREV'!$B$2152:$N$4324,8,FALSE),"")</f>
        <v/>
      </c>
      <c r="J4881" s="83" t="str">
        <f>IF(H4881="RPPS",VLOOKUP(A4881,' Legislação Benef - GESCON'!$B$4:$I$2159,3,FALSE),"")</f>
        <v/>
      </c>
      <c r="K4881" s="83" t="str">
        <f>IF(H4881="RPPS",VLOOKUP(A4881,' Legislação Benef - GESCON'!$B$4:$I$2159,6,FALSE),"")</f>
        <v/>
      </c>
      <c r="L4881" s="83" t="str">
        <f>IF(H4881="RPPS",IFERROR(IF(VLOOKUP(A4881,'Suspensão de repasses - GESCON'!$D$3:$J$1048576,7,FALSE)="Validada","SIM","NÃO"),"NÃO"),"")</f>
        <v/>
      </c>
    </row>
    <row r="4882" spans="1:12" s="19" customFormat="1" ht="15" hidden="1" customHeight="1" x14ac:dyDescent="0.25">
      <c r="A4882" s="88" t="s">
        <v>10249</v>
      </c>
      <c r="B4882" s="40" t="s">
        <v>1142</v>
      </c>
      <c r="C4882" s="82" t="s">
        <v>10959</v>
      </c>
      <c r="D4882" s="82"/>
      <c r="E4882" s="82"/>
      <c r="F4882" s="82"/>
      <c r="G4882" s="82"/>
      <c r="H4882" s="40" t="s">
        <v>4</v>
      </c>
      <c r="I4882" s="83" t="str">
        <f>IFERROR(VLOOKUP(A4882,'Alíquotas - CADPREV'!$B$2152:$N$4324,8,FALSE),"")</f>
        <v/>
      </c>
      <c r="J4882" s="83" t="str">
        <f>IF(H4882="RPPS",VLOOKUP(A4882,' Legislação Benef - GESCON'!$B$4:$I$2159,3,FALSE),"")</f>
        <v/>
      </c>
      <c r="K4882" s="83" t="str">
        <f>IF(H4882="RPPS",VLOOKUP(A4882,' Legislação Benef - GESCON'!$B$4:$I$2159,6,FALSE),"")</f>
        <v/>
      </c>
      <c r="L4882" s="83" t="str">
        <f>IF(H4882="RPPS",IFERROR(IF(VLOOKUP(A4882,'Suspensão de repasses - GESCON'!$D$3:$J$1048576,7,FALSE)="Validada","SIM","NÃO"),"NÃO"),"")</f>
        <v/>
      </c>
    </row>
    <row r="4883" spans="1:12" s="19" customFormat="1" ht="15" customHeight="1" x14ac:dyDescent="0.25">
      <c r="A4883" s="88" t="s">
        <v>10250</v>
      </c>
      <c r="B4883" s="40" t="s">
        <v>3513</v>
      </c>
      <c r="C4883" s="82" t="s">
        <v>10958</v>
      </c>
      <c r="D4883" s="82">
        <v>2662</v>
      </c>
      <c r="E4883" s="82">
        <v>695</v>
      </c>
      <c r="F4883" s="82">
        <v>173</v>
      </c>
      <c r="G4883" s="82">
        <v>3530</v>
      </c>
      <c r="H4883" s="40" t="s">
        <v>2</v>
      </c>
      <c r="I4883" s="83" t="str">
        <f>IFERROR(VLOOKUP(A4883,'Alíquotas - CADPREV'!$B$2152:$N$4324,8,FALSE),"")</f>
        <v>NÃO</v>
      </c>
      <c r="J4883" s="83" t="str">
        <f>IF(H4883="RPPS",VLOOKUP(A4883,' Legislação Benef - GESCON'!$B$4:$I$2159,3,FALSE),"")</f>
        <v>NÃO</v>
      </c>
      <c r="K4883" s="83" t="str">
        <f>IF(H4883="RPPS",VLOOKUP(A4883,' Legislação Benef - GESCON'!$B$4:$I$2159,6,FALSE),"")</f>
        <v>NÃO</v>
      </c>
      <c r="L4883" s="83" t="str">
        <f>IF(H4883="RPPS",IFERROR(IF(VLOOKUP(A4883,'Suspensão de repasses - GESCON'!$D$3:$J$1048576,7,FALSE)="Validada","SIM","NÃO"),"NÃO"),"")</f>
        <v>NÃO</v>
      </c>
    </row>
    <row r="4884" spans="1:12" s="19" customFormat="1" ht="15" hidden="1" customHeight="1" x14ac:dyDescent="0.25">
      <c r="A4884" s="88" t="s">
        <v>10251</v>
      </c>
      <c r="B4884" s="40" t="s">
        <v>2274</v>
      </c>
      <c r="C4884" s="82" t="s">
        <v>10959</v>
      </c>
      <c r="D4884" s="82"/>
      <c r="E4884" s="82"/>
      <c r="F4884" s="82"/>
      <c r="G4884" s="82"/>
      <c r="H4884" s="40" t="s">
        <v>4</v>
      </c>
      <c r="I4884" s="83" t="str">
        <f>IFERROR(VLOOKUP(A4884,'Alíquotas - CADPREV'!$B$2152:$N$4324,8,FALSE),"")</f>
        <v/>
      </c>
      <c r="J4884" s="83" t="str">
        <f>IF(H4884="RPPS",VLOOKUP(A4884,' Legislação Benef - GESCON'!$B$4:$I$2159,3,FALSE),"")</f>
        <v/>
      </c>
      <c r="K4884" s="83" t="str">
        <f>IF(H4884="RPPS",VLOOKUP(A4884,' Legislação Benef - GESCON'!$B$4:$I$2159,6,FALSE),"")</f>
        <v/>
      </c>
      <c r="L4884" s="83" t="str">
        <f>IF(H4884="RPPS",IFERROR(IF(VLOOKUP(A4884,'Suspensão de repasses - GESCON'!$D$3:$J$1048576,7,FALSE)="Validada","SIM","NÃO"),"NÃO"),"")</f>
        <v/>
      </c>
    </row>
    <row r="4885" spans="1:12" s="19" customFormat="1" ht="15" customHeight="1" x14ac:dyDescent="0.25">
      <c r="A4885" s="88" t="s">
        <v>10252</v>
      </c>
      <c r="B4885" s="40" t="s">
        <v>3812</v>
      </c>
      <c r="C4885" s="82" t="s">
        <v>10958</v>
      </c>
      <c r="D4885" s="82">
        <v>147</v>
      </c>
      <c r="E4885" s="82">
        <v>18</v>
      </c>
      <c r="F4885" s="82">
        <v>4</v>
      </c>
      <c r="G4885" s="82">
        <v>169</v>
      </c>
      <c r="H4885" s="40" t="s">
        <v>2</v>
      </c>
      <c r="I4885" s="83" t="str">
        <f>IFERROR(VLOOKUP(A4885,'Alíquotas - CADPREV'!$B$2152:$N$4324,8,FALSE),"")</f>
        <v>NÃO</v>
      </c>
      <c r="J4885" s="83" t="str">
        <f>IF(H4885="RPPS",VLOOKUP(A4885,' Legislação Benef - GESCON'!$B$4:$I$2159,3,FALSE),"")</f>
        <v>NÃO</v>
      </c>
      <c r="K4885" s="83" t="str">
        <f>IF(H4885="RPPS",VLOOKUP(A4885,' Legislação Benef - GESCON'!$B$4:$I$2159,6,FALSE),"")</f>
        <v>NÃO</v>
      </c>
      <c r="L4885" s="83" t="str">
        <f>IF(H4885="RPPS",IFERROR(IF(VLOOKUP(A4885,'Suspensão de repasses - GESCON'!$D$3:$J$1048576,7,FALSE)="Validada","SIM","NÃO"),"NÃO"),"")</f>
        <v>NÃO</v>
      </c>
    </row>
    <row r="4886" spans="1:12" s="19" customFormat="1" ht="15" hidden="1" customHeight="1" x14ac:dyDescent="0.25">
      <c r="A4886" s="88" t="s">
        <v>10253</v>
      </c>
      <c r="B4886" s="40" t="s">
        <v>1356</v>
      </c>
      <c r="C4886" s="82" t="s">
        <v>10959</v>
      </c>
      <c r="D4886" s="82"/>
      <c r="E4886" s="82"/>
      <c r="F4886" s="82"/>
      <c r="G4886" s="82"/>
      <c r="H4886" s="40" t="s">
        <v>4</v>
      </c>
      <c r="I4886" s="83" t="str">
        <f>IFERROR(VLOOKUP(A4886,'Alíquotas - CADPREV'!$B$2152:$N$4324,8,FALSE),"")</f>
        <v/>
      </c>
      <c r="J4886" s="83" t="str">
        <f>IF(H4886="RPPS",VLOOKUP(A4886,' Legislação Benef - GESCON'!$B$4:$I$2159,3,FALSE),"")</f>
        <v/>
      </c>
      <c r="K4886" s="83" t="str">
        <f>IF(H4886="RPPS",VLOOKUP(A4886,' Legislação Benef - GESCON'!$B$4:$I$2159,6,FALSE),"")</f>
        <v/>
      </c>
      <c r="L4886" s="83" t="str">
        <f>IF(H4886="RPPS",IFERROR(IF(VLOOKUP(A4886,'Suspensão de repasses - GESCON'!$D$3:$J$1048576,7,FALSE)="Validada","SIM","NÃO"),"NÃO"),"")</f>
        <v/>
      </c>
    </row>
    <row r="4887" spans="1:12" s="19" customFormat="1" ht="15" hidden="1" customHeight="1" x14ac:dyDescent="0.25">
      <c r="A4887" s="88" t="s">
        <v>10254</v>
      </c>
      <c r="B4887" s="40" t="s">
        <v>3812</v>
      </c>
      <c r="C4887" s="82" t="s">
        <v>10959</v>
      </c>
      <c r="D4887" s="82"/>
      <c r="E4887" s="82"/>
      <c r="F4887" s="82"/>
      <c r="G4887" s="82"/>
      <c r="H4887" s="40" t="s">
        <v>4</v>
      </c>
      <c r="I4887" s="83" t="str">
        <f>IFERROR(VLOOKUP(A4887,'Alíquotas - CADPREV'!$B$2152:$N$4324,8,FALSE),"")</f>
        <v/>
      </c>
      <c r="J4887" s="83" t="str">
        <f>IF(H4887="RPPS",VLOOKUP(A4887,' Legislação Benef - GESCON'!$B$4:$I$2159,3,FALSE),"")</f>
        <v/>
      </c>
      <c r="K4887" s="83" t="str">
        <f>IF(H4887="RPPS",VLOOKUP(A4887,' Legislação Benef - GESCON'!$B$4:$I$2159,6,FALSE),"")</f>
        <v/>
      </c>
      <c r="L4887" s="83" t="str">
        <f>IF(H4887="RPPS",IFERROR(IF(VLOOKUP(A4887,'Suspensão de repasses - GESCON'!$D$3:$J$1048576,7,FALSE)="Validada","SIM","NÃO"),"NÃO"),"")</f>
        <v/>
      </c>
    </row>
    <row r="4888" spans="1:12" s="19" customFormat="1" ht="15" customHeight="1" x14ac:dyDescent="0.25">
      <c r="A4888" s="88" t="s">
        <v>10255</v>
      </c>
      <c r="B4888" s="40" t="s">
        <v>4289</v>
      </c>
      <c r="C4888" s="82" t="s">
        <v>10958</v>
      </c>
      <c r="D4888" s="82">
        <v>118</v>
      </c>
      <c r="E4888" s="82">
        <v>24</v>
      </c>
      <c r="F4888" s="82">
        <v>5</v>
      </c>
      <c r="G4888" s="82">
        <v>147</v>
      </c>
      <c r="H4888" s="40" t="s">
        <v>2</v>
      </c>
      <c r="I4888" s="83" t="str">
        <f>IFERROR(VLOOKUP(A4888,'Alíquotas - CADPREV'!$B$2152:$N$4324,8,FALSE),"")</f>
        <v>NÃO</v>
      </c>
      <c r="J4888" s="83" t="str">
        <f>IF(H4888="RPPS",VLOOKUP(A4888,' Legislação Benef - GESCON'!$B$4:$I$2159,3,FALSE),"")</f>
        <v>NÃO</v>
      </c>
      <c r="K4888" s="83" t="str">
        <f>IF(H4888="RPPS",VLOOKUP(A4888,' Legislação Benef - GESCON'!$B$4:$I$2159,6,FALSE),"")</f>
        <v>NÃO</v>
      </c>
      <c r="L4888" s="83" t="str">
        <f>IF(H4888="RPPS",IFERROR(IF(VLOOKUP(A4888,'Suspensão de repasses - GESCON'!$D$3:$J$1048576,7,FALSE)="Validada","SIM","NÃO"),"NÃO"),"")</f>
        <v>NÃO</v>
      </c>
    </row>
    <row r="4889" spans="1:12" s="19" customFormat="1" ht="15" customHeight="1" x14ac:dyDescent="0.25">
      <c r="A4889" s="88" t="s">
        <v>10256</v>
      </c>
      <c r="B4889" s="40" t="s">
        <v>3812</v>
      </c>
      <c r="C4889" s="82" t="s">
        <v>10958</v>
      </c>
      <c r="D4889" s="82">
        <v>127</v>
      </c>
      <c r="E4889" s="82">
        <v>19</v>
      </c>
      <c r="F4889" s="82">
        <v>3</v>
      </c>
      <c r="G4889" s="82">
        <v>149</v>
      </c>
      <c r="H4889" s="40" t="s">
        <v>2</v>
      </c>
      <c r="I4889" s="83" t="str">
        <f>IFERROR(VLOOKUP(A4889,'Alíquotas - CADPREV'!$B$2152:$N$4324,8,FALSE),"")</f>
        <v>NÃO</v>
      </c>
      <c r="J4889" s="83" t="str">
        <f>IF(H4889="RPPS",VLOOKUP(A4889,' Legislação Benef - GESCON'!$B$4:$I$2159,3,FALSE),"")</f>
        <v>NÃO</v>
      </c>
      <c r="K4889" s="83" t="str">
        <f>IF(H4889="RPPS",VLOOKUP(A4889,' Legislação Benef - GESCON'!$B$4:$I$2159,6,FALSE),"")</f>
        <v>NÃO</v>
      </c>
      <c r="L4889" s="83" t="str">
        <f>IF(H4889="RPPS",IFERROR(IF(VLOOKUP(A4889,'Suspensão de repasses - GESCON'!$D$3:$J$1048576,7,FALSE)="Validada","SIM","NÃO"),"NÃO"),"")</f>
        <v>NÃO</v>
      </c>
    </row>
    <row r="4890" spans="1:12" s="19" customFormat="1" ht="15" hidden="1" customHeight="1" x14ac:dyDescent="0.25">
      <c r="A4890" s="88" t="s">
        <v>10257</v>
      </c>
      <c r="B4890" s="40" t="s">
        <v>3143</v>
      </c>
      <c r="C4890" s="82" t="s">
        <v>10959</v>
      </c>
      <c r="D4890" s="82"/>
      <c r="E4890" s="82"/>
      <c r="F4890" s="82"/>
      <c r="G4890" s="82"/>
      <c r="H4890" s="40" t="s">
        <v>4</v>
      </c>
      <c r="I4890" s="83" t="str">
        <f>IFERROR(VLOOKUP(A4890,'Alíquotas - CADPREV'!$B$2152:$N$4324,8,FALSE),"")</f>
        <v/>
      </c>
      <c r="J4890" s="83" t="str">
        <f>IF(H4890="RPPS",VLOOKUP(A4890,' Legislação Benef - GESCON'!$B$4:$I$2159,3,FALSE),"")</f>
        <v/>
      </c>
      <c r="K4890" s="83" t="str">
        <f>IF(H4890="RPPS",VLOOKUP(A4890,' Legislação Benef - GESCON'!$B$4:$I$2159,6,FALSE),"")</f>
        <v/>
      </c>
      <c r="L4890" s="83" t="str">
        <f>IF(H4890="RPPS",IFERROR(IF(VLOOKUP(A4890,'Suspensão de repasses - GESCON'!$D$3:$J$1048576,7,FALSE)="Validada","SIM","NÃO"),"NÃO"),"")</f>
        <v/>
      </c>
    </row>
    <row r="4891" spans="1:12" s="19" customFormat="1" ht="15" hidden="1" customHeight="1" x14ac:dyDescent="0.25">
      <c r="A4891" s="88" t="s">
        <v>10258</v>
      </c>
      <c r="B4891" s="40" t="s">
        <v>3143</v>
      </c>
      <c r="C4891" s="82" t="s">
        <v>10959</v>
      </c>
      <c r="D4891" s="82"/>
      <c r="E4891" s="82"/>
      <c r="F4891" s="82"/>
      <c r="G4891" s="82"/>
      <c r="H4891" s="40" t="s">
        <v>4</v>
      </c>
      <c r="I4891" s="83" t="str">
        <f>IFERROR(VLOOKUP(A4891,'Alíquotas - CADPREV'!$B$2152:$N$4324,8,FALSE),"")</f>
        <v/>
      </c>
      <c r="J4891" s="83" t="str">
        <f>IF(H4891="RPPS",VLOOKUP(A4891,' Legislação Benef - GESCON'!$B$4:$I$2159,3,FALSE),"")</f>
        <v/>
      </c>
      <c r="K4891" s="83" t="str">
        <f>IF(H4891="RPPS",VLOOKUP(A4891,' Legislação Benef - GESCON'!$B$4:$I$2159,6,FALSE),"")</f>
        <v/>
      </c>
      <c r="L4891" s="83" t="str">
        <f>IF(H4891="RPPS",IFERROR(IF(VLOOKUP(A4891,'Suspensão de repasses - GESCON'!$D$3:$J$1048576,7,FALSE)="Validada","SIM","NÃO"),"NÃO"),"")</f>
        <v/>
      </c>
    </row>
    <row r="4892" spans="1:12" s="19" customFormat="1" ht="15" customHeight="1" x14ac:dyDescent="0.25">
      <c r="A4892" s="88" t="s">
        <v>10259</v>
      </c>
      <c r="B4892" s="40" t="s">
        <v>3143</v>
      </c>
      <c r="C4892" s="82" t="s">
        <v>10958</v>
      </c>
      <c r="D4892" s="82">
        <v>176</v>
      </c>
      <c r="E4892" s="82">
        <v>1</v>
      </c>
      <c r="F4892" s="82">
        <v>0</v>
      </c>
      <c r="G4892" s="82">
        <v>177</v>
      </c>
      <c r="H4892" s="40" t="s">
        <v>2</v>
      </c>
      <c r="I4892" s="83" t="str">
        <f>IFERROR(VLOOKUP(A4892,'Alíquotas - CADPREV'!$B$2152:$N$4324,8,FALSE),"")</f>
        <v>NÃO</v>
      </c>
      <c r="J4892" s="83" t="str">
        <f>IF(H4892="RPPS",VLOOKUP(A4892,' Legislação Benef - GESCON'!$B$4:$I$2159,3,FALSE),"")</f>
        <v>NÃO</v>
      </c>
      <c r="K4892" s="83" t="str">
        <f>IF(H4892="RPPS",VLOOKUP(A4892,' Legislação Benef - GESCON'!$B$4:$I$2159,6,FALSE),"")</f>
        <v>NÃO</v>
      </c>
      <c r="L4892" s="83" t="str">
        <f>IF(H4892="RPPS",IFERROR(IF(VLOOKUP(A4892,'Suspensão de repasses - GESCON'!$D$3:$J$1048576,7,FALSE)="Validada","SIM","NÃO"),"NÃO"),"")</f>
        <v>NÃO</v>
      </c>
    </row>
    <row r="4893" spans="1:12" s="19" customFormat="1" ht="15" hidden="1" customHeight="1" x14ac:dyDescent="0.25">
      <c r="A4893" s="88" t="s">
        <v>10260</v>
      </c>
      <c r="B4893" s="40" t="s">
        <v>2926</v>
      </c>
      <c r="C4893" s="82" t="s">
        <v>10959</v>
      </c>
      <c r="D4893" s="82"/>
      <c r="E4893" s="82"/>
      <c r="F4893" s="82"/>
      <c r="G4893" s="82"/>
      <c r="H4893" s="40" t="s">
        <v>4</v>
      </c>
      <c r="I4893" s="83" t="str">
        <f>IFERROR(VLOOKUP(A4893,'Alíquotas - CADPREV'!$B$2152:$N$4324,8,FALSE),"")</f>
        <v/>
      </c>
      <c r="J4893" s="83" t="str">
        <f>IF(H4893="RPPS",VLOOKUP(A4893,' Legislação Benef - GESCON'!$B$4:$I$2159,3,FALSE),"")</f>
        <v/>
      </c>
      <c r="K4893" s="83" t="str">
        <f>IF(H4893="RPPS",VLOOKUP(A4893,' Legislação Benef - GESCON'!$B$4:$I$2159,6,FALSE),"")</f>
        <v/>
      </c>
      <c r="L4893" s="83" t="str">
        <f>IF(H4893="RPPS",IFERROR(IF(VLOOKUP(A4893,'Suspensão de repasses - GESCON'!$D$3:$J$1048576,7,FALSE)="Validada","SIM","NÃO"),"NÃO"),"")</f>
        <v/>
      </c>
    </row>
    <row r="4894" spans="1:12" s="19" customFormat="1" ht="15" hidden="1" customHeight="1" x14ac:dyDescent="0.25">
      <c r="A4894" s="88" t="s">
        <v>10261</v>
      </c>
      <c r="B4894" s="40" t="s">
        <v>1356</v>
      </c>
      <c r="C4894" s="82" t="s">
        <v>10959</v>
      </c>
      <c r="D4894" s="82"/>
      <c r="E4894" s="82"/>
      <c r="F4894" s="82"/>
      <c r="G4894" s="82"/>
      <c r="H4894" s="40" t="s">
        <v>4</v>
      </c>
      <c r="I4894" s="83" t="str">
        <f>IFERROR(VLOOKUP(A4894,'Alíquotas - CADPREV'!$B$2152:$N$4324,8,FALSE),"")</f>
        <v/>
      </c>
      <c r="J4894" s="83" t="str">
        <f>IF(H4894="RPPS",VLOOKUP(A4894,' Legislação Benef - GESCON'!$B$4:$I$2159,3,FALSE),"")</f>
        <v/>
      </c>
      <c r="K4894" s="83" t="str">
        <f>IF(H4894="RPPS",VLOOKUP(A4894,' Legislação Benef - GESCON'!$B$4:$I$2159,6,FALSE),"")</f>
        <v/>
      </c>
      <c r="L4894" s="83" t="str">
        <f>IF(H4894="RPPS",IFERROR(IF(VLOOKUP(A4894,'Suspensão de repasses - GESCON'!$D$3:$J$1048576,7,FALSE)="Validada","SIM","NÃO"),"NÃO"),"")</f>
        <v/>
      </c>
    </row>
    <row r="4895" spans="1:12" s="19" customFormat="1" ht="15" customHeight="1" x14ac:dyDescent="0.25">
      <c r="A4895" s="88" t="s">
        <v>10262</v>
      </c>
      <c r="B4895" s="40" t="s">
        <v>3812</v>
      </c>
      <c r="C4895" s="82" t="s">
        <v>10958</v>
      </c>
      <c r="D4895" s="82">
        <v>500</v>
      </c>
      <c r="E4895" s="82">
        <v>4859</v>
      </c>
      <c r="F4895" s="82">
        <v>36</v>
      </c>
      <c r="G4895" s="82">
        <v>5395</v>
      </c>
      <c r="H4895" s="40" t="s">
        <v>2</v>
      </c>
      <c r="I4895" s="83" t="str">
        <f>IFERROR(VLOOKUP(A4895,'Alíquotas - CADPREV'!$B$2152:$N$4324,8,FALSE),"")</f>
        <v>SIM</v>
      </c>
      <c r="J4895" s="83" t="str">
        <f>IF(H4895="RPPS",VLOOKUP(A4895,' Legislação Benef - GESCON'!$B$4:$I$2159,3,FALSE),"")</f>
        <v>NÃO</v>
      </c>
      <c r="K4895" s="83" t="str">
        <f>IF(H4895="RPPS",VLOOKUP(A4895,' Legislação Benef - GESCON'!$B$4:$I$2159,6,FALSE),"")</f>
        <v>NÃO</v>
      </c>
      <c r="L4895" s="83" t="str">
        <f>IF(H4895="RPPS",IFERROR(IF(VLOOKUP(A4895,'Suspensão de repasses - GESCON'!$D$3:$J$1048576,7,FALSE)="Validada","SIM","NÃO"),"NÃO"),"")</f>
        <v>NÃO</v>
      </c>
    </row>
    <row r="4896" spans="1:12" s="19" customFormat="1" ht="15" hidden="1" customHeight="1" x14ac:dyDescent="0.25">
      <c r="A4896" s="88" t="s">
        <v>10263</v>
      </c>
      <c r="B4896" s="40" t="s">
        <v>4626</v>
      </c>
      <c r="C4896" s="82" t="s">
        <v>10959</v>
      </c>
      <c r="D4896" s="82"/>
      <c r="E4896" s="82"/>
      <c r="F4896" s="82"/>
      <c r="G4896" s="82"/>
      <c r="H4896" s="40" t="s">
        <v>4</v>
      </c>
      <c r="I4896" s="83" t="str">
        <f>IFERROR(VLOOKUP(A4896,'Alíquotas - CADPREV'!$B$2152:$N$4324,8,FALSE),"")</f>
        <v/>
      </c>
      <c r="J4896" s="83" t="str">
        <f>IF(H4896="RPPS",VLOOKUP(A4896,' Legislação Benef - GESCON'!$B$4:$I$2159,3,FALSE),"")</f>
        <v/>
      </c>
      <c r="K4896" s="83" t="str">
        <f>IF(H4896="RPPS",VLOOKUP(A4896,' Legislação Benef - GESCON'!$B$4:$I$2159,6,FALSE),"")</f>
        <v/>
      </c>
      <c r="L4896" s="83" t="str">
        <f>IF(H4896="RPPS",IFERROR(IF(VLOOKUP(A4896,'Suspensão de repasses - GESCON'!$D$3:$J$1048576,7,FALSE)="Validada","SIM","NÃO"),"NÃO"),"")</f>
        <v/>
      </c>
    </row>
    <row r="4897" spans="1:12" s="19" customFormat="1" ht="15" customHeight="1" x14ac:dyDescent="0.25">
      <c r="A4897" s="88" t="s">
        <v>10264</v>
      </c>
      <c r="B4897" s="40" t="s">
        <v>1142</v>
      </c>
      <c r="C4897" s="82" t="s">
        <v>10958</v>
      </c>
      <c r="D4897" s="82">
        <v>187</v>
      </c>
      <c r="E4897" s="82">
        <v>0</v>
      </c>
      <c r="F4897" s="82">
        <v>0</v>
      </c>
      <c r="G4897" s="82">
        <v>187</v>
      </c>
      <c r="H4897" s="40" t="s">
        <v>2</v>
      </c>
      <c r="I4897" s="83" t="str">
        <f>IFERROR(VLOOKUP(A4897,'Alíquotas - CADPREV'!$B$2152:$N$4324,8,FALSE),"")</f>
        <v>NÃO</v>
      </c>
      <c r="J4897" s="83" t="str">
        <f>IF(H4897="RPPS",VLOOKUP(A4897,' Legislação Benef - GESCON'!$B$4:$I$2159,3,FALSE),"")</f>
        <v>NÃO</v>
      </c>
      <c r="K4897" s="83" t="str">
        <f>IF(H4897="RPPS",VLOOKUP(A4897,' Legislação Benef - GESCON'!$B$4:$I$2159,6,FALSE),"")</f>
        <v>NÃO</v>
      </c>
      <c r="L4897" s="83" t="str">
        <f>IF(H4897="RPPS",IFERROR(IF(VLOOKUP(A4897,'Suspensão de repasses - GESCON'!$D$3:$J$1048576,7,FALSE)="Validada","SIM","NÃO"),"NÃO"),"")</f>
        <v>NÃO</v>
      </c>
    </row>
    <row r="4898" spans="1:12" s="19" customFormat="1" ht="15" hidden="1" customHeight="1" x14ac:dyDescent="0.25">
      <c r="A4898" s="88" t="s">
        <v>10265</v>
      </c>
      <c r="B4898" s="40" t="s">
        <v>1356</v>
      </c>
      <c r="C4898" s="82" t="s">
        <v>10959</v>
      </c>
      <c r="D4898" s="82"/>
      <c r="E4898" s="82"/>
      <c r="F4898" s="82"/>
      <c r="G4898" s="82"/>
      <c r="H4898" s="40" t="s">
        <v>4</v>
      </c>
      <c r="I4898" s="83" t="str">
        <f>IFERROR(VLOOKUP(A4898,'Alíquotas - CADPREV'!$B$2152:$N$4324,8,FALSE),"")</f>
        <v/>
      </c>
      <c r="J4898" s="83" t="str">
        <f>IF(H4898="RPPS",VLOOKUP(A4898,' Legislação Benef - GESCON'!$B$4:$I$2159,3,FALSE),"")</f>
        <v/>
      </c>
      <c r="K4898" s="83" t="str">
        <f>IF(H4898="RPPS",VLOOKUP(A4898,' Legislação Benef - GESCON'!$B$4:$I$2159,6,FALSE),"")</f>
        <v/>
      </c>
      <c r="L4898" s="83" t="str">
        <f>IF(H4898="RPPS",IFERROR(IF(VLOOKUP(A4898,'Suspensão de repasses - GESCON'!$D$3:$J$1048576,7,FALSE)="Validada","SIM","NÃO"),"NÃO"),"")</f>
        <v/>
      </c>
    </row>
    <row r="4899" spans="1:12" s="19" customFormat="1" ht="15" hidden="1" customHeight="1" x14ac:dyDescent="0.25">
      <c r="A4899" s="88" t="s">
        <v>10266</v>
      </c>
      <c r="B4899" s="40" t="s">
        <v>3601</v>
      </c>
      <c r="C4899" s="82" t="s">
        <v>10959</v>
      </c>
      <c r="D4899" s="82"/>
      <c r="E4899" s="82"/>
      <c r="F4899" s="82"/>
      <c r="G4899" s="82"/>
      <c r="H4899" s="40" t="s">
        <v>4</v>
      </c>
      <c r="I4899" s="83" t="str">
        <f>IFERROR(VLOOKUP(A4899,'Alíquotas - CADPREV'!$B$2152:$N$4324,8,FALSE),"")</f>
        <v/>
      </c>
      <c r="J4899" s="83" t="str">
        <f>IF(H4899="RPPS",VLOOKUP(A4899,' Legislação Benef - GESCON'!$B$4:$I$2159,3,FALSE),"")</f>
        <v/>
      </c>
      <c r="K4899" s="83" t="str">
        <f>IF(H4899="RPPS",VLOOKUP(A4899,' Legislação Benef - GESCON'!$B$4:$I$2159,6,FALSE),"")</f>
        <v/>
      </c>
      <c r="L4899" s="83" t="str">
        <f>IF(H4899="RPPS",IFERROR(IF(VLOOKUP(A4899,'Suspensão de repasses - GESCON'!$D$3:$J$1048576,7,FALSE)="Validada","SIM","NÃO"),"NÃO"),"")</f>
        <v/>
      </c>
    </row>
    <row r="4900" spans="1:12" s="19" customFormat="1" ht="15" hidden="1" customHeight="1" x14ac:dyDescent="0.25">
      <c r="A4900" s="88" t="s">
        <v>10267</v>
      </c>
      <c r="B4900" s="40" t="s">
        <v>1142</v>
      </c>
      <c r="C4900" s="82" t="s">
        <v>10959</v>
      </c>
      <c r="D4900" s="82"/>
      <c r="E4900" s="82"/>
      <c r="F4900" s="82"/>
      <c r="G4900" s="82"/>
      <c r="H4900" s="40" t="s">
        <v>4</v>
      </c>
      <c r="I4900" s="83" t="str">
        <f>IFERROR(VLOOKUP(A4900,'Alíquotas - CADPREV'!$B$2152:$N$4324,8,FALSE),"")</f>
        <v/>
      </c>
      <c r="J4900" s="83" t="str">
        <f>IF(H4900="RPPS",VLOOKUP(A4900,' Legislação Benef - GESCON'!$B$4:$I$2159,3,FALSE),"")</f>
        <v/>
      </c>
      <c r="K4900" s="83" t="str">
        <f>IF(H4900="RPPS",VLOOKUP(A4900,' Legislação Benef - GESCON'!$B$4:$I$2159,6,FALSE),"")</f>
        <v/>
      </c>
      <c r="L4900" s="83" t="str">
        <f>IF(H4900="RPPS",IFERROR(IF(VLOOKUP(A4900,'Suspensão de repasses - GESCON'!$D$3:$J$1048576,7,FALSE)="Validada","SIM","NÃO"),"NÃO"),"")</f>
        <v/>
      </c>
    </row>
    <row r="4901" spans="1:12" s="19" customFormat="1" ht="15" hidden="1" customHeight="1" x14ac:dyDescent="0.25">
      <c r="A4901" s="88" t="s">
        <v>10268</v>
      </c>
      <c r="B4901" s="40" t="s">
        <v>1142</v>
      </c>
      <c r="C4901" s="82" t="s">
        <v>10959</v>
      </c>
      <c r="D4901" s="82"/>
      <c r="E4901" s="82"/>
      <c r="F4901" s="82"/>
      <c r="G4901" s="82"/>
      <c r="H4901" s="40" t="s">
        <v>4</v>
      </c>
      <c r="I4901" s="83" t="str">
        <f>IFERROR(VLOOKUP(A4901,'Alíquotas - CADPREV'!$B$2152:$N$4324,8,FALSE),"")</f>
        <v/>
      </c>
      <c r="J4901" s="83" t="str">
        <f>IF(H4901="RPPS",VLOOKUP(A4901,' Legislação Benef - GESCON'!$B$4:$I$2159,3,FALSE),"")</f>
        <v/>
      </c>
      <c r="K4901" s="83" t="str">
        <f>IF(H4901="RPPS",VLOOKUP(A4901,' Legislação Benef - GESCON'!$B$4:$I$2159,6,FALSE),"")</f>
        <v/>
      </c>
      <c r="L4901" s="83" t="str">
        <f>IF(H4901="RPPS",IFERROR(IF(VLOOKUP(A4901,'Suspensão de repasses - GESCON'!$D$3:$J$1048576,7,FALSE)="Validada","SIM","NÃO"),"NÃO"),"")</f>
        <v/>
      </c>
    </row>
    <row r="4902" spans="1:12" s="19" customFormat="1" ht="15" hidden="1" customHeight="1" x14ac:dyDescent="0.25">
      <c r="A4902" s="88" t="s">
        <v>10269</v>
      </c>
      <c r="B4902" s="40" t="s">
        <v>2926</v>
      </c>
      <c r="C4902" s="82" t="s">
        <v>10959</v>
      </c>
      <c r="D4902" s="82"/>
      <c r="E4902" s="82"/>
      <c r="F4902" s="82"/>
      <c r="G4902" s="82"/>
      <c r="H4902" s="40" t="s">
        <v>4</v>
      </c>
      <c r="I4902" s="83" t="str">
        <f>IFERROR(VLOOKUP(A4902,'Alíquotas - CADPREV'!$B$2152:$N$4324,8,FALSE),"")</f>
        <v/>
      </c>
      <c r="J4902" s="83" t="str">
        <f>IF(H4902="RPPS",VLOOKUP(A4902,' Legislação Benef - GESCON'!$B$4:$I$2159,3,FALSE),"")</f>
        <v/>
      </c>
      <c r="K4902" s="83" t="str">
        <f>IF(H4902="RPPS",VLOOKUP(A4902,' Legislação Benef - GESCON'!$B$4:$I$2159,6,FALSE),"")</f>
        <v/>
      </c>
      <c r="L4902" s="83" t="str">
        <f>IF(H4902="RPPS",IFERROR(IF(VLOOKUP(A4902,'Suspensão de repasses - GESCON'!$D$3:$J$1048576,7,FALSE)="Validada","SIM","NÃO"),"NÃO"),"")</f>
        <v/>
      </c>
    </row>
    <row r="4903" spans="1:12" s="19" customFormat="1" ht="15" hidden="1" customHeight="1" x14ac:dyDescent="0.25">
      <c r="A4903" s="88" t="s">
        <v>10270</v>
      </c>
      <c r="B4903" s="40" t="s">
        <v>1142</v>
      </c>
      <c r="C4903" s="82" t="s">
        <v>10959</v>
      </c>
      <c r="D4903" s="82"/>
      <c r="E4903" s="82"/>
      <c r="F4903" s="82"/>
      <c r="G4903" s="82"/>
      <c r="H4903" s="40" t="s">
        <v>4</v>
      </c>
      <c r="I4903" s="83" t="str">
        <f>IFERROR(VLOOKUP(A4903,'Alíquotas - CADPREV'!$B$2152:$N$4324,8,FALSE),"")</f>
        <v/>
      </c>
      <c r="J4903" s="83" t="str">
        <f>IF(H4903="RPPS",VLOOKUP(A4903,' Legislação Benef - GESCON'!$B$4:$I$2159,3,FALSE),"")</f>
        <v/>
      </c>
      <c r="K4903" s="83" t="str">
        <f>IF(H4903="RPPS",VLOOKUP(A4903,' Legislação Benef - GESCON'!$B$4:$I$2159,6,FALSE),"")</f>
        <v/>
      </c>
      <c r="L4903" s="83" t="str">
        <f>IF(H4903="RPPS",IFERROR(IF(VLOOKUP(A4903,'Suspensão de repasses - GESCON'!$D$3:$J$1048576,7,FALSE)="Validada","SIM","NÃO"),"NÃO"),"")</f>
        <v/>
      </c>
    </row>
    <row r="4904" spans="1:12" s="19" customFormat="1" ht="15" customHeight="1" x14ac:dyDescent="0.25">
      <c r="A4904" s="88" t="s">
        <v>10271</v>
      </c>
      <c r="B4904" s="40" t="s">
        <v>1356</v>
      </c>
      <c r="C4904" s="82" t="s">
        <v>10958</v>
      </c>
      <c r="D4904" s="82"/>
      <c r="E4904" s="82"/>
      <c r="F4904" s="82"/>
      <c r="G4904" s="82"/>
      <c r="H4904" s="40" t="s">
        <v>2</v>
      </c>
      <c r="I4904" s="83" t="str">
        <f>IFERROR(VLOOKUP(A4904,'Alíquotas - CADPREV'!$B$2152:$N$4324,8,FALSE),"")</f>
        <v>NÃO</v>
      </c>
      <c r="J4904" s="83" t="str">
        <f>IF(H4904="RPPS",VLOOKUP(A4904,' Legislação Benef - GESCON'!$B$4:$I$2159,3,FALSE),"")</f>
        <v>NÃO</v>
      </c>
      <c r="K4904" s="83" t="str">
        <f>IF(H4904="RPPS",VLOOKUP(A4904,' Legislação Benef - GESCON'!$B$4:$I$2159,6,FALSE),"")</f>
        <v>NÃO</v>
      </c>
      <c r="L4904" s="83" t="str">
        <f>IF(H4904="RPPS",IFERROR(IF(VLOOKUP(A4904,'Suspensão de repasses - GESCON'!$D$3:$J$1048576,7,FALSE)="Validada","SIM","NÃO"),"NÃO"),"")</f>
        <v>NÃO</v>
      </c>
    </row>
    <row r="4905" spans="1:12" s="19" customFormat="1" ht="15" customHeight="1" x14ac:dyDescent="0.25">
      <c r="A4905" s="88" t="s">
        <v>10272</v>
      </c>
      <c r="B4905" s="40" t="s">
        <v>4626</v>
      </c>
      <c r="C4905" s="82" t="s">
        <v>10958</v>
      </c>
      <c r="D4905" s="82">
        <v>2155</v>
      </c>
      <c r="E4905" s="82">
        <v>335</v>
      </c>
      <c r="F4905" s="82">
        <v>69</v>
      </c>
      <c r="G4905" s="82">
        <v>2559</v>
      </c>
      <c r="H4905" s="40" t="s">
        <v>2</v>
      </c>
      <c r="I4905" s="83" t="str">
        <f>IFERROR(VLOOKUP(A4905,'Alíquotas - CADPREV'!$B$2152:$N$4324,8,FALSE),"")</f>
        <v>NÃO</v>
      </c>
      <c r="J4905" s="83" t="str">
        <f>IF(H4905="RPPS",VLOOKUP(A4905,' Legislação Benef - GESCON'!$B$4:$I$2159,3,FALSE),"")</f>
        <v>NÃO</v>
      </c>
      <c r="K4905" s="83" t="str">
        <f>IF(H4905="RPPS",VLOOKUP(A4905,' Legislação Benef - GESCON'!$B$4:$I$2159,6,FALSE),"")</f>
        <v>NÃO</v>
      </c>
      <c r="L4905" s="83" t="str">
        <f>IF(H4905="RPPS",IFERROR(IF(VLOOKUP(A4905,'Suspensão de repasses - GESCON'!$D$3:$J$1048576,7,FALSE)="Validada","SIM","NÃO"),"NÃO"),"")</f>
        <v>NÃO</v>
      </c>
    </row>
    <row r="4906" spans="1:12" s="19" customFormat="1" ht="15" hidden="1" customHeight="1" x14ac:dyDescent="0.25">
      <c r="A4906" s="88" t="s">
        <v>10273</v>
      </c>
      <c r="B4906" s="40" t="s">
        <v>1356</v>
      </c>
      <c r="C4906" s="82" t="s">
        <v>10959</v>
      </c>
      <c r="D4906" s="82"/>
      <c r="E4906" s="82"/>
      <c r="F4906" s="82"/>
      <c r="G4906" s="82"/>
      <c r="H4906" s="40" t="s">
        <v>4</v>
      </c>
      <c r="I4906" s="83" t="str">
        <f>IFERROR(VLOOKUP(A4906,'Alíquotas - CADPREV'!$B$2152:$N$4324,8,FALSE),"")</f>
        <v/>
      </c>
      <c r="J4906" s="83" t="str">
        <f>IF(H4906="RPPS",VLOOKUP(A4906,' Legislação Benef - GESCON'!$B$4:$I$2159,3,FALSE),"")</f>
        <v/>
      </c>
      <c r="K4906" s="83" t="str">
        <f>IF(H4906="RPPS",VLOOKUP(A4906,' Legislação Benef - GESCON'!$B$4:$I$2159,6,FALSE),"")</f>
        <v/>
      </c>
      <c r="L4906" s="83" t="str">
        <f>IF(H4906="RPPS",IFERROR(IF(VLOOKUP(A4906,'Suspensão de repasses - GESCON'!$D$3:$J$1048576,7,FALSE)="Validada","SIM","NÃO"),"NÃO"),"")</f>
        <v/>
      </c>
    </row>
    <row r="4907" spans="1:12" s="19" customFormat="1" ht="15" hidden="1" customHeight="1" x14ac:dyDescent="0.25">
      <c r="A4907" s="88" t="s">
        <v>10274</v>
      </c>
      <c r="B4907" s="40" t="s">
        <v>821</v>
      </c>
      <c r="C4907" s="82" t="s">
        <v>10959</v>
      </c>
      <c r="D4907" s="82"/>
      <c r="E4907" s="82"/>
      <c r="F4907" s="82"/>
      <c r="G4907" s="82"/>
      <c r="H4907" s="40" t="s">
        <v>4</v>
      </c>
      <c r="I4907" s="83" t="str">
        <f>IFERROR(VLOOKUP(A4907,'Alíquotas - CADPREV'!$B$2152:$N$4324,8,FALSE),"")</f>
        <v/>
      </c>
      <c r="J4907" s="83" t="str">
        <f>IF(H4907="RPPS",VLOOKUP(A4907,' Legislação Benef - GESCON'!$B$4:$I$2159,3,FALSE),"")</f>
        <v/>
      </c>
      <c r="K4907" s="83" t="str">
        <f>IF(H4907="RPPS",VLOOKUP(A4907,' Legislação Benef - GESCON'!$B$4:$I$2159,6,FALSE),"")</f>
        <v/>
      </c>
      <c r="L4907" s="83" t="str">
        <f>IF(H4907="RPPS",IFERROR(IF(VLOOKUP(A4907,'Suspensão de repasses - GESCON'!$D$3:$J$1048576,7,FALSE)="Validada","SIM","NÃO"),"NÃO"),"")</f>
        <v/>
      </c>
    </row>
    <row r="4908" spans="1:12" s="19" customFormat="1" ht="15" hidden="1" customHeight="1" x14ac:dyDescent="0.25">
      <c r="A4908" s="88" t="s">
        <v>10275</v>
      </c>
      <c r="B4908" s="40" t="s">
        <v>5227</v>
      </c>
      <c r="C4908" s="82" t="s">
        <v>10959</v>
      </c>
      <c r="D4908" s="82"/>
      <c r="E4908" s="82"/>
      <c r="F4908" s="82"/>
      <c r="G4908" s="82"/>
      <c r="H4908" s="40" t="s">
        <v>4</v>
      </c>
      <c r="I4908" s="83" t="str">
        <f>IFERROR(VLOOKUP(A4908,'Alíquotas - CADPREV'!$B$2152:$N$4324,8,FALSE),"")</f>
        <v/>
      </c>
      <c r="J4908" s="83" t="str">
        <f>IF(H4908="RPPS",VLOOKUP(A4908,' Legislação Benef - GESCON'!$B$4:$I$2159,3,FALSE),"")</f>
        <v/>
      </c>
      <c r="K4908" s="83" t="str">
        <f>IF(H4908="RPPS",VLOOKUP(A4908,' Legislação Benef - GESCON'!$B$4:$I$2159,6,FALSE),"")</f>
        <v/>
      </c>
      <c r="L4908" s="83" t="str">
        <f>IF(H4908="RPPS",IFERROR(IF(VLOOKUP(A4908,'Suspensão de repasses - GESCON'!$D$3:$J$1048576,7,FALSE)="Validada","SIM","NÃO"),"NÃO"),"")</f>
        <v/>
      </c>
    </row>
    <row r="4909" spans="1:12" s="19" customFormat="1" ht="15" customHeight="1" x14ac:dyDescent="0.25">
      <c r="A4909" s="88" t="s">
        <v>10276</v>
      </c>
      <c r="B4909" s="40" t="s">
        <v>29</v>
      </c>
      <c r="C4909" s="82" t="s">
        <v>10958</v>
      </c>
      <c r="D4909" s="82"/>
      <c r="E4909" s="82"/>
      <c r="F4909" s="82"/>
      <c r="G4909" s="82"/>
      <c r="H4909" s="40" t="s">
        <v>2</v>
      </c>
      <c r="I4909" s="83" t="str">
        <f>IFERROR(VLOOKUP(A4909,'Alíquotas - CADPREV'!$B$2152:$N$4324,8,FALSE),"")</f>
        <v>NÃO</v>
      </c>
      <c r="J4909" s="83" t="str">
        <f>IF(H4909="RPPS",VLOOKUP(A4909,' Legislação Benef - GESCON'!$B$4:$I$2159,3,FALSE),"")</f>
        <v>NÃO</v>
      </c>
      <c r="K4909" s="83" t="str">
        <f>IF(H4909="RPPS",VLOOKUP(A4909,' Legislação Benef - GESCON'!$B$4:$I$2159,6,FALSE),"")</f>
        <v>NÃO</v>
      </c>
      <c r="L4909" s="83" t="str">
        <f>IF(H4909="RPPS",IFERROR(IF(VLOOKUP(A4909,'Suspensão de repasses - GESCON'!$D$3:$J$1048576,7,FALSE)="Validada","SIM","NÃO"),"NÃO"),"")</f>
        <v>NÃO</v>
      </c>
    </row>
    <row r="4910" spans="1:12" s="19" customFormat="1" ht="15" customHeight="1" x14ac:dyDescent="0.25">
      <c r="A4910" s="88" t="s">
        <v>10277</v>
      </c>
      <c r="B4910" s="40" t="s">
        <v>4626</v>
      </c>
      <c r="C4910" s="82" t="s">
        <v>10958</v>
      </c>
      <c r="D4910" s="82">
        <v>2809</v>
      </c>
      <c r="E4910" s="82">
        <v>260</v>
      </c>
      <c r="F4910" s="82">
        <v>13</v>
      </c>
      <c r="G4910" s="82">
        <v>3082</v>
      </c>
      <c r="H4910" s="40" t="s">
        <v>2</v>
      </c>
      <c r="I4910" s="83" t="str">
        <f>IFERROR(VLOOKUP(A4910,'Alíquotas - CADPREV'!$B$2152:$N$4324,8,FALSE),"")</f>
        <v>SIM</v>
      </c>
      <c r="J4910" s="83" t="str">
        <f>IF(H4910="RPPS",VLOOKUP(A4910,' Legislação Benef - GESCON'!$B$4:$I$2159,3,FALSE),"")</f>
        <v>NÃO</v>
      </c>
      <c r="K4910" s="83" t="str">
        <f>IF(H4910="RPPS",VLOOKUP(A4910,' Legislação Benef - GESCON'!$B$4:$I$2159,6,FALSE),"")</f>
        <v>NÃO</v>
      </c>
      <c r="L4910" s="83" t="str">
        <f>IF(H4910="RPPS",IFERROR(IF(VLOOKUP(A4910,'Suspensão de repasses - GESCON'!$D$3:$J$1048576,7,FALSE)="Validada","SIM","NÃO"),"NÃO"),"")</f>
        <v>NÃO</v>
      </c>
    </row>
    <row r="4911" spans="1:12" s="19" customFormat="1" ht="15" hidden="1" customHeight="1" x14ac:dyDescent="0.25">
      <c r="A4911" s="88" t="s">
        <v>10278</v>
      </c>
      <c r="B4911" s="40" t="s">
        <v>3143</v>
      </c>
      <c r="C4911" s="82" t="s">
        <v>10959</v>
      </c>
      <c r="D4911" s="82"/>
      <c r="E4911" s="82"/>
      <c r="F4911" s="82"/>
      <c r="G4911" s="82"/>
      <c r="H4911" s="40" t="s">
        <v>4</v>
      </c>
      <c r="I4911" s="83" t="str">
        <f>IFERROR(VLOOKUP(A4911,'Alíquotas - CADPREV'!$B$2152:$N$4324,8,FALSE),"")</f>
        <v/>
      </c>
      <c r="J4911" s="83" t="str">
        <f>IF(H4911="RPPS",VLOOKUP(A4911,' Legislação Benef - GESCON'!$B$4:$I$2159,3,FALSE),"")</f>
        <v/>
      </c>
      <c r="K4911" s="83" t="str">
        <f>IF(H4911="RPPS",VLOOKUP(A4911,' Legislação Benef - GESCON'!$B$4:$I$2159,6,FALSE),"")</f>
        <v/>
      </c>
      <c r="L4911" s="83" t="str">
        <f>IF(H4911="RPPS",IFERROR(IF(VLOOKUP(A4911,'Suspensão de repasses - GESCON'!$D$3:$J$1048576,7,FALSE)="Validada","SIM","NÃO"),"NÃO"),"")</f>
        <v/>
      </c>
    </row>
    <row r="4912" spans="1:12" s="19" customFormat="1" ht="15" hidden="1" customHeight="1" x14ac:dyDescent="0.25">
      <c r="A4912" s="88" t="s">
        <v>10279</v>
      </c>
      <c r="B4912" s="40" t="s">
        <v>1356</v>
      </c>
      <c r="C4912" s="82" t="s">
        <v>10959</v>
      </c>
      <c r="D4912" s="82"/>
      <c r="E4912" s="82"/>
      <c r="F4912" s="82"/>
      <c r="G4912" s="82"/>
      <c r="H4912" s="40" t="s">
        <v>4</v>
      </c>
      <c r="I4912" s="83" t="str">
        <f>IFERROR(VLOOKUP(A4912,'Alíquotas - CADPREV'!$B$2152:$N$4324,8,FALSE),"")</f>
        <v/>
      </c>
      <c r="J4912" s="83" t="str">
        <f>IF(H4912="RPPS",VLOOKUP(A4912,' Legislação Benef - GESCON'!$B$4:$I$2159,3,FALSE),"")</f>
        <v/>
      </c>
      <c r="K4912" s="83" t="str">
        <f>IF(H4912="RPPS",VLOOKUP(A4912,' Legislação Benef - GESCON'!$B$4:$I$2159,6,FALSE),"")</f>
        <v/>
      </c>
      <c r="L4912" s="83" t="str">
        <f>IF(H4912="RPPS",IFERROR(IF(VLOOKUP(A4912,'Suspensão de repasses - GESCON'!$D$3:$J$1048576,7,FALSE)="Validada","SIM","NÃO"),"NÃO"),"")</f>
        <v/>
      </c>
    </row>
    <row r="4913" spans="1:12" s="19" customFormat="1" ht="15" customHeight="1" x14ac:dyDescent="0.25">
      <c r="A4913" s="88" t="s">
        <v>10280</v>
      </c>
      <c r="B4913" s="40" t="s">
        <v>2413</v>
      </c>
      <c r="C4913" s="82" t="s">
        <v>10958</v>
      </c>
      <c r="D4913" s="82"/>
      <c r="E4913" s="82"/>
      <c r="F4913" s="82"/>
      <c r="G4913" s="82"/>
      <c r="H4913" s="40" t="s">
        <v>2</v>
      </c>
      <c r="I4913" s="83" t="str">
        <f>IFERROR(VLOOKUP(A4913,'Alíquotas - CADPREV'!$B$2152:$N$4324,8,FALSE),"")</f>
        <v>NÃO</v>
      </c>
      <c r="J4913" s="83" t="str">
        <f>IF(H4913="RPPS",VLOOKUP(A4913,' Legislação Benef - GESCON'!$B$4:$I$2159,3,FALSE),"")</f>
        <v>NÃO</v>
      </c>
      <c r="K4913" s="83" t="str">
        <f>IF(H4913="RPPS",VLOOKUP(A4913,' Legislação Benef - GESCON'!$B$4:$I$2159,6,FALSE),"")</f>
        <v>NÃO</v>
      </c>
      <c r="L4913" s="83" t="str">
        <f>IF(H4913="RPPS",IFERROR(IF(VLOOKUP(A4913,'Suspensão de repasses - GESCON'!$D$3:$J$1048576,7,FALSE)="Validada","SIM","NÃO"),"NÃO"),"")</f>
        <v>NÃO</v>
      </c>
    </row>
    <row r="4914" spans="1:12" s="19" customFormat="1" ht="15" hidden="1" customHeight="1" x14ac:dyDescent="0.25">
      <c r="A4914" s="88" t="s">
        <v>10281</v>
      </c>
      <c r="B4914" s="40" t="s">
        <v>4626</v>
      </c>
      <c r="C4914" s="82" t="s">
        <v>10959</v>
      </c>
      <c r="D4914" s="82"/>
      <c r="E4914" s="82"/>
      <c r="F4914" s="82"/>
      <c r="G4914" s="82"/>
      <c r="H4914" s="40" t="s">
        <v>4</v>
      </c>
      <c r="I4914" s="83" t="str">
        <f>IFERROR(VLOOKUP(A4914,'Alíquotas - CADPREV'!$B$2152:$N$4324,8,FALSE),"")</f>
        <v/>
      </c>
      <c r="J4914" s="83" t="str">
        <f>IF(H4914="RPPS",VLOOKUP(A4914,' Legislação Benef - GESCON'!$B$4:$I$2159,3,FALSE),"")</f>
        <v/>
      </c>
      <c r="K4914" s="83" t="str">
        <f>IF(H4914="RPPS",VLOOKUP(A4914,' Legislação Benef - GESCON'!$B$4:$I$2159,6,FALSE),"")</f>
        <v/>
      </c>
      <c r="L4914" s="83" t="str">
        <f>IF(H4914="RPPS",IFERROR(IF(VLOOKUP(A4914,'Suspensão de repasses - GESCON'!$D$3:$J$1048576,7,FALSE)="Validada","SIM","NÃO"),"NÃO"),"")</f>
        <v/>
      </c>
    </row>
    <row r="4915" spans="1:12" s="19" customFormat="1" ht="15" hidden="1" customHeight="1" x14ac:dyDescent="0.25">
      <c r="A4915" s="88" t="s">
        <v>10282</v>
      </c>
      <c r="B4915" s="40" t="s">
        <v>1356</v>
      </c>
      <c r="C4915" s="82" t="s">
        <v>10959</v>
      </c>
      <c r="D4915" s="82"/>
      <c r="E4915" s="82"/>
      <c r="F4915" s="82"/>
      <c r="G4915" s="82"/>
      <c r="H4915" s="40" t="s">
        <v>4</v>
      </c>
      <c r="I4915" s="83" t="str">
        <f>IFERROR(VLOOKUP(A4915,'Alíquotas - CADPREV'!$B$2152:$N$4324,8,FALSE),"")</f>
        <v/>
      </c>
      <c r="J4915" s="83" t="str">
        <f>IF(H4915="RPPS",VLOOKUP(A4915,' Legislação Benef - GESCON'!$B$4:$I$2159,3,FALSE),"")</f>
        <v/>
      </c>
      <c r="K4915" s="83" t="str">
        <f>IF(H4915="RPPS",VLOOKUP(A4915,' Legislação Benef - GESCON'!$B$4:$I$2159,6,FALSE),"")</f>
        <v/>
      </c>
      <c r="L4915" s="83" t="str">
        <f>IF(H4915="RPPS",IFERROR(IF(VLOOKUP(A4915,'Suspensão de repasses - GESCON'!$D$3:$J$1048576,7,FALSE)="Validada","SIM","NÃO"),"NÃO"),"")</f>
        <v/>
      </c>
    </row>
    <row r="4916" spans="1:12" s="19" customFormat="1" ht="15" customHeight="1" x14ac:dyDescent="0.25">
      <c r="A4916" s="88" t="s">
        <v>10283</v>
      </c>
      <c r="B4916" s="40" t="s">
        <v>2554</v>
      </c>
      <c r="C4916" s="82" t="s">
        <v>10958</v>
      </c>
      <c r="D4916" s="82">
        <v>402</v>
      </c>
      <c r="E4916" s="82">
        <v>166</v>
      </c>
      <c r="F4916" s="82">
        <v>17</v>
      </c>
      <c r="G4916" s="82">
        <v>585</v>
      </c>
      <c r="H4916" s="40" t="s">
        <v>2</v>
      </c>
      <c r="I4916" s="83" t="str">
        <f>IFERROR(VLOOKUP(A4916,'Alíquotas - CADPREV'!$B$2152:$N$4324,8,FALSE),"")</f>
        <v>NÃO</v>
      </c>
      <c r="J4916" s="83" t="str">
        <f>IF(H4916="RPPS",VLOOKUP(A4916,' Legislação Benef - GESCON'!$B$4:$I$2159,3,FALSE),"")</f>
        <v>NÃO</v>
      </c>
      <c r="K4916" s="83" t="str">
        <f>IF(H4916="RPPS",VLOOKUP(A4916,' Legislação Benef - GESCON'!$B$4:$I$2159,6,FALSE),"")</f>
        <v>NÃO</v>
      </c>
      <c r="L4916" s="83" t="str">
        <f>IF(H4916="RPPS",IFERROR(IF(VLOOKUP(A4916,'Suspensão de repasses - GESCON'!$D$3:$J$1048576,7,FALSE)="Validada","SIM","NÃO"),"NÃO"),"")</f>
        <v>NÃO</v>
      </c>
    </row>
    <row r="4917" spans="1:12" s="19" customFormat="1" ht="15" customHeight="1" x14ac:dyDescent="0.25">
      <c r="A4917" s="88" t="s">
        <v>10284</v>
      </c>
      <c r="B4917" s="40" t="s">
        <v>3513</v>
      </c>
      <c r="C4917" s="82" t="s">
        <v>10958</v>
      </c>
      <c r="D4917" s="82">
        <v>623</v>
      </c>
      <c r="E4917" s="82">
        <v>138</v>
      </c>
      <c r="F4917" s="82">
        <v>63</v>
      </c>
      <c r="G4917" s="82">
        <v>824</v>
      </c>
      <c r="H4917" s="40" t="s">
        <v>2</v>
      </c>
      <c r="I4917" s="83" t="str">
        <f>IFERROR(VLOOKUP(A4917,'Alíquotas - CADPREV'!$B$2152:$N$4324,8,FALSE),"")</f>
        <v>NÃO</v>
      </c>
      <c r="J4917" s="83" t="str">
        <f>IF(H4917="RPPS",VLOOKUP(A4917,' Legislação Benef - GESCON'!$B$4:$I$2159,3,FALSE),"")</f>
        <v>NÃO</v>
      </c>
      <c r="K4917" s="83" t="str">
        <f>IF(H4917="RPPS",VLOOKUP(A4917,' Legislação Benef - GESCON'!$B$4:$I$2159,6,FALSE),"")</f>
        <v>NÃO</v>
      </c>
      <c r="L4917" s="83" t="str">
        <f>IF(H4917="RPPS",IFERROR(IF(VLOOKUP(A4917,'Suspensão de repasses - GESCON'!$D$3:$J$1048576,7,FALSE)="Validada","SIM","NÃO"),"NÃO"),"")</f>
        <v>NÃO</v>
      </c>
    </row>
    <row r="4918" spans="1:12" s="19" customFormat="1" ht="15" hidden="1" customHeight="1" x14ac:dyDescent="0.25">
      <c r="A4918" s="88" t="s">
        <v>10285</v>
      </c>
      <c r="B4918" s="40" t="s">
        <v>1356</v>
      </c>
      <c r="C4918" s="82" t="s">
        <v>10959</v>
      </c>
      <c r="D4918" s="82"/>
      <c r="E4918" s="82"/>
      <c r="F4918" s="82"/>
      <c r="G4918" s="82"/>
      <c r="H4918" s="40" t="s">
        <v>4</v>
      </c>
      <c r="I4918" s="83" t="str">
        <f>IFERROR(VLOOKUP(A4918,'Alíquotas - CADPREV'!$B$2152:$N$4324,8,FALSE),"")</f>
        <v/>
      </c>
      <c r="J4918" s="83" t="str">
        <f>IF(H4918="RPPS",VLOOKUP(A4918,' Legislação Benef - GESCON'!$B$4:$I$2159,3,FALSE),"")</f>
        <v/>
      </c>
      <c r="K4918" s="83" t="str">
        <f>IF(H4918="RPPS",VLOOKUP(A4918,' Legislação Benef - GESCON'!$B$4:$I$2159,6,FALSE),"")</f>
        <v/>
      </c>
      <c r="L4918" s="83" t="str">
        <f>IF(H4918="RPPS",IFERROR(IF(VLOOKUP(A4918,'Suspensão de repasses - GESCON'!$D$3:$J$1048576,7,FALSE)="Validada","SIM","NÃO"),"NÃO"),"")</f>
        <v/>
      </c>
    </row>
    <row r="4919" spans="1:12" s="19" customFormat="1" ht="15" customHeight="1" x14ac:dyDescent="0.25">
      <c r="A4919" s="88" t="s">
        <v>10286</v>
      </c>
      <c r="B4919" s="40" t="s">
        <v>3812</v>
      </c>
      <c r="C4919" s="82" t="s">
        <v>10958</v>
      </c>
      <c r="D4919" s="82">
        <v>587</v>
      </c>
      <c r="E4919" s="82">
        <v>129</v>
      </c>
      <c r="F4919" s="82">
        <v>28</v>
      </c>
      <c r="G4919" s="82">
        <v>744</v>
      </c>
      <c r="H4919" s="40" t="s">
        <v>2</v>
      </c>
      <c r="I4919" s="83" t="str">
        <f>IFERROR(VLOOKUP(A4919,'Alíquotas - CADPREV'!$B$2152:$N$4324,8,FALSE),"")</f>
        <v>SIM</v>
      </c>
      <c r="J4919" s="83" t="str">
        <f>IF(H4919="RPPS",VLOOKUP(A4919,' Legislação Benef - GESCON'!$B$4:$I$2159,3,FALSE),"")</f>
        <v>NÃO</v>
      </c>
      <c r="K4919" s="83" t="str">
        <f>IF(H4919="RPPS",VLOOKUP(A4919,' Legislação Benef - GESCON'!$B$4:$I$2159,6,FALSE),"")</f>
        <v>SIM</v>
      </c>
      <c r="L4919" s="83" t="str">
        <f>IF(H4919="RPPS",IFERROR(IF(VLOOKUP(A4919,'Suspensão de repasses - GESCON'!$D$3:$J$1048576,7,FALSE)="Validada","SIM","NÃO"),"NÃO"),"")</f>
        <v>NÃO</v>
      </c>
    </row>
    <row r="4920" spans="1:12" s="19" customFormat="1" ht="15" hidden="1" customHeight="1" x14ac:dyDescent="0.25">
      <c r="A4920" s="88" t="s">
        <v>10287</v>
      </c>
      <c r="B4920" s="40" t="s">
        <v>1356</v>
      </c>
      <c r="C4920" s="82" t="s">
        <v>10959</v>
      </c>
      <c r="D4920" s="82"/>
      <c r="E4920" s="82"/>
      <c r="F4920" s="82"/>
      <c r="G4920" s="82"/>
      <c r="H4920" s="40" t="s">
        <v>4</v>
      </c>
      <c r="I4920" s="83" t="str">
        <f>IFERROR(VLOOKUP(A4920,'Alíquotas - CADPREV'!$B$2152:$N$4324,8,FALSE),"")</f>
        <v/>
      </c>
      <c r="J4920" s="83" t="str">
        <f>IF(H4920="RPPS",VLOOKUP(A4920,' Legislação Benef - GESCON'!$B$4:$I$2159,3,FALSE),"")</f>
        <v/>
      </c>
      <c r="K4920" s="83" t="str">
        <f>IF(H4920="RPPS",VLOOKUP(A4920,' Legislação Benef - GESCON'!$B$4:$I$2159,6,FALSE),"")</f>
        <v/>
      </c>
      <c r="L4920" s="83" t="str">
        <f>IF(H4920="RPPS",IFERROR(IF(VLOOKUP(A4920,'Suspensão de repasses - GESCON'!$D$3:$J$1048576,7,FALSE)="Validada","SIM","NÃO"),"NÃO"),"")</f>
        <v/>
      </c>
    </row>
    <row r="4921" spans="1:12" s="19" customFormat="1" ht="15" customHeight="1" x14ac:dyDescent="0.25">
      <c r="A4921" s="88" t="s">
        <v>10288</v>
      </c>
      <c r="B4921" s="40" t="s">
        <v>1356</v>
      </c>
      <c r="C4921" s="82" t="s">
        <v>10958</v>
      </c>
      <c r="D4921" s="82">
        <v>167</v>
      </c>
      <c r="E4921" s="82">
        <v>71</v>
      </c>
      <c r="F4921" s="82">
        <v>8</v>
      </c>
      <c r="G4921" s="82">
        <v>246</v>
      </c>
      <c r="H4921" s="40" t="s">
        <v>2</v>
      </c>
      <c r="I4921" s="83" t="str">
        <f>IFERROR(VLOOKUP(A4921,'Alíquotas - CADPREV'!$B$2152:$N$4324,8,FALSE),"")</f>
        <v>NÃO</v>
      </c>
      <c r="J4921" s="83" t="str">
        <f>IF(H4921="RPPS",VLOOKUP(A4921,' Legislação Benef - GESCON'!$B$4:$I$2159,3,FALSE),"")</f>
        <v>NÃO</v>
      </c>
      <c r="K4921" s="83" t="str">
        <f>IF(H4921="RPPS",VLOOKUP(A4921,' Legislação Benef - GESCON'!$B$4:$I$2159,6,FALSE),"")</f>
        <v>NÃO</v>
      </c>
      <c r="L4921" s="83" t="str">
        <f>IF(H4921="RPPS",IFERROR(IF(VLOOKUP(A4921,'Suspensão de repasses - GESCON'!$D$3:$J$1048576,7,FALSE)="Validada","SIM","NÃO"),"NÃO"),"")</f>
        <v>NÃO</v>
      </c>
    </row>
    <row r="4922" spans="1:12" s="19" customFormat="1" ht="15" customHeight="1" x14ac:dyDescent="0.25">
      <c r="A4922" s="88" t="s">
        <v>10289</v>
      </c>
      <c r="B4922" s="40" t="s">
        <v>1356</v>
      </c>
      <c r="C4922" s="82" t="s">
        <v>10958</v>
      </c>
      <c r="D4922" s="82">
        <v>1352</v>
      </c>
      <c r="E4922" s="82">
        <v>378</v>
      </c>
      <c r="F4922" s="82">
        <v>114</v>
      </c>
      <c r="G4922" s="82">
        <v>1844</v>
      </c>
      <c r="H4922" s="40" t="s">
        <v>2</v>
      </c>
      <c r="I4922" s="83" t="str">
        <f>IFERROR(VLOOKUP(A4922,'Alíquotas - CADPREV'!$B$2152:$N$4324,8,FALSE),"")</f>
        <v>NÃO</v>
      </c>
      <c r="J4922" s="83" t="str">
        <f>IF(H4922="RPPS",VLOOKUP(A4922,' Legislação Benef - GESCON'!$B$4:$I$2159,3,FALSE),"")</f>
        <v>NÃO</v>
      </c>
      <c r="K4922" s="83" t="str">
        <f>IF(H4922="RPPS",VLOOKUP(A4922,' Legislação Benef - GESCON'!$B$4:$I$2159,6,FALSE),"")</f>
        <v>NÃO</v>
      </c>
      <c r="L4922" s="83" t="str">
        <f>IF(H4922="RPPS",IFERROR(IF(VLOOKUP(A4922,'Suspensão de repasses - GESCON'!$D$3:$J$1048576,7,FALSE)="Validada","SIM","NÃO"),"NÃO"),"")</f>
        <v>NÃO</v>
      </c>
    </row>
    <row r="4923" spans="1:12" s="19" customFormat="1" ht="15" hidden="1" customHeight="1" x14ac:dyDescent="0.25">
      <c r="A4923" s="88" t="s">
        <v>10290</v>
      </c>
      <c r="B4923" s="40" t="s">
        <v>215</v>
      </c>
      <c r="C4923" s="82" t="s">
        <v>10959</v>
      </c>
      <c r="D4923" s="82"/>
      <c r="E4923" s="82"/>
      <c r="F4923" s="82"/>
      <c r="G4923" s="82"/>
      <c r="H4923" s="40" t="s">
        <v>4</v>
      </c>
      <c r="I4923" s="83" t="str">
        <f>IFERROR(VLOOKUP(A4923,'Alíquotas - CADPREV'!$B$2152:$N$4324,8,FALSE),"")</f>
        <v/>
      </c>
      <c r="J4923" s="83" t="str">
        <f>IF(H4923="RPPS",VLOOKUP(A4923,' Legislação Benef - GESCON'!$B$4:$I$2159,3,FALSE),"")</f>
        <v/>
      </c>
      <c r="K4923" s="83" t="str">
        <f>IF(H4923="RPPS",VLOOKUP(A4923,' Legislação Benef - GESCON'!$B$4:$I$2159,6,FALSE),"")</f>
        <v/>
      </c>
      <c r="L4923" s="83" t="str">
        <f>IF(H4923="RPPS",IFERROR(IF(VLOOKUP(A4923,'Suspensão de repasses - GESCON'!$D$3:$J$1048576,7,FALSE)="Validada","SIM","NÃO"),"NÃO"),"")</f>
        <v/>
      </c>
    </row>
    <row r="4924" spans="1:12" s="19" customFormat="1" ht="15" hidden="1" customHeight="1" x14ac:dyDescent="0.25">
      <c r="A4924" s="88" t="s">
        <v>10291</v>
      </c>
      <c r="B4924" s="40" t="s">
        <v>1356</v>
      </c>
      <c r="C4924" s="82" t="s">
        <v>10959</v>
      </c>
      <c r="D4924" s="82"/>
      <c r="E4924" s="82"/>
      <c r="F4924" s="82"/>
      <c r="G4924" s="82"/>
      <c r="H4924" s="40" t="s">
        <v>4</v>
      </c>
      <c r="I4924" s="83" t="str">
        <f>IFERROR(VLOOKUP(A4924,'Alíquotas - CADPREV'!$B$2152:$N$4324,8,FALSE),"")</f>
        <v/>
      </c>
      <c r="J4924" s="83" t="str">
        <f>IF(H4924="RPPS",VLOOKUP(A4924,' Legislação Benef - GESCON'!$B$4:$I$2159,3,FALSE),"")</f>
        <v/>
      </c>
      <c r="K4924" s="83" t="str">
        <f>IF(H4924="RPPS",VLOOKUP(A4924,' Legislação Benef - GESCON'!$B$4:$I$2159,6,FALSE),"")</f>
        <v/>
      </c>
      <c r="L4924" s="83" t="str">
        <f>IF(H4924="RPPS",IFERROR(IF(VLOOKUP(A4924,'Suspensão de repasses - GESCON'!$D$3:$J$1048576,7,FALSE)="Validada","SIM","NÃO"),"NÃO"),"")</f>
        <v/>
      </c>
    </row>
    <row r="4925" spans="1:12" s="19" customFormat="1" ht="15" hidden="1" customHeight="1" x14ac:dyDescent="0.25">
      <c r="A4925" s="88" t="s">
        <v>10292</v>
      </c>
      <c r="B4925" s="40" t="s">
        <v>1356</v>
      </c>
      <c r="C4925" s="82" t="s">
        <v>10959</v>
      </c>
      <c r="D4925" s="82"/>
      <c r="E4925" s="82"/>
      <c r="F4925" s="82"/>
      <c r="G4925" s="82"/>
      <c r="H4925" s="40" t="s">
        <v>4</v>
      </c>
      <c r="I4925" s="83" t="str">
        <f>IFERROR(VLOOKUP(A4925,'Alíquotas - CADPREV'!$B$2152:$N$4324,8,FALSE),"")</f>
        <v/>
      </c>
      <c r="J4925" s="83" t="str">
        <f>IF(H4925="RPPS",VLOOKUP(A4925,' Legislação Benef - GESCON'!$B$4:$I$2159,3,FALSE),"")</f>
        <v/>
      </c>
      <c r="K4925" s="83" t="str">
        <f>IF(H4925="RPPS",VLOOKUP(A4925,' Legislação Benef - GESCON'!$B$4:$I$2159,6,FALSE),"")</f>
        <v/>
      </c>
      <c r="L4925" s="83" t="str">
        <f>IF(H4925="RPPS",IFERROR(IF(VLOOKUP(A4925,'Suspensão de repasses - GESCON'!$D$3:$J$1048576,7,FALSE)="Validada","SIM","NÃO"),"NÃO"),"")</f>
        <v/>
      </c>
    </row>
    <row r="4926" spans="1:12" s="19" customFormat="1" ht="15" hidden="1" customHeight="1" x14ac:dyDescent="0.25">
      <c r="A4926" s="88" t="s">
        <v>10293</v>
      </c>
      <c r="B4926" s="40" t="s">
        <v>5227</v>
      </c>
      <c r="C4926" s="82" t="s">
        <v>10959</v>
      </c>
      <c r="D4926" s="82"/>
      <c r="E4926" s="82"/>
      <c r="F4926" s="82"/>
      <c r="G4926" s="82"/>
      <c r="H4926" s="40" t="s">
        <v>4</v>
      </c>
      <c r="I4926" s="83" t="str">
        <f>IFERROR(VLOOKUP(A4926,'Alíquotas - CADPREV'!$B$2152:$N$4324,8,FALSE),"")</f>
        <v/>
      </c>
      <c r="J4926" s="83" t="str">
        <f>IF(H4926="RPPS",VLOOKUP(A4926,' Legislação Benef - GESCON'!$B$4:$I$2159,3,FALSE),"")</f>
        <v/>
      </c>
      <c r="K4926" s="83" t="str">
        <f>IF(H4926="RPPS",VLOOKUP(A4926,' Legislação Benef - GESCON'!$B$4:$I$2159,6,FALSE),"")</f>
        <v/>
      </c>
      <c r="L4926" s="83" t="str">
        <f>IF(H4926="RPPS",IFERROR(IF(VLOOKUP(A4926,'Suspensão de repasses - GESCON'!$D$3:$J$1048576,7,FALSE)="Validada","SIM","NÃO"),"NÃO"),"")</f>
        <v/>
      </c>
    </row>
    <row r="4927" spans="1:12" s="19" customFormat="1" ht="15" hidden="1" customHeight="1" x14ac:dyDescent="0.25">
      <c r="A4927" s="88" t="s">
        <v>10294</v>
      </c>
      <c r="B4927" s="40" t="s">
        <v>133</v>
      </c>
      <c r="C4927" s="82" t="s">
        <v>10959</v>
      </c>
      <c r="D4927" s="82"/>
      <c r="E4927" s="82"/>
      <c r="F4927" s="82"/>
      <c r="G4927" s="82"/>
      <c r="H4927" s="40" t="s">
        <v>4</v>
      </c>
      <c r="I4927" s="83" t="str">
        <f>IFERROR(VLOOKUP(A4927,'Alíquotas - CADPREV'!$B$2152:$N$4324,8,FALSE),"")</f>
        <v/>
      </c>
      <c r="J4927" s="83" t="str">
        <f>IF(H4927="RPPS",VLOOKUP(A4927,' Legislação Benef - GESCON'!$B$4:$I$2159,3,FALSE),"")</f>
        <v/>
      </c>
      <c r="K4927" s="83" t="str">
        <f>IF(H4927="RPPS",VLOOKUP(A4927,' Legislação Benef - GESCON'!$B$4:$I$2159,6,FALSE),"")</f>
        <v/>
      </c>
      <c r="L4927" s="83" t="str">
        <f>IF(H4927="RPPS",IFERROR(IF(VLOOKUP(A4927,'Suspensão de repasses - GESCON'!$D$3:$J$1048576,7,FALSE)="Validada","SIM","NÃO"),"NÃO"),"")</f>
        <v/>
      </c>
    </row>
    <row r="4928" spans="1:12" s="19" customFormat="1" ht="15" hidden="1" customHeight="1" x14ac:dyDescent="0.25">
      <c r="A4928" s="88" t="s">
        <v>10295</v>
      </c>
      <c r="B4928" s="40" t="s">
        <v>2554</v>
      </c>
      <c r="C4928" s="82" t="s">
        <v>10959</v>
      </c>
      <c r="D4928" s="82"/>
      <c r="E4928" s="82"/>
      <c r="F4928" s="82"/>
      <c r="G4928" s="82"/>
      <c r="H4928" s="40" t="s">
        <v>4</v>
      </c>
      <c r="I4928" s="83" t="str">
        <f>IFERROR(VLOOKUP(A4928,'Alíquotas - CADPREV'!$B$2152:$N$4324,8,FALSE),"")</f>
        <v/>
      </c>
      <c r="J4928" s="83" t="str">
        <f>IF(H4928="RPPS",VLOOKUP(A4928,' Legislação Benef - GESCON'!$B$4:$I$2159,3,FALSE),"")</f>
        <v/>
      </c>
      <c r="K4928" s="83" t="str">
        <f>IF(H4928="RPPS",VLOOKUP(A4928,' Legislação Benef - GESCON'!$B$4:$I$2159,6,FALSE),"")</f>
        <v/>
      </c>
      <c r="L4928" s="83" t="str">
        <f>IF(H4928="RPPS",IFERROR(IF(VLOOKUP(A4928,'Suspensão de repasses - GESCON'!$D$3:$J$1048576,7,FALSE)="Validada","SIM","NÃO"),"NÃO"),"")</f>
        <v/>
      </c>
    </row>
    <row r="4929" spans="1:12" s="19" customFormat="1" ht="15" customHeight="1" x14ac:dyDescent="0.25">
      <c r="A4929" s="88" t="s">
        <v>10296</v>
      </c>
      <c r="B4929" s="40" t="s">
        <v>3812</v>
      </c>
      <c r="C4929" s="82" t="s">
        <v>10958</v>
      </c>
      <c r="D4929" s="82">
        <v>1071</v>
      </c>
      <c r="E4929" s="82">
        <v>0</v>
      </c>
      <c r="F4929" s="82">
        <v>0</v>
      </c>
      <c r="G4929" s="82">
        <v>1071</v>
      </c>
      <c r="H4929" s="40" t="s">
        <v>2</v>
      </c>
      <c r="I4929" s="83" t="str">
        <f>IFERROR(VLOOKUP(A4929,'Alíquotas - CADPREV'!$B$2152:$N$4324,8,FALSE),"")</f>
        <v>SIM</v>
      </c>
      <c r="J4929" s="83" t="str">
        <f>IF(H4929="RPPS",VLOOKUP(A4929,' Legislação Benef - GESCON'!$B$4:$I$2159,3,FALSE),"")</f>
        <v>NÃO</v>
      </c>
      <c r="K4929" s="83" t="str">
        <f>IF(H4929="RPPS",VLOOKUP(A4929,' Legislação Benef - GESCON'!$B$4:$I$2159,6,FALSE),"")</f>
        <v>NÃO</v>
      </c>
      <c r="L4929" s="83" t="str">
        <f>IF(H4929="RPPS",IFERROR(IF(VLOOKUP(A4929,'Suspensão de repasses - GESCON'!$D$3:$J$1048576,7,FALSE)="Validada","SIM","NÃO"),"NÃO"),"")</f>
        <v>SIM</v>
      </c>
    </row>
    <row r="4930" spans="1:12" s="19" customFormat="1" ht="15" hidden="1" customHeight="1" x14ac:dyDescent="0.25">
      <c r="A4930" s="88" t="s">
        <v>10297</v>
      </c>
      <c r="B4930" s="40" t="s">
        <v>901</v>
      </c>
      <c r="C4930" s="82" t="s">
        <v>10959</v>
      </c>
      <c r="D4930" s="82"/>
      <c r="E4930" s="82"/>
      <c r="F4930" s="82"/>
      <c r="G4930" s="82"/>
      <c r="H4930" s="40" t="s">
        <v>4</v>
      </c>
      <c r="I4930" s="83" t="str">
        <f>IFERROR(VLOOKUP(A4930,'Alíquotas - CADPREV'!$B$2152:$N$4324,8,FALSE),"")</f>
        <v/>
      </c>
      <c r="J4930" s="83" t="str">
        <f>IF(H4930="RPPS",VLOOKUP(A4930,' Legislação Benef - GESCON'!$B$4:$I$2159,3,FALSE),"")</f>
        <v/>
      </c>
      <c r="K4930" s="83" t="str">
        <f>IF(H4930="RPPS",VLOOKUP(A4930,' Legislação Benef - GESCON'!$B$4:$I$2159,6,FALSE),"")</f>
        <v/>
      </c>
      <c r="L4930" s="83" t="str">
        <f>IF(H4930="RPPS",IFERROR(IF(VLOOKUP(A4930,'Suspensão de repasses - GESCON'!$D$3:$J$1048576,7,FALSE)="Validada","SIM","NÃO"),"NÃO"),"")</f>
        <v/>
      </c>
    </row>
    <row r="4931" spans="1:12" s="19" customFormat="1" ht="15" hidden="1" customHeight="1" x14ac:dyDescent="0.25">
      <c r="A4931" s="88" t="s">
        <v>10298</v>
      </c>
      <c r="B4931" s="40" t="s">
        <v>4626</v>
      </c>
      <c r="C4931" s="82" t="s">
        <v>10959</v>
      </c>
      <c r="D4931" s="82"/>
      <c r="E4931" s="82"/>
      <c r="F4931" s="82"/>
      <c r="G4931" s="82"/>
      <c r="H4931" s="40" t="s">
        <v>4</v>
      </c>
      <c r="I4931" s="83" t="str">
        <f>IFERROR(VLOOKUP(A4931,'Alíquotas - CADPREV'!$B$2152:$N$4324,8,FALSE),"")</f>
        <v/>
      </c>
      <c r="J4931" s="83" t="str">
        <f>IF(H4931="RPPS",VLOOKUP(A4931,' Legislação Benef - GESCON'!$B$4:$I$2159,3,FALSE),"")</f>
        <v/>
      </c>
      <c r="K4931" s="83" t="str">
        <f>IF(H4931="RPPS",VLOOKUP(A4931,' Legislação Benef - GESCON'!$B$4:$I$2159,6,FALSE),"")</f>
        <v/>
      </c>
      <c r="L4931" s="83" t="str">
        <f>IF(H4931="RPPS",IFERROR(IF(VLOOKUP(A4931,'Suspensão de repasses - GESCON'!$D$3:$J$1048576,7,FALSE)="Validada","SIM","NÃO"),"NÃO"),"")</f>
        <v/>
      </c>
    </row>
    <row r="4932" spans="1:12" s="19" customFormat="1" ht="15" hidden="1" customHeight="1" x14ac:dyDescent="0.25">
      <c r="A4932" s="88" t="s">
        <v>10299</v>
      </c>
      <c r="B4932" s="40" t="s">
        <v>1356</v>
      </c>
      <c r="C4932" s="82" t="s">
        <v>10959</v>
      </c>
      <c r="D4932" s="82"/>
      <c r="E4932" s="82"/>
      <c r="F4932" s="82"/>
      <c r="G4932" s="82"/>
      <c r="H4932" s="40" t="s">
        <v>4</v>
      </c>
      <c r="I4932" s="83" t="str">
        <f>IFERROR(VLOOKUP(A4932,'Alíquotas - CADPREV'!$B$2152:$N$4324,8,FALSE),"")</f>
        <v/>
      </c>
      <c r="J4932" s="83" t="str">
        <f>IF(H4932="RPPS",VLOOKUP(A4932,' Legislação Benef - GESCON'!$B$4:$I$2159,3,FALSE),"")</f>
        <v/>
      </c>
      <c r="K4932" s="83" t="str">
        <f>IF(H4932="RPPS",VLOOKUP(A4932,' Legislação Benef - GESCON'!$B$4:$I$2159,6,FALSE),"")</f>
        <v/>
      </c>
      <c r="L4932" s="83" t="str">
        <f>IF(H4932="RPPS",IFERROR(IF(VLOOKUP(A4932,'Suspensão de repasses - GESCON'!$D$3:$J$1048576,7,FALSE)="Validada","SIM","NÃO"),"NÃO"),"")</f>
        <v/>
      </c>
    </row>
    <row r="4933" spans="1:12" s="19" customFormat="1" ht="15" hidden="1" customHeight="1" x14ac:dyDescent="0.25">
      <c r="A4933" s="88" t="s">
        <v>10300</v>
      </c>
      <c r="B4933" s="40" t="s">
        <v>1356</v>
      </c>
      <c r="C4933" s="82" t="s">
        <v>10959</v>
      </c>
      <c r="D4933" s="82"/>
      <c r="E4933" s="82"/>
      <c r="F4933" s="82"/>
      <c r="G4933" s="82"/>
      <c r="H4933" s="40" t="s">
        <v>4</v>
      </c>
      <c r="I4933" s="83" t="str">
        <f>IFERROR(VLOOKUP(A4933,'Alíquotas - CADPREV'!$B$2152:$N$4324,8,FALSE),"")</f>
        <v/>
      </c>
      <c r="J4933" s="83" t="str">
        <f>IF(H4933="RPPS",VLOOKUP(A4933,' Legislação Benef - GESCON'!$B$4:$I$2159,3,FALSE),"")</f>
        <v/>
      </c>
      <c r="K4933" s="83" t="str">
        <f>IF(H4933="RPPS",VLOOKUP(A4933,' Legislação Benef - GESCON'!$B$4:$I$2159,6,FALSE),"")</f>
        <v/>
      </c>
      <c r="L4933" s="83" t="str">
        <f>IF(H4933="RPPS",IFERROR(IF(VLOOKUP(A4933,'Suspensão de repasses - GESCON'!$D$3:$J$1048576,7,FALSE)="Validada","SIM","NÃO"),"NÃO"),"")</f>
        <v/>
      </c>
    </row>
    <row r="4934" spans="1:12" s="19" customFormat="1" ht="15" hidden="1" customHeight="1" x14ac:dyDescent="0.25">
      <c r="A4934" s="88" t="s">
        <v>10301</v>
      </c>
      <c r="B4934" s="40" t="s">
        <v>1356</v>
      </c>
      <c r="C4934" s="82" t="s">
        <v>10959</v>
      </c>
      <c r="D4934" s="82"/>
      <c r="E4934" s="82"/>
      <c r="F4934" s="82"/>
      <c r="G4934" s="82"/>
      <c r="H4934" s="40" t="s">
        <v>4</v>
      </c>
      <c r="I4934" s="83" t="str">
        <f>IFERROR(VLOOKUP(A4934,'Alíquotas - CADPREV'!$B$2152:$N$4324,8,FALSE),"")</f>
        <v/>
      </c>
      <c r="J4934" s="83" t="str">
        <f>IF(H4934="RPPS",VLOOKUP(A4934,' Legislação Benef - GESCON'!$B$4:$I$2159,3,FALSE),"")</f>
        <v/>
      </c>
      <c r="K4934" s="83" t="str">
        <f>IF(H4934="RPPS",VLOOKUP(A4934,' Legislação Benef - GESCON'!$B$4:$I$2159,6,FALSE),"")</f>
        <v/>
      </c>
      <c r="L4934" s="83" t="str">
        <f>IF(H4934="RPPS",IFERROR(IF(VLOOKUP(A4934,'Suspensão de repasses - GESCON'!$D$3:$J$1048576,7,FALSE)="Validada","SIM","NÃO"),"NÃO"),"")</f>
        <v/>
      </c>
    </row>
    <row r="4935" spans="1:12" s="19" customFormat="1" ht="15" customHeight="1" x14ac:dyDescent="0.25">
      <c r="A4935" s="88" t="s">
        <v>10302</v>
      </c>
      <c r="B4935" s="40" t="s">
        <v>3143</v>
      </c>
      <c r="C4935" s="82" t="s">
        <v>10958</v>
      </c>
      <c r="D4935" s="82">
        <v>255</v>
      </c>
      <c r="E4935" s="82">
        <v>82</v>
      </c>
      <c r="F4935" s="82">
        <v>0</v>
      </c>
      <c r="G4935" s="82">
        <v>337</v>
      </c>
      <c r="H4935" s="40" t="s">
        <v>2</v>
      </c>
      <c r="I4935" s="83" t="str">
        <f>IFERROR(VLOOKUP(A4935,'Alíquotas - CADPREV'!$B$2152:$N$4324,8,FALSE),"")</f>
        <v>NÃO</v>
      </c>
      <c r="J4935" s="83" t="str">
        <f>IF(H4935="RPPS",VLOOKUP(A4935,' Legislação Benef - GESCON'!$B$4:$I$2159,3,FALSE),"")</f>
        <v>NÃO</v>
      </c>
      <c r="K4935" s="83" t="str">
        <f>IF(H4935="RPPS",VLOOKUP(A4935,' Legislação Benef - GESCON'!$B$4:$I$2159,6,FALSE),"")</f>
        <v>NÃO</v>
      </c>
      <c r="L4935" s="83" t="str">
        <f>IF(H4935="RPPS",IFERROR(IF(VLOOKUP(A4935,'Suspensão de repasses - GESCON'!$D$3:$J$1048576,7,FALSE)="Validada","SIM","NÃO"),"NÃO"),"")</f>
        <v>NÃO</v>
      </c>
    </row>
    <row r="4936" spans="1:12" s="19" customFormat="1" ht="15" customHeight="1" x14ac:dyDescent="0.25">
      <c r="A4936" s="88" t="s">
        <v>10303</v>
      </c>
      <c r="B4936" s="40" t="s">
        <v>3601</v>
      </c>
      <c r="C4936" s="82" t="s">
        <v>10958</v>
      </c>
      <c r="D4936" s="82">
        <v>354</v>
      </c>
      <c r="E4936" s="82">
        <v>55</v>
      </c>
      <c r="F4936" s="82">
        <v>8</v>
      </c>
      <c r="G4936" s="82">
        <v>417</v>
      </c>
      <c r="H4936" s="40" t="s">
        <v>2</v>
      </c>
      <c r="I4936" s="83" t="str">
        <f>IFERROR(VLOOKUP(A4936,'Alíquotas - CADPREV'!$B$2152:$N$4324,8,FALSE),"")</f>
        <v>SIM</v>
      </c>
      <c r="J4936" s="83" t="str">
        <f>IF(H4936="RPPS",VLOOKUP(A4936,' Legislação Benef - GESCON'!$B$4:$I$2159,3,FALSE),"")</f>
        <v>NÃO</v>
      </c>
      <c r="K4936" s="83" t="str">
        <f>IF(H4936="RPPS",VLOOKUP(A4936,' Legislação Benef - GESCON'!$B$4:$I$2159,6,FALSE),"")</f>
        <v>SIM</v>
      </c>
      <c r="L4936" s="83" t="str">
        <f>IF(H4936="RPPS",IFERROR(IF(VLOOKUP(A4936,'Suspensão de repasses - GESCON'!$D$3:$J$1048576,7,FALSE)="Validada","SIM","NÃO"),"NÃO"),"")</f>
        <v>SIM</v>
      </c>
    </row>
    <row r="4937" spans="1:12" s="19" customFormat="1" ht="15" hidden="1" customHeight="1" x14ac:dyDescent="0.25">
      <c r="A4937" s="88" t="s">
        <v>10304</v>
      </c>
      <c r="B4937" s="40" t="s">
        <v>3812</v>
      </c>
      <c r="C4937" s="82" t="s">
        <v>10959</v>
      </c>
      <c r="D4937" s="82"/>
      <c r="E4937" s="82"/>
      <c r="F4937" s="82"/>
      <c r="G4937" s="82"/>
      <c r="H4937" s="40" t="s">
        <v>4</v>
      </c>
      <c r="I4937" s="83" t="str">
        <f>IFERROR(VLOOKUP(A4937,'Alíquotas - CADPREV'!$B$2152:$N$4324,8,FALSE),"")</f>
        <v/>
      </c>
      <c r="J4937" s="83" t="str">
        <f>IF(H4937="RPPS",VLOOKUP(A4937,' Legislação Benef - GESCON'!$B$4:$I$2159,3,FALSE),"")</f>
        <v/>
      </c>
      <c r="K4937" s="83" t="str">
        <f>IF(H4937="RPPS",VLOOKUP(A4937,' Legislação Benef - GESCON'!$B$4:$I$2159,6,FALSE),"")</f>
        <v/>
      </c>
      <c r="L4937" s="83" t="str">
        <f>IF(H4937="RPPS",IFERROR(IF(VLOOKUP(A4937,'Suspensão de repasses - GESCON'!$D$3:$J$1048576,7,FALSE)="Validada","SIM","NÃO"),"NÃO"),"")</f>
        <v/>
      </c>
    </row>
    <row r="4938" spans="1:12" s="19" customFormat="1" ht="15" customHeight="1" x14ac:dyDescent="0.25">
      <c r="A4938" s="88" t="s">
        <v>10305</v>
      </c>
      <c r="B4938" s="40" t="s">
        <v>3812</v>
      </c>
      <c r="C4938" s="82" t="s">
        <v>10958</v>
      </c>
      <c r="D4938" s="82">
        <v>56</v>
      </c>
      <c r="E4938" s="82">
        <v>15</v>
      </c>
      <c r="F4938" s="82">
        <v>3</v>
      </c>
      <c r="G4938" s="82">
        <v>74</v>
      </c>
      <c r="H4938" s="40" t="s">
        <v>2</v>
      </c>
      <c r="I4938" s="83" t="str">
        <f>IFERROR(VLOOKUP(A4938,'Alíquotas - CADPREV'!$B$2152:$N$4324,8,FALSE),"")</f>
        <v>SIM</v>
      </c>
      <c r="J4938" s="83" t="str">
        <f>IF(H4938="RPPS",VLOOKUP(A4938,' Legislação Benef - GESCON'!$B$4:$I$2159,3,FALSE),"")</f>
        <v>NÃO</v>
      </c>
      <c r="K4938" s="83" t="str">
        <f>IF(H4938="RPPS",VLOOKUP(A4938,' Legislação Benef - GESCON'!$B$4:$I$2159,6,FALSE),"")</f>
        <v>NÃO</v>
      </c>
      <c r="L4938" s="83" t="str">
        <f>IF(H4938="RPPS",IFERROR(IF(VLOOKUP(A4938,'Suspensão de repasses - GESCON'!$D$3:$J$1048576,7,FALSE)="Validada","SIM","NÃO"),"NÃO"),"")</f>
        <v>NÃO</v>
      </c>
    </row>
    <row r="4939" spans="1:12" s="19" customFormat="1" ht="15" hidden="1" customHeight="1" x14ac:dyDescent="0.25">
      <c r="A4939" s="88" t="s">
        <v>10306</v>
      </c>
      <c r="B4939" s="40" t="s">
        <v>5227</v>
      </c>
      <c r="C4939" s="82" t="s">
        <v>10959</v>
      </c>
      <c r="D4939" s="82"/>
      <c r="E4939" s="82"/>
      <c r="F4939" s="82"/>
      <c r="G4939" s="82"/>
      <c r="H4939" s="40" t="s">
        <v>4</v>
      </c>
      <c r="I4939" s="83" t="str">
        <f>IFERROR(VLOOKUP(A4939,'Alíquotas - CADPREV'!$B$2152:$N$4324,8,FALSE),"")</f>
        <v/>
      </c>
      <c r="J4939" s="83" t="str">
        <f>IF(H4939="RPPS",VLOOKUP(A4939,' Legislação Benef - GESCON'!$B$4:$I$2159,3,FALSE),"")</f>
        <v/>
      </c>
      <c r="K4939" s="83" t="str">
        <f>IF(H4939="RPPS",VLOOKUP(A4939,' Legislação Benef - GESCON'!$B$4:$I$2159,6,FALSE),"")</f>
        <v/>
      </c>
      <c r="L4939" s="83" t="str">
        <f>IF(H4939="RPPS",IFERROR(IF(VLOOKUP(A4939,'Suspensão de repasses - GESCON'!$D$3:$J$1048576,7,FALSE)="Validada","SIM","NÃO"),"NÃO"),"")</f>
        <v/>
      </c>
    </row>
    <row r="4940" spans="1:12" s="19" customFormat="1" ht="15" customHeight="1" x14ac:dyDescent="0.25">
      <c r="A4940" s="88" t="s">
        <v>10307</v>
      </c>
      <c r="B4940" s="40" t="s">
        <v>3812</v>
      </c>
      <c r="C4940" s="82" t="s">
        <v>10958</v>
      </c>
      <c r="D4940" s="82">
        <v>149</v>
      </c>
      <c r="E4940" s="82">
        <v>13</v>
      </c>
      <c r="F4940" s="82">
        <v>6</v>
      </c>
      <c r="G4940" s="82">
        <v>168</v>
      </c>
      <c r="H4940" s="40" t="s">
        <v>2</v>
      </c>
      <c r="I4940" s="83" t="str">
        <f>IFERROR(VLOOKUP(A4940,'Alíquotas - CADPREV'!$B$2152:$N$4324,8,FALSE),"")</f>
        <v>SIM</v>
      </c>
      <c r="J4940" s="83" t="str">
        <f>IF(H4940="RPPS",VLOOKUP(A4940,' Legislação Benef - GESCON'!$B$4:$I$2159,3,FALSE),"")</f>
        <v>NÃO</v>
      </c>
      <c r="K4940" s="83" t="str">
        <f>IF(H4940="RPPS",VLOOKUP(A4940,' Legislação Benef - GESCON'!$B$4:$I$2159,6,FALSE),"")</f>
        <v>SIM</v>
      </c>
      <c r="L4940" s="83" t="str">
        <f>IF(H4940="RPPS",IFERROR(IF(VLOOKUP(A4940,'Suspensão de repasses - GESCON'!$D$3:$J$1048576,7,FALSE)="Validada","SIM","NÃO"),"NÃO"),"")</f>
        <v>NÃO</v>
      </c>
    </row>
    <row r="4941" spans="1:12" s="19" customFormat="1" ht="15" customHeight="1" x14ac:dyDescent="0.25">
      <c r="A4941" s="88" t="s">
        <v>10308</v>
      </c>
      <c r="B4941" s="40" t="s">
        <v>3812</v>
      </c>
      <c r="C4941" s="82" t="s">
        <v>10958</v>
      </c>
      <c r="D4941" s="82">
        <v>94</v>
      </c>
      <c r="E4941" s="82">
        <v>18</v>
      </c>
      <c r="F4941" s="82">
        <v>4</v>
      </c>
      <c r="G4941" s="82">
        <v>116</v>
      </c>
      <c r="H4941" s="40" t="s">
        <v>2</v>
      </c>
      <c r="I4941" s="83" t="str">
        <f>IFERROR(VLOOKUP(A4941,'Alíquotas - CADPREV'!$B$2152:$N$4324,8,FALSE),"")</f>
        <v>NÃO</v>
      </c>
      <c r="J4941" s="83" t="str">
        <f>IF(H4941="RPPS",VLOOKUP(A4941,' Legislação Benef - GESCON'!$B$4:$I$2159,3,FALSE),"")</f>
        <v>NÃO</v>
      </c>
      <c r="K4941" s="83" t="str">
        <f>IF(H4941="RPPS",VLOOKUP(A4941,' Legislação Benef - GESCON'!$B$4:$I$2159,6,FALSE),"")</f>
        <v>NÃO</v>
      </c>
      <c r="L4941" s="83" t="str">
        <f>IF(H4941="RPPS",IFERROR(IF(VLOOKUP(A4941,'Suspensão de repasses - GESCON'!$D$3:$J$1048576,7,FALSE)="Validada","SIM","NÃO"),"NÃO"),"")</f>
        <v>SIM</v>
      </c>
    </row>
    <row r="4942" spans="1:12" s="19" customFormat="1" ht="15" customHeight="1" x14ac:dyDescent="0.25">
      <c r="A4942" s="88" t="s">
        <v>10309</v>
      </c>
      <c r="B4942" s="40" t="s">
        <v>3601</v>
      </c>
      <c r="C4942" s="82" t="s">
        <v>10958</v>
      </c>
      <c r="D4942" s="82">
        <v>282</v>
      </c>
      <c r="E4942" s="82">
        <v>48</v>
      </c>
      <c r="F4942" s="82">
        <v>2</v>
      </c>
      <c r="G4942" s="82">
        <v>332</v>
      </c>
      <c r="H4942" s="40" t="s">
        <v>2</v>
      </c>
      <c r="I4942" s="83" t="str">
        <f>IFERROR(VLOOKUP(A4942,'Alíquotas - CADPREV'!$B$2152:$N$4324,8,FALSE),"")</f>
        <v>NÃO</v>
      </c>
      <c r="J4942" s="83" t="str">
        <f>IF(H4942="RPPS",VLOOKUP(A4942,' Legislação Benef - GESCON'!$B$4:$I$2159,3,FALSE),"")</f>
        <v>NÃO</v>
      </c>
      <c r="K4942" s="83" t="str">
        <f>IF(H4942="RPPS",VLOOKUP(A4942,' Legislação Benef - GESCON'!$B$4:$I$2159,6,FALSE),"")</f>
        <v>NÃO</v>
      </c>
      <c r="L4942" s="83" t="str">
        <f>IF(H4942="RPPS",IFERROR(IF(VLOOKUP(A4942,'Suspensão de repasses - GESCON'!$D$3:$J$1048576,7,FALSE)="Validada","SIM","NÃO"),"NÃO"),"")</f>
        <v>NÃO</v>
      </c>
    </row>
    <row r="4943" spans="1:12" s="19" customFormat="1" ht="15" customHeight="1" x14ac:dyDescent="0.25">
      <c r="A4943" s="88" t="s">
        <v>10310</v>
      </c>
      <c r="B4943" s="40" t="s">
        <v>4626</v>
      </c>
      <c r="C4943" s="82" t="s">
        <v>10958</v>
      </c>
      <c r="D4943" s="82">
        <v>5521</v>
      </c>
      <c r="E4943" s="82">
        <v>1911</v>
      </c>
      <c r="F4943" s="82">
        <v>545</v>
      </c>
      <c r="G4943" s="82">
        <v>7977</v>
      </c>
      <c r="H4943" s="40" t="s">
        <v>2</v>
      </c>
      <c r="I4943" s="83" t="str">
        <f>IFERROR(VLOOKUP(A4943,'Alíquotas - CADPREV'!$B$2152:$N$4324,8,FALSE),"")</f>
        <v>SIM</v>
      </c>
      <c r="J4943" s="83" t="str">
        <f>IF(H4943="RPPS",VLOOKUP(A4943,' Legislação Benef - GESCON'!$B$4:$I$2159,3,FALSE),"")</f>
        <v>NÃO</v>
      </c>
      <c r="K4943" s="83" t="str">
        <f>IF(H4943="RPPS",VLOOKUP(A4943,' Legislação Benef - GESCON'!$B$4:$I$2159,6,FALSE),"")</f>
        <v>NÃO</v>
      </c>
      <c r="L4943" s="83" t="str">
        <f>IF(H4943="RPPS",IFERROR(IF(VLOOKUP(A4943,'Suspensão de repasses - GESCON'!$D$3:$J$1048576,7,FALSE)="Validada","SIM","NÃO"),"NÃO"),"")</f>
        <v>NÃO</v>
      </c>
    </row>
    <row r="4944" spans="1:12" s="19" customFormat="1" ht="15" hidden="1" customHeight="1" x14ac:dyDescent="0.25">
      <c r="A4944" s="88" t="s">
        <v>10311</v>
      </c>
      <c r="B4944" s="40" t="s">
        <v>1356</v>
      </c>
      <c r="C4944" s="82" t="s">
        <v>10959</v>
      </c>
      <c r="D4944" s="82"/>
      <c r="E4944" s="82"/>
      <c r="F4944" s="82"/>
      <c r="G4944" s="82"/>
      <c r="H4944" s="40" t="s">
        <v>4</v>
      </c>
      <c r="I4944" s="83" t="str">
        <f>IFERROR(VLOOKUP(A4944,'Alíquotas - CADPREV'!$B$2152:$N$4324,8,FALSE),"")</f>
        <v/>
      </c>
      <c r="J4944" s="83" t="str">
        <f>IF(H4944="RPPS",VLOOKUP(A4944,' Legislação Benef - GESCON'!$B$4:$I$2159,3,FALSE),"")</f>
        <v/>
      </c>
      <c r="K4944" s="83" t="str">
        <f>IF(H4944="RPPS",VLOOKUP(A4944,' Legislação Benef - GESCON'!$B$4:$I$2159,6,FALSE),"")</f>
        <v/>
      </c>
      <c r="L4944" s="83" t="str">
        <f>IF(H4944="RPPS",IFERROR(IF(VLOOKUP(A4944,'Suspensão de repasses - GESCON'!$D$3:$J$1048576,7,FALSE)="Validada","SIM","NÃO"),"NÃO"),"")</f>
        <v/>
      </c>
    </row>
    <row r="4945" spans="1:12" s="19" customFormat="1" ht="15" customHeight="1" x14ac:dyDescent="0.25">
      <c r="A4945" s="88" t="s">
        <v>10312</v>
      </c>
      <c r="B4945" s="40" t="s">
        <v>3812</v>
      </c>
      <c r="C4945" s="82" t="s">
        <v>10958</v>
      </c>
      <c r="D4945" s="82">
        <v>259</v>
      </c>
      <c r="E4945" s="82">
        <v>66</v>
      </c>
      <c r="F4945" s="82">
        <v>17</v>
      </c>
      <c r="G4945" s="82">
        <v>342</v>
      </c>
      <c r="H4945" s="40" t="s">
        <v>2</v>
      </c>
      <c r="I4945" s="83" t="str">
        <f>IFERROR(VLOOKUP(A4945,'Alíquotas - CADPREV'!$B$2152:$N$4324,8,FALSE),"")</f>
        <v>SIM</v>
      </c>
      <c r="J4945" s="83" t="str">
        <f>IF(H4945="RPPS",VLOOKUP(A4945,' Legislação Benef - GESCON'!$B$4:$I$2159,3,FALSE),"")</f>
        <v>NÃO</v>
      </c>
      <c r="K4945" s="83" t="str">
        <f>IF(H4945="RPPS",VLOOKUP(A4945,' Legislação Benef - GESCON'!$B$4:$I$2159,6,FALSE),"")</f>
        <v>SIM</v>
      </c>
      <c r="L4945" s="83" t="str">
        <f>IF(H4945="RPPS",IFERROR(IF(VLOOKUP(A4945,'Suspensão de repasses - GESCON'!$D$3:$J$1048576,7,FALSE)="Validada","SIM","NÃO"),"NÃO"),"")</f>
        <v>NÃO</v>
      </c>
    </row>
    <row r="4946" spans="1:12" s="19" customFormat="1" ht="15" hidden="1" customHeight="1" x14ac:dyDescent="0.25">
      <c r="A4946" s="88" t="s">
        <v>10313</v>
      </c>
      <c r="B4946" s="40" t="s">
        <v>1142</v>
      </c>
      <c r="C4946" s="82" t="s">
        <v>10959</v>
      </c>
      <c r="D4946" s="82"/>
      <c r="E4946" s="82"/>
      <c r="F4946" s="82"/>
      <c r="G4946" s="82"/>
      <c r="H4946" s="40" t="s">
        <v>4</v>
      </c>
      <c r="I4946" s="83" t="str">
        <f>IFERROR(VLOOKUP(A4946,'Alíquotas - CADPREV'!$B$2152:$N$4324,8,FALSE),"")</f>
        <v/>
      </c>
      <c r="J4946" s="83" t="str">
        <f>IF(H4946="RPPS",VLOOKUP(A4946,' Legislação Benef - GESCON'!$B$4:$I$2159,3,FALSE),"")</f>
        <v/>
      </c>
      <c r="K4946" s="83" t="str">
        <f>IF(H4946="RPPS",VLOOKUP(A4946,' Legislação Benef - GESCON'!$B$4:$I$2159,6,FALSE),"")</f>
        <v/>
      </c>
      <c r="L4946" s="83" t="str">
        <f>IF(H4946="RPPS",IFERROR(IF(VLOOKUP(A4946,'Suspensão de repasses - GESCON'!$D$3:$J$1048576,7,FALSE)="Validada","SIM","NÃO"),"NÃO"),"")</f>
        <v/>
      </c>
    </row>
    <row r="4947" spans="1:12" s="19" customFormat="1" ht="15" customHeight="1" x14ac:dyDescent="0.25">
      <c r="A4947" s="88" t="s">
        <v>10314</v>
      </c>
      <c r="B4947" s="40" t="s">
        <v>2758</v>
      </c>
      <c r="C4947" s="82" t="s">
        <v>10958</v>
      </c>
      <c r="D4947" s="82">
        <v>509</v>
      </c>
      <c r="E4947" s="82">
        <v>167</v>
      </c>
      <c r="F4947" s="82">
        <v>41</v>
      </c>
      <c r="G4947" s="82">
        <v>717</v>
      </c>
      <c r="H4947" s="40" t="s">
        <v>2</v>
      </c>
      <c r="I4947" s="83" t="str">
        <f>IFERROR(VLOOKUP(A4947,'Alíquotas - CADPREV'!$B$2152:$N$4324,8,FALSE),"")</f>
        <v>NÃO</v>
      </c>
      <c r="J4947" s="83" t="str">
        <f>IF(H4947="RPPS",VLOOKUP(A4947,' Legislação Benef - GESCON'!$B$4:$I$2159,3,FALSE),"")</f>
        <v>NÃO</v>
      </c>
      <c r="K4947" s="83" t="str">
        <f>IF(H4947="RPPS",VLOOKUP(A4947,' Legislação Benef - GESCON'!$B$4:$I$2159,6,FALSE),"")</f>
        <v>NÃO</v>
      </c>
      <c r="L4947" s="83" t="str">
        <f>IF(H4947="RPPS",IFERROR(IF(VLOOKUP(A4947,'Suspensão de repasses - GESCON'!$D$3:$J$1048576,7,FALSE)="Validada","SIM","NÃO"),"NÃO"),"")</f>
        <v>NÃO</v>
      </c>
    </row>
    <row r="4948" spans="1:12" s="19" customFormat="1" ht="15" customHeight="1" x14ac:dyDescent="0.25">
      <c r="A4948" s="88" t="s">
        <v>10315</v>
      </c>
      <c r="B4948" s="40" t="s">
        <v>2554</v>
      </c>
      <c r="C4948" s="82" t="s">
        <v>10958</v>
      </c>
      <c r="D4948" s="82">
        <v>1062</v>
      </c>
      <c r="E4948" s="82">
        <v>1</v>
      </c>
      <c r="F4948" s="82">
        <v>0</v>
      </c>
      <c r="G4948" s="82">
        <v>1063</v>
      </c>
      <c r="H4948" s="40" t="s">
        <v>2</v>
      </c>
      <c r="I4948" s="83" t="str">
        <f>IFERROR(VLOOKUP(A4948,'Alíquotas - CADPREV'!$B$2152:$N$4324,8,FALSE),"")</f>
        <v>NÃO</v>
      </c>
      <c r="J4948" s="83" t="str">
        <f>IF(H4948="RPPS",VLOOKUP(A4948,' Legislação Benef - GESCON'!$B$4:$I$2159,3,FALSE),"")</f>
        <v>NÃO</v>
      </c>
      <c r="K4948" s="83" t="str">
        <f>IF(H4948="RPPS",VLOOKUP(A4948,' Legislação Benef - GESCON'!$B$4:$I$2159,6,FALSE),"")</f>
        <v>NÃO</v>
      </c>
      <c r="L4948" s="83" t="str">
        <f>IF(H4948="RPPS",IFERROR(IF(VLOOKUP(A4948,'Suspensão de repasses - GESCON'!$D$3:$J$1048576,7,FALSE)="Validada","SIM","NÃO"),"NÃO"),"")</f>
        <v>NÃO</v>
      </c>
    </row>
    <row r="4949" spans="1:12" s="19" customFormat="1" ht="15" customHeight="1" x14ac:dyDescent="0.25">
      <c r="A4949" s="88" t="s">
        <v>10316</v>
      </c>
      <c r="B4949" s="40" t="s">
        <v>215</v>
      </c>
      <c r="C4949" s="82" t="s">
        <v>10958</v>
      </c>
      <c r="D4949" s="82">
        <v>495</v>
      </c>
      <c r="E4949" s="82">
        <v>144</v>
      </c>
      <c r="F4949" s="82">
        <v>32</v>
      </c>
      <c r="G4949" s="82">
        <v>671</v>
      </c>
      <c r="H4949" s="40" t="s">
        <v>2</v>
      </c>
      <c r="I4949" s="83" t="str">
        <f>IFERROR(VLOOKUP(A4949,'Alíquotas - CADPREV'!$B$2152:$N$4324,8,FALSE),"")</f>
        <v>NÃO</v>
      </c>
      <c r="J4949" s="83" t="str">
        <f>IF(H4949="RPPS",VLOOKUP(A4949,' Legislação Benef - GESCON'!$B$4:$I$2159,3,FALSE),"")</f>
        <v>NÃO</v>
      </c>
      <c r="K4949" s="83" t="str">
        <f>IF(H4949="RPPS",VLOOKUP(A4949,' Legislação Benef - GESCON'!$B$4:$I$2159,6,FALSE),"")</f>
        <v>NÃO</v>
      </c>
      <c r="L4949" s="83" t="str">
        <f>IF(H4949="RPPS",IFERROR(IF(VLOOKUP(A4949,'Suspensão de repasses - GESCON'!$D$3:$J$1048576,7,FALSE)="Validada","SIM","NÃO"),"NÃO"),"")</f>
        <v>NÃO</v>
      </c>
    </row>
    <row r="4950" spans="1:12" s="19" customFormat="1" ht="15" hidden="1" customHeight="1" x14ac:dyDescent="0.25">
      <c r="A4950" s="88" t="s">
        <v>10317</v>
      </c>
      <c r="B4950" s="40" t="s">
        <v>2274</v>
      </c>
      <c r="C4950" s="82" t="s">
        <v>10959</v>
      </c>
      <c r="D4950" s="82"/>
      <c r="E4950" s="82"/>
      <c r="F4950" s="82"/>
      <c r="G4950" s="82"/>
      <c r="H4950" s="40" t="s">
        <v>4</v>
      </c>
      <c r="I4950" s="83" t="str">
        <f>IFERROR(VLOOKUP(A4950,'Alíquotas - CADPREV'!$B$2152:$N$4324,8,FALSE),"")</f>
        <v/>
      </c>
      <c r="J4950" s="83" t="str">
        <f>IF(H4950="RPPS",VLOOKUP(A4950,' Legislação Benef - GESCON'!$B$4:$I$2159,3,FALSE),"")</f>
        <v/>
      </c>
      <c r="K4950" s="83" t="str">
        <f>IF(H4950="RPPS",VLOOKUP(A4950,' Legislação Benef - GESCON'!$B$4:$I$2159,6,FALSE),"")</f>
        <v/>
      </c>
      <c r="L4950" s="83" t="str">
        <f>IF(H4950="RPPS",IFERROR(IF(VLOOKUP(A4950,'Suspensão de repasses - GESCON'!$D$3:$J$1048576,7,FALSE)="Validada","SIM","NÃO"),"NÃO"),"")</f>
        <v/>
      </c>
    </row>
    <row r="4951" spans="1:12" s="19" customFormat="1" ht="15" customHeight="1" x14ac:dyDescent="0.25">
      <c r="A4951" s="88" t="s">
        <v>10318</v>
      </c>
      <c r="B4951" s="40" t="s">
        <v>3812</v>
      </c>
      <c r="C4951" s="82" t="s">
        <v>10958</v>
      </c>
      <c r="D4951" s="82">
        <v>2130</v>
      </c>
      <c r="E4951" s="82">
        <v>305</v>
      </c>
      <c r="F4951" s="82">
        <v>60</v>
      </c>
      <c r="G4951" s="82">
        <v>2495</v>
      </c>
      <c r="H4951" s="40" t="s">
        <v>2</v>
      </c>
      <c r="I4951" s="83" t="str">
        <f>IFERROR(VLOOKUP(A4951,'Alíquotas - CADPREV'!$B$2152:$N$4324,8,FALSE),"")</f>
        <v>SIM</v>
      </c>
      <c r="J4951" s="83" t="str">
        <f>IF(H4951="RPPS",VLOOKUP(A4951,' Legislação Benef - GESCON'!$B$4:$I$2159,3,FALSE),"")</f>
        <v>NÃO</v>
      </c>
      <c r="K4951" s="83" t="str">
        <f>IF(H4951="RPPS",VLOOKUP(A4951,' Legislação Benef - GESCON'!$B$4:$I$2159,6,FALSE),"")</f>
        <v>SIM</v>
      </c>
      <c r="L4951" s="83" t="str">
        <f>IF(H4951="RPPS",IFERROR(IF(VLOOKUP(A4951,'Suspensão de repasses - GESCON'!$D$3:$J$1048576,7,FALSE)="Validada","SIM","NÃO"),"NÃO"),"")</f>
        <v>NÃO</v>
      </c>
    </row>
    <row r="4952" spans="1:12" s="19" customFormat="1" ht="15" hidden="1" customHeight="1" x14ac:dyDescent="0.25">
      <c r="A4952" s="88" t="s">
        <v>10319</v>
      </c>
      <c r="B4952" s="40" t="s">
        <v>3143</v>
      </c>
      <c r="C4952" s="82" t="s">
        <v>10959</v>
      </c>
      <c r="D4952" s="82"/>
      <c r="E4952" s="82"/>
      <c r="F4952" s="82"/>
      <c r="G4952" s="82"/>
      <c r="H4952" s="40" t="s">
        <v>622</v>
      </c>
      <c r="I4952" s="83" t="str">
        <f>IFERROR(VLOOKUP(A4952,'Alíquotas - CADPREV'!$B$2152:$N$4324,8,FALSE),"")</f>
        <v/>
      </c>
      <c r="J4952" s="83" t="str">
        <f>IF(H4952="RPPS",VLOOKUP(A4952,' Legislação Benef - GESCON'!$B$4:$I$2159,3,FALSE),"")</f>
        <v/>
      </c>
      <c r="K4952" s="83" t="str">
        <f>IF(H4952="RPPS",VLOOKUP(A4952,' Legislação Benef - GESCON'!$B$4:$I$2159,6,FALSE),"")</f>
        <v/>
      </c>
      <c r="L4952" s="83" t="str">
        <f>IF(H4952="RPPS",IFERROR(IF(VLOOKUP(A4952,'Suspensão de repasses - GESCON'!$D$3:$J$1048576,7,FALSE)="Validada","SIM","NÃO"),"NÃO"),"")</f>
        <v/>
      </c>
    </row>
    <row r="4953" spans="1:12" s="19" customFormat="1" ht="15" hidden="1" customHeight="1" x14ac:dyDescent="0.25">
      <c r="A4953" s="88" t="s">
        <v>10320</v>
      </c>
      <c r="B4953" s="40" t="s">
        <v>1356</v>
      </c>
      <c r="C4953" s="82" t="s">
        <v>10959</v>
      </c>
      <c r="D4953" s="82"/>
      <c r="E4953" s="82"/>
      <c r="F4953" s="82"/>
      <c r="G4953" s="82"/>
      <c r="H4953" s="40" t="s">
        <v>4</v>
      </c>
      <c r="I4953" s="83" t="str">
        <f>IFERROR(VLOOKUP(A4953,'Alíquotas - CADPREV'!$B$2152:$N$4324,8,FALSE),"")</f>
        <v/>
      </c>
      <c r="J4953" s="83" t="str">
        <f>IF(H4953="RPPS",VLOOKUP(A4953,' Legislação Benef - GESCON'!$B$4:$I$2159,3,FALSE),"")</f>
        <v/>
      </c>
      <c r="K4953" s="83" t="str">
        <f>IF(H4953="RPPS",VLOOKUP(A4953,' Legislação Benef - GESCON'!$B$4:$I$2159,6,FALSE),"")</f>
        <v/>
      </c>
      <c r="L4953" s="83" t="str">
        <f>IF(H4953="RPPS",IFERROR(IF(VLOOKUP(A4953,'Suspensão de repasses - GESCON'!$D$3:$J$1048576,7,FALSE)="Validada","SIM","NÃO"),"NÃO"),"")</f>
        <v/>
      </c>
    </row>
    <row r="4954" spans="1:12" s="19" customFormat="1" ht="15" hidden="1" customHeight="1" x14ac:dyDescent="0.25">
      <c r="A4954" s="88" t="s">
        <v>10321</v>
      </c>
      <c r="B4954" s="40" t="s">
        <v>2413</v>
      </c>
      <c r="C4954" s="82" t="s">
        <v>10959</v>
      </c>
      <c r="D4954" s="82"/>
      <c r="E4954" s="82"/>
      <c r="F4954" s="82"/>
      <c r="G4954" s="82"/>
      <c r="H4954" s="40" t="s">
        <v>4</v>
      </c>
      <c r="I4954" s="83" t="str">
        <f>IFERROR(VLOOKUP(A4954,'Alíquotas - CADPREV'!$B$2152:$N$4324,8,FALSE),"")</f>
        <v/>
      </c>
      <c r="J4954" s="83" t="str">
        <f>IF(H4954="RPPS",VLOOKUP(A4954,' Legislação Benef - GESCON'!$B$4:$I$2159,3,FALSE),"")</f>
        <v/>
      </c>
      <c r="K4954" s="83" t="str">
        <f>IF(H4954="RPPS",VLOOKUP(A4954,' Legislação Benef - GESCON'!$B$4:$I$2159,6,FALSE),"")</f>
        <v/>
      </c>
      <c r="L4954" s="83" t="str">
        <f>IF(H4954="RPPS",IFERROR(IF(VLOOKUP(A4954,'Suspensão de repasses - GESCON'!$D$3:$J$1048576,7,FALSE)="Validada","SIM","NÃO"),"NÃO"),"")</f>
        <v/>
      </c>
    </row>
    <row r="4955" spans="1:12" s="19" customFormat="1" ht="15" customHeight="1" x14ac:dyDescent="0.25">
      <c r="A4955" s="88" t="s">
        <v>10322</v>
      </c>
      <c r="B4955" s="40" t="s">
        <v>3513</v>
      </c>
      <c r="C4955" s="82" t="s">
        <v>10958</v>
      </c>
      <c r="D4955" s="82">
        <v>842</v>
      </c>
      <c r="E4955" s="82">
        <v>273</v>
      </c>
      <c r="F4955" s="82">
        <v>81</v>
      </c>
      <c r="G4955" s="82">
        <v>1196</v>
      </c>
      <c r="H4955" s="40" t="s">
        <v>2</v>
      </c>
      <c r="I4955" s="83" t="str">
        <f>IFERROR(VLOOKUP(A4955,'Alíquotas - CADPREV'!$B$2152:$N$4324,8,FALSE),"")</f>
        <v>NÃO</v>
      </c>
      <c r="J4955" s="83" t="str">
        <f>IF(H4955="RPPS",VLOOKUP(A4955,' Legislação Benef - GESCON'!$B$4:$I$2159,3,FALSE),"")</f>
        <v>NÃO</v>
      </c>
      <c r="K4955" s="83" t="str">
        <f>IF(H4955="RPPS",VLOOKUP(A4955,' Legislação Benef - GESCON'!$B$4:$I$2159,6,FALSE),"")</f>
        <v>NÃO</v>
      </c>
      <c r="L4955" s="83" t="str">
        <f>IF(H4955="RPPS",IFERROR(IF(VLOOKUP(A4955,'Suspensão de repasses - GESCON'!$D$3:$J$1048576,7,FALSE)="Validada","SIM","NÃO"),"NÃO"),"")</f>
        <v>NÃO</v>
      </c>
    </row>
    <row r="4956" spans="1:12" s="19" customFormat="1" ht="15" customHeight="1" x14ac:dyDescent="0.25">
      <c r="A4956" s="88" t="s">
        <v>10323</v>
      </c>
      <c r="B4956" s="40" t="s">
        <v>3812</v>
      </c>
      <c r="C4956" s="82" t="s">
        <v>10958</v>
      </c>
      <c r="D4956" s="82">
        <v>2291</v>
      </c>
      <c r="E4956" s="82">
        <v>360</v>
      </c>
      <c r="F4956" s="82">
        <v>73</v>
      </c>
      <c r="G4956" s="82">
        <v>2724</v>
      </c>
      <c r="H4956" s="40" t="s">
        <v>2</v>
      </c>
      <c r="I4956" s="83" t="str">
        <f>IFERROR(VLOOKUP(A4956,'Alíquotas - CADPREV'!$B$2152:$N$4324,8,FALSE),"")</f>
        <v>NÃO</v>
      </c>
      <c r="J4956" s="83" t="str">
        <f>IF(H4956="RPPS",VLOOKUP(A4956,' Legislação Benef - GESCON'!$B$4:$I$2159,3,FALSE),"")</f>
        <v>NÃO</v>
      </c>
      <c r="K4956" s="83" t="str">
        <f>IF(H4956="RPPS",VLOOKUP(A4956,' Legislação Benef - GESCON'!$B$4:$I$2159,6,FALSE),"")</f>
        <v>NÃO</v>
      </c>
      <c r="L4956" s="83" t="str">
        <f>IF(H4956="RPPS",IFERROR(IF(VLOOKUP(A4956,'Suspensão de repasses - GESCON'!$D$3:$J$1048576,7,FALSE)="Validada","SIM","NÃO"),"NÃO"),"")</f>
        <v>NÃO</v>
      </c>
    </row>
    <row r="4957" spans="1:12" s="19" customFormat="1" ht="15" customHeight="1" x14ac:dyDescent="0.25">
      <c r="A4957" s="88" t="s">
        <v>10324</v>
      </c>
      <c r="B4957" s="40" t="s">
        <v>3513</v>
      </c>
      <c r="C4957" s="82" t="s">
        <v>10958</v>
      </c>
      <c r="D4957" s="82">
        <v>2725</v>
      </c>
      <c r="E4957" s="82">
        <v>4</v>
      </c>
      <c r="F4957" s="82">
        <v>0</v>
      </c>
      <c r="G4957" s="82">
        <v>2729</v>
      </c>
      <c r="H4957" s="40" t="s">
        <v>2</v>
      </c>
      <c r="I4957" s="83" t="str">
        <f>IFERROR(VLOOKUP(A4957,'Alíquotas - CADPREV'!$B$2152:$N$4324,8,FALSE),"")</f>
        <v>NÃO</v>
      </c>
      <c r="J4957" s="83" t="str">
        <f>IF(H4957="RPPS",VLOOKUP(A4957,' Legislação Benef - GESCON'!$B$4:$I$2159,3,FALSE),"")</f>
        <v>NÃO</v>
      </c>
      <c r="K4957" s="83" t="str">
        <f>IF(H4957="RPPS",VLOOKUP(A4957,' Legislação Benef - GESCON'!$B$4:$I$2159,6,FALSE),"")</f>
        <v>NÃO</v>
      </c>
      <c r="L4957" s="83" t="str">
        <f>IF(H4957="RPPS",IFERROR(IF(VLOOKUP(A4957,'Suspensão de repasses - GESCON'!$D$3:$J$1048576,7,FALSE)="Validada","SIM","NÃO"),"NÃO"),"")</f>
        <v>NÃO</v>
      </c>
    </row>
    <row r="4958" spans="1:12" s="19" customFormat="1" ht="15" customHeight="1" x14ac:dyDescent="0.25">
      <c r="A4958" s="88" t="s">
        <v>10325</v>
      </c>
      <c r="B4958" s="40" t="s">
        <v>3143</v>
      </c>
      <c r="C4958" s="82" t="s">
        <v>10958</v>
      </c>
      <c r="D4958" s="82">
        <v>2336</v>
      </c>
      <c r="E4958" s="82">
        <v>567</v>
      </c>
      <c r="F4958" s="82">
        <v>112</v>
      </c>
      <c r="G4958" s="82">
        <v>3015</v>
      </c>
      <c r="H4958" s="40" t="s">
        <v>2</v>
      </c>
      <c r="I4958" s="83" t="str">
        <f>IFERROR(VLOOKUP(A4958,'Alíquotas - CADPREV'!$B$2152:$N$4324,8,FALSE),"")</f>
        <v>NÃO</v>
      </c>
      <c r="J4958" s="83" t="str">
        <f>IF(H4958="RPPS",VLOOKUP(A4958,' Legislação Benef - GESCON'!$B$4:$I$2159,3,FALSE),"")</f>
        <v>NÃO</v>
      </c>
      <c r="K4958" s="83" t="str">
        <f>IF(H4958="RPPS",VLOOKUP(A4958,' Legislação Benef - GESCON'!$B$4:$I$2159,6,FALSE),"")</f>
        <v>NÃO</v>
      </c>
      <c r="L4958" s="83" t="str">
        <f>IF(H4958="RPPS",IFERROR(IF(VLOOKUP(A4958,'Suspensão de repasses - GESCON'!$D$3:$J$1048576,7,FALSE)="Validada","SIM","NÃO"),"NÃO"),"")</f>
        <v>NÃO</v>
      </c>
    </row>
    <row r="4959" spans="1:12" s="19" customFormat="1" ht="15" customHeight="1" x14ac:dyDescent="0.25">
      <c r="A4959" s="88" t="s">
        <v>10326</v>
      </c>
      <c r="B4959" s="40" t="s">
        <v>3812</v>
      </c>
      <c r="C4959" s="82" t="s">
        <v>10958</v>
      </c>
      <c r="D4959" s="82">
        <v>331</v>
      </c>
      <c r="E4959" s="82">
        <v>169</v>
      </c>
      <c r="F4959" s="82">
        <v>45</v>
      </c>
      <c r="G4959" s="82">
        <v>545</v>
      </c>
      <c r="H4959" s="40" t="s">
        <v>2</v>
      </c>
      <c r="I4959" s="83" t="str">
        <f>IFERROR(VLOOKUP(A4959,'Alíquotas - CADPREV'!$B$2152:$N$4324,8,FALSE),"")</f>
        <v>NÃO</v>
      </c>
      <c r="J4959" s="83" t="str">
        <f>IF(H4959="RPPS",VLOOKUP(A4959,' Legislação Benef - GESCON'!$B$4:$I$2159,3,FALSE),"")</f>
        <v>NÃO</v>
      </c>
      <c r="K4959" s="83" t="str">
        <f>IF(H4959="RPPS",VLOOKUP(A4959,' Legislação Benef - GESCON'!$B$4:$I$2159,6,FALSE),"")</f>
        <v>NÃO</v>
      </c>
      <c r="L4959" s="83" t="str">
        <f>IF(H4959="RPPS",IFERROR(IF(VLOOKUP(A4959,'Suspensão de repasses - GESCON'!$D$3:$J$1048576,7,FALSE)="Validada","SIM","NÃO"),"NÃO"),"")</f>
        <v>NÃO</v>
      </c>
    </row>
    <row r="4960" spans="1:12" s="19" customFormat="1" ht="15" hidden="1" customHeight="1" x14ac:dyDescent="0.25">
      <c r="A4960" s="88" t="s">
        <v>10327</v>
      </c>
      <c r="B4960" s="40" t="s">
        <v>4626</v>
      </c>
      <c r="C4960" s="82" t="s">
        <v>10959</v>
      </c>
      <c r="D4960" s="82"/>
      <c r="E4960" s="82"/>
      <c r="F4960" s="82"/>
      <c r="G4960" s="82"/>
      <c r="H4960" s="40" t="s">
        <v>4</v>
      </c>
      <c r="I4960" s="83" t="str">
        <f>IFERROR(VLOOKUP(A4960,'Alíquotas - CADPREV'!$B$2152:$N$4324,8,FALSE),"")</f>
        <v/>
      </c>
      <c r="J4960" s="83" t="str">
        <f>IF(H4960="RPPS",VLOOKUP(A4960,' Legislação Benef - GESCON'!$B$4:$I$2159,3,FALSE),"")</f>
        <v/>
      </c>
      <c r="K4960" s="83" t="str">
        <f>IF(H4960="RPPS",VLOOKUP(A4960,' Legislação Benef - GESCON'!$B$4:$I$2159,6,FALSE),"")</f>
        <v/>
      </c>
      <c r="L4960" s="83" t="str">
        <f>IF(H4960="RPPS",IFERROR(IF(VLOOKUP(A4960,'Suspensão de repasses - GESCON'!$D$3:$J$1048576,7,FALSE)="Validada","SIM","NÃO"),"NÃO"),"")</f>
        <v/>
      </c>
    </row>
    <row r="4961" spans="1:12" s="19" customFormat="1" ht="15" hidden="1" customHeight="1" x14ac:dyDescent="0.25">
      <c r="A4961" s="88" t="s">
        <v>10328</v>
      </c>
      <c r="B4961" s="40" t="s">
        <v>1356</v>
      </c>
      <c r="C4961" s="82" t="s">
        <v>10959</v>
      </c>
      <c r="D4961" s="82"/>
      <c r="E4961" s="82"/>
      <c r="F4961" s="82"/>
      <c r="G4961" s="82"/>
      <c r="H4961" s="40" t="s">
        <v>4</v>
      </c>
      <c r="I4961" s="83" t="str">
        <f>IFERROR(VLOOKUP(A4961,'Alíquotas - CADPREV'!$B$2152:$N$4324,8,FALSE),"")</f>
        <v/>
      </c>
      <c r="J4961" s="83" t="str">
        <f>IF(H4961="RPPS",VLOOKUP(A4961,' Legislação Benef - GESCON'!$B$4:$I$2159,3,FALSE),"")</f>
        <v/>
      </c>
      <c r="K4961" s="83" t="str">
        <f>IF(H4961="RPPS",VLOOKUP(A4961,' Legislação Benef - GESCON'!$B$4:$I$2159,6,FALSE),"")</f>
        <v/>
      </c>
      <c r="L4961" s="83" t="str">
        <f>IF(H4961="RPPS",IFERROR(IF(VLOOKUP(A4961,'Suspensão de repasses - GESCON'!$D$3:$J$1048576,7,FALSE)="Validada","SIM","NÃO"),"NÃO"),"")</f>
        <v/>
      </c>
    </row>
    <row r="4962" spans="1:12" s="19" customFormat="1" ht="15" hidden="1" customHeight="1" x14ac:dyDescent="0.25">
      <c r="A4962" s="88" t="s">
        <v>10329</v>
      </c>
      <c r="B4962" s="40" t="s">
        <v>4626</v>
      </c>
      <c r="C4962" s="82" t="s">
        <v>10959</v>
      </c>
      <c r="D4962" s="82"/>
      <c r="E4962" s="82"/>
      <c r="F4962" s="82"/>
      <c r="G4962" s="82"/>
      <c r="H4962" s="40" t="s">
        <v>4</v>
      </c>
      <c r="I4962" s="83" t="str">
        <f>IFERROR(VLOOKUP(A4962,'Alíquotas - CADPREV'!$B$2152:$N$4324,8,FALSE),"")</f>
        <v/>
      </c>
      <c r="J4962" s="83" t="str">
        <f>IF(H4962="RPPS",VLOOKUP(A4962,' Legislação Benef - GESCON'!$B$4:$I$2159,3,FALSE),"")</f>
        <v/>
      </c>
      <c r="K4962" s="83" t="str">
        <f>IF(H4962="RPPS",VLOOKUP(A4962,' Legislação Benef - GESCON'!$B$4:$I$2159,6,FALSE),"")</f>
        <v/>
      </c>
      <c r="L4962" s="83" t="str">
        <f>IF(H4962="RPPS",IFERROR(IF(VLOOKUP(A4962,'Suspensão de repasses - GESCON'!$D$3:$J$1048576,7,FALSE)="Validada","SIM","NÃO"),"NÃO"),"")</f>
        <v/>
      </c>
    </row>
    <row r="4963" spans="1:12" s="19" customFormat="1" ht="15" customHeight="1" x14ac:dyDescent="0.25">
      <c r="A4963" s="88" t="s">
        <v>10330</v>
      </c>
      <c r="B4963" s="40" t="s">
        <v>1356</v>
      </c>
      <c r="C4963" s="82" t="s">
        <v>10958</v>
      </c>
      <c r="D4963" s="82">
        <v>978</v>
      </c>
      <c r="E4963" s="82">
        <v>69</v>
      </c>
      <c r="F4963" s="82">
        <v>29</v>
      </c>
      <c r="G4963" s="82">
        <v>1076</v>
      </c>
      <c r="H4963" s="40" t="s">
        <v>2</v>
      </c>
      <c r="I4963" s="83" t="str">
        <f>IFERROR(VLOOKUP(A4963,'Alíquotas - CADPREV'!$B$2152:$N$4324,8,FALSE),"")</f>
        <v>SIM</v>
      </c>
      <c r="J4963" s="83" t="str">
        <f>IF(H4963="RPPS",VLOOKUP(A4963,' Legislação Benef - GESCON'!$B$4:$I$2159,3,FALSE),"")</f>
        <v>NÃO</v>
      </c>
      <c r="K4963" s="83" t="str">
        <f>IF(H4963="RPPS",VLOOKUP(A4963,' Legislação Benef - GESCON'!$B$4:$I$2159,6,FALSE),"")</f>
        <v>SIM</v>
      </c>
      <c r="L4963" s="83" t="str">
        <f>IF(H4963="RPPS",IFERROR(IF(VLOOKUP(A4963,'Suspensão de repasses - GESCON'!$D$3:$J$1048576,7,FALSE)="Validada","SIM","NÃO"),"NÃO"),"")</f>
        <v>NÃO</v>
      </c>
    </row>
    <row r="4964" spans="1:12" s="19" customFormat="1" ht="15" hidden="1" customHeight="1" x14ac:dyDescent="0.25">
      <c r="A4964" s="88" t="s">
        <v>10331</v>
      </c>
      <c r="B4964" s="40" t="s">
        <v>215</v>
      </c>
      <c r="C4964" s="82" t="s">
        <v>10959</v>
      </c>
      <c r="D4964" s="82"/>
      <c r="E4964" s="82"/>
      <c r="F4964" s="82"/>
      <c r="G4964" s="82"/>
      <c r="H4964" s="40" t="s">
        <v>4</v>
      </c>
      <c r="I4964" s="83" t="str">
        <f>IFERROR(VLOOKUP(A4964,'Alíquotas - CADPREV'!$B$2152:$N$4324,8,FALSE),"")</f>
        <v/>
      </c>
      <c r="J4964" s="83" t="str">
        <f>IF(H4964="RPPS",VLOOKUP(A4964,' Legislação Benef - GESCON'!$B$4:$I$2159,3,FALSE),"")</f>
        <v/>
      </c>
      <c r="K4964" s="83" t="str">
        <f>IF(H4964="RPPS",VLOOKUP(A4964,' Legislação Benef - GESCON'!$B$4:$I$2159,6,FALSE),"")</f>
        <v/>
      </c>
      <c r="L4964" s="83" t="str">
        <f>IF(H4964="RPPS",IFERROR(IF(VLOOKUP(A4964,'Suspensão de repasses - GESCON'!$D$3:$J$1048576,7,FALSE)="Validada","SIM","NÃO"),"NÃO"),"")</f>
        <v/>
      </c>
    </row>
    <row r="4965" spans="1:12" s="19" customFormat="1" ht="15" hidden="1" customHeight="1" x14ac:dyDescent="0.25">
      <c r="A4965" s="88" t="s">
        <v>10332</v>
      </c>
      <c r="B4965" s="40" t="s">
        <v>29</v>
      </c>
      <c r="C4965" s="82" t="s">
        <v>10959</v>
      </c>
      <c r="D4965" s="82"/>
      <c r="E4965" s="82"/>
      <c r="F4965" s="82"/>
      <c r="G4965" s="82"/>
      <c r="H4965" s="40" t="s">
        <v>4</v>
      </c>
      <c r="I4965" s="83" t="str">
        <f>IFERROR(VLOOKUP(A4965,'Alíquotas - CADPREV'!$B$2152:$N$4324,8,FALSE),"")</f>
        <v/>
      </c>
      <c r="J4965" s="83" t="str">
        <f>IF(H4965="RPPS",VLOOKUP(A4965,' Legislação Benef - GESCON'!$B$4:$I$2159,3,FALSE),"")</f>
        <v/>
      </c>
      <c r="K4965" s="83" t="str">
        <f>IF(H4965="RPPS",VLOOKUP(A4965,' Legislação Benef - GESCON'!$B$4:$I$2159,6,FALSE),"")</f>
        <v/>
      </c>
      <c r="L4965" s="83" t="str">
        <f>IF(H4965="RPPS",IFERROR(IF(VLOOKUP(A4965,'Suspensão de repasses - GESCON'!$D$3:$J$1048576,7,FALSE)="Validada","SIM","NÃO"),"NÃO"),"")</f>
        <v/>
      </c>
    </row>
    <row r="4966" spans="1:12" s="19" customFormat="1" ht="15" hidden="1" customHeight="1" x14ac:dyDescent="0.25">
      <c r="A4966" s="88" t="s">
        <v>10333</v>
      </c>
      <c r="B4966" s="40" t="s">
        <v>1142</v>
      </c>
      <c r="C4966" s="82" t="s">
        <v>10959</v>
      </c>
      <c r="D4966" s="82"/>
      <c r="E4966" s="82"/>
      <c r="F4966" s="82"/>
      <c r="G4966" s="82"/>
      <c r="H4966" s="40" t="s">
        <v>4</v>
      </c>
      <c r="I4966" s="83" t="str">
        <f>IFERROR(VLOOKUP(A4966,'Alíquotas - CADPREV'!$B$2152:$N$4324,8,FALSE),"")</f>
        <v/>
      </c>
      <c r="J4966" s="83" t="str">
        <f>IF(H4966="RPPS",VLOOKUP(A4966,' Legislação Benef - GESCON'!$B$4:$I$2159,3,FALSE),"")</f>
        <v/>
      </c>
      <c r="K4966" s="83" t="str">
        <f>IF(H4966="RPPS",VLOOKUP(A4966,' Legislação Benef - GESCON'!$B$4:$I$2159,6,FALSE),"")</f>
        <v/>
      </c>
      <c r="L4966" s="83" t="str">
        <f>IF(H4966="RPPS",IFERROR(IF(VLOOKUP(A4966,'Suspensão de repasses - GESCON'!$D$3:$J$1048576,7,FALSE)="Validada","SIM","NÃO"),"NÃO"),"")</f>
        <v/>
      </c>
    </row>
    <row r="4967" spans="1:12" s="19" customFormat="1" ht="15" hidden="1" customHeight="1" x14ac:dyDescent="0.25">
      <c r="A4967" s="88" t="s">
        <v>10334</v>
      </c>
      <c r="B4967" s="40" t="s">
        <v>215</v>
      </c>
      <c r="C4967" s="82" t="s">
        <v>10959</v>
      </c>
      <c r="D4967" s="82"/>
      <c r="E4967" s="82"/>
      <c r="F4967" s="82"/>
      <c r="G4967" s="82"/>
      <c r="H4967" s="40" t="s">
        <v>4</v>
      </c>
      <c r="I4967" s="83" t="str">
        <f>IFERROR(VLOOKUP(A4967,'Alíquotas - CADPREV'!$B$2152:$N$4324,8,FALSE),"")</f>
        <v/>
      </c>
      <c r="J4967" s="83" t="str">
        <f>IF(H4967="RPPS",VLOOKUP(A4967,' Legislação Benef - GESCON'!$B$4:$I$2159,3,FALSE),"")</f>
        <v/>
      </c>
      <c r="K4967" s="83" t="str">
        <f>IF(H4967="RPPS",VLOOKUP(A4967,' Legislação Benef - GESCON'!$B$4:$I$2159,6,FALSE),"")</f>
        <v/>
      </c>
      <c r="L4967" s="83" t="str">
        <f>IF(H4967="RPPS",IFERROR(IF(VLOOKUP(A4967,'Suspensão de repasses - GESCON'!$D$3:$J$1048576,7,FALSE)="Validada","SIM","NÃO"),"NÃO"),"")</f>
        <v/>
      </c>
    </row>
    <row r="4968" spans="1:12" s="19" customFormat="1" ht="15" hidden="1" customHeight="1" x14ac:dyDescent="0.25">
      <c r="A4968" s="88" t="s">
        <v>10335</v>
      </c>
      <c r="B4968" s="40" t="s">
        <v>3143</v>
      </c>
      <c r="C4968" s="82" t="s">
        <v>10959</v>
      </c>
      <c r="D4968" s="82"/>
      <c r="E4968" s="82"/>
      <c r="F4968" s="82"/>
      <c r="G4968" s="82"/>
      <c r="H4968" s="40" t="s">
        <v>4</v>
      </c>
      <c r="I4968" s="83" t="str">
        <f>IFERROR(VLOOKUP(A4968,'Alíquotas - CADPREV'!$B$2152:$N$4324,8,FALSE),"")</f>
        <v/>
      </c>
      <c r="J4968" s="83" t="str">
        <f>IF(H4968="RPPS",VLOOKUP(A4968,' Legislação Benef - GESCON'!$B$4:$I$2159,3,FALSE),"")</f>
        <v/>
      </c>
      <c r="K4968" s="83" t="str">
        <f>IF(H4968="RPPS",VLOOKUP(A4968,' Legislação Benef - GESCON'!$B$4:$I$2159,6,FALSE),"")</f>
        <v/>
      </c>
      <c r="L4968" s="83" t="str">
        <f>IF(H4968="RPPS",IFERROR(IF(VLOOKUP(A4968,'Suspensão de repasses - GESCON'!$D$3:$J$1048576,7,FALSE)="Validada","SIM","NÃO"),"NÃO"),"")</f>
        <v/>
      </c>
    </row>
    <row r="4969" spans="1:12" s="19" customFormat="1" ht="15" hidden="1" customHeight="1" x14ac:dyDescent="0.25">
      <c r="A4969" s="88" t="s">
        <v>10336</v>
      </c>
      <c r="B4969" s="40" t="s">
        <v>4289</v>
      </c>
      <c r="C4969" s="82" t="s">
        <v>10959</v>
      </c>
      <c r="D4969" s="82"/>
      <c r="E4969" s="82"/>
      <c r="F4969" s="82"/>
      <c r="G4969" s="82"/>
      <c r="H4969" s="40" t="s">
        <v>4</v>
      </c>
      <c r="I4969" s="83" t="str">
        <f>IFERROR(VLOOKUP(A4969,'Alíquotas - CADPREV'!$B$2152:$N$4324,8,FALSE),"")</f>
        <v/>
      </c>
      <c r="J4969" s="83" t="str">
        <f>IF(H4969="RPPS",VLOOKUP(A4969,' Legislação Benef - GESCON'!$B$4:$I$2159,3,FALSE),"")</f>
        <v/>
      </c>
      <c r="K4969" s="83" t="str">
        <f>IF(H4969="RPPS",VLOOKUP(A4969,' Legislação Benef - GESCON'!$B$4:$I$2159,6,FALSE),"")</f>
        <v/>
      </c>
      <c r="L4969" s="83" t="str">
        <f>IF(H4969="RPPS",IFERROR(IF(VLOOKUP(A4969,'Suspensão de repasses - GESCON'!$D$3:$J$1048576,7,FALSE)="Validada","SIM","NÃO"),"NÃO"),"")</f>
        <v/>
      </c>
    </row>
    <row r="4970" spans="1:12" s="19" customFormat="1" ht="15" hidden="1" customHeight="1" x14ac:dyDescent="0.25">
      <c r="A4970" s="88" t="s">
        <v>10337</v>
      </c>
      <c r="B4970" s="40" t="s">
        <v>215</v>
      </c>
      <c r="C4970" s="82" t="s">
        <v>10959</v>
      </c>
      <c r="D4970" s="82"/>
      <c r="E4970" s="82"/>
      <c r="F4970" s="82"/>
      <c r="G4970" s="82"/>
      <c r="H4970" s="40" t="s">
        <v>4</v>
      </c>
      <c r="I4970" s="83" t="str">
        <f>IFERROR(VLOOKUP(A4970,'Alíquotas - CADPREV'!$B$2152:$N$4324,8,FALSE),"")</f>
        <v/>
      </c>
      <c r="J4970" s="83" t="str">
        <f>IF(H4970="RPPS",VLOOKUP(A4970,' Legislação Benef - GESCON'!$B$4:$I$2159,3,FALSE),"")</f>
        <v/>
      </c>
      <c r="K4970" s="83" t="str">
        <f>IF(H4970="RPPS",VLOOKUP(A4970,' Legislação Benef - GESCON'!$B$4:$I$2159,6,FALSE),"")</f>
        <v/>
      </c>
      <c r="L4970" s="83" t="str">
        <f>IF(H4970="RPPS",IFERROR(IF(VLOOKUP(A4970,'Suspensão de repasses - GESCON'!$D$3:$J$1048576,7,FALSE)="Validada","SIM","NÃO"),"NÃO"),"")</f>
        <v/>
      </c>
    </row>
    <row r="4971" spans="1:12" s="19" customFormat="1" ht="15" hidden="1" customHeight="1" x14ac:dyDescent="0.25">
      <c r="A4971" s="88" t="s">
        <v>10338</v>
      </c>
      <c r="B4971" s="40" t="s">
        <v>4289</v>
      </c>
      <c r="C4971" s="82" t="s">
        <v>10959</v>
      </c>
      <c r="D4971" s="82"/>
      <c r="E4971" s="82"/>
      <c r="F4971" s="82"/>
      <c r="G4971" s="82"/>
      <c r="H4971" s="40" t="s">
        <v>4</v>
      </c>
      <c r="I4971" s="83" t="str">
        <f>IFERROR(VLOOKUP(A4971,'Alíquotas - CADPREV'!$B$2152:$N$4324,8,FALSE),"")</f>
        <v/>
      </c>
      <c r="J4971" s="83" t="str">
        <f>IF(H4971="RPPS",VLOOKUP(A4971,' Legislação Benef - GESCON'!$B$4:$I$2159,3,FALSE),"")</f>
        <v/>
      </c>
      <c r="K4971" s="83" t="str">
        <f>IF(H4971="RPPS",VLOOKUP(A4971,' Legislação Benef - GESCON'!$B$4:$I$2159,6,FALSE),"")</f>
        <v/>
      </c>
      <c r="L4971" s="83" t="str">
        <f>IF(H4971="RPPS",IFERROR(IF(VLOOKUP(A4971,'Suspensão de repasses - GESCON'!$D$3:$J$1048576,7,FALSE)="Validada","SIM","NÃO"),"NÃO"),"")</f>
        <v/>
      </c>
    </row>
    <row r="4972" spans="1:12" s="19" customFormat="1" ht="15" hidden="1" customHeight="1" x14ac:dyDescent="0.25">
      <c r="A4972" s="88" t="s">
        <v>10339</v>
      </c>
      <c r="B4972" s="40" t="s">
        <v>215</v>
      </c>
      <c r="C4972" s="82" t="s">
        <v>10959</v>
      </c>
      <c r="D4972" s="82"/>
      <c r="E4972" s="82"/>
      <c r="F4972" s="82"/>
      <c r="G4972" s="82"/>
      <c r="H4972" s="40" t="s">
        <v>4</v>
      </c>
      <c r="I4972" s="83" t="str">
        <f>IFERROR(VLOOKUP(A4972,'Alíquotas - CADPREV'!$B$2152:$N$4324,8,FALSE),"")</f>
        <v/>
      </c>
      <c r="J4972" s="83" t="str">
        <f>IF(H4972="RPPS",VLOOKUP(A4972,' Legislação Benef - GESCON'!$B$4:$I$2159,3,FALSE),"")</f>
        <v/>
      </c>
      <c r="K4972" s="83" t="str">
        <f>IF(H4972="RPPS",VLOOKUP(A4972,' Legislação Benef - GESCON'!$B$4:$I$2159,6,FALSE),"")</f>
        <v/>
      </c>
      <c r="L4972" s="83" t="str">
        <f>IF(H4972="RPPS",IFERROR(IF(VLOOKUP(A4972,'Suspensão de repasses - GESCON'!$D$3:$J$1048576,7,FALSE)="Validada","SIM","NÃO"),"NÃO"),"")</f>
        <v/>
      </c>
    </row>
    <row r="4973" spans="1:12" s="19" customFormat="1" ht="15" hidden="1" customHeight="1" x14ac:dyDescent="0.25">
      <c r="A4973" s="88" t="s">
        <v>10340</v>
      </c>
      <c r="B4973" s="40" t="s">
        <v>4289</v>
      </c>
      <c r="C4973" s="82" t="s">
        <v>10959</v>
      </c>
      <c r="D4973" s="82"/>
      <c r="E4973" s="82"/>
      <c r="F4973" s="82"/>
      <c r="G4973" s="82"/>
      <c r="H4973" s="40" t="s">
        <v>4</v>
      </c>
      <c r="I4973" s="83" t="str">
        <f>IFERROR(VLOOKUP(A4973,'Alíquotas - CADPREV'!$B$2152:$N$4324,8,FALSE),"")</f>
        <v/>
      </c>
      <c r="J4973" s="83" t="str">
        <f>IF(H4973="RPPS",VLOOKUP(A4973,' Legislação Benef - GESCON'!$B$4:$I$2159,3,FALSE),"")</f>
        <v/>
      </c>
      <c r="K4973" s="83" t="str">
        <f>IF(H4973="RPPS",VLOOKUP(A4973,' Legislação Benef - GESCON'!$B$4:$I$2159,6,FALSE),"")</f>
        <v/>
      </c>
      <c r="L4973" s="83" t="str">
        <f>IF(H4973="RPPS",IFERROR(IF(VLOOKUP(A4973,'Suspensão de repasses - GESCON'!$D$3:$J$1048576,7,FALSE)="Validada","SIM","NÃO"),"NÃO"),"")</f>
        <v/>
      </c>
    </row>
    <row r="4974" spans="1:12" s="19" customFormat="1" ht="15" customHeight="1" x14ac:dyDescent="0.25">
      <c r="A4974" s="88" t="s">
        <v>10341</v>
      </c>
      <c r="B4974" s="40" t="s">
        <v>4626</v>
      </c>
      <c r="C4974" s="82" t="s">
        <v>10958</v>
      </c>
      <c r="D4974" s="82">
        <v>245</v>
      </c>
      <c r="E4974" s="82">
        <v>23</v>
      </c>
      <c r="F4974" s="82">
        <v>2</v>
      </c>
      <c r="G4974" s="82">
        <v>270</v>
      </c>
      <c r="H4974" s="40" t="s">
        <v>2</v>
      </c>
      <c r="I4974" s="83" t="str">
        <f>IFERROR(VLOOKUP(A4974,'Alíquotas - CADPREV'!$B$2152:$N$4324,8,FALSE),"")</f>
        <v>NÃO</v>
      </c>
      <c r="J4974" s="83" t="str">
        <f>IF(H4974="RPPS",VLOOKUP(A4974,' Legislação Benef - GESCON'!$B$4:$I$2159,3,FALSE),"")</f>
        <v>NÃO</v>
      </c>
      <c r="K4974" s="83" t="str">
        <f>IF(H4974="RPPS",VLOOKUP(A4974,' Legislação Benef - GESCON'!$B$4:$I$2159,6,FALSE),"")</f>
        <v>NÃO</v>
      </c>
      <c r="L4974" s="83" t="str">
        <f>IF(H4974="RPPS",IFERROR(IF(VLOOKUP(A4974,'Suspensão de repasses - GESCON'!$D$3:$J$1048576,7,FALSE)="Validada","SIM","NÃO"),"NÃO"),"")</f>
        <v>NÃO</v>
      </c>
    </row>
    <row r="4975" spans="1:12" s="19" customFormat="1" ht="15" customHeight="1" x14ac:dyDescent="0.25">
      <c r="A4975" s="88" t="s">
        <v>10342</v>
      </c>
      <c r="B4975" s="40" t="s">
        <v>2926</v>
      </c>
      <c r="C4975" s="82" t="s">
        <v>10958</v>
      </c>
      <c r="D4975" s="82">
        <v>222</v>
      </c>
      <c r="E4975" s="82">
        <v>9</v>
      </c>
      <c r="F4975" s="82">
        <v>1</v>
      </c>
      <c r="G4975" s="82">
        <v>232</v>
      </c>
      <c r="H4975" s="40" t="s">
        <v>2</v>
      </c>
      <c r="I4975" s="83" t="str">
        <f>IFERROR(VLOOKUP(A4975,'Alíquotas - CADPREV'!$B$2152:$N$4324,8,FALSE),"")</f>
        <v>SIM</v>
      </c>
      <c r="J4975" s="83" t="str">
        <f>IF(H4975="RPPS",VLOOKUP(A4975,' Legislação Benef - GESCON'!$B$4:$I$2159,3,FALSE),"")</f>
        <v>NÃO</v>
      </c>
      <c r="K4975" s="83" t="str">
        <f>IF(H4975="RPPS",VLOOKUP(A4975,' Legislação Benef - GESCON'!$B$4:$I$2159,6,FALSE),"")</f>
        <v>SIM</v>
      </c>
      <c r="L4975" s="83" t="str">
        <f>IF(H4975="RPPS",IFERROR(IF(VLOOKUP(A4975,'Suspensão de repasses - GESCON'!$D$3:$J$1048576,7,FALSE)="Validada","SIM","NÃO"),"NÃO"),"")</f>
        <v>NÃO</v>
      </c>
    </row>
    <row r="4976" spans="1:12" s="19" customFormat="1" ht="15" hidden="1" customHeight="1" x14ac:dyDescent="0.25">
      <c r="A4976" s="88" t="s">
        <v>10343</v>
      </c>
      <c r="B4976" s="40" t="s">
        <v>215</v>
      </c>
      <c r="C4976" s="82" t="s">
        <v>10959</v>
      </c>
      <c r="D4976" s="82"/>
      <c r="E4976" s="82"/>
      <c r="F4976" s="82"/>
      <c r="G4976" s="82"/>
      <c r="H4976" s="40" t="s">
        <v>4</v>
      </c>
      <c r="I4976" s="83" t="str">
        <f>IFERROR(VLOOKUP(A4976,'Alíquotas - CADPREV'!$B$2152:$N$4324,8,FALSE),"")</f>
        <v/>
      </c>
      <c r="J4976" s="83" t="str">
        <f>IF(H4976="RPPS",VLOOKUP(A4976,' Legislação Benef - GESCON'!$B$4:$I$2159,3,FALSE),"")</f>
        <v/>
      </c>
      <c r="K4976" s="83" t="str">
        <f>IF(H4976="RPPS",VLOOKUP(A4976,' Legislação Benef - GESCON'!$B$4:$I$2159,6,FALSE),"")</f>
        <v/>
      </c>
      <c r="L4976" s="83" t="str">
        <f>IF(H4976="RPPS",IFERROR(IF(VLOOKUP(A4976,'Suspensão de repasses - GESCON'!$D$3:$J$1048576,7,FALSE)="Validada","SIM","NÃO"),"NÃO"),"")</f>
        <v/>
      </c>
    </row>
    <row r="4977" spans="1:12" s="19" customFormat="1" ht="15" hidden="1" customHeight="1" x14ac:dyDescent="0.25">
      <c r="A4977" s="88" t="s">
        <v>10344</v>
      </c>
      <c r="B4977" s="40" t="s">
        <v>2926</v>
      </c>
      <c r="C4977" s="82" t="s">
        <v>10959</v>
      </c>
      <c r="D4977" s="82"/>
      <c r="E4977" s="82"/>
      <c r="F4977" s="82"/>
      <c r="G4977" s="82"/>
      <c r="H4977" s="40" t="s">
        <v>4</v>
      </c>
      <c r="I4977" s="83" t="str">
        <f>IFERROR(VLOOKUP(A4977,'Alíquotas - CADPREV'!$B$2152:$N$4324,8,FALSE),"")</f>
        <v/>
      </c>
      <c r="J4977" s="83" t="str">
        <f>IF(H4977="RPPS",VLOOKUP(A4977,' Legislação Benef - GESCON'!$B$4:$I$2159,3,FALSE),"")</f>
        <v/>
      </c>
      <c r="K4977" s="83" t="str">
        <f>IF(H4977="RPPS",VLOOKUP(A4977,' Legislação Benef - GESCON'!$B$4:$I$2159,6,FALSE),"")</f>
        <v/>
      </c>
      <c r="L4977" s="83" t="str">
        <f>IF(H4977="RPPS",IFERROR(IF(VLOOKUP(A4977,'Suspensão de repasses - GESCON'!$D$3:$J$1048576,7,FALSE)="Validada","SIM","NÃO"),"NÃO"),"")</f>
        <v/>
      </c>
    </row>
    <row r="4978" spans="1:12" s="19" customFormat="1" ht="15" customHeight="1" x14ac:dyDescent="0.25">
      <c r="A4978" s="88" t="s">
        <v>10345</v>
      </c>
      <c r="B4978" s="40" t="s">
        <v>3812</v>
      </c>
      <c r="C4978" s="82" t="s">
        <v>10958</v>
      </c>
      <c r="D4978" s="82">
        <v>260</v>
      </c>
      <c r="E4978" s="82">
        <v>86</v>
      </c>
      <c r="F4978" s="82">
        <v>18</v>
      </c>
      <c r="G4978" s="82">
        <v>364</v>
      </c>
      <c r="H4978" s="40" t="s">
        <v>2</v>
      </c>
      <c r="I4978" s="83" t="str">
        <f>IFERROR(VLOOKUP(A4978,'Alíquotas - CADPREV'!$B$2152:$N$4324,8,FALSE),"")</f>
        <v>SIM</v>
      </c>
      <c r="J4978" s="83" t="str">
        <f>IF(H4978="RPPS",VLOOKUP(A4978,' Legislação Benef - GESCON'!$B$4:$I$2159,3,FALSE),"")</f>
        <v>NÃO</v>
      </c>
      <c r="K4978" s="83" t="str">
        <f>IF(H4978="RPPS",VLOOKUP(A4978,' Legislação Benef - GESCON'!$B$4:$I$2159,6,FALSE),"")</f>
        <v>NÃO</v>
      </c>
      <c r="L4978" s="83" t="str">
        <f>IF(H4978="RPPS",IFERROR(IF(VLOOKUP(A4978,'Suspensão de repasses - GESCON'!$D$3:$J$1048576,7,FALSE)="Validada","SIM","NÃO"),"NÃO"),"")</f>
        <v>NÃO</v>
      </c>
    </row>
    <row r="4979" spans="1:12" s="19" customFormat="1" ht="15" customHeight="1" x14ac:dyDescent="0.25">
      <c r="A4979" s="88" t="s">
        <v>10346</v>
      </c>
      <c r="B4979" s="40" t="s">
        <v>3812</v>
      </c>
      <c r="C4979" s="82" t="s">
        <v>10958</v>
      </c>
      <c r="D4979" s="82">
        <v>101</v>
      </c>
      <c r="E4979" s="82">
        <v>29</v>
      </c>
      <c r="F4979" s="82">
        <v>9</v>
      </c>
      <c r="G4979" s="82">
        <v>139</v>
      </c>
      <c r="H4979" s="40" t="s">
        <v>2</v>
      </c>
      <c r="I4979" s="83" t="str">
        <f>IFERROR(VLOOKUP(A4979,'Alíquotas - CADPREV'!$B$2152:$N$4324,8,FALSE),"")</f>
        <v>SIM</v>
      </c>
      <c r="J4979" s="83" t="str">
        <f>IF(H4979="RPPS",VLOOKUP(A4979,' Legislação Benef - GESCON'!$B$4:$I$2159,3,FALSE),"")</f>
        <v>NÃO</v>
      </c>
      <c r="K4979" s="83" t="str">
        <f>IF(H4979="RPPS",VLOOKUP(A4979,' Legislação Benef - GESCON'!$B$4:$I$2159,6,FALSE),"")</f>
        <v>NÃO</v>
      </c>
      <c r="L4979" s="83" t="str">
        <f>IF(H4979="RPPS",IFERROR(IF(VLOOKUP(A4979,'Suspensão de repasses - GESCON'!$D$3:$J$1048576,7,FALSE)="Validada","SIM","NÃO"),"NÃO"),"")</f>
        <v>NÃO</v>
      </c>
    </row>
    <row r="4980" spans="1:12" s="19" customFormat="1" ht="15" customHeight="1" x14ac:dyDescent="0.25">
      <c r="A4980" s="88" t="s">
        <v>10347</v>
      </c>
      <c r="B4980" s="40" t="s">
        <v>3812</v>
      </c>
      <c r="C4980" s="82" t="s">
        <v>10958</v>
      </c>
      <c r="D4980" s="82">
        <v>163</v>
      </c>
      <c r="E4980" s="82">
        <v>43</v>
      </c>
      <c r="F4980" s="82">
        <v>8</v>
      </c>
      <c r="G4980" s="82">
        <v>214</v>
      </c>
      <c r="H4980" s="40" t="s">
        <v>2</v>
      </c>
      <c r="I4980" s="83" t="str">
        <f>IFERROR(VLOOKUP(A4980,'Alíquotas - CADPREV'!$B$2152:$N$4324,8,FALSE),"")</f>
        <v>NÃO</v>
      </c>
      <c r="J4980" s="83" t="str">
        <f>IF(H4980="RPPS",VLOOKUP(A4980,' Legislação Benef - GESCON'!$B$4:$I$2159,3,FALSE),"")</f>
        <v>NÃO</v>
      </c>
      <c r="K4980" s="83" t="str">
        <f>IF(H4980="RPPS",VLOOKUP(A4980,' Legislação Benef - GESCON'!$B$4:$I$2159,6,FALSE),"")</f>
        <v>NÃO</v>
      </c>
      <c r="L4980" s="83" t="str">
        <f>IF(H4980="RPPS",IFERROR(IF(VLOOKUP(A4980,'Suspensão de repasses - GESCON'!$D$3:$J$1048576,7,FALSE)="Validada","SIM","NÃO"),"NÃO"),"")</f>
        <v>NÃO</v>
      </c>
    </row>
    <row r="4981" spans="1:12" s="19" customFormat="1" ht="15" customHeight="1" x14ac:dyDescent="0.25">
      <c r="A4981" s="88" t="s">
        <v>10348</v>
      </c>
      <c r="B4981" s="40" t="s">
        <v>3812</v>
      </c>
      <c r="C4981" s="82" t="s">
        <v>10958</v>
      </c>
      <c r="D4981" s="82">
        <v>233</v>
      </c>
      <c r="E4981" s="82">
        <v>47</v>
      </c>
      <c r="F4981" s="82">
        <v>14</v>
      </c>
      <c r="G4981" s="82">
        <v>294</v>
      </c>
      <c r="H4981" s="40" t="s">
        <v>2</v>
      </c>
      <c r="I4981" s="83" t="str">
        <f>IFERROR(VLOOKUP(A4981,'Alíquotas - CADPREV'!$B$2152:$N$4324,8,FALSE),"")</f>
        <v>NÃO</v>
      </c>
      <c r="J4981" s="83" t="str">
        <f>IF(H4981="RPPS",VLOOKUP(A4981,' Legislação Benef - GESCON'!$B$4:$I$2159,3,FALSE),"")</f>
        <v>NÃO</v>
      </c>
      <c r="K4981" s="83" t="str">
        <f>IF(H4981="RPPS",VLOOKUP(A4981,' Legislação Benef - GESCON'!$B$4:$I$2159,6,FALSE),"")</f>
        <v>SIM</v>
      </c>
      <c r="L4981" s="83" t="str">
        <f>IF(H4981="RPPS",IFERROR(IF(VLOOKUP(A4981,'Suspensão de repasses - GESCON'!$D$3:$J$1048576,7,FALSE)="Validada","SIM","NÃO"),"NÃO"),"")</f>
        <v>NÃO</v>
      </c>
    </row>
    <row r="4982" spans="1:12" s="19" customFormat="1" ht="15" hidden="1" customHeight="1" x14ac:dyDescent="0.25">
      <c r="A4982" s="88" t="s">
        <v>10349</v>
      </c>
      <c r="B4982" s="40" t="s">
        <v>2197</v>
      </c>
      <c r="C4982" s="82" t="s">
        <v>10959</v>
      </c>
      <c r="D4982" s="82"/>
      <c r="E4982" s="82"/>
      <c r="F4982" s="82"/>
      <c r="G4982" s="82"/>
      <c r="H4982" s="40" t="s">
        <v>4</v>
      </c>
      <c r="I4982" s="83" t="str">
        <f>IFERROR(VLOOKUP(A4982,'Alíquotas - CADPREV'!$B$2152:$N$4324,8,FALSE),"")</f>
        <v/>
      </c>
      <c r="J4982" s="83" t="str">
        <f>IF(H4982="RPPS",VLOOKUP(A4982,' Legislação Benef - GESCON'!$B$4:$I$2159,3,FALSE),"")</f>
        <v/>
      </c>
      <c r="K4982" s="83" t="str">
        <f>IF(H4982="RPPS",VLOOKUP(A4982,' Legislação Benef - GESCON'!$B$4:$I$2159,6,FALSE),"")</f>
        <v/>
      </c>
      <c r="L4982" s="83" t="str">
        <f>IF(H4982="RPPS",IFERROR(IF(VLOOKUP(A4982,'Suspensão de repasses - GESCON'!$D$3:$J$1048576,7,FALSE)="Validada","SIM","NÃO"),"NÃO"),"")</f>
        <v/>
      </c>
    </row>
    <row r="4983" spans="1:12" s="19" customFormat="1" ht="15" hidden="1" customHeight="1" x14ac:dyDescent="0.25">
      <c r="A4983" s="88" t="s">
        <v>10350</v>
      </c>
      <c r="B4983" s="40" t="s">
        <v>1356</v>
      </c>
      <c r="C4983" s="82" t="s">
        <v>10959</v>
      </c>
      <c r="D4983" s="82"/>
      <c r="E4983" s="82"/>
      <c r="F4983" s="82"/>
      <c r="G4983" s="82"/>
      <c r="H4983" s="40" t="s">
        <v>4</v>
      </c>
      <c r="I4983" s="83" t="str">
        <f>IFERROR(VLOOKUP(A4983,'Alíquotas - CADPREV'!$B$2152:$N$4324,8,FALSE),"")</f>
        <v/>
      </c>
      <c r="J4983" s="83" t="str">
        <f>IF(H4983="RPPS",VLOOKUP(A4983,' Legislação Benef - GESCON'!$B$4:$I$2159,3,FALSE),"")</f>
        <v/>
      </c>
      <c r="K4983" s="83" t="str">
        <f>IF(H4983="RPPS",VLOOKUP(A4983,' Legislação Benef - GESCON'!$B$4:$I$2159,6,FALSE),"")</f>
        <v/>
      </c>
      <c r="L4983" s="83" t="str">
        <f>IF(H4983="RPPS",IFERROR(IF(VLOOKUP(A4983,'Suspensão de repasses - GESCON'!$D$3:$J$1048576,7,FALSE)="Validada","SIM","NÃO"),"NÃO"),"")</f>
        <v/>
      </c>
    </row>
    <row r="4984" spans="1:12" s="19" customFormat="1" ht="15" hidden="1" customHeight="1" x14ac:dyDescent="0.25">
      <c r="A4984" s="88" t="s">
        <v>10351</v>
      </c>
      <c r="B4984" s="40" t="s">
        <v>0</v>
      </c>
      <c r="C4984" s="82" t="s">
        <v>10959</v>
      </c>
      <c r="D4984" s="82"/>
      <c r="E4984" s="82"/>
      <c r="F4984" s="82"/>
      <c r="G4984" s="82"/>
      <c r="H4984" s="40" t="s">
        <v>4</v>
      </c>
      <c r="I4984" s="83" t="str">
        <f>IFERROR(VLOOKUP(A4984,'Alíquotas - CADPREV'!$B$2152:$N$4324,8,FALSE),"")</f>
        <v/>
      </c>
      <c r="J4984" s="83" t="str">
        <f>IF(H4984="RPPS",VLOOKUP(A4984,' Legislação Benef - GESCON'!$B$4:$I$2159,3,FALSE),"")</f>
        <v/>
      </c>
      <c r="K4984" s="83" t="str">
        <f>IF(H4984="RPPS",VLOOKUP(A4984,' Legislação Benef - GESCON'!$B$4:$I$2159,6,FALSE),"")</f>
        <v/>
      </c>
      <c r="L4984" s="83" t="str">
        <f>IF(H4984="RPPS",IFERROR(IF(VLOOKUP(A4984,'Suspensão de repasses - GESCON'!$D$3:$J$1048576,7,FALSE)="Validada","SIM","NÃO"),"NÃO"),"")</f>
        <v/>
      </c>
    </row>
    <row r="4985" spans="1:12" s="19" customFormat="1" ht="15" hidden="1" customHeight="1" x14ac:dyDescent="0.25">
      <c r="A4985" s="88" t="s">
        <v>10352</v>
      </c>
      <c r="B4985" s="40" t="s">
        <v>1142</v>
      </c>
      <c r="C4985" s="82" t="s">
        <v>10959</v>
      </c>
      <c r="D4985" s="82"/>
      <c r="E4985" s="82"/>
      <c r="F4985" s="82"/>
      <c r="G4985" s="82"/>
      <c r="H4985" s="40" t="s">
        <v>4</v>
      </c>
      <c r="I4985" s="83" t="str">
        <f>IFERROR(VLOOKUP(A4985,'Alíquotas - CADPREV'!$B$2152:$N$4324,8,FALSE),"")</f>
        <v/>
      </c>
      <c r="J4985" s="83" t="str">
        <f>IF(H4985="RPPS",VLOOKUP(A4985,' Legislação Benef - GESCON'!$B$4:$I$2159,3,FALSE),"")</f>
        <v/>
      </c>
      <c r="K4985" s="83" t="str">
        <f>IF(H4985="RPPS",VLOOKUP(A4985,' Legislação Benef - GESCON'!$B$4:$I$2159,6,FALSE),"")</f>
        <v/>
      </c>
      <c r="L4985" s="83" t="str">
        <f>IF(H4985="RPPS",IFERROR(IF(VLOOKUP(A4985,'Suspensão de repasses - GESCON'!$D$3:$J$1048576,7,FALSE)="Validada","SIM","NÃO"),"NÃO"),"")</f>
        <v/>
      </c>
    </row>
    <row r="4986" spans="1:12" s="19" customFormat="1" ht="15" hidden="1" customHeight="1" x14ac:dyDescent="0.25">
      <c r="A4986" s="88" t="s">
        <v>10353</v>
      </c>
      <c r="B4986" s="40" t="s">
        <v>1356</v>
      </c>
      <c r="C4986" s="82" t="s">
        <v>10959</v>
      </c>
      <c r="D4986" s="82"/>
      <c r="E4986" s="82"/>
      <c r="F4986" s="82"/>
      <c r="G4986" s="82"/>
      <c r="H4986" s="40" t="s">
        <v>4</v>
      </c>
      <c r="I4986" s="83" t="str">
        <f>IFERROR(VLOOKUP(A4986,'Alíquotas - CADPREV'!$B$2152:$N$4324,8,FALSE),"")</f>
        <v/>
      </c>
      <c r="J4986" s="83" t="str">
        <f>IF(H4986="RPPS",VLOOKUP(A4986,' Legislação Benef - GESCON'!$B$4:$I$2159,3,FALSE),"")</f>
        <v/>
      </c>
      <c r="K4986" s="83" t="str">
        <f>IF(H4986="RPPS",VLOOKUP(A4986,' Legislação Benef - GESCON'!$B$4:$I$2159,6,FALSE),"")</f>
        <v/>
      </c>
      <c r="L4986" s="83" t="str">
        <f>IF(H4986="RPPS",IFERROR(IF(VLOOKUP(A4986,'Suspensão de repasses - GESCON'!$D$3:$J$1048576,7,FALSE)="Validada","SIM","NÃO"),"NÃO"),"")</f>
        <v/>
      </c>
    </row>
    <row r="4987" spans="1:12" s="19" customFormat="1" ht="15" customHeight="1" x14ac:dyDescent="0.25">
      <c r="A4987" s="88" t="s">
        <v>10354</v>
      </c>
      <c r="B4987" s="40" t="s">
        <v>901</v>
      </c>
      <c r="C4987" s="82" t="s">
        <v>10958</v>
      </c>
      <c r="D4987" s="82">
        <v>3449</v>
      </c>
      <c r="E4987" s="82">
        <v>275</v>
      </c>
      <c r="F4987" s="82">
        <v>94</v>
      </c>
      <c r="G4987" s="82">
        <v>3818</v>
      </c>
      <c r="H4987" s="40" t="s">
        <v>2</v>
      </c>
      <c r="I4987" s="83" t="str">
        <f>IFERROR(VLOOKUP(A4987,'Alíquotas - CADPREV'!$B$2152:$N$4324,8,FALSE),"")</f>
        <v>SIM</v>
      </c>
      <c r="J4987" s="83" t="str">
        <f>IF(H4987="RPPS",VLOOKUP(A4987,' Legislação Benef - GESCON'!$B$4:$I$2159,3,FALSE),"")</f>
        <v>NÃO</v>
      </c>
      <c r="K4987" s="83" t="str">
        <f>IF(H4987="RPPS",VLOOKUP(A4987,' Legislação Benef - GESCON'!$B$4:$I$2159,6,FALSE),"")</f>
        <v>NÃO</v>
      </c>
      <c r="L4987" s="83" t="str">
        <f>IF(H4987="RPPS",IFERROR(IF(VLOOKUP(A4987,'Suspensão de repasses - GESCON'!$D$3:$J$1048576,7,FALSE)="Validada","SIM","NÃO"),"NÃO"),"")</f>
        <v>NÃO</v>
      </c>
    </row>
    <row r="4988" spans="1:12" s="19" customFormat="1" ht="15" hidden="1" customHeight="1" x14ac:dyDescent="0.25">
      <c r="A4988" s="88" t="s">
        <v>10355</v>
      </c>
      <c r="B4988" s="40" t="s">
        <v>1356</v>
      </c>
      <c r="C4988" s="82" t="s">
        <v>10959</v>
      </c>
      <c r="D4988" s="82"/>
      <c r="E4988" s="82"/>
      <c r="F4988" s="82"/>
      <c r="G4988" s="82"/>
      <c r="H4988" s="40" t="s">
        <v>4</v>
      </c>
      <c r="I4988" s="83" t="str">
        <f>IFERROR(VLOOKUP(A4988,'Alíquotas - CADPREV'!$B$2152:$N$4324,8,FALSE),"")</f>
        <v/>
      </c>
      <c r="J4988" s="83" t="str">
        <f>IF(H4988="RPPS",VLOOKUP(A4988,' Legislação Benef - GESCON'!$B$4:$I$2159,3,FALSE),"")</f>
        <v/>
      </c>
      <c r="K4988" s="83" t="str">
        <f>IF(H4988="RPPS",VLOOKUP(A4988,' Legislação Benef - GESCON'!$B$4:$I$2159,6,FALSE),"")</f>
        <v/>
      </c>
      <c r="L4988" s="83" t="str">
        <f>IF(H4988="RPPS",IFERROR(IF(VLOOKUP(A4988,'Suspensão de repasses - GESCON'!$D$3:$J$1048576,7,FALSE)="Validada","SIM","NÃO"),"NÃO"),"")</f>
        <v/>
      </c>
    </row>
    <row r="4989" spans="1:12" s="19" customFormat="1" ht="15" customHeight="1" x14ac:dyDescent="0.25">
      <c r="A4989" s="88" t="s">
        <v>10356</v>
      </c>
      <c r="B4989" s="40" t="s">
        <v>3601</v>
      </c>
      <c r="C4989" s="82" t="s">
        <v>10958</v>
      </c>
      <c r="D4989" s="82">
        <v>205</v>
      </c>
      <c r="E4989" s="82">
        <v>23</v>
      </c>
      <c r="F4989" s="82">
        <v>0</v>
      </c>
      <c r="G4989" s="82">
        <v>228</v>
      </c>
      <c r="H4989" s="40" t="s">
        <v>2</v>
      </c>
      <c r="I4989" s="83" t="str">
        <f>IFERROR(VLOOKUP(A4989,'Alíquotas - CADPREV'!$B$2152:$N$4324,8,FALSE),"")</f>
        <v>NÃO</v>
      </c>
      <c r="J4989" s="83" t="str">
        <f>IF(H4989="RPPS",VLOOKUP(A4989,' Legislação Benef - GESCON'!$B$4:$I$2159,3,FALSE),"")</f>
        <v>NÃO</v>
      </c>
      <c r="K4989" s="83" t="str">
        <f>IF(H4989="RPPS",VLOOKUP(A4989,' Legislação Benef - GESCON'!$B$4:$I$2159,6,FALSE),"")</f>
        <v>NÃO</v>
      </c>
      <c r="L4989" s="83" t="str">
        <f>IF(H4989="RPPS",IFERROR(IF(VLOOKUP(A4989,'Suspensão de repasses - GESCON'!$D$3:$J$1048576,7,FALSE)="Validada","SIM","NÃO"),"NÃO"),"")</f>
        <v>NÃO</v>
      </c>
    </row>
    <row r="4990" spans="1:12" s="19" customFormat="1" ht="15" hidden="1" customHeight="1" x14ac:dyDescent="0.25">
      <c r="A4990" s="88" t="s">
        <v>10357</v>
      </c>
      <c r="B4990" s="40" t="s">
        <v>1356</v>
      </c>
      <c r="C4990" s="82" t="s">
        <v>10959</v>
      </c>
      <c r="D4990" s="82"/>
      <c r="E4990" s="82"/>
      <c r="F4990" s="82"/>
      <c r="G4990" s="82"/>
      <c r="H4990" s="40" t="s">
        <v>4</v>
      </c>
      <c r="I4990" s="83" t="str">
        <f>IFERROR(VLOOKUP(A4990,'Alíquotas - CADPREV'!$B$2152:$N$4324,8,FALSE),"")</f>
        <v/>
      </c>
      <c r="J4990" s="83" t="str">
        <f>IF(H4990="RPPS",VLOOKUP(A4990,' Legislação Benef - GESCON'!$B$4:$I$2159,3,FALSE),"")</f>
        <v/>
      </c>
      <c r="K4990" s="83" t="str">
        <f>IF(H4990="RPPS",VLOOKUP(A4990,' Legislação Benef - GESCON'!$B$4:$I$2159,6,FALSE),"")</f>
        <v/>
      </c>
      <c r="L4990" s="83" t="str">
        <f>IF(H4990="RPPS",IFERROR(IF(VLOOKUP(A4990,'Suspensão de repasses - GESCON'!$D$3:$J$1048576,7,FALSE)="Validada","SIM","NÃO"),"NÃO"),"")</f>
        <v/>
      </c>
    </row>
    <row r="4991" spans="1:12" s="19" customFormat="1" ht="15" hidden="1" customHeight="1" x14ac:dyDescent="0.25">
      <c r="A4991" s="88" t="s">
        <v>10358</v>
      </c>
      <c r="B4991" s="40" t="s">
        <v>3601</v>
      </c>
      <c r="C4991" s="82" t="s">
        <v>10959</v>
      </c>
      <c r="D4991" s="82"/>
      <c r="E4991" s="82"/>
      <c r="F4991" s="82"/>
      <c r="G4991" s="82"/>
      <c r="H4991" s="40" t="s">
        <v>4</v>
      </c>
      <c r="I4991" s="83" t="str">
        <f>IFERROR(VLOOKUP(A4991,'Alíquotas - CADPREV'!$B$2152:$N$4324,8,FALSE),"")</f>
        <v/>
      </c>
      <c r="J4991" s="83" t="str">
        <f>IF(H4991="RPPS",VLOOKUP(A4991,' Legislação Benef - GESCON'!$B$4:$I$2159,3,FALSE),"")</f>
        <v/>
      </c>
      <c r="K4991" s="83" t="str">
        <f>IF(H4991="RPPS",VLOOKUP(A4991,' Legislação Benef - GESCON'!$B$4:$I$2159,6,FALSE),"")</f>
        <v/>
      </c>
      <c r="L4991" s="83" t="str">
        <f>IF(H4991="RPPS",IFERROR(IF(VLOOKUP(A4991,'Suspensão de repasses - GESCON'!$D$3:$J$1048576,7,FALSE)="Validada","SIM","NÃO"),"NÃO"),"")</f>
        <v/>
      </c>
    </row>
    <row r="4992" spans="1:12" s="19" customFormat="1" ht="15" hidden="1" customHeight="1" x14ac:dyDescent="0.25">
      <c r="A4992" s="88" t="s">
        <v>10359</v>
      </c>
      <c r="B4992" s="40" t="s">
        <v>0</v>
      </c>
      <c r="C4992" s="82" t="s">
        <v>10959</v>
      </c>
      <c r="D4992" s="82"/>
      <c r="E4992" s="82"/>
      <c r="F4992" s="82"/>
      <c r="G4992" s="82"/>
      <c r="H4992" s="40" t="s">
        <v>4</v>
      </c>
      <c r="I4992" s="83" t="str">
        <f>IFERROR(VLOOKUP(A4992,'Alíquotas - CADPREV'!$B$2152:$N$4324,8,FALSE),"")</f>
        <v/>
      </c>
      <c r="J4992" s="83" t="str">
        <f>IF(H4992="RPPS",VLOOKUP(A4992,' Legislação Benef - GESCON'!$B$4:$I$2159,3,FALSE),"")</f>
        <v/>
      </c>
      <c r="K4992" s="83" t="str">
        <f>IF(H4992="RPPS",VLOOKUP(A4992,' Legislação Benef - GESCON'!$B$4:$I$2159,6,FALSE),"")</f>
        <v/>
      </c>
      <c r="L4992" s="83" t="str">
        <f>IF(H4992="RPPS",IFERROR(IF(VLOOKUP(A4992,'Suspensão de repasses - GESCON'!$D$3:$J$1048576,7,FALSE)="Validada","SIM","NÃO"),"NÃO"),"")</f>
        <v/>
      </c>
    </row>
    <row r="4993" spans="1:12" s="19" customFormat="1" ht="15" hidden="1" customHeight="1" x14ac:dyDescent="0.25">
      <c r="A4993" s="88" t="s">
        <v>10360</v>
      </c>
      <c r="B4993" s="40" t="s">
        <v>1356</v>
      </c>
      <c r="C4993" s="82" t="s">
        <v>10959</v>
      </c>
      <c r="D4993" s="82"/>
      <c r="E4993" s="82"/>
      <c r="F4993" s="82"/>
      <c r="G4993" s="82"/>
      <c r="H4993" s="40" t="s">
        <v>4</v>
      </c>
      <c r="I4993" s="83" t="str">
        <f>IFERROR(VLOOKUP(A4993,'Alíquotas - CADPREV'!$B$2152:$N$4324,8,FALSE),"")</f>
        <v/>
      </c>
      <c r="J4993" s="83" t="str">
        <f>IF(H4993="RPPS",VLOOKUP(A4993,' Legislação Benef - GESCON'!$B$4:$I$2159,3,FALSE),"")</f>
        <v/>
      </c>
      <c r="K4993" s="83" t="str">
        <f>IF(H4993="RPPS",VLOOKUP(A4993,' Legislação Benef - GESCON'!$B$4:$I$2159,6,FALSE),"")</f>
        <v/>
      </c>
      <c r="L4993" s="83" t="str">
        <f>IF(H4993="RPPS",IFERROR(IF(VLOOKUP(A4993,'Suspensão de repasses - GESCON'!$D$3:$J$1048576,7,FALSE)="Validada","SIM","NÃO"),"NÃO"),"")</f>
        <v/>
      </c>
    </row>
    <row r="4994" spans="1:12" s="19" customFormat="1" ht="15" hidden="1" customHeight="1" x14ac:dyDescent="0.25">
      <c r="A4994" s="88" t="s">
        <v>10361</v>
      </c>
      <c r="B4994" s="40" t="s">
        <v>2413</v>
      </c>
      <c r="C4994" s="82" t="s">
        <v>10959</v>
      </c>
      <c r="D4994" s="82"/>
      <c r="E4994" s="82"/>
      <c r="F4994" s="82"/>
      <c r="G4994" s="82"/>
      <c r="H4994" s="40" t="s">
        <v>4</v>
      </c>
      <c r="I4994" s="83" t="str">
        <f>IFERROR(VLOOKUP(A4994,'Alíquotas - CADPREV'!$B$2152:$N$4324,8,FALSE),"")</f>
        <v/>
      </c>
      <c r="J4994" s="83" t="str">
        <f>IF(H4994="RPPS",VLOOKUP(A4994,' Legislação Benef - GESCON'!$B$4:$I$2159,3,FALSE),"")</f>
        <v/>
      </c>
      <c r="K4994" s="83" t="str">
        <f>IF(H4994="RPPS",VLOOKUP(A4994,' Legislação Benef - GESCON'!$B$4:$I$2159,6,FALSE),"")</f>
        <v/>
      </c>
      <c r="L4994" s="83" t="str">
        <f>IF(H4994="RPPS",IFERROR(IF(VLOOKUP(A4994,'Suspensão de repasses - GESCON'!$D$3:$J$1048576,7,FALSE)="Validada","SIM","NÃO"),"NÃO"),"")</f>
        <v/>
      </c>
    </row>
    <row r="4995" spans="1:12" s="19" customFormat="1" ht="15" hidden="1" customHeight="1" x14ac:dyDescent="0.25">
      <c r="A4995" s="88" t="s">
        <v>10362</v>
      </c>
      <c r="B4995" s="40" t="s">
        <v>1142</v>
      </c>
      <c r="C4995" s="82" t="s">
        <v>10959</v>
      </c>
      <c r="D4995" s="82"/>
      <c r="E4995" s="82"/>
      <c r="F4995" s="82"/>
      <c r="G4995" s="82"/>
      <c r="H4995" s="40" t="s">
        <v>4</v>
      </c>
      <c r="I4995" s="83" t="str">
        <f>IFERROR(VLOOKUP(A4995,'Alíquotas - CADPREV'!$B$2152:$N$4324,8,FALSE),"")</f>
        <v/>
      </c>
      <c r="J4995" s="83" t="str">
        <f>IF(H4995="RPPS",VLOOKUP(A4995,' Legislação Benef - GESCON'!$B$4:$I$2159,3,FALSE),"")</f>
        <v/>
      </c>
      <c r="K4995" s="83" t="str">
        <f>IF(H4995="RPPS",VLOOKUP(A4995,' Legislação Benef - GESCON'!$B$4:$I$2159,6,FALSE),"")</f>
        <v/>
      </c>
      <c r="L4995" s="83" t="str">
        <f>IF(H4995="RPPS",IFERROR(IF(VLOOKUP(A4995,'Suspensão de repasses - GESCON'!$D$3:$J$1048576,7,FALSE)="Validada","SIM","NÃO"),"NÃO"),"")</f>
        <v/>
      </c>
    </row>
    <row r="4996" spans="1:12" s="19" customFormat="1" ht="15" hidden="1" customHeight="1" x14ac:dyDescent="0.25">
      <c r="A4996" s="88" t="s">
        <v>10363</v>
      </c>
      <c r="B4996" s="40" t="s">
        <v>1356</v>
      </c>
      <c r="C4996" s="82" t="s">
        <v>10959</v>
      </c>
      <c r="D4996" s="82"/>
      <c r="E4996" s="82"/>
      <c r="F4996" s="82"/>
      <c r="G4996" s="82"/>
      <c r="H4996" s="40" t="s">
        <v>4</v>
      </c>
      <c r="I4996" s="83" t="str">
        <f>IFERROR(VLOOKUP(A4996,'Alíquotas - CADPREV'!$B$2152:$N$4324,8,FALSE),"")</f>
        <v/>
      </c>
      <c r="J4996" s="83" t="str">
        <f>IF(H4996="RPPS",VLOOKUP(A4996,' Legislação Benef - GESCON'!$B$4:$I$2159,3,FALSE),"")</f>
        <v/>
      </c>
      <c r="K4996" s="83" t="str">
        <f>IF(H4996="RPPS",VLOOKUP(A4996,' Legislação Benef - GESCON'!$B$4:$I$2159,6,FALSE),"")</f>
        <v/>
      </c>
      <c r="L4996" s="83" t="str">
        <f>IF(H4996="RPPS",IFERROR(IF(VLOOKUP(A4996,'Suspensão de repasses - GESCON'!$D$3:$J$1048576,7,FALSE)="Validada","SIM","NÃO"),"NÃO"),"")</f>
        <v/>
      </c>
    </row>
    <row r="4997" spans="1:12" s="19" customFormat="1" ht="15" hidden="1" customHeight="1" x14ac:dyDescent="0.25">
      <c r="A4997" s="88" t="s">
        <v>10364</v>
      </c>
      <c r="B4997" s="40" t="s">
        <v>634</v>
      </c>
      <c r="C4997" s="82" t="s">
        <v>10959</v>
      </c>
      <c r="D4997" s="82"/>
      <c r="E4997" s="82"/>
      <c r="F4997" s="82"/>
      <c r="G4997" s="82"/>
      <c r="H4997" s="40" t="s">
        <v>4</v>
      </c>
      <c r="I4997" s="83" t="str">
        <f>IFERROR(VLOOKUP(A4997,'Alíquotas - CADPREV'!$B$2152:$N$4324,8,FALSE),"")</f>
        <v/>
      </c>
      <c r="J4997" s="83" t="str">
        <f>IF(H4997="RPPS",VLOOKUP(A4997,' Legislação Benef - GESCON'!$B$4:$I$2159,3,FALSE),"")</f>
        <v/>
      </c>
      <c r="K4997" s="83" t="str">
        <f>IF(H4997="RPPS",VLOOKUP(A4997,' Legislação Benef - GESCON'!$B$4:$I$2159,6,FALSE),"")</f>
        <v/>
      </c>
      <c r="L4997" s="83" t="str">
        <f>IF(H4997="RPPS",IFERROR(IF(VLOOKUP(A4997,'Suspensão de repasses - GESCON'!$D$3:$J$1048576,7,FALSE)="Validada","SIM","NÃO"),"NÃO"),"")</f>
        <v/>
      </c>
    </row>
    <row r="4998" spans="1:12" s="19" customFormat="1" ht="15" customHeight="1" x14ac:dyDescent="0.25">
      <c r="A4998" s="88" t="s">
        <v>10365</v>
      </c>
      <c r="B4998" s="40" t="s">
        <v>29</v>
      </c>
      <c r="C4998" s="82" t="s">
        <v>10958</v>
      </c>
      <c r="D4998" s="82"/>
      <c r="E4998" s="82"/>
      <c r="F4998" s="82"/>
      <c r="G4998" s="82"/>
      <c r="H4998" s="40" t="s">
        <v>2</v>
      </c>
      <c r="I4998" s="83" t="str">
        <f>IFERROR(VLOOKUP(A4998,'Alíquotas - CADPREV'!$B$2152:$N$4324,8,FALSE),"")</f>
        <v>NÃO</v>
      </c>
      <c r="J4998" s="83" t="str">
        <f>IF(H4998="RPPS",VLOOKUP(A4998,' Legislação Benef - GESCON'!$B$4:$I$2159,3,FALSE),"")</f>
        <v>NÃO</v>
      </c>
      <c r="K4998" s="83" t="str">
        <f>IF(H4998="RPPS",VLOOKUP(A4998,' Legislação Benef - GESCON'!$B$4:$I$2159,6,FALSE),"")</f>
        <v>NÃO</v>
      </c>
      <c r="L4998" s="83" t="str">
        <f>IF(H4998="RPPS",IFERROR(IF(VLOOKUP(A4998,'Suspensão de repasses - GESCON'!$D$3:$J$1048576,7,FALSE)="Validada","SIM","NÃO"),"NÃO"),"")</f>
        <v>NÃO</v>
      </c>
    </row>
    <row r="4999" spans="1:12" s="19" customFormat="1" ht="15" hidden="1" customHeight="1" x14ac:dyDescent="0.25">
      <c r="A4999" s="88" t="s">
        <v>10366</v>
      </c>
      <c r="B4999" s="40" t="s">
        <v>634</v>
      </c>
      <c r="C4999" s="82" t="s">
        <v>10959</v>
      </c>
      <c r="D4999" s="82"/>
      <c r="E4999" s="82"/>
      <c r="F4999" s="82"/>
      <c r="G4999" s="82"/>
      <c r="H4999" s="40" t="s">
        <v>4</v>
      </c>
      <c r="I4999" s="83" t="str">
        <f>IFERROR(VLOOKUP(A4999,'Alíquotas - CADPREV'!$B$2152:$N$4324,8,FALSE),"")</f>
        <v/>
      </c>
      <c r="J4999" s="83" t="str">
        <f>IF(H4999="RPPS",VLOOKUP(A4999,' Legislação Benef - GESCON'!$B$4:$I$2159,3,FALSE),"")</f>
        <v/>
      </c>
      <c r="K4999" s="83" t="str">
        <f>IF(H4999="RPPS",VLOOKUP(A4999,' Legislação Benef - GESCON'!$B$4:$I$2159,6,FALSE),"")</f>
        <v/>
      </c>
      <c r="L4999" s="83" t="str">
        <f>IF(H4999="RPPS",IFERROR(IF(VLOOKUP(A4999,'Suspensão de repasses - GESCON'!$D$3:$J$1048576,7,FALSE)="Validada","SIM","NÃO"),"NÃO"),"")</f>
        <v/>
      </c>
    </row>
    <row r="5000" spans="1:12" s="19" customFormat="1" ht="15" hidden="1" customHeight="1" x14ac:dyDescent="0.25">
      <c r="A5000" s="88" t="s">
        <v>10367</v>
      </c>
      <c r="B5000" s="40" t="s">
        <v>3812</v>
      </c>
      <c r="C5000" s="82" t="s">
        <v>10959</v>
      </c>
      <c r="D5000" s="82"/>
      <c r="E5000" s="82"/>
      <c r="F5000" s="82"/>
      <c r="G5000" s="82"/>
      <c r="H5000" s="40" t="s">
        <v>4</v>
      </c>
      <c r="I5000" s="83" t="str">
        <f>IFERROR(VLOOKUP(A5000,'Alíquotas - CADPREV'!$B$2152:$N$4324,8,FALSE),"")</f>
        <v/>
      </c>
      <c r="J5000" s="83" t="str">
        <f>IF(H5000="RPPS",VLOOKUP(A5000,' Legislação Benef - GESCON'!$B$4:$I$2159,3,FALSE),"")</f>
        <v/>
      </c>
      <c r="K5000" s="83" t="str">
        <f>IF(H5000="RPPS",VLOOKUP(A5000,' Legislação Benef - GESCON'!$B$4:$I$2159,6,FALSE),"")</f>
        <v/>
      </c>
      <c r="L5000" s="83" t="str">
        <f>IF(H5000="RPPS",IFERROR(IF(VLOOKUP(A5000,'Suspensão de repasses - GESCON'!$D$3:$J$1048576,7,FALSE)="Validada","SIM","NÃO"),"NÃO"),"")</f>
        <v/>
      </c>
    </row>
    <row r="5001" spans="1:12" s="19" customFormat="1" ht="15" hidden="1" customHeight="1" x14ac:dyDescent="0.25">
      <c r="A5001" s="88" t="s">
        <v>10368</v>
      </c>
      <c r="B5001" s="40" t="s">
        <v>3143</v>
      </c>
      <c r="C5001" s="82" t="s">
        <v>10959</v>
      </c>
      <c r="D5001" s="82"/>
      <c r="E5001" s="82"/>
      <c r="F5001" s="82"/>
      <c r="G5001" s="82"/>
      <c r="H5001" s="40" t="s">
        <v>4</v>
      </c>
      <c r="I5001" s="83" t="str">
        <f>IFERROR(VLOOKUP(A5001,'Alíquotas - CADPREV'!$B$2152:$N$4324,8,FALSE),"")</f>
        <v/>
      </c>
      <c r="J5001" s="83" t="str">
        <f>IF(H5001="RPPS",VLOOKUP(A5001,' Legislação Benef - GESCON'!$B$4:$I$2159,3,FALSE),"")</f>
        <v/>
      </c>
      <c r="K5001" s="83" t="str">
        <f>IF(H5001="RPPS",VLOOKUP(A5001,' Legislação Benef - GESCON'!$B$4:$I$2159,6,FALSE),"")</f>
        <v/>
      </c>
      <c r="L5001" s="83" t="str">
        <f>IF(H5001="RPPS",IFERROR(IF(VLOOKUP(A5001,'Suspensão de repasses - GESCON'!$D$3:$J$1048576,7,FALSE)="Validada","SIM","NÃO"),"NÃO"),"")</f>
        <v/>
      </c>
    </row>
    <row r="5002" spans="1:12" s="19" customFormat="1" ht="15" hidden="1" customHeight="1" x14ac:dyDescent="0.25">
      <c r="A5002" s="88" t="s">
        <v>10369</v>
      </c>
      <c r="B5002" s="40" t="s">
        <v>215</v>
      </c>
      <c r="C5002" s="82" t="s">
        <v>10959</v>
      </c>
      <c r="D5002" s="82"/>
      <c r="E5002" s="82"/>
      <c r="F5002" s="82"/>
      <c r="G5002" s="82"/>
      <c r="H5002" s="40" t="s">
        <v>4</v>
      </c>
      <c r="I5002" s="83" t="str">
        <f>IFERROR(VLOOKUP(A5002,'Alíquotas - CADPREV'!$B$2152:$N$4324,8,FALSE),"")</f>
        <v/>
      </c>
      <c r="J5002" s="83" t="str">
        <f>IF(H5002="RPPS",VLOOKUP(A5002,' Legislação Benef - GESCON'!$B$4:$I$2159,3,FALSE),"")</f>
        <v/>
      </c>
      <c r="K5002" s="83" t="str">
        <f>IF(H5002="RPPS",VLOOKUP(A5002,' Legislação Benef - GESCON'!$B$4:$I$2159,6,FALSE),"")</f>
        <v/>
      </c>
      <c r="L5002" s="83" t="str">
        <f>IF(H5002="RPPS",IFERROR(IF(VLOOKUP(A5002,'Suspensão de repasses - GESCON'!$D$3:$J$1048576,7,FALSE)="Validada","SIM","NÃO"),"NÃO"),"")</f>
        <v/>
      </c>
    </row>
    <row r="5003" spans="1:12" s="19" customFormat="1" ht="15" hidden="1" customHeight="1" x14ac:dyDescent="0.25">
      <c r="A5003" s="88" t="s">
        <v>10370</v>
      </c>
      <c r="B5003" s="40" t="s">
        <v>1356</v>
      </c>
      <c r="C5003" s="82" t="s">
        <v>10959</v>
      </c>
      <c r="D5003" s="82"/>
      <c r="E5003" s="82"/>
      <c r="F5003" s="82"/>
      <c r="G5003" s="82"/>
      <c r="H5003" s="40" t="s">
        <v>4</v>
      </c>
      <c r="I5003" s="83" t="str">
        <f>IFERROR(VLOOKUP(A5003,'Alíquotas - CADPREV'!$B$2152:$N$4324,8,FALSE),"")</f>
        <v/>
      </c>
      <c r="J5003" s="83" t="str">
        <f>IF(H5003="RPPS",VLOOKUP(A5003,' Legislação Benef - GESCON'!$B$4:$I$2159,3,FALSE),"")</f>
        <v/>
      </c>
      <c r="K5003" s="83" t="str">
        <f>IF(H5003="RPPS",VLOOKUP(A5003,' Legislação Benef - GESCON'!$B$4:$I$2159,6,FALSE),"")</f>
        <v/>
      </c>
      <c r="L5003" s="83" t="str">
        <f>IF(H5003="RPPS",IFERROR(IF(VLOOKUP(A5003,'Suspensão de repasses - GESCON'!$D$3:$J$1048576,7,FALSE)="Validada","SIM","NÃO"),"NÃO"),"")</f>
        <v/>
      </c>
    </row>
    <row r="5004" spans="1:12" s="19" customFormat="1" ht="15" customHeight="1" x14ac:dyDescent="0.25">
      <c r="A5004" s="88" t="s">
        <v>10371</v>
      </c>
      <c r="B5004" s="40" t="s">
        <v>1356</v>
      </c>
      <c r="C5004" s="82" t="s">
        <v>10958</v>
      </c>
      <c r="D5004" s="82">
        <v>112</v>
      </c>
      <c r="E5004" s="82">
        <v>37</v>
      </c>
      <c r="F5004" s="82">
        <v>4</v>
      </c>
      <c r="G5004" s="82">
        <v>153</v>
      </c>
      <c r="H5004" s="40" t="s">
        <v>2</v>
      </c>
      <c r="I5004" s="83" t="str">
        <f>IFERROR(VLOOKUP(A5004,'Alíquotas - CADPREV'!$B$2152:$N$4324,8,FALSE),"")</f>
        <v>SIM</v>
      </c>
      <c r="J5004" s="83" t="str">
        <f>IF(H5004="RPPS",VLOOKUP(A5004,' Legislação Benef - GESCON'!$B$4:$I$2159,3,FALSE),"")</f>
        <v>NÃO</v>
      </c>
      <c r="K5004" s="83" t="str">
        <f>IF(H5004="RPPS",VLOOKUP(A5004,' Legislação Benef - GESCON'!$B$4:$I$2159,6,FALSE),"")</f>
        <v>SIM</v>
      </c>
      <c r="L5004" s="83" t="str">
        <f>IF(H5004="RPPS",IFERROR(IF(VLOOKUP(A5004,'Suspensão de repasses - GESCON'!$D$3:$J$1048576,7,FALSE)="Validada","SIM","NÃO"),"NÃO"),"")</f>
        <v>NÃO</v>
      </c>
    </row>
    <row r="5005" spans="1:12" s="19" customFormat="1" ht="15" hidden="1" customHeight="1" x14ac:dyDescent="0.25">
      <c r="A5005" s="88" t="s">
        <v>10372</v>
      </c>
      <c r="B5005" s="40" t="s">
        <v>1356</v>
      </c>
      <c r="C5005" s="82" t="s">
        <v>10959</v>
      </c>
      <c r="D5005" s="82"/>
      <c r="E5005" s="82"/>
      <c r="F5005" s="82"/>
      <c r="G5005" s="82"/>
      <c r="H5005" s="40" t="s">
        <v>4</v>
      </c>
      <c r="I5005" s="83" t="str">
        <f>IFERROR(VLOOKUP(A5005,'Alíquotas - CADPREV'!$B$2152:$N$4324,8,FALSE),"")</f>
        <v/>
      </c>
      <c r="J5005" s="83" t="str">
        <f>IF(H5005="RPPS",VLOOKUP(A5005,' Legislação Benef - GESCON'!$B$4:$I$2159,3,FALSE),"")</f>
        <v/>
      </c>
      <c r="K5005" s="83" t="str">
        <f>IF(H5005="RPPS",VLOOKUP(A5005,' Legislação Benef - GESCON'!$B$4:$I$2159,6,FALSE),"")</f>
        <v/>
      </c>
      <c r="L5005" s="83" t="str">
        <f>IF(H5005="RPPS",IFERROR(IF(VLOOKUP(A5005,'Suspensão de repasses - GESCON'!$D$3:$J$1048576,7,FALSE)="Validada","SIM","NÃO"),"NÃO"),"")</f>
        <v/>
      </c>
    </row>
    <row r="5006" spans="1:12" s="19" customFormat="1" ht="15" hidden="1" customHeight="1" x14ac:dyDescent="0.25">
      <c r="A5006" s="88" t="s">
        <v>10373</v>
      </c>
      <c r="B5006" s="40" t="s">
        <v>3812</v>
      </c>
      <c r="C5006" s="82" t="s">
        <v>10959</v>
      </c>
      <c r="D5006" s="82"/>
      <c r="E5006" s="82"/>
      <c r="F5006" s="82"/>
      <c r="G5006" s="82"/>
      <c r="H5006" s="40" t="s">
        <v>4</v>
      </c>
      <c r="I5006" s="83" t="str">
        <f>IFERROR(VLOOKUP(A5006,'Alíquotas - CADPREV'!$B$2152:$N$4324,8,FALSE),"")</f>
        <v/>
      </c>
      <c r="J5006" s="83" t="str">
        <f>IF(H5006="RPPS",VLOOKUP(A5006,' Legislação Benef - GESCON'!$B$4:$I$2159,3,FALSE),"")</f>
        <v/>
      </c>
      <c r="K5006" s="83" t="str">
        <f>IF(H5006="RPPS",VLOOKUP(A5006,' Legislação Benef - GESCON'!$B$4:$I$2159,6,FALSE),"")</f>
        <v/>
      </c>
      <c r="L5006" s="83" t="str">
        <f>IF(H5006="RPPS",IFERROR(IF(VLOOKUP(A5006,'Suspensão de repasses - GESCON'!$D$3:$J$1048576,7,FALSE)="Validada","SIM","NÃO"),"NÃO"),"")</f>
        <v/>
      </c>
    </row>
    <row r="5007" spans="1:12" s="19" customFormat="1" ht="15" hidden="1" customHeight="1" x14ac:dyDescent="0.25">
      <c r="A5007" s="88" t="s">
        <v>10374</v>
      </c>
      <c r="B5007" s="40" t="s">
        <v>215</v>
      </c>
      <c r="C5007" s="82" t="s">
        <v>10959</v>
      </c>
      <c r="D5007" s="82"/>
      <c r="E5007" s="82"/>
      <c r="F5007" s="82"/>
      <c r="G5007" s="82"/>
      <c r="H5007" s="40" t="s">
        <v>4</v>
      </c>
      <c r="I5007" s="83" t="str">
        <f>IFERROR(VLOOKUP(A5007,'Alíquotas - CADPREV'!$B$2152:$N$4324,8,FALSE),"")</f>
        <v/>
      </c>
      <c r="J5007" s="83" t="str">
        <f>IF(H5007="RPPS",VLOOKUP(A5007,' Legislação Benef - GESCON'!$B$4:$I$2159,3,FALSE),"")</f>
        <v/>
      </c>
      <c r="K5007" s="83" t="str">
        <f>IF(H5007="RPPS",VLOOKUP(A5007,' Legislação Benef - GESCON'!$B$4:$I$2159,6,FALSE),"")</f>
        <v/>
      </c>
      <c r="L5007" s="83" t="str">
        <f>IF(H5007="RPPS",IFERROR(IF(VLOOKUP(A5007,'Suspensão de repasses - GESCON'!$D$3:$J$1048576,7,FALSE)="Validada","SIM","NÃO"),"NÃO"),"")</f>
        <v/>
      </c>
    </row>
    <row r="5008" spans="1:12" s="19" customFormat="1" ht="15" customHeight="1" x14ac:dyDescent="0.25">
      <c r="A5008" s="88" t="s">
        <v>10375</v>
      </c>
      <c r="B5008" s="40" t="s">
        <v>3812</v>
      </c>
      <c r="C5008" s="82" t="s">
        <v>10958</v>
      </c>
      <c r="D5008" s="82">
        <v>459</v>
      </c>
      <c r="E5008" s="82">
        <v>71</v>
      </c>
      <c r="F5008" s="82">
        <v>21</v>
      </c>
      <c r="G5008" s="82">
        <v>551</v>
      </c>
      <c r="H5008" s="40" t="s">
        <v>2</v>
      </c>
      <c r="I5008" s="83" t="str">
        <f>IFERROR(VLOOKUP(A5008,'Alíquotas - CADPREV'!$B$2152:$N$4324,8,FALSE),"")</f>
        <v>NÃO</v>
      </c>
      <c r="J5008" s="83" t="str">
        <f>IF(H5008="RPPS",VLOOKUP(A5008,' Legislação Benef - GESCON'!$B$4:$I$2159,3,FALSE),"")</f>
        <v>NÃO</v>
      </c>
      <c r="K5008" s="83" t="str">
        <f>IF(H5008="RPPS",VLOOKUP(A5008,' Legislação Benef - GESCON'!$B$4:$I$2159,6,FALSE),"")</f>
        <v>NÃO</v>
      </c>
      <c r="L5008" s="83" t="str">
        <f>IF(H5008="RPPS",IFERROR(IF(VLOOKUP(A5008,'Suspensão de repasses - GESCON'!$D$3:$J$1048576,7,FALSE)="Validada","SIM","NÃO"),"NÃO"),"")</f>
        <v>NÃO</v>
      </c>
    </row>
    <row r="5009" spans="1:12" s="19" customFormat="1" ht="15" hidden="1" customHeight="1" x14ac:dyDescent="0.25">
      <c r="A5009" s="88" t="s">
        <v>10376</v>
      </c>
      <c r="B5009" s="40" t="s">
        <v>1356</v>
      </c>
      <c r="C5009" s="82" t="s">
        <v>10959</v>
      </c>
      <c r="D5009" s="82"/>
      <c r="E5009" s="82"/>
      <c r="F5009" s="82"/>
      <c r="G5009" s="82"/>
      <c r="H5009" s="40" t="s">
        <v>4</v>
      </c>
      <c r="I5009" s="83" t="str">
        <f>IFERROR(VLOOKUP(A5009,'Alíquotas - CADPREV'!$B$2152:$N$4324,8,FALSE),"")</f>
        <v/>
      </c>
      <c r="J5009" s="83" t="str">
        <f>IF(H5009="RPPS",VLOOKUP(A5009,' Legislação Benef - GESCON'!$B$4:$I$2159,3,FALSE),"")</f>
        <v/>
      </c>
      <c r="K5009" s="83" t="str">
        <f>IF(H5009="RPPS",VLOOKUP(A5009,' Legislação Benef - GESCON'!$B$4:$I$2159,6,FALSE),"")</f>
        <v/>
      </c>
      <c r="L5009" s="83" t="str">
        <f>IF(H5009="RPPS",IFERROR(IF(VLOOKUP(A5009,'Suspensão de repasses - GESCON'!$D$3:$J$1048576,7,FALSE)="Validada","SIM","NÃO"),"NÃO"),"")</f>
        <v/>
      </c>
    </row>
    <row r="5010" spans="1:12" s="19" customFormat="1" ht="15" hidden="1" customHeight="1" x14ac:dyDescent="0.25">
      <c r="A5010" s="88" t="s">
        <v>10377</v>
      </c>
      <c r="B5010" s="40" t="s">
        <v>2554</v>
      </c>
      <c r="C5010" s="82" t="s">
        <v>10959</v>
      </c>
      <c r="D5010" s="82"/>
      <c r="E5010" s="82"/>
      <c r="F5010" s="82"/>
      <c r="G5010" s="82"/>
      <c r="H5010" s="40" t="s">
        <v>4</v>
      </c>
      <c r="I5010" s="83" t="str">
        <f>IFERROR(VLOOKUP(A5010,'Alíquotas - CADPREV'!$B$2152:$N$4324,8,FALSE),"")</f>
        <v/>
      </c>
      <c r="J5010" s="83" t="str">
        <f>IF(H5010="RPPS",VLOOKUP(A5010,' Legislação Benef - GESCON'!$B$4:$I$2159,3,FALSE),"")</f>
        <v/>
      </c>
      <c r="K5010" s="83" t="str">
        <f>IF(H5010="RPPS",VLOOKUP(A5010,' Legislação Benef - GESCON'!$B$4:$I$2159,6,FALSE),"")</f>
        <v/>
      </c>
      <c r="L5010" s="83" t="str">
        <f>IF(H5010="RPPS",IFERROR(IF(VLOOKUP(A5010,'Suspensão de repasses - GESCON'!$D$3:$J$1048576,7,FALSE)="Validada","SIM","NÃO"),"NÃO"),"")</f>
        <v/>
      </c>
    </row>
    <row r="5011" spans="1:12" s="19" customFormat="1" ht="15" customHeight="1" x14ac:dyDescent="0.25">
      <c r="A5011" s="88" t="s">
        <v>10378</v>
      </c>
      <c r="B5011" s="40" t="s">
        <v>3747</v>
      </c>
      <c r="C5011" s="82" t="s">
        <v>10958</v>
      </c>
      <c r="D5011" s="82">
        <v>516</v>
      </c>
      <c r="E5011" s="82">
        <v>24</v>
      </c>
      <c r="F5011" s="82">
        <v>6</v>
      </c>
      <c r="G5011" s="82">
        <v>546</v>
      </c>
      <c r="H5011" s="40" t="s">
        <v>2</v>
      </c>
      <c r="I5011" s="83" t="str">
        <f>IFERROR(VLOOKUP(A5011,'Alíquotas - CADPREV'!$B$2152:$N$4324,8,FALSE),"")</f>
        <v>NÃO</v>
      </c>
      <c r="J5011" s="83" t="str">
        <f>IF(H5011="RPPS",VLOOKUP(A5011,' Legislação Benef - GESCON'!$B$4:$I$2159,3,FALSE),"")</f>
        <v>NÃO</v>
      </c>
      <c r="K5011" s="83" t="str">
        <f>IF(H5011="RPPS",VLOOKUP(A5011,' Legislação Benef - GESCON'!$B$4:$I$2159,6,FALSE),"")</f>
        <v>NÃO</v>
      </c>
      <c r="L5011" s="83" t="str">
        <f>IF(H5011="RPPS",IFERROR(IF(VLOOKUP(A5011,'Suspensão de repasses - GESCON'!$D$3:$J$1048576,7,FALSE)="Validada","SIM","NÃO"),"NÃO"),"")</f>
        <v>NÃO</v>
      </c>
    </row>
    <row r="5012" spans="1:12" s="19" customFormat="1" ht="15" customHeight="1" x14ac:dyDescent="0.25">
      <c r="A5012" s="88" t="s">
        <v>10379</v>
      </c>
      <c r="B5012" s="40" t="s">
        <v>3812</v>
      </c>
      <c r="C5012" s="82" t="s">
        <v>10958</v>
      </c>
      <c r="D5012" s="82">
        <v>77</v>
      </c>
      <c r="E5012" s="82">
        <v>6</v>
      </c>
      <c r="F5012" s="82">
        <v>0</v>
      </c>
      <c r="G5012" s="82">
        <v>83</v>
      </c>
      <c r="H5012" s="40" t="s">
        <v>2</v>
      </c>
      <c r="I5012" s="83" t="str">
        <f>IFERROR(VLOOKUP(A5012,'Alíquotas - CADPREV'!$B$2152:$N$4324,8,FALSE),"")</f>
        <v>NÃO</v>
      </c>
      <c r="J5012" s="83" t="str">
        <f>IF(H5012="RPPS",VLOOKUP(A5012,' Legislação Benef - GESCON'!$B$4:$I$2159,3,FALSE),"")</f>
        <v>NÃO</v>
      </c>
      <c r="K5012" s="83" t="str">
        <f>IF(H5012="RPPS",VLOOKUP(A5012,' Legislação Benef - GESCON'!$B$4:$I$2159,6,FALSE),"")</f>
        <v>NÃO</v>
      </c>
      <c r="L5012" s="83" t="str">
        <f>IF(H5012="RPPS",IFERROR(IF(VLOOKUP(A5012,'Suspensão de repasses - GESCON'!$D$3:$J$1048576,7,FALSE)="Validada","SIM","NÃO"),"NÃO"),"")</f>
        <v>NÃO</v>
      </c>
    </row>
    <row r="5013" spans="1:12" s="19" customFormat="1" ht="15" hidden="1" customHeight="1" x14ac:dyDescent="0.25">
      <c r="A5013" s="88" t="s">
        <v>10380</v>
      </c>
      <c r="B5013" s="40" t="s">
        <v>1356</v>
      </c>
      <c r="C5013" s="82" t="s">
        <v>10959</v>
      </c>
      <c r="D5013" s="82"/>
      <c r="E5013" s="82"/>
      <c r="F5013" s="82"/>
      <c r="G5013" s="82"/>
      <c r="H5013" s="40" t="s">
        <v>4</v>
      </c>
      <c r="I5013" s="83" t="str">
        <f>IFERROR(VLOOKUP(A5013,'Alíquotas - CADPREV'!$B$2152:$N$4324,8,FALSE),"")</f>
        <v/>
      </c>
      <c r="J5013" s="83" t="str">
        <f>IF(H5013="RPPS",VLOOKUP(A5013,' Legislação Benef - GESCON'!$B$4:$I$2159,3,FALSE),"")</f>
        <v/>
      </c>
      <c r="K5013" s="83" t="str">
        <f>IF(H5013="RPPS",VLOOKUP(A5013,' Legislação Benef - GESCON'!$B$4:$I$2159,6,FALSE),"")</f>
        <v/>
      </c>
      <c r="L5013" s="83" t="str">
        <f>IF(H5013="RPPS",IFERROR(IF(VLOOKUP(A5013,'Suspensão de repasses - GESCON'!$D$3:$J$1048576,7,FALSE)="Validada","SIM","NÃO"),"NÃO"),"")</f>
        <v/>
      </c>
    </row>
    <row r="5014" spans="1:12" s="19" customFormat="1" ht="15" customHeight="1" x14ac:dyDescent="0.25">
      <c r="A5014" s="88" t="s">
        <v>10381</v>
      </c>
      <c r="B5014" s="40" t="s">
        <v>3513</v>
      </c>
      <c r="C5014" s="82" t="s">
        <v>10958</v>
      </c>
      <c r="D5014" s="82">
        <v>2162</v>
      </c>
      <c r="E5014" s="82">
        <v>249</v>
      </c>
      <c r="F5014" s="82">
        <v>58</v>
      </c>
      <c r="G5014" s="82">
        <v>2469</v>
      </c>
      <c r="H5014" s="40" t="s">
        <v>2</v>
      </c>
      <c r="I5014" s="83" t="str">
        <f>IFERROR(VLOOKUP(A5014,'Alíquotas - CADPREV'!$B$2152:$N$4324,8,FALSE),"")</f>
        <v>NÃO</v>
      </c>
      <c r="J5014" s="83" t="str">
        <f>IF(H5014="RPPS",VLOOKUP(A5014,' Legislação Benef - GESCON'!$B$4:$I$2159,3,FALSE),"")</f>
        <v>NÃO</v>
      </c>
      <c r="K5014" s="83" t="str">
        <f>IF(H5014="RPPS",VLOOKUP(A5014,' Legislação Benef - GESCON'!$B$4:$I$2159,6,FALSE),"")</f>
        <v>NÃO</v>
      </c>
      <c r="L5014" s="83" t="str">
        <f>IF(H5014="RPPS",IFERROR(IF(VLOOKUP(A5014,'Suspensão de repasses - GESCON'!$D$3:$J$1048576,7,FALSE)="Validada","SIM","NÃO"),"NÃO"),"")</f>
        <v>NÃO</v>
      </c>
    </row>
    <row r="5015" spans="1:12" s="19" customFormat="1" ht="15" customHeight="1" x14ac:dyDescent="0.25">
      <c r="A5015" s="88" t="s">
        <v>10382</v>
      </c>
      <c r="B5015" s="40" t="s">
        <v>821</v>
      </c>
      <c r="C5015" s="82" t="s">
        <v>10958</v>
      </c>
      <c r="D5015" s="82">
        <v>6086</v>
      </c>
      <c r="E5015" s="82">
        <v>2509</v>
      </c>
      <c r="F5015" s="82">
        <v>419</v>
      </c>
      <c r="G5015" s="82">
        <v>9014</v>
      </c>
      <c r="H5015" s="40" t="s">
        <v>2</v>
      </c>
      <c r="I5015" s="83" t="str">
        <f>IFERROR(VLOOKUP(A5015,'Alíquotas - CADPREV'!$B$2152:$N$4324,8,FALSE),"")</f>
        <v>NÃO</v>
      </c>
      <c r="J5015" s="83" t="str">
        <f>IF(H5015="RPPS",VLOOKUP(A5015,' Legislação Benef - GESCON'!$B$4:$I$2159,3,FALSE),"")</f>
        <v>NÃO</v>
      </c>
      <c r="K5015" s="83" t="str">
        <f>IF(H5015="RPPS",VLOOKUP(A5015,' Legislação Benef - GESCON'!$B$4:$I$2159,6,FALSE),"")</f>
        <v>NÃO</v>
      </c>
      <c r="L5015" s="83" t="str">
        <f>IF(H5015="RPPS",IFERROR(IF(VLOOKUP(A5015,'Suspensão de repasses - GESCON'!$D$3:$J$1048576,7,FALSE)="Validada","SIM","NÃO"),"NÃO"),"")</f>
        <v>NÃO</v>
      </c>
    </row>
    <row r="5016" spans="1:12" s="19" customFormat="1" ht="15" hidden="1" customHeight="1" x14ac:dyDescent="0.25">
      <c r="A5016" s="88" t="s">
        <v>10383</v>
      </c>
      <c r="B5016" s="40" t="s">
        <v>4289</v>
      </c>
      <c r="C5016" s="82" t="s">
        <v>10959</v>
      </c>
      <c r="D5016" s="82"/>
      <c r="E5016" s="82"/>
      <c r="F5016" s="82"/>
      <c r="G5016" s="82"/>
      <c r="H5016" s="40" t="s">
        <v>4</v>
      </c>
      <c r="I5016" s="83" t="str">
        <f>IFERROR(VLOOKUP(A5016,'Alíquotas - CADPREV'!$B$2152:$N$4324,8,FALSE),"")</f>
        <v/>
      </c>
      <c r="J5016" s="83" t="str">
        <f>IF(H5016="RPPS",VLOOKUP(A5016,' Legislação Benef - GESCON'!$B$4:$I$2159,3,FALSE),"")</f>
        <v/>
      </c>
      <c r="K5016" s="83" t="str">
        <f>IF(H5016="RPPS",VLOOKUP(A5016,' Legislação Benef - GESCON'!$B$4:$I$2159,6,FALSE),"")</f>
        <v/>
      </c>
      <c r="L5016" s="83" t="str">
        <f>IF(H5016="RPPS",IFERROR(IF(VLOOKUP(A5016,'Suspensão de repasses - GESCON'!$D$3:$J$1048576,7,FALSE)="Validada","SIM","NÃO"),"NÃO"),"")</f>
        <v/>
      </c>
    </row>
    <row r="5017" spans="1:12" s="19" customFormat="1" ht="15" hidden="1" customHeight="1" x14ac:dyDescent="0.25">
      <c r="A5017" s="88" t="s">
        <v>10384</v>
      </c>
      <c r="B5017" s="40" t="s">
        <v>4626</v>
      </c>
      <c r="C5017" s="82" t="s">
        <v>10959</v>
      </c>
      <c r="D5017" s="82"/>
      <c r="E5017" s="82"/>
      <c r="F5017" s="82"/>
      <c r="G5017" s="82"/>
      <c r="H5017" s="40" t="s">
        <v>4</v>
      </c>
      <c r="I5017" s="83" t="str">
        <f>IFERROR(VLOOKUP(A5017,'Alíquotas - CADPREV'!$B$2152:$N$4324,8,FALSE),"")</f>
        <v/>
      </c>
      <c r="J5017" s="83" t="str">
        <f>IF(H5017="RPPS",VLOOKUP(A5017,' Legislação Benef - GESCON'!$B$4:$I$2159,3,FALSE),"")</f>
        <v/>
      </c>
      <c r="K5017" s="83" t="str">
        <f>IF(H5017="RPPS",VLOOKUP(A5017,' Legislação Benef - GESCON'!$B$4:$I$2159,6,FALSE),"")</f>
        <v/>
      </c>
      <c r="L5017" s="83" t="str">
        <f>IF(H5017="RPPS",IFERROR(IF(VLOOKUP(A5017,'Suspensão de repasses - GESCON'!$D$3:$J$1048576,7,FALSE)="Validada","SIM","NÃO"),"NÃO"),"")</f>
        <v/>
      </c>
    </row>
    <row r="5018" spans="1:12" s="19" customFormat="1" ht="15" hidden="1" customHeight="1" x14ac:dyDescent="0.25">
      <c r="A5018" s="88" t="s">
        <v>10385</v>
      </c>
      <c r="B5018" s="40" t="s">
        <v>1356</v>
      </c>
      <c r="C5018" s="82" t="s">
        <v>10959</v>
      </c>
      <c r="D5018" s="82"/>
      <c r="E5018" s="82"/>
      <c r="F5018" s="82"/>
      <c r="G5018" s="82"/>
      <c r="H5018" s="40" t="s">
        <v>4</v>
      </c>
      <c r="I5018" s="83" t="str">
        <f>IFERROR(VLOOKUP(A5018,'Alíquotas - CADPREV'!$B$2152:$N$4324,8,FALSE),"")</f>
        <v/>
      </c>
      <c r="J5018" s="83" t="str">
        <f>IF(H5018="RPPS",VLOOKUP(A5018,' Legislação Benef - GESCON'!$B$4:$I$2159,3,FALSE),"")</f>
        <v/>
      </c>
      <c r="K5018" s="83" t="str">
        <f>IF(H5018="RPPS",VLOOKUP(A5018,' Legislação Benef - GESCON'!$B$4:$I$2159,6,FALSE),"")</f>
        <v/>
      </c>
      <c r="L5018" s="83" t="str">
        <f>IF(H5018="RPPS",IFERROR(IF(VLOOKUP(A5018,'Suspensão de repasses - GESCON'!$D$3:$J$1048576,7,FALSE)="Validada","SIM","NÃO"),"NÃO"),"")</f>
        <v/>
      </c>
    </row>
    <row r="5019" spans="1:12" s="19" customFormat="1" ht="15" customHeight="1" x14ac:dyDescent="0.25">
      <c r="A5019" s="88" t="s">
        <v>10386</v>
      </c>
      <c r="B5019" s="40" t="s">
        <v>2554</v>
      </c>
      <c r="C5019" s="82" t="s">
        <v>10958</v>
      </c>
      <c r="D5019" s="82">
        <v>376</v>
      </c>
      <c r="E5019" s="82">
        <v>238</v>
      </c>
      <c r="F5019" s="82">
        <v>25</v>
      </c>
      <c r="G5019" s="82">
        <v>639</v>
      </c>
      <c r="H5019" s="40" t="s">
        <v>2</v>
      </c>
      <c r="I5019" s="83" t="str">
        <f>IFERROR(VLOOKUP(A5019,'Alíquotas - CADPREV'!$B$2152:$N$4324,8,FALSE),"")</f>
        <v>NÃO</v>
      </c>
      <c r="J5019" s="83" t="str">
        <f>IF(H5019="RPPS",VLOOKUP(A5019,' Legislação Benef - GESCON'!$B$4:$I$2159,3,FALSE),"")</f>
        <v>NÃO</v>
      </c>
      <c r="K5019" s="83" t="str">
        <f>IF(H5019="RPPS",VLOOKUP(A5019,' Legislação Benef - GESCON'!$B$4:$I$2159,6,FALSE),"")</f>
        <v>NÃO</v>
      </c>
      <c r="L5019" s="83" t="str">
        <f>IF(H5019="RPPS",IFERROR(IF(VLOOKUP(A5019,'Suspensão de repasses - GESCON'!$D$3:$J$1048576,7,FALSE)="Validada","SIM","NÃO"),"NÃO"),"")</f>
        <v>NÃO</v>
      </c>
    </row>
    <row r="5020" spans="1:12" s="19" customFormat="1" ht="15" customHeight="1" x14ac:dyDescent="0.25">
      <c r="A5020" s="88" t="s">
        <v>10387</v>
      </c>
      <c r="B5020" s="40" t="s">
        <v>3601</v>
      </c>
      <c r="C5020" s="82" t="s">
        <v>10958</v>
      </c>
      <c r="D5020" s="82">
        <v>273</v>
      </c>
      <c r="E5020" s="82">
        <v>42</v>
      </c>
      <c r="F5020" s="82">
        <v>0</v>
      </c>
      <c r="G5020" s="82">
        <v>315</v>
      </c>
      <c r="H5020" s="40" t="s">
        <v>2</v>
      </c>
      <c r="I5020" s="83" t="str">
        <f>IFERROR(VLOOKUP(A5020,'Alíquotas - CADPREV'!$B$2152:$N$4324,8,FALSE),"")</f>
        <v>NÃO</v>
      </c>
      <c r="J5020" s="83" t="str">
        <f>IF(H5020="RPPS",VLOOKUP(A5020,' Legislação Benef - GESCON'!$B$4:$I$2159,3,FALSE),"")</f>
        <v>NÃO</v>
      </c>
      <c r="K5020" s="83" t="str">
        <f>IF(H5020="RPPS",VLOOKUP(A5020,' Legislação Benef - GESCON'!$B$4:$I$2159,6,FALSE),"")</f>
        <v>NÃO</v>
      </c>
      <c r="L5020" s="83" t="str">
        <f>IF(H5020="RPPS",IFERROR(IF(VLOOKUP(A5020,'Suspensão de repasses - GESCON'!$D$3:$J$1048576,7,FALSE)="Validada","SIM","NÃO"),"NÃO"),"")</f>
        <v>NÃO</v>
      </c>
    </row>
    <row r="5021" spans="1:12" s="19" customFormat="1" ht="15" hidden="1" customHeight="1" x14ac:dyDescent="0.25">
      <c r="A5021" s="88" t="s">
        <v>10388</v>
      </c>
      <c r="B5021" s="40" t="s">
        <v>2554</v>
      </c>
      <c r="C5021" s="82" t="s">
        <v>10959</v>
      </c>
      <c r="D5021" s="82"/>
      <c r="E5021" s="82"/>
      <c r="F5021" s="82"/>
      <c r="G5021" s="82"/>
      <c r="H5021" s="40" t="s">
        <v>4</v>
      </c>
      <c r="I5021" s="83" t="str">
        <f>IFERROR(VLOOKUP(A5021,'Alíquotas - CADPREV'!$B$2152:$N$4324,8,FALSE),"")</f>
        <v/>
      </c>
      <c r="J5021" s="83" t="str">
        <f>IF(H5021="RPPS",VLOOKUP(A5021,' Legislação Benef - GESCON'!$B$4:$I$2159,3,FALSE),"")</f>
        <v/>
      </c>
      <c r="K5021" s="83" t="str">
        <f>IF(H5021="RPPS",VLOOKUP(A5021,' Legislação Benef - GESCON'!$B$4:$I$2159,6,FALSE),"")</f>
        <v/>
      </c>
      <c r="L5021" s="83" t="str">
        <f>IF(H5021="RPPS",IFERROR(IF(VLOOKUP(A5021,'Suspensão de repasses - GESCON'!$D$3:$J$1048576,7,FALSE)="Validada","SIM","NÃO"),"NÃO"),"")</f>
        <v/>
      </c>
    </row>
    <row r="5022" spans="1:12" s="19" customFormat="1" ht="15" customHeight="1" x14ac:dyDescent="0.25">
      <c r="A5022" s="88" t="s">
        <v>10389</v>
      </c>
      <c r="B5022" s="40" t="s">
        <v>1356</v>
      </c>
      <c r="C5022" s="82" t="s">
        <v>10958</v>
      </c>
      <c r="D5022" s="82">
        <v>60</v>
      </c>
      <c r="E5022" s="82">
        <v>17</v>
      </c>
      <c r="F5022" s="82">
        <v>15</v>
      </c>
      <c r="G5022" s="82">
        <v>92</v>
      </c>
      <c r="H5022" s="40" t="s">
        <v>2</v>
      </c>
      <c r="I5022" s="83" t="str">
        <f>IFERROR(VLOOKUP(A5022,'Alíquotas - CADPREV'!$B$2152:$N$4324,8,FALSE),"")</f>
        <v>SIM</v>
      </c>
      <c r="J5022" s="83" t="str">
        <f>IF(H5022="RPPS",VLOOKUP(A5022,' Legislação Benef - GESCON'!$B$4:$I$2159,3,FALSE),"")</f>
        <v>NÃO</v>
      </c>
      <c r="K5022" s="83" t="str">
        <f>IF(H5022="RPPS",VLOOKUP(A5022,' Legislação Benef - GESCON'!$B$4:$I$2159,6,FALSE),"")</f>
        <v>NÃO</v>
      </c>
      <c r="L5022" s="83" t="str">
        <f>IF(H5022="RPPS",IFERROR(IF(VLOOKUP(A5022,'Suspensão de repasses - GESCON'!$D$3:$J$1048576,7,FALSE)="Validada","SIM","NÃO"),"NÃO"),"")</f>
        <v>NÃO</v>
      </c>
    </row>
    <row r="5023" spans="1:12" s="19" customFormat="1" ht="15" hidden="1" customHeight="1" x14ac:dyDescent="0.25">
      <c r="A5023" s="88" t="s">
        <v>10390</v>
      </c>
      <c r="B5023" s="40" t="s">
        <v>3601</v>
      </c>
      <c r="C5023" s="82" t="s">
        <v>10959</v>
      </c>
      <c r="D5023" s="82"/>
      <c r="E5023" s="82"/>
      <c r="F5023" s="82"/>
      <c r="G5023" s="82"/>
      <c r="H5023" s="40" t="s">
        <v>4</v>
      </c>
      <c r="I5023" s="83" t="str">
        <f>IFERROR(VLOOKUP(A5023,'Alíquotas - CADPREV'!$B$2152:$N$4324,8,FALSE),"")</f>
        <v/>
      </c>
      <c r="J5023" s="83" t="str">
        <f>IF(H5023="RPPS",VLOOKUP(A5023,' Legislação Benef - GESCON'!$B$4:$I$2159,3,FALSE),"")</f>
        <v/>
      </c>
      <c r="K5023" s="83" t="str">
        <f>IF(H5023="RPPS",VLOOKUP(A5023,' Legislação Benef - GESCON'!$B$4:$I$2159,6,FALSE),"")</f>
        <v/>
      </c>
      <c r="L5023" s="83" t="str">
        <f>IF(H5023="RPPS",IFERROR(IF(VLOOKUP(A5023,'Suspensão de repasses - GESCON'!$D$3:$J$1048576,7,FALSE)="Validada","SIM","NÃO"),"NÃO"),"")</f>
        <v/>
      </c>
    </row>
    <row r="5024" spans="1:12" s="19" customFormat="1" ht="15" hidden="1" customHeight="1" x14ac:dyDescent="0.25">
      <c r="A5024" s="88" t="s">
        <v>10391</v>
      </c>
      <c r="B5024" s="40" t="s">
        <v>3601</v>
      </c>
      <c r="C5024" s="82" t="s">
        <v>10959</v>
      </c>
      <c r="D5024" s="82"/>
      <c r="E5024" s="82"/>
      <c r="F5024" s="82"/>
      <c r="G5024" s="82"/>
      <c r="H5024" s="40" t="s">
        <v>4</v>
      </c>
      <c r="I5024" s="83" t="str">
        <f>IFERROR(VLOOKUP(A5024,'Alíquotas - CADPREV'!$B$2152:$N$4324,8,FALSE),"")</f>
        <v/>
      </c>
      <c r="J5024" s="83" t="str">
        <f>IF(H5024="RPPS",VLOOKUP(A5024,' Legislação Benef - GESCON'!$B$4:$I$2159,3,FALSE),"")</f>
        <v/>
      </c>
      <c r="K5024" s="83" t="str">
        <f>IF(H5024="RPPS",VLOOKUP(A5024,' Legislação Benef - GESCON'!$B$4:$I$2159,6,FALSE),"")</f>
        <v/>
      </c>
      <c r="L5024" s="83" t="str">
        <f>IF(H5024="RPPS",IFERROR(IF(VLOOKUP(A5024,'Suspensão de repasses - GESCON'!$D$3:$J$1048576,7,FALSE)="Validada","SIM","NÃO"),"NÃO"),"")</f>
        <v/>
      </c>
    </row>
    <row r="5025" spans="1:12" s="19" customFormat="1" ht="15" hidden="1" customHeight="1" x14ac:dyDescent="0.25">
      <c r="A5025" s="88" t="s">
        <v>10392</v>
      </c>
      <c r="B5025" s="40" t="s">
        <v>197</v>
      </c>
      <c r="C5025" s="82" t="s">
        <v>10959</v>
      </c>
      <c r="D5025" s="82"/>
      <c r="E5025" s="82"/>
      <c r="F5025" s="82"/>
      <c r="G5025" s="82"/>
      <c r="H5025" s="40" t="s">
        <v>4</v>
      </c>
      <c r="I5025" s="83" t="str">
        <f>IFERROR(VLOOKUP(A5025,'Alíquotas - CADPREV'!$B$2152:$N$4324,8,FALSE),"")</f>
        <v/>
      </c>
      <c r="J5025" s="83" t="str">
        <f>IF(H5025="RPPS",VLOOKUP(A5025,' Legislação Benef - GESCON'!$B$4:$I$2159,3,FALSE),"")</f>
        <v/>
      </c>
      <c r="K5025" s="83" t="str">
        <f>IF(H5025="RPPS",VLOOKUP(A5025,' Legislação Benef - GESCON'!$B$4:$I$2159,6,FALSE),"")</f>
        <v/>
      </c>
      <c r="L5025" s="83" t="str">
        <f>IF(H5025="RPPS",IFERROR(IF(VLOOKUP(A5025,'Suspensão de repasses - GESCON'!$D$3:$J$1048576,7,FALSE)="Validada","SIM","NÃO"),"NÃO"),"")</f>
        <v/>
      </c>
    </row>
    <row r="5026" spans="1:12" s="19" customFormat="1" ht="15" customHeight="1" x14ac:dyDescent="0.25">
      <c r="A5026" s="88" t="s">
        <v>10393</v>
      </c>
      <c r="B5026" s="40" t="s">
        <v>215</v>
      </c>
      <c r="C5026" s="82" t="s">
        <v>10958</v>
      </c>
      <c r="D5026" s="82">
        <v>1331</v>
      </c>
      <c r="E5026" s="82">
        <v>0</v>
      </c>
      <c r="F5026" s="82">
        <v>0</v>
      </c>
      <c r="G5026" s="82">
        <v>1331</v>
      </c>
      <c r="H5026" s="40" t="s">
        <v>2</v>
      </c>
      <c r="I5026" s="83" t="str">
        <f>IFERROR(VLOOKUP(A5026,'Alíquotas - CADPREV'!$B$2152:$N$4324,8,FALSE),"")</f>
        <v>NÃO</v>
      </c>
      <c r="J5026" s="83" t="str">
        <f>IF(H5026="RPPS",VLOOKUP(A5026,' Legislação Benef - GESCON'!$B$4:$I$2159,3,FALSE),"")</f>
        <v>NÃO</v>
      </c>
      <c r="K5026" s="83" t="str">
        <f>IF(H5026="RPPS",VLOOKUP(A5026,' Legislação Benef - GESCON'!$B$4:$I$2159,6,FALSE),"")</f>
        <v>NÃO</v>
      </c>
      <c r="L5026" s="83" t="str">
        <f>IF(H5026="RPPS",IFERROR(IF(VLOOKUP(A5026,'Suspensão de repasses - GESCON'!$D$3:$J$1048576,7,FALSE)="Validada","SIM","NÃO"),"NÃO"),"")</f>
        <v>NÃO</v>
      </c>
    </row>
    <row r="5027" spans="1:12" s="19" customFormat="1" ht="15" customHeight="1" x14ac:dyDescent="0.25">
      <c r="A5027" s="88" t="s">
        <v>10394</v>
      </c>
      <c r="B5027" s="40" t="s">
        <v>1356</v>
      </c>
      <c r="C5027" s="82" t="s">
        <v>10958</v>
      </c>
      <c r="D5027" s="82">
        <v>417</v>
      </c>
      <c r="E5027" s="82">
        <v>108</v>
      </c>
      <c r="F5027" s="82">
        <v>43</v>
      </c>
      <c r="G5027" s="82">
        <v>568</v>
      </c>
      <c r="H5027" s="40" t="s">
        <v>2</v>
      </c>
      <c r="I5027" s="83" t="str">
        <f>IFERROR(VLOOKUP(A5027,'Alíquotas - CADPREV'!$B$2152:$N$4324,8,FALSE),"")</f>
        <v>SIM</v>
      </c>
      <c r="J5027" s="83" t="str">
        <f>IF(H5027="RPPS",VLOOKUP(A5027,' Legislação Benef - GESCON'!$B$4:$I$2159,3,FALSE),"")</f>
        <v>NÃO</v>
      </c>
      <c r="K5027" s="83" t="str">
        <f>IF(H5027="RPPS",VLOOKUP(A5027,' Legislação Benef - GESCON'!$B$4:$I$2159,6,FALSE),"")</f>
        <v>SIM</v>
      </c>
      <c r="L5027" s="83" t="str">
        <f>IF(H5027="RPPS",IFERROR(IF(VLOOKUP(A5027,'Suspensão de repasses - GESCON'!$D$3:$J$1048576,7,FALSE)="Validada","SIM","NÃO"),"NÃO"),"")</f>
        <v>NÃO</v>
      </c>
    </row>
    <row r="5028" spans="1:12" s="19" customFormat="1" ht="15" hidden="1" customHeight="1" x14ac:dyDescent="0.25">
      <c r="A5028" s="88" t="s">
        <v>10395</v>
      </c>
      <c r="B5028" s="40" t="s">
        <v>1356</v>
      </c>
      <c r="C5028" s="82" t="s">
        <v>10959</v>
      </c>
      <c r="D5028" s="82"/>
      <c r="E5028" s="82"/>
      <c r="F5028" s="82"/>
      <c r="G5028" s="82"/>
      <c r="H5028" s="40" t="s">
        <v>4</v>
      </c>
      <c r="I5028" s="83" t="str">
        <f>IFERROR(VLOOKUP(A5028,'Alíquotas - CADPREV'!$B$2152:$N$4324,8,FALSE),"")</f>
        <v/>
      </c>
      <c r="J5028" s="83" t="str">
        <f>IF(H5028="RPPS",VLOOKUP(A5028,' Legislação Benef - GESCON'!$B$4:$I$2159,3,FALSE),"")</f>
        <v/>
      </c>
      <c r="K5028" s="83" t="str">
        <f>IF(H5028="RPPS",VLOOKUP(A5028,' Legislação Benef - GESCON'!$B$4:$I$2159,6,FALSE),"")</f>
        <v/>
      </c>
      <c r="L5028" s="83" t="str">
        <f>IF(H5028="RPPS",IFERROR(IF(VLOOKUP(A5028,'Suspensão de repasses - GESCON'!$D$3:$J$1048576,7,FALSE)="Validada","SIM","NÃO"),"NÃO"),"")</f>
        <v/>
      </c>
    </row>
    <row r="5029" spans="1:12" s="19" customFormat="1" ht="15" customHeight="1" x14ac:dyDescent="0.25">
      <c r="A5029" s="88" t="s">
        <v>10396</v>
      </c>
      <c r="B5029" s="40" t="s">
        <v>215</v>
      </c>
      <c r="C5029" s="82" t="s">
        <v>10958</v>
      </c>
      <c r="D5029" s="82">
        <v>770</v>
      </c>
      <c r="E5029" s="82">
        <v>0</v>
      </c>
      <c r="F5029" s="82">
        <v>0</v>
      </c>
      <c r="G5029" s="82">
        <v>770</v>
      </c>
      <c r="H5029" s="40" t="s">
        <v>2</v>
      </c>
      <c r="I5029" s="83" t="str">
        <f>IFERROR(VLOOKUP(A5029,'Alíquotas - CADPREV'!$B$2152:$N$4324,8,FALSE),"")</f>
        <v>NÃO</v>
      </c>
      <c r="J5029" s="83" t="str">
        <f>IF(H5029="RPPS",VLOOKUP(A5029,' Legislação Benef - GESCON'!$B$4:$I$2159,3,FALSE),"")</f>
        <v>NÃO</v>
      </c>
      <c r="K5029" s="83" t="str">
        <f>IF(H5029="RPPS",VLOOKUP(A5029,' Legislação Benef - GESCON'!$B$4:$I$2159,6,FALSE),"")</f>
        <v>NÃO</v>
      </c>
      <c r="L5029" s="83" t="str">
        <f>IF(H5029="RPPS",IFERROR(IF(VLOOKUP(A5029,'Suspensão de repasses - GESCON'!$D$3:$J$1048576,7,FALSE)="Validada","SIM","NÃO"),"NÃO"),"")</f>
        <v>NÃO</v>
      </c>
    </row>
    <row r="5030" spans="1:12" s="19" customFormat="1" ht="15" hidden="1" customHeight="1" x14ac:dyDescent="0.25">
      <c r="A5030" s="88" t="s">
        <v>10397</v>
      </c>
      <c r="B5030" s="40" t="s">
        <v>2554</v>
      </c>
      <c r="C5030" s="82" t="s">
        <v>10959</v>
      </c>
      <c r="D5030" s="82"/>
      <c r="E5030" s="82"/>
      <c r="F5030" s="82"/>
      <c r="G5030" s="82"/>
      <c r="H5030" s="40" t="s">
        <v>4</v>
      </c>
      <c r="I5030" s="83" t="str">
        <f>IFERROR(VLOOKUP(A5030,'Alíquotas - CADPREV'!$B$2152:$N$4324,8,FALSE),"")</f>
        <v/>
      </c>
      <c r="J5030" s="83" t="str">
        <f>IF(H5030="RPPS",VLOOKUP(A5030,' Legislação Benef - GESCON'!$B$4:$I$2159,3,FALSE),"")</f>
        <v/>
      </c>
      <c r="K5030" s="83" t="str">
        <f>IF(H5030="RPPS",VLOOKUP(A5030,' Legislação Benef - GESCON'!$B$4:$I$2159,6,FALSE),"")</f>
        <v/>
      </c>
      <c r="L5030" s="83" t="str">
        <f>IF(H5030="RPPS",IFERROR(IF(VLOOKUP(A5030,'Suspensão de repasses - GESCON'!$D$3:$J$1048576,7,FALSE)="Validada","SIM","NÃO"),"NÃO"),"")</f>
        <v/>
      </c>
    </row>
    <row r="5031" spans="1:12" s="19" customFormat="1" ht="15" customHeight="1" x14ac:dyDescent="0.25">
      <c r="A5031" s="88" t="s">
        <v>10398</v>
      </c>
      <c r="B5031" s="40" t="s">
        <v>4626</v>
      </c>
      <c r="C5031" s="82" t="s">
        <v>10958</v>
      </c>
      <c r="D5031" s="82">
        <v>50</v>
      </c>
      <c r="E5031" s="82">
        <v>103</v>
      </c>
      <c r="F5031" s="82">
        <v>28</v>
      </c>
      <c r="G5031" s="82">
        <v>181</v>
      </c>
      <c r="H5031" s="40" t="s">
        <v>2</v>
      </c>
      <c r="I5031" s="83" t="str">
        <f>IFERROR(VLOOKUP(A5031,'Alíquotas - CADPREV'!$B$2152:$N$4324,8,FALSE),"")</f>
        <v>SIM</v>
      </c>
      <c r="J5031" s="83" t="str">
        <f>IF(H5031="RPPS",VLOOKUP(A5031,' Legislação Benef - GESCON'!$B$4:$I$2159,3,FALSE),"")</f>
        <v>NÃO</v>
      </c>
      <c r="K5031" s="83" t="str">
        <f>IF(H5031="RPPS",VLOOKUP(A5031,' Legislação Benef - GESCON'!$B$4:$I$2159,6,FALSE),"")</f>
        <v>NÃO</v>
      </c>
      <c r="L5031" s="83" t="str">
        <f>IF(H5031="RPPS",IFERROR(IF(VLOOKUP(A5031,'Suspensão de repasses - GESCON'!$D$3:$J$1048576,7,FALSE)="Validada","SIM","NÃO"),"NÃO"),"")</f>
        <v>NÃO</v>
      </c>
    </row>
    <row r="5032" spans="1:12" s="19" customFormat="1" ht="15" hidden="1" customHeight="1" x14ac:dyDescent="0.25">
      <c r="A5032" s="88" t="s">
        <v>10399</v>
      </c>
      <c r="B5032" s="40" t="s">
        <v>3601</v>
      </c>
      <c r="C5032" s="82" t="s">
        <v>10959</v>
      </c>
      <c r="D5032" s="82"/>
      <c r="E5032" s="82"/>
      <c r="F5032" s="82"/>
      <c r="G5032" s="82"/>
      <c r="H5032" s="40" t="s">
        <v>4</v>
      </c>
      <c r="I5032" s="83" t="str">
        <f>IFERROR(VLOOKUP(A5032,'Alíquotas - CADPREV'!$B$2152:$N$4324,8,FALSE),"")</f>
        <v/>
      </c>
      <c r="J5032" s="83" t="str">
        <f>IF(H5032="RPPS",VLOOKUP(A5032,' Legislação Benef - GESCON'!$B$4:$I$2159,3,FALSE),"")</f>
        <v/>
      </c>
      <c r="K5032" s="83" t="str">
        <f>IF(H5032="RPPS",VLOOKUP(A5032,' Legislação Benef - GESCON'!$B$4:$I$2159,6,FALSE),"")</f>
        <v/>
      </c>
      <c r="L5032" s="83" t="str">
        <f>IF(H5032="RPPS",IFERROR(IF(VLOOKUP(A5032,'Suspensão de repasses - GESCON'!$D$3:$J$1048576,7,FALSE)="Validada","SIM","NÃO"),"NÃO"),"")</f>
        <v/>
      </c>
    </row>
    <row r="5033" spans="1:12" s="19" customFormat="1" ht="15" hidden="1" customHeight="1" x14ac:dyDescent="0.25">
      <c r="A5033" s="88" t="s">
        <v>10400</v>
      </c>
      <c r="B5033" s="40" t="s">
        <v>2274</v>
      </c>
      <c r="C5033" s="82" t="s">
        <v>10959</v>
      </c>
      <c r="D5033" s="82"/>
      <c r="E5033" s="82"/>
      <c r="F5033" s="82"/>
      <c r="G5033" s="82"/>
      <c r="H5033" s="40" t="s">
        <v>4</v>
      </c>
      <c r="I5033" s="83" t="str">
        <f>IFERROR(VLOOKUP(A5033,'Alíquotas - CADPREV'!$B$2152:$N$4324,8,FALSE),"")</f>
        <v/>
      </c>
      <c r="J5033" s="83" t="str">
        <f>IF(H5033="RPPS",VLOOKUP(A5033,' Legislação Benef - GESCON'!$B$4:$I$2159,3,FALSE),"")</f>
        <v/>
      </c>
      <c r="K5033" s="83" t="str">
        <f>IF(H5033="RPPS",VLOOKUP(A5033,' Legislação Benef - GESCON'!$B$4:$I$2159,6,FALSE),"")</f>
        <v/>
      </c>
      <c r="L5033" s="83" t="str">
        <f>IF(H5033="RPPS",IFERROR(IF(VLOOKUP(A5033,'Suspensão de repasses - GESCON'!$D$3:$J$1048576,7,FALSE)="Validada","SIM","NÃO"),"NÃO"),"")</f>
        <v/>
      </c>
    </row>
    <row r="5034" spans="1:12" s="19" customFormat="1" ht="15" hidden="1" customHeight="1" x14ac:dyDescent="0.25">
      <c r="A5034" s="88" t="s">
        <v>10401</v>
      </c>
      <c r="B5034" s="40" t="s">
        <v>215</v>
      </c>
      <c r="C5034" s="82" t="s">
        <v>10959</v>
      </c>
      <c r="D5034" s="82"/>
      <c r="E5034" s="82"/>
      <c r="F5034" s="82"/>
      <c r="G5034" s="82"/>
      <c r="H5034" s="40" t="s">
        <v>4</v>
      </c>
      <c r="I5034" s="83" t="str">
        <f>IFERROR(VLOOKUP(A5034,'Alíquotas - CADPREV'!$B$2152:$N$4324,8,FALSE),"")</f>
        <v/>
      </c>
      <c r="J5034" s="83" t="str">
        <f>IF(H5034="RPPS",VLOOKUP(A5034,' Legislação Benef - GESCON'!$B$4:$I$2159,3,FALSE),"")</f>
        <v/>
      </c>
      <c r="K5034" s="83" t="str">
        <f>IF(H5034="RPPS",VLOOKUP(A5034,' Legislação Benef - GESCON'!$B$4:$I$2159,6,FALSE),"")</f>
        <v/>
      </c>
      <c r="L5034" s="83" t="str">
        <f>IF(H5034="RPPS",IFERROR(IF(VLOOKUP(A5034,'Suspensão de repasses - GESCON'!$D$3:$J$1048576,7,FALSE)="Validada","SIM","NÃO"),"NÃO"),"")</f>
        <v/>
      </c>
    </row>
    <row r="5035" spans="1:12" s="19" customFormat="1" ht="15" hidden="1" customHeight="1" x14ac:dyDescent="0.25">
      <c r="A5035" s="88" t="s">
        <v>10402</v>
      </c>
      <c r="B5035" s="40" t="s">
        <v>2554</v>
      </c>
      <c r="C5035" s="82" t="s">
        <v>10959</v>
      </c>
      <c r="D5035" s="82"/>
      <c r="E5035" s="82"/>
      <c r="F5035" s="82"/>
      <c r="G5035" s="82"/>
      <c r="H5035" s="40" t="s">
        <v>4</v>
      </c>
      <c r="I5035" s="83" t="str">
        <f>IFERROR(VLOOKUP(A5035,'Alíquotas - CADPREV'!$B$2152:$N$4324,8,FALSE),"")</f>
        <v/>
      </c>
      <c r="J5035" s="83" t="str">
        <f>IF(H5035="RPPS",VLOOKUP(A5035,' Legislação Benef - GESCON'!$B$4:$I$2159,3,FALSE),"")</f>
        <v/>
      </c>
      <c r="K5035" s="83" t="str">
        <f>IF(H5035="RPPS",VLOOKUP(A5035,' Legislação Benef - GESCON'!$B$4:$I$2159,6,FALSE),"")</f>
        <v/>
      </c>
      <c r="L5035" s="83" t="str">
        <f>IF(H5035="RPPS",IFERROR(IF(VLOOKUP(A5035,'Suspensão de repasses - GESCON'!$D$3:$J$1048576,7,FALSE)="Validada","SIM","NÃO"),"NÃO"),"")</f>
        <v/>
      </c>
    </row>
    <row r="5036" spans="1:12" s="19" customFormat="1" ht="15" customHeight="1" x14ac:dyDescent="0.25">
      <c r="A5036" s="88" t="s">
        <v>10403</v>
      </c>
      <c r="B5036" s="40" t="s">
        <v>2758</v>
      </c>
      <c r="C5036" s="82" t="s">
        <v>10958</v>
      </c>
      <c r="D5036" s="82">
        <v>1758</v>
      </c>
      <c r="E5036" s="82">
        <v>817</v>
      </c>
      <c r="F5036" s="82">
        <v>139</v>
      </c>
      <c r="G5036" s="82">
        <v>2714</v>
      </c>
      <c r="H5036" s="40" t="s">
        <v>2</v>
      </c>
      <c r="I5036" s="83" t="str">
        <f>IFERROR(VLOOKUP(A5036,'Alíquotas - CADPREV'!$B$2152:$N$4324,8,FALSE),"")</f>
        <v>NÃO</v>
      </c>
      <c r="J5036" s="83" t="str">
        <f>IF(H5036="RPPS",VLOOKUP(A5036,' Legislação Benef - GESCON'!$B$4:$I$2159,3,FALSE),"")</f>
        <v>NÃO</v>
      </c>
      <c r="K5036" s="83" t="str">
        <f>IF(H5036="RPPS",VLOOKUP(A5036,' Legislação Benef - GESCON'!$B$4:$I$2159,6,FALSE),"")</f>
        <v>NÃO</v>
      </c>
      <c r="L5036" s="83" t="str">
        <f>IF(H5036="RPPS",IFERROR(IF(VLOOKUP(A5036,'Suspensão de repasses - GESCON'!$D$3:$J$1048576,7,FALSE)="Validada","SIM","NÃO"),"NÃO"),"")</f>
        <v>NÃO</v>
      </c>
    </row>
    <row r="5037" spans="1:12" s="19" customFormat="1" ht="15" customHeight="1" x14ac:dyDescent="0.25">
      <c r="A5037" s="88" t="s">
        <v>10404</v>
      </c>
      <c r="B5037" s="40" t="s">
        <v>4626</v>
      </c>
      <c r="C5037" s="82" t="s">
        <v>10958</v>
      </c>
      <c r="D5037" s="82">
        <v>1068</v>
      </c>
      <c r="E5037" s="82">
        <v>206</v>
      </c>
      <c r="F5037" s="82">
        <v>63</v>
      </c>
      <c r="G5037" s="82">
        <v>1337</v>
      </c>
      <c r="H5037" s="40" t="s">
        <v>2</v>
      </c>
      <c r="I5037" s="83" t="str">
        <f>IFERROR(VLOOKUP(A5037,'Alíquotas - CADPREV'!$B$2152:$N$4324,8,FALSE),"")</f>
        <v>NÃO</v>
      </c>
      <c r="J5037" s="83" t="str">
        <f>IF(H5037="RPPS",VLOOKUP(A5037,' Legislação Benef - GESCON'!$B$4:$I$2159,3,FALSE),"")</f>
        <v>NÃO</v>
      </c>
      <c r="K5037" s="83" t="str">
        <f>IF(H5037="RPPS",VLOOKUP(A5037,' Legislação Benef - GESCON'!$B$4:$I$2159,6,FALSE),"")</f>
        <v>NÃO</v>
      </c>
      <c r="L5037" s="83" t="str">
        <f>IF(H5037="RPPS",IFERROR(IF(VLOOKUP(A5037,'Suspensão de repasses - GESCON'!$D$3:$J$1048576,7,FALSE)="Validada","SIM","NÃO"),"NÃO"),"")</f>
        <v>NÃO</v>
      </c>
    </row>
    <row r="5038" spans="1:12" s="19" customFormat="1" ht="15" hidden="1" customHeight="1" x14ac:dyDescent="0.25">
      <c r="A5038" s="88" t="s">
        <v>10405</v>
      </c>
      <c r="B5038" s="40" t="s">
        <v>1356</v>
      </c>
      <c r="C5038" s="82" t="s">
        <v>10959</v>
      </c>
      <c r="D5038" s="82"/>
      <c r="E5038" s="82"/>
      <c r="F5038" s="82"/>
      <c r="G5038" s="82"/>
      <c r="H5038" s="40" t="s">
        <v>4</v>
      </c>
      <c r="I5038" s="83" t="str">
        <f>IFERROR(VLOOKUP(A5038,'Alíquotas - CADPREV'!$B$2152:$N$4324,8,FALSE),"")</f>
        <v/>
      </c>
      <c r="J5038" s="83" t="str">
        <f>IF(H5038="RPPS",VLOOKUP(A5038,' Legislação Benef - GESCON'!$B$4:$I$2159,3,FALSE),"")</f>
        <v/>
      </c>
      <c r="K5038" s="83" t="str">
        <f>IF(H5038="RPPS",VLOOKUP(A5038,' Legislação Benef - GESCON'!$B$4:$I$2159,6,FALSE),"")</f>
        <v/>
      </c>
      <c r="L5038" s="83" t="str">
        <f>IF(H5038="RPPS",IFERROR(IF(VLOOKUP(A5038,'Suspensão de repasses - GESCON'!$D$3:$J$1048576,7,FALSE)="Validada","SIM","NÃO"),"NÃO"),"")</f>
        <v/>
      </c>
    </row>
    <row r="5039" spans="1:12" s="19" customFormat="1" ht="15" hidden="1" customHeight="1" x14ac:dyDescent="0.25">
      <c r="A5039" s="88" t="s">
        <v>10406</v>
      </c>
      <c r="B5039" s="40" t="s">
        <v>1142</v>
      </c>
      <c r="C5039" s="82" t="s">
        <v>10959</v>
      </c>
      <c r="D5039" s="82"/>
      <c r="E5039" s="82"/>
      <c r="F5039" s="82"/>
      <c r="G5039" s="82"/>
      <c r="H5039" s="40" t="s">
        <v>4</v>
      </c>
      <c r="I5039" s="83" t="str">
        <f>IFERROR(VLOOKUP(A5039,'Alíquotas - CADPREV'!$B$2152:$N$4324,8,FALSE),"")</f>
        <v/>
      </c>
      <c r="J5039" s="83" t="str">
        <f>IF(H5039="RPPS",VLOOKUP(A5039,' Legislação Benef - GESCON'!$B$4:$I$2159,3,FALSE),"")</f>
        <v/>
      </c>
      <c r="K5039" s="83" t="str">
        <f>IF(H5039="RPPS",VLOOKUP(A5039,' Legislação Benef - GESCON'!$B$4:$I$2159,6,FALSE),"")</f>
        <v/>
      </c>
      <c r="L5039" s="83" t="str">
        <f>IF(H5039="RPPS",IFERROR(IF(VLOOKUP(A5039,'Suspensão de repasses - GESCON'!$D$3:$J$1048576,7,FALSE)="Validada","SIM","NÃO"),"NÃO"),"")</f>
        <v/>
      </c>
    </row>
    <row r="5040" spans="1:12" s="19" customFormat="1" ht="15" customHeight="1" x14ac:dyDescent="0.25">
      <c r="A5040" s="88" t="s">
        <v>10407</v>
      </c>
      <c r="B5040" s="40" t="s">
        <v>901</v>
      </c>
      <c r="C5040" s="82" t="s">
        <v>10958</v>
      </c>
      <c r="D5040" s="82">
        <v>180</v>
      </c>
      <c r="E5040" s="82">
        <v>25</v>
      </c>
      <c r="F5040" s="82">
        <v>0</v>
      </c>
      <c r="G5040" s="82">
        <v>205</v>
      </c>
      <c r="H5040" s="40" t="s">
        <v>2</v>
      </c>
      <c r="I5040" s="83" t="str">
        <f>IFERROR(VLOOKUP(A5040,'Alíquotas - CADPREV'!$B$2152:$N$4324,8,FALSE),"")</f>
        <v>SIM</v>
      </c>
      <c r="J5040" s="83" t="str">
        <f>IF(H5040="RPPS",VLOOKUP(A5040,' Legislação Benef - GESCON'!$B$4:$I$2159,3,FALSE),"")</f>
        <v>NÃO</v>
      </c>
      <c r="K5040" s="83" t="str">
        <f>IF(H5040="RPPS",VLOOKUP(A5040,' Legislação Benef - GESCON'!$B$4:$I$2159,6,FALSE),"")</f>
        <v>NÃO</v>
      </c>
      <c r="L5040" s="83" t="str">
        <f>IF(H5040="RPPS",IFERROR(IF(VLOOKUP(A5040,'Suspensão de repasses - GESCON'!$D$3:$J$1048576,7,FALSE)="Validada","SIM","NÃO"),"NÃO"),"")</f>
        <v>NÃO</v>
      </c>
    </row>
    <row r="5041" spans="1:12" s="19" customFormat="1" ht="15" hidden="1" customHeight="1" x14ac:dyDescent="0.25">
      <c r="A5041" s="88" t="s">
        <v>10408</v>
      </c>
      <c r="B5041" s="40" t="s">
        <v>1356</v>
      </c>
      <c r="C5041" s="82" t="s">
        <v>10959</v>
      </c>
      <c r="D5041" s="82"/>
      <c r="E5041" s="82"/>
      <c r="F5041" s="82"/>
      <c r="G5041" s="82"/>
      <c r="H5041" s="40" t="s">
        <v>4</v>
      </c>
      <c r="I5041" s="83" t="str">
        <f>IFERROR(VLOOKUP(A5041,'Alíquotas - CADPREV'!$B$2152:$N$4324,8,FALSE),"")</f>
        <v/>
      </c>
      <c r="J5041" s="83" t="str">
        <f>IF(H5041="RPPS",VLOOKUP(A5041,' Legislação Benef - GESCON'!$B$4:$I$2159,3,FALSE),"")</f>
        <v/>
      </c>
      <c r="K5041" s="83" t="str">
        <f>IF(H5041="RPPS",VLOOKUP(A5041,' Legislação Benef - GESCON'!$B$4:$I$2159,6,FALSE),"")</f>
        <v/>
      </c>
      <c r="L5041" s="83" t="str">
        <f>IF(H5041="RPPS",IFERROR(IF(VLOOKUP(A5041,'Suspensão de repasses - GESCON'!$D$3:$J$1048576,7,FALSE)="Validada","SIM","NÃO"),"NÃO"),"")</f>
        <v/>
      </c>
    </row>
    <row r="5042" spans="1:12" s="19" customFormat="1" ht="15" hidden="1" customHeight="1" x14ac:dyDescent="0.25">
      <c r="A5042" s="88" t="s">
        <v>10409</v>
      </c>
      <c r="B5042" s="40" t="s">
        <v>3143</v>
      </c>
      <c r="C5042" s="82" t="s">
        <v>10959</v>
      </c>
      <c r="D5042" s="82"/>
      <c r="E5042" s="82"/>
      <c r="F5042" s="82"/>
      <c r="G5042" s="82"/>
      <c r="H5042" s="40" t="s">
        <v>4</v>
      </c>
      <c r="I5042" s="83" t="str">
        <f>IFERROR(VLOOKUP(A5042,'Alíquotas - CADPREV'!$B$2152:$N$4324,8,FALSE),"")</f>
        <v/>
      </c>
      <c r="J5042" s="83" t="str">
        <f>IF(H5042="RPPS",VLOOKUP(A5042,' Legislação Benef - GESCON'!$B$4:$I$2159,3,FALSE),"")</f>
        <v/>
      </c>
      <c r="K5042" s="83" t="str">
        <f>IF(H5042="RPPS",VLOOKUP(A5042,' Legislação Benef - GESCON'!$B$4:$I$2159,6,FALSE),"")</f>
        <v/>
      </c>
      <c r="L5042" s="83" t="str">
        <f>IF(H5042="RPPS",IFERROR(IF(VLOOKUP(A5042,'Suspensão de repasses - GESCON'!$D$3:$J$1048576,7,FALSE)="Validada","SIM","NÃO"),"NÃO"),"")</f>
        <v/>
      </c>
    </row>
    <row r="5043" spans="1:12" s="19" customFormat="1" ht="15" customHeight="1" x14ac:dyDescent="0.25">
      <c r="A5043" s="88" t="s">
        <v>10410</v>
      </c>
      <c r="B5043" s="40" t="s">
        <v>1356</v>
      </c>
      <c r="C5043" s="82" t="s">
        <v>10958</v>
      </c>
      <c r="D5043" s="82">
        <v>94</v>
      </c>
      <c r="E5043" s="82">
        <v>35</v>
      </c>
      <c r="F5043" s="82">
        <v>22</v>
      </c>
      <c r="G5043" s="82">
        <v>151</v>
      </c>
      <c r="H5043" s="40" t="s">
        <v>2</v>
      </c>
      <c r="I5043" s="83" t="str">
        <f>IFERROR(VLOOKUP(A5043,'Alíquotas - CADPREV'!$B$2152:$N$4324,8,FALSE),"")</f>
        <v>NÃO</v>
      </c>
      <c r="J5043" s="83" t="str">
        <f>IF(H5043="RPPS",VLOOKUP(A5043,' Legislação Benef - GESCON'!$B$4:$I$2159,3,FALSE),"")</f>
        <v>NÃO</v>
      </c>
      <c r="K5043" s="83" t="str">
        <f>IF(H5043="RPPS",VLOOKUP(A5043,' Legislação Benef - GESCON'!$B$4:$I$2159,6,FALSE),"")</f>
        <v>NÃO</v>
      </c>
      <c r="L5043" s="83" t="str">
        <f>IF(H5043="RPPS",IFERROR(IF(VLOOKUP(A5043,'Suspensão de repasses - GESCON'!$D$3:$J$1048576,7,FALSE)="Validada","SIM","NÃO"),"NÃO"),"")</f>
        <v>NÃO</v>
      </c>
    </row>
    <row r="5044" spans="1:12" s="19" customFormat="1" ht="15" hidden="1" customHeight="1" x14ac:dyDescent="0.25">
      <c r="A5044" s="88" t="s">
        <v>10411</v>
      </c>
      <c r="B5044" s="40" t="s">
        <v>2554</v>
      </c>
      <c r="C5044" s="82" t="s">
        <v>10959</v>
      </c>
      <c r="D5044" s="82"/>
      <c r="E5044" s="82"/>
      <c r="F5044" s="82"/>
      <c r="G5044" s="82"/>
      <c r="H5044" s="40" t="s">
        <v>4</v>
      </c>
      <c r="I5044" s="83" t="str">
        <f>IFERROR(VLOOKUP(A5044,'Alíquotas - CADPREV'!$B$2152:$N$4324,8,FALSE),"")</f>
        <v/>
      </c>
      <c r="J5044" s="83" t="str">
        <f>IF(H5044="RPPS",VLOOKUP(A5044,' Legislação Benef - GESCON'!$B$4:$I$2159,3,FALSE),"")</f>
        <v/>
      </c>
      <c r="K5044" s="83" t="str">
        <f>IF(H5044="RPPS",VLOOKUP(A5044,' Legislação Benef - GESCON'!$B$4:$I$2159,6,FALSE),"")</f>
        <v/>
      </c>
      <c r="L5044" s="83" t="str">
        <f>IF(H5044="RPPS",IFERROR(IF(VLOOKUP(A5044,'Suspensão de repasses - GESCON'!$D$3:$J$1048576,7,FALSE)="Validada","SIM","NÃO"),"NÃO"),"")</f>
        <v/>
      </c>
    </row>
    <row r="5045" spans="1:12" s="19" customFormat="1" ht="15" hidden="1" customHeight="1" x14ac:dyDescent="0.25">
      <c r="A5045" s="88" t="s">
        <v>10412</v>
      </c>
      <c r="B5045" s="40" t="s">
        <v>215</v>
      </c>
      <c r="C5045" s="82" t="s">
        <v>10959</v>
      </c>
      <c r="D5045" s="82"/>
      <c r="E5045" s="82"/>
      <c r="F5045" s="82"/>
      <c r="G5045" s="82"/>
      <c r="H5045" s="40" t="s">
        <v>4</v>
      </c>
      <c r="I5045" s="83" t="str">
        <f>IFERROR(VLOOKUP(A5045,'Alíquotas - CADPREV'!$B$2152:$N$4324,8,FALSE),"")</f>
        <v/>
      </c>
      <c r="J5045" s="83" t="str">
        <f>IF(H5045="RPPS",VLOOKUP(A5045,' Legislação Benef - GESCON'!$B$4:$I$2159,3,FALSE),"")</f>
        <v/>
      </c>
      <c r="K5045" s="83" t="str">
        <f>IF(H5045="RPPS",VLOOKUP(A5045,' Legislação Benef - GESCON'!$B$4:$I$2159,6,FALSE),"")</f>
        <v/>
      </c>
      <c r="L5045" s="83" t="str">
        <f>IF(H5045="RPPS",IFERROR(IF(VLOOKUP(A5045,'Suspensão de repasses - GESCON'!$D$3:$J$1048576,7,FALSE)="Validada","SIM","NÃO"),"NÃO"),"")</f>
        <v/>
      </c>
    </row>
    <row r="5046" spans="1:12" s="19" customFormat="1" ht="15" hidden="1" customHeight="1" x14ac:dyDescent="0.25">
      <c r="A5046" s="88" t="s">
        <v>10413</v>
      </c>
      <c r="B5046" s="40" t="s">
        <v>3601</v>
      </c>
      <c r="C5046" s="82" t="s">
        <v>10959</v>
      </c>
      <c r="D5046" s="82"/>
      <c r="E5046" s="82"/>
      <c r="F5046" s="82"/>
      <c r="G5046" s="82"/>
      <c r="H5046" s="40" t="s">
        <v>4</v>
      </c>
      <c r="I5046" s="83" t="str">
        <f>IFERROR(VLOOKUP(A5046,'Alíquotas - CADPREV'!$B$2152:$N$4324,8,FALSE),"")</f>
        <v/>
      </c>
      <c r="J5046" s="83" t="str">
        <f>IF(H5046="RPPS",VLOOKUP(A5046,' Legislação Benef - GESCON'!$B$4:$I$2159,3,FALSE),"")</f>
        <v/>
      </c>
      <c r="K5046" s="83" t="str">
        <f>IF(H5046="RPPS",VLOOKUP(A5046,' Legislação Benef - GESCON'!$B$4:$I$2159,6,FALSE),"")</f>
        <v/>
      </c>
      <c r="L5046" s="83" t="str">
        <f>IF(H5046="RPPS",IFERROR(IF(VLOOKUP(A5046,'Suspensão de repasses - GESCON'!$D$3:$J$1048576,7,FALSE)="Validada","SIM","NÃO"),"NÃO"),"")</f>
        <v/>
      </c>
    </row>
    <row r="5047" spans="1:12" s="19" customFormat="1" ht="15" hidden="1" customHeight="1" x14ac:dyDescent="0.25">
      <c r="A5047" s="88" t="s">
        <v>10414</v>
      </c>
      <c r="B5047" s="40" t="s">
        <v>3601</v>
      </c>
      <c r="C5047" s="82" t="s">
        <v>10959</v>
      </c>
      <c r="D5047" s="82"/>
      <c r="E5047" s="82"/>
      <c r="F5047" s="82"/>
      <c r="G5047" s="82"/>
      <c r="H5047" s="40" t="s">
        <v>4</v>
      </c>
      <c r="I5047" s="83" t="str">
        <f>IFERROR(VLOOKUP(A5047,'Alíquotas - CADPREV'!$B$2152:$N$4324,8,FALSE),"")</f>
        <v/>
      </c>
      <c r="J5047" s="83" t="str">
        <f>IF(H5047="RPPS",VLOOKUP(A5047,' Legislação Benef - GESCON'!$B$4:$I$2159,3,FALSE),"")</f>
        <v/>
      </c>
      <c r="K5047" s="83" t="str">
        <f>IF(H5047="RPPS",VLOOKUP(A5047,' Legislação Benef - GESCON'!$B$4:$I$2159,6,FALSE),"")</f>
        <v/>
      </c>
      <c r="L5047" s="83" t="str">
        <f>IF(H5047="RPPS",IFERROR(IF(VLOOKUP(A5047,'Suspensão de repasses - GESCON'!$D$3:$J$1048576,7,FALSE)="Validada","SIM","NÃO"),"NÃO"),"")</f>
        <v/>
      </c>
    </row>
    <row r="5048" spans="1:12" s="19" customFormat="1" ht="15" customHeight="1" x14ac:dyDescent="0.25">
      <c r="A5048" s="88" t="s">
        <v>10415</v>
      </c>
      <c r="B5048" s="40" t="s">
        <v>2758</v>
      </c>
      <c r="C5048" s="82" t="s">
        <v>10958</v>
      </c>
      <c r="D5048" s="82">
        <v>686</v>
      </c>
      <c r="E5048" s="82">
        <v>153</v>
      </c>
      <c r="F5048" s="82">
        <v>16</v>
      </c>
      <c r="G5048" s="82">
        <v>855</v>
      </c>
      <c r="H5048" s="40" t="s">
        <v>2</v>
      </c>
      <c r="I5048" s="83" t="str">
        <f>IFERROR(VLOOKUP(A5048,'Alíquotas - CADPREV'!$B$2152:$N$4324,8,FALSE),"")</f>
        <v>NÃO</v>
      </c>
      <c r="J5048" s="83" t="str">
        <f>IF(H5048="RPPS",VLOOKUP(A5048,' Legislação Benef - GESCON'!$B$4:$I$2159,3,FALSE),"")</f>
        <v>NÃO</v>
      </c>
      <c r="K5048" s="83" t="str">
        <f>IF(H5048="RPPS",VLOOKUP(A5048,' Legislação Benef - GESCON'!$B$4:$I$2159,6,FALSE),"")</f>
        <v>NÃO</v>
      </c>
      <c r="L5048" s="83" t="str">
        <f>IF(H5048="RPPS",IFERROR(IF(VLOOKUP(A5048,'Suspensão de repasses - GESCON'!$D$3:$J$1048576,7,FALSE)="Validada","SIM","NÃO"),"NÃO"),"")</f>
        <v>NÃO</v>
      </c>
    </row>
    <row r="5049" spans="1:12" s="19" customFormat="1" ht="15" hidden="1" customHeight="1" x14ac:dyDescent="0.25">
      <c r="A5049" s="88" t="s">
        <v>10416</v>
      </c>
      <c r="B5049" s="40" t="s">
        <v>1356</v>
      </c>
      <c r="C5049" s="82" t="s">
        <v>10959</v>
      </c>
      <c r="D5049" s="82"/>
      <c r="E5049" s="82"/>
      <c r="F5049" s="82"/>
      <c r="G5049" s="82"/>
      <c r="H5049" s="40" t="s">
        <v>4</v>
      </c>
      <c r="I5049" s="83" t="str">
        <f>IFERROR(VLOOKUP(A5049,'Alíquotas - CADPREV'!$B$2152:$N$4324,8,FALSE),"")</f>
        <v/>
      </c>
      <c r="J5049" s="83" t="str">
        <f>IF(H5049="RPPS",VLOOKUP(A5049,' Legislação Benef - GESCON'!$B$4:$I$2159,3,FALSE),"")</f>
        <v/>
      </c>
      <c r="K5049" s="83" t="str">
        <f>IF(H5049="RPPS",VLOOKUP(A5049,' Legislação Benef - GESCON'!$B$4:$I$2159,6,FALSE),"")</f>
        <v/>
      </c>
      <c r="L5049" s="83" t="str">
        <f>IF(H5049="RPPS",IFERROR(IF(VLOOKUP(A5049,'Suspensão de repasses - GESCON'!$D$3:$J$1048576,7,FALSE)="Validada","SIM","NÃO"),"NÃO"),"")</f>
        <v/>
      </c>
    </row>
    <row r="5050" spans="1:12" s="19" customFormat="1" ht="15" hidden="1" customHeight="1" x14ac:dyDescent="0.25">
      <c r="A5050" s="88" t="s">
        <v>10417</v>
      </c>
      <c r="B5050" s="40" t="s">
        <v>215</v>
      </c>
      <c r="C5050" s="82" t="s">
        <v>10959</v>
      </c>
      <c r="D5050" s="82"/>
      <c r="E5050" s="82"/>
      <c r="F5050" s="82"/>
      <c r="G5050" s="82"/>
      <c r="H5050" s="40" t="s">
        <v>4</v>
      </c>
      <c r="I5050" s="83" t="str">
        <f>IFERROR(VLOOKUP(A5050,'Alíquotas - CADPREV'!$B$2152:$N$4324,8,FALSE),"")</f>
        <v/>
      </c>
      <c r="J5050" s="83" t="str">
        <f>IF(H5050="RPPS",VLOOKUP(A5050,' Legislação Benef - GESCON'!$B$4:$I$2159,3,FALSE),"")</f>
        <v/>
      </c>
      <c r="K5050" s="83" t="str">
        <f>IF(H5050="RPPS",VLOOKUP(A5050,' Legislação Benef - GESCON'!$B$4:$I$2159,6,FALSE),"")</f>
        <v/>
      </c>
      <c r="L5050" s="83" t="str">
        <f>IF(H5050="RPPS",IFERROR(IF(VLOOKUP(A5050,'Suspensão de repasses - GESCON'!$D$3:$J$1048576,7,FALSE)="Validada","SIM","NÃO"),"NÃO"),"")</f>
        <v/>
      </c>
    </row>
    <row r="5051" spans="1:12" s="19" customFormat="1" ht="15" hidden="1" customHeight="1" x14ac:dyDescent="0.25">
      <c r="A5051" s="88" t="s">
        <v>10418</v>
      </c>
      <c r="B5051" s="40" t="s">
        <v>3143</v>
      </c>
      <c r="C5051" s="82" t="s">
        <v>10959</v>
      </c>
      <c r="D5051" s="82"/>
      <c r="E5051" s="82"/>
      <c r="F5051" s="82"/>
      <c r="G5051" s="82"/>
      <c r="H5051" s="40" t="s">
        <v>4</v>
      </c>
      <c r="I5051" s="83" t="str">
        <f>IFERROR(VLOOKUP(A5051,'Alíquotas - CADPREV'!$B$2152:$N$4324,8,FALSE),"")</f>
        <v/>
      </c>
      <c r="J5051" s="83" t="str">
        <f>IF(H5051="RPPS",VLOOKUP(A5051,' Legislação Benef - GESCON'!$B$4:$I$2159,3,FALSE),"")</f>
        <v/>
      </c>
      <c r="K5051" s="83" t="str">
        <f>IF(H5051="RPPS",VLOOKUP(A5051,' Legislação Benef - GESCON'!$B$4:$I$2159,6,FALSE),"")</f>
        <v/>
      </c>
      <c r="L5051" s="83" t="str">
        <f>IF(H5051="RPPS",IFERROR(IF(VLOOKUP(A5051,'Suspensão de repasses - GESCON'!$D$3:$J$1048576,7,FALSE)="Validada","SIM","NÃO"),"NÃO"),"")</f>
        <v/>
      </c>
    </row>
    <row r="5052" spans="1:12" s="19" customFormat="1" ht="15" customHeight="1" x14ac:dyDescent="0.25">
      <c r="A5052" s="88" t="s">
        <v>10419</v>
      </c>
      <c r="B5052" s="40" t="s">
        <v>2758</v>
      </c>
      <c r="C5052" s="82" t="s">
        <v>10958</v>
      </c>
      <c r="D5052" s="82">
        <v>735</v>
      </c>
      <c r="E5052" s="82">
        <v>399</v>
      </c>
      <c r="F5052" s="82">
        <v>54</v>
      </c>
      <c r="G5052" s="82">
        <v>1188</v>
      </c>
      <c r="H5052" s="40" t="s">
        <v>2</v>
      </c>
      <c r="I5052" s="83" t="str">
        <f>IFERROR(VLOOKUP(A5052,'Alíquotas - CADPREV'!$B$2152:$N$4324,8,FALSE),"")</f>
        <v>NÃO</v>
      </c>
      <c r="J5052" s="83" t="str">
        <f>IF(H5052="RPPS",VLOOKUP(A5052,' Legislação Benef - GESCON'!$B$4:$I$2159,3,FALSE),"")</f>
        <v>NÃO</v>
      </c>
      <c r="K5052" s="83" t="str">
        <f>IF(H5052="RPPS",VLOOKUP(A5052,' Legislação Benef - GESCON'!$B$4:$I$2159,6,FALSE),"")</f>
        <v>NÃO</v>
      </c>
      <c r="L5052" s="83" t="str">
        <f>IF(H5052="RPPS",IFERROR(IF(VLOOKUP(A5052,'Suspensão de repasses - GESCON'!$D$3:$J$1048576,7,FALSE)="Validada","SIM","NÃO"),"NÃO"),"")</f>
        <v>NÃO</v>
      </c>
    </row>
    <row r="5053" spans="1:12" s="19" customFormat="1" ht="15" hidden="1" customHeight="1" x14ac:dyDescent="0.25">
      <c r="A5053" s="88" t="s">
        <v>10420</v>
      </c>
      <c r="B5053" s="40" t="s">
        <v>3143</v>
      </c>
      <c r="C5053" s="82" t="s">
        <v>10959</v>
      </c>
      <c r="D5053" s="82"/>
      <c r="E5053" s="82"/>
      <c r="F5053" s="82"/>
      <c r="G5053" s="82"/>
      <c r="H5053" s="40" t="s">
        <v>4</v>
      </c>
      <c r="I5053" s="83" t="str">
        <f>IFERROR(VLOOKUP(A5053,'Alíquotas - CADPREV'!$B$2152:$N$4324,8,FALSE),"")</f>
        <v/>
      </c>
      <c r="J5053" s="83" t="str">
        <f>IF(H5053="RPPS",VLOOKUP(A5053,' Legislação Benef - GESCON'!$B$4:$I$2159,3,FALSE),"")</f>
        <v/>
      </c>
      <c r="K5053" s="83" t="str">
        <f>IF(H5053="RPPS",VLOOKUP(A5053,' Legislação Benef - GESCON'!$B$4:$I$2159,6,FALSE),"")</f>
        <v/>
      </c>
      <c r="L5053" s="83" t="str">
        <f>IF(H5053="RPPS",IFERROR(IF(VLOOKUP(A5053,'Suspensão de repasses - GESCON'!$D$3:$J$1048576,7,FALSE)="Validada","SIM","NÃO"),"NÃO"),"")</f>
        <v/>
      </c>
    </row>
    <row r="5054" spans="1:12" s="19" customFormat="1" ht="15" hidden="1" customHeight="1" x14ac:dyDescent="0.25">
      <c r="A5054" s="88" t="s">
        <v>10421</v>
      </c>
      <c r="B5054" s="40" t="s">
        <v>3812</v>
      </c>
      <c r="C5054" s="82" t="s">
        <v>10959</v>
      </c>
      <c r="D5054" s="82"/>
      <c r="E5054" s="82"/>
      <c r="F5054" s="82"/>
      <c r="G5054" s="82"/>
      <c r="H5054" s="40" t="s">
        <v>4</v>
      </c>
      <c r="I5054" s="83" t="str">
        <f>IFERROR(VLOOKUP(A5054,'Alíquotas - CADPREV'!$B$2152:$N$4324,8,FALSE),"")</f>
        <v/>
      </c>
      <c r="J5054" s="83" t="str">
        <f>IF(H5054="RPPS",VLOOKUP(A5054,' Legislação Benef - GESCON'!$B$4:$I$2159,3,FALSE),"")</f>
        <v/>
      </c>
      <c r="K5054" s="83" t="str">
        <f>IF(H5054="RPPS",VLOOKUP(A5054,' Legislação Benef - GESCON'!$B$4:$I$2159,6,FALSE),"")</f>
        <v/>
      </c>
      <c r="L5054" s="83" t="str">
        <f>IF(H5054="RPPS",IFERROR(IF(VLOOKUP(A5054,'Suspensão de repasses - GESCON'!$D$3:$J$1048576,7,FALSE)="Validada","SIM","NÃO"),"NÃO"),"")</f>
        <v/>
      </c>
    </row>
    <row r="5055" spans="1:12" s="19" customFormat="1" ht="15" customHeight="1" x14ac:dyDescent="0.25">
      <c r="A5055" s="88" t="s">
        <v>10422</v>
      </c>
      <c r="B5055" s="40" t="s">
        <v>3812</v>
      </c>
      <c r="C5055" s="82" t="s">
        <v>10958</v>
      </c>
      <c r="D5055" s="82">
        <v>193</v>
      </c>
      <c r="E5055" s="82">
        <v>31</v>
      </c>
      <c r="F5055" s="82">
        <v>5</v>
      </c>
      <c r="G5055" s="82">
        <v>229</v>
      </c>
      <c r="H5055" s="40" t="s">
        <v>2</v>
      </c>
      <c r="I5055" s="83" t="str">
        <f>IFERROR(VLOOKUP(A5055,'Alíquotas - CADPREV'!$B$2152:$N$4324,8,FALSE),"")</f>
        <v>SIM</v>
      </c>
      <c r="J5055" s="83" t="str">
        <f>IF(H5055="RPPS",VLOOKUP(A5055,' Legislação Benef - GESCON'!$B$4:$I$2159,3,FALSE),"")</f>
        <v>NÃO</v>
      </c>
      <c r="K5055" s="83" t="str">
        <f>IF(H5055="RPPS",VLOOKUP(A5055,' Legislação Benef - GESCON'!$B$4:$I$2159,6,FALSE),"")</f>
        <v>NÃO</v>
      </c>
      <c r="L5055" s="83" t="str">
        <f>IF(H5055="RPPS",IFERROR(IF(VLOOKUP(A5055,'Suspensão de repasses - GESCON'!$D$3:$J$1048576,7,FALSE)="Validada","SIM","NÃO"),"NÃO"),"")</f>
        <v>NÃO</v>
      </c>
    </row>
    <row r="5056" spans="1:12" s="19" customFormat="1" ht="15" customHeight="1" x14ac:dyDescent="0.25">
      <c r="A5056" s="88" t="s">
        <v>10423</v>
      </c>
      <c r="B5056" s="40" t="s">
        <v>2554</v>
      </c>
      <c r="C5056" s="82" t="s">
        <v>10958</v>
      </c>
      <c r="D5056" s="82">
        <v>237</v>
      </c>
      <c r="E5056" s="82">
        <v>22</v>
      </c>
      <c r="F5056" s="82">
        <v>9</v>
      </c>
      <c r="G5056" s="82">
        <v>268</v>
      </c>
      <c r="H5056" s="40" t="s">
        <v>2</v>
      </c>
      <c r="I5056" s="83" t="str">
        <f>IFERROR(VLOOKUP(A5056,'Alíquotas - CADPREV'!$B$2152:$N$4324,8,FALSE),"")</f>
        <v>SIM</v>
      </c>
      <c r="J5056" s="83" t="str">
        <f>IF(H5056="RPPS",VLOOKUP(A5056,' Legislação Benef - GESCON'!$B$4:$I$2159,3,FALSE),"")</f>
        <v>SIM</v>
      </c>
      <c r="K5056" s="83" t="str">
        <f>IF(H5056="RPPS",VLOOKUP(A5056,' Legislação Benef - GESCON'!$B$4:$I$2159,6,FALSE),"")</f>
        <v>NÃO</v>
      </c>
      <c r="L5056" s="83" t="str">
        <f>IF(H5056="RPPS",IFERROR(IF(VLOOKUP(A5056,'Suspensão de repasses - GESCON'!$D$3:$J$1048576,7,FALSE)="Validada","SIM","NÃO"),"NÃO"),"")</f>
        <v>NÃO</v>
      </c>
    </row>
    <row r="5057" spans="1:12" s="19" customFormat="1" ht="15" customHeight="1" x14ac:dyDescent="0.25">
      <c r="A5057" s="88" t="s">
        <v>10424</v>
      </c>
      <c r="B5057" s="40" t="s">
        <v>4626</v>
      </c>
      <c r="C5057" s="82" t="s">
        <v>10958</v>
      </c>
      <c r="D5057" s="82">
        <v>1931</v>
      </c>
      <c r="E5057" s="82">
        <v>588</v>
      </c>
      <c r="F5057" s="82">
        <v>122</v>
      </c>
      <c r="G5057" s="82">
        <v>2641</v>
      </c>
      <c r="H5057" s="40" t="s">
        <v>2</v>
      </c>
      <c r="I5057" s="83" t="str">
        <f>IFERROR(VLOOKUP(A5057,'Alíquotas - CADPREV'!$B$2152:$N$4324,8,FALSE),"")</f>
        <v>SIM</v>
      </c>
      <c r="J5057" s="83" t="str">
        <f>IF(H5057="RPPS",VLOOKUP(A5057,' Legislação Benef - GESCON'!$B$4:$I$2159,3,FALSE),"")</f>
        <v>NÃO</v>
      </c>
      <c r="K5057" s="83" t="str">
        <f>IF(H5057="RPPS",VLOOKUP(A5057,' Legislação Benef - GESCON'!$B$4:$I$2159,6,FALSE),"")</f>
        <v>NÃO</v>
      </c>
      <c r="L5057" s="83" t="str">
        <f>IF(H5057="RPPS",IFERROR(IF(VLOOKUP(A5057,'Suspensão de repasses - GESCON'!$D$3:$J$1048576,7,FALSE)="Validada","SIM","NÃO"),"NÃO"),"")</f>
        <v>NÃO</v>
      </c>
    </row>
    <row r="5058" spans="1:12" s="19" customFormat="1" ht="15" hidden="1" customHeight="1" x14ac:dyDescent="0.25">
      <c r="A5058" s="88" t="s">
        <v>10425</v>
      </c>
      <c r="B5058" s="40" t="s">
        <v>4626</v>
      </c>
      <c r="C5058" s="82" t="s">
        <v>10959</v>
      </c>
      <c r="D5058" s="82"/>
      <c r="E5058" s="82"/>
      <c r="F5058" s="82"/>
      <c r="G5058" s="82"/>
      <c r="H5058" s="40" t="s">
        <v>4</v>
      </c>
      <c r="I5058" s="83" t="str">
        <f>IFERROR(VLOOKUP(A5058,'Alíquotas - CADPREV'!$B$2152:$N$4324,8,FALSE),"")</f>
        <v/>
      </c>
      <c r="J5058" s="83" t="str">
        <f>IF(H5058="RPPS",VLOOKUP(A5058,' Legislação Benef - GESCON'!$B$4:$I$2159,3,FALSE),"")</f>
        <v/>
      </c>
      <c r="K5058" s="83" t="str">
        <f>IF(H5058="RPPS",VLOOKUP(A5058,' Legislação Benef - GESCON'!$B$4:$I$2159,6,FALSE),"")</f>
        <v/>
      </c>
      <c r="L5058" s="83" t="str">
        <f>IF(H5058="RPPS",IFERROR(IF(VLOOKUP(A5058,'Suspensão de repasses - GESCON'!$D$3:$J$1048576,7,FALSE)="Validada","SIM","NÃO"),"NÃO"),"")</f>
        <v/>
      </c>
    </row>
    <row r="5059" spans="1:12" s="19" customFormat="1" ht="15" customHeight="1" x14ac:dyDescent="0.25">
      <c r="A5059" s="88" t="s">
        <v>10426</v>
      </c>
      <c r="B5059" s="40" t="s">
        <v>3812</v>
      </c>
      <c r="C5059" s="82" t="s">
        <v>10958</v>
      </c>
      <c r="D5059" s="82">
        <v>114</v>
      </c>
      <c r="E5059" s="82">
        <v>19</v>
      </c>
      <c r="F5059" s="82">
        <v>2</v>
      </c>
      <c r="G5059" s="82">
        <v>135</v>
      </c>
      <c r="H5059" s="40" t="s">
        <v>2</v>
      </c>
      <c r="I5059" s="83" t="str">
        <f>IFERROR(VLOOKUP(A5059,'Alíquotas - CADPREV'!$B$2152:$N$4324,8,FALSE),"")</f>
        <v>NÃO</v>
      </c>
      <c r="J5059" s="83" t="str">
        <f>IF(H5059="RPPS",VLOOKUP(A5059,' Legislação Benef - GESCON'!$B$4:$I$2159,3,FALSE),"")</f>
        <v>NÃO</v>
      </c>
      <c r="K5059" s="83" t="str">
        <f>IF(H5059="RPPS",VLOOKUP(A5059,' Legislação Benef - GESCON'!$B$4:$I$2159,6,FALSE),"")</f>
        <v>NÃO</v>
      </c>
      <c r="L5059" s="83" t="str">
        <f>IF(H5059="RPPS",IFERROR(IF(VLOOKUP(A5059,'Suspensão de repasses - GESCON'!$D$3:$J$1048576,7,FALSE)="Validada","SIM","NÃO"),"NÃO"),"")</f>
        <v>NÃO</v>
      </c>
    </row>
    <row r="5060" spans="1:12" s="19" customFormat="1" ht="15" hidden="1" customHeight="1" x14ac:dyDescent="0.25">
      <c r="A5060" s="88" t="s">
        <v>10427</v>
      </c>
      <c r="B5060" s="40" t="s">
        <v>1356</v>
      </c>
      <c r="C5060" s="82" t="s">
        <v>10959</v>
      </c>
      <c r="D5060" s="82"/>
      <c r="E5060" s="82"/>
      <c r="F5060" s="82"/>
      <c r="G5060" s="82"/>
      <c r="H5060" s="40" t="s">
        <v>4</v>
      </c>
      <c r="I5060" s="83" t="str">
        <f>IFERROR(VLOOKUP(A5060,'Alíquotas - CADPREV'!$B$2152:$N$4324,8,FALSE),"")</f>
        <v/>
      </c>
      <c r="J5060" s="83" t="str">
        <f>IF(H5060="RPPS",VLOOKUP(A5060,' Legislação Benef - GESCON'!$B$4:$I$2159,3,FALSE),"")</f>
        <v/>
      </c>
      <c r="K5060" s="83" t="str">
        <f>IF(H5060="RPPS",VLOOKUP(A5060,' Legislação Benef - GESCON'!$B$4:$I$2159,6,FALSE),"")</f>
        <v/>
      </c>
      <c r="L5060" s="83" t="str">
        <f>IF(H5060="RPPS",IFERROR(IF(VLOOKUP(A5060,'Suspensão de repasses - GESCON'!$D$3:$J$1048576,7,FALSE)="Validada","SIM","NÃO"),"NÃO"),"")</f>
        <v/>
      </c>
    </row>
    <row r="5061" spans="1:12" s="19" customFormat="1" ht="15" customHeight="1" x14ac:dyDescent="0.25">
      <c r="A5061" s="88" t="s">
        <v>10428</v>
      </c>
      <c r="B5061" s="40" t="s">
        <v>2197</v>
      </c>
      <c r="C5061" s="82" t="s">
        <v>10958</v>
      </c>
      <c r="D5061" s="82">
        <v>288</v>
      </c>
      <c r="E5061" s="82">
        <v>50</v>
      </c>
      <c r="F5061" s="82">
        <v>16</v>
      </c>
      <c r="G5061" s="82">
        <v>354</v>
      </c>
      <c r="H5061" s="40" t="s">
        <v>2</v>
      </c>
      <c r="I5061" s="83" t="str">
        <f>IFERROR(VLOOKUP(A5061,'Alíquotas - CADPREV'!$B$2152:$N$4324,8,FALSE),"")</f>
        <v>SIM</v>
      </c>
      <c r="J5061" s="83" t="str">
        <f>IF(H5061="RPPS",VLOOKUP(A5061,' Legislação Benef - GESCON'!$B$4:$I$2159,3,FALSE),"")</f>
        <v>NÃO</v>
      </c>
      <c r="K5061" s="83" t="str">
        <f>IF(H5061="RPPS",VLOOKUP(A5061,' Legislação Benef - GESCON'!$B$4:$I$2159,6,FALSE),"")</f>
        <v>NÃO</v>
      </c>
      <c r="L5061" s="83" t="str">
        <f>IF(H5061="RPPS",IFERROR(IF(VLOOKUP(A5061,'Suspensão de repasses - GESCON'!$D$3:$J$1048576,7,FALSE)="Validada","SIM","NÃO"),"NÃO"),"")</f>
        <v>NÃO</v>
      </c>
    </row>
    <row r="5062" spans="1:12" s="19" customFormat="1" ht="15" hidden="1" customHeight="1" x14ac:dyDescent="0.25">
      <c r="A5062" s="88" t="s">
        <v>10429</v>
      </c>
      <c r="B5062" s="40" t="s">
        <v>1356</v>
      </c>
      <c r="C5062" s="82" t="s">
        <v>10959</v>
      </c>
      <c r="D5062" s="82"/>
      <c r="E5062" s="82"/>
      <c r="F5062" s="82"/>
      <c r="G5062" s="82"/>
      <c r="H5062" s="40" t="s">
        <v>4</v>
      </c>
      <c r="I5062" s="83" t="str">
        <f>IFERROR(VLOOKUP(A5062,'Alíquotas - CADPREV'!$B$2152:$N$4324,8,FALSE),"")</f>
        <v/>
      </c>
      <c r="J5062" s="83" t="str">
        <f>IF(H5062="RPPS",VLOOKUP(A5062,' Legislação Benef - GESCON'!$B$4:$I$2159,3,FALSE),"")</f>
        <v/>
      </c>
      <c r="K5062" s="83" t="str">
        <f>IF(H5062="RPPS",VLOOKUP(A5062,' Legislação Benef - GESCON'!$B$4:$I$2159,6,FALSE),"")</f>
        <v/>
      </c>
      <c r="L5062" s="83" t="str">
        <f>IF(H5062="RPPS",IFERROR(IF(VLOOKUP(A5062,'Suspensão de repasses - GESCON'!$D$3:$J$1048576,7,FALSE)="Validada","SIM","NÃO"),"NÃO"),"")</f>
        <v/>
      </c>
    </row>
    <row r="5063" spans="1:12" s="19" customFormat="1" ht="15" hidden="1" customHeight="1" x14ac:dyDescent="0.25">
      <c r="A5063" s="88" t="s">
        <v>10430</v>
      </c>
      <c r="B5063" s="40" t="s">
        <v>3812</v>
      </c>
      <c r="C5063" s="82" t="s">
        <v>10959</v>
      </c>
      <c r="D5063" s="82"/>
      <c r="E5063" s="82"/>
      <c r="F5063" s="82"/>
      <c r="G5063" s="82"/>
      <c r="H5063" s="40" t="s">
        <v>4</v>
      </c>
      <c r="I5063" s="83" t="str">
        <f>IFERROR(VLOOKUP(A5063,'Alíquotas - CADPREV'!$B$2152:$N$4324,8,FALSE),"")</f>
        <v/>
      </c>
      <c r="J5063" s="83" t="str">
        <f>IF(H5063="RPPS",VLOOKUP(A5063,' Legislação Benef - GESCON'!$B$4:$I$2159,3,FALSE),"")</f>
        <v/>
      </c>
      <c r="K5063" s="83" t="str">
        <f>IF(H5063="RPPS",VLOOKUP(A5063,' Legislação Benef - GESCON'!$B$4:$I$2159,6,FALSE),"")</f>
        <v/>
      </c>
      <c r="L5063" s="83" t="str">
        <f>IF(H5063="RPPS",IFERROR(IF(VLOOKUP(A5063,'Suspensão de repasses - GESCON'!$D$3:$J$1048576,7,FALSE)="Validada","SIM","NÃO"),"NÃO"),"")</f>
        <v/>
      </c>
    </row>
    <row r="5064" spans="1:12" s="19" customFormat="1" ht="15" hidden="1" customHeight="1" x14ac:dyDescent="0.25">
      <c r="A5064" s="88" t="s">
        <v>10431</v>
      </c>
      <c r="B5064" s="40" t="s">
        <v>3601</v>
      </c>
      <c r="C5064" s="82" t="s">
        <v>10959</v>
      </c>
      <c r="D5064" s="82"/>
      <c r="E5064" s="82"/>
      <c r="F5064" s="82"/>
      <c r="G5064" s="82"/>
      <c r="H5064" s="40" t="s">
        <v>4</v>
      </c>
      <c r="I5064" s="83" t="str">
        <f>IFERROR(VLOOKUP(A5064,'Alíquotas - CADPREV'!$B$2152:$N$4324,8,FALSE),"")</f>
        <v/>
      </c>
      <c r="J5064" s="83" t="str">
        <f>IF(H5064="RPPS",VLOOKUP(A5064,' Legislação Benef - GESCON'!$B$4:$I$2159,3,FALSE),"")</f>
        <v/>
      </c>
      <c r="K5064" s="83" t="str">
        <f>IF(H5064="RPPS",VLOOKUP(A5064,' Legislação Benef - GESCON'!$B$4:$I$2159,6,FALSE),"")</f>
        <v/>
      </c>
      <c r="L5064" s="83" t="str">
        <f>IF(H5064="RPPS",IFERROR(IF(VLOOKUP(A5064,'Suspensão de repasses - GESCON'!$D$3:$J$1048576,7,FALSE)="Validada","SIM","NÃO"),"NÃO"),"")</f>
        <v/>
      </c>
    </row>
    <row r="5065" spans="1:12" s="19" customFormat="1" ht="15" customHeight="1" x14ac:dyDescent="0.25">
      <c r="A5065" s="88" t="s">
        <v>10432</v>
      </c>
      <c r="B5065" s="40" t="s">
        <v>4626</v>
      </c>
      <c r="C5065" s="82" t="s">
        <v>10958</v>
      </c>
      <c r="D5065" s="82">
        <v>520</v>
      </c>
      <c r="E5065" s="82">
        <v>122</v>
      </c>
      <c r="F5065" s="82">
        <v>56</v>
      </c>
      <c r="G5065" s="82">
        <v>698</v>
      </c>
      <c r="H5065" s="40" t="s">
        <v>2</v>
      </c>
      <c r="I5065" s="83" t="str">
        <f>IFERROR(VLOOKUP(A5065,'Alíquotas - CADPREV'!$B$2152:$N$4324,8,FALSE),"")</f>
        <v>NÃO</v>
      </c>
      <c r="J5065" s="83" t="str">
        <f>IF(H5065="RPPS",VLOOKUP(A5065,' Legislação Benef - GESCON'!$B$4:$I$2159,3,FALSE),"")</f>
        <v>NÃO</v>
      </c>
      <c r="K5065" s="83" t="str">
        <f>IF(H5065="RPPS",VLOOKUP(A5065,' Legislação Benef - GESCON'!$B$4:$I$2159,6,FALSE),"")</f>
        <v>NÃO</v>
      </c>
      <c r="L5065" s="83" t="str">
        <f>IF(H5065="RPPS",IFERROR(IF(VLOOKUP(A5065,'Suspensão de repasses - GESCON'!$D$3:$J$1048576,7,FALSE)="Validada","SIM","NÃO"),"NÃO"),"")</f>
        <v>NÃO</v>
      </c>
    </row>
    <row r="5066" spans="1:12" s="19" customFormat="1" ht="15" hidden="1" customHeight="1" x14ac:dyDescent="0.25">
      <c r="A5066" s="88" t="s">
        <v>10433</v>
      </c>
      <c r="B5066" s="40" t="s">
        <v>4289</v>
      </c>
      <c r="C5066" s="82" t="s">
        <v>10959</v>
      </c>
      <c r="D5066" s="82"/>
      <c r="E5066" s="82"/>
      <c r="F5066" s="82"/>
      <c r="G5066" s="82"/>
      <c r="H5066" s="40" t="s">
        <v>4</v>
      </c>
      <c r="I5066" s="83" t="str">
        <f>IFERROR(VLOOKUP(A5066,'Alíquotas - CADPREV'!$B$2152:$N$4324,8,FALSE),"")</f>
        <v/>
      </c>
      <c r="J5066" s="83" t="str">
        <f>IF(H5066="RPPS",VLOOKUP(A5066,' Legislação Benef - GESCON'!$B$4:$I$2159,3,FALSE),"")</f>
        <v/>
      </c>
      <c r="K5066" s="83" t="str">
        <f>IF(H5066="RPPS",VLOOKUP(A5066,' Legislação Benef - GESCON'!$B$4:$I$2159,6,FALSE),"")</f>
        <v/>
      </c>
      <c r="L5066" s="83" t="str">
        <f>IF(H5066="RPPS",IFERROR(IF(VLOOKUP(A5066,'Suspensão de repasses - GESCON'!$D$3:$J$1048576,7,FALSE)="Validada","SIM","NÃO"),"NÃO"),"")</f>
        <v/>
      </c>
    </row>
    <row r="5067" spans="1:12" s="19" customFormat="1" ht="15" customHeight="1" x14ac:dyDescent="0.25">
      <c r="A5067" s="88" t="s">
        <v>10434</v>
      </c>
      <c r="B5067" s="40" t="s">
        <v>2197</v>
      </c>
      <c r="C5067" s="82" t="s">
        <v>10958</v>
      </c>
      <c r="D5067" s="82">
        <v>308</v>
      </c>
      <c r="E5067" s="82">
        <v>222</v>
      </c>
      <c r="F5067" s="82">
        <v>61</v>
      </c>
      <c r="G5067" s="82">
        <v>591</v>
      </c>
      <c r="H5067" s="40" t="s">
        <v>2</v>
      </c>
      <c r="I5067" s="83" t="str">
        <f>IFERROR(VLOOKUP(A5067,'Alíquotas - CADPREV'!$B$2152:$N$4324,8,FALSE),"")</f>
        <v>NÃO</v>
      </c>
      <c r="J5067" s="83" t="str">
        <f>IF(H5067="RPPS",VLOOKUP(A5067,' Legislação Benef - GESCON'!$B$4:$I$2159,3,FALSE),"")</f>
        <v>NÃO</v>
      </c>
      <c r="K5067" s="83" t="str">
        <f>IF(H5067="RPPS",VLOOKUP(A5067,' Legislação Benef - GESCON'!$B$4:$I$2159,6,FALSE),"")</f>
        <v>NÃO</v>
      </c>
      <c r="L5067" s="83" t="str">
        <f>IF(H5067="RPPS",IFERROR(IF(VLOOKUP(A5067,'Suspensão de repasses - GESCON'!$D$3:$J$1048576,7,FALSE)="Validada","SIM","NÃO"),"NÃO"),"")</f>
        <v>NÃO</v>
      </c>
    </row>
    <row r="5068" spans="1:12" s="19" customFormat="1" ht="15" customHeight="1" x14ac:dyDescent="0.25">
      <c r="A5068" s="88" t="s">
        <v>10435</v>
      </c>
      <c r="B5068" s="40" t="s">
        <v>2926</v>
      </c>
      <c r="C5068" s="82" t="s">
        <v>10958</v>
      </c>
      <c r="D5068" s="82">
        <v>314</v>
      </c>
      <c r="E5068" s="82">
        <v>9</v>
      </c>
      <c r="F5068" s="82">
        <v>2</v>
      </c>
      <c r="G5068" s="82">
        <v>325</v>
      </c>
      <c r="H5068" s="40" t="s">
        <v>2</v>
      </c>
      <c r="I5068" s="83" t="str">
        <f>IFERROR(VLOOKUP(A5068,'Alíquotas - CADPREV'!$B$2152:$N$4324,8,FALSE),"")</f>
        <v>NÃO</v>
      </c>
      <c r="J5068" s="83" t="str">
        <f>IF(H5068="RPPS",VLOOKUP(A5068,' Legislação Benef - GESCON'!$B$4:$I$2159,3,FALSE),"")</f>
        <v>NÃO</v>
      </c>
      <c r="K5068" s="83" t="str">
        <f>IF(H5068="RPPS",VLOOKUP(A5068,' Legislação Benef - GESCON'!$B$4:$I$2159,6,FALSE),"")</f>
        <v>SIM</v>
      </c>
      <c r="L5068" s="83" t="str">
        <f>IF(H5068="RPPS",IFERROR(IF(VLOOKUP(A5068,'Suspensão de repasses - GESCON'!$D$3:$J$1048576,7,FALSE)="Validada","SIM","NÃO"),"NÃO"),"")</f>
        <v>NÃO</v>
      </c>
    </row>
    <row r="5069" spans="1:12" s="19" customFormat="1" ht="15" customHeight="1" x14ac:dyDescent="0.25">
      <c r="A5069" s="88" t="s">
        <v>10436</v>
      </c>
      <c r="B5069" s="40" t="s">
        <v>3513</v>
      </c>
      <c r="C5069" s="82" t="s">
        <v>10958</v>
      </c>
      <c r="D5069" s="82">
        <v>1168</v>
      </c>
      <c r="E5069" s="82">
        <v>331</v>
      </c>
      <c r="F5069" s="82">
        <v>92</v>
      </c>
      <c r="G5069" s="82">
        <v>1591</v>
      </c>
      <c r="H5069" s="40" t="s">
        <v>2</v>
      </c>
      <c r="I5069" s="83" t="str">
        <f>IFERROR(VLOOKUP(A5069,'Alíquotas - CADPREV'!$B$2152:$N$4324,8,FALSE),"")</f>
        <v>NÃO</v>
      </c>
      <c r="J5069" s="83" t="str">
        <f>IF(H5069="RPPS",VLOOKUP(A5069,' Legislação Benef - GESCON'!$B$4:$I$2159,3,FALSE),"")</f>
        <v>NÃO</v>
      </c>
      <c r="K5069" s="83" t="str">
        <f>IF(H5069="RPPS",VLOOKUP(A5069,' Legislação Benef - GESCON'!$B$4:$I$2159,6,FALSE),"")</f>
        <v>NÃO</v>
      </c>
      <c r="L5069" s="83" t="str">
        <f>IF(H5069="RPPS",IFERROR(IF(VLOOKUP(A5069,'Suspensão de repasses - GESCON'!$D$3:$J$1048576,7,FALSE)="Validada","SIM","NÃO"),"NÃO"),"")</f>
        <v>NÃO</v>
      </c>
    </row>
    <row r="5070" spans="1:12" s="19" customFormat="1" ht="15" customHeight="1" x14ac:dyDescent="0.25">
      <c r="A5070" s="88" t="s">
        <v>10437</v>
      </c>
      <c r="B5070" s="40" t="s">
        <v>901</v>
      </c>
      <c r="C5070" s="82" t="s">
        <v>10958</v>
      </c>
      <c r="D5070" s="82">
        <v>609</v>
      </c>
      <c r="E5070" s="82">
        <v>117</v>
      </c>
      <c r="F5070" s="82">
        <v>35</v>
      </c>
      <c r="G5070" s="82">
        <v>761</v>
      </c>
      <c r="H5070" s="40" t="s">
        <v>2</v>
      </c>
      <c r="I5070" s="83" t="str">
        <f>IFERROR(VLOOKUP(A5070,'Alíquotas - CADPREV'!$B$2152:$N$4324,8,FALSE),"")</f>
        <v>SIM</v>
      </c>
      <c r="J5070" s="83" t="str">
        <f>IF(H5070="RPPS",VLOOKUP(A5070,' Legislação Benef - GESCON'!$B$4:$I$2159,3,FALSE),"")</f>
        <v>NÃO</v>
      </c>
      <c r="K5070" s="83" t="str">
        <f>IF(H5070="RPPS",VLOOKUP(A5070,' Legislação Benef - GESCON'!$B$4:$I$2159,6,FALSE),"")</f>
        <v>SIM</v>
      </c>
      <c r="L5070" s="83" t="str">
        <f>IF(H5070="RPPS",IFERROR(IF(VLOOKUP(A5070,'Suspensão de repasses - GESCON'!$D$3:$J$1048576,7,FALSE)="Validada","SIM","NÃO"),"NÃO"),"")</f>
        <v>NÃO</v>
      </c>
    </row>
    <row r="5071" spans="1:12" s="19" customFormat="1" ht="15" customHeight="1" x14ac:dyDescent="0.25">
      <c r="A5071" s="88" t="s">
        <v>10438</v>
      </c>
      <c r="B5071" s="40" t="s">
        <v>5227</v>
      </c>
      <c r="C5071" s="82" t="s">
        <v>10958</v>
      </c>
      <c r="D5071" s="82">
        <v>234</v>
      </c>
      <c r="E5071" s="82">
        <v>0</v>
      </c>
      <c r="F5071" s="82">
        <v>0</v>
      </c>
      <c r="G5071" s="82">
        <v>234</v>
      </c>
      <c r="H5071" s="40" t="s">
        <v>2</v>
      </c>
      <c r="I5071" s="83" t="str">
        <f>IFERROR(VLOOKUP(A5071,'Alíquotas - CADPREV'!$B$2152:$N$4324,8,FALSE),"")</f>
        <v>NÃO</v>
      </c>
      <c r="J5071" s="83" t="str">
        <f>IF(H5071="RPPS",VLOOKUP(A5071,' Legislação Benef - GESCON'!$B$4:$I$2159,3,FALSE),"")</f>
        <v>NÃO</v>
      </c>
      <c r="K5071" s="83" t="str">
        <f>IF(H5071="RPPS",VLOOKUP(A5071,' Legislação Benef - GESCON'!$B$4:$I$2159,6,FALSE),"")</f>
        <v>NÃO</v>
      </c>
      <c r="L5071" s="83" t="str">
        <f>IF(H5071="RPPS",IFERROR(IF(VLOOKUP(A5071,'Suspensão de repasses - GESCON'!$D$3:$J$1048576,7,FALSE)="Validada","SIM","NÃO"),"NÃO"),"")</f>
        <v>NÃO</v>
      </c>
    </row>
    <row r="5072" spans="1:12" s="19" customFormat="1" ht="15" customHeight="1" x14ac:dyDescent="0.25">
      <c r="A5072" s="88" t="s">
        <v>10439</v>
      </c>
      <c r="B5072" s="40" t="s">
        <v>3812</v>
      </c>
      <c r="C5072" s="82" t="s">
        <v>10958</v>
      </c>
      <c r="D5072" s="82">
        <v>87</v>
      </c>
      <c r="E5072" s="82">
        <v>22</v>
      </c>
      <c r="F5072" s="82">
        <v>8</v>
      </c>
      <c r="G5072" s="82">
        <v>117</v>
      </c>
      <c r="H5072" s="40" t="s">
        <v>2</v>
      </c>
      <c r="I5072" s="83" t="str">
        <f>IFERROR(VLOOKUP(A5072,'Alíquotas - CADPREV'!$B$2152:$N$4324,8,FALSE),"")</f>
        <v>SIM</v>
      </c>
      <c r="J5072" s="83" t="str">
        <f>IF(H5072="RPPS",VLOOKUP(A5072,' Legislação Benef - GESCON'!$B$4:$I$2159,3,FALSE),"")</f>
        <v>NÃO</v>
      </c>
      <c r="K5072" s="83" t="str">
        <f>IF(H5072="RPPS",VLOOKUP(A5072,' Legislação Benef - GESCON'!$B$4:$I$2159,6,FALSE),"")</f>
        <v>SIM</v>
      </c>
      <c r="L5072" s="83" t="str">
        <f>IF(H5072="RPPS",IFERROR(IF(VLOOKUP(A5072,'Suspensão de repasses - GESCON'!$D$3:$J$1048576,7,FALSE)="Validada","SIM","NÃO"),"NÃO"),"")</f>
        <v>NÃO</v>
      </c>
    </row>
    <row r="5073" spans="1:12" s="19" customFormat="1" ht="15" hidden="1" customHeight="1" x14ac:dyDescent="0.25">
      <c r="A5073" s="88" t="s">
        <v>10440</v>
      </c>
      <c r="B5073" s="40" t="s">
        <v>1356</v>
      </c>
      <c r="C5073" s="82" t="s">
        <v>10959</v>
      </c>
      <c r="D5073" s="82"/>
      <c r="E5073" s="82"/>
      <c r="F5073" s="82"/>
      <c r="G5073" s="82"/>
      <c r="H5073" s="40" t="s">
        <v>4</v>
      </c>
      <c r="I5073" s="83" t="str">
        <f>IFERROR(VLOOKUP(A5073,'Alíquotas - CADPREV'!$B$2152:$N$4324,8,FALSE),"")</f>
        <v/>
      </c>
      <c r="J5073" s="83" t="str">
        <f>IF(H5073="RPPS",VLOOKUP(A5073,' Legislação Benef - GESCON'!$B$4:$I$2159,3,FALSE),"")</f>
        <v/>
      </c>
      <c r="K5073" s="83" t="str">
        <f>IF(H5073="RPPS",VLOOKUP(A5073,' Legislação Benef - GESCON'!$B$4:$I$2159,6,FALSE),"")</f>
        <v/>
      </c>
      <c r="L5073" s="83" t="str">
        <f>IF(H5073="RPPS",IFERROR(IF(VLOOKUP(A5073,'Suspensão de repasses - GESCON'!$D$3:$J$1048576,7,FALSE)="Validada","SIM","NÃO"),"NÃO"),"")</f>
        <v/>
      </c>
    </row>
    <row r="5074" spans="1:12" s="19" customFormat="1" ht="15" hidden="1" customHeight="1" x14ac:dyDescent="0.25">
      <c r="A5074" s="88" t="s">
        <v>10441</v>
      </c>
      <c r="B5074" s="40" t="s">
        <v>4626</v>
      </c>
      <c r="C5074" s="82" t="s">
        <v>10959</v>
      </c>
      <c r="D5074" s="82"/>
      <c r="E5074" s="82"/>
      <c r="F5074" s="82"/>
      <c r="G5074" s="82"/>
      <c r="H5074" s="40" t="s">
        <v>4</v>
      </c>
      <c r="I5074" s="83" t="str">
        <f>IFERROR(VLOOKUP(A5074,'Alíquotas - CADPREV'!$B$2152:$N$4324,8,FALSE),"")</f>
        <v/>
      </c>
      <c r="J5074" s="83" t="str">
        <f>IF(H5074="RPPS",VLOOKUP(A5074,' Legislação Benef - GESCON'!$B$4:$I$2159,3,FALSE),"")</f>
        <v/>
      </c>
      <c r="K5074" s="83" t="str">
        <f>IF(H5074="RPPS",VLOOKUP(A5074,' Legislação Benef - GESCON'!$B$4:$I$2159,6,FALSE),"")</f>
        <v/>
      </c>
      <c r="L5074" s="83" t="str">
        <f>IF(H5074="RPPS",IFERROR(IF(VLOOKUP(A5074,'Suspensão de repasses - GESCON'!$D$3:$J$1048576,7,FALSE)="Validada","SIM","NÃO"),"NÃO"),"")</f>
        <v/>
      </c>
    </row>
    <row r="5075" spans="1:12" s="19" customFormat="1" ht="15" hidden="1" customHeight="1" x14ac:dyDescent="0.25">
      <c r="A5075" s="88" t="s">
        <v>10442</v>
      </c>
      <c r="B5075" s="40" t="s">
        <v>133</v>
      </c>
      <c r="C5075" s="82" t="s">
        <v>10959</v>
      </c>
      <c r="D5075" s="82"/>
      <c r="E5075" s="82"/>
      <c r="F5075" s="82"/>
      <c r="G5075" s="82"/>
      <c r="H5075" s="40" t="s">
        <v>4</v>
      </c>
      <c r="I5075" s="83" t="str">
        <f>IFERROR(VLOOKUP(A5075,'Alíquotas - CADPREV'!$B$2152:$N$4324,8,FALSE),"")</f>
        <v/>
      </c>
      <c r="J5075" s="83" t="str">
        <f>IF(H5075="RPPS",VLOOKUP(A5075,' Legislação Benef - GESCON'!$B$4:$I$2159,3,FALSE),"")</f>
        <v/>
      </c>
      <c r="K5075" s="83" t="str">
        <f>IF(H5075="RPPS",VLOOKUP(A5075,' Legislação Benef - GESCON'!$B$4:$I$2159,6,FALSE),"")</f>
        <v/>
      </c>
      <c r="L5075" s="83" t="str">
        <f>IF(H5075="RPPS",IFERROR(IF(VLOOKUP(A5075,'Suspensão de repasses - GESCON'!$D$3:$J$1048576,7,FALSE)="Validada","SIM","NÃO"),"NÃO"),"")</f>
        <v/>
      </c>
    </row>
    <row r="5076" spans="1:12" s="19" customFormat="1" ht="15" hidden="1" customHeight="1" x14ac:dyDescent="0.25">
      <c r="A5076" s="88" t="s">
        <v>10443</v>
      </c>
      <c r="B5076" s="40" t="s">
        <v>1356</v>
      </c>
      <c r="C5076" s="82" t="s">
        <v>10959</v>
      </c>
      <c r="D5076" s="82"/>
      <c r="E5076" s="82"/>
      <c r="F5076" s="82"/>
      <c r="G5076" s="82"/>
      <c r="H5076" s="40" t="s">
        <v>4</v>
      </c>
      <c r="I5076" s="83" t="str">
        <f>IFERROR(VLOOKUP(A5076,'Alíquotas - CADPREV'!$B$2152:$N$4324,8,FALSE),"")</f>
        <v/>
      </c>
      <c r="J5076" s="83" t="str">
        <f>IF(H5076="RPPS",VLOOKUP(A5076,' Legislação Benef - GESCON'!$B$4:$I$2159,3,FALSE),"")</f>
        <v/>
      </c>
      <c r="K5076" s="83" t="str">
        <f>IF(H5076="RPPS",VLOOKUP(A5076,' Legislação Benef - GESCON'!$B$4:$I$2159,6,FALSE),"")</f>
        <v/>
      </c>
      <c r="L5076" s="83" t="str">
        <f>IF(H5076="RPPS",IFERROR(IF(VLOOKUP(A5076,'Suspensão de repasses - GESCON'!$D$3:$J$1048576,7,FALSE)="Validada","SIM","NÃO"),"NÃO"),"")</f>
        <v/>
      </c>
    </row>
    <row r="5077" spans="1:12" s="19" customFormat="1" ht="15" hidden="1" customHeight="1" x14ac:dyDescent="0.25">
      <c r="A5077" s="88" t="s">
        <v>10444</v>
      </c>
      <c r="B5077" s="40" t="s">
        <v>4559</v>
      </c>
      <c r="C5077" s="82" t="s">
        <v>10959</v>
      </c>
      <c r="D5077" s="82"/>
      <c r="E5077" s="82"/>
      <c r="F5077" s="82"/>
      <c r="G5077" s="82"/>
      <c r="H5077" s="40" t="s">
        <v>4</v>
      </c>
      <c r="I5077" s="83" t="str">
        <f>IFERROR(VLOOKUP(A5077,'Alíquotas - CADPREV'!$B$2152:$N$4324,8,FALSE),"")</f>
        <v/>
      </c>
      <c r="J5077" s="83" t="str">
        <f>IF(H5077="RPPS",VLOOKUP(A5077,' Legislação Benef - GESCON'!$B$4:$I$2159,3,FALSE),"")</f>
        <v/>
      </c>
      <c r="K5077" s="83" t="str">
        <f>IF(H5077="RPPS",VLOOKUP(A5077,' Legislação Benef - GESCON'!$B$4:$I$2159,6,FALSE),"")</f>
        <v/>
      </c>
      <c r="L5077" s="83" t="str">
        <f>IF(H5077="RPPS",IFERROR(IF(VLOOKUP(A5077,'Suspensão de repasses - GESCON'!$D$3:$J$1048576,7,FALSE)="Validada","SIM","NÃO"),"NÃO"),"")</f>
        <v/>
      </c>
    </row>
    <row r="5078" spans="1:12" s="19" customFormat="1" ht="15" hidden="1" customHeight="1" x14ac:dyDescent="0.25">
      <c r="A5078" s="88" t="s">
        <v>10445</v>
      </c>
      <c r="B5078" s="40" t="s">
        <v>1356</v>
      </c>
      <c r="C5078" s="82" t="s">
        <v>10959</v>
      </c>
      <c r="D5078" s="82"/>
      <c r="E5078" s="82"/>
      <c r="F5078" s="82"/>
      <c r="G5078" s="82"/>
      <c r="H5078" s="40" t="s">
        <v>4</v>
      </c>
      <c r="I5078" s="83" t="str">
        <f>IFERROR(VLOOKUP(A5078,'Alíquotas - CADPREV'!$B$2152:$N$4324,8,FALSE),"")</f>
        <v/>
      </c>
      <c r="J5078" s="83" t="str">
        <f>IF(H5078="RPPS",VLOOKUP(A5078,' Legislação Benef - GESCON'!$B$4:$I$2159,3,FALSE),"")</f>
        <v/>
      </c>
      <c r="K5078" s="83" t="str">
        <f>IF(H5078="RPPS",VLOOKUP(A5078,' Legislação Benef - GESCON'!$B$4:$I$2159,6,FALSE),"")</f>
        <v/>
      </c>
      <c r="L5078" s="83" t="str">
        <f>IF(H5078="RPPS",IFERROR(IF(VLOOKUP(A5078,'Suspensão de repasses - GESCON'!$D$3:$J$1048576,7,FALSE)="Validada","SIM","NÃO"),"NÃO"),"")</f>
        <v/>
      </c>
    </row>
    <row r="5079" spans="1:12" s="19" customFormat="1" ht="15" hidden="1" customHeight="1" x14ac:dyDescent="0.25">
      <c r="A5079" s="88" t="s">
        <v>10446</v>
      </c>
      <c r="B5079" s="40" t="s">
        <v>2926</v>
      </c>
      <c r="C5079" s="82" t="s">
        <v>10959</v>
      </c>
      <c r="D5079" s="82"/>
      <c r="E5079" s="82"/>
      <c r="F5079" s="82"/>
      <c r="G5079" s="82"/>
      <c r="H5079" s="40" t="s">
        <v>4</v>
      </c>
      <c r="I5079" s="83" t="str">
        <f>IFERROR(VLOOKUP(A5079,'Alíquotas - CADPREV'!$B$2152:$N$4324,8,FALSE),"")</f>
        <v/>
      </c>
      <c r="J5079" s="83" t="str">
        <f>IF(H5079="RPPS",VLOOKUP(A5079,' Legislação Benef - GESCON'!$B$4:$I$2159,3,FALSE),"")</f>
        <v/>
      </c>
      <c r="K5079" s="83" t="str">
        <f>IF(H5079="RPPS",VLOOKUP(A5079,' Legislação Benef - GESCON'!$B$4:$I$2159,6,FALSE),"")</f>
        <v/>
      </c>
      <c r="L5079" s="83" t="str">
        <f>IF(H5079="RPPS",IFERROR(IF(VLOOKUP(A5079,'Suspensão de repasses - GESCON'!$D$3:$J$1048576,7,FALSE)="Validada","SIM","NÃO"),"NÃO"),"")</f>
        <v/>
      </c>
    </row>
    <row r="5080" spans="1:12" s="19" customFormat="1" ht="15" hidden="1" customHeight="1" x14ac:dyDescent="0.25">
      <c r="A5080" s="88" t="s">
        <v>10447</v>
      </c>
      <c r="B5080" s="40" t="s">
        <v>215</v>
      </c>
      <c r="C5080" s="82" t="s">
        <v>10959</v>
      </c>
      <c r="D5080" s="82"/>
      <c r="E5080" s="82"/>
      <c r="F5080" s="82"/>
      <c r="G5080" s="82"/>
      <c r="H5080" s="40" t="s">
        <v>4</v>
      </c>
      <c r="I5080" s="83" t="str">
        <f>IFERROR(VLOOKUP(A5080,'Alíquotas - CADPREV'!$B$2152:$N$4324,8,FALSE),"")</f>
        <v/>
      </c>
      <c r="J5080" s="83" t="str">
        <f>IF(H5080="RPPS",VLOOKUP(A5080,' Legislação Benef - GESCON'!$B$4:$I$2159,3,FALSE),"")</f>
        <v/>
      </c>
      <c r="K5080" s="83" t="str">
        <f>IF(H5080="RPPS",VLOOKUP(A5080,' Legislação Benef - GESCON'!$B$4:$I$2159,6,FALSE),"")</f>
        <v/>
      </c>
      <c r="L5080" s="83" t="str">
        <f>IF(H5080="RPPS",IFERROR(IF(VLOOKUP(A5080,'Suspensão de repasses - GESCON'!$D$3:$J$1048576,7,FALSE)="Validada","SIM","NÃO"),"NÃO"),"")</f>
        <v/>
      </c>
    </row>
    <row r="5081" spans="1:12" s="19" customFormat="1" ht="15" customHeight="1" x14ac:dyDescent="0.25">
      <c r="A5081" s="88" t="s">
        <v>10448</v>
      </c>
      <c r="B5081" s="40" t="s">
        <v>901</v>
      </c>
      <c r="C5081" s="82" t="s">
        <v>10958</v>
      </c>
      <c r="D5081" s="82">
        <v>188</v>
      </c>
      <c r="E5081" s="82">
        <v>44</v>
      </c>
      <c r="F5081" s="82">
        <v>11</v>
      </c>
      <c r="G5081" s="82">
        <v>243</v>
      </c>
      <c r="H5081" s="40" t="s">
        <v>2</v>
      </c>
      <c r="I5081" s="83" t="str">
        <f>IFERROR(VLOOKUP(A5081,'Alíquotas - CADPREV'!$B$2152:$N$4324,8,FALSE),"")</f>
        <v>SIM</v>
      </c>
      <c r="J5081" s="83" t="str">
        <f>IF(H5081="RPPS",VLOOKUP(A5081,' Legislação Benef - GESCON'!$B$4:$I$2159,3,FALSE),"")</f>
        <v>NÃO</v>
      </c>
      <c r="K5081" s="83" t="str">
        <f>IF(H5081="RPPS",VLOOKUP(A5081,' Legislação Benef - GESCON'!$B$4:$I$2159,6,FALSE),"")</f>
        <v>SIM</v>
      </c>
      <c r="L5081" s="83" t="str">
        <f>IF(H5081="RPPS",IFERROR(IF(VLOOKUP(A5081,'Suspensão de repasses - GESCON'!$D$3:$J$1048576,7,FALSE)="Validada","SIM","NÃO"),"NÃO"),"")</f>
        <v>SIM</v>
      </c>
    </row>
    <row r="5082" spans="1:12" s="19" customFormat="1" ht="15" hidden="1" customHeight="1" x14ac:dyDescent="0.25">
      <c r="A5082" s="88" t="s">
        <v>10449</v>
      </c>
      <c r="B5082" s="40" t="s">
        <v>1356</v>
      </c>
      <c r="C5082" s="82" t="s">
        <v>10959</v>
      </c>
      <c r="D5082" s="82"/>
      <c r="E5082" s="82"/>
      <c r="F5082" s="82"/>
      <c r="G5082" s="82"/>
      <c r="H5082" s="40" t="s">
        <v>4</v>
      </c>
      <c r="I5082" s="83" t="str">
        <f>IFERROR(VLOOKUP(A5082,'Alíquotas - CADPREV'!$B$2152:$N$4324,8,FALSE),"")</f>
        <v/>
      </c>
      <c r="J5082" s="83" t="str">
        <f>IF(H5082="RPPS",VLOOKUP(A5082,' Legislação Benef - GESCON'!$B$4:$I$2159,3,FALSE),"")</f>
        <v/>
      </c>
      <c r="K5082" s="83" t="str">
        <f>IF(H5082="RPPS",VLOOKUP(A5082,' Legislação Benef - GESCON'!$B$4:$I$2159,6,FALSE),"")</f>
        <v/>
      </c>
      <c r="L5082" s="83" t="str">
        <f>IF(H5082="RPPS",IFERROR(IF(VLOOKUP(A5082,'Suspensão de repasses - GESCON'!$D$3:$J$1048576,7,FALSE)="Validada","SIM","NÃO"),"NÃO"),"")</f>
        <v/>
      </c>
    </row>
    <row r="5083" spans="1:12" s="19" customFormat="1" ht="15" hidden="1" customHeight="1" x14ac:dyDescent="0.25">
      <c r="A5083" s="88" t="s">
        <v>10450</v>
      </c>
      <c r="B5083" s="40" t="s">
        <v>2926</v>
      </c>
      <c r="C5083" s="82" t="s">
        <v>10959</v>
      </c>
      <c r="D5083" s="82"/>
      <c r="E5083" s="82"/>
      <c r="F5083" s="82"/>
      <c r="G5083" s="82"/>
      <c r="H5083" s="40" t="s">
        <v>4</v>
      </c>
      <c r="I5083" s="83" t="str">
        <f>IFERROR(VLOOKUP(A5083,'Alíquotas - CADPREV'!$B$2152:$N$4324,8,FALSE),"")</f>
        <v/>
      </c>
      <c r="J5083" s="83" t="str">
        <f>IF(H5083="RPPS",VLOOKUP(A5083,' Legislação Benef - GESCON'!$B$4:$I$2159,3,FALSE),"")</f>
        <v/>
      </c>
      <c r="K5083" s="83" t="str">
        <f>IF(H5083="RPPS",VLOOKUP(A5083,' Legislação Benef - GESCON'!$B$4:$I$2159,6,FALSE),"")</f>
        <v/>
      </c>
      <c r="L5083" s="83" t="str">
        <f>IF(H5083="RPPS",IFERROR(IF(VLOOKUP(A5083,'Suspensão de repasses - GESCON'!$D$3:$J$1048576,7,FALSE)="Validada","SIM","NÃO"),"NÃO"),"")</f>
        <v/>
      </c>
    </row>
    <row r="5084" spans="1:12" s="19" customFormat="1" ht="15" hidden="1" customHeight="1" x14ac:dyDescent="0.25">
      <c r="A5084" s="88" t="s">
        <v>10451</v>
      </c>
      <c r="B5084" s="40" t="s">
        <v>3812</v>
      </c>
      <c r="C5084" s="82" t="s">
        <v>10959</v>
      </c>
      <c r="D5084" s="82"/>
      <c r="E5084" s="82"/>
      <c r="F5084" s="82"/>
      <c r="G5084" s="82"/>
      <c r="H5084" s="40" t="s">
        <v>4</v>
      </c>
      <c r="I5084" s="83" t="str">
        <f>IFERROR(VLOOKUP(A5084,'Alíquotas - CADPREV'!$B$2152:$N$4324,8,FALSE),"")</f>
        <v/>
      </c>
      <c r="J5084" s="83" t="str">
        <f>IF(H5084="RPPS",VLOOKUP(A5084,' Legislação Benef - GESCON'!$B$4:$I$2159,3,FALSE),"")</f>
        <v/>
      </c>
      <c r="K5084" s="83" t="str">
        <f>IF(H5084="RPPS",VLOOKUP(A5084,' Legislação Benef - GESCON'!$B$4:$I$2159,6,FALSE),"")</f>
        <v/>
      </c>
      <c r="L5084" s="83" t="str">
        <f>IF(H5084="RPPS",IFERROR(IF(VLOOKUP(A5084,'Suspensão de repasses - GESCON'!$D$3:$J$1048576,7,FALSE)="Validada","SIM","NÃO"),"NÃO"),"")</f>
        <v/>
      </c>
    </row>
    <row r="5085" spans="1:12" s="19" customFormat="1" ht="15" customHeight="1" x14ac:dyDescent="0.25">
      <c r="A5085" s="88" t="s">
        <v>10452</v>
      </c>
      <c r="B5085" s="40" t="s">
        <v>2274</v>
      </c>
      <c r="C5085" s="82" t="s">
        <v>10958</v>
      </c>
      <c r="D5085" s="82">
        <v>2876</v>
      </c>
      <c r="E5085" s="82">
        <v>373</v>
      </c>
      <c r="F5085" s="82">
        <v>96</v>
      </c>
      <c r="G5085" s="82">
        <v>3345</v>
      </c>
      <c r="H5085" s="40" t="s">
        <v>2</v>
      </c>
      <c r="I5085" s="83" t="str">
        <f>IFERROR(VLOOKUP(A5085,'Alíquotas - CADPREV'!$B$2152:$N$4324,8,FALSE),"")</f>
        <v>SIM</v>
      </c>
      <c r="J5085" s="83" t="str">
        <f>IF(H5085="RPPS",VLOOKUP(A5085,' Legislação Benef - GESCON'!$B$4:$I$2159,3,FALSE),"")</f>
        <v>NÃO</v>
      </c>
      <c r="K5085" s="83" t="str">
        <f>IF(H5085="RPPS",VLOOKUP(A5085,' Legislação Benef - GESCON'!$B$4:$I$2159,6,FALSE),"")</f>
        <v>NÃO</v>
      </c>
      <c r="L5085" s="83" t="str">
        <f>IF(H5085="RPPS",IFERROR(IF(VLOOKUP(A5085,'Suspensão de repasses - GESCON'!$D$3:$J$1048576,7,FALSE)="Validada","SIM","NÃO"),"NÃO"),"")</f>
        <v>NÃO</v>
      </c>
    </row>
    <row r="5086" spans="1:12" s="19" customFormat="1" ht="15" customHeight="1" x14ac:dyDescent="0.25">
      <c r="A5086" s="88" t="s">
        <v>10453</v>
      </c>
      <c r="B5086" s="40" t="s">
        <v>3143</v>
      </c>
      <c r="C5086" s="82" t="s">
        <v>10958</v>
      </c>
      <c r="D5086" s="82">
        <v>549</v>
      </c>
      <c r="E5086" s="82">
        <v>158</v>
      </c>
      <c r="F5086" s="82">
        <v>69</v>
      </c>
      <c r="G5086" s="82">
        <v>776</v>
      </c>
      <c r="H5086" s="40" t="s">
        <v>2</v>
      </c>
      <c r="I5086" s="83" t="str">
        <f>IFERROR(VLOOKUP(A5086,'Alíquotas - CADPREV'!$B$2152:$N$4324,8,FALSE),"")</f>
        <v>NÃO</v>
      </c>
      <c r="J5086" s="83" t="str">
        <f>IF(H5086="RPPS",VLOOKUP(A5086,' Legislação Benef - GESCON'!$B$4:$I$2159,3,FALSE),"")</f>
        <v>NÃO</v>
      </c>
      <c r="K5086" s="83" t="str">
        <f>IF(H5086="RPPS",VLOOKUP(A5086,' Legislação Benef - GESCON'!$B$4:$I$2159,6,FALSE),"")</f>
        <v>NÃO</v>
      </c>
      <c r="L5086" s="83" t="str">
        <f>IF(H5086="RPPS",IFERROR(IF(VLOOKUP(A5086,'Suspensão de repasses - GESCON'!$D$3:$J$1048576,7,FALSE)="Validada","SIM","NÃO"),"NÃO"),"")</f>
        <v>NÃO</v>
      </c>
    </row>
    <row r="5087" spans="1:12" s="19" customFormat="1" ht="15" hidden="1" customHeight="1" x14ac:dyDescent="0.25">
      <c r="A5087" s="88" t="s">
        <v>10454</v>
      </c>
      <c r="B5087" s="40" t="s">
        <v>2758</v>
      </c>
      <c r="C5087" s="82" t="s">
        <v>10959</v>
      </c>
      <c r="D5087" s="82"/>
      <c r="E5087" s="82"/>
      <c r="F5087" s="82"/>
      <c r="G5087" s="82"/>
      <c r="H5087" s="40" t="s">
        <v>4</v>
      </c>
      <c r="I5087" s="83" t="str">
        <f>IFERROR(VLOOKUP(A5087,'Alíquotas - CADPREV'!$B$2152:$N$4324,8,FALSE),"")</f>
        <v/>
      </c>
      <c r="J5087" s="83" t="str">
        <f>IF(H5087="RPPS",VLOOKUP(A5087,' Legislação Benef - GESCON'!$B$4:$I$2159,3,FALSE),"")</f>
        <v/>
      </c>
      <c r="K5087" s="83" t="str">
        <f>IF(H5087="RPPS",VLOOKUP(A5087,' Legislação Benef - GESCON'!$B$4:$I$2159,6,FALSE),"")</f>
        <v/>
      </c>
      <c r="L5087" s="83" t="str">
        <f>IF(H5087="RPPS",IFERROR(IF(VLOOKUP(A5087,'Suspensão de repasses - GESCON'!$D$3:$J$1048576,7,FALSE)="Validada","SIM","NÃO"),"NÃO"),"")</f>
        <v/>
      </c>
    </row>
    <row r="5088" spans="1:12" s="19" customFormat="1" ht="15" hidden="1" customHeight="1" x14ac:dyDescent="0.25">
      <c r="A5088" s="88" t="s">
        <v>10455</v>
      </c>
      <c r="B5088" s="40" t="s">
        <v>4559</v>
      </c>
      <c r="C5088" s="82" t="s">
        <v>10959</v>
      </c>
      <c r="D5088" s="82"/>
      <c r="E5088" s="82"/>
      <c r="F5088" s="82"/>
      <c r="G5088" s="82"/>
      <c r="H5088" s="40" t="s">
        <v>4</v>
      </c>
      <c r="I5088" s="83" t="str">
        <f>IFERROR(VLOOKUP(A5088,'Alíquotas - CADPREV'!$B$2152:$N$4324,8,FALSE),"")</f>
        <v/>
      </c>
      <c r="J5088" s="83" t="str">
        <f>IF(H5088="RPPS",VLOOKUP(A5088,' Legislação Benef - GESCON'!$B$4:$I$2159,3,FALSE),"")</f>
        <v/>
      </c>
      <c r="K5088" s="83" t="str">
        <f>IF(H5088="RPPS",VLOOKUP(A5088,' Legislação Benef - GESCON'!$B$4:$I$2159,6,FALSE),"")</f>
        <v/>
      </c>
      <c r="L5088" s="83" t="str">
        <f>IF(H5088="RPPS",IFERROR(IF(VLOOKUP(A5088,'Suspensão de repasses - GESCON'!$D$3:$J$1048576,7,FALSE)="Validada","SIM","NÃO"),"NÃO"),"")</f>
        <v/>
      </c>
    </row>
    <row r="5089" spans="1:12" s="19" customFormat="1" ht="15" customHeight="1" x14ac:dyDescent="0.25">
      <c r="A5089" s="88" t="s">
        <v>10456</v>
      </c>
      <c r="B5089" s="40" t="s">
        <v>901</v>
      </c>
      <c r="C5089" s="82" t="s">
        <v>10958</v>
      </c>
      <c r="D5089" s="82">
        <v>123</v>
      </c>
      <c r="E5089" s="82">
        <v>30</v>
      </c>
      <c r="F5089" s="82">
        <v>5</v>
      </c>
      <c r="G5089" s="82">
        <v>158</v>
      </c>
      <c r="H5089" s="40" t="s">
        <v>2</v>
      </c>
      <c r="I5089" s="83" t="str">
        <f>IFERROR(VLOOKUP(A5089,'Alíquotas - CADPREV'!$B$2152:$N$4324,8,FALSE),"")</f>
        <v>SIM</v>
      </c>
      <c r="J5089" s="83" t="str">
        <f>IF(H5089="RPPS",VLOOKUP(A5089,' Legislação Benef - GESCON'!$B$4:$I$2159,3,FALSE),"")</f>
        <v>NÃO</v>
      </c>
      <c r="K5089" s="83" t="str">
        <f>IF(H5089="RPPS",VLOOKUP(A5089,' Legislação Benef - GESCON'!$B$4:$I$2159,6,FALSE),"")</f>
        <v>NÃO</v>
      </c>
      <c r="L5089" s="83" t="str">
        <f>IF(H5089="RPPS",IFERROR(IF(VLOOKUP(A5089,'Suspensão de repasses - GESCON'!$D$3:$J$1048576,7,FALSE)="Validada","SIM","NÃO"),"NÃO"),"")</f>
        <v>NÃO</v>
      </c>
    </row>
    <row r="5090" spans="1:12" s="19" customFormat="1" ht="15" hidden="1" customHeight="1" x14ac:dyDescent="0.25">
      <c r="A5090" s="88" t="s">
        <v>10457</v>
      </c>
      <c r="B5090" s="40" t="s">
        <v>215</v>
      </c>
      <c r="C5090" s="82" t="s">
        <v>10959</v>
      </c>
      <c r="D5090" s="82"/>
      <c r="E5090" s="82"/>
      <c r="F5090" s="82"/>
      <c r="G5090" s="82"/>
      <c r="H5090" s="40" t="s">
        <v>4</v>
      </c>
      <c r="I5090" s="83" t="str">
        <f>IFERROR(VLOOKUP(A5090,'Alíquotas - CADPREV'!$B$2152:$N$4324,8,FALSE),"")</f>
        <v/>
      </c>
      <c r="J5090" s="83" t="str">
        <f>IF(H5090="RPPS",VLOOKUP(A5090,' Legislação Benef - GESCON'!$B$4:$I$2159,3,FALSE),"")</f>
        <v/>
      </c>
      <c r="K5090" s="83" t="str">
        <f>IF(H5090="RPPS",VLOOKUP(A5090,' Legislação Benef - GESCON'!$B$4:$I$2159,6,FALSE),"")</f>
        <v/>
      </c>
      <c r="L5090" s="83" t="str">
        <f>IF(H5090="RPPS",IFERROR(IF(VLOOKUP(A5090,'Suspensão de repasses - GESCON'!$D$3:$J$1048576,7,FALSE)="Validada","SIM","NÃO"),"NÃO"),"")</f>
        <v/>
      </c>
    </row>
    <row r="5091" spans="1:12" s="19" customFormat="1" ht="15" hidden="1" customHeight="1" x14ac:dyDescent="0.25">
      <c r="A5091" s="88" t="s">
        <v>10458</v>
      </c>
      <c r="B5091" s="40" t="s">
        <v>215</v>
      </c>
      <c r="C5091" s="82" t="s">
        <v>10959</v>
      </c>
      <c r="D5091" s="82"/>
      <c r="E5091" s="82"/>
      <c r="F5091" s="82"/>
      <c r="G5091" s="82"/>
      <c r="H5091" s="40" t="s">
        <v>4</v>
      </c>
      <c r="I5091" s="83" t="str">
        <f>IFERROR(VLOOKUP(A5091,'Alíquotas - CADPREV'!$B$2152:$N$4324,8,FALSE),"")</f>
        <v/>
      </c>
      <c r="J5091" s="83" t="str">
        <f>IF(H5091="RPPS",VLOOKUP(A5091,' Legislação Benef - GESCON'!$B$4:$I$2159,3,FALSE),"")</f>
        <v/>
      </c>
      <c r="K5091" s="83" t="str">
        <f>IF(H5091="RPPS",VLOOKUP(A5091,' Legislação Benef - GESCON'!$B$4:$I$2159,6,FALSE),"")</f>
        <v/>
      </c>
      <c r="L5091" s="83" t="str">
        <f>IF(H5091="RPPS",IFERROR(IF(VLOOKUP(A5091,'Suspensão de repasses - GESCON'!$D$3:$J$1048576,7,FALSE)="Validada","SIM","NÃO"),"NÃO"),"")</f>
        <v/>
      </c>
    </row>
    <row r="5092" spans="1:12" s="19" customFormat="1" ht="15" hidden="1" customHeight="1" x14ac:dyDescent="0.25">
      <c r="A5092" s="88" t="s">
        <v>10459</v>
      </c>
      <c r="B5092" s="40" t="s">
        <v>1142</v>
      </c>
      <c r="C5092" s="82" t="s">
        <v>10959</v>
      </c>
      <c r="D5092" s="82"/>
      <c r="E5092" s="82"/>
      <c r="F5092" s="82"/>
      <c r="G5092" s="82"/>
      <c r="H5092" s="40" t="s">
        <v>4</v>
      </c>
      <c r="I5092" s="83" t="str">
        <f>IFERROR(VLOOKUP(A5092,'Alíquotas - CADPREV'!$B$2152:$N$4324,8,FALSE),"")</f>
        <v/>
      </c>
      <c r="J5092" s="83" t="str">
        <f>IF(H5092="RPPS",VLOOKUP(A5092,' Legislação Benef - GESCON'!$B$4:$I$2159,3,FALSE),"")</f>
        <v/>
      </c>
      <c r="K5092" s="83" t="str">
        <f>IF(H5092="RPPS",VLOOKUP(A5092,' Legislação Benef - GESCON'!$B$4:$I$2159,6,FALSE),"")</f>
        <v/>
      </c>
      <c r="L5092" s="83" t="str">
        <f>IF(H5092="RPPS",IFERROR(IF(VLOOKUP(A5092,'Suspensão de repasses - GESCON'!$D$3:$J$1048576,7,FALSE)="Validada","SIM","NÃO"),"NÃO"),"")</f>
        <v/>
      </c>
    </row>
    <row r="5093" spans="1:12" s="19" customFormat="1" ht="15" hidden="1" customHeight="1" x14ac:dyDescent="0.25">
      <c r="A5093" s="88" t="s">
        <v>10460</v>
      </c>
      <c r="B5093" s="40" t="s">
        <v>3601</v>
      </c>
      <c r="C5093" s="82" t="s">
        <v>10959</v>
      </c>
      <c r="D5093" s="82"/>
      <c r="E5093" s="82"/>
      <c r="F5093" s="82"/>
      <c r="G5093" s="82"/>
      <c r="H5093" s="40" t="s">
        <v>4</v>
      </c>
      <c r="I5093" s="83" t="str">
        <f>IFERROR(VLOOKUP(A5093,'Alíquotas - CADPREV'!$B$2152:$N$4324,8,FALSE),"")</f>
        <v/>
      </c>
      <c r="J5093" s="83" t="str">
        <f>IF(H5093="RPPS",VLOOKUP(A5093,' Legislação Benef - GESCON'!$B$4:$I$2159,3,FALSE),"")</f>
        <v/>
      </c>
      <c r="K5093" s="83" t="str">
        <f>IF(H5093="RPPS",VLOOKUP(A5093,' Legislação Benef - GESCON'!$B$4:$I$2159,6,FALSE),"")</f>
        <v/>
      </c>
      <c r="L5093" s="83" t="str">
        <f>IF(H5093="RPPS",IFERROR(IF(VLOOKUP(A5093,'Suspensão de repasses - GESCON'!$D$3:$J$1048576,7,FALSE)="Validada","SIM","NÃO"),"NÃO"),"")</f>
        <v/>
      </c>
    </row>
    <row r="5094" spans="1:12" s="19" customFormat="1" ht="15" hidden="1" customHeight="1" x14ac:dyDescent="0.25">
      <c r="A5094" s="88" t="s">
        <v>10461</v>
      </c>
      <c r="B5094" s="40" t="s">
        <v>5227</v>
      </c>
      <c r="C5094" s="82" t="s">
        <v>10959</v>
      </c>
      <c r="D5094" s="82"/>
      <c r="E5094" s="82"/>
      <c r="F5094" s="82"/>
      <c r="G5094" s="82"/>
      <c r="H5094" s="40" t="s">
        <v>4</v>
      </c>
      <c r="I5094" s="83" t="str">
        <f>IFERROR(VLOOKUP(A5094,'Alíquotas - CADPREV'!$B$2152:$N$4324,8,FALSE),"")</f>
        <v/>
      </c>
      <c r="J5094" s="83" t="str">
        <f>IF(H5094="RPPS",VLOOKUP(A5094,' Legislação Benef - GESCON'!$B$4:$I$2159,3,FALSE),"")</f>
        <v/>
      </c>
      <c r="K5094" s="83" t="str">
        <f>IF(H5094="RPPS",VLOOKUP(A5094,' Legislação Benef - GESCON'!$B$4:$I$2159,6,FALSE),"")</f>
        <v/>
      </c>
      <c r="L5094" s="83" t="str">
        <f>IF(H5094="RPPS",IFERROR(IF(VLOOKUP(A5094,'Suspensão de repasses - GESCON'!$D$3:$J$1048576,7,FALSE)="Validada","SIM","NÃO"),"NÃO"),"")</f>
        <v/>
      </c>
    </row>
    <row r="5095" spans="1:12" s="19" customFormat="1" ht="15" hidden="1" customHeight="1" x14ac:dyDescent="0.25">
      <c r="A5095" s="88" t="s">
        <v>10462</v>
      </c>
      <c r="B5095" s="40" t="s">
        <v>215</v>
      </c>
      <c r="C5095" s="82" t="s">
        <v>10959</v>
      </c>
      <c r="D5095" s="82"/>
      <c r="E5095" s="82"/>
      <c r="F5095" s="82"/>
      <c r="G5095" s="82"/>
      <c r="H5095" s="40" t="s">
        <v>4</v>
      </c>
      <c r="I5095" s="83" t="str">
        <f>IFERROR(VLOOKUP(A5095,'Alíquotas - CADPREV'!$B$2152:$N$4324,8,FALSE),"")</f>
        <v/>
      </c>
      <c r="J5095" s="83" t="str">
        <f>IF(H5095="RPPS",VLOOKUP(A5095,' Legislação Benef - GESCON'!$B$4:$I$2159,3,FALSE),"")</f>
        <v/>
      </c>
      <c r="K5095" s="83" t="str">
        <f>IF(H5095="RPPS",VLOOKUP(A5095,' Legislação Benef - GESCON'!$B$4:$I$2159,6,FALSE),"")</f>
        <v/>
      </c>
      <c r="L5095" s="83" t="str">
        <f>IF(H5095="RPPS",IFERROR(IF(VLOOKUP(A5095,'Suspensão de repasses - GESCON'!$D$3:$J$1048576,7,FALSE)="Validada","SIM","NÃO"),"NÃO"),"")</f>
        <v/>
      </c>
    </row>
    <row r="5096" spans="1:12" s="19" customFormat="1" ht="15" customHeight="1" x14ac:dyDescent="0.25">
      <c r="A5096" s="88" t="s">
        <v>10463</v>
      </c>
      <c r="B5096" s="40" t="s">
        <v>3812</v>
      </c>
      <c r="C5096" s="82" t="s">
        <v>10958</v>
      </c>
      <c r="D5096" s="82">
        <v>412</v>
      </c>
      <c r="E5096" s="82">
        <v>98</v>
      </c>
      <c r="F5096" s="82">
        <v>29</v>
      </c>
      <c r="G5096" s="82">
        <v>539</v>
      </c>
      <c r="H5096" s="40" t="s">
        <v>2</v>
      </c>
      <c r="I5096" s="83" t="str">
        <f>IFERROR(VLOOKUP(A5096,'Alíquotas - CADPREV'!$B$2152:$N$4324,8,FALSE),"")</f>
        <v>SIM</v>
      </c>
      <c r="J5096" s="83" t="str">
        <f>IF(H5096="RPPS",VLOOKUP(A5096,' Legislação Benef - GESCON'!$B$4:$I$2159,3,FALSE),"")</f>
        <v>NÃO</v>
      </c>
      <c r="K5096" s="83" t="str">
        <f>IF(H5096="RPPS",VLOOKUP(A5096,' Legislação Benef - GESCON'!$B$4:$I$2159,6,FALSE),"")</f>
        <v>NÃO</v>
      </c>
      <c r="L5096" s="83" t="str">
        <f>IF(H5096="RPPS",IFERROR(IF(VLOOKUP(A5096,'Suspensão de repasses - GESCON'!$D$3:$J$1048576,7,FALSE)="Validada","SIM","NÃO"),"NÃO"),"")</f>
        <v>NÃO</v>
      </c>
    </row>
    <row r="5097" spans="1:12" s="19" customFormat="1" ht="15" hidden="1" customHeight="1" x14ac:dyDescent="0.25">
      <c r="A5097" s="88" t="s">
        <v>10464</v>
      </c>
      <c r="B5097" s="40" t="s">
        <v>2554</v>
      </c>
      <c r="C5097" s="82" t="s">
        <v>10959</v>
      </c>
      <c r="D5097" s="82"/>
      <c r="E5097" s="82"/>
      <c r="F5097" s="82"/>
      <c r="G5097" s="82"/>
      <c r="H5097" s="40" t="s">
        <v>4</v>
      </c>
      <c r="I5097" s="83" t="str">
        <f>IFERROR(VLOOKUP(A5097,'Alíquotas - CADPREV'!$B$2152:$N$4324,8,FALSE),"")</f>
        <v/>
      </c>
      <c r="J5097" s="83" t="str">
        <f>IF(H5097="RPPS",VLOOKUP(A5097,' Legislação Benef - GESCON'!$B$4:$I$2159,3,FALSE),"")</f>
        <v/>
      </c>
      <c r="K5097" s="83" t="str">
        <f>IF(H5097="RPPS",VLOOKUP(A5097,' Legislação Benef - GESCON'!$B$4:$I$2159,6,FALSE),"")</f>
        <v/>
      </c>
      <c r="L5097" s="83" t="str">
        <f>IF(H5097="RPPS",IFERROR(IF(VLOOKUP(A5097,'Suspensão de repasses - GESCON'!$D$3:$J$1048576,7,FALSE)="Validada","SIM","NÃO"),"NÃO"),"")</f>
        <v/>
      </c>
    </row>
    <row r="5098" spans="1:12" s="19" customFormat="1" ht="15" hidden="1" customHeight="1" x14ac:dyDescent="0.25">
      <c r="A5098" s="88" t="s">
        <v>10465</v>
      </c>
      <c r="B5098" s="40" t="s">
        <v>634</v>
      </c>
      <c r="C5098" s="82" t="s">
        <v>10959</v>
      </c>
      <c r="D5098" s="82"/>
      <c r="E5098" s="82"/>
      <c r="F5098" s="82"/>
      <c r="G5098" s="82"/>
      <c r="H5098" s="40" t="s">
        <v>4</v>
      </c>
      <c r="I5098" s="83" t="str">
        <f>IFERROR(VLOOKUP(A5098,'Alíquotas - CADPREV'!$B$2152:$N$4324,8,FALSE),"")</f>
        <v/>
      </c>
      <c r="J5098" s="83" t="str">
        <f>IF(H5098="RPPS",VLOOKUP(A5098,' Legislação Benef - GESCON'!$B$4:$I$2159,3,FALSE),"")</f>
        <v/>
      </c>
      <c r="K5098" s="83" t="str">
        <f>IF(H5098="RPPS",VLOOKUP(A5098,' Legislação Benef - GESCON'!$B$4:$I$2159,6,FALSE),"")</f>
        <v/>
      </c>
      <c r="L5098" s="83" t="str">
        <f>IF(H5098="RPPS",IFERROR(IF(VLOOKUP(A5098,'Suspensão de repasses - GESCON'!$D$3:$J$1048576,7,FALSE)="Validada","SIM","NÃO"),"NÃO"),"")</f>
        <v/>
      </c>
    </row>
    <row r="5099" spans="1:12" s="19" customFormat="1" ht="15" customHeight="1" x14ac:dyDescent="0.25">
      <c r="A5099" s="88" t="s">
        <v>10466</v>
      </c>
      <c r="B5099" s="40" t="s">
        <v>1356</v>
      </c>
      <c r="C5099" s="82" t="s">
        <v>10958</v>
      </c>
      <c r="D5099" s="82"/>
      <c r="E5099" s="82"/>
      <c r="F5099" s="82"/>
      <c r="G5099" s="82"/>
      <c r="H5099" s="40" t="s">
        <v>2</v>
      </c>
      <c r="I5099" s="83" t="str">
        <f>IFERROR(VLOOKUP(A5099,'Alíquotas - CADPREV'!$B$2152:$N$4324,8,FALSE),"")</f>
        <v>NÃO</v>
      </c>
      <c r="J5099" s="83" t="str">
        <f>IF(H5099="RPPS",VLOOKUP(A5099,' Legislação Benef - GESCON'!$B$4:$I$2159,3,FALSE),"")</f>
        <v>NÃO</v>
      </c>
      <c r="K5099" s="83" t="str">
        <f>IF(H5099="RPPS",VLOOKUP(A5099,' Legislação Benef - GESCON'!$B$4:$I$2159,6,FALSE),"")</f>
        <v>NÃO</v>
      </c>
      <c r="L5099" s="83" t="str">
        <f>IF(H5099="RPPS",IFERROR(IF(VLOOKUP(A5099,'Suspensão de repasses - GESCON'!$D$3:$J$1048576,7,FALSE)="Validada","SIM","NÃO"),"NÃO"),"")</f>
        <v>NÃO</v>
      </c>
    </row>
    <row r="5100" spans="1:12" s="19" customFormat="1" ht="15" hidden="1" customHeight="1" x14ac:dyDescent="0.25">
      <c r="A5100" s="88" t="s">
        <v>10467</v>
      </c>
      <c r="B5100" s="40" t="s">
        <v>2926</v>
      </c>
      <c r="C5100" s="82" t="s">
        <v>10959</v>
      </c>
      <c r="D5100" s="82"/>
      <c r="E5100" s="82"/>
      <c r="F5100" s="82"/>
      <c r="G5100" s="82"/>
      <c r="H5100" s="40" t="s">
        <v>4</v>
      </c>
      <c r="I5100" s="83" t="str">
        <f>IFERROR(VLOOKUP(A5100,'Alíquotas - CADPREV'!$B$2152:$N$4324,8,FALSE),"")</f>
        <v/>
      </c>
      <c r="J5100" s="83" t="str">
        <f>IF(H5100="RPPS",VLOOKUP(A5100,' Legislação Benef - GESCON'!$B$4:$I$2159,3,FALSE),"")</f>
        <v/>
      </c>
      <c r="K5100" s="83" t="str">
        <f>IF(H5100="RPPS",VLOOKUP(A5100,' Legislação Benef - GESCON'!$B$4:$I$2159,6,FALSE),"")</f>
        <v/>
      </c>
      <c r="L5100" s="83" t="str">
        <f>IF(H5100="RPPS",IFERROR(IF(VLOOKUP(A5100,'Suspensão de repasses - GESCON'!$D$3:$J$1048576,7,FALSE)="Validada","SIM","NÃO"),"NÃO"),"")</f>
        <v/>
      </c>
    </row>
    <row r="5101" spans="1:12" s="19" customFormat="1" ht="15" hidden="1" customHeight="1" x14ac:dyDescent="0.25">
      <c r="A5101" s="88" t="s">
        <v>10468</v>
      </c>
      <c r="B5101" s="40" t="s">
        <v>2554</v>
      </c>
      <c r="C5101" s="82" t="s">
        <v>10959</v>
      </c>
      <c r="D5101" s="82"/>
      <c r="E5101" s="82"/>
      <c r="F5101" s="82"/>
      <c r="G5101" s="82"/>
      <c r="H5101" s="40" t="s">
        <v>4</v>
      </c>
      <c r="I5101" s="83" t="str">
        <f>IFERROR(VLOOKUP(A5101,'Alíquotas - CADPREV'!$B$2152:$N$4324,8,FALSE),"")</f>
        <v/>
      </c>
      <c r="J5101" s="83" t="str">
        <f>IF(H5101="RPPS",VLOOKUP(A5101,' Legislação Benef - GESCON'!$B$4:$I$2159,3,FALSE),"")</f>
        <v/>
      </c>
      <c r="K5101" s="83" t="str">
        <f>IF(H5101="RPPS",VLOOKUP(A5101,' Legislação Benef - GESCON'!$B$4:$I$2159,6,FALSE),"")</f>
        <v/>
      </c>
      <c r="L5101" s="83" t="str">
        <f>IF(H5101="RPPS",IFERROR(IF(VLOOKUP(A5101,'Suspensão de repasses - GESCON'!$D$3:$J$1048576,7,FALSE)="Validada","SIM","NÃO"),"NÃO"),"")</f>
        <v/>
      </c>
    </row>
    <row r="5102" spans="1:12" s="19" customFormat="1" ht="15" customHeight="1" x14ac:dyDescent="0.25">
      <c r="A5102" s="88" t="s">
        <v>10469</v>
      </c>
      <c r="B5102" s="40" t="s">
        <v>2554</v>
      </c>
      <c r="C5102" s="82" t="s">
        <v>10958</v>
      </c>
      <c r="D5102" s="82">
        <v>543</v>
      </c>
      <c r="E5102" s="82">
        <v>121</v>
      </c>
      <c r="F5102" s="82">
        <v>9</v>
      </c>
      <c r="G5102" s="82">
        <v>673</v>
      </c>
      <c r="H5102" s="40" t="s">
        <v>2</v>
      </c>
      <c r="I5102" s="83" t="str">
        <f>IFERROR(VLOOKUP(A5102,'Alíquotas - CADPREV'!$B$2152:$N$4324,8,FALSE),"")</f>
        <v>SIM</v>
      </c>
      <c r="J5102" s="83" t="str">
        <f>IF(H5102="RPPS",VLOOKUP(A5102,' Legislação Benef - GESCON'!$B$4:$I$2159,3,FALSE),"")</f>
        <v>NÃO</v>
      </c>
      <c r="K5102" s="83" t="str">
        <f>IF(H5102="RPPS",VLOOKUP(A5102,' Legislação Benef - GESCON'!$B$4:$I$2159,6,FALSE),"")</f>
        <v>SIM</v>
      </c>
      <c r="L5102" s="83" t="str">
        <f>IF(H5102="RPPS",IFERROR(IF(VLOOKUP(A5102,'Suspensão de repasses - GESCON'!$D$3:$J$1048576,7,FALSE)="Validada","SIM","NÃO"),"NÃO"),"")</f>
        <v>NÃO</v>
      </c>
    </row>
    <row r="5103" spans="1:12" s="19" customFormat="1" ht="15" customHeight="1" x14ac:dyDescent="0.25">
      <c r="A5103" s="88" t="s">
        <v>10470</v>
      </c>
      <c r="B5103" s="40" t="s">
        <v>3812</v>
      </c>
      <c r="C5103" s="82" t="s">
        <v>10958</v>
      </c>
      <c r="D5103" s="82">
        <v>566</v>
      </c>
      <c r="E5103" s="82">
        <v>278</v>
      </c>
      <c r="F5103" s="82">
        <v>69</v>
      </c>
      <c r="G5103" s="82">
        <v>913</v>
      </c>
      <c r="H5103" s="40" t="s">
        <v>2</v>
      </c>
      <c r="I5103" s="83" t="str">
        <f>IFERROR(VLOOKUP(A5103,'Alíquotas - CADPREV'!$B$2152:$N$4324,8,FALSE),"")</f>
        <v>SIM</v>
      </c>
      <c r="J5103" s="83" t="str">
        <f>IF(H5103="RPPS",VLOOKUP(A5103,' Legislação Benef - GESCON'!$B$4:$I$2159,3,FALSE),"")</f>
        <v>NÃO</v>
      </c>
      <c r="K5103" s="83" t="str">
        <f>IF(H5103="RPPS",VLOOKUP(A5103,' Legislação Benef - GESCON'!$B$4:$I$2159,6,FALSE),"")</f>
        <v>SIM</v>
      </c>
      <c r="L5103" s="83" t="str">
        <f>IF(H5103="RPPS",IFERROR(IF(VLOOKUP(A5103,'Suspensão de repasses - GESCON'!$D$3:$J$1048576,7,FALSE)="Validada","SIM","NÃO"),"NÃO"),"")</f>
        <v>NÃO</v>
      </c>
    </row>
    <row r="5104" spans="1:12" s="19" customFormat="1" ht="15" hidden="1" customHeight="1" x14ac:dyDescent="0.25">
      <c r="A5104" s="88" t="s">
        <v>10471</v>
      </c>
      <c r="B5104" s="40" t="s">
        <v>1356</v>
      </c>
      <c r="C5104" s="82" t="s">
        <v>10959</v>
      </c>
      <c r="D5104" s="82"/>
      <c r="E5104" s="82"/>
      <c r="F5104" s="82"/>
      <c r="G5104" s="82"/>
      <c r="H5104" s="40" t="s">
        <v>4</v>
      </c>
      <c r="I5104" s="83" t="str">
        <f>IFERROR(VLOOKUP(A5104,'Alíquotas - CADPREV'!$B$2152:$N$4324,8,FALSE),"")</f>
        <v/>
      </c>
      <c r="J5104" s="83" t="str">
        <f>IF(H5104="RPPS",VLOOKUP(A5104,' Legislação Benef - GESCON'!$B$4:$I$2159,3,FALSE),"")</f>
        <v/>
      </c>
      <c r="K5104" s="83" t="str">
        <f>IF(H5104="RPPS",VLOOKUP(A5104,' Legislação Benef - GESCON'!$B$4:$I$2159,6,FALSE),"")</f>
        <v/>
      </c>
      <c r="L5104" s="83" t="str">
        <f>IF(H5104="RPPS",IFERROR(IF(VLOOKUP(A5104,'Suspensão de repasses - GESCON'!$D$3:$J$1048576,7,FALSE)="Validada","SIM","NÃO"),"NÃO"),"")</f>
        <v/>
      </c>
    </row>
    <row r="5105" spans="1:12" s="19" customFormat="1" ht="15" customHeight="1" x14ac:dyDescent="0.25">
      <c r="A5105" s="88" t="s">
        <v>10472</v>
      </c>
      <c r="B5105" s="40" t="s">
        <v>2758</v>
      </c>
      <c r="C5105" s="82" t="s">
        <v>10958</v>
      </c>
      <c r="D5105" s="82">
        <v>245</v>
      </c>
      <c r="E5105" s="82">
        <v>163</v>
      </c>
      <c r="F5105" s="82">
        <v>26</v>
      </c>
      <c r="G5105" s="82">
        <v>434</v>
      </c>
      <c r="H5105" s="40" t="s">
        <v>2</v>
      </c>
      <c r="I5105" s="83" t="str">
        <f>IFERROR(VLOOKUP(A5105,'Alíquotas - CADPREV'!$B$2152:$N$4324,8,FALSE),"")</f>
        <v>NÃO</v>
      </c>
      <c r="J5105" s="83" t="str">
        <f>IF(H5105="RPPS",VLOOKUP(A5105,' Legislação Benef - GESCON'!$B$4:$I$2159,3,FALSE),"")</f>
        <v>NÃO</v>
      </c>
      <c r="K5105" s="83" t="str">
        <f>IF(H5105="RPPS",VLOOKUP(A5105,' Legislação Benef - GESCON'!$B$4:$I$2159,6,FALSE),"")</f>
        <v>NÃO</v>
      </c>
      <c r="L5105" s="83" t="str">
        <f>IF(H5105="RPPS",IFERROR(IF(VLOOKUP(A5105,'Suspensão de repasses - GESCON'!$D$3:$J$1048576,7,FALSE)="Validada","SIM","NÃO"),"NÃO"),"")</f>
        <v>NÃO</v>
      </c>
    </row>
    <row r="5106" spans="1:12" s="19" customFormat="1" ht="15" customHeight="1" x14ac:dyDescent="0.25">
      <c r="A5106" s="88" t="s">
        <v>10473</v>
      </c>
      <c r="B5106" s="40" t="s">
        <v>634</v>
      </c>
      <c r="C5106" s="82" t="s">
        <v>10958</v>
      </c>
      <c r="D5106" s="82">
        <v>732</v>
      </c>
      <c r="E5106" s="82">
        <v>77</v>
      </c>
      <c r="F5106" s="82">
        <v>2</v>
      </c>
      <c r="G5106" s="82">
        <v>811</v>
      </c>
      <c r="H5106" s="40" t="s">
        <v>2</v>
      </c>
      <c r="I5106" s="83" t="str">
        <f>IFERROR(VLOOKUP(A5106,'Alíquotas - CADPREV'!$B$2152:$N$4324,8,FALSE),"")</f>
        <v>NÃO</v>
      </c>
      <c r="J5106" s="83" t="str">
        <f>IF(H5106="RPPS",VLOOKUP(A5106,' Legislação Benef - GESCON'!$B$4:$I$2159,3,FALSE),"")</f>
        <v>NÃO</v>
      </c>
      <c r="K5106" s="83" t="str">
        <f>IF(H5106="RPPS",VLOOKUP(A5106,' Legislação Benef - GESCON'!$B$4:$I$2159,6,FALSE),"")</f>
        <v>NÃO</v>
      </c>
      <c r="L5106" s="83" t="str">
        <f>IF(H5106="RPPS",IFERROR(IF(VLOOKUP(A5106,'Suspensão de repasses - GESCON'!$D$3:$J$1048576,7,FALSE)="Validada","SIM","NÃO"),"NÃO"),"")</f>
        <v>NÃO</v>
      </c>
    </row>
    <row r="5107" spans="1:12" s="19" customFormat="1" ht="15" hidden="1" customHeight="1" x14ac:dyDescent="0.25">
      <c r="A5107" s="88" t="s">
        <v>10474</v>
      </c>
      <c r="B5107" s="40" t="s">
        <v>4289</v>
      </c>
      <c r="C5107" s="82" t="s">
        <v>10959</v>
      </c>
      <c r="D5107" s="82"/>
      <c r="E5107" s="82"/>
      <c r="F5107" s="82"/>
      <c r="G5107" s="82"/>
      <c r="H5107" s="40" t="s">
        <v>4</v>
      </c>
      <c r="I5107" s="83" t="str">
        <f>IFERROR(VLOOKUP(A5107,'Alíquotas - CADPREV'!$B$2152:$N$4324,8,FALSE),"")</f>
        <v/>
      </c>
      <c r="J5107" s="83" t="str">
        <f>IF(H5107="RPPS",VLOOKUP(A5107,' Legislação Benef - GESCON'!$B$4:$I$2159,3,FALSE),"")</f>
        <v/>
      </c>
      <c r="K5107" s="83" t="str">
        <f>IF(H5107="RPPS",VLOOKUP(A5107,' Legislação Benef - GESCON'!$B$4:$I$2159,6,FALSE),"")</f>
        <v/>
      </c>
      <c r="L5107" s="83" t="str">
        <f>IF(H5107="RPPS",IFERROR(IF(VLOOKUP(A5107,'Suspensão de repasses - GESCON'!$D$3:$J$1048576,7,FALSE)="Validada","SIM","NÃO"),"NÃO"),"")</f>
        <v/>
      </c>
    </row>
    <row r="5108" spans="1:12" s="19" customFormat="1" ht="15" customHeight="1" x14ac:dyDescent="0.25">
      <c r="A5108" s="88" t="s">
        <v>10475</v>
      </c>
      <c r="B5108" s="40" t="s">
        <v>2197</v>
      </c>
      <c r="C5108" s="82" t="s">
        <v>10958</v>
      </c>
      <c r="D5108" s="82">
        <v>380</v>
      </c>
      <c r="E5108" s="82">
        <v>52</v>
      </c>
      <c r="F5108" s="82">
        <v>15</v>
      </c>
      <c r="G5108" s="82">
        <v>447</v>
      </c>
      <c r="H5108" s="40" t="s">
        <v>2</v>
      </c>
      <c r="I5108" s="83" t="str">
        <f>IFERROR(VLOOKUP(A5108,'Alíquotas - CADPREV'!$B$2152:$N$4324,8,FALSE),"")</f>
        <v>NÃO</v>
      </c>
      <c r="J5108" s="83" t="str">
        <f>IF(H5108="RPPS",VLOOKUP(A5108,' Legislação Benef - GESCON'!$B$4:$I$2159,3,FALSE),"")</f>
        <v>NÃO</v>
      </c>
      <c r="K5108" s="83" t="str">
        <f>IF(H5108="RPPS",VLOOKUP(A5108,' Legislação Benef - GESCON'!$B$4:$I$2159,6,FALSE),"")</f>
        <v>NÃO</v>
      </c>
      <c r="L5108" s="83" t="str">
        <f>IF(H5108="RPPS",IFERROR(IF(VLOOKUP(A5108,'Suspensão de repasses - GESCON'!$D$3:$J$1048576,7,FALSE)="Validada","SIM","NÃO"),"NÃO"),"")</f>
        <v>NÃO</v>
      </c>
    </row>
    <row r="5109" spans="1:12" s="19" customFormat="1" ht="15" hidden="1" customHeight="1" x14ac:dyDescent="0.25">
      <c r="A5109" s="88" t="s">
        <v>10476</v>
      </c>
      <c r="B5109" s="40" t="s">
        <v>821</v>
      </c>
      <c r="C5109" s="82" t="s">
        <v>10959</v>
      </c>
      <c r="D5109" s="82"/>
      <c r="E5109" s="82"/>
      <c r="F5109" s="82"/>
      <c r="G5109" s="82"/>
      <c r="H5109" s="40" t="s">
        <v>4</v>
      </c>
      <c r="I5109" s="83" t="str">
        <f>IFERROR(VLOOKUP(A5109,'Alíquotas - CADPREV'!$B$2152:$N$4324,8,FALSE),"")</f>
        <v/>
      </c>
      <c r="J5109" s="83" t="str">
        <f>IF(H5109="RPPS",VLOOKUP(A5109,' Legislação Benef - GESCON'!$B$4:$I$2159,3,FALSE),"")</f>
        <v/>
      </c>
      <c r="K5109" s="83" t="str">
        <f>IF(H5109="RPPS",VLOOKUP(A5109,' Legislação Benef - GESCON'!$B$4:$I$2159,6,FALSE),"")</f>
        <v/>
      </c>
      <c r="L5109" s="83" t="str">
        <f>IF(H5109="RPPS",IFERROR(IF(VLOOKUP(A5109,'Suspensão de repasses - GESCON'!$D$3:$J$1048576,7,FALSE)="Validada","SIM","NÃO"),"NÃO"),"")</f>
        <v/>
      </c>
    </row>
    <row r="5110" spans="1:12" s="19" customFormat="1" ht="15" customHeight="1" x14ac:dyDescent="0.25">
      <c r="A5110" s="88" t="s">
        <v>10477</v>
      </c>
      <c r="B5110" s="40" t="s">
        <v>4626</v>
      </c>
      <c r="C5110" s="82" t="s">
        <v>10958</v>
      </c>
      <c r="D5110" s="82">
        <v>10151</v>
      </c>
      <c r="E5110" s="82">
        <v>3279</v>
      </c>
      <c r="F5110" s="82">
        <v>695</v>
      </c>
      <c r="G5110" s="82">
        <v>14125</v>
      </c>
      <c r="H5110" s="40" t="s">
        <v>2</v>
      </c>
      <c r="I5110" s="83" t="str">
        <f>IFERROR(VLOOKUP(A5110,'Alíquotas - CADPREV'!$B$2152:$N$4324,8,FALSE),"")</f>
        <v>NÃO</v>
      </c>
      <c r="J5110" s="83" t="str">
        <f>IF(H5110="RPPS",VLOOKUP(A5110,' Legislação Benef - GESCON'!$B$4:$I$2159,3,FALSE),"")</f>
        <v>NÃO</v>
      </c>
      <c r="K5110" s="83" t="str">
        <f>IF(H5110="RPPS",VLOOKUP(A5110,' Legislação Benef - GESCON'!$B$4:$I$2159,6,FALSE),"")</f>
        <v>NÃO</v>
      </c>
      <c r="L5110" s="83" t="str">
        <f>IF(H5110="RPPS",IFERROR(IF(VLOOKUP(A5110,'Suspensão de repasses - GESCON'!$D$3:$J$1048576,7,FALSE)="Validada","SIM","NÃO"),"NÃO"),"")</f>
        <v>NÃO</v>
      </c>
    </row>
    <row r="5111" spans="1:12" s="19" customFormat="1" ht="15" customHeight="1" x14ac:dyDescent="0.25">
      <c r="A5111" s="88" t="s">
        <v>10478</v>
      </c>
      <c r="B5111" s="40" t="s">
        <v>2274</v>
      </c>
      <c r="C5111" s="82" t="s">
        <v>10958</v>
      </c>
      <c r="D5111" s="82">
        <v>1425</v>
      </c>
      <c r="E5111" s="82">
        <v>147</v>
      </c>
      <c r="F5111" s="82">
        <v>34</v>
      </c>
      <c r="G5111" s="82">
        <v>1606</v>
      </c>
      <c r="H5111" s="40" t="s">
        <v>2</v>
      </c>
      <c r="I5111" s="83" t="str">
        <f>IFERROR(VLOOKUP(A5111,'Alíquotas - CADPREV'!$B$2152:$N$4324,8,FALSE),"")</f>
        <v>NÃO</v>
      </c>
      <c r="J5111" s="83" t="str">
        <f>IF(H5111="RPPS",VLOOKUP(A5111,' Legislação Benef - GESCON'!$B$4:$I$2159,3,FALSE),"")</f>
        <v>NÃO</v>
      </c>
      <c r="K5111" s="83" t="str">
        <f>IF(H5111="RPPS",VLOOKUP(A5111,' Legislação Benef - GESCON'!$B$4:$I$2159,6,FALSE),"")</f>
        <v>NÃO</v>
      </c>
      <c r="L5111" s="83" t="str">
        <f>IF(H5111="RPPS",IFERROR(IF(VLOOKUP(A5111,'Suspensão de repasses - GESCON'!$D$3:$J$1048576,7,FALSE)="Validada","SIM","NÃO"),"NÃO"),"")</f>
        <v>NÃO</v>
      </c>
    </row>
    <row r="5112" spans="1:12" s="19" customFormat="1" ht="15" hidden="1" customHeight="1" x14ac:dyDescent="0.25">
      <c r="A5112" s="88" t="s">
        <v>10479</v>
      </c>
      <c r="B5112" s="40" t="s">
        <v>2554</v>
      </c>
      <c r="C5112" s="82" t="s">
        <v>10959</v>
      </c>
      <c r="D5112" s="82"/>
      <c r="E5112" s="82"/>
      <c r="F5112" s="82"/>
      <c r="G5112" s="82"/>
      <c r="H5112" s="40" t="s">
        <v>4</v>
      </c>
      <c r="I5112" s="83" t="str">
        <f>IFERROR(VLOOKUP(A5112,'Alíquotas - CADPREV'!$B$2152:$N$4324,8,FALSE),"")</f>
        <v/>
      </c>
      <c r="J5112" s="83" t="str">
        <f>IF(H5112="RPPS",VLOOKUP(A5112,' Legislação Benef - GESCON'!$B$4:$I$2159,3,FALSE),"")</f>
        <v/>
      </c>
      <c r="K5112" s="83" t="str">
        <f>IF(H5112="RPPS",VLOOKUP(A5112,' Legislação Benef - GESCON'!$B$4:$I$2159,6,FALSE),"")</f>
        <v/>
      </c>
      <c r="L5112" s="83" t="str">
        <f>IF(H5112="RPPS",IFERROR(IF(VLOOKUP(A5112,'Suspensão de repasses - GESCON'!$D$3:$J$1048576,7,FALSE)="Validada","SIM","NÃO"),"NÃO"),"")</f>
        <v/>
      </c>
    </row>
    <row r="5113" spans="1:12" s="19" customFormat="1" ht="15" customHeight="1" x14ac:dyDescent="0.25">
      <c r="A5113" s="88" t="s">
        <v>10480</v>
      </c>
      <c r="B5113" s="40" t="s">
        <v>2413</v>
      </c>
      <c r="C5113" s="82" t="s">
        <v>10958</v>
      </c>
      <c r="D5113" s="82">
        <v>508</v>
      </c>
      <c r="E5113" s="82">
        <v>74</v>
      </c>
      <c r="F5113" s="82">
        <v>38</v>
      </c>
      <c r="G5113" s="82">
        <v>620</v>
      </c>
      <c r="H5113" s="40" t="s">
        <v>2</v>
      </c>
      <c r="I5113" s="83" t="str">
        <f>IFERROR(VLOOKUP(A5113,'Alíquotas - CADPREV'!$B$2152:$N$4324,8,FALSE),"")</f>
        <v>NÃO</v>
      </c>
      <c r="J5113" s="83" t="str">
        <f>IF(H5113="RPPS",VLOOKUP(A5113,' Legislação Benef - GESCON'!$B$4:$I$2159,3,FALSE),"")</f>
        <v>NÃO</v>
      </c>
      <c r="K5113" s="83" t="str">
        <f>IF(H5113="RPPS",VLOOKUP(A5113,' Legislação Benef - GESCON'!$B$4:$I$2159,6,FALSE),"")</f>
        <v>NÃO</v>
      </c>
      <c r="L5113" s="83" t="str">
        <f>IF(H5113="RPPS",IFERROR(IF(VLOOKUP(A5113,'Suspensão de repasses - GESCON'!$D$3:$J$1048576,7,FALSE)="Validada","SIM","NÃO"),"NÃO"),"")</f>
        <v>NÃO</v>
      </c>
    </row>
    <row r="5114" spans="1:12" s="19" customFormat="1" ht="15" hidden="1" customHeight="1" x14ac:dyDescent="0.25">
      <c r="A5114" s="88" t="s">
        <v>10481</v>
      </c>
      <c r="B5114" s="40" t="s">
        <v>2554</v>
      </c>
      <c r="C5114" s="82" t="s">
        <v>10959</v>
      </c>
      <c r="D5114" s="82"/>
      <c r="E5114" s="82"/>
      <c r="F5114" s="82"/>
      <c r="G5114" s="82"/>
      <c r="H5114" s="40" t="s">
        <v>4</v>
      </c>
      <c r="I5114" s="83" t="str">
        <f>IFERROR(VLOOKUP(A5114,'Alíquotas - CADPREV'!$B$2152:$N$4324,8,FALSE),"")</f>
        <v/>
      </c>
      <c r="J5114" s="83" t="str">
        <f>IF(H5114="RPPS",VLOOKUP(A5114,' Legislação Benef - GESCON'!$B$4:$I$2159,3,FALSE),"")</f>
        <v/>
      </c>
      <c r="K5114" s="83" t="str">
        <f>IF(H5114="RPPS",VLOOKUP(A5114,' Legislação Benef - GESCON'!$B$4:$I$2159,6,FALSE),"")</f>
        <v/>
      </c>
      <c r="L5114" s="83" t="str">
        <f>IF(H5114="RPPS",IFERROR(IF(VLOOKUP(A5114,'Suspensão de repasses - GESCON'!$D$3:$J$1048576,7,FALSE)="Validada","SIM","NÃO"),"NÃO"),"")</f>
        <v/>
      </c>
    </row>
    <row r="5115" spans="1:12" s="19" customFormat="1" ht="15" hidden="1" customHeight="1" x14ac:dyDescent="0.25">
      <c r="A5115" s="88" t="s">
        <v>10482</v>
      </c>
      <c r="B5115" s="40" t="s">
        <v>215</v>
      </c>
      <c r="C5115" s="82" t="s">
        <v>10959</v>
      </c>
      <c r="D5115" s="82"/>
      <c r="E5115" s="82"/>
      <c r="F5115" s="82"/>
      <c r="G5115" s="82"/>
      <c r="H5115" s="40" t="s">
        <v>4</v>
      </c>
      <c r="I5115" s="83" t="str">
        <f>IFERROR(VLOOKUP(A5115,'Alíquotas - CADPREV'!$B$2152:$N$4324,8,FALSE),"")</f>
        <v/>
      </c>
      <c r="J5115" s="83" t="str">
        <f>IF(H5115="RPPS",VLOOKUP(A5115,' Legislação Benef - GESCON'!$B$4:$I$2159,3,FALSE),"")</f>
        <v/>
      </c>
      <c r="K5115" s="83" t="str">
        <f>IF(H5115="RPPS",VLOOKUP(A5115,' Legislação Benef - GESCON'!$B$4:$I$2159,6,FALSE),"")</f>
        <v/>
      </c>
      <c r="L5115" s="83" t="str">
        <f>IF(H5115="RPPS",IFERROR(IF(VLOOKUP(A5115,'Suspensão de repasses - GESCON'!$D$3:$J$1048576,7,FALSE)="Validada","SIM","NÃO"),"NÃO"),"")</f>
        <v/>
      </c>
    </row>
    <row r="5116" spans="1:12" s="19" customFormat="1" ht="15" hidden="1" customHeight="1" x14ac:dyDescent="0.25">
      <c r="A5116" s="88" t="s">
        <v>10483</v>
      </c>
      <c r="B5116" s="40" t="s">
        <v>5227</v>
      </c>
      <c r="C5116" s="82" t="s">
        <v>10959</v>
      </c>
      <c r="D5116" s="82"/>
      <c r="E5116" s="82"/>
      <c r="F5116" s="82"/>
      <c r="G5116" s="82"/>
      <c r="H5116" s="40" t="s">
        <v>4</v>
      </c>
      <c r="I5116" s="83" t="str">
        <f>IFERROR(VLOOKUP(A5116,'Alíquotas - CADPREV'!$B$2152:$N$4324,8,FALSE),"")</f>
        <v/>
      </c>
      <c r="J5116" s="83" t="str">
        <f>IF(H5116="RPPS",VLOOKUP(A5116,' Legislação Benef - GESCON'!$B$4:$I$2159,3,FALSE),"")</f>
        <v/>
      </c>
      <c r="K5116" s="83" t="str">
        <f>IF(H5116="RPPS",VLOOKUP(A5116,' Legislação Benef - GESCON'!$B$4:$I$2159,6,FALSE),"")</f>
        <v/>
      </c>
      <c r="L5116" s="83" t="str">
        <f>IF(H5116="RPPS",IFERROR(IF(VLOOKUP(A5116,'Suspensão de repasses - GESCON'!$D$3:$J$1048576,7,FALSE)="Validada","SIM","NÃO"),"NÃO"),"")</f>
        <v/>
      </c>
    </row>
    <row r="5117" spans="1:12" s="19" customFormat="1" ht="15" hidden="1" customHeight="1" x14ac:dyDescent="0.25">
      <c r="A5117" s="88" t="s">
        <v>10484</v>
      </c>
      <c r="B5117" s="40" t="s">
        <v>1142</v>
      </c>
      <c r="C5117" s="82" t="s">
        <v>10959</v>
      </c>
      <c r="D5117" s="82"/>
      <c r="E5117" s="82"/>
      <c r="F5117" s="82"/>
      <c r="G5117" s="82"/>
      <c r="H5117" s="40" t="s">
        <v>4</v>
      </c>
      <c r="I5117" s="83" t="str">
        <f>IFERROR(VLOOKUP(A5117,'Alíquotas - CADPREV'!$B$2152:$N$4324,8,FALSE),"")</f>
        <v/>
      </c>
      <c r="J5117" s="83" t="str">
        <f>IF(H5117="RPPS",VLOOKUP(A5117,' Legislação Benef - GESCON'!$B$4:$I$2159,3,FALSE),"")</f>
        <v/>
      </c>
      <c r="K5117" s="83" t="str">
        <f>IF(H5117="RPPS",VLOOKUP(A5117,' Legislação Benef - GESCON'!$B$4:$I$2159,6,FALSE),"")</f>
        <v/>
      </c>
      <c r="L5117" s="83" t="str">
        <f>IF(H5117="RPPS",IFERROR(IF(VLOOKUP(A5117,'Suspensão de repasses - GESCON'!$D$3:$J$1048576,7,FALSE)="Validada","SIM","NÃO"),"NÃO"),"")</f>
        <v/>
      </c>
    </row>
    <row r="5118" spans="1:12" s="19" customFormat="1" ht="15" hidden="1" customHeight="1" x14ac:dyDescent="0.25">
      <c r="A5118" s="88" t="s">
        <v>10485</v>
      </c>
      <c r="B5118" s="40" t="s">
        <v>1142</v>
      </c>
      <c r="C5118" s="82" t="s">
        <v>10959</v>
      </c>
      <c r="D5118" s="82"/>
      <c r="E5118" s="82"/>
      <c r="F5118" s="82"/>
      <c r="G5118" s="82"/>
      <c r="H5118" s="40" t="s">
        <v>4</v>
      </c>
      <c r="I5118" s="83" t="str">
        <f>IFERROR(VLOOKUP(A5118,'Alíquotas - CADPREV'!$B$2152:$N$4324,8,FALSE),"")</f>
        <v/>
      </c>
      <c r="J5118" s="83" t="str">
        <f>IF(H5118="RPPS",VLOOKUP(A5118,' Legislação Benef - GESCON'!$B$4:$I$2159,3,FALSE),"")</f>
        <v/>
      </c>
      <c r="K5118" s="83" t="str">
        <f>IF(H5118="RPPS",VLOOKUP(A5118,' Legislação Benef - GESCON'!$B$4:$I$2159,6,FALSE),"")</f>
        <v/>
      </c>
      <c r="L5118" s="83" t="str">
        <f>IF(H5118="RPPS",IFERROR(IF(VLOOKUP(A5118,'Suspensão de repasses - GESCON'!$D$3:$J$1048576,7,FALSE)="Validada","SIM","NÃO"),"NÃO"),"")</f>
        <v/>
      </c>
    </row>
    <row r="5119" spans="1:12" s="19" customFormat="1" ht="15" hidden="1" customHeight="1" x14ac:dyDescent="0.25">
      <c r="A5119" s="88" t="s">
        <v>10486</v>
      </c>
      <c r="B5119" s="40" t="s">
        <v>4626</v>
      </c>
      <c r="C5119" s="82" t="s">
        <v>10959</v>
      </c>
      <c r="D5119" s="82"/>
      <c r="E5119" s="82"/>
      <c r="F5119" s="82"/>
      <c r="G5119" s="82"/>
      <c r="H5119" s="40" t="s">
        <v>4</v>
      </c>
      <c r="I5119" s="83" t="str">
        <f>IFERROR(VLOOKUP(A5119,'Alíquotas - CADPREV'!$B$2152:$N$4324,8,FALSE),"")</f>
        <v/>
      </c>
      <c r="J5119" s="83" t="str">
        <f>IF(H5119="RPPS",VLOOKUP(A5119,' Legislação Benef - GESCON'!$B$4:$I$2159,3,FALSE),"")</f>
        <v/>
      </c>
      <c r="K5119" s="83" t="str">
        <f>IF(H5119="RPPS",VLOOKUP(A5119,' Legislação Benef - GESCON'!$B$4:$I$2159,6,FALSE),"")</f>
        <v/>
      </c>
      <c r="L5119" s="83" t="str">
        <f>IF(H5119="RPPS",IFERROR(IF(VLOOKUP(A5119,'Suspensão de repasses - GESCON'!$D$3:$J$1048576,7,FALSE)="Validada","SIM","NÃO"),"NÃO"),"")</f>
        <v/>
      </c>
    </row>
    <row r="5120" spans="1:12" s="19" customFormat="1" ht="15" hidden="1" customHeight="1" x14ac:dyDescent="0.25">
      <c r="A5120" s="88" t="s">
        <v>10487</v>
      </c>
      <c r="B5120" s="40" t="s">
        <v>4289</v>
      </c>
      <c r="C5120" s="82" t="s">
        <v>10959</v>
      </c>
      <c r="D5120" s="82"/>
      <c r="E5120" s="82"/>
      <c r="F5120" s="82"/>
      <c r="G5120" s="82"/>
      <c r="H5120" s="40" t="s">
        <v>4</v>
      </c>
      <c r="I5120" s="83" t="str">
        <f>IFERROR(VLOOKUP(A5120,'Alíquotas - CADPREV'!$B$2152:$N$4324,8,FALSE),"")</f>
        <v/>
      </c>
      <c r="J5120" s="83" t="str">
        <f>IF(H5120="RPPS",VLOOKUP(A5120,' Legislação Benef - GESCON'!$B$4:$I$2159,3,FALSE),"")</f>
        <v/>
      </c>
      <c r="K5120" s="83" t="str">
        <f>IF(H5120="RPPS",VLOOKUP(A5120,' Legislação Benef - GESCON'!$B$4:$I$2159,6,FALSE),"")</f>
        <v/>
      </c>
      <c r="L5120" s="83" t="str">
        <f>IF(H5120="RPPS",IFERROR(IF(VLOOKUP(A5120,'Suspensão de repasses - GESCON'!$D$3:$J$1048576,7,FALSE)="Validada","SIM","NÃO"),"NÃO"),"")</f>
        <v/>
      </c>
    </row>
    <row r="5121" spans="1:12" s="19" customFormat="1" ht="15" hidden="1" customHeight="1" x14ac:dyDescent="0.25">
      <c r="A5121" s="88" t="s">
        <v>10488</v>
      </c>
      <c r="B5121" s="40" t="s">
        <v>3143</v>
      </c>
      <c r="C5121" s="82" t="s">
        <v>10959</v>
      </c>
      <c r="D5121" s="82"/>
      <c r="E5121" s="82"/>
      <c r="F5121" s="82"/>
      <c r="G5121" s="82"/>
      <c r="H5121" s="40" t="s">
        <v>4</v>
      </c>
      <c r="I5121" s="83" t="str">
        <f>IFERROR(VLOOKUP(A5121,'Alíquotas - CADPREV'!$B$2152:$N$4324,8,FALSE),"")</f>
        <v/>
      </c>
      <c r="J5121" s="83" t="str">
        <f>IF(H5121="RPPS",VLOOKUP(A5121,' Legislação Benef - GESCON'!$B$4:$I$2159,3,FALSE),"")</f>
        <v/>
      </c>
      <c r="K5121" s="83" t="str">
        <f>IF(H5121="RPPS",VLOOKUP(A5121,' Legislação Benef - GESCON'!$B$4:$I$2159,6,FALSE),"")</f>
        <v/>
      </c>
      <c r="L5121" s="83" t="str">
        <f>IF(H5121="RPPS",IFERROR(IF(VLOOKUP(A5121,'Suspensão de repasses - GESCON'!$D$3:$J$1048576,7,FALSE)="Validada","SIM","NÃO"),"NÃO"),"")</f>
        <v/>
      </c>
    </row>
    <row r="5122" spans="1:12" s="19" customFormat="1" ht="15" customHeight="1" x14ac:dyDescent="0.25">
      <c r="A5122" s="88" t="s">
        <v>10489</v>
      </c>
      <c r="B5122" s="40" t="s">
        <v>4626</v>
      </c>
      <c r="C5122" s="82" t="s">
        <v>10958</v>
      </c>
      <c r="D5122" s="82">
        <v>3443</v>
      </c>
      <c r="E5122" s="82">
        <v>164</v>
      </c>
      <c r="F5122" s="82">
        <v>50</v>
      </c>
      <c r="G5122" s="82">
        <v>3657</v>
      </c>
      <c r="H5122" s="40" t="s">
        <v>2</v>
      </c>
      <c r="I5122" s="83" t="str">
        <f>IFERROR(VLOOKUP(A5122,'Alíquotas - CADPREV'!$B$2152:$N$4324,8,FALSE),"")</f>
        <v>NÃO</v>
      </c>
      <c r="J5122" s="83" t="str">
        <f>IF(H5122="RPPS",VLOOKUP(A5122,' Legislação Benef - GESCON'!$B$4:$I$2159,3,FALSE),"")</f>
        <v>NÃO</v>
      </c>
      <c r="K5122" s="83" t="str">
        <f>IF(H5122="RPPS",VLOOKUP(A5122,' Legislação Benef - GESCON'!$B$4:$I$2159,6,FALSE),"")</f>
        <v>NÃO</v>
      </c>
      <c r="L5122" s="83" t="str">
        <f>IF(H5122="RPPS",IFERROR(IF(VLOOKUP(A5122,'Suspensão de repasses - GESCON'!$D$3:$J$1048576,7,FALSE)="Validada","SIM","NÃO"),"NÃO"),"")</f>
        <v>SIM</v>
      </c>
    </row>
    <row r="5123" spans="1:12" s="19" customFormat="1" ht="15" customHeight="1" x14ac:dyDescent="0.25">
      <c r="A5123" s="88" t="s">
        <v>10490</v>
      </c>
      <c r="B5123" s="40" t="s">
        <v>2554</v>
      </c>
      <c r="C5123" s="82" t="s">
        <v>10958</v>
      </c>
      <c r="D5123" s="82">
        <v>443</v>
      </c>
      <c r="E5123" s="82">
        <v>172</v>
      </c>
      <c r="F5123" s="82">
        <v>42</v>
      </c>
      <c r="G5123" s="82">
        <v>657</v>
      </c>
      <c r="H5123" s="40" t="s">
        <v>2</v>
      </c>
      <c r="I5123" s="83" t="str">
        <f>IFERROR(VLOOKUP(A5123,'Alíquotas - CADPREV'!$B$2152:$N$4324,8,FALSE),"")</f>
        <v>NÃO</v>
      </c>
      <c r="J5123" s="83" t="str">
        <f>IF(H5123="RPPS",VLOOKUP(A5123,' Legislação Benef - GESCON'!$B$4:$I$2159,3,FALSE),"")</f>
        <v>NÃO</v>
      </c>
      <c r="K5123" s="83" t="str">
        <f>IF(H5123="RPPS",VLOOKUP(A5123,' Legislação Benef - GESCON'!$B$4:$I$2159,6,FALSE),"")</f>
        <v>NÃO</v>
      </c>
      <c r="L5123" s="83" t="str">
        <f>IF(H5123="RPPS",IFERROR(IF(VLOOKUP(A5123,'Suspensão de repasses - GESCON'!$D$3:$J$1048576,7,FALSE)="Validada","SIM","NÃO"),"NÃO"),"")</f>
        <v>NÃO</v>
      </c>
    </row>
    <row r="5124" spans="1:12" s="19" customFormat="1" ht="15" customHeight="1" x14ac:dyDescent="0.25">
      <c r="A5124" s="88" t="s">
        <v>10491</v>
      </c>
      <c r="B5124" s="40" t="s">
        <v>3513</v>
      </c>
      <c r="C5124" s="82" t="s">
        <v>10958</v>
      </c>
      <c r="D5124" s="82">
        <v>612</v>
      </c>
      <c r="E5124" s="82">
        <v>62</v>
      </c>
      <c r="F5124" s="82">
        <v>50</v>
      </c>
      <c r="G5124" s="82">
        <v>724</v>
      </c>
      <c r="H5124" s="40" t="s">
        <v>2</v>
      </c>
      <c r="I5124" s="83" t="str">
        <f>IFERROR(VLOOKUP(A5124,'Alíquotas - CADPREV'!$B$2152:$N$4324,8,FALSE),"")</f>
        <v>NÃO</v>
      </c>
      <c r="J5124" s="83" t="str">
        <f>IF(H5124="RPPS",VLOOKUP(A5124,' Legislação Benef - GESCON'!$B$4:$I$2159,3,FALSE),"")</f>
        <v>NÃO</v>
      </c>
      <c r="K5124" s="83" t="str">
        <f>IF(H5124="RPPS",VLOOKUP(A5124,' Legislação Benef - GESCON'!$B$4:$I$2159,6,FALSE),"")</f>
        <v>NÃO</v>
      </c>
      <c r="L5124" s="83" t="str">
        <f>IF(H5124="RPPS",IFERROR(IF(VLOOKUP(A5124,'Suspensão de repasses - GESCON'!$D$3:$J$1048576,7,FALSE)="Validada","SIM","NÃO"),"NÃO"),"")</f>
        <v>NÃO</v>
      </c>
    </row>
    <row r="5125" spans="1:12" s="19" customFormat="1" ht="15" hidden="1" customHeight="1" x14ac:dyDescent="0.25">
      <c r="A5125" s="88" t="s">
        <v>10492</v>
      </c>
      <c r="B5125" s="40" t="s">
        <v>2758</v>
      </c>
      <c r="C5125" s="82" t="s">
        <v>10959</v>
      </c>
      <c r="D5125" s="82"/>
      <c r="E5125" s="82"/>
      <c r="F5125" s="82"/>
      <c r="G5125" s="82"/>
      <c r="H5125" s="40" t="s">
        <v>4</v>
      </c>
      <c r="I5125" s="83" t="str">
        <f>IFERROR(VLOOKUP(A5125,'Alíquotas - CADPREV'!$B$2152:$N$4324,8,FALSE),"")</f>
        <v/>
      </c>
      <c r="J5125" s="83" t="str">
        <f>IF(H5125="RPPS",VLOOKUP(A5125,' Legislação Benef - GESCON'!$B$4:$I$2159,3,FALSE),"")</f>
        <v/>
      </c>
      <c r="K5125" s="83" t="str">
        <f>IF(H5125="RPPS",VLOOKUP(A5125,' Legislação Benef - GESCON'!$B$4:$I$2159,6,FALSE),"")</f>
        <v/>
      </c>
      <c r="L5125" s="83" t="str">
        <f>IF(H5125="RPPS",IFERROR(IF(VLOOKUP(A5125,'Suspensão de repasses - GESCON'!$D$3:$J$1048576,7,FALSE)="Validada","SIM","NÃO"),"NÃO"),"")</f>
        <v/>
      </c>
    </row>
    <row r="5126" spans="1:12" s="19" customFormat="1" ht="15" hidden="1" customHeight="1" x14ac:dyDescent="0.25">
      <c r="A5126" s="88" t="s">
        <v>10493</v>
      </c>
      <c r="B5126" s="40" t="s">
        <v>2926</v>
      </c>
      <c r="C5126" s="82" t="s">
        <v>10959</v>
      </c>
      <c r="D5126" s="82"/>
      <c r="E5126" s="82"/>
      <c r="F5126" s="82"/>
      <c r="G5126" s="82"/>
      <c r="H5126" s="40" t="s">
        <v>4</v>
      </c>
      <c r="I5126" s="83" t="str">
        <f>IFERROR(VLOOKUP(A5126,'Alíquotas - CADPREV'!$B$2152:$N$4324,8,FALSE),"")</f>
        <v/>
      </c>
      <c r="J5126" s="83" t="str">
        <f>IF(H5126="RPPS",VLOOKUP(A5126,' Legislação Benef - GESCON'!$B$4:$I$2159,3,FALSE),"")</f>
        <v/>
      </c>
      <c r="K5126" s="83" t="str">
        <f>IF(H5126="RPPS",VLOOKUP(A5126,' Legislação Benef - GESCON'!$B$4:$I$2159,6,FALSE),"")</f>
        <v/>
      </c>
      <c r="L5126" s="83" t="str">
        <f>IF(H5126="RPPS",IFERROR(IF(VLOOKUP(A5126,'Suspensão de repasses - GESCON'!$D$3:$J$1048576,7,FALSE)="Validada","SIM","NÃO"),"NÃO"),"")</f>
        <v/>
      </c>
    </row>
    <row r="5127" spans="1:12" s="19" customFormat="1" ht="15" customHeight="1" x14ac:dyDescent="0.25">
      <c r="A5127" s="88" t="s">
        <v>10494</v>
      </c>
      <c r="B5127" s="40" t="s">
        <v>4626</v>
      </c>
      <c r="C5127" s="82" t="s">
        <v>10958</v>
      </c>
      <c r="D5127" s="82">
        <v>265</v>
      </c>
      <c r="E5127" s="82">
        <v>21</v>
      </c>
      <c r="F5127" s="82">
        <v>6</v>
      </c>
      <c r="G5127" s="82">
        <v>292</v>
      </c>
      <c r="H5127" s="40" t="s">
        <v>2</v>
      </c>
      <c r="I5127" s="83" t="str">
        <f>IFERROR(VLOOKUP(A5127,'Alíquotas - CADPREV'!$B$2152:$N$4324,8,FALSE),"")</f>
        <v>NÃO</v>
      </c>
      <c r="J5127" s="83" t="str">
        <f>IF(H5127="RPPS",VLOOKUP(A5127,' Legislação Benef - GESCON'!$B$4:$I$2159,3,FALSE),"")</f>
        <v>NÃO</v>
      </c>
      <c r="K5127" s="83" t="str">
        <f>IF(H5127="RPPS",VLOOKUP(A5127,' Legislação Benef - GESCON'!$B$4:$I$2159,6,FALSE),"")</f>
        <v>NÃO</v>
      </c>
      <c r="L5127" s="83" t="str">
        <f>IF(H5127="RPPS",IFERROR(IF(VLOOKUP(A5127,'Suspensão de repasses - GESCON'!$D$3:$J$1048576,7,FALSE)="Validada","SIM","NÃO"),"NÃO"),"")</f>
        <v>NÃO</v>
      </c>
    </row>
    <row r="5128" spans="1:12" s="19" customFormat="1" ht="15" customHeight="1" x14ac:dyDescent="0.25">
      <c r="A5128" s="88" t="s">
        <v>10495</v>
      </c>
      <c r="B5128" s="40" t="s">
        <v>4626</v>
      </c>
      <c r="C5128" s="82" t="s">
        <v>10958</v>
      </c>
      <c r="D5128" s="82">
        <v>4319</v>
      </c>
      <c r="E5128" s="82">
        <v>171</v>
      </c>
      <c r="F5128" s="82">
        <v>99</v>
      </c>
      <c r="G5128" s="82">
        <v>4589</v>
      </c>
      <c r="H5128" s="40" t="s">
        <v>2</v>
      </c>
      <c r="I5128" s="83" t="str">
        <f>IFERROR(VLOOKUP(A5128,'Alíquotas - CADPREV'!$B$2152:$N$4324,8,FALSE),"")</f>
        <v>NÃO</v>
      </c>
      <c r="J5128" s="83" t="str">
        <f>IF(H5128="RPPS",VLOOKUP(A5128,' Legislação Benef - GESCON'!$B$4:$I$2159,3,FALSE),"")</f>
        <v>NÃO</v>
      </c>
      <c r="K5128" s="83" t="str">
        <f>IF(H5128="RPPS",VLOOKUP(A5128,' Legislação Benef - GESCON'!$B$4:$I$2159,6,FALSE),"")</f>
        <v>NÃO</v>
      </c>
      <c r="L5128" s="83" t="str">
        <f>IF(H5128="RPPS",IFERROR(IF(VLOOKUP(A5128,'Suspensão de repasses - GESCON'!$D$3:$J$1048576,7,FALSE)="Validada","SIM","NÃO"),"NÃO"),"")</f>
        <v>SIM</v>
      </c>
    </row>
    <row r="5129" spans="1:12" s="19" customFormat="1" ht="15" hidden="1" customHeight="1" x14ac:dyDescent="0.25">
      <c r="A5129" s="88" t="s">
        <v>10496</v>
      </c>
      <c r="B5129" s="40" t="s">
        <v>3812</v>
      </c>
      <c r="C5129" s="82" t="s">
        <v>10959</v>
      </c>
      <c r="D5129" s="82"/>
      <c r="E5129" s="82"/>
      <c r="F5129" s="82"/>
      <c r="G5129" s="82"/>
      <c r="H5129" s="40" t="s">
        <v>4</v>
      </c>
      <c r="I5129" s="83" t="str">
        <f>IFERROR(VLOOKUP(A5129,'Alíquotas - CADPREV'!$B$2152:$N$4324,8,FALSE),"")</f>
        <v/>
      </c>
      <c r="J5129" s="83" t="str">
        <f>IF(H5129="RPPS",VLOOKUP(A5129,' Legislação Benef - GESCON'!$B$4:$I$2159,3,FALSE),"")</f>
        <v/>
      </c>
      <c r="K5129" s="83" t="str">
        <f>IF(H5129="RPPS",VLOOKUP(A5129,' Legislação Benef - GESCON'!$B$4:$I$2159,6,FALSE),"")</f>
        <v/>
      </c>
      <c r="L5129" s="83" t="str">
        <f>IF(H5129="RPPS",IFERROR(IF(VLOOKUP(A5129,'Suspensão de repasses - GESCON'!$D$3:$J$1048576,7,FALSE)="Validada","SIM","NÃO"),"NÃO"),"")</f>
        <v/>
      </c>
    </row>
    <row r="5130" spans="1:12" s="19" customFormat="1" ht="15" customHeight="1" x14ac:dyDescent="0.25">
      <c r="A5130" s="88" t="s">
        <v>10497</v>
      </c>
      <c r="B5130" s="40" t="s">
        <v>2274</v>
      </c>
      <c r="C5130" s="82" t="s">
        <v>10958</v>
      </c>
      <c r="D5130" s="82">
        <v>286</v>
      </c>
      <c r="E5130" s="82">
        <v>40</v>
      </c>
      <c r="F5130" s="82">
        <v>5</v>
      </c>
      <c r="G5130" s="82">
        <v>331</v>
      </c>
      <c r="H5130" s="40" t="s">
        <v>2</v>
      </c>
      <c r="I5130" s="83" t="str">
        <f>IFERROR(VLOOKUP(A5130,'Alíquotas - CADPREV'!$B$2152:$N$4324,8,FALSE),"")</f>
        <v>SIM</v>
      </c>
      <c r="J5130" s="83" t="str">
        <f>IF(H5130="RPPS",VLOOKUP(A5130,' Legislação Benef - GESCON'!$B$4:$I$2159,3,FALSE),"")</f>
        <v>NÃO</v>
      </c>
      <c r="K5130" s="83" t="str">
        <f>IF(H5130="RPPS",VLOOKUP(A5130,' Legislação Benef - GESCON'!$B$4:$I$2159,6,FALSE),"")</f>
        <v>NÃO</v>
      </c>
      <c r="L5130" s="83" t="str">
        <f>IF(H5130="RPPS",IFERROR(IF(VLOOKUP(A5130,'Suspensão de repasses - GESCON'!$D$3:$J$1048576,7,FALSE)="Validada","SIM","NÃO"),"NÃO"),"")</f>
        <v>NÃO</v>
      </c>
    </row>
    <row r="5131" spans="1:12" s="19" customFormat="1" ht="15" hidden="1" customHeight="1" x14ac:dyDescent="0.25">
      <c r="A5131" s="88" t="s">
        <v>10498</v>
      </c>
      <c r="B5131" s="40" t="s">
        <v>4626</v>
      </c>
      <c r="C5131" s="82" t="s">
        <v>10959</v>
      </c>
      <c r="D5131" s="82"/>
      <c r="E5131" s="82"/>
      <c r="F5131" s="82"/>
      <c r="G5131" s="82"/>
      <c r="H5131" s="40" t="s">
        <v>4</v>
      </c>
      <c r="I5131" s="83" t="str">
        <f>IFERROR(VLOOKUP(A5131,'Alíquotas - CADPREV'!$B$2152:$N$4324,8,FALSE),"")</f>
        <v/>
      </c>
      <c r="J5131" s="83" t="str">
        <f>IF(H5131="RPPS",VLOOKUP(A5131,' Legislação Benef - GESCON'!$B$4:$I$2159,3,FALSE),"")</f>
        <v/>
      </c>
      <c r="K5131" s="83" t="str">
        <f>IF(H5131="RPPS",VLOOKUP(A5131,' Legislação Benef - GESCON'!$B$4:$I$2159,6,FALSE),"")</f>
        <v/>
      </c>
      <c r="L5131" s="83" t="str">
        <f>IF(H5131="RPPS",IFERROR(IF(VLOOKUP(A5131,'Suspensão de repasses - GESCON'!$D$3:$J$1048576,7,FALSE)="Validada","SIM","NÃO"),"NÃO"),"")</f>
        <v/>
      </c>
    </row>
    <row r="5132" spans="1:12" s="19" customFormat="1" ht="15" customHeight="1" x14ac:dyDescent="0.25">
      <c r="A5132" s="88" t="s">
        <v>10499</v>
      </c>
      <c r="B5132" s="40" t="s">
        <v>133</v>
      </c>
      <c r="C5132" s="82" t="s">
        <v>10958</v>
      </c>
      <c r="D5132" s="82">
        <v>1251</v>
      </c>
      <c r="E5132" s="82">
        <v>64</v>
      </c>
      <c r="F5132" s="82">
        <v>65</v>
      </c>
      <c r="G5132" s="82">
        <v>1380</v>
      </c>
      <c r="H5132" s="40" t="s">
        <v>2</v>
      </c>
      <c r="I5132" s="83" t="str">
        <f>IFERROR(VLOOKUP(A5132,'Alíquotas - CADPREV'!$B$2152:$N$4324,8,FALSE),"")</f>
        <v>NÃO</v>
      </c>
      <c r="J5132" s="83" t="str">
        <f>IF(H5132="RPPS",VLOOKUP(A5132,' Legislação Benef - GESCON'!$B$4:$I$2159,3,FALSE),"")</f>
        <v>NÃO</v>
      </c>
      <c r="K5132" s="83" t="str">
        <f>IF(H5132="RPPS",VLOOKUP(A5132,' Legislação Benef - GESCON'!$B$4:$I$2159,6,FALSE),"")</f>
        <v>NÃO</v>
      </c>
      <c r="L5132" s="83" t="str">
        <f>IF(H5132="RPPS",IFERROR(IF(VLOOKUP(A5132,'Suspensão de repasses - GESCON'!$D$3:$J$1048576,7,FALSE)="Validada","SIM","NÃO"),"NÃO"),"")</f>
        <v>NÃO</v>
      </c>
    </row>
    <row r="5133" spans="1:12" s="19" customFormat="1" ht="15" hidden="1" customHeight="1" x14ac:dyDescent="0.25">
      <c r="A5133" s="88" t="s">
        <v>10500</v>
      </c>
      <c r="B5133" s="40" t="s">
        <v>4626</v>
      </c>
      <c r="C5133" s="82" t="s">
        <v>10959</v>
      </c>
      <c r="D5133" s="82"/>
      <c r="E5133" s="82"/>
      <c r="F5133" s="82"/>
      <c r="G5133" s="82"/>
      <c r="H5133" s="40" t="s">
        <v>4</v>
      </c>
      <c r="I5133" s="83" t="str">
        <f>IFERROR(VLOOKUP(A5133,'Alíquotas - CADPREV'!$B$2152:$N$4324,8,FALSE),"")</f>
        <v/>
      </c>
      <c r="J5133" s="83" t="str">
        <f>IF(H5133="RPPS",VLOOKUP(A5133,' Legislação Benef - GESCON'!$B$4:$I$2159,3,FALSE),"")</f>
        <v/>
      </c>
      <c r="K5133" s="83" t="str">
        <f>IF(H5133="RPPS",VLOOKUP(A5133,' Legislação Benef - GESCON'!$B$4:$I$2159,6,FALSE),"")</f>
        <v/>
      </c>
      <c r="L5133" s="83" t="str">
        <f>IF(H5133="RPPS",IFERROR(IF(VLOOKUP(A5133,'Suspensão de repasses - GESCON'!$D$3:$J$1048576,7,FALSE)="Validada","SIM","NÃO"),"NÃO"),"")</f>
        <v/>
      </c>
    </row>
    <row r="5134" spans="1:12" s="19" customFormat="1" ht="15" hidden="1" customHeight="1" x14ac:dyDescent="0.25">
      <c r="A5134" s="88" t="s">
        <v>10501</v>
      </c>
      <c r="B5134" s="40" t="s">
        <v>2758</v>
      </c>
      <c r="C5134" s="82" t="s">
        <v>10959</v>
      </c>
      <c r="D5134" s="82"/>
      <c r="E5134" s="82"/>
      <c r="F5134" s="82"/>
      <c r="G5134" s="82"/>
      <c r="H5134" s="40" t="s">
        <v>4</v>
      </c>
      <c r="I5134" s="83" t="str">
        <f>IFERROR(VLOOKUP(A5134,'Alíquotas - CADPREV'!$B$2152:$N$4324,8,FALSE),"")</f>
        <v/>
      </c>
      <c r="J5134" s="83" t="str">
        <f>IF(H5134="RPPS",VLOOKUP(A5134,' Legislação Benef - GESCON'!$B$4:$I$2159,3,FALSE),"")</f>
        <v/>
      </c>
      <c r="K5134" s="83" t="str">
        <f>IF(H5134="RPPS",VLOOKUP(A5134,' Legislação Benef - GESCON'!$B$4:$I$2159,6,FALSE),"")</f>
        <v/>
      </c>
      <c r="L5134" s="83" t="str">
        <f>IF(H5134="RPPS",IFERROR(IF(VLOOKUP(A5134,'Suspensão de repasses - GESCON'!$D$3:$J$1048576,7,FALSE)="Validada","SIM","NÃO"),"NÃO"),"")</f>
        <v/>
      </c>
    </row>
    <row r="5135" spans="1:12" s="19" customFormat="1" ht="15" customHeight="1" x14ac:dyDescent="0.25">
      <c r="A5135" s="88" t="s">
        <v>10502</v>
      </c>
      <c r="B5135" s="40" t="s">
        <v>4626</v>
      </c>
      <c r="C5135" s="82" t="s">
        <v>10958</v>
      </c>
      <c r="D5135" s="82">
        <v>5599</v>
      </c>
      <c r="E5135" s="82">
        <v>1242</v>
      </c>
      <c r="F5135" s="82">
        <v>245</v>
      </c>
      <c r="G5135" s="82">
        <v>7086</v>
      </c>
      <c r="H5135" s="40" t="s">
        <v>2</v>
      </c>
      <c r="I5135" s="83" t="str">
        <f>IFERROR(VLOOKUP(A5135,'Alíquotas - CADPREV'!$B$2152:$N$4324,8,FALSE),"")</f>
        <v>NÃO</v>
      </c>
      <c r="J5135" s="83" t="str">
        <f>IF(H5135="RPPS",VLOOKUP(A5135,' Legislação Benef - GESCON'!$B$4:$I$2159,3,FALSE),"")</f>
        <v>NÃO</v>
      </c>
      <c r="K5135" s="83" t="str">
        <f>IF(H5135="RPPS",VLOOKUP(A5135,' Legislação Benef - GESCON'!$B$4:$I$2159,6,FALSE),"")</f>
        <v>NÃO</v>
      </c>
      <c r="L5135" s="83" t="str">
        <f>IF(H5135="RPPS",IFERROR(IF(VLOOKUP(A5135,'Suspensão de repasses - GESCON'!$D$3:$J$1048576,7,FALSE)="Validada","SIM","NÃO"),"NÃO"),"")</f>
        <v>SIM</v>
      </c>
    </row>
    <row r="5136" spans="1:12" s="19" customFormat="1" ht="15" hidden="1" customHeight="1" x14ac:dyDescent="0.25">
      <c r="A5136" s="88" t="s">
        <v>10503</v>
      </c>
      <c r="B5136" s="40" t="s">
        <v>215</v>
      </c>
      <c r="C5136" s="82" t="s">
        <v>10959</v>
      </c>
      <c r="D5136" s="82"/>
      <c r="E5136" s="82"/>
      <c r="F5136" s="82"/>
      <c r="G5136" s="82"/>
      <c r="H5136" s="40" t="s">
        <v>4</v>
      </c>
      <c r="I5136" s="83" t="str">
        <f>IFERROR(VLOOKUP(A5136,'Alíquotas - CADPREV'!$B$2152:$N$4324,8,FALSE),"")</f>
        <v/>
      </c>
      <c r="J5136" s="83" t="str">
        <f>IF(H5136="RPPS",VLOOKUP(A5136,' Legislação Benef - GESCON'!$B$4:$I$2159,3,FALSE),"")</f>
        <v/>
      </c>
      <c r="K5136" s="83" t="str">
        <f>IF(H5136="RPPS",VLOOKUP(A5136,' Legislação Benef - GESCON'!$B$4:$I$2159,6,FALSE),"")</f>
        <v/>
      </c>
      <c r="L5136" s="83" t="str">
        <f>IF(H5136="RPPS",IFERROR(IF(VLOOKUP(A5136,'Suspensão de repasses - GESCON'!$D$3:$J$1048576,7,FALSE)="Validada","SIM","NÃO"),"NÃO"),"")</f>
        <v/>
      </c>
    </row>
    <row r="5137" spans="1:12" s="19" customFormat="1" ht="15" hidden="1" customHeight="1" x14ac:dyDescent="0.25">
      <c r="A5137" s="88" t="s">
        <v>10504</v>
      </c>
      <c r="B5137" s="40" t="s">
        <v>3601</v>
      </c>
      <c r="C5137" s="82" t="s">
        <v>10959</v>
      </c>
      <c r="D5137" s="82"/>
      <c r="E5137" s="82"/>
      <c r="F5137" s="82"/>
      <c r="G5137" s="82"/>
      <c r="H5137" s="40" t="s">
        <v>4</v>
      </c>
      <c r="I5137" s="83" t="str">
        <f>IFERROR(VLOOKUP(A5137,'Alíquotas - CADPREV'!$B$2152:$N$4324,8,FALSE),"")</f>
        <v/>
      </c>
      <c r="J5137" s="83" t="str">
        <f>IF(H5137="RPPS",VLOOKUP(A5137,' Legislação Benef - GESCON'!$B$4:$I$2159,3,FALSE),"")</f>
        <v/>
      </c>
      <c r="K5137" s="83" t="str">
        <f>IF(H5137="RPPS",VLOOKUP(A5137,' Legislação Benef - GESCON'!$B$4:$I$2159,6,FALSE),"")</f>
        <v/>
      </c>
      <c r="L5137" s="83" t="str">
        <f>IF(H5137="RPPS",IFERROR(IF(VLOOKUP(A5137,'Suspensão de repasses - GESCON'!$D$3:$J$1048576,7,FALSE)="Validada","SIM","NÃO"),"NÃO"),"")</f>
        <v/>
      </c>
    </row>
    <row r="5138" spans="1:12" s="19" customFormat="1" ht="15" hidden="1" customHeight="1" x14ac:dyDescent="0.25">
      <c r="A5138" s="88" t="s">
        <v>10505</v>
      </c>
      <c r="B5138" s="40" t="s">
        <v>1356</v>
      </c>
      <c r="C5138" s="82" t="s">
        <v>10959</v>
      </c>
      <c r="D5138" s="82"/>
      <c r="E5138" s="82"/>
      <c r="F5138" s="82"/>
      <c r="G5138" s="82"/>
      <c r="H5138" s="40" t="s">
        <v>4</v>
      </c>
      <c r="I5138" s="83" t="str">
        <f>IFERROR(VLOOKUP(A5138,'Alíquotas - CADPREV'!$B$2152:$N$4324,8,FALSE),"")</f>
        <v/>
      </c>
      <c r="J5138" s="83" t="str">
        <f>IF(H5138="RPPS",VLOOKUP(A5138,' Legislação Benef - GESCON'!$B$4:$I$2159,3,FALSE),"")</f>
        <v/>
      </c>
      <c r="K5138" s="83" t="str">
        <f>IF(H5138="RPPS",VLOOKUP(A5138,' Legislação Benef - GESCON'!$B$4:$I$2159,6,FALSE),"")</f>
        <v/>
      </c>
      <c r="L5138" s="83" t="str">
        <f>IF(H5138="RPPS",IFERROR(IF(VLOOKUP(A5138,'Suspensão de repasses - GESCON'!$D$3:$J$1048576,7,FALSE)="Validada","SIM","NÃO"),"NÃO"),"")</f>
        <v/>
      </c>
    </row>
    <row r="5139" spans="1:12" s="19" customFormat="1" ht="15" hidden="1" customHeight="1" x14ac:dyDescent="0.25">
      <c r="A5139" s="88" t="s">
        <v>10506</v>
      </c>
      <c r="B5139" s="40" t="s">
        <v>634</v>
      </c>
      <c r="C5139" s="82" t="s">
        <v>10959</v>
      </c>
      <c r="D5139" s="82"/>
      <c r="E5139" s="82"/>
      <c r="F5139" s="82"/>
      <c r="G5139" s="82"/>
      <c r="H5139" s="40" t="s">
        <v>4</v>
      </c>
      <c r="I5139" s="83" t="str">
        <f>IFERROR(VLOOKUP(A5139,'Alíquotas - CADPREV'!$B$2152:$N$4324,8,FALSE),"")</f>
        <v/>
      </c>
      <c r="J5139" s="83" t="str">
        <f>IF(H5139="RPPS",VLOOKUP(A5139,' Legislação Benef - GESCON'!$B$4:$I$2159,3,FALSE),"")</f>
        <v/>
      </c>
      <c r="K5139" s="83" t="str">
        <f>IF(H5139="RPPS",VLOOKUP(A5139,' Legislação Benef - GESCON'!$B$4:$I$2159,6,FALSE),"")</f>
        <v/>
      </c>
      <c r="L5139" s="83" t="str">
        <f>IF(H5139="RPPS",IFERROR(IF(VLOOKUP(A5139,'Suspensão de repasses - GESCON'!$D$3:$J$1048576,7,FALSE)="Validada","SIM","NÃO"),"NÃO"),"")</f>
        <v/>
      </c>
    </row>
    <row r="5140" spans="1:12" s="19" customFormat="1" ht="15" hidden="1" customHeight="1" x14ac:dyDescent="0.25">
      <c r="A5140" s="88" t="s">
        <v>10507</v>
      </c>
      <c r="B5140" s="40" t="s">
        <v>2758</v>
      </c>
      <c r="C5140" s="82" t="s">
        <v>10959</v>
      </c>
      <c r="D5140" s="82"/>
      <c r="E5140" s="82"/>
      <c r="F5140" s="82"/>
      <c r="G5140" s="82"/>
      <c r="H5140" s="40" t="s">
        <v>4</v>
      </c>
      <c r="I5140" s="83" t="str">
        <f>IFERROR(VLOOKUP(A5140,'Alíquotas - CADPREV'!$B$2152:$N$4324,8,FALSE),"")</f>
        <v/>
      </c>
      <c r="J5140" s="83" t="str">
        <f>IF(H5140="RPPS",VLOOKUP(A5140,' Legislação Benef - GESCON'!$B$4:$I$2159,3,FALSE),"")</f>
        <v/>
      </c>
      <c r="K5140" s="83" t="str">
        <f>IF(H5140="RPPS",VLOOKUP(A5140,' Legislação Benef - GESCON'!$B$4:$I$2159,6,FALSE),"")</f>
        <v/>
      </c>
      <c r="L5140" s="83" t="str">
        <f>IF(H5140="RPPS",IFERROR(IF(VLOOKUP(A5140,'Suspensão de repasses - GESCON'!$D$3:$J$1048576,7,FALSE)="Validada","SIM","NÃO"),"NÃO"),"")</f>
        <v/>
      </c>
    </row>
    <row r="5141" spans="1:12" s="19" customFormat="1" ht="15" hidden="1" customHeight="1" x14ac:dyDescent="0.25">
      <c r="A5141" s="88" t="s">
        <v>10508</v>
      </c>
      <c r="B5141" s="40" t="s">
        <v>2758</v>
      </c>
      <c r="C5141" s="82" t="s">
        <v>10959</v>
      </c>
      <c r="D5141" s="82"/>
      <c r="E5141" s="82"/>
      <c r="F5141" s="82"/>
      <c r="G5141" s="82"/>
      <c r="H5141" s="40" t="s">
        <v>4</v>
      </c>
      <c r="I5141" s="83" t="str">
        <f>IFERROR(VLOOKUP(A5141,'Alíquotas - CADPREV'!$B$2152:$N$4324,8,FALSE),"")</f>
        <v/>
      </c>
      <c r="J5141" s="83" t="str">
        <f>IF(H5141="RPPS",VLOOKUP(A5141,' Legislação Benef - GESCON'!$B$4:$I$2159,3,FALSE),"")</f>
        <v/>
      </c>
      <c r="K5141" s="83" t="str">
        <f>IF(H5141="RPPS",VLOOKUP(A5141,' Legislação Benef - GESCON'!$B$4:$I$2159,6,FALSE),"")</f>
        <v/>
      </c>
      <c r="L5141" s="83" t="str">
        <f>IF(H5141="RPPS",IFERROR(IF(VLOOKUP(A5141,'Suspensão de repasses - GESCON'!$D$3:$J$1048576,7,FALSE)="Validada","SIM","NÃO"),"NÃO"),"")</f>
        <v/>
      </c>
    </row>
    <row r="5142" spans="1:12" s="19" customFormat="1" ht="15" hidden="1" customHeight="1" x14ac:dyDescent="0.25">
      <c r="A5142" s="88" t="s">
        <v>10509</v>
      </c>
      <c r="B5142" s="40" t="s">
        <v>4626</v>
      </c>
      <c r="C5142" s="82" t="s">
        <v>10959</v>
      </c>
      <c r="D5142" s="82"/>
      <c r="E5142" s="82"/>
      <c r="F5142" s="82"/>
      <c r="G5142" s="82"/>
      <c r="H5142" s="40" t="s">
        <v>4</v>
      </c>
      <c r="I5142" s="83" t="str">
        <f>IFERROR(VLOOKUP(A5142,'Alíquotas - CADPREV'!$B$2152:$N$4324,8,FALSE),"")</f>
        <v/>
      </c>
      <c r="J5142" s="83" t="str">
        <f>IF(H5142="RPPS",VLOOKUP(A5142,' Legislação Benef - GESCON'!$B$4:$I$2159,3,FALSE),"")</f>
        <v/>
      </c>
      <c r="K5142" s="83" t="str">
        <f>IF(H5142="RPPS",VLOOKUP(A5142,' Legislação Benef - GESCON'!$B$4:$I$2159,6,FALSE),"")</f>
        <v/>
      </c>
      <c r="L5142" s="83" t="str">
        <f>IF(H5142="RPPS",IFERROR(IF(VLOOKUP(A5142,'Suspensão de repasses - GESCON'!$D$3:$J$1048576,7,FALSE)="Validada","SIM","NÃO"),"NÃO"),"")</f>
        <v/>
      </c>
    </row>
    <row r="5143" spans="1:12" s="19" customFormat="1" ht="15" customHeight="1" x14ac:dyDescent="0.25">
      <c r="A5143" s="88" t="s">
        <v>10510</v>
      </c>
      <c r="B5143" s="40" t="s">
        <v>2197</v>
      </c>
      <c r="C5143" s="82" t="s">
        <v>10958</v>
      </c>
      <c r="D5143" s="82">
        <v>330</v>
      </c>
      <c r="E5143" s="82">
        <v>33</v>
      </c>
      <c r="F5143" s="82">
        <v>15</v>
      </c>
      <c r="G5143" s="82">
        <v>378</v>
      </c>
      <c r="H5143" s="40" t="s">
        <v>2</v>
      </c>
      <c r="I5143" s="83" t="str">
        <f>IFERROR(VLOOKUP(A5143,'Alíquotas - CADPREV'!$B$2152:$N$4324,8,FALSE),"")</f>
        <v>NÃO</v>
      </c>
      <c r="J5143" s="83" t="str">
        <f>IF(H5143="RPPS",VLOOKUP(A5143,' Legislação Benef - GESCON'!$B$4:$I$2159,3,FALSE),"")</f>
        <v>NÃO</v>
      </c>
      <c r="K5143" s="83" t="str">
        <f>IF(H5143="RPPS",VLOOKUP(A5143,' Legislação Benef - GESCON'!$B$4:$I$2159,6,FALSE),"")</f>
        <v>NÃO</v>
      </c>
      <c r="L5143" s="83" t="str">
        <f>IF(H5143="RPPS",IFERROR(IF(VLOOKUP(A5143,'Suspensão de repasses - GESCON'!$D$3:$J$1048576,7,FALSE)="Validada","SIM","NÃO"),"NÃO"),"")</f>
        <v>NÃO</v>
      </c>
    </row>
    <row r="5144" spans="1:12" s="19" customFormat="1" ht="15" hidden="1" customHeight="1" x14ac:dyDescent="0.25">
      <c r="A5144" s="88" t="s">
        <v>10511</v>
      </c>
      <c r="B5144" s="40" t="s">
        <v>4626</v>
      </c>
      <c r="C5144" s="82" t="s">
        <v>10959</v>
      </c>
      <c r="D5144" s="82"/>
      <c r="E5144" s="82"/>
      <c r="F5144" s="82"/>
      <c r="G5144" s="82"/>
      <c r="H5144" s="40" t="s">
        <v>4</v>
      </c>
      <c r="I5144" s="83" t="str">
        <f>IFERROR(VLOOKUP(A5144,'Alíquotas - CADPREV'!$B$2152:$N$4324,8,FALSE),"")</f>
        <v/>
      </c>
      <c r="J5144" s="83" t="str">
        <f>IF(H5144="RPPS",VLOOKUP(A5144,' Legislação Benef - GESCON'!$B$4:$I$2159,3,FALSE),"")</f>
        <v/>
      </c>
      <c r="K5144" s="83" t="str">
        <f>IF(H5144="RPPS",VLOOKUP(A5144,' Legislação Benef - GESCON'!$B$4:$I$2159,6,FALSE),"")</f>
        <v/>
      </c>
      <c r="L5144" s="83" t="str">
        <f>IF(H5144="RPPS",IFERROR(IF(VLOOKUP(A5144,'Suspensão de repasses - GESCON'!$D$3:$J$1048576,7,FALSE)="Validada","SIM","NÃO"),"NÃO"),"")</f>
        <v/>
      </c>
    </row>
    <row r="5145" spans="1:12" s="19" customFormat="1" ht="15" customHeight="1" x14ac:dyDescent="0.25">
      <c r="A5145" s="88" t="s">
        <v>10512</v>
      </c>
      <c r="B5145" s="40" t="s">
        <v>5227</v>
      </c>
      <c r="C5145" s="82" t="s">
        <v>10958</v>
      </c>
      <c r="D5145" s="82">
        <v>521</v>
      </c>
      <c r="E5145" s="82">
        <v>11</v>
      </c>
      <c r="F5145" s="82">
        <v>9</v>
      </c>
      <c r="G5145" s="82">
        <v>541</v>
      </c>
      <c r="H5145" s="40" t="s">
        <v>2</v>
      </c>
      <c r="I5145" s="83" t="str">
        <f>IFERROR(VLOOKUP(A5145,'Alíquotas - CADPREV'!$B$2152:$N$4324,8,FALSE),"")</f>
        <v>NÃO</v>
      </c>
      <c r="J5145" s="83" t="str">
        <f>IF(H5145="RPPS",VLOOKUP(A5145,' Legislação Benef - GESCON'!$B$4:$I$2159,3,FALSE),"")</f>
        <v>NÃO</v>
      </c>
      <c r="K5145" s="83" t="str">
        <f>IF(H5145="RPPS",VLOOKUP(A5145,' Legislação Benef - GESCON'!$B$4:$I$2159,6,FALSE),"")</f>
        <v>NÃO</v>
      </c>
      <c r="L5145" s="83" t="str">
        <f>IF(H5145="RPPS",IFERROR(IF(VLOOKUP(A5145,'Suspensão de repasses - GESCON'!$D$3:$J$1048576,7,FALSE)="Validada","SIM","NÃO"),"NÃO"),"")</f>
        <v>NÃO</v>
      </c>
    </row>
    <row r="5146" spans="1:12" s="19" customFormat="1" ht="15" customHeight="1" x14ac:dyDescent="0.25">
      <c r="A5146" s="88" t="s">
        <v>10513</v>
      </c>
      <c r="B5146" s="40" t="s">
        <v>4626</v>
      </c>
      <c r="C5146" s="82" t="s">
        <v>10958</v>
      </c>
      <c r="D5146" s="82">
        <v>195</v>
      </c>
      <c r="E5146" s="82">
        <v>0</v>
      </c>
      <c r="F5146" s="82">
        <v>0</v>
      </c>
      <c r="G5146" s="82">
        <v>195</v>
      </c>
      <c r="H5146" s="40" t="s">
        <v>2</v>
      </c>
      <c r="I5146" s="83" t="str">
        <f>IFERROR(VLOOKUP(A5146,'Alíquotas - CADPREV'!$B$2152:$N$4324,8,FALSE),"")</f>
        <v>NÃO</v>
      </c>
      <c r="J5146" s="83" t="str">
        <f>IF(H5146="RPPS",VLOOKUP(A5146,' Legislação Benef - GESCON'!$B$4:$I$2159,3,FALSE),"")</f>
        <v>NÃO</v>
      </c>
      <c r="K5146" s="83" t="str">
        <f>IF(H5146="RPPS",VLOOKUP(A5146,' Legislação Benef - GESCON'!$B$4:$I$2159,6,FALSE),"")</f>
        <v>NÃO</v>
      </c>
      <c r="L5146" s="83" t="str">
        <f>IF(H5146="RPPS",IFERROR(IF(VLOOKUP(A5146,'Suspensão de repasses - GESCON'!$D$3:$J$1048576,7,FALSE)="Validada","SIM","NÃO"),"NÃO"),"")</f>
        <v>NÃO</v>
      </c>
    </row>
    <row r="5147" spans="1:12" s="19" customFormat="1" ht="15" hidden="1" customHeight="1" x14ac:dyDescent="0.25">
      <c r="A5147" s="88" t="s">
        <v>10514</v>
      </c>
      <c r="B5147" s="40" t="s">
        <v>2413</v>
      </c>
      <c r="C5147" s="82" t="s">
        <v>10959</v>
      </c>
      <c r="D5147" s="82"/>
      <c r="E5147" s="82"/>
      <c r="F5147" s="82"/>
      <c r="G5147" s="82"/>
      <c r="H5147" s="40" t="s">
        <v>4</v>
      </c>
      <c r="I5147" s="83" t="str">
        <f>IFERROR(VLOOKUP(A5147,'Alíquotas - CADPREV'!$B$2152:$N$4324,8,FALSE),"")</f>
        <v/>
      </c>
      <c r="J5147" s="83" t="str">
        <f>IF(H5147="RPPS",VLOOKUP(A5147,' Legislação Benef - GESCON'!$B$4:$I$2159,3,FALSE),"")</f>
        <v/>
      </c>
      <c r="K5147" s="83" t="str">
        <f>IF(H5147="RPPS",VLOOKUP(A5147,' Legislação Benef - GESCON'!$B$4:$I$2159,6,FALSE),"")</f>
        <v/>
      </c>
      <c r="L5147" s="83" t="str">
        <f>IF(H5147="RPPS",IFERROR(IF(VLOOKUP(A5147,'Suspensão de repasses - GESCON'!$D$3:$J$1048576,7,FALSE)="Validada","SIM","NÃO"),"NÃO"),"")</f>
        <v/>
      </c>
    </row>
    <row r="5148" spans="1:12" s="19" customFormat="1" ht="15" customHeight="1" x14ac:dyDescent="0.25">
      <c r="A5148" s="88" t="s">
        <v>10515</v>
      </c>
      <c r="B5148" s="40" t="s">
        <v>4289</v>
      </c>
      <c r="C5148" s="82" t="s">
        <v>10958</v>
      </c>
      <c r="D5148" s="82">
        <v>421</v>
      </c>
      <c r="E5148" s="82">
        <v>115</v>
      </c>
      <c r="F5148" s="82">
        <v>0</v>
      </c>
      <c r="G5148" s="82">
        <v>536</v>
      </c>
      <c r="H5148" s="40" t="s">
        <v>2</v>
      </c>
      <c r="I5148" s="83" t="str">
        <f>IFERROR(VLOOKUP(A5148,'Alíquotas - CADPREV'!$B$2152:$N$4324,8,FALSE),"")</f>
        <v>NÃO</v>
      </c>
      <c r="J5148" s="83" t="str">
        <f>IF(H5148="RPPS",VLOOKUP(A5148,' Legislação Benef - GESCON'!$B$4:$I$2159,3,FALSE),"")</f>
        <v>NÃO</v>
      </c>
      <c r="K5148" s="83" t="str">
        <f>IF(H5148="RPPS",VLOOKUP(A5148,' Legislação Benef - GESCON'!$B$4:$I$2159,6,FALSE),"")</f>
        <v>NÃO</v>
      </c>
      <c r="L5148" s="83" t="str">
        <f>IF(H5148="RPPS",IFERROR(IF(VLOOKUP(A5148,'Suspensão de repasses - GESCON'!$D$3:$J$1048576,7,FALSE)="Validada","SIM","NÃO"),"NÃO"),"")</f>
        <v>NÃO</v>
      </c>
    </row>
    <row r="5149" spans="1:12" s="19" customFormat="1" ht="15" hidden="1" customHeight="1" x14ac:dyDescent="0.25">
      <c r="A5149" s="88" t="s">
        <v>10516</v>
      </c>
      <c r="B5149" s="40" t="s">
        <v>1356</v>
      </c>
      <c r="C5149" s="82" t="s">
        <v>10959</v>
      </c>
      <c r="D5149" s="82"/>
      <c r="E5149" s="82"/>
      <c r="F5149" s="82"/>
      <c r="G5149" s="82"/>
      <c r="H5149" s="40" t="s">
        <v>4</v>
      </c>
      <c r="I5149" s="83" t="str">
        <f>IFERROR(VLOOKUP(A5149,'Alíquotas - CADPREV'!$B$2152:$N$4324,8,FALSE),"")</f>
        <v/>
      </c>
      <c r="J5149" s="83" t="str">
        <f>IF(H5149="RPPS",VLOOKUP(A5149,' Legislação Benef - GESCON'!$B$4:$I$2159,3,FALSE),"")</f>
        <v/>
      </c>
      <c r="K5149" s="83" t="str">
        <f>IF(H5149="RPPS",VLOOKUP(A5149,' Legislação Benef - GESCON'!$B$4:$I$2159,6,FALSE),"")</f>
        <v/>
      </c>
      <c r="L5149" s="83" t="str">
        <f>IF(H5149="RPPS",IFERROR(IF(VLOOKUP(A5149,'Suspensão de repasses - GESCON'!$D$3:$J$1048576,7,FALSE)="Validada","SIM","NÃO"),"NÃO"),"")</f>
        <v/>
      </c>
    </row>
    <row r="5150" spans="1:12" s="19" customFormat="1" ht="15" hidden="1" customHeight="1" x14ac:dyDescent="0.25">
      <c r="A5150" s="88" t="s">
        <v>10517</v>
      </c>
      <c r="B5150" s="40" t="s">
        <v>5227</v>
      </c>
      <c r="C5150" s="82" t="s">
        <v>10959</v>
      </c>
      <c r="D5150" s="82"/>
      <c r="E5150" s="82"/>
      <c r="F5150" s="82"/>
      <c r="G5150" s="82"/>
      <c r="H5150" s="40" t="s">
        <v>4</v>
      </c>
      <c r="I5150" s="83" t="str">
        <f>IFERROR(VLOOKUP(A5150,'Alíquotas - CADPREV'!$B$2152:$N$4324,8,FALSE),"")</f>
        <v/>
      </c>
      <c r="J5150" s="83" t="str">
        <f>IF(H5150="RPPS",VLOOKUP(A5150,' Legislação Benef - GESCON'!$B$4:$I$2159,3,FALSE),"")</f>
        <v/>
      </c>
      <c r="K5150" s="83" t="str">
        <f>IF(H5150="RPPS",VLOOKUP(A5150,' Legislação Benef - GESCON'!$B$4:$I$2159,6,FALSE),"")</f>
        <v/>
      </c>
      <c r="L5150" s="83" t="str">
        <f>IF(H5150="RPPS",IFERROR(IF(VLOOKUP(A5150,'Suspensão de repasses - GESCON'!$D$3:$J$1048576,7,FALSE)="Validada","SIM","NÃO"),"NÃO"),"")</f>
        <v/>
      </c>
    </row>
    <row r="5151" spans="1:12" s="19" customFormat="1" ht="15" hidden="1" customHeight="1" x14ac:dyDescent="0.25">
      <c r="A5151" s="88" t="s">
        <v>10518</v>
      </c>
      <c r="B5151" s="40" t="s">
        <v>3601</v>
      </c>
      <c r="C5151" s="82" t="s">
        <v>10959</v>
      </c>
      <c r="D5151" s="82"/>
      <c r="E5151" s="82"/>
      <c r="F5151" s="82"/>
      <c r="G5151" s="82"/>
      <c r="H5151" s="40" t="s">
        <v>4</v>
      </c>
      <c r="I5151" s="83" t="str">
        <f>IFERROR(VLOOKUP(A5151,'Alíquotas - CADPREV'!$B$2152:$N$4324,8,FALSE),"")</f>
        <v/>
      </c>
      <c r="J5151" s="83" t="str">
        <f>IF(H5151="RPPS",VLOOKUP(A5151,' Legislação Benef - GESCON'!$B$4:$I$2159,3,FALSE),"")</f>
        <v/>
      </c>
      <c r="K5151" s="83" t="str">
        <f>IF(H5151="RPPS",VLOOKUP(A5151,' Legislação Benef - GESCON'!$B$4:$I$2159,6,FALSE),"")</f>
        <v/>
      </c>
      <c r="L5151" s="83" t="str">
        <f>IF(H5151="RPPS",IFERROR(IF(VLOOKUP(A5151,'Suspensão de repasses - GESCON'!$D$3:$J$1048576,7,FALSE)="Validada","SIM","NÃO"),"NÃO"),"")</f>
        <v/>
      </c>
    </row>
    <row r="5152" spans="1:12" s="19" customFormat="1" ht="15" hidden="1" customHeight="1" x14ac:dyDescent="0.25">
      <c r="A5152" s="88" t="s">
        <v>10519</v>
      </c>
      <c r="B5152" s="40" t="s">
        <v>4626</v>
      </c>
      <c r="C5152" s="82" t="s">
        <v>10959</v>
      </c>
      <c r="D5152" s="82"/>
      <c r="E5152" s="82"/>
      <c r="F5152" s="82"/>
      <c r="G5152" s="82"/>
      <c r="H5152" s="40" t="s">
        <v>4</v>
      </c>
      <c r="I5152" s="83" t="str">
        <f>IFERROR(VLOOKUP(A5152,'Alíquotas - CADPREV'!$B$2152:$N$4324,8,FALSE),"")</f>
        <v/>
      </c>
      <c r="J5152" s="83" t="str">
        <f>IF(H5152="RPPS",VLOOKUP(A5152,' Legislação Benef - GESCON'!$B$4:$I$2159,3,FALSE),"")</f>
        <v/>
      </c>
      <c r="K5152" s="83" t="str">
        <f>IF(H5152="RPPS",VLOOKUP(A5152,' Legislação Benef - GESCON'!$B$4:$I$2159,6,FALSE),"")</f>
        <v/>
      </c>
      <c r="L5152" s="83" t="str">
        <f>IF(H5152="RPPS",IFERROR(IF(VLOOKUP(A5152,'Suspensão de repasses - GESCON'!$D$3:$J$1048576,7,FALSE)="Validada","SIM","NÃO"),"NÃO"),"")</f>
        <v/>
      </c>
    </row>
    <row r="5153" spans="1:12" s="19" customFormat="1" ht="15" hidden="1" customHeight="1" x14ac:dyDescent="0.25">
      <c r="A5153" s="88" t="s">
        <v>10520</v>
      </c>
      <c r="B5153" s="40" t="s">
        <v>5227</v>
      </c>
      <c r="C5153" s="82" t="s">
        <v>10959</v>
      </c>
      <c r="D5153" s="82"/>
      <c r="E5153" s="82"/>
      <c r="F5153" s="82"/>
      <c r="G5153" s="82"/>
      <c r="H5153" s="40" t="s">
        <v>4</v>
      </c>
      <c r="I5153" s="83" t="str">
        <f>IFERROR(VLOOKUP(A5153,'Alíquotas - CADPREV'!$B$2152:$N$4324,8,FALSE),"")</f>
        <v/>
      </c>
      <c r="J5153" s="83" t="str">
        <f>IF(H5153="RPPS",VLOOKUP(A5153,' Legislação Benef - GESCON'!$B$4:$I$2159,3,FALSE),"")</f>
        <v/>
      </c>
      <c r="K5153" s="83" t="str">
        <f>IF(H5153="RPPS",VLOOKUP(A5153,' Legislação Benef - GESCON'!$B$4:$I$2159,6,FALSE),"")</f>
        <v/>
      </c>
      <c r="L5153" s="83" t="str">
        <f>IF(H5153="RPPS",IFERROR(IF(VLOOKUP(A5153,'Suspensão de repasses - GESCON'!$D$3:$J$1048576,7,FALSE)="Validada","SIM","NÃO"),"NÃO"),"")</f>
        <v/>
      </c>
    </row>
    <row r="5154" spans="1:12" s="19" customFormat="1" ht="15" hidden="1" customHeight="1" x14ac:dyDescent="0.25">
      <c r="A5154" s="88" t="s">
        <v>10521</v>
      </c>
      <c r="B5154" s="40" t="s">
        <v>2758</v>
      </c>
      <c r="C5154" s="82" t="s">
        <v>10959</v>
      </c>
      <c r="D5154" s="82"/>
      <c r="E5154" s="82"/>
      <c r="F5154" s="82"/>
      <c r="G5154" s="82"/>
      <c r="H5154" s="40" t="s">
        <v>4</v>
      </c>
      <c r="I5154" s="83" t="str">
        <f>IFERROR(VLOOKUP(A5154,'Alíquotas - CADPREV'!$B$2152:$N$4324,8,FALSE),"")</f>
        <v/>
      </c>
      <c r="J5154" s="83" t="str">
        <f>IF(H5154="RPPS",VLOOKUP(A5154,' Legislação Benef - GESCON'!$B$4:$I$2159,3,FALSE),"")</f>
        <v/>
      </c>
      <c r="K5154" s="83" t="str">
        <f>IF(H5154="RPPS",VLOOKUP(A5154,' Legislação Benef - GESCON'!$B$4:$I$2159,6,FALSE),"")</f>
        <v/>
      </c>
      <c r="L5154" s="83" t="str">
        <f>IF(H5154="RPPS",IFERROR(IF(VLOOKUP(A5154,'Suspensão de repasses - GESCON'!$D$3:$J$1048576,7,FALSE)="Validada","SIM","NÃO"),"NÃO"),"")</f>
        <v/>
      </c>
    </row>
    <row r="5155" spans="1:12" s="19" customFormat="1" ht="15" hidden="1" customHeight="1" x14ac:dyDescent="0.25">
      <c r="A5155" s="88" t="s">
        <v>10522</v>
      </c>
      <c r="B5155" s="40" t="s">
        <v>3143</v>
      </c>
      <c r="C5155" s="82" t="s">
        <v>10959</v>
      </c>
      <c r="D5155" s="82"/>
      <c r="E5155" s="82"/>
      <c r="F5155" s="82"/>
      <c r="G5155" s="82"/>
      <c r="H5155" s="40" t="s">
        <v>4</v>
      </c>
      <c r="I5155" s="83" t="str">
        <f>IFERROR(VLOOKUP(A5155,'Alíquotas - CADPREV'!$B$2152:$N$4324,8,FALSE),"")</f>
        <v/>
      </c>
      <c r="J5155" s="83" t="str">
        <f>IF(H5155="RPPS",VLOOKUP(A5155,' Legislação Benef - GESCON'!$B$4:$I$2159,3,FALSE),"")</f>
        <v/>
      </c>
      <c r="K5155" s="83" t="str">
        <f>IF(H5155="RPPS",VLOOKUP(A5155,' Legislação Benef - GESCON'!$B$4:$I$2159,6,FALSE),"")</f>
        <v/>
      </c>
      <c r="L5155" s="83" t="str">
        <f>IF(H5155="RPPS",IFERROR(IF(VLOOKUP(A5155,'Suspensão de repasses - GESCON'!$D$3:$J$1048576,7,FALSE)="Validada","SIM","NÃO"),"NÃO"),"")</f>
        <v/>
      </c>
    </row>
    <row r="5156" spans="1:12" s="19" customFormat="1" ht="15" customHeight="1" x14ac:dyDescent="0.25">
      <c r="A5156" s="88" t="s">
        <v>10523</v>
      </c>
      <c r="B5156" s="40" t="s">
        <v>4626</v>
      </c>
      <c r="C5156" s="82" t="s">
        <v>10958</v>
      </c>
      <c r="D5156" s="82">
        <v>599</v>
      </c>
      <c r="E5156" s="82">
        <v>151</v>
      </c>
      <c r="F5156" s="82">
        <v>48</v>
      </c>
      <c r="G5156" s="82">
        <v>798</v>
      </c>
      <c r="H5156" s="40" t="s">
        <v>2</v>
      </c>
      <c r="I5156" s="83" t="str">
        <f>IFERROR(VLOOKUP(A5156,'Alíquotas - CADPREV'!$B$2152:$N$4324,8,FALSE),"")</f>
        <v>NÃO</v>
      </c>
      <c r="J5156" s="83" t="str">
        <f>IF(H5156="RPPS",VLOOKUP(A5156,' Legislação Benef - GESCON'!$B$4:$I$2159,3,FALSE),"")</f>
        <v>NÃO</v>
      </c>
      <c r="K5156" s="83" t="str">
        <f>IF(H5156="RPPS",VLOOKUP(A5156,' Legislação Benef - GESCON'!$B$4:$I$2159,6,FALSE),"")</f>
        <v>NÃO</v>
      </c>
      <c r="L5156" s="83" t="str">
        <f>IF(H5156="RPPS",IFERROR(IF(VLOOKUP(A5156,'Suspensão de repasses - GESCON'!$D$3:$J$1048576,7,FALSE)="Validada","SIM","NÃO"),"NÃO"),"")</f>
        <v>NÃO</v>
      </c>
    </row>
    <row r="5157" spans="1:12" s="19" customFormat="1" ht="15" customHeight="1" x14ac:dyDescent="0.25">
      <c r="A5157" s="88" t="s">
        <v>10524</v>
      </c>
      <c r="B5157" s="40" t="s">
        <v>3143</v>
      </c>
      <c r="C5157" s="82" t="s">
        <v>10958</v>
      </c>
      <c r="D5157" s="82">
        <v>172</v>
      </c>
      <c r="E5157" s="82">
        <v>64</v>
      </c>
      <c r="F5157" s="82">
        <v>17</v>
      </c>
      <c r="G5157" s="82">
        <v>253</v>
      </c>
      <c r="H5157" s="40" t="s">
        <v>2</v>
      </c>
      <c r="I5157" s="83" t="str">
        <f>IFERROR(VLOOKUP(A5157,'Alíquotas - CADPREV'!$B$2152:$N$4324,8,FALSE),"")</f>
        <v>NÃO</v>
      </c>
      <c r="J5157" s="83" t="str">
        <f>IF(H5157="RPPS",VLOOKUP(A5157,' Legislação Benef - GESCON'!$B$4:$I$2159,3,FALSE),"")</f>
        <v>NÃO</v>
      </c>
      <c r="K5157" s="83" t="str">
        <f>IF(H5157="RPPS",VLOOKUP(A5157,' Legislação Benef - GESCON'!$B$4:$I$2159,6,FALSE),"")</f>
        <v>NÃO</v>
      </c>
      <c r="L5157" s="83" t="str">
        <f>IF(H5157="RPPS",IFERROR(IF(VLOOKUP(A5157,'Suspensão de repasses - GESCON'!$D$3:$J$1048576,7,FALSE)="Validada","SIM","NÃO"),"NÃO"),"")</f>
        <v>NÃO</v>
      </c>
    </row>
    <row r="5158" spans="1:12" s="19" customFormat="1" ht="15" hidden="1" customHeight="1" x14ac:dyDescent="0.25">
      <c r="A5158" s="88" t="s">
        <v>10525</v>
      </c>
      <c r="B5158" s="40" t="s">
        <v>634</v>
      </c>
      <c r="C5158" s="82" t="s">
        <v>10959</v>
      </c>
      <c r="D5158" s="82"/>
      <c r="E5158" s="82"/>
      <c r="F5158" s="82"/>
      <c r="G5158" s="82"/>
      <c r="H5158" s="40" t="s">
        <v>4</v>
      </c>
      <c r="I5158" s="83" t="str">
        <f>IFERROR(VLOOKUP(A5158,'Alíquotas - CADPREV'!$B$2152:$N$4324,8,FALSE),"")</f>
        <v/>
      </c>
      <c r="J5158" s="83" t="str">
        <f>IF(H5158="RPPS",VLOOKUP(A5158,' Legislação Benef - GESCON'!$B$4:$I$2159,3,FALSE),"")</f>
        <v/>
      </c>
      <c r="K5158" s="83" t="str">
        <f>IF(H5158="RPPS",VLOOKUP(A5158,' Legislação Benef - GESCON'!$B$4:$I$2159,6,FALSE),"")</f>
        <v/>
      </c>
      <c r="L5158" s="83" t="str">
        <f>IF(H5158="RPPS",IFERROR(IF(VLOOKUP(A5158,'Suspensão de repasses - GESCON'!$D$3:$J$1048576,7,FALSE)="Validada","SIM","NÃO"),"NÃO"),"")</f>
        <v/>
      </c>
    </row>
    <row r="5159" spans="1:12" s="19" customFormat="1" ht="15" hidden="1" customHeight="1" x14ac:dyDescent="0.25">
      <c r="A5159" s="88" t="s">
        <v>10526</v>
      </c>
      <c r="B5159" s="40" t="s">
        <v>2926</v>
      </c>
      <c r="C5159" s="82" t="s">
        <v>10959</v>
      </c>
      <c r="D5159" s="82"/>
      <c r="E5159" s="82"/>
      <c r="F5159" s="82"/>
      <c r="G5159" s="82"/>
      <c r="H5159" s="40" t="s">
        <v>4</v>
      </c>
      <c r="I5159" s="83" t="str">
        <f>IFERROR(VLOOKUP(A5159,'Alíquotas - CADPREV'!$B$2152:$N$4324,8,FALSE),"")</f>
        <v/>
      </c>
      <c r="J5159" s="83" t="str">
        <f>IF(H5159="RPPS",VLOOKUP(A5159,' Legislação Benef - GESCON'!$B$4:$I$2159,3,FALSE),"")</f>
        <v/>
      </c>
      <c r="K5159" s="83" t="str">
        <f>IF(H5159="RPPS",VLOOKUP(A5159,' Legislação Benef - GESCON'!$B$4:$I$2159,6,FALSE),"")</f>
        <v/>
      </c>
      <c r="L5159" s="83" t="str">
        <f>IF(H5159="RPPS",IFERROR(IF(VLOOKUP(A5159,'Suspensão de repasses - GESCON'!$D$3:$J$1048576,7,FALSE)="Validada","SIM","NÃO"),"NÃO"),"")</f>
        <v/>
      </c>
    </row>
    <row r="5160" spans="1:12" s="19" customFormat="1" ht="15" hidden="1" customHeight="1" x14ac:dyDescent="0.25">
      <c r="A5160" s="88" t="s">
        <v>10527</v>
      </c>
      <c r="B5160" s="40" t="s">
        <v>4626</v>
      </c>
      <c r="C5160" s="82" t="s">
        <v>10959</v>
      </c>
      <c r="D5160" s="82"/>
      <c r="E5160" s="82"/>
      <c r="F5160" s="82"/>
      <c r="G5160" s="82"/>
      <c r="H5160" s="40" t="s">
        <v>4</v>
      </c>
      <c r="I5160" s="83" t="str">
        <f>IFERROR(VLOOKUP(A5160,'Alíquotas - CADPREV'!$B$2152:$N$4324,8,FALSE),"")</f>
        <v/>
      </c>
      <c r="J5160" s="83" t="str">
        <f>IF(H5160="RPPS",VLOOKUP(A5160,' Legislação Benef - GESCON'!$B$4:$I$2159,3,FALSE),"")</f>
        <v/>
      </c>
      <c r="K5160" s="83" t="str">
        <f>IF(H5160="RPPS",VLOOKUP(A5160,' Legislação Benef - GESCON'!$B$4:$I$2159,6,FALSE),"")</f>
        <v/>
      </c>
      <c r="L5160" s="83" t="str">
        <f>IF(H5160="RPPS",IFERROR(IF(VLOOKUP(A5160,'Suspensão de repasses - GESCON'!$D$3:$J$1048576,7,FALSE)="Validada","SIM","NÃO"),"NÃO"),"")</f>
        <v/>
      </c>
    </row>
    <row r="5161" spans="1:12" s="19" customFormat="1" ht="15" customHeight="1" x14ac:dyDescent="0.25">
      <c r="A5161" s="88" t="s">
        <v>10528</v>
      </c>
      <c r="B5161" s="40" t="s">
        <v>3601</v>
      </c>
      <c r="C5161" s="82" t="s">
        <v>10958</v>
      </c>
      <c r="D5161" s="82">
        <v>432</v>
      </c>
      <c r="E5161" s="82">
        <v>0</v>
      </c>
      <c r="F5161" s="82">
        <v>0</v>
      </c>
      <c r="G5161" s="82">
        <v>432</v>
      </c>
      <c r="H5161" s="40" t="s">
        <v>2</v>
      </c>
      <c r="I5161" s="83" t="str">
        <f>IFERROR(VLOOKUP(A5161,'Alíquotas - CADPREV'!$B$2152:$N$4324,8,FALSE),"")</f>
        <v>NÃO</v>
      </c>
      <c r="J5161" s="83" t="str">
        <f>IF(H5161="RPPS",VLOOKUP(A5161,' Legislação Benef - GESCON'!$B$4:$I$2159,3,FALSE),"")</f>
        <v>NÃO</v>
      </c>
      <c r="K5161" s="83" t="str">
        <f>IF(H5161="RPPS",VLOOKUP(A5161,' Legislação Benef - GESCON'!$B$4:$I$2159,6,FALSE),"")</f>
        <v>NÃO</v>
      </c>
      <c r="L5161" s="83" t="str">
        <f>IF(H5161="RPPS",IFERROR(IF(VLOOKUP(A5161,'Suspensão de repasses - GESCON'!$D$3:$J$1048576,7,FALSE)="Validada","SIM","NÃO"),"NÃO"),"")</f>
        <v>NÃO</v>
      </c>
    </row>
    <row r="5162" spans="1:12" s="19" customFormat="1" ht="15" hidden="1" customHeight="1" x14ac:dyDescent="0.25">
      <c r="A5162" s="88" t="s">
        <v>10529</v>
      </c>
      <c r="B5162" s="40" t="s">
        <v>4289</v>
      </c>
      <c r="C5162" s="82" t="s">
        <v>10959</v>
      </c>
      <c r="D5162" s="82"/>
      <c r="E5162" s="82"/>
      <c r="F5162" s="82"/>
      <c r="G5162" s="82"/>
      <c r="H5162" s="40" t="s">
        <v>4</v>
      </c>
      <c r="I5162" s="83" t="str">
        <f>IFERROR(VLOOKUP(A5162,'Alíquotas - CADPREV'!$B$2152:$N$4324,8,FALSE),"")</f>
        <v/>
      </c>
      <c r="J5162" s="83" t="str">
        <f>IF(H5162="RPPS",VLOOKUP(A5162,' Legislação Benef - GESCON'!$B$4:$I$2159,3,FALSE),"")</f>
        <v/>
      </c>
      <c r="K5162" s="83" t="str">
        <f>IF(H5162="RPPS",VLOOKUP(A5162,' Legislação Benef - GESCON'!$B$4:$I$2159,6,FALSE),"")</f>
        <v/>
      </c>
      <c r="L5162" s="83" t="str">
        <f>IF(H5162="RPPS",IFERROR(IF(VLOOKUP(A5162,'Suspensão de repasses - GESCON'!$D$3:$J$1048576,7,FALSE)="Validada","SIM","NÃO"),"NÃO"),"")</f>
        <v/>
      </c>
    </row>
    <row r="5163" spans="1:12" s="19" customFormat="1" ht="15" customHeight="1" x14ac:dyDescent="0.25">
      <c r="A5163" s="88" t="s">
        <v>10530</v>
      </c>
      <c r="B5163" s="40" t="s">
        <v>2274</v>
      </c>
      <c r="C5163" s="82" t="s">
        <v>10958</v>
      </c>
      <c r="D5163" s="82">
        <v>1428</v>
      </c>
      <c r="E5163" s="82">
        <v>146</v>
      </c>
      <c r="F5163" s="82">
        <v>30</v>
      </c>
      <c r="G5163" s="82">
        <v>1604</v>
      </c>
      <c r="H5163" s="40" t="s">
        <v>2</v>
      </c>
      <c r="I5163" s="83" t="str">
        <f>IFERROR(VLOOKUP(A5163,'Alíquotas - CADPREV'!$B$2152:$N$4324,8,FALSE),"")</f>
        <v>SIM</v>
      </c>
      <c r="J5163" s="83" t="str">
        <f>IF(H5163="RPPS",VLOOKUP(A5163,' Legislação Benef - GESCON'!$B$4:$I$2159,3,FALSE),"")</f>
        <v>NÃO</v>
      </c>
      <c r="K5163" s="83" t="str">
        <f>IF(H5163="RPPS",VLOOKUP(A5163,' Legislação Benef - GESCON'!$B$4:$I$2159,6,FALSE),"")</f>
        <v>SIM</v>
      </c>
      <c r="L5163" s="83" t="str">
        <f>IF(H5163="RPPS",IFERROR(IF(VLOOKUP(A5163,'Suspensão de repasses - GESCON'!$D$3:$J$1048576,7,FALSE)="Validada","SIM","NÃO"),"NÃO"),"")</f>
        <v>NÃO</v>
      </c>
    </row>
    <row r="5164" spans="1:12" s="19" customFormat="1" ht="15" hidden="1" customHeight="1" x14ac:dyDescent="0.25">
      <c r="A5164" s="88" t="s">
        <v>10531</v>
      </c>
      <c r="B5164" s="40" t="s">
        <v>3513</v>
      </c>
      <c r="C5164" s="82" t="s">
        <v>10959</v>
      </c>
      <c r="D5164" s="82"/>
      <c r="E5164" s="82"/>
      <c r="F5164" s="82"/>
      <c r="G5164" s="82"/>
      <c r="H5164" s="40" t="s">
        <v>4</v>
      </c>
      <c r="I5164" s="83" t="str">
        <f>IFERROR(VLOOKUP(A5164,'Alíquotas - CADPREV'!$B$2152:$N$4324,8,FALSE),"")</f>
        <v/>
      </c>
      <c r="J5164" s="83" t="str">
        <f>IF(H5164="RPPS",VLOOKUP(A5164,' Legislação Benef - GESCON'!$B$4:$I$2159,3,FALSE),"")</f>
        <v/>
      </c>
      <c r="K5164" s="83" t="str">
        <f>IF(H5164="RPPS",VLOOKUP(A5164,' Legislação Benef - GESCON'!$B$4:$I$2159,6,FALSE),"")</f>
        <v/>
      </c>
      <c r="L5164" s="83" t="str">
        <f>IF(H5164="RPPS",IFERROR(IF(VLOOKUP(A5164,'Suspensão de repasses - GESCON'!$D$3:$J$1048576,7,FALSE)="Validada","SIM","NÃO"),"NÃO"),"")</f>
        <v/>
      </c>
    </row>
    <row r="5165" spans="1:12" s="19" customFormat="1" ht="15" hidden="1" customHeight="1" x14ac:dyDescent="0.25">
      <c r="A5165" s="88" t="s">
        <v>10532</v>
      </c>
      <c r="B5165" s="40" t="s">
        <v>215</v>
      </c>
      <c r="C5165" s="82" t="s">
        <v>10959</v>
      </c>
      <c r="D5165" s="82"/>
      <c r="E5165" s="82"/>
      <c r="F5165" s="82"/>
      <c r="G5165" s="82"/>
      <c r="H5165" s="40" t="s">
        <v>4</v>
      </c>
      <c r="I5165" s="83" t="str">
        <f>IFERROR(VLOOKUP(A5165,'Alíquotas - CADPREV'!$B$2152:$N$4324,8,FALSE),"")</f>
        <v/>
      </c>
      <c r="J5165" s="83" t="str">
        <f>IF(H5165="RPPS",VLOOKUP(A5165,' Legislação Benef - GESCON'!$B$4:$I$2159,3,FALSE),"")</f>
        <v/>
      </c>
      <c r="K5165" s="83" t="str">
        <f>IF(H5165="RPPS",VLOOKUP(A5165,' Legislação Benef - GESCON'!$B$4:$I$2159,6,FALSE),"")</f>
        <v/>
      </c>
      <c r="L5165" s="83" t="str">
        <f>IF(H5165="RPPS",IFERROR(IF(VLOOKUP(A5165,'Suspensão de repasses - GESCON'!$D$3:$J$1048576,7,FALSE)="Validada","SIM","NÃO"),"NÃO"),"")</f>
        <v/>
      </c>
    </row>
    <row r="5166" spans="1:12" s="19" customFormat="1" ht="15" customHeight="1" x14ac:dyDescent="0.25">
      <c r="A5166" s="88" t="s">
        <v>10533</v>
      </c>
      <c r="B5166" s="40" t="s">
        <v>29</v>
      </c>
      <c r="C5166" s="82" t="s">
        <v>10958</v>
      </c>
      <c r="D5166" s="82">
        <v>249</v>
      </c>
      <c r="E5166" s="82">
        <v>76</v>
      </c>
      <c r="F5166" s="82">
        <v>10</v>
      </c>
      <c r="G5166" s="82">
        <v>335</v>
      </c>
      <c r="H5166" s="40" t="s">
        <v>2</v>
      </c>
      <c r="I5166" s="83" t="str">
        <f>IFERROR(VLOOKUP(A5166,'Alíquotas - CADPREV'!$B$2152:$N$4324,8,FALSE),"")</f>
        <v>NÃO</v>
      </c>
      <c r="J5166" s="83" t="str">
        <f>IF(H5166="RPPS",VLOOKUP(A5166,' Legislação Benef - GESCON'!$B$4:$I$2159,3,FALSE),"")</f>
        <v>NÃO</v>
      </c>
      <c r="K5166" s="83" t="str">
        <f>IF(H5166="RPPS",VLOOKUP(A5166,' Legislação Benef - GESCON'!$B$4:$I$2159,6,FALSE),"")</f>
        <v>NÃO</v>
      </c>
      <c r="L5166" s="83" t="str">
        <f>IF(H5166="RPPS",IFERROR(IF(VLOOKUP(A5166,'Suspensão de repasses - GESCON'!$D$3:$J$1048576,7,FALSE)="Validada","SIM","NÃO"),"NÃO"),"")</f>
        <v>NÃO</v>
      </c>
    </row>
    <row r="5167" spans="1:12" s="19" customFormat="1" ht="15" hidden="1" customHeight="1" x14ac:dyDescent="0.25">
      <c r="A5167" s="88" t="s">
        <v>10534</v>
      </c>
      <c r="B5167" s="40" t="s">
        <v>2926</v>
      </c>
      <c r="C5167" s="82" t="s">
        <v>10959</v>
      </c>
      <c r="D5167" s="82"/>
      <c r="E5167" s="82"/>
      <c r="F5167" s="82"/>
      <c r="G5167" s="82"/>
      <c r="H5167" s="40" t="s">
        <v>4</v>
      </c>
      <c r="I5167" s="83" t="str">
        <f>IFERROR(VLOOKUP(A5167,'Alíquotas - CADPREV'!$B$2152:$N$4324,8,FALSE),"")</f>
        <v/>
      </c>
      <c r="J5167" s="83" t="str">
        <f>IF(H5167="RPPS",VLOOKUP(A5167,' Legislação Benef - GESCON'!$B$4:$I$2159,3,FALSE),"")</f>
        <v/>
      </c>
      <c r="K5167" s="83" t="str">
        <f>IF(H5167="RPPS",VLOOKUP(A5167,' Legislação Benef - GESCON'!$B$4:$I$2159,6,FALSE),"")</f>
        <v/>
      </c>
      <c r="L5167" s="83" t="str">
        <f>IF(H5167="RPPS",IFERROR(IF(VLOOKUP(A5167,'Suspensão de repasses - GESCON'!$D$3:$J$1048576,7,FALSE)="Validada","SIM","NÃO"),"NÃO"),"")</f>
        <v/>
      </c>
    </row>
    <row r="5168" spans="1:12" s="19" customFormat="1" ht="15" hidden="1" customHeight="1" x14ac:dyDescent="0.25">
      <c r="A5168" s="88" t="s">
        <v>10535</v>
      </c>
      <c r="B5168" s="40" t="s">
        <v>215</v>
      </c>
      <c r="C5168" s="82" t="s">
        <v>10959</v>
      </c>
      <c r="D5168" s="82"/>
      <c r="E5168" s="82"/>
      <c r="F5168" s="82"/>
      <c r="G5168" s="82"/>
      <c r="H5168" s="40" t="s">
        <v>4</v>
      </c>
      <c r="I5168" s="83" t="str">
        <f>IFERROR(VLOOKUP(A5168,'Alíquotas - CADPREV'!$B$2152:$N$4324,8,FALSE),"")</f>
        <v/>
      </c>
      <c r="J5168" s="83" t="str">
        <f>IF(H5168="RPPS",VLOOKUP(A5168,' Legislação Benef - GESCON'!$B$4:$I$2159,3,FALSE),"")</f>
        <v/>
      </c>
      <c r="K5168" s="83" t="str">
        <f>IF(H5168="RPPS",VLOOKUP(A5168,' Legislação Benef - GESCON'!$B$4:$I$2159,6,FALSE),"")</f>
        <v/>
      </c>
      <c r="L5168" s="83" t="str">
        <f>IF(H5168="RPPS",IFERROR(IF(VLOOKUP(A5168,'Suspensão de repasses - GESCON'!$D$3:$J$1048576,7,FALSE)="Validada","SIM","NÃO"),"NÃO"),"")</f>
        <v/>
      </c>
    </row>
    <row r="5169" spans="1:12" s="19" customFormat="1" ht="15" hidden="1" customHeight="1" x14ac:dyDescent="0.25">
      <c r="A5169" s="88" t="s">
        <v>10536</v>
      </c>
      <c r="B5169" s="40" t="s">
        <v>215</v>
      </c>
      <c r="C5169" s="82" t="s">
        <v>10959</v>
      </c>
      <c r="D5169" s="82"/>
      <c r="E5169" s="82"/>
      <c r="F5169" s="82"/>
      <c r="G5169" s="82"/>
      <c r="H5169" s="40" t="s">
        <v>4</v>
      </c>
      <c r="I5169" s="83" t="str">
        <f>IFERROR(VLOOKUP(A5169,'Alíquotas - CADPREV'!$B$2152:$N$4324,8,FALSE),"")</f>
        <v/>
      </c>
      <c r="J5169" s="83" t="str">
        <f>IF(H5169="RPPS",VLOOKUP(A5169,' Legislação Benef - GESCON'!$B$4:$I$2159,3,FALSE),"")</f>
        <v/>
      </c>
      <c r="K5169" s="83" t="str">
        <f>IF(H5169="RPPS",VLOOKUP(A5169,' Legislação Benef - GESCON'!$B$4:$I$2159,6,FALSE),"")</f>
        <v/>
      </c>
      <c r="L5169" s="83" t="str">
        <f>IF(H5169="RPPS",IFERROR(IF(VLOOKUP(A5169,'Suspensão de repasses - GESCON'!$D$3:$J$1048576,7,FALSE)="Validada","SIM","NÃO"),"NÃO"),"")</f>
        <v/>
      </c>
    </row>
    <row r="5170" spans="1:12" s="19" customFormat="1" ht="15" hidden="1" customHeight="1" x14ac:dyDescent="0.25">
      <c r="A5170" s="88" t="s">
        <v>10537</v>
      </c>
      <c r="B5170" s="40" t="s">
        <v>1356</v>
      </c>
      <c r="C5170" s="82" t="s">
        <v>10959</v>
      </c>
      <c r="D5170" s="82"/>
      <c r="E5170" s="82"/>
      <c r="F5170" s="82"/>
      <c r="G5170" s="82"/>
      <c r="H5170" s="40" t="s">
        <v>4</v>
      </c>
      <c r="I5170" s="83" t="str">
        <f>IFERROR(VLOOKUP(A5170,'Alíquotas - CADPREV'!$B$2152:$N$4324,8,FALSE),"")</f>
        <v/>
      </c>
      <c r="J5170" s="83" t="str">
        <f>IF(H5170="RPPS",VLOOKUP(A5170,' Legislação Benef - GESCON'!$B$4:$I$2159,3,FALSE),"")</f>
        <v/>
      </c>
      <c r="K5170" s="83" t="str">
        <f>IF(H5170="RPPS",VLOOKUP(A5170,' Legislação Benef - GESCON'!$B$4:$I$2159,6,FALSE),"")</f>
        <v/>
      </c>
      <c r="L5170" s="83" t="str">
        <f>IF(H5170="RPPS",IFERROR(IF(VLOOKUP(A5170,'Suspensão de repasses - GESCON'!$D$3:$J$1048576,7,FALSE)="Validada","SIM","NÃO"),"NÃO"),"")</f>
        <v/>
      </c>
    </row>
    <row r="5171" spans="1:12" s="19" customFormat="1" ht="15" hidden="1" customHeight="1" x14ac:dyDescent="0.25">
      <c r="A5171" s="88" t="s">
        <v>10538</v>
      </c>
      <c r="B5171" s="40" t="s">
        <v>133</v>
      </c>
      <c r="C5171" s="82" t="s">
        <v>10959</v>
      </c>
      <c r="D5171" s="82"/>
      <c r="E5171" s="82"/>
      <c r="F5171" s="82"/>
      <c r="G5171" s="82"/>
      <c r="H5171" s="40" t="s">
        <v>4</v>
      </c>
      <c r="I5171" s="83" t="str">
        <f>IFERROR(VLOOKUP(A5171,'Alíquotas - CADPREV'!$B$2152:$N$4324,8,FALSE),"")</f>
        <v/>
      </c>
      <c r="J5171" s="83" t="str">
        <f>IF(H5171="RPPS",VLOOKUP(A5171,' Legislação Benef - GESCON'!$B$4:$I$2159,3,FALSE),"")</f>
        <v/>
      </c>
      <c r="K5171" s="83" t="str">
        <f>IF(H5171="RPPS",VLOOKUP(A5171,' Legislação Benef - GESCON'!$B$4:$I$2159,6,FALSE),"")</f>
        <v/>
      </c>
      <c r="L5171" s="83" t="str">
        <f>IF(H5171="RPPS",IFERROR(IF(VLOOKUP(A5171,'Suspensão de repasses - GESCON'!$D$3:$J$1048576,7,FALSE)="Validada","SIM","NÃO"),"NÃO"),"")</f>
        <v/>
      </c>
    </row>
    <row r="5172" spans="1:12" s="19" customFormat="1" ht="15" customHeight="1" x14ac:dyDescent="0.25">
      <c r="A5172" s="88" t="s">
        <v>10539</v>
      </c>
      <c r="B5172" s="40" t="s">
        <v>3143</v>
      </c>
      <c r="C5172" s="82" t="s">
        <v>10958</v>
      </c>
      <c r="D5172" s="82">
        <v>515</v>
      </c>
      <c r="E5172" s="82">
        <v>107</v>
      </c>
      <c r="F5172" s="82">
        <v>22</v>
      </c>
      <c r="G5172" s="82">
        <v>644</v>
      </c>
      <c r="H5172" s="40" t="s">
        <v>2</v>
      </c>
      <c r="I5172" s="83" t="str">
        <f>IFERROR(VLOOKUP(A5172,'Alíquotas - CADPREV'!$B$2152:$N$4324,8,FALSE),"")</f>
        <v>NÃO</v>
      </c>
      <c r="J5172" s="83" t="str">
        <f>IF(H5172="RPPS",VLOOKUP(A5172,' Legislação Benef - GESCON'!$B$4:$I$2159,3,FALSE),"")</f>
        <v>NÃO</v>
      </c>
      <c r="K5172" s="83" t="str">
        <f>IF(H5172="RPPS",VLOOKUP(A5172,' Legislação Benef - GESCON'!$B$4:$I$2159,6,FALSE),"")</f>
        <v>NÃO</v>
      </c>
      <c r="L5172" s="83" t="str">
        <f>IF(H5172="RPPS",IFERROR(IF(VLOOKUP(A5172,'Suspensão de repasses - GESCON'!$D$3:$J$1048576,7,FALSE)="Validada","SIM","NÃO"),"NÃO"),"")</f>
        <v>NÃO</v>
      </c>
    </row>
    <row r="5173" spans="1:12" s="19" customFormat="1" ht="15" customHeight="1" x14ac:dyDescent="0.25">
      <c r="A5173" s="88" t="s">
        <v>10540</v>
      </c>
      <c r="B5173" s="40" t="s">
        <v>3812</v>
      </c>
      <c r="C5173" s="82" t="s">
        <v>10958</v>
      </c>
      <c r="D5173" s="82">
        <v>406</v>
      </c>
      <c r="E5173" s="82">
        <v>125</v>
      </c>
      <c r="F5173" s="82">
        <v>37</v>
      </c>
      <c r="G5173" s="82">
        <v>568</v>
      </c>
      <c r="H5173" s="40" t="s">
        <v>2</v>
      </c>
      <c r="I5173" s="83" t="str">
        <f>IFERROR(VLOOKUP(A5173,'Alíquotas - CADPREV'!$B$2152:$N$4324,8,FALSE),"")</f>
        <v>SIM</v>
      </c>
      <c r="J5173" s="83" t="str">
        <f>IF(H5173="RPPS",VLOOKUP(A5173,' Legislação Benef - GESCON'!$B$4:$I$2159,3,FALSE),"")</f>
        <v>NÃO</v>
      </c>
      <c r="K5173" s="83" t="str">
        <f>IF(H5173="RPPS",VLOOKUP(A5173,' Legislação Benef - GESCON'!$B$4:$I$2159,6,FALSE),"")</f>
        <v>SIM</v>
      </c>
      <c r="L5173" s="83" t="str">
        <f>IF(H5173="RPPS",IFERROR(IF(VLOOKUP(A5173,'Suspensão de repasses - GESCON'!$D$3:$J$1048576,7,FALSE)="Validada","SIM","NÃO"),"NÃO"),"")</f>
        <v>NÃO</v>
      </c>
    </row>
    <row r="5174" spans="1:12" s="19" customFormat="1" ht="15" customHeight="1" x14ac:dyDescent="0.25">
      <c r="A5174" s="88" t="s">
        <v>10541</v>
      </c>
      <c r="B5174" s="40" t="s">
        <v>3812</v>
      </c>
      <c r="C5174" s="82" t="s">
        <v>10958</v>
      </c>
      <c r="D5174" s="82">
        <v>311</v>
      </c>
      <c r="E5174" s="82">
        <v>82</v>
      </c>
      <c r="F5174" s="82">
        <v>19</v>
      </c>
      <c r="G5174" s="82">
        <v>412</v>
      </c>
      <c r="H5174" s="40" t="s">
        <v>2</v>
      </c>
      <c r="I5174" s="83" t="str">
        <f>IFERROR(VLOOKUP(A5174,'Alíquotas - CADPREV'!$B$2152:$N$4324,8,FALSE),"")</f>
        <v>NÃO</v>
      </c>
      <c r="J5174" s="83" t="str">
        <f>IF(H5174="RPPS",VLOOKUP(A5174,' Legislação Benef - GESCON'!$B$4:$I$2159,3,FALSE),"")</f>
        <v>NÃO</v>
      </c>
      <c r="K5174" s="83" t="str">
        <f>IF(H5174="RPPS",VLOOKUP(A5174,' Legislação Benef - GESCON'!$B$4:$I$2159,6,FALSE),"")</f>
        <v>NÃO</v>
      </c>
      <c r="L5174" s="83" t="str">
        <f>IF(H5174="RPPS",IFERROR(IF(VLOOKUP(A5174,'Suspensão de repasses - GESCON'!$D$3:$J$1048576,7,FALSE)="Validada","SIM","NÃO"),"NÃO"),"")</f>
        <v>NÃO</v>
      </c>
    </row>
    <row r="5175" spans="1:12" s="19" customFormat="1" ht="15" hidden="1" customHeight="1" x14ac:dyDescent="0.25">
      <c r="A5175" s="88" t="s">
        <v>10542</v>
      </c>
      <c r="B5175" s="40" t="s">
        <v>215</v>
      </c>
      <c r="C5175" s="82" t="s">
        <v>10959</v>
      </c>
      <c r="D5175" s="82"/>
      <c r="E5175" s="82"/>
      <c r="F5175" s="82"/>
      <c r="G5175" s="82"/>
      <c r="H5175" s="40" t="s">
        <v>4</v>
      </c>
      <c r="I5175" s="83" t="str">
        <f>IFERROR(VLOOKUP(A5175,'Alíquotas - CADPREV'!$B$2152:$N$4324,8,FALSE),"")</f>
        <v/>
      </c>
      <c r="J5175" s="83" t="str">
        <f>IF(H5175="RPPS",VLOOKUP(A5175,' Legislação Benef - GESCON'!$B$4:$I$2159,3,FALSE),"")</f>
        <v/>
      </c>
      <c r="K5175" s="83" t="str">
        <f>IF(H5175="RPPS",VLOOKUP(A5175,' Legislação Benef - GESCON'!$B$4:$I$2159,6,FALSE),"")</f>
        <v/>
      </c>
      <c r="L5175" s="83" t="str">
        <f>IF(H5175="RPPS",IFERROR(IF(VLOOKUP(A5175,'Suspensão de repasses - GESCON'!$D$3:$J$1048576,7,FALSE)="Validada","SIM","NÃO"),"NÃO"),"")</f>
        <v/>
      </c>
    </row>
    <row r="5176" spans="1:12" s="19" customFormat="1" ht="15" customHeight="1" x14ac:dyDescent="0.25">
      <c r="A5176" s="88" t="s">
        <v>10543</v>
      </c>
      <c r="B5176" s="40" t="s">
        <v>2554</v>
      </c>
      <c r="C5176" s="82" t="s">
        <v>10958</v>
      </c>
      <c r="D5176" s="82">
        <v>446</v>
      </c>
      <c r="E5176" s="82">
        <v>87</v>
      </c>
      <c r="F5176" s="82">
        <v>4</v>
      </c>
      <c r="G5176" s="82">
        <v>537</v>
      </c>
      <c r="H5176" s="40" t="s">
        <v>2</v>
      </c>
      <c r="I5176" s="83" t="str">
        <f>IFERROR(VLOOKUP(A5176,'Alíquotas - CADPREV'!$B$2152:$N$4324,8,FALSE),"")</f>
        <v>SIM</v>
      </c>
      <c r="J5176" s="83" t="str">
        <f>IF(H5176="RPPS",VLOOKUP(A5176,' Legislação Benef - GESCON'!$B$4:$I$2159,3,FALSE),"")</f>
        <v>NÃO</v>
      </c>
      <c r="K5176" s="83" t="str">
        <f>IF(H5176="RPPS",VLOOKUP(A5176,' Legislação Benef - GESCON'!$B$4:$I$2159,6,FALSE),"")</f>
        <v>SIM</v>
      </c>
      <c r="L5176" s="83" t="str">
        <f>IF(H5176="RPPS",IFERROR(IF(VLOOKUP(A5176,'Suspensão de repasses - GESCON'!$D$3:$J$1048576,7,FALSE)="Validada","SIM","NÃO"),"NÃO"),"")</f>
        <v>NÃO</v>
      </c>
    </row>
    <row r="5177" spans="1:12" s="19" customFormat="1" ht="15" customHeight="1" x14ac:dyDescent="0.25">
      <c r="A5177" s="88" t="s">
        <v>10544</v>
      </c>
      <c r="B5177" s="40" t="s">
        <v>3812</v>
      </c>
      <c r="C5177" s="82" t="s">
        <v>10958</v>
      </c>
      <c r="D5177" s="82">
        <v>414</v>
      </c>
      <c r="E5177" s="82">
        <v>166</v>
      </c>
      <c r="F5177" s="82">
        <v>46</v>
      </c>
      <c r="G5177" s="82">
        <v>626</v>
      </c>
      <c r="H5177" s="40" t="s">
        <v>2</v>
      </c>
      <c r="I5177" s="83" t="str">
        <f>IFERROR(VLOOKUP(A5177,'Alíquotas - CADPREV'!$B$2152:$N$4324,8,FALSE),"")</f>
        <v>SIM</v>
      </c>
      <c r="J5177" s="83" t="str">
        <f>IF(H5177="RPPS",VLOOKUP(A5177,' Legislação Benef - GESCON'!$B$4:$I$2159,3,FALSE),"")</f>
        <v>NÃO</v>
      </c>
      <c r="K5177" s="83" t="str">
        <f>IF(H5177="RPPS",VLOOKUP(A5177,' Legislação Benef - GESCON'!$B$4:$I$2159,6,FALSE),"")</f>
        <v>NÃO</v>
      </c>
      <c r="L5177" s="83" t="str">
        <f>IF(H5177="RPPS",IFERROR(IF(VLOOKUP(A5177,'Suspensão de repasses - GESCON'!$D$3:$J$1048576,7,FALSE)="Validada","SIM","NÃO"),"NÃO"),"")</f>
        <v>NÃO</v>
      </c>
    </row>
    <row r="5178" spans="1:12" s="19" customFormat="1" ht="15" hidden="1" customHeight="1" x14ac:dyDescent="0.25">
      <c r="A5178" s="88" t="s">
        <v>10545</v>
      </c>
      <c r="B5178" s="40" t="s">
        <v>1356</v>
      </c>
      <c r="C5178" s="82" t="s">
        <v>10959</v>
      </c>
      <c r="D5178" s="82"/>
      <c r="E5178" s="82"/>
      <c r="F5178" s="82"/>
      <c r="G5178" s="82"/>
      <c r="H5178" s="40" t="s">
        <v>4</v>
      </c>
      <c r="I5178" s="83" t="str">
        <f>IFERROR(VLOOKUP(A5178,'Alíquotas - CADPREV'!$B$2152:$N$4324,8,FALSE),"")</f>
        <v/>
      </c>
      <c r="J5178" s="83" t="str">
        <f>IF(H5178="RPPS",VLOOKUP(A5178,' Legislação Benef - GESCON'!$B$4:$I$2159,3,FALSE),"")</f>
        <v/>
      </c>
      <c r="K5178" s="83" t="str">
        <f>IF(H5178="RPPS",VLOOKUP(A5178,' Legislação Benef - GESCON'!$B$4:$I$2159,6,FALSE),"")</f>
        <v/>
      </c>
      <c r="L5178" s="83" t="str">
        <f>IF(H5178="RPPS",IFERROR(IF(VLOOKUP(A5178,'Suspensão de repasses - GESCON'!$D$3:$J$1048576,7,FALSE)="Validada","SIM","NÃO"),"NÃO"),"")</f>
        <v/>
      </c>
    </row>
    <row r="5179" spans="1:12" s="19" customFormat="1" ht="15" customHeight="1" x14ac:dyDescent="0.25">
      <c r="A5179" s="88" t="s">
        <v>10546</v>
      </c>
      <c r="B5179" s="40" t="s">
        <v>3143</v>
      </c>
      <c r="C5179" s="82" t="s">
        <v>10958</v>
      </c>
      <c r="D5179" s="82">
        <v>244</v>
      </c>
      <c r="E5179" s="82">
        <v>79</v>
      </c>
      <c r="F5179" s="82">
        <v>13</v>
      </c>
      <c r="G5179" s="82">
        <v>336</v>
      </c>
      <c r="H5179" s="40" t="s">
        <v>2</v>
      </c>
      <c r="I5179" s="83" t="str">
        <f>IFERROR(VLOOKUP(A5179,'Alíquotas - CADPREV'!$B$2152:$N$4324,8,FALSE),"")</f>
        <v>NÃO</v>
      </c>
      <c r="J5179" s="83" t="str">
        <f>IF(H5179="RPPS",VLOOKUP(A5179,' Legislação Benef - GESCON'!$B$4:$I$2159,3,FALSE),"")</f>
        <v>NÃO</v>
      </c>
      <c r="K5179" s="83" t="str">
        <f>IF(H5179="RPPS",VLOOKUP(A5179,' Legislação Benef - GESCON'!$B$4:$I$2159,6,FALSE),"")</f>
        <v>NÃO</v>
      </c>
      <c r="L5179" s="83" t="str">
        <f>IF(H5179="RPPS",IFERROR(IF(VLOOKUP(A5179,'Suspensão de repasses - GESCON'!$D$3:$J$1048576,7,FALSE)="Validada","SIM","NÃO"),"NÃO"),"")</f>
        <v>NÃO</v>
      </c>
    </row>
    <row r="5180" spans="1:12" s="19" customFormat="1" ht="15" hidden="1" customHeight="1" x14ac:dyDescent="0.25">
      <c r="A5180" s="88" t="s">
        <v>10547</v>
      </c>
      <c r="B5180" s="40" t="s">
        <v>1356</v>
      </c>
      <c r="C5180" s="82" t="s">
        <v>10959</v>
      </c>
      <c r="D5180" s="82"/>
      <c r="E5180" s="82"/>
      <c r="F5180" s="82"/>
      <c r="G5180" s="82"/>
      <c r="H5180" s="40" t="s">
        <v>4</v>
      </c>
      <c r="I5180" s="83" t="str">
        <f>IFERROR(VLOOKUP(A5180,'Alíquotas - CADPREV'!$B$2152:$N$4324,8,FALSE),"")</f>
        <v/>
      </c>
      <c r="J5180" s="83" t="str">
        <f>IF(H5180="RPPS",VLOOKUP(A5180,' Legislação Benef - GESCON'!$B$4:$I$2159,3,FALSE),"")</f>
        <v/>
      </c>
      <c r="K5180" s="83" t="str">
        <f>IF(H5180="RPPS",VLOOKUP(A5180,' Legislação Benef - GESCON'!$B$4:$I$2159,6,FALSE),"")</f>
        <v/>
      </c>
      <c r="L5180" s="83" t="str">
        <f>IF(H5180="RPPS",IFERROR(IF(VLOOKUP(A5180,'Suspensão de repasses - GESCON'!$D$3:$J$1048576,7,FALSE)="Validada","SIM","NÃO"),"NÃO"),"")</f>
        <v/>
      </c>
    </row>
    <row r="5181" spans="1:12" s="19" customFormat="1" ht="15" hidden="1" customHeight="1" x14ac:dyDescent="0.25">
      <c r="A5181" s="88" t="s">
        <v>10548</v>
      </c>
      <c r="B5181" s="40" t="s">
        <v>4626</v>
      </c>
      <c r="C5181" s="82" t="s">
        <v>10959</v>
      </c>
      <c r="D5181" s="82"/>
      <c r="E5181" s="82"/>
      <c r="F5181" s="82"/>
      <c r="G5181" s="82"/>
      <c r="H5181" s="40" t="s">
        <v>4</v>
      </c>
      <c r="I5181" s="83" t="str">
        <f>IFERROR(VLOOKUP(A5181,'Alíquotas - CADPREV'!$B$2152:$N$4324,8,FALSE),"")</f>
        <v/>
      </c>
      <c r="J5181" s="83" t="str">
        <f>IF(H5181="RPPS",VLOOKUP(A5181,' Legislação Benef - GESCON'!$B$4:$I$2159,3,FALSE),"")</f>
        <v/>
      </c>
      <c r="K5181" s="83" t="str">
        <f>IF(H5181="RPPS",VLOOKUP(A5181,' Legislação Benef - GESCON'!$B$4:$I$2159,6,FALSE),"")</f>
        <v/>
      </c>
      <c r="L5181" s="83" t="str">
        <f>IF(H5181="RPPS",IFERROR(IF(VLOOKUP(A5181,'Suspensão de repasses - GESCON'!$D$3:$J$1048576,7,FALSE)="Validada","SIM","NÃO"),"NÃO"),"")</f>
        <v/>
      </c>
    </row>
    <row r="5182" spans="1:12" s="19" customFormat="1" ht="15" customHeight="1" x14ac:dyDescent="0.25">
      <c r="A5182" s="88" t="s">
        <v>10549</v>
      </c>
      <c r="B5182" s="40" t="s">
        <v>215</v>
      </c>
      <c r="C5182" s="82" t="s">
        <v>10958</v>
      </c>
      <c r="D5182" s="82">
        <v>490</v>
      </c>
      <c r="E5182" s="82">
        <v>24</v>
      </c>
      <c r="F5182" s="82">
        <v>19</v>
      </c>
      <c r="G5182" s="82">
        <v>533</v>
      </c>
      <c r="H5182" s="40" t="s">
        <v>2</v>
      </c>
      <c r="I5182" s="83" t="str">
        <f>IFERROR(VLOOKUP(A5182,'Alíquotas - CADPREV'!$B$2152:$N$4324,8,FALSE),"")</f>
        <v>NÃO</v>
      </c>
      <c r="J5182" s="83" t="str">
        <f>IF(H5182="RPPS",VLOOKUP(A5182,' Legislação Benef - GESCON'!$B$4:$I$2159,3,FALSE),"")</f>
        <v>NÃO</v>
      </c>
      <c r="K5182" s="83" t="str">
        <f>IF(H5182="RPPS",VLOOKUP(A5182,' Legislação Benef - GESCON'!$B$4:$I$2159,6,FALSE),"")</f>
        <v>NÃO</v>
      </c>
      <c r="L5182" s="83" t="str">
        <f>IF(H5182="RPPS",IFERROR(IF(VLOOKUP(A5182,'Suspensão de repasses - GESCON'!$D$3:$J$1048576,7,FALSE)="Validada","SIM","NÃO"),"NÃO"),"")</f>
        <v>NÃO</v>
      </c>
    </row>
    <row r="5183" spans="1:12" s="19" customFormat="1" ht="15" customHeight="1" x14ac:dyDescent="0.25">
      <c r="A5183" s="88" t="s">
        <v>10550</v>
      </c>
      <c r="B5183" s="40" t="s">
        <v>4626</v>
      </c>
      <c r="C5183" s="82" t="s">
        <v>10958</v>
      </c>
      <c r="D5183" s="82">
        <v>339</v>
      </c>
      <c r="E5183" s="82">
        <v>81</v>
      </c>
      <c r="F5183" s="82">
        <v>24</v>
      </c>
      <c r="G5183" s="82">
        <v>444</v>
      </c>
      <c r="H5183" s="40" t="s">
        <v>2</v>
      </c>
      <c r="I5183" s="83" t="str">
        <f>IFERROR(VLOOKUP(A5183,'Alíquotas - CADPREV'!$B$2152:$N$4324,8,FALSE),"")</f>
        <v>NÃO</v>
      </c>
      <c r="J5183" s="83" t="str">
        <f>IF(H5183="RPPS",VLOOKUP(A5183,' Legislação Benef - GESCON'!$B$4:$I$2159,3,FALSE),"")</f>
        <v>NÃO</v>
      </c>
      <c r="K5183" s="83" t="str">
        <f>IF(H5183="RPPS",VLOOKUP(A5183,' Legislação Benef - GESCON'!$B$4:$I$2159,6,FALSE),"")</f>
        <v>NÃO</v>
      </c>
      <c r="L5183" s="83" t="str">
        <f>IF(H5183="RPPS",IFERROR(IF(VLOOKUP(A5183,'Suspensão de repasses - GESCON'!$D$3:$J$1048576,7,FALSE)="Validada","SIM","NÃO"),"NÃO"),"")</f>
        <v>NÃO</v>
      </c>
    </row>
    <row r="5184" spans="1:12" s="19" customFormat="1" ht="15" customHeight="1" x14ac:dyDescent="0.25">
      <c r="A5184" s="88" t="s">
        <v>10551</v>
      </c>
      <c r="B5184" s="40" t="s">
        <v>2274</v>
      </c>
      <c r="C5184" s="82" t="s">
        <v>10958</v>
      </c>
      <c r="D5184" s="82">
        <v>350</v>
      </c>
      <c r="E5184" s="82">
        <v>32</v>
      </c>
      <c r="F5184" s="82">
        <v>6</v>
      </c>
      <c r="G5184" s="82">
        <v>388</v>
      </c>
      <c r="H5184" s="40" t="s">
        <v>2</v>
      </c>
      <c r="I5184" s="83" t="str">
        <f>IFERROR(VLOOKUP(A5184,'Alíquotas - CADPREV'!$B$2152:$N$4324,8,FALSE),"")</f>
        <v>SIM</v>
      </c>
      <c r="J5184" s="83" t="str">
        <f>IF(H5184="RPPS",VLOOKUP(A5184,' Legislação Benef - GESCON'!$B$4:$I$2159,3,FALSE),"")</f>
        <v>NÃO</v>
      </c>
      <c r="K5184" s="83" t="str">
        <f>IF(H5184="RPPS",VLOOKUP(A5184,' Legislação Benef - GESCON'!$B$4:$I$2159,6,FALSE),"")</f>
        <v>NÃO</v>
      </c>
      <c r="L5184" s="83" t="str">
        <f>IF(H5184="RPPS",IFERROR(IF(VLOOKUP(A5184,'Suspensão de repasses - GESCON'!$D$3:$J$1048576,7,FALSE)="Validada","SIM","NÃO"),"NÃO"),"")</f>
        <v>NÃO</v>
      </c>
    </row>
    <row r="5185" spans="1:12" s="19" customFormat="1" ht="15" customHeight="1" x14ac:dyDescent="0.25">
      <c r="A5185" s="88" t="s">
        <v>10552</v>
      </c>
      <c r="B5185" s="40" t="s">
        <v>3812</v>
      </c>
      <c r="C5185" s="82" t="s">
        <v>10958</v>
      </c>
      <c r="D5185" s="82">
        <v>914</v>
      </c>
      <c r="E5185" s="82">
        <v>365</v>
      </c>
      <c r="F5185" s="82">
        <v>111</v>
      </c>
      <c r="G5185" s="82">
        <v>1390</v>
      </c>
      <c r="H5185" s="40" t="s">
        <v>2</v>
      </c>
      <c r="I5185" s="83" t="str">
        <f>IFERROR(VLOOKUP(A5185,'Alíquotas - CADPREV'!$B$2152:$N$4324,8,FALSE),"")</f>
        <v>SIM</v>
      </c>
      <c r="J5185" s="83" t="str">
        <f>IF(H5185="RPPS",VLOOKUP(A5185,' Legislação Benef - GESCON'!$B$4:$I$2159,3,FALSE),"")</f>
        <v>NÃO</v>
      </c>
      <c r="K5185" s="83" t="str">
        <f>IF(H5185="RPPS",VLOOKUP(A5185,' Legislação Benef - GESCON'!$B$4:$I$2159,6,FALSE),"")</f>
        <v>SIM</v>
      </c>
      <c r="L5185" s="83" t="str">
        <f>IF(H5185="RPPS",IFERROR(IF(VLOOKUP(A5185,'Suspensão de repasses - GESCON'!$D$3:$J$1048576,7,FALSE)="Validada","SIM","NÃO"),"NÃO"),"")</f>
        <v>NÃO</v>
      </c>
    </row>
    <row r="5186" spans="1:12" s="19" customFormat="1" ht="15" hidden="1" customHeight="1" x14ac:dyDescent="0.25">
      <c r="A5186" s="88" t="s">
        <v>10553</v>
      </c>
      <c r="B5186" s="40" t="s">
        <v>1356</v>
      </c>
      <c r="C5186" s="82" t="s">
        <v>10959</v>
      </c>
      <c r="D5186" s="82"/>
      <c r="E5186" s="82"/>
      <c r="F5186" s="82"/>
      <c r="G5186" s="82"/>
      <c r="H5186" s="40" t="s">
        <v>4</v>
      </c>
      <c r="I5186" s="83" t="str">
        <f>IFERROR(VLOOKUP(A5186,'Alíquotas - CADPREV'!$B$2152:$N$4324,8,FALSE),"")</f>
        <v/>
      </c>
      <c r="J5186" s="83" t="str">
        <f>IF(H5186="RPPS",VLOOKUP(A5186,' Legislação Benef - GESCON'!$B$4:$I$2159,3,FALSE),"")</f>
        <v/>
      </c>
      <c r="K5186" s="83" t="str">
        <f>IF(H5186="RPPS",VLOOKUP(A5186,' Legislação Benef - GESCON'!$B$4:$I$2159,6,FALSE),"")</f>
        <v/>
      </c>
      <c r="L5186" s="83" t="str">
        <f>IF(H5186="RPPS",IFERROR(IF(VLOOKUP(A5186,'Suspensão de repasses - GESCON'!$D$3:$J$1048576,7,FALSE)="Validada","SIM","NÃO"),"NÃO"),"")</f>
        <v/>
      </c>
    </row>
    <row r="5187" spans="1:12" s="19" customFormat="1" ht="15" hidden="1" customHeight="1" x14ac:dyDescent="0.25">
      <c r="A5187" s="88" t="s">
        <v>10554</v>
      </c>
      <c r="B5187" s="40" t="s">
        <v>4626</v>
      </c>
      <c r="C5187" s="82" t="s">
        <v>10959</v>
      </c>
      <c r="D5187" s="82"/>
      <c r="E5187" s="82"/>
      <c r="F5187" s="82"/>
      <c r="G5187" s="82"/>
      <c r="H5187" s="40" t="s">
        <v>4</v>
      </c>
      <c r="I5187" s="83" t="str">
        <f>IFERROR(VLOOKUP(A5187,'Alíquotas - CADPREV'!$B$2152:$N$4324,8,FALSE),"")</f>
        <v/>
      </c>
      <c r="J5187" s="83" t="str">
        <f>IF(H5187="RPPS",VLOOKUP(A5187,' Legislação Benef - GESCON'!$B$4:$I$2159,3,FALSE),"")</f>
        <v/>
      </c>
      <c r="K5187" s="83" t="str">
        <f>IF(H5187="RPPS",VLOOKUP(A5187,' Legislação Benef - GESCON'!$B$4:$I$2159,6,FALSE),"")</f>
        <v/>
      </c>
      <c r="L5187" s="83" t="str">
        <f>IF(H5187="RPPS",IFERROR(IF(VLOOKUP(A5187,'Suspensão de repasses - GESCON'!$D$3:$J$1048576,7,FALSE)="Validada","SIM","NÃO"),"NÃO"),"")</f>
        <v/>
      </c>
    </row>
    <row r="5188" spans="1:12" s="19" customFormat="1" ht="15" customHeight="1" x14ac:dyDescent="0.25">
      <c r="A5188" s="88" t="s">
        <v>10555</v>
      </c>
      <c r="B5188" s="40" t="s">
        <v>901</v>
      </c>
      <c r="C5188" s="82" t="s">
        <v>10958</v>
      </c>
      <c r="D5188" s="82">
        <v>144</v>
      </c>
      <c r="E5188" s="82">
        <v>0</v>
      </c>
      <c r="F5188" s="82">
        <v>0</v>
      </c>
      <c r="G5188" s="82">
        <v>144</v>
      </c>
      <c r="H5188" s="40" t="s">
        <v>2</v>
      </c>
      <c r="I5188" s="83" t="str">
        <f>IFERROR(VLOOKUP(A5188,'Alíquotas - CADPREV'!$B$2152:$N$4324,8,FALSE),"")</f>
        <v>NÃO</v>
      </c>
      <c r="J5188" s="83" t="str">
        <f>IF(H5188="RPPS",VLOOKUP(A5188,' Legislação Benef - GESCON'!$B$4:$I$2159,3,FALSE),"")</f>
        <v>NÃO</v>
      </c>
      <c r="K5188" s="83" t="str">
        <f>IF(H5188="RPPS",VLOOKUP(A5188,' Legislação Benef - GESCON'!$B$4:$I$2159,6,FALSE),"")</f>
        <v>NÃO</v>
      </c>
      <c r="L5188" s="83" t="str">
        <f>IF(H5188="RPPS",IFERROR(IF(VLOOKUP(A5188,'Suspensão de repasses - GESCON'!$D$3:$J$1048576,7,FALSE)="Validada","SIM","NÃO"),"NÃO"),"")</f>
        <v>NÃO</v>
      </c>
    </row>
    <row r="5189" spans="1:12" s="19" customFormat="1" ht="15" customHeight="1" x14ac:dyDescent="0.25">
      <c r="A5189" s="88" t="s">
        <v>10556</v>
      </c>
      <c r="B5189" s="40" t="s">
        <v>29</v>
      </c>
      <c r="C5189" s="82" t="s">
        <v>10958</v>
      </c>
      <c r="D5189" s="82">
        <v>681</v>
      </c>
      <c r="E5189" s="82">
        <v>184</v>
      </c>
      <c r="F5189" s="82">
        <v>31</v>
      </c>
      <c r="G5189" s="82">
        <v>896</v>
      </c>
      <c r="H5189" s="40" t="s">
        <v>2</v>
      </c>
      <c r="I5189" s="83" t="str">
        <f>IFERROR(VLOOKUP(A5189,'Alíquotas - CADPREV'!$B$2152:$N$4324,8,FALSE),"")</f>
        <v>NÃO</v>
      </c>
      <c r="J5189" s="83" t="str">
        <f>IF(H5189="RPPS",VLOOKUP(A5189,' Legislação Benef - GESCON'!$B$4:$I$2159,3,FALSE),"")</f>
        <v>NÃO</v>
      </c>
      <c r="K5189" s="83" t="str">
        <f>IF(H5189="RPPS",VLOOKUP(A5189,' Legislação Benef - GESCON'!$B$4:$I$2159,6,FALSE),"")</f>
        <v>NÃO</v>
      </c>
      <c r="L5189" s="83" t="str">
        <f>IF(H5189="RPPS",IFERROR(IF(VLOOKUP(A5189,'Suspensão de repasses - GESCON'!$D$3:$J$1048576,7,FALSE)="Validada","SIM","NÃO"),"NÃO"),"")</f>
        <v>NÃO</v>
      </c>
    </row>
    <row r="5190" spans="1:12" s="19" customFormat="1" ht="15" hidden="1" customHeight="1" x14ac:dyDescent="0.25">
      <c r="A5190" s="88" t="s">
        <v>10557</v>
      </c>
      <c r="B5190" s="40" t="s">
        <v>3812</v>
      </c>
      <c r="C5190" s="82" t="s">
        <v>10959</v>
      </c>
      <c r="D5190" s="82"/>
      <c r="E5190" s="82"/>
      <c r="F5190" s="82"/>
      <c r="G5190" s="82"/>
      <c r="H5190" s="40" t="s">
        <v>4</v>
      </c>
      <c r="I5190" s="83" t="str">
        <f>IFERROR(VLOOKUP(A5190,'Alíquotas - CADPREV'!$B$2152:$N$4324,8,FALSE),"")</f>
        <v/>
      </c>
      <c r="J5190" s="83" t="str">
        <f>IF(H5190="RPPS",VLOOKUP(A5190,' Legislação Benef - GESCON'!$B$4:$I$2159,3,FALSE),"")</f>
        <v/>
      </c>
      <c r="K5190" s="83" t="str">
        <f>IF(H5190="RPPS",VLOOKUP(A5190,' Legislação Benef - GESCON'!$B$4:$I$2159,6,FALSE),"")</f>
        <v/>
      </c>
      <c r="L5190" s="83" t="str">
        <f>IF(H5190="RPPS",IFERROR(IF(VLOOKUP(A5190,'Suspensão de repasses - GESCON'!$D$3:$J$1048576,7,FALSE)="Validada","SIM","NÃO"),"NÃO"),"")</f>
        <v/>
      </c>
    </row>
    <row r="5191" spans="1:12" s="19" customFormat="1" ht="15" customHeight="1" x14ac:dyDescent="0.25">
      <c r="A5191" s="88" t="s">
        <v>10558</v>
      </c>
      <c r="B5191" s="40" t="s">
        <v>4626</v>
      </c>
      <c r="C5191" s="82" t="s">
        <v>10958</v>
      </c>
      <c r="D5191" s="82">
        <v>1631</v>
      </c>
      <c r="E5191" s="82">
        <v>546</v>
      </c>
      <c r="F5191" s="82">
        <v>178</v>
      </c>
      <c r="G5191" s="82">
        <v>2355</v>
      </c>
      <c r="H5191" s="40" t="s">
        <v>2</v>
      </c>
      <c r="I5191" s="83" t="str">
        <f>IFERROR(VLOOKUP(A5191,'Alíquotas - CADPREV'!$B$2152:$N$4324,8,FALSE),"")</f>
        <v>NÃO</v>
      </c>
      <c r="J5191" s="83" t="str">
        <f>IF(H5191="RPPS",VLOOKUP(A5191,' Legislação Benef - GESCON'!$B$4:$I$2159,3,FALSE),"")</f>
        <v>NÃO</v>
      </c>
      <c r="K5191" s="83" t="str">
        <f>IF(H5191="RPPS",VLOOKUP(A5191,' Legislação Benef - GESCON'!$B$4:$I$2159,6,FALSE),"")</f>
        <v>NÃO</v>
      </c>
      <c r="L5191" s="83" t="str">
        <f>IF(H5191="RPPS",IFERROR(IF(VLOOKUP(A5191,'Suspensão de repasses - GESCON'!$D$3:$J$1048576,7,FALSE)="Validada","SIM","NÃO"),"NÃO"),"")</f>
        <v>NÃO</v>
      </c>
    </row>
    <row r="5192" spans="1:12" s="19" customFormat="1" ht="15" hidden="1" customHeight="1" x14ac:dyDescent="0.25">
      <c r="A5192" s="88" t="s">
        <v>10559</v>
      </c>
      <c r="B5192" s="40" t="s">
        <v>2758</v>
      </c>
      <c r="C5192" s="82" t="s">
        <v>10959</v>
      </c>
      <c r="D5192" s="82"/>
      <c r="E5192" s="82"/>
      <c r="F5192" s="82"/>
      <c r="G5192" s="82"/>
      <c r="H5192" s="40" t="s">
        <v>4</v>
      </c>
      <c r="I5192" s="83" t="str">
        <f>IFERROR(VLOOKUP(A5192,'Alíquotas - CADPREV'!$B$2152:$N$4324,8,FALSE),"")</f>
        <v/>
      </c>
      <c r="J5192" s="83" t="str">
        <f>IF(H5192="RPPS",VLOOKUP(A5192,' Legislação Benef - GESCON'!$B$4:$I$2159,3,FALSE),"")</f>
        <v/>
      </c>
      <c r="K5192" s="83" t="str">
        <f>IF(H5192="RPPS",VLOOKUP(A5192,' Legislação Benef - GESCON'!$B$4:$I$2159,6,FALSE),"")</f>
        <v/>
      </c>
      <c r="L5192" s="83" t="str">
        <f>IF(H5192="RPPS",IFERROR(IF(VLOOKUP(A5192,'Suspensão de repasses - GESCON'!$D$3:$J$1048576,7,FALSE)="Validada","SIM","NÃO"),"NÃO"),"")</f>
        <v/>
      </c>
    </row>
    <row r="5193" spans="1:12" s="19" customFormat="1" ht="15" customHeight="1" x14ac:dyDescent="0.25">
      <c r="A5193" s="88" t="s">
        <v>10560</v>
      </c>
      <c r="B5193" s="40" t="s">
        <v>4626</v>
      </c>
      <c r="C5193" s="82" t="s">
        <v>10958</v>
      </c>
      <c r="D5193" s="82">
        <v>775</v>
      </c>
      <c r="E5193" s="82">
        <v>177</v>
      </c>
      <c r="F5193" s="82">
        <v>54</v>
      </c>
      <c r="G5193" s="82">
        <v>1006</v>
      </c>
      <c r="H5193" s="40" t="s">
        <v>2</v>
      </c>
      <c r="I5193" s="83" t="str">
        <f>IFERROR(VLOOKUP(A5193,'Alíquotas - CADPREV'!$B$2152:$N$4324,8,FALSE),"")</f>
        <v>SIM</v>
      </c>
      <c r="J5193" s="83" t="str">
        <f>IF(H5193="RPPS",VLOOKUP(A5193,' Legislação Benef - GESCON'!$B$4:$I$2159,3,FALSE),"")</f>
        <v>NÃO</v>
      </c>
      <c r="K5193" s="83" t="str">
        <f>IF(H5193="RPPS",VLOOKUP(A5193,' Legislação Benef - GESCON'!$B$4:$I$2159,6,FALSE),"")</f>
        <v>SIM</v>
      </c>
      <c r="L5193" s="83" t="str">
        <f>IF(H5193="RPPS",IFERROR(IF(VLOOKUP(A5193,'Suspensão de repasses - GESCON'!$D$3:$J$1048576,7,FALSE)="Validada","SIM","NÃO"),"NÃO"),"")</f>
        <v>NÃO</v>
      </c>
    </row>
    <row r="5194" spans="1:12" s="19" customFormat="1" ht="15" hidden="1" customHeight="1" x14ac:dyDescent="0.25">
      <c r="A5194" s="88" t="s">
        <v>10561</v>
      </c>
      <c r="B5194" s="40" t="s">
        <v>4626</v>
      </c>
      <c r="C5194" s="82" t="s">
        <v>10959</v>
      </c>
      <c r="D5194" s="82"/>
      <c r="E5194" s="82"/>
      <c r="F5194" s="82"/>
      <c r="G5194" s="82"/>
      <c r="H5194" s="40" t="s">
        <v>4</v>
      </c>
      <c r="I5194" s="83" t="str">
        <f>IFERROR(VLOOKUP(A5194,'Alíquotas - CADPREV'!$B$2152:$N$4324,8,FALSE),"")</f>
        <v/>
      </c>
      <c r="J5194" s="83" t="str">
        <f>IF(H5194="RPPS",VLOOKUP(A5194,' Legislação Benef - GESCON'!$B$4:$I$2159,3,FALSE),"")</f>
        <v/>
      </c>
      <c r="K5194" s="83" t="str">
        <f>IF(H5194="RPPS",VLOOKUP(A5194,' Legislação Benef - GESCON'!$B$4:$I$2159,6,FALSE),"")</f>
        <v/>
      </c>
      <c r="L5194" s="83" t="str">
        <f>IF(H5194="RPPS",IFERROR(IF(VLOOKUP(A5194,'Suspensão de repasses - GESCON'!$D$3:$J$1048576,7,FALSE)="Validada","SIM","NÃO"),"NÃO"),"")</f>
        <v/>
      </c>
    </row>
    <row r="5195" spans="1:12" s="19" customFormat="1" ht="15" hidden="1" customHeight="1" x14ac:dyDescent="0.25">
      <c r="A5195" s="88" t="s">
        <v>10562</v>
      </c>
      <c r="B5195" s="40" t="s">
        <v>3812</v>
      </c>
      <c r="C5195" s="82" t="s">
        <v>10959</v>
      </c>
      <c r="D5195" s="82"/>
      <c r="E5195" s="82"/>
      <c r="F5195" s="82"/>
      <c r="G5195" s="82"/>
      <c r="H5195" s="40" t="s">
        <v>4</v>
      </c>
      <c r="I5195" s="83" t="str">
        <f>IFERROR(VLOOKUP(A5195,'Alíquotas - CADPREV'!$B$2152:$N$4324,8,FALSE),"")</f>
        <v/>
      </c>
      <c r="J5195" s="83" t="str">
        <f>IF(H5195="RPPS",VLOOKUP(A5195,' Legislação Benef - GESCON'!$B$4:$I$2159,3,FALSE),"")</f>
        <v/>
      </c>
      <c r="K5195" s="83" t="str">
        <f>IF(H5195="RPPS",VLOOKUP(A5195,' Legislação Benef - GESCON'!$B$4:$I$2159,6,FALSE),"")</f>
        <v/>
      </c>
      <c r="L5195" s="83" t="str">
        <f>IF(H5195="RPPS",IFERROR(IF(VLOOKUP(A5195,'Suspensão de repasses - GESCON'!$D$3:$J$1048576,7,FALSE)="Validada","SIM","NÃO"),"NÃO"),"")</f>
        <v/>
      </c>
    </row>
    <row r="5196" spans="1:12" s="19" customFormat="1" ht="15" hidden="1" customHeight="1" x14ac:dyDescent="0.25">
      <c r="A5196" s="88" t="s">
        <v>10563</v>
      </c>
      <c r="B5196" s="40" t="s">
        <v>2197</v>
      </c>
      <c r="C5196" s="82" t="s">
        <v>10959</v>
      </c>
      <c r="D5196" s="82"/>
      <c r="E5196" s="82"/>
      <c r="F5196" s="82"/>
      <c r="G5196" s="82"/>
      <c r="H5196" s="40" t="s">
        <v>4</v>
      </c>
      <c r="I5196" s="83" t="str">
        <f>IFERROR(VLOOKUP(A5196,'Alíquotas - CADPREV'!$B$2152:$N$4324,8,FALSE),"")</f>
        <v/>
      </c>
      <c r="J5196" s="83" t="str">
        <f>IF(H5196="RPPS",VLOOKUP(A5196,' Legislação Benef - GESCON'!$B$4:$I$2159,3,FALSE),"")</f>
        <v/>
      </c>
      <c r="K5196" s="83" t="str">
        <f>IF(H5196="RPPS",VLOOKUP(A5196,' Legislação Benef - GESCON'!$B$4:$I$2159,6,FALSE),"")</f>
        <v/>
      </c>
      <c r="L5196" s="83" t="str">
        <f>IF(H5196="RPPS",IFERROR(IF(VLOOKUP(A5196,'Suspensão de repasses - GESCON'!$D$3:$J$1048576,7,FALSE)="Validada","SIM","NÃO"),"NÃO"),"")</f>
        <v/>
      </c>
    </row>
    <row r="5197" spans="1:12" s="19" customFormat="1" ht="15" hidden="1" customHeight="1" x14ac:dyDescent="0.25">
      <c r="A5197" s="88" t="s">
        <v>10564</v>
      </c>
      <c r="B5197" s="40" t="s">
        <v>4626</v>
      </c>
      <c r="C5197" s="82" t="s">
        <v>10959</v>
      </c>
      <c r="D5197" s="82"/>
      <c r="E5197" s="82"/>
      <c r="F5197" s="82"/>
      <c r="G5197" s="82"/>
      <c r="H5197" s="40" t="s">
        <v>4</v>
      </c>
      <c r="I5197" s="83" t="str">
        <f>IFERROR(VLOOKUP(A5197,'Alíquotas - CADPREV'!$B$2152:$N$4324,8,FALSE),"")</f>
        <v/>
      </c>
      <c r="J5197" s="83" t="str">
        <f>IF(H5197="RPPS",VLOOKUP(A5197,' Legislação Benef - GESCON'!$B$4:$I$2159,3,FALSE),"")</f>
        <v/>
      </c>
      <c r="K5197" s="83" t="str">
        <f>IF(H5197="RPPS",VLOOKUP(A5197,' Legislação Benef - GESCON'!$B$4:$I$2159,6,FALSE),"")</f>
        <v/>
      </c>
      <c r="L5197" s="83" t="str">
        <f>IF(H5197="RPPS",IFERROR(IF(VLOOKUP(A5197,'Suspensão de repasses - GESCON'!$D$3:$J$1048576,7,FALSE)="Validada","SIM","NÃO"),"NÃO"),"")</f>
        <v/>
      </c>
    </row>
    <row r="5198" spans="1:12" s="19" customFormat="1" ht="15" hidden="1" customHeight="1" x14ac:dyDescent="0.25">
      <c r="A5198" s="88" t="s">
        <v>10565</v>
      </c>
      <c r="B5198" s="40" t="s">
        <v>0</v>
      </c>
      <c r="C5198" s="82" t="s">
        <v>10959</v>
      </c>
      <c r="D5198" s="82"/>
      <c r="E5198" s="82"/>
      <c r="F5198" s="82"/>
      <c r="G5198" s="82"/>
      <c r="H5198" s="40" t="s">
        <v>4</v>
      </c>
      <c r="I5198" s="83" t="str">
        <f>IFERROR(VLOOKUP(A5198,'Alíquotas - CADPREV'!$B$2152:$N$4324,8,FALSE),"")</f>
        <v/>
      </c>
      <c r="J5198" s="83" t="str">
        <f>IF(H5198="RPPS",VLOOKUP(A5198,' Legislação Benef - GESCON'!$B$4:$I$2159,3,FALSE),"")</f>
        <v/>
      </c>
      <c r="K5198" s="83" t="str">
        <f>IF(H5198="RPPS",VLOOKUP(A5198,' Legislação Benef - GESCON'!$B$4:$I$2159,6,FALSE),"")</f>
        <v/>
      </c>
      <c r="L5198" s="83" t="str">
        <f>IF(H5198="RPPS",IFERROR(IF(VLOOKUP(A5198,'Suspensão de repasses - GESCON'!$D$3:$J$1048576,7,FALSE)="Validada","SIM","NÃO"),"NÃO"),"")</f>
        <v/>
      </c>
    </row>
    <row r="5199" spans="1:12" s="19" customFormat="1" ht="15" hidden="1" customHeight="1" x14ac:dyDescent="0.25">
      <c r="A5199" s="88" t="s">
        <v>10566</v>
      </c>
      <c r="B5199" s="40" t="s">
        <v>634</v>
      </c>
      <c r="C5199" s="82" t="s">
        <v>10959</v>
      </c>
      <c r="D5199" s="82"/>
      <c r="E5199" s="82"/>
      <c r="F5199" s="82"/>
      <c r="G5199" s="82"/>
      <c r="H5199" s="40" t="s">
        <v>4</v>
      </c>
      <c r="I5199" s="83" t="str">
        <f>IFERROR(VLOOKUP(A5199,'Alíquotas - CADPREV'!$B$2152:$N$4324,8,FALSE),"")</f>
        <v/>
      </c>
      <c r="J5199" s="83" t="str">
        <f>IF(H5199="RPPS",VLOOKUP(A5199,' Legislação Benef - GESCON'!$B$4:$I$2159,3,FALSE),"")</f>
        <v/>
      </c>
      <c r="K5199" s="83" t="str">
        <f>IF(H5199="RPPS",VLOOKUP(A5199,' Legislação Benef - GESCON'!$B$4:$I$2159,6,FALSE),"")</f>
        <v/>
      </c>
      <c r="L5199" s="83" t="str">
        <f>IF(H5199="RPPS",IFERROR(IF(VLOOKUP(A5199,'Suspensão de repasses - GESCON'!$D$3:$J$1048576,7,FALSE)="Validada","SIM","NÃO"),"NÃO"),"")</f>
        <v/>
      </c>
    </row>
    <row r="5200" spans="1:12" s="19" customFormat="1" ht="15" hidden="1" customHeight="1" x14ac:dyDescent="0.25">
      <c r="A5200" s="88" t="s">
        <v>10567</v>
      </c>
      <c r="B5200" s="40" t="s">
        <v>197</v>
      </c>
      <c r="C5200" s="82" t="s">
        <v>10959</v>
      </c>
      <c r="D5200" s="82"/>
      <c r="E5200" s="82"/>
      <c r="F5200" s="82"/>
      <c r="G5200" s="82"/>
      <c r="H5200" s="40" t="s">
        <v>4</v>
      </c>
      <c r="I5200" s="83" t="str">
        <f>IFERROR(VLOOKUP(A5200,'Alíquotas - CADPREV'!$B$2152:$N$4324,8,FALSE),"")</f>
        <v/>
      </c>
      <c r="J5200" s="83" t="str">
        <f>IF(H5200="RPPS",VLOOKUP(A5200,' Legislação Benef - GESCON'!$B$4:$I$2159,3,FALSE),"")</f>
        <v/>
      </c>
      <c r="K5200" s="83" t="str">
        <f>IF(H5200="RPPS",VLOOKUP(A5200,' Legislação Benef - GESCON'!$B$4:$I$2159,6,FALSE),"")</f>
        <v/>
      </c>
      <c r="L5200" s="83" t="str">
        <f>IF(H5200="RPPS",IFERROR(IF(VLOOKUP(A5200,'Suspensão de repasses - GESCON'!$D$3:$J$1048576,7,FALSE)="Validada","SIM","NÃO"),"NÃO"),"")</f>
        <v/>
      </c>
    </row>
    <row r="5201" spans="1:12" s="19" customFormat="1" ht="15" customHeight="1" x14ac:dyDescent="0.25">
      <c r="A5201" s="88" t="s">
        <v>10568</v>
      </c>
      <c r="B5201" s="40" t="s">
        <v>4626</v>
      </c>
      <c r="C5201" s="82" t="s">
        <v>10958</v>
      </c>
      <c r="D5201" s="82">
        <v>612</v>
      </c>
      <c r="E5201" s="82">
        <v>86</v>
      </c>
      <c r="F5201" s="82">
        <v>25</v>
      </c>
      <c r="G5201" s="82">
        <v>723</v>
      </c>
      <c r="H5201" s="40" t="s">
        <v>2</v>
      </c>
      <c r="I5201" s="83" t="str">
        <f>IFERROR(VLOOKUP(A5201,'Alíquotas - CADPREV'!$B$2152:$N$4324,8,FALSE),"")</f>
        <v>NÃO</v>
      </c>
      <c r="J5201" s="83" t="str">
        <f>IF(H5201="RPPS",VLOOKUP(A5201,' Legislação Benef - GESCON'!$B$4:$I$2159,3,FALSE),"")</f>
        <v>NÃO</v>
      </c>
      <c r="K5201" s="83" t="str">
        <f>IF(H5201="RPPS",VLOOKUP(A5201,' Legislação Benef - GESCON'!$B$4:$I$2159,6,FALSE),"")</f>
        <v>NÃO</v>
      </c>
      <c r="L5201" s="83" t="str">
        <f>IF(H5201="RPPS",IFERROR(IF(VLOOKUP(A5201,'Suspensão de repasses - GESCON'!$D$3:$J$1048576,7,FALSE)="Validada","SIM","NÃO"),"NÃO"),"")</f>
        <v>NÃO</v>
      </c>
    </row>
    <row r="5202" spans="1:12" s="19" customFormat="1" ht="15" hidden="1" customHeight="1" x14ac:dyDescent="0.25">
      <c r="A5202" s="88" t="s">
        <v>10569</v>
      </c>
      <c r="B5202" s="40" t="s">
        <v>1356</v>
      </c>
      <c r="C5202" s="82" t="s">
        <v>10959</v>
      </c>
      <c r="D5202" s="82"/>
      <c r="E5202" s="82"/>
      <c r="F5202" s="82"/>
      <c r="G5202" s="82"/>
      <c r="H5202" s="40" t="s">
        <v>4</v>
      </c>
      <c r="I5202" s="83" t="str">
        <f>IFERROR(VLOOKUP(A5202,'Alíquotas - CADPREV'!$B$2152:$N$4324,8,FALSE),"")</f>
        <v/>
      </c>
      <c r="J5202" s="83" t="str">
        <f>IF(H5202="RPPS",VLOOKUP(A5202,' Legislação Benef - GESCON'!$B$4:$I$2159,3,FALSE),"")</f>
        <v/>
      </c>
      <c r="K5202" s="83" t="str">
        <f>IF(H5202="RPPS",VLOOKUP(A5202,' Legislação Benef - GESCON'!$B$4:$I$2159,6,FALSE),"")</f>
        <v/>
      </c>
      <c r="L5202" s="83" t="str">
        <f>IF(H5202="RPPS",IFERROR(IF(VLOOKUP(A5202,'Suspensão de repasses - GESCON'!$D$3:$J$1048576,7,FALSE)="Validada","SIM","NÃO"),"NÃO"),"")</f>
        <v/>
      </c>
    </row>
    <row r="5203" spans="1:12" s="19" customFormat="1" ht="15" hidden="1" customHeight="1" x14ac:dyDescent="0.25">
      <c r="A5203" s="88" t="s">
        <v>10570</v>
      </c>
      <c r="B5203" s="40" t="s">
        <v>1142</v>
      </c>
      <c r="C5203" s="82" t="s">
        <v>10959</v>
      </c>
      <c r="D5203" s="82"/>
      <c r="E5203" s="82"/>
      <c r="F5203" s="82"/>
      <c r="G5203" s="82"/>
      <c r="H5203" s="40" t="s">
        <v>4</v>
      </c>
      <c r="I5203" s="83" t="str">
        <f>IFERROR(VLOOKUP(A5203,'Alíquotas - CADPREV'!$B$2152:$N$4324,8,FALSE),"")</f>
        <v/>
      </c>
      <c r="J5203" s="83" t="str">
        <f>IF(H5203="RPPS",VLOOKUP(A5203,' Legislação Benef - GESCON'!$B$4:$I$2159,3,FALSE),"")</f>
        <v/>
      </c>
      <c r="K5203" s="83" t="str">
        <f>IF(H5203="RPPS",VLOOKUP(A5203,' Legislação Benef - GESCON'!$B$4:$I$2159,6,FALSE),"")</f>
        <v/>
      </c>
      <c r="L5203" s="83" t="str">
        <f>IF(H5203="RPPS",IFERROR(IF(VLOOKUP(A5203,'Suspensão de repasses - GESCON'!$D$3:$J$1048576,7,FALSE)="Validada","SIM","NÃO"),"NÃO"),"")</f>
        <v/>
      </c>
    </row>
    <row r="5204" spans="1:12" s="19" customFormat="1" ht="15" customHeight="1" x14ac:dyDescent="0.25">
      <c r="A5204" s="88" t="s">
        <v>10571</v>
      </c>
      <c r="B5204" s="40" t="s">
        <v>4626</v>
      </c>
      <c r="C5204" s="82" t="s">
        <v>10958</v>
      </c>
      <c r="D5204" s="82">
        <v>3539</v>
      </c>
      <c r="E5204" s="82">
        <v>255</v>
      </c>
      <c r="F5204" s="82">
        <v>89</v>
      </c>
      <c r="G5204" s="82">
        <v>3883</v>
      </c>
      <c r="H5204" s="40" t="s">
        <v>2</v>
      </c>
      <c r="I5204" s="83" t="str">
        <f>IFERROR(VLOOKUP(A5204,'Alíquotas - CADPREV'!$B$2152:$N$4324,8,FALSE),"")</f>
        <v>NÃO</v>
      </c>
      <c r="J5204" s="83" t="str">
        <f>IF(H5204="RPPS",VLOOKUP(A5204,' Legislação Benef - GESCON'!$B$4:$I$2159,3,FALSE),"")</f>
        <v>NÃO</v>
      </c>
      <c r="K5204" s="83" t="str">
        <f>IF(H5204="RPPS",VLOOKUP(A5204,' Legislação Benef - GESCON'!$B$4:$I$2159,6,FALSE),"")</f>
        <v>NÃO</v>
      </c>
      <c r="L5204" s="83" t="str">
        <f>IF(H5204="RPPS",IFERROR(IF(VLOOKUP(A5204,'Suspensão de repasses - GESCON'!$D$3:$J$1048576,7,FALSE)="Validada","SIM","NÃO"),"NÃO"),"")</f>
        <v>NÃO</v>
      </c>
    </row>
    <row r="5205" spans="1:12" s="19" customFormat="1" ht="15" customHeight="1" x14ac:dyDescent="0.25">
      <c r="A5205" s="88" t="s">
        <v>10572</v>
      </c>
      <c r="B5205" s="40" t="s">
        <v>634</v>
      </c>
      <c r="C5205" s="82" t="s">
        <v>10958</v>
      </c>
      <c r="D5205" s="82">
        <v>1327</v>
      </c>
      <c r="E5205" s="82">
        <v>425</v>
      </c>
      <c r="F5205" s="82">
        <v>59</v>
      </c>
      <c r="G5205" s="82">
        <v>1811</v>
      </c>
      <c r="H5205" s="40" t="s">
        <v>2</v>
      </c>
      <c r="I5205" s="83" t="str">
        <f>IFERROR(VLOOKUP(A5205,'Alíquotas - CADPREV'!$B$2152:$N$4324,8,FALSE),"")</f>
        <v>NÃO</v>
      </c>
      <c r="J5205" s="83" t="str">
        <f>IF(H5205="RPPS",VLOOKUP(A5205,' Legislação Benef - GESCON'!$B$4:$I$2159,3,FALSE),"")</f>
        <v>NÃO</v>
      </c>
      <c r="K5205" s="83" t="str">
        <f>IF(H5205="RPPS",VLOOKUP(A5205,' Legislação Benef - GESCON'!$B$4:$I$2159,6,FALSE),"")</f>
        <v>NÃO</v>
      </c>
      <c r="L5205" s="83" t="str">
        <f>IF(H5205="RPPS",IFERROR(IF(VLOOKUP(A5205,'Suspensão de repasses - GESCON'!$D$3:$J$1048576,7,FALSE)="Validada","SIM","NÃO"),"NÃO"),"")</f>
        <v>NÃO</v>
      </c>
    </row>
    <row r="5206" spans="1:12" s="19" customFormat="1" ht="15" customHeight="1" x14ac:dyDescent="0.25">
      <c r="A5206" s="88" t="s">
        <v>10573</v>
      </c>
      <c r="B5206" s="40" t="s">
        <v>4626</v>
      </c>
      <c r="C5206" s="82" t="s">
        <v>10958</v>
      </c>
      <c r="D5206" s="82">
        <v>6417</v>
      </c>
      <c r="E5206" s="82">
        <v>1875</v>
      </c>
      <c r="F5206" s="82">
        <v>628</v>
      </c>
      <c r="G5206" s="82">
        <v>8920</v>
      </c>
      <c r="H5206" s="40" t="s">
        <v>2</v>
      </c>
      <c r="I5206" s="83" t="str">
        <f>IFERROR(VLOOKUP(A5206,'Alíquotas - CADPREV'!$B$2152:$N$4324,8,FALSE),"")</f>
        <v>NÃO</v>
      </c>
      <c r="J5206" s="83" t="str">
        <f>IF(H5206="RPPS",VLOOKUP(A5206,' Legislação Benef - GESCON'!$B$4:$I$2159,3,FALSE),"")</f>
        <v>NÃO</v>
      </c>
      <c r="K5206" s="83" t="str">
        <f>IF(H5206="RPPS",VLOOKUP(A5206,' Legislação Benef - GESCON'!$B$4:$I$2159,6,FALSE),"")</f>
        <v>NÃO</v>
      </c>
      <c r="L5206" s="83" t="str">
        <f>IF(H5206="RPPS",IFERROR(IF(VLOOKUP(A5206,'Suspensão de repasses - GESCON'!$D$3:$J$1048576,7,FALSE)="Validada","SIM","NÃO"),"NÃO"),"")</f>
        <v>NÃO</v>
      </c>
    </row>
    <row r="5207" spans="1:12" s="19" customFormat="1" ht="15" hidden="1" customHeight="1" x14ac:dyDescent="0.25">
      <c r="A5207" s="88" t="s">
        <v>10574</v>
      </c>
      <c r="B5207" s="40" t="s">
        <v>2554</v>
      </c>
      <c r="C5207" s="82" t="s">
        <v>10959</v>
      </c>
      <c r="D5207" s="82"/>
      <c r="E5207" s="82"/>
      <c r="F5207" s="82"/>
      <c r="G5207" s="82"/>
      <c r="H5207" s="40" t="s">
        <v>4</v>
      </c>
      <c r="I5207" s="83" t="str">
        <f>IFERROR(VLOOKUP(A5207,'Alíquotas - CADPREV'!$B$2152:$N$4324,8,FALSE),"")</f>
        <v/>
      </c>
      <c r="J5207" s="83" t="str">
        <f>IF(H5207="RPPS",VLOOKUP(A5207,' Legislação Benef - GESCON'!$B$4:$I$2159,3,FALSE),"")</f>
        <v/>
      </c>
      <c r="K5207" s="83" t="str">
        <f>IF(H5207="RPPS",VLOOKUP(A5207,' Legislação Benef - GESCON'!$B$4:$I$2159,6,FALSE),"")</f>
        <v/>
      </c>
      <c r="L5207" s="83" t="str">
        <f>IF(H5207="RPPS",IFERROR(IF(VLOOKUP(A5207,'Suspensão de repasses - GESCON'!$D$3:$J$1048576,7,FALSE)="Validada","SIM","NÃO"),"NÃO"),"")</f>
        <v/>
      </c>
    </row>
    <row r="5208" spans="1:12" s="19" customFormat="1" ht="15" hidden="1" customHeight="1" x14ac:dyDescent="0.25">
      <c r="A5208" s="88" t="s">
        <v>10575</v>
      </c>
      <c r="B5208" s="40" t="s">
        <v>3812</v>
      </c>
      <c r="C5208" s="82" t="s">
        <v>10959</v>
      </c>
      <c r="D5208" s="82"/>
      <c r="E5208" s="82"/>
      <c r="F5208" s="82"/>
      <c r="G5208" s="82"/>
      <c r="H5208" s="40" t="s">
        <v>4</v>
      </c>
      <c r="I5208" s="83" t="str">
        <f>IFERROR(VLOOKUP(A5208,'Alíquotas - CADPREV'!$B$2152:$N$4324,8,FALSE),"")</f>
        <v/>
      </c>
      <c r="J5208" s="83" t="str">
        <f>IF(H5208="RPPS",VLOOKUP(A5208,' Legislação Benef - GESCON'!$B$4:$I$2159,3,FALSE),"")</f>
        <v/>
      </c>
      <c r="K5208" s="83" t="str">
        <f>IF(H5208="RPPS",VLOOKUP(A5208,' Legislação Benef - GESCON'!$B$4:$I$2159,6,FALSE),"")</f>
        <v/>
      </c>
      <c r="L5208" s="83" t="str">
        <f>IF(H5208="RPPS",IFERROR(IF(VLOOKUP(A5208,'Suspensão de repasses - GESCON'!$D$3:$J$1048576,7,FALSE)="Validada","SIM","NÃO"),"NÃO"),"")</f>
        <v/>
      </c>
    </row>
    <row r="5209" spans="1:12" s="19" customFormat="1" ht="15" hidden="1" customHeight="1" x14ac:dyDescent="0.25">
      <c r="A5209" s="88" t="s">
        <v>10576</v>
      </c>
      <c r="B5209" s="40" t="s">
        <v>133</v>
      </c>
      <c r="C5209" s="82" t="s">
        <v>10959</v>
      </c>
      <c r="D5209" s="82"/>
      <c r="E5209" s="82"/>
      <c r="F5209" s="82"/>
      <c r="G5209" s="82"/>
      <c r="H5209" s="40" t="s">
        <v>4</v>
      </c>
      <c r="I5209" s="83" t="str">
        <f>IFERROR(VLOOKUP(A5209,'Alíquotas - CADPREV'!$B$2152:$N$4324,8,FALSE),"")</f>
        <v/>
      </c>
      <c r="J5209" s="83" t="str">
        <f>IF(H5209="RPPS",VLOOKUP(A5209,' Legislação Benef - GESCON'!$B$4:$I$2159,3,FALSE),"")</f>
        <v/>
      </c>
      <c r="K5209" s="83" t="str">
        <f>IF(H5209="RPPS",VLOOKUP(A5209,' Legislação Benef - GESCON'!$B$4:$I$2159,6,FALSE),"")</f>
        <v/>
      </c>
      <c r="L5209" s="83" t="str">
        <f>IF(H5209="RPPS",IFERROR(IF(VLOOKUP(A5209,'Suspensão de repasses - GESCON'!$D$3:$J$1048576,7,FALSE)="Validada","SIM","NÃO"),"NÃO"),"")</f>
        <v/>
      </c>
    </row>
    <row r="5210" spans="1:12" s="19" customFormat="1" ht="15" hidden="1" customHeight="1" x14ac:dyDescent="0.25">
      <c r="A5210" s="88" t="s">
        <v>10577</v>
      </c>
      <c r="B5210" s="40" t="s">
        <v>2554</v>
      </c>
      <c r="C5210" s="82" t="s">
        <v>10959</v>
      </c>
      <c r="D5210" s="82"/>
      <c r="E5210" s="82"/>
      <c r="F5210" s="82"/>
      <c r="G5210" s="82"/>
      <c r="H5210" s="40" t="s">
        <v>4</v>
      </c>
      <c r="I5210" s="83" t="str">
        <f>IFERROR(VLOOKUP(A5210,'Alíquotas - CADPREV'!$B$2152:$N$4324,8,FALSE),"")</f>
        <v/>
      </c>
      <c r="J5210" s="83" t="str">
        <f>IF(H5210="RPPS",VLOOKUP(A5210,' Legislação Benef - GESCON'!$B$4:$I$2159,3,FALSE),"")</f>
        <v/>
      </c>
      <c r="K5210" s="83" t="str">
        <f>IF(H5210="RPPS",VLOOKUP(A5210,' Legislação Benef - GESCON'!$B$4:$I$2159,6,FALSE),"")</f>
        <v/>
      </c>
      <c r="L5210" s="83" t="str">
        <f>IF(H5210="RPPS",IFERROR(IF(VLOOKUP(A5210,'Suspensão de repasses - GESCON'!$D$3:$J$1048576,7,FALSE)="Validada","SIM","NÃO"),"NÃO"),"")</f>
        <v/>
      </c>
    </row>
    <row r="5211" spans="1:12" s="19" customFormat="1" ht="15" hidden="1" customHeight="1" x14ac:dyDescent="0.25">
      <c r="A5211" s="88" t="s">
        <v>10578</v>
      </c>
      <c r="B5211" s="40" t="s">
        <v>215</v>
      </c>
      <c r="C5211" s="82" t="s">
        <v>10959</v>
      </c>
      <c r="D5211" s="82"/>
      <c r="E5211" s="82"/>
      <c r="F5211" s="82"/>
      <c r="G5211" s="82"/>
      <c r="H5211" s="40" t="s">
        <v>4</v>
      </c>
      <c r="I5211" s="83" t="str">
        <f>IFERROR(VLOOKUP(A5211,'Alíquotas - CADPREV'!$B$2152:$N$4324,8,FALSE),"")</f>
        <v/>
      </c>
      <c r="J5211" s="83" t="str">
        <f>IF(H5211="RPPS",VLOOKUP(A5211,' Legislação Benef - GESCON'!$B$4:$I$2159,3,FALSE),"")</f>
        <v/>
      </c>
      <c r="K5211" s="83" t="str">
        <f>IF(H5211="RPPS",VLOOKUP(A5211,' Legislação Benef - GESCON'!$B$4:$I$2159,6,FALSE),"")</f>
        <v/>
      </c>
      <c r="L5211" s="83" t="str">
        <f>IF(H5211="RPPS",IFERROR(IF(VLOOKUP(A5211,'Suspensão de repasses - GESCON'!$D$3:$J$1048576,7,FALSE)="Validada","SIM","NÃO"),"NÃO"),"")</f>
        <v/>
      </c>
    </row>
    <row r="5212" spans="1:12" s="19" customFormat="1" ht="15" customHeight="1" x14ac:dyDescent="0.25">
      <c r="A5212" s="88" t="s">
        <v>10579</v>
      </c>
      <c r="B5212" s="40" t="s">
        <v>3143</v>
      </c>
      <c r="C5212" s="82" t="s">
        <v>10958</v>
      </c>
      <c r="D5212" s="82">
        <v>348</v>
      </c>
      <c r="E5212" s="82">
        <v>119</v>
      </c>
      <c r="F5212" s="82">
        <v>23</v>
      </c>
      <c r="G5212" s="82">
        <v>490</v>
      </c>
      <c r="H5212" s="40" t="s">
        <v>2</v>
      </c>
      <c r="I5212" s="83" t="str">
        <f>IFERROR(VLOOKUP(A5212,'Alíquotas - CADPREV'!$B$2152:$N$4324,8,FALSE),"")</f>
        <v>SIM</v>
      </c>
      <c r="J5212" s="83" t="str">
        <f>IF(H5212="RPPS",VLOOKUP(A5212,' Legislação Benef - GESCON'!$B$4:$I$2159,3,FALSE),"")</f>
        <v>NÃO</v>
      </c>
      <c r="K5212" s="83" t="str">
        <f>IF(H5212="RPPS",VLOOKUP(A5212,' Legislação Benef - GESCON'!$B$4:$I$2159,6,FALSE),"")</f>
        <v>NÃO</v>
      </c>
      <c r="L5212" s="83" t="str">
        <f>IF(H5212="RPPS",IFERROR(IF(VLOOKUP(A5212,'Suspensão de repasses - GESCON'!$D$3:$J$1048576,7,FALSE)="Validada","SIM","NÃO"),"NÃO"),"")</f>
        <v>NÃO</v>
      </c>
    </row>
    <row r="5213" spans="1:12" s="19" customFormat="1" ht="15" hidden="1" customHeight="1" x14ac:dyDescent="0.25">
      <c r="A5213" s="88" t="s">
        <v>10580</v>
      </c>
      <c r="B5213" s="40" t="s">
        <v>1356</v>
      </c>
      <c r="C5213" s="82" t="s">
        <v>10959</v>
      </c>
      <c r="D5213" s="82"/>
      <c r="E5213" s="82"/>
      <c r="F5213" s="82"/>
      <c r="G5213" s="82"/>
      <c r="H5213" s="40" t="s">
        <v>4</v>
      </c>
      <c r="I5213" s="83" t="str">
        <f>IFERROR(VLOOKUP(A5213,'Alíquotas - CADPREV'!$B$2152:$N$4324,8,FALSE),"")</f>
        <v/>
      </c>
      <c r="J5213" s="83" t="str">
        <f>IF(H5213="RPPS",VLOOKUP(A5213,' Legislação Benef - GESCON'!$B$4:$I$2159,3,FALSE),"")</f>
        <v/>
      </c>
      <c r="K5213" s="83" t="str">
        <f>IF(H5213="RPPS",VLOOKUP(A5213,' Legislação Benef - GESCON'!$B$4:$I$2159,6,FALSE),"")</f>
        <v/>
      </c>
      <c r="L5213" s="83" t="str">
        <f>IF(H5213="RPPS",IFERROR(IF(VLOOKUP(A5213,'Suspensão de repasses - GESCON'!$D$3:$J$1048576,7,FALSE)="Validada","SIM","NÃO"),"NÃO"),"")</f>
        <v/>
      </c>
    </row>
    <row r="5214" spans="1:12" s="19" customFormat="1" ht="15" hidden="1" customHeight="1" x14ac:dyDescent="0.25">
      <c r="A5214" s="88" t="s">
        <v>10581</v>
      </c>
      <c r="B5214" s="40" t="s">
        <v>3747</v>
      </c>
      <c r="C5214" s="82" t="s">
        <v>10959</v>
      </c>
      <c r="D5214" s="82"/>
      <c r="E5214" s="82"/>
      <c r="F5214" s="82"/>
      <c r="G5214" s="82"/>
      <c r="H5214" s="40" t="s">
        <v>4</v>
      </c>
      <c r="I5214" s="83" t="str">
        <f>IFERROR(VLOOKUP(A5214,'Alíquotas - CADPREV'!$B$2152:$N$4324,8,FALSE),"")</f>
        <v/>
      </c>
      <c r="J5214" s="83" t="str">
        <f>IF(H5214="RPPS",VLOOKUP(A5214,' Legislação Benef - GESCON'!$B$4:$I$2159,3,FALSE),"")</f>
        <v/>
      </c>
      <c r="K5214" s="83" t="str">
        <f>IF(H5214="RPPS",VLOOKUP(A5214,' Legislação Benef - GESCON'!$B$4:$I$2159,6,FALSE),"")</f>
        <v/>
      </c>
      <c r="L5214" s="83" t="str">
        <f>IF(H5214="RPPS",IFERROR(IF(VLOOKUP(A5214,'Suspensão de repasses - GESCON'!$D$3:$J$1048576,7,FALSE)="Validada","SIM","NÃO"),"NÃO"),"")</f>
        <v/>
      </c>
    </row>
    <row r="5215" spans="1:12" s="19" customFormat="1" ht="15" customHeight="1" x14ac:dyDescent="0.25">
      <c r="A5215" s="88" t="s">
        <v>10582</v>
      </c>
      <c r="B5215" s="40" t="s">
        <v>634</v>
      </c>
      <c r="C5215" s="82" t="s">
        <v>10958</v>
      </c>
      <c r="D5215" s="82">
        <v>812</v>
      </c>
      <c r="E5215" s="82">
        <v>12</v>
      </c>
      <c r="F5215" s="82">
        <v>5</v>
      </c>
      <c r="G5215" s="82">
        <v>829</v>
      </c>
      <c r="H5215" s="40" t="s">
        <v>2</v>
      </c>
      <c r="I5215" s="83" t="str">
        <f>IFERROR(VLOOKUP(A5215,'Alíquotas - CADPREV'!$B$2152:$N$4324,8,FALSE),"")</f>
        <v>NÃO</v>
      </c>
      <c r="J5215" s="83" t="str">
        <f>IF(H5215="RPPS",VLOOKUP(A5215,' Legislação Benef - GESCON'!$B$4:$I$2159,3,FALSE),"")</f>
        <v>NÃO</v>
      </c>
      <c r="K5215" s="83" t="str">
        <f>IF(H5215="RPPS",VLOOKUP(A5215,' Legislação Benef - GESCON'!$B$4:$I$2159,6,FALSE),"")</f>
        <v>NÃO</v>
      </c>
      <c r="L5215" s="83" t="str">
        <f>IF(H5215="RPPS",IFERROR(IF(VLOOKUP(A5215,'Suspensão de repasses - GESCON'!$D$3:$J$1048576,7,FALSE)="Validada","SIM","NÃO"),"NÃO"),"")</f>
        <v>NÃO</v>
      </c>
    </row>
    <row r="5216" spans="1:12" s="19" customFormat="1" ht="15" hidden="1" customHeight="1" x14ac:dyDescent="0.25">
      <c r="A5216" s="88" t="s">
        <v>10583</v>
      </c>
      <c r="B5216" s="40" t="s">
        <v>4626</v>
      </c>
      <c r="C5216" s="82" t="s">
        <v>10959</v>
      </c>
      <c r="D5216" s="82"/>
      <c r="E5216" s="82"/>
      <c r="F5216" s="82"/>
      <c r="G5216" s="82"/>
      <c r="H5216" s="40" t="s">
        <v>4</v>
      </c>
      <c r="I5216" s="83" t="str">
        <f>IFERROR(VLOOKUP(A5216,'Alíquotas - CADPREV'!$B$2152:$N$4324,8,FALSE),"")</f>
        <v/>
      </c>
      <c r="J5216" s="83" t="str">
        <f>IF(H5216="RPPS",VLOOKUP(A5216,' Legislação Benef - GESCON'!$B$4:$I$2159,3,FALSE),"")</f>
        <v/>
      </c>
      <c r="K5216" s="83" t="str">
        <f>IF(H5216="RPPS",VLOOKUP(A5216,' Legislação Benef - GESCON'!$B$4:$I$2159,6,FALSE),"")</f>
        <v/>
      </c>
      <c r="L5216" s="83" t="str">
        <f>IF(H5216="RPPS",IFERROR(IF(VLOOKUP(A5216,'Suspensão de repasses - GESCON'!$D$3:$J$1048576,7,FALSE)="Validada","SIM","NÃO"),"NÃO"),"")</f>
        <v/>
      </c>
    </row>
    <row r="5217" spans="1:12" s="19" customFormat="1" ht="15" customHeight="1" x14ac:dyDescent="0.25">
      <c r="A5217" s="88" t="s">
        <v>10584</v>
      </c>
      <c r="B5217" s="40" t="s">
        <v>3143</v>
      </c>
      <c r="C5217" s="82" t="s">
        <v>10958</v>
      </c>
      <c r="D5217" s="82">
        <v>1978</v>
      </c>
      <c r="E5217" s="82">
        <v>553</v>
      </c>
      <c r="F5217" s="82">
        <v>156</v>
      </c>
      <c r="G5217" s="82">
        <v>2687</v>
      </c>
      <c r="H5217" s="40" t="s">
        <v>2</v>
      </c>
      <c r="I5217" s="83" t="str">
        <f>IFERROR(VLOOKUP(A5217,'Alíquotas - CADPREV'!$B$2152:$N$4324,8,FALSE),"")</f>
        <v>NÃO</v>
      </c>
      <c r="J5217" s="83" t="str">
        <f>IF(H5217="RPPS",VLOOKUP(A5217,' Legislação Benef - GESCON'!$B$4:$I$2159,3,FALSE),"")</f>
        <v>NÃO</v>
      </c>
      <c r="K5217" s="83" t="str">
        <f>IF(H5217="RPPS",VLOOKUP(A5217,' Legislação Benef - GESCON'!$B$4:$I$2159,6,FALSE),"")</f>
        <v>NÃO</v>
      </c>
      <c r="L5217" s="83" t="str">
        <f>IF(H5217="RPPS",IFERROR(IF(VLOOKUP(A5217,'Suspensão de repasses - GESCON'!$D$3:$J$1048576,7,FALSE)="Validada","SIM","NÃO"),"NÃO"),"")</f>
        <v>NÃO</v>
      </c>
    </row>
    <row r="5218" spans="1:12" s="19" customFormat="1" ht="15" hidden="1" customHeight="1" x14ac:dyDescent="0.25">
      <c r="A5218" s="88" t="s">
        <v>10585</v>
      </c>
      <c r="B5218" s="40" t="s">
        <v>4559</v>
      </c>
      <c r="C5218" s="82" t="s">
        <v>10959</v>
      </c>
      <c r="D5218" s="82"/>
      <c r="E5218" s="82"/>
      <c r="F5218" s="82"/>
      <c r="G5218" s="82"/>
      <c r="H5218" s="40" t="s">
        <v>4</v>
      </c>
      <c r="I5218" s="83" t="str">
        <f>IFERROR(VLOOKUP(A5218,'Alíquotas - CADPREV'!$B$2152:$N$4324,8,FALSE),"")</f>
        <v/>
      </c>
      <c r="J5218" s="83" t="str">
        <f>IF(H5218="RPPS",VLOOKUP(A5218,' Legislação Benef - GESCON'!$B$4:$I$2159,3,FALSE),"")</f>
        <v/>
      </c>
      <c r="K5218" s="83" t="str">
        <f>IF(H5218="RPPS",VLOOKUP(A5218,' Legislação Benef - GESCON'!$B$4:$I$2159,6,FALSE),"")</f>
        <v/>
      </c>
      <c r="L5218" s="83" t="str">
        <f>IF(H5218="RPPS",IFERROR(IF(VLOOKUP(A5218,'Suspensão de repasses - GESCON'!$D$3:$J$1048576,7,FALSE)="Validada","SIM","NÃO"),"NÃO"),"")</f>
        <v/>
      </c>
    </row>
    <row r="5219" spans="1:12" s="19" customFormat="1" ht="15" customHeight="1" x14ac:dyDescent="0.25">
      <c r="A5219" s="88" t="s">
        <v>10586</v>
      </c>
      <c r="B5219" s="40" t="s">
        <v>3601</v>
      </c>
      <c r="C5219" s="82" t="s">
        <v>10958</v>
      </c>
      <c r="D5219" s="82">
        <v>149</v>
      </c>
      <c r="E5219" s="82">
        <v>0</v>
      </c>
      <c r="F5219" s="82">
        <v>0</v>
      </c>
      <c r="G5219" s="82">
        <v>149</v>
      </c>
      <c r="H5219" s="40" t="s">
        <v>2</v>
      </c>
      <c r="I5219" s="83" t="str">
        <f>IFERROR(VLOOKUP(A5219,'Alíquotas - CADPREV'!$B$2152:$N$4324,8,FALSE),"")</f>
        <v>NÃO</v>
      </c>
      <c r="J5219" s="83" t="str">
        <f>IF(H5219="RPPS",VLOOKUP(A5219,' Legislação Benef - GESCON'!$B$4:$I$2159,3,FALSE),"")</f>
        <v>NÃO</v>
      </c>
      <c r="K5219" s="83" t="str">
        <f>IF(H5219="RPPS",VLOOKUP(A5219,' Legislação Benef - GESCON'!$B$4:$I$2159,6,FALSE),"")</f>
        <v>NÃO</v>
      </c>
      <c r="L5219" s="83" t="str">
        <f>IF(H5219="RPPS",IFERROR(IF(VLOOKUP(A5219,'Suspensão de repasses - GESCON'!$D$3:$J$1048576,7,FALSE)="Validada","SIM","NÃO"),"NÃO"),"")</f>
        <v>NÃO</v>
      </c>
    </row>
    <row r="5220" spans="1:12" s="19" customFormat="1" ht="15" hidden="1" customHeight="1" x14ac:dyDescent="0.25">
      <c r="A5220" s="88" t="s">
        <v>10587</v>
      </c>
      <c r="B5220" s="40" t="s">
        <v>3601</v>
      </c>
      <c r="C5220" s="82" t="s">
        <v>10959</v>
      </c>
      <c r="D5220" s="82"/>
      <c r="E5220" s="82"/>
      <c r="F5220" s="82"/>
      <c r="G5220" s="82"/>
      <c r="H5220" s="40" t="s">
        <v>4</v>
      </c>
      <c r="I5220" s="83" t="str">
        <f>IFERROR(VLOOKUP(A5220,'Alíquotas - CADPREV'!$B$2152:$N$4324,8,FALSE),"")</f>
        <v/>
      </c>
      <c r="J5220" s="83" t="str">
        <f>IF(H5220="RPPS",VLOOKUP(A5220,' Legislação Benef - GESCON'!$B$4:$I$2159,3,FALSE),"")</f>
        <v/>
      </c>
      <c r="K5220" s="83" t="str">
        <f>IF(H5220="RPPS",VLOOKUP(A5220,' Legislação Benef - GESCON'!$B$4:$I$2159,6,FALSE),"")</f>
        <v/>
      </c>
      <c r="L5220" s="83" t="str">
        <f>IF(H5220="RPPS",IFERROR(IF(VLOOKUP(A5220,'Suspensão de repasses - GESCON'!$D$3:$J$1048576,7,FALSE)="Validada","SIM","NÃO"),"NÃO"),"")</f>
        <v/>
      </c>
    </row>
    <row r="5221" spans="1:12" s="19" customFormat="1" ht="15" customHeight="1" x14ac:dyDescent="0.25">
      <c r="A5221" s="88" t="s">
        <v>10588</v>
      </c>
      <c r="B5221" s="40" t="s">
        <v>3812</v>
      </c>
      <c r="C5221" s="82" t="s">
        <v>10958</v>
      </c>
      <c r="D5221" s="82">
        <v>299</v>
      </c>
      <c r="E5221" s="82">
        <v>111</v>
      </c>
      <c r="F5221" s="82">
        <v>29</v>
      </c>
      <c r="G5221" s="82">
        <v>439</v>
      </c>
      <c r="H5221" s="40" t="s">
        <v>2</v>
      </c>
      <c r="I5221" s="83" t="str">
        <f>IFERROR(VLOOKUP(A5221,'Alíquotas - CADPREV'!$B$2152:$N$4324,8,FALSE),"")</f>
        <v>NÃO</v>
      </c>
      <c r="J5221" s="83" t="str">
        <f>IF(H5221="RPPS",VLOOKUP(A5221,' Legislação Benef - GESCON'!$B$4:$I$2159,3,FALSE),"")</f>
        <v>NÃO</v>
      </c>
      <c r="K5221" s="83" t="str">
        <f>IF(H5221="RPPS",VLOOKUP(A5221,' Legislação Benef - GESCON'!$B$4:$I$2159,6,FALSE),"")</f>
        <v>NÃO</v>
      </c>
      <c r="L5221" s="83" t="str">
        <f>IF(H5221="RPPS",IFERROR(IF(VLOOKUP(A5221,'Suspensão de repasses - GESCON'!$D$3:$J$1048576,7,FALSE)="Validada","SIM","NÃO"),"NÃO"),"")</f>
        <v>NÃO</v>
      </c>
    </row>
    <row r="5222" spans="1:12" s="19" customFormat="1" ht="15" hidden="1" customHeight="1" x14ac:dyDescent="0.25">
      <c r="A5222" s="88" t="s">
        <v>10589</v>
      </c>
      <c r="B5222" s="40" t="s">
        <v>2554</v>
      </c>
      <c r="C5222" s="82" t="s">
        <v>10959</v>
      </c>
      <c r="D5222" s="82"/>
      <c r="E5222" s="82"/>
      <c r="F5222" s="82"/>
      <c r="G5222" s="82"/>
      <c r="H5222" s="40" t="s">
        <v>4</v>
      </c>
      <c r="I5222" s="83" t="str">
        <f>IFERROR(VLOOKUP(A5222,'Alíquotas - CADPREV'!$B$2152:$N$4324,8,FALSE),"")</f>
        <v/>
      </c>
      <c r="J5222" s="83" t="str">
        <f>IF(H5222="RPPS",VLOOKUP(A5222,' Legislação Benef - GESCON'!$B$4:$I$2159,3,FALSE),"")</f>
        <v/>
      </c>
      <c r="K5222" s="83" t="str">
        <f>IF(H5222="RPPS",VLOOKUP(A5222,' Legislação Benef - GESCON'!$B$4:$I$2159,6,FALSE),"")</f>
        <v/>
      </c>
      <c r="L5222" s="83" t="str">
        <f>IF(H5222="RPPS",IFERROR(IF(VLOOKUP(A5222,'Suspensão de repasses - GESCON'!$D$3:$J$1048576,7,FALSE)="Validada","SIM","NÃO"),"NÃO"),"")</f>
        <v/>
      </c>
    </row>
    <row r="5223" spans="1:12" s="19" customFormat="1" ht="15" hidden="1" customHeight="1" x14ac:dyDescent="0.25">
      <c r="A5223" s="88" t="s">
        <v>10590</v>
      </c>
      <c r="B5223" s="40" t="s">
        <v>215</v>
      </c>
      <c r="C5223" s="82" t="s">
        <v>10959</v>
      </c>
      <c r="D5223" s="82"/>
      <c r="E5223" s="82"/>
      <c r="F5223" s="82"/>
      <c r="G5223" s="82"/>
      <c r="H5223" s="40" t="s">
        <v>4</v>
      </c>
      <c r="I5223" s="83" t="str">
        <f>IFERROR(VLOOKUP(A5223,'Alíquotas - CADPREV'!$B$2152:$N$4324,8,FALSE),"")</f>
        <v/>
      </c>
      <c r="J5223" s="83" t="str">
        <f>IF(H5223="RPPS",VLOOKUP(A5223,' Legislação Benef - GESCON'!$B$4:$I$2159,3,FALSE),"")</f>
        <v/>
      </c>
      <c r="K5223" s="83" t="str">
        <f>IF(H5223="RPPS",VLOOKUP(A5223,' Legislação Benef - GESCON'!$B$4:$I$2159,6,FALSE),"")</f>
        <v/>
      </c>
      <c r="L5223" s="83" t="str">
        <f>IF(H5223="RPPS",IFERROR(IF(VLOOKUP(A5223,'Suspensão de repasses - GESCON'!$D$3:$J$1048576,7,FALSE)="Validada","SIM","NÃO"),"NÃO"),"")</f>
        <v/>
      </c>
    </row>
    <row r="5224" spans="1:12" s="19" customFormat="1" ht="15" hidden="1" customHeight="1" x14ac:dyDescent="0.25">
      <c r="A5224" s="88" t="s">
        <v>10591</v>
      </c>
      <c r="B5224" s="40" t="s">
        <v>4626</v>
      </c>
      <c r="C5224" s="82" t="s">
        <v>10959</v>
      </c>
      <c r="D5224" s="82"/>
      <c r="E5224" s="82"/>
      <c r="F5224" s="82"/>
      <c r="G5224" s="82"/>
      <c r="H5224" s="40" t="s">
        <v>4</v>
      </c>
      <c r="I5224" s="83" t="str">
        <f>IFERROR(VLOOKUP(A5224,'Alíquotas - CADPREV'!$B$2152:$N$4324,8,FALSE),"")</f>
        <v/>
      </c>
      <c r="J5224" s="83" t="str">
        <f>IF(H5224="RPPS",VLOOKUP(A5224,' Legislação Benef - GESCON'!$B$4:$I$2159,3,FALSE),"")</f>
        <v/>
      </c>
      <c r="K5224" s="83" t="str">
        <f>IF(H5224="RPPS",VLOOKUP(A5224,' Legislação Benef - GESCON'!$B$4:$I$2159,6,FALSE),"")</f>
        <v/>
      </c>
      <c r="L5224" s="83" t="str">
        <f>IF(H5224="RPPS",IFERROR(IF(VLOOKUP(A5224,'Suspensão de repasses - GESCON'!$D$3:$J$1048576,7,FALSE)="Validada","SIM","NÃO"),"NÃO"),"")</f>
        <v/>
      </c>
    </row>
    <row r="5225" spans="1:12" s="19" customFormat="1" ht="15" hidden="1" customHeight="1" x14ac:dyDescent="0.25">
      <c r="A5225" s="88" t="s">
        <v>10592</v>
      </c>
      <c r="B5225" s="40" t="s">
        <v>215</v>
      </c>
      <c r="C5225" s="82" t="s">
        <v>10959</v>
      </c>
      <c r="D5225" s="82"/>
      <c r="E5225" s="82"/>
      <c r="F5225" s="82"/>
      <c r="G5225" s="82"/>
      <c r="H5225" s="40" t="s">
        <v>4</v>
      </c>
      <c r="I5225" s="83" t="str">
        <f>IFERROR(VLOOKUP(A5225,'Alíquotas - CADPREV'!$B$2152:$N$4324,8,FALSE),"")</f>
        <v/>
      </c>
      <c r="J5225" s="83" t="str">
        <f>IF(H5225="RPPS",VLOOKUP(A5225,' Legislação Benef - GESCON'!$B$4:$I$2159,3,FALSE),"")</f>
        <v/>
      </c>
      <c r="K5225" s="83" t="str">
        <f>IF(H5225="RPPS",VLOOKUP(A5225,' Legislação Benef - GESCON'!$B$4:$I$2159,6,FALSE),"")</f>
        <v/>
      </c>
      <c r="L5225" s="83" t="str">
        <f>IF(H5225="RPPS",IFERROR(IF(VLOOKUP(A5225,'Suspensão de repasses - GESCON'!$D$3:$J$1048576,7,FALSE)="Validada","SIM","NÃO"),"NÃO"),"")</f>
        <v/>
      </c>
    </row>
    <row r="5226" spans="1:12" s="19" customFormat="1" ht="15" customHeight="1" x14ac:dyDescent="0.25">
      <c r="A5226" s="88" t="s">
        <v>10593</v>
      </c>
      <c r="B5226" s="40" t="s">
        <v>1356</v>
      </c>
      <c r="C5226" s="82" t="s">
        <v>10958</v>
      </c>
      <c r="D5226" s="82">
        <v>1760</v>
      </c>
      <c r="E5226" s="82">
        <v>729</v>
      </c>
      <c r="F5226" s="82">
        <v>176</v>
      </c>
      <c r="G5226" s="82">
        <v>2665</v>
      </c>
      <c r="H5226" s="40" t="s">
        <v>2</v>
      </c>
      <c r="I5226" s="83" t="str">
        <f>IFERROR(VLOOKUP(A5226,'Alíquotas - CADPREV'!$B$2152:$N$4324,8,FALSE),"")</f>
        <v>NÃO</v>
      </c>
      <c r="J5226" s="83" t="str">
        <f>IF(H5226="RPPS",VLOOKUP(A5226,' Legislação Benef - GESCON'!$B$4:$I$2159,3,FALSE),"")</f>
        <v>NÃO</v>
      </c>
      <c r="K5226" s="83" t="str">
        <f>IF(H5226="RPPS",VLOOKUP(A5226,' Legislação Benef - GESCON'!$B$4:$I$2159,6,FALSE),"")</f>
        <v>NÃO</v>
      </c>
      <c r="L5226" s="83" t="str">
        <f>IF(H5226="RPPS",IFERROR(IF(VLOOKUP(A5226,'Suspensão de repasses - GESCON'!$D$3:$J$1048576,7,FALSE)="Validada","SIM","NÃO"),"NÃO"),"")</f>
        <v>NÃO</v>
      </c>
    </row>
    <row r="5227" spans="1:12" s="19" customFormat="1" ht="15" hidden="1" customHeight="1" x14ac:dyDescent="0.25">
      <c r="A5227" s="88" t="s">
        <v>10594</v>
      </c>
      <c r="B5227" s="40" t="s">
        <v>215</v>
      </c>
      <c r="C5227" s="82" t="s">
        <v>10959</v>
      </c>
      <c r="D5227" s="82"/>
      <c r="E5227" s="82"/>
      <c r="F5227" s="82"/>
      <c r="G5227" s="82"/>
      <c r="H5227" s="40" t="s">
        <v>4</v>
      </c>
      <c r="I5227" s="83" t="str">
        <f>IFERROR(VLOOKUP(A5227,'Alíquotas - CADPREV'!$B$2152:$N$4324,8,FALSE),"")</f>
        <v/>
      </c>
      <c r="J5227" s="83" t="str">
        <f>IF(H5227="RPPS",VLOOKUP(A5227,' Legislação Benef - GESCON'!$B$4:$I$2159,3,FALSE),"")</f>
        <v/>
      </c>
      <c r="K5227" s="83" t="str">
        <f>IF(H5227="RPPS",VLOOKUP(A5227,' Legislação Benef - GESCON'!$B$4:$I$2159,6,FALSE),"")</f>
        <v/>
      </c>
      <c r="L5227" s="83" t="str">
        <f>IF(H5227="RPPS",IFERROR(IF(VLOOKUP(A5227,'Suspensão de repasses - GESCON'!$D$3:$J$1048576,7,FALSE)="Validada","SIM","NÃO"),"NÃO"),"")</f>
        <v/>
      </c>
    </row>
    <row r="5228" spans="1:12" s="19" customFormat="1" ht="15" customHeight="1" x14ac:dyDescent="0.25">
      <c r="A5228" s="88" t="s">
        <v>10595</v>
      </c>
      <c r="B5228" s="40" t="s">
        <v>29</v>
      </c>
      <c r="C5228" s="82" t="s">
        <v>10958</v>
      </c>
      <c r="D5228" s="82">
        <v>864</v>
      </c>
      <c r="E5228" s="82">
        <v>144</v>
      </c>
      <c r="F5228" s="82">
        <v>48</v>
      </c>
      <c r="G5228" s="82">
        <v>1056</v>
      </c>
      <c r="H5228" s="40" t="s">
        <v>2</v>
      </c>
      <c r="I5228" s="83" t="str">
        <f>IFERROR(VLOOKUP(A5228,'Alíquotas - CADPREV'!$B$2152:$N$4324,8,FALSE),"")</f>
        <v>NÃO</v>
      </c>
      <c r="J5228" s="83" t="str">
        <f>IF(H5228="RPPS",VLOOKUP(A5228,' Legislação Benef - GESCON'!$B$4:$I$2159,3,FALSE),"")</f>
        <v>NÃO</v>
      </c>
      <c r="K5228" s="83" t="str">
        <f>IF(H5228="RPPS",VLOOKUP(A5228,' Legislação Benef - GESCON'!$B$4:$I$2159,6,FALSE),"")</f>
        <v>NÃO</v>
      </c>
      <c r="L5228" s="83" t="str">
        <f>IF(H5228="RPPS",IFERROR(IF(VLOOKUP(A5228,'Suspensão de repasses - GESCON'!$D$3:$J$1048576,7,FALSE)="Validada","SIM","NÃO"),"NÃO"),"")</f>
        <v>NÃO</v>
      </c>
    </row>
    <row r="5229" spans="1:12" s="19" customFormat="1" ht="15" customHeight="1" x14ac:dyDescent="0.25">
      <c r="A5229" s="88" t="s">
        <v>10596</v>
      </c>
      <c r="B5229" s="40" t="s">
        <v>2197</v>
      </c>
      <c r="C5229" s="82" t="s">
        <v>10958</v>
      </c>
      <c r="D5229" s="82">
        <v>591</v>
      </c>
      <c r="E5229" s="82">
        <v>69</v>
      </c>
      <c r="F5229" s="82">
        <v>18</v>
      </c>
      <c r="G5229" s="82">
        <v>678</v>
      </c>
      <c r="H5229" s="40" t="s">
        <v>2</v>
      </c>
      <c r="I5229" s="83" t="str">
        <f>IFERROR(VLOOKUP(A5229,'Alíquotas - CADPREV'!$B$2152:$N$4324,8,FALSE),"")</f>
        <v>NÃO</v>
      </c>
      <c r="J5229" s="83" t="str">
        <f>IF(H5229="RPPS",VLOOKUP(A5229,' Legislação Benef - GESCON'!$B$4:$I$2159,3,FALSE),"")</f>
        <v>NÃO</v>
      </c>
      <c r="K5229" s="83" t="str">
        <f>IF(H5229="RPPS",VLOOKUP(A5229,' Legislação Benef - GESCON'!$B$4:$I$2159,6,FALSE),"")</f>
        <v>NÃO</v>
      </c>
      <c r="L5229" s="83" t="str">
        <f>IF(H5229="RPPS",IFERROR(IF(VLOOKUP(A5229,'Suspensão de repasses - GESCON'!$D$3:$J$1048576,7,FALSE)="Validada","SIM","NÃO"),"NÃO"),"")</f>
        <v>NÃO</v>
      </c>
    </row>
    <row r="5230" spans="1:12" s="19" customFormat="1" ht="15" customHeight="1" x14ac:dyDescent="0.25">
      <c r="A5230" s="88" t="s">
        <v>10597</v>
      </c>
      <c r="B5230" s="40" t="s">
        <v>2926</v>
      </c>
      <c r="C5230" s="82" t="s">
        <v>10960</v>
      </c>
      <c r="D5230" s="82">
        <v>15389</v>
      </c>
      <c r="E5230" s="82">
        <v>4248</v>
      </c>
      <c r="F5230" s="82">
        <v>1140</v>
      </c>
      <c r="G5230" s="82">
        <v>20777</v>
      </c>
      <c r="H5230" s="40" t="s">
        <v>2</v>
      </c>
      <c r="I5230" s="83" t="str">
        <f>IFERROR(VLOOKUP(A5230,'Alíquotas - CADPREV'!$B$2152:$N$4324,8,FALSE),"")</f>
        <v>NÃO</v>
      </c>
      <c r="J5230" s="83" t="str">
        <f>IF(H5230="RPPS",VLOOKUP(A5230,' Legislação Benef - GESCON'!$B$4:$I$2159,3,FALSE),"")</f>
        <v>NÃO</v>
      </c>
      <c r="K5230" s="83" t="str">
        <f>IF(H5230="RPPS",VLOOKUP(A5230,' Legislação Benef - GESCON'!$B$4:$I$2159,6,FALSE),"")</f>
        <v>NÃO</v>
      </c>
      <c r="L5230" s="83" t="str">
        <f>IF(H5230="RPPS",IFERROR(IF(VLOOKUP(A5230,'Suspensão de repasses - GESCON'!$D$3:$J$1048576,7,FALSE)="Validada","SIM","NÃO"),"NÃO"),"")</f>
        <v>NÃO</v>
      </c>
    </row>
    <row r="5231" spans="1:12" s="19" customFormat="1" ht="15" hidden="1" customHeight="1" x14ac:dyDescent="0.25">
      <c r="A5231" s="88" t="s">
        <v>10598</v>
      </c>
      <c r="B5231" s="40" t="s">
        <v>901</v>
      </c>
      <c r="C5231" s="82" t="s">
        <v>10959</v>
      </c>
      <c r="D5231" s="82"/>
      <c r="E5231" s="82"/>
      <c r="F5231" s="82"/>
      <c r="G5231" s="82"/>
      <c r="H5231" s="40" t="s">
        <v>4</v>
      </c>
      <c r="I5231" s="83" t="str">
        <f>IFERROR(VLOOKUP(A5231,'Alíquotas - CADPREV'!$B$2152:$N$4324,8,FALSE),"")</f>
        <v/>
      </c>
      <c r="J5231" s="83" t="str">
        <f>IF(H5231="RPPS",VLOOKUP(A5231,' Legislação Benef - GESCON'!$B$4:$I$2159,3,FALSE),"")</f>
        <v/>
      </c>
      <c r="K5231" s="83" t="str">
        <f>IF(H5231="RPPS",VLOOKUP(A5231,' Legislação Benef - GESCON'!$B$4:$I$2159,6,FALSE),"")</f>
        <v/>
      </c>
      <c r="L5231" s="83" t="str">
        <f>IF(H5231="RPPS",IFERROR(IF(VLOOKUP(A5231,'Suspensão de repasses - GESCON'!$D$3:$J$1048576,7,FALSE)="Validada","SIM","NÃO"),"NÃO"),"")</f>
        <v/>
      </c>
    </row>
    <row r="5232" spans="1:12" s="19" customFormat="1" ht="15" customHeight="1" x14ac:dyDescent="0.25">
      <c r="A5232" s="88" t="s">
        <v>10599</v>
      </c>
      <c r="B5232" s="40" t="s">
        <v>3513</v>
      </c>
      <c r="C5232" s="82" t="s">
        <v>10958</v>
      </c>
      <c r="D5232" s="82">
        <v>3541</v>
      </c>
      <c r="E5232" s="82">
        <v>1675</v>
      </c>
      <c r="F5232" s="82">
        <v>369</v>
      </c>
      <c r="G5232" s="82">
        <v>5585</v>
      </c>
      <c r="H5232" s="40" t="s">
        <v>2</v>
      </c>
      <c r="I5232" s="83" t="str">
        <f>IFERROR(VLOOKUP(A5232,'Alíquotas - CADPREV'!$B$2152:$N$4324,8,FALSE),"")</f>
        <v>NÃO</v>
      </c>
      <c r="J5232" s="83" t="str">
        <f>IF(H5232="RPPS",VLOOKUP(A5232,' Legislação Benef - GESCON'!$B$4:$I$2159,3,FALSE),"")</f>
        <v>NÃO</v>
      </c>
      <c r="K5232" s="83" t="str">
        <f>IF(H5232="RPPS",VLOOKUP(A5232,' Legislação Benef - GESCON'!$B$4:$I$2159,6,FALSE),"")</f>
        <v>NÃO</v>
      </c>
      <c r="L5232" s="83" t="str">
        <f>IF(H5232="RPPS",IFERROR(IF(VLOOKUP(A5232,'Suspensão de repasses - GESCON'!$D$3:$J$1048576,7,FALSE)="Validada","SIM","NÃO"),"NÃO"),"")</f>
        <v>NÃO</v>
      </c>
    </row>
    <row r="5233" spans="1:12" s="19" customFormat="1" ht="15" customHeight="1" x14ac:dyDescent="0.25">
      <c r="A5233" s="88" t="s">
        <v>10600</v>
      </c>
      <c r="B5233" s="40" t="s">
        <v>2758</v>
      </c>
      <c r="C5233" s="82" t="s">
        <v>10958</v>
      </c>
      <c r="D5233" s="82">
        <v>509</v>
      </c>
      <c r="E5233" s="82">
        <v>69</v>
      </c>
      <c r="F5233" s="82">
        <v>10</v>
      </c>
      <c r="G5233" s="82">
        <v>588</v>
      </c>
      <c r="H5233" s="40" t="s">
        <v>2</v>
      </c>
      <c r="I5233" s="83" t="str">
        <f>IFERROR(VLOOKUP(A5233,'Alíquotas - CADPREV'!$B$2152:$N$4324,8,FALSE),"")</f>
        <v>NÃO</v>
      </c>
      <c r="J5233" s="83" t="str">
        <f>IF(H5233="RPPS",VLOOKUP(A5233,' Legislação Benef - GESCON'!$B$4:$I$2159,3,FALSE),"")</f>
        <v>NÃO</v>
      </c>
      <c r="K5233" s="83" t="str">
        <f>IF(H5233="RPPS",VLOOKUP(A5233,' Legislação Benef - GESCON'!$B$4:$I$2159,6,FALSE),"")</f>
        <v>NÃO</v>
      </c>
      <c r="L5233" s="83" t="str">
        <f>IF(H5233="RPPS",IFERROR(IF(VLOOKUP(A5233,'Suspensão de repasses - GESCON'!$D$3:$J$1048576,7,FALSE)="Validada","SIM","NÃO"),"NÃO"),"")</f>
        <v>NÃO</v>
      </c>
    </row>
    <row r="5234" spans="1:12" s="19" customFormat="1" ht="15" hidden="1" customHeight="1" x14ac:dyDescent="0.25">
      <c r="A5234" s="88" t="s">
        <v>10601</v>
      </c>
      <c r="B5234" s="40" t="s">
        <v>901</v>
      </c>
      <c r="C5234" s="82" t="s">
        <v>10959</v>
      </c>
      <c r="D5234" s="82"/>
      <c r="E5234" s="82"/>
      <c r="F5234" s="82"/>
      <c r="G5234" s="82"/>
      <c r="H5234" s="40" t="s">
        <v>4</v>
      </c>
      <c r="I5234" s="83" t="str">
        <f>IFERROR(VLOOKUP(A5234,'Alíquotas - CADPREV'!$B$2152:$N$4324,8,FALSE),"")</f>
        <v/>
      </c>
      <c r="J5234" s="83" t="str">
        <f>IF(H5234="RPPS",VLOOKUP(A5234,' Legislação Benef - GESCON'!$B$4:$I$2159,3,FALSE),"")</f>
        <v/>
      </c>
      <c r="K5234" s="83" t="str">
        <f>IF(H5234="RPPS",VLOOKUP(A5234,' Legislação Benef - GESCON'!$B$4:$I$2159,6,FALSE),"")</f>
        <v/>
      </c>
      <c r="L5234" s="83" t="str">
        <f>IF(H5234="RPPS",IFERROR(IF(VLOOKUP(A5234,'Suspensão de repasses - GESCON'!$D$3:$J$1048576,7,FALSE)="Validada","SIM","NÃO"),"NÃO"),"")</f>
        <v/>
      </c>
    </row>
    <row r="5235" spans="1:12" s="19" customFormat="1" ht="15" hidden="1" customHeight="1" x14ac:dyDescent="0.25">
      <c r="A5235" s="88" t="s">
        <v>10602</v>
      </c>
      <c r="B5235" s="40" t="s">
        <v>2413</v>
      </c>
      <c r="C5235" s="82" t="s">
        <v>10959</v>
      </c>
      <c r="D5235" s="82"/>
      <c r="E5235" s="82"/>
      <c r="F5235" s="82"/>
      <c r="G5235" s="82"/>
      <c r="H5235" s="40" t="s">
        <v>4</v>
      </c>
      <c r="I5235" s="83" t="str">
        <f>IFERROR(VLOOKUP(A5235,'Alíquotas - CADPREV'!$B$2152:$N$4324,8,FALSE),"")</f>
        <v/>
      </c>
      <c r="J5235" s="83" t="str">
        <f>IF(H5235="RPPS",VLOOKUP(A5235,' Legislação Benef - GESCON'!$B$4:$I$2159,3,FALSE),"")</f>
        <v/>
      </c>
      <c r="K5235" s="83" t="str">
        <f>IF(H5235="RPPS",VLOOKUP(A5235,' Legislação Benef - GESCON'!$B$4:$I$2159,6,FALSE),"")</f>
        <v/>
      </c>
      <c r="L5235" s="83" t="str">
        <f>IF(H5235="RPPS",IFERROR(IF(VLOOKUP(A5235,'Suspensão de repasses - GESCON'!$D$3:$J$1048576,7,FALSE)="Validada","SIM","NÃO"),"NÃO"),"")</f>
        <v/>
      </c>
    </row>
    <row r="5236" spans="1:12" s="19" customFormat="1" ht="15" customHeight="1" x14ac:dyDescent="0.25">
      <c r="A5236" s="88" t="s">
        <v>10603</v>
      </c>
      <c r="B5236" s="40" t="s">
        <v>3143</v>
      </c>
      <c r="C5236" s="82" t="s">
        <v>10958</v>
      </c>
      <c r="D5236" s="82">
        <v>515</v>
      </c>
      <c r="E5236" s="82">
        <v>145</v>
      </c>
      <c r="F5236" s="82">
        <v>27</v>
      </c>
      <c r="G5236" s="82">
        <v>687</v>
      </c>
      <c r="H5236" s="40" t="s">
        <v>2</v>
      </c>
      <c r="I5236" s="83" t="str">
        <f>IFERROR(VLOOKUP(A5236,'Alíquotas - CADPREV'!$B$2152:$N$4324,8,FALSE),"")</f>
        <v>SIM</v>
      </c>
      <c r="J5236" s="83" t="str">
        <f>IF(H5236="RPPS",VLOOKUP(A5236,' Legislação Benef - GESCON'!$B$4:$I$2159,3,FALSE),"")</f>
        <v>NÃO</v>
      </c>
      <c r="K5236" s="83" t="str">
        <f>IF(H5236="RPPS",VLOOKUP(A5236,' Legislação Benef - GESCON'!$B$4:$I$2159,6,FALSE),"")</f>
        <v>SIM</v>
      </c>
      <c r="L5236" s="83" t="str">
        <f>IF(H5236="RPPS",IFERROR(IF(VLOOKUP(A5236,'Suspensão de repasses - GESCON'!$D$3:$J$1048576,7,FALSE)="Validada","SIM","NÃO"),"NÃO"),"")</f>
        <v>NÃO</v>
      </c>
    </row>
    <row r="5237" spans="1:12" s="19" customFormat="1" ht="15" customHeight="1" x14ac:dyDescent="0.25">
      <c r="A5237" s="88" t="s">
        <v>10604</v>
      </c>
      <c r="B5237" s="40" t="s">
        <v>3812</v>
      </c>
      <c r="C5237" s="82" t="s">
        <v>10958</v>
      </c>
      <c r="D5237" s="82">
        <v>368</v>
      </c>
      <c r="E5237" s="82">
        <v>89</v>
      </c>
      <c r="F5237" s="82">
        <v>25</v>
      </c>
      <c r="G5237" s="82">
        <v>482</v>
      </c>
      <c r="H5237" s="40" t="s">
        <v>2</v>
      </c>
      <c r="I5237" s="83" t="str">
        <f>IFERROR(VLOOKUP(A5237,'Alíquotas - CADPREV'!$B$2152:$N$4324,8,FALSE),"")</f>
        <v>SIM</v>
      </c>
      <c r="J5237" s="83" t="str">
        <f>IF(H5237="RPPS",VLOOKUP(A5237,' Legislação Benef - GESCON'!$B$4:$I$2159,3,FALSE),"")</f>
        <v>NÃO</v>
      </c>
      <c r="K5237" s="83" t="str">
        <f>IF(H5237="RPPS",VLOOKUP(A5237,' Legislação Benef - GESCON'!$B$4:$I$2159,6,FALSE),"")</f>
        <v>NÃO</v>
      </c>
      <c r="L5237" s="83" t="str">
        <f>IF(H5237="RPPS",IFERROR(IF(VLOOKUP(A5237,'Suspensão de repasses - GESCON'!$D$3:$J$1048576,7,FALSE)="Validada","SIM","NÃO"),"NÃO"),"")</f>
        <v>NÃO</v>
      </c>
    </row>
    <row r="5238" spans="1:12" s="19" customFormat="1" ht="15" hidden="1" customHeight="1" x14ac:dyDescent="0.25">
      <c r="A5238" s="88" t="s">
        <v>10605</v>
      </c>
      <c r="B5238" s="40" t="s">
        <v>215</v>
      </c>
      <c r="C5238" s="82" t="s">
        <v>10959</v>
      </c>
      <c r="D5238" s="82"/>
      <c r="E5238" s="82"/>
      <c r="F5238" s="82"/>
      <c r="G5238" s="82"/>
      <c r="H5238" s="40" t="s">
        <v>4</v>
      </c>
      <c r="I5238" s="83" t="str">
        <f>IFERROR(VLOOKUP(A5238,'Alíquotas - CADPREV'!$B$2152:$N$4324,8,FALSE),"")</f>
        <v/>
      </c>
      <c r="J5238" s="83" t="str">
        <f>IF(H5238="RPPS",VLOOKUP(A5238,' Legislação Benef - GESCON'!$B$4:$I$2159,3,FALSE),"")</f>
        <v/>
      </c>
      <c r="K5238" s="83" t="str">
        <f>IF(H5238="RPPS",VLOOKUP(A5238,' Legislação Benef - GESCON'!$B$4:$I$2159,6,FALSE),"")</f>
        <v/>
      </c>
      <c r="L5238" s="83" t="str">
        <f>IF(H5238="RPPS",IFERROR(IF(VLOOKUP(A5238,'Suspensão de repasses - GESCON'!$D$3:$J$1048576,7,FALSE)="Validada","SIM","NÃO"),"NÃO"),"")</f>
        <v/>
      </c>
    </row>
    <row r="5239" spans="1:12" s="19" customFormat="1" ht="15" customHeight="1" x14ac:dyDescent="0.25">
      <c r="A5239" s="88" t="s">
        <v>10606</v>
      </c>
      <c r="B5239" s="40" t="s">
        <v>2758</v>
      </c>
      <c r="C5239" s="82" t="s">
        <v>10958</v>
      </c>
      <c r="D5239" s="82">
        <v>424</v>
      </c>
      <c r="E5239" s="82">
        <v>143</v>
      </c>
      <c r="F5239" s="82">
        <v>10</v>
      </c>
      <c r="G5239" s="82">
        <v>577</v>
      </c>
      <c r="H5239" s="40" t="s">
        <v>2</v>
      </c>
      <c r="I5239" s="83" t="str">
        <f>IFERROR(VLOOKUP(A5239,'Alíquotas - CADPREV'!$B$2152:$N$4324,8,FALSE),"")</f>
        <v>NÃO</v>
      </c>
      <c r="J5239" s="83" t="str">
        <f>IF(H5239="RPPS",VLOOKUP(A5239,' Legislação Benef - GESCON'!$B$4:$I$2159,3,FALSE),"")</f>
        <v>NÃO</v>
      </c>
      <c r="K5239" s="83" t="str">
        <f>IF(H5239="RPPS",VLOOKUP(A5239,' Legislação Benef - GESCON'!$B$4:$I$2159,6,FALSE),"")</f>
        <v>NÃO</v>
      </c>
      <c r="L5239" s="83" t="str">
        <f>IF(H5239="RPPS",IFERROR(IF(VLOOKUP(A5239,'Suspensão de repasses - GESCON'!$D$3:$J$1048576,7,FALSE)="Validada","SIM","NÃO"),"NÃO"),"")</f>
        <v>NÃO</v>
      </c>
    </row>
    <row r="5240" spans="1:12" s="19" customFormat="1" ht="15" customHeight="1" x14ac:dyDescent="0.25">
      <c r="A5240" s="88" t="s">
        <v>10607</v>
      </c>
      <c r="B5240" s="40" t="s">
        <v>2274</v>
      </c>
      <c r="C5240" s="82" t="s">
        <v>10958</v>
      </c>
      <c r="D5240" s="82">
        <v>303</v>
      </c>
      <c r="E5240" s="82">
        <v>69</v>
      </c>
      <c r="F5240" s="82">
        <v>8</v>
      </c>
      <c r="G5240" s="82">
        <v>380</v>
      </c>
      <c r="H5240" s="40" t="s">
        <v>2</v>
      </c>
      <c r="I5240" s="83" t="str">
        <f>IFERROR(VLOOKUP(A5240,'Alíquotas - CADPREV'!$B$2152:$N$4324,8,FALSE),"")</f>
        <v>SIM</v>
      </c>
      <c r="J5240" s="83" t="str">
        <f>IF(H5240="RPPS",VLOOKUP(A5240,' Legislação Benef - GESCON'!$B$4:$I$2159,3,FALSE),"")</f>
        <v>NÃO</v>
      </c>
      <c r="K5240" s="83" t="str">
        <f>IF(H5240="RPPS",VLOOKUP(A5240,' Legislação Benef - GESCON'!$B$4:$I$2159,6,FALSE),"")</f>
        <v>NÃO</v>
      </c>
      <c r="L5240" s="83" t="str">
        <f>IF(H5240="RPPS",IFERROR(IF(VLOOKUP(A5240,'Suspensão de repasses - GESCON'!$D$3:$J$1048576,7,FALSE)="Validada","SIM","NÃO"),"NÃO"),"")</f>
        <v>NÃO</v>
      </c>
    </row>
    <row r="5241" spans="1:12" s="19" customFormat="1" ht="15" customHeight="1" x14ac:dyDescent="0.25">
      <c r="A5241" s="88" t="s">
        <v>10608</v>
      </c>
      <c r="B5241" s="40" t="s">
        <v>3143</v>
      </c>
      <c r="C5241" s="82" t="s">
        <v>10958</v>
      </c>
      <c r="D5241" s="82">
        <v>629</v>
      </c>
      <c r="E5241" s="82">
        <v>172</v>
      </c>
      <c r="F5241" s="82">
        <v>29</v>
      </c>
      <c r="G5241" s="82">
        <v>830</v>
      </c>
      <c r="H5241" s="40" t="s">
        <v>2</v>
      </c>
      <c r="I5241" s="83" t="str">
        <f>IFERROR(VLOOKUP(A5241,'Alíquotas - CADPREV'!$B$2152:$N$4324,8,FALSE),"")</f>
        <v>NÃO</v>
      </c>
      <c r="J5241" s="83" t="str">
        <f>IF(H5241="RPPS",VLOOKUP(A5241,' Legislação Benef - GESCON'!$B$4:$I$2159,3,FALSE),"")</f>
        <v>NÃO</v>
      </c>
      <c r="K5241" s="83" t="str">
        <f>IF(H5241="RPPS",VLOOKUP(A5241,' Legislação Benef - GESCON'!$B$4:$I$2159,6,FALSE),"")</f>
        <v>NÃO</v>
      </c>
      <c r="L5241" s="83" t="str">
        <f>IF(H5241="RPPS",IFERROR(IF(VLOOKUP(A5241,'Suspensão de repasses - GESCON'!$D$3:$J$1048576,7,FALSE)="Validada","SIM","NÃO"),"NÃO"),"")</f>
        <v>NÃO</v>
      </c>
    </row>
    <row r="5242" spans="1:12" s="19" customFormat="1" ht="15" customHeight="1" x14ac:dyDescent="0.25">
      <c r="A5242" s="88" t="s">
        <v>10609</v>
      </c>
      <c r="B5242" s="40" t="s">
        <v>3143</v>
      </c>
      <c r="C5242" s="82" t="s">
        <v>10958</v>
      </c>
      <c r="D5242" s="82">
        <v>983</v>
      </c>
      <c r="E5242" s="82">
        <v>305</v>
      </c>
      <c r="F5242" s="82">
        <v>58</v>
      </c>
      <c r="G5242" s="82">
        <v>1346</v>
      </c>
      <c r="H5242" s="40" t="s">
        <v>2</v>
      </c>
      <c r="I5242" s="83" t="str">
        <f>IFERROR(VLOOKUP(A5242,'Alíquotas - CADPREV'!$B$2152:$N$4324,8,FALSE),"")</f>
        <v>SIM</v>
      </c>
      <c r="J5242" s="83" t="str">
        <f>IF(H5242="RPPS",VLOOKUP(A5242,' Legislação Benef - GESCON'!$B$4:$I$2159,3,FALSE),"")</f>
        <v>NÃO</v>
      </c>
      <c r="K5242" s="83" t="str">
        <f>IF(H5242="RPPS",VLOOKUP(A5242,' Legislação Benef - GESCON'!$B$4:$I$2159,6,FALSE),"")</f>
        <v>SIM</v>
      </c>
      <c r="L5242" s="83" t="str">
        <f>IF(H5242="RPPS",IFERROR(IF(VLOOKUP(A5242,'Suspensão de repasses - GESCON'!$D$3:$J$1048576,7,FALSE)="Validada","SIM","NÃO"),"NÃO"),"")</f>
        <v>NÃO</v>
      </c>
    </row>
    <row r="5243" spans="1:12" s="19" customFormat="1" ht="15" customHeight="1" x14ac:dyDescent="0.25">
      <c r="A5243" s="88" t="s">
        <v>10610</v>
      </c>
      <c r="B5243" s="40" t="s">
        <v>4626</v>
      </c>
      <c r="C5243" s="82" t="s">
        <v>10958</v>
      </c>
      <c r="D5243" s="82">
        <v>391</v>
      </c>
      <c r="E5243" s="82">
        <v>0</v>
      </c>
      <c r="F5243" s="82">
        <v>0</v>
      </c>
      <c r="G5243" s="82">
        <v>391</v>
      </c>
      <c r="H5243" s="40" t="s">
        <v>2</v>
      </c>
      <c r="I5243" s="83" t="str">
        <f>IFERROR(VLOOKUP(A5243,'Alíquotas - CADPREV'!$B$2152:$N$4324,8,FALSE),"")</f>
        <v>NÃO</v>
      </c>
      <c r="J5243" s="83" t="str">
        <f>IF(H5243="RPPS",VLOOKUP(A5243,' Legislação Benef - GESCON'!$B$4:$I$2159,3,FALSE),"")</f>
        <v>NÃO</v>
      </c>
      <c r="K5243" s="83" t="str">
        <f>IF(H5243="RPPS",VLOOKUP(A5243,' Legislação Benef - GESCON'!$B$4:$I$2159,6,FALSE),"")</f>
        <v>NÃO</v>
      </c>
      <c r="L5243" s="83" t="str">
        <f>IF(H5243="RPPS",IFERROR(IF(VLOOKUP(A5243,'Suspensão de repasses - GESCON'!$D$3:$J$1048576,7,FALSE)="Validada","SIM","NÃO"),"NÃO"),"")</f>
        <v>NÃO</v>
      </c>
    </row>
    <row r="5244" spans="1:12" s="19" customFormat="1" ht="15" hidden="1" customHeight="1" x14ac:dyDescent="0.25">
      <c r="A5244" s="88" t="s">
        <v>10611</v>
      </c>
      <c r="B5244" s="40" t="s">
        <v>2413</v>
      </c>
      <c r="C5244" s="82" t="s">
        <v>10959</v>
      </c>
      <c r="D5244" s="82"/>
      <c r="E5244" s="82"/>
      <c r="F5244" s="82"/>
      <c r="G5244" s="82"/>
      <c r="H5244" s="40" t="s">
        <v>4</v>
      </c>
      <c r="I5244" s="83" t="str">
        <f>IFERROR(VLOOKUP(A5244,'Alíquotas - CADPREV'!$B$2152:$N$4324,8,FALSE),"")</f>
        <v/>
      </c>
      <c r="J5244" s="83" t="str">
        <f>IF(H5244="RPPS",VLOOKUP(A5244,' Legislação Benef - GESCON'!$B$4:$I$2159,3,FALSE),"")</f>
        <v/>
      </c>
      <c r="K5244" s="83" t="str">
        <f>IF(H5244="RPPS",VLOOKUP(A5244,' Legislação Benef - GESCON'!$B$4:$I$2159,6,FALSE),"")</f>
        <v/>
      </c>
      <c r="L5244" s="83" t="str">
        <f>IF(H5244="RPPS",IFERROR(IF(VLOOKUP(A5244,'Suspensão de repasses - GESCON'!$D$3:$J$1048576,7,FALSE)="Validada","SIM","NÃO"),"NÃO"),"")</f>
        <v/>
      </c>
    </row>
    <row r="5245" spans="1:12" s="19" customFormat="1" ht="15" hidden="1" customHeight="1" x14ac:dyDescent="0.25">
      <c r="A5245" s="88" t="s">
        <v>10612</v>
      </c>
      <c r="B5245" s="40" t="s">
        <v>2274</v>
      </c>
      <c r="C5245" s="82" t="s">
        <v>10959</v>
      </c>
      <c r="D5245" s="82"/>
      <c r="E5245" s="82"/>
      <c r="F5245" s="82"/>
      <c r="G5245" s="82"/>
      <c r="H5245" s="40" t="s">
        <v>4</v>
      </c>
      <c r="I5245" s="83" t="str">
        <f>IFERROR(VLOOKUP(A5245,'Alíquotas - CADPREV'!$B$2152:$N$4324,8,FALSE),"")</f>
        <v/>
      </c>
      <c r="J5245" s="83" t="str">
        <f>IF(H5245="RPPS",VLOOKUP(A5245,' Legislação Benef - GESCON'!$B$4:$I$2159,3,FALSE),"")</f>
        <v/>
      </c>
      <c r="K5245" s="83" t="str">
        <f>IF(H5245="RPPS",VLOOKUP(A5245,' Legislação Benef - GESCON'!$B$4:$I$2159,6,FALSE),"")</f>
        <v/>
      </c>
      <c r="L5245" s="83" t="str">
        <f>IF(H5245="RPPS",IFERROR(IF(VLOOKUP(A5245,'Suspensão de repasses - GESCON'!$D$3:$J$1048576,7,FALSE)="Validada","SIM","NÃO"),"NÃO"),"")</f>
        <v/>
      </c>
    </row>
    <row r="5246" spans="1:12" s="19" customFormat="1" ht="15" customHeight="1" x14ac:dyDescent="0.25">
      <c r="A5246" s="88" t="s">
        <v>10613</v>
      </c>
      <c r="B5246" s="40" t="s">
        <v>3812</v>
      </c>
      <c r="C5246" s="82" t="s">
        <v>10958</v>
      </c>
      <c r="D5246" s="82">
        <v>613</v>
      </c>
      <c r="E5246" s="82">
        <v>27</v>
      </c>
      <c r="F5246" s="82">
        <v>1</v>
      </c>
      <c r="G5246" s="82">
        <v>641</v>
      </c>
      <c r="H5246" s="40" t="s">
        <v>2</v>
      </c>
      <c r="I5246" s="83" t="str">
        <f>IFERROR(VLOOKUP(A5246,'Alíquotas - CADPREV'!$B$2152:$N$4324,8,FALSE),"")</f>
        <v>SIM</v>
      </c>
      <c r="J5246" s="83" t="str">
        <f>IF(H5246="RPPS",VLOOKUP(A5246,' Legislação Benef - GESCON'!$B$4:$I$2159,3,FALSE),"")</f>
        <v>NÃO</v>
      </c>
      <c r="K5246" s="83" t="str">
        <f>IF(H5246="RPPS",VLOOKUP(A5246,' Legislação Benef - GESCON'!$B$4:$I$2159,6,FALSE),"")</f>
        <v>SIM</v>
      </c>
      <c r="L5246" s="83" t="str">
        <f>IF(H5246="RPPS",IFERROR(IF(VLOOKUP(A5246,'Suspensão de repasses - GESCON'!$D$3:$J$1048576,7,FALSE)="Validada","SIM","NÃO"),"NÃO"),"")</f>
        <v>NÃO</v>
      </c>
    </row>
    <row r="5247" spans="1:12" s="19" customFormat="1" ht="15" customHeight="1" x14ac:dyDescent="0.25">
      <c r="A5247" s="88" t="s">
        <v>10614</v>
      </c>
      <c r="B5247" s="40" t="s">
        <v>3747</v>
      </c>
      <c r="C5247" s="82" t="s">
        <v>10958</v>
      </c>
      <c r="D5247" s="82">
        <v>373</v>
      </c>
      <c r="E5247" s="82">
        <v>18</v>
      </c>
      <c r="F5247" s="82">
        <v>13</v>
      </c>
      <c r="G5247" s="82">
        <v>404</v>
      </c>
      <c r="H5247" s="40" t="s">
        <v>2</v>
      </c>
      <c r="I5247" s="83" t="str">
        <f>IFERROR(VLOOKUP(A5247,'Alíquotas - CADPREV'!$B$2152:$N$4324,8,FALSE),"")</f>
        <v>NÃO</v>
      </c>
      <c r="J5247" s="83" t="str">
        <f>IF(H5247="RPPS",VLOOKUP(A5247,' Legislação Benef - GESCON'!$B$4:$I$2159,3,FALSE),"")</f>
        <v>NÃO</v>
      </c>
      <c r="K5247" s="83" t="str">
        <f>IF(H5247="RPPS",VLOOKUP(A5247,' Legislação Benef - GESCON'!$B$4:$I$2159,6,FALSE),"")</f>
        <v>NÃO</v>
      </c>
      <c r="L5247" s="83" t="str">
        <f>IF(H5247="RPPS",IFERROR(IF(VLOOKUP(A5247,'Suspensão de repasses - GESCON'!$D$3:$J$1048576,7,FALSE)="Validada","SIM","NÃO"),"NÃO"),"")</f>
        <v>NÃO</v>
      </c>
    </row>
    <row r="5248" spans="1:12" s="19" customFormat="1" ht="15" hidden="1" customHeight="1" x14ac:dyDescent="0.25">
      <c r="A5248" s="88" t="s">
        <v>10615</v>
      </c>
      <c r="B5248" s="40" t="s">
        <v>634</v>
      </c>
      <c r="C5248" s="82" t="s">
        <v>10959</v>
      </c>
      <c r="D5248" s="82"/>
      <c r="E5248" s="82"/>
      <c r="F5248" s="82"/>
      <c r="G5248" s="82"/>
      <c r="H5248" s="40" t="s">
        <v>4</v>
      </c>
      <c r="I5248" s="83" t="str">
        <f>IFERROR(VLOOKUP(A5248,'Alíquotas - CADPREV'!$B$2152:$N$4324,8,FALSE),"")</f>
        <v/>
      </c>
      <c r="J5248" s="83" t="str">
        <f>IF(H5248="RPPS",VLOOKUP(A5248,' Legislação Benef - GESCON'!$B$4:$I$2159,3,FALSE),"")</f>
        <v/>
      </c>
      <c r="K5248" s="83" t="str">
        <f>IF(H5248="RPPS",VLOOKUP(A5248,' Legislação Benef - GESCON'!$B$4:$I$2159,6,FALSE),"")</f>
        <v/>
      </c>
      <c r="L5248" s="83" t="str">
        <f>IF(H5248="RPPS",IFERROR(IF(VLOOKUP(A5248,'Suspensão de repasses - GESCON'!$D$3:$J$1048576,7,FALSE)="Validada","SIM","NÃO"),"NÃO"),"")</f>
        <v/>
      </c>
    </row>
    <row r="5249" spans="1:12" s="19" customFormat="1" ht="15" customHeight="1" x14ac:dyDescent="0.25">
      <c r="A5249" s="88" t="s">
        <v>10616</v>
      </c>
      <c r="B5249" s="40" t="s">
        <v>3143</v>
      </c>
      <c r="C5249" s="82" t="s">
        <v>10958</v>
      </c>
      <c r="D5249" s="82">
        <v>564</v>
      </c>
      <c r="E5249" s="82">
        <v>153</v>
      </c>
      <c r="F5249" s="82">
        <v>63</v>
      </c>
      <c r="G5249" s="82">
        <v>780</v>
      </c>
      <c r="H5249" s="40" t="s">
        <v>2</v>
      </c>
      <c r="I5249" s="83" t="str">
        <f>IFERROR(VLOOKUP(A5249,'Alíquotas - CADPREV'!$B$2152:$N$4324,8,FALSE),"")</f>
        <v>SIM</v>
      </c>
      <c r="J5249" s="83" t="str">
        <f>IF(H5249="RPPS",VLOOKUP(A5249,' Legislação Benef - GESCON'!$B$4:$I$2159,3,FALSE),"")</f>
        <v>NÃO</v>
      </c>
      <c r="K5249" s="83" t="str">
        <f>IF(H5249="RPPS",VLOOKUP(A5249,' Legislação Benef - GESCON'!$B$4:$I$2159,6,FALSE),"")</f>
        <v>NÃO</v>
      </c>
      <c r="L5249" s="83" t="str">
        <f>IF(H5249="RPPS",IFERROR(IF(VLOOKUP(A5249,'Suspensão de repasses - GESCON'!$D$3:$J$1048576,7,FALSE)="Validada","SIM","NÃO"),"NÃO"),"")</f>
        <v>NÃO</v>
      </c>
    </row>
    <row r="5250" spans="1:12" s="19" customFormat="1" ht="15" hidden="1" customHeight="1" x14ac:dyDescent="0.25">
      <c r="A5250" s="88" t="s">
        <v>10617</v>
      </c>
      <c r="B5250" s="40" t="s">
        <v>3601</v>
      </c>
      <c r="C5250" s="82" t="s">
        <v>10959</v>
      </c>
      <c r="D5250" s="82"/>
      <c r="E5250" s="82"/>
      <c r="F5250" s="82"/>
      <c r="G5250" s="82"/>
      <c r="H5250" s="40" t="s">
        <v>4</v>
      </c>
      <c r="I5250" s="83" t="str">
        <f>IFERROR(VLOOKUP(A5250,'Alíquotas - CADPREV'!$B$2152:$N$4324,8,FALSE),"")</f>
        <v/>
      </c>
      <c r="J5250" s="83" t="str">
        <f>IF(H5250="RPPS",VLOOKUP(A5250,' Legislação Benef - GESCON'!$B$4:$I$2159,3,FALSE),"")</f>
        <v/>
      </c>
      <c r="K5250" s="83" t="str">
        <f>IF(H5250="RPPS",VLOOKUP(A5250,' Legislação Benef - GESCON'!$B$4:$I$2159,6,FALSE),"")</f>
        <v/>
      </c>
      <c r="L5250" s="83" t="str">
        <f>IF(H5250="RPPS",IFERROR(IF(VLOOKUP(A5250,'Suspensão de repasses - GESCON'!$D$3:$J$1048576,7,FALSE)="Validada","SIM","NÃO"),"NÃO"),"")</f>
        <v/>
      </c>
    </row>
    <row r="5251" spans="1:12" s="19" customFormat="1" ht="15" hidden="1" customHeight="1" x14ac:dyDescent="0.25">
      <c r="A5251" s="88" t="s">
        <v>10618</v>
      </c>
      <c r="B5251" s="40" t="s">
        <v>3601</v>
      </c>
      <c r="C5251" s="82" t="s">
        <v>10959</v>
      </c>
      <c r="D5251" s="82"/>
      <c r="E5251" s="82"/>
      <c r="F5251" s="82"/>
      <c r="G5251" s="82"/>
      <c r="H5251" s="40" t="s">
        <v>4</v>
      </c>
      <c r="I5251" s="83" t="str">
        <f>IFERROR(VLOOKUP(A5251,'Alíquotas - CADPREV'!$B$2152:$N$4324,8,FALSE),"")</f>
        <v/>
      </c>
      <c r="J5251" s="83" t="str">
        <f>IF(H5251="RPPS",VLOOKUP(A5251,' Legislação Benef - GESCON'!$B$4:$I$2159,3,FALSE),"")</f>
        <v/>
      </c>
      <c r="K5251" s="83" t="str">
        <f>IF(H5251="RPPS",VLOOKUP(A5251,' Legislação Benef - GESCON'!$B$4:$I$2159,6,FALSE),"")</f>
        <v/>
      </c>
      <c r="L5251" s="83" t="str">
        <f>IF(H5251="RPPS",IFERROR(IF(VLOOKUP(A5251,'Suspensão de repasses - GESCON'!$D$3:$J$1048576,7,FALSE)="Validada","SIM","NÃO"),"NÃO"),"")</f>
        <v/>
      </c>
    </row>
    <row r="5252" spans="1:12" s="19" customFormat="1" ht="15" hidden="1" customHeight="1" x14ac:dyDescent="0.25">
      <c r="A5252" s="88" t="s">
        <v>10619</v>
      </c>
      <c r="B5252" s="40" t="s">
        <v>4626</v>
      </c>
      <c r="C5252" s="82" t="s">
        <v>10959</v>
      </c>
      <c r="D5252" s="82"/>
      <c r="E5252" s="82"/>
      <c r="F5252" s="82"/>
      <c r="G5252" s="82"/>
      <c r="H5252" s="40" t="s">
        <v>4</v>
      </c>
      <c r="I5252" s="83" t="str">
        <f>IFERROR(VLOOKUP(A5252,'Alíquotas - CADPREV'!$B$2152:$N$4324,8,FALSE),"")</f>
        <v/>
      </c>
      <c r="J5252" s="83" t="str">
        <f>IF(H5252="RPPS",VLOOKUP(A5252,' Legislação Benef - GESCON'!$B$4:$I$2159,3,FALSE),"")</f>
        <v/>
      </c>
      <c r="K5252" s="83" t="str">
        <f>IF(H5252="RPPS",VLOOKUP(A5252,' Legislação Benef - GESCON'!$B$4:$I$2159,6,FALSE),"")</f>
        <v/>
      </c>
      <c r="L5252" s="83" t="str">
        <f>IF(H5252="RPPS",IFERROR(IF(VLOOKUP(A5252,'Suspensão de repasses - GESCON'!$D$3:$J$1048576,7,FALSE)="Validada","SIM","NÃO"),"NÃO"),"")</f>
        <v/>
      </c>
    </row>
    <row r="5253" spans="1:12" s="19" customFormat="1" ht="15" hidden="1" customHeight="1" x14ac:dyDescent="0.25">
      <c r="A5253" s="88" t="s">
        <v>10620</v>
      </c>
      <c r="B5253" s="40" t="s">
        <v>4289</v>
      </c>
      <c r="C5253" s="82" t="s">
        <v>10959</v>
      </c>
      <c r="D5253" s="82"/>
      <c r="E5253" s="82"/>
      <c r="F5253" s="82"/>
      <c r="G5253" s="82"/>
      <c r="H5253" s="40" t="s">
        <v>4</v>
      </c>
      <c r="I5253" s="83" t="str">
        <f>IFERROR(VLOOKUP(A5253,'Alíquotas - CADPREV'!$B$2152:$N$4324,8,FALSE),"")</f>
        <v/>
      </c>
      <c r="J5253" s="83" t="str">
        <f>IF(H5253="RPPS",VLOOKUP(A5253,' Legislação Benef - GESCON'!$B$4:$I$2159,3,FALSE),"")</f>
        <v/>
      </c>
      <c r="K5253" s="83" t="str">
        <f>IF(H5253="RPPS",VLOOKUP(A5253,' Legislação Benef - GESCON'!$B$4:$I$2159,6,FALSE),"")</f>
        <v/>
      </c>
      <c r="L5253" s="83" t="str">
        <f>IF(H5253="RPPS",IFERROR(IF(VLOOKUP(A5253,'Suspensão de repasses - GESCON'!$D$3:$J$1048576,7,FALSE)="Validada","SIM","NÃO"),"NÃO"),"")</f>
        <v/>
      </c>
    </row>
    <row r="5254" spans="1:12" s="19" customFormat="1" ht="15" customHeight="1" x14ac:dyDescent="0.25">
      <c r="A5254" s="88" t="s">
        <v>10621</v>
      </c>
      <c r="B5254" s="40" t="s">
        <v>4289</v>
      </c>
      <c r="C5254" s="82" t="s">
        <v>10958</v>
      </c>
      <c r="D5254" s="82">
        <v>624</v>
      </c>
      <c r="E5254" s="82">
        <v>134</v>
      </c>
      <c r="F5254" s="82">
        <v>28</v>
      </c>
      <c r="G5254" s="82">
        <v>786</v>
      </c>
      <c r="H5254" s="40" t="s">
        <v>2</v>
      </c>
      <c r="I5254" s="83" t="str">
        <f>IFERROR(VLOOKUP(A5254,'Alíquotas - CADPREV'!$B$2152:$N$4324,8,FALSE),"")</f>
        <v>NÃO</v>
      </c>
      <c r="J5254" s="83" t="str">
        <f>IF(H5254="RPPS",VLOOKUP(A5254,' Legislação Benef - GESCON'!$B$4:$I$2159,3,FALSE),"")</f>
        <v>NÃO</v>
      </c>
      <c r="K5254" s="83" t="str">
        <f>IF(H5254="RPPS",VLOOKUP(A5254,' Legislação Benef - GESCON'!$B$4:$I$2159,6,FALSE),"")</f>
        <v>NÃO</v>
      </c>
      <c r="L5254" s="83" t="str">
        <f>IF(H5254="RPPS",IFERROR(IF(VLOOKUP(A5254,'Suspensão de repasses - GESCON'!$D$3:$J$1048576,7,FALSE)="Validada","SIM","NÃO"),"NÃO"),"")</f>
        <v>NÃO</v>
      </c>
    </row>
    <row r="5255" spans="1:12" s="19" customFormat="1" ht="15" customHeight="1" x14ac:dyDescent="0.25">
      <c r="A5255" s="88" t="s">
        <v>10622</v>
      </c>
      <c r="B5255" s="40" t="s">
        <v>3143</v>
      </c>
      <c r="C5255" s="82" t="s">
        <v>10958</v>
      </c>
      <c r="D5255" s="82">
        <v>673</v>
      </c>
      <c r="E5255" s="82">
        <v>30</v>
      </c>
      <c r="F5255" s="82">
        <v>5</v>
      </c>
      <c r="G5255" s="82">
        <v>708</v>
      </c>
      <c r="H5255" s="40" t="s">
        <v>2</v>
      </c>
      <c r="I5255" s="83" t="str">
        <f>IFERROR(VLOOKUP(A5255,'Alíquotas - CADPREV'!$B$2152:$N$4324,8,FALSE),"")</f>
        <v>SIM</v>
      </c>
      <c r="J5255" s="83" t="str">
        <f>IF(H5255="RPPS",VLOOKUP(A5255,' Legislação Benef - GESCON'!$B$4:$I$2159,3,FALSE),"")</f>
        <v>NÃO</v>
      </c>
      <c r="K5255" s="83" t="str">
        <f>IF(H5255="RPPS",VLOOKUP(A5255,' Legislação Benef - GESCON'!$B$4:$I$2159,6,FALSE),"")</f>
        <v>SIM</v>
      </c>
      <c r="L5255" s="83" t="str">
        <f>IF(H5255="RPPS",IFERROR(IF(VLOOKUP(A5255,'Suspensão de repasses - GESCON'!$D$3:$J$1048576,7,FALSE)="Validada","SIM","NÃO"),"NÃO"),"")</f>
        <v>NÃO</v>
      </c>
    </row>
    <row r="5256" spans="1:12" s="19" customFormat="1" ht="15" customHeight="1" x14ac:dyDescent="0.25">
      <c r="A5256" s="88" t="s">
        <v>10623</v>
      </c>
      <c r="B5256" s="40" t="s">
        <v>2758</v>
      </c>
      <c r="C5256" s="82" t="s">
        <v>10958</v>
      </c>
      <c r="D5256" s="82">
        <v>918</v>
      </c>
      <c r="E5256" s="82">
        <v>366</v>
      </c>
      <c r="F5256" s="82">
        <v>104</v>
      </c>
      <c r="G5256" s="82">
        <v>1388</v>
      </c>
      <c r="H5256" s="40" t="s">
        <v>2</v>
      </c>
      <c r="I5256" s="83" t="str">
        <f>IFERROR(VLOOKUP(A5256,'Alíquotas - CADPREV'!$B$2152:$N$4324,8,FALSE),"")</f>
        <v>SIM</v>
      </c>
      <c r="J5256" s="83" t="str">
        <f>IF(H5256="RPPS",VLOOKUP(A5256,' Legislação Benef - GESCON'!$B$4:$I$2159,3,FALSE),"")</f>
        <v>NÃO</v>
      </c>
      <c r="K5256" s="83" t="str">
        <f>IF(H5256="RPPS",VLOOKUP(A5256,' Legislação Benef - GESCON'!$B$4:$I$2159,6,FALSE),"")</f>
        <v>SIM</v>
      </c>
      <c r="L5256" s="83" t="str">
        <f>IF(H5256="RPPS",IFERROR(IF(VLOOKUP(A5256,'Suspensão de repasses - GESCON'!$D$3:$J$1048576,7,FALSE)="Validada","SIM","NÃO"),"NÃO"),"")</f>
        <v>NÃO</v>
      </c>
    </row>
    <row r="5257" spans="1:12" s="19" customFormat="1" ht="15" hidden="1" customHeight="1" x14ac:dyDescent="0.25">
      <c r="A5257" s="88" t="s">
        <v>10624</v>
      </c>
      <c r="B5257" s="40" t="s">
        <v>3601</v>
      </c>
      <c r="C5257" s="82" t="s">
        <v>10959</v>
      </c>
      <c r="D5257" s="82"/>
      <c r="E5257" s="82"/>
      <c r="F5257" s="82"/>
      <c r="G5257" s="82"/>
      <c r="H5257" s="40" t="s">
        <v>4</v>
      </c>
      <c r="I5257" s="83" t="str">
        <f>IFERROR(VLOOKUP(A5257,'Alíquotas - CADPREV'!$B$2152:$N$4324,8,FALSE),"")</f>
        <v/>
      </c>
      <c r="J5257" s="83" t="str">
        <f>IF(H5257="RPPS",VLOOKUP(A5257,' Legislação Benef - GESCON'!$B$4:$I$2159,3,FALSE),"")</f>
        <v/>
      </c>
      <c r="K5257" s="83" t="str">
        <f>IF(H5257="RPPS",VLOOKUP(A5257,' Legislação Benef - GESCON'!$B$4:$I$2159,6,FALSE),"")</f>
        <v/>
      </c>
      <c r="L5257" s="83" t="str">
        <f>IF(H5257="RPPS",IFERROR(IF(VLOOKUP(A5257,'Suspensão de repasses - GESCON'!$D$3:$J$1048576,7,FALSE)="Validada","SIM","NÃO"),"NÃO"),"")</f>
        <v/>
      </c>
    </row>
    <row r="5258" spans="1:12" s="19" customFormat="1" ht="15" hidden="1" customHeight="1" x14ac:dyDescent="0.25">
      <c r="A5258" s="88" t="s">
        <v>10625</v>
      </c>
      <c r="B5258" s="40" t="s">
        <v>4289</v>
      </c>
      <c r="C5258" s="82" t="s">
        <v>10959</v>
      </c>
      <c r="D5258" s="82"/>
      <c r="E5258" s="82"/>
      <c r="F5258" s="82"/>
      <c r="G5258" s="82"/>
      <c r="H5258" s="40" t="s">
        <v>4</v>
      </c>
      <c r="I5258" s="83" t="str">
        <f>IFERROR(VLOOKUP(A5258,'Alíquotas - CADPREV'!$B$2152:$N$4324,8,FALSE),"")</f>
        <v/>
      </c>
      <c r="J5258" s="83" t="str">
        <f>IF(H5258="RPPS",VLOOKUP(A5258,' Legislação Benef - GESCON'!$B$4:$I$2159,3,FALSE),"")</f>
        <v/>
      </c>
      <c r="K5258" s="83" t="str">
        <f>IF(H5258="RPPS",VLOOKUP(A5258,' Legislação Benef - GESCON'!$B$4:$I$2159,6,FALSE),"")</f>
        <v/>
      </c>
      <c r="L5258" s="83" t="str">
        <f>IF(H5258="RPPS",IFERROR(IF(VLOOKUP(A5258,'Suspensão de repasses - GESCON'!$D$3:$J$1048576,7,FALSE)="Validada","SIM","NÃO"),"NÃO"),"")</f>
        <v/>
      </c>
    </row>
    <row r="5259" spans="1:12" s="19" customFormat="1" ht="15" customHeight="1" x14ac:dyDescent="0.25">
      <c r="A5259" s="88" t="s">
        <v>10626</v>
      </c>
      <c r="B5259" s="40" t="s">
        <v>1142</v>
      </c>
      <c r="C5259" s="82" t="s">
        <v>10958</v>
      </c>
      <c r="D5259" s="82">
        <v>773</v>
      </c>
      <c r="E5259" s="82">
        <v>192</v>
      </c>
      <c r="F5259" s="82">
        <v>34</v>
      </c>
      <c r="G5259" s="82">
        <v>999</v>
      </c>
      <c r="H5259" s="40" t="s">
        <v>2</v>
      </c>
      <c r="I5259" s="83" t="str">
        <f>IFERROR(VLOOKUP(A5259,'Alíquotas - CADPREV'!$B$2152:$N$4324,8,FALSE),"")</f>
        <v>NÃO</v>
      </c>
      <c r="J5259" s="83" t="str">
        <f>IF(H5259="RPPS",VLOOKUP(A5259,' Legislação Benef - GESCON'!$B$4:$I$2159,3,FALSE),"")</f>
        <v>NÃO</v>
      </c>
      <c r="K5259" s="83" t="str">
        <f>IF(H5259="RPPS",VLOOKUP(A5259,' Legislação Benef - GESCON'!$B$4:$I$2159,6,FALSE),"")</f>
        <v>NÃO</v>
      </c>
      <c r="L5259" s="83" t="str">
        <f>IF(H5259="RPPS",IFERROR(IF(VLOOKUP(A5259,'Suspensão de repasses - GESCON'!$D$3:$J$1048576,7,FALSE)="Validada","SIM","NÃO"),"NÃO"),"")</f>
        <v>NÃO</v>
      </c>
    </row>
    <row r="5260" spans="1:12" s="19" customFormat="1" ht="15" customHeight="1" x14ac:dyDescent="0.25">
      <c r="A5260" s="88" t="s">
        <v>10627</v>
      </c>
      <c r="B5260" s="40" t="s">
        <v>4289</v>
      </c>
      <c r="C5260" s="82" t="s">
        <v>10958</v>
      </c>
      <c r="D5260" s="82">
        <v>743</v>
      </c>
      <c r="E5260" s="82">
        <v>318</v>
      </c>
      <c r="F5260" s="82">
        <v>52</v>
      </c>
      <c r="G5260" s="82">
        <v>1113</v>
      </c>
      <c r="H5260" s="40" t="s">
        <v>2</v>
      </c>
      <c r="I5260" s="83" t="str">
        <f>IFERROR(VLOOKUP(A5260,'Alíquotas - CADPREV'!$B$2152:$N$4324,8,FALSE),"")</f>
        <v>SIM</v>
      </c>
      <c r="J5260" s="83" t="str">
        <f>IF(H5260="RPPS",VLOOKUP(A5260,' Legislação Benef - GESCON'!$B$4:$I$2159,3,FALSE),"")</f>
        <v>NÃO</v>
      </c>
      <c r="K5260" s="83" t="str">
        <f>IF(H5260="RPPS",VLOOKUP(A5260,' Legislação Benef - GESCON'!$B$4:$I$2159,6,FALSE),"")</f>
        <v>SIM</v>
      </c>
      <c r="L5260" s="83" t="str">
        <f>IF(H5260="RPPS",IFERROR(IF(VLOOKUP(A5260,'Suspensão de repasses - GESCON'!$D$3:$J$1048576,7,FALSE)="Validada","SIM","NÃO"),"NÃO"),"")</f>
        <v>NÃO</v>
      </c>
    </row>
    <row r="5261" spans="1:12" s="19" customFormat="1" ht="15" customHeight="1" x14ac:dyDescent="0.25">
      <c r="A5261" s="88" t="s">
        <v>10628</v>
      </c>
      <c r="B5261" s="40" t="s">
        <v>4289</v>
      </c>
      <c r="C5261" s="82" t="s">
        <v>10958</v>
      </c>
      <c r="D5261" s="82">
        <v>218</v>
      </c>
      <c r="E5261" s="82">
        <v>42</v>
      </c>
      <c r="F5261" s="82">
        <v>18</v>
      </c>
      <c r="G5261" s="82">
        <v>278</v>
      </c>
      <c r="H5261" s="40" t="s">
        <v>2</v>
      </c>
      <c r="I5261" s="83" t="str">
        <f>IFERROR(VLOOKUP(A5261,'Alíquotas - CADPREV'!$B$2152:$N$4324,8,FALSE),"")</f>
        <v>NÃO</v>
      </c>
      <c r="J5261" s="83" t="str">
        <f>IF(H5261="RPPS",VLOOKUP(A5261,' Legislação Benef - GESCON'!$B$4:$I$2159,3,FALSE),"")</f>
        <v>NÃO</v>
      </c>
      <c r="K5261" s="83" t="str">
        <f>IF(H5261="RPPS",VLOOKUP(A5261,' Legislação Benef - GESCON'!$B$4:$I$2159,6,FALSE),"")</f>
        <v>NÃO</v>
      </c>
      <c r="L5261" s="83" t="str">
        <f>IF(H5261="RPPS",IFERROR(IF(VLOOKUP(A5261,'Suspensão de repasses - GESCON'!$D$3:$J$1048576,7,FALSE)="Validada","SIM","NÃO"),"NÃO"),"")</f>
        <v>NÃO</v>
      </c>
    </row>
    <row r="5262" spans="1:12" s="19" customFormat="1" ht="15" hidden="1" customHeight="1" x14ac:dyDescent="0.25">
      <c r="A5262" s="88" t="s">
        <v>10629</v>
      </c>
      <c r="B5262" s="40" t="s">
        <v>4626</v>
      </c>
      <c r="C5262" s="82" t="s">
        <v>10959</v>
      </c>
      <c r="D5262" s="82"/>
      <c r="E5262" s="82"/>
      <c r="F5262" s="82"/>
      <c r="G5262" s="82"/>
      <c r="H5262" s="40" t="s">
        <v>4</v>
      </c>
      <c r="I5262" s="83" t="str">
        <f>IFERROR(VLOOKUP(A5262,'Alíquotas - CADPREV'!$B$2152:$N$4324,8,FALSE),"")</f>
        <v/>
      </c>
      <c r="J5262" s="83" t="str">
        <f>IF(H5262="RPPS",VLOOKUP(A5262,' Legislação Benef - GESCON'!$B$4:$I$2159,3,FALSE),"")</f>
        <v/>
      </c>
      <c r="K5262" s="83" t="str">
        <f>IF(H5262="RPPS",VLOOKUP(A5262,' Legislação Benef - GESCON'!$B$4:$I$2159,6,FALSE),"")</f>
        <v/>
      </c>
      <c r="L5262" s="83" t="str">
        <f>IF(H5262="RPPS",IFERROR(IF(VLOOKUP(A5262,'Suspensão de repasses - GESCON'!$D$3:$J$1048576,7,FALSE)="Validada","SIM","NÃO"),"NÃO"),"")</f>
        <v/>
      </c>
    </row>
    <row r="5263" spans="1:12" s="19" customFormat="1" ht="15" customHeight="1" x14ac:dyDescent="0.25">
      <c r="A5263" s="88" t="s">
        <v>10630</v>
      </c>
      <c r="B5263" s="40" t="s">
        <v>1142</v>
      </c>
      <c r="C5263" s="82" t="s">
        <v>10958</v>
      </c>
      <c r="D5263" s="82">
        <v>2141</v>
      </c>
      <c r="E5263" s="82">
        <v>662</v>
      </c>
      <c r="F5263" s="82">
        <v>127</v>
      </c>
      <c r="G5263" s="82">
        <v>2930</v>
      </c>
      <c r="H5263" s="40" t="s">
        <v>2</v>
      </c>
      <c r="I5263" s="83" t="str">
        <f>IFERROR(VLOOKUP(A5263,'Alíquotas - CADPREV'!$B$2152:$N$4324,8,FALSE),"")</f>
        <v>NÃO</v>
      </c>
      <c r="J5263" s="83" t="str">
        <f>IF(H5263="RPPS",VLOOKUP(A5263,' Legislação Benef - GESCON'!$B$4:$I$2159,3,FALSE),"")</f>
        <v>NÃO</v>
      </c>
      <c r="K5263" s="83" t="str">
        <f>IF(H5263="RPPS",VLOOKUP(A5263,' Legislação Benef - GESCON'!$B$4:$I$2159,6,FALSE),"")</f>
        <v>NÃO</v>
      </c>
      <c r="L5263" s="83" t="str">
        <f>IF(H5263="RPPS",IFERROR(IF(VLOOKUP(A5263,'Suspensão de repasses - GESCON'!$D$3:$J$1048576,7,FALSE)="Validada","SIM","NÃO"),"NÃO"),"")</f>
        <v>NÃO</v>
      </c>
    </row>
    <row r="5264" spans="1:12" s="19" customFormat="1" ht="15" hidden="1" customHeight="1" x14ac:dyDescent="0.25">
      <c r="A5264" s="88" t="s">
        <v>10631</v>
      </c>
      <c r="B5264" s="40" t="s">
        <v>1356</v>
      </c>
      <c r="C5264" s="82" t="s">
        <v>10959</v>
      </c>
      <c r="D5264" s="82"/>
      <c r="E5264" s="82"/>
      <c r="F5264" s="82"/>
      <c r="G5264" s="82"/>
      <c r="H5264" s="40" t="s">
        <v>4</v>
      </c>
      <c r="I5264" s="83" t="str">
        <f>IFERROR(VLOOKUP(A5264,'Alíquotas - CADPREV'!$B$2152:$N$4324,8,FALSE),"")</f>
        <v/>
      </c>
      <c r="J5264" s="83" t="str">
        <f>IF(H5264="RPPS",VLOOKUP(A5264,' Legislação Benef - GESCON'!$B$4:$I$2159,3,FALSE),"")</f>
        <v/>
      </c>
      <c r="K5264" s="83" t="str">
        <f>IF(H5264="RPPS",VLOOKUP(A5264,' Legislação Benef - GESCON'!$B$4:$I$2159,6,FALSE),"")</f>
        <v/>
      </c>
      <c r="L5264" s="83" t="str">
        <f>IF(H5264="RPPS",IFERROR(IF(VLOOKUP(A5264,'Suspensão de repasses - GESCON'!$D$3:$J$1048576,7,FALSE)="Validada","SIM","NÃO"),"NÃO"),"")</f>
        <v/>
      </c>
    </row>
    <row r="5265" spans="1:12" s="19" customFormat="1" ht="15" hidden="1" customHeight="1" x14ac:dyDescent="0.25">
      <c r="A5265" s="88" t="s">
        <v>10632</v>
      </c>
      <c r="B5265" s="40" t="s">
        <v>3812</v>
      </c>
      <c r="C5265" s="82" t="s">
        <v>10959</v>
      </c>
      <c r="D5265" s="82"/>
      <c r="E5265" s="82"/>
      <c r="F5265" s="82"/>
      <c r="G5265" s="82"/>
      <c r="H5265" s="40" t="s">
        <v>4</v>
      </c>
      <c r="I5265" s="83" t="str">
        <f>IFERROR(VLOOKUP(A5265,'Alíquotas - CADPREV'!$B$2152:$N$4324,8,FALSE),"")</f>
        <v/>
      </c>
      <c r="J5265" s="83" t="str">
        <f>IF(H5265="RPPS",VLOOKUP(A5265,' Legislação Benef - GESCON'!$B$4:$I$2159,3,FALSE),"")</f>
        <v/>
      </c>
      <c r="K5265" s="83" t="str">
        <f>IF(H5265="RPPS",VLOOKUP(A5265,' Legislação Benef - GESCON'!$B$4:$I$2159,6,FALSE),"")</f>
        <v/>
      </c>
      <c r="L5265" s="83" t="str">
        <f>IF(H5265="RPPS",IFERROR(IF(VLOOKUP(A5265,'Suspensão de repasses - GESCON'!$D$3:$J$1048576,7,FALSE)="Validada","SIM","NÃO"),"NÃO"),"")</f>
        <v/>
      </c>
    </row>
    <row r="5266" spans="1:12" s="19" customFormat="1" ht="15" hidden="1" customHeight="1" x14ac:dyDescent="0.25">
      <c r="A5266" s="88" t="s">
        <v>10633</v>
      </c>
      <c r="B5266" s="40" t="s">
        <v>1356</v>
      </c>
      <c r="C5266" s="82" t="s">
        <v>10959</v>
      </c>
      <c r="D5266" s="82"/>
      <c r="E5266" s="82"/>
      <c r="F5266" s="82"/>
      <c r="G5266" s="82"/>
      <c r="H5266" s="40" t="s">
        <v>4</v>
      </c>
      <c r="I5266" s="83" t="str">
        <f>IFERROR(VLOOKUP(A5266,'Alíquotas - CADPREV'!$B$2152:$N$4324,8,FALSE),"")</f>
        <v/>
      </c>
      <c r="J5266" s="83" t="str">
        <f>IF(H5266="RPPS",VLOOKUP(A5266,' Legislação Benef - GESCON'!$B$4:$I$2159,3,FALSE),"")</f>
        <v/>
      </c>
      <c r="K5266" s="83" t="str">
        <f>IF(H5266="RPPS",VLOOKUP(A5266,' Legislação Benef - GESCON'!$B$4:$I$2159,6,FALSE),"")</f>
        <v/>
      </c>
      <c r="L5266" s="83" t="str">
        <f>IF(H5266="RPPS",IFERROR(IF(VLOOKUP(A5266,'Suspensão de repasses - GESCON'!$D$3:$J$1048576,7,FALSE)="Validada","SIM","NÃO"),"NÃO"),"")</f>
        <v/>
      </c>
    </row>
    <row r="5267" spans="1:12" s="19" customFormat="1" ht="15" hidden="1" customHeight="1" x14ac:dyDescent="0.25">
      <c r="A5267" s="88" t="s">
        <v>10634</v>
      </c>
      <c r="B5267" s="40" t="s">
        <v>3812</v>
      </c>
      <c r="C5267" s="82" t="s">
        <v>10959</v>
      </c>
      <c r="D5267" s="82"/>
      <c r="E5267" s="82"/>
      <c r="F5267" s="82"/>
      <c r="G5267" s="82"/>
      <c r="H5267" s="40" t="s">
        <v>4</v>
      </c>
      <c r="I5267" s="83" t="str">
        <f>IFERROR(VLOOKUP(A5267,'Alíquotas - CADPREV'!$B$2152:$N$4324,8,FALSE),"")</f>
        <v/>
      </c>
      <c r="J5267" s="83" t="str">
        <f>IF(H5267="RPPS",VLOOKUP(A5267,' Legislação Benef - GESCON'!$B$4:$I$2159,3,FALSE),"")</f>
        <v/>
      </c>
      <c r="K5267" s="83" t="str">
        <f>IF(H5267="RPPS",VLOOKUP(A5267,' Legislação Benef - GESCON'!$B$4:$I$2159,6,FALSE),"")</f>
        <v/>
      </c>
      <c r="L5267" s="83" t="str">
        <f>IF(H5267="RPPS",IFERROR(IF(VLOOKUP(A5267,'Suspensão de repasses - GESCON'!$D$3:$J$1048576,7,FALSE)="Validada","SIM","NÃO"),"NÃO"),"")</f>
        <v/>
      </c>
    </row>
    <row r="5268" spans="1:12" s="19" customFormat="1" ht="15" hidden="1" customHeight="1" x14ac:dyDescent="0.25">
      <c r="A5268" s="88" t="s">
        <v>10635</v>
      </c>
      <c r="B5268" s="40" t="s">
        <v>1356</v>
      </c>
      <c r="C5268" s="82" t="s">
        <v>10959</v>
      </c>
      <c r="D5268" s="82"/>
      <c r="E5268" s="82"/>
      <c r="F5268" s="82"/>
      <c r="G5268" s="82"/>
      <c r="H5268" s="40" t="s">
        <v>4</v>
      </c>
      <c r="I5268" s="83" t="str">
        <f>IFERROR(VLOOKUP(A5268,'Alíquotas - CADPREV'!$B$2152:$N$4324,8,FALSE),"")</f>
        <v/>
      </c>
      <c r="J5268" s="83" t="str">
        <f>IF(H5268="RPPS",VLOOKUP(A5268,' Legislação Benef - GESCON'!$B$4:$I$2159,3,FALSE),"")</f>
        <v/>
      </c>
      <c r="K5268" s="83" t="str">
        <f>IF(H5268="RPPS",VLOOKUP(A5268,' Legislação Benef - GESCON'!$B$4:$I$2159,6,FALSE),"")</f>
        <v/>
      </c>
      <c r="L5268" s="83" t="str">
        <f>IF(H5268="RPPS",IFERROR(IF(VLOOKUP(A5268,'Suspensão de repasses - GESCON'!$D$3:$J$1048576,7,FALSE)="Validada","SIM","NÃO"),"NÃO"),"")</f>
        <v/>
      </c>
    </row>
    <row r="5269" spans="1:12" s="19" customFormat="1" ht="15" hidden="1" customHeight="1" x14ac:dyDescent="0.25">
      <c r="A5269" s="88" t="s">
        <v>10636</v>
      </c>
      <c r="B5269" s="40" t="s">
        <v>4559</v>
      </c>
      <c r="C5269" s="82" t="s">
        <v>10959</v>
      </c>
      <c r="D5269" s="82"/>
      <c r="E5269" s="82"/>
      <c r="F5269" s="82"/>
      <c r="G5269" s="82"/>
      <c r="H5269" s="40" t="s">
        <v>4</v>
      </c>
      <c r="I5269" s="83" t="str">
        <f>IFERROR(VLOOKUP(A5269,'Alíquotas - CADPREV'!$B$2152:$N$4324,8,FALSE),"")</f>
        <v/>
      </c>
      <c r="J5269" s="83" t="str">
        <f>IF(H5269="RPPS",VLOOKUP(A5269,' Legislação Benef - GESCON'!$B$4:$I$2159,3,FALSE),"")</f>
        <v/>
      </c>
      <c r="K5269" s="83" t="str">
        <f>IF(H5269="RPPS",VLOOKUP(A5269,' Legislação Benef - GESCON'!$B$4:$I$2159,6,FALSE),"")</f>
        <v/>
      </c>
      <c r="L5269" s="83" t="str">
        <f>IF(H5269="RPPS",IFERROR(IF(VLOOKUP(A5269,'Suspensão de repasses - GESCON'!$D$3:$J$1048576,7,FALSE)="Validada","SIM","NÃO"),"NÃO"),"")</f>
        <v/>
      </c>
    </row>
    <row r="5270" spans="1:12" s="19" customFormat="1" ht="15" hidden="1" customHeight="1" x14ac:dyDescent="0.25">
      <c r="A5270" s="88" t="s">
        <v>10637</v>
      </c>
      <c r="B5270" s="40" t="s">
        <v>5227</v>
      </c>
      <c r="C5270" s="82" t="s">
        <v>10959</v>
      </c>
      <c r="D5270" s="82"/>
      <c r="E5270" s="82"/>
      <c r="F5270" s="82"/>
      <c r="G5270" s="82"/>
      <c r="H5270" s="40" t="s">
        <v>4</v>
      </c>
      <c r="I5270" s="83" t="str">
        <f>IFERROR(VLOOKUP(A5270,'Alíquotas - CADPREV'!$B$2152:$N$4324,8,FALSE),"")</f>
        <v/>
      </c>
      <c r="J5270" s="83" t="str">
        <f>IF(H5270="RPPS",VLOOKUP(A5270,' Legislação Benef - GESCON'!$B$4:$I$2159,3,FALSE),"")</f>
        <v/>
      </c>
      <c r="K5270" s="83" t="str">
        <f>IF(H5270="RPPS",VLOOKUP(A5270,' Legislação Benef - GESCON'!$B$4:$I$2159,6,FALSE),"")</f>
        <v/>
      </c>
      <c r="L5270" s="83" t="str">
        <f>IF(H5270="RPPS",IFERROR(IF(VLOOKUP(A5270,'Suspensão de repasses - GESCON'!$D$3:$J$1048576,7,FALSE)="Validada","SIM","NÃO"),"NÃO"),"")</f>
        <v/>
      </c>
    </row>
    <row r="5271" spans="1:12" s="19" customFormat="1" ht="15" hidden="1" customHeight="1" x14ac:dyDescent="0.25">
      <c r="A5271" s="88" t="s">
        <v>10638</v>
      </c>
      <c r="B5271" s="40" t="s">
        <v>5227</v>
      </c>
      <c r="C5271" s="82" t="s">
        <v>10959</v>
      </c>
      <c r="D5271" s="82"/>
      <c r="E5271" s="82"/>
      <c r="F5271" s="82"/>
      <c r="G5271" s="82"/>
      <c r="H5271" s="40" t="s">
        <v>4</v>
      </c>
      <c r="I5271" s="83" t="str">
        <f>IFERROR(VLOOKUP(A5271,'Alíquotas - CADPREV'!$B$2152:$N$4324,8,FALSE),"")</f>
        <v/>
      </c>
      <c r="J5271" s="83" t="str">
        <f>IF(H5271="RPPS",VLOOKUP(A5271,' Legislação Benef - GESCON'!$B$4:$I$2159,3,FALSE),"")</f>
        <v/>
      </c>
      <c r="K5271" s="83" t="str">
        <f>IF(H5271="RPPS",VLOOKUP(A5271,' Legislação Benef - GESCON'!$B$4:$I$2159,6,FALSE),"")</f>
        <v/>
      </c>
      <c r="L5271" s="83" t="str">
        <f>IF(H5271="RPPS",IFERROR(IF(VLOOKUP(A5271,'Suspensão de repasses - GESCON'!$D$3:$J$1048576,7,FALSE)="Validada","SIM","NÃO"),"NÃO"),"")</f>
        <v/>
      </c>
    </row>
    <row r="5272" spans="1:12" s="19" customFormat="1" ht="15" customHeight="1" x14ac:dyDescent="0.25">
      <c r="A5272" s="88" t="s">
        <v>10639</v>
      </c>
      <c r="B5272" s="40" t="s">
        <v>1356</v>
      </c>
      <c r="C5272" s="82" t="s">
        <v>10958</v>
      </c>
      <c r="D5272" s="82">
        <v>349</v>
      </c>
      <c r="E5272" s="82">
        <v>133</v>
      </c>
      <c r="F5272" s="82">
        <v>44</v>
      </c>
      <c r="G5272" s="82">
        <v>526</v>
      </c>
      <c r="H5272" s="40" t="s">
        <v>2</v>
      </c>
      <c r="I5272" s="83" t="str">
        <f>IFERROR(VLOOKUP(A5272,'Alíquotas - CADPREV'!$B$2152:$N$4324,8,FALSE),"")</f>
        <v>NÃO</v>
      </c>
      <c r="J5272" s="83" t="str">
        <f>IF(H5272="RPPS",VLOOKUP(A5272,' Legislação Benef - GESCON'!$B$4:$I$2159,3,FALSE),"")</f>
        <v>NÃO</v>
      </c>
      <c r="K5272" s="83" t="str">
        <f>IF(H5272="RPPS",VLOOKUP(A5272,' Legislação Benef - GESCON'!$B$4:$I$2159,6,FALSE),"")</f>
        <v>NÃO</v>
      </c>
      <c r="L5272" s="83" t="str">
        <f>IF(H5272="RPPS",IFERROR(IF(VLOOKUP(A5272,'Suspensão de repasses - GESCON'!$D$3:$J$1048576,7,FALSE)="Validada","SIM","NÃO"),"NÃO"),"")</f>
        <v>NÃO</v>
      </c>
    </row>
    <row r="5273" spans="1:12" s="19" customFormat="1" ht="15" hidden="1" customHeight="1" x14ac:dyDescent="0.25">
      <c r="A5273" s="88" t="s">
        <v>10640</v>
      </c>
      <c r="B5273" s="40" t="s">
        <v>1356</v>
      </c>
      <c r="C5273" s="82" t="s">
        <v>10959</v>
      </c>
      <c r="D5273" s="82"/>
      <c r="E5273" s="82"/>
      <c r="F5273" s="82"/>
      <c r="G5273" s="82"/>
      <c r="H5273" s="40" t="s">
        <v>4</v>
      </c>
      <c r="I5273" s="83" t="str">
        <f>IFERROR(VLOOKUP(A5273,'Alíquotas - CADPREV'!$B$2152:$N$4324,8,FALSE),"")</f>
        <v/>
      </c>
      <c r="J5273" s="83" t="str">
        <f>IF(H5273="RPPS",VLOOKUP(A5273,' Legislação Benef - GESCON'!$B$4:$I$2159,3,FALSE),"")</f>
        <v/>
      </c>
      <c r="K5273" s="83" t="str">
        <f>IF(H5273="RPPS",VLOOKUP(A5273,' Legislação Benef - GESCON'!$B$4:$I$2159,6,FALSE),"")</f>
        <v/>
      </c>
      <c r="L5273" s="83" t="str">
        <f>IF(H5273="RPPS",IFERROR(IF(VLOOKUP(A5273,'Suspensão de repasses - GESCON'!$D$3:$J$1048576,7,FALSE)="Validada","SIM","NÃO"),"NÃO"),"")</f>
        <v/>
      </c>
    </row>
    <row r="5274" spans="1:12" s="19" customFormat="1" ht="15" hidden="1" customHeight="1" x14ac:dyDescent="0.25">
      <c r="A5274" s="88" t="s">
        <v>10641</v>
      </c>
      <c r="B5274" s="40" t="s">
        <v>1356</v>
      </c>
      <c r="C5274" s="82" t="s">
        <v>10959</v>
      </c>
      <c r="D5274" s="82"/>
      <c r="E5274" s="82"/>
      <c r="F5274" s="82"/>
      <c r="G5274" s="82"/>
      <c r="H5274" s="40" t="s">
        <v>4</v>
      </c>
      <c r="I5274" s="83" t="str">
        <f>IFERROR(VLOOKUP(A5274,'Alíquotas - CADPREV'!$B$2152:$N$4324,8,FALSE),"")</f>
        <v/>
      </c>
      <c r="J5274" s="83" t="str">
        <f>IF(H5274="RPPS",VLOOKUP(A5274,' Legislação Benef - GESCON'!$B$4:$I$2159,3,FALSE),"")</f>
        <v/>
      </c>
      <c r="K5274" s="83" t="str">
        <f>IF(H5274="RPPS",VLOOKUP(A5274,' Legislação Benef - GESCON'!$B$4:$I$2159,6,FALSE),"")</f>
        <v/>
      </c>
      <c r="L5274" s="83" t="str">
        <f>IF(H5274="RPPS",IFERROR(IF(VLOOKUP(A5274,'Suspensão de repasses - GESCON'!$D$3:$J$1048576,7,FALSE)="Validada","SIM","NÃO"),"NÃO"),"")</f>
        <v/>
      </c>
    </row>
    <row r="5275" spans="1:12" s="19" customFormat="1" ht="15" customHeight="1" x14ac:dyDescent="0.25">
      <c r="A5275" s="88" t="s">
        <v>10642</v>
      </c>
      <c r="B5275" s="40" t="s">
        <v>3143</v>
      </c>
      <c r="C5275" s="82" t="s">
        <v>10958</v>
      </c>
      <c r="D5275" s="82">
        <v>3264</v>
      </c>
      <c r="E5275" s="82">
        <v>943</v>
      </c>
      <c r="F5275" s="82">
        <v>116</v>
      </c>
      <c r="G5275" s="82">
        <v>4323</v>
      </c>
      <c r="H5275" s="40" t="s">
        <v>2</v>
      </c>
      <c r="I5275" s="83" t="str">
        <f>IFERROR(VLOOKUP(A5275,'Alíquotas - CADPREV'!$B$2152:$N$4324,8,FALSE),"")</f>
        <v>SIM</v>
      </c>
      <c r="J5275" s="83" t="str">
        <f>IF(H5275="RPPS",VLOOKUP(A5275,' Legislação Benef - GESCON'!$B$4:$I$2159,3,FALSE),"")</f>
        <v>NÃO</v>
      </c>
      <c r="K5275" s="83" t="str">
        <f>IF(H5275="RPPS",VLOOKUP(A5275,' Legislação Benef - GESCON'!$B$4:$I$2159,6,FALSE),"")</f>
        <v>SIM</v>
      </c>
      <c r="L5275" s="83" t="str">
        <f>IF(H5275="RPPS",IFERROR(IF(VLOOKUP(A5275,'Suspensão de repasses - GESCON'!$D$3:$J$1048576,7,FALSE)="Validada","SIM","NÃO"),"NÃO"),"")</f>
        <v>NÃO</v>
      </c>
    </row>
    <row r="5276" spans="1:12" s="19" customFormat="1" ht="15" customHeight="1" x14ac:dyDescent="0.25">
      <c r="A5276" s="88" t="s">
        <v>10643</v>
      </c>
      <c r="B5276" s="40" t="s">
        <v>4559</v>
      </c>
      <c r="C5276" s="82" t="s">
        <v>10958</v>
      </c>
      <c r="D5276" s="82"/>
      <c r="E5276" s="82"/>
      <c r="F5276" s="82"/>
      <c r="G5276" s="82"/>
      <c r="H5276" s="40" t="s">
        <v>2</v>
      </c>
      <c r="I5276" s="83" t="str">
        <f>IFERROR(VLOOKUP(A5276,'Alíquotas - CADPREV'!$B$2152:$N$4324,8,FALSE),"")</f>
        <v>NÃO</v>
      </c>
      <c r="J5276" s="83" t="str">
        <f>IF(H5276="RPPS",VLOOKUP(A5276,' Legislação Benef - GESCON'!$B$4:$I$2159,3,FALSE),"")</f>
        <v>NÃO</v>
      </c>
      <c r="K5276" s="83" t="str">
        <f>IF(H5276="RPPS",VLOOKUP(A5276,' Legislação Benef - GESCON'!$B$4:$I$2159,6,FALSE),"")</f>
        <v>NÃO</v>
      </c>
      <c r="L5276" s="83" t="str">
        <f>IF(H5276="RPPS",IFERROR(IF(VLOOKUP(A5276,'Suspensão de repasses - GESCON'!$D$3:$J$1048576,7,FALSE)="Validada","SIM","NÃO"),"NÃO"),"")</f>
        <v>NÃO</v>
      </c>
    </row>
    <row r="5277" spans="1:12" s="19" customFormat="1" ht="15" hidden="1" customHeight="1" x14ac:dyDescent="0.25">
      <c r="A5277" s="88" t="s">
        <v>10644</v>
      </c>
      <c r="B5277" s="40" t="s">
        <v>3143</v>
      </c>
      <c r="C5277" s="82" t="s">
        <v>10959</v>
      </c>
      <c r="D5277" s="82"/>
      <c r="E5277" s="82"/>
      <c r="F5277" s="82"/>
      <c r="G5277" s="82"/>
      <c r="H5277" s="40" t="s">
        <v>4</v>
      </c>
      <c r="I5277" s="83" t="str">
        <f>IFERROR(VLOOKUP(A5277,'Alíquotas - CADPREV'!$B$2152:$N$4324,8,FALSE),"")</f>
        <v/>
      </c>
      <c r="J5277" s="83" t="str">
        <f>IF(H5277="RPPS",VLOOKUP(A5277,' Legislação Benef - GESCON'!$B$4:$I$2159,3,FALSE),"")</f>
        <v/>
      </c>
      <c r="K5277" s="83" t="str">
        <f>IF(H5277="RPPS",VLOOKUP(A5277,' Legislação Benef - GESCON'!$B$4:$I$2159,6,FALSE),"")</f>
        <v/>
      </c>
      <c r="L5277" s="83" t="str">
        <f>IF(H5277="RPPS",IFERROR(IF(VLOOKUP(A5277,'Suspensão de repasses - GESCON'!$D$3:$J$1048576,7,FALSE)="Validada","SIM","NÃO"),"NÃO"),"")</f>
        <v/>
      </c>
    </row>
    <row r="5278" spans="1:12" s="19" customFormat="1" ht="15" hidden="1" customHeight="1" x14ac:dyDescent="0.25">
      <c r="A5278" s="88" t="s">
        <v>10645</v>
      </c>
      <c r="B5278" s="40" t="s">
        <v>1356</v>
      </c>
      <c r="C5278" s="82" t="s">
        <v>10959</v>
      </c>
      <c r="D5278" s="82"/>
      <c r="E5278" s="82"/>
      <c r="F5278" s="82"/>
      <c r="G5278" s="82"/>
      <c r="H5278" s="40" t="s">
        <v>4</v>
      </c>
      <c r="I5278" s="83" t="str">
        <f>IFERROR(VLOOKUP(A5278,'Alíquotas - CADPREV'!$B$2152:$N$4324,8,FALSE),"")</f>
        <v/>
      </c>
      <c r="J5278" s="83" t="str">
        <f>IF(H5278="RPPS",VLOOKUP(A5278,' Legislação Benef - GESCON'!$B$4:$I$2159,3,FALSE),"")</f>
        <v/>
      </c>
      <c r="K5278" s="83" t="str">
        <f>IF(H5278="RPPS",VLOOKUP(A5278,' Legislação Benef - GESCON'!$B$4:$I$2159,6,FALSE),"")</f>
        <v/>
      </c>
      <c r="L5278" s="83" t="str">
        <f>IF(H5278="RPPS",IFERROR(IF(VLOOKUP(A5278,'Suspensão de repasses - GESCON'!$D$3:$J$1048576,7,FALSE)="Validada","SIM","NÃO"),"NÃO"),"")</f>
        <v/>
      </c>
    </row>
    <row r="5279" spans="1:12" s="19" customFormat="1" ht="15" hidden="1" customHeight="1" x14ac:dyDescent="0.25">
      <c r="A5279" s="88" t="s">
        <v>10646</v>
      </c>
      <c r="B5279" s="40" t="s">
        <v>2413</v>
      </c>
      <c r="C5279" s="82" t="s">
        <v>10959</v>
      </c>
      <c r="D5279" s="82"/>
      <c r="E5279" s="82"/>
      <c r="F5279" s="82"/>
      <c r="G5279" s="82"/>
      <c r="H5279" s="40" t="s">
        <v>4</v>
      </c>
      <c r="I5279" s="83" t="str">
        <f>IFERROR(VLOOKUP(A5279,'Alíquotas - CADPREV'!$B$2152:$N$4324,8,FALSE),"")</f>
        <v/>
      </c>
      <c r="J5279" s="83" t="str">
        <f>IF(H5279="RPPS",VLOOKUP(A5279,' Legislação Benef - GESCON'!$B$4:$I$2159,3,FALSE),"")</f>
        <v/>
      </c>
      <c r="K5279" s="83" t="str">
        <f>IF(H5279="RPPS",VLOOKUP(A5279,' Legislação Benef - GESCON'!$B$4:$I$2159,6,FALSE),"")</f>
        <v/>
      </c>
      <c r="L5279" s="83" t="str">
        <f>IF(H5279="RPPS",IFERROR(IF(VLOOKUP(A5279,'Suspensão de repasses - GESCON'!$D$3:$J$1048576,7,FALSE)="Validada","SIM","NÃO"),"NÃO"),"")</f>
        <v/>
      </c>
    </row>
    <row r="5280" spans="1:12" s="19" customFormat="1" ht="15" hidden="1" customHeight="1" x14ac:dyDescent="0.25">
      <c r="A5280" s="88" t="s">
        <v>10647</v>
      </c>
      <c r="B5280" s="40" t="s">
        <v>133</v>
      </c>
      <c r="C5280" s="82" t="s">
        <v>10959</v>
      </c>
      <c r="D5280" s="82"/>
      <c r="E5280" s="82"/>
      <c r="F5280" s="82"/>
      <c r="G5280" s="82"/>
      <c r="H5280" s="40" t="s">
        <v>4</v>
      </c>
      <c r="I5280" s="83" t="str">
        <f>IFERROR(VLOOKUP(A5280,'Alíquotas - CADPREV'!$B$2152:$N$4324,8,FALSE),"")</f>
        <v/>
      </c>
      <c r="J5280" s="83" t="str">
        <f>IF(H5280="RPPS",VLOOKUP(A5280,' Legislação Benef - GESCON'!$B$4:$I$2159,3,FALSE),"")</f>
        <v/>
      </c>
      <c r="K5280" s="83" t="str">
        <f>IF(H5280="RPPS",VLOOKUP(A5280,' Legislação Benef - GESCON'!$B$4:$I$2159,6,FALSE),"")</f>
        <v/>
      </c>
      <c r="L5280" s="83" t="str">
        <f>IF(H5280="RPPS",IFERROR(IF(VLOOKUP(A5280,'Suspensão de repasses - GESCON'!$D$3:$J$1048576,7,FALSE)="Validada","SIM","NÃO"),"NÃO"),"")</f>
        <v/>
      </c>
    </row>
    <row r="5281" spans="1:12" s="19" customFormat="1" ht="15" hidden="1" customHeight="1" x14ac:dyDescent="0.25">
      <c r="A5281" s="88" t="s">
        <v>10648</v>
      </c>
      <c r="B5281" s="40" t="s">
        <v>2758</v>
      </c>
      <c r="C5281" s="82" t="s">
        <v>10959</v>
      </c>
      <c r="D5281" s="82"/>
      <c r="E5281" s="82"/>
      <c r="F5281" s="82"/>
      <c r="G5281" s="82"/>
      <c r="H5281" s="40" t="s">
        <v>4</v>
      </c>
      <c r="I5281" s="83" t="str">
        <f>IFERROR(VLOOKUP(A5281,'Alíquotas - CADPREV'!$B$2152:$N$4324,8,FALSE),"")</f>
        <v/>
      </c>
      <c r="J5281" s="83" t="str">
        <f>IF(H5281="RPPS",VLOOKUP(A5281,' Legislação Benef - GESCON'!$B$4:$I$2159,3,FALSE),"")</f>
        <v/>
      </c>
      <c r="K5281" s="83" t="str">
        <f>IF(H5281="RPPS",VLOOKUP(A5281,' Legislação Benef - GESCON'!$B$4:$I$2159,6,FALSE),"")</f>
        <v/>
      </c>
      <c r="L5281" s="83" t="str">
        <f>IF(H5281="RPPS",IFERROR(IF(VLOOKUP(A5281,'Suspensão de repasses - GESCON'!$D$3:$J$1048576,7,FALSE)="Validada","SIM","NÃO"),"NÃO"),"")</f>
        <v/>
      </c>
    </row>
    <row r="5282" spans="1:12" s="19" customFormat="1" ht="15" customHeight="1" x14ac:dyDescent="0.25">
      <c r="A5282" s="88" t="s">
        <v>10649</v>
      </c>
      <c r="B5282" s="40" t="s">
        <v>2274</v>
      </c>
      <c r="C5282" s="82" t="s">
        <v>10958</v>
      </c>
      <c r="D5282" s="82">
        <v>141</v>
      </c>
      <c r="E5282" s="82">
        <v>0</v>
      </c>
      <c r="F5282" s="82">
        <v>0</v>
      </c>
      <c r="G5282" s="82">
        <v>141</v>
      </c>
      <c r="H5282" s="40" t="s">
        <v>2</v>
      </c>
      <c r="I5282" s="83" t="str">
        <f>IFERROR(VLOOKUP(A5282,'Alíquotas - CADPREV'!$B$2152:$N$4324,8,FALSE),"")</f>
        <v>NÃO</v>
      </c>
      <c r="J5282" s="83" t="str">
        <f>IF(H5282="RPPS",VLOOKUP(A5282,' Legislação Benef - GESCON'!$B$4:$I$2159,3,FALSE),"")</f>
        <v>NÃO</v>
      </c>
      <c r="K5282" s="83" t="str">
        <f>IF(H5282="RPPS",VLOOKUP(A5282,' Legislação Benef - GESCON'!$B$4:$I$2159,6,FALSE),"")</f>
        <v>NÃO</v>
      </c>
      <c r="L5282" s="83" t="str">
        <f>IF(H5282="RPPS",IFERROR(IF(VLOOKUP(A5282,'Suspensão de repasses - GESCON'!$D$3:$J$1048576,7,FALSE)="Validada","SIM","NÃO"),"NÃO"),"")</f>
        <v>NÃO</v>
      </c>
    </row>
    <row r="5283" spans="1:12" s="19" customFormat="1" ht="15" customHeight="1" x14ac:dyDescent="0.25">
      <c r="A5283" s="88" t="s">
        <v>10650</v>
      </c>
      <c r="B5283" s="40" t="s">
        <v>3812</v>
      </c>
      <c r="C5283" s="82" t="s">
        <v>10958</v>
      </c>
      <c r="D5283" s="82">
        <v>141</v>
      </c>
      <c r="E5283" s="82">
        <v>14</v>
      </c>
      <c r="F5283" s="82">
        <v>1</v>
      </c>
      <c r="G5283" s="82">
        <v>156</v>
      </c>
      <c r="H5283" s="40" t="s">
        <v>2</v>
      </c>
      <c r="I5283" s="83" t="str">
        <f>IFERROR(VLOOKUP(A5283,'Alíquotas - CADPREV'!$B$2152:$N$4324,8,FALSE),"")</f>
        <v>NÃO</v>
      </c>
      <c r="J5283" s="83" t="str">
        <f>IF(H5283="RPPS",VLOOKUP(A5283,' Legislação Benef - GESCON'!$B$4:$I$2159,3,FALSE),"")</f>
        <v>NÃO</v>
      </c>
      <c r="K5283" s="83" t="str">
        <f>IF(H5283="RPPS",VLOOKUP(A5283,' Legislação Benef - GESCON'!$B$4:$I$2159,6,FALSE),"")</f>
        <v>NÃO</v>
      </c>
      <c r="L5283" s="83" t="str">
        <f>IF(H5283="RPPS",IFERROR(IF(VLOOKUP(A5283,'Suspensão de repasses - GESCON'!$D$3:$J$1048576,7,FALSE)="Validada","SIM","NÃO"),"NÃO"),"")</f>
        <v>NÃO</v>
      </c>
    </row>
    <row r="5284" spans="1:12" s="19" customFormat="1" ht="15" hidden="1" customHeight="1" x14ac:dyDescent="0.25">
      <c r="A5284" s="88" t="s">
        <v>10651</v>
      </c>
      <c r="B5284" s="40" t="s">
        <v>4626</v>
      </c>
      <c r="C5284" s="82" t="s">
        <v>10959</v>
      </c>
      <c r="D5284" s="82"/>
      <c r="E5284" s="82"/>
      <c r="F5284" s="82"/>
      <c r="G5284" s="82"/>
      <c r="H5284" s="40" t="s">
        <v>4</v>
      </c>
      <c r="I5284" s="83" t="str">
        <f>IFERROR(VLOOKUP(A5284,'Alíquotas - CADPREV'!$B$2152:$N$4324,8,FALSE),"")</f>
        <v/>
      </c>
      <c r="J5284" s="83" t="str">
        <f>IF(H5284="RPPS",VLOOKUP(A5284,' Legislação Benef - GESCON'!$B$4:$I$2159,3,FALSE),"")</f>
        <v/>
      </c>
      <c r="K5284" s="83" t="str">
        <f>IF(H5284="RPPS",VLOOKUP(A5284,' Legislação Benef - GESCON'!$B$4:$I$2159,6,FALSE),"")</f>
        <v/>
      </c>
      <c r="L5284" s="83" t="str">
        <f>IF(H5284="RPPS",IFERROR(IF(VLOOKUP(A5284,'Suspensão de repasses - GESCON'!$D$3:$J$1048576,7,FALSE)="Validada","SIM","NÃO"),"NÃO"),"")</f>
        <v/>
      </c>
    </row>
    <row r="5285" spans="1:12" s="19" customFormat="1" ht="15" customHeight="1" x14ac:dyDescent="0.25">
      <c r="A5285" s="88" t="s">
        <v>10652</v>
      </c>
      <c r="B5285" s="40" t="s">
        <v>3812</v>
      </c>
      <c r="C5285" s="82" t="s">
        <v>10958</v>
      </c>
      <c r="D5285" s="82">
        <v>842</v>
      </c>
      <c r="E5285" s="82">
        <v>258</v>
      </c>
      <c r="F5285" s="82">
        <v>48</v>
      </c>
      <c r="G5285" s="82">
        <v>1148</v>
      </c>
      <c r="H5285" s="40" t="s">
        <v>2</v>
      </c>
      <c r="I5285" s="83" t="str">
        <f>IFERROR(VLOOKUP(A5285,'Alíquotas - CADPREV'!$B$2152:$N$4324,8,FALSE),"")</f>
        <v>NÃO</v>
      </c>
      <c r="J5285" s="83" t="str">
        <f>IF(H5285="RPPS",VLOOKUP(A5285,' Legislação Benef - GESCON'!$B$4:$I$2159,3,FALSE),"")</f>
        <v>NÃO</v>
      </c>
      <c r="K5285" s="83" t="str">
        <f>IF(H5285="RPPS",VLOOKUP(A5285,' Legislação Benef - GESCON'!$B$4:$I$2159,6,FALSE),"")</f>
        <v>SIM</v>
      </c>
      <c r="L5285" s="83" t="str">
        <f>IF(H5285="RPPS",IFERROR(IF(VLOOKUP(A5285,'Suspensão de repasses - GESCON'!$D$3:$J$1048576,7,FALSE)="Validada","SIM","NÃO"),"NÃO"),"")</f>
        <v>NÃO</v>
      </c>
    </row>
    <row r="5286" spans="1:12" s="19" customFormat="1" ht="15" hidden="1" customHeight="1" x14ac:dyDescent="0.25">
      <c r="A5286" s="88" t="s">
        <v>10653</v>
      </c>
      <c r="B5286" s="40" t="s">
        <v>4626</v>
      </c>
      <c r="C5286" s="82" t="s">
        <v>10959</v>
      </c>
      <c r="D5286" s="82"/>
      <c r="E5286" s="82"/>
      <c r="F5286" s="82"/>
      <c r="G5286" s="82"/>
      <c r="H5286" s="40" t="s">
        <v>4</v>
      </c>
      <c r="I5286" s="83" t="str">
        <f>IFERROR(VLOOKUP(A5286,'Alíquotas - CADPREV'!$B$2152:$N$4324,8,FALSE),"")</f>
        <v/>
      </c>
      <c r="J5286" s="83" t="str">
        <f>IF(H5286="RPPS",VLOOKUP(A5286,' Legislação Benef - GESCON'!$B$4:$I$2159,3,FALSE),"")</f>
        <v/>
      </c>
      <c r="K5286" s="83" t="str">
        <f>IF(H5286="RPPS",VLOOKUP(A5286,' Legislação Benef - GESCON'!$B$4:$I$2159,6,FALSE),"")</f>
        <v/>
      </c>
      <c r="L5286" s="83" t="str">
        <f>IF(H5286="RPPS",IFERROR(IF(VLOOKUP(A5286,'Suspensão de repasses - GESCON'!$D$3:$J$1048576,7,FALSE)="Validada","SIM","NÃO"),"NÃO"),"")</f>
        <v/>
      </c>
    </row>
    <row r="5287" spans="1:12" s="19" customFormat="1" ht="15" hidden="1" customHeight="1" x14ac:dyDescent="0.25">
      <c r="A5287" s="88" t="s">
        <v>10654</v>
      </c>
      <c r="B5287" s="40" t="s">
        <v>3601</v>
      </c>
      <c r="C5287" s="82" t="s">
        <v>10959</v>
      </c>
      <c r="D5287" s="82"/>
      <c r="E5287" s="82"/>
      <c r="F5287" s="82"/>
      <c r="G5287" s="82"/>
      <c r="H5287" s="40" t="s">
        <v>4</v>
      </c>
      <c r="I5287" s="83" t="str">
        <f>IFERROR(VLOOKUP(A5287,'Alíquotas - CADPREV'!$B$2152:$N$4324,8,FALSE),"")</f>
        <v/>
      </c>
      <c r="J5287" s="83" t="str">
        <f>IF(H5287="RPPS",VLOOKUP(A5287,' Legislação Benef - GESCON'!$B$4:$I$2159,3,FALSE),"")</f>
        <v/>
      </c>
      <c r="K5287" s="83" t="str">
        <f>IF(H5287="RPPS",VLOOKUP(A5287,' Legislação Benef - GESCON'!$B$4:$I$2159,6,FALSE),"")</f>
        <v/>
      </c>
      <c r="L5287" s="83" t="str">
        <f>IF(H5287="RPPS",IFERROR(IF(VLOOKUP(A5287,'Suspensão de repasses - GESCON'!$D$3:$J$1048576,7,FALSE)="Validada","SIM","NÃO"),"NÃO"),"")</f>
        <v/>
      </c>
    </row>
    <row r="5288" spans="1:12" s="19" customFormat="1" ht="15" hidden="1" customHeight="1" x14ac:dyDescent="0.25">
      <c r="A5288" s="88" t="s">
        <v>10655</v>
      </c>
      <c r="B5288" s="40" t="s">
        <v>4626</v>
      </c>
      <c r="C5288" s="82" t="s">
        <v>10959</v>
      </c>
      <c r="D5288" s="82"/>
      <c r="E5288" s="82"/>
      <c r="F5288" s="82"/>
      <c r="G5288" s="82"/>
      <c r="H5288" s="40" t="s">
        <v>4</v>
      </c>
      <c r="I5288" s="83" t="str">
        <f>IFERROR(VLOOKUP(A5288,'Alíquotas - CADPREV'!$B$2152:$N$4324,8,FALSE),"")</f>
        <v/>
      </c>
      <c r="J5288" s="83" t="str">
        <f>IF(H5288="RPPS",VLOOKUP(A5288,' Legislação Benef - GESCON'!$B$4:$I$2159,3,FALSE),"")</f>
        <v/>
      </c>
      <c r="K5288" s="83" t="str">
        <f>IF(H5288="RPPS",VLOOKUP(A5288,' Legislação Benef - GESCON'!$B$4:$I$2159,6,FALSE),"")</f>
        <v/>
      </c>
      <c r="L5288" s="83" t="str">
        <f>IF(H5288="RPPS",IFERROR(IF(VLOOKUP(A5288,'Suspensão de repasses - GESCON'!$D$3:$J$1048576,7,FALSE)="Validada","SIM","NÃO"),"NÃO"),"")</f>
        <v/>
      </c>
    </row>
    <row r="5289" spans="1:12" s="19" customFormat="1" ht="15" hidden="1" customHeight="1" x14ac:dyDescent="0.25">
      <c r="A5289" s="88" t="s">
        <v>10656</v>
      </c>
      <c r="B5289" s="40" t="s">
        <v>2413</v>
      </c>
      <c r="C5289" s="82" t="s">
        <v>10959</v>
      </c>
      <c r="D5289" s="82"/>
      <c r="E5289" s="82"/>
      <c r="F5289" s="82"/>
      <c r="G5289" s="82"/>
      <c r="H5289" s="40" t="s">
        <v>4</v>
      </c>
      <c r="I5289" s="83" t="str">
        <f>IFERROR(VLOOKUP(A5289,'Alíquotas - CADPREV'!$B$2152:$N$4324,8,FALSE),"")</f>
        <v/>
      </c>
      <c r="J5289" s="83" t="str">
        <f>IF(H5289="RPPS",VLOOKUP(A5289,' Legislação Benef - GESCON'!$B$4:$I$2159,3,FALSE),"")</f>
        <v/>
      </c>
      <c r="K5289" s="83" t="str">
        <f>IF(H5289="RPPS",VLOOKUP(A5289,' Legislação Benef - GESCON'!$B$4:$I$2159,6,FALSE),"")</f>
        <v/>
      </c>
      <c r="L5289" s="83" t="str">
        <f>IF(H5289="RPPS",IFERROR(IF(VLOOKUP(A5289,'Suspensão de repasses - GESCON'!$D$3:$J$1048576,7,FALSE)="Validada","SIM","NÃO"),"NÃO"),"")</f>
        <v/>
      </c>
    </row>
    <row r="5290" spans="1:12" s="19" customFormat="1" ht="15" customHeight="1" x14ac:dyDescent="0.25">
      <c r="A5290" s="88" t="s">
        <v>10657</v>
      </c>
      <c r="B5290" s="40" t="s">
        <v>2758</v>
      </c>
      <c r="C5290" s="82" t="s">
        <v>10958</v>
      </c>
      <c r="D5290" s="82">
        <v>330</v>
      </c>
      <c r="E5290" s="82">
        <v>124</v>
      </c>
      <c r="F5290" s="82">
        <v>21</v>
      </c>
      <c r="G5290" s="82">
        <v>475</v>
      </c>
      <c r="H5290" s="40" t="s">
        <v>2</v>
      </c>
      <c r="I5290" s="83" t="str">
        <f>IFERROR(VLOOKUP(A5290,'Alíquotas - CADPREV'!$B$2152:$N$4324,8,FALSE),"")</f>
        <v>NÃO</v>
      </c>
      <c r="J5290" s="83" t="str">
        <f>IF(H5290="RPPS",VLOOKUP(A5290,' Legislação Benef - GESCON'!$B$4:$I$2159,3,FALSE),"")</f>
        <v>NÃO</v>
      </c>
      <c r="K5290" s="83" t="str">
        <f>IF(H5290="RPPS",VLOOKUP(A5290,' Legislação Benef - GESCON'!$B$4:$I$2159,6,FALSE),"")</f>
        <v>NÃO</v>
      </c>
      <c r="L5290" s="83" t="str">
        <f>IF(H5290="RPPS",IFERROR(IF(VLOOKUP(A5290,'Suspensão de repasses - GESCON'!$D$3:$J$1048576,7,FALSE)="Validada","SIM","NÃO"),"NÃO"),"")</f>
        <v>NÃO</v>
      </c>
    </row>
    <row r="5291" spans="1:12" s="19" customFormat="1" ht="15" hidden="1" customHeight="1" x14ac:dyDescent="0.25">
      <c r="A5291" s="88" t="s">
        <v>10658</v>
      </c>
      <c r="B5291" s="40" t="s">
        <v>29</v>
      </c>
      <c r="C5291" s="82" t="s">
        <v>10959</v>
      </c>
      <c r="D5291" s="82"/>
      <c r="E5291" s="82"/>
      <c r="F5291" s="82"/>
      <c r="G5291" s="82"/>
      <c r="H5291" s="40" t="s">
        <v>4</v>
      </c>
      <c r="I5291" s="83" t="str">
        <f>IFERROR(VLOOKUP(A5291,'Alíquotas - CADPREV'!$B$2152:$N$4324,8,FALSE),"")</f>
        <v/>
      </c>
      <c r="J5291" s="83" t="str">
        <f>IF(H5291="RPPS",VLOOKUP(A5291,' Legislação Benef - GESCON'!$B$4:$I$2159,3,FALSE),"")</f>
        <v/>
      </c>
      <c r="K5291" s="83" t="str">
        <f>IF(H5291="RPPS",VLOOKUP(A5291,' Legislação Benef - GESCON'!$B$4:$I$2159,6,FALSE),"")</f>
        <v/>
      </c>
      <c r="L5291" s="83" t="str">
        <f>IF(H5291="RPPS",IFERROR(IF(VLOOKUP(A5291,'Suspensão de repasses - GESCON'!$D$3:$J$1048576,7,FALSE)="Validada","SIM","NÃO"),"NÃO"),"")</f>
        <v/>
      </c>
    </row>
    <row r="5292" spans="1:12" s="19" customFormat="1" ht="15" hidden="1" customHeight="1" x14ac:dyDescent="0.25">
      <c r="A5292" s="88" t="s">
        <v>10659</v>
      </c>
      <c r="B5292" s="40" t="s">
        <v>2413</v>
      </c>
      <c r="C5292" s="82" t="s">
        <v>10959</v>
      </c>
      <c r="D5292" s="82"/>
      <c r="E5292" s="82"/>
      <c r="F5292" s="82"/>
      <c r="G5292" s="82"/>
      <c r="H5292" s="40" t="s">
        <v>4</v>
      </c>
      <c r="I5292" s="83" t="str">
        <f>IFERROR(VLOOKUP(A5292,'Alíquotas - CADPREV'!$B$2152:$N$4324,8,FALSE),"")</f>
        <v/>
      </c>
      <c r="J5292" s="83" t="str">
        <f>IF(H5292="RPPS",VLOOKUP(A5292,' Legislação Benef - GESCON'!$B$4:$I$2159,3,FALSE),"")</f>
        <v/>
      </c>
      <c r="K5292" s="83" t="str">
        <f>IF(H5292="RPPS",VLOOKUP(A5292,' Legislação Benef - GESCON'!$B$4:$I$2159,6,FALSE),"")</f>
        <v/>
      </c>
      <c r="L5292" s="83" t="str">
        <f>IF(H5292="RPPS",IFERROR(IF(VLOOKUP(A5292,'Suspensão de repasses - GESCON'!$D$3:$J$1048576,7,FALSE)="Validada","SIM","NÃO"),"NÃO"),"")</f>
        <v/>
      </c>
    </row>
    <row r="5293" spans="1:12" s="19" customFormat="1" ht="15" hidden="1" customHeight="1" x14ac:dyDescent="0.25">
      <c r="A5293" s="88" t="s">
        <v>10660</v>
      </c>
      <c r="B5293" s="40" t="s">
        <v>634</v>
      </c>
      <c r="C5293" s="82" t="s">
        <v>10959</v>
      </c>
      <c r="D5293" s="82"/>
      <c r="E5293" s="82"/>
      <c r="F5293" s="82"/>
      <c r="G5293" s="82"/>
      <c r="H5293" s="40" t="s">
        <v>4</v>
      </c>
      <c r="I5293" s="83" t="str">
        <f>IFERROR(VLOOKUP(A5293,'Alíquotas - CADPREV'!$B$2152:$N$4324,8,FALSE),"")</f>
        <v/>
      </c>
      <c r="J5293" s="83" t="str">
        <f>IF(H5293="RPPS",VLOOKUP(A5293,' Legislação Benef - GESCON'!$B$4:$I$2159,3,FALSE),"")</f>
        <v/>
      </c>
      <c r="K5293" s="83" t="str">
        <f>IF(H5293="RPPS",VLOOKUP(A5293,' Legislação Benef - GESCON'!$B$4:$I$2159,6,FALSE),"")</f>
        <v/>
      </c>
      <c r="L5293" s="83" t="str">
        <f>IF(H5293="RPPS",IFERROR(IF(VLOOKUP(A5293,'Suspensão de repasses - GESCON'!$D$3:$J$1048576,7,FALSE)="Validada","SIM","NÃO"),"NÃO"),"")</f>
        <v/>
      </c>
    </row>
    <row r="5294" spans="1:12" s="19" customFormat="1" ht="15" customHeight="1" x14ac:dyDescent="0.25">
      <c r="A5294" s="88" t="s">
        <v>10661</v>
      </c>
      <c r="B5294" s="40" t="s">
        <v>3513</v>
      </c>
      <c r="C5294" s="82" t="s">
        <v>10958</v>
      </c>
      <c r="D5294" s="82">
        <v>878</v>
      </c>
      <c r="E5294" s="82">
        <v>292</v>
      </c>
      <c r="F5294" s="82">
        <v>96</v>
      </c>
      <c r="G5294" s="82">
        <v>1266</v>
      </c>
      <c r="H5294" s="40" t="s">
        <v>2</v>
      </c>
      <c r="I5294" s="83" t="str">
        <f>IFERROR(VLOOKUP(A5294,'Alíquotas - CADPREV'!$B$2152:$N$4324,8,FALSE),"")</f>
        <v>NÃO</v>
      </c>
      <c r="J5294" s="83" t="str">
        <f>IF(H5294="RPPS",VLOOKUP(A5294,' Legislação Benef - GESCON'!$B$4:$I$2159,3,FALSE),"")</f>
        <v>NÃO</v>
      </c>
      <c r="K5294" s="83" t="str">
        <f>IF(H5294="RPPS",VLOOKUP(A5294,' Legislação Benef - GESCON'!$B$4:$I$2159,6,FALSE),"")</f>
        <v>NÃO</v>
      </c>
      <c r="L5294" s="83" t="str">
        <f>IF(H5294="RPPS",IFERROR(IF(VLOOKUP(A5294,'Suspensão de repasses - GESCON'!$D$3:$J$1048576,7,FALSE)="Validada","SIM","NÃO"),"NÃO"),"")</f>
        <v>NÃO</v>
      </c>
    </row>
    <row r="5295" spans="1:12" s="19" customFormat="1" ht="15" customHeight="1" x14ac:dyDescent="0.25">
      <c r="A5295" s="88" t="s">
        <v>10662</v>
      </c>
      <c r="B5295" s="40" t="s">
        <v>3812</v>
      </c>
      <c r="C5295" s="82" t="s">
        <v>10958</v>
      </c>
      <c r="D5295" s="82">
        <v>1112</v>
      </c>
      <c r="E5295" s="82">
        <v>281</v>
      </c>
      <c r="F5295" s="82">
        <v>74</v>
      </c>
      <c r="G5295" s="82">
        <v>1467</v>
      </c>
      <c r="H5295" s="40" t="s">
        <v>2</v>
      </c>
      <c r="I5295" s="83" t="str">
        <f>IFERROR(VLOOKUP(A5295,'Alíquotas - CADPREV'!$B$2152:$N$4324,8,FALSE),"")</f>
        <v>NÃO</v>
      </c>
      <c r="J5295" s="83" t="str">
        <f>IF(H5295="RPPS",VLOOKUP(A5295,' Legislação Benef - GESCON'!$B$4:$I$2159,3,FALSE),"")</f>
        <v>NÃO</v>
      </c>
      <c r="K5295" s="83" t="str">
        <f>IF(H5295="RPPS",VLOOKUP(A5295,' Legislação Benef - GESCON'!$B$4:$I$2159,6,FALSE),"")</f>
        <v>NÃO</v>
      </c>
      <c r="L5295" s="83" t="str">
        <f>IF(H5295="RPPS",IFERROR(IF(VLOOKUP(A5295,'Suspensão de repasses - GESCON'!$D$3:$J$1048576,7,FALSE)="Validada","SIM","NÃO"),"NÃO"),"")</f>
        <v>NÃO</v>
      </c>
    </row>
    <row r="5296" spans="1:12" s="19" customFormat="1" ht="15" hidden="1" customHeight="1" x14ac:dyDescent="0.25">
      <c r="A5296" s="88" t="s">
        <v>10663</v>
      </c>
      <c r="B5296" s="40" t="s">
        <v>3812</v>
      </c>
      <c r="C5296" s="82" t="s">
        <v>10959</v>
      </c>
      <c r="D5296" s="82"/>
      <c r="E5296" s="82"/>
      <c r="F5296" s="82"/>
      <c r="G5296" s="82"/>
      <c r="H5296" s="40" t="s">
        <v>4</v>
      </c>
      <c r="I5296" s="83" t="str">
        <f>IFERROR(VLOOKUP(A5296,'Alíquotas - CADPREV'!$B$2152:$N$4324,8,FALSE),"")</f>
        <v/>
      </c>
      <c r="J5296" s="83" t="str">
        <f>IF(H5296="RPPS",VLOOKUP(A5296,' Legislação Benef - GESCON'!$B$4:$I$2159,3,FALSE),"")</f>
        <v/>
      </c>
      <c r="K5296" s="83" t="str">
        <f>IF(H5296="RPPS",VLOOKUP(A5296,' Legislação Benef - GESCON'!$B$4:$I$2159,6,FALSE),"")</f>
        <v/>
      </c>
      <c r="L5296" s="83" t="str">
        <f>IF(H5296="RPPS",IFERROR(IF(VLOOKUP(A5296,'Suspensão de repasses - GESCON'!$D$3:$J$1048576,7,FALSE)="Validada","SIM","NÃO"),"NÃO"),"")</f>
        <v/>
      </c>
    </row>
    <row r="5297" spans="1:12" s="19" customFormat="1" ht="15" hidden="1" customHeight="1" x14ac:dyDescent="0.25">
      <c r="A5297" s="88" t="s">
        <v>10664</v>
      </c>
      <c r="B5297" s="40" t="s">
        <v>215</v>
      </c>
      <c r="C5297" s="82" t="s">
        <v>10959</v>
      </c>
      <c r="D5297" s="82"/>
      <c r="E5297" s="82"/>
      <c r="F5297" s="82"/>
      <c r="G5297" s="82"/>
      <c r="H5297" s="40" t="s">
        <v>4</v>
      </c>
      <c r="I5297" s="83" t="str">
        <f>IFERROR(VLOOKUP(A5297,'Alíquotas - CADPREV'!$B$2152:$N$4324,8,FALSE),"")</f>
        <v/>
      </c>
      <c r="J5297" s="83" t="str">
        <f>IF(H5297="RPPS",VLOOKUP(A5297,' Legislação Benef - GESCON'!$B$4:$I$2159,3,FALSE),"")</f>
        <v/>
      </c>
      <c r="K5297" s="83" t="str">
        <f>IF(H5297="RPPS",VLOOKUP(A5297,' Legislação Benef - GESCON'!$B$4:$I$2159,6,FALSE),"")</f>
        <v/>
      </c>
      <c r="L5297" s="83" t="str">
        <f>IF(H5297="RPPS",IFERROR(IF(VLOOKUP(A5297,'Suspensão de repasses - GESCON'!$D$3:$J$1048576,7,FALSE)="Validada","SIM","NÃO"),"NÃO"),"")</f>
        <v/>
      </c>
    </row>
    <row r="5298" spans="1:12" s="19" customFormat="1" ht="15" hidden="1" customHeight="1" x14ac:dyDescent="0.25">
      <c r="A5298" s="88" t="s">
        <v>10665</v>
      </c>
      <c r="B5298" s="40" t="s">
        <v>4626</v>
      </c>
      <c r="C5298" s="82" t="s">
        <v>10959</v>
      </c>
      <c r="D5298" s="82"/>
      <c r="E5298" s="82"/>
      <c r="F5298" s="82"/>
      <c r="G5298" s="82"/>
      <c r="H5298" s="40" t="s">
        <v>4</v>
      </c>
      <c r="I5298" s="83" t="str">
        <f>IFERROR(VLOOKUP(A5298,'Alíquotas - CADPREV'!$B$2152:$N$4324,8,FALSE),"")</f>
        <v>NÃO</v>
      </c>
      <c r="J5298" s="83" t="str">
        <f>IF(H5298="RPPS",VLOOKUP(A5298,' Legislação Benef - GESCON'!$B$4:$I$2159,3,FALSE),"")</f>
        <v/>
      </c>
      <c r="K5298" s="83" t="str">
        <f>IF(H5298="RPPS",VLOOKUP(A5298,' Legislação Benef - GESCON'!$B$4:$I$2159,6,FALSE),"")</f>
        <v/>
      </c>
      <c r="L5298" s="83" t="str">
        <f>IF(H5298="RPPS",IFERROR(IF(VLOOKUP(A5298,'Suspensão de repasses - GESCON'!$D$3:$J$1048576,7,FALSE)="Validada","SIM","NÃO"),"NÃO"),"")</f>
        <v/>
      </c>
    </row>
    <row r="5299" spans="1:12" s="19" customFormat="1" ht="15" customHeight="1" x14ac:dyDescent="0.25">
      <c r="A5299" s="88" t="s">
        <v>10666</v>
      </c>
      <c r="B5299" s="40" t="s">
        <v>3812</v>
      </c>
      <c r="C5299" s="82" t="s">
        <v>10958</v>
      </c>
      <c r="D5299" s="82">
        <v>98</v>
      </c>
      <c r="E5299" s="82">
        <v>34</v>
      </c>
      <c r="F5299" s="82">
        <v>3</v>
      </c>
      <c r="G5299" s="82">
        <v>135</v>
      </c>
      <c r="H5299" s="40" t="s">
        <v>2</v>
      </c>
      <c r="I5299" s="83" t="str">
        <f>IFERROR(VLOOKUP(A5299,'Alíquotas - CADPREV'!$B$2152:$N$4324,8,FALSE),"")</f>
        <v>NÃO</v>
      </c>
      <c r="J5299" s="83" t="str">
        <f>IF(H5299="RPPS",VLOOKUP(A5299,' Legislação Benef - GESCON'!$B$4:$I$2159,3,FALSE),"")</f>
        <v>NÃO</v>
      </c>
      <c r="K5299" s="83" t="str">
        <f>IF(H5299="RPPS",VLOOKUP(A5299,' Legislação Benef - GESCON'!$B$4:$I$2159,6,FALSE),"")</f>
        <v>NÃO</v>
      </c>
      <c r="L5299" s="83" t="str">
        <f>IF(H5299="RPPS",IFERROR(IF(VLOOKUP(A5299,'Suspensão de repasses - GESCON'!$D$3:$J$1048576,7,FALSE)="Validada","SIM","NÃO"),"NÃO"),"")</f>
        <v>NÃO</v>
      </c>
    </row>
    <row r="5300" spans="1:12" s="19" customFormat="1" ht="15" hidden="1" customHeight="1" x14ac:dyDescent="0.25">
      <c r="A5300" s="88" t="s">
        <v>10667</v>
      </c>
      <c r="B5300" s="40" t="s">
        <v>4289</v>
      </c>
      <c r="C5300" s="82" t="s">
        <v>10959</v>
      </c>
      <c r="D5300" s="82"/>
      <c r="E5300" s="82"/>
      <c r="F5300" s="82"/>
      <c r="G5300" s="82"/>
      <c r="H5300" s="40" t="s">
        <v>4</v>
      </c>
      <c r="I5300" s="83" t="str">
        <f>IFERROR(VLOOKUP(A5300,'Alíquotas - CADPREV'!$B$2152:$N$4324,8,FALSE),"")</f>
        <v/>
      </c>
      <c r="J5300" s="83" t="str">
        <f>IF(H5300="RPPS",VLOOKUP(A5300,' Legislação Benef - GESCON'!$B$4:$I$2159,3,FALSE),"")</f>
        <v/>
      </c>
      <c r="K5300" s="83" t="str">
        <f>IF(H5300="RPPS",VLOOKUP(A5300,' Legislação Benef - GESCON'!$B$4:$I$2159,6,FALSE),"")</f>
        <v/>
      </c>
      <c r="L5300" s="83" t="str">
        <f>IF(H5300="RPPS",IFERROR(IF(VLOOKUP(A5300,'Suspensão de repasses - GESCON'!$D$3:$J$1048576,7,FALSE)="Validada","SIM","NÃO"),"NÃO"),"")</f>
        <v/>
      </c>
    </row>
    <row r="5301" spans="1:12" s="19" customFormat="1" ht="15" hidden="1" customHeight="1" x14ac:dyDescent="0.25">
      <c r="A5301" s="88" t="s">
        <v>10668</v>
      </c>
      <c r="B5301" s="40" t="s">
        <v>3143</v>
      </c>
      <c r="C5301" s="82" t="s">
        <v>10959</v>
      </c>
      <c r="D5301" s="82"/>
      <c r="E5301" s="82"/>
      <c r="F5301" s="82"/>
      <c r="G5301" s="82"/>
      <c r="H5301" s="40" t="s">
        <v>4</v>
      </c>
      <c r="I5301" s="83" t="str">
        <f>IFERROR(VLOOKUP(A5301,'Alíquotas - CADPREV'!$B$2152:$N$4324,8,FALSE),"")</f>
        <v/>
      </c>
      <c r="J5301" s="83" t="str">
        <f>IF(H5301="RPPS",VLOOKUP(A5301,' Legislação Benef - GESCON'!$B$4:$I$2159,3,FALSE),"")</f>
        <v/>
      </c>
      <c r="K5301" s="83" t="str">
        <f>IF(H5301="RPPS",VLOOKUP(A5301,' Legislação Benef - GESCON'!$B$4:$I$2159,6,FALSE),"")</f>
        <v/>
      </c>
      <c r="L5301" s="83" t="str">
        <f>IF(H5301="RPPS",IFERROR(IF(VLOOKUP(A5301,'Suspensão de repasses - GESCON'!$D$3:$J$1048576,7,FALSE)="Validada","SIM","NÃO"),"NÃO"),"")</f>
        <v/>
      </c>
    </row>
    <row r="5302" spans="1:12" s="19" customFormat="1" ht="15" hidden="1" customHeight="1" x14ac:dyDescent="0.25">
      <c r="A5302" s="88" t="s">
        <v>10669</v>
      </c>
      <c r="B5302" s="40" t="s">
        <v>3812</v>
      </c>
      <c r="C5302" s="82" t="s">
        <v>10959</v>
      </c>
      <c r="D5302" s="82"/>
      <c r="E5302" s="82"/>
      <c r="F5302" s="82"/>
      <c r="G5302" s="82"/>
      <c r="H5302" s="40" t="s">
        <v>4</v>
      </c>
      <c r="I5302" s="83" t="str">
        <f>IFERROR(VLOOKUP(A5302,'Alíquotas - CADPREV'!$B$2152:$N$4324,8,FALSE),"")</f>
        <v/>
      </c>
      <c r="J5302" s="83" t="str">
        <f>IF(H5302="RPPS",VLOOKUP(A5302,' Legislação Benef - GESCON'!$B$4:$I$2159,3,FALSE),"")</f>
        <v/>
      </c>
      <c r="K5302" s="83" t="str">
        <f>IF(H5302="RPPS",VLOOKUP(A5302,' Legislação Benef - GESCON'!$B$4:$I$2159,6,FALSE),"")</f>
        <v/>
      </c>
      <c r="L5302" s="83" t="str">
        <f>IF(H5302="RPPS",IFERROR(IF(VLOOKUP(A5302,'Suspensão de repasses - GESCON'!$D$3:$J$1048576,7,FALSE)="Validada","SIM","NÃO"),"NÃO"),"")</f>
        <v/>
      </c>
    </row>
    <row r="5303" spans="1:12" s="19" customFormat="1" ht="15" customHeight="1" x14ac:dyDescent="0.25">
      <c r="A5303" s="88" t="s">
        <v>10670</v>
      </c>
      <c r="B5303" s="40" t="s">
        <v>1356</v>
      </c>
      <c r="C5303" s="82" t="s">
        <v>10958</v>
      </c>
      <c r="D5303" s="82">
        <v>1245</v>
      </c>
      <c r="E5303" s="82">
        <v>39</v>
      </c>
      <c r="F5303" s="82">
        <v>6</v>
      </c>
      <c r="G5303" s="82">
        <v>1290</v>
      </c>
      <c r="H5303" s="40" t="s">
        <v>2</v>
      </c>
      <c r="I5303" s="83" t="str">
        <f>IFERROR(VLOOKUP(A5303,'Alíquotas - CADPREV'!$B$2152:$N$4324,8,FALSE),"")</f>
        <v>NÃO</v>
      </c>
      <c r="J5303" s="83" t="str">
        <f>IF(H5303="RPPS",VLOOKUP(A5303,' Legislação Benef - GESCON'!$B$4:$I$2159,3,FALSE),"")</f>
        <v>NÃO</v>
      </c>
      <c r="K5303" s="83" t="str">
        <f>IF(H5303="RPPS",VLOOKUP(A5303,' Legislação Benef - GESCON'!$B$4:$I$2159,6,FALSE),"")</f>
        <v>NÃO</v>
      </c>
      <c r="L5303" s="83" t="str">
        <f>IF(H5303="RPPS",IFERROR(IF(VLOOKUP(A5303,'Suspensão de repasses - GESCON'!$D$3:$J$1048576,7,FALSE)="Validada","SIM","NÃO"),"NÃO"),"")</f>
        <v>NÃO</v>
      </c>
    </row>
    <row r="5304" spans="1:12" s="19" customFormat="1" ht="15" customHeight="1" x14ac:dyDescent="0.25">
      <c r="A5304" s="88" t="s">
        <v>10671</v>
      </c>
      <c r="B5304" s="40" t="s">
        <v>3812</v>
      </c>
      <c r="C5304" s="82" t="s">
        <v>10958</v>
      </c>
      <c r="D5304" s="82">
        <v>0</v>
      </c>
      <c r="E5304" s="82">
        <v>115</v>
      </c>
      <c r="F5304" s="82">
        <v>40</v>
      </c>
      <c r="G5304" s="82">
        <v>155</v>
      </c>
      <c r="H5304" s="40" t="s">
        <v>2</v>
      </c>
      <c r="I5304" s="83" t="str">
        <f>IFERROR(VLOOKUP(A5304,'Alíquotas - CADPREV'!$B$2152:$N$4324,8,FALSE),"")</f>
        <v>NÃO</v>
      </c>
      <c r="J5304" s="83" t="str">
        <f>IF(H5304="RPPS",VLOOKUP(A5304,' Legislação Benef - GESCON'!$B$4:$I$2159,3,FALSE),"")</f>
        <v>NÃO</v>
      </c>
      <c r="K5304" s="83" t="str">
        <f>IF(H5304="RPPS",VLOOKUP(A5304,' Legislação Benef - GESCON'!$B$4:$I$2159,6,FALSE),"")</f>
        <v>NÃO</v>
      </c>
      <c r="L5304" s="83" t="str">
        <f>IF(H5304="RPPS",IFERROR(IF(VLOOKUP(A5304,'Suspensão de repasses - GESCON'!$D$3:$J$1048576,7,FALSE)="Validada","SIM","NÃO"),"NÃO"),"")</f>
        <v>NÃO</v>
      </c>
    </row>
    <row r="5305" spans="1:12" s="19" customFormat="1" ht="15" customHeight="1" x14ac:dyDescent="0.25">
      <c r="A5305" s="88" t="s">
        <v>10672</v>
      </c>
      <c r="B5305" s="40" t="s">
        <v>3812</v>
      </c>
      <c r="C5305" s="82" t="s">
        <v>10958</v>
      </c>
      <c r="D5305" s="82">
        <v>488</v>
      </c>
      <c r="E5305" s="82">
        <v>203</v>
      </c>
      <c r="F5305" s="82">
        <v>47</v>
      </c>
      <c r="G5305" s="82">
        <v>738</v>
      </c>
      <c r="H5305" s="40" t="s">
        <v>2</v>
      </c>
      <c r="I5305" s="83" t="str">
        <f>IFERROR(VLOOKUP(A5305,'Alíquotas - CADPREV'!$B$2152:$N$4324,8,FALSE),"")</f>
        <v>NÃO</v>
      </c>
      <c r="J5305" s="83" t="str">
        <f>IF(H5305="RPPS",VLOOKUP(A5305,' Legislação Benef - GESCON'!$B$4:$I$2159,3,FALSE),"")</f>
        <v>NÃO</v>
      </c>
      <c r="K5305" s="83" t="str">
        <f>IF(H5305="RPPS",VLOOKUP(A5305,' Legislação Benef - GESCON'!$B$4:$I$2159,6,FALSE),"")</f>
        <v>NÃO</v>
      </c>
      <c r="L5305" s="83" t="str">
        <f>IF(H5305="RPPS",IFERROR(IF(VLOOKUP(A5305,'Suspensão de repasses - GESCON'!$D$3:$J$1048576,7,FALSE)="Validada","SIM","NÃO"),"NÃO"),"")</f>
        <v>NÃO</v>
      </c>
    </row>
    <row r="5306" spans="1:12" s="19" customFormat="1" ht="15" customHeight="1" x14ac:dyDescent="0.25">
      <c r="A5306" s="88" t="s">
        <v>10673</v>
      </c>
      <c r="B5306" s="40" t="s">
        <v>3812</v>
      </c>
      <c r="C5306" s="82" t="s">
        <v>10958</v>
      </c>
      <c r="D5306" s="82">
        <v>165</v>
      </c>
      <c r="E5306" s="82">
        <v>31</v>
      </c>
      <c r="F5306" s="82">
        <v>10</v>
      </c>
      <c r="G5306" s="82">
        <v>206</v>
      </c>
      <c r="H5306" s="40" t="s">
        <v>2</v>
      </c>
      <c r="I5306" s="83" t="str">
        <f>IFERROR(VLOOKUP(A5306,'Alíquotas - CADPREV'!$B$2152:$N$4324,8,FALSE),"")</f>
        <v>NÃO</v>
      </c>
      <c r="J5306" s="83" t="str">
        <f>IF(H5306="RPPS",VLOOKUP(A5306,' Legislação Benef - GESCON'!$B$4:$I$2159,3,FALSE),"")</f>
        <v>NÃO</v>
      </c>
      <c r="K5306" s="83" t="str">
        <f>IF(H5306="RPPS",VLOOKUP(A5306,' Legislação Benef - GESCON'!$B$4:$I$2159,6,FALSE),"")</f>
        <v>NÃO</v>
      </c>
      <c r="L5306" s="83" t="str">
        <f>IF(H5306="RPPS",IFERROR(IF(VLOOKUP(A5306,'Suspensão de repasses - GESCON'!$D$3:$J$1048576,7,FALSE)="Validada","SIM","NÃO"),"NÃO"),"")</f>
        <v>NÃO</v>
      </c>
    </row>
    <row r="5307" spans="1:12" s="19" customFormat="1" ht="15" hidden="1" customHeight="1" x14ac:dyDescent="0.25">
      <c r="A5307" s="88" t="s">
        <v>10674</v>
      </c>
      <c r="B5307" s="40" t="s">
        <v>4626</v>
      </c>
      <c r="C5307" s="82" t="s">
        <v>10959</v>
      </c>
      <c r="D5307" s="82"/>
      <c r="E5307" s="82"/>
      <c r="F5307" s="82"/>
      <c r="G5307" s="82"/>
      <c r="H5307" s="40" t="s">
        <v>4</v>
      </c>
      <c r="I5307" s="83" t="str">
        <f>IFERROR(VLOOKUP(A5307,'Alíquotas - CADPREV'!$B$2152:$N$4324,8,FALSE),"")</f>
        <v/>
      </c>
      <c r="J5307" s="83" t="str">
        <f>IF(H5307="RPPS",VLOOKUP(A5307,' Legislação Benef - GESCON'!$B$4:$I$2159,3,FALSE),"")</f>
        <v/>
      </c>
      <c r="K5307" s="83" t="str">
        <f>IF(H5307="RPPS",VLOOKUP(A5307,' Legislação Benef - GESCON'!$B$4:$I$2159,6,FALSE),"")</f>
        <v/>
      </c>
      <c r="L5307" s="83" t="str">
        <f>IF(H5307="RPPS",IFERROR(IF(VLOOKUP(A5307,'Suspensão de repasses - GESCON'!$D$3:$J$1048576,7,FALSE)="Validada","SIM","NÃO"),"NÃO"),"")</f>
        <v/>
      </c>
    </row>
    <row r="5308" spans="1:12" s="19" customFormat="1" ht="15" customHeight="1" x14ac:dyDescent="0.25">
      <c r="A5308" s="88" t="s">
        <v>10675</v>
      </c>
      <c r="B5308" s="40" t="s">
        <v>2197</v>
      </c>
      <c r="C5308" s="82" t="s">
        <v>10958</v>
      </c>
      <c r="D5308" s="82">
        <v>2205</v>
      </c>
      <c r="E5308" s="82">
        <v>248</v>
      </c>
      <c r="F5308" s="82">
        <v>18</v>
      </c>
      <c r="G5308" s="82">
        <v>2471</v>
      </c>
      <c r="H5308" s="40" t="s">
        <v>2</v>
      </c>
      <c r="I5308" s="83" t="str">
        <f>IFERROR(VLOOKUP(A5308,'Alíquotas - CADPREV'!$B$2152:$N$4324,8,FALSE),"")</f>
        <v>NÃO</v>
      </c>
      <c r="J5308" s="83" t="str">
        <f>IF(H5308="RPPS",VLOOKUP(A5308,' Legislação Benef - GESCON'!$B$4:$I$2159,3,FALSE),"")</f>
        <v>NÃO</v>
      </c>
      <c r="K5308" s="83" t="str">
        <f>IF(H5308="RPPS",VLOOKUP(A5308,' Legislação Benef - GESCON'!$B$4:$I$2159,6,FALSE),"")</f>
        <v>NÃO</v>
      </c>
      <c r="L5308" s="83" t="str">
        <f>IF(H5308="RPPS",IFERROR(IF(VLOOKUP(A5308,'Suspensão de repasses - GESCON'!$D$3:$J$1048576,7,FALSE)="Validada","SIM","NÃO"),"NÃO"),"")</f>
        <v>NÃO</v>
      </c>
    </row>
    <row r="5309" spans="1:12" s="19" customFormat="1" ht="15" customHeight="1" x14ac:dyDescent="0.25">
      <c r="A5309" s="88" t="s">
        <v>10676</v>
      </c>
      <c r="B5309" s="40" t="s">
        <v>1356</v>
      </c>
      <c r="C5309" s="82" t="s">
        <v>10958</v>
      </c>
      <c r="D5309" s="82">
        <v>884</v>
      </c>
      <c r="E5309" s="82">
        <v>250</v>
      </c>
      <c r="F5309" s="82">
        <v>63</v>
      </c>
      <c r="G5309" s="82">
        <v>1197</v>
      </c>
      <c r="H5309" s="40" t="s">
        <v>2</v>
      </c>
      <c r="I5309" s="83" t="str">
        <f>IFERROR(VLOOKUP(A5309,'Alíquotas - CADPREV'!$B$2152:$N$4324,8,FALSE),"")</f>
        <v>NÃO</v>
      </c>
      <c r="J5309" s="83" t="str">
        <f>IF(H5309="RPPS",VLOOKUP(A5309,' Legislação Benef - GESCON'!$B$4:$I$2159,3,FALSE),"")</f>
        <v>NÃO</v>
      </c>
      <c r="K5309" s="83" t="str">
        <f>IF(H5309="RPPS",VLOOKUP(A5309,' Legislação Benef - GESCON'!$B$4:$I$2159,6,FALSE),"")</f>
        <v>NÃO</v>
      </c>
      <c r="L5309" s="83" t="str">
        <f>IF(H5309="RPPS",IFERROR(IF(VLOOKUP(A5309,'Suspensão de repasses - GESCON'!$D$3:$J$1048576,7,FALSE)="Validada","SIM","NÃO"),"NÃO"),"")</f>
        <v>NÃO</v>
      </c>
    </row>
    <row r="5310" spans="1:12" s="19" customFormat="1" ht="15" customHeight="1" x14ac:dyDescent="0.25">
      <c r="A5310" s="88" t="s">
        <v>10677</v>
      </c>
      <c r="B5310" s="40" t="s">
        <v>3812</v>
      </c>
      <c r="C5310" s="82" t="s">
        <v>10958</v>
      </c>
      <c r="D5310" s="82">
        <v>98</v>
      </c>
      <c r="E5310" s="82">
        <v>40</v>
      </c>
      <c r="F5310" s="82">
        <v>4</v>
      </c>
      <c r="G5310" s="82">
        <v>142</v>
      </c>
      <c r="H5310" s="40" t="s">
        <v>2</v>
      </c>
      <c r="I5310" s="83" t="str">
        <f>IFERROR(VLOOKUP(A5310,'Alíquotas - CADPREV'!$B$2152:$N$4324,8,FALSE),"")</f>
        <v>NÃO</v>
      </c>
      <c r="J5310" s="83" t="str">
        <f>IF(H5310="RPPS",VLOOKUP(A5310,' Legislação Benef - GESCON'!$B$4:$I$2159,3,FALSE),"")</f>
        <v>NÃO</v>
      </c>
      <c r="K5310" s="83" t="str">
        <f>IF(H5310="RPPS",VLOOKUP(A5310,' Legislação Benef - GESCON'!$B$4:$I$2159,6,FALSE),"")</f>
        <v>NÃO</v>
      </c>
      <c r="L5310" s="83" t="str">
        <f>IF(H5310="RPPS",IFERROR(IF(VLOOKUP(A5310,'Suspensão de repasses - GESCON'!$D$3:$J$1048576,7,FALSE)="Validada","SIM","NÃO"),"NÃO"),"")</f>
        <v>NÃO</v>
      </c>
    </row>
    <row r="5311" spans="1:12" s="19" customFormat="1" ht="15" customHeight="1" x14ac:dyDescent="0.25">
      <c r="A5311" s="88" t="s">
        <v>10678</v>
      </c>
      <c r="B5311" s="40" t="s">
        <v>3812</v>
      </c>
      <c r="C5311" s="82" t="s">
        <v>10958</v>
      </c>
      <c r="D5311" s="82">
        <v>493</v>
      </c>
      <c r="E5311" s="82">
        <v>169</v>
      </c>
      <c r="F5311" s="82">
        <v>59</v>
      </c>
      <c r="G5311" s="82">
        <v>721</v>
      </c>
      <c r="H5311" s="40" t="s">
        <v>2</v>
      </c>
      <c r="I5311" s="83" t="str">
        <f>IFERROR(VLOOKUP(A5311,'Alíquotas - CADPREV'!$B$2152:$N$4324,8,FALSE),"")</f>
        <v>SIM</v>
      </c>
      <c r="J5311" s="83" t="str">
        <f>IF(H5311="RPPS",VLOOKUP(A5311,' Legislação Benef - GESCON'!$B$4:$I$2159,3,FALSE),"")</f>
        <v>NÃO</v>
      </c>
      <c r="K5311" s="83" t="str">
        <f>IF(H5311="RPPS",VLOOKUP(A5311,' Legislação Benef - GESCON'!$B$4:$I$2159,6,FALSE),"")</f>
        <v>NÃO</v>
      </c>
      <c r="L5311" s="83" t="str">
        <f>IF(H5311="RPPS",IFERROR(IF(VLOOKUP(A5311,'Suspensão de repasses - GESCON'!$D$3:$J$1048576,7,FALSE)="Validada","SIM","NÃO"),"NÃO"),"")</f>
        <v>NÃO</v>
      </c>
    </row>
    <row r="5312" spans="1:12" s="19" customFormat="1" ht="15" customHeight="1" x14ac:dyDescent="0.25">
      <c r="A5312" s="88" t="s">
        <v>10679</v>
      </c>
      <c r="B5312" s="40" t="s">
        <v>1356</v>
      </c>
      <c r="C5312" s="82" t="s">
        <v>10958</v>
      </c>
      <c r="D5312" s="82">
        <v>1227</v>
      </c>
      <c r="E5312" s="82">
        <v>297</v>
      </c>
      <c r="F5312" s="82">
        <v>83</v>
      </c>
      <c r="G5312" s="82">
        <v>1607</v>
      </c>
      <c r="H5312" s="40" t="s">
        <v>2</v>
      </c>
      <c r="I5312" s="83" t="str">
        <f>IFERROR(VLOOKUP(A5312,'Alíquotas - CADPREV'!$B$2152:$N$4324,8,FALSE),"")</f>
        <v>SIM</v>
      </c>
      <c r="J5312" s="83" t="str">
        <f>IF(H5312="RPPS",VLOOKUP(A5312,' Legislação Benef - GESCON'!$B$4:$I$2159,3,FALSE),"")</f>
        <v>NÃO</v>
      </c>
      <c r="K5312" s="83" t="str">
        <f>IF(H5312="RPPS",VLOOKUP(A5312,' Legislação Benef - GESCON'!$B$4:$I$2159,6,FALSE),"")</f>
        <v>SIM</v>
      </c>
      <c r="L5312" s="83" t="str">
        <f>IF(H5312="RPPS",IFERROR(IF(VLOOKUP(A5312,'Suspensão de repasses - GESCON'!$D$3:$J$1048576,7,FALSE)="Validada","SIM","NÃO"),"NÃO"),"")</f>
        <v>NÃO</v>
      </c>
    </row>
    <row r="5313" spans="1:12" s="19" customFormat="1" ht="15" customHeight="1" x14ac:dyDescent="0.25">
      <c r="A5313" s="88" t="s">
        <v>10680</v>
      </c>
      <c r="B5313" s="40" t="s">
        <v>901</v>
      </c>
      <c r="C5313" s="82" t="s">
        <v>10958</v>
      </c>
      <c r="D5313" s="82">
        <v>169</v>
      </c>
      <c r="E5313" s="82">
        <v>43</v>
      </c>
      <c r="F5313" s="82">
        <v>6</v>
      </c>
      <c r="G5313" s="82">
        <v>218</v>
      </c>
      <c r="H5313" s="40" t="s">
        <v>2</v>
      </c>
      <c r="I5313" s="83" t="str">
        <f>IFERROR(VLOOKUP(A5313,'Alíquotas - CADPREV'!$B$2152:$N$4324,8,FALSE),"")</f>
        <v>SIM</v>
      </c>
      <c r="J5313" s="83" t="str">
        <f>IF(H5313="RPPS",VLOOKUP(A5313,' Legislação Benef - GESCON'!$B$4:$I$2159,3,FALSE),"")</f>
        <v>NÃO</v>
      </c>
      <c r="K5313" s="83" t="str">
        <f>IF(H5313="RPPS",VLOOKUP(A5313,' Legislação Benef - GESCON'!$B$4:$I$2159,6,FALSE),"")</f>
        <v>SIM</v>
      </c>
      <c r="L5313" s="83" t="str">
        <f>IF(H5313="RPPS",IFERROR(IF(VLOOKUP(A5313,'Suspensão de repasses - GESCON'!$D$3:$J$1048576,7,FALSE)="Validada","SIM","NÃO"),"NÃO"),"")</f>
        <v>NÃO</v>
      </c>
    </row>
    <row r="5314" spans="1:12" s="19" customFormat="1" ht="15" hidden="1" customHeight="1" x14ac:dyDescent="0.25">
      <c r="A5314" s="88" t="s">
        <v>10681</v>
      </c>
      <c r="B5314" s="40" t="s">
        <v>3513</v>
      </c>
      <c r="C5314" s="82" t="s">
        <v>10959</v>
      </c>
      <c r="D5314" s="82"/>
      <c r="E5314" s="82"/>
      <c r="F5314" s="82"/>
      <c r="G5314" s="82"/>
      <c r="H5314" s="40" t="s">
        <v>4</v>
      </c>
      <c r="I5314" s="83" t="str">
        <f>IFERROR(VLOOKUP(A5314,'Alíquotas - CADPREV'!$B$2152:$N$4324,8,FALSE),"")</f>
        <v/>
      </c>
      <c r="J5314" s="83" t="str">
        <f>IF(H5314="RPPS",VLOOKUP(A5314,' Legislação Benef - GESCON'!$B$4:$I$2159,3,FALSE),"")</f>
        <v/>
      </c>
      <c r="K5314" s="83" t="str">
        <f>IF(H5314="RPPS",VLOOKUP(A5314,' Legislação Benef - GESCON'!$B$4:$I$2159,6,FALSE),"")</f>
        <v/>
      </c>
      <c r="L5314" s="83" t="str">
        <f>IF(H5314="RPPS",IFERROR(IF(VLOOKUP(A5314,'Suspensão de repasses - GESCON'!$D$3:$J$1048576,7,FALSE)="Validada","SIM","NÃO"),"NÃO"),"")</f>
        <v/>
      </c>
    </row>
    <row r="5315" spans="1:12" s="19" customFormat="1" ht="15" hidden="1" customHeight="1" x14ac:dyDescent="0.25">
      <c r="A5315" s="88" t="s">
        <v>10682</v>
      </c>
      <c r="B5315" s="40" t="s">
        <v>4289</v>
      </c>
      <c r="C5315" s="82" t="s">
        <v>10959</v>
      </c>
      <c r="D5315" s="82"/>
      <c r="E5315" s="82"/>
      <c r="F5315" s="82"/>
      <c r="G5315" s="82"/>
      <c r="H5315" s="40" t="s">
        <v>4</v>
      </c>
      <c r="I5315" s="83" t="str">
        <f>IFERROR(VLOOKUP(A5315,'Alíquotas - CADPREV'!$B$2152:$N$4324,8,FALSE),"")</f>
        <v/>
      </c>
      <c r="J5315" s="83" t="str">
        <f>IF(H5315="RPPS",VLOOKUP(A5315,' Legislação Benef - GESCON'!$B$4:$I$2159,3,FALSE),"")</f>
        <v/>
      </c>
      <c r="K5315" s="83" t="str">
        <f>IF(H5315="RPPS",VLOOKUP(A5315,' Legislação Benef - GESCON'!$B$4:$I$2159,6,FALSE),"")</f>
        <v/>
      </c>
      <c r="L5315" s="83" t="str">
        <f>IF(H5315="RPPS",IFERROR(IF(VLOOKUP(A5315,'Suspensão de repasses - GESCON'!$D$3:$J$1048576,7,FALSE)="Validada","SIM","NÃO"),"NÃO"),"")</f>
        <v/>
      </c>
    </row>
    <row r="5316" spans="1:12" s="19" customFormat="1" ht="15" hidden="1" customHeight="1" x14ac:dyDescent="0.25">
      <c r="A5316" s="88" t="s">
        <v>10683</v>
      </c>
      <c r="B5316" s="40" t="s">
        <v>4289</v>
      </c>
      <c r="C5316" s="82" t="s">
        <v>10959</v>
      </c>
      <c r="D5316" s="82"/>
      <c r="E5316" s="82"/>
      <c r="F5316" s="82"/>
      <c r="G5316" s="82"/>
      <c r="H5316" s="40" t="s">
        <v>4</v>
      </c>
      <c r="I5316" s="83" t="str">
        <f>IFERROR(VLOOKUP(A5316,'Alíquotas - CADPREV'!$B$2152:$N$4324,8,FALSE),"")</f>
        <v/>
      </c>
      <c r="J5316" s="83" t="str">
        <f>IF(H5316="RPPS",VLOOKUP(A5316,' Legislação Benef - GESCON'!$B$4:$I$2159,3,FALSE),"")</f>
        <v/>
      </c>
      <c r="K5316" s="83" t="str">
        <f>IF(H5316="RPPS",VLOOKUP(A5316,' Legislação Benef - GESCON'!$B$4:$I$2159,6,FALSE),"")</f>
        <v/>
      </c>
      <c r="L5316" s="83" t="str">
        <f>IF(H5316="RPPS",IFERROR(IF(VLOOKUP(A5316,'Suspensão de repasses - GESCON'!$D$3:$J$1048576,7,FALSE)="Validada","SIM","NÃO"),"NÃO"),"")</f>
        <v/>
      </c>
    </row>
    <row r="5317" spans="1:12" s="19" customFormat="1" ht="15" hidden="1" customHeight="1" x14ac:dyDescent="0.25">
      <c r="A5317" s="88" t="s">
        <v>10684</v>
      </c>
      <c r="B5317" s="40" t="s">
        <v>4289</v>
      </c>
      <c r="C5317" s="82" t="s">
        <v>10959</v>
      </c>
      <c r="D5317" s="82"/>
      <c r="E5317" s="82"/>
      <c r="F5317" s="82"/>
      <c r="G5317" s="82"/>
      <c r="H5317" s="40" t="s">
        <v>4</v>
      </c>
      <c r="I5317" s="83" t="str">
        <f>IFERROR(VLOOKUP(A5317,'Alíquotas - CADPREV'!$B$2152:$N$4324,8,FALSE),"")</f>
        <v/>
      </c>
      <c r="J5317" s="83" t="str">
        <f>IF(H5317="RPPS",VLOOKUP(A5317,' Legislação Benef - GESCON'!$B$4:$I$2159,3,FALSE),"")</f>
        <v/>
      </c>
      <c r="K5317" s="83" t="str">
        <f>IF(H5317="RPPS",VLOOKUP(A5317,' Legislação Benef - GESCON'!$B$4:$I$2159,6,FALSE),"")</f>
        <v/>
      </c>
      <c r="L5317" s="83" t="str">
        <f>IF(H5317="RPPS",IFERROR(IF(VLOOKUP(A5317,'Suspensão de repasses - GESCON'!$D$3:$J$1048576,7,FALSE)="Validada","SIM","NÃO"),"NÃO"),"")</f>
        <v/>
      </c>
    </row>
    <row r="5318" spans="1:12" s="19" customFormat="1" ht="15" customHeight="1" x14ac:dyDescent="0.25">
      <c r="A5318" s="88" t="s">
        <v>10685</v>
      </c>
      <c r="B5318" s="40" t="s">
        <v>901</v>
      </c>
      <c r="C5318" s="82" t="s">
        <v>10958</v>
      </c>
      <c r="D5318" s="82">
        <v>1459</v>
      </c>
      <c r="E5318" s="82">
        <v>382</v>
      </c>
      <c r="F5318" s="82">
        <v>87</v>
      </c>
      <c r="G5318" s="82">
        <v>1928</v>
      </c>
      <c r="H5318" s="40" t="s">
        <v>2</v>
      </c>
      <c r="I5318" s="83" t="str">
        <f>IFERROR(VLOOKUP(A5318,'Alíquotas - CADPREV'!$B$2152:$N$4324,8,FALSE),"")</f>
        <v>SIM</v>
      </c>
      <c r="J5318" s="83" t="str">
        <f>IF(H5318="RPPS",VLOOKUP(A5318,' Legislação Benef - GESCON'!$B$4:$I$2159,3,FALSE),"")</f>
        <v>NÃO</v>
      </c>
      <c r="K5318" s="83" t="str">
        <f>IF(H5318="RPPS",VLOOKUP(A5318,' Legislação Benef - GESCON'!$B$4:$I$2159,6,FALSE),"")</f>
        <v>SIM</v>
      </c>
      <c r="L5318" s="83" t="str">
        <f>IF(H5318="RPPS",IFERROR(IF(VLOOKUP(A5318,'Suspensão de repasses - GESCON'!$D$3:$J$1048576,7,FALSE)="Validada","SIM","NÃO"),"NÃO"),"")</f>
        <v>NÃO</v>
      </c>
    </row>
    <row r="5319" spans="1:12" s="19" customFormat="1" ht="15" customHeight="1" x14ac:dyDescent="0.25">
      <c r="A5319" s="88" t="s">
        <v>10686</v>
      </c>
      <c r="B5319" s="40" t="s">
        <v>2758</v>
      </c>
      <c r="C5319" s="82" t="s">
        <v>10958</v>
      </c>
      <c r="D5319" s="82">
        <v>710</v>
      </c>
      <c r="E5319" s="82">
        <v>226</v>
      </c>
      <c r="F5319" s="82">
        <v>37</v>
      </c>
      <c r="G5319" s="82">
        <v>973</v>
      </c>
      <c r="H5319" s="40" t="s">
        <v>2</v>
      </c>
      <c r="I5319" s="83" t="str">
        <f>IFERROR(VLOOKUP(A5319,'Alíquotas - CADPREV'!$B$2152:$N$4324,8,FALSE),"")</f>
        <v>NÃO</v>
      </c>
      <c r="J5319" s="83" t="str">
        <f>IF(H5319="RPPS",VLOOKUP(A5319,' Legislação Benef - GESCON'!$B$4:$I$2159,3,FALSE),"")</f>
        <v>NÃO</v>
      </c>
      <c r="K5319" s="83" t="str">
        <f>IF(H5319="RPPS",VLOOKUP(A5319,' Legislação Benef - GESCON'!$B$4:$I$2159,6,FALSE),"")</f>
        <v>NÃO</v>
      </c>
      <c r="L5319" s="83" t="str">
        <f>IF(H5319="RPPS",IFERROR(IF(VLOOKUP(A5319,'Suspensão de repasses - GESCON'!$D$3:$J$1048576,7,FALSE)="Validada","SIM","NÃO"),"NÃO"),"")</f>
        <v>NÃO</v>
      </c>
    </row>
    <row r="5320" spans="1:12" s="19" customFormat="1" ht="15" customHeight="1" x14ac:dyDescent="0.25">
      <c r="A5320" s="88" t="s">
        <v>10687</v>
      </c>
      <c r="B5320" s="40" t="s">
        <v>3812</v>
      </c>
      <c r="C5320" s="82" t="s">
        <v>10958</v>
      </c>
      <c r="D5320" s="82">
        <v>227</v>
      </c>
      <c r="E5320" s="82">
        <v>56</v>
      </c>
      <c r="F5320" s="82">
        <v>9</v>
      </c>
      <c r="G5320" s="82">
        <v>292</v>
      </c>
      <c r="H5320" s="40" t="s">
        <v>2</v>
      </c>
      <c r="I5320" s="83" t="str">
        <f>IFERROR(VLOOKUP(A5320,'Alíquotas - CADPREV'!$B$2152:$N$4324,8,FALSE),"")</f>
        <v>NÃO</v>
      </c>
      <c r="J5320" s="83" t="str">
        <f>IF(H5320="RPPS",VLOOKUP(A5320,' Legislação Benef - GESCON'!$B$4:$I$2159,3,FALSE),"")</f>
        <v>NÃO</v>
      </c>
      <c r="K5320" s="83" t="str">
        <f>IF(H5320="RPPS",VLOOKUP(A5320,' Legislação Benef - GESCON'!$B$4:$I$2159,6,FALSE),"")</f>
        <v>NÃO</v>
      </c>
      <c r="L5320" s="83" t="str">
        <f>IF(H5320="RPPS",IFERROR(IF(VLOOKUP(A5320,'Suspensão de repasses - GESCON'!$D$3:$J$1048576,7,FALSE)="Validada","SIM","NÃO"),"NÃO"),"")</f>
        <v>NÃO</v>
      </c>
    </row>
    <row r="5321" spans="1:12" s="19" customFormat="1" ht="15" hidden="1" customHeight="1" x14ac:dyDescent="0.25">
      <c r="A5321" s="88" t="s">
        <v>10688</v>
      </c>
      <c r="B5321" s="40" t="s">
        <v>2554</v>
      </c>
      <c r="C5321" s="82" t="s">
        <v>10959</v>
      </c>
      <c r="D5321" s="82"/>
      <c r="E5321" s="82"/>
      <c r="F5321" s="82"/>
      <c r="G5321" s="82"/>
      <c r="H5321" s="40" t="s">
        <v>4</v>
      </c>
      <c r="I5321" s="83" t="str">
        <f>IFERROR(VLOOKUP(A5321,'Alíquotas - CADPREV'!$B$2152:$N$4324,8,FALSE),"")</f>
        <v/>
      </c>
      <c r="J5321" s="83" t="str">
        <f>IF(H5321="RPPS",VLOOKUP(A5321,' Legislação Benef - GESCON'!$B$4:$I$2159,3,FALSE),"")</f>
        <v/>
      </c>
      <c r="K5321" s="83" t="str">
        <f>IF(H5321="RPPS",VLOOKUP(A5321,' Legislação Benef - GESCON'!$B$4:$I$2159,6,FALSE),"")</f>
        <v/>
      </c>
      <c r="L5321" s="83" t="str">
        <f>IF(H5321="RPPS",IFERROR(IF(VLOOKUP(A5321,'Suspensão de repasses - GESCON'!$D$3:$J$1048576,7,FALSE)="Validada","SIM","NÃO"),"NÃO"),"")</f>
        <v/>
      </c>
    </row>
    <row r="5322" spans="1:12" s="19" customFormat="1" ht="15" customHeight="1" x14ac:dyDescent="0.25">
      <c r="A5322" s="88" t="s">
        <v>10689</v>
      </c>
      <c r="B5322" s="40" t="s">
        <v>2758</v>
      </c>
      <c r="C5322" s="82" t="s">
        <v>10958</v>
      </c>
      <c r="D5322" s="82">
        <v>449</v>
      </c>
      <c r="E5322" s="82">
        <v>203</v>
      </c>
      <c r="F5322" s="82">
        <v>33</v>
      </c>
      <c r="G5322" s="82">
        <v>685</v>
      </c>
      <c r="H5322" s="40" t="s">
        <v>2</v>
      </c>
      <c r="I5322" s="83" t="str">
        <f>IFERROR(VLOOKUP(A5322,'Alíquotas - CADPREV'!$B$2152:$N$4324,8,FALSE),"")</f>
        <v>SIM</v>
      </c>
      <c r="J5322" s="83" t="str">
        <f>IF(H5322="RPPS",VLOOKUP(A5322,' Legislação Benef - GESCON'!$B$4:$I$2159,3,FALSE),"")</f>
        <v>NÃO</v>
      </c>
      <c r="K5322" s="83" t="str">
        <f>IF(H5322="RPPS",VLOOKUP(A5322,' Legislação Benef - GESCON'!$B$4:$I$2159,6,FALSE),"")</f>
        <v>SIM</v>
      </c>
      <c r="L5322" s="83" t="str">
        <f>IF(H5322="RPPS",IFERROR(IF(VLOOKUP(A5322,'Suspensão de repasses - GESCON'!$D$3:$J$1048576,7,FALSE)="Validada","SIM","NÃO"),"NÃO"),"")</f>
        <v>SIM</v>
      </c>
    </row>
    <row r="5323" spans="1:12" s="19" customFormat="1" ht="15" customHeight="1" x14ac:dyDescent="0.25">
      <c r="A5323" s="88" t="s">
        <v>10690</v>
      </c>
      <c r="B5323" s="40" t="s">
        <v>3812</v>
      </c>
      <c r="C5323" s="82" t="s">
        <v>10958</v>
      </c>
      <c r="D5323" s="82">
        <v>942</v>
      </c>
      <c r="E5323" s="82">
        <v>194</v>
      </c>
      <c r="F5323" s="82">
        <v>35</v>
      </c>
      <c r="G5323" s="82">
        <v>1171</v>
      </c>
      <c r="H5323" s="40" t="s">
        <v>2</v>
      </c>
      <c r="I5323" s="83" t="str">
        <f>IFERROR(VLOOKUP(A5323,'Alíquotas - CADPREV'!$B$2152:$N$4324,8,FALSE),"")</f>
        <v>NÃO</v>
      </c>
      <c r="J5323" s="83" t="str">
        <f>IF(H5323="RPPS",VLOOKUP(A5323,' Legislação Benef - GESCON'!$B$4:$I$2159,3,FALSE),"")</f>
        <v>NÃO</v>
      </c>
      <c r="K5323" s="83" t="str">
        <f>IF(H5323="RPPS",VLOOKUP(A5323,' Legislação Benef - GESCON'!$B$4:$I$2159,6,FALSE),"")</f>
        <v>SIM</v>
      </c>
      <c r="L5323" s="83" t="str">
        <f>IF(H5323="RPPS",IFERROR(IF(VLOOKUP(A5323,'Suspensão de repasses - GESCON'!$D$3:$J$1048576,7,FALSE)="Validada","SIM","NÃO"),"NÃO"),"")</f>
        <v>NÃO</v>
      </c>
    </row>
    <row r="5324" spans="1:12" s="19" customFormat="1" ht="15" hidden="1" customHeight="1" x14ac:dyDescent="0.25">
      <c r="A5324" s="88" t="s">
        <v>10691</v>
      </c>
      <c r="B5324" s="40" t="s">
        <v>3601</v>
      </c>
      <c r="C5324" s="82" t="s">
        <v>10959</v>
      </c>
      <c r="D5324" s="82"/>
      <c r="E5324" s="82"/>
      <c r="F5324" s="82"/>
      <c r="G5324" s="82"/>
      <c r="H5324" s="40" t="s">
        <v>4</v>
      </c>
      <c r="I5324" s="83" t="str">
        <f>IFERROR(VLOOKUP(A5324,'Alíquotas - CADPREV'!$B$2152:$N$4324,8,FALSE),"")</f>
        <v/>
      </c>
      <c r="J5324" s="83" t="str">
        <f>IF(H5324="RPPS",VLOOKUP(A5324,' Legislação Benef - GESCON'!$B$4:$I$2159,3,FALSE),"")</f>
        <v/>
      </c>
      <c r="K5324" s="83" t="str">
        <f>IF(H5324="RPPS",VLOOKUP(A5324,' Legislação Benef - GESCON'!$B$4:$I$2159,6,FALSE),"")</f>
        <v/>
      </c>
      <c r="L5324" s="83" t="str">
        <f>IF(H5324="RPPS",IFERROR(IF(VLOOKUP(A5324,'Suspensão de repasses - GESCON'!$D$3:$J$1048576,7,FALSE)="Validada","SIM","NÃO"),"NÃO"),"")</f>
        <v/>
      </c>
    </row>
    <row r="5325" spans="1:12" s="19" customFormat="1" ht="15" customHeight="1" x14ac:dyDescent="0.25">
      <c r="A5325" s="88" t="s">
        <v>10692</v>
      </c>
      <c r="B5325" s="40" t="s">
        <v>1142</v>
      </c>
      <c r="C5325" s="82" t="s">
        <v>10958</v>
      </c>
      <c r="D5325" s="82"/>
      <c r="E5325" s="82"/>
      <c r="F5325" s="82"/>
      <c r="G5325" s="82"/>
      <c r="H5325" s="40" t="s">
        <v>2</v>
      </c>
      <c r="I5325" s="83" t="str">
        <f>IFERROR(VLOOKUP(A5325,'Alíquotas - CADPREV'!$B$2152:$N$4324,8,FALSE),"")</f>
        <v>NÃO</v>
      </c>
      <c r="J5325" s="83" t="str">
        <f>IF(H5325="RPPS",VLOOKUP(A5325,' Legislação Benef - GESCON'!$B$4:$I$2159,3,FALSE),"")</f>
        <v>NÃO</v>
      </c>
      <c r="K5325" s="83" t="str">
        <f>IF(H5325="RPPS",VLOOKUP(A5325,' Legislação Benef - GESCON'!$B$4:$I$2159,6,FALSE),"")</f>
        <v>SIM</v>
      </c>
      <c r="L5325" s="83" t="str">
        <f>IF(H5325="RPPS",IFERROR(IF(VLOOKUP(A5325,'Suspensão de repasses - GESCON'!$D$3:$J$1048576,7,FALSE)="Validada","SIM","NÃO"),"NÃO"),"")</f>
        <v>SIM</v>
      </c>
    </row>
    <row r="5326" spans="1:12" s="19" customFormat="1" ht="15" hidden="1" customHeight="1" x14ac:dyDescent="0.25">
      <c r="A5326" s="88" t="s">
        <v>10693</v>
      </c>
      <c r="B5326" s="40" t="s">
        <v>901</v>
      </c>
      <c r="C5326" s="82" t="s">
        <v>10959</v>
      </c>
      <c r="D5326" s="82"/>
      <c r="E5326" s="82"/>
      <c r="F5326" s="82"/>
      <c r="G5326" s="82"/>
      <c r="H5326" s="40" t="s">
        <v>4</v>
      </c>
      <c r="I5326" s="83" t="str">
        <f>IFERROR(VLOOKUP(A5326,'Alíquotas - CADPREV'!$B$2152:$N$4324,8,FALSE),"")</f>
        <v/>
      </c>
      <c r="J5326" s="83" t="str">
        <f>IF(H5326="RPPS",VLOOKUP(A5326,' Legislação Benef - GESCON'!$B$4:$I$2159,3,FALSE),"")</f>
        <v/>
      </c>
      <c r="K5326" s="83" t="str">
        <f>IF(H5326="RPPS",VLOOKUP(A5326,' Legislação Benef - GESCON'!$B$4:$I$2159,6,FALSE),"")</f>
        <v/>
      </c>
      <c r="L5326" s="83" t="str">
        <f>IF(H5326="RPPS",IFERROR(IF(VLOOKUP(A5326,'Suspensão de repasses - GESCON'!$D$3:$J$1048576,7,FALSE)="Validada","SIM","NÃO"),"NÃO"),"")</f>
        <v/>
      </c>
    </row>
    <row r="5327" spans="1:12" s="19" customFormat="1" ht="15" hidden="1" customHeight="1" x14ac:dyDescent="0.25">
      <c r="A5327" s="88" t="s">
        <v>10694</v>
      </c>
      <c r="B5327" s="40" t="s">
        <v>4289</v>
      </c>
      <c r="C5327" s="82" t="s">
        <v>10959</v>
      </c>
      <c r="D5327" s="82"/>
      <c r="E5327" s="82"/>
      <c r="F5327" s="82"/>
      <c r="G5327" s="82"/>
      <c r="H5327" s="40" t="s">
        <v>4</v>
      </c>
      <c r="I5327" s="83" t="str">
        <f>IFERROR(VLOOKUP(A5327,'Alíquotas - CADPREV'!$B$2152:$N$4324,8,FALSE),"")</f>
        <v/>
      </c>
      <c r="J5327" s="83" t="str">
        <f>IF(H5327="RPPS",VLOOKUP(A5327,' Legislação Benef - GESCON'!$B$4:$I$2159,3,FALSE),"")</f>
        <v/>
      </c>
      <c r="K5327" s="83" t="str">
        <f>IF(H5327="RPPS",VLOOKUP(A5327,' Legislação Benef - GESCON'!$B$4:$I$2159,6,FALSE),"")</f>
        <v/>
      </c>
      <c r="L5327" s="83" t="str">
        <f>IF(H5327="RPPS",IFERROR(IF(VLOOKUP(A5327,'Suspensão de repasses - GESCON'!$D$3:$J$1048576,7,FALSE)="Validada","SIM","NÃO"),"NÃO"),"")</f>
        <v/>
      </c>
    </row>
    <row r="5328" spans="1:12" s="19" customFormat="1" ht="15" hidden="1" customHeight="1" x14ac:dyDescent="0.25">
      <c r="A5328" s="88" t="s">
        <v>10695</v>
      </c>
      <c r="B5328" s="40" t="s">
        <v>4289</v>
      </c>
      <c r="C5328" s="82" t="s">
        <v>10959</v>
      </c>
      <c r="D5328" s="82"/>
      <c r="E5328" s="82"/>
      <c r="F5328" s="82"/>
      <c r="G5328" s="82"/>
      <c r="H5328" s="40" t="s">
        <v>4</v>
      </c>
      <c r="I5328" s="83" t="str">
        <f>IFERROR(VLOOKUP(A5328,'Alíquotas - CADPREV'!$B$2152:$N$4324,8,FALSE),"")</f>
        <v/>
      </c>
      <c r="J5328" s="83" t="str">
        <f>IF(H5328="RPPS",VLOOKUP(A5328,' Legislação Benef - GESCON'!$B$4:$I$2159,3,FALSE),"")</f>
        <v/>
      </c>
      <c r="K5328" s="83" t="str">
        <f>IF(H5328="RPPS",VLOOKUP(A5328,' Legislação Benef - GESCON'!$B$4:$I$2159,6,FALSE),"")</f>
        <v/>
      </c>
      <c r="L5328" s="83" t="str">
        <f>IF(H5328="RPPS",IFERROR(IF(VLOOKUP(A5328,'Suspensão de repasses - GESCON'!$D$3:$J$1048576,7,FALSE)="Validada","SIM","NÃO"),"NÃO"),"")</f>
        <v/>
      </c>
    </row>
    <row r="5329" spans="1:12" s="19" customFormat="1" ht="15" hidden="1" customHeight="1" x14ac:dyDescent="0.25">
      <c r="A5329" s="88" t="s">
        <v>10696</v>
      </c>
      <c r="B5329" s="40" t="s">
        <v>215</v>
      </c>
      <c r="C5329" s="82" t="s">
        <v>10959</v>
      </c>
      <c r="D5329" s="82"/>
      <c r="E5329" s="82"/>
      <c r="F5329" s="82"/>
      <c r="G5329" s="82"/>
      <c r="H5329" s="40" t="s">
        <v>4</v>
      </c>
      <c r="I5329" s="83" t="str">
        <f>IFERROR(VLOOKUP(A5329,'Alíquotas - CADPREV'!$B$2152:$N$4324,8,FALSE),"")</f>
        <v/>
      </c>
      <c r="J5329" s="83" t="str">
        <f>IF(H5329="RPPS",VLOOKUP(A5329,' Legislação Benef - GESCON'!$B$4:$I$2159,3,FALSE),"")</f>
        <v/>
      </c>
      <c r="K5329" s="83" t="str">
        <f>IF(H5329="RPPS",VLOOKUP(A5329,' Legislação Benef - GESCON'!$B$4:$I$2159,6,FALSE),"")</f>
        <v/>
      </c>
      <c r="L5329" s="83" t="str">
        <f>IF(H5329="RPPS",IFERROR(IF(VLOOKUP(A5329,'Suspensão de repasses - GESCON'!$D$3:$J$1048576,7,FALSE)="Validada","SIM","NÃO"),"NÃO"),"")</f>
        <v/>
      </c>
    </row>
    <row r="5330" spans="1:12" s="19" customFormat="1" ht="15" customHeight="1" x14ac:dyDescent="0.25">
      <c r="A5330" s="88" t="s">
        <v>10697</v>
      </c>
      <c r="B5330" s="40" t="s">
        <v>2413</v>
      </c>
      <c r="C5330" s="82" t="s">
        <v>10958</v>
      </c>
      <c r="D5330" s="82">
        <v>483</v>
      </c>
      <c r="E5330" s="82">
        <v>84</v>
      </c>
      <c r="F5330" s="82">
        <v>17</v>
      </c>
      <c r="G5330" s="82">
        <v>584</v>
      </c>
      <c r="H5330" s="40" t="s">
        <v>2</v>
      </c>
      <c r="I5330" s="83" t="str">
        <f>IFERROR(VLOOKUP(A5330,'Alíquotas - CADPREV'!$B$2152:$N$4324,8,FALSE),"")</f>
        <v>NÃO</v>
      </c>
      <c r="J5330" s="83" t="str">
        <f>IF(H5330="RPPS",VLOOKUP(A5330,' Legislação Benef - GESCON'!$B$4:$I$2159,3,FALSE),"")</f>
        <v>NÃO</v>
      </c>
      <c r="K5330" s="83" t="str">
        <f>IF(H5330="RPPS",VLOOKUP(A5330,' Legislação Benef - GESCON'!$B$4:$I$2159,6,FALSE),"")</f>
        <v>NÃO</v>
      </c>
      <c r="L5330" s="83" t="str">
        <f>IF(H5330="RPPS",IFERROR(IF(VLOOKUP(A5330,'Suspensão de repasses - GESCON'!$D$3:$J$1048576,7,FALSE)="Validada","SIM","NÃO"),"NÃO"),"")</f>
        <v>NÃO</v>
      </c>
    </row>
    <row r="5331" spans="1:12" s="19" customFormat="1" ht="15" customHeight="1" x14ac:dyDescent="0.25">
      <c r="A5331" s="88" t="s">
        <v>10698</v>
      </c>
      <c r="B5331" s="40" t="s">
        <v>3812</v>
      </c>
      <c r="C5331" s="82" t="s">
        <v>10958</v>
      </c>
      <c r="D5331" s="82">
        <v>171</v>
      </c>
      <c r="E5331" s="82">
        <v>78</v>
      </c>
      <c r="F5331" s="82">
        <v>13</v>
      </c>
      <c r="G5331" s="82">
        <v>262</v>
      </c>
      <c r="H5331" s="40" t="s">
        <v>2</v>
      </c>
      <c r="I5331" s="83" t="str">
        <f>IFERROR(VLOOKUP(A5331,'Alíquotas - CADPREV'!$B$2152:$N$4324,8,FALSE),"")</f>
        <v>NÃO</v>
      </c>
      <c r="J5331" s="83" t="str">
        <f>IF(H5331="RPPS",VLOOKUP(A5331,' Legislação Benef - GESCON'!$B$4:$I$2159,3,FALSE),"")</f>
        <v>NÃO</v>
      </c>
      <c r="K5331" s="83" t="str">
        <f>IF(H5331="RPPS",VLOOKUP(A5331,' Legislação Benef - GESCON'!$B$4:$I$2159,6,FALSE),"")</f>
        <v>NÃO</v>
      </c>
      <c r="L5331" s="83" t="str">
        <f>IF(H5331="RPPS",IFERROR(IF(VLOOKUP(A5331,'Suspensão de repasses - GESCON'!$D$3:$J$1048576,7,FALSE)="Validada","SIM","NÃO"),"NÃO"),"")</f>
        <v>NÃO</v>
      </c>
    </row>
    <row r="5332" spans="1:12" s="19" customFormat="1" ht="15" customHeight="1" x14ac:dyDescent="0.25">
      <c r="A5332" s="88" t="s">
        <v>10699</v>
      </c>
      <c r="B5332" s="40" t="s">
        <v>2413</v>
      </c>
      <c r="C5332" s="82" t="s">
        <v>10958</v>
      </c>
      <c r="D5332" s="82">
        <v>3195</v>
      </c>
      <c r="E5332" s="82">
        <v>178</v>
      </c>
      <c r="F5332" s="82">
        <v>27</v>
      </c>
      <c r="G5332" s="82">
        <v>3400</v>
      </c>
      <c r="H5332" s="40" t="s">
        <v>2</v>
      </c>
      <c r="I5332" s="83" t="str">
        <f>IFERROR(VLOOKUP(A5332,'Alíquotas - CADPREV'!$B$2152:$N$4324,8,FALSE),"")</f>
        <v>NÃO</v>
      </c>
      <c r="J5332" s="83" t="str">
        <f>IF(H5332="RPPS",VLOOKUP(A5332,' Legislação Benef - GESCON'!$B$4:$I$2159,3,FALSE),"")</f>
        <v>NÃO</v>
      </c>
      <c r="K5332" s="83" t="str">
        <f>IF(H5332="RPPS",VLOOKUP(A5332,' Legislação Benef - GESCON'!$B$4:$I$2159,6,FALSE),"")</f>
        <v>NÃO</v>
      </c>
      <c r="L5332" s="83" t="str">
        <f>IF(H5332="RPPS",IFERROR(IF(VLOOKUP(A5332,'Suspensão de repasses - GESCON'!$D$3:$J$1048576,7,FALSE)="Validada","SIM","NÃO"),"NÃO"),"")</f>
        <v>NÃO</v>
      </c>
    </row>
    <row r="5333" spans="1:12" s="19" customFormat="1" ht="15" hidden="1" customHeight="1" x14ac:dyDescent="0.25">
      <c r="A5333" s="88" t="s">
        <v>10700</v>
      </c>
      <c r="B5333" s="40" t="s">
        <v>1142</v>
      </c>
      <c r="C5333" s="82" t="s">
        <v>10959</v>
      </c>
      <c r="D5333" s="82"/>
      <c r="E5333" s="82"/>
      <c r="F5333" s="82"/>
      <c r="G5333" s="82"/>
      <c r="H5333" s="40" t="s">
        <v>4</v>
      </c>
      <c r="I5333" s="83" t="str">
        <f>IFERROR(VLOOKUP(A5333,'Alíquotas - CADPREV'!$B$2152:$N$4324,8,FALSE),"")</f>
        <v/>
      </c>
      <c r="J5333" s="83" t="str">
        <f>IF(H5333="RPPS",VLOOKUP(A5333,' Legislação Benef - GESCON'!$B$4:$I$2159,3,FALSE),"")</f>
        <v/>
      </c>
      <c r="K5333" s="83" t="str">
        <f>IF(H5333="RPPS",VLOOKUP(A5333,' Legislação Benef - GESCON'!$B$4:$I$2159,6,FALSE),"")</f>
        <v/>
      </c>
      <c r="L5333" s="83" t="str">
        <f>IF(H5333="RPPS",IFERROR(IF(VLOOKUP(A5333,'Suspensão de repasses - GESCON'!$D$3:$J$1048576,7,FALSE)="Validada","SIM","NÃO"),"NÃO"),"")</f>
        <v/>
      </c>
    </row>
    <row r="5334" spans="1:12" s="19" customFormat="1" ht="15" hidden="1" customHeight="1" x14ac:dyDescent="0.25">
      <c r="A5334" s="88" t="s">
        <v>10701</v>
      </c>
      <c r="B5334" s="40" t="s">
        <v>4626</v>
      </c>
      <c r="C5334" s="82" t="s">
        <v>10959</v>
      </c>
      <c r="D5334" s="82"/>
      <c r="E5334" s="82"/>
      <c r="F5334" s="82"/>
      <c r="G5334" s="82"/>
      <c r="H5334" s="40" t="s">
        <v>4</v>
      </c>
      <c r="I5334" s="83" t="str">
        <f>IFERROR(VLOOKUP(A5334,'Alíquotas - CADPREV'!$B$2152:$N$4324,8,FALSE),"")</f>
        <v/>
      </c>
      <c r="J5334" s="83" t="str">
        <f>IF(H5334="RPPS",VLOOKUP(A5334,' Legislação Benef - GESCON'!$B$4:$I$2159,3,FALSE),"")</f>
        <v/>
      </c>
      <c r="K5334" s="83" t="str">
        <f>IF(H5334="RPPS",VLOOKUP(A5334,' Legislação Benef - GESCON'!$B$4:$I$2159,6,FALSE),"")</f>
        <v/>
      </c>
      <c r="L5334" s="83" t="str">
        <f>IF(H5334="RPPS",IFERROR(IF(VLOOKUP(A5334,'Suspensão de repasses - GESCON'!$D$3:$J$1048576,7,FALSE)="Validada","SIM","NÃO"),"NÃO"),"")</f>
        <v/>
      </c>
    </row>
    <row r="5335" spans="1:12" s="19" customFormat="1" ht="15" hidden="1" customHeight="1" x14ac:dyDescent="0.25">
      <c r="A5335" s="88" t="s">
        <v>10702</v>
      </c>
      <c r="B5335" s="40" t="s">
        <v>1356</v>
      </c>
      <c r="C5335" s="82" t="s">
        <v>10959</v>
      </c>
      <c r="D5335" s="82"/>
      <c r="E5335" s="82"/>
      <c r="F5335" s="82"/>
      <c r="G5335" s="82"/>
      <c r="H5335" s="40" t="s">
        <v>4</v>
      </c>
      <c r="I5335" s="83" t="str">
        <f>IFERROR(VLOOKUP(A5335,'Alíquotas - CADPREV'!$B$2152:$N$4324,8,FALSE),"")</f>
        <v/>
      </c>
      <c r="J5335" s="83" t="str">
        <f>IF(H5335="RPPS",VLOOKUP(A5335,' Legislação Benef - GESCON'!$B$4:$I$2159,3,FALSE),"")</f>
        <v/>
      </c>
      <c r="K5335" s="83" t="str">
        <f>IF(H5335="RPPS",VLOOKUP(A5335,' Legislação Benef - GESCON'!$B$4:$I$2159,6,FALSE),"")</f>
        <v/>
      </c>
      <c r="L5335" s="83" t="str">
        <f>IF(H5335="RPPS",IFERROR(IF(VLOOKUP(A5335,'Suspensão de repasses - GESCON'!$D$3:$J$1048576,7,FALSE)="Validada","SIM","NÃO"),"NÃO"),"")</f>
        <v/>
      </c>
    </row>
    <row r="5336" spans="1:12" s="19" customFormat="1" ht="15" hidden="1" customHeight="1" x14ac:dyDescent="0.25">
      <c r="A5336" s="88" t="s">
        <v>10703</v>
      </c>
      <c r="B5336" s="40" t="s">
        <v>4289</v>
      </c>
      <c r="C5336" s="82" t="s">
        <v>10959</v>
      </c>
      <c r="D5336" s="82"/>
      <c r="E5336" s="82"/>
      <c r="F5336" s="82"/>
      <c r="G5336" s="82"/>
      <c r="H5336" s="40" t="s">
        <v>4</v>
      </c>
      <c r="I5336" s="83" t="str">
        <f>IFERROR(VLOOKUP(A5336,'Alíquotas - CADPREV'!$B$2152:$N$4324,8,FALSE),"")</f>
        <v/>
      </c>
      <c r="J5336" s="83" t="str">
        <f>IF(H5336="RPPS",VLOOKUP(A5336,' Legislação Benef - GESCON'!$B$4:$I$2159,3,FALSE),"")</f>
        <v/>
      </c>
      <c r="K5336" s="83" t="str">
        <f>IF(H5336="RPPS",VLOOKUP(A5336,' Legislação Benef - GESCON'!$B$4:$I$2159,6,FALSE),"")</f>
        <v/>
      </c>
      <c r="L5336" s="83" t="str">
        <f>IF(H5336="RPPS",IFERROR(IF(VLOOKUP(A5336,'Suspensão de repasses - GESCON'!$D$3:$J$1048576,7,FALSE)="Validada","SIM","NÃO"),"NÃO"),"")</f>
        <v/>
      </c>
    </row>
    <row r="5337" spans="1:12" s="19" customFormat="1" ht="15" customHeight="1" x14ac:dyDescent="0.25">
      <c r="A5337" s="88" t="s">
        <v>10704</v>
      </c>
      <c r="B5337" s="40" t="s">
        <v>3812</v>
      </c>
      <c r="C5337" s="82" t="s">
        <v>10958</v>
      </c>
      <c r="D5337" s="82">
        <v>168</v>
      </c>
      <c r="E5337" s="82">
        <v>45</v>
      </c>
      <c r="F5337" s="82">
        <v>8</v>
      </c>
      <c r="G5337" s="82">
        <v>221</v>
      </c>
      <c r="H5337" s="40" t="s">
        <v>2</v>
      </c>
      <c r="I5337" s="83" t="str">
        <f>IFERROR(VLOOKUP(A5337,'Alíquotas - CADPREV'!$B$2152:$N$4324,8,FALSE),"")</f>
        <v>NÃO</v>
      </c>
      <c r="J5337" s="83" t="str">
        <f>IF(H5337="RPPS",VLOOKUP(A5337,' Legislação Benef - GESCON'!$B$4:$I$2159,3,FALSE),"")</f>
        <v>NÃO</v>
      </c>
      <c r="K5337" s="83" t="str">
        <f>IF(H5337="RPPS",VLOOKUP(A5337,' Legislação Benef - GESCON'!$B$4:$I$2159,6,FALSE),"")</f>
        <v>NÃO</v>
      </c>
      <c r="L5337" s="83" t="str">
        <f>IF(H5337="RPPS",IFERROR(IF(VLOOKUP(A5337,'Suspensão de repasses - GESCON'!$D$3:$J$1048576,7,FALSE)="Validada","SIM","NÃO"),"NÃO"),"")</f>
        <v>NÃO</v>
      </c>
    </row>
    <row r="5338" spans="1:12" s="19" customFormat="1" ht="15" customHeight="1" x14ac:dyDescent="0.25">
      <c r="A5338" s="88" t="s">
        <v>10705</v>
      </c>
      <c r="B5338" s="40" t="s">
        <v>3143</v>
      </c>
      <c r="C5338" s="82" t="s">
        <v>10958</v>
      </c>
      <c r="D5338" s="82">
        <v>224</v>
      </c>
      <c r="E5338" s="82">
        <v>31</v>
      </c>
      <c r="F5338" s="82">
        <v>13</v>
      </c>
      <c r="G5338" s="82">
        <v>268</v>
      </c>
      <c r="H5338" s="40" t="s">
        <v>2</v>
      </c>
      <c r="I5338" s="83" t="str">
        <f>IFERROR(VLOOKUP(A5338,'Alíquotas - CADPREV'!$B$2152:$N$4324,8,FALSE),"")</f>
        <v>NÃO</v>
      </c>
      <c r="J5338" s="83" t="str">
        <f>IF(H5338="RPPS",VLOOKUP(A5338,' Legislação Benef - GESCON'!$B$4:$I$2159,3,FALSE),"")</f>
        <v>NÃO</v>
      </c>
      <c r="K5338" s="83" t="str">
        <f>IF(H5338="RPPS",VLOOKUP(A5338,' Legislação Benef - GESCON'!$B$4:$I$2159,6,FALSE),"")</f>
        <v>NÃO</v>
      </c>
      <c r="L5338" s="83" t="str">
        <f>IF(H5338="RPPS",IFERROR(IF(VLOOKUP(A5338,'Suspensão de repasses - GESCON'!$D$3:$J$1048576,7,FALSE)="Validada","SIM","NÃO"),"NÃO"),"")</f>
        <v>NÃO</v>
      </c>
    </row>
    <row r="5339" spans="1:12" s="19" customFormat="1" ht="15" hidden="1" customHeight="1" x14ac:dyDescent="0.25">
      <c r="A5339" s="88" t="s">
        <v>10706</v>
      </c>
      <c r="B5339" s="40" t="s">
        <v>3143</v>
      </c>
      <c r="C5339" s="82" t="s">
        <v>10959</v>
      </c>
      <c r="D5339" s="82"/>
      <c r="E5339" s="82"/>
      <c r="F5339" s="82"/>
      <c r="G5339" s="82"/>
      <c r="H5339" s="40" t="s">
        <v>4</v>
      </c>
      <c r="I5339" s="83" t="str">
        <f>IFERROR(VLOOKUP(A5339,'Alíquotas - CADPREV'!$B$2152:$N$4324,8,FALSE),"")</f>
        <v/>
      </c>
      <c r="J5339" s="83" t="str">
        <f>IF(H5339="RPPS",VLOOKUP(A5339,' Legislação Benef - GESCON'!$B$4:$I$2159,3,FALSE),"")</f>
        <v/>
      </c>
      <c r="K5339" s="83" t="str">
        <f>IF(H5339="RPPS",VLOOKUP(A5339,' Legislação Benef - GESCON'!$B$4:$I$2159,6,FALSE),"")</f>
        <v/>
      </c>
      <c r="L5339" s="83" t="str">
        <f>IF(H5339="RPPS",IFERROR(IF(VLOOKUP(A5339,'Suspensão de repasses - GESCON'!$D$3:$J$1048576,7,FALSE)="Validada","SIM","NÃO"),"NÃO"),"")</f>
        <v/>
      </c>
    </row>
    <row r="5340" spans="1:12" s="19" customFormat="1" ht="15" hidden="1" customHeight="1" x14ac:dyDescent="0.25">
      <c r="A5340" s="88" t="s">
        <v>10707</v>
      </c>
      <c r="B5340" s="40" t="s">
        <v>1142</v>
      </c>
      <c r="C5340" s="82" t="s">
        <v>10959</v>
      </c>
      <c r="D5340" s="82"/>
      <c r="E5340" s="82"/>
      <c r="F5340" s="82"/>
      <c r="G5340" s="82"/>
      <c r="H5340" s="40" t="s">
        <v>4</v>
      </c>
      <c r="I5340" s="83" t="str">
        <f>IFERROR(VLOOKUP(A5340,'Alíquotas - CADPREV'!$B$2152:$N$4324,8,FALSE),"")</f>
        <v/>
      </c>
      <c r="J5340" s="83" t="str">
        <f>IF(H5340="RPPS",VLOOKUP(A5340,' Legislação Benef - GESCON'!$B$4:$I$2159,3,FALSE),"")</f>
        <v/>
      </c>
      <c r="K5340" s="83" t="str">
        <f>IF(H5340="RPPS",VLOOKUP(A5340,' Legislação Benef - GESCON'!$B$4:$I$2159,6,FALSE),"")</f>
        <v/>
      </c>
      <c r="L5340" s="83" t="str">
        <f>IF(H5340="RPPS",IFERROR(IF(VLOOKUP(A5340,'Suspensão de repasses - GESCON'!$D$3:$J$1048576,7,FALSE)="Validada","SIM","NÃO"),"NÃO"),"")</f>
        <v/>
      </c>
    </row>
    <row r="5341" spans="1:12" s="19" customFormat="1" ht="15" hidden="1" customHeight="1" x14ac:dyDescent="0.25">
      <c r="A5341" s="88" t="s">
        <v>10708</v>
      </c>
      <c r="B5341" s="40" t="s">
        <v>4626</v>
      </c>
      <c r="C5341" s="82" t="s">
        <v>10959</v>
      </c>
      <c r="D5341" s="82"/>
      <c r="E5341" s="82"/>
      <c r="F5341" s="82"/>
      <c r="G5341" s="82"/>
      <c r="H5341" s="40" t="s">
        <v>4</v>
      </c>
      <c r="I5341" s="83" t="str">
        <f>IFERROR(VLOOKUP(A5341,'Alíquotas - CADPREV'!$B$2152:$N$4324,8,FALSE),"")</f>
        <v/>
      </c>
      <c r="J5341" s="83" t="str">
        <f>IF(H5341="RPPS",VLOOKUP(A5341,' Legislação Benef - GESCON'!$B$4:$I$2159,3,FALSE),"")</f>
        <v/>
      </c>
      <c r="K5341" s="83" t="str">
        <f>IF(H5341="RPPS",VLOOKUP(A5341,' Legislação Benef - GESCON'!$B$4:$I$2159,6,FALSE),"")</f>
        <v/>
      </c>
      <c r="L5341" s="83" t="str">
        <f>IF(H5341="RPPS",IFERROR(IF(VLOOKUP(A5341,'Suspensão de repasses - GESCON'!$D$3:$J$1048576,7,FALSE)="Validada","SIM","NÃO"),"NÃO"),"")</f>
        <v/>
      </c>
    </row>
    <row r="5342" spans="1:12" s="19" customFormat="1" ht="15" hidden="1" customHeight="1" x14ac:dyDescent="0.25">
      <c r="A5342" s="88" t="s">
        <v>10709</v>
      </c>
      <c r="B5342" s="40" t="s">
        <v>1356</v>
      </c>
      <c r="C5342" s="82" t="s">
        <v>10959</v>
      </c>
      <c r="D5342" s="82"/>
      <c r="E5342" s="82"/>
      <c r="F5342" s="82"/>
      <c r="G5342" s="82"/>
      <c r="H5342" s="40" t="s">
        <v>4</v>
      </c>
      <c r="I5342" s="83" t="str">
        <f>IFERROR(VLOOKUP(A5342,'Alíquotas - CADPREV'!$B$2152:$N$4324,8,FALSE),"")</f>
        <v/>
      </c>
      <c r="J5342" s="83" t="str">
        <f>IF(H5342="RPPS",VLOOKUP(A5342,' Legislação Benef - GESCON'!$B$4:$I$2159,3,FALSE),"")</f>
        <v/>
      </c>
      <c r="K5342" s="83" t="str">
        <f>IF(H5342="RPPS",VLOOKUP(A5342,' Legislação Benef - GESCON'!$B$4:$I$2159,6,FALSE),"")</f>
        <v/>
      </c>
      <c r="L5342" s="83" t="str">
        <f>IF(H5342="RPPS",IFERROR(IF(VLOOKUP(A5342,'Suspensão de repasses - GESCON'!$D$3:$J$1048576,7,FALSE)="Validada","SIM","NÃO"),"NÃO"),"")</f>
        <v/>
      </c>
    </row>
    <row r="5343" spans="1:12" s="19" customFormat="1" ht="15" customHeight="1" x14ac:dyDescent="0.25">
      <c r="A5343" s="88" t="s">
        <v>10710</v>
      </c>
      <c r="B5343" s="40" t="s">
        <v>2758</v>
      </c>
      <c r="C5343" s="82" t="s">
        <v>10958</v>
      </c>
      <c r="D5343" s="82">
        <v>471</v>
      </c>
      <c r="E5343" s="82">
        <v>184</v>
      </c>
      <c r="F5343" s="82">
        <v>34</v>
      </c>
      <c r="G5343" s="82">
        <v>689</v>
      </c>
      <c r="H5343" s="40" t="s">
        <v>2</v>
      </c>
      <c r="I5343" s="83" t="str">
        <f>IFERROR(VLOOKUP(A5343,'Alíquotas - CADPREV'!$B$2152:$N$4324,8,FALSE),"")</f>
        <v>NÃO</v>
      </c>
      <c r="J5343" s="83" t="str">
        <f>IF(H5343="RPPS",VLOOKUP(A5343,' Legislação Benef - GESCON'!$B$4:$I$2159,3,FALSE),"")</f>
        <v>NÃO</v>
      </c>
      <c r="K5343" s="83" t="str">
        <f>IF(H5343="RPPS",VLOOKUP(A5343,' Legislação Benef - GESCON'!$B$4:$I$2159,6,FALSE),"")</f>
        <v>NÃO</v>
      </c>
      <c r="L5343" s="83" t="str">
        <f>IF(H5343="RPPS",IFERROR(IF(VLOOKUP(A5343,'Suspensão de repasses - GESCON'!$D$3:$J$1048576,7,FALSE)="Validada","SIM","NÃO"),"NÃO"),"")</f>
        <v>NÃO</v>
      </c>
    </row>
    <row r="5344" spans="1:12" s="19" customFormat="1" ht="15" hidden="1" customHeight="1" x14ac:dyDescent="0.25">
      <c r="A5344" s="88" t="s">
        <v>10711</v>
      </c>
      <c r="B5344" s="40" t="s">
        <v>3812</v>
      </c>
      <c r="C5344" s="82" t="s">
        <v>10959</v>
      </c>
      <c r="D5344" s="82"/>
      <c r="E5344" s="82"/>
      <c r="F5344" s="82"/>
      <c r="G5344" s="82"/>
      <c r="H5344" s="40" t="s">
        <v>4</v>
      </c>
      <c r="I5344" s="83" t="str">
        <f>IFERROR(VLOOKUP(A5344,'Alíquotas - CADPREV'!$B$2152:$N$4324,8,FALSE),"")</f>
        <v/>
      </c>
      <c r="J5344" s="83" t="str">
        <f>IF(H5344="RPPS",VLOOKUP(A5344,' Legislação Benef - GESCON'!$B$4:$I$2159,3,FALSE),"")</f>
        <v/>
      </c>
      <c r="K5344" s="83" t="str">
        <f>IF(H5344="RPPS",VLOOKUP(A5344,' Legislação Benef - GESCON'!$B$4:$I$2159,6,FALSE),"")</f>
        <v/>
      </c>
      <c r="L5344" s="83" t="str">
        <f>IF(H5344="RPPS",IFERROR(IF(VLOOKUP(A5344,'Suspensão de repasses - GESCON'!$D$3:$J$1048576,7,FALSE)="Validada","SIM","NÃO"),"NÃO"),"")</f>
        <v/>
      </c>
    </row>
    <row r="5345" spans="1:12" s="19" customFormat="1" ht="15" customHeight="1" x14ac:dyDescent="0.25">
      <c r="A5345" s="88" t="s">
        <v>10712</v>
      </c>
      <c r="B5345" s="40" t="s">
        <v>3812</v>
      </c>
      <c r="C5345" s="82" t="s">
        <v>10958</v>
      </c>
      <c r="D5345" s="82">
        <v>586</v>
      </c>
      <c r="E5345" s="82">
        <v>147</v>
      </c>
      <c r="F5345" s="82">
        <v>47</v>
      </c>
      <c r="G5345" s="82">
        <v>780</v>
      </c>
      <c r="H5345" s="40" t="s">
        <v>2</v>
      </c>
      <c r="I5345" s="83" t="str">
        <f>IFERROR(VLOOKUP(A5345,'Alíquotas - CADPREV'!$B$2152:$N$4324,8,FALSE),"")</f>
        <v>NÃO</v>
      </c>
      <c r="J5345" s="83" t="str">
        <f>IF(H5345="RPPS",VLOOKUP(A5345,' Legislação Benef - GESCON'!$B$4:$I$2159,3,FALSE),"")</f>
        <v>NÃO</v>
      </c>
      <c r="K5345" s="83" t="str">
        <f>IF(H5345="RPPS",VLOOKUP(A5345,' Legislação Benef - GESCON'!$B$4:$I$2159,6,FALSE),"")</f>
        <v>SIM</v>
      </c>
      <c r="L5345" s="83" t="str">
        <f>IF(H5345="RPPS",IFERROR(IF(VLOOKUP(A5345,'Suspensão de repasses - GESCON'!$D$3:$J$1048576,7,FALSE)="Validada","SIM","NÃO"),"NÃO"),"")</f>
        <v>NÃO</v>
      </c>
    </row>
    <row r="5346" spans="1:12" s="19" customFormat="1" ht="15" customHeight="1" x14ac:dyDescent="0.25">
      <c r="A5346" s="88" t="s">
        <v>10713</v>
      </c>
      <c r="B5346" s="40" t="s">
        <v>3812</v>
      </c>
      <c r="C5346" s="82" t="s">
        <v>10958</v>
      </c>
      <c r="D5346" s="82">
        <v>166</v>
      </c>
      <c r="E5346" s="82">
        <v>23</v>
      </c>
      <c r="F5346" s="82">
        <v>3</v>
      </c>
      <c r="G5346" s="82">
        <v>192</v>
      </c>
      <c r="H5346" s="40" t="s">
        <v>2</v>
      </c>
      <c r="I5346" s="83" t="str">
        <f>IFERROR(VLOOKUP(A5346,'Alíquotas - CADPREV'!$B$2152:$N$4324,8,FALSE),"")</f>
        <v>SIM</v>
      </c>
      <c r="J5346" s="83" t="str">
        <f>IF(H5346="RPPS",VLOOKUP(A5346,' Legislação Benef - GESCON'!$B$4:$I$2159,3,FALSE),"")</f>
        <v>NÃO</v>
      </c>
      <c r="K5346" s="83" t="str">
        <f>IF(H5346="RPPS",VLOOKUP(A5346,' Legislação Benef - GESCON'!$B$4:$I$2159,6,FALSE),"")</f>
        <v>SIM</v>
      </c>
      <c r="L5346" s="83" t="str">
        <f>IF(H5346="RPPS",IFERROR(IF(VLOOKUP(A5346,'Suspensão de repasses - GESCON'!$D$3:$J$1048576,7,FALSE)="Validada","SIM","NÃO"),"NÃO"),"")</f>
        <v>NÃO</v>
      </c>
    </row>
    <row r="5347" spans="1:12" s="19" customFormat="1" ht="15" customHeight="1" x14ac:dyDescent="0.25">
      <c r="A5347" s="88" t="s">
        <v>10714</v>
      </c>
      <c r="B5347" s="40" t="s">
        <v>3812</v>
      </c>
      <c r="C5347" s="82" t="s">
        <v>10958</v>
      </c>
      <c r="D5347" s="82">
        <v>156</v>
      </c>
      <c r="E5347" s="82">
        <v>0</v>
      </c>
      <c r="F5347" s="82">
        <v>0</v>
      </c>
      <c r="G5347" s="82">
        <v>156</v>
      </c>
      <c r="H5347" s="40" t="s">
        <v>2</v>
      </c>
      <c r="I5347" s="83" t="str">
        <f>IFERROR(VLOOKUP(A5347,'Alíquotas - CADPREV'!$B$2152:$N$4324,8,FALSE),"")</f>
        <v>SIM</v>
      </c>
      <c r="J5347" s="83" t="str">
        <f>IF(H5347="RPPS",VLOOKUP(A5347,' Legislação Benef - GESCON'!$B$4:$I$2159,3,FALSE),"")</f>
        <v>NÃO</v>
      </c>
      <c r="K5347" s="83" t="str">
        <f>IF(H5347="RPPS",VLOOKUP(A5347,' Legislação Benef - GESCON'!$B$4:$I$2159,6,FALSE),"")</f>
        <v>NÃO</v>
      </c>
      <c r="L5347" s="83" t="str">
        <f>IF(H5347="RPPS",IFERROR(IF(VLOOKUP(A5347,'Suspensão de repasses - GESCON'!$D$3:$J$1048576,7,FALSE)="Validada","SIM","NÃO"),"NÃO"),"")</f>
        <v>NÃO</v>
      </c>
    </row>
    <row r="5348" spans="1:12" s="19" customFormat="1" ht="15" customHeight="1" x14ac:dyDescent="0.25">
      <c r="A5348" s="88" t="s">
        <v>10715</v>
      </c>
      <c r="B5348" s="40" t="s">
        <v>2758</v>
      </c>
      <c r="C5348" s="82" t="s">
        <v>10958</v>
      </c>
      <c r="D5348" s="82">
        <v>221</v>
      </c>
      <c r="E5348" s="82">
        <v>114</v>
      </c>
      <c r="F5348" s="82">
        <v>11</v>
      </c>
      <c r="G5348" s="82">
        <v>346</v>
      </c>
      <c r="H5348" s="40" t="s">
        <v>2</v>
      </c>
      <c r="I5348" s="83" t="str">
        <f>IFERROR(VLOOKUP(A5348,'Alíquotas - CADPREV'!$B$2152:$N$4324,8,FALSE),"")</f>
        <v>NÃO</v>
      </c>
      <c r="J5348" s="83" t="str">
        <f>IF(H5348="RPPS",VLOOKUP(A5348,' Legislação Benef - GESCON'!$B$4:$I$2159,3,FALSE),"")</f>
        <v>NÃO</v>
      </c>
      <c r="K5348" s="83" t="str">
        <f>IF(H5348="RPPS",VLOOKUP(A5348,' Legislação Benef - GESCON'!$B$4:$I$2159,6,FALSE),"")</f>
        <v>NÃO</v>
      </c>
      <c r="L5348" s="83" t="str">
        <f>IF(H5348="RPPS",IFERROR(IF(VLOOKUP(A5348,'Suspensão de repasses - GESCON'!$D$3:$J$1048576,7,FALSE)="Validada","SIM","NÃO"),"NÃO"),"")</f>
        <v>NÃO</v>
      </c>
    </row>
    <row r="5349" spans="1:12" s="19" customFormat="1" ht="15" hidden="1" customHeight="1" x14ac:dyDescent="0.25">
      <c r="A5349" s="88" t="s">
        <v>10716</v>
      </c>
      <c r="B5349" s="40" t="s">
        <v>3143</v>
      </c>
      <c r="C5349" s="82" t="s">
        <v>10959</v>
      </c>
      <c r="D5349" s="82"/>
      <c r="E5349" s="82"/>
      <c r="F5349" s="82"/>
      <c r="G5349" s="82"/>
      <c r="H5349" s="40" t="s">
        <v>4</v>
      </c>
      <c r="I5349" s="83" t="str">
        <f>IFERROR(VLOOKUP(A5349,'Alíquotas - CADPREV'!$B$2152:$N$4324,8,FALSE),"")</f>
        <v/>
      </c>
      <c r="J5349" s="83" t="str">
        <f>IF(H5349="RPPS",VLOOKUP(A5349,' Legislação Benef - GESCON'!$B$4:$I$2159,3,FALSE),"")</f>
        <v/>
      </c>
      <c r="K5349" s="83" t="str">
        <f>IF(H5349="RPPS",VLOOKUP(A5349,' Legislação Benef - GESCON'!$B$4:$I$2159,6,FALSE),"")</f>
        <v/>
      </c>
      <c r="L5349" s="83" t="str">
        <f>IF(H5349="RPPS",IFERROR(IF(VLOOKUP(A5349,'Suspensão de repasses - GESCON'!$D$3:$J$1048576,7,FALSE)="Validada","SIM","NÃO"),"NÃO"),"")</f>
        <v/>
      </c>
    </row>
    <row r="5350" spans="1:12" s="19" customFormat="1" ht="15" hidden="1" customHeight="1" x14ac:dyDescent="0.25">
      <c r="A5350" s="88" t="s">
        <v>10717</v>
      </c>
      <c r="B5350" s="40" t="s">
        <v>4626</v>
      </c>
      <c r="C5350" s="82" t="s">
        <v>10959</v>
      </c>
      <c r="D5350" s="82"/>
      <c r="E5350" s="82"/>
      <c r="F5350" s="82"/>
      <c r="G5350" s="82"/>
      <c r="H5350" s="40" t="s">
        <v>4</v>
      </c>
      <c r="I5350" s="83" t="str">
        <f>IFERROR(VLOOKUP(A5350,'Alíquotas - CADPREV'!$B$2152:$N$4324,8,FALSE),"")</f>
        <v/>
      </c>
      <c r="J5350" s="83" t="str">
        <f>IF(H5350="RPPS",VLOOKUP(A5350,' Legislação Benef - GESCON'!$B$4:$I$2159,3,FALSE),"")</f>
        <v/>
      </c>
      <c r="K5350" s="83" t="str">
        <f>IF(H5350="RPPS",VLOOKUP(A5350,' Legislação Benef - GESCON'!$B$4:$I$2159,6,FALSE),"")</f>
        <v/>
      </c>
      <c r="L5350" s="83" t="str">
        <f>IF(H5350="RPPS",IFERROR(IF(VLOOKUP(A5350,'Suspensão de repasses - GESCON'!$D$3:$J$1048576,7,FALSE)="Validada","SIM","NÃO"),"NÃO"),"")</f>
        <v/>
      </c>
    </row>
    <row r="5351" spans="1:12" s="19" customFormat="1" ht="15" hidden="1" customHeight="1" x14ac:dyDescent="0.25">
      <c r="A5351" s="88" t="s">
        <v>10718</v>
      </c>
      <c r="B5351" s="40" t="s">
        <v>5227</v>
      </c>
      <c r="C5351" s="82" t="s">
        <v>10959</v>
      </c>
      <c r="D5351" s="82"/>
      <c r="E5351" s="82"/>
      <c r="F5351" s="82"/>
      <c r="G5351" s="82"/>
      <c r="H5351" s="40" t="s">
        <v>4</v>
      </c>
      <c r="I5351" s="83" t="str">
        <f>IFERROR(VLOOKUP(A5351,'Alíquotas - CADPREV'!$B$2152:$N$4324,8,FALSE),"")</f>
        <v/>
      </c>
      <c r="J5351" s="83" t="str">
        <f>IF(H5351="RPPS",VLOOKUP(A5351,' Legislação Benef - GESCON'!$B$4:$I$2159,3,FALSE),"")</f>
        <v/>
      </c>
      <c r="K5351" s="83" t="str">
        <f>IF(H5351="RPPS",VLOOKUP(A5351,' Legislação Benef - GESCON'!$B$4:$I$2159,6,FALSE),"")</f>
        <v/>
      </c>
      <c r="L5351" s="83" t="str">
        <f>IF(H5351="RPPS",IFERROR(IF(VLOOKUP(A5351,'Suspensão de repasses - GESCON'!$D$3:$J$1048576,7,FALSE)="Validada","SIM","NÃO"),"NÃO"),"")</f>
        <v/>
      </c>
    </row>
    <row r="5352" spans="1:12" s="19" customFormat="1" ht="15" hidden="1" customHeight="1" x14ac:dyDescent="0.25">
      <c r="A5352" s="88" t="s">
        <v>10719</v>
      </c>
      <c r="B5352" s="40" t="s">
        <v>5227</v>
      </c>
      <c r="C5352" s="82" t="s">
        <v>10959</v>
      </c>
      <c r="D5352" s="82"/>
      <c r="E5352" s="82"/>
      <c r="F5352" s="82"/>
      <c r="G5352" s="82"/>
      <c r="H5352" s="40" t="s">
        <v>4</v>
      </c>
      <c r="I5352" s="83" t="str">
        <f>IFERROR(VLOOKUP(A5352,'Alíquotas - CADPREV'!$B$2152:$N$4324,8,FALSE),"")</f>
        <v/>
      </c>
      <c r="J5352" s="83" t="str">
        <f>IF(H5352="RPPS",VLOOKUP(A5352,' Legislação Benef - GESCON'!$B$4:$I$2159,3,FALSE),"")</f>
        <v/>
      </c>
      <c r="K5352" s="83" t="str">
        <f>IF(H5352="RPPS",VLOOKUP(A5352,' Legislação Benef - GESCON'!$B$4:$I$2159,6,FALSE),"")</f>
        <v/>
      </c>
      <c r="L5352" s="83" t="str">
        <f>IF(H5352="RPPS",IFERROR(IF(VLOOKUP(A5352,'Suspensão de repasses - GESCON'!$D$3:$J$1048576,7,FALSE)="Validada","SIM","NÃO"),"NÃO"),"")</f>
        <v/>
      </c>
    </row>
    <row r="5353" spans="1:12" s="19" customFormat="1" ht="15" hidden="1" customHeight="1" x14ac:dyDescent="0.25">
      <c r="A5353" s="88" t="s">
        <v>10720</v>
      </c>
      <c r="B5353" s="40" t="s">
        <v>1142</v>
      </c>
      <c r="C5353" s="82" t="s">
        <v>10959</v>
      </c>
      <c r="D5353" s="82"/>
      <c r="E5353" s="82"/>
      <c r="F5353" s="82"/>
      <c r="G5353" s="82"/>
      <c r="H5353" s="40" t="s">
        <v>4</v>
      </c>
      <c r="I5353" s="83" t="str">
        <f>IFERROR(VLOOKUP(A5353,'Alíquotas - CADPREV'!$B$2152:$N$4324,8,FALSE),"")</f>
        <v/>
      </c>
      <c r="J5353" s="83" t="str">
        <f>IF(H5353="RPPS",VLOOKUP(A5353,' Legislação Benef - GESCON'!$B$4:$I$2159,3,FALSE),"")</f>
        <v/>
      </c>
      <c r="K5353" s="83" t="str">
        <f>IF(H5353="RPPS",VLOOKUP(A5353,' Legislação Benef - GESCON'!$B$4:$I$2159,6,FALSE),"")</f>
        <v/>
      </c>
      <c r="L5353" s="83" t="str">
        <f>IF(H5353="RPPS",IFERROR(IF(VLOOKUP(A5353,'Suspensão de repasses - GESCON'!$D$3:$J$1048576,7,FALSE)="Validada","SIM","NÃO"),"NÃO"),"")</f>
        <v/>
      </c>
    </row>
    <row r="5354" spans="1:12" s="19" customFormat="1" ht="15" hidden="1" customHeight="1" x14ac:dyDescent="0.25">
      <c r="A5354" s="88" t="s">
        <v>10721</v>
      </c>
      <c r="B5354" s="40" t="s">
        <v>1142</v>
      </c>
      <c r="C5354" s="82" t="s">
        <v>10959</v>
      </c>
      <c r="D5354" s="82"/>
      <c r="E5354" s="82"/>
      <c r="F5354" s="82"/>
      <c r="G5354" s="82"/>
      <c r="H5354" s="40" t="s">
        <v>4</v>
      </c>
      <c r="I5354" s="83" t="str">
        <f>IFERROR(VLOOKUP(A5354,'Alíquotas - CADPREV'!$B$2152:$N$4324,8,FALSE),"")</f>
        <v/>
      </c>
      <c r="J5354" s="83" t="str">
        <f>IF(H5354="RPPS",VLOOKUP(A5354,' Legislação Benef - GESCON'!$B$4:$I$2159,3,FALSE),"")</f>
        <v/>
      </c>
      <c r="K5354" s="83" t="str">
        <f>IF(H5354="RPPS",VLOOKUP(A5354,' Legislação Benef - GESCON'!$B$4:$I$2159,6,FALSE),"")</f>
        <v/>
      </c>
      <c r="L5354" s="83" t="str">
        <f>IF(H5354="RPPS",IFERROR(IF(VLOOKUP(A5354,'Suspensão de repasses - GESCON'!$D$3:$J$1048576,7,FALSE)="Validada","SIM","NÃO"),"NÃO"),"")</f>
        <v/>
      </c>
    </row>
    <row r="5355" spans="1:12" s="19" customFormat="1" ht="15" customHeight="1" x14ac:dyDescent="0.25">
      <c r="A5355" s="88" t="s">
        <v>10722</v>
      </c>
      <c r="B5355" s="40" t="s">
        <v>4626</v>
      </c>
      <c r="C5355" s="82" t="s">
        <v>10958</v>
      </c>
      <c r="D5355" s="82">
        <v>164</v>
      </c>
      <c r="E5355" s="82">
        <v>74</v>
      </c>
      <c r="F5355" s="82">
        <v>14</v>
      </c>
      <c r="G5355" s="82">
        <v>252</v>
      </c>
      <c r="H5355" s="40" t="s">
        <v>2</v>
      </c>
      <c r="I5355" s="83" t="str">
        <f>IFERROR(VLOOKUP(A5355,'Alíquotas - CADPREV'!$B$2152:$N$4324,8,FALSE),"")</f>
        <v>NÃO</v>
      </c>
      <c r="J5355" s="83" t="str">
        <f>IF(H5355="RPPS",VLOOKUP(A5355,' Legislação Benef - GESCON'!$B$4:$I$2159,3,FALSE),"")</f>
        <v>NÃO</v>
      </c>
      <c r="K5355" s="83" t="str">
        <f>IF(H5355="RPPS",VLOOKUP(A5355,' Legislação Benef - GESCON'!$B$4:$I$2159,6,FALSE),"")</f>
        <v>NÃO</v>
      </c>
      <c r="L5355" s="83" t="str">
        <f>IF(H5355="RPPS",IFERROR(IF(VLOOKUP(A5355,'Suspensão de repasses - GESCON'!$D$3:$J$1048576,7,FALSE)="Validada","SIM","NÃO"),"NÃO"),"")</f>
        <v>NÃO</v>
      </c>
    </row>
    <row r="5356" spans="1:12" s="19" customFormat="1" ht="15" customHeight="1" x14ac:dyDescent="0.25">
      <c r="A5356" s="88" t="s">
        <v>10723</v>
      </c>
      <c r="B5356" s="40" t="s">
        <v>1356</v>
      </c>
      <c r="C5356" s="82" t="s">
        <v>10958</v>
      </c>
      <c r="D5356" s="82">
        <v>411</v>
      </c>
      <c r="E5356" s="82">
        <v>87</v>
      </c>
      <c r="F5356" s="82">
        <v>11</v>
      </c>
      <c r="G5356" s="82">
        <v>509</v>
      </c>
      <c r="H5356" s="40" t="s">
        <v>2</v>
      </c>
      <c r="I5356" s="83" t="str">
        <f>IFERROR(VLOOKUP(A5356,'Alíquotas - CADPREV'!$B$2152:$N$4324,8,FALSE),"")</f>
        <v>NÃO</v>
      </c>
      <c r="J5356" s="83" t="str">
        <f>IF(H5356="RPPS",VLOOKUP(A5356,' Legislação Benef - GESCON'!$B$4:$I$2159,3,FALSE),"")</f>
        <v>NÃO</v>
      </c>
      <c r="K5356" s="83" t="str">
        <f>IF(H5356="RPPS",VLOOKUP(A5356,' Legislação Benef - GESCON'!$B$4:$I$2159,6,FALSE),"")</f>
        <v>NÃO</v>
      </c>
      <c r="L5356" s="83" t="str">
        <f>IF(H5356="RPPS",IFERROR(IF(VLOOKUP(A5356,'Suspensão de repasses - GESCON'!$D$3:$J$1048576,7,FALSE)="Validada","SIM","NÃO"),"NÃO"),"")</f>
        <v>NÃO</v>
      </c>
    </row>
    <row r="5357" spans="1:12" s="19" customFormat="1" ht="15" customHeight="1" x14ac:dyDescent="0.25">
      <c r="A5357" s="88" t="s">
        <v>10724</v>
      </c>
      <c r="B5357" s="40" t="s">
        <v>4626</v>
      </c>
      <c r="C5357" s="82" t="s">
        <v>10958</v>
      </c>
      <c r="D5357" s="82">
        <v>161</v>
      </c>
      <c r="E5357" s="82">
        <v>69</v>
      </c>
      <c r="F5357" s="82">
        <v>21</v>
      </c>
      <c r="G5357" s="82">
        <v>251</v>
      </c>
      <c r="H5357" s="40" t="s">
        <v>2</v>
      </c>
      <c r="I5357" s="83" t="str">
        <f>IFERROR(VLOOKUP(A5357,'Alíquotas - CADPREV'!$B$2152:$N$4324,8,FALSE),"")</f>
        <v>NÃO</v>
      </c>
      <c r="J5357" s="83" t="str">
        <f>IF(H5357="RPPS",VLOOKUP(A5357,' Legislação Benef - GESCON'!$B$4:$I$2159,3,FALSE),"")</f>
        <v>NÃO</v>
      </c>
      <c r="K5357" s="83" t="str">
        <f>IF(H5357="RPPS",VLOOKUP(A5357,' Legislação Benef - GESCON'!$B$4:$I$2159,6,FALSE),"")</f>
        <v>NÃO</v>
      </c>
      <c r="L5357" s="83" t="str">
        <f>IF(H5357="RPPS",IFERROR(IF(VLOOKUP(A5357,'Suspensão de repasses - GESCON'!$D$3:$J$1048576,7,FALSE)="Validada","SIM","NÃO"),"NÃO"),"")</f>
        <v>NÃO</v>
      </c>
    </row>
    <row r="5358" spans="1:12" s="19" customFormat="1" ht="15" hidden="1" customHeight="1" x14ac:dyDescent="0.25">
      <c r="A5358" s="88" t="s">
        <v>10725</v>
      </c>
      <c r="B5358" s="40" t="s">
        <v>3812</v>
      </c>
      <c r="C5358" s="82" t="s">
        <v>10959</v>
      </c>
      <c r="D5358" s="82"/>
      <c r="E5358" s="82"/>
      <c r="F5358" s="82"/>
      <c r="G5358" s="82"/>
      <c r="H5358" s="40" t="s">
        <v>4</v>
      </c>
      <c r="I5358" s="83" t="str">
        <f>IFERROR(VLOOKUP(A5358,'Alíquotas - CADPREV'!$B$2152:$N$4324,8,FALSE),"")</f>
        <v/>
      </c>
      <c r="J5358" s="83" t="str">
        <f>IF(H5358="RPPS",VLOOKUP(A5358,' Legislação Benef - GESCON'!$B$4:$I$2159,3,FALSE),"")</f>
        <v/>
      </c>
      <c r="K5358" s="83" t="str">
        <f>IF(H5358="RPPS",VLOOKUP(A5358,' Legislação Benef - GESCON'!$B$4:$I$2159,6,FALSE),"")</f>
        <v/>
      </c>
      <c r="L5358" s="83" t="str">
        <f>IF(H5358="RPPS",IFERROR(IF(VLOOKUP(A5358,'Suspensão de repasses - GESCON'!$D$3:$J$1048576,7,FALSE)="Validada","SIM","NÃO"),"NÃO"),"")</f>
        <v/>
      </c>
    </row>
    <row r="5359" spans="1:12" s="19" customFormat="1" ht="15" hidden="1" customHeight="1" x14ac:dyDescent="0.25">
      <c r="A5359" s="88" t="s">
        <v>10726</v>
      </c>
      <c r="B5359" s="40" t="s">
        <v>634</v>
      </c>
      <c r="C5359" s="82" t="s">
        <v>10959</v>
      </c>
      <c r="D5359" s="82"/>
      <c r="E5359" s="82"/>
      <c r="F5359" s="82"/>
      <c r="G5359" s="82"/>
      <c r="H5359" s="40" t="s">
        <v>4</v>
      </c>
      <c r="I5359" s="83" t="str">
        <f>IFERROR(VLOOKUP(A5359,'Alíquotas - CADPREV'!$B$2152:$N$4324,8,FALSE),"")</f>
        <v/>
      </c>
      <c r="J5359" s="83" t="str">
        <f>IF(H5359="RPPS",VLOOKUP(A5359,' Legislação Benef - GESCON'!$B$4:$I$2159,3,FALSE),"")</f>
        <v/>
      </c>
      <c r="K5359" s="83" t="str">
        <f>IF(H5359="RPPS",VLOOKUP(A5359,' Legislação Benef - GESCON'!$B$4:$I$2159,6,FALSE),"")</f>
        <v/>
      </c>
      <c r="L5359" s="83" t="str">
        <f>IF(H5359="RPPS",IFERROR(IF(VLOOKUP(A5359,'Suspensão de repasses - GESCON'!$D$3:$J$1048576,7,FALSE)="Validada","SIM","NÃO"),"NÃO"),"")</f>
        <v/>
      </c>
    </row>
    <row r="5360" spans="1:12" s="19" customFormat="1" ht="15" hidden="1" customHeight="1" x14ac:dyDescent="0.25">
      <c r="A5360" s="88" t="s">
        <v>10727</v>
      </c>
      <c r="B5360" s="40" t="s">
        <v>901</v>
      </c>
      <c r="C5360" s="82" t="s">
        <v>10959</v>
      </c>
      <c r="D5360" s="82"/>
      <c r="E5360" s="82"/>
      <c r="F5360" s="82"/>
      <c r="G5360" s="82"/>
      <c r="H5360" s="40" t="s">
        <v>4</v>
      </c>
      <c r="I5360" s="83" t="str">
        <f>IFERROR(VLOOKUP(A5360,'Alíquotas - CADPREV'!$B$2152:$N$4324,8,FALSE),"")</f>
        <v/>
      </c>
      <c r="J5360" s="83" t="str">
        <f>IF(H5360="RPPS",VLOOKUP(A5360,' Legislação Benef - GESCON'!$B$4:$I$2159,3,FALSE),"")</f>
        <v/>
      </c>
      <c r="K5360" s="83" t="str">
        <f>IF(H5360="RPPS",VLOOKUP(A5360,' Legislação Benef - GESCON'!$B$4:$I$2159,6,FALSE),"")</f>
        <v/>
      </c>
      <c r="L5360" s="83" t="str">
        <f>IF(H5360="RPPS",IFERROR(IF(VLOOKUP(A5360,'Suspensão de repasses - GESCON'!$D$3:$J$1048576,7,FALSE)="Validada","SIM","NÃO"),"NÃO"),"")</f>
        <v/>
      </c>
    </row>
    <row r="5361" spans="1:12" s="19" customFormat="1" ht="15" customHeight="1" x14ac:dyDescent="0.25">
      <c r="A5361" s="88" t="s">
        <v>10728</v>
      </c>
      <c r="B5361" s="40" t="s">
        <v>901</v>
      </c>
      <c r="C5361" s="82" t="s">
        <v>10958</v>
      </c>
      <c r="D5361" s="82">
        <v>276</v>
      </c>
      <c r="E5361" s="82">
        <v>28</v>
      </c>
      <c r="F5361" s="82">
        <v>11</v>
      </c>
      <c r="G5361" s="82">
        <v>315</v>
      </c>
      <c r="H5361" s="40" t="s">
        <v>2</v>
      </c>
      <c r="I5361" s="83" t="str">
        <f>IFERROR(VLOOKUP(A5361,'Alíquotas - CADPREV'!$B$2152:$N$4324,8,FALSE),"")</f>
        <v>NÃO</v>
      </c>
      <c r="J5361" s="83" t="str">
        <f>IF(H5361="RPPS",VLOOKUP(A5361,' Legislação Benef - GESCON'!$B$4:$I$2159,3,FALSE),"")</f>
        <v>NÃO</v>
      </c>
      <c r="K5361" s="83" t="str">
        <f>IF(H5361="RPPS",VLOOKUP(A5361,' Legislação Benef - GESCON'!$B$4:$I$2159,6,FALSE),"")</f>
        <v>NÃO</v>
      </c>
      <c r="L5361" s="83" t="str">
        <f>IF(H5361="RPPS",IFERROR(IF(VLOOKUP(A5361,'Suspensão de repasses - GESCON'!$D$3:$J$1048576,7,FALSE)="Validada","SIM","NÃO"),"NÃO"),"")</f>
        <v>NÃO</v>
      </c>
    </row>
    <row r="5362" spans="1:12" s="19" customFormat="1" ht="15" customHeight="1" x14ac:dyDescent="0.25">
      <c r="A5362" s="88" t="s">
        <v>10729</v>
      </c>
      <c r="B5362" s="40" t="s">
        <v>3143</v>
      </c>
      <c r="C5362" s="82" t="s">
        <v>10958</v>
      </c>
      <c r="D5362" s="82">
        <v>431</v>
      </c>
      <c r="E5362" s="82">
        <v>93</v>
      </c>
      <c r="F5362" s="82">
        <v>25</v>
      </c>
      <c r="G5362" s="82">
        <v>549</v>
      </c>
      <c r="H5362" s="40" t="s">
        <v>2</v>
      </c>
      <c r="I5362" s="83" t="str">
        <f>IFERROR(VLOOKUP(A5362,'Alíquotas - CADPREV'!$B$2152:$N$4324,8,FALSE),"")</f>
        <v>SIM</v>
      </c>
      <c r="J5362" s="83" t="str">
        <f>IF(H5362="RPPS",VLOOKUP(A5362,' Legislação Benef - GESCON'!$B$4:$I$2159,3,FALSE),"")</f>
        <v>NÃO</v>
      </c>
      <c r="K5362" s="83" t="str">
        <f>IF(H5362="RPPS",VLOOKUP(A5362,' Legislação Benef - GESCON'!$B$4:$I$2159,6,FALSE),"")</f>
        <v>NÃO</v>
      </c>
      <c r="L5362" s="83" t="str">
        <f>IF(H5362="RPPS",IFERROR(IF(VLOOKUP(A5362,'Suspensão de repasses - GESCON'!$D$3:$J$1048576,7,FALSE)="Validada","SIM","NÃO"),"NÃO"),"")</f>
        <v>NÃO</v>
      </c>
    </row>
    <row r="5363" spans="1:12" s="19" customFormat="1" ht="15" hidden="1" customHeight="1" x14ac:dyDescent="0.25">
      <c r="A5363" s="88" t="s">
        <v>10730</v>
      </c>
      <c r="B5363" s="40" t="s">
        <v>4289</v>
      </c>
      <c r="C5363" s="82" t="s">
        <v>10959</v>
      </c>
      <c r="D5363" s="82"/>
      <c r="E5363" s="82"/>
      <c r="F5363" s="82"/>
      <c r="G5363" s="82"/>
      <c r="H5363" s="40" t="s">
        <v>4</v>
      </c>
      <c r="I5363" s="83" t="str">
        <f>IFERROR(VLOOKUP(A5363,'Alíquotas - CADPREV'!$B$2152:$N$4324,8,FALSE),"")</f>
        <v/>
      </c>
      <c r="J5363" s="83" t="str">
        <f>IF(H5363="RPPS",VLOOKUP(A5363,' Legislação Benef - GESCON'!$B$4:$I$2159,3,FALSE),"")</f>
        <v/>
      </c>
      <c r="K5363" s="83" t="str">
        <f>IF(H5363="RPPS",VLOOKUP(A5363,' Legislação Benef - GESCON'!$B$4:$I$2159,6,FALSE),"")</f>
        <v/>
      </c>
      <c r="L5363" s="83" t="str">
        <f>IF(H5363="RPPS",IFERROR(IF(VLOOKUP(A5363,'Suspensão de repasses - GESCON'!$D$3:$J$1048576,7,FALSE)="Validada","SIM","NÃO"),"NÃO"),"")</f>
        <v/>
      </c>
    </row>
    <row r="5364" spans="1:12" s="19" customFormat="1" ht="15" hidden="1" customHeight="1" x14ac:dyDescent="0.25">
      <c r="A5364" s="88" t="s">
        <v>10731</v>
      </c>
      <c r="B5364" s="40" t="s">
        <v>1356</v>
      </c>
      <c r="C5364" s="82" t="s">
        <v>10959</v>
      </c>
      <c r="D5364" s="82"/>
      <c r="E5364" s="82"/>
      <c r="F5364" s="82"/>
      <c r="G5364" s="82"/>
      <c r="H5364" s="40" t="s">
        <v>4</v>
      </c>
      <c r="I5364" s="83" t="str">
        <f>IFERROR(VLOOKUP(A5364,'Alíquotas - CADPREV'!$B$2152:$N$4324,8,FALSE),"")</f>
        <v/>
      </c>
      <c r="J5364" s="83" t="str">
        <f>IF(H5364="RPPS",VLOOKUP(A5364,' Legislação Benef - GESCON'!$B$4:$I$2159,3,FALSE),"")</f>
        <v/>
      </c>
      <c r="K5364" s="83" t="str">
        <f>IF(H5364="RPPS",VLOOKUP(A5364,' Legislação Benef - GESCON'!$B$4:$I$2159,6,FALSE),"")</f>
        <v/>
      </c>
      <c r="L5364" s="83" t="str">
        <f>IF(H5364="RPPS",IFERROR(IF(VLOOKUP(A5364,'Suspensão de repasses - GESCON'!$D$3:$J$1048576,7,FALSE)="Validada","SIM","NÃO"),"NÃO"),"")</f>
        <v/>
      </c>
    </row>
    <row r="5365" spans="1:12" s="19" customFormat="1" ht="15" hidden="1" customHeight="1" x14ac:dyDescent="0.25">
      <c r="A5365" s="88" t="s">
        <v>10732</v>
      </c>
      <c r="B5365" s="40" t="s">
        <v>1142</v>
      </c>
      <c r="C5365" s="82" t="s">
        <v>10959</v>
      </c>
      <c r="D5365" s="82"/>
      <c r="E5365" s="82"/>
      <c r="F5365" s="82"/>
      <c r="G5365" s="82"/>
      <c r="H5365" s="40" t="s">
        <v>4</v>
      </c>
      <c r="I5365" s="83" t="str">
        <f>IFERROR(VLOOKUP(A5365,'Alíquotas - CADPREV'!$B$2152:$N$4324,8,FALSE),"")</f>
        <v/>
      </c>
      <c r="J5365" s="83" t="str">
        <f>IF(H5365="RPPS",VLOOKUP(A5365,' Legislação Benef - GESCON'!$B$4:$I$2159,3,FALSE),"")</f>
        <v/>
      </c>
      <c r="K5365" s="83" t="str">
        <f>IF(H5365="RPPS",VLOOKUP(A5365,' Legislação Benef - GESCON'!$B$4:$I$2159,6,FALSE),"")</f>
        <v/>
      </c>
      <c r="L5365" s="83" t="str">
        <f>IF(H5365="RPPS",IFERROR(IF(VLOOKUP(A5365,'Suspensão de repasses - GESCON'!$D$3:$J$1048576,7,FALSE)="Validada","SIM","NÃO"),"NÃO"),"")</f>
        <v/>
      </c>
    </row>
    <row r="5366" spans="1:12" s="19" customFormat="1" ht="15" hidden="1" customHeight="1" x14ac:dyDescent="0.25">
      <c r="A5366" s="88" t="s">
        <v>10733</v>
      </c>
      <c r="B5366" s="40" t="s">
        <v>133</v>
      </c>
      <c r="C5366" s="82" t="s">
        <v>10959</v>
      </c>
      <c r="D5366" s="82"/>
      <c r="E5366" s="82"/>
      <c r="F5366" s="82"/>
      <c r="G5366" s="82"/>
      <c r="H5366" s="40" t="s">
        <v>4</v>
      </c>
      <c r="I5366" s="83" t="str">
        <f>IFERROR(VLOOKUP(A5366,'Alíquotas - CADPREV'!$B$2152:$N$4324,8,FALSE),"")</f>
        <v/>
      </c>
      <c r="J5366" s="83" t="str">
        <f>IF(H5366="RPPS",VLOOKUP(A5366,' Legislação Benef - GESCON'!$B$4:$I$2159,3,FALSE),"")</f>
        <v/>
      </c>
      <c r="K5366" s="83" t="str">
        <f>IF(H5366="RPPS",VLOOKUP(A5366,' Legislação Benef - GESCON'!$B$4:$I$2159,6,FALSE),"")</f>
        <v/>
      </c>
      <c r="L5366" s="83" t="str">
        <f>IF(H5366="RPPS",IFERROR(IF(VLOOKUP(A5366,'Suspensão de repasses - GESCON'!$D$3:$J$1048576,7,FALSE)="Validada","SIM","NÃO"),"NÃO"),"")</f>
        <v/>
      </c>
    </row>
    <row r="5367" spans="1:12" s="19" customFormat="1" ht="15" hidden="1" customHeight="1" x14ac:dyDescent="0.25">
      <c r="A5367" s="88" t="s">
        <v>10734</v>
      </c>
      <c r="B5367" s="40" t="s">
        <v>215</v>
      </c>
      <c r="C5367" s="82" t="s">
        <v>10959</v>
      </c>
      <c r="D5367" s="82"/>
      <c r="E5367" s="82"/>
      <c r="F5367" s="82"/>
      <c r="G5367" s="82"/>
      <c r="H5367" s="40" t="s">
        <v>4</v>
      </c>
      <c r="I5367" s="83" t="str">
        <f>IFERROR(VLOOKUP(A5367,'Alíquotas - CADPREV'!$B$2152:$N$4324,8,FALSE),"")</f>
        <v/>
      </c>
      <c r="J5367" s="83" t="str">
        <f>IF(H5367="RPPS",VLOOKUP(A5367,' Legislação Benef - GESCON'!$B$4:$I$2159,3,FALSE),"")</f>
        <v/>
      </c>
      <c r="K5367" s="83" t="str">
        <f>IF(H5367="RPPS",VLOOKUP(A5367,' Legislação Benef - GESCON'!$B$4:$I$2159,6,FALSE),"")</f>
        <v/>
      </c>
      <c r="L5367" s="83" t="str">
        <f>IF(H5367="RPPS",IFERROR(IF(VLOOKUP(A5367,'Suspensão de repasses - GESCON'!$D$3:$J$1048576,7,FALSE)="Validada","SIM","NÃO"),"NÃO"),"")</f>
        <v/>
      </c>
    </row>
    <row r="5368" spans="1:12" s="19" customFormat="1" ht="15" customHeight="1" x14ac:dyDescent="0.25">
      <c r="A5368" s="88" t="s">
        <v>10735</v>
      </c>
      <c r="B5368" s="40" t="s">
        <v>1356</v>
      </c>
      <c r="C5368" s="82" t="s">
        <v>10958</v>
      </c>
      <c r="D5368" s="82">
        <v>994</v>
      </c>
      <c r="E5368" s="82">
        <v>0</v>
      </c>
      <c r="F5368" s="82">
        <v>0</v>
      </c>
      <c r="G5368" s="82">
        <v>994</v>
      </c>
      <c r="H5368" s="40" t="s">
        <v>2</v>
      </c>
      <c r="I5368" s="83" t="str">
        <f>IFERROR(VLOOKUP(A5368,'Alíquotas - CADPREV'!$B$2152:$N$4324,8,FALSE),"")</f>
        <v>NÃO</v>
      </c>
      <c r="J5368" s="83" t="str">
        <f>IF(H5368="RPPS",VLOOKUP(A5368,' Legislação Benef - GESCON'!$B$4:$I$2159,3,FALSE),"")</f>
        <v>NÃO</v>
      </c>
      <c r="K5368" s="83" t="str">
        <f>IF(H5368="RPPS",VLOOKUP(A5368,' Legislação Benef - GESCON'!$B$4:$I$2159,6,FALSE),"")</f>
        <v>NÃO</v>
      </c>
      <c r="L5368" s="83" t="str">
        <f>IF(H5368="RPPS",IFERROR(IF(VLOOKUP(A5368,'Suspensão de repasses - GESCON'!$D$3:$J$1048576,7,FALSE)="Validada","SIM","NÃO"),"NÃO"),"")</f>
        <v>NÃO</v>
      </c>
    </row>
    <row r="5369" spans="1:12" s="19" customFormat="1" ht="15" hidden="1" customHeight="1" x14ac:dyDescent="0.25">
      <c r="A5369" s="88" t="s">
        <v>10736</v>
      </c>
      <c r="B5369" s="40" t="s">
        <v>1356</v>
      </c>
      <c r="C5369" s="82" t="s">
        <v>10959</v>
      </c>
      <c r="D5369" s="82"/>
      <c r="E5369" s="82"/>
      <c r="F5369" s="82"/>
      <c r="G5369" s="82"/>
      <c r="H5369" s="40" t="s">
        <v>4</v>
      </c>
      <c r="I5369" s="83" t="str">
        <f>IFERROR(VLOOKUP(A5369,'Alíquotas - CADPREV'!$B$2152:$N$4324,8,FALSE),"")</f>
        <v/>
      </c>
      <c r="J5369" s="83" t="str">
        <f>IF(H5369="RPPS",VLOOKUP(A5369,' Legislação Benef - GESCON'!$B$4:$I$2159,3,FALSE),"")</f>
        <v/>
      </c>
      <c r="K5369" s="83" t="str">
        <f>IF(H5369="RPPS",VLOOKUP(A5369,' Legislação Benef - GESCON'!$B$4:$I$2159,6,FALSE),"")</f>
        <v/>
      </c>
      <c r="L5369" s="83" t="str">
        <f>IF(H5369="RPPS",IFERROR(IF(VLOOKUP(A5369,'Suspensão de repasses - GESCON'!$D$3:$J$1048576,7,FALSE)="Validada","SIM","NÃO"),"NÃO"),"")</f>
        <v/>
      </c>
    </row>
    <row r="5370" spans="1:12" s="19" customFormat="1" ht="15" hidden="1" customHeight="1" x14ac:dyDescent="0.25">
      <c r="A5370" s="88" t="s">
        <v>10737</v>
      </c>
      <c r="B5370" s="40" t="s">
        <v>215</v>
      </c>
      <c r="C5370" s="82" t="s">
        <v>10959</v>
      </c>
      <c r="D5370" s="82"/>
      <c r="E5370" s="82"/>
      <c r="F5370" s="82"/>
      <c r="G5370" s="82"/>
      <c r="H5370" s="40" t="s">
        <v>4</v>
      </c>
      <c r="I5370" s="83" t="str">
        <f>IFERROR(VLOOKUP(A5370,'Alíquotas - CADPREV'!$B$2152:$N$4324,8,FALSE),"")</f>
        <v/>
      </c>
      <c r="J5370" s="83" t="str">
        <f>IF(H5370="RPPS",VLOOKUP(A5370,' Legislação Benef - GESCON'!$B$4:$I$2159,3,FALSE),"")</f>
        <v/>
      </c>
      <c r="K5370" s="83" t="str">
        <f>IF(H5370="RPPS",VLOOKUP(A5370,' Legislação Benef - GESCON'!$B$4:$I$2159,6,FALSE),"")</f>
        <v/>
      </c>
      <c r="L5370" s="83" t="str">
        <f>IF(H5370="RPPS",IFERROR(IF(VLOOKUP(A5370,'Suspensão de repasses - GESCON'!$D$3:$J$1048576,7,FALSE)="Validada","SIM","NÃO"),"NÃO"),"")</f>
        <v/>
      </c>
    </row>
    <row r="5371" spans="1:12" s="19" customFormat="1" ht="15" hidden="1" customHeight="1" x14ac:dyDescent="0.25">
      <c r="A5371" s="88" t="s">
        <v>10738</v>
      </c>
      <c r="B5371" s="40" t="s">
        <v>215</v>
      </c>
      <c r="C5371" s="82" t="s">
        <v>10959</v>
      </c>
      <c r="D5371" s="82"/>
      <c r="E5371" s="82"/>
      <c r="F5371" s="82"/>
      <c r="G5371" s="82"/>
      <c r="H5371" s="40" t="s">
        <v>4</v>
      </c>
      <c r="I5371" s="83" t="str">
        <f>IFERROR(VLOOKUP(A5371,'Alíquotas - CADPREV'!$B$2152:$N$4324,8,FALSE),"")</f>
        <v/>
      </c>
      <c r="J5371" s="83" t="str">
        <f>IF(H5371="RPPS",VLOOKUP(A5371,' Legislação Benef - GESCON'!$B$4:$I$2159,3,FALSE),"")</f>
        <v/>
      </c>
      <c r="K5371" s="83" t="str">
        <f>IF(H5371="RPPS",VLOOKUP(A5371,' Legislação Benef - GESCON'!$B$4:$I$2159,6,FALSE),"")</f>
        <v/>
      </c>
      <c r="L5371" s="83" t="str">
        <f>IF(H5371="RPPS",IFERROR(IF(VLOOKUP(A5371,'Suspensão de repasses - GESCON'!$D$3:$J$1048576,7,FALSE)="Validada","SIM","NÃO"),"NÃO"),"")</f>
        <v/>
      </c>
    </row>
    <row r="5372" spans="1:12" s="19" customFormat="1" ht="15" hidden="1" customHeight="1" x14ac:dyDescent="0.25">
      <c r="A5372" s="88" t="s">
        <v>10739</v>
      </c>
      <c r="B5372" s="40" t="s">
        <v>634</v>
      </c>
      <c r="C5372" s="82" t="s">
        <v>10959</v>
      </c>
      <c r="D5372" s="82"/>
      <c r="E5372" s="82"/>
      <c r="F5372" s="82"/>
      <c r="G5372" s="82"/>
      <c r="H5372" s="40" t="s">
        <v>4</v>
      </c>
      <c r="I5372" s="83" t="str">
        <f>IFERROR(VLOOKUP(A5372,'Alíquotas - CADPREV'!$B$2152:$N$4324,8,FALSE),"")</f>
        <v/>
      </c>
      <c r="J5372" s="83" t="str">
        <f>IF(H5372="RPPS",VLOOKUP(A5372,' Legislação Benef - GESCON'!$B$4:$I$2159,3,FALSE),"")</f>
        <v/>
      </c>
      <c r="K5372" s="83" t="str">
        <f>IF(H5372="RPPS",VLOOKUP(A5372,' Legislação Benef - GESCON'!$B$4:$I$2159,6,FALSE),"")</f>
        <v/>
      </c>
      <c r="L5372" s="83" t="str">
        <f>IF(H5372="RPPS",IFERROR(IF(VLOOKUP(A5372,'Suspensão de repasses - GESCON'!$D$3:$J$1048576,7,FALSE)="Validada","SIM","NÃO"),"NÃO"),"")</f>
        <v/>
      </c>
    </row>
    <row r="5373" spans="1:12" s="19" customFormat="1" ht="15" hidden="1" customHeight="1" x14ac:dyDescent="0.25">
      <c r="A5373" s="88" t="s">
        <v>10740</v>
      </c>
      <c r="B5373" s="40" t="s">
        <v>1356</v>
      </c>
      <c r="C5373" s="82" t="s">
        <v>10959</v>
      </c>
      <c r="D5373" s="82"/>
      <c r="E5373" s="82"/>
      <c r="F5373" s="82"/>
      <c r="G5373" s="82"/>
      <c r="H5373" s="40" t="s">
        <v>4</v>
      </c>
      <c r="I5373" s="83" t="str">
        <f>IFERROR(VLOOKUP(A5373,'Alíquotas - CADPREV'!$B$2152:$N$4324,8,FALSE),"")</f>
        <v/>
      </c>
      <c r="J5373" s="83" t="str">
        <f>IF(H5373="RPPS",VLOOKUP(A5373,' Legislação Benef - GESCON'!$B$4:$I$2159,3,FALSE),"")</f>
        <v/>
      </c>
      <c r="K5373" s="83" t="str">
        <f>IF(H5373="RPPS",VLOOKUP(A5373,' Legislação Benef - GESCON'!$B$4:$I$2159,6,FALSE),"")</f>
        <v/>
      </c>
      <c r="L5373" s="83" t="str">
        <f>IF(H5373="RPPS",IFERROR(IF(VLOOKUP(A5373,'Suspensão de repasses - GESCON'!$D$3:$J$1048576,7,FALSE)="Validada","SIM","NÃO"),"NÃO"),"")</f>
        <v/>
      </c>
    </row>
    <row r="5374" spans="1:12" s="19" customFormat="1" ht="15" hidden="1" customHeight="1" x14ac:dyDescent="0.25">
      <c r="A5374" s="88" t="s">
        <v>10741</v>
      </c>
      <c r="B5374" s="40" t="s">
        <v>4626</v>
      </c>
      <c r="C5374" s="82" t="s">
        <v>10959</v>
      </c>
      <c r="D5374" s="82"/>
      <c r="E5374" s="82"/>
      <c r="F5374" s="82"/>
      <c r="G5374" s="82"/>
      <c r="H5374" s="40" t="s">
        <v>4</v>
      </c>
      <c r="I5374" s="83" t="str">
        <f>IFERROR(VLOOKUP(A5374,'Alíquotas - CADPREV'!$B$2152:$N$4324,8,FALSE),"")</f>
        <v/>
      </c>
      <c r="J5374" s="83" t="str">
        <f>IF(H5374="RPPS",VLOOKUP(A5374,' Legislação Benef - GESCON'!$B$4:$I$2159,3,FALSE),"")</f>
        <v/>
      </c>
      <c r="K5374" s="83" t="str">
        <f>IF(H5374="RPPS",VLOOKUP(A5374,' Legislação Benef - GESCON'!$B$4:$I$2159,6,FALSE),"")</f>
        <v/>
      </c>
      <c r="L5374" s="83" t="str">
        <f>IF(H5374="RPPS",IFERROR(IF(VLOOKUP(A5374,'Suspensão de repasses - GESCON'!$D$3:$J$1048576,7,FALSE)="Validada","SIM","NÃO"),"NÃO"),"")</f>
        <v/>
      </c>
    </row>
    <row r="5375" spans="1:12" s="19" customFormat="1" ht="15" hidden="1" customHeight="1" x14ac:dyDescent="0.25">
      <c r="A5375" s="88" t="s">
        <v>10742</v>
      </c>
      <c r="B5375" s="40" t="s">
        <v>215</v>
      </c>
      <c r="C5375" s="82" t="s">
        <v>10959</v>
      </c>
      <c r="D5375" s="82"/>
      <c r="E5375" s="82"/>
      <c r="F5375" s="82"/>
      <c r="G5375" s="82"/>
      <c r="H5375" s="40" t="s">
        <v>4</v>
      </c>
      <c r="I5375" s="83" t="str">
        <f>IFERROR(VLOOKUP(A5375,'Alíquotas - CADPREV'!$B$2152:$N$4324,8,FALSE),"")</f>
        <v/>
      </c>
      <c r="J5375" s="83" t="str">
        <f>IF(H5375="RPPS",VLOOKUP(A5375,' Legislação Benef - GESCON'!$B$4:$I$2159,3,FALSE),"")</f>
        <v/>
      </c>
      <c r="K5375" s="83" t="str">
        <f>IF(H5375="RPPS",VLOOKUP(A5375,' Legislação Benef - GESCON'!$B$4:$I$2159,6,FALSE),"")</f>
        <v/>
      </c>
      <c r="L5375" s="83" t="str">
        <f>IF(H5375="RPPS",IFERROR(IF(VLOOKUP(A5375,'Suspensão de repasses - GESCON'!$D$3:$J$1048576,7,FALSE)="Validada","SIM","NÃO"),"NÃO"),"")</f>
        <v/>
      </c>
    </row>
    <row r="5376" spans="1:12" s="19" customFormat="1" ht="15" customHeight="1" x14ac:dyDescent="0.25">
      <c r="A5376" s="88" t="s">
        <v>10743</v>
      </c>
      <c r="B5376" s="40" t="s">
        <v>4626</v>
      </c>
      <c r="C5376" s="82" t="s">
        <v>10958</v>
      </c>
      <c r="D5376" s="82">
        <v>2066</v>
      </c>
      <c r="E5376" s="82">
        <v>556</v>
      </c>
      <c r="F5376" s="82">
        <v>144</v>
      </c>
      <c r="G5376" s="82">
        <v>2766</v>
      </c>
      <c r="H5376" s="40" t="s">
        <v>2</v>
      </c>
      <c r="I5376" s="83" t="str">
        <f>IFERROR(VLOOKUP(A5376,'Alíquotas - CADPREV'!$B$2152:$N$4324,8,FALSE),"")</f>
        <v>NÃO</v>
      </c>
      <c r="J5376" s="83" t="str">
        <f>IF(H5376="RPPS",VLOOKUP(A5376,' Legislação Benef - GESCON'!$B$4:$I$2159,3,FALSE),"")</f>
        <v>NÃO</v>
      </c>
      <c r="K5376" s="83" t="str">
        <f>IF(H5376="RPPS",VLOOKUP(A5376,' Legislação Benef - GESCON'!$B$4:$I$2159,6,FALSE),"")</f>
        <v>NÃO</v>
      </c>
      <c r="L5376" s="83" t="str">
        <f>IF(H5376="RPPS",IFERROR(IF(VLOOKUP(A5376,'Suspensão de repasses - GESCON'!$D$3:$J$1048576,7,FALSE)="Validada","SIM","NÃO"),"NÃO"),"")</f>
        <v>NÃO</v>
      </c>
    </row>
    <row r="5377" spans="1:12" s="19" customFormat="1" ht="15" customHeight="1" x14ac:dyDescent="0.25">
      <c r="A5377" s="88" t="s">
        <v>10744</v>
      </c>
      <c r="B5377" s="40" t="s">
        <v>1356</v>
      </c>
      <c r="C5377" s="82" t="s">
        <v>10958</v>
      </c>
      <c r="D5377" s="82">
        <v>7146</v>
      </c>
      <c r="E5377" s="82">
        <v>1508</v>
      </c>
      <c r="F5377" s="82">
        <v>307</v>
      </c>
      <c r="G5377" s="82">
        <v>8961</v>
      </c>
      <c r="H5377" s="40" t="s">
        <v>2</v>
      </c>
      <c r="I5377" s="83" t="str">
        <f>IFERROR(VLOOKUP(A5377,'Alíquotas - CADPREV'!$B$2152:$N$4324,8,FALSE),"")</f>
        <v>NÃO</v>
      </c>
      <c r="J5377" s="83" t="str">
        <f>IF(H5377="RPPS",VLOOKUP(A5377,' Legislação Benef - GESCON'!$B$4:$I$2159,3,FALSE),"")</f>
        <v>NÃO</v>
      </c>
      <c r="K5377" s="83" t="str">
        <f>IF(H5377="RPPS",VLOOKUP(A5377,' Legislação Benef - GESCON'!$B$4:$I$2159,6,FALSE),"")</f>
        <v>NÃO</v>
      </c>
      <c r="L5377" s="83" t="str">
        <f>IF(H5377="RPPS",IFERROR(IF(VLOOKUP(A5377,'Suspensão de repasses - GESCON'!$D$3:$J$1048576,7,FALSE)="Validada","SIM","NÃO"),"NÃO"),"")</f>
        <v>NÃO</v>
      </c>
    </row>
    <row r="5378" spans="1:12" s="19" customFormat="1" ht="15" customHeight="1" x14ac:dyDescent="0.25">
      <c r="A5378" s="88" t="s">
        <v>10745</v>
      </c>
      <c r="B5378" s="40" t="s">
        <v>1356</v>
      </c>
      <c r="C5378" s="82" t="s">
        <v>10958</v>
      </c>
      <c r="D5378" s="82">
        <v>11461</v>
      </c>
      <c r="E5378" s="82">
        <v>3719</v>
      </c>
      <c r="F5378" s="82">
        <v>756</v>
      </c>
      <c r="G5378" s="82">
        <v>15936</v>
      </c>
      <c r="H5378" s="40" t="s">
        <v>2</v>
      </c>
      <c r="I5378" s="83" t="str">
        <f>IFERROR(VLOOKUP(A5378,'Alíquotas - CADPREV'!$B$2152:$N$4324,8,FALSE),"")</f>
        <v>NÃO</v>
      </c>
      <c r="J5378" s="83" t="str">
        <f>IF(H5378="RPPS",VLOOKUP(A5378,' Legislação Benef - GESCON'!$B$4:$I$2159,3,FALSE),"")</f>
        <v>NÃO</v>
      </c>
      <c r="K5378" s="83" t="str">
        <f>IF(H5378="RPPS",VLOOKUP(A5378,' Legislação Benef - GESCON'!$B$4:$I$2159,6,FALSE),"")</f>
        <v>NÃO</v>
      </c>
      <c r="L5378" s="83" t="str">
        <f>IF(H5378="RPPS",IFERROR(IF(VLOOKUP(A5378,'Suspensão de repasses - GESCON'!$D$3:$J$1048576,7,FALSE)="Validada","SIM","NÃO"),"NÃO"),"")</f>
        <v>NÃO</v>
      </c>
    </row>
    <row r="5379" spans="1:12" s="19" customFormat="1" ht="15" hidden="1" customHeight="1" x14ac:dyDescent="0.25">
      <c r="A5379" s="88" t="s">
        <v>10746</v>
      </c>
      <c r="B5379" s="40" t="s">
        <v>4626</v>
      </c>
      <c r="C5379" s="82" t="s">
        <v>10959</v>
      </c>
      <c r="D5379" s="82"/>
      <c r="E5379" s="82"/>
      <c r="F5379" s="82"/>
      <c r="G5379" s="82"/>
      <c r="H5379" s="40" t="s">
        <v>4</v>
      </c>
      <c r="I5379" s="83" t="str">
        <f>IFERROR(VLOOKUP(A5379,'Alíquotas - CADPREV'!$B$2152:$N$4324,8,FALSE),"")</f>
        <v/>
      </c>
      <c r="J5379" s="83" t="str">
        <f>IF(H5379="RPPS",VLOOKUP(A5379,' Legislação Benef - GESCON'!$B$4:$I$2159,3,FALSE),"")</f>
        <v/>
      </c>
      <c r="K5379" s="83" t="str">
        <f>IF(H5379="RPPS",VLOOKUP(A5379,' Legislação Benef - GESCON'!$B$4:$I$2159,6,FALSE),"")</f>
        <v/>
      </c>
      <c r="L5379" s="83" t="str">
        <f>IF(H5379="RPPS",IFERROR(IF(VLOOKUP(A5379,'Suspensão de repasses - GESCON'!$D$3:$J$1048576,7,FALSE)="Validada","SIM","NÃO"),"NÃO"),"")</f>
        <v/>
      </c>
    </row>
    <row r="5380" spans="1:12" s="19" customFormat="1" ht="15" hidden="1" customHeight="1" x14ac:dyDescent="0.25">
      <c r="A5380" s="88" t="s">
        <v>10747</v>
      </c>
      <c r="B5380" s="40" t="s">
        <v>3143</v>
      </c>
      <c r="C5380" s="82" t="s">
        <v>10959</v>
      </c>
      <c r="D5380" s="82"/>
      <c r="E5380" s="82"/>
      <c r="F5380" s="82"/>
      <c r="G5380" s="82"/>
      <c r="H5380" s="40" t="s">
        <v>4</v>
      </c>
      <c r="I5380" s="83" t="str">
        <f>IFERROR(VLOOKUP(A5380,'Alíquotas - CADPREV'!$B$2152:$N$4324,8,FALSE),"")</f>
        <v/>
      </c>
      <c r="J5380" s="83" t="str">
        <f>IF(H5380="RPPS",VLOOKUP(A5380,' Legislação Benef - GESCON'!$B$4:$I$2159,3,FALSE),"")</f>
        <v/>
      </c>
      <c r="K5380" s="83" t="str">
        <f>IF(H5380="RPPS",VLOOKUP(A5380,' Legislação Benef - GESCON'!$B$4:$I$2159,6,FALSE),"")</f>
        <v/>
      </c>
      <c r="L5380" s="83" t="str">
        <f>IF(H5380="RPPS",IFERROR(IF(VLOOKUP(A5380,'Suspensão de repasses - GESCON'!$D$3:$J$1048576,7,FALSE)="Validada","SIM","NÃO"),"NÃO"),"")</f>
        <v/>
      </c>
    </row>
    <row r="5381" spans="1:12" s="19" customFormat="1" ht="15" customHeight="1" x14ac:dyDescent="0.25">
      <c r="A5381" s="88" t="s">
        <v>10748</v>
      </c>
      <c r="B5381" s="40" t="s">
        <v>3812</v>
      </c>
      <c r="C5381" s="82" t="s">
        <v>10958</v>
      </c>
      <c r="D5381" s="82">
        <v>105</v>
      </c>
      <c r="E5381" s="82">
        <v>0</v>
      </c>
      <c r="F5381" s="82">
        <v>0</v>
      </c>
      <c r="G5381" s="82">
        <v>105</v>
      </c>
      <c r="H5381" s="40" t="s">
        <v>2</v>
      </c>
      <c r="I5381" s="83" t="str">
        <f>IFERROR(VLOOKUP(A5381,'Alíquotas - CADPREV'!$B$2152:$N$4324,8,FALSE),"")</f>
        <v>NÃO</v>
      </c>
      <c r="J5381" s="83" t="str">
        <f>IF(H5381="RPPS",VLOOKUP(A5381,' Legislação Benef - GESCON'!$B$4:$I$2159,3,FALSE),"")</f>
        <v>NÃO</v>
      </c>
      <c r="K5381" s="83" t="str">
        <f>IF(H5381="RPPS",VLOOKUP(A5381,' Legislação Benef - GESCON'!$B$4:$I$2159,6,FALSE),"")</f>
        <v>NÃO</v>
      </c>
      <c r="L5381" s="83" t="str">
        <f>IF(H5381="RPPS",IFERROR(IF(VLOOKUP(A5381,'Suspensão de repasses - GESCON'!$D$3:$J$1048576,7,FALSE)="Validada","SIM","NÃO"),"NÃO"),"")</f>
        <v>NÃO</v>
      </c>
    </row>
    <row r="5382" spans="1:12" s="19" customFormat="1" ht="15" customHeight="1" x14ac:dyDescent="0.25">
      <c r="A5382" s="88" t="s">
        <v>10749</v>
      </c>
      <c r="B5382" s="40" t="s">
        <v>4626</v>
      </c>
      <c r="C5382" s="82" t="s">
        <v>10958</v>
      </c>
      <c r="D5382" s="82">
        <v>516</v>
      </c>
      <c r="E5382" s="82">
        <v>129</v>
      </c>
      <c r="F5382" s="82">
        <v>30</v>
      </c>
      <c r="G5382" s="82">
        <v>675</v>
      </c>
      <c r="H5382" s="40" t="s">
        <v>2</v>
      </c>
      <c r="I5382" s="83" t="str">
        <f>IFERROR(VLOOKUP(A5382,'Alíquotas - CADPREV'!$B$2152:$N$4324,8,FALSE),"")</f>
        <v>NÃO</v>
      </c>
      <c r="J5382" s="83" t="str">
        <f>IF(H5382="RPPS",VLOOKUP(A5382,' Legislação Benef - GESCON'!$B$4:$I$2159,3,FALSE),"")</f>
        <v>NÃO</v>
      </c>
      <c r="K5382" s="83" t="str">
        <f>IF(H5382="RPPS",VLOOKUP(A5382,' Legislação Benef - GESCON'!$B$4:$I$2159,6,FALSE),"")</f>
        <v>NÃO</v>
      </c>
      <c r="L5382" s="83" t="str">
        <f>IF(H5382="RPPS",IFERROR(IF(VLOOKUP(A5382,'Suspensão de repasses - GESCON'!$D$3:$J$1048576,7,FALSE)="Validada","SIM","NÃO"),"NÃO"),"")</f>
        <v>NÃO</v>
      </c>
    </row>
    <row r="5383" spans="1:12" s="19" customFormat="1" ht="15" hidden="1" customHeight="1" x14ac:dyDescent="0.25">
      <c r="A5383" s="88" t="s">
        <v>10750</v>
      </c>
      <c r="B5383" s="40" t="s">
        <v>215</v>
      </c>
      <c r="C5383" s="82" t="s">
        <v>10959</v>
      </c>
      <c r="D5383" s="82"/>
      <c r="E5383" s="82"/>
      <c r="F5383" s="82"/>
      <c r="G5383" s="82"/>
      <c r="H5383" s="40" t="s">
        <v>4</v>
      </c>
      <c r="I5383" s="83" t="str">
        <f>IFERROR(VLOOKUP(A5383,'Alíquotas - CADPREV'!$B$2152:$N$4324,8,FALSE),"")</f>
        <v/>
      </c>
      <c r="J5383" s="83" t="str">
        <f>IF(H5383="RPPS",VLOOKUP(A5383,' Legislação Benef - GESCON'!$B$4:$I$2159,3,FALSE),"")</f>
        <v/>
      </c>
      <c r="K5383" s="83" t="str">
        <f>IF(H5383="RPPS",VLOOKUP(A5383,' Legislação Benef - GESCON'!$B$4:$I$2159,6,FALSE),"")</f>
        <v/>
      </c>
      <c r="L5383" s="83" t="str">
        <f>IF(H5383="RPPS",IFERROR(IF(VLOOKUP(A5383,'Suspensão de repasses - GESCON'!$D$3:$J$1048576,7,FALSE)="Validada","SIM","NÃO"),"NÃO"),"")</f>
        <v/>
      </c>
    </row>
    <row r="5384" spans="1:12" s="19" customFormat="1" ht="15" hidden="1" customHeight="1" x14ac:dyDescent="0.25">
      <c r="A5384" s="88" t="s">
        <v>10751</v>
      </c>
      <c r="B5384" s="40" t="s">
        <v>3798</v>
      </c>
      <c r="C5384" s="82" t="s">
        <v>10959</v>
      </c>
      <c r="D5384" s="82"/>
      <c r="E5384" s="82"/>
      <c r="F5384" s="82"/>
      <c r="G5384" s="82"/>
      <c r="H5384" s="40" t="s">
        <v>4</v>
      </c>
      <c r="I5384" s="83" t="str">
        <f>IFERROR(VLOOKUP(A5384,'Alíquotas - CADPREV'!$B$2152:$N$4324,8,FALSE),"")</f>
        <v/>
      </c>
      <c r="J5384" s="83" t="str">
        <f>IF(H5384="RPPS",VLOOKUP(A5384,' Legislação Benef - GESCON'!$B$4:$I$2159,3,FALSE),"")</f>
        <v/>
      </c>
      <c r="K5384" s="83" t="str">
        <f>IF(H5384="RPPS",VLOOKUP(A5384,' Legislação Benef - GESCON'!$B$4:$I$2159,6,FALSE),"")</f>
        <v/>
      </c>
      <c r="L5384" s="83" t="str">
        <f>IF(H5384="RPPS",IFERROR(IF(VLOOKUP(A5384,'Suspensão de repasses - GESCON'!$D$3:$J$1048576,7,FALSE)="Validada","SIM","NÃO"),"NÃO"),"")</f>
        <v/>
      </c>
    </row>
    <row r="5385" spans="1:12" s="19" customFormat="1" ht="15" customHeight="1" x14ac:dyDescent="0.25">
      <c r="A5385" s="88" t="s">
        <v>10752</v>
      </c>
      <c r="B5385" s="40" t="s">
        <v>901</v>
      </c>
      <c r="C5385" s="82" t="s">
        <v>10958</v>
      </c>
      <c r="D5385" s="82">
        <v>148</v>
      </c>
      <c r="E5385" s="82">
        <v>55</v>
      </c>
      <c r="F5385" s="82">
        <v>9</v>
      </c>
      <c r="G5385" s="82">
        <v>212</v>
      </c>
      <c r="H5385" s="40" t="s">
        <v>2</v>
      </c>
      <c r="I5385" s="83" t="str">
        <f>IFERROR(VLOOKUP(A5385,'Alíquotas - CADPREV'!$B$2152:$N$4324,8,FALSE),"")</f>
        <v>NÃO</v>
      </c>
      <c r="J5385" s="83" t="str">
        <f>IF(H5385="RPPS",VLOOKUP(A5385,' Legislação Benef - GESCON'!$B$4:$I$2159,3,FALSE),"")</f>
        <v>NÃO</v>
      </c>
      <c r="K5385" s="83" t="str">
        <f>IF(H5385="RPPS",VLOOKUP(A5385,' Legislação Benef - GESCON'!$B$4:$I$2159,6,FALSE),"")</f>
        <v>NÃO</v>
      </c>
      <c r="L5385" s="83" t="str">
        <f>IF(H5385="RPPS",IFERROR(IF(VLOOKUP(A5385,'Suspensão de repasses - GESCON'!$D$3:$J$1048576,7,FALSE)="Validada","SIM","NÃO"),"NÃO"),"")</f>
        <v>NÃO</v>
      </c>
    </row>
    <row r="5386" spans="1:12" s="19" customFormat="1" ht="15" hidden="1" customHeight="1" x14ac:dyDescent="0.25">
      <c r="A5386" s="88" t="s">
        <v>10753</v>
      </c>
      <c r="B5386" s="40" t="s">
        <v>2554</v>
      </c>
      <c r="C5386" s="82" t="s">
        <v>10959</v>
      </c>
      <c r="D5386" s="82"/>
      <c r="E5386" s="82"/>
      <c r="F5386" s="82"/>
      <c r="G5386" s="82"/>
      <c r="H5386" s="40" t="s">
        <v>4</v>
      </c>
      <c r="I5386" s="83" t="str">
        <f>IFERROR(VLOOKUP(A5386,'Alíquotas - CADPREV'!$B$2152:$N$4324,8,FALSE),"")</f>
        <v/>
      </c>
      <c r="J5386" s="83" t="str">
        <f>IF(H5386="RPPS",VLOOKUP(A5386,' Legislação Benef - GESCON'!$B$4:$I$2159,3,FALSE),"")</f>
        <v/>
      </c>
      <c r="K5386" s="83" t="str">
        <f>IF(H5386="RPPS",VLOOKUP(A5386,' Legislação Benef - GESCON'!$B$4:$I$2159,6,FALSE),"")</f>
        <v/>
      </c>
      <c r="L5386" s="83" t="str">
        <f>IF(H5386="RPPS",IFERROR(IF(VLOOKUP(A5386,'Suspensão de repasses - GESCON'!$D$3:$J$1048576,7,FALSE)="Validada","SIM","NÃO"),"NÃO"),"")</f>
        <v/>
      </c>
    </row>
    <row r="5387" spans="1:12" s="19" customFormat="1" ht="15" hidden="1" customHeight="1" x14ac:dyDescent="0.25">
      <c r="A5387" s="88" t="s">
        <v>10754</v>
      </c>
      <c r="B5387" s="40" t="s">
        <v>2413</v>
      </c>
      <c r="C5387" s="82" t="s">
        <v>10959</v>
      </c>
      <c r="D5387" s="82"/>
      <c r="E5387" s="82"/>
      <c r="F5387" s="82"/>
      <c r="G5387" s="82"/>
      <c r="H5387" s="40" t="s">
        <v>4</v>
      </c>
      <c r="I5387" s="83" t="str">
        <f>IFERROR(VLOOKUP(A5387,'Alíquotas - CADPREV'!$B$2152:$N$4324,8,FALSE),"")</f>
        <v/>
      </c>
      <c r="J5387" s="83" t="str">
        <f>IF(H5387="RPPS",VLOOKUP(A5387,' Legislação Benef - GESCON'!$B$4:$I$2159,3,FALSE),"")</f>
        <v/>
      </c>
      <c r="K5387" s="83" t="str">
        <f>IF(H5387="RPPS",VLOOKUP(A5387,' Legislação Benef - GESCON'!$B$4:$I$2159,6,FALSE),"")</f>
        <v/>
      </c>
      <c r="L5387" s="83" t="str">
        <f>IF(H5387="RPPS",IFERROR(IF(VLOOKUP(A5387,'Suspensão de repasses - GESCON'!$D$3:$J$1048576,7,FALSE)="Validada","SIM","NÃO"),"NÃO"),"")</f>
        <v/>
      </c>
    </row>
    <row r="5388" spans="1:12" s="19" customFormat="1" ht="15" hidden="1" customHeight="1" x14ac:dyDescent="0.25">
      <c r="A5388" s="88" t="s">
        <v>10755</v>
      </c>
      <c r="B5388" s="40" t="s">
        <v>634</v>
      </c>
      <c r="C5388" s="82" t="s">
        <v>10959</v>
      </c>
      <c r="D5388" s="82"/>
      <c r="E5388" s="82"/>
      <c r="F5388" s="82"/>
      <c r="G5388" s="82"/>
      <c r="H5388" s="40" t="s">
        <v>4</v>
      </c>
      <c r="I5388" s="83" t="str">
        <f>IFERROR(VLOOKUP(A5388,'Alíquotas - CADPREV'!$B$2152:$N$4324,8,FALSE),"")</f>
        <v/>
      </c>
      <c r="J5388" s="83" t="str">
        <f>IF(H5388="RPPS",VLOOKUP(A5388,' Legislação Benef - GESCON'!$B$4:$I$2159,3,FALSE),"")</f>
        <v/>
      </c>
      <c r="K5388" s="83" t="str">
        <f>IF(H5388="RPPS",VLOOKUP(A5388,' Legislação Benef - GESCON'!$B$4:$I$2159,6,FALSE),"")</f>
        <v/>
      </c>
      <c r="L5388" s="83" t="str">
        <f>IF(H5388="RPPS",IFERROR(IF(VLOOKUP(A5388,'Suspensão de repasses - GESCON'!$D$3:$J$1048576,7,FALSE)="Validada","SIM","NÃO"),"NÃO"),"")</f>
        <v/>
      </c>
    </row>
    <row r="5389" spans="1:12" s="19" customFormat="1" ht="15" hidden="1" customHeight="1" x14ac:dyDescent="0.25">
      <c r="A5389" s="88" t="s">
        <v>10756</v>
      </c>
      <c r="B5389" s="40" t="s">
        <v>3601</v>
      </c>
      <c r="C5389" s="82" t="s">
        <v>10959</v>
      </c>
      <c r="D5389" s="82"/>
      <c r="E5389" s="82"/>
      <c r="F5389" s="82"/>
      <c r="G5389" s="82"/>
      <c r="H5389" s="40" t="s">
        <v>4</v>
      </c>
      <c r="I5389" s="83" t="str">
        <f>IFERROR(VLOOKUP(A5389,'Alíquotas - CADPREV'!$B$2152:$N$4324,8,FALSE),"")</f>
        <v/>
      </c>
      <c r="J5389" s="83" t="str">
        <f>IF(H5389="RPPS",VLOOKUP(A5389,' Legislação Benef - GESCON'!$B$4:$I$2159,3,FALSE),"")</f>
        <v/>
      </c>
      <c r="K5389" s="83" t="str">
        <f>IF(H5389="RPPS",VLOOKUP(A5389,' Legislação Benef - GESCON'!$B$4:$I$2159,6,FALSE),"")</f>
        <v/>
      </c>
      <c r="L5389" s="83" t="str">
        <f>IF(H5389="RPPS",IFERROR(IF(VLOOKUP(A5389,'Suspensão de repasses - GESCON'!$D$3:$J$1048576,7,FALSE)="Validada","SIM","NÃO"),"NÃO"),"")</f>
        <v/>
      </c>
    </row>
    <row r="5390" spans="1:12" s="19" customFormat="1" ht="15" hidden="1" customHeight="1" x14ac:dyDescent="0.25">
      <c r="A5390" s="88" t="s">
        <v>10757</v>
      </c>
      <c r="B5390" s="40" t="s">
        <v>4559</v>
      </c>
      <c r="C5390" s="82" t="s">
        <v>10959</v>
      </c>
      <c r="D5390" s="82"/>
      <c r="E5390" s="82"/>
      <c r="F5390" s="82"/>
      <c r="G5390" s="82"/>
      <c r="H5390" s="40" t="s">
        <v>4</v>
      </c>
      <c r="I5390" s="83" t="str">
        <f>IFERROR(VLOOKUP(A5390,'Alíquotas - CADPREV'!$B$2152:$N$4324,8,FALSE),"")</f>
        <v/>
      </c>
      <c r="J5390" s="83" t="str">
        <f>IF(H5390="RPPS",VLOOKUP(A5390,' Legislação Benef - GESCON'!$B$4:$I$2159,3,FALSE),"")</f>
        <v/>
      </c>
      <c r="K5390" s="83" t="str">
        <f>IF(H5390="RPPS",VLOOKUP(A5390,' Legislação Benef - GESCON'!$B$4:$I$2159,6,FALSE),"")</f>
        <v/>
      </c>
      <c r="L5390" s="83" t="str">
        <f>IF(H5390="RPPS",IFERROR(IF(VLOOKUP(A5390,'Suspensão de repasses - GESCON'!$D$3:$J$1048576,7,FALSE)="Validada","SIM","NÃO"),"NÃO"),"")</f>
        <v/>
      </c>
    </row>
    <row r="5391" spans="1:12" s="19" customFormat="1" ht="15" customHeight="1" x14ac:dyDescent="0.25">
      <c r="A5391" s="88" t="s">
        <v>10758</v>
      </c>
      <c r="B5391" s="40" t="s">
        <v>215</v>
      </c>
      <c r="C5391" s="82" t="s">
        <v>10958</v>
      </c>
      <c r="D5391" s="82">
        <v>683</v>
      </c>
      <c r="E5391" s="82">
        <v>12</v>
      </c>
      <c r="F5391" s="82">
        <v>6</v>
      </c>
      <c r="G5391" s="82">
        <v>701</v>
      </c>
      <c r="H5391" s="40" t="s">
        <v>2</v>
      </c>
      <c r="I5391" s="83" t="str">
        <f>IFERROR(VLOOKUP(A5391,'Alíquotas - CADPREV'!$B$2152:$N$4324,8,FALSE),"")</f>
        <v>NÃO</v>
      </c>
      <c r="J5391" s="83" t="str">
        <f>IF(H5391="RPPS",VLOOKUP(A5391,' Legislação Benef - GESCON'!$B$4:$I$2159,3,FALSE),"")</f>
        <v>NÃO</v>
      </c>
      <c r="K5391" s="83" t="str">
        <f>IF(H5391="RPPS",VLOOKUP(A5391,' Legislação Benef - GESCON'!$B$4:$I$2159,6,FALSE),"")</f>
        <v>NÃO</v>
      </c>
      <c r="L5391" s="83" t="str">
        <f>IF(H5391="RPPS",IFERROR(IF(VLOOKUP(A5391,'Suspensão de repasses - GESCON'!$D$3:$J$1048576,7,FALSE)="Validada","SIM","NÃO"),"NÃO"),"")</f>
        <v>NÃO</v>
      </c>
    </row>
    <row r="5392" spans="1:12" s="19" customFormat="1" ht="15" hidden="1" customHeight="1" x14ac:dyDescent="0.25">
      <c r="A5392" s="88" t="s">
        <v>10759</v>
      </c>
      <c r="B5392" s="40" t="s">
        <v>1356</v>
      </c>
      <c r="C5392" s="82" t="s">
        <v>10959</v>
      </c>
      <c r="D5392" s="82"/>
      <c r="E5392" s="82"/>
      <c r="F5392" s="82"/>
      <c r="G5392" s="82"/>
      <c r="H5392" s="40" t="s">
        <v>4</v>
      </c>
      <c r="I5392" s="83" t="str">
        <f>IFERROR(VLOOKUP(A5392,'Alíquotas - CADPREV'!$B$2152:$N$4324,8,FALSE),"")</f>
        <v/>
      </c>
      <c r="J5392" s="83" t="str">
        <f>IF(H5392="RPPS",VLOOKUP(A5392,' Legislação Benef - GESCON'!$B$4:$I$2159,3,FALSE),"")</f>
        <v/>
      </c>
      <c r="K5392" s="83" t="str">
        <f>IF(H5392="RPPS",VLOOKUP(A5392,' Legislação Benef - GESCON'!$B$4:$I$2159,6,FALSE),"")</f>
        <v/>
      </c>
      <c r="L5392" s="83" t="str">
        <f>IF(H5392="RPPS",IFERROR(IF(VLOOKUP(A5392,'Suspensão de repasses - GESCON'!$D$3:$J$1048576,7,FALSE)="Validada","SIM","NÃO"),"NÃO"),"")</f>
        <v/>
      </c>
    </row>
    <row r="5393" spans="1:12" s="19" customFormat="1" ht="15" hidden="1" customHeight="1" x14ac:dyDescent="0.25">
      <c r="A5393" s="88" t="s">
        <v>10760</v>
      </c>
      <c r="B5393" s="40" t="s">
        <v>2554</v>
      </c>
      <c r="C5393" s="82" t="s">
        <v>10959</v>
      </c>
      <c r="D5393" s="82"/>
      <c r="E5393" s="82"/>
      <c r="F5393" s="82"/>
      <c r="G5393" s="82"/>
      <c r="H5393" s="40" t="s">
        <v>4</v>
      </c>
      <c r="I5393" s="83" t="str">
        <f>IFERROR(VLOOKUP(A5393,'Alíquotas - CADPREV'!$B$2152:$N$4324,8,FALSE),"")</f>
        <v/>
      </c>
      <c r="J5393" s="83" t="str">
        <f>IF(H5393="RPPS",VLOOKUP(A5393,' Legislação Benef - GESCON'!$B$4:$I$2159,3,FALSE),"")</f>
        <v/>
      </c>
      <c r="K5393" s="83" t="str">
        <f>IF(H5393="RPPS",VLOOKUP(A5393,' Legislação Benef - GESCON'!$B$4:$I$2159,6,FALSE),"")</f>
        <v/>
      </c>
      <c r="L5393" s="83" t="str">
        <f>IF(H5393="RPPS",IFERROR(IF(VLOOKUP(A5393,'Suspensão de repasses - GESCON'!$D$3:$J$1048576,7,FALSE)="Validada","SIM","NÃO"),"NÃO"),"")</f>
        <v/>
      </c>
    </row>
    <row r="5394" spans="1:12" s="19" customFormat="1" ht="15" hidden="1" customHeight="1" x14ac:dyDescent="0.25">
      <c r="A5394" s="88" t="s">
        <v>10761</v>
      </c>
      <c r="B5394" s="40" t="s">
        <v>634</v>
      </c>
      <c r="C5394" s="82" t="s">
        <v>10959</v>
      </c>
      <c r="D5394" s="82"/>
      <c r="E5394" s="82"/>
      <c r="F5394" s="82"/>
      <c r="G5394" s="82"/>
      <c r="H5394" s="40" t="s">
        <v>4</v>
      </c>
      <c r="I5394" s="83" t="str">
        <f>IFERROR(VLOOKUP(A5394,'Alíquotas - CADPREV'!$B$2152:$N$4324,8,FALSE),"")</f>
        <v/>
      </c>
      <c r="J5394" s="83" t="str">
        <f>IF(H5394="RPPS",VLOOKUP(A5394,' Legislação Benef - GESCON'!$B$4:$I$2159,3,FALSE),"")</f>
        <v/>
      </c>
      <c r="K5394" s="83" t="str">
        <f>IF(H5394="RPPS",VLOOKUP(A5394,' Legislação Benef - GESCON'!$B$4:$I$2159,6,FALSE),"")</f>
        <v/>
      </c>
      <c r="L5394" s="83" t="str">
        <f>IF(H5394="RPPS",IFERROR(IF(VLOOKUP(A5394,'Suspensão de repasses - GESCON'!$D$3:$J$1048576,7,FALSE)="Validada","SIM","NÃO"),"NÃO"),"")</f>
        <v/>
      </c>
    </row>
    <row r="5395" spans="1:12" s="19" customFormat="1" ht="15" customHeight="1" x14ac:dyDescent="0.25">
      <c r="A5395" s="88" t="s">
        <v>10762</v>
      </c>
      <c r="B5395" s="40" t="s">
        <v>3143</v>
      </c>
      <c r="C5395" s="82" t="s">
        <v>10958</v>
      </c>
      <c r="D5395" s="82">
        <v>1756</v>
      </c>
      <c r="E5395" s="82">
        <v>543</v>
      </c>
      <c r="F5395" s="82">
        <v>152</v>
      </c>
      <c r="G5395" s="82">
        <v>2451</v>
      </c>
      <c r="H5395" s="40" t="s">
        <v>2</v>
      </c>
      <c r="I5395" s="83" t="str">
        <f>IFERROR(VLOOKUP(A5395,'Alíquotas - CADPREV'!$B$2152:$N$4324,8,FALSE),"")</f>
        <v>SIM</v>
      </c>
      <c r="J5395" s="83" t="str">
        <f>IF(H5395="RPPS",VLOOKUP(A5395,' Legislação Benef - GESCON'!$B$4:$I$2159,3,FALSE),"")</f>
        <v>NÃO</v>
      </c>
      <c r="K5395" s="83" t="str">
        <f>IF(H5395="RPPS",VLOOKUP(A5395,' Legislação Benef - GESCON'!$B$4:$I$2159,6,FALSE),"")</f>
        <v>NÃO</v>
      </c>
      <c r="L5395" s="83" t="str">
        <f>IF(H5395="RPPS",IFERROR(IF(VLOOKUP(A5395,'Suspensão de repasses - GESCON'!$D$3:$J$1048576,7,FALSE)="Validada","SIM","NÃO"),"NÃO"),"")</f>
        <v>SIM</v>
      </c>
    </row>
    <row r="5396" spans="1:12" s="19" customFormat="1" ht="15" hidden="1" customHeight="1" x14ac:dyDescent="0.25">
      <c r="A5396" s="88" t="s">
        <v>10763</v>
      </c>
      <c r="B5396" s="40" t="s">
        <v>215</v>
      </c>
      <c r="C5396" s="82" t="s">
        <v>10959</v>
      </c>
      <c r="D5396" s="82"/>
      <c r="E5396" s="82"/>
      <c r="F5396" s="82"/>
      <c r="G5396" s="82"/>
      <c r="H5396" s="40" t="s">
        <v>4</v>
      </c>
      <c r="I5396" s="83" t="str">
        <f>IFERROR(VLOOKUP(A5396,'Alíquotas - CADPREV'!$B$2152:$N$4324,8,FALSE),"")</f>
        <v/>
      </c>
      <c r="J5396" s="83" t="str">
        <f>IF(H5396="RPPS",VLOOKUP(A5396,' Legislação Benef - GESCON'!$B$4:$I$2159,3,FALSE),"")</f>
        <v/>
      </c>
      <c r="K5396" s="83" t="str">
        <f>IF(H5396="RPPS",VLOOKUP(A5396,' Legislação Benef - GESCON'!$B$4:$I$2159,6,FALSE),"")</f>
        <v/>
      </c>
      <c r="L5396" s="83" t="str">
        <f>IF(H5396="RPPS",IFERROR(IF(VLOOKUP(A5396,'Suspensão de repasses - GESCON'!$D$3:$J$1048576,7,FALSE)="Validada","SIM","NÃO"),"NÃO"),"")</f>
        <v/>
      </c>
    </row>
    <row r="5397" spans="1:12" s="19" customFormat="1" ht="15" customHeight="1" x14ac:dyDescent="0.25">
      <c r="A5397" s="88" t="s">
        <v>10764</v>
      </c>
      <c r="B5397" s="40" t="s">
        <v>1356</v>
      </c>
      <c r="C5397" s="82" t="s">
        <v>10958</v>
      </c>
      <c r="D5397" s="82">
        <v>1878</v>
      </c>
      <c r="E5397" s="82">
        <v>498</v>
      </c>
      <c r="F5397" s="82">
        <v>144</v>
      </c>
      <c r="G5397" s="82">
        <v>2520</v>
      </c>
      <c r="H5397" s="40" t="s">
        <v>2</v>
      </c>
      <c r="I5397" s="83" t="str">
        <f>IFERROR(VLOOKUP(A5397,'Alíquotas - CADPREV'!$B$2152:$N$4324,8,FALSE),"")</f>
        <v>NÃO</v>
      </c>
      <c r="J5397" s="83" t="str">
        <f>IF(H5397="RPPS",VLOOKUP(A5397,' Legislação Benef - GESCON'!$B$4:$I$2159,3,FALSE),"")</f>
        <v>NÃO</v>
      </c>
      <c r="K5397" s="83" t="str">
        <f>IF(H5397="RPPS",VLOOKUP(A5397,' Legislação Benef - GESCON'!$B$4:$I$2159,6,FALSE),"")</f>
        <v>NÃO</v>
      </c>
      <c r="L5397" s="83" t="str">
        <f>IF(H5397="RPPS",IFERROR(IF(VLOOKUP(A5397,'Suspensão de repasses - GESCON'!$D$3:$J$1048576,7,FALSE)="Validada","SIM","NÃO"),"NÃO"),"")</f>
        <v>NÃO</v>
      </c>
    </row>
    <row r="5398" spans="1:12" s="19" customFormat="1" ht="15" customHeight="1" x14ac:dyDescent="0.25">
      <c r="A5398" s="88" t="s">
        <v>10765</v>
      </c>
      <c r="B5398" s="40" t="s">
        <v>2926</v>
      </c>
      <c r="C5398" s="82" t="s">
        <v>10958</v>
      </c>
      <c r="D5398" s="82">
        <v>1018</v>
      </c>
      <c r="E5398" s="82">
        <v>335</v>
      </c>
      <c r="F5398" s="82">
        <v>70</v>
      </c>
      <c r="G5398" s="82">
        <v>1423</v>
      </c>
      <c r="H5398" s="40" t="s">
        <v>2</v>
      </c>
      <c r="I5398" s="83" t="str">
        <f>IFERROR(VLOOKUP(A5398,'Alíquotas - CADPREV'!$B$2152:$N$4324,8,FALSE),"")</f>
        <v>NÃO</v>
      </c>
      <c r="J5398" s="83" t="str">
        <f>IF(H5398="RPPS",VLOOKUP(A5398,' Legislação Benef - GESCON'!$B$4:$I$2159,3,FALSE),"")</f>
        <v>NÃO</v>
      </c>
      <c r="K5398" s="83" t="str">
        <f>IF(H5398="RPPS",VLOOKUP(A5398,' Legislação Benef - GESCON'!$B$4:$I$2159,6,FALSE),"")</f>
        <v>SIM</v>
      </c>
      <c r="L5398" s="83" t="str">
        <f>IF(H5398="RPPS",IFERROR(IF(VLOOKUP(A5398,'Suspensão de repasses - GESCON'!$D$3:$J$1048576,7,FALSE)="Validada","SIM","NÃO"),"NÃO"),"")</f>
        <v>NÃO</v>
      </c>
    </row>
    <row r="5399" spans="1:12" s="19" customFormat="1" ht="15" hidden="1" customHeight="1" x14ac:dyDescent="0.25">
      <c r="A5399" s="88" t="s">
        <v>10766</v>
      </c>
      <c r="B5399" s="40" t="s">
        <v>3812</v>
      </c>
      <c r="C5399" s="82" t="s">
        <v>10959</v>
      </c>
      <c r="D5399" s="82"/>
      <c r="E5399" s="82"/>
      <c r="F5399" s="82"/>
      <c r="G5399" s="82"/>
      <c r="H5399" s="40" t="s">
        <v>4</v>
      </c>
      <c r="I5399" s="83" t="str">
        <f>IFERROR(VLOOKUP(A5399,'Alíquotas - CADPREV'!$B$2152:$N$4324,8,FALSE),"")</f>
        <v/>
      </c>
      <c r="J5399" s="83" t="str">
        <f>IF(H5399="RPPS",VLOOKUP(A5399,' Legislação Benef - GESCON'!$B$4:$I$2159,3,FALSE),"")</f>
        <v/>
      </c>
      <c r="K5399" s="83" t="str">
        <f>IF(H5399="RPPS",VLOOKUP(A5399,' Legislação Benef - GESCON'!$B$4:$I$2159,6,FALSE),"")</f>
        <v/>
      </c>
      <c r="L5399" s="83" t="str">
        <f>IF(H5399="RPPS",IFERROR(IF(VLOOKUP(A5399,'Suspensão de repasses - GESCON'!$D$3:$J$1048576,7,FALSE)="Validada","SIM","NÃO"),"NÃO"),"")</f>
        <v/>
      </c>
    </row>
    <row r="5400" spans="1:12" s="19" customFormat="1" ht="15" customHeight="1" x14ac:dyDescent="0.25">
      <c r="A5400" s="88" t="s">
        <v>10767</v>
      </c>
      <c r="B5400" s="40" t="s">
        <v>3143</v>
      </c>
      <c r="C5400" s="82" t="s">
        <v>10958</v>
      </c>
      <c r="D5400" s="82">
        <v>1394</v>
      </c>
      <c r="E5400" s="82">
        <v>506</v>
      </c>
      <c r="F5400" s="82">
        <v>84</v>
      </c>
      <c r="G5400" s="82">
        <v>1984</v>
      </c>
      <c r="H5400" s="40" t="s">
        <v>2</v>
      </c>
      <c r="I5400" s="83" t="str">
        <f>IFERROR(VLOOKUP(A5400,'Alíquotas - CADPREV'!$B$2152:$N$4324,8,FALSE),"")</f>
        <v>SIM</v>
      </c>
      <c r="J5400" s="83" t="str">
        <f>IF(H5400="RPPS",VLOOKUP(A5400,' Legislação Benef - GESCON'!$B$4:$I$2159,3,FALSE),"")</f>
        <v>NÃO</v>
      </c>
      <c r="K5400" s="83" t="str">
        <f>IF(H5400="RPPS",VLOOKUP(A5400,' Legislação Benef - GESCON'!$B$4:$I$2159,6,FALSE),"")</f>
        <v>SIM</v>
      </c>
      <c r="L5400" s="83" t="str">
        <f>IF(H5400="RPPS",IFERROR(IF(VLOOKUP(A5400,'Suspensão de repasses - GESCON'!$D$3:$J$1048576,7,FALSE)="Validada","SIM","NÃO"),"NÃO"),"")</f>
        <v>NÃO</v>
      </c>
    </row>
    <row r="5401" spans="1:12" s="19" customFormat="1" ht="15" hidden="1" customHeight="1" x14ac:dyDescent="0.25">
      <c r="A5401" s="88" t="s">
        <v>10768</v>
      </c>
      <c r="B5401" s="40" t="s">
        <v>1356</v>
      </c>
      <c r="C5401" s="82" t="s">
        <v>10959</v>
      </c>
      <c r="D5401" s="82"/>
      <c r="E5401" s="82"/>
      <c r="F5401" s="82"/>
      <c r="G5401" s="82"/>
      <c r="H5401" s="40" t="s">
        <v>4</v>
      </c>
      <c r="I5401" s="83" t="str">
        <f>IFERROR(VLOOKUP(A5401,'Alíquotas - CADPREV'!$B$2152:$N$4324,8,FALSE),"")</f>
        <v/>
      </c>
      <c r="J5401" s="83" t="str">
        <f>IF(H5401="RPPS",VLOOKUP(A5401,' Legislação Benef - GESCON'!$B$4:$I$2159,3,FALSE),"")</f>
        <v/>
      </c>
      <c r="K5401" s="83" t="str">
        <f>IF(H5401="RPPS",VLOOKUP(A5401,' Legislação Benef - GESCON'!$B$4:$I$2159,6,FALSE),"")</f>
        <v/>
      </c>
      <c r="L5401" s="83" t="str">
        <f>IF(H5401="RPPS",IFERROR(IF(VLOOKUP(A5401,'Suspensão de repasses - GESCON'!$D$3:$J$1048576,7,FALSE)="Validada","SIM","NÃO"),"NÃO"),"")</f>
        <v/>
      </c>
    </row>
    <row r="5402" spans="1:12" s="19" customFormat="1" ht="15" hidden="1" customHeight="1" x14ac:dyDescent="0.25">
      <c r="A5402" s="88" t="s">
        <v>10769</v>
      </c>
      <c r="B5402" s="40" t="s">
        <v>4289</v>
      </c>
      <c r="C5402" s="82" t="s">
        <v>10959</v>
      </c>
      <c r="D5402" s="82"/>
      <c r="E5402" s="82"/>
      <c r="F5402" s="82"/>
      <c r="G5402" s="82"/>
      <c r="H5402" s="40" t="s">
        <v>4</v>
      </c>
      <c r="I5402" s="83" t="str">
        <f>IFERROR(VLOOKUP(A5402,'Alíquotas - CADPREV'!$B$2152:$N$4324,8,FALSE),"")</f>
        <v/>
      </c>
      <c r="J5402" s="83" t="str">
        <f>IF(H5402="RPPS",VLOOKUP(A5402,' Legislação Benef - GESCON'!$B$4:$I$2159,3,FALSE),"")</f>
        <v/>
      </c>
      <c r="K5402" s="83" t="str">
        <f>IF(H5402="RPPS",VLOOKUP(A5402,' Legislação Benef - GESCON'!$B$4:$I$2159,6,FALSE),"")</f>
        <v/>
      </c>
      <c r="L5402" s="83" t="str">
        <f>IF(H5402="RPPS",IFERROR(IF(VLOOKUP(A5402,'Suspensão de repasses - GESCON'!$D$3:$J$1048576,7,FALSE)="Validada","SIM","NÃO"),"NÃO"),"")</f>
        <v/>
      </c>
    </row>
    <row r="5403" spans="1:12" s="19" customFormat="1" ht="15" hidden="1" customHeight="1" x14ac:dyDescent="0.25">
      <c r="A5403" s="88" t="s">
        <v>10770</v>
      </c>
      <c r="B5403" s="40" t="s">
        <v>2274</v>
      </c>
      <c r="C5403" s="82" t="s">
        <v>10959</v>
      </c>
      <c r="D5403" s="82"/>
      <c r="E5403" s="82"/>
      <c r="F5403" s="82"/>
      <c r="G5403" s="82"/>
      <c r="H5403" s="40" t="s">
        <v>4</v>
      </c>
      <c r="I5403" s="83" t="str">
        <f>IFERROR(VLOOKUP(A5403,'Alíquotas - CADPREV'!$B$2152:$N$4324,8,FALSE),"")</f>
        <v/>
      </c>
      <c r="J5403" s="83" t="str">
        <f>IF(H5403="RPPS",VLOOKUP(A5403,' Legislação Benef - GESCON'!$B$4:$I$2159,3,FALSE),"")</f>
        <v/>
      </c>
      <c r="K5403" s="83" t="str">
        <f>IF(H5403="RPPS",VLOOKUP(A5403,' Legislação Benef - GESCON'!$B$4:$I$2159,6,FALSE),"")</f>
        <v/>
      </c>
      <c r="L5403" s="83" t="str">
        <f>IF(H5403="RPPS",IFERROR(IF(VLOOKUP(A5403,'Suspensão de repasses - GESCON'!$D$3:$J$1048576,7,FALSE)="Validada","SIM","NÃO"),"NÃO"),"")</f>
        <v/>
      </c>
    </row>
    <row r="5404" spans="1:12" s="19" customFormat="1" ht="15" hidden="1" customHeight="1" x14ac:dyDescent="0.25">
      <c r="A5404" s="88" t="s">
        <v>10771</v>
      </c>
      <c r="B5404" s="40" t="s">
        <v>29</v>
      </c>
      <c r="C5404" s="82" t="s">
        <v>10959</v>
      </c>
      <c r="D5404" s="82"/>
      <c r="E5404" s="82"/>
      <c r="F5404" s="82"/>
      <c r="G5404" s="82"/>
      <c r="H5404" s="40" t="s">
        <v>4</v>
      </c>
      <c r="I5404" s="83" t="str">
        <f>IFERROR(VLOOKUP(A5404,'Alíquotas - CADPREV'!$B$2152:$N$4324,8,FALSE),"")</f>
        <v/>
      </c>
      <c r="J5404" s="83" t="str">
        <f>IF(H5404="RPPS",VLOOKUP(A5404,' Legislação Benef - GESCON'!$B$4:$I$2159,3,FALSE),"")</f>
        <v/>
      </c>
      <c r="K5404" s="83" t="str">
        <f>IF(H5404="RPPS",VLOOKUP(A5404,' Legislação Benef - GESCON'!$B$4:$I$2159,6,FALSE),"")</f>
        <v/>
      </c>
      <c r="L5404" s="83" t="str">
        <f>IF(H5404="RPPS",IFERROR(IF(VLOOKUP(A5404,'Suspensão de repasses - GESCON'!$D$3:$J$1048576,7,FALSE)="Validada","SIM","NÃO"),"NÃO"),"")</f>
        <v/>
      </c>
    </row>
    <row r="5405" spans="1:12" s="19" customFormat="1" ht="15" customHeight="1" x14ac:dyDescent="0.25">
      <c r="A5405" s="88" t="s">
        <v>10772</v>
      </c>
      <c r="B5405" s="40" t="s">
        <v>4626</v>
      </c>
      <c r="C5405" s="82" t="s">
        <v>10958</v>
      </c>
      <c r="D5405" s="82">
        <v>131</v>
      </c>
      <c r="E5405" s="82">
        <v>28</v>
      </c>
      <c r="F5405" s="82">
        <v>8</v>
      </c>
      <c r="G5405" s="82">
        <v>167</v>
      </c>
      <c r="H5405" s="40" t="s">
        <v>2</v>
      </c>
      <c r="I5405" s="83" t="str">
        <f>IFERROR(VLOOKUP(A5405,'Alíquotas - CADPREV'!$B$2152:$N$4324,8,FALSE),"")</f>
        <v>NÃO</v>
      </c>
      <c r="J5405" s="83" t="str">
        <f>IF(H5405="RPPS",VLOOKUP(A5405,' Legislação Benef - GESCON'!$B$4:$I$2159,3,FALSE),"")</f>
        <v>NÃO</v>
      </c>
      <c r="K5405" s="83" t="str">
        <f>IF(H5405="RPPS",VLOOKUP(A5405,' Legislação Benef - GESCON'!$B$4:$I$2159,6,FALSE),"")</f>
        <v>NÃO</v>
      </c>
      <c r="L5405" s="83" t="str">
        <f>IF(H5405="RPPS",IFERROR(IF(VLOOKUP(A5405,'Suspensão de repasses - GESCON'!$D$3:$J$1048576,7,FALSE)="Validada","SIM","NÃO"),"NÃO"),"")</f>
        <v>NÃO</v>
      </c>
    </row>
    <row r="5406" spans="1:12" s="19" customFormat="1" ht="15" customHeight="1" x14ac:dyDescent="0.25">
      <c r="A5406" s="88" t="s">
        <v>10773</v>
      </c>
      <c r="B5406" s="40" t="s">
        <v>3143</v>
      </c>
      <c r="C5406" s="82" t="s">
        <v>10958</v>
      </c>
      <c r="D5406" s="82">
        <v>191</v>
      </c>
      <c r="E5406" s="82">
        <v>45</v>
      </c>
      <c r="F5406" s="82">
        <v>17</v>
      </c>
      <c r="G5406" s="82">
        <v>253</v>
      </c>
      <c r="H5406" s="40" t="s">
        <v>2</v>
      </c>
      <c r="I5406" s="83" t="str">
        <f>IFERROR(VLOOKUP(A5406,'Alíquotas - CADPREV'!$B$2152:$N$4324,8,FALSE),"")</f>
        <v>NÃO</v>
      </c>
      <c r="J5406" s="83" t="str">
        <f>IF(H5406="RPPS",VLOOKUP(A5406,' Legislação Benef - GESCON'!$B$4:$I$2159,3,FALSE),"")</f>
        <v>NÃO</v>
      </c>
      <c r="K5406" s="83" t="str">
        <f>IF(H5406="RPPS",VLOOKUP(A5406,' Legislação Benef - GESCON'!$B$4:$I$2159,6,FALSE),"")</f>
        <v>NÃO</v>
      </c>
      <c r="L5406" s="83" t="str">
        <f>IF(H5406="RPPS",IFERROR(IF(VLOOKUP(A5406,'Suspensão de repasses - GESCON'!$D$3:$J$1048576,7,FALSE)="Validada","SIM","NÃO"),"NÃO"),"")</f>
        <v>NÃO</v>
      </c>
    </row>
    <row r="5407" spans="1:12" s="19" customFormat="1" ht="15" hidden="1" customHeight="1" x14ac:dyDescent="0.25">
      <c r="A5407" s="88" t="s">
        <v>10774</v>
      </c>
      <c r="B5407" s="40" t="s">
        <v>3812</v>
      </c>
      <c r="C5407" s="82" t="s">
        <v>10959</v>
      </c>
      <c r="D5407" s="82"/>
      <c r="E5407" s="82"/>
      <c r="F5407" s="82"/>
      <c r="G5407" s="82"/>
      <c r="H5407" s="40" t="s">
        <v>4</v>
      </c>
      <c r="I5407" s="83" t="str">
        <f>IFERROR(VLOOKUP(A5407,'Alíquotas - CADPREV'!$B$2152:$N$4324,8,FALSE),"")</f>
        <v/>
      </c>
      <c r="J5407" s="83" t="str">
        <f>IF(H5407="RPPS",VLOOKUP(A5407,' Legislação Benef - GESCON'!$B$4:$I$2159,3,FALSE),"")</f>
        <v/>
      </c>
      <c r="K5407" s="83" t="str">
        <f>IF(H5407="RPPS",VLOOKUP(A5407,' Legislação Benef - GESCON'!$B$4:$I$2159,6,FALSE),"")</f>
        <v/>
      </c>
      <c r="L5407" s="83" t="str">
        <f>IF(H5407="RPPS",IFERROR(IF(VLOOKUP(A5407,'Suspensão de repasses - GESCON'!$D$3:$J$1048576,7,FALSE)="Validada","SIM","NÃO"),"NÃO"),"")</f>
        <v/>
      </c>
    </row>
    <row r="5408" spans="1:12" s="19" customFormat="1" ht="15" hidden="1" customHeight="1" x14ac:dyDescent="0.25">
      <c r="A5408" s="88" t="s">
        <v>10775</v>
      </c>
      <c r="B5408" s="40" t="s">
        <v>3601</v>
      </c>
      <c r="C5408" s="82" t="s">
        <v>10959</v>
      </c>
      <c r="D5408" s="82"/>
      <c r="E5408" s="82"/>
      <c r="F5408" s="82"/>
      <c r="G5408" s="82"/>
      <c r="H5408" s="40" t="s">
        <v>4</v>
      </c>
      <c r="I5408" s="83" t="str">
        <f>IFERROR(VLOOKUP(A5408,'Alíquotas - CADPREV'!$B$2152:$N$4324,8,FALSE),"")</f>
        <v/>
      </c>
      <c r="J5408" s="83" t="str">
        <f>IF(H5408="RPPS",VLOOKUP(A5408,' Legislação Benef - GESCON'!$B$4:$I$2159,3,FALSE),"")</f>
        <v/>
      </c>
      <c r="K5408" s="83" t="str">
        <f>IF(H5408="RPPS",VLOOKUP(A5408,' Legislação Benef - GESCON'!$B$4:$I$2159,6,FALSE),"")</f>
        <v/>
      </c>
      <c r="L5408" s="83" t="str">
        <f>IF(H5408="RPPS",IFERROR(IF(VLOOKUP(A5408,'Suspensão de repasses - GESCON'!$D$3:$J$1048576,7,FALSE)="Validada","SIM","NÃO"),"NÃO"),"")</f>
        <v/>
      </c>
    </row>
    <row r="5409" spans="1:12" s="19" customFormat="1" ht="15" hidden="1" customHeight="1" x14ac:dyDescent="0.25">
      <c r="A5409" s="88" t="s">
        <v>10776</v>
      </c>
      <c r="B5409" s="40" t="s">
        <v>3143</v>
      </c>
      <c r="C5409" s="82" t="s">
        <v>10959</v>
      </c>
      <c r="D5409" s="82"/>
      <c r="E5409" s="82"/>
      <c r="F5409" s="82"/>
      <c r="G5409" s="82"/>
      <c r="H5409" s="40" t="s">
        <v>4</v>
      </c>
      <c r="I5409" s="83" t="str">
        <f>IFERROR(VLOOKUP(A5409,'Alíquotas - CADPREV'!$B$2152:$N$4324,8,FALSE),"")</f>
        <v/>
      </c>
      <c r="J5409" s="83" t="str">
        <f>IF(H5409="RPPS",VLOOKUP(A5409,' Legislação Benef - GESCON'!$B$4:$I$2159,3,FALSE),"")</f>
        <v/>
      </c>
      <c r="K5409" s="83" t="str">
        <f>IF(H5409="RPPS",VLOOKUP(A5409,' Legislação Benef - GESCON'!$B$4:$I$2159,6,FALSE),"")</f>
        <v/>
      </c>
      <c r="L5409" s="83" t="str">
        <f>IF(H5409="RPPS",IFERROR(IF(VLOOKUP(A5409,'Suspensão de repasses - GESCON'!$D$3:$J$1048576,7,FALSE)="Validada","SIM","NÃO"),"NÃO"),"")</f>
        <v/>
      </c>
    </row>
    <row r="5410" spans="1:12" s="19" customFormat="1" ht="15" hidden="1" customHeight="1" x14ac:dyDescent="0.25">
      <c r="A5410" s="88" t="s">
        <v>10777</v>
      </c>
      <c r="B5410" s="40" t="s">
        <v>215</v>
      </c>
      <c r="C5410" s="82" t="s">
        <v>10959</v>
      </c>
      <c r="D5410" s="82"/>
      <c r="E5410" s="82"/>
      <c r="F5410" s="82"/>
      <c r="G5410" s="82"/>
      <c r="H5410" s="40" t="s">
        <v>4</v>
      </c>
      <c r="I5410" s="83" t="str">
        <f>IFERROR(VLOOKUP(A5410,'Alíquotas - CADPREV'!$B$2152:$N$4324,8,FALSE),"")</f>
        <v/>
      </c>
      <c r="J5410" s="83" t="str">
        <f>IF(H5410="RPPS",VLOOKUP(A5410,' Legislação Benef - GESCON'!$B$4:$I$2159,3,FALSE),"")</f>
        <v/>
      </c>
      <c r="K5410" s="83" t="str">
        <f>IF(H5410="RPPS",VLOOKUP(A5410,' Legislação Benef - GESCON'!$B$4:$I$2159,6,FALSE),"")</f>
        <v/>
      </c>
      <c r="L5410" s="83" t="str">
        <f>IF(H5410="RPPS",IFERROR(IF(VLOOKUP(A5410,'Suspensão de repasses - GESCON'!$D$3:$J$1048576,7,FALSE)="Validada","SIM","NÃO"),"NÃO"),"")</f>
        <v/>
      </c>
    </row>
    <row r="5411" spans="1:12" s="19" customFormat="1" ht="15" customHeight="1" x14ac:dyDescent="0.25">
      <c r="A5411" s="88" t="s">
        <v>10778</v>
      </c>
      <c r="B5411" s="40" t="s">
        <v>4626</v>
      </c>
      <c r="C5411" s="82" t="s">
        <v>10958</v>
      </c>
      <c r="D5411" s="82">
        <v>239</v>
      </c>
      <c r="E5411" s="82">
        <v>105</v>
      </c>
      <c r="F5411" s="82">
        <v>29</v>
      </c>
      <c r="G5411" s="82">
        <v>373</v>
      </c>
      <c r="H5411" s="40" t="s">
        <v>2</v>
      </c>
      <c r="I5411" s="83" t="str">
        <f>IFERROR(VLOOKUP(A5411,'Alíquotas - CADPREV'!$B$2152:$N$4324,8,FALSE),"")</f>
        <v>NÃO</v>
      </c>
      <c r="J5411" s="83" t="str">
        <f>IF(H5411="RPPS",VLOOKUP(A5411,' Legislação Benef - GESCON'!$B$4:$I$2159,3,FALSE),"")</f>
        <v>NÃO</v>
      </c>
      <c r="K5411" s="83" t="str">
        <f>IF(H5411="RPPS",VLOOKUP(A5411,' Legislação Benef - GESCON'!$B$4:$I$2159,6,FALSE),"")</f>
        <v>NÃO</v>
      </c>
      <c r="L5411" s="83" t="str">
        <f>IF(H5411="RPPS",IFERROR(IF(VLOOKUP(A5411,'Suspensão de repasses - GESCON'!$D$3:$J$1048576,7,FALSE)="Validada","SIM","NÃO"),"NÃO"),"")</f>
        <v>NÃO</v>
      </c>
    </row>
    <row r="5412" spans="1:12" s="19" customFormat="1" ht="15" hidden="1" customHeight="1" x14ac:dyDescent="0.25">
      <c r="A5412" s="88" t="s">
        <v>10779</v>
      </c>
      <c r="B5412" s="40" t="s">
        <v>1142</v>
      </c>
      <c r="C5412" s="82" t="s">
        <v>10959</v>
      </c>
      <c r="D5412" s="82"/>
      <c r="E5412" s="82"/>
      <c r="F5412" s="82"/>
      <c r="G5412" s="82"/>
      <c r="H5412" s="40" t="s">
        <v>4</v>
      </c>
      <c r="I5412" s="83" t="str">
        <f>IFERROR(VLOOKUP(A5412,'Alíquotas - CADPREV'!$B$2152:$N$4324,8,FALSE),"")</f>
        <v/>
      </c>
      <c r="J5412" s="83" t="str">
        <f>IF(H5412="RPPS",VLOOKUP(A5412,' Legislação Benef - GESCON'!$B$4:$I$2159,3,FALSE),"")</f>
        <v/>
      </c>
      <c r="K5412" s="83" t="str">
        <f>IF(H5412="RPPS",VLOOKUP(A5412,' Legislação Benef - GESCON'!$B$4:$I$2159,6,FALSE),"")</f>
        <v/>
      </c>
      <c r="L5412" s="83" t="str">
        <f>IF(H5412="RPPS",IFERROR(IF(VLOOKUP(A5412,'Suspensão de repasses - GESCON'!$D$3:$J$1048576,7,FALSE)="Validada","SIM","NÃO"),"NÃO"),"")</f>
        <v/>
      </c>
    </row>
    <row r="5413" spans="1:12" s="19" customFormat="1" ht="15" hidden="1" customHeight="1" x14ac:dyDescent="0.25">
      <c r="A5413" s="88" t="s">
        <v>10780</v>
      </c>
      <c r="B5413" s="40" t="s">
        <v>4626</v>
      </c>
      <c r="C5413" s="82" t="s">
        <v>10959</v>
      </c>
      <c r="D5413" s="82"/>
      <c r="E5413" s="82"/>
      <c r="F5413" s="82"/>
      <c r="G5413" s="82"/>
      <c r="H5413" s="40" t="s">
        <v>4</v>
      </c>
      <c r="I5413" s="83" t="str">
        <f>IFERROR(VLOOKUP(A5413,'Alíquotas - CADPREV'!$B$2152:$N$4324,8,FALSE),"")</f>
        <v/>
      </c>
      <c r="J5413" s="83" t="str">
        <f>IF(H5413="RPPS",VLOOKUP(A5413,' Legislação Benef - GESCON'!$B$4:$I$2159,3,FALSE),"")</f>
        <v/>
      </c>
      <c r="K5413" s="83" t="str">
        <f>IF(H5413="RPPS",VLOOKUP(A5413,' Legislação Benef - GESCON'!$B$4:$I$2159,6,FALSE),"")</f>
        <v/>
      </c>
      <c r="L5413" s="83" t="str">
        <f>IF(H5413="RPPS",IFERROR(IF(VLOOKUP(A5413,'Suspensão de repasses - GESCON'!$D$3:$J$1048576,7,FALSE)="Validada","SIM","NÃO"),"NÃO"),"")</f>
        <v/>
      </c>
    </row>
    <row r="5414" spans="1:12" s="19" customFormat="1" ht="15" customHeight="1" x14ac:dyDescent="0.25">
      <c r="A5414" s="88" t="s">
        <v>10781</v>
      </c>
      <c r="B5414" s="40" t="s">
        <v>901</v>
      </c>
      <c r="C5414" s="82" t="s">
        <v>10958</v>
      </c>
      <c r="D5414" s="82">
        <v>1043</v>
      </c>
      <c r="E5414" s="82">
        <v>138</v>
      </c>
      <c r="F5414" s="82">
        <v>37</v>
      </c>
      <c r="G5414" s="82">
        <v>1218</v>
      </c>
      <c r="H5414" s="40" t="s">
        <v>2</v>
      </c>
      <c r="I5414" s="83" t="str">
        <f>IFERROR(VLOOKUP(A5414,'Alíquotas - CADPREV'!$B$2152:$N$4324,8,FALSE),"")</f>
        <v>NÃO</v>
      </c>
      <c r="J5414" s="83" t="str">
        <f>IF(H5414="RPPS",VLOOKUP(A5414,' Legislação Benef - GESCON'!$B$4:$I$2159,3,FALSE),"")</f>
        <v>NÃO</v>
      </c>
      <c r="K5414" s="83" t="str">
        <f>IF(H5414="RPPS",VLOOKUP(A5414,' Legislação Benef - GESCON'!$B$4:$I$2159,6,FALSE),"")</f>
        <v>NÃO</v>
      </c>
      <c r="L5414" s="83" t="str">
        <f>IF(H5414="RPPS",IFERROR(IF(VLOOKUP(A5414,'Suspensão de repasses - GESCON'!$D$3:$J$1048576,7,FALSE)="Validada","SIM","NÃO"),"NÃO"),"")</f>
        <v>NÃO</v>
      </c>
    </row>
    <row r="5415" spans="1:12" s="19" customFormat="1" ht="15" customHeight="1" x14ac:dyDescent="0.25">
      <c r="A5415" s="88" t="s">
        <v>10782</v>
      </c>
      <c r="B5415" s="40" t="s">
        <v>901</v>
      </c>
      <c r="C5415" s="82" t="s">
        <v>10958</v>
      </c>
      <c r="D5415" s="82">
        <v>434</v>
      </c>
      <c r="E5415" s="82">
        <v>1</v>
      </c>
      <c r="F5415" s="82">
        <v>0</v>
      </c>
      <c r="G5415" s="82">
        <v>435</v>
      </c>
      <c r="H5415" s="40" t="s">
        <v>2</v>
      </c>
      <c r="I5415" s="83" t="str">
        <f>IFERROR(VLOOKUP(A5415,'Alíquotas - CADPREV'!$B$2152:$N$4324,8,FALSE),"")</f>
        <v>NÃO</v>
      </c>
      <c r="J5415" s="83" t="str">
        <f>IF(H5415="RPPS",VLOOKUP(A5415,' Legislação Benef - GESCON'!$B$4:$I$2159,3,FALSE),"")</f>
        <v>NÃO</v>
      </c>
      <c r="K5415" s="83" t="str">
        <f>IF(H5415="RPPS",VLOOKUP(A5415,' Legislação Benef - GESCON'!$B$4:$I$2159,6,FALSE),"")</f>
        <v>NÃO</v>
      </c>
      <c r="L5415" s="83" t="str">
        <f>IF(H5415="RPPS",IFERROR(IF(VLOOKUP(A5415,'Suspensão de repasses - GESCON'!$D$3:$J$1048576,7,FALSE)="Validada","SIM","NÃO"),"NÃO"),"")</f>
        <v>NÃO</v>
      </c>
    </row>
    <row r="5416" spans="1:12" s="19" customFormat="1" ht="15" hidden="1" customHeight="1" x14ac:dyDescent="0.25">
      <c r="A5416" s="88" t="s">
        <v>10783</v>
      </c>
      <c r="B5416" s="40" t="s">
        <v>1356</v>
      </c>
      <c r="C5416" s="82" t="s">
        <v>10959</v>
      </c>
      <c r="D5416" s="82"/>
      <c r="E5416" s="82"/>
      <c r="F5416" s="82"/>
      <c r="G5416" s="82"/>
      <c r="H5416" s="40" t="s">
        <v>4</v>
      </c>
      <c r="I5416" s="83" t="str">
        <f>IFERROR(VLOOKUP(A5416,'Alíquotas - CADPREV'!$B$2152:$N$4324,8,FALSE),"")</f>
        <v/>
      </c>
      <c r="J5416" s="83" t="str">
        <f>IF(H5416="RPPS",VLOOKUP(A5416,' Legislação Benef - GESCON'!$B$4:$I$2159,3,FALSE),"")</f>
        <v/>
      </c>
      <c r="K5416" s="83" t="str">
        <f>IF(H5416="RPPS",VLOOKUP(A5416,' Legislação Benef - GESCON'!$B$4:$I$2159,6,FALSE),"")</f>
        <v/>
      </c>
      <c r="L5416" s="83" t="str">
        <f>IF(H5416="RPPS",IFERROR(IF(VLOOKUP(A5416,'Suspensão de repasses - GESCON'!$D$3:$J$1048576,7,FALSE)="Validada","SIM","NÃO"),"NÃO"),"")</f>
        <v/>
      </c>
    </row>
    <row r="5417" spans="1:12" s="19" customFormat="1" ht="15" hidden="1" customHeight="1" x14ac:dyDescent="0.25">
      <c r="A5417" s="88" t="s">
        <v>10784</v>
      </c>
      <c r="B5417" s="40" t="s">
        <v>2413</v>
      </c>
      <c r="C5417" s="82" t="s">
        <v>10959</v>
      </c>
      <c r="D5417" s="82"/>
      <c r="E5417" s="82"/>
      <c r="F5417" s="82"/>
      <c r="G5417" s="82"/>
      <c r="H5417" s="40" t="s">
        <v>4</v>
      </c>
      <c r="I5417" s="83" t="str">
        <f>IFERROR(VLOOKUP(A5417,'Alíquotas - CADPREV'!$B$2152:$N$4324,8,FALSE),"")</f>
        <v/>
      </c>
      <c r="J5417" s="83" t="str">
        <f>IF(H5417="RPPS",VLOOKUP(A5417,' Legislação Benef - GESCON'!$B$4:$I$2159,3,FALSE),"")</f>
        <v/>
      </c>
      <c r="K5417" s="83" t="str">
        <f>IF(H5417="RPPS",VLOOKUP(A5417,' Legislação Benef - GESCON'!$B$4:$I$2159,6,FALSE),"")</f>
        <v/>
      </c>
      <c r="L5417" s="83" t="str">
        <f>IF(H5417="RPPS",IFERROR(IF(VLOOKUP(A5417,'Suspensão de repasses - GESCON'!$D$3:$J$1048576,7,FALSE)="Validada","SIM","NÃO"),"NÃO"),"")</f>
        <v/>
      </c>
    </row>
    <row r="5418" spans="1:12" s="19" customFormat="1" ht="15" hidden="1" customHeight="1" x14ac:dyDescent="0.25">
      <c r="A5418" s="88" t="s">
        <v>10785</v>
      </c>
      <c r="B5418" s="40" t="s">
        <v>4289</v>
      </c>
      <c r="C5418" s="82" t="s">
        <v>10959</v>
      </c>
      <c r="D5418" s="82"/>
      <c r="E5418" s="82"/>
      <c r="F5418" s="82"/>
      <c r="G5418" s="82"/>
      <c r="H5418" s="40" t="s">
        <v>4</v>
      </c>
      <c r="I5418" s="83" t="str">
        <f>IFERROR(VLOOKUP(A5418,'Alíquotas - CADPREV'!$B$2152:$N$4324,8,FALSE),"")</f>
        <v/>
      </c>
      <c r="J5418" s="83" t="str">
        <f>IF(H5418="RPPS",VLOOKUP(A5418,' Legislação Benef - GESCON'!$B$4:$I$2159,3,FALSE),"")</f>
        <v/>
      </c>
      <c r="K5418" s="83" t="str">
        <f>IF(H5418="RPPS",VLOOKUP(A5418,' Legislação Benef - GESCON'!$B$4:$I$2159,6,FALSE),"")</f>
        <v/>
      </c>
      <c r="L5418" s="83" t="str">
        <f>IF(H5418="RPPS",IFERROR(IF(VLOOKUP(A5418,'Suspensão de repasses - GESCON'!$D$3:$J$1048576,7,FALSE)="Validada","SIM","NÃO"),"NÃO"),"")</f>
        <v/>
      </c>
    </row>
    <row r="5419" spans="1:12" s="19" customFormat="1" ht="15" hidden="1" customHeight="1" x14ac:dyDescent="0.25">
      <c r="A5419" s="88" t="s">
        <v>10786</v>
      </c>
      <c r="B5419" s="40" t="s">
        <v>634</v>
      </c>
      <c r="C5419" s="82" t="s">
        <v>10959</v>
      </c>
      <c r="D5419" s="82"/>
      <c r="E5419" s="82"/>
      <c r="F5419" s="82"/>
      <c r="G5419" s="82"/>
      <c r="H5419" s="40" t="s">
        <v>4</v>
      </c>
      <c r="I5419" s="83" t="str">
        <f>IFERROR(VLOOKUP(A5419,'Alíquotas - CADPREV'!$B$2152:$N$4324,8,FALSE),"")</f>
        <v/>
      </c>
      <c r="J5419" s="83" t="str">
        <f>IF(H5419="RPPS",VLOOKUP(A5419,' Legislação Benef - GESCON'!$B$4:$I$2159,3,FALSE),"")</f>
        <v/>
      </c>
      <c r="K5419" s="83" t="str">
        <f>IF(H5419="RPPS",VLOOKUP(A5419,' Legislação Benef - GESCON'!$B$4:$I$2159,6,FALSE),"")</f>
        <v/>
      </c>
      <c r="L5419" s="83" t="str">
        <f>IF(H5419="RPPS",IFERROR(IF(VLOOKUP(A5419,'Suspensão de repasses - GESCON'!$D$3:$J$1048576,7,FALSE)="Validada","SIM","NÃO"),"NÃO"),"")</f>
        <v/>
      </c>
    </row>
    <row r="5420" spans="1:12" s="19" customFormat="1" ht="15" hidden="1" customHeight="1" x14ac:dyDescent="0.25">
      <c r="A5420" s="88" t="s">
        <v>10787</v>
      </c>
      <c r="B5420" s="40" t="s">
        <v>1356</v>
      </c>
      <c r="C5420" s="82" t="s">
        <v>10959</v>
      </c>
      <c r="D5420" s="82"/>
      <c r="E5420" s="82"/>
      <c r="F5420" s="82"/>
      <c r="G5420" s="82"/>
      <c r="H5420" s="40" t="s">
        <v>4</v>
      </c>
      <c r="I5420" s="83" t="str">
        <f>IFERROR(VLOOKUP(A5420,'Alíquotas - CADPREV'!$B$2152:$N$4324,8,FALSE),"")</f>
        <v/>
      </c>
      <c r="J5420" s="83" t="str">
        <f>IF(H5420="RPPS",VLOOKUP(A5420,' Legislação Benef - GESCON'!$B$4:$I$2159,3,FALSE),"")</f>
        <v/>
      </c>
      <c r="K5420" s="83" t="str">
        <f>IF(H5420="RPPS",VLOOKUP(A5420,' Legislação Benef - GESCON'!$B$4:$I$2159,6,FALSE),"")</f>
        <v/>
      </c>
      <c r="L5420" s="83" t="str">
        <f>IF(H5420="RPPS",IFERROR(IF(VLOOKUP(A5420,'Suspensão de repasses - GESCON'!$D$3:$J$1048576,7,FALSE)="Validada","SIM","NÃO"),"NÃO"),"")</f>
        <v/>
      </c>
    </row>
    <row r="5421" spans="1:12" s="19" customFormat="1" ht="15" customHeight="1" x14ac:dyDescent="0.25">
      <c r="A5421" s="88" t="s">
        <v>10788</v>
      </c>
      <c r="B5421" s="40" t="s">
        <v>133</v>
      </c>
      <c r="C5421" s="82" t="s">
        <v>10958</v>
      </c>
      <c r="D5421" s="82">
        <v>452</v>
      </c>
      <c r="E5421" s="82">
        <v>0</v>
      </c>
      <c r="F5421" s="82">
        <v>0</v>
      </c>
      <c r="G5421" s="82">
        <v>452</v>
      </c>
      <c r="H5421" s="40" t="s">
        <v>2</v>
      </c>
      <c r="I5421" s="83" t="str">
        <f>IFERROR(VLOOKUP(A5421,'Alíquotas - CADPREV'!$B$2152:$N$4324,8,FALSE),"")</f>
        <v>NÃO</v>
      </c>
      <c r="J5421" s="83" t="str">
        <f>IF(H5421="RPPS",VLOOKUP(A5421,' Legislação Benef - GESCON'!$B$4:$I$2159,3,FALSE),"")</f>
        <v>NÃO</v>
      </c>
      <c r="K5421" s="83" t="str">
        <f>IF(H5421="RPPS",VLOOKUP(A5421,' Legislação Benef - GESCON'!$B$4:$I$2159,6,FALSE),"")</f>
        <v>NÃO</v>
      </c>
      <c r="L5421" s="83" t="str">
        <f>IF(H5421="RPPS",IFERROR(IF(VLOOKUP(A5421,'Suspensão de repasses - GESCON'!$D$3:$J$1048576,7,FALSE)="Validada","SIM","NÃO"),"NÃO"),"")</f>
        <v>NÃO</v>
      </c>
    </row>
    <row r="5422" spans="1:12" s="19" customFormat="1" ht="15" hidden="1" customHeight="1" x14ac:dyDescent="0.25">
      <c r="A5422" s="88" t="s">
        <v>10789</v>
      </c>
      <c r="B5422" s="40" t="s">
        <v>215</v>
      </c>
      <c r="C5422" s="82" t="s">
        <v>10959</v>
      </c>
      <c r="D5422" s="82"/>
      <c r="E5422" s="82"/>
      <c r="F5422" s="82"/>
      <c r="G5422" s="82"/>
      <c r="H5422" s="40" t="s">
        <v>4</v>
      </c>
      <c r="I5422" s="83" t="str">
        <f>IFERROR(VLOOKUP(A5422,'Alíquotas - CADPREV'!$B$2152:$N$4324,8,FALSE),"")</f>
        <v/>
      </c>
      <c r="J5422" s="83" t="str">
        <f>IF(H5422="RPPS",VLOOKUP(A5422,' Legislação Benef - GESCON'!$B$4:$I$2159,3,FALSE),"")</f>
        <v/>
      </c>
      <c r="K5422" s="83" t="str">
        <f>IF(H5422="RPPS",VLOOKUP(A5422,' Legislação Benef - GESCON'!$B$4:$I$2159,6,FALSE),"")</f>
        <v/>
      </c>
      <c r="L5422" s="83" t="str">
        <f>IF(H5422="RPPS",IFERROR(IF(VLOOKUP(A5422,'Suspensão de repasses - GESCON'!$D$3:$J$1048576,7,FALSE)="Validada","SIM","NÃO"),"NÃO"),"")</f>
        <v/>
      </c>
    </row>
    <row r="5423" spans="1:12" s="19" customFormat="1" ht="15" hidden="1" customHeight="1" x14ac:dyDescent="0.25">
      <c r="A5423" s="88" t="s">
        <v>10790</v>
      </c>
      <c r="B5423" s="40" t="s">
        <v>2926</v>
      </c>
      <c r="C5423" s="82" t="s">
        <v>10959</v>
      </c>
      <c r="D5423" s="82"/>
      <c r="E5423" s="82"/>
      <c r="F5423" s="82"/>
      <c r="G5423" s="82"/>
      <c r="H5423" s="40" t="s">
        <v>4</v>
      </c>
      <c r="I5423" s="83" t="str">
        <f>IFERROR(VLOOKUP(A5423,'Alíquotas - CADPREV'!$B$2152:$N$4324,8,FALSE),"")</f>
        <v/>
      </c>
      <c r="J5423" s="83" t="str">
        <f>IF(H5423="RPPS",VLOOKUP(A5423,' Legislação Benef - GESCON'!$B$4:$I$2159,3,FALSE),"")</f>
        <v/>
      </c>
      <c r="K5423" s="83" t="str">
        <f>IF(H5423="RPPS",VLOOKUP(A5423,' Legislação Benef - GESCON'!$B$4:$I$2159,6,FALSE),"")</f>
        <v/>
      </c>
      <c r="L5423" s="83" t="str">
        <f>IF(H5423="RPPS",IFERROR(IF(VLOOKUP(A5423,'Suspensão de repasses - GESCON'!$D$3:$J$1048576,7,FALSE)="Validada","SIM","NÃO"),"NÃO"),"")</f>
        <v/>
      </c>
    </row>
    <row r="5424" spans="1:12" s="19" customFormat="1" ht="15" customHeight="1" x14ac:dyDescent="0.25">
      <c r="A5424" s="88" t="s">
        <v>10791</v>
      </c>
      <c r="B5424" s="40" t="s">
        <v>1356</v>
      </c>
      <c r="C5424" s="82" t="s">
        <v>10958</v>
      </c>
      <c r="D5424" s="82">
        <v>475</v>
      </c>
      <c r="E5424" s="82">
        <v>35</v>
      </c>
      <c r="F5424" s="82">
        <v>23</v>
      </c>
      <c r="G5424" s="82">
        <v>533</v>
      </c>
      <c r="H5424" s="40" t="s">
        <v>2</v>
      </c>
      <c r="I5424" s="83" t="str">
        <f>IFERROR(VLOOKUP(A5424,'Alíquotas - CADPREV'!$B$2152:$N$4324,8,FALSE),"")</f>
        <v>NÃO</v>
      </c>
      <c r="J5424" s="83" t="str">
        <f>IF(H5424="RPPS",VLOOKUP(A5424,' Legislação Benef - GESCON'!$B$4:$I$2159,3,FALSE),"")</f>
        <v>NÃO</v>
      </c>
      <c r="K5424" s="83" t="str">
        <f>IF(H5424="RPPS",VLOOKUP(A5424,' Legislação Benef - GESCON'!$B$4:$I$2159,6,FALSE),"")</f>
        <v>NÃO</v>
      </c>
      <c r="L5424" s="83" t="str">
        <f>IF(H5424="RPPS",IFERROR(IF(VLOOKUP(A5424,'Suspensão de repasses - GESCON'!$D$3:$J$1048576,7,FALSE)="Validada","SIM","NÃO"),"NÃO"),"")</f>
        <v>NÃO</v>
      </c>
    </row>
    <row r="5425" spans="1:12" s="19" customFormat="1" ht="15" hidden="1" customHeight="1" x14ac:dyDescent="0.25">
      <c r="A5425" s="88" t="s">
        <v>10792</v>
      </c>
      <c r="B5425" s="40" t="s">
        <v>133</v>
      </c>
      <c r="C5425" s="82" t="s">
        <v>10959</v>
      </c>
      <c r="D5425" s="82"/>
      <c r="E5425" s="82"/>
      <c r="F5425" s="82"/>
      <c r="G5425" s="82"/>
      <c r="H5425" s="40" t="s">
        <v>4</v>
      </c>
      <c r="I5425" s="83" t="str">
        <f>IFERROR(VLOOKUP(A5425,'Alíquotas - CADPREV'!$B$2152:$N$4324,8,FALSE),"")</f>
        <v/>
      </c>
      <c r="J5425" s="83" t="str">
        <f>IF(H5425="RPPS",VLOOKUP(A5425,' Legislação Benef - GESCON'!$B$4:$I$2159,3,FALSE),"")</f>
        <v/>
      </c>
      <c r="K5425" s="83" t="str">
        <f>IF(H5425="RPPS",VLOOKUP(A5425,' Legislação Benef - GESCON'!$B$4:$I$2159,6,FALSE),"")</f>
        <v/>
      </c>
      <c r="L5425" s="83" t="str">
        <f>IF(H5425="RPPS",IFERROR(IF(VLOOKUP(A5425,'Suspensão de repasses - GESCON'!$D$3:$J$1048576,7,FALSE)="Validada","SIM","NÃO"),"NÃO"),"")</f>
        <v/>
      </c>
    </row>
    <row r="5426" spans="1:12" s="19" customFormat="1" ht="15" customHeight="1" x14ac:dyDescent="0.25">
      <c r="A5426" s="88" t="s">
        <v>10793</v>
      </c>
      <c r="B5426" s="40" t="s">
        <v>3812</v>
      </c>
      <c r="C5426" s="82" t="s">
        <v>10958</v>
      </c>
      <c r="D5426" s="82">
        <v>2091</v>
      </c>
      <c r="E5426" s="82">
        <v>1</v>
      </c>
      <c r="F5426" s="82">
        <v>0</v>
      </c>
      <c r="G5426" s="82">
        <v>2092</v>
      </c>
      <c r="H5426" s="40" t="s">
        <v>2</v>
      </c>
      <c r="I5426" s="83" t="str">
        <f>IFERROR(VLOOKUP(A5426,'Alíquotas - CADPREV'!$B$2152:$N$4324,8,FALSE),"")</f>
        <v>NÃO</v>
      </c>
      <c r="J5426" s="83" t="str">
        <f>IF(H5426="RPPS",VLOOKUP(A5426,' Legislação Benef - GESCON'!$B$4:$I$2159,3,FALSE),"")</f>
        <v>NÃO</v>
      </c>
      <c r="K5426" s="83" t="str">
        <f>IF(H5426="RPPS",VLOOKUP(A5426,' Legislação Benef - GESCON'!$B$4:$I$2159,6,FALSE),"")</f>
        <v>NÃO</v>
      </c>
      <c r="L5426" s="83" t="str">
        <f>IF(H5426="RPPS",IFERROR(IF(VLOOKUP(A5426,'Suspensão de repasses - GESCON'!$D$3:$J$1048576,7,FALSE)="Validada","SIM","NÃO"),"NÃO"),"")</f>
        <v>NÃO</v>
      </c>
    </row>
    <row r="5427" spans="1:12" s="19" customFormat="1" ht="15" hidden="1" customHeight="1" x14ac:dyDescent="0.25">
      <c r="A5427" s="88" t="s">
        <v>10794</v>
      </c>
      <c r="B5427" s="40" t="s">
        <v>634</v>
      </c>
      <c r="C5427" s="82" t="s">
        <v>10959</v>
      </c>
      <c r="D5427" s="82"/>
      <c r="E5427" s="82"/>
      <c r="F5427" s="82"/>
      <c r="G5427" s="82"/>
      <c r="H5427" s="40" t="s">
        <v>4</v>
      </c>
      <c r="I5427" s="83" t="str">
        <f>IFERROR(VLOOKUP(A5427,'Alíquotas - CADPREV'!$B$2152:$N$4324,8,FALSE),"")</f>
        <v/>
      </c>
      <c r="J5427" s="83" t="str">
        <f>IF(H5427="RPPS",VLOOKUP(A5427,' Legislação Benef - GESCON'!$B$4:$I$2159,3,FALSE),"")</f>
        <v/>
      </c>
      <c r="K5427" s="83" t="str">
        <f>IF(H5427="RPPS",VLOOKUP(A5427,' Legislação Benef - GESCON'!$B$4:$I$2159,6,FALSE),"")</f>
        <v/>
      </c>
      <c r="L5427" s="83" t="str">
        <f>IF(H5427="RPPS",IFERROR(IF(VLOOKUP(A5427,'Suspensão de repasses - GESCON'!$D$3:$J$1048576,7,FALSE)="Validada","SIM","NÃO"),"NÃO"),"")</f>
        <v/>
      </c>
    </row>
    <row r="5428" spans="1:12" s="19" customFormat="1" ht="15" hidden="1" customHeight="1" x14ac:dyDescent="0.25">
      <c r="A5428" s="88" t="s">
        <v>10795</v>
      </c>
      <c r="B5428" s="40" t="s">
        <v>3747</v>
      </c>
      <c r="C5428" s="82" t="s">
        <v>10959</v>
      </c>
      <c r="D5428" s="82"/>
      <c r="E5428" s="82"/>
      <c r="F5428" s="82"/>
      <c r="G5428" s="82"/>
      <c r="H5428" s="40" t="s">
        <v>4</v>
      </c>
      <c r="I5428" s="83" t="str">
        <f>IFERROR(VLOOKUP(A5428,'Alíquotas - CADPREV'!$B$2152:$N$4324,8,FALSE),"")</f>
        <v/>
      </c>
      <c r="J5428" s="83" t="str">
        <f>IF(H5428="RPPS",VLOOKUP(A5428,' Legislação Benef - GESCON'!$B$4:$I$2159,3,FALSE),"")</f>
        <v/>
      </c>
      <c r="K5428" s="83" t="str">
        <f>IF(H5428="RPPS",VLOOKUP(A5428,' Legislação Benef - GESCON'!$B$4:$I$2159,6,FALSE),"")</f>
        <v/>
      </c>
      <c r="L5428" s="83" t="str">
        <f>IF(H5428="RPPS",IFERROR(IF(VLOOKUP(A5428,'Suspensão de repasses - GESCON'!$D$3:$J$1048576,7,FALSE)="Validada","SIM","NÃO"),"NÃO"),"")</f>
        <v/>
      </c>
    </row>
    <row r="5429" spans="1:12" s="19" customFormat="1" ht="15" hidden="1" customHeight="1" x14ac:dyDescent="0.25">
      <c r="A5429" s="88" t="s">
        <v>10796</v>
      </c>
      <c r="B5429" s="40" t="s">
        <v>4289</v>
      </c>
      <c r="C5429" s="82" t="s">
        <v>10959</v>
      </c>
      <c r="D5429" s="82"/>
      <c r="E5429" s="82"/>
      <c r="F5429" s="82"/>
      <c r="G5429" s="82"/>
      <c r="H5429" s="40" t="s">
        <v>4</v>
      </c>
      <c r="I5429" s="83" t="str">
        <f>IFERROR(VLOOKUP(A5429,'Alíquotas - CADPREV'!$B$2152:$N$4324,8,FALSE),"")</f>
        <v/>
      </c>
      <c r="J5429" s="83" t="str">
        <f>IF(H5429="RPPS",VLOOKUP(A5429,' Legislação Benef - GESCON'!$B$4:$I$2159,3,FALSE),"")</f>
        <v/>
      </c>
      <c r="K5429" s="83" t="str">
        <f>IF(H5429="RPPS",VLOOKUP(A5429,' Legislação Benef - GESCON'!$B$4:$I$2159,6,FALSE),"")</f>
        <v/>
      </c>
      <c r="L5429" s="83" t="str">
        <f>IF(H5429="RPPS",IFERROR(IF(VLOOKUP(A5429,'Suspensão de repasses - GESCON'!$D$3:$J$1048576,7,FALSE)="Validada","SIM","NÃO"),"NÃO"),"")</f>
        <v/>
      </c>
    </row>
    <row r="5430" spans="1:12" s="19" customFormat="1" ht="15" hidden="1" customHeight="1" x14ac:dyDescent="0.25">
      <c r="A5430" s="88" t="s">
        <v>10797</v>
      </c>
      <c r="B5430" s="40" t="s">
        <v>4626</v>
      </c>
      <c r="C5430" s="82" t="s">
        <v>10959</v>
      </c>
      <c r="D5430" s="82"/>
      <c r="E5430" s="82"/>
      <c r="F5430" s="82"/>
      <c r="G5430" s="82"/>
      <c r="H5430" s="40" t="s">
        <v>4</v>
      </c>
      <c r="I5430" s="83" t="str">
        <f>IFERROR(VLOOKUP(A5430,'Alíquotas - CADPREV'!$B$2152:$N$4324,8,FALSE),"")</f>
        <v/>
      </c>
      <c r="J5430" s="83" t="str">
        <f>IF(H5430="RPPS",VLOOKUP(A5430,' Legislação Benef - GESCON'!$B$4:$I$2159,3,FALSE),"")</f>
        <v/>
      </c>
      <c r="K5430" s="83" t="str">
        <f>IF(H5430="RPPS",VLOOKUP(A5430,' Legislação Benef - GESCON'!$B$4:$I$2159,6,FALSE),"")</f>
        <v/>
      </c>
      <c r="L5430" s="83" t="str">
        <f>IF(H5430="RPPS",IFERROR(IF(VLOOKUP(A5430,'Suspensão de repasses - GESCON'!$D$3:$J$1048576,7,FALSE)="Validada","SIM","NÃO"),"NÃO"),"")</f>
        <v/>
      </c>
    </row>
    <row r="5431" spans="1:12" s="19" customFormat="1" ht="15" hidden="1" customHeight="1" x14ac:dyDescent="0.25">
      <c r="A5431" s="88" t="s">
        <v>10798</v>
      </c>
      <c r="B5431" s="40" t="s">
        <v>4289</v>
      </c>
      <c r="C5431" s="82" t="s">
        <v>10959</v>
      </c>
      <c r="D5431" s="82"/>
      <c r="E5431" s="82"/>
      <c r="F5431" s="82"/>
      <c r="G5431" s="82"/>
      <c r="H5431" s="40" t="s">
        <v>4</v>
      </c>
      <c r="I5431" s="83" t="str">
        <f>IFERROR(VLOOKUP(A5431,'Alíquotas - CADPREV'!$B$2152:$N$4324,8,FALSE),"")</f>
        <v/>
      </c>
      <c r="J5431" s="83" t="str">
        <f>IF(H5431="RPPS",VLOOKUP(A5431,' Legislação Benef - GESCON'!$B$4:$I$2159,3,FALSE),"")</f>
        <v/>
      </c>
      <c r="K5431" s="83" t="str">
        <f>IF(H5431="RPPS",VLOOKUP(A5431,' Legislação Benef - GESCON'!$B$4:$I$2159,6,FALSE),"")</f>
        <v/>
      </c>
      <c r="L5431" s="83" t="str">
        <f>IF(H5431="RPPS",IFERROR(IF(VLOOKUP(A5431,'Suspensão de repasses - GESCON'!$D$3:$J$1048576,7,FALSE)="Validada","SIM","NÃO"),"NÃO"),"")</f>
        <v/>
      </c>
    </row>
    <row r="5432" spans="1:12" s="19" customFormat="1" ht="15" customHeight="1" x14ac:dyDescent="0.25">
      <c r="A5432" s="88" t="s">
        <v>10799</v>
      </c>
      <c r="B5432" s="40" t="s">
        <v>901</v>
      </c>
      <c r="C5432" s="82" t="s">
        <v>10958</v>
      </c>
      <c r="D5432" s="82">
        <v>254</v>
      </c>
      <c r="E5432" s="82">
        <v>52</v>
      </c>
      <c r="F5432" s="82">
        <v>14</v>
      </c>
      <c r="G5432" s="82">
        <v>320</v>
      </c>
      <c r="H5432" s="40" t="s">
        <v>2</v>
      </c>
      <c r="I5432" s="83" t="str">
        <f>IFERROR(VLOOKUP(A5432,'Alíquotas - CADPREV'!$B$2152:$N$4324,8,FALSE),"")</f>
        <v>NÃO</v>
      </c>
      <c r="J5432" s="83" t="str">
        <f>IF(H5432="RPPS",VLOOKUP(A5432,' Legislação Benef - GESCON'!$B$4:$I$2159,3,FALSE),"")</f>
        <v>NÃO</v>
      </c>
      <c r="K5432" s="83" t="str">
        <f>IF(H5432="RPPS",VLOOKUP(A5432,' Legislação Benef - GESCON'!$B$4:$I$2159,6,FALSE),"")</f>
        <v>NÃO</v>
      </c>
      <c r="L5432" s="83" t="str">
        <f>IF(H5432="RPPS",IFERROR(IF(VLOOKUP(A5432,'Suspensão de repasses - GESCON'!$D$3:$J$1048576,7,FALSE)="Validada","SIM","NÃO"),"NÃO"),"")</f>
        <v>NÃO</v>
      </c>
    </row>
    <row r="5433" spans="1:12" s="19" customFormat="1" ht="15" hidden="1" customHeight="1" x14ac:dyDescent="0.25">
      <c r="A5433" s="88" t="s">
        <v>10800</v>
      </c>
      <c r="B5433" s="40" t="s">
        <v>215</v>
      </c>
      <c r="C5433" s="82" t="s">
        <v>10959</v>
      </c>
      <c r="D5433" s="82"/>
      <c r="E5433" s="82"/>
      <c r="F5433" s="82"/>
      <c r="G5433" s="82"/>
      <c r="H5433" s="40" t="s">
        <v>4</v>
      </c>
      <c r="I5433" s="83" t="str">
        <f>IFERROR(VLOOKUP(A5433,'Alíquotas - CADPREV'!$B$2152:$N$4324,8,FALSE),"")</f>
        <v/>
      </c>
      <c r="J5433" s="83" t="str">
        <f>IF(H5433="RPPS",VLOOKUP(A5433,' Legislação Benef - GESCON'!$B$4:$I$2159,3,FALSE),"")</f>
        <v/>
      </c>
      <c r="K5433" s="83" t="str">
        <f>IF(H5433="RPPS",VLOOKUP(A5433,' Legislação Benef - GESCON'!$B$4:$I$2159,6,FALSE),"")</f>
        <v/>
      </c>
      <c r="L5433" s="83" t="str">
        <f>IF(H5433="RPPS",IFERROR(IF(VLOOKUP(A5433,'Suspensão de repasses - GESCON'!$D$3:$J$1048576,7,FALSE)="Validada","SIM","NÃO"),"NÃO"),"")</f>
        <v/>
      </c>
    </row>
    <row r="5434" spans="1:12" s="19" customFormat="1" ht="15" hidden="1" customHeight="1" x14ac:dyDescent="0.25">
      <c r="A5434" s="88" t="s">
        <v>10801</v>
      </c>
      <c r="B5434" s="40" t="s">
        <v>3812</v>
      </c>
      <c r="C5434" s="82" t="s">
        <v>10959</v>
      </c>
      <c r="D5434" s="82"/>
      <c r="E5434" s="82"/>
      <c r="F5434" s="82"/>
      <c r="G5434" s="82"/>
      <c r="H5434" s="40" t="s">
        <v>4</v>
      </c>
      <c r="I5434" s="83" t="str">
        <f>IFERROR(VLOOKUP(A5434,'Alíquotas - CADPREV'!$B$2152:$N$4324,8,FALSE),"")</f>
        <v/>
      </c>
      <c r="J5434" s="83" t="str">
        <f>IF(H5434="RPPS",VLOOKUP(A5434,' Legislação Benef - GESCON'!$B$4:$I$2159,3,FALSE),"")</f>
        <v/>
      </c>
      <c r="K5434" s="83" t="str">
        <f>IF(H5434="RPPS",VLOOKUP(A5434,' Legislação Benef - GESCON'!$B$4:$I$2159,6,FALSE),"")</f>
        <v/>
      </c>
      <c r="L5434" s="83" t="str">
        <f>IF(H5434="RPPS",IFERROR(IF(VLOOKUP(A5434,'Suspensão de repasses - GESCON'!$D$3:$J$1048576,7,FALSE)="Validada","SIM","NÃO"),"NÃO"),"")</f>
        <v/>
      </c>
    </row>
    <row r="5435" spans="1:12" s="19" customFormat="1" ht="15" customHeight="1" x14ac:dyDescent="0.25">
      <c r="A5435" s="88" t="s">
        <v>10802</v>
      </c>
      <c r="B5435" s="40" t="s">
        <v>2274</v>
      </c>
      <c r="C5435" s="82" t="s">
        <v>10958</v>
      </c>
      <c r="D5435" s="82">
        <v>159</v>
      </c>
      <c r="E5435" s="82">
        <v>12</v>
      </c>
      <c r="F5435" s="82">
        <v>1</v>
      </c>
      <c r="G5435" s="82">
        <v>172</v>
      </c>
      <c r="H5435" s="40" t="s">
        <v>2</v>
      </c>
      <c r="I5435" s="83" t="str">
        <f>IFERROR(VLOOKUP(A5435,'Alíquotas - CADPREV'!$B$2152:$N$4324,8,FALSE),"")</f>
        <v>NÃO</v>
      </c>
      <c r="J5435" s="83" t="str">
        <f>IF(H5435="RPPS",VLOOKUP(A5435,' Legislação Benef - GESCON'!$B$4:$I$2159,3,FALSE),"")</f>
        <v>NÃO</v>
      </c>
      <c r="K5435" s="83" t="str">
        <f>IF(H5435="RPPS",VLOOKUP(A5435,' Legislação Benef - GESCON'!$B$4:$I$2159,6,FALSE),"")</f>
        <v>NÃO</v>
      </c>
      <c r="L5435" s="83" t="str">
        <f>IF(H5435="RPPS",IFERROR(IF(VLOOKUP(A5435,'Suspensão de repasses - GESCON'!$D$3:$J$1048576,7,FALSE)="Validada","SIM","NÃO"),"NÃO"),"")</f>
        <v>NÃO</v>
      </c>
    </row>
    <row r="5436" spans="1:12" s="19" customFormat="1" ht="15" customHeight="1" x14ac:dyDescent="0.25">
      <c r="A5436" s="88" t="s">
        <v>10803</v>
      </c>
      <c r="B5436" s="40" t="s">
        <v>3747</v>
      </c>
      <c r="C5436" s="82" t="s">
        <v>10958</v>
      </c>
      <c r="D5436" s="82">
        <v>324</v>
      </c>
      <c r="E5436" s="82">
        <v>21</v>
      </c>
      <c r="F5436" s="82">
        <v>2</v>
      </c>
      <c r="G5436" s="82">
        <v>347</v>
      </c>
      <c r="H5436" s="40" t="s">
        <v>2</v>
      </c>
      <c r="I5436" s="83" t="str">
        <f>IFERROR(VLOOKUP(A5436,'Alíquotas - CADPREV'!$B$2152:$N$4324,8,FALSE),"")</f>
        <v>NÃO</v>
      </c>
      <c r="J5436" s="83" t="str">
        <f>IF(H5436="RPPS",VLOOKUP(A5436,' Legislação Benef - GESCON'!$B$4:$I$2159,3,FALSE),"")</f>
        <v>NÃO</v>
      </c>
      <c r="K5436" s="83" t="str">
        <f>IF(H5436="RPPS",VLOOKUP(A5436,' Legislação Benef - GESCON'!$B$4:$I$2159,6,FALSE),"")</f>
        <v>NÃO</v>
      </c>
      <c r="L5436" s="83" t="str">
        <f>IF(H5436="RPPS",IFERROR(IF(VLOOKUP(A5436,'Suspensão de repasses - GESCON'!$D$3:$J$1048576,7,FALSE)="Validada","SIM","NÃO"),"NÃO"),"")</f>
        <v>NÃO</v>
      </c>
    </row>
    <row r="5437" spans="1:12" s="19" customFormat="1" ht="15" customHeight="1" x14ac:dyDescent="0.25">
      <c r="A5437" s="88" t="s">
        <v>10804</v>
      </c>
      <c r="B5437" s="40" t="s">
        <v>3747</v>
      </c>
      <c r="C5437" s="82" t="s">
        <v>10958</v>
      </c>
      <c r="D5437" s="82">
        <v>341</v>
      </c>
      <c r="E5437" s="82">
        <v>33</v>
      </c>
      <c r="F5437" s="82">
        <v>6</v>
      </c>
      <c r="G5437" s="82">
        <v>380</v>
      </c>
      <c r="H5437" s="40" t="s">
        <v>2</v>
      </c>
      <c r="I5437" s="83" t="str">
        <f>IFERROR(VLOOKUP(A5437,'Alíquotas - CADPREV'!$B$2152:$N$4324,8,FALSE),"")</f>
        <v>SIM</v>
      </c>
      <c r="J5437" s="83" t="str">
        <f>IF(H5437="RPPS",VLOOKUP(A5437,' Legislação Benef - GESCON'!$B$4:$I$2159,3,FALSE),"")</f>
        <v>NÃO</v>
      </c>
      <c r="K5437" s="83" t="str">
        <f>IF(H5437="RPPS",VLOOKUP(A5437,' Legislação Benef - GESCON'!$B$4:$I$2159,6,FALSE),"")</f>
        <v>SIM</v>
      </c>
      <c r="L5437" s="83" t="str">
        <f>IF(H5437="RPPS",IFERROR(IF(VLOOKUP(A5437,'Suspensão de repasses - GESCON'!$D$3:$J$1048576,7,FALSE)="Validada","SIM","NÃO"),"NÃO"),"")</f>
        <v>NÃO</v>
      </c>
    </row>
    <row r="5438" spans="1:12" s="19" customFormat="1" ht="15" customHeight="1" x14ac:dyDescent="0.25">
      <c r="A5438" s="88" t="s">
        <v>10805</v>
      </c>
      <c r="B5438" s="40" t="s">
        <v>3812</v>
      </c>
      <c r="C5438" s="82" t="s">
        <v>10958</v>
      </c>
      <c r="D5438" s="82">
        <v>232</v>
      </c>
      <c r="E5438" s="82">
        <v>41</v>
      </c>
      <c r="F5438" s="82">
        <v>6</v>
      </c>
      <c r="G5438" s="82">
        <v>279</v>
      </c>
      <c r="H5438" s="40" t="s">
        <v>2</v>
      </c>
      <c r="I5438" s="83" t="str">
        <f>IFERROR(VLOOKUP(A5438,'Alíquotas - CADPREV'!$B$2152:$N$4324,8,FALSE),"")</f>
        <v>SIM</v>
      </c>
      <c r="J5438" s="83" t="str">
        <f>IF(H5438="RPPS",VLOOKUP(A5438,' Legislação Benef - GESCON'!$B$4:$I$2159,3,FALSE),"")</f>
        <v>NÃO</v>
      </c>
      <c r="K5438" s="83" t="str">
        <f>IF(H5438="RPPS",VLOOKUP(A5438,' Legislação Benef - GESCON'!$B$4:$I$2159,6,FALSE),"")</f>
        <v>SIM</v>
      </c>
      <c r="L5438" s="83" t="str">
        <f>IF(H5438="RPPS",IFERROR(IF(VLOOKUP(A5438,'Suspensão de repasses - GESCON'!$D$3:$J$1048576,7,FALSE)="Validada","SIM","NÃO"),"NÃO"),"")</f>
        <v>NÃO</v>
      </c>
    </row>
    <row r="5439" spans="1:12" s="19" customFormat="1" ht="15" customHeight="1" x14ac:dyDescent="0.25">
      <c r="A5439" s="88" t="s">
        <v>10806</v>
      </c>
      <c r="B5439" s="40" t="s">
        <v>3812</v>
      </c>
      <c r="C5439" s="82" t="s">
        <v>10958</v>
      </c>
      <c r="D5439" s="82">
        <v>197</v>
      </c>
      <c r="E5439" s="82">
        <v>34</v>
      </c>
      <c r="F5439" s="82">
        <v>5</v>
      </c>
      <c r="G5439" s="82">
        <v>236</v>
      </c>
      <c r="H5439" s="40" t="s">
        <v>2</v>
      </c>
      <c r="I5439" s="83" t="str">
        <f>IFERROR(VLOOKUP(A5439,'Alíquotas - CADPREV'!$B$2152:$N$4324,8,FALSE),"")</f>
        <v>NÃO</v>
      </c>
      <c r="J5439" s="83" t="str">
        <f>IF(H5439="RPPS",VLOOKUP(A5439,' Legislação Benef - GESCON'!$B$4:$I$2159,3,FALSE),"")</f>
        <v>NÃO</v>
      </c>
      <c r="K5439" s="83" t="str">
        <f>IF(H5439="RPPS",VLOOKUP(A5439,' Legislação Benef - GESCON'!$B$4:$I$2159,6,FALSE),"")</f>
        <v>NÃO</v>
      </c>
      <c r="L5439" s="83" t="str">
        <f>IF(H5439="RPPS",IFERROR(IF(VLOOKUP(A5439,'Suspensão de repasses - GESCON'!$D$3:$J$1048576,7,FALSE)="Validada","SIM","NÃO"),"NÃO"),"")</f>
        <v>NÃO</v>
      </c>
    </row>
    <row r="5440" spans="1:12" s="19" customFormat="1" ht="15" customHeight="1" x14ac:dyDescent="0.25">
      <c r="A5440" s="88" t="s">
        <v>10807</v>
      </c>
      <c r="B5440" s="40" t="s">
        <v>3812</v>
      </c>
      <c r="C5440" s="82" t="s">
        <v>10958</v>
      </c>
      <c r="D5440" s="82">
        <v>141</v>
      </c>
      <c r="E5440" s="82">
        <v>18</v>
      </c>
      <c r="F5440" s="82">
        <v>3</v>
      </c>
      <c r="G5440" s="82">
        <v>162</v>
      </c>
      <c r="H5440" s="40" t="s">
        <v>2</v>
      </c>
      <c r="I5440" s="83" t="str">
        <f>IFERROR(VLOOKUP(A5440,'Alíquotas - CADPREV'!$B$2152:$N$4324,8,FALSE),"")</f>
        <v>SIM</v>
      </c>
      <c r="J5440" s="83" t="str">
        <f>IF(H5440="RPPS",VLOOKUP(A5440,' Legislação Benef - GESCON'!$B$4:$I$2159,3,FALSE),"")</f>
        <v>NÃO</v>
      </c>
      <c r="K5440" s="83" t="str">
        <f>IF(H5440="RPPS",VLOOKUP(A5440,' Legislação Benef - GESCON'!$B$4:$I$2159,6,FALSE),"")</f>
        <v>NÃO</v>
      </c>
      <c r="L5440" s="83" t="str">
        <f>IF(H5440="RPPS",IFERROR(IF(VLOOKUP(A5440,'Suspensão de repasses - GESCON'!$D$3:$J$1048576,7,FALSE)="Validada","SIM","NÃO"),"NÃO"),"")</f>
        <v>NÃO</v>
      </c>
    </row>
    <row r="5441" spans="1:12" s="19" customFormat="1" ht="15" hidden="1" customHeight="1" x14ac:dyDescent="0.25">
      <c r="A5441" s="88" t="s">
        <v>10808</v>
      </c>
      <c r="B5441" s="40" t="s">
        <v>215</v>
      </c>
      <c r="C5441" s="82" t="s">
        <v>10959</v>
      </c>
      <c r="D5441" s="82"/>
      <c r="E5441" s="82"/>
      <c r="F5441" s="82"/>
      <c r="G5441" s="82"/>
      <c r="H5441" s="40" t="s">
        <v>4</v>
      </c>
      <c r="I5441" s="83" t="str">
        <f>IFERROR(VLOOKUP(A5441,'Alíquotas - CADPREV'!$B$2152:$N$4324,8,FALSE),"")</f>
        <v/>
      </c>
      <c r="J5441" s="83" t="str">
        <f>IF(H5441="RPPS",VLOOKUP(A5441,' Legislação Benef - GESCON'!$B$4:$I$2159,3,FALSE),"")</f>
        <v/>
      </c>
      <c r="K5441" s="83" t="str">
        <f>IF(H5441="RPPS",VLOOKUP(A5441,' Legislação Benef - GESCON'!$B$4:$I$2159,6,FALSE),"")</f>
        <v/>
      </c>
      <c r="L5441" s="83" t="str">
        <f>IF(H5441="RPPS",IFERROR(IF(VLOOKUP(A5441,'Suspensão de repasses - GESCON'!$D$3:$J$1048576,7,FALSE)="Validada","SIM","NÃO"),"NÃO"),"")</f>
        <v/>
      </c>
    </row>
    <row r="5442" spans="1:12" s="19" customFormat="1" ht="15" customHeight="1" x14ac:dyDescent="0.25">
      <c r="A5442" s="88" t="s">
        <v>10809</v>
      </c>
      <c r="B5442" s="40" t="s">
        <v>3513</v>
      </c>
      <c r="C5442" s="82" t="s">
        <v>10958</v>
      </c>
      <c r="D5442" s="82">
        <v>2142</v>
      </c>
      <c r="E5442" s="82">
        <v>376</v>
      </c>
      <c r="F5442" s="82">
        <v>48</v>
      </c>
      <c r="G5442" s="82">
        <v>2566</v>
      </c>
      <c r="H5442" s="40" t="s">
        <v>2</v>
      </c>
      <c r="I5442" s="83" t="str">
        <f>IFERROR(VLOOKUP(A5442,'Alíquotas - CADPREV'!$B$2152:$N$4324,8,FALSE),"")</f>
        <v>NÃO</v>
      </c>
      <c r="J5442" s="83" t="str">
        <f>IF(H5442="RPPS",VLOOKUP(A5442,' Legislação Benef - GESCON'!$B$4:$I$2159,3,FALSE),"")</f>
        <v>NÃO</v>
      </c>
      <c r="K5442" s="83" t="str">
        <f>IF(H5442="RPPS",VLOOKUP(A5442,' Legislação Benef - GESCON'!$B$4:$I$2159,6,FALSE),"")</f>
        <v>NÃO</v>
      </c>
      <c r="L5442" s="83" t="str">
        <f>IF(H5442="RPPS",IFERROR(IF(VLOOKUP(A5442,'Suspensão de repasses - GESCON'!$D$3:$J$1048576,7,FALSE)="Validada","SIM","NÃO"),"NÃO"),"")</f>
        <v>NÃO</v>
      </c>
    </row>
    <row r="5443" spans="1:12" s="19" customFormat="1" ht="15" customHeight="1" x14ac:dyDescent="0.25">
      <c r="A5443" s="88" t="s">
        <v>10810</v>
      </c>
      <c r="B5443" s="40" t="s">
        <v>2926</v>
      </c>
      <c r="C5443" s="82" t="s">
        <v>10958</v>
      </c>
      <c r="D5443" s="82">
        <v>547</v>
      </c>
      <c r="E5443" s="82">
        <v>18</v>
      </c>
      <c r="F5443" s="82">
        <v>2</v>
      </c>
      <c r="G5443" s="82">
        <v>567</v>
      </c>
      <c r="H5443" s="40" t="s">
        <v>2</v>
      </c>
      <c r="I5443" s="83" t="str">
        <f>IFERROR(VLOOKUP(A5443,'Alíquotas - CADPREV'!$B$2152:$N$4324,8,FALSE),"")</f>
        <v>NÃO</v>
      </c>
      <c r="J5443" s="83" t="str">
        <f>IF(H5443="RPPS",VLOOKUP(A5443,' Legislação Benef - GESCON'!$B$4:$I$2159,3,FALSE),"")</f>
        <v>NÃO</v>
      </c>
      <c r="K5443" s="83" t="str">
        <f>IF(H5443="RPPS",VLOOKUP(A5443,' Legislação Benef - GESCON'!$B$4:$I$2159,6,FALSE),"")</f>
        <v>SIM</v>
      </c>
      <c r="L5443" s="83" t="str">
        <f>IF(H5443="RPPS",IFERROR(IF(VLOOKUP(A5443,'Suspensão de repasses - GESCON'!$D$3:$J$1048576,7,FALSE)="Validada","SIM","NÃO"),"NÃO"),"")</f>
        <v>NÃO</v>
      </c>
    </row>
    <row r="5444" spans="1:12" s="19" customFormat="1" ht="15" hidden="1" customHeight="1" x14ac:dyDescent="0.25">
      <c r="A5444" s="88" t="s">
        <v>10811</v>
      </c>
      <c r="B5444" s="40" t="s">
        <v>215</v>
      </c>
      <c r="C5444" s="82" t="s">
        <v>10959</v>
      </c>
      <c r="D5444" s="82"/>
      <c r="E5444" s="82"/>
      <c r="F5444" s="82"/>
      <c r="G5444" s="82"/>
      <c r="H5444" s="40" t="s">
        <v>4</v>
      </c>
      <c r="I5444" s="83" t="str">
        <f>IFERROR(VLOOKUP(A5444,'Alíquotas - CADPREV'!$B$2152:$N$4324,8,FALSE),"")</f>
        <v/>
      </c>
      <c r="J5444" s="83" t="str">
        <f>IF(H5444="RPPS",VLOOKUP(A5444,' Legislação Benef - GESCON'!$B$4:$I$2159,3,FALSE),"")</f>
        <v/>
      </c>
      <c r="K5444" s="83" t="str">
        <f>IF(H5444="RPPS",VLOOKUP(A5444,' Legislação Benef - GESCON'!$B$4:$I$2159,6,FALSE),"")</f>
        <v/>
      </c>
      <c r="L5444" s="83" t="str">
        <f>IF(H5444="RPPS",IFERROR(IF(VLOOKUP(A5444,'Suspensão de repasses - GESCON'!$D$3:$J$1048576,7,FALSE)="Validada","SIM","NÃO"),"NÃO"),"")</f>
        <v/>
      </c>
    </row>
    <row r="5445" spans="1:12" s="19" customFormat="1" ht="15" customHeight="1" x14ac:dyDescent="0.25">
      <c r="A5445" s="88" t="s">
        <v>10812</v>
      </c>
      <c r="B5445" s="40" t="s">
        <v>4626</v>
      </c>
      <c r="C5445" s="82" t="s">
        <v>10958</v>
      </c>
      <c r="D5445" s="82">
        <v>361</v>
      </c>
      <c r="E5445" s="82">
        <v>56</v>
      </c>
      <c r="F5445" s="82">
        <v>14</v>
      </c>
      <c r="G5445" s="82">
        <v>431</v>
      </c>
      <c r="H5445" s="40" t="s">
        <v>2</v>
      </c>
      <c r="I5445" s="83" t="str">
        <f>IFERROR(VLOOKUP(A5445,'Alíquotas - CADPREV'!$B$2152:$N$4324,8,FALSE),"")</f>
        <v>SIM</v>
      </c>
      <c r="J5445" s="83" t="str">
        <f>IF(H5445="RPPS",VLOOKUP(A5445,' Legislação Benef - GESCON'!$B$4:$I$2159,3,FALSE),"")</f>
        <v>NÃO</v>
      </c>
      <c r="K5445" s="83" t="str">
        <f>IF(H5445="RPPS",VLOOKUP(A5445,' Legislação Benef - GESCON'!$B$4:$I$2159,6,FALSE),"")</f>
        <v>SIM</v>
      </c>
      <c r="L5445" s="83" t="str">
        <f>IF(H5445="RPPS",IFERROR(IF(VLOOKUP(A5445,'Suspensão de repasses - GESCON'!$D$3:$J$1048576,7,FALSE)="Validada","SIM","NÃO"),"NÃO"),"")</f>
        <v>NÃO</v>
      </c>
    </row>
    <row r="5446" spans="1:12" s="19" customFormat="1" ht="15" customHeight="1" x14ac:dyDescent="0.25">
      <c r="A5446" s="88" t="s">
        <v>10813</v>
      </c>
      <c r="B5446" s="40" t="s">
        <v>4626</v>
      </c>
      <c r="C5446" s="82" t="s">
        <v>10958</v>
      </c>
      <c r="D5446" s="82">
        <v>2675</v>
      </c>
      <c r="E5446" s="82">
        <v>625</v>
      </c>
      <c r="F5446" s="82">
        <v>130</v>
      </c>
      <c r="G5446" s="82">
        <v>3430</v>
      </c>
      <c r="H5446" s="40" t="s">
        <v>2</v>
      </c>
      <c r="I5446" s="83" t="str">
        <f>IFERROR(VLOOKUP(A5446,'Alíquotas - CADPREV'!$B$2152:$N$4324,8,FALSE),"")</f>
        <v>SIM</v>
      </c>
      <c r="J5446" s="83" t="str">
        <f>IF(H5446="RPPS",VLOOKUP(A5446,' Legislação Benef - GESCON'!$B$4:$I$2159,3,FALSE),"")</f>
        <v>NÃO</v>
      </c>
      <c r="K5446" s="83" t="str">
        <f>IF(H5446="RPPS",VLOOKUP(A5446,' Legislação Benef - GESCON'!$B$4:$I$2159,6,FALSE),"")</f>
        <v>NÃO</v>
      </c>
      <c r="L5446" s="83" t="str">
        <f>IF(H5446="RPPS",IFERROR(IF(VLOOKUP(A5446,'Suspensão de repasses - GESCON'!$D$3:$J$1048576,7,FALSE)="Validada","SIM","NÃO"),"NÃO"),"")</f>
        <v>NÃO</v>
      </c>
    </row>
    <row r="5447" spans="1:12" s="19" customFormat="1" ht="15" hidden="1" customHeight="1" x14ac:dyDescent="0.25">
      <c r="A5447" s="88" t="s">
        <v>10814</v>
      </c>
      <c r="B5447" s="40" t="s">
        <v>4626</v>
      </c>
      <c r="C5447" s="82" t="s">
        <v>10959</v>
      </c>
      <c r="D5447" s="82"/>
      <c r="E5447" s="82"/>
      <c r="F5447" s="82"/>
      <c r="G5447" s="82"/>
      <c r="H5447" s="40" t="s">
        <v>4</v>
      </c>
      <c r="I5447" s="83" t="str">
        <f>IFERROR(VLOOKUP(A5447,'Alíquotas - CADPREV'!$B$2152:$N$4324,8,FALSE),"")</f>
        <v/>
      </c>
      <c r="J5447" s="83" t="str">
        <f>IF(H5447="RPPS",VLOOKUP(A5447,' Legislação Benef - GESCON'!$B$4:$I$2159,3,FALSE),"")</f>
        <v/>
      </c>
      <c r="K5447" s="83" t="str">
        <f>IF(H5447="RPPS",VLOOKUP(A5447,' Legislação Benef - GESCON'!$B$4:$I$2159,6,FALSE),"")</f>
        <v/>
      </c>
      <c r="L5447" s="83" t="str">
        <f>IF(H5447="RPPS",IFERROR(IF(VLOOKUP(A5447,'Suspensão de repasses - GESCON'!$D$3:$J$1048576,7,FALSE)="Validada","SIM","NÃO"),"NÃO"),"")</f>
        <v/>
      </c>
    </row>
    <row r="5448" spans="1:12" s="19" customFormat="1" ht="15" customHeight="1" x14ac:dyDescent="0.25">
      <c r="A5448" s="88" t="s">
        <v>10815</v>
      </c>
      <c r="B5448" s="40" t="s">
        <v>901</v>
      </c>
      <c r="C5448" s="82" t="s">
        <v>10958</v>
      </c>
      <c r="D5448" s="82">
        <v>2816</v>
      </c>
      <c r="E5448" s="82">
        <v>273</v>
      </c>
      <c r="F5448" s="82">
        <v>66</v>
      </c>
      <c r="G5448" s="82">
        <v>3155</v>
      </c>
      <c r="H5448" s="40" t="s">
        <v>2</v>
      </c>
      <c r="I5448" s="83" t="str">
        <f>IFERROR(VLOOKUP(A5448,'Alíquotas - CADPREV'!$B$2152:$N$4324,8,FALSE),"")</f>
        <v>NÃO</v>
      </c>
      <c r="J5448" s="83" t="str">
        <f>IF(H5448="RPPS",VLOOKUP(A5448,' Legislação Benef - GESCON'!$B$4:$I$2159,3,FALSE),"")</f>
        <v>NÃO</v>
      </c>
      <c r="K5448" s="83" t="str">
        <f>IF(H5448="RPPS",VLOOKUP(A5448,' Legislação Benef - GESCON'!$B$4:$I$2159,6,FALSE),"")</f>
        <v>NÃO</v>
      </c>
      <c r="L5448" s="83" t="str">
        <f>IF(H5448="RPPS",IFERROR(IF(VLOOKUP(A5448,'Suspensão de repasses - GESCON'!$D$3:$J$1048576,7,FALSE)="Validada","SIM","NÃO"),"NÃO"),"")</f>
        <v>NÃO</v>
      </c>
    </row>
    <row r="5449" spans="1:12" s="19" customFormat="1" ht="15" hidden="1" customHeight="1" x14ac:dyDescent="0.25">
      <c r="A5449" s="88" t="s">
        <v>10816</v>
      </c>
      <c r="B5449" s="40" t="s">
        <v>3812</v>
      </c>
      <c r="C5449" s="82" t="s">
        <v>10959</v>
      </c>
      <c r="D5449" s="82"/>
      <c r="E5449" s="82"/>
      <c r="F5449" s="82"/>
      <c r="G5449" s="82"/>
      <c r="H5449" s="40" t="s">
        <v>4</v>
      </c>
      <c r="I5449" s="83" t="str">
        <f>IFERROR(VLOOKUP(A5449,'Alíquotas - CADPREV'!$B$2152:$N$4324,8,FALSE),"")</f>
        <v/>
      </c>
      <c r="J5449" s="83" t="str">
        <f>IF(H5449="RPPS",VLOOKUP(A5449,' Legislação Benef - GESCON'!$B$4:$I$2159,3,FALSE),"")</f>
        <v/>
      </c>
      <c r="K5449" s="83" t="str">
        <f>IF(H5449="RPPS",VLOOKUP(A5449,' Legislação Benef - GESCON'!$B$4:$I$2159,6,FALSE),"")</f>
        <v/>
      </c>
      <c r="L5449" s="83" t="str">
        <f>IF(H5449="RPPS",IFERROR(IF(VLOOKUP(A5449,'Suspensão de repasses - GESCON'!$D$3:$J$1048576,7,FALSE)="Validada","SIM","NÃO"),"NÃO"),"")</f>
        <v/>
      </c>
    </row>
    <row r="5450" spans="1:12" s="19" customFormat="1" ht="15" hidden="1" customHeight="1" x14ac:dyDescent="0.25">
      <c r="A5450" s="88" t="s">
        <v>10817</v>
      </c>
      <c r="B5450" s="40" t="s">
        <v>4289</v>
      </c>
      <c r="C5450" s="82" t="s">
        <v>10959</v>
      </c>
      <c r="D5450" s="82"/>
      <c r="E5450" s="82"/>
      <c r="F5450" s="82"/>
      <c r="G5450" s="82"/>
      <c r="H5450" s="40" t="s">
        <v>4</v>
      </c>
      <c r="I5450" s="83" t="str">
        <f>IFERROR(VLOOKUP(A5450,'Alíquotas - CADPREV'!$B$2152:$N$4324,8,FALSE),"")</f>
        <v/>
      </c>
      <c r="J5450" s="83" t="str">
        <f>IF(H5450="RPPS",VLOOKUP(A5450,' Legislação Benef - GESCON'!$B$4:$I$2159,3,FALSE),"")</f>
        <v/>
      </c>
      <c r="K5450" s="83" t="str">
        <f>IF(H5450="RPPS",VLOOKUP(A5450,' Legislação Benef - GESCON'!$B$4:$I$2159,6,FALSE),"")</f>
        <v/>
      </c>
      <c r="L5450" s="83" t="str">
        <f>IF(H5450="RPPS",IFERROR(IF(VLOOKUP(A5450,'Suspensão de repasses - GESCON'!$D$3:$J$1048576,7,FALSE)="Validada","SIM","NÃO"),"NÃO"),"")</f>
        <v/>
      </c>
    </row>
    <row r="5451" spans="1:12" s="19" customFormat="1" ht="15" hidden="1" customHeight="1" x14ac:dyDescent="0.25">
      <c r="A5451" s="88" t="s">
        <v>10818</v>
      </c>
      <c r="B5451" s="40" t="s">
        <v>4289</v>
      </c>
      <c r="C5451" s="82" t="s">
        <v>10959</v>
      </c>
      <c r="D5451" s="82"/>
      <c r="E5451" s="82"/>
      <c r="F5451" s="82"/>
      <c r="G5451" s="82"/>
      <c r="H5451" s="40" t="s">
        <v>4</v>
      </c>
      <c r="I5451" s="83" t="str">
        <f>IFERROR(VLOOKUP(A5451,'Alíquotas - CADPREV'!$B$2152:$N$4324,8,FALSE),"")</f>
        <v/>
      </c>
      <c r="J5451" s="83" t="str">
        <f>IF(H5451="RPPS",VLOOKUP(A5451,' Legislação Benef - GESCON'!$B$4:$I$2159,3,FALSE),"")</f>
        <v/>
      </c>
      <c r="K5451" s="83" t="str">
        <f>IF(H5451="RPPS",VLOOKUP(A5451,' Legislação Benef - GESCON'!$B$4:$I$2159,6,FALSE),"")</f>
        <v/>
      </c>
      <c r="L5451" s="83" t="str">
        <f>IF(H5451="RPPS",IFERROR(IF(VLOOKUP(A5451,'Suspensão de repasses - GESCON'!$D$3:$J$1048576,7,FALSE)="Validada","SIM","NÃO"),"NÃO"),"")</f>
        <v/>
      </c>
    </row>
    <row r="5452" spans="1:12" s="19" customFormat="1" ht="15" hidden="1" customHeight="1" x14ac:dyDescent="0.25">
      <c r="A5452" s="88" t="s">
        <v>10819</v>
      </c>
      <c r="B5452" s="40" t="s">
        <v>4626</v>
      </c>
      <c r="C5452" s="82" t="s">
        <v>10959</v>
      </c>
      <c r="D5452" s="82"/>
      <c r="E5452" s="82"/>
      <c r="F5452" s="82"/>
      <c r="G5452" s="82"/>
      <c r="H5452" s="40" t="s">
        <v>4</v>
      </c>
      <c r="I5452" s="83" t="str">
        <f>IFERROR(VLOOKUP(A5452,'Alíquotas - CADPREV'!$B$2152:$N$4324,8,FALSE),"")</f>
        <v/>
      </c>
      <c r="J5452" s="83" t="str">
        <f>IF(H5452="RPPS",VLOOKUP(A5452,' Legislação Benef - GESCON'!$B$4:$I$2159,3,FALSE),"")</f>
        <v/>
      </c>
      <c r="K5452" s="83" t="str">
        <f>IF(H5452="RPPS",VLOOKUP(A5452,' Legislação Benef - GESCON'!$B$4:$I$2159,6,FALSE),"")</f>
        <v/>
      </c>
      <c r="L5452" s="83" t="str">
        <f>IF(H5452="RPPS",IFERROR(IF(VLOOKUP(A5452,'Suspensão de repasses - GESCON'!$D$3:$J$1048576,7,FALSE)="Validada","SIM","NÃO"),"NÃO"),"")</f>
        <v/>
      </c>
    </row>
    <row r="5453" spans="1:12" s="19" customFormat="1" ht="15" hidden="1" customHeight="1" x14ac:dyDescent="0.25">
      <c r="A5453" s="88" t="s">
        <v>10820</v>
      </c>
      <c r="B5453" s="40" t="s">
        <v>1356</v>
      </c>
      <c r="C5453" s="82" t="s">
        <v>10959</v>
      </c>
      <c r="D5453" s="82"/>
      <c r="E5453" s="82"/>
      <c r="F5453" s="82"/>
      <c r="G5453" s="82"/>
      <c r="H5453" s="40" t="s">
        <v>4</v>
      </c>
      <c r="I5453" s="83" t="str">
        <f>IFERROR(VLOOKUP(A5453,'Alíquotas - CADPREV'!$B$2152:$N$4324,8,FALSE),"")</f>
        <v/>
      </c>
      <c r="J5453" s="83" t="str">
        <f>IF(H5453="RPPS",VLOOKUP(A5453,' Legislação Benef - GESCON'!$B$4:$I$2159,3,FALSE),"")</f>
        <v/>
      </c>
      <c r="K5453" s="83" t="str">
        <f>IF(H5453="RPPS",VLOOKUP(A5453,' Legislação Benef - GESCON'!$B$4:$I$2159,6,FALSE),"")</f>
        <v/>
      </c>
      <c r="L5453" s="83" t="str">
        <f>IF(H5453="RPPS",IFERROR(IF(VLOOKUP(A5453,'Suspensão de repasses - GESCON'!$D$3:$J$1048576,7,FALSE)="Validada","SIM","NÃO"),"NÃO"),"")</f>
        <v/>
      </c>
    </row>
    <row r="5454" spans="1:12" s="19" customFormat="1" ht="15" customHeight="1" x14ac:dyDescent="0.25">
      <c r="A5454" s="88" t="s">
        <v>10821</v>
      </c>
      <c r="B5454" s="40" t="s">
        <v>821</v>
      </c>
      <c r="C5454" s="82" t="s">
        <v>10958</v>
      </c>
      <c r="D5454" s="82">
        <v>517</v>
      </c>
      <c r="E5454" s="82">
        <v>106</v>
      </c>
      <c r="F5454" s="82">
        <v>24</v>
      </c>
      <c r="G5454" s="82">
        <v>647</v>
      </c>
      <c r="H5454" s="40" t="s">
        <v>2</v>
      </c>
      <c r="I5454" s="83" t="str">
        <f>IFERROR(VLOOKUP(A5454,'Alíquotas - CADPREV'!$B$2152:$N$4324,8,FALSE),"")</f>
        <v>NÃO</v>
      </c>
      <c r="J5454" s="83" t="str">
        <f>IF(H5454="RPPS",VLOOKUP(A5454,' Legislação Benef - GESCON'!$B$4:$I$2159,3,FALSE),"")</f>
        <v>NÃO</v>
      </c>
      <c r="K5454" s="83" t="str">
        <f>IF(H5454="RPPS",VLOOKUP(A5454,' Legislação Benef - GESCON'!$B$4:$I$2159,6,FALSE),"")</f>
        <v>NÃO</v>
      </c>
      <c r="L5454" s="83" t="str">
        <f>IF(H5454="RPPS",IFERROR(IF(VLOOKUP(A5454,'Suspensão de repasses - GESCON'!$D$3:$J$1048576,7,FALSE)="Validada","SIM","NÃO"),"NÃO"),"")</f>
        <v>NÃO</v>
      </c>
    </row>
    <row r="5455" spans="1:12" s="19" customFormat="1" ht="15" hidden="1" customHeight="1" x14ac:dyDescent="0.25">
      <c r="A5455" s="88" t="s">
        <v>10822</v>
      </c>
      <c r="B5455" s="40" t="s">
        <v>1356</v>
      </c>
      <c r="C5455" s="82" t="s">
        <v>10959</v>
      </c>
      <c r="D5455" s="82"/>
      <c r="E5455" s="82"/>
      <c r="F5455" s="82"/>
      <c r="G5455" s="82"/>
      <c r="H5455" s="40" t="s">
        <v>4</v>
      </c>
      <c r="I5455" s="83" t="str">
        <f>IFERROR(VLOOKUP(A5455,'Alíquotas - CADPREV'!$B$2152:$N$4324,8,FALSE),"")</f>
        <v/>
      </c>
      <c r="J5455" s="83" t="str">
        <f>IF(H5455="RPPS",VLOOKUP(A5455,' Legislação Benef - GESCON'!$B$4:$I$2159,3,FALSE),"")</f>
        <v/>
      </c>
      <c r="K5455" s="83" t="str">
        <f>IF(H5455="RPPS",VLOOKUP(A5455,' Legislação Benef - GESCON'!$B$4:$I$2159,6,FALSE),"")</f>
        <v/>
      </c>
      <c r="L5455" s="83" t="str">
        <f>IF(H5455="RPPS",IFERROR(IF(VLOOKUP(A5455,'Suspensão de repasses - GESCON'!$D$3:$J$1048576,7,FALSE)="Validada","SIM","NÃO"),"NÃO"),"")</f>
        <v/>
      </c>
    </row>
    <row r="5456" spans="1:12" s="19" customFormat="1" ht="15" hidden="1" customHeight="1" x14ac:dyDescent="0.25">
      <c r="A5456" s="88" t="s">
        <v>10823</v>
      </c>
      <c r="B5456" s="40" t="s">
        <v>4289</v>
      </c>
      <c r="C5456" s="82" t="s">
        <v>10959</v>
      </c>
      <c r="D5456" s="82"/>
      <c r="E5456" s="82"/>
      <c r="F5456" s="82"/>
      <c r="G5456" s="82"/>
      <c r="H5456" s="40" t="s">
        <v>4</v>
      </c>
      <c r="I5456" s="83" t="str">
        <f>IFERROR(VLOOKUP(A5456,'Alíquotas - CADPREV'!$B$2152:$N$4324,8,FALSE),"")</f>
        <v/>
      </c>
      <c r="J5456" s="83" t="str">
        <f>IF(H5456="RPPS",VLOOKUP(A5456,' Legislação Benef - GESCON'!$B$4:$I$2159,3,FALSE),"")</f>
        <v/>
      </c>
      <c r="K5456" s="83" t="str">
        <f>IF(H5456="RPPS",VLOOKUP(A5456,' Legislação Benef - GESCON'!$B$4:$I$2159,6,FALSE),"")</f>
        <v/>
      </c>
      <c r="L5456" s="83" t="str">
        <f>IF(H5456="RPPS",IFERROR(IF(VLOOKUP(A5456,'Suspensão de repasses - GESCON'!$D$3:$J$1048576,7,FALSE)="Validada","SIM","NÃO"),"NÃO"),"")</f>
        <v/>
      </c>
    </row>
    <row r="5457" spans="1:12" s="19" customFormat="1" ht="15" customHeight="1" x14ac:dyDescent="0.25">
      <c r="A5457" s="88" t="s">
        <v>10824</v>
      </c>
      <c r="B5457" s="40" t="s">
        <v>1142</v>
      </c>
      <c r="C5457" s="82" t="s">
        <v>10958</v>
      </c>
      <c r="D5457" s="82">
        <v>1846</v>
      </c>
      <c r="E5457" s="82">
        <v>260</v>
      </c>
      <c r="F5457" s="82">
        <v>51</v>
      </c>
      <c r="G5457" s="82">
        <v>2157</v>
      </c>
      <c r="H5457" s="40" t="s">
        <v>2</v>
      </c>
      <c r="I5457" s="83" t="str">
        <f>IFERROR(VLOOKUP(A5457,'Alíquotas - CADPREV'!$B$2152:$N$4324,8,FALSE),"")</f>
        <v>NÃO</v>
      </c>
      <c r="J5457" s="83" t="str">
        <f>IF(H5457="RPPS",VLOOKUP(A5457,' Legislação Benef - GESCON'!$B$4:$I$2159,3,FALSE),"")</f>
        <v>NÃO</v>
      </c>
      <c r="K5457" s="83" t="str">
        <f>IF(H5457="RPPS",VLOOKUP(A5457,' Legislação Benef - GESCON'!$B$4:$I$2159,6,FALSE),"")</f>
        <v>NÃO</v>
      </c>
      <c r="L5457" s="83" t="str">
        <f>IF(H5457="RPPS",IFERROR(IF(VLOOKUP(A5457,'Suspensão de repasses - GESCON'!$D$3:$J$1048576,7,FALSE)="Validada","SIM","NÃO"),"NÃO"),"")</f>
        <v>NÃO</v>
      </c>
    </row>
    <row r="5458" spans="1:12" s="19" customFormat="1" ht="15" hidden="1" customHeight="1" x14ac:dyDescent="0.25">
      <c r="A5458" s="88" t="s">
        <v>10825</v>
      </c>
      <c r="B5458" s="40" t="s">
        <v>1356</v>
      </c>
      <c r="C5458" s="82" t="s">
        <v>10959</v>
      </c>
      <c r="D5458" s="82"/>
      <c r="E5458" s="82"/>
      <c r="F5458" s="82"/>
      <c r="G5458" s="82"/>
      <c r="H5458" s="40" t="s">
        <v>4</v>
      </c>
      <c r="I5458" s="83" t="str">
        <f>IFERROR(VLOOKUP(A5458,'Alíquotas - CADPREV'!$B$2152:$N$4324,8,FALSE),"")</f>
        <v/>
      </c>
      <c r="J5458" s="83" t="str">
        <f>IF(H5458="RPPS",VLOOKUP(A5458,' Legislação Benef - GESCON'!$B$4:$I$2159,3,FALSE),"")</f>
        <v/>
      </c>
      <c r="K5458" s="83" t="str">
        <f>IF(H5458="RPPS",VLOOKUP(A5458,' Legislação Benef - GESCON'!$B$4:$I$2159,6,FALSE),"")</f>
        <v/>
      </c>
      <c r="L5458" s="83" t="str">
        <f>IF(H5458="RPPS",IFERROR(IF(VLOOKUP(A5458,'Suspensão de repasses - GESCON'!$D$3:$J$1048576,7,FALSE)="Validada","SIM","NÃO"),"NÃO"),"")</f>
        <v/>
      </c>
    </row>
    <row r="5459" spans="1:12" s="19" customFormat="1" ht="15" customHeight="1" x14ac:dyDescent="0.25">
      <c r="A5459" s="88" t="s">
        <v>10826</v>
      </c>
      <c r="B5459" s="40" t="s">
        <v>4626</v>
      </c>
      <c r="C5459" s="82" t="s">
        <v>10958</v>
      </c>
      <c r="D5459" s="82">
        <v>1013</v>
      </c>
      <c r="E5459" s="82">
        <v>290</v>
      </c>
      <c r="F5459" s="82">
        <v>0</v>
      </c>
      <c r="G5459" s="82">
        <v>1303</v>
      </c>
      <c r="H5459" s="40" t="s">
        <v>2</v>
      </c>
      <c r="I5459" s="83" t="str">
        <f>IFERROR(VLOOKUP(A5459,'Alíquotas - CADPREV'!$B$2152:$N$4324,8,FALSE),"")</f>
        <v>SIM</v>
      </c>
      <c r="J5459" s="83" t="str">
        <f>IF(H5459="RPPS",VLOOKUP(A5459,' Legislação Benef - GESCON'!$B$4:$I$2159,3,FALSE),"")</f>
        <v>NÃO</v>
      </c>
      <c r="K5459" s="83" t="str">
        <f>IF(H5459="RPPS",VLOOKUP(A5459,' Legislação Benef - GESCON'!$B$4:$I$2159,6,FALSE),"")</f>
        <v>NÃO</v>
      </c>
      <c r="L5459" s="83" t="str">
        <f>IF(H5459="RPPS",IFERROR(IF(VLOOKUP(A5459,'Suspensão de repasses - GESCON'!$D$3:$J$1048576,7,FALSE)="Validada","SIM","NÃO"),"NÃO"),"")</f>
        <v>NÃO</v>
      </c>
    </row>
    <row r="5460" spans="1:12" s="19" customFormat="1" ht="15" hidden="1" customHeight="1" x14ac:dyDescent="0.25">
      <c r="A5460" s="88" t="s">
        <v>10827</v>
      </c>
      <c r="B5460" s="40" t="s">
        <v>4626</v>
      </c>
      <c r="C5460" s="82" t="s">
        <v>10959</v>
      </c>
      <c r="D5460" s="82"/>
      <c r="E5460" s="82"/>
      <c r="F5460" s="82"/>
      <c r="G5460" s="82"/>
      <c r="H5460" s="40" t="s">
        <v>4</v>
      </c>
      <c r="I5460" s="83" t="str">
        <f>IFERROR(VLOOKUP(A5460,'Alíquotas - CADPREV'!$B$2152:$N$4324,8,FALSE),"")</f>
        <v/>
      </c>
      <c r="J5460" s="83" t="str">
        <f>IF(H5460="RPPS",VLOOKUP(A5460,' Legislação Benef - GESCON'!$B$4:$I$2159,3,FALSE),"")</f>
        <v/>
      </c>
      <c r="K5460" s="83" t="str">
        <f>IF(H5460="RPPS",VLOOKUP(A5460,' Legislação Benef - GESCON'!$B$4:$I$2159,6,FALSE),"")</f>
        <v/>
      </c>
      <c r="L5460" s="83" t="str">
        <f>IF(H5460="RPPS",IFERROR(IF(VLOOKUP(A5460,'Suspensão de repasses - GESCON'!$D$3:$J$1048576,7,FALSE)="Validada","SIM","NÃO"),"NÃO"),"")</f>
        <v/>
      </c>
    </row>
    <row r="5461" spans="1:12" s="19" customFormat="1" ht="15" customHeight="1" x14ac:dyDescent="0.25">
      <c r="A5461" s="88" t="s">
        <v>10828</v>
      </c>
      <c r="B5461" s="40" t="s">
        <v>1356</v>
      </c>
      <c r="C5461" s="82" t="s">
        <v>10958</v>
      </c>
      <c r="D5461" s="82">
        <v>2784</v>
      </c>
      <c r="E5461" s="82">
        <v>1082</v>
      </c>
      <c r="F5461" s="82">
        <v>203</v>
      </c>
      <c r="G5461" s="82">
        <v>4069</v>
      </c>
      <c r="H5461" s="40" t="s">
        <v>2</v>
      </c>
      <c r="I5461" s="83" t="str">
        <f>IFERROR(VLOOKUP(A5461,'Alíquotas - CADPREV'!$B$2152:$N$4324,8,FALSE),"")</f>
        <v>NÃO</v>
      </c>
      <c r="J5461" s="83" t="str">
        <f>IF(H5461="RPPS",VLOOKUP(A5461,' Legislação Benef - GESCON'!$B$4:$I$2159,3,FALSE),"")</f>
        <v>NÃO</v>
      </c>
      <c r="K5461" s="83" t="str">
        <f>IF(H5461="RPPS",VLOOKUP(A5461,' Legislação Benef - GESCON'!$B$4:$I$2159,6,FALSE),"")</f>
        <v>NÃO</v>
      </c>
      <c r="L5461" s="83" t="str">
        <f>IF(H5461="RPPS",IFERROR(IF(VLOOKUP(A5461,'Suspensão de repasses - GESCON'!$D$3:$J$1048576,7,FALSE)="Validada","SIM","NÃO"),"NÃO"),"")</f>
        <v>NÃO</v>
      </c>
    </row>
    <row r="5462" spans="1:12" s="19" customFormat="1" ht="15" customHeight="1" x14ac:dyDescent="0.25">
      <c r="A5462" s="88" t="s">
        <v>10829</v>
      </c>
      <c r="B5462" s="40" t="s">
        <v>901</v>
      </c>
      <c r="C5462" s="82" t="s">
        <v>10958</v>
      </c>
      <c r="D5462" s="82">
        <v>102</v>
      </c>
      <c r="E5462" s="82">
        <v>46</v>
      </c>
      <c r="F5462" s="82">
        <v>12</v>
      </c>
      <c r="G5462" s="82">
        <v>160</v>
      </c>
      <c r="H5462" s="40" t="s">
        <v>2</v>
      </c>
      <c r="I5462" s="83" t="str">
        <f>IFERROR(VLOOKUP(A5462,'Alíquotas - CADPREV'!$B$2152:$N$4324,8,FALSE),"")</f>
        <v>NÃO</v>
      </c>
      <c r="J5462" s="83" t="str">
        <f>IF(H5462="RPPS",VLOOKUP(A5462,' Legislação Benef - GESCON'!$B$4:$I$2159,3,FALSE),"")</f>
        <v>NÃO</v>
      </c>
      <c r="K5462" s="83" t="str">
        <f>IF(H5462="RPPS",VLOOKUP(A5462,' Legislação Benef - GESCON'!$B$4:$I$2159,6,FALSE),"")</f>
        <v>NÃO</v>
      </c>
      <c r="L5462" s="83" t="str">
        <f>IF(H5462="RPPS",IFERROR(IF(VLOOKUP(A5462,'Suspensão de repasses - GESCON'!$D$3:$J$1048576,7,FALSE)="Validada","SIM","NÃO"),"NÃO"),"")</f>
        <v>NÃO</v>
      </c>
    </row>
    <row r="5463" spans="1:12" s="19" customFormat="1" ht="15" customHeight="1" x14ac:dyDescent="0.25">
      <c r="A5463" s="88" t="s">
        <v>10830</v>
      </c>
      <c r="B5463" s="40" t="s">
        <v>1356</v>
      </c>
      <c r="C5463" s="82" t="s">
        <v>10958</v>
      </c>
      <c r="D5463" s="82">
        <v>253</v>
      </c>
      <c r="E5463" s="82">
        <v>30</v>
      </c>
      <c r="F5463" s="82">
        <v>6</v>
      </c>
      <c r="G5463" s="82">
        <v>289</v>
      </c>
      <c r="H5463" s="40" t="s">
        <v>2</v>
      </c>
      <c r="I5463" s="83" t="str">
        <f>IFERROR(VLOOKUP(A5463,'Alíquotas - CADPREV'!$B$2152:$N$4324,8,FALSE),"")</f>
        <v>NÃO</v>
      </c>
      <c r="J5463" s="83" t="str">
        <f>IF(H5463="RPPS",VLOOKUP(A5463,' Legislação Benef - GESCON'!$B$4:$I$2159,3,FALSE),"")</f>
        <v>NÃO</v>
      </c>
      <c r="K5463" s="83" t="str">
        <f>IF(H5463="RPPS",VLOOKUP(A5463,' Legislação Benef - GESCON'!$B$4:$I$2159,6,FALSE),"")</f>
        <v>NÃO</v>
      </c>
      <c r="L5463" s="83" t="str">
        <f>IF(H5463="RPPS",IFERROR(IF(VLOOKUP(A5463,'Suspensão de repasses - GESCON'!$D$3:$J$1048576,7,FALSE)="Validada","SIM","NÃO"),"NÃO"),"")</f>
        <v>NÃO</v>
      </c>
    </row>
    <row r="5464" spans="1:12" s="19" customFormat="1" ht="15" hidden="1" customHeight="1" x14ac:dyDescent="0.25">
      <c r="A5464" s="88" t="s">
        <v>10831</v>
      </c>
      <c r="B5464" s="40" t="s">
        <v>634</v>
      </c>
      <c r="C5464" s="82" t="s">
        <v>10959</v>
      </c>
      <c r="D5464" s="82"/>
      <c r="E5464" s="82"/>
      <c r="F5464" s="82"/>
      <c r="G5464" s="82"/>
      <c r="H5464" s="40" t="s">
        <v>4</v>
      </c>
      <c r="I5464" s="83" t="str">
        <f>IFERROR(VLOOKUP(A5464,'Alíquotas - CADPREV'!$B$2152:$N$4324,8,FALSE),"")</f>
        <v/>
      </c>
      <c r="J5464" s="83" t="str">
        <f>IF(H5464="RPPS",VLOOKUP(A5464,' Legislação Benef - GESCON'!$B$4:$I$2159,3,FALSE),"")</f>
        <v/>
      </c>
      <c r="K5464" s="83" t="str">
        <f>IF(H5464="RPPS",VLOOKUP(A5464,' Legislação Benef - GESCON'!$B$4:$I$2159,6,FALSE),"")</f>
        <v/>
      </c>
      <c r="L5464" s="83" t="str">
        <f>IF(H5464="RPPS",IFERROR(IF(VLOOKUP(A5464,'Suspensão de repasses - GESCON'!$D$3:$J$1048576,7,FALSE)="Validada","SIM","NÃO"),"NÃO"),"")</f>
        <v/>
      </c>
    </row>
    <row r="5465" spans="1:12" s="19" customFormat="1" ht="15" customHeight="1" x14ac:dyDescent="0.25">
      <c r="A5465" s="88" t="s">
        <v>10832</v>
      </c>
      <c r="B5465" s="40" t="s">
        <v>3513</v>
      </c>
      <c r="C5465" s="82" t="s">
        <v>10958</v>
      </c>
      <c r="D5465" s="82">
        <v>588</v>
      </c>
      <c r="E5465" s="82">
        <v>183</v>
      </c>
      <c r="F5465" s="82">
        <v>38</v>
      </c>
      <c r="G5465" s="82">
        <v>809</v>
      </c>
      <c r="H5465" s="40" t="s">
        <v>2</v>
      </c>
      <c r="I5465" s="83" t="str">
        <f>IFERROR(VLOOKUP(A5465,'Alíquotas - CADPREV'!$B$2152:$N$4324,8,FALSE),"")</f>
        <v>SIM</v>
      </c>
      <c r="J5465" s="83" t="str">
        <f>IF(H5465="RPPS",VLOOKUP(A5465,' Legislação Benef - GESCON'!$B$4:$I$2159,3,FALSE),"")</f>
        <v>NÃO</v>
      </c>
      <c r="K5465" s="83" t="str">
        <f>IF(H5465="RPPS",VLOOKUP(A5465,' Legislação Benef - GESCON'!$B$4:$I$2159,6,FALSE),"")</f>
        <v>NÃO</v>
      </c>
      <c r="L5465" s="83" t="str">
        <f>IF(H5465="RPPS",IFERROR(IF(VLOOKUP(A5465,'Suspensão de repasses - GESCON'!$D$3:$J$1048576,7,FALSE)="Validada","SIM","NÃO"),"NÃO"),"")</f>
        <v>NÃO</v>
      </c>
    </row>
    <row r="5466" spans="1:12" s="19" customFormat="1" ht="15" hidden="1" customHeight="1" x14ac:dyDescent="0.25">
      <c r="A5466" s="88" t="s">
        <v>10833</v>
      </c>
      <c r="B5466" s="40" t="s">
        <v>2554</v>
      </c>
      <c r="C5466" s="82" t="s">
        <v>10959</v>
      </c>
      <c r="D5466" s="82"/>
      <c r="E5466" s="82"/>
      <c r="F5466" s="82"/>
      <c r="G5466" s="82"/>
      <c r="H5466" s="40" t="s">
        <v>4</v>
      </c>
      <c r="I5466" s="83" t="str">
        <f>IFERROR(VLOOKUP(A5466,'Alíquotas - CADPREV'!$B$2152:$N$4324,8,FALSE),"")</f>
        <v/>
      </c>
      <c r="J5466" s="83" t="str">
        <f>IF(H5466="RPPS",VLOOKUP(A5466,' Legislação Benef - GESCON'!$B$4:$I$2159,3,FALSE),"")</f>
        <v/>
      </c>
      <c r="K5466" s="83" t="str">
        <f>IF(H5466="RPPS",VLOOKUP(A5466,' Legislação Benef - GESCON'!$B$4:$I$2159,6,FALSE),"")</f>
        <v/>
      </c>
      <c r="L5466" s="83" t="str">
        <f>IF(H5466="RPPS",IFERROR(IF(VLOOKUP(A5466,'Suspensão de repasses - GESCON'!$D$3:$J$1048576,7,FALSE)="Validada","SIM","NÃO"),"NÃO"),"")</f>
        <v/>
      </c>
    </row>
    <row r="5467" spans="1:12" s="19" customFormat="1" ht="15" hidden="1" customHeight="1" x14ac:dyDescent="0.25">
      <c r="A5467" s="88" t="s">
        <v>10834</v>
      </c>
      <c r="B5467" s="40" t="s">
        <v>3601</v>
      </c>
      <c r="C5467" s="82" t="s">
        <v>10959</v>
      </c>
      <c r="D5467" s="82"/>
      <c r="E5467" s="82"/>
      <c r="F5467" s="82"/>
      <c r="G5467" s="82"/>
      <c r="H5467" s="40" t="s">
        <v>4</v>
      </c>
      <c r="I5467" s="83" t="str">
        <f>IFERROR(VLOOKUP(A5467,'Alíquotas - CADPREV'!$B$2152:$N$4324,8,FALSE),"")</f>
        <v/>
      </c>
      <c r="J5467" s="83" t="str">
        <f>IF(H5467="RPPS",VLOOKUP(A5467,' Legislação Benef - GESCON'!$B$4:$I$2159,3,FALSE),"")</f>
        <v/>
      </c>
      <c r="K5467" s="83" t="str">
        <f>IF(H5467="RPPS",VLOOKUP(A5467,' Legislação Benef - GESCON'!$B$4:$I$2159,6,FALSE),"")</f>
        <v/>
      </c>
      <c r="L5467" s="83" t="str">
        <f>IF(H5467="RPPS",IFERROR(IF(VLOOKUP(A5467,'Suspensão de repasses - GESCON'!$D$3:$J$1048576,7,FALSE)="Validada","SIM","NÃO"),"NÃO"),"")</f>
        <v/>
      </c>
    </row>
    <row r="5468" spans="1:12" s="19" customFormat="1" ht="15" hidden="1" customHeight="1" x14ac:dyDescent="0.25">
      <c r="A5468" s="88" t="s">
        <v>10835</v>
      </c>
      <c r="B5468" s="40" t="s">
        <v>634</v>
      </c>
      <c r="C5468" s="82" t="s">
        <v>10959</v>
      </c>
      <c r="D5468" s="82"/>
      <c r="E5468" s="82"/>
      <c r="F5468" s="82"/>
      <c r="G5468" s="82"/>
      <c r="H5468" s="40" t="s">
        <v>4</v>
      </c>
      <c r="I5468" s="83" t="str">
        <f>IFERROR(VLOOKUP(A5468,'Alíquotas - CADPREV'!$B$2152:$N$4324,8,FALSE),"")</f>
        <v/>
      </c>
      <c r="J5468" s="83" t="str">
        <f>IF(H5468="RPPS",VLOOKUP(A5468,' Legislação Benef - GESCON'!$B$4:$I$2159,3,FALSE),"")</f>
        <v/>
      </c>
      <c r="K5468" s="83" t="str">
        <f>IF(H5468="RPPS",VLOOKUP(A5468,' Legislação Benef - GESCON'!$B$4:$I$2159,6,FALSE),"")</f>
        <v/>
      </c>
      <c r="L5468" s="83" t="str">
        <f>IF(H5468="RPPS",IFERROR(IF(VLOOKUP(A5468,'Suspensão de repasses - GESCON'!$D$3:$J$1048576,7,FALSE)="Validada","SIM","NÃO"),"NÃO"),"")</f>
        <v/>
      </c>
    </row>
    <row r="5469" spans="1:12" s="19" customFormat="1" ht="15" hidden="1" customHeight="1" x14ac:dyDescent="0.25">
      <c r="A5469" s="88" t="s">
        <v>10836</v>
      </c>
      <c r="B5469" s="40" t="s">
        <v>2926</v>
      </c>
      <c r="C5469" s="82" t="s">
        <v>10959</v>
      </c>
      <c r="D5469" s="82"/>
      <c r="E5469" s="82"/>
      <c r="F5469" s="82"/>
      <c r="G5469" s="82"/>
      <c r="H5469" s="40" t="s">
        <v>4</v>
      </c>
      <c r="I5469" s="83" t="str">
        <f>IFERROR(VLOOKUP(A5469,'Alíquotas - CADPREV'!$B$2152:$N$4324,8,FALSE),"")</f>
        <v/>
      </c>
      <c r="J5469" s="83" t="str">
        <f>IF(H5469="RPPS",VLOOKUP(A5469,' Legislação Benef - GESCON'!$B$4:$I$2159,3,FALSE),"")</f>
        <v/>
      </c>
      <c r="K5469" s="83" t="str">
        <f>IF(H5469="RPPS",VLOOKUP(A5469,' Legislação Benef - GESCON'!$B$4:$I$2159,6,FALSE),"")</f>
        <v/>
      </c>
      <c r="L5469" s="83" t="str">
        <f>IF(H5469="RPPS",IFERROR(IF(VLOOKUP(A5469,'Suspensão de repasses - GESCON'!$D$3:$J$1048576,7,FALSE)="Validada","SIM","NÃO"),"NÃO"),"")</f>
        <v/>
      </c>
    </row>
    <row r="5470" spans="1:12" s="19" customFormat="1" ht="15" customHeight="1" x14ac:dyDescent="0.25">
      <c r="A5470" s="88" t="s">
        <v>10837</v>
      </c>
      <c r="B5470" s="40" t="s">
        <v>1356</v>
      </c>
      <c r="C5470" s="82" t="s">
        <v>10958</v>
      </c>
      <c r="D5470" s="82">
        <v>860</v>
      </c>
      <c r="E5470" s="82">
        <v>175</v>
      </c>
      <c r="F5470" s="82">
        <v>35</v>
      </c>
      <c r="G5470" s="82">
        <v>1070</v>
      </c>
      <c r="H5470" s="40" t="s">
        <v>2</v>
      </c>
      <c r="I5470" s="83" t="str">
        <f>IFERROR(VLOOKUP(A5470,'Alíquotas - CADPREV'!$B$2152:$N$4324,8,FALSE),"")</f>
        <v>NÃO</v>
      </c>
      <c r="J5470" s="83" t="str">
        <f>IF(H5470="RPPS",VLOOKUP(A5470,' Legislação Benef - GESCON'!$B$4:$I$2159,3,FALSE),"")</f>
        <v>NÃO</v>
      </c>
      <c r="K5470" s="83" t="str">
        <f>IF(H5470="RPPS",VLOOKUP(A5470,' Legislação Benef - GESCON'!$B$4:$I$2159,6,FALSE),"")</f>
        <v>NÃO</v>
      </c>
      <c r="L5470" s="83" t="str">
        <f>IF(H5470="RPPS",IFERROR(IF(VLOOKUP(A5470,'Suspensão de repasses - GESCON'!$D$3:$J$1048576,7,FALSE)="Validada","SIM","NÃO"),"NÃO"),"")</f>
        <v>NÃO</v>
      </c>
    </row>
    <row r="5471" spans="1:12" s="19" customFormat="1" ht="15" hidden="1" customHeight="1" x14ac:dyDescent="0.25">
      <c r="A5471" s="88" t="s">
        <v>10838</v>
      </c>
      <c r="B5471" s="40" t="s">
        <v>215</v>
      </c>
      <c r="C5471" s="82" t="s">
        <v>10959</v>
      </c>
      <c r="D5471" s="82"/>
      <c r="E5471" s="82"/>
      <c r="F5471" s="82"/>
      <c r="G5471" s="82"/>
      <c r="H5471" s="40" t="s">
        <v>4</v>
      </c>
      <c r="I5471" s="83" t="str">
        <f>IFERROR(VLOOKUP(A5471,'Alíquotas - CADPREV'!$B$2152:$N$4324,8,FALSE),"")</f>
        <v/>
      </c>
      <c r="J5471" s="83" t="str">
        <f>IF(H5471="RPPS",VLOOKUP(A5471,' Legislação Benef - GESCON'!$B$4:$I$2159,3,FALSE),"")</f>
        <v/>
      </c>
      <c r="K5471" s="83" t="str">
        <f>IF(H5471="RPPS",VLOOKUP(A5471,' Legislação Benef - GESCON'!$B$4:$I$2159,6,FALSE),"")</f>
        <v/>
      </c>
      <c r="L5471" s="83" t="str">
        <f>IF(H5471="RPPS",IFERROR(IF(VLOOKUP(A5471,'Suspensão de repasses - GESCON'!$D$3:$J$1048576,7,FALSE)="Validada","SIM","NÃO"),"NÃO"),"")</f>
        <v/>
      </c>
    </row>
    <row r="5472" spans="1:12" s="19" customFormat="1" ht="15" hidden="1" customHeight="1" x14ac:dyDescent="0.25">
      <c r="A5472" s="88" t="s">
        <v>10839</v>
      </c>
      <c r="B5472" s="40" t="s">
        <v>215</v>
      </c>
      <c r="C5472" s="82" t="s">
        <v>10959</v>
      </c>
      <c r="D5472" s="82"/>
      <c r="E5472" s="82"/>
      <c r="F5472" s="82"/>
      <c r="G5472" s="82"/>
      <c r="H5472" s="40" t="s">
        <v>4</v>
      </c>
      <c r="I5472" s="83" t="str">
        <f>IFERROR(VLOOKUP(A5472,'Alíquotas - CADPREV'!$B$2152:$N$4324,8,FALSE),"")</f>
        <v/>
      </c>
      <c r="J5472" s="83" t="str">
        <f>IF(H5472="RPPS",VLOOKUP(A5472,' Legislação Benef - GESCON'!$B$4:$I$2159,3,FALSE),"")</f>
        <v/>
      </c>
      <c r="K5472" s="83" t="str">
        <f>IF(H5472="RPPS",VLOOKUP(A5472,' Legislação Benef - GESCON'!$B$4:$I$2159,6,FALSE),"")</f>
        <v/>
      </c>
      <c r="L5472" s="83" t="str">
        <f>IF(H5472="RPPS",IFERROR(IF(VLOOKUP(A5472,'Suspensão de repasses - GESCON'!$D$3:$J$1048576,7,FALSE)="Validada","SIM","NÃO"),"NÃO"),"")</f>
        <v/>
      </c>
    </row>
    <row r="5473" spans="1:12" s="19" customFormat="1" ht="15" customHeight="1" x14ac:dyDescent="0.25">
      <c r="A5473" s="88" t="s">
        <v>10840</v>
      </c>
      <c r="B5473" s="40" t="s">
        <v>2274</v>
      </c>
      <c r="C5473" s="82" t="s">
        <v>10958</v>
      </c>
      <c r="D5473" s="82">
        <v>3794</v>
      </c>
      <c r="E5473" s="82">
        <v>721</v>
      </c>
      <c r="F5473" s="82">
        <v>192</v>
      </c>
      <c r="G5473" s="82">
        <v>4707</v>
      </c>
      <c r="H5473" s="40" t="s">
        <v>2</v>
      </c>
      <c r="I5473" s="83" t="str">
        <f>IFERROR(VLOOKUP(A5473,'Alíquotas - CADPREV'!$B$2152:$N$4324,8,FALSE),"")</f>
        <v>NÃO</v>
      </c>
      <c r="J5473" s="83" t="str">
        <f>IF(H5473="RPPS",VLOOKUP(A5473,' Legislação Benef - GESCON'!$B$4:$I$2159,3,FALSE),"")</f>
        <v>NÃO</v>
      </c>
      <c r="K5473" s="83" t="str">
        <f>IF(H5473="RPPS",VLOOKUP(A5473,' Legislação Benef - GESCON'!$B$4:$I$2159,6,FALSE),"")</f>
        <v>NÃO</v>
      </c>
      <c r="L5473" s="83" t="str">
        <f>IF(H5473="RPPS",IFERROR(IF(VLOOKUP(A5473,'Suspensão de repasses - GESCON'!$D$3:$J$1048576,7,FALSE)="Validada","SIM","NÃO"),"NÃO"),"")</f>
        <v>NÃO</v>
      </c>
    </row>
    <row r="5474" spans="1:12" s="19" customFormat="1" ht="15" hidden="1" customHeight="1" x14ac:dyDescent="0.25">
      <c r="A5474" s="88" t="s">
        <v>10841</v>
      </c>
      <c r="B5474" s="40" t="s">
        <v>2926</v>
      </c>
      <c r="C5474" s="82" t="s">
        <v>10959</v>
      </c>
      <c r="D5474" s="82"/>
      <c r="E5474" s="82"/>
      <c r="F5474" s="82"/>
      <c r="G5474" s="82"/>
      <c r="H5474" s="40" t="s">
        <v>4</v>
      </c>
      <c r="I5474" s="83" t="str">
        <f>IFERROR(VLOOKUP(A5474,'Alíquotas - CADPREV'!$B$2152:$N$4324,8,FALSE),"")</f>
        <v/>
      </c>
      <c r="J5474" s="83" t="str">
        <f>IF(H5474="RPPS",VLOOKUP(A5474,' Legislação Benef - GESCON'!$B$4:$I$2159,3,FALSE),"")</f>
        <v/>
      </c>
      <c r="K5474" s="83" t="str">
        <f>IF(H5474="RPPS",VLOOKUP(A5474,' Legislação Benef - GESCON'!$B$4:$I$2159,6,FALSE),"")</f>
        <v/>
      </c>
      <c r="L5474" s="83" t="str">
        <f>IF(H5474="RPPS",IFERROR(IF(VLOOKUP(A5474,'Suspensão de repasses - GESCON'!$D$3:$J$1048576,7,FALSE)="Validada","SIM","NÃO"),"NÃO"),"")</f>
        <v/>
      </c>
    </row>
    <row r="5475" spans="1:12" s="19" customFormat="1" ht="15" customHeight="1" x14ac:dyDescent="0.25">
      <c r="A5475" s="88" t="s">
        <v>10842</v>
      </c>
      <c r="B5475" s="40" t="s">
        <v>215</v>
      </c>
      <c r="C5475" s="82" t="s">
        <v>10958</v>
      </c>
      <c r="D5475" s="82">
        <v>491</v>
      </c>
      <c r="E5475" s="82">
        <v>71</v>
      </c>
      <c r="F5475" s="82">
        <v>19</v>
      </c>
      <c r="G5475" s="82">
        <v>581</v>
      </c>
      <c r="H5475" s="40" t="s">
        <v>2</v>
      </c>
      <c r="I5475" s="83" t="str">
        <f>IFERROR(VLOOKUP(A5475,'Alíquotas - CADPREV'!$B$2152:$N$4324,8,FALSE),"")</f>
        <v>NÃO</v>
      </c>
      <c r="J5475" s="83" t="str">
        <f>IF(H5475="RPPS",VLOOKUP(A5475,' Legislação Benef - GESCON'!$B$4:$I$2159,3,FALSE),"")</f>
        <v>NÃO</v>
      </c>
      <c r="K5475" s="83" t="str">
        <f>IF(H5475="RPPS",VLOOKUP(A5475,' Legislação Benef - GESCON'!$B$4:$I$2159,6,FALSE),"")</f>
        <v>NÃO</v>
      </c>
      <c r="L5475" s="83" t="str">
        <f>IF(H5475="RPPS",IFERROR(IF(VLOOKUP(A5475,'Suspensão de repasses - GESCON'!$D$3:$J$1048576,7,FALSE)="Validada","SIM","NÃO"),"NÃO"),"")</f>
        <v>NÃO</v>
      </c>
    </row>
    <row r="5476" spans="1:12" s="19" customFormat="1" ht="15" customHeight="1" x14ac:dyDescent="0.25">
      <c r="A5476" s="88" t="s">
        <v>10843</v>
      </c>
      <c r="B5476" s="40" t="s">
        <v>4626</v>
      </c>
      <c r="C5476" s="82" t="s">
        <v>10958</v>
      </c>
      <c r="D5476" s="82">
        <v>1612</v>
      </c>
      <c r="E5476" s="82">
        <v>405</v>
      </c>
      <c r="F5476" s="82">
        <v>95</v>
      </c>
      <c r="G5476" s="82">
        <v>2112</v>
      </c>
      <c r="H5476" s="40" t="s">
        <v>2</v>
      </c>
      <c r="I5476" s="83" t="str">
        <f>IFERROR(VLOOKUP(A5476,'Alíquotas - CADPREV'!$B$2152:$N$4324,8,FALSE),"")</f>
        <v>NÃO</v>
      </c>
      <c r="J5476" s="83" t="str">
        <f>IF(H5476="RPPS",VLOOKUP(A5476,' Legislação Benef - GESCON'!$B$4:$I$2159,3,FALSE),"")</f>
        <v>NÃO</v>
      </c>
      <c r="K5476" s="83" t="str">
        <f>IF(H5476="RPPS",VLOOKUP(A5476,' Legislação Benef - GESCON'!$B$4:$I$2159,6,FALSE),"")</f>
        <v>NÃO</v>
      </c>
      <c r="L5476" s="83" t="str">
        <f>IF(H5476="RPPS",IFERROR(IF(VLOOKUP(A5476,'Suspensão de repasses - GESCON'!$D$3:$J$1048576,7,FALSE)="Validada","SIM","NÃO"),"NÃO"),"")</f>
        <v>NÃO</v>
      </c>
    </row>
    <row r="5477" spans="1:12" s="19" customFormat="1" ht="15" hidden="1" customHeight="1" x14ac:dyDescent="0.25">
      <c r="A5477" s="88" t="s">
        <v>10844</v>
      </c>
      <c r="B5477" s="40" t="s">
        <v>215</v>
      </c>
      <c r="C5477" s="82" t="s">
        <v>10959</v>
      </c>
      <c r="D5477" s="82"/>
      <c r="E5477" s="82"/>
      <c r="F5477" s="82"/>
      <c r="G5477" s="82"/>
      <c r="H5477" s="40" t="s">
        <v>4</v>
      </c>
      <c r="I5477" s="83" t="str">
        <f>IFERROR(VLOOKUP(A5477,'Alíquotas - CADPREV'!$B$2152:$N$4324,8,FALSE),"")</f>
        <v/>
      </c>
      <c r="J5477" s="83" t="str">
        <f>IF(H5477="RPPS",VLOOKUP(A5477,' Legislação Benef - GESCON'!$B$4:$I$2159,3,FALSE),"")</f>
        <v/>
      </c>
      <c r="K5477" s="83" t="str">
        <f>IF(H5477="RPPS",VLOOKUP(A5477,' Legislação Benef - GESCON'!$B$4:$I$2159,6,FALSE),"")</f>
        <v/>
      </c>
      <c r="L5477" s="83" t="str">
        <f>IF(H5477="RPPS",IFERROR(IF(VLOOKUP(A5477,'Suspensão de repasses - GESCON'!$D$3:$J$1048576,7,FALSE)="Validada","SIM","NÃO"),"NÃO"),"")</f>
        <v/>
      </c>
    </row>
    <row r="5478" spans="1:12" s="19" customFormat="1" ht="15" hidden="1" customHeight="1" x14ac:dyDescent="0.25">
      <c r="A5478" s="88" t="s">
        <v>10845</v>
      </c>
      <c r="B5478" s="40" t="s">
        <v>1356</v>
      </c>
      <c r="C5478" s="82" t="s">
        <v>10959</v>
      </c>
      <c r="D5478" s="82"/>
      <c r="E5478" s="82"/>
      <c r="F5478" s="82"/>
      <c r="G5478" s="82"/>
      <c r="H5478" s="40" t="s">
        <v>4</v>
      </c>
      <c r="I5478" s="83" t="str">
        <f>IFERROR(VLOOKUP(A5478,'Alíquotas - CADPREV'!$B$2152:$N$4324,8,FALSE),"")</f>
        <v/>
      </c>
      <c r="J5478" s="83" t="str">
        <f>IF(H5478="RPPS",VLOOKUP(A5478,' Legislação Benef - GESCON'!$B$4:$I$2159,3,FALSE),"")</f>
        <v/>
      </c>
      <c r="K5478" s="83" t="str">
        <f>IF(H5478="RPPS",VLOOKUP(A5478,' Legislação Benef - GESCON'!$B$4:$I$2159,6,FALSE),"")</f>
        <v/>
      </c>
      <c r="L5478" s="83" t="str">
        <f>IF(H5478="RPPS",IFERROR(IF(VLOOKUP(A5478,'Suspensão de repasses - GESCON'!$D$3:$J$1048576,7,FALSE)="Validada","SIM","NÃO"),"NÃO"),"")</f>
        <v/>
      </c>
    </row>
    <row r="5479" spans="1:12" s="19" customFormat="1" ht="15" customHeight="1" x14ac:dyDescent="0.25">
      <c r="A5479" s="88" t="s">
        <v>10846</v>
      </c>
      <c r="B5479" s="40" t="s">
        <v>3513</v>
      </c>
      <c r="C5479" s="82" t="s">
        <v>10958</v>
      </c>
      <c r="D5479" s="82">
        <v>1545</v>
      </c>
      <c r="E5479" s="82">
        <v>252</v>
      </c>
      <c r="F5479" s="82">
        <v>48</v>
      </c>
      <c r="G5479" s="82">
        <v>1845</v>
      </c>
      <c r="H5479" s="40" t="s">
        <v>2</v>
      </c>
      <c r="I5479" s="83" t="str">
        <f>IFERROR(VLOOKUP(A5479,'Alíquotas - CADPREV'!$B$2152:$N$4324,8,FALSE),"")</f>
        <v>SIM</v>
      </c>
      <c r="J5479" s="83" t="str">
        <f>IF(H5479="RPPS",VLOOKUP(A5479,' Legislação Benef - GESCON'!$B$4:$I$2159,3,FALSE),"")</f>
        <v>NÃO</v>
      </c>
      <c r="K5479" s="83" t="str">
        <f>IF(H5479="RPPS",VLOOKUP(A5479,' Legislação Benef - GESCON'!$B$4:$I$2159,6,FALSE),"")</f>
        <v>NÃO</v>
      </c>
      <c r="L5479" s="83" t="str">
        <f>IF(H5479="RPPS",IFERROR(IF(VLOOKUP(A5479,'Suspensão de repasses - GESCON'!$D$3:$J$1048576,7,FALSE)="Validada","SIM","NÃO"),"NÃO"),"")</f>
        <v>NÃO</v>
      </c>
    </row>
    <row r="5480" spans="1:12" s="19" customFormat="1" ht="15" hidden="1" customHeight="1" x14ac:dyDescent="0.25">
      <c r="A5480" s="88" t="s">
        <v>10847</v>
      </c>
      <c r="B5480" s="40" t="s">
        <v>1356</v>
      </c>
      <c r="C5480" s="82" t="s">
        <v>10959</v>
      </c>
      <c r="D5480" s="82"/>
      <c r="E5480" s="82"/>
      <c r="F5480" s="82"/>
      <c r="G5480" s="82"/>
      <c r="H5480" s="40" t="s">
        <v>4</v>
      </c>
      <c r="I5480" s="83" t="str">
        <f>IFERROR(VLOOKUP(A5480,'Alíquotas - CADPREV'!$B$2152:$N$4324,8,FALSE),"")</f>
        <v/>
      </c>
      <c r="J5480" s="83" t="str">
        <f>IF(H5480="RPPS",VLOOKUP(A5480,' Legislação Benef - GESCON'!$B$4:$I$2159,3,FALSE),"")</f>
        <v/>
      </c>
      <c r="K5480" s="83" t="str">
        <f>IF(H5480="RPPS",VLOOKUP(A5480,' Legislação Benef - GESCON'!$B$4:$I$2159,6,FALSE),"")</f>
        <v/>
      </c>
      <c r="L5480" s="83" t="str">
        <f>IF(H5480="RPPS",IFERROR(IF(VLOOKUP(A5480,'Suspensão de repasses - GESCON'!$D$3:$J$1048576,7,FALSE)="Validada","SIM","NÃO"),"NÃO"),"")</f>
        <v/>
      </c>
    </row>
    <row r="5481" spans="1:12" s="19" customFormat="1" ht="15" customHeight="1" x14ac:dyDescent="0.25">
      <c r="A5481" s="88" t="s">
        <v>10848</v>
      </c>
      <c r="B5481" s="40" t="s">
        <v>3812</v>
      </c>
      <c r="C5481" s="82" t="s">
        <v>10958</v>
      </c>
      <c r="D5481" s="82">
        <v>1214</v>
      </c>
      <c r="E5481" s="82">
        <v>342</v>
      </c>
      <c r="F5481" s="82">
        <v>65</v>
      </c>
      <c r="G5481" s="82">
        <v>1621</v>
      </c>
      <c r="H5481" s="40" t="s">
        <v>2</v>
      </c>
      <c r="I5481" s="83" t="str">
        <f>IFERROR(VLOOKUP(A5481,'Alíquotas - CADPREV'!$B$2152:$N$4324,8,FALSE),"")</f>
        <v>SIM</v>
      </c>
      <c r="J5481" s="83" t="str">
        <f>IF(H5481="RPPS",VLOOKUP(A5481,' Legislação Benef - GESCON'!$B$4:$I$2159,3,FALSE),"")</f>
        <v>NÃO</v>
      </c>
      <c r="K5481" s="83" t="str">
        <f>IF(H5481="RPPS",VLOOKUP(A5481,' Legislação Benef - GESCON'!$B$4:$I$2159,6,FALSE),"")</f>
        <v>SIM</v>
      </c>
      <c r="L5481" s="83" t="str">
        <f>IF(H5481="RPPS",IFERROR(IF(VLOOKUP(A5481,'Suspensão de repasses - GESCON'!$D$3:$J$1048576,7,FALSE)="Validada","SIM","NÃO"),"NÃO"),"")</f>
        <v>NÃO</v>
      </c>
    </row>
    <row r="5482" spans="1:12" s="19" customFormat="1" ht="15" hidden="1" customHeight="1" x14ac:dyDescent="0.25">
      <c r="A5482" s="88" t="s">
        <v>10849</v>
      </c>
      <c r="B5482" s="40" t="s">
        <v>821</v>
      </c>
      <c r="C5482" s="82" t="s">
        <v>10959</v>
      </c>
      <c r="D5482" s="82"/>
      <c r="E5482" s="82"/>
      <c r="F5482" s="82"/>
      <c r="G5482" s="82"/>
      <c r="H5482" s="40" t="s">
        <v>4</v>
      </c>
      <c r="I5482" s="83" t="str">
        <f>IFERROR(VLOOKUP(A5482,'Alíquotas - CADPREV'!$B$2152:$N$4324,8,FALSE),"")</f>
        <v/>
      </c>
      <c r="J5482" s="83" t="str">
        <f>IF(H5482="RPPS",VLOOKUP(A5482,' Legislação Benef - GESCON'!$B$4:$I$2159,3,FALSE),"")</f>
        <v/>
      </c>
      <c r="K5482" s="83" t="str">
        <f>IF(H5482="RPPS",VLOOKUP(A5482,' Legislação Benef - GESCON'!$B$4:$I$2159,6,FALSE),"")</f>
        <v/>
      </c>
      <c r="L5482" s="83" t="str">
        <f>IF(H5482="RPPS",IFERROR(IF(VLOOKUP(A5482,'Suspensão de repasses - GESCON'!$D$3:$J$1048576,7,FALSE)="Validada","SIM","NÃO"),"NÃO"),"")</f>
        <v/>
      </c>
    </row>
    <row r="5483" spans="1:12" s="19" customFormat="1" ht="15" hidden="1" customHeight="1" x14ac:dyDescent="0.25">
      <c r="A5483" s="88" t="s">
        <v>10850</v>
      </c>
      <c r="B5483" s="40" t="s">
        <v>3601</v>
      </c>
      <c r="C5483" s="82" t="s">
        <v>10959</v>
      </c>
      <c r="D5483" s="82"/>
      <c r="E5483" s="82"/>
      <c r="F5483" s="82"/>
      <c r="G5483" s="82"/>
      <c r="H5483" s="40" t="s">
        <v>4</v>
      </c>
      <c r="I5483" s="83" t="str">
        <f>IFERROR(VLOOKUP(A5483,'Alíquotas - CADPREV'!$B$2152:$N$4324,8,FALSE),"")</f>
        <v/>
      </c>
      <c r="J5483" s="83" t="str">
        <f>IF(H5483="RPPS",VLOOKUP(A5483,' Legislação Benef - GESCON'!$B$4:$I$2159,3,FALSE),"")</f>
        <v/>
      </c>
      <c r="K5483" s="83" t="str">
        <f>IF(H5483="RPPS",VLOOKUP(A5483,' Legislação Benef - GESCON'!$B$4:$I$2159,6,FALSE),"")</f>
        <v/>
      </c>
      <c r="L5483" s="83" t="str">
        <f>IF(H5483="RPPS",IFERROR(IF(VLOOKUP(A5483,'Suspensão de repasses - GESCON'!$D$3:$J$1048576,7,FALSE)="Validada","SIM","NÃO"),"NÃO"),"")</f>
        <v/>
      </c>
    </row>
    <row r="5484" spans="1:12" s="19" customFormat="1" ht="15" hidden="1" customHeight="1" x14ac:dyDescent="0.25">
      <c r="A5484" s="88" t="s">
        <v>10851</v>
      </c>
      <c r="B5484" s="40" t="s">
        <v>3143</v>
      </c>
      <c r="C5484" s="82" t="s">
        <v>10959</v>
      </c>
      <c r="D5484" s="82"/>
      <c r="E5484" s="82"/>
      <c r="F5484" s="82"/>
      <c r="G5484" s="82"/>
      <c r="H5484" s="40" t="s">
        <v>4</v>
      </c>
      <c r="I5484" s="83" t="str">
        <f>IFERROR(VLOOKUP(A5484,'Alíquotas - CADPREV'!$B$2152:$N$4324,8,FALSE),"")</f>
        <v/>
      </c>
      <c r="J5484" s="83" t="str">
        <f>IF(H5484="RPPS",VLOOKUP(A5484,' Legislação Benef - GESCON'!$B$4:$I$2159,3,FALSE),"")</f>
        <v/>
      </c>
      <c r="K5484" s="83" t="str">
        <f>IF(H5484="RPPS",VLOOKUP(A5484,' Legislação Benef - GESCON'!$B$4:$I$2159,6,FALSE),"")</f>
        <v/>
      </c>
      <c r="L5484" s="83" t="str">
        <f>IF(H5484="RPPS",IFERROR(IF(VLOOKUP(A5484,'Suspensão de repasses - GESCON'!$D$3:$J$1048576,7,FALSE)="Validada","SIM","NÃO"),"NÃO"),"")</f>
        <v/>
      </c>
    </row>
    <row r="5485" spans="1:12" s="19" customFormat="1" ht="15" customHeight="1" x14ac:dyDescent="0.25">
      <c r="A5485" s="88" t="s">
        <v>10852</v>
      </c>
      <c r="B5485" s="40" t="s">
        <v>2758</v>
      </c>
      <c r="C5485" s="82" t="s">
        <v>10958</v>
      </c>
      <c r="D5485" s="82">
        <v>417</v>
      </c>
      <c r="E5485" s="82">
        <v>223</v>
      </c>
      <c r="F5485" s="82">
        <v>25</v>
      </c>
      <c r="G5485" s="82">
        <v>665</v>
      </c>
      <c r="H5485" s="40" t="s">
        <v>2</v>
      </c>
      <c r="I5485" s="83" t="str">
        <f>IFERROR(VLOOKUP(A5485,'Alíquotas - CADPREV'!$B$2152:$N$4324,8,FALSE),"")</f>
        <v>NÃO</v>
      </c>
      <c r="J5485" s="83" t="str">
        <f>IF(H5485="RPPS",VLOOKUP(A5485,' Legislação Benef - GESCON'!$B$4:$I$2159,3,FALSE),"")</f>
        <v>NÃO</v>
      </c>
      <c r="K5485" s="83" t="str">
        <f>IF(H5485="RPPS",VLOOKUP(A5485,' Legislação Benef - GESCON'!$B$4:$I$2159,6,FALSE),"")</f>
        <v>NÃO</v>
      </c>
      <c r="L5485" s="83" t="str">
        <f>IF(H5485="RPPS",IFERROR(IF(VLOOKUP(A5485,'Suspensão de repasses - GESCON'!$D$3:$J$1048576,7,FALSE)="Validada","SIM","NÃO"),"NÃO"),"")</f>
        <v>NÃO</v>
      </c>
    </row>
    <row r="5486" spans="1:12" s="19" customFormat="1" ht="15" customHeight="1" x14ac:dyDescent="0.25">
      <c r="A5486" s="88" t="s">
        <v>10853</v>
      </c>
      <c r="B5486" s="40" t="s">
        <v>2274</v>
      </c>
      <c r="C5486" s="82" t="s">
        <v>10958</v>
      </c>
      <c r="D5486" s="82">
        <v>310</v>
      </c>
      <c r="E5486" s="82">
        <v>49</v>
      </c>
      <c r="F5486" s="82">
        <v>24</v>
      </c>
      <c r="G5486" s="82">
        <v>383</v>
      </c>
      <c r="H5486" s="40" t="s">
        <v>2</v>
      </c>
      <c r="I5486" s="83" t="str">
        <f>IFERROR(VLOOKUP(A5486,'Alíquotas - CADPREV'!$B$2152:$N$4324,8,FALSE),"")</f>
        <v>SIM</v>
      </c>
      <c r="J5486" s="83" t="str">
        <f>IF(H5486="RPPS",VLOOKUP(A5486,' Legislação Benef - GESCON'!$B$4:$I$2159,3,FALSE),"")</f>
        <v>NÃO</v>
      </c>
      <c r="K5486" s="83" t="str">
        <f>IF(H5486="RPPS",VLOOKUP(A5486,' Legislação Benef - GESCON'!$B$4:$I$2159,6,FALSE),"")</f>
        <v>SIM</v>
      </c>
      <c r="L5486" s="83" t="str">
        <f>IF(H5486="RPPS",IFERROR(IF(VLOOKUP(A5486,'Suspensão de repasses - GESCON'!$D$3:$J$1048576,7,FALSE)="Validada","SIM","NÃO"),"NÃO"),"")</f>
        <v>NÃO</v>
      </c>
    </row>
    <row r="5487" spans="1:12" s="19" customFormat="1" ht="15" hidden="1" customHeight="1" x14ac:dyDescent="0.25">
      <c r="A5487" s="88" t="s">
        <v>10854</v>
      </c>
      <c r="B5487" s="40" t="s">
        <v>215</v>
      </c>
      <c r="C5487" s="82" t="s">
        <v>10959</v>
      </c>
      <c r="D5487" s="82"/>
      <c r="E5487" s="82"/>
      <c r="F5487" s="82"/>
      <c r="G5487" s="82"/>
      <c r="H5487" s="40" t="s">
        <v>4</v>
      </c>
      <c r="I5487" s="83" t="str">
        <f>IFERROR(VLOOKUP(A5487,'Alíquotas - CADPREV'!$B$2152:$N$4324,8,FALSE),"")</f>
        <v/>
      </c>
      <c r="J5487" s="83" t="str">
        <f>IF(H5487="RPPS",VLOOKUP(A5487,' Legislação Benef - GESCON'!$B$4:$I$2159,3,FALSE),"")</f>
        <v/>
      </c>
      <c r="K5487" s="83" t="str">
        <f>IF(H5487="RPPS",VLOOKUP(A5487,' Legislação Benef - GESCON'!$B$4:$I$2159,6,FALSE),"")</f>
        <v/>
      </c>
      <c r="L5487" s="83" t="str">
        <f>IF(H5487="RPPS",IFERROR(IF(VLOOKUP(A5487,'Suspensão de repasses - GESCON'!$D$3:$J$1048576,7,FALSE)="Validada","SIM","NÃO"),"NÃO"),"")</f>
        <v/>
      </c>
    </row>
    <row r="5488" spans="1:12" s="19" customFormat="1" ht="15" customHeight="1" x14ac:dyDescent="0.25">
      <c r="A5488" s="88" t="s">
        <v>10855</v>
      </c>
      <c r="B5488" s="40" t="s">
        <v>3601</v>
      </c>
      <c r="C5488" s="82" t="s">
        <v>10958</v>
      </c>
      <c r="D5488" s="82">
        <v>256</v>
      </c>
      <c r="E5488" s="82">
        <v>31</v>
      </c>
      <c r="F5488" s="82">
        <v>2</v>
      </c>
      <c r="G5488" s="82">
        <v>289</v>
      </c>
      <c r="H5488" s="40" t="s">
        <v>2</v>
      </c>
      <c r="I5488" s="83" t="str">
        <f>IFERROR(VLOOKUP(A5488,'Alíquotas - CADPREV'!$B$2152:$N$4324,8,FALSE),"")</f>
        <v>NÃO</v>
      </c>
      <c r="J5488" s="83" t="str">
        <f>IF(H5488="RPPS",VLOOKUP(A5488,' Legislação Benef - GESCON'!$B$4:$I$2159,3,FALSE),"")</f>
        <v>NÃO</v>
      </c>
      <c r="K5488" s="83" t="str">
        <f>IF(H5488="RPPS",VLOOKUP(A5488,' Legislação Benef - GESCON'!$B$4:$I$2159,6,FALSE),"")</f>
        <v>NÃO</v>
      </c>
      <c r="L5488" s="83" t="str">
        <f>IF(H5488="RPPS",IFERROR(IF(VLOOKUP(A5488,'Suspensão de repasses - GESCON'!$D$3:$J$1048576,7,FALSE)="Validada","SIM","NÃO"),"NÃO"),"")</f>
        <v>NÃO</v>
      </c>
    </row>
    <row r="5489" spans="1:12" s="19" customFormat="1" ht="15" customHeight="1" x14ac:dyDescent="0.25">
      <c r="A5489" s="88" t="s">
        <v>10856</v>
      </c>
      <c r="B5489" s="40" t="s">
        <v>3812</v>
      </c>
      <c r="C5489" s="82" t="s">
        <v>10958</v>
      </c>
      <c r="D5489" s="82">
        <v>663</v>
      </c>
      <c r="E5489" s="82">
        <v>121</v>
      </c>
      <c r="F5489" s="82">
        <v>0</v>
      </c>
      <c r="G5489" s="82">
        <v>784</v>
      </c>
      <c r="H5489" s="40" t="s">
        <v>2</v>
      </c>
      <c r="I5489" s="83" t="str">
        <f>IFERROR(VLOOKUP(A5489,'Alíquotas - CADPREV'!$B$2152:$N$4324,8,FALSE),"")</f>
        <v>NÃO</v>
      </c>
      <c r="J5489" s="83" t="str">
        <f>IF(H5489="RPPS",VLOOKUP(A5489,' Legislação Benef - GESCON'!$B$4:$I$2159,3,FALSE),"")</f>
        <v>NÃO</v>
      </c>
      <c r="K5489" s="83" t="str">
        <f>IF(H5489="RPPS",VLOOKUP(A5489,' Legislação Benef - GESCON'!$B$4:$I$2159,6,FALSE),"")</f>
        <v>NÃO</v>
      </c>
      <c r="L5489" s="83" t="str">
        <f>IF(H5489="RPPS",IFERROR(IF(VLOOKUP(A5489,'Suspensão de repasses - GESCON'!$D$3:$J$1048576,7,FALSE)="Validada","SIM","NÃO"),"NÃO"),"")</f>
        <v>NÃO</v>
      </c>
    </row>
    <row r="5490" spans="1:12" s="19" customFormat="1" ht="15" hidden="1" customHeight="1" x14ac:dyDescent="0.25">
      <c r="A5490" s="88" t="s">
        <v>10857</v>
      </c>
      <c r="B5490" s="40" t="s">
        <v>4626</v>
      </c>
      <c r="C5490" s="82" t="s">
        <v>10959</v>
      </c>
      <c r="D5490" s="82"/>
      <c r="E5490" s="82"/>
      <c r="F5490" s="82"/>
      <c r="G5490" s="82"/>
      <c r="H5490" s="40" t="s">
        <v>4</v>
      </c>
      <c r="I5490" s="83" t="str">
        <f>IFERROR(VLOOKUP(A5490,'Alíquotas - CADPREV'!$B$2152:$N$4324,8,FALSE),"")</f>
        <v/>
      </c>
      <c r="J5490" s="83" t="str">
        <f>IF(H5490="RPPS",VLOOKUP(A5490,' Legislação Benef - GESCON'!$B$4:$I$2159,3,FALSE),"")</f>
        <v/>
      </c>
      <c r="K5490" s="83" t="str">
        <f>IF(H5490="RPPS",VLOOKUP(A5490,' Legislação Benef - GESCON'!$B$4:$I$2159,6,FALSE),"")</f>
        <v/>
      </c>
      <c r="L5490" s="83" t="str">
        <f>IF(H5490="RPPS",IFERROR(IF(VLOOKUP(A5490,'Suspensão de repasses - GESCON'!$D$3:$J$1048576,7,FALSE)="Validada","SIM","NÃO"),"NÃO"),"")</f>
        <v/>
      </c>
    </row>
    <row r="5491" spans="1:12" s="19" customFormat="1" ht="15" hidden="1" customHeight="1" x14ac:dyDescent="0.25">
      <c r="A5491" s="88" t="s">
        <v>10858</v>
      </c>
      <c r="B5491" s="40" t="s">
        <v>3143</v>
      </c>
      <c r="C5491" s="82" t="s">
        <v>10959</v>
      </c>
      <c r="D5491" s="82"/>
      <c r="E5491" s="82"/>
      <c r="F5491" s="82"/>
      <c r="G5491" s="82"/>
      <c r="H5491" s="40" t="s">
        <v>4</v>
      </c>
      <c r="I5491" s="83" t="str">
        <f>IFERROR(VLOOKUP(A5491,'Alíquotas - CADPREV'!$B$2152:$N$4324,8,FALSE),"")</f>
        <v/>
      </c>
      <c r="J5491" s="83" t="str">
        <f>IF(H5491="RPPS",VLOOKUP(A5491,' Legislação Benef - GESCON'!$B$4:$I$2159,3,FALSE),"")</f>
        <v/>
      </c>
      <c r="K5491" s="83" t="str">
        <f>IF(H5491="RPPS",VLOOKUP(A5491,' Legislação Benef - GESCON'!$B$4:$I$2159,6,FALSE),"")</f>
        <v/>
      </c>
      <c r="L5491" s="83" t="str">
        <f>IF(H5491="RPPS",IFERROR(IF(VLOOKUP(A5491,'Suspensão de repasses - GESCON'!$D$3:$J$1048576,7,FALSE)="Validada","SIM","NÃO"),"NÃO"),"")</f>
        <v/>
      </c>
    </row>
    <row r="5492" spans="1:12" s="19" customFormat="1" ht="15" customHeight="1" x14ac:dyDescent="0.25">
      <c r="A5492" s="88" t="s">
        <v>10859</v>
      </c>
      <c r="B5492" s="40" t="s">
        <v>2926</v>
      </c>
      <c r="C5492" s="82" t="s">
        <v>10958</v>
      </c>
      <c r="D5492" s="82">
        <v>97</v>
      </c>
      <c r="E5492" s="82">
        <v>27</v>
      </c>
      <c r="F5492" s="82">
        <v>1</v>
      </c>
      <c r="G5492" s="82">
        <v>125</v>
      </c>
      <c r="H5492" s="40" t="s">
        <v>2</v>
      </c>
      <c r="I5492" s="83" t="str">
        <f>IFERROR(VLOOKUP(A5492,'Alíquotas - CADPREV'!$B$2152:$N$4324,8,FALSE),"")</f>
        <v>NÃO</v>
      </c>
      <c r="J5492" s="83" t="str">
        <f>IF(H5492="RPPS",VLOOKUP(A5492,' Legislação Benef - GESCON'!$B$4:$I$2159,3,FALSE),"")</f>
        <v>NÃO</v>
      </c>
      <c r="K5492" s="83" t="str">
        <f>IF(H5492="RPPS",VLOOKUP(A5492,' Legislação Benef - GESCON'!$B$4:$I$2159,6,FALSE),"")</f>
        <v>NÃO</v>
      </c>
      <c r="L5492" s="83" t="str">
        <f>IF(H5492="RPPS",IFERROR(IF(VLOOKUP(A5492,'Suspensão de repasses - GESCON'!$D$3:$J$1048576,7,FALSE)="Validada","SIM","NÃO"),"NÃO"),"")</f>
        <v>NÃO</v>
      </c>
    </row>
    <row r="5493" spans="1:12" s="19" customFormat="1" ht="15" customHeight="1" x14ac:dyDescent="0.25">
      <c r="A5493" s="88" t="s">
        <v>10860</v>
      </c>
      <c r="B5493" s="40" t="s">
        <v>3812</v>
      </c>
      <c r="C5493" s="82" t="s">
        <v>10958</v>
      </c>
      <c r="D5493" s="82">
        <v>529</v>
      </c>
      <c r="E5493" s="82">
        <v>240</v>
      </c>
      <c r="F5493" s="82">
        <v>35</v>
      </c>
      <c r="G5493" s="82">
        <v>804</v>
      </c>
      <c r="H5493" s="40" t="s">
        <v>2</v>
      </c>
      <c r="I5493" s="83" t="str">
        <f>IFERROR(VLOOKUP(A5493,'Alíquotas - CADPREV'!$B$2152:$N$4324,8,FALSE),"")</f>
        <v>SIM</v>
      </c>
      <c r="J5493" s="83" t="str">
        <f>IF(H5493="RPPS",VLOOKUP(A5493,' Legislação Benef - GESCON'!$B$4:$I$2159,3,FALSE),"")</f>
        <v>NÃO</v>
      </c>
      <c r="K5493" s="83" t="str">
        <f>IF(H5493="RPPS",VLOOKUP(A5493,' Legislação Benef - GESCON'!$B$4:$I$2159,6,FALSE),"")</f>
        <v>NÃO</v>
      </c>
      <c r="L5493" s="83" t="str">
        <f>IF(H5493="RPPS",IFERROR(IF(VLOOKUP(A5493,'Suspensão de repasses - GESCON'!$D$3:$J$1048576,7,FALSE)="Validada","SIM","NÃO"),"NÃO"),"")</f>
        <v>NÃO</v>
      </c>
    </row>
    <row r="5494" spans="1:12" s="19" customFormat="1" ht="15" customHeight="1" x14ac:dyDescent="0.25">
      <c r="A5494" s="88" t="s">
        <v>10861</v>
      </c>
      <c r="B5494" s="40" t="s">
        <v>2758</v>
      </c>
      <c r="C5494" s="82" t="s">
        <v>10958</v>
      </c>
      <c r="D5494" s="82">
        <v>250</v>
      </c>
      <c r="E5494" s="82">
        <v>161</v>
      </c>
      <c r="F5494" s="82">
        <v>19</v>
      </c>
      <c r="G5494" s="82">
        <v>430</v>
      </c>
      <c r="H5494" s="40" t="s">
        <v>2</v>
      </c>
      <c r="I5494" s="83" t="str">
        <f>IFERROR(VLOOKUP(A5494,'Alíquotas - CADPREV'!$B$2152:$N$4324,8,FALSE),"")</f>
        <v>NÃO</v>
      </c>
      <c r="J5494" s="83" t="str">
        <f>IF(H5494="RPPS",VLOOKUP(A5494,' Legislação Benef - GESCON'!$B$4:$I$2159,3,FALSE),"")</f>
        <v>NÃO</v>
      </c>
      <c r="K5494" s="83" t="str">
        <f>IF(H5494="RPPS",VLOOKUP(A5494,' Legislação Benef - GESCON'!$B$4:$I$2159,6,FALSE),"")</f>
        <v>NÃO</v>
      </c>
      <c r="L5494" s="83" t="str">
        <f>IF(H5494="RPPS",IFERROR(IF(VLOOKUP(A5494,'Suspensão de repasses - GESCON'!$D$3:$J$1048576,7,FALSE)="Validada","SIM","NÃO"),"NÃO"),"")</f>
        <v>NÃO</v>
      </c>
    </row>
    <row r="5495" spans="1:12" s="19" customFormat="1" ht="15" hidden="1" customHeight="1" x14ac:dyDescent="0.25">
      <c r="A5495" s="88" t="s">
        <v>10862</v>
      </c>
      <c r="B5495" s="40" t="s">
        <v>1356</v>
      </c>
      <c r="C5495" s="82" t="s">
        <v>10959</v>
      </c>
      <c r="D5495" s="82"/>
      <c r="E5495" s="82"/>
      <c r="F5495" s="82"/>
      <c r="G5495" s="82"/>
      <c r="H5495" s="40" t="s">
        <v>4</v>
      </c>
      <c r="I5495" s="83" t="str">
        <f>IFERROR(VLOOKUP(A5495,'Alíquotas - CADPREV'!$B$2152:$N$4324,8,FALSE),"")</f>
        <v/>
      </c>
      <c r="J5495" s="83" t="str">
        <f>IF(H5495="RPPS",VLOOKUP(A5495,' Legislação Benef - GESCON'!$B$4:$I$2159,3,FALSE),"")</f>
        <v/>
      </c>
      <c r="K5495" s="83" t="str">
        <f>IF(H5495="RPPS",VLOOKUP(A5495,' Legislação Benef - GESCON'!$B$4:$I$2159,6,FALSE),"")</f>
        <v/>
      </c>
      <c r="L5495" s="83" t="str">
        <f>IF(H5495="RPPS",IFERROR(IF(VLOOKUP(A5495,'Suspensão de repasses - GESCON'!$D$3:$J$1048576,7,FALSE)="Validada","SIM","NÃO"),"NÃO"),"")</f>
        <v/>
      </c>
    </row>
    <row r="5496" spans="1:12" s="19" customFormat="1" ht="15" hidden="1" customHeight="1" x14ac:dyDescent="0.25">
      <c r="A5496" s="88" t="s">
        <v>10863</v>
      </c>
      <c r="B5496" s="40" t="s">
        <v>3143</v>
      </c>
      <c r="C5496" s="82" t="s">
        <v>10959</v>
      </c>
      <c r="D5496" s="82"/>
      <c r="E5496" s="82"/>
      <c r="F5496" s="82"/>
      <c r="G5496" s="82"/>
      <c r="H5496" s="40" t="s">
        <v>4</v>
      </c>
      <c r="I5496" s="83" t="str">
        <f>IFERROR(VLOOKUP(A5496,'Alíquotas - CADPREV'!$B$2152:$N$4324,8,FALSE),"")</f>
        <v/>
      </c>
      <c r="J5496" s="83" t="str">
        <f>IF(H5496="RPPS",VLOOKUP(A5496,' Legislação Benef - GESCON'!$B$4:$I$2159,3,FALSE),"")</f>
        <v/>
      </c>
      <c r="K5496" s="83" t="str">
        <f>IF(H5496="RPPS",VLOOKUP(A5496,' Legislação Benef - GESCON'!$B$4:$I$2159,6,FALSE),"")</f>
        <v/>
      </c>
      <c r="L5496" s="83" t="str">
        <f>IF(H5496="RPPS",IFERROR(IF(VLOOKUP(A5496,'Suspensão de repasses - GESCON'!$D$3:$J$1048576,7,FALSE)="Validada","SIM","NÃO"),"NÃO"),"")</f>
        <v/>
      </c>
    </row>
    <row r="5497" spans="1:12" s="19" customFormat="1" ht="15" hidden="1" customHeight="1" x14ac:dyDescent="0.25">
      <c r="A5497" s="88" t="s">
        <v>10864</v>
      </c>
      <c r="B5497" s="40" t="s">
        <v>215</v>
      </c>
      <c r="C5497" s="82" t="s">
        <v>10959</v>
      </c>
      <c r="D5497" s="82"/>
      <c r="E5497" s="82"/>
      <c r="F5497" s="82"/>
      <c r="G5497" s="82"/>
      <c r="H5497" s="40" t="s">
        <v>4</v>
      </c>
      <c r="I5497" s="83" t="str">
        <f>IFERROR(VLOOKUP(A5497,'Alíquotas - CADPREV'!$B$2152:$N$4324,8,FALSE),"")</f>
        <v/>
      </c>
      <c r="J5497" s="83" t="str">
        <f>IF(H5497="RPPS",VLOOKUP(A5497,' Legislação Benef - GESCON'!$B$4:$I$2159,3,FALSE),"")</f>
        <v/>
      </c>
      <c r="K5497" s="83" t="str">
        <f>IF(H5497="RPPS",VLOOKUP(A5497,' Legislação Benef - GESCON'!$B$4:$I$2159,6,FALSE),"")</f>
        <v/>
      </c>
      <c r="L5497" s="83" t="str">
        <f>IF(H5497="RPPS",IFERROR(IF(VLOOKUP(A5497,'Suspensão de repasses - GESCON'!$D$3:$J$1048576,7,FALSE)="Validada","SIM","NÃO"),"NÃO"),"")</f>
        <v/>
      </c>
    </row>
    <row r="5498" spans="1:12" s="19" customFormat="1" ht="15" customHeight="1" x14ac:dyDescent="0.25">
      <c r="A5498" s="88" t="s">
        <v>10865</v>
      </c>
      <c r="B5498" s="40" t="s">
        <v>1356</v>
      </c>
      <c r="C5498" s="82" t="s">
        <v>10958</v>
      </c>
      <c r="D5498" s="82">
        <v>197</v>
      </c>
      <c r="E5498" s="82">
        <v>0</v>
      </c>
      <c r="F5498" s="82">
        <v>0</v>
      </c>
      <c r="G5498" s="82">
        <v>197</v>
      </c>
      <c r="H5498" s="40" t="s">
        <v>2</v>
      </c>
      <c r="I5498" s="83" t="str">
        <f>IFERROR(VLOOKUP(A5498,'Alíquotas - CADPREV'!$B$2152:$N$4324,8,FALSE),"")</f>
        <v>NÃO</v>
      </c>
      <c r="J5498" s="83" t="str">
        <f>IF(H5498="RPPS",VLOOKUP(A5498,' Legislação Benef - GESCON'!$B$4:$I$2159,3,FALSE),"")</f>
        <v>NÃO</v>
      </c>
      <c r="K5498" s="83" t="str">
        <f>IF(H5498="RPPS",VLOOKUP(A5498,' Legislação Benef - GESCON'!$B$4:$I$2159,6,FALSE),"")</f>
        <v>NÃO</v>
      </c>
      <c r="L5498" s="83" t="str">
        <f>IF(H5498="RPPS",IFERROR(IF(VLOOKUP(A5498,'Suspensão de repasses - GESCON'!$D$3:$J$1048576,7,FALSE)="Validada","SIM","NÃO"),"NÃO"),"")</f>
        <v>NÃO</v>
      </c>
    </row>
    <row r="5499" spans="1:12" s="19" customFormat="1" ht="15" hidden="1" customHeight="1" x14ac:dyDescent="0.25">
      <c r="A5499" s="88" t="s">
        <v>10866</v>
      </c>
      <c r="B5499" s="40" t="s">
        <v>1356</v>
      </c>
      <c r="C5499" s="82" t="s">
        <v>10959</v>
      </c>
      <c r="D5499" s="82"/>
      <c r="E5499" s="82"/>
      <c r="F5499" s="82"/>
      <c r="G5499" s="82"/>
      <c r="H5499" s="40" t="s">
        <v>4</v>
      </c>
      <c r="I5499" s="83" t="str">
        <f>IFERROR(VLOOKUP(A5499,'Alíquotas - CADPREV'!$B$2152:$N$4324,8,FALSE),"")</f>
        <v/>
      </c>
      <c r="J5499" s="83" t="str">
        <f>IF(H5499="RPPS",VLOOKUP(A5499,' Legislação Benef - GESCON'!$B$4:$I$2159,3,FALSE),"")</f>
        <v/>
      </c>
      <c r="K5499" s="83" t="str">
        <f>IF(H5499="RPPS",VLOOKUP(A5499,' Legislação Benef - GESCON'!$B$4:$I$2159,6,FALSE),"")</f>
        <v/>
      </c>
      <c r="L5499" s="83" t="str">
        <f>IF(H5499="RPPS",IFERROR(IF(VLOOKUP(A5499,'Suspensão de repasses - GESCON'!$D$3:$J$1048576,7,FALSE)="Validada","SIM","NÃO"),"NÃO"),"")</f>
        <v/>
      </c>
    </row>
    <row r="5500" spans="1:12" s="19" customFormat="1" ht="15" hidden="1" customHeight="1" x14ac:dyDescent="0.25">
      <c r="A5500" s="88" t="s">
        <v>10867</v>
      </c>
      <c r="B5500" s="40" t="s">
        <v>1356</v>
      </c>
      <c r="C5500" s="82" t="s">
        <v>10959</v>
      </c>
      <c r="D5500" s="82"/>
      <c r="E5500" s="82"/>
      <c r="F5500" s="82"/>
      <c r="G5500" s="82"/>
      <c r="H5500" s="40" t="s">
        <v>4</v>
      </c>
      <c r="I5500" s="83" t="str">
        <f>IFERROR(VLOOKUP(A5500,'Alíquotas - CADPREV'!$B$2152:$N$4324,8,FALSE),"")</f>
        <v/>
      </c>
      <c r="J5500" s="83" t="str">
        <f>IF(H5500="RPPS",VLOOKUP(A5500,' Legislação Benef - GESCON'!$B$4:$I$2159,3,FALSE),"")</f>
        <v/>
      </c>
      <c r="K5500" s="83" t="str">
        <f>IF(H5500="RPPS",VLOOKUP(A5500,' Legislação Benef - GESCON'!$B$4:$I$2159,6,FALSE),"")</f>
        <v/>
      </c>
      <c r="L5500" s="83" t="str">
        <f>IF(H5500="RPPS",IFERROR(IF(VLOOKUP(A5500,'Suspensão de repasses - GESCON'!$D$3:$J$1048576,7,FALSE)="Validada","SIM","NÃO"),"NÃO"),"")</f>
        <v/>
      </c>
    </row>
    <row r="5501" spans="1:12" s="19" customFormat="1" ht="15" customHeight="1" x14ac:dyDescent="0.25">
      <c r="A5501" s="88" t="s">
        <v>10868</v>
      </c>
      <c r="B5501" s="40" t="s">
        <v>2758</v>
      </c>
      <c r="C5501" s="82" t="s">
        <v>10958</v>
      </c>
      <c r="D5501" s="82">
        <v>287</v>
      </c>
      <c r="E5501" s="82">
        <v>65</v>
      </c>
      <c r="F5501" s="82">
        <v>16</v>
      </c>
      <c r="G5501" s="82">
        <v>368</v>
      </c>
      <c r="H5501" s="40" t="s">
        <v>2</v>
      </c>
      <c r="I5501" s="83" t="str">
        <f>IFERROR(VLOOKUP(A5501,'Alíquotas - CADPREV'!$B$2152:$N$4324,8,FALSE),"")</f>
        <v>NÃO</v>
      </c>
      <c r="J5501" s="83" t="str">
        <f>IF(H5501="RPPS",VLOOKUP(A5501,' Legislação Benef - GESCON'!$B$4:$I$2159,3,FALSE),"")</f>
        <v>NÃO</v>
      </c>
      <c r="K5501" s="83" t="str">
        <f>IF(H5501="RPPS",VLOOKUP(A5501,' Legislação Benef - GESCON'!$B$4:$I$2159,6,FALSE),"")</f>
        <v>NÃO</v>
      </c>
      <c r="L5501" s="83" t="str">
        <f>IF(H5501="RPPS",IFERROR(IF(VLOOKUP(A5501,'Suspensão de repasses - GESCON'!$D$3:$J$1048576,7,FALSE)="Validada","SIM","NÃO"),"NÃO"),"")</f>
        <v>NÃO</v>
      </c>
    </row>
    <row r="5502" spans="1:12" s="19" customFormat="1" ht="15" hidden="1" customHeight="1" x14ac:dyDescent="0.25">
      <c r="A5502" s="88" t="s">
        <v>10869</v>
      </c>
      <c r="B5502" s="40" t="s">
        <v>2758</v>
      </c>
      <c r="C5502" s="82" t="s">
        <v>10959</v>
      </c>
      <c r="D5502" s="82"/>
      <c r="E5502" s="82"/>
      <c r="F5502" s="82"/>
      <c r="G5502" s="82"/>
      <c r="H5502" s="40" t="s">
        <v>4</v>
      </c>
      <c r="I5502" s="83" t="str">
        <f>IFERROR(VLOOKUP(A5502,'Alíquotas - CADPREV'!$B$2152:$N$4324,8,FALSE),"")</f>
        <v/>
      </c>
      <c r="J5502" s="83" t="str">
        <f>IF(H5502="RPPS",VLOOKUP(A5502,' Legislação Benef - GESCON'!$B$4:$I$2159,3,FALSE),"")</f>
        <v/>
      </c>
      <c r="K5502" s="83" t="str">
        <f>IF(H5502="RPPS",VLOOKUP(A5502,' Legislação Benef - GESCON'!$B$4:$I$2159,6,FALSE),"")</f>
        <v/>
      </c>
      <c r="L5502" s="83" t="str">
        <f>IF(H5502="RPPS",IFERROR(IF(VLOOKUP(A5502,'Suspensão de repasses - GESCON'!$D$3:$J$1048576,7,FALSE)="Validada","SIM","NÃO"),"NÃO"),"")</f>
        <v/>
      </c>
    </row>
    <row r="5503" spans="1:12" s="19" customFormat="1" ht="15" customHeight="1" x14ac:dyDescent="0.25">
      <c r="A5503" s="88" t="s">
        <v>10870</v>
      </c>
      <c r="B5503" s="40" t="s">
        <v>1356</v>
      </c>
      <c r="C5503" s="82" t="s">
        <v>10958</v>
      </c>
      <c r="D5503" s="82">
        <v>1367</v>
      </c>
      <c r="E5503" s="82">
        <v>464</v>
      </c>
      <c r="F5503" s="82">
        <v>77</v>
      </c>
      <c r="G5503" s="82">
        <v>1908</v>
      </c>
      <c r="H5503" s="40" t="s">
        <v>2</v>
      </c>
      <c r="I5503" s="83" t="str">
        <f>IFERROR(VLOOKUP(A5503,'Alíquotas - CADPREV'!$B$2152:$N$4324,8,FALSE),"")</f>
        <v>NÃO</v>
      </c>
      <c r="J5503" s="83" t="str">
        <f>IF(H5503="RPPS",VLOOKUP(A5503,' Legislação Benef - GESCON'!$B$4:$I$2159,3,FALSE),"")</f>
        <v>NÃO</v>
      </c>
      <c r="K5503" s="83" t="str">
        <f>IF(H5503="RPPS",VLOOKUP(A5503,' Legislação Benef - GESCON'!$B$4:$I$2159,6,FALSE),"")</f>
        <v>NÃO</v>
      </c>
      <c r="L5503" s="83" t="str">
        <f>IF(H5503="RPPS",IFERROR(IF(VLOOKUP(A5503,'Suspensão de repasses - GESCON'!$D$3:$J$1048576,7,FALSE)="Validada","SIM","NÃO"),"NÃO"),"")</f>
        <v>NÃO</v>
      </c>
    </row>
    <row r="5504" spans="1:12" s="19" customFormat="1" ht="15" hidden="1" customHeight="1" x14ac:dyDescent="0.25">
      <c r="A5504" s="88" t="s">
        <v>10871</v>
      </c>
      <c r="B5504" s="40" t="s">
        <v>3812</v>
      </c>
      <c r="C5504" s="82" t="s">
        <v>10959</v>
      </c>
      <c r="D5504" s="82"/>
      <c r="E5504" s="82"/>
      <c r="F5504" s="82"/>
      <c r="G5504" s="82"/>
      <c r="H5504" s="40" t="s">
        <v>4</v>
      </c>
      <c r="I5504" s="83" t="str">
        <f>IFERROR(VLOOKUP(A5504,'Alíquotas - CADPREV'!$B$2152:$N$4324,8,FALSE),"")</f>
        <v/>
      </c>
      <c r="J5504" s="83" t="str">
        <f>IF(H5504="RPPS",VLOOKUP(A5504,' Legislação Benef - GESCON'!$B$4:$I$2159,3,FALSE),"")</f>
        <v/>
      </c>
      <c r="K5504" s="83" t="str">
        <f>IF(H5504="RPPS",VLOOKUP(A5504,' Legislação Benef - GESCON'!$B$4:$I$2159,6,FALSE),"")</f>
        <v/>
      </c>
      <c r="L5504" s="83" t="str">
        <f>IF(H5504="RPPS",IFERROR(IF(VLOOKUP(A5504,'Suspensão de repasses - GESCON'!$D$3:$J$1048576,7,FALSE)="Validada","SIM","NÃO"),"NÃO"),"")</f>
        <v/>
      </c>
    </row>
    <row r="5505" spans="1:12" s="19" customFormat="1" ht="15" customHeight="1" x14ac:dyDescent="0.25">
      <c r="A5505" s="88" t="s">
        <v>10872</v>
      </c>
      <c r="B5505" s="40" t="s">
        <v>3812</v>
      </c>
      <c r="C5505" s="82" t="s">
        <v>10958</v>
      </c>
      <c r="D5505" s="82">
        <v>154</v>
      </c>
      <c r="E5505" s="82">
        <v>30</v>
      </c>
      <c r="F5505" s="82">
        <v>4</v>
      </c>
      <c r="G5505" s="82">
        <v>188</v>
      </c>
      <c r="H5505" s="40" t="s">
        <v>2</v>
      </c>
      <c r="I5505" s="83" t="str">
        <f>IFERROR(VLOOKUP(A5505,'Alíquotas - CADPREV'!$B$2152:$N$4324,8,FALSE),"")</f>
        <v>NÃO</v>
      </c>
      <c r="J5505" s="83" t="str">
        <f>IF(H5505="RPPS",VLOOKUP(A5505,' Legislação Benef - GESCON'!$B$4:$I$2159,3,FALSE),"")</f>
        <v>NÃO</v>
      </c>
      <c r="K5505" s="83" t="str">
        <f>IF(H5505="RPPS",VLOOKUP(A5505,' Legislação Benef - GESCON'!$B$4:$I$2159,6,FALSE),"")</f>
        <v>NÃO</v>
      </c>
      <c r="L5505" s="83" t="str">
        <f>IF(H5505="RPPS",IFERROR(IF(VLOOKUP(A5505,'Suspensão de repasses - GESCON'!$D$3:$J$1048576,7,FALSE)="Validada","SIM","NÃO"),"NÃO"),"")</f>
        <v>NÃO</v>
      </c>
    </row>
    <row r="5506" spans="1:12" s="19" customFormat="1" ht="15" customHeight="1" x14ac:dyDescent="0.25">
      <c r="A5506" s="88" t="s">
        <v>10873</v>
      </c>
      <c r="B5506" s="40" t="s">
        <v>3812</v>
      </c>
      <c r="C5506" s="82" t="s">
        <v>10958</v>
      </c>
      <c r="D5506" s="82">
        <v>2767</v>
      </c>
      <c r="E5506" s="82">
        <v>965</v>
      </c>
      <c r="F5506" s="82">
        <v>224</v>
      </c>
      <c r="G5506" s="82">
        <v>3956</v>
      </c>
      <c r="H5506" s="40" t="s">
        <v>2</v>
      </c>
      <c r="I5506" s="83" t="str">
        <f>IFERROR(VLOOKUP(A5506,'Alíquotas - CADPREV'!$B$2152:$N$4324,8,FALSE),"")</f>
        <v>SIM</v>
      </c>
      <c r="J5506" s="83" t="str">
        <f>IF(H5506="RPPS",VLOOKUP(A5506,' Legislação Benef - GESCON'!$B$4:$I$2159,3,FALSE),"")</f>
        <v>NÃO</v>
      </c>
      <c r="K5506" s="83" t="str">
        <f>IF(H5506="RPPS",VLOOKUP(A5506,' Legislação Benef - GESCON'!$B$4:$I$2159,6,FALSE),"")</f>
        <v>NÃO</v>
      </c>
      <c r="L5506" s="83" t="str">
        <f>IF(H5506="RPPS",IFERROR(IF(VLOOKUP(A5506,'Suspensão de repasses - GESCON'!$D$3:$J$1048576,7,FALSE)="Validada","SIM","NÃO"),"NÃO"),"")</f>
        <v>NÃO</v>
      </c>
    </row>
    <row r="5507" spans="1:12" s="19" customFormat="1" ht="15" customHeight="1" x14ac:dyDescent="0.25">
      <c r="A5507" s="88" t="s">
        <v>10874</v>
      </c>
      <c r="B5507" s="40" t="s">
        <v>821</v>
      </c>
      <c r="C5507" s="82" t="s">
        <v>10958</v>
      </c>
      <c r="D5507" s="82">
        <v>836</v>
      </c>
      <c r="E5507" s="82">
        <v>642</v>
      </c>
      <c r="F5507" s="82">
        <v>72</v>
      </c>
      <c r="G5507" s="82">
        <v>1550</v>
      </c>
      <c r="H5507" s="40" t="s">
        <v>2</v>
      </c>
      <c r="I5507" s="83" t="str">
        <f>IFERROR(VLOOKUP(A5507,'Alíquotas - CADPREV'!$B$2152:$N$4324,8,FALSE),"")</f>
        <v>SIM</v>
      </c>
      <c r="J5507" s="83" t="str">
        <f>IF(H5507="RPPS",VLOOKUP(A5507,' Legislação Benef - GESCON'!$B$4:$I$2159,3,FALSE),"")</f>
        <v>NÃO</v>
      </c>
      <c r="K5507" s="83" t="str">
        <f>IF(H5507="RPPS",VLOOKUP(A5507,' Legislação Benef - GESCON'!$B$4:$I$2159,6,FALSE),"")</f>
        <v>NÃO</v>
      </c>
      <c r="L5507" s="83" t="str">
        <f>IF(H5507="RPPS",IFERROR(IF(VLOOKUP(A5507,'Suspensão de repasses - GESCON'!$D$3:$J$1048576,7,FALSE)="Validada","SIM","NÃO"),"NÃO"),"")</f>
        <v>NÃO</v>
      </c>
    </row>
    <row r="5508" spans="1:12" s="19" customFormat="1" ht="15" hidden="1" customHeight="1" x14ac:dyDescent="0.25">
      <c r="A5508" s="88" t="s">
        <v>10875</v>
      </c>
      <c r="B5508" s="40" t="s">
        <v>1142</v>
      </c>
      <c r="C5508" s="82" t="s">
        <v>10959</v>
      </c>
      <c r="D5508" s="82"/>
      <c r="E5508" s="82"/>
      <c r="F5508" s="82"/>
      <c r="G5508" s="82"/>
      <c r="H5508" s="40" t="s">
        <v>4</v>
      </c>
      <c r="I5508" s="83" t="str">
        <f>IFERROR(VLOOKUP(A5508,'Alíquotas - CADPREV'!$B$2152:$N$4324,8,FALSE),"")</f>
        <v/>
      </c>
      <c r="J5508" s="83" t="str">
        <f>IF(H5508="RPPS",VLOOKUP(A5508,' Legislação Benef - GESCON'!$B$4:$I$2159,3,FALSE),"")</f>
        <v/>
      </c>
      <c r="K5508" s="83" t="str">
        <f>IF(H5508="RPPS",VLOOKUP(A5508,' Legislação Benef - GESCON'!$B$4:$I$2159,6,FALSE),"")</f>
        <v/>
      </c>
      <c r="L5508" s="83" t="str">
        <f>IF(H5508="RPPS",IFERROR(IF(VLOOKUP(A5508,'Suspensão de repasses - GESCON'!$D$3:$J$1048576,7,FALSE)="Validada","SIM","NÃO"),"NÃO"),"")</f>
        <v/>
      </c>
    </row>
    <row r="5509" spans="1:12" s="19" customFormat="1" ht="15" customHeight="1" x14ac:dyDescent="0.25">
      <c r="A5509" s="88" t="s">
        <v>10876</v>
      </c>
      <c r="B5509" s="40" t="s">
        <v>901</v>
      </c>
      <c r="C5509" s="82" t="s">
        <v>10958</v>
      </c>
      <c r="D5509" s="82">
        <v>462</v>
      </c>
      <c r="E5509" s="82">
        <v>113</v>
      </c>
      <c r="F5509" s="82">
        <v>31</v>
      </c>
      <c r="G5509" s="82">
        <v>606</v>
      </c>
      <c r="H5509" s="40" t="s">
        <v>2</v>
      </c>
      <c r="I5509" s="83" t="str">
        <f>IFERROR(VLOOKUP(A5509,'Alíquotas - CADPREV'!$B$2152:$N$4324,8,FALSE),"")</f>
        <v>NÃO</v>
      </c>
      <c r="J5509" s="83" t="str">
        <f>IF(H5509="RPPS",VLOOKUP(A5509,' Legislação Benef - GESCON'!$B$4:$I$2159,3,FALSE),"")</f>
        <v>NÃO</v>
      </c>
      <c r="K5509" s="83" t="str">
        <f>IF(H5509="RPPS",VLOOKUP(A5509,' Legislação Benef - GESCON'!$B$4:$I$2159,6,FALSE),"")</f>
        <v>NÃO</v>
      </c>
      <c r="L5509" s="83" t="str">
        <f>IF(H5509="RPPS",IFERROR(IF(VLOOKUP(A5509,'Suspensão de repasses - GESCON'!$D$3:$J$1048576,7,FALSE)="Validada","SIM","NÃO"),"NÃO"),"")</f>
        <v>NÃO</v>
      </c>
    </row>
    <row r="5510" spans="1:12" s="19" customFormat="1" ht="15" customHeight="1" x14ac:dyDescent="0.25">
      <c r="A5510" s="88" t="s">
        <v>10877</v>
      </c>
      <c r="B5510" s="40" t="s">
        <v>2758</v>
      </c>
      <c r="C5510" s="82" t="s">
        <v>10958</v>
      </c>
      <c r="D5510" s="82">
        <v>878</v>
      </c>
      <c r="E5510" s="82">
        <v>368</v>
      </c>
      <c r="F5510" s="82">
        <v>36</v>
      </c>
      <c r="G5510" s="82">
        <v>1282</v>
      </c>
      <c r="H5510" s="40" t="s">
        <v>2</v>
      </c>
      <c r="I5510" s="83" t="str">
        <f>IFERROR(VLOOKUP(A5510,'Alíquotas - CADPREV'!$B$2152:$N$4324,8,FALSE),"")</f>
        <v>NÃO</v>
      </c>
      <c r="J5510" s="83" t="str">
        <f>IF(H5510="RPPS",VLOOKUP(A5510,' Legislação Benef - GESCON'!$B$4:$I$2159,3,FALSE),"")</f>
        <v>NÃO</v>
      </c>
      <c r="K5510" s="83" t="str">
        <f>IF(H5510="RPPS",VLOOKUP(A5510,' Legislação Benef - GESCON'!$B$4:$I$2159,6,FALSE),"")</f>
        <v>NÃO</v>
      </c>
      <c r="L5510" s="83" t="str">
        <f>IF(H5510="RPPS",IFERROR(IF(VLOOKUP(A5510,'Suspensão de repasses - GESCON'!$D$3:$J$1048576,7,FALSE)="Validada","SIM","NÃO"),"NÃO"),"")</f>
        <v>NÃO</v>
      </c>
    </row>
    <row r="5511" spans="1:12" s="19" customFormat="1" ht="15" hidden="1" customHeight="1" x14ac:dyDescent="0.25">
      <c r="A5511" s="88" t="s">
        <v>10878</v>
      </c>
      <c r="B5511" s="40" t="s">
        <v>3812</v>
      </c>
      <c r="C5511" s="82" t="s">
        <v>10959</v>
      </c>
      <c r="D5511" s="82"/>
      <c r="E5511" s="82"/>
      <c r="F5511" s="82"/>
      <c r="G5511" s="82"/>
      <c r="H5511" s="40" t="s">
        <v>4</v>
      </c>
      <c r="I5511" s="83" t="str">
        <f>IFERROR(VLOOKUP(A5511,'Alíquotas - CADPREV'!$B$2152:$N$4324,8,FALSE),"")</f>
        <v/>
      </c>
      <c r="J5511" s="83" t="str">
        <f>IF(H5511="RPPS",VLOOKUP(A5511,' Legislação Benef - GESCON'!$B$4:$I$2159,3,FALSE),"")</f>
        <v/>
      </c>
      <c r="K5511" s="83" t="str">
        <f>IF(H5511="RPPS",VLOOKUP(A5511,' Legislação Benef - GESCON'!$B$4:$I$2159,6,FALSE),"")</f>
        <v/>
      </c>
      <c r="L5511" s="83" t="str">
        <f>IF(H5511="RPPS",IFERROR(IF(VLOOKUP(A5511,'Suspensão de repasses - GESCON'!$D$3:$J$1048576,7,FALSE)="Validada","SIM","NÃO"),"NÃO"),"")</f>
        <v/>
      </c>
    </row>
    <row r="5512" spans="1:12" s="19" customFormat="1" ht="15" customHeight="1" x14ac:dyDescent="0.25">
      <c r="A5512" s="88" t="s">
        <v>10879</v>
      </c>
      <c r="B5512" s="40" t="s">
        <v>2197</v>
      </c>
      <c r="C5512" s="82" t="s">
        <v>10958</v>
      </c>
      <c r="D5512" s="82">
        <v>211</v>
      </c>
      <c r="E5512" s="82">
        <v>1</v>
      </c>
      <c r="F5512" s="82">
        <v>0</v>
      </c>
      <c r="G5512" s="82">
        <v>212</v>
      </c>
      <c r="H5512" s="40" t="s">
        <v>2</v>
      </c>
      <c r="I5512" s="83" t="str">
        <f>IFERROR(VLOOKUP(A5512,'Alíquotas - CADPREV'!$B$2152:$N$4324,8,FALSE),"")</f>
        <v>NÃO</v>
      </c>
      <c r="J5512" s="83" t="str">
        <f>IF(H5512="RPPS",VLOOKUP(A5512,' Legislação Benef - GESCON'!$B$4:$I$2159,3,FALSE),"")</f>
        <v>NÃO</v>
      </c>
      <c r="K5512" s="83" t="str">
        <f>IF(H5512="RPPS",VLOOKUP(A5512,' Legislação Benef - GESCON'!$B$4:$I$2159,6,FALSE),"")</f>
        <v>NÃO</v>
      </c>
      <c r="L5512" s="83" t="str">
        <f>IF(H5512="RPPS",IFERROR(IF(VLOOKUP(A5512,'Suspensão de repasses - GESCON'!$D$3:$J$1048576,7,FALSE)="Validada","SIM","NÃO"),"NÃO"),"")</f>
        <v>NÃO</v>
      </c>
    </row>
    <row r="5513" spans="1:12" s="19" customFormat="1" ht="15" customHeight="1" x14ac:dyDescent="0.25">
      <c r="A5513" s="88" t="s">
        <v>10880</v>
      </c>
      <c r="B5513" s="40" t="s">
        <v>901</v>
      </c>
      <c r="C5513" s="82" t="s">
        <v>10958</v>
      </c>
      <c r="D5513" s="82">
        <v>289</v>
      </c>
      <c r="E5513" s="82">
        <v>107</v>
      </c>
      <c r="F5513" s="82">
        <v>22</v>
      </c>
      <c r="G5513" s="82">
        <v>418</v>
      </c>
      <c r="H5513" s="40" t="s">
        <v>2</v>
      </c>
      <c r="I5513" s="83" t="str">
        <f>IFERROR(VLOOKUP(A5513,'Alíquotas - CADPREV'!$B$2152:$N$4324,8,FALSE),"")</f>
        <v>NÃO</v>
      </c>
      <c r="J5513" s="83" t="str">
        <f>IF(H5513="RPPS",VLOOKUP(A5513,' Legislação Benef - GESCON'!$B$4:$I$2159,3,FALSE),"")</f>
        <v>NÃO</v>
      </c>
      <c r="K5513" s="83" t="str">
        <f>IF(H5513="RPPS",VLOOKUP(A5513,' Legislação Benef - GESCON'!$B$4:$I$2159,6,FALSE),"")</f>
        <v>NÃO</v>
      </c>
      <c r="L5513" s="83" t="str">
        <f>IF(H5513="RPPS",IFERROR(IF(VLOOKUP(A5513,'Suspensão de repasses - GESCON'!$D$3:$J$1048576,7,FALSE)="Validada","SIM","NÃO"),"NÃO"),"")</f>
        <v>NÃO</v>
      </c>
    </row>
    <row r="5514" spans="1:12" s="19" customFormat="1" ht="15" customHeight="1" x14ac:dyDescent="0.25">
      <c r="A5514" s="88" t="s">
        <v>10881</v>
      </c>
      <c r="B5514" s="40" t="s">
        <v>29</v>
      </c>
      <c r="C5514" s="82" t="s">
        <v>10958</v>
      </c>
      <c r="D5514" s="82"/>
      <c r="E5514" s="82"/>
      <c r="F5514" s="82"/>
      <c r="G5514" s="82"/>
      <c r="H5514" s="40" t="s">
        <v>2</v>
      </c>
      <c r="I5514" s="83" t="str">
        <f>IFERROR(VLOOKUP(A5514,'Alíquotas - CADPREV'!$B$2152:$N$4324,8,FALSE),"")</f>
        <v>NÃO</v>
      </c>
      <c r="J5514" s="83" t="str">
        <f>IF(H5514="RPPS",VLOOKUP(A5514,' Legislação Benef - GESCON'!$B$4:$I$2159,3,FALSE),"")</f>
        <v>NÃO</v>
      </c>
      <c r="K5514" s="83" t="str">
        <f>IF(H5514="RPPS",VLOOKUP(A5514,' Legislação Benef - GESCON'!$B$4:$I$2159,6,FALSE),"")</f>
        <v>NÃO</v>
      </c>
      <c r="L5514" s="83" t="str">
        <f>IF(H5514="RPPS",IFERROR(IF(VLOOKUP(A5514,'Suspensão de repasses - GESCON'!$D$3:$J$1048576,7,FALSE)="Validada","SIM","NÃO"),"NÃO"),"")</f>
        <v>NÃO</v>
      </c>
    </row>
    <row r="5515" spans="1:12" s="19" customFormat="1" ht="15" customHeight="1" x14ac:dyDescent="0.25">
      <c r="A5515" s="88" t="s">
        <v>10882</v>
      </c>
      <c r="B5515" s="40" t="s">
        <v>1356</v>
      </c>
      <c r="C5515" s="82" t="s">
        <v>10958</v>
      </c>
      <c r="D5515" s="82">
        <v>1185</v>
      </c>
      <c r="E5515" s="82">
        <v>455</v>
      </c>
      <c r="F5515" s="82">
        <v>127</v>
      </c>
      <c r="G5515" s="82">
        <v>1767</v>
      </c>
      <c r="H5515" s="40" t="s">
        <v>2</v>
      </c>
      <c r="I5515" s="83" t="str">
        <f>IFERROR(VLOOKUP(A5515,'Alíquotas - CADPREV'!$B$2152:$N$4324,8,FALSE),"")</f>
        <v>NÃO</v>
      </c>
      <c r="J5515" s="83" t="str">
        <f>IF(H5515="RPPS",VLOOKUP(A5515,' Legislação Benef - GESCON'!$B$4:$I$2159,3,FALSE),"")</f>
        <v>NÃO</v>
      </c>
      <c r="K5515" s="83" t="str">
        <f>IF(H5515="RPPS",VLOOKUP(A5515,' Legislação Benef - GESCON'!$B$4:$I$2159,6,FALSE),"")</f>
        <v>NÃO</v>
      </c>
      <c r="L5515" s="83" t="str">
        <f>IF(H5515="RPPS",IFERROR(IF(VLOOKUP(A5515,'Suspensão de repasses - GESCON'!$D$3:$J$1048576,7,FALSE)="Validada","SIM","NÃO"),"NÃO"),"")</f>
        <v>NÃO</v>
      </c>
    </row>
    <row r="5516" spans="1:12" s="19" customFormat="1" ht="15" hidden="1" customHeight="1" x14ac:dyDescent="0.25">
      <c r="A5516" s="88" t="s">
        <v>10883</v>
      </c>
      <c r="B5516" s="40" t="s">
        <v>3601</v>
      </c>
      <c r="C5516" s="82" t="s">
        <v>10959</v>
      </c>
      <c r="D5516" s="82"/>
      <c r="E5516" s="82"/>
      <c r="F5516" s="82"/>
      <c r="G5516" s="82"/>
      <c r="H5516" s="40" t="s">
        <v>4</v>
      </c>
      <c r="I5516" s="83" t="str">
        <f>IFERROR(VLOOKUP(A5516,'Alíquotas - CADPREV'!$B$2152:$N$4324,8,FALSE),"")</f>
        <v/>
      </c>
      <c r="J5516" s="83" t="str">
        <f>IF(H5516="RPPS",VLOOKUP(A5516,' Legislação Benef - GESCON'!$B$4:$I$2159,3,FALSE),"")</f>
        <v/>
      </c>
      <c r="K5516" s="83" t="str">
        <f>IF(H5516="RPPS",VLOOKUP(A5516,' Legislação Benef - GESCON'!$B$4:$I$2159,6,FALSE),"")</f>
        <v/>
      </c>
      <c r="L5516" s="83" t="str">
        <f>IF(H5516="RPPS",IFERROR(IF(VLOOKUP(A5516,'Suspensão de repasses - GESCON'!$D$3:$J$1048576,7,FALSE)="Validada","SIM","NÃO"),"NÃO"),"")</f>
        <v/>
      </c>
    </row>
    <row r="5517" spans="1:12" s="19" customFormat="1" ht="15" customHeight="1" x14ac:dyDescent="0.25">
      <c r="A5517" s="88" t="s">
        <v>10884</v>
      </c>
      <c r="B5517" s="40" t="s">
        <v>634</v>
      </c>
      <c r="C5517" s="82" t="s">
        <v>10958</v>
      </c>
      <c r="D5517" s="82">
        <v>1785</v>
      </c>
      <c r="E5517" s="82">
        <v>128</v>
      </c>
      <c r="F5517" s="82">
        <v>23</v>
      </c>
      <c r="G5517" s="82">
        <v>1936</v>
      </c>
      <c r="H5517" s="40" t="s">
        <v>2</v>
      </c>
      <c r="I5517" s="83" t="str">
        <f>IFERROR(VLOOKUP(A5517,'Alíquotas - CADPREV'!$B$2152:$N$4324,8,FALSE),"")</f>
        <v>NÃO</v>
      </c>
      <c r="J5517" s="83" t="str">
        <f>IF(H5517="RPPS",VLOOKUP(A5517,' Legislação Benef - GESCON'!$B$4:$I$2159,3,FALSE),"")</f>
        <v>NÃO</v>
      </c>
      <c r="K5517" s="83" t="str">
        <f>IF(H5517="RPPS",VLOOKUP(A5517,' Legislação Benef - GESCON'!$B$4:$I$2159,6,FALSE),"")</f>
        <v>SIM</v>
      </c>
      <c r="L5517" s="83" t="str">
        <f>IF(H5517="RPPS",IFERROR(IF(VLOOKUP(A5517,'Suspensão de repasses - GESCON'!$D$3:$J$1048576,7,FALSE)="Validada","SIM","NÃO"),"NÃO"),"")</f>
        <v>NÃO</v>
      </c>
    </row>
    <row r="5518" spans="1:12" s="19" customFormat="1" ht="15" customHeight="1" x14ac:dyDescent="0.25">
      <c r="A5518" s="88" t="s">
        <v>10885</v>
      </c>
      <c r="B5518" s="40" t="s">
        <v>3812</v>
      </c>
      <c r="C5518" s="82" t="s">
        <v>10958</v>
      </c>
      <c r="D5518" s="82">
        <v>168</v>
      </c>
      <c r="E5518" s="82">
        <v>53</v>
      </c>
      <c r="F5518" s="82">
        <v>14</v>
      </c>
      <c r="G5518" s="82">
        <v>235</v>
      </c>
      <c r="H5518" s="40" t="s">
        <v>2</v>
      </c>
      <c r="I5518" s="83" t="str">
        <f>IFERROR(VLOOKUP(A5518,'Alíquotas - CADPREV'!$B$2152:$N$4324,8,FALSE),"")</f>
        <v>NÃO</v>
      </c>
      <c r="J5518" s="83" t="str">
        <f>IF(H5518="RPPS",VLOOKUP(A5518,' Legislação Benef - GESCON'!$B$4:$I$2159,3,FALSE),"")</f>
        <v>NÃO</v>
      </c>
      <c r="K5518" s="83" t="str">
        <f>IF(H5518="RPPS",VLOOKUP(A5518,' Legislação Benef - GESCON'!$B$4:$I$2159,6,FALSE),"")</f>
        <v>NÃO</v>
      </c>
      <c r="L5518" s="83" t="str">
        <f>IF(H5518="RPPS",IFERROR(IF(VLOOKUP(A5518,'Suspensão de repasses - GESCON'!$D$3:$J$1048576,7,FALSE)="Validada","SIM","NÃO"),"NÃO"),"")</f>
        <v>NÃO</v>
      </c>
    </row>
    <row r="5519" spans="1:12" s="19" customFormat="1" ht="15" hidden="1" customHeight="1" x14ac:dyDescent="0.25">
      <c r="A5519" s="88" t="s">
        <v>10886</v>
      </c>
      <c r="B5519" s="40" t="s">
        <v>4289</v>
      </c>
      <c r="C5519" s="82" t="s">
        <v>10959</v>
      </c>
      <c r="D5519" s="82"/>
      <c r="E5519" s="82"/>
      <c r="F5519" s="82"/>
      <c r="G5519" s="82"/>
      <c r="H5519" s="40" t="s">
        <v>4</v>
      </c>
      <c r="I5519" s="83" t="str">
        <f>IFERROR(VLOOKUP(A5519,'Alíquotas - CADPREV'!$B$2152:$N$4324,8,FALSE),"")</f>
        <v/>
      </c>
      <c r="J5519" s="83" t="str">
        <f>IF(H5519="RPPS",VLOOKUP(A5519,' Legislação Benef - GESCON'!$B$4:$I$2159,3,FALSE),"")</f>
        <v/>
      </c>
      <c r="K5519" s="83" t="str">
        <f>IF(H5519="RPPS",VLOOKUP(A5519,' Legislação Benef - GESCON'!$B$4:$I$2159,6,FALSE),"")</f>
        <v/>
      </c>
      <c r="L5519" s="83" t="str">
        <f>IF(H5519="RPPS",IFERROR(IF(VLOOKUP(A5519,'Suspensão de repasses - GESCON'!$D$3:$J$1048576,7,FALSE)="Validada","SIM","NÃO"),"NÃO"),"")</f>
        <v/>
      </c>
    </row>
    <row r="5520" spans="1:12" s="19" customFormat="1" ht="15" customHeight="1" x14ac:dyDescent="0.25">
      <c r="A5520" s="88" t="s">
        <v>10887</v>
      </c>
      <c r="B5520" s="40" t="s">
        <v>4289</v>
      </c>
      <c r="C5520" s="82" t="s">
        <v>10958</v>
      </c>
      <c r="D5520" s="82">
        <v>1164</v>
      </c>
      <c r="E5520" s="82">
        <v>418</v>
      </c>
      <c r="F5520" s="82">
        <v>79</v>
      </c>
      <c r="G5520" s="82">
        <v>1661</v>
      </c>
      <c r="H5520" s="40" t="s">
        <v>2</v>
      </c>
      <c r="I5520" s="83" t="str">
        <f>IFERROR(VLOOKUP(A5520,'Alíquotas - CADPREV'!$B$2152:$N$4324,8,FALSE),"")</f>
        <v>SIM</v>
      </c>
      <c r="J5520" s="83" t="str">
        <f>IF(H5520="RPPS",VLOOKUP(A5520,' Legislação Benef - GESCON'!$B$4:$I$2159,3,FALSE),"")</f>
        <v>NÃO</v>
      </c>
      <c r="K5520" s="83" t="str">
        <f>IF(H5520="RPPS",VLOOKUP(A5520,' Legislação Benef - GESCON'!$B$4:$I$2159,6,FALSE),"")</f>
        <v>NÃO</v>
      </c>
      <c r="L5520" s="83" t="str">
        <f>IF(H5520="RPPS",IFERROR(IF(VLOOKUP(A5520,'Suspensão de repasses - GESCON'!$D$3:$J$1048576,7,FALSE)="Validada","SIM","NÃO"),"NÃO"),"")</f>
        <v>NÃO</v>
      </c>
    </row>
    <row r="5521" spans="1:12" s="19" customFormat="1" ht="15" hidden="1" customHeight="1" x14ac:dyDescent="0.25">
      <c r="A5521" s="88" t="s">
        <v>10888</v>
      </c>
      <c r="B5521" s="40" t="s">
        <v>1356</v>
      </c>
      <c r="C5521" s="82" t="s">
        <v>10959</v>
      </c>
      <c r="D5521" s="82"/>
      <c r="E5521" s="82"/>
      <c r="F5521" s="82"/>
      <c r="G5521" s="82"/>
      <c r="H5521" s="40" t="s">
        <v>4</v>
      </c>
      <c r="I5521" s="83" t="str">
        <f>IFERROR(VLOOKUP(A5521,'Alíquotas - CADPREV'!$B$2152:$N$4324,8,FALSE),"")</f>
        <v/>
      </c>
      <c r="J5521" s="83" t="str">
        <f>IF(H5521="RPPS",VLOOKUP(A5521,' Legislação Benef - GESCON'!$B$4:$I$2159,3,FALSE),"")</f>
        <v/>
      </c>
      <c r="K5521" s="83" t="str">
        <f>IF(H5521="RPPS",VLOOKUP(A5521,' Legislação Benef - GESCON'!$B$4:$I$2159,6,FALSE),"")</f>
        <v/>
      </c>
      <c r="L5521" s="83" t="str">
        <f>IF(H5521="RPPS",IFERROR(IF(VLOOKUP(A5521,'Suspensão de repasses - GESCON'!$D$3:$J$1048576,7,FALSE)="Validada","SIM","NÃO"),"NÃO"),"")</f>
        <v/>
      </c>
    </row>
    <row r="5522" spans="1:12" s="19" customFormat="1" ht="15" hidden="1" customHeight="1" x14ac:dyDescent="0.25">
      <c r="A5522" s="88" t="s">
        <v>10889</v>
      </c>
      <c r="B5522" s="40" t="s">
        <v>2554</v>
      </c>
      <c r="C5522" s="82" t="s">
        <v>10959</v>
      </c>
      <c r="D5522" s="82"/>
      <c r="E5522" s="82"/>
      <c r="F5522" s="82"/>
      <c r="G5522" s="82"/>
      <c r="H5522" s="40" t="s">
        <v>4</v>
      </c>
      <c r="I5522" s="83" t="str">
        <f>IFERROR(VLOOKUP(A5522,'Alíquotas - CADPREV'!$B$2152:$N$4324,8,FALSE),"")</f>
        <v/>
      </c>
      <c r="J5522" s="83" t="str">
        <f>IF(H5522="RPPS",VLOOKUP(A5522,' Legislação Benef - GESCON'!$B$4:$I$2159,3,FALSE),"")</f>
        <v/>
      </c>
      <c r="K5522" s="83" t="str">
        <f>IF(H5522="RPPS",VLOOKUP(A5522,' Legislação Benef - GESCON'!$B$4:$I$2159,6,FALSE),"")</f>
        <v/>
      </c>
      <c r="L5522" s="83" t="str">
        <f>IF(H5522="RPPS",IFERROR(IF(VLOOKUP(A5522,'Suspensão de repasses - GESCON'!$D$3:$J$1048576,7,FALSE)="Validada","SIM","NÃO"),"NÃO"),"")</f>
        <v/>
      </c>
    </row>
    <row r="5523" spans="1:12" s="19" customFormat="1" ht="15" hidden="1" customHeight="1" x14ac:dyDescent="0.25">
      <c r="A5523" s="88" t="s">
        <v>10890</v>
      </c>
      <c r="B5523" s="40" t="s">
        <v>2413</v>
      </c>
      <c r="C5523" s="82" t="s">
        <v>10959</v>
      </c>
      <c r="D5523" s="82"/>
      <c r="E5523" s="82"/>
      <c r="F5523" s="82"/>
      <c r="G5523" s="82"/>
      <c r="H5523" s="40" t="s">
        <v>4</v>
      </c>
      <c r="I5523" s="83" t="str">
        <f>IFERROR(VLOOKUP(A5523,'Alíquotas - CADPREV'!$B$2152:$N$4324,8,FALSE),"")</f>
        <v/>
      </c>
      <c r="J5523" s="83" t="str">
        <f>IF(H5523="RPPS",VLOOKUP(A5523,' Legislação Benef - GESCON'!$B$4:$I$2159,3,FALSE),"")</f>
        <v/>
      </c>
      <c r="K5523" s="83" t="str">
        <f>IF(H5523="RPPS",VLOOKUP(A5523,' Legislação Benef - GESCON'!$B$4:$I$2159,6,FALSE),"")</f>
        <v/>
      </c>
      <c r="L5523" s="83" t="str">
        <f>IF(H5523="RPPS",IFERROR(IF(VLOOKUP(A5523,'Suspensão de repasses - GESCON'!$D$3:$J$1048576,7,FALSE)="Validada","SIM","NÃO"),"NÃO"),"")</f>
        <v/>
      </c>
    </row>
    <row r="5524" spans="1:12" s="19" customFormat="1" ht="15" customHeight="1" x14ac:dyDescent="0.25">
      <c r="A5524" s="88" t="s">
        <v>10891</v>
      </c>
      <c r="B5524" s="40" t="s">
        <v>2274</v>
      </c>
      <c r="C5524" s="82" t="s">
        <v>10958</v>
      </c>
      <c r="D5524" s="82">
        <v>589</v>
      </c>
      <c r="E5524" s="82">
        <v>56</v>
      </c>
      <c r="F5524" s="82">
        <v>18</v>
      </c>
      <c r="G5524" s="82">
        <v>663</v>
      </c>
      <c r="H5524" s="40" t="s">
        <v>2</v>
      </c>
      <c r="I5524" s="83" t="str">
        <f>IFERROR(VLOOKUP(A5524,'Alíquotas - CADPREV'!$B$2152:$N$4324,8,FALSE),"")</f>
        <v>NÃO</v>
      </c>
      <c r="J5524" s="83" t="str">
        <f>IF(H5524="RPPS",VLOOKUP(A5524,' Legislação Benef - GESCON'!$B$4:$I$2159,3,FALSE),"")</f>
        <v>NÃO</v>
      </c>
      <c r="K5524" s="83" t="str">
        <f>IF(H5524="RPPS",VLOOKUP(A5524,' Legislação Benef - GESCON'!$B$4:$I$2159,6,FALSE),"")</f>
        <v>NÃO</v>
      </c>
      <c r="L5524" s="83" t="str">
        <f>IF(H5524="RPPS",IFERROR(IF(VLOOKUP(A5524,'Suspensão de repasses - GESCON'!$D$3:$J$1048576,7,FALSE)="Validada","SIM","NÃO"),"NÃO"),"")</f>
        <v>NÃO</v>
      </c>
    </row>
    <row r="5525" spans="1:12" s="19" customFormat="1" ht="15" customHeight="1" x14ac:dyDescent="0.25">
      <c r="A5525" s="88" t="s">
        <v>10892</v>
      </c>
      <c r="B5525" s="40" t="s">
        <v>901</v>
      </c>
      <c r="C5525" s="82" t="s">
        <v>10958</v>
      </c>
      <c r="D5525" s="82">
        <v>260</v>
      </c>
      <c r="E5525" s="82">
        <v>41</v>
      </c>
      <c r="F5525" s="82">
        <v>12</v>
      </c>
      <c r="G5525" s="82">
        <v>313</v>
      </c>
      <c r="H5525" s="40" t="s">
        <v>2</v>
      </c>
      <c r="I5525" s="83" t="str">
        <f>IFERROR(VLOOKUP(A5525,'Alíquotas - CADPREV'!$B$2152:$N$4324,8,FALSE),"")</f>
        <v>SIM</v>
      </c>
      <c r="J5525" s="83" t="str">
        <f>IF(H5525="RPPS",VLOOKUP(A5525,' Legislação Benef - GESCON'!$B$4:$I$2159,3,FALSE),"")</f>
        <v>NÃO</v>
      </c>
      <c r="K5525" s="83" t="str">
        <f>IF(H5525="RPPS",VLOOKUP(A5525,' Legislação Benef - GESCON'!$B$4:$I$2159,6,FALSE),"")</f>
        <v>SIM</v>
      </c>
      <c r="L5525" s="83" t="str">
        <f>IF(H5525="RPPS",IFERROR(IF(VLOOKUP(A5525,'Suspensão de repasses - GESCON'!$D$3:$J$1048576,7,FALSE)="Validada","SIM","NÃO"),"NÃO"),"")</f>
        <v>NÃO</v>
      </c>
    </row>
    <row r="5526" spans="1:12" s="19" customFormat="1" ht="15" hidden="1" customHeight="1" x14ac:dyDescent="0.25">
      <c r="A5526" s="88" t="s">
        <v>10893</v>
      </c>
      <c r="B5526" s="40" t="s">
        <v>3601</v>
      </c>
      <c r="C5526" s="82" t="s">
        <v>10959</v>
      </c>
      <c r="D5526" s="82"/>
      <c r="E5526" s="82"/>
      <c r="F5526" s="82"/>
      <c r="G5526" s="82"/>
      <c r="H5526" s="40" t="s">
        <v>4</v>
      </c>
      <c r="I5526" s="83" t="str">
        <f>IFERROR(VLOOKUP(A5526,'Alíquotas - CADPREV'!$B$2152:$N$4324,8,FALSE),"")</f>
        <v/>
      </c>
      <c r="J5526" s="83" t="str">
        <f>IF(H5526="RPPS",VLOOKUP(A5526,' Legislação Benef - GESCON'!$B$4:$I$2159,3,FALSE),"")</f>
        <v/>
      </c>
      <c r="K5526" s="83" t="str">
        <f>IF(H5526="RPPS",VLOOKUP(A5526,' Legislação Benef - GESCON'!$B$4:$I$2159,6,FALSE),"")</f>
        <v/>
      </c>
      <c r="L5526" s="83" t="str">
        <f>IF(H5526="RPPS",IFERROR(IF(VLOOKUP(A5526,'Suspensão de repasses - GESCON'!$D$3:$J$1048576,7,FALSE)="Validada","SIM","NÃO"),"NÃO"),"")</f>
        <v/>
      </c>
    </row>
    <row r="5527" spans="1:12" s="19" customFormat="1" ht="15" customHeight="1" x14ac:dyDescent="0.25">
      <c r="A5527" s="88" t="s">
        <v>10894</v>
      </c>
      <c r="B5527" s="40" t="s">
        <v>3812</v>
      </c>
      <c r="C5527" s="82" t="s">
        <v>10958</v>
      </c>
      <c r="D5527" s="82">
        <v>132</v>
      </c>
      <c r="E5527" s="82">
        <v>23</v>
      </c>
      <c r="F5527" s="82">
        <v>4</v>
      </c>
      <c r="G5527" s="82">
        <v>159</v>
      </c>
      <c r="H5527" s="40" t="s">
        <v>2</v>
      </c>
      <c r="I5527" s="83" t="str">
        <f>IFERROR(VLOOKUP(A5527,'Alíquotas - CADPREV'!$B$2152:$N$4324,8,FALSE),"")</f>
        <v>NÃO</v>
      </c>
      <c r="J5527" s="83" t="str">
        <f>IF(H5527="RPPS",VLOOKUP(A5527,' Legislação Benef - GESCON'!$B$4:$I$2159,3,FALSE),"")</f>
        <v>NÃO</v>
      </c>
      <c r="K5527" s="83" t="str">
        <f>IF(H5527="RPPS",VLOOKUP(A5527,' Legislação Benef - GESCON'!$B$4:$I$2159,6,FALSE),"")</f>
        <v>NÃO</v>
      </c>
      <c r="L5527" s="83" t="str">
        <f>IF(H5527="RPPS",IFERROR(IF(VLOOKUP(A5527,'Suspensão de repasses - GESCON'!$D$3:$J$1048576,7,FALSE)="Validada","SIM","NÃO"),"NÃO"),"")</f>
        <v>NÃO</v>
      </c>
    </row>
    <row r="5528" spans="1:12" s="19" customFormat="1" ht="15" customHeight="1" x14ac:dyDescent="0.25">
      <c r="A5528" s="88" t="s">
        <v>10895</v>
      </c>
      <c r="B5528" s="40" t="s">
        <v>3812</v>
      </c>
      <c r="C5528" s="82" t="s">
        <v>10958</v>
      </c>
      <c r="D5528" s="82">
        <v>102</v>
      </c>
      <c r="E5528" s="82">
        <v>12</v>
      </c>
      <c r="F5528" s="82">
        <v>2</v>
      </c>
      <c r="G5528" s="82">
        <v>116</v>
      </c>
      <c r="H5528" s="40" t="s">
        <v>2</v>
      </c>
      <c r="I5528" s="83" t="str">
        <f>IFERROR(VLOOKUP(A5528,'Alíquotas - CADPREV'!$B$2152:$N$4324,8,FALSE),"")</f>
        <v>NÃO</v>
      </c>
      <c r="J5528" s="83" t="str">
        <f>IF(H5528="RPPS",VLOOKUP(A5528,' Legislação Benef - GESCON'!$B$4:$I$2159,3,FALSE),"")</f>
        <v>NÃO</v>
      </c>
      <c r="K5528" s="83" t="str">
        <f>IF(H5528="RPPS",VLOOKUP(A5528,' Legislação Benef - GESCON'!$B$4:$I$2159,6,FALSE),"")</f>
        <v>NÃO</v>
      </c>
      <c r="L5528" s="83" t="str">
        <f>IF(H5528="RPPS",IFERROR(IF(VLOOKUP(A5528,'Suspensão de repasses - GESCON'!$D$3:$J$1048576,7,FALSE)="Validada","SIM","NÃO"),"NÃO"),"")</f>
        <v>NÃO</v>
      </c>
    </row>
    <row r="5529" spans="1:12" s="19" customFormat="1" ht="15" customHeight="1" x14ac:dyDescent="0.25">
      <c r="A5529" s="88" t="s">
        <v>10896</v>
      </c>
      <c r="B5529" s="40" t="s">
        <v>3812</v>
      </c>
      <c r="C5529" s="82" t="s">
        <v>10958</v>
      </c>
      <c r="D5529" s="82">
        <v>159</v>
      </c>
      <c r="E5529" s="82">
        <v>31</v>
      </c>
      <c r="F5529" s="82">
        <v>6</v>
      </c>
      <c r="G5529" s="82">
        <v>196</v>
      </c>
      <c r="H5529" s="40" t="s">
        <v>2</v>
      </c>
      <c r="I5529" s="83" t="str">
        <f>IFERROR(VLOOKUP(A5529,'Alíquotas - CADPREV'!$B$2152:$N$4324,8,FALSE),"")</f>
        <v>NÃO</v>
      </c>
      <c r="J5529" s="83" t="str">
        <f>IF(H5529="RPPS",VLOOKUP(A5529,' Legislação Benef - GESCON'!$B$4:$I$2159,3,FALSE),"")</f>
        <v>NÃO</v>
      </c>
      <c r="K5529" s="83" t="str">
        <f>IF(H5529="RPPS",VLOOKUP(A5529,' Legislação Benef - GESCON'!$B$4:$I$2159,6,FALSE),"")</f>
        <v>SIM</v>
      </c>
      <c r="L5529" s="83" t="str">
        <f>IF(H5529="RPPS",IFERROR(IF(VLOOKUP(A5529,'Suspensão de repasses - GESCON'!$D$3:$J$1048576,7,FALSE)="Validada","SIM","NÃO"),"NÃO"),"")</f>
        <v>NÃO</v>
      </c>
    </row>
    <row r="5530" spans="1:12" s="19" customFormat="1" ht="15" customHeight="1" x14ac:dyDescent="0.25">
      <c r="A5530" s="88" t="s">
        <v>10897</v>
      </c>
      <c r="B5530" s="40" t="s">
        <v>2926</v>
      </c>
      <c r="C5530" s="82" t="s">
        <v>10958</v>
      </c>
      <c r="D5530" s="82">
        <v>107</v>
      </c>
      <c r="E5530" s="82">
        <v>7</v>
      </c>
      <c r="F5530" s="82">
        <v>2</v>
      </c>
      <c r="G5530" s="82">
        <v>116</v>
      </c>
      <c r="H5530" s="40" t="s">
        <v>2</v>
      </c>
      <c r="I5530" s="83" t="str">
        <f>IFERROR(VLOOKUP(A5530,'Alíquotas - CADPREV'!$B$2152:$N$4324,8,FALSE),"")</f>
        <v>NÃO</v>
      </c>
      <c r="J5530" s="83" t="str">
        <f>IF(H5530="RPPS",VLOOKUP(A5530,' Legislação Benef - GESCON'!$B$4:$I$2159,3,FALSE),"")</f>
        <v>NÃO</v>
      </c>
      <c r="K5530" s="83" t="str">
        <f>IF(H5530="RPPS",VLOOKUP(A5530,' Legislação Benef - GESCON'!$B$4:$I$2159,6,FALSE),"")</f>
        <v>NÃO</v>
      </c>
      <c r="L5530" s="83" t="str">
        <f>IF(H5530="RPPS",IFERROR(IF(VLOOKUP(A5530,'Suspensão de repasses - GESCON'!$D$3:$J$1048576,7,FALSE)="Validada","SIM","NÃO"),"NÃO"),"")</f>
        <v>NÃO</v>
      </c>
    </row>
    <row r="5531" spans="1:12" s="19" customFormat="1" ht="15" customHeight="1" x14ac:dyDescent="0.25">
      <c r="A5531" s="88" t="s">
        <v>10898</v>
      </c>
      <c r="B5531" s="40" t="s">
        <v>3812</v>
      </c>
      <c r="C5531" s="82" t="s">
        <v>10958</v>
      </c>
      <c r="D5531" s="82">
        <v>174</v>
      </c>
      <c r="E5531" s="82">
        <v>22</v>
      </c>
      <c r="F5531" s="82">
        <v>1</v>
      </c>
      <c r="G5531" s="82">
        <v>197</v>
      </c>
      <c r="H5531" s="40" t="s">
        <v>2</v>
      </c>
      <c r="I5531" s="83" t="str">
        <f>IFERROR(VLOOKUP(A5531,'Alíquotas - CADPREV'!$B$2152:$N$4324,8,FALSE),"")</f>
        <v>NÃO</v>
      </c>
      <c r="J5531" s="83" t="str">
        <f>IF(H5531="RPPS",VLOOKUP(A5531,' Legislação Benef - GESCON'!$B$4:$I$2159,3,FALSE),"")</f>
        <v>NÃO</v>
      </c>
      <c r="K5531" s="83" t="str">
        <f>IF(H5531="RPPS",VLOOKUP(A5531,' Legislação Benef - GESCON'!$B$4:$I$2159,6,FALSE),"")</f>
        <v>NÃO</v>
      </c>
      <c r="L5531" s="83" t="str">
        <f>IF(H5531="RPPS",IFERROR(IF(VLOOKUP(A5531,'Suspensão de repasses - GESCON'!$D$3:$J$1048576,7,FALSE)="Validada","SIM","NÃO"),"NÃO"),"")</f>
        <v>NÃO</v>
      </c>
    </row>
    <row r="5532" spans="1:12" s="19" customFormat="1" ht="15" hidden="1" customHeight="1" x14ac:dyDescent="0.25">
      <c r="A5532" s="88" t="s">
        <v>10899</v>
      </c>
      <c r="B5532" s="40" t="s">
        <v>1142</v>
      </c>
      <c r="C5532" s="82" t="s">
        <v>10959</v>
      </c>
      <c r="D5532" s="82"/>
      <c r="E5532" s="82"/>
      <c r="F5532" s="82"/>
      <c r="G5532" s="82"/>
      <c r="H5532" s="40" t="s">
        <v>4</v>
      </c>
      <c r="I5532" s="83" t="str">
        <f>IFERROR(VLOOKUP(A5532,'Alíquotas - CADPREV'!$B$2152:$N$4324,8,FALSE),"")</f>
        <v/>
      </c>
      <c r="J5532" s="83" t="str">
        <f>IF(H5532="RPPS",VLOOKUP(A5532,' Legislação Benef - GESCON'!$B$4:$I$2159,3,FALSE),"")</f>
        <v/>
      </c>
      <c r="K5532" s="83" t="str">
        <f>IF(H5532="RPPS",VLOOKUP(A5532,' Legislação Benef - GESCON'!$B$4:$I$2159,6,FALSE),"")</f>
        <v/>
      </c>
      <c r="L5532" s="83" t="str">
        <f>IF(H5532="RPPS",IFERROR(IF(VLOOKUP(A5532,'Suspensão de repasses - GESCON'!$D$3:$J$1048576,7,FALSE)="Validada","SIM","NÃO"),"NÃO"),"")</f>
        <v/>
      </c>
    </row>
    <row r="5533" spans="1:12" s="19" customFormat="1" ht="15" hidden="1" customHeight="1" x14ac:dyDescent="0.25">
      <c r="A5533" s="88" t="s">
        <v>10900</v>
      </c>
      <c r="B5533" s="40" t="s">
        <v>821</v>
      </c>
      <c r="C5533" s="82" t="s">
        <v>10959</v>
      </c>
      <c r="D5533" s="82"/>
      <c r="E5533" s="82"/>
      <c r="F5533" s="82"/>
      <c r="G5533" s="82"/>
      <c r="H5533" s="40" t="s">
        <v>4</v>
      </c>
      <c r="I5533" s="83" t="str">
        <f>IFERROR(VLOOKUP(A5533,'Alíquotas - CADPREV'!$B$2152:$N$4324,8,FALSE),"")</f>
        <v/>
      </c>
      <c r="J5533" s="83" t="str">
        <f>IF(H5533="RPPS",VLOOKUP(A5533,' Legislação Benef - GESCON'!$B$4:$I$2159,3,FALSE),"")</f>
        <v/>
      </c>
      <c r="K5533" s="83" t="str">
        <f>IF(H5533="RPPS",VLOOKUP(A5533,' Legislação Benef - GESCON'!$B$4:$I$2159,6,FALSE),"")</f>
        <v/>
      </c>
      <c r="L5533" s="83" t="str">
        <f>IF(H5533="RPPS",IFERROR(IF(VLOOKUP(A5533,'Suspensão de repasses - GESCON'!$D$3:$J$1048576,7,FALSE)="Validada","SIM","NÃO"),"NÃO"),"")</f>
        <v/>
      </c>
    </row>
    <row r="5534" spans="1:12" s="19" customFormat="1" ht="15" hidden="1" customHeight="1" x14ac:dyDescent="0.25">
      <c r="A5534" s="88" t="s">
        <v>10901</v>
      </c>
      <c r="B5534" s="40" t="s">
        <v>901</v>
      </c>
      <c r="C5534" s="82" t="s">
        <v>10959</v>
      </c>
      <c r="D5534" s="82"/>
      <c r="E5534" s="82"/>
      <c r="F5534" s="82"/>
      <c r="G5534" s="82"/>
      <c r="H5534" s="40" t="s">
        <v>4</v>
      </c>
      <c r="I5534" s="83" t="str">
        <f>IFERROR(VLOOKUP(A5534,'Alíquotas - CADPREV'!$B$2152:$N$4324,8,FALSE),"")</f>
        <v/>
      </c>
      <c r="J5534" s="83" t="str">
        <f>IF(H5534="RPPS",VLOOKUP(A5534,' Legislação Benef - GESCON'!$B$4:$I$2159,3,FALSE),"")</f>
        <v/>
      </c>
      <c r="K5534" s="83" t="str">
        <f>IF(H5534="RPPS",VLOOKUP(A5534,' Legislação Benef - GESCON'!$B$4:$I$2159,6,FALSE),"")</f>
        <v/>
      </c>
      <c r="L5534" s="83" t="str">
        <f>IF(H5534="RPPS",IFERROR(IF(VLOOKUP(A5534,'Suspensão de repasses - GESCON'!$D$3:$J$1048576,7,FALSE)="Validada","SIM","NÃO"),"NÃO"),"")</f>
        <v/>
      </c>
    </row>
    <row r="5535" spans="1:12" s="19" customFormat="1" ht="15" customHeight="1" x14ac:dyDescent="0.25">
      <c r="A5535" s="88" t="s">
        <v>10902</v>
      </c>
      <c r="B5535" s="40" t="s">
        <v>2274</v>
      </c>
      <c r="C5535" s="82" t="s">
        <v>10958</v>
      </c>
      <c r="D5535" s="82">
        <v>428</v>
      </c>
      <c r="E5535" s="82">
        <v>88</v>
      </c>
      <c r="F5535" s="82">
        <v>21</v>
      </c>
      <c r="G5535" s="82">
        <v>537</v>
      </c>
      <c r="H5535" s="40" t="s">
        <v>2</v>
      </c>
      <c r="I5535" s="83" t="str">
        <f>IFERROR(VLOOKUP(A5535,'Alíquotas - CADPREV'!$B$2152:$N$4324,8,FALSE),"")</f>
        <v>SIM</v>
      </c>
      <c r="J5535" s="83" t="str">
        <f>IF(H5535="RPPS",VLOOKUP(A5535,' Legislação Benef - GESCON'!$B$4:$I$2159,3,FALSE),"")</f>
        <v>NÃO</v>
      </c>
      <c r="K5535" s="83" t="str">
        <f>IF(H5535="RPPS",VLOOKUP(A5535,' Legislação Benef - GESCON'!$B$4:$I$2159,6,FALSE),"")</f>
        <v>SIM</v>
      </c>
      <c r="L5535" s="83" t="str">
        <f>IF(H5535="RPPS",IFERROR(IF(VLOOKUP(A5535,'Suspensão de repasses - GESCON'!$D$3:$J$1048576,7,FALSE)="Validada","SIM","NÃO"),"NÃO"),"")</f>
        <v>NÃO</v>
      </c>
    </row>
    <row r="5536" spans="1:12" s="19" customFormat="1" ht="15" hidden="1" customHeight="1" x14ac:dyDescent="0.25">
      <c r="A5536" s="88" t="s">
        <v>10903</v>
      </c>
      <c r="B5536" s="40" t="s">
        <v>821</v>
      </c>
      <c r="C5536" s="82" t="s">
        <v>10959</v>
      </c>
      <c r="D5536" s="82"/>
      <c r="E5536" s="82"/>
      <c r="F5536" s="82"/>
      <c r="G5536" s="82"/>
      <c r="H5536" s="40" t="s">
        <v>4</v>
      </c>
      <c r="I5536" s="83" t="str">
        <f>IFERROR(VLOOKUP(A5536,'Alíquotas - CADPREV'!$B$2152:$N$4324,8,FALSE),"")</f>
        <v/>
      </c>
      <c r="J5536" s="83" t="str">
        <f>IF(H5536="RPPS",VLOOKUP(A5536,' Legislação Benef - GESCON'!$B$4:$I$2159,3,FALSE),"")</f>
        <v/>
      </c>
      <c r="K5536" s="83" t="str">
        <f>IF(H5536="RPPS",VLOOKUP(A5536,' Legislação Benef - GESCON'!$B$4:$I$2159,6,FALSE),"")</f>
        <v/>
      </c>
      <c r="L5536" s="83" t="str">
        <f>IF(H5536="RPPS",IFERROR(IF(VLOOKUP(A5536,'Suspensão de repasses - GESCON'!$D$3:$J$1048576,7,FALSE)="Validada","SIM","NÃO"),"NÃO"),"")</f>
        <v/>
      </c>
    </row>
    <row r="5537" spans="1:12" s="19" customFormat="1" ht="15" customHeight="1" x14ac:dyDescent="0.25">
      <c r="A5537" s="88" t="s">
        <v>10904</v>
      </c>
      <c r="B5537" s="40" t="s">
        <v>821</v>
      </c>
      <c r="C5537" s="82" t="s">
        <v>10958</v>
      </c>
      <c r="D5537" s="82">
        <v>4702</v>
      </c>
      <c r="E5537" s="82">
        <v>1812</v>
      </c>
      <c r="F5537" s="82">
        <v>471</v>
      </c>
      <c r="G5537" s="82">
        <v>6985</v>
      </c>
      <c r="H5537" s="40" t="s">
        <v>2</v>
      </c>
      <c r="I5537" s="83" t="str">
        <f>IFERROR(VLOOKUP(A5537,'Alíquotas - CADPREV'!$B$2152:$N$4324,8,FALSE),"")</f>
        <v>SIM</v>
      </c>
      <c r="J5537" s="83" t="str">
        <f>IF(H5537="RPPS",VLOOKUP(A5537,' Legislação Benef - GESCON'!$B$4:$I$2159,3,FALSE),"")</f>
        <v>NÃO</v>
      </c>
      <c r="K5537" s="83" t="str">
        <f>IF(H5537="RPPS",VLOOKUP(A5537,' Legislação Benef - GESCON'!$B$4:$I$2159,6,FALSE),"")</f>
        <v>SIM</v>
      </c>
      <c r="L5537" s="83" t="str">
        <f>IF(H5537="RPPS",IFERROR(IF(VLOOKUP(A5537,'Suspensão de repasses - GESCON'!$D$3:$J$1048576,7,FALSE)="Validada","SIM","NÃO"),"NÃO"),"")</f>
        <v>NÃO</v>
      </c>
    </row>
    <row r="5538" spans="1:12" s="19" customFormat="1" ht="15" customHeight="1" x14ac:dyDescent="0.25">
      <c r="A5538" s="88" t="s">
        <v>10905</v>
      </c>
      <c r="B5538" s="40" t="s">
        <v>3747</v>
      </c>
      <c r="C5538" s="82" t="s">
        <v>10958</v>
      </c>
      <c r="D5538" s="82">
        <v>1938</v>
      </c>
      <c r="E5538" s="82">
        <v>186</v>
      </c>
      <c r="F5538" s="82">
        <v>59</v>
      </c>
      <c r="G5538" s="82">
        <v>2183</v>
      </c>
      <c r="H5538" s="40" t="s">
        <v>2</v>
      </c>
      <c r="I5538" s="83" t="str">
        <f>IFERROR(VLOOKUP(A5538,'Alíquotas - CADPREV'!$B$2152:$N$4324,8,FALSE),"")</f>
        <v>SIM</v>
      </c>
      <c r="J5538" s="83" t="str">
        <f>IF(H5538="RPPS",VLOOKUP(A5538,' Legislação Benef - GESCON'!$B$4:$I$2159,3,FALSE),"")</f>
        <v>NÃO</v>
      </c>
      <c r="K5538" s="83" t="str">
        <f>IF(H5538="RPPS",VLOOKUP(A5538,' Legislação Benef - GESCON'!$B$4:$I$2159,6,FALSE),"")</f>
        <v>NÃO</v>
      </c>
      <c r="L5538" s="83" t="str">
        <f>IF(H5538="RPPS",IFERROR(IF(VLOOKUP(A5538,'Suspensão de repasses - GESCON'!$D$3:$J$1048576,7,FALSE)="Validada","SIM","NÃO"),"NÃO"),"")</f>
        <v>NÃO</v>
      </c>
    </row>
    <row r="5539" spans="1:12" s="19" customFormat="1" ht="15" hidden="1" customHeight="1" x14ac:dyDescent="0.25">
      <c r="A5539" s="88" t="s">
        <v>10906</v>
      </c>
      <c r="B5539" s="40" t="s">
        <v>4626</v>
      </c>
      <c r="C5539" s="82" t="s">
        <v>10959</v>
      </c>
      <c r="D5539" s="82"/>
      <c r="E5539" s="82"/>
      <c r="F5539" s="82"/>
      <c r="G5539" s="82"/>
      <c r="H5539" s="40" t="s">
        <v>4</v>
      </c>
      <c r="I5539" s="83" t="str">
        <f>IFERROR(VLOOKUP(A5539,'Alíquotas - CADPREV'!$B$2152:$N$4324,8,FALSE),"")</f>
        <v/>
      </c>
      <c r="J5539" s="83" t="str">
        <f>IF(H5539="RPPS",VLOOKUP(A5539,' Legislação Benef - GESCON'!$B$4:$I$2159,3,FALSE),"")</f>
        <v/>
      </c>
      <c r="K5539" s="83" t="str">
        <f>IF(H5539="RPPS",VLOOKUP(A5539,' Legislação Benef - GESCON'!$B$4:$I$2159,6,FALSE),"")</f>
        <v/>
      </c>
      <c r="L5539" s="83" t="str">
        <f>IF(H5539="RPPS",IFERROR(IF(VLOOKUP(A5539,'Suspensão de repasses - GESCON'!$D$3:$J$1048576,7,FALSE)="Validada","SIM","NÃO"),"NÃO"),"")</f>
        <v/>
      </c>
    </row>
    <row r="5540" spans="1:12" s="19" customFormat="1" ht="15" customHeight="1" x14ac:dyDescent="0.25">
      <c r="A5540" s="88" t="s">
        <v>10907</v>
      </c>
      <c r="B5540" s="40" t="s">
        <v>4626</v>
      </c>
      <c r="C5540" s="82" t="s">
        <v>10958</v>
      </c>
      <c r="D5540" s="82">
        <v>647</v>
      </c>
      <c r="E5540" s="82">
        <v>90</v>
      </c>
      <c r="F5540" s="82">
        <v>30</v>
      </c>
      <c r="G5540" s="82">
        <v>767</v>
      </c>
      <c r="H5540" s="40" t="s">
        <v>2</v>
      </c>
      <c r="I5540" s="83" t="str">
        <f>IFERROR(VLOOKUP(A5540,'Alíquotas - CADPREV'!$B$2152:$N$4324,8,FALSE),"")</f>
        <v>NÃO</v>
      </c>
      <c r="J5540" s="83" t="str">
        <f>IF(H5540="RPPS",VLOOKUP(A5540,' Legislação Benef - GESCON'!$B$4:$I$2159,3,FALSE),"")</f>
        <v>NÃO</v>
      </c>
      <c r="K5540" s="83" t="str">
        <f>IF(H5540="RPPS",VLOOKUP(A5540,' Legislação Benef - GESCON'!$B$4:$I$2159,6,FALSE),"")</f>
        <v>NÃO</v>
      </c>
      <c r="L5540" s="83" t="str">
        <f>IF(H5540="RPPS",IFERROR(IF(VLOOKUP(A5540,'Suspensão de repasses - GESCON'!$D$3:$J$1048576,7,FALSE)="Validada","SIM","NÃO"),"NÃO"),"")</f>
        <v>NÃO</v>
      </c>
    </row>
    <row r="5541" spans="1:12" s="19" customFormat="1" ht="15" hidden="1" customHeight="1" x14ac:dyDescent="0.25">
      <c r="A5541" s="88" t="s">
        <v>10908</v>
      </c>
      <c r="B5541" s="40" t="s">
        <v>1356</v>
      </c>
      <c r="C5541" s="82" t="s">
        <v>10959</v>
      </c>
      <c r="D5541" s="82"/>
      <c r="E5541" s="82"/>
      <c r="F5541" s="82"/>
      <c r="G5541" s="82"/>
      <c r="H5541" s="40" t="s">
        <v>4</v>
      </c>
      <c r="I5541" s="83" t="str">
        <f>IFERROR(VLOOKUP(A5541,'Alíquotas - CADPREV'!$B$2152:$N$4324,8,FALSE),"")</f>
        <v/>
      </c>
      <c r="J5541" s="83" t="str">
        <f>IF(H5541="RPPS",VLOOKUP(A5541,' Legislação Benef - GESCON'!$B$4:$I$2159,3,FALSE),"")</f>
        <v/>
      </c>
      <c r="K5541" s="83" t="str">
        <f>IF(H5541="RPPS",VLOOKUP(A5541,' Legislação Benef - GESCON'!$B$4:$I$2159,6,FALSE),"")</f>
        <v/>
      </c>
      <c r="L5541" s="83" t="str">
        <f>IF(H5541="RPPS",IFERROR(IF(VLOOKUP(A5541,'Suspensão de repasses - GESCON'!$D$3:$J$1048576,7,FALSE)="Validada","SIM","NÃO"),"NÃO"),"")</f>
        <v/>
      </c>
    </row>
    <row r="5542" spans="1:12" s="19" customFormat="1" ht="15" hidden="1" customHeight="1" x14ac:dyDescent="0.25">
      <c r="A5542" s="88" t="s">
        <v>10909</v>
      </c>
      <c r="B5542" s="40" t="s">
        <v>1356</v>
      </c>
      <c r="C5542" s="82" t="s">
        <v>10959</v>
      </c>
      <c r="D5542" s="82"/>
      <c r="E5542" s="82"/>
      <c r="F5542" s="82"/>
      <c r="G5542" s="82"/>
      <c r="H5542" s="40" t="s">
        <v>4</v>
      </c>
      <c r="I5542" s="83" t="str">
        <f>IFERROR(VLOOKUP(A5542,'Alíquotas - CADPREV'!$B$2152:$N$4324,8,FALSE),"")</f>
        <v/>
      </c>
      <c r="J5542" s="83" t="str">
        <f>IF(H5542="RPPS",VLOOKUP(A5542,' Legislação Benef - GESCON'!$B$4:$I$2159,3,FALSE),"")</f>
        <v/>
      </c>
      <c r="K5542" s="83" t="str">
        <f>IF(H5542="RPPS",VLOOKUP(A5542,' Legislação Benef - GESCON'!$B$4:$I$2159,6,FALSE),"")</f>
        <v/>
      </c>
      <c r="L5542" s="83" t="str">
        <f>IF(H5542="RPPS",IFERROR(IF(VLOOKUP(A5542,'Suspensão de repasses - GESCON'!$D$3:$J$1048576,7,FALSE)="Validada","SIM","NÃO"),"NÃO"),"")</f>
        <v/>
      </c>
    </row>
    <row r="5543" spans="1:12" s="19" customFormat="1" ht="15" customHeight="1" x14ac:dyDescent="0.25">
      <c r="A5543" s="88" t="s">
        <v>10910</v>
      </c>
      <c r="B5543" s="40" t="s">
        <v>1356</v>
      </c>
      <c r="C5543" s="82" t="s">
        <v>10958</v>
      </c>
      <c r="D5543" s="82">
        <v>144</v>
      </c>
      <c r="E5543" s="82">
        <v>96</v>
      </c>
      <c r="F5543" s="82">
        <v>7</v>
      </c>
      <c r="G5543" s="82">
        <v>247</v>
      </c>
      <c r="H5543" s="40" t="s">
        <v>2</v>
      </c>
      <c r="I5543" s="83" t="str">
        <f>IFERROR(VLOOKUP(A5543,'Alíquotas - CADPREV'!$B$2152:$N$4324,8,FALSE),"")</f>
        <v>NÃO</v>
      </c>
      <c r="J5543" s="83" t="str">
        <f>IF(H5543="RPPS",VLOOKUP(A5543,' Legislação Benef - GESCON'!$B$4:$I$2159,3,FALSE),"")</f>
        <v>NÃO</v>
      </c>
      <c r="K5543" s="83" t="str">
        <f>IF(H5543="RPPS",VLOOKUP(A5543,' Legislação Benef - GESCON'!$B$4:$I$2159,6,FALSE),"")</f>
        <v>NÃO</v>
      </c>
      <c r="L5543" s="83" t="str">
        <f>IF(H5543="RPPS",IFERROR(IF(VLOOKUP(A5543,'Suspensão de repasses - GESCON'!$D$3:$J$1048576,7,FALSE)="Validada","SIM","NÃO"),"NÃO"),"")</f>
        <v>NÃO</v>
      </c>
    </row>
    <row r="5544" spans="1:12" s="19" customFormat="1" ht="15" hidden="1" customHeight="1" x14ac:dyDescent="0.25">
      <c r="A5544" s="88" t="s">
        <v>10911</v>
      </c>
      <c r="B5544" s="40" t="s">
        <v>1356</v>
      </c>
      <c r="C5544" s="82" t="s">
        <v>10959</v>
      </c>
      <c r="D5544" s="82"/>
      <c r="E5544" s="82"/>
      <c r="F5544" s="82"/>
      <c r="G5544" s="82"/>
      <c r="H5544" s="40" t="s">
        <v>4</v>
      </c>
      <c r="I5544" s="83" t="str">
        <f>IFERROR(VLOOKUP(A5544,'Alíquotas - CADPREV'!$B$2152:$N$4324,8,FALSE),"")</f>
        <v/>
      </c>
      <c r="J5544" s="83" t="str">
        <f>IF(H5544="RPPS",VLOOKUP(A5544,' Legislação Benef - GESCON'!$B$4:$I$2159,3,FALSE),"")</f>
        <v/>
      </c>
      <c r="K5544" s="83" t="str">
        <f>IF(H5544="RPPS",VLOOKUP(A5544,' Legislação Benef - GESCON'!$B$4:$I$2159,6,FALSE),"")</f>
        <v/>
      </c>
      <c r="L5544" s="83" t="str">
        <f>IF(H5544="RPPS",IFERROR(IF(VLOOKUP(A5544,'Suspensão de repasses - GESCON'!$D$3:$J$1048576,7,FALSE)="Validada","SIM","NÃO"),"NÃO"),"")</f>
        <v/>
      </c>
    </row>
    <row r="5545" spans="1:12" s="19" customFormat="1" ht="15" hidden="1" customHeight="1" x14ac:dyDescent="0.25">
      <c r="A5545" s="88" t="s">
        <v>10912</v>
      </c>
      <c r="B5545" s="40" t="s">
        <v>3143</v>
      </c>
      <c r="C5545" s="82" t="s">
        <v>10959</v>
      </c>
      <c r="D5545" s="82"/>
      <c r="E5545" s="82"/>
      <c r="F5545" s="82"/>
      <c r="G5545" s="82"/>
      <c r="H5545" s="40" t="s">
        <v>4</v>
      </c>
      <c r="I5545" s="83" t="str">
        <f>IFERROR(VLOOKUP(A5545,'Alíquotas - CADPREV'!$B$2152:$N$4324,8,FALSE),"")</f>
        <v/>
      </c>
      <c r="J5545" s="83" t="str">
        <f>IF(H5545="RPPS",VLOOKUP(A5545,' Legislação Benef - GESCON'!$B$4:$I$2159,3,FALSE),"")</f>
        <v/>
      </c>
      <c r="K5545" s="83" t="str">
        <f>IF(H5545="RPPS",VLOOKUP(A5545,' Legislação Benef - GESCON'!$B$4:$I$2159,6,FALSE),"")</f>
        <v/>
      </c>
      <c r="L5545" s="83" t="str">
        <f>IF(H5545="RPPS",IFERROR(IF(VLOOKUP(A5545,'Suspensão de repasses - GESCON'!$D$3:$J$1048576,7,FALSE)="Validada","SIM","NÃO"),"NÃO"),"")</f>
        <v/>
      </c>
    </row>
    <row r="5546" spans="1:12" s="19" customFormat="1" ht="15" customHeight="1" x14ac:dyDescent="0.25">
      <c r="A5546" s="88" t="s">
        <v>10913</v>
      </c>
      <c r="B5546" s="40" t="s">
        <v>1356</v>
      </c>
      <c r="C5546" s="82" t="s">
        <v>10958</v>
      </c>
      <c r="D5546" s="82">
        <v>1053</v>
      </c>
      <c r="E5546" s="82">
        <v>286</v>
      </c>
      <c r="F5546" s="82">
        <v>86</v>
      </c>
      <c r="G5546" s="82">
        <v>1425</v>
      </c>
      <c r="H5546" s="40" t="s">
        <v>2</v>
      </c>
      <c r="I5546" s="83" t="str">
        <f>IFERROR(VLOOKUP(A5546,'Alíquotas - CADPREV'!$B$2152:$N$4324,8,FALSE),"")</f>
        <v>NÃO</v>
      </c>
      <c r="J5546" s="83" t="str">
        <f>IF(H5546="RPPS",VLOOKUP(A5546,' Legislação Benef - GESCON'!$B$4:$I$2159,3,FALSE),"")</f>
        <v>NÃO</v>
      </c>
      <c r="K5546" s="83" t="str">
        <f>IF(H5546="RPPS",VLOOKUP(A5546,' Legislação Benef - GESCON'!$B$4:$I$2159,6,FALSE),"")</f>
        <v>NÃO</v>
      </c>
      <c r="L5546" s="83" t="str">
        <f>IF(H5546="RPPS",IFERROR(IF(VLOOKUP(A5546,'Suspensão de repasses - GESCON'!$D$3:$J$1048576,7,FALSE)="Validada","SIM","NÃO"),"NÃO"),"")</f>
        <v>NÃO</v>
      </c>
    </row>
    <row r="5547" spans="1:12" s="19" customFormat="1" ht="15" hidden="1" customHeight="1" x14ac:dyDescent="0.25">
      <c r="A5547" s="88" t="s">
        <v>10914</v>
      </c>
      <c r="B5547" s="40" t="s">
        <v>2413</v>
      </c>
      <c r="C5547" s="82" t="s">
        <v>10959</v>
      </c>
      <c r="D5547" s="82"/>
      <c r="E5547" s="82"/>
      <c r="F5547" s="82"/>
      <c r="G5547" s="82"/>
      <c r="H5547" s="40" t="s">
        <v>4</v>
      </c>
      <c r="I5547" s="83" t="str">
        <f>IFERROR(VLOOKUP(A5547,'Alíquotas - CADPREV'!$B$2152:$N$4324,8,FALSE),"")</f>
        <v/>
      </c>
      <c r="J5547" s="83" t="str">
        <f>IF(H5547="RPPS",VLOOKUP(A5547,' Legislação Benef - GESCON'!$B$4:$I$2159,3,FALSE),"")</f>
        <v/>
      </c>
      <c r="K5547" s="83" t="str">
        <f>IF(H5547="RPPS",VLOOKUP(A5547,' Legislação Benef - GESCON'!$B$4:$I$2159,6,FALSE),"")</f>
        <v/>
      </c>
      <c r="L5547" s="83" t="str">
        <f>IF(H5547="RPPS",IFERROR(IF(VLOOKUP(A5547,'Suspensão de repasses - GESCON'!$D$3:$J$1048576,7,FALSE)="Validada","SIM","NÃO"),"NÃO"),"")</f>
        <v/>
      </c>
    </row>
    <row r="5548" spans="1:12" s="19" customFormat="1" ht="15" hidden="1" customHeight="1" x14ac:dyDescent="0.25">
      <c r="A5548" s="88" t="s">
        <v>10915</v>
      </c>
      <c r="B5548" s="40" t="s">
        <v>3812</v>
      </c>
      <c r="C5548" s="82" t="s">
        <v>10959</v>
      </c>
      <c r="D5548" s="82"/>
      <c r="E5548" s="82"/>
      <c r="F5548" s="82"/>
      <c r="G5548" s="82"/>
      <c r="H5548" s="40" t="s">
        <v>4</v>
      </c>
      <c r="I5548" s="83" t="str">
        <f>IFERROR(VLOOKUP(A5548,'Alíquotas - CADPREV'!$B$2152:$N$4324,8,FALSE),"")</f>
        <v/>
      </c>
      <c r="J5548" s="83" t="str">
        <f>IF(H5548="RPPS",VLOOKUP(A5548,' Legislação Benef - GESCON'!$B$4:$I$2159,3,FALSE),"")</f>
        <v/>
      </c>
      <c r="K5548" s="83" t="str">
        <f>IF(H5548="RPPS",VLOOKUP(A5548,' Legislação Benef - GESCON'!$B$4:$I$2159,6,FALSE),"")</f>
        <v/>
      </c>
      <c r="L5548" s="83" t="str">
        <f>IF(H5548="RPPS",IFERROR(IF(VLOOKUP(A5548,'Suspensão de repasses - GESCON'!$D$3:$J$1048576,7,FALSE)="Validada","SIM","NÃO"),"NÃO"),"")</f>
        <v/>
      </c>
    </row>
    <row r="5549" spans="1:12" s="19" customFormat="1" ht="15" hidden="1" customHeight="1" x14ac:dyDescent="0.25">
      <c r="A5549" s="88" t="s">
        <v>10916</v>
      </c>
      <c r="B5549" s="40" t="s">
        <v>4626</v>
      </c>
      <c r="C5549" s="82" t="s">
        <v>10959</v>
      </c>
      <c r="D5549" s="82"/>
      <c r="E5549" s="82"/>
      <c r="F5549" s="82"/>
      <c r="G5549" s="82"/>
      <c r="H5549" s="40" t="s">
        <v>4</v>
      </c>
      <c r="I5549" s="83" t="str">
        <f>IFERROR(VLOOKUP(A5549,'Alíquotas - CADPREV'!$B$2152:$N$4324,8,FALSE),"")</f>
        <v/>
      </c>
      <c r="J5549" s="83" t="str">
        <f>IF(H5549="RPPS",VLOOKUP(A5549,' Legislação Benef - GESCON'!$B$4:$I$2159,3,FALSE),"")</f>
        <v/>
      </c>
      <c r="K5549" s="83" t="str">
        <f>IF(H5549="RPPS",VLOOKUP(A5549,' Legislação Benef - GESCON'!$B$4:$I$2159,6,FALSE),"")</f>
        <v/>
      </c>
      <c r="L5549" s="83" t="str">
        <f>IF(H5549="RPPS",IFERROR(IF(VLOOKUP(A5549,'Suspensão de repasses - GESCON'!$D$3:$J$1048576,7,FALSE)="Validada","SIM","NÃO"),"NÃO"),"")</f>
        <v/>
      </c>
    </row>
    <row r="5550" spans="1:12" s="19" customFormat="1" ht="15" hidden="1" customHeight="1" x14ac:dyDescent="0.25">
      <c r="A5550" s="88" t="s">
        <v>10917</v>
      </c>
      <c r="B5550" s="40" t="s">
        <v>3812</v>
      </c>
      <c r="C5550" s="82" t="s">
        <v>10959</v>
      </c>
      <c r="D5550" s="82"/>
      <c r="E5550" s="82"/>
      <c r="F5550" s="82"/>
      <c r="G5550" s="82"/>
      <c r="H5550" s="40" t="s">
        <v>4</v>
      </c>
      <c r="I5550" s="83" t="str">
        <f>IFERROR(VLOOKUP(A5550,'Alíquotas - CADPREV'!$B$2152:$N$4324,8,FALSE),"")</f>
        <v/>
      </c>
      <c r="J5550" s="83" t="str">
        <f>IF(H5550="RPPS",VLOOKUP(A5550,' Legislação Benef - GESCON'!$B$4:$I$2159,3,FALSE),"")</f>
        <v/>
      </c>
      <c r="K5550" s="83" t="str">
        <f>IF(H5550="RPPS",VLOOKUP(A5550,' Legislação Benef - GESCON'!$B$4:$I$2159,6,FALSE),"")</f>
        <v/>
      </c>
      <c r="L5550" s="83" t="str">
        <f>IF(H5550="RPPS",IFERROR(IF(VLOOKUP(A5550,'Suspensão de repasses - GESCON'!$D$3:$J$1048576,7,FALSE)="Validada","SIM","NÃO"),"NÃO"),"")</f>
        <v/>
      </c>
    </row>
    <row r="5551" spans="1:12" s="19" customFormat="1" ht="15" customHeight="1" x14ac:dyDescent="0.25">
      <c r="A5551" s="88" t="s">
        <v>10918</v>
      </c>
      <c r="B5551" s="40" t="s">
        <v>3812</v>
      </c>
      <c r="C5551" s="82" t="s">
        <v>10958</v>
      </c>
      <c r="D5551" s="82">
        <v>123</v>
      </c>
      <c r="E5551" s="82">
        <v>7</v>
      </c>
      <c r="F5551" s="82">
        <v>0</v>
      </c>
      <c r="G5551" s="82">
        <v>130</v>
      </c>
      <c r="H5551" s="40" t="s">
        <v>2</v>
      </c>
      <c r="I5551" s="83" t="str">
        <f>IFERROR(VLOOKUP(A5551,'Alíquotas - CADPREV'!$B$2152:$N$4324,8,FALSE),"")</f>
        <v>SIM</v>
      </c>
      <c r="J5551" s="83" t="str">
        <f>IF(H5551="RPPS",VLOOKUP(A5551,' Legislação Benef - GESCON'!$B$4:$I$2159,3,FALSE),"")</f>
        <v>NÃO</v>
      </c>
      <c r="K5551" s="83" t="str">
        <f>IF(H5551="RPPS",VLOOKUP(A5551,' Legislação Benef - GESCON'!$B$4:$I$2159,6,FALSE),"")</f>
        <v>SIM</v>
      </c>
      <c r="L5551" s="83" t="str">
        <f>IF(H5551="RPPS",IFERROR(IF(VLOOKUP(A5551,'Suspensão de repasses - GESCON'!$D$3:$J$1048576,7,FALSE)="Validada","SIM","NÃO"),"NÃO"),"")</f>
        <v>NÃO</v>
      </c>
    </row>
    <row r="5552" spans="1:12" s="19" customFormat="1" ht="15" hidden="1" customHeight="1" x14ac:dyDescent="0.25">
      <c r="A5552" s="88" t="s">
        <v>10919</v>
      </c>
      <c r="B5552" s="40" t="s">
        <v>2554</v>
      </c>
      <c r="C5552" s="82" t="s">
        <v>10959</v>
      </c>
      <c r="D5552" s="82"/>
      <c r="E5552" s="82"/>
      <c r="F5552" s="82"/>
      <c r="G5552" s="82"/>
      <c r="H5552" s="40" t="s">
        <v>4</v>
      </c>
      <c r="I5552" s="83" t="str">
        <f>IFERROR(VLOOKUP(A5552,'Alíquotas - CADPREV'!$B$2152:$N$4324,8,FALSE),"")</f>
        <v/>
      </c>
      <c r="J5552" s="83" t="str">
        <f>IF(H5552="RPPS",VLOOKUP(A5552,' Legislação Benef - GESCON'!$B$4:$I$2159,3,FALSE),"")</f>
        <v/>
      </c>
      <c r="K5552" s="83" t="str">
        <f>IF(H5552="RPPS",VLOOKUP(A5552,' Legislação Benef - GESCON'!$B$4:$I$2159,6,FALSE),"")</f>
        <v/>
      </c>
      <c r="L5552" s="83" t="str">
        <f>IF(H5552="RPPS",IFERROR(IF(VLOOKUP(A5552,'Suspensão de repasses - GESCON'!$D$3:$J$1048576,7,FALSE)="Validada","SIM","NÃO"),"NÃO"),"")</f>
        <v/>
      </c>
    </row>
    <row r="5553" spans="1:12" s="19" customFormat="1" ht="15" hidden="1" customHeight="1" x14ac:dyDescent="0.25">
      <c r="A5553" s="88" t="s">
        <v>10920</v>
      </c>
      <c r="B5553" s="40" t="s">
        <v>4289</v>
      </c>
      <c r="C5553" s="82" t="s">
        <v>10959</v>
      </c>
      <c r="D5553" s="82"/>
      <c r="E5553" s="82"/>
      <c r="F5553" s="82"/>
      <c r="G5553" s="82"/>
      <c r="H5553" s="40" t="s">
        <v>4</v>
      </c>
      <c r="I5553" s="83" t="str">
        <f>IFERROR(VLOOKUP(A5553,'Alíquotas - CADPREV'!$B$2152:$N$4324,8,FALSE),"")</f>
        <v/>
      </c>
      <c r="J5553" s="83" t="str">
        <f>IF(H5553="RPPS",VLOOKUP(A5553,' Legislação Benef - GESCON'!$B$4:$I$2159,3,FALSE),"")</f>
        <v/>
      </c>
      <c r="K5553" s="83" t="str">
        <f>IF(H5553="RPPS",VLOOKUP(A5553,' Legislação Benef - GESCON'!$B$4:$I$2159,6,FALSE),"")</f>
        <v/>
      </c>
      <c r="L5553" s="83" t="str">
        <f>IF(H5553="RPPS",IFERROR(IF(VLOOKUP(A5553,'Suspensão de repasses - GESCON'!$D$3:$J$1048576,7,FALSE)="Validada","SIM","NÃO"),"NÃO"),"")</f>
        <v/>
      </c>
    </row>
    <row r="5554" spans="1:12" s="19" customFormat="1" ht="15" customHeight="1" x14ac:dyDescent="0.25">
      <c r="A5554" s="88" t="s">
        <v>10921</v>
      </c>
      <c r="B5554" s="40" t="s">
        <v>821</v>
      </c>
      <c r="C5554" s="82" t="s">
        <v>10960</v>
      </c>
      <c r="D5554" s="82">
        <v>8815</v>
      </c>
      <c r="E5554" s="82">
        <v>4293</v>
      </c>
      <c r="F5554" s="82">
        <v>987</v>
      </c>
      <c r="G5554" s="82">
        <v>14095</v>
      </c>
      <c r="H5554" s="40" t="s">
        <v>2</v>
      </c>
      <c r="I5554" s="83" t="str">
        <f>IFERROR(VLOOKUP(A5554,'Alíquotas - CADPREV'!$B$2152:$N$4324,8,FALSE),"")</f>
        <v>NÃO</v>
      </c>
      <c r="J5554" s="83" t="str">
        <f>IF(H5554="RPPS",VLOOKUP(A5554,' Legislação Benef - GESCON'!$B$4:$I$2159,3,FALSE),"")</f>
        <v>NÃO</v>
      </c>
      <c r="K5554" s="83" t="str">
        <f>IF(H5554="RPPS",VLOOKUP(A5554,' Legislação Benef - GESCON'!$B$4:$I$2159,6,FALSE),"")</f>
        <v>NÃO</v>
      </c>
      <c r="L5554" s="83" t="str">
        <f>IF(H5554="RPPS",IFERROR(IF(VLOOKUP(A5554,'Suspensão de repasses - GESCON'!$D$3:$J$1048576,7,FALSE)="Validada","SIM","NÃO"),"NÃO"),"")</f>
        <v>NÃO</v>
      </c>
    </row>
    <row r="5555" spans="1:12" s="19" customFormat="1" ht="15" hidden="1" customHeight="1" x14ac:dyDescent="0.25">
      <c r="A5555" s="88" t="s">
        <v>10922</v>
      </c>
      <c r="B5555" s="40" t="s">
        <v>4626</v>
      </c>
      <c r="C5555" s="82" t="s">
        <v>10959</v>
      </c>
      <c r="D5555" s="82"/>
      <c r="E5555" s="82"/>
      <c r="F5555" s="82"/>
      <c r="G5555" s="82"/>
      <c r="H5555" s="40" t="s">
        <v>4</v>
      </c>
      <c r="I5555" s="83" t="str">
        <f>IFERROR(VLOOKUP(A5555,'Alíquotas - CADPREV'!$B$2152:$N$4324,8,FALSE),"")</f>
        <v/>
      </c>
      <c r="J5555" s="83" t="str">
        <f>IF(H5555="RPPS",VLOOKUP(A5555,' Legislação Benef - GESCON'!$B$4:$I$2159,3,FALSE),"")</f>
        <v/>
      </c>
      <c r="K5555" s="83" t="str">
        <f>IF(H5555="RPPS",VLOOKUP(A5555,' Legislação Benef - GESCON'!$B$4:$I$2159,6,FALSE),"")</f>
        <v/>
      </c>
      <c r="L5555" s="83" t="str">
        <f>IF(H5555="RPPS",IFERROR(IF(VLOOKUP(A5555,'Suspensão de repasses - GESCON'!$D$3:$J$1048576,7,FALSE)="Validada","SIM","NÃO"),"NÃO"),"")</f>
        <v/>
      </c>
    </row>
    <row r="5556" spans="1:12" s="19" customFormat="1" ht="15" hidden="1" customHeight="1" x14ac:dyDescent="0.25">
      <c r="A5556" s="88" t="s">
        <v>10923</v>
      </c>
      <c r="B5556" s="40" t="s">
        <v>215</v>
      </c>
      <c r="C5556" s="82" t="s">
        <v>10959</v>
      </c>
      <c r="D5556" s="82"/>
      <c r="E5556" s="82"/>
      <c r="F5556" s="82"/>
      <c r="G5556" s="82"/>
      <c r="H5556" s="40" t="s">
        <v>4</v>
      </c>
      <c r="I5556" s="83" t="str">
        <f>IFERROR(VLOOKUP(A5556,'Alíquotas - CADPREV'!$B$2152:$N$4324,8,FALSE),"")</f>
        <v/>
      </c>
      <c r="J5556" s="83" t="str">
        <f>IF(H5556="RPPS",VLOOKUP(A5556,' Legislação Benef - GESCON'!$B$4:$I$2159,3,FALSE),"")</f>
        <v/>
      </c>
      <c r="K5556" s="83" t="str">
        <f>IF(H5556="RPPS",VLOOKUP(A5556,' Legislação Benef - GESCON'!$B$4:$I$2159,6,FALSE),"")</f>
        <v/>
      </c>
      <c r="L5556" s="83" t="str">
        <f>IF(H5556="RPPS",IFERROR(IF(VLOOKUP(A5556,'Suspensão de repasses - GESCON'!$D$3:$J$1048576,7,FALSE)="Validada","SIM","NÃO"),"NÃO"),"")</f>
        <v/>
      </c>
    </row>
    <row r="5557" spans="1:12" s="19" customFormat="1" ht="15" customHeight="1" x14ac:dyDescent="0.25">
      <c r="A5557" s="88" t="s">
        <v>10924</v>
      </c>
      <c r="B5557" s="40" t="s">
        <v>3812</v>
      </c>
      <c r="C5557" s="82" t="s">
        <v>10958</v>
      </c>
      <c r="D5557" s="82">
        <v>130</v>
      </c>
      <c r="E5557" s="82">
        <v>19</v>
      </c>
      <c r="F5557" s="82">
        <v>7</v>
      </c>
      <c r="G5557" s="82">
        <v>156</v>
      </c>
      <c r="H5557" s="40" t="s">
        <v>2</v>
      </c>
      <c r="I5557" s="83" t="str">
        <f>IFERROR(VLOOKUP(A5557,'Alíquotas - CADPREV'!$B$2152:$N$4324,8,FALSE),"")</f>
        <v>NÃO</v>
      </c>
      <c r="J5557" s="83" t="str">
        <f>IF(H5557="RPPS",VLOOKUP(A5557,' Legislação Benef - GESCON'!$B$4:$I$2159,3,FALSE),"")</f>
        <v>NÃO</v>
      </c>
      <c r="K5557" s="83" t="str">
        <f>IF(H5557="RPPS",VLOOKUP(A5557,' Legislação Benef - GESCON'!$B$4:$I$2159,6,FALSE),"")</f>
        <v>NÃO</v>
      </c>
      <c r="L5557" s="83" t="str">
        <f>IF(H5557="RPPS",IFERROR(IF(VLOOKUP(A5557,'Suspensão de repasses - GESCON'!$D$3:$J$1048576,7,FALSE)="Validada","SIM","NÃO"),"NÃO"),"")</f>
        <v>NÃO</v>
      </c>
    </row>
    <row r="5558" spans="1:12" s="19" customFormat="1" ht="15" customHeight="1" x14ac:dyDescent="0.25">
      <c r="A5558" s="88" t="s">
        <v>10925</v>
      </c>
      <c r="B5558" s="40" t="s">
        <v>2758</v>
      </c>
      <c r="C5558" s="82" t="s">
        <v>10958</v>
      </c>
      <c r="D5558" s="82">
        <v>2141</v>
      </c>
      <c r="E5558" s="82">
        <v>0</v>
      </c>
      <c r="F5558" s="82">
        <v>0</v>
      </c>
      <c r="G5558" s="82">
        <v>2141</v>
      </c>
      <c r="H5558" s="40" t="s">
        <v>2</v>
      </c>
      <c r="I5558" s="83" t="str">
        <f>IFERROR(VLOOKUP(A5558,'Alíquotas - CADPREV'!$B$2152:$N$4324,8,FALSE),"")</f>
        <v>NÃO</v>
      </c>
      <c r="J5558" s="83" t="str">
        <f>IF(H5558="RPPS",VLOOKUP(A5558,' Legislação Benef - GESCON'!$B$4:$I$2159,3,FALSE),"")</f>
        <v>NÃO</v>
      </c>
      <c r="K5558" s="83" t="str">
        <f>IF(H5558="RPPS",VLOOKUP(A5558,' Legislação Benef - GESCON'!$B$4:$I$2159,6,FALSE),"")</f>
        <v>NÃO</v>
      </c>
      <c r="L5558" s="83" t="str">
        <f>IF(H5558="RPPS",IFERROR(IF(VLOOKUP(A5558,'Suspensão de repasses - GESCON'!$D$3:$J$1048576,7,FALSE)="Validada","SIM","NÃO"),"NÃO"),"")</f>
        <v>NÃO</v>
      </c>
    </row>
    <row r="5559" spans="1:12" s="19" customFormat="1" ht="15" hidden="1" customHeight="1" x14ac:dyDescent="0.25">
      <c r="A5559" s="88" t="s">
        <v>10926</v>
      </c>
      <c r="B5559" s="40" t="s">
        <v>197</v>
      </c>
      <c r="C5559" s="82" t="s">
        <v>10959</v>
      </c>
      <c r="D5559" s="82"/>
      <c r="E5559" s="82"/>
      <c r="F5559" s="82"/>
      <c r="G5559" s="82"/>
      <c r="H5559" s="40" t="s">
        <v>4</v>
      </c>
      <c r="I5559" s="83" t="str">
        <f>IFERROR(VLOOKUP(A5559,'Alíquotas - CADPREV'!$B$2152:$N$4324,8,FALSE),"")</f>
        <v/>
      </c>
      <c r="J5559" s="83" t="str">
        <f>IF(H5559="RPPS",VLOOKUP(A5559,' Legislação Benef - GESCON'!$B$4:$I$2159,3,FALSE),"")</f>
        <v/>
      </c>
      <c r="K5559" s="83" t="str">
        <f>IF(H5559="RPPS",VLOOKUP(A5559,' Legislação Benef - GESCON'!$B$4:$I$2159,6,FALSE),"")</f>
        <v/>
      </c>
      <c r="L5559" s="83" t="str">
        <f>IF(H5559="RPPS",IFERROR(IF(VLOOKUP(A5559,'Suspensão de repasses - GESCON'!$D$3:$J$1048576,7,FALSE)="Validada","SIM","NÃO"),"NÃO"),"")</f>
        <v/>
      </c>
    </row>
    <row r="5560" spans="1:12" s="19" customFormat="1" ht="15" customHeight="1" x14ac:dyDescent="0.25">
      <c r="A5560" s="88" t="s">
        <v>10927</v>
      </c>
      <c r="B5560" s="40" t="s">
        <v>1142</v>
      </c>
      <c r="C5560" s="82" t="s">
        <v>10958</v>
      </c>
      <c r="D5560" s="82"/>
      <c r="E5560" s="82"/>
      <c r="F5560" s="82"/>
      <c r="G5560" s="82"/>
      <c r="H5560" s="40" t="s">
        <v>2</v>
      </c>
      <c r="I5560" s="83" t="str">
        <f>IFERROR(VLOOKUP(A5560,'Alíquotas - CADPREV'!$B$2152:$N$4324,8,FALSE),"")</f>
        <v>NÃO</v>
      </c>
      <c r="J5560" s="83" t="str">
        <f>IF(H5560="RPPS",VLOOKUP(A5560,' Legislação Benef - GESCON'!$B$4:$I$2159,3,FALSE),"")</f>
        <v>NÃO</v>
      </c>
      <c r="K5560" s="83" t="str">
        <f>IF(H5560="RPPS",VLOOKUP(A5560,' Legislação Benef - GESCON'!$B$4:$I$2159,6,FALSE),"")</f>
        <v>NÃO</v>
      </c>
      <c r="L5560" s="83" t="str">
        <f>IF(H5560="RPPS",IFERROR(IF(VLOOKUP(A5560,'Suspensão de repasses - GESCON'!$D$3:$J$1048576,7,FALSE)="Validada","SIM","NÃO"),"NÃO"),"")</f>
        <v>NÃO</v>
      </c>
    </row>
    <row r="5561" spans="1:12" s="19" customFormat="1" ht="15" hidden="1" customHeight="1" x14ac:dyDescent="0.25">
      <c r="A5561" s="88" t="s">
        <v>10928</v>
      </c>
      <c r="B5561" s="40" t="s">
        <v>2413</v>
      </c>
      <c r="C5561" s="82" t="s">
        <v>10959</v>
      </c>
      <c r="D5561" s="82"/>
      <c r="E5561" s="82"/>
      <c r="F5561" s="82"/>
      <c r="G5561" s="82"/>
      <c r="H5561" s="40" t="s">
        <v>4</v>
      </c>
      <c r="I5561" s="83" t="str">
        <f>IFERROR(VLOOKUP(A5561,'Alíquotas - CADPREV'!$B$2152:$N$4324,8,FALSE),"")</f>
        <v/>
      </c>
      <c r="J5561" s="83" t="str">
        <f>IF(H5561="RPPS",VLOOKUP(A5561,' Legislação Benef - GESCON'!$B$4:$I$2159,3,FALSE),"")</f>
        <v/>
      </c>
      <c r="K5561" s="83" t="str">
        <f>IF(H5561="RPPS",VLOOKUP(A5561,' Legislação Benef - GESCON'!$B$4:$I$2159,6,FALSE),"")</f>
        <v/>
      </c>
      <c r="L5561" s="83" t="str">
        <f>IF(H5561="RPPS",IFERROR(IF(VLOOKUP(A5561,'Suspensão de repasses - GESCON'!$D$3:$J$1048576,7,FALSE)="Validada","SIM","NÃO"),"NÃO"),"")</f>
        <v/>
      </c>
    </row>
    <row r="5562" spans="1:12" s="19" customFormat="1" ht="15" hidden="1" customHeight="1" x14ac:dyDescent="0.25">
      <c r="A5562" s="88" t="s">
        <v>10929</v>
      </c>
      <c r="B5562" s="40" t="s">
        <v>3143</v>
      </c>
      <c r="C5562" s="82" t="s">
        <v>10959</v>
      </c>
      <c r="D5562" s="82"/>
      <c r="E5562" s="82"/>
      <c r="F5562" s="82"/>
      <c r="G5562" s="82"/>
      <c r="H5562" s="40" t="s">
        <v>4</v>
      </c>
      <c r="I5562" s="83" t="str">
        <f>IFERROR(VLOOKUP(A5562,'Alíquotas - CADPREV'!$B$2152:$N$4324,8,FALSE),"")</f>
        <v/>
      </c>
      <c r="J5562" s="83" t="str">
        <f>IF(H5562="RPPS",VLOOKUP(A5562,' Legislação Benef - GESCON'!$B$4:$I$2159,3,FALSE),"")</f>
        <v/>
      </c>
      <c r="K5562" s="83" t="str">
        <f>IF(H5562="RPPS",VLOOKUP(A5562,' Legislação Benef - GESCON'!$B$4:$I$2159,6,FALSE),"")</f>
        <v/>
      </c>
      <c r="L5562" s="83" t="str">
        <f>IF(H5562="RPPS",IFERROR(IF(VLOOKUP(A5562,'Suspensão de repasses - GESCON'!$D$3:$J$1048576,7,FALSE)="Validada","SIM","NÃO"),"NÃO"),"")</f>
        <v/>
      </c>
    </row>
    <row r="5563" spans="1:12" s="19" customFormat="1" ht="15" hidden="1" customHeight="1" x14ac:dyDescent="0.25">
      <c r="A5563" s="88" t="s">
        <v>10930</v>
      </c>
      <c r="B5563" s="40" t="s">
        <v>1142</v>
      </c>
      <c r="C5563" s="82" t="s">
        <v>10959</v>
      </c>
      <c r="D5563" s="82"/>
      <c r="E5563" s="82"/>
      <c r="F5563" s="82"/>
      <c r="G5563" s="82"/>
      <c r="H5563" s="40" t="s">
        <v>4</v>
      </c>
      <c r="I5563" s="83" t="str">
        <f>IFERROR(VLOOKUP(A5563,'Alíquotas - CADPREV'!$B$2152:$N$4324,8,FALSE),"")</f>
        <v/>
      </c>
      <c r="J5563" s="83" t="str">
        <f>IF(H5563="RPPS",VLOOKUP(A5563,' Legislação Benef - GESCON'!$B$4:$I$2159,3,FALSE),"")</f>
        <v/>
      </c>
      <c r="K5563" s="83" t="str">
        <f>IF(H5563="RPPS",VLOOKUP(A5563,' Legislação Benef - GESCON'!$B$4:$I$2159,6,FALSE),"")</f>
        <v/>
      </c>
      <c r="L5563" s="83" t="str">
        <f>IF(H5563="RPPS",IFERROR(IF(VLOOKUP(A5563,'Suspensão de repasses - GESCON'!$D$3:$J$1048576,7,FALSE)="Validada","SIM","NÃO"),"NÃO"),"")</f>
        <v/>
      </c>
    </row>
    <row r="5564" spans="1:12" s="19" customFormat="1" ht="15" hidden="1" customHeight="1" x14ac:dyDescent="0.25">
      <c r="A5564" s="88" t="s">
        <v>10931</v>
      </c>
      <c r="B5564" s="40" t="s">
        <v>1356</v>
      </c>
      <c r="C5564" s="82" t="s">
        <v>10959</v>
      </c>
      <c r="D5564" s="82"/>
      <c r="E5564" s="82"/>
      <c r="F5564" s="82"/>
      <c r="G5564" s="82"/>
      <c r="H5564" s="40" t="s">
        <v>4</v>
      </c>
      <c r="I5564" s="83" t="str">
        <f>IFERROR(VLOOKUP(A5564,'Alíquotas - CADPREV'!$B$2152:$N$4324,8,FALSE),"")</f>
        <v/>
      </c>
      <c r="J5564" s="83" t="str">
        <f>IF(H5564="RPPS",VLOOKUP(A5564,' Legislação Benef - GESCON'!$B$4:$I$2159,3,FALSE),"")</f>
        <v/>
      </c>
      <c r="K5564" s="83" t="str">
        <f>IF(H5564="RPPS",VLOOKUP(A5564,' Legislação Benef - GESCON'!$B$4:$I$2159,6,FALSE),"")</f>
        <v/>
      </c>
      <c r="L5564" s="83" t="str">
        <f>IF(H5564="RPPS",IFERROR(IF(VLOOKUP(A5564,'Suspensão de repasses - GESCON'!$D$3:$J$1048576,7,FALSE)="Validada","SIM","NÃO"),"NÃO"),"")</f>
        <v/>
      </c>
    </row>
    <row r="5565" spans="1:12" s="19" customFormat="1" ht="15" customHeight="1" x14ac:dyDescent="0.25">
      <c r="A5565" s="88" t="s">
        <v>10932</v>
      </c>
      <c r="B5565" s="40" t="s">
        <v>3513</v>
      </c>
      <c r="C5565" s="82" t="s">
        <v>10958</v>
      </c>
      <c r="D5565" s="82">
        <v>2978</v>
      </c>
      <c r="E5565" s="82">
        <v>2741</v>
      </c>
      <c r="F5565" s="82">
        <v>596</v>
      </c>
      <c r="G5565" s="82">
        <v>6315</v>
      </c>
      <c r="H5565" s="40" t="s">
        <v>2</v>
      </c>
      <c r="I5565" s="83" t="str">
        <f>IFERROR(VLOOKUP(A5565,'Alíquotas - CADPREV'!$B$2152:$N$4324,8,FALSE),"")</f>
        <v>NÃO</v>
      </c>
      <c r="J5565" s="83" t="str">
        <f>IF(H5565="RPPS",VLOOKUP(A5565,' Legislação Benef - GESCON'!$B$4:$I$2159,3,FALSE),"")</f>
        <v>NÃO</v>
      </c>
      <c r="K5565" s="83" t="str">
        <f>IF(H5565="RPPS",VLOOKUP(A5565,' Legislação Benef - GESCON'!$B$4:$I$2159,6,FALSE),"")</f>
        <v>NÃO</v>
      </c>
      <c r="L5565" s="83" t="str">
        <f>IF(H5565="RPPS",IFERROR(IF(VLOOKUP(A5565,'Suspensão de repasses - GESCON'!$D$3:$J$1048576,7,FALSE)="Validada","SIM","NÃO"),"NÃO"),"")</f>
        <v>NÃO</v>
      </c>
    </row>
    <row r="5566" spans="1:12" s="19" customFormat="1" ht="15" customHeight="1" x14ac:dyDescent="0.25">
      <c r="A5566" s="88" t="s">
        <v>10933</v>
      </c>
      <c r="B5566" s="40" t="s">
        <v>4626</v>
      </c>
      <c r="C5566" s="82" t="s">
        <v>10958</v>
      </c>
      <c r="D5566" s="82">
        <v>2311</v>
      </c>
      <c r="E5566" s="82">
        <v>153</v>
      </c>
      <c r="F5566" s="82">
        <v>12</v>
      </c>
      <c r="G5566" s="82">
        <v>2476</v>
      </c>
      <c r="H5566" s="40" t="s">
        <v>2</v>
      </c>
      <c r="I5566" s="83" t="str">
        <f>IFERROR(VLOOKUP(A5566,'Alíquotas - CADPREV'!$B$2152:$N$4324,8,FALSE),"")</f>
        <v>NÃO</v>
      </c>
      <c r="J5566" s="83" t="str">
        <f>IF(H5566="RPPS",VLOOKUP(A5566,' Legislação Benef - GESCON'!$B$4:$I$2159,3,FALSE),"")</f>
        <v>NÃO</v>
      </c>
      <c r="K5566" s="83" t="str">
        <f>IF(H5566="RPPS",VLOOKUP(A5566,' Legislação Benef - GESCON'!$B$4:$I$2159,6,FALSE),"")</f>
        <v>NÃO</v>
      </c>
      <c r="L5566" s="83" t="str">
        <f>IF(H5566="RPPS",IFERROR(IF(VLOOKUP(A5566,'Suspensão de repasses - GESCON'!$D$3:$J$1048576,7,FALSE)="Validada","SIM","NÃO"),"NÃO"),"")</f>
        <v>NÃO</v>
      </c>
    </row>
    <row r="5567" spans="1:12" s="19" customFormat="1" ht="15" customHeight="1" x14ac:dyDescent="0.25">
      <c r="A5567" s="88" t="s">
        <v>10934</v>
      </c>
      <c r="B5567" s="40" t="s">
        <v>4626</v>
      </c>
      <c r="C5567" s="82" t="s">
        <v>10958</v>
      </c>
      <c r="D5567" s="82">
        <v>2082</v>
      </c>
      <c r="E5567" s="82">
        <v>122</v>
      </c>
      <c r="F5567" s="82">
        <v>12</v>
      </c>
      <c r="G5567" s="82">
        <v>2216</v>
      </c>
      <c r="H5567" s="40" t="s">
        <v>2</v>
      </c>
      <c r="I5567" s="83" t="str">
        <f>IFERROR(VLOOKUP(A5567,'Alíquotas - CADPREV'!$B$2152:$N$4324,8,FALSE),"")</f>
        <v>SIM</v>
      </c>
      <c r="J5567" s="83" t="str">
        <f>IF(H5567="RPPS",VLOOKUP(A5567,' Legislação Benef - GESCON'!$B$4:$I$2159,3,FALSE),"")</f>
        <v>NÃO</v>
      </c>
      <c r="K5567" s="83" t="str">
        <f>IF(H5567="RPPS",VLOOKUP(A5567,' Legislação Benef - GESCON'!$B$4:$I$2159,6,FALSE),"")</f>
        <v>NÃO</v>
      </c>
      <c r="L5567" s="83" t="str">
        <f>IF(H5567="RPPS",IFERROR(IF(VLOOKUP(A5567,'Suspensão de repasses - GESCON'!$D$3:$J$1048576,7,FALSE)="Validada","SIM","NÃO"),"NÃO"),"")</f>
        <v>NÃO</v>
      </c>
    </row>
    <row r="5568" spans="1:12" s="19" customFormat="1" ht="15" hidden="1" customHeight="1" x14ac:dyDescent="0.25">
      <c r="A5568" s="88" t="s">
        <v>10935</v>
      </c>
      <c r="B5568" s="40" t="s">
        <v>215</v>
      </c>
      <c r="C5568" s="82" t="s">
        <v>10959</v>
      </c>
      <c r="D5568" s="82"/>
      <c r="E5568" s="82"/>
      <c r="F5568" s="82"/>
      <c r="G5568" s="82"/>
      <c r="H5568" s="40" t="s">
        <v>4</v>
      </c>
      <c r="I5568" s="83" t="str">
        <f>IFERROR(VLOOKUP(A5568,'Alíquotas - CADPREV'!$B$2152:$N$4324,8,FALSE),"")</f>
        <v/>
      </c>
      <c r="J5568" s="83" t="str">
        <f>IF(H5568="RPPS",VLOOKUP(A5568,' Legislação Benef - GESCON'!$B$4:$I$2159,3,FALSE),"")</f>
        <v/>
      </c>
      <c r="K5568" s="83" t="str">
        <f>IF(H5568="RPPS",VLOOKUP(A5568,' Legislação Benef - GESCON'!$B$4:$I$2159,6,FALSE),"")</f>
        <v/>
      </c>
      <c r="L5568" s="83" t="str">
        <f>IF(H5568="RPPS",IFERROR(IF(VLOOKUP(A5568,'Suspensão de repasses - GESCON'!$D$3:$J$1048576,7,FALSE)="Validada","SIM","NÃO"),"NÃO"),"")</f>
        <v/>
      </c>
    </row>
    <row r="5569" spans="1:12" s="19" customFormat="1" ht="15" hidden="1" customHeight="1" x14ac:dyDescent="0.25">
      <c r="A5569" s="88" t="s">
        <v>10936</v>
      </c>
      <c r="B5569" s="40" t="s">
        <v>2926</v>
      </c>
      <c r="C5569" s="82" t="s">
        <v>10959</v>
      </c>
      <c r="D5569" s="82"/>
      <c r="E5569" s="82"/>
      <c r="F5569" s="82"/>
      <c r="G5569" s="82"/>
      <c r="H5569" s="40" t="s">
        <v>4</v>
      </c>
      <c r="I5569" s="83" t="str">
        <f>IFERROR(VLOOKUP(A5569,'Alíquotas - CADPREV'!$B$2152:$N$4324,8,FALSE),"")</f>
        <v/>
      </c>
      <c r="J5569" s="83" t="str">
        <f>IF(H5569="RPPS",VLOOKUP(A5569,' Legislação Benef - GESCON'!$B$4:$I$2159,3,FALSE),"")</f>
        <v/>
      </c>
      <c r="K5569" s="83" t="str">
        <f>IF(H5569="RPPS",VLOOKUP(A5569,' Legislação Benef - GESCON'!$B$4:$I$2159,6,FALSE),"")</f>
        <v/>
      </c>
      <c r="L5569" s="83" t="str">
        <f>IF(H5569="RPPS",IFERROR(IF(VLOOKUP(A5569,'Suspensão de repasses - GESCON'!$D$3:$J$1048576,7,FALSE)="Validada","SIM","NÃO"),"NÃO"),"")</f>
        <v/>
      </c>
    </row>
    <row r="5570" spans="1:12" s="19" customFormat="1" ht="15" hidden="1" customHeight="1" x14ac:dyDescent="0.25">
      <c r="A5570" s="88" t="s">
        <v>10937</v>
      </c>
      <c r="B5570" s="40" t="s">
        <v>5227</v>
      </c>
      <c r="C5570" s="82" t="s">
        <v>10959</v>
      </c>
      <c r="D5570" s="82"/>
      <c r="E5570" s="82"/>
      <c r="F5570" s="82"/>
      <c r="G5570" s="82"/>
      <c r="H5570" s="40" t="s">
        <v>4</v>
      </c>
      <c r="I5570" s="83" t="str">
        <f>IFERROR(VLOOKUP(A5570,'Alíquotas - CADPREV'!$B$2152:$N$4324,8,FALSE),"")</f>
        <v/>
      </c>
      <c r="J5570" s="83" t="str">
        <f>IF(H5570="RPPS",VLOOKUP(A5570,' Legislação Benef - GESCON'!$B$4:$I$2159,3,FALSE),"")</f>
        <v/>
      </c>
      <c r="K5570" s="83" t="str">
        <f>IF(H5570="RPPS",VLOOKUP(A5570,' Legislação Benef - GESCON'!$B$4:$I$2159,6,FALSE),"")</f>
        <v/>
      </c>
      <c r="L5570" s="83" t="str">
        <f>IF(H5570="RPPS",IFERROR(IF(VLOOKUP(A5570,'Suspensão de repasses - GESCON'!$D$3:$J$1048576,7,FALSE)="Validada","SIM","NÃO"),"NÃO"),"")</f>
        <v/>
      </c>
    </row>
    <row r="5571" spans="1:12" s="19" customFormat="1" ht="15" hidden="1" customHeight="1" x14ac:dyDescent="0.25">
      <c r="A5571" s="88" t="s">
        <v>10938</v>
      </c>
      <c r="B5571" s="40" t="s">
        <v>215</v>
      </c>
      <c r="C5571" s="82" t="s">
        <v>10959</v>
      </c>
      <c r="D5571" s="82"/>
      <c r="E5571" s="82"/>
      <c r="F5571" s="82"/>
      <c r="G5571" s="82"/>
      <c r="H5571" s="40" t="s">
        <v>4</v>
      </c>
      <c r="I5571" s="83" t="str">
        <f>IFERROR(VLOOKUP(A5571,'Alíquotas - CADPREV'!$B$2152:$N$4324,8,FALSE),"")</f>
        <v/>
      </c>
      <c r="J5571" s="83" t="str">
        <f>IF(H5571="RPPS",VLOOKUP(A5571,' Legislação Benef - GESCON'!$B$4:$I$2159,3,FALSE),"")</f>
        <v/>
      </c>
      <c r="K5571" s="83" t="str">
        <f>IF(H5571="RPPS",VLOOKUP(A5571,' Legislação Benef - GESCON'!$B$4:$I$2159,6,FALSE),"")</f>
        <v/>
      </c>
      <c r="L5571" s="83" t="str">
        <f>IF(H5571="RPPS",IFERROR(IF(VLOOKUP(A5571,'Suspensão de repasses - GESCON'!$D$3:$J$1048576,7,FALSE)="Validada","SIM","NÃO"),"NÃO"),"")</f>
        <v/>
      </c>
    </row>
    <row r="5572" spans="1:12" s="19" customFormat="1" ht="15" hidden="1" customHeight="1" x14ac:dyDescent="0.25">
      <c r="A5572" s="88" t="s">
        <v>10939</v>
      </c>
      <c r="B5572" s="40" t="s">
        <v>1356</v>
      </c>
      <c r="C5572" s="82" t="s">
        <v>10959</v>
      </c>
      <c r="D5572" s="82"/>
      <c r="E5572" s="82"/>
      <c r="F5572" s="82"/>
      <c r="G5572" s="82"/>
      <c r="H5572" s="40" t="s">
        <v>4</v>
      </c>
      <c r="I5572" s="83" t="str">
        <f>IFERROR(VLOOKUP(A5572,'Alíquotas - CADPREV'!$B$2152:$N$4324,8,FALSE),"")</f>
        <v/>
      </c>
      <c r="J5572" s="83" t="str">
        <f>IF(H5572="RPPS",VLOOKUP(A5572,' Legislação Benef - GESCON'!$B$4:$I$2159,3,FALSE),"")</f>
        <v/>
      </c>
      <c r="K5572" s="83" t="str">
        <f>IF(H5572="RPPS",VLOOKUP(A5572,' Legislação Benef - GESCON'!$B$4:$I$2159,6,FALSE),"")</f>
        <v/>
      </c>
      <c r="L5572" s="83" t="str">
        <f>IF(H5572="RPPS",IFERROR(IF(VLOOKUP(A5572,'Suspensão de repasses - GESCON'!$D$3:$J$1048576,7,FALSE)="Validada","SIM","NÃO"),"NÃO"),"")</f>
        <v/>
      </c>
    </row>
    <row r="5573" spans="1:12" s="19" customFormat="1" ht="15" customHeight="1" x14ac:dyDescent="0.25">
      <c r="A5573" s="88" t="s">
        <v>10940</v>
      </c>
      <c r="B5573" s="40" t="s">
        <v>3143</v>
      </c>
      <c r="C5573" s="82" t="s">
        <v>10958</v>
      </c>
      <c r="D5573" s="82">
        <v>441</v>
      </c>
      <c r="E5573" s="82">
        <v>156</v>
      </c>
      <c r="F5573" s="82">
        <v>47</v>
      </c>
      <c r="G5573" s="82">
        <v>644</v>
      </c>
      <c r="H5573" s="40" t="s">
        <v>2</v>
      </c>
      <c r="I5573" s="83" t="str">
        <f>IFERROR(VLOOKUP(A5573,'Alíquotas - CADPREV'!$B$2152:$N$4324,8,FALSE),"")</f>
        <v>NÃO</v>
      </c>
      <c r="J5573" s="83" t="str">
        <f>IF(H5573="RPPS",VLOOKUP(A5573,' Legislação Benef - GESCON'!$B$4:$I$2159,3,FALSE),"")</f>
        <v>NÃO</v>
      </c>
      <c r="K5573" s="83" t="str">
        <f>IF(H5573="RPPS",VLOOKUP(A5573,' Legislação Benef - GESCON'!$B$4:$I$2159,6,FALSE),"")</f>
        <v>NÃO</v>
      </c>
      <c r="L5573" s="83" t="str">
        <f>IF(H5573="RPPS",IFERROR(IF(VLOOKUP(A5573,'Suspensão de repasses - GESCON'!$D$3:$J$1048576,7,FALSE)="Validada","SIM","NÃO"),"NÃO"),"")</f>
        <v>NÃO</v>
      </c>
    </row>
    <row r="5574" spans="1:12" s="19" customFormat="1" ht="15" hidden="1" customHeight="1" x14ac:dyDescent="0.25">
      <c r="A5574" s="88" t="s">
        <v>10941</v>
      </c>
      <c r="B5574" s="40" t="s">
        <v>215</v>
      </c>
      <c r="C5574" s="82" t="s">
        <v>10959</v>
      </c>
      <c r="D5574" s="82"/>
      <c r="E5574" s="82"/>
      <c r="F5574" s="82"/>
      <c r="G5574" s="82"/>
      <c r="H5574" s="40" t="s">
        <v>4</v>
      </c>
      <c r="I5574" s="83" t="str">
        <f>IFERROR(VLOOKUP(A5574,'Alíquotas - CADPREV'!$B$2152:$N$4324,8,FALSE),"")</f>
        <v/>
      </c>
      <c r="J5574" s="83" t="str">
        <f>IF(H5574="RPPS",VLOOKUP(A5574,' Legislação Benef - GESCON'!$B$4:$I$2159,3,FALSE),"")</f>
        <v/>
      </c>
      <c r="K5574" s="83" t="str">
        <f>IF(H5574="RPPS",VLOOKUP(A5574,' Legislação Benef - GESCON'!$B$4:$I$2159,6,FALSE),"")</f>
        <v/>
      </c>
      <c r="L5574" s="83" t="str">
        <f>IF(H5574="RPPS",IFERROR(IF(VLOOKUP(A5574,'Suspensão de repasses - GESCON'!$D$3:$J$1048576,7,FALSE)="Validada","SIM","NÃO"),"NÃO"),"")</f>
        <v/>
      </c>
    </row>
    <row r="5575" spans="1:12" s="19" customFormat="1" ht="15" hidden="1" customHeight="1" x14ac:dyDescent="0.25">
      <c r="A5575" s="88" t="s">
        <v>10942</v>
      </c>
      <c r="B5575" s="40" t="s">
        <v>3812</v>
      </c>
      <c r="C5575" s="82" t="s">
        <v>10959</v>
      </c>
      <c r="D5575" s="82"/>
      <c r="E5575" s="82"/>
      <c r="F5575" s="82"/>
      <c r="G5575" s="82"/>
      <c r="H5575" s="40" t="s">
        <v>4</v>
      </c>
      <c r="I5575" s="83" t="str">
        <f>IFERROR(VLOOKUP(A5575,'Alíquotas - CADPREV'!$B$2152:$N$4324,8,FALSE),"")</f>
        <v/>
      </c>
      <c r="J5575" s="83" t="str">
        <f>IF(H5575="RPPS",VLOOKUP(A5575,' Legislação Benef - GESCON'!$B$4:$I$2159,3,FALSE),"")</f>
        <v/>
      </c>
      <c r="K5575" s="83" t="str">
        <f>IF(H5575="RPPS",VLOOKUP(A5575,' Legislação Benef - GESCON'!$B$4:$I$2159,6,FALSE),"")</f>
        <v/>
      </c>
      <c r="L5575" s="83" t="str">
        <f>IF(H5575="RPPS",IFERROR(IF(VLOOKUP(A5575,'Suspensão de repasses - GESCON'!$D$3:$J$1048576,7,FALSE)="Validada","SIM","NÃO"),"NÃO"),"")</f>
        <v/>
      </c>
    </row>
    <row r="5576" spans="1:12" s="19" customFormat="1" ht="15" hidden="1" customHeight="1" x14ac:dyDescent="0.25">
      <c r="A5576" s="88" t="s">
        <v>10943</v>
      </c>
      <c r="B5576" s="40" t="s">
        <v>4289</v>
      </c>
      <c r="C5576" s="82" t="s">
        <v>10959</v>
      </c>
      <c r="D5576" s="82"/>
      <c r="E5576" s="82"/>
      <c r="F5576" s="82"/>
      <c r="G5576" s="82"/>
      <c r="H5576" s="40" t="s">
        <v>4</v>
      </c>
      <c r="I5576" s="83" t="str">
        <f>IFERROR(VLOOKUP(A5576,'Alíquotas - CADPREV'!$B$2152:$N$4324,8,FALSE),"")</f>
        <v/>
      </c>
      <c r="J5576" s="83" t="str">
        <f>IF(H5576="RPPS",VLOOKUP(A5576,' Legislação Benef - GESCON'!$B$4:$I$2159,3,FALSE),"")</f>
        <v/>
      </c>
      <c r="K5576" s="83" t="str">
        <f>IF(H5576="RPPS",VLOOKUP(A5576,' Legislação Benef - GESCON'!$B$4:$I$2159,6,FALSE),"")</f>
        <v/>
      </c>
      <c r="L5576" s="83" t="str">
        <f>IF(H5576="RPPS",IFERROR(IF(VLOOKUP(A5576,'Suspensão de repasses - GESCON'!$D$3:$J$1048576,7,FALSE)="Validada","SIM","NÃO"),"NÃO"),"")</f>
        <v/>
      </c>
    </row>
    <row r="5577" spans="1:12" s="19" customFormat="1" ht="15" hidden="1" customHeight="1" x14ac:dyDescent="0.25">
      <c r="A5577" s="88" t="s">
        <v>10944</v>
      </c>
      <c r="B5577" s="40" t="s">
        <v>5227</v>
      </c>
      <c r="C5577" s="82" t="s">
        <v>10959</v>
      </c>
      <c r="D5577" s="82"/>
      <c r="E5577" s="82"/>
      <c r="F5577" s="82"/>
      <c r="G5577" s="82"/>
      <c r="H5577" s="40" t="s">
        <v>4</v>
      </c>
      <c r="I5577" s="83" t="str">
        <f>IFERROR(VLOOKUP(A5577,'Alíquotas - CADPREV'!$B$2152:$N$4324,8,FALSE),"")</f>
        <v/>
      </c>
      <c r="J5577" s="83" t="str">
        <f>IF(H5577="RPPS",VLOOKUP(A5577,' Legislação Benef - GESCON'!$B$4:$I$2159,3,FALSE),"")</f>
        <v/>
      </c>
      <c r="K5577" s="83" t="str">
        <f>IF(H5577="RPPS",VLOOKUP(A5577,' Legislação Benef - GESCON'!$B$4:$I$2159,6,FALSE),"")</f>
        <v/>
      </c>
      <c r="L5577" s="83" t="str">
        <f>IF(H5577="RPPS",IFERROR(IF(VLOOKUP(A5577,'Suspensão de repasses - GESCON'!$D$3:$J$1048576,7,FALSE)="Validada","SIM","NÃO"),"NÃO"),"")</f>
        <v/>
      </c>
    </row>
    <row r="5578" spans="1:12" s="19" customFormat="1" ht="15" customHeight="1" x14ac:dyDescent="0.25">
      <c r="A5578" s="88" t="s">
        <v>10945</v>
      </c>
      <c r="B5578" s="40" t="s">
        <v>3143</v>
      </c>
      <c r="C5578" s="82" t="s">
        <v>10958</v>
      </c>
      <c r="D5578" s="82">
        <v>207</v>
      </c>
      <c r="E5578" s="82">
        <v>104</v>
      </c>
      <c r="F5578" s="82">
        <v>29</v>
      </c>
      <c r="G5578" s="82">
        <v>340</v>
      </c>
      <c r="H5578" s="40" t="s">
        <v>2</v>
      </c>
      <c r="I5578" s="83" t="str">
        <f>IFERROR(VLOOKUP(A5578,'Alíquotas - CADPREV'!$B$2152:$N$4324,8,FALSE),"")</f>
        <v>NÃO</v>
      </c>
      <c r="J5578" s="83" t="str">
        <f>IF(H5578="RPPS",VLOOKUP(A5578,' Legislação Benef - GESCON'!$B$4:$I$2159,3,FALSE),"")</f>
        <v>NÃO</v>
      </c>
      <c r="K5578" s="83" t="str">
        <f>IF(H5578="RPPS",VLOOKUP(A5578,' Legislação Benef - GESCON'!$B$4:$I$2159,6,FALSE),"")</f>
        <v>NÃO</v>
      </c>
      <c r="L5578" s="83" t="str">
        <f>IF(H5578="RPPS",IFERROR(IF(VLOOKUP(A5578,'Suspensão de repasses - GESCON'!$D$3:$J$1048576,7,FALSE)="Validada","SIM","NÃO"),"NÃO"),"")</f>
        <v>NÃO</v>
      </c>
    </row>
    <row r="5579" spans="1:12" s="19" customFormat="1" ht="15" customHeight="1" x14ac:dyDescent="0.25">
      <c r="A5579" s="88" t="s">
        <v>10946</v>
      </c>
      <c r="B5579" s="40" t="s">
        <v>3812</v>
      </c>
      <c r="C5579" s="82" t="s">
        <v>10958</v>
      </c>
      <c r="D5579" s="82">
        <v>816</v>
      </c>
      <c r="E5579" s="82">
        <v>62</v>
      </c>
      <c r="F5579" s="82">
        <v>3</v>
      </c>
      <c r="G5579" s="82">
        <v>881</v>
      </c>
      <c r="H5579" s="40" t="s">
        <v>2</v>
      </c>
      <c r="I5579" s="83" t="str">
        <f>IFERROR(VLOOKUP(A5579,'Alíquotas - CADPREV'!$B$2152:$N$4324,8,FALSE),"")</f>
        <v>SIM</v>
      </c>
      <c r="J5579" s="83" t="str">
        <f>IF(H5579="RPPS",VLOOKUP(A5579,' Legislação Benef - GESCON'!$B$4:$I$2159,3,FALSE),"")</f>
        <v>NÃO</v>
      </c>
      <c r="K5579" s="83" t="str">
        <f>IF(H5579="RPPS",VLOOKUP(A5579,' Legislação Benef - GESCON'!$B$4:$I$2159,6,FALSE),"")</f>
        <v>NÃO</v>
      </c>
      <c r="L5579" s="83" t="str">
        <f>IF(H5579="RPPS",IFERROR(IF(VLOOKUP(A5579,'Suspensão de repasses - GESCON'!$D$3:$J$1048576,7,FALSE)="Validada","SIM","NÃO"),"NÃO"),"")</f>
        <v>NÃO</v>
      </c>
    </row>
    <row r="5580" spans="1:12" s="19" customFormat="1" ht="15" hidden="1" customHeight="1" x14ac:dyDescent="0.25">
      <c r="A5580" s="88" t="s">
        <v>10947</v>
      </c>
      <c r="B5580" s="40" t="s">
        <v>4289</v>
      </c>
      <c r="C5580" s="82" t="s">
        <v>10959</v>
      </c>
      <c r="D5580" s="82"/>
      <c r="E5580" s="82"/>
      <c r="F5580" s="82"/>
      <c r="G5580" s="82"/>
      <c r="H5580" s="40" t="s">
        <v>4</v>
      </c>
      <c r="I5580" s="83" t="str">
        <f>IFERROR(VLOOKUP(A5580,'Alíquotas - CADPREV'!$B$2152:$N$4324,8,FALSE),"")</f>
        <v/>
      </c>
      <c r="J5580" s="83" t="str">
        <f>IF(H5580="RPPS",VLOOKUP(A5580,' Legislação Benef - GESCON'!$B$4:$I$2159,3,FALSE),"")</f>
        <v/>
      </c>
      <c r="K5580" s="83" t="str">
        <f>IF(H5580="RPPS",VLOOKUP(A5580,' Legislação Benef - GESCON'!$B$4:$I$2159,6,FALSE),"")</f>
        <v/>
      </c>
      <c r="L5580" s="83" t="str">
        <f>IF(H5580="RPPS",IFERROR(IF(VLOOKUP(A5580,'Suspensão de repasses - GESCON'!$D$3:$J$1048576,7,FALSE)="Validada","SIM","NÃO"),"NÃO"),"")</f>
        <v/>
      </c>
    </row>
    <row r="5581" spans="1:12" s="19" customFormat="1" ht="15" hidden="1" customHeight="1" x14ac:dyDescent="0.25">
      <c r="A5581" s="88" t="s">
        <v>10948</v>
      </c>
      <c r="B5581" s="40" t="s">
        <v>0</v>
      </c>
      <c r="C5581" s="82" t="s">
        <v>10959</v>
      </c>
      <c r="D5581" s="82"/>
      <c r="E5581" s="82"/>
      <c r="F5581" s="82"/>
      <c r="G5581" s="82"/>
      <c r="H5581" s="40" t="s">
        <v>4</v>
      </c>
      <c r="I5581" s="83" t="str">
        <f>IFERROR(VLOOKUP(A5581,'Alíquotas - CADPREV'!$B$2152:$N$4324,8,FALSE),"")</f>
        <v/>
      </c>
      <c r="J5581" s="83" t="str">
        <f>IF(H5581="RPPS",VLOOKUP(A5581,' Legislação Benef - GESCON'!$B$4:$I$2159,3,FALSE),"")</f>
        <v/>
      </c>
      <c r="K5581" s="83" t="str">
        <f>IF(H5581="RPPS",VLOOKUP(A5581,' Legislação Benef - GESCON'!$B$4:$I$2159,6,FALSE),"")</f>
        <v/>
      </c>
      <c r="L5581" s="83" t="str">
        <f>IF(H5581="RPPS",IFERROR(IF(VLOOKUP(A5581,'Suspensão de repasses - GESCON'!$D$3:$J$1048576,7,FALSE)="Validada","SIM","NÃO"),"NÃO"),"")</f>
        <v/>
      </c>
    </row>
    <row r="5582" spans="1:12" s="19" customFormat="1" ht="15" hidden="1" customHeight="1" x14ac:dyDescent="0.25">
      <c r="A5582" s="88" t="s">
        <v>10949</v>
      </c>
      <c r="B5582" s="40" t="s">
        <v>4289</v>
      </c>
      <c r="C5582" s="82" t="s">
        <v>10959</v>
      </c>
      <c r="D5582" s="82"/>
      <c r="E5582" s="82"/>
      <c r="F5582" s="82"/>
      <c r="G5582" s="82"/>
      <c r="H5582" s="40" t="s">
        <v>4</v>
      </c>
      <c r="I5582" s="83" t="str">
        <f>IFERROR(VLOOKUP(A5582,'Alíquotas - CADPREV'!$B$2152:$N$4324,8,FALSE),"")</f>
        <v/>
      </c>
      <c r="J5582" s="83" t="str">
        <f>IF(H5582="RPPS",VLOOKUP(A5582,' Legislação Benef - GESCON'!$B$4:$I$2159,3,FALSE),"")</f>
        <v/>
      </c>
      <c r="K5582" s="83" t="str">
        <f>IF(H5582="RPPS",VLOOKUP(A5582,' Legislação Benef - GESCON'!$B$4:$I$2159,6,FALSE),"")</f>
        <v/>
      </c>
      <c r="L5582" s="83" t="str">
        <f>IF(H5582="RPPS",IFERROR(IF(VLOOKUP(A5582,'Suspensão de repasses - GESCON'!$D$3:$J$1048576,7,FALSE)="Validada","SIM","NÃO"),"NÃO"),"")</f>
        <v/>
      </c>
    </row>
    <row r="5583" spans="1:12" s="19" customFormat="1" ht="15" hidden="1" customHeight="1" x14ac:dyDescent="0.25">
      <c r="A5583" s="88" t="s">
        <v>10950</v>
      </c>
      <c r="B5583" s="40" t="s">
        <v>4289</v>
      </c>
      <c r="C5583" s="82" t="s">
        <v>10959</v>
      </c>
      <c r="D5583" s="82"/>
      <c r="E5583" s="82"/>
      <c r="F5583" s="82"/>
      <c r="G5583" s="82"/>
      <c r="H5583" s="40" t="s">
        <v>4</v>
      </c>
      <c r="I5583" s="83" t="str">
        <f>IFERROR(VLOOKUP(A5583,'Alíquotas - CADPREV'!$B$2152:$N$4324,8,FALSE),"")</f>
        <v/>
      </c>
      <c r="J5583" s="83" t="str">
        <f>IF(H5583="RPPS",VLOOKUP(A5583,' Legislação Benef - GESCON'!$B$4:$I$2159,3,FALSE),"")</f>
        <v/>
      </c>
      <c r="K5583" s="83" t="str">
        <f>IF(H5583="RPPS",VLOOKUP(A5583,' Legislação Benef - GESCON'!$B$4:$I$2159,6,FALSE),"")</f>
        <v/>
      </c>
      <c r="L5583" s="83" t="str">
        <f>IF(H5583="RPPS",IFERROR(IF(VLOOKUP(A5583,'Suspensão de repasses - GESCON'!$D$3:$J$1048576,7,FALSE)="Validada","SIM","NÃO"),"NÃO"),"")</f>
        <v/>
      </c>
    </row>
    <row r="5584" spans="1:12" s="19" customFormat="1" ht="15" hidden="1" customHeight="1" x14ac:dyDescent="0.25">
      <c r="A5584" s="88" t="s">
        <v>10951</v>
      </c>
      <c r="B5584" s="40" t="s">
        <v>2758</v>
      </c>
      <c r="C5584" s="82" t="s">
        <v>10959</v>
      </c>
      <c r="D5584" s="82"/>
      <c r="E5584" s="82"/>
      <c r="F5584" s="82"/>
      <c r="G5584" s="82"/>
      <c r="H5584" s="40" t="s">
        <v>4</v>
      </c>
      <c r="I5584" s="83" t="str">
        <f>IFERROR(VLOOKUP(A5584,'Alíquotas - CADPREV'!$B$2152:$N$4324,8,FALSE),"")</f>
        <v/>
      </c>
      <c r="J5584" s="83" t="str">
        <f>IF(H5584="RPPS",VLOOKUP(A5584,' Legislação Benef - GESCON'!$B$4:$I$2159,3,FALSE),"")</f>
        <v/>
      </c>
      <c r="K5584" s="83" t="str">
        <f>IF(H5584="RPPS",VLOOKUP(A5584,' Legislação Benef - GESCON'!$B$4:$I$2159,6,FALSE),"")</f>
        <v/>
      </c>
      <c r="L5584" s="83" t="str">
        <f>IF(H5584="RPPS",IFERROR(IF(VLOOKUP(A5584,'Suspensão de repasses - GESCON'!$D$3:$J$1048576,7,FALSE)="Validada","SIM","NÃO"),"NÃO"),"")</f>
        <v/>
      </c>
    </row>
    <row r="5585" spans="1:12" s="19" customFormat="1" ht="15" hidden="1" customHeight="1" x14ac:dyDescent="0.25">
      <c r="A5585" s="88" t="s">
        <v>10952</v>
      </c>
      <c r="B5585" s="40" t="s">
        <v>2413</v>
      </c>
      <c r="C5585" s="82" t="s">
        <v>10959</v>
      </c>
      <c r="D5585" s="82"/>
      <c r="E5585" s="82"/>
      <c r="F5585" s="82"/>
      <c r="G5585" s="82"/>
      <c r="H5585" s="40" t="s">
        <v>4</v>
      </c>
      <c r="I5585" s="83" t="str">
        <f>IFERROR(VLOOKUP(A5585,'Alíquotas - CADPREV'!$B$2152:$N$4324,8,FALSE),"")</f>
        <v/>
      </c>
      <c r="J5585" s="83" t="str">
        <f>IF(H5585="RPPS",VLOOKUP(A5585,' Legislação Benef - GESCON'!$B$4:$I$2159,3,FALSE),"")</f>
        <v/>
      </c>
      <c r="K5585" s="83" t="str">
        <f>IF(H5585="RPPS",VLOOKUP(A5585,' Legislação Benef - GESCON'!$B$4:$I$2159,6,FALSE),"")</f>
        <v/>
      </c>
      <c r="L5585" s="83" t="str">
        <f>IF(H5585="RPPS",IFERROR(IF(VLOOKUP(A5585,'Suspensão de repasses - GESCON'!$D$3:$J$1048576,7,FALSE)="Validada","SIM","NÃO"),"NÃO"),"")</f>
        <v/>
      </c>
    </row>
    <row r="5586" spans="1:12" s="19" customFormat="1" ht="15" hidden="1" customHeight="1" x14ac:dyDescent="0.25">
      <c r="A5586" s="88" t="s">
        <v>10953</v>
      </c>
      <c r="B5586" s="40" t="s">
        <v>215</v>
      </c>
      <c r="C5586" s="82" t="s">
        <v>10959</v>
      </c>
      <c r="D5586" s="82"/>
      <c r="E5586" s="82"/>
      <c r="F5586" s="82"/>
      <c r="G5586" s="82"/>
      <c r="H5586" s="40" t="s">
        <v>4</v>
      </c>
      <c r="I5586" s="83" t="str">
        <f>IFERROR(VLOOKUP(A5586,'Alíquotas - CADPREV'!$B$2152:$N$4324,8,FALSE),"")</f>
        <v/>
      </c>
      <c r="J5586" s="83" t="str">
        <f>IF(H5586="RPPS",VLOOKUP(A5586,' Legislação Benef - GESCON'!$B$4:$I$2159,3,FALSE),"")</f>
        <v/>
      </c>
      <c r="K5586" s="83" t="str">
        <f>IF(H5586="RPPS",VLOOKUP(A5586,' Legislação Benef - GESCON'!$B$4:$I$2159,6,FALSE),"")</f>
        <v/>
      </c>
      <c r="L5586" s="83" t="str">
        <f>IF(H5586="RPPS",IFERROR(IF(VLOOKUP(A5586,'Suspensão de repasses - GESCON'!$D$3:$J$1048576,7,FALSE)="Validada","SIM","NÃO"),"NÃO"),"")</f>
        <v/>
      </c>
    </row>
    <row r="5587" spans="1:12" s="19" customFormat="1" ht="15" hidden="1" customHeight="1" x14ac:dyDescent="0.25">
      <c r="A5587" s="88" t="s">
        <v>10954</v>
      </c>
      <c r="B5587" s="40" t="s">
        <v>2554</v>
      </c>
      <c r="C5587" s="82" t="s">
        <v>10959</v>
      </c>
      <c r="D5587" s="82"/>
      <c r="E5587" s="82"/>
      <c r="F5587" s="82"/>
      <c r="G5587" s="82"/>
      <c r="H5587" s="40" t="s">
        <v>4</v>
      </c>
      <c r="I5587" s="83" t="str">
        <f>IFERROR(VLOOKUP(A5587,'Alíquotas - CADPREV'!$B$2152:$N$4324,8,FALSE),"")</f>
        <v/>
      </c>
      <c r="J5587" s="83" t="str">
        <f>IF(H5587="RPPS",VLOOKUP(A5587,' Legislação Benef - GESCON'!$B$4:$I$2159,3,FALSE),"")</f>
        <v/>
      </c>
      <c r="K5587" s="83" t="str">
        <f>IF(H5587="RPPS",VLOOKUP(A5587,' Legislação Benef - GESCON'!$B$4:$I$2159,6,FALSE),"")</f>
        <v/>
      </c>
      <c r="L5587" s="83" t="str">
        <f>IF(H5587="RPPS",IFERROR(IF(VLOOKUP(A5587,'Suspensão de repasses - GESCON'!$D$3:$J$1048576,7,FALSE)="Validada","SIM","NÃO"),"NÃO"),"")</f>
        <v/>
      </c>
    </row>
    <row r="5588" spans="1:12" s="19" customFormat="1" ht="15" customHeight="1" x14ac:dyDescent="0.25">
      <c r="A5588" s="88" t="s">
        <v>10955</v>
      </c>
      <c r="B5588" s="40" t="s">
        <v>4626</v>
      </c>
      <c r="C5588" s="82" t="s">
        <v>10958</v>
      </c>
      <c r="D5588" s="82">
        <v>247</v>
      </c>
      <c r="E5588" s="82">
        <v>40</v>
      </c>
      <c r="F5588" s="82">
        <v>10</v>
      </c>
      <c r="G5588" s="82">
        <v>297</v>
      </c>
      <c r="H5588" s="40" t="s">
        <v>2</v>
      </c>
      <c r="I5588" s="83" t="str">
        <f>IFERROR(VLOOKUP(A5588,'Alíquotas - CADPREV'!$B$2152:$N$4324,8,FALSE),"")</f>
        <v>NÃO</v>
      </c>
      <c r="J5588" s="83" t="str">
        <f>IF(H5588="RPPS",VLOOKUP(A5588,' Legislação Benef - GESCON'!$B$4:$I$2159,3,FALSE),"")</f>
        <v>NÃO</v>
      </c>
      <c r="K5588" s="83" t="str">
        <f>IF(H5588="RPPS",VLOOKUP(A5588,' Legislação Benef - GESCON'!$B$4:$I$2159,6,FALSE),"")</f>
        <v>NÃO</v>
      </c>
      <c r="L5588" s="83" t="str">
        <f>IF(H5588="RPPS",IFERROR(IF(VLOOKUP(A5588,'Suspensão de repasses - GESCON'!$D$3:$J$1048576,7,FALSE)="Validada","SIM","NÃO"),"NÃO"),"")</f>
        <v>NÃO</v>
      </c>
    </row>
    <row r="5589" spans="1:12" s="19" customFormat="1" ht="15" hidden="1" customHeight="1" x14ac:dyDescent="0.25">
      <c r="A5589" s="88" t="s">
        <v>10956</v>
      </c>
      <c r="B5589" s="40" t="s">
        <v>1142</v>
      </c>
      <c r="C5589" s="82" t="s">
        <v>10959</v>
      </c>
      <c r="D5589" s="82"/>
      <c r="E5589" s="82"/>
      <c r="F5589" s="82"/>
      <c r="G5589" s="82"/>
      <c r="H5589" s="40" t="s">
        <v>4</v>
      </c>
      <c r="I5589" s="83" t="str">
        <f>IFERROR(VLOOKUP(A5589,'Alíquotas - CADPREV'!$B$2152:$N$4324,8,FALSE),"")</f>
        <v/>
      </c>
      <c r="J5589" s="83" t="str">
        <f>IF(H5589="RPPS",VLOOKUP(A5589,' Legislação Benef - GESCON'!$B$4:$I$2159,3,FALSE),"")</f>
        <v/>
      </c>
      <c r="K5589" s="83" t="str">
        <f>IF(H5589="RPPS",VLOOKUP(A5589,' Legislação Benef - GESCON'!$B$4:$I$2159,6,FALSE),"")</f>
        <v/>
      </c>
      <c r="L5589" s="83" t="str">
        <f>IF(H5589="RPPS",IFERROR(IF(VLOOKUP(A5589,'Suspensão de repasses - GESCON'!$D$3:$J$1048576,7,FALSE)="Validada","SIM","NÃO"),"NÃO"),"")</f>
        <v/>
      </c>
    </row>
    <row r="5590" spans="1:12" s="19" customFormat="1" ht="15" hidden="1" customHeight="1" x14ac:dyDescent="0.25">
      <c r="A5590" s="88" t="s">
        <v>10957</v>
      </c>
      <c r="B5590" s="40" t="s">
        <v>4289</v>
      </c>
      <c r="C5590" s="82" t="s">
        <v>10959</v>
      </c>
      <c r="D5590" s="82"/>
      <c r="E5590" s="82"/>
      <c r="F5590" s="82"/>
      <c r="G5590" s="82"/>
      <c r="H5590" s="40" t="s">
        <v>4</v>
      </c>
      <c r="I5590" s="83" t="str">
        <f>IFERROR(VLOOKUP(A5590,'Alíquotas - CADPREV'!$B$2152:$N$4324,8,FALSE),"")</f>
        <v/>
      </c>
      <c r="J5590" s="83" t="str">
        <f>IF(H5590="RPPS",VLOOKUP(A5590,' Legislação Benef - GESCON'!$B$4:$I$2159,3,FALSE),"")</f>
        <v/>
      </c>
      <c r="K5590" s="83" t="str">
        <f>IF(H5590="RPPS",VLOOKUP(A5590,' Legislação Benef - GESCON'!$B$4:$I$2159,6,FALSE),"")</f>
        <v/>
      </c>
      <c r="L5590" s="83" t="str">
        <f>IF(H5590="RPPS",IFERROR(IF(VLOOKUP(A5590,'Suspensão de repasses - GESCON'!$D$3:$J$1048576,7,FALSE)="Validada","SIM","NÃO"),"NÃO"),"")</f>
        <v/>
      </c>
    </row>
    <row r="5591" spans="1:12" ht="15" x14ac:dyDescent="0.25">
      <c r="A5591" s="88" t="s">
        <v>17074</v>
      </c>
      <c r="B5591" s="40" t="s">
        <v>2274</v>
      </c>
      <c r="C5591" s="82"/>
      <c r="D5591" s="82"/>
      <c r="E5591" s="82"/>
      <c r="F5591" s="82"/>
      <c r="G5591" s="82"/>
      <c r="H5591" s="40" t="s">
        <v>2</v>
      </c>
      <c r="I5591" s="83" t="str">
        <f>IFERROR(VLOOKUP(A5591,'Alíquotas - CADPREV'!$B$2152:$N$4324,8,FALSE),"")</f>
        <v>NÃO</v>
      </c>
      <c r="J5591" s="83" t="str">
        <f>IF(H5591="RPPS",VLOOKUP(A5591,' Legislação Benef - GESCON'!$B$4:$I$2159,3,FALSE),"")</f>
        <v>NÃO</v>
      </c>
      <c r="K5591" s="83" t="str">
        <f>IF(H5591="RPPS",VLOOKUP(A5591,' Legislação Benef - GESCON'!$B$4:$I$2159,6,FALSE),"")</f>
        <v>NÃO</v>
      </c>
      <c r="L5591" s="83" t="str">
        <f>IF(H5591="RPPS",IFERROR(IF(VLOOKUP(A5591,'Suspensão de repasses - GESCON'!$D$3:$J$1048576,7,FALSE)="Validada","SIM","NÃO"),"NÃO"),"")</f>
        <v>NÃO</v>
      </c>
    </row>
    <row r="5592" spans="1:12" ht="15" x14ac:dyDescent="0.25">
      <c r="A5592" s="88" t="s">
        <v>17075</v>
      </c>
      <c r="B5592" s="40" t="s">
        <v>3513</v>
      </c>
      <c r="C5592" s="82"/>
      <c r="D5592" s="82"/>
      <c r="E5592" s="82"/>
      <c r="F5592" s="82"/>
      <c r="G5592" s="82"/>
      <c r="H5592" s="40" t="s">
        <v>2</v>
      </c>
      <c r="I5592" s="83" t="str">
        <f>IFERROR(VLOOKUP(A5592,'Alíquotas - CADPREV'!$B$2152:$N$4324,8,FALSE),"")</f>
        <v>NÃO</v>
      </c>
      <c r="J5592" s="83" t="str">
        <f>IF(H5592="RPPS",VLOOKUP(A5592,' Legislação Benef - GESCON'!$B$4:$I$2159,3,FALSE),"")</f>
        <v>NÃO</v>
      </c>
      <c r="K5592" s="83" t="str">
        <f>IF(H5592="RPPS",VLOOKUP(A5592,' Legislação Benef - GESCON'!$B$4:$I$2159,6,FALSE),"")</f>
        <v>NÃO</v>
      </c>
      <c r="L5592" s="83" t="str">
        <f>IF(H5592="RPPS",IFERROR(IF(VLOOKUP(A5592,'Suspensão de repasses - GESCON'!$D$3:$J$1048576,7,FALSE)="Validada","SIM","NÃO"),"NÃO"),"")</f>
        <v>NÃO</v>
      </c>
    </row>
    <row r="5593" spans="1:12" ht="15" x14ac:dyDescent="0.25">
      <c r="A5593" s="88" t="s">
        <v>17076</v>
      </c>
      <c r="B5593" s="40" t="s">
        <v>2413</v>
      </c>
      <c r="C5593" s="82"/>
      <c r="D5593" s="82"/>
      <c r="E5593" s="82"/>
      <c r="F5593" s="82"/>
      <c r="G5593" s="82"/>
      <c r="H5593" s="40" t="s">
        <v>2</v>
      </c>
      <c r="I5593" s="83" t="str">
        <f>IFERROR(VLOOKUP(A5593,'Alíquotas - CADPREV'!$B$2152:$N$4324,8,FALSE),"")</f>
        <v>NÃO</v>
      </c>
      <c r="J5593" s="83" t="str">
        <f>IF(H5593="RPPS",VLOOKUP(A5593,' Legislação Benef - GESCON'!$B$4:$I$2159,3,FALSE),"")</f>
        <v>NÃO</v>
      </c>
      <c r="K5593" s="83" t="str">
        <f>IF(H5593="RPPS",VLOOKUP(A5593,' Legislação Benef - GESCON'!$B$4:$I$2159,6,FALSE),"")</f>
        <v>NÃO</v>
      </c>
      <c r="L5593" s="83" t="str">
        <f>IF(H5593="RPPS",IFERROR(IF(VLOOKUP(A5593,'Suspensão de repasses - GESCON'!$D$3:$J$1048576,7,FALSE)="Validada","SIM","NÃO"),"NÃO"),"")</f>
        <v>NÃO</v>
      </c>
    </row>
    <row r="5594" spans="1:12" ht="15" x14ac:dyDescent="0.25">
      <c r="A5594" s="88" t="s">
        <v>17078</v>
      </c>
      <c r="B5594" s="40" t="s">
        <v>2926</v>
      </c>
      <c r="C5594" s="82"/>
      <c r="D5594" s="82"/>
      <c r="E5594" s="82"/>
      <c r="F5594" s="82"/>
      <c r="G5594" s="82"/>
      <c r="H5594" s="40" t="s">
        <v>2</v>
      </c>
      <c r="I5594" s="83" t="str">
        <f>IFERROR(VLOOKUP(A5594,'Alíquotas - CADPREV'!$B$2152:$N$4324,8,FALSE),"")</f>
        <v>NÃO</v>
      </c>
      <c r="J5594" s="83" t="str">
        <f>IF(H5594="RPPS",VLOOKUP(A5594,' Legislação Benef - GESCON'!$B$4:$I$2159,3,FALSE),"")</f>
        <v>NÃO</v>
      </c>
      <c r="K5594" s="83" t="str">
        <f>IF(H5594="RPPS",VLOOKUP(A5594,' Legislação Benef - GESCON'!$B$4:$I$2159,6,FALSE),"")</f>
        <v>NÃO</v>
      </c>
      <c r="L5594" s="83" t="str">
        <f>IF(H5594="RPPS",IFERROR(IF(VLOOKUP(A5594,'Suspensão de repasses - GESCON'!$D$3:$J$1048576,7,FALSE)="Validada","SIM","NÃO"),"NÃO"),"")</f>
        <v>NÃO</v>
      </c>
    </row>
    <row r="5595" spans="1:12" ht="15" x14ac:dyDescent="0.25">
      <c r="A5595" s="88" t="s">
        <v>17079</v>
      </c>
      <c r="B5595" s="40" t="s">
        <v>2758</v>
      </c>
      <c r="C5595" s="82"/>
      <c r="D5595" s="82"/>
      <c r="E5595" s="82"/>
      <c r="F5595" s="82"/>
      <c r="G5595" s="82"/>
      <c r="H5595" s="40" t="s">
        <v>2</v>
      </c>
      <c r="I5595" s="83" t="str">
        <f>IFERROR(VLOOKUP(A5595,'Alíquotas - CADPREV'!$B$2152:$N$4324,8,FALSE),"")</f>
        <v>NÃO</v>
      </c>
      <c r="J5595" s="83" t="str">
        <f>IF(H5595="RPPS",VLOOKUP(A5595,' Legislação Benef - GESCON'!$B$4:$I$2159,3,FALSE),"")</f>
        <v>NÃO</v>
      </c>
      <c r="K5595" s="83" t="str">
        <f>IF(H5595="RPPS",VLOOKUP(A5595,' Legislação Benef - GESCON'!$B$4:$I$2159,6,FALSE),"")</f>
        <v>NÃO</v>
      </c>
      <c r="L5595" s="83" t="str">
        <f>IF(H5595="RPPS",IFERROR(IF(VLOOKUP(A5595,'Suspensão de repasses - GESCON'!$D$3:$J$1048576,7,FALSE)="Validada","SIM","NÃO"),"NÃO"),"")</f>
        <v>NÃO</v>
      </c>
    </row>
    <row r="5596" spans="1:12" ht="15" x14ac:dyDescent="0.25">
      <c r="A5596" s="88" t="s">
        <v>17080</v>
      </c>
      <c r="B5596" s="40" t="s">
        <v>2413</v>
      </c>
      <c r="C5596" s="82"/>
      <c r="D5596" s="82"/>
      <c r="E5596" s="82"/>
      <c r="F5596" s="82"/>
      <c r="G5596" s="82"/>
      <c r="H5596" s="40" t="s">
        <v>2</v>
      </c>
      <c r="I5596" s="83" t="str">
        <f>IFERROR(VLOOKUP(A5596,'Alíquotas - CADPREV'!$B$2152:$N$4324,8,FALSE),"")</f>
        <v>NÃO</v>
      </c>
      <c r="J5596" s="83" t="str">
        <f>IF(H5596="RPPS",VLOOKUP(A5596,' Legislação Benef - GESCON'!$B$4:$I$2159,3,FALSE),"")</f>
        <v>NÃO</v>
      </c>
      <c r="K5596" s="83" t="str">
        <f>IF(H5596="RPPS",VLOOKUP(A5596,' Legislação Benef - GESCON'!$B$4:$I$2159,6,FALSE),"")</f>
        <v>NÃO</v>
      </c>
      <c r="L5596" s="83" t="str">
        <f>IF(H5596="RPPS",IFERROR(IF(VLOOKUP(A5596,'Suspensão de repasses - GESCON'!$D$3:$J$1048576,7,FALSE)="Validada","SIM","NÃO"),"NÃO"),"")</f>
        <v>NÃO</v>
      </c>
    </row>
    <row r="5597" spans="1:12" ht="15" x14ac:dyDescent="0.25">
      <c r="A5597" s="88" t="s">
        <v>17077</v>
      </c>
      <c r="B5597" s="40" t="s">
        <v>215</v>
      </c>
      <c r="C5597" s="82"/>
      <c r="D5597" s="82"/>
      <c r="E5597" s="82"/>
      <c r="F5597" s="82"/>
      <c r="G5597" s="82"/>
      <c r="H5597" s="40" t="s">
        <v>2</v>
      </c>
      <c r="I5597" s="83" t="str">
        <f>IFERROR(VLOOKUP(A5597,'Alíquotas - CADPREV'!$B$2152:$N$4324,8,FALSE),"")</f>
        <v>NÃO</v>
      </c>
      <c r="J5597" s="83" t="str">
        <f>IF(H5597="RPPS",VLOOKUP(A5597,' Legislação Benef - GESCON'!$B$4:$I$2159,3,FALSE),"")</f>
        <v>NÃO</v>
      </c>
      <c r="K5597" s="83" t="str">
        <f>IF(H5597="RPPS",VLOOKUP(A5597,' Legislação Benef - GESCON'!$B$4:$I$2159,6,FALSE),"")</f>
        <v>NÃO</v>
      </c>
      <c r="L5597" s="83" t="str">
        <f>IF(H5597="RPPS",IFERROR(IF(VLOOKUP(A5597,'Suspensão de repasses - GESCON'!$D$3:$J$1048576,7,FALSE)="Validada","SIM","NÃO"),"NÃO"),"")</f>
        <v>NÃO</v>
      </c>
    </row>
  </sheetData>
  <sheetProtection algorithmName="SHA-512" hashValue="Srx6LAe/jfbFKyH9dIFYdfsKEW5F/CrMAzSqwrfEaUpOncka3XOZ4eBEhB6PmGyGPQeUDOolFZMPLBT8n8HCsA==" saltValue="4s/uWQNj5rflDf53GiQSHw==" spinCount="100000" sheet="1" objects="1" scenarios="1"/>
  <autoFilter ref="A1:L5597">
    <filterColumn colId="7">
      <filters>
        <filter val="RPPS"/>
      </filters>
    </filterColumn>
  </autoFilter>
  <conditionalFormatting sqref="I2:L5597">
    <cfRule type="cellIs" dxfId="72" priority="17" operator="equal">
      <formula>"SIM"</formula>
    </cfRule>
    <cfRule type="cellIs" dxfId="71" priority="18" operator="equal">
      <formula>"NÃO"</formula>
    </cfRule>
    <cfRule type="cellIs" dxfId="70" priority="19" operator="equal">
      <formula>"NÃO"</formula>
    </cfRule>
    <cfRule type="cellIs" dxfId="69" priority="20" operator="equal">
      <formula>"SIM"</formula>
    </cfRule>
  </conditionalFormatting>
  <pageMargins left="0.78740157499999996" right="0.78740157499999996" top="0.984251969" bottom="0.984251969" header="0.4921259845" footer="0.4921259845"/>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4"/>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7.57031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2413</v>
      </c>
      <c r="B2" s="5" t="s">
        <v>2507</v>
      </c>
      <c r="C2" s="12">
        <f>IFERROR(VLOOKUP(UPPER(CONCATENATE($B2," - ",$A2)),'[1]Segurados Civis'!$A$5:$H$2142,6,FALSE),"")</f>
        <v>69122</v>
      </c>
      <c r="D2" s="12">
        <f>IFERROR(VLOOKUP(UPPER(CONCATENATE($B2," - ",$A2)),'[1]Segurados Civis'!$A$5:$H$2142,7,FALSE),"")</f>
        <v>29759</v>
      </c>
      <c r="E2" s="12">
        <f>IFERROR(VLOOKUP(UPPER(CONCATENATE($B2," - ",$A2)),'[1]Segurados Civis'!$A$5:$H$2142,8,FALSE),"")</f>
        <v>7806</v>
      </c>
      <c r="F2" s="12">
        <f>IF(SUM(C2:E2)=0,"",SUM(C2:E2))</f>
        <v>106687</v>
      </c>
      <c r="G2" s="5" t="s">
        <v>2</v>
      </c>
      <c r="H2" s="3">
        <v>1</v>
      </c>
      <c r="I2" s="3">
        <v>1</v>
      </c>
      <c r="J2" s="3">
        <v>1</v>
      </c>
      <c r="K2" s="3">
        <v>0</v>
      </c>
      <c r="M2" s="160" t="s">
        <v>5354</v>
      </c>
      <c r="N2" s="174"/>
      <c r="O2" s="161"/>
    </row>
    <row r="3" spans="1:18" ht="15.75" thickBot="1" x14ac:dyDescent="0.3">
      <c r="A3" s="5" t="s">
        <v>2413</v>
      </c>
      <c r="B3" s="5" t="s">
        <v>2537</v>
      </c>
      <c r="C3" s="12">
        <f>IFERROR(VLOOKUP(UPPER(CONCATENATE($B3," - ",$A3)),'[1]Segurados Civis'!$A$5:$H$2142,6,FALSE),"")</f>
        <v>4261</v>
      </c>
      <c r="D3" s="12">
        <f>IFERROR(VLOOKUP(UPPER(CONCATENATE($B3," - ",$A3)),'[1]Segurados Civis'!$A$5:$H$2142,7,FALSE),"")</f>
        <v>357</v>
      </c>
      <c r="E3" s="12">
        <f>IFERROR(VLOOKUP(UPPER(CONCATENATE($B3," - ",$A3)),'[1]Segurados Civis'!$A$5:$H$2142,8,FALSE),"")</f>
        <v>138</v>
      </c>
      <c r="F3" s="12">
        <f t="shared" ref="F3:F66" si="0">IF(SUM(C3:E3)=0,"",SUM(C3:E3))</f>
        <v>4756</v>
      </c>
      <c r="G3" s="5" t="s">
        <v>2</v>
      </c>
      <c r="H3" s="3">
        <v>0</v>
      </c>
      <c r="I3" s="3">
        <v>0</v>
      </c>
      <c r="J3" s="3">
        <v>0</v>
      </c>
      <c r="K3" s="3">
        <v>0</v>
      </c>
      <c r="M3" s="162"/>
      <c r="N3" s="175"/>
      <c r="O3" s="163"/>
    </row>
    <row r="4" spans="1:18" ht="15.75" thickBot="1" x14ac:dyDescent="0.3">
      <c r="A4" s="5" t="s">
        <v>2413</v>
      </c>
      <c r="B4" s="5" t="s">
        <v>2480</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COUNTIF(H2:H144,1)</f>
        <v>2</v>
      </c>
      <c r="N4" s="158"/>
      <c r="O4" s="159"/>
    </row>
    <row r="5" spans="1:18" x14ac:dyDescent="0.25">
      <c r="A5" s="5" t="s">
        <v>2413</v>
      </c>
      <c r="B5" s="5" t="s">
        <v>2508</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v>0</v>
      </c>
      <c r="K5" s="3">
        <v>0</v>
      </c>
    </row>
    <row r="6" spans="1:18" ht="15.75" thickBot="1" x14ac:dyDescent="0.3">
      <c r="A6" s="5" t="s">
        <v>2413</v>
      </c>
      <c r="B6" s="5" t="s">
        <v>2552</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2</v>
      </c>
      <c r="H6" s="3">
        <v>0</v>
      </c>
      <c r="I6" s="3">
        <v>0</v>
      </c>
      <c r="J6" s="3">
        <v>0</v>
      </c>
      <c r="K6" s="3">
        <v>0</v>
      </c>
    </row>
    <row r="7" spans="1:18" ht="15" customHeight="1" thickBot="1" x14ac:dyDescent="0.3">
      <c r="A7" s="5" t="s">
        <v>2413</v>
      </c>
      <c r="B7" s="5" t="s">
        <v>2483</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75" thickBot="1" x14ac:dyDescent="0.3">
      <c r="A8" s="5" t="s">
        <v>2413</v>
      </c>
      <c r="B8" s="5" t="s">
        <v>2462</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2413</v>
      </c>
      <c r="B9" s="5" t="s">
        <v>2418</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v>0</v>
      </c>
      <c r="K9" s="3">
        <v>0</v>
      </c>
      <c r="M9" s="157">
        <f>COUNTIF(I2:I144,1)</f>
        <v>1</v>
      </c>
      <c r="N9" s="158"/>
      <c r="O9" s="159"/>
      <c r="P9" s="157">
        <f>COUNTIF(J2:J144,1)</f>
        <v>2</v>
      </c>
      <c r="Q9" s="158"/>
      <c r="R9" s="159"/>
    </row>
    <row r="10" spans="1:18" ht="15.75" thickBot="1" x14ac:dyDescent="0.3">
      <c r="A10" s="5" t="s">
        <v>2413</v>
      </c>
      <c r="B10" s="5" t="s">
        <v>2539</v>
      </c>
      <c r="C10" s="12">
        <f>IFERROR(VLOOKUP(UPPER(CONCATENATE($B10," - ",$A10)),'[1]Segurados Civis'!$A$5:$H$2142,6,FALSE),"")</f>
        <v>1758</v>
      </c>
      <c r="D10" s="12">
        <f>IFERROR(VLOOKUP(UPPER(CONCATENATE($B10," - ",$A10)),'[1]Segurados Civis'!$A$5:$H$2142,7,FALSE),"")</f>
        <v>238</v>
      </c>
      <c r="E10" s="12">
        <f>IFERROR(VLOOKUP(UPPER(CONCATENATE($B10," - ",$A10)),'[1]Segurados Civis'!$A$5:$H$2142,8,FALSE),"")</f>
        <v>0</v>
      </c>
      <c r="F10" s="12">
        <f t="shared" si="0"/>
        <v>1996</v>
      </c>
      <c r="G10" s="5" t="s">
        <v>2</v>
      </c>
      <c r="H10" s="3">
        <v>0</v>
      </c>
      <c r="I10" s="3">
        <v>0</v>
      </c>
      <c r="J10" s="3">
        <v>0</v>
      </c>
      <c r="K10" s="3">
        <v>0</v>
      </c>
    </row>
    <row r="11" spans="1:18" x14ac:dyDescent="0.25">
      <c r="A11" s="5" t="s">
        <v>2413</v>
      </c>
      <c r="B11" s="5" t="s">
        <v>2513</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v>0</v>
      </c>
      <c r="K11" s="3">
        <v>0</v>
      </c>
      <c r="M11" s="164" t="s">
        <v>5352</v>
      </c>
      <c r="N11" s="176"/>
      <c r="O11" s="165"/>
    </row>
    <row r="12" spans="1:18" ht="15.75" thickBot="1" x14ac:dyDescent="0.3">
      <c r="A12" s="5" t="s">
        <v>2413</v>
      </c>
      <c r="B12" s="5" t="s">
        <v>2460</v>
      </c>
      <c r="C12" s="12">
        <f>IFERROR(VLOOKUP(UPPER(CONCATENATE($B12," - ",$A12)),'[1]Segurados Civis'!$A$5:$H$2142,6,FALSE),"")</f>
        <v>3372</v>
      </c>
      <c r="D12" s="12">
        <f>IFERROR(VLOOKUP(UPPER(CONCATENATE($B12," - ",$A12)),'[1]Segurados Civis'!$A$5:$H$2142,7,FALSE),"")</f>
        <v>791</v>
      </c>
      <c r="E12" s="12">
        <f>IFERROR(VLOOKUP(UPPER(CONCATENATE($B12," - ",$A12)),'[1]Segurados Civis'!$A$5:$H$2142,8,FALSE),"")</f>
        <v>109</v>
      </c>
      <c r="F12" s="12">
        <f t="shared" si="0"/>
        <v>4272</v>
      </c>
      <c r="G12" s="5" t="s">
        <v>2</v>
      </c>
      <c r="H12" s="3">
        <v>0</v>
      </c>
      <c r="I12" s="3">
        <v>0</v>
      </c>
      <c r="J12" s="3">
        <v>0</v>
      </c>
      <c r="K12" s="3">
        <v>0</v>
      </c>
      <c r="M12" s="166"/>
      <c r="N12" s="177"/>
      <c r="O12" s="167"/>
    </row>
    <row r="13" spans="1:18" ht="15.75" thickBot="1" x14ac:dyDescent="0.3">
      <c r="A13" s="5" t="s">
        <v>2413</v>
      </c>
      <c r="B13" s="5" t="s">
        <v>2428</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COUNTIF(K2:K144,1)</f>
        <v>1</v>
      </c>
      <c r="N13" s="158"/>
      <c r="O13" s="159"/>
    </row>
    <row r="14" spans="1:18" x14ac:dyDescent="0.25">
      <c r="A14" s="5" t="s">
        <v>2413</v>
      </c>
      <c r="B14" s="5" t="s">
        <v>2422</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v>0</v>
      </c>
      <c r="K14" s="3">
        <v>0</v>
      </c>
    </row>
    <row r="15" spans="1:18" x14ac:dyDescent="0.25">
      <c r="A15" s="5" t="s">
        <v>2413</v>
      </c>
      <c r="B15" s="5" t="s">
        <v>2451</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2413</v>
      </c>
      <c r="B16" s="5" t="s">
        <v>2427</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2413</v>
      </c>
      <c r="B17" s="5" t="s">
        <v>2452</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2413</v>
      </c>
      <c r="B18" s="5" t="s">
        <v>2536</v>
      </c>
      <c r="C18" s="12">
        <f>IFERROR(VLOOKUP(UPPER(CONCATENATE($B18," - ",$A18)),'[1]Segurados Civis'!$A$5:$H$2142,6,FALSE),"")</f>
        <v>1248</v>
      </c>
      <c r="D18" s="12">
        <f>IFERROR(VLOOKUP(UPPER(CONCATENATE($B18," - ",$A18)),'[1]Segurados Civis'!$A$5:$H$2142,7,FALSE),"")</f>
        <v>197</v>
      </c>
      <c r="E18" s="12">
        <f>IFERROR(VLOOKUP(UPPER(CONCATENATE($B18," - ",$A18)),'[1]Segurados Civis'!$A$5:$H$2142,8,FALSE),"")</f>
        <v>61</v>
      </c>
      <c r="F18" s="12">
        <f t="shared" si="0"/>
        <v>1506</v>
      </c>
      <c r="G18" s="5" t="s">
        <v>2</v>
      </c>
      <c r="H18" s="3">
        <v>0</v>
      </c>
      <c r="I18" s="3">
        <v>0</v>
      </c>
      <c r="J18" s="3">
        <v>0</v>
      </c>
      <c r="K18" s="3">
        <v>0</v>
      </c>
    </row>
    <row r="19" spans="1:11" x14ac:dyDescent="0.25">
      <c r="A19" s="5" t="s">
        <v>2413</v>
      </c>
      <c r="B19" s="5" t="s">
        <v>2457</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v>0</v>
      </c>
      <c r="K19" s="3">
        <v>0</v>
      </c>
    </row>
    <row r="20" spans="1:11" x14ac:dyDescent="0.25">
      <c r="A20" s="5" t="s">
        <v>2413</v>
      </c>
      <c r="B20" s="5" t="s">
        <v>2502</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2413</v>
      </c>
      <c r="B21" s="5" t="s">
        <v>131</v>
      </c>
      <c r="C21" s="12">
        <f>IFERROR(VLOOKUP(UPPER(CONCATENATE($B21," - ",$A21)),'[1]Segurados Civis'!$A$5:$H$2142,6,FALSE),"")</f>
        <v>15539</v>
      </c>
      <c r="D21" s="12">
        <f>IFERROR(VLOOKUP(UPPER(CONCATENATE($B21," - ",$A21)),'[1]Segurados Civis'!$A$5:$H$2142,7,FALSE),"")</f>
        <v>3218</v>
      </c>
      <c r="E21" s="12">
        <f>IFERROR(VLOOKUP(UPPER(CONCATENATE($B21," - ",$A21)),'[1]Segurados Civis'!$A$5:$H$2142,8,FALSE),"")</f>
        <v>1657</v>
      </c>
      <c r="F21" s="12">
        <f t="shared" si="0"/>
        <v>20414</v>
      </c>
      <c r="G21" s="5" t="s">
        <v>2</v>
      </c>
      <c r="H21" s="3">
        <v>0</v>
      </c>
      <c r="I21" s="3">
        <v>0</v>
      </c>
      <c r="J21" s="3">
        <v>0</v>
      </c>
      <c r="K21" s="3">
        <v>0</v>
      </c>
    </row>
    <row r="22" spans="1:11" x14ac:dyDescent="0.25">
      <c r="A22" s="5" t="s">
        <v>2413</v>
      </c>
      <c r="B22" s="5" t="s">
        <v>2496</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v>0</v>
      </c>
      <c r="K22" s="3">
        <v>0</v>
      </c>
    </row>
    <row r="23" spans="1:11" x14ac:dyDescent="0.25">
      <c r="A23" s="5" t="s">
        <v>2413</v>
      </c>
      <c r="B23" s="5" t="s">
        <v>2444</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2413</v>
      </c>
      <c r="B24" s="5" t="s">
        <v>2461</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2413</v>
      </c>
      <c r="B25" s="5" t="s">
        <v>624</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v>0</v>
      </c>
      <c r="K25" s="3">
        <v>0</v>
      </c>
    </row>
    <row r="26" spans="1:11" x14ac:dyDescent="0.25">
      <c r="A26" s="5" t="s">
        <v>2413</v>
      </c>
      <c r="B26" s="5" t="s">
        <v>2453</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2413</v>
      </c>
      <c r="B27" s="5" t="s">
        <v>2530</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2413</v>
      </c>
      <c r="B28" s="5" t="s">
        <v>2484</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2413</v>
      </c>
      <c r="B29" s="5" t="s">
        <v>2467</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2413</v>
      </c>
      <c r="B30" s="5" t="s">
        <v>2540</v>
      </c>
      <c r="C30" s="12">
        <f>IFERROR(VLOOKUP(UPPER(CONCATENATE($B30," - ",$A30)),'[1]Segurados Civis'!$A$5:$H$2142,6,FALSE),"")</f>
        <v>2973</v>
      </c>
      <c r="D30" s="12">
        <f>IFERROR(VLOOKUP(UPPER(CONCATENATE($B30," - ",$A30)),'[1]Segurados Civis'!$A$5:$H$2142,7,FALSE),"")</f>
        <v>88</v>
      </c>
      <c r="E30" s="12">
        <f>IFERROR(VLOOKUP(UPPER(CONCATENATE($B30," - ",$A30)),'[1]Segurados Civis'!$A$5:$H$2142,8,FALSE),"")</f>
        <v>41</v>
      </c>
      <c r="F30" s="12">
        <f t="shared" si="0"/>
        <v>3102</v>
      </c>
      <c r="G30" s="5" t="s">
        <v>2</v>
      </c>
      <c r="H30" s="3">
        <v>0</v>
      </c>
      <c r="I30" s="3">
        <v>0</v>
      </c>
      <c r="J30" s="3">
        <v>0</v>
      </c>
      <c r="K30" s="3">
        <v>0</v>
      </c>
    </row>
    <row r="31" spans="1:11" x14ac:dyDescent="0.25">
      <c r="A31" s="5" t="s">
        <v>2413</v>
      </c>
      <c r="B31" s="5" t="s">
        <v>2533</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2413</v>
      </c>
      <c r="B32" s="5" t="s">
        <v>2474</v>
      </c>
      <c r="C32" s="12">
        <f>IFERROR(VLOOKUP(UPPER(CONCATENATE($B32," - ",$A32)),'[1]Segurados Civis'!$A$5:$H$2142,6,FALSE),"")</f>
        <v>658</v>
      </c>
      <c r="D32" s="12">
        <f>IFERROR(VLOOKUP(UPPER(CONCATENATE($B32," - ",$A32)),'[1]Segurados Civis'!$A$5:$H$2142,7,FALSE),"")</f>
        <v>1</v>
      </c>
      <c r="E32" s="12">
        <f>IFERROR(VLOOKUP(UPPER(CONCATENATE($B32," - ",$A32)),'[1]Segurados Civis'!$A$5:$H$2142,8,FALSE),"")</f>
        <v>5</v>
      </c>
      <c r="F32" s="12">
        <f t="shared" si="0"/>
        <v>664</v>
      </c>
      <c r="G32" s="5" t="s">
        <v>2</v>
      </c>
      <c r="H32" s="3">
        <v>0</v>
      </c>
      <c r="I32" s="3">
        <v>0</v>
      </c>
      <c r="J32" s="3">
        <v>0</v>
      </c>
      <c r="K32" s="3">
        <v>0</v>
      </c>
    </row>
    <row r="33" spans="1:11" x14ac:dyDescent="0.25">
      <c r="A33" s="5" t="s">
        <v>2413</v>
      </c>
      <c r="B33" s="5" t="s">
        <v>2550</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v>0</v>
      </c>
      <c r="K33" s="3">
        <v>0</v>
      </c>
    </row>
    <row r="34" spans="1:11" x14ac:dyDescent="0.25">
      <c r="A34" s="5" t="s">
        <v>2413</v>
      </c>
      <c r="B34" s="5" t="s">
        <v>2535</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2413</v>
      </c>
      <c r="B35" s="5" t="s">
        <v>2423</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2</v>
      </c>
      <c r="H35" s="3">
        <v>0</v>
      </c>
      <c r="I35" s="3">
        <v>0</v>
      </c>
      <c r="J35" s="3">
        <v>0</v>
      </c>
      <c r="K35" s="3">
        <v>0</v>
      </c>
    </row>
    <row r="36" spans="1:11" x14ac:dyDescent="0.25">
      <c r="A36" s="5" t="s">
        <v>2413</v>
      </c>
      <c r="B36" s="5" t="s">
        <v>2449</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2413</v>
      </c>
      <c r="B37" s="5" t="s">
        <v>2527</v>
      </c>
      <c r="C37" s="12">
        <f>IFERROR(VLOOKUP(UPPER(CONCATENATE($B37," - ",$A37)),'[1]Segurados Civis'!$A$5:$H$2142,6,FALSE),"")</f>
        <v>4023</v>
      </c>
      <c r="D37" s="12">
        <f>IFERROR(VLOOKUP(UPPER(CONCATENATE($B37," - ",$A37)),'[1]Segurados Civis'!$A$5:$H$2142,7,FALSE),"")</f>
        <v>613</v>
      </c>
      <c r="E37" s="12">
        <f>IFERROR(VLOOKUP(UPPER(CONCATENATE($B37," - ",$A37)),'[1]Segurados Civis'!$A$5:$H$2142,8,FALSE),"")</f>
        <v>123</v>
      </c>
      <c r="F37" s="12">
        <f t="shared" si="0"/>
        <v>4759</v>
      </c>
      <c r="G37" s="5" t="s">
        <v>2</v>
      </c>
      <c r="H37" s="3">
        <v>0</v>
      </c>
      <c r="I37" s="3">
        <v>0</v>
      </c>
      <c r="J37" s="3">
        <v>0</v>
      </c>
      <c r="K37" s="3">
        <v>0</v>
      </c>
    </row>
    <row r="38" spans="1:11" x14ac:dyDescent="0.25">
      <c r="A38" s="5" t="s">
        <v>2413</v>
      </c>
      <c r="B38" s="5" t="s">
        <v>2419</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2413</v>
      </c>
      <c r="B39" s="5" t="s">
        <v>2519</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v>0</v>
      </c>
      <c r="K39" s="3">
        <v>0</v>
      </c>
    </row>
    <row r="40" spans="1:11" x14ac:dyDescent="0.25">
      <c r="A40" s="5" t="s">
        <v>2413</v>
      </c>
      <c r="B40" s="5" t="s">
        <v>2485</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2413</v>
      </c>
      <c r="B41" s="5" t="s">
        <v>2526</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2413</v>
      </c>
      <c r="B42" s="5" t="s">
        <v>2486</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2413</v>
      </c>
      <c r="B43" s="5" t="s">
        <v>2528</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v>0</v>
      </c>
      <c r="K43" s="3">
        <v>0</v>
      </c>
    </row>
    <row r="44" spans="1:11" x14ac:dyDescent="0.25">
      <c r="A44" s="5" t="s">
        <v>2413</v>
      </c>
      <c r="B44" s="5" t="s">
        <v>2551</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2</v>
      </c>
      <c r="H44" s="3">
        <v>1</v>
      </c>
      <c r="I44" s="3">
        <v>0</v>
      </c>
      <c r="J44" s="3">
        <v>0</v>
      </c>
      <c r="K44" s="3">
        <v>0</v>
      </c>
    </row>
    <row r="45" spans="1:11" x14ac:dyDescent="0.25">
      <c r="A45" s="5" t="s">
        <v>2413</v>
      </c>
      <c r="B45" s="5" t="s">
        <v>2463</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2413</v>
      </c>
      <c r="B46" s="5" t="s">
        <v>2429</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2413</v>
      </c>
      <c r="B47" s="5" t="s">
        <v>2443</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2</v>
      </c>
      <c r="H47" s="3">
        <v>0</v>
      </c>
      <c r="I47" s="3">
        <v>0</v>
      </c>
      <c r="J47" s="3">
        <v>0</v>
      </c>
      <c r="K47" s="3">
        <v>0</v>
      </c>
    </row>
    <row r="48" spans="1:11" x14ac:dyDescent="0.25">
      <c r="A48" s="5" t="s">
        <v>2413</v>
      </c>
      <c r="B48" s="5" t="s">
        <v>2468</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2413</v>
      </c>
      <c r="B49" s="5" t="s">
        <v>2529</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2413</v>
      </c>
      <c r="B50" s="5" t="s">
        <v>2481</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v>0</v>
      </c>
      <c r="K50" s="3">
        <v>0</v>
      </c>
    </row>
    <row r="51" spans="1:11" x14ac:dyDescent="0.25">
      <c r="A51" s="5" t="s">
        <v>2413</v>
      </c>
      <c r="B51" s="5" t="s">
        <v>2414</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2413</v>
      </c>
      <c r="B52" s="5" t="s">
        <v>2469</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2413</v>
      </c>
      <c r="B53" s="5" t="s">
        <v>2439</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2413</v>
      </c>
      <c r="B54" s="5" t="s">
        <v>2482</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2413</v>
      </c>
      <c r="B55" s="5" t="s">
        <v>2503</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v>0</v>
      </c>
      <c r="K55" s="3">
        <v>0</v>
      </c>
    </row>
    <row r="56" spans="1:11" x14ac:dyDescent="0.25">
      <c r="A56" s="5" t="s">
        <v>2413</v>
      </c>
      <c r="B56" s="5" t="s">
        <v>2520</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2413</v>
      </c>
      <c r="B57" s="5" t="s">
        <v>2509</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2413</v>
      </c>
      <c r="B58" s="5" t="s">
        <v>2549</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v>0</v>
      </c>
      <c r="K58" s="3">
        <v>0</v>
      </c>
    </row>
    <row r="59" spans="1:11" x14ac:dyDescent="0.25">
      <c r="A59" s="5" t="s">
        <v>2413</v>
      </c>
      <c r="B59" s="5" t="s">
        <v>2430</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2413</v>
      </c>
      <c r="B60" s="5" t="s">
        <v>2470</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2413</v>
      </c>
      <c r="B61" s="5" t="s">
        <v>2431</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2413</v>
      </c>
      <c r="B62" s="5" t="s">
        <v>2521</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v>0</v>
      </c>
      <c r="K62" s="3">
        <v>0</v>
      </c>
    </row>
    <row r="63" spans="1:11" x14ac:dyDescent="0.25">
      <c r="A63" s="5" t="s">
        <v>2413</v>
      </c>
      <c r="B63" s="5" t="s">
        <v>2464</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2413</v>
      </c>
      <c r="B64" s="5" t="s">
        <v>2475</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row r="65" spans="1:11" x14ac:dyDescent="0.25">
      <c r="A65" s="5" t="s">
        <v>2413</v>
      </c>
      <c r="B65" s="5" t="s">
        <v>2416</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v>0</v>
      </c>
      <c r="K65" s="3">
        <v>0</v>
      </c>
    </row>
    <row r="66" spans="1:11" x14ac:dyDescent="0.25">
      <c r="A66" s="5" t="s">
        <v>2413</v>
      </c>
      <c r="B66" s="5" t="s">
        <v>2454</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2413</v>
      </c>
      <c r="B67" s="5" t="s">
        <v>2458</v>
      </c>
      <c r="C67" s="12">
        <f>IFERROR(VLOOKUP(UPPER(CONCATENATE($B67," - ",$A67)),'[1]Segurados Civis'!$A$5:$H$2142,6,FALSE),"")</f>
        <v>6918</v>
      </c>
      <c r="D67" s="12">
        <f>IFERROR(VLOOKUP(UPPER(CONCATENATE($B67," - ",$A67)),'[1]Segurados Civis'!$A$5:$H$2142,7,FALSE),"")</f>
        <v>608</v>
      </c>
      <c r="E67" s="12">
        <f>IFERROR(VLOOKUP(UPPER(CONCATENATE($B67," - ",$A67)),'[1]Segurados Civis'!$A$5:$H$2142,8,FALSE),"")</f>
        <v>217</v>
      </c>
      <c r="F67" s="12">
        <f t="shared" ref="F67:F130" si="1">IF(SUM(C67:E67)=0,"",SUM(C67:E67))</f>
        <v>7743</v>
      </c>
      <c r="G67" s="5" t="s">
        <v>2</v>
      </c>
      <c r="H67" s="3">
        <v>0</v>
      </c>
      <c r="I67" s="3">
        <v>0</v>
      </c>
      <c r="J67" s="3">
        <v>0</v>
      </c>
      <c r="K67" s="3">
        <v>0</v>
      </c>
    </row>
    <row r="68" spans="1:11" x14ac:dyDescent="0.25">
      <c r="A68" s="5" t="s">
        <v>2413</v>
      </c>
      <c r="B68" s="5" t="s">
        <v>2432</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v>0</v>
      </c>
      <c r="K68" s="3">
        <v>0</v>
      </c>
    </row>
    <row r="69" spans="1:11" x14ac:dyDescent="0.25">
      <c r="A69" s="5" t="s">
        <v>2413</v>
      </c>
      <c r="B69" s="5" t="s">
        <v>2514</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2413</v>
      </c>
      <c r="B70" s="5" t="s">
        <v>2499</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v>0</v>
      </c>
      <c r="K70" s="3">
        <v>0</v>
      </c>
    </row>
    <row r="71" spans="1:11" x14ac:dyDescent="0.25">
      <c r="A71" s="5" t="s">
        <v>2413</v>
      </c>
      <c r="B71" s="5" t="s">
        <v>2524</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v>0</v>
      </c>
      <c r="K71" s="3">
        <v>0</v>
      </c>
    </row>
    <row r="72" spans="1:11" x14ac:dyDescent="0.25">
      <c r="A72" s="5" t="s">
        <v>2413</v>
      </c>
      <c r="B72" s="5" t="s">
        <v>2440</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5" t="s">
        <v>2413</v>
      </c>
      <c r="B73" s="5" t="s">
        <v>2417</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2413</v>
      </c>
      <c r="B74" s="5" t="s">
        <v>2515</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v>0</v>
      </c>
      <c r="K74" s="3">
        <v>0</v>
      </c>
    </row>
    <row r="75" spans="1:11" x14ac:dyDescent="0.25">
      <c r="A75" s="5" t="s">
        <v>2413</v>
      </c>
      <c r="B75" s="5" t="s">
        <v>2495</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v>0</v>
      </c>
      <c r="K75" s="3">
        <v>0</v>
      </c>
    </row>
    <row r="76" spans="1:11" x14ac:dyDescent="0.25">
      <c r="A76" s="5" t="s">
        <v>2413</v>
      </c>
      <c r="B76" s="5" t="s">
        <v>2542</v>
      </c>
      <c r="C76" s="12">
        <f>IFERROR(VLOOKUP(UPPER(CONCATENATE($B76," - ",$A76)),'[1]Segurados Civis'!$A$5:$H$2142,6,FALSE),"")</f>
        <v>2102</v>
      </c>
      <c r="D76" s="12">
        <f>IFERROR(VLOOKUP(UPPER(CONCATENATE($B76," - ",$A76)),'[1]Segurados Civis'!$A$5:$H$2142,7,FALSE),"")</f>
        <v>375</v>
      </c>
      <c r="E76" s="12">
        <f>IFERROR(VLOOKUP(UPPER(CONCATENATE($B76," - ",$A76)),'[1]Segurados Civis'!$A$5:$H$2142,8,FALSE),"")</f>
        <v>50</v>
      </c>
      <c r="F76" s="12">
        <f t="shared" si="1"/>
        <v>2527</v>
      </c>
      <c r="G76" s="5" t="s">
        <v>2</v>
      </c>
      <c r="H76" s="3">
        <v>0</v>
      </c>
      <c r="I76" s="3">
        <v>0</v>
      </c>
      <c r="J76" s="3">
        <v>0</v>
      </c>
      <c r="K76" s="3">
        <v>0</v>
      </c>
    </row>
    <row r="77" spans="1:11" x14ac:dyDescent="0.25">
      <c r="A77" s="5" t="s">
        <v>2413</v>
      </c>
      <c r="B77" s="5" t="s">
        <v>2548</v>
      </c>
      <c r="C77" s="12">
        <f>IFERROR(VLOOKUP(UPPER(CONCATENATE($B77," - ",$A77)),'[1]Segurados Civis'!$A$5:$H$2142,6,FALSE),"")</f>
        <v>902</v>
      </c>
      <c r="D77" s="12">
        <f>IFERROR(VLOOKUP(UPPER(CONCATENATE($B77," - ",$A77)),'[1]Segurados Civis'!$A$5:$H$2142,7,FALSE),"")</f>
        <v>12</v>
      </c>
      <c r="E77" s="12">
        <f>IFERROR(VLOOKUP(UPPER(CONCATENATE($B77," - ",$A77)),'[1]Segurados Civis'!$A$5:$H$2142,8,FALSE),"")</f>
        <v>0</v>
      </c>
      <c r="F77" s="12">
        <f t="shared" si="1"/>
        <v>914</v>
      </c>
      <c r="G77" s="5" t="s">
        <v>2</v>
      </c>
      <c r="H77" s="3">
        <v>0</v>
      </c>
      <c r="I77" s="3">
        <v>0</v>
      </c>
      <c r="J77" s="3">
        <v>0</v>
      </c>
      <c r="K77" s="3">
        <v>0</v>
      </c>
    </row>
    <row r="78" spans="1:11" x14ac:dyDescent="0.25">
      <c r="A78" s="5" t="s">
        <v>2413</v>
      </c>
      <c r="B78" s="5" t="s">
        <v>2433</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v>0</v>
      </c>
      <c r="K78" s="3">
        <v>0</v>
      </c>
    </row>
    <row r="79" spans="1:11" x14ac:dyDescent="0.25">
      <c r="A79" s="5" t="s">
        <v>2413</v>
      </c>
      <c r="B79" s="5" t="s">
        <v>2487</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v>0</v>
      </c>
      <c r="K79" s="3">
        <v>0</v>
      </c>
    </row>
    <row r="80" spans="1:11" x14ac:dyDescent="0.25">
      <c r="A80" s="5" t="s">
        <v>2413</v>
      </c>
      <c r="B80" s="5" t="s">
        <v>2512</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v>0</v>
      </c>
      <c r="K80" s="3">
        <v>0</v>
      </c>
    </row>
    <row r="81" spans="1:11" x14ac:dyDescent="0.25">
      <c r="A81" s="5" t="s">
        <v>2413</v>
      </c>
      <c r="B81" s="5" t="s">
        <v>2522</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v>0</v>
      </c>
      <c r="K81" s="3">
        <v>0</v>
      </c>
    </row>
    <row r="82" spans="1:11" x14ac:dyDescent="0.25">
      <c r="A82" s="5" t="s">
        <v>2413</v>
      </c>
      <c r="B82" s="5" t="s">
        <v>2459</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v>0</v>
      </c>
      <c r="K82" s="3">
        <v>0</v>
      </c>
    </row>
    <row r="83" spans="1:11" x14ac:dyDescent="0.25">
      <c r="A83" s="5" t="s">
        <v>2413</v>
      </c>
      <c r="B83" s="5" t="s">
        <v>2448</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v>0</v>
      </c>
      <c r="K83" s="3">
        <v>0</v>
      </c>
    </row>
    <row r="84" spans="1:11" x14ac:dyDescent="0.25">
      <c r="A84" s="5" t="s">
        <v>2413</v>
      </c>
      <c r="B84" s="5" t="s">
        <v>2544</v>
      </c>
      <c r="C84" s="12">
        <f>IFERROR(VLOOKUP(UPPER(CONCATENATE($B84," - ",$A84)),'[1]Segurados Civis'!$A$5:$H$2142,6,FALSE),"")</f>
        <v>953</v>
      </c>
      <c r="D84" s="12">
        <f>IFERROR(VLOOKUP(UPPER(CONCATENATE($B84," - ",$A84)),'[1]Segurados Civis'!$A$5:$H$2142,7,FALSE),"")</f>
        <v>134</v>
      </c>
      <c r="E84" s="12">
        <f>IFERROR(VLOOKUP(UPPER(CONCATENATE($B84," - ",$A84)),'[1]Segurados Civis'!$A$5:$H$2142,8,FALSE),"")</f>
        <v>0</v>
      </c>
      <c r="F84" s="12">
        <f t="shared" si="1"/>
        <v>1087</v>
      </c>
      <c r="G84" s="5" t="s">
        <v>2</v>
      </c>
      <c r="H84" s="3">
        <v>0</v>
      </c>
      <c r="I84" s="3">
        <v>0</v>
      </c>
      <c r="J84" s="3">
        <v>0</v>
      </c>
      <c r="K84" s="3">
        <v>0</v>
      </c>
    </row>
    <row r="85" spans="1:11" x14ac:dyDescent="0.25">
      <c r="A85" s="5" t="s">
        <v>2413</v>
      </c>
      <c r="B85" s="5" t="s">
        <v>2445</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v>0</v>
      </c>
      <c r="K85" s="3">
        <v>0</v>
      </c>
    </row>
    <row r="86" spans="1:11" x14ac:dyDescent="0.25">
      <c r="A86" s="5" t="s">
        <v>2413</v>
      </c>
      <c r="B86" s="5" t="s">
        <v>2420</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v>0</v>
      </c>
      <c r="K86" s="3">
        <v>0</v>
      </c>
    </row>
    <row r="87" spans="1:11" x14ac:dyDescent="0.25">
      <c r="A87" s="5" t="s">
        <v>2413</v>
      </c>
      <c r="B87" s="5" t="s">
        <v>2518</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v>0</v>
      </c>
      <c r="K87" s="3">
        <v>0</v>
      </c>
    </row>
    <row r="88" spans="1:11" x14ac:dyDescent="0.25">
      <c r="A88" s="5" t="s">
        <v>2413</v>
      </c>
      <c r="B88" s="5" t="s">
        <v>2415</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v>0</v>
      </c>
      <c r="K88" s="3">
        <v>0</v>
      </c>
    </row>
    <row r="89" spans="1:11" x14ac:dyDescent="0.25">
      <c r="A89" s="5" t="s">
        <v>2413</v>
      </c>
      <c r="B89" s="5" t="s">
        <v>2471</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v>0</v>
      </c>
      <c r="K89" s="3">
        <v>0</v>
      </c>
    </row>
    <row r="90" spans="1:11" x14ac:dyDescent="0.25">
      <c r="A90" s="5" t="s">
        <v>2413</v>
      </c>
      <c r="B90" s="5" t="s">
        <v>2497</v>
      </c>
      <c r="C90" s="12">
        <f>IFERROR(VLOOKUP(UPPER(CONCATENATE($B90," - ",$A90)),'[1]Segurados Civis'!$A$5:$H$2142,6,FALSE),"")</f>
        <v>2479</v>
      </c>
      <c r="D90" s="12">
        <f>IFERROR(VLOOKUP(UPPER(CONCATENATE($B90," - ",$A90)),'[1]Segurados Civis'!$A$5:$H$2142,7,FALSE),"")</f>
        <v>291</v>
      </c>
      <c r="E90" s="12">
        <f>IFERROR(VLOOKUP(UPPER(CONCATENATE($B90," - ",$A90)),'[1]Segurados Civis'!$A$5:$H$2142,8,FALSE),"")</f>
        <v>85</v>
      </c>
      <c r="F90" s="12">
        <f t="shared" si="1"/>
        <v>2855</v>
      </c>
      <c r="G90" s="5" t="s">
        <v>2</v>
      </c>
      <c r="H90" s="3">
        <v>0</v>
      </c>
      <c r="I90" s="3">
        <v>0</v>
      </c>
      <c r="J90" s="3">
        <v>1</v>
      </c>
      <c r="K90" s="3">
        <v>1</v>
      </c>
    </row>
    <row r="91" spans="1:11" x14ac:dyDescent="0.25">
      <c r="A91" s="5" t="s">
        <v>2413</v>
      </c>
      <c r="B91" s="5" t="s">
        <v>2488</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v>0</v>
      </c>
      <c r="K91" s="3">
        <v>0</v>
      </c>
    </row>
    <row r="92" spans="1:11" x14ac:dyDescent="0.25">
      <c r="A92" s="5" t="s">
        <v>2413</v>
      </c>
      <c r="B92" s="5" t="s">
        <v>2517</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v>0</v>
      </c>
      <c r="J92" s="3">
        <v>0</v>
      </c>
      <c r="K92" s="3">
        <v>0</v>
      </c>
    </row>
    <row r="93" spans="1:11" x14ac:dyDescent="0.25">
      <c r="A93" s="5" t="s">
        <v>2413</v>
      </c>
      <c r="B93" s="5" t="s">
        <v>2525</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v>0</v>
      </c>
      <c r="K93" s="3">
        <v>0</v>
      </c>
    </row>
    <row r="94" spans="1:11" x14ac:dyDescent="0.25">
      <c r="A94" s="5" t="s">
        <v>2413</v>
      </c>
      <c r="B94" s="5" t="s">
        <v>2523</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v>0</v>
      </c>
      <c r="J94" s="3">
        <v>0</v>
      </c>
      <c r="K94" s="3">
        <v>0</v>
      </c>
    </row>
    <row r="95" spans="1:11" x14ac:dyDescent="0.25">
      <c r="A95" s="5" t="s">
        <v>2413</v>
      </c>
      <c r="B95" s="5" t="s">
        <v>2547</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v>0</v>
      </c>
      <c r="J95" s="3">
        <v>0</v>
      </c>
      <c r="K95" s="3">
        <v>0</v>
      </c>
    </row>
    <row r="96" spans="1:11" x14ac:dyDescent="0.25">
      <c r="A96" s="5" t="s">
        <v>2413</v>
      </c>
      <c r="B96" s="5" t="s">
        <v>2466</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v>0</v>
      </c>
      <c r="K96" s="3">
        <v>0</v>
      </c>
    </row>
    <row r="97" spans="1:11" x14ac:dyDescent="0.25">
      <c r="A97" s="5" t="s">
        <v>2413</v>
      </c>
      <c r="B97" s="5" t="s">
        <v>2545</v>
      </c>
      <c r="C97" s="12">
        <f>IFERROR(VLOOKUP(UPPER(CONCATENATE($B97," - ",$A97)),'[1]Segurados Civis'!$A$5:$H$2142,6,FALSE),"")</f>
        <v>1592</v>
      </c>
      <c r="D97" s="12">
        <f>IFERROR(VLOOKUP(UPPER(CONCATENATE($B97," - ",$A97)),'[1]Segurados Civis'!$A$5:$H$2142,7,FALSE),"")</f>
        <v>23</v>
      </c>
      <c r="E97" s="12">
        <f>IFERROR(VLOOKUP(UPPER(CONCATENATE($B97," - ",$A97)),'[1]Segurados Civis'!$A$5:$H$2142,8,FALSE),"")</f>
        <v>13</v>
      </c>
      <c r="F97" s="12">
        <f t="shared" si="1"/>
        <v>1628</v>
      </c>
      <c r="G97" s="5" t="s">
        <v>2</v>
      </c>
      <c r="H97" s="3">
        <v>0</v>
      </c>
      <c r="I97" s="3">
        <v>0</v>
      </c>
      <c r="J97" s="3">
        <v>0</v>
      </c>
      <c r="K97" s="3">
        <v>0</v>
      </c>
    </row>
    <row r="98" spans="1:11" x14ac:dyDescent="0.25">
      <c r="A98" s="5" t="s">
        <v>2413</v>
      </c>
      <c r="B98" s="5" t="s">
        <v>2434</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v>0</v>
      </c>
      <c r="K98" s="3">
        <v>0</v>
      </c>
    </row>
    <row r="99" spans="1:11" x14ac:dyDescent="0.25">
      <c r="A99" s="5" t="s">
        <v>2413</v>
      </c>
      <c r="B99" s="5" t="s">
        <v>2446</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v>0</v>
      </c>
      <c r="K99" s="3">
        <v>0</v>
      </c>
    </row>
    <row r="100" spans="1:11" x14ac:dyDescent="0.25">
      <c r="A100" s="5" t="s">
        <v>2413</v>
      </c>
      <c r="B100" s="5" t="s">
        <v>2447</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v>0</v>
      </c>
      <c r="K100" s="3">
        <v>0</v>
      </c>
    </row>
    <row r="101" spans="1:11" x14ac:dyDescent="0.25">
      <c r="A101" s="5" t="s">
        <v>2413</v>
      </c>
      <c r="B101" s="5" t="s">
        <v>2441</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v>0</v>
      </c>
      <c r="K101" s="3">
        <v>0</v>
      </c>
    </row>
    <row r="102" spans="1:11" x14ac:dyDescent="0.25">
      <c r="A102" s="5" t="s">
        <v>2413</v>
      </c>
      <c r="B102" s="5" t="s">
        <v>811</v>
      </c>
      <c r="C102" s="12">
        <f>IFERROR(VLOOKUP(UPPER(CONCATENATE($B102," - ",$A102)),'[1]Segurados Civis'!$A$5:$H$2142,6,FALSE),"")</f>
        <v>1316</v>
      </c>
      <c r="D102" s="12">
        <f>IFERROR(VLOOKUP(UPPER(CONCATENATE($B102," - ",$A102)),'[1]Segurados Civis'!$A$5:$H$2142,7,FALSE),"")</f>
        <v>225</v>
      </c>
      <c r="E102" s="12">
        <f>IFERROR(VLOOKUP(UPPER(CONCATENATE($B102," - ",$A102)),'[1]Segurados Civis'!$A$5:$H$2142,8,FALSE),"")</f>
        <v>56</v>
      </c>
      <c r="F102" s="12">
        <f t="shared" si="1"/>
        <v>1597</v>
      </c>
      <c r="G102" s="5" t="s">
        <v>2</v>
      </c>
      <c r="H102" s="3">
        <v>0</v>
      </c>
      <c r="I102" s="3">
        <v>0</v>
      </c>
      <c r="J102" s="3">
        <v>0</v>
      </c>
      <c r="K102" s="3">
        <v>0</v>
      </c>
    </row>
    <row r="103" spans="1:11" x14ac:dyDescent="0.25">
      <c r="A103" s="5" t="s">
        <v>2413</v>
      </c>
      <c r="B103" s="5" t="s">
        <v>2465</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v>0</v>
      </c>
      <c r="K103" s="3">
        <v>0</v>
      </c>
    </row>
    <row r="104" spans="1:11" x14ac:dyDescent="0.25">
      <c r="A104" s="5" t="s">
        <v>2413</v>
      </c>
      <c r="B104" s="5" t="s">
        <v>2472</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v>0</v>
      </c>
      <c r="K104" s="3">
        <v>0</v>
      </c>
    </row>
    <row r="105" spans="1:11" x14ac:dyDescent="0.25">
      <c r="A105" s="5" t="s">
        <v>2413</v>
      </c>
      <c r="B105" s="5" t="s">
        <v>2541</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2</v>
      </c>
      <c r="H105" s="3">
        <v>0</v>
      </c>
      <c r="I105" s="3">
        <v>0</v>
      </c>
      <c r="J105" s="3">
        <v>0</v>
      </c>
      <c r="K105" s="3">
        <v>0</v>
      </c>
    </row>
    <row r="106" spans="1:11" x14ac:dyDescent="0.25">
      <c r="A106" s="5" t="s">
        <v>2413</v>
      </c>
      <c r="B106" s="5" t="s">
        <v>2476</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v>0</v>
      </c>
      <c r="K106" s="3">
        <v>0</v>
      </c>
    </row>
    <row r="107" spans="1:11" x14ac:dyDescent="0.25">
      <c r="A107" s="5" t="s">
        <v>2413</v>
      </c>
      <c r="B107" s="5" t="s">
        <v>2504</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v>0</v>
      </c>
      <c r="K107" s="3">
        <v>0</v>
      </c>
    </row>
    <row r="108" spans="1:11" x14ac:dyDescent="0.25">
      <c r="A108" s="5" t="s">
        <v>2413</v>
      </c>
      <c r="B108" s="5" t="s">
        <v>2543</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2</v>
      </c>
      <c r="H108" s="3">
        <v>0</v>
      </c>
      <c r="I108" s="3">
        <v>0</v>
      </c>
      <c r="J108" s="3">
        <v>0</v>
      </c>
      <c r="K108" s="3">
        <v>0</v>
      </c>
    </row>
    <row r="109" spans="1:11" x14ac:dyDescent="0.25">
      <c r="A109" s="5" t="s">
        <v>2413</v>
      </c>
      <c r="B109" s="5" t="s">
        <v>2435</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v>0</v>
      </c>
      <c r="K109" s="3">
        <v>0</v>
      </c>
    </row>
    <row r="110" spans="1:11" x14ac:dyDescent="0.25">
      <c r="A110" s="5" t="s">
        <v>2413</v>
      </c>
      <c r="B110" s="5" t="s">
        <v>2477</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v>0</v>
      </c>
      <c r="K110" s="3">
        <v>0</v>
      </c>
    </row>
    <row r="111" spans="1:11" x14ac:dyDescent="0.25">
      <c r="A111" s="5" t="s">
        <v>2413</v>
      </c>
      <c r="B111" s="5" t="s">
        <v>2473</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v>0</v>
      </c>
      <c r="K111" s="3">
        <v>0</v>
      </c>
    </row>
    <row r="112" spans="1:11" x14ac:dyDescent="0.25">
      <c r="A112" s="5" t="s">
        <v>2413</v>
      </c>
      <c r="B112" s="5" t="s">
        <v>2424</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v>0</v>
      </c>
      <c r="K112" s="3">
        <v>0</v>
      </c>
    </row>
    <row r="113" spans="1:11" x14ac:dyDescent="0.25">
      <c r="A113" s="5" t="s">
        <v>2413</v>
      </c>
      <c r="B113" s="5" t="s">
        <v>2538</v>
      </c>
      <c r="C113" s="12">
        <f>IFERROR(VLOOKUP(UPPER(CONCATENATE($B113," - ",$A113)),'[1]Segurados Civis'!$A$5:$H$2142,6,FALSE),"")</f>
        <v>1003</v>
      </c>
      <c r="D113" s="12">
        <f>IFERROR(VLOOKUP(UPPER(CONCATENATE($B113," - ",$A113)),'[1]Segurados Civis'!$A$5:$H$2142,7,FALSE),"")</f>
        <v>0</v>
      </c>
      <c r="E113" s="12">
        <f>IFERROR(VLOOKUP(UPPER(CONCATENATE($B113," - ",$A113)),'[1]Segurados Civis'!$A$5:$H$2142,8,FALSE),"")</f>
        <v>0</v>
      </c>
      <c r="F113" s="12">
        <f t="shared" si="1"/>
        <v>1003</v>
      </c>
      <c r="G113" s="5" t="s">
        <v>2</v>
      </c>
      <c r="H113" s="3">
        <v>0</v>
      </c>
      <c r="I113" s="3">
        <v>0</v>
      </c>
      <c r="J113" s="3">
        <v>0</v>
      </c>
      <c r="K113" s="3">
        <v>0</v>
      </c>
    </row>
    <row r="114" spans="1:11" x14ac:dyDescent="0.25">
      <c r="A114" s="5" t="s">
        <v>2413</v>
      </c>
      <c r="B114" s="5" t="s">
        <v>2505</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v>0</v>
      </c>
      <c r="J114" s="3">
        <v>0</v>
      </c>
      <c r="K114" s="3">
        <v>0</v>
      </c>
    </row>
    <row r="115" spans="1:11" x14ac:dyDescent="0.25">
      <c r="A115" s="5" t="s">
        <v>2413</v>
      </c>
      <c r="B115" s="5" t="s">
        <v>2436</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v>0</v>
      </c>
      <c r="K115" s="3">
        <v>0</v>
      </c>
    </row>
    <row r="116" spans="1:11" x14ac:dyDescent="0.25">
      <c r="A116" s="5" t="s">
        <v>2413</v>
      </c>
      <c r="B116" s="5" t="s">
        <v>2553</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2</v>
      </c>
      <c r="H116" s="3">
        <v>0</v>
      </c>
      <c r="I116" s="3">
        <v>0</v>
      </c>
      <c r="J116" s="3">
        <v>0</v>
      </c>
      <c r="K116" s="3">
        <v>0</v>
      </c>
    </row>
    <row r="117" spans="1:11" x14ac:dyDescent="0.25">
      <c r="A117" s="5" t="s">
        <v>2413</v>
      </c>
      <c r="B117" s="5" t="s">
        <v>2437</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v>0</v>
      </c>
      <c r="K117" s="3">
        <v>0</v>
      </c>
    </row>
    <row r="118" spans="1:11" x14ac:dyDescent="0.25">
      <c r="A118" s="5" t="s">
        <v>2413</v>
      </c>
      <c r="B118" s="5" t="s">
        <v>2489</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v>0</v>
      </c>
      <c r="K118" s="3">
        <v>0</v>
      </c>
    </row>
    <row r="119" spans="1:11" x14ac:dyDescent="0.25">
      <c r="A119" s="5" t="s">
        <v>2413</v>
      </c>
      <c r="B119" s="5" t="s">
        <v>2455</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v>0</v>
      </c>
      <c r="K119" s="3">
        <v>0</v>
      </c>
    </row>
    <row r="120" spans="1:11" x14ac:dyDescent="0.25">
      <c r="A120" s="5" t="s">
        <v>2413</v>
      </c>
      <c r="B120" s="5" t="s">
        <v>2490</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5" t="s">
        <v>4</v>
      </c>
      <c r="H120" s="3">
        <v>0</v>
      </c>
      <c r="I120" s="3">
        <v>0</v>
      </c>
      <c r="J120" s="3">
        <v>0</v>
      </c>
      <c r="K120" s="3">
        <v>0</v>
      </c>
    </row>
    <row r="121" spans="1:11" x14ac:dyDescent="0.25">
      <c r="A121" s="5" t="s">
        <v>2413</v>
      </c>
      <c r="B121" s="5" t="s">
        <v>2506</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v>0</v>
      </c>
      <c r="K121" s="3">
        <v>0</v>
      </c>
    </row>
    <row r="122" spans="1:11" x14ac:dyDescent="0.25">
      <c r="A122" s="5" t="s">
        <v>2413</v>
      </c>
      <c r="B122" s="5" t="s">
        <v>2491</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v>0</v>
      </c>
      <c r="K122" s="3">
        <v>0</v>
      </c>
    </row>
    <row r="123" spans="1:11" x14ac:dyDescent="0.25">
      <c r="A123" s="5" t="s">
        <v>2413</v>
      </c>
      <c r="B123" s="5" t="s">
        <v>2456</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v>0</v>
      </c>
      <c r="K123" s="3">
        <v>0</v>
      </c>
    </row>
    <row r="124" spans="1:11" x14ac:dyDescent="0.25">
      <c r="A124" s="5" t="s">
        <v>2413</v>
      </c>
      <c r="B124" s="5" t="s">
        <v>2510</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v>0</v>
      </c>
      <c r="K124" s="3">
        <v>0</v>
      </c>
    </row>
    <row r="125" spans="1:11" x14ac:dyDescent="0.25">
      <c r="A125" s="5" t="s">
        <v>2413</v>
      </c>
      <c r="B125" s="5" t="s">
        <v>2531</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v>0</v>
      </c>
      <c r="K125" s="3">
        <v>0</v>
      </c>
    </row>
    <row r="126" spans="1:11" x14ac:dyDescent="0.25">
      <c r="A126" s="5" t="s">
        <v>2413</v>
      </c>
      <c r="B126" s="5" t="s">
        <v>2532</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v>0</v>
      </c>
      <c r="K126" s="3">
        <v>0</v>
      </c>
    </row>
    <row r="127" spans="1:11" x14ac:dyDescent="0.25">
      <c r="A127" s="5" t="s">
        <v>2413</v>
      </c>
      <c r="B127" s="5" t="s">
        <v>2546</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2</v>
      </c>
      <c r="H127" s="3">
        <v>0</v>
      </c>
      <c r="I127" s="3">
        <v>0</v>
      </c>
      <c r="J127" s="3">
        <v>0</v>
      </c>
      <c r="K127" s="3">
        <v>0</v>
      </c>
    </row>
    <row r="128" spans="1:11" x14ac:dyDescent="0.25">
      <c r="A128" s="5" t="s">
        <v>2413</v>
      </c>
      <c r="B128" s="5" t="s">
        <v>2492</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v>0</v>
      </c>
      <c r="K128" s="3">
        <v>0</v>
      </c>
    </row>
    <row r="129" spans="1:11" x14ac:dyDescent="0.25">
      <c r="A129" s="5" t="s">
        <v>2413</v>
      </c>
      <c r="B129" s="5" t="s">
        <v>2501</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v>0</v>
      </c>
      <c r="K129" s="3">
        <v>0</v>
      </c>
    </row>
    <row r="130" spans="1:11" x14ac:dyDescent="0.25">
      <c r="A130" s="5" t="s">
        <v>2413</v>
      </c>
      <c r="B130" s="5" t="s">
        <v>2426</v>
      </c>
      <c r="C130" s="12">
        <f>IFERROR(VLOOKUP(UPPER(CONCATENATE($B130," - ",$A130)),'[1]Segurados Civis'!$A$5:$H$2142,6,FALSE),"")</f>
        <v>508</v>
      </c>
      <c r="D130" s="12">
        <f>IFERROR(VLOOKUP(UPPER(CONCATENATE($B130," - ",$A130)),'[1]Segurados Civis'!$A$5:$H$2142,7,FALSE),"")</f>
        <v>74</v>
      </c>
      <c r="E130" s="12">
        <f>IFERROR(VLOOKUP(UPPER(CONCATENATE($B130," - ",$A130)),'[1]Segurados Civis'!$A$5:$H$2142,8,FALSE),"")</f>
        <v>38</v>
      </c>
      <c r="F130" s="12">
        <f t="shared" si="1"/>
        <v>620</v>
      </c>
      <c r="G130" s="5" t="s">
        <v>2</v>
      </c>
      <c r="H130" s="3">
        <v>0</v>
      </c>
      <c r="I130" s="3">
        <v>0</v>
      </c>
      <c r="J130" s="3">
        <v>0</v>
      </c>
      <c r="K130" s="3">
        <v>0</v>
      </c>
    </row>
    <row r="131" spans="1:11" x14ac:dyDescent="0.25">
      <c r="A131" s="5" t="s">
        <v>2413</v>
      </c>
      <c r="B131" s="5" t="s">
        <v>2534</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44" si="2">IF(SUM(C131:E131)=0,"",SUM(C131:E131))</f>
        <v/>
      </c>
      <c r="G131" s="5" t="s">
        <v>4</v>
      </c>
      <c r="H131" s="3">
        <v>0</v>
      </c>
      <c r="I131" s="3">
        <v>0</v>
      </c>
      <c r="J131" s="3">
        <v>0</v>
      </c>
      <c r="K131" s="3">
        <v>0</v>
      </c>
    </row>
    <row r="132" spans="1:11" x14ac:dyDescent="0.25">
      <c r="A132" s="5" t="s">
        <v>2413</v>
      </c>
      <c r="B132" s="5" t="s">
        <v>2478</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v>0</v>
      </c>
      <c r="K132" s="3">
        <v>0</v>
      </c>
    </row>
    <row r="133" spans="1:11" x14ac:dyDescent="0.25">
      <c r="A133" s="5" t="s">
        <v>2413</v>
      </c>
      <c r="B133" s="5" t="s">
        <v>2500</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v>0</v>
      </c>
      <c r="K133" s="3">
        <v>0</v>
      </c>
    </row>
    <row r="134" spans="1:11" x14ac:dyDescent="0.25">
      <c r="A134" s="5" t="s">
        <v>2413</v>
      </c>
      <c r="B134" s="5" t="s">
        <v>2425</v>
      </c>
      <c r="C134" s="12" t="str">
        <f>IFERROR(VLOOKUP(UPPER(CONCATENATE($B134," - ",$A134)),'[1]Segurados Civis'!$A$5:$H$2142,6,FALSE),"")</f>
        <v/>
      </c>
      <c r="D134" s="12" t="str">
        <f>IFERROR(VLOOKUP(UPPER(CONCATENATE($B134," - ",$A134)),'[1]Segurados Civis'!$A$5:$H$2142,7,FALSE),"")</f>
        <v/>
      </c>
      <c r="E134" s="12" t="str">
        <f>IFERROR(VLOOKUP(UPPER(CONCATENATE($B134," - ",$A134)),'[1]Segurados Civis'!$A$5:$H$2142,8,FALSE),"")</f>
        <v/>
      </c>
      <c r="F134" s="12" t="str">
        <f t="shared" si="2"/>
        <v/>
      </c>
      <c r="G134" s="5" t="s">
        <v>4</v>
      </c>
      <c r="H134" s="3">
        <v>0</v>
      </c>
      <c r="I134" s="3">
        <v>0</v>
      </c>
      <c r="J134" s="3">
        <v>0</v>
      </c>
      <c r="K134" s="3">
        <v>0</v>
      </c>
    </row>
    <row r="135" spans="1:11" x14ac:dyDescent="0.25">
      <c r="A135" s="5" t="s">
        <v>2413</v>
      </c>
      <c r="B135" s="5" t="s">
        <v>2479</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v>0</v>
      </c>
      <c r="K135" s="3">
        <v>0</v>
      </c>
    </row>
    <row r="136" spans="1:11" x14ac:dyDescent="0.25">
      <c r="A136" s="5" t="s">
        <v>2413</v>
      </c>
      <c r="B136" s="5" t="s">
        <v>2511</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v>0</v>
      </c>
      <c r="K136" s="3">
        <v>0</v>
      </c>
    </row>
    <row r="137" spans="1:11" x14ac:dyDescent="0.25">
      <c r="A137" s="5" t="s">
        <v>2413</v>
      </c>
      <c r="B137" s="5" t="s">
        <v>2498</v>
      </c>
      <c r="C137" s="12">
        <f>IFERROR(VLOOKUP(UPPER(CONCATENATE($B137," - ",$A137)),'[1]Segurados Civis'!$A$5:$H$2142,6,FALSE),"")</f>
        <v>483</v>
      </c>
      <c r="D137" s="12">
        <f>IFERROR(VLOOKUP(UPPER(CONCATENATE($B137," - ",$A137)),'[1]Segurados Civis'!$A$5:$H$2142,7,FALSE),"")</f>
        <v>84</v>
      </c>
      <c r="E137" s="12">
        <f>IFERROR(VLOOKUP(UPPER(CONCATENATE($B137," - ",$A137)),'[1]Segurados Civis'!$A$5:$H$2142,8,FALSE),"")</f>
        <v>17</v>
      </c>
      <c r="F137" s="12">
        <f t="shared" si="2"/>
        <v>584</v>
      </c>
      <c r="G137" s="5" t="s">
        <v>2</v>
      </c>
      <c r="H137" s="3">
        <v>0</v>
      </c>
      <c r="I137" s="3">
        <v>0</v>
      </c>
      <c r="J137" s="3">
        <v>0</v>
      </c>
      <c r="K137" s="3">
        <v>0</v>
      </c>
    </row>
    <row r="138" spans="1:11" x14ac:dyDescent="0.25">
      <c r="A138" s="5" t="s">
        <v>2413</v>
      </c>
      <c r="B138" s="5" t="s">
        <v>2442</v>
      </c>
      <c r="C138" s="12">
        <f>IFERROR(VLOOKUP(UPPER(CONCATENATE($B138," - ",$A138)),'[1]Segurados Civis'!$A$5:$H$2142,6,FALSE),"")</f>
        <v>3195</v>
      </c>
      <c r="D138" s="12">
        <f>IFERROR(VLOOKUP(UPPER(CONCATENATE($B138," - ",$A138)),'[1]Segurados Civis'!$A$5:$H$2142,7,FALSE),"")</f>
        <v>178</v>
      </c>
      <c r="E138" s="12">
        <f>IFERROR(VLOOKUP(UPPER(CONCATENATE($B138," - ",$A138)),'[1]Segurados Civis'!$A$5:$H$2142,8,FALSE),"")</f>
        <v>27</v>
      </c>
      <c r="F138" s="12">
        <f t="shared" si="2"/>
        <v>3400</v>
      </c>
      <c r="G138" s="5" t="s">
        <v>2</v>
      </c>
      <c r="H138" s="3">
        <v>0</v>
      </c>
      <c r="I138" s="3">
        <v>0</v>
      </c>
      <c r="J138" s="3">
        <v>0</v>
      </c>
      <c r="K138" s="3">
        <v>0</v>
      </c>
    </row>
    <row r="139" spans="1:11" x14ac:dyDescent="0.25">
      <c r="A139" s="5" t="s">
        <v>2413</v>
      </c>
      <c r="B139" s="5" t="s">
        <v>2493</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v>0</v>
      </c>
      <c r="K139" s="3">
        <v>0</v>
      </c>
    </row>
    <row r="140" spans="1:11" x14ac:dyDescent="0.25">
      <c r="A140" s="5" t="s">
        <v>2413</v>
      </c>
      <c r="B140" s="5" t="s">
        <v>2438</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v>0</v>
      </c>
      <c r="K140" s="3">
        <v>0</v>
      </c>
    </row>
    <row r="141" spans="1:11" x14ac:dyDescent="0.25">
      <c r="A141" s="5" t="s">
        <v>2413</v>
      </c>
      <c r="B141" s="5" t="s">
        <v>2421</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v>0</v>
      </c>
      <c r="J141" s="3">
        <v>0</v>
      </c>
      <c r="K141" s="3">
        <v>0</v>
      </c>
    </row>
    <row r="142" spans="1:11" x14ac:dyDescent="0.25">
      <c r="A142" s="5" t="s">
        <v>2413</v>
      </c>
      <c r="B142" s="5" t="s">
        <v>2450</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5" t="s">
        <v>4</v>
      </c>
      <c r="H142" s="3">
        <v>0</v>
      </c>
      <c r="I142" s="3">
        <v>0</v>
      </c>
      <c r="J142" s="3">
        <v>0</v>
      </c>
      <c r="K142" s="3">
        <v>0</v>
      </c>
    </row>
    <row r="143" spans="1:11" x14ac:dyDescent="0.25">
      <c r="A143" s="5" t="s">
        <v>2413</v>
      </c>
      <c r="B143" s="5" t="s">
        <v>2516</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5" t="s">
        <v>2413</v>
      </c>
      <c r="B144" s="5" t="s">
        <v>2494</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v>0</v>
      </c>
      <c r="K144" s="3">
        <v>0</v>
      </c>
    </row>
  </sheetData>
  <autoFilter ref="A1:J1"/>
  <sortState ref="B2:C144">
    <sortCondition ref="B144"/>
  </sortState>
  <mergeCells count="9">
    <mergeCell ref="M2:O3"/>
    <mergeCell ref="M4:O4"/>
    <mergeCell ref="M9:O9"/>
    <mergeCell ref="M11:O12"/>
    <mergeCell ref="M13:O13"/>
    <mergeCell ref="M7:R7"/>
    <mergeCell ref="M8:O8"/>
    <mergeCell ref="P8:R8"/>
    <mergeCell ref="P9:R9"/>
  </mergeCells>
  <conditionalFormatting sqref="H2:K3 H4:H107 J4:K107 I4:I144">
    <cfRule type="containsText" dxfId="19" priority="2" operator="containsText" text="1">
      <formula>NOT(ISERROR(SEARCH("1",H2)))</formula>
    </cfRule>
  </conditionalFormatting>
  <conditionalFormatting sqref="H108:H144 J108:K144">
    <cfRule type="containsText" dxfId="18" priority="1" operator="containsText" text="1">
      <formula>NOT(ISERROR(SEARCH("1",H108)))</formula>
    </cfRule>
  </conditionalFormatting>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0"/>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2554</v>
      </c>
      <c r="B2" s="5" t="s">
        <v>2696</v>
      </c>
      <c r="C2" s="12">
        <f>IFERROR(VLOOKUP(UPPER(CONCATENATE($B2," - ",$A2)),'[1]Segurados Civis'!$A$5:$H$2142,6,FALSE),"")</f>
        <v>35737</v>
      </c>
      <c r="D2" s="12">
        <f>IFERROR(VLOOKUP(UPPER(CONCATENATE($B2," - ",$A2)),'[1]Segurados Civis'!$A$5:$H$2142,7,FALSE),"")</f>
        <v>34914</v>
      </c>
      <c r="E2" s="12">
        <f>IFERROR(VLOOKUP(UPPER(CONCATENATE($B2," - ",$A2)),'[1]Segurados Civis'!$A$5:$H$2142,8,FALSE),"")</f>
        <v>10859</v>
      </c>
      <c r="F2" s="12">
        <f>IF(SUM(C2:E2)=0,"",SUM(C2:E2))</f>
        <v>81510</v>
      </c>
      <c r="G2" s="5" t="s">
        <v>2</v>
      </c>
      <c r="H2" s="3">
        <v>1</v>
      </c>
      <c r="I2" s="3">
        <v>0</v>
      </c>
      <c r="J2" s="3"/>
      <c r="K2" s="3">
        <v>0</v>
      </c>
      <c r="M2" s="160" t="s">
        <v>5354</v>
      </c>
      <c r="N2" s="174"/>
      <c r="O2" s="161"/>
    </row>
    <row r="3" spans="1:18" ht="15.75" thickBot="1" x14ac:dyDescent="0.3">
      <c r="A3" s="5" t="s">
        <v>2554</v>
      </c>
      <c r="B3" s="5" t="s">
        <v>71</v>
      </c>
      <c r="C3" s="12">
        <f>IFERROR(VLOOKUP(UPPER(CONCATENATE($B3," - ",$A3)),'[1]Segurados Civis'!$A$5:$H$2142,6,FALSE),"")</f>
        <v>345</v>
      </c>
      <c r="D3" s="12">
        <f>IFERROR(VLOOKUP(UPPER(CONCATENATE($B3," - ",$A3)),'[1]Segurados Civis'!$A$5:$H$2142,7,FALSE),"")</f>
        <v>82</v>
      </c>
      <c r="E3" s="12">
        <f>IFERROR(VLOOKUP(UPPER(CONCATENATE($B3," - ",$A3)),'[1]Segurados Civis'!$A$5:$H$2142,8,FALSE),"")</f>
        <v>15</v>
      </c>
      <c r="F3" s="12">
        <f t="shared" ref="F3:F66" si="0">IF(SUM(C3:E3)=0,"",SUM(C3:E3))</f>
        <v>442</v>
      </c>
      <c r="G3" s="5" t="s">
        <v>2</v>
      </c>
      <c r="H3" s="3">
        <v>0</v>
      </c>
      <c r="I3" s="3">
        <v>0</v>
      </c>
      <c r="J3" s="3"/>
      <c r="K3" s="3">
        <v>0</v>
      </c>
      <c r="M3" s="162"/>
      <c r="N3" s="175"/>
      <c r="O3" s="163"/>
    </row>
    <row r="4" spans="1:18" ht="15.75" thickBot="1" x14ac:dyDescent="0.3">
      <c r="A4" s="5" t="s">
        <v>2554</v>
      </c>
      <c r="B4" s="5" t="s">
        <v>2624</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COUNTIF(H2:H230,1)</f>
        <v>5</v>
      </c>
      <c r="N4" s="158"/>
      <c r="O4" s="159"/>
    </row>
    <row r="5" spans="1:18" x14ac:dyDescent="0.25">
      <c r="A5" s="5" t="s">
        <v>2554</v>
      </c>
      <c r="B5" s="5" t="s">
        <v>2659</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c r="K5" s="3">
        <v>0</v>
      </c>
    </row>
    <row r="6" spans="1:18" ht="15.75" thickBot="1" x14ac:dyDescent="0.3">
      <c r="A6" s="5" t="s">
        <v>2554</v>
      </c>
      <c r="B6" s="5" t="s">
        <v>2685</v>
      </c>
      <c r="C6" s="12">
        <f>IFERROR(VLOOKUP(UPPER(CONCATENATE($B6," - ",$A6)),'[1]Segurados Civis'!$A$5:$H$2142,6,FALSE),"")</f>
        <v>518</v>
      </c>
      <c r="D6" s="12">
        <f>IFERROR(VLOOKUP(UPPER(CONCATENATE($B6," - ",$A6)),'[1]Segurados Civis'!$A$5:$H$2142,7,FALSE),"")</f>
        <v>304</v>
      </c>
      <c r="E6" s="12">
        <f>IFERROR(VLOOKUP(UPPER(CONCATENATE($B6," - ",$A6)),'[1]Segurados Civis'!$A$5:$H$2142,8,FALSE),"")</f>
        <v>42</v>
      </c>
      <c r="F6" s="12">
        <f t="shared" si="0"/>
        <v>864</v>
      </c>
      <c r="G6" s="5" t="s">
        <v>2</v>
      </c>
      <c r="H6" s="3">
        <v>0</v>
      </c>
      <c r="I6" s="3">
        <v>0</v>
      </c>
      <c r="J6" s="3"/>
      <c r="K6" s="3">
        <v>0</v>
      </c>
    </row>
    <row r="7" spans="1:18" ht="15" customHeight="1" thickBot="1" x14ac:dyDescent="0.3">
      <c r="A7" s="5" t="s">
        <v>2554</v>
      </c>
      <c r="B7" s="5" t="s">
        <v>2740</v>
      </c>
      <c r="C7" s="12">
        <f>IFERROR(VLOOKUP(UPPER(CONCATENATE($B7," - ",$A7)),'[1]Segurados Civis'!$A$5:$H$2142,6,FALSE),"")</f>
        <v>368</v>
      </c>
      <c r="D7" s="12">
        <f>IFERROR(VLOOKUP(UPPER(CONCATENATE($B7," - ",$A7)),'[1]Segurados Civis'!$A$5:$H$2142,7,FALSE),"")</f>
        <v>125</v>
      </c>
      <c r="E7" s="12">
        <f>IFERROR(VLOOKUP(UPPER(CONCATENATE($B7," - ",$A7)),'[1]Segurados Civis'!$A$5:$H$2142,8,FALSE),"")</f>
        <v>24</v>
      </c>
      <c r="F7" s="12">
        <f t="shared" si="0"/>
        <v>517</v>
      </c>
      <c r="G7" s="5" t="s">
        <v>2</v>
      </c>
      <c r="H7" s="3">
        <v>0</v>
      </c>
      <c r="I7" s="3">
        <v>0</v>
      </c>
      <c r="J7" s="3"/>
      <c r="K7" s="3">
        <v>0</v>
      </c>
      <c r="M7" s="168" t="s">
        <v>5355</v>
      </c>
      <c r="N7" s="169"/>
      <c r="O7" s="169"/>
      <c r="P7" s="169"/>
      <c r="Q7" s="169"/>
      <c r="R7" s="170"/>
    </row>
    <row r="8" spans="1:18" ht="15.75" thickBot="1" x14ac:dyDescent="0.3">
      <c r="A8" s="5" t="s">
        <v>2554</v>
      </c>
      <c r="B8" s="5" t="s">
        <v>2558</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c r="K8" s="3">
        <v>0</v>
      </c>
      <c r="M8" s="171" t="s">
        <v>5362</v>
      </c>
      <c r="N8" s="172"/>
      <c r="O8" s="172"/>
      <c r="P8" s="168" t="s">
        <v>5363</v>
      </c>
      <c r="Q8" s="169"/>
      <c r="R8" s="170"/>
    </row>
    <row r="9" spans="1:18" ht="15.75" thickBot="1" x14ac:dyDescent="0.3">
      <c r="A9" s="5" t="s">
        <v>2554</v>
      </c>
      <c r="B9" s="5" t="s">
        <v>2757</v>
      </c>
      <c r="C9" s="12">
        <f>IFERROR(VLOOKUP(UPPER(CONCATENATE($B9," - ",$A9)),'[1]Segurados Civis'!$A$5:$H$2142,6,FALSE),"")</f>
        <v>518</v>
      </c>
      <c r="D9" s="12">
        <f>IFERROR(VLOOKUP(UPPER(CONCATENATE($B9," - ",$A9)),'[1]Segurados Civis'!$A$5:$H$2142,7,FALSE),"")</f>
        <v>304</v>
      </c>
      <c r="E9" s="12">
        <f>IFERROR(VLOOKUP(UPPER(CONCATENATE($B9," - ",$A9)),'[1]Segurados Civis'!$A$5:$H$2142,8,FALSE),"")</f>
        <v>42</v>
      </c>
      <c r="F9" s="12">
        <f t="shared" si="0"/>
        <v>864</v>
      </c>
      <c r="G9" s="5" t="s">
        <v>2</v>
      </c>
      <c r="H9" s="3">
        <v>0</v>
      </c>
      <c r="I9" s="3">
        <v>0</v>
      </c>
      <c r="J9" s="3"/>
      <c r="K9" s="3">
        <v>0</v>
      </c>
      <c r="M9" s="157">
        <f>COUNTIF(I2:I230,1)</f>
        <v>2</v>
      </c>
      <c r="N9" s="158"/>
      <c r="O9" s="159"/>
      <c r="P9" s="157">
        <f>COUNTIF(J2:J230,1)</f>
        <v>1</v>
      </c>
      <c r="Q9" s="158"/>
      <c r="R9" s="159"/>
    </row>
    <row r="10" spans="1:18" ht="15.75" thickBot="1" x14ac:dyDescent="0.3">
      <c r="A10" s="5" t="s">
        <v>2554</v>
      </c>
      <c r="B10" s="5" t="s">
        <v>2743</v>
      </c>
      <c r="C10" s="12">
        <f>IFERROR(VLOOKUP(UPPER(CONCATENATE($B10," - ",$A10)),'[1]Segurados Civis'!$A$5:$H$2142,6,FALSE),"")</f>
        <v>803</v>
      </c>
      <c r="D10" s="12">
        <f>IFERROR(VLOOKUP(UPPER(CONCATENATE($B10," - ",$A10)),'[1]Segurados Civis'!$A$5:$H$2142,7,FALSE),"")</f>
        <v>185</v>
      </c>
      <c r="E10" s="12">
        <f>IFERROR(VLOOKUP(UPPER(CONCATENATE($B10," - ",$A10)),'[1]Segurados Civis'!$A$5:$H$2142,8,FALSE),"")</f>
        <v>41</v>
      </c>
      <c r="F10" s="12">
        <f t="shared" si="0"/>
        <v>1029</v>
      </c>
      <c r="G10" s="5" t="s">
        <v>2</v>
      </c>
      <c r="H10" s="3">
        <v>0</v>
      </c>
      <c r="I10" s="3">
        <v>0</v>
      </c>
      <c r="J10" s="3"/>
      <c r="K10" s="3">
        <v>0</v>
      </c>
    </row>
    <row r="11" spans="1:18" x14ac:dyDescent="0.25">
      <c r="A11" s="5" t="s">
        <v>2554</v>
      </c>
      <c r="B11" s="5" t="s">
        <v>2582</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c r="K11" s="3">
        <v>0</v>
      </c>
      <c r="M11" s="164" t="s">
        <v>5352</v>
      </c>
      <c r="N11" s="176"/>
      <c r="O11" s="165"/>
    </row>
    <row r="12" spans="1:18" ht="15.75" thickBot="1" x14ac:dyDescent="0.3">
      <c r="A12" s="5" t="s">
        <v>2554</v>
      </c>
      <c r="B12" s="5" t="s">
        <v>2621</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c r="K12" s="3">
        <v>0</v>
      </c>
      <c r="M12" s="166"/>
      <c r="N12" s="177"/>
      <c r="O12" s="167"/>
    </row>
    <row r="13" spans="1:18" ht="15.75" thickBot="1" x14ac:dyDescent="0.3">
      <c r="A13" s="5" t="s">
        <v>2554</v>
      </c>
      <c r="B13" s="5" t="s">
        <v>2669</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COUNTIF(K2:K230,1)</f>
        <v>2</v>
      </c>
      <c r="N13" s="158"/>
      <c r="O13" s="159"/>
    </row>
    <row r="14" spans="1:18" x14ac:dyDescent="0.25">
      <c r="A14" s="5" t="s">
        <v>2554</v>
      </c>
      <c r="B14" s="5" t="s">
        <v>2710</v>
      </c>
      <c r="C14" s="12">
        <f>IFERROR(VLOOKUP(UPPER(CONCATENATE($B14," - ",$A14)),'[1]Segurados Civis'!$A$5:$H$2142,6,FALSE),"")</f>
        <v>380</v>
      </c>
      <c r="D14" s="12">
        <f>IFERROR(VLOOKUP(UPPER(CONCATENATE($B14," - ",$A14)),'[1]Segurados Civis'!$A$5:$H$2142,7,FALSE),"")</f>
        <v>121</v>
      </c>
      <c r="E14" s="12">
        <f>IFERROR(VLOOKUP(UPPER(CONCATENATE($B14," - ",$A14)),'[1]Segurados Civis'!$A$5:$H$2142,8,FALSE),"")</f>
        <v>24</v>
      </c>
      <c r="F14" s="12">
        <f t="shared" si="0"/>
        <v>525</v>
      </c>
      <c r="G14" s="5" t="s">
        <v>2</v>
      </c>
      <c r="H14" s="3">
        <v>0</v>
      </c>
      <c r="I14" s="3">
        <v>0</v>
      </c>
      <c r="J14" s="3"/>
      <c r="K14" s="3">
        <v>0</v>
      </c>
    </row>
    <row r="15" spans="1:18" x14ac:dyDescent="0.25">
      <c r="A15" s="5" t="s">
        <v>2554</v>
      </c>
      <c r="B15" s="5" t="s">
        <v>2698</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c r="K15" s="3">
        <v>0</v>
      </c>
    </row>
    <row r="16" spans="1:18" x14ac:dyDescent="0.25">
      <c r="A16" s="5" t="s">
        <v>2554</v>
      </c>
      <c r="B16" s="5" t="s">
        <v>2723</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c r="K16" s="3">
        <v>0</v>
      </c>
    </row>
    <row r="17" spans="1:11" x14ac:dyDescent="0.25">
      <c r="A17" s="5" t="s">
        <v>2554</v>
      </c>
      <c r="B17" s="5" t="s">
        <v>2724</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c r="K17" s="3">
        <v>0</v>
      </c>
    </row>
    <row r="18" spans="1:11" x14ac:dyDescent="0.25">
      <c r="A18" s="5" t="s">
        <v>2554</v>
      </c>
      <c r="B18" s="5" t="s">
        <v>2725</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c r="K18" s="3">
        <v>0</v>
      </c>
    </row>
    <row r="19" spans="1:11" x14ac:dyDescent="0.25">
      <c r="A19" s="5" t="s">
        <v>2554</v>
      </c>
      <c r="B19" s="5" t="s">
        <v>2705</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c r="K19" s="3">
        <v>0</v>
      </c>
    </row>
    <row r="20" spans="1:11" x14ac:dyDescent="0.25">
      <c r="A20" s="5" t="s">
        <v>2554</v>
      </c>
      <c r="B20" s="5" t="s">
        <v>2666</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c r="K20" s="3">
        <v>0</v>
      </c>
    </row>
    <row r="21" spans="1:11" x14ac:dyDescent="0.25">
      <c r="A21" s="5" t="s">
        <v>2554</v>
      </c>
      <c r="B21" s="5" t="s">
        <v>2577</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c r="K21" s="3">
        <v>0</v>
      </c>
    </row>
    <row r="22" spans="1:11" x14ac:dyDescent="0.25">
      <c r="A22" s="5" t="s">
        <v>2554</v>
      </c>
      <c r="B22" s="5" t="s">
        <v>2748</v>
      </c>
      <c r="C22" s="12">
        <f>IFERROR(VLOOKUP(UPPER(CONCATENATE($B22," - ",$A22)),'[1]Segurados Civis'!$A$5:$H$2142,6,FALSE),"")</f>
        <v>740</v>
      </c>
      <c r="D22" s="12">
        <f>IFERROR(VLOOKUP(UPPER(CONCATENATE($B22," - ",$A22)),'[1]Segurados Civis'!$A$5:$H$2142,7,FALSE),"")</f>
        <v>176</v>
      </c>
      <c r="E22" s="12">
        <f>IFERROR(VLOOKUP(UPPER(CONCATENATE($B22," - ",$A22)),'[1]Segurados Civis'!$A$5:$H$2142,8,FALSE),"")</f>
        <v>0</v>
      </c>
      <c r="F22" s="12">
        <f t="shared" si="0"/>
        <v>916</v>
      </c>
      <c r="G22" s="5" t="s">
        <v>2</v>
      </c>
      <c r="H22" s="3">
        <v>0</v>
      </c>
      <c r="I22" s="3">
        <v>0</v>
      </c>
      <c r="J22" s="3"/>
      <c r="K22" s="3">
        <v>0</v>
      </c>
    </row>
    <row r="23" spans="1:11" x14ac:dyDescent="0.25">
      <c r="A23" s="5" t="s">
        <v>2554</v>
      </c>
      <c r="B23" s="5" t="s">
        <v>2734</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c r="K23" s="3">
        <v>0</v>
      </c>
    </row>
    <row r="24" spans="1:11" x14ac:dyDescent="0.25">
      <c r="A24" s="5" t="s">
        <v>2554</v>
      </c>
      <c r="B24" s="5" t="s">
        <v>2733</v>
      </c>
      <c r="C24" s="12">
        <f>IFERROR(VLOOKUP(UPPER(CONCATENATE($B24," - ",$A24)),'[1]Segurados Civis'!$A$5:$H$2142,6,FALSE),"")</f>
        <v>501</v>
      </c>
      <c r="D24" s="12">
        <f>IFERROR(VLOOKUP(UPPER(CONCATENATE($B24," - ",$A24)),'[1]Segurados Civis'!$A$5:$H$2142,7,FALSE),"")</f>
        <v>1</v>
      </c>
      <c r="E24" s="12">
        <f>IFERROR(VLOOKUP(UPPER(CONCATENATE($B24," - ",$A24)),'[1]Segurados Civis'!$A$5:$H$2142,8,FALSE),"")</f>
        <v>0</v>
      </c>
      <c r="F24" s="12">
        <f t="shared" si="0"/>
        <v>502</v>
      </c>
      <c r="G24" s="5" t="s">
        <v>2</v>
      </c>
      <c r="H24" s="3">
        <v>0</v>
      </c>
      <c r="I24" s="3">
        <v>0</v>
      </c>
      <c r="J24" s="3"/>
      <c r="K24" s="3">
        <v>0</v>
      </c>
    </row>
    <row r="25" spans="1:11" x14ac:dyDescent="0.25">
      <c r="A25" s="5" t="s">
        <v>2554</v>
      </c>
      <c r="B25" s="5" t="s">
        <v>2733</v>
      </c>
      <c r="C25" s="12">
        <f>IFERROR(VLOOKUP(UPPER(CONCATENATE($B25," - ",$A25)),'[1]Segurados Civis'!$A$5:$H$2142,6,FALSE),"")</f>
        <v>501</v>
      </c>
      <c r="D25" s="12">
        <f>IFERROR(VLOOKUP(UPPER(CONCATENATE($B25," - ",$A25)),'[1]Segurados Civis'!$A$5:$H$2142,7,FALSE),"")</f>
        <v>1</v>
      </c>
      <c r="E25" s="12">
        <f>IFERROR(VLOOKUP(UPPER(CONCATENATE($B25," - ",$A25)),'[1]Segurados Civis'!$A$5:$H$2142,8,FALSE),"")</f>
        <v>0</v>
      </c>
      <c r="F25" s="12">
        <f t="shared" si="0"/>
        <v>502</v>
      </c>
      <c r="G25" s="5" t="s">
        <v>2</v>
      </c>
      <c r="H25" s="3">
        <v>0</v>
      </c>
      <c r="I25" s="3">
        <v>0</v>
      </c>
      <c r="J25" s="3"/>
      <c r="K25" s="3">
        <v>0</v>
      </c>
    </row>
    <row r="26" spans="1:11" x14ac:dyDescent="0.25">
      <c r="A26" s="5" t="s">
        <v>2554</v>
      </c>
      <c r="B26" s="5" t="s">
        <v>2566</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c r="K26" s="3">
        <v>0</v>
      </c>
    </row>
    <row r="27" spans="1:11" x14ac:dyDescent="0.25">
      <c r="A27" s="5" t="s">
        <v>2554</v>
      </c>
      <c r="B27" s="5" t="s">
        <v>84</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c r="K27" s="3">
        <v>0</v>
      </c>
    </row>
    <row r="28" spans="1:11" x14ac:dyDescent="0.25">
      <c r="A28" s="5" t="s">
        <v>2554</v>
      </c>
      <c r="B28" s="5" t="s">
        <v>2660</v>
      </c>
      <c r="C28" s="12">
        <f>IFERROR(VLOOKUP(UPPER(CONCATENATE($B28," - ",$A28)),'[1]Segurados Civis'!$A$5:$H$2142,6,FALSE),"")</f>
        <v>1540</v>
      </c>
      <c r="D28" s="12">
        <f>IFERROR(VLOOKUP(UPPER(CONCATENATE($B28," - ",$A28)),'[1]Segurados Civis'!$A$5:$H$2142,7,FALSE),"")</f>
        <v>638</v>
      </c>
      <c r="E28" s="12">
        <f>IFERROR(VLOOKUP(UPPER(CONCATENATE($B28," - ",$A28)),'[1]Segurados Civis'!$A$5:$H$2142,8,FALSE),"")</f>
        <v>117</v>
      </c>
      <c r="F28" s="12">
        <f t="shared" si="0"/>
        <v>2295</v>
      </c>
      <c r="G28" s="5" t="s">
        <v>2</v>
      </c>
      <c r="H28" s="3">
        <v>0</v>
      </c>
      <c r="I28" s="3">
        <v>0</v>
      </c>
      <c r="J28" s="3"/>
      <c r="K28" s="3">
        <v>0</v>
      </c>
    </row>
    <row r="29" spans="1:11" x14ac:dyDescent="0.25">
      <c r="A29" s="5" t="s">
        <v>2554</v>
      </c>
      <c r="B29" s="5" t="s">
        <v>131</v>
      </c>
      <c r="C29" s="12">
        <f>IFERROR(VLOOKUP(UPPER(CONCATENATE($B29," - ",$A29)),'[1]Segurados Civis'!$A$5:$H$2142,6,FALSE),"")</f>
        <v>338</v>
      </c>
      <c r="D29" s="12">
        <f>IFERROR(VLOOKUP(UPPER(CONCATENATE($B29," - ",$A29)),'[1]Segurados Civis'!$A$5:$H$2142,7,FALSE),"")</f>
        <v>118</v>
      </c>
      <c r="E29" s="12">
        <f>IFERROR(VLOOKUP(UPPER(CONCATENATE($B29," - ",$A29)),'[1]Segurados Civis'!$A$5:$H$2142,8,FALSE),"")</f>
        <v>16</v>
      </c>
      <c r="F29" s="12">
        <f t="shared" si="0"/>
        <v>472</v>
      </c>
      <c r="G29" s="5" t="s">
        <v>2</v>
      </c>
      <c r="H29" s="3">
        <v>0</v>
      </c>
      <c r="I29" s="3">
        <v>0</v>
      </c>
      <c r="J29" s="3"/>
      <c r="K29" s="3">
        <v>0</v>
      </c>
    </row>
    <row r="30" spans="1:11" x14ac:dyDescent="0.25">
      <c r="A30" s="5" t="s">
        <v>2554</v>
      </c>
      <c r="B30" s="5" t="s">
        <v>131</v>
      </c>
      <c r="C30" s="12">
        <f>IFERROR(VLOOKUP(UPPER(CONCATENATE($B30," - ",$A30)),'[1]Segurados Civis'!$A$5:$H$2142,6,FALSE),"")</f>
        <v>338</v>
      </c>
      <c r="D30" s="12">
        <f>IFERROR(VLOOKUP(UPPER(CONCATENATE($B30," - ",$A30)),'[1]Segurados Civis'!$A$5:$H$2142,7,FALSE),"")</f>
        <v>118</v>
      </c>
      <c r="E30" s="12">
        <f>IFERROR(VLOOKUP(UPPER(CONCATENATE($B30," - ",$A30)),'[1]Segurados Civis'!$A$5:$H$2142,8,FALSE),"")</f>
        <v>16</v>
      </c>
      <c r="F30" s="12">
        <f t="shared" si="0"/>
        <v>472</v>
      </c>
      <c r="G30" s="5" t="s">
        <v>2</v>
      </c>
      <c r="H30" s="3">
        <v>0</v>
      </c>
      <c r="I30" s="3">
        <v>0</v>
      </c>
      <c r="J30" s="3"/>
      <c r="K30" s="3">
        <v>0</v>
      </c>
    </row>
    <row r="31" spans="1:11" x14ac:dyDescent="0.25">
      <c r="A31" s="5" t="s">
        <v>2554</v>
      </c>
      <c r="B31" s="5" t="s">
        <v>2693</v>
      </c>
      <c r="C31" s="12">
        <f>IFERROR(VLOOKUP(UPPER(CONCATENATE($B31," - ",$A31)),'[1]Segurados Civis'!$A$5:$H$2142,6,FALSE),"")</f>
        <v>221</v>
      </c>
      <c r="D31" s="12">
        <f>IFERROR(VLOOKUP(UPPER(CONCATENATE($B31," - ",$A31)),'[1]Segurados Civis'!$A$5:$H$2142,7,FALSE),"")</f>
        <v>74</v>
      </c>
      <c r="E31" s="12">
        <f>IFERROR(VLOOKUP(UPPER(CONCATENATE($B31," - ",$A31)),'[1]Segurados Civis'!$A$5:$H$2142,8,FALSE),"")</f>
        <v>19</v>
      </c>
      <c r="F31" s="12">
        <f t="shared" si="0"/>
        <v>314</v>
      </c>
      <c r="G31" s="5" t="s">
        <v>2</v>
      </c>
      <c r="H31" s="3">
        <v>0</v>
      </c>
      <c r="I31" s="3">
        <v>0</v>
      </c>
      <c r="J31" s="3"/>
      <c r="K31" s="3">
        <v>0</v>
      </c>
    </row>
    <row r="32" spans="1:11" x14ac:dyDescent="0.25">
      <c r="A32" s="5" t="s">
        <v>2554</v>
      </c>
      <c r="B32" s="5" t="s">
        <v>2643</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c r="K32" s="3">
        <v>0</v>
      </c>
    </row>
    <row r="33" spans="1:11" x14ac:dyDescent="0.25">
      <c r="A33" s="5" t="s">
        <v>2554</v>
      </c>
      <c r="B33" s="5" t="s">
        <v>2628</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c r="K33" s="3">
        <v>0</v>
      </c>
    </row>
    <row r="34" spans="1:11" x14ac:dyDescent="0.25">
      <c r="A34" s="5" t="s">
        <v>2554</v>
      </c>
      <c r="B34" s="5" t="s">
        <v>2657</v>
      </c>
      <c r="C34" s="12">
        <f>IFERROR(VLOOKUP(UPPER(CONCATENATE($B34," - ",$A34)),'[1]Segurados Civis'!$A$5:$H$2142,6,FALSE),"")</f>
        <v>350</v>
      </c>
      <c r="D34" s="12">
        <f>IFERROR(VLOOKUP(UPPER(CONCATENATE($B34," - ",$A34)),'[1]Segurados Civis'!$A$5:$H$2142,7,FALSE),"")</f>
        <v>8</v>
      </c>
      <c r="E34" s="12">
        <f>IFERROR(VLOOKUP(UPPER(CONCATENATE($B34," - ",$A34)),'[1]Segurados Civis'!$A$5:$H$2142,8,FALSE),"")</f>
        <v>5</v>
      </c>
      <c r="F34" s="12">
        <f t="shared" si="0"/>
        <v>363</v>
      </c>
      <c r="G34" s="5" t="s">
        <v>2</v>
      </c>
      <c r="H34" s="3">
        <v>0</v>
      </c>
      <c r="I34" s="3">
        <v>0</v>
      </c>
      <c r="J34" s="3"/>
      <c r="K34" s="3">
        <v>0</v>
      </c>
    </row>
    <row r="35" spans="1:11" x14ac:dyDescent="0.25">
      <c r="A35" s="5" t="s">
        <v>2554</v>
      </c>
      <c r="B35" s="5" t="s">
        <v>2744</v>
      </c>
      <c r="C35" s="12">
        <f>IFERROR(VLOOKUP(UPPER(CONCATENATE($B35," - ",$A35)),'[1]Segurados Civis'!$A$5:$H$2142,6,FALSE),"")</f>
        <v>116</v>
      </c>
      <c r="D35" s="12">
        <f>IFERROR(VLOOKUP(UPPER(CONCATENATE($B35," - ",$A35)),'[1]Segurados Civis'!$A$5:$H$2142,7,FALSE),"")</f>
        <v>93</v>
      </c>
      <c r="E35" s="12">
        <f>IFERROR(VLOOKUP(UPPER(CONCATENATE($B35," - ",$A35)),'[1]Segurados Civis'!$A$5:$H$2142,8,FALSE),"")</f>
        <v>9</v>
      </c>
      <c r="F35" s="12">
        <f t="shared" si="0"/>
        <v>218</v>
      </c>
      <c r="G35" s="5" t="s">
        <v>2</v>
      </c>
      <c r="H35" s="3">
        <v>0</v>
      </c>
      <c r="I35" s="3">
        <v>0</v>
      </c>
      <c r="J35" s="3"/>
      <c r="K35" s="3">
        <v>0</v>
      </c>
    </row>
    <row r="36" spans="1:11" x14ac:dyDescent="0.25">
      <c r="A36" s="5" t="s">
        <v>2554</v>
      </c>
      <c r="B36" s="5" t="s">
        <v>2156</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c r="K36" s="3">
        <v>0</v>
      </c>
    </row>
    <row r="37" spans="1:11" x14ac:dyDescent="0.25">
      <c r="A37" s="5" t="s">
        <v>2554</v>
      </c>
      <c r="B37" s="5" t="s">
        <v>2661</v>
      </c>
      <c r="C37" s="12">
        <f>IFERROR(VLOOKUP(UPPER(CONCATENATE($B37," - ",$A37)),'[1]Segurados Civis'!$A$5:$H$2142,6,FALSE),"")</f>
        <v>343</v>
      </c>
      <c r="D37" s="12">
        <f>IFERROR(VLOOKUP(UPPER(CONCATENATE($B37," - ",$A37)),'[1]Segurados Civis'!$A$5:$H$2142,7,FALSE),"")</f>
        <v>188</v>
      </c>
      <c r="E37" s="12">
        <f>IFERROR(VLOOKUP(UPPER(CONCATENATE($B37," - ",$A37)),'[1]Segurados Civis'!$A$5:$H$2142,8,FALSE),"")</f>
        <v>24</v>
      </c>
      <c r="F37" s="12">
        <f t="shared" si="0"/>
        <v>555</v>
      </c>
      <c r="G37" s="5" t="s">
        <v>2</v>
      </c>
      <c r="H37" s="3">
        <v>0</v>
      </c>
      <c r="I37" s="3">
        <v>0</v>
      </c>
      <c r="J37" s="3"/>
      <c r="K37" s="3">
        <v>0</v>
      </c>
    </row>
    <row r="38" spans="1:11" x14ac:dyDescent="0.25">
      <c r="A38" s="5" t="s">
        <v>2554</v>
      </c>
      <c r="B38" s="5" t="s">
        <v>2567</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c r="K38" s="3">
        <v>0</v>
      </c>
    </row>
    <row r="39" spans="1:11" x14ac:dyDescent="0.25">
      <c r="A39" s="5" t="s">
        <v>2554</v>
      </c>
      <c r="B39" s="5" t="s">
        <v>2616</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c r="K39" s="3">
        <v>0</v>
      </c>
    </row>
    <row r="40" spans="1:11" x14ac:dyDescent="0.25">
      <c r="A40" s="5" t="s">
        <v>2554</v>
      </c>
      <c r="B40" s="5" t="s">
        <v>2709</v>
      </c>
      <c r="C40" s="12">
        <f>IFERROR(VLOOKUP(UPPER(CONCATENATE($B40," - ",$A40)),'[1]Segurados Civis'!$A$5:$H$2142,6,FALSE),"")</f>
        <v>442</v>
      </c>
      <c r="D40" s="12">
        <f>IFERROR(VLOOKUP(UPPER(CONCATENATE($B40," - ",$A40)),'[1]Segurados Civis'!$A$5:$H$2142,7,FALSE),"")</f>
        <v>128</v>
      </c>
      <c r="E40" s="12">
        <f>IFERROR(VLOOKUP(UPPER(CONCATENATE($B40," - ",$A40)),'[1]Segurados Civis'!$A$5:$H$2142,8,FALSE),"")</f>
        <v>16</v>
      </c>
      <c r="F40" s="12">
        <f t="shared" si="0"/>
        <v>586</v>
      </c>
      <c r="G40" s="5" t="s">
        <v>2</v>
      </c>
      <c r="H40" s="3">
        <v>0</v>
      </c>
      <c r="I40" s="3">
        <v>0</v>
      </c>
      <c r="J40" s="3"/>
      <c r="K40" s="3">
        <v>0</v>
      </c>
    </row>
    <row r="41" spans="1:11" x14ac:dyDescent="0.25">
      <c r="A41" s="5" t="s">
        <v>2554</v>
      </c>
      <c r="B41" s="5" t="s">
        <v>2709</v>
      </c>
      <c r="C41" s="12">
        <f>IFERROR(VLOOKUP(UPPER(CONCATENATE($B41," - ",$A41)),'[1]Segurados Civis'!$A$5:$H$2142,6,FALSE),"")</f>
        <v>442</v>
      </c>
      <c r="D41" s="12">
        <f>IFERROR(VLOOKUP(UPPER(CONCATENATE($B41," - ",$A41)),'[1]Segurados Civis'!$A$5:$H$2142,7,FALSE),"")</f>
        <v>128</v>
      </c>
      <c r="E41" s="12">
        <f>IFERROR(VLOOKUP(UPPER(CONCATENATE($B41," - ",$A41)),'[1]Segurados Civis'!$A$5:$H$2142,8,FALSE),"")</f>
        <v>16</v>
      </c>
      <c r="F41" s="12">
        <f t="shared" si="0"/>
        <v>586</v>
      </c>
      <c r="G41" s="5" t="s">
        <v>2</v>
      </c>
      <c r="H41" s="3">
        <v>0</v>
      </c>
      <c r="I41" s="3">
        <v>0</v>
      </c>
      <c r="J41" s="3"/>
      <c r="K41" s="3">
        <v>0</v>
      </c>
    </row>
    <row r="42" spans="1:11" x14ac:dyDescent="0.25">
      <c r="A42" s="5" t="s">
        <v>2554</v>
      </c>
      <c r="B42" s="5" t="s">
        <v>2608</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c r="K42" s="3">
        <v>0</v>
      </c>
    </row>
    <row r="43" spans="1:11" x14ac:dyDescent="0.25">
      <c r="A43" s="5" t="s">
        <v>2554</v>
      </c>
      <c r="B43" s="5" t="s">
        <v>2703</v>
      </c>
      <c r="C43" s="12">
        <f>IFERROR(VLOOKUP(UPPER(CONCATENATE($B43," - ",$A43)),'[1]Segurados Civis'!$A$5:$H$2142,6,FALSE),"")</f>
        <v>1097</v>
      </c>
      <c r="D43" s="12">
        <f>IFERROR(VLOOKUP(UPPER(CONCATENATE($B43," - ",$A43)),'[1]Segurados Civis'!$A$5:$H$2142,7,FALSE),"")</f>
        <v>297</v>
      </c>
      <c r="E43" s="12">
        <f>IFERROR(VLOOKUP(UPPER(CONCATENATE($B43," - ",$A43)),'[1]Segurados Civis'!$A$5:$H$2142,8,FALSE),"")</f>
        <v>84</v>
      </c>
      <c r="F43" s="12">
        <f t="shared" si="0"/>
        <v>1478</v>
      </c>
      <c r="G43" s="5" t="s">
        <v>2</v>
      </c>
      <c r="H43" s="3">
        <v>0</v>
      </c>
      <c r="I43" s="3">
        <v>0</v>
      </c>
      <c r="J43" s="3"/>
      <c r="K43" s="3">
        <v>0</v>
      </c>
    </row>
    <row r="44" spans="1:11" x14ac:dyDescent="0.25">
      <c r="A44" s="5" t="s">
        <v>2554</v>
      </c>
      <c r="B44" s="5" t="s">
        <v>2711</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c r="K44" s="3">
        <v>0</v>
      </c>
    </row>
    <row r="45" spans="1:11" x14ac:dyDescent="0.25">
      <c r="A45" s="5" t="s">
        <v>2554</v>
      </c>
      <c r="B45" s="5" t="s">
        <v>2578</v>
      </c>
      <c r="C45" s="12">
        <f>IFERROR(VLOOKUP(UPPER(CONCATENATE($B45," - ",$A45)),'[1]Segurados Civis'!$A$5:$H$2142,6,FALSE),"")</f>
        <v>2021</v>
      </c>
      <c r="D45" s="12">
        <f>IFERROR(VLOOKUP(UPPER(CONCATENATE($B45," - ",$A45)),'[1]Segurados Civis'!$A$5:$H$2142,7,FALSE),"")</f>
        <v>385</v>
      </c>
      <c r="E45" s="12">
        <f>IFERROR(VLOOKUP(UPPER(CONCATENATE($B45," - ",$A45)),'[1]Segurados Civis'!$A$5:$H$2142,8,FALSE),"")</f>
        <v>66</v>
      </c>
      <c r="F45" s="12">
        <f t="shared" si="0"/>
        <v>2472</v>
      </c>
      <c r="G45" s="5" t="s">
        <v>2</v>
      </c>
      <c r="H45" s="3">
        <v>0</v>
      </c>
      <c r="I45" s="3">
        <v>0</v>
      </c>
      <c r="J45" s="3"/>
      <c r="K45" s="3">
        <v>1</v>
      </c>
    </row>
    <row r="46" spans="1:11" x14ac:dyDescent="0.25">
      <c r="A46" s="5" t="s">
        <v>2554</v>
      </c>
      <c r="B46" s="5" t="s">
        <v>2750</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2</v>
      </c>
      <c r="H46" s="3">
        <v>0</v>
      </c>
      <c r="I46" s="3">
        <v>0</v>
      </c>
      <c r="J46" s="3"/>
      <c r="K46" s="3">
        <v>0</v>
      </c>
    </row>
    <row r="47" spans="1:11" x14ac:dyDescent="0.25">
      <c r="A47" s="5" t="s">
        <v>2554</v>
      </c>
      <c r="B47" s="5" t="s">
        <v>2644</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c r="K47" s="3">
        <v>0</v>
      </c>
    </row>
    <row r="48" spans="1:11" x14ac:dyDescent="0.25">
      <c r="A48" s="5" t="s">
        <v>2554</v>
      </c>
      <c r="B48" s="5" t="s">
        <v>2670</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c r="K48" s="3">
        <v>0</v>
      </c>
    </row>
    <row r="49" spans="1:11" x14ac:dyDescent="0.25">
      <c r="A49" s="5" t="s">
        <v>2554</v>
      </c>
      <c r="B49" s="5" t="s">
        <v>2658</v>
      </c>
      <c r="C49" s="12">
        <f>IFERROR(VLOOKUP(UPPER(CONCATENATE($B49," - ",$A49)),'[1]Segurados Civis'!$A$5:$H$2142,6,FALSE),"")</f>
        <v>344</v>
      </c>
      <c r="D49" s="12">
        <f>IFERROR(VLOOKUP(UPPER(CONCATENATE($B49," - ",$A49)),'[1]Segurados Civis'!$A$5:$H$2142,7,FALSE),"")</f>
        <v>22</v>
      </c>
      <c r="E49" s="12">
        <f>IFERROR(VLOOKUP(UPPER(CONCATENATE($B49," - ",$A49)),'[1]Segurados Civis'!$A$5:$H$2142,8,FALSE),"")</f>
        <v>12</v>
      </c>
      <c r="F49" s="12">
        <f t="shared" si="0"/>
        <v>378</v>
      </c>
      <c r="G49" s="5" t="s">
        <v>2</v>
      </c>
      <c r="H49" s="3">
        <v>0</v>
      </c>
      <c r="I49" s="3">
        <v>0</v>
      </c>
      <c r="J49" s="3"/>
      <c r="K49" s="3">
        <v>0</v>
      </c>
    </row>
    <row r="50" spans="1:11" x14ac:dyDescent="0.25">
      <c r="A50" s="5" t="s">
        <v>2554</v>
      </c>
      <c r="B50" s="5" t="s">
        <v>2583</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c r="K50" s="3">
        <v>0</v>
      </c>
    </row>
    <row r="51" spans="1:11" x14ac:dyDescent="0.25">
      <c r="A51" s="5" t="s">
        <v>2554</v>
      </c>
      <c r="B51" s="5" t="s">
        <v>2633</v>
      </c>
      <c r="C51" s="12">
        <f>IFERROR(VLOOKUP(UPPER(CONCATENATE($B51," - ",$A51)),'[1]Segurados Civis'!$A$5:$H$2142,6,FALSE),"")</f>
        <v>1361</v>
      </c>
      <c r="D51" s="12">
        <f>IFERROR(VLOOKUP(UPPER(CONCATENATE($B51," - ",$A51)),'[1]Segurados Civis'!$A$5:$H$2142,7,FALSE),"")</f>
        <v>482</v>
      </c>
      <c r="E51" s="12">
        <f>IFERROR(VLOOKUP(UPPER(CONCATENATE($B51," - ",$A51)),'[1]Segurados Civis'!$A$5:$H$2142,8,FALSE),"")</f>
        <v>78</v>
      </c>
      <c r="F51" s="12">
        <f t="shared" si="0"/>
        <v>1921</v>
      </c>
      <c r="G51" s="5" t="s">
        <v>2</v>
      </c>
      <c r="H51" s="3">
        <v>0</v>
      </c>
      <c r="I51" s="3">
        <v>0</v>
      </c>
      <c r="J51" s="3"/>
      <c r="K51" s="3">
        <v>0</v>
      </c>
    </row>
    <row r="52" spans="1:11" x14ac:dyDescent="0.25">
      <c r="A52" s="5" t="s">
        <v>2554</v>
      </c>
      <c r="B52" s="5" t="s">
        <v>2580</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c r="K52" s="3">
        <v>0</v>
      </c>
    </row>
    <row r="53" spans="1:11" x14ac:dyDescent="0.25">
      <c r="A53" s="5" t="s">
        <v>2554</v>
      </c>
      <c r="B53" s="5" t="s">
        <v>2747</v>
      </c>
      <c r="C53" s="12">
        <f>IFERROR(VLOOKUP(UPPER(CONCATENATE($B53," - ",$A53)),'[1]Segurados Civis'!$A$5:$H$2142,6,FALSE),"")</f>
        <v>248</v>
      </c>
      <c r="D53" s="12">
        <f>IFERROR(VLOOKUP(UPPER(CONCATENATE($B53," - ",$A53)),'[1]Segurados Civis'!$A$5:$H$2142,7,FALSE),"")</f>
        <v>62</v>
      </c>
      <c r="E53" s="12">
        <f>IFERROR(VLOOKUP(UPPER(CONCATENATE($B53," - ",$A53)),'[1]Segurados Civis'!$A$5:$H$2142,8,FALSE),"")</f>
        <v>4</v>
      </c>
      <c r="F53" s="12">
        <f t="shared" si="0"/>
        <v>314</v>
      </c>
      <c r="G53" s="5" t="s">
        <v>2</v>
      </c>
      <c r="H53" s="3">
        <v>0</v>
      </c>
      <c r="I53" s="3">
        <v>0</v>
      </c>
      <c r="J53" s="3"/>
      <c r="K53" s="3">
        <v>0</v>
      </c>
    </row>
    <row r="54" spans="1:11" x14ac:dyDescent="0.25">
      <c r="A54" s="5" t="s">
        <v>2554</v>
      </c>
      <c r="B54" s="5" t="s">
        <v>2563</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c r="K54" s="3">
        <v>0</v>
      </c>
    </row>
    <row r="55" spans="1:11" x14ac:dyDescent="0.25">
      <c r="A55" s="5" t="s">
        <v>2554</v>
      </c>
      <c r="B55" s="5" t="s">
        <v>2645</v>
      </c>
      <c r="C55" s="12">
        <f>IFERROR(VLOOKUP(UPPER(CONCATENATE($B55," - ",$A55)),'[1]Segurados Civis'!$A$5:$H$2142,6,FALSE),"")</f>
        <v>7703</v>
      </c>
      <c r="D55" s="12">
        <f>IFERROR(VLOOKUP(UPPER(CONCATENATE($B55," - ",$A55)),'[1]Segurados Civis'!$A$5:$H$2142,7,FALSE),"")</f>
        <v>2915</v>
      </c>
      <c r="E55" s="12">
        <f>IFERROR(VLOOKUP(UPPER(CONCATENATE($B55," - ",$A55)),'[1]Segurados Civis'!$A$5:$H$2142,8,FALSE),"")</f>
        <v>750</v>
      </c>
      <c r="F55" s="12">
        <f t="shared" si="0"/>
        <v>11368</v>
      </c>
      <c r="G55" s="5" t="s">
        <v>2</v>
      </c>
      <c r="H55" s="3">
        <v>1</v>
      </c>
      <c r="I55" s="3">
        <v>0</v>
      </c>
      <c r="J55" s="3"/>
      <c r="K55" s="3">
        <v>0</v>
      </c>
    </row>
    <row r="56" spans="1:11" x14ac:dyDescent="0.25">
      <c r="A56" s="5" t="s">
        <v>2554</v>
      </c>
      <c r="B56" s="5" t="s">
        <v>2622</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c r="K56" s="3">
        <v>0</v>
      </c>
    </row>
    <row r="57" spans="1:11" x14ac:dyDescent="0.25">
      <c r="A57" s="5" t="s">
        <v>2554</v>
      </c>
      <c r="B57" s="5" t="s">
        <v>2686</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c r="K57" s="3">
        <v>0</v>
      </c>
    </row>
    <row r="58" spans="1:11" x14ac:dyDescent="0.25">
      <c r="A58" s="5" t="s">
        <v>2554</v>
      </c>
      <c r="B58" s="5" t="s">
        <v>2739</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c r="K58" s="3">
        <v>0</v>
      </c>
    </row>
    <row r="59" spans="1:11" x14ac:dyDescent="0.25">
      <c r="A59" s="5" t="s">
        <v>2554</v>
      </c>
      <c r="B59" s="5" t="s">
        <v>2671</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c r="K59" s="3">
        <v>0</v>
      </c>
    </row>
    <row r="60" spans="1:11" x14ac:dyDescent="0.25">
      <c r="A60" s="5" t="s">
        <v>2554</v>
      </c>
      <c r="B60" s="5" t="s">
        <v>2584</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c r="K60" s="3">
        <v>0</v>
      </c>
    </row>
    <row r="61" spans="1:11" x14ac:dyDescent="0.25">
      <c r="A61" s="5" t="s">
        <v>2554</v>
      </c>
      <c r="B61" s="5" t="s">
        <v>2646</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c r="K61" s="3">
        <v>0</v>
      </c>
    </row>
    <row r="62" spans="1:11" x14ac:dyDescent="0.25">
      <c r="A62" s="5" t="s">
        <v>2554</v>
      </c>
      <c r="B62" s="5" t="s">
        <v>2625</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c r="K62" s="3">
        <v>0</v>
      </c>
    </row>
    <row r="63" spans="1:11" x14ac:dyDescent="0.25">
      <c r="A63" s="5" t="s">
        <v>2554</v>
      </c>
      <c r="B63" s="5" t="s">
        <v>2726</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c r="K63" s="3">
        <v>0</v>
      </c>
    </row>
    <row r="64" spans="1:11" x14ac:dyDescent="0.25">
      <c r="A64" s="5" t="s">
        <v>2554</v>
      </c>
      <c r="B64" s="5" t="s">
        <v>2615</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c r="K64" s="3">
        <v>0</v>
      </c>
    </row>
    <row r="65" spans="1:11" x14ac:dyDescent="0.25">
      <c r="A65" s="5" t="s">
        <v>2554</v>
      </c>
      <c r="B65" s="5" t="s">
        <v>2647</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c r="K65" s="3">
        <v>0</v>
      </c>
    </row>
    <row r="66" spans="1:11" x14ac:dyDescent="0.25">
      <c r="A66" s="5" t="s">
        <v>2554</v>
      </c>
      <c r="B66" s="5" t="s">
        <v>343</v>
      </c>
      <c r="C66" s="12">
        <f>IFERROR(VLOOKUP(UPPER(CONCATENATE($B66," - ",$A66)),'[1]Segurados Civis'!$A$5:$H$2142,6,FALSE),"")</f>
        <v>601</v>
      </c>
      <c r="D66" s="12">
        <f>IFERROR(VLOOKUP(UPPER(CONCATENATE($B66," - ",$A66)),'[1]Segurados Civis'!$A$5:$H$2142,7,FALSE),"")</f>
        <v>159</v>
      </c>
      <c r="E66" s="12">
        <f>IFERROR(VLOOKUP(UPPER(CONCATENATE($B66," - ",$A66)),'[1]Segurados Civis'!$A$5:$H$2142,8,FALSE),"")</f>
        <v>33</v>
      </c>
      <c r="F66" s="12">
        <f t="shared" si="0"/>
        <v>793</v>
      </c>
      <c r="G66" s="5" t="s">
        <v>2</v>
      </c>
      <c r="H66" s="3">
        <v>0</v>
      </c>
      <c r="I66" s="3">
        <v>0</v>
      </c>
      <c r="J66" s="3"/>
      <c r="K66" s="3">
        <v>0</v>
      </c>
    </row>
    <row r="67" spans="1:11" x14ac:dyDescent="0.25">
      <c r="A67" s="5" t="s">
        <v>2554</v>
      </c>
      <c r="B67" s="5" t="s">
        <v>343</v>
      </c>
      <c r="C67" s="12">
        <f>IFERROR(VLOOKUP(UPPER(CONCATENATE($B67," - ",$A67)),'[1]Segurados Civis'!$A$5:$H$2142,6,FALSE),"")</f>
        <v>601</v>
      </c>
      <c r="D67" s="12">
        <f>IFERROR(VLOOKUP(UPPER(CONCATENATE($B67," - ",$A67)),'[1]Segurados Civis'!$A$5:$H$2142,7,FALSE),"")</f>
        <v>159</v>
      </c>
      <c r="E67" s="12">
        <f>IFERROR(VLOOKUP(UPPER(CONCATENATE($B67," - ",$A67)),'[1]Segurados Civis'!$A$5:$H$2142,8,FALSE),"")</f>
        <v>33</v>
      </c>
      <c r="F67" s="12">
        <f t="shared" ref="F67:F130" si="1">IF(SUM(C67:E67)=0,"",SUM(C67:E67))</f>
        <v>793</v>
      </c>
      <c r="G67" s="5" t="s">
        <v>2</v>
      </c>
      <c r="H67" s="3">
        <v>0</v>
      </c>
      <c r="I67" s="3">
        <v>0</v>
      </c>
      <c r="J67" s="3"/>
      <c r="K67" s="3">
        <v>0</v>
      </c>
    </row>
    <row r="68" spans="1:11" x14ac:dyDescent="0.25">
      <c r="A68" s="5" t="s">
        <v>2554</v>
      </c>
      <c r="B68" s="5" t="s">
        <v>2687</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c r="K68" s="3">
        <v>0</v>
      </c>
    </row>
    <row r="69" spans="1:11" x14ac:dyDescent="0.25">
      <c r="A69" s="5" t="s">
        <v>2554</v>
      </c>
      <c r="B69" s="5" t="s">
        <v>2716</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c r="K69" s="3">
        <v>0</v>
      </c>
    </row>
    <row r="70" spans="1:11" x14ac:dyDescent="0.25">
      <c r="A70" s="5" t="s">
        <v>2554</v>
      </c>
      <c r="B70" s="5" t="s">
        <v>2555</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c r="K70" s="3">
        <v>0</v>
      </c>
    </row>
    <row r="71" spans="1:11" x14ac:dyDescent="0.25">
      <c r="A71" s="5" t="s">
        <v>2554</v>
      </c>
      <c r="B71" s="5" t="s">
        <v>2568</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c r="K71" s="3">
        <v>0</v>
      </c>
    </row>
    <row r="72" spans="1:11" x14ac:dyDescent="0.25">
      <c r="A72" s="5" t="s">
        <v>2554</v>
      </c>
      <c r="B72" s="5" t="s">
        <v>2648</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c r="K72" s="3">
        <v>0</v>
      </c>
    </row>
    <row r="73" spans="1:11" x14ac:dyDescent="0.25">
      <c r="A73" s="5" t="s">
        <v>2554</v>
      </c>
      <c r="B73" s="5" t="s">
        <v>2691</v>
      </c>
      <c r="C73" s="12">
        <f>IFERROR(VLOOKUP(UPPER(CONCATENATE($B73," - ",$A73)),'[1]Segurados Civis'!$A$5:$H$2142,6,FALSE),"")</f>
        <v>621</v>
      </c>
      <c r="D73" s="12">
        <f>IFERROR(VLOOKUP(UPPER(CONCATENATE($B73," - ",$A73)),'[1]Segurados Civis'!$A$5:$H$2142,7,FALSE),"")</f>
        <v>221</v>
      </c>
      <c r="E73" s="12">
        <f>IFERROR(VLOOKUP(UPPER(CONCATENATE($B73," - ",$A73)),'[1]Segurados Civis'!$A$5:$H$2142,8,FALSE),"")</f>
        <v>44</v>
      </c>
      <c r="F73" s="12">
        <f t="shared" si="1"/>
        <v>886</v>
      </c>
      <c r="G73" s="5" t="s">
        <v>2</v>
      </c>
      <c r="H73" s="3">
        <v>0</v>
      </c>
      <c r="I73" s="3">
        <v>0</v>
      </c>
      <c r="J73" s="3"/>
      <c r="K73" s="3">
        <v>0</v>
      </c>
    </row>
    <row r="74" spans="1:11" x14ac:dyDescent="0.25">
      <c r="A74" s="5" t="s">
        <v>2554</v>
      </c>
      <c r="B74" s="5" t="s">
        <v>2634</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c r="K74" s="3">
        <v>0</v>
      </c>
    </row>
    <row r="75" spans="1:11" x14ac:dyDescent="0.25">
      <c r="A75" s="5" t="s">
        <v>2554</v>
      </c>
      <c r="B75" s="5" t="s">
        <v>2737</v>
      </c>
      <c r="C75" s="12">
        <f>IFERROR(VLOOKUP(UPPER(CONCATENATE($B75," - ",$A75)),'[1]Segurados Civis'!$A$5:$H$2142,6,FALSE),"")</f>
        <v>209</v>
      </c>
      <c r="D75" s="12">
        <f>IFERROR(VLOOKUP(UPPER(CONCATENATE($B75," - ",$A75)),'[1]Segurados Civis'!$A$5:$H$2142,7,FALSE),"")</f>
        <v>76</v>
      </c>
      <c r="E75" s="12">
        <f>IFERROR(VLOOKUP(UPPER(CONCATENATE($B75," - ",$A75)),'[1]Segurados Civis'!$A$5:$H$2142,8,FALSE),"")</f>
        <v>15</v>
      </c>
      <c r="F75" s="12">
        <f t="shared" si="1"/>
        <v>300</v>
      </c>
      <c r="G75" s="5" t="s">
        <v>2</v>
      </c>
      <c r="H75" s="3">
        <v>0</v>
      </c>
      <c r="I75" s="3">
        <v>0</v>
      </c>
      <c r="J75" s="3"/>
      <c r="K75" s="3">
        <v>0</v>
      </c>
    </row>
    <row r="76" spans="1:11" x14ac:dyDescent="0.25">
      <c r="A76" s="5" t="s">
        <v>2554</v>
      </c>
      <c r="B76" s="5" t="s">
        <v>2635</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4</v>
      </c>
      <c r="H76" s="3">
        <v>0</v>
      </c>
      <c r="I76" s="3">
        <v>0</v>
      </c>
      <c r="J76" s="3"/>
      <c r="K76" s="3">
        <v>0</v>
      </c>
    </row>
    <row r="77" spans="1:11" x14ac:dyDescent="0.25">
      <c r="A77" s="5" t="s">
        <v>2554</v>
      </c>
      <c r="B77" s="5" t="s">
        <v>2681</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c r="K77" s="3">
        <v>0</v>
      </c>
    </row>
    <row r="78" spans="1:11" x14ac:dyDescent="0.25">
      <c r="A78" s="5" t="s">
        <v>2554</v>
      </c>
      <c r="B78" s="5" t="s">
        <v>2699</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c r="K78" s="3">
        <v>0</v>
      </c>
    </row>
    <row r="79" spans="1:11" x14ac:dyDescent="0.25">
      <c r="A79" s="5" t="s">
        <v>2554</v>
      </c>
      <c r="B79" s="5" t="s">
        <v>2620</v>
      </c>
      <c r="C79" s="12">
        <f>IFERROR(VLOOKUP(UPPER(CONCATENATE($B79," - ",$A79)),'[1]Segurados Civis'!$A$5:$H$2142,6,FALSE),"")</f>
        <v>230</v>
      </c>
      <c r="D79" s="12">
        <f>IFERROR(VLOOKUP(UPPER(CONCATENATE($B79," - ",$A79)),'[1]Segurados Civis'!$A$5:$H$2142,7,FALSE),"")</f>
        <v>53</v>
      </c>
      <c r="E79" s="12">
        <f>IFERROR(VLOOKUP(UPPER(CONCATENATE($B79," - ",$A79)),'[1]Segurados Civis'!$A$5:$H$2142,8,FALSE),"")</f>
        <v>18</v>
      </c>
      <c r="F79" s="12">
        <f t="shared" si="1"/>
        <v>301</v>
      </c>
      <c r="G79" s="5" t="s">
        <v>2</v>
      </c>
      <c r="H79" s="3">
        <v>0</v>
      </c>
      <c r="I79" s="3">
        <v>0</v>
      </c>
      <c r="J79" s="3"/>
      <c r="K79" s="3">
        <v>0</v>
      </c>
    </row>
    <row r="80" spans="1:11" x14ac:dyDescent="0.25">
      <c r="A80" s="5" t="s">
        <v>2554</v>
      </c>
      <c r="B80" s="5" t="s">
        <v>2756</v>
      </c>
      <c r="C80" s="12">
        <f>IFERROR(VLOOKUP(UPPER(CONCATENATE($B80," - ",$A80)),'[1]Segurados Civis'!$A$5:$H$2142,6,FALSE),"")</f>
        <v>181</v>
      </c>
      <c r="D80" s="12">
        <f>IFERROR(VLOOKUP(UPPER(CONCATENATE($B80," - ",$A80)),'[1]Segurados Civis'!$A$5:$H$2142,7,FALSE),"")</f>
        <v>0</v>
      </c>
      <c r="E80" s="12">
        <f>IFERROR(VLOOKUP(UPPER(CONCATENATE($B80," - ",$A80)),'[1]Segurados Civis'!$A$5:$H$2142,8,FALSE),"")</f>
        <v>0</v>
      </c>
      <c r="F80" s="12">
        <f t="shared" si="1"/>
        <v>181</v>
      </c>
      <c r="G80" s="5" t="s">
        <v>2</v>
      </c>
      <c r="H80" s="3">
        <v>0</v>
      </c>
      <c r="I80" s="3">
        <v>0</v>
      </c>
      <c r="J80" s="3"/>
      <c r="K80" s="3">
        <v>0</v>
      </c>
    </row>
    <row r="81" spans="1:11" x14ac:dyDescent="0.25">
      <c r="A81" s="5" t="s">
        <v>2554</v>
      </c>
      <c r="B81" s="5" t="s">
        <v>2745</v>
      </c>
      <c r="C81" s="12">
        <f>IFERROR(VLOOKUP(UPPER(CONCATENATE($B81," - ",$A81)),'[1]Segurados Civis'!$A$5:$H$2142,6,FALSE),"")</f>
        <v>359</v>
      </c>
      <c r="D81" s="12">
        <f>IFERROR(VLOOKUP(UPPER(CONCATENATE($B81," - ",$A81)),'[1]Segurados Civis'!$A$5:$H$2142,7,FALSE),"")</f>
        <v>86</v>
      </c>
      <c r="E81" s="12">
        <f>IFERROR(VLOOKUP(UPPER(CONCATENATE($B81," - ",$A81)),'[1]Segurados Civis'!$A$5:$H$2142,8,FALSE),"")</f>
        <v>12</v>
      </c>
      <c r="F81" s="12">
        <f t="shared" si="1"/>
        <v>457</v>
      </c>
      <c r="G81" s="5" t="s">
        <v>2</v>
      </c>
      <c r="H81" s="3">
        <v>0</v>
      </c>
      <c r="I81" s="3">
        <v>0</v>
      </c>
      <c r="J81" s="3"/>
      <c r="K81" s="3">
        <v>0</v>
      </c>
    </row>
    <row r="82" spans="1:11" x14ac:dyDescent="0.25">
      <c r="A82" s="5" t="s">
        <v>2554</v>
      </c>
      <c r="B82" s="5" t="s">
        <v>2636</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c r="K82" s="3">
        <v>0</v>
      </c>
    </row>
    <row r="83" spans="1:11" x14ac:dyDescent="0.25">
      <c r="A83" s="5" t="s">
        <v>2554</v>
      </c>
      <c r="B83" s="5" t="s">
        <v>2665</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c r="K83" s="3">
        <v>0</v>
      </c>
    </row>
    <row r="84" spans="1:11" x14ac:dyDescent="0.25">
      <c r="A84" s="5" t="s">
        <v>2554</v>
      </c>
      <c r="B84" s="5" t="s">
        <v>2729</v>
      </c>
      <c r="C84" s="12">
        <f>IFERROR(VLOOKUP(UPPER(CONCATENATE($B84," - ",$A84)),'[1]Segurados Civis'!$A$5:$H$2142,6,FALSE),"")</f>
        <v>650</v>
      </c>
      <c r="D84" s="12">
        <f>IFERROR(VLOOKUP(UPPER(CONCATENATE($B84," - ",$A84)),'[1]Segurados Civis'!$A$5:$H$2142,7,FALSE),"")</f>
        <v>404</v>
      </c>
      <c r="E84" s="12">
        <f>IFERROR(VLOOKUP(UPPER(CONCATENATE($B84," - ",$A84)),'[1]Segurados Civis'!$A$5:$H$2142,8,FALSE),"")</f>
        <v>78</v>
      </c>
      <c r="F84" s="12">
        <f t="shared" si="1"/>
        <v>1132</v>
      </c>
      <c r="G84" s="5" t="s">
        <v>2</v>
      </c>
      <c r="H84" s="3">
        <v>0</v>
      </c>
      <c r="I84" s="3">
        <v>0</v>
      </c>
      <c r="J84" s="3"/>
      <c r="K84" s="3">
        <v>0</v>
      </c>
    </row>
    <row r="85" spans="1:11" x14ac:dyDescent="0.25">
      <c r="A85" s="5" t="s">
        <v>2554</v>
      </c>
      <c r="B85" s="5" t="s">
        <v>2707</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c r="K85" s="3">
        <v>0</v>
      </c>
    </row>
    <row r="86" spans="1:11" x14ac:dyDescent="0.25">
      <c r="A86" s="5" t="s">
        <v>2554</v>
      </c>
      <c r="B86" s="5" t="s">
        <v>2746</v>
      </c>
      <c r="C86" s="12">
        <f>IFERROR(VLOOKUP(UPPER(CONCATENATE($B86," - ",$A86)),'[1]Segurados Civis'!$A$5:$H$2142,6,FALSE),"")</f>
        <v>176</v>
      </c>
      <c r="D86" s="12">
        <f>IFERROR(VLOOKUP(UPPER(CONCATENATE($B86," - ",$A86)),'[1]Segurados Civis'!$A$5:$H$2142,7,FALSE),"")</f>
        <v>36</v>
      </c>
      <c r="E86" s="12">
        <f>IFERROR(VLOOKUP(UPPER(CONCATENATE($B86," - ",$A86)),'[1]Segurados Civis'!$A$5:$H$2142,8,FALSE),"")</f>
        <v>6</v>
      </c>
      <c r="F86" s="12">
        <f t="shared" si="1"/>
        <v>218</v>
      </c>
      <c r="G86" s="5" t="s">
        <v>2</v>
      </c>
      <c r="H86" s="3">
        <v>0</v>
      </c>
      <c r="I86" s="3">
        <v>0</v>
      </c>
      <c r="J86" s="3"/>
      <c r="K86" s="3">
        <v>0</v>
      </c>
    </row>
    <row r="87" spans="1:11" x14ac:dyDescent="0.25">
      <c r="A87" s="5" t="s">
        <v>2554</v>
      </c>
      <c r="B87" s="5" t="s">
        <v>2649</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c r="K87" s="3">
        <v>0</v>
      </c>
    </row>
    <row r="88" spans="1:11" x14ac:dyDescent="0.25">
      <c r="A88" s="5" t="s">
        <v>2554</v>
      </c>
      <c r="B88" s="5" t="s">
        <v>2722</v>
      </c>
      <c r="C88" s="12">
        <f>IFERROR(VLOOKUP(UPPER(CONCATENATE($B88," - ",$A88)),'[1]Segurados Civis'!$A$5:$H$2142,6,FALSE),"")</f>
        <v>1339</v>
      </c>
      <c r="D88" s="12">
        <f>IFERROR(VLOOKUP(UPPER(CONCATENATE($B88," - ",$A88)),'[1]Segurados Civis'!$A$5:$H$2142,7,FALSE),"")</f>
        <v>420</v>
      </c>
      <c r="E88" s="12">
        <f>IFERROR(VLOOKUP(UPPER(CONCATENATE($B88," - ",$A88)),'[1]Segurados Civis'!$A$5:$H$2142,8,FALSE),"")</f>
        <v>63</v>
      </c>
      <c r="F88" s="12">
        <f t="shared" si="1"/>
        <v>1822</v>
      </c>
      <c r="G88" s="5" t="s">
        <v>2</v>
      </c>
      <c r="H88" s="3">
        <v>0</v>
      </c>
      <c r="I88" s="3">
        <v>0</v>
      </c>
      <c r="J88" s="3"/>
      <c r="K88" s="3">
        <v>0</v>
      </c>
    </row>
    <row r="89" spans="1:11" x14ac:dyDescent="0.25">
      <c r="A89" s="5" t="s">
        <v>2554</v>
      </c>
      <c r="B89" s="5" t="s">
        <v>2556</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c r="K89" s="3">
        <v>0</v>
      </c>
    </row>
    <row r="90" spans="1:11" x14ac:dyDescent="0.25">
      <c r="A90" s="5" t="s">
        <v>2554</v>
      </c>
      <c r="B90" s="5" t="s">
        <v>2727</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c r="K90" s="3">
        <v>0</v>
      </c>
    </row>
    <row r="91" spans="1:11" x14ac:dyDescent="0.25">
      <c r="A91" s="5" t="s">
        <v>2554</v>
      </c>
      <c r="B91" s="5" t="s">
        <v>2672</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c r="K91" s="3">
        <v>0</v>
      </c>
    </row>
    <row r="92" spans="1:11" x14ac:dyDescent="0.25">
      <c r="A92" s="5" t="s">
        <v>2554</v>
      </c>
      <c r="B92" s="5" t="s">
        <v>2609</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v>0</v>
      </c>
      <c r="J92" s="3"/>
      <c r="K92" s="3">
        <v>0</v>
      </c>
    </row>
    <row r="93" spans="1:11" x14ac:dyDescent="0.25">
      <c r="A93" s="5" t="s">
        <v>2554</v>
      </c>
      <c r="B93" s="5" t="s">
        <v>2569</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c r="K93" s="3">
        <v>0</v>
      </c>
    </row>
    <row r="94" spans="1:11" x14ac:dyDescent="0.25">
      <c r="A94" s="5" t="s">
        <v>2554</v>
      </c>
      <c r="B94" s="5" t="s">
        <v>2585</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v>0</v>
      </c>
      <c r="J94" s="3"/>
      <c r="K94" s="3">
        <v>0</v>
      </c>
    </row>
    <row r="95" spans="1:11" x14ac:dyDescent="0.25">
      <c r="A95" s="5" t="s">
        <v>2554</v>
      </c>
      <c r="B95" s="5" t="s">
        <v>2706</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v>0</v>
      </c>
      <c r="J95" s="3"/>
      <c r="K95" s="3">
        <v>0</v>
      </c>
    </row>
    <row r="96" spans="1:11" x14ac:dyDescent="0.25">
      <c r="A96" s="5" t="s">
        <v>2554</v>
      </c>
      <c r="B96" s="5" t="s">
        <v>2586</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c r="K96" s="3">
        <v>0</v>
      </c>
    </row>
    <row r="97" spans="1:11" x14ac:dyDescent="0.25">
      <c r="A97" s="5" t="s">
        <v>2554</v>
      </c>
      <c r="B97" s="5" t="s">
        <v>2587</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c r="K97" s="3">
        <v>0</v>
      </c>
    </row>
    <row r="98" spans="1:11" x14ac:dyDescent="0.25">
      <c r="A98" s="5" t="s">
        <v>2554</v>
      </c>
      <c r="B98" s="5" t="s">
        <v>2623</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c r="K98" s="3">
        <v>0</v>
      </c>
    </row>
    <row r="99" spans="1:11" x14ac:dyDescent="0.25">
      <c r="A99" s="5" t="s">
        <v>2554</v>
      </c>
      <c r="B99" s="5" t="s">
        <v>2704</v>
      </c>
      <c r="C99" s="12">
        <f>IFERROR(VLOOKUP(UPPER(CONCATENATE($B99," - ",$A99)),'[1]Segurados Civis'!$A$5:$H$2142,6,FALSE),"")</f>
        <v>463</v>
      </c>
      <c r="D99" s="12">
        <f>IFERROR(VLOOKUP(UPPER(CONCATENATE($B99," - ",$A99)),'[1]Segurados Civis'!$A$5:$H$2142,7,FALSE),"")</f>
        <v>90</v>
      </c>
      <c r="E99" s="12">
        <f>IFERROR(VLOOKUP(UPPER(CONCATENATE($B99," - ",$A99)),'[1]Segurados Civis'!$A$5:$H$2142,8,FALSE),"")</f>
        <v>14</v>
      </c>
      <c r="F99" s="12">
        <f t="shared" si="1"/>
        <v>567</v>
      </c>
      <c r="G99" s="5" t="s">
        <v>2</v>
      </c>
      <c r="H99" s="3">
        <v>0</v>
      </c>
      <c r="I99" s="3">
        <v>0</v>
      </c>
      <c r="J99" s="3"/>
      <c r="K99" s="3">
        <v>0</v>
      </c>
    </row>
    <row r="100" spans="1:11" x14ac:dyDescent="0.25">
      <c r="A100" s="5" t="s">
        <v>2554</v>
      </c>
      <c r="B100" s="5" t="s">
        <v>2631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c r="K100" s="3">
        <v>0</v>
      </c>
    </row>
    <row r="101" spans="1:11" x14ac:dyDescent="0.25">
      <c r="A101" s="5" t="s">
        <v>2554</v>
      </c>
      <c r="B101" s="5" t="s">
        <v>2632</v>
      </c>
      <c r="C101" s="12">
        <f>IFERROR(VLOOKUP(UPPER(CONCATENATE($B101," - ",$A101)),'[1]Segurados Civis'!$A$5:$H$2142,6,FALSE),"")</f>
        <v>9714</v>
      </c>
      <c r="D101" s="12">
        <f>IFERROR(VLOOKUP(UPPER(CONCATENATE($B101," - ",$A101)),'[1]Segurados Civis'!$A$5:$H$2142,7,FALSE),"")</f>
        <v>0</v>
      </c>
      <c r="E101" s="12">
        <f>IFERROR(VLOOKUP(UPPER(CONCATENATE($B101," - ",$A101)),'[1]Segurados Civis'!$A$5:$H$2142,8,FALSE),"")</f>
        <v>0</v>
      </c>
      <c r="F101" s="12">
        <f t="shared" si="1"/>
        <v>9714</v>
      </c>
      <c r="G101" s="5" t="s">
        <v>2</v>
      </c>
      <c r="H101" s="3">
        <v>0</v>
      </c>
      <c r="I101" s="3">
        <v>0</v>
      </c>
      <c r="J101" s="3">
        <v>1</v>
      </c>
      <c r="K101" s="3">
        <v>1</v>
      </c>
    </row>
    <row r="102" spans="1:11" x14ac:dyDescent="0.25">
      <c r="A102" s="5" t="s">
        <v>2554</v>
      </c>
      <c r="B102" s="5" t="s">
        <v>2712</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c r="K102" s="3">
        <v>0</v>
      </c>
    </row>
    <row r="103" spans="1:11" x14ac:dyDescent="0.25">
      <c r="A103" s="5" t="s">
        <v>2554</v>
      </c>
      <c r="B103" s="5" t="s">
        <v>2694</v>
      </c>
      <c r="C103" s="12">
        <f>IFERROR(VLOOKUP(UPPER(CONCATENATE($B103," - ",$A103)),'[1]Segurados Civis'!$A$5:$H$2142,6,FALSE),"")</f>
        <v>762</v>
      </c>
      <c r="D103" s="12">
        <f>IFERROR(VLOOKUP(UPPER(CONCATENATE($B103," - ",$A103)),'[1]Segurados Civis'!$A$5:$H$2142,7,FALSE),"")</f>
        <v>117</v>
      </c>
      <c r="E103" s="12">
        <f>IFERROR(VLOOKUP(UPPER(CONCATENATE($B103," - ",$A103)),'[1]Segurados Civis'!$A$5:$H$2142,8,FALSE),"")</f>
        <v>19</v>
      </c>
      <c r="F103" s="12">
        <f t="shared" si="1"/>
        <v>898</v>
      </c>
      <c r="G103" s="5" t="s">
        <v>2</v>
      </c>
      <c r="H103" s="3">
        <v>0</v>
      </c>
      <c r="I103" s="3">
        <v>0</v>
      </c>
      <c r="J103" s="3"/>
      <c r="K103" s="3">
        <v>0</v>
      </c>
    </row>
    <row r="104" spans="1:11" x14ac:dyDescent="0.25">
      <c r="A104" s="5" t="s">
        <v>2554</v>
      </c>
      <c r="B104" s="5" t="s">
        <v>2662</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c r="K104" s="3">
        <v>0</v>
      </c>
    </row>
    <row r="105" spans="1:11" x14ac:dyDescent="0.25">
      <c r="A105" s="5" t="s">
        <v>2554</v>
      </c>
      <c r="B105" s="5" t="s">
        <v>2718</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c r="K105" s="3">
        <v>0</v>
      </c>
    </row>
    <row r="106" spans="1:11" x14ac:dyDescent="0.25">
      <c r="A106" s="5" t="s">
        <v>2554</v>
      </c>
      <c r="B106" s="5" t="s">
        <v>2579</v>
      </c>
      <c r="C106" s="12">
        <f>IFERROR(VLOOKUP(UPPER(CONCATENATE($B106," - ",$A106)),'[1]Segurados Civis'!$A$5:$H$2142,6,FALSE),"")</f>
        <v>345</v>
      </c>
      <c r="D106" s="12">
        <f>IFERROR(VLOOKUP(UPPER(CONCATENATE($B106," - ",$A106)),'[1]Segurados Civis'!$A$5:$H$2142,7,FALSE),"")</f>
        <v>60</v>
      </c>
      <c r="E106" s="12">
        <f>IFERROR(VLOOKUP(UPPER(CONCATENATE($B106," - ",$A106)),'[1]Segurados Civis'!$A$5:$H$2142,8,FALSE),"")</f>
        <v>7</v>
      </c>
      <c r="F106" s="12">
        <f t="shared" si="1"/>
        <v>412</v>
      </c>
      <c r="G106" s="5" t="s">
        <v>2</v>
      </c>
      <c r="H106" s="3">
        <v>0</v>
      </c>
      <c r="I106" s="3">
        <v>0</v>
      </c>
      <c r="J106" s="3"/>
      <c r="K106" s="3">
        <v>0</v>
      </c>
    </row>
    <row r="107" spans="1:11" x14ac:dyDescent="0.25">
      <c r="A107" s="5" t="s">
        <v>2554</v>
      </c>
      <c r="B107" s="5" t="s">
        <v>2579</v>
      </c>
      <c r="C107" s="12">
        <f>IFERROR(VLOOKUP(UPPER(CONCATENATE($B107," - ",$A107)),'[1]Segurados Civis'!$A$5:$H$2142,6,FALSE),"")</f>
        <v>345</v>
      </c>
      <c r="D107" s="12">
        <f>IFERROR(VLOOKUP(UPPER(CONCATENATE($B107," - ",$A107)),'[1]Segurados Civis'!$A$5:$H$2142,7,FALSE),"")</f>
        <v>60</v>
      </c>
      <c r="E107" s="12">
        <f>IFERROR(VLOOKUP(UPPER(CONCATENATE($B107," - ",$A107)),'[1]Segurados Civis'!$A$5:$H$2142,8,FALSE),"")</f>
        <v>7</v>
      </c>
      <c r="F107" s="12">
        <f t="shared" si="1"/>
        <v>412</v>
      </c>
      <c r="G107" s="5" t="s">
        <v>2</v>
      </c>
      <c r="H107" s="3">
        <v>0</v>
      </c>
      <c r="I107" s="3">
        <v>0</v>
      </c>
      <c r="J107" s="3"/>
      <c r="K107" s="3">
        <v>0</v>
      </c>
    </row>
    <row r="108" spans="1:11" x14ac:dyDescent="0.25">
      <c r="A108" s="5" t="s">
        <v>2554</v>
      </c>
      <c r="B108" s="5" t="s">
        <v>2732</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c r="K108" s="3">
        <v>0</v>
      </c>
    </row>
    <row r="109" spans="1:11" x14ac:dyDescent="0.25">
      <c r="A109" s="5" t="s">
        <v>2554</v>
      </c>
      <c r="B109" s="5" t="s">
        <v>2588</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c r="K109" s="3">
        <v>0</v>
      </c>
    </row>
    <row r="110" spans="1:11" x14ac:dyDescent="0.25">
      <c r="A110" s="5" t="s">
        <v>2554</v>
      </c>
      <c r="B110" s="5" t="s">
        <v>2692</v>
      </c>
      <c r="C110" s="12">
        <f>IFERROR(VLOOKUP(UPPER(CONCATENATE($B110," - ",$A110)),'[1]Segurados Civis'!$A$5:$H$2142,6,FALSE),"")</f>
        <v>806</v>
      </c>
      <c r="D110" s="12">
        <f>IFERROR(VLOOKUP(UPPER(CONCATENATE($B110," - ",$A110)),'[1]Segurados Civis'!$A$5:$H$2142,7,FALSE),"")</f>
        <v>250</v>
      </c>
      <c r="E110" s="12">
        <f>IFERROR(VLOOKUP(UPPER(CONCATENATE($B110," - ",$A110)),'[1]Segurados Civis'!$A$5:$H$2142,8,FALSE),"")</f>
        <v>44</v>
      </c>
      <c r="F110" s="12">
        <f t="shared" si="1"/>
        <v>1100</v>
      </c>
      <c r="G110" s="5" t="s">
        <v>2</v>
      </c>
      <c r="H110" s="3">
        <v>1</v>
      </c>
      <c r="I110" s="3">
        <v>1</v>
      </c>
      <c r="J110" s="3"/>
      <c r="K110" s="3">
        <v>0</v>
      </c>
    </row>
    <row r="111" spans="1:11" x14ac:dyDescent="0.25">
      <c r="A111" s="5" t="s">
        <v>2554</v>
      </c>
      <c r="B111" s="5" t="s">
        <v>2637</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c r="K111" s="3">
        <v>0</v>
      </c>
    </row>
    <row r="112" spans="1:11" x14ac:dyDescent="0.25">
      <c r="A112" s="5" t="s">
        <v>2554</v>
      </c>
      <c r="B112" s="5" t="s">
        <v>2627</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c r="K112" s="3">
        <v>0</v>
      </c>
    </row>
    <row r="113" spans="1:11" x14ac:dyDescent="0.25">
      <c r="A113" s="5" t="s">
        <v>2554</v>
      </c>
      <c r="B113" s="5" t="s">
        <v>2559</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c r="K113" s="3">
        <v>0</v>
      </c>
    </row>
    <row r="114" spans="1:11" x14ac:dyDescent="0.25">
      <c r="A114" s="5" t="s">
        <v>2554</v>
      </c>
      <c r="B114" s="5" t="s">
        <v>2700</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2</v>
      </c>
      <c r="H114" s="3">
        <v>0</v>
      </c>
      <c r="I114" s="3">
        <v>0</v>
      </c>
      <c r="J114" s="3"/>
      <c r="K114" s="3">
        <v>0</v>
      </c>
    </row>
    <row r="115" spans="1:11" x14ac:dyDescent="0.25">
      <c r="A115" s="5" t="s">
        <v>2554</v>
      </c>
      <c r="B115" s="5" t="s">
        <v>2589</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c r="K115" s="3">
        <v>0</v>
      </c>
    </row>
    <row r="116" spans="1:11" x14ac:dyDescent="0.25">
      <c r="A116" s="5" t="s">
        <v>2554</v>
      </c>
      <c r="B116" s="5" t="s">
        <v>2590</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c r="K116" s="3">
        <v>0</v>
      </c>
    </row>
    <row r="117" spans="1:11" x14ac:dyDescent="0.25">
      <c r="A117" s="5" t="s">
        <v>2554</v>
      </c>
      <c r="B117" s="5" t="s">
        <v>2638</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c r="K117" s="3">
        <v>0</v>
      </c>
    </row>
    <row r="118" spans="1:11" x14ac:dyDescent="0.25">
      <c r="A118" s="5" t="s">
        <v>2554</v>
      </c>
      <c r="B118" s="5" t="s">
        <v>2591</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c r="K118" s="3">
        <v>0</v>
      </c>
    </row>
    <row r="119" spans="1:11" x14ac:dyDescent="0.25">
      <c r="A119" s="5" t="s">
        <v>2554</v>
      </c>
      <c r="B119" s="5" t="s">
        <v>2592</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c r="K119" s="3">
        <v>0</v>
      </c>
    </row>
    <row r="120" spans="1:11" x14ac:dyDescent="0.25">
      <c r="A120" s="5" t="s">
        <v>2554</v>
      </c>
      <c r="B120" s="5" t="s">
        <v>2754</v>
      </c>
      <c r="C120" s="12">
        <f>IFERROR(VLOOKUP(UPPER(CONCATENATE($B120," - ",$A120)),'[1]Segurados Civis'!$A$5:$H$2142,6,FALSE),"")</f>
        <v>661</v>
      </c>
      <c r="D120" s="12">
        <f>IFERROR(VLOOKUP(UPPER(CONCATENATE($B120," - ",$A120)),'[1]Segurados Civis'!$A$5:$H$2142,7,FALSE),"")</f>
        <v>0</v>
      </c>
      <c r="E120" s="12">
        <f>IFERROR(VLOOKUP(UPPER(CONCATENATE($B120," - ",$A120)),'[1]Segurados Civis'!$A$5:$H$2142,8,FALSE),"")</f>
        <v>11</v>
      </c>
      <c r="F120" s="12">
        <f t="shared" si="1"/>
        <v>672</v>
      </c>
      <c r="G120" s="5" t="s">
        <v>2</v>
      </c>
      <c r="H120" s="3">
        <v>0</v>
      </c>
      <c r="I120" s="3">
        <v>0</v>
      </c>
      <c r="J120" s="3"/>
      <c r="K120" s="3">
        <v>0</v>
      </c>
    </row>
    <row r="121" spans="1:11" x14ac:dyDescent="0.25">
      <c r="A121" s="5" t="s">
        <v>2554</v>
      </c>
      <c r="B121" s="5" t="s">
        <v>2688</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2</v>
      </c>
      <c r="H121" s="3">
        <v>0</v>
      </c>
      <c r="I121" s="3">
        <v>0</v>
      </c>
      <c r="J121" s="3"/>
      <c r="K121" s="3">
        <v>0</v>
      </c>
    </row>
    <row r="122" spans="1:11" x14ac:dyDescent="0.25">
      <c r="A122" s="5" t="s">
        <v>2554</v>
      </c>
      <c r="B122" s="5" t="s">
        <v>2719</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c r="K122" s="3">
        <v>0</v>
      </c>
    </row>
    <row r="123" spans="1:11" x14ac:dyDescent="0.25">
      <c r="A123" s="5" t="s">
        <v>2554</v>
      </c>
      <c r="B123" s="5" t="s">
        <v>2593</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c r="K123" s="3">
        <v>0</v>
      </c>
    </row>
    <row r="124" spans="1:11" x14ac:dyDescent="0.25">
      <c r="A124" s="5" t="s">
        <v>2554</v>
      </c>
      <c r="B124" s="5" t="s">
        <v>2663</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c r="K124" s="3">
        <v>0</v>
      </c>
    </row>
    <row r="125" spans="1:11" x14ac:dyDescent="0.25">
      <c r="A125" s="5" t="s">
        <v>2554</v>
      </c>
      <c r="B125" s="5" t="s">
        <v>2564</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c r="K125" s="3">
        <v>0</v>
      </c>
    </row>
    <row r="126" spans="1:11" x14ac:dyDescent="0.25">
      <c r="A126" s="5" t="s">
        <v>2554</v>
      </c>
      <c r="B126" s="5" t="s">
        <v>2673</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c r="K126" s="3">
        <v>0</v>
      </c>
    </row>
    <row r="127" spans="1:11" x14ac:dyDescent="0.25">
      <c r="A127" s="5" t="s">
        <v>2554</v>
      </c>
      <c r="B127" s="5" t="s">
        <v>2682</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c r="K127" s="3">
        <v>0</v>
      </c>
    </row>
    <row r="128" spans="1:11" x14ac:dyDescent="0.25">
      <c r="A128" s="5" t="s">
        <v>2554</v>
      </c>
      <c r="B128" s="5" t="s">
        <v>2581</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2</v>
      </c>
      <c r="H128" s="3">
        <v>0</v>
      </c>
      <c r="I128" s="3">
        <v>0</v>
      </c>
      <c r="J128" s="3"/>
      <c r="K128" s="3">
        <v>0</v>
      </c>
    </row>
    <row r="129" spans="1:11" x14ac:dyDescent="0.25">
      <c r="A129" s="5" t="s">
        <v>2554</v>
      </c>
      <c r="B129" s="5" t="s">
        <v>2650</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c r="K129" s="3">
        <v>0</v>
      </c>
    </row>
    <row r="130" spans="1:11" x14ac:dyDescent="0.25">
      <c r="A130" s="5" t="s">
        <v>2554</v>
      </c>
      <c r="B130" s="5" t="s">
        <v>2664</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c r="K130" s="3">
        <v>0</v>
      </c>
    </row>
    <row r="131" spans="1:11" x14ac:dyDescent="0.25">
      <c r="A131" s="5" t="s">
        <v>2554</v>
      </c>
      <c r="B131" s="5" t="s">
        <v>734</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v>0</v>
      </c>
      <c r="J131" s="3"/>
      <c r="K131" s="3">
        <v>0</v>
      </c>
    </row>
    <row r="132" spans="1:11" x14ac:dyDescent="0.25">
      <c r="A132" s="5" t="s">
        <v>2554</v>
      </c>
      <c r="B132" s="5" t="s">
        <v>2683</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c r="K132" s="3">
        <v>0</v>
      </c>
    </row>
    <row r="133" spans="1:11" x14ac:dyDescent="0.25">
      <c r="A133" s="5" t="s">
        <v>2554</v>
      </c>
      <c r="B133" s="5" t="s">
        <v>2714</v>
      </c>
      <c r="C133" s="12">
        <f>IFERROR(VLOOKUP(UPPER(CONCATENATE($B133," - ",$A133)),'[1]Segurados Civis'!$A$5:$H$2142,6,FALSE),"")</f>
        <v>266</v>
      </c>
      <c r="D133" s="12">
        <f>IFERROR(VLOOKUP(UPPER(CONCATENATE($B133," - ",$A133)),'[1]Segurados Civis'!$A$5:$H$2142,7,FALSE),"")</f>
        <v>159</v>
      </c>
      <c r="E133" s="12">
        <f>IFERROR(VLOOKUP(UPPER(CONCATENATE($B133," - ",$A133)),'[1]Segurados Civis'!$A$5:$H$2142,8,FALSE),"")</f>
        <v>22</v>
      </c>
      <c r="F133" s="12">
        <f t="shared" si="2"/>
        <v>447</v>
      </c>
      <c r="G133" s="5" t="s">
        <v>2</v>
      </c>
      <c r="H133" s="3">
        <v>0</v>
      </c>
      <c r="I133" s="3">
        <v>0</v>
      </c>
      <c r="J133" s="3"/>
      <c r="K133" s="3">
        <v>0</v>
      </c>
    </row>
    <row r="134" spans="1:11" x14ac:dyDescent="0.25">
      <c r="A134" s="5" t="s">
        <v>2554</v>
      </c>
      <c r="B134" s="5" t="s">
        <v>2594</v>
      </c>
      <c r="C134" s="12" t="str">
        <f>IFERROR(VLOOKUP(UPPER(CONCATENATE($B134," - ",$A134)),'[1]Segurados Civis'!$A$5:$H$2142,6,FALSE),"")</f>
        <v/>
      </c>
      <c r="D134" s="12" t="str">
        <f>IFERROR(VLOOKUP(UPPER(CONCATENATE($B134," - ",$A134)),'[1]Segurados Civis'!$A$5:$H$2142,7,FALSE),"")</f>
        <v/>
      </c>
      <c r="E134" s="12" t="str">
        <f>IFERROR(VLOOKUP(UPPER(CONCATENATE($B134," - ",$A134)),'[1]Segurados Civis'!$A$5:$H$2142,8,FALSE),"")</f>
        <v/>
      </c>
      <c r="F134" s="12" t="str">
        <f t="shared" si="2"/>
        <v/>
      </c>
      <c r="G134" s="5" t="s">
        <v>4</v>
      </c>
      <c r="H134" s="3">
        <v>0</v>
      </c>
      <c r="I134" s="3">
        <v>0</v>
      </c>
      <c r="J134" s="3"/>
      <c r="K134" s="3">
        <v>0</v>
      </c>
    </row>
    <row r="135" spans="1:11" x14ac:dyDescent="0.25">
      <c r="A135" s="5" t="s">
        <v>2554</v>
      </c>
      <c r="B135" s="5" t="s">
        <v>806</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c r="K135" s="3">
        <v>0</v>
      </c>
    </row>
    <row r="136" spans="1:11" x14ac:dyDescent="0.25">
      <c r="A136" s="5" t="s">
        <v>2554</v>
      </c>
      <c r="B136" s="5" t="s">
        <v>2674</v>
      </c>
      <c r="C136" s="12">
        <f>IFERROR(VLOOKUP(UPPER(CONCATENATE($B136," - ",$A136)),'[1]Segurados Civis'!$A$5:$H$2142,6,FALSE),"")</f>
        <v>270</v>
      </c>
      <c r="D136" s="12">
        <f>IFERROR(VLOOKUP(UPPER(CONCATENATE($B136," - ",$A136)),'[1]Segurados Civis'!$A$5:$H$2142,7,FALSE),"")</f>
        <v>92</v>
      </c>
      <c r="E136" s="12">
        <f>IFERROR(VLOOKUP(UPPER(CONCATENATE($B136," - ",$A136)),'[1]Segurados Civis'!$A$5:$H$2142,8,FALSE),"")</f>
        <v>16</v>
      </c>
      <c r="F136" s="12">
        <f t="shared" si="2"/>
        <v>378</v>
      </c>
      <c r="G136" s="5" t="s">
        <v>2</v>
      </c>
      <c r="H136" s="3">
        <v>0</v>
      </c>
      <c r="I136" s="3">
        <v>0</v>
      </c>
      <c r="J136" s="3"/>
      <c r="K136" s="3">
        <v>0</v>
      </c>
    </row>
    <row r="137" spans="1:11" x14ac:dyDescent="0.25">
      <c r="A137" s="5" t="s">
        <v>2554</v>
      </c>
      <c r="B137" s="5" t="s">
        <v>2728</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c r="K137" s="3">
        <v>0</v>
      </c>
    </row>
    <row r="138" spans="1:11" x14ac:dyDescent="0.25">
      <c r="A138" s="5" t="s">
        <v>2554</v>
      </c>
      <c r="B138" s="5" t="s">
        <v>2595</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5" t="s">
        <v>4</v>
      </c>
      <c r="H138" s="3">
        <v>0</v>
      </c>
      <c r="I138" s="3">
        <v>0</v>
      </c>
      <c r="J138" s="3"/>
      <c r="K138" s="3">
        <v>0</v>
      </c>
    </row>
    <row r="139" spans="1:11" x14ac:dyDescent="0.25">
      <c r="A139" s="5" t="s">
        <v>2554</v>
      </c>
      <c r="B139" s="5" t="s">
        <v>2626</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c r="K139" s="3">
        <v>0</v>
      </c>
    </row>
    <row r="140" spans="1:11" x14ac:dyDescent="0.25">
      <c r="A140" s="5" t="s">
        <v>2554</v>
      </c>
      <c r="B140" s="5" t="s">
        <v>2689</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c r="K140" s="3">
        <v>0</v>
      </c>
    </row>
    <row r="141" spans="1:11" x14ac:dyDescent="0.25">
      <c r="A141" s="5" t="s">
        <v>2554</v>
      </c>
      <c r="B141" s="5" t="s">
        <v>2570</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v>0</v>
      </c>
      <c r="J141" s="3"/>
      <c r="K141" s="3">
        <v>0</v>
      </c>
    </row>
    <row r="142" spans="1:11" x14ac:dyDescent="0.25">
      <c r="A142" s="5" t="s">
        <v>2554</v>
      </c>
      <c r="B142" s="5" t="s">
        <v>2560</v>
      </c>
      <c r="C142" s="12">
        <f>IFERROR(VLOOKUP(UPPER(CONCATENATE($B142," - ",$A142)),'[1]Segurados Civis'!$A$5:$H$2142,6,FALSE),"")</f>
        <v>2254</v>
      </c>
      <c r="D142" s="12">
        <f>IFERROR(VLOOKUP(UPPER(CONCATENATE($B142," - ",$A142)),'[1]Segurados Civis'!$A$5:$H$2142,7,FALSE),"")</f>
        <v>666</v>
      </c>
      <c r="E142" s="12">
        <f>IFERROR(VLOOKUP(UPPER(CONCATENATE($B142," - ",$A142)),'[1]Segurados Civis'!$A$5:$H$2142,8,FALSE),"")</f>
        <v>137</v>
      </c>
      <c r="F142" s="12">
        <f t="shared" si="2"/>
        <v>3057</v>
      </c>
      <c r="G142" s="5" t="s">
        <v>2</v>
      </c>
      <c r="H142" s="3">
        <v>0</v>
      </c>
      <c r="I142" s="3">
        <v>0</v>
      </c>
      <c r="J142" s="3"/>
      <c r="K142" s="3">
        <v>0</v>
      </c>
    </row>
    <row r="143" spans="1:11" x14ac:dyDescent="0.25">
      <c r="A143" s="5" t="s">
        <v>2554</v>
      </c>
      <c r="B143" s="5" t="s">
        <v>2576</v>
      </c>
      <c r="C143" s="12">
        <f>IFERROR(VLOOKUP(UPPER(CONCATENATE($B143," - ",$A143)),'[1]Segurados Civis'!$A$5:$H$2142,6,FALSE),"")</f>
        <v>414</v>
      </c>
      <c r="D143" s="12">
        <f>IFERROR(VLOOKUP(UPPER(CONCATENATE($B143," - ",$A143)),'[1]Segurados Civis'!$A$5:$H$2142,7,FALSE),"")</f>
        <v>94</v>
      </c>
      <c r="E143" s="12">
        <f>IFERROR(VLOOKUP(UPPER(CONCATENATE($B143," - ",$A143)),'[1]Segurados Civis'!$A$5:$H$2142,8,FALSE),"")</f>
        <v>17</v>
      </c>
      <c r="F143" s="12">
        <f t="shared" si="2"/>
        <v>525</v>
      </c>
      <c r="G143" s="5" t="s">
        <v>2</v>
      </c>
      <c r="H143" s="3">
        <v>0</v>
      </c>
      <c r="I143" s="3">
        <v>0</v>
      </c>
      <c r="J143" s="3"/>
      <c r="K143" s="3">
        <v>0</v>
      </c>
    </row>
    <row r="144" spans="1:11" x14ac:dyDescent="0.25">
      <c r="A144" s="5" t="s">
        <v>2554</v>
      </c>
      <c r="B144" s="5" t="s">
        <v>793</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c r="K144" s="3">
        <v>0</v>
      </c>
    </row>
    <row r="145" spans="1:11" x14ac:dyDescent="0.25">
      <c r="A145" s="5" t="s">
        <v>2554</v>
      </c>
      <c r="B145" s="5" t="s">
        <v>2730</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2</v>
      </c>
      <c r="H145" s="3">
        <v>0</v>
      </c>
      <c r="I145" s="3">
        <v>0</v>
      </c>
      <c r="J145" s="3"/>
      <c r="K145" s="3">
        <v>0</v>
      </c>
    </row>
    <row r="146" spans="1:11" x14ac:dyDescent="0.25">
      <c r="A146" s="5" t="s">
        <v>2554</v>
      </c>
      <c r="B146" s="5" t="s">
        <v>2751</v>
      </c>
      <c r="C146" s="12">
        <f>IFERROR(VLOOKUP(UPPER(CONCATENATE($B146," - ",$A146)),'[1]Segurados Civis'!$A$5:$H$2142,6,FALSE),"")</f>
        <v>720</v>
      </c>
      <c r="D146" s="12">
        <f>IFERROR(VLOOKUP(UPPER(CONCATENATE($B146," - ",$A146)),'[1]Segurados Civis'!$A$5:$H$2142,7,FALSE),"")</f>
        <v>217</v>
      </c>
      <c r="E146" s="12">
        <f>IFERROR(VLOOKUP(UPPER(CONCATENATE($B146," - ",$A146)),'[1]Segurados Civis'!$A$5:$H$2142,8,FALSE),"")</f>
        <v>59</v>
      </c>
      <c r="F146" s="12">
        <f t="shared" si="2"/>
        <v>996</v>
      </c>
      <c r="G146" s="5" t="s">
        <v>2</v>
      </c>
      <c r="H146" s="3">
        <v>0</v>
      </c>
      <c r="I146" s="3">
        <v>0</v>
      </c>
      <c r="J146" s="3"/>
      <c r="K146" s="3">
        <v>0</v>
      </c>
    </row>
    <row r="147" spans="1:11" x14ac:dyDescent="0.25">
      <c r="A147" s="5" t="s">
        <v>2554</v>
      </c>
      <c r="B147" s="5" t="s">
        <v>2701</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5" t="s">
        <v>4</v>
      </c>
      <c r="H147" s="3">
        <v>0</v>
      </c>
      <c r="I147" s="3">
        <v>0</v>
      </c>
      <c r="J147" s="3"/>
      <c r="K147" s="3">
        <v>0</v>
      </c>
    </row>
    <row r="148" spans="1:11" x14ac:dyDescent="0.25">
      <c r="A148" s="5" t="s">
        <v>2554</v>
      </c>
      <c r="B148" s="5" t="s">
        <v>2720</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5" t="s">
        <v>4</v>
      </c>
      <c r="H148" s="3">
        <v>0</v>
      </c>
      <c r="I148" s="3">
        <v>0</v>
      </c>
      <c r="J148" s="3"/>
      <c r="K148" s="3">
        <v>0</v>
      </c>
    </row>
    <row r="149" spans="1:11" x14ac:dyDescent="0.25">
      <c r="A149" s="5" t="s">
        <v>2554</v>
      </c>
      <c r="B149" s="5" t="s">
        <v>2605</v>
      </c>
      <c r="C149" s="12">
        <f>IFERROR(VLOOKUP(UPPER(CONCATENATE($B149," - ",$A149)),'[1]Segurados Civis'!$A$5:$H$2142,6,FALSE),"")</f>
        <v>778</v>
      </c>
      <c r="D149" s="12">
        <f>IFERROR(VLOOKUP(UPPER(CONCATENATE($B149," - ",$A149)),'[1]Segurados Civis'!$A$5:$H$2142,7,FALSE),"")</f>
        <v>226</v>
      </c>
      <c r="E149" s="12">
        <f>IFERROR(VLOOKUP(UPPER(CONCATENATE($B149," - ",$A149)),'[1]Segurados Civis'!$A$5:$H$2142,8,FALSE),"")</f>
        <v>31</v>
      </c>
      <c r="F149" s="12">
        <f t="shared" si="2"/>
        <v>1035</v>
      </c>
      <c r="G149" s="5" t="s">
        <v>2</v>
      </c>
      <c r="H149" s="3">
        <v>0</v>
      </c>
      <c r="I149" s="3">
        <v>0</v>
      </c>
      <c r="J149" s="3"/>
      <c r="K149" s="3">
        <v>0</v>
      </c>
    </row>
    <row r="150" spans="1:11" x14ac:dyDescent="0.25">
      <c r="A150" s="5" t="s">
        <v>2554</v>
      </c>
      <c r="B150" s="5" t="s">
        <v>36</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c r="K150" s="3">
        <v>0</v>
      </c>
    </row>
    <row r="151" spans="1:11" x14ac:dyDescent="0.25">
      <c r="A151" s="5" t="s">
        <v>2554</v>
      </c>
      <c r="B151" s="5" t="s">
        <v>2697</v>
      </c>
      <c r="C151" s="12">
        <f>IFERROR(VLOOKUP(UPPER(CONCATENATE($B151," - ",$A151)),'[1]Segurados Civis'!$A$5:$H$2142,6,FALSE),"")</f>
        <v>242</v>
      </c>
      <c r="D151" s="12">
        <f>IFERROR(VLOOKUP(UPPER(CONCATENATE($B151," - ",$A151)),'[1]Segurados Civis'!$A$5:$H$2142,7,FALSE),"")</f>
        <v>97</v>
      </c>
      <c r="E151" s="12">
        <f>IFERROR(VLOOKUP(UPPER(CONCATENATE($B151," - ",$A151)),'[1]Segurados Civis'!$A$5:$H$2142,8,FALSE),"")</f>
        <v>19</v>
      </c>
      <c r="F151" s="12">
        <f t="shared" si="2"/>
        <v>358</v>
      </c>
      <c r="G151" s="5" t="s">
        <v>2</v>
      </c>
      <c r="H151" s="3">
        <v>0</v>
      </c>
      <c r="I151" s="3">
        <v>0</v>
      </c>
      <c r="J151" s="3"/>
      <c r="K151" s="3">
        <v>0</v>
      </c>
    </row>
    <row r="152" spans="1:11" x14ac:dyDescent="0.25">
      <c r="A152" s="5" t="s">
        <v>2554</v>
      </c>
      <c r="B152" s="5" t="s">
        <v>2612</v>
      </c>
      <c r="C152" s="12">
        <f>IFERROR(VLOOKUP(UPPER(CONCATENATE($B152," - ",$A152)),'[1]Segurados Civis'!$A$5:$H$2142,6,FALSE),"")</f>
        <v>130</v>
      </c>
      <c r="D152" s="12">
        <f>IFERROR(VLOOKUP(UPPER(CONCATENATE($B152," - ",$A152)),'[1]Segurados Civis'!$A$5:$H$2142,7,FALSE),"")</f>
        <v>120</v>
      </c>
      <c r="E152" s="12">
        <f>IFERROR(VLOOKUP(UPPER(CONCATENATE($B152," - ",$A152)),'[1]Segurados Civis'!$A$5:$H$2142,8,FALSE),"")</f>
        <v>12</v>
      </c>
      <c r="F152" s="12">
        <f t="shared" si="2"/>
        <v>262</v>
      </c>
      <c r="G152" s="5" t="s">
        <v>2</v>
      </c>
      <c r="H152" s="3">
        <v>0</v>
      </c>
      <c r="I152" s="3">
        <v>0</v>
      </c>
      <c r="J152" s="3"/>
      <c r="K152" s="3">
        <v>0</v>
      </c>
    </row>
    <row r="153" spans="1:11" x14ac:dyDescent="0.25">
      <c r="A153" s="5" t="s">
        <v>2554</v>
      </c>
      <c r="B153" s="5" t="s">
        <v>2656</v>
      </c>
      <c r="C153" s="12">
        <f>IFERROR(VLOOKUP(UPPER(CONCATENATE($B153," - ",$A153)),'[1]Segurados Civis'!$A$5:$H$2142,6,FALSE),"")</f>
        <v>302</v>
      </c>
      <c r="D153" s="12">
        <f>IFERROR(VLOOKUP(UPPER(CONCATENATE($B153," - ",$A153)),'[1]Segurados Civis'!$A$5:$H$2142,7,FALSE),"")</f>
        <v>31</v>
      </c>
      <c r="E153" s="12">
        <f>IFERROR(VLOOKUP(UPPER(CONCATENATE($B153," - ",$A153)),'[1]Segurados Civis'!$A$5:$H$2142,8,FALSE),"")</f>
        <v>4</v>
      </c>
      <c r="F153" s="12">
        <f t="shared" si="2"/>
        <v>337</v>
      </c>
      <c r="G153" s="5" t="s">
        <v>2</v>
      </c>
      <c r="H153" s="3">
        <v>0</v>
      </c>
      <c r="I153" s="3">
        <v>0</v>
      </c>
      <c r="J153" s="3"/>
      <c r="K153" s="3">
        <v>0</v>
      </c>
    </row>
    <row r="154" spans="1:11" x14ac:dyDescent="0.25">
      <c r="A154" s="5" t="s">
        <v>2554</v>
      </c>
      <c r="B154" s="5" t="s">
        <v>2596</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c r="K154" s="3">
        <v>0</v>
      </c>
    </row>
    <row r="155" spans="1:11" x14ac:dyDescent="0.25">
      <c r="A155" s="5" t="s">
        <v>2554</v>
      </c>
      <c r="B155" s="5" t="s">
        <v>2597</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5" t="s">
        <v>4</v>
      </c>
      <c r="H155" s="3">
        <v>0</v>
      </c>
      <c r="I155" s="3">
        <v>0</v>
      </c>
      <c r="J155" s="3"/>
      <c r="K155" s="3">
        <v>0</v>
      </c>
    </row>
    <row r="156" spans="1:11" x14ac:dyDescent="0.25">
      <c r="A156" s="5" t="s">
        <v>2554</v>
      </c>
      <c r="B156" s="5" t="s">
        <v>2749</v>
      </c>
      <c r="C156" s="12">
        <f>IFERROR(VLOOKUP(UPPER(CONCATENATE($B156," - ",$A156)),'[1]Segurados Civis'!$A$5:$H$2142,6,FALSE),"")</f>
        <v>231</v>
      </c>
      <c r="D156" s="12">
        <f>IFERROR(VLOOKUP(UPPER(CONCATENATE($B156," - ",$A156)),'[1]Segurados Civis'!$A$5:$H$2142,7,FALSE),"")</f>
        <v>17</v>
      </c>
      <c r="E156" s="12">
        <f>IFERROR(VLOOKUP(UPPER(CONCATENATE($B156," - ",$A156)),'[1]Segurados Civis'!$A$5:$H$2142,8,FALSE),"")</f>
        <v>7</v>
      </c>
      <c r="F156" s="12">
        <f t="shared" si="2"/>
        <v>255</v>
      </c>
      <c r="G156" s="5" t="s">
        <v>2</v>
      </c>
      <c r="H156" s="3">
        <v>0</v>
      </c>
      <c r="I156" s="3">
        <v>0</v>
      </c>
      <c r="J156" s="3"/>
      <c r="K156" s="3">
        <v>0</v>
      </c>
    </row>
    <row r="157" spans="1:11" x14ac:dyDescent="0.25">
      <c r="A157" s="5" t="s">
        <v>2554</v>
      </c>
      <c r="B157" s="5" t="s">
        <v>2741</v>
      </c>
      <c r="C157" s="12">
        <f>IFERROR(VLOOKUP(UPPER(CONCATENATE($B157," - ",$A157)),'[1]Segurados Civis'!$A$5:$H$2142,6,FALSE),"")</f>
        <v>275</v>
      </c>
      <c r="D157" s="12">
        <f>IFERROR(VLOOKUP(UPPER(CONCATENATE($B157," - ",$A157)),'[1]Segurados Civis'!$A$5:$H$2142,7,FALSE),"")</f>
        <v>13</v>
      </c>
      <c r="E157" s="12">
        <f>IFERROR(VLOOKUP(UPPER(CONCATENATE($B157," - ",$A157)),'[1]Segurados Civis'!$A$5:$H$2142,8,FALSE),"")</f>
        <v>3</v>
      </c>
      <c r="F157" s="12">
        <f t="shared" si="2"/>
        <v>291</v>
      </c>
      <c r="G157" s="5" t="s">
        <v>2</v>
      </c>
      <c r="H157" s="3">
        <v>0</v>
      </c>
      <c r="I157" s="3">
        <v>0</v>
      </c>
      <c r="J157" s="3"/>
      <c r="K157" s="3">
        <v>0</v>
      </c>
    </row>
    <row r="158" spans="1:11" x14ac:dyDescent="0.25">
      <c r="A158" s="5" t="s">
        <v>2554</v>
      </c>
      <c r="B158" s="5" t="s">
        <v>2629</v>
      </c>
      <c r="C158" s="12" t="str">
        <f>IFERROR(VLOOKUP(UPPER(CONCATENATE($B158," - ",$A158)),'[1]Segurados Civis'!$A$5:$H$2142,6,FALSE),"")</f>
        <v/>
      </c>
      <c r="D158" s="12" t="str">
        <f>IFERROR(VLOOKUP(UPPER(CONCATENATE($B158," - ",$A158)),'[1]Segurados Civis'!$A$5:$H$2142,7,FALSE),"")</f>
        <v/>
      </c>
      <c r="E158" s="12" t="str">
        <f>IFERROR(VLOOKUP(UPPER(CONCATENATE($B158," - ",$A158)),'[1]Segurados Civis'!$A$5:$H$2142,8,FALSE),"")</f>
        <v/>
      </c>
      <c r="F158" s="12" t="str">
        <f t="shared" si="2"/>
        <v/>
      </c>
      <c r="G158" s="5" t="s">
        <v>4</v>
      </c>
      <c r="H158" s="3">
        <v>0</v>
      </c>
      <c r="I158" s="3">
        <v>0</v>
      </c>
      <c r="J158" s="3"/>
      <c r="K158" s="3">
        <v>0</v>
      </c>
    </row>
    <row r="159" spans="1:11" x14ac:dyDescent="0.25">
      <c r="A159" s="5" t="s">
        <v>2554</v>
      </c>
      <c r="B159" s="5" t="s">
        <v>1698</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5" t="s">
        <v>4</v>
      </c>
      <c r="H159" s="3">
        <v>0</v>
      </c>
      <c r="I159" s="3">
        <v>0</v>
      </c>
      <c r="J159" s="3"/>
      <c r="K159" s="3">
        <v>0</v>
      </c>
    </row>
    <row r="160" spans="1:11" x14ac:dyDescent="0.25">
      <c r="A160" s="5" t="s">
        <v>2554</v>
      </c>
      <c r="B160" s="5" t="s">
        <v>2667</v>
      </c>
      <c r="C160" s="12">
        <f>IFERROR(VLOOKUP(UPPER(CONCATENATE($B160," - ",$A160)),'[1]Segurados Civis'!$A$5:$H$2142,6,FALSE),"")</f>
        <v>623</v>
      </c>
      <c r="D160" s="12">
        <f>IFERROR(VLOOKUP(UPPER(CONCATENATE($B160," - ",$A160)),'[1]Segurados Civis'!$A$5:$H$2142,7,FALSE),"")</f>
        <v>146</v>
      </c>
      <c r="E160" s="12">
        <f>IFERROR(VLOOKUP(UPPER(CONCATENATE($B160," - ",$A160)),'[1]Segurados Civis'!$A$5:$H$2142,8,FALSE),"")</f>
        <v>46</v>
      </c>
      <c r="F160" s="12">
        <f t="shared" si="2"/>
        <v>815</v>
      </c>
      <c r="G160" s="5" t="s">
        <v>2</v>
      </c>
      <c r="H160" s="3">
        <v>0</v>
      </c>
      <c r="I160" s="3">
        <v>0</v>
      </c>
      <c r="J160" s="3"/>
      <c r="K160" s="3">
        <v>0</v>
      </c>
    </row>
    <row r="161" spans="1:11" x14ac:dyDescent="0.25">
      <c r="A161" s="5" t="s">
        <v>2554</v>
      </c>
      <c r="B161" s="5" t="s">
        <v>2654</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v>0</v>
      </c>
      <c r="J161" s="3"/>
      <c r="K161" s="3">
        <v>0</v>
      </c>
    </row>
    <row r="162" spans="1:11" x14ac:dyDescent="0.25">
      <c r="A162" s="5" t="s">
        <v>2554</v>
      </c>
      <c r="B162" s="5" t="s">
        <v>325</v>
      </c>
      <c r="C162" s="12">
        <f>IFERROR(VLOOKUP(UPPER(CONCATENATE($B162," - ",$A162)),'[1]Segurados Civis'!$A$5:$H$2142,6,FALSE),"")</f>
        <v>891</v>
      </c>
      <c r="D162" s="12">
        <f>IFERROR(VLOOKUP(UPPER(CONCATENATE($B162," - ",$A162)),'[1]Segurados Civis'!$A$5:$H$2142,7,FALSE),"")</f>
        <v>536</v>
      </c>
      <c r="E162" s="12">
        <f>IFERROR(VLOOKUP(UPPER(CONCATENATE($B162," - ",$A162)),'[1]Segurados Civis'!$A$5:$H$2142,8,FALSE),"")</f>
        <v>75</v>
      </c>
      <c r="F162" s="12">
        <f t="shared" si="2"/>
        <v>1502</v>
      </c>
      <c r="G162" s="5" t="s">
        <v>2</v>
      </c>
      <c r="H162" s="3">
        <v>1</v>
      </c>
      <c r="I162" s="3">
        <v>0</v>
      </c>
      <c r="J162" s="3"/>
      <c r="K162" s="3">
        <v>0</v>
      </c>
    </row>
    <row r="163" spans="1:11" x14ac:dyDescent="0.25">
      <c r="A163" s="5" t="s">
        <v>2554</v>
      </c>
      <c r="B163" s="5" t="s">
        <v>2571</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c r="K163" s="3">
        <v>0</v>
      </c>
    </row>
    <row r="164" spans="1:11" x14ac:dyDescent="0.25">
      <c r="A164" s="5" t="s">
        <v>2554</v>
      </c>
      <c r="B164" s="5" t="s">
        <v>2753</v>
      </c>
      <c r="C164" s="12">
        <f>IFERROR(VLOOKUP(UPPER(CONCATENATE($B164," - ",$A164)),'[1]Segurados Civis'!$A$5:$H$2142,6,FALSE),"")</f>
        <v>524</v>
      </c>
      <c r="D164" s="12">
        <f>IFERROR(VLOOKUP(UPPER(CONCATENATE($B164," - ",$A164)),'[1]Segurados Civis'!$A$5:$H$2142,7,FALSE),"")</f>
        <v>148</v>
      </c>
      <c r="E164" s="12">
        <f>IFERROR(VLOOKUP(UPPER(CONCATENATE($B164," - ",$A164)),'[1]Segurados Civis'!$A$5:$H$2142,8,FALSE),"")</f>
        <v>26</v>
      </c>
      <c r="F164" s="12">
        <f t="shared" si="2"/>
        <v>698</v>
      </c>
      <c r="G164" s="5" t="s">
        <v>2</v>
      </c>
      <c r="H164" s="3">
        <v>0</v>
      </c>
      <c r="I164" s="3">
        <v>0</v>
      </c>
      <c r="J164" s="3"/>
      <c r="K164" s="3">
        <v>0</v>
      </c>
    </row>
    <row r="165" spans="1:11" x14ac:dyDescent="0.25">
      <c r="A165" s="5" t="s">
        <v>2554</v>
      </c>
      <c r="B165" s="5" t="s">
        <v>1170</v>
      </c>
      <c r="C165" s="12">
        <f>IFERROR(VLOOKUP(UPPER(CONCATENATE($B165," - ",$A165)),'[1]Segurados Civis'!$A$5:$H$2142,6,FALSE),"")</f>
        <v>214</v>
      </c>
      <c r="D165" s="12">
        <f>IFERROR(VLOOKUP(UPPER(CONCATENATE($B165," - ",$A165)),'[1]Segurados Civis'!$A$5:$H$2142,7,FALSE),"")</f>
        <v>27</v>
      </c>
      <c r="E165" s="12">
        <f>IFERROR(VLOOKUP(UPPER(CONCATENATE($B165," - ",$A165)),'[1]Segurados Civis'!$A$5:$H$2142,8,FALSE),"")</f>
        <v>2</v>
      </c>
      <c r="F165" s="12">
        <f t="shared" si="2"/>
        <v>243</v>
      </c>
      <c r="G165" s="5" t="s">
        <v>2</v>
      </c>
      <c r="H165" s="3">
        <v>0</v>
      </c>
      <c r="I165" s="3">
        <v>0</v>
      </c>
      <c r="J165" s="3"/>
      <c r="K165" s="3">
        <v>0</v>
      </c>
    </row>
    <row r="166" spans="1:11" x14ac:dyDescent="0.25">
      <c r="A166" s="5" t="s">
        <v>2554</v>
      </c>
      <c r="B166" s="5" t="s">
        <v>2598</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c r="K166" s="3">
        <v>0</v>
      </c>
    </row>
    <row r="167" spans="1:11" x14ac:dyDescent="0.25">
      <c r="A167" s="5" t="s">
        <v>2554</v>
      </c>
      <c r="B167" s="5" t="s">
        <v>2735</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c r="K167" s="3">
        <v>0</v>
      </c>
    </row>
    <row r="168" spans="1:11" x14ac:dyDescent="0.25">
      <c r="A168" s="5" t="s">
        <v>2554</v>
      </c>
      <c r="B168" s="5" t="s">
        <v>2702</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c r="K168" s="3">
        <v>0</v>
      </c>
    </row>
    <row r="169" spans="1:11" x14ac:dyDescent="0.25">
      <c r="A169" s="5" t="s">
        <v>2554</v>
      </c>
      <c r="B169" s="5" t="s">
        <v>2599</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c r="K169" s="3">
        <v>0</v>
      </c>
    </row>
    <row r="170" spans="1:11" x14ac:dyDescent="0.25">
      <c r="A170" s="5" t="s">
        <v>2554</v>
      </c>
      <c r="B170" s="5" t="s">
        <v>2600</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v>0</v>
      </c>
      <c r="J170" s="3"/>
      <c r="K170" s="3">
        <v>0</v>
      </c>
    </row>
    <row r="171" spans="1:11" x14ac:dyDescent="0.25">
      <c r="A171" s="5" t="s">
        <v>2554</v>
      </c>
      <c r="B171" s="5" t="s">
        <v>2655</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4</v>
      </c>
      <c r="H171" s="3">
        <v>0</v>
      </c>
      <c r="I171" s="3">
        <v>0</v>
      </c>
      <c r="J171" s="3"/>
      <c r="K171" s="3">
        <v>0</v>
      </c>
    </row>
    <row r="172" spans="1:11" x14ac:dyDescent="0.25">
      <c r="A172" s="5" t="s">
        <v>2554</v>
      </c>
      <c r="B172" s="5" t="s">
        <v>2675</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4</v>
      </c>
      <c r="H172" s="3">
        <v>0</v>
      </c>
      <c r="I172" s="3">
        <v>0</v>
      </c>
      <c r="J172" s="3"/>
      <c r="K172" s="3">
        <v>0</v>
      </c>
    </row>
    <row r="173" spans="1:11" x14ac:dyDescent="0.25">
      <c r="A173" s="5" t="s">
        <v>2554</v>
      </c>
      <c r="B173" s="5" t="s">
        <v>2557</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c r="K173" s="3">
        <v>0</v>
      </c>
    </row>
    <row r="174" spans="1:11" x14ac:dyDescent="0.25">
      <c r="A174" s="5" t="s">
        <v>2554</v>
      </c>
      <c r="B174" s="5" t="s">
        <v>2752</v>
      </c>
      <c r="C174" s="12">
        <f>IFERROR(VLOOKUP(UPPER(CONCATENATE($B174," - ",$A174)),'[1]Segurados Civis'!$A$5:$H$2142,6,FALSE),"")</f>
        <v>226</v>
      </c>
      <c r="D174" s="12">
        <f>IFERROR(VLOOKUP(UPPER(CONCATENATE($B174," - ",$A174)),'[1]Segurados Civis'!$A$5:$H$2142,7,FALSE),"")</f>
        <v>109</v>
      </c>
      <c r="E174" s="12">
        <f>IFERROR(VLOOKUP(UPPER(CONCATENATE($B174," - ",$A174)),'[1]Segurados Civis'!$A$5:$H$2142,8,FALSE),"")</f>
        <v>32</v>
      </c>
      <c r="F174" s="12">
        <f t="shared" si="2"/>
        <v>367</v>
      </c>
      <c r="G174" s="5" t="s">
        <v>2</v>
      </c>
      <c r="H174" s="3">
        <v>0</v>
      </c>
      <c r="I174" s="3">
        <v>0</v>
      </c>
      <c r="J174" s="3"/>
      <c r="K174" s="3">
        <v>0</v>
      </c>
    </row>
    <row r="175" spans="1:11" x14ac:dyDescent="0.25">
      <c r="A175" s="5" t="s">
        <v>2554</v>
      </c>
      <c r="B175" s="5" t="s">
        <v>1340</v>
      </c>
      <c r="C175" s="12">
        <f>IFERROR(VLOOKUP(UPPER(CONCATENATE($B175," - ",$A175)),'[1]Segurados Civis'!$A$5:$H$2142,6,FALSE),"")</f>
        <v>213</v>
      </c>
      <c r="D175" s="12">
        <f>IFERROR(VLOOKUP(UPPER(CONCATENATE($B175," - ",$A175)),'[1]Segurados Civis'!$A$5:$H$2142,7,FALSE),"")</f>
        <v>57</v>
      </c>
      <c r="E175" s="12">
        <f>IFERROR(VLOOKUP(UPPER(CONCATENATE($B175," - ",$A175)),'[1]Segurados Civis'!$A$5:$H$2142,8,FALSE),"")</f>
        <v>7</v>
      </c>
      <c r="F175" s="12">
        <f t="shared" si="2"/>
        <v>277</v>
      </c>
      <c r="G175" s="5" t="s">
        <v>2</v>
      </c>
      <c r="H175" s="3">
        <v>0</v>
      </c>
      <c r="I175" s="3">
        <v>0</v>
      </c>
      <c r="J175" s="3"/>
      <c r="K175" s="3">
        <v>0</v>
      </c>
    </row>
    <row r="176" spans="1:11" x14ac:dyDescent="0.25">
      <c r="A176" s="5" t="s">
        <v>2554</v>
      </c>
      <c r="B176" s="5" t="s">
        <v>587</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v>0</v>
      </c>
      <c r="J176" s="3"/>
      <c r="K176" s="3">
        <v>0</v>
      </c>
    </row>
    <row r="177" spans="1:11" x14ac:dyDescent="0.25">
      <c r="A177" s="5" t="s">
        <v>2554</v>
      </c>
      <c r="B177" s="5" t="s">
        <v>464</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2</v>
      </c>
      <c r="H177" s="3">
        <v>0</v>
      </c>
      <c r="I177" s="3">
        <v>0</v>
      </c>
      <c r="J177" s="3"/>
      <c r="K177" s="3">
        <v>0</v>
      </c>
    </row>
    <row r="178" spans="1:11" x14ac:dyDescent="0.25">
      <c r="A178" s="5" t="s">
        <v>2554</v>
      </c>
      <c r="B178" s="5" t="s">
        <v>1231</v>
      </c>
      <c r="C178" s="12">
        <f>IFERROR(VLOOKUP(UPPER(CONCATENATE($B178," - ",$A178)),'[1]Segurados Civis'!$A$5:$H$2142,6,FALSE),"")</f>
        <v>3090</v>
      </c>
      <c r="D178" s="12">
        <f>IFERROR(VLOOKUP(UPPER(CONCATENATE($B178," - ",$A178)),'[1]Segurados Civis'!$A$5:$H$2142,7,FALSE),"")</f>
        <v>0</v>
      </c>
      <c r="E178" s="12">
        <f>IFERROR(VLOOKUP(UPPER(CONCATENATE($B178," - ",$A178)),'[1]Segurados Civis'!$A$5:$H$2142,8,FALSE),"")</f>
        <v>0</v>
      </c>
      <c r="F178" s="12">
        <f t="shared" si="2"/>
        <v>3090</v>
      </c>
      <c r="G178" s="5" t="s">
        <v>2</v>
      </c>
      <c r="H178" s="3">
        <v>0</v>
      </c>
      <c r="I178" s="3">
        <v>0</v>
      </c>
      <c r="J178" s="3"/>
      <c r="K178" s="3">
        <v>0</v>
      </c>
    </row>
    <row r="179" spans="1:11" x14ac:dyDescent="0.25">
      <c r="A179" s="5" t="s">
        <v>2554</v>
      </c>
      <c r="B179" s="5" t="s">
        <v>524</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c r="K179" s="3">
        <v>0</v>
      </c>
    </row>
    <row r="180" spans="1:11" x14ac:dyDescent="0.25">
      <c r="A180" s="5" t="s">
        <v>2554</v>
      </c>
      <c r="B180" s="5" t="s">
        <v>2755</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c r="K180" s="3">
        <v>0</v>
      </c>
    </row>
    <row r="181" spans="1:11" x14ac:dyDescent="0.25">
      <c r="A181" s="5" t="s">
        <v>2554</v>
      </c>
      <c r="B181" s="5" t="s">
        <v>2561</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5" t="s">
        <v>4</v>
      </c>
      <c r="H181" s="3">
        <v>0</v>
      </c>
      <c r="I181" s="3">
        <v>0</v>
      </c>
      <c r="J181" s="3"/>
      <c r="K181" s="3">
        <v>0</v>
      </c>
    </row>
    <row r="182" spans="1:11" x14ac:dyDescent="0.25">
      <c r="A182" s="5" t="s">
        <v>2554</v>
      </c>
      <c r="B182" s="5" t="s">
        <v>2505</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v>0</v>
      </c>
      <c r="J182" s="3"/>
      <c r="K182" s="3">
        <v>0</v>
      </c>
    </row>
    <row r="183" spans="1:11" x14ac:dyDescent="0.25">
      <c r="A183" s="5" t="s">
        <v>2554</v>
      </c>
      <c r="B183" s="5" t="s">
        <v>2708</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c r="K183" s="3">
        <v>0</v>
      </c>
    </row>
    <row r="184" spans="1:11" x14ac:dyDescent="0.25">
      <c r="A184" s="5" t="s">
        <v>2554</v>
      </c>
      <c r="B184" s="5" t="s">
        <v>2690</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c r="K184" s="3">
        <v>0</v>
      </c>
    </row>
    <row r="185" spans="1:11" x14ac:dyDescent="0.25">
      <c r="A185" s="5" t="s">
        <v>2554</v>
      </c>
      <c r="B185" s="5" t="s">
        <v>1189</v>
      </c>
      <c r="C185" s="12">
        <f>IFERROR(VLOOKUP(UPPER(CONCATENATE($B185," - ",$A185)),'[1]Segurados Civis'!$A$5:$H$2142,6,FALSE),"")</f>
        <v>878</v>
      </c>
      <c r="D185" s="12">
        <f>IFERROR(VLOOKUP(UPPER(CONCATENATE($B185," - ",$A185)),'[1]Segurados Civis'!$A$5:$H$2142,7,FALSE),"")</f>
        <v>187</v>
      </c>
      <c r="E185" s="12">
        <f>IFERROR(VLOOKUP(UPPER(CONCATENATE($B185," - ",$A185)),'[1]Segurados Civis'!$A$5:$H$2142,8,FALSE),"")</f>
        <v>34</v>
      </c>
      <c r="F185" s="12">
        <f t="shared" si="2"/>
        <v>1099</v>
      </c>
      <c r="G185" s="5" t="s">
        <v>2</v>
      </c>
      <c r="H185" s="3">
        <v>0</v>
      </c>
      <c r="I185" s="3">
        <v>0</v>
      </c>
      <c r="J185" s="3"/>
      <c r="K185" s="3">
        <v>0</v>
      </c>
    </row>
    <row r="186" spans="1:11" x14ac:dyDescent="0.25">
      <c r="A186" s="5" t="s">
        <v>2554</v>
      </c>
      <c r="B186" s="5" t="s">
        <v>2601</v>
      </c>
      <c r="C186" s="12" t="str">
        <f>IFERROR(VLOOKUP(UPPER(CONCATENATE($B186," - ",$A186)),'[1]Segurados Civis'!$A$5:$H$2142,6,FALSE),"")</f>
        <v/>
      </c>
      <c r="D186" s="12" t="str">
        <f>IFERROR(VLOOKUP(UPPER(CONCATENATE($B186," - ",$A186)),'[1]Segurados Civis'!$A$5:$H$2142,7,FALSE),"")</f>
        <v/>
      </c>
      <c r="E186" s="12" t="str">
        <f>IFERROR(VLOOKUP(UPPER(CONCATENATE($B186," - ",$A186)),'[1]Segurados Civis'!$A$5:$H$2142,8,FALSE),"")</f>
        <v/>
      </c>
      <c r="F186" s="12" t="str">
        <f t="shared" si="2"/>
        <v/>
      </c>
      <c r="G186" s="5" t="s">
        <v>4</v>
      </c>
      <c r="H186" s="3">
        <v>0</v>
      </c>
      <c r="I186" s="3">
        <v>0</v>
      </c>
      <c r="J186" s="3"/>
      <c r="K186" s="3">
        <v>0</v>
      </c>
    </row>
    <row r="187" spans="1:11" x14ac:dyDescent="0.25">
      <c r="A187" s="5" t="s">
        <v>2554</v>
      </c>
      <c r="B187" s="5" t="s">
        <v>2565</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5" t="s">
        <v>4</v>
      </c>
      <c r="H187" s="3">
        <v>0</v>
      </c>
      <c r="I187" s="3">
        <v>0</v>
      </c>
      <c r="J187" s="3"/>
      <c r="K187" s="3">
        <v>0</v>
      </c>
    </row>
    <row r="188" spans="1:11" x14ac:dyDescent="0.25">
      <c r="A188" s="5" t="s">
        <v>2554</v>
      </c>
      <c r="B188" s="5" t="s">
        <v>1376</v>
      </c>
      <c r="C188" s="12" t="str">
        <f>IFERROR(VLOOKUP(UPPER(CONCATENATE($B188," - ",$A188)),'[1]Segurados Civis'!$A$5:$H$2142,6,FALSE),"")</f>
        <v/>
      </c>
      <c r="D188" s="12" t="str">
        <f>IFERROR(VLOOKUP(UPPER(CONCATENATE($B188," - ",$A188)),'[1]Segurados Civis'!$A$5:$H$2142,7,FALSE),"")</f>
        <v/>
      </c>
      <c r="E188" s="12" t="str">
        <f>IFERROR(VLOOKUP(UPPER(CONCATENATE($B188," - ",$A188)),'[1]Segurados Civis'!$A$5:$H$2142,8,FALSE),"")</f>
        <v/>
      </c>
      <c r="F188" s="12" t="str">
        <f t="shared" si="2"/>
        <v/>
      </c>
      <c r="G188" s="5" t="s">
        <v>4</v>
      </c>
      <c r="H188" s="3">
        <v>0</v>
      </c>
      <c r="I188" s="3">
        <v>0</v>
      </c>
      <c r="J188" s="3"/>
      <c r="K188" s="3">
        <v>0</v>
      </c>
    </row>
    <row r="189" spans="1:11" x14ac:dyDescent="0.25">
      <c r="A189" s="5" t="s">
        <v>2554</v>
      </c>
      <c r="B189" s="5" t="s">
        <v>2651</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v>0</v>
      </c>
      <c r="J189" s="3"/>
      <c r="K189" s="3">
        <v>0</v>
      </c>
    </row>
    <row r="190" spans="1:11" x14ac:dyDescent="0.25">
      <c r="A190" s="5" t="s">
        <v>2554</v>
      </c>
      <c r="B190" s="5" t="s">
        <v>2695</v>
      </c>
      <c r="C190" s="12" t="str">
        <f>IFERROR(VLOOKUP(UPPER(CONCATENATE($B190," - ",$A190)),'[1]Segurados Civis'!$A$5:$H$2142,6,FALSE),"")</f>
        <v/>
      </c>
      <c r="D190" s="12" t="str">
        <f>IFERROR(VLOOKUP(UPPER(CONCATENATE($B190," - ",$A190)),'[1]Segurados Civis'!$A$5:$H$2142,7,FALSE),"")</f>
        <v/>
      </c>
      <c r="E190" s="12" t="str">
        <f>IFERROR(VLOOKUP(UPPER(CONCATENATE($B190," - ",$A190)),'[1]Segurados Civis'!$A$5:$H$2142,8,FALSE),"")</f>
        <v/>
      </c>
      <c r="F190" s="12" t="str">
        <f t="shared" si="2"/>
        <v/>
      </c>
      <c r="G190" s="5" t="s">
        <v>4</v>
      </c>
      <c r="H190" s="3">
        <v>0</v>
      </c>
      <c r="I190" s="3">
        <v>0</v>
      </c>
      <c r="J190" s="3"/>
      <c r="K190" s="3">
        <v>0</v>
      </c>
    </row>
    <row r="191" spans="1:11" x14ac:dyDescent="0.25">
      <c r="A191" s="5" t="s">
        <v>2554</v>
      </c>
      <c r="B191" s="5" t="s">
        <v>2610</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4</v>
      </c>
      <c r="H191" s="3">
        <v>0</v>
      </c>
      <c r="I191" s="3">
        <v>0</v>
      </c>
      <c r="J191" s="3"/>
      <c r="K191" s="3">
        <v>0</v>
      </c>
    </row>
    <row r="192" spans="1:11" x14ac:dyDescent="0.25">
      <c r="A192" s="5" t="s">
        <v>2554</v>
      </c>
      <c r="B192" s="5" t="s">
        <v>2676</v>
      </c>
      <c r="C192" s="12">
        <f>IFERROR(VLOOKUP(UPPER(CONCATENATE($B192," - ",$A192)),'[1]Segurados Civis'!$A$5:$H$2142,6,FALSE),"")</f>
        <v>261</v>
      </c>
      <c r="D192" s="12">
        <f>IFERROR(VLOOKUP(UPPER(CONCATENATE($B192," - ",$A192)),'[1]Segurados Civis'!$A$5:$H$2142,7,FALSE),"")</f>
        <v>105</v>
      </c>
      <c r="E192" s="12">
        <f>IFERROR(VLOOKUP(UPPER(CONCATENATE($B192," - ",$A192)),'[1]Segurados Civis'!$A$5:$H$2142,8,FALSE),"")</f>
        <v>15</v>
      </c>
      <c r="F192" s="12">
        <f t="shared" si="2"/>
        <v>381</v>
      </c>
      <c r="G192" s="5" t="s">
        <v>2</v>
      </c>
      <c r="H192" s="3">
        <v>0</v>
      </c>
      <c r="I192" s="3">
        <v>0</v>
      </c>
      <c r="J192" s="3"/>
      <c r="K192" s="3">
        <v>0</v>
      </c>
    </row>
    <row r="193" spans="1:11" x14ac:dyDescent="0.25">
      <c r="A193" s="5" t="s">
        <v>2554</v>
      </c>
      <c r="B193" s="5" t="s">
        <v>2606</v>
      </c>
      <c r="C193" s="12" t="str">
        <f>IFERROR(VLOOKUP(UPPER(CONCATENATE($B193," - ",$A193)),'[1]Segurados Civis'!$A$5:$H$2142,6,FALSE),"")</f>
        <v/>
      </c>
      <c r="D193" s="12" t="str">
        <f>IFERROR(VLOOKUP(UPPER(CONCATENATE($B193," - ",$A193)),'[1]Segurados Civis'!$A$5:$H$2142,7,FALSE),"")</f>
        <v/>
      </c>
      <c r="E193" s="12" t="str">
        <f>IFERROR(VLOOKUP(UPPER(CONCATENATE($B193," - ",$A193)),'[1]Segurados Civis'!$A$5:$H$2142,8,FALSE),"")</f>
        <v/>
      </c>
      <c r="F193" s="12" t="str">
        <f t="shared" si="2"/>
        <v/>
      </c>
      <c r="G193" s="5" t="s">
        <v>4</v>
      </c>
      <c r="H193" s="3">
        <v>0</v>
      </c>
      <c r="I193" s="3">
        <v>0</v>
      </c>
      <c r="J193" s="3"/>
      <c r="K193" s="3">
        <v>0</v>
      </c>
    </row>
    <row r="194" spans="1:11" x14ac:dyDescent="0.25">
      <c r="A194" s="5" t="s">
        <v>2554</v>
      </c>
      <c r="B194" s="5" t="s">
        <v>2602</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5" t="s">
        <v>4</v>
      </c>
      <c r="H194" s="3">
        <v>0</v>
      </c>
      <c r="I194" s="3">
        <v>0</v>
      </c>
      <c r="J194" s="3"/>
      <c r="K194" s="3">
        <v>0</v>
      </c>
    </row>
    <row r="195" spans="1:11" x14ac:dyDescent="0.25">
      <c r="A195" s="5" t="s">
        <v>2554</v>
      </c>
      <c r="B195" s="5" t="s">
        <v>2677</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30" si="3">IF(SUM(C195:E195)=0,"",SUM(C195:E195))</f>
        <v/>
      </c>
      <c r="G195" s="5" t="s">
        <v>4</v>
      </c>
      <c r="H195" s="3">
        <v>0</v>
      </c>
      <c r="I195" s="3">
        <v>0</v>
      </c>
      <c r="J195" s="3"/>
      <c r="K195" s="3">
        <v>0</v>
      </c>
    </row>
    <row r="196" spans="1:11" x14ac:dyDescent="0.25">
      <c r="A196" s="5" t="s">
        <v>2554</v>
      </c>
      <c r="B196" s="5" t="s">
        <v>2652</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5" t="s">
        <v>4</v>
      </c>
      <c r="H196" s="3">
        <v>0</v>
      </c>
      <c r="I196" s="3">
        <v>0</v>
      </c>
      <c r="J196" s="3"/>
      <c r="K196" s="3">
        <v>0</v>
      </c>
    </row>
    <row r="197" spans="1:11" x14ac:dyDescent="0.25">
      <c r="A197" s="5" t="s">
        <v>2554</v>
      </c>
      <c r="B197" s="5" t="s">
        <v>2721</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5" t="s">
        <v>4</v>
      </c>
      <c r="H197" s="3">
        <v>0</v>
      </c>
      <c r="I197" s="3">
        <v>0</v>
      </c>
      <c r="J197" s="3"/>
      <c r="K197" s="3">
        <v>0</v>
      </c>
    </row>
    <row r="198" spans="1:11" x14ac:dyDescent="0.25">
      <c r="A198" s="5" t="s">
        <v>2554</v>
      </c>
      <c r="B198" s="5" t="s">
        <v>2611</v>
      </c>
      <c r="C198" s="12" t="str">
        <f>IFERROR(VLOOKUP(UPPER(CONCATENATE($B198," - ",$A198)),'[1]Segurados Civis'!$A$5:$H$2142,6,FALSE),"")</f>
        <v/>
      </c>
      <c r="D198" s="12" t="str">
        <f>IFERROR(VLOOKUP(UPPER(CONCATENATE($B198," - ",$A198)),'[1]Segurados Civis'!$A$5:$H$2142,7,FALSE),"")</f>
        <v/>
      </c>
      <c r="E198" s="12" t="str">
        <f>IFERROR(VLOOKUP(UPPER(CONCATENATE($B198," - ",$A198)),'[1]Segurados Civis'!$A$5:$H$2142,8,FALSE),"")</f>
        <v/>
      </c>
      <c r="F198" s="12" t="str">
        <f t="shared" si="3"/>
        <v/>
      </c>
      <c r="G198" s="5" t="s">
        <v>4</v>
      </c>
      <c r="H198" s="3">
        <v>0</v>
      </c>
      <c r="I198" s="3">
        <v>0</v>
      </c>
      <c r="J198" s="3"/>
      <c r="K198" s="3">
        <v>0</v>
      </c>
    </row>
    <row r="199" spans="1:11" x14ac:dyDescent="0.25">
      <c r="A199" s="5" t="s">
        <v>2554</v>
      </c>
      <c r="B199" s="5" t="s">
        <v>2738</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c r="K199" s="3">
        <v>0</v>
      </c>
    </row>
    <row r="200" spans="1:11" x14ac:dyDescent="0.25">
      <c r="A200" s="5" t="s">
        <v>2554</v>
      </c>
      <c r="B200" s="5" t="s">
        <v>2678</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v>0</v>
      </c>
      <c r="J200" s="3"/>
      <c r="K200" s="3">
        <v>0</v>
      </c>
    </row>
    <row r="201" spans="1:11" x14ac:dyDescent="0.25">
      <c r="A201" s="5" t="s">
        <v>2554</v>
      </c>
      <c r="B201" s="5" t="s">
        <v>2653</v>
      </c>
      <c r="C201" s="12">
        <f>IFERROR(VLOOKUP(UPPER(CONCATENATE($B201," - ",$A201)),'[1]Segurados Civis'!$A$5:$H$2142,6,FALSE),"")</f>
        <v>198</v>
      </c>
      <c r="D201" s="12">
        <f>IFERROR(VLOOKUP(UPPER(CONCATENATE($B201," - ",$A201)),'[1]Segurados Civis'!$A$5:$H$2142,7,FALSE),"")</f>
        <v>32</v>
      </c>
      <c r="E201" s="12">
        <f>IFERROR(VLOOKUP(UPPER(CONCATENATE($B201," - ",$A201)),'[1]Segurados Civis'!$A$5:$H$2142,8,FALSE),"")</f>
        <v>16</v>
      </c>
      <c r="F201" s="12">
        <f t="shared" si="3"/>
        <v>246</v>
      </c>
      <c r="G201" s="5" t="s">
        <v>2</v>
      </c>
      <c r="H201" s="3">
        <v>0</v>
      </c>
      <c r="I201" s="3">
        <v>0</v>
      </c>
      <c r="J201" s="3"/>
      <c r="K201" s="3">
        <v>0</v>
      </c>
    </row>
    <row r="202" spans="1:11" x14ac:dyDescent="0.25">
      <c r="A202" s="5" t="s">
        <v>2554</v>
      </c>
      <c r="B202" s="5" t="s">
        <v>2607</v>
      </c>
      <c r="C202" s="12" t="str">
        <f>IFERROR(VLOOKUP(UPPER(CONCATENATE($B202," - ",$A202)),'[1]Segurados Civis'!$A$5:$H$2142,6,FALSE),"")</f>
        <v/>
      </c>
      <c r="D202" s="12" t="str">
        <f>IFERROR(VLOOKUP(UPPER(CONCATENATE($B202," - ",$A202)),'[1]Segurados Civis'!$A$5:$H$2142,7,FALSE),"")</f>
        <v/>
      </c>
      <c r="E202" s="12" t="str">
        <f>IFERROR(VLOOKUP(UPPER(CONCATENATE($B202," - ",$A202)),'[1]Segurados Civis'!$A$5:$H$2142,8,FALSE),"")</f>
        <v/>
      </c>
      <c r="F202" s="12" t="str">
        <f t="shared" si="3"/>
        <v/>
      </c>
      <c r="G202" s="5" t="s">
        <v>4</v>
      </c>
      <c r="H202" s="3">
        <v>0</v>
      </c>
      <c r="I202" s="3">
        <v>0</v>
      </c>
      <c r="J202" s="3"/>
      <c r="K202" s="3">
        <v>0</v>
      </c>
    </row>
    <row r="203" spans="1:11" x14ac:dyDescent="0.25">
      <c r="A203" s="5" t="s">
        <v>2554</v>
      </c>
      <c r="B203" s="5" t="s">
        <v>2639</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5" t="s">
        <v>4</v>
      </c>
      <c r="H203" s="3">
        <v>0</v>
      </c>
      <c r="I203" s="3">
        <v>0</v>
      </c>
      <c r="J203" s="3"/>
      <c r="K203" s="3">
        <v>0</v>
      </c>
    </row>
    <row r="204" spans="1:11" x14ac:dyDescent="0.25">
      <c r="A204" s="5" t="s">
        <v>2554</v>
      </c>
      <c r="B204" s="5" t="s">
        <v>2736</v>
      </c>
      <c r="C204" s="12">
        <f>IFERROR(VLOOKUP(UPPER(CONCATENATE($B204," - ",$A204)),'[1]Segurados Civis'!$A$5:$H$2142,6,FALSE),"")</f>
        <v>402</v>
      </c>
      <c r="D204" s="12">
        <f>IFERROR(VLOOKUP(UPPER(CONCATENATE($B204," - ",$A204)),'[1]Segurados Civis'!$A$5:$H$2142,7,FALSE),"")</f>
        <v>166</v>
      </c>
      <c r="E204" s="12">
        <f>IFERROR(VLOOKUP(UPPER(CONCATENATE($B204," - ",$A204)),'[1]Segurados Civis'!$A$5:$H$2142,8,FALSE),"")</f>
        <v>17</v>
      </c>
      <c r="F204" s="12">
        <f t="shared" si="3"/>
        <v>585</v>
      </c>
      <c r="G204" s="5" t="s">
        <v>2</v>
      </c>
      <c r="H204" s="3">
        <v>0</v>
      </c>
      <c r="I204" s="3">
        <v>0</v>
      </c>
      <c r="J204" s="3"/>
      <c r="K204" s="3">
        <v>0</v>
      </c>
    </row>
    <row r="205" spans="1:11" x14ac:dyDescent="0.25">
      <c r="A205" s="5" t="s">
        <v>2554</v>
      </c>
      <c r="B205" s="5" t="s">
        <v>2572</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5" t="s">
        <v>4</v>
      </c>
      <c r="H205" s="3">
        <v>0</v>
      </c>
      <c r="I205" s="3">
        <v>0</v>
      </c>
      <c r="J205" s="3"/>
      <c r="K205" s="3">
        <v>0</v>
      </c>
    </row>
    <row r="206" spans="1:11" x14ac:dyDescent="0.25">
      <c r="A206" s="5" t="s">
        <v>2554</v>
      </c>
      <c r="B206" s="5" t="s">
        <v>2715</v>
      </c>
      <c r="C206" s="12">
        <f>IFERROR(VLOOKUP(UPPER(CONCATENATE($B206," - ",$A206)),'[1]Segurados Civis'!$A$5:$H$2142,6,FALSE),"")</f>
        <v>1062</v>
      </c>
      <c r="D206" s="12">
        <f>IFERROR(VLOOKUP(UPPER(CONCATENATE($B206," - ",$A206)),'[1]Segurados Civis'!$A$5:$H$2142,7,FALSE),"")</f>
        <v>1</v>
      </c>
      <c r="E206" s="12">
        <f>IFERROR(VLOOKUP(UPPER(CONCATENATE($B206," - ",$A206)),'[1]Segurados Civis'!$A$5:$H$2142,8,FALSE),"")</f>
        <v>0</v>
      </c>
      <c r="F206" s="12">
        <f t="shared" si="3"/>
        <v>1063</v>
      </c>
      <c r="G206" s="5" t="s">
        <v>2</v>
      </c>
      <c r="H206" s="3">
        <v>0</v>
      </c>
      <c r="I206" s="3">
        <v>0</v>
      </c>
      <c r="J206" s="3"/>
      <c r="K206" s="3">
        <v>0</v>
      </c>
    </row>
    <row r="207" spans="1:11" x14ac:dyDescent="0.25">
      <c r="A207" s="5" t="s">
        <v>2554</v>
      </c>
      <c r="B207" s="5" t="s">
        <v>2573</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v>0</v>
      </c>
      <c r="J207" s="3"/>
      <c r="K207" s="3">
        <v>0</v>
      </c>
    </row>
    <row r="208" spans="1:11" x14ac:dyDescent="0.25">
      <c r="A208" s="5" t="s">
        <v>2554</v>
      </c>
      <c r="B208" s="5" t="s">
        <v>2742</v>
      </c>
      <c r="C208" s="12">
        <f>IFERROR(VLOOKUP(UPPER(CONCATENATE($B208," - ",$A208)),'[1]Segurados Civis'!$A$5:$H$2142,6,FALSE),"")</f>
        <v>376</v>
      </c>
      <c r="D208" s="12">
        <f>IFERROR(VLOOKUP(UPPER(CONCATENATE($B208," - ",$A208)),'[1]Segurados Civis'!$A$5:$H$2142,7,FALSE),"")</f>
        <v>238</v>
      </c>
      <c r="E208" s="12">
        <f>IFERROR(VLOOKUP(UPPER(CONCATENATE($B208," - ",$A208)),'[1]Segurados Civis'!$A$5:$H$2142,8,FALSE),"")</f>
        <v>25</v>
      </c>
      <c r="F208" s="12">
        <f t="shared" si="3"/>
        <v>639</v>
      </c>
      <c r="G208" s="5" t="s">
        <v>2</v>
      </c>
      <c r="H208" s="3">
        <v>0</v>
      </c>
      <c r="I208" s="3">
        <v>0</v>
      </c>
      <c r="J208" s="3"/>
      <c r="K208" s="3">
        <v>0</v>
      </c>
    </row>
    <row r="209" spans="1:11" x14ac:dyDescent="0.25">
      <c r="A209" s="5" t="s">
        <v>2554</v>
      </c>
      <c r="B209" s="5" t="s">
        <v>2574</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5" t="s">
        <v>4</v>
      </c>
      <c r="H209" s="3">
        <v>0</v>
      </c>
      <c r="I209" s="3">
        <v>0</v>
      </c>
      <c r="J209" s="3"/>
      <c r="K209" s="3">
        <v>0</v>
      </c>
    </row>
    <row r="210" spans="1:11" x14ac:dyDescent="0.25">
      <c r="A210" s="5" t="s">
        <v>2554</v>
      </c>
      <c r="B210" s="5" t="s">
        <v>2668</v>
      </c>
      <c r="C210" s="12" t="str">
        <f>IFERROR(VLOOKUP(UPPER(CONCATENATE($B210," - ",$A210)),'[1]Segurados Civis'!$A$5:$H$2142,6,FALSE),"")</f>
        <v/>
      </c>
      <c r="D210" s="12" t="str">
        <f>IFERROR(VLOOKUP(UPPER(CONCATENATE($B210," - ",$A210)),'[1]Segurados Civis'!$A$5:$H$2142,7,FALSE),"")</f>
        <v/>
      </c>
      <c r="E210" s="12" t="str">
        <f>IFERROR(VLOOKUP(UPPER(CONCATENATE($B210," - ",$A210)),'[1]Segurados Civis'!$A$5:$H$2142,8,FALSE),"")</f>
        <v/>
      </c>
      <c r="F210" s="12" t="str">
        <f t="shared" si="3"/>
        <v/>
      </c>
      <c r="G210" s="5" t="s">
        <v>4</v>
      </c>
      <c r="H210" s="3">
        <v>0</v>
      </c>
      <c r="I210" s="3">
        <v>0</v>
      </c>
      <c r="J210" s="3"/>
      <c r="K210" s="3">
        <v>0</v>
      </c>
    </row>
    <row r="211" spans="1:11" x14ac:dyDescent="0.25">
      <c r="A211" s="5" t="s">
        <v>2554</v>
      </c>
      <c r="B211" s="5" t="s">
        <v>2603</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v>0</v>
      </c>
      <c r="J211" s="3"/>
      <c r="K211" s="3">
        <v>0</v>
      </c>
    </row>
    <row r="212" spans="1:11" x14ac:dyDescent="0.25">
      <c r="A212" s="5" t="s">
        <v>2554</v>
      </c>
      <c r="B212" s="5" t="s">
        <v>2713</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v>0</v>
      </c>
      <c r="J212" s="3"/>
      <c r="K212" s="3">
        <v>0</v>
      </c>
    </row>
    <row r="213" spans="1:11" x14ac:dyDescent="0.25">
      <c r="A213" s="5" t="s">
        <v>2554</v>
      </c>
      <c r="B213" s="5" t="s">
        <v>2618</v>
      </c>
      <c r="C213" s="12">
        <f>IFERROR(VLOOKUP(UPPER(CONCATENATE($B213," - ",$A213)),'[1]Segurados Civis'!$A$5:$H$2142,6,FALSE),"")</f>
        <v>237</v>
      </c>
      <c r="D213" s="12">
        <f>IFERROR(VLOOKUP(UPPER(CONCATENATE($B213," - ",$A213)),'[1]Segurados Civis'!$A$5:$H$2142,7,FALSE),"")</f>
        <v>22</v>
      </c>
      <c r="E213" s="12">
        <f>IFERROR(VLOOKUP(UPPER(CONCATENATE($B213," - ",$A213)),'[1]Segurados Civis'!$A$5:$H$2142,8,FALSE),"")</f>
        <v>9</v>
      </c>
      <c r="F213" s="12">
        <f t="shared" si="3"/>
        <v>268</v>
      </c>
      <c r="G213" s="5" t="s">
        <v>2</v>
      </c>
      <c r="H213" s="3">
        <v>1</v>
      </c>
      <c r="I213" s="3">
        <v>1</v>
      </c>
      <c r="J213" s="3"/>
      <c r="K213" s="3">
        <v>0</v>
      </c>
    </row>
    <row r="214" spans="1:11" x14ac:dyDescent="0.25">
      <c r="A214" s="5" t="s">
        <v>2554</v>
      </c>
      <c r="B214" s="5" t="s">
        <v>2575</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4</v>
      </c>
      <c r="H214" s="3">
        <v>0</v>
      </c>
      <c r="I214" s="3">
        <v>0</v>
      </c>
      <c r="J214" s="3"/>
      <c r="K214" s="3">
        <v>0</v>
      </c>
    </row>
    <row r="215" spans="1:11" x14ac:dyDescent="0.25">
      <c r="A215" s="5" t="s">
        <v>2554</v>
      </c>
      <c r="B215" s="5" t="s">
        <v>2684</v>
      </c>
      <c r="C215" s="12" t="str">
        <f>IFERROR(VLOOKUP(UPPER(CONCATENATE($B215," - ",$A215)),'[1]Segurados Civis'!$A$5:$H$2142,6,FALSE),"")</f>
        <v/>
      </c>
      <c r="D215" s="12" t="str">
        <f>IFERROR(VLOOKUP(UPPER(CONCATENATE($B215," - ",$A215)),'[1]Segurados Civis'!$A$5:$H$2142,7,FALSE),"")</f>
        <v/>
      </c>
      <c r="E215" s="12" t="str">
        <f>IFERROR(VLOOKUP(UPPER(CONCATENATE($B215," - ",$A215)),'[1]Segurados Civis'!$A$5:$H$2142,8,FALSE),"")</f>
        <v/>
      </c>
      <c r="F215" s="12" t="str">
        <f t="shared" si="3"/>
        <v/>
      </c>
      <c r="G215" s="5" t="s">
        <v>4</v>
      </c>
      <c r="H215" s="3">
        <v>0</v>
      </c>
      <c r="I215" s="3">
        <v>0</v>
      </c>
      <c r="J215" s="3"/>
      <c r="K215" s="3">
        <v>0</v>
      </c>
    </row>
    <row r="216" spans="1:11" x14ac:dyDescent="0.25">
      <c r="A216" s="5" t="s">
        <v>2554</v>
      </c>
      <c r="B216" s="5" t="s">
        <v>2619</v>
      </c>
      <c r="C216" s="12">
        <f>IFERROR(VLOOKUP(UPPER(CONCATENATE($B216," - ",$A216)),'[1]Segurados Civis'!$A$5:$H$2142,6,FALSE),"")</f>
        <v>543</v>
      </c>
      <c r="D216" s="12">
        <f>IFERROR(VLOOKUP(UPPER(CONCATENATE($B216," - ",$A216)),'[1]Segurados Civis'!$A$5:$H$2142,7,FALSE),"")</f>
        <v>121</v>
      </c>
      <c r="E216" s="12">
        <f>IFERROR(VLOOKUP(UPPER(CONCATENATE($B216," - ",$A216)),'[1]Segurados Civis'!$A$5:$H$2142,8,FALSE),"")</f>
        <v>9</v>
      </c>
      <c r="F216" s="12">
        <f t="shared" si="3"/>
        <v>673</v>
      </c>
      <c r="G216" s="5" t="s">
        <v>2</v>
      </c>
      <c r="H216" s="3">
        <v>0</v>
      </c>
      <c r="I216" s="3">
        <v>0</v>
      </c>
      <c r="J216" s="3"/>
      <c r="K216" s="3">
        <v>0</v>
      </c>
    </row>
    <row r="217" spans="1:11" x14ac:dyDescent="0.25">
      <c r="A217" s="5" t="s">
        <v>2554</v>
      </c>
      <c r="B217" s="5" t="s">
        <v>2604</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5" t="s">
        <v>4</v>
      </c>
      <c r="H217" s="3">
        <v>0</v>
      </c>
      <c r="I217" s="3">
        <v>0</v>
      </c>
      <c r="J217" s="3"/>
      <c r="K217" s="3">
        <v>0</v>
      </c>
    </row>
    <row r="218" spans="1:11" x14ac:dyDescent="0.25">
      <c r="A218" s="5" t="s">
        <v>2554</v>
      </c>
      <c r="B218" s="5" t="s">
        <v>2679</v>
      </c>
      <c r="C218" s="12" t="str">
        <f>IFERROR(VLOOKUP(UPPER(CONCATENATE($B218," - ",$A218)),'[1]Segurados Civis'!$A$5:$H$2142,6,FALSE),"")</f>
        <v/>
      </c>
      <c r="D218" s="12" t="str">
        <f>IFERROR(VLOOKUP(UPPER(CONCATENATE($B218," - ",$A218)),'[1]Segurados Civis'!$A$5:$H$2142,7,FALSE),"")</f>
        <v/>
      </c>
      <c r="E218" s="12" t="str">
        <f>IFERROR(VLOOKUP(UPPER(CONCATENATE($B218," - ",$A218)),'[1]Segurados Civis'!$A$5:$H$2142,8,FALSE),"")</f>
        <v/>
      </c>
      <c r="F218" s="12" t="str">
        <f t="shared" si="3"/>
        <v/>
      </c>
      <c r="G218" s="5" t="s">
        <v>4</v>
      </c>
      <c r="H218" s="3">
        <v>0</v>
      </c>
      <c r="I218" s="3">
        <v>0</v>
      </c>
      <c r="J218" s="3"/>
      <c r="K218" s="3">
        <v>0</v>
      </c>
    </row>
    <row r="219" spans="1:11" x14ac:dyDescent="0.25">
      <c r="A219" s="5" t="s">
        <v>2554</v>
      </c>
      <c r="B219" s="5" t="s">
        <v>2630</v>
      </c>
      <c r="C219" s="12">
        <f>IFERROR(VLOOKUP(UPPER(CONCATENATE($B219," - ",$A219)),'[1]Segurados Civis'!$A$5:$H$2142,6,FALSE),"")</f>
        <v>443</v>
      </c>
      <c r="D219" s="12">
        <f>IFERROR(VLOOKUP(UPPER(CONCATENATE($B219," - ",$A219)),'[1]Segurados Civis'!$A$5:$H$2142,7,FALSE),"")</f>
        <v>172</v>
      </c>
      <c r="E219" s="12">
        <f>IFERROR(VLOOKUP(UPPER(CONCATENATE($B219," - ",$A219)),'[1]Segurados Civis'!$A$5:$H$2142,8,FALSE),"")</f>
        <v>42</v>
      </c>
      <c r="F219" s="12">
        <f t="shared" si="3"/>
        <v>657</v>
      </c>
      <c r="G219" s="5" t="s">
        <v>2</v>
      </c>
      <c r="H219" s="3">
        <v>0</v>
      </c>
      <c r="I219" s="3">
        <v>0</v>
      </c>
      <c r="J219" s="3"/>
      <c r="K219" s="3">
        <v>0</v>
      </c>
    </row>
    <row r="220" spans="1:11" x14ac:dyDescent="0.25">
      <c r="A220" s="5" t="s">
        <v>2554</v>
      </c>
      <c r="B220" s="5" t="s">
        <v>466</v>
      </c>
      <c r="C220" s="12">
        <f>IFERROR(VLOOKUP(UPPER(CONCATENATE($B220," - ",$A220)),'[1]Segurados Civis'!$A$5:$H$2142,6,FALSE),"")</f>
        <v>446</v>
      </c>
      <c r="D220" s="12">
        <f>IFERROR(VLOOKUP(UPPER(CONCATENATE($B220," - ",$A220)),'[1]Segurados Civis'!$A$5:$H$2142,7,FALSE),"")</f>
        <v>87</v>
      </c>
      <c r="E220" s="12">
        <f>IFERROR(VLOOKUP(UPPER(CONCATENATE($B220," - ",$A220)),'[1]Segurados Civis'!$A$5:$H$2142,8,FALSE),"")</f>
        <v>4</v>
      </c>
      <c r="F220" s="12">
        <f t="shared" si="3"/>
        <v>537</v>
      </c>
      <c r="G220" s="5" t="s">
        <v>2</v>
      </c>
      <c r="H220" s="3">
        <v>0</v>
      </c>
      <c r="I220" s="3">
        <v>0</v>
      </c>
      <c r="J220" s="3"/>
      <c r="K220" s="3">
        <v>0</v>
      </c>
    </row>
    <row r="221" spans="1:11" x14ac:dyDescent="0.25">
      <c r="A221" s="5" t="s">
        <v>2554</v>
      </c>
      <c r="B221" s="5" t="s">
        <v>2640</v>
      </c>
      <c r="C221" s="12" t="str">
        <f>IFERROR(VLOOKUP(UPPER(CONCATENATE($B221," - ",$A221)),'[1]Segurados Civis'!$A$5:$H$2142,6,FALSE),"")</f>
        <v/>
      </c>
      <c r="D221" s="12" t="str">
        <f>IFERROR(VLOOKUP(UPPER(CONCATENATE($B221," - ",$A221)),'[1]Segurados Civis'!$A$5:$H$2142,7,FALSE),"")</f>
        <v/>
      </c>
      <c r="E221" s="12" t="str">
        <f>IFERROR(VLOOKUP(UPPER(CONCATENATE($B221," - ",$A221)),'[1]Segurados Civis'!$A$5:$H$2142,8,FALSE),"")</f>
        <v/>
      </c>
      <c r="F221" s="12" t="str">
        <f t="shared" si="3"/>
        <v/>
      </c>
      <c r="G221" s="5" t="s">
        <v>4</v>
      </c>
      <c r="H221" s="3">
        <v>0</v>
      </c>
      <c r="I221" s="3">
        <v>0</v>
      </c>
      <c r="J221" s="3"/>
      <c r="K221" s="3">
        <v>0</v>
      </c>
    </row>
    <row r="222" spans="1:11" x14ac:dyDescent="0.25">
      <c r="A222" s="5" t="s">
        <v>2554</v>
      </c>
      <c r="B222" s="5" t="s">
        <v>2614</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5" t="s">
        <v>4</v>
      </c>
      <c r="H222" s="3">
        <v>0</v>
      </c>
      <c r="I222" s="3">
        <v>0</v>
      </c>
      <c r="J222" s="3"/>
      <c r="K222" s="3">
        <v>0</v>
      </c>
    </row>
    <row r="223" spans="1:11" x14ac:dyDescent="0.25">
      <c r="A223" s="5" t="s">
        <v>2554</v>
      </c>
      <c r="B223" s="5" t="s">
        <v>2641</v>
      </c>
      <c r="C223" s="12" t="str">
        <f>IFERROR(VLOOKUP(UPPER(CONCATENATE($B223," - ",$A223)),'[1]Segurados Civis'!$A$5:$H$2142,6,FALSE),"")</f>
        <v/>
      </c>
      <c r="D223" s="12" t="str">
        <f>IFERROR(VLOOKUP(UPPER(CONCATENATE($B223," - ",$A223)),'[1]Segurados Civis'!$A$5:$H$2142,7,FALSE),"")</f>
        <v/>
      </c>
      <c r="E223" s="12" t="str">
        <f>IFERROR(VLOOKUP(UPPER(CONCATENATE($B223," - ",$A223)),'[1]Segurados Civis'!$A$5:$H$2142,8,FALSE),"")</f>
        <v/>
      </c>
      <c r="F223" s="12" t="str">
        <f t="shared" si="3"/>
        <v/>
      </c>
      <c r="G223" s="5" t="s">
        <v>4</v>
      </c>
      <c r="H223" s="3">
        <v>0</v>
      </c>
      <c r="I223" s="3">
        <v>0</v>
      </c>
      <c r="J223" s="3"/>
      <c r="K223" s="3">
        <v>0</v>
      </c>
    </row>
    <row r="224" spans="1:11" x14ac:dyDescent="0.25">
      <c r="A224" s="5" t="s">
        <v>2554</v>
      </c>
      <c r="B224" s="5" t="s">
        <v>2680</v>
      </c>
      <c r="C224" s="12" t="str">
        <f>IFERROR(VLOOKUP(UPPER(CONCATENATE($B224," - ",$A224)),'[1]Segurados Civis'!$A$5:$H$2142,6,FALSE),"")</f>
        <v/>
      </c>
      <c r="D224" s="12" t="str">
        <f>IFERROR(VLOOKUP(UPPER(CONCATENATE($B224," - ",$A224)),'[1]Segurados Civis'!$A$5:$H$2142,7,FALSE),"")</f>
        <v/>
      </c>
      <c r="E224" s="12" t="str">
        <f>IFERROR(VLOOKUP(UPPER(CONCATENATE($B224," - ",$A224)),'[1]Segurados Civis'!$A$5:$H$2142,8,FALSE),"")</f>
        <v/>
      </c>
      <c r="F224" s="12" t="str">
        <f t="shared" si="3"/>
        <v/>
      </c>
      <c r="G224" s="5" t="s">
        <v>4</v>
      </c>
      <c r="H224" s="3">
        <v>0</v>
      </c>
      <c r="I224" s="3">
        <v>0</v>
      </c>
      <c r="J224" s="3"/>
      <c r="K224" s="3">
        <v>0</v>
      </c>
    </row>
    <row r="225" spans="1:11" x14ac:dyDescent="0.25">
      <c r="A225" s="5" t="s">
        <v>2554</v>
      </c>
      <c r="B225" s="5" t="s">
        <v>2642</v>
      </c>
      <c r="C225" s="12" t="str">
        <f>IFERROR(VLOOKUP(UPPER(CONCATENATE($B225," - ",$A225)),'[1]Segurados Civis'!$A$5:$H$2142,6,FALSE),"")</f>
        <v/>
      </c>
      <c r="D225" s="12" t="str">
        <f>IFERROR(VLOOKUP(UPPER(CONCATENATE($B225," - ",$A225)),'[1]Segurados Civis'!$A$5:$H$2142,7,FALSE),"")</f>
        <v/>
      </c>
      <c r="E225" s="12" t="str">
        <f>IFERROR(VLOOKUP(UPPER(CONCATENATE($B225," - ",$A225)),'[1]Segurados Civis'!$A$5:$H$2142,8,FALSE),"")</f>
        <v/>
      </c>
      <c r="F225" s="12" t="str">
        <f t="shared" si="3"/>
        <v/>
      </c>
      <c r="G225" s="5" t="s">
        <v>4</v>
      </c>
      <c r="H225" s="3">
        <v>0</v>
      </c>
      <c r="I225" s="3">
        <v>0</v>
      </c>
      <c r="J225" s="3"/>
      <c r="K225" s="3">
        <v>0</v>
      </c>
    </row>
    <row r="226" spans="1:11" x14ac:dyDescent="0.25">
      <c r="A226" s="5" t="s">
        <v>2554</v>
      </c>
      <c r="B226" s="5" t="s">
        <v>2613</v>
      </c>
      <c r="C226" s="12" t="str">
        <f>IFERROR(VLOOKUP(UPPER(CONCATENATE($B226," - ",$A226)),'[1]Segurados Civis'!$A$5:$H$2142,6,FALSE),"")</f>
        <v/>
      </c>
      <c r="D226" s="12" t="str">
        <f>IFERROR(VLOOKUP(UPPER(CONCATENATE($B226," - ",$A226)),'[1]Segurados Civis'!$A$5:$H$2142,7,FALSE),"")</f>
        <v/>
      </c>
      <c r="E226" s="12" t="str">
        <f>IFERROR(VLOOKUP(UPPER(CONCATENATE($B226," - ",$A226)),'[1]Segurados Civis'!$A$5:$H$2142,8,FALSE),"")</f>
        <v/>
      </c>
      <c r="F226" s="12" t="str">
        <f t="shared" si="3"/>
        <v/>
      </c>
      <c r="G226" s="5" t="s">
        <v>4</v>
      </c>
      <c r="H226" s="3">
        <v>0</v>
      </c>
      <c r="I226" s="3">
        <v>0</v>
      </c>
      <c r="J226" s="3"/>
      <c r="K226" s="3">
        <v>0</v>
      </c>
    </row>
    <row r="227" spans="1:11" x14ac:dyDescent="0.25">
      <c r="A227" s="5" t="s">
        <v>2554</v>
      </c>
      <c r="B227" s="5" t="s">
        <v>2562</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4</v>
      </c>
      <c r="H227" s="3">
        <v>0</v>
      </c>
      <c r="I227" s="3">
        <v>0</v>
      </c>
      <c r="J227" s="3"/>
      <c r="K227" s="3">
        <v>0</v>
      </c>
    </row>
    <row r="228" spans="1:11" x14ac:dyDescent="0.25">
      <c r="A228" s="5" t="s">
        <v>2554</v>
      </c>
      <c r="B228" s="5" t="s">
        <v>2731</v>
      </c>
      <c r="C228" s="12" t="str">
        <f>IFERROR(VLOOKUP(UPPER(CONCATENATE($B228," - ",$A228)),'[1]Segurados Civis'!$A$5:$H$2142,6,FALSE),"")</f>
        <v/>
      </c>
      <c r="D228" s="12" t="str">
        <f>IFERROR(VLOOKUP(UPPER(CONCATENATE($B228," - ",$A228)),'[1]Segurados Civis'!$A$5:$H$2142,7,FALSE),"")</f>
        <v/>
      </c>
      <c r="E228" s="12" t="str">
        <f>IFERROR(VLOOKUP(UPPER(CONCATENATE($B228," - ",$A228)),'[1]Segurados Civis'!$A$5:$H$2142,8,FALSE),"")</f>
        <v/>
      </c>
      <c r="F228" s="12" t="str">
        <f t="shared" si="3"/>
        <v/>
      </c>
      <c r="G228" s="5" t="s">
        <v>4</v>
      </c>
      <c r="H228" s="3">
        <v>0</v>
      </c>
      <c r="I228" s="3">
        <v>0</v>
      </c>
      <c r="J228" s="3"/>
      <c r="K228" s="3">
        <v>0</v>
      </c>
    </row>
    <row r="229" spans="1:11" x14ac:dyDescent="0.25">
      <c r="A229" s="5" t="s">
        <v>2554</v>
      </c>
      <c r="B229" s="5" t="s">
        <v>2717</v>
      </c>
      <c r="C229" s="12" t="str">
        <f>IFERROR(VLOOKUP(UPPER(CONCATENATE($B229," - ",$A229)),'[1]Segurados Civis'!$A$5:$H$2142,6,FALSE),"")</f>
        <v/>
      </c>
      <c r="D229" s="12" t="str">
        <f>IFERROR(VLOOKUP(UPPER(CONCATENATE($B229," - ",$A229)),'[1]Segurados Civis'!$A$5:$H$2142,7,FALSE),"")</f>
        <v/>
      </c>
      <c r="E229" s="12" t="str">
        <f>IFERROR(VLOOKUP(UPPER(CONCATENATE($B229," - ",$A229)),'[1]Segurados Civis'!$A$5:$H$2142,8,FALSE),"")</f>
        <v/>
      </c>
      <c r="F229" s="12" t="str">
        <f t="shared" si="3"/>
        <v/>
      </c>
      <c r="G229" s="5" t="s">
        <v>4</v>
      </c>
      <c r="H229" s="3">
        <v>0</v>
      </c>
      <c r="I229" s="3">
        <v>0</v>
      </c>
      <c r="J229" s="3"/>
      <c r="K229" s="3">
        <v>0</v>
      </c>
    </row>
    <row r="230" spans="1:11" x14ac:dyDescent="0.25">
      <c r="A230" s="5" t="s">
        <v>2554</v>
      </c>
      <c r="B230" s="5" t="s">
        <v>2617</v>
      </c>
      <c r="C230" s="12" t="str">
        <f>IFERROR(VLOOKUP(UPPER(CONCATENATE($B230," - ",$A230)),'[1]Segurados Civis'!$A$5:$H$2142,6,FALSE),"")</f>
        <v/>
      </c>
      <c r="D230" s="12" t="str">
        <f>IFERROR(VLOOKUP(UPPER(CONCATENATE($B230," - ",$A230)),'[1]Segurados Civis'!$A$5:$H$2142,7,FALSE),"")</f>
        <v/>
      </c>
      <c r="E230" s="12" t="str">
        <f>IFERROR(VLOOKUP(UPPER(CONCATENATE($B230," - ",$A230)),'[1]Segurados Civis'!$A$5:$H$2142,8,FALSE),"")</f>
        <v/>
      </c>
      <c r="F230" s="12" t="str">
        <f t="shared" si="3"/>
        <v/>
      </c>
      <c r="G230" s="5" t="s">
        <v>4</v>
      </c>
      <c r="H230" s="3">
        <v>0</v>
      </c>
      <c r="I230" s="3">
        <v>0</v>
      </c>
      <c r="J230" s="3"/>
      <c r="K230" s="3">
        <v>0</v>
      </c>
    </row>
  </sheetData>
  <autoFilter ref="A1:K230"/>
  <sortState ref="B2:C233">
    <sortCondition ref="B2"/>
  </sortState>
  <mergeCells count="9">
    <mergeCell ref="M2:O3"/>
    <mergeCell ref="M4:O4"/>
    <mergeCell ref="M9:O9"/>
    <mergeCell ref="M11:O12"/>
    <mergeCell ref="M13:O13"/>
    <mergeCell ref="M7:R7"/>
    <mergeCell ref="M8:O8"/>
    <mergeCell ref="P8:R8"/>
    <mergeCell ref="P9:R9"/>
  </mergeCells>
  <conditionalFormatting sqref="H2:K104">
    <cfRule type="containsText" dxfId="17" priority="2" operator="containsText" text="1">
      <formula>NOT(ISERROR(SEARCH("1",H2)))</formula>
    </cfRule>
  </conditionalFormatting>
  <conditionalFormatting sqref="H105:K230">
    <cfRule type="containsText" dxfId="16" priority="1" operator="containsText" text="1">
      <formula>NOT(ISERROR(SEARCH("1",H105)))</formula>
    </cfRule>
  </conditionalFormatting>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9"/>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2.57031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2758</v>
      </c>
      <c r="B2" s="5" t="s">
        <v>2822</v>
      </c>
      <c r="C2" s="12">
        <f>IFERROR(VLOOKUP(UPPER(CONCATENATE($B2," - ",$A2)),'[1]Segurados Civis'!$A$5:$H$2142,6,FALSE),"")</f>
        <v>81219</v>
      </c>
      <c r="D2" s="12">
        <f>IFERROR(VLOOKUP(UPPER(CONCATENATE($B2," - ",$A2)),'[1]Segurados Civis'!$A$5:$H$2142,7,FALSE),"")</f>
        <v>57836</v>
      </c>
      <c r="E2" s="12">
        <f>IFERROR(VLOOKUP(UPPER(CONCATENATE($B2," - ",$A2)),'[1]Segurados Civis'!$A$5:$H$2142,8,FALSE),"")</f>
        <v>19336</v>
      </c>
      <c r="F2" s="12">
        <f>IF(SUM(C2:E2)=0,"",SUM(C2:E2))</f>
        <v>158391</v>
      </c>
      <c r="G2" s="5" t="s">
        <v>2</v>
      </c>
      <c r="H2" s="3">
        <v>1</v>
      </c>
      <c r="I2" s="3">
        <v>0</v>
      </c>
      <c r="J2" s="3"/>
      <c r="K2" s="3">
        <v>0</v>
      </c>
      <c r="M2" s="160" t="s">
        <v>5354</v>
      </c>
      <c r="N2" s="174"/>
      <c r="O2" s="161"/>
    </row>
    <row r="3" spans="1:18" ht="15.75" thickBot="1" x14ac:dyDescent="0.3">
      <c r="A3" s="5" t="s">
        <v>2758</v>
      </c>
      <c r="B3" s="5" t="s">
        <v>2884</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c r="K3" s="3">
        <v>0</v>
      </c>
      <c r="M3" s="162"/>
      <c r="N3" s="175"/>
      <c r="O3" s="163"/>
    </row>
    <row r="4" spans="1:18" ht="15.75" thickBot="1" x14ac:dyDescent="0.3">
      <c r="A4" s="5" t="s">
        <v>2758</v>
      </c>
      <c r="B4" s="5" t="s">
        <v>2766</v>
      </c>
      <c r="C4" s="12">
        <f>IFERROR(VLOOKUP(UPPER(CONCATENATE($B4," - ",$A4)),'[1]Segurados Civis'!$A$5:$H$2142,6,FALSE),"")</f>
        <v>657</v>
      </c>
      <c r="D4" s="12">
        <f>IFERROR(VLOOKUP(UPPER(CONCATENATE($B4," - ",$A4)),'[1]Segurados Civis'!$A$5:$H$2142,7,FALSE),"")</f>
        <v>392</v>
      </c>
      <c r="E4" s="12">
        <f>IFERROR(VLOOKUP(UPPER(CONCATENATE($B4," - ",$A4)),'[1]Segurados Civis'!$A$5:$H$2142,8,FALSE),"")</f>
        <v>33</v>
      </c>
      <c r="F4" s="12">
        <f t="shared" si="0"/>
        <v>1082</v>
      </c>
      <c r="G4" s="5" t="s">
        <v>2</v>
      </c>
      <c r="H4" s="3">
        <v>0</v>
      </c>
      <c r="I4" s="3">
        <v>0</v>
      </c>
      <c r="J4" s="3"/>
      <c r="K4" s="3">
        <v>0</v>
      </c>
      <c r="M4" s="157">
        <f>COUNTIF(H2:H189,1)</f>
        <v>10</v>
      </c>
      <c r="N4" s="158"/>
      <c r="O4" s="159"/>
    </row>
    <row r="5" spans="1:18" x14ac:dyDescent="0.25">
      <c r="A5" s="5" t="s">
        <v>2758</v>
      </c>
      <c r="B5" s="5" t="s">
        <v>2844</v>
      </c>
      <c r="C5" s="12">
        <f>IFERROR(VLOOKUP(UPPER(CONCATENATE($B5," - ",$A5)),'[1]Segurados Civis'!$A$5:$H$2142,6,FALSE),"")</f>
        <v>420</v>
      </c>
      <c r="D5" s="12">
        <f>IFERROR(VLOOKUP(UPPER(CONCATENATE($B5," - ",$A5)),'[1]Segurados Civis'!$A$5:$H$2142,7,FALSE),"")</f>
        <v>67</v>
      </c>
      <c r="E5" s="12">
        <f>IFERROR(VLOOKUP(UPPER(CONCATENATE($B5," - ",$A5)),'[1]Segurados Civis'!$A$5:$H$2142,8,FALSE),"")</f>
        <v>12</v>
      </c>
      <c r="F5" s="12">
        <f t="shared" si="0"/>
        <v>499</v>
      </c>
      <c r="G5" s="5" t="s">
        <v>2</v>
      </c>
      <c r="H5" s="3">
        <v>0</v>
      </c>
      <c r="I5" s="3">
        <v>0</v>
      </c>
      <c r="J5" s="3"/>
      <c r="K5" s="3">
        <v>0</v>
      </c>
    </row>
    <row r="6" spans="1:18" ht="15.75" thickBot="1" x14ac:dyDescent="0.3">
      <c r="A6" s="5" t="s">
        <v>2758</v>
      </c>
      <c r="B6" s="5" t="s">
        <v>2891</v>
      </c>
      <c r="C6" s="12">
        <f>IFERROR(VLOOKUP(UPPER(CONCATENATE($B6," - ",$A6)),'[1]Segurados Civis'!$A$5:$H$2142,6,FALSE),"")</f>
        <v>462</v>
      </c>
      <c r="D6" s="12">
        <f>IFERROR(VLOOKUP(UPPER(CONCATENATE($B6," - ",$A6)),'[1]Segurados Civis'!$A$5:$H$2142,7,FALSE),"")</f>
        <v>116</v>
      </c>
      <c r="E6" s="12">
        <f>IFERROR(VLOOKUP(UPPER(CONCATENATE($B6," - ",$A6)),'[1]Segurados Civis'!$A$5:$H$2142,8,FALSE),"")</f>
        <v>0</v>
      </c>
      <c r="F6" s="12">
        <f t="shared" si="0"/>
        <v>578</v>
      </c>
      <c r="G6" s="5" t="s">
        <v>2</v>
      </c>
      <c r="H6" s="3">
        <v>0</v>
      </c>
      <c r="I6" s="3">
        <v>0</v>
      </c>
      <c r="J6" s="3"/>
      <c r="K6" s="3">
        <v>0</v>
      </c>
    </row>
    <row r="7" spans="1:18" ht="15" customHeight="1" thickBot="1" x14ac:dyDescent="0.3">
      <c r="A7" s="5" t="s">
        <v>2758</v>
      </c>
      <c r="B7" s="5" t="s">
        <v>2767</v>
      </c>
      <c r="C7" s="12">
        <f>IFERROR(VLOOKUP(UPPER(CONCATENATE($B7," - ",$A7)),'[1]Segurados Civis'!$A$5:$H$2142,6,FALSE),"")</f>
        <v>706</v>
      </c>
      <c r="D7" s="12">
        <f>IFERROR(VLOOKUP(UPPER(CONCATENATE($B7," - ",$A7)),'[1]Segurados Civis'!$A$5:$H$2142,7,FALSE),"")</f>
        <v>223</v>
      </c>
      <c r="E7" s="12">
        <f>IFERROR(VLOOKUP(UPPER(CONCATENATE($B7," - ",$A7)),'[1]Segurados Civis'!$A$5:$H$2142,8,FALSE),"")</f>
        <v>72</v>
      </c>
      <c r="F7" s="12">
        <f t="shared" si="0"/>
        <v>1001</v>
      </c>
      <c r="G7" s="5" t="s">
        <v>2</v>
      </c>
      <c r="H7" s="3">
        <v>0</v>
      </c>
      <c r="I7" s="3">
        <v>0</v>
      </c>
      <c r="J7" s="3"/>
      <c r="K7" s="3">
        <v>0</v>
      </c>
      <c r="M7" s="168" t="s">
        <v>5355</v>
      </c>
      <c r="N7" s="169"/>
      <c r="O7" s="169"/>
      <c r="P7" s="169"/>
      <c r="Q7" s="169"/>
      <c r="R7" s="170"/>
    </row>
    <row r="8" spans="1:18" ht="15.75" thickBot="1" x14ac:dyDescent="0.3">
      <c r="A8" s="5" t="s">
        <v>2758</v>
      </c>
      <c r="B8" s="5" t="s">
        <v>2819</v>
      </c>
      <c r="C8" s="12">
        <f>IFERROR(VLOOKUP(UPPER(CONCATENATE($B8," - ",$A8)),'[1]Segurados Civis'!$A$5:$H$2142,6,FALSE),"")</f>
        <v>876</v>
      </c>
      <c r="D8" s="12">
        <f>IFERROR(VLOOKUP(UPPER(CONCATENATE($B8," - ",$A8)),'[1]Segurados Civis'!$A$5:$H$2142,7,FALSE),"")</f>
        <v>309</v>
      </c>
      <c r="E8" s="12">
        <f>IFERROR(VLOOKUP(UPPER(CONCATENATE($B8," - ",$A8)),'[1]Segurados Civis'!$A$5:$H$2142,8,FALSE),"")</f>
        <v>68</v>
      </c>
      <c r="F8" s="12">
        <f t="shared" si="0"/>
        <v>1253</v>
      </c>
      <c r="G8" s="5" t="s">
        <v>2</v>
      </c>
      <c r="H8" s="3">
        <v>0</v>
      </c>
      <c r="I8" s="3">
        <v>0</v>
      </c>
      <c r="J8" s="3"/>
      <c r="K8" s="3">
        <v>0</v>
      </c>
      <c r="M8" s="171" t="s">
        <v>5362</v>
      </c>
      <c r="N8" s="172"/>
      <c r="O8" s="172"/>
      <c r="P8" s="168" t="s">
        <v>5363</v>
      </c>
      <c r="Q8" s="169"/>
      <c r="R8" s="170"/>
    </row>
    <row r="9" spans="1:18" ht="15.75" thickBot="1" x14ac:dyDescent="0.3">
      <c r="A9" s="5" t="s">
        <v>2758</v>
      </c>
      <c r="B9" s="5" t="s">
        <v>2740</v>
      </c>
      <c r="C9" s="12">
        <f>IFERROR(VLOOKUP(UPPER(CONCATENATE($B9," - ",$A9)),'[1]Segurados Civis'!$A$5:$H$2142,6,FALSE),"")</f>
        <v>258</v>
      </c>
      <c r="D9" s="12">
        <f>IFERROR(VLOOKUP(UPPER(CONCATENATE($B9," - ",$A9)),'[1]Segurados Civis'!$A$5:$H$2142,7,FALSE),"")</f>
        <v>119</v>
      </c>
      <c r="E9" s="12">
        <f>IFERROR(VLOOKUP(UPPER(CONCATENATE($B9," - ",$A9)),'[1]Segurados Civis'!$A$5:$H$2142,8,FALSE),"")</f>
        <v>19</v>
      </c>
      <c r="F9" s="12">
        <f t="shared" si="0"/>
        <v>396</v>
      </c>
      <c r="G9" s="5" t="s">
        <v>2</v>
      </c>
      <c r="H9" s="3">
        <v>0</v>
      </c>
      <c r="I9" s="3">
        <v>0</v>
      </c>
      <c r="J9" s="3"/>
      <c r="K9" s="3">
        <v>0</v>
      </c>
      <c r="M9" s="157">
        <f>COUNTIF(I2:I189,1)</f>
        <v>1</v>
      </c>
      <c r="N9" s="158"/>
      <c r="O9" s="159"/>
      <c r="P9" s="157">
        <f>COUNTIF(J2:J189,1)</f>
        <v>4</v>
      </c>
      <c r="Q9" s="158"/>
      <c r="R9" s="159"/>
    </row>
    <row r="10" spans="1:18" ht="15.75" thickBot="1" x14ac:dyDescent="0.3">
      <c r="A10" s="5" t="s">
        <v>2758</v>
      </c>
      <c r="B10" s="5" t="s">
        <v>2865</v>
      </c>
      <c r="C10" s="12">
        <f>IFERROR(VLOOKUP(UPPER(CONCATENATE($B10," - ",$A10)),'[1]Segurados Civis'!$A$5:$H$2142,6,FALSE),"")</f>
        <v>769</v>
      </c>
      <c r="D10" s="12">
        <f>IFERROR(VLOOKUP(UPPER(CONCATENATE($B10," - ",$A10)),'[1]Segurados Civis'!$A$5:$H$2142,7,FALSE),"")</f>
        <v>0</v>
      </c>
      <c r="E10" s="12">
        <f>IFERROR(VLOOKUP(UPPER(CONCATENATE($B10," - ",$A10)),'[1]Segurados Civis'!$A$5:$H$2142,8,FALSE),"")</f>
        <v>0</v>
      </c>
      <c r="F10" s="12">
        <f t="shared" si="0"/>
        <v>769</v>
      </c>
      <c r="G10" s="5" t="s">
        <v>2</v>
      </c>
      <c r="H10" s="3">
        <v>0</v>
      </c>
      <c r="I10" s="3">
        <v>0</v>
      </c>
      <c r="J10" s="3"/>
      <c r="K10" s="3">
        <v>0</v>
      </c>
    </row>
    <row r="11" spans="1:18" x14ac:dyDescent="0.25">
      <c r="A11" s="5" t="s">
        <v>2758</v>
      </c>
      <c r="B11" s="5" t="s">
        <v>2859</v>
      </c>
      <c r="C11" s="12">
        <f>IFERROR(VLOOKUP(UPPER(CONCATENATE($B11," - ",$A11)),'[1]Segurados Civis'!$A$5:$H$2142,6,FALSE),"")</f>
        <v>372</v>
      </c>
      <c r="D11" s="12">
        <f>IFERROR(VLOOKUP(UPPER(CONCATENATE($B11," - ",$A11)),'[1]Segurados Civis'!$A$5:$H$2142,7,FALSE),"")</f>
        <v>241</v>
      </c>
      <c r="E11" s="12">
        <f>IFERROR(VLOOKUP(UPPER(CONCATENATE($B11," - ",$A11)),'[1]Segurados Civis'!$A$5:$H$2142,8,FALSE),"")</f>
        <v>29</v>
      </c>
      <c r="F11" s="12">
        <f t="shared" si="0"/>
        <v>642</v>
      </c>
      <c r="G11" s="5" t="s">
        <v>2</v>
      </c>
      <c r="H11" s="3">
        <v>0</v>
      </c>
      <c r="I11" s="3">
        <v>0</v>
      </c>
      <c r="J11" s="3"/>
      <c r="K11" s="3">
        <v>0</v>
      </c>
      <c r="M11" s="164" t="s">
        <v>5352</v>
      </c>
      <c r="N11" s="176"/>
      <c r="O11" s="165"/>
    </row>
    <row r="12" spans="1:18" ht="15.75" thickBot="1" x14ac:dyDescent="0.3">
      <c r="A12" s="5" t="s">
        <v>2758</v>
      </c>
      <c r="B12" s="5" t="s">
        <v>2881</v>
      </c>
      <c r="C12" s="12">
        <f>IFERROR(VLOOKUP(UPPER(CONCATENATE($B12," - ",$A12)),'[1]Segurados Civis'!$A$5:$H$2142,6,FALSE),"")</f>
        <v>1479</v>
      </c>
      <c r="D12" s="12">
        <f>IFERROR(VLOOKUP(UPPER(CONCATENATE($B12," - ",$A12)),'[1]Segurados Civis'!$A$5:$H$2142,7,FALSE),"")</f>
        <v>0</v>
      </c>
      <c r="E12" s="12">
        <f>IFERROR(VLOOKUP(UPPER(CONCATENATE($B12," - ",$A12)),'[1]Segurados Civis'!$A$5:$H$2142,8,FALSE),"")</f>
        <v>0</v>
      </c>
      <c r="F12" s="12">
        <f t="shared" si="0"/>
        <v>1479</v>
      </c>
      <c r="G12" s="5" t="s">
        <v>2</v>
      </c>
      <c r="H12" s="3">
        <v>0</v>
      </c>
      <c r="I12" s="3">
        <v>0</v>
      </c>
      <c r="J12" s="3"/>
      <c r="K12" s="3">
        <v>0</v>
      </c>
      <c r="M12" s="166"/>
      <c r="N12" s="177"/>
      <c r="O12" s="167"/>
    </row>
    <row r="13" spans="1:18" ht="15.75" thickBot="1" x14ac:dyDescent="0.3">
      <c r="A13" s="5" t="s">
        <v>2758</v>
      </c>
      <c r="B13" s="5" t="s">
        <v>2886</v>
      </c>
      <c r="C13" s="12">
        <f>IFERROR(VLOOKUP(UPPER(CONCATENATE($B13," - ",$A13)),'[1]Segurados Civis'!$A$5:$H$2142,6,FALSE),"")</f>
        <v>199</v>
      </c>
      <c r="D13" s="12">
        <f>IFERROR(VLOOKUP(UPPER(CONCATENATE($B13," - ",$A13)),'[1]Segurados Civis'!$A$5:$H$2142,7,FALSE),"")</f>
        <v>121</v>
      </c>
      <c r="E13" s="12">
        <f>IFERROR(VLOOKUP(UPPER(CONCATENATE($B13," - ",$A13)),'[1]Segurados Civis'!$A$5:$H$2142,8,FALSE),"")</f>
        <v>17</v>
      </c>
      <c r="F13" s="12">
        <f t="shared" si="0"/>
        <v>337</v>
      </c>
      <c r="G13" s="5" t="s">
        <v>2</v>
      </c>
      <c r="H13" s="3">
        <v>0</v>
      </c>
      <c r="I13" s="3">
        <v>0</v>
      </c>
      <c r="J13" s="3"/>
      <c r="K13" s="3">
        <v>0</v>
      </c>
      <c r="M13" s="157">
        <f>COUNTIF(K2:K189,1)</f>
        <v>0</v>
      </c>
      <c r="N13" s="158"/>
      <c r="O13" s="159"/>
    </row>
    <row r="14" spans="1:18" x14ac:dyDescent="0.25">
      <c r="A14" s="5" t="s">
        <v>2758</v>
      </c>
      <c r="B14" s="5" t="s">
        <v>2898</v>
      </c>
      <c r="C14" s="12">
        <f>IFERROR(VLOOKUP(UPPER(CONCATENATE($B14," - ",$A14)),'[1]Segurados Civis'!$A$5:$H$2142,6,FALSE),"")</f>
        <v>389</v>
      </c>
      <c r="D14" s="12">
        <f>IFERROR(VLOOKUP(UPPER(CONCATENATE($B14," - ",$A14)),'[1]Segurados Civis'!$A$5:$H$2142,7,FALSE),"")</f>
        <v>41</v>
      </c>
      <c r="E14" s="12">
        <f>IFERROR(VLOOKUP(UPPER(CONCATENATE($B14," - ",$A14)),'[1]Segurados Civis'!$A$5:$H$2142,8,FALSE),"")</f>
        <v>10</v>
      </c>
      <c r="F14" s="12">
        <f t="shared" si="0"/>
        <v>440</v>
      </c>
      <c r="G14" s="5" t="s">
        <v>2</v>
      </c>
      <c r="H14" s="3">
        <v>0</v>
      </c>
      <c r="I14" s="3">
        <v>0</v>
      </c>
      <c r="J14" s="3"/>
      <c r="K14" s="3">
        <v>0</v>
      </c>
    </row>
    <row r="15" spans="1:18" x14ac:dyDescent="0.25">
      <c r="A15" s="5" t="s">
        <v>2758</v>
      </c>
      <c r="B15" s="5" t="s">
        <v>2830</v>
      </c>
      <c r="C15" s="12">
        <f>IFERROR(VLOOKUP(UPPER(CONCATENATE($B15," - ",$A15)),'[1]Segurados Civis'!$A$5:$H$2142,6,FALSE),"")</f>
        <v>1764</v>
      </c>
      <c r="D15" s="12">
        <f>IFERROR(VLOOKUP(UPPER(CONCATENATE($B15," - ",$A15)),'[1]Segurados Civis'!$A$5:$H$2142,7,FALSE),"")</f>
        <v>495</v>
      </c>
      <c r="E15" s="12">
        <f>IFERROR(VLOOKUP(UPPER(CONCATENATE($B15," - ",$A15)),'[1]Segurados Civis'!$A$5:$H$2142,8,FALSE),"")</f>
        <v>109</v>
      </c>
      <c r="F15" s="12">
        <f t="shared" si="0"/>
        <v>2368</v>
      </c>
      <c r="G15" s="5" t="s">
        <v>2</v>
      </c>
      <c r="H15" s="3">
        <v>0</v>
      </c>
      <c r="I15" s="3">
        <v>0</v>
      </c>
      <c r="J15" s="3"/>
      <c r="K15" s="3">
        <v>0</v>
      </c>
    </row>
    <row r="16" spans="1:18" x14ac:dyDescent="0.25">
      <c r="A16" s="5" t="s">
        <v>2758</v>
      </c>
      <c r="B16" s="5" t="s">
        <v>2885</v>
      </c>
      <c r="C16" s="12">
        <f>IFERROR(VLOOKUP(UPPER(CONCATENATE($B16," - ",$A16)),'[1]Segurados Civis'!$A$5:$H$2142,6,FALSE),"")</f>
        <v>1180</v>
      </c>
      <c r="D16" s="12">
        <f>IFERROR(VLOOKUP(UPPER(CONCATENATE($B16," - ",$A16)),'[1]Segurados Civis'!$A$5:$H$2142,7,FALSE),"")</f>
        <v>576</v>
      </c>
      <c r="E16" s="12">
        <f>IFERROR(VLOOKUP(UPPER(CONCATENATE($B16," - ",$A16)),'[1]Segurados Civis'!$A$5:$H$2142,8,FALSE),"")</f>
        <v>175</v>
      </c>
      <c r="F16" s="12">
        <f t="shared" si="0"/>
        <v>1931</v>
      </c>
      <c r="G16" s="5" t="s">
        <v>2</v>
      </c>
      <c r="H16" s="3">
        <v>0</v>
      </c>
      <c r="I16" s="3">
        <v>0</v>
      </c>
      <c r="J16" s="3"/>
      <c r="K16" s="3">
        <v>0</v>
      </c>
    </row>
    <row r="17" spans="1:11" x14ac:dyDescent="0.25">
      <c r="A17" s="5" t="s">
        <v>2758</v>
      </c>
      <c r="B17" s="5" t="s">
        <v>2813</v>
      </c>
      <c r="C17" s="12">
        <f>IFERROR(VLOOKUP(UPPER(CONCATENATE($B17," - ",$A17)),'[1]Segurados Civis'!$A$5:$H$2142,6,FALSE),"")</f>
        <v>385</v>
      </c>
      <c r="D17" s="12">
        <f>IFERROR(VLOOKUP(UPPER(CONCATENATE($B17," - ",$A17)),'[1]Segurados Civis'!$A$5:$H$2142,7,FALSE),"")</f>
        <v>145</v>
      </c>
      <c r="E17" s="12">
        <f>IFERROR(VLOOKUP(UPPER(CONCATENATE($B17," - ",$A17)),'[1]Segurados Civis'!$A$5:$H$2142,8,FALSE),"")</f>
        <v>44</v>
      </c>
      <c r="F17" s="12">
        <f t="shared" si="0"/>
        <v>574</v>
      </c>
      <c r="G17" s="5" t="s">
        <v>2</v>
      </c>
      <c r="H17" s="3">
        <v>0</v>
      </c>
      <c r="I17" s="3">
        <v>0</v>
      </c>
      <c r="J17" s="3"/>
      <c r="K17" s="3">
        <v>0</v>
      </c>
    </row>
    <row r="18" spans="1:11" x14ac:dyDescent="0.25">
      <c r="A18" s="5" t="s">
        <v>2758</v>
      </c>
      <c r="B18" s="5" t="s">
        <v>2845</v>
      </c>
      <c r="C18" s="12">
        <f>IFERROR(VLOOKUP(UPPER(CONCATENATE($B18," - ",$A18)),'[1]Segurados Civis'!$A$5:$H$2142,6,FALSE),"")</f>
        <v>938</v>
      </c>
      <c r="D18" s="12">
        <f>IFERROR(VLOOKUP(UPPER(CONCATENATE($B18," - ",$A18)),'[1]Segurados Civis'!$A$5:$H$2142,7,FALSE),"")</f>
        <v>0</v>
      </c>
      <c r="E18" s="12">
        <f>IFERROR(VLOOKUP(UPPER(CONCATENATE($B18," - ",$A18)),'[1]Segurados Civis'!$A$5:$H$2142,8,FALSE),"")</f>
        <v>2</v>
      </c>
      <c r="F18" s="12">
        <f t="shared" si="0"/>
        <v>940</v>
      </c>
      <c r="G18" s="5" t="s">
        <v>2</v>
      </c>
      <c r="H18" s="3">
        <v>0</v>
      </c>
      <c r="I18" s="3">
        <v>0</v>
      </c>
      <c r="J18" s="3"/>
      <c r="K18" s="3">
        <v>0</v>
      </c>
    </row>
    <row r="19" spans="1:11" x14ac:dyDescent="0.25">
      <c r="A19" s="5" t="s">
        <v>2758</v>
      </c>
      <c r="B19" s="5" t="s">
        <v>2895</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c r="K19" s="3">
        <v>0</v>
      </c>
    </row>
    <row r="20" spans="1:11" x14ac:dyDescent="0.25">
      <c r="A20" s="5" t="s">
        <v>2758</v>
      </c>
      <c r="B20" s="5" t="s">
        <v>2913</v>
      </c>
      <c r="C20" s="12">
        <f>IFERROR(VLOOKUP(UPPER(CONCATENATE($B20," - ",$A20)),'[1]Segurados Civis'!$A$5:$H$2142,6,FALSE),"")</f>
        <v>672</v>
      </c>
      <c r="D20" s="12">
        <f>IFERROR(VLOOKUP(UPPER(CONCATENATE($B20," - ",$A20)),'[1]Segurados Civis'!$A$5:$H$2142,7,FALSE),"")</f>
        <v>246</v>
      </c>
      <c r="E20" s="12">
        <f>IFERROR(VLOOKUP(UPPER(CONCATENATE($B20," - ",$A20)),'[1]Segurados Civis'!$A$5:$H$2142,8,FALSE),"")</f>
        <v>50</v>
      </c>
      <c r="F20" s="12">
        <f t="shared" si="0"/>
        <v>968</v>
      </c>
      <c r="G20" s="5" t="s">
        <v>2</v>
      </c>
      <c r="H20" s="3">
        <v>0</v>
      </c>
      <c r="I20" s="3">
        <v>0</v>
      </c>
      <c r="J20" s="3"/>
      <c r="K20" s="3">
        <v>0</v>
      </c>
    </row>
    <row r="21" spans="1:11" x14ac:dyDescent="0.25">
      <c r="A21" s="5" t="s">
        <v>2758</v>
      </c>
      <c r="B21" s="5" t="s">
        <v>2906</v>
      </c>
      <c r="C21" s="12">
        <f>IFERROR(VLOOKUP(UPPER(CONCATENATE($B21," - ",$A21)),'[1]Segurados Civis'!$A$5:$H$2142,6,FALSE),"")</f>
        <v>876</v>
      </c>
      <c r="D21" s="12">
        <f>IFERROR(VLOOKUP(UPPER(CONCATENATE($B21," - ",$A21)),'[1]Segurados Civis'!$A$5:$H$2142,7,FALSE),"")</f>
        <v>0</v>
      </c>
      <c r="E21" s="12">
        <f>IFERROR(VLOOKUP(UPPER(CONCATENATE($B21," - ",$A21)),'[1]Segurados Civis'!$A$5:$H$2142,8,FALSE),"")</f>
        <v>0</v>
      </c>
      <c r="F21" s="12">
        <f t="shared" si="0"/>
        <v>876</v>
      </c>
      <c r="G21" s="5" t="s">
        <v>2</v>
      </c>
      <c r="H21" s="3">
        <v>0</v>
      </c>
      <c r="I21" s="3">
        <v>0</v>
      </c>
      <c r="J21" s="3"/>
      <c r="K21" s="3">
        <v>0</v>
      </c>
    </row>
    <row r="22" spans="1:11" x14ac:dyDescent="0.25">
      <c r="A22" s="5" t="s">
        <v>2758</v>
      </c>
      <c r="B22" s="5" t="s">
        <v>2849</v>
      </c>
      <c r="C22" s="12">
        <f>IFERROR(VLOOKUP(UPPER(CONCATENATE($B22," - ",$A22)),'[1]Segurados Civis'!$A$5:$H$2142,6,FALSE),"")</f>
        <v>383</v>
      </c>
      <c r="D22" s="12">
        <f>IFERROR(VLOOKUP(UPPER(CONCATENATE($B22," - ",$A22)),'[1]Segurados Civis'!$A$5:$H$2142,7,FALSE),"")</f>
        <v>118</v>
      </c>
      <c r="E22" s="12">
        <f>IFERROR(VLOOKUP(UPPER(CONCATENATE($B22," - ",$A22)),'[1]Segurados Civis'!$A$5:$H$2142,8,FALSE),"")</f>
        <v>118</v>
      </c>
      <c r="F22" s="12">
        <f t="shared" si="0"/>
        <v>619</v>
      </c>
      <c r="G22" s="5" t="s">
        <v>2</v>
      </c>
      <c r="H22" s="3">
        <v>0</v>
      </c>
      <c r="I22" s="3">
        <v>0</v>
      </c>
      <c r="J22" s="3"/>
      <c r="K22" s="3">
        <v>0</v>
      </c>
    </row>
    <row r="23" spans="1:11" x14ac:dyDescent="0.25">
      <c r="A23" s="5" t="s">
        <v>2758</v>
      </c>
      <c r="B23" s="5" t="s">
        <v>2871</v>
      </c>
      <c r="C23" s="12">
        <f>IFERROR(VLOOKUP(UPPER(CONCATENATE($B23," - ",$A23)),'[1]Segurados Civis'!$A$5:$H$2142,6,FALSE),"")</f>
        <v>1280</v>
      </c>
      <c r="D23" s="12">
        <f>IFERROR(VLOOKUP(UPPER(CONCATENATE($B23," - ",$A23)),'[1]Segurados Civis'!$A$5:$H$2142,7,FALSE),"")</f>
        <v>0</v>
      </c>
      <c r="E23" s="12">
        <f>IFERROR(VLOOKUP(UPPER(CONCATENATE($B23," - ",$A23)),'[1]Segurados Civis'!$A$5:$H$2142,8,FALSE),"")</f>
        <v>0</v>
      </c>
      <c r="F23" s="12">
        <f t="shared" si="0"/>
        <v>1280</v>
      </c>
      <c r="G23" s="5" t="s">
        <v>2</v>
      </c>
      <c r="H23" s="3">
        <v>0</v>
      </c>
      <c r="I23" s="3">
        <v>0</v>
      </c>
      <c r="J23" s="3"/>
      <c r="K23" s="3">
        <v>0</v>
      </c>
    </row>
    <row r="24" spans="1:11" x14ac:dyDescent="0.25">
      <c r="A24" s="5" t="s">
        <v>2758</v>
      </c>
      <c r="B24" s="5" t="s">
        <v>2806</v>
      </c>
      <c r="C24" s="12">
        <f>IFERROR(VLOOKUP(UPPER(CONCATENATE($B24," - ",$A24)),'[1]Segurados Civis'!$A$5:$H$2142,6,FALSE),"")</f>
        <v>971</v>
      </c>
      <c r="D24" s="12">
        <f>IFERROR(VLOOKUP(UPPER(CONCATENATE($B24," - ",$A24)),'[1]Segurados Civis'!$A$5:$H$2142,7,FALSE),"")</f>
        <v>367</v>
      </c>
      <c r="E24" s="12">
        <f>IFERROR(VLOOKUP(UPPER(CONCATENATE($B24," - ",$A24)),'[1]Segurados Civis'!$A$5:$H$2142,8,FALSE),"")</f>
        <v>67</v>
      </c>
      <c r="F24" s="12">
        <f t="shared" si="0"/>
        <v>1405</v>
      </c>
      <c r="G24" s="5" t="s">
        <v>2</v>
      </c>
      <c r="H24" s="3">
        <v>0</v>
      </c>
      <c r="I24" s="3">
        <v>0</v>
      </c>
      <c r="J24" s="3"/>
      <c r="K24" s="3">
        <v>0</v>
      </c>
    </row>
    <row r="25" spans="1:11" x14ac:dyDescent="0.25">
      <c r="A25" s="5" t="s">
        <v>2758</v>
      </c>
      <c r="B25" s="5" t="s">
        <v>2800</v>
      </c>
      <c r="C25" s="12">
        <f>IFERROR(VLOOKUP(UPPER(CONCATENATE($B25," - ",$A25)),'[1]Segurados Civis'!$A$5:$H$2142,6,FALSE),"")</f>
        <v>800</v>
      </c>
      <c r="D25" s="12">
        <f>IFERROR(VLOOKUP(UPPER(CONCATENATE($B25," - ",$A25)),'[1]Segurados Civis'!$A$5:$H$2142,7,FALSE),"")</f>
        <v>332</v>
      </c>
      <c r="E25" s="12">
        <f>IFERROR(VLOOKUP(UPPER(CONCATENATE($B25," - ",$A25)),'[1]Segurados Civis'!$A$5:$H$2142,8,FALSE),"")</f>
        <v>70</v>
      </c>
      <c r="F25" s="12">
        <f t="shared" si="0"/>
        <v>1202</v>
      </c>
      <c r="G25" s="5" t="s">
        <v>2</v>
      </c>
      <c r="H25" s="3">
        <v>0</v>
      </c>
      <c r="I25" s="3">
        <v>0</v>
      </c>
      <c r="J25" s="3"/>
      <c r="K25" s="3">
        <v>0</v>
      </c>
    </row>
    <row r="26" spans="1:11" x14ac:dyDescent="0.25">
      <c r="A26" s="5" t="s">
        <v>2758</v>
      </c>
      <c r="B26" s="5" t="s">
        <v>1206</v>
      </c>
      <c r="C26" s="12">
        <f>IFERROR(VLOOKUP(UPPER(CONCATENATE($B26," - ",$A26)),'[1]Segurados Civis'!$A$5:$H$2142,6,FALSE),"")</f>
        <v>690</v>
      </c>
      <c r="D26" s="12">
        <f>IFERROR(VLOOKUP(UPPER(CONCATENATE($B26," - ",$A26)),'[1]Segurados Civis'!$A$5:$H$2142,7,FALSE),"")</f>
        <v>281</v>
      </c>
      <c r="E26" s="12">
        <f>IFERROR(VLOOKUP(UPPER(CONCATENATE($B26," - ",$A26)),'[1]Segurados Civis'!$A$5:$H$2142,8,FALSE),"")</f>
        <v>49</v>
      </c>
      <c r="F26" s="12">
        <f t="shared" si="0"/>
        <v>1020</v>
      </c>
      <c r="G26" s="5" t="s">
        <v>2</v>
      </c>
      <c r="H26" s="3">
        <v>0</v>
      </c>
      <c r="I26" s="3">
        <v>0</v>
      </c>
      <c r="J26" s="3"/>
      <c r="K26" s="3">
        <v>0</v>
      </c>
    </row>
    <row r="27" spans="1:11" x14ac:dyDescent="0.25">
      <c r="A27" s="5" t="s">
        <v>2758</v>
      </c>
      <c r="B27" s="5" t="s">
        <v>624</v>
      </c>
      <c r="C27" s="12">
        <f>IFERROR(VLOOKUP(UPPER(CONCATENATE($B27," - ",$A27)),'[1]Segurados Civis'!$A$5:$H$2142,6,FALSE),"")</f>
        <v>752</v>
      </c>
      <c r="D27" s="12">
        <f>IFERROR(VLOOKUP(UPPER(CONCATENATE($B27," - ",$A27)),'[1]Segurados Civis'!$A$5:$H$2142,7,FALSE),"")</f>
        <v>352</v>
      </c>
      <c r="E27" s="12">
        <f>IFERROR(VLOOKUP(UPPER(CONCATENATE($B27," - ",$A27)),'[1]Segurados Civis'!$A$5:$H$2142,8,FALSE),"")</f>
        <v>65</v>
      </c>
      <c r="F27" s="12">
        <f t="shared" si="0"/>
        <v>1169</v>
      </c>
      <c r="G27" s="5" t="s">
        <v>2</v>
      </c>
      <c r="H27" s="3">
        <v>0</v>
      </c>
      <c r="I27" s="3">
        <v>0</v>
      </c>
      <c r="J27" s="3"/>
      <c r="K27" s="3">
        <v>0</v>
      </c>
    </row>
    <row r="28" spans="1:11" x14ac:dyDescent="0.25">
      <c r="A28" s="5" t="s">
        <v>2758</v>
      </c>
      <c r="B28" s="5" t="s">
        <v>2866</v>
      </c>
      <c r="C28" s="12">
        <f>IFERROR(VLOOKUP(UPPER(CONCATENATE($B28," - ",$A28)),'[1]Segurados Civis'!$A$5:$H$2142,6,FALSE),"")</f>
        <v>329</v>
      </c>
      <c r="D28" s="12">
        <f>IFERROR(VLOOKUP(UPPER(CONCATENATE($B28," - ",$A28)),'[1]Segurados Civis'!$A$5:$H$2142,7,FALSE),"")</f>
        <v>130</v>
      </c>
      <c r="E28" s="12">
        <f>IFERROR(VLOOKUP(UPPER(CONCATENATE($B28," - ",$A28)),'[1]Segurados Civis'!$A$5:$H$2142,8,FALSE),"")</f>
        <v>25</v>
      </c>
      <c r="F28" s="12">
        <f t="shared" si="0"/>
        <v>484</v>
      </c>
      <c r="G28" s="5" t="s">
        <v>2</v>
      </c>
      <c r="H28" s="3">
        <v>0</v>
      </c>
      <c r="I28" s="3">
        <v>0</v>
      </c>
      <c r="J28" s="3"/>
      <c r="K28" s="3">
        <v>0</v>
      </c>
    </row>
    <row r="29" spans="1:11" x14ac:dyDescent="0.25">
      <c r="A29" s="5" t="s">
        <v>2758</v>
      </c>
      <c r="B29" s="5" t="s">
        <v>2829</v>
      </c>
      <c r="C29" s="12">
        <f>IFERROR(VLOOKUP(UPPER(CONCATENATE($B29," - ",$A29)),'[1]Segurados Civis'!$A$5:$H$2142,6,FALSE),"")</f>
        <v>218</v>
      </c>
      <c r="D29" s="12">
        <f>IFERROR(VLOOKUP(UPPER(CONCATENATE($B29," - ",$A29)),'[1]Segurados Civis'!$A$5:$H$2142,7,FALSE),"")</f>
        <v>66</v>
      </c>
      <c r="E29" s="12">
        <f>IFERROR(VLOOKUP(UPPER(CONCATENATE($B29," - ",$A29)),'[1]Segurados Civis'!$A$5:$H$2142,8,FALSE),"")</f>
        <v>10</v>
      </c>
      <c r="F29" s="12">
        <f t="shared" si="0"/>
        <v>294</v>
      </c>
      <c r="G29" s="5" t="s">
        <v>2</v>
      </c>
      <c r="H29" s="3">
        <v>0</v>
      </c>
      <c r="I29" s="3">
        <v>0</v>
      </c>
      <c r="J29" s="3"/>
      <c r="K29" s="3">
        <v>0</v>
      </c>
    </row>
    <row r="30" spans="1:11" x14ac:dyDescent="0.25">
      <c r="A30" s="5" t="s">
        <v>2758</v>
      </c>
      <c r="B30" s="5" t="s">
        <v>2878</v>
      </c>
      <c r="C30" s="12">
        <f>IFERROR(VLOOKUP(UPPER(CONCATENATE($B30," - ",$A30)),'[1]Segurados Civis'!$A$5:$H$2142,6,FALSE),"")</f>
        <v>1268</v>
      </c>
      <c r="D30" s="12">
        <f>IFERROR(VLOOKUP(UPPER(CONCATENATE($B30," - ",$A30)),'[1]Segurados Civis'!$A$5:$H$2142,7,FALSE),"")</f>
        <v>257</v>
      </c>
      <c r="E30" s="12">
        <f>IFERROR(VLOOKUP(UPPER(CONCATENATE($B30," - ",$A30)),'[1]Segurados Civis'!$A$5:$H$2142,8,FALSE),"")</f>
        <v>38</v>
      </c>
      <c r="F30" s="12">
        <f t="shared" si="0"/>
        <v>1563</v>
      </c>
      <c r="G30" s="5" t="s">
        <v>2</v>
      </c>
      <c r="H30" s="3">
        <v>0</v>
      </c>
      <c r="I30" s="3">
        <v>0</v>
      </c>
      <c r="J30" s="3"/>
      <c r="K30" s="3">
        <v>0</v>
      </c>
    </row>
    <row r="31" spans="1:11" x14ac:dyDescent="0.25">
      <c r="A31" s="5" t="s">
        <v>2758</v>
      </c>
      <c r="B31" s="5" t="s">
        <v>2892</v>
      </c>
      <c r="C31" s="12">
        <f>IFERROR(VLOOKUP(UPPER(CONCATENATE($B31," - ",$A31)),'[1]Segurados Civis'!$A$5:$H$2142,6,FALSE),"")</f>
        <v>343</v>
      </c>
      <c r="D31" s="12">
        <f>IFERROR(VLOOKUP(UPPER(CONCATENATE($B31," - ",$A31)),'[1]Segurados Civis'!$A$5:$H$2142,7,FALSE),"")</f>
        <v>122</v>
      </c>
      <c r="E31" s="12">
        <f>IFERROR(VLOOKUP(UPPER(CONCATENATE($B31," - ",$A31)),'[1]Segurados Civis'!$A$5:$H$2142,8,FALSE),"")</f>
        <v>28</v>
      </c>
      <c r="F31" s="12">
        <f t="shared" si="0"/>
        <v>493</v>
      </c>
      <c r="G31" s="5" t="s">
        <v>2</v>
      </c>
      <c r="H31" s="3">
        <v>0</v>
      </c>
      <c r="I31" s="3">
        <v>0</v>
      </c>
      <c r="J31" s="3"/>
      <c r="K31" s="3">
        <v>0</v>
      </c>
    </row>
    <row r="32" spans="1:11" x14ac:dyDescent="0.25">
      <c r="A32" s="5" t="s">
        <v>2758</v>
      </c>
      <c r="B32" s="5" t="s">
        <v>2854</v>
      </c>
      <c r="C32" s="12">
        <f>IFERROR(VLOOKUP(UPPER(CONCATENATE($B32," - ",$A32)),'[1]Segurados Civis'!$A$5:$H$2142,6,FALSE),"")</f>
        <v>1187</v>
      </c>
      <c r="D32" s="12">
        <f>IFERROR(VLOOKUP(UPPER(CONCATENATE($B32," - ",$A32)),'[1]Segurados Civis'!$A$5:$H$2142,7,FALSE),"")</f>
        <v>434</v>
      </c>
      <c r="E32" s="12">
        <f>IFERROR(VLOOKUP(UPPER(CONCATENATE($B32," - ",$A32)),'[1]Segurados Civis'!$A$5:$H$2142,8,FALSE),"")</f>
        <v>105</v>
      </c>
      <c r="F32" s="12">
        <f t="shared" si="0"/>
        <v>1726</v>
      </c>
      <c r="G32" s="5" t="s">
        <v>2</v>
      </c>
      <c r="H32" s="3">
        <v>0</v>
      </c>
      <c r="I32" s="3">
        <v>0</v>
      </c>
      <c r="J32" s="3"/>
      <c r="K32" s="3">
        <v>0</v>
      </c>
    </row>
    <row r="33" spans="1:11" x14ac:dyDescent="0.25">
      <c r="A33" s="5" t="s">
        <v>2758</v>
      </c>
      <c r="B33" s="5" t="s">
        <v>2839</v>
      </c>
      <c r="C33" s="12">
        <f>IFERROR(VLOOKUP(UPPER(CONCATENATE($B33," - ",$A33)),'[1]Segurados Civis'!$A$5:$H$2142,6,FALSE),"")</f>
        <v>3503</v>
      </c>
      <c r="D33" s="12">
        <f>IFERROR(VLOOKUP(UPPER(CONCATENATE($B33," - ",$A33)),'[1]Segurados Civis'!$A$5:$H$2142,7,FALSE),"")</f>
        <v>1387</v>
      </c>
      <c r="E33" s="12">
        <f>IFERROR(VLOOKUP(UPPER(CONCATENATE($B33," - ",$A33)),'[1]Segurados Civis'!$A$5:$H$2142,8,FALSE),"")</f>
        <v>272</v>
      </c>
      <c r="F33" s="12">
        <f t="shared" si="0"/>
        <v>5162</v>
      </c>
      <c r="G33" s="5" t="s">
        <v>2</v>
      </c>
      <c r="H33" s="3">
        <v>1</v>
      </c>
      <c r="I33" s="3">
        <v>0</v>
      </c>
      <c r="J33" s="3"/>
      <c r="K33" s="3">
        <v>0</v>
      </c>
    </row>
    <row r="34" spans="1:11" x14ac:dyDescent="0.25">
      <c r="A34" s="5" t="s">
        <v>2758</v>
      </c>
      <c r="B34" s="5" t="s">
        <v>2877</v>
      </c>
      <c r="C34" s="12">
        <f>IFERROR(VLOOKUP(UPPER(CONCATENATE($B34," - ",$A34)),'[1]Segurados Civis'!$A$5:$H$2142,6,FALSE),"")</f>
        <v>929</v>
      </c>
      <c r="D34" s="12">
        <f>IFERROR(VLOOKUP(UPPER(CONCATENATE($B34," - ",$A34)),'[1]Segurados Civis'!$A$5:$H$2142,7,FALSE),"")</f>
        <v>287</v>
      </c>
      <c r="E34" s="12">
        <f>IFERROR(VLOOKUP(UPPER(CONCATENATE($B34," - ",$A34)),'[1]Segurados Civis'!$A$5:$H$2142,8,FALSE),"")</f>
        <v>48</v>
      </c>
      <c r="F34" s="12">
        <f t="shared" si="0"/>
        <v>1264</v>
      </c>
      <c r="G34" s="5" t="s">
        <v>2</v>
      </c>
      <c r="H34" s="3">
        <v>0</v>
      </c>
      <c r="I34" s="3">
        <v>0</v>
      </c>
      <c r="J34" s="3"/>
      <c r="K34" s="3">
        <v>0</v>
      </c>
    </row>
    <row r="35" spans="1:11" x14ac:dyDescent="0.25">
      <c r="A35" s="5" t="s">
        <v>2758</v>
      </c>
      <c r="B35" s="5" t="s">
        <v>2868</v>
      </c>
      <c r="C35" s="12">
        <f>IFERROR(VLOOKUP(UPPER(CONCATENATE($B35," - ",$A35)),'[1]Segurados Civis'!$A$5:$H$2142,6,FALSE),"")</f>
        <v>498</v>
      </c>
      <c r="D35" s="12">
        <f>IFERROR(VLOOKUP(UPPER(CONCATENATE($B35," - ",$A35)),'[1]Segurados Civis'!$A$5:$H$2142,7,FALSE),"")</f>
        <v>77</v>
      </c>
      <c r="E35" s="12">
        <f>IFERROR(VLOOKUP(UPPER(CONCATENATE($B35," - ",$A35)),'[1]Segurados Civis'!$A$5:$H$2142,8,FALSE),"")</f>
        <v>13</v>
      </c>
      <c r="F35" s="12">
        <f t="shared" si="0"/>
        <v>588</v>
      </c>
      <c r="G35" s="5" t="s">
        <v>2</v>
      </c>
      <c r="H35" s="3">
        <v>0</v>
      </c>
      <c r="I35" s="3">
        <v>0</v>
      </c>
      <c r="J35" s="3"/>
      <c r="K35" s="3">
        <v>0</v>
      </c>
    </row>
    <row r="36" spans="1:11" x14ac:dyDescent="0.25">
      <c r="A36" s="5" t="s">
        <v>2758</v>
      </c>
      <c r="B36" s="5" t="s">
        <v>2893</v>
      </c>
      <c r="C36" s="12">
        <f>IFERROR(VLOOKUP(UPPER(CONCATENATE($B36," - ",$A36)),'[1]Segurados Civis'!$A$5:$H$2142,6,FALSE),"")</f>
        <v>340</v>
      </c>
      <c r="D36" s="12">
        <f>IFERROR(VLOOKUP(UPPER(CONCATENATE($B36," - ",$A36)),'[1]Segurados Civis'!$A$5:$H$2142,7,FALSE),"")</f>
        <v>209</v>
      </c>
      <c r="E36" s="12">
        <f>IFERROR(VLOOKUP(UPPER(CONCATENATE($B36," - ",$A36)),'[1]Segurados Civis'!$A$5:$H$2142,8,FALSE),"")</f>
        <v>25</v>
      </c>
      <c r="F36" s="12">
        <f t="shared" si="0"/>
        <v>574</v>
      </c>
      <c r="G36" s="5" t="s">
        <v>2</v>
      </c>
      <c r="H36" s="3">
        <v>0</v>
      </c>
      <c r="I36" s="3">
        <v>0</v>
      </c>
      <c r="J36" s="3"/>
      <c r="K36" s="3">
        <v>0</v>
      </c>
    </row>
    <row r="37" spans="1:11" x14ac:dyDescent="0.25">
      <c r="A37" s="5" t="s">
        <v>2758</v>
      </c>
      <c r="B37" s="5" t="s">
        <v>2797</v>
      </c>
      <c r="C37" s="12">
        <f>IFERROR(VLOOKUP(UPPER(CONCATENATE($B37," - ",$A37)),'[1]Segurados Civis'!$A$5:$H$2142,6,FALSE),"")</f>
        <v>265</v>
      </c>
      <c r="D37" s="12">
        <f>IFERROR(VLOOKUP(UPPER(CONCATENATE($B37," - ",$A37)),'[1]Segurados Civis'!$A$5:$H$2142,7,FALSE),"")</f>
        <v>146</v>
      </c>
      <c r="E37" s="12">
        <f>IFERROR(VLOOKUP(UPPER(CONCATENATE($B37," - ",$A37)),'[1]Segurados Civis'!$A$5:$H$2142,8,FALSE),"")</f>
        <v>13</v>
      </c>
      <c r="F37" s="12">
        <f t="shared" si="0"/>
        <v>424</v>
      </c>
      <c r="G37" s="5" t="s">
        <v>2</v>
      </c>
      <c r="H37" s="3">
        <v>0</v>
      </c>
      <c r="I37" s="3">
        <v>0</v>
      </c>
      <c r="J37" s="3"/>
      <c r="K37" s="3">
        <v>0</v>
      </c>
    </row>
    <row r="38" spans="1:11" x14ac:dyDescent="0.25">
      <c r="A38" s="5" t="s">
        <v>2758</v>
      </c>
      <c r="B38" s="5" t="s">
        <v>2867</v>
      </c>
      <c r="C38" s="12">
        <f>IFERROR(VLOOKUP(UPPER(CONCATENATE($B38," - ",$A38)),'[1]Segurados Civis'!$A$5:$H$2142,6,FALSE),"")</f>
        <v>265</v>
      </c>
      <c r="D38" s="12">
        <f>IFERROR(VLOOKUP(UPPER(CONCATENATE($B38," - ",$A38)),'[1]Segurados Civis'!$A$5:$H$2142,7,FALSE),"")</f>
        <v>122</v>
      </c>
      <c r="E38" s="12">
        <f>IFERROR(VLOOKUP(UPPER(CONCATENATE($B38," - ",$A38)),'[1]Segurados Civis'!$A$5:$H$2142,8,FALSE),"")</f>
        <v>24</v>
      </c>
      <c r="F38" s="12">
        <f t="shared" si="0"/>
        <v>411</v>
      </c>
      <c r="G38" s="5" t="s">
        <v>2</v>
      </c>
      <c r="H38" s="3">
        <v>0</v>
      </c>
      <c r="I38" s="3">
        <v>0</v>
      </c>
      <c r="J38" s="3"/>
      <c r="K38" s="3">
        <v>0</v>
      </c>
    </row>
    <row r="39" spans="1:11" x14ac:dyDescent="0.25">
      <c r="A39" s="5" t="s">
        <v>2758</v>
      </c>
      <c r="B39" s="5" t="s">
        <v>2914</v>
      </c>
      <c r="C39" s="12">
        <f>IFERROR(VLOOKUP(UPPER(CONCATENATE($B39," - ",$A39)),'[1]Segurados Civis'!$A$5:$H$2142,6,FALSE),"")</f>
        <v>1724</v>
      </c>
      <c r="D39" s="12">
        <f>IFERROR(VLOOKUP(UPPER(CONCATENATE($B39," - ",$A39)),'[1]Segurados Civis'!$A$5:$H$2142,7,FALSE),"")</f>
        <v>342</v>
      </c>
      <c r="E39" s="12">
        <f>IFERROR(VLOOKUP(UPPER(CONCATENATE($B39," - ",$A39)),'[1]Segurados Civis'!$A$5:$H$2142,8,FALSE),"")</f>
        <v>73</v>
      </c>
      <c r="F39" s="12">
        <f t="shared" si="0"/>
        <v>2139</v>
      </c>
      <c r="G39" s="5" t="s">
        <v>2</v>
      </c>
      <c r="H39" s="3">
        <v>0</v>
      </c>
      <c r="I39" s="3">
        <v>0</v>
      </c>
      <c r="J39" s="3"/>
      <c r="K39" s="3">
        <v>0</v>
      </c>
    </row>
    <row r="40" spans="1:11" x14ac:dyDescent="0.25">
      <c r="A40" s="5" t="s">
        <v>2758</v>
      </c>
      <c r="B40" s="5" t="s">
        <v>2831</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c r="K40" s="3">
        <v>0</v>
      </c>
    </row>
    <row r="41" spans="1:11" x14ac:dyDescent="0.25">
      <c r="A41" s="5" t="s">
        <v>2758</v>
      </c>
      <c r="B41" s="5" t="s">
        <v>2832</v>
      </c>
      <c r="C41" s="12">
        <f>IFERROR(VLOOKUP(UPPER(CONCATENATE($B41," - ",$A41)),'[1]Segurados Civis'!$A$5:$H$2142,6,FALSE),"")</f>
        <v>331</v>
      </c>
      <c r="D41" s="12">
        <f>IFERROR(VLOOKUP(UPPER(CONCATENATE($B41," - ",$A41)),'[1]Segurados Civis'!$A$5:$H$2142,7,FALSE),"")</f>
        <v>0</v>
      </c>
      <c r="E41" s="12">
        <f>IFERROR(VLOOKUP(UPPER(CONCATENATE($B41," - ",$A41)),'[1]Segurados Civis'!$A$5:$H$2142,8,FALSE),"")</f>
        <v>0</v>
      </c>
      <c r="F41" s="12">
        <f t="shared" si="0"/>
        <v>331</v>
      </c>
      <c r="G41" s="5" t="s">
        <v>2</v>
      </c>
      <c r="H41" s="3">
        <v>0</v>
      </c>
      <c r="I41" s="3">
        <v>0</v>
      </c>
      <c r="J41" s="3"/>
      <c r="K41" s="3">
        <v>0</v>
      </c>
    </row>
    <row r="42" spans="1:11" x14ac:dyDescent="0.25">
      <c r="A42" s="5" t="s">
        <v>2758</v>
      </c>
      <c r="B42" s="5" t="s">
        <v>2924</v>
      </c>
      <c r="C42" s="12">
        <f>IFERROR(VLOOKUP(UPPER(CONCATENATE($B42," - ",$A42)),'[1]Segurados Civis'!$A$5:$H$2142,6,FALSE),"")</f>
        <v>544</v>
      </c>
      <c r="D42" s="12">
        <f>IFERROR(VLOOKUP(UPPER(CONCATENATE($B42," - ",$A42)),'[1]Segurados Civis'!$A$5:$H$2142,7,FALSE),"")</f>
        <v>299</v>
      </c>
      <c r="E42" s="12">
        <f>IFERROR(VLOOKUP(UPPER(CONCATENATE($B42," - ",$A42)),'[1]Segurados Civis'!$A$5:$H$2142,8,FALSE),"")</f>
        <v>26</v>
      </c>
      <c r="F42" s="12">
        <f t="shared" si="0"/>
        <v>869</v>
      </c>
      <c r="G42" s="5" t="s">
        <v>2</v>
      </c>
      <c r="H42" s="3">
        <v>0</v>
      </c>
      <c r="I42" s="3">
        <v>0</v>
      </c>
      <c r="J42" s="3"/>
      <c r="K42" s="3">
        <v>0</v>
      </c>
    </row>
    <row r="43" spans="1:11" x14ac:dyDescent="0.25">
      <c r="A43" s="5" t="s">
        <v>2758</v>
      </c>
      <c r="B43" s="5" t="s">
        <v>2837</v>
      </c>
      <c r="C43" s="12">
        <f>IFERROR(VLOOKUP(UPPER(CONCATENATE($B43," - ",$A43)),'[1]Segurados Civis'!$A$5:$H$2142,6,FALSE),"")</f>
        <v>538</v>
      </c>
      <c r="D43" s="12">
        <f>IFERROR(VLOOKUP(UPPER(CONCATENATE($B43," - ",$A43)),'[1]Segurados Civis'!$A$5:$H$2142,7,FALSE),"")</f>
        <v>248</v>
      </c>
      <c r="E43" s="12">
        <f>IFERROR(VLOOKUP(UPPER(CONCATENATE($B43," - ",$A43)),'[1]Segurados Civis'!$A$5:$H$2142,8,FALSE),"")</f>
        <v>47</v>
      </c>
      <c r="F43" s="12">
        <f t="shared" si="0"/>
        <v>833</v>
      </c>
      <c r="G43" s="5" t="s">
        <v>2</v>
      </c>
      <c r="H43" s="3">
        <v>0</v>
      </c>
      <c r="I43" s="3">
        <v>0</v>
      </c>
      <c r="J43" s="3"/>
      <c r="K43" s="3">
        <v>0</v>
      </c>
    </row>
    <row r="44" spans="1:11" x14ac:dyDescent="0.25">
      <c r="A44" s="5" t="s">
        <v>2758</v>
      </c>
      <c r="B44" s="5" t="s">
        <v>2804</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c r="K44" s="3">
        <v>0</v>
      </c>
    </row>
    <row r="45" spans="1:11" x14ac:dyDescent="0.25">
      <c r="A45" s="5" t="s">
        <v>2758</v>
      </c>
      <c r="B45" s="5" t="s">
        <v>2920</v>
      </c>
      <c r="C45" s="12">
        <f>IFERROR(VLOOKUP(UPPER(CONCATENATE($B45," - ",$A45)),'[1]Segurados Civis'!$A$5:$H$2142,6,FALSE),"")</f>
        <v>306</v>
      </c>
      <c r="D45" s="12">
        <f>IFERROR(VLOOKUP(UPPER(CONCATENATE($B45," - ",$A45)),'[1]Segurados Civis'!$A$5:$H$2142,7,FALSE),"")</f>
        <v>87</v>
      </c>
      <c r="E45" s="12">
        <f>IFERROR(VLOOKUP(UPPER(CONCATENATE($B45," - ",$A45)),'[1]Segurados Civis'!$A$5:$H$2142,8,FALSE),"")</f>
        <v>11</v>
      </c>
      <c r="F45" s="12">
        <f t="shared" si="0"/>
        <v>404</v>
      </c>
      <c r="G45" s="5" t="s">
        <v>2</v>
      </c>
      <c r="H45" s="3">
        <v>0</v>
      </c>
      <c r="I45" s="3">
        <v>0</v>
      </c>
      <c r="J45" s="3"/>
      <c r="K45" s="3">
        <v>0</v>
      </c>
    </row>
    <row r="46" spans="1:11" x14ac:dyDescent="0.25">
      <c r="A46" s="5" t="s">
        <v>2758</v>
      </c>
      <c r="B46" s="5" t="s">
        <v>2775</v>
      </c>
      <c r="C46" s="12">
        <f>IFERROR(VLOOKUP(UPPER(CONCATENATE($B46," - ",$A46)),'[1]Segurados Civis'!$A$5:$H$2142,6,FALSE),"")</f>
        <v>1183</v>
      </c>
      <c r="D46" s="12">
        <f>IFERROR(VLOOKUP(UPPER(CONCATENATE($B46," - ",$A46)),'[1]Segurados Civis'!$A$5:$H$2142,7,FALSE),"")</f>
        <v>455</v>
      </c>
      <c r="E46" s="12">
        <f>IFERROR(VLOOKUP(UPPER(CONCATENATE($B46," - ",$A46)),'[1]Segurados Civis'!$A$5:$H$2142,8,FALSE),"")</f>
        <v>126</v>
      </c>
      <c r="F46" s="12">
        <f t="shared" si="0"/>
        <v>1764</v>
      </c>
      <c r="G46" s="5" t="s">
        <v>2</v>
      </c>
      <c r="H46" s="3">
        <v>0</v>
      </c>
      <c r="I46" s="3">
        <v>0</v>
      </c>
      <c r="J46" s="3"/>
      <c r="K46" s="3">
        <v>0</v>
      </c>
    </row>
    <row r="47" spans="1:11" x14ac:dyDescent="0.25">
      <c r="A47" s="5" t="s">
        <v>2758</v>
      </c>
      <c r="B47" s="5" t="s">
        <v>2887</v>
      </c>
      <c r="C47" s="12">
        <f>IFERROR(VLOOKUP(UPPER(CONCATENATE($B47," - ",$A47)),'[1]Segurados Civis'!$A$5:$H$2142,6,FALSE),"")</f>
        <v>2927</v>
      </c>
      <c r="D47" s="12">
        <f>IFERROR(VLOOKUP(UPPER(CONCATENATE($B47," - ",$A47)),'[1]Segurados Civis'!$A$5:$H$2142,7,FALSE),"")</f>
        <v>1461</v>
      </c>
      <c r="E47" s="12">
        <f>IFERROR(VLOOKUP(UPPER(CONCATENATE($B47," - ",$A47)),'[1]Segurados Civis'!$A$5:$H$2142,8,FALSE),"")</f>
        <v>368</v>
      </c>
      <c r="F47" s="12">
        <f t="shared" si="0"/>
        <v>4756</v>
      </c>
      <c r="G47" s="5" t="s">
        <v>2</v>
      </c>
      <c r="H47" s="3">
        <v>1</v>
      </c>
      <c r="I47" s="3">
        <v>0</v>
      </c>
      <c r="J47" s="3"/>
      <c r="K47" s="3">
        <v>0</v>
      </c>
    </row>
    <row r="48" spans="1:11" x14ac:dyDescent="0.25">
      <c r="A48" s="5" t="s">
        <v>2758</v>
      </c>
      <c r="B48" s="5" t="s">
        <v>2762</v>
      </c>
      <c r="C48" s="12">
        <f>IFERROR(VLOOKUP(UPPER(CONCATENATE($B48," - ",$A48)),'[1]Segurados Civis'!$A$5:$H$2142,6,FALSE),"")</f>
        <v>473</v>
      </c>
      <c r="D48" s="12">
        <f>IFERROR(VLOOKUP(UPPER(CONCATENATE($B48," - ",$A48)),'[1]Segurados Civis'!$A$5:$H$2142,7,FALSE),"")</f>
        <v>114</v>
      </c>
      <c r="E48" s="12">
        <f>IFERROR(VLOOKUP(UPPER(CONCATENATE($B48," - ",$A48)),'[1]Segurados Civis'!$A$5:$H$2142,8,FALSE),"")</f>
        <v>12</v>
      </c>
      <c r="F48" s="12">
        <f t="shared" si="0"/>
        <v>599</v>
      </c>
      <c r="G48" s="5" t="s">
        <v>2</v>
      </c>
      <c r="H48" s="3">
        <v>0</v>
      </c>
      <c r="I48" s="3">
        <v>0</v>
      </c>
      <c r="J48" s="3">
        <v>1</v>
      </c>
      <c r="K48" s="3">
        <v>0</v>
      </c>
    </row>
    <row r="49" spans="1:11" x14ac:dyDescent="0.25">
      <c r="A49" s="5" t="s">
        <v>2758</v>
      </c>
      <c r="B49" s="5" t="s">
        <v>2910</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c r="K49" s="3">
        <v>0</v>
      </c>
    </row>
    <row r="50" spans="1:11" x14ac:dyDescent="0.25">
      <c r="A50" s="5" t="s">
        <v>2758</v>
      </c>
      <c r="B50" s="5" t="s">
        <v>733</v>
      </c>
      <c r="C50" s="12">
        <f>IFERROR(VLOOKUP(UPPER(CONCATENATE($B50," - ",$A50)),'[1]Segurados Civis'!$A$5:$H$2142,6,FALSE),"")</f>
        <v>479</v>
      </c>
      <c r="D50" s="12">
        <f>IFERROR(VLOOKUP(UPPER(CONCATENATE($B50," - ",$A50)),'[1]Segurados Civis'!$A$5:$H$2142,7,FALSE),"")</f>
        <v>184</v>
      </c>
      <c r="E50" s="12">
        <f>IFERROR(VLOOKUP(UPPER(CONCATENATE($B50," - ",$A50)),'[1]Segurados Civis'!$A$5:$H$2142,8,FALSE),"")</f>
        <v>28</v>
      </c>
      <c r="F50" s="12">
        <f t="shared" si="0"/>
        <v>691</v>
      </c>
      <c r="G50" s="5" t="s">
        <v>2</v>
      </c>
      <c r="H50" s="3">
        <v>0</v>
      </c>
      <c r="I50" s="3">
        <v>0</v>
      </c>
      <c r="J50" s="3"/>
      <c r="K50" s="3">
        <v>0</v>
      </c>
    </row>
    <row r="51" spans="1:11" x14ac:dyDescent="0.25">
      <c r="A51" s="5" t="s">
        <v>2758</v>
      </c>
      <c r="B51" s="5" t="s">
        <v>2770</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c r="K51" s="3">
        <v>0</v>
      </c>
    </row>
    <row r="52" spans="1:11" x14ac:dyDescent="0.25">
      <c r="A52" s="5" t="s">
        <v>2758</v>
      </c>
      <c r="B52" s="5" t="s">
        <v>2896</v>
      </c>
      <c r="C52" s="12">
        <f>IFERROR(VLOOKUP(UPPER(CONCATENATE($B52," - ",$A52)),'[1]Segurados Civis'!$A$5:$H$2142,6,FALSE),"")</f>
        <v>667</v>
      </c>
      <c r="D52" s="12">
        <f>IFERROR(VLOOKUP(UPPER(CONCATENATE($B52," - ",$A52)),'[1]Segurados Civis'!$A$5:$H$2142,7,FALSE),"")</f>
        <v>164</v>
      </c>
      <c r="E52" s="12">
        <f>IFERROR(VLOOKUP(UPPER(CONCATENATE($B52," - ",$A52)),'[1]Segurados Civis'!$A$5:$H$2142,8,FALSE),"")</f>
        <v>48</v>
      </c>
      <c r="F52" s="12">
        <f t="shared" si="0"/>
        <v>879</v>
      </c>
      <c r="G52" s="5" t="s">
        <v>2</v>
      </c>
      <c r="H52" s="3">
        <v>0</v>
      </c>
      <c r="I52" s="3">
        <v>0</v>
      </c>
      <c r="J52" s="3"/>
      <c r="K52" s="3">
        <v>0</v>
      </c>
    </row>
    <row r="53" spans="1:11" x14ac:dyDescent="0.25">
      <c r="A53" s="5" t="s">
        <v>2758</v>
      </c>
      <c r="B53" s="5" t="s">
        <v>2647</v>
      </c>
      <c r="C53" s="12">
        <f>IFERROR(VLOOKUP(UPPER(CONCATENATE($B53," - ",$A53)),'[1]Segurados Civis'!$A$5:$H$2142,6,FALSE),"")</f>
        <v>512</v>
      </c>
      <c r="D53" s="12">
        <f>IFERROR(VLOOKUP(UPPER(CONCATENATE($B53," - ",$A53)),'[1]Segurados Civis'!$A$5:$H$2142,7,FALSE),"")</f>
        <v>162</v>
      </c>
      <c r="E53" s="12">
        <f>IFERROR(VLOOKUP(UPPER(CONCATENATE($B53," - ",$A53)),'[1]Segurados Civis'!$A$5:$H$2142,8,FALSE),"")</f>
        <v>25</v>
      </c>
      <c r="F53" s="12">
        <f t="shared" si="0"/>
        <v>699</v>
      </c>
      <c r="G53" s="5" t="s">
        <v>2</v>
      </c>
      <c r="H53" s="3">
        <v>0</v>
      </c>
      <c r="I53" s="3">
        <v>0</v>
      </c>
      <c r="J53" s="3"/>
      <c r="K53" s="3">
        <v>0</v>
      </c>
    </row>
    <row r="54" spans="1:11" x14ac:dyDescent="0.25">
      <c r="A54" s="5" t="s">
        <v>2758</v>
      </c>
      <c r="B54" s="5" t="s">
        <v>2796</v>
      </c>
      <c r="C54" s="12">
        <f>IFERROR(VLOOKUP(UPPER(CONCATENATE($B54," - ",$A54)),'[1]Segurados Civis'!$A$5:$H$2142,6,FALSE),"")</f>
        <v>495</v>
      </c>
      <c r="D54" s="12">
        <f>IFERROR(VLOOKUP(UPPER(CONCATENATE($B54," - ",$A54)),'[1]Segurados Civis'!$A$5:$H$2142,7,FALSE),"")</f>
        <v>173</v>
      </c>
      <c r="E54" s="12">
        <f>IFERROR(VLOOKUP(UPPER(CONCATENATE($B54," - ",$A54)),'[1]Segurados Civis'!$A$5:$H$2142,8,FALSE),"")</f>
        <v>26</v>
      </c>
      <c r="F54" s="12">
        <f t="shared" si="0"/>
        <v>694</v>
      </c>
      <c r="G54" s="5" t="s">
        <v>2</v>
      </c>
      <c r="H54" s="3">
        <v>0</v>
      </c>
      <c r="I54" s="3">
        <v>0</v>
      </c>
      <c r="J54" s="3"/>
      <c r="K54" s="3">
        <v>0</v>
      </c>
    </row>
    <row r="55" spans="1:11" x14ac:dyDescent="0.25">
      <c r="A55" s="5" t="s">
        <v>2758</v>
      </c>
      <c r="B55" s="5" t="s">
        <v>2764</v>
      </c>
      <c r="C55" s="12">
        <f>IFERROR(VLOOKUP(UPPER(CONCATENATE($B55," - ",$A55)),'[1]Segurados Civis'!$A$5:$H$2142,6,FALSE),"")</f>
        <v>429</v>
      </c>
      <c r="D55" s="12">
        <f>IFERROR(VLOOKUP(UPPER(CONCATENATE($B55," - ",$A55)),'[1]Segurados Civis'!$A$5:$H$2142,7,FALSE),"")</f>
        <v>5</v>
      </c>
      <c r="E55" s="12">
        <f>IFERROR(VLOOKUP(UPPER(CONCATENATE($B55," - ",$A55)),'[1]Segurados Civis'!$A$5:$H$2142,8,FALSE),"")</f>
        <v>0</v>
      </c>
      <c r="F55" s="12">
        <f t="shared" si="0"/>
        <v>434</v>
      </c>
      <c r="G55" s="5" t="s">
        <v>2</v>
      </c>
      <c r="H55" s="3">
        <v>0</v>
      </c>
      <c r="I55" s="3">
        <v>0</v>
      </c>
      <c r="J55" s="3"/>
      <c r="K55" s="3">
        <v>0</v>
      </c>
    </row>
    <row r="56" spans="1:11" x14ac:dyDescent="0.25">
      <c r="A56" s="5" t="s">
        <v>2758</v>
      </c>
      <c r="B56" s="5" t="s">
        <v>2828</v>
      </c>
      <c r="C56" s="12">
        <f>IFERROR(VLOOKUP(UPPER(CONCATENATE($B56," - ",$A56)),'[1]Segurados Civis'!$A$5:$H$2142,6,FALSE),"")</f>
        <v>388</v>
      </c>
      <c r="D56" s="12">
        <f>IFERROR(VLOOKUP(UPPER(CONCATENATE($B56," - ",$A56)),'[1]Segurados Civis'!$A$5:$H$2142,7,FALSE),"")</f>
        <v>236</v>
      </c>
      <c r="E56" s="12">
        <f>IFERROR(VLOOKUP(UPPER(CONCATENATE($B56," - ",$A56)),'[1]Segurados Civis'!$A$5:$H$2142,8,FALSE),"")</f>
        <v>34</v>
      </c>
      <c r="F56" s="12">
        <f t="shared" si="0"/>
        <v>658</v>
      </c>
      <c r="G56" s="5" t="s">
        <v>2</v>
      </c>
      <c r="H56" s="3">
        <v>0</v>
      </c>
      <c r="I56" s="3">
        <v>0</v>
      </c>
      <c r="J56" s="3"/>
      <c r="K56" s="3">
        <v>0</v>
      </c>
    </row>
    <row r="57" spans="1:11" x14ac:dyDescent="0.25">
      <c r="A57" s="5" t="s">
        <v>2758</v>
      </c>
      <c r="B57" s="5" t="s">
        <v>2788</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c r="K57" s="3">
        <v>0</v>
      </c>
    </row>
    <row r="58" spans="1:11" x14ac:dyDescent="0.25">
      <c r="A58" s="5" t="s">
        <v>2758</v>
      </c>
      <c r="B58" s="5" t="s">
        <v>2840</v>
      </c>
      <c r="C58" s="12">
        <f>IFERROR(VLOOKUP(UPPER(CONCATENATE($B58," - ",$A58)),'[1]Segurados Civis'!$A$5:$H$2142,6,FALSE),"")</f>
        <v>726</v>
      </c>
      <c r="D58" s="12">
        <f>IFERROR(VLOOKUP(UPPER(CONCATENATE($B58," - ",$A58)),'[1]Segurados Civis'!$A$5:$H$2142,7,FALSE),"")</f>
        <v>362</v>
      </c>
      <c r="E58" s="12">
        <f>IFERROR(VLOOKUP(UPPER(CONCATENATE($B58," - ",$A58)),'[1]Segurados Civis'!$A$5:$H$2142,8,FALSE),"")</f>
        <v>55</v>
      </c>
      <c r="F58" s="12">
        <f t="shared" si="0"/>
        <v>1143</v>
      </c>
      <c r="G58" s="5" t="s">
        <v>2</v>
      </c>
      <c r="H58" s="3">
        <v>0</v>
      </c>
      <c r="I58" s="3">
        <v>0</v>
      </c>
      <c r="J58" s="3"/>
      <c r="K58" s="3">
        <v>0</v>
      </c>
    </row>
    <row r="59" spans="1:11" x14ac:dyDescent="0.25">
      <c r="A59" s="5" t="s">
        <v>2758</v>
      </c>
      <c r="B59" s="5" t="s">
        <v>2765</v>
      </c>
      <c r="C59" s="12">
        <f>IFERROR(VLOOKUP(UPPER(CONCATENATE($B59," - ",$A59)),'[1]Segurados Civis'!$A$5:$H$2142,6,FALSE),"")</f>
        <v>505</v>
      </c>
      <c r="D59" s="12">
        <f>IFERROR(VLOOKUP(UPPER(CONCATENATE($B59," - ",$A59)),'[1]Segurados Civis'!$A$5:$H$2142,7,FALSE),"")</f>
        <v>82</v>
      </c>
      <c r="E59" s="12">
        <f>IFERROR(VLOOKUP(UPPER(CONCATENATE($B59," - ",$A59)),'[1]Segurados Civis'!$A$5:$H$2142,8,FALSE),"")</f>
        <v>9</v>
      </c>
      <c r="F59" s="12">
        <f t="shared" si="0"/>
        <v>596</v>
      </c>
      <c r="G59" s="5" t="s">
        <v>2</v>
      </c>
      <c r="H59" s="3">
        <v>0</v>
      </c>
      <c r="I59" s="3">
        <v>0</v>
      </c>
      <c r="J59" s="3"/>
      <c r="K59" s="3">
        <v>0</v>
      </c>
    </row>
    <row r="60" spans="1:11" x14ac:dyDescent="0.25">
      <c r="A60" s="5" t="s">
        <v>2758</v>
      </c>
      <c r="B60" s="5" t="s">
        <v>2814</v>
      </c>
      <c r="C60" s="12">
        <f>IFERROR(VLOOKUP(UPPER(CONCATENATE($B60," - ",$A60)),'[1]Segurados Civis'!$A$5:$H$2142,6,FALSE),"")</f>
        <v>986</v>
      </c>
      <c r="D60" s="12">
        <f>IFERROR(VLOOKUP(UPPER(CONCATENATE($B60," - ",$A60)),'[1]Segurados Civis'!$A$5:$H$2142,7,FALSE),"")</f>
        <v>551</v>
      </c>
      <c r="E60" s="12">
        <f>IFERROR(VLOOKUP(UPPER(CONCATENATE($B60," - ",$A60)),'[1]Segurados Civis'!$A$5:$H$2142,8,FALSE),"")</f>
        <v>137</v>
      </c>
      <c r="F60" s="12">
        <f t="shared" si="0"/>
        <v>1674</v>
      </c>
      <c r="G60" s="5" t="s">
        <v>2</v>
      </c>
      <c r="H60" s="3">
        <v>0</v>
      </c>
      <c r="I60" s="3">
        <v>0</v>
      </c>
      <c r="J60" s="3"/>
      <c r="K60" s="3">
        <v>0</v>
      </c>
    </row>
    <row r="61" spans="1:11" x14ac:dyDescent="0.25">
      <c r="A61" s="5" t="s">
        <v>2758</v>
      </c>
      <c r="B61" s="5" t="s">
        <v>2851</v>
      </c>
      <c r="C61" s="12">
        <f>IFERROR(VLOOKUP(UPPER(CONCATENATE($B61," - ",$A61)),'[1]Segurados Civis'!$A$5:$H$2142,6,FALSE),"")</f>
        <v>1126</v>
      </c>
      <c r="D61" s="12">
        <f>IFERROR(VLOOKUP(UPPER(CONCATENATE($B61," - ",$A61)),'[1]Segurados Civis'!$A$5:$H$2142,7,FALSE),"")</f>
        <v>380</v>
      </c>
      <c r="E61" s="12">
        <f>IFERROR(VLOOKUP(UPPER(CONCATENATE($B61," - ",$A61)),'[1]Segurados Civis'!$A$5:$H$2142,8,FALSE),"")</f>
        <v>74</v>
      </c>
      <c r="F61" s="12">
        <f t="shared" si="0"/>
        <v>1580</v>
      </c>
      <c r="G61" s="5" t="s">
        <v>2</v>
      </c>
      <c r="H61" s="3">
        <v>0</v>
      </c>
      <c r="I61" s="3">
        <v>0</v>
      </c>
      <c r="J61" s="3"/>
      <c r="K61" s="3">
        <v>0</v>
      </c>
    </row>
    <row r="62" spans="1:11" x14ac:dyDescent="0.25">
      <c r="A62" s="5" t="s">
        <v>2758</v>
      </c>
      <c r="B62" s="5" t="s">
        <v>2888</v>
      </c>
      <c r="C62" s="12">
        <f>IFERROR(VLOOKUP(UPPER(CONCATENATE($B62," - ",$A62)),'[1]Segurados Civis'!$A$5:$H$2142,6,FALSE),"")</f>
        <v>450</v>
      </c>
      <c r="D62" s="12">
        <f>IFERROR(VLOOKUP(UPPER(CONCATENATE($B62," - ",$A62)),'[1]Segurados Civis'!$A$5:$H$2142,7,FALSE),"")</f>
        <v>110</v>
      </c>
      <c r="E62" s="12">
        <f>IFERROR(VLOOKUP(UPPER(CONCATENATE($B62," - ",$A62)),'[1]Segurados Civis'!$A$5:$H$2142,8,FALSE),"")</f>
        <v>0</v>
      </c>
      <c r="F62" s="12">
        <f t="shared" si="0"/>
        <v>560</v>
      </c>
      <c r="G62" s="5" t="s">
        <v>2</v>
      </c>
      <c r="H62" s="3">
        <v>0</v>
      </c>
      <c r="I62" s="3">
        <v>0</v>
      </c>
      <c r="J62" s="3"/>
      <c r="K62" s="3">
        <v>0</v>
      </c>
    </row>
    <row r="63" spans="1:11" x14ac:dyDescent="0.25">
      <c r="A63" s="5" t="s">
        <v>2758</v>
      </c>
      <c r="B63" s="5" t="s">
        <v>2852</v>
      </c>
      <c r="C63" s="12">
        <f>IFERROR(VLOOKUP(UPPER(CONCATENATE($B63," - ",$A63)),'[1]Segurados Civis'!$A$5:$H$2142,6,FALSE),"")</f>
        <v>321</v>
      </c>
      <c r="D63" s="12">
        <f>IFERROR(VLOOKUP(UPPER(CONCATENATE($B63," - ",$A63)),'[1]Segurados Civis'!$A$5:$H$2142,7,FALSE),"")</f>
        <v>146</v>
      </c>
      <c r="E63" s="12">
        <f>IFERROR(VLOOKUP(UPPER(CONCATENATE($B63," - ",$A63)),'[1]Segurados Civis'!$A$5:$H$2142,8,FALSE),"")</f>
        <v>18</v>
      </c>
      <c r="F63" s="12">
        <f t="shared" si="0"/>
        <v>485</v>
      </c>
      <c r="G63" s="5" t="s">
        <v>2</v>
      </c>
      <c r="H63" s="3">
        <v>0</v>
      </c>
      <c r="I63" s="3">
        <v>0</v>
      </c>
      <c r="J63" s="3"/>
      <c r="K63" s="3">
        <v>0</v>
      </c>
    </row>
    <row r="64" spans="1:11" x14ac:dyDescent="0.25">
      <c r="A64" s="5" t="s">
        <v>2758</v>
      </c>
      <c r="B64" s="5" t="s">
        <v>2816</v>
      </c>
      <c r="C64" s="12">
        <f>IFERROR(VLOOKUP(UPPER(CONCATENATE($B64," - ",$A64)),'[1]Segurados Civis'!$A$5:$H$2142,6,FALSE),"")</f>
        <v>351</v>
      </c>
      <c r="D64" s="12">
        <f>IFERROR(VLOOKUP(UPPER(CONCATENATE($B64," - ",$A64)),'[1]Segurados Civis'!$A$5:$H$2142,7,FALSE),"")</f>
        <v>196</v>
      </c>
      <c r="E64" s="12">
        <f>IFERROR(VLOOKUP(UPPER(CONCATENATE($B64," - ",$A64)),'[1]Segurados Civis'!$A$5:$H$2142,8,FALSE),"")</f>
        <v>36</v>
      </c>
      <c r="F64" s="12">
        <f t="shared" si="0"/>
        <v>583</v>
      </c>
      <c r="G64" s="5" t="s">
        <v>2</v>
      </c>
      <c r="H64" s="3">
        <v>0</v>
      </c>
      <c r="I64" s="3">
        <v>0</v>
      </c>
      <c r="J64" s="3"/>
      <c r="K64" s="3">
        <v>0</v>
      </c>
    </row>
    <row r="65" spans="1:11" x14ac:dyDescent="0.25">
      <c r="A65" s="5" t="s">
        <v>2758</v>
      </c>
      <c r="B65" s="5" t="s">
        <v>2826</v>
      </c>
      <c r="C65" s="12">
        <f>IFERROR(VLOOKUP(UPPER(CONCATENATE($B65," - ",$A65)),'[1]Segurados Civis'!$A$5:$H$2142,6,FALSE),"")</f>
        <v>922</v>
      </c>
      <c r="D65" s="12">
        <f>IFERROR(VLOOKUP(UPPER(CONCATENATE($B65," - ",$A65)),'[1]Segurados Civis'!$A$5:$H$2142,7,FALSE),"")</f>
        <v>220</v>
      </c>
      <c r="E65" s="12">
        <f>IFERROR(VLOOKUP(UPPER(CONCATENATE($B65," - ",$A65)),'[1]Segurados Civis'!$A$5:$H$2142,8,FALSE),"")</f>
        <v>34</v>
      </c>
      <c r="F65" s="12">
        <f t="shared" si="0"/>
        <v>1176</v>
      </c>
      <c r="G65" s="5" t="s">
        <v>2</v>
      </c>
      <c r="H65" s="3">
        <v>0</v>
      </c>
      <c r="I65" s="3">
        <v>0</v>
      </c>
      <c r="J65" s="3"/>
      <c r="K65" s="3">
        <v>0</v>
      </c>
    </row>
    <row r="66" spans="1:11" x14ac:dyDescent="0.25">
      <c r="A66" s="5" t="s">
        <v>2758</v>
      </c>
      <c r="B66" s="5" t="s">
        <v>2847</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c r="K66" s="3">
        <v>0</v>
      </c>
    </row>
    <row r="67" spans="1:11" x14ac:dyDescent="0.25">
      <c r="A67" s="5" t="s">
        <v>2758</v>
      </c>
      <c r="B67" s="5" t="s">
        <v>2776</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30" si="1">IF(SUM(C67:E67)=0,"",SUM(C67:E67))</f>
        <v/>
      </c>
      <c r="G67" s="5" t="s">
        <v>4</v>
      </c>
      <c r="H67" s="3">
        <v>0</v>
      </c>
      <c r="I67" s="3">
        <v>0</v>
      </c>
      <c r="J67" s="3"/>
      <c r="K67" s="3">
        <v>0</v>
      </c>
    </row>
    <row r="68" spans="1:11" x14ac:dyDescent="0.25">
      <c r="A68" s="5" t="s">
        <v>2758</v>
      </c>
      <c r="B68" s="5" t="s">
        <v>2853</v>
      </c>
      <c r="C68" s="12">
        <f>IFERROR(VLOOKUP(UPPER(CONCATENATE($B68," - ",$A68)),'[1]Segurados Civis'!$A$5:$H$2142,6,FALSE),"")</f>
        <v>2135</v>
      </c>
      <c r="D68" s="12">
        <f>IFERROR(VLOOKUP(UPPER(CONCATENATE($B68," - ",$A68)),'[1]Segurados Civis'!$A$5:$H$2142,7,FALSE),"")</f>
        <v>759</v>
      </c>
      <c r="E68" s="12">
        <f>IFERROR(VLOOKUP(UPPER(CONCATENATE($B68," - ",$A68)),'[1]Segurados Civis'!$A$5:$H$2142,8,FALSE),"")</f>
        <v>169</v>
      </c>
      <c r="F68" s="12">
        <f t="shared" si="1"/>
        <v>3063</v>
      </c>
      <c r="G68" s="5" t="s">
        <v>2</v>
      </c>
      <c r="H68" s="3">
        <v>0</v>
      </c>
      <c r="I68" s="3">
        <v>0</v>
      </c>
      <c r="J68" s="3"/>
      <c r="K68" s="3">
        <v>0</v>
      </c>
    </row>
    <row r="69" spans="1:11" x14ac:dyDescent="0.25">
      <c r="A69" s="5" t="s">
        <v>2758</v>
      </c>
      <c r="B69" s="5" t="s">
        <v>2789</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c r="K69" s="3">
        <v>0</v>
      </c>
    </row>
    <row r="70" spans="1:11" x14ac:dyDescent="0.25">
      <c r="A70" s="5" t="s">
        <v>2758</v>
      </c>
      <c r="B70" s="5" t="s">
        <v>2771</v>
      </c>
      <c r="C70" s="12">
        <f>IFERROR(VLOOKUP(UPPER(CONCATENATE($B70," - ",$A70)),'[1]Segurados Civis'!$A$5:$H$2142,6,FALSE),"")</f>
        <v>1674</v>
      </c>
      <c r="D70" s="12">
        <f>IFERROR(VLOOKUP(UPPER(CONCATENATE($B70," - ",$A70)),'[1]Segurados Civis'!$A$5:$H$2142,7,FALSE),"")</f>
        <v>785</v>
      </c>
      <c r="E70" s="12">
        <f>IFERROR(VLOOKUP(UPPER(CONCATENATE($B70," - ",$A70)),'[1]Segurados Civis'!$A$5:$H$2142,8,FALSE),"")</f>
        <v>165</v>
      </c>
      <c r="F70" s="12">
        <f t="shared" si="1"/>
        <v>2624</v>
      </c>
      <c r="G70" s="5" t="s">
        <v>2</v>
      </c>
      <c r="H70" s="3">
        <v>0</v>
      </c>
      <c r="I70" s="3">
        <v>0</v>
      </c>
      <c r="J70" s="3"/>
      <c r="K70" s="3">
        <v>0</v>
      </c>
    </row>
    <row r="71" spans="1:11" x14ac:dyDescent="0.25">
      <c r="A71" s="5" t="s">
        <v>2758</v>
      </c>
      <c r="B71" s="5" t="s">
        <v>2771</v>
      </c>
      <c r="C71" s="12">
        <f>IFERROR(VLOOKUP(UPPER(CONCATENATE($B71," - ",$A71)),'[1]Segurados Civis'!$A$5:$H$2142,6,FALSE),"")</f>
        <v>1674</v>
      </c>
      <c r="D71" s="12">
        <f>IFERROR(VLOOKUP(UPPER(CONCATENATE($B71," - ",$A71)),'[1]Segurados Civis'!$A$5:$H$2142,7,FALSE),"")</f>
        <v>785</v>
      </c>
      <c r="E71" s="12">
        <f>IFERROR(VLOOKUP(UPPER(CONCATENATE($B71," - ",$A71)),'[1]Segurados Civis'!$A$5:$H$2142,8,FALSE),"")</f>
        <v>165</v>
      </c>
      <c r="F71" s="12">
        <f t="shared" si="1"/>
        <v>2624</v>
      </c>
      <c r="G71" s="5" t="s">
        <v>2</v>
      </c>
      <c r="H71" s="3">
        <v>0</v>
      </c>
      <c r="I71" s="3">
        <v>0</v>
      </c>
      <c r="J71" s="3"/>
      <c r="K71" s="3">
        <v>0</v>
      </c>
    </row>
    <row r="72" spans="1:11" x14ac:dyDescent="0.25">
      <c r="A72" s="5" t="s">
        <v>2758</v>
      </c>
      <c r="B72" s="5" t="s">
        <v>2799</v>
      </c>
      <c r="C72" s="12">
        <f>IFERROR(VLOOKUP(UPPER(CONCATENATE($B72," - ",$A72)),'[1]Segurados Civis'!$A$5:$H$2142,6,FALSE),"")</f>
        <v>285</v>
      </c>
      <c r="D72" s="12">
        <f>IFERROR(VLOOKUP(UPPER(CONCATENATE($B72," - ",$A72)),'[1]Segurados Civis'!$A$5:$H$2142,7,FALSE),"")</f>
        <v>90</v>
      </c>
      <c r="E72" s="12">
        <f>IFERROR(VLOOKUP(UPPER(CONCATENATE($B72," - ",$A72)),'[1]Segurados Civis'!$A$5:$H$2142,8,FALSE),"")</f>
        <v>6</v>
      </c>
      <c r="F72" s="12">
        <f t="shared" si="1"/>
        <v>381</v>
      </c>
      <c r="G72" s="5" t="s">
        <v>2</v>
      </c>
      <c r="H72" s="3">
        <v>0</v>
      </c>
      <c r="I72" s="3">
        <v>0</v>
      </c>
      <c r="J72" s="3"/>
      <c r="K72" s="3">
        <v>0</v>
      </c>
    </row>
    <row r="73" spans="1:11" x14ac:dyDescent="0.25">
      <c r="A73" s="5" t="s">
        <v>2758</v>
      </c>
      <c r="B73" s="5" t="s">
        <v>2841</v>
      </c>
      <c r="C73" s="12">
        <f>IFERROR(VLOOKUP(UPPER(CONCATENATE($B73," - ",$A73)),'[1]Segurados Civis'!$A$5:$H$2142,6,FALSE),"")</f>
        <v>1109</v>
      </c>
      <c r="D73" s="12">
        <f>IFERROR(VLOOKUP(UPPER(CONCATENATE($B73," - ",$A73)),'[1]Segurados Civis'!$A$5:$H$2142,7,FALSE),"")</f>
        <v>362</v>
      </c>
      <c r="E73" s="12">
        <f>IFERROR(VLOOKUP(UPPER(CONCATENATE($B73," - ",$A73)),'[1]Segurados Civis'!$A$5:$H$2142,8,FALSE),"")</f>
        <v>86</v>
      </c>
      <c r="F73" s="12">
        <f t="shared" si="1"/>
        <v>1557</v>
      </c>
      <c r="G73" s="5" t="s">
        <v>2</v>
      </c>
      <c r="H73" s="3">
        <v>0</v>
      </c>
      <c r="I73" s="3">
        <v>0</v>
      </c>
      <c r="J73" s="3"/>
      <c r="K73" s="3">
        <v>0</v>
      </c>
    </row>
    <row r="74" spans="1:11" x14ac:dyDescent="0.25">
      <c r="A74" s="5" t="s">
        <v>2758</v>
      </c>
      <c r="B74" s="5" t="s">
        <v>2860</v>
      </c>
      <c r="C74" s="12">
        <f>IFERROR(VLOOKUP(UPPER(CONCATENATE($B74," - ",$A74)),'[1]Segurados Civis'!$A$5:$H$2142,6,FALSE),"")</f>
        <v>424</v>
      </c>
      <c r="D74" s="12">
        <f>IFERROR(VLOOKUP(UPPER(CONCATENATE($B74," - ",$A74)),'[1]Segurados Civis'!$A$5:$H$2142,7,FALSE),"")</f>
        <v>159</v>
      </c>
      <c r="E74" s="12">
        <f>IFERROR(VLOOKUP(UPPER(CONCATENATE($B74," - ",$A74)),'[1]Segurados Civis'!$A$5:$H$2142,8,FALSE),"")</f>
        <v>27</v>
      </c>
      <c r="F74" s="12">
        <f t="shared" si="1"/>
        <v>610</v>
      </c>
      <c r="G74" s="5" t="s">
        <v>2</v>
      </c>
      <c r="H74" s="3">
        <v>0</v>
      </c>
      <c r="I74" s="3">
        <v>0</v>
      </c>
      <c r="J74" s="3"/>
      <c r="K74" s="3">
        <v>0</v>
      </c>
    </row>
    <row r="75" spans="1:11" x14ac:dyDescent="0.25">
      <c r="A75" s="5" t="s">
        <v>2758</v>
      </c>
      <c r="B75" s="5" t="s">
        <v>2911</v>
      </c>
      <c r="C75" s="12">
        <f>IFERROR(VLOOKUP(UPPER(CONCATENATE($B75," - ",$A75)),'[1]Segurados Civis'!$A$5:$H$2142,6,FALSE),"")</f>
        <v>562</v>
      </c>
      <c r="D75" s="12">
        <f>IFERROR(VLOOKUP(UPPER(CONCATENATE($B75," - ",$A75)),'[1]Segurados Civis'!$A$5:$H$2142,7,FALSE),"")</f>
        <v>173</v>
      </c>
      <c r="E75" s="12">
        <f>IFERROR(VLOOKUP(UPPER(CONCATENATE($B75," - ",$A75)),'[1]Segurados Civis'!$A$5:$H$2142,8,FALSE),"")</f>
        <v>28</v>
      </c>
      <c r="F75" s="12">
        <f t="shared" si="1"/>
        <v>763</v>
      </c>
      <c r="G75" s="5" t="s">
        <v>2</v>
      </c>
      <c r="H75" s="3">
        <v>0</v>
      </c>
      <c r="I75" s="3">
        <v>0</v>
      </c>
      <c r="J75" s="3"/>
      <c r="K75" s="3">
        <v>0</v>
      </c>
    </row>
    <row r="76" spans="1:11" x14ac:dyDescent="0.25">
      <c r="A76" s="5" t="s">
        <v>2758</v>
      </c>
      <c r="B76" s="5" t="s">
        <v>2872</v>
      </c>
      <c r="C76" s="12">
        <f>IFERROR(VLOOKUP(UPPER(CONCATENATE($B76," - ",$A76)),'[1]Segurados Civis'!$A$5:$H$2142,6,FALSE),"")</f>
        <v>179</v>
      </c>
      <c r="D76" s="12">
        <f>IFERROR(VLOOKUP(UPPER(CONCATENATE($B76," - ",$A76)),'[1]Segurados Civis'!$A$5:$H$2142,7,FALSE),"")</f>
        <v>95</v>
      </c>
      <c r="E76" s="12">
        <f>IFERROR(VLOOKUP(UPPER(CONCATENATE($B76," - ",$A76)),'[1]Segurados Civis'!$A$5:$H$2142,8,FALSE),"")</f>
        <v>9</v>
      </c>
      <c r="F76" s="12">
        <f t="shared" si="1"/>
        <v>283</v>
      </c>
      <c r="G76" s="5" t="s">
        <v>2</v>
      </c>
      <c r="H76" s="3">
        <v>0</v>
      </c>
      <c r="I76" s="3">
        <v>0</v>
      </c>
      <c r="J76" s="3"/>
      <c r="K76" s="3">
        <v>0</v>
      </c>
    </row>
    <row r="77" spans="1:11" x14ac:dyDescent="0.25">
      <c r="A77" s="5" t="s">
        <v>2758</v>
      </c>
      <c r="B77" s="5" t="s">
        <v>2917</v>
      </c>
      <c r="C77" s="12">
        <f>IFERROR(VLOOKUP(UPPER(CONCATENATE($B77," - ",$A77)),'[1]Segurados Civis'!$A$5:$H$2142,6,FALSE),"")</f>
        <v>1145</v>
      </c>
      <c r="D77" s="12">
        <f>IFERROR(VLOOKUP(UPPER(CONCATENATE($B77," - ",$A77)),'[1]Segurados Civis'!$A$5:$H$2142,7,FALSE),"")</f>
        <v>561</v>
      </c>
      <c r="E77" s="12">
        <f>IFERROR(VLOOKUP(UPPER(CONCATENATE($B77," - ",$A77)),'[1]Segurados Civis'!$A$5:$H$2142,8,FALSE),"")</f>
        <v>73</v>
      </c>
      <c r="F77" s="12">
        <f t="shared" si="1"/>
        <v>1779</v>
      </c>
      <c r="G77" s="5" t="s">
        <v>2</v>
      </c>
      <c r="H77" s="3">
        <v>0</v>
      </c>
      <c r="I77" s="3">
        <v>0</v>
      </c>
      <c r="J77" s="3"/>
      <c r="K77" s="3">
        <v>0</v>
      </c>
    </row>
    <row r="78" spans="1:11" x14ac:dyDescent="0.25">
      <c r="A78" s="5" t="s">
        <v>2758</v>
      </c>
      <c r="B78" s="5" t="s">
        <v>2834</v>
      </c>
      <c r="C78" s="12">
        <f>IFERROR(VLOOKUP(UPPER(CONCATENATE($B78," - ",$A78)),'[1]Segurados Civis'!$A$5:$H$2142,6,FALSE),"")</f>
        <v>302</v>
      </c>
      <c r="D78" s="12">
        <f>IFERROR(VLOOKUP(UPPER(CONCATENATE($B78," - ",$A78)),'[1]Segurados Civis'!$A$5:$H$2142,7,FALSE),"")</f>
        <v>184</v>
      </c>
      <c r="E78" s="12">
        <f>IFERROR(VLOOKUP(UPPER(CONCATENATE($B78," - ",$A78)),'[1]Segurados Civis'!$A$5:$H$2142,8,FALSE),"")</f>
        <v>20</v>
      </c>
      <c r="F78" s="12">
        <f t="shared" si="1"/>
        <v>506</v>
      </c>
      <c r="G78" s="5" t="s">
        <v>2</v>
      </c>
      <c r="H78" s="3">
        <v>0</v>
      </c>
      <c r="I78" s="3">
        <v>1</v>
      </c>
      <c r="J78" s="3">
        <v>1</v>
      </c>
      <c r="K78" s="3">
        <v>0</v>
      </c>
    </row>
    <row r="79" spans="1:11" x14ac:dyDescent="0.25">
      <c r="A79" s="5" t="s">
        <v>2758</v>
      </c>
      <c r="B79" s="5" t="s">
        <v>2861</v>
      </c>
      <c r="C79" s="12">
        <f>IFERROR(VLOOKUP(UPPER(CONCATENATE($B79," - ",$A79)),'[1]Segurados Civis'!$A$5:$H$2142,6,FALSE),"")</f>
        <v>367</v>
      </c>
      <c r="D79" s="12">
        <f>IFERROR(VLOOKUP(UPPER(CONCATENATE($B79," - ",$A79)),'[1]Segurados Civis'!$A$5:$H$2142,7,FALSE),"")</f>
        <v>121</v>
      </c>
      <c r="E79" s="12">
        <f>IFERROR(VLOOKUP(UPPER(CONCATENATE($B79," - ",$A79)),'[1]Segurados Civis'!$A$5:$H$2142,8,FALSE),"")</f>
        <v>25</v>
      </c>
      <c r="F79" s="12">
        <f t="shared" si="1"/>
        <v>513</v>
      </c>
      <c r="G79" s="5" t="s">
        <v>2</v>
      </c>
      <c r="H79" s="3">
        <v>0</v>
      </c>
      <c r="I79" s="3">
        <v>0</v>
      </c>
      <c r="J79" s="3"/>
      <c r="K79" s="3">
        <v>0</v>
      </c>
    </row>
    <row r="80" spans="1:11" x14ac:dyDescent="0.25">
      <c r="A80" s="5" t="s">
        <v>2758</v>
      </c>
      <c r="B80" s="5" t="s">
        <v>2907</v>
      </c>
      <c r="C80" s="12">
        <f>IFERROR(VLOOKUP(UPPER(CONCATENATE($B80," - ",$A80)),'[1]Segurados Civis'!$A$5:$H$2142,6,FALSE),"")</f>
        <v>588</v>
      </c>
      <c r="D80" s="12">
        <f>IFERROR(VLOOKUP(UPPER(CONCATENATE($B80," - ",$A80)),'[1]Segurados Civis'!$A$5:$H$2142,7,FALSE),"")</f>
        <v>196</v>
      </c>
      <c r="E80" s="12">
        <f>IFERROR(VLOOKUP(UPPER(CONCATENATE($B80," - ",$A80)),'[1]Segurados Civis'!$A$5:$H$2142,8,FALSE),"")</f>
        <v>36</v>
      </c>
      <c r="F80" s="12">
        <f t="shared" si="1"/>
        <v>820</v>
      </c>
      <c r="G80" s="5" t="s">
        <v>2</v>
      </c>
      <c r="H80" s="3">
        <v>0</v>
      </c>
      <c r="I80" s="3">
        <v>0</v>
      </c>
      <c r="J80" s="3"/>
      <c r="K80" s="3">
        <v>0</v>
      </c>
    </row>
    <row r="81" spans="1:11" x14ac:dyDescent="0.25">
      <c r="A81" s="5" t="s">
        <v>2758</v>
      </c>
      <c r="B81" s="5" t="s">
        <v>2908</v>
      </c>
      <c r="C81" s="12">
        <f>IFERROR(VLOOKUP(UPPER(CONCATENATE($B81," - ",$A81)),'[1]Segurados Civis'!$A$5:$H$2142,6,FALSE),"")</f>
        <v>166</v>
      </c>
      <c r="D81" s="12">
        <f>IFERROR(VLOOKUP(UPPER(CONCATENATE($B81," - ",$A81)),'[1]Segurados Civis'!$A$5:$H$2142,7,FALSE),"")</f>
        <v>84</v>
      </c>
      <c r="E81" s="12">
        <f>IFERROR(VLOOKUP(UPPER(CONCATENATE($B81," - ",$A81)),'[1]Segurados Civis'!$A$5:$H$2142,8,FALSE),"")</f>
        <v>3</v>
      </c>
      <c r="F81" s="12">
        <f t="shared" si="1"/>
        <v>253</v>
      </c>
      <c r="G81" s="5" t="s">
        <v>2</v>
      </c>
      <c r="H81" s="3">
        <v>1</v>
      </c>
      <c r="I81" s="3">
        <v>0</v>
      </c>
      <c r="J81" s="3"/>
      <c r="K81" s="3">
        <v>0</v>
      </c>
    </row>
    <row r="82" spans="1:11" x14ac:dyDescent="0.25">
      <c r="A82" s="5" t="s">
        <v>2758</v>
      </c>
      <c r="B82" s="5" t="s">
        <v>2880</v>
      </c>
      <c r="C82" s="12">
        <f>IFERROR(VLOOKUP(UPPER(CONCATENATE($B82," - ",$A82)),'[1]Segurados Civis'!$A$5:$H$2142,6,FALSE),"")</f>
        <v>2437</v>
      </c>
      <c r="D82" s="12">
        <f>IFERROR(VLOOKUP(UPPER(CONCATENATE($B82," - ",$A82)),'[1]Segurados Civis'!$A$5:$H$2142,7,FALSE),"")</f>
        <v>507</v>
      </c>
      <c r="E82" s="12">
        <f>IFERROR(VLOOKUP(UPPER(CONCATENATE($B82," - ",$A82)),'[1]Segurados Civis'!$A$5:$H$2142,8,FALSE),"")</f>
        <v>96</v>
      </c>
      <c r="F82" s="12">
        <f t="shared" si="1"/>
        <v>3040</v>
      </c>
      <c r="G82" s="5" t="s">
        <v>2</v>
      </c>
      <c r="H82" s="3">
        <v>0</v>
      </c>
      <c r="I82" s="3">
        <v>0</v>
      </c>
      <c r="J82" s="3"/>
      <c r="K82" s="3">
        <v>0</v>
      </c>
    </row>
    <row r="83" spans="1:11" x14ac:dyDescent="0.25">
      <c r="A83" s="5" t="s">
        <v>2758</v>
      </c>
      <c r="B83" s="5" t="s">
        <v>2772</v>
      </c>
      <c r="C83" s="12">
        <f>IFERROR(VLOOKUP(UPPER(CONCATENATE($B83," - ",$A83)),'[1]Segurados Civis'!$A$5:$H$2142,6,FALSE),"")</f>
        <v>911</v>
      </c>
      <c r="D83" s="12">
        <f>IFERROR(VLOOKUP(UPPER(CONCATENATE($B83," - ",$A83)),'[1]Segurados Civis'!$A$5:$H$2142,7,FALSE),"")</f>
        <v>212</v>
      </c>
      <c r="E83" s="12">
        <f>IFERROR(VLOOKUP(UPPER(CONCATENATE($B83," - ",$A83)),'[1]Segurados Civis'!$A$5:$H$2142,8,FALSE),"")</f>
        <v>29</v>
      </c>
      <c r="F83" s="12">
        <f t="shared" si="1"/>
        <v>1152</v>
      </c>
      <c r="G83" s="5" t="s">
        <v>2</v>
      </c>
      <c r="H83" s="3">
        <v>0</v>
      </c>
      <c r="I83" s="3">
        <v>0</v>
      </c>
      <c r="J83" s="3"/>
      <c r="K83" s="3">
        <v>0</v>
      </c>
    </row>
    <row r="84" spans="1:11" x14ac:dyDescent="0.25">
      <c r="A84" s="5" t="s">
        <v>2758</v>
      </c>
      <c r="B84" s="5" t="s">
        <v>2873</v>
      </c>
      <c r="C84" s="12">
        <f>IFERROR(VLOOKUP(UPPER(CONCATENATE($B84," - ",$A84)),'[1]Segurados Civis'!$A$5:$H$2142,6,FALSE),"")</f>
        <v>265</v>
      </c>
      <c r="D84" s="12">
        <f>IFERROR(VLOOKUP(UPPER(CONCATENATE($B84," - ",$A84)),'[1]Segurados Civis'!$A$5:$H$2142,7,FALSE),"")</f>
        <v>33</v>
      </c>
      <c r="E84" s="12">
        <f>IFERROR(VLOOKUP(UPPER(CONCATENATE($B84," - ",$A84)),'[1]Segurados Civis'!$A$5:$H$2142,8,FALSE),"")</f>
        <v>0</v>
      </c>
      <c r="F84" s="12">
        <f t="shared" si="1"/>
        <v>298</v>
      </c>
      <c r="G84" s="5" t="s">
        <v>2</v>
      </c>
      <c r="H84" s="3">
        <v>1</v>
      </c>
      <c r="I84" s="3">
        <v>0</v>
      </c>
      <c r="J84" s="3">
        <v>1</v>
      </c>
      <c r="K84" s="3">
        <v>0</v>
      </c>
    </row>
    <row r="85" spans="1:11" x14ac:dyDescent="0.25">
      <c r="A85" s="5" t="s">
        <v>2758</v>
      </c>
      <c r="B85" s="5" t="s">
        <v>2798</v>
      </c>
      <c r="C85" s="12">
        <f>IFERROR(VLOOKUP(UPPER(CONCATENATE($B85," - ",$A85)),'[1]Segurados Civis'!$A$5:$H$2142,6,FALSE),"")</f>
        <v>718</v>
      </c>
      <c r="D85" s="12">
        <f>IFERROR(VLOOKUP(UPPER(CONCATENATE($B85," - ",$A85)),'[1]Segurados Civis'!$A$5:$H$2142,7,FALSE),"")</f>
        <v>218</v>
      </c>
      <c r="E85" s="12">
        <f>IFERROR(VLOOKUP(UPPER(CONCATENATE($B85," - ",$A85)),'[1]Segurados Civis'!$A$5:$H$2142,8,FALSE),"")</f>
        <v>46</v>
      </c>
      <c r="F85" s="12">
        <f t="shared" si="1"/>
        <v>982</v>
      </c>
      <c r="G85" s="5" t="s">
        <v>2</v>
      </c>
      <c r="H85" s="3">
        <v>0</v>
      </c>
      <c r="I85" s="3">
        <v>0</v>
      </c>
      <c r="J85" s="3"/>
      <c r="K85" s="3">
        <v>0</v>
      </c>
    </row>
    <row r="86" spans="1:11" x14ac:dyDescent="0.25">
      <c r="A86" s="5" t="s">
        <v>2758</v>
      </c>
      <c r="B86" s="5" t="s">
        <v>600</v>
      </c>
      <c r="C86" s="12">
        <f>IFERROR(VLOOKUP(UPPER(CONCATENATE($B86," - ",$A86)),'[1]Segurados Civis'!$A$5:$H$2142,6,FALSE),"")</f>
        <v>484</v>
      </c>
      <c r="D86" s="12">
        <f>IFERROR(VLOOKUP(UPPER(CONCATENATE($B86," - ",$A86)),'[1]Segurados Civis'!$A$5:$H$2142,7,FALSE),"")</f>
        <v>241</v>
      </c>
      <c r="E86" s="12">
        <f>IFERROR(VLOOKUP(UPPER(CONCATENATE($B86," - ",$A86)),'[1]Segurados Civis'!$A$5:$H$2142,8,FALSE),"")</f>
        <v>60</v>
      </c>
      <c r="F86" s="12">
        <f t="shared" si="1"/>
        <v>785</v>
      </c>
      <c r="G86" s="5" t="s">
        <v>2</v>
      </c>
      <c r="H86" s="3">
        <v>0</v>
      </c>
      <c r="I86" s="3">
        <v>0</v>
      </c>
      <c r="J86" s="3"/>
      <c r="K86" s="3">
        <v>0</v>
      </c>
    </row>
    <row r="87" spans="1:11" x14ac:dyDescent="0.25">
      <c r="A87" s="5" t="s">
        <v>2758</v>
      </c>
      <c r="B87" s="5" t="s">
        <v>2801</v>
      </c>
      <c r="C87" s="12">
        <f>IFERROR(VLOOKUP(UPPER(CONCATENATE($B87," - ",$A87)),'[1]Segurados Civis'!$A$5:$H$2142,6,FALSE),"")</f>
        <v>243</v>
      </c>
      <c r="D87" s="12">
        <f>IFERROR(VLOOKUP(UPPER(CONCATENATE($B87," - ",$A87)),'[1]Segurados Civis'!$A$5:$H$2142,7,FALSE),"")</f>
        <v>182</v>
      </c>
      <c r="E87" s="12">
        <f>IFERROR(VLOOKUP(UPPER(CONCATENATE($B87," - ",$A87)),'[1]Segurados Civis'!$A$5:$H$2142,8,FALSE),"")</f>
        <v>23</v>
      </c>
      <c r="F87" s="12">
        <f t="shared" si="1"/>
        <v>448</v>
      </c>
      <c r="G87" s="5" t="s">
        <v>2</v>
      </c>
      <c r="H87" s="3">
        <v>0</v>
      </c>
      <c r="I87" s="3">
        <v>0</v>
      </c>
      <c r="J87" s="3"/>
      <c r="K87" s="3">
        <v>0</v>
      </c>
    </row>
    <row r="88" spans="1:11" x14ac:dyDescent="0.25">
      <c r="A88" s="5" t="s">
        <v>2758</v>
      </c>
      <c r="B88" s="5" t="s">
        <v>2777</v>
      </c>
      <c r="C88" s="12">
        <f>IFERROR(VLOOKUP(UPPER(CONCATENATE($B88," - ",$A88)),'[1]Segurados Civis'!$A$5:$H$2142,6,FALSE),"")</f>
        <v>679</v>
      </c>
      <c r="D88" s="12">
        <f>IFERROR(VLOOKUP(UPPER(CONCATENATE($B88," - ",$A88)),'[1]Segurados Civis'!$A$5:$H$2142,7,FALSE),"")</f>
        <v>175</v>
      </c>
      <c r="E88" s="12">
        <f>IFERROR(VLOOKUP(UPPER(CONCATENATE($B88," - ",$A88)),'[1]Segurados Civis'!$A$5:$H$2142,8,FALSE),"")</f>
        <v>92</v>
      </c>
      <c r="F88" s="12">
        <f t="shared" si="1"/>
        <v>946</v>
      </c>
      <c r="G88" s="5" t="s">
        <v>2</v>
      </c>
      <c r="H88" s="3">
        <v>0</v>
      </c>
      <c r="I88" s="3">
        <v>0</v>
      </c>
      <c r="J88" s="3"/>
      <c r="K88" s="3">
        <v>0</v>
      </c>
    </row>
    <row r="89" spans="1:11" x14ac:dyDescent="0.25">
      <c r="A89" s="5" t="s">
        <v>2758</v>
      </c>
      <c r="B89" s="5" t="s">
        <v>2825</v>
      </c>
      <c r="C89" s="12">
        <f>IFERROR(VLOOKUP(UPPER(CONCATENATE($B89," - ",$A89)),'[1]Segurados Civis'!$A$5:$H$2142,6,FALSE),"")</f>
        <v>263</v>
      </c>
      <c r="D89" s="12">
        <f>IFERROR(VLOOKUP(UPPER(CONCATENATE($B89," - ",$A89)),'[1]Segurados Civis'!$A$5:$H$2142,7,FALSE),"")</f>
        <v>134</v>
      </c>
      <c r="E89" s="12">
        <f>IFERROR(VLOOKUP(UPPER(CONCATENATE($B89," - ",$A89)),'[1]Segurados Civis'!$A$5:$H$2142,8,FALSE),"")</f>
        <v>24</v>
      </c>
      <c r="F89" s="12">
        <f t="shared" si="1"/>
        <v>421</v>
      </c>
      <c r="G89" s="5" t="s">
        <v>2</v>
      </c>
      <c r="H89" s="3">
        <v>0</v>
      </c>
      <c r="I89" s="3">
        <v>0</v>
      </c>
      <c r="J89" s="3"/>
      <c r="K89" s="3">
        <v>0</v>
      </c>
    </row>
    <row r="90" spans="1:11" x14ac:dyDescent="0.25">
      <c r="A90" s="5" t="s">
        <v>2758</v>
      </c>
      <c r="B90" s="5" t="s">
        <v>2827</v>
      </c>
      <c r="C90" s="12">
        <f>IFERROR(VLOOKUP(UPPER(CONCATENATE($B90," - ",$A90)),'[1]Segurados Civis'!$A$5:$H$2142,6,FALSE),"")</f>
        <v>6878</v>
      </c>
      <c r="D90" s="12">
        <f>IFERROR(VLOOKUP(UPPER(CONCATENATE($B90," - ",$A90)),'[1]Segurados Civis'!$A$5:$H$2142,7,FALSE),"")</f>
        <v>2542</v>
      </c>
      <c r="E90" s="12">
        <f>IFERROR(VLOOKUP(UPPER(CONCATENATE($B90," - ",$A90)),'[1]Segurados Civis'!$A$5:$H$2142,8,FALSE),"")</f>
        <v>508</v>
      </c>
      <c r="F90" s="12">
        <f t="shared" si="1"/>
        <v>9928</v>
      </c>
      <c r="G90" s="5" t="s">
        <v>2</v>
      </c>
      <c r="H90" s="3">
        <v>1</v>
      </c>
      <c r="I90" s="3">
        <v>0</v>
      </c>
      <c r="J90" s="3"/>
      <c r="K90" s="3">
        <v>0</v>
      </c>
    </row>
    <row r="91" spans="1:11" x14ac:dyDescent="0.25">
      <c r="A91" s="5" t="s">
        <v>2758</v>
      </c>
      <c r="B91" s="5" t="s">
        <v>2899</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c r="K91" s="3">
        <v>0</v>
      </c>
    </row>
    <row r="92" spans="1:11" x14ac:dyDescent="0.25">
      <c r="A92" s="5" t="s">
        <v>2758</v>
      </c>
      <c r="B92" s="5" t="s">
        <v>2889</v>
      </c>
      <c r="C92" s="12">
        <f>IFERROR(VLOOKUP(UPPER(CONCATENATE($B92," - ",$A92)),'[1]Segurados Civis'!$A$5:$H$2142,6,FALSE),"")</f>
        <v>390</v>
      </c>
      <c r="D92" s="12">
        <f>IFERROR(VLOOKUP(UPPER(CONCATENATE($B92," - ",$A92)),'[1]Segurados Civis'!$A$5:$H$2142,7,FALSE),"")</f>
        <v>104</v>
      </c>
      <c r="E92" s="12">
        <f>IFERROR(VLOOKUP(UPPER(CONCATENATE($B92," - ",$A92)),'[1]Segurados Civis'!$A$5:$H$2142,8,FALSE),"")</f>
        <v>30</v>
      </c>
      <c r="F92" s="12">
        <f t="shared" si="1"/>
        <v>524</v>
      </c>
      <c r="G92" s="5" t="s">
        <v>2</v>
      </c>
      <c r="H92" s="3">
        <v>0</v>
      </c>
      <c r="I92" s="3">
        <v>0</v>
      </c>
      <c r="J92" s="3"/>
      <c r="K92" s="3">
        <v>0</v>
      </c>
    </row>
    <row r="93" spans="1:11" x14ac:dyDescent="0.25">
      <c r="A93" s="5" t="s">
        <v>2758</v>
      </c>
      <c r="B93" s="5" t="s">
        <v>1146</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c r="K93" s="3">
        <v>0</v>
      </c>
    </row>
    <row r="94" spans="1:11" x14ac:dyDescent="0.25">
      <c r="A94" s="5" t="s">
        <v>2758</v>
      </c>
      <c r="B94" s="5" t="s">
        <v>2820</v>
      </c>
      <c r="C94" s="12">
        <f>IFERROR(VLOOKUP(UPPER(CONCATENATE($B94," - ",$A94)),'[1]Segurados Civis'!$A$5:$H$2142,6,FALSE),"")</f>
        <v>546</v>
      </c>
      <c r="D94" s="12">
        <f>IFERROR(VLOOKUP(UPPER(CONCATENATE($B94," - ",$A94)),'[1]Segurados Civis'!$A$5:$H$2142,7,FALSE),"")</f>
        <v>219</v>
      </c>
      <c r="E94" s="12">
        <f>IFERROR(VLOOKUP(UPPER(CONCATENATE($B94," - ",$A94)),'[1]Segurados Civis'!$A$5:$H$2142,8,FALSE),"")</f>
        <v>0</v>
      </c>
      <c r="F94" s="12">
        <f t="shared" si="1"/>
        <v>765</v>
      </c>
      <c r="G94" s="5" t="s">
        <v>2</v>
      </c>
      <c r="H94" s="3">
        <v>0</v>
      </c>
      <c r="I94" s="3">
        <v>0</v>
      </c>
      <c r="J94" s="3"/>
      <c r="K94" s="3">
        <v>0</v>
      </c>
    </row>
    <row r="95" spans="1:11" x14ac:dyDescent="0.25">
      <c r="A95" s="5" t="s">
        <v>2758</v>
      </c>
      <c r="B95" s="5" t="s">
        <v>2763</v>
      </c>
      <c r="C95" s="12">
        <f>IFERROR(VLOOKUP(UPPER(CONCATENATE($B95," - ",$A95)),'[1]Segurados Civis'!$A$5:$H$2142,6,FALSE),"")</f>
        <v>436</v>
      </c>
      <c r="D95" s="12">
        <f>IFERROR(VLOOKUP(UPPER(CONCATENATE($B95," - ",$A95)),'[1]Segurados Civis'!$A$5:$H$2142,7,FALSE),"")</f>
        <v>88</v>
      </c>
      <c r="E95" s="12">
        <f>IFERROR(VLOOKUP(UPPER(CONCATENATE($B95," - ",$A95)),'[1]Segurados Civis'!$A$5:$H$2142,8,FALSE),"")</f>
        <v>14</v>
      </c>
      <c r="F95" s="12">
        <f t="shared" si="1"/>
        <v>538</v>
      </c>
      <c r="G95" s="5" t="s">
        <v>2</v>
      </c>
      <c r="H95" s="3">
        <v>0</v>
      </c>
      <c r="I95" s="3">
        <v>0</v>
      </c>
      <c r="J95" s="3"/>
      <c r="K95" s="3">
        <v>0</v>
      </c>
    </row>
    <row r="96" spans="1:11" x14ac:dyDescent="0.25">
      <c r="A96" s="5" t="s">
        <v>2758</v>
      </c>
      <c r="B96" s="5" t="s">
        <v>2802</v>
      </c>
      <c r="C96" s="12">
        <f>IFERROR(VLOOKUP(UPPER(CONCATENATE($B96," - ",$A96)),'[1]Segurados Civis'!$A$5:$H$2142,6,FALSE),"")</f>
        <v>207</v>
      </c>
      <c r="D96" s="12">
        <f>IFERROR(VLOOKUP(UPPER(CONCATENATE($B96," - ",$A96)),'[1]Segurados Civis'!$A$5:$H$2142,7,FALSE),"")</f>
        <v>61</v>
      </c>
      <c r="E96" s="12">
        <f>IFERROR(VLOOKUP(UPPER(CONCATENATE($B96," - ",$A96)),'[1]Segurados Civis'!$A$5:$H$2142,8,FALSE),"")</f>
        <v>15</v>
      </c>
      <c r="F96" s="12">
        <f t="shared" si="1"/>
        <v>283</v>
      </c>
      <c r="G96" s="5" t="s">
        <v>2</v>
      </c>
      <c r="H96" s="3">
        <v>0</v>
      </c>
      <c r="I96" s="3">
        <v>0</v>
      </c>
      <c r="J96" s="3"/>
      <c r="K96" s="3">
        <v>0</v>
      </c>
    </row>
    <row r="97" spans="1:11" x14ac:dyDescent="0.25">
      <c r="A97" s="5" t="s">
        <v>2758</v>
      </c>
      <c r="B97" s="5" t="s">
        <v>2870</v>
      </c>
      <c r="C97" s="12">
        <f>IFERROR(VLOOKUP(UPPER(CONCATENATE($B97," - ",$A97)),'[1]Segurados Civis'!$A$5:$H$2142,6,FALSE),"")</f>
        <v>387</v>
      </c>
      <c r="D97" s="12">
        <f>IFERROR(VLOOKUP(UPPER(CONCATENATE($B97," - ",$A97)),'[1]Segurados Civis'!$A$5:$H$2142,7,FALSE),"")</f>
        <v>144</v>
      </c>
      <c r="E97" s="12">
        <f>IFERROR(VLOOKUP(UPPER(CONCATENATE($B97," - ",$A97)),'[1]Segurados Civis'!$A$5:$H$2142,8,FALSE),"")</f>
        <v>32</v>
      </c>
      <c r="F97" s="12">
        <f t="shared" si="1"/>
        <v>563</v>
      </c>
      <c r="G97" s="5" t="s">
        <v>2</v>
      </c>
      <c r="H97" s="3">
        <v>0</v>
      </c>
      <c r="I97" s="3">
        <v>0</v>
      </c>
      <c r="J97" s="3"/>
      <c r="K97" s="3">
        <v>0</v>
      </c>
    </row>
    <row r="98" spans="1:11" x14ac:dyDescent="0.25">
      <c r="A98" s="5" t="s">
        <v>2758</v>
      </c>
      <c r="B98" s="5" t="s">
        <v>2925</v>
      </c>
      <c r="C98" s="12">
        <f>IFERROR(VLOOKUP(UPPER(CONCATENATE($B98," - ",$A98)),'[1]Segurados Civis'!$A$5:$H$2142,6,FALSE),"")</f>
        <v>264</v>
      </c>
      <c r="D98" s="12">
        <f>IFERROR(VLOOKUP(UPPER(CONCATENATE($B98," - ",$A98)),'[1]Segurados Civis'!$A$5:$H$2142,7,FALSE),"")</f>
        <v>126</v>
      </c>
      <c r="E98" s="12">
        <f>IFERROR(VLOOKUP(UPPER(CONCATENATE($B98," - ",$A98)),'[1]Segurados Civis'!$A$5:$H$2142,8,FALSE),"")</f>
        <v>42</v>
      </c>
      <c r="F98" s="12">
        <f t="shared" si="1"/>
        <v>432</v>
      </c>
      <c r="G98" s="5" t="s">
        <v>2</v>
      </c>
      <c r="H98" s="3">
        <v>0</v>
      </c>
      <c r="I98" s="3">
        <v>0</v>
      </c>
      <c r="J98" s="3"/>
      <c r="K98" s="3">
        <v>0</v>
      </c>
    </row>
    <row r="99" spans="1:11" x14ac:dyDescent="0.25">
      <c r="A99" s="5" t="s">
        <v>2758</v>
      </c>
      <c r="B99" s="5" t="s">
        <v>2760</v>
      </c>
      <c r="C99" s="12">
        <f>IFERROR(VLOOKUP(UPPER(CONCATENATE($B99," - ",$A99)),'[1]Segurados Civis'!$A$5:$H$2142,6,FALSE),"")</f>
        <v>424</v>
      </c>
      <c r="D99" s="12">
        <f>IFERROR(VLOOKUP(UPPER(CONCATENATE($B99," - ",$A99)),'[1]Segurados Civis'!$A$5:$H$2142,7,FALSE),"")</f>
        <v>105</v>
      </c>
      <c r="E99" s="12">
        <f>IFERROR(VLOOKUP(UPPER(CONCATENATE($B99," - ",$A99)),'[1]Segurados Civis'!$A$5:$H$2142,8,FALSE),"")</f>
        <v>30</v>
      </c>
      <c r="F99" s="12">
        <f t="shared" si="1"/>
        <v>559</v>
      </c>
      <c r="G99" s="5" t="s">
        <v>2</v>
      </c>
      <c r="H99" s="3">
        <v>0</v>
      </c>
      <c r="I99" s="3">
        <v>0</v>
      </c>
      <c r="J99" s="3"/>
      <c r="K99" s="3">
        <v>0</v>
      </c>
    </row>
    <row r="100" spans="1:11" x14ac:dyDescent="0.25">
      <c r="A100" s="5" t="s">
        <v>2758</v>
      </c>
      <c r="B100" s="5" t="s">
        <v>2901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c r="K100" s="3">
        <v>0</v>
      </c>
    </row>
    <row r="101" spans="1:11" x14ac:dyDescent="0.25">
      <c r="A101" s="5" t="s">
        <v>2758</v>
      </c>
      <c r="B101" s="5" t="s">
        <v>2905</v>
      </c>
      <c r="C101" s="12">
        <f>IFERROR(VLOOKUP(UPPER(CONCATENATE($B101," - ",$A101)),'[1]Segurados Civis'!$A$5:$H$2142,6,FALSE),"")</f>
        <v>415</v>
      </c>
      <c r="D101" s="12">
        <f>IFERROR(VLOOKUP(UPPER(CONCATENATE($B101," - ",$A101)),'[1]Segurados Civis'!$A$5:$H$2142,7,FALSE),"")</f>
        <v>171</v>
      </c>
      <c r="E101" s="12">
        <f>IFERROR(VLOOKUP(UPPER(CONCATENATE($B101," - ",$A101)),'[1]Segurados Civis'!$A$5:$H$2142,8,FALSE),"")</f>
        <v>33</v>
      </c>
      <c r="F101" s="12">
        <f t="shared" si="1"/>
        <v>619</v>
      </c>
      <c r="G101" s="5" t="s">
        <v>2</v>
      </c>
      <c r="H101" s="3">
        <v>0</v>
      </c>
      <c r="I101" s="3">
        <v>0</v>
      </c>
      <c r="J101" s="3"/>
      <c r="K101" s="3">
        <v>0</v>
      </c>
    </row>
    <row r="102" spans="1:11" x14ac:dyDescent="0.25">
      <c r="A102" s="5" t="s">
        <v>2758</v>
      </c>
      <c r="B102" s="5" t="s">
        <v>2807</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c r="K102" s="3">
        <v>0</v>
      </c>
    </row>
    <row r="103" spans="1:11" x14ac:dyDescent="0.25">
      <c r="A103" s="5" t="s">
        <v>2758</v>
      </c>
      <c r="B103" s="5" t="s">
        <v>1841</v>
      </c>
      <c r="C103" s="12">
        <f>IFERROR(VLOOKUP(UPPER(CONCATENATE($B103," - ",$A103)),'[1]Segurados Civis'!$A$5:$H$2142,6,FALSE),"")</f>
        <v>633</v>
      </c>
      <c r="D103" s="12">
        <f>IFERROR(VLOOKUP(UPPER(CONCATENATE($B103," - ",$A103)),'[1]Segurados Civis'!$A$5:$H$2142,7,FALSE),"")</f>
        <v>104</v>
      </c>
      <c r="E103" s="12">
        <f>IFERROR(VLOOKUP(UPPER(CONCATENATE($B103," - ",$A103)),'[1]Segurados Civis'!$A$5:$H$2142,8,FALSE),"")</f>
        <v>33</v>
      </c>
      <c r="F103" s="12">
        <f t="shared" si="1"/>
        <v>770</v>
      </c>
      <c r="G103" s="5" t="s">
        <v>2</v>
      </c>
      <c r="H103" s="3">
        <v>0</v>
      </c>
      <c r="I103" s="3">
        <v>0</v>
      </c>
      <c r="J103" s="3"/>
      <c r="K103" s="3">
        <v>0</v>
      </c>
    </row>
    <row r="104" spans="1:11" x14ac:dyDescent="0.25">
      <c r="A104" s="5" t="s">
        <v>2758</v>
      </c>
      <c r="B104" s="5" t="s">
        <v>2842</v>
      </c>
      <c r="C104" s="12">
        <f>IFERROR(VLOOKUP(UPPER(CONCATENATE($B104," - ",$A104)),'[1]Segurados Civis'!$A$5:$H$2142,6,FALSE),"")</f>
        <v>960</v>
      </c>
      <c r="D104" s="12">
        <f>IFERROR(VLOOKUP(UPPER(CONCATENATE($B104," - ",$A104)),'[1]Segurados Civis'!$A$5:$H$2142,7,FALSE),"")</f>
        <v>0</v>
      </c>
      <c r="E104" s="12">
        <f>IFERROR(VLOOKUP(UPPER(CONCATENATE($B104," - ",$A104)),'[1]Segurados Civis'!$A$5:$H$2142,8,FALSE),"")</f>
        <v>0</v>
      </c>
      <c r="F104" s="12">
        <f t="shared" si="1"/>
        <v>960</v>
      </c>
      <c r="G104" s="5" t="s">
        <v>2</v>
      </c>
      <c r="H104" s="3">
        <v>0</v>
      </c>
      <c r="I104" s="3">
        <v>0</v>
      </c>
      <c r="J104" s="3"/>
      <c r="K104" s="3">
        <v>0</v>
      </c>
    </row>
    <row r="105" spans="1:11" x14ac:dyDescent="0.25">
      <c r="A105" s="5" t="s">
        <v>2758</v>
      </c>
      <c r="B105" s="5" t="s">
        <v>2793</v>
      </c>
      <c r="C105" s="12">
        <f>IFERROR(VLOOKUP(UPPER(CONCATENATE($B105," - ",$A105)),'[1]Segurados Civis'!$A$5:$H$2142,6,FALSE),"")</f>
        <v>1121</v>
      </c>
      <c r="D105" s="12">
        <f>IFERROR(VLOOKUP(UPPER(CONCATENATE($B105," - ",$A105)),'[1]Segurados Civis'!$A$5:$H$2142,7,FALSE),"")</f>
        <v>218</v>
      </c>
      <c r="E105" s="12">
        <f>IFERROR(VLOOKUP(UPPER(CONCATENATE($B105," - ",$A105)),'[1]Segurados Civis'!$A$5:$H$2142,8,FALSE),"")</f>
        <v>29</v>
      </c>
      <c r="F105" s="12">
        <f t="shared" si="1"/>
        <v>1368</v>
      </c>
      <c r="G105" s="5" t="s">
        <v>2</v>
      </c>
      <c r="H105" s="3">
        <v>0</v>
      </c>
      <c r="I105" s="3">
        <v>0</v>
      </c>
      <c r="J105" s="3"/>
      <c r="K105" s="3">
        <v>0</v>
      </c>
    </row>
    <row r="106" spans="1:11" x14ac:dyDescent="0.25">
      <c r="A106" s="5" t="s">
        <v>2758</v>
      </c>
      <c r="B106" s="5" t="s">
        <v>2768</v>
      </c>
      <c r="C106" s="12">
        <f>IFERROR(VLOOKUP(UPPER(CONCATENATE($B106," - ",$A106)),'[1]Segurados Civis'!$A$5:$H$2142,6,FALSE),"")</f>
        <v>767</v>
      </c>
      <c r="D106" s="12">
        <f>IFERROR(VLOOKUP(UPPER(CONCATENATE($B106," - ",$A106)),'[1]Segurados Civis'!$A$5:$H$2142,7,FALSE),"")</f>
        <v>0</v>
      </c>
      <c r="E106" s="12">
        <f>IFERROR(VLOOKUP(UPPER(CONCATENATE($B106," - ",$A106)),'[1]Segurados Civis'!$A$5:$H$2142,8,FALSE),"")</f>
        <v>0</v>
      </c>
      <c r="F106" s="12">
        <f t="shared" si="1"/>
        <v>767</v>
      </c>
      <c r="G106" s="5" t="s">
        <v>2</v>
      </c>
      <c r="H106" s="3">
        <v>0</v>
      </c>
      <c r="I106" s="3">
        <v>0</v>
      </c>
      <c r="J106" s="3"/>
      <c r="K106" s="3">
        <v>0</v>
      </c>
    </row>
    <row r="107" spans="1:11" x14ac:dyDescent="0.25">
      <c r="A107" s="5" t="s">
        <v>2758</v>
      </c>
      <c r="B107" s="5" t="s">
        <v>2857</v>
      </c>
      <c r="C107" s="12">
        <f>IFERROR(VLOOKUP(UPPER(CONCATENATE($B107," - ",$A107)),'[1]Segurados Civis'!$A$5:$H$2142,6,FALSE),"")</f>
        <v>297</v>
      </c>
      <c r="D107" s="12">
        <f>IFERROR(VLOOKUP(UPPER(CONCATENATE($B107," - ",$A107)),'[1]Segurados Civis'!$A$5:$H$2142,7,FALSE),"")</f>
        <v>135</v>
      </c>
      <c r="E107" s="12">
        <f>IFERROR(VLOOKUP(UPPER(CONCATENATE($B107," - ",$A107)),'[1]Segurados Civis'!$A$5:$H$2142,8,FALSE),"")</f>
        <v>11</v>
      </c>
      <c r="F107" s="12">
        <f t="shared" si="1"/>
        <v>443</v>
      </c>
      <c r="G107" s="5" t="s">
        <v>2</v>
      </c>
      <c r="H107" s="3">
        <v>0</v>
      </c>
      <c r="I107" s="3">
        <v>0</v>
      </c>
      <c r="J107" s="3"/>
      <c r="K107" s="3">
        <v>0</v>
      </c>
    </row>
    <row r="108" spans="1:11" x14ac:dyDescent="0.25">
      <c r="A108" s="5" t="s">
        <v>2758</v>
      </c>
      <c r="B108" s="5" t="s">
        <v>2902</v>
      </c>
      <c r="C108" s="12">
        <f>IFERROR(VLOOKUP(UPPER(CONCATENATE($B108," - ",$A108)),'[1]Segurados Civis'!$A$5:$H$2142,6,FALSE),"")</f>
        <v>590</v>
      </c>
      <c r="D108" s="12">
        <f>IFERROR(VLOOKUP(UPPER(CONCATENATE($B108," - ",$A108)),'[1]Segurados Civis'!$A$5:$H$2142,7,FALSE),"")</f>
        <v>92</v>
      </c>
      <c r="E108" s="12">
        <f>IFERROR(VLOOKUP(UPPER(CONCATENATE($B108," - ",$A108)),'[1]Segurados Civis'!$A$5:$H$2142,8,FALSE),"")</f>
        <v>15</v>
      </c>
      <c r="F108" s="12">
        <f t="shared" si="1"/>
        <v>697</v>
      </c>
      <c r="G108" s="5" t="s">
        <v>2</v>
      </c>
      <c r="H108" s="3">
        <v>0</v>
      </c>
      <c r="I108" s="3">
        <v>0</v>
      </c>
      <c r="J108" s="3"/>
      <c r="K108" s="3">
        <v>0</v>
      </c>
    </row>
    <row r="109" spans="1:11" x14ac:dyDescent="0.25">
      <c r="A109" s="5" t="s">
        <v>2758</v>
      </c>
      <c r="B109" s="5" t="s">
        <v>2778</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c r="K109" s="3">
        <v>0</v>
      </c>
    </row>
    <row r="110" spans="1:11" x14ac:dyDescent="0.25">
      <c r="A110" s="5" t="s">
        <v>2758</v>
      </c>
      <c r="B110" s="5" t="s">
        <v>2922</v>
      </c>
      <c r="C110" s="12">
        <f>IFERROR(VLOOKUP(UPPER(CONCATENATE($B110," - ",$A110)),'[1]Segurados Civis'!$A$5:$H$2142,6,FALSE),"")</f>
        <v>429</v>
      </c>
      <c r="D110" s="12">
        <f>IFERROR(VLOOKUP(UPPER(CONCATENATE($B110," - ",$A110)),'[1]Segurados Civis'!$A$5:$H$2142,7,FALSE),"")</f>
        <v>145</v>
      </c>
      <c r="E110" s="12">
        <f>IFERROR(VLOOKUP(UPPER(CONCATENATE($B110," - ",$A110)),'[1]Segurados Civis'!$A$5:$H$2142,8,FALSE),"")</f>
        <v>42</v>
      </c>
      <c r="F110" s="12">
        <f t="shared" si="1"/>
        <v>616</v>
      </c>
      <c r="G110" s="5" t="s">
        <v>2</v>
      </c>
      <c r="H110" s="3">
        <v>0</v>
      </c>
      <c r="I110" s="3">
        <v>0</v>
      </c>
      <c r="J110" s="3"/>
      <c r="K110" s="3">
        <v>0</v>
      </c>
    </row>
    <row r="111" spans="1:11" x14ac:dyDescent="0.25">
      <c r="A111" s="5" t="s">
        <v>2758</v>
      </c>
      <c r="B111" s="5" t="s">
        <v>2761</v>
      </c>
      <c r="C111" s="12">
        <f>IFERROR(VLOOKUP(UPPER(CONCATENATE($B111," - ",$A111)),'[1]Segurados Civis'!$A$5:$H$2142,6,FALSE),"")</f>
        <v>516</v>
      </c>
      <c r="D111" s="12">
        <f>IFERROR(VLOOKUP(UPPER(CONCATENATE($B111," - ",$A111)),'[1]Segurados Civis'!$A$5:$H$2142,7,FALSE),"")</f>
        <v>223</v>
      </c>
      <c r="E111" s="12">
        <f>IFERROR(VLOOKUP(UPPER(CONCATENATE($B111," - ",$A111)),'[1]Segurados Civis'!$A$5:$H$2142,8,FALSE),"")</f>
        <v>20</v>
      </c>
      <c r="F111" s="12">
        <f t="shared" si="1"/>
        <v>759</v>
      </c>
      <c r="G111" s="5" t="s">
        <v>2</v>
      </c>
      <c r="H111" s="3">
        <v>0</v>
      </c>
      <c r="I111" s="3">
        <v>0</v>
      </c>
      <c r="J111" s="3"/>
      <c r="K111" s="3">
        <v>0</v>
      </c>
    </row>
    <row r="112" spans="1:11" x14ac:dyDescent="0.25">
      <c r="A112" s="5" t="s">
        <v>2758</v>
      </c>
      <c r="B112" s="5" t="s">
        <v>2903</v>
      </c>
      <c r="C112" s="12">
        <f>IFERROR(VLOOKUP(UPPER(CONCATENATE($B112," - ",$A112)),'[1]Segurados Civis'!$A$5:$H$2142,6,FALSE),"")</f>
        <v>848</v>
      </c>
      <c r="D112" s="12">
        <f>IFERROR(VLOOKUP(UPPER(CONCATENATE($B112," - ",$A112)),'[1]Segurados Civis'!$A$5:$H$2142,7,FALSE),"")</f>
        <v>482</v>
      </c>
      <c r="E112" s="12">
        <f>IFERROR(VLOOKUP(UPPER(CONCATENATE($B112," - ",$A112)),'[1]Segurados Civis'!$A$5:$H$2142,8,FALSE),"")</f>
        <v>79</v>
      </c>
      <c r="F112" s="12">
        <f t="shared" si="1"/>
        <v>1409</v>
      </c>
      <c r="G112" s="5" t="s">
        <v>2</v>
      </c>
      <c r="H112" s="3">
        <v>0</v>
      </c>
      <c r="I112" s="3">
        <v>0</v>
      </c>
      <c r="J112" s="3"/>
      <c r="K112" s="3">
        <v>0</v>
      </c>
    </row>
    <row r="113" spans="1:11" x14ac:dyDescent="0.25">
      <c r="A113" s="5" t="s">
        <v>2758</v>
      </c>
      <c r="B113" s="5" t="s">
        <v>2759</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c r="K113" s="3">
        <v>0</v>
      </c>
    </row>
    <row r="114" spans="1:11" x14ac:dyDescent="0.25">
      <c r="A114" s="5" t="s">
        <v>2758</v>
      </c>
      <c r="B114" s="5" t="s">
        <v>2823</v>
      </c>
      <c r="C114" s="12">
        <f>IFERROR(VLOOKUP(UPPER(CONCATENATE($B114," - ",$A114)),'[1]Segurados Civis'!$A$5:$H$2142,6,FALSE),"")</f>
        <v>3136</v>
      </c>
      <c r="D114" s="12">
        <f>IFERROR(VLOOKUP(UPPER(CONCATENATE($B114," - ",$A114)),'[1]Segurados Civis'!$A$5:$H$2142,7,FALSE),"")</f>
        <v>213</v>
      </c>
      <c r="E114" s="12">
        <f>IFERROR(VLOOKUP(UPPER(CONCATENATE($B114," - ",$A114)),'[1]Segurados Civis'!$A$5:$H$2142,8,FALSE),"")</f>
        <v>11</v>
      </c>
      <c r="F114" s="12">
        <f t="shared" si="1"/>
        <v>3360</v>
      </c>
      <c r="G114" s="5" t="s">
        <v>2</v>
      </c>
      <c r="H114" s="3">
        <v>0</v>
      </c>
      <c r="I114" s="3">
        <v>0</v>
      </c>
      <c r="J114" s="3"/>
      <c r="K114" s="3">
        <v>0</v>
      </c>
    </row>
    <row r="115" spans="1:11" x14ac:dyDescent="0.25">
      <c r="A115" s="5" t="s">
        <v>2758</v>
      </c>
      <c r="B115" s="5" t="s">
        <v>2821</v>
      </c>
      <c r="C115" s="12">
        <f>IFERROR(VLOOKUP(UPPER(CONCATENATE($B115," - ",$A115)),'[1]Segurados Civis'!$A$5:$H$2142,6,FALSE),"")</f>
        <v>594</v>
      </c>
      <c r="D115" s="12">
        <f>IFERROR(VLOOKUP(UPPER(CONCATENATE($B115," - ",$A115)),'[1]Segurados Civis'!$A$5:$H$2142,7,FALSE),"")</f>
        <v>196</v>
      </c>
      <c r="E115" s="12">
        <f>IFERROR(VLOOKUP(UPPER(CONCATENATE($B115," - ",$A115)),'[1]Segurados Civis'!$A$5:$H$2142,8,FALSE),"")</f>
        <v>66</v>
      </c>
      <c r="F115" s="12">
        <f t="shared" si="1"/>
        <v>856</v>
      </c>
      <c r="G115" s="5" t="s">
        <v>2</v>
      </c>
      <c r="H115" s="3">
        <v>1</v>
      </c>
      <c r="I115" s="3">
        <v>0</v>
      </c>
      <c r="J115" s="3"/>
      <c r="K115" s="3">
        <v>0</v>
      </c>
    </row>
    <row r="116" spans="1:11" x14ac:dyDescent="0.25">
      <c r="A116" s="5" t="s">
        <v>2758</v>
      </c>
      <c r="B116" s="5" t="s">
        <v>2794</v>
      </c>
      <c r="C116" s="12">
        <f>IFERROR(VLOOKUP(UPPER(CONCATENATE($B116," - ",$A116)),'[1]Segurados Civis'!$A$5:$H$2142,6,FALSE),"")</f>
        <v>1378</v>
      </c>
      <c r="D116" s="12">
        <f>IFERROR(VLOOKUP(UPPER(CONCATENATE($B116," - ",$A116)),'[1]Segurados Civis'!$A$5:$H$2142,7,FALSE),"")</f>
        <v>325</v>
      </c>
      <c r="E116" s="12">
        <f>IFERROR(VLOOKUP(UPPER(CONCATENATE($B116," - ",$A116)),'[1]Segurados Civis'!$A$5:$H$2142,8,FALSE),"")</f>
        <v>56</v>
      </c>
      <c r="F116" s="12">
        <f t="shared" si="1"/>
        <v>1759</v>
      </c>
      <c r="G116" s="5" t="s">
        <v>2</v>
      </c>
      <c r="H116" s="3">
        <v>0</v>
      </c>
      <c r="I116" s="3">
        <v>0</v>
      </c>
      <c r="J116" s="3"/>
      <c r="K116" s="3">
        <v>0</v>
      </c>
    </row>
    <row r="117" spans="1:11" x14ac:dyDescent="0.25">
      <c r="A117" s="5" t="s">
        <v>2758</v>
      </c>
      <c r="B117" s="5" t="s">
        <v>2794</v>
      </c>
      <c r="C117" s="12">
        <f>IFERROR(VLOOKUP(UPPER(CONCATENATE($B117," - ",$A117)),'[1]Segurados Civis'!$A$5:$H$2142,6,FALSE),"")</f>
        <v>1378</v>
      </c>
      <c r="D117" s="12">
        <f>IFERROR(VLOOKUP(UPPER(CONCATENATE($B117," - ",$A117)),'[1]Segurados Civis'!$A$5:$H$2142,7,FALSE),"")</f>
        <v>325</v>
      </c>
      <c r="E117" s="12">
        <f>IFERROR(VLOOKUP(UPPER(CONCATENATE($B117," - ",$A117)),'[1]Segurados Civis'!$A$5:$H$2142,8,FALSE),"")</f>
        <v>56</v>
      </c>
      <c r="F117" s="12">
        <f t="shared" si="1"/>
        <v>1759</v>
      </c>
      <c r="G117" s="5" t="s">
        <v>2</v>
      </c>
      <c r="H117" s="3">
        <v>0</v>
      </c>
      <c r="I117" s="3">
        <v>0</v>
      </c>
      <c r="J117" s="3"/>
      <c r="K117" s="3">
        <v>0</v>
      </c>
    </row>
    <row r="118" spans="1:11" x14ac:dyDescent="0.25">
      <c r="A118" s="5" t="s">
        <v>2758</v>
      </c>
      <c r="B118" s="5" t="s">
        <v>2811</v>
      </c>
      <c r="C118" s="12">
        <f>IFERROR(VLOOKUP(UPPER(CONCATENATE($B118," - ",$A118)),'[1]Segurados Civis'!$A$5:$H$2142,6,FALSE),"")</f>
        <v>1107</v>
      </c>
      <c r="D118" s="12">
        <f>IFERROR(VLOOKUP(UPPER(CONCATENATE($B118," - ",$A118)),'[1]Segurados Civis'!$A$5:$H$2142,7,FALSE),"")</f>
        <v>384</v>
      </c>
      <c r="E118" s="12">
        <f>IFERROR(VLOOKUP(UPPER(CONCATENATE($B118," - ",$A118)),'[1]Segurados Civis'!$A$5:$H$2142,8,FALSE),"")</f>
        <v>116</v>
      </c>
      <c r="F118" s="12">
        <f t="shared" si="1"/>
        <v>1607</v>
      </c>
      <c r="G118" s="5" t="s">
        <v>2</v>
      </c>
      <c r="H118" s="3">
        <v>0</v>
      </c>
      <c r="I118" s="3">
        <v>0</v>
      </c>
      <c r="J118" s="3"/>
      <c r="K118" s="3">
        <v>0</v>
      </c>
    </row>
    <row r="119" spans="1:11" x14ac:dyDescent="0.25">
      <c r="A119" s="5" t="s">
        <v>2758</v>
      </c>
      <c r="B119" s="5" t="s">
        <v>2811</v>
      </c>
      <c r="C119" s="12">
        <f>IFERROR(VLOOKUP(UPPER(CONCATENATE($B119," - ",$A119)),'[1]Segurados Civis'!$A$5:$H$2142,6,FALSE),"")</f>
        <v>1107</v>
      </c>
      <c r="D119" s="12">
        <f>IFERROR(VLOOKUP(UPPER(CONCATENATE($B119," - ",$A119)),'[1]Segurados Civis'!$A$5:$H$2142,7,FALSE),"")</f>
        <v>384</v>
      </c>
      <c r="E119" s="12">
        <f>IFERROR(VLOOKUP(UPPER(CONCATENATE($B119," - ",$A119)),'[1]Segurados Civis'!$A$5:$H$2142,8,FALSE),"")</f>
        <v>116</v>
      </c>
      <c r="F119" s="12">
        <f t="shared" si="1"/>
        <v>1607</v>
      </c>
      <c r="G119" s="5" t="s">
        <v>2</v>
      </c>
      <c r="H119" s="3">
        <v>0</v>
      </c>
      <c r="I119" s="3">
        <v>0</v>
      </c>
      <c r="J119" s="3"/>
      <c r="K119" s="3">
        <v>0</v>
      </c>
    </row>
    <row r="120" spans="1:11" x14ac:dyDescent="0.25">
      <c r="A120" s="5" t="s">
        <v>2758</v>
      </c>
      <c r="B120" s="5" t="s">
        <v>2904</v>
      </c>
      <c r="C120" s="12">
        <f>IFERROR(VLOOKUP(UPPER(CONCATENATE($B120," - ",$A120)),'[1]Segurados Civis'!$A$5:$H$2142,6,FALSE),"")</f>
        <v>251</v>
      </c>
      <c r="D120" s="12">
        <f>IFERROR(VLOOKUP(UPPER(CONCATENATE($B120," - ",$A120)),'[1]Segurados Civis'!$A$5:$H$2142,7,FALSE),"")</f>
        <v>260</v>
      </c>
      <c r="E120" s="12">
        <f>IFERROR(VLOOKUP(UPPER(CONCATENATE($B120," - ",$A120)),'[1]Segurados Civis'!$A$5:$H$2142,8,FALSE),"")</f>
        <v>27</v>
      </c>
      <c r="F120" s="12">
        <f t="shared" si="1"/>
        <v>538</v>
      </c>
      <c r="G120" s="5" t="s">
        <v>2</v>
      </c>
      <c r="H120" s="3">
        <v>0</v>
      </c>
      <c r="I120" s="3">
        <v>0</v>
      </c>
      <c r="J120" s="3"/>
      <c r="K120" s="3">
        <v>0</v>
      </c>
    </row>
    <row r="121" spans="1:11" x14ac:dyDescent="0.25">
      <c r="A121" s="5" t="s">
        <v>2758</v>
      </c>
      <c r="B121" s="5" t="s">
        <v>2918</v>
      </c>
      <c r="C121" s="12">
        <f>IFERROR(VLOOKUP(UPPER(CONCATENATE($B121," - ",$A121)),'[1]Segurados Civis'!$A$5:$H$2142,6,FALSE),"")</f>
        <v>705</v>
      </c>
      <c r="D121" s="12">
        <f>IFERROR(VLOOKUP(UPPER(CONCATENATE($B121," - ",$A121)),'[1]Segurados Civis'!$A$5:$H$2142,7,FALSE),"")</f>
        <v>12</v>
      </c>
      <c r="E121" s="12">
        <f>IFERROR(VLOOKUP(UPPER(CONCATENATE($B121," - ",$A121)),'[1]Segurados Civis'!$A$5:$H$2142,8,FALSE),"")</f>
        <v>12</v>
      </c>
      <c r="F121" s="12">
        <f t="shared" si="1"/>
        <v>729</v>
      </c>
      <c r="G121" s="5" t="s">
        <v>2</v>
      </c>
      <c r="H121" s="3">
        <v>0</v>
      </c>
      <c r="I121" s="3">
        <v>0</v>
      </c>
      <c r="J121" s="3"/>
      <c r="K121" s="3">
        <v>0</v>
      </c>
    </row>
    <row r="122" spans="1:11" x14ac:dyDescent="0.25">
      <c r="A122" s="5" t="s">
        <v>2758</v>
      </c>
      <c r="B122" s="5" t="s">
        <v>2812</v>
      </c>
      <c r="C122" s="12">
        <f>IFERROR(VLOOKUP(UPPER(CONCATENATE($B122," - ",$A122)),'[1]Segurados Civis'!$A$5:$H$2142,6,FALSE),"")</f>
        <v>389</v>
      </c>
      <c r="D122" s="12">
        <f>IFERROR(VLOOKUP(UPPER(CONCATENATE($B122," - ",$A122)),'[1]Segurados Civis'!$A$5:$H$2142,7,FALSE),"")</f>
        <v>133</v>
      </c>
      <c r="E122" s="12">
        <f>IFERROR(VLOOKUP(UPPER(CONCATENATE($B122," - ",$A122)),'[1]Segurados Civis'!$A$5:$H$2142,8,FALSE),"")</f>
        <v>26</v>
      </c>
      <c r="F122" s="12">
        <f t="shared" si="1"/>
        <v>548</v>
      </c>
      <c r="G122" s="5" t="s">
        <v>2</v>
      </c>
      <c r="H122" s="3">
        <v>0</v>
      </c>
      <c r="I122" s="3">
        <v>0</v>
      </c>
      <c r="J122" s="3"/>
      <c r="K122" s="3">
        <v>0</v>
      </c>
    </row>
    <row r="123" spans="1:11" x14ac:dyDescent="0.25">
      <c r="A123" s="5" t="s">
        <v>2758</v>
      </c>
      <c r="B123" s="5" t="s">
        <v>2805</v>
      </c>
      <c r="C123" s="12">
        <f>IFERROR(VLOOKUP(UPPER(CONCATENATE($B123," - ",$A123)),'[1]Segurados Civis'!$A$5:$H$2142,6,FALSE),"")</f>
        <v>543</v>
      </c>
      <c r="D123" s="12">
        <f>IFERROR(VLOOKUP(UPPER(CONCATENATE($B123," - ",$A123)),'[1]Segurados Civis'!$A$5:$H$2142,7,FALSE),"")</f>
        <v>212</v>
      </c>
      <c r="E123" s="12">
        <f>IFERROR(VLOOKUP(UPPER(CONCATENATE($B123," - ",$A123)),'[1]Segurados Civis'!$A$5:$H$2142,8,FALSE),"")</f>
        <v>37</v>
      </c>
      <c r="F123" s="12">
        <f t="shared" si="1"/>
        <v>792</v>
      </c>
      <c r="G123" s="5" t="s">
        <v>2</v>
      </c>
      <c r="H123" s="3">
        <v>0</v>
      </c>
      <c r="I123" s="3">
        <v>0</v>
      </c>
      <c r="J123" s="3"/>
      <c r="K123" s="3">
        <v>0</v>
      </c>
    </row>
    <row r="124" spans="1:11" x14ac:dyDescent="0.25">
      <c r="A124" s="5" t="s">
        <v>2758</v>
      </c>
      <c r="B124" s="5" t="s">
        <v>2779</v>
      </c>
      <c r="C124" s="12">
        <f>IFERROR(VLOOKUP(UPPER(CONCATENATE($B124," - ",$A124)),'[1]Segurados Civis'!$A$5:$H$2142,6,FALSE),"")</f>
        <v>655</v>
      </c>
      <c r="D124" s="12">
        <f>IFERROR(VLOOKUP(UPPER(CONCATENATE($B124," - ",$A124)),'[1]Segurados Civis'!$A$5:$H$2142,7,FALSE),"")</f>
        <v>307</v>
      </c>
      <c r="E124" s="12">
        <f>IFERROR(VLOOKUP(UPPER(CONCATENATE($B124," - ",$A124)),'[1]Segurados Civis'!$A$5:$H$2142,8,FALSE),"")</f>
        <v>49</v>
      </c>
      <c r="F124" s="12">
        <f t="shared" si="1"/>
        <v>1011</v>
      </c>
      <c r="G124" s="5" t="s">
        <v>2</v>
      </c>
      <c r="H124" s="3">
        <v>0</v>
      </c>
      <c r="I124" s="3">
        <v>0</v>
      </c>
      <c r="J124" s="3"/>
      <c r="K124" s="3">
        <v>0</v>
      </c>
    </row>
    <row r="125" spans="1:11" x14ac:dyDescent="0.25">
      <c r="A125" s="5" t="s">
        <v>2758</v>
      </c>
      <c r="B125" s="5" t="s">
        <v>2817</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c r="K125" s="3">
        <v>0</v>
      </c>
    </row>
    <row r="126" spans="1:11" x14ac:dyDescent="0.25">
      <c r="A126" s="5" t="s">
        <v>2758</v>
      </c>
      <c r="B126" s="5" t="s">
        <v>2576</v>
      </c>
      <c r="C126" s="12">
        <f>IFERROR(VLOOKUP(UPPER(CONCATENATE($B126," - ",$A126)),'[1]Segurados Civis'!$A$5:$H$2142,6,FALSE),"")</f>
        <v>2968</v>
      </c>
      <c r="D126" s="12">
        <f>IFERROR(VLOOKUP(UPPER(CONCATENATE($B126," - ",$A126)),'[1]Segurados Civis'!$A$5:$H$2142,7,FALSE),"")</f>
        <v>1425</v>
      </c>
      <c r="E126" s="12">
        <f>IFERROR(VLOOKUP(UPPER(CONCATENATE($B126," - ",$A126)),'[1]Segurados Civis'!$A$5:$H$2142,8,FALSE),"")</f>
        <v>361</v>
      </c>
      <c r="F126" s="12">
        <f t="shared" si="1"/>
        <v>4754</v>
      </c>
      <c r="G126" s="5" t="s">
        <v>2</v>
      </c>
      <c r="H126" s="3">
        <v>0</v>
      </c>
      <c r="I126" s="3">
        <v>0</v>
      </c>
      <c r="J126" s="3"/>
      <c r="K126" s="3">
        <v>0</v>
      </c>
    </row>
    <row r="127" spans="1:11" x14ac:dyDescent="0.25">
      <c r="A127" s="5" t="s">
        <v>2758</v>
      </c>
      <c r="B127" s="5" t="s">
        <v>2824</v>
      </c>
      <c r="C127" s="12">
        <f>IFERROR(VLOOKUP(UPPER(CONCATENATE($B127," - ",$A127)),'[1]Segurados Civis'!$A$5:$H$2142,6,FALSE),"")</f>
        <v>221</v>
      </c>
      <c r="D127" s="12">
        <f>IFERROR(VLOOKUP(UPPER(CONCATENATE($B127," - ",$A127)),'[1]Segurados Civis'!$A$5:$H$2142,7,FALSE),"")</f>
        <v>277</v>
      </c>
      <c r="E127" s="12">
        <f>IFERROR(VLOOKUP(UPPER(CONCATENATE($B127," - ",$A127)),'[1]Segurados Civis'!$A$5:$H$2142,8,FALSE),"")</f>
        <v>54</v>
      </c>
      <c r="F127" s="12">
        <f t="shared" si="1"/>
        <v>552</v>
      </c>
      <c r="G127" s="5" t="s">
        <v>2</v>
      </c>
      <c r="H127" s="3">
        <v>0</v>
      </c>
      <c r="I127" s="3">
        <v>0</v>
      </c>
      <c r="J127" s="3"/>
      <c r="K127" s="3">
        <v>0</v>
      </c>
    </row>
    <row r="128" spans="1:11" x14ac:dyDescent="0.25">
      <c r="A128" s="5" t="s">
        <v>2758</v>
      </c>
      <c r="B128" s="5" t="s">
        <v>2846</v>
      </c>
      <c r="C128" s="12">
        <f>IFERROR(VLOOKUP(UPPER(CONCATENATE($B128," - ",$A128)),'[1]Segurados Civis'!$A$5:$H$2142,6,FALSE),"")</f>
        <v>1120</v>
      </c>
      <c r="D128" s="12">
        <f>IFERROR(VLOOKUP(UPPER(CONCATENATE($B128," - ",$A128)),'[1]Segurados Civis'!$A$5:$H$2142,7,FALSE),"")</f>
        <v>166</v>
      </c>
      <c r="E128" s="12">
        <f>IFERROR(VLOOKUP(UPPER(CONCATENATE($B128," - ",$A128)),'[1]Segurados Civis'!$A$5:$H$2142,8,FALSE),"")</f>
        <v>73</v>
      </c>
      <c r="F128" s="12">
        <f t="shared" si="1"/>
        <v>1359</v>
      </c>
      <c r="G128" s="5" t="s">
        <v>2</v>
      </c>
      <c r="H128" s="3">
        <v>0</v>
      </c>
      <c r="I128" s="3">
        <v>0</v>
      </c>
      <c r="J128" s="3"/>
      <c r="K128" s="3">
        <v>0</v>
      </c>
    </row>
    <row r="129" spans="1:11" x14ac:dyDescent="0.25">
      <c r="A129" s="5" t="s">
        <v>2758</v>
      </c>
      <c r="B129" s="5" t="s">
        <v>2874</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c r="K129" s="3">
        <v>0</v>
      </c>
    </row>
    <row r="130" spans="1:11" x14ac:dyDescent="0.25">
      <c r="A130" s="5" t="s">
        <v>2758</v>
      </c>
      <c r="B130" s="5" t="s">
        <v>2835</v>
      </c>
      <c r="C130" s="12">
        <f>IFERROR(VLOOKUP(UPPER(CONCATENATE($B130," - ",$A130)),'[1]Segurados Civis'!$A$5:$H$2142,6,FALSE),"")</f>
        <v>3635</v>
      </c>
      <c r="D130" s="12">
        <f>IFERROR(VLOOKUP(UPPER(CONCATENATE($B130," - ",$A130)),'[1]Segurados Civis'!$A$5:$H$2142,7,FALSE),"")</f>
        <v>1016</v>
      </c>
      <c r="E130" s="12">
        <f>IFERROR(VLOOKUP(UPPER(CONCATENATE($B130," - ",$A130)),'[1]Segurados Civis'!$A$5:$H$2142,8,FALSE),"")</f>
        <v>279</v>
      </c>
      <c r="F130" s="12">
        <f t="shared" si="1"/>
        <v>4930</v>
      </c>
      <c r="G130" s="5" t="s">
        <v>2</v>
      </c>
      <c r="H130" s="3">
        <v>1</v>
      </c>
      <c r="I130" s="3">
        <v>0</v>
      </c>
      <c r="J130" s="3"/>
      <c r="K130" s="3">
        <v>0</v>
      </c>
    </row>
    <row r="131" spans="1:11" x14ac:dyDescent="0.25">
      <c r="A131" s="5" t="s">
        <v>2758</v>
      </c>
      <c r="B131" s="5" t="s">
        <v>2862</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89" si="2">IF(SUM(C131:E131)=0,"",SUM(C131:E131))</f>
        <v/>
      </c>
      <c r="G131" s="5" t="s">
        <v>4</v>
      </c>
      <c r="H131" s="3">
        <v>0</v>
      </c>
      <c r="I131" s="3">
        <v>0</v>
      </c>
      <c r="J131" s="3"/>
      <c r="K131" s="3">
        <v>0</v>
      </c>
    </row>
    <row r="132" spans="1:11" x14ac:dyDescent="0.25">
      <c r="A132" s="5" t="s">
        <v>2758</v>
      </c>
      <c r="B132" s="5" t="s">
        <v>2780</v>
      </c>
      <c r="C132" s="12">
        <f>IFERROR(VLOOKUP(UPPER(CONCATENATE($B132," - ",$A132)),'[1]Segurados Civis'!$A$5:$H$2142,6,FALSE),"")</f>
        <v>598</v>
      </c>
      <c r="D132" s="12">
        <f>IFERROR(VLOOKUP(UPPER(CONCATENATE($B132," - ",$A132)),'[1]Segurados Civis'!$A$5:$H$2142,7,FALSE),"")</f>
        <v>140</v>
      </c>
      <c r="E132" s="12">
        <f>IFERROR(VLOOKUP(UPPER(CONCATENATE($B132," - ",$A132)),'[1]Segurados Civis'!$A$5:$H$2142,8,FALSE),"")</f>
        <v>45</v>
      </c>
      <c r="F132" s="12">
        <f t="shared" si="2"/>
        <v>783</v>
      </c>
      <c r="G132" s="5" t="s">
        <v>2</v>
      </c>
      <c r="H132" s="3">
        <v>0</v>
      </c>
      <c r="I132" s="3">
        <v>0</v>
      </c>
      <c r="J132" s="3"/>
      <c r="K132" s="3">
        <v>0</v>
      </c>
    </row>
    <row r="133" spans="1:11" x14ac:dyDescent="0.25">
      <c r="A133" s="5" t="s">
        <v>2758</v>
      </c>
      <c r="B133" s="5" t="s">
        <v>2447</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c r="K133" s="3">
        <v>0</v>
      </c>
    </row>
    <row r="134" spans="1:11" x14ac:dyDescent="0.25">
      <c r="A134" s="5" t="s">
        <v>2758</v>
      </c>
      <c r="B134" s="5" t="s">
        <v>2790</v>
      </c>
      <c r="C134" s="12">
        <f>IFERROR(VLOOKUP(UPPER(CONCATENATE($B134," - ",$A134)),'[1]Segurados Civis'!$A$5:$H$2142,6,FALSE),"")</f>
        <v>624</v>
      </c>
      <c r="D134" s="12">
        <f>IFERROR(VLOOKUP(UPPER(CONCATENATE($B134," - ",$A134)),'[1]Segurados Civis'!$A$5:$H$2142,7,FALSE),"")</f>
        <v>238</v>
      </c>
      <c r="E134" s="12">
        <f>IFERROR(VLOOKUP(UPPER(CONCATENATE($B134," - ",$A134)),'[1]Segurados Civis'!$A$5:$H$2142,8,FALSE),"")</f>
        <v>32</v>
      </c>
      <c r="F134" s="12">
        <f t="shared" si="2"/>
        <v>894</v>
      </c>
      <c r="G134" s="5" t="s">
        <v>2</v>
      </c>
      <c r="H134" s="3">
        <v>0</v>
      </c>
      <c r="I134" s="3">
        <v>0</v>
      </c>
      <c r="J134" s="3"/>
      <c r="K134" s="3">
        <v>0</v>
      </c>
    </row>
    <row r="135" spans="1:11" x14ac:dyDescent="0.25">
      <c r="A135" s="5" t="s">
        <v>2758</v>
      </c>
      <c r="B135" s="5" t="s">
        <v>2858</v>
      </c>
      <c r="C135" s="12">
        <f>IFERROR(VLOOKUP(UPPER(CONCATENATE($B135," - ",$A135)),'[1]Segurados Civis'!$A$5:$H$2142,6,FALSE),"")</f>
        <v>100</v>
      </c>
      <c r="D135" s="12">
        <f>IFERROR(VLOOKUP(UPPER(CONCATENATE($B135," - ",$A135)),'[1]Segurados Civis'!$A$5:$H$2142,7,FALSE),"")</f>
        <v>78</v>
      </c>
      <c r="E135" s="12">
        <f>IFERROR(VLOOKUP(UPPER(CONCATENATE($B135," - ",$A135)),'[1]Segurados Civis'!$A$5:$H$2142,8,FALSE),"")</f>
        <v>16</v>
      </c>
      <c r="F135" s="12">
        <f t="shared" si="2"/>
        <v>194</v>
      </c>
      <c r="G135" s="5" t="s">
        <v>2</v>
      </c>
      <c r="H135" s="3">
        <v>0</v>
      </c>
      <c r="I135" s="3">
        <v>0</v>
      </c>
      <c r="J135" s="3"/>
      <c r="K135" s="3">
        <v>0</v>
      </c>
    </row>
    <row r="136" spans="1:11" x14ac:dyDescent="0.25">
      <c r="A136" s="5" t="s">
        <v>2758</v>
      </c>
      <c r="B136" s="5" t="s">
        <v>2843</v>
      </c>
      <c r="C136" s="12">
        <f>IFERROR(VLOOKUP(UPPER(CONCATENATE($B136," - ",$A136)),'[1]Segurados Civis'!$A$5:$H$2142,6,FALSE),"")</f>
        <v>19654</v>
      </c>
      <c r="D136" s="12">
        <f>IFERROR(VLOOKUP(UPPER(CONCATENATE($B136," - ",$A136)),'[1]Segurados Civis'!$A$5:$H$2142,7,FALSE),"")</f>
        <v>6889</v>
      </c>
      <c r="E136" s="12">
        <f>IFERROR(VLOOKUP(UPPER(CONCATENATE($B136," - ",$A136)),'[1]Segurados Civis'!$A$5:$H$2142,8,FALSE),"")</f>
        <v>2304</v>
      </c>
      <c r="F136" s="12">
        <f t="shared" si="2"/>
        <v>28847</v>
      </c>
      <c r="G136" s="5" t="s">
        <v>2</v>
      </c>
      <c r="H136" s="3">
        <v>0</v>
      </c>
      <c r="I136" s="3">
        <v>0</v>
      </c>
      <c r="J136" s="3"/>
      <c r="K136" s="3">
        <v>0</v>
      </c>
    </row>
    <row r="137" spans="1:11" x14ac:dyDescent="0.25">
      <c r="A137" s="5" t="s">
        <v>2758</v>
      </c>
      <c r="B137" s="5" t="s">
        <v>2864</v>
      </c>
      <c r="C137" s="12">
        <f>IFERROR(VLOOKUP(UPPER(CONCATENATE($B137," - ",$A137)),'[1]Segurados Civis'!$A$5:$H$2142,6,FALSE),"")</f>
        <v>352</v>
      </c>
      <c r="D137" s="12">
        <f>IFERROR(VLOOKUP(UPPER(CONCATENATE($B137," - ",$A137)),'[1]Segurados Civis'!$A$5:$H$2142,7,FALSE),"")</f>
        <v>144</v>
      </c>
      <c r="E137" s="12">
        <f>IFERROR(VLOOKUP(UPPER(CONCATENATE($B137," - ",$A137)),'[1]Segurados Civis'!$A$5:$H$2142,8,FALSE),"")</f>
        <v>85</v>
      </c>
      <c r="F137" s="12">
        <f t="shared" si="2"/>
        <v>581</v>
      </c>
      <c r="G137" s="5" t="s">
        <v>2</v>
      </c>
      <c r="H137" s="3">
        <v>0</v>
      </c>
      <c r="I137" s="3">
        <v>0</v>
      </c>
      <c r="J137" s="3"/>
      <c r="K137" s="3">
        <v>0</v>
      </c>
    </row>
    <row r="138" spans="1:11" x14ac:dyDescent="0.25">
      <c r="A138" s="5" t="s">
        <v>2758</v>
      </c>
      <c r="B138" s="5" t="s">
        <v>2882</v>
      </c>
      <c r="C138" s="12">
        <f>IFERROR(VLOOKUP(UPPER(CONCATENATE($B138," - ",$A138)),'[1]Segurados Civis'!$A$5:$H$2142,6,FALSE),"")</f>
        <v>910</v>
      </c>
      <c r="D138" s="12">
        <f>IFERROR(VLOOKUP(UPPER(CONCATENATE($B138," - ",$A138)),'[1]Segurados Civis'!$A$5:$H$2142,7,FALSE),"")</f>
        <v>300</v>
      </c>
      <c r="E138" s="12">
        <f>IFERROR(VLOOKUP(UPPER(CONCATENATE($B138," - ",$A138)),'[1]Segurados Civis'!$A$5:$H$2142,8,FALSE),"")</f>
        <v>114</v>
      </c>
      <c r="F138" s="12">
        <f t="shared" si="2"/>
        <v>1324</v>
      </c>
      <c r="G138" s="5" t="s">
        <v>2</v>
      </c>
      <c r="H138" s="3">
        <v>0</v>
      </c>
      <c r="I138" s="3">
        <v>0</v>
      </c>
      <c r="J138" s="3"/>
      <c r="K138" s="3">
        <v>0</v>
      </c>
    </row>
    <row r="139" spans="1:11" x14ac:dyDescent="0.25">
      <c r="A139" s="5" t="s">
        <v>2758</v>
      </c>
      <c r="B139" s="5" t="s">
        <v>2781</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c r="K139" s="3">
        <v>0</v>
      </c>
    </row>
    <row r="140" spans="1:11" x14ac:dyDescent="0.25">
      <c r="A140" s="5" t="s">
        <v>2758</v>
      </c>
      <c r="B140" s="5" t="s">
        <v>2810</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c r="K140" s="3">
        <v>0</v>
      </c>
    </row>
    <row r="141" spans="1:11" x14ac:dyDescent="0.25">
      <c r="A141" s="5" t="s">
        <v>2758</v>
      </c>
      <c r="B141" s="5" t="s">
        <v>2655</v>
      </c>
      <c r="C141" s="12">
        <f>IFERROR(VLOOKUP(UPPER(CONCATENATE($B141," - ",$A141)),'[1]Segurados Civis'!$A$5:$H$2142,6,FALSE),"")</f>
        <v>178</v>
      </c>
      <c r="D141" s="12">
        <f>IFERROR(VLOOKUP(UPPER(CONCATENATE($B141," - ",$A141)),'[1]Segurados Civis'!$A$5:$H$2142,7,FALSE),"")</f>
        <v>66</v>
      </c>
      <c r="E141" s="12">
        <f>IFERROR(VLOOKUP(UPPER(CONCATENATE($B141," - ",$A141)),'[1]Segurados Civis'!$A$5:$H$2142,8,FALSE),"")</f>
        <v>13</v>
      </c>
      <c r="F141" s="12">
        <f t="shared" si="2"/>
        <v>257</v>
      </c>
      <c r="G141" s="5" t="s">
        <v>2</v>
      </c>
      <c r="H141" s="3">
        <v>0</v>
      </c>
      <c r="I141" s="3">
        <v>0</v>
      </c>
      <c r="J141" s="3"/>
      <c r="K141" s="3">
        <v>0</v>
      </c>
    </row>
    <row r="142" spans="1:11" x14ac:dyDescent="0.25">
      <c r="A142" s="5" t="s">
        <v>2758</v>
      </c>
      <c r="B142" s="5" t="s">
        <v>2875</v>
      </c>
      <c r="C142" s="12">
        <f>IFERROR(VLOOKUP(UPPER(CONCATENATE($B142," - ",$A142)),'[1]Segurados Civis'!$A$5:$H$2142,6,FALSE),"")</f>
        <v>1190</v>
      </c>
      <c r="D142" s="12">
        <f>IFERROR(VLOOKUP(UPPER(CONCATENATE($B142," - ",$A142)),'[1]Segurados Civis'!$A$5:$H$2142,7,FALSE),"")</f>
        <v>383</v>
      </c>
      <c r="E142" s="12">
        <f>IFERROR(VLOOKUP(UPPER(CONCATENATE($B142," - ",$A142)),'[1]Segurados Civis'!$A$5:$H$2142,8,FALSE),"")</f>
        <v>80</v>
      </c>
      <c r="F142" s="12">
        <f t="shared" si="2"/>
        <v>1653</v>
      </c>
      <c r="G142" s="5" t="s">
        <v>2</v>
      </c>
      <c r="H142" s="3">
        <v>0</v>
      </c>
      <c r="I142" s="3">
        <v>0</v>
      </c>
      <c r="J142" s="3"/>
      <c r="K142" s="3">
        <v>0</v>
      </c>
    </row>
    <row r="143" spans="1:11" x14ac:dyDescent="0.25">
      <c r="A143" s="5" t="s">
        <v>2758</v>
      </c>
      <c r="B143" s="5" t="s">
        <v>2916</v>
      </c>
      <c r="C143" s="12">
        <f>IFERROR(VLOOKUP(UPPER(CONCATENATE($B143," - ",$A143)),'[1]Segurados Civis'!$A$5:$H$2142,6,FALSE),"")</f>
        <v>318</v>
      </c>
      <c r="D143" s="12">
        <f>IFERROR(VLOOKUP(UPPER(CONCATENATE($B143," - ",$A143)),'[1]Segurados Civis'!$A$5:$H$2142,7,FALSE),"")</f>
        <v>166</v>
      </c>
      <c r="E143" s="12">
        <f>IFERROR(VLOOKUP(UPPER(CONCATENATE($B143," - ",$A143)),'[1]Segurados Civis'!$A$5:$H$2142,8,FALSE),"")</f>
        <v>18</v>
      </c>
      <c r="F143" s="12">
        <f t="shared" si="2"/>
        <v>502</v>
      </c>
      <c r="G143" s="5" t="s">
        <v>2</v>
      </c>
      <c r="H143" s="3">
        <v>0</v>
      </c>
      <c r="I143" s="3">
        <v>0</v>
      </c>
      <c r="J143" s="3"/>
      <c r="K143" s="3">
        <v>0</v>
      </c>
    </row>
    <row r="144" spans="1:11" x14ac:dyDescent="0.25">
      <c r="A144" s="5" t="s">
        <v>2758</v>
      </c>
      <c r="B144" s="5" t="s">
        <v>2833</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c r="K144" s="3">
        <v>0</v>
      </c>
    </row>
    <row r="145" spans="1:11" x14ac:dyDescent="0.25">
      <c r="A145" s="5" t="s">
        <v>2758</v>
      </c>
      <c r="B145" s="5" t="s">
        <v>2752</v>
      </c>
      <c r="C145" s="12">
        <f>IFERROR(VLOOKUP(UPPER(CONCATENATE($B145," - ",$A145)),'[1]Segurados Civis'!$A$5:$H$2142,6,FALSE),"")</f>
        <v>457</v>
      </c>
      <c r="D145" s="12">
        <f>IFERROR(VLOOKUP(UPPER(CONCATENATE($B145," - ",$A145)),'[1]Segurados Civis'!$A$5:$H$2142,7,FALSE),"")</f>
        <v>61</v>
      </c>
      <c r="E145" s="12">
        <f>IFERROR(VLOOKUP(UPPER(CONCATENATE($B145," - ",$A145)),'[1]Segurados Civis'!$A$5:$H$2142,8,FALSE),"")</f>
        <v>22</v>
      </c>
      <c r="F145" s="12">
        <f t="shared" si="2"/>
        <v>540</v>
      </c>
      <c r="G145" s="5" t="s">
        <v>2</v>
      </c>
      <c r="H145" s="3">
        <v>0</v>
      </c>
      <c r="I145" s="3">
        <v>0</v>
      </c>
      <c r="J145" s="3"/>
      <c r="K145" s="3">
        <v>0</v>
      </c>
    </row>
    <row r="146" spans="1:11" x14ac:dyDescent="0.25">
      <c r="A146" s="5" t="s">
        <v>2758</v>
      </c>
      <c r="B146" s="5" t="s">
        <v>2808</v>
      </c>
      <c r="C146" s="12">
        <f>IFERROR(VLOOKUP(UPPER(CONCATENATE($B146," - ",$A146)),'[1]Segurados Civis'!$A$5:$H$2142,6,FALSE),"")</f>
        <v>322</v>
      </c>
      <c r="D146" s="12">
        <f>IFERROR(VLOOKUP(UPPER(CONCATENATE($B146," - ",$A146)),'[1]Segurados Civis'!$A$5:$H$2142,7,FALSE),"")</f>
        <v>110</v>
      </c>
      <c r="E146" s="12">
        <f>IFERROR(VLOOKUP(UPPER(CONCATENATE($B146," - ",$A146)),'[1]Segurados Civis'!$A$5:$H$2142,8,FALSE),"")</f>
        <v>17</v>
      </c>
      <c r="F146" s="12">
        <f t="shared" si="2"/>
        <v>449</v>
      </c>
      <c r="G146" s="5" t="s">
        <v>2</v>
      </c>
      <c r="H146" s="3">
        <v>0</v>
      </c>
      <c r="I146" s="3">
        <v>0</v>
      </c>
      <c r="J146" s="3"/>
      <c r="K146" s="3">
        <v>0</v>
      </c>
    </row>
    <row r="147" spans="1:11" x14ac:dyDescent="0.25">
      <c r="A147" s="5" t="s">
        <v>2758</v>
      </c>
      <c r="B147" s="5" t="s">
        <v>2883</v>
      </c>
      <c r="C147" s="12">
        <f>IFERROR(VLOOKUP(UPPER(CONCATENATE($B147," - ",$A147)),'[1]Segurados Civis'!$A$5:$H$2142,6,FALSE),"")</f>
        <v>1342</v>
      </c>
      <c r="D147" s="12">
        <f>IFERROR(VLOOKUP(UPPER(CONCATENATE($B147," - ",$A147)),'[1]Segurados Civis'!$A$5:$H$2142,7,FALSE),"")</f>
        <v>72</v>
      </c>
      <c r="E147" s="12">
        <f>IFERROR(VLOOKUP(UPPER(CONCATENATE($B147," - ",$A147)),'[1]Segurados Civis'!$A$5:$H$2142,8,FALSE),"")</f>
        <v>6</v>
      </c>
      <c r="F147" s="12">
        <f t="shared" si="2"/>
        <v>1420</v>
      </c>
      <c r="G147" s="5" t="s">
        <v>2</v>
      </c>
      <c r="H147" s="3">
        <v>0</v>
      </c>
      <c r="I147" s="3">
        <v>0</v>
      </c>
      <c r="J147" s="3"/>
      <c r="K147" s="3">
        <v>0</v>
      </c>
    </row>
    <row r="148" spans="1:11" x14ac:dyDescent="0.25">
      <c r="A148" s="5" t="s">
        <v>2758</v>
      </c>
      <c r="B148" s="5" t="s">
        <v>2869</v>
      </c>
      <c r="C148" s="12">
        <f>IFERROR(VLOOKUP(UPPER(CONCATENATE($B148," - ",$A148)),'[1]Segurados Civis'!$A$5:$H$2142,6,FALSE),"")</f>
        <v>235</v>
      </c>
      <c r="D148" s="12">
        <f>IFERROR(VLOOKUP(UPPER(CONCATENATE($B148," - ",$A148)),'[1]Segurados Civis'!$A$5:$H$2142,7,FALSE),"")</f>
        <v>48</v>
      </c>
      <c r="E148" s="12">
        <f>IFERROR(VLOOKUP(UPPER(CONCATENATE($B148," - ",$A148)),'[1]Segurados Civis'!$A$5:$H$2142,8,FALSE),"")</f>
        <v>7</v>
      </c>
      <c r="F148" s="12">
        <f t="shared" si="2"/>
        <v>290</v>
      </c>
      <c r="G148" s="5" t="s">
        <v>2</v>
      </c>
      <c r="H148" s="3">
        <v>0</v>
      </c>
      <c r="I148" s="3">
        <v>0</v>
      </c>
      <c r="J148" s="3"/>
      <c r="K148" s="3">
        <v>0</v>
      </c>
    </row>
    <row r="149" spans="1:11" x14ac:dyDescent="0.25">
      <c r="A149" s="5" t="s">
        <v>2758</v>
      </c>
      <c r="B149" s="5" t="s">
        <v>2809</v>
      </c>
      <c r="C149" s="12">
        <f>IFERROR(VLOOKUP(UPPER(CONCATENATE($B149," - ",$A149)),'[1]Segurados Civis'!$A$5:$H$2142,6,FALSE),"")</f>
        <v>1137</v>
      </c>
      <c r="D149" s="12">
        <f>IFERROR(VLOOKUP(UPPER(CONCATENATE($B149," - ",$A149)),'[1]Segurados Civis'!$A$5:$H$2142,7,FALSE),"")</f>
        <v>251</v>
      </c>
      <c r="E149" s="12">
        <f>IFERROR(VLOOKUP(UPPER(CONCATENATE($B149," - ",$A149)),'[1]Segurados Civis'!$A$5:$H$2142,8,FALSE),"")</f>
        <v>64</v>
      </c>
      <c r="F149" s="12">
        <f t="shared" si="2"/>
        <v>1452</v>
      </c>
      <c r="G149" s="5" t="s">
        <v>2</v>
      </c>
      <c r="H149" s="3">
        <v>0</v>
      </c>
      <c r="I149" s="3">
        <v>0</v>
      </c>
      <c r="J149" s="3"/>
      <c r="K149" s="3">
        <v>0</v>
      </c>
    </row>
    <row r="150" spans="1:11" x14ac:dyDescent="0.25">
      <c r="A150" s="5" t="s">
        <v>2758</v>
      </c>
      <c r="B150" s="5" t="s">
        <v>2909</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c r="K150" s="3">
        <v>0</v>
      </c>
    </row>
    <row r="151" spans="1:11" x14ac:dyDescent="0.25">
      <c r="A151" s="5" t="s">
        <v>2758</v>
      </c>
      <c r="B151" s="5" t="s">
        <v>2404</v>
      </c>
      <c r="C151" s="12">
        <f>IFERROR(VLOOKUP(UPPER(CONCATENATE($B151," - ",$A151)),'[1]Segurados Civis'!$A$5:$H$2142,6,FALSE),"")</f>
        <v>430</v>
      </c>
      <c r="D151" s="12">
        <f>IFERROR(VLOOKUP(UPPER(CONCATENATE($B151," - ",$A151)),'[1]Segurados Civis'!$A$5:$H$2142,7,FALSE),"")</f>
        <v>174</v>
      </c>
      <c r="E151" s="12">
        <f>IFERROR(VLOOKUP(UPPER(CONCATENATE($B151," - ",$A151)),'[1]Segurados Civis'!$A$5:$H$2142,8,FALSE),"")</f>
        <v>0</v>
      </c>
      <c r="F151" s="12">
        <f t="shared" si="2"/>
        <v>604</v>
      </c>
      <c r="G151" s="5" t="s">
        <v>2</v>
      </c>
      <c r="H151" s="3">
        <v>0</v>
      </c>
      <c r="I151" s="3">
        <v>0</v>
      </c>
      <c r="J151" s="3"/>
      <c r="K151" s="3">
        <v>0</v>
      </c>
    </row>
    <row r="152" spans="1:11" x14ac:dyDescent="0.25">
      <c r="A152" s="5" t="s">
        <v>2758</v>
      </c>
      <c r="B152" s="5" t="s">
        <v>2792</v>
      </c>
      <c r="C152" s="12">
        <f>IFERROR(VLOOKUP(UPPER(CONCATENATE($B152," - ",$A152)),'[1]Segurados Civis'!$A$5:$H$2142,6,FALSE),"")</f>
        <v>450</v>
      </c>
      <c r="D152" s="12">
        <f>IFERROR(VLOOKUP(UPPER(CONCATENATE($B152," - ",$A152)),'[1]Segurados Civis'!$A$5:$H$2142,7,FALSE),"")</f>
        <v>96</v>
      </c>
      <c r="E152" s="12">
        <f>IFERROR(VLOOKUP(UPPER(CONCATENATE($B152," - ",$A152)),'[1]Segurados Civis'!$A$5:$H$2142,8,FALSE),"")</f>
        <v>23</v>
      </c>
      <c r="F152" s="12">
        <f t="shared" si="2"/>
        <v>569</v>
      </c>
      <c r="G152" s="5" t="s">
        <v>2</v>
      </c>
      <c r="H152" s="3">
        <v>1</v>
      </c>
      <c r="I152" s="3">
        <v>0</v>
      </c>
      <c r="J152" s="3">
        <v>1</v>
      </c>
      <c r="K152" s="3">
        <v>0</v>
      </c>
    </row>
    <row r="153" spans="1:11" x14ac:dyDescent="0.25">
      <c r="A153" s="5" t="s">
        <v>2758</v>
      </c>
      <c r="B153" s="5" t="s">
        <v>2848</v>
      </c>
      <c r="C153" s="12">
        <f>IFERROR(VLOOKUP(UPPER(CONCATENATE($B153," - ",$A153)),'[1]Segurados Civis'!$A$5:$H$2142,6,FALSE),"")</f>
        <v>968</v>
      </c>
      <c r="D153" s="12">
        <f>IFERROR(VLOOKUP(UPPER(CONCATENATE($B153," - ",$A153)),'[1]Segurados Civis'!$A$5:$H$2142,7,FALSE),"")</f>
        <v>0</v>
      </c>
      <c r="E153" s="12">
        <f>IFERROR(VLOOKUP(UPPER(CONCATENATE($B153," - ",$A153)),'[1]Segurados Civis'!$A$5:$H$2142,8,FALSE),"")</f>
        <v>0</v>
      </c>
      <c r="F153" s="12">
        <f t="shared" si="2"/>
        <v>968</v>
      </c>
      <c r="G153" s="5" t="s">
        <v>2</v>
      </c>
      <c r="H153" s="3">
        <v>0</v>
      </c>
      <c r="I153" s="3">
        <v>0</v>
      </c>
      <c r="J153" s="3"/>
      <c r="K153" s="3">
        <v>0</v>
      </c>
    </row>
    <row r="154" spans="1:11" x14ac:dyDescent="0.25">
      <c r="A154" s="5" t="s">
        <v>2758</v>
      </c>
      <c r="B154" s="5" t="s">
        <v>2773</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c r="K154" s="3">
        <v>0</v>
      </c>
    </row>
    <row r="155" spans="1:11" x14ac:dyDescent="0.25">
      <c r="A155" s="5" t="s">
        <v>2758</v>
      </c>
      <c r="B155" s="5" t="s">
        <v>2863</v>
      </c>
      <c r="C155" s="12">
        <f>IFERROR(VLOOKUP(UPPER(CONCATENATE($B155," - ",$A155)),'[1]Segurados Civis'!$A$5:$H$2142,6,FALSE),"")</f>
        <v>615</v>
      </c>
      <c r="D155" s="12">
        <f>IFERROR(VLOOKUP(UPPER(CONCATENATE($B155," - ",$A155)),'[1]Segurados Civis'!$A$5:$H$2142,7,FALSE),"")</f>
        <v>189</v>
      </c>
      <c r="E155" s="12">
        <f>IFERROR(VLOOKUP(UPPER(CONCATENATE($B155," - ",$A155)),'[1]Segurados Civis'!$A$5:$H$2142,8,FALSE),"")</f>
        <v>42</v>
      </c>
      <c r="F155" s="12">
        <f t="shared" si="2"/>
        <v>846</v>
      </c>
      <c r="G155" s="5" t="s">
        <v>2</v>
      </c>
      <c r="H155" s="3">
        <v>0</v>
      </c>
      <c r="I155" s="3">
        <v>0</v>
      </c>
      <c r="J155" s="3"/>
      <c r="K155" s="3">
        <v>0</v>
      </c>
    </row>
    <row r="156" spans="1:11" x14ac:dyDescent="0.25">
      <c r="A156" s="5" t="s">
        <v>2758</v>
      </c>
      <c r="B156" s="5" t="s">
        <v>2818</v>
      </c>
      <c r="C156" s="12" t="str">
        <f>IFERROR(VLOOKUP(UPPER(CONCATENATE($B156," - ",$A156)),'[1]Segurados Civis'!$A$5:$H$2142,6,FALSE),"")</f>
        <v/>
      </c>
      <c r="D156" s="12" t="str">
        <f>IFERROR(VLOOKUP(UPPER(CONCATENATE($B156," - ",$A156)),'[1]Segurados Civis'!$A$5:$H$2142,7,FALSE),"")</f>
        <v/>
      </c>
      <c r="E156" s="12" t="str">
        <f>IFERROR(VLOOKUP(UPPER(CONCATENATE($B156," - ",$A156)),'[1]Segurados Civis'!$A$5:$H$2142,8,FALSE),"")</f>
        <v/>
      </c>
      <c r="F156" s="12" t="str">
        <f t="shared" si="2"/>
        <v/>
      </c>
      <c r="G156" s="5" t="s">
        <v>4</v>
      </c>
      <c r="H156" s="3">
        <v>0</v>
      </c>
      <c r="I156" s="3">
        <v>0</v>
      </c>
      <c r="J156" s="3"/>
      <c r="K156" s="3">
        <v>0</v>
      </c>
    </row>
    <row r="157" spans="1:11" x14ac:dyDescent="0.25">
      <c r="A157" s="5" t="s">
        <v>2758</v>
      </c>
      <c r="B157" s="5" t="s">
        <v>2919</v>
      </c>
      <c r="C157" s="12">
        <f>IFERROR(VLOOKUP(UPPER(CONCATENATE($B157," - ",$A157)),'[1]Segurados Civis'!$A$5:$H$2142,6,FALSE),"")</f>
        <v>390</v>
      </c>
      <c r="D157" s="12">
        <f>IFERROR(VLOOKUP(UPPER(CONCATENATE($B157," - ",$A157)),'[1]Segurados Civis'!$A$5:$H$2142,7,FALSE),"")</f>
        <v>114</v>
      </c>
      <c r="E157" s="12">
        <f>IFERROR(VLOOKUP(UPPER(CONCATENATE($B157," - ",$A157)),'[1]Segurados Civis'!$A$5:$H$2142,8,FALSE),"")</f>
        <v>19</v>
      </c>
      <c r="F157" s="12">
        <f t="shared" si="2"/>
        <v>523</v>
      </c>
      <c r="G157" s="5" t="s">
        <v>2</v>
      </c>
      <c r="H157" s="3">
        <v>0</v>
      </c>
      <c r="I157" s="3">
        <v>0</v>
      </c>
      <c r="J157" s="3"/>
      <c r="K157" s="3">
        <v>0</v>
      </c>
    </row>
    <row r="158" spans="1:11" x14ac:dyDescent="0.25">
      <c r="A158" s="5" t="s">
        <v>2758</v>
      </c>
      <c r="B158" s="5" t="s">
        <v>2774</v>
      </c>
      <c r="C158" s="12">
        <f>IFERROR(VLOOKUP(UPPER(CONCATENATE($B158," - ",$A158)),'[1]Segurados Civis'!$A$5:$H$2142,6,FALSE),"")</f>
        <v>924</v>
      </c>
      <c r="D158" s="12">
        <f>IFERROR(VLOOKUP(UPPER(CONCATENATE($B158," - ",$A158)),'[1]Segurados Civis'!$A$5:$H$2142,7,FALSE),"")</f>
        <v>305</v>
      </c>
      <c r="E158" s="12">
        <f>IFERROR(VLOOKUP(UPPER(CONCATENATE($B158," - ",$A158)),'[1]Segurados Civis'!$A$5:$H$2142,8,FALSE),"")</f>
        <v>43</v>
      </c>
      <c r="F158" s="12">
        <f t="shared" si="2"/>
        <v>1272</v>
      </c>
      <c r="G158" s="5" t="s">
        <v>2</v>
      </c>
      <c r="H158" s="3">
        <v>0</v>
      </c>
      <c r="I158" s="3">
        <v>0</v>
      </c>
      <c r="J158" s="3"/>
      <c r="K158" s="3">
        <v>0</v>
      </c>
    </row>
    <row r="159" spans="1:11" x14ac:dyDescent="0.25">
      <c r="A159" s="5" t="s">
        <v>2758</v>
      </c>
      <c r="B159" s="5" t="s">
        <v>2836</v>
      </c>
      <c r="C159" s="12">
        <f>IFERROR(VLOOKUP(UPPER(CONCATENATE($B159," - ",$A159)),'[1]Segurados Civis'!$A$5:$H$2142,6,FALSE),"")</f>
        <v>566</v>
      </c>
      <c r="D159" s="12">
        <f>IFERROR(VLOOKUP(UPPER(CONCATENATE($B159," - ",$A159)),'[1]Segurados Civis'!$A$5:$H$2142,7,FALSE),"")</f>
        <v>226</v>
      </c>
      <c r="E159" s="12">
        <f>IFERROR(VLOOKUP(UPPER(CONCATENATE($B159," - ",$A159)),'[1]Segurados Civis'!$A$5:$H$2142,8,FALSE),"")</f>
        <v>43</v>
      </c>
      <c r="F159" s="12">
        <f t="shared" si="2"/>
        <v>835</v>
      </c>
      <c r="G159" s="5" t="s">
        <v>2</v>
      </c>
      <c r="H159" s="3">
        <v>0</v>
      </c>
      <c r="I159" s="3">
        <v>0</v>
      </c>
      <c r="J159" s="3"/>
      <c r="K159" s="3">
        <v>0</v>
      </c>
    </row>
    <row r="160" spans="1:11" x14ac:dyDescent="0.25">
      <c r="A160" s="5" t="s">
        <v>2758</v>
      </c>
      <c r="B160" s="5" t="s">
        <v>2803</v>
      </c>
      <c r="C160" s="12">
        <f>IFERROR(VLOOKUP(UPPER(CONCATENATE($B160," - ",$A160)),'[1]Segurados Civis'!$A$5:$H$2142,6,FALSE),"")</f>
        <v>777</v>
      </c>
      <c r="D160" s="12">
        <f>IFERROR(VLOOKUP(UPPER(CONCATENATE($B160," - ",$A160)),'[1]Segurados Civis'!$A$5:$H$2142,7,FALSE),"")</f>
        <v>578</v>
      </c>
      <c r="E160" s="12">
        <f>IFERROR(VLOOKUP(UPPER(CONCATENATE($B160," - ",$A160)),'[1]Segurados Civis'!$A$5:$H$2142,8,FALSE),"")</f>
        <v>112</v>
      </c>
      <c r="F160" s="12">
        <f t="shared" si="2"/>
        <v>1467</v>
      </c>
      <c r="G160" s="5" t="s">
        <v>2</v>
      </c>
      <c r="H160" s="3">
        <v>0</v>
      </c>
      <c r="I160" s="3">
        <v>0</v>
      </c>
      <c r="J160" s="3"/>
      <c r="K160" s="3">
        <v>0</v>
      </c>
    </row>
    <row r="161" spans="1:11" x14ac:dyDescent="0.25">
      <c r="A161" s="5" t="s">
        <v>2758</v>
      </c>
      <c r="B161" s="5" t="s">
        <v>1164</v>
      </c>
      <c r="C161" s="12">
        <f>IFERROR(VLOOKUP(UPPER(CONCATENATE($B161," - ",$A161)),'[1]Segurados Civis'!$A$5:$H$2142,6,FALSE),"")</f>
        <v>509</v>
      </c>
      <c r="D161" s="12">
        <f>IFERROR(VLOOKUP(UPPER(CONCATENATE($B161," - ",$A161)),'[1]Segurados Civis'!$A$5:$H$2142,7,FALSE),"")</f>
        <v>167</v>
      </c>
      <c r="E161" s="12">
        <f>IFERROR(VLOOKUP(UPPER(CONCATENATE($B161," - ",$A161)),'[1]Segurados Civis'!$A$5:$H$2142,8,FALSE),"")</f>
        <v>41</v>
      </c>
      <c r="F161" s="12">
        <f t="shared" si="2"/>
        <v>717</v>
      </c>
      <c r="G161" s="5" t="s">
        <v>2</v>
      </c>
      <c r="H161" s="3">
        <v>0</v>
      </c>
      <c r="I161" s="3">
        <v>0</v>
      </c>
      <c r="J161" s="3"/>
      <c r="K161" s="3">
        <v>0</v>
      </c>
    </row>
    <row r="162" spans="1:11" x14ac:dyDescent="0.25">
      <c r="A162" s="5" t="s">
        <v>2758</v>
      </c>
      <c r="B162" s="5" t="s">
        <v>1164</v>
      </c>
      <c r="C162" s="12">
        <f>IFERROR(VLOOKUP(UPPER(CONCATENATE($B162," - ",$A162)),'[1]Segurados Civis'!$A$5:$H$2142,6,FALSE),"")</f>
        <v>509</v>
      </c>
      <c r="D162" s="12">
        <f>IFERROR(VLOOKUP(UPPER(CONCATENATE($B162," - ",$A162)),'[1]Segurados Civis'!$A$5:$H$2142,7,FALSE),"")</f>
        <v>167</v>
      </c>
      <c r="E162" s="12">
        <f>IFERROR(VLOOKUP(UPPER(CONCATENATE($B162," - ",$A162)),'[1]Segurados Civis'!$A$5:$H$2142,8,FALSE),"")</f>
        <v>41</v>
      </c>
      <c r="F162" s="12">
        <f t="shared" si="2"/>
        <v>717</v>
      </c>
      <c r="G162" s="5" t="s">
        <v>2</v>
      </c>
      <c r="H162" s="3">
        <v>0</v>
      </c>
      <c r="I162" s="3">
        <v>0</v>
      </c>
      <c r="J162" s="3"/>
      <c r="K162" s="3">
        <v>0</v>
      </c>
    </row>
    <row r="163" spans="1:11" x14ac:dyDescent="0.25">
      <c r="A163" s="5" t="s">
        <v>2758</v>
      </c>
      <c r="B163" s="5" t="s">
        <v>2894</v>
      </c>
      <c r="C163" s="12">
        <f>IFERROR(VLOOKUP(UPPER(CONCATENATE($B163," - ",$A163)),'[1]Segurados Civis'!$A$5:$H$2142,6,FALSE),"")</f>
        <v>1758</v>
      </c>
      <c r="D163" s="12">
        <f>IFERROR(VLOOKUP(UPPER(CONCATENATE($B163," - ",$A163)),'[1]Segurados Civis'!$A$5:$H$2142,7,FALSE),"")</f>
        <v>817</v>
      </c>
      <c r="E163" s="12">
        <f>IFERROR(VLOOKUP(UPPER(CONCATENATE($B163," - ",$A163)),'[1]Segurados Civis'!$A$5:$H$2142,8,FALSE),"")</f>
        <v>139</v>
      </c>
      <c r="F163" s="12">
        <f t="shared" si="2"/>
        <v>2714</v>
      </c>
      <c r="G163" s="5" t="s">
        <v>2</v>
      </c>
      <c r="H163" s="3">
        <v>0</v>
      </c>
      <c r="I163" s="3">
        <v>0</v>
      </c>
      <c r="J163" s="3"/>
      <c r="K163" s="3">
        <v>0</v>
      </c>
    </row>
    <row r="164" spans="1:11" x14ac:dyDescent="0.25">
      <c r="A164" s="5" t="s">
        <v>2758</v>
      </c>
      <c r="B164" s="5" t="s">
        <v>2890</v>
      </c>
      <c r="C164" s="12">
        <f>IFERROR(VLOOKUP(UPPER(CONCATENATE($B164," - ",$A164)),'[1]Segurados Civis'!$A$5:$H$2142,6,FALSE),"")</f>
        <v>686</v>
      </c>
      <c r="D164" s="12">
        <f>IFERROR(VLOOKUP(UPPER(CONCATENATE($B164," - ",$A164)),'[1]Segurados Civis'!$A$5:$H$2142,7,FALSE),"")</f>
        <v>153</v>
      </c>
      <c r="E164" s="12">
        <f>IFERROR(VLOOKUP(UPPER(CONCATENATE($B164," - ",$A164)),'[1]Segurados Civis'!$A$5:$H$2142,8,FALSE),"")</f>
        <v>16</v>
      </c>
      <c r="F164" s="12">
        <f t="shared" si="2"/>
        <v>855</v>
      </c>
      <c r="G164" s="5" t="s">
        <v>2</v>
      </c>
      <c r="H164" s="3">
        <v>0</v>
      </c>
      <c r="I164" s="3">
        <v>0</v>
      </c>
      <c r="J164" s="3"/>
      <c r="K164" s="3">
        <v>0</v>
      </c>
    </row>
    <row r="165" spans="1:11" x14ac:dyDescent="0.25">
      <c r="A165" s="5" t="s">
        <v>2758</v>
      </c>
      <c r="B165" s="5" t="s">
        <v>2838</v>
      </c>
      <c r="C165" s="12">
        <f>IFERROR(VLOOKUP(UPPER(CONCATENATE($B165," - ",$A165)),'[1]Segurados Civis'!$A$5:$H$2142,6,FALSE),"")</f>
        <v>735</v>
      </c>
      <c r="D165" s="12">
        <f>IFERROR(VLOOKUP(UPPER(CONCATENATE($B165," - ",$A165)),'[1]Segurados Civis'!$A$5:$H$2142,7,FALSE),"")</f>
        <v>399</v>
      </c>
      <c r="E165" s="12">
        <f>IFERROR(VLOOKUP(UPPER(CONCATENATE($B165," - ",$A165)),'[1]Segurados Civis'!$A$5:$H$2142,8,FALSE),"")</f>
        <v>54</v>
      </c>
      <c r="F165" s="12">
        <f t="shared" si="2"/>
        <v>1188</v>
      </c>
      <c r="G165" s="5" t="s">
        <v>2</v>
      </c>
      <c r="H165" s="3">
        <v>0</v>
      </c>
      <c r="I165" s="3">
        <v>0</v>
      </c>
      <c r="J165" s="3"/>
      <c r="K165" s="3">
        <v>0</v>
      </c>
    </row>
    <row r="166" spans="1:11" x14ac:dyDescent="0.25">
      <c r="A166" s="5" t="s">
        <v>2758</v>
      </c>
      <c r="B166" s="5" t="s">
        <v>2782</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c r="K166" s="3">
        <v>0</v>
      </c>
    </row>
    <row r="167" spans="1:11" x14ac:dyDescent="0.25">
      <c r="A167" s="5" t="s">
        <v>2758</v>
      </c>
      <c r="B167" s="5" t="s">
        <v>2879</v>
      </c>
      <c r="C167" s="12">
        <f>IFERROR(VLOOKUP(UPPER(CONCATENATE($B167," - ",$A167)),'[1]Segurados Civis'!$A$5:$H$2142,6,FALSE),"")</f>
        <v>245</v>
      </c>
      <c r="D167" s="12">
        <f>IFERROR(VLOOKUP(UPPER(CONCATENATE($B167," - ",$A167)),'[1]Segurados Civis'!$A$5:$H$2142,7,FALSE),"")</f>
        <v>163</v>
      </c>
      <c r="E167" s="12">
        <f>IFERROR(VLOOKUP(UPPER(CONCATENATE($B167," - ",$A167)),'[1]Segurados Civis'!$A$5:$H$2142,8,FALSE),"")</f>
        <v>26</v>
      </c>
      <c r="F167" s="12">
        <f t="shared" si="2"/>
        <v>434</v>
      </c>
      <c r="G167" s="5" t="s">
        <v>2</v>
      </c>
      <c r="H167" s="3">
        <v>0</v>
      </c>
      <c r="I167" s="3">
        <v>0</v>
      </c>
      <c r="J167" s="3"/>
      <c r="K167" s="3">
        <v>0</v>
      </c>
    </row>
    <row r="168" spans="1:11" x14ac:dyDescent="0.25">
      <c r="A168" s="5" t="s">
        <v>2758</v>
      </c>
      <c r="B168" s="5" t="s">
        <v>2912</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c r="K168" s="3">
        <v>0</v>
      </c>
    </row>
    <row r="169" spans="1:11" x14ac:dyDescent="0.25">
      <c r="A169" s="5" t="s">
        <v>2758</v>
      </c>
      <c r="B169" s="5" t="s">
        <v>2897</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c r="K169" s="3">
        <v>0</v>
      </c>
    </row>
    <row r="170" spans="1:11" x14ac:dyDescent="0.25">
      <c r="A170" s="5" t="s">
        <v>2758</v>
      </c>
      <c r="B170" s="5" t="s">
        <v>2783</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v>0</v>
      </c>
      <c r="J170" s="3"/>
      <c r="K170" s="3">
        <v>0</v>
      </c>
    </row>
    <row r="171" spans="1:11" x14ac:dyDescent="0.25">
      <c r="A171" s="5" t="s">
        <v>2758</v>
      </c>
      <c r="B171" s="5" t="s">
        <v>2855</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4</v>
      </c>
      <c r="H171" s="3">
        <v>0</v>
      </c>
      <c r="I171" s="3">
        <v>0</v>
      </c>
      <c r="J171" s="3"/>
      <c r="K171" s="3">
        <v>0</v>
      </c>
    </row>
    <row r="172" spans="1:11" x14ac:dyDescent="0.25">
      <c r="A172" s="5" t="s">
        <v>2758</v>
      </c>
      <c r="B172" s="5" t="s">
        <v>2815</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4</v>
      </c>
      <c r="H172" s="3">
        <v>0</v>
      </c>
      <c r="I172" s="3">
        <v>0</v>
      </c>
      <c r="J172" s="3"/>
      <c r="K172" s="3">
        <v>0</v>
      </c>
    </row>
    <row r="173" spans="1:11" x14ac:dyDescent="0.25">
      <c r="A173" s="5" t="s">
        <v>2758</v>
      </c>
      <c r="B173" s="5" t="s">
        <v>2876</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c r="K173" s="3">
        <v>0</v>
      </c>
    </row>
    <row r="174" spans="1:11" x14ac:dyDescent="0.25">
      <c r="A174" s="5" t="s">
        <v>2758</v>
      </c>
      <c r="B174" s="5" t="s">
        <v>2923</v>
      </c>
      <c r="C174" s="12">
        <f>IFERROR(VLOOKUP(UPPER(CONCATENATE($B174," - ",$A174)),'[1]Segurados Civis'!$A$5:$H$2142,6,FALSE),"")</f>
        <v>509</v>
      </c>
      <c r="D174" s="12">
        <f>IFERROR(VLOOKUP(UPPER(CONCATENATE($B174," - ",$A174)),'[1]Segurados Civis'!$A$5:$H$2142,7,FALSE),"")</f>
        <v>69</v>
      </c>
      <c r="E174" s="12">
        <f>IFERROR(VLOOKUP(UPPER(CONCATENATE($B174," - ",$A174)),'[1]Segurados Civis'!$A$5:$H$2142,8,FALSE),"")</f>
        <v>10</v>
      </c>
      <c r="F174" s="12">
        <f t="shared" si="2"/>
        <v>588</v>
      </c>
      <c r="G174" s="5" t="s">
        <v>2</v>
      </c>
      <c r="H174" s="3">
        <v>0</v>
      </c>
      <c r="I174" s="3">
        <v>0</v>
      </c>
      <c r="J174" s="3"/>
      <c r="K174" s="3">
        <v>0</v>
      </c>
    </row>
    <row r="175" spans="1:11" x14ac:dyDescent="0.25">
      <c r="A175" s="5" t="s">
        <v>2758</v>
      </c>
      <c r="B175" s="5" t="s">
        <v>336</v>
      </c>
      <c r="C175" s="12">
        <f>IFERROR(VLOOKUP(UPPER(CONCATENATE($B175," - ",$A175)),'[1]Segurados Civis'!$A$5:$H$2142,6,FALSE),"")</f>
        <v>424</v>
      </c>
      <c r="D175" s="12">
        <f>IFERROR(VLOOKUP(UPPER(CONCATENATE($B175," - ",$A175)),'[1]Segurados Civis'!$A$5:$H$2142,7,FALSE),"")</f>
        <v>143</v>
      </c>
      <c r="E175" s="12">
        <f>IFERROR(VLOOKUP(UPPER(CONCATENATE($B175," - ",$A175)),'[1]Segurados Civis'!$A$5:$H$2142,8,FALSE),"")</f>
        <v>10</v>
      </c>
      <c r="F175" s="12">
        <f t="shared" si="2"/>
        <v>577</v>
      </c>
      <c r="G175" s="5" t="s">
        <v>2</v>
      </c>
      <c r="H175" s="3">
        <v>0</v>
      </c>
      <c r="I175" s="3">
        <v>0</v>
      </c>
      <c r="J175" s="3"/>
      <c r="K175" s="3">
        <v>0</v>
      </c>
    </row>
    <row r="176" spans="1:11" x14ac:dyDescent="0.25">
      <c r="A176" s="5" t="s">
        <v>2758</v>
      </c>
      <c r="B176" s="5" t="s">
        <v>2784</v>
      </c>
      <c r="C176" s="12">
        <f>IFERROR(VLOOKUP(UPPER(CONCATENATE($B176," - ",$A176)),'[1]Segurados Civis'!$A$5:$H$2142,6,FALSE),"")</f>
        <v>918</v>
      </c>
      <c r="D176" s="12">
        <f>IFERROR(VLOOKUP(UPPER(CONCATENATE($B176," - ",$A176)),'[1]Segurados Civis'!$A$5:$H$2142,7,FALSE),"")</f>
        <v>366</v>
      </c>
      <c r="E176" s="12">
        <f>IFERROR(VLOOKUP(UPPER(CONCATENATE($B176," - ",$A176)),'[1]Segurados Civis'!$A$5:$H$2142,8,FALSE),"")</f>
        <v>104</v>
      </c>
      <c r="F176" s="12">
        <f t="shared" si="2"/>
        <v>1388</v>
      </c>
      <c r="G176" s="5" t="s">
        <v>2</v>
      </c>
      <c r="H176" s="3">
        <v>0</v>
      </c>
      <c r="I176" s="3">
        <v>0</v>
      </c>
      <c r="J176" s="3"/>
      <c r="K176" s="3">
        <v>0</v>
      </c>
    </row>
    <row r="177" spans="1:11" x14ac:dyDescent="0.25">
      <c r="A177" s="5" t="s">
        <v>2758</v>
      </c>
      <c r="B177" s="5" t="s">
        <v>2785</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v>0</v>
      </c>
      <c r="J177" s="3"/>
      <c r="K177" s="3">
        <v>0</v>
      </c>
    </row>
    <row r="178" spans="1:11" x14ac:dyDescent="0.25">
      <c r="A178" s="5" t="s">
        <v>2758</v>
      </c>
      <c r="B178" s="5" t="s">
        <v>2786</v>
      </c>
      <c r="C178" s="12">
        <f>IFERROR(VLOOKUP(UPPER(CONCATENATE($B178," - ",$A178)),'[1]Segurados Civis'!$A$5:$H$2142,6,FALSE),"")</f>
        <v>330</v>
      </c>
      <c r="D178" s="12">
        <f>IFERROR(VLOOKUP(UPPER(CONCATENATE($B178," - ",$A178)),'[1]Segurados Civis'!$A$5:$H$2142,7,FALSE),"")</f>
        <v>124</v>
      </c>
      <c r="E178" s="12">
        <f>IFERROR(VLOOKUP(UPPER(CONCATENATE($B178," - ",$A178)),'[1]Segurados Civis'!$A$5:$H$2142,8,FALSE),"")</f>
        <v>21</v>
      </c>
      <c r="F178" s="12">
        <f t="shared" si="2"/>
        <v>475</v>
      </c>
      <c r="G178" s="5" t="s">
        <v>2</v>
      </c>
      <c r="H178" s="3">
        <v>0</v>
      </c>
      <c r="I178" s="3">
        <v>0</v>
      </c>
      <c r="J178" s="3"/>
      <c r="K178" s="3">
        <v>0</v>
      </c>
    </row>
    <row r="179" spans="1:11" x14ac:dyDescent="0.25">
      <c r="A179" s="5" t="s">
        <v>2758</v>
      </c>
      <c r="B179" s="5" t="s">
        <v>948</v>
      </c>
      <c r="C179" s="12">
        <f>IFERROR(VLOOKUP(UPPER(CONCATENATE($B179," - ",$A179)),'[1]Segurados Civis'!$A$5:$H$2142,6,FALSE),"")</f>
        <v>710</v>
      </c>
      <c r="D179" s="12">
        <f>IFERROR(VLOOKUP(UPPER(CONCATENATE($B179," - ",$A179)),'[1]Segurados Civis'!$A$5:$H$2142,7,FALSE),"")</f>
        <v>226</v>
      </c>
      <c r="E179" s="12">
        <f>IFERROR(VLOOKUP(UPPER(CONCATENATE($B179," - ",$A179)),'[1]Segurados Civis'!$A$5:$H$2142,8,FALSE),"")</f>
        <v>37</v>
      </c>
      <c r="F179" s="12">
        <f t="shared" si="2"/>
        <v>973</v>
      </c>
      <c r="G179" s="5" t="s">
        <v>2</v>
      </c>
      <c r="H179" s="3">
        <v>0</v>
      </c>
      <c r="I179" s="3">
        <v>0</v>
      </c>
      <c r="J179" s="3"/>
      <c r="K179" s="3">
        <v>0</v>
      </c>
    </row>
    <row r="180" spans="1:11" x14ac:dyDescent="0.25">
      <c r="A180" s="5" t="s">
        <v>2758</v>
      </c>
      <c r="B180" s="5" t="s">
        <v>2680</v>
      </c>
      <c r="C180" s="12">
        <f>IFERROR(VLOOKUP(UPPER(CONCATENATE($B180," - ",$A180)),'[1]Segurados Civis'!$A$5:$H$2142,6,FALSE),"")</f>
        <v>449</v>
      </c>
      <c r="D180" s="12">
        <f>IFERROR(VLOOKUP(UPPER(CONCATENATE($B180," - ",$A180)),'[1]Segurados Civis'!$A$5:$H$2142,7,FALSE),"")</f>
        <v>203</v>
      </c>
      <c r="E180" s="12">
        <f>IFERROR(VLOOKUP(UPPER(CONCATENATE($B180," - ",$A180)),'[1]Segurados Civis'!$A$5:$H$2142,8,FALSE),"")</f>
        <v>33</v>
      </c>
      <c r="F180" s="12">
        <f t="shared" si="2"/>
        <v>685</v>
      </c>
      <c r="G180" s="5" t="s">
        <v>2</v>
      </c>
      <c r="H180" s="3">
        <v>1</v>
      </c>
      <c r="I180" s="3">
        <v>0</v>
      </c>
      <c r="J180" s="3"/>
      <c r="K180" s="3">
        <v>0</v>
      </c>
    </row>
    <row r="181" spans="1:11" x14ac:dyDescent="0.25">
      <c r="A181" s="5" t="s">
        <v>2758</v>
      </c>
      <c r="B181" s="5" t="s">
        <v>2791</v>
      </c>
      <c r="C181" s="12">
        <f>IFERROR(VLOOKUP(UPPER(CONCATENATE($B181," - ",$A181)),'[1]Segurados Civis'!$A$5:$H$2142,6,FALSE),"")</f>
        <v>471</v>
      </c>
      <c r="D181" s="12">
        <f>IFERROR(VLOOKUP(UPPER(CONCATENATE($B181," - ",$A181)),'[1]Segurados Civis'!$A$5:$H$2142,7,FALSE),"")</f>
        <v>184</v>
      </c>
      <c r="E181" s="12">
        <f>IFERROR(VLOOKUP(UPPER(CONCATENATE($B181," - ",$A181)),'[1]Segurados Civis'!$A$5:$H$2142,8,FALSE),"")</f>
        <v>34</v>
      </c>
      <c r="F181" s="12">
        <f t="shared" si="2"/>
        <v>689</v>
      </c>
      <c r="G181" s="5" t="s">
        <v>2</v>
      </c>
      <c r="H181" s="3">
        <v>0</v>
      </c>
      <c r="I181" s="3">
        <v>0</v>
      </c>
      <c r="J181" s="3"/>
      <c r="K181" s="3">
        <v>0</v>
      </c>
    </row>
    <row r="182" spans="1:11" x14ac:dyDescent="0.25">
      <c r="A182" s="5" t="s">
        <v>2758</v>
      </c>
      <c r="B182" s="5" t="s">
        <v>2787</v>
      </c>
      <c r="C182" s="12">
        <f>IFERROR(VLOOKUP(UPPER(CONCATENATE($B182," - ",$A182)),'[1]Segurados Civis'!$A$5:$H$2142,6,FALSE),"")</f>
        <v>221</v>
      </c>
      <c r="D182" s="12">
        <f>IFERROR(VLOOKUP(UPPER(CONCATENATE($B182," - ",$A182)),'[1]Segurados Civis'!$A$5:$H$2142,7,FALSE),"")</f>
        <v>114</v>
      </c>
      <c r="E182" s="12">
        <f>IFERROR(VLOOKUP(UPPER(CONCATENATE($B182," - ",$A182)),'[1]Segurados Civis'!$A$5:$H$2142,8,FALSE),"")</f>
        <v>11</v>
      </c>
      <c r="F182" s="12">
        <f t="shared" si="2"/>
        <v>346</v>
      </c>
      <c r="G182" s="5" t="s">
        <v>2</v>
      </c>
      <c r="H182" s="3">
        <v>0</v>
      </c>
      <c r="I182" s="3">
        <v>0</v>
      </c>
      <c r="J182" s="3"/>
      <c r="K182" s="3">
        <v>0</v>
      </c>
    </row>
    <row r="183" spans="1:11" x14ac:dyDescent="0.25">
      <c r="A183" s="5" t="s">
        <v>2758</v>
      </c>
      <c r="B183" s="5" t="s">
        <v>2856</v>
      </c>
      <c r="C183" s="12">
        <f>IFERROR(VLOOKUP(UPPER(CONCATENATE($B183," - ",$A183)),'[1]Segurados Civis'!$A$5:$H$2142,6,FALSE),"")</f>
        <v>417</v>
      </c>
      <c r="D183" s="12">
        <f>IFERROR(VLOOKUP(UPPER(CONCATENATE($B183," - ",$A183)),'[1]Segurados Civis'!$A$5:$H$2142,7,FALSE),"")</f>
        <v>223</v>
      </c>
      <c r="E183" s="12">
        <f>IFERROR(VLOOKUP(UPPER(CONCATENATE($B183," - ",$A183)),'[1]Segurados Civis'!$A$5:$H$2142,8,FALSE),"")</f>
        <v>25</v>
      </c>
      <c r="F183" s="12">
        <f t="shared" si="2"/>
        <v>665</v>
      </c>
      <c r="G183" s="5" t="s">
        <v>2</v>
      </c>
      <c r="H183" s="3">
        <v>0</v>
      </c>
      <c r="I183" s="3">
        <v>0</v>
      </c>
      <c r="J183" s="3"/>
      <c r="K183" s="3">
        <v>0</v>
      </c>
    </row>
    <row r="184" spans="1:11" x14ac:dyDescent="0.25">
      <c r="A184" s="5" t="s">
        <v>2758</v>
      </c>
      <c r="B184" s="5" t="s">
        <v>2769</v>
      </c>
      <c r="C184" s="12">
        <f>IFERROR(VLOOKUP(UPPER(CONCATENATE($B184," - ",$A184)),'[1]Segurados Civis'!$A$5:$H$2142,6,FALSE),"")</f>
        <v>250</v>
      </c>
      <c r="D184" s="12">
        <f>IFERROR(VLOOKUP(UPPER(CONCATENATE($B184," - ",$A184)),'[1]Segurados Civis'!$A$5:$H$2142,7,FALSE),"")</f>
        <v>161</v>
      </c>
      <c r="E184" s="12">
        <f>IFERROR(VLOOKUP(UPPER(CONCATENATE($B184," - ",$A184)),'[1]Segurados Civis'!$A$5:$H$2142,8,FALSE),"")</f>
        <v>19</v>
      </c>
      <c r="F184" s="12">
        <f t="shared" si="2"/>
        <v>430</v>
      </c>
      <c r="G184" s="5" t="s">
        <v>2</v>
      </c>
      <c r="H184" s="3">
        <v>0</v>
      </c>
      <c r="I184" s="3">
        <v>0</v>
      </c>
      <c r="J184" s="3"/>
      <c r="K184" s="3">
        <v>0</v>
      </c>
    </row>
    <row r="185" spans="1:11" x14ac:dyDescent="0.25">
      <c r="A185" s="5" t="s">
        <v>2758</v>
      </c>
      <c r="B185" s="5" t="s">
        <v>2921</v>
      </c>
      <c r="C185" s="12">
        <f>IFERROR(VLOOKUP(UPPER(CONCATENATE($B185," - ",$A185)),'[1]Segurados Civis'!$A$5:$H$2142,6,FALSE),"")</f>
        <v>287</v>
      </c>
      <c r="D185" s="12">
        <f>IFERROR(VLOOKUP(UPPER(CONCATENATE($B185," - ",$A185)),'[1]Segurados Civis'!$A$5:$H$2142,7,FALSE),"")</f>
        <v>65</v>
      </c>
      <c r="E185" s="12">
        <f>IFERROR(VLOOKUP(UPPER(CONCATENATE($B185," - ",$A185)),'[1]Segurados Civis'!$A$5:$H$2142,8,FALSE),"")</f>
        <v>16</v>
      </c>
      <c r="F185" s="12">
        <f t="shared" si="2"/>
        <v>368</v>
      </c>
      <c r="G185" s="5" t="s">
        <v>2</v>
      </c>
      <c r="H185" s="3">
        <v>0</v>
      </c>
      <c r="I185" s="3">
        <v>0</v>
      </c>
      <c r="J185" s="3"/>
      <c r="K185" s="3">
        <v>0</v>
      </c>
    </row>
    <row r="186" spans="1:11" x14ac:dyDescent="0.25">
      <c r="A186" s="5" t="s">
        <v>2758</v>
      </c>
      <c r="B186" s="5" t="s">
        <v>2850</v>
      </c>
      <c r="C186" s="12" t="str">
        <f>IFERROR(VLOOKUP(UPPER(CONCATENATE($B186," - ",$A186)),'[1]Segurados Civis'!$A$5:$H$2142,6,FALSE),"")</f>
        <v/>
      </c>
      <c r="D186" s="12" t="str">
        <f>IFERROR(VLOOKUP(UPPER(CONCATENATE($B186," - ",$A186)),'[1]Segurados Civis'!$A$5:$H$2142,7,FALSE),"")</f>
        <v/>
      </c>
      <c r="E186" s="12" t="str">
        <f>IFERROR(VLOOKUP(UPPER(CONCATENATE($B186," - ",$A186)),'[1]Segurados Civis'!$A$5:$H$2142,8,FALSE),"")</f>
        <v/>
      </c>
      <c r="F186" s="12" t="str">
        <f t="shared" si="2"/>
        <v/>
      </c>
      <c r="G186" s="5" t="s">
        <v>4</v>
      </c>
      <c r="H186" s="3">
        <v>0</v>
      </c>
      <c r="I186" s="3">
        <v>0</v>
      </c>
      <c r="J186" s="3"/>
      <c r="K186" s="3">
        <v>0</v>
      </c>
    </row>
    <row r="187" spans="1:11" x14ac:dyDescent="0.25">
      <c r="A187" s="5" t="s">
        <v>2758</v>
      </c>
      <c r="B187" s="5" t="s">
        <v>2915</v>
      </c>
      <c r="C187" s="12">
        <f>IFERROR(VLOOKUP(UPPER(CONCATENATE($B187," - ",$A187)),'[1]Segurados Civis'!$A$5:$H$2142,6,FALSE),"")</f>
        <v>878</v>
      </c>
      <c r="D187" s="12">
        <f>IFERROR(VLOOKUP(UPPER(CONCATENATE($B187," - ",$A187)),'[1]Segurados Civis'!$A$5:$H$2142,7,FALSE),"")</f>
        <v>368</v>
      </c>
      <c r="E187" s="12">
        <f>IFERROR(VLOOKUP(UPPER(CONCATENATE($B187," - ",$A187)),'[1]Segurados Civis'!$A$5:$H$2142,8,FALSE),"")</f>
        <v>36</v>
      </c>
      <c r="F187" s="12">
        <f t="shared" si="2"/>
        <v>1282</v>
      </c>
      <c r="G187" s="5" t="s">
        <v>2</v>
      </c>
      <c r="H187" s="3">
        <v>0</v>
      </c>
      <c r="I187" s="3">
        <v>0</v>
      </c>
      <c r="J187" s="3"/>
      <c r="K187" s="3">
        <v>0</v>
      </c>
    </row>
    <row r="188" spans="1:11" x14ac:dyDescent="0.25">
      <c r="A188" s="5" t="s">
        <v>2758</v>
      </c>
      <c r="B188" s="5" t="s">
        <v>2795</v>
      </c>
      <c r="C188" s="12">
        <f>IFERROR(VLOOKUP(UPPER(CONCATENATE($B188," - ",$A188)),'[1]Segurados Civis'!$A$5:$H$2142,6,FALSE),"")</f>
        <v>2141</v>
      </c>
      <c r="D188" s="12">
        <f>IFERROR(VLOOKUP(UPPER(CONCATENATE($B188," - ",$A188)),'[1]Segurados Civis'!$A$5:$H$2142,7,FALSE),"")</f>
        <v>0</v>
      </c>
      <c r="E188" s="12">
        <f>IFERROR(VLOOKUP(UPPER(CONCATENATE($B188," - ",$A188)),'[1]Segurados Civis'!$A$5:$H$2142,8,FALSE),"")</f>
        <v>0</v>
      </c>
      <c r="F188" s="12">
        <f t="shared" si="2"/>
        <v>2141</v>
      </c>
      <c r="G188" s="5" t="s">
        <v>2</v>
      </c>
      <c r="H188" s="3">
        <v>0</v>
      </c>
      <c r="I188" s="3">
        <v>0</v>
      </c>
      <c r="J188" s="3"/>
      <c r="K188" s="3">
        <v>0</v>
      </c>
    </row>
    <row r="189" spans="1:11" x14ac:dyDescent="0.25">
      <c r="A189" s="5" t="s">
        <v>2758</v>
      </c>
      <c r="B189" s="5" t="s">
        <v>2900</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v>0</v>
      </c>
      <c r="J189" s="3"/>
      <c r="K189" s="3">
        <v>0</v>
      </c>
    </row>
  </sheetData>
  <autoFilter ref="A1:I189"/>
  <sortState ref="B2:C191">
    <sortCondition ref="B191"/>
  </sortState>
  <mergeCells count="9">
    <mergeCell ref="M2:O3"/>
    <mergeCell ref="M4:O4"/>
    <mergeCell ref="M9:O9"/>
    <mergeCell ref="M11:O12"/>
    <mergeCell ref="M13:O13"/>
    <mergeCell ref="M7:R7"/>
    <mergeCell ref="M8:O8"/>
    <mergeCell ref="P8:R8"/>
    <mergeCell ref="P9:R9"/>
  </mergeCells>
  <conditionalFormatting sqref="H2:K189">
    <cfRule type="containsText" dxfId="15" priority="2" operator="containsText" text="1">
      <formula>NOT(ISERROR(SEARCH("1",H2)))</formula>
    </cfRule>
  </conditionalFormatting>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7"/>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2926</v>
      </c>
      <c r="B2" s="5" t="s">
        <v>3107</v>
      </c>
      <c r="C2" s="12">
        <f>IFERROR(VLOOKUP(UPPER(CONCATENATE($B2," - ",$A2)),'[1]Segurados Civis'!$A$5:$H$2142,6,FALSE),"")</f>
        <v>39257</v>
      </c>
      <c r="D2" s="12">
        <f>IFERROR(VLOOKUP(UPPER(CONCATENATE($B2," - ",$A2)),'[1]Segurados Civis'!$A$5:$H$2142,7,FALSE),"")</f>
        <v>30096</v>
      </c>
      <c r="E2" s="12">
        <f>IFERROR(VLOOKUP(UPPER(CONCATENATE($B2," - ",$A2)),'[1]Segurados Civis'!$A$5:$H$2142,8,FALSE),"")</f>
        <v>6728</v>
      </c>
      <c r="F2" s="12">
        <f>IF(SUM(C2:E2)=0,"",SUM(C2:E2))</f>
        <v>76081</v>
      </c>
      <c r="G2" s="5" t="s">
        <v>2</v>
      </c>
      <c r="H2" s="3">
        <v>1</v>
      </c>
      <c r="I2" s="3">
        <v>1</v>
      </c>
      <c r="J2" s="3">
        <v>1</v>
      </c>
      <c r="K2" s="3">
        <v>0</v>
      </c>
      <c r="M2" s="160" t="s">
        <v>5354</v>
      </c>
      <c r="N2" s="174"/>
      <c r="O2" s="161"/>
    </row>
    <row r="3" spans="1:18" ht="15.75" thickBot="1" x14ac:dyDescent="0.3">
      <c r="A3" s="5" t="s">
        <v>2926</v>
      </c>
      <c r="B3" s="5" t="s">
        <v>3036</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2926</v>
      </c>
      <c r="B4" s="5" t="s">
        <v>3113</v>
      </c>
      <c r="C4" s="12">
        <f>IFERROR(VLOOKUP(UPPER(CONCATENATE($B4," - ",$A4)),'[1]Segurados Civis'!$A$5:$H$2142,6,FALSE),"")</f>
        <v>109</v>
      </c>
      <c r="D4" s="12">
        <f>IFERROR(VLOOKUP(UPPER(CONCATENATE($B4," - ",$A4)),'[1]Segurados Civis'!$A$5:$H$2142,7,FALSE),"")</f>
        <v>25</v>
      </c>
      <c r="E4" s="12">
        <f>IFERROR(VLOOKUP(UPPER(CONCATENATE($B4," - ",$A4)),'[1]Segurados Civis'!$A$5:$H$2142,8,FALSE),"")</f>
        <v>1</v>
      </c>
      <c r="F4" s="12">
        <f t="shared" si="0"/>
        <v>135</v>
      </c>
      <c r="G4" s="5" t="s">
        <v>2</v>
      </c>
      <c r="H4" s="3">
        <v>0</v>
      </c>
      <c r="I4" s="3">
        <v>0</v>
      </c>
      <c r="J4" s="3">
        <v>0</v>
      </c>
      <c r="K4" s="3">
        <v>0</v>
      </c>
      <c r="M4" s="157">
        <f>COUNTIF(H2:H227,1)</f>
        <v>6</v>
      </c>
      <c r="N4" s="158"/>
      <c r="O4" s="159"/>
    </row>
    <row r="5" spans="1:18" x14ac:dyDescent="0.25">
      <c r="A5" s="5" t="s">
        <v>2926</v>
      </c>
      <c r="B5" s="5" t="s">
        <v>71</v>
      </c>
      <c r="C5" s="12">
        <f>IFERROR(VLOOKUP(UPPER(CONCATENATE($B5," - ",$A5)),'[1]Segurados Civis'!$A$5:$H$2142,6,FALSE),"")</f>
        <v>185</v>
      </c>
      <c r="D5" s="12">
        <f>IFERROR(VLOOKUP(UPPER(CONCATENATE($B5," - ",$A5)),'[1]Segurados Civis'!$A$5:$H$2142,7,FALSE),"")</f>
        <v>56</v>
      </c>
      <c r="E5" s="12">
        <f>IFERROR(VLOOKUP(UPPER(CONCATENATE($B5," - ",$A5)),'[1]Segurados Civis'!$A$5:$H$2142,8,FALSE),"")</f>
        <v>5</v>
      </c>
      <c r="F5" s="12">
        <f t="shared" si="0"/>
        <v>246</v>
      </c>
      <c r="G5" s="5" t="s">
        <v>2</v>
      </c>
      <c r="H5" s="3">
        <v>0</v>
      </c>
      <c r="I5" s="3">
        <v>0</v>
      </c>
      <c r="J5" s="3">
        <v>0</v>
      </c>
      <c r="K5" s="3">
        <v>0</v>
      </c>
    </row>
    <row r="6" spans="1:18" ht="15.75" thickBot="1" x14ac:dyDescent="0.3">
      <c r="A6" s="5" t="s">
        <v>2926</v>
      </c>
      <c r="B6" s="5" t="s">
        <v>3004</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8" ht="15" customHeight="1" thickBot="1" x14ac:dyDescent="0.3">
      <c r="A7" s="5" t="s">
        <v>2926</v>
      </c>
      <c r="B7" s="5" t="s">
        <v>2934</v>
      </c>
      <c r="C7" s="12">
        <f>IFERROR(VLOOKUP(UPPER(CONCATENATE($B7," - ",$A7)),'[1]Segurados Civis'!$A$5:$H$2142,6,FALSE),"")</f>
        <v>109</v>
      </c>
      <c r="D7" s="12">
        <f>IFERROR(VLOOKUP(UPPER(CONCATENATE($B7," - ",$A7)),'[1]Segurados Civis'!$A$5:$H$2142,7,FALSE),"")</f>
        <v>23</v>
      </c>
      <c r="E7" s="12">
        <f>IFERROR(VLOOKUP(UPPER(CONCATENATE($B7," - ",$A7)),'[1]Segurados Civis'!$A$5:$H$2142,8,FALSE),"")</f>
        <v>2</v>
      </c>
      <c r="F7" s="12">
        <f t="shared" si="0"/>
        <v>134</v>
      </c>
      <c r="G7" s="5" t="s">
        <v>2</v>
      </c>
      <c r="H7" s="3">
        <v>0</v>
      </c>
      <c r="I7" s="3">
        <v>0</v>
      </c>
      <c r="J7" s="3">
        <v>0</v>
      </c>
      <c r="K7" s="3">
        <v>0</v>
      </c>
      <c r="M7" s="168" t="s">
        <v>5355</v>
      </c>
      <c r="N7" s="169"/>
      <c r="O7" s="169"/>
      <c r="P7" s="169"/>
      <c r="Q7" s="169"/>
      <c r="R7" s="170"/>
    </row>
    <row r="8" spans="1:18" ht="15.75" thickBot="1" x14ac:dyDescent="0.3">
      <c r="A8" s="5" t="s">
        <v>2926</v>
      </c>
      <c r="B8" s="5" t="s">
        <v>3088</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2926</v>
      </c>
      <c r="B9" s="5" t="s">
        <v>2961</v>
      </c>
      <c r="C9" s="12">
        <f>IFERROR(VLOOKUP(UPPER(CONCATENATE($B9," - ",$A9)),'[1]Segurados Civis'!$A$5:$H$2142,6,FALSE),"")</f>
        <v>930</v>
      </c>
      <c r="D9" s="12">
        <f>IFERROR(VLOOKUP(UPPER(CONCATENATE($B9," - ",$A9)),'[1]Segurados Civis'!$A$5:$H$2142,7,FALSE),"")</f>
        <v>176</v>
      </c>
      <c r="E9" s="12">
        <f>IFERROR(VLOOKUP(UPPER(CONCATENATE($B9," - ",$A9)),'[1]Segurados Civis'!$A$5:$H$2142,8,FALSE),"")</f>
        <v>18</v>
      </c>
      <c r="F9" s="12">
        <f t="shared" si="0"/>
        <v>1124</v>
      </c>
      <c r="G9" s="5" t="s">
        <v>2</v>
      </c>
      <c r="H9" s="3">
        <v>0</v>
      </c>
      <c r="I9" s="3">
        <v>0</v>
      </c>
      <c r="J9" s="3">
        <v>0</v>
      </c>
      <c r="K9" s="3">
        <v>0</v>
      </c>
      <c r="M9" s="157">
        <f>COUNTIF(I2:I227,1)</f>
        <v>1</v>
      </c>
      <c r="N9" s="158"/>
      <c r="O9" s="159"/>
      <c r="P9" s="157">
        <f>COUNTIF(J2:J227,1)</f>
        <v>4</v>
      </c>
      <c r="Q9" s="158"/>
      <c r="R9" s="159"/>
    </row>
    <row r="10" spans="1:18" ht="15.75" thickBot="1" x14ac:dyDescent="0.3">
      <c r="A10" s="5" t="s">
        <v>2926</v>
      </c>
      <c r="B10" s="5" t="s">
        <v>3084</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2926</v>
      </c>
      <c r="B11" s="5" t="s">
        <v>2950</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v>0</v>
      </c>
      <c r="K11" s="3">
        <v>0</v>
      </c>
      <c r="M11" s="164" t="s">
        <v>5352</v>
      </c>
      <c r="N11" s="176"/>
      <c r="O11" s="165"/>
    </row>
    <row r="12" spans="1:18" ht="15.75" thickBot="1" x14ac:dyDescent="0.3">
      <c r="A12" s="5" t="s">
        <v>2926</v>
      </c>
      <c r="B12" s="5" t="s">
        <v>3117</v>
      </c>
      <c r="C12" s="12">
        <f>IFERROR(VLOOKUP(UPPER(CONCATENATE($B12," - ",$A12)),'[1]Segurados Civis'!$A$5:$H$2142,6,FALSE),"")</f>
        <v>175</v>
      </c>
      <c r="D12" s="12">
        <f>IFERROR(VLOOKUP(UPPER(CONCATENATE($B12," - ",$A12)),'[1]Segurados Civis'!$A$5:$H$2142,7,FALSE),"")</f>
        <v>59</v>
      </c>
      <c r="E12" s="12">
        <f>IFERROR(VLOOKUP(UPPER(CONCATENATE($B12," - ",$A12)),'[1]Segurados Civis'!$A$5:$H$2142,8,FALSE),"")</f>
        <v>5</v>
      </c>
      <c r="F12" s="12">
        <f t="shared" si="0"/>
        <v>239</v>
      </c>
      <c r="G12" s="5" t="s">
        <v>2</v>
      </c>
      <c r="H12" s="3">
        <v>1</v>
      </c>
      <c r="I12" s="3">
        <v>0</v>
      </c>
      <c r="J12" s="3">
        <v>0</v>
      </c>
      <c r="K12" s="3">
        <v>0</v>
      </c>
      <c r="M12" s="166"/>
      <c r="N12" s="177"/>
      <c r="O12" s="167"/>
    </row>
    <row r="13" spans="1:18" ht="15.75" thickBot="1" x14ac:dyDescent="0.3">
      <c r="A13" s="5" t="s">
        <v>2926</v>
      </c>
      <c r="B13" s="5" t="s">
        <v>3056</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COUNTIF(K2:K227,1)</f>
        <v>1</v>
      </c>
      <c r="N13" s="158"/>
      <c r="O13" s="159"/>
    </row>
    <row r="14" spans="1:18" x14ac:dyDescent="0.25">
      <c r="A14" s="5" t="s">
        <v>2926</v>
      </c>
      <c r="B14" s="5" t="s">
        <v>3105</v>
      </c>
      <c r="C14" s="12">
        <f>IFERROR(VLOOKUP(UPPER(CONCATENATE($B14," - ",$A14)),'[1]Segurados Civis'!$A$5:$H$2142,6,FALSE),"")</f>
        <v>155</v>
      </c>
      <c r="D14" s="12">
        <f>IFERROR(VLOOKUP(UPPER(CONCATENATE($B14," - ",$A14)),'[1]Segurados Civis'!$A$5:$H$2142,7,FALSE),"")</f>
        <v>38</v>
      </c>
      <c r="E14" s="12">
        <f>IFERROR(VLOOKUP(UPPER(CONCATENATE($B14," - ",$A14)),'[1]Segurados Civis'!$A$5:$H$2142,8,FALSE),"")</f>
        <v>15</v>
      </c>
      <c r="F14" s="12">
        <f t="shared" si="0"/>
        <v>208</v>
      </c>
      <c r="G14" s="5" t="s">
        <v>2</v>
      </c>
      <c r="H14" s="3">
        <v>0</v>
      </c>
      <c r="I14" s="3">
        <v>0</v>
      </c>
      <c r="J14" s="3">
        <v>0</v>
      </c>
      <c r="K14" s="3">
        <v>0</v>
      </c>
    </row>
    <row r="15" spans="1:18" x14ac:dyDescent="0.25">
      <c r="A15" s="5" t="s">
        <v>2926</v>
      </c>
      <c r="B15" s="5" t="s">
        <v>2928</v>
      </c>
      <c r="C15" s="12">
        <f>IFERROR(VLOOKUP(UPPER(CONCATENATE($B15," - ",$A15)),'[1]Segurados Civis'!$A$5:$H$2142,6,FALSE),"")</f>
        <v>174</v>
      </c>
      <c r="D15" s="12">
        <f>IFERROR(VLOOKUP(UPPER(CONCATENATE($B15," - ",$A15)),'[1]Segurados Civis'!$A$5:$H$2142,7,FALSE),"")</f>
        <v>38</v>
      </c>
      <c r="E15" s="12">
        <f>IFERROR(VLOOKUP(UPPER(CONCATENATE($B15," - ",$A15)),'[1]Segurados Civis'!$A$5:$H$2142,8,FALSE),"")</f>
        <v>0</v>
      </c>
      <c r="F15" s="12">
        <f t="shared" si="0"/>
        <v>212</v>
      </c>
      <c r="G15" s="5" t="s">
        <v>2</v>
      </c>
      <c r="H15" s="3">
        <v>0</v>
      </c>
      <c r="I15" s="3">
        <v>0</v>
      </c>
      <c r="J15" s="3">
        <v>0</v>
      </c>
      <c r="K15" s="3">
        <v>0</v>
      </c>
    </row>
    <row r="16" spans="1:18" x14ac:dyDescent="0.25">
      <c r="A16" s="5" t="s">
        <v>2926</v>
      </c>
      <c r="B16" s="5" t="s">
        <v>2958</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2926</v>
      </c>
      <c r="B17" s="5" t="s">
        <v>2988</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2926</v>
      </c>
      <c r="B18" s="5" t="s">
        <v>2962</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row r="19" spans="1:11" x14ac:dyDescent="0.25">
      <c r="A19" s="5" t="s">
        <v>2926</v>
      </c>
      <c r="B19" s="5" t="s">
        <v>2963</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v>0</v>
      </c>
      <c r="K19" s="3">
        <v>0</v>
      </c>
    </row>
    <row r="20" spans="1:11" x14ac:dyDescent="0.25">
      <c r="A20" s="5" t="s">
        <v>2926</v>
      </c>
      <c r="B20" s="5" t="s">
        <v>3020</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2926</v>
      </c>
      <c r="B21" s="5" t="s">
        <v>2974</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2926</v>
      </c>
      <c r="B22" s="5" t="s">
        <v>2929</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v>0</v>
      </c>
      <c r="K22" s="3">
        <v>0</v>
      </c>
    </row>
    <row r="23" spans="1:11" x14ac:dyDescent="0.25">
      <c r="A23" s="5" t="s">
        <v>2926</v>
      </c>
      <c r="B23" s="5" t="s">
        <v>3142</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2</v>
      </c>
      <c r="H23" s="3">
        <v>0</v>
      </c>
      <c r="I23" s="3">
        <v>0</v>
      </c>
      <c r="J23" s="3">
        <v>0</v>
      </c>
      <c r="K23" s="3">
        <v>0</v>
      </c>
    </row>
    <row r="24" spans="1:11" x14ac:dyDescent="0.25">
      <c r="A24" s="5" t="s">
        <v>2926</v>
      </c>
      <c r="B24" s="5" t="s">
        <v>3137</v>
      </c>
      <c r="C24" s="12">
        <f>IFERROR(VLOOKUP(UPPER(CONCATENATE($B24," - ",$A24)),'[1]Segurados Civis'!$A$5:$H$2142,6,FALSE),"")</f>
        <v>191</v>
      </c>
      <c r="D24" s="12">
        <f>IFERROR(VLOOKUP(UPPER(CONCATENATE($B24," - ",$A24)),'[1]Segurados Civis'!$A$5:$H$2142,7,FALSE),"")</f>
        <v>34</v>
      </c>
      <c r="E24" s="12">
        <f>IFERROR(VLOOKUP(UPPER(CONCATENATE($B24," - ",$A24)),'[1]Segurados Civis'!$A$5:$H$2142,8,FALSE),"")</f>
        <v>7</v>
      </c>
      <c r="F24" s="12">
        <f t="shared" si="0"/>
        <v>232</v>
      </c>
      <c r="G24" s="5" t="s">
        <v>2</v>
      </c>
      <c r="H24" s="3">
        <v>0</v>
      </c>
      <c r="I24" s="3">
        <v>0</v>
      </c>
      <c r="J24" s="3">
        <v>0</v>
      </c>
      <c r="K24" s="3">
        <v>0</v>
      </c>
    </row>
    <row r="25" spans="1:11" x14ac:dyDescent="0.25">
      <c r="A25" s="5" t="s">
        <v>2926</v>
      </c>
      <c r="B25" s="5" t="s">
        <v>132</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v>0</v>
      </c>
      <c r="K25" s="3">
        <v>0</v>
      </c>
    </row>
    <row r="26" spans="1:11" x14ac:dyDescent="0.25">
      <c r="A26" s="5" t="s">
        <v>2926</v>
      </c>
      <c r="B26" s="5" t="s">
        <v>3005</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2926</v>
      </c>
      <c r="B27" s="5" t="s">
        <v>2982</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2</v>
      </c>
      <c r="H27" s="3">
        <v>0</v>
      </c>
      <c r="I27" s="3">
        <v>0</v>
      </c>
      <c r="J27" s="3">
        <v>0</v>
      </c>
      <c r="K27" s="3">
        <v>0</v>
      </c>
    </row>
    <row r="28" spans="1:11" x14ac:dyDescent="0.25">
      <c r="A28" s="5" t="s">
        <v>2926</v>
      </c>
      <c r="B28" s="5" t="s">
        <v>3030</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2926</v>
      </c>
      <c r="B29" s="5" t="s">
        <v>3138</v>
      </c>
      <c r="C29" s="12">
        <f>IFERROR(VLOOKUP(UPPER(CONCATENATE($B29," - ",$A29)),'[1]Segurados Civis'!$A$5:$H$2142,6,FALSE),"")</f>
        <v>212</v>
      </c>
      <c r="D29" s="12">
        <f>IFERROR(VLOOKUP(UPPER(CONCATENATE($B29," - ",$A29)),'[1]Segurados Civis'!$A$5:$H$2142,7,FALSE),"")</f>
        <v>10</v>
      </c>
      <c r="E29" s="12">
        <f>IFERROR(VLOOKUP(UPPER(CONCATENATE($B29," - ",$A29)),'[1]Segurados Civis'!$A$5:$H$2142,8,FALSE),"")</f>
        <v>2</v>
      </c>
      <c r="F29" s="12">
        <f t="shared" si="0"/>
        <v>224</v>
      </c>
      <c r="G29" s="5" t="s">
        <v>2</v>
      </c>
      <c r="H29" s="3">
        <v>0</v>
      </c>
      <c r="I29" s="3">
        <v>0</v>
      </c>
      <c r="J29" s="3">
        <v>0</v>
      </c>
      <c r="K29" s="3">
        <v>0</v>
      </c>
    </row>
    <row r="30" spans="1:11" x14ac:dyDescent="0.25">
      <c r="A30" s="5" t="s">
        <v>2926</v>
      </c>
      <c r="B30" s="5" t="s">
        <v>2947</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v>0</v>
      </c>
      <c r="K30" s="3">
        <v>0</v>
      </c>
    </row>
    <row r="31" spans="1:11" x14ac:dyDescent="0.25">
      <c r="A31" s="5" t="s">
        <v>2926</v>
      </c>
      <c r="B31" s="5" t="s">
        <v>3031</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2926</v>
      </c>
      <c r="B32" s="5" t="s">
        <v>3006</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2926</v>
      </c>
      <c r="B33" s="5" t="s">
        <v>2744</v>
      </c>
      <c r="C33" s="12">
        <f>IFERROR(VLOOKUP(UPPER(CONCATENATE($B33," - ",$A33)),'[1]Segurados Civis'!$A$5:$H$2142,6,FALSE),"")</f>
        <v>588</v>
      </c>
      <c r="D33" s="12">
        <f>IFERROR(VLOOKUP(UPPER(CONCATENATE($B33," - ",$A33)),'[1]Segurados Civis'!$A$5:$H$2142,7,FALSE),"")</f>
        <v>38</v>
      </c>
      <c r="E33" s="12">
        <f>IFERROR(VLOOKUP(UPPER(CONCATENATE($B33," - ",$A33)),'[1]Segurados Civis'!$A$5:$H$2142,8,FALSE),"")</f>
        <v>16</v>
      </c>
      <c r="F33" s="12">
        <f t="shared" si="0"/>
        <v>642</v>
      </c>
      <c r="G33" s="5" t="s">
        <v>2</v>
      </c>
      <c r="H33" s="3">
        <v>0</v>
      </c>
      <c r="I33" s="3">
        <v>0</v>
      </c>
      <c r="J33" s="3">
        <v>0</v>
      </c>
      <c r="K33" s="3">
        <v>0</v>
      </c>
    </row>
    <row r="34" spans="1:11" x14ac:dyDescent="0.25">
      <c r="A34" s="5" t="s">
        <v>2926</v>
      </c>
      <c r="B34" s="5" t="s">
        <v>3022</v>
      </c>
      <c r="C34" s="12">
        <f>IFERROR(VLOOKUP(UPPER(CONCATENATE($B34," - ",$A34)),'[1]Segurados Civis'!$A$5:$H$2142,6,FALSE),"")</f>
        <v>364</v>
      </c>
      <c r="D34" s="12">
        <f>IFERROR(VLOOKUP(UPPER(CONCATENATE($B34," - ",$A34)),'[1]Segurados Civis'!$A$5:$H$2142,7,FALSE),"")</f>
        <v>30</v>
      </c>
      <c r="E34" s="12">
        <f>IFERROR(VLOOKUP(UPPER(CONCATENATE($B34," - ",$A34)),'[1]Segurados Civis'!$A$5:$H$2142,8,FALSE),"")</f>
        <v>1</v>
      </c>
      <c r="F34" s="12">
        <f t="shared" si="0"/>
        <v>395</v>
      </c>
      <c r="G34" s="5" t="s">
        <v>2</v>
      </c>
      <c r="H34" s="3">
        <v>0</v>
      </c>
      <c r="I34" s="3">
        <v>0</v>
      </c>
      <c r="J34" s="3">
        <v>1</v>
      </c>
      <c r="K34" s="3">
        <v>0</v>
      </c>
    </row>
    <row r="35" spans="1:11" x14ac:dyDescent="0.25">
      <c r="A35" s="5" t="s">
        <v>2926</v>
      </c>
      <c r="B35" s="5" t="s">
        <v>3074</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v>0</v>
      </c>
      <c r="K35" s="3">
        <v>0</v>
      </c>
    </row>
    <row r="36" spans="1:11" x14ac:dyDescent="0.25">
      <c r="A36" s="5" t="s">
        <v>2926</v>
      </c>
      <c r="B36" s="5" t="s">
        <v>3077</v>
      </c>
      <c r="C36" s="12">
        <f>IFERROR(VLOOKUP(UPPER(CONCATENATE($B36," - ",$A36)),'[1]Segurados Civis'!$A$5:$H$2142,6,FALSE),"")</f>
        <v>208</v>
      </c>
      <c r="D36" s="12">
        <f>IFERROR(VLOOKUP(UPPER(CONCATENATE($B36," - ",$A36)),'[1]Segurados Civis'!$A$5:$H$2142,7,FALSE),"")</f>
        <v>19</v>
      </c>
      <c r="E36" s="12">
        <f>IFERROR(VLOOKUP(UPPER(CONCATENATE($B36," - ",$A36)),'[1]Segurados Civis'!$A$5:$H$2142,8,FALSE),"")</f>
        <v>0</v>
      </c>
      <c r="F36" s="12">
        <f t="shared" si="0"/>
        <v>227</v>
      </c>
      <c r="G36" s="5" t="s">
        <v>2</v>
      </c>
      <c r="H36" s="3">
        <v>0</v>
      </c>
      <c r="I36" s="3">
        <v>0</v>
      </c>
      <c r="J36" s="3">
        <v>0</v>
      </c>
      <c r="K36" s="3">
        <v>0</v>
      </c>
    </row>
    <row r="37" spans="1:11" x14ac:dyDescent="0.25">
      <c r="A37" s="5" t="s">
        <v>2926</v>
      </c>
      <c r="B37" s="5" t="s">
        <v>3102</v>
      </c>
      <c r="C37" s="12">
        <f>IFERROR(VLOOKUP(UPPER(CONCATENATE($B37," - ",$A37)),'[1]Segurados Civis'!$A$5:$H$2142,6,FALSE),"")</f>
        <v>229</v>
      </c>
      <c r="D37" s="12">
        <f>IFERROR(VLOOKUP(UPPER(CONCATENATE($B37," - ",$A37)),'[1]Segurados Civis'!$A$5:$H$2142,7,FALSE),"")</f>
        <v>4</v>
      </c>
      <c r="E37" s="12">
        <f>IFERROR(VLOOKUP(UPPER(CONCATENATE($B37," - ",$A37)),'[1]Segurados Civis'!$A$5:$H$2142,8,FALSE),"")</f>
        <v>1</v>
      </c>
      <c r="F37" s="12">
        <f t="shared" si="0"/>
        <v>234</v>
      </c>
      <c r="G37" s="5" t="s">
        <v>2</v>
      </c>
      <c r="H37" s="3">
        <v>0</v>
      </c>
      <c r="I37" s="3">
        <v>0</v>
      </c>
      <c r="J37" s="3">
        <v>0</v>
      </c>
      <c r="K37" s="3">
        <v>0</v>
      </c>
    </row>
    <row r="38" spans="1:11" x14ac:dyDescent="0.25">
      <c r="A38" s="5" t="s">
        <v>2926</v>
      </c>
      <c r="B38" s="5" t="s">
        <v>3089</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2926</v>
      </c>
      <c r="B39" s="5" t="s">
        <v>2997</v>
      </c>
      <c r="C39" s="12">
        <f>IFERROR(VLOOKUP(UPPER(CONCATENATE($B39," - ",$A39)),'[1]Segurados Civis'!$A$5:$H$2142,6,FALSE),"")</f>
        <v>520</v>
      </c>
      <c r="D39" s="12">
        <f>IFERROR(VLOOKUP(UPPER(CONCATENATE($B39," - ",$A39)),'[1]Segurados Civis'!$A$5:$H$2142,7,FALSE),"")</f>
        <v>61</v>
      </c>
      <c r="E39" s="12">
        <f>IFERROR(VLOOKUP(UPPER(CONCATENATE($B39," - ",$A39)),'[1]Segurados Civis'!$A$5:$H$2142,8,FALSE),"")</f>
        <v>6</v>
      </c>
      <c r="F39" s="12">
        <f t="shared" si="0"/>
        <v>587</v>
      </c>
      <c r="G39" s="5" t="s">
        <v>2</v>
      </c>
      <c r="H39" s="3">
        <v>0</v>
      </c>
      <c r="I39" s="3">
        <v>0</v>
      </c>
      <c r="J39" s="3">
        <v>0</v>
      </c>
      <c r="K39" s="3">
        <v>0</v>
      </c>
    </row>
    <row r="40" spans="1:11" x14ac:dyDescent="0.25">
      <c r="A40" s="5" t="s">
        <v>2926</v>
      </c>
      <c r="B40" s="5" t="s">
        <v>2943</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2926</v>
      </c>
      <c r="B41" s="5" t="s">
        <v>3007</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2926</v>
      </c>
      <c r="B42" s="5" t="s">
        <v>2981</v>
      </c>
      <c r="C42" s="12">
        <f>IFERROR(VLOOKUP(UPPER(CONCATENATE($B42," - ",$A42)),'[1]Segurados Civis'!$A$5:$H$2142,6,FALSE),"")</f>
        <v>138</v>
      </c>
      <c r="D42" s="12">
        <f>IFERROR(VLOOKUP(UPPER(CONCATENATE($B42," - ",$A42)),'[1]Segurados Civis'!$A$5:$H$2142,7,FALSE),"")</f>
        <v>7</v>
      </c>
      <c r="E42" s="12">
        <f>IFERROR(VLOOKUP(UPPER(CONCATENATE($B42," - ",$A42)),'[1]Segurados Civis'!$A$5:$H$2142,8,FALSE),"")</f>
        <v>3</v>
      </c>
      <c r="F42" s="12">
        <f t="shared" si="0"/>
        <v>148</v>
      </c>
      <c r="G42" s="5" t="s">
        <v>2</v>
      </c>
      <c r="H42" s="3">
        <v>0</v>
      </c>
      <c r="I42" s="3">
        <v>0</v>
      </c>
      <c r="J42" s="3">
        <v>0</v>
      </c>
      <c r="K42" s="3">
        <v>0</v>
      </c>
    </row>
    <row r="43" spans="1:11" x14ac:dyDescent="0.25">
      <c r="A43" s="5" t="s">
        <v>2926</v>
      </c>
      <c r="B43" s="5" t="s">
        <v>3078</v>
      </c>
      <c r="C43" s="12">
        <f>IFERROR(VLOOKUP(UPPER(CONCATENATE($B43," - ",$A43)),'[1]Segurados Civis'!$A$5:$H$2142,6,FALSE),"")</f>
        <v>253</v>
      </c>
      <c r="D43" s="12">
        <f>IFERROR(VLOOKUP(UPPER(CONCATENATE($B43," - ",$A43)),'[1]Segurados Civis'!$A$5:$H$2142,7,FALSE),"")</f>
        <v>25</v>
      </c>
      <c r="E43" s="12">
        <f>IFERROR(VLOOKUP(UPPER(CONCATENATE($B43," - ",$A43)),'[1]Segurados Civis'!$A$5:$H$2142,8,FALSE),"")</f>
        <v>1</v>
      </c>
      <c r="F43" s="12">
        <f t="shared" si="0"/>
        <v>279</v>
      </c>
      <c r="G43" s="5" t="s">
        <v>2</v>
      </c>
      <c r="H43" s="3">
        <v>0</v>
      </c>
      <c r="I43" s="3">
        <v>0</v>
      </c>
      <c r="J43" s="3">
        <v>0</v>
      </c>
      <c r="K43" s="3">
        <v>0</v>
      </c>
    </row>
    <row r="44" spans="1:11" x14ac:dyDescent="0.25">
      <c r="A44" s="5" t="s">
        <v>2926</v>
      </c>
      <c r="B44" s="5" t="s">
        <v>3027</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2926</v>
      </c>
      <c r="B45" s="5" t="s">
        <v>3108</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2926</v>
      </c>
      <c r="B46" s="5" t="s">
        <v>3090</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2926</v>
      </c>
      <c r="B47" s="5" t="s">
        <v>3008</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2926</v>
      </c>
      <c r="B48" s="5" t="s">
        <v>3091</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2926</v>
      </c>
      <c r="B49" s="5" t="s">
        <v>2980</v>
      </c>
      <c r="C49" s="12">
        <f>IFERROR(VLOOKUP(UPPER(CONCATENATE($B49," - ",$A49)),'[1]Segurados Civis'!$A$5:$H$2142,6,FALSE),"")</f>
        <v>925</v>
      </c>
      <c r="D49" s="12">
        <f>IFERROR(VLOOKUP(UPPER(CONCATENATE($B49," - ",$A49)),'[1]Segurados Civis'!$A$5:$H$2142,7,FALSE),"")</f>
        <v>0</v>
      </c>
      <c r="E49" s="12">
        <f>IFERROR(VLOOKUP(UPPER(CONCATENATE($B49," - ",$A49)),'[1]Segurados Civis'!$A$5:$H$2142,8,FALSE),"")</f>
        <v>0</v>
      </c>
      <c r="F49" s="12">
        <f t="shared" si="0"/>
        <v>925</v>
      </c>
      <c r="G49" s="5" t="s">
        <v>2</v>
      </c>
      <c r="H49" s="3">
        <v>0</v>
      </c>
      <c r="I49" s="3">
        <v>0</v>
      </c>
      <c r="J49" s="3">
        <v>0</v>
      </c>
      <c r="K49" s="3">
        <v>0</v>
      </c>
    </row>
    <row r="50" spans="1:11" x14ac:dyDescent="0.25">
      <c r="A50" s="5" t="s">
        <v>2926</v>
      </c>
      <c r="B50" s="5" t="s">
        <v>3009</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v>0</v>
      </c>
      <c r="K50" s="3">
        <v>0</v>
      </c>
    </row>
    <row r="51" spans="1:11" x14ac:dyDescent="0.25">
      <c r="A51" s="5" t="s">
        <v>2926</v>
      </c>
      <c r="B51" s="5" t="s">
        <v>2964</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2926</v>
      </c>
      <c r="B52" s="5" t="s">
        <v>3133</v>
      </c>
      <c r="C52" s="12">
        <f>IFERROR(VLOOKUP(UPPER(CONCATENATE($B52," - ",$A52)),'[1]Segurados Civis'!$A$5:$H$2142,6,FALSE),"")</f>
        <v>374</v>
      </c>
      <c r="D52" s="12">
        <f>IFERROR(VLOOKUP(UPPER(CONCATENATE($B52," - ",$A52)),'[1]Segurados Civis'!$A$5:$H$2142,7,FALSE),"")</f>
        <v>55</v>
      </c>
      <c r="E52" s="12">
        <f>IFERROR(VLOOKUP(UPPER(CONCATENATE($B52," - ",$A52)),'[1]Segurados Civis'!$A$5:$H$2142,8,FALSE),"")</f>
        <v>6</v>
      </c>
      <c r="F52" s="12">
        <f t="shared" si="0"/>
        <v>435</v>
      </c>
      <c r="G52" s="5" t="s">
        <v>2</v>
      </c>
      <c r="H52" s="3">
        <v>0</v>
      </c>
      <c r="I52" s="3">
        <v>0</v>
      </c>
      <c r="J52" s="3">
        <v>0</v>
      </c>
      <c r="K52" s="3">
        <v>0</v>
      </c>
    </row>
    <row r="53" spans="1:11" x14ac:dyDescent="0.25">
      <c r="A53" s="5" t="s">
        <v>2926</v>
      </c>
      <c r="B53" s="5" t="s">
        <v>3010</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2926</v>
      </c>
      <c r="B54" s="5" t="s">
        <v>2219</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2926</v>
      </c>
      <c r="B55" s="5" t="s">
        <v>2959</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v>0</v>
      </c>
      <c r="K55" s="3">
        <v>0</v>
      </c>
    </row>
    <row r="56" spans="1:11" x14ac:dyDescent="0.25">
      <c r="A56" s="5" t="s">
        <v>2926</v>
      </c>
      <c r="B56" s="5" t="s">
        <v>3052</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2926</v>
      </c>
      <c r="B57" s="5" t="s">
        <v>3026</v>
      </c>
      <c r="C57" s="12">
        <f>IFERROR(VLOOKUP(UPPER(CONCATENATE($B57," - ",$A57)),'[1]Segurados Civis'!$A$5:$H$2142,6,FALSE),"")</f>
        <v>572</v>
      </c>
      <c r="D57" s="12">
        <f>IFERROR(VLOOKUP(UPPER(CONCATENATE($B57," - ",$A57)),'[1]Segurados Civis'!$A$5:$H$2142,7,FALSE),"")</f>
        <v>1</v>
      </c>
      <c r="E57" s="12">
        <f>IFERROR(VLOOKUP(UPPER(CONCATENATE($B57," - ",$A57)),'[1]Segurados Civis'!$A$5:$H$2142,8,FALSE),"")</f>
        <v>0</v>
      </c>
      <c r="F57" s="12">
        <f t="shared" si="0"/>
        <v>573</v>
      </c>
      <c r="G57" s="5" t="s">
        <v>2</v>
      </c>
      <c r="H57" s="3">
        <v>0</v>
      </c>
      <c r="I57" s="3">
        <v>0</v>
      </c>
      <c r="J57" s="3">
        <v>1</v>
      </c>
      <c r="K57" s="3">
        <v>0</v>
      </c>
    </row>
    <row r="58" spans="1:11" x14ac:dyDescent="0.25">
      <c r="A58" s="5" t="s">
        <v>2926</v>
      </c>
      <c r="B58" s="5" t="s">
        <v>3124</v>
      </c>
      <c r="C58" s="12">
        <f>IFERROR(VLOOKUP(UPPER(CONCATENATE($B58," - ",$A58)),'[1]Segurados Civis'!$A$5:$H$2142,6,FALSE),"")</f>
        <v>231</v>
      </c>
      <c r="D58" s="12">
        <f>IFERROR(VLOOKUP(UPPER(CONCATENATE($B58," - ",$A58)),'[1]Segurados Civis'!$A$5:$H$2142,7,FALSE),"")</f>
        <v>30</v>
      </c>
      <c r="E58" s="12">
        <f>IFERROR(VLOOKUP(UPPER(CONCATENATE($B58," - ",$A58)),'[1]Segurados Civis'!$A$5:$H$2142,8,FALSE),"")</f>
        <v>1</v>
      </c>
      <c r="F58" s="12">
        <f t="shared" si="0"/>
        <v>262</v>
      </c>
      <c r="G58" s="5" t="s">
        <v>2</v>
      </c>
      <c r="H58" s="3">
        <v>0</v>
      </c>
      <c r="I58" s="3">
        <v>0</v>
      </c>
      <c r="J58" s="3">
        <v>0</v>
      </c>
      <c r="K58" s="3">
        <v>0</v>
      </c>
    </row>
    <row r="59" spans="1:11" x14ac:dyDescent="0.25">
      <c r="A59" s="5" t="s">
        <v>2926</v>
      </c>
      <c r="B59" s="5" t="s">
        <v>2935</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2926</v>
      </c>
      <c r="B60" s="5" t="s">
        <v>3032</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2926</v>
      </c>
      <c r="B61" s="5" t="s">
        <v>3058</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2926</v>
      </c>
      <c r="B62" s="5" t="s">
        <v>3041</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v>0</v>
      </c>
      <c r="K62" s="3">
        <v>0</v>
      </c>
    </row>
    <row r="63" spans="1:11" x14ac:dyDescent="0.25">
      <c r="A63" s="5" t="s">
        <v>2926</v>
      </c>
      <c r="B63" s="5" t="s">
        <v>2927</v>
      </c>
      <c r="C63" s="12">
        <f>IFERROR(VLOOKUP(UPPER(CONCATENATE($B63," - ",$A63)),'[1]Segurados Civis'!$A$5:$H$2142,6,FALSE),"")</f>
        <v>193</v>
      </c>
      <c r="D63" s="12">
        <f>IFERROR(VLOOKUP(UPPER(CONCATENATE($B63," - ",$A63)),'[1]Segurados Civis'!$A$5:$H$2142,7,FALSE),"")</f>
        <v>20</v>
      </c>
      <c r="E63" s="12">
        <f>IFERROR(VLOOKUP(UPPER(CONCATENATE($B63," - ",$A63)),'[1]Segurados Civis'!$A$5:$H$2142,8,FALSE),"")</f>
        <v>3</v>
      </c>
      <c r="F63" s="12">
        <f t="shared" si="0"/>
        <v>216</v>
      </c>
      <c r="G63" s="5" t="s">
        <v>2</v>
      </c>
      <c r="H63" s="3">
        <v>0</v>
      </c>
      <c r="I63" s="3">
        <v>0</v>
      </c>
      <c r="J63" s="3">
        <v>0</v>
      </c>
      <c r="K63" s="3">
        <v>0</v>
      </c>
    </row>
    <row r="64" spans="1:11" x14ac:dyDescent="0.25">
      <c r="A64" s="5" t="s">
        <v>2926</v>
      </c>
      <c r="B64" s="5" t="s">
        <v>3037</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row r="65" spans="1:11" x14ac:dyDescent="0.25">
      <c r="A65" s="5" t="s">
        <v>2926</v>
      </c>
      <c r="B65" s="5" t="s">
        <v>3059</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v>0</v>
      </c>
      <c r="K65" s="3">
        <v>0</v>
      </c>
    </row>
    <row r="66" spans="1:11" x14ac:dyDescent="0.25">
      <c r="A66" s="5" t="s">
        <v>2926</v>
      </c>
      <c r="B66" s="5" t="s">
        <v>3103</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2926</v>
      </c>
      <c r="B67" s="5" t="s">
        <v>3068</v>
      </c>
      <c r="C67" s="12">
        <f>IFERROR(VLOOKUP(UPPER(CONCATENATE($B67," - ",$A67)),'[1]Segurados Civis'!$A$5:$H$2142,6,FALSE),"")</f>
        <v>653</v>
      </c>
      <c r="D67" s="12">
        <f>IFERROR(VLOOKUP(UPPER(CONCATENATE($B67," - ",$A67)),'[1]Segurados Civis'!$A$5:$H$2142,7,FALSE),"")</f>
        <v>88</v>
      </c>
      <c r="E67" s="12">
        <f>IFERROR(VLOOKUP(UPPER(CONCATENATE($B67," - ",$A67)),'[1]Segurados Civis'!$A$5:$H$2142,8,FALSE),"")</f>
        <v>7</v>
      </c>
      <c r="F67" s="12">
        <f t="shared" ref="F67:F130" si="1">IF(SUM(C67:E67)=0,"",SUM(C67:E67))</f>
        <v>748</v>
      </c>
      <c r="G67" s="5" t="s">
        <v>2</v>
      </c>
      <c r="H67" s="3">
        <v>0</v>
      </c>
      <c r="I67" s="3">
        <v>0</v>
      </c>
      <c r="J67" s="3">
        <v>0</v>
      </c>
      <c r="K67" s="3">
        <v>0</v>
      </c>
    </row>
    <row r="68" spans="1:11" x14ac:dyDescent="0.25">
      <c r="A68" s="5" t="s">
        <v>2926</v>
      </c>
      <c r="B68" s="5" t="s">
        <v>2986</v>
      </c>
      <c r="C68" s="12">
        <f>IFERROR(VLOOKUP(UPPER(CONCATENATE($B68," - ",$A68)),'[1]Segurados Civis'!$A$5:$H$2142,6,FALSE),"")</f>
        <v>280</v>
      </c>
      <c r="D68" s="12">
        <f>IFERROR(VLOOKUP(UPPER(CONCATENATE($B68," - ",$A68)),'[1]Segurados Civis'!$A$5:$H$2142,7,FALSE),"")</f>
        <v>9</v>
      </c>
      <c r="E68" s="12">
        <f>IFERROR(VLOOKUP(UPPER(CONCATENATE($B68," - ",$A68)),'[1]Segurados Civis'!$A$5:$H$2142,8,FALSE),"")</f>
        <v>0</v>
      </c>
      <c r="F68" s="12">
        <f t="shared" si="1"/>
        <v>289</v>
      </c>
      <c r="G68" s="5" t="s">
        <v>2</v>
      </c>
      <c r="H68" s="3">
        <v>0</v>
      </c>
      <c r="I68" s="3">
        <v>0</v>
      </c>
      <c r="J68" s="3">
        <v>0</v>
      </c>
      <c r="K68" s="3">
        <v>0</v>
      </c>
    </row>
    <row r="69" spans="1:11" x14ac:dyDescent="0.25">
      <c r="A69" s="5" t="s">
        <v>2926</v>
      </c>
      <c r="B69" s="5" t="s">
        <v>2965</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2926</v>
      </c>
      <c r="B70" s="5" t="s">
        <v>2936</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v>0</v>
      </c>
      <c r="K70" s="3">
        <v>0</v>
      </c>
    </row>
    <row r="71" spans="1:11" x14ac:dyDescent="0.25">
      <c r="A71" s="5" t="s">
        <v>2926</v>
      </c>
      <c r="B71" s="5" t="s">
        <v>3139</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622</v>
      </c>
      <c r="H71" s="3">
        <v>0</v>
      </c>
      <c r="I71" s="3">
        <v>0</v>
      </c>
      <c r="J71" s="3">
        <v>0</v>
      </c>
      <c r="K71" s="3">
        <v>0</v>
      </c>
    </row>
    <row r="72" spans="1:11" x14ac:dyDescent="0.25">
      <c r="A72" s="5" t="s">
        <v>2926</v>
      </c>
      <c r="B72" s="5" t="s">
        <v>2937</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5" t="s">
        <v>2926</v>
      </c>
      <c r="B73" s="5" t="s">
        <v>3136</v>
      </c>
      <c r="C73" s="12">
        <f>IFERROR(VLOOKUP(UPPER(CONCATENATE($B73," - ",$A73)),'[1]Segurados Civis'!$A$5:$H$2142,6,FALSE),"")</f>
        <v>103</v>
      </c>
      <c r="D73" s="12">
        <f>IFERROR(VLOOKUP(UPPER(CONCATENATE($B73," - ",$A73)),'[1]Segurados Civis'!$A$5:$H$2142,7,FALSE),"")</f>
        <v>14</v>
      </c>
      <c r="E73" s="12">
        <f>IFERROR(VLOOKUP(UPPER(CONCATENATE($B73," - ",$A73)),'[1]Segurados Civis'!$A$5:$H$2142,8,FALSE),"")</f>
        <v>1</v>
      </c>
      <c r="F73" s="12">
        <f t="shared" si="1"/>
        <v>118</v>
      </c>
      <c r="G73" s="5" t="s">
        <v>2</v>
      </c>
      <c r="H73" s="3">
        <v>0</v>
      </c>
      <c r="I73" s="3">
        <v>0</v>
      </c>
      <c r="J73" s="3">
        <v>0</v>
      </c>
      <c r="K73" s="3">
        <v>0</v>
      </c>
    </row>
    <row r="74" spans="1:11" x14ac:dyDescent="0.25">
      <c r="A74" s="5" t="s">
        <v>2926</v>
      </c>
      <c r="B74" s="5" t="s">
        <v>2971</v>
      </c>
      <c r="C74" s="12">
        <f>IFERROR(VLOOKUP(UPPER(CONCATENATE($B74," - ",$A74)),'[1]Segurados Civis'!$A$5:$H$2142,6,FALSE),"")</f>
        <v>276</v>
      </c>
      <c r="D74" s="12">
        <f>IFERROR(VLOOKUP(UPPER(CONCATENATE($B74," - ",$A74)),'[1]Segurados Civis'!$A$5:$H$2142,7,FALSE),"")</f>
        <v>23</v>
      </c>
      <c r="E74" s="12">
        <f>IFERROR(VLOOKUP(UPPER(CONCATENATE($B74," - ",$A74)),'[1]Segurados Civis'!$A$5:$H$2142,8,FALSE),"")</f>
        <v>2</v>
      </c>
      <c r="F74" s="12">
        <f t="shared" si="1"/>
        <v>301</v>
      </c>
      <c r="G74" s="5" t="s">
        <v>2</v>
      </c>
      <c r="H74" s="3">
        <v>1</v>
      </c>
      <c r="I74" s="3">
        <v>0</v>
      </c>
      <c r="J74" s="3">
        <v>0</v>
      </c>
      <c r="K74" s="3">
        <v>0</v>
      </c>
    </row>
    <row r="75" spans="1:11" x14ac:dyDescent="0.25">
      <c r="A75" s="5" t="s">
        <v>2926</v>
      </c>
      <c r="B75" s="5" t="s">
        <v>3085</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v>0</v>
      </c>
      <c r="K75" s="3">
        <v>0</v>
      </c>
    </row>
    <row r="76" spans="1:11" x14ac:dyDescent="0.25">
      <c r="A76" s="5" t="s">
        <v>2926</v>
      </c>
      <c r="B76" s="5" t="s">
        <v>3057</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4</v>
      </c>
      <c r="H76" s="3">
        <v>0</v>
      </c>
      <c r="I76" s="3">
        <v>0</v>
      </c>
      <c r="J76" s="3">
        <v>0</v>
      </c>
      <c r="K76" s="3">
        <v>0</v>
      </c>
    </row>
    <row r="77" spans="1:11" x14ac:dyDescent="0.25">
      <c r="A77" s="5" t="s">
        <v>2926</v>
      </c>
      <c r="B77" s="5" t="s">
        <v>3080</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v>0</v>
      </c>
      <c r="K77" s="3">
        <v>0</v>
      </c>
    </row>
    <row r="78" spans="1:11" x14ac:dyDescent="0.25">
      <c r="A78" s="5" t="s">
        <v>2926</v>
      </c>
      <c r="B78" s="5" t="s">
        <v>3011</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v>0</v>
      </c>
      <c r="K78" s="3">
        <v>0</v>
      </c>
    </row>
    <row r="79" spans="1:11" x14ac:dyDescent="0.25">
      <c r="A79" s="5" t="s">
        <v>2926</v>
      </c>
      <c r="B79" s="5" t="s">
        <v>2960</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v>0</v>
      </c>
      <c r="K79" s="3">
        <v>0</v>
      </c>
    </row>
    <row r="80" spans="1:11" x14ac:dyDescent="0.25">
      <c r="A80" s="5" t="s">
        <v>2926</v>
      </c>
      <c r="B80" s="5" t="s">
        <v>3132</v>
      </c>
      <c r="C80" s="12">
        <f>IFERROR(VLOOKUP(UPPER(CONCATENATE($B80," - ",$A80)),'[1]Segurados Civis'!$A$5:$H$2142,6,FALSE),"")</f>
        <v>170</v>
      </c>
      <c r="D80" s="12">
        <f>IFERROR(VLOOKUP(UPPER(CONCATENATE($B80," - ",$A80)),'[1]Segurados Civis'!$A$5:$H$2142,7,FALSE),"")</f>
        <v>15</v>
      </c>
      <c r="E80" s="12">
        <f>IFERROR(VLOOKUP(UPPER(CONCATENATE($B80," - ",$A80)),'[1]Segurados Civis'!$A$5:$H$2142,8,FALSE),"")</f>
        <v>0</v>
      </c>
      <c r="F80" s="12">
        <f t="shared" si="1"/>
        <v>185</v>
      </c>
      <c r="G80" s="5" t="s">
        <v>2</v>
      </c>
      <c r="H80" s="3">
        <v>0</v>
      </c>
      <c r="I80" s="3">
        <v>0</v>
      </c>
      <c r="J80" s="3">
        <v>0</v>
      </c>
      <c r="K80" s="3">
        <v>0</v>
      </c>
    </row>
    <row r="81" spans="1:11" x14ac:dyDescent="0.25">
      <c r="A81" s="5" t="s">
        <v>2926</v>
      </c>
      <c r="B81" s="5" t="s">
        <v>3135</v>
      </c>
      <c r="C81" s="12">
        <f>IFERROR(VLOOKUP(UPPER(CONCATENATE($B81," - ",$A81)),'[1]Segurados Civis'!$A$5:$H$2142,6,FALSE),"")</f>
        <v>1125</v>
      </c>
      <c r="D81" s="12">
        <f>IFERROR(VLOOKUP(UPPER(CONCATENATE($B81," - ",$A81)),'[1]Segurados Civis'!$A$5:$H$2142,7,FALSE),"")</f>
        <v>146</v>
      </c>
      <c r="E81" s="12">
        <f>IFERROR(VLOOKUP(UPPER(CONCATENATE($B81," - ",$A81)),'[1]Segurados Civis'!$A$5:$H$2142,8,FALSE),"")</f>
        <v>26</v>
      </c>
      <c r="F81" s="12">
        <f t="shared" si="1"/>
        <v>1297</v>
      </c>
      <c r="G81" s="5" t="s">
        <v>2</v>
      </c>
      <c r="H81" s="3">
        <v>0</v>
      </c>
      <c r="I81" s="3">
        <v>0</v>
      </c>
      <c r="J81" s="3">
        <v>0</v>
      </c>
      <c r="K81" s="3">
        <v>0</v>
      </c>
    </row>
    <row r="82" spans="1:11" x14ac:dyDescent="0.25">
      <c r="A82" s="5" t="s">
        <v>2926</v>
      </c>
      <c r="B82" s="5" t="s">
        <v>2998</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v>0</v>
      </c>
      <c r="K82" s="3">
        <v>0</v>
      </c>
    </row>
    <row r="83" spans="1:11" x14ac:dyDescent="0.25">
      <c r="A83" s="5" t="s">
        <v>2926</v>
      </c>
      <c r="B83" s="5" t="s">
        <v>3086</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v>0</v>
      </c>
      <c r="K83" s="3">
        <v>0</v>
      </c>
    </row>
    <row r="84" spans="1:11" x14ac:dyDescent="0.25">
      <c r="A84" s="5" t="s">
        <v>2926</v>
      </c>
      <c r="B84" s="5" t="s">
        <v>2930</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v>0</v>
      </c>
      <c r="J84" s="3">
        <v>0</v>
      </c>
      <c r="K84" s="3">
        <v>0</v>
      </c>
    </row>
    <row r="85" spans="1:11" x14ac:dyDescent="0.25">
      <c r="A85" s="5" t="s">
        <v>2926</v>
      </c>
      <c r="B85" s="5" t="s">
        <v>3042</v>
      </c>
      <c r="C85" s="12">
        <f>IFERROR(VLOOKUP(UPPER(CONCATENATE($B85," - ",$A85)),'[1]Segurados Civis'!$A$5:$H$2142,6,FALSE),"")</f>
        <v>1430</v>
      </c>
      <c r="D85" s="12">
        <f>IFERROR(VLOOKUP(UPPER(CONCATENATE($B85," - ",$A85)),'[1]Segurados Civis'!$A$5:$H$2142,7,FALSE),"")</f>
        <v>111</v>
      </c>
      <c r="E85" s="12">
        <f>IFERROR(VLOOKUP(UPPER(CONCATENATE($B85," - ",$A85)),'[1]Segurados Civis'!$A$5:$H$2142,8,FALSE),"")</f>
        <v>23</v>
      </c>
      <c r="F85" s="12">
        <f t="shared" si="1"/>
        <v>1564</v>
      </c>
      <c r="G85" s="5" t="s">
        <v>2</v>
      </c>
      <c r="H85" s="3">
        <v>0</v>
      </c>
      <c r="I85" s="3">
        <v>0</v>
      </c>
      <c r="J85" s="3">
        <v>0</v>
      </c>
      <c r="K85" s="3">
        <v>0</v>
      </c>
    </row>
    <row r="86" spans="1:11" x14ac:dyDescent="0.25">
      <c r="A86" s="5" t="s">
        <v>2926</v>
      </c>
      <c r="B86" s="5" t="s">
        <v>3092</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v>0</v>
      </c>
      <c r="K86" s="3">
        <v>0</v>
      </c>
    </row>
    <row r="87" spans="1:11" x14ac:dyDescent="0.25">
      <c r="A87" s="5" t="s">
        <v>2926</v>
      </c>
      <c r="B87" s="5" t="s">
        <v>3043</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v>0</v>
      </c>
      <c r="K87" s="3">
        <v>0</v>
      </c>
    </row>
    <row r="88" spans="1:11" x14ac:dyDescent="0.25">
      <c r="A88" s="5" t="s">
        <v>2926</v>
      </c>
      <c r="B88" s="5" t="s">
        <v>2973</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v>0</v>
      </c>
      <c r="K88" s="3">
        <v>0</v>
      </c>
    </row>
    <row r="89" spans="1:11" x14ac:dyDescent="0.25">
      <c r="A89" s="5" t="s">
        <v>2926</v>
      </c>
      <c r="B89" s="5" t="s">
        <v>3067</v>
      </c>
      <c r="C89" s="12">
        <f>IFERROR(VLOOKUP(UPPER(CONCATENATE($B89," - ",$A89)),'[1]Segurados Civis'!$A$5:$H$2142,6,FALSE),"")</f>
        <v>248</v>
      </c>
      <c r="D89" s="12">
        <f>IFERROR(VLOOKUP(UPPER(CONCATENATE($B89," - ",$A89)),'[1]Segurados Civis'!$A$5:$H$2142,7,FALSE),"")</f>
        <v>35</v>
      </c>
      <c r="E89" s="12">
        <f>IFERROR(VLOOKUP(UPPER(CONCATENATE($B89," - ",$A89)),'[1]Segurados Civis'!$A$5:$H$2142,8,FALSE),"")</f>
        <v>2</v>
      </c>
      <c r="F89" s="12">
        <f t="shared" si="1"/>
        <v>285</v>
      </c>
      <c r="G89" s="5" t="s">
        <v>2</v>
      </c>
      <c r="H89" s="3">
        <v>1</v>
      </c>
      <c r="I89" s="3">
        <v>0</v>
      </c>
      <c r="J89" s="3">
        <v>0</v>
      </c>
      <c r="K89" s="3">
        <v>0</v>
      </c>
    </row>
    <row r="90" spans="1:11" x14ac:dyDescent="0.25">
      <c r="A90" s="5" t="s">
        <v>2926</v>
      </c>
      <c r="B90" s="5" t="s">
        <v>3140</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2</v>
      </c>
      <c r="H90" s="3">
        <v>0</v>
      </c>
      <c r="I90" s="3">
        <v>0</v>
      </c>
      <c r="J90" s="3">
        <v>0</v>
      </c>
      <c r="K90" s="3">
        <v>0</v>
      </c>
    </row>
    <row r="91" spans="1:11" x14ac:dyDescent="0.25">
      <c r="A91" s="5" t="s">
        <v>2926</v>
      </c>
      <c r="B91" s="5" t="s">
        <v>2999</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v>0</v>
      </c>
      <c r="K91" s="3">
        <v>0</v>
      </c>
    </row>
    <row r="92" spans="1:11" x14ac:dyDescent="0.25">
      <c r="A92" s="5" t="s">
        <v>2926</v>
      </c>
      <c r="B92" s="5" t="s">
        <v>3053</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v>0</v>
      </c>
      <c r="J92" s="3">
        <v>0</v>
      </c>
      <c r="K92" s="3">
        <v>0</v>
      </c>
    </row>
    <row r="93" spans="1:11" x14ac:dyDescent="0.25">
      <c r="A93" s="5" t="s">
        <v>2926</v>
      </c>
      <c r="B93" s="5" t="s">
        <v>2944</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v>0</v>
      </c>
      <c r="K93" s="3">
        <v>0</v>
      </c>
    </row>
    <row r="94" spans="1:11" x14ac:dyDescent="0.25">
      <c r="A94" s="5" t="s">
        <v>2926</v>
      </c>
      <c r="B94" s="5" t="s">
        <v>2966</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v>0</v>
      </c>
      <c r="J94" s="3">
        <v>0</v>
      </c>
      <c r="K94" s="3">
        <v>0</v>
      </c>
    </row>
    <row r="95" spans="1:11" x14ac:dyDescent="0.25">
      <c r="A95" s="5" t="s">
        <v>2926</v>
      </c>
      <c r="B95" s="5" t="s">
        <v>3023</v>
      </c>
      <c r="C95" s="12">
        <f>IFERROR(VLOOKUP(UPPER(CONCATENATE($B95," - ",$A95)),'[1]Segurados Civis'!$A$5:$H$2142,6,FALSE),"")</f>
        <v>147</v>
      </c>
      <c r="D95" s="12">
        <f>IFERROR(VLOOKUP(UPPER(CONCATENATE($B95," - ",$A95)),'[1]Segurados Civis'!$A$5:$H$2142,7,FALSE),"")</f>
        <v>15</v>
      </c>
      <c r="E95" s="12">
        <f>IFERROR(VLOOKUP(UPPER(CONCATENATE($B95," - ",$A95)),'[1]Segurados Civis'!$A$5:$H$2142,8,FALSE),"")</f>
        <v>2</v>
      </c>
      <c r="F95" s="12">
        <f t="shared" si="1"/>
        <v>164</v>
      </c>
      <c r="G95" s="5" t="s">
        <v>2</v>
      </c>
      <c r="H95" s="3">
        <v>1</v>
      </c>
      <c r="I95" s="3">
        <v>0</v>
      </c>
      <c r="J95" s="3">
        <v>0</v>
      </c>
      <c r="K95" s="3">
        <v>0</v>
      </c>
    </row>
    <row r="96" spans="1:11" x14ac:dyDescent="0.25">
      <c r="A96" s="5" t="s">
        <v>2926</v>
      </c>
      <c r="B96" s="5" t="s">
        <v>2983</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v>0</v>
      </c>
      <c r="K96" s="3">
        <v>0</v>
      </c>
    </row>
    <row r="97" spans="1:11" x14ac:dyDescent="0.25">
      <c r="A97" s="5" t="s">
        <v>2926</v>
      </c>
      <c r="B97" s="5" t="s">
        <v>3038</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v>0</v>
      </c>
      <c r="K97" s="3">
        <v>0</v>
      </c>
    </row>
    <row r="98" spans="1:11" x14ac:dyDescent="0.25">
      <c r="A98" s="5" t="s">
        <v>2926</v>
      </c>
      <c r="B98" s="5" t="s">
        <v>2931</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v>0</v>
      </c>
      <c r="K98" s="3">
        <v>0</v>
      </c>
    </row>
    <row r="99" spans="1:11" x14ac:dyDescent="0.25">
      <c r="A99" s="5" t="s">
        <v>2926</v>
      </c>
      <c r="B99" s="5" t="s">
        <v>3012</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v>0</v>
      </c>
      <c r="K99" s="3">
        <v>0</v>
      </c>
    </row>
    <row r="100" spans="1:11" x14ac:dyDescent="0.25">
      <c r="A100" s="5" t="s">
        <v>2926</v>
      </c>
      <c r="B100" s="5" t="s">
        <v>2991</v>
      </c>
      <c r="C100" s="12">
        <f>IFERROR(VLOOKUP(UPPER(CONCATENATE($B100," - ",$A100)),'[1]Segurados Civis'!$A$5:$H$2142,6,FALSE),"")</f>
        <v>250</v>
      </c>
      <c r="D100" s="12">
        <f>IFERROR(VLOOKUP(UPPER(CONCATENATE($B100," - ",$A100)),'[1]Segurados Civis'!$A$5:$H$2142,7,FALSE),"")</f>
        <v>49</v>
      </c>
      <c r="E100" s="12">
        <f>IFERROR(VLOOKUP(UPPER(CONCATENATE($B100," - ",$A100)),'[1]Segurados Civis'!$A$5:$H$2142,8,FALSE),"")</f>
        <v>3</v>
      </c>
      <c r="F100" s="12">
        <f t="shared" si="1"/>
        <v>302</v>
      </c>
      <c r="G100" s="5" t="s">
        <v>2</v>
      </c>
      <c r="H100" s="3">
        <v>0</v>
      </c>
      <c r="I100" s="3">
        <v>0</v>
      </c>
      <c r="J100" s="3">
        <v>0</v>
      </c>
      <c r="K100" s="3">
        <v>0</v>
      </c>
    </row>
    <row r="101" spans="1:11" x14ac:dyDescent="0.25">
      <c r="A101" s="5" t="s">
        <v>2926</v>
      </c>
      <c r="B101" s="5" t="s">
        <v>3060</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v>0</v>
      </c>
      <c r="K101" s="3">
        <v>0</v>
      </c>
    </row>
    <row r="102" spans="1:11" x14ac:dyDescent="0.25">
      <c r="A102" s="5" t="s">
        <v>2926</v>
      </c>
      <c r="B102" s="5" t="s">
        <v>2948</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v>0</v>
      </c>
      <c r="K102" s="3">
        <v>0</v>
      </c>
    </row>
    <row r="103" spans="1:11" x14ac:dyDescent="0.25">
      <c r="A103" s="5" t="s">
        <v>2926</v>
      </c>
      <c r="B103" s="5" t="s">
        <v>3025</v>
      </c>
      <c r="C103" s="12">
        <f>IFERROR(VLOOKUP(UPPER(CONCATENATE($B103," - ",$A103)),'[1]Segurados Civis'!$A$5:$H$2142,6,FALSE),"")</f>
        <v>341</v>
      </c>
      <c r="D103" s="12">
        <f>IFERROR(VLOOKUP(UPPER(CONCATENATE($B103," - ",$A103)),'[1]Segurados Civis'!$A$5:$H$2142,7,FALSE),"")</f>
        <v>47</v>
      </c>
      <c r="E103" s="12">
        <f>IFERROR(VLOOKUP(UPPER(CONCATENATE($B103," - ",$A103)),'[1]Segurados Civis'!$A$5:$H$2142,8,FALSE),"")</f>
        <v>2</v>
      </c>
      <c r="F103" s="12">
        <f t="shared" si="1"/>
        <v>390</v>
      </c>
      <c r="G103" s="5" t="s">
        <v>2</v>
      </c>
      <c r="H103" s="3">
        <v>0</v>
      </c>
      <c r="I103" s="3">
        <v>0</v>
      </c>
      <c r="J103" s="3">
        <v>0</v>
      </c>
      <c r="K103" s="3">
        <v>0</v>
      </c>
    </row>
    <row r="104" spans="1:11" x14ac:dyDescent="0.25">
      <c r="A104" s="5" t="s">
        <v>2926</v>
      </c>
      <c r="B104" s="5" t="s">
        <v>2945</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v>0</v>
      </c>
      <c r="K104" s="3">
        <v>0</v>
      </c>
    </row>
    <row r="105" spans="1:11" x14ac:dyDescent="0.25">
      <c r="A105" s="5" t="s">
        <v>2926</v>
      </c>
      <c r="B105" s="5" t="s">
        <v>2984</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v>0</v>
      </c>
      <c r="K105" s="3">
        <v>0</v>
      </c>
    </row>
    <row r="106" spans="1:11" x14ac:dyDescent="0.25">
      <c r="A106" s="5" t="s">
        <v>2926</v>
      </c>
      <c r="B106" s="5" t="s">
        <v>2967</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v>0</v>
      </c>
      <c r="K106" s="3">
        <v>0</v>
      </c>
    </row>
    <row r="107" spans="1:11" x14ac:dyDescent="0.25">
      <c r="A107" s="5" t="s">
        <v>2926</v>
      </c>
      <c r="B107" s="5" t="s">
        <v>3093</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v>0</v>
      </c>
      <c r="K107" s="3">
        <v>0</v>
      </c>
    </row>
    <row r="108" spans="1:11" x14ac:dyDescent="0.25">
      <c r="A108" s="5" t="s">
        <v>2926</v>
      </c>
      <c r="B108" s="5" t="s">
        <v>2993</v>
      </c>
      <c r="C108" s="12">
        <f>IFERROR(VLOOKUP(UPPER(CONCATENATE($B108," - ",$A108)),'[1]Segurados Civis'!$A$5:$H$2142,6,FALSE),"")</f>
        <v>275</v>
      </c>
      <c r="D108" s="12">
        <f>IFERROR(VLOOKUP(UPPER(CONCATENATE($B108," - ",$A108)),'[1]Segurados Civis'!$A$5:$H$2142,7,FALSE),"")</f>
        <v>0</v>
      </c>
      <c r="E108" s="12">
        <f>IFERROR(VLOOKUP(UPPER(CONCATENATE($B108," - ",$A108)),'[1]Segurados Civis'!$A$5:$H$2142,8,FALSE),"")</f>
        <v>0</v>
      </c>
      <c r="F108" s="12">
        <f t="shared" si="1"/>
        <v>275</v>
      </c>
      <c r="G108" s="5" t="s">
        <v>2</v>
      </c>
      <c r="H108" s="3">
        <v>1</v>
      </c>
      <c r="I108" s="3">
        <v>0</v>
      </c>
      <c r="J108" s="3">
        <v>1</v>
      </c>
      <c r="K108" s="3">
        <v>0</v>
      </c>
    </row>
    <row r="109" spans="1:11" x14ac:dyDescent="0.25">
      <c r="A109" s="5" t="s">
        <v>2926</v>
      </c>
      <c r="B109" s="5" t="s">
        <v>2932</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v>0</v>
      </c>
      <c r="K109" s="3">
        <v>0</v>
      </c>
    </row>
    <row r="110" spans="1:11" x14ac:dyDescent="0.25">
      <c r="A110" s="5" t="s">
        <v>2926</v>
      </c>
      <c r="B110" s="5" t="s">
        <v>3035</v>
      </c>
      <c r="C110" s="12">
        <f>IFERROR(VLOOKUP(UPPER(CONCATENATE($B110," - ",$A110)),'[1]Segurados Civis'!$A$5:$H$2142,6,FALSE),"")</f>
        <v>798</v>
      </c>
      <c r="D110" s="12">
        <f>IFERROR(VLOOKUP(UPPER(CONCATENATE($B110," - ",$A110)),'[1]Segurados Civis'!$A$5:$H$2142,7,FALSE),"")</f>
        <v>85</v>
      </c>
      <c r="E110" s="12">
        <f>IFERROR(VLOOKUP(UPPER(CONCATENATE($B110," - ",$A110)),'[1]Segurados Civis'!$A$5:$H$2142,8,FALSE),"")</f>
        <v>25</v>
      </c>
      <c r="F110" s="12">
        <f t="shared" si="1"/>
        <v>908</v>
      </c>
      <c r="G110" s="5" t="s">
        <v>2</v>
      </c>
      <c r="H110" s="3">
        <v>0</v>
      </c>
      <c r="I110" s="3">
        <v>0</v>
      </c>
      <c r="J110" s="3">
        <v>0</v>
      </c>
      <c r="K110" s="3">
        <v>0</v>
      </c>
    </row>
    <row r="111" spans="1:11" x14ac:dyDescent="0.25">
      <c r="A111" s="5" t="s">
        <v>2926</v>
      </c>
      <c r="B111" s="5" t="s">
        <v>3126</v>
      </c>
      <c r="C111" s="12">
        <f>IFERROR(VLOOKUP(UPPER(CONCATENATE($B111," - ",$A111)),'[1]Segurados Civis'!$A$5:$H$2142,6,FALSE),"")</f>
        <v>181</v>
      </c>
      <c r="D111" s="12">
        <f>IFERROR(VLOOKUP(UPPER(CONCATENATE($B111," - ",$A111)),'[1]Segurados Civis'!$A$5:$H$2142,7,FALSE),"")</f>
        <v>12</v>
      </c>
      <c r="E111" s="12">
        <f>IFERROR(VLOOKUP(UPPER(CONCATENATE($B111," - ",$A111)),'[1]Segurados Civis'!$A$5:$H$2142,8,FALSE),"")</f>
        <v>0</v>
      </c>
      <c r="F111" s="12">
        <f t="shared" si="1"/>
        <v>193</v>
      </c>
      <c r="G111" s="5" t="s">
        <v>2</v>
      </c>
      <c r="H111" s="3">
        <v>0</v>
      </c>
      <c r="I111" s="3">
        <v>0</v>
      </c>
      <c r="J111" s="3">
        <v>0</v>
      </c>
      <c r="K111" s="3">
        <v>0</v>
      </c>
    </row>
    <row r="112" spans="1:11" x14ac:dyDescent="0.25">
      <c r="A112" s="5" t="s">
        <v>2926</v>
      </c>
      <c r="B112" s="5" t="s">
        <v>3054</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v>0</v>
      </c>
      <c r="K112" s="3">
        <v>0</v>
      </c>
    </row>
    <row r="113" spans="1:11" x14ac:dyDescent="0.25">
      <c r="A113" s="5" t="s">
        <v>2926</v>
      </c>
      <c r="B113" s="5" t="s">
        <v>2925</v>
      </c>
      <c r="C113" s="12">
        <f>IFERROR(VLOOKUP(UPPER(CONCATENATE($B113," - ",$A113)),'[1]Segurados Civis'!$A$5:$H$2142,6,FALSE),"")</f>
        <v>139</v>
      </c>
      <c r="D113" s="12">
        <f>IFERROR(VLOOKUP(UPPER(CONCATENATE($B113," - ",$A113)),'[1]Segurados Civis'!$A$5:$H$2142,7,FALSE),"")</f>
        <v>22</v>
      </c>
      <c r="E113" s="12">
        <f>IFERROR(VLOOKUP(UPPER(CONCATENATE($B113," - ",$A113)),'[1]Segurados Civis'!$A$5:$H$2142,8,FALSE),"")</f>
        <v>2</v>
      </c>
      <c r="F113" s="12">
        <f t="shared" si="1"/>
        <v>163</v>
      </c>
      <c r="G113" s="5" t="s">
        <v>2</v>
      </c>
      <c r="H113" s="3">
        <v>0</v>
      </c>
      <c r="I113" s="3">
        <v>0</v>
      </c>
      <c r="J113" s="3">
        <v>0</v>
      </c>
      <c r="K113" s="3">
        <v>0</v>
      </c>
    </row>
    <row r="114" spans="1:11" x14ac:dyDescent="0.25">
      <c r="A114" s="5" t="s">
        <v>2926</v>
      </c>
      <c r="B114" s="5" t="s">
        <v>3033</v>
      </c>
      <c r="C114" s="12">
        <f>IFERROR(VLOOKUP(UPPER(CONCATENATE($B114," - ",$A114)),'[1]Segurados Civis'!$A$5:$H$2142,6,FALSE),"")</f>
        <v>282</v>
      </c>
      <c r="D114" s="12">
        <f>IFERROR(VLOOKUP(UPPER(CONCATENATE($B114," - ",$A114)),'[1]Segurados Civis'!$A$5:$H$2142,7,FALSE),"")</f>
        <v>64</v>
      </c>
      <c r="E114" s="12">
        <f>IFERROR(VLOOKUP(UPPER(CONCATENATE($B114," - ",$A114)),'[1]Segurados Civis'!$A$5:$H$2142,8,FALSE),"")</f>
        <v>7</v>
      </c>
      <c r="F114" s="12">
        <f t="shared" si="1"/>
        <v>353</v>
      </c>
      <c r="G114" s="5" t="s">
        <v>2</v>
      </c>
      <c r="H114" s="3">
        <v>0</v>
      </c>
      <c r="I114" s="3">
        <v>0</v>
      </c>
      <c r="J114" s="3">
        <v>0</v>
      </c>
      <c r="K114" s="3">
        <v>0</v>
      </c>
    </row>
    <row r="115" spans="1:11" x14ac:dyDescent="0.25">
      <c r="A115" s="5" t="s">
        <v>2926</v>
      </c>
      <c r="B115" s="5" t="s">
        <v>3033</v>
      </c>
      <c r="C115" s="12">
        <f>IFERROR(VLOOKUP(UPPER(CONCATENATE($B115," - ",$A115)),'[1]Segurados Civis'!$A$5:$H$2142,6,FALSE),"")</f>
        <v>282</v>
      </c>
      <c r="D115" s="12">
        <f>IFERROR(VLOOKUP(UPPER(CONCATENATE($B115," - ",$A115)),'[1]Segurados Civis'!$A$5:$H$2142,7,FALSE),"")</f>
        <v>64</v>
      </c>
      <c r="E115" s="12">
        <f>IFERROR(VLOOKUP(UPPER(CONCATENATE($B115," - ",$A115)),'[1]Segurados Civis'!$A$5:$H$2142,8,FALSE),"")</f>
        <v>7</v>
      </c>
      <c r="F115" s="12">
        <f t="shared" si="1"/>
        <v>353</v>
      </c>
      <c r="G115" s="5" t="s">
        <v>2</v>
      </c>
      <c r="H115" s="3">
        <v>0</v>
      </c>
      <c r="I115" s="3">
        <v>0</v>
      </c>
      <c r="J115" s="3">
        <v>0</v>
      </c>
      <c r="K115" s="3">
        <v>0</v>
      </c>
    </row>
    <row r="116" spans="1:11" x14ac:dyDescent="0.25">
      <c r="A116" s="5" t="s">
        <v>2926</v>
      </c>
      <c r="B116" s="5" t="s">
        <v>2972</v>
      </c>
      <c r="C116" s="12">
        <f>IFERROR(VLOOKUP(UPPER(CONCATENATE($B116," - ",$A116)),'[1]Segurados Civis'!$A$5:$H$2142,6,FALSE),"")</f>
        <v>335</v>
      </c>
      <c r="D116" s="12">
        <f>IFERROR(VLOOKUP(UPPER(CONCATENATE($B116," - ",$A116)),'[1]Segurados Civis'!$A$5:$H$2142,7,FALSE),"")</f>
        <v>19</v>
      </c>
      <c r="E116" s="12">
        <f>IFERROR(VLOOKUP(UPPER(CONCATENATE($B116," - ",$A116)),'[1]Segurados Civis'!$A$5:$H$2142,8,FALSE),"")</f>
        <v>0</v>
      </c>
      <c r="F116" s="12">
        <f t="shared" si="1"/>
        <v>354</v>
      </c>
      <c r="G116" s="5" t="s">
        <v>2</v>
      </c>
      <c r="H116" s="3">
        <v>0</v>
      </c>
      <c r="I116" s="3">
        <v>0</v>
      </c>
      <c r="J116" s="3">
        <v>0</v>
      </c>
      <c r="K116" s="3">
        <v>0</v>
      </c>
    </row>
    <row r="117" spans="1:11" x14ac:dyDescent="0.25">
      <c r="A117" s="5" t="s">
        <v>2926</v>
      </c>
      <c r="B117" s="5" t="s">
        <v>2951</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v>0</v>
      </c>
      <c r="K117" s="3">
        <v>0</v>
      </c>
    </row>
    <row r="118" spans="1:11" x14ac:dyDescent="0.25">
      <c r="A118" s="5" t="s">
        <v>2926</v>
      </c>
      <c r="B118" s="5" t="s">
        <v>3024</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v>0</v>
      </c>
      <c r="K118" s="3">
        <v>0</v>
      </c>
    </row>
    <row r="119" spans="1:11" x14ac:dyDescent="0.25">
      <c r="A119" s="5" t="s">
        <v>2926</v>
      </c>
      <c r="B119" s="5" t="s">
        <v>3039</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v>0</v>
      </c>
      <c r="K119" s="3">
        <v>0</v>
      </c>
    </row>
    <row r="120" spans="1:11" x14ac:dyDescent="0.25">
      <c r="A120" s="5" t="s">
        <v>2926</v>
      </c>
      <c r="B120" s="5" t="s">
        <v>3069</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5" t="s">
        <v>4</v>
      </c>
      <c r="H120" s="3">
        <v>0</v>
      </c>
      <c r="I120" s="3">
        <v>0</v>
      </c>
      <c r="J120" s="3">
        <v>0</v>
      </c>
      <c r="K120" s="3">
        <v>0</v>
      </c>
    </row>
    <row r="121" spans="1:11" x14ac:dyDescent="0.25">
      <c r="A121" s="5" t="s">
        <v>2926</v>
      </c>
      <c r="B121" s="5" t="s">
        <v>3118</v>
      </c>
      <c r="C121" s="12">
        <f>IFERROR(VLOOKUP(UPPER(CONCATENATE($B121," - ",$A121)),'[1]Segurados Civis'!$A$5:$H$2142,6,FALSE),"")</f>
        <v>171</v>
      </c>
      <c r="D121" s="12">
        <f>IFERROR(VLOOKUP(UPPER(CONCATENATE($B121," - ",$A121)),'[1]Segurados Civis'!$A$5:$H$2142,7,FALSE),"")</f>
        <v>34</v>
      </c>
      <c r="E121" s="12">
        <f>IFERROR(VLOOKUP(UPPER(CONCATENATE($B121," - ",$A121)),'[1]Segurados Civis'!$A$5:$H$2142,8,FALSE),"")</f>
        <v>1</v>
      </c>
      <c r="F121" s="12">
        <f t="shared" si="1"/>
        <v>206</v>
      </c>
      <c r="G121" s="5" t="s">
        <v>2</v>
      </c>
      <c r="H121" s="3">
        <v>0</v>
      </c>
      <c r="I121" s="3">
        <v>0</v>
      </c>
      <c r="J121" s="3">
        <v>0</v>
      </c>
      <c r="K121" s="3">
        <v>0</v>
      </c>
    </row>
    <row r="122" spans="1:11" x14ac:dyDescent="0.25">
      <c r="A122" s="5" t="s">
        <v>2926</v>
      </c>
      <c r="B122" s="5" t="s">
        <v>3072</v>
      </c>
      <c r="C122" s="12">
        <f>IFERROR(VLOOKUP(UPPER(CONCATENATE($B122," - ",$A122)),'[1]Segurados Civis'!$A$5:$H$2142,6,FALSE),"")</f>
        <v>783</v>
      </c>
      <c r="D122" s="12">
        <f>IFERROR(VLOOKUP(UPPER(CONCATENATE($B122," - ",$A122)),'[1]Segurados Civis'!$A$5:$H$2142,7,FALSE),"")</f>
        <v>144</v>
      </c>
      <c r="E122" s="12">
        <f>IFERROR(VLOOKUP(UPPER(CONCATENATE($B122," - ",$A122)),'[1]Segurados Civis'!$A$5:$H$2142,8,FALSE),"")</f>
        <v>26</v>
      </c>
      <c r="F122" s="12">
        <f t="shared" si="1"/>
        <v>953</v>
      </c>
      <c r="G122" s="5" t="s">
        <v>2</v>
      </c>
      <c r="H122" s="3">
        <v>0</v>
      </c>
      <c r="I122" s="3">
        <v>0</v>
      </c>
      <c r="J122" s="3">
        <v>0</v>
      </c>
      <c r="K122" s="3">
        <v>0</v>
      </c>
    </row>
    <row r="123" spans="1:11" x14ac:dyDescent="0.25">
      <c r="A123" s="5" t="s">
        <v>2926</v>
      </c>
      <c r="B123" s="5" t="s">
        <v>3061</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v>0</v>
      </c>
      <c r="K123" s="3">
        <v>0</v>
      </c>
    </row>
    <row r="124" spans="1:11" x14ac:dyDescent="0.25">
      <c r="A124" s="5" t="s">
        <v>2926</v>
      </c>
      <c r="B124" s="5" t="s">
        <v>3062</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v>0</v>
      </c>
      <c r="K124" s="3">
        <v>0</v>
      </c>
    </row>
    <row r="125" spans="1:11" x14ac:dyDescent="0.25">
      <c r="A125" s="5" t="s">
        <v>2926</v>
      </c>
      <c r="B125" s="5" t="s">
        <v>3081</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v>0</v>
      </c>
      <c r="K125" s="3">
        <v>0</v>
      </c>
    </row>
    <row r="126" spans="1:11" x14ac:dyDescent="0.25">
      <c r="A126" s="5" t="s">
        <v>2926</v>
      </c>
      <c r="B126" s="5" t="s">
        <v>3045</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v>0</v>
      </c>
      <c r="K126" s="3">
        <v>0</v>
      </c>
    </row>
    <row r="127" spans="1:11" x14ac:dyDescent="0.25">
      <c r="A127" s="5" t="s">
        <v>2926</v>
      </c>
      <c r="B127" s="5" t="s">
        <v>3000</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v>0</v>
      </c>
      <c r="K127" s="3">
        <v>0</v>
      </c>
    </row>
    <row r="128" spans="1:11" x14ac:dyDescent="0.25">
      <c r="A128" s="5" t="s">
        <v>2926</v>
      </c>
      <c r="B128" s="5" t="s">
        <v>2975</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v>0</v>
      </c>
      <c r="K128" s="3">
        <v>0</v>
      </c>
    </row>
    <row r="129" spans="1:11" x14ac:dyDescent="0.25">
      <c r="A129" s="5" t="s">
        <v>2926</v>
      </c>
      <c r="B129" s="5" t="s">
        <v>3122</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2</v>
      </c>
      <c r="H129" s="3">
        <v>0</v>
      </c>
      <c r="I129" s="3">
        <v>0</v>
      </c>
      <c r="J129" s="3">
        <v>0</v>
      </c>
      <c r="K129" s="3">
        <v>0</v>
      </c>
    </row>
    <row r="130" spans="1:11" x14ac:dyDescent="0.25">
      <c r="A130" s="5" t="s">
        <v>2926</v>
      </c>
      <c r="B130" s="5" t="s">
        <v>3001</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v>0</v>
      </c>
      <c r="K130" s="3">
        <v>0</v>
      </c>
    </row>
    <row r="131" spans="1:11" x14ac:dyDescent="0.25">
      <c r="A131" s="5" t="s">
        <v>2926</v>
      </c>
      <c r="B131" s="5" t="s">
        <v>3002</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v>0</v>
      </c>
      <c r="J131" s="3">
        <v>0</v>
      </c>
      <c r="K131" s="3">
        <v>0</v>
      </c>
    </row>
    <row r="132" spans="1:11" x14ac:dyDescent="0.25">
      <c r="A132" s="5" t="s">
        <v>2926</v>
      </c>
      <c r="B132" s="5" t="s">
        <v>3075</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v>0</v>
      </c>
      <c r="K132" s="3">
        <v>0</v>
      </c>
    </row>
    <row r="133" spans="1:11" x14ac:dyDescent="0.25">
      <c r="A133" s="5" t="s">
        <v>2926</v>
      </c>
      <c r="B133" s="5" t="s">
        <v>2976</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v>0</v>
      </c>
      <c r="K133" s="3">
        <v>0</v>
      </c>
    </row>
    <row r="134" spans="1:11" x14ac:dyDescent="0.25">
      <c r="A134" s="5" t="s">
        <v>2926</v>
      </c>
      <c r="B134" s="5" t="s">
        <v>2977</v>
      </c>
      <c r="C134" s="12" t="str">
        <f>IFERROR(VLOOKUP(UPPER(CONCATENATE($B134," - ",$A134)),'[1]Segurados Civis'!$A$5:$H$2142,6,FALSE),"")</f>
        <v/>
      </c>
      <c r="D134" s="12" t="str">
        <f>IFERROR(VLOOKUP(UPPER(CONCATENATE($B134," - ",$A134)),'[1]Segurados Civis'!$A$5:$H$2142,7,FALSE),"")</f>
        <v/>
      </c>
      <c r="E134" s="12" t="str">
        <f>IFERROR(VLOOKUP(UPPER(CONCATENATE($B134," - ",$A134)),'[1]Segurados Civis'!$A$5:$H$2142,8,FALSE),"")</f>
        <v/>
      </c>
      <c r="F134" s="12" t="str">
        <f t="shared" si="2"/>
        <v/>
      </c>
      <c r="G134" s="5" t="s">
        <v>4</v>
      </c>
      <c r="H134" s="3">
        <v>0</v>
      </c>
      <c r="I134" s="3">
        <v>0</v>
      </c>
      <c r="J134" s="3">
        <v>0</v>
      </c>
      <c r="K134" s="3">
        <v>0</v>
      </c>
    </row>
    <row r="135" spans="1:11" x14ac:dyDescent="0.25">
      <c r="A135" s="5" t="s">
        <v>2926</v>
      </c>
      <c r="B135" s="5" t="s">
        <v>2952</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v>0</v>
      </c>
      <c r="K135" s="3">
        <v>0</v>
      </c>
    </row>
    <row r="136" spans="1:11" x14ac:dyDescent="0.25">
      <c r="A136" s="5" t="s">
        <v>2926</v>
      </c>
      <c r="B136" s="5" t="s">
        <v>2968</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v>0</v>
      </c>
      <c r="K136" s="3">
        <v>0</v>
      </c>
    </row>
    <row r="137" spans="1:11" x14ac:dyDescent="0.25">
      <c r="A137" s="5" t="s">
        <v>2926</v>
      </c>
      <c r="B137" s="5" t="s">
        <v>3021</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v>0</v>
      </c>
      <c r="K137" s="3">
        <v>0</v>
      </c>
    </row>
    <row r="138" spans="1:11" x14ac:dyDescent="0.25">
      <c r="A138" s="5" t="s">
        <v>2926</v>
      </c>
      <c r="B138" s="5" t="s">
        <v>3116</v>
      </c>
      <c r="C138" s="12">
        <f>IFERROR(VLOOKUP(UPPER(CONCATENATE($B138," - ",$A138)),'[1]Segurados Civis'!$A$5:$H$2142,6,FALSE),"")</f>
        <v>366</v>
      </c>
      <c r="D138" s="12">
        <f>IFERROR(VLOOKUP(UPPER(CONCATENATE($B138," - ",$A138)),'[1]Segurados Civis'!$A$5:$H$2142,7,FALSE),"")</f>
        <v>15</v>
      </c>
      <c r="E138" s="12">
        <f>IFERROR(VLOOKUP(UPPER(CONCATENATE($B138," - ",$A138)),'[1]Segurados Civis'!$A$5:$H$2142,8,FALSE),"")</f>
        <v>1</v>
      </c>
      <c r="F138" s="12">
        <f t="shared" si="2"/>
        <v>382</v>
      </c>
      <c r="G138" s="5" t="s">
        <v>2</v>
      </c>
      <c r="H138" s="3">
        <v>0</v>
      </c>
      <c r="I138" s="3">
        <v>0</v>
      </c>
      <c r="J138" s="3">
        <v>0</v>
      </c>
      <c r="K138" s="3">
        <v>0</v>
      </c>
    </row>
    <row r="139" spans="1:11" x14ac:dyDescent="0.25">
      <c r="A139" s="5" t="s">
        <v>2926</v>
      </c>
      <c r="B139" s="5" t="s">
        <v>2946</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v>0</v>
      </c>
      <c r="K139" s="3">
        <v>0</v>
      </c>
    </row>
    <row r="140" spans="1:11" x14ac:dyDescent="0.25">
      <c r="A140" s="5" t="s">
        <v>2926</v>
      </c>
      <c r="B140" s="5" t="s">
        <v>2953</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v>0</v>
      </c>
      <c r="K140" s="3">
        <v>0</v>
      </c>
    </row>
    <row r="141" spans="1:11" x14ac:dyDescent="0.25">
      <c r="A141" s="5" t="s">
        <v>2926</v>
      </c>
      <c r="B141" s="5" t="s">
        <v>3131</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622</v>
      </c>
      <c r="H141" s="3">
        <v>0</v>
      </c>
      <c r="I141" s="3">
        <v>0</v>
      </c>
      <c r="J141" s="3">
        <v>0</v>
      </c>
      <c r="K141" s="3">
        <v>0</v>
      </c>
    </row>
    <row r="142" spans="1:11" x14ac:dyDescent="0.25">
      <c r="A142" s="5" t="s">
        <v>2926</v>
      </c>
      <c r="B142" s="5" t="s">
        <v>3063</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5" t="s">
        <v>4</v>
      </c>
      <c r="H142" s="3">
        <v>0</v>
      </c>
      <c r="I142" s="3">
        <v>0</v>
      </c>
      <c r="J142" s="3">
        <v>0</v>
      </c>
      <c r="K142" s="3">
        <v>0</v>
      </c>
    </row>
    <row r="143" spans="1:11" x14ac:dyDescent="0.25">
      <c r="A143" s="5" t="s">
        <v>2926</v>
      </c>
      <c r="B143" s="5" t="s">
        <v>2954</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5" t="s">
        <v>2926</v>
      </c>
      <c r="B144" s="5" t="s">
        <v>3130</v>
      </c>
      <c r="C144" s="12">
        <f>IFERROR(VLOOKUP(UPPER(CONCATENATE($B144," - ",$A144)),'[1]Segurados Civis'!$A$5:$H$2142,6,FALSE),"")</f>
        <v>241</v>
      </c>
      <c r="D144" s="12">
        <f>IFERROR(VLOOKUP(UPPER(CONCATENATE($B144," - ",$A144)),'[1]Segurados Civis'!$A$5:$H$2142,7,FALSE),"")</f>
        <v>16</v>
      </c>
      <c r="E144" s="12">
        <f>IFERROR(VLOOKUP(UPPER(CONCATENATE($B144," - ",$A144)),'[1]Segurados Civis'!$A$5:$H$2142,8,FALSE),"")</f>
        <v>6</v>
      </c>
      <c r="F144" s="12">
        <f t="shared" si="2"/>
        <v>263</v>
      </c>
      <c r="G144" s="5" t="s">
        <v>2</v>
      </c>
      <c r="H144" s="3">
        <v>0</v>
      </c>
      <c r="I144" s="3">
        <v>0</v>
      </c>
      <c r="J144" s="3">
        <v>0</v>
      </c>
      <c r="K144" s="3">
        <v>0</v>
      </c>
    </row>
    <row r="145" spans="1:11" x14ac:dyDescent="0.25">
      <c r="A145" s="5" t="s">
        <v>2926</v>
      </c>
      <c r="B145" s="5" t="s">
        <v>2352</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v>0</v>
      </c>
      <c r="J145" s="3">
        <v>0</v>
      </c>
      <c r="K145" s="3">
        <v>0</v>
      </c>
    </row>
    <row r="146" spans="1:11" x14ac:dyDescent="0.25">
      <c r="A146" s="5" t="s">
        <v>2926</v>
      </c>
      <c r="B146" s="5" t="s">
        <v>2994</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5" t="s">
        <v>4</v>
      </c>
      <c r="H146" s="3">
        <v>0</v>
      </c>
      <c r="I146" s="3">
        <v>0</v>
      </c>
      <c r="J146" s="3">
        <v>0</v>
      </c>
      <c r="K146" s="3">
        <v>0</v>
      </c>
    </row>
    <row r="147" spans="1:11" x14ac:dyDescent="0.25">
      <c r="A147" s="5" t="s">
        <v>2926</v>
      </c>
      <c r="B147" s="5" t="s">
        <v>2989</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5" t="s">
        <v>4</v>
      </c>
      <c r="H147" s="3">
        <v>0</v>
      </c>
      <c r="I147" s="3">
        <v>0</v>
      </c>
      <c r="J147" s="3">
        <v>0</v>
      </c>
      <c r="K147" s="3">
        <v>0</v>
      </c>
    </row>
    <row r="148" spans="1:11" x14ac:dyDescent="0.25">
      <c r="A148" s="5" t="s">
        <v>2926</v>
      </c>
      <c r="B148" s="5" t="s">
        <v>3115</v>
      </c>
      <c r="C148" s="12">
        <f>IFERROR(VLOOKUP(UPPER(CONCATENATE($B148," - ",$A148)),'[1]Segurados Civis'!$A$5:$H$2142,6,FALSE),"")</f>
        <v>197</v>
      </c>
      <c r="D148" s="12">
        <f>IFERROR(VLOOKUP(UPPER(CONCATENATE($B148," - ",$A148)),'[1]Segurados Civis'!$A$5:$H$2142,7,FALSE),"")</f>
        <v>6</v>
      </c>
      <c r="E148" s="12">
        <f>IFERROR(VLOOKUP(UPPER(CONCATENATE($B148," - ",$A148)),'[1]Segurados Civis'!$A$5:$H$2142,8,FALSE),"")</f>
        <v>0</v>
      </c>
      <c r="F148" s="12">
        <f t="shared" si="2"/>
        <v>203</v>
      </c>
      <c r="G148" s="5" t="s">
        <v>2</v>
      </c>
      <c r="H148" s="3">
        <v>0</v>
      </c>
      <c r="I148" s="3">
        <v>0</v>
      </c>
      <c r="J148" s="3">
        <v>0</v>
      </c>
      <c r="K148" s="3">
        <v>0</v>
      </c>
    </row>
    <row r="149" spans="1:11" x14ac:dyDescent="0.25">
      <c r="A149" s="5" t="s">
        <v>2926</v>
      </c>
      <c r="B149" s="5" t="s">
        <v>2995</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4</v>
      </c>
      <c r="H149" s="3">
        <v>0</v>
      </c>
      <c r="I149" s="3">
        <v>0</v>
      </c>
      <c r="J149" s="3">
        <v>0</v>
      </c>
      <c r="K149" s="3">
        <v>0</v>
      </c>
    </row>
    <row r="150" spans="1:11" x14ac:dyDescent="0.25">
      <c r="A150" s="5" t="s">
        <v>2926</v>
      </c>
      <c r="B150" s="5" t="s">
        <v>2933</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v>0</v>
      </c>
      <c r="K150" s="3">
        <v>0</v>
      </c>
    </row>
    <row r="151" spans="1:11" x14ac:dyDescent="0.25">
      <c r="A151" s="5" t="s">
        <v>2926</v>
      </c>
      <c r="B151" s="5" t="s">
        <v>3047</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5" t="s">
        <v>4</v>
      </c>
      <c r="H151" s="3">
        <v>0</v>
      </c>
      <c r="I151" s="3">
        <v>0</v>
      </c>
      <c r="J151" s="3">
        <v>0</v>
      </c>
      <c r="K151" s="3">
        <v>0</v>
      </c>
    </row>
    <row r="152" spans="1:11" x14ac:dyDescent="0.25">
      <c r="A152" s="5" t="s">
        <v>2926</v>
      </c>
      <c r="B152" s="5" t="s">
        <v>3013</v>
      </c>
      <c r="C152" s="12" t="str">
        <f>IFERROR(VLOOKUP(UPPER(CONCATENATE($B152," - ",$A152)),'[1]Segurados Civis'!$A$5:$H$2142,6,FALSE),"")</f>
        <v/>
      </c>
      <c r="D152" s="12" t="str">
        <f>IFERROR(VLOOKUP(UPPER(CONCATENATE($B152," - ",$A152)),'[1]Segurados Civis'!$A$5:$H$2142,7,FALSE),"")</f>
        <v/>
      </c>
      <c r="E152" s="12" t="str">
        <f>IFERROR(VLOOKUP(UPPER(CONCATENATE($B152," - ",$A152)),'[1]Segurados Civis'!$A$5:$H$2142,8,FALSE),"")</f>
        <v/>
      </c>
      <c r="F152" s="12" t="str">
        <f t="shared" si="2"/>
        <v/>
      </c>
      <c r="G152" s="5" t="s">
        <v>4</v>
      </c>
      <c r="H152" s="3">
        <v>0</v>
      </c>
      <c r="I152" s="3">
        <v>0</v>
      </c>
      <c r="J152" s="3">
        <v>0</v>
      </c>
      <c r="K152" s="3">
        <v>0</v>
      </c>
    </row>
    <row r="153" spans="1:11" x14ac:dyDescent="0.25">
      <c r="A153" s="5" t="s">
        <v>2926</v>
      </c>
      <c r="B153" s="5" t="s">
        <v>3094</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5" t="s">
        <v>4</v>
      </c>
      <c r="H153" s="3">
        <v>0</v>
      </c>
      <c r="I153" s="3">
        <v>0</v>
      </c>
      <c r="J153" s="3">
        <v>0</v>
      </c>
      <c r="K153" s="3">
        <v>0</v>
      </c>
    </row>
    <row r="154" spans="1:11" x14ac:dyDescent="0.25">
      <c r="A154" s="5" t="s">
        <v>2926</v>
      </c>
      <c r="B154" s="5" t="s">
        <v>3100</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v>0</v>
      </c>
      <c r="K154" s="3">
        <v>0</v>
      </c>
    </row>
    <row r="155" spans="1:11" x14ac:dyDescent="0.25">
      <c r="A155" s="5" t="s">
        <v>2926</v>
      </c>
      <c r="B155" s="5" t="s">
        <v>3114</v>
      </c>
      <c r="C155" s="12">
        <f>IFERROR(VLOOKUP(UPPER(CONCATENATE($B155," - ",$A155)),'[1]Segurados Civis'!$A$5:$H$2142,6,FALSE),"")</f>
        <v>2155</v>
      </c>
      <c r="D155" s="12">
        <f>IFERROR(VLOOKUP(UPPER(CONCATENATE($B155," - ",$A155)),'[1]Segurados Civis'!$A$5:$H$2142,7,FALSE),"")</f>
        <v>987</v>
      </c>
      <c r="E155" s="12">
        <f>IFERROR(VLOOKUP(UPPER(CONCATENATE($B155," - ",$A155)),'[1]Segurados Civis'!$A$5:$H$2142,8,FALSE),"")</f>
        <v>186</v>
      </c>
      <c r="F155" s="12">
        <f t="shared" si="2"/>
        <v>3328</v>
      </c>
      <c r="G155" s="5" t="s">
        <v>2</v>
      </c>
      <c r="H155" s="3">
        <v>0</v>
      </c>
      <c r="I155" s="3">
        <v>0</v>
      </c>
      <c r="J155" s="3">
        <v>0</v>
      </c>
      <c r="K155" s="3">
        <v>0</v>
      </c>
    </row>
    <row r="156" spans="1:11" x14ac:dyDescent="0.25">
      <c r="A156" s="5" t="s">
        <v>2926</v>
      </c>
      <c r="B156" s="5" t="s">
        <v>3129</v>
      </c>
      <c r="C156" s="12">
        <f>IFERROR(VLOOKUP(UPPER(CONCATENATE($B156," - ",$A156)),'[1]Segurados Civis'!$A$5:$H$2142,6,FALSE),"")</f>
        <v>154</v>
      </c>
      <c r="D156" s="12">
        <f>IFERROR(VLOOKUP(UPPER(CONCATENATE($B156," - ",$A156)),'[1]Segurados Civis'!$A$5:$H$2142,7,FALSE),"")</f>
        <v>13</v>
      </c>
      <c r="E156" s="12">
        <f>IFERROR(VLOOKUP(UPPER(CONCATENATE($B156," - ",$A156)),'[1]Segurados Civis'!$A$5:$H$2142,8,FALSE),"")</f>
        <v>1</v>
      </c>
      <c r="F156" s="12">
        <f t="shared" si="2"/>
        <v>168</v>
      </c>
      <c r="G156" s="5" t="s">
        <v>2</v>
      </c>
      <c r="H156" s="3">
        <v>0</v>
      </c>
      <c r="I156" s="3">
        <v>0</v>
      </c>
      <c r="J156" s="3">
        <v>0</v>
      </c>
      <c r="K156" s="3">
        <v>0</v>
      </c>
    </row>
    <row r="157" spans="1:11" x14ac:dyDescent="0.25">
      <c r="A157" s="5" t="s">
        <v>2926</v>
      </c>
      <c r="B157" s="5" t="s">
        <v>3101</v>
      </c>
      <c r="C157" s="12" t="str">
        <f>IFERROR(VLOOKUP(UPPER(CONCATENATE($B157," - ",$A157)),'[1]Segurados Civis'!$A$5:$H$2142,6,FALSE),"")</f>
        <v/>
      </c>
      <c r="D157" s="12" t="str">
        <f>IFERROR(VLOOKUP(UPPER(CONCATENATE($B157," - ",$A157)),'[1]Segurados Civis'!$A$5:$H$2142,7,FALSE),"")</f>
        <v/>
      </c>
      <c r="E157" s="12" t="str">
        <f>IFERROR(VLOOKUP(UPPER(CONCATENATE($B157," - ",$A157)),'[1]Segurados Civis'!$A$5:$H$2142,8,FALSE),"")</f>
        <v/>
      </c>
      <c r="F157" s="12" t="str">
        <f t="shared" si="2"/>
        <v/>
      </c>
      <c r="G157" s="5" t="s">
        <v>4</v>
      </c>
      <c r="H157" s="3">
        <v>0</v>
      </c>
      <c r="I157" s="3">
        <v>0</v>
      </c>
      <c r="J157" s="3">
        <v>0</v>
      </c>
      <c r="K157" s="3">
        <v>0</v>
      </c>
    </row>
    <row r="158" spans="1:11" x14ac:dyDescent="0.25">
      <c r="A158" s="5" t="s">
        <v>2926</v>
      </c>
      <c r="B158" s="5" t="s">
        <v>2955</v>
      </c>
      <c r="C158" s="12" t="str">
        <f>IFERROR(VLOOKUP(UPPER(CONCATENATE($B158," - ",$A158)),'[1]Segurados Civis'!$A$5:$H$2142,6,FALSE),"")</f>
        <v/>
      </c>
      <c r="D158" s="12" t="str">
        <f>IFERROR(VLOOKUP(UPPER(CONCATENATE($B158," - ",$A158)),'[1]Segurados Civis'!$A$5:$H$2142,7,FALSE),"")</f>
        <v/>
      </c>
      <c r="E158" s="12" t="str">
        <f>IFERROR(VLOOKUP(UPPER(CONCATENATE($B158," - ",$A158)),'[1]Segurados Civis'!$A$5:$H$2142,8,FALSE),"")</f>
        <v/>
      </c>
      <c r="F158" s="12" t="str">
        <f t="shared" si="2"/>
        <v/>
      </c>
      <c r="G158" s="5" t="s">
        <v>4</v>
      </c>
      <c r="H158" s="3">
        <v>0</v>
      </c>
      <c r="I158" s="3">
        <v>0</v>
      </c>
      <c r="J158" s="3">
        <v>0</v>
      </c>
      <c r="K158" s="3">
        <v>0</v>
      </c>
    </row>
    <row r="159" spans="1:11" x14ac:dyDescent="0.25">
      <c r="A159" s="5" t="s">
        <v>2926</v>
      </c>
      <c r="B159" s="5" t="s">
        <v>3106</v>
      </c>
      <c r="C159" s="12">
        <f>IFERROR(VLOOKUP(UPPER(CONCATENATE($B159," - ",$A159)),'[1]Segurados Civis'!$A$5:$H$2142,6,FALSE),"")</f>
        <v>653</v>
      </c>
      <c r="D159" s="12">
        <f>IFERROR(VLOOKUP(UPPER(CONCATENATE($B159," - ",$A159)),'[1]Segurados Civis'!$A$5:$H$2142,7,FALSE),"")</f>
        <v>86</v>
      </c>
      <c r="E159" s="12">
        <f>IFERROR(VLOOKUP(UPPER(CONCATENATE($B159," - ",$A159)),'[1]Segurados Civis'!$A$5:$H$2142,8,FALSE),"")</f>
        <v>14</v>
      </c>
      <c r="F159" s="12">
        <f t="shared" si="2"/>
        <v>753</v>
      </c>
      <c r="G159" s="5" t="s">
        <v>2</v>
      </c>
      <c r="H159" s="3">
        <v>0</v>
      </c>
      <c r="I159" s="3">
        <v>0</v>
      </c>
      <c r="J159" s="3">
        <v>0</v>
      </c>
      <c r="K159" s="3">
        <v>0</v>
      </c>
    </row>
    <row r="160" spans="1:11" x14ac:dyDescent="0.25">
      <c r="A160" s="5" t="s">
        <v>2926</v>
      </c>
      <c r="B160" s="5" t="s">
        <v>2956</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5" t="s">
        <v>4</v>
      </c>
      <c r="H160" s="3">
        <v>0</v>
      </c>
      <c r="I160" s="3">
        <v>0</v>
      </c>
      <c r="J160" s="3">
        <v>0</v>
      </c>
      <c r="K160" s="3">
        <v>0</v>
      </c>
    </row>
    <row r="161" spans="1:11" x14ac:dyDescent="0.25">
      <c r="A161" s="5" t="s">
        <v>2926</v>
      </c>
      <c r="B161" s="5" t="s">
        <v>2987</v>
      </c>
      <c r="C161" s="12">
        <f>IFERROR(VLOOKUP(UPPER(CONCATENATE($B161," - ",$A161)),'[1]Segurados Civis'!$A$5:$H$2142,6,FALSE),"")</f>
        <v>1030</v>
      </c>
      <c r="D161" s="12">
        <f>IFERROR(VLOOKUP(UPPER(CONCATENATE($B161," - ",$A161)),'[1]Segurados Civis'!$A$5:$H$2142,7,FALSE),"")</f>
        <v>153</v>
      </c>
      <c r="E161" s="12">
        <f>IFERROR(VLOOKUP(UPPER(CONCATENATE($B161," - ",$A161)),'[1]Segurados Civis'!$A$5:$H$2142,8,FALSE),"")</f>
        <v>17</v>
      </c>
      <c r="F161" s="12">
        <f t="shared" si="2"/>
        <v>1200</v>
      </c>
      <c r="G161" s="5" t="s">
        <v>2</v>
      </c>
      <c r="H161" s="3">
        <v>0</v>
      </c>
      <c r="I161" s="3">
        <v>0</v>
      </c>
      <c r="J161" s="3">
        <v>0</v>
      </c>
      <c r="K161" s="3">
        <v>0</v>
      </c>
    </row>
    <row r="162" spans="1:11" x14ac:dyDescent="0.25">
      <c r="A162" s="5" t="s">
        <v>2926</v>
      </c>
      <c r="B162" s="5" t="s">
        <v>3048</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v>0</v>
      </c>
      <c r="J162" s="3">
        <v>0</v>
      </c>
      <c r="K162" s="3">
        <v>0</v>
      </c>
    </row>
    <row r="163" spans="1:11" x14ac:dyDescent="0.25">
      <c r="A163" s="5" t="s">
        <v>2926</v>
      </c>
      <c r="B163" s="5" t="s">
        <v>3076</v>
      </c>
      <c r="C163" s="12">
        <f>IFERROR(VLOOKUP(UPPER(CONCATENATE($B163," - ",$A163)),'[1]Segurados Civis'!$A$5:$H$2142,6,FALSE),"")</f>
        <v>1966</v>
      </c>
      <c r="D163" s="12">
        <f>IFERROR(VLOOKUP(UPPER(CONCATENATE($B163," - ",$A163)),'[1]Segurados Civis'!$A$5:$H$2142,7,FALSE),"")</f>
        <v>1</v>
      </c>
      <c r="E163" s="12">
        <f>IFERROR(VLOOKUP(UPPER(CONCATENATE($B163," - ",$A163)),'[1]Segurados Civis'!$A$5:$H$2142,8,FALSE),"")</f>
        <v>1</v>
      </c>
      <c r="F163" s="12">
        <f t="shared" si="2"/>
        <v>1968</v>
      </c>
      <c r="G163" s="5" t="s">
        <v>2</v>
      </c>
      <c r="H163" s="3">
        <v>0</v>
      </c>
      <c r="I163" s="3">
        <v>0</v>
      </c>
      <c r="J163" s="3">
        <v>0</v>
      </c>
      <c r="K163" s="3">
        <v>0</v>
      </c>
    </row>
    <row r="164" spans="1:11" x14ac:dyDescent="0.25">
      <c r="A164" s="5" t="s">
        <v>2926</v>
      </c>
      <c r="B164" s="5" t="s">
        <v>3044</v>
      </c>
      <c r="C164" s="12">
        <f>IFERROR(VLOOKUP(UPPER(CONCATENATE($B164," - ",$A164)),'[1]Segurados Civis'!$A$5:$H$2142,6,FALSE),"")</f>
        <v>280</v>
      </c>
      <c r="D164" s="12">
        <f>IFERROR(VLOOKUP(UPPER(CONCATENATE($B164," - ",$A164)),'[1]Segurados Civis'!$A$5:$H$2142,7,FALSE),"")</f>
        <v>23</v>
      </c>
      <c r="E164" s="12">
        <f>IFERROR(VLOOKUP(UPPER(CONCATENATE($B164," - ",$A164)),'[1]Segurados Civis'!$A$5:$H$2142,8,FALSE),"")</f>
        <v>6</v>
      </c>
      <c r="F164" s="12">
        <f t="shared" si="2"/>
        <v>309</v>
      </c>
      <c r="G164" s="5" t="s">
        <v>2</v>
      </c>
      <c r="H164" s="3">
        <v>0</v>
      </c>
      <c r="I164" s="3">
        <v>0</v>
      </c>
      <c r="J164" s="3">
        <v>0</v>
      </c>
      <c r="K164" s="3">
        <v>0</v>
      </c>
    </row>
    <row r="165" spans="1:11" x14ac:dyDescent="0.25">
      <c r="A165" s="5" t="s">
        <v>2926</v>
      </c>
      <c r="B165" s="5" t="s">
        <v>3003</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v>0</v>
      </c>
      <c r="J165" s="3">
        <v>0</v>
      </c>
      <c r="K165" s="3">
        <v>0</v>
      </c>
    </row>
    <row r="166" spans="1:11" x14ac:dyDescent="0.25">
      <c r="A166" s="5" t="s">
        <v>2926</v>
      </c>
      <c r="B166" s="5" t="s">
        <v>3109</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v>0</v>
      </c>
      <c r="K166" s="3">
        <v>0</v>
      </c>
    </row>
    <row r="167" spans="1:11" x14ac:dyDescent="0.25">
      <c r="A167" s="5" t="s">
        <v>2926</v>
      </c>
      <c r="B167" s="5" t="s">
        <v>2992</v>
      </c>
      <c r="C167" s="12">
        <f>IFERROR(VLOOKUP(UPPER(CONCATENATE($B167," - ",$A167)),'[1]Segurados Civis'!$A$5:$H$2142,6,FALSE),"")</f>
        <v>1831</v>
      </c>
      <c r="D167" s="12">
        <f>IFERROR(VLOOKUP(UPPER(CONCATENATE($B167," - ",$A167)),'[1]Segurados Civis'!$A$5:$H$2142,7,FALSE),"")</f>
        <v>155</v>
      </c>
      <c r="E167" s="12">
        <f>IFERROR(VLOOKUP(UPPER(CONCATENATE($B167," - ",$A167)),'[1]Segurados Civis'!$A$5:$H$2142,8,FALSE),"")</f>
        <v>13</v>
      </c>
      <c r="F167" s="12">
        <f t="shared" si="2"/>
        <v>1999</v>
      </c>
      <c r="G167" s="5" t="s">
        <v>2</v>
      </c>
      <c r="H167" s="3">
        <v>0</v>
      </c>
      <c r="I167" s="3">
        <v>0</v>
      </c>
      <c r="J167" s="3">
        <v>0</v>
      </c>
      <c r="K167" s="3">
        <v>0</v>
      </c>
    </row>
    <row r="168" spans="1:11" x14ac:dyDescent="0.25">
      <c r="A168" s="5" t="s">
        <v>2926</v>
      </c>
      <c r="B168" s="5" t="s">
        <v>3014</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v>0</v>
      </c>
      <c r="K168" s="3">
        <v>0</v>
      </c>
    </row>
    <row r="169" spans="1:11" x14ac:dyDescent="0.25">
      <c r="A169" s="5" t="s">
        <v>2926</v>
      </c>
      <c r="B169" s="5" t="s">
        <v>3064</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v>0</v>
      </c>
      <c r="K169" s="3">
        <v>0</v>
      </c>
    </row>
    <row r="170" spans="1:11" x14ac:dyDescent="0.25">
      <c r="A170" s="5" t="s">
        <v>2926</v>
      </c>
      <c r="B170" s="5" t="s">
        <v>3049</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v>0</v>
      </c>
      <c r="J170" s="3">
        <v>0</v>
      </c>
      <c r="K170" s="3">
        <v>0</v>
      </c>
    </row>
    <row r="171" spans="1:11" x14ac:dyDescent="0.25">
      <c r="A171" s="5" t="s">
        <v>2926</v>
      </c>
      <c r="B171" s="5" t="s">
        <v>3110</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4</v>
      </c>
      <c r="H171" s="3">
        <v>0</v>
      </c>
      <c r="I171" s="3">
        <v>0</v>
      </c>
      <c r="J171" s="3">
        <v>0</v>
      </c>
      <c r="K171" s="3">
        <v>0</v>
      </c>
    </row>
    <row r="172" spans="1:11" x14ac:dyDescent="0.25">
      <c r="A172" s="5" t="s">
        <v>2926</v>
      </c>
      <c r="B172" s="5" t="s">
        <v>3055</v>
      </c>
      <c r="C172" s="12">
        <f>IFERROR(VLOOKUP(UPPER(CONCATENATE($B172," - ",$A172)),'[1]Segurados Civis'!$A$5:$H$2142,6,FALSE),"")</f>
        <v>300</v>
      </c>
      <c r="D172" s="12">
        <f>IFERROR(VLOOKUP(UPPER(CONCATENATE($B172," - ",$A172)),'[1]Segurados Civis'!$A$5:$H$2142,7,FALSE),"")</f>
        <v>21</v>
      </c>
      <c r="E172" s="12">
        <f>IFERROR(VLOOKUP(UPPER(CONCATENATE($B172," - ",$A172)),'[1]Segurados Civis'!$A$5:$H$2142,8,FALSE),"")</f>
        <v>0</v>
      </c>
      <c r="F172" s="12">
        <f t="shared" si="2"/>
        <v>321</v>
      </c>
      <c r="G172" s="5" t="s">
        <v>2</v>
      </c>
      <c r="H172" s="3">
        <v>0</v>
      </c>
      <c r="I172" s="3">
        <v>0</v>
      </c>
      <c r="J172" s="3">
        <v>0</v>
      </c>
      <c r="K172" s="3">
        <v>0</v>
      </c>
    </row>
    <row r="173" spans="1:11" x14ac:dyDescent="0.25">
      <c r="A173" s="5" t="s">
        <v>2926</v>
      </c>
      <c r="B173" s="5" t="s">
        <v>3120</v>
      </c>
      <c r="C173" s="12">
        <f>IFERROR(VLOOKUP(UPPER(CONCATENATE($B173," - ",$A173)),'[1]Segurados Civis'!$A$5:$H$2142,6,FALSE),"")</f>
        <v>394</v>
      </c>
      <c r="D173" s="12">
        <f>IFERROR(VLOOKUP(UPPER(CONCATENATE($B173," - ",$A173)),'[1]Segurados Civis'!$A$5:$H$2142,7,FALSE),"")</f>
        <v>96</v>
      </c>
      <c r="E173" s="12">
        <f>IFERROR(VLOOKUP(UPPER(CONCATENATE($B173," - ",$A173)),'[1]Segurados Civis'!$A$5:$H$2142,8,FALSE),"")</f>
        <v>15</v>
      </c>
      <c r="F173" s="12">
        <f t="shared" si="2"/>
        <v>505</v>
      </c>
      <c r="G173" s="5" t="s">
        <v>2</v>
      </c>
      <c r="H173" s="3">
        <v>0</v>
      </c>
      <c r="I173" s="3">
        <v>0</v>
      </c>
      <c r="J173" s="3">
        <v>0</v>
      </c>
      <c r="K173" s="3">
        <v>0</v>
      </c>
    </row>
    <row r="174" spans="1:11" x14ac:dyDescent="0.25">
      <c r="A174" s="5" t="s">
        <v>2926</v>
      </c>
      <c r="B174" s="5" t="s">
        <v>3095</v>
      </c>
      <c r="C174" s="12" t="str">
        <f>IFERROR(VLOOKUP(UPPER(CONCATENATE($B174," - ",$A174)),'[1]Segurados Civis'!$A$5:$H$2142,6,FALSE),"")</f>
        <v/>
      </c>
      <c r="D174" s="12" t="str">
        <f>IFERROR(VLOOKUP(UPPER(CONCATENATE($B174," - ",$A174)),'[1]Segurados Civis'!$A$5:$H$2142,7,FALSE),"")</f>
        <v/>
      </c>
      <c r="E174" s="12" t="str">
        <f>IFERROR(VLOOKUP(UPPER(CONCATENATE($B174," - ",$A174)),'[1]Segurados Civis'!$A$5:$H$2142,8,FALSE),"")</f>
        <v/>
      </c>
      <c r="F174" s="12" t="str">
        <f t="shared" si="2"/>
        <v/>
      </c>
      <c r="G174" s="5" t="s">
        <v>4</v>
      </c>
      <c r="H174" s="3">
        <v>0</v>
      </c>
      <c r="I174" s="3">
        <v>0</v>
      </c>
      <c r="J174" s="3">
        <v>0</v>
      </c>
      <c r="K174" s="3">
        <v>0</v>
      </c>
    </row>
    <row r="175" spans="1:11" x14ac:dyDescent="0.25">
      <c r="A175" s="5" t="s">
        <v>2926</v>
      </c>
      <c r="B175" s="5" t="s">
        <v>3015</v>
      </c>
      <c r="C175" s="12" t="str">
        <f>IFERROR(VLOOKUP(UPPER(CONCATENATE($B175," - ",$A175)),'[1]Segurados Civis'!$A$5:$H$2142,6,FALSE),"")</f>
        <v/>
      </c>
      <c r="D175" s="12" t="str">
        <f>IFERROR(VLOOKUP(UPPER(CONCATENATE($B175," - ",$A175)),'[1]Segurados Civis'!$A$5:$H$2142,7,FALSE),"")</f>
        <v/>
      </c>
      <c r="E175" s="12" t="str">
        <f>IFERROR(VLOOKUP(UPPER(CONCATENATE($B175," - ",$A175)),'[1]Segurados Civis'!$A$5:$H$2142,8,FALSE),"")</f>
        <v/>
      </c>
      <c r="F175" s="12" t="str">
        <f t="shared" si="2"/>
        <v/>
      </c>
      <c r="G175" s="5" t="s">
        <v>4</v>
      </c>
      <c r="H175" s="3">
        <v>0</v>
      </c>
      <c r="I175" s="3">
        <v>0</v>
      </c>
      <c r="J175" s="3">
        <v>0</v>
      </c>
      <c r="K175" s="3">
        <v>0</v>
      </c>
    </row>
    <row r="176" spans="1:11" x14ac:dyDescent="0.25">
      <c r="A176" s="5" t="s">
        <v>2926</v>
      </c>
      <c r="B176" s="5" t="s">
        <v>3096</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v>0</v>
      </c>
      <c r="J176" s="3">
        <v>0</v>
      </c>
      <c r="K176" s="3">
        <v>0</v>
      </c>
    </row>
    <row r="177" spans="1:11" x14ac:dyDescent="0.25">
      <c r="A177" s="5" t="s">
        <v>2926</v>
      </c>
      <c r="B177" s="5" t="s">
        <v>3050</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v>0</v>
      </c>
      <c r="J177" s="3">
        <v>0</v>
      </c>
      <c r="K177" s="3">
        <v>0</v>
      </c>
    </row>
    <row r="178" spans="1:11" x14ac:dyDescent="0.25">
      <c r="A178" s="5" t="s">
        <v>2926</v>
      </c>
      <c r="B178" s="5" t="s">
        <v>2978</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5" t="s">
        <v>4</v>
      </c>
      <c r="H178" s="3">
        <v>0</v>
      </c>
      <c r="I178" s="3">
        <v>0</v>
      </c>
      <c r="J178" s="3">
        <v>0</v>
      </c>
      <c r="K178" s="3">
        <v>0</v>
      </c>
    </row>
    <row r="179" spans="1:11" x14ac:dyDescent="0.25">
      <c r="A179" s="5" t="s">
        <v>2926</v>
      </c>
      <c r="B179" s="5" t="s">
        <v>3097</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v>0</v>
      </c>
      <c r="K179" s="3">
        <v>0</v>
      </c>
    </row>
    <row r="180" spans="1:11" x14ac:dyDescent="0.25">
      <c r="A180" s="5" t="s">
        <v>2926</v>
      </c>
      <c r="B180" s="5" t="s">
        <v>2869</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v>0</v>
      </c>
      <c r="K180" s="3">
        <v>0</v>
      </c>
    </row>
    <row r="181" spans="1:11" x14ac:dyDescent="0.25">
      <c r="A181" s="5" t="s">
        <v>2926</v>
      </c>
      <c r="B181" s="5" t="s">
        <v>3098</v>
      </c>
      <c r="C181" s="12" t="str">
        <f>IFERROR(VLOOKUP(UPPER(CONCATENATE($B181," - ",$A181)),'[1]Segurados Civis'!$A$5:$H$2142,6,FALSE),"")</f>
        <v/>
      </c>
      <c r="D181" s="12" t="str">
        <f>IFERROR(VLOOKUP(UPPER(CONCATENATE($B181," - ",$A181)),'[1]Segurados Civis'!$A$5:$H$2142,7,FALSE),"")</f>
        <v/>
      </c>
      <c r="E181" s="12" t="str">
        <f>IFERROR(VLOOKUP(UPPER(CONCATENATE($B181," - ",$A181)),'[1]Segurados Civis'!$A$5:$H$2142,8,FALSE),"")</f>
        <v/>
      </c>
      <c r="F181" s="12" t="str">
        <f t="shared" si="2"/>
        <v/>
      </c>
      <c r="G181" s="5" t="s">
        <v>4</v>
      </c>
      <c r="H181" s="3">
        <v>0</v>
      </c>
      <c r="I181" s="3">
        <v>0</v>
      </c>
      <c r="J181" s="3">
        <v>0</v>
      </c>
      <c r="K181" s="3">
        <v>0</v>
      </c>
    </row>
    <row r="182" spans="1:11" x14ac:dyDescent="0.25">
      <c r="A182" s="5" t="s">
        <v>2926</v>
      </c>
      <c r="B182" s="5" t="s">
        <v>3111</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v>0</v>
      </c>
      <c r="J182" s="3">
        <v>0</v>
      </c>
      <c r="K182" s="3">
        <v>0</v>
      </c>
    </row>
    <row r="183" spans="1:11" x14ac:dyDescent="0.25">
      <c r="A183" s="5" t="s">
        <v>2926</v>
      </c>
      <c r="B183" s="5" t="s">
        <v>3028</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v>0</v>
      </c>
      <c r="K183" s="3">
        <v>0</v>
      </c>
    </row>
    <row r="184" spans="1:11" x14ac:dyDescent="0.25">
      <c r="A184" s="5" t="s">
        <v>2926</v>
      </c>
      <c r="B184" s="5" t="s">
        <v>3065</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v>0</v>
      </c>
      <c r="K184" s="3">
        <v>0</v>
      </c>
    </row>
    <row r="185" spans="1:11" x14ac:dyDescent="0.25">
      <c r="A185" s="5" t="s">
        <v>2926</v>
      </c>
      <c r="B185" s="5" t="s">
        <v>3112</v>
      </c>
      <c r="C185" s="12">
        <f>IFERROR(VLOOKUP(UPPER(CONCATENATE($B185," - ",$A185)),'[1]Segurados Civis'!$A$5:$H$2142,6,FALSE),"")</f>
        <v>55</v>
      </c>
      <c r="D185" s="12">
        <f>IFERROR(VLOOKUP(UPPER(CONCATENATE($B185," - ",$A185)),'[1]Segurados Civis'!$A$5:$H$2142,7,FALSE),"")</f>
        <v>3</v>
      </c>
      <c r="E185" s="12">
        <f>IFERROR(VLOOKUP(UPPER(CONCATENATE($B185," - ",$A185)),'[1]Segurados Civis'!$A$5:$H$2142,8,FALSE),"")</f>
        <v>0</v>
      </c>
      <c r="F185" s="12">
        <f t="shared" si="2"/>
        <v>58</v>
      </c>
      <c r="G185" s="5" t="s">
        <v>2</v>
      </c>
      <c r="H185" s="3">
        <v>0</v>
      </c>
      <c r="I185" s="3">
        <v>0</v>
      </c>
      <c r="J185" s="3">
        <v>0</v>
      </c>
      <c r="K185" s="3">
        <v>0</v>
      </c>
    </row>
    <row r="186" spans="1:11" x14ac:dyDescent="0.25">
      <c r="A186" s="5" t="s">
        <v>2926</v>
      </c>
      <c r="B186" s="5" t="s">
        <v>3079</v>
      </c>
      <c r="C186" s="12" t="str">
        <f>IFERROR(VLOOKUP(UPPER(CONCATENATE($B186," - ",$A186)),'[1]Segurados Civis'!$A$5:$H$2142,6,FALSE),"")</f>
        <v/>
      </c>
      <c r="D186" s="12" t="str">
        <f>IFERROR(VLOOKUP(UPPER(CONCATENATE($B186," - ",$A186)),'[1]Segurados Civis'!$A$5:$H$2142,7,FALSE),"")</f>
        <v/>
      </c>
      <c r="E186" s="12" t="str">
        <f>IFERROR(VLOOKUP(UPPER(CONCATENATE($B186," - ",$A186)),'[1]Segurados Civis'!$A$5:$H$2142,8,FALSE),"")</f>
        <v/>
      </c>
      <c r="F186" s="12" t="str">
        <f t="shared" si="2"/>
        <v/>
      </c>
      <c r="G186" s="5" t="s">
        <v>4</v>
      </c>
      <c r="H186" s="3">
        <v>0</v>
      </c>
      <c r="I186" s="3">
        <v>0</v>
      </c>
      <c r="J186" s="3">
        <v>0</v>
      </c>
      <c r="K186" s="3">
        <v>0</v>
      </c>
    </row>
    <row r="187" spans="1:11" x14ac:dyDescent="0.25">
      <c r="A187" s="5" t="s">
        <v>2926</v>
      </c>
      <c r="B187" s="5" t="s">
        <v>3018</v>
      </c>
      <c r="C187" s="12">
        <f>IFERROR(VLOOKUP(UPPER(CONCATENATE($B187," - ",$A187)),'[1]Segurados Civis'!$A$5:$H$2142,6,FALSE),"")</f>
        <v>156</v>
      </c>
      <c r="D187" s="12">
        <f>IFERROR(VLOOKUP(UPPER(CONCATENATE($B187," - ",$A187)),'[1]Segurados Civis'!$A$5:$H$2142,7,FALSE),"")</f>
        <v>0</v>
      </c>
      <c r="E187" s="12">
        <f>IFERROR(VLOOKUP(UPPER(CONCATENATE($B187," - ",$A187)),'[1]Segurados Civis'!$A$5:$H$2142,8,FALSE),"")</f>
        <v>0</v>
      </c>
      <c r="F187" s="12">
        <f t="shared" si="2"/>
        <v>156</v>
      </c>
      <c r="G187" s="5" t="s">
        <v>2</v>
      </c>
      <c r="H187" s="3">
        <v>0</v>
      </c>
      <c r="I187" s="3">
        <v>0</v>
      </c>
      <c r="J187" s="3">
        <v>0</v>
      </c>
      <c r="K187" s="3">
        <v>0</v>
      </c>
    </row>
    <row r="188" spans="1:11" x14ac:dyDescent="0.25">
      <c r="A188" s="5" t="s">
        <v>2926</v>
      </c>
      <c r="B188" s="5" t="s">
        <v>3051</v>
      </c>
      <c r="C188" s="12" t="str">
        <f>IFERROR(VLOOKUP(UPPER(CONCATENATE($B188," - ",$A188)),'[1]Segurados Civis'!$A$5:$H$2142,6,FALSE),"")</f>
        <v/>
      </c>
      <c r="D188" s="12" t="str">
        <f>IFERROR(VLOOKUP(UPPER(CONCATENATE($B188," - ",$A188)),'[1]Segurados Civis'!$A$5:$H$2142,7,FALSE),"")</f>
        <v/>
      </c>
      <c r="E188" s="12" t="str">
        <f>IFERROR(VLOOKUP(UPPER(CONCATENATE($B188," - ",$A188)),'[1]Segurados Civis'!$A$5:$H$2142,8,FALSE),"")</f>
        <v/>
      </c>
      <c r="F188" s="12" t="str">
        <f t="shared" si="2"/>
        <v/>
      </c>
      <c r="G188" s="5" t="s">
        <v>4</v>
      </c>
      <c r="H188" s="3">
        <v>0</v>
      </c>
      <c r="I188" s="3">
        <v>0</v>
      </c>
      <c r="J188" s="3">
        <v>0</v>
      </c>
      <c r="K188" s="3">
        <v>0</v>
      </c>
    </row>
    <row r="189" spans="1:11" x14ac:dyDescent="0.25">
      <c r="A189" s="5" t="s">
        <v>2926</v>
      </c>
      <c r="B189" s="5" t="s">
        <v>2949</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v>0</v>
      </c>
      <c r="J189" s="3">
        <v>0</v>
      </c>
      <c r="K189" s="3">
        <v>0</v>
      </c>
    </row>
    <row r="190" spans="1:11" x14ac:dyDescent="0.25">
      <c r="A190" s="5" t="s">
        <v>2926</v>
      </c>
      <c r="B190" s="5" t="s">
        <v>3121</v>
      </c>
      <c r="C190" s="12">
        <f>IFERROR(VLOOKUP(UPPER(CONCATENATE($B190," - ",$A190)),'[1]Segurados Civis'!$A$5:$H$2142,6,FALSE),"")</f>
        <v>220</v>
      </c>
      <c r="D190" s="12">
        <f>IFERROR(VLOOKUP(UPPER(CONCATENATE($B190," - ",$A190)),'[1]Segurados Civis'!$A$5:$H$2142,7,FALSE),"")</f>
        <v>18</v>
      </c>
      <c r="E190" s="12">
        <f>IFERROR(VLOOKUP(UPPER(CONCATENATE($B190," - ",$A190)),'[1]Segurados Civis'!$A$5:$H$2142,8,FALSE),"")</f>
        <v>0</v>
      </c>
      <c r="F190" s="12">
        <f t="shared" si="2"/>
        <v>238</v>
      </c>
      <c r="G190" s="5" t="s">
        <v>2</v>
      </c>
      <c r="H190" s="3">
        <v>0</v>
      </c>
      <c r="I190" s="3">
        <v>0</v>
      </c>
      <c r="J190" s="3">
        <v>0</v>
      </c>
      <c r="K190" s="3">
        <v>0</v>
      </c>
    </row>
    <row r="191" spans="1:11" x14ac:dyDescent="0.25">
      <c r="A191" s="5" t="s">
        <v>2926</v>
      </c>
      <c r="B191" s="5" t="s">
        <v>3070</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4</v>
      </c>
      <c r="H191" s="3">
        <v>0</v>
      </c>
      <c r="I191" s="3">
        <v>0</v>
      </c>
      <c r="J191" s="3">
        <v>0</v>
      </c>
      <c r="K191" s="3">
        <v>0</v>
      </c>
    </row>
    <row r="192" spans="1:11" x14ac:dyDescent="0.25">
      <c r="A192" s="5" t="s">
        <v>2926</v>
      </c>
      <c r="B192" s="5" t="s">
        <v>3125</v>
      </c>
      <c r="C192" s="12">
        <f>IFERROR(VLOOKUP(UPPER(CONCATENATE($B192," - ",$A192)),'[1]Segurados Civis'!$A$5:$H$2142,6,FALSE),"")</f>
        <v>147</v>
      </c>
      <c r="D192" s="12">
        <f>IFERROR(VLOOKUP(UPPER(CONCATENATE($B192," - ",$A192)),'[1]Segurados Civis'!$A$5:$H$2142,7,FALSE),"")</f>
        <v>37</v>
      </c>
      <c r="E192" s="12">
        <f>IFERROR(VLOOKUP(UPPER(CONCATENATE($B192," - ",$A192)),'[1]Segurados Civis'!$A$5:$H$2142,8,FALSE),"")</f>
        <v>1</v>
      </c>
      <c r="F192" s="12">
        <f t="shared" si="2"/>
        <v>185</v>
      </c>
      <c r="G192" s="5" t="s">
        <v>2</v>
      </c>
      <c r="H192" s="3">
        <v>0</v>
      </c>
      <c r="I192" s="3">
        <v>0</v>
      </c>
      <c r="J192" s="3">
        <v>0</v>
      </c>
      <c r="K192" s="3">
        <v>0</v>
      </c>
    </row>
    <row r="193" spans="1:11" x14ac:dyDescent="0.25">
      <c r="A193" s="5" t="s">
        <v>2926</v>
      </c>
      <c r="B193" s="5" t="s">
        <v>2985</v>
      </c>
      <c r="C193" s="12" t="str">
        <f>IFERROR(VLOOKUP(UPPER(CONCATENATE($B193," - ",$A193)),'[1]Segurados Civis'!$A$5:$H$2142,6,FALSE),"")</f>
        <v/>
      </c>
      <c r="D193" s="12" t="str">
        <f>IFERROR(VLOOKUP(UPPER(CONCATENATE($B193," - ",$A193)),'[1]Segurados Civis'!$A$5:$H$2142,7,FALSE),"")</f>
        <v/>
      </c>
      <c r="E193" s="12" t="str">
        <f>IFERROR(VLOOKUP(UPPER(CONCATENATE($B193," - ",$A193)),'[1]Segurados Civis'!$A$5:$H$2142,8,FALSE),"")</f>
        <v/>
      </c>
      <c r="F193" s="12" t="str">
        <f t="shared" si="2"/>
        <v/>
      </c>
      <c r="G193" s="5" t="s">
        <v>4</v>
      </c>
      <c r="H193" s="3">
        <v>0</v>
      </c>
      <c r="I193" s="3">
        <v>0</v>
      </c>
      <c r="J193" s="3">
        <v>0</v>
      </c>
      <c r="K193" s="3">
        <v>0</v>
      </c>
    </row>
    <row r="194" spans="1:11" x14ac:dyDescent="0.25">
      <c r="A194" s="5" t="s">
        <v>2926</v>
      </c>
      <c r="B194" s="5" t="s">
        <v>2969</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5" t="s">
        <v>4</v>
      </c>
      <c r="H194" s="3">
        <v>0</v>
      </c>
      <c r="I194" s="3">
        <v>0</v>
      </c>
      <c r="J194" s="3">
        <v>0</v>
      </c>
      <c r="K194" s="3">
        <v>0</v>
      </c>
    </row>
    <row r="195" spans="1:11" x14ac:dyDescent="0.25">
      <c r="A195" s="5" t="s">
        <v>2926</v>
      </c>
      <c r="B195" s="5" t="s">
        <v>3040</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27" si="3">IF(SUM(C195:E195)=0,"",SUM(C195:E195))</f>
        <v/>
      </c>
      <c r="G195" s="5" t="s">
        <v>4</v>
      </c>
      <c r="H195" s="3">
        <v>0</v>
      </c>
      <c r="I195" s="3">
        <v>0</v>
      </c>
      <c r="J195" s="3">
        <v>0</v>
      </c>
      <c r="K195" s="3">
        <v>0</v>
      </c>
    </row>
    <row r="196" spans="1:11" x14ac:dyDescent="0.25">
      <c r="A196" s="5" t="s">
        <v>2926</v>
      </c>
      <c r="B196" s="5" t="s">
        <v>3082</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5" t="s">
        <v>4</v>
      </c>
      <c r="H196" s="3">
        <v>0</v>
      </c>
      <c r="I196" s="3">
        <v>0</v>
      </c>
      <c r="J196" s="3">
        <v>0</v>
      </c>
      <c r="K196" s="3">
        <v>0</v>
      </c>
    </row>
    <row r="197" spans="1:11" x14ac:dyDescent="0.25">
      <c r="A197" s="5" t="s">
        <v>2926</v>
      </c>
      <c r="B197" s="5" t="s">
        <v>3099</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5" t="s">
        <v>4</v>
      </c>
      <c r="H197" s="3">
        <v>0</v>
      </c>
      <c r="I197" s="3">
        <v>0</v>
      </c>
      <c r="J197" s="3">
        <v>0</v>
      </c>
      <c r="K197" s="3">
        <v>0</v>
      </c>
    </row>
    <row r="198" spans="1:11" x14ac:dyDescent="0.25">
      <c r="A198" s="5" t="s">
        <v>2926</v>
      </c>
      <c r="B198" s="5" t="s">
        <v>3073</v>
      </c>
      <c r="C198" s="12">
        <f>IFERROR(VLOOKUP(UPPER(CONCATENATE($B198," - ",$A198)),'[1]Segurados Civis'!$A$5:$H$2142,6,FALSE),"")</f>
        <v>418</v>
      </c>
      <c r="D198" s="12">
        <f>IFERROR(VLOOKUP(UPPER(CONCATENATE($B198," - ",$A198)),'[1]Segurados Civis'!$A$5:$H$2142,7,FALSE),"")</f>
        <v>67</v>
      </c>
      <c r="E198" s="12">
        <f>IFERROR(VLOOKUP(UPPER(CONCATENATE($B198," - ",$A198)),'[1]Segurados Civis'!$A$5:$H$2142,8,FALSE),"")</f>
        <v>5</v>
      </c>
      <c r="F198" s="12">
        <f t="shared" si="3"/>
        <v>490</v>
      </c>
      <c r="G198" s="5" t="s">
        <v>2</v>
      </c>
      <c r="H198" s="3">
        <v>0</v>
      </c>
      <c r="I198" s="3">
        <v>0</v>
      </c>
      <c r="J198" s="3">
        <v>0</v>
      </c>
      <c r="K198" s="3">
        <v>0</v>
      </c>
    </row>
    <row r="199" spans="1:11" x14ac:dyDescent="0.25">
      <c r="A199" s="5" t="s">
        <v>2926</v>
      </c>
      <c r="B199" s="5" t="s">
        <v>2063</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v>0</v>
      </c>
      <c r="K199" s="3">
        <v>0</v>
      </c>
    </row>
    <row r="200" spans="1:11" x14ac:dyDescent="0.25">
      <c r="A200" s="5" t="s">
        <v>2926</v>
      </c>
      <c r="B200" s="5" t="s">
        <v>3087</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v>0</v>
      </c>
      <c r="J200" s="3">
        <v>0</v>
      </c>
      <c r="K200" s="3">
        <v>0</v>
      </c>
    </row>
    <row r="201" spans="1:11" x14ac:dyDescent="0.25">
      <c r="A201" s="5" t="s">
        <v>2926</v>
      </c>
      <c r="B201" s="5" t="s">
        <v>3034</v>
      </c>
      <c r="C201" s="12" t="str">
        <f>IFERROR(VLOOKUP(UPPER(CONCATENATE($B201," - ",$A201)),'[1]Segurados Civis'!$A$5:$H$2142,6,FALSE),"")</f>
        <v/>
      </c>
      <c r="D201" s="12" t="str">
        <f>IFERROR(VLOOKUP(UPPER(CONCATENATE($B201," - ",$A201)),'[1]Segurados Civis'!$A$5:$H$2142,7,FALSE),"")</f>
        <v/>
      </c>
      <c r="E201" s="12" t="str">
        <f>IFERROR(VLOOKUP(UPPER(CONCATENATE($B201," - ",$A201)),'[1]Segurados Civis'!$A$5:$H$2142,8,FALSE),"")</f>
        <v/>
      </c>
      <c r="F201" s="12" t="str">
        <f t="shared" si="3"/>
        <v/>
      </c>
      <c r="G201" s="5" t="s">
        <v>4</v>
      </c>
      <c r="H201" s="3">
        <v>0</v>
      </c>
      <c r="I201" s="3">
        <v>0</v>
      </c>
      <c r="J201" s="3">
        <v>0</v>
      </c>
      <c r="K201" s="3">
        <v>0</v>
      </c>
    </row>
    <row r="202" spans="1:11" x14ac:dyDescent="0.25">
      <c r="A202" s="5" t="s">
        <v>2926</v>
      </c>
      <c r="B202" s="5" t="s">
        <v>3141</v>
      </c>
      <c r="C202" s="12">
        <f>IFERROR(VLOOKUP(UPPER(CONCATENATE($B202," - ",$A202)),'[1]Segurados Civis'!$A$5:$H$2142,6,FALSE),"")</f>
        <v>217</v>
      </c>
      <c r="D202" s="12">
        <f>IFERROR(VLOOKUP(UPPER(CONCATENATE($B202," - ",$A202)),'[1]Segurados Civis'!$A$5:$H$2142,7,FALSE),"")</f>
        <v>29</v>
      </c>
      <c r="E202" s="12">
        <f>IFERROR(VLOOKUP(UPPER(CONCATENATE($B202," - ",$A202)),'[1]Segurados Civis'!$A$5:$H$2142,8,FALSE),"")</f>
        <v>8</v>
      </c>
      <c r="F202" s="12">
        <f t="shared" si="3"/>
        <v>254</v>
      </c>
      <c r="G202" s="5" t="s">
        <v>2</v>
      </c>
      <c r="H202" s="3">
        <v>0</v>
      </c>
      <c r="I202" s="3">
        <v>0</v>
      </c>
      <c r="J202" s="3">
        <v>0</v>
      </c>
      <c r="K202" s="3">
        <v>0</v>
      </c>
    </row>
    <row r="203" spans="1:11" x14ac:dyDescent="0.25">
      <c r="A203" s="5" t="s">
        <v>2926</v>
      </c>
      <c r="B203" s="5" t="s">
        <v>2938</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5" t="s">
        <v>4</v>
      </c>
      <c r="H203" s="3">
        <v>0</v>
      </c>
      <c r="I203" s="3">
        <v>0</v>
      </c>
      <c r="J203" s="3">
        <v>0</v>
      </c>
      <c r="K203" s="3">
        <v>0</v>
      </c>
    </row>
    <row r="204" spans="1:11" x14ac:dyDescent="0.25">
      <c r="A204" s="5" t="s">
        <v>2926</v>
      </c>
      <c r="B204" s="5" t="s">
        <v>3066</v>
      </c>
      <c r="C204" s="12" t="str">
        <f>IFERROR(VLOOKUP(UPPER(CONCATENATE($B204," - ",$A204)),'[1]Segurados Civis'!$A$5:$H$2142,6,FALSE),"")</f>
        <v/>
      </c>
      <c r="D204" s="12" t="str">
        <f>IFERROR(VLOOKUP(UPPER(CONCATENATE($B204," - ",$A204)),'[1]Segurados Civis'!$A$5:$H$2142,7,FALSE),"")</f>
        <v/>
      </c>
      <c r="E204" s="12" t="str">
        <f>IFERROR(VLOOKUP(UPPER(CONCATENATE($B204," - ",$A204)),'[1]Segurados Civis'!$A$5:$H$2142,8,FALSE),"")</f>
        <v/>
      </c>
      <c r="F204" s="12" t="str">
        <f t="shared" si="3"/>
        <v/>
      </c>
      <c r="G204" s="5" t="s">
        <v>4</v>
      </c>
      <c r="H204" s="3">
        <v>0</v>
      </c>
      <c r="I204" s="3">
        <v>0</v>
      </c>
      <c r="J204" s="3">
        <v>0</v>
      </c>
      <c r="K204" s="3">
        <v>0</v>
      </c>
    </row>
    <row r="205" spans="1:11" x14ac:dyDescent="0.25">
      <c r="A205" s="5" t="s">
        <v>2926</v>
      </c>
      <c r="B205" s="5" t="s">
        <v>3104</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5" t="s">
        <v>4</v>
      </c>
      <c r="H205" s="3">
        <v>0</v>
      </c>
      <c r="I205" s="3">
        <v>0</v>
      </c>
      <c r="J205" s="3">
        <v>0</v>
      </c>
      <c r="K205" s="3">
        <v>0</v>
      </c>
    </row>
    <row r="206" spans="1:11" x14ac:dyDescent="0.25">
      <c r="A206" s="5" t="s">
        <v>2926</v>
      </c>
      <c r="B206" s="5" t="s">
        <v>3019</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5" t="s">
        <v>4</v>
      </c>
      <c r="H206" s="3">
        <v>0</v>
      </c>
      <c r="I206" s="3">
        <v>0</v>
      </c>
      <c r="J206" s="3">
        <v>0</v>
      </c>
      <c r="K206" s="3">
        <v>0</v>
      </c>
    </row>
    <row r="207" spans="1:11" x14ac:dyDescent="0.25">
      <c r="A207" s="5" t="s">
        <v>2926</v>
      </c>
      <c r="B207" s="5" t="s">
        <v>3123</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v>0</v>
      </c>
      <c r="J207" s="3">
        <v>0</v>
      </c>
      <c r="K207" s="3">
        <v>0</v>
      </c>
    </row>
    <row r="208" spans="1:11" x14ac:dyDescent="0.25">
      <c r="A208" s="5" t="s">
        <v>2926</v>
      </c>
      <c r="B208" s="5" t="s">
        <v>3071</v>
      </c>
      <c r="C208" s="12" t="str">
        <f>IFERROR(VLOOKUP(UPPER(CONCATENATE($B208," - ",$A208)),'[1]Segurados Civis'!$A$5:$H$2142,6,FALSE),"")</f>
        <v/>
      </c>
      <c r="D208" s="12" t="str">
        <f>IFERROR(VLOOKUP(UPPER(CONCATENATE($B208," - ",$A208)),'[1]Segurados Civis'!$A$5:$H$2142,7,FALSE),"")</f>
        <v/>
      </c>
      <c r="E208" s="12" t="str">
        <f>IFERROR(VLOOKUP(UPPER(CONCATENATE($B208," - ",$A208)),'[1]Segurados Civis'!$A$5:$H$2142,8,FALSE),"")</f>
        <v/>
      </c>
      <c r="F208" s="12" t="str">
        <f t="shared" si="3"/>
        <v/>
      </c>
      <c r="G208" s="5" t="s">
        <v>4</v>
      </c>
      <c r="H208" s="3">
        <v>0</v>
      </c>
      <c r="I208" s="3">
        <v>0</v>
      </c>
      <c r="J208" s="3">
        <v>0</v>
      </c>
      <c r="K208" s="3">
        <v>0</v>
      </c>
    </row>
    <row r="209" spans="1:11" x14ac:dyDescent="0.25">
      <c r="A209" s="5" t="s">
        <v>2926</v>
      </c>
      <c r="B209" s="5" t="s">
        <v>2939</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5" t="s">
        <v>4</v>
      </c>
      <c r="H209" s="3">
        <v>0</v>
      </c>
      <c r="I209" s="3">
        <v>0</v>
      </c>
      <c r="J209" s="3">
        <v>0</v>
      </c>
      <c r="K209" s="3">
        <v>0</v>
      </c>
    </row>
    <row r="210" spans="1:11" x14ac:dyDescent="0.25">
      <c r="A210" s="5" t="s">
        <v>2926</v>
      </c>
      <c r="B210" s="5" t="s">
        <v>3134</v>
      </c>
      <c r="C210" s="12">
        <f>IFERROR(VLOOKUP(UPPER(CONCATENATE($B210," - ",$A210)),'[1]Segurados Civis'!$A$5:$H$2142,6,FALSE),"")</f>
        <v>222</v>
      </c>
      <c r="D210" s="12">
        <f>IFERROR(VLOOKUP(UPPER(CONCATENATE($B210," - ",$A210)),'[1]Segurados Civis'!$A$5:$H$2142,7,FALSE),"")</f>
        <v>9</v>
      </c>
      <c r="E210" s="12">
        <f>IFERROR(VLOOKUP(UPPER(CONCATENATE($B210," - ",$A210)),'[1]Segurados Civis'!$A$5:$H$2142,8,FALSE),"")</f>
        <v>1</v>
      </c>
      <c r="F210" s="12">
        <f t="shared" si="3"/>
        <v>232</v>
      </c>
      <c r="G210" s="5" t="s">
        <v>2</v>
      </c>
      <c r="H210" s="3">
        <v>0</v>
      </c>
      <c r="I210" s="3">
        <v>0</v>
      </c>
      <c r="J210" s="3">
        <v>0</v>
      </c>
      <c r="K210" s="3">
        <v>0</v>
      </c>
    </row>
    <row r="211" spans="1:11" x14ac:dyDescent="0.25">
      <c r="A211" s="5" t="s">
        <v>2926</v>
      </c>
      <c r="B211" s="5" t="s">
        <v>3083</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v>0</v>
      </c>
      <c r="J211" s="3">
        <v>0</v>
      </c>
      <c r="K211" s="3">
        <v>0</v>
      </c>
    </row>
    <row r="212" spans="1:11" x14ac:dyDescent="0.25">
      <c r="A212" s="5" t="s">
        <v>2926</v>
      </c>
      <c r="B212" s="5" t="s">
        <v>3127</v>
      </c>
      <c r="C212" s="12">
        <f>IFERROR(VLOOKUP(UPPER(CONCATENATE($B212," - ",$A212)),'[1]Segurados Civis'!$A$5:$H$2142,6,FALSE),"")</f>
        <v>314</v>
      </c>
      <c r="D212" s="12">
        <f>IFERROR(VLOOKUP(UPPER(CONCATENATE($B212," - ",$A212)),'[1]Segurados Civis'!$A$5:$H$2142,7,FALSE),"")</f>
        <v>9</v>
      </c>
      <c r="E212" s="12">
        <f>IFERROR(VLOOKUP(UPPER(CONCATENATE($B212," - ",$A212)),'[1]Segurados Civis'!$A$5:$H$2142,8,FALSE),"")</f>
        <v>2</v>
      </c>
      <c r="F212" s="12">
        <f t="shared" si="3"/>
        <v>325</v>
      </c>
      <c r="G212" s="5" t="s">
        <v>2</v>
      </c>
      <c r="H212" s="3">
        <v>0</v>
      </c>
      <c r="I212" s="3">
        <v>0</v>
      </c>
      <c r="J212" s="3">
        <v>0</v>
      </c>
      <c r="K212" s="3">
        <v>0</v>
      </c>
    </row>
    <row r="213" spans="1:11" x14ac:dyDescent="0.25">
      <c r="A213" s="5" t="s">
        <v>2926</v>
      </c>
      <c r="B213" s="5" t="s">
        <v>2940</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5" t="s">
        <v>4</v>
      </c>
      <c r="H213" s="3">
        <v>0</v>
      </c>
      <c r="I213" s="3">
        <v>0</v>
      </c>
      <c r="J213" s="3">
        <v>0</v>
      </c>
      <c r="K213" s="3">
        <v>0</v>
      </c>
    </row>
    <row r="214" spans="1:11" x14ac:dyDescent="0.25">
      <c r="A214" s="5" t="s">
        <v>2926</v>
      </c>
      <c r="B214" s="5" t="s">
        <v>2979</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4</v>
      </c>
      <c r="H214" s="3">
        <v>0</v>
      </c>
      <c r="I214" s="3">
        <v>0</v>
      </c>
      <c r="J214" s="3">
        <v>0</v>
      </c>
      <c r="K214" s="3">
        <v>0</v>
      </c>
    </row>
    <row r="215" spans="1:11" x14ac:dyDescent="0.25">
      <c r="A215" s="5" t="s">
        <v>2926</v>
      </c>
      <c r="B215" s="5" t="s">
        <v>2957</v>
      </c>
      <c r="C215" s="12" t="str">
        <f>IFERROR(VLOOKUP(UPPER(CONCATENATE($B215," - ",$A215)),'[1]Segurados Civis'!$A$5:$H$2142,6,FALSE),"")</f>
        <v/>
      </c>
      <c r="D215" s="12" t="str">
        <f>IFERROR(VLOOKUP(UPPER(CONCATENATE($B215," - ",$A215)),'[1]Segurados Civis'!$A$5:$H$2142,7,FALSE),"")</f>
        <v/>
      </c>
      <c r="E215" s="12" t="str">
        <f>IFERROR(VLOOKUP(UPPER(CONCATENATE($B215," - ",$A215)),'[1]Segurados Civis'!$A$5:$H$2142,8,FALSE),"")</f>
        <v/>
      </c>
      <c r="F215" s="12" t="str">
        <f t="shared" si="3"/>
        <v/>
      </c>
      <c r="G215" s="5" t="s">
        <v>4</v>
      </c>
      <c r="H215" s="3">
        <v>0</v>
      </c>
      <c r="I215" s="3">
        <v>0</v>
      </c>
      <c r="J215" s="3">
        <v>0</v>
      </c>
      <c r="K215" s="3">
        <v>0</v>
      </c>
    </row>
    <row r="216" spans="1:11" x14ac:dyDescent="0.25">
      <c r="A216" s="5" t="s">
        <v>2926</v>
      </c>
      <c r="B216" s="5" t="s">
        <v>3016</v>
      </c>
      <c r="C216" s="12" t="str">
        <f>IFERROR(VLOOKUP(UPPER(CONCATENATE($B216," - ",$A216)),'[1]Segurados Civis'!$A$5:$H$2142,6,FALSE),"")</f>
        <v/>
      </c>
      <c r="D216" s="12" t="str">
        <f>IFERROR(VLOOKUP(UPPER(CONCATENATE($B216," - ",$A216)),'[1]Segurados Civis'!$A$5:$H$2142,7,FALSE),"")</f>
        <v/>
      </c>
      <c r="E216" s="12" t="str">
        <f>IFERROR(VLOOKUP(UPPER(CONCATENATE($B216," - ",$A216)),'[1]Segurados Civis'!$A$5:$H$2142,8,FALSE),"")</f>
        <v/>
      </c>
      <c r="F216" s="12" t="str">
        <f t="shared" si="3"/>
        <v/>
      </c>
      <c r="G216" s="5" t="s">
        <v>4</v>
      </c>
      <c r="H216" s="3">
        <v>0</v>
      </c>
      <c r="I216" s="3">
        <v>0</v>
      </c>
      <c r="J216" s="3">
        <v>0</v>
      </c>
      <c r="K216" s="3">
        <v>0</v>
      </c>
    </row>
    <row r="217" spans="1:11" x14ac:dyDescent="0.25">
      <c r="A217" s="5" t="s">
        <v>2926</v>
      </c>
      <c r="B217" s="5" t="s">
        <v>2941</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5" t="s">
        <v>4</v>
      </c>
      <c r="H217" s="3">
        <v>0</v>
      </c>
      <c r="I217" s="3">
        <v>0</v>
      </c>
      <c r="J217" s="3">
        <v>0</v>
      </c>
      <c r="K217" s="3">
        <v>0</v>
      </c>
    </row>
    <row r="218" spans="1:11" x14ac:dyDescent="0.25">
      <c r="A218" s="5" t="s">
        <v>2926</v>
      </c>
      <c r="B218" s="5" t="s">
        <v>3017</v>
      </c>
      <c r="C218" s="12" t="str">
        <f>IFERROR(VLOOKUP(UPPER(CONCATENATE($B218," - ",$A218)),'[1]Segurados Civis'!$A$5:$H$2142,6,FALSE),"")</f>
        <v/>
      </c>
      <c r="D218" s="12" t="str">
        <f>IFERROR(VLOOKUP(UPPER(CONCATENATE($B218," - ",$A218)),'[1]Segurados Civis'!$A$5:$H$2142,7,FALSE),"")</f>
        <v/>
      </c>
      <c r="E218" s="12" t="str">
        <f>IFERROR(VLOOKUP(UPPER(CONCATENATE($B218," - ",$A218)),'[1]Segurados Civis'!$A$5:$H$2142,8,FALSE),"")</f>
        <v/>
      </c>
      <c r="F218" s="12" t="str">
        <f t="shared" si="3"/>
        <v/>
      </c>
      <c r="G218" s="5" t="s">
        <v>4</v>
      </c>
      <c r="H218" s="3">
        <v>0</v>
      </c>
      <c r="I218" s="3">
        <v>0</v>
      </c>
      <c r="J218" s="3">
        <v>0</v>
      </c>
      <c r="K218" s="3">
        <v>0</v>
      </c>
    </row>
    <row r="219" spans="1:11" x14ac:dyDescent="0.25">
      <c r="A219" s="5" t="s">
        <v>2926</v>
      </c>
      <c r="B219" s="5" t="s">
        <v>2996</v>
      </c>
      <c r="C219" s="12">
        <f>IFERROR(VLOOKUP(UPPER(CONCATENATE($B219," - ",$A219)),'[1]Segurados Civis'!$A$5:$H$2142,6,FALSE),"")</f>
        <v>15389</v>
      </c>
      <c r="D219" s="12">
        <f>IFERROR(VLOOKUP(UPPER(CONCATENATE($B219," - ",$A219)),'[1]Segurados Civis'!$A$5:$H$2142,7,FALSE),"")</f>
        <v>4248</v>
      </c>
      <c r="E219" s="12">
        <f>IFERROR(VLOOKUP(UPPER(CONCATENATE($B219," - ",$A219)),'[1]Segurados Civis'!$A$5:$H$2142,8,FALSE),"")</f>
        <v>1140</v>
      </c>
      <c r="F219" s="12">
        <f t="shared" si="3"/>
        <v>20777</v>
      </c>
      <c r="G219" s="5" t="s">
        <v>2</v>
      </c>
      <c r="H219" s="3">
        <v>0</v>
      </c>
      <c r="I219" s="3">
        <v>0</v>
      </c>
      <c r="J219" s="3">
        <v>0</v>
      </c>
      <c r="K219" s="3">
        <v>1</v>
      </c>
    </row>
    <row r="220" spans="1:11" x14ac:dyDescent="0.25">
      <c r="A220" s="5" t="s">
        <v>2926</v>
      </c>
      <c r="B220" s="5" t="s">
        <v>2990</v>
      </c>
      <c r="C220" s="12">
        <f>IFERROR(VLOOKUP(UPPER(CONCATENATE($B220," - ",$A220)),'[1]Segurados Civis'!$A$5:$H$2142,6,FALSE),"")</f>
        <v>1018</v>
      </c>
      <c r="D220" s="12">
        <f>IFERROR(VLOOKUP(UPPER(CONCATENATE($B220," - ",$A220)),'[1]Segurados Civis'!$A$5:$H$2142,7,FALSE),"")</f>
        <v>335</v>
      </c>
      <c r="E220" s="12">
        <f>IFERROR(VLOOKUP(UPPER(CONCATENATE($B220," - ",$A220)),'[1]Segurados Civis'!$A$5:$H$2142,8,FALSE),"")</f>
        <v>70</v>
      </c>
      <c r="F220" s="12">
        <f t="shared" si="3"/>
        <v>1423</v>
      </c>
      <c r="G220" s="5" t="s">
        <v>2</v>
      </c>
      <c r="H220" s="3">
        <v>0</v>
      </c>
      <c r="I220" s="3">
        <v>0</v>
      </c>
      <c r="J220" s="3">
        <v>0</v>
      </c>
      <c r="K220" s="3">
        <v>0</v>
      </c>
    </row>
    <row r="221" spans="1:11" x14ac:dyDescent="0.25">
      <c r="A221" s="5" t="s">
        <v>2926</v>
      </c>
      <c r="B221" s="5" t="s">
        <v>2970</v>
      </c>
      <c r="C221" s="12" t="str">
        <f>IFERROR(VLOOKUP(UPPER(CONCATENATE($B221," - ",$A221)),'[1]Segurados Civis'!$A$5:$H$2142,6,FALSE),"")</f>
        <v/>
      </c>
      <c r="D221" s="12" t="str">
        <f>IFERROR(VLOOKUP(UPPER(CONCATENATE($B221," - ",$A221)),'[1]Segurados Civis'!$A$5:$H$2142,7,FALSE),"")</f>
        <v/>
      </c>
      <c r="E221" s="12" t="str">
        <f>IFERROR(VLOOKUP(UPPER(CONCATENATE($B221," - ",$A221)),'[1]Segurados Civis'!$A$5:$H$2142,8,FALSE),"")</f>
        <v/>
      </c>
      <c r="F221" s="12" t="str">
        <f t="shared" si="3"/>
        <v/>
      </c>
      <c r="G221" s="5" t="s">
        <v>4</v>
      </c>
      <c r="H221" s="3">
        <v>0</v>
      </c>
      <c r="I221" s="3">
        <v>0</v>
      </c>
      <c r="J221" s="3">
        <v>0</v>
      </c>
      <c r="K221" s="3">
        <v>0</v>
      </c>
    </row>
    <row r="222" spans="1:11" x14ac:dyDescent="0.25">
      <c r="A222" s="5" t="s">
        <v>2926</v>
      </c>
      <c r="B222" s="5" t="s">
        <v>3128</v>
      </c>
      <c r="C222" s="12">
        <f>IFERROR(VLOOKUP(UPPER(CONCATENATE($B222," - ",$A222)),'[1]Segurados Civis'!$A$5:$H$2142,6,FALSE),"")</f>
        <v>547</v>
      </c>
      <c r="D222" s="12">
        <f>IFERROR(VLOOKUP(UPPER(CONCATENATE($B222," - ",$A222)),'[1]Segurados Civis'!$A$5:$H$2142,7,FALSE),"")</f>
        <v>18</v>
      </c>
      <c r="E222" s="12">
        <f>IFERROR(VLOOKUP(UPPER(CONCATENATE($B222," - ",$A222)),'[1]Segurados Civis'!$A$5:$H$2142,8,FALSE),"")</f>
        <v>2</v>
      </c>
      <c r="F222" s="12">
        <f t="shared" si="3"/>
        <v>567</v>
      </c>
      <c r="G222" s="5" t="s">
        <v>2</v>
      </c>
      <c r="H222" s="3">
        <v>0</v>
      </c>
      <c r="I222" s="3">
        <v>0</v>
      </c>
      <c r="J222" s="3">
        <v>0</v>
      </c>
      <c r="K222" s="3">
        <v>0</v>
      </c>
    </row>
    <row r="223" spans="1:11" x14ac:dyDescent="0.25">
      <c r="A223" s="5" t="s">
        <v>2926</v>
      </c>
      <c r="B223" s="5" t="s">
        <v>2942</v>
      </c>
      <c r="C223" s="12" t="str">
        <f>IFERROR(VLOOKUP(UPPER(CONCATENATE($B223," - ",$A223)),'[1]Segurados Civis'!$A$5:$H$2142,6,FALSE),"")</f>
        <v/>
      </c>
      <c r="D223" s="12" t="str">
        <f>IFERROR(VLOOKUP(UPPER(CONCATENATE($B223," - ",$A223)),'[1]Segurados Civis'!$A$5:$H$2142,7,FALSE),"")</f>
        <v/>
      </c>
      <c r="E223" s="12" t="str">
        <f>IFERROR(VLOOKUP(UPPER(CONCATENATE($B223," - ",$A223)),'[1]Segurados Civis'!$A$5:$H$2142,8,FALSE),"")</f>
        <v/>
      </c>
      <c r="F223" s="12" t="str">
        <f t="shared" si="3"/>
        <v/>
      </c>
      <c r="G223" s="5" t="s">
        <v>4</v>
      </c>
      <c r="H223" s="3">
        <v>0</v>
      </c>
      <c r="I223" s="3">
        <v>0</v>
      </c>
      <c r="J223" s="3">
        <v>0</v>
      </c>
      <c r="K223" s="3">
        <v>0</v>
      </c>
    </row>
    <row r="224" spans="1:11" x14ac:dyDescent="0.25">
      <c r="A224" s="5" t="s">
        <v>2926</v>
      </c>
      <c r="B224" s="5" t="s">
        <v>2368</v>
      </c>
      <c r="C224" s="12" t="str">
        <f>IFERROR(VLOOKUP(UPPER(CONCATENATE($B224," - ",$A224)),'[1]Segurados Civis'!$A$5:$H$2142,6,FALSE),"")</f>
        <v/>
      </c>
      <c r="D224" s="12" t="str">
        <f>IFERROR(VLOOKUP(UPPER(CONCATENATE($B224," - ",$A224)),'[1]Segurados Civis'!$A$5:$H$2142,7,FALSE),"")</f>
        <v/>
      </c>
      <c r="E224" s="12" t="str">
        <f>IFERROR(VLOOKUP(UPPER(CONCATENATE($B224," - ",$A224)),'[1]Segurados Civis'!$A$5:$H$2142,8,FALSE),"")</f>
        <v/>
      </c>
      <c r="F224" s="12" t="str">
        <f t="shared" si="3"/>
        <v/>
      </c>
      <c r="G224" s="5" t="s">
        <v>4</v>
      </c>
      <c r="H224" s="3">
        <v>0</v>
      </c>
      <c r="I224" s="3">
        <v>0</v>
      </c>
      <c r="J224" s="3">
        <v>0</v>
      </c>
      <c r="K224" s="3">
        <v>0</v>
      </c>
    </row>
    <row r="225" spans="1:11" x14ac:dyDescent="0.25">
      <c r="A225" s="5" t="s">
        <v>2926</v>
      </c>
      <c r="B225" s="5" t="s">
        <v>3119</v>
      </c>
      <c r="C225" s="12">
        <f>IFERROR(VLOOKUP(UPPER(CONCATENATE($B225," - ",$A225)),'[1]Segurados Civis'!$A$5:$H$2142,6,FALSE),"")</f>
        <v>97</v>
      </c>
      <c r="D225" s="12">
        <f>IFERROR(VLOOKUP(UPPER(CONCATENATE($B225," - ",$A225)),'[1]Segurados Civis'!$A$5:$H$2142,7,FALSE),"")</f>
        <v>27</v>
      </c>
      <c r="E225" s="12">
        <f>IFERROR(VLOOKUP(UPPER(CONCATENATE($B225," - ",$A225)),'[1]Segurados Civis'!$A$5:$H$2142,8,FALSE),"")</f>
        <v>1</v>
      </c>
      <c r="F225" s="12">
        <f t="shared" si="3"/>
        <v>125</v>
      </c>
      <c r="G225" s="5" t="s">
        <v>2</v>
      </c>
      <c r="H225" s="3">
        <v>0</v>
      </c>
      <c r="I225" s="3">
        <v>0</v>
      </c>
      <c r="J225" s="3">
        <v>0</v>
      </c>
      <c r="K225" s="3">
        <v>0</v>
      </c>
    </row>
    <row r="226" spans="1:11" x14ac:dyDescent="0.25">
      <c r="A226" s="5" t="s">
        <v>2926</v>
      </c>
      <c r="B226" s="5" t="s">
        <v>3046</v>
      </c>
      <c r="C226" s="12">
        <f>IFERROR(VLOOKUP(UPPER(CONCATENATE($B226," - ",$A226)),'[1]Segurados Civis'!$A$5:$H$2142,6,FALSE),"")</f>
        <v>107</v>
      </c>
      <c r="D226" s="12">
        <f>IFERROR(VLOOKUP(UPPER(CONCATENATE($B226," - ",$A226)),'[1]Segurados Civis'!$A$5:$H$2142,7,FALSE),"")</f>
        <v>7</v>
      </c>
      <c r="E226" s="12">
        <f>IFERROR(VLOOKUP(UPPER(CONCATENATE($B226," - ",$A226)),'[1]Segurados Civis'!$A$5:$H$2142,8,FALSE),"")</f>
        <v>2</v>
      </c>
      <c r="F226" s="12">
        <f t="shared" si="3"/>
        <v>116</v>
      </c>
      <c r="G226" s="5" t="s">
        <v>2</v>
      </c>
      <c r="H226" s="3">
        <v>0</v>
      </c>
      <c r="I226" s="3">
        <v>0</v>
      </c>
      <c r="J226" s="3">
        <v>0</v>
      </c>
      <c r="K226" s="3">
        <v>0</v>
      </c>
    </row>
    <row r="227" spans="1:11" x14ac:dyDescent="0.25">
      <c r="A227" s="5" t="s">
        <v>2926</v>
      </c>
      <c r="B227" s="5" t="s">
        <v>3029</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4</v>
      </c>
      <c r="H227" s="3">
        <v>0</v>
      </c>
      <c r="I227" s="3">
        <v>0</v>
      </c>
      <c r="J227" s="3">
        <v>0</v>
      </c>
      <c r="K227" s="3">
        <v>0</v>
      </c>
    </row>
  </sheetData>
  <autoFilter ref="A1:K227"/>
  <sortState ref="B2:C227">
    <sortCondition ref="B2"/>
  </sortState>
  <mergeCells count="9">
    <mergeCell ref="M2:O3"/>
    <mergeCell ref="M4:O4"/>
    <mergeCell ref="M9:O9"/>
    <mergeCell ref="M11:O12"/>
    <mergeCell ref="M13:O13"/>
    <mergeCell ref="M7:R7"/>
    <mergeCell ref="M8:O8"/>
    <mergeCell ref="P8:R8"/>
    <mergeCell ref="P9:R9"/>
  </mergeCells>
  <conditionalFormatting sqref="H2:K3 H4:I107 K4:K107 J4:J227">
    <cfRule type="containsText" dxfId="14" priority="2" operator="containsText" text="1">
      <formula>NOT(ISERROR(SEARCH("1",H2)))</formula>
    </cfRule>
  </conditionalFormatting>
  <conditionalFormatting sqref="H108:I227 K108:K227">
    <cfRule type="containsText" dxfId="13" priority="1" operator="containsText" text="1">
      <formula>NOT(ISERROR(SEARCH("1",H108)))</formula>
    </cfRule>
  </conditionalFormatting>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3"/>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3143</v>
      </c>
      <c r="B2" s="5" t="s">
        <v>3360</v>
      </c>
      <c r="C2" s="12">
        <f>IFERROR(VLOOKUP(UPPER(CONCATENATE($B2," - ",$A2)),'[1]Segurados Civis'!$A$5:$H$2142,6,FALSE),"")</f>
        <v>147792</v>
      </c>
      <c r="D2" s="12">
        <f>IFERROR(VLOOKUP(UPPER(CONCATENATE($B2," - ",$A2)),'[1]Segurados Civis'!$A$5:$H$2142,7,FALSE),"")</f>
        <v>80866</v>
      </c>
      <c r="E2" s="12">
        <f>IFERROR(VLOOKUP(UPPER(CONCATENATE($B2," - ",$A2)),'[1]Segurados Civis'!$A$5:$H$2142,8,FALSE),"")</f>
        <v>52429</v>
      </c>
      <c r="F2" s="12">
        <f>IF(SUM(C2:E2)=0,"",SUM(C2:E2))</f>
        <v>281087</v>
      </c>
      <c r="G2" s="5" t="s">
        <v>2</v>
      </c>
      <c r="H2" s="3">
        <v>1</v>
      </c>
      <c r="I2" s="3">
        <v>1</v>
      </c>
      <c r="J2" s="3">
        <v>1</v>
      </c>
      <c r="K2" s="3">
        <v>0</v>
      </c>
      <c r="M2" s="160" t="s">
        <v>5354</v>
      </c>
      <c r="N2" s="174"/>
      <c r="O2" s="161"/>
    </row>
    <row r="3" spans="1:18" ht="15.75" thickBot="1" x14ac:dyDescent="0.3">
      <c r="A3" s="5" t="s">
        <v>3143</v>
      </c>
      <c r="B3" s="5" t="s">
        <v>3281</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3143</v>
      </c>
      <c r="B4" s="5" t="s">
        <v>3393</v>
      </c>
      <c r="C4" s="12">
        <f>IFERROR(VLOOKUP(UPPER(CONCATENATE($B4," - ",$A4)),'[1]Segurados Civis'!$A$5:$H$2142,6,FALSE),"")</f>
        <v>201</v>
      </c>
      <c r="D4" s="12">
        <f>IFERROR(VLOOKUP(UPPER(CONCATENATE($B4," - ",$A4)),'[1]Segurados Civis'!$A$5:$H$2142,7,FALSE),"")</f>
        <v>82</v>
      </c>
      <c r="E4" s="12">
        <f>IFERROR(VLOOKUP(UPPER(CONCATENATE($B4," - ",$A4)),'[1]Segurados Civis'!$A$5:$H$2142,8,FALSE),"")</f>
        <v>36</v>
      </c>
      <c r="F4" s="12">
        <f t="shared" si="0"/>
        <v>319</v>
      </c>
      <c r="G4" s="5" t="s">
        <v>2</v>
      </c>
      <c r="H4" s="3">
        <v>0</v>
      </c>
      <c r="I4" s="3">
        <v>0</v>
      </c>
      <c r="J4" s="3">
        <v>0</v>
      </c>
      <c r="K4" s="3">
        <v>0</v>
      </c>
      <c r="M4" s="157">
        <f>COUNTIF(H2:H403,1)</f>
        <v>23</v>
      </c>
      <c r="N4" s="158"/>
      <c r="O4" s="159"/>
    </row>
    <row r="5" spans="1:18" x14ac:dyDescent="0.25">
      <c r="A5" s="5" t="s">
        <v>3143</v>
      </c>
      <c r="B5" s="5" t="s">
        <v>3250</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v>0</v>
      </c>
      <c r="K5" s="3">
        <v>0</v>
      </c>
    </row>
    <row r="6" spans="1:18" ht="15.75" thickBot="1" x14ac:dyDescent="0.3">
      <c r="A6" s="5" t="s">
        <v>3143</v>
      </c>
      <c r="B6" s="5" t="s">
        <v>3216</v>
      </c>
      <c r="C6" s="12">
        <f>IFERROR(VLOOKUP(UPPER(CONCATENATE($B6," - ",$A6)),'[1]Segurados Civis'!$A$5:$H$2142,6,FALSE),"")</f>
        <v>1410</v>
      </c>
      <c r="D6" s="12">
        <f>IFERROR(VLOOKUP(UPPER(CONCATENATE($B6," - ",$A6)),'[1]Segurados Civis'!$A$5:$H$2142,7,FALSE),"")</f>
        <v>512</v>
      </c>
      <c r="E6" s="12">
        <f>IFERROR(VLOOKUP(UPPER(CONCATENATE($B6," - ",$A6)),'[1]Segurados Civis'!$A$5:$H$2142,8,FALSE),"")</f>
        <v>116</v>
      </c>
      <c r="F6" s="12">
        <f t="shared" si="0"/>
        <v>2038</v>
      </c>
      <c r="G6" s="5" t="s">
        <v>2</v>
      </c>
      <c r="H6" s="3">
        <v>0</v>
      </c>
      <c r="I6" s="3">
        <v>0</v>
      </c>
      <c r="J6" s="3">
        <v>0</v>
      </c>
      <c r="K6" s="3">
        <v>0</v>
      </c>
    </row>
    <row r="7" spans="1:18" ht="15" customHeight="1" thickBot="1" x14ac:dyDescent="0.3">
      <c r="A7" s="5" t="s">
        <v>3143</v>
      </c>
      <c r="B7" s="5" t="s">
        <v>3172</v>
      </c>
      <c r="C7" s="12">
        <f>IFERROR(VLOOKUP(UPPER(CONCATENATE($B7," - ",$A7)),'[1]Segurados Civis'!$A$5:$H$2142,6,FALSE),"")</f>
        <v>217</v>
      </c>
      <c r="D7" s="12">
        <f>IFERROR(VLOOKUP(UPPER(CONCATENATE($B7," - ",$A7)),'[1]Segurados Civis'!$A$5:$H$2142,7,FALSE),"")</f>
        <v>59</v>
      </c>
      <c r="E7" s="12">
        <f>IFERROR(VLOOKUP(UPPER(CONCATENATE($B7," - ",$A7)),'[1]Segurados Civis'!$A$5:$H$2142,8,FALSE),"")</f>
        <v>28</v>
      </c>
      <c r="F7" s="12">
        <f t="shared" si="0"/>
        <v>304</v>
      </c>
      <c r="G7" s="5" t="s">
        <v>2</v>
      </c>
      <c r="H7" s="3">
        <v>0</v>
      </c>
      <c r="I7" s="3">
        <v>0</v>
      </c>
      <c r="J7" s="3">
        <v>0</v>
      </c>
      <c r="K7" s="3">
        <v>0</v>
      </c>
      <c r="M7" s="168" t="s">
        <v>5355</v>
      </c>
      <c r="N7" s="169"/>
      <c r="O7" s="169"/>
      <c r="P7" s="169"/>
      <c r="Q7" s="169"/>
      <c r="R7" s="170"/>
    </row>
    <row r="8" spans="1:18" ht="15.75" thickBot="1" x14ac:dyDescent="0.3">
      <c r="A8" s="5" t="s">
        <v>3143</v>
      </c>
      <c r="B8" s="5" t="s">
        <v>3312</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3143</v>
      </c>
      <c r="B9" s="5" t="s">
        <v>3222</v>
      </c>
      <c r="C9" s="12">
        <f>IFERROR(VLOOKUP(UPPER(CONCATENATE($B9," - ",$A9)),'[1]Segurados Civis'!$A$5:$H$2142,6,FALSE),"")</f>
        <v>380</v>
      </c>
      <c r="D9" s="12">
        <f>IFERROR(VLOOKUP(UPPER(CONCATENATE($B9," - ",$A9)),'[1]Segurados Civis'!$A$5:$H$2142,7,FALSE),"")</f>
        <v>128</v>
      </c>
      <c r="E9" s="12">
        <f>IFERROR(VLOOKUP(UPPER(CONCATENATE($B9," - ",$A9)),'[1]Segurados Civis'!$A$5:$H$2142,8,FALSE),"")</f>
        <v>31</v>
      </c>
      <c r="F9" s="12">
        <f t="shared" si="0"/>
        <v>539</v>
      </c>
      <c r="G9" s="5" t="s">
        <v>2</v>
      </c>
      <c r="H9" s="3">
        <v>0</v>
      </c>
      <c r="I9" s="3">
        <v>0</v>
      </c>
      <c r="J9" s="3">
        <v>0</v>
      </c>
      <c r="K9" s="3">
        <v>0</v>
      </c>
      <c r="M9" s="157">
        <f>COUNTIF(I2:I403,1)</f>
        <v>1</v>
      </c>
      <c r="N9" s="158"/>
      <c r="O9" s="159"/>
      <c r="P9" s="157">
        <f>COUNTIF(J2:J403,1)</f>
        <v>18</v>
      </c>
      <c r="Q9" s="158"/>
      <c r="R9" s="159"/>
    </row>
    <row r="10" spans="1:18" ht="15.75" thickBot="1" x14ac:dyDescent="0.3">
      <c r="A10" s="5" t="s">
        <v>3143</v>
      </c>
      <c r="B10" s="5" t="s">
        <v>3434</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3143</v>
      </c>
      <c r="B11" s="5" t="s">
        <v>3343</v>
      </c>
      <c r="C11" s="12">
        <f>IFERROR(VLOOKUP(UPPER(CONCATENATE($B11," - ",$A11)),'[1]Segurados Civis'!$A$5:$H$2142,6,FALSE),"")</f>
        <v>481</v>
      </c>
      <c r="D11" s="12">
        <f>IFERROR(VLOOKUP(UPPER(CONCATENATE($B11," - ",$A11)),'[1]Segurados Civis'!$A$5:$H$2142,7,FALSE),"")</f>
        <v>200</v>
      </c>
      <c r="E11" s="12">
        <f>IFERROR(VLOOKUP(UPPER(CONCATENATE($B11," - ",$A11)),'[1]Segurados Civis'!$A$5:$H$2142,8,FALSE),"")</f>
        <v>60</v>
      </c>
      <c r="F11" s="12">
        <f t="shared" si="0"/>
        <v>741</v>
      </c>
      <c r="G11" s="5" t="s">
        <v>2</v>
      </c>
      <c r="H11" s="3">
        <v>0</v>
      </c>
      <c r="I11" s="3">
        <v>0</v>
      </c>
      <c r="J11" s="3">
        <v>0</v>
      </c>
      <c r="K11" s="3">
        <v>0</v>
      </c>
      <c r="M11" s="164" t="s">
        <v>5352</v>
      </c>
      <c r="N11" s="176"/>
      <c r="O11" s="165"/>
    </row>
    <row r="12" spans="1:18" ht="15.75" thickBot="1" x14ac:dyDescent="0.3">
      <c r="A12" s="5" t="s">
        <v>3143</v>
      </c>
      <c r="B12" s="5" t="s">
        <v>3251</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3143</v>
      </c>
      <c r="B13" s="5" t="s">
        <v>3240</v>
      </c>
      <c r="C13" s="12">
        <f>IFERROR(VLOOKUP(UPPER(CONCATENATE($B13," - ",$A13)),'[1]Segurados Civis'!$A$5:$H$2142,6,FALSE),"")</f>
        <v>284</v>
      </c>
      <c r="D13" s="12">
        <f>IFERROR(VLOOKUP(UPPER(CONCATENATE($B13," - ",$A13)),'[1]Segurados Civis'!$A$5:$H$2142,7,FALSE),"")</f>
        <v>60</v>
      </c>
      <c r="E13" s="12">
        <f>IFERROR(VLOOKUP(UPPER(CONCATENATE($B13," - ",$A13)),'[1]Segurados Civis'!$A$5:$H$2142,8,FALSE),"")</f>
        <v>6</v>
      </c>
      <c r="F13" s="12">
        <f t="shared" si="0"/>
        <v>350</v>
      </c>
      <c r="G13" s="5" t="s">
        <v>2</v>
      </c>
      <c r="H13" s="3">
        <v>0</v>
      </c>
      <c r="I13" s="3">
        <v>0</v>
      </c>
      <c r="J13" s="3">
        <v>0</v>
      </c>
      <c r="K13" s="3">
        <v>0</v>
      </c>
      <c r="M13" s="157">
        <f>COUNTIF(K2:K403,1)</f>
        <v>2</v>
      </c>
      <c r="N13" s="158"/>
      <c r="O13" s="159"/>
    </row>
    <row r="14" spans="1:18" x14ac:dyDescent="0.25">
      <c r="A14" s="5" t="s">
        <v>3143</v>
      </c>
      <c r="B14" s="5" t="s">
        <v>3309</v>
      </c>
      <c r="C14" s="12">
        <f>IFERROR(VLOOKUP(UPPER(CONCATENATE($B14," - ",$A14)),'[1]Segurados Civis'!$A$5:$H$2142,6,FALSE),"")</f>
        <v>544</v>
      </c>
      <c r="D14" s="12">
        <f>IFERROR(VLOOKUP(UPPER(CONCATENATE($B14," - ",$A14)),'[1]Segurados Civis'!$A$5:$H$2142,7,FALSE),"")</f>
        <v>20</v>
      </c>
      <c r="E14" s="12">
        <f>IFERROR(VLOOKUP(UPPER(CONCATENATE($B14," - ",$A14)),'[1]Segurados Civis'!$A$5:$H$2142,8,FALSE),"")</f>
        <v>12</v>
      </c>
      <c r="F14" s="12">
        <f t="shared" si="0"/>
        <v>576</v>
      </c>
      <c r="G14" s="5" t="s">
        <v>2</v>
      </c>
      <c r="H14" s="3">
        <v>0</v>
      </c>
      <c r="I14" s="3">
        <v>0</v>
      </c>
      <c r="J14" s="3">
        <v>0</v>
      </c>
      <c r="K14" s="3">
        <v>0</v>
      </c>
    </row>
    <row r="15" spans="1:18" x14ac:dyDescent="0.25">
      <c r="A15" s="5" t="s">
        <v>3143</v>
      </c>
      <c r="B15" s="5" t="s">
        <v>3408</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3143</v>
      </c>
      <c r="B16" s="5" t="s">
        <v>3344</v>
      </c>
      <c r="C16" s="12">
        <f>IFERROR(VLOOKUP(UPPER(CONCATENATE($B16," - ",$A16)),'[1]Segurados Civis'!$A$5:$H$2142,6,FALSE),"")</f>
        <v>727</v>
      </c>
      <c r="D16" s="12">
        <f>IFERROR(VLOOKUP(UPPER(CONCATENATE($B16," - ",$A16)),'[1]Segurados Civis'!$A$5:$H$2142,7,FALSE),"")</f>
        <v>3</v>
      </c>
      <c r="E16" s="12">
        <f>IFERROR(VLOOKUP(UPPER(CONCATENATE($B16," - ",$A16)),'[1]Segurados Civis'!$A$5:$H$2142,8,FALSE),"")</f>
        <v>3</v>
      </c>
      <c r="F16" s="12">
        <f t="shared" si="0"/>
        <v>733</v>
      </c>
      <c r="G16" s="5" t="s">
        <v>2</v>
      </c>
      <c r="H16" s="3">
        <v>0</v>
      </c>
      <c r="I16" s="3">
        <v>0</v>
      </c>
      <c r="J16" s="3">
        <v>0</v>
      </c>
      <c r="K16" s="3">
        <v>0</v>
      </c>
    </row>
    <row r="17" spans="1:11" x14ac:dyDescent="0.25">
      <c r="A17" s="5" t="s">
        <v>3143</v>
      </c>
      <c r="B17" s="5" t="s">
        <v>3432</v>
      </c>
      <c r="C17" s="12">
        <f>IFERROR(VLOOKUP(UPPER(CONCATENATE($B17," - ",$A17)),'[1]Segurados Civis'!$A$5:$H$2142,6,FALSE),"")</f>
        <v>216</v>
      </c>
      <c r="D17" s="12">
        <f>IFERROR(VLOOKUP(UPPER(CONCATENATE($B17," - ",$A17)),'[1]Segurados Civis'!$A$5:$H$2142,7,FALSE),"")</f>
        <v>32</v>
      </c>
      <c r="E17" s="12">
        <f>IFERROR(VLOOKUP(UPPER(CONCATENATE($B17," - ",$A17)),'[1]Segurados Civis'!$A$5:$H$2142,8,FALSE),"")</f>
        <v>13</v>
      </c>
      <c r="F17" s="12">
        <f t="shared" si="0"/>
        <v>261</v>
      </c>
      <c r="G17" s="5" t="s">
        <v>2</v>
      </c>
      <c r="H17" s="3">
        <v>0</v>
      </c>
      <c r="I17" s="3">
        <v>0</v>
      </c>
      <c r="J17" s="3">
        <v>0</v>
      </c>
      <c r="K17" s="3">
        <v>0</v>
      </c>
    </row>
    <row r="18" spans="1:11" x14ac:dyDescent="0.25">
      <c r="A18" s="5" t="s">
        <v>3143</v>
      </c>
      <c r="B18" s="5" t="s">
        <v>3363</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row r="19" spans="1:11" x14ac:dyDescent="0.25">
      <c r="A19" s="5" t="s">
        <v>3143</v>
      </c>
      <c r="B19" s="5" t="s">
        <v>3174</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v>0</v>
      </c>
      <c r="K19" s="3">
        <v>0</v>
      </c>
    </row>
    <row r="20" spans="1:11" x14ac:dyDescent="0.25">
      <c r="A20" s="5" t="s">
        <v>3143</v>
      </c>
      <c r="B20" s="5" t="s">
        <v>3186</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3143</v>
      </c>
      <c r="B21" s="5" t="s">
        <v>3145</v>
      </c>
      <c r="C21" s="12">
        <f>IFERROR(VLOOKUP(UPPER(CONCATENATE($B21," - ",$A21)),'[1]Segurados Civis'!$A$5:$H$2142,6,FALSE),"")</f>
        <v>2599</v>
      </c>
      <c r="D21" s="12">
        <f>IFERROR(VLOOKUP(UPPER(CONCATENATE($B21," - ",$A21)),'[1]Segurados Civis'!$A$5:$H$2142,7,FALSE),"")</f>
        <v>804</v>
      </c>
      <c r="E21" s="12">
        <f>IFERROR(VLOOKUP(UPPER(CONCATENATE($B21," - ",$A21)),'[1]Segurados Civis'!$A$5:$H$2142,8,FALSE),"")</f>
        <v>206</v>
      </c>
      <c r="F21" s="12">
        <f t="shared" si="0"/>
        <v>3609</v>
      </c>
      <c r="G21" s="5" t="s">
        <v>2</v>
      </c>
      <c r="H21" s="3">
        <v>0</v>
      </c>
      <c r="I21" s="3">
        <v>0</v>
      </c>
      <c r="J21" s="3">
        <v>0</v>
      </c>
      <c r="K21" s="3">
        <v>0</v>
      </c>
    </row>
    <row r="22" spans="1:11" x14ac:dyDescent="0.25">
      <c r="A22" s="5" t="s">
        <v>3143</v>
      </c>
      <c r="B22" s="5" t="s">
        <v>3484</v>
      </c>
      <c r="C22" s="12">
        <f>IFERROR(VLOOKUP(UPPER(CONCATENATE($B22," - ",$A22)),'[1]Segurados Civis'!$A$5:$H$2142,6,FALSE),"")</f>
        <v>705</v>
      </c>
      <c r="D22" s="12">
        <f>IFERROR(VLOOKUP(UPPER(CONCATENATE($B22," - ",$A22)),'[1]Segurados Civis'!$A$5:$H$2142,7,FALSE),"")</f>
        <v>269</v>
      </c>
      <c r="E22" s="12">
        <f>IFERROR(VLOOKUP(UPPER(CONCATENATE($B22," - ",$A22)),'[1]Segurados Civis'!$A$5:$H$2142,8,FALSE),"")</f>
        <v>58</v>
      </c>
      <c r="F22" s="12">
        <f t="shared" si="0"/>
        <v>1032</v>
      </c>
      <c r="G22" s="5" t="s">
        <v>2</v>
      </c>
      <c r="H22" s="3">
        <v>0</v>
      </c>
      <c r="I22" s="3">
        <v>0</v>
      </c>
      <c r="J22" s="3">
        <v>0</v>
      </c>
      <c r="K22" s="3">
        <v>0</v>
      </c>
    </row>
    <row r="23" spans="1:11" x14ac:dyDescent="0.25">
      <c r="A23" s="5" t="s">
        <v>3143</v>
      </c>
      <c r="B23" s="5" t="s">
        <v>3252</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3143</v>
      </c>
      <c r="B24" s="5" t="s">
        <v>2698</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3143</v>
      </c>
      <c r="B25" s="5" t="s">
        <v>3474</v>
      </c>
      <c r="C25" s="12">
        <f>IFERROR(VLOOKUP(UPPER(CONCATENATE($B25," - ",$A25)),'[1]Segurados Civis'!$A$5:$H$2142,6,FALSE),"")</f>
        <v>4579</v>
      </c>
      <c r="D25" s="12">
        <f>IFERROR(VLOOKUP(UPPER(CONCATENATE($B25," - ",$A25)),'[1]Segurados Civis'!$A$5:$H$2142,7,FALSE),"")</f>
        <v>1263</v>
      </c>
      <c r="E25" s="12">
        <f>IFERROR(VLOOKUP(UPPER(CONCATENATE($B25," - ",$A25)),'[1]Segurados Civis'!$A$5:$H$2142,8,FALSE),"")</f>
        <v>207</v>
      </c>
      <c r="F25" s="12">
        <f t="shared" si="0"/>
        <v>6049</v>
      </c>
      <c r="G25" s="5" t="s">
        <v>2</v>
      </c>
      <c r="H25" s="3">
        <v>0</v>
      </c>
      <c r="I25" s="3">
        <v>0</v>
      </c>
      <c r="J25" s="3">
        <v>0</v>
      </c>
      <c r="K25" s="3">
        <v>0</v>
      </c>
    </row>
    <row r="26" spans="1:11" x14ac:dyDescent="0.25">
      <c r="A26" s="5" t="s">
        <v>3143</v>
      </c>
      <c r="B26" s="5" t="s">
        <v>3364</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3143</v>
      </c>
      <c r="B27" s="5" t="s">
        <v>3173</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3143</v>
      </c>
      <c r="B28" s="5" t="s">
        <v>3374</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3143</v>
      </c>
      <c r="B29" s="5" t="s">
        <v>3407</v>
      </c>
      <c r="C29" s="12">
        <f>IFERROR(VLOOKUP(UPPER(CONCATENATE($B29," - ",$A29)),'[1]Segurados Civis'!$A$5:$H$2142,6,FALSE),"")</f>
        <v>751</v>
      </c>
      <c r="D29" s="12">
        <f>IFERROR(VLOOKUP(UPPER(CONCATENATE($B29," - ",$A29)),'[1]Segurados Civis'!$A$5:$H$2142,7,FALSE),"")</f>
        <v>151</v>
      </c>
      <c r="E29" s="12">
        <f>IFERROR(VLOOKUP(UPPER(CONCATENATE($B29," - ",$A29)),'[1]Segurados Civis'!$A$5:$H$2142,8,FALSE),"")</f>
        <v>28</v>
      </c>
      <c r="F29" s="12">
        <f t="shared" si="0"/>
        <v>930</v>
      </c>
      <c r="G29" s="5" t="s">
        <v>2</v>
      </c>
      <c r="H29" s="3">
        <v>0</v>
      </c>
      <c r="I29" s="3">
        <v>0</v>
      </c>
      <c r="J29" s="3">
        <v>0</v>
      </c>
      <c r="K29" s="3">
        <v>0</v>
      </c>
    </row>
    <row r="30" spans="1:11" x14ac:dyDescent="0.25">
      <c r="A30" s="5" t="s">
        <v>3143</v>
      </c>
      <c r="B30" s="5" t="s">
        <v>116</v>
      </c>
      <c r="C30" s="12">
        <f>IFERROR(VLOOKUP(UPPER(CONCATENATE($B30," - ",$A30)),'[1]Segurados Civis'!$A$5:$H$2142,6,FALSE),"")</f>
        <v>186</v>
      </c>
      <c r="D30" s="12">
        <f>IFERROR(VLOOKUP(UPPER(CONCATENATE($B30," - ",$A30)),'[1]Segurados Civis'!$A$5:$H$2142,7,FALSE),"")</f>
        <v>78</v>
      </c>
      <c r="E30" s="12">
        <f>IFERROR(VLOOKUP(UPPER(CONCATENATE($B30," - ",$A30)),'[1]Segurados Civis'!$A$5:$H$2142,8,FALSE),"")</f>
        <v>9</v>
      </c>
      <c r="F30" s="12">
        <f t="shared" si="0"/>
        <v>273</v>
      </c>
      <c r="G30" s="5" t="s">
        <v>2</v>
      </c>
      <c r="H30" s="3">
        <v>0</v>
      </c>
      <c r="I30" s="3">
        <v>0</v>
      </c>
      <c r="J30" s="3">
        <v>0</v>
      </c>
      <c r="K30" s="3">
        <v>0</v>
      </c>
    </row>
    <row r="31" spans="1:11" x14ac:dyDescent="0.25">
      <c r="A31" s="5" t="s">
        <v>3143</v>
      </c>
      <c r="B31" s="5" t="s">
        <v>3315</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3143</v>
      </c>
      <c r="B32" s="5" t="s">
        <v>2218</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3143</v>
      </c>
      <c r="B33" s="5" t="s">
        <v>3330</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v>0</v>
      </c>
      <c r="K33" s="3">
        <v>0</v>
      </c>
    </row>
    <row r="34" spans="1:11" x14ac:dyDescent="0.25">
      <c r="A34" s="5" t="s">
        <v>3143</v>
      </c>
      <c r="B34" s="5" t="s">
        <v>3241</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3143</v>
      </c>
      <c r="B35" s="5" t="s">
        <v>3279</v>
      </c>
      <c r="C35" s="12">
        <f>IFERROR(VLOOKUP(UPPER(CONCATENATE($B35," - ",$A35)),'[1]Segurados Civis'!$A$5:$H$2142,6,FALSE),"")</f>
        <v>286</v>
      </c>
      <c r="D35" s="12">
        <f>IFERROR(VLOOKUP(UPPER(CONCATENATE($B35," - ",$A35)),'[1]Segurados Civis'!$A$5:$H$2142,7,FALSE),"")</f>
        <v>83</v>
      </c>
      <c r="E35" s="12">
        <f>IFERROR(VLOOKUP(UPPER(CONCATENATE($B35," - ",$A35)),'[1]Segurados Civis'!$A$5:$H$2142,8,FALSE),"")</f>
        <v>15</v>
      </c>
      <c r="F35" s="12">
        <f t="shared" si="0"/>
        <v>384</v>
      </c>
      <c r="G35" s="5" t="s">
        <v>2</v>
      </c>
      <c r="H35" s="3">
        <v>0</v>
      </c>
      <c r="I35" s="3">
        <v>0</v>
      </c>
      <c r="J35" s="3">
        <v>0</v>
      </c>
      <c r="K35" s="3">
        <v>0</v>
      </c>
    </row>
    <row r="36" spans="1:11" x14ac:dyDescent="0.25">
      <c r="A36" s="5" t="s">
        <v>3143</v>
      </c>
      <c r="B36" s="5" t="s">
        <v>3225</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3143</v>
      </c>
      <c r="B37" s="5" t="s">
        <v>3488</v>
      </c>
      <c r="C37" s="12">
        <f>IFERROR(VLOOKUP(UPPER(CONCATENATE($B37," - ",$A37)),'[1]Segurados Civis'!$A$5:$H$2142,6,FALSE),"")</f>
        <v>367</v>
      </c>
      <c r="D37" s="12">
        <f>IFERROR(VLOOKUP(UPPER(CONCATENATE($B37," - ",$A37)),'[1]Segurados Civis'!$A$5:$H$2142,7,FALSE),"")</f>
        <v>137</v>
      </c>
      <c r="E37" s="12">
        <f>IFERROR(VLOOKUP(UPPER(CONCATENATE($B37," - ",$A37)),'[1]Segurados Civis'!$A$5:$H$2142,8,FALSE),"")</f>
        <v>36</v>
      </c>
      <c r="F37" s="12">
        <f t="shared" si="0"/>
        <v>540</v>
      </c>
      <c r="G37" s="5" t="s">
        <v>2</v>
      </c>
      <c r="H37" s="3">
        <v>0</v>
      </c>
      <c r="I37" s="3">
        <v>0</v>
      </c>
      <c r="J37" s="3">
        <v>0</v>
      </c>
      <c r="K37" s="3">
        <v>0</v>
      </c>
    </row>
    <row r="38" spans="1:11" x14ac:dyDescent="0.25">
      <c r="A38" s="5" t="s">
        <v>3143</v>
      </c>
      <c r="B38" s="5" t="s">
        <v>3192</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3143</v>
      </c>
      <c r="B39" s="5" t="s">
        <v>896</v>
      </c>
      <c r="C39" s="12">
        <f>IFERROR(VLOOKUP(UPPER(CONCATENATE($B39," - ",$A39)),'[1]Segurados Civis'!$A$5:$H$2142,6,FALSE),"")</f>
        <v>214</v>
      </c>
      <c r="D39" s="12">
        <f>IFERROR(VLOOKUP(UPPER(CONCATENATE($B39," - ",$A39)),'[1]Segurados Civis'!$A$5:$H$2142,7,FALSE),"")</f>
        <v>64</v>
      </c>
      <c r="E39" s="12">
        <f>IFERROR(VLOOKUP(UPPER(CONCATENATE($B39," - ",$A39)),'[1]Segurados Civis'!$A$5:$H$2142,8,FALSE),"")</f>
        <v>21</v>
      </c>
      <c r="F39" s="12">
        <f t="shared" si="0"/>
        <v>299</v>
      </c>
      <c r="G39" s="5" t="s">
        <v>2</v>
      </c>
      <c r="H39" s="3">
        <v>0</v>
      </c>
      <c r="I39" s="3">
        <v>0</v>
      </c>
      <c r="J39" s="3">
        <v>0</v>
      </c>
      <c r="K39" s="3">
        <v>0</v>
      </c>
    </row>
    <row r="40" spans="1:11" x14ac:dyDescent="0.25">
      <c r="A40" s="5" t="s">
        <v>3143</v>
      </c>
      <c r="B40" s="5" t="s">
        <v>3455</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3143</v>
      </c>
      <c r="B41" s="5" t="s">
        <v>3381</v>
      </c>
      <c r="C41" s="12">
        <f>IFERROR(VLOOKUP(UPPER(CONCATENATE($B41," - ",$A41)),'[1]Segurados Civis'!$A$5:$H$2142,6,FALSE),"")</f>
        <v>228</v>
      </c>
      <c r="D41" s="12">
        <f>IFERROR(VLOOKUP(UPPER(CONCATENATE($B41," - ",$A41)),'[1]Segurados Civis'!$A$5:$H$2142,7,FALSE),"")</f>
        <v>30</v>
      </c>
      <c r="E41" s="12">
        <f>IFERROR(VLOOKUP(UPPER(CONCATENATE($B41," - ",$A41)),'[1]Segurados Civis'!$A$5:$H$2142,8,FALSE),"")</f>
        <v>12</v>
      </c>
      <c r="F41" s="12">
        <f t="shared" si="0"/>
        <v>270</v>
      </c>
      <c r="G41" s="5" t="s">
        <v>2</v>
      </c>
      <c r="H41" s="3">
        <v>0</v>
      </c>
      <c r="I41" s="3">
        <v>0</v>
      </c>
      <c r="J41" s="3">
        <v>0</v>
      </c>
      <c r="K41" s="3">
        <v>0</v>
      </c>
    </row>
    <row r="42" spans="1:11" x14ac:dyDescent="0.25">
      <c r="A42" s="5" t="s">
        <v>3143</v>
      </c>
      <c r="B42" s="5" t="s">
        <v>3305</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3143</v>
      </c>
      <c r="B43" s="5" t="s">
        <v>3244</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v>0</v>
      </c>
      <c r="K43" s="3">
        <v>0</v>
      </c>
    </row>
    <row r="44" spans="1:11" x14ac:dyDescent="0.25">
      <c r="A44" s="5" t="s">
        <v>3143</v>
      </c>
      <c r="B44" s="5" t="s">
        <v>3203</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3143</v>
      </c>
      <c r="B45" s="5" t="s">
        <v>2156</v>
      </c>
      <c r="C45" s="12">
        <f>IFERROR(VLOOKUP(UPPER(CONCATENATE($B45," - ",$A45)),'[1]Segurados Civis'!$A$5:$H$2142,6,FALSE),"")</f>
        <v>280</v>
      </c>
      <c r="D45" s="12">
        <f>IFERROR(VLOOKUP(UPPER(CONCATENATE($B45," - ",$A45)),'[1]Segurados Civis'!$A$5:$H$2142,7,FALSE),"")</f>
        <v>81</v>
      </c>
      <c r="E45" s="12">
        <f>IFERROR(VLOOKUP(UPPER(CONCATENATE($B45," - ",$A45)),'[1]Segurados Civis'!$A$5:$H$2142,8,FALSE),"")</f>
        <v>41</v>
      </c>
      <c r="F45" s="12">
        <f t="shared" si="0"/>
        <v>402</v>
      </c>
      <c r="G45" s="5" t="s">
        <v>2</v>
      </c>
      <c r="H45" s="3">
        <v>0</v>
      </c>
      <c r="I45" s="3">
        <v>0</v>
      </c>
      <c r="J45" s="3">
        <v>0</v>
      </c>
      <c r="K45" s="3">
        <v>0</v>
      </c>
    </row>
    <row r="46" spans="1:11" x14ac:dyDescent="0.25">
      <c r="A46" s="5" t="s">
        <v>3143</v>
      </c>
      <c r="B46" s="5" t="s">
        <v>3296</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3143</v>
      </c>
      <c r="B47" s="5" t="s">
        <v>3375</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3143</v>
      </c>
      <c r="B48" s="5" t="s">
        <v>3193</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3143</v>
      </c>
      <c r="B49" s="5" t="s">
        <v>3146</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3143</v>
      </c>
      <c r="B50" s="5" t="s">
        <v>3157</v>
      </c>
      <c r="C50" s="12">
        <f>IFERROR(VLOOKUP(UPPER(CONCATENATE($B50," - ",$A50)),'[1]Segurados Civis'!$A$5:$H$2142,6,FALSE),"")</f>
        <v>164</v>
      </c>
      <c r="D50" s="12">
        <f>IFERROR(VLOOKUP(UPPER(CONCATENATE($B50," - ",$A50)),'[1]Segurados Civis'!$A$5:$H$2142,7,FALSE),"")</f>
        <v>62</v>
      </c>
      <c r="E50" s="12">
        <f>IFERROR(VLOOKUP(UPPER(CONCATENATE($B50," - ",$A50)),'[1]Segurados Civis'!$A$5:$H$2142,8,FALSE),"")</f>
        <v>12</v>
      </c>
      <c r="F50" s="12">
        <f t="shared" si="0"/>
        <v>238</v>
      </c>
      <c r="G50" s="5" t="s">
        <v>2</v>
      </c>
      <c r="H50" s="3">
        <v>0</v>
      </c>
      <c r="I50" s="3">
        <v>0</v>
      </c>
      <c r="J50" s="3">
        <v>0</v>
      </c>
      <c r="K50" s="3">
        <v>0</v>
      </c>
    </row>
    <row r="51" spans="1:11" x14ac:dyDescent="0.25">
      <c r="A51" s="5" t="s">
        <v>3143</v>
      </c>
      <c r="B51" s="5" t="s">
        <v>3433</v>
      </c>
      <c r="C51" s="12">
        <f>IFERROR(VLOOKUP(UPPER(CONCATENATE($B51," - ",$A51)),'[1]Segurados Civis'!$A$5:$H$2142,6,FALSE),"")</f>
        <v>599</v>
      </c>
      <c r="D51" s="12">
        <f>IFERROR(VLOOKUP(UPPER(CONCATENATE($B51," - ",$A51)),'[1]Segurados Civis'!$A$5:$H$2142,7,FALSE),"")</f>
        <v>131</v>
      </c>
      <c r="E51" s="12">
        <f>IFERROR(VLOOKUP(UPPER(CONCATENATE($B51," - ",$A51)),'[1]Segurados Civis'!$A$5:$H$2142,8,FALSE),"")</f>
        <v>38</v>
      </c>
      <c r="F51" s="12">
        <f t="shared" si="0"/>
        <v>768</v>
      </c>
      <c r="G51" s="5" t="s">
        <v>2</v>
      </c>
      <c r="H51" s="3">
        <v>0</v>
      </c>
      <c r="I51" s="3">
        <v>0</v>
      </c>
      <c r="J51" s="3">
        <v>0</v>
      </c>
      <c r="K51" s="3">
        <v>0</v>
      </c>
    </row>
    <row r="52" spans="1:11" x14ac:dyDescent="0.25">
      <c r="A52" s="5" t="s">
        <v>3143</v>
      </c>
      <c r="B52" s="5" t="s">
        <v>3223</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3143</v>
      </c>
      <c r="B53" s="5" t="s">
        <v>3204</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3143</v>
      </c>
      <c r="B54" s="5" t="s">
        <v>3282</v>
      </c>
      <c r="C54" s="12">
        <f>IFERROR(VLOOKUP(UPPER(CONCATENATE($B54," - ",$A54)),'[1]Segurados Civis'!$A$5:$H$2142,6,FALSE),"")</f>
        <v>659</v>
      </c>
      <c r="D54" s="12">
        <f>IFERROR(VLOOKUP(UPPER(CONCATENATE($B54," - ",$A54)),'[1]Segurados Civis'!$A$5:$H$2142,7,FALSE),"")</f>
        <v>136</v>
      </c>
      <c r="E54" s="12">
        <f>IFERROR(VLOOKUP(UPPER(CONCATENATE($B54," - ",$A54)),'[1]Segurados Civis'!$A$5:$H$2142,8,FALSE),"")</f>
        <v>0</v>
      </c>
      <c r="F54" s="12">
        <f t="shared" si="0"/>
        <v>795</v>
      </c>
      <c r="G54" s="5" t="s">
        <v>2</v>
      </c>
      <c r="H54" s="3">
        <v>0</v>
      </c>
      <c r="I54" s="3">
        <v>0</v>
      </c>
      <c r="J54" s="3">
        <v>0</v>
      </c>
      <c r="K54" s="3">
        <v>0</v>
      </c>
    </row>
    <row r="55" spans="1:11" x14ac:dyDescent="0.25">
      <c r="A55" s="5" t="s">
        <v>3143</v>
      </c>
      <c r="B55" s="5" t="s">
        <v>3346</v>
      </c>
      <c r="C55" s="12">
        <f>IFERROR(VLOOKUP(UPPER(CONCATENATE($B55," - ",$A55)),'[1]Segurados Civis'!$A$5:$H$2142,6,FALSE),"")</f>
        <v>2696</v>
      </c>
      <c r="D55" s="12">
        <f>IFERROR(VLOOKUP(UPPER(CONCATENATE($B55," - ",$A55)),'[1]Segurados Civis'!$A$5:$H$2142,7,FALSE),"")</f>
        <v>712</v>
      </c>
      <c r="E55" s="12">
        <f>IFERROR(VLOOKUP(UPPER(CONCATENATE($B55," - ",$A55)),'[1]Segurados Civis'!$A$5:$H$2142,8,FALSE),"")</f>
        <v>179</v>
      </c>
      <c r="F55" s="12">
        <f t="shared" si="0"/>
        <v>3587</v>
      </c>
      <c r="G55" s="5" t="s">
        <v>2</v>
      </c>
      <c r="H55" s="3">
        <v>0</v>
      </c>
      <c r="I55" s="3">
        <v>0</v>
      </c>
      <c r="J55" s="3">
        <v>0</v>
      </c>
      <c r="K55" s="3">
        <v>0</v>
      </c>
    </row>
    <row r="56" spans="1:11" x14ac:dyDescent="0.25">
      <c r="A56" s="5" t="s">
        <v>3143</v>
      </c>
      <c r="B56" s="5" t="s">
        <v>3253</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3143</v>
      </c>
      <c r="B57" s="5" t="s">
        <v>3476</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3143</v>
      </c>
      <c r="B58" s="5" t="s">
        <v>3449</v>
      </c>
      <c r="C58" s="12">
        <f>IFERROR(VLOOKUP(UPPER(CONCATENATE($B58," - ",$A58)),'[1]Segurados Civis'!$A$5:$H$2142,6,FALSE),"")</f>
        <v>187</v>
      </c>
      <c r="D58" s="12">
        <f>IFERROR(VLOOKUP(UPPER(CONCATENATE($B58," - ",$A58)),'[1]Segurados Civis'!$A$5:$H$2142,7,FALSE),"")</f>
        <v>25</v>
      </c>
      <c r="E58" s="12">
        <f>IFERROR(VLOOKUP(UPPER(CONCATENATE($B58," - ",$A58)),'[1]Segurados Civis'!$A$5:$H$2142,8,FALSE),"")</f>
        <v>3</v>
      </c>
      <c r="F58" s="12">
        <f t="shared" si="0"/>
        <v>215</v>
      </c>
      <c r="G58" s="5" t="s">
        <v>2</v>
      </c>
      <c r="H58" s="3">
        <v>0</v>
      </c>
      <c r="I58" s="3">
        <v>0</v>
      </c>
      <c r="J58" s="3">
        <v>0</v>
      </c>
      <c r="K58" s="3">
        <v>0</v>
      </c>
    </row>
    <row r="59" spans="1:11" x14ac:dyDescent="0.25">
      <c r="A59" s="5" t="s">
        <v>3143</v>
      </c>
      <c r="B59" s="5" t="s">
        <v>3409</v>
      </c>
      <c r="C59" s="12">
        <f>IFERROR(VLOOKUP(UPPER(CONCATENATE($B59," - ",$A59)),'[1]Segurados Civis'!$A$5:$H$2142,6,FALSE),"")</f>
        <v>1116</v>
      </c>
      <c r="D59" s="12">
        <f>IFERROR(VLOOKUP(UPPER(CONCATENATE($B59," - ",$A59)),'[1]Segurados Civis'!$A$5:$H$2142,7,FALSE),"")</f>
        <v>206</v>
      </c>
      <c r="E59" s="12">
        <f>IFERROR(VLOOKUP(UPPER(CONCATENATE($B59," - ",$A59)),'[1]Segurados Civis'!$A$5:$H$2142,8,FALSE),"")</f>
        <v>41</v>
      </c>
      <c r="F59" s="12">
        <f t="shared" si="0"/>
        <v>1363</v>
      </c>
      <c r="G59" s="5" t="s">
        <v>2</v>
      </c>
      <c r="H59" s="3">
        <v>0</v>
      </c>
      <c r="I59" s="3">
        <v>0</v>
      </c>
      <c r="J59" s="3">
        <v>0</v>
      </c>
      <c r="K59" s="3">
        <v>0</v>
      </c>
    </row>
    <row r="60" spans="1:11" x14ac:dyDescent="0.25">
      <c r="A60" s="5" t="s">
        <v>3143</v>
      </c>
      <c r="B60" s="5" t="s">
        <v>3297</v>
      </c>
      <c r="C60" s="12">
        <f>IFERROR(VLOOKUP(UPPER(CONCATENATE($B60," - ",$A60)),'[1]Segurados Civis'!$A$5:$H$2142,6,FALSE),"")</f>
        <v>214</v>
      </c>
      <c r="D60" s="12">
        <f>IFERROR(VLOOKUP(UPPER(CONCATENATE($B60," - ",$A60)),'[1]Segurados Civis'!$A$5:$H$2142,7,FALSE),"")</f>
        <v>51</v>
      </c>
      <c r="E60" s="12">
        <f>IFERROR(VLOOKUP(UPPER(CONCATENATE($B60," - ",$A60)),'[1]Segurados Civis'!$A$5:$H$2142,8,FALSE),"")</f>
        <v>15</v>
      </c>
      <c r="F60" s="12">
        <f t="shared" si="0"/>
        <v>280</v>
      </c>
      <c r="G60" s="5" t="s">
        <v>2</v>
      </c>
      <c r="H60" s="3">
        <v>0</v>
      </c>
      <c r="I60" s="3">
        <v>0</v>
      </c>
      <c r="J60" s="3">
        <v>0</v>
      </c>
      <c r="K60" s="3">
        <v>0</v>
      </c>
    </row>
    <row r="61" spans="1:11" x14ac:dyDescent="0.25">
      <c r="A61" s="5" t="s">
        <v>3143</v>
      </c>
      <c r="B61" s="5" t="s">
        <v>3339</v>
      </c>
      <c r="C61" s="12">
        <f>IFERROR(VLOOKUP(UPPER(CONCATENATE($B61," - ",$A61)),'[1]Segurados Civis'!$A$5:$H$2142,6,FALSE),"")</f>
        <v>247</v>
      </c>
      <c r="D61" s="12">
        <f>IFERROR(VLOOKUP(UPPER(CONCATENATE($B61," - ",$A61)),'[1]Segurados Civis'!$A$5:$H$2142,7,FALSE),"")</f>
        <v>53</v>
      </c>
      <c r="E61" s="12">
        <f>IFERROR(VLOOKUP(UPPER(CONCATENATE($B61," - ",$A61)),'[1]Segurados Civis'!$A$5:$H$2142,8,FALSE),"")</f>
        <v>12</v>
      </c>
      <c r="F61" s="12">
        <f t="shared" si="0"/>
        <v>312</v>
      </c>
      <c r="G61" s="5" t="s">
        <v>2</v>
      </c>
      <c r="H61" s="3">
        <v>0</v>
      </c>
      <c r="I61" s="3">
        <v>0</v>
      </c>
      <c r="J61" s="3">
        <v>0</v>
      </c>
      <c r="K61" s="3">
        <v>0</v>
      </c>
    </row>
    <row r="62" spans="1:11" x14ac:dyDescent="0.25">
      <c r="A62" s="5" t="s">
        <v>3143</v>
      </c>
      <c r="B62" s="5" t="s">
        <v>3152</v>
      </c>
      <c r="C62" s="12">
        <f>IFERROR(VLOOKUP(UPPER(CONCATENATE($B62," - ",$A62)),'[1]Segurados Civis'!$A$5:$H$2142,6,FALSE),"")</f>
        <v>2504</v>
      </c>
      <c r="D62" s="12">
        <f>IFERROR(VLOOKUP(UPPER(CONCATENATE($B62," - ",$A62)),'[1]Segurados Civis'!$A$5:$H$2142,7,FALSE),"")</f>
        <v>722</v>
      </c>
      <c r="E62" s="12">
        <f>IFERROR(VLOOKUP(UPPER(CONCATENATE($B62," - ",$A62)),'[1]Segurados Civis'!$A$5:$H$2142,8,FALSE),"")</f>
        <v>157</v>
      </c>
      <c r="F62" s="12">
        <f t="shared" si="0"/>
        <v>3383</v>
      </c>
      <c r="G62" s="5" t="s">
        <v>2</v>
      </c>
      <c r="H62" s="3">
        <v>0</v>
      </c>
      <c r="I62" s="3">
        <v>0</v>
      </c>
      <c r="J62" s="3">
        <v>0</v>
      </c>
      <c r="K62" s="3">
        <v>0</v>
      </c>
    </row>
    <row r="63" spans="1:11" x14ac:dyDescent="0.25">
      <c r="A63" s="5" t="s">
        <v>3143</v>
      </c>
      <c r="B63" s="5" t="s">
        <v>3316</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3143</v>
      </c>
      <c r="B64" s="5" t="s">
        <v>3471</v>
      </c>
      <c r="C64" s="12">
        <f>IFERROR(VLOOKUP(UPPER(CONCATENATE($B64," - ",$A64)),'[1]Segurados Civis'!$A$5:$H$2142,6,FALSE),"")</f>
        <v>2281</v>
      </c>
      <c r="D64" s="12">
        <f>IFERROR(VLOOKUP(UPPER(CONCATENATE($B64," - ",$A64)),'[1]Segurados Civis'!$A$5:$H$2142,7,FALSE),"")</f>
        <v>603</v>
      </c>
      <c r="E64" s="12">
        <f>IFERROR(VLOOKUP(UPPER(CONCATENATE($B64," - ",$A64)),'[1]Segurados Civis'!$A$5:$H$2142,8,FALSE),"")</f>
        <v>152</v>
      </c>
      <c r="F64" s="12">
        <f t="shared" si="0"/>
        <v>3036</v>
      </c>
      <c r="G64" s="5" t="s">
        <v>2</v>
      </c>
      <c r="H64" s="3">
        <v>1</v>
      </c>
      <c r="I64" s="3">
        <v>0</v>
      </c>
      <c r="J64" s="3">
        <v>1</v>
      </c>
      <c r="K64" s="3">
        <v>0</v>
      </c>
    </row>
    <row r="65" spans="1:11" x14ac:dyDescent="0.25">
      <c r="A65" s="5" t="s">
        <v>3143</v>
      </c>
      <c r="B65" s="5" t="s">
        <v>3426</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v>0</v>
      </c>
      <c r="K65" s="3">
        <v>0</v>
      </c>
    </row>
    <row r="66" spans="1:11" x14ac:dyDescent="0.25">
      <c r="A66" s="5" t="s">
        <v>3143</v>
      </c>
      <c r="B66" s="5" t="s">
        <v>3391</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3143</v>
      </c>
      <c r="B67" s="5" t="s">
        <v>1732</v>
      </c>
      <c r="C67" s="12">
        <f>IFERROR(VLOOKUP(UPPER(CONCATENATE($B67," - ",$A67)),'[1]Segurados Civis'!$A$5:$H$2142,6,FALSE),"")</f>
        <v>410</v>
      </c>
      <c r="D67" s="12">
        <f>IFERROR(VLOOKUP(UPPER(CONCATENATE($B67," - ",$A67)),'[1]Segurados Civis'!$A$5:$H$2142,7,FALSE),"")</f>
        <v>0</v>
      </c>
      <c r="E67" s="12">
        <f>IFERROR(VLOOKUP(UPPER(CONCATENATE($B67," - ",$A67)),'[1]Segurados Civis'!$A$5:$H$2142,8,FALSE),"")</f>
        <v>0</v>
      </c>
      <c r="F67" s="12">
        <f t="shared" ref="F67:F130" si="1">IF(SUM(C67:E67)=0,"",SUM(C67:E67))</f>
        <v>410</v>
      </c>
      <c r="G67" s="5" t="s">
        <v>2</v>
      </c>
      <c r="H67" s="3">
        <v>1</v>
      </c>
      <c r="I67" s="3">
        <v>0</v>
      </c>
      <c r="J67" s="3">
        <v>0</v>
      </c>
      <c r="K67" s="3">
        <v>0</v>
      </c>
    </row>
    <row r="68" spans="1:11" x14ac:dyDescent="0.25">
      <c r="A68" s="5" t="s">
        <v>3143</v>
      </c>
      <c r="B68" s="5" t="s">
        <v>2423</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v>0</v>
      </c>
      <c r="K68" s="3">
        <v>0</v>
      </c>
    </row>
    <row r="69" spans="1:11" x14ac:dyDescent="0.25">
      <c r="A69" s="5" t="s">
        <v>3143</v>
      </c>
      <c r="B69" s="5" t="s">
        <v>3299</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3143</v>
      </c>
      <c r="B70" s="5" t="s">
        <v>3456</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v>0</v>
      </c>
      <c r="K70" s="3">
        <v>0</v>
      </c>
    </row>
    <row r="71" spans="1:11" x14ac:dyDescent="0.25">
      <c r="A71" s="5" t="s">
        <v>3143</v>
      </c>
      <c r="B71" s="5" t="s">
        <v>3205</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v>0</v>
      </c>
      <c r="K71" s="3">
        <v>0</v>
      </c>
    </row>
    <row r="72" spans="1:11" x14ac:dyDescent="0.25">
      <c r="A72" s="5" t="s">
        <v>3143</v>
      </c>
      <c r="B72" s="5" t="s">
        <v>757</v>
      </c>
      <c r="C72" s="12">
        <f>IFERROR(VLOOKUP(UPPER(CONCATENATE($B72," - ",$A72)),'[1]Segurados Civis'!$A$5:$H$2142,6,FALSE),"")</f>
        <v>8384</v>
      </c>
      <c r="D72" s="12">
        <f>IFERROR(VLOOKUP(UPPER(CONCATENATE($B72," - ",$A72)),'[1]Segurados Civis'!$A$5:$H$2142,7,FALSE),"")</f>
        <v>2055</v>
      </c>
      <c r="E72" s="12">
        <f>IFERROR(VLOOKUP(UPPER(CONCATENATE($B72," - ",$A72)),'[1]Segurados Civis'!$A$5:$H$2142,8,FALSE),"")</f>
        <v>404</v>
      </c>
      <c r="F72" s="12">
        <f t="shared" si="1"/>
        <v>10843</v>
      </c>
      <c r="G72" s="5" t="s">
        <v>2</v>
      </c>
      <c r="H72" s="3">
        <v>0</v>
      </c>
      <c r="I72" s="3">
        <v>0</v>
      </c>
      <c r="J72" s="3">
        <v>0</v>
      </c>
      <c r="K72" s="3">
        <v>0</v>
      </c>
    </row>
    <row r="73" spans="1:11" x14ac:dyDescent="0.25">
      <c r="A73" s="5" t="s">
        <v>3143</v>
      </c>
      <c r="B73" s="5" t="s">
        <v>3313</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3143</v>
      </c>
      <c r="B74" s="5" t="s">
        <v>3379</v>
      </c>
      <c r="C74" s="12">
        <f>IFERROR(VLOOKUP(UPPER(CONCATENATE($B74," - ",$A74)),'[1]Segurados Civis'!$A$5:$H$2142,6,FALSE),"")</f>
        <v>387</v>
      </c>
      <c r="D74" s="12">
        <f>IFERROR(VLOOKUP(UPPER(CONCATENATE($B74," - ",$A74)),'[1]Segurados Civis'!$A$5:$H$2142,7,FALSE),"")</f>
        <v>0</v>
      </c>
      <c r="E74" s="12">
        <f>IFERROR(VLOOKUP(UPPER(CONCATENATE($B74," - ",$A74)),'[1]Segurados Civis'!$A$5:$H$2142,8,FALSE),"")</f>
        <v>0</v>
      </c>
      <c r="F74" s="12">
        <f t="shared" si="1"/>
        <v>387</v>
      </c>
      <c r="G74" s="5" t="s">
        <v>2</v>
      </c>
      <c r="H74" s="3">
        <v>1</v>
      </c>
      <c r="I74" s="3">
        <v>0</v>
      </c>
      <c r="J74" s="3">
        <v>0</v>
      </c>
      <c r="K74" s="3">
        <v>0</v>
      </c>
    </row>
    <row r="75" spans="1:11" x14ac:dyDescent="0.25">
      <c r="A75" s="5" t="s">
        <v>3143</v>
      </c>
      <c r="B75" s="5" t="s">
        <v>3461</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v>0</v>
      </c>
      <c r="K75" s="3">
        <v>0</v>
      </c>
    </row>
    <row r="76" spans="1:11" x14ac:dyDescent="0.25">
      <c r="A76" s="5" t="s">
        <v>3143</v>
      </c>
      <c r="B76" s="5" t="s">
        <v>3462</v>
      </c>
      <c r="C76" s="12">
        <f>IFERROR(VLOOKUP(UPPER(CONCATENATE($B76," - ",$A76)),'[1]Segurados Civis'!$A$5:$H$2142,6,FALSE),"")</f>
        <v>747</v>
      </c>
      <c r="D76" s="12">
        <f>IFERROR(VLOOKUP(UPPER(CONCATENATE($B76," - ",$A76)),'[1]Segurados Civis'!$A$5:$H$2142,7,FALSE),"")</f>
        <v>113</v>
      </c>
      <c r="E76" s="12">
        <f>IFERROR(VLOOKUP(UPPER(CONCATENATE($B76," - ",$A76)),'[1]Segurados Civis'!$A$5:$H$2142,8,FALSE),"")</f>
        <v>43</v>
      </c>
      <c r="F76" s="12">
        <f t="shared" si="1"/>
        <v>903</v>
      </c>
      <c r="G76" s="5" t="s">
        <v>2</v>
      </c>
      <c r="H76" s="3">
        <v>0</v>
      </c>
      <c r="I76" s="3">
        <v>0</v>
      </c>
      <c r="J76" s="3">
        <v>0</v>
      </c>
      <c r="K76" s="3">
        <v>0</v>
      </c>
    </row>
    <row r="77" spans="1:11" x14ac:dyDescent="0.25">
      <c r="A77" s="5" t="s">
        <v>3143</v>
      </c>
      <c r="B77" s="5" t="s">
        <v>3283</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v>0</v>
      </c>
      <c r="K77" s="3">
        <v>0</v>
      </c>
    </row>
    <row r="78" spans="1:11" x14ac:dyDescent="0.25">
      <c r="A78" s="5" t="s">
        <v>3143</v>
      </c>
      <c r="B78" s="5" t="s">
        <v>3405</v>
      </c>
      <c r="C78" s="12">
        <f>IFERROR(VLOOKUP(UPPER(CONCATENATE($B78," - ",$A78)),'[1]Segurados Civis'!$A$5:$H$2142,6,FALSE),"")</f>
        <v>601</v>
      </c>
      <c r="D78" s="12">
        <f>IFERROR(VLOOKUP(UPPER(CONCATENATE($B78," - ",$A78)),'[1]Segurados Civis'!$A$5:$H$2142,7,FALSE),"")</f>
        <v>20</v>
      </c>
      <c r="E78" s="12">
        <f>IFERROR(VLOOKUP(UPPER(CONCATENATE($B78," - ",$A78)),'[1]Segurados Civis'!$A$5:$H$2142,8,FALSE),"")</f>
        <v>4</v>
      </c>
      <c r="F78" s="12">
        <f t="shared" si="1"/>
        <v>625</v>
      </c>
      <c r="G78" s="5" t="s">
        <v>2</v>
      </c>
      <c r="H78" s="3">
        <v>0</v>
      </c>
      <c r="I78" s="3">
        <v>0</v>
      </c>
      <c r="J78" s="3">
        <v>0</v>
      </c>
      <c r="K78" s="3">
        <v>0</v>
      </c>
    </row>
    <row r="79" spans="1:11" x14ac:dyDescent="0.25">
      <c r="A79" s="5" t="s">
        <v>3143</v>
      </c>
      <c r="B79" s="5" t="s">
        <v>3359</v>
      </c>
      <c r="C79" s="12">
        <f>IFERROR(VLOOKUP(UPPER(CONCATENATE($B79," - ",$A79)),'[1]Segurados Civis'!$A$5:$H$2142,6,FALSE),"")</f>
        <v>1847</v>
      </c>
      <c r="D79" s="12">
        <f>IFERROR(VLOOKUP(UPPER(CONCATENATE($B79," - ",$A79)),'[1]Segurados Civis'!$A$5:$H$2142,7,FALSE),"")</f>
        <v>505</v>
      </c>
      <c r="E79" s="12">
        <f>IFERROR(VLOOKUP(UPPER(CONCATENATE($B79," - ",$A79)),'[1]Segurados Civis'!$A$5:$H$2142,8,FALSE),"")</f>
        <v>147</v>
      </c>
      <c r="F79" s="12">
        <f t="shared" si="1"/>
        <v>2499</v>
      </c>
      <c r="G79" s="5" t="s">
        <v>2</v>
      </c>
      <c r="H79" s="3">
        <v>1</v>
      </c>
      <c r="I79" s="3">
        <v>0</v>
      </c>
      <c r="J79" s="3">
        <v>0</v>
      </c>
      <c r="K79" s="3">
        <v>1</v>
      </c>
    </row>
    <row r="80" spans="1:11" x14ac:dyDescent="0.25">
      <c r="A80" s="5" t="s">
        <v>3143</v>
      </c>
      <c r="B80" s="5" t="s">
        <v>3365</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v>0</v>
      </c>
      <c r="K80" s="3">
        <v>0</v>
      </c>
    </row>
    <row r="81" spans="1:11" x14ac:dyDescent="0.25">
      <c r="A81" s="5" t="s">
        <v>3143</v>
      </c>
      <c r="B81" s="5" t="s">
        <v>3254</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v>0</v>
      </c>
      <c r="K81" s="3">
        <v>0</v>
      </c>
    </row>
    <row r="82" spans="1:11" x14ac:dyDescent="0.25">
      <c r="A82" s="5" t="s">
        <v>3143</v>
      </c>
      <c r="B82" s="5" t="s">
        <v>3388</v>
      </c>
      <c r="C82" s="12">
        <f>IFERROR(VLOOKUP(UPPER(CONCATENATE($B82," - ",$A82)),'[1]Segurados Civis'!$A$5:$H$2142,6,FALSE),"")</f>
        <v>4113</v>
      </c>
      <c r="D82" s="12">
        <f>IFERROR(VLOOKUP(UPPER(CONCATENATE($B82," - ",$A82)),'[1]Segurados Civis'!$A$5:$H$2142,7,FALSE),"")</f>
        <v>1146</v>
      </c>
      <c r="E82" s="12">
        <f>IFERROR(VLOOKUP(UPPER(CONCATENATE($B82," - ",$A82)),'[1]Segurados Civis'!$A$5:$H$2142,8,FALSE),"")</f>
        <v>211</v>
      </c>
      <c r="F82" s="12">
        <f t="shared" si="1"/>
        <v>5470</v>
      </c>
      <c r="G82" s="5" t="s">
        <v>2</v>
      </c>
      <c r="H82" s="3">
        <v>0</v>
      </c>
      <c r="I82" s="3">
        <v>0</v>
      </c>
      <c r="J82" s="3">
        <v>0</v>
      </c>
      <c r="K82" s="3">
        <v>0</v>
      </c>
    </row>
    <row r="83" spans="1:11" x14ac:dyDescent="0.25">
      <c r="A83" s="5" t="s">
        <v>3143</v>
      </c>
      <c r="B83" s="5" t="s">
        <v>3268</v>
      </c>
      <c r="C83" s="12">
        <f>IFERROR(VLOOKUP(UPPER(CONCATENATE($B83," - ",$A83)),'[1]Segurados Civis'!$A$5:$H$2142,6,FALSE),"")</f>
        <v>481</v>
      </c>
      <c r="D83" s="12">
        <f>IFERROR(VLOOKUP(UPPER(CONCATENATE($B83," - ",$A83)),'[1]Segurados Civis'!$A$5:$H$2142,7,FALSE),"")</f>
        <v>277</v>
      </c>
      <c r="E83" s="12">
        <f>IFERROR(VLOOKUP(UPPER(CONCATENATE($B83," - ",$A83)),'[1]Segurados Civis'!$A$5:$H$2142,8,FALSE),"")</f>
        <v>79</v>
      </c>
      <c r="F83" s="12">
        <f t="shared" si="1"/>
        <v>837</v>
      </c>
      <c r="G83" s="5" t="s">
        <v>2</v>
      </c>
      <c r="H83" s="3">
        <v>0</v>
      </c>
      <c r="I83" s="3">
        <v>0</v>
      </c>
      <c r="J83" s="3">
        <v>0</v>
      </c>
      <c r="K83" s="3">
        <v>0</v>
      </c>
    </row>
    <row r="84" spans="1:11" x14ac:dyDescent="0.25">
      <c r="A84" s="5" t="s">
        <v>3143</v>
      </c>
      <c r="B84" s="5" t="s">
        <v>3485</v>
      </c>
      <c r="C84" s="12">
        <f>IFERROR(VLOOKUP(UPPER(CONCATENATE($B84," - ",$A84)),'[1]Segurados Civis'!$A$5:$H$2142,6,FALSE),"")</f>
        <v>278</v>
      </c>
      <c r="D84" s="12">
        <f>IFERROR(VLOOKUP(UPPER(CONCATENATE($B84," - ",$A84)),'[1]Segurados Civis'!$A$5:$H$2142,7,FALSE),"")</f>
        <v>85</v>
      </c>
      <c r="E84" s="12">
        <f>IFERROR(VLOOKUP(UPPER(CONCATENATE($B84," - ",$A84)),'[1]Segurados Civis'!$A$5:$H$2142,8,FALSE),"")</f>
        <v>21</v>
      </c>
      <c r="F84" s="12">
        <f t="shared" si="1"/>
        <v>384</v>
      </c>
      <c r="G84" s="5" t="s">
        <v>2</v>
      </c>
      <c r="H84" s="3">
        <v>0</v>
      </c>
      <c r="I84" s="3">
        <v>0</v>
      </c>
      <c r="J84" s="3">
        <v>0</v>
      </c>
      <c r="K84" s="3">
        <v>0</v>
      </c>
    </row>
    <row r="85" spans="1:11" x14ac:dyDescent="0.25">
      <c r="A85" s="5" t="s">
        <v>3143</v>
      </c>
      <c r="B85" s="5" t="s">
        <v>3175</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v>0</v>
      </c>
      <c r="K85" s="3">
        <v>0</v>
      </c>
    </row>
    <row r="86" spans="1:11" x14ac:dyDescent="0.25">
      <c r="A86" s="5" t="s">
        <v>3143</v>
      </c>
      <c r="B86" s="5" t="s">
        <v>3384</v>
      </c>
      <c r="C86" s="12">
        <f>IFERROR(VLOOKUP(UPPER(CONCATENATE($B86," - ",$A86)),'[1]Segurados Civis'!$A$5:$H$2142,6,FALSE),"")</f>
        <v>411</v>
      </c>
      <c r="D86" s="12">
        <f>IFERROR(VLOOKUP(UPPER(CONCATENATE($B86," - ",$A86)),'[1]Segurados Civis'!$A$5:$H$2142,7,FALSE),"")</f>
        <v>110</v>
      </c>
      <c r="E86" s="12">
        <f>IFERROR(VLOOKUP(UPPER(CONCATENATE($B86," - ",$A86)),'[1]Segurados Civis'!$A$5:$H$2142,8,FALSE),"")</f>
        <v>42</v>
      </c>
      <c r="F86" s="12">
        <f t="shared" si="1"/>
        <v>563</v>
      </c>
      <c r="G86" s="5" t="s">
        <v>2</v>
      </c>
      <c r="H86" s="3">
        <v>0</v>
      </c>
      <c r="I86" s="3">
        <v>0</v>
      </c>
      <c r="J86" s="3">
        <v>0</v>
      </c>
      <c r="K86" s="3">
        <v>0</v>
      </c>
    </row>
    <row r="87" spans="1:11" x14ac:dyDescent="0.25">
      <c r="A87" s="5" t="s">
        <v>3143</v>
      </c>
      <c r="B87" s="5" t="s">
        <v>3446</v>
      </c>
      <c r="C87" s="12">
        <f>IFERROR(VLOOKUP(UPPER(CONCATENATE($B87," - ",$A87)),'[1]Segurados Civis'!$A$5:$H$2142,6,FALSE),"")</f>
        <v>568</v>
      </c>
      <c r="D87" s="12">
        <f>IFERROR(VLOOKUP(UPPER(CONCATENATE($B87," - ",$A87)),'[1]Segurados Civis'!$A$5:$H$2142,7,FALSE),"")</f>
        <v>230</v>
      </c>
      <c r="E87" s="12">
        <f>IFERROR(VLOOKUP(UPPER(CONCATENATE($B87," - ",$A87)),'[1]Segurados Civis'!$A$5:$H$2142,8,FALSE),"")</f>
        <v>38</v>
      </c>
      <c r="F87" s="12">
        <f t="shared" si="1"/>
        <v>836</v>
      </c>
      <c r="G87" s="5" t="s">
        <v>2</v>
      </c>
      <c r="H87" s="3">
        <v>0</v>
      </c>
      <c r="I87" s="3">
        <v>0</v>
      </c>
      <c r="J87" s="3">
        <v>0</v>
      </c>
      <c r="K87" s="3">
        <v>0</v>
      </c>
    </row>
    <row r="88" spans="1:11" x14ac:dyDescent="0.25">
      <c r="A88" s="5" t="s">
        <v>3143</v>
      </c>
      <c r="B88" s="5" t="s">
        <v>3300</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v>0</v>
      </c>
      <c r="K88" s="3">
        <v>0</v>
      </c>
    </row>
    <row r="89" spans="1:11" x14ac:dyDescent="0.25">
      <c r="A89" s="5" t="s">
        <v>3143</v>
      </c>
      <c r="B89" s="5" t="s">
        <v>3278</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v>0</v>
      </c>
      <c r="K89" s="3">
        <v>0</v>
      </c>
    </row>
    <row r="90" spans="1:11" x14ac:dyDescent="0.25">
      <c r="A90" s="5" t="s">
        <v>3143</v>
      </c>
      <c r="B90" s="5" t="s">
        <v>3236</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v>0</v>
      </c>
      <c r="K90" s="3">
        <v>0</v>
      </c>
    </row>
    <row r="91" spans="1:11" x14ac:dyDescent="0.25">
      <c r="A91" s="5" t="s">
        <v>3143</v>
      </c>
      <c r="B91" s="5" t="s">
        <v>3201</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v>0</v>
      </c>
      <c r="K91" s="3">
        <v>0</v>
      </c>
    </row>
    <row r="92" spans="1:11" x14ac:dyDescent="0.25">
      <c r="A92" s="5" t="s">
        <v>3143</v>
      </c>
      <c r="B92" s="5" t="s">
        <v>3284</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v>0</v>
      </c>
      <c r="J92" s="3">
        <v>0</v>
      </c>
      <c r="K92" s="3">
        <v>0</v>
      </c>
    </row>
    <row r="93" spans="1:11" x14ac:dyDescent="0.25">
      <c r="A93" s="5" t="s">
        <v>3143</v>
      </c>
      <c r="B93" s="5" t="s">
        <v>3458</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v>0</v>
      </c>
      <c r="K93" s="3">
        <v>0</v>
      </c>
    </row>
    <row r="94" spans="1:11" x14ac:dyDescent="0.25">
      <c r="A94" s="5" t="s">
        <v>3143</v>
      </c>
      <c r="B94" s="5" t="s">
        <v>3271</v>
      </c>
      <c r="C94" s="12">
        <f>IFERROR(VLOOKUP(UPPER(CONCATENATE($B94," - ",$A94)),'[1]Segurados Civis'!$A$5:$H$2142,6,FALSE),"")</f>
        <v>578</v>
      </c>
      <c r="D94" s="12">
        <f>IFERROR(VLOOKUP(UPPER(CONCATENATE($B94," - ",$A94)),'[1]Segurados Civis'!$A$5:$H$2142,7,FALSE),"")</f>
        <v>218</v>
      </c>
      <c r="E94" s="12">
        <f>IFERROR(VLOOKUP(UPPER(CONCATENATE($B94," - ",$A94)),'[1]Segurados Civis'!$A$5:$H$2142,8,FALSE),"")</f>
        <v>61</v>
      </c>
      <c r="F94" s="12">
        <f t="shared" si="1"/>
        <v>857</v>
      </c>
      <c r="G94" s="5" t="s">
        <v>2</v>
      </c>
      <c r="H94" s="3">
        <v>0</v>
      </c>
      <c r="I94" s="3">
        <v>0</v>
      </c>
      <c r="J94" s="3">
        <v>0</v>
      </c>
      <c r="K94" s="3">
        <v>0</v>
      </c>
    </row>
    <row r="95" spans="1:11" x14ac:dyDescent="0.25">
      <c r="A95" s="5" t="s">
        <v>3143</v>
      </c>
      <c r="B95" s="5" t="s">
        <v>18</v>
      </c>
      <c r="C95" s="12">
        <f>IFERROR(VLOOKUP(UPPER(CONCATENATE($B95," - ",$A95)),'[1]Segurados Civis'!$A$5:$H$2142,6,FALSE),"")</f>
        <v>231</v>
      </c>
      <c r="D95" s="12">
        <f>IFERROR(VLOOKUP(UPPER(CONCATENATE($B95," - ",$A95)),'[1]Segurados Civis'!$A$5:$H$2142,7,FALSE),"")</f>
        <v>63</v>
      </c>
      <c r="E95" s="12">
        <f>IFERROR(VLOOKUP(UPPER(CONCATENATE($B95," - ",$A95)),'[1]Segurados Civis'!$A$5:$H$2142,8,FALSE),"")</f>
        <v>17</v>
      </c>
      <c r="F95" s="12">
        <f t="shared" si="1"/>
        <v>311</v>
      </c>
      <c r="G95" s="5" t="s">
        <v>2</v>
      </c>
      <c r="H95" s="3">
        <v>0</v>
      </c>
      <c r="I95" s="3">
        <v>0</v>
      </c>
      <c r="J95" s="3">
        <v>0</v>
      </c>
      <c r="K95" s="3">
        <v>0</v>
      </c>
    </row>
    <row r="96" spans="1:11" x14ac:dyDescent="0.25">
      <c r="A96" s="5" t="s">
        <v>3143</v>
      </c>
      <c r="B96" s="5" t="s">
        <v>3245</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v>0</v>
      </c>
      <c r="K96" s="3">
        <v>0</v>
      </c>
    </row>
    <row r="97" spans="1:11" x14ac:dyDescent="0.25">
      <c r="A97" s="5" t="s">
        <v>3143</v>
      </c>
      <c r="B97" s="5" t="s">
        <v>3226</v>
      </c>
      <c r="C97" s="12">
        <f>IFERROR(VLOOKUP(UPPER(CONCATENATE($B97," - ",$A97)),'[1]Segurados Civis'!$A$5:$H$2142,6,FALSE),"")</f>
        <v>29595</v>
      </c>
      <c r="D97" s="12">
        <f>IFERROR(VLOOKUP(UPPER(CONCATENATE($B97," - ",$A97)),'[1]Segurados Civis'!$A$5:$H$2142,7,FALSE),"")</f>
        <v>13700</v>
      </c>
      <c r="E97" s="12">
        <f>IFERROR(VLOOKUP(UPPER(CONCATENATE($B97," - ",$A97)),'[1]Segurados Civis'!$A$5:$H$2142,8,FALSE),"")</f>
        <v>2455</v>
      </c>
      <c r="F97" s="12">
        <f t="shared" si="1"/>
        <v>45750</v>
      </c>
      <c r="G97" s="5" t="s">
        <v>2</v>
      </c>
      <c r="H97" s="3">
        <v>0</v>
      </c>
      <c r="I97" s="3">
        <v>0</v>
      </c>
      <c r="J97" s="3">
        <v>0</v>
      </c>
      <c r="K97" s="3">
        <v>0</v>
      </c>
    </row>
    <row r="98" spans="1:11" x14ac:dyDescent="0.25">
      <c r="A98" s="5" t="s">
        <v>3143</v>
      </c>
      <c r="B98" s="5" t="s">
        <v>3226</v>
      </c>
      <c r="C98" s="12">
        <f>IFERROR(VLOOKUP(UPPER(CONCATENATE($B98," - ",$A98)),'[1]Segurados Civis'!$A$5:$H$2142,6,FALSE),"")</f>
        <v>29595</v>
      </c>
      <c r="D98" s="12">
        <f>IFERROR(VLOOKUP(UPPER(CONCATENATE($B98," - ",$A98)),'[1]Segurados Civis'!$A$5:$H$2142,7,FALSE),"")</f>
        <v>13700</v>
      </c>
      <c r="E98" s="12">
        <f>IFERROR(VLOOKUP(UPPER(CONCATENATE($B98," - ",$A98)),'[1]Segurados Civis'!$A$5:$H$2142,8,FALSE),"")</f>
        <v>2455</v>
      </c>
      <c r="F98" s="12">
        <f t="shared" si="1"/>
        <v>45750</v>
      </c>
      <c r="G98" s="5" t="s">
        <v>2</v>
      </c>
      <c r="H98" s="3">
        <v>0</v>
      </c>
      <c r="I98" s="3">
        <v>0</v>
      </c>
      <c r="J98" s="3">
        <v>0</v>
      </c>
      <c r="K98" s="3">
        <v>0</v>
      </c>
    </row>
    <row r="99" spans="1:11" x14ac:dyDescent="0.25">
      <c r="A99" s="5" t="s">
        <v>3143</v>
      </c>
      <c r="B99" s="5" t="s">
        <v>3187</v>
      </c>
      <c r="C99" s="12">
        <f>IFERROR(VLOOKUP(UPPER(CONCATENATE($B99," - ",$A99)),'[1]Segurados Civis'!$A$5:$H$2142,6,FALSE),"")</f>
        <v>423</v>
      </c>
      <c r="D99" s="12">
        <f>IFERROR(VLOOKUP(UPPER(CONCATENATE($B99," - ",$A99)),'[1]Segurados Civis'!$A$5:$H$2142,7,FALSE),"")</f>
        <v>1</v>
      </c>
      <c r="E99" s="12">
        <f>IFERROR(VLOOKUP(UPPER(CONCATENATE($B99," - ",$A99)),'[1]Segurados Civis'!$A$5:$H$2142,8,FALSE),"")</f>
        <v>1</v>
      </c>
      <c r="F99" s="12">
        <f t="shared" si="1"/>
        <v>425</v>
      </c>
      <c r="G99" s="5" t="s">
        <v>2</v>
      </c>
      <c r="H99" s="3">
        <v>0</v>
      </c>
      <c r="I99" s="3">
        <v>0</v>
      </c>
      <c r="J99" s="3">
        <v>0</v>
      </c>
      <c r="K99" s="3">
        <v>0</v>
      </c>
    </row>
    <row r="100" spans="1:11" x14ac:dyDescent="0.25">
      <c r="A100" s="5" t="s">
        <v>3143</v>
      </c>
      <c r="B100" s="5" t="s">
        <v>3492</v>
      </c>
      <c r="C100" s="12">
        <f>IFERROR(VLOOKUP(UPPER(CONCATENATE($B100," - ",$A100)),'[1]Segurados Civis'!$A$5:$H$2142,6,FALSE),"")</f>
        <v>231</v>
      </c>
      <c r="D100" s="12">
        <f>IFERROR(VLOOKUP(UPPER(CONCATENATE($B100," - ",$A100)),'[1]Segurados Civis'!$A$5:$H$2142,7,FALSE),"")</f>
        <v>141</v>
      </c>
      <c r="E100" s="12">
        <f>IFERROR(VLOOKUP(UPPER(CONCATENATE($B100," - ",$A100)),'[1]Segurados Civis'!$A$5:$H$2142,8,FALSE),"")</f>
        <v>14</v>
      </c>
      <c r="F100" s="12">
        <f t="shared" si="1"/>
        <v>386</v>
      </c>
      <c r="G100" s="5" t="s">
        <v>2</v>
      </c>
      <c r="H100" s="3">
        <v>0</v>
      </c>
      <c r="I100" s="3">
        <v>0</v>
      </c>
      <c r="J100" s="3">
        <v>0</v>
      </c>
      <c r="K100" s="3">
        <v>0</v>
      </c>
    </row>
    <row r="101" spans="1:11" x14ac:dyDescent="0.25">
      <c r="A101" s="5" t="s">
        <v>3143</v>
      </c>
      <c r="B101" s="5" t="s">
        <v>3419</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v>0</v>
      </c>
      <c r="K101" s="3">
        <v>0</v>
      </c>
    </row>
    <row r="102" spans="1:11" x14ac:dyDescent="0.25">
      <c r="A102" s="5" t="s">
        <v>3143</v>
      </c>
      <c r="B102" s="5" t="s">
        <v>3255</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v>0</v>
      </c>
      <c r="K102" s="3">
        <v>0</v>
      </c>
    </row>
    <row r="103" spans="1:11" x14ac:dyDescent="0.25">
      <c r="A103" s="5" t="s">
        <v>3143</v>
      </c>
      <c r="B103" s="5" t="s">
        <v>3274</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v>0</v>
      </c>
      <c r="K103" s="3">
        <v>0</v>
      </c>
    </row>
    <row r="104" spans="1:11" x14ac:dyDescent="0.25">
      <c r="A104" s="5" t="s">
        <v>3143</v>
      </c>
      <c r="B104" s="5" t="s">
        <v>2211</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v>0</v>
      </c>
      <c r="K104" s="3">
        <v>0</v>
      </c>
    </row>
    <row r="105" spans="1:11" x14ac:dyDescent="0.25">
      <c r="A105" s="5" t="s">
        <v>3143</v>
      </c>
      <c r="B105" s="5" t="s">
        <v>3285</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v>0</v>
      </c>
      <c r="K105" s="3">
        <v>0</v>
      </c>
    </row>
    <row r="106" spans="1:11" x14ac:dyDescent="0.25">
      <c r="A106" s="5" t="s">
        <v>3143</v>
      </c>
      <c r="B106" s="5" t="s">
        <v>3504</v>
      </c>
      <c r="C106" s="12">
        <f>IFERROR(VLOOKUP(UPPER(CONCATENATE($B106," - ",$A106)),'[1]Segurados Civis'!$A$5:$H$2142,6,FALSE),"")</f>
        <v>256</v>
      </c>
      <c r="D106" s="12">
        <f>IFERROR(VLOOKUP(UPPER(CONCATENATE($B106," - ",$A106)),'[1]Segurados Civis'!$A$5:$H$2142,7,FALSE),"")</f>
        <v>30</v>
      </c>
      <c r="E106" s="12">
        <f>IFERROR(VLOOKUP(UPPER(CONCATENATE($B106," - ",$A106)),'[1]Segurados Civis'!$A$5:$H$2142,8,FALSE),"")</f>
        <v>13</v>
      </c>
      <c r="F106" s="12">
        <f t="shared" si="1"/>
        <v>299</v>
      </c>
      <c r="G106" s="5" t="s">
        <v>2</v>
      </c>
      <c r="H106" s="3">
        <v>0</v>
      </c>
      <c r="I106" s="3">
        <v>0</v>
      </c>
      <c r="J106" s="3">
        <v>0</v>
      </c>
      <c r="K106" s="3">
        <v>0</v>
      </c>
    </row>
    <row r="107" spans="1:11" x14ac:dyDescent="0.25">
      <c r="A107" s="5" t="s">
        <v>3143</v>
      </c>
      <c r="B107" s="5" t="s">
        <v>3331</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v>0</v>
      </c>
      <c r="K107" s="3">
        <v>0</v>
      </c>
    </row>
    <row r="108" spans="1:11" x14ac:dyDescent="0.25">
      <c r="A108" s="5" t="s">
        <v>3143</v>
      </c>
      <c r="B108" s="5" t="s">
        <v>3169</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v>0</v>
      </c>
      <c r="K108" s="3">
        <v>0</v>
      </c>
    </row>
    <row r="109" spans="1:11" x14ac:dyDescent="0.25">
      <c r="A109" s="5" t="s">
        <v>3143</v>
      </c>
      <c r="B109" s="5" t="s">
        <v>3147</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v>0</v>
      </c>
      <c r="K109" s="3">
        <v>0</v>
      </c>
    </row>
    <row r="110" spans="1:11" x14ac:dyDescent="0.25">
      <c r="A110" s="5" t="s">
        <v>3143</v>
      </c>
      <c r="B110" s="5" t="s">
        <v>3340</v>
      </c>
      <c r="C110" s="12">
        <f>IFERROR(VLOOKUP(UPPER(CONCATENATE($B110," - ",$A110)),'[1]Segurados Civis'!$A$5:$H$2142,6,FALSE),"")</f>
        <v>150</v>
      </c>
      <c r="D110" s="12">
        <f>IFERROR(VLOOKUP(UPPER(CONCATENATE($B110," - ",$A110)),'[1]Segurados Civis'!$A$5:$H$2142,7,FALSE),"")</f>
        <v>13</v>
      </c>
      <c r="E110" s="12">
        <f>IFERROR(VLOOKUP(UPPER(CONCATENATE($B110," - ",$A110)),'[1]Segurados Civis'!$A$5:$H$2142,8,FALSE),"")</f>
        <v>7</v>
      </c>
      <c r="F110" s="12">
        <f t="shared" si="1"/>
        <v>170</v>
      </c>
      <c r="G110" s="5" t="s">
        <v>2</v>
      </c>
      <c r="H110" s="3">
        <v>0</v>
      </c>
      <c r="I110" s="3">
        <v>0</v>
      </c>
      <c r="J110" s="3">
        <v>0</v>
      </c>
      <c r="K110" s="3">
        <v>0</v>
      </c>
    </row>
    <row r="111" spans="1:11" x14ac:dyDescent="0.25">
      <c r="A111" s="5" t="s">
        <v>3143</v>
      </c>
      <c r="B111" s="5" t="s">
        <v>3301</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v>0</v>
      </c>
      <c r="K111" s="3">
        <v>0</v>
      </c>
    </row>
    <row r="112" spans="1:11" x14ac:dyDescent="0.25">
      <c r="A112" s="5" t="s">
        <v>3143</v>
      </c>
      <c r="B112" s="5" t="s">
        <v>3148</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v>0</v>
      </c>
      <c r="K112" s="3">
        <v>0</v>
      </c>
    </row>
    <row r="113" spans="1:11" x14ac:dyDescent="0.25">
      <c r="A113" s="5" t="s">
        <v>3143</v>
      </c>
      <c r="B113" s="5" t="s">
        <v>3435</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v>0</v>
      </c>
      <c r="K113" s="3">
        <v>0</v>
      </c>
    </row>
    <row r="114" spans="1:11" x14ac:dyDescent="0.25">
      <c r="A114" s="5" t="s">
        <v>3143</v>
      </c>
      <c r="B114" s="5" t="s">
        <v>3158</v>
      </c>
      <c r="C114" s="12">
        <f>IFERROR(VLOOKUP(UPPER(CONCATENATE($B114," - ",$A114)),'[1]Segurados Civis'!$A$5:$H$2142,6,FALSE),"")</f>
        <v>2591</v>
      </c>
      <c r="D114" s="12">
        <f>IFERROR(VLOOKUP(UPPER(CONCATENATE($B114," - ",$A114)),'[1]Segurados Civis'!$A$5:$H$2142,7,FALSE),"")</f>
        <v>146</v>
      </c>
      <c r="E114" s="12">
        <f>IFERROR(VLOOKUP(UPPER(CONCATENATE($B114," - ",$A114)),'[1]Segurados Civis'!$A$5:$H$2142,8,FALSE),"")</f>
        <v>68</v>
      </c>
      <c r="F114" s="12">
        <f t="shared" si="1"/>
        <v>2805</v>
      </c>
      <c r="G114" s="5" t="s">
        <v>2</v>
      </c>
      <c r="H114" s="3">
        <v>0</v>
      </c>
      <c r="I114" s="3">
        <v>0</v>
      </c>
      <c r="J114" s="3">
        <v>0</v>
      </c>
      <c r="K114" s="3">
        <v>0</v>
      </c>
    </row>
    <row r="115" spans="1:11" x14ac:dyDescent="0.25">
      <c r="A115" s="5" t="s">
        <v>3143</v>
      </c>
      <c r="B115" s="5" t="s">
        <v>3246</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v>0</v>
      </c>
      <c r="K115" s="3">
        <v>0</v>
      </c>
    </row>
    <row r="116" spans="1:11" x14ac:dyDescent="0.25">
      <c r="A116" s="5" t="s">
        <v>3143</v>
      </c>
      <c r="B116" s="5" t="s">
        <v>3295</v>
      </c>
      <c r="C116" s="12">
        <f>IFERROR(VLOOKUP(UPPER(CONCATENATE($B116," - ",$A116)),'[1]Segurados Civis'!$A$5:$H$2142,6,FALSE),"")</f>
        <v>255</v>
      </c>
      <c r="D116" s="12">
        <f>IFERROR(VLOOKUP(UPPER(CONCATENATE($B116," - ",$A116)),'[1]Segurados Civis'!$A$5:$H$2142,7,FALSE),"")</f>
        <v>0</v>
      </c>
      <c r="E116" s="12">
        <f>IFERROR(VLOOKUP(UPPER(CONCATENATE($B116," - ",$A116)),'[1]Segurados Civis'!$A$5:$H$2142,8,FALSE),"")</f>
        <v>0</v>
      </c>
      <c r="F116" s="12">
        <f t="shared" si="1"/>
        <v>255</v>
      </c>
      <c r="G116" s="5" t="s">
        <v>2</v>
      </c>
      <c r="H116" s="3">
        <v>0</v>
      </c>
      <c r="I116" s="3">
        <v>0</v>
      </c>
      <c r="J116" s="3">
        <v>0</v>
      </c>
      <c r="K116" s="3">
        <v>0</v>
      </c>
    </row>
    <row r="117" spans="1:11" x14ac:dyDescent="0.25">
      <c r="A117" s="5" t="s">
        <v>3143</v>
      </c>
      <c r="B117" s="5" t="s">
        <v>3347</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v>0</v>
      </c>
      <c r="K117" s="3">
        <v>0</v>
      </c>
    </row>
    <row r="118" spans="1:11" x14ac:dyDescent="0.25">
      <c r="A118" s="5" t="s">
        <v>3143</v>
      </c>
      <c r="B118" s="5" t="s">
        <v>3217</v>
      </c>
      <c r="C118" s="12">
        <f>IFERROR(VLOOKUP(UPPER(CONCATENATE($B118," - ",$A118)),'[1]Segurados Civis'!$A$5:$H$2142,6,FALSE),"")</f>
        <v>233</v>
      </c>
      <c r="D118" s="12">
        <f>IFERROR(VLOOKUP(UPPER(CONCATENATE($B118," - ",$A118)),'[1]Segurados Civis'!$A$5:$H$2142,7,FALSE),"")</f>
        <v>27</v>
      </c>
      <c r="E118" s="12">
        <f>IFERROR(VLOOKUP(UPPER(CONCATENATE($B118," - ",$A118)),'[1]Segurados Civis'!$A$5:$H$2142,8,FALSE),"")</f>
        <v>6</v>
      </c>
      <c r="F118" s="12">
        <f t="shared" si="1"/>
        <v>266</v>
      </c>
      <c r="G118" s="5" t="s">
        <v>2</v>
      </c>
      <c r="H118" s="3">
        <v>0</v>
      </c>
      <c r="I118" s="3">
        <v>0</v>
      </c>
      <c r="J118" s="3">
        <v>0</v>
      </c>
      <c r="K118" s="3">
        <v>0</v>
      </c>
    </row>
    <row r="119" spans="1:11" x14ac:dyDescent="0.25">
      <c r="A119" s="5" t="s">
        <v>3143</v>
      </c>
      <c r="B119" s="5" t="s">
        <v>3181</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v>0</v>
      </c>
      <c r="K119" s="3">
        <v>0</v>
      </c>
    </row>
    <row r="120" spans="1:11" x14ac:dyDescent="0.25">
      <c r="A120" s="5" t="s">
        <v>3143</v>
      </c>
      <c r="B120" s="5" t="s">
        <v>2826</v>
      </c>
      <c r="C120" s="12">
        <f>IFERROR(VLOOKUP(UPPER(CONCATENATE($B120," - ",$A120)),'[1]Segurados Civis'!$A$5:$H$2142,6,FALSE),"")</f>
        <v>340</v>
      </c>
      <c r="D120" s="12">
        <f>IFERROR(VLOOKUP(UPPER(CONCATENATE($B120," - ",$A120)),'[1]Segurados Civis'!$A$5:$H$2142,7,FALSE),"")</f>
        <v>80</v>
      </c>
      <c r="E120" s="12">
        <f>IFERROR(VLOOKUP(UPPER(CONCATENATE($B120," - ",$A120)),'[1]Segurados Civis'!$A$5:$H$2142,8,FALSE),"")</f>
        <v>17</v>
      </c>
      <c r="F120" s="12">
        <f t="shared" si="1"/>
        <v>437</v>
      </c>
      <c r="G120" s="5" t="s">
        <v>2</v>
      </c>
      <c r="H120" s="3">
        <v>0</v>
      </c>
      <c r="I120" s="3">
        <v>0</v>
      </c>
      <c r="J120" s="3">
        <v>0</v>
      </c>
      <c r="K120" s="3">
        <v>0</v>
      </c>
    </row>
    <row r="121" spans="1:11" x14ac:dyDescent="0.25">
      <c r="A121" s="5" t="s">
        <v>3143</v>
      </c>
      <c r="B121" s="5" t="s">
        <v>3348</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v>0</v>
      </c>
      <c r="K121" s="3">
        <v>0</v>
      </c>
    </row>
    <row r="122" spans="1:11" x14ac:dyDescent="0.25">
      <c r="A122" s="5" t="s">
        <v>3143</v>
      </c>
      <c r="B122" s="5" t="s">
        <v>3156</v>
      </c>
      <c r="C122" s="12">
        <f>IFERROR(VLOOKUP(UPPER(CONCATENATE($B122," - ",$A122)),'[1]Segurados Civis'!$A$5:$H$2142,6,FALSE),"")</f>
        <v>142</v>
      </c>
      <c r="D122" s="12">
        <f>IFERROR(VLOOKUP(UPPER(CONCATENATE($B122," - ",$A122)),'[1]Segurados Civis'!$A$5:$H$2142,7,FALSE),"")</f>
        <v>56</v>
      </c>
      <c r="E122" s="12">
        <f>IFERROR(VLOOKUP(UPPER(CONCATENATE($B122," - ",$A122)),'[1]Segurados Civis'!$A$5:$H$2142,8,FALSE),"")</f>
        <v>9</v>
      </c>
      <c r="F122" s="12">
        <f t="shared" si="1"/>
        <v>207</v>
      </c>
      <c r="G122" s="5" t="s">
        <v>2</v>
      </c>
      <c r="H122" s="3">
        <v>0</v>
      </c>
      <c r="I122" s="3">
        <v>0</v>
      </c>
      <c r="J122" s="3">
        <v>0</v>
      </c>
      <c r="K122" s="3">
        <v>0</v>
      </c>
    </row>
    <row r="123" spans="1:11" x14ac:dyDescent="0.25">
      <c r="A123" s="5" t="s">
        <v>3143</v>
      </c>
      <c r="B123" s="5" t="s">
        <v>3242</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v>0</v>
      </c>
      <c r="K123" s="3">
        <v>0</v>
      </c>
    </row>
    <row r="124" spans="1:11" x14ac:dyDescent="0.25">
      <c r="A124" s="5" t="s">
        <v>3143</v>
      </c>
      <c r="B124" s="5" t="s">
        <v>3314</v>
      </c>
      <c r="C124" s="12">
        <f>IFERROR(VLOOKUP(UPPER(CONCATENATE($B124," - ",$A124)),'[1]Segurados Civis'!$A$5:$H$2142,6,FALSE),"")</f>
        <v>5214</v>
      </c>
      <c r="D124" s="12">
        <f>IFERROR(VLOOKUP(UPPER(CONCATENATE($B124," - ",$A124)),'[1]Segurados Civis'!$A$5:$H$2142,7,FALSE),"")</f>
        <v>1790</v>
      </c>
      <c r="E124" s="12">
        <f>IFERROR(VLOOKUP(UPPER(CONCATENATE($B124," - ",$A124)),'[1]Segurados Civis'!$A$5:$H$2142,8,FALSE),"")</f>
        <v>348</v>
      </c>
      <c r="F124" s="12">
        <f t="shared" si="1"/>
        <v>7352</v>
      </c>
      <c r="G124" s="5" t="s">
        <v>2</v>
      </c>
      <c r="H124" s="3">
        <v>1</v>
      </c>
      <c r="I124" s="3">
        <v>0</v>
      </c>
      <c r="J124" s="3">
        <v>0</v>
      </c>
      <c r="K124" s="3">
        <v>0</v>
      </c>
    </row>
    <row r="125" spans="1:11" x14ac:dyDescent="0.25">
      <c r="A125" s="5" t="s">
        <v>3143</v>
      </c>
      <c r="B125" s="5" t="s">
        <v>3275</v>
      </c>
      <c r="C125" s="12">
        <f>IFERROR(VLOOKUP(UPPER(CONCATENATE($B125," - ",$A125)),'[1]Segurados Civis'!$A$5:$H$2142,6,FALSE),"")</f>
        <v>263</v>
      </c>
      <c r="D125" s="12">
        <f>IFERROR(VLOOKUP(UPPER(CONCATENATE($B125," - ",$A125)),'[1]Segurados Civis'!$A$5:$H$2142,7,FALSE),"")</f>
        <v>30</v>
      </c>
      <c r="E125" s="12">
        <f>IFERROR(VLOOKUP(UPPER(CONCATENATE($B125," - ",$A125)),'[1]Segurados Civis'!$A$5:$H$2142,8,FALSE),"")</f>
        <v>8</v>
      </c>
      <c r="F125" s="12">
        <f t="shared" si="1"/>
        <v>301</v>
      </c>
      <c r="G125" s="5" t="s">
        <v>2</v>
      </c>
      <c r="H125" s="3">
        <v>0</v>
      </c>
      <c r="I125" s="3">
        <v>0</v>
      </c>
      <c r="J125" s="3">
        <v>0</v>
      </c>
      <c r="K125" s="3">
        <v>0</v>
      </c>
    </row>
    <row r="126" spans="1:11" x14ac:dyDescent="0.25">
      <c r="A126" s="5" t="s">
        <v>3143</v>
      </c>
      <c r="B126" s="5" t="s">
        <v>3182</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v>0</v>
      </c>
      <c r="K126" s="3">
        <v>0</v>
      </c>
    </row>
    <row r="127" spans="1:11" x14ac:dyDescent="0.25">
      <c r="A127" s="5" t="s">
        <v>3143</v>
      </c>
      <c r="B127" s="5" t="s">
        <v>3377</v>
      </c>
      <c r="C127" s="12">
        <f>IFERROR(VLOOKUP(UPPER(CONCATENATE($B127," - ",$A127)),'[1]Segurados Civis'!$A$5:$H$2142,6,FALSE),"")</f>
        <v>2070</v>
      </c>
      <c r="D127" s="12">
        <f>IFERROR(VLOOKUP(UPPER(CONCATENATE($B127," - ",$A127)),'[1]Segurados Civis'!$A$5:$H$2142,7,FALSE),"")</f>
        <v>23</v>
      </c>
      <c r="E127" s="12">
        <f>IFERROR(VLOOKUP(UPPER(CONCATENATE($B127," - ",$A127)),'[1]Segurados Civis'!$A$5:$H$2142,8,FALSE),"")</f>
        <v>4</v>
      </c>
      <c r="F127" s="12">
        <f t="shared" si="1"/>
        <v>2097</v>
      </c>
      <c r="G127" s="5" t="s">
        <v>2</v>
      </c>
      <c r="H127" s="3">
        <v>0</v>
      </c>
      <c r="I127" s="3">
        <v>0</v>
      </c>
      <c r="J127" s="3">
        <v>0</v>
      </c>
      <c r="K127" s="3">
        <v>0</v>
      </c>
    </row>
    <row r="128" spans="1:11" x14ac:dyDescent="0.25">
      <c r="A128" s="5" t="s">
        <v>3143</v>
      </c>
      <c r="B128" s="5" t="s">
        <v>2401</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v>0</v>
      </c>
      <c r="K128" s="3">
        <v>0</v>
      </c>
    </row>
    <row r="129" spans="1:11" x14ac:dyDescent="0.25">
      <c r="A129" s="5" t="s">
        <v>3143</v>
      </c>
      <c r="B129" s="5" t="s">
        <v>3427</v>
      </c>
      <c r="C129" s="12">
        <f>IFERROR(VLOOKUP(UPPER(CONCATENATE($B129," - ",$A129)),'[1]Segurados Civis'!$A$5:$H$2142,6,FALSE),"")</f>
        <v>206</v>
      </c>
      <c r="D129" s="12">
        <f>IFERROR(VLOOKUP(UPPER(CONCATENATE($B129," - ",$A129)),'[1]Segurados Civis'!$A$5:$H$2142,7,FALSE),"")</f>
        <v>32</v>
      </c>
      <c r="E129" s="12">
        <f>IFERROR(VLOOKUP(UPPER(CONCATENATE($B129," - ",$A129)),'[1]Segurados Civis'!$A$5:$H$2142,8,FALSE),"")</f>
        <v>16</v>
      </c>
      <c r="F129" s="12">
        <f t="shared" si="1"/>
        <v>254</v>
      </c>
      <c r="G129" s="5" t="s">
        <v>2</v>
      </c>
      <c r="H129" s="3">
        <v>0</v>
      </c>
      <c r="I129" s="3">
        <v>0</v>
      </c>
      <c r="J129" s="3">
        <v>0</v>
      </c>
      <c r="K129" s="3">
        <v>0</v>
      </c>
    </row>
    <row r="130" spans="1:11" x14ac:dyDescent="0.25">
      <c r="A130" s="5" t="s">
        <v>3143</v>
      </c>
      <c r="B130" s="5" t="s">
        <v>3306</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v>0</v>
      </c>
      <c r="K130" s="3">
        <v>0</v>
      </c>
    </row>
    <row r="131" spans="1:11" x14ac:dyDescent="0.25">
      <c r="A131" s="5" t="s">
        <v>3143</v>
      </c>
      <c r="B131" s="5" t="s">
        <v>3206</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v>0</v>
      </c>
      <c r="J131" s="3">
        <v>0</v>
      </c>
      <c r="K131" s="3">
        <v>0</v>
      </c>
    </row>
    <row r="132" spans="1:11" x14ac:dyDescent="0.25">
      <c r="A132" s="5" t="s">
        <v>3143</v>
      </c>
      <c r="B132" s="5" t="s">
        <v>3420</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v>0</v>
      </c>
      <c r="K132" s="3">
        <v>0</v>
      </c>
    </row>
    <row r="133" spans="1:11" x14ac:dyDescent="0.25">
      <c r="A133" s="5" t="s">
        <v>3143</v>
      </c>
      <c r="B133" s="5" t="s">
        <v>3376</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v>0</v>
      </c>
      <c r="K133" s="3">
        <v>0</v>
      </c>
    </row>
    <row r="134" spans="1:11" x14ac:dyDescent="0.25">
      <c r="A134" s="5" t="s">
        <v>3143</v>
      </c>
      <c r="B134" s="5" t="s">
        <v>3510</v>
      </c>
      <c r="C134" s="12">
        <f>IFERROR(VLOOKUP(UPPER(CONCATENATE($B134," - ",$A134)),'[1]Segurados Civis'!$A$5:$H$2142,6,FALSE),"")</f>
        <v>256</v>
      </c>
      <c r="D134" s="12">
        <f>IFERROR(VLOOKUP(UPPER(CONCATENATE($B134," - ",$A134)),'[1]Segurados Civis'!$A$5:$H$2142,7,FALSE),"")</f>
        <v>59</v>
      </c>
      <c r="E134" s="12">
        <f>IFERROR(VLOOKUP(UPPER(CONCATENATE($B134," - ",$A134)),'[1]Segurados Civis'!$A$5:$H$2142,8,FALSE),"")</f>
        <v>15</v>
      </c>
      <c r="F134" s="12">
        <f t="shared" si="2"/>
        <v>330</v>
      </c>
      <c r="G134" s="5" t="s">
        <v>2</v>
      </c>
      <c r="H134" s="3">
        <v>0</v>
      </c>
      <c r="I134" s="3">
        <v>0</v>
      </c>
      <c r="J134" s="3">
        <v>0</v>
      </c>
      <c r="K134" s="3">
        <v>0</v>
      </c>
    </row>
    <row r="135" spans="1:11" x14ac:dyDescent="0.25">
      <c r="A135" s="5" t="s">
        <v>3143</v>
      </c>
      <c r="B135" s="5" t="s">
        <v>3404</v>
      </c>
      <c r="C135" s="12">
        <f>IFERROR(VLOOKUP(UPPER(CONCATENATE($B135," - ",$A135)),'[1]Segurados Civis'!$A$5:$H$2142,6,FALSE),"")</f>
        <v>287</v>
      </c>
      <c r="D135" s="12">
        <f>IFERROR(VLOOKUP(UPPER(CONCATENATE($B135," - ",$A135)),'[1]Segurados Civis'!$A$5:$H$2142,7,FALSE),"")</f>
        <v>26</v>
      </c>
      <c r="E135" s="12">
        <f>IFERROR(VLOOKUP(UPPER(CONCATENATE($B135," - ",$A135)),'[1]Segurados Civis'!$A$5:$H$2142,8,FALSE),"")</f>
        <v>5</v>
      </c>
      <c r="F135" s="12">
        <f t="shared" si="2"/>
        <v>318</v>
      </c>
      <c r="G135" s="5" t="s">
        <v>2</v>
      </c>
      <c r="H135" s="3">
        <v>0</v>
      </c>
      <c r="I135" s="3">
        <v>0</v>
      </c>
      <c r="J135" s="3">
        <v>0</v>
      </c>
      <c r="K135" s="3">
        <v>0</v>
      </c>
    </row>
    <row r="136" spans="1:11" x14ac:dyDescent="0.25">
      <c r="A136" s="5" t="s">
        <v>3143</v>
      </c>
      <c r="B136" s="5" t="s">
        <v>3286</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v>0</v>
      </c>
      <c r="K136" s="3">
        <v>0</v>
      </c>
    </row>
    <row r="137" spans="1:11" x14ac:dyDescent="0.25">
      <c r="A137" s="5" t="s">
        <v>3143</v>
      </c>
      <c r="B137" s="5" t="s">
        <v>3416</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v>0</v>
      </c>
      <c r="K137" s="3">
        <v>0</v>
      </c>
    </row>
    <row r="138" spans="1:11" x14ac:dyDescent="0.25">
      <c r="A138" s="5" t="s">
        <v>3143</v>
      </c>
      <c r="B138" s="5" t="s">
        <v>3450</v>
      </c>
      <c r="C138" s="12">
        <f>IFERROR(VLOOKUP(UPPER(CONCATENATE($B138," - ",$A138)),'[1]Segurados Civis'!$A$5:$H$2142,6,FALSE),"")</f>
        <v>198</v>
      </c>
      <c r="D138" s="12">
        <f>IFERROR(VLOOKUP(UPPER(CONCATENATE($B138," - ",$A138)),'[1]Segurados Civis'!$A$5:$H$2142,7,FALSE),"")</f>
        <v>96</v>
      </c>
      <c r="E138" s="12">
        <f>IFERROR(VLOOKUP(UPPER(CONCATENATE($B138," - ",$A138)),'[1]Segurados Civis'!$A$5:$H$2142,8,FALSE),"")</f>
        <v>27</v>
      </c>
      <c r="F138" s="12">
        <f t="shared" si="2"/>
        <v>321</v>
      </c>
      <c r="G138" s="5" t="s">
        <v>2</v>
      </c>
      <c r="H138" s="3">
        <v>0</v>
      </c>
      <c r="I138" s="3">
        <v>0</v>
      </c>
      <c r="J138" s="3">
        <v>0</v>
      </c>
      <c r="K138" s="3">
        <v>0</v>
      </c>
    </row>
    <row r="139" spans="1:11" x14ac:dyDescent="0.25">
      <c r="A139" s="5" t="s">
        <v>3143</v>
      </c>
      <c r="B139" s="5" t="s">
        <v>3431</v>
      </c>
      <c r="C139" s="12">
        <f>IFERROR(VLOOKUP(UPPER(CONCATENATE($B139," - ",$A139)),'[1]Segurados Civis'!$A$5:$H$2142,6,FALSE),"")</f>
        <v>495</v>
      </c>
      <c r="D139" s="12">
        <f>IFERROR(VLOOKUP(UPPER(CONCATENATE($B139," - ",$A139)),'[1]Segurados Civis'!$A$5:$H$2142,7,FALSE),"")</f>
        <v>213</v>
      </c>
      <c r="E139" s="12">
        <f>IFERROR(VLOOKUP(UPPER(CONCATENATE($B139," - ",$A139)),'[1]Segurados Civis'!$A$5:$H$2142,8,FALSE),"")</f>
        <v>46</v>
      </c>
      <c r="F139" s="12">
        <f t="shared" si="2"/>
        <v>754</v>
      </c>
      <c r="G139" s="5" t="s">
        <v>2</v>
      </c>
      <c r="H139" s="3">
        <v>0</v>
      </c>
      <c r="I139" s="3">
        <v>0</v>
      </c>
      <c r="J139" s="3">
        <v>0</v>
      </c>
      <c r="K139" s="3">
        <v>0</v>
      </c>
    </row>
    <row r="140" spans="1:11" x14ac:dyDescent="0.25">
      <c r="A140" s="5" t="s">
        <v>3143</v>
      </c>
      <c r="B140" s="5" t="s">
        <v>3473</v>
      </c>
      <c r="C140" s="12">
        <f>IFERROR(VLOOKUP(UPPER(CONCATENATE($B140," - ",$A140)),'[1]Segurados Civis'!$A$5:$H$2142,6,FALSE),"")</f>
        <v>4076</v>
      </c>
      <c r="D140" s="12">
        <f>IFERROR(VLOOKUP(UPPER(CONCATENATE($B140," - ",$A140)),'[1]Segurados Civis'!$A$5:$H$2142,7,FALSE),"")</f>
        <v>776</v>
      </c>
      <c r="E140" s="12">
        <f>IFERROR(VLOOKUP(UPPER(CONCATENATE($B140," - ",$A140)),'[1]Segurados Civis'!$A$5:$H$2142,8,FALSE),"")</f>
        <v>198</v>
      </c>
      <c r="F140" s="12">
        <f t="shared" si="2"/>
        <v>5050</v>
      </c>
      <c r="G140" s="5" t="s">
        <v>2</v>
      </c>
      <c r="H140" s="3">
        <v>0</v>
      </c>
      <c r="I140" s="3">
        <v>0</v>
      </c>
      <c r="J140" s="3">
        <v>0</v>
      </c>
      <c r="K140" s="3">
        <v>0</v>
      </c>
    </row>
    <row r="141" spans="1:11" x14ac:dyDescent="0.25">
      <c r="A141" s="5" t="s">
        <v>3143</v>
      </c>
      <c r="B141" s="5" t="s">
        <v>3436</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v>0</v>
      </c>
      <c r="J141" s="3">
        <v>0</v>
      </c>
      <c r="K141" s="3">
        <v>0</v>
      </c>
    </row>
    <row r="142" spans="1:11" x14ac:dyDescent="0.25">
      <c r="A142" s="5" t="s">
        <v>3143</v>
      </c>
      <c r="B142" s="5" t="s">
        <v>3239</v>
      </c>
      <c r="C142" s="12">
        <f>IFERROR(VLOOKUP(UPPER(CONCATENATE($B142," - ",$A142)),'[1]Segurados Civis'!$A$5:$H$2142,6,FALSE),"")</f>
        <v>1533</v>
      </c>
      <c r="D142" s="12">
        <f>IFERROR(VLOOKUP(UPPER(CONCATENATE($B142," - ",$A142)),'[1]Segurados Civis'!$A$5:$H$2142,7,FALSE),"")</f>
        <v>326</v>
      </c>
      <c r="E142" s="12">
        <f>IFERROR(VLOOKUP(UPPER(CONCATENATE($B142," - ",$A142)),'[1]Segurados Civis'!$A$5:$H$2142,8,FALSE),"")</f>
        <v>96</v>
      </c>
      <c r="F142" s="12">
        <f t="shared" si="2"/>
        <v>1955</v>
      </c>
      <c r="G142" s="5" t="s">
        <v>2</v>
      </c>
      <c r="H142" s="3">
        <v>0</v>
      </c>
      <c r="I142" s="3">
        <v>0</v>
      </c>
      <c r="J142" s="3">
        <v>0</v>
      </c>
      <c r="K142" s="3">
        <v>0</v>
      </c>
    </row>
    <row r="143" spans="1:11" x14ac:dyDescent="0.25">
      <c r="A143" s="5" t="s">
        <v>3143</v>
      </c>
      <c r="B143" s="5" t="s">
        <v>3256</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5" t="s">
        <v>3143</v>
      </c>
      <c r="B144" s="5" t="s">
        <v>3401</v>
      </c>
      <c r="C144" s="12">
        <f>IFERROR(VLOOKUP(UPPER(CONCATENATE($B144," - ",$A144)),'[1]Segurados Civis'!$A$5:$H$2142,6,FALSE),"")</f>
        <v>673</v>
      </c>
      <c r="D144" s="12">
        <f>IFERROR(VLOOKUP(UPPER(CONCATENATE($B144," - ",$A144)),'[1]Segurados Civis'!$A$5:$H$2142,7,FALSE),"")</f>
        <v>236</v>
      </c>
      <c r="E144" s="12">
        <f>IFERROR(VLOOKUP(UPPER(CONCATENATE($B144," - ",$A144)),'[1]Segurados Civis'!$A$5:$H$2142,8,FALSE),"")</f>
        <v>44</v>
      </c>
      <c r="F144" s="12">
        <f t="shared" si="2"/>
        <v>953</v>
      </c>
      <c r="G144" s="5" t="s">
        <v>2</v>
      </c>
      <c r="H144" s="3">
        <v>0</v>
      </c>
      <c r="I144" s="3">
        <v>0</v>
      </c>
      <c r="J144" s="3">
        <v>1</v>
      </c>
      <c r="K144" s="3">
        <v>0</v>
      </c>
    </row>
    <row r="145" spans="1:11" x14ac:dyDescent="0.25">
      <c r="A145" s="5" t="s">
        <v>3143</v>
      </c>
      <c r="B145" s="5" t="s">
        <v>3207</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v>0</v>
      </c>
      <c r="J145" s="3">
        <v>0</v>
      </c>
      <c r="K145" s="3">
        <v>0</v>
      </c>
    </row>
    <row r="146" spans="1:11" x14ac:dyDescent="0.25">
      <c r="A146" s="5" t="s">
        <v>3143</v>
      </c>
      <c r="B146" s="5" t="s">
        <v>3159</v>
      </c>
      <c r="C146" s="12">
        <f>IFERROR(VLOOKUP(UPPER(CONCATENATE($B146," - ",$A146)),'[1]Segurados Civis'!$A$5:$H$2142,6,FALSE),"")</f>
        <v>1502</v>
      </c>
      <c r="D146" s="12">
        <f>IFERROR(VLOOKUP(UPPER(CONCATENATE($B146," - ",$A146)),'[1]Segurados Civis'!$A$5:$H$2142,7,FALSE),"")</f>
        <v>438</v>
      </c>
      <c r="E146" s="12">
        <f>IFERROR(VLOOKUP(UPPER(CONCATENATE($B146," - ",$A146)),'[1]Segurados Civis'!$A$5:$H$2142,8,FALSE),"")</f>
        <v>103</v>
      </c>
      <c r="F146" s="12">
        <f t="shared" si="2"/>
        <v>2043</v>
      </c>
      <c r="G146" s="5" t="s">
        <v>2</v>
      </c>
      <c r="H146" s="3">
        <v>0</v>
      </c>
      <c r="I146" s="3">
        <v>0</v>
      </c>
      <c r="J146" s="3">
        <v>0</v>
      </c>
      <c r="K146" s="3">
        <v>0</v>
      </c>
    </row>
    <row r="147" spans="1:11" x14ac:dyDescent="0.25">
      <c r="A147" s="5" t="s">
        <v>3143</v>
      </c>
      <c r="B147" s="5" t="s">
        <v>3357</v>
      </c>
      <c r="C147" s="12">
        <f>IFERROR(VLOOKUP(UPPER(CONCATENATE($B147," - ",$A147)),'[1]Segurados Civis'!$A$5:$H$2142,6,FALSE),"")</f>
        <v>281</v>
      </c>
      <c r="D147" s="12">
        <f>IFERROR(VLOOKUP(UPPER(CONCATENATE($B147," - ",$A147)),'[1]Segurados Civis'!$A$5:$H$2142,7,FALSE),"")</f>
        <v>143</v>
      </c>
      <c r="E147" s="12">
        <f>IFERROR(VLOOKUP(UPPER(CONCATENATE($B147," - ",$A147)),'[1]Segurados Civis'!$A$5:$H$2142,8,FALSE),"")</f>
        <v>29</v>
      </c>
      <c r="F147" s="12">
        <f t="shared" si="2"/>
        <v>453</v>
      </c>
      <c r="G147" s="5" t="s">
        <v>2</v>
      </c>
      <c r="H147" s="3">
        <v>0</v>
      </c>
      <c r="I147" s="3">
        <v>0</v>
      </c>
      <c r="J147" s="3">
        <v>0</v>
      </c>
      <c r="K147" s="3">
        <v>0</v>
      </c>
    </row>
    <row r="148" spans="1:11" x14ac:dyDescent="0.25">
      <c r="A148" s="5" t="s">
        <v>3143</v>
      </c>
      <c r="B148" s="5" t="s">
        <v>3317</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5" t="s">
        <v>4</v>
      </c>
      <c r="H148" s="3">
        <v>0</v>
      </c>
      <c r="I148" s="3">
        <v>0</v>
      </c>
      <c r="J148" s="3">
        <v>0</v>
      </c>
      <c r="K148" s="3">
        <v>0</v>
      </c>
    </row>
    <row r="149" spans="1:11" x14ac:dyDescent="0.25">
      <c r="A149" s="5" t="s">
        <v>3143</v>
      </c>
      <c r="B149" s="5" t="s">
        <v>670</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4</v>
      </c>
      <c r="H149" s="3">
        <v>0</v>
      </c>
      <c r="I149" s="3">
        <v>0</v>
      </c>
      <c r="J149" s="3">
        <v>0</v>
      </c>
      <c r="K149" s="3">
        <v>0</v>
      </c>
    </row>
    <row r="150" spans="1:11" x14ac:dyDescent="0.25">
      <c r="A150" s="5" t="s">
        <v>3143</v>
      </c>
      <c r="B150" s="5" t="s">
        <v>3257</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v>0</v>
      </c>
      <c r="K150" s="3">
        <v>0</v>
      </c>
    </row>
    <row r="151" spans="1:11" x14ac:dyDescent="0.25">
      <c r="A151" s="5" t="s">
        <v>3143</v>
      </c>
      <c r="B151" s="5" t="s">
        <v>3160</v>
      </c>
      <c r="C151" s="12">
        <f>IFERROR(VLOOKUP(UPPER(CONCATENATE($B151," - ",$A151)),'[1]Segurados Civis'!$A$5:$H$2142,6,FALSE),"")</f>
        <v>645</v>
      </c>
      <c r="D151" s="12">
        <f>IFERROR(VLOOKUP(UPPER(CONCATENATE($B151," - ",$A151)),'[1]Segurados Civis'!$A$5:$H$2142,7,FALSE),"")</f>
        <v>184</v>
      </c>
      <c r="E151" s="12">
        <f>IFERROR(VLOOKUP(UPPER(CONCATENATE($B151," - ",$A151)),'[1]Segurados Civis'!$A$5:$H$2142,8,FALSE),"")</f>
        <v>36</v>
      </c>
      <c r="F151" s="12">
        <f t="shared" si="2"/>
        <v>865</v>
      </c>
      <c r="G151" s="5" t="s">
        <v>2</v>
      </c>
      <c r="H151" s="3">
        <v>0</v>
      </c>
      <c r="I151" s="3">
        <v>0</v>
      </c>
      <c r="J151" s="3">
        <v>0</v>
      </c>
      <c r="K151" s="3">
        <v>0</v>
      </c>
    </row>
    <row r="152" spans="1:11" x14ac:dyDescent="0.25">
      <c r="A152" s="5" t="s">
        <v>3143</v>
      </c>
      <c r="B152" s="5" t="s">
        <v>3394</v>
      </c>
      <c r="C152" s="12">
        <f>IFERROR(VLOOKUP(UPPER(CONCATENATE($B152," - ",$A152)),'[1]Segurados Civis'!$A$5:$H$2142,6,FALSE),"")</f>
        <v>340</v>
      </c>
      <c r="D152" s="12">
        <f>IFERROR(VLOOKUP(UPPER(CONCATENATE($B152," - ",$A152)),'[1]Segurados Civis'!$A$5:$H$2142,7,FALSE),"")</f>
        <v>100</v>
      </c>
      <c r="E152" s="12">
        <f>IFERROR(VLOOKUP(UPPER(CONCATENATE($B152," - ",$A152)),'[1]Segurados Civis'!$A$5:$H$2142,8,FALSE),"")</f>
        <v>22</v>
      </c>
      <c r="F152" s="12">
        <f t="shared" si="2"/>
        <v>462</v>
      </c>
      <c r="G152" s="5" t="s">
        <v>2</v>
      </c>
      <c r="H152" s="3">
        <v>0</v>
      </c>
      <c r="I152" s="3">
        <v>0</v>
      </c>
      <c r="J152" s="3">
        <v>0</v>
      </c>
      <c r="K152" s="3">
        <v>0</v>
      </c>
    </row>
    <row r="153" spans="1:11" x14ac:dyDescent="0.25">
      <c r="A153" s="5" t="s">
        <v>3143</v>
      </c>
      <c r="B153" s="5" t="s">
        <v>2907</v>
      </c>
      <c r="C153" s="12">
        <f>IFERROR(VLOOKUP(UPPER(CONCATENATE($B153," - ",$A153)),'[1]Segurados Civis'!$A$5:$H$2142,6,FALSE),"")</f>
        <v>182</v>
      </c>
      <c r="D153" s="12">
        <f>IFERROR(VLOOKUP(UPPER(CONCATENATE($B153," - ",$A153)),'[1]Segurados Civis'!$A$5:$H$2142,7,FALSE),"")</f>
        <v>1</v>
      </c>
      <c r="E153" s="12">
        <f>IFERROR(VLOOKUP(UPPER(CONCATENATE($B153," - ",$A153)),'[1]Segurados Civis'!$A$5:$H$2142,8,FALSE),"")</f>
        <v>0</v>
      </c>
      <c r="F153" s="12">
        <f t="shared" si="2"/>
        <v>183</v>
      </c>
      <c r="G153" s="5" t="s">
        <v>2</v>
      </c>
      <c r="H153" s="3">
        <v>0</v>
      </c>
      <c r="I153" s="3">
        <v>0</v>
      </c>
      <c r="J153" s="3">
        <v>0</v>
      </c>
      <c r="K153" s="3">
        <v>0</v>
      </c>
    </row>
    <row r="154" spans="1:11" x14ac:dyDescent="0.25">
      <c r="A154" s="5" t="s">
        <v>3143</v>
      </c>
      <c r="B154" s="5" t="s">
        <v>1740</v>
      </c>
      <c r="C154" s="12">
        <f>IFERROR(VLOOKUP(UPPER(CONCATENATE($B154," - ",$A154)),'[1]Segurados Civis'!$A$5:$H$2142,6,FALSE),"")</f>
        <v>279</v>
      </c>
      <c r="D154" s="12">
        <f>IFERROR(VLOOKUP(UPPER(CONCATENATE($B154," - ",$A154)),'[1]Segurados Civis'!$A$5:$H$2142,7,FALSE),"")</f>
        <v>86</v>
      </c>
      <c r="E154" s="12">
        <f>IFERROR(VLOOKUP(UPPER(CONCATENATE($B154," - ",$A154)),'[1]Segurados Civis'!$A$5:$H$2142,8,FALSE),"")</f>
        <v>19</v>
      </c>
      <c r="F154" s="12">
        <f t="shared" si="2"/>
        <v>384</v>
      </c>
      <c r="G154" s="5" t="s">
        <v>2</v>
      </c>
      <c r="H154" s="3">
        <v>0</v>
      </c>
      <c r="I154" s="3">
        <v>0</v>
      </c>
      <c r="J154" s="3">
        <v>0</v>
      </c>
      <c r="K154" s="3">
        <v>0</v>
      </c>
    </row>
    <row r="155" spans="1:11" x14ac:dyDescent="0.25">
      <c r="A155" s="5" t="s">
        <v>3143</v>
      </c>
      <c r="B155" s="5" t="s">
        <v>3345</v>
      </c>
      <c r="C155" s="12">
        <f>IFERROR(VLOOKUP(UPPER(CONCATENATE($B155," - ",$A155)),'[1]Segurados Civis'!$A$5:$H$2142,6,FALSE),"")</f>
        <v>394</v>
      </c>
      <c r="D155" s="12">
        <f>IFERROR(VLOOKUP(UPPER(CONCATENATE($B155," - ",$A155)),'[1]Segurados Civis'!$A$5:$H$2142,7,FALSE),"")</f>
        <v>32</v>
      </c>
      <c r="E155" s="12">
        <f>IFERROR(VLOOKUP(UPPER(CONCATENATE($B155," - ",$A155)),'[1]Segurados Civis'!$A$5:$H$2142,8,FALSE),"")</f>
        <v>10</v>
      </c>
      <c r="F155" s="12">
        <f t="shared" si="2"/>
        <v>436</v>
      </c>
      <c r="G155" s="5" t="s">
        <v>2</v>
      </c>
      <c r="H155" s="3">
        <v>0</v>
      </c>
      <c r="I155" s="3">
        <v>0</v>
      </c>
      <c r="J155" s="3">
        <v>0</v>
      </c>
      <c r="K155" s="3">
        <v>0</v>
      </c>
    </row>
    <row r="156" spans="1:11" x14ac:dyDescent="0.25">
      <c r="A156" s="5" t="s">
        <v>3143</v>
      </c>
      <c r="B156" s="5" t="s">
        <v>3219</v>
      </c>
      <c r="C156" s="12">
        <f>IFERROR(VLOOKUP(UPPER(CONCATENATE($B156," - ",$A156)),'[1]Segurados Civis'!$A$5:$H$2142,6,FALSE),"")</f>
        <v>424</v>
      </c>
      <c r="D156" s="12">
        <f>IFERROR(VLOOKUP(UPPER(CONCATENATE($B156," - ",$A156)),'[1]Segurados Civis'!$A$5:$H$2142,7,FALSE),"")</f>
        <v>159</v>
      </c>
      <c r="E156" s="12">
        <f>IFERROR(VLOOKUP(UPPER(CONCATENATE($B156," - ",$A156)),'[1]Segurados Civis'!$A$5:$H$2142,8,FALSE),"")</f>
        <v>39</v>
      </c>
      <c r="F156" s="12">
        <f t="shared" si="2"/>
        <v>622</v>
      </c>
      <c r="G156" s="5" t="s">
        <v>2</v>
      </c>
      <c r="H156" s="3">
        <v>0</v>
      </c>
      <c r="I156" s="3">
        <v>0</v>
      </c>
      <c r="J156" s="3">
        <v>0</v>
      </c>
      <c r="K156" s="3">
        <v>0</v>
      </c>
    </row>
    <row r="157" spans="1:11" x14ac:dyDescent="0.25">
      <c r="A157" s="5" t="s">
        <v>3143</v>
      </c>
      <c r="B157" s="5" t="s">
        <v>3248</v>
      </c>
      <c r="C157" s="12" t="str">
        <f>IFERROR(VLOOKUP(UPPER(CONCATENATE($B157," - ",$A157)),'[1]Segurados Civis'!$A$5:$H$2142,6,FALSE),"")</f>
        <v/>
      </c>
      <c r="D157" s="12" t="str">
        <f>IFERROR(VLOOKUP(UPPER(CONCATENATE($B157," - ",$A157)),'[1]Segurados Civis'!$A$5:$H$2142,7,FALSE),"")</f>
        <v/>
      </c>
      <c r="E157" s="12" t="str">
        <f>IFERROR(VLOOKUP(UPPER(CONCATENATE($B157," - ",$A157)),'[1]Segurados Civis'!$A$5:$H$2142,8,FALSE),"")</f>
        <v/>
      </c>
      <c r="F157" s="12" t="str">
        <f t="shared" si="2"/>
        <v/>
      </c>
      <c r="G157" s="5" t="s">
        <v>4</v>
      </c>
      <c r="H157" s="3">
        <v>0</v>
      </c>
      <c r="I157" s="3">
        <v>0</v>
      </c>
      <c r="J157" s="3">
        <v>0</v>
      </c>
      <c r="K157" s="3">
        <v>0</v>
      </c>
    </row>
    <row r="158" spans="1:11" x14ac:dyDescent="0.25">
      <c r="A158" s="5" t="s">
        <v>3143</v>
      </c>
      <c r="B158" s="5" t="s">
        <v>3212</v>
      </c>
      <c r="C158" s="12">
        <f>IFERROR(VLOOKUP(UPPER(CONCATENATE($B158," - ",$A158)),'[1]Segurados Civis'!$A$5:$H$2142,6,FALSE),"")</f>
        <v>1114</v>
      </c>
      <c r="D158" s="12">
        <f>IFERROR(VLOOKUP(UPPER(CONCATENATE($B158," - ",$A158)),'[1]Segurados Civis'!$A$5:$H$2142,7,FALSE),"")</f>
        <v>326</v>
      </c>
      <c r="E158" s="12">
        <f>IFERROR(VLOOKUP(UPPER(CONCATENATE($B158," - ",$A158)),'[1]Segurados Civis'!$A$5:$H$2142,8,FALSE),"")</f>
        <v>87</v>
      </c>
      <c r="F158" s="12">
        <f t="shared" si="2"/>
        <v>1527</v>
      </c>
      <c r="G158" s="5" t="s">
        <v>2</v>
      </c>
      <c r="H158" s="3">
        <v>0</v>
      </c>
      <c r="I158" s="3">
        <v>0</v>
      </c>
      <c r="J158" s="3">
        <v>0</v>
      </c>
      <c r="K158" s="3">
        <v>0</v>
      </c>
    </row>
    <row r="159" spans="1:11" x14ac:dyDescent="0.25">
      <c r="A159" s="5" t="s">
        <v>3143</v>
      </c>
      <c r="B159" s="5" t="s">
        <v>3356</v>
      </c>
      <c r="C159" s="12">
        <f>IFERROR(VLOOKUP(UPPER(CONCATENATE($B159," - ",$A159)),'[1]Segurados Civis'!$A$5:$H$2142,6,FALSE),"")</f>
        <v>461</v>
      </c>
      <c r="D159" s="12">
        <f>IFERROR(VLOOKUP(UPPER(CONCATENATE($B159," - ",$A159)),'[1]Segurados Civis'!$A$5:$H$2142,7,FALSE),"")</f>
        <v>0</v>
      </c>
      <c r="E159" s="12">
        <f>IFERROR(VLOOKUP(UPPER(CONCATENATE($B159," - ",$A159)),'[1]Segurados Civis'!$A$5:$H$2142,8,FALSE),"")</f>
        <v>0</v>
      </c>
      <c r="F159" s="12">
        <f t="shared" si="2"/>
        <v>461</v>
      </c>
      <c r="G159" s="5" t="s">
        <v>2</v>
      </c>
      <c r="H159" s="3">
        <v>0</v>
      </c>
      <c r="I159" s="3">
        <v>0</v>
      </c>
      <c r="J159" s="3">
        <v>0</v>
      </c>
      <c r="K159" s="3">
        <v>0</v>
      </c>
    </row>
    <row r="160" spans="1:11" x14ac:dyDescent="0.25">
      <c r="A160" s="5" t="s">
        <v>3143</v>
      </c>
      <c r="B160" s="5" t="s">
        <v>3503</v>
      </c>
      <c r="C160" s="12">
        <f>IFERROR(VLOOKUP(UPPER(CONCATENATE($B160," - ",$A160)),'[1]Segurados Civis'!$A$5:$H$2142,6,FALSE),"")</f>
        <v>203</v>
      </c>
      <c r="D160" s="12">
        <f>IFERROR(VLOOKUP(UPPER(CONCATENATE($B160," - ",$A160)),'[1]Segurados Civis'!$A$5:$H$2142,7,FALSE),"")</f>
        <v>57</v>
      </c>
      <c r="E160" s="12">
        <f>IFERROR(VLOOKUP(UPPER(CONCATENATE($B160," - ",$A160)),'[1]Segurados Civis'!$A$5:$H$2142,8,FALSE),"")</f>
        <v>14</v>
      </c>
      <c r="F160" s="12">
        <f t="shared" si="2"/>
        <v>274</v>
      </c>
      <c r="G160" s="5" t="s">
        <v>2</v>
      </c>
      <c r="H160" s="3">
        <v>0</v>
      </c>
      <c r="I160" s="3">
        <v>0</v>
      </c>
      <c r="J160" s="3">
        <v>0</v>
      </c>
      <c r="K160" s="3">
        <v>0</v>
      </c>
    </row>
    <row r="161" spans="1:11" x14ac:dyDescent="0.25">
      <c r="A161" s="5" t="s">
        <v>3143</v>
      </c>
      <c r="B161" s="5" t="s">
        <v>3318</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v>0</v>
      </c>
      <c r="J161" s="3">
        <v>0</v>
      </c>
      <c r="K161" s="3">
        <v>0</v>
      </c>
    </row>
    <row r="162" spans="1:11" x14ac:dyDescent="0.25">
      <c r="A162" s="5" t="s">
        <v>3143</v>
      </c>
      <c r="B162" s="5" t="s">
        <v>3287</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v>0</v>
      </c>
      <c r="J162" s="3">
        <v>0</v>
      </c>
      <c r="K162" s="3">
        <v>0</v>
      </c>
    </row>
    <row r="163" spans="1:11" x14ac:dyDescent="0.25">
      <c r="A163" s="5" t="s">
        <v>3143</v>
      </c>
      <c r="B163" s="5" t="s">
        <v>600</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v>0</v>
      </c>
      <c r="K163" s="3">
        <v>0</v>
      </c>
    </row>
    <row r="164" spans="1:11" x14ac:dyDescent="0.25">
      <c r="A164" s="5" t="s">
        <v>3143</v>
      </c>
      <c r="B164" s="5" t="s">
        <v>3258</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v>0</v>
      </c>
      <c r="J164" s="3">
        <v>0</v>
      </c>
      <c r="K164" s="3">
        <v>0</v>
      </c>
    </row>
    <row r="165" spans="1:11" x14ac:dyDescent="0.25">
      <c r="A165" s="5" t="s">
        <v>3143</v>
      </c>
      <c r="B165" s="5" t="s">
        <v>3410</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v>0</v>
      </c>
      <c r="J165" s="3">
        <v>0</v>
      </c>
      <c r="K165" s="3">
        <v>0</v>
      </c>
    </row>
    <row r="166" spans="1:11" x14ac:dyDescent="0.25">
      <c r="A166" s="5" t="s">
        <v>3143</v>
      </c>
      <c r="B166" s="5" t="s">
        <v>3509</v>
      </c>
      <c r="C166" s="12">
        <f>IFERROR(VLOOKUP(UPPER(CONCATENATE($B166," - ",$A166)),'[1]Segurados Civis'!$A$5:$H$2142,6,FALSE),"")</f>
        <v>176</v>
      </c>
      <c r="D166" s="12">
        <f>IFERROR(VLOOKUP(UPPER(CONCATENATE($B166," - ",$A166)),'[1]Segurados Civis'!$A$5:$H$2142,7,FALSE),"")</f>
        <v>34</v>
      </c>
      <c r="E166" s="12">
        <f>IFERROR(VLOOKUP(UPPER(CONCATENATE($B166," - ",$A166)),'[1]Segurados Civis'!$A$5:$H$2142,8,FALSE),"")</f>
        <v>2</v>
      </c>
      <c r="F166" s="12">
        <f t="shared" si="2"/>
        <v>212</v>
      </c>
      <c r="G166" s="5" t="s">
        <v>2</v>
      </c>
      <c r="H166" s="3">
        <v>0</v>
      </c>
      <c r="I166" s="3">
        <v>0</v>
      </c>
      <c r="J166" s="3">
        <v>0</v>
      </c>
      <c r="K166" s="3">
        <v>0</v>
      </c>
    </row>
    <row r="167" spans="1:11" x14ac:dyDescent="0.25">
      <c r="A167" s="5" t="s">
        <v>3143</v>
      </c>
      <c r="B167" s="5" t="s">
        <v>3319</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v>0</v>
      </c>
      <c r="K167" s="3">
        <v>0</v>
      </c>
    </row>
    <row r="168" spans="1:11" x14ac:dyDescent="0.25">
      <c r="A168" s="5" t="s">
        <v>3143</v>
      </c>
      <c r="B168" s="5" t="s">
        <v>3302</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v>0</v>
      </c>
      <c r="K168" s="3">
        <v>0</v>
      </c>
    </row>
    <row r="169" spans="1:11" x14ac:dyDescent="0.25">
      <c r="A169" s="5" t="s">
        <v>3143</v>
      </c>
      <c r="B169" s="5" t="s">
        <v>3188</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v>0</v>
      </c>
      <c r="K169" s="3">
        <v>0</v>
      </c>
    </row>
    <row r="170" spans="1:11" x14ac:dyDescent="0.25">
      <c r="A170" s="5" t="s">
        <v>3143</v>
      </c>
      <c r="B170" s="5" t="s">
        <v>3482</v>
      </c>
      <c r="C170" s="12">
        <f>IFERROR(VLOOKUP(UPPER(CONCATENATE($B170," - ",$A170)),'[1]Segurados Civis'!$A$5:$H$2142,6,FALSE),"")</f>
        <v>180</v>
      </c>
      <c r="D170" s="12">
        <f>IFERROR(VLOOKUP(UPPER(CONCATENATE($B170," - ",$A170)),'[1]Segurados Civis'!$A$5:$H$2142,7,FALSE),"")</f>
        <v>49</v>
      </c>
      <c r="E170" s="12">
        <f>IFERROR(VLOOKUP(UPPER(CONCATENATE($B170," - ",$A170)),'[1]Segurados Civis'!$A$5:$H$2142,8,FALSE),"")</f>
        <v>9</v>
      </c>
      <c r="F170" s="12">
        <f t="shared" si="2"/>
        <v>238</v>
      </c>
      <c r="G170" s="5" t="s">
        <v>2</v>
      </c>
      <c r="H170" s="3">
        <v>0</v>
      </c>
      <c r="I170" s="3">
        <v>0</v>
      </c>
      <c r="J170" s="3">
        <v>0</v>
      </c>
      <c r="K170" s="3">
        <v>0</v>
      </c>
    </row>
    <row r="171" spans="1:11" x14ac:dyDescent="0.25">
      <c r="A171" s="5" t="s">
        <v>3143</v>
      </c>
      <c r="B171" s="5" t="s">
        <v>3153</v>
      </c>
      <c r="C171" s="12">
        <f>IFERROR(VLOOKUP(UPPER(CONCATENATE($B171," - ",$A171)),'[1]Segurados Civis'!$A$5:$H$2142,6,FALSE),"")</f>
        <v>209</v>
      </c>
      <c r="D171" s="12">
        <f>IFERROR(VLOOKUP(UPPER(CONCATENATE($B171," - ",$A171)),'[1]Segurados Civis'!$A$5:$H$2142,7,FALSE),"")</f>
        <v>63</v>
      </c>
      <c r="E171" s="12">
        <f>IFERROR(VLOOKUP(UPPER(CONCATENATE($B171," - ",$A171)),'[1]Segurados Civis'!$A$5:$H$2142,8,FALSE),"")</f>
        <v>28</v>
      </c>
      <c r="F171" s="12">
        <f t="shared" si="2"/>
        <v>300</v>
      </c>
      <c r="G171" s="5" t="s">
        <v>2</v>
      </c>
      <c r="H171" s="3">
        <v>0</v>
      </c>
      <c r="I171" s="3">
        <v>0</v>
      </c>
      <c r="J171" s="3">
        <v>0</v>
      </c>
      <c r="K171" s="3">
        <v>0</v>
      </c>
    </row>
    <row r="172" spans="1:11" x14ac:dyDescent="0.25">
      <c r="A172" s="5" t="s">
        <v>3143</v>
      </c>
      <c r="B172" s="5" t="s">
        <v>3437</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4</v>
      </c>
      <c r="H172" s="3">
        <v>0</v>
      </c>
      <c r="I172" s="3">
        <v>0</v>
      </c>
      <c r="J172" s="3">
        <v>0</v>
      </c>
      <c r="K172" s="3">
        <v>0</v>
      </c>
    </row>
    <row r="173" spans="1:11" x14ac:dyDescent="0.25">
      <c r="A173" s="5" t="s">
        <v>3143</v>
      </c>
      <c r="B173" s="5" t="s">
        <v>3438</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v>0</v>
      </c>
      <c r="K173" s="3">
        <v>0</v>
      </c>
    </row>
    <row r="174" spans="1:11" x14ac:dyDescent="0.25">
      <c r="A174" s="5" t="s">
        <v>3143</v>
      </c>
      <c r="B174" s="5" t="s">
        <v>3352</v>
      </c>
      <c r="C174" s="12">
        <f>IFERROR(VLOOKUP(UPPER(CONCATENATE($B174," - ",$A174)),'[1]Segurados Civis'!$A$5:$H$2142,6,FALSE),"")</f>
        <v>1236</v>
      </c>
      <c r="D174" s="12">
        <f>IFERROR(VLOOKUP(UPPER(CONCATENATE($B174," - ",$A174)),'[1]Segurados Civis'!$A$5:$H$2142,7,FALSE),"")</f>
        <v>263</v>
      </c>
      <c r="E174" s="12">
        <f>IFERROR(VLOOKUP(UPPER(CONCATENATE($B174," - ",$A174)),'[1]Segurados Civis'!$A$5:$H$2142,8,FALSE),"")</f>
        <v>94</v>
      </c>
      <c r="F174" s="12">
        <f t="shared" si="2"/>
        <v>1593</v>
      </c>
      <c r="G174" s="5" t="s">
        <v>2</v>
      </c>
      <c r="H174" s="3">
        <v>0</v>
      </c>
      <c r="I174" s="3">
        <v>0</v>
      </c>
      <c r="J174" s="3">
        <v>0</v>
      </c>
      <c r="K174" s="3">
        <v>0</v>
      </c>
    </row>
    <row r="175" spans="1:11" x14ac:dyDescent="0.25">
      <c r="A175" s="5" t="s">
        <v>3143</v>
      </c>
      <c r="B175" s="5" t="s">
        <v>3497</v>
      </c>
      <c r="C175" s="12">
        <f>IFERROR(VLOOKUP(UPPER(CONCATENATE($B175," - ",$A175)),'[1]Segurados Civis'!$A$5:$H$2142,6,FALSE),"")</f>
        <v>509</v>
      </c>
      <c r="D175" s="12">
        <f>IFERROR(VLOOKUP(UPPER(CONCATENATE($B175," - ",$A175)),'[1]Segurados Civis'!$A$5:$H$2142,7,FALSE),"")</f>
        <v>156</v>
      </c>
      <c r="E175" s="12">
        <f>IFERROR(VLOOKUP(UPPER(CONCATENATE($B175," - ",$A175)),'[1]Segurados Civis'!$A$5:$H$2142,8,FALSE),"")</f>
        <v>51</v>
      </c>
      <c r="F175" s="12">
        <f t="shared" si="2"/>
        <v>716</v>
      </c>
      <c r="G175" s="5" t="s">
        <v>2</v>
      </c>
      <c r="H175" s="3">
        <v>0</v>
      </c>
      <c r="I175" s="3">
        <v>0</v>
      </c>
      <c r="J175" s="3">
        <v>0</v>
      </c>
      <c r="K175" s="3">
        <v>0</v>
      </c>
    </row>
    <row r="176" spans="1:11" x14ac:dyDescent="0.25">
      <c r="A176" s="5" t="s">
        <v>3143</v>
      </c>
      <c r="B176" s="5" t="s">
        <v>3396</v>
      </c>
      <c r="C176" s="12">
        <f>IFERROR(VLOOKUP(UPPER(CONCATENATE($B176," - ",$A176)),'[1]Segurados Civis'!$A$5:$H$2142,6,FALSE),"")</f>
        <v>206</v>
      </c>
      <c r="D176" s="12">
        <f>IFERROR(VLOOKUP(UPPER(CONCATENATE($B176," - ",$A176)),'[1]Segurados Civis'!$A$5:$H$2142,7,FALSE),"")</f>
        <v>123</v>
      </c>
      <c r="E176" s="12">
        <f>IFERROR(VLOOKUP(UPPER(CONCATENATE($B176," - ",$A176)),'[1]Segurados Civis'!$A$5:$H$2142,8,FALSE),"")</f>
        <v>23</v>
      </c>
      <c r="F176" s="12">
        <f t="shared" si="2"/>
        <v>352</v>
      </c>
      <c r="G176" s="5" t="s">
        <v>2</v>
      </c>
      <c r="H176" s="3">
        <v>0</v>
      </c>
      <c r="I176" s="3">
        <v>0</v>
      </c>
      <c r="J176" s="3">
        <v>0</v>
      </c>
      <c r="K176" s="3">
        <v>0</v>
      </c>
    </row>
    <row r="177" spans="1:11" x14ac:dyDescent="0.25">
      <c r="A177" s="5" t="s">
        <v>3143</v>
      </c>
      <c r="B177" s="5" t="s">
        <v>3231</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v>0</v>
      </c>
      <c r="J177" s="3">
        <v>0</v>
      </c>
      <c r="K177" s="3">
        <v>0</v>
      </c>
    </row>
    <row r="178" spans="1:11" x14ac:dyDescent="0.25">
      <c r="A178" s="5" t="s">
        <v>3143</v>
      </c>
      <c r="B178" s="5" t="s">
        <v>180</v>
      </c>
      <c r="C178" s="12">
        <f>IFERROR(VLOOKUP(UPPER(CONCATENATE($B178," - ",$A178)),'[1]Segurados Civis'!$A$5:$H$2142,6,FALSE),"")</f>
        <v>275</v>
      </c>
      <c r="D178" s="12">
        <f>IFERROR(VLOOKUP(UPPER(CONCATENATE($B178," - ",$A178)),'[1]Segurados Civis'!$A$5:$H$2142,7,FALSE),"")</f>
        <v>86</v>
      </c>
      <c r="E178" s="12">
        <f>IFERROR(VLOOKUP(UPPER(CONCATENATE($B178," - ",$A178)),'[1]Segurados Civis'!$A$5:$H$2142,8,FALSE),"")</f>
        <v>0</v>
      </c>
      <c r="F178" s="12">
        <f t="shared" si="2"/>
        <v>361</v>
      </c>
      <c r="G178" s="5" t="s">
        <v>2</v>
      </c>
      <c r="H178" s="3">
        <v>1</v>
      </c>
      <c r="I178" s="3">
        <v>0</v>
      </c>
      <c r="J178" s="3">
        <v>0</v>
      </c>
      <c r="K178" s="3">
        <v>0</v>
      </c>
    </row>
    <row r="179" spans="1:11" x14ac:dyDescent="0.25">
      <c r="A179" s="5" t="s">
        <v>3143</v>
      </c>
      <c r="B179" s="5" t="s">
        <v>3288</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v>0</v>
      </c>
      <c r="K179" s="3">
        <v>0</v>
      </c>
    </row>
    <row r="180" spans="1:11" x14ac:dyDescent="0.25">
      <c r="A180" s="5" t="s">
        <v>3143</v>
      </c>
      <c r="B180" s="5" t="s">
        <v>3447</v>
      </c>
      <c r="C180" s="12">
        <f>IFERROR(VLOOKUP(UPPER(CONCATENATE($B180," - ",$A180)),'[1]Segurados Civis'!$A$5:$H$2142,6,FALSE),"")</f>
        <v>173</v>
      </c>
      <c r="D180" s="12">
        <f>IFERROR(VLOOKUP(UPPER(CONCATENATE($B180," - ",$A180)),'[1]Segurados Civis'!$A$5:$H$2142,7,FALSE),"")</f>
        <v>0</v>
      </c>
      <c r="E180" s="12">
        <f>IFERROR(VLOOKUP(UPPER(CONCATENATE($B180," - ",$A180)),'[1]Segurados Civis'!$A$5:$H$2142,8,FALSE),"")</f>
        <v>19</v>
      </c>
      <c r="F180" s="12">
        <f t="shared" si="2"/>
        <v>192</v>
      </c>
      <c r="G180" s="5" t="s">
        <v>2</v>
      </c>
      <c r="H180" s="3">
        <v>0</v>
      </c>
      <c r="I180" s="3">
        <v>0</v>
      </c>
      <c r="J180" s="3">
        <v>0</v>
      </c>
      <c r="K180" s="3">
        <v>0</v>
      </c>
    </row>
    <row r="181" spans="1:11" x14ac:dyDescent="0.25">
      <c r="A181" s="5" t="s">
        <v>3143</v>
      </c>
      <c r="B181" s="5" t="s">
        <v>3508</v>
      </c>
      <c r="C181" s="12">
        <f>IFERROR(VLOOKUP(UPPER(CONCATENATE($B181," - ",$A181)),'[1]Segurados Civis'!$A$5:$H$2142,6,FALSE),"")</f>
        <v>458</v>
      </c>
      <c r="D181" s="12">
        <f>IFERROR(VLOOKUP(UPPER(CONCATENATE($B181," - ",$A181)),'[1]Segurados Civis'!$A$5:$H$2142,7,FALSE),"")</f>
        <v>8</v>
      </c>
      <c r="E181" s="12">
        <f>IFERROR(VLOOKUP(UPPER(CONCATENATE($B181," - ",$A181)),'[1]Segurados Civis'!$A$5:$H$2142,8,FALSE),"")</f>
        <v>0</v>
      </c>
      <c r="F181" s="12">
        <f t="shared" si="2"/>
        <v>466</v>
      </c>
      <c r="G181" s="5" t="s">
        <v>2</v>
      </c>
      <c r="H181" s="3">
        <v>0</v>
      </c>
      <c r="I181" s="3">
        <v>0</v>
      </c>
      <c r="J181" s="3">
        <v>0</v>
      </c>
      <c r="K181" s="3">
        <v>0</v>
      </c>
    </row>
    <row r="182" spans="1:11" x14ac:dyDescent="0.25">
      <c r="A182" s="5" t="s">
        <v>3143</v>
      </c>
      <c r="B182" s="5" t="s">
        <v>3184</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v>0</v>
      </c>
      <c r="J182" s="3">
        <v>0</v>
      </c>
      <c r="K182" s="3">
        <v>0</v>
      </c>
    </row>
    <row r="183" spans="1:11" x14ac:dyDescent="0.25">
      <c r="A183" s="5" t="s">
        <v>3143</v>
      </c>
      <c r="B183" s="5" t="s">
        <v>3439</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v>0</v>
      </c>
      <c r="K183" s="3">
        <v>0</v>
      </c>
    </row>
    <row r="184" spans="1:11" x14ac:dyDescent="0.25">
      <c r="A184" s="5" t="s">
        <v>3143</v>
      </c>
      <c r="B184" s="5" t="s">
        <v>3385</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v>0</v>
      </c>
      <c r="K184" s="3">
        <v>0</v>
      </c>
    </row>
    <row r="185" spans="1:11" x14ac:dyDescent="0.25">
      <c r="A185" s="5" t="s">
        <v>3143</v>
      </c>
      <c r="B185" s="5" t="s">
        <v>3403</v>
      </c>
      <c r="C185" s="12" t="str">
        <f>IFERROR(VLOOKUP(UPPER(CONCATENATE($B185," - ",$A185)),'[1]Segurados Civis'!$A$5:$H$2142,6,FALSE),"")</f>
        <v/>
      </c>
      <c r="D185" s="12" t="str">
        <f>IFERROR(VLOOKUP(UPPER(CONCATENATE($B185," - ",$A185)),'[1]Segurados Civis'!$A$5:$H$2142,7,FALSE),"")</f>
        <v/>
      </c>
      <c r="E185" s="12" t="str">
        <f>IFERROR(VLOOKUP(UPPER(CONCATENATE($B185," - ",$A185)),'[1]Segurados Civis'!$A$5:$H$2142,8,FALSE),"")</f>
        <v/>
      </c>
      <c r="F185" s="12" t="str">
        <f t="shared" si="2"/>
        <v/>
      </c>
      <c r="G185" s="5" t="s">
        <v>4</v>
      </c>
      <c r="H185" s="3">
        <v>0</v>
      </c>
      <c r="I185" s="3">
        <v>0</v>
      </c>
      <c r="J185" s="3">
        <v>0</v>
      </c>
      <c r="K185" s="3">
        <v>0</v>
      </c>
    </row>
    <row r="186" spans="1:11" x14ac:dyDescent="0.25">
      <c r="A186" s="5" t="s">
        <v>3143</v>
      </c>
      <c r="B186" s="5" t="s">
        <v>570</v>
      </c>
      <c r="C186" s="12">
        <f>IFERROR(VLOOKUP(UPPER(CONCATENATE($B186," - ",$A186)),'[1]Segurados Civis'!$A$5:$H$2142,6,FALSE),"")</f>
        <v>251</v>
      </c>
      <c r="D186" s="12">
        <f>IFERROR(VLOOKUP(UPPER(CONCATENATE($B186," - ",$A186)),'[1]Segurados Civis'!$A$5:$H$2142,7,FALSE),"")</f>
        <v>76</v>
      </c>
      <c r="E186" s="12">
        <f>IFERROR(VLOOKUP(UPPER(CONCATENATE($B186," - ",$A186)),'[1]Segurados Civis'!$A$5:$H$2142,8,FALSE),"")</f>
        <v>13</v>
      </c>
      <c r="F186" s="12">
        <f t="shared" si="2"/>
        <v>340</v>
      </c>
      <c r="G186" s="5" t="s">
        <v>2</v>
      </c>
      <c r="H186" s="3">
        <v>0</v>
      </c>
      <c r="I186" s="3">
        <v>0</v>
      </c>
      <c r="J186" s="3">
        <v>0</v>
      </c>
      <c r="K186" s="3">
        <v>0</v>
      </c>
    </row>
    <row r="187" spans="1:11" x14ac:dyDescent="0.25">
      <c r="A187" s="5" t="s">
        <v>3143</v>
      </c>
      <c r="B187" s="5" t="s">
        <v>3366</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5" t="s">
        <v>4</v>
      </c>
      <c r="H187" s="3">
        <v>0</v>
      </c>
      <c r="I187" s="3">
        <v>0</v>
      </c>
      <c r="J187" s="3">
        <v>0</v>
      </c>
      <c r="K187" s="3">
        <v>0</v>
      </c>
    </row>
    <row r="188" spans="1:11" x14ac:dyDescent="0.25">
      <c r="A188" s="5" t="s">
        <v>3143</v>
      </c>
      <c r="B188" s="5" t="s">
        <v>3395</v>
      </c>
      <c r="C188" s="12">
        <f>IFERROR(VLOOKUP(UPPER(CONCATENATE($B188," - ",$A188)),'[1]Segurados Civis'!$A$5:$H$2142,6,FALSE),"")</f>
        <v>1347</v>
      </c>
      <c r="D188" s="12">
        <f>IFERROR(VLOOKUP(UPPER(CONCATENATE($B188," - ",$A188)),'[1]Segurados Civis'!$A$5:$H$2142,7,FALSE),"")</f>
        <v>384</v>
      </c>
      <c r="E188" s="12">
        <f>IFERROR(VLOOKUP(UPPER(CONCATENATE($B188," - ",$A188)),'[1]Segurados Civis'!$A$5:$H$2142,8,FALSE),"")</f>
        <v>84</v>
      </c>
      <c r="F188" s="12">
        <f t="shared" si="2"/>
        <v>1815</v>
      </c>
      <c r="G188" s="5" t="s">
        <v>2</v>
      </c>
      <c r="H188" s="3">
        <v>0</v>
      </c>
      <c r="I188" s="3">
        <v>0</v>
      </c>
      <c r="J188" s="3">
        <v>0</v>
      </c>
      <c r="K188" s="3">
        <v>0</v>
      </c>
    </row>
    <row r="189" spans="1:11" x14ac:dyDescent="0.25">
      <c r="A189" s="5" t="s">
        <v>3143</v>
      </c>
      <c r="B189" s="5" t="s">
        <v>1507</v>
      </c>
      <c r="C189" s="12">
        <f>IFERROR(VLOOKUP(UPPER(CONCATENATE($B189," - ",$A189)),'[1]Segurados Civis'!$A$5:$H$2142,6,FALSE),"")</f>
        <v>239</v>
      </c>
      <c r="D189" s="12">
        <f>IFERROR(VLOOKUP(UPPER(CONCATENATE($B189," - ",$A189)),'[1]Segurados Civis'!$A$5:$H$2142,7,FALSE),"")</f>
        <v>26</v>
      </c>
      <c r="E189" s="12">
        <f>IFERROR(VLOOKUP(UPPER(CONCATENATE($B189," - ",$A189)),'[1]Segurados Civis'!$A$5:$H$2142,8,FALSE),"")</f>
        <v>9</v>
      </c>
      <c r="F189" s="12">
        <f t="shared" si="2"/>
        <v>274</v>
      </c>
      <c r="G189" s="5" t="s">
        <v>2</v>
      </c>
      <c r="H189" s="3">
        <v>0</v>
      </c>
      <c r="I189" s="3">
        <v>0</v>
      </c>
      <c r="J189" s="3">
        <v>0</v>
      </c>
      <c r="K189" s="3">
        <v>0</v>
      </c>
    </row>
    <row r="190" spans="1:11" x14ac:dyDescent="0.25">
      <c r="A190" s="5" t="s">
        <v>3143</v>
      </c>
      <c r="B190" s="5" t="s">
        <v>3215</v>
      </c>
      <c r="C190" s="12">
        <f>IFERROR(VLOOKUP(UPPER(CONCATENATE($B190," - ",$A190)),'[1]Segurados Civis'!$A$5:$H$2142,6,FALSE),"")</f>
        <v>855</v>
      </c>
      <c r="D190" s="12">
        <f>IFERROR(VLOOKUP(UPPER(CONCATENATE($B190," - ",$A190)),'[1]Segurados Civis'!$A$5:$H$2142,7,FALSE),"")</f>
        <v>241</v>
      </c>
      <c r="E190" s="12">
        <f>IFERROR(VLOOKUP(UPPER(CONCATENATE($B190," - ",$A190)),'[1]Segurados Civis'!$A$5:$H$2142,8,FALSE),"")</f>
        <v>61</v>
      </c>
      <c r="F190" s="12">
        <f t="shared" si="2"/>
        <v>1157</v>
      </c>
      <c r="G190" s="5" t="s">
        <v>2</v>
      </c>
      <c r="H190" s="3">
        <v>0</v>
      </c>
      <c r="I190" s="3">
        <v>0</v>
      </c>
      <c r="J190" s="3">
        <v>0</v>
      </c>
      <c r="K190" s="3">
        <v>0</v>
      </c>
    </row>
    <row r="191" spans="1:11" x14ac:dyDescent="0.25">
      <c r="A191" s="5" t="s">
        <v>3143</v>
      </c>
      <c r="B191" s="5" t="s">
        <v>3440</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4</v>
      </c>
      <c r="H191" s="3">
        <v>0</v>
      </c>
      <c r="I191" s="3">
        <v>0</v>
      </c>
      <c r="J191" s="3">
        <v>0</v>
      </c>
      <c r="K191" s="3">
        <v>0</v>
      </c>
    </row>
    <row r="192" spans="1:11" x14ac:dyDescent="0.25">
      <c r="A192" s="5" t="s">
        <v>3143</v>
      </c>
      <c r="B192" s="5" t="s">
        <v>3320</v>
      </c>
      <c r="C192" s="12" t="str">
        <f>IFERROR(VLOOKUP(UPPER(CONCATENATE($B192," - ",$A192)),'[1]Segurados Civis'!$A$5:$H$2142,6,FALSE),"")</f>
        <v/>
      </c>
      <c r="D192" s="12" t="str">
        <f>IFERROR(VLOOKUP(UPPER(CONCATENATE($B192," - ",$A192)),'[1]Segurados Civis'!$A$5:$H$2142,7,FALSE),"")</f>
        <v/>
      </c>
      <c r="E192" s="12" t="str">
        <f>IFERROR(VLOOKUP(UPPER(CONCATENATE($B192," - ",$A192)),'[1]Segurados Civis'!$A$5:$H$2142,8,FALSE),"")</f>
        <v/>
      </c>
      <c r="F192" s="12" t="str">
        <f t="shared" si="2"/>
        <v/>
      </c>
      <c r="G192" s="5" t="s">
        <v>4</v>
      </c>
      <c r="H192" s="3">
        <v>0</v>
      </c>
      <c r="I192" s="3">
        <v>0</v>
      </c>
      <c r="J192" s="3">
        <v>0</v>
      </c>
      <c r="K192" s="3">
        <v>0</v>
      </c>
    </row>
    <row r="193" spans="1:11" x14ac:dyDescent="0.25">
      <c r="A193" s="5" t="s">
        <v>3143</v>
      </c>
      <c r="B193" s="5" t="s">
        <v>3259</v>
      </c>
      <c r="C193" s="12" t="str">
        <f>IFERROR(VLOOKUP(UPPER(CONCATENATE($B193," - ",$A193)),'[1]Segurados Civis'!$A$5:$H$2142,6,FALSE),"")</f>
        <v/>
      </c>
      <c r="D193" s="12" t="str">
        <f>IFERROR(VLOOKUP(UPPER(CONCATENATE($B193," - ",$A193)),'[1]Segurados Civis'!$A$5:$H$2142,7,FALSE),"")</f>
        <v/>
      </c>
      <c r="E193" s="12" t="str">
        <f>IFERROR(VLOOKUP(UPPER(CONCATENATE($B193," - ",$A193)),'[1]Segurados Civis'!$A$5:$H$2142,8,FALSE),"")</f>
        <v/>
      </c>
      <c r="F193" s="12" t="str">
        <f t="shared" si="2"/>
        <v/>
      </c>
      <c r="G193" s="5" t="s">
        <v>4</v>
      </c>
      <c r="H193" s="3">
        <v>0</v>
      </c>
      <c r="I193" s="3">
        <v>0</v>
      </c>
      <c r="J193" s="3">
        <v>0</v>
      </c>
      <c r="K193" s="3">
        <v>0</v>
      </c>
    </row>
    <row r="194" spans="1:11" x14ac:dyDescent="0.25">
      <c r="A194" s="5" t="s">
        <v>3143</v>
      </c>
      <c r="B194" s="5" t="s">
        <v>3386</v>
      </c>
      <c r="C194" s="12">
        <f>IFERROR(VLOOKUP(UPPER(CONCATENATE($B194," - ",$A194)),'[1]Segurados Civis'!$A$5:$H$2142,6,FALSE),"")</f>
        <v>586</v>
      </c>
      <c r="D194" s="12">
        <f>IFERROR(VLOOKUP(UPPER(CONCATENATE($B194," - ",$A194)),'[1]Segurados Civis'!$A$5:$H$2142,7,FALSE),"")</f>
        <v>245</v>
      </c>
      <c r="E194" s="12">
        <f>IFERROR(VLOOKUP(UPPER(CONCATENATE($B194," - ",$A194)),'[1]Segurados Civis'!$A$5:$H$2142,8,FALSE),"")</f>
        <v>41</v>
      </c>
      <c r="F194" s="12">
        <f t="shared" si="2"/>
        <v>872</v>
      </c>
      <c r="G194" s="5" t="s">
        <v>2</v>
      </c>
      <c r="H194" s="3">
        <v>0</v>
      </c>
      <c r="I194" s="3">
        <v>0</v>
      </c>
      <c r="J194" s="3">
        <v>0</v>
      </c>
      <c r="K194" s="3">
        <v>0</v>
      </c>
    </row>
    <row r="195" spans="1:11" x14ac:dyDescent="0.25">
      <c r="A195" s="5" t="s">
        <v>3143</v>
      </c>
      <c r="B195" s="5" t="s">
        <v>3491</v>
      </c>
      <c r="C195" s="12">
        <f>IFERROR(VLOOKUP(UPPER(CONCATENATE($B195," - ",$A195)),'[1]Segurados Civis'!$A$5:$H$2142,6,FALSE),"")</f>
        <v>230</v>
      </c>
      <c r="D195" s="12">
        <f>IFERROR(VLOOKUP(UPPER(CONCATENATE($B195," - ",$A195)),'[1]Segurados Civis'!$A$5:$H$2142,7,FALSE),"")</f>
        <v>87</v>
      </c>
      <c r="E195" s="12">
        <f>IFERROR(VLOOKUP(UPPER(CONCATENATE($B195," - ",$A195)),'[1]Segurados Civis'!$A$5:$H$2142,8,FALSE),"")</f>
        <v>13</v>
      </c>
      <c r="F195" s="12">
        <f t="shared" ref="F195:F258" si="3">IF(SUM(C195:E195)=0,"",SUM(C195:E195))</f>
        <v>330</v>
      </c>
      <c r="G195" s="5" t="s">
        <v>2</v>
      </c>
      <c r="H195" s="3">
        <v>0</v>
      </c>
      <c r="I195" s="3">
        <v>0</v>
      </c>
      <c r="J195" s="3">
        <v>0</v>
      </c>
      <c r="K195" s="3">
        <v>0</v>
      </c>
    </row>
    <row r="196" spans="1:11" x14ac:dyDescent="0.25">
      <c r="A196" s="5" t="s">
        <v>3143</v>
      </c>
      <c r="B196" s="5" t="s">
        <v>3361</v>
      </c>
      <c r="C196" s="12">
        <f>IFERROR(VLOOKUP(UPPER(CONCATENATE($B196," - ",$A196)),'[1]Segurados Civis'!$A$5:$H$2142,6,FALSE),"")</f>
        <v>9779</v>
      </c>
      <c r="D196" s="12">
        <f>IFERROR(VLOOKUP(UPPER(CONCATENATE($B196," - ",$A196)),'[1]Segurados Civis'!$A$5:$H$2142,7,FALSE),"")</f>
        <v>3340</v>
      </c>
      <c r="E196" s="12">
        <f>IFERROR(VLOOKUP(UPPER(CONCATENATE($B196," - ",$A196)),'[1]Segurados Civis'!$A$5:$H$2142,8,FALSE),"")</f>
        <v>664</v>
      </c>
      <c r="F196" s="12">
        <f t="shared" si="3"/>
        <v>13783</v>
      </c>
      <c r="G196" s="5" t="s">
        <v>2</v>
      </c>
      <c r="H196" s="3">
        <v>0</v>
      </c>
      <c r="I196" s="3">
        <v>0</v>
      </c>
      <c r="J196" s="3">
        <v>0</v>
      </c>
      <c r="K196" s="3">
        <v>0</v>
      </c>
    </row>
    <row r="197" spans="1:11" x14ac:dyDescent="0.25">
      <c r="A197" s="5" t="s">
        <v>3143</v>
      </c>
      <c r="B197" s="5" t="s">
        <v>3361</v>
      </c>
      <c r="C197" s="12">
        <f>IFERROR(VLOOKUP(UPPER(CONCATENATE($B197," - ",$A197)),'[1]Segurados Civis'!$A$5:$H$2142,6,FALSE),"")</f>
        <v>9779</v>
      </c>
      <c r="D197" s="12">
        <f>IFERROR(VLOOKUP(UPPER(CONCATENATE($B197," - ",$A197)),'[1]Segurados Civis'!$A$5:$H$2142,7,FALSE),"")</f>
        <v>3340</v>
      </c>
      <c r="E197" s="12">
        <f>IFERROR(VLOOKUP(UPPER(CONCATENATE($B197," - ",$A197)),'[1]Segurados Civis'!$A$5:$H$2142,8,FALSE),"")</f>
        <v>664</v>
      </c>
      <c r="F197" s="12">
        <f t="shared" si="3"/>
        <v>13783</v>
      </c>
      <c r="G197" s="5" t="s">
        <v>2</v>
      </c>
      <c r="H197" s="3">
        <v>0</v>
      </c>
      <c r="I197" s="3">
        <v>0</v>
      </c>
      <c r="J197" s="3">
        <v>0</v>
      </c>
      <c r="K197" s="3">
        <v>0</v>
      </c>
    </row>
    <row r="198" spans="1:11" x14ac:dyDescent="0.25">
      <c r="A198" s="5" t="s">
        <v>3143</v>
      </c>
      <c r="B198" s="5" t="s">
        <v>3498</v>
      </c>
      <c r="C198" s="12">
        <f>IFERROR(VLOOKUP(UPPER(CONCATENATE($B198," - ",$A198)),'[1]Segurados Civis'!$A$5:$H$2142,6,FALSE),"")</f>
        <v>383</v>
      </c>
      <c r="D198" s="12">
        <f>IFERROR(VLOOKUP(UPPER(CONCATENATE($B198," - ",$A198)),'[1]Segurados Civis'!$A$5:$H$2142,7,FALSE),"")</f>
        <v>49</v>
      </c>
      <c r="E198" s="12">
        <f>IFERROR(VLOOKUP(UPPER(CONCATENATE($B198," - ",$A198)),'[1]Segurados Civis'!$A$5:$H$2142,8,FALSE),"")</f>
        <v>17</v>
      </c>
      <c r="F198" s="12">
        <f t="shared" si="3"/>
        <v>449</v>
      </c>
      <c r="G198" s="5" t="s">
        <v>2</v>
      </c>
      <c r="H198" s="3">
        <v>0</v>
      </c>
      <c r="I198" s="3">
        <v>0</v>
      </c>
      <c r="J198" s="3">
        <v>0</v>
      </c>
      <c r="K198" s="3">
        <v>0</v>
      </c>
    </row>
    <row r="199" spans="1:11" x14ac:dyDescent="0.25">
      <c r="A199" s="5" t="s">
        <v>3143</v>
      </c>
      <c r="B199" s="5" t="s">
        <v>3475</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v>0</v>
      </c>
      <c r="K199" s="3">
        <v>0</v>
      </c>
    </row>
    <row r="200" spans="1:11" x14ac:dyDescent="0.25">
      <c r="A200" s="5" t="s">
        <v>3143</v>
      </c>
      <c r="B200" s="5" t="s">
        <v>3260</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v>0</v>
      </c>
      <c r="J200" s="3">
        <v>0</v>
      </c>
      <c r="K200" s="3">
        <v>0</v>
      </c>
    </row>
    <row r="201" spans="1:11" x14ac:dyDescent="0.25">
      <c r="A201" s="5" t="s">
        <v>3143</v>
      </c>
      <c r="B201" s="5" t="s">
        <v>3307</v>
      </c>
      <c r="C201" s="12" t="str">
        <f>IFERROR(VLOOKUP(UPPER(CONCATENATE($B201," - ",$A201)),'[1]Segurados Civis'!$A$5:$H$2142,6,FALSE),"")</f>
        <v/>
      </c>
      <c r="D201" s="12" t="str">
        <f>IFERROR(VLOOKUP(UPPER(CONCATENATE($B201," - ",$A201)),'[1]Segurados Civis'!$A$5:$H$2142,7,FALSE),"")</f>
        <v/>
      </c>
      <c r="E201" s="12" t="str">
        <f>IFERROR(VLOOKUP(UPPER(CONCATENATE($B201," - ",$A201)),'[1]Segurados Civis'!$A$5:$H$2142,8,FALSE),"")</f>
        <v/>
      </c>
      <c r="F201" s="12" t="str">
        <f t="shared" si="3"/>
        <v/>
      </c>
      <c r="G201" s="5" t="s">
        <v>4</v>
      </c>
      <c r="H201" s="3">
        <v>0</v>
      </c>
      <c r="I201" s="3">
        <v>0</v>
      </c>
      <c r="J201" s="3">
        <v>0</v>
      </c>
      <c r="K201" s="3">
        <v>0</v>
      </c>
    </row>
    <row r="202" spans="1:11" x14ac:dyDescent="0.25">
      <c r="A202" s="5" t="s">
        <v>3143</v>
      </c>
      <c r="B202" s="5" t="s">
        <v>3194</v>
      </c>
      <c r="C202" s="12" t="str">
        <f>IFERROR(VLOOKUP(UPPER(CONCATENATE($B202," - ",$A202)),'[1]Segurados Civis'!$A$5:$H$2142,6,FALSE),"")</f>
        <v/>
      </c>
      <c r="D202" s="12" t="str">
        <f>IFERROR(VLOOKUP(UPPER(CONCATENATE($B202," - ",$A202)),'[1]Segurados Civis'!$A$5:$H$2142,7,FALSE),"")</f>
        <v/>
      </c>
      <c r="E202" s="12" t="str">
        <f>IFERROR(VLOOKUP(UPPER(CONCATENATE($B202," - ",$A202)),'[1]Segurados Civis'!$A$5:$H$2142,8,FALSE),"")</f>
        <v/>
      </c>
      <c r="F202" s="12" t="str">
        <f t="shared" si="3"/>
        <v/>
      </c>
      <c r="G202" s="5" t="s">
        <v>4</v>
      </c>
      <c r="H202" s="3">
        <v>0</v>
      </c>
      <c r="I202" s="3">
        <v>0</v>
      </c>
      <c r="J202" s="3">
        <v>0</v>
      </c>
      <c r="K202" s="3">
        <v>0</v>
      </c>
    </row>
    <row r="203" spans="1:11" x14ac:dyDescent="0.25">
      <c r="A203" s="5" t="s">
        <v>3143</v>
      </c>
      <c r="B203" s="5" t="s">
        <v>3448</v>
      </c>
      <c r="C203" s="12">
        <f>IFERROR(VLOOKUP(UPPER(CONCATENATE($B203," - ",$A203)),'[1]Segurados Civis'!$A$5:$H$2142,6,FALSE),"")</f>
        <v>784</v>
      </c>
      <c r="D203" s="12">
        <f>IFERROR(VLOOKUP(UPPER(CONCATENATE($B203," - ",$A203)),'[1]Segurados Civis'!$A$5:$H$2142,7,FALSE),"")</f>
        <v>185</v>
      </c>
      <c r="E203" s="12">
        <f>IFERROR(VLOOKUP(UPPER(CONCATENATE($B203," - ",$A203)),'[1]Segurados Civis'!$A$5:$H$2142,8,FALSE),"")</f>
        <v>33</v>
      </c>
      <c r="F203" s="12">
        <f t="shared" si="3"/>
        <v>1002</v>
      </c>
      <c r="G203" s="5" t="s">
        <v>2</v>
      </c>
      <c r="H203" s="3">
        <v>0</v>
      </c>
      <c r="I203" s="3">
        <v>0</v>
      </c>
      <c r="J203" s="3">
        <v>0</v>
      </c>
      <c r="K203" s="3">
        <v>0</v>
      </c>
    </row>
    <row r="204" spans="1:11" x14ac:dyDescent="0.25">
      <c r="A204" s="5" t="s">
        <v>3143</v>
      </c>
      <c r="B204" s="5" t="s">
        <v>3481</v>
      </c>
      <c r="C204" s="12" t="str">
        <f>IFERROR(VLOOKUP(UPPER(CONCATENATE($B204," - ",$A204)),'[1]Segurados Civis'!$A$5:$H$2142,6,FALSE),"")</f>
        <v/>
      </c>
      <c r="D204" s="12" t="str">
        <f>IFERROR(VLOOKUP(UPPER(CONCATENATE($B204," - ",$A204)),'[1]Segurados Civis'!$A$5:$H$2142,7,FALSE),"")</f>
        <v/>
      </c>
      <c r="E204" s="12" t="str">
        <f>IFERROR(VLOOKUP(UPPER(CONCATENATE($B204," - ",$A204)),'[1]Segurados Civis'!$A$5:$H$2142,8,FALSE),"")</f>
        <v/>
      </c>
      <c r="F204" s="12" t="str">
        <f t="shared" si="3"/>
        <v/>
      </c>
      <c r="G204" s="5" t="s">
        <v>4</v>
      </c>
      <c r="H204" s="3">
        <v>0</v>
      </c>
      <c r="I204" s="3">
        <v>0</v>
      </c>
      <c r="J204" s="3">
        <v>0</v>
      </c>
      <c r="K204" s="3">
        <v>0</v>
      </c>
    </row>
    <row r="205" spans="1:11" x14ac:dyDescent="0.25">
      <c r="A205" s="5" t="s">
        <v>3143</v>
      </c>
      <c r="B205" s="5" t="s">
        <v>3472</v>
      </c>
      <c r="C205" s="12">
        <f>IFERROR(VLOOKUP(UPPER(CONCATENATE($B205," - ",$A205)),'[1]Segurados Civis'!$A$5:$H$2142,6,FALSE),"")</f>
        <v>668</v>
      </c>
      <c r="D205" s="12">
        <f>IFERROR(VLOOKUP(UPPER(CONCATENATE($B205," - ",$A205)),'[1]Segurados Civis'!$A$5:$H$2142,7,FALSE),"")</f>
        <v>134</v>
      </c>
      <c r="E205" s="12">
        <f>IFERROR(VLOOKUP(UPPER(CONCATENATE($B205," - ",$A205)),'[1]Segurados Civis'!$A$5:$H$2142,8,FALSE),"")</f>
        <v>47</v>
      </c>
      <c r="F205" s="12">
        <f t="shared" si="3"/>
        <v>849</v>
      </c>
      <c r="G205" s="5" t="s">
        <v>2</v>
      </c>
      <c r="H205" s="3">
        <v>0</v>
      </c>
      <c r="I205" s="3">
        <v>0</v>
      </c>
      <c r="J205" s="3">
        <v>0</v>
      </c>
      <c r="K205" s="3">
        <v>0</v>
      </c>
    </row>
    <row r="206" spans="1:11" x14ac:dyDescent="0.25">
      <c r="A206" s="5" t="s">
        <v>3143</v>
      </c>
      <c r="B206" s="5" t="s">
        <v>3272</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5" t="s">
        <v>4</v>
      </c>
      <c r="H206" s="3">
        <v>0</v>
      </c>
      <c r="I206" s="3">
        <v>0</v>
      </c>
      <c r="J206" s="3">
        <v>0</v>
      </c>
      <c r="K206" s="3">
        <v>0</v>
      </c>
    </row>
    <row r="207" spans="1:11" x14ac:dyDescent="0.25">
      <c r="A207" s="5" t="s">
        <v>3143</v>
      </c>
      <c r="B207" s="5" t="s">
        <v>3441</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v>0</v>
      </c>
      <c r="J207" s="3">
        <v>0</v>
      </c>
      <c r="K207" s="3">
        <v>0</v>
      </c>
    </row>
    <row r="208" spans="1:11" x14ac:dyDescent="0.25">
      <c r="A208" s="5" t="s">
        <v>3143</v>
      </c>
      <c r="B208" s="5" t="s">
        <v>3321</v>
      </c>
      <c r="C208" s="12" t="str">
        <f>IFERROR(VLOOKUP(UPPER(CONCATENATE($B208," - ",$A208)),'[1]Segurados Civis'!$A$5:$H$2142,6,FALSE),"")</f>
        <v/>
      </c>
      <c r="D208" s="12" t="str">
        <f>IFERROR(VLOOKUP(UPPER(CONCATENATE($B208," - ",$A208)),'[1]Segurados Civis'!$A$5:$H$2142,7,FALSE),"")</f>
        <v/>
      </c>
      <c r="E208" s="12" t="str">
        <f>IFERROR(VLOOKUP(UPPER(CONCATENATE($B208," - ",$A208)),'[1]Segurados Civis'!$A$5:$H$2142,8,FALSE),"")</f>
        <v/>
      </c>
      <c r="F208" s="12" t="str">
        <f t="shared" si="3"/>
        <v/>
      </c>
      <c r="G208" s="5" t="s">
        <v>4</v>
      </c>
      <c r="H208" s="3">
        <v>0</v>
      </c>
      <c r="I208" s="3">
        <v>0</v>
      </c>
      <c r="J208" s="3">
        <v>0</v>
      </c>
      <c r="K208" s="3">
        <v>0</v>
      </c>
    </row>
    <row r="209" spans="1:11" x14ac:dyDescent="0.25">
      <c r="A209" s="5" t="s">
        <v>3143</v>
      </c>
      <c r="B209" s="5" t="s">
        <v>3189</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5" t="s">
        <v>4</v>
      </c>
      <c r="H209" s="3">
        <v>0</v>
      </c>
      <c r="I209" s="3">
        <v>0</v>
      </c>
      <c r="J209" s="3">
        <v>0</v>
      </c>
      <c r="K209" s="3">
        <v>0</v>
      </c>
    </row>
    <row r="210" spans="1:11" x14ac:dyDescent="0.25">
      <c r="A210" s="5" t="s">
        <v>3143</v>
      </c>
      <c r="B210" s="5" t="s">
        <v>3353</v>
      </c>
      <c r="C210" s="12">
        <f>IFERROR(VLOOKUP(UPPER(CONCATENATE($B210," - ",$A210)),'[1]Segurados Civis'!$A$5:$H$2142,6,FALSE),"")</f>
        <v>215</v>
      </c>
      <c r="D210" s="12">
        <f>IFERROR(VLOOKUP(UPPER(CONCATENATE($B210," - ",$A210)),'[1]Segurados Civis'!$A$5:$H$2142,7,FALSE),"")</f>
        <v>112</v>
      </c>
      <c r="E210" s="12">
        <f>IFERROR(VLOOKUP(UPPER(CONCATENATE($B210," - ",$A210)),'[1]Segurados Civis'!$A$5:$H$2142,8,FALSE),"")</f>
        <v>24</v>
      </c>
      <c r="F210" s="12">
        <f t="shared" si="3"/>
        <v>351</v>
      </c>
      <c r="G210" s="5" t="s">
        <v>2</v>
      </c>
      <c r="H210" s="3">
        <v>0</v>
      </c>
      <c r="I210" s="3">
        <v>0</v>
      </c>
      <c r="J210" s="3">
        <v>0</v>
      </c>
      <c r="K210" s="3">
        <v>0</v>
      </c>
    </row>
    <row r="211" spans="1:11" x14ac:dyDescent="0.25">
      <c r="A211" s="5" t="s">
        <v>3143</v>
      </c>
      <c r="B211" s="5" t="s">
        <v>3397</v>
      </c>
      <c r="C211" s="12">
        <f>IFERROR(VLOOKUP(UPPER(CONCATENATE($B211," - ",$A211)),'[1]Segurados Civis'!$A$5:$H$2142,6,FALSE),"")</f>
        <v>1045</v>
      </c>
      <c r="D211" s="12">
        <f>IFERROR(VLOOKUP(UPPER(CONCATENATE($B211," - ",$A211)),'[1]Segurados Civis'!$A$5:$H$2142,7,FALSE),"")</f>
        <v>343</v>
      </c>
      <c r="E211" s="12">
        <f>IFERROR(VLOOKUP(UPPER(CONCATENATE($B211," - ",$A211)),'[1]Segurados Civis'!$A$5:$H$2142,8,FALSE),"")</f>
        <v>71</v>
      </c>
      <c r="F211" s="12">
        <f t="shared" si="3"/>
        <v>1459</v>
      </c>
      <c r="G211" s="5" t="s">
        <v>2</v>
      </c>
      <c r="H211" s="3">
        <v>0</v>
      </c>
      <c r="I211" s="3">
        <v>0</v>
      </c>
      <c r="J211" s="3">
        <v>0</v>
      </c>
      <c r="K211" s="3">
        <v>0</v>
      </c>
    </row>
    <row r="212" spans="1:11" x14ac:dyDescent="0.25">
      <c r="A212" s="5" t="s">
        <v>3143</v>
      </c>
      <c r="B212" s="5" t="s">
        <v>3428</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v>0</v>
      </c>
      <c r="J212" s="3">
        <v>0</v>
      </c>
      <c r="K212" s="3">
        <v>0</v>
      </c>
    </row>
    <row r="213" spans="1:11" x14ac:dyDescent="0.25">
      <c r="A213" s="5" t="s">
        <v>3143</v>
      </c>
      <c r="B213" s="5" t="s">
        <v>3221</v>
      </c>
      <c r="C213" s="12">
        <f>IFERROR(VLOOKUP(UPPER(CONCATENATE($B213," - ",$A213)),'[1]Segurados Civis'!$A$5:$H$2142,6,FALSE),"")</f>
        <v>303</v>
      </c>
      <c r="D213" s="12">
        <f>IFERROR(VLOOKUP(UPPER(CONCATENATE($B213," - ",$A213)),'[1]Segurados Civis'!$A$5:$H$2142,7,FALSE),"")</f>
        <v>92</v>
      </c>
      <c r="E213" s="12">
        <f>IFERROR(VLOOKUP(UPPER(CONCATENATE($B213," - ",$A213)),'[1]Segurados Civis'!$A$5:$H$2142,8,FALSE),"")</f>
        <v>28</v>
      </c>
      <c r="F213" s="12">
        <f t="shared" si="3"/>
        <v>423</v>
      </c>
      <c r="G213" s="5" t="s">
        <v>2</v>
      </c>
      <c r="H213" s="3">
        <v>0</v>
      </c>
      <c r="I213" s="3">
        <v>0</v>
      </c>
      <c r="J213" s="3">
        <v>0</v>
      </c>
      <c r="K213" s="3">
        <v>0</v>
      </c>
    </row>
    <row r="214" spans="1:11" x14ac:dyDescent="0.25">
      <c r="A214" s="5" t="s">
        <v>3143</v>
      </c>
      <c r="B214" s="5" t="s">
        <v>3311</v>
      </c>
      <c r="C214" s="12">
        <f>IFERROR(VLOOKUP(UPPER(CONCATENATE($B214," - ",$A214)),'[1]Segurados Civis'!$A$5:$H$2142,6,FALSE),"")</f>
        <v>312</v>
      </c>
      <c r="D214" s="12">
        <f>IFERROR(VLOOKUP(UPPER(CONCATENATE($B214," - ",$A214)),'[1]Segurados Civis'!$A$5:$H$2142,7,FALSE),"")</f>
        <v>142</v>
      </c>
      <c r="E214" s="12">
        <f>IFERROR(VLOOKUP(UPPER(CONCATENATE($B214," - ",$A214)),'[1]Segurados Civis'!$A$5:$H$2142,8,FALSE),"")</f>
        <v>37</v>
      </c>
      <c r="F214" s="12">
        <f t="shared" si="3"/>
        <v>491</v>
      </c>
      <c r="G214" s="5" t="s">
        <v>2</v>
      </c>
      <c r="H214" s="3">
        <v>0</v>
      </c>
      <c r="I214" s="3">
        <v>0</v>
      </c>
      <c r="J214" s="3">
        <v>0</v>
      </c>
      <c r="K214" s="3">
        <v>0</v>
      </c>
    </row>
    <row r="215" spans="1:11" x14ac:dyDescent="0.25">
      <c r="A215" s="5" t="s">
        <v>3143</v>
      </c>
      <c r="B215" s="5" t="s">
        <v>3227</v>
      </c>
      <c r="C215" s="12">
        <f>IFERROR(VLOOKUP(UPPER(CONCATENATE($B215," - ",$A215)),'[1]Segurados Civis'!$A$5:$H$2142,6,FALSE),"")</f>
        <v>11345</v>
      </c>
      <c r="D215" s="12">
        <f>IFERROR(VLOOKUP(UPPER(CONCATENATE($B215," - ",$A215)),'[1]Segurados Civis'!$A$5:$H$2142,7,FALSE),"")</f>
        <v>2471</v>
      </c>
      <c r="E215" s="12">
        <f>IFERROR(VLOOKUP(UPPER(CONCATENATE($B215," - ",$A215)),'[1]Segurados Civis'!$A$5:$H$2142,8,FALSE),"")</f>
        <v>596</v>
      </c>
      <c r="F215" s="12">
        <f t="shared" si="3"/>
        <v>14412</v>
      </c>
      <c r="G215" s="5" t="s">
        <v>2</v>
      </c>
      <c r="H215" s="3">
        <v>0</v>
      </c>
      <c r="I215" s="3">
        <v>0</v>
      </c>
      <c r="J215" s="3">
        <v>0</v>
      </c>
      <c r="K215" s="3">
        <v>0</v>
      </c>
    </row>
    <row r="216" spans="1:11" x14ac:dyDescent="0.25">
      <c r="A216" s="5" t="s">
        <v>3143</v>
      </c>
      <c r="B216" s="5" t="s">
        <v>3425</v>
      </c>
      <c r="C216" s="12">
        <f>IFERROR(VLOOKUP(UPPER(CONCATENATE($B216," - ",$A216)),'[1]Segurados Civis'!$A$5:$H$2142,6,FALSE),"")</f>
        <v>212</v>
      </c>
      <c r="D216" s="12">
        <f>IFERROR(VLOOKUP(UPPER(CONCATENATE($B216," - ",$A216)),'[1]Segurados Civis'!$A$5:$H$2142,7,FALSE),"")</f>
        <v>74</v>
      </c>
      <c r="E216" s="12">
        <f>IFERROR(VLOOKUP(UPPER(CONCATENATE($B216," - ",$A216)),'[1]Segurados Civis'!$A$5:$H$2142,8,FALSE),"")</f>
        <v>13</v>
      </c>
      <c r="F216" s="12">
        <f t="shared" si="3"/>
        <v>299</v>
      </c>
      <c r="G216" s="5" t="s">
        <v>2</v>
      </c>
      <c r="H216" s="3">
        <v>0</v>
      </c>
      <c r="I216" s="3">
        <v>0</v>
      </c>
      <c r="J216" s="3">
        <v>1</v>
      </c>
      <c r="K216" s="3">
        <v>0</v>
      </c>
    </row>
    <row r="217" spans="1:11" x14ac:dyDescent="0.25">
      <c r="A217" s="5" t="s">
        <v>3143</v>
      </c>
      <c r="B217" s="5" t="s">
        <v>3228</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5" t="s">
        <v>4</v>
      </c>
      <c r="H217" s="3">
        <v>0</v>
      </c>
      <c r="I217" s="3">
        <v>0</v>
      </c>
      <c r="J217" s="3">
        <v>0</v>
      </c>
      <c r="K217" s="3">
        <v>0</v>
      </c>
    </row>
    <row r="218" spans="1:11" x14ac:dyDescent="0.25">
      <c r="A218" s="5" t="s">
        <v>3143</v>
      </c>
      <c r="B218" s="5" t="s">
        <v>3289</v>
      </c>
      <c r="C218" s="12" t="str">
        <f>IFERROR(VLOOKUP(UPPER(CONCATENATE($B218," - ",$A218)),'[1]Segurados Civis'!$A$5:$H$2142,6,FALSE),"")</f>
        <v/>
      </c>
      <c r="D218" s="12" t="str">
        <f>IFERROR(VLOOKUP(UPPER(CONCATENATE($B218," - ",$A218)),'[1]Segurados Civis'!$A$5:$H$2142,7,FALSE),"")</f>
        <v/>
      </c>
      <c r="E218" s="12" t="str">
        <f>IFERROR(VLOOKUP(UPPER(CONCATENATE($B218," - ",$A218)),'[1]Segurados Civis'!$A$5:$H$2142,8,FALSE),"")</f>
        <v/>
      </c>
      <c r="F218" s="12" t="str">
        <f t="shared" si="3"/>
        <v/>
      </c>
      <c r="G218" s="5" t="s">
        <v>4</v>
      </c>
      <c r="H218" s="3">
        <v>0</v>
      </c>
      <c r="I218" s="3">
        <v>0</v>
      </c>
      <c r="J218" s="3">
        <v>0</v>
      </c>
      <c r="K218" s="3">
        <v>0</v>
      </c>
    </row>
    <row r="219" spans="1:11" x14ac:dyDescent="0.25">
      <c r="A219" s="5" t="s">
        <v>3143</v>
      </c>
      <c r="B219" s="5" t="s">
        <v>3500</v>
      </c>
      <c r="C219" s="12">
        <f>IFERROR(VLOOKUP(UPPER(CONCATENATE($B219," - ",$A219)),'[1]Segurados Civis'!$A$5:$H$2142,6,FALSE),"")</f>
        <v>185</v>
      </c>
      <c r="D219" s="12">
        <f>IFERROR(VLOOKUP(UPPER(CONCATENATE($B219," - ",$A219)),'[1]Segurados Civis'!$A$5:$H$2142,7,FALSE),"")</f>
        <v>46</v>
      </c>
      <c r="E219" s="12">
        <f>IFERROR(VLOOKUP(UPPER(CONCATENATE($B219," - ",$A219)),'[1]Segurados Civis'!$A$5:$H$2142,8,FALSE),"")</f>
        <v>3</v>
      </c>
      <c r="F219" s="12">
        <f t="shared" si="3"/>
        <v>234</v>
      </c>
      <c r="G219" s="5" t="s">
        <v>2</v>
      </c>
      <c r="H219" s="3">
        <v>0</v>
      </c>
      <c r="I219" s="3">
        <v>0</v>
      </c>
      <c r="J219" s="3">
        <v>0</v>
      </c>
      <c r="K219" s="3">
        <v>0</v>
      </c>
    </row>
    <row r="220" spans="1:11" x14ac:dyDescent="0.25">
      <c r="A220" s="5" t="s">
        <v>3143</v>
      </c>
      <c r="B220" s="5" t="s">
        <v>3322</v>
      </c>
      <c r="C220" s="12" t="str">
        <f>IFERROR(VLOOKUP(UPPER(CONCATENATE($B220," - ",$A220)),'[1]Segurados Civis'!$A$5:$H$2142,6,FALSE),"")</f>
        <v/>
      </c>
      <c r="D220" s="12" t="str">
        <f>IFERROR(VLOOKUP(UPPER(CONCATENATE($B220," - ",$A220)),'[1]Segurados Civis'!$A$5:$H$2142,7,FALSE),"")</f>
        <v/>
      </c>
      <c r="E220" s="12" t="str">
        <f>IFERROR(VLOOKUP(UPPER(CONCATENATE($B220," - ",$A220)),'[1]Segurados Civis'!$A$5:$H$2142,8,FALSE),"")</f>
        <v/>
      </c>
      <c r="F220" s="12" t="str">
        <f t="shared" si="3"/>
        <v/>
      </c>
      <c r="G220" s="5" t="s">
        <v>4</v>
      </c>
      <c r="H220" s="3">
        <v>0</v>
      </c>
      <c r="I220" s="3">
        <v>0</v>
      </c>
      <c r="J220" s="3">
        <v>0</v>
      </c>
      <c r="K220" s="3">
        <v>0</v>
      </c>
    </row>
    <row r="221" spans="1:11" x14ac:dyDescent="0.25">
      <c r="A221" s="5" t="s">
        <v>3143</v>
      </c>
      <c r="B221" s="5" t="s">
        <v>3466</v>
      </c>
      <c r="C221" s="12">
        <f>IFERROR(VLOOKUP(UPPER(CONCATENATE($B221," - ",$A221)),'[1]Segurados Civis'!$A$5:$H$2142,6,FALSE),"")</f>
        <v>569</v>
      </c>
      <c r="D221" s="12">
        <f>IFERROR(VLOOKUP(UPPER(CONCATENATE($B221," - ",$A221)),'[1]Segurados Civis'!$A$5:$H$2142,7,FALSE),"")</f>
        <v>178</v>
      </c>
      <c r="E221" s="12">
        <f>IFERROR(VLOOKUP(UPPER(CONCATENATE($B221," - ",$A221)),'[1]Segurados Civis'!$A$5:$H$2142,8,FALSE),"")</f>
        <v>42</v>
      </c>
      <c r="F221" s="12">
        <f t="shared" si="3"/>
        <v>789</v>
      </c>
      <c r="G221" s="5" t="s">
        <v>2</v>
      </c>
      <c r="H221" s="3">
        <v>0</v>
      </c>
      <c r="I221" s="3">
        <v>0</v>
      </c>
      <c r="J221" s="3">
        <v>0</v>
      </c>
      <c r="K221" s="3">
        <v>0</v>
      </c>
    </row>
    <row r="222" spans="1:11" x14ac:dyDescent="0.25">
      <c r="A222" s="5" t="s">
        <v>3143</v>
      </c>
      <c r="B222" s="5" t="s">
        <v>3467</v>
      </c>
      <c r="C222" s="12">
        <f>IFERROR(VLOOKUP(UPPER(CONCATENATE($B222," - ",$A222)),'[1]Segurados Civis'!$A$5:$H$2142,6,FALSE),"")</f>
        <v>1360</v>
      </c>
      <c r="D222" s="12">
        <f>IFERROR(VLOOKUP(UPPER(CONCATENATE($B222," - ",$A222)),'[1]Segurados Civis'!$A$5:$H$2142,7,FALSE),"")</f>
        <v>278</v>
      </c>
      <c r="E222" s="12">
        <f>IFERROR(VLOOKUP(UPPER(CONCATENATE($B222," - ",$A222)),'[1]Segurados Civis'!$A$5:$H$2142,8,FALSE),"")</f>
        <v>84</v>
      </c>
      <c r="F222" s="12">
        <f t="shared" si="3"/>
        <v>1722</v>
      </c>
      <c r="G222" s="5" t="s">
        <v>2</v>
      </c>
      <c r="H222" s="3">
        <v>0</v>
      </c>
      <c r="I222" s="3">
        <v>0</v>
      </c>
      <c r="J222" s="3">
        <v>1</v>
      </c>
      <c r="K222" s="3">
        <v>0</v>
      </c>
    </row>
    <row r="223" spans="1:11" x14ac:dyDescent="0.25">
      <c r="A223" s="5" t="s">
        <v>3143</v>
      </c>
      <c r="B223" s="5" t="s">
        <v>3290</v>
      </c>
      <c r="C223" s="12" t="str">
        <f>IFERROR(VLOOKUP(UPPER(CONCATENATE($B223," - ",$A223)),'[1]Segurados Civis'!$A$5:$H$2142,6,FALSE),"")</f>
        <v/>
      </c>
      <c r="D223" s="12" t="str">
        <f>IFERROR(VLOOKUP(UPPER(CONCATENATE($B223," - ",$A223)),'[1]Segurados Civis'!$A$5:$H$2142,7,FALSE),"")</f>
        <v/>
      </c>
      <c r="E223" s="12" t="str">
        <f>IFERROR(VLOOKUP(UPPER(CONCATENATE($B223," - ",$A223)),'[1]Segurados Civis'!$A$5:$H$2142,8,FALSE),"")</f>
        <v/>
      </c>
      <c r="F223" s="12" t="str">
        <f t="shared" si="3"/>
        <v/>
      </c>
      <c r="G223" s="5" t="s">
        <v>4</v>
      </c>
      <c r="H223" s="3">
        <v>0</v>
      </c>
      <c r="I223" s="3">
        <v>0</v>
      </c>
      <c r="J223" s="3">
        <v>0</v>
      </c>
      <c r="K223" s="3">
        <v>0</v>
      </c>
    </row>
    <row r="224" spans="1:11" x14ac:dyDescent="0.25">
      <c r="A224" s="5" t="s">
        <v>3143</v>
      </c>
      <c r="B224" s="5" t="s">
        <v>3382</v>
      </c>
      <c r="C224" s="12" t="str">
        <f>IFERROR(VLOOKUP(UPPER(CONCATENATE($B224," - ",$A224)),'[1]Segurados Civis'!$A$5:$H$2142,6,FALSE),"")</f>
        <v/>
      </c>
      <c r="D224" s="12" t="str">
        <f>IFERROR(VLOOKUP(UPPER(CONCATENATE($B224," - ",$A224)),'[1]Segurados Civis'!$A$5:$H$2142,7,FALSE),"")</f>
        <v/>
      </c>
      <c r="E224" s="12" t="str">
        <f>IFERROR(VLOOKUP(UPPER(CONCATENATE($B224," - ",$A224)),'[1]Segurados Civis'!$A$5:$H$2142,8,FALSE),"")</f>
        <v/>
      </c>
      <c r="F224" s="12" t="str">
        <f t="shared" si="3"/>
        <v/>
      </c>
      <c r="G224" s="5" t="s">
        <v>4</v>
      </c>
      <c r="H224" s="3">
        <v>0</v>
      </c>
      <c r="I224" s="3">
        <v>0</v>
      </c>
      <c r="J224" s="3">
        <v>0</v>
      </c>
      <c r="K224" s="3">
        <v>0</v>
      </c>
    </row>
    <row r="225" spans="1:11" x14ac:dyDescent="0.25">
      <c r="A225" s="5" t="s">
        <v>3143</v>
      </c>
      <c r="B225" s="5" t="s">
        <v>3341</v>
      </c>
      <c r="C225" s="12">
        <f>IFERROR(VLOOKUP(UPPER(CONCATENATE($B225," - ",$A225)),'[1]Segurados Civis'!$A$5:$H$2142,6,FALSE),"")</f>
        <v>1094</v>
      </c>
      <c r="D225" s="12">
        <f>IFERROR(VLOOKUP(UPPER(CONCATENATE($B225," - ",$A225)),'[1]Segurados Civis'!$A$5:$H$2142,7,FALSE),"")</f>
        <v>119</v>
      </c>
      <c r="E225" s="12">
        <f>IFERROR(VLOOKUP(UPPER(CONCATENATE($B225," - ",$A225)),'[1]Segurados Civis'!$A$5:$H$2142,8,FALSE),"")</f>
        <v>3</v>
      </c>
      <c r="F225" s="12">
        <f t="shared" si="3"/>
        <v>1216</v>
      </c>
      <c r="G225" s="5" t="s">
        <v>2</v>
      </c>
      <c r="H225" s="3">
        <v>1</v>
      </c>
      <c r="I225" s="3">
        <v>0</v>
      </c>
      <c r="J225" s="3">
        <v>0</v>
      </c>
      <c r="K225" s="3">
        <v>0</v>
      </c>
    </row>
    <row r="226" spans="1:11" x14ac:dyDescent="0.25">
      <c r="A226" s="5" t="s">
        <v>3143</v>
      </c>
      <c r="B226" s="5" t="s">
        <v>3243</v>
      </c>
      <c r="C226" s="12" t="str">
        <f>IFERROR(VLOOKUP(UPPER(CONCATENATE($B226," - ",$A226)),'[1]Segurados Civis'!$A$5:$H$2142,6,FALSE),"")</f>
        <v/>
      </c>
      <c r="D226" s="12" t="str">
        <f>IFERROR(VLOOKUP(UPPER(CONCATENATE($B226," - ",$A226)),'[1]Segurados Civis'!$A$5:$H$2142,7,FALSE),"")</f>
        <v/>
      </c>
      <c r="E226" s="12" t="str">
        <f>IFERROR(VLOOKUP(UPPER(CONCATENATE($B226," - ",$A226)),'[1]Segurados Civis'!$A$5:$H$2142,8,FALSE),"")</f>
        <v/>
      </c>
      <c r="F226" s="12" t="str">
        <f t="shared" si="3"/>
        <v/>
      </c>
      <c r="G226" s="5" t="s">
        <v>4</v>
      </c>
      <c r="H226" s="3">
        <v>0</v>
      </c>
      <c r="I226" s="3">
        <v>0</v>
      </c>
      <c r="J226" s="3">
        <v>0</v>
      </c>
      <c r="K226" s="3">
        <v>0</v>
      </c>
    </row>
    <row r="227" spans="1:11" x14ac:dyDescent="0.25">
      <c r="A227" s="5" t="s">
        <v>3143</v>
      </c>
      <c r="B227" s="5" t="s">
        <v>1232</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4</v>
      </c>
      <c r="H227" s="3">
        <v>0</v>
      </c>
      <c r="I227" s="3">
        <v>0</v>
      </c>
      <c r="J227" s="3">
        <v>0</v>
      </c>
      <c r="K227" s="3">
        <v>0</v>
      </c>
    </row>
    <row r="228" spans="1:11" x14ac:dyDescent="0.25">
      <c r="A228" s="5" t="s">
        <v>3143</v>
      </c>
      <c r="B228" s="5" t="s">
        <v>3463</v>
      </c>
      <c r="C228" s="12" t="str">
        <f>IFERROR(VLOOKUP(UPPER(CONCATENATE($B228," - ",$A228)),'[1]Segurados Civis'!$A$5:$H$2142,6,FALSE),"")</f>
        <v/>
      </c>
      <c r="D228" s="12" t="str">
        <f>IFERROR(VLOOKUP(UPPER(CONCATENATE($B228," - ",$A228)),'[1]Segurados Civis'!$A$5:$H$2142,7,FALSE),"")</f>
        <v/>
      </c>
      <c r="E228" s="12" t="str">
        <f>IFERROR(VLOOKUP(UPPER(CONCATENATE($B228," - ",$A228)),'[1]Segurados Civis'!$A$5:$H$2142,8,FALSE),"")</f>
        <v/>
      </c>
      <c r="F228" s="12" t="str">
        <f t="shared" si="3"/>
        <v/>
      </c>
      <c r="G228" s="5" t="s">
        <v>4</v>
      </c>
      <c r="H228" s="3">
        <v>0</v>
      </c>
      <c r="I228" s="3">
        <v>0</v>
      </c>
      <c r="J228" s="3">
        <v>0</v>
      </c>
      <c r="K228" s="3">
        <v>0</v>
      </c>
    </row>
    <row r="229" spans="1:11" x14ac:dyDescent="0.25">
      <c r="A229" s="5" t="s">
        <v>3143</v>
      </c>
      <c r="B229" s="5" t="s">
        <v>3323</v>
      </c>
      <c r="C229" s="12" t="str">
        <f>IFERROR(VLOOKUP(UPPER(CONCATENATE($B229," - ",$A229)),'[1]Segurados Civis'!$A$5:$H$2142,6,FALSE),"")</f>
        <v/>
      </c>
      <c r="D229" s="12" t="str">
        <f>IFERROR(VLOOKUP(UPPER(CONCATENATE($B229," - ",$A229)),'[1]Segurados Civis'!$A$5:$H$2142,7,FALSE),"")</f>
        <v/>
      </c>
      <c r="E229" s="12" t="str">
        <f>IFERROR(VLOOKUP(UPPER(CONCATENATE($B229," - ",$A229)),'[1]Segurados Civis'!$A$5:$H$2142,8,FALSE),"")</f>
        <v/>
      </c>
      <c r="F229" s="12" t="str">
        <f t="shared" si="3"/>
        <v/>
      </c>
      <c r="G229" s="5" t="s">
        <v>4</v>
      </c>
      <c r="H229" s="3">
        <v>0</v>
      </c>
      <c r="I229" s="3">
        <v>0</v>
      </c>
      <c r="J229" s="3">
        <v>0</v>
      </c>
      <c r="K229" s="3">
        <v>0</v>
      </c>
    </row>
    <row r="230" spans="1:11" x14ac:dyDescent="0.25">
      <c r="A230" s="5" t="s">
        <v>3143</v>
      </c>
      <c r="B230" s="5" t="s">
        <v>3358</v>
      </c>
      <c r="C230" s="12">
        <f>IFERROR(VLOOKUP(UPPER(CONCATENATE($B230," - ",$A230)),'[1]Segurados Civis'!$A$5:$H$2142,6,FALSE),"")</f>
        <v>465</v>
      </c>
      <c r="D230" s="12">
        <f>IFERROR(VLOOKUP(UPPER(CONCATENATE($B230," - ",$A230)),'[1]Segurados Civis'!$A$5:$H$2142,7,FALSE),"")</f>
        <v>131</v>
      </c>
      <c r="E230" s="12">
        <f>IFERROR(VLOOKUP(UPPER(CONCATENATE($B230," - ",$A230)),'[1]Segurados Civis'!$A$5:$H$2142,8,FALSE),"")</f>
        <v>23</v>
      </c>
      <c r="F230" s="12">
        <f t="shared" si="3"/>
        <v>619</v>
      </c>
      <c r="G230" s="5" t="s">
        <v>2</v>
      </c>
      <c r="H230" s="3">
        <v>1</v>
      </c>
      <c r="I230" s="3">
        <v>0</v>
      </c>
      <c r="J230" s="3">
        <v>0</v>
      </c>
      <c r="K230" s="3">
        <v>0</v>
      </c>
    </row>
    <row r="231" spans="1:11" x14ac:dyDescent="0.25">
      <c r="A231" s="5" t="s">
        <v>3143</v>
      </c>
      <c r="B231" s="5" t="s">
        <v>3291</v>
      </c>
      <c r="C231" s="12" t="str">
        <f>IFERROR(VLOOKUP(UPPER(CONCATENATE($B231," - ",$A231)),'[1]Segurados Civis'!$A$5:$H$2142,6,FALSE),"")</f>
        <v/>
      </c>
      <c r="D231" s="12" t="str">
        <f>IFERROR(VLOOKUP(UPPER(CONCATENATE($B231," - ",$A231)),'[1]Segurados Civis'!$A$5:$H$2142,7,FALSE),"")</f>
        <v/>
      </c>
      <c r="E231" s="12" t="str">
        <f>IFERROR(VLOOKUP(UPPER(CONCATENATE($B231," - ",$A231)),'[1]Segurados Civis'!$A$5:$H$2142,8,FALSE),"")</f>
        <v/>
      </c>
      <c r="F231" s="12" t="str">
        <f t="shared" si="3"/>
        <v/>
      </c>
      <c r="G231" s="5" t="s">
        <v>4</v>
      </c>
      <c r="H231" s="3">
        <v>0</v>
      </c>
      <c r="I231" s="3">
        <v>0</v>
      </c>
      <c r="J231" s="3">
        <v>0</v>
      </c>
      <c r="K231" s="3">
        <v>0</v>
      </c>
    </row>
    <row r="232" spans="1:11" x14ac:dyDescent="0.25">
      <c r="A232" s="5" t="s">
        <v>3143</v>
      </c>
      <c r="B232" s="5" t="s">
        <v>3213</v>
      </c>
      <c r="C232" s="12">
        <f>IFERROR(VLOOKUP(UPPER(CONCATENATE($B232," - ",$A232)),'[1]Segurados Civis'!$A$5:$H$2142,6,FALSE),"")</f>
        <v>231</v>
      </c>
      <c r="D232" s="12">
        <f>IFERROR(VLOOKUP(UPPER(CONCATENATE($B232," - ",$A232)),'[1]Segurados Civis'!$A$5:$H$2142,7,FALSE),"")</f>
        <v>63</v>
      </c>
      <c r="E232" s="12">
        <f>IFERROR(VLOOKUP(UPPER(CONCATENATE($B232," - ",$A232)),'[1]Segurados Civis'!$A$5:$H$2142,8,FALSE),"")</f>
        <v>12</v>
      </c>
      <c r="F232" s="12">
        <f t="shared" si="3"/>
        <v>306</v>
      </c>
      <c r="G232" s="5" t="s">
        <v>2</v>
      </c>
      <c r="H232" s="3">
        <v>0</v>
      </c>
      <c r="I232" s="3">
        <v>0</v>
      </c>
      <c r="J232" s="3">
        <v>0</v>
      </c>
      <c r="K232" s="3">
        <v>0</v>
      </c>
    </row>
    <row r="233" spans="1:11" x14ac:dyDescent="0.25">
      <c r="A233" s="5" t="s">
        <v>3143</v>
      </c>
      <c r="B233" s="5" t="s">
        <v>3232</v>
      </c>
      <c r="C233" s="12" t="str">
        <f>IFERROR(VLOOKUP(UPPER(CONCATENATE($B233," - ",$A233)),'[1]Segurados Civis'!$A$5:$H$2142,6,FALSE),"")</f>
        <v/>
      </c>
      <c r="D233" s="12" t="str">
        <f>IFERROR(VLOOKUP(UPPER(CONCATENATE($B233," - ",$A233)),'[1]Segurados Civis'!$A$5:$H$2142,7,FALSE),"")</f>
        <v/>
      </c>
      <c r="E233" s="12" t="str">
        <f>IFERROR(VLOOKUP(UPPER(CONCATENATE($B233," - ",$A233)),'[1]Segurados Civis'!$A$5:$H$2142,8,FALSE),"")</f>
        <v/>
      </c>
      <c r="F233" s="12" t="str">
        <f t="shared" si="3"/>
        <v/>
      </c>
      <c r="G233" s="5" t="s">
        <v>4</v>
      </c>
      <c r="H233" s="3">
        <v>0</v>
      </c>
      <c r="I233" s="3">
        <v>0</v>
      </c>
      <c r="J233" s="3">
        <v>0</v>
      </c>
      <c r="K233" s="3">
        <v>0</v>
      </c>
    </row>
    <row r="234" spans="1:11" x14ac:dyDescent="0.25">
      <c r="A234" s="5" t="s">
        <v>3143</v>
      </c>
      <c r="B234" s="5" t="s">
        <v>3176</v>
      </c>
      <c r="C234" s="12" t="str">
        <f>IFERROR(VLOOKUP(UPPER(CONCATENATE($B234," - ",$A234)),'[1]Segurados Civis'!$A$5:$H$2142,6,FALSE),"")</f>
        <v/>
      </c>
      <c r="D234" s="12" t="str">
        <f>IFERROR(VLOOKUP(UPPER(CONCATENATE($B234," - ",$A234)),'[1]Segurados Civis'!$A$5:$H$2142,7,FALSE),"")</f>
        <v/>
      </c>
      <c r="E234" s="12" t="str">
        <f>IFERROR(VLOOKUP(UPPER(CONCATENATE($B234," - ",$A234)),'[1]Segurados Civis'!$A$5:$H$2142,8,FALSE),"")</f>
        <v/>
      </c>
      <c r="F234" s="12" t="str">
        <f t="shared" si="3"/>
        <v/>
      </c>
      <c r="G234" s="5" t="s">
        <v>4</v>
      </c>
      <c r="H234" s="3">
        <v>0</v>
      </c>
      <c r="I234" s="3">
        <v>0</v>
      </c>
      <c r="J234" s="3">
        <v>0</v>
      </c>
      <c r="K234" s="3">
        <v>0</v>
      </c>
    </row>
    <row r="235" spans="1:11" x14ac:dyDescent="0.25">
      <c r="A235" s="5" t="s">
        <v>3143</v>
      </c>
      <c r="B235" s="5" t="s">
        <v>3452</v>
      </c>
      <c r="C235" s="12" t="str">
        <f>IFERROR(VLOOKUP(UPPER(CONCATENATE($B235," - ",$A235)),'[1]Segurados Civis'!$A$5:$H$2142,6,FALSE),"")</f>
        <v/>
      </c>
      <c r="D235" s="12" t="str">
        <f>IFERROR(VLOOKUP(UPPER(CONCATENATE($B235," - ",$A235)),'[1]Segurados Civis'!$A$5:$H$2142,7,FALSE),"")</f>
        <v/>
      </c>
      <c r="E235" s="12" t="str">
        <f>IFERROR(VLOOKUP(UPPER(CONCATENATE($B235," - ",$A235)),'[1]Segurados Civis'!$A$5:$H$2142,8,FALSE),"")</f>
        <v/>
      </c>
      <c r="F235" s="12" t="str">
        <f t="shared" si="3"/>
        <v/>
      </c>
      <c r="G235" s="5" t="s">
        <v>4</v>
      </c>
      <c r="H235" s="3">
        <v>0</v>
      </c>
      <c r="I235" s="3">
        <v>0</v>
      </c>
      <c r="J235" s="3">
        <v>0</v>
      </c>
      <c r="K235" s="3">
        <v>0</v>
      </c>
    </row>
    <row r="236" spans="1:11" x14ac:dyDescent="0.25">
      <c r="A236" s="5" t="s">
        <v>3143</v>
      </c>
      <c r="B236" s="5" t="s">
        <v>978</v>
      </c>
      <c r="C236" s="12">
        <f>IFERROR(VLOOKUP(UPPER(CONCATENATE($B236," - ",$A236)),'[1]Segurados Civis'!$A$5:$H$2142,6,FALSE),"")</f>
        <v>493</v>
      </c>
      <c r="D236" s="12">
        <f>IFERROR(VLOOKUP(UPPER(CONCATENATE($B236," - ",$A236)),'[1]Segurados Civis'!$A$5:$H$2142,7,FALSE),"")</f>
        <v>166</v>
      </c>
      <c r="E236" s="12">
        <f>IFERROR(VLOOKUP(UPPER(CONCATENATE($B236," - ",$A236)),'[1]Segurados Civis'!$A$5:$H$2142,8,FALSE),"")</f>
        <v>29</v>
      </c>
      <c r="F236" s="12">
        <f t="shared" si="3"/>
        <v>688</v>
      </c>
      <c r="G236" s="5" t="s">
        <v>2</v>
      </c>
      <c r="H236" s="3">
        <v>0</v>
      </c>
      <c r="I236" s="3">
        <v>0</v>
      </c>
      <c r="J236" s="3">
        <v>0</v>
      </c>
      <c r="K236" s="3">
        <v>0</v>
      </c>
    </row>
    <row r="237" spans="1:11" x14ac:dyDescent="0.25">
      <c r="A237" s="5" t="s">
        <v>3143</v>
      </c>
      <c r="B237" s="5" t="s">
        <v>3479</v>
      </c>
      <c r="C237" s="12">
        <f>IFERROR(VLOOKUP(UPPER(CONCATENATE($B237," - ",$A237)),'[1]Segurados Civis'!$A$5:$H$2142,6,FALSE),"")</f>
        <v>251</v>
      </c>
      <c r="D237" s="12">
        <f>IFERROR(VLOOKUP(UPPER(CONCATENATE($B237," - ",$A237)),'[1]Segurados Civis'!$A$5:$H$2142,7,FALSE),"")</f>
        <v>48</v>
      </c>
      <c r="E237" s="12">
        <f>IFERROR(VLOOKUP(UPPER(CONCATENATE($B237," - ",$A237)),'[1]Segurados Civis'!$A$5:$H$2142,8,FALSE),"")</f>
        <v>5</v>
      </c>
      <c r="F237" s="12">
        <f t="shared" si="3"/>
        <v>304</v>
      </c>
      <c r="G237" s="5" t="s">
        <v>2</v>
      </c>
      <c r="H237" s="3">
        <v>1</v>
      </c>
      <c r="I237" s="3">
        <v>0</v>
      </c>
      <c r="J237" s="3">
        <v>1</v>
      </c>
      <c r="K237" s="3">
        <v>0</v>
      </c>
    </row>
    <row r="238" spans="1:11" x14ac:dyDescent="0.25">
      <c r="A238" s="5" t="s">
        <v>3143</v>
      </c>
      <c r="B238" s="5" t="s">
        <v>3355</v>
      </c>
      <c r="C238" s="12">
        <f>IFERROR(VLOOKUP(UPPER(CONCATENATE($B238," - ",$A238)),'[1]Segurados Civis'!$A$5:$H$2142,6,FALSE),"")</f>
        <v>794</v>
      </c>
      <c r="D238" s="12">
        <f>IFERROR(VLOOKUP(UPPER(CONCATENATE($B238," - ",$A238)),'[1]Segurados Civis'!$A$5:$H$2142,7,FALSE),"")</f>
        <v>247</v>
      </c>
      <c r="E238" s="12">
        <f>IFERROR(VLOOKUP(UPPER(CONCATENATE($B238," - ",$A238)),'[1]Segurados Civis'!$A$5:$H$2142,8,FALSE),"")</f>
        <v>51</v>
      </c>
      <c r="F238" s="12">
        <f t="shared" si="3"/>
        <v>1092</v>
      </c>
      <c r="G238" s="5" t="s">
        <v>2</v>
      </c>
      <c r="H238" s="3">
        <v>0</v>
      </c>
      <c r="I238" s="3">
        <v>0</v>
      </c>
      <c r="J238" s="3">
        <v>0</v>
      </c>
      <c r="K238" s="3">
        <v>0</v>
      </c>
    </row>
    <row r="239" spans="1:11" x14ac:dyDescent="0.25">
      <c r="A239" s="5" t="s">
        <v>3143</v>
      </c>
      <c r="B239" s="5" t="s">
        <v>3333</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5" t="s">
        <v>4</v>
      </c>
      <c r="H239" s="3">
        <v>0</v>
      </c>
      <c r="I239" s="3">
        <v>0</v>
      </c>
      <c r="J239" s="3">
        <v>0</v>
      </c>
      <c r="K239" s="3">
        <v>0</v>
      </c>
    </row>
    <row r="240" spans="1:11" x14ac:dyDescent="0.25">
      <c r="A240" s="5" t="s">
        <v>3143</v>
      </c>
      <c r="B240" s="5" t="s">
        <v>341</v>
      </c>
      <c r="C240" s="12" t="str">
        <f>IFERROR(VLOOKUP(UPPER(CONCATENATE($B240," - ",$A240)),'[1]Segurados Civis'!$A$5:$H$2142,6,FALSE),"")</f>
        <v/>
      </c>
      <c r="D240" s="12" t="str">
        <f>IFERROR(VLOOKUP(UPPER(CONCATENATE($B240," - ",$A240)),'[1]Segurados Civis'!$A$5:$H$2142,7,FALSE),"")</f>
        <v/>
      </c>
      <c r="E240" s="12" t="str">
        <f>IFERROR(VLOOKUP(UPPER(CONCATENATE($B240," - ",$A240)),'[1]Segurados Civis'!$A$5:$H$2142,8,FALSE),"")</f>
        <v/>
      </c>
      <c r="F240" s="12" t="str">
        <f t="shared" si="3"/>
        <v/>
      </c>
      <c r="G240" s="5" t="s">
        <v>4</v>
      </c>
      <c r="H240" s="3">
        <v>0</v>
      </c>
      <c r="I240" s="3">
        <v>0</v>
      </c>
      <c r="J240" s="3">
        <v>0</v>
      </c>
      <c r="K240" s="3">
        <v>0</v>
      </c>
    </row>
    <row r="241" spans="1:11" x14ac:dyDescent="0.25">
      <c r="A241" s="5" t="s">
        <v>3143</v>
      </c>
      <c r="B241" s="5" t="s">
        <v>3229</v>
      </c>
      <c r="C241" s="12" t="str">
        <f>IFERROR(VLOOKUP(UPPER(CONCATENATE($B241," - ",$A241)),'[1]Segurados Civis'!$A$5:$H$2142,6,FALSE),"")</f>
        <v/>
      </c>
      <c r="D241" s="12" t="str">
        <f>IFERROR(VLOOKUP(UPPER(CONCATENATE($B241," - ",$A241)),'[1]Segurados Civis'!$A$5:$H$2142,7,FALSE),"")</f>
        <v/>
      </c>
      <c r="E241" s="12" t="str">
        <f>IFERROR(VLOOKUP(UPPER(CONCATENATE($B241," - ",$A241)),'[1]Segurados Civis'!$A$5:$H$2142,8,FALSE),"")</f>
        <v/>
      </c>
      <c r="F241" s="12" t="str">
        <f t="shared" si="3"/>
        <v/>
      </c>
      <c r="G241" s="5" t="s">
        <v>4</v>
      </c>
      <c r="H241" s="3">
        <v>0</v>
      </c>
      <c r="I241" s="3">
        <v>0</v>
      </c>
      <c r="J241" s="3">
        <v>0</v>
      </c>
      <c r="K241" s="3">
        <v>0</v>
      </c>
    </row>
    <row r="242" spans="1:11" x14ac:dyDescent="0.25">
      <c r="A242" s="5" t="s">
        <v>3143</v>
      </c>
      <c r="B242" s="5" t="s">
        <v>3429</v>
      </c>
      <c r="C242" s="12">
        <f>IFERROR(VLOOKUP(UPPER(CONCATENATE($B242," - ",$A242)),'[1]Segurados Civis'!$A$5:$H$2142,6,FALSE),"")</f>
        <v>353</v>
      </c>
      <c r="D242" s="12">
        <f>IFERROR(VLOOKUP(UPPER(CONCATENATE($B242," - ",$A242)),'[1]Segurados Civis'!$A$5:$H$2142,7,FALSE),"")</f>
        <v>140</v>
      </c>
      <c r="E242" s="12">
        <f>IFERROR(VLOOKUP(UPPER(CONCATENATE($B242," - ",$A242)),'[1]Segurados Civis'!$A$5:$H$2142,8,FALSE),"")</f>
        <v>36</v>
      </c>
      <c r="F242" s="12">
        <f t="shared" si="3"/>
        <v>529</v>
      </c>
      <c r="G242" s="5" t="s">
        <v>2</v>
      </c>
      <c r="H242" s="3">
        <v>0</v>
      </c>
      <c r="I242" s="3">
        <v>0</v>
      </c>
      <c r="J242" s="3">
        <v>0</v>
      </c>
      <c r="K242" s="3">
        <v>0</v>
      </c>
    </row>
    <row r="243" spans="1:11" x14ac:dyDescent="0.25">
      <c r="A243" s="5" t="s">
        <v>3143</v>
      </c>
      <c r="B243" s="5" t="s">
        <v>2383</v>
      </c>
      <c r="C243" s="12">
        <f>IFERROR(VLOOKUP(UPPER(CONCATENATE($B243," - ",$A243)),'[1]Segurados Civis'!$A$5:$H$2142,6,FALSE),"")</f>
        <v>248</v>
      </c>
      <c r="D243" s="12">
        <f>IFERROR(VLOOKUP(UPPER(CONCATENATE($B243," - ",$A243)),'[1]Segurados Civis'!$A$5:$H$2142,7,FALSE),"")</f>
        <v>71</v>
      </c>
      <c r="E243" s="12">
        <f>IFERROR(VLOOKUP(UPPER(CONCATENATE($B243," - ",$A243)),'[1]Segurados Civis'!$A$5:$H$2142,8,FALSE),"")</f>
        <v>19</v>
      </c>
      <c r="F243" s="12">
        <f t="shared" si="3"/>
        <v>338</v>
      </c>
      <c r="G243" s="5" t="s">
        <v>2</v>
      </c>
      <c r="H243" s="3">
        <v>0</v>
      </c>
      <c r="I243" s="3">
        <v>0</v>
      </c>
      <c r="J243" s="3">
        <v>0</v>
      </c>
      <c r="K243" s="3">
        <v>0</v>
      </c>
    </row>
    <row r="244" spans="1:11" x14ac:dyDescent="0.25">
      <c r="A244" s="5" t="s">
        <v>3143</v>
      </c>
      <c r="B244" s="5" t="s">
        <v>3392</v>
      </c>
      <c r="C244" s="12">
        <f>IFERROR(VLOOKUP(UPPER(CONCATENATE($B244," - ",$A244)),'[1]Segurados Civis'!$A$5:$H$2142,6,FALSE),"")</f>
        <v>410</v>
      </c>
      <c r="D244" s="12">
        <f>IFERROR(VLOOKUP(UPPER(CONCATENATE($B244," - ",$A244)),'[1]Segurados Civis'!$A$5:$H$2142,7,FALSE),"")</f>
        <v>38</v>
      </c>
      <c r="E244" s="12">
        <f>IFERROR(VLOOKUP(UPPER(CONCATENATE($B244," - ",$A244)),'[1]Segurados Civis'!$A$5:$H$2142,8,FALSE),"")</f>
        <v>3</v>
      </c>
      <c r="F244" s="12">
        <f t="shared" si="3"/>
        <v>451</v>
      </c>
      <c r="G244" s="5" t="s">
        <v>2</v>
      </c>
      <c r="H244" s="3">
        <v>1</v>
      </c>
      <c r="I244" s="3">
        <v>0</v>
      </c>
      <c r="J244" s="3">
        <v>1</v>
      </c>
      <c r="K244" s="3">
        <v>0</v>
      </c>
    </row>
    <row r="245" spans="1:11" x14ac:dyDescent="0.25">
      <c r="A245" s="5" t="s">
        <v>3143</v>
      </c>
      <c r="B245" s="5" t="s">
        <v>3442</v>
      </c>
      <c r="C245" s="12" t="str">
        <f>IFERROR(VLOOKUP(UPPER(CONCATENATE($B245," - ",$A245)),'[1]Segurados Civis'!$A$5:$H$2142,6,FALSE),"")</f>
        <v/>
      </c>
      <c r="D245" s="12" t="str">
        <f>IFERROR(VLOOKUP(UPPER(CONCATENATE($B245," - ",$A245)),'[1]Segurados Civis'!$A$5:$H$2142,7,FALSE),"")</f>
        <v/>
      </c>
      <c r="E245" s="12" t="str">
        <f>IFERROR(VLOOKUP(UPPER(CONCATENATE($B245," - ",$A245)),'[1]Segurados Civis'!$A$5:$H$2142,8,FALSE),"")</f>
        <v/>
      </c>
      <c r="F245" s="12" t="str">
        <f t="shared" si="3"/>
        <v/>
      </c>
      <c r="G245" s="5" t="s">
        <v>4</v>
      </c>
      <c r="H245" s="3">
        <v>0</v>
      </c>
      <c r="I245" s="3">
        <v>0</v>
      </c>
      <c r="J245" s="3">
        <v>0</v>
      </c>
      <c r="K245" s="3">
        <v>0</v>
      </c>
    </row>
    <row r="246" spans="1:11" x14ac:dyDescent="0.25">
      <c r="A246" s="5" t="s">
        <v>3143</v>
      </c>
      <c r="B246" s="5" t="s">
        <v>3177</v>
      </c>
      <c r="C246" s="12" t="str">
        <f>IFERROR(VLOOKUP(UPPER(CONCATENATE($B246," - ",$A246)),'[1]Segurados Civis'!$A$5:$H$2142,6,FALSE),"")</f>
        <v/>
      </c>
      <c r="D246" s="12" t="str">
        <f>IFERROR(VLOOKUP(UPPER(CONCATENATE($B246," - ",$A246)),'[1]Segurados Civis'!$A$5:$H$2142,7,FALSE),"")</f>
        <v/>
      </c>
      <c r="E246" s="12" t="str">
        <f>IFERROR(VLOOKUP(UPPER(CONCATENATE($B246," - ",$A246)),'[1]Segurados Civis'!$A$5:$H$2142,8,FALSE),"")</f>
        <v/>
      </c>
      <c r="F246" s="12" t="str">
        <f t="shared" si="3"/>
        <v/>
      </c>
      <c r="G246" s="5" t="s">
        <v>4</v>
      </c>
      <c r="H246" s="3">
        <v>0</v>
      </c>
      <c r="I246" s="3">
        <v>0</v>
      </c>
      <c r="J246" s="3">
        <v>0</v>
      </c>
      <c r="K246" s="3">
        <v>0</v>
      </c>
    </row>
    <row r="247" spans="1:11" x14ac:dyDescent="0.25">
      <c r="A247" s="5" t="s">
        <v>3143</v>
      </c>
      <c r="B247" s="5" t="s">
        <v>3349</v>
      </c>
      <c r="C247" s="12" t="str">
        <f>IFERROR(VLOOKUP(UPPER(CONCATENATE($B247," - ",$A247)),'[1]Segurados Civis'!$A$5:$H$2142,6,FALSE),"")</f>
        <v/>
      </c>
      <c r="D247" s="12" t="str">
        <f>IFERROR(VLOOKUP(UPPER(CONCATENATE($B247," - ",$A247)),'[1]Segurados Civis'!$A$5:$H$2142,7,FALSE),"")</f>
        <v/>
      </c>
      <c r="E247" s="12" t="str">
        <f>IFERROR(VLOOKUP(UPPER(CONCATENATE($B247," - ",$A247)),'[1]Segurados Civis'!$A$5:$H$2142,8,FALSE),"")</f>
        <v/>
      </c>
      <c r="F247" s="12" t="str">
        <f t="shared" si="3"/>
        <v/>
      </c>
      <c r="G247" s="5" t="s">
        <v>4</v>
      </c>
      <c r="H247" s="3">
        <v>0</v>
      </c>
      <c r="I247" s="3">
        <v>0</v>
      </c>
      <c r="J247" s="3">
        <v>0</v>
      </c>
      <c r="K247" s="3">
        <v>0</v>
      </c>
    </row>
    <row r="248" spans="1:11" x14ac:dyDescent="0.25">
      <c r="A248" s="5" t="s">
        <v>3143</v>
      </c>
      <c r="B248" s="5" t="s">
        <v>3480</v>
      </c>
      <c r="C248" s="12">
        <f>IFERROR(VLOOKUP(UPPER(CONCATENATE($B248," - ",$A248)),'[1]Segurados Civis'!$A$5:$H$2142,6,FALSE),"")</f>
        <v>162</v>
      </c>
      <c r="D248" s="12">
        <f>IFERROR(VLOOKUP(UPPER(CONCATENATE($B248," - ",$A248)),'[1]Segurados Civis'!$A$5:$H$2142,7,FALSE),"")</f>
        <v>16</v>
      </c>
      <c r="E248" s="12">
        <f>IFERROR(VLOOKUP(UPPER(CONCATENATE($B248," - ",$A248)),'[1]Segurados Civis'!$A$5:$H$2142,8,FALSE),"")</f>
        <v>5</v>
      </c>
      <c r="F248" s="12">
        <f t="shared" si="3"/>
        <v>183</v>
      </c>
      <c r="G248" s="5" t="s">
        <v>2</v>
      </c>
      <c r="H248" s="3">
        <v>0</v>
      </c>
      <c r="I248" s="3">
        <v>0</v>
      </c>
      <c r="J248" s="3">
        <v>0</v>
      </c>
      <c r="K248" s="3">
        <v>0</v>
      </c>
    </row>
    <row r="249" spans="1:11" x14ac:dyDescent="0.25">
      <c r="A249" s="5" t="s">
        <v>3143</v>
      </c>
      <c r="B249" s="5" t="s">
        <v>3421</v>
      </c>
      <c r="C249" s="12" t="str">
        <f>IFERROR(VLOOKUP(UPPER(CONCATENATE($B249," - ",$A249)),'[1]Segurados Civis'!$A$5:$H$2142,6,FALSE),"")</f>
        <v/>
      </c>
      <c r="D249" s="12" t="str">
        <f>IFERROR(VLOOKUP(UPPER(CONCATENATE($B249," - ",$A249)),'[1]Segurados Civis'!$A$5:$H$2142,7,FALSE),"")</f>
        <v/>
      </c>
      <c r="E249" s="12" t="str">
        <f>IFERROR(VLOOKUP(UPPER(CONCATENATE($B249," - ",$A249)),'[1]Segurados Civis'!$A$5:$H$2142,8,FALSE),"")</f>
        <v/>
      </c>
      <c r="F249" s="12" t="str">
        <f t="shared" si="3"/>
        <v/>
      </c>
      <c r="G249" s="5" t="s">
        <v>4</v>
      </c>
      <c r="H249" s="3">
        <v>0</v>
      </c>
      <c r="I249" s="3">
        <v>0</v>
      </c>
      <c r="J249" s="3">
        <v>0</v>
      </c>
      <c r="K249" s="3">
        <v>0</v>
      </c>
    </row>
    <row r="250" spans="1:11" x14ac:dyDescent="0.25">
      <c r="A250" s="5" t="s">
        <v>3143</v>
      </c>
      <c r="B250" s="5" t="s">
        <v>3417</v>
      </c>
      <c r="C250" s="12">
        <f>IFERROR(VLOOKUP(UPPER(CONCATENATE($B250," - ",$A250)),'[1]Segurados Civis'!$A$5:$H$2142,6,FALSE),"")</f>
        <v>149</v>
      </c>
      <c r="D250" s="12">
        <f>IFERROR(VLOOKUP(UPPER(CONCATENATE($B250," - ",$A250)),'[1]Segurados Civis'!$A$5:$H$2142,7,FALSE),"")</f>
        <v>77</v>
      </c>
      <c r="E250" s="12">
        <f>IFERROR(VLOOKUP(UPPER(CONCATENATE($B250," - ",$A250)),'[1]Segurados Civis'!$A$5:$H$2142,8,FALSE),"")</f>
        <v>13</v>
      </c>
      <c r="F250" s="12">
        <f t="shared" si="3"/>
        <v>239</v>
      </c>
      <c r="G250" s="5" t="s">
        <v>2</v>
      </c>
      <c r="H250" s="3">
        <v>0</v>
      </c>
      <c r="I250" s="3">
        <v>0</v>
      </c>
      <c r="J250" s="3">
        <v>0</v>
      </c>
      <c r="K250" s="3">
        <v>0</v>
      </c>
    </row>
    <row r="251" spans="1:11" x14ac:dyDescent="0.25">
      <c r="A251" s="5" t="s">
        <v>3143</v>
      </c>
      <c r="B251" s="5" t="s">
        <v>3208</v>
      </c>
      <c r="C251" s="12" t="str">
        <f>IFERROR(VLOOKUP(UPPER(CONCATENATE($B251," - ",$A251)),'[1]Segurados Civis'!$A$5:$H$2142,6,FALSE),"")</f>
        <v/>
      </c>
      <c r="D251" s="12" t="str">
        <f>IFERROR(VLOOKUP(UPPER(CONCATENATE($B251," - ",$A251)),'[1]Segurados Civis'!$A$5:$H$2142,7,FALSE),"")</f>
        <v/>
      </c>
      <c r="E251" s="12" t="str">
        <f>IFERROR(VLOOKUP(UPPER(CONCATENATE($B251," - ",$A251)),'[1]Segurados Civis'!$A$5:$H$2142,8,FALSE),"")</f>
        <v/>
      </c>
      <c r="F251" s="12" t="str">
        <f t="shared" si="3"/>
        <v/>
      </c>
      <c r="G251" s="5" t="s">
        <v>4</v>
      </c>
      <c r="H251" s="3">
        <v>0</v>
      </c>
      <c r="I251" s="3">
        <v>0</v>
      </c>
      <c r="J251" s="3">
        <v>0</v>
      </c>
      <c r="K251" s="3">
        <v>0</v>
      </c>
    </row>
    <row r="252" spans="1:11" x14ac:dyDescent="0.25">
      <c r="A252" s="5" t="s">
        <v>3143</v>
      </c>
      <c r="B252" s="5" t="s">
        <v>3224</v>
      </c>
      <c r="C252" s="12" t="str">
        <f>IFERROR(VLOOKUP(UPPER(CONCATENATE($B252," - ",$A252)),'[1]Segurados Civis'!$A$5:$H$2142,6,FALSE),"")</f>
        <v/>
      </c>
      <c r="D252" s="12" t="str">
        <f>IFERROR(VLOOKUP(UPPER(CONCATENATE($B252," - ",$A252)),'[1]Segurados Civis'!$A$5:$H$2142,7,FALSE),"")</f>
        <v/>
      </c>
      <c r="E252" s="12" t="str">
        <f>IFERROR(VLOOKUP(UPPER(CONCATENATE($B252," - ",$A252)),'[1]Segurados Civis'!$A$5:$H$2142,8,FALSE),"")</f>
        <v/>
      </c>
      <c r="F252" s="12" t="str">
        <f t="shared" si="3"/>
        <v/>
      </c>
      <c r="G252" s="5" t="s">
        <v>4</v>
      </c>
      <c r="H252" s="3">
        <v>0</v>
      </c>
      <c r="I252" s="3">
        <v>0</v>
      </c>
      <c r="J252" s="3">
        <v>0</v>
      </c>
      <c r="K252" s="3">
        <v>0</v>
      </c>
    </row>
    <row r="253" spans="1:11" x14ac:dyDescent="0.25">
      <c r="A253" s="5" t="s">
        <v>3143</v>
      </c>
      <c r="B253" s="5" t="s">
        <v>3338</v>
      </c>
      <c r="C253" s="12" t="str">
        <f>IFERROR(VLOOKUP(UPPER(CONCATENATE($B253," - ",$A253)),'[1]Segurados Civis'!$A$5:$H$2142,6,FALSE),"")</f>
        <v/>
      </c>
      <c r="D253" s="12" t="str">
        <f>IFERROR(VLOOKUP(UPPER(CONCATENATE($B253," - ",$A253)),'[1]Segurados Civis'!$A$5:$H$2142,7,FALSE),"")</f>
        <v/>
      </c>
      <c r="E253" s="12" t="str">
        <f>IFERROR(VLOOKUP(UPPER(CONCATENATE($B253," - ",$A253)),'[1]Segurados Civis'!$A$5:$H$2142,8,FALSE),"")</f>
        <v/>
      </c>
      <c r="F253" s="12" t="str">
        <f t="shared" si="3"/>
        <v/>
      </c>
      <c r="G253" s="5" t="s">
        <v>4</v>
      </c>
      <c r="H253" s="3">
        <v>0</v>
      </c>
      <c r="I253" s="3">
        <v>0</v>
      </c>
      <c r="J253" s="3">
        <v>0</v>
      </c>
      <c r="K253" s="3">
        <v>0</v>
      </c>
    </row>
    <row r="254" spans="1:11" x14ac:dyDescent="0.25">
      <c r="A254" s="5" t="s">
        <v>3143</v>
      </c>
      <c r="B254" s="5" t="s">
        <v>3398</v>
      </c>
      <c r="C254" s="12">
        <f>IFERROR(VLOOKUP(UPPER(CONCATENATE($B254," - ",$A254)),'[1]Segurados Civis'!$A$5:$H$2142,6,FALSE),"")</f>
        <v>778</v>
      </c>
      <c r="D254" s="12">
        <f>IFERROR(VLOOKUP(UPPER(CONCATENATE($B254," - ",$A254)),'[1]Segurados Civis'!$A$5:$H$2142,7,FALSE),"")</f>
        <v>300</v>
      </c>
      <c r="E254" s="12">
        <f>IFERROR(VLOOKUP(UPPER(CONCATENATE($B254," - ",$A254)),'[1]Segurados Civis'!$A$5:$H$2142,8,FALSE),"")</f>
        <v>61</v>
      </c>
      <c r="F254" s="12">
        <f t="shared" si="3"/>
        <v>1139</v>
      </c>
      <c r="G254" s="5" t="s">
        <v>2</v>
      </c>
      <c r="H254" s="3">
        <v>0</v>
      </c>
      <c r="I254" s="3">
        <v>0</v>
      </c>
      <c r="J254" s="3">
        <v>1</v>
      </c>
      <c r="K254" s="3">
        <v>0</v>
      </c>
    </row>
    <row r="255" spans="1:11" x14ac:dyDescent="0.25">
      <c r="A255" s="5" t="s">
        <v>3143</v>
      </c>
      <c r="B255" s="5" t="s">
        <v>3362</v>
      </c>
      <c r="C255" s="12">
        <f>IFERROR(VLOOKUP(UPPER(CONCATENATE($B255," - ",$A255)),'[1]Segurados Civis'!$A$5:$H$2142,6,FALSE),"")</f>
        <v>491</v>
      </c>
      <c r="D255" s="12">
        <f>IFERROR(VLOOKUP(UPPER(CONCATENATE($B255," - ",$A255)),'[1]Segurados Civis'!$A$5:$H$2142,7,FALSE),"")</f>
        <v>136</v>
      </c>
      <c r="E255" s="12">
        <f>IFERROR(VLOOKUP(UPPER(CONCATENATE($B255," - ",$A255)),'[1]Segurados Civis'!$A$5:$H$2142,8,FALSE),"")</f>
        <v>37</v>
      </c>
      <c r="F255" s="12">
        <f t="shared" si="3"/>
        <v>664</v>
      </c>
      <c r="G255" s="5" t="s">
        <v>2</v>
      </c>
      <c r="H255" s="3">
        <v>0</v>
      </c>
      <c r="I255" s="3">
        <v>0</v>
      </c>
      <c r="J255" s="3">
        <v>1</v>
      </c>
      <c r="K255" s="3">
        <v>0</v>
      </c>
    </row>
    <row r="256" spans="1:11" x14ac:dyDescent="0.25">
      <c r="A256" s="5" t="s">
        <v>3143</v>
      </c>
      <c r="B256" s="5" t="s">
        <v>3495</v>
      </c>
      <c r="C256" s="12">
        <f>IFERROR(VLOOKUP(UPPER(CONCATENATE($B256," - ",$A256)),'[1]Segurados Civis'!$A$5:$H$2142,6,FALSE),"")</f>
        <v>798</v>
      </c>
      <c r="D256" s="12">
        <f>IFERROR(VLOOKUP(UPPER(CONCATENATE($B256," - ",$A256)),'[1]Segurados Civis'!$A$5:$H$2142,7,FALSE),"")</f>
        <v>295</v>
      </c>
      <c r="E256" s="12">
        <f>IFERROR(VLOOKUP(UPPER(CONCATENATE($B256," - ",$A256)),'[1]Segurados Civis'!$A$5:$H$2142,8,FALSE),"")</f>
        <v>51</v>
      </c>
      <c r="F256" s="12">
        <f t="shared" si="3"/>
        <v>1144</v>
      </c>
      <c r="G256" s="5" t="s">
        <v>2</v>
      </c>
      <c r="H256" s="3">
        <v>0</v>
      </c>
      <c r="I256" s="3">
        <v>0</v>
      </c>
      <c r="J256" s="3">
        <v>0</v>
      </c>
      <c r="K256" s="3">
        <v>0</v>
      </c>
    </row>
    <row r="257" spans="1:11" x14ac:dyDescent="0.25">
      <c r="A257" s="5" t="s">
        <v>3143</v>
      </c>
      <c r="B257" s="5" t="s">
        <v>3453</v>
      </c>
      <c r="C257" s="12" t="str">
        <f>IFERROR(VLOOKUP(UPPER(CONCATENATE($B257," - ",$A257)),'[1]Segurados Civis'!$A$5:$H$2142,6,FALSE),"")</f>
        <v/>
      </c>
      <c r="D257" s="12" t="str">
        <f>IFERROR(VLOOKUP(UPPER(CONCATENATE($B257," - ",$A257)),'[1]Segurados Civis'!$A$5:$H$2142,7,FALSE),"")</f>
        <v/>
      </c>
      <c r="E257" s="12" t="str">
        <f>IFERROR(VLOOKUP(UPPER(CONCATENATE($B257," - ",$A257)),'[1]Segurados Civis'!$A$5:$H$2142,8,FALSE),"")</f>
        <v/>
      </c>
      <c r="F257" s="12" t="str">
        <f t="shared" si="3"/>
        <v/>
      </c>
      <c r="G257" s="5" t="s">
        <v>4</v>
      </c>
      <c r="H257" s="3">
        <v>0</v>
      </c>
      <c r="I257" s="3">
        <v>0</v>
      </c>
      <c r="J257" s="3">
        <v>0</v>
      </c>
      <c r="K257" s="3">
        <v>0</v>
      </c>
    </row>
    <row r="258" spans="1:11" x14ac:dyDescent="0.25">
      <c r="A258" s="5" t="s">
        <v>3143</v>
      </c>
      <c r="B258" s="5" t="s">
        <v>3502</v>
      </c>
      <c r="C258" s="12">
        <f>IFERROR(VLOOKUP(UPPER(CONCATENATE($B258," - ",$A258)),'[1]Segurados Civis'!$A$5:$H$2142,6,FALSE),"")</f>
        <v>385</v>
      </c>
      <c r="D258" s="12">
        <f>IFERROR(VLOOKUP(UPPER(CONCATENATE($B258," - ",$A258)),'[1]Segurados Civis'!$A$5:$H$2142,7,FALSE),"")</f>
        <v>5</v>
      </c>
      <c r="E258" s="12">
        <f>IFERROR(VLOOKUP(UPPER(CONCATENATE($B258," - ",$A258)),'[1]Segurados Civis'!$A$5:$H$2142,8,FALSE),"")</f>
        <v>0</v>
      </c>
      <c r="F258" s="12">
        <f t="shared" si="3"/>
        <v>390</v>
      </c>
      <c r="G258" s="5" t="s">
        <v>2</v>
      </c>
      <c r="H258" s="3">
        <v>0</v>
      </c>
      <c r="I258" s="3">
        <v>0</v>
      </c>
      <c r="J258" s="3">
        <v>0</v>
      </c>
      <c r="K258" s="3">
        <v>0</v>
      </c>
    </row>
    <row r="259" spans="1:11" x14ac:dyDescent="0.25">
      <c r="A259" s="5" t="s">
        <v>3143</v>
      </c>
      <c r="B259" s="5" t="s">
        <v>3269</v>
      </c>
      <c r="C259" s="12">
        <f>IFERROR(VLOOKUP(UPPER(CONCATENATE($B259," - ",$A259)),'[1]Segurados Civis'!$A$5:$H$2142,6,FALSE),"")</f>
        <v>4202</v>
      </c>
      <c r="D259" s="12">
        <f>IFERROR(VLOOKUP(UPPER(CONCATENATE($B259," - ",$A259)),'[1]Segurados Civis'!$A$5:$H$2142,7,FALSE),"")</f>
        <v>548</v>
      </c>
      <c r="E259" s="12">
        <f>IFERROR(VLOOKUP(UPPER(CONCATENATE($B259," - ",$A259)),'[1]Segurados Civis'!$A$5:$H$2142,8,FALSE),"")</f>
        <v>176</v>
      </c>
      <c r="F259" s="12">
        <f t="shared" ref="F259:F322" si="4">IF(SUM(C259:E259)=0,"",SUM(C259:E259))</f>
        <v>4926</v>
      </c>
      <c r="G259" s="5" t="s">
        <v>2</v>
      </c>
      <c r="H259" s="3">
        <v>0</v>
      </c>
      <c r="I259" s="3">
        <v>0</v>
      </c>
      <c r="J259" s="3">
        <v>0</v>
      </c>
      <c r="K259" s="3">
        <v>0</v>
      </c>
    </row>
    <row r="260" spans="1:11" x14ac:dyDescent="0.25">
      <c r="A260" s="5" t="s">
        <v>3143</v>
      </c>
      <c r="B260" s="5" t="s">
        <v>3329</v>
      </c>
      <c r="C260" s="12">
        <f>IFERROR(VLOOKUP(UPPER(CONCATENATE($B260," - ",$A260)),'[1]Segurados Civis'!$A$5:$H$2142,6,FALSE),"")</f>
        <v>163</v>
      </c>
      <c r="D260" s="12">
        <f>IFERROR(VLOOKUP(UPPER(CONCATENATE($B260," - ",$A260)),'[1]Segurados Civis'!$A$5:$H$2142,7,FALSE),"")</f>
        <v>43</v>
      </c>
      <c r="E260" s="12">
        <f>IFERROR(VLOOKUP(UPPER(CONCATENATE($B260," - ",$A260)),'[1]Segurados Civis'!$A$5:$H$2142,8,FALSE),"")</f>
        <v>17</v>
      </c>
      <c r="F260" s="12">
        <f t="shared" si="4"/>
        <v>223</v>
      </c>
      <c r="G260" s="5" t="s">
        <v>2</v>
      </c>
      <c r="H260" s="3">
        <v>0</v>
      </c>
      <c r="I260" s="3">
        <v>0</v>
      </c>
      <c r="J260" s="3">
        <v>0</v>
      </c>
      <c r="K260" s="3">
        <v>0</v>
      </c>
    </row>
    <row r="261" spans="1:11" x14ac:dyDescent="0.25">
      <c r="A261" s="5" t="s">
        <v>3143</v>
      </c>
      <c r="B261" s="5" t="s">
        <v>3402</v>
      </c>
      <c r="C261" s="12">
        <f>IFERROR(VLOOKUP(UPPER(CONCATENATE($B261," - ",$A261)),'[1]Segurados Civis'!$A$5:$H$2142,6,FALSE),"")</f>
        <v>2083</v>
      </c>
      <c r="D261" s="12">
        <f>IFERROR(VLOOKUP(UPPER(CONCATENATE($B261," - ",$A261)),'[1]Segurados Civis'!$A$5:$H$2142,7,FALSE),"")</f>
        <v>445</v>
      </c>
      <c r="E261" s="12">
        <f>IFERROR(VLOOKUP(UPPER(CONCATENATE($B261," - ",$A261)),'[1]Segurados Civis'!$A$5:$H$2142,8,FALSE),"")</f>
        <v>102</v>
      </c>
      <c r="F261" s="12">
        <f t="shared" si="4"/>
        <v>2630</v>
      </c>
      <c r="G261" s="5" t="s">
        <v>2</v>
      </c>
      <c r="H261" s="3">
        <v>1</v>
      </c>
      <c r="I261" s="3">
        <v>0</v>
      </c>
      <c r="J261" s="3">
        <v>0</v>
      </c>
      <c r="K261" s="3">
        <v>0</v>
      </c>
    </row>
    <row r="262" spans="1:11" x14ac:dyDescent="0.25">
      <c r="A262" s="5" t="s">
        <v>3143</v>
      </c>
      <c r="B262" s="5" t="s">
        <v>3178</v>
      </c>
      <c r="C262" s="12" t="str">
        <f>IFERROR(VLOOKUP(UPPER(CONCATENATE($B262," - ",$A262)),'[1]Segurados Civis'!$A$5:$H$2142,6,FALSE),"")</f>
        <v/>
      </c>
      <c r="D262" s="12" t="str">
        <f>IFERROR(VLOOKUP(UPPER(CONCATENATE($B262," - ",$A262)),'[1]Segurados Civis'!$A$5:$H$2142,7,FALSE),"")</f>
        <v/>
      </c>
      <c r="E262" s="12" t="str">
        <f>IFERROR(VLOOKUP(UPPER(CONCATENATE($B262," - ",$A262)),'[1]Segurados Civis'!$A$5:$H$2142,8,FALSE),"")</f>
        <v/>
      </c>
      <c r="F262" s="12" t="str">
        <f t="shared" si="4"/>
        <v/>
      </c>
      <c r="G262" s="5" t="s">
        <v>4</v>
      </c>
      <c r="H262" s="3">
        <v>0</v>
      </c>
      <c r="I262" s="3">
        <v>0</v>
      </c>
      <c r="J262" s="3">
        <v>0</v>
      </c>
      <c r="K262" s="3">
        <v>0</v>
      </c>
    </row>
    <row r="263" spans="1:11" x14ac:dyDescent="0.25">
      <c r="A263" s="5" t="s">
        <v>3143</v>
      </c>
      <c r="B263" s="5" t="s">
        <v>3164</v>
      </c>
      <c r="C263" s="12">
        <f>IFERROR(VLOOKUP(UPPER(CONCATENATE($B263," - ",$A263)),'[1]Segurados Civis'!$A$5:$H$2142,6,FALSE),"")</f>
        <v>1858</v>
      </c>
      <c r="D263" s="12">
        <f>IFERROR(VLOOKUP(UPPER(CONCATENATE($B263," - ",$A263)),'[1]Segurados Civis'!$A$5:$H$2142,7,FALSE),"")</f>
        <v>45</v>
      </c>
      <c r="E263" s="12">
        <f>IFERROR(VLOOKUP(UPPER(CONCATENATE($B263," - ",$A263)),'[1]Segurados Civis'!$A$5:$H$2142,8,FALSE),"")</f>
        <v>17</v>
      </c>
      <c r="F263" s="12">
        <f t="shared" si="4"/>
        <v>1920</v>
      </c>
      <c r="G263" s="5" t="s">
        <v>2</v>
      </c>
      <c r="H263" s="3">
        <v>0</v>
      </c>
      <c r="I263" s="3">
        <v>0</v>
      </c>
      <c r="J263" s="3">
        <v>0</v>
      </c>
      <c r="K263" s="3">
        <v>0</v>
      </c>
    </row>
    <row r="264" spans="1:11" x14ac:dyDescent="0.25">
      <c r="A264" s="5" t="s">
        <v>3143</v>
      </c>
      <c r="B264" s="5" t="s">
        <v>3399</v>
      </c>
      <c r="C264" s="12" t="str">
        <f>IFERROR(VLOOKUP(UPPER(CONCATENATE($B264," - ",$A264)),'[1]Segurados Civis'!$A$5:$H$2142,6,FALSE),"")</f>
        <v/>
      </c>
      <c r="D264" s="12" t="str">
        <f>IFERROR(VLOOKUP(UPPER(CONCATENATE($B264," - ",$A264)),'[1]Segurados Civis'!$A$5:$H$2142,7,FALSE),"")</f>
        <v/>
      </c>
      <c r="E264" s="12" t="str">
        <f>IFERROR(VLOOKUP(UPPER(CONCATENATE($B264," - ",$A264)),'[1]Segurados Civis'!$A$5:$H$2142,8,FALSE),"")</f>
        <v/>
      </c>
      <c r="F264" s="12" t="str">
        <f t="shared" si="4"/>
        <v/>
      </c>
      <c r="G264" s="5" t="s">
        <v>4</v>
      </c>
      <c r="H264" s="3">
        <v>0</v>
      </c>
      <c r="I264" s="3">
        <v>0</v>
      </c>
      <c r="J264" s="3">
        <v>0</v>
      </c>
      <c r="K264" s="3">
        <v>0</v>
      </c>
    </row>
    <row r="265" spans="1:11" x14ac:dyDescent="0.25">
      <c r="A265" s="5" t="s">
        <v>3143</v>
      </c>
      <c r="B265" s="5" t="s">
        <v>3464</v>
      </c>
      <c r="C265" s="12" t="str">
        <f>IFERROR(VLOOKUP(UPPER(CONCATENATE($B265," - ",$A265)),'[1]Segurados Civis'!$A$5:$H$2142,6,FALSE),"")</f>
        <v/>
      </c>
      <c r="D265" s="12" t="str">
        <f>IFERROR(VLOOKUP(UPPER(CONCATENATE($B265," - ",$A265)),'[1]Segurados Civis'!$A$5:$H$2142,7,FALSE),"")</f>
        <v/>
      </c>
      <c r="E265" s="12" t="str">
        <f>IFERROR(VLOOKUP(UPPER(CONCATENATE($B265," - ",$A265)),'[1]Segurados Civis'!$A$5:$H$2142,8,FALSE),"")</f>
        <v/>
      </c>
      <c r="F265" s="12" t="str">
        <f t="shared" si="4"/>
        <v/>
      </c>
      <c r="G265" s="5" t="s">
        <v>4</v>
      </c>
      <c r="H265" s="3">
        <v>0</v>
      </c>
      <c r="I265" s="3">
        <v>0</v>
      </c>
      <c r="J265" s="3">
        <v>0</v>
      </c>
      <c r="K265" s="3">
        <v>0</v>
      </c>
    </row>
    <row r="266" spans="1:11" x14ac:dyDescent="0.25">
      <c r="A266" s="5" t="s">
        <v>3143</v>
      </c>
      <c r="B266" s="5" t="s">
        <v>3494</v>
      </c>
      <c r="C266" s="12">
        <f>IFERROR(VLOOKUP(UPPER(CONCATENATE($B266," - ",$A266)),'[1]Segurados Civis'!$A$5:$H$2142,6,FALSE),"")</f>
        <v>287</v>
      </c>
      <c r="D266" s="12">
        <f>IFERROR(VLOOKUP(UPPER(CONCATENATE($B266," - ",$A266)),'[1]Segurados Civis'!$A$5:$H$2142,7,FALSE),"")</f>
        <v>54</v>
      </c>
      <c r="E266" s="12">
        <f>IFERROR(VLOOKUP(UPPER(CONCATENATE($B266," - ",$A266)),'[1]Segurados Civis'!$A$5:$H$2142,8,FALSE),"")</f>
        <v>14</v>
      </c>
      <c r="F266" s="12">
        <f t="shared" si="4"/>
        <v>355</v>
      </c>
      <c r="G266" s="5" t="s">
        <v>2</v>
      </c>
      <c r="H266" s="3">
        <v>0</v>
      </c>
      <c r="I266" s="3">
        <v>0</v>
      </c>
      <c r="J266" s="3">
        <v>0</v>
      </c>
      <c r="K266" s="3">
        <v>0</v>
      </c>
    </row>
    <row r="267" spans="1:11" x14ac:dyDescent="0.25">
      <c r="A267" s="5" t="s">
        <v>3143</v>
      </c>
      <c r="B267" s="5" t="s">
        <v>3149</v>
      </c>
      <c r="C267" s="12">
        <f>IFERROR(VLOOKUP(UPPER(CONCATENATE($B267," - ",$A267)),'[1]Segurados Civis'!$A$5:$H$2142,6,FALSE),"")</f>
        <v>215</v>
      </c>
      <c r="D267" s="12">
        <f>IFERROR(VLOOKUP(UPPER(CONCATENATE($B267," - ",$A267)),'[1]Segurados Civis'!$A$5:$H$2142,7,FALSE),"")</f>
        <v>15</v>
      </c>
      <c r="E267" s="12">
        <f>IFERROR(VLOOKUP(UPPER(CONCATENATE($B267," - ",$A267)),'[1]Segurados Civis'!$A$5:$H$2142,8,FALSE),"")</f>
        <v>10</v>
      </c>
      <c r="F267" s="12">
        <f t="shared" si="4"/>
        <v>240</v>
      </c>
      <c r="G267" s="5" t="s">
        <v>2</v>
      </c>
      <c r="H267" s="3">
        <v>0</v>
      </c>
      <c r="I267" s="3">
        <v>0</v>
      </c>
      <c r="J267" s="3">
        <v>0</v>
      </c>
      <c r="K267" s="3">
        <v>0</v>
      </c>
    </row>
    <row r="268" spans="1:11" x14ac:dyDescent="0.25">
      <c r="A268" s="5" t="s">
        <v>3143</v>
      </c>
      <c r="B268" s="5" t="s">
        <v>3389</v>
      </c>
      <c r="C268" s="12">
        <f>IFERROR(VLOOKUP(UPPER(CONCATENATE($B268," - ",$A268)),'[1]Segurados Civis'!$A$5:$H$2142,6,FALSE),"")</f>
        <v>1024</v>
      </c>
      <c r="D268" s="12">
        <f>IFERROR(VLOOKUP(UPPER(CONCATENATE($B268," - ",$A268)),'[1]Segurados Civis'!$A$5:$H$2142,7,FALSE),"")</f>
        <v>138</v>
      </c>
      <c r="E268" s="12">
        <f>IFERROR(VLOOKUP(UPPER(CONCATENATE($B268," - ",$A268)),'[1]Segurados Civis'!$A$5:$H$2142,8,FALSE),"")</f>
        <v>26</v>
      </c>
      <c r="F268" s="12">
        <f t="shared" si="4"/>
        <v>1188</v>
      </c>
      <c r="G268" s="5" t="s">
        <v>2</v>
      </c>
      <c r="H268" s="3">
        <v>0</v>
      </c>
      <c r="I268" s="3">
        <v>0</v>
      </c>
      <c r="J268" s="3">
        <v>0</v>
      </c>
      <c r="K268" s="3">
        <v>0</v>
      </c>
    </row>
    <row r="269" spans="1:11" x14ac:dyDescent="0.25">
      <c r="A269" s="5" t="s">
        <v>3143</v>
      </c>
      <c r="B269" s="5" t="s">
        <v>3261</v>
      </c>
      <c r="C269" s="12" t="str">
        <f>IFERROR(VLOOKUP(UPPER(CONCATENATE($B269," - ",$A269)),'[1]Segurados Civis'!$A$5:$H$2142,6,FALSE),"")</f>
        <v/>
      </c>
      <c r="D269" s="12" t="str">
        <f>IFERROR(VLOOKUP(UPPER(CONCATENATE($B269," - ",$A269)),'[1]Segurados Civis'!$A$5:$H$2142,7,FALSE),"")</f>
        <v/>
      </c>
      <c r="E269" s="12" t="str">
        <f>IFERROR(VLOOKUP(UPPER(CONCATENATE($B269," - ",$A269)),'[1]Segurados Civis'!$A$5:$H$2142,8,FALSE),"")</f>
        <v/>
      </c>
      <c r="F269" s="12" t="str">
        <f t="shared" si="4"/>
        <v/>
      </c>
      <c r="G269" s="5" t="s">
        <v>4</v>
      </c>
      <c r="H269" s="3">
        <v>0</v>
      </c>
      <c r="I269" s="3">
        <v>0</v>
      </c>
      <c r="J269" s="3">
        <v>0</v>
      </c>
      <c r="K269" s="3">
        <v>0</v>
      </c>
    </row>
    <row r="270" spans="1:11" x14ac:dyDescent="0.25">
      <c r="A270" s="5" t="s">
        <v>3143</v>
      </c>
      <c r="B270" s="5" t="s">
        <v>3220</v>
      </c>
      <c r="C270" s="12">
        <f>IFERROR(VLOOKUP(UPPER(CONCATENATE($B270," - ",$A270)),'[1]Segurados Civis'!$A$5:$H$2142,6,FALSE),"")</f>
        <v>351</v>
      </c>
      <c r="D270" s="12">
        <f>IFERROR(VLOOKUP(UPPER(CONCATENATE($B270," - ",$A270)),'[1]Segurados Civis'!$A$5:$H$2142,7,FALSE),"")</f>
        <v>51</v>
      </c>
      <c r="E270" s="12">
        <f>IFERROR(VLOOKUP(UPPER(CONCATENATE($B270," - ",$A270)),'[1]Segurados Civis'!$A$5:$H$2142,8,FALSE),"")</f>
        <v>11</v>
      </c>
      <c r="F270" s="12">
        <f t="shared" si="4"/>
        <v>413</v>
      </c>
      <c r="G270" s="5" t="s">
        <v>2</v>
      </c>
      <c r="H270" s="3">
        <v>0</v>
      </c>
      <c r="I270" s="3">
        <v>0</v>
      </c>
      <c r="J270" s="3">
        <v>0</v>
      </c>
      <c r="K270" s="3">
        <v>0</v>
      </c>
    </row>
    <row r="271" spans="1:11" x14ac:dyDescent="0.25">
      <c r="A271" s="5" t="s">
        <v>3143</v>
      </c>
      <c r="B271" s="5" t="s">
        <v>3411</v>
      </c>
      <c r="C271" s="12">
        <f>IFERROR(VLOOKUP(UPPER(CONCATENATE($B271," - ",$A271)),'[1]Segurados Civis'!$A$5:$H$2142,6,FALSE),"")</f>
        <v>2459</v>
      </c>
      <c r="D271" s="12">
        <f>IFERROR(VLOOKUP(UPPER(CONCATENATE($B271," - ",$A271)),'[1]Segurados Civis'!$A$5:$H$2142,7,FALSE),"")</f>
        <v>422</v>
      </c>
      <c r="E271" s="12">
        <f>IFERROR(VLOOKUP(UPPER(CONCATENATE($B271," - ",$A271)),'[1]Segurados Civis'!$A$5:$H$2142,8,FALSE),"")</f>
        <v>78</v>
      </c>
      <c r="F271" s="12">
        <f t="shared" si="4"/>
        <v>2959</v>
      </c>
      <c r="G271" s="5" t="s">
        <v>2</v>
      </c>
      <c r="H271" s="3">
        <v>1</v>
      </c>
      <c r="I271" s="3">
        <v>0</v>
      </c>
      <c r="J271" s="3">
        <v>1</v>
      </c>
      <c r="K271" s="3">
        <v>1</v>
      </c>
    </row>
    <row r="272" spans="1:11" x14ac:dyDescent="0.25">
      <c r="A272" s="5" t="s">
        <v>3143</v>
      </c>
      <c r="B272" s="5" t="s">
        <v>3214</v>
      </c>
      <c r="C272" s="12" t="str">
        <f>IFERROR(VLOOKUP(UPPER(CONCATENATE($B272," - ",$A272)),'[1]Segurados Civis'!$A$5:$H$2142,6,FALSE),"")</f>
        <v/>
      </c>
      <c r="D272" s="12" t="str">
        <f>IFERROR(VLOOKUP(UPPER(CONCATENATE($B272," - ",$A272)),'[1]Segurados Civis'!$A$5:$H$2142,7,FALSE),"")</f>
        <v/>
      </c>
      <c r="E272" s="12" t="str">
        <f>IFERROR(VLOOKUP(UPPER(CONCATENATE($B272," - ",$A272)),'[1]Segurados Civis'!$A$5:$H$2142,8,FALSE),"")</f>
        <v/>
      </c>
      <c r="F272" s="12" t="str">
        <f t="shared" si="4"/>
        <v/>
      </c>
      <c r="G272" s="5" t="s">
        <v>4</v>
      </c>
      <c r="H272" s="3">
        <v>0</v>
      </c>
      <c r="I272" s="3">
        <v>0</v>
      </c>
      <c r="J272" s="3">
        <v>0</v>
      </c>
      <c r="K272" s="3">
        <v>0</v>
      </c>
    </row>
    <row r="273" spans="1:11" x14ac:dyDescent="0.25">
      <c r="A273" s="5" t="s">
        <v>3143</v>
      </c>
      <c r="B273" s="5" t="s">
        <v>3412</v>
      </c>
      <c r="C273" s="12" t="str">
        <f>IFERROR(VLOOKUP(UPPER(CONCATENATE($B273," - ",$A273)),'[1]Segurados Civis'!$A$5:$H$2142,6,FALSE),"")</f>
        <v/>
      </c>
      <c r="D273" s="12" t="str">
        <f>IFERROR(VLOOKUP(UPPER(CONCATENATE($B273," - ",$A273)),'[1]Segurados Civis'!$A$5:$H$2142,7,FALSE),"")</f>
        <v/>
      </c>
      <c r="E273" s="12" t="str">
        <f>IFERROR(VLOOKUP(UPPER(CONCATENATE($B273," - ",$A273)),'[1]Segurados Civis'!$A$5:$H$2142,8,FALSE),"")</f>
        <v/>
      </c>
      <c r="F273" s="12" t="str">
        <f t="shared" si="4"/>
        <v/>
      </c>
      <c r="G273" s="5" t="s">
        <v>4</v>
      </c>
      <c r="H273" s="3">
        <v>0</v>
      </c>
      <c r="I273" s="3">
        <v>0</v>
      </c>
      <c r="J273" s="3">
        <v>0</v>
      </c>
      <c r="K273" s="3">
        <v>0</v>
      </c>
    </row>
    <row r="274" spans="1:11" x14ac:dyDescent="0.25">
      <c r="A274" s="5" t="s">
        <v>3143</v>
      </c>
      <c r="B274" s="5" t="s">
        <v>3459</v>
      </c>
      <c r="C274" s="12">
        <f>IFERROR(VLOOKUP(UPPER(CONCATENATE($B274," - ",$A274)),'[1]Segurados Civis'!$A$5:$H$2142,6,FALSE),"")</f>
        <v>903</v>
      </c>
      <c r="D274" s="12">
        <f>IFERROR(VLOOKUP(UPPER(CONCATENATE($B274," - ",$A274)),'[1]Segurados Civis'!$A$5:$H$2142,7,FALSE),"")</f>
        <v>266</v>
      </c>
      <c r="E274" s="12">
        <f>IFERROR(VLOOKUP(UPPER(CONCATENATE($B274," - ",$A274)),'[1]Segurados Civis'!$A$5:$H$2142,8,FALSE),"")</f>
        <v>75</v>
      </c>
      <c r="F274" s="12">
        <f t="shared" si="4"/>
        <v>1244</v>
      </c>
      <c r="G274" s="5" t="s">
        <v>2</v>
      </c>
      <c r="H274" s="3">
        <v>0</v>
      </c>
      <c r="I274" s="3">
        <v>0</v>
      </c>
      <c r="J274" s="3">
        <v>0</v>
      </c>
      <c r="K274" s="3">
        <v>0</v>
      </c>
    </row>
    <row r="275" spans="1:11" x14ac:dyDescent="0.25">
      <c r="A275" s="5" t="s">
        <v>3143</v>
      </c>
      <c r="B275" s="5" t="s">
        <v>3499</v>
      </c>
      <c r="C275" s="12">
        <f>IFERROR(VLOOKUP(UPPER(CONCATENATE($B275," - ",$A275)),'[1]Segurados Civis'!$A$5:$H$2142,6,FALSE),"")</f>
        <v>8</v>
      </c>
      <c r="D275" s="12">
        <f>IFERROR(VLOOKUP(UPPER(CONCATENATE($B275," - ",$A275)),'[1]Segurados Civis'!$A$5:$H$2142,7,FALSE),"")</f>
        <v>22</v>
      </c>
      <c r="E275" s="12">
        <f>IFERROR(VLOOKUP(UPPER(CONCATENATE($B275," - ",$A275)),'[1]Segurados Civis'!$A$5:$H$2142,8,FALSE),"")</f>
        <v>13</v>
      </c>
      <c r="F275" s="12">
        <f t="shared" si="4"/>
        <v>43</v>
      </c>
      <c r="G275" s="5" t="s">
        <v>2</v>
      </c>
      <c r="H275" s="3">
        <v>0</v>
      </c>
      <c r="I275" s="3">
        <v>0</v>
      </c>
      <c r="J275" s="3">
        <v>0</v>
      </c>
      <c r="K275" s="3">
        <v>0</v>
      </c>
    </row>
    <row r="276" spans="1:11" x14ac:dyDescent="0.25">
      <c r="A276" s="5" t="s">
        <v>3143</v>
      </c>
      <c r="B276" s="5" t="s">
        <v>3170</v>
      </c>
      <c r="C276" s="12">
        <f>IFERROR(VLOOKUP(UPPER(CONCATENATE($B276," - ",$A276)),'[1]Segurados Civis'!$A$5:$H$2142,6,FALSE),"")</f>
        <v>2601</v>
      </c>
      <c r="D276" s="12">
        <f>IFERROR(VLOOKUP(UPPER(CONCATENATE($B276," - ",$A276)),'[1]Segurados Civis'!$A$5:$H$2142,7,FALSE),"")</f>
        <v>193</v>
      </c>
      <c r="E276" s="12">
        <f>IFERROR(VLOOKUP(UPPER(CONCATENATE($B276," - ",$A276)),'[1]Segurados Civis'!$A$5:$H$2142,8,FALSE),"")</f>
        <v>50</v>
      </c>
      <c r="F276" s="12">
        <f t="shared" si="4"/>
        <v>2844</v>
      </c>
      <c r="G276" s="5" t="s">
        <v>2</v>
      </c>
      <c r="H276" s="3">
        <v>0</v>
      </c>
      <c r="I276" s="3">
        <v>0</v>
      </c>
      <c r="J276" s="3">
        <v>0</v>
      </c>
      <c r="K276" s="3">
        <v>0</v>
      </c>
    </row>
    <row r="277" spans="1:11" x14ac:dyDescent="0.25">
      <c r="A277" s="5" t="s">
        <v>3143</v>
      </c>
      <c r="B277" s="5" t="s">
        <v>3277</v>
      </c>
      <c r="C277" s="12">
        <f>IFERROR(VLOOKUP(UPPER(CONCATENATE($B277," - ",$A277)),'[1]Segurados Civis'!$A$5:$H$2142,6,FALSE),"")</f>
        <v>724</v>
      </c>
      <c r="D277" s="12">
        <f>IFERROR(VLOOKUP(UPPER(CONCATENATE($B277," - ",$A277)),'[1]Segurados Civis'!$A$5:$H$2142,7,FALSE),"")</f>
        <v>303</v>
      </c>
      <c r="E277" s="12">
        <f>IFERROR(VLOOKUP(UPPER(CONCATENATE($B277," - ",$A277)),'[1]Segurados Civis'!$A$5:$H$2142,8,FALSE),"")</f>
        <v>72</v>
      </c>
      <c r="F277" s="12">
        <f t="shared" si="4"/>
        <v>1099</v>
      </c>
      <c r="G277" s="5" t="s">
        <v>2</v>
      </c>
      <c r="H277" s="3">
        <v>1</v>
      </c>
      <c r="I277" s="3">
        <v>0</v>
      </c>
      <c r="J277" s="3">
        <v>1</v>
      </c>
      <c r="K277" s="3">
        <v>0</v>
      </c>
    </row>
    <row r="278" spans="1:11" x14ac:dyDescent="0.25">
      <c r="A278" s="5" t="s">
        <v>3143</v>
      </c>
      <c r="B278" s="5" t="s">
        <v>3501</v>
      </c>
      <c r="C278" s="12">
        <f>IFERROR(VLOOKUP(UPPER(CONCATENATE($B278," - ",$A278)),'[1]Segurados Civis'!$A$5:$H$2142,6,FALSE),"")</f>
        <v>194</v>
      </c>
      <c r="D278" s="12">
        <f>IFERROR(VLOOKUP(UPPER(CONCATENATE($B278," - ",$A278)),'[1]Segurados Civis'!$A$5:$H$2142,7,FALSE),"")</f>
        <v>29</v>
      </c>
      <c r="E278" s="12">
        <f>IFERROR(VLOOKUP(UPPER(CONCATENATE($B278," - ",$A278)),'[1]Segurados Civis'!$A$5:$H$2142,8,FALSE),"")</f>
        <v>12</v>
      </c>
      <c r="F278" s="12">
        <f t="shared" si="4"/>
        <v>235</v>
      </c>
      <c r="G278" s="5" t="s">
        <v>2</v>
      </c>
      <c r="H278" s="3">
        <v>0</v>
      </c>
      <c r="I278" s="3">
        <v>0</v>
      </c>
      <c r="J278" s="3">
        <v>0</v>
      </c>
      <c r="K278" s="3">
        <v>0</v>
      </c>
    </row>
    <row r="279" spans="1:11" x14ac:dyDescent="0.25">
      <c r="A279" s="5" t="s">
        <v>3143</v>
      </c>
      <c r="B279" s="5" t="s">
        <v>3161</v>
      </c>
      <c r="C279" s="12" t="str">
        <f>IFERROR(VLOOKUP(UPPER(CONCATENATE($B279," - ",$A279)),'[1]Segurados Civis'!$A$5:$H$2142,6,FALSE),"")</f>
        <v/>
      </c>
      <c r="D279" s="12" t="str">
        <f>IFERROR(VLOOKUP(UPPER(CONCATENATE($B279," - ",$A279)),'[1]Segurados Civis'!$A$5:$H$2142,7,FALSE),"")</f>
        <v/>
      </c>
      <c r="E279" s="12" t="str">
        <f>IFERROR(VLOOKUP(UPPER(CONCATENATE($B279," - ",$A279)),'[1]Segurados Civis'!$A$5:$H$2142,8,FALSE),"")</f>
        <v/>
      </c>
      <c r="F279" s="12" t="str">
        <f t="shared" si="4"/>
        <v/>
      </c>
      <c r="G279" s="5" t="s">
        <v>4</v>
      </c>
      <c r="H279" s="3">
        <v>0</v>
      </c>
      <c r="I279" s="3">
        <v>0</v>
      </c>
      <c r="J279" s="3">
        <v>0</v>
      </c>
      <c r="K279" s="3">
        <v>0</v>
      </c>
    </row>
    <row r="280" spans="1:11" x14ac:dyDescent="0.25">
      <c r="A280" s="5" t="s">
        <v>3143</v>
      </c>
      <c r="B280" s="5" t="s">
        <v>323</v>
      </c>
      <c r="C280" s="12">
        <f>IFERROR(VLOOKUP(UPPER(CONCATENATE($B280," - ",$A280)),'[1]Segurados Civis'!$A$5:$H$2142,6,FALSE),"")</f>
        <v>385</v>
      </c>
      <c r="D280" s="12">
        <f>IFERROR(VLOOKUP(UPPER(CONCATENATE($B280," - ",$A280)),'[1]Segurados Civis'!$A$5:$H$2142,7,FALSE),"")</f>
        <v>124</v>
      </c>
      <c r="E280" s="12">
        <f>IFERROR(VLOOKUP(UPPER(CONCATENATE($B280," - ",$A280)),'[1]Segurados Civis'!$A$5:$H$2142,8,FALSE),"")</f>
        <v>29</v>
      </c>
      <c r="F280" s="12">
        <f t="shared" si="4"/>
        <v>538</v>
      </c>
      <c r="G280" s="5" t="s">
        <v>2</v>
      </c>
      <c r="H280" s="3">
        <v>0</v>
      </c>
      <c r="I280" s="3">
        <v>0</v>
      </c>
      <c r="J280" s="3">
        <v>0</v>
      </c>
      <c r="K280" s="3">
        <v>0</v>
      </c>
    </row>
    <row r="281" spans="1:11" x14ac:dyDescent="0.25">
      <c r="A281" s="5" t="s">
        <v>3143</v>
      </c>
      <c r="B281" s="5" t="s">
        <v>3273</v>
      </c>
      <c r="C281" s="12" t="str">
        <f>IFERROR(VLOOKUP(UPPER(CONCATENATE($B281," - ",$A281)),'[1]Segurados Civis'!$A$5:$H$2142,6,FALSE),"")</f>
        <v/>
      </c>
      <c r="D281" s="12" t="str">
        <f>IFERROR(VLOOKUP(UPPER(CONCATENATE($B281," - ",$A281)),'[1]Segurados Civis'!$A$5:$H$2142,7,FALSE),"")</f>
        <v/>
      </c>
      <c r="E281" s="12" t="str">
        <f>IFERROR(VLOOKUP(UPPER(CONCATENATE($B281," - ",$A281)),'[1]Segurados Civis'!$A$5:$H$2142,8,FALSE),"")</f>
        <v/>
      </c>
      <c r="F281" s="12" t="str">
        <f t="shared" si="4"/>
        <v/>
      </c>
      <c r="G281" s="5" t="s">
        <v>4</v>
      </c>
      <c r="H281" s="3">
        <v>0</v>
      </c>
      <c r="I281" s="3">
        <v>0</v>
      </c>
      <c r="J281" s="3">
        <v>0</v>
      </c>
      <c r="K281" s="3">
        <v>0</v>
      </c>
    </row>
    <row r="282" spans="1:11" x14ac:dyDescent="0.25">
      <c r="A282" s="5" t="s">
        <v>3143</v>
      </c>
      <c r="B282" s="5" t="s">
        <v>3465</v>
      </c>
      <c r="C282" s="12" t="str">
        <f>IFERROR(VLOOKUP(UPPER(CONCATENATE($B282," - ",$A282)),'[1]Segurados Civis'!$A$5:$H$2142,6,FALSE),"")</f>
        <v/>
      </c>
      <c r="D282" s="12" t="str">
        <f>IFERROR(VLOOKUP(UPPER(CONCATENATE($B282," - ",$A282)),'[1]Segurados Civis'!$A$5:$H$2142,7,FALSE),"")</f>
        <v/>
      </c>
      <c r="E282" s="12" t="str">
        <f>IFERROR(VLOOKUP(UPPER(CONCATENATE($B282," - ",$A282)),'[1]Segurados Civis'!$A$5:$H$2142,8,FALSE),"")</f>
        <v/>
      </c>
      <c r="F282" s="12" t="str">
        <f t="shared" si="4"/>
        <v/>
      </c>
      <c r="G282" s="5" t="s">
        <v>4</v>
      </c>
      <c r="H282" s="3">
        <v>0</v>
      </c>
      <c r="I282" s="3">
        <v>0</v>
      </c>
      <c r="J282" s="3">
        <v>0</v>
      </c>
      <c r="K282" s="3">
        <v>0</v>
      </c>
    </row>
    <row r="283" spans="1:11" x14ac:dyDescent="0.25">
      <c r="A283" s="5" t="s">
        <v>3143</v>
      </c>
      <c r="B283" s="5" t="s">
        <v>3165</v>
      </c>
      <c r="C283" s="12" t="str">
        <f>IFERROR(VLOOKUP(UPPER(CONCATENATE($B283," - ",$A283)),'[1]Segurados Civis'!$A$5:$H$2142,6,FALSE),"")</f>
        <v/>
      </c>
      <c r="D283" s="12" t="str">
        <f>IFERROR(VLOOKUP(UPPER(CONCATENATE($B283," - ",$A283)),'[1]Segurados Civis'!$A$5:$H$2142,7,FALSE),"")</f>
        <v/>
      </c>
      <c r="E283" s="12" t="str">
        <f>IFERROR(VLOOKUP(UPPER(CONCATENATE($B283," - ",$A283)),'[1]Segurados Civis'!$A$5:$H$2142,8,FALSE),"")</f>
        <v/>
      </c>
      <c r="F283" s="12" t="str">
        <f t="shared" si="4"/>
        <v/>
      </c>
      <c r="G283" s="5" t="s">
        <v>4</v>
      </c>
      <c r="H283" s="3">
        <v>0</v>
      </c>
      <c r="I283" s="3">
        <v>0</v>
      </c>
      <c r="J283" s="3">
        <v>0</v>
      </c>
      <c r="K283" s="3">
        <v>0</v>
      </c>
    </row>
    <row r="284" spans="1:11" x14ac:dyDescent="0.25">
      <c r="A284" s="5" t="s">
        <v>3143</v>
      </c>
      <c r="B284" s="5" t="s">
        <v>3166</v>
      </c>
      <c r="C284" s="12" t="str">
        <f>IFERROR(VLOOKUP(UPPER(CONCATENATE($B284," - ",$A284)),'[1]Segurados Civis'!$A$5:$H$2142,6,FALSE),"")</f>
        <v/>
      </c>
      <c r="D284" s="12" t="str">
        <f>IFERROR(VLOOKUP(UPPER(CONCATENATE($B284," - ",$A284)),'[1]Segurados Civis'!$A$5:$H$2142,7,FALSE),"")</f>
        <v/>
      </c>
      <c r="E284" s="12" t="str">
        <f>IFERROR(VLOOKUP(UPPER(CONCATENATE($B284," - ",$A284)),'[1]Segurados Civis'!$A$5:$H$2142,8,FALSE),"")</f>
        <v/>
      </c>
      <c r="F284" s="12" t="str">
        <f t="shared" si="4"/>
        <v/>
      </c>
      <c r="G284" s="5" t="s">
        <v>4</v>
      </c>
      <c r="H284" s="3">
        <v>0</v>
      </c>
      <c r="I284" s="3">
        <v>0</v>
      </c>
      <c r="J284" s="3">
        <v>0</v>
      </c>
      <c r="K284" s="3">
        <v>0</v>
      </c>
    </row>
    <row r="285" spans="1:11" x14ac:dyDescent="0.25">
      <c r="A285" s="5" t="s">
        <v>3143</v>
      </c>
      <c r="B285" s="5" t="s">
        <v>3162</v>
      </c>
      <c r="C285" s="12">
        <f>IFERROR(VLOOKUP(UPPER(CONCATENATE($B285," - ",$A285)),'[1]Segurados Civis'!$A$5:$H$2142,6,FALSE),"")</f>
        <v>209</v>
      </c>
      <c r="D285" s="12">
        <f>IFERROR(VLOOKUP(UPPER(CONCATENATE($B285," - ",$A285)),'[1]Segurados Civis'!$A$5:$H$2142,7,FALSE),"")</f>
        <v>0</v>
      </c>
      <c r="E285" s="12">
        <f>IFERROR(VLOOKUP(UPPER(CONCATENATE($B285," - ",$A285)),'[1]Segurados Civis'!$A$5:$H$2142,8,FALSE),"")</f>
        <v>0</v>
      </c>
      <c r="F285" s="12">
        <f t="shared" si="4"/>
        <v>209</v>
      </c>
      <c r="G285" s="5" t="s">
        <v>2</v>
      </c>
      <c r="H285" s="3">
        <v>0</v>
      </c>
      <c r="I285" s="3">
        <v>0</v>
      </c>
      <c r="J285" s="3">
        <v>0</v>
      </c>
      <c r="K285" s="3">
        <v>0</v>
      </c>
    </row>
    <row r="286" spans="1:11" x14ac:dyDescent="0.25">
      <c r="A286" s="5" t="s">
        <v>3143</v>
      </c>
      <c r="B286" s="5" t="s">
        <v>3507</v>
      </c>
      <c r="C286" s="12">
        <f>IFERROR(VLOOKUP(UPPER(CONCATENATE($B286," - ",$A286)),'[1]Segurados Civis'!$A$5:$H$2142,6,FALSE),"")</f>
        <v>195</v>
      </c>
      <c r="D286" s="12">
        <f>IFERROR(VLOOKUP(UPPER(CONCATENATE($B286," - ",$A286)),'[1]Segurados Civis'!$A$5:$H$2142,7,FALSE),"")</f>
        <v>50</v>
      </c>
      <c r="E286" s="12">
        <f>IFERROR(VLOOKUP(UPPER(CONCATENATE($B286," - ",$A286)),'[1]Segurados Civis'!$A$5:$H$2142,8,FALSE),"")</f>
        <v>9</v>
      </c>
      <c r="F286" s="12">
        <f t="shared" si="4"/>
        <v>254</v>
      </c>
      <c r="G286" s="5" t="s">
        <v>2</v>
      </c>
      <c r="H286" s="3">
        <v>0</v>
      </c>
      <c r="I286" s="3">
        <v>0</v>
      </c>
      <c r="J286" s="3">
        <v>0</v>
      </c>
      <c r="K286" s="3">
        <v>0</v>
      </c>
    </row>
    <row r="287" spans="1:11" x14ac:dyDescent="0.25">
      <c r="A287" s="5" t="s">
        <v>3143</v>
      </c>
      <c r="B287" s="5" t="s">
        <v>3367</v>
      </c>
      <c r="C287" s="12" t="str">
        <f>IFERROR(VLOOKUP(UPPER(CONCATENATE($B287," - ",$A287)),'[1]Segurados Civis'!$A$5:$H$2142,6,FALSE),"")</f>
        <v/>
      </c>
      <c r="D287" s="12" t="str">
        <f>IFERROR(VLOOKUP(UPPER(CONCATENATE($B287," - ",$A287)),'[1]Segurados Civis'!$A$5:$H$2142,7,FALSE),"")</f>
        <v/>
      </c>
      <c r="E287" s="12" t="str">
        <f>IFERROR(VLOOKUP(UPPER(CONCATENATE($B287," - ",$A287)),'[1]Segurados Civis'!$A$5:$H$2142,8,FALSE),"")</f>
        <v/>
      </c>
      <c r="F287" s="12" t="str">
        <f t="shared" si="4"/>
        <v/>
      </c>
      <c r="G287" s="5" t="s">
        <v>4</v>
      </c>
      <c r="H287" s="3">
        <v>0</v>
      </c>
      <c r="I287" s="3">
        <v>0</v>
      </c>
      <c r="J287" s="3">
        <v>0</v>
      </c>
      <c r="K287" s="3">
        <v>0</v>
      </c>
    </row>
    <row r="288" spans="1:11" x14ac:dyDescent="0.25">
      <c r="A288" s="5" t="s">
        <v>3143</v>
      </c>
      <c r="B288" s="5" t="s">
        <v>3469</v>
      </c>
      <c r="C288" s="12" t="str">
        <f>IFERROR(VLOOKUP(UPPER(CONCATENATE($B288," - ",$A288)),'[1]Segurados Civis'!$A$5:$H$2142,6,FALSE),"")</f>
        <v/>
      </c>
      <c r="D288" s="12" t="str">
        <f>IFERROR(VLOOKUP(UPPER(CONCATENATE($B288," - ",$A288)),'[1]Segurados Civis'!$A$5:$H$2142,7,FALSE),"")</f>
        <v/>
      </c>
      <c r="E288" s="12" t="str">
        <f>IFERROR(VLOOKUP(UPPER(CONCATENATE($B288," - ",$A288)),'[1]Segurados Civis'!$A$5:$H$2142,8,FALSE),"")</f>
        <v/>
      </c>
      <c r="F288" s="12" t="str">
        <f t="shared" si="4"/>
        <v/>
      </c>
      <c r="G288" s="5" t="s">
        <v>4</v>
      </c>
      <c r="H288" s="3">
        <v>0</v>
      </c>
      <c r="I288" s="3">
        <v>0</v>
      </c>
      <c r="J288" s="3">
        <v>0</v>
      </c>
      <c r="K288" s="3">
        <v>0</v>
      </c>
    </row>
    <row r="289" spans="1:11" x14ac:dyDescent="0.25">
      <c r="A289" s="5" t="s">
        <v>3143</v>
      </c>
      <c r="B289" s="5" t="s">
        <v>3195</v>
      </c>
      <c r="C289" s="12" t="str">
        <f>IFERROR(VLOOKUP(UPPER(CONCATENATE($B289," - ",$A289)),'[1]Segurados Civis'!$A$5:$H$2142,6,FALSE),"")</f>
        <v/>
      </c>
      <c r="D289" s="12" t="str">
        <f>IFERROR(VLOOKUP(UPPER(CONCATENATE($B289," - ",$A289)),'[1]Segurados Civis'!$A$5:$H$2142,7,FALSE),"")</f>
        <v/>
      </c>
      <c r="E289" s="12" t="str">
        <f>IFERROR(VLOOKUP(UPPER(CONCATENATE($B289," - ",$A289)),'[1]Segurados Civis'!$A$5:$H$2142,8,FALSE),"")</f>
        <v/>
      </c>
      <c r="F289" s="12" t="str">
        <f t="shared" si="4"/>
        <v/>
      </c>
      <c r="G289" s="5" t="s">
        <v>4</v>
      </c>
      <c r="H289" s="3">
        <v>0</v>
      </c>
      <c r="I289" s="3">
        <v>0</v>
      </c>
      <c r="J289" s="3">
        <v>0</v>
      </c>
      <c r="K289" s="3">
        <v>0</v>
      </c>
    </row>
    <row r="290" spans="1:11" x14ac:dyDescent="0.25">
      <c r="A290" s="5" t="s">
        <v>3143</v>
      </c>
      <c r="B290" s="5" t="s">
        <v>3422</v>
      </c>
      <c r="C290" s="12" t="str">
        <f>IFERROR(VLOOKUP(UPPER(CONCATENATE($B290," - ",$A290)),'[1]Segurados Civis'!$A$5:$H$2142,6,FALSE),"")</f>
        <v/>
      </c>
      <c r="D290" s="12" t="str">
        <f>IFERROR(VLOOKUP(UPPER(CONCATENATE($B290," - ",$A290)),'[1]Segurados Civis'!$A$5:$H$2142,7,FALSE),"")</f>
        <v/>
      </c>
      <c r="E290" s="12" t="str">
        <f>IFERROR(VLOOKUP(UPPER(CONCATENATE($B290," - ",$A290)),'[1]Segurados Civis'!$A$5:$H$2142,8,FALSE),"")</f>
        <v/>
      </c>
      <c r="F290" s="12" t="str">
        <f t="shared" si="4"/>
        <v/>
      </c>
      <c r="G290" s="5" t="s">
        <v>4</v>
      </c>
      <c r="H290" s="3">
        <v>0</v>
      </c>
      <c r="I290" s="3">
        <v>0</v>
      </c>
      <c r="J290" s="3">
        <v>0</v>
      </c>
      <c r="K290" s="3">
        <v>0</v>
      </c>
    </row>
    <row r="291" spans="1:11" x14ac:dyDescent="0.25">
      <c r="A291" s="5" t="s">
        <v>3143</v>
      </c>
      <c r="B291" s="5" t="s">
        <v>3413</v>
      </c>
      <c r="C291" s="12" t="str">
        <f>IFERROR(VLOOKUP(UPPER(CONCATENATE($B291," - ",$A291)),'[1]Segurados Civis'!$A$5:$H$2142,6,FALSE),"")</f>
        <v/>
      </c>
      <c r="D291" s="12" t="str">
        <f>IFERROR(VLOOKUP(UPPER(CONCATENATE($B291," - ",$A291)),'[1]Segurados Civis'!$A$5:$H$2142,7,FALSE),"")</f>
        <v/>
      </c>
      <c r="E291" s="12" t="str">
        <f>IFERROR(VLOOKUP(UPPER(CONCATENATE($B291," - ",$A291)),'[1]Segurados Civis'!$A$5:$H$2142,8,FALSE),"")</f>
        <v/>
      </c>
      <c r="F291" s="12" t="str">
        <f t="shared" si="4"/>
        <v/>
      </c>
      <c r="G291" s="5" t="s">
        <v>4</v>
      </c>
      <c r="H291" s="3">
        <v>0</v>
      </c>
      <c r="I291" s="3">
        <v>0</v>
      </c>
      <c r="J291" s="3">
        <v>0</v>
      </c>
      <c r="K291" s="3">
        <v>0</v>
      </c>
    </row>
    <row r="292" spans="1:11" x14ac:dyDescent="0.25">
      <c r="A292" s="5" t="s">
        <v>3143</v>
      </c>
      <c r="B292" s="5" t="s">
        <v>3414</v>
      </c>
      <c r="C292" s="12">
        <f>IFERROR(VLOOKUP(UPPER(CONCATENATE($B292," - ",$A292)),'[1]Segurados Civis'!$A$5:$H$2142,6,FALSE),"")</f>
        <v>1073</v>
      </c>
      <c r="D292" s="12">
        <f>IFERROR(VLOOKUP(UPPER(CONCATENATE($B292," - ",$A292)),'[1]Segurados Civis'!$A$5:$H$2142,7,FALSE),"")</f>
        <v>211</v>
      </c>
      <c r="E292" s="12">
        <f>IFERROR(VLOOKUP(UPPER(CONCATENATE($B292," - ",$A292)),'[1]Segurados Civis'!$A$5:$H$2142,8,FALSE),"")</f>
        <v>57</v>
      </c>
      <c r="F292" s="12">
        <f t="shared" si="4"/>
        <v>1341</v>
      </c>
      <c r="G292" s="5" t="s">
        <v>2</v>
      </c>
      <c r="H292" s="3">
        <v>0</v>
      </c>
      <c r="I292" s="3">
        <v>0</v>
      </c>
      <c r="J292" s="3">
        <v>1</v>
      </c>
      <c r="K292" s="3">
        <v>0</v>
      </c>
    </row>
    <row r="293" spans="1:11" x14ac:dyDescent="0.25">
      <c r="A293" s="5" t="s">
        <v>3143</v>
      </c>
      <c r="B293" s="5" t="s">
        <v>3443</v>
      </c>
      <c r="C293" s="12" t="str">
        <f>IFERROR(VLOOKUP(UPPER(CONCATENATE($B293," - ",$A293)),'[1]Segurados Civis'!$A$5:$H$2142,6,FALSE),"")</f>
        <v/>
      </c>
      <c r="D293" s="12" t="str">
        <f>IFERROR(VLOOKUP(UPPER(CONCATENATE($B293," - ",$A293)),'[1]Segurados Civis'!$A$5:$H$2142,7,FALSE),"")</f>
        <v/>
      </c>
      <c r="E293" s="12" t="str">
        <f>IFERROR(VLOOKUP(UPPER(CONCATENATE($B293," - ",$A293)),'[1]Segurados Civis'!$A$5:$H$2142,8,FALSE),"")</f>
        <v/>
      </c>
      <c r="F293" s="12" t="str">
        <f t="shared" si="4"/>
        <v/>
      </c>
      <c r="G293" s="5" t="s">
        <v>4</v>
      </c>
      <c r="H293" s="3">
        <v>0</v>
      </c>
      <c r="I293" s="3">
        <v>0</v>
      </c>
      <c r="J293" s="3">
        <v>0</v>
      </c>
      <c r="K293" s="3">
        <v>0</v>
      </c>
    </row>
    <row r="294" spans="1:11" x14ac:dyDescent="0.25">
      <c r="A294" s="5" t="s">
        <v>3143</v>
      </c>
      <c r="B294" s="5" t="s">
        <v>3470</v>
      </c>
      <c r="C294" s="12" t="str">
        <f>IFERROR(VLOOKUP(UPPER(CONCATENATE($B294," - ",$A294)),'[1]Segurados Civis'!$A$5:$H$2142,6,FALSE),"")</f>
        <v/>
      </c>
      <c r="D294" s="12" t="str">
        <f>IFERROR(VLOOKUP(UPPER(CONCATENATE($B294," - ",$A294)),'[1]Segurados Civis'!$A$5:$H$2142,7,FALSE),"")</f>
        <v/>
      </c>
      <c r="E294" s="12" t="str">
        <f>IFERROR(VLOOKUP(UPPER(CONCATENATE($B294," - ",$A294)),'[1]Segurados Civis'!$A$5:$H$2142,8,FALSE),"")</f>
        <v/>
      </c>
      <c r="F294" s="12" t="str">
        <f t="shared" si="4"/>
        <v/>
      </c>
      <c r="G294" s="5" t="s">
        <v>4</v>
      </c>
      <c r="H294" s="3">
        <v>0</v>
      </c>
      <c r="I294" s="3">
        <v>0</v>
      </c>
      <c r="J294" s="3">
        <v>0</v>
      </c>
      <c r="K294" s="3">
        <v>0</v>
      </c>
    </row>
    <row r="295" spans="1:11" x14ac:dyDescent="0.25">
      <c r="A295" s="5" t="s">
        <v>3143</v>
      </c>
      <c r="B295" s="5" t="s">
        <v>3406</v>
      </c>
      <c r="C295" s="12">
        <f>IFERROR(VLOOKUP(UPPER(CONCATENATE($B295," - ",$A295)),'[1]Segurados Civis'!$A$5:$H$2142,6,FALSE),"")</f>
        <v>865</v>
      </c>
      <c r="D295" s="12">
        <f>IFERROR(VLOOKUP(UPPER(CONCATENATE($B295," - ",$A295)),'[1]Segurados Civis'!$A$5:$H$2142,7,FALSE),"")</f>
        <v>140</v>
      </c>
      <c r="E295" s="12">
        <f>IFERROR(VLOOKUP(UPPER(CONCATENATE($B295," - ",$A295)),'[1]Segurados Civis'!$A$5:$H$2142,8,FALSE),"")</f>
        <v>48</v>
      </c>
      <c r="F295" s="12">
        <f t="shared" si="4"/>
        <v>1053</v>
      </c>
      <c r="G295" s="5" t="s">
        <v>2</v>
      </c>
      <c r="H295" s="3">
        <v>0</v>
      </c>
      <c r="I295" s="3">
        <v>0</v>
      </c>
      <c r="J295" s="3">
        <v>0</v>
      </c>
      <c r="K295" s="3">
        <v>0</v>
      </c>
    </row>
    <row r="296" spans="1:11" x14ac:dyDescent="0.25">
      <c r="A296" s="5" t="s">
        <v>3143</v>
      </c>
      <c r="B296" s="5" t="s">
        <v>3267</v>
      </c>
      <c r="C296" s="12" t="str">
        <f>IFERROR(VLOOKUP(UPPER(CONCATENATE($B296," - ",$A296)),'[1]Segurados Civis'!$A$5:$H$2142,6,FALSE),"")</f>
        <v/>
      </c>
      <c r="D296" s="12" t="str">
        <f>IFERROR(VLOOKUP(UPPER(CONCATENATE($B296," - ",$A296)),'[1]Segurados Civis'!$A$5:$H$2142,7,FALSE),"")</f>
        <v/>
      </c>
      <c r="E296" s="12" t="str">
        <f>IFERROR(VLOOKUP(UPPER(CONCATENATE($B296," - ",$A296)),'[1]Segurados Civis'!$A$5:$H$2142,8,FALSE),"")</f>
        <v/>
      </c>
      <c r="F296" s="12" t="str">
        <f t="shared" si="4"/>
        <v/>
      </c>
      <c r="G296" s="5" t="s">
        <v>4</v>
      </c>
      <c r="H296" s="3">
        <v>0</v>
      </c>
      <c r="I296" s="3">
        <v>0</v>
      </c>
      <c r="J296" s="3">
        <v>0</v>
      </c>
      <c r="K296" s="3">
        <v>0</v>
      </c>
    </row>
    <row r="297" spans="1:11" x14ac:dyDescent="0.25">
      <c r="A297" s="5" t="s">
        <v>3143</v>
      </c>
      <c r="B297" s="5" t="s">
        <v>3185</v>
      </c>
      <c r="C297" s="12" t="str">
        <f>IFERROR(VLOOKUP(UPPER(CONCATENATE($B297," - ",$A297)),'[1]Segurados Civis'!$A$5:$H$2142,6,FALSE),"")</f>
        <v/>
      </c>
      <c r="D297" s="12" t="str">
        <f>IFERROR(VLOOKUP(UPPER(CONCATENATE($B297," - ",$A297)),'[1]Segurados Civis'!$A$5:$H$2142,7,FALSE),"")</f>
        <v/>
      </c>
      <c r="E297" s="12" t="str">
        <f>IFERROR(VLOOKUP(UPPER(CONCATENATE($B297," - ",$A297)),'[1]Segurados Civis'!$A$5:$H$2142,8,FALSE),"")</f>
        <v/>
      </c>
      <c r="F297" s="12" t="str">
        <f t="shared" si="4"/>
        <v/>
      </c>
      <c r="G297" s="5" t="s">
        <v>4</v>
      </c>
      <c r="H297" s="3">
        <v>0</v>
      </c>
      <c r="I297" s="3">
        <v>0</v>
      </c>
      <c r="J297" s="3">
        <v>0</v>
      </c>
      <c r="K297" s="3">
        <v>0</v>
      </c>
    </row>
    <row r="298" spans="1:11" x14ac:dyDescent="0.25">
      <c r="A298" s="5" t="s">
        <v>3143</v>
      </c>
      <c r="B298" s="5" t="s">
        <v>3167</v>
      </c>
      <c r="C298" s="12">
        <f>IFERROR(VLOOKUP(UPPER(CONCATENATE($B298," - ",$A298)),'[1]Segurados Civis'!$A$5:$H$2142,6,FALSE),"")</f>
        <v>370</v>
      </c>
      <c r="D298" s="12">
        <f>IFERROR(VLOOKUP(UPPER(CONCATENATE($B298," - ",$A298)),'[1]Segurados Civis'!$A$5:$H$2142,7,FALSE),"")</f>
        <v>106</v>
      </c>
      <c r="E298" s="12">
        <f>IFERROR(VLOOKUP(UPPER(CONCATENATE($B298," - ",$A298)),'[1]Segurados Civis'!$A$5:$H$2142,8,FALSE),"")</f>
        <v>27</v>
      </c>
      <c r="F298" s="12">
        <f t="shared" si="4"/>
        <v>503</v>
      </c>
      <c r="G298" s="5" t="s">
        <v>2</v>
      </c>
      <c r="H298" s="3">
        <v>0</v>
      </c>
      <c r="I298" s="3">
        <v>0</v>
      </c>
      <c r="J298" s="3">
        <v>0</v>
      </c>
      <c r="K298" s="3">
        <v>0</v>
      </c>
    </row>
    <row r="299" spans="1:11" x14ac:dyDescent="0.25">
      <c r="A299" s="5" t="s">
        <v>3143</v>
      </c>
      <c r="B299" s="5" t="s">
        <v>3303</v>
      </c>
      <c r="C299" s="12" t="str">
        <f>IFERROR(VLOOKUP(UPPER(CONCATENATE($B299," - ",$A299)),'[1]Segurados Civis'!$A$5:$H$2142,6,FALSE),"")</f>
        <v/>
      </c>
      <c r="D299" s="12" t="str">
        <f>IFERROR(VLOOKUP(UPPER(CONCATENATE($B299," - ",$A299)),'[1]Segurados Civis'!$A$5:$H$2142,7,FALSE),"")</f>
        <v/>
      </c>
      <c r="E299" s="12" t="str">
        <f>IFERROR(VLOOKUP(UPPER(CONCATENATE($B299," - ",$A299)),'[1]Segurados Civis'!$A$5:$H$2142,8,FALSE),"")</f>
        <v/>
      </c>
      <c r="F299" s="12" t="str">
        <f t="shared" si="4"/>
        <v/>
      </c>
      <c r="G299" s="5" t="s">
        <v>4</v>
      </c>
      <c r="H299" s="3">
        <v>0</v>
      </c>
      <c r="I299" s="3">
        <v>0</v>
      </c>
      <c r="J299" s="3">
        <v>0</v>
      </c>
      <c r="K299" s="3">
        <v>0</v>
      </c>
    </row>
    <row r="300" spans="1:11" x14ac:dyDescent="0.25">
      <c r="A300" s="5" t="s">
        <v>3143</v>
      </c>
      <c r="B300" s="5" t="s">
        <v>3163</v>
      </c>
      <c r="C300" s="12">
        <f>IFERROR(VLOOKUP(UPPER(CONCATENATE($B300," - ",$A300)),'[1]Segurados Civis'!$A$5:$H$2142,6,FALSE),"")</f>
        <v>520</v>
      </c>
      <c r="D300" s="12">
        <f>IFERROR(VLOOKUP(UPPER(CONCATENATE($B300," - ",$A300)),'[1]Segurados Civis'!$A$5:$H$2142,7,FALSE),"")</f>
        <v>59</v>
      </c>
      <c r="E300" s="12">
        <f>IFERROR(VLOOKUP(UPPER(CONCATENATE($B300," - ",$A300)),'[1]Segurados Civis'!$A$5:$H$2142,8,FALSE),"")</f>
        <v>20</v>
      </c>
      <c r="F300" s="12">
        <f t="shared" si="4"/>
        <v>599</v>
      </c>
      <c r="G300" s="5" t="s">
        <v>2</v>
      </c>
      <c r="H300" s="3">
        <v>1</v>
      </c>
      <c r="I300" s="3">
        <v>0</v>
      </c>
      <c r="J300" s="3">
        <v>0</v>
      </c>
      <c r="K300" s="3">
        <v>0</v>
      </c>
    </row>
    <row r="301" spans="1:11" x14ac:dyDescent="0.25">
      <c r="A301" s="5" t="s">
        <v>3143</v>
      </c>
      <c r="B301" s="5" t="s">
        <v>3190</v>
      </c>
      <c r="C301" s="12" t="str">
        <f>IFERROR(VLOOKUP(UPPER(CONCATENATE($B301," - ",$A301)),'[1]Segurados Civis'!$A$5:$H$2142,6,FALSE),"")</f>
        <v/>
      </c>
      <c r="D301" s="12" t="str">
        <f>IFERROR(VLOOKUP(UPPER(CONCATENATE($B301," - ",$A301)),'[1]Segurados Civis'!$A$5:$H$2142,7,FALSE),"")</f>
        <v/>
      </c>
      <c r="E301" s="12" t="str">
        <f>IFERROR(VLOOKUP(UPPER(CONCATENATE($B301," - ",$A301)),'[1]Segurados Civis'!$A$5:$H$2142,8,FALSE),"")</f>
        <v/>
      </c>
      <c r="F301" s="12" t="str">
        <f t="shared" si="4"/>
        <v/>
      </c>
      <c r="G301" s="5" t="s">
        <v>4</v>
      </c>
      <c r="H301" s="3">
        <v>0</v>
      </c>
      <c r="I301" s="3">
        <v>0</v>
      </c>
      <c r="J301" s="3">
        <v>0</v>
      </c>
      <c r="K301" s="3">
        <v>0</v>
      </c>
    </row>
    <row r="302" spans="1:11" x14ac:dyDescent="0.25">
      <c r="A302" s="5" t="s">
        <v>3143</v>
      </c>
      <c r="B302" s="5" t="s">
        <v>3444</v>
      </c>
      <c r="C302" s="12" t="str">
        <f>IFERROR(VLOOKUP(UPPER(CONCATENATE($B302," - ",$A302)),'[1]Segurados Civis'!$A$5:$H$2142,6,FALSE),"")</f>
        <v/>
      </c>
      <c r="D302" s="12" t="str">
        <f>IFERROR(VLOOKUP(UPPER(CONCATENATE($B302," - ",$A302)),'[1]Segurados Civis'!$A$5:$H$2142,7,FALSE),"")</f>
        <v/>
      </c>
      <c r="E302" s="12" t="str">
        <f>IFERROR(VLOOKUP(UPPER(CONCATENATE($B302," - ",$A302)),'[1]Segurados Civis'!$A$5:$H$2142,8,FALSE),"")</f>
        <v/>
      </c>
      <c r="F302" s="12" t="str">
        <f t="shared" si="4"/>
        <v/>
      </c>
      <c r="G302" s="5" t="s">
        <v>4</v>
      </c>
      <c r="H302" s="3">
        <v>0</v>
      </c>
      <c r="I302" s="3">
        <v>0</v>
      </c>
      <c r="J302" s="3">
        <v>0</v>
      </c>
      <c r="K302" s="3">
        <v>0</v>
      </c>
    </row>
    <row r="303" spans="1:11" x14ac:dyDescent="0.25">
      <c r="A303" s="5" t="s">
        <v>3143</v>
      </c>
      <c r="B303" s="5" t="s">
        <v>3371</v>
      </c>
      <c r="C303" s="12">
        <f>IFERROR(VLOOKUP(UPPER(CONCATENATE($B303," - ",$A303)),'[1]Segurados Civis'!$A$5:$H$2142,6,FALSE),"")</f>
        <v>162</v>
      </c>
      <c r="D303" s="12">
        <f>IFERROR(VLOOKUP(UPPER(CONCATENATE($B303," - ",$A303)),'[1]Segurados Civis'!$A$5:$H$2142,7,FALSE),"")</f>
        <v>28</v>
      </c>
      <c r="E303" s="12">
        <f>IFERROR(VLOOKUP(UPPER(CONCATENATE($B303," - ",$A303)),'[1]Segurados Civis'!$A$5:$H$2142,8,FALSE),"")</f>
        <v>14</v>
      </c>
      <c r="F303" s="12">
        <f t="shared" si="4"/>
        <v>204</v>
      </c>
      <c r="G303" s="5" t="s">
        <v>2</v>
      </c>
      <c r="H303" s="3">
        <v>0</v>
      </c>
      <c r="I303" s="3">
        <v>0</v>
      </c>
      <c r="J303" s="3">
        <v>0</v>
      </c>
      <c r="K303" s="3">
        <v>0</v>
      </c>
    </row>
    <row r="304" spans="1:11" x14ac:dyDescent="0.25">
      <c r="A304" s="5" t="s">
        <v>3143</v>
      </c>
      <c r="B304" s="5" t="s">
        <v>3196</v>
      </c>
      <c r="C304" s="12" t="str">
        <f>IFERROR(VLOOKUP(UPPER(CONCATENATE($B304," - ",$A304)),'[1]Segurados Civis'!$A$5:$H$2142,6,FALSE),"")</f>
        <v/>
      </c>
      <c r="D304" s="12" t="str">
        <f>IFERROR(VLOOKUP(UPPER(CONCATENATE($B304," - ",$A304)),'[1]Segurados Civis'!$A$5:$H$2142,7,FALSE),"")</f>
        <v/>
      </c>
      <c r="E304" s="12" t="str">
        <f>IFERROR(VLOOKUP(UPPER(CONCATENATE($B304," - ",$A304)),'[1]Segurados Civis'!$A$5:$H$2142,8,FALSE),"")</f>
        <v/>
      </c>
      <c r="F304" s="12" t="str">
        <f t="shared" si="4"/>
        <v/>
      </c>
      <c r="G304" s="5" t="s">
        <v>4</v>
      </c>
      <c r="H304" s="3">
        <v>0</v>
      </c>
      <c r="I304" s="3">
        <v>0</v>
      </c>
      <c r="J304" s="3">
        <v>0</v>
      </c>
      <c r="K304" s="3">
        <v>0</v>
      </c>
    </row>
    <row r="305" spans="1:11" x14ac:dyDescent="0.25">
      <c r="A305" s="5" t="s">
        <v>3143</v>
      </c>
      <c r="B305" s="5" t="s">
        <v>3183</v>
      </c>
      <c r="C305" s="12" t="str">
        <f>IFERROR(VLOOKUP(UPPER(CONCATENATE($B305," - ",$A305)),'[1]Segurados Civis'!$A$5:$H$2142,6,FALSE),"")</f>
        <v/>
      </c>
      <c r="D305" s="12" t="str">
        <f>IFERROR(VLOOKUP(UPPER(CONCATENATE($B305," - ",$A305)),'[1]Segurados Civis'!$A$5:$H$2142,7,FALSE),"")</f>
        <v/>
      </c>
      <c r="E305" s="12" t="str">
        <f>IFERROR(VLOOKUP(UPPER(CONCATENATE($B305," - ",$A305)),'[1]Segurados Civis'!$A$5:$H$2142,8,FALSE),"")</f>
        <v/>
      </c>
      <c r="F305" s="12" t="str">
        <f t="shared" si="4"/>
        <v/>
      </c>
      <c r="G305" s="5" t="s">
        <v>4</v>
      </c>
      <c r="H305" s="3">
        <v>0</v>
      </c>
      <c r="I305" s="3">
        <v>0</v>
      </c>
      <c r="J305" s="3">
        <v>0</v>
      </c>
      <c r="K305" s="3">
        <v>0</v>
      </c>
    </row>
    <row r="306" spans="1:11" x14ac:dyDescent="0.25">
      <c r="A306" s="5" t="s">
        <v>3143</v>
      </c>
      <c r="B306" s="5" t="s">
        <v>3280</v>
      </c>
      <c r="C306" s="12">
        <f>IFERROR(VLOOKUP(UPPER(CONCATENATE($B306," - ",$A306)),'[1]Segurados Civis'!$A$5:$H$2142,6,FALSE),"")</f>
        <v>174</v>
      </c>
      <c r="D306" s="12">
        <f>IFERROR(VLOOKUP(UPPER(CONCATENATE($B306," - ",$A306)),'[1]Segurados Civis'!$A$5:$H$2142,7,FALSE),"")</f>
        <v>62</v>
      </c>
      <c r="E306" s="12">
        <f>IFERROR(VLOOKUP(UPPER(CONCATENATE($B306," - ",$A306)),'[1]Segurados Civis'!$A$5:$H$2142,8,FALSE),"")</f>
        <v>9</v>
      </c>
      <c r="F306" s="12">
        <f t="shared" si="4"/>
        <v>245</v>
      </c>
      <c r="G306" s="5" t="s">
        <v>2</v>
      </c>
      <c r="H306" s="3">
        <v>1</v>
      </c>
      <c r="I306" s="3">
        <v>0</v>
      </c>
      <c r="J306" s="3">
        <v>0</v>
      </c>
      <c r="K306" s="3">
        <v>0</v>
      </c>
    </row>
    <row r="307" spans="1:11" x14ac:dyDescent="0.25">
      <c r="A307" s="5" t="s">
        <v>3143</v>
      </c>
      <c r="B307" s="5" t="s">
        <v>3496</v>
      </c>
      <c r="C307" s="12">
        <f>IFERROR(VLOOKUP(UPPER(CONCATENATE($B307," - ",$A307)),'[1]Segurados Civis'!$A$5:$H$2142,6,FALSE),"")</f>
        <v>800</v>
      </c>
      <c r="D307" s="12">
        <f>IFERROR(VLOOKUP(UPPER(CONCATENATE($B307," - ",$A307)),'[1]Segurados Civis'!$A$5:$H$2142,7,FALSE),"")</f>
        <v>179</v>
      </c>
      <c r="E307" s="12">
        <f>IFERROR(VLOOKUP(UPPER(CONCATENATE($B307," - ",$A307)),'[1]Segurados Civis'!$A$5:$H$2142,8,FALSE),"")</f>
        <v>32</v>
      </c>
      <c r="F307" s="12">
        <f t="shared" si="4"/>
        <v>1011</v>
      </c>
      <c r="G307" s="5" t="s">
        <v>2</v>
      </c>
      <c r="H307" s="3">
        <v>0</v>
      </c>
      <c r="I307" s="3">
        <v>0</v>
      </c>
      <c r="J307" s="3">
        <v>0</v>
      </c>
      <c r="K307" s="3">
        <v>0</v>
      </c>
    </row>
    <row r="308" spans="1:11" x14ac:dyDescent="0.25">
      <c r="A308" s="5" t="s">
        <v>3143</v>
      </c>
      <c r="B308" s="5" t="s">
        <v>3511</v>
      </c>
      <c r="C308" s="12">
        <f>IFERROR(VLOOKUP(UPPER(CONCATENATE($B308," - ",$A308)),'[1]Segurados Civis'!$A$5:$H$2142,6,FALSE),"")</f>
        <v>398</v>
      </c>
      <c r="D308" s="12">
        <f>IFERROR(VLOOKUP(UPPER(CONCATENATE($B308," - ",$A308)),'[1]Segurados Civis'!$A$5:$H$2142,7,FALSE),"")</f>
        <v>49</v>
      </c>
      <c r="E308" s="12">
        <f>IFERROR(VLOOKUP(UPPER(CONCATENATE($B308," - ",$A308)),'[1]Segurados Civis'!$A$5:$H$2142,8,FALSE),"")</f>
        <v>24</v>
      </c>
      <c r="F308" s="12">
        <f t="shared" si="4"/>
        <v>471</v>
      </c>
      <c r="G308" s="5" t="s">
        <v>2</v>
      </c>
      <c r="H308" s="3">
        <v>1</v>
      </c>
      <c r="I308" s="3">
        <v>0</v>
      </c>
      <c r="J308" s="3">
        <v>0</v>
      </c>
      <c r="K308" s="3">
        <v>0</v>
      </c>
    </row>
    <row r="309" spans="1:11" x14ac:dyDescent="0.25">
      <c r="A309" s="5" t="s">
        <v>3143</v>
      </c>
      <c r="B309" s="5" t="s">
        <v>3445</v>
      </c>
      <c r="C309" s="12" t="str">
        <f>IFERROR(VLOOKUP(UPPER(CONCATENATE($B309," - ",$A309)),'[1]Segurados Civis'!$A$5:$H$2142,6,FALSE),"")</f>
        <v/>
      </c>
      <c r="D309" s="12" t="str">
        <f>IFERROR(VLOOKUP(UPPER(CONCATENATE($B309," - ",$A309)),'[1]Segurados Civis'!$A$5:$H$2142,7,FALSE),"")</f>
        <v/>
      </c>
      <c r="E309" s="12" t="str">
        <f>IFERROR(VLOOKUP(UPPER(CONCATENATE($B309," - ",$A309)),'[1]Segurados Civis'!$A$5:$H$2142,8,FALSE),"")</f>
        <v/>
      </c>
      <c r="F309" s="12" t="str">
        <f t="shared" si="4"/>
        <v/>
      </c>
      <c r="G309" s="5" t="s">
        <v>4</v>
      </c>
      <c r="H309" s="3">
        <v>0</v>
      </c>
      <c r="I309" s="3">
        <v>0</v>
      </c>
      <c r="J309" s="3">
        <v>0</v>
      </c>
      <c r="K309" s="3">
        <v>0</v>
      </c>
    </row>
    <row r="310" spans="1:11" x14ac:dyDescent="0.25">
      <c r="A310" s="5" t="s">
        <v>3143</v>
      </c>
      <c r="B310" s="5" t="s">
        <v>3324</v>
      </c>
      <c r="C310" s="12" t="str">
        <f>IFERROR(VLOOKUP(UPPER(CONCATENATE($B310," - ",$A310)),'[1]Segurados Civis'!$A$5:$H$2142,6,FALSE),"")</f>
        <v/>
      </c>
      <c r="D310" s="12" t="str">
        <f>IFERROR(VLOOKUP(UPPER(CONCATENATE($B310," - ",$A310)),'[1]Segurados Civis'!$A$5:$H$2142,7,FALSE),"")</f>
        <v/>
      </c>
      <c r="E310" s="12" t="str">
        <f>IFERROR(VLOOKUP(UPPER(CONCATENATE($B310," - ",$A310)),'[1]Segurados Civis'!$A$5:$H$2142,8,FALSE),"")</f>
        <v/>
      </c>
      <c r="F310" s="12" t="str">
        <f t="shared" si="4"/>
        <v/>
      </c>
      <c r="G310" s="5" t="s">
        <v>4</v>
      </c>
      <c r="H310" s="3">
        <v>0</v>
      </c>
      <c r="I310" s="3">
        <v>0</v>
      </c>
      <c r="J310" s="3">
        <v>0</v>
      </c>
      <c r="K310" s="3">
        <v>0</v>
      </c>
    </row>
    <row r="311" spans="1:11" x14ac:dyDescent="0.25">
      <c r="A311" s="5" t="s">
        <v>3143</v>
      </c>
      <c r="B311" s="5" t="s">
        <v>3276</v>
      </c>
      <c r="C311" s="12">
        <f>IFERROR(VLOOKUP(UPPER(CONCATENATE($B311," - ",$A311)),'[1]Segurados Civis'!$A$5:$H$2142,6,FALSE),"")</f>
        <v>426</v>
      </c>
      <c r="D311" s="12">
        <f>IFERROR(VLOOKUP(UPPER(CONCATENATE($B311," - ",$A311)),'[1]Segurados Civis'!$A$5:$H$2142,7,FALSE),"")</f>
        <v>128</v>
      </c>
      <c r="E311" s="12">
        <f>IFERROR(VLOOKUP(UPPER(CONCATENATE($B311," - ",$A311)),'[1]Segurados Civis'!$A$5:$H$2142,8,FALSE),"")</f>
        <v>28</v>
      </c>
      <c r="F311" s="12">
        <f t="shared" si="4"/>
        <v>582</v>
      </c>
      <c r="G311" s="5" t="s">
        <v>2</v>
      </c>
      <c r="H311" s="3">
        <v>0</v>
      </c>
      <c r="I311" s="3">
        <v>0</v>
      </c>
      <c r="J311" s="3">
        <v>0</v>
      </c>
      <c r="K311" s="3">
        <v>0</v>
      </c>
    </row>
    <row r="312" spans="1:11" x14ac:dyDescent="0.25">
      <c r="A312" s="5" t="s">
        <v>3143</v>
      </c>
      <c r="B312" s="5" t="s">
        <v>3304</v>
      </c>
      <c r="C312" s="12" t="str">
        <f>IFERROR(VLOOKUP(UPPER(CONCATENATE($B312," - ",$A312)),'[1]Segurados Civis'!$A$5:$H$2142,6,FALSE),"")</f>
        <v/>
      </c>
      <c r="D312" s="12" t="str">
        <f>IFERROR(VLOOKUP(UPPER(CONCATENATE($B312," - ",$A312)),'[1]Segurados Civis'!$A$5:$H$2142,7,FALSE),"")</f>
        <v/>
      </c>
      <c r="E312" s="12" t="str">
        <f>IFERROR(VLOOKUP(UPPER(CONCATENATE($B312," - ",$A312)),'[1]Segurados Civis'!$A$5:$H$2142,8,FALSE),"")</f>
        <v/>
      </c>
      <c r="F312" s="12" t="str">
        <f t="shared" si="4"/>
        <v/>
      </c>
      <c r="G312" s="5" t="s">
        <v>4</v>
      </c>
      <c r="H312" s="3">
        <v>0</v>
      </c>
      <c r="I312" s="3">
        <v>0</v>
      </c>
      <c r="J312" s="3">
        <v>0</v>
      </c>
      <c r="K312" s="3">
        <v>0</v>
      </c>
    </row>
    <row r="313" spans="1:11" x14ac:dyDescent="0.25">
      <c r="A313" s="5" t="s">
        <v>3143</v>
      </c>
      <c r="B313" s="5" t="s">
        <v>3154</v>
      </c>
      <c r="C313" s="12">
        <f>IFERROR(VLOOKUP(UPPER(CONCATENATE($B313," - ",$A313)),'[1]Segurados Civis'!$A$5:$H$2142,6,FALSE),"")</f>
        <v>471</v>
      </c>
      <c r="D313" s="12">
        <f>IFERROR(VLOOKUP(UPPER(CONCATENATE($B313," - ",$A313)),'[1]Segurados Civis'!$A$5:$H$2142,7,FALSE),"")</f>
        <v>32</v>
      </c>
      <c r="E313" s="12">
        <f>IFERROR(VLOOKUP(UPPER(CONCATENATE($B313," - ",$A313)),'[1]Segurados Civis'!$A$5:$H$2142,8,FALSE),"")</f>
        <v>21</v>
      </c>
      <c r="F313" s="12">
        <f t="shared" si="4"/>
        <v>524</v>
      </c>
      <c r="G313" s="5" t="s">
        <v>2</v>
      </c>
      <c r="H313" s="3">
        <v>0</v>
      </c>
      <c r="I313" s="3">
        <v>0</v>
      </c>
      <c r="J313" s="3">
        <v>0</v>
      </c>
      <c r="K313" s="3">
        <v>0</v>
      </c>
    </row>
    <row r="314" spans="1:11" x14ac:dyDescent="0.25">
      <c r="A314" s="5" t="s">
        <v>3143</v>
      </c>
      <c r="B314" s="5" t="s">
        <v>3512</v>
      </c>
      <c r="C314" s="12">
        <f>IFERROR(VLOOKUP(UPPER(CONCATENATE($B314," - ",$A314)),'[1]Segurados Civis'!$A$5:$H$2142,6,FALSE),"")</f>
        <v>206</v>
      </c>
      <c r="D314" s="12">
        <f>IFERROR(VLOOKUP(UPPER(CONCATENATE($B314," - ",$A314)),'[1]Segurados Civis'!$A$5:$H$2142,7,FALSE),"")</f>
        <v>35</v>
      </c>
      <c r="E314" s="12">
        <f>IFERROR(VLOOKUP(UPPER(CONCATENATE($B314," - ",$A314)),'[1]Segurados Civis'!$A$5:$H$2142,8,FALSE),"")</f>
        <v>11</v>
      </c>
      <c r="F314" s="12">
        <f t="shared" si="4"/>
        <v>252</v>
      </c>
      <c r="G314" s="5" t="s">
        <v>2</v>
      </c>
      <c r="H314" s="3">
        <v>0</v>
      </c>
      <c r="I314" s="3">
        <v>0</v>
      </c>
      <c r="J314" s="3">
        <v>0</v>
      </c>
      <c r="K314" s="3">
        <v>0</v>
      </c>
    </row>
    <row r="315" spans="1:11" x14ac:dyDescent="0.25">
      <c r="A315" s="5" t="s">
        <v>3143</v>
      </c>
      <c r="B315" s="5" t="s">
        <v>3506</v>
      </c>
      <c r="C315" s="12" t="str">
        <f>IFERROR(VLOOKUP(UPPER(CONCATENATE($B315," - ",$A315)),'[1]Segurados Civis'!$A$5:$H$2142,6,FALSE),"")</f>
        <v/>
      </c>
      <c r="D315" s="12" t="str">
        <f>IFERROR(VLOOKUP(UPPER(CONCATENATE($B315," - ",$A315)),'[1]Segurados Civis'!$A$5:$H$2142,7,FALSE),"")</f>
        <v/>
      </c>
      <c r="E315" s="12" t="str">
        <f>IFERROR(VLOOKUP(UPPER(CONCATENATE($B315," - ",$A315)),'[1]Segurados Civis'!$A$5:$H$2142,8,FALSE),"")</f>
        <v/>
      </c>
      <c r="F315" s="12" t="str">
        <f t="shared" si="4"/>
        <v/>
      </c>
      <c r="G315" s="5" t="s">
        <v>4</v>
      </c>
      <c r="H315" s="3">
        <v>0</v>
      </c>
      <c r="I315" s="3">
        <v>0</v>
      </c>
      <c r="J315" s="3">
        <v>0</v>
      </c>
      <c r="K315" s="3">
        <v>0</v>
      </c>
    </row>
    <row r="316" spans="1:11" x14ac:dyDescent="0.25">
      <c r="A316" s="5" t="s">
        <v>3143</v>
      </c>
      <c r="B316" s="5" t="s">
        <v>2223</v>
      </c>
      <c r="C316" s="12">
        <f>IFERROR(VLOOKUP(UPPER(CONCATENATE($B316," - ",$A316)),'[1]Segurados Civis'!$A$5:$H$2142,6,FALSE),"")</f>
        <v>806</v>
      </c>
      <c r="D316" s="12">
        <f>IFERROR(VLOOKUP(UPPER(CONCATENATE($B316," - ",$A316)),'[1]Segurados Civis'!$A$5:$H$2142,7,FALSE),"")</f>
        <v>233</v>
      </c>
      <c r="E316" s="12">
        <f>IFERROR(VLOOKUP(UPPER(CONCATENATE($B316," - ",$A316)),'[1]Segurados Civis'!$A$5:$H$2142,8,FALSE),"")</f>
        <v>62</v>
      </c>
      <c r="F316" s="12">
        <f t="shared" si="4"/>
        <v>1101</v>
      </c>
      <c r="G316" s="5" t="s">
        <v>2</v>
      </c>
      <c r="H316" s="3">
        <v>0</v>
      </c>
      <c r="I316" s="3">
        <v>0</v>
      </c>
      <c r="J316" s="3">
        <v>0</v>
      </c>
      <c r="K316" s="3">
        <v>0</v>
      </c>
    </row>
    <row r="317" spans="1:11" x14ac:dyDescent="0.25">
      <c r="A317" s="5" t="s">
        <v>3143</v>
      </c>
      <c r="B317" s="5" t="s">
        <v>3237</v>
      </c>
      <c r="C317" s="12">
        <f>IFERROR(VLOOKUP(UPPER(CONCATENATE($B317," - ",$A317)),'[1]Segurados Civis'!$A$5:$H$2142,6,FALSE),"")</f>
        <v>1506</v>
      </c>
      <c r="D317" s="12">
        <f>IFERROR(VLOOKUP(UPPER(CONCATENATE($B317," - ",$A317)),'[1]Segurados Civis'!$A$5:$H$2142,7,FALSE),"")</f>
        <v>207</v>
      </c>
      <c r="E317" s="12">
        <f>IFERROR(VLOOKUP(UPPER(CONCATENATE($B317," - ",$A317)),'[1]Segurados Civis'!$A$5:$H$2142,8,FALSE),"")</f>
        <v>25</v>
      </c>
      <c r="F317" s="12">
        <f t="shared" si="4"/>
        <v>1738</v>
      </c>
      <c r="G317" s="5" t="s">
        <v>2</v>
      </c>
      <c r="H317" s="3">
        <v>1</v>
      </c>
      <c r="I317" s="3">
        <v>0</v>
      </c>
      <c r="J317" s="3">
        <v>0</v>
      </c>
      <c r="K317" s="3">
        <v>0</v>
      </c>
    </row>
    <row r="318" spans="1:11" x14ac:dyDescent="0.25">
      <c r="A318" s="5" t="s">
        <v>3143</v>
      </c>
      <c r="B318" s="5" t="s">
        <v>3383</v>
      </c>
      <c r="C318" s="12">
        <f>IFERROR(VLOOKUP(UPPER(CONCATENATE($B318," - ",$A318)),'[1]Segurados Civis'!$A$5:$H$2142,6,FALSE),"")</f>
        <v>427</v>
      </c>
      <c r="D318" s="12">
        <f>IFERROR(VLOOKUP(UPPER(CONCATENATE($B318," - ",$A318)),'[1]Segurados Civis'!$A$5:$H$2142,7,FALSE),"")</f>
        <v>101</v>
      </c>
      <c r="E318" s="12">
        <f>IFERROR(VLOOKUP(UPPER(CONCATENATE($B318," - ",$A318)),'[1]Segurados Civis'!$A$5:$H$2142,8,FALSE),"")</f>
        <v>16</v>
      </c>
      <c r="F318" s="12">
        <f t="shared" si="4"/>
        <v>544</v>
      </c>
      <c r="G318" s="5" t="s">
        <v>2</v>
      </c>
      <c r="H318" s="3">
        <v>0</v>
      </c>
      <c r="I318" s="3">
        <v>0</v>
      </c>
      <c r="J318" s="3">
        <v>0</v>
      </c>
      <c r="K318" s="3">
        <v>0</v>
      </c>
    </row>
    <row r="319" spans="1:11" x14ac:dyDescent="0.25">
      <c r="A319" s="5" t="s">
        <v>3143</v>
      </c>
      <c r="B319" s="5" t="s">
        <v>3378</v>
      </c>
      <c r="C319" s="12" t="str">
        <f>IFERROR(VLOOKUP(UPPER(CONCATENATE($B319," - ",$A319)),'[1]Segurados Civis'!$A$5:$H$2142,6,FALSE),"")</f>
        <v/>
      </c>
      <c r="D319" s="12" t="str">
        <f>IFERROR(VLOOKUP(UPPER(CONCATENATE($B319," - ",$A319)),'[1]Segurados Civis'!$A$5:$H$2142,7,FALSE),"")</f>
        <v/>
      </c>
      <c r="E319" s="12" t="str">
        <f>IFERROR(VLOOKUP(UPPER(CONCATENATE($B319," - ",$A319)),'[1]Segurados Civis'!$A$5:$H$2142,8,FALSE),"")</f>
        <v/>
      </c>
      <c r="F319" s="12" t="str">
        <f t="shared" si="4"/>
        <v/>
      </c>
      <c r="G319" s="5" t="s">
        <v>4</v>
      </c>
      <c r="H319" s="3">
        <v>0</v>
      </c>
      <c r="I319" s="3">
        <v>0</v>
      </c>
      <c r="J319" s="3">
        <v>0</v>
      </c>
      <c r="K319" s="3">
        <v>0</v>
      </c>
    </row>
    <row r="320" spans="1:11" x14ac:dyDescent="0.25">
      <c r="A320" s="5" t="s">
        <v>3143</v>
      </c>
      <c r="B320" s="5" t="s">
        <v>3202</v>
      </c>
      <c r="C320" s="12" t="str">
        <f>IFERROR(VLOOKUP(UPPER(CONCATENATE($B320," - ",$A320)),'[1]Segurados Civis'!$A$5:$H$2142,6,FALSE),"")</f>
        <v/>
      </c>
      <c r="D320" s="12" t="str">
        <f>IFERROR(VLOOKUP(UPPER(CONCATENATE($B320," - ",$A320)),'[1]Segurados Civis'!$A$5:$H$2142,7,FALSE),"")</f>
        <v/>
      </c>
      <c r="E320" s="12" t="str">
        <f>IFERROR(VLOOKUP(UPPER(CONCATENATE($B320," - ",$A320)),'[1]Segurados Civis'!$A$5:$H$2142,8,FALSE),"")</f>
        <v/>
      </c>
      <c r="F320" s="12" t="str">
        <f t="shared" si="4"/>
        <v/>
      </c>
      <c r="G320" s="5" t="s">
        <v>4</v>
      </c>
      <c r="H320" s="3">
        <v>0</v>
      </c>
      <c r="I320" s="3">
        <v>0</v>
      </c>
      <c r="J320" s="3">
        <v>0</v>
      </c>
      <c r="K320" s="3">
        <v>0</v>
      </c>
    </row>
    <row r="321" spans="1:11" x14ac:dyDescent="0.25">
      <c r="A321" s="5" t="s">
        <v>3143</v>
      </c>
      <c r="B321" s="5" t="s">
        <v>3387</v>
      </c>
      <c r="C321" s="12" t="str">
        <f>IFERROR(VLOOKUP(UPPER(CONCATENATE($B321," - ",$A321)),'[1]Segurados Civis'!$A$5:$H$2142,6,FALSE),"")</f>
        <v/>
      </c>
      <c r="D321" s="12" t="str">
        <f>IFERROR(VLOOKUP(UPPER(CONCATENATE($B321," - ",$A321)),'[1]Segurados Civis'!$A$5:$H$2142,7,FALSE),"")</f>
        <v/>
      </c>
      <c r="E321" s="12" t="str">
        <f>IFERROR(VLOOKUP(UPPER(CONCATENATE($B321," - ",$A321)),'[1]Segurados Civis'!$A$5:$H$2142,8,FALSE),"")</f>
        <v/>
      </c>
      <c r="F321" s="12" t="str">
        <f t="shared" si="4"/>
        <v/>
      </c>
      <c r="G321" s="5" t="s">
        <v>4</v>
      </c>
      <c r="H321" s="3">
        <v>0</v>
      </c>
      <c r="I321" s="3">
        <v>0</v>
      </c>
      <c r="J321" s="3">
        <v>0</v>
      </c>
      <c r="K321" s="3">
        <v>0</v>
      </c>
    </row>
    <row r="322" spans="1:11" x14ac:dyDescent="0.25">
      <c r="A322" s="5" t="s">
        <v>3143</v>
      </c>
      <c r="B322" s="5" t="s">
        <v>3209</v>
      </c>
      <c r="C322" s="12" t="str">
        <f>IFERROR(VLOOKUP(UPPER(CONCATENATE($B322," - ",$A322)),'[1]Segurados Civis'!$A$5:$H$2142,6,FALSE),"")</f>
        <v/>
      </c>
      <c r="D322" s="12" t="str">
        <f>IFERROR(VLOOKUP(UPPER(CONCATENATE($B322," - ",$A322)),'[1]Segurados Civis'!$A$5:$H$2142,7,FALSE),"")</f>
        <v/>
      </c>
      <c r="E322" s="12" t="str">
        <f>IFERROR(VLOOKUP(UPPER(CONCATENATE($B322," - ",$A322)),'[1]Segurados Civis'!$A$5:$H$2142,8,FALSE),"")</f>
        <v/>
      </c>
      <c r="F322" s="12" t="str">
        <f t="shared" si="4"/>
        <v/>
      </c>
      <c r="G322" s="5" t="s">
        <v>4</v>
      </c>
      <c r="H322" s="3">
        <v>0</v>
      </c>
      <c r="I322" s="3">
        <v>0</v>
      </c>
      <c r="J322" s="3">
        <v>0</v>
      </c>
      <c r="K322" s="3">
        <v>0</v>
      </c>
    </row>
    <row r="323" spans="1:11" x14ac:dyDescent="0.25">
      <c r="A323" s="5" t="s">
        <v>3143</v>
      </c>
      <c r="B323" s="5" t="s">
        <v>3179</v>
      </c>
      <c r="C323" s="12" t="str">
        <f>IFERROR(VLOOKUP(UPPER(CONCATENATE($B323," - ",$A323)),'[1]Segurados Civis'!$A$5:$H$2142,6,FALSE),"")</f>
        <v/>
      </c>
      <c r="D323" s="12" t="str">
        <f>IFERROR(VLOOKUP(UPPER(CONCATENATE($B323," - ",$A323)),'[1]Segurados Civis'!$A$5:$H$2142,7,FALSE),"")</f>
        <v/>
      </c>
      <c r="E323" s="12" t="str">
        <f>IFERROR(VLOOKUP(UPPER(CONCATENATE($B323," - ",$A323)),'[1]Segurados Civis'!$A$5:$H$2142,8,FALSE),"")</f>
        <v/>
      </c>
      <c r="F323" s="12" t="str">
        <f t="shared" ref="F323:F386" si="5">IF(SUM(C323:E323)=0,"",SUM(C323:E323))</f>
        <v/>
      </c>
      <c r="G323" s="5" t="s">
        <v>4</v>
      </c>
      <c r="H323" s="3">
        <v>0</v>
      </c>
      <c r="I323" s="3">
        <v>0</v>
      </c>
      <c r="J323" s="3">
        <v>1</v>
      </c>
      <c r="K323" s="3">
        <v>0</v>
      </c>
    </row>
    <row r="324" spans="1:11" x14ac:dyDescent="0.25">
      <c r="A324" s="5" t="s">
        <v>3143</v>
      </c>
      <c r="B324" s="5" t="s">
        <v>3334</v>
      </c>
      <c r="C324" s="12" t="str">
        <f>IFERROR(VLOOKUP(UPPER(CONCATENATE($B324," - ",$A324)),'[1]Segurados Civis'!$A$5:$H$2142,6,FALSE),"")</f>
        <v/>
      </c>
      <c r="D324" s="12" t="str">
        <f>IFERROR(VLOOKUP(UPPER(CONCATENATE($B324," - ",$A324)),'[1]Segurados Civis'!$A$5:$H$2142,7,FALSE),"")</f>
        <v/>
      </c>
      <c r="E324" s="12" t="str">
        <f>IFERROR(VLOOKUP(UPPER(CONCATENATE($B324," - ",$A324)),'[1]Segurados Civis'!$A$5:$H$2142,8,FALSE),"")</f>
        <v/>
      </c>
      <c r="F324" s="12" t="str">
        <f t="shared" si="5"/>
        <v/>
      </c>
      <c r="G324" s="5" t="s">
        <v>4</v>
      </c>
      <c r="H324" s="3">
        <v>0</v>
      </c>
      <c r="I324" s="3">
        <v>0</v>
      </c>
      <c r="J324" s="3">
        <v>0</v>
      </c>
      <c r="K324" s="3">
        <v>0</v>
      </c>
    </row>
    <row r="325" spans="1:11" x14ac:dyDescent="0.25">
      <c r="A325" s="5" t="s">
        <v>3143</v>
      </c>
      <c r="B325" s="5" t="s">
        <v>3292</v>
      </c>
      <c r="C325" s="12" t="str">
        <f>IFERROR(VLOOKUP(UPPER(CONCATENATE($B325," - ",$A325)),'[1]Segurados Civis'!$A$5:$H$2142,6,FALSE),"")</f>
        <v/>
      </c>
      <c r="D325" s="12" t="str">
        <f>IFERROR(VLOOKUP(UPPER(CONCATENATE($B325," - ",$A325)),'[1]Segurados Civis'!$A$5:$H$2142,7,FALSE),"")</f>
        <v/>
      </c>
      <c r="E325" s="12" t="str">
        <f>IFERROR(VLOOKUP(UPPER(CONCATENATE($B325," - ",$A325)),'[1]Segurados Civis'!$A$5:$H$2142,8,FALSE),"")</f>
        <v/>
      </c>
      <c r="F325" s="12" t="str">
        <f t="shared" si="5"/>
        <v/>
      </c>
      <c r="G325" s="5" t="s">
        <v>4</v>
      </c>
      <c r="H325" s="3">
        <v>0</v>
      </c>
      <c r="I325" s="3">
        <v>0</v>
      </c>
      <c r="J325" s="3">
        <v>0</v>
      </c>
      <c r="K325" s="3">
        <v>0</v>
      </c>
    </row>
    <row r="326" spans="1:11" x14ac:dyDescent="0.25">
      <c r="A326" s="5" t="s">
        <v>3143</v>
      </c>
      <c r="B326" s="5" t="s">
        <v>3415</v>
      </c>
      <c r="C326" s="12" t="str">
        <f>IFERROR(VLOOKUP(UPPER(CONCATENATE($B326," - ",$A326)),'[1]Segurados Civis'!$A$5:$H$2142,6,FALSE),"")</f>
        <v/>
      </c>
      <c r="D326" s="12" t="str">
        <f>IFERROR(VLOOKUP(UPPER(CONCATENATE($B326," - ",$A326)),'[1]Segurados Civis'!$A$5:$H$2142,7,FALSE),"")</f>
        <v/>
      </c>
      <c r="E326" s="12" t="str">
        <f>IFERROR(VLOOKUP(UPPER(CONCATENATE($B326," - ",$A326)),'[1]Segurados Civis'!$A$5:$H$2142,8,FALSE),"")</f>
        <v/>
      </c>
      <c r="F326" s="12" t="str">
        <f t="shared" si="5"/>
        <v/>
      </c>
      <c r="G326" s="5" t="s">
        <v>4</v>
      </c>
      <c r="H326" s="3">
        <v>0</v>
      </c>
      <c r="I326" s="3">
        <v>0</v>
      </c>
      <c r="J326" s="3">
        <v>0</v>
      </c>
      <c r="K326" s="3">
        <v>0</v>
      </c>
    </row>
    <row r="327" spans="1:11" x14ac:dyDescent="0.25">
      <c r="A327" s="5" t="s">
        <v>3143</v>
      </c>
      <c r="B327" s="5" t="s">
        <v>3168</v>
      </c>
      <c r="C327" s="12" t="str">
        <f>IFERROR(VLOOKUP(UPPER(CONCATENATE($B327," - ",$A327)),'[1]Segurados Civis'!$A$5:$H$2142,6,FALSE),"")</f>
        <v/>
      </c>
      <c r="D327" s="12" t="str">
        <f>IFERROR(VLOOKUP(UPPER(CONCATENATE($B327," - ",$A327)),'[1]Segurados Civis'!$A$5:$H$2142,7,FALSE),"")</f>
        <v/>
      </c>
      <c r="E327" s="12" t="str">
        <f>IFERROR(VLOOKUP(UPPER(CONCATENATE($B327," - ",$A327)),'[1]Segurados Civis'!$A$5:$H$2142,8,FALSE),"")</f>
        <v/>
      </c>
      <c r="F327" s="12" t="str">
        <f t="shared" si="5"/>
        <v/>
      </c>
      <c r="G327" s="5" t="s">
        <v>4</v>
      </c>
      <c r="H327" s="3">
        <v>0</v>
      </c>
      <c r="I327" s="3">
        <v>0</v>
      </c>
      <c r="J327" s="3">
        <v>0</v>
      </c>
      <c r="K327" s="3">
        <v>0</v>
      </c>
    </row>
    <row r="328" spans="1:11" x14ac:dyDescent="0.25">
      <c r="A328" s="5" t="s">
        <v>3143</v>
      </c>
      <c r="B328" s="5" t="s">
        <v>3144</v>
      </c>
      <c r="C328" s="12">
        <f>IFERROR(VLOOKUP(UPPER(CONCATENATE($B328," - ",$A328)),'[1]Segurados Civis'!$A$5:$H$2142,6,FALSE),"")</f>
        <v>301</v>
      </c>
      <c r="D328" s="12">
        <f>IFERROR(VLOOKUP(UPPER(CONCATENATE($B328," - ",$A328)),'[1]Segurados Civis'!$A$5:$H$2142,7,FALSE),"")</f>
        <v>105</v>
      </c>
      <c r="E328" s="12">
        <f>IFERROR(VLOOKUP(UPPER(CONCATENATE($B328," - ",$A328)),'[1]Segurados Civis'!$A$5:$H$2142,8,FALSE),"")</f>
        <v>19</v>
      </c>
      <c r="F328" s="12">
        <f t="shared" si="5"/>
        <v>425</v>
      </c>
      <c r="G328" s="5" t="s">
        <v>2</v>
      </c>
      <c r="H328" s="3">
        <v>0</v>
      </c>
      <c r="I328" s="3">
        <v>0</v>
      </c>
      <c r="J328" s="3">
        <v>0</v>
      </c>
      <c r="K328" s="3">
        <v>0</v>
      </c>
    </row>
    <row r="329" spans="1:11" x14ac:dyDescent="0.25">
      <c r="A329" s="5" t="s">
        <v>3143</v>
      </c>
      <c r="B329" s="5" t="s">
        <v>1340</v>
      </c>
      <c r="C329" s="12" t="str">
        <f>IFERROR(VLOOKUP(UPPER(CONCATENATE($B329," - ",$A329)),'[1]Segurados Civis'!$A$5:$H$2142,6,FALSE),"")</f>
        <v/>
      </c>
      <c r="D329" s="12" t="str">
        <f>IFERROR(VLOOKUP(UPPER(CONCATENATE($B329," - ",$A329)),'[1]Segurados Civis'!$A$5:$H$2142,7,FALSE),"")</f>
        <v/>
      </c>
      <c r="E329" s="12" t="str">
        <f>IFERROR(VLOOKUP(UPPER(CONCATENATE($B329," - ",$A329)),'[1]Segurados Civis'!$A$5:$H$2142,8,FALSE),"")</f>
        <v/>
      </c>
      <c r="F329" s="12" t="str">
        <f t="shared" si="5"/>
        <v/>
      </c>
      <c r="G329" s="5" t="s">
        <v>4</v>
      </c>
      <c r="H329" s="3">
        <v>0</v>
      </c>
      <c r="I329" s="3">
        <v>0</v>
      </c>
      <c r="J329" s="3">
        <v>0</v>
      </c>
      <c r="K329" s="3">
        <v>0</v>
      </c>
    </row>
    <row r="330" spans="1:11" x14ac:dyDescent="0.25">
      <c r="A330" s="5" t="s">
        <v>3143</v>
      </c>
      <c r="B330" s="5" t="s">
        <v>587</v>
      </c>
      <c r="C330" s="12" t="str">
        <f>IFERROR(VLOOKUP(UPPER(CONCATENATE($B330," - ",$A330)),'[1]Segurados Civis'!$A$5:$H$2142,6,FALSE),"")</f>
        <v/>
      </c>
      <c r="D330" s="12" t="str">
        <f>IFERROR(VLOOKUP(UPPER(CONCATENATE($B330," - ",$A330)),'[1]Segurados Civis'!$A$5:$H$2142,7,FALSE),"")</f>
        <v/>
      </c>
      <c r="E330" s="12" t="str">
        <f>IFERROR(VLOOKUP(UPPER(CONCATENATE($B330," - ",$A330)),'[1]Segurados Civis'!$A$5:$H$2142,8,FALSE),"")</f>
        <v/>
      </c>
      <c r="F330" s="12" t="str">
        <f t="shared" si="5"/>
        <v/>
      </c>
      <c r="G330" s="5" t="s">
        <v>4</v>
      </c>
      <c r="H330" s="3">
        <v>0</v>
      </c>
      <c r="I330" s="3">
        <v>0</v>
      </c>
      <c r="J330" s="3">
        <v>0</v>
      </c>
      <c r="K330" s="3">
        <v>0</v>
      </c>
    </row>
    <row r="331" spans="1:11" x14ac:dyDescent="0.25">
      <c r="A331" s="5" t="s">
        <v>3143</v>
      </c>
      <c r="B331" s="5" t="s">
        <v>3477</v>
      </c>
      <c r="C331" s="12" t="str">
        <f>IFERROR(VLOOKUP(UPPER(CONCATENATE($B331," - ",$A331)),'[1]Segurados Civis'!$A$5:$H$2142,6,FALSE),"")</f>
        <v/>
      </c>
      <c r="D331" s="12" t="str">
        <f>IFERROR(VLOOKUP(UPPER(CONCATENATE($B331," - ",$A331)),'[1]Segurados Civis'!$A$5:$H$2142,7,FALSE),"")</f>
        <v/>
      </c>
      <c r="E331" s="12" t="str">
        <f>IFERROR(VLOOKUP(UPPER(CONCATENATE($B331," - ",$A331)),'[1]Segurados Civis'!$A$5:$H$2142,8,FALSE),"")</f>
        <v/>
      </c>
      <c r="F331" s="12" t="str">
        <f t="shared" si="5"/>
        <v/>
      </c>
      <c r="G331" s="5" t="s">
        <v>4</v>
      </c>
      <c r="H331" s="3">
        <v>0</v>
      </c>
      <c r="I331" s="3">
        <v>0</v>
      </c>
      <c r="J331" s="3">
        <v>0</v>
      </c>
      <c r="K331" s="3">
        <v>0</v>
      </c>
    </row>
    <row r="332" spans="1:11" x14ac:dyDescent="0.25">
      <c r="A332" s="5" t="s">
        <v>3143</v>
      </c>
      <c r="B332" s="5" t="s">
        <v>3335</v>
      </c>
      <c r="C332" s="12">
        <f>IFERROR(VLOOKUP(UPPER(CONCATENATE($B332," - ",$A332)),'[1]Segurados Civis'!$A$5:$H$2142,6,FALSE),"")</f>
        <v>389</v>
      </c>
      <c r="D332" s="12">
        <f>IFERROR(VLOOKUP(UPPER(CONCATENATE($B332," - ",$A332)),'[1]Segurados Civis'!$A$5:$H$2142,7,FALSE),"")</f>
        <v>26</v>
      </c>
      <c r="E332" s="12">
        <f>IFERROR(VLOOKUP(UPPER(CONCATENATE($B332," - ",$A332)),'[1]Segurados Civis'!$A$5:$H$2142,8,FALSE),"")</f>
        <v>0</v>
      </c>
      <c r="F332" s="12">
        <f t="shared" si="5"/>
        <v>415</v>
      </c>
      <c r="G332" s="5" t="s">
        <v>2</v>
      </c>
      <c r="H332" s="3">
        <v>0</v>
      </c>
      <c r="I332" s="3">
        <v>0</v>
      </c>
      <c r="J332" s="3">
        <v>0</v>
      </c>
      <c r="K332" s="3">
        <v>0</v>
      </c>
    </row>
    <row r="333" spans="1:11" x14ac:dyDescent="0.25">
      <c r="A333" s="5" t="s">
        <v>3143</v>
      </c>
      <c r="B333" s="5" t="s">
        <v>3457</v>
      </c>
      <c r="C333" s="12" t="str">
        <f>IFERROR(VLOOKUP(UPPER(CONCATENATE($B333," - ",$A333)),'[1]Segurados Civis'!$A$5:$H$2142,6,FALSE),"")</f>
        <v/>
      </c>
      <c r="D333" s="12" t="str">
        <f>IFERROR(VLOOKUP(UPPER(CONCATENATE($B333," - ",$A333)),'[1]Segurados Civis'!$A$5:$H$2142,7,FALSE),"")</f>
        <v/>
      </c>
      <c r="E333" s="12" t="str">
        <f>IFERROR(VLOOKUP(UPPER(CONCATENATE($B333," - ",$A333)),'[1]Segurados Civis'!$A$5:$H$2142,8,FALSE),"")</f>
        <v/>
      </c>
      <c r="F333" s="12" t="str">
        <f t="shared" si="5"/>
        <v/>
      </c>
      <c r="G333" s="5" t="s">
        <v>4</v>
      </c>
      <c r="H333" s="3">
        <v>0</v>
      </c>
      <c r="I333" s="3">
        <v>0</v>
      </c>
      <c r="J333" s="3">
        <v>0</v>
      </c>
      <c r="K333" s="3">
        <v>0</v>
      </c>
    </row>
    <row r="334" spans="1:11" x14ac:dyDescent="0.25">
      <c r="A334" s="5" t="s">
        <v>3143</v>
      </c>
      <c r="B334" s="5" t="s">
        <v>3486</v>
      </c>
      <c r="C334" s="12" t="str">
        <f>IFERROR(VLOOKUP(UPPER(CONCATENATE($B334," - ",$A334)),'[1]Segurados Civis'!$A$5:$H$2142,6,FALSE),"")</f>
        <v/>
      </c>
      <c r="D334" s="12" t="str">
        <f>IFERROR(VLOOKUP(UPPER(CONCATENATE($B334," - ",$A334)),'[1]Segurados Civis'!$A$5:$H$2142,7,FALSE),"")</f>
        <v/>
      </c>
      <c r="E334" s="12" t="str">
        <f>IFERROR(VLOOKUP(UPPER(CONCATENATE($B334," - ",$A334)),'[1]Segurados Civis'!$A$5:$H$2142,8,FALSE),"")</f>
        <v/>
      </c>
      <c r="F334" s="12" t="str">
        <f t="shared" si="5"/>
        <v/>
      </c>
      <c r="G334" s="5" t="s">
        <v>2</v>
      </c>
      <c r="H334" s="3">
        <v>0</v>
      </c>
      <c r="I334" s="3">
        <v>0</v>
      </c>
      <c r="J334" s="3">
        <v>0</v>
      </c>
      <c r="K334" s="3">
        <v>0</v>
      </c>
    </row>
    <row r="335" spans="1:11" x14ac:dyDescent="0.25">
      <c r="A335" s="5" t="s">
        <v>3143</v>
      </c>
      <c r="B335" s="5" t="s">
        <v>3478</v>
      </c>
      <c r="C335" s="12" t="str">
        <f>IFERROR(VLOOKUP(UPPER(CONCATENATE($B335," - ",$A335)),'[1]Segurados Civis'!$A$5:$H$2142,6,FALSE),"")</f>
        <v/>
      </c>
      <c r="D335" s="12" t="str">
        <f>IFERROR(VLOOKUP(UPPER(CONCATENATE($B335," - ",$A335)),'[1]Segurados Civis'!$A$5:$H$2142,7,FALSE),"")</f>
        <v/>
      </c>
      <c r="E335" s="12" t="str">
        <f>IFERROR(VLOOKUP(UPPER(CONCATENATE($B335," - ",$A335)),'[1]Segurados Civis'!$A$5:$H$2142,8,FALSE),"")</f>
        <v/>
      </c>
      <c r="F335" s="12" t="str">
        <f t="shared" si="5"/>
        <v/>
      </c>
      <c r="G335" s="5" t="s">
        <v>4</v>
      </c>
      <c r="H335" s="3">
        <v>0</v>
      </c>
      <c r="I335" s="3">
        <v>0</v>
      </c>
      <c r="J335" s="3">
        <v>0</v>
      </c>
      <c r="K335" s="3">
        <v>0</v>
      </c>
    </row>
    <row r="336" spans="1:11" x14ac:dyDescent="0.25">
      <c r="A336" s="5" t="s">
        <v>3143</v>
      </c>
      <c r="B336" s="5" t="s">
        <v>3483</v>
      </c>
      <c r="C336" s="12">
        <f>IFERROR(VLOOKUP(UPPER(CONCATENATE($B336," - ",$A336)),'[1]Segurados Civis'!$A$5:$H$2142,6,FALSE),"")</f>
        <v>221</v>
      </c>
      <c r="D336" s="12">
        <f>IFERROR(VLOOKUP(UPPER(CONCATENATE($B336," - ",$A336)),'[1]Segurados Civis'!$A$5:$H$2142,7,FALSE),"")</f>
        <v>14</v>
      </c>
      <c r="E336" s="12">
        <f>IFERROR(VLOOKUP(UPPER(CONCATENATE($B336," - ",$A336)),'[1]Segurados Civis'!$A$5:$H$2142,8,FALSE),"")</f>
        <v>0</v>
      </c>
      <c r="F336" s="12">
        <f t="shared" si="5"/>
        <v>235</v>
      </c>
      <c r="G336" s="5" t="s">
        <v>2</v>
      </c>
      <c r="H336" s="3">
        <v>0</v>
      </c>
      <c r="I336" s="3">
        <v>0</v>
      </c>
      <c r="J336" s="3">
        <v>0</v>
      </c>
      <c r="K336" s="3">
        <v>0</v>
      </c>
    </row>
    <row r="337" spans="1:11" x14ac:dyDescent="0.25">
      <c r="A337" s="5" t="s">
        <v>3143</v>
      </c>
      <c r="B337" s="5" t="s">
        <v>3262</v>
      </c>
      <c r="C337" s="12" t="str">
        <f>IFERROR(VLOOKUP(UPPER(CONCATENATE($B337," - ",$A337)),'[1]Segurados Civis'!$A$5:$H$2142,6,FALSE),"")</f>
        <v/>
      </c>
      <c r="D337" s="12" t="str">
        <f>IFERROR(VLOOKUP(UPPER(CONCATENATE($B337," - ",$A337)),'[1]Segurados Civis'!$A$5:$H$2142,7,FALSE),"")</f>
        <v/>
      </c>
      <c r="E337" s="12" t="str">
        <f>IFERROR(VLOOKUP(UPPER(CONCATENATE($B337," - ",$A337)),'[1]Segurados Civis'!$A$5:$H$2142,8,FALSE),"")</f>
        <v/>
      </c>
      <c r="F337" s="12" t="str">
        <f t="shared" si="5"/>
        <v/>
      </c>
      <c r="G337" s="5" t="s">
        <v>4</v>
      </c>
      <c r="H337" s="3">
        <v>0</v>
      </c>
      <c r="I337" s="3">
        <v>0</v>
      </c>
      <c r="J337" s="3">
        <v>0</v>
      </c>
      <c r="K337" s="3">
        <v>0</v>
      </c>
    </row>
    <row r="338" spans="1:11" x14ac:dyDescent="0.25">
      <c r="A338" s="5" t="s">
        <v>3143</v>
      </c>
      <c r="B338" s="5" t="s">
        <v>3451</v>
      </c>
      <c r="C338" s="12" t="str">
        <f>IFERROR(VLOOKUP(UPPER(CONCATENATE($B338," - ",$A338)),'[1]Segurados Civis'!$A$5:$H$2142,6,FALSE),"")</f>
        <v/>
      </c>
      <c r="D338" s="12" t="str">
        <f>IFERROR(VLOOKUP(UPPER(CONCATENATE($B338," - ",$A338)),'[1]Segurados Civis'!$A$5:$H$2142,7,FALSE),"")</f>
        <v/>
      </c>
      <c r="E338" s="12" t="str">
        <f>IFERROR(VLOOKUP(UPPER(CONCATENATE($B338," - ",$A338)),'[1]Segurados Civis'!$A$5:$H$2142,8,FALSE),"")</f>
        <v/>
      </c>
      <c r="F338" s="12" t="str">
        <f t="shared" si="5"/>
        <v/>
      </c>
      <c r="G338" s="5" t="s">
        <v>4</v>
      </c>
      <c r="H338" s="3">
        <v>0</v>
      </c>
      <c r="I338" s="3">
        <v>0</v>
      </c>
      <c r="J338" s="3">
        <v>0</v>
      </c>
      <c r="K338" s="3">
        <v>0</v>
      </c>
    </row>
    <row r="339" spans="1:11" x14ac:dyDescent="0.25">
      <c r="A339" s="5" t="s">
        <v>3143</v>
      </c>
      <c r="B339" s="5" t="s">
        <v>3418</v>
      </c>
      <c r="C339" s="12">
        <f>IFERROR(VLOOKUP(UPPER(CONCATENATE($B339," - ",$A339)),'[1]Segurados Civis'!$A$5:$H$2142,6,FALSE),"")</f>
        <v>280</v>
      </c>
      <c r="D339" s="12">
        <f>IFERROR(VLOOKUP(UPPER(CONCATENATE($B339," - ",$A339)),'[1]Segurados Civis'!$A$5:$H$2142,7,FALSE),"")</f>
        <v>13</v>
      </c>
      <c r="E339" s="12">
        <f>IFERROR(VLOOKUP(UPPER(CONCATENATE($B339," - ",$A339)),'[1]Segurados Civis'!$A$5:$H$2142,8,FALSE),"")</f>
        <v>2</v>
      </c>
      <c r="F339" s="12">
        <f t="shared" si="5"/>
        <v>295</v>
      </c>
      <c r="G339" s="5" t="s">
        <v>2</v>
      </c>
      <c r="H339" s="3">
        <v>1</v>
      </c>
      <c r="I339" s="3">
        <v>0</v>
      </c>
      <c r="J339" s="3">
        <v>1</v>
      </c>
      <c r="K339" s="3">
        <v>0</v>
      </c>
    </row>
    <row r="340" spans="1:11" x14ac:dyDescent="0.25">
      <c r="A340" s="5" t="s">
        <v>3143</v>
      </c>
      <c r="B340" s="5" t="s">
        <v>3263</v>
      </c>
      <c r="C340" s="12" t="str">
        <f>IFERROR(VLOOKUP(UPPER(CONCATENATE($B340," - ",$A340)),'[1]Segurados Civis'!$A$5:$H$2142,6,FALSE),"")</f>
        <v/>
      </c>
      <c r="D340" s="12" t="str">
        <f>IFERROR(VLOOKUP(UPPER(CONCATENATE($B340," - ",$A340)),'[1]Segurados Civis'!$A$5:$H$2142,7,FALSE),"")</f>
        <v/>
      </c>
      <c r="E340" s="12" t="str">
        <f>IFERROR(VLOOKUP(UPPER(CONCATENATE($B340," - ",$A340)),'[1]Segurados Civis'!$A$5:$H$2142,8,FALSE),"")</f>
        <v/>
      </c>
      <c r="F340" s="12" t="str">
        <f t="shared" si="5"/>
        <v/>
      </c>
      <c r="G340" s="5" t="s">
        <v>4</v>
      </c>
      <c r="H340" s="3">
        <v>0</v>
      </c>
      <c r="I340" s="3">
        <v>0</v>
      </c>
      <c r="J340" s="3">
        <v>0</v>
      </c>
      <c r="K340" s="3">
        <v>0</v>
      </c>
    </row>
    <row r="341" spans="1:11" x14ac:dyDescent="0.25">
      <c r="A341" s="5" t="s">
        <v>3143</v>
      </c>
      <c r="B341" s="5" t="s">
        <v>3423</v>
      </c>
      <c r="C341" s="12" t="str">
        <f>IFERROR(VLOOKUP(UPPER(CONCATENATE($B341," - ",$A341)),'[1]Segurados Civis'!$A$5:$H$2142,6,FALSE),"")</f>
        <v/>
      </c>
      <c r="D341" s="12" t="str">
        <f>IFERROR(VLOOKUP(UPPER(CONCATENATE($B341," - ",$A341)),'[1]Segurados Civis'!$A$5:$H$2142,7,FALSE),"")</f>
        <v/>
      </c>
      <c r="E341" s="12" t="str">
        <f>IFERROR(VLOOKUP(UPPER(CONCATENATE($B341," - ",$A341)),'[1]Segurados Civis'!$A$5:$H$2142,8,FALSE),"")</f>
        <v/>
      </c>
      <c r="F341" s="12" t="str">
        <f t="shared" si="5"/>
        <v/>
      </c>
      <c r="G341" s="5" t="s">
        <v>4</v>
      </c>
      <c r="H341" s="3">
        <v>0</v>
      </c>
      <c r="I341" s="3">
        <v>0</v>
      </c>
      <c r="J341" s="3">
        <v>0</v>
      </c>
      <c r="K341" s="3">
        <v>0</v>
      </c>
    </row>
    <row r="342" spans="1:11" x14ac:dyDescent="0.25">
      <c r="A342" s="5" t="s">
        <v>3143</v>
      </c>
      <c r="B342" s="5" t="s">
        <v>3325</v>
      </c>
      <c r="C342" s="12" t="str">
        <f>IFERROR(VLOOKUP(UPPER(CONCATENATE($B342," - ",$A342)),'[1]Segurados Civis'!$A$5:$H$2142,6,FALSE),"")</f>
        <v/>
      </c>
      <c r="D342" s="12" t="str">
        <f>IFERROR(VLOOKUP(UPPER(CONCATENATE($B342," - ",$A342)),'[1]Segurados Civis'!$A$5:$H$2142,7,FALSE),"")</f>
        <v/>
      </c>
      <c r="E342" s="12" t="str">
        <f>IFERROR(VLOOKUP(UPPER(CONCATENATE($B342," - ",$A342)),'[1]Segurados Civis'!$A$5:$H$2142,8,FALSE),"")</f>
        <v/>
      </c>
      <c r="F342" s="12" t="str">
        <f t="shared" si="5"/>
        <v/>
      </c>
      <c r="G342" s="5" t="s">
        <v>4</v>
      </c>
      <c r="H342" s="3">
        <v>0</v>
      </c>
      <c r="I342" s="3">
        <v>0</v>
      </c>
      <c r="J342" s="3">
        <v>0</v>
      </c>
      <c r="K342" s="3">
        <v>0</v>
      </c>
    </row>
    <row r="343" spans="1:11" x14ac:dyDescent="0.25">
      <c r="A343" s="5" t="s">
        <v>3143</v>
      </c>
      <c r="B343" s="5" t="s">
        <v>3342</v>
      </c>
      <c r="C343" s="12" t="str">
        <f>IFERROR(VLOOKUP(UPPER(CONCATENATE($B343," - ",$A343)),'[1]Segurados Civis'!$A$5:$H$2142,6,FALSE),"")</f>
        <v/>
      </c>
      <c r="D343" s="12" t="str">
        <f>IFERROR(VLOOKUP(UPPER(CONCATENATE($B343," - ",$A343)),'[1]Segurados Civis'!$A$5:$H$2142,7,FALSE),"")</f>
        <v/>
      </c>
      <c r="E343" s="12" t="str">
        <f>IFERROR(VLOOKUP(UPPER(CONCATENATE($B343," - ",$A343)),'[1]Segurados Civis'!$A$5:$H$2142,8,FALSE),"")</f>
        <v/>
      </c>
      <c r="F343" s="12" t="str">
        <f t="shared" si="5"/>
        <v/>
      </c>
      <c r="G343" s="5" t="s">
        <v>4</v>
      </c>
      <c r="H343" s="3">
        <v>0</v>
      </c>
      <c r="I343" s="3">
        <v>0</v>
      </c>
      <c r="J343" s="3">
        <v>0</v>
      </c>
      <c r="K343" s="3">
        <v>0</v>
      </c>
    </row>
    <row r="344" spans="1:11" x14ac:dyDescent="0.25">
      <c r="A344" s="5" t="s">
        <v>3143</v>
      </c>
      <c r="B344" s="5" t="s">
        <v>3326</v>
      </c>
      <c r="C344" s="12" t="str">
        <f>IFERROR(VLOOKUP(UPPER(CONCATENATE($B344," - ",$A344)),'[1]Segurados Civis'!$A$5:$H$2142,6,FALSE),"")</f>
        <v/>
      </c>
      <c r="D344" s="12" t="str">
        <f>IFERROR(VLOOKUP(UPPER(CONCATENATE($B344," - ",$A344)),'[1]Segurados Civis'!$A$5:$H$2142,7,FALSE),"")</f>
        <v/>
      </c>
      <c r="E344" s="12" t="str">
        <f>IFERROR(VLOOKUP(UPPER(CONCATENATE($B344," - ",$A344)),'[1]Segurados Civis'!$A$5:$H$2142,8,FALSE),"")</f>
        <v/>
      </c>
      <c r="F344" s="12" t="str">
        <f t="shared" si="5"/>
        <v/>
      </c>
      <c r="G344" s="5" t="s">
        <v>4</v>
      </c>
      <c r="H344" s="3">
        <v>0</v>
      </c>
      <c r="I344" s="3">
        <v>0</v>
      </c>
      <c r="J344" s="3">
        <v>0</v>
      </c>
      <c r="K344" s="3">
        <v>0</v>
      </c>
    </row>
    <row r="345" spans="1:11" x14ac:dyDescent="0.25">
      <c r="A345" s="5" t="s">
        <v>3143</v>
      </c>
      <c r="B345" s="5" t="s">
        <v>3368</v>
      </c>
      <c r="C345" s="12" t="str">
        <f>IFERROR(VLOOKUP(UPPER(CONCATENATE($B345," - ",$A345)),'[1]Segurados Civis'!$A$5:$H$2142,6,FALSE),"")</f>
        <v/>
      </c>
      <c r="D345" s="12" t="str">
        <f>IFERROR(VLOOKUP(UPPER(CONCATENATE($B345," - ",$A345)),'[1]Segurados Civis'!$A$5:$H$2142,7,FALSE),"")</f>
        <v/>
      </c>
      <c r="E345" s="12" t="str">
        <f>IFERROR(VLOOKUP(UPPER(CONCATENATE($B345," - ",$A345)),'[1]Segurados Civis'!$A$5:$H$2142,8,FALSE),"")</f>
        <v/>
      </c>
      <c r="F345" s="12" t="str">
        <f t="shared" si="5"/>
        <v/>
      </c>
      <c r="G345" s="5" t="s">
        <v>4</v>
      </c>
      <c r="H345" s="3">
        <v>0</v>
      </c>
      <c r="I345" s="3">
        <v>0</v>
      </c>
      <c r="J345" s="3">
        <v>0</v>
      </c>
      <c r="K345" s="3">
        <v>0</v>
      </c>
    </row>
    <row r="346" spans="1:11" x14ac:dyDescent="0.25">
      <c r="A346" s="5" t="s">
        <v>3143</v>
      </c>
      <c r="B346" s="5" t="s">
        <v>3369</v>
      </c>
      <c r="C346" s="12" t="str">
        <f>IFERROR(VLOOKUP(UPPER(CONCATENATE($B346," - ",$A346)),'[1]Segurados Civis'!$A$5:$H$2142,6,FALSE),"")</f>
        <v/>
      </c>
      <c r="D346" s="12" t="str">
        <f>IFERROR(VLOOKUP(UPPER(CONCATENATE($B346," - ",$A346)),'[1]Segurados Civis'!$A$5:$H$2142,7,FALSE),"")</f>
        <v/>
      </c>
      <c r="E346" s="12" t="str">
        <f>IFERROR(VLOOKUP(UPPER(CONCATENATE($B346," - ",$A346)),'[1]Segurados Civis'!$A$5:$H$2142,8,FALSE),"")</f>
        <v/>
      </c>
      <c r="F346" s="12" t="str">
        <f t="shared" si="5"/>
        <v/>
      </c>
      <c r="G346" s="5" t="s">
        <v>4</v>
      </c>
      <c r="H346" s="3">
        <v>0</v>
      </c>
      <c r="I346" s="3">
        <v>0</v>
      </c>
      <c r="J346" s="3">
        <v>0</v>
      </c>
      <c r="K346" s="3">
        <v>0</v>
      </c>
    </row>
    <row r="347" spans="1:11" x14ac:dyDescent="0.25">
      <c r="A347" s="5" t="s">
        <v>3143</v>
      </c>
      <c r="B347" s="5" t="s">
        <v>2863</v>
      </c>
      <c r="C347" s="12" t="str">
        <f>IFERROR(VLOOKUP(UPPER(CONCATENATE($B347," - ",$A347)),'[1]Segurados Civis'!$A$5:$H$2142,6,FALSE),"")</f>
        <v/>
      </c>
      <c r="D347" s="12" t="str">
        <f>IFERROR(VLOOKUP(UPPER(CONCATENATE($B347," - ",$A347)),'[1]Segurados Civis'!$A$5:$H$2142,7,FALSE),"")</f>
        <v/>
      </c>
      <c r="E347" s="12" t="str">
        <f>IFERROR(VLOOKUP(UPPER(CONCATENATE($B347," - ",$A347)),'[1]Segurados Civis'!$A$5:$H$2142,8,FALSE),"")</f>
        <v/>
      </c>
      <c r="F347" s="12" t="str">
        <f t="shared" si="5"/>
        <v/>
      </c>
      <c r="G347" s="5" t="s">
        <v>4</v>
      </c>
      <c r="H347" s="3">
        <v>0</v>
      </c>
      <c r="I347" s="3">
        <v>0</v>
      </c>
      <c r="J347" s="3">
        <v>0</v>
      </c>
      <c r="K347" s="3">
        <v>0</v>
      </c>
    </row>
    <row r="348" spans="1:11" x14ac:dyDescent="0.25">
      <c r="A348" s="5" t="s">
        <v>3143</v>
      </c>
      <c r="B348" s="5" t="s">
        <v>3350</v>
      </c>
      <c r="C348" s="12" t="str">
        <f>IFERROR(VLOOKUP(UPPER(CONCATENATE($B348," - ",$A348)),'[1]Segurados Civis'!$A$5:$H$2142,6,FALSE),"")</f>
        <v/>
      </c>
      <c r="D348" s="12" t="str">
        <f>IFERROR(VLOOKUP(UPPER(CONCATENATE($B348," - ",$A348)),'[1]Segurados Civis'!$A$5:$H$2142,7,FALSE),"")</f>
        <v/>
      </c>
      <c r="E348" s="12" t="str">
        <f>IFERROR(VLOOKUP(UPPER(CONCATENATE($B348," - ",$A348)),'[1]Segurados Civis'!$A$5:$H$2142,8,FALSE),"")</f>
        <v/>
      </c>
      <c r="F348" s="12" t="str">
        <f t="shared" si="5"/>
        <v/>
      </c>
      <c r="G348" s="5" t="s">
        <v>4</v>
      </c>
      <c r="H348" s="3">
        <v>0</v>
      </c>
      <c r="I348" s="3">
        <v>0</v>
      </c>
      <c r="J348" s="3">
        <v>0</v>
      </c>
      <c r="K348" s="3">
        <v>0</v>
      </c>
    </row>
    <row r="349" spans="1:11" x14ac:dyDescent="0.25">
      <c r="A349" s="5" t="s">
        <v>3143</v>
      </c>
      <c r="B349" s="5" t="s">
        <v>3293</v>
      </c>
      <c r="C349" s="12" t="str">
        <f>IFERROR(VLOOKUP(UPPER(CONCATENATE($B349," - ",$A349)),'[1]Segurados Civis'!$A$5:$H$2142,6,FALSE),"")</f>
        <v/>
      </c>
      <c r="D349" s="12" t="str">
        <f>IFERROR(VLOOKUP(UPPER(CONCATENATE($B349," - ",$A349)),'[1]Segurados Civis'!$A$5:$H$2142,7,FALSE),"")</f>
        <v/>
      </c>
      <c r="E349" s="12" t="str">
        <f>IFERROR(VLOOKUP(UPPER(CONCATENATE($B349," - ",$A349)),'[1]Segurados Civis'!$A$5:$H$2142,8,FALSE),"")</f>
        <v/>
      </c>
      <c r="F349" s="12" t="str">
        <f t="shared" si="5"/>
        <v/>
      </c>
      <c r="G349" s="5" t="s">
        <v>4</v>
      </c>
      <c r="H349" s="3">
        <v>0</v>
      </c>
      <c r="I349" s="3">
        <v>0</v>
      </c>
      <c r="J349" s="3">
        <v>0</v>
      </c>
      <c r="K349" s="3">
        <v>0</v>
      </c>
    </row>
    <row r="350" spans="1:11" x14ac:dyDescent="0.25">
      <c r="A350" s="5" t="s">
        <v>3143</v>
      </c>
      <c r="B350" s="5" t="s">
        <v>3249</v>
      </c>
      <c r="C350" s="12" t="str">
        <f>IFERROR(VLOOKUP(UPPER(CONCATENATE($B350," - ",$A350)),'[1]Segurados Civis'!$A$5:$H$2142,6,FALSE),"")</f>
        <v/>
      </c>
      <c r="D350" s="12" t="str">
        <f>IFERROR(VLOOKUP(UPPER(CONCATENATE($B350," - ",$A350)),'[1]Segurados Civis'!$A$5:$H$2142,7,FALSE),"")</f>
        <v/>
      </c>
      <c r="E350" s="12" t="str">
        <f>IFERROR(VLOOKUP(UPPER(CONCATENATE($B350," - ",$A350)),'[1]Segurados Civis'!$A$5:$H$2142,8,FALSE),"")</f>
        <v/>
      </c>
      <c r="F350" s="12" t="str">
        <f t="shared" si="5"/>
        <v/>
      </c>
      <c r="G350" s="5" t="s">
        <v>4</v>
      </c>
      <c r="H350" s="3">
        <v>0</v>
      </c>
      <c r="I350" s="3">
        <v>0</v>
      </c>
      <c r="J350" s="3">
        <v>0</v>
      </c>
      <c r="K350" s="3">
        <v>0</v>
      </c>
    </row>
    <row r="351" spans="1:11" x14ac:dyDescent="0.25">
      <c r="A351" s="5" t="s">
        <v>3143</v>
      </c>
      <c r="B351" s="5" t="s">
        <v>3191</v>
      </c>
      <c r="C351" s="12" t="str">
        <f>IFERROR(VLOOKUP(UPPER(CONCATENATE($B351," - ",$A351)),'[1]Segurados Civis'!$A$5:$H$2142,6,FALSE),"")</f>
        <v/>
      </c>
      <c r="D351" s="12" t="str">
        <f>IFERROR(VLOOKUP(UPPER(CONCATENATE($B351," - ",$A351)),'[1]Segurados Civis'!$A$5:$H$2142,7,FALSE),"")</f>
        <v/>
      </c>
      <c r="E351" s="12" t="str">
        <f>IFERROR(VLOOKUP(UPPER(CONCATENATE($B351," - ",$A351)),'[1]Segurados Civis'!$A$5:$H$2142,8,FALSE),"")</f>
        <v/>
      </c>
      <c r="F351" s="12" t="str">
        <f t="shared" si="5"/>
        <v/>
      </c>
      <c r="G351" s="5" t="s">
        <v>4</v>
      </c>
      <c r="H351" s="3">
        <v>0</v>
      </c>
      <c r="I351" s="3">
        <v>0</v>
      </c>
      <c r="J351" s="3">
        <v>0</v>
      </c>
      <c r="K351" s="3">
        <v>0</v>
      </c>
    </row>
    <row r="352" spans="1:11" x14ac:dyDescent="0.25">
      <c r="A352" s="5" t="s">
        <v>3143</v>
      </c>
      <c r="B352" s="5" t="s">
        <v>3150</v>
      </c>
      <c r="C352" s="12">
        <f>IFERROR(VLOOKUP(UPPER(CONCATENATE($B352," - ",$A352)),'[1]Segurados Civis'!$A$5:$H$2142,6,FALSE),"")</f>
        <v>323</v>
      </c>
      <c r="D352" s="12">
        <f>IFERROR(VLOOKUP(UPPER(CONCATENATE($B352," - ",$A352)),'[1]Segurados Civis'!$A$5:$H$2142,7,FALSE),"")</f>
        <v>51</v>
      </c>
      <c r="E352" s="12">
        <f>IFERROR(VLOOKUP(UPPER(CONCATENATE($B352," - ",$A352)),'[1]Segurados Civis'!$A$5:$H$2142,8,FALSE),"")</f>
        <v>22</v>
      </c>
      <c r="F352" s="12">
        <f t="shared" si="5"/>
        <v>396</v>
      </c>
      <c r="G352" s="5" t="s">
        <v>2</v>
      </c>
      <c r="H352" s="3">
        <v>0</v>
      </c>
      <c r="I352" s="3">
        <v>0</v>
      </c>
      <c r="J352" s="3">
        <v>0</v>
      </c>
      <c r="K352" s="3">
        <v>0</v>
      </c>
    </row>
    <row r="353" spans="1:11" x14ac:dyDescent="0.25">
      <c r="A353" s="5" t="s">
        <v>3143</v>
      </c>
      <c r="B353" s="5" t="s">
        <v>3197</v>
      </c>
      <c r="C353" s="12" t="str">
        <f>IFERROR(VLOOKUP(UPPER(CONCATENATE($B353," - ",$A353)),'[1]Segurados Civis'!$A$5:$H$2142,6,FALSE),"")</f>
        <v/>
      </c>
      <c r="D353" s="12" t="str">
        <f>IFERROR(VLOOKUP(UPPER(CONCATENATE($B353," - ",$A353)),'[1]Segurados Civis'!$A$5:$H$2142,7,FALSE),"")</f>
        <v/>
      </c>
      <c r="E353" s="12" t="str">
        <f>IFERROR(VLOOKUP(UPPER(CONCATENATE($B353," - ",$A353)),'[1]Segurados Civis'!$A$5:$H$2142,8,FALSE),"")</f>
        <v/>
      </c>
      <c r="F353" s="12" t="str">
        <f t="shared" si="5"/>
        <v/>
      </c>
      <c r="G353" s="5" t="s">
        <v>4</v>
      </c>
      <c r="H353" s="3">
        <v>0</v>
      </c>
      <c r="I353" s="3">
        <v>0</v>
      </c>
      <c r="J353" s="3">
        <v>0</v>
      </c>
      <c r="K353" s="3">
        <v>0</v>
      </c>
    </row>
    <row r="354" spans="1:11" x14ac:dyDescent="0.25">
      <c r="A354" s="5" t="s">
        <v>3143</v>
      </c>
      <c r="B354" s="5" t="s">
        <v>3180</v>
      </c>
      <c r="C354" s="12" t="str">
        <f>IFERROR(VLOOKUP(UPPER(CONCATENATE($B354," - ",$A354)),'[1]Segurados Civis'!$A$5:$H$2142,6,FALSE),"")</f>
        <v/>
      </c>
      <c r="D354" s="12" t="str">
        <f>IFERROR(VLOOKUP(UPPER(CONCATENATE($B354," - ",$A354)),'[1]Segurados Civis'!$A$5:$H$2142,7,FALSE),"")</f>
        <v/>
      </c>
      <c r="E354" s="12" t="str">
        <f>IFERROR(VLOOKUP(UPPER(CONCATENATE($B354," - ",$A354)),'[1]Segurados Civis'!$A$5:$H$2142,8,FALSE),"")</f>
        <v/>
      </c>
      <c r="F354" s="12" t="str">
        <f t="shared" si="5"/>
        <v/>
      </c>
      <c r="G354" s="5" t="s">
        <v>4</v>
      </c>
      <c r="H354" s="3">
        <v>0</v>
      </c>
      <c r="I354" s="3">
        <v>0</v>
      </c>
      <c r="J354" s="3">
        <v>0</v>
      </c>
      <c r="K354" s="3">
        <v>0</v>
      </c>
    </row>
    <row r="355" spans="1:11" x14ac:dyDescent="0.25">
      <c r="A355" s="5" t="s">
        <v>3143</v>
      </c>
      <c r="B355" s="5" t="s">
        <v>3210</v>
      </c>
      <c r="C355" s="12" t="str">
        <f>IFERROR(VLOOKUP(UPPER(CONCATENATE($B355," - ",$A355)),'[1]Segurados Civis'!$A$5:$H$2142,6,FALSE),"")</f>
        <v/>
      </c>
      <c r="D355" s="12" t="str">
        <f>IFERROR(VLOOKUP(UPPER(CONCATENATE($B355," - ",$A355)),'[1]Segurados Civis'!$A$5:$H$2142,7,FALSE),"")</f>
        <v/>
      </c>
      <c r="E355" s="12" t="str">
        <f>IFERROR(VLOOKUP(UPPER(CONCATENATE($B355," - ",$A355)),'[1]Segurados Civis'!$A$5:$H$2142,8,FALSE),"")</f>
        <v/>
      </c>
      <c r="F355" s="12" t="str">
        <f t="shared" si="5"/>
        <v/>
      </c>
      <c r="G355" s="5" t="s">
        <v>4</v>
      </c>
      <c r="H355" s="3">
        <v>0</v>
      </c>
      <c r="I355" s="3">
        <v>0</v>
      </c>
      <c r="J355" s="3">
        <v>0</v>
      </c>
      <c r="K355" s="3">
        <v>0</v>
      </c>
    </row>
    <row r="356" spans="1:11" x14ac:dyDescent="0.25">
      <c r="A356" s="5" t="s">
        <v>3143</v>
      </c>
      <c r="B356" s="5" t="s">
        <v>3238</v>
      </c>
      <c r="C356" s="12">
        <f>IFERROR(VLOOKUP(UPPER(CONCATENATE($B356," - ",$A356)),'[1]Segurados Civis'!$A$5:$H$2142,6,FALSE),"")</f>
        <v>6539</v>
      </c>
      <c r="D356" s="12">
        <f>IFERROR(VLOOKUP(UPPER(CONCATENATE($B356," - ",$A356)),'[1]Segurados Civis'!$A$5:$H$2142,7,FALSE),"")</f>
        <v>1529</v>
      </c>
      <c r="E356" s="12">
        <f>IFERROR(VLOOKUP(UPPER(CONCATENATE($B356," - ",$A356)),'[1]Segurados Civis'!$A$5:$H$2142,8,FALSE),"")</f>
        <v>235</v>
      </c>
      <c r="F356" s="12">
        <f t="shared" si="5"/>
        <v>8303</v>
      </c>
      <c r="G356" s="5" t="s">
        <v>2</v>
      </c>
      <c r="H356" s="3">
        <v>0</v>
      </c>
      <c r="I356" s="3">
        <v>0</v>
      </c>
      <c r="J356" s="3">
        <v>0</v>
      </c>
      <c r="K356" s="3">
        <v>0</v>
      </c>
    </row>
    <row r="357" spans="1:11" x14ac:dyDescent="0.25">
      <c r="A357" s="5" t="s">
        <v>3143</v>
      </c>
      <c r="B357" s="5" t="s">
        <v>3460</v>
      </c>
      <c r="C357" s="12" t="str">
        <f>IFERROR(VLOOKUP(UPPER(CONCATENATE($B357," - ",$A357)),'[1]Segurados Civis'!$A$5:$H$2142,6,FALSE),"")</f>
        <v/>
      </c>
      <c r="D357" s="12" t="str">
        <f>IFERROR(VLOOKUP(UPPER(CONCATENATE($B357," - ",$A357)),'[1]Segurados Civis'!$A$5:$H$2142,7,FALSE),"")</f>
        <v/>
      </c>
      <c r="E357" s="12" t="str">
        <f>IFERROR(VLOOKUP(UPPER(CONCATENATE($B357," - ",$A357)),'[1]Segurados Civis'!$A$5:$H$2142,8,FALSE),"")</f>
        <v/>
      </c>
      <c r="F357" s="12" t="str">
        <f t="shared" si="5"/>
        <v/>
      </c>
      <c r="G357" s="5" t="s">
        <v>4</v>
      </c>
      <c r="H357" s="3">
        <v>0</v>
      </c>
      <c r="I357" s="3">
        <v>0</v>
      </c>
      <c r="J357" s="3">
        <v>0</v>
      </c>
      <c r="K357" s="3">
        <v>0</v>
      </c>
    </row>
    <row r="358" spans="1:11" x14ac:dyDescent="0.25">
      <c r="A358" s="5" t="s">
        <v>3143</v>
      </c>
      <c r="B358" s="5" t="s">
        <v>3211</v>
      </c>
      <c r="C358" s="12">
        <f>IFERROR(VLOOKUP(UPPER(CONCATENATE($B358," - ",$A358)),'[1]Segurados Civis'!$A$5:$H$2142,6,FALSE),"")</f>
        <v>776</v>
      </c>
      <c r="D358" s="12">
        <f>IFERROR(VLOOKUP(UPPER(CONCATENATE($B358," - ",$A358)),'[1]Segurados Civis'!$A$5:$H$2142,7,FALSE),"")</f>
        <v>10</v>
      </c>
      <c r="E358" s="12">
        <f>IFERROR(VLOOKUP(UPPER(CONCATENATE($B358," - ",$A358)),'[1]Segurados Civis'!$A$5:$H$2142,8,FALSE),"")</f>
        <v>0</v>
      </c>
      <c r="F358" s="12">
        <f t="shared" si="5"/>
        <v>786</v>
      </c>
      <c r="G358" s="5" t="s">
        <v>2</v>
      </c>
      <c r="H358" s="3">
        <v>0</v>
      </c>
      <c r="I358" s="3">
        <v>0</v>
      </c>
      <c r="J358" s="3">
        <v>0</v>
      </c>
      <c r="K358" s="3">
        <v>0</v>
      </c>
    </row>
    <row r="359" spans="1:11" x14ac:dyDescent="0.25">
      <c r="A359" s="5" t="s">
        <v>3143</v>
      </c>
      <c r="B359" s="5" t="s">
        <v>3264</v>
      </c>
      <c r="C359" s="12" t="str">
        <f>IFERROR(VLOOKUP(UPPER(CONCATENATE($B359," - ",$A359)),'[1]Segurados Civis'!$A$5:$H$2142,6,FALSE),"")</f>
        <v/>
      </c>
      <c r="D359" s="12" t="str">
        <f>IFERROR(VLOOKUP(UPPER(CONCATENATE($B359," - ",$A359)),'[1]Segurados Civis'!$A$5:$H$2142,7,FALSE),"")</f>
        <v/>
      </c>
      <c r="E359" s="12" t="str">
        <f>IFERROR(VLOOKUP(UPPER(CONCATENATE($B359," - ",$A359)),'[1]Segurados Civis'!$A$5:$H$2142,8,FALSE),"")</f>
        <v/>
      </c>
      <c r="F359" s="12" t="str">
        <f t="shared" si="5"/>
        <v/>
      </c>
      <c r="G359" s="5" t="s">
        <v>4</v>
      </c>
      <c r="H359" s="3">
        <v>0</v>
      </c>
      <c r="I359" s="3">
        <v>0</v>
      </c>
      <c r="J359" s="3">
        <v>0</v>
      </c>
      <c r="K359" s="3">
        <v>0</v>
      </c>
    </row>
    <row r="360" spans="1:11" x14ac:dyDescent="0.25">
      <c r="A360" s="5" t="s">
        <v>3143</v>
      </c>
      <c r="B360" s="5" t="s">
        <v>3198</v>
      </c>
      <c r="C360" s="12" t="str">
        <f>IFERROR(VLOOKUP(UPPER(CONCATENATE($B360," - ",$A360)),'[1]Segurados Civis'!$A$5:$H$2142,6,FALSE),"")</f>
        <v/>
      </c>
      <c r="D360" s="12" t="str">
        <f>IFERROR(VLOOKUP(UPPER(CONCATENATE($B360," - ",$A360)),'[1]Segurados Civis'!$A$5:$H$2142,7,FALSE),"")</f>
        <v/>
      </c>
      <c r="E360" s="12" t="str">
        <f>IFERROR(VLOOKUP(UPPER(CONCATENATE($B360," - ",$A360)),'[1]Segurados Civis'!$A$5:$H$2142,8,FALSE),"")</f>
        <v/>
      </c>
      <c r="F360" s="12" t="str">
        <f t="shared" si="5"/>
        <v/>
      </c>
      <c r="G360" s="5" t="s">
        <v>4</v>
      </c>
      <c r="H360" s="3">
        <v>0</v>
      </c>
      <c r="I360" s="3">
        <v>0</v>
      </c>
      <c r="J360" s="3">
        <v>0</v>
      </c>
      <c r="K360" s="3">
        <v>0</v>
      </c>
    </row>
    <row r="361" spans="1:11" x14ac:dyDescent="0.25">
      <c r="A361" s="5" t="s">
        <v>3143</v>
      </c>
      <c r="B361" s="5" t="s">
        <v>3487</v>
      </c>
      <c r="C361" s="12" t="str">
        <f>IFERROR(VLOOKUP(UPPER(CONCATENATE($B361," - ",$A361)),'[1]Segurados Civis'!$A$5:$H$2142,6,FALSE),"")</f>
        <v/>
      </c>
      <c r="D361" s="12" t="str">
        <f>IFERROR(VLOOKUP(UPPER(CONCATENATE($B361," - ",$A361)),'[1]Segurados Civis'!$A$5:$H$2142,7,FALSE),"")</f>
        <v/>
      </c>
      <c r="E361" s="12" t="str">
        <f>IFERROR(VLOOKUP(UPPER(CONCATENATE($B361," - ",$A361)),'[1]Segurados Civis'!$A$5:$H$2142,8,FALSE),"")</f>
        <v/>
      </c>
      <c r="F361" s="12" t="str">
        <f t="shared" si="5"/>
        <v/>
      </c>
      <c r="G361" s="5" t="s">
        <v>4</v>
      </c>
      <c r="H361" s="3">
        <v>0</v>
      </c>
      <c r="I361" s="3">
        <v>0</v>
      </c>
      <c r="J361" s="3">
        <v>0</v>
      </c>
      <c r="K361" s="3">
        <v>0</v>
      </c>
    </row>
    <row r="362" spans="1:11" x14ac:dyDescent="0.25">
      <c r="A362" s="5" t="s">
        <v>3143</v>
      </c>
      <c r="B362" s="5" t="s">
        <v>3155</v>
      </c>
      <c r="C362" s="12">
        <f>IFERROR(VLOOKUP(UPPER(CONCATENATE($B362," - ",$A362)),'[1]Segurados Civis'!$A$5:$H$2142,6,FALSE),"")</f>
        <v>176</v>
      </c>
      <c r="D362" s="12">
        <f>IFERROR(VLOOKUP(UPPER(CONCATENATE($B362," - ",$A362)),'[1]Segurados Civis'!$A$5:$H$2142,7,FALSE),"")</f>
        <v>1</v>
      </c>
      <c r="E362" s="12">
        <f>IFERROR(VLOOKUP(UPPER(CONCATENATE($B362," - ",$A362)),'[1]Segurados Civis'!$A$5:$H$2142,8,FALSE),"")</f>
        <v>0</v>
      </c>
      <c r="F362" s="12">
        <f t="shared" si="5"/>
        <v>177</v>
      </c>
      <c r="G362" s="5" t="s">
        <v>2</v>
      </c>
      <c r="H362" s="3">
        <v>0</v>
      </c>
      <c r="I362" s="3">
        <v>0</v>
      </c>
      <c r="J362" s="3">
        <v>0</v>
      </c>
      <c r="K362" s="3">
        <v>0</v>
      </c>
    </row>
    <row r="363" spans="1:11" x14ac:dyDescent="0.25">
      <c r="A363" s="5" t="s">
        <v>3143</v>
      </c>
      <c r="B363" s="5" t="s">
        <v>3430</v>
      </c>
      <c r="C363" s="12" t="str">
        <f>IFERROR(VLOOKUP(UPPER(CONCATENATE($B363," - ",$A363)),'[1]Segurados Civis'!$A$5:$H$2142,6,FALSE),"")</f>
        <v/>
      </c>
      <c r="D363" s="12" t="str">
        <f>IFERROR(VLOOKUP(UPPER(CONCATENATE($B363," - ",$A363)),'[1]Segurados Civis'!$A$5:$H$2142,7,FALSE),"")</f>
        <v/>
      </c>
      <c r="E363" s="12" t="str">
        <f>IFERROR(VLOOKUP(UPPER(CONCATENATE($B363," - ",$A363)),'[1]Segurados Civis'!$A$5:$H$2142,8,FALSE),"")</f>
        <v/>
      </c>
      <c r="F363" s="12" t="str">
        <f t="shared" si="5"/>
        <v/>
      </c>
      <c r="G363" s="5" t="s">
        <v>4</v>
      </c>
      <c r="H363" s="3">
        <v>0</v>
      </c>
      <c r="I363" s="3">
        <v>0</v>
      </c>
      <c r="J363" s="3">
        <v>0</v>
      </c>
      <c r="K363" s="3">
        <v>0</v>
      </c>
    </row>
    <row r="364" spans="1:11" x14ac:dyDescent="0.25">
      <c r="A364" s="5" t="s">
        <v>3143</v>
      </c>
      <c r="B364" s="5" t="s">
        <v>3247</v>
      </c>
      <c r="C364" s="12">
        <f>IFERROR(VLOOKUP(UPPER(CONCATENATE($B364," - ",$A364)),'[1]Segurados Civis'!$A$5:$H$2142,6,FALSE),"")</f>
        <v>255</v>
      </c>
      <c r="D364" s="12">
        <f>IFERROR(VLOOKUP(UPPER(CONCATENATE($B364," - ",$A364)),'[1]Segurados Civis'!$A$5:$H$2142,7,FALSE),"")</f>
        <v>82</v>
      </c>
      <c r="E364" s="12">
        <f>IFERROR(VLOOKUP(UPPER(CONCATENATE($B364," - ",$A364)),'[1]Segurados Civis'!$A$5:$H$2142,8,FALSE),"")</f>
        <v>0</v>
      </c>
      <c r="F364" s="12">
        <f t="shared" si="5"/>
        <v>337</v>
      </c>
      <c r="G364" s="5" t="s">
        <v>2</v>
      </c>
      <c r="H364" s="3">
        <v>0</v>
      </c>
      <c r="I364" s="3">
        <v>0</v>
      </c>
      <c r="J364" s="3">
        <v>0</v>
      </c>
      <c r="K364" s="3">
        <v>0</v>
      </c>
    </row>
    <row r="365" spans="1:11" x14ac:dyDescent="0.25">
      <c r="A365" s="5" t="s">
        <v>3143</v>
      </c>
      <c r="B365" s="5" t="s">
        <v>3372</v>
      </c>
      <c r="C365" s="12" t="str">
        <f>IFERROR(VLOOKUP(UPPER(CONCATENATE($B365," - ",$A365)),'[1]Segurados Civis'!$A$5:$H$2142,6,FALSE),"")</f>
        <v/>
      </c>
      <c r="D365" s="12" t="str">
        <f>IFERROR(VLOOKUP(UPPER(CONCATENATE($B365," - ",$A365)),'[1]Segurados Civis'!$A$5:$H$2142,7,FALSE),"")</f>
        <v/>
      </c>
      <c r="E365" s="12" t="str">
        <f>IFERROR(VLOOKUP(UPPER(CONCATENATE($B365," - ",$A365)),'[1]Segurados Civis'!$A$5:$H$2142,8,FALSE),"")</f>
        <v/>
      </c>
      <c r="F365" s="12" t="str">
        <f t="shared" si="5"/>
        <v/>
      </c>
      <c r="G365" s="5" t="s">
        <v>622</v>
      </c>
      <c r="H365" s="3">
        <v>0</v>
      </c>
      <c r="I365" s="3">
        <v>0</v>
      </c>
      <c r="J365" s="3">
        <v>0</v>
      </c>
      <c r="K365" s="3">
        <v>0</v>
      </c>
    </row>
    <row r="366" spans="1:11" x14ac:dyDescent="0.25">
      <c r="A366" s="5" t="s">
        <v>3143</v>
      </c>
      <c r="B366" s="5" t="s">
        <v>3390</v>
      </c>
      <c r="C366" s="12">
        <f>IFERROR(VLOOKUP(UPPER(CONCATENATE($B366," - ",$A366)),'[1]Segurados Civis'!$A$5:$H$2142,6,FALSE),"")</f>
        <v>2336</v>
      </c>
      <c r="D366" s="12">
        <f>IFERROR(VLOOKUP(UPPER(CONCATENATE($B366," - ",$A366)),'[1]Segurados Civis'!$A$5:$H$2142,7,FALSE),"")</f>
        <v>567</v>
      </c>
      <c r="E366" s="12">
        <f>IFERROR(VLOOKUP(UPPER(CONCATENATE($B366," - ",$A366)),'[1]Segurados Civis'!$A$5:$H$2142,8,FALSE),"")</f>
        <v>112</v>
      </c>
      <c r="F366" s="12">
        <f t="shared" si="5"/>
        <v>3015</v>
      </c>
      <c r="G366" s="5" t="s">
        <v>2</v>
      </c>
      <c r="H366" s="3">
        <v>0</v>
      </c>
      <c r="I366" s="3">
        <v>0</v>
      </c>
      <c r="J366" s="3">
        <v>0</v>
      </c>
      <c r="K366" s="3">
        <v>0</v>
      </c>
    </row>
    <row r="367" spans="1:11" x14ac:dyDescent="0.25">
      <c r="A367" s="5" t="s">
        <v>3143</v>
      </c>
      <c r="B367" s="5" t="s">
        <v>3265</v>
      </c>
      <c r="C367" s="12" t="str">
        <f>IFERROR(VLOOKUP(UPPER(CONCATENATE($B367," - ",$A367)),'[1]Segurados Civis'!$A$5:$H$2142,6,FALSE),"")</f>
        <v/>
      </c>
      <c r="D367" s="12" t="str">
        <f>IFERROR(VLOOKUP(UPPER(CONCATENATE($B367," - ",$A367)),'[1]Segurados Civis'!$A$5:$H$2142,7,FALSE),"")</f>
        <v/>
      </c>
      <c r="E367" s="12" t="str">
        <f>IFERROR(VLOOKUP(UPPER(CONCATENATE($B367," - ",$A367)),'[1]Segurados Civis'!$A$5:$H$2142,8,FALSE),"")</f>
        <v/>
      </c>
      <c r="F367" s="12" t="str">
        <f t="shared" si="5"/>
        <v/>
      </c>
      <c r="G367" s="5" t="s">
        <v>4</v>
      </c>
      <c r="H367" s="3">
        <v>0</v>
      </c>
      <c r="I367" s="3">
        <v>0</v>
      </c>
      <c r="J367" s="3">
        <v>0</v>
      </c>
      <c r="K367" s="3">
        <v>0</v>
      </c>
    </row>
    <row r="368" spans="1:11" x14ac:dyDescent="0.25">
      <c r="A368" s="5" t="s">
        <v>3143</v>
      </c>
      <c r="B368" s="5" t="s">
        <v>3266</v>
      </c>
      <c r="C368" s="12" t="str">
        <f>IFERROR(VLOOKUP(UPPER(CONCATENATE($B368," - ",$A368)),'[1]Segurados Civis'!$A$5:$H$2142,6,FALSE),"")</f>
        <v/>
      </c>
      <c r="D368" s="12" t="str">
        <f>IFERROR(VLOOKUP(UPPER(CONCATENATE($B368," - ",$A368)),'[1]Segurados Civis'!$A$5:$H$2142,7,FALSE),"")</f>
        <v/>
      </c>
      <c r="E368" s="12" t="str">
        <f>IFERROR(VLOOKUP(UPPER(CONCATENATE($B368," - ",$A368)),'[1]Segurados Civis'!$A$5:$H$2142,8,FALSE),"")</f>
        <v/>
      </c>
      <c r="F368" s="12" t="str">
        <f t="shared" si="5"/>
        <v/>
      </c>
      <c r="G368" s="5" t="s">
        <v>4</v>
      </c>
      <c r="H368" s="3">
        <v>0</v>
      </c>
      <c r="I368" s="3">
        <v>0</v>
      </c>
      <c r="J368" s="3">
        <v>0</v>
      </c>
      <c r="K368" s="3">
        <v>0</v>
      </c>
    </row>
    <row r="369" spans="1:11" x14ac:dyDescent="0.25">
      <c r="A369" s="5" t="s">
        <v>3143</v>
      </c>
      <c r="B369" s="5" t="s">
        <v>3327</v>
      </c>
      <c r="C369" s="12" t="str">
        <f>IFERROR(VLOOKUP(UPPER(CONCATENATE($B369," - ",$A369)),'[1]Segurados Civis'!$A$5:$H$2142,6,FALSE),"")</f>
        <v/>
      </c>
      <c r="D369" s="12" t="str">
        <f>IFERROR(VLOOKUP(UPPER(CONCATENATE($B369," - ",$A369)),'[1]Segurados Civis'!$A$5:$H$2142,7,FALSE),"")</f>
        <v/>
      </c>
      <c r="E369" s="12" t="str">
        <f>IFERROR(VLOOKUP(UPPER(CONCATENATE($B369," - ",$A369)),'[1]Segurados Civis'!$A$5:$H$2142,8,FALSE),"")</f>
        <v/>
      </c>
      <c r="F369" s="12" t="str">
        <f t="shared" si="5"/>
        <v/>
      </c>
      <c r="G369" s="5" t="s">
        <v>4</v>
      </c>
      <c r="H369" s="3">
        <v>0</v>
      </c>
      <c r="I369" s="3">
        <v>0</v>
      </c>
      <c r="J369" s="3">
        <v>0</v>
      </c>
      <c r="K369" s="3">
        <v>0</v>
      </c>
    </row>
    <row r="370" spans="1:11" x14ac:dyDescent="0.25">
      <c r="A370" s="5" t="s">
        <v>3143</v>
      </c>
      <c r="B370" s="5" t="s">
        <v>3270</v>
      </c>
      <c r="C370" s="12" t="str">
        <f>IFERROR(VLOOKUP(UPPER(CONCATENATE($B370," - ",$A370)),'[1]Segurados Civis'!$A$5:$H$2142,6,FALSE),"")</f>
        <v/>
      </c>
      <c r="D370" s="12" t="str">
        <f>IFERROR(VLOOKUP(UPPER(CONCATENATE($B370," - ",$A370)),'[1]Segurados Civis'!$A$5:$H$2142,7,FALSE),"")</f>
        <v/>
      </c>
      <c r="E370" s="12" t="str">
        <f>IFERROR(VLOOKUP(UPPER(CONCATENATE($B370," - ",$A370)),'[1]Segurados Civis'!$A$5:$H$2142,8,FALSE),"")</f>
        <v/>
      </c>
      <c r="F370" s="12" t="str">
        <f t="shared" si="5"/>
        <v/>
      </c>
      <c r="G370" s="5" t="s">
        <v>4</v>
      </c>
      <c r="H370" s="3">
        <v>0</v>
      </c>
      <c r="I370" s="3">
        <v>0</v>
      </c>
      <c r="J370" s="3">
        <v>0</v>
      </c>
      <c r="K370" s="3">
        <v>0</v>
      </c>
    </row>
    <row r="371" spans="1:11" x14ac:dyDescent="0.25">
      <c r="A371" s="5" t="s">
        <v>3143</v>
      </c>
      <c r="B371" s="5" t="s">
        <v>3351</v>
      </c>
      <c r="C371" s="12" t="str">
        <f>IFERROR(VLOOKUP(UPPER(CONCATENATE($B371," - ",$A371)),'[1]Segurados Civis'!$A$5:$H$2142,6,FALSE),"")</f>
        <v/>
      </c>
      <c r="D371" s="12" t="str">
        <f>IFERROR(VLOOKUP(UPPER(CONCATENATE($B371," - ",$A371)),'[1]Segurados Civis'!$A$5:$H$2142,7,FALSE),"")</f>
        <v/>
      </c>
      <c r="E371" s="12" t="str">
        <f>IFERROR(VLOOKUP(UPPER(CONCATENATE($B371," - ",$A371)),'[1]Segurados Civis'!$A$5:$H$2142,8,FALSE),"")</f>
        <v/>
      </c>
      <c r="F371" s="12" t="str">
        <f t="shared" si="5"/>
        <v/>
      </c>
      <c r="G371" s="5" t="s">
        <v>4</v>
      </c>
      <c r="H371" s="3">
        <v>0</v>
      </c>
      <c r="I371" s="3">
        <v>0</v>
      </c>
      <c r="J371" s="3">
        <v>0</v>
      </c>
      <c r="K371" s="3">
        <v>0</v>
      </c>
    </row>
    <row r="372" spans="1:11" x14ac:dyDescent="0.25">
      <c r="A372" s="5" t="s">
        <v>3143</v>
      </c>
      <c r="B372" s="5" t="s">
        <v>3310</v>
      </c>
      <c r="C372" s="12">
        <f>IFERROR(VLOOKUP(UPPER(CONCATENATE($B372," - ",$A372)),'[1]Segurados Civis'!$A$5:$H$2142,6,FALSE),"")</f>
        <v>549</v>
      </c>
      <c r="D372" s="12">
        <f>IFERROR(VLOOKUP(UPPER(CONCATENATE($B372," - ",$A372)),'[1]Segurados Civis'!$A$5:$H$2142,7,FALSE),"")</f>
        <v>158</v>
      </c>
      <c r="E372" s="12">
        <f>IFERROR(VLOOKUP(UPPER(CONCATENATE($B372," - ",$A372)),'[1]Segurados Civis'!$A$5:$H$2142,8,FALSE),"")</f>
        <v>69</v>
      </c>
      <c r="F372" s="12">
        <f t="shared" si="5"/>
        <v>776</v>
      </c>
      <c r="G372" s="5" t="s">
        <v>2</v>
      </c>
      <c r="H372" s="3">
        <v>0</v>
      </c>
      <c r="I372" s="3">
        <v>0</v>
      </c>
      <c r="J372" s="3">
        <v>0</v>
      </c>
      <c r="K372" s="3">
        <v>0</v>
      </c>
    </row>
    <row r="373" spans="1:11" x14ac:dyDescent="0.25">
      <c r="A373" s="5" t="s">
        <v>3143</v>
      </c>
      <c r="B373" s="5" t="s">
        <v>3199</v>
      </c>
      <c r="C373" s="12" t="str">
        <f>IFERROR(VLOOKUP(UPPER(CONCATENATE($B373," - ",$A373)),'[1]Segurados Civis'!$A$5:$H$2142,6,FALSE),"")</f>
        <v/>
      </c>
      <c r="D373" s="12" t="str">
        <f>IFERROR(VLOOKUP(UPPER(CONCATENATE($B373," - ",$A373)),'[1]Segurados Civis'!$A$5:$H$2142,7,FALSE),"")</f>
        <v/>
      </c>
      <c r="E373" s="12" t="str">
        <f>IFERROR(VLOOKUP(UPPER(CONCATENATE($B373," - ",$A373)),'[1]Segurados Civis'!$A$5:$H$2142,8,FALSE),"")</f>
        <v/>
      </c>
      <c r="F373" s="12" t="str">
        <f t="shared" si="5"/>
        <v/>
      </c>
      <c r="G373" s="5" t="s">
        <v>4</v>
      </c>
      <c r="H373" s="3">
        <v>0</v>
      </c>
      <c r="I373" s="3">
        <v>0</v>
      </c>
      <c r="J373" s="3">
        <v>0</v>
      </c>
      <c r="K373" s="3">
        <v>0</v>
      </c>
    </row>
    <row r="374" spans="1:11" x14ac:dyDescent="0.25">
      <c r="A374" s="5" t="s">
        <v>3143</v>
      </c>
      <c r="B374" s="5" t="s">
        <v>3370</v>
      </c>
      <c r="C374" s="12" t="str">
        <f>IFERROR(VLOOKUP(UPPER(CONCATENATE($B374," - ",$A374)),'[1]Segurados Civis'!$A$5:$H$2142,6,FALSE),"")</f>
        <v/>
      </c>
      <c r="D374" s="12" t="str">
        <f>IFERROR(VLOOKUP(UPPER(CONCATENATE($B374," - ",$A374)),'[1]Segurados Civis'!$A$5:$H$2142,7,FALSE),"")</f>
        <v/>
      </c>
      <c r="E374" s="12" t="str">
        <f>IFERROR(VLOOKUP(UPPER(CONCATENATE($B374," - ",$A374)),'[1]Segurados Civis'!$A$5:$H$2142,8,FALSE),"")</f>
        <v/>
      </c>
      <c r="F374" s="12" t="str">
        <f t="shared" si="5"/>
        <v/>
      </c>
      <c r="G374" s="5" t="s">
        <v>4</v>
      </c>
      <c r="H374" s="3">
        <v>0</v>
      </c>
      <c r="I374" s="3">
        <v>0</v>
      </c>
      <c r="J374" s="3">
        <v>0</v>
      </c>
      <c r="K374" s="3">
        <v>0</v>
      </c>
    </row>
    <row r="375" spans="1:11" x14ac:dyDescent="0.25">
      <c r="A375" s="5" t="s">
        <v>3143</v>
      </c>
      <c r="B375" s="5" t="s">
        <v>3493</v>
      </c>
      <c r="C375" s="12">
        <f>IFERROR(VLOOKUP(UPPER(CONCATENATE($B375," - ",$A375)),'[1]Segurados Civis'!$A$5:$H$2142,6,FALSE),"")</f>
        <v>172</v>
      </c>
      <c r="D375" s="12">
        <f>IFERROR(VLOOKUP(UPPER(CONCATENATE($B375," - ",$A375)),'[1]Segurados Civis'!$A$5:$H$2142,7,FALSE),"")</f>
        <v>64</v>
      </c>
      <c r="E375" s="12">
        <f>IFERROR(VLOOKUP(UPPER(CONCATENATE($B375," - ",$A375)),'[1]Segurados Civis'!$A$5:$H$2142,8,FALSE),"")</f>
        <v>17</v>
      </c>
      <c r="F375" s="12">
        <f t="shared" si="5"/>
        <v>253</v>
      </c>
      <c r="G375" s="5" t="s">
        <v>2</v>
      </c>
      <c r="H375" s="3">
        <v>0</v>
      </c>
      <c r="I375" s="3">
        <v>0</v>
      </c>
      <c r="J375" s="3">
        <v>0</v>
      </c>
      <c r="K375" s="3">
        <v>0</v>
      </c>
    </row>
    <row r="376" spans="1:11" x14ac:dyDescent="0.25">
      <c r="A376" s="5" t="s">
        <v>3143</v>
      </c>
      <c r="B376" s="5" t="s">
        <v>3489</v>
      </c>
      <c r="C376" s="12">
        <f>IFERROR(VLOOKUP(UPPER(CONCATENATE($B376," - ",$A376)),'[1]Segurados Civis'!$A$5:$H$2142,6,FALSE),"")</f>
        <v>515</v>
      </c>
      <c r="D376" s="12">
        <f>IFERROR(VLOOKUP(UPPER(CONCATENATE($B376," - ",$A376)),'[1]Segurados Civis'!$A$5:$H$2142,7,FALSE),"")</f>
        <v>107</v>
      </c>
      <c r="E376" s="12">
        <f>IFERROR(VLOOKUP(UPPER(CONCATENATE($B376," - ",$A376)),'[1]Segurados Civis'!$A$5:$H$2142,8,FALSE),"")</f>
        <v>22</v>
      </c>
      <c r="F376" s="12">
        <f t="shared" si="5"/>
        <v>644</v>
      </c>
      <c r="G376" s="5" t="s">
        <v>2</v>
      </c>
      <c r="H376" s="3">
        <v>0</v>
      </c>
      <c r="I376" s="3">
        <v>0</v>
      </c>
      <c r="J376" s="3">
        <v>0</v>
      </c>
      <c r="K376" s="3">
        <v>0</v>
      </c>
    </row>
    <row r="377" spans="1:11" x14ac:dyDescent="0.25">
      <c r="A377" s="5" t="s">
        <v>3143</v>
      </c>
      <c r="B377" s="5" t="s">
        <v>1558</v>
      </c>
      <c r="C377" s="12">
        <f>IFERROR(VLOOKUP(UPPER(CONCATENATE($B377," - ",$A377)),'[1]Segurados Civis'!$A$5:$H$2142,6,FALSE),"")</f>
        <v>244</v>
      </c>
      <c r="D377" s="12">
        <f>IFERROR(VLOOKUP(UPPER(CONCATENATE($B377," - ",$A377)),'[1]Segurados Civis'!$A$5:$H$2142,7,FALSE),"")</f>
        <v>79</v>
      </c>
      <c r="E377" s="12">
        <f>IFERROR(VLOOKUP(UPPER(CONCATENATE($B377," - ",$A377)),'[1]Segurados Civis'!$A$5:$H$2142,8,FALSE),"")</f>
        <v>13</v>
      </c>
      <c r="F377" s="12">
        <f t="shared" si="5"/>
        <v>336</v>
      </c>
      <c r="G377" s="5" t="s">
        <v>2</v>
      </c>
      <c r="H377" s="3">
        <v>0</v>
      </c>
      <c r="I377" s="3">
        <v>0</v>
      </c>
      <c r="J377" s="3">
        <v>0</v>
      </c>
      <c r="K377" s="3">
        <v>0</v>
      </c>
    </row>
    <row r="378" spans="1:11" x14ac:dyDescent="0.25">
      <c r="A378" s="5" t="s">
        <v>3143</v>
      </c>
      <c r="B378" s="5" t="s">
        <v>3218</v>
      </c>
      <c r="C378" s="12">
        <f>IFERROR(VLOOKUP(UPPER(CONCATENATE($B378," - ",$A378)),'[1]Segurados Civis'!$A$5:$H$2142,6,FALSE),"")</f>
        <v>348</v>
      </c>
      <c r="D378" s="12">
        <f>IFERROR(VLOOKUP(UPPER(CONCATENATE($B378," - ",$A378)),'[1]Segurados Civis'!$A$5:$H$2142,7,FALSE),"")</f>
        <v>119</v>
      </c>
      <c r="E378" s="12">
        <f>IFERROR(VLOOKUP(UPPER(CONCATENATE($B378," - ",$A378)),'[1]Segurados Civis'!$A$5:$H$2142,8,FALSE),"")</f>
        <v>23</v>
      </c>
      <c r="F378" s="12">
        <f t="shared" si="5"/>
        <v>490</v>
      </c>
      <c r="G378" s="5" t="s">
        <v>2</v>
      </c>
      <c r="H378" s="3">
        <v>0</v>
      </c>
      <c r="I378" s="3">
        <v>0</v>
      </c>
      <c r="J378" s="3">
        <v>0</v>
      </c>
      <c r="K378" s="3">
        <v>0</v>
      </c>
    </row>
    <row r="379" spans="1:11" x14ac:dyDescent="0.25">
      <c r="A379" s="5" t="s">
        <v>3143</v>
      </c>
      <c r="B379" s="5" t="s">
        <v>3468</v>
      </c>
      <c r="C379" s="12">
        <f>IFERROR(VLOOKUP(UPPER(CONCATENATE($B379," - ",$A379)),'[1]Segurados Civis'!$A$5:$H$2142,6,FALSE),"")</f>
        <v>1978</v>
      </c>
      <c r="D379" s="12">
        <f>IFERROR(VLOOKUP(UPPER(CONCATENATE($B379," - ",$A379)),'[1]Segurados Civis'!$A$5:$H$2142,7,FALSE),"")</f>
        <v>553</v>
      </c>
      <c r="E379" s="12">
        <f>IFERROR(VLOOKUP(UPPER(CONCATENATE($B379," - ",$A379)),'[1]Segurados Civis'!$A$5:$H$2142,8,FALSE),"")</f>
        <v>156</v>
      </c>
      <c r="F379" s="12">
        <f t="shared" si="5"/>
        <v>2687</v>
      </c>
      <c r="G379" s="5" t="s">
        <v>2</v>
      </c>
      <c r="H379" s="3">
        <v>0</v>
      </c>
      <c r="I379" s="3">
        <v>0</v>
      </c>
      <c r="J379" s="3">
        <v>0</v>
      </c>
      <c r="K379" s="3">
        <v>0</v>
      </c>
    </row>
    <row r="380" spans="1:11" x14ac:dyDescent="0.25">
      <c r="A380" s="5" t="s">
        <v>3143</v>
      </c>
      <c r="B380" s="5" t="s">
        <v>3230</v>
      </c>
      <c r="C380" s="12">
        <f>IFERROR(VLOOKUP(UPPER(CONCATENATE($B380," - ",$A380)),'[1]Segurados Civis'!$A$5:$H$2142,6,FALSE),"")</f>
        <v>515</v>
      </c>
      <c r="D380" s="12">
        <f>IFERROR(VLOOKUP(UPPER(CONCATENATE($B380," - ",$A380)),'[1]Segurados Civis'!$A$5:$H$2142,7,FALSE),"")</f>
        <v>145</v>
      </c>
      <c r="E380" s="12">
        <f>IFERROR(VLOOKUP(UPPER(CONCATENATE($B380," - ",$A380)),'[1]Segurados Civis'!$A$5:$H$2142,8,FALSE),"")</f>
        <v>27</v>
      </c>
      <c r="F380" s="12">
        <f t="shared" si="5"/>
        <v>687</v>
      </c>
      <c r="G380" s="5" t="s">
        <v>2</v>
      </c>
      <c r="H380" s="3">
        <v>1</v>
      </c>
      <c r="I380" s="3">
        <v>0</v>
      </c>
      <c r="J380" s="3">
        <v>1</v>
      </c>
      <c r="K380" s="3">
        <v>0</v>
      </c>
    </row>
    <row r="381" spans="1:11" x14ac:dyDescent="0.25">
      <c r="A381" s="5" t="s">
        <v>3143</v>
      </c>
      <c r="B381" s="5" t="s">
        <v>3490</v>
      </c>
      <c r="C381" s="12">
        <f>IFERROR(VLOOKUP(UPPER(CONCATENATE($B381," - ",$A381)),'[1]Segurados Civis'!$A$5:$H$2142,6,FALSE),"")</f>
        <v>629</v>
      </c>
      <c r="D381" s="12">
        <f>IFERROR(VLOOKUP(UPPER(CONCATENATE($B381," - ",$A381)),'[1]Segurados Civis'!$A$5:$H$2142,7,FALSE),"")</f>
        <v>172</v>
      </c>
      <c r="E381" s="12">
        <f>IFERROR(VLOOKUP(UPPER(CONCATENATE($B381," - ",$A381)),'[1]Segurados Civis'!$A$5:$H$2142,8,FALSE),"")</f>
        <v>29</v>
      </c>
      <c r="F381" s="12">
        <f t="shared" si="5"/>
        <v>830</v>
      </c>
      <c r="G381" s="5" t="s">
        <v>2</v>
      </c>
      <c r="H381" s="3">
        <v>0</v>
      </c>
      <c r="I381" s="3">
        <v>0</v>
      </c>
      <c r="J381" s="3">
        <v>0</v>
      </c>
      <c r="K381" s="3">
        <v>0</v>
      </c>
    </row>
    <row r="382" spans="1:11" x14ac:dyDescent="0.25">
      <c r="A382" s="5" t="s">
        <v>3143</v>
      </c>
      <c r="B382" s="5" t="s">
        <v>3454</v>
      </c>
      <c r="C382" s="12">
        <f>IFERROR(VLOOKUP(UPPER(CONCATENATE($B382," - ",$A382)),'[1]Segurados Civis'!$A$5:$H$2142,6,FALSE),"")</f>
        <v>983</v>
      </c>
      <c r="D382" s="12">
        <f>IFERROR(VLOOKUP(UPPER(CONCATENATE($B382," - ",$A382)),'[1]Segurados Civis'!$A$5:$H$2142,7,FALSE),"")</f>
        <v>305</v>
      </c>
      <c r="E382" s="12">
        <f>IFERROR(VLOOKUP(UPPER(CONCATENATE($B382," - ",$A382)),'[1]Segurados Civis'!$A$5:$H$2142,8,FALSE),"")</f>
        <v>58</v>
      </c>
      <c r="F382" s="12">
        <f t="shared" si="5"/>
        <v>1346</v>
      </c>
      <c r="G382" s="5" t="s">
        <v>2</v>
      </c>
      <c r="H382" s="3">
        <v>1</v>
      </c>
      <c r="I382" s="3">
        <v>0</v>
      </c>
      <c r="J382" s="3">
        <v>1</v>
      </c>
      <c r="K382" s="3">
        <v>0</v>
      </c>
    </row>
    <row r="383" spans="1:11" x14ac:dyDescent="0.25">
      <c r="A383" s="5" t="s">
        <v>3143</v>
      </c>
      <c r="B383" s="5" t="s">
        <v>3298</v>
      </c>
      <c r="C383" s="12">
        <f>IFERROR(VLOOKUP(UPPER(CONCATENATE($B383," - ",$A383)),'[1]Segurados Civis'!$A$5:$H$2142,6,FALSE),"")</f>
        <v>564</v>
      </c>
      <c r="D383" s="12">
        <f>IFERROR(VLOOKUP(UPPER(CONCATENATE($B383," - ",$A383)),'[1]Segurados Civis'!$A$5:$H$2142,7,FALSE),"")</f>
        <v>153</v>
      </c>
      <c r="E383" s="12">
        <f>IFERROR(VLOOKUP(UPPER(CONCATENATE($B383," - ",$A383)),'[1]Segurados Civis'!$A$5:$H$2142,8,FALSE),"")</f>
        <v>63</v>
      </c>
      <c r="F383" s="12">
        <f t="shared" si="5"/>
        <v>780</v>
      </c>
      <c r="G383" s="5" t="s">
        <v>2</v>
      </c>
      <c r="H383" s="3">
        <v>0</v>
      </c>
      <c r="I383" s="3">
        <v>0</v>
      </c>
      <c r="J383" s="3">
        <v>0</v>
      </c>
      <c r="K383" s="3">
        <v>0</v>
      </c>
    </row>
    <row r="384" spans="1:11" x14ac:dyDescent="0.25">
      <c r="A384" s="5" t="s">
        <v>3143</v>
      </c>
      <c r="B384" s="5" t="s">
        <v>3337</v>
      </c>
      <c r="C384" s="12">
        <f>IFERROR(VLOOKUP(UPPER(CONCATENATE($B384," - ",$A384)),'[1]Segurados Civis'!$A$5:$H$2142,6,FALSE),"")</f>
        <v>673</v>
      </c>
      <c r="D384" s="12">
        <f>IFERROR(VLOOKUP(UPPER(CONCATENATE($B384," - ",$A384)),'[1]Segurados Civis'!$A$5:$H$2142,7,FALSE),"")</f>
        <v>30</v>
      </c>
      <c r="E384" s="12">
        <f>IFERROR(VLOOKUP(UPPER(CONCATENATE($B384," - ",$A384)),'[1]Segurados Civis'!$A$5:$H$2142,8,FALSE),"")</f>
        <v>5</v>
      </c>
      <c r="F384" s="12">
        <f t="shared" si="5"/>
        <v>708</v>
      </c>
      <c r="G384" s="5" t="s">
        <v>2</v>
      </c>
      <c r="H384" s="3">
        <v>0</v>
      </c>
      <c r="I384" s="3">
        <v>0</v>
      </c>
      <c r="J384" s="3">
        <v>1</v>
      </c>
      <c r="K384" s="3">
        <v>0</v>
      </c>
    </row>
    <row r="385" spans="1:11" x14ac:dyDescent="0.25">
      <c r="A385" s="5" t="s">
        <v>3143</v>
      </c>
      <c r="B385" s="5" t="s">
        <v>1392</v>
      </c>
      <c r="C385" s="12">
        <f>IFERROR(VLOOKUP(UPPER(CONCATENATE($B385," - ",$A385)),'[1]Segurados Civis'!$A$5:$H$2142,6,FALSE),"")</f>
        <v>3264</v>
      </c>
      <c r="D385" s="12">
        <f>IFERROR(VLOOKUP(UPPER(CONCATENATE($B385," - ",$A385)),'[1]Segurados Civis'!$A$5:$H$2142,7,FALSE),"")</f>
        <v>943</v>
      </c>
      <c r="E385" s="12">
        <f>IFERROR(VLOOKUP(UPPER(CONCATENATE($B385," - ",$A385)),'[1]Segurados Civis'!$A$5:$H$2142,8,FALSE),"")</f>
        <v>116</v>
      </c>
      <c r="F385" s="12">
        <f t="shared" si="5"/>
        <v>4323</v>
      </c>
      <c r="G385" s="5" t="s">
        <v>2</v>
      </c>
      <c r="H385" s="3">
        <v>1</v>
      </c>
      <c r="I385" s="3">
        <v>0</v>
      </c>
      <c r="J385" s="3">
        <v>1</v>
      </c>
      <c r="K385" s="3">
        <v>0</v>
      </c>
    </row>
    <row r="386" spans="1:11" x14ac:dyDescent="0.25">
      <c r="A386" s="5" t="s">
        <v>3143</v>
      </c>
      <c r="B386" s="5" t="s">
        <v>3328</v>
      </c>
      <c r="C386" s="12" t="str">
        <f>IFERROR(VLOOKUP(UPPER(CONCATENATE($B386," - ",$A386)),'[1]Segurados Civis'!$A$5:$H$2142,6,FALSE),"")</f>
        <v/>
      </c>
      <c r="D386" s="12" t="str">
        <f>IFERROR(VLOOKUP(UPPER(CONCATENATE($B386," - ",$A386)),'[1]Segurados Civis'!$A$5:$H$2142,7,FALSE),"")</f>
        <v/>
      </c>
      <c r="E386" s="12" t="str">
        <f>IFERROR(VLOOKUP(UPPER(CONCATENATE($B386," - ",$A386)),'[1]Segurados Civis'!$A$5:$H$2142,8,FALSE),"")</f>
        <v/>
      </c>
      <c r="F386" s="12" t="str">
        <f t="shared" si="5"/>
        <v/>
      </c>
      <c r="G386" s="5" t="s">
        <v>4</v>
      </c>
      <c r="H386" s="3">
        <v>0</v>
      </c>
      <c r="I386" s="3">
        <v>0</v>
      </c>
      <c r="J386" s="3">
        <v>0</v>
      </c>
      <c r="K386" s="3">
        <v>0</v>
      </c>
    </row>
    <row r="387" spans="1:11" x14ac:dyDescent="0.25">
      <c r="A387" s="5" t="s">
        <v>3143</v>
      </c>
      <c r="B387" s="5" t="s">
        <v>3308</v>
      </c>
      <c r="C387" s="12" t="str">
        <f>IFERROR(VLOOKUP(UPPER(CONCATENATE($B387," - ",$A387)),'[1]Segurados Civis'!$A$5:$H$2142,6,FALSE),"")</f>
        <v/>
      </c>
      <c r="D387" s="12" t="str">
        <f>IFERROR(VLOOKUP(UPPER(CONCATENATE($B387," - ",$A387)),'[1]Segurados Civis'!$A$5:$H$2142,7,FALSE),"")</f>
        <v/>
      </c>
      <c r="E387" s="12" t="str">
        <f>IFERROR(VLOOKUP(UPPER(CONCATENATE($B387," - ",$A387)),'[1]Segurados Civis'!$A$5:$H$2142,8,FALSE),"")</f>
        <v/>
      </c>
      <c r="F387" s="12" t="str">
        <f t="shared" ref="F387:F403" si="6">IF(SUM(C387:E387)=0,"",SUM(C387:E387))</f>
        <v/>
      </c>
      <c r="G387" s="5" t="s">
        <v>4</v>
      </c>
      <c r="H387" s="3">
        <v>0</v>
      </c>
      <c r="I387" s="3">
        <v>0</v>
      </c>
      <c r="J387" s="3">
        <v>0</v>
      </c>
      <c r="K387" s="3">
        <v>0</v>
      </c>
    </row>
    <row r="388" spans="1:11" x14ac:dyDescent="0.25">
      <c r="A388" s="5" t="s">
        <v>3143</v>
      </c>
      <c r="B388" s="5" t="s">
        <v>3354</v>
      </c>
      <c r="C388" s="12">
        <f>IFERROR(VLOOKUP(UPPER(CONCATENATE($B388," - ",$A388)),'[1]Segurados Civis'!$A$5:$H$2142,6,FALSE),"")</f>
        <v>224</v>
      </c>
      <c r="D388" s="12">
        <f>IFERROR(VLOOKUP(UPPER(CONCATENATE($B388," - ",$A388)),'[1]Segurados Civis'!$A$5:$H$2142,7,FALSE),"")</f>
        <v>31</v>
      </c>
      <c r="E388" s="12">
        <f>IFERROR(VLOOKUP(UPPER(CONCATENATE($B388," - ",$A388)),'[1]Segurados Civis'!$A$5:$H$2142,8,FALSE),"")</f>
        <v>13</v>
      </c>
      <c r="F388" s="12">
        <f t="shared" si="6"/>
        <v>268</v>
      </c>
      <c r="G388" s="5" t="s">
        <v>2</v>
      </c>
      <c r="H388" s="3">
        <v>0</v>
      </c>
      <c r="I388" s="3">
        <v>0</v>
      </c>
      <c r="J388" s="3">
        <v>0</v>
      </c>
      <c r="K388" s="3">
        <v>0</v>
      </c>
    </row>
    <row r="389" spans="1:11" x14ac:dyDescent="0.25">
      <c r="A389" s="5" t="s">
        <v>3143</v>
      </c>
      <c r="B389" s="5" t="s">
        <v>3233</v>
      </c>
      <c r="C389" s="12" t="str">
        <f>IFERROR(VLOOKUP(UPPER(CONCATENATE($B389," - ",$A389)),'[1]Segurados Civis'!$A$5:$H$2142,6,FALSE),"")</f>
        <v/>
      </c>
      <c r="D389" s="12" t="str">
        <f>IFERROR(VLOOKUP(UPPER(CONCATENATE($B389," - ",$A389)),'[1]Segurados Civis'!$A$5:$H$2142,7,FALSE),"")</f>
        <v/>
      </c>
      <c r="E389" s="12" t="str">
        <f>IFERROR(VLOOKUP(UPPER(CONCATENATE($B389," - ",$A389)),'[1]Segurados Civis'!$A$5:$H$2142,8,FALSE),"")</f>
        <v/>
      </c>
      <c r="F389" s="12" t="str">
        <f t="shared" si="6"/>
        <v/>
      </c>
      <c r="G389" s="5" t="s">
        <v>4</v>
      </c>
      <c r="H389" s="3">
        <v>0</v>
      </c>
      <c r="I389" s="3">
        <v>0</v>
      </c>
      <c r="J389" s="3">
        <v>0</v>
      </c>
      <c r="K389" s="3">
        <v>0</v>
      </c>
    </row>
    <row r="390" spans="1:11" x14ac:dyDescent="0.25">
      <c r="A390" s="5" t="s">
        <v>3143</v>
      </c>
      <c r="B390" s="5" t="s">
        <v>3200</v>
      </c>
      <c r="C390" s="12" t="str">
        <f>IFERROR(VLOOKUP(UPPER(CONCATENATE($B390," - ",$A390)),'[1]Segurados Civis'!$A$5:$H$2142,6,FALSE),"")</f>
        <v/>
      </c>
      <c r="D390" s="12" t="str">
        <f>IFERROR(VLOOKUP(UPPER(CONCATENATE($B390," - ",$A390)),'[1]Segurados Civis'!$A$5:$H$2142,7,FALSE),"")</f>
        <v/>
      </c>
      <c r="E390" s="12" t="str">
        <f>IFERROR(VLOOKUP(UPPER(CONCATENATE($B390," - ",$A390)),'[1]Segurados Civis'!$A$5:$H$2142,8,FALSE),"")</f>
        <v/>
      </c>
      <c r="F390" s="12" t="str">
        <f t="shared" si="6"/>
        <v/>
      </c>
      <c r="G390" s="5" t="s">
        <v>4</v>
      </c>
      <c r="H390" s="3">
        <v>0</v>
      </c>
      <c r="I390" s="3">
        <v>0</v>
      </c>
      <c r="J390" s="3">
        <v>0</v>
      </c>
      <c r="K390" s="3">
        <v>0</v>
      </c>
    </row>
    <row r="391" spans="1:11" x14ac:dyDescent="0.25">
      <c r="A391" s="5" t="s">
        <v>3143</v>
      </c>
      <c r="B391" s="5" t="s">
        <v>3234</v>
      </c>
      <c r="C391" s="12">
        <f>IFERROR(VLOOKUP(UPPER(CONCATENATE($B391," - ",$A391)),'[1]Segurados Civis'!$A$5:$H$2142,6,FALSE),"")</f>
        <v>431</v>
      </c>
      <c r="D391" s="12">
        <f>IFERROR(VLOOKUP(UPPER(CONCATENATE($B391," - ",$A391)),'[1]Segurados Civis'!$A$5:$H$2142,7,FALSE),"")</f>
        <v>93</v>
      </c>
      <c r="E391" s="12">
        <f>IFERROR(VLOOKUP(UPPER(CONCATENATE($B391," - ",$A391)),'[1]Segurados Civis'!$A$5:$H$2142,8,FALSE),"")</f>
        <v>25</v>
      </c>
      <c r="F391" s="12">
        <f t="shared" si="6"/>
        <v>549</v>
      </c>
      <c r="G391" s="5" t="s">
        <v>2</v>
      </c>
      <c r="H391" s="3">
        <v>0</v>
      </c>
      <c r="I391" s="3">
        <v>0</v>
      </c>
      <c r="J391" s="3">
        <v>0</v>
      </c>
      <c r="K391" s="3">
        <v>0</v>
      </c>
    </row>
    <row r="392" spans="1:11" x14ac:dyDescent="0.25">
      <c r="A392" s="5" t="s">
        <v>3143</v>
      </c>
      <c r="B392" s="5" t="s">
        <v>3235</v>
      </c>
      <c r="C392" s="12" t="str">
        <f>IFERROR(VLOOKUP(UPPER(CONCATENATE($B392," - ",$A392)),'[1]Segurados Civis'!$A$5:$H$2142,6,FALSE),"")</f>
        <v/>
      </c>
      <c r="D392" s="12" t="str">
        <f>IFERROR(VLOOKUP(UPPER(CONCATENATE($B392," - ",$A392)),'[1]Segurados Civis'!$A$5:$H$2142,7,FALSE),"")</f>
        <v/>
      </c>
      <c r="E392" s="12" t="str">
        <f>IFERROR(VLOOKUP(UPPER(CONCATENATE($B392," - ",$A392)),'[1]Segurados Civis'!$A$5:$H$2142,8,FALSE),"")</f>
        <v/>
      </c>
      <c r="F392" s="12" t="str">
        <f t="shared" si="6"/>
        <v/>
      </c>
      <c r="G392" s="5" t="s">
        <v>4</v>
      </c>
      <c r="H392" s="3">
        <v>0</v>
      </c>
      <c r="I392" s="3">
        <v>0</v>
      </c>
      <c r="J392" s="3">
        <v>0</v>
      </c>
      <c r="K392" s="3">
        <v>0</v>
      </c>
    </row>
    <row r="393" spans="1:11" x14ac:dyDescent="0.25">
      <c r="A393" s="5" t="s">
        <v>3143</v>
      </c>
      <c r="B393" s="5" t="s">
        <v>3332</v>
      </c>
      <c r="C393" s="12">
        <f>IFERROR(VLOOKUP(UPPER(CONCATENATE($B393," - ",$A393)),'[1]Segurados Civis'!$A$5:$H$2142,6,FALSE),"")</f>
        <v>1756</v>
      </c>
      <c r="D393" s="12">
        <f>IFERROR(VLOOKUP(UPPER(CONCATENATE($B393," - ",$A393)),'[1]Segurados Civis'!$A$5:$H$2142,7,FALSE),"")</f>
        <v>543</v>
      </c>
      <c r="E393" s="12">
        <f>IFERROR(VLOOKUP(UPPER(CONCATENATE($B393," - ",$A393)),'[1]Segurados Civis'!$A$5:$H$2142,8,FALSE),"")</f>
        <v>152</v>
      </c>
      <c r="F393" s="12">
        <f t="shared" si="6"/>
        <v>2451</v>
      </c>
      <c r="G393" s="5" t="s">
        <v>2</v>
      </c>
      <c r="H393" s="3">
        <v>1</v>
      </c>
      <c r="I393" s="3">
        <v>0</v>
      </c>
      <c r="J393" s="3">
        <v>0</v>
      </c>
      <c r="K393" s="3">
        <v>0</v>
      </c>
    </row>
    <row r="394" spans="1:11" x14ac:dyDescent="0.25">
      <c r="A394" s="5" t="s">
        <v>3143</v>
      </c>
      <c r="B394" s="5" t="s">
        <v>3336</v>
      </c>
      <c r="C394" s="12">
        <f>IFERROR(VLOOKUP(UPPER(CONCATENATE($B394," - ",$A394)),'[1]Segurados Civis'!$A$5:$H$2142,6,FALSE),"")</f>
        <v>1394</v>
      </c>
      <c r="D394" s="12">
        <f>IFERROR(VLOOKUP(UPPER(CONCATENATE($B394," - ",$A394)),'[1]Segurados Civis'!$A$5:$H$2142,7,FALSE),"")</f>
        <v>506</v>
      </c>
      <c r="E394" s="12">
        <f>IFERROR(VLOOKUP(UPPER(CONCATENATE($B394," - ",$A394)),'[1]Segurados Civis'!$A$5:$H$2142,8,FALSE),"")</f>
        <v>84</v>
      </c>
      <c r="F394" s="12">
        <f t="shared" si="6"/>
        <v>1984</v>
      </c>
      <c r="G394" s="5" t="s">
        <v>2</v>
      </c>
      <c r="H394" s="3">
        <v>0</v>
      </c>
      <c r="I394" s="3">
        <v>0</v>
      </c>
      <c r="J394" s="3">
        <v>0</v>
      </c>
      <c r="K394" s="3">
        <v>0</v>
      </c>
    </row>
    <row r="395" spans="1:11" x14ac:dyDescent="0.25">
      <c r="A395" s="5" t="s">
        <v>3143</v>
      </c>
      <c r="B395" s="5" t="s">
        <v>3505</v>
      </c>
      <c r="C395" s="12">
        <f>IFERROR(VLOOKUP(UPPER(CONCATENATE($B395," - ",$A395)),'[1]Segurados Civis'!$A$5:$H$2142,6,FALSE),"")</f>
        <v>191</v>
      </c>
      <c r="D395" s="12">
        <f>IFERROR(VLOOKUP(UPPER(CONCATENATE($B395," - ",$A395)),'[1]Segurados Civis'!$A$5:$H$2142,7,FALSE),"")</f>
        <v>45</v>
      </c>
      <c r="E395" s="12">
        <f>IFERROR(VLOOKUP(UPPER(CONCATENATE($B395," - ",$A395)),'[1]Segurados Civis'!$A$5:$H$2142,8,FALSE),"")</f>
        <v>17</v>
      </c>
      <c r="F395" s="12">
        <f t="shared" si="6"/>
        <v>253</v>
      </c>
      <c r="G395" s="5" t="s">
        <v>2</v>
      </c>
      <c r="H395" s="3">
        <v>0</v>
      </c>
      <c r="I395" s="3">
        <v>0</v>
      </c>
      <c r="J395" s="3">
        <v>0</v>
      </c>
      <c r="K395" s="3">
        <v>0</v>
      </c>
    </row>
    <row r="396" spans="1:11" x14ac:dyDescent="0.25">
      <c r="A396" s="5" t="s">
        <v>3143</v>
      </c>
      <c r="B396" s="5" t="s">
        <v>3424</v>
      </c>
      <c r="C396" s="12" t="str">
        <f>IFERROR(VLOOKUP(UPPER(CONCATENATE($B396," - ",$A396)),'[1]Segurados Civis'!$A$5:$H$2142,6,FALSE),"")</f>
        <v/>
      </c>
      <c r="D396" s="12" t="str">
        <f>IFERROR(VLOOKUP(UPPER(CONCATENATE($B396," - ",$A396)),'[1]Segurados Civis'!$A$5:$H$2142,7,FALSE),"")</f>
        <v/>
      </c>
      <c r="E396" s="12" t="str">
        <f>IFERROR(VLOOKUP(UPPER(CONCATENATE($B396," - ",$A396)),'[1]Segurados Civis'!$A$5:$H$2142,8,FALSE),"")</f>
        <v/>
      </c>
      <c r="F396" s="12" t="str">
        <f t="shared" si="6"/>
        <v/>
      </c>
      <c r="G396" s="5" t="s">
        <v>4</v>
      </c>
      <c r="H396" s="3">
        <v>0</v>
      </c>
      <c r="I396" s="3">
        <v>0</v>
      </c>
      <c r="J396" s="3">
        <v>0</v>
      </c>
      <c r="K396" s="3">
        <v>0</v>
      </c>
    </row>
    <row r="397" spans="1:11" x14ac:dyDescent="0.25">
      <c r="A397" s="5" t="s">
        <v>3143</v>
      </c>
      <c r="B397" s="5" t="s">
        <v>3400</v>
      </c>
      <c r="C397" s="12" t="str">
        <f>IFERROR(VLOOKUP(UPPER(CONCATENATE($B397," - ",$A397)),'[1]Segurados Civis'!$A$5:$H$2142,6,FALSE),"")</f>
        <v/>
      </c>
      <c r="D397" s="12" t="str">
        <f>IFERROR(VLOOKUP(UPPER(CONCATENATE($B397," - ",$A397)),'[1]Segurados Civis'!$A$5:$H$2142,7,FALSE),"")</f>
        <v/>
      </c>
      <c r="E397" s="12" t="str">
        <f>IFERROR(VLOOKUP(UPPER(CONCATENATE($B397," - ",$A397)),'[1]Segurados Civis'!$A$5:$H$2142,8,FALSE),"")</f>
        <v/>
      </c>
      <c r="F397" s="12" t="str">
        <f t="shared" si="6"/>
        <v/>
      </c>
      <c r="G397" s="5" t="s">
        <v>4</v>
      </c>
      <c r="H397" s="3">
        <v>0</v>
      </c>
      <c r="I397" s="3">
        <v>0</v>
      </c>
      <c r="J397" s="3">
        <v>0</v>
      </c>
      <c r="K397" s="3">
        <v>0</v>
      </c>
    </row>
    <row r="398" spans="1:11" x14ac:dyDescent="0.25">
      <c r="A398" s="5" t="s">
        <v>3143</v>
      </c>
      <c r="B398" s="5" t="s">
        <v>3151</v>
      </c>
      <c r="C398" s="12" t="str">
        <f>IFERROR(VLOOKUP(UPPER(CONCATENATE($B398," - ",$A398)),'[1]Segurados Civis'!$A$5:$H$2142,6,FALSE),"")</f>
        <v/>
      </c>
      <c r="D398" s="12" t="str">
        <f>IFERROR(VLOOKUP(UPPER(CONCATENATE($B398," - ",$A398)),'[1]Segurados Civis'!$A$5:$H$2142,7,FALSE),"")</f>
        <v/>
      </c>
      <c r="E398" s="12" t="str">
        <f>IFERROR(VLOOKUP(UPPER(CONCATENATE($B398," - ",$A398)),'[1]Segurados Civis'!$A$5:$H$2142,8,FALSE),"")</f>
        <v/>
      </c>
      <c r="F398" s="12" t="str">
        <f t="shared" si="6"/>
        <v/>
      </c>
      <c r="G398" s="5" t="s">
        <v>4</v>
      </c>
      <c r="H398" s="3">
        <v>0</v>
      </c>
      <c r="I398" s="3">
        <v>0</v>
      </c>
      <c r="J398" s="3">
        <v>0</v>
      </c>
      <c r="K398" s="3">
        <v>0</v>
      </c>
    </row>
    <row r="399" spans="1:11" x14ac:dyDescent="0.25">
      <c r="A399" s="5" t="s">
        <v>3143</v>
      </c>
      <c r="B399" s="5" t="s">
        <v>3294</v>
      </c>
      <c r="C399" s="12" t="str">
        <f>IFERROR(VLOOKUP(UPPER(CONCATENATE($B399," - ",$A399)),'[1]Segurados Civis'!$A$5:$H$2142,6,FALSE),"")</f>
        <v/>
      </c>
      <c r="D399" s="12" t="str">
        <f>IFERROR(VLOOKUP(UPPER(CONCATENATE($B399," - ",$A399)),'[1]Segurados Civis'!$A$5:$H$2142,7,FALSE),"")</f>
        <v/>
      </c>
      <c r="E399" s="12" t="str">
        <f>IFERROR(VLOOKUP(UPPER(CONCATENATE($B399," - ",$A399)),'[1]Segurados Civis'!$A$5:$H$2142,8,FALSE),"")</f>
        <v/>
      </c>
      <c r="F399" s="12" t="str">
        <f t="shared" si="6"/>
        <v/>
      </c>
      <c r="G399" s="5" t="s">
        <v>4</v>
      </c>
      <c r="H399" s="3">
        <v>0</v>
      </c>
      <c r="I399" s="3">
        <v>0</v>
      </c>
      <c r="J399" s="3">
        <v>0</v>
      </c>
      <c r="K399" s="3">
        <v>0</v>
      </c>
    </row>
    <row r="400" spans="1:11" x14ac:dyDescent="0.25">
      <c r="A400" s="5" t="s">
        <v>3143</v>
      </c>
      <c r="B400" s="5" t="s">
        <v>3373</v>
      </c>
      <c r="C400" s="12" t="str">
        <f>IFERROR(VLOOKUP(UPPER(CONCATENATE($B400," - ",$A400)),'[1]Segurados Civis'!$A$5:$H$2142,6,FALSE),"")</f>
        <v/>
      </c>
      <c r="D400" s="12" t="str">
        <f>IFERROR(VLOOKUP(UPPER(CONCATENATE($B400," - ",$A400)),'[1]Segurados Civis'!$A$5:$H$2142,7,FALSE),"")</f>
        <v/>
      </c>
      <c r="E400" s="12" t="str">
        <f>IFERROR(VLOOKUP(UPPER(CONCATENATE($B400," - ",$A400)),'[1]Segurados Civis'!$A$5:$H$2142,8,FALSE),"")</f>
        <v/>
      </c>
      <c r="F400" s="12" t="str">
        <f t="shared" si="6"/>
        <v/>
      </c>
      <c r="G400" s="5" t="s">
        <v>4</v>
      </c>
      <c r="H400" s="3">
        <v>0</v>
      </c>
      <c r="I400" s="3">
        <v>0</v>
      </c>
      <c r="J400" s="3">
        <v>0</v>
      </c>
      <c r="K400" s="3">
        <v>0</v>
      </c>
    </row>
    <row r="401" spans="1:11" x14ac:dyDescent="0.25">
      <c r="A401" s="5" t="s">
        <v>3143</v>
      </c>
      <c r="B401" s="5" t="s">
        <v>3171</v>
      </c>
      <c r="C401" s="12" t="str">
        <f>IFERROR(VLOOKUP(UPPER(CONCATENATE($B401," - ",$A401)),'[1]Segurados Civis'!$A$5:$H$2142,6,FALSE),"")</f>
        <v/>
      </c>
      <c r="D401" s="12" t="str">
        <f>IFERROR(VLOOKUP(UPPER(CONCATENATE($B401," - ",$A401)),'[1]Segurados Civis'!$A$5:$H$2142,7,FALSE),"")</f>
        <v/>
      </c>
      <c r="E401" s="12" t="str">
        <f>IFERROR(VLOOKUP(UPPER(CONCATENATE($B401," - ",$A401)),'[1]Segurados Civis'!$A$5:$H$2142,8,FALSE),"")</f>
        <v/>
      </c>
      <c r="F401" s="12" t="str">
        <f t="shared" si="6"/>
        <v/>
      </c>
      <c r="G401" s="5" t="s">
        <v>4</v>
      </c>
      <c r="H401" s="3">
        <v>0</v>
      </c>
      <c r="I401" s="3">
        <v>0</v>
      </c>
      <c r="J401" s="3">
        <v>0</v>
      </c>
      <c r="K401" s="3">
        <v>0</v>
      </c>
    </row>
    <row r="402" spans="1:11" x14ac:dyDescent="0.25">
      <c r="A402" s="5" t="s">
        <v>3143</v>
      </c>
      <c r="B402" s="5" t="s">
        <v>1551</v>
      </c>
      <c r="C402" s="12">
        <f>IFERROR(VLOOKUP(UPPER(CONCATENATE($B402," - ",$A402)),'[1]Segurados Civis'!$A$5:$H$2142,6,FALSE),"")</f>
        <v>441</v>
      </c>
      <c r="D402" s="12">
        <f>IFERROR(VLOOKUP(UPPER(CONCATENATE($B402," - ",$A402)),'[1]Segurados Civis'!$A$5:$H$2142,7,FALSE),"")</f>
        <v>156</v>
      </c>
      <c r="E402" s="12">
        <f>IFERROR(VLOOKUP(UPPER(CONCATENATE($B402," - ",$A402)),'[1]Segurados Civis'!$A$5:$H$2142,8,FALSE),"")</f>
        <v>47</v>
      </c>
      <c r="F402" s="12">
        <f t="shared" si="6"/>
        <v>644</v>
      </c>
      <c r="G402" s="5" t="s">
        <v>2</v>
      </c>
      <c r="H402" s="3">
        <v>0</v>
      </c>
      <c r="I402" s="3">
        <v>0</v>
      </c>
      <c r="J402" s="3">
        <v>0</v>
      </c>
      <c r="K402" s="3">
        <v>0</v>
      </c>
    </row>
    <row r="403" spans="1:11" x14ac:dyDescent="0.25">
      <c r="A403" s="5" t="s">
        <v>3143</v>
      </c>
      <c r="B403" s="5" t="s">
        <v>3380</v>
      </c>
      <c r="C403" s="12">
        <f>IFERROR(VLOOKUP(UPPER(CONCATENATE($B403," - ",$A403)),'[1]Segurados Civis'!$A$5:$H$2142,6,FALSE),"")</f>
        <v>207</v>
      </c>
      <c r="D403" s="12">
        <f>IFERROR(VLOOKUP(UPPER(CONCATENATE($B403," - ",$A403)),'[1]Segurados Civis'!$A$5:$H$2142,7,FALSE),"")</f>
        <v>104</v>
      </c>
      <c r="E403" s="12">
        <f>IFERROR(VLOOKUP(UPPER(CONCATENATE($B403," - ",$A403)),'[1]Segurados Civis'!$A$5:$H$2142,8,FALSE),"")</f>
        <v>29</v>
      </c>
      <c r="F403" s="12">
        <f t="shared" si="6"/>
        <v>340</v>
      </c>
      <c r="G403" s="5" t="s">
        <v>2</v>
      </c>
      <c r="H403" s="3">
        <v>0</v>
      </c>
      <c r="I403" s="3">
        <v>0</v>
      </c>
      <c r="J403" s="3">
        <v>0</v>
      </c>
      <c r="K403" s="3">
        <v>0</v>
      </c>
    </row>
  </sheetData>
  <autoFilter ref="A1:K403"/>
  <sortState ref="B2:C403">
    <sortCondition ref="B403"/>
  </sortState>
  <mergeCells count="9">
    <mergeCell ref="M2:O3"/>
    <mergeCell ref="M4:O4"/>
    <mergeCell ref="M9:O9"/>
    <mergeCell ref="M11:O12"/>
    <mergeCell ref="M13:O13"/>
    <mergeCell ref="M7:R7"/>
    <mergeCell ref="M8:O8"/>
    <mergeCell ref="P8:R8"/>
    <mergeCell ref="P9:R9"/>
  </mergeCells>
  <conditionalFormatting sqref="H2:K403">
    <cfRule type="containsText" dxfId="12" priority="2" operator="containsText" text="1">
      <formula>NOT(ISERROR(SEARCH("1",H2)))</formula>
    </cfRule>
  </conditionalFormatting>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4"/>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4"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3513</v>
      </c>
      <c r="B2" s="5" t="s">
        <v>3531</v>
      </c>
      <c r="C2" s="12">
        <f>IFERROR(VLOOKUP(UPPER(CONCATENATE($B2," - ",$A2)),'[1]Segurados Civis'!$A$5:$H$2142,6,FALSE),"")</f>
        <v>143223</v>
      </c>
      <c r="D2" s="12">
        <f>IFERROR(VLOOKUP(UPPER(CONCATENATE($B2," - ",$A2)),'[1]Segurados Civis'!$A$5:$H$2142,7,FALSE),"")</f>
        <v>169925</v>
      </c>
      <c r="E2" s="12">
        <f>IFERROR(VLOOKUP(UPPER(CONCATENATE($B2," - ",$A2)),'[1]Segurados Civis'!$A$5:$H$2142,8,FALSE),"")</f>
        <v>69854</v>
      </c>
      <c r="F2" s="12">
        <f>IF(SUM(C2:E2)=0,"",SUM(C2:E2))</f>
        <v>383002</v>
      </c>
      <c r="G2" s="5" t="s">
        <v>2</v>
      </c>
      <c r="H2" s="3">
        <v>1</v>
      </c>
      <c r="I2" s="3">
        <v>0</v>
      </c>
      <c r="J2" s="3"/>
      <c r="K2" s="3">
        <v>0</v>
      </c>
      <c r="M2" s="160" t="s">
        <v>5354</v>
      </c>
      <c r="N2" s="174"/>
      <c r="O2" s="161"/>
    </row>
    <row r="3" spans="1:18" ht="15.75" thickBot="1" x14ac:dyDescent="0.3">
      <c r="A3" s="5" t="s">
        <v>3513</v>
      </c>
      <c r="B3" s="5" t="s">
        <v>3535</v>
      </c>
      <c r="C3" s="12">
        <f>IFERROR(VLOOKUP(UPPER(CONCATENATE($B3," - ",$A3)),'[1]Segurados Civis'!$A$5:$H$2142,6,FALSE),"")</f>
        <v>5881</v>
      </c>
      <c r="D3" s="12">
        <f>IFERROR(VLOOKUP(UPPER(CONCATENATE($B3," - ",$A3)),'[1]Segurados Civis'!$A$5:$H$2142,7,FALSE),"")</f>
        <v>1258</v>
      </c>
      <c r="E3" s="12">
        <f>IFERROR(VLOOKUP(UPPER(CONCATENATE($B3," - ",$A3)),'[1]Segurados Civis'!$A$5:$H$2142,8,FALSE),"")</f>
        <v>283</v>
      </c>
      <c r="F3" s="12">
        <f t="shared" ref="F3:F66" si="0">IF(SUM(C3:E3)=0,"",SUM(C3:E3))</f>
        <v>7422</v>
      </c>
      <c r="G3" s="5" t="s">
        <v>2</v>
      </c>
      <c r="H3" s="3">
        <v>0</v>
      </c>
      <c r="I3" s="3">
        <v>0</v>
      </c>
      <c r="J3" s="3"/>
      <c r="K3" s="3">
        <v>0</v>
      </c>
      <c r="M3" s="162"/>
      <c r="N3" s="175"/>
      <c r="O3" s="163"/>
    </row>
    <row r="4" spans="1:18" ht="15.75" thickBot="1" x14ac:dyDescent="0.3">
      <c r="A4" s="5" t="s">
        <v>3513</v>
      </c>
      <c r="B4" s="5" t="s">
        <v>3535</v>
      </c>
      <c r="C4" s="12">
        <f>IFERROR(VLOOKUP(UPPER(CONCATENATE($B4," - ",$A4)),'[1]Segurados Civis'!$A$5:$H$2142,6,FALSE),"")</f>
        <v>5881</v>
      </c>
      <c r="D4" s="12">
        <f>IFERROR(VLOOKUP(UPPER(CONCATENATE($B4," - ",$A4)),'[1]Segurados Civis'!$A$5:$H$2142,7,FALSE),"")</f>
        <v>1258</v>
      </c>
      <c r="E4" s="12">
        <f>IFERROR(VLOOKUP(UPPER(CONCATENATE($B4," - ",$A4)),'[1]Segurados Civis'!$A$5:$H$2142,8,FALSE),"")</f>
        <v>283</v>
      </c>
      <c r="F4" s="12">
        <f t="shared" si="0"/>
        <v>7422</v>
      </c>
      <c r="G4" s="5" t="s">
        <v>2</v>
      </c>
      <c r="H4" s="3">
        <v>0</v>
      </c>
      <c r="I4" s="3">
        <v>0</v>
      </c>
      <c r="J4" s="3"/>
      <c r="K4" s="3">
        <v>0</v>
      </c>
      <c r="M4" s="157">
        <f>COUNTIF(H2:H94,1)</f>
        <v>8</v>
      </c>
      <c r="N4" s="158"/>
      <c r="O4" s="159"/>
    </row>
    <row r="5" spans="1:18" x14ac:dyDescent="0.25">
      <c r="A5" s="5" t="s">
        <v>3513</v>
      </c>
      <c r="B5" s="5" t="s">
        <v>3549</v>
      </c>
      <c r="C5" s="12">
        <f>IFERROR(VLOOKUP(UPPER(CONCATENATE($B5," - ",$A5)),'[1]Segurados Civis'!$A$5:$H$2142,6,FALSE),"")</f>
        <v>610</v>
      </c>
      <c r="D5" s="12">
        <f>IFERROR(VLOOKUP(UPPER(CONCATENATE($B5," - ",$A5)),'[1]Segurados Civis'!$A$5:$H$2142,7,FALSE),"")</f>
        <v>0</v>
      </c>
      <c r="E5" s="12">
        <f>IFERROR(VLOOKUP(UPPER(CONCATENATE($B5," - ",$A5)),'[1]Segurados Civis'!$A$5:$H$2142,8,FALSE),"")</f>
        <v>0</v>
      </c>
      <c r="F5" s="12">
        <f t="shared" si="0"/>
        <v>610</v>
      </c>
      <c r="G5" s="5" t="s">
        <v>2</v>
      </c>
      <c r="H5" s="3">
        <v>0</v>
      </c>
      <c r="I5" s="3">
        <v>0</v>
      </c>
      <c r="J5" s="3"/>
      <c r="K5" s="3">
        <v>0</v>
      </c>
    </row>
    <row r="6" spans="1:18" ht="15.75" thickBot="1" x14ac:dyDescent="0.3">
      <c r="A6" s="5" t="s">
        <v>3513</v>
      </c>
      <c r="B6" s="5" t="s">
        <v>3600</v>
      </c>
      <c r="C6" s="12">
        <f>IFERROR(VLOOKUP(UPPER(CONCATENATE($B6," - ",$A6)),'[1]Segurados Civis'!$A$5:$H$2142,6,FALSE),"")</f>
        <v>3006</v>
      </c>
      <c r="D6" s="12">
        <f>IFERROR(VLOOKUP(UPPER(CONCATENATE($B6," - ",$A6)),'[1]Segurados Civis'!$A$5:$H$2142,7,FALSE),"")</f>
        <v>903</v>
      </c>
      <c r="E6" s="12">
        <f>IFERROR(VLOOKUP(UPPER(CONCATENATE($B6," - ",$A6)),'[1]Segurados Civis'!$A$5:$H$2142,8,FALSE),"")</f>
        <v>251</v>
      </c>
      <c r="F6" s="12">
        <f t="shared" si="0"/>
        <v>4160</v>
      </c>
      <c r="G6" s="5" t="s">
        <v>2</v>
      </c>
      <c r="H6" s="3">
        <v>0</v>
      </c>
      <c r="I6" s="3">
        <v>0</v>
      </c>
      <c r="J6" s="3"/>
      <c r="K6" s="3">
        <v>0</v>
      </c>
    </row>
    <row r="7" spans="1:18" ht="15" customHeight="1" thickBot="1" x14ac:dyDescent="0.3">
      <c r="A7" s="5" t="s">
        <v>3513</v>
      </c>
      <c r="B7" s="5" t="s">
        <v>3579</v>
      </c>
      <c r="C7" s="12">
        <f>IFERROR(VLOOKUP(UPPER(CONCATENATE($B7," - ",$A7)),'[1]Segurados Civis'!$A$5:$H$2142,6,FALSE),"")</f>
        <v>569</v>
      </c>
      <c r="D7" s="12">
        <f>IFERROR(VLOOKUP(UPPER(CONCATENATE($B7," - ",$A7)),'[1]Segurados Civis'!$A$5:$H$2142,7,FALSE),"")</f>
        <v>153</v>
      </c>
      <c r="E7" s="12">
        <f>IFERROR(VLOOKUP(UPPER(CONCATENATE($B7," - ",$A7)),'[1]Segurados Civis'!$A$5:$H$2142,8,FALSE),"")</f>
        <v>33</v>
      </c>
      <c r="F7" s="12">
        <f t="shared" si="0"/>
        <v>755</v>
      </c>
      <c r="G7" s="5" t="s">
        <v>2</v>
      </c>
      <c r="H7" s="3">
        <v>0</v>
      </c>
      <c r="I7" s="3">
        <v>0</v>
      </c>
      <c r="J7" s="3"/>
      <c r="K7" s="3">
        <v>0</v>
      </c>
      <c r="M7" s="168" t="s">
        <v>5355</v>
      </c>
      <c r="N7" s="169"/>
      <c r="O7" s="169"/>
      <c r="P7" s="169"/>
      <c r="Q7" s="169"/>
      <c r="R7" s="170"/>
    </row>
    <row r="8" spans="1:18" ht="15.75" thickBot="1" x14ac:dyDescent="0.3">
      <c r="A8" s="5" t="s">
        <v>3513</v>
      </c>
      <c r="B8" s="5" t="s">
        <v>3588</v>
      </c>
      <c r="C8" s="12">
        <f>IFERROR(VLOOKUP(UPPER(CONCATENATE($B8," - ",$A8)),'[1]Segurados Civis'!$A$5:$H$2142,6,FALSE),"")</f>
        <v>1818</v>
      </c>
      <c r="D8" s="12">
        <f>IFERROR(VLOOKUP(UPPER(CONCATENATE($B8," - ",$A8)),'[1]Segurados Civis'!$A$5:$H$2142,7,FALSE),"")</f>
        <v>64</v>
      </c>
      <c r="E8" s="12">
        <f>IFERROR(VLOOKUP(UPPER(CONCATENATE($B8," - ",$A8)),'[1]Segurados Civis'!$A$5:$H$2142,8,FALSE),"")</f>
        <v>19</v>
      </c>
      <c r="F8" s="12">
        <f t="shared" si="0"/>
        <v>1901</v>
      </c>
      <c r="G8" s="5" t="s">
        <v>2</v>
      </c>
      <c r="H8" s="3">
        <v>0</v>
      </c>
      <c r="I8" s="3">
        <v>0</v>
      </c>
      <c r="J8" s="3"/>
      <c r="K8" s="3">
        <v>0</v>
      </c>
      <c r="M8" s="171" t="s">
        <v>5362</v>
      </c>
      <c r="N8" s="172"/>
      <c r="O8" s="172"/>
      <c r="P8" s="168" t="s">
        <v>5363</v>
      </c>
      <c r="Q8" s="169"/>
      <c r="R8" s="170"/>
    </row>
    <row r="9" spans="1:18" ht="15.75" thickBot="1" x14ac:dyDescent="0.3">
      <c r="A9" s="5" t="s">
        <v>3513</v>
      </c>
      <c r="B9" s="5" t="s">
        <v>3566</v>
      </c>
      <c r="C9" s="12">
        <f>IFERROR(VLOOKUP(UPPER(CONCATENATE($B9," - ",$A9)),'[1]Segurados Civis'!$A$5:$H$2142,6,FALSE),"")</f>
        <v>2433</v>
      </c>
      <c r="D9" s="12">
        <f>IFERROR(VLOOKUP(UPPER(CONCATENATE($B9," - ",$A9)),'[1]Segurados Civis'!$A$5:$H$2142,7,FALSE),"")</f>
        <v>700</v>
      </c>
      <c r="E9" s="12">
        <f>IFERROR(VLOOKUP(UPPER(CONCATENATE($B9," - ",$A9)),'[1]Segurados Civis'!$A$5:$H$2142,8,FALSE),"")</f>
        <v>155</v>
      </c>
      <c r="F9" s="12">
        <f t="shared" si="0"/>
        <v>3288</v>
      </c>
      <c r="G9" s="5" t="s">
        <v>2</v>
      </c>
      <c r="H9" s="3">
        <v>0</v>
      </c>
      <c r="I9" s="3">
        <v>0</v>
      </c>
      <c r="J9" s="3"/>
      <c r="K9" s="3">
        <v>0</v>
      </c>
      <c r="M9" s="157">
        <f>COUNTIF(I2:I94,1)</f>
        <v>0</v>
      </c>
      <c r="N9" s="158"/>
      <c r="O9" s="159"/>
      <c r="P9" s="157">
        <f>COUNTIF(J2:J94,1)</f>
        <v>2</v>
      </c>
      <c r="Q9" s="158"/>
      <c r="R9" s="159"/>
    </row>
    <row r="10" spans="1:18" ht="15.75" thickBot="1" x14ac:dyDescent="0.3">
      <c r="A10" s="5" t="s">
        <v>3513</v>
      </c>
      <c r="B10" s="5" t="s">
        <v>3571</v>
      </c>
      <c r="C10" s="12">
        <f>IFERROR(VLOOKUP(UPPER(CONCATENATE($B10," - ",$A10)),'[1]Segurados Civis'!$A$5:$H$2142,6,FALSE),"")</f>
        <v>3414</v>
      </c>
      <c r="D10" s="12">
        <f>IFERROR(VLOOKUP(UPPER(CONCATENATE($B10," - ",$A10)),'[1]Segurados Civis'!$A$5:$H$2142,7,FALSE),"")</f>
        <v>0</v>
      </c>
      <c r="E10" s="12">
        <f>IFERROR(VLOOKUP(UPPER(CONCATENATE($B10," - ",$A10)),'[1]Segurados Civis'!$A$5:$H$2142,8,FALSE),"")</f>
        <v>0</v>
      </c>
      <c r="F10" s="12">
        <f t="shared" si="0"/>
        <v>3414</v>
      </c>
      <c r="G10" s="5" t="s">
        <v>2</v>
      </c>
      <c r="H10" s="3">
        <v>0</v>
      </c>
      <c r="I10" s="3">
        <v>0</v>
      </c>
      <c r="J10" s="3"/>
      <c r="K10" s="3">
        <v>0</v>
      </c>
    </row>
    <row r="11" spans="1:18" x14ac:dyDescent="0.25">
      <c r="A11" s="5" t="s">
        <v>3513</v>
      </c>
      <c r="B11" s="5" t="s">
        <v>3596</v>
      </c>
      <c r="C11" s="12">
        <f>IFERROR(VLOOKUP(UPPER(CONCATENATE($B11," - ",$A11)),'[1]Segurados Civis'!$A$5:$H$2142,6,FALSE),"")</f>
        <v>5572</v>
      </c>
      <c r="D11" s="12">
        <f>IFERROR(VLOOKUP(UPPER(CONCATENATE($B11," - ",$A11)),'[1]Segurados Civis'!$A$5:$H$2142,7,FALSE),"")</f>
        <v>779</v>
      </c>
      <c r="E11" s="12">
        <f>IFERROR(VLOOKUP(UPPER(CONCATENATE($B11," - ",$A11)),'[1]Segurados Civis'!$A$5:$H$2142,8,FALSE),"")</f>
        <v>276</v>
      </c>
      <c r="F11" s="12">
        <f t="shared" si="0"/>
        <v>6627</v>
      </c>
      <c r="G11" s="5" t="s">
        <v>2</v>
      </c>
      <c r="H11" s="3">
        <v>0</v>
      </c>
      <c r="I11" s="3">
        <v>0</v>
      </c>
      <c r="J11" s="3"/>
      <c r="K11" s="3">
        <v>0</v>
      </c>
      <c r="M11" s="164" t="s">
        <v>5352</v>
      </c>
      <c r="N11" s="176"/>
      <c r="O11" s="165"/>
    </row>
    <row r="12" spans="1:18" ht="15.75" thickBot="1" x14ac:dyDescent="0.3">
      <c r="A12" s="5" t="s">
        <v>3513</v>
      </c>
      <c r="B12" s="5" t="s">
        <v>1206</v>
      </c>
      <c r="C12" s="12">
        <f>IFERROR(VLOOKUP(UPPER(CONCATENATE($B12," - ",$A12)),'[1]Segurados Civis'!$A$5:$H$2142,6,FALSE),"")</f>
        <v>740</v>
      </c>
      <c r="D12" s="12">
        <f>IFERROR(VLOOKUP(UPPER(CONCATENATE($B12," - ",$A12)),'[1]Segurados Civis'!$A$5:$H$2142,7,FALSE),"")</f>
        <v>265</v>
      </c>
      <c r="E12" s="12">
        <f>IFERROR(VLOOKUP(UPPER(CONCATENATE($B12," - ",$A12)),'[1]Segurados Civis'!$A$5:$H$2142,8,FALSE),"")</f>
        <v>84</v>
      </c>
      <c r="F12" s="12">
        <f t="shared" si="0"/>
        <v>1089</v>
      </c>
      <c r="G12" s="5" t="s">
        <v>2</v>
      </c>
      <c r="H12" s="3">
        <v>0</v>
      </c>
      <c r="I12" s="3">
        <v>0</v>
      </c>
      <c r="J12" s="3"/>
      <c r="K12" s="3">
        <v>0</v>
      </c>
      <c r="M12" s="166"/>
      <c r="N12" s="177"/>
      <c r="O12" s="167"/>
    </row>
    <row r="13" spans="1:18" ht="15.75" thickBot="1" x14ac:dyDescent="0.3">
      <c r="A13" s="5" t="s">
        <v>3513</v>
      </c>
      <c r="B13" s="5" t="s">
        <v>3560</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COUNTIF(K2:K94,1)</f>
        <v>0</v>
      </c>
      <c r="N13" s="158"/>
      <c r="O13" s="159"/>
    </row>
    <row r="14" spans="1:18" x14ac:dyDescent="0.25">
      <c r="A14" s="5" t="s">
        <v>3513</v>
      </c>
      <c r="B14" s="5" t="s">
        <v>3553</v>
      </c>
      <c r="C14" s="12">
        <f>IFERROR(VLOOKUP(UPPER(CONCATENATE($B14," - ",$A14)),'[1]Segurados Civis'!$A$5:$H$2142,6,FALSE),"")</f>
        <v>5515</v>
      </c>
      <c r="D14" s="12">
        <f>IFERROR(VLOOKUP(UPPER(CONCATENATE($B14," - ",$A14)),'[1]Segurados Civis'!$A$5:$H$2142,7,FALSE),"")</f>
        <v>796</v>
      </c>
      <c r="E14" s="12">
        <f>IFERROR(VLOOKUP(UPPER(CONCATENATE($B14," - ",$A14)),'[1]Segurados Civis'!$A$5:$H$2142,8,FALSE),"")</f>
        <v>207</v>
      </c>
      <c r="F14" s="12">
        <f t="shared" si="0"/>
        <v>6518</v>
      </c>
      <c r="G14" s="5" t="s">
        <v>2</v>
      </c>
      <c r="H14" s="3">
        <v>0</v>
      </c>
      <c r="I14" s="3">
        <v>0</v>
      </c>
      <c r="J14" s="3"/>
      <c r="K14" s="3">
        <v>0</v>
      </c>
    </row>
    <row r="15" spans="1:18" x14ac:dyDescent="0.25">
      <c r="A15" s="5" t="s">
        <v>3513</v>
      </c>
      <c r="B15" s="5" t="s">
        <v>3520</v>
      </c>
      <c r="C15" s="12">
        <f>IFERROR(VLOOKUP(UPPER(CONCATENATE($B15," - ",$A15)),'[1]Segurados Civis'!$A$5:$H$2142,6,FALSE),"")</f>
        <v>1268</v>
      </c>
      <c r="D15" s="12">
        <f>IFERROR(VLOOKUP(UPPER(CONCATENATE($B15," - ",$A15)),'[1]Segurados Civis'!$A$5:$H$2142,7,FALSE),"")</f>
        <v>514</v>
      </c>
      <c r="E15" s="12">
        <f>IFERROR(VLOOKUP(UPPER(CONCATENATE($B15," - ",$A15)),'[1]Segurados Civis'!$A$5:$H$2142,8,FALSE),"")</f>
        <v>147</v>
      </c>
      <c r="F15" s="12">
        <f t="shared" si="0"/>
        <v>1929</v>
      </c>
      <c r="G15" s="5" t="s">
        <v>2</v>
      </c>
      <c r="H15" s="3">
        <v>0</v>
      </c>
      <c r="I15" s="3">
        <v>0</v>
      </c>
      <c r="J15" s="3"/>
      <c r="K15" s="3">
        <v>0</v>
      </c>
    </row>
    <row r="16" spans="1:18" x14ac:dyDescent="0.25">
      <c r="A16" s="5" t="s">
        <v>3513</v>
      </c>
      <c r="B16" s="5" t="s">
        <v>3591</v>
      </c>
      <c r="C16" s="12">
        <f>IFERROR(VLOOKUP(UPPER(CONCATENATE($B16," - ",$A16)),'[1]Segurados Civis'!$A$5:$H$2142,6,FALSE),"")</f>
        <v>737</v>
      </c>
      <c r="D16" s="12">
        <f>IFERROR(VLOOKUP(UPPER(CONCATENATE($B16," - ",$A16)),'[1]Segurados Civis'!$A$5:$H$2142,7,FALSE),"")</f>
        <v>235</v>
      </c>
      <c r="E16" s="12">
        <f>IFERROR(VLOOKUP(UPPER(CONCATENATE($B16," - ",$A16)),'[1]Segurados Civis'!$A$5:$H$2142,8,FALSE),"")</f>
        <v>86</v>
      </c>
      <c r="F16" s="12">
        <f t="shared" si="0"/>
        <v>1058</v>
      </c>
      <c r="G16" s="5" t="s">
        <v>2</v>
      </c>
      <c r="H16" s="3">
        <v>0</v>
      </c>
      <c r="I16" s="3">
        <v>0</v>
      </c>
      <c r="J16" s="3"/>
      <c r="K16" s="3">
        <v>0</v>
      </c>
    </row>
    <row r="17" spans="1:11" x14ac:dyDescent="0.25">
      <c r="A17" s="5" t="s">
        <v>3513</v>
      </c>
      <c r="B17" s="5" t="s">
        <v>3570</v>
      </c>
      <c r="C17" s="12">
        <f>IFERROR(VLOOKUP(UPPER(CONCATENATE($B17," - ",$A17)),'[1]Segurados Civis'!$A$5:$H$2142,6,FALSE),"")</f>
        <v>13262</v>
      </c>
      <c r="D17" s="12">
        <f>IFERROR(VLOOKUP(UPPER(CONCATENATE($B17," - ",$A17)),'[1]Segurados Civis'!$A$5:$H$2142,7,FALSE),"")</f>
        <v>4288</v>
      </c>
      <c r="E17" s="12">
        <f>IFERROR(VLOOKUP(UPPER(CONCATENATE($B17," - ",$A17)),'[1]Segurados Civis'!$A$5:$H$2142,8,FALSE),"")</f>
        <v>31</v>
      </c>
      <c r="F17" s="12">
        <f t="shared" si="0"/>
        <v>17581</v>
      </c>
      <c r="G17" s="5" t="s">
        <v>2</v>
      </c>
      <c r="H17" s="3">
        <v>0</v>
      </c>
      <c r="I17" s="3">
        <v>0</v>
      </c>
      <c r="J17" s="3"/>
      <c r="K17" s="3">
        <v>0</v>
      </c>
    </row>
    <row r="18" spans="1:11" x14ac:dyDescent="0.25">
      <c r="A18" s="5" t="s">
        <v>3513</v>
      </c>
      <c r="B18" s="5" t="s">
        <v>1732</v>
      </c>
      <c r="C18" s="12">
        <f>IFERROR(VLOOKUP(UPPER(CONCATENATE($B18," - ",$A18)),'[1]Segurados Civis'!$A$5:$H$2142,6,FALSE),"")</f>
        <v>853</v>
      </c>
      <c r="D18" s="12">
        <f>IFERROR(VLOOKUP(UPPER(CONCATENATE($B18," - ",$A18)),'[1]Segurados Civis'!$A$5:$H$2142,7,FALSE),"")</f>
        <v>1</v>
      </c>
      <c r="E18" s="12">
        <f>IFERROR(VLOOKUP(UPPER(CONCATENATE($B18," - ",$A18)),'[1]Segurados Civis'!$A$5:$H$2142,8,FALSE),"")</f>
        <v>0</v>
      </c>
      <c r="F18" s="12">
        <f t="shared" si="0"/>
        <v>854</v>
      </c>
      <c r="G18" s="5" t="s">
        <v>2</v>
      </c>
      <c r="H18" s="3">
        <v>0</v>
      </c>
      <c r="I18" s="3">
        <v>0</v>
      </c>
      <c r="J18" s="3"/>
      <c r="K18" s="3">
        <v>0</v>
      </c>
    </row>
    <row r="19" spans="1:11" x14ac:dyDescent="0.25">
      <c r="A19" s="5" t="s">
        <v>3513</v>
      </c>
      <c r="B19" s="5" t="s">
        <v>3578</v>
      </c>
      <c r="C19" s="12">
        <f>IFERROR(VLOOKUP(UPPER(CONCATENATE($B19," - ",$A19)),'[1]Segurados Civis'!$A$5:$H$2142,6,FALSE),"")</f>
        <v>944</v>
      </c>
      <c r="D19" s="12">
        <f>IFERROR(VLOOKUP(UPPER(CONCATENATE($B19," - ",$A19)),'[1]Segurados Civis'!$A$5:$H$2142,7,FALSE),"")</f>
        <v>5</v>
      </c>
      <c r="E19" s="12">
        <f>IFERROR(VLOOKUP(UPPER(CONCATENATE($B19," - ",$A19)),'[1]Segurados Civis'!$A$5:$H$2142,8,FALSE),"")</f>
        <v>0</v>
      </c>
      <c r="F19" s="12">
        <f t="shared" si="0"/>
        <v>949</v>
      </c>
      <c r="G19" s="5" t="s">
        <v>2</v>
      </c>
      <c r="H19" s="3">
        <v>0</v>
      </c>
      <c r="I19" s="3">
        <v>0</v>
      </c>
      <c r="J19" s="3"/>
      <c r="K19" s="3">
        <v>0</v>
      </c>
    </row>
    <row r="20" spans="1:11" x14ac:dyDescent="0.25">
      <c r="A20" s="5" t="s">
        <v>3513</v>
      </c>
      <c r="B20" s="5" t="s">
        <v>3530</v>
      </c>
      <c r="C20" s="12">
        <f>IFERROR(VLOOKUP(UPPER(CONCATENATE($B20," - ",$A20)),'[1]Segurados Civis'!$A$5:$H$2142,6,FALSE),"")</f>
        <v>757</v>
      </c>
      <c r="D20" s="12">
        <f>IFERROR(VLOOKUP(UPPER(CONCATENATE($B20," - ",$A20)),'[1]Segurados Civis'!$A$5:$H$2142,7,FALSE),"")</f>
        <v>122</v>
      </c>
      <c r="E20" s="12">
        <f>IFERROR(VLOOKUP(UPPER(CONCATENATE($B20," - ",$A20)),'[1]Segurados Civis'!$A$5:$H$2142,8,FALSE),"")</f>
        <v>49</v>
      </c>
      <c r="F20" s="12">
        <f t="shared" si="0"/>
        <v>928</v>
      </c>
      <c r="G20" s="5" t="s">
        <v>2</v>
      </c>
      <c r="H20" s="3">
        <v>0</v>
      </c>
      <c r="I20" s="3">
        <v>0</v>
      </c>
      <c r="J20" s="3"/>
      <c r="K20" s="3">
        <v>0</v>
      </c>
    </row>
    <row r="21" spans="1:11" x14ac:dyDescent="0.25">
      <c r="A21" s="5" t="s">
        <v>3513</v>
      </c>
      <c r="B21" s="5" t="s">
        <v>3516</v>
      </c>
      <c r="C21" s="12">
        <f>IFERROR(VLOOKUP(UPPER(CONCATENATE($B21," - ",$A21)),'[1]Segurados Civis'!$A$5:$H$2142,6,FALSE),"")</f>
        <v>549</v>
      </c>
      <c r="D21" s="12">
        <f>IFERROR(VLOOKUP(UPPER(CONCATENATE($B21," - ",$A21)),'[1]Segurados Civis'!$A$5:$H$2142,7,FALSE),"")</f>
        <v>270</v>
      </c>
      <c r="E21" s="12">
        <f>IFERROR(VLOOKUP(UPPER(CONCATENATE($B21," - ",$A21)),'[1]Segurados Civis'!$A$5:$H$2142,8,FALSE),"")</f>
        <v>14</v>
      </c>
      <c r="F21" s="12">
        <f t="shared" si="0"/>
        <v>833</v>
      </c>
      <c r="G21" s="5" t="s">
        <v>2</v>
      </c>
      <c r="H21" s="3">
        <v>0</v>
      </c>
      <c r="I21" s="3">
        <v>0</v>
      </c>
      <c r="J21" s="3"/>
      <c r="K21" s="3">
        <v>0</v>
      </c>
    </row>
    <row r="22" spans="1:11" x14ac:dyDescent="0.25">
      <c r="A22" s="5" t="s">
        <v>3513</v>
      </c>
      <c r="B22" s="5" t="s">
        <v>3547</v>
      </c>
      <c r="C22" s="12">
        <f>IFERROR(VLOOKUP(UPPER(CONCATENATE($B22," - ",$A22)),'[1]Segurados Civis'!$A$5:$H$2142,6,FALSE),"")</f>
        <v>1844</v>
      </c>
      <c r="D22" s="12">
        <f>IFERROR(VLOOKUP(UPPER(CONCATENATE($B22," - ",$A22)),'[1]Segurados Civis'!$A$5:$H$2142,7,FALSE),"")</f>
        <v>351</v>
      </c>
      <c r="E22" s="12">
        <f>IFERROR(VLOOKUP(UPPER(CONCATENATE($B22," - ",$A22)),'[1]Segurados Civis'!$A$5:$H$2142,8,FALSE),"")</f>
        <v>89</v>
      </c>
      <c r="F22" s="12">
        <f t="shared" si="0"/>
        <v>2284</v>
      </c>
      <c r="G22" s="5" t="s">
        <v>2</v>
      </c>
      <c r="H22" s="3">
        <v>0</v>
      </c>
      <c r="I22" s="3">
        <v>0</v>
      </c>
      <c r="J22" s="3"/>
      <c r="K22" s="3">
        <v>0</v>
      </c>
    </row>
    <row r="23" spans="1:11" x14ac:dyDescent="0.25">
      <c r="A23" s="5" t="s">
        <v>3513</v>
      </c>
      <c r="B23" s="5" t="s">
        <v>3577</v>
      </c>
      <c r="C23" s="12">
        <f>IFERROR(VLOOKUP(UPPER(CONCATENATE($B23," - ",$A23)),'[1]Segurados Civis'!$A$5:$H$2142,6,FALSE),"")</f>
        <v>571</v>
      </c>
      <c r="D23" s="12">
        <f>IFERROR(VLOOKUP(UPPER(CONCATENATE($B23," - ",$A23)),'[1]Segurados Civis'!$A$5:$H$2142,7,FALSE),"")</f>
        <v>30</v>
      </c>
      <c r="E23" s="12">
        <f>IFERROR(VLOOKUP(UPPER(CONCATENATE($B23," - ",$A23)),'[1]Segurados Civis'!$A$5:$H$2142,8,FALSE),"")</f>
        <v>5</v>
      </c>
      <c r="F23" s="12">
        <f t="shared" si="0"/>
        <v>606</v>
      </c>
      <c r="G23" s="5" t="s">
        <v>2</v>
      </c>
      <c r="H23" s="3">
        <v>0</v>
      </c>
      <c r="I23" s="3">
        <v>0</v>
      </c>
      <c r="J23" s="3"/>
      <c r="K23" s="3">
        <v>0</v>
      </c>
    </row>
    <row r="24" spans="1:11" x14ac:dyDescent="0.25">
      <c r="A24" s="5" t="s">
        <v>3513</v>
      </c>
      <c r="B24" s="5" t="s">
        <v>3545</v>
      </c>
      <c r="C24" s="12">
        <f>IFERROR(VLOOKUP(UPPER(CONCATENATE($B24," - ",$A24)),'[1]Segurados Civis'!$A$5:$H$2142,6,FALSE),"")</f>
        <v>1140</v>
      </c>
      <c r="D24" s="12">
        <f>IFERROR(VLOOKUP(UPPER(CONCATENATE($B24," - ",$A24)),'[1]Segurados Civis'!$A$5:$H$2142,7,FALSE),"")</f>
        <v>278</v>
      </c>
      <c r="E24" s="12">
        <f>IFERROR(VLOOKUP(UPPER(CONCATENATE($B24," - ",$A24)),'[1]Segurados Civis'!$A$5:$H$2142,8,FALSE),"")</f>
        <v>58</v>
      </c>
      <c r="F24" s="12">
        <f t="shared" si="0"/>
        <v>1476</v>
      </c>
      <c r="G24" s="5" t="s">
        <v>2</v>
      </c>
      <c r="H24" s="3">
        <v>0</v>
      </c>
      <c r="I24" s="3">
        <v>0</v>
      </c>
      <c r="J24" s="3"/>
      <c r="K24" s="3">
        <v>0</v>
      </c>
    </row>
    <row r="25" spans="1:11" x14ac:dyDescent="0.25">
      <c r="A25" s="5" t="s">
        <v>3513</v>
      </c>
      <c r="B25" s="5" t="s">
        <v>3542</v>
      </c>
      <c r="C25" s="12">
        <f>IFERROR(VLOOKUP(UPPER(CONCATENATE($B25," - ",$A25)),'[1]Segurados Civis'!$A$5:$H$2142,6,FALSE),"")</f>
        <v>666</v>
      </c>
      <c r="D25" s="12">
        <f>IFERROR(VLOOKUP(UPPER(CONCATENATE($B25," - ",$A25)),'[1]Segurados Civis'!$A$5:$H$2142,7,FALSE),"")</f>
        <v>206</v>
      </c>
      <c r="E25" s="12">
        <f>IFERROR(VLOOKUP(UPPER(CONCATENATE($B25," - ",$A25)),'[1]Segurados Civis'!$A$5:$H$2142,8,FALSE),"")</f>
        <v>79</v>
      </c>
      <c r="F25" s="12">
        <f t="shared" si="0"/>
        <v>951</v>
      </c>
      <c r="G25" s="5" t="s">
        <v>2</v>
      </c>
      <c r="H25" s="3">
        <v>0</v>
      </c>
      <c r="I25" s="3">
        <v>0</v>
      </c>
      <c r="J25" s="3"/>
      <c r="K25" s="3">
        <v>0</v>
      </c>
    </row>
    <row r="26" spans="1:11" x14ac:dyDescent="0.25">
      <c r="A26" s="5" t="s">
        <v>3513</v>
      </c>
      <c r="B26" s="5" t="s">
        <v>3517</v>
      </c>
      <c r="C26" s="12">
        <f>IFERROR(VLOOKUP(UPPER(CONCATENATE($B26," - ",$A26)),'[1]Segurados Civis'!$A$5:$H$2142,6,FALSE),"")</f>
        <v>555</v>
      </c>
      <c r="D26" s="12">
        <f>IFERROR(VLOOKUP(UPPER(CONCATENATE($B26," - ",$A26)),'[1]Segurados Civis'!$A$5:$H$2142,7,FALSE),"")</f>
        <v>159</v>
      </c>
      <c r="E26" s="12">
        <f>IFERROR(VLOOKUP(UPPER(CONCATENATE($B26," - ",$A26)),'[1]Segurados Civis'!$A$5:$H$2142,8,FALSE),"")</f>
        <v>41</v>
      </c>
      <c r="F26" s="12">
        <f t="shared" si="0"/>
        <v>755</v>
      </c>
      <c r="G26" s="5" t="s">
        <v>2</v>
      </c>
      <c r="H26" s="3">
        <v>0</v>
      </c>
      <c r="I26" s="3">
        <v>0</v>
      </c>
      <c r="J26" s="3"/>
      <c r="K26" s="3">
        <v>0</v>
      </c>
    </row>
    <row r="27" spans="1:11" x14ac:dyDescent="0.25">
      <c r="A27" s="5" t="s">
        <v>3513</v>
      </c>
      <c r="B27" s="5" t="s">
        <v>3585</v>
      </c>
      <c r="C27" s="12">
        <f>IFERROR(VLOOKUP(UPPER(CONCATENATE($B27," - ",$A27)),'[1]Segurados Civis'!$A$5:$H$2142,6,FALSE),"")</f>
        <v>9827</v>
      </c>
      <c r="D27" s="12">
        <f>IFERROR(VLOOKUP(UPPER(CONCATENATE($B27," - ",$A27)),'[1]Segurados Civis'!$A$5:$H$2142,7,FALSE),"")</f>
        <v>3556</v>
      </c>
      <c r="E27" s="12">
        <f>IFERROR(VLOOKUP(UPPER(CONCATENATE($B27," - ",$A27)),'[1]Segurados Civis'!$A$5:$H$2142,8,FALSE),"")</f>
        <v>1287</v>
      </c>
      <c r="F27" s="12">
        <f t="shared" si="0"/>
        <v>14670</v>
      </c>
      <c r="G27" s="5" t="s">
        <v>2</v>
      </c>
      <c r="H27" s="3">
        <v>1</v>
      </c>
      <c r="I27" s="3">
        <v>0</v>
      </c>
      <c r="J27" s="3"/>
      <c r="K27" s="3">
        <v>0</v>
      </c>
    </row>
    <row r="28" spans="1:11" x14ac:dyDescent="0.25">
      <c r="A28" s="5" t="s">
        <v>3513</v>
      </c>
      <c r="B28" s="5" t="s">
        <v>3528</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c r="K28" s="3">
        <v>0</v>
      </c>
    </row>
    <row r="29" spans="1:11" x14ac:dyDescent="0.25">
      <c r="A29" s="5" t="s">
        <v>3513</v>
      </c>
      <c r="B29" s="5" t="s">
        <v>3540</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622</v>
      </c>
      <c r="H29" s="3">
        <v>0</v>
      </c>
      <c r="I29" s="3">
        <v>0</v>
      </c>
      <c r="J29" s="3"/>
      <c r="K29" s="3">
        <v>0</v>
      </c>
    </row>
    <row r="30" spans="1:11" x14ac:dyDescent="0.25">
      <c r="A30" s="5" t="s">
        <v>3513</v>
      </c>
      <c r="B30" s="5" t="s">
        <v>3598</v>
      </c>
      <c r="C30" s="12">
        <f>IFERROR(VLOOKUP(UPPER(CONCATENATE($B30," - ",$A30)),'[1]Segurados Civis'!$A$5:$H$2142,6,FALSE),"")</f>
        <v>876</v>
      </c>
      <c r="D30" s="12">
        <f>IFERROR(VLOOKUP(UPPER(CONCATENATE($B30," - ",$A30)),'[1]Segurados Civis'!$A$5:$H$2142,7,FALSE),"")</f>
        <v>0</v>
      </c>
      <c r="E30" s="12">
        <f>IFERROR(VLOOKUP(UPPER(CONCATENATE($B30," - ",$A30)),'[1]Segurados Civis'!$A$5:$H$2142,8,FALSE),"")</f>
        <v>0</v>
      </c>
      <c r="F30" s="12">
        <f t="shared" si="0"/>
        <v>876</v>
      </c>
      <c r="G30" s="5" t="s">
        <v>2</v>
      </c>
      <c r="H30" s="3">
        <v>0</v>
      </c>
      <c r="I30" s="3">
        <v>0</v>
      </c>
      <c r="J30" s="3"/>
      <c r="K30" s="3">
        <v>0</v>
      </c>
    </row>
    <row r="31" spans="1:11" x14ac:dyDescent="0.25">
      <c r="A31" s="5" t="s">
        <v>3513</v>
      </c>
      <c r="B31" s="5" t="s">
        <v>3514</v>
      </c>
      <c r="C31" s="12">
        <f>IFERROR(VLOOKUP(UPPER(CONCATENATE($B31," - ",$A31)),'[1]Segurados Civis'!$A$5:$H$2142,6,FALSE),"")</f>
        <v>5206</v>
      </c>
      <c r="D31" s="12">
        <f>IFERROR(VLOOKUP(UPPER(CONCATENATE($B31," - ",$A31)),'[1]Segurados Civis'!$A$5:$H$2142,7,FALSE),"")</f>
        <v>1343</v>
      </c>
      <c r="E31" s="12">
        <f>IFERROR(VLOOKUP(UPPER(CONCATENATE($B31," - ",$A31)),'[1]Segurados Civis'!$A$5:$H$2142,8,FALSE),"")</f>
        <v>278</v>
      </c>
      <c r="F31" s="12">
        <f t="shared" si="0"/>
        <v>6827</v>
      </c>
      <c r="G31" s="5" t="s">
        <v>2</v>
      </c>
      <c r="H31" s="3">
        <v>0</v>
      </c>
      <c r="I31" s="3">
        <v>0</v>
      </c>
      <c r="J31" s="3"/>
      <c r="K31" s="3">
        <v>0</v>
      </c>
    </row>
    <row r="32" spans="1:11" x14ac:dyDescent="0.25">
      <c r="A32" s="5" t="s">
        <v>3513</v>
      </c>
      <c r="B32" s="5" t="s">
        <v>3543</v>
      </c>
      <c r="C32" s="12">
        <f>IFERROR(VLOOKUP(UPPER(CONCATENATE($B32," - ",$A32)),'[1]Segurados Civis'!$A$5:$H$2142,6,FALSE),"")</f>
        <v>5219</v>
      </c>
      <c r="D32" s="12">
        <f>IFERROR(VLOOKUP(UPPER(CONCATENATE($B32," - ",$A32)),'[1]Segurados Civis'!$A$5:$H$2142,7,FALSE),"")</f>
        <v>903</v>
      </c>
      <c r="E32" s="12">
        <f>IFERROR(VLOOKUP(UPPER(CONCATENATE($B32," - ",$A32)),'[1]Segurados Civis'!$A$5:$H$2142,8,FALSE),"")</f>
        <v>233</v>
      </c>
      <c r="F32" s="12">
        <f t="shared" si="0"/>
        <v>6355</v>
      </c>
      <c r="G32" s="5" t="s">
        <v>2</v>
      </c>
      <c r="H32" s="3">
        <v>0</v>
      </c>
      <c r="I32" s="3">
        <v>0</v>
      </c>
      <c r="J32" s="3"/>
      <c r="K32" s="3">
        <v>0</v>
      </c>
    </row>
    <row r="33" spans="1:11" x14ac:dyDescent="0.25">
      <c r="A33" s="5" t="s">
        <v>3513</v>
      </c>
      <c r="B33" s="5" t="s">
        <v>3581</v>
      </c>
      <c r="C33" s="12">
        <f>IFERROR(VLOOKUP(UPPER(CONCATENATE($B33," - ",$A33)),'[1]Segurados Civis'!$A$5:$H$2142,6,FALSE),"")</f>
        <v>531</v>
      </c>
      <c r="D33" s="12">
        <f>IFERROR(VLOOKUP(UPPER(CONCATENATE($B33," - ",$A33)),'[1]Segurados Civis'!$A$5:$H$2142,7,FALSE),"")</f>
        <v>212</v>
      </c>
      <c r="E33" s="12">
        <f>IFERROR(VLOOKUP(UPPER(CONCATENATE($B33," - ",$A33)),'[1]Segurados Civis'!$A$5:$H$2142,8,FALSE),"")</f>
        <v>41</v>
      </c>
      <c r="F33" s="12">
        <f t="shared" si="0"/>
        <v>784</v>
      </c>
      <c r="G33" s="5" t="s">
        <v>2</v>
      </c>
      <c r="H33" s="3">
        <v>0</v>
      </c>
      <c r="I33" s="3">
        <v>0</v>
      </c>
      <c r="J33" s="3"/>
      <c r="K33" s="3">
        <v>0</v>
      </c>
    </row>
    <row r="34" spans="1:11" x14ac:dyDescent="0.25">
      <c r="A34" s="5" t="s">
        <v>3513</v>
      </c>
      <c r="B34" s="5" t="s">
        <v>3597</v>
      </c>
      <c r="C34" s="12">
        <f>IFERROR(VLOOKUP(UPPER(CONCATENATE($B34," - ",$A34)),'[1]Segurados Civis'!$A$5:$H$2142,6,FALSE),"")</f>
        <v>639</v>
      </c>
      <c r="D34" s="12">
        <f>IFERROR(VLOOKUP(UPPER(CONCATENATE($B34," - ",$A34)),'[1]Segurados Civis'!$A$5:$H$2142,7,FALSE),"")</f>
        <v>0</v>
      </c>
      <c r="E34" s="12">
        <f>IFERROR(VLOOKUP(UPPER(CONCATENATE($B34," - ",$A34)),'[1]Segurados Civis'!$A$5:$H$2142,8,FALSE),"")</f>
        <v>2</v>
      </c>
      <c r="F34" s="12">
        <f t="shared" si="0"/>
        <v>641</v>
      </c>
      <c r="G34" s="5" t="s">
        <v>2</v>
      </c>
      <c r="H34" s="3">
        <v>0</v>
      </c>
      <c r="I34" s="3">
        <v>0</v>
      </c>
      <c r="J34" s="3"/>
      <c r="K34" s="3">
        <v>0</v>
      </c>
    </row>
    <row r="35" spans="1:11" x14ac:dyDescent="0.25">
      <c r="A35" s="5" t="s">
        <v>3513</v>
      </c>
      <c r="B35" s="5" t="s">
        <v>3593</v>
      </c>
      <c r="C35" s="12">
        <f>IFERROR(VLOOKUP(UPPER(CONCATENATE($B35," - ",$A35)),'[1]Segurados Civis'!$A$5:$H$2142,6,FALSE),"")</f>
        <v>944</v>
      </c>
      <c r="D35" s="12">
        <f>IFERROR(VLOOKUP(UPPER(CONCATENATE($B35," - ",$A35)),'[1]Segurados Civis'!$A$5:$H$2142,7,FALSE),"")</f>
        <v>68</v>
      </c>
      <c r="E35" s="12">
        <f>IFERROR(VLOOKUP(UPPER(CONCATENATE($B35," - ",$A35)),'[1]Segurados Civis'!$A$5:$H$2142,8,FALSE),"")</f>
        <v>48</v>
      </c>
      <c r="F35" s="12">
        <f t="shared" si="0"/>
        <v>1060</v>
      </c>
      <c r="G35" s="5" t="s">
        <v>2</v>
      </c>
      <c r="H35" s="3">
        <v>0</v>
      </c>
      <c r="I35" s="3">
        <v>0</v>
      </c>
      <c r="J35" s="3"/>
      <c r="K35" s="3">
        <v>0</v>
      </c>
    </row>
    <row r="36" spans="1:11" x14ac:dyDescent="0.25">
      <c r="A36" s="5" t="s">
        <v>3513</v>
      </c>
      <c r="B36" s="5" t="s">
        <v>3557</v>
      </c>
      <c r="C36" s="12">
        <f>IFERROR(VLOOKUP(UPPER(CONCATENATE($B36," - ",$A36)),'[1]Segurados Civis'!$A$5:$H$2142,6,FALSE),"")</f>
        <v>1951</v>
      </c>
      <c r="D36" s="12">
        <f>IFERROR(VLOOKUP(UPPER(CONCATENATE($B36," - ",$A36)),'[1]Segurados Civis'!$A$5:$H$2142,7,FALSE),"")</f>
        <v>214</v>
      </c>
      <c r="E36" s="12">
        <f>IFERROR(VLOOKUP(UPPER(CONCATENATE($B36," - ",$A36)),'[1]Segurados Civis'!$A$5:$H$2142,8,FALSE),"")</f>
        <v>95</v>
      </c>
      <c r="F36" s="12">
        <f t="shared" si="0"/>
        <v>2260</v>
      </c>
      <c r="G36" s="5" t="s">
        <v>2</v>
      </c>
      <c r="H36" s="3">
        <v>0</v>
      </c>
      <c r="I36" s="3">
        <v>0</v>
      </c>
      <c r="J36" s="3"/>
      <c r="K36" s="3">
        <v>0</v>
      </c>
    </row>
    <row r="37" spans="1:11" x14ac:dyDescent="0.25">
      <c r="A37" s="5" t="s">
        <v>3513</v>
      </c>
      <c r="B37" s="5" t="s">
        <v>3590</v>
      </c>
      <c r="C37" s="12">
        <f>IFERROR(VLOOKUP(UPPER(CONCATENATE($B37," - ",$A37)),'[1]Segurados Civis'!$A$5:$H$2142,6,FALSE),"")</f>
        <v>1794</v>
      </c>
      <c r="D37" s="12">
        <f>IFERROR(VLOOKUP(UPPER(CONCATENATE($B37," - ",$A37)),'[1]Segurados Civis'!$A$5:$H$2142,7,FALSE),"")</f>
        <v>195</v>
      </c>
      <c r="E37" s="12">
        <f>IFERROR(VLOOKUP(UPPER(CONCATENATE($B37," - ",$A37)),'[1]Segurados Civis'!$A$5:$H$2142,8,FALSE),"")</f>
        <v>35</v>
      </c>
      <c r="F37" s="12">
        <f t="shared" si="0"/>
        <v>2024</v>
      </c>
      <c r="G37" s="5" t="s">
        <v>2</v>
      </c>
      <c r="H37" s="3">
        <v>0</v>
      </c>
      <c r="I37" s="3">
        <v>0</v>
      </c>
      <c r="J37" s="3"/>
      <c r="K37" s="3">
        <v>0</v>
      </c>
    </row>
    <row r="38" spans="1:11" x14ac:dyDescent="0.25">
      <c r="A38" s="5" t="s">
        <v>3513</v>
      </c>
      <c r="B38" s="5" t="s">
        <v>3587</v>
      </c>
      <c r="C38" s="12">
        <f>IFERROR(VLOOKUP(UPPER(CONCATENATE($B38," - ",$A38)),'[1]Segurados Civis'!$A$5:$H$2142,6,FALSE),"")</f>
        <v>548</v>
      </c>
      <c r="D38" s="12">
        <f>IFERROR(VLOOKUP(UPPER(CONCATENATE($B38," - ",$A38)),'[1]Segurados Civis'!$A$5:$H$2142,7,FALSE),"")</f>
        <v>27</v>
      </c>
      <c r="E38" s="12">
        <f>IFERROR(VLOOKUP(UPPER(CONCATENATE($B38," - ",$A38)),'[1]Segurados Civis'!$A$5:$H$2142,8,FALSE),"")</f>
        <v>4</v>
      </c>
      <c r="F38" s="12">
        <f t="shared" si="0"/>
        <v>579</v>
      </c>
      <c r="G38" s="5" t="s">
        <v>2</v>
      </c>
      <c r="H38" s="3">
        <v>0</v>
      </c>
      <c r="I38" s="3">
        <v>0</v>
      </c>
      <c r="J38" s="3"/>
      <c r="K38" s="3">
        <v>0</v>
      </c>
    </row>
    <row r="39" spans="1:11" x14ac:dyDescent="0.25">
      <c r="A39" s="5" t="s">
        <v>3513</v>
      </c>
      <c r="B39" s="5" t="s">
        <v>3521</v>
      </c>
      <c r="C39" s="12">
        <f>IFERROR(VLOOKUP(UPPER(CONCATENATE($B39," - ",$A39)),'[1]Segurados Civis'!$A$5:$H$2142,6,FALSE),"")</f>
        <v>14203</v>
      </c>
      <c r="D39" s="12">
        <f>IFERROR(VLOOKUP(UPPER(CONCATENATE($B39," - ",$A39)),'[1]Segurados Civis'!$A$5:$H$2142,7,FALSE),"")</f>
        <v>1215</v>
      </c>
      <c r="E39" s="12">
        <f>IFERROR(VLOOKUP(UPPER(CONCATENATE($B39," - ",$A39)),'[1]Segurados Civis'!$A$5:$H$2142,8,FALSE),"")</f>
        <v>370</v>
      </c>
      <c r="F39" s="12">
        <f t="shared" si="0"/>
        <v>15788</v>
      </c>
      <c r="G39" s="5" t="s">
        <v>2</v>
      </c>
      <c r="H39" s="3">
        <v>0</v>
      </c>
      <c r="I39" s="3">
        <v>0</v>
      </c>
      <c r="J39" s="3"/>
      <c r="K39" s="3">
        <v>0</v>
      </c>
    </row>
    <row r="40" spans="1:11" x14ac:dyDescent="0.25">
      <c r="A40" s="5" t="s">
        <v>3513</v>
      </c>
      <c r="B40" s="5" t="s">
        <v>3536</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c r="K40" s="3">
        <v>0</v>
      </c>
    </row>
    <row r="41" spans="1:11" x14ac:dyDescent="0.25">
      <c r="A41" s="5" t="s">
        <v>3513</v>
      </c>
      <c r="B41" s="5" t="s">
        <v>3599</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2</v>
      </c>
      <c r="H41" s="3">
        <v>0</v>
      </c>
      <c r="I41" s="3">
        <v>0</v>
      </c>
      <c r="J41" s="3"/>
      <c r="K41" s="3">
        <v>0</v>
      </c>
    </row>
    <row r="42" spans="1:11" x14ac:dyDescent="0.25">
      <c r="A42" s="5" t="s">
        <v>3513</v>
      </c>
      <c r="B42" s="5" t="s">
        <v>3522</v>
      </c>
      <c r="C42" s="12">
        <f>IFERROR(VLOOKUP(UPPER(CONCATENATE($B42," - ",$A42)),'[1]Segurados Civis'!$A$5:$H$2142,6,FALSE),"")</f>
        <v>2446</v>
      </c>
      <c r="D42" s="12">
        <f>IFERROR(VLOOKUP(UPPER(CONCATENATE($B42," - ",$A42)),'[1]Segurados Civis'!$A$5:$H$2142,7,FALSE),"")</f>
        <v>452</v>
      </c>
      <c r="E42" s="12">
        <f>IFERROR(VLOOKUP(UPPER(CONCATENATE($B42," - ",$A42)),'[1]Segurados Civis'!$A$5:$H$2142,8,FALSE),"")</f>
        <v>158</v>
      </c>
      <c r="F42" s="12">
        <f t="shared" si="0"/>
        <v>3056</v>
      </c>
      <c r="G42" s="5" t="s">
        <v>2</v>
      </c>
      <c r="H42" s="3">
        <v>0</v>
      </c>
      <c r="I42" s="3">
        <v>0</v>
      </c>
      <c r="J42" s="3"/>
      <c r="K42" s="3">
        <v>0</v>
      </c>
    </row>
    <row r="43" spans="1:11" x14ac:dyDescent="0.25">
      <c r="A43" s="5" t="s">
        <v>3513</v>
      </c>
      <c r="B43" s="5" t="s">
        <v>3572</v>
      </c>
      <c r="C43" s="12">
        <f>IFERROR(VLOOKUP(UPPER(CONCATENATE($B43," - ",$A43)),'[1]Segurados Civis'!$A$5:$H$2142,6,FALSE),"")</f>
        <v>2449</v>
      </c>
      <c r="D43" s="12">
        <f>IFERROR(VLOOKUP(UPPER(CONCATENATE($B43," - ",$A43)),'[1]Segurados Civis'!$A$5:$H$2142,7,FALSE),"")</f>
        <v>643</v>
      </c>
      <c r="E43" s="12">
        <f>IFERROR(VLOOKUP(UPPER(CONCATENATE($B43," - ",$A43)),'[1]Segurados Civis'!$A$5:$H$2142,8,FALSE),"")</f>
        <v>110</v>
      </c>
      <c r="F43" s="12">
        <f t="shared" si="0"/>
        <v>3202</v>
      </c>
      <c r="G43" s="5" t="s">
        <v>2</v>
      </c>
      <c r="H43" s="3">
        <v>0</v>
      </c>
      <c r="I43" s="3">
        <v>0</v>
      </c>
      <c r="J43" s="3"/>
      <c r="K43" s="3">
        <v>0</v>
      </c>
    </row>
    <row r="44" spans="1:11" x14ac:dyDescent="0.25">
      <c r="A44" s="5" t="s">
        <v>3513</v>
      </c>
      <c r="B44" s="5" t="s">
        <v>3586</v>
      </c>
      <c r="C44" s="12">
        <f>IFERROR(VLOOKUP(UPPER(CONCATENATE($B44," - ",$A44)),'[1]Segurados Civis'!$A$5:$H$2142,6,FALSE),"")</f>
        <v>765</v>
      </c>
      <c r="D44" s="12">
        <f>IFERROR(VLOOKUP(UPPER(CONCATENATE($B44," - ",$A44)),'[1]Segurados Civis'!$A$5:$H$2142,7,FALSE),"")</f>
        <v>54</v>
      </c>
      <c r="E44" s="12">
        <f>IFERROR(VLOOKUP(UPPER(CONCATENATE($B44," - ",$A44)),'[1]Segurados Civis'!$A$5:$H$2142,8,FALSE),"")</f>
        <v>13</v>
      </c>
      <c r="F44" s="12">
        <f t="shared" si="0"/>
        <v>832</v>
      </c>
      <c r="G44" s="5" t="s">
        <v>2</v>
      </c>
      <c r="H44" s="3">
        <v>0</v>
      </c>
      <c r="I44" s="3">
        <v>0</v>
      </c>
      <c r="J44" s="3"/>
      <c r="K44" s="3">
        <v>0</v>
      </c>
    </row>
    <row r="45" spans="1:11" x14ac:dyDescent="0.25">
      <c r="A45" s="5" t="s">
        <v>3513</v>
      </c>
      <c r="B45" s="5" t="s">
        <v>1511</v>
      </c>
      <c r="C45" s="12">
        <f>IFERROR(VLOOKUP(UPPER(CONCATENATE($B45," - ",$A45)),'[1]Segurados Civis'!$A$5:$H$2142,6,FALSE),"")</f>
        <v>2294</v>
      </c>
      <c r="D45" s="12">
        <f>IFERROR(VLOOKUP(UPPER(CONCATENATE($B45," - ",$A45)),'[1]Segurados Civis'!$A$5:$H$2142,7,FALSE),"")</f>
        <v>65</v>
      </c>
      <c r="E45" s="12">
        <f>IFERROR(VLOOKUP(UPPER(CONCATENATE($B45," - ",$A45)),'[1]Segurados Civis'!$A$5:$H$2142,8,FALSE),"")</f>
        <v>38</v>
      </c>
      <c r="F45" s="12">
        <f t="shared" si="0"/>
        <v>2397</v>
      </c>
      <c r="G45" s="5" t="s">
        <v>2</v>
      </c>
      <c r="H45" s="3">
        <v>0</v>
      </c>
      <c r="I45" s="3">
        <v>0</v>
      </c>
      <c r="J45" s="3"/>
      <c r="K45" s="3">
        <v>0</v>
      </c>
    </row>
    <row r="46" spans="1:11" x14ac:dyDescent="0.25">
      <c r="A46" s="5" t="s">
        <v>3513</v>
      </c>
      <c r="B46" s="5" t="s">
        <v>3518</v>
      </c>
      <c r="C46" s="12">
        <f>IFERROR(VLOOKUP(UPPER(CONCATENATE($B46," - ",$A46)),'[1]Segurados Civis'!$A$5:$H$2142,6,FALSE),"")</f>
        <v>1144</v>
      </c>
      <c r="D46" s="12">
        <f>IFERROR(VLOOKUP(UPPER(CONCATENATE($B46," - ",$A46)),'[1]Segurados Civis'!$A$5:$H$2142,7,FALSE),"")</f>
        <v>223</v>
      </c>
      <c r="E46" s="12">
        <f>IFERROR(VLOOKUP(UPPER(CONCATENATE($B46," - ",$A46)),'[1]Segurados Civis'!$A$5:$H$2142,8,FALSE),"")</f>
        <v>67</v>
      </c>
      <c r="F46" s="12">
        <f t="shared" si="0"/>
        <v>1434</v>
      </c>
      <c r="G46" s="5" t="s">
        <v>2</v>
      </c>
      <c r="H46" s="3">
        <v>0</v>
      </c>
      <c r="I46" s="3">
        <v>0</v>
      </c>
      <c r="J46" s="3"/>
      <c r="K46" s="3">
        <v>0</v>
      </c>
    </row>
    <row r="47" spans="1:11" x14ac:dyDescent="0.25">
      <c r="A47" s="5" t="s">
        <v>3513</v>
      </c>
      <c r="B47" s="5" t="s">
        <v>3534</v>
      </c>
      <c r="C47" s="12">
        <f>IFERROR(VLOOKUP(UPPER(CONCATENATE($B47," - ",$A47)),'[1]Segurados Civis'!$A$5:$H$2142,6,FALSE),"")</f>
        <v>1396</v>
      </c>
      <c r="D47" s="12">
        <f>IFERROR(VLOOKUP(UPPER(CONCATENATE($B47," - ",$A47)),'[1]Segurados Civis'!$A$5:$H$2142,7,FALSE),"")</f>
        <v>345</v>
      </c>
      <c r="E47" s="12">
        <f>IFERROR(VLOOKUP(UPPER(CONCATENATE($B47," - ",$A47)),'[1]Segurados Civis'!$A$5:$H$2142,8,FALSE),"")</f>
        <v>82</v>
      </c>
      <c r="F47" s="12">
        <f t="shared" si="0"/>
        <v>1823</v>
      </c>
      <c r="G47" s="5" t="s">
        <v>2</v>
      </c>
      <c r="H47" s="3">
        <v>0</v>
      </c>
      <c r="I47" s="3">
        <v>0</v>
      </c>
      <c r="J47" s="3"/>
      <c r="K47" s="3">
        <v>0</v>
      </c>
    </row>
    <row r="48" spans="1:11" x14ac:dyDescent="0.25">
      <c r="A48" s="5" t="s">
        <v>3513</v>
      </c>
      <c r="B48" s="5" t="s">
        <v>3541</v>
      </c>
      <c r="C48" s="12">
        <f>IFERROR(VLOOKUP(UPPER(CONCATENATE($B48," - ",$A48)),'[1]Segurados Civis'!$A$5:$H$2142,6,FALSE),"")</f>
        <v>717</v>
      </c>
      <c r="D48" s="12">
        <f>IFERROR(VLOOKUP(UPPER(CONCATENATE($B48," - ",$A48)),'[1]Segurados Civis'!$A$5:$H$2142,7,FALSE),"")</f>
        <v>345</v>
      </c>
      <c r="E48" s="12">
        <f>IFERROR(VLOOKUP(UPPER(CONCATENATE($B48," - ",$A48)),'[1]Segurados Civis'!$A$5:$H$2142,8,FALSE),"")</f>
        <v>68</v>
      </c>
      <c r="F48" s="12">
        <f t="shared" si="0"/>
        <v>1130</v>
      </c>
      <c r="G48" s="5" t="s">
        <v>2</v>
      </c>
      <c r="H48" s="3">
        <v>0</v>
      </c>
      <c r="I48" s="3">
        <v>0</v>
      </c>
      <c r="J48" s="3"/>
      <c r="K48" s="3">
        <v>0</v>
      </c>
    </row>
    <row r="49" spans="1:11" x14ac:dyDescent="0.25">
      <c r="A49" s="5" t="s">
        <v>3513</v>
      </c>
      <c r="B49" s="5" t="s">
        <v>3558</v>
      </c>
      <c r="C49" s="12">
        <f>IFERROR(VLOOKUP(UPPER(CONCATENATE($B49," - ",$A49)),'[1]Segurados Civis'!$A$5:$H$2142,6,FALSE),"")</f>
        <v>2031</v>
      </c>
      <c r="D49" s="12">
        <f>IFERROR(VLOOKUP(UPPER(CONCATENATE($B49," - ",$A49)),'[1]Segurados Civis'!$A$5:$H$2142,7,FALSE),"")</f>
        <v>1257</v>
      </c>
      <c r="E49" s="12">
        <f>IFERROR(VLOOKUP(UPPER(CONCATENATE($B49," - ",$A49)),'[1]Segurados Civis'!$A$5:$H$2142,8,FALSE),"")</f>
        <v>253</v>
      </c>
      <c r="F49" s="12">
        <f t="shared" si="0"/>
        <v>3541</v>
      </c>
      <c r="G49" s="5" t="s">
        <v>2</v>
      </c>
      <c r="H49" s="3">
        <v>0</v>
      </c>
      <c r="I49" s="3">
        <v>0</v>
      </c>
      <c r="J49" s="3"/>
      <c r="K49" s="3">
        <v>0</v>
      </c>
    </row>
    <row r="50" spans="1:11" x14ac:dyDescent="0.25">
      <c r="A50" s="5" t="s">
        <v>3513</v>
      </c>
      <c r="B50" s="5" t="s">
        <v>3551</v>
      </c>
      <c r="C50" s="12">
        <f>IFERROR(VLOOKUP(UPPER(CONCATENATE($B50," - ",$A50)),'[1]Segurados Civis'!$A$5:$H$2142,6,FALSE),"")</f>
        <v>7920</v>
      </c>
      <c r="D50" s="12">
        <f>IFERROR(VLOOKUP(UPPER(CONCATENATE($B50," - ",$A50)),'[1]Segurados Civis'!$A$5:$H$2142,7,FALSE),"")</f>
        <v>3970</v>
      </c>
      <c r="E50" s="12">
        <f>IFERROR(VLOOKUP(UPPER(CONCATENATE($B50," - ",$A50)),'[1]Segurados Civis'!$A$5:$H$2142,8,FALSE),"")</f>
        <v>2396</v>
      </c>
      <c r="F50" s="12">
        <f t="shared" si="0"/>
        <v>14286</v>
      </c>
      <c r="G50" s="5" t="s">
        <v>2</v>
      </c>
      <c r="H50" s="3">
        <v>0</v>
      </c>
      <c r="I50" s="3">
        <v>0</v>
      </c>
      <c r="J50" s="3"/>
      <c r="K50" s="3">
        <v>0</v>
      </c>
    </row>
    <row r="51" spans="1:11" x14ac:dyDescent="0.25">
      <c r="A51" s="5" t="s">
        <v>3513</v>
      </c>
      <c r="B51" s="5" t="s">
        <v>3573</v>
      </c>
      <c r="C51" s="12">
        <f>IFERROR(VLOOKUP(UPPER(CONCATENATE($B51," - ",$A51)),'[1]Segurados Civis'!$A$5:$H$2142,6,FALSE),"")</f>
        <v>515</v>
      </c>
      <c r="D51" s="12">
        <f>IFERROR(VLOOKUP(UPPER(CONCATENATE($B51," - ",$A51)),'[1]Segurados Civis'!$A$5:$H$2142,7,FALSE),"")</f>
        <v>255</v>
      </c>
      <c r="E51" s="12">
        <f>IFERROR(VLOOKUP(UPPER(CONCATENATE($B51," - ",$A51)),'[1]Segurados Civis'!$A$5:$H$2142,8,FALSE),"")</f>
        <v>109</v>
      </c>
      <c r="F51" s="12">
        <f t="shared" si="0"/>
        <v>879</v>
      </c>
      <c r="G51" s="5" t="s">
        <v>2</v>
      </c>
      <c r="H51" s="3">
        <v>0</v>
      </c>
      <c r="I51" s="3">
        <v>0</v>
      </c>
      <c r="J51" s="3"/>
      <c r="K51" s="3">
        <v>0</v>
      </c>
    </row>
    <row r="52" spans="1:11" x14ac:dyDescent="0.25">
      <c r="A52" s="5" t="s">
        <v>3513</v>
      </c>
      <c r="B52" s="5" t="s">
        <v>3538</v>
      </c>
      <c r="C52" s="12">
        <f>IFERROR(VLOOKUP(UPPER(CONCATENATE($B52," - ",$A52)),'[1]Segurados Civis'!$A$5:$H$2142,6,FALSE),"")</f>
        <v>8486</v>
      </c>
      <c r="D52" s="12">
        <f>IFERROR(VLOOKUP(UPPER(CONCATENATE($B52," - ",$A52)),'[1]Segurados Civis'!$A$5:$H$2142,7,FALSE),"")</f>
        <v>3340</v>
      </c>
      <c r="E52" s="12">
        <f>IFERROR(VLOOKUP(UPPER(CONCATENATE($B52," - ",$A52)),'[1]Segurados Civis'!$A$5:$H$2142,8,FALSE),"")</f>
        <v>875</v>
      </c>
      <c r="F52" s="12">
        <f t="shared" si="0"/>
        <v>12701</v>
      </c>
      <c r="G52" s="5" t="s">
        <v>2</v>
      </c>
      <c r="H52" s="3">
        <v>1</v>
      </c>
      <c r="I52" s="3">
        <v>0</v>
      </c>
      <c r="J52" s="3"/>
      <c r="K52" s="3">
        <v>0</v>
      </c>
    </row>
    <row r="53" spans="1:11" x14ac:dyDescent="0.25">
      <c r="A53" s="5" t="s">
        <v>3513</v>
      </c>
      <c r="B53" s="5" t="s">
        <v>3525</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c r="K53" s="3">
        <v>0</v>
      </c>
    </row>
    <row r="54" spans="1:11" x14ac:dyDescent="0.25">
      <c r="A54" s="5" t="s">
        <v>3513</v>
      </c>
      <c r="B54" s="5" t="s">
        <v>3584</v>
      </c>
      <c r="C54" s="12">
        <f>IFERROR(VLOOKUP(UPPER(CONCATENATE($B54," - ",$A54)),'[1]Segurados Civis'!$A$5:$H$2142,6,FALSE),"")</f>
        <v>1097</v>
      </c>
      <c r="D54" s="12">
        <f>IFERROR(VLOOKUP(UPPER(CONCATENATE($B54," - ",$A54)),'[1]Segurados Civis'!$A$5:$H$2142,7,FALSE),"")</f>
        <v>342</v>
      </c>
      <c r="E54" s="12">
        <f>IFERROR(VLOOKUP(UPPER(CONCATENATE($B54," - ",$A54)),'[1]Segurados Civis'!$A$5:$H$2142,8,FALSE),"")</f>
        <v>75</v>
      </c>
      <c r="F54" s="12">
        <f t="shared" si="0"/>
        <v>1514</v>
      </c>
      <c r="G54" s="5" t="s">
        <v>2</v>
      </c>
      <c r="H54" s="3">
        <v>0</v>
      </c>
      <c r="I54" s="3">
        <v>0</v>
      </c>
      <c r="J54" s="3"/>
      <c r="K54" s="3">
        <v>0</v>
      </c>
    </row>
    <row r="55" spans="1:11" x14ac:dyDescent="0.25">
      <c r="A55" s="5" t="s">
        <v>3513</v>
      </c>
      <c r="B55" s="5" t="s">
        <v>3554</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c r="K55" s="3">
        <v>0</v>
      </c>
    </row>
    <row r="56" spans="1:11" x14ac:dyDescent="0.25">
      <c r="A56" s="5" t="s">
        <v>3513</v>
      </c>
      <c r="B56" s="5" t="s">
        <v>3562</v>
      </c>
      <c r="C56" s="12">
        <f>IFERROR(VLOOKUP(UPPER(CONCATENATE($B56," - ",$A56)),'[1]Segurados Civis'!$A$5:$H$2142,6,FALSE),"")</f>
        <v>1005</v>
      </c>
      <c r="D56" s="12">
        <f>IFERROR(VLOOKUP(UPPER(CONCATENATE($B56," - ",$A56)),'[1]Segurados Civis'!$A$5:$H$2142,7,FALSE),"")</f>
        <v>208</v>
      </c>
      <c r="E56" s="12">
        <f>IFERROR(VLOOKUP(UPPER(CONCATENATE($B56," - ",$A56)),'[1]Segurados Civis'!$A$5:$H$2142,8,FALSE),"")</f>
        <v>56</v>
      </c>
      <c r="F56" s="12">
        <f t="shared" si="0"/>
        <v>1269</v>
      </c>
      <c r="G56" s="5" t="s">
        <v>2</v>
      </c>
      <c r="H56" s="3">
        <v>1</v>
      </c>
      <c r="I56" s="3">
        <v>0</v>
      </c>
      <c r="J56" s="3">
        <v>1</v>
      </c>
      <c r="K56" s="3">
        <v>0</v>
      </c>
    </row>
    <row r="57" spans="1:11" x14ac:dyDescent="0.25">
      <c r="A57" s="5" t="s">
        <v>3513</v>
      </c>
      <c r="B57" s="5" t="s">
        <v>3519</v>
      </c>
      <c r="C57" s="12">
        <f>IFERROR(VLOOKUP(UPPER(CONCATENATE($B57," - ",$A57)),'[1]Segurados Civis'!$A$5:$H$2142,6,FALSE),"")</f>
        <v>6148</v>
      </c>
      <c r="D57" s="12">
        <f>IFERROR(VLOOKUP(UPPER(CONCATENATE($B57," - ",$A57)),'[1]Segurados Civis'!$A$5:$H$2142,7,FALSE),"")</f>
        <v>352</v>
      </c>
      <c r="E57" s="12">
        <f>IFERROR(VLOOKUP(UPPER(CONCATENATE($B57," - ",$A57)),'[1]Segurados Civis'!$A$5:$H$2142,8,FALSE),"")</f>
        <v>0</v>
      </c>
      <c r="F57" s="12">
        <f t="shared" si="0"/>
        <v>6500</v>
      </c>
      <c r="G57" s="5" t="s">
        <v>2</v>
      </c>
      <c r="H57" s="3">
        <v>0</v>
      </c>
      <c r="I57" s="3">
        <v>0</v>
      </c>
      <c r="J57" s="3"/>
      <c r="K57" s="3">
        <v>0</v>
      </c>
    </row>
    <row r="58" spans="1:11" x14ac:dyDescent="0.25">
      <c r="A58" s="5" t="s">
        <v>3513</v>
      </c>
      <c r="B58" s="5" t="s">
        <v>3544</v>
      </c>
      <c r="C58" s="12">
        <f>IFERROR(VLOOKUP(UPPER(CONCATENATE($B58," - ",$A58)),'[1]Segurados Civis'!$A$5:$H$2142,6,FALSE),"")</f>
        <v>1273</v>
      </c>
      <c r="D58" s="12">
        <f>IFERROR(VLOOKUP(UPPER(CONCATENATE($B58," - ",$A58)),'[1]Segurados Civis'!$A$5:$H$2142,7,FALSE),"")</f>
        <v>127</v>
      </c>
      <c r="E58" s="12">
        <f>IFERROR(VLOOKUP(UPPER(CONCATENATE($B58," - ",$A58)),'[1]Segurados Civis'!$A$5:$H$2142,8,FALSE),"")</f>
        <v>19</v>
      </c>
      <c r="F58" s="12">
        <f t="shared" si="0"/>
        <v>1419</v>
      </c>
      <c r="G58" s="5" t="s">
        <v>2</v>
      </c>
      <c r="H58" s="3">
        <v>1</v>
      </c>
      <c r="I58" s="3">
        <v>0</v>
      </c>
      <c r="J58" s="3"/>
      <c r="K58" s="3">
        <v>0</v>
      </c>
    </row>
    <row r="59" spans="1:11" x14ac:dyDescent="0.25">
      <c r="A59" s="5" t="s">
        <v>3513</v>
      </c>
      <c r="B59" s="5" t="s">
        <v>3565</v>
      </c>
      <c r="C59" s="12">
        <f>IFERROR(VLOOKUP(UPPER(CONCATENATE($B59," - ",$A59)),'[1]Segurados Civis'!$A$5:$H$2142,6,FALSE),"")</f>
        <v>1857</v>
      </c>
      <c r="D59" s="12">
        <f>IFERROR(VLOOKUP(UPPER(CONCATENATE($B59," - ",$A59)),'[1]Segurados Civis'!$A$5:$H$2142,7,FALSE),"")</f>
        <v>441</v>
      </c>
      <c r="E59" s="12">
        <f>IFERROR(VLOOKUP(UPPER(CONCATENATE($B59," - ",$A59)),'[1]Segurados Civis'!$A$5:$H$2142,8,FALSE),"")</f>
        <v>153</v>
      </c>
      <c r="F59" s="12">
        <f t="shared" si="0"/>
        <v>2451</v>
      </c>
      <c r="G59" s="5" t="s">
        <v>2</v>
      </c>
      <c r="H59" s="3">
        <v>0</v>
      </c>
      <c r="I59" s="3">
        <v>0</v>
      </c>
      <c r="J59" s="3"/>
      <c r="K59" s="3">
        <v>0</v>
      </c>
    </row>
    <row r="60" spans="1:11" x14ac:dyDescent="0.25">
      <c r="A60" s="5" t="s">
        <v>3513</v>
      </c>
      <c r="B60" s="5" t="s">
        <v>3569</v>
      </c>
      <c r="C60" s="12">
        <f>IFERROR(VLOOKUP(UPPER(CONCATENATE($B60," - ",$A60)),'[1]Segurados Civis'!$A$5:$H$2142,6,FALSE),"")</f>
        <v>734</v>
      </c>
      <c r="D60" s="12">
        <f>IFERROR(VLOOKUP(UPPER(CONCATENATE($B60," - ",$A60)),'[1]Segurados Civis'!$A$5:$H$2142,7,FALSE),"")</f>
        <v>244</v>
      </c>
      <c r="E60" s="12">
        <f>IFERROR(VLOOKUP(UPPER(CONCATENATE($B60," - ",$A60)),'[1]Segurados Civis'!$A$5:$H$2142,8,FALSE),"")</f>
        <v>42</v>
      </c>
      <c r="F60" s="12">
        <f t="shared" si="0"/>
        <v>1020</v>
      </c>
      <c r="G60" s="5" t="s">
        <v>2</v>
      </c>
      <c r="H60" s="3">
        <v>1</v>
      </c>
      <c r="I60" s="3">
        <v>0</v>
      </c>
      <c r="J60" s="3"/>
      <c r="K60" s="3">
        <v>0</v>
      </c>
    </row>
    <row r="61" spans="1:11" x14ac:dyDescent="0.25">
      <c r="A61" s="5" t="s">
        <v>3513</v>
      </c>
      <c r="B61" s="5" t="s">
        <v>3539</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c r="K61" s="3">
        <v>0</v>
      </c>
    </row>
    <row r="62" spans="1:11" x14ac:dyDescent="0.25">
      <c r="A62" s="5" t="s">
        <v>3513</v>
      </c>
      <c r="B62" s="5" t="s">
        <v>3592</v>
      </c>
      <c r="C62" s="12">
        <f>IFERROR(VLOOKUP(UPPER(CONCATENATE($B62," - ",$A62)),'[1]Segurados Civis'!$A$5:$H$2142,6,FALSE),"")</f>
        <v>902</v>
      </c>
      <c r="D62" s="12">
        <f>IFERROR(VLOOKUP(UPPER(CONCATENATE($B62," - ",$A62)),'[1]Segurados Civis'!$A$5:$H$2142,7,FALSE),"")</f>
        <v>101</v>
      </c>
      <c r="E62" s="12">
        <f>IFERROR(VLOOKUP(UPPER(CONCATENATE($B62," - ",$A62)),'[1]Segurados Civis'!$A$5:$H$2142,8,FALSE),"")</f>
        <v>27</v>
      </c>
      <c r="F62" s="12">
        <f t="shared" si="0"/>
        <v>1030</v>
      </c>
      <c r="G62" s="5" t="s">
        <v>2</v>
      </c>
      <c r="H62" s="3">
        <v>0</v>
      </c>
      <c r="I62" s="3">
        <v>0</v>
      </c>
      <c r="J62" s="3"/>
      <c r="K62" s="3">
        <v>0</v>
      </c>
    </row>
    <row r="63" spans="1:11" x14ac:dyDescent="0.25">
      <c r="A63" s="5" t="s">
        <v>3513</v>
      </c>
      <c r="B63" s="5" t="s">
        <v>3583</v>
      </c>
      <c r="C63" s="12">
        <f>IFERROR(VLOOKUP(UPPER(CONCATENATE($B63," - ",$A63)),'[1]Segurados Civis'!$A$5:$H$2142,6,FALSE),"")</f>
        <v>2173</v>
      </c>
      <c r="D63" s="12">
        <f>IFERROR(VLOOKUP(UPPER(CONCATENATE($B63," - ",$A63)),'[1]Segurados Civis'!$A$5:$H$2142,7,FALSE),"")</f>
        <v>364</v>
      </c>
      <c r="E63" s="12">
        <f>IFERROR(VLOOKUP(UPPER(CONCATENATE($B63," - ",$A63)),'[1]Segurados Civis'!$A$5:$H$2142,8,FALSE),"")</f>
        <v>94</v>
      </c>
      <c r="F63" s="12">
        <f t="shared" si="0"/>
        <v>2631</v>
      </c>
      <c r="G63" s="5" t="s">
        <v>2</v>
      </c>
      <c r="H63" s="3">
        <v>0</v>
      </c>
      <c r="I63" s="3">
        <v>0</v>
      </c>
      <c r="J63" s="3"/>
      <c r="K63" s="3">
        <v>0</v>
      </c>
    </row>
    <row r="64" spans="1:11" x14ac:dyDescent="0.25">
      <c r="A64" s="5" t="s">
        <v>3513</v>
      </c>
      <c r="B64" s="5" t="s">
        <v>3567</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2</v>
      </c>
      <c r="H64" s="3">
        <v>0</v>
      </c>
      <c r="I64" s="3">
        <v>0</v>
      </c>
      <c r="J64" s="3"/>
      <c r="K64" s="3">
        <v>0</v>
      </c>
    </row>
    <row r="65" spans="1:11" x14ac:dyDescent="0.25">
      <c r="A65" s="5" t="s">
        <v>3513</v>
      </c>
      <c r="B65" s="5" t="s">
        <v>3529</v>
      </c>
      <c r="C65" s="12">
        <f>IFERROR(VLOOKUP(UPPER(CONCATENATE($B65," - ",$A65)),'[1]Segurados Civis'!$A$5:$H$2142,6,FALSE),"")</f>
        <v>4500</v>
      </c>
      <c r="D65" s="12">
        <f>IFERROR(VLOOKUP(UPPER(CONCATENATE($B65," - ",$A65)),'[1]Segurados Civis'!$A$5:$H$2142,7,FALSE),"")</f>
        <v>1003</v>
      </c>
      <c r="E65" s="12">
        <f>IFERROR(VLOOKUP(UPPER(CONCATENATE($B65," - ",$A65)),'[1]Segurados Civis'!$A$5:$H$2142,8,FALSE),"")</f>
        <v>141</v>
      </c>
      <c r="F65" s="12">
        <f t="shared" si="0"/>
        <v>5644</v>
      </c>
      <c r="G65" s="5" t="s">
        <v>2</v>
      </c>
      <c r="H65" s="3">
        <v>0</v>
      </c>
      <c r="I65" s="3">
        <v>0</v>
      </c>
      <c r="J65" s="3"/>
      <c r="K65" s="3">
        <v>0</v>
      </c>
    </row>
    <row r="66" spans="1:11" x14ac:dyDescent="0.25">
      <c r="A66" s="5" t="s">
        <v>3513</v>
      </c>
      <c r="B66" s="5" t="s">
        <v>3594</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2</v>
      </c>
      <c r="H66" s="3">
        <v>0</v>
      </c>
      <c r="I66" s="3">
        <v>0</v>
      </c>
      <c r="J66" s="3"/>
      <c r="K66" s="3">
        <v>0</v>
      </c>
    </row>
    <row r="67" spans="1:11" x14ac:dyDescent="0.25">
      <c r="A67" s="5" t="s">
        <v>3513</v>
      </c>
      <c r="B67" s="5" t="s">
        <v>3576</v>
      </c>
      <c r="C67" s="12">
        <f>IFERROR(VLOOKUP(UPPER(CONCATENATE($B67," - ",$A67)),'[1]Segurados Civis'!$A$5:$H$2142,6,FALSE),"")</f>
        <v>956</v>
      </c>
      <c r="D67" s="12">
        <f>IFERROR(VLOOKUP(UPPER(CONCATENATE($B67," - ",$A67)),'[1]Segurados Civis'!$A$5:$H$2142,7,FALSE),"")</f>
        <v>210</v>
      </c>
      <c r="E67" s="12">
        <f>IFERROR(VLOOKUP(UPPER(CONCATENATE($B67," - ",$A67)),'[1]Segurados Civis'!$A$5:$H$2142,8,FALSE),"")</f>
        <v>55</v>
      </c>
      <c r="F67" s="12">
        <f t="shared" ref="F67:F94" si="1">IF(SUM(C67:E67)=0,"",SUM(C67:E67))</f>
        <v>1221</v>
      </c>
      <c r="G67" s="5" t="s">
        <v>2</v>
      </c>
      <c r="H67" s="3">
        <v>0</v>
      </c>
      <c r="I67" s="3">
        <v>0</v>
      </c>
      <c r="J67" s="3"/>
      <c r="K67" s="3">
        <v>0</v>
      </c>
    </row>
    <row r="68" spans="1:11" x14ac:dyDescent="0.25">
      <c r="A68" s="5" t="s">
        <v>3513</v>
      </c>
      <c r="B68" s="5" t="s">
        <v>3526</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c r="K68" s="3">
        <v>0</v>
      </c>
    </row>
    <row r="69" spans="1:11" x14ac:dyDescent="0.25">
      <c r="A69" s="5" t="s">
        <v>3513</v>
      </c>
      <c r="B69" s="5" t="s">
        <v>3559</v>
      </c>
      <c r="C69" s="12">
        <f>IFERROR(VLOOKUP(UPPER(CONCATENATE($B69," - ",$A69)),'[1]Segurados Civis'!$A$5:$H$2142,6,FALSE),"")</f>
        <v>4191</v>
      </c>
      <c r="D69" s="12">
        <f>IFERROR(VLOOKUP(UPPER(CONCATENATE($B69," - ",$A69)),'[1]Segurados Civis'!$A$5:$H$2142,7,FALSE),"")</f>
        <v>465</v>
      </c>
      <c r="E69" s="12">
        <f>IFERROR(VLOOKUP(UPPER(CONCATENATE($B69," - ",$A69)),'[1]Segurados Civis'!$A$5:$H$2142,8,FALSE),"")</f>
        <v>149</v>
      </c>
      <c r="F69" s="12">
        <f t="shared" si="1"/>
        <v>4805</v>
      </c>
      <c r="G69" s="5" t="s">
        <v>2</v>
      </c>
      <c r="H69" s="3">
        <v>0</v>
      </c>
      <c r="I69" s="3">
        <v>0</v>
      </c>
      <c r="J69" s="3"/>
      <c r="K69" s="3">
        <v>0</v>
      </c>
    </row>
    <row r="70" spans="1:11" x14ac:dyDescent="0.25">
      <c r="A70" s="5" t="s">
        <v>3513</v>
      </c>
      <c r="B70" s="5" t="s">
        <v>3548</v>
      </c>
      <c r="C70" s="12">
        <f>IFERROR(VLOOKUP(UPPER(CONCATENATE($B70," - ",$A70)),'[1]Segurados Civis'!$A$5:$H$2142,6,FALSE),"")</f>
        <v>90011</v>
      </c>
      <c r="D70" s="12">
        <f>IFERROR(VLOOKUP(UPPER(CONCATENATE($B70," - ",$A70)),'[1]Segurados Civis'!$A$5:$H$2142,7,FALSE),"")</f>
        <v>70463</v>
      </c>
      <c r="E70" s="12">
        <f>IFERROR(VLOOKUP(UPPER(CONCATENATE($B70," - ",$A70)),'[1]Segurados Civis'!$A$5:$H$2142,8,FALSE),"")</f>
        <v>16333</v>
      </c>
      <c r="F70" s="12">
        <f t="shared" si="1"/>
        <v>176807</v>
      </c>
      <c r="G70" s="5" t="s">
        <v>2</v>
      </c>
      <c r="H70" s="3">
        <v>0</v>
      </c>
      <c r="I70" s="3">
        <v>0</v>
      </c>
      <c r="J70" s="3"/>
      <c r="K70" s="3">
        <v>0</v>
      </c>
    </row>
    <row r="71" spans="1:11" x14ac:dyDescent="0.25">
      <c r="A71" s="5" t="s">
        <v>3513</v>
      </c>
      <c r="B71" s="5" t="s">
        <v>3523</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c r="K71" s="3">
        <v>0</v>
      </c>
    </row>
    <row r="72" spans="1:11" x14ac:dyDescent="0.25">
      <c r="A72" s="5" t="s">
        <v>3513</v>
      </c>
      <c r="B72" s="5" t="s">
        <v>3582</v>
      </c>
      <c r="C72" s="12">
        <f>IFERROR(VLOOKUP(UPPER(CONCATENATE($B72," - ",$A72)),'[1]Segurados Civis'!$A$5:$H$2142,6,FALSE),"")</f>
        <v>1544</v>
      </c>
      <c r="D72" s="12">
        <f>IFERROR(VLOOKUP(UPPER(CONCATENATE($B72," - ",$A72)),'[1]Segurados Civis'!$A$5:$H$2142,7,FALSE),"")</f>
        <v>158</v>
      </c>
      <c r="E72" s="12">
        <f>IFERROR(VLOOKUP(UPPER(CONCATENATE($B72," - ",$A72)),'[1]Segurados Civis'!$A$5:$H$2142,8,FALSE),"")</f>
        <v>66</v>
      </c>
      <c r="F72" s="12">
        <f t="shared" si="1"/>
        <v>1768</v>
      </c>
      <c r="G72" s="5" t="s">
        <v>2</v>
      </c>
      <c r="H72" s="3">
        <v>0</v>
      </c>
      <c r="I72" s="3">
        <v>0</v>
      </c>
      <c r="J72" s="3">
        <v>1</v>
      </c>
      <c r="K72" s="3">
        <v>0</v>
      </c>
    </row>
    <row r="73" spans="1:11" x14ac:dyDescent="0.25">
      <c r="A73" s="5" t="s">
        <v>3513</v>
      </c>
      <c r="B73" s="5" t="s">
        <v>3515</v>
      </c>
      <c r="C73" s="12">
        <f>IFERROR(VLOOKUP(UPPER(CONCATENATE($B73," - ",$A73)),'[1]Segurados Civis'!$A$5:$H$2142,6,FALSE),"")</f>
        <v>1346</v>
      </c>
      <c r="D73" s="12">
        <f>IFERROR(VLOOKUP(UPPER(CONCATENATE($B73," - ",$A73)),'[1]Segurados Civis'!$A$5:$H$2142,7,FALSE),"")</f>
        <v>390</v>
      </c>
      <c r="E73" s="12">
        <f>IFERROR(VLOOKUP(UPPER(CONCATENATE($B73," - ",$A73)),'[1]Segurados Civis'!$A$5:$H$2142,8,FALSE),"")</f>
        <v>133</v>
      </c>
      <c r="F73" s="12">
        <f t="shared" si="1"/>
        <v>1869</v>
      </c>
      <c r="G73" s="5" t="s">
        <v>2</v>
      </c>
      <c r="H73" s="3">
        <v>0</v>
      </c>
      <c r="I73" s="3">
        <v>0</v>
      </c>
      <c r="J73" s="3"/>
      <c r="K73" s="3">
        <v>0</v>
      </c>
    </row>
    <row r="74" spans="1:11" x14ac:dyDescent="0.25">
      <c r="A74" s="5" t="s">
        <v>3513</v>
      </c>
      <c r="B74" s="5" t="s">
        <v>3524</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c r="K74" s="3">
        <v>0</v>
      </c>
    </row>
    <row r="75" spans="1:11" x14ac:dyDescent="0.25">
      <c r="A75" s="5" t="s">
        <v>3513</v>
      </c>
      <c r="B75" s="5" t="s">
        <v>3595</v>
      </c>
      <c r="C75" s="12">
        <f>IFERROR(VLOOKUP(UPPER(CONCATENATE($B75," - ",$A75)),'[1]Segurados Civis'!$A$5:$H$2142,6,FALSE),"")</f>
        <v>7069</v>
      </c>
      <c r="D75" s="12">
        <f>IFERROR(VLOOKUP(UPPER(CONCATENATE($B75," - ",$A75)),'[1]Segurados Civis'!$A$5:$H$2142,7,FALSE),"")</f>
        <v>2743</v>
      </c>
      <c r="E75" s="12">
        <f>IFERROR(VLOOKUP(UPPER(CONCATENATE($B75," - ",$A75)),'[1]Segurados Civis'!$A$5:$H$2142,8,FALSE),"")</f>
        <v>739</v>
      </c>
      <c r="F75" s="12">
        <f t="shared" si="1"/>
        <v>10551</v>
      </c>
      <c r="G75" s="5" t="s">
        <v>2</v>
      </c>
      <c r="H75" s="3">
        <v>0</v>
      </c>
      <c r="I75" s="3">
        <v>0</v>
      </c>
      <c r="J75" s="3"/>
      <c r="K75" s="3">
        <v>0</v>
      </c>
    </row>
    <row r="76" spans="1:11" x14ac:dyDescent="0.25">
      <c r="A76" s="5" t="s">
        <v>3513</v>
      </c>
      <c r="B76" s="5" t="s">
        <v>3564</v>
      </c>
      <c r="C76" s="12">
        <f>IFERROR(VLOOKUP(UPPER(CONCATENATE($B76," - ",$A76)),'[1]Segurados Civis'!$A$5:$H$2142,6,FALSE),"")</f>
        <v>2558</v>
      </c>
      <c r="D76" s="12">
        <f>IFERROR(VLOOKUP(UPPER(CONCATENATE($B76," - ",$A76)),'[1]Segurados Civis'!$A$5:$H$2142,7,FALSE),"")</f>
        <v>40</v>
      </c>
      <c r="E76" s="12">
        <f>IFERROR(VLOOKUP(UPPER(CONCATENATE($B76," - ",$A76)),'[1]Segurados Civis'!$A$5:$H$2142,8,FALSE),"")</f>
        <v>16</v>
      </c>
      <c r="F76" s="12">
        <f t="shared" si="1"/>
        <v>2614</v>
      </c>
      <c r="G76" s="5" t="s">
        <v>2</v>
      </c>
      <c r="H76" s="3">
        <v>0</v>
      </c>
      <c r="I76" s="3">
        <v>0</v>
      </c>
      <c r="J76" s="3"/>
      <c r="K76" s="3">
        <v>0</v>
      </c>
    </row>
    <row r="77" spans="1:11" x14ac:dyDescent="0.25">
      <c r="A77" s="5" t="s">
        <v>3513</v>
      </c>
      <c r="B77" s="5" t="s">
        <v>3575</v>
      </c>
      <c r="C77" s="12">
        <f>IFERROR(VLOOKUP(UPPER(CONCATENATE($B77," - ",$A77)),'[1]Segurados Civis'!$A$5:$H$2142,6,FALSE),"")</f>
        <v>3367</v>
      </c>
      <c r="D77" s="12">
        <f>IFERROR(VLOOKUP(UPPER(CONCATENATE($B77," - ",$A77)),'[1]Segurados Civis'!$A$5:$H$2142,7,FALSE),"")</f>
        <v>1223</v>
      </c>
      <c r="E77" s="12">
        <f>IFERROR(VLOOKUP(UPPER(CONCATENATE($B77," - ",$A77)),'[1]Segurados Civis'!$A$5:$H$2142,8,FALSE),"")</f>
        <v>727</v>
      </c>
      <c r="F77" s="12">
        <f t="shared" si="1"/>
        <v>5317</v>
      </c>
      <c r="G77" s="5" t="s">
        <v>2</v>
      </c>
      <c r="H77" s="3">
        <v>0</v>
      </c>
      <c r="I77" s="3">
        <v>0</v>
      </c>
      <c r="J77" s="3"/>
      <c r="K77" s="3">
        <v>0</v>
      </c>
    </row>
    <row r="78" spans="1:11" x14ac:dyDescent="0.25">
      <c r="A78" s="5" t="s">
        <v>3513</v>
      </c>
      <c r="B78" s="5" t="s">
        <v>3574</v>
      </c>
      <c r="C78" s="12">
        <f>IFERROR(VLOOKUP(UPPER(CONCATENATE($B78," - ",$A78)),'[1]Segurados Civis'!$A$5:$H$2142,6,FALSE),"")</f>
        <v>533</v>
      </c>
      <c r="D78" s="12">
        <f>IFERROR(VLOOKUP(UPPER(CONCATENATE($B78," - ",$A78)),'[1]Segurados Civis'!$A$5:$H$2142,7,FALSE),"")</f>
        <v>31</v>
      </c>
      <c r="E78" s="12">
        <f>IFERROR(VLOOKUP(UPPER(CONCATENATE($B78," - ",$A78)),'[1]Segurados Civis'!$A$5:$H$2142,8,FALSE),"")</f>
        <v>18</v>
      </c>
      <c r="F78" s="12">
        <f t="shared" si="1"/>
        <v>582</v>
      </c>
      <c r="G78" s="5" t="s">
        <v>2</v>
      </c>
      <c r="H78" s="3">
        <v>0</v>
      </c>
      <c r="I78" s="3">
        <v>0</v>
      </c>
      <c r="J78" s="3"/>
      <c r="K78" s="3">
        <v>0</v>
      </c>
    </row>
    <row r="79" spans="1:11" x14ac:dyDescent="0.25">
      <c r="A79" s="5" t="s">
        <v>3513</v>
      </c>
      <c r="B79" s="5" t="s">
        <v>3527</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c r="K79" s="3">
        <v>0</v>
      </c>
    </row>
    <row r="80" spans="1:11" x14ac:dyDescent="0.25">
      <c r="A80" s="5" t="s">
        <v>3513</v>
      </c>
      <c r="B80" s="5" t="s">
        <v>3537</v>
      </c>
      <c r="C80" s="12">
        <f>IFERROR(VLOOKUP(UPPER(CONCATENATE($B80," - ",$A80)),'[1]Segurados Civis'!$A$5:$H$2142,6,FALSE),"")</f>
        <v>2662</v>
      </c>
      <c r="D80" s="12">
        <f>IFERROR(VLOOKUP(UPPER(CONCATENATE($B80," - ",$A80)),'[1]Segurados Civis'!$A$5:$H$2142,7,FALSE),"")</f>
        <v>695</v>
      </c>
      <c r="E80" s="12">
        <f>IFERROR(VLOOKUP(UPPER(CONCATENATE($B80," - ",$A80)),'[1]Segurados Civis'!$A$5:$H$2142,8,FALSE),"")</f>
        <v>173</v>
      </c>
      <c r="F80" s="12">
        <f t="shared" si="1"/>
        <v>3530</v>
      </c>
      <c r="G80" s="5" t="s">
        <v>2</v>
      </c>
      <c r="H80" s="3">
        <v>0</v>
      </c>
      <c r="I80" s="3">
        <v>0</v>
      </c>
      <c r="J80" s="3"/>
      <c r="K80" s="3">
        <v>0</v>
      </c>
    </row>
    <row r="81" spans="1:11" x14ac:dyDescent="0.25">
      <c r="A81" s="5" t="s">
        <v>3513</v>
      </c>
      <c r="B81" s="5" t="s">
        <v>3589</v>
      </c>
      <c r="C81" s="12">
        <f>IFERROR(VLOOKUP(UPPER(CONCATENATE($B81," - ",$A81)),'[1]Segurados Civis'!$A$5:$H$2142,6,FALSE),"")</f>
        <v>623</v>
      </c>
      <c r="D81" s="12">
        <f>IFERROR(VLOOKUP(UPPER(CONCATENATE($B81," - ",$A81)),'[1]Segurados Civis'!$A$5:$H$2142,7,FALSE),"")</f>
        <v>138</v>
      </c>
      <c r="E81" s="12">
        <f>IFERROR(VLOOKUP(UPPER(CONCATENATE($B81," - ",$A81)),'[1]Segurados Civis'!$A$5:$H$2142,8,FALSE),"")</f>
        <v>63</v>
      </c>
      <c r="F81" s="12">
        <f t="shared" si="1"/>
        <v>824</v>
      </c>
      <c r="G81" s="5" t="s">
        <v>2</v>
      </c>
      <c r="H81" s="3">
        <v>0</v>
      </c>
      <c r="I81" s="3">
        <v>0</v>
      </c>
      <c r="J81" s="3"/>
      <c r="K81" s="3">
        <v>0</v>
      </c>
    </row>
    <row r="82" spans="1:11" x14ac:dyDescent="0.25">
      <c r="A82" s="5" t="s">
        <v>3513</v>
      </c>
      <c r="B82" s="5" t="s">
        <v>2492</v>
      </c>
      <c r="C82" s="12">
        <f>IFERROR(VLOOKUP(UPPER(CONCATENATE($B82," - ",$A82)),'[1]Segurados Civis'!$A$5:$H$2142,6,FALSE),"")</f>
        <v>842</v>
      </c>
      <c r="D82" s="12">
        <f>IFERROR(VLOOKUP(UPPER(CONCATENATE($B82," - ",$A82)),'[1]Segurados Civis'!$A$5:$H$2142,7,FALSE),"")</f>
        <v>273</v>
      </c>
      <c r="E82" s="12">
        <f>IFERROR(VLOOKUP(UPPER(CONCATENATE($B82," - ",$A82)),'[1]Segurados Civis'!$A$5:$H$2142,8,FALSE),"")</f>
        <v>81</v>
      </c>
      <c r="F82" s="12">
        <f t="shared" si="1"/>
        <v>1196</v>
      </c>
      <c r="G82" s="5" t="s">
        <v>2</v>
      </c>
      <c r="H82" s="3">
        <v>0</v>
      </c>
      <c r="I82" s="3">
        <v>0</v>
      </c>
      <c r="J82" s="3"/>
      <c r="K82" s="3">
        <v>0</v>
      </c>
    </row>
    <row r="83" spans="1:11" x14ac:dyDescent="0.25">
      <c r="A83" s="5" t="s">
        <v>3513</v>
      </c>
      <c r="B83" s="5" t="s">
        <v>3568</v>
      </c>
      <c r="C83" s="12">
        <f>IFERROR(VLOOKUP(UPPER(CONCATENATE($B83," - ",$A83)),'[1]Segurados Civis'!$A$5:$H$2142,6,FALSE),"")</f>
        <v>2725</v>
      </c>
      <c r="D83" s="12">
        <f>IFERROR(VLOOKUP(UPPER(CONCATENATE($B83," - ",$A83)),'[1]Segurados Civis'!$A$5:$H$2142,7,FALSE),"")</f>
        <v>4</v>
      </c>
      <c r="E83" s="12">
        <f>IFERROR(VLOOKUP(UPPER(CONCATENATE($B83," - ",$A83)),'[1]Segurados Civis'!$A$5:$H$2142,8,FALSE),"")</f>
        <v>0</v>
      </c>
      <c r="F83" s="12">
        <f t="shared" si="1"/>
        <v>2729</v>
      </c>
      <c r="G83" s="5" t="s">
        <v>2</v>
      </c>
      <c r="H83" s="3">
        <v>0</v>
      </c>
      <c r="I83" s="3">
        <v>0</v>
      </c>
      <c r="J83" s="3"/>
      <c r="K83" s="3">
        <v>0</v>
      </c>
    </row>
    <row r="84" spans="1:11" x14ac:dyDescent="0.25">
      <c r="A84" s="5" t="s">
        <v>3513</v>
      </c>
      <c r="B84" s="5" t="s">
        <v>3563</v>
      </c>
      <c r="C84" s="12">
        <f>IFERROR(VLOOKUP(UPPER(CONCATENATE($B84," - ",$A84)),'[1]Segurados Civis'!$A$5:$H$2142,6,FALSE),"")</f>
        <v>2162</v>
      </c>
      <c r="D84" s="12">
        <f>IFERROR(VLOOKUP(UPPER(CONCATENATE($B84," - ",$A84)),'[1]Segurados Civis'!$A$5:$H$2142,7,FALSE),"")</f>
        <v>249</v>
      </c>
      <c r="E84" s="12">
        <f>IFERROR(VLOOKUP(UPPER(CONCATENATE($B84," - ",$A84)),'[1]Segurados Civis'!$A$5:$H$2142,8,FALSE),"")</f>
        <v>58</v>
      </c>
      <c r="F84" s="12">
        <f t="shared" si="1"/>
        <v>2469</v>
      </c>
      <c r="G84" s="5" t="s">
        <v>2</v>
      </c>
      <c r="H84" s="3">
        <v>0</v>
      </c>
      <c r="I84" s="3">
        <v>0</v>
      </c>
      <c r="J84" s="3"/>
      <c r="K84" s="3">
        <v>0</v>
      </c>
    </row>
    <row r="85" spans="1:11" x14ac:dyDescent="0.25">
      <c r="A85" s="5" t="s">
        <v>3513</v>
      </c>
      <c r="B85" s="5" t="s">
        <v>3580</v>
      </c>
      <c r="C85" s="12">
        <f>IFERROR(VLOOKUP(UPPER(CONCATENATE($B85," - ",$A85)),'[1]Segurados Civis'!$A$5:$H$2142,6,FALSE),"")</f>
        <v>1168</v>
      </c>
      <c r="D85" s="12">
        <f>IFERROR(VLOOKUP(UPPER(CONCATENATE($B85," - ",$A85)),'[1]Segurados Civis'!$A$5:$H$2142,7,FALSE),"")</f>
        <v>331</v>
      </c>
      <c r="E85" s="12">
        <f>IFERROR(VLOOKUP(UPPER(CONCATENATE($B85," - ",$A85)),'[1]Segurados Civis'!$A$5:$H$2142,8,FALSE),"")</f>
        <v>92</v>
      </c>
      <c r="F85" s="12">
        <f t="shared" si="1"/>
        <v>1591</v>
      </c>
      <c r="G85" s="5" t="s">
        <v>2</v>
      </c>
      <c r="H85" s="3">
        <v>0</v>
      </c>
      <c r="I85" s="3">
        <v>0</v>
      </c>
      <c r="J85" s="3"/>
      <c r="K85" s="3">
        <v>0</v>
      </c>
    </row>
    <row r="86" spans="1:11" x14ac:dyDescent="0.25">
      <c r="A86" s="5" t="s">
        <v>3513</v>
      </c>
      <c r="B86" s="5" t="s">
        <v>3550</v>
      </c>
      <c r="C86" s="12">
        <f>IFERROR(VLOOKUP(UPPER(CONCATENATE($B86," - ",$A86)),'[1]Segurados Civis'!$A$5:$H$2142,6,FALSE),"")</f>
        <v>612</v>
      </c>
      <c r="D86" s="12">
        <f>IFERROR(VLOOKUP(UPPER(CONCATENATE($B86," - ",$A86)),'[1]Segurados Civis'!$A$5:$H$2142,7,FALSE),"")</f>
        <v>62</v>
      </c>
      <c r="E86" s="12">
        <f>IFERROR(VLOOKUP(UPPER(CONCATENATE($B86," - ",$A86)),'[1]Segurados Civis'!$A$5:$H$2142,8,FALSE),"")</f>
        <v>50</v>
      </c>
      <c r="F86" s="12">
        <f t="shared" si="1"/>
        <v>724</v>
      </c>
      <c r="G86" s="5" t="s">
        <v>2</v>
      </c>
      <c r="H86" s="3">
        <v>0</v>
      </c>
      <c r="I86" s="3">
        <v>0</v>
      </c>
      <c r="J86" s="3"/>
      <c r="K86" s="3">
        <v>0</v>
      </c>
    </row>
    <row r="87" spans="1:11" x14ac:dyDescent="0.25">
      <c r="A87" s="5" t="s">
        <v>3513</v>
      </c>
      <c r="B87" s="5" t="s">
        <v>3532</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c r="K87" s="3">
        <v>0</v>
      </c>
    </row>
    <row r="88" spans="1:11" x14ac:dyDescent="0.25">
      <c r="A88" s="5" t="s">
        <v>3513</v>
      </c>
      <c r="B88" s="5" t="s">
        <v>3533</v>
      </c>
      <c r="C88" s="12">
        <f>IFERROR(VLOOKUP(UPPER(CONCATENATE($B88," - ",$A88)),'[1]Segurados Civis'!$A$5:$H$2142,6,FALSE),"")</f>
        <v>3541</v>
      </c>
      <c r="D88" s="12">
        <f>IFERROR(VLOOKUP(UPPER(CONCATENATE($B88," - ",$A88)),'[1]Segurados Civis'!$A$5:$H$2142,7,FALSE),"")</f>
        <v>1675</v>
      </c>
      <c r="E88" s="12">
        <f>IFERROR(VLOOKUP(UPPER(CONCATENATE($B88," - ",$A88)),'[1]Segurados Civis'!$A$5:$H$2142,8,FALSE),"")</f>
        <v>369</v>
      </c>
      <c r="F88" s="12">
        <f t="shared" si="1"/>
        <v>5585</v>
      </c>
      <c r="G88" s="5" t="s">
        <v>2</v>
      </c>
      <c r="H88" s="3">
        <v>0</v>
      </c>
      <c r="I88" s="3">
        <v>0</v>
      </c>
      <c r="J88" s="3"/>
      <c r="K88" s="3">
        <v>0</v>
      </c>
    </row>
    <row r="89" spans="1:11" x14ac:dyDescent="0.25">
      <c r="A89" s="5" t="s">
        <v>3513</v>
      </c>
      <c r="B89" s="5" t="s">
        <v>3556</v>
      </c>
      <c r="C89" s="12">
        <f>IFERROR(VLOOKUP(UPPER(CONCATENATE($B89," - ",$A89)),'[1]Segurados Civis'!$A$5:$H$2142,6,FALSE),"")</f>
        <v>878</v>
      </c>
      <c r="D89" s="12">
        <f>IFERROR(VLOOKUP(UPPER(CONCATENATE($B89," - ",$A89)),'[1]Segurados Civis'!$A$5:$H$2142,7,FALSE),"")</f>
        <v>292</v>
      </c>
      <c r="E89" s="12">
        <f>IFERROR(VLOOKUP(UPPER(CONCATENATE($B89," - ",$A89)),'[1]Segurados Civis'!$A$5:$H$2142,8,FALSE),"")</f>
        <v>96</v>
      </c>
      <c r="F89" s="12">
        <f t="shared" si="1"/>
        <v>1266</v>
      </c>
      <c r="G89" s="5" t="s">
        <v>2</v>
      </c>
      <c r="H89" s="3">
        <v>0</v>
      </c>
      <c r="I89" s="3">
        <v>0</v>
      </c>
      <c r="J89" s="3"/>
      <c r="K89" s="3">
        <v>0</v>
      </c>
    </row>
    <row r="90" spans="1:11" x14ac:dyDescent="0.25">
      <c r="A90" s="5" t="s">
        <v>3513</v>
      </c>
      <c r="B90" s="5" t="s">
        <v>3546</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c r="K90" s="3">
        <v>0</v>
      </c>
    </row>
    <row r="91" spans="1:11" x14ac:dyDescent="0.25">
      <c r="A91" s="5" t="s">
        <v>3513</v>
      </c>
      <c r="B91" s="5" t="s">
        <v>494</v>
      </c>
      <c r="C91" s="12">
        <f>IFERROR(VLOOKUP(UPPER(CONCATENATE($B91," - ",$A91)),'[1]Segurados Civis'!$A$5:$H$2142,6,FALSE),"")</f>
        <v>2142</v>
      </c>
      <c r="D91" s="12">
        <f>IFERROR(VLOOKUP(UPPER(CONCATENATE($B91," - ",$A91)),'[1]Segurados Civis'!$A$5:$H$2142,7,FALSE),"")</f>
        <v>376</v>
      </c>
      <c r="E91" s="12">
        <f>IFERROR(VLOOKUP(UPPER(CONCATENATE($B91," - ",$A91)),'[1]Segurados Civis'!$A$5:$H$2142,8,FALSE),"")</f>
        <v>48</v>
      </c>
      <c r="F91" s="12">
        <f t="shared" si="1"/>
        <v>2566</v>
      </c>
      <c r="G91" s="5" t="s">
        <v>2</v>
      </c>
      <c r="H91" s="3">
        <v>0</v>
      </c>
      <c r="I91" s="3">
        <v>0</v>
      </c>
      <c r="J91" s="3"/>
      <c r="K91" s="3">
        <v>0</v>
      </c>
    </row>
    <row r="92" spans="1:11" x14ac:dyDescent="0.25">
      <c r="A92" s="5" t="s">
        <v>3513</v>
      </c>
      <c r="B92" s="5" t="s">
        <v>3555</v>
      </c>
      <c r="C92" s="12">
        <f>IFERROR(VLOOKUP(UPPER(CONCATENATE($B92," - ",$A92)),'[1]Segurados Civis'!$A$5:$H$2142,6,FALSE),"")</f>
        <v>588</v>
      </c>
      <c r="D92" s="12">
        <f>IFERROR(VLOOKUP(UPPER(CONCATENATE($B92," - ",$A92)),'[1]Segurados Civis'!$A$5:$H$2142,7,FALSE),"")</f>
        <v>183</v>
      </c>
      <c r="E92" s="12">
        <f>IFERROR(VLOOKUP(UPPER(CONCATENATE($B92," - ",$A92)),'[1]Segurados Civis'!$A$5:$H$2142,8,FALSE),"")</f>
        <v>38</v>
      </c>
      <c r="F92" s="12">
        <f t="shared" si="1"/>
        <v>809</v>
      </c>
      <c r="G92" s="5" t="s">
        <v>2</v>
      </c>
      <c r="H92" s="3">
        <v>1</v>
      </c>
      <c r="I92" s="3">
        <v>0</v>
      </c>
      <c r="J92" s="3"/>
      <c r="K92" s="3">
        <v>0</v>
      </c>
    </row>
    <row r="93" spans="1:11" x14ac:dyDescent="0.25">
      <c r="A93" s="5" t="s">
        <v>3513</v>
      </c>
      <c r="B93" s="5" t="s">
        <v>3552</v>
      </c>
      <c r="C93" s="12">
        <f>IFERROR(VLOOKUP(UPPER(CONCATENATE($B93," - ",$A93)),'[1]Segurados Civis'!$A$5:$H$2142,6,FALSE),"")</f>
        <v>1545</v>
      </c>
      <c r="D93" s="12">
        <f>IFERROR(VLOOKUP(UPPER(CONCATENATE($B93," - ",$A93)),'[1]Segurados Civis'!$A$5:$H$2142,7,FALSE),"")</f>
        <v>252</v>
      </c>
      <c r="E93" s="12">
        <f>IFERROR(VLOOKUP(UPPER(CONCATENATE($B93," - ",$A93)),'[1]Segurados Civis'!$A$5:$H$2142,8,FALSE),"")</f>
        <v>48</v>
      </c>
      <c r="F93" s="12">
        <f t="shared" si="1"/>
        <v>1845</v>
      </c>
      <c r="G93" s="5" t="s">
        <v>2</v>
      </c>
      <c r="H93" s="3">
        <v>1</v>
      </c>
      <c r="I93" s="3">
        <v>0</v>
      </c>
      <c r="J93" s="3"/>
      <c r="K93" s="3">
        <v>0</v>
      </c>
    </row>
    <row r="94" spans="1:11" x14ac:dyDescent="0.25">
      <c r="A94" s="5" t="s">
        <v>3513</v>
      </c>
      <c r="B94" s="5" t="s">
        <v>3561</v>
      </c>
      <c r="C94" s="12">
        <f>IFERROR(VLOOKUP(UPPER(CONCATENATE($B94," - ",$A94)),'[1]Segurados Civis'!$A$5:$H$2142,6,FALSE),"")</f>
        <v>2978</v>
      </c>
      <c r="D94" s="12">
        <f>IFERROR(VLOOKUP(UPPER(CONCATENATE($B94," - ",$A94)),'[1]Segurados Civis'!$A$5:$H$2142,7,FALSE),"")</f>
        <v>2741</v>
      </c>
      <c r="E94" s="12">
        <f>IFERROR(VLOOKUP(UPPER(CONCATENATE($B94," - ",$A94)),'[1]Segurados Civis'!$A$5:$H$2142,8,FALSE),"")</f>
        <v>596</v>
      </c>
      <c r="F94" s="12">
        <f t="shared" si="1"/>
        <v>6315</v>
      </c>
      <c r="G94" s="5" t="s">
        <v>2</v>
      </c>
      <c r="H94" s="3">
        <v>0</v>
      </c>
      <c r="I94" s="3">
        <v>0</v>
      </c>
      <c r="J94" s="3"/>
      <c r="K94" s="3">
        <v>0</v>
      </c>
    </row>
  </sheetData>
  <autoFilter ref="A1:I94"/>
  <sortState ref="B2:C94">
    <sortCondition ref="B2"/>
  </sortState>
  <mergeCells count="9">
    <mergeCell ref="M2:O3"/>
    <mergeCell ref="M4:O4"/>
    <mergeCell ref="M9:O9"/>
    <mergeCell ref="M11:O12"/>
    <mergeCell ref="M13:O13"/>
    <mergeCell ref="M7:R7"/>
    <mergeCell ref="M8:O8"/>
    <mergeCell ref="P8:R8"/>
    <mergeCell ref="P9:R9"/>
  </mergeCells>
  <conditionalFormatting sqref="H2:K94">
    <cfRule type="containsText" dxfId="11"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9.710937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3601</v>
      </c>
      <c r="B2" s="5" t="s">
        <v>3642</v>
      </c>
      <c r="C2" s="12">
        <f>IFERROR(VLOOKUP(UPPER(CONCATENATE($B2," - ",$A2)),'[1]Segurados Civis'!$A$5:$H$2142,6,FALSE),"")</f>
        <v>44195</v>
      </c>
      <c r="D2" s="12">
        <f>IFERROR(VLOOKUP(UPPER(CONCATENATE($B2," - ",$A2)),'[1]Segurados Civis'!$A$5:$H$2142,7,FALSE),"")</f>
        <v>39462</v>
      </c>
      <c r="E2" s="12">
        <f>IFERROR(VLOOKUP(UPPER(CONCATENATE($B2," - ",$A2)),'[1]Segurados Civis'!$A$5:$H$2142,8,FALSE),"")</f>
        <v>8713</v>
      </c>
      <c r="F2" s="12">
        <f>IF(SUM(C2:E2)=0,"",SUM(C2:E2))</f>
        <v>92370</v>
      </c>
      <c r="G2" s="5" t="s">
        <v>2</v>
      </c>
      <c r="H2" s="3">
        <v>0</v>
      </c>
      <c r="I2" s="3">
        <v>0</v>
      </c>
      <c r="J2" s="3"/>
      <c r="K2" s="3">
        <v>1</v>
      </c>
      <c r="M2" s="160" t="s">
        <v>5354</v>
      </c>
      <c r="N2" s="174"/>
      <c r="O2" s="161"/>
    </row>
    <row r="3" spans="1:18" ht="15.75" thickBot="1" x14ac:dyDescent="0.3">
      <c r="A3" s="5" t="s">
        <v>3601</v>
      </c>
      <c r="B3" s="5" t="s">
        <v>3688</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c r="K3" s="3">
        <v>0</v>
      </c>
      <c r="M3" s="162"/>
      <c r="N3" s="175"/>
      <c r="O3" s="163"/>
    </row>
    <row r="4" spans="1:18" ht="15.75" thickBot="1" x14ac:dyDescent="0.3">
      <c r="A4" s="5" t="s">
        <v>3601</v>
      </c>
      <c r="B4" s="5" t="s">
        <v>3646</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COUNTIF(H2:H169,1)</f>
        <v>2</v>
      </c>
      <c r="N4" s="158"/>
      <c r="O4" s="159"/>
    </row>
    <row r="5" spans="1:18" x14ac:dyDescent="0.25">
      <c r="A5" s="5" t="s">
        <v>3601</v>
      </c>
      <c r="B5" s="5" t="s">
        <v>3696</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c r="K5" s="3">
        <v>0</v>
      </c>
    </row>
    <row r="6" spans="1:18" ht="15.75" thickBot="1" x14ac:dyDescent="0.3">
      <c r="A6" s="5" t="s">
        <v>3601</v>
      </c>
      <c r="B6" s="5" t="s">
        <v>3645</v>
      </c>
      <c r="C6" s="12">
        <f>IFERROR(VLOOKUP(UPPER(CONCATENATE($B6," - ",$A6)),'[1]Segurados Civis'!$A$5:$H$2142,6,FALSE),"")</f>
        <v>316</v>
      </c>
      <c r="D6" s="12">
        <f>IFERROR(VLOOKUP(UPPER(CONCATENATE($B6," - ",$A6)),'[1]Segurados Civis'!$A$5:$H$2142,7,FALSE),"")</f>
        <v>204</v>
      </c>
      <c r="E6" s="12">
        <f>IFERROR(VLOOKUP(UPPER(CONCATENATE($B6," - ",$A6)),'[1]Segurados Civis'!$A$5:$H$2142,8,FALSE),"")</f>
        <v>36</v>
      </c>
      <c r="F6" s="12">
        <f t="shared" si="0"/>
        <v>556</v>
      </c>
      <c r="G6" s="5" t="s">
        <v>2</v>
      </c>
      <c r="H6" s="3">
        <v>0</v>
      </c>
      <c r="I6" s="3">
        <v>0</v>
      </c>
      <c r="J6" s="3"/>
      <c r="K6" s="3">
        <v>0</v>
      </c>
    </row>
    <row r="7" spans="1:18" ht="15" customHeight="1" thickBot="1" x14ac:dyDescent="0.3">
      <c r="A7" s="5" t="s">
        <v>3601</v>
      </c>
      <c r="B7" s="5" t="s">
        <v>3721</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c r="K7" s="3">
        <v>0</v>
      </c>
      <c r="M7" s="168" t="s">
        <v>5355</v>
      </c>
      <c r="N7" s="169"/>
      <c r="O7" s="169"/>
      <c r="P7" s="169"/>
      <c r="Q7" s="169"/>
      <c r="R7" s="170"/>
    </row>
    <row r="8" spans="1:18" ht="15.75" thickBot="1" x14ac:dyDescent="0.3">
      <c r="A8" s="5" t="s">
        <v>3601</v>
      </c>
      <c r="B8" s="5" t="s">
        <v>3661</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c r="K8" s="3">
        <v>0</v>
      </c>
      <c r="M8" s="171" t="s">
        <v>5356</v>
      </c>
      <c r="N8" s="172"/>
      <c r="O8" s="172"/>
      <c r="P8" s="168" t="s">
        <v>5357</v>
      </c>
      <c r="Q8" s="169"/>
      <c r="R8" s="170"/>
    </row>
    <row r="9" spans="1:18" ht="15.75" thickBot="1" x14ac:dyDescent="0.3">
      <c r="A9" s="5" t="s">
        <v>3601</v>
      </c>
      <c r="B9" s="5" t="s">
        <v>3676</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c r="K9" s="3">
        <v>0</v>
      </c>
      <c r="M9" s="157">
        <f>COUNTIF(I2:I169,1)</f>
        <v>0</v>
      </c>
      <c r="N9" s="158"/>
      <c r="O9" s="159"/>
      <c r="P9" s="157">
        <f>COUNTIF(J2:J169,1)</f>
        <v>2</v>
      </c>
      <c r="Q9" s="158"/>
      <c r="R9" s="159"/>
    </row>
    <row r="10" spans="1:18" ht="15.75" thickBot="1" x14ac:dyDescent="0.3">
      <c r="A10" s="5" t="s">
        <v>3601</v>
      </c>
      <c r="B10" s="5" t="s">
        <v>3617</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c r="K10" s="3">
        <v>0</v>
      </c>
    </row>
    <row r="11" spans="1:18" x14ac:dyDescent="0.25">
      <c r="A11" s="5" t="s">
        <v>3601</v>
      </c>
      <c r="B11" s="5" t="s">
        <v>3722</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c r="K11" s="3">
        <v>0</v>
      </c>
      <c r="M11" s="164" t="s">
        <v>5352</v>
      </c>
      <c r="N11" s="176"/>
      <c r="O11" s="165"/>
    </row>
    <row r="12" spans="1:18" ht="15.75" thickBot="1" x14ac:dyDescent="0.3">
      <c r="A12" s="5" t="s">
        <v>3601</v>
      </c>
      <c r="B12" s="5" t="s">
        <v>3618</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c r="K12" s="3">
        <v>0</v>
      </c>
      <c r="M12" s="166"/>
      <c r="N12" s="177"/>
      <c r="O12" s="167"/>
    </row>
    <row r="13" spans="1:18" ht="15.75" thickBot="1" x14ac:dyDescent="0.3">
      <c r="A13" s="5" t="s">
        <v>3601</v>
      </c>
      <c r="B13" s="5" t="s">
        <v>3689</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COUNTIF(K2:K169,1)</f>
        <v>2</v>
      </c>
      <c r="N13" s="158"/>
      <c r="O13" s="159"/>
    </row>
    <row r="14" spans="1:18" x14ac:dyDescent="0.25">
      <c r="A14" s="5" t="s">
        <v>3601</v>
      </c>
      <c r="B14" s="5" t="s">
        <v>3665</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c r="K14" s="3">
        <v>0</v>
      </c>
    </row>
    <row r="15" spans="1:18" x14ac:dyDescent="0.25">
      <c r="A15" s="5" t="s">
        <v>3601</v>
      </c>
      <c r="B15" s="5" t="s">
        <v>3613</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c r="K15" s="3">
        <v>0</v>
      </c>
    </row>
    <row r="16" spans="1:18" x14ac:dyDescent="0.25">
      <c r="A16" s="5" t="s">
        <v>3601</v>
      </c>
      <c r="B16" s="5" t="s">
        <v>2734</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c r="K16" s="3">
        <v>0</v>
      </c>
    </row>
    <row r="17" spans="1:11" x14ac:dyDescent="0.25">
      <c r="A17" s="5" t="s">
        <v>3601</v>
      </c>
      <c r="B17" s="5" t="s">
        <v>3619</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c r="K17" s="3">
        <v>0</v>
      </c>
    </row>
    <row r="18" spans="1:11" x14ac:dyDescent="0.25">
      <c r="A18" s="5" t="s">
        <v>3601</v>
      </c>
      <c r="B18" s="5" t="s">
        <v>3620</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c r="K18" s="3">
        <v>0</v>
      </c>
    </row>
    <row r="19" spans="1:11" x14ac:dyDescent="0.25">
      <c r="A19" s="5" t="s">
        <v>3601</v>
      </c>
      <c r="B19" s="5" t="s">
        <v>3739</v>
      </c>
      <c r="C19" s="12">
        <f>IFERROR(VLOOKUP(UPPER(CONCATENATE($B19," - ",$A19)),'[1]Segurados Civis'!$A$5:$H$2142,6,FALSE),"")</f>
        <v>238</v>
      </c>
      <c r="D19" s="12">
        <f>IFERROR(VLOOKUP(UPPER(CONCATENATE($B19," - ",$A19)),'[1]Segurados Civis'!$A$5:$H$2142,7,FALSE),"")</f>
        <v>0</v>
      </c>
      <c r="E19" s="12">
        <f>IFERROR(VLOOKUP(UPPER(CONCATENATE($B19," - ",$A19)),'[1]Segurados Civis'!$A$5:$H$2142,8,FALSE),"")</f>
        <v>1</v>
      </c>
      <c r="F19" s="12">
        <f t="shared" si="0"/>
        <v>239</v>
      </c>
      <c r="G19" s="5" t="s">
        <v>2</v>
      </c>
      <c r="H19" s="3">
        <v>0</v>
      </c>
      <c r="I19" s="3">
        <v>0</v>
      </c>
      <c r="J19" s="3"/>
      <c r="K19" s="3">
        <v>0</v>
      </c>
    </row>
    <row r="20" spans="1:11" x14ac:dyDescent="0.25">
      <c r="A20" s="5" t="s">
        <v>3601</v>
      </c>
      <c r="B20" s="5" t="s">
        <v>3621</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c r="K20" s="3">
        <v>0</v>
      </c>
    </row>
    <row r="21" spans="1:11" x14ac:dyDescent="0.25">
      <c r="A21" s="5" t="s">
        <v>3601</v>
      </c>
      <c r="B21" s="5" t="s">
        <v>2744</v>
      </c>
      <c r="C21" s="12">
        <f>IFERROR(VLOOKUP(UPPER(CONCATENATE($B21," - ",$A21)),'[1]Segurados Civis'!$A$5:$H$2142,6,FALSE),"")</f>
        <v>180</v>
      </c>
      <c r="D21" s="12">
        <f>IFERROR(VLOOKUP(UPPER(CONCATENATE($B21," - ",$A21)),'[1]Segurados Civis'!$A$5:$H$2142,7,FALSE),"")</f>
        <v>0</v>
      </c>
      <c r="E21" s="12">
        <f>IFERROR(VLOOKUP(UPPER(CONCATENATE($B21," - ",$A21)),'[1]Segurados Civis'!$A$5:$H$2142,8,FALSE),"")</f>
        <v>1</v>
      </c>
      <c r="F21" s="12">
        <f t="shared" si="0"/>
        <v>181</v>
      </c>
      <c r="G21" s="5" t="s">
        <v>2</v>
      </c>
      <c r="H21" s="3">
        <v>0</v>
      </c>
      <c r="I21" s="3">
        <v>0</v>
      </c>
      <c r="J21" s="3"/>
      <c r="K21" s="3">
        <v>0</v>
      </c>
    </row>
    <row r="22" spans="1:11" x14ac:dyDescent="0.25">
      <c r="A22" s="5" t="s">
        <v>3601</v>
      </c>
      <c r="B22" s="5" t="s">
        <v>2829</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c r="K22" s="3">
        <v>0</v>
      </c>
    </row>
    <row r="23" spans="1:11" x14ac:dyDescent="0.25">
      <c r="A23" s="5" t="s">
        <v>3601</v>
      </c>
      <c r="B23" s="5" t="s">
        <v>3690</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c r="K23" s="3">
        <v>0</v>
      </c>
    </row>
    <row r="24" spans="1:11" x14ac:dyDescent="0.25">
      <c r="A24" s="5" t="s">
        <v>3601</v>
      </c>
      <c r="B24" s="5" t="s">
        <v>3677</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c r="K24" s="3">
        <v>0</v>
      </c>
    </row>
    <row r="25" spans="1:11" x14ac:dyDescent="0.25">
      <c r="A25" s="5" t="s">
        <v>3601</v>
      </c>
      <c r="B25" s="5" t="s">
        <v>3638</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c r="K25" s="3">
        <v>0</v>
      </c>
    </row>
    <row r="26" spans="1:11" x14ac:dyDescent="0.25">
      <c r="A26" s="5" t="s">
        <v>3601</v>
      </c>
      <c r="B26" s="5" t="s">
        <v>3603</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c r="K26" s="3">
        <v>0</v>
      </c>
    </row>
    <row r="27" spans="1:11" x14ac:dyDescent="0.25">
      <c r="A27" s="5" t="s">
        <v>3601</v>
      </c>
      <c r="B27" s="5" t="s">
        <v>3669</v>
      </c>
      <c r="C27" s="12">
        <f>IFERROR(VLOOKUP(UPPER(CONCATENATE($B27," - ",$A27)),'[1]Segurados Civis'!$A$5:$H$2142,6,FALSE),"")</f>
        <v>359</v>
      </c>
      <c r="D27" s="12">
        <f>IFERROR(VLOOKUP(UPPER(CONCATENATE($B27," - ",$A27)),'[1]Segurados Civis'!$A$5:$H$2142,7,FALSE),"")</f>
        <v>34</v>
      </c>
      <c r="E27" s="12">
        <f>IFERROR(VLOOKUP(UPPER(CONCATENATE($B27," - ",$A27)),'[1]Segurados Civis'!$A$5:$H$2142,8,FALSE),"")</f>
        <v>3</v>
      </c>
      <c r="F27" s="12">
        <f t="shared" si="0"/>
        <v>396</v>
      </c>
      <c r="G27" s="5" t="s">
        <v>2</v>
      </c>
      <c r="H27" s="3">
        <v>0</v>
      </c>
      <c r="I27" s="3">
        <v>0</v>
      </c>
      <c r="J27" s="3"/>
      <c r="K27" s="3">
        <v>0</v>
      </c>
    </row>
    <row r="28" spans="1:11" x14ac:dyDescent="0.25">
      <c r="A28" s="5" t="s">
        <v>3601</v>
      </c>
      <c r="B28" s="5" t="s">
        <v>3649</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c r="K28" s="3">
        <v>0</v>
      </c>
    </row>
    <row r="29" spans="1:11" x14ac:dyDescent="0.25">
      <c r="A29" s="5" t="s">
        <v>3601</v>
      </c>
      <c r="B29" s="5" t="s">
        <v>2739</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c r="K29" s="3">
        <v>0</v>
      </c>
    </row>
    <row r="30" spans="1:11" x14ac:dyDescent="0.25">
      <c r="A30" s="5" t="s">
        <v>3601</v>
      </c>
      <c r="B30" s="5" t="s">
        <v>3684</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c r="K30" s="3">
        <v>0</v>
      </c>
    </row>
    <row r="31" spans="1:11" x14ac:dyDescent="0.25">
      <c r="A31" s="5" t="s">
        <v>3601</v>
      </c>
      <c r="B31" s="5" t="s">
        <v>3604</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c r="K31" s="3">
        <v>0</v>
      </c>
    </row>
    <row r="32" spans="1:11" x14ac:dyDescent="0.25">
      <c r="A32" s="5" t="s">
        <v>3601</v>
      </c>
      <c r="B32" s="5" t="s">
        <v>3707</v>
      </c>
      <c r="C32" s="12">
        <f>IFERROR(VLOOKUP(UPPER(CONCATENATE($B32," - ",$A32)),'[1]Segurados Civis'!$A$5:$H$2142,6,FALSE),"")</f>
        <v>1836</v>
      </c>
      <c r="D32" s="12">
        <f>IFERROR(VLOOKUP(UPPER(CONCATENATE($B32," - ",$A32)),'[1]Segurados Civis'!$A$5:$H$2142,7,FALSE),"")</f>
        <v>153</v>
      </c>
      <c r="E32" s="12">
        <f>IFERROR(VLOOKUP(UPPER(CONCATENATE($B32," - ",$A32)),'[1]Segurados Civis'!$A$5:$H$2142,8,FALSE),"")</f>
        <v>16</v>
      </c>
      <c r="F32" s="12">
        <f t="shared" si="0"/>
        <v>2005</v>
      </c>
      <c r="G32" s="5" t="s">
        <v>2</v>
      </c>
      <c r="H32" s="3">
        <v>0</v>
      </c>
      <c r="I32" s="3">
        <v>0</v>
      </c>
      <c r="J32" s="3"/>
      <c r="K32" s="3">
        <v>0</v>
      </c>
    </row>
    <row r="33" spans="1:11" x14ac:dyDescent="0.25">
      <c r="A33" s="5" t="s">
        <v>3601</v>
      </c>
      <c r="B33" s="5" t="s">
        <v>3631</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c r="K33" s="3">
        <v>0</v>
      </c>
    </row>
    <row r="34" spans="1:11" x14ac:dyDescent="0.25">
      <c r="A34" s="5" t="s">
        <v>3601</v>
      </c>
      <c r="B34" s="5" t="s">
        <v>3713</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c r="K34" s="3">
        <v>0</v>
      </c>
    </row>
    <row r="35" spans="1:11" x14ac:dyDescent="0.25">
      <c r="A35" s="5" t="s">
        <v>3601</v>
      </c>
      <c r="B35" s="5" t="s">
        <v>3745</v>
      </c>
      <c r="C35" s="12">
        <f>IFERROR(VLOOKUP(UPPER(CONCATENATE($B35," - ",$A35)),'[1]Segurados Civis'!$A$5:$H$2142,6,FALSE),"")</f>
        <v>171</v>
      </c>
      <c r="D35" s="12">
        <f>IFERROR(VLOOKUP(UPPER(CONCATENATE($B35," - ",$A35)),'[1]Segurados Civis'!$A$5:$H$2142,7,FALSE),"")</f>
        <v>51</v>
      </c>
      <c r="E35" s="12">
        <f>IFERROR(VLOOKUP(UPPER(CONCATENATE($B35," - ",$A35)),'[1]Segurados Civis'!$A$5:$H$2142,8,FALSE),"")</f>
        <v>7</v>
      </c>
      <c r="F35" s="12">
        <f t="shared" si="0"/>
        <v>229</v>
      </c>
      <c r="G35" s="5" t="s">
        <v>2</v>
      </c>
      <c r="H35" s="3">
        <v>0</v>
      </c>
      <c r="I35" s="3">
        <v>0</v>
      </c>
      <c r="J35" s="3"/>
      <c r="K35" s="3">
        <v>0</v>
      </c>
    </row>
    <row r="36" spans="1:11" x14ac:dyDescent="0.25">
      <c r="A36" s="5" t="s">
        <v>3601</v>
      </c>
      <c r="B36" s="5" t="s">
        <v>3610</v>
      </c>
      <c r="C36" s="12">
        <f>IFERROR(VLOOKUP(UPPER(CONCATENATE($B36," - ",$A36)),'[1]Segurados Civis'!$A$5:$H$2142,6,FALSE),"")</f>
        <v>325</v>
      </c>
      <c r="D36" s="12">
        <f>IFERROR(VLOOKUP(UPPER(CONCATENATE($B36," - ",$A36)),'[1]Segurados Civis'!$A$5:$H$2142,7,FALSE),"")</f>
        <v>0</v>
      </c>
      <c r="E36" s="12">
        <f>IFERROR(VLOOKUP(UPPER(CONCATENATE($B36," - ",$A36)),'[1]Segurados Civis'!$A$5:$H$2142,8,FALSE),"")</f>
        <v>0</v>
      </c>
      <c r="F36" s="12">
        <f t="shared" si="0"/>
        <v>325</v>
      </c>
      <c r="G36" s="5" t="s">
        <v>2</v>
      </c>
      <c r="H36" s="3">
        <v>0</v>
      </c>
      <c r="I36" s="3">
        <v>0</v>
      </c>
      <c r="J36" s="3"/>
      <c r="K36" s="3">
        <v>0</v>
      </c>
    </row>
    <row r="37" spans="1:11" x14ac:dyDescent="0.25">
      <c r="A37" s="5" t="s">
        <v>3601</v>
      </c>
      <c r="B37" s="5" t="s">
        <v>3714</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c r="K37" s="3">
        <v>0</v>
      </c>
    </row>
    <row r="38" spans="1:11" x14ac:dyDescent="0.25">
      <c r="A38" s="5" t="s">
        <v>3601</v>
      </c>
      <c r="B38" s="5" t="s">
        <v>3703</v>
      </c>
      <c r="C38" s="12">
        <f>IFERROR(VLOOKUP(UPPER(CONCATENATE($B38," - ",$A38)),'[1]Segurados Civis'!$A$5:$H$2142,6,FALSE),"")</f>
        <v>291</v>
      </c>
      <c r="D38" s="12">
        <f>IFERROR(VLOOKUP(UPPER(CONCATENATE($B38," - ",$A38)),'[1]Segurados Civis'!$A$5:$H$2142,7,FALSE),"")</f>
        <v>45</v>
      </c>
      <c r="E38" s="12">
        <f>IFERROR(VLOOKUP(UPPER(CONCATENATE($B38," - ",$A38)),'[1]Segurados Civis'!$A$5:$H$2142,8,FALSE),"")</f>
        <v>1</v>
      </c>
      <c r="F38" s="12">
        <f t="shared" si="0"/>
        <v>337</v>
      </c>
      <c r="G38" s="5" t="s">
        <v>2</v>
      </c>
      <c r="H38" s="3">
        <v>1</v>
      </c>
      <c r="I38" s="3">
        <v>0</v>
      </c>
      <c r="J38" s="3"/>
      <c r="K38" s="3">
        <v>0</v>
      </c>
    </row>
    <row r="39" spans="1:11" x14ac:dyDescent="0.25">
      <c r="A39" s="5" t="s">
        <v>3601</v>
      </c>
      <c r="B39" s="5" t="s">
        <v>3725</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2</v>
      </c>
      <c r="H39" s="3">
        <v>0</v>
      </c>
      <c r="I39" s="3">
        <v>0</v>
      </c>
      <c r="J39" s="3"/>
      <c r="K39" s="3">
        <v>0</v>
      </c>
    </row>
    <row r="40" spans="1:11" x14ac:dyDescent="0.25">
      <c r="A40" s="5" t="s">
        <v>3601</v>
      </c>
      <c r="B40" s="5" t="s">
        <v>3715</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c r="K40" s="3">
        <v>0</v>
      </c>
    </row>
    <row r="41" spans="1:11" x14ac:dyDescent="0.25">
      <c r="A41" s="5" t="s">
        <v>3601</v>
      </c>
      <c r="B41" s="5" t="s">
        <v>3647</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c r="K41" s="3">
        <v>0</v>
      </c>
    </row>
    <row r="42" spans="1:11" x14ac:dyDescent="0.25">
      <c r="A42" s="5" t="s">
        <v>3601</v>
      </c>
      <c r="B42" s="5" t="s">
        <v>3736</v>
      </c>
      <c r="C42" s="12">
        <f>IFERROR(VLOOKUP(UPPER(CONCATENATE($B42," - ",$A42)),'[1]Segurados Civis'!$A$5:$H$2142,6,FALSE),"")</f>
        <v>876</v>
      </c>
      <c r="D42" s="12">
        <f>IFERROR(VLOOKUP(UPPER(CONCATENATE($B42," - ",$A42)),'[1]Segurados Civis'!$A$5:$H$2142,7,FALSE),"")</f>
        <v>0</v>
      </c>
      <c r="E42" s="12">
        <f>IFERROR(VLOOKUP(UPPER(CONCATENATE($B42," - ",$A42)),'[1]Segurados Civis'!$A$5:$H$2142,8,FALSE),"")</f>
        <v>0</v>
      </c>
      <c r="F42" s="12">
        <f t="shared" si="0"/>
        <v>876</v>
      </c>
      <c r="G42" s="5" t="s">
        <v>2</v>
      </c>
      <c r="H42" s="3">
        <v>0</v>
      </c>
      <c r="I42" s="3">
        <v>0</v>
      </c>
      <c r="J42" s="3"/>
      <c r="K42" s="3">
        <v>0</v>
      </c>
    </row>
    <row r="43" spans="1:11" x14ac:dyDescent="0.25">
      <c r="A43" s="5" t="s">
        <v>3601</v>
      </c>
      <c r="B43" s="5" t="s">
        <v>3746</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622</v>
      </c>
      <c r="H43" s="3">
        <v>0</v>
      </c>
      <c r="I43" s="3">
        <v>0</v>
      </c>
      <c r="J43" s="3"/>
      <c r="K43" s="3">
        <v>0</v>
      </c>
    </row>
    <row r="44" spans="1:11" x14ac:dyDescent="0.25">
      <c r="A44" s="5" t="s">
        <v>3601</v>
      </c>
      <c r="B44" s="5" t="s">
        <v>3639</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c r="K44" s="3">
        <v>0</v>
      </c>
    </row>
    <row r="45" spans="1:11" x14ac:dyDescent="0.25">
      <c r="A45" s="5" t="s">
        <v>3601</v>
      </c>
      <c r="B45" s="5" t="s">
        <v>3605</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c r="K45" s="3">
        <v>0</v>
      </c>
    </row>
    <row r="46" spans="1:11" x14ac:dyDescent="0.25">
      <c r="A46" s="5" t="s">
        <v>3601</v>
      </c>
      <c r="B46" s="5" t="s">
        <v>3716</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c r="K46" s="3">
        <v>0</v>
      </c>
    </row>
    <row r="47" spans="1:11" x14ac:dyDescent="0.25">
      <c r="A47" s="5" t="s">
        <v>3601</v>
      </c>
      <c r="B47" s="5" t="s">
        <v>3636</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c r="K47" s="3">
        <v>0</v>
      </c>
    </row>
    <row r="48" spans="1:11" x14ac:dyDescent="0.25">
      <c r="A48" s="5" t="s">
        <v>3601</v>
      </c>
      <c r="B48" s="5" t="s">
        <v>3691</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c r="K48" s="3">
        <v>0</v>
      </c>
    </row>
    <row r="49" spans="1:11" x14ac:dyDescent="0.25">
      <c r="A49" s="5" t="s">
        <v>3601</v>
      </c>
      <c r="B49" s="5" t="s">
        <v>3633</v>
      </c>
      <c r="C49" s="12">
        <f>IFERROR(VLOOKUP(UPPER(CONCATENATE($B49," - ",$A49)),'[1]Segurados Civis'!$A$5:$H$2142,6,FALSE),"")</f>
        <v>816</v>
      </c>
      <c r="D49" s="12">
        <f>IFERROR(VLOOKUP(UPPER(CONCATENATE($B49," - ",$A49)),'[1]Segurados Civis'!$A$5:$H$2142,7,FALSE),"")</f>
        <v>63</v>
      </c>
      <c r="E49" s="12">
        <f>IFERROR(VLOOKUP(UPPER(CONCATENATE($B49," - ",$A49)),'[1]Segurados Civis'!$A$5:$H$2142,8,FALSE),"")</f>
        <v>8</v>
      </c>
      <c r="F49" s="12">
        <f t="shared" si="0"/>
        <v>887</v>
      </c>
      <c r="G49" s="5" t="s">
        <v>2</v>
      </c>
      <c r="H49" s="3">
        <v>0</v>
      </c>
      <c r="I49" s="3">
        <v>0</v>
      </c>
      <c r="J49" s="3"/>
      <c r="K49" s="3">
        <v>0</v>
      </c>
    </row>
    <row r="50" spans="1:11" x14ac:dyDescent="0.25">
      <c r="A50" s="5" t="s">
        <v>3601</v>
      </c>
      <c r="B50" s="5" t="s">
        <v>3678</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c r="K50" s="3">
        <v>0</v>
      </c>
    </row>
    <row r="51" spans="1:11" x14ac:dyDescent="0.25">
      <c r="A51" s="5" t="s">
        <v>3601</v>
      </c>
      <c r="B51" s="5" t="s">
        <v>3685</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c r="K51" s="3">
        <v>0</v>
      </c>
    </row>
    <row r="52" spans="1:11" x14ac:dyDescent="0.25">
      <c r="A52" s="5" t="s">
        <v>3601</v>
      </c>
      <c r="B52" s="5" t="s">
        <v>3622</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c r="K52" s="3">
        <v>0</v>
      </c>
    </row>
    <row r="53" spans="1:11" x14ac:dyDescent="0.25">
      <c r="A53" s="5" t="s">
        <v>3601</v>
      </c>
      <c r="B53" s="5" t="s">
        <v>3640</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c r="K53" s="3">
        <v>0</v>
      </c>
    </row>
    <row r="54" spans="1:11" x14ac:dyDescent="0.25">
      <c r="A54" s="5" t="s">
        <v>3601</v>
      </c>
      <c r="B54" s="5" t="s">
        <v>3734</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c r="K54" s="3">
        <v>0</v>
      </c>
    </row>
    <row r="55" spans="1:11" x14ac:dyDescent="0.25">
      <c r="A55" s="5" t="s">
        <v>3601</v>
      </c>
      <c r="B55" s="5" t="s">
        <v>3623</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c r="K55" s="3">
        <v>0</v>
      </c>
    </row>
    <row r="56" spans="1:11" x14ac:dyDescent="0.25">
      <c r="A56" s="5" t="s">
        <v>3601</v>
      </c>
      <c r="B56" s="5" t="s">
        <v>1125</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c r="K56" s="3">
        <v>0</v>
      </c>
    </row>
    <row r="57" spans="1:11" x14ac:dyDescent="0.25">
      <c r="A57" s="5" t="s">
        <v>3601</v>
      </c>
      <c r="B57" s="5" t="s">
        <v>3742</v>
      </c>
      <c r="C57" s="12">
        <f>IFERROR(VLOOKUP(UPPER(CONCATENATE($B57," - ",$A57)),'[1]Segurados Civis'!$A$5:$H$2142,6,FALSE),"")</f>
        <v>165</v>
      </c>
      <c r="D57" s="12">
        <f>IFERROR(VLOOKUP(UPPER(CONCATENATE($B57," - ",$A57)),'[1]Segurados Civis'!$A$5:$H$2142,7,FALSE),"")</f>
        <v>19</v>
      </c>
      <c r="E57" s="12">
        <f>IFERROR(VLOOKUP(UPPER(CONCATENATE($B57," - ",$A57)),'[1]Segurados Civis'!$A$5:$H$2142,8,FALSE),"")</f>
        <v>2</v>
      </c>
      <c r="F57" s="12">
        <f t="shared" si="0"/>
        <v>186</v>
      </c>
      <c r="G57" s="5" t="s">
        <v>2</v>
      </c>
      <c r="H57" s="3">
        <v>0</v>
      </c>
      <c r="I57" s="3">
        <v>0</v>
      </c>
      <c r="J57" s="3"/>
      <c r="K57" s="3">
        <v>0</v>
      </c>
    </row>
    <row r="58" spans="1:11" x14ac:dyDescent="0.25">
      <c r="A58" s="5" t="s">
        <v>3601</v>
      </c>
      <c r="B58" s="5" t="s">
        <v>3699</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c r="K58" s="3">
        <v>0</v>
      </c>
    </row>
    <row r="59" spans="1:11" x14ac:dyDescent="0.25">
      <c r="A59" s="5" t="s">
        <v>3601</v>
      </c>
      <c r="B59" s="5" t="s">
        <v>521</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c r="K59" s="3">
        <v>0</v>
      </c>
    </row>
    <row r="60" spans="1:11" x14ac:dyDescent="0.25">
      <c r="A60" s="5" t="s">
        <v>3601</v>
      </c>
      <c r="B60" s="5" t="s">
        <v>3693</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c r="K60" s="3">
        <v>0</v>
      </c>
    </row>
    <row r="61" spans="1:11" x14ac:dyDescent="0.25">
      <c r="A61" s="5" t="s">
        <v>3601</v>
      </c>
      <c r="B61" s="5" t="s">
        <v>3606</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c r="K61" s="3">
        <v>0</v>
      </c>
    </row>
    <row r="62" spans="1:11" x14ac:dyDescent="0.25">
      <c r="A62" s="5" t="s">
        <v>3601</v>
      </c>
      <c r="B62" s="5" t="s">
        <v>3717</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c r="K62" s="3">
        <v>0</v>
      </c>
    </row>
    <row r="63" spans="1:11" x14ac:dyDescent="0.25">
      <c r="A63" s="5" t="s">
        <v>3601</v>
      </c>
      <c r="B63" s="5" t="s">
        <v>3679</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c r="K63" s="3">
        <v>0</v>
      </c>
    </row>
    <row r="64" spans="1:11" x14ac:dyDescent="0.25">
      <c r="A64" s="5" t="s">
        <v>3601</v>
      </c>
      <c r="B64" s="5" t="s">
        <v>3711</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c r="K64" s="3">
        <v>0</v>
      </c>
    </row>
    <row r="65" spans="1:11" x14ac:dyDescent="0.25">
      <c r="A65" s="5" t="s">
        <v>3601</v>
      </c>
      <c r="B65" s="5" t="s">
        <v>3718</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c r="K65" s="3">
        <v>0</v>
      </c>
    </row>
    <row r="66" spans="1:11" x14ac:dyDescent="0.25">
      <c r="A66" s="5" t="s">
        <v>3601</v>
      </c>
      <c r="B66" s="5" t="s">
        <v>3723</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c r="K66" s="3">
        <v>0</v>
      </c>
    </row>
    <row r="67" spans="1:11" x14ac:dyDescent="0.25">
      <c r="A67" s="5" t="s">
        <v>3601</v>
      </c>
      <c r="B67" s="5" t="s">
        <v>3607</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30" si="1">IF(SUM(C67:E67)=0,"",SUM(C67:E67))</f>
        <v/>
      </c>
      <c r="G67" s="5" t="s">
        <v>4</v>
      </c>
      <c r="H67" s="3">
        <v>0</v>
      </c>
      <c r="I67" s="3">
        <v>0</v>
      </c>
      <c r="J67" s="3"/>
      <c r="K67" s="3">
        <v>0</v>
      </c>
    </row>
    <row r="68" spans="1:11" x14ac:dyDescent="0.25">
      <c r="A68" s="5" t="s">
        <v>3601</v>
      </c>
      <c r="B68" s="5" t="s">
        <v>3704</v>
      </c>
      <c r="C68" s="12">
        <f>IFERROR(VLOOKUP(UPPER(CONCATENATE($B68," - ",$A68)),'[1]Segurados Civis'!$A$5:$H$2142,6,FALSE),"")</f>
        <v>691</v>
      </c>
      <c r="D68" s="12">
        <f>IFERROR(VLOOKUP(UPPER(CONCATENATE($B68," - ",$A68)),'[1]Segurados Civis'!$A$5:$H$2142,7,FALSE),"")</f>
        <v>43</v>
      </c>
      <c r="E68" s="12">
        <f>IFERROR(VLOOKUP(UPPER(CONCATENATE($B68," - ",$A68)),'[1]Segurados Civis'!$A$5:$H$2142,8,FALSE),"")</f>
        <v>0</v>
      </c>
      <c r="F68" s="12">
        <f t="shared" si="1"/>
        <v>734</v>
      </c>
      <c r="G68" s="5" t="s">
        <v>2</v>
      </c>
      <c r="H68" s="3">
        <v>0</v>
      </c>
      <c r="I68" s="3">
        <v>0</v>
      </c>
      <c r="J68" s="3"/>
      <c r="K68" s="3">
        <v>0</v>
      </c>
    </row>
    <row r="69" spans="1:11" x14ac:dyDescent="0.25">
      <c r="A69" s="5" t="s">
        <v>3601</v>
      </c>
      <c r="B69" s="5" t="s">
        <v>33</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c r="K69" s="3">
        <v>0</v>
      </c>
    </row>
    <row r="70" spans="1:11" x14ac:dyDescent="0.25">
      <c r="A70" s="5" t="s">
        <v>3601</v>
      </c>
      <c r="B70" s="5" t="s">
        <v>3614</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c r="K70" s="3">
        <v>0</v>
      </c>
    </row>
    <row r="71" spans="1:11" x14ac:dyDescent="0.25">
      <c r="A71" s="5" t="s">
        <v>3601</v>
      </c>
      <c r="B71" s="5" t="s">
        <v>3624</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c r="K71" s="3">
        <v>0</v>
      </c>
    </row>
    <row r="72" spans="1:11" x14ac:dyDescent="0.25">
      <c r="A72" s="5" t="s">
        <v>3601</v>
      </c>
      <c r="B72" s="5" t="s">
        <v>3712</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c r="K72" s="3">
        <v>0</v>
      </c>
    </row>
    <row r="73" spans="1:11" x14ac:dyDescent="0.25">
      <c r="A73" s="5" t="s">
        <v>3601</v>
      </c>
      <c r="B73" s="5" t="s">
        <v>3700</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c r="K73" s="3">
        <v>0</v>
      </c>
    </row>
    <row r="74" spans="1:11" x14ac:dyDescent="0.25">
      <c r="A74" s="5" t="s">
        <v>3601</v>
      </c>
      <c r="B74" s="5" t="s">
        <v>3625</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c r="K74" s="3">
        <v>0</v>
      </c>
    </row>
    <row r="75" spans="1:11" x14ac:dyDescent="0.25">
      <c r="A75" s="5" t="s">
        <v>3601</v>
      </c>
      <c r="B75" s="5" t="s">
        <v>3741</v>
      </c>
      <c r="C75" s="12">
        <f>IFERROR(VLOOKUP(UPPER(CONCATENATE($B75," - ",$A75)),'[1]Segurados Civis'!$A$5:$H$2142,6,FALSE),"")</f>
        <v>329</v>
      </c>
      <c r="D75" s="12">
        <f>IFERROR(VLOOKUP(UPPER(CONCATENATE($B75," - ",$A75)),'[1]Segurados Civis'!$A$5:$H$2142,7,FALSE),"")</f>
        <v>0</v>
      </c>
      <c r="E75" s="12">
        <f>IFERROR(VLOOKUP(UPPER(CONCATENATE($B75," - ",$A75)),'[1]Segurados Civis'!$A$5:$H$2142,8,FALSE),"")</f>
        <v>0</v>
      </c>
      <c r="F75" s="12">
        <f t="shared" si="1"/>
        <v>329</v>
      </c>
      <c r="G75" s="5" t="s">
        <v>2</v>
      </c>
      <c r="H75" s="3">
        <v>0</v>
      </c>
      <c r="I75" s="3">
        <v>0</v>
      </c>
      <c r="J75" s="3"/>
      <c r="K75" s="3">
        <v>0</v>
      </c>
    </row>
    <row r="76" spans="1:11" x14ac:dyDescent="0.25">
      <c r="A76" s="5" t="s">
        <v>3601</v>
      </c>
      <c r="B76" s="5" t="s">
        <v>3733</v>
      </c>
      <c r="C76" s="12">
        <f>IFERROR(VLOOKUP(UPPER(CONCATENATE($B76," - ",$A76)),'[1]Segurados Civis'!$A$5:$H$2142,6,FALSE),"")</f>
        <v>234</v>
      </c>
      <c r="D76" s="12">
        <f>IFERROR(VLOOKUP(UPPER(CONCATENATE($B76," - ",$A76)),'[1]Segurados Civis'!$A$5:$H$2142,7,FALSE),"")</f>
        <v>37</v>
      </c>
      <c r="E76" s="12">
        <f>IFERROR(VLOOKUP(UPPER(CONCATENATE($B76," - ",$A76)),'[1]Segurados Civis'!$A$5:$H$2142,8,FALSE),"")</f>
        <v>2</v>
      </c>
      <c r="F76" s="12">
        <f t="shared" si="1"/>
        <v>273</v>
      </c>
      <c r="G76" s="5" t="s">
        <v>2</v>
      </c>
      <c r="H76" s="3">
        <v>0</v>
      </c>
      <c r="I76" s="3">
        <v>0</v>
      </c>
      <c r="J76" s="3"/>
      <c r="K76" s="3">
        <v>0</v>
      </c>
    </row>
    <row r="77" spans="1:11" x14ac:dyDescent="0.25">
      <c r="A77" s="5" t="s">
        <v>3601</v>
      </c>
      <c r="B77" s="5" t="s">
        <v>3616</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c r="K77" s="3">
        <v>0</v>
      </c>
    </row>
    <row r="78" spans="1:11" x14ac:dyDescent="0.25">
      <c r="A78" s="5" t="s">
        <v>3601</v>
      </c>
      <c r="B78" s="5" t="s">
        <v>3643</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c r="K78" s="3">
        <v>0</v>
      </c>
    </row>
    <row r="79" spans="1:11" x14ac:dyDescent="0.25">
      <c r="A79" s="5" t="s">
        <v>3601</v>
      </c>
      <c r="B79" s="5" t="s">
        <v>3635</v>
      </c>
      <c r="C79" s="12">
        <f>IFERROR(VLOOKUP(UPPER(CONCATENATE($B79," - ",$A79)),'[1]Segurados Civis'!$A$5:$H$2142,6,FALSE),"")</f>
        <v>990</v>
      </c>
      <c r="D79" s="12">
        <f>IFERROR(VLOOKUP(UPPER(CONCATENATE($B79," - ",$A79)),'[1]Segurados Civis'!$A$5:$H$2142,7,FALSE),"")</f>
        <v>259</v>
      </c>
      <c r="E79" s="12">
        <f>IFERROR(VLOOKUP(UPPER(CONCATENATE($B79," - ",$A79)),'[1]Segurados Civis'!$A$5:$H$2142,8,FALSE),"")</f>
        <v>9</v>
      </c>
      <c r="F79" s="12">
        <f t="shared" si="1"/>
        <v>1258</v>
      </c>
      <c r="G79" s="5" t="s">
        <v>2</v>
      </c>
      <c r="H79" s="3">
        <v>0</v>
      </c>
      <c r="I79" s="3">
        <v>0</v>
      </c>
      <c r="J79" s="3"/>
      <c r="K79" s="3">
        <v>0</v>
      </c>
    </row>
    <row r="80" spans="1:11" x14ac:dyDescent="0.25">
      <c r="A80" s="5" t="s">
        <v>3601</v>
      </c>
      <c r="B80" s="5" t="s">
        <v>3729</v>
      </c>
      <c r="C80" s="12">
        <f>IFERROR(VLOOKUP(UPPER(CONCATENATE($B80," - ",$A80)),'[1]Segurados Civis'!$A$5:$H$2142,6,FALSE),"")</f>
        <v>984</v>
      </c>
      <c r="D80" s="12">
        <f>IFERROR(VLOOKUP(UPPER(CONCATENATE($B80," - ",$A80)),'[1]Segurados Civis'!$A$5:$H$2142,7,FALSE),"")</f>
        <v>440</v>
      </c>
      <c r="E80" s="12">
        <f>IFERROR(VLOOKUP(UPPER(CONCATENATE($B80," - ",$A80)),'[1]Segurados Civis'!$A$5:$H$2142,8,FALSE),"")</f>
        <v>0</v>
      </c>
      <c r="F80" s="12">
        <f t="shared" si="1"/>
        <v>1424</v>
      </c>
      <c r="G80" s="5" t="s">
        <v>2</v>
      </c>
      <c r="H80" s="3">
        <v>0</v>
      </c>
      <c r="I80" s="3">
        <v>0</v>
      </c>
      <c r="J80" s="3"/>
      <c r="K80" s="3">
        <v>0</v>
      </c>
    </row>
    <row r="81" spans="1:11" x14ac:dyDescent="0.25">
      <c r="A81" s="5" t="s">
        <v>3601</v>
      </c>
      <c r="B81" s="5" t="s">
        <v>3720</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c r="K81" s="3">
        <v>0</v>
      </c>
    </row>
    <row r="82" spans="1:11" x14ac:dyDescent="0.25">
      <c r="A82" s="5" t="s">
        <v>3601</v>
      </c>
      <c r="B82" s="5" t="s">
        <v>3650</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c r="K82" s="3">
        <v>0</v>
      </c>
    </row>
    <row r="83" spans="1:11" x14ac:dyDescent="0.25">
      <c r="A83" s="5" t="s">
        <v>3601</v>
      </c>
      <c r="B83" s="5" t="s">
        <v>3680</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c r="K83" s="3">
        <v>0</v>
      </c>
    </row>
    <row r="84" spans="1:11" x14ac:dyDescent="0.25">
      <c r="A84" s="5" t="s">
        <v>3601</v>
      </c>
      <c r="B84" s="5" t="s">
        <v>3658</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v>0</v>
      </c>
      <c r="J84" s="3"/>
      <c r="K84" s="3">
        <v>0</v>
      </c>
    </row>
    <row r="85" spans="1:11" x14ac:dyDescent="0.25">
      <c r="A85" s="5" t="s">
        <v>3601</v>
      </c>
      <c r="B85" s="5" t="s">
        <v>3682</v>
      </c>
      <c r="C85" s="12">
        <f>IFERROR(VLOOKUP(UPPER(CONCATENATE($B85," - ",$A85)),'[1]Segurados Civis'!$A$5:$H$2142,6,FALSE),"")</f>
        <v>142</v>
      </c>
      <c r="D85" s="12">
        <f>IFERROR(VLOOKUP(UPPER(CONCATENATE($B85," - ",$A85)),'[1]Segurados Civis'!$A$5:$H$2142,7,FALSE),"")</f>
        <v>22</v>
      </c>
      <c r="E85" s="12">
        <f>IFERROR(VLOOKUP(UPPER(CONCATENATE($B85," - ",$A85)),'[1]Segurados Civis'!$A$5:$H$2142,8,FALSE),"")</f>
        <v>1</v>
      </c>
      <c r="F85" s="12">
        <f t="shared" si="1"/>
        <v>165</v>
      </c>
      <c r="G85" s="5" t="s">
        <v>2</v>
      </c>
      <c r="H85" s="3">
        <v>0</v>
      </c>
      <c r="I85" s="3">
        <v>0</v>
      </c>
      <c r="J85" s="3"/>
      <c r="K85" s="3">
        <v>0</v>
      </c>
    </row>
    <row r="86" spans="1:11" x14ac:dyDescent="0.25">
      <c r="A86" s="5" t="s">
        <v>3601</v>
      </c>
      <c r="B86" s="5" t="s">
        <v>3651</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c r="K86" s="3">
        <v>0</v>
      </c>
    </row>
    <row r="87" spans="1:11" x14ac:dyDescent="0.25">
      <c r="A87" s="5" t="s">
        <v>3601</v>
      </c>
      <c r="B87" s="5" t="s">
        <v>2542</v>
      </c>
      <c r="C87" s="12">
        <f>IFERROR(VLOOKUP(UPPER(CONCATENATE($B87," - ",$A87)),'[1]Segurados Civis'!$A$5:$H$2142,6,FALSE),"")</f>
        <v>459</v>
      </c>
      <c r="D87" s="12">
        <f>IFERROR(VLOOKUP(UPPER(CONCATENATE($B87," - ",$A87)),'[1]Segurados Civis'!$A$5:$H$2142,7,FALSE),"")</f>
        <v>48</v>
      </c>
      <c r="E87" s="12">
        <f>IFERROR(VLOOKUP(UPPER(CONCATENATE($B87," - ",$A87)),'[1]Segurados Civis'!$A$5:$H$2142,8,FALSE),"")</f>
        <v>4</v>
      </c>
      <c r="F87" s="12">
        <f t="shared" si="1"/>
        <v>511</v>
      </c>
      <c r="G87" s="5" t="s">
        <v>2</v>
      </c>
      <c r="H87" s="3">
        <v>0</v>
      </c>
      <c r="I87" s="3">
        <v>0</v>
      </c>
      <c r="J87" s="3"/>
      <c r="K87" s="3">
        <v>0</v>
      </c>
    </row>
    <row r="88" spans="1:11" x14ac:dyDescent="0.25">
      <c r="A88" s="5" t="s">
        <v>3601</v>
      </c>
      <c r="B88" s="5" t="s">
        <v>3652</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c r="K88" s="3">
        <v>0</v>
      </c>
    </row>
    <row r="89" spans="1:11" x14ac:dyDescent="0.25">
      <c r="A89" s="5" t="s">
        <v>3601</v>
      </c>
      <c r="B89" s="5" t="s">
        <v>3705</v>
      </c>
      <c r="C89" s="12">
        <f>IFERROR(VLOOKUP(UPPER(CONCATENATE($B89," - ",$A89)),'[1]Segurados Civis'!$A$5:$H$2142,6,FALSE),"")</f>
        <v>3985</v>
      </c>
      <c r="D89" s="12">
        <f>IFERROR(VLOOKUP(UPPER(CONCATENATE($B89," - ",$A89)),'[1]Segurados Civis'!$A$5:$H$2142,7,FALSE),"")</f>
        <v>624</v>
      </c>
      <c r="E89" s="12">
        <f>IFERROR(VLOOKUP(UPPER(CONCATENATE($B89," - ",$A89)),'[1]Segurados Civis'!$A$5:$H$2142,8,FALSE),"")</f>
        <v>47</v>
      </c>
      <c r="F89" s="12">
        <f t="shared" si="1"/>
        <v>4656</v>
      </c>
      <c r="G89" s="5" t="s">
        <v>2</v>
      </c>
      <c r="H89" s="3">
        <v>0</v>
      </c>
      <c r="I89" s="3">
        <v>0</v>
      </c>
      <c r="J89" s="3"/>
      <c r="K89" s="3">
        <v>0</v>
      </c>
    </row>
    <row r="90" spans="1:11" x14ac:dyDescent="0.25">
      <c r="A90" s="5" t="s">
        <v>3601</v>
      </c>
      <c r="B90" s="5" t="s">
        <v>3683</v>
      </c>
      <c r="C90" s="12">
        <f>IFERROR(VLOOKUP(UPPER(CONCATENATE($B90," - ",$A90)),'[1]Segurados Civis'!$A$5:$H$2142,6,FALSE),"")</f>
        <v>11479</v>
      </c>
      <c r="D90" s="12">
        <f>IFERROR(VLOOKUP(UPPER(CONCATENATE($B90," - ",$A90)),'[1]Segurados Civis'!$A$5:$H$2142,7,FALSE),"")</f>
        <v>3857</v>
      </c>
      <c r="E90" s="12">
        <f>IFERROR(VLOOKUP(UPPER(CONCATENATE($B90," - ",$A90)),'[1]Segurados Civis'!$A$5:$H$2142,8,FALSE),"")</f>
        <v>1052</v>
      </c>
      <c r="F90" s="12">
        <f t="shared" si="1"/>
        <v>16388</v>
      </c>
      <c r="G90" s="5" t="s">
        <v>2</v>
      </c>
      <c r="H90" s="3">
        <v>0</v>
      </c>
      <c r="I90" s="3">
        <v>0</v>
      </c>
      <c r="J90" s="3"/>
      <c r="K90" s="3">
        <v>1</v>
      </c>
    </row>
    <row r="91" spans="1:11" x14ac:dyDescent="0.25">
      <c r="A91" s="5" t="s">
        <v>3601</v>
      </c>
      <c r="B91" s="5" t="s">
        <v>3653</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c r="K91" s="3">
        <v>0</v>
      </c>
    </row>
    <row r="92" spans="1:11" x14ac:dyDescent="0.25">
      <c r="A92" s="5" t="s">
        <v>3601</v>
      </c>
      <c r="B92" s="5" t="s">
        <v>3626</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v>0</v>
      </c>
      <c r="J92" s="3"/>
      <c r="K92" s="3">
        <v>0</v>
      </c>
    </row>
    <row r="93" spans="1:11" x14ac:dyDescent="0.25">
      <c r="A93" s="5" t="s">
        <v>3601</v>
      </c>
      <c r="B93" s="5" t="s">
        <v>3731</v>
      </c>
      <c r="C93" s="12">
        <f>IFERROR(VLOOKUP(UPPER(CONCATENATE($B93," - ",$A93)),'[1]Segurados Civis'!$A$5:$H$2142,6,FALSE),"")</f>
        <v>106</v>
      </c>
      <c r="D93" s="12">
        <f>IFERROR(VLOOKUP(UPPER(CONCATENATE($B93," - ",$A93)),'[1]Segurados Civis'!$A$5:$H$2142,7,FALSE),"")</f>
        <v>22</v>
      </c>
      <c r="E93" s="12">
        <f>IFERROR(VLOOKUP(UPPER(CONCATENATE($B93," - ",$A93)),'[1]Segurados Civis'!$A$5:$H$2142,8,FALSE),"")</f>
        <v>4</v>
      </c>
      <c r="F93" s="12">
        <f t="shared" si="1"/>
        <v>132</v>
      </c>
      <c r="G93" s="5" t="s">
        <v>2</v>
      </c>
      <c r="H93" s="3">
        <v>0</v>
      </c>
      <c r="I93" s="3">
        <v>0</v>
      </c>
      <c r="J93" s="3"/>
      <c r="K93" s="3">
        <v>0</v>
      </c>
    </row>
    <row r="94" spans="1:11" x14ac:dyDescent="0.25">
      <c r="A94" s="5" t="s">
        <v>3601</v>
      </c>
      <c r="B94" s="5" t="s">
        <v>70</v>
      </c>
      <c r="C94" s="12">
        <f>IFERROR(VLOOKUP(UPPER(CONCATENATE($B94," - ",$A94)),'[1]Segurados Civis'!$A$5:$H$2142,6,FALSE),"")</f>
        <v>224</v>
      </c>
      <c r="D94" s="12">
        <f>IFERROR(VLOOKUP(UPPER(CONCATENATE($B94," - ",$A94)),'[1]Segurados Civis'!$A$5:$H$2142,7,FALSE),"")</f>
        <v>0</v>
      </c>
      <c r="E94" s="12">
        <f>IFERROR(VLOOKUP(UPPER(CONCATENATE($B94," - ",$A94)),'[1]Segurados Civis'!$A$5:$H$2142,8,FALSE),"")</f>
        <v>0</v>
      </c>
      <c r="F94" s="12">
        <f t="shared" si="1"/>
        <v>224</v>
      </c>
      <c r="G94" s="5" t="s">
        <v>2</v>
      </c>
      <c r="H94" s="3">
        <v>0</v>
      </c>
      <c r="I94" s="3">
        <v>0</v>
      </c>
      <c r="J94" s="3"/>
      <c r="K94" s="3">
        <v>0</v>
      </c>
    </row>
    <row r="95" spans="1:11" x14ac:dyDescent="0.25">
      <c r="A95" s="5" t="s">
        <v>3601</v>
      </c>
      <c r="B95" s="5" t="s">
        <v>3664</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v>0</v>
      </c>
      <c r="J95" s="3"/>
      <c r="K95" s="3">
        <v>0</v>
      </c>
    </row>
    <row r="96" spans="1:11" x14ac:dyDescent="0.25">
      <c r="A96" s="5" t="s">
        <v>3601</v>
      </c>
      <c r="B96" s="5" t="s">
        <v>3627</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c r="K96" s="3">
        <v>0</v>
      </c>
    </row>
    <row r="97" spans="1:11" x14ac:dyDescent="0.25">
      <c r="A97" s="5" t="s">
        <v>3601</v>
      </c>
      <c r="B97" s="5" t="s">
        <v>3670</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c r="K97" s="3">
        <v>0</v>
      </c>
    </row>
    <row r="98" spans="1:11" x14ac:dyDescent="0.25">
      <c r="A98" s="5" t="s">
        <v>3601</v>
      </c>
      <c r="B98" s="5" t="s">
        <v>3708</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c r="K98" s="3">
        <v>0</v>
      </c>
    </row>
    <row r="99" spans="1:11" x14ac:dyDescent="0.25">
      <c r="A99" s="5" t="s">
        <v>3601</v>
      </c>
      <c r="B99" s="5" t="s">
        <v>2805</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c r="K99" s="3">
        <v>0</v>
      </c>
    </row>
    <row r="100" spans="1:11" x14ac:dyDescent="0.25">
      <c r="A100" s="5" t="s">
        <v>3601</v>
      </c>
      <c r="B100" s="5" t="s">
        <v>3738</v>
      </c>
      <c r="C100" s="12">
        <f>IFERROR(VLOOKUP(UPPER(CONCATENATE($B100," - ",$A100)),'[1]Segurados Civis'!$A$5:$H$2142,6,FALSE),"")</f>
        <v>370</v>
      </c>
      <c r="D100" s="12">
        <f>IFERROR(VLOOKUP(UPPER(CONCATENATE($B100," - ",$A100)),'[1]Segurados Civis'!$A$5:$H$2142,7,FALSE),"")</f>
        <v>38</v>
      </c>
      <c r="E100" s="12">
        <f>IFERROR(VLOOKUP(UPPER(CONCATENATE($B100," - ",$A100)),'[1]Segurados Civis'!$A$5:$H$2142,8,FALSE),"")</f>
        <v>3</v>
      </c>
      <c r="F100" s="12">
        <f t="shared" si="1"/>
        <v>411</v>
      </c>
      <c r="G100" s="5" t="s">
        <v>2</v>
      </c>
      <c r="H100" s="3">
        <v>0</v>
      </c>
      <c r="I100" s="3">
        <v>0</v>
      </c>
      <c r="J100" s="3"/>
      <c r="K100" s="3">
        <v>0</v>
      </c>
    </row>
    <row r="101" spans="1:11" x14ac:dyDescent="0.25">
      <c r="A101" s="5" t="s">
        <v>3601</v>
      </c>
      <c r="B101" s="5" t="s">
        <v>2570</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c r="K101" s="3">
        <v>0</v>
      </c>
    </row>
    <row r="102" spans="1:11" x14ac:dyDescent="0.25">
      <c r="A102" s="5" t="s">
        <v>3601</v>
      </c>
      <c r="B102" s="5" t="s">
        <v>3735</v>
      </c>
      <c r="C102" s="12">
        <f>IFERROR(VLOOKUP(UPPER(CONCATENATE($B102," - ",$A102)),'[1]Segurados Civis'!$A$5:$H$2142,6,FALSE),"")</f>
        <v>248</v>
      </c>
      <c r="D102" s="12">
        <f>IFERROR(VLOOKUP(UPPER(CONCATENATE($B102," - ",$A102)),'[1]Segurados Civis'!$A$5:$H$2142,7,FALSE),"")</f>
        <v>47</v>
      </c>
      <c r="E102" s="12">
        <f>IFERROR(VLOOKUP(UPPER(CONCATENATE($B102," - ",$A102)),'[1]Segurados Civis'!$A$5:$H$2142,8,FALSE),"")</f>
        <v>3</v>
      </c>
      <c r="F102" s="12">
        <f t="shared" si="1"/>
        <v>298</v>
      </c>
      <c r="G102" s="5" t="s">
        <v>2</v>
      </c>
      <c r="H102" s="3">
        <v>0</v>
      </c>
      <c r="I102" s="3">
        <v>0</v>
      </c>
      <c r="J102" s="3"/>
      <c r="K102" s="3">
        <v>0</v>
      </c>
    </row>
    <row r="103" spans="1:11" x14ac:dyDescent="0.25">
      <c r="A103" s="5" t="s">
        <v>3601</v>
      </c>
      <c r="B103" s="5" t="s">
        <v>3701</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c r="K103" s="3">
        <v>0</v>
      </c>
    </row>
    <row r="104" spans="1:11" x14ac:dyDescent="0.25">
      <c r="A104" s="5" t="s">
        <v>3601</v>
      </c>
      <c r="B104" s="5" t="s">
        <v>3671</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c r="K104" s="3">
        <v>0</v>
      </c>
    </row>
    <row r="105" spans="1:11" x14ac:dyDescent="0.25">
      <c r="A105" s="5" t="s">
        <v>3601</v>
      </c>
      <c r="B105" s="5" t="s">
        <v>2362</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c r="K105" s="3">
        <v>0</v>
      </c>
    </row>
    <row r="106" spans="1:11" x14ac:dyDescent="0.25">
      <c r="A106" s="5" t="s">
        <v>3601</v>
      </c>
      <c r="B106" s="5" t="s">
        <v>3719</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c r="K106" s="3">
        <v>0</v>
      </c>
    </row>
    <row r="107" spans="1:11" x14ac:dyDescent="0.25">
      <c r="A107" s="5" t="s">
        <v>3601</v>
      </c>
      <c r="B107" s="5" t="s">
        <v>3628</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c r="K107" s="3">
        <v>0</v>
      </c>
    </row>
    <row r="108" spans="1:11" x14ac:dyDescent="0.25">
      <c r="A108" s="5" t="s">
        <v>3601</v>
      </c>
      <c r="B108" s="5" t="s">
        <v>3666</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c r="K108" s="3">
        <v>0</v>
      </c>
    </row>
    <row r="109" spans="1:11" x14ac:dyDescent="0.25">
      <c r="A109" s="5" t="s">
        <v>3601</v>
      </c>
      <c r="B109" s="5" t="s">
        <v>2697</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c r="K109" s="3">
        <v>0</v>
      </c>
    </row>
    <row r="110" spans="1:11" x14ac:dyDescent="0.25">
      <c r="A110" s="5" t="s">
        <v>3601</v>
      </c>
      <c r="B110" s="5" t="s">
        <v>3659</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c r="K110" s="3">
        <v>0</v>
      </c>
    </row>
    <row r="111" spans="1:11" x14ac:dyDescent="0.25">
      <c r="A111" s="5" t="s">
        <v>3601</v>
      </c>
      <c r="B111" s="5" t="s">
        <v>3727</v>
      </c>
      <c r="C111" s="12">
        <f>IFERROR(VLOOKUP(UPPER(CONCATENATE($B111," - ",$A111)),'[1]Segurados Civis'!$A$5:$H$2142,6,FALSE),"")</f>
        <v>3</v>
      </c>
      <c r="D111" s="12">
        <f>IFERROR(VLOOKUP(UPPER(CONCATENATE($B111," - ",$A111)),'[1]Segurados Civis'!$A$5:$H$2142,7,FALSE),"")</f>
        <v>56</v>
      </c>
      <c r="E111" s="12">
        <f>IFERROR(VLOOKUP(UPPER(CONCATENATE($B111," - ",$A111)),'[1]Segurados Civis'!$A$5:$H$2142,8,FALSE),"")</f>
        <v>0</v>
      </c>
      <c r="F111" s="12">
        <f t="shared" si="1"/>
        <v>59</v>
      </c>
      <c r="G111" s="5" t="s">
        <v>2</v>
      </c>
      <c r="H111" s="3">
        <v>0</v>
      </c>
      <c r="I111" s="3">
        <v>0</v>
      </c>
      <c r="J111" s="3"/>
      <c r="K111" s="3">
        <v>0</v>
      </c>
    </row>
    <row r="112" spans="1:11" x14ac:dyDescent="0.25">
      <c r="A112" s="5" t="s">
        <v>3601</v>
      </c>
      <c r="B112" s="5" t="s">
        <v>3686</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c r="K112" s="3">
        <v>0</v>
      </c>
    </row>
    <row r="113" spans="1:11" x14ac:dyDescent="0.25">
      <c r="A113" s="5" t="s">
        <v>3601</v>
      </c>
      <c r="B113" s="5" t="s">
        <v>3662</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c r="K113" s="3">
        <v>0</v>
      </c>
    </row>
    <row r="114" spans="1:11" x14ac:dyDescent="0.25">
      <c r="A114" s="5" t="s">
        <v>3601</v>
      </c>
      <c r="B114" s="5" t="s">
        <v>3615</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v>0</v>
      </c>
      <c r="J114" s="3"/>
      <c r="K114" s="3">
        <v>0</v>
      </c>
    </row>
    <row r="115" spans="1:11" x14ac:dyDescent="0.25">
      <c r="A115" s="5" t="s">
        <v>3601</v>
      </c>
      <c r="B115" s="5" t="s">
        <v>3694</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c r="K115" s="3">
        <v>0</v>
      </c>
    </row>
    <row r="116" spans="1:11" x14ac:dyDescent="0.25">
      <c r="A116" s="5" t="s">
        <v>3601</v>
      </c>
      <c r="B116" s="5" t="s">
        <v>3709</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c r="K116" s="3">
        <v>0</v>
      </c>
    </row>
    <row r="117" spans="1:11" x14ac:dyDescent="0.25">
      <c r="A117" s="5" t="s">
        <v>3601</v>
      </c>
      <c r="B117" s="5" t="s">
        <v>617</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c r="K117" s="3">
        <v>0</v>
      </c>
    </row>
    <row r="118" spans="1:11" x14ac:dyDescent="0.25">
      <c r="A118" s="5" t="s">
        <v>3601</v>
      </c>
      <c r="B118" s="5" t="s">
        <v>3732</v>
      </c>
      <c r="C118" s="12">
        <f>IFERROR(VLOOKUP(UPPER(CONCATENATE($B118," - ",$A118)),'[1]Segurados Civis'!$A$5:$H$2142,6,FALSE),"")</f>
        <v>244</v>
      </c>
      <c r="D118" s="12">
        <f>IFERROR(VLOOKUP(UPPER(CONCATENATE($B118," - ",$A118)),'[1]Segurados Civis'!$A$5:$H$2142,7,FALSE),"")</f>
        <v>62</v>
      </c>
      <c r="E118" s="12">
        <f>IFERROR(VLOOKUP(UPPER(CONCATENATE($B118," - ",$A118)),'[1]Segurados Civis'!$A$5:$H$2142,8,FALSE),"")</f>
        <v>4</v>
      </c>
      <c r="F118" s="12">
        <f t="shared" si="1"/>
        <v>310</v>
      </c>
      <c r="G118" s="5" t="s">
        <v>2</v>
      </c>
      <c r="H118" s="3">
        <v>0</v>
      </c>
      <c r="I118" s="3">
        <v>0</v>
      </c>
      <c r="J118" s="3"/>
      <c r="K118" s="3">
        <v>0</v>
      </c>
    </row>
    <row r="119" spans="1:11" x14ac:dyDescent="0.25">
      <c r="A119" s="5" t="s">
        <v>3601</v>
      </c>
      <c r="B119" s="5" t="s">
        <v>3608</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c r="K119" s="3">
        <v>0</v>
      </c>
    </row>
    <row r="120" spans="1:11" x14ac:dyDescent="0.25">
      <c r="A120" s="5" t="s">
        <v>3601</v>
      </c>
      <c r="B120" s="5" t="s">
        <v>3726</v>
      </c>
      <c r="C120" s="12">
        <f>IFERROR(VLOOKUP(UPPER(CONCATENATE($B120," - ",$A120)),'[1]Segurados Civis'!$A$5:$H$2142,6,FALSE),"")</f>
        <v>174</v>
      </c>
      <c r="D120" s="12">
        <f>IFERROR(VLOOKUP(UPPER(CONCATENATE($B120," - ",$A120)),'[1]Segurados Civis'!$A$5:$H$2142,7,FALSE),"")</f>
        <v>47</v>
      </c>
      <c r="E120" s="12">
        <f>IFERROR(VLOOKUP(UPPER(CONCATENATE($B120," - ",$A120)),'[1]Segurados Civis'!$A$5:$H$2142,8,FALSE),"")</f>
        <v>1</v>
      </c>
      <c r="F120" s="12">
        <f t="shared" si="1"/>
        <v>222</v>
      </c>
      <c r="G120" s="5" t="s">
        <v>2</v>
      </c>
      <c r="H120" s="3">
        <v>1</v>
      </c>
      <c r="I120" s="3">
        <v>0</v>
      </c>
      <c r="J120" s="3">
        <v>1</v>
      </c>
      <c r="K120" s="3">
        <v>0</v>
      </c>
    </row>
    <row r="121" spans="1:11" x14ac:dyDescent="0.25">
      <c r="A121" s="5" t="s">
        <v>3601</v>
      </c>
      <c r="B121" s="5" t="s">
        <v>328</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c r="K121" s="3">
        <v>0</v>
      </c>
    </row>
    <row r="122" spans="1:11" x14ac:dyDescent="0.25">
      <c r="A122" s="5" t="s">
        <v>3601</v>
      </c>
      <c r="B122" s="5" t="s">
        <v>2752</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c r="K122" s="3">
        <v>0</v>
      </c>
    </row>
    <row r="123" spans="1:11" x14ac:dyDescent="0.25">
      <c r="A123" s="5" t="s">
        <v>3601</v>
      </c>
      <c r="B123" s="5" t="s">
        <v>3654</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c r="K123" s="3">
        <v>0</v>
      </c>
    </row>
    <row r="124" spans="1:11" x14ac:dyDescent="0.25">
      <c r="A124" s="5" t="s">
        <v>3601</v>
      </c>
      <c r="B124" s="5" t="s">
        <v>3702</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c r="K124" s="3">
        <v>0</v>
      </c>
    </row>
    <row r="125" spans="1:11" x14ac:dyDescent="0.25">
      <c r="A125" s="5" t="s">
        <v>3601</v>
      </c>
      <c r="B125" s="5" t="s">
        <v>3692</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c r="K125" s="3">
        <v>0</v>
      </c>
    </row>
    <row r="126" spans="1:11" x14ac:dyDescent="0.25">
      <c r="A126" s="5" t="s">
        <v>3601</v>
      </c>
      <c r="B126" s="5" t="s">
        <v>3667</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c r="K126" s="3">
        <v>0</v>
      </c>
    </row>
    <row r="127" spans="1:11" x14ac:dyDescent="0.25">
      <c r="A127" s="5" t="s">
        <v>3601</v>
      </c>
      <c r="B127" s="5" t="s">
        <v>3706</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c r="K127" s="3">
        <v>0</v>
      </c>
    </row>
    <row r="128" spans="1:11" x14ac:dyDescent="0.25">
      <c r="A128" s="5" t="s">
        <v>3601</v>
      </c>
      <c r="B128" s="5" t="s">
        <v>3697</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c r="K128" s="3">
        <v>0</v>
      </c>
    </row>
    <row r="129" spans="1:11" x14ac:dyDescent="0.25">
      <c r="A129" s="5" t="s">
        <v>3601</v>
      </c>
      <c r="B129" s="5" t="s">
        <v>3724</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c r="K129" s="3">
        <v>0</v>
      </c>
    </row>
    <row r="130" spans="1:11" x14ac:dyDescent="0.25">
      <c r="A130" s="5" t="s">
        <v>3601</v>
      </c>
      <c r="B130" s="5" t="s">
        <v>3641</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c r="K130" s="3">
        <v>0</v>
      </c>
    </row>
    <row r="131" spans="1:11" x14ac:dyDescent="0.25">
      <c r="A131" s="5" t="s">
        <v>3601</v>
      </c>
      <c r="B131" s="5" t="s">
        <v>748</v>
      </c>
      <c r="C131" s="12">
        <f>IFERROR(VLOOKUP(UPPER(CONCATENATE($B131," - ",$A131)),'[1]Segurados Civis'!$A$5:$H$2142,6,FALSE),"")</f>
        <v>1884</v>
      </c>
      <c r="D131" s="12">
        <f>IFERROR(VLOOKUP(UPPER(CONCATENATE($B131," - ",$A131)),'[1]Segurados Civis'!$A$5:$H$2142,7,FALSE),"")</f>
        <v>279</v>
      </c>
      <c r="E131" s="12">
        <f>IFERROR(VLOOKUP(UPPER(CONCATENATE($B131," - ",$A131)),'[1]Segurados Civis'!$A$5:$H$2142,8,FALSE),"")</f>
        <v>51</v>
      </c>
      <c r="F131" s="12">
        <f t="shared" ref="F131:F169" si="2">IF(SUM(C131:E131)=0,"",SUM(C131:E131))</f>
        <v>2214</v>
      </c>
      <c r="G131" s="5" t="s">
        <v>2</v>
      </c>
      <c r="H131" s="3">
        <v>0</v>
      </c>
      <c r="I131" s="3">
        <v>0</v>
      </c>
      <c r="J131" s="3"/>
      <c r="K131" s="3">
        <v>0</v>
      </c>
    </row>
    <row r="132" spans="1:11" x14ac:dyDescent="0.25">
      <c r="A132" s="5" t="s">
        <v>3601</v>
      </c>
      <c r="B132" s="5" t="s">
        <v>3687</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c r="K132" s="3">
        <v>0</v>
      </c>
    </row>
    <row r="133" spans="1:11" x14ac:dyDescent="0.25">
      <c r="A133" s="5" t="s">
        <v>3601</v>
      </c>
      <c r="B133" s="5" t="s">
        <v>3695</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c r="K133" s="3">
        <v>0</v>
      </c>
    </row>
    <row r="134" spans="1:11" x14ac:dyDescent="0.25">
      <c r="A134" s="5" t="s">
        <v>3601</v>
      </c>
      <c r="B134" s="5" t="s">
        <v>3611</v>
      </c>
      <c r="C134" s="12" t="str">
        <f>IFERROR(VLOOKUP(UPPER(CONCATENATE($B134," - ",$A134)),'[1]Segurados Civis'!$A$5:$H$2142,6,FALSE),"")</f>
        <v/>
      </c>
      <c r="D134" s="12" t="str">
        <f>IFERROR(VLOOKUP(UPPER(CONCATENATE($B134," - ",$A134)),'[1]Segurados Civis'!$A$5:$H$2142,7,FALSE),"")</f>
        <v/>
      </c>
      <c r="E134" s="12" t="str">
        <f>IFERROR(VLOOKUP(UPPER(CONCATENATE($B134," - ",$A134)),'[1]Segurados Civis'!$A$5:$H$2142,8,FALSE),"")</f>
        <v/>
      </c>
      <c r="F134" s="12" t="str">
        <f t="shared" si="2"/>
        <v/>
      </c>
      <c r="G134" s="5" t="s">
        <v>4</v>
      </c>
      <c r="H134" s="3">
        <v>0</v>
      </c>
      <c r="I134" s="3">
        <v>0</v>
      </c>
      <c r="J134" s="3"/>
      <c r="K134" s="3">
        <v>0</v>
      </c>
    </row>
    <row r="135" spans="1:11" x14ac:dyDescent="0.25">
      <c r="A135" s="5" t="s">
        <v>3601</v>
      </c>
      <c r="B135" s="5" t="s">
        <v>3634</v>
      </c>
      <c r="C135" s="12">
        <f>IFERROR(VLOOKUP(UPPER(CONCATENATE($B135," - ",$A135)),'[1]Segurados Civis'!$A$5:$H$2142,6,FALSE),"")</f>
        <v>196</v>
      </c>
      <c r="D135" s="12">
        <f>IFERROR(VLOOKUP(UPPER(CONCATENATE($B135," - ",$A135)),'[1]Segurados Civis'!$A$5:$H$2142,7,FALSE),"")</f>
        <v>0</v>
      </c>
      <c r="E135" s="12">
        <f>IFERROR(VLOOKUP(UPPER(CONCATENATE($B135," - ",$A135)),'[1]Segurados Civis'!$A$5:$H$2142,8,FALSE),"")</f>
        <v>0</v>
      </c>
      <c r="F135" s="12">
        <f t="shared" si="2"/>
        <v>196</v>
      </c>
      <c r="G135" s="5" t="s">
        <v>2</v>
      </c>
      <c r="H135" s="3">
        <v>0</v>
      </c>
      <c r="I135" s="3">
        <v>0</v>
      </c>
      <c r="J135" s="3"/>
      <c r="K135" s="3">
        <v>0</v>
      </c>
    </row>
    <row r="136" spans="1:11" x14ac:dyDescent="0.25">
      <c r="A136" s="5" t="s">
        <v>3601</v>
      </c>
      <c r="B136" s="5" t="s">
        <v>3737</v>
      </c>
      <c r="C136" s="12">
        <f>IFERROR(VLOOKUP(UPPER(CONCATENATE($B136," - ",$A136)),'[1]Segurados Civis'!$A$5:$H$2142,6,FALSE),"")</f>
        <v>579</v>
      </c>
      <c r="D136" s="12">
        <f>IFERROR(VLOOKUP(UPPER(CONCATENATE($B136," - ",$A136)),'[1]Segurados Civis'!$A$5:$H$2142,7,FALSE),"")</f>
        <v>0</v>
      </c>
      <c r="E136" s="12">
        <f>IFERROR(VLOOKUP(UPPER(CONCATENATE($B136," - ",$A136)),'[1]Segurados Civis'!$A$5:$H$2142,8,FALSE),"")</f>
        <v>0</v>
      </c>
      <c r="F136" s="12">
        <f t="shared" si="2"/>
        <v>579</v>
      </c>
      <c r="G136" s="5" t="s">
        <v>2</v>
      </c>
      <c r="H136" s="3">
        <v>0</v>
      </c>
      <c r="I136" s="3">
        <v>0</v>
      </c>
      <c r="J136" s="3"/>
      <c r="K136" s="3">
        <v>0</v>
      </c>
    </row>
    <row r="137" spans="1:11" x14ac:dyDescent="0.25">
      <c r="A137" s="5" t="s">
        <v>3601</v>
      </c>
      <c r="B137" s="5" t="s">
        <v>3629</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c r="K137" s="3">
        <v>0</v>
      </c>
    </row>
    <row r="138" spans="1:11" x14ac:dyDescent="0.25">
      <c r="A138" s="5" t="s">
        <v>3601</v>
      </c>
      <c r="B138" s="5" t="s">
        <v>3730</v>
      </c>
      <c r="C138" s="12">
        <f>IFERROR(VLOOKUP(UPPER(CONCATENATE($B138," - ",$A138)),'[1]Segurados Civis'!$A$5:$H$2142,6,FALSE),"")</f>
        <v>352</v>
      </c>
      <c r="D138" s="12">
        <f>IFERROR(VLOOKUP(UPPER(CONCATENATE($B138," - ",$A138)),'[1]Segurados Civis'!$A$5:$H$2142,7,FALSE),"")</f>
        <v>50</v>
      </c>
      <c r="E138" s="12">
        <f>IFERROR(VLOOKUP(UPPER(CONCATENATE($B138," - ",$A138)),'[1]Segurados Civis'!$A$5:$H$2142,8,FALSE),"")</f>
        <v>3</v>
      </c>
      <c r="F138" s="12">
        <f t="shared" si="2"/>
        <v>405</v>
      </c>
      <c r="G138" s="5" t="s">
        <v>2</v>
      </c>
      <c r="H138" s="3">
        <v>0</v>
      </c>
      <c r="I138" s="3">
        <v>0</v>
      </c>
      <c r="J138" s="3"/>
      <c r="K138" s="3">
        <v>0</v>
      </c>
    </row>
    <row r="139" spans="1:11" x14ac:dyDescent="0.25">
      <c r="A139" s="5" t="s">
        <v>3601</v>
      </c>
      <c r="B139" s="5" t="s">
        <v>3602</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c r="K139" s="3">
        <v>0</v>
      </c>
    </row>
    <row r="140" spans="1:11" x14ac:dyDescent="0.25">
      <c r="A140" s="5" t="s">
        <v>3601</v>
      </c>
      <c r="B140" s="5" t="s">
        <v>3644</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c r="K140" s="3">
        <v>0</v>
      </c>
    </row>
    <row r="141" spans="1:11" x14ac:dyDescent="0.25">
      <c r="A141" s="5" t="s">
        <v>3601</v>
      </c>
      <c r="B141" s="5" t="s">
        <v>3247</v>
      </c>
      <c r="C141" s="12">
        <f>IFERROR(VLOOKUP(UPPER(CONCATENATE($B141," - ",$A141)),'[1]Segurados Civis'!$A$5:$H$2142,6,FALSE),"")</f>
        <v>354</v>
      </c>
      <c r="D141" s="12">
        <f>IFERROR(VLOOKUP(UPPER(CONCATENATE($B141," - ",$A141)),'[1]Segurados Civis'!$A$5:$H$2142,7,FALSE),"")</f>
        <v>55</v>
      </c>
      <c r="E141" s="12">
        <f>IFERROR(VLOOKUP(UPPER(CONCATENATE($B141," - ",$A141)),'[1]Segurados Civis'!$A$5:$H$2142,8,FALSE),"")</f>
        <v>8</v>
      </c>
      <c r="F141" s="12">
        <f t="shared" si="2"/>
        <v>417</v>
      </c>
      <c r="G141" s="5" t="s">
        <v>2</v>
      </c>
      <c r="H141" s="3">
        <v>0</v>
      </c>
      <c r="I141" s="3">
        <v>0</v>
      </c>
      <c r="J141" s="3">
        <v>1</v>
      </c>
      <c r="K141" s="3">
        <v>0</v>
      </c>
    </row>
    <row r="142" spans="1:11" x14ac:dyDescent="0.25">
      <c r="A142" s="5" t="s">
        <v>3601</v>
      </c>
      <c r="B142" s="5" t="s">
        <v>3728</v>
      </c>
      <c r="C142" s="12">
        <f>IFERROR(VLOOKUP(UPPER(CONCATENATE($B142," - ",$A142)),'[1]Segurados Civis'!$A$5:$H$2142,6,FALSE),"")</f>
        <v>282</v>
      </c>
      <c r="D142" s="12">
        <f>IFERROR(VLOOKUP(UPPER(CONCATENATE($B142," - ",$A142)),'[1]Segurados Civis'!$A$5:$H$2142,7,FALSE),"")</f>
        <v>48</v>
      </c>
      <c r="E142" s="12">
        <f>IFERROR(VLOOKUP(UPPER(CONCATENATE($B142," - ",$A142)),'[1]Segurados Civis'!$A$5:$H$2142,8,FALSE),"")</f>
        <v>2</v>
      </c>
      <c r="F142" s="12">
        <f t="shared" si="2"/>
        <v>332</v>
      </c>
      <c r="G142" s="5" t="s">
        <v>2</v>
      </c>
      <c r="H142" s="3">
        <v>0</v>
      </c>
      <c r="I142" s="3">
        <v>0</v>
      </c>
      <c r="J142" s="3"/>
      <c r="K142" s="3">
        <v>0</v>
      </c>
    </row>
    <row r="143" spans="1:11" x14ac:dyDescent="0.25">
      <c r="A143" s="5" t="s">
        <v>3601</v>
      </c>
      <c r="B143" s="5" t="s">
        <v>3740</v>
      </c>
      <c r="C143" s="12">
        <f>IFERROR(VLOOKUP(UPPER(CONCATENATE($B143," - ",$A143)),'[1]Segurados Civis'!$A$5:$H$2142,6,FALSE),"")</f>
        <v>205</v>
      </c>
      <c r="D143" s="12">
        <f>IFERROR(VLOOKUP(UPPER(CONCATENATE($B143," - ",$A143)),'[1]Segurados Civis'!$A$5:$H$2142,7,FALSE),"")</f>
        <v>23</v>
      </c>
      <c r="E143" s="12">
        <f>IFERROR(VLOOKUP(UPPER(CONCATENATE($B143," - ",$A143)),'[1]Segurados Civis'!$A$5:$H$2142,8,FALSE),"")</f>
        <v>0</v>
      </c>
      <c r="F143" s="12">
        <f t="shared" si="2"/>
        <v>228</v>
      </c>
      <c r="G143" s="5" t="s">
        <v>2</v>
      </c>
      <c r="H143" s="3">
        <v>0</v>
      </c>
      <c r="I143" s="3">
        <v>0</v>
      </c>
      <c r="J143" s="3"/>
      <c r="K143" s="3">
        <v>0</v>
      </c>
    </row>
    <row r="144" spans="1:11" x14ac:dyDescent="0.25">
      <c r="A144" s="5" t="s">
        <v>3601</v>
      </c>
      <c r="B144" s="5" t="s">
        <v>3660</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c r="K144" s="3">
        <v>0</v>
      </c>
    </row>
    <row r="145" spans="1:11" x14ac:dyDescent="0.25">
      <c r="A145" s="5" t="s">
        <v>3601</v>
      </c>
      <c r="B145" s="5" t="s">
        <v>3675</v>
      </c>
      <c r="C145" s="12">
        <f>IFERROR(VLOOKUP(UPPER(CONCATENATE($B145," - ",$A145)),'[1]Segurados Civis'!$A$5:$H$2142,6,FALSE),"")</f>
        <v>273</v>
      </c>
      <c r="D145" s="12">
        <f>IFERROR(VLOOKUP(UPPER(CONCATENATE($B145," - ",$A145)),'[1]Segurados Civis'!$A$5:$H$2142,7,FALSE),"")</f>
        <v>42</v>
      </c>
      <c r="E145" s="12">
        <f>IFERROR(VLOOKUP(UPPER(CONCATENATE($B145," - ",$A145)),'[1]Segurados Civis'!$A$5:$H$2142,8,FALSE),"")</f>
        <v>0</v>
      </c>
      <c r="F145" s="12">
        <f t="shared" si="2"/>
        <v>315</v>
      </c>
      <c r="G145" s="5" t="s">
        <v>2</v>
      </c>
      <c r="H145" s="3">
        <v>0</v>
      </c>
      <c r="I145" s="3">
        <v>0</v>
      </c>
      <c r="J145" s="3"/>
      <c r="K145" s="3">
        <v>0</v>
      </c>
    </row>
    <row r="146" spans="1:11" x14ac:dyDescent="0.25">
      <c r="A146" s="5" t="s">
        <v>3601</v>
      </c>
      <c r="B146" s="5" t="s">
        <v>3612</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5" t="s">
        <v>4</v>
      </c>
      <c r="H146" s="3">
        <v>0</v>
      </c>
      <c r="I146" s="3">
        <v>0</v>
      </c>
      <c r="J146" s="3"/>
      <c r="K146" s="3">
        <v>0</v>
      </c>
    </row>
    <row r="147" spans="1:11" x14ac:dyDescent="0.25">
      <c r="A147" s="5" t="s">
        <v>3601</v>
      </c>
      <c r="B147" s="5" t="s">
        <v>3681</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5" t="s">
        <v>4</v>
      </c>
      <c r="H147" s="3">
        <v>0</v>
      </c>
      <c r="I147" s="3">
        <v>0</v>
      </c>
      <c r="J147" s="3"/>
      <c r="K147" s="3">
        <v>0</v>
      </c>
    </row>
    <row r="148" spans="1:11" x14ac:dyDescent="0.25">
      <c r="A148" s="5" t="s">
        <v>3601</v>
      </c>
      <c r="B148" s="5" t="s">
        <v>3663</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5" t="s">
        <v>4</v>
      </c>
      <c r="H148" s="3">
        <v>0</v>
      </c>
      <c r="I148" s="3">
        <v>0</v>
      </c>
      <c r="J148" s="3"/>
      <c r="K148" s="3">
        <v>0</v>
      </c>
    </row>
    <row r="149" spans="1:11" x14ac:dyDescent="0.25">
      <c r="A149" s="5" t="s">
        <v>3601</v>
      </c>
      <c r="B149" s="5" t="s">
        <v>408</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4</v>
      </c>
      <c r="H149" s="3">
        <v>0</v>
      </c>
      <c r="I149" s="3">
        <v>0</v>
      </c>
      <c r="J149" s="3"/>
      <c r="K149" s="3">
        <v>0</v>
      </c>
    </row>
    <row r="150" spans="1:11" x14ac:dyDescent="0.25">
      <c r="A150" s="5" t="s">
        <v>3601</v>
      </c>
      <c r="B150" s="5" t="s">
        <v>3710</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c r="K150" s="3">
        <v>0</v>
      </c>
    </row>
    <row r="151" spans="1:11" x14ac:dyDescent="0.25">
      <c r="A151" s="5" t="s">
        <v>3601</v>
      </c>
      <c r="B151" s="5" t="s">
        <v>3648</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5" t="s">
        <v>4</v>
      </c>
      <c r="H151" s="3">
        <v>0</v>
      </c>
      <c r="I151" s="3">
        <v>0</v>
      </c>
      <c r="J151" s="3"/>
      <c r="K151" s="3">
        <v>0</v>
      </c>
    </row>
    <row r="152" spans="1:11" x14ac:dyDescent="0.25">
      <c r="A152" s="5" t="s">
        <v>3601</v>
      </c>
      <c r="B152" s="5" t="s">
        <v>1213</v>
      </c>
      <c r="C152" s="12" t="str">
        <f>IFERROR(VLOOKUP(UPPER(CONCATENATE($B152," - ",$A152)),'[1]Segurados Civis'!$A$5:$H$2142,6,FALSE),"")</f>
        <v/>
      </c>
      <c r="D152" s="12" t="str">
        <f>IFERROR(VLOOKUP(UPPER(CONCATENATE($B152," - ",$A152)),'[1]Segurados Civis'!$A$5:$H$2142,7,FALSE),"")</f>
        <v/>
      </c>
      <c r="E152" s="12" t="str">
        <f>IFERROR(VLOOKUP(UPPER(CONCATENATE($B152," - ",$A152)),'[1]Segurados Civis'!$A$5:$H$2142,8,FALSE),"")</f>
        <v/>
      </c>
      <c r="F152" s="12" t="str">
        <f t="shared" si="2"/>
        <v/>
      </c>
      <c r="G152" s="5" t="s">
        <v>4</v>
      </c>
      <c r="H152" s="3">
        <v>0</v>
      </c>
      <c r="I152" s="3">
        <v>0</v>
      </c>
      <c r="J152" s="3"/>
      <c r="K152" s="3">
        <v>0</v>
      </c>
    </row>
    <row r="153" spans="1:11" x14ac:dyDescent="0.25">
      <c r="A153" s="5" t="s">
        <v>3601</v>
      </c>
      <c r="B153" s="5" t="s">
        <v>3673</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5" t="s">
        <v>4</v>
      </c>
      <c r="H153" s="3">
        <v>0</v>
      </c>
      <c r="I153" s="3">
        <v>0</v>
      </c>
      <c r="J153" s="3"/>
      <c r="K153" s="3">
        <v>0</v>
      </c>
    </row>
    <row r="154" spans="1:11" x14ac:dyDescent="0.25">
      <c r="A154" s="5" t="s">
        <v>3601</v>
      </c>
      <c r="B154" s="5" t="s">
        <v>3655</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c r="K154" s="3">
        <v>0</v>
      </c>
    </row>
    <row r="155" spans="1:11" x14ac:dyDescent="0.25">
      <c r="A155" s="5" t="s">
        <v>3601</v>
      </c>
      <c r="B155" s="5" t="s">
        <v>3743</v>
      </c>
      <c r="C155" s="12">
        <f>IFERROR(VLOOKUP(UPPER(CONCATENATE($B155," - ",$A155)),'[1]Segurados Civis'!$A$5:$H$2142,6,FALSE),"")</f>
        <v>432</v>
      </c>
      <c r="D155" s="12">
        <f>IFERROR(VLOOKUP(UPPER(CONCATENATE($B155," - ",$A155)),'[1]Segurados Civis'!$A$5:$H$2142,7,FALSE),"")</f>
        <v>0</v>
      </c>
      <c r="E155" s="12">
        <f>IFERROR(VLOOKUP(UPPER(CONCATENATE($B155," - ",$A155)),'[1]Segurados Civis'!$A$5:$H$2142,8,FALSE),"")</f>
        <v>0</v>
      </c>
      <c r="F155" s="12">
        <f t="shared" si="2"/>
        <v>432</v>
      </c>
      <c r="G155" s="5" t="s">
        <v>2</v>
      </c>
      <c r="H155" s="3">
        <v>0</v>
      </c>
      <c r="I155" s="3">
        <v>0</v>
      </c>
      <c r="J155" s="3"/>
      <c r="K155" s="3">
        <v>0</v>
      </c>
    </row>
    <row r="156" spans="1:11" x14ac:dyDescent="0.25">
      <c r="A156" s="5" t="s">
        <v>3601</v>
      </c>
      <c r="B156" s="5" t="s">
        <v>3744</v>
      </c>
      <c r="C156" s="12">
        <f>IFERROR(VLOOKUP(UPPER(CONCATENATE($B156," - ",$A156)),'[1]Segurados Civis'!$A$5:$H$2142,6,FALSE),"")</f>
        <v>149</v>
      </c>
      <c r="D156" s="12">
        <f>IFERROR(VLOOKUP(UPPER(CONCATENATE($B156," - ",$A156)),'[1]Segurados Civis'!$A$5:$H$2142,7,FALSE),"")</f>
        <v>0</v>
      </c>
      <c r="E156" s="12">
        <f>IFERROR(VLOOKUP(UPPER(CONCATENATE($B156," - ",$A156)),'[1]Segurados Civis'!$A$5:$H$2142,8,FALSE),"")</f>
        <v>0</v>
      </c>
      <c r="F156" s="12">
        <f t="shared" si="2"/>
        <v>149</v>
      </c>
      <c r="G156" s="5" t="s">
        <v>2</v>
      </c>
      <c r="H156" s="3">
        <v>0</v>
      </c>
      <c r="I156" s="3">
        <v>0</v>
      </c>
      <c r="J156" s="3"/>
      <c r="K156" s="3">
        <v>0</v>
      </c>
    </row>
    <row r="157" spans="1:11" x14ac:dyDescent="0.25">
      <c r="A157" s="5" t="s">
        <v>3601</v>
      </c>
      <c r="B157" s="5" t="s">
        <v>3637</v>
      </c>
      <c r="C157" s="12" t="str">
        <f>IFERROR(VLOOKUP(UPPER(CONCATENATE($B157," - ",$A157)),'[1]Segurados Civis'!$A$5:$H$2142,6,FALSE),"")</f>
        <v/>
      </c>
      <c r="D157" s="12" t="str">
        <f>IFERROR(VLOOKUP(UPPER(CONCATENATE($B157," - ",$A157)),'[1]Segurados Civis'!$A$5:$H$2142,7,FALSE),"")</f>
        <v/>
      </c>
      <c r="E157" s="12" t="str">
        <f>IFERROR(VLOOKUP(UPPER(CONCATENATE($B157," - ",$A157)),'[1]Segurados Civis'!$A$5:$H$2142,8,FALSE),"")</f>
        <v/>
      </c>
      <c r="F157" s="12" t="str">
        <f t="shared" si="2"/>
        <v/>
      </c>
      <c r="G157" s="5" t="s">
        <v>4</v>
      </c>
      <c r="H157" s="3">
        <v>0</v>
      </c>
      <c r="I157" s="3">
        <v>0</v>
      </c>
      <c r="J157" s="3"/>
      <c r="K157" s="3">
        <v>0</v>
      </c>
    </row>
    <row r="158" spans="1:11" x14ac:dyDescent="0.25">
      <c r="A158" s="5" t="s">
        <v>3601</v>
      </c>
      <c r="B158" s="5" t="s">
        <v>3668</v>
      </c>
      <c r="C158" s="12" t="str">
        <f>IFERROR(VLOOKUP(UPPER(CONCATENATE($B158," - ",$A158)),'[1]Segurados Civis'!$A$5:$H$2142,6,FALSE),"")</f>
        <v/>
      </c>
      <c r="D158" s="12" t="str">
        <f>IFERROR(VLOOKUP(UPPER(CONCATENATE($B158," - ",$A158)),'[1]Segurados Civis'!$A$5:$H$2142,7,FALSE),"")</f>
        <v/>
      </c>
      <c r="E158" s="12" t="str">
        <f>IFERROR(VLOOKUP(UPPER(CONCATENATE($B158," - ",$A158)),'[1]Segurados Civis'!$A$5:$H$2142,8,FALSE),"")</f>
        <v/>
      </c>
      <c r="F158" s="12" t="str">
        <f t="shared" si="2"/>
        <v/>
      </c>
      <c r="G158" s="5" t="s">
        <v>4</v>
      </c>
      <c r="H158" s="3">
        <v>0</v>
      </c>
      <c r="I158" s="3">
        <v>0</v>
      </c>
      <c r="J158" s="3"/>
      <c r="K158" s="3">
        <v>0</v>
      </c>
    </row>
    <row r="159" spans="1:11" x14ac:dyDescent="0.25">
      <c r="A159" s="5" t="s">
        <v>3601</v>
      </c>
      <c r="B159" s="5" t="s">
        <v>3672</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5" t="s">
        <v>4</v>
      </c>
      <c r="H159" s="3">
        <v>0</v>
      </c>
      <c r="I159" s="3">
        <v>0</v>
      </c>
      <c r="J159" s="3"/>
      <c r="K159" s="3">
        <v>0</v>
      </c>
    </row>
    <row r="160" spans="1:11" x14ac:dyDescent="0.25">
      <c r="A160" s="5" t="s">
        <v>3601</v>
      </c>
      <c r="B160" s="5" t="s">
        <v>3674</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5" t="s">
        <v>4</v>
      </c>
      <c r="H160" s="3">
        <v>0</v>
      </c>
      <c r="I160" s="3">
        <v>0</v>
      </c>
      <c r="J160" s="3"/>
      <c r="K160" s="3">
        <v>0</v>
      </c>
    </row>
    <row r="161" spans="1:11" x14ac:dyDescent="0.25">
      <c r="A161" s="5" t="s">
        <v>3601</v>
      </c>
      <c r="B161" s="5" t="s">
        <v>3656</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v>0</v>
      </c>
      <c r="J161" s="3"/>
      <c r="K161" s="3">
        <v>0</v>
      </c>
    </row>
    <row r="162" spans="1:11" x14ac:dyDescent="0.25">
      <c r="A162" s="5" t="s">
        <v>3601</v>
      </c>
      <c r="B162" s="5" t="s">
        <v>3630</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v>0</v>
      </c>
      <c r="J162" s="3"/>
      <c r="K162" s="3">
        <v>0</v>
      </c>
    </row>
    <row r="163" spans="1:11" x14ac:dyDescent="0.25">
      <c r="A163" s="5" t="s">
        <v>3601</v>
      </c>
      <c r="B163" s="5" t="s">
        <v>3632</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c r="K163" s="3">
        <v>0</v>
      </c>
    </row>
    <row r="164" spans="1:11" x14ac:dyDescent="0.25">
      <c r="A164" s="5" t="s">
        <v>3601</v>
      </c>
      <c r="B164" s="5" t="s">
        <v>3698</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v>0</v>
      </c>
      <c r="J164" s="3"/>
      <c r="K164" s="3">
        <v>0</v>
      </c>
    </row>
    <row r="165" spans="1:11" x14ac:dyDescent="0.25">
      <c r="A165" s="5" t="s">
        <v>3601</v>
      </c>
      <c r="B165" s="5" t="s">
        <v>2562</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v>0</v>
      </c>
      <c r="J165" s="3"/>
      <c r="K165" s="3">
        <v>0</v>
      </c>
    </row>
    <row r="166" spans="1:11" x14ac:dyDescent="0.25">
      <c r="A166" s="5" t="s">
        <v>3601</v>
      </c>
      <c r="B166" s="5" t="s">
        <v>3609</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c r="K166" s="3">
        <v>0</v>
      </c>
    </row>
    <row r="167" spans="1:11" x14ac:dyDescent="0.25">
      <c r="A167" s="5" t="s">
        <v>3601</v>
      </c>
      <c r="B167" s="5" t="s">
        <v>472</v>
      </c>
      <c r="C167" s="12">
        <f>IFERROR(VLOOKUP(UPPER(CONCATENATE($B167," - ",$A167)),'[1]Segurados Civis'!$A$5:$H$2142,6,FALSE),"")</f>
        <v>256</v>
      </c>
      <c r="D167" s="12">
        <f>IFERROR(VLOOKUP(UPPER(CONCATENATE($B167," - ",$A167)),'[1]Segurados Civis'!$A$5:$H$2142,7,FALSE),"")</f>
        <v>31</v>
      </c>
      <c r="E167" s="12">
        <f>IFERROR(VLOOKUP(UPPER(CONCATENATE($B167," - ",$A167)),'[1]Segurados Civis'!$A$5:$H$2142,8,FALSE),"")</f>
        <v>2</v>
      </c>
      <c r="F167" s="12">
        <f t="shared" si="2"/>
        <v>289</v>
      </c>
      <c r="G167" s="5" t="s">
        <v>2</v>
      </c>
      <c r="H167" s="3">
        <v>0</v>
      </c>
      <c r="I167" s="3">
        <v>0</v>
      </c>
      <c r="J167" s="3"/>
      <c r="K167" s="3">
        <v>0</v>
      </c>
    </row>
    <row r="168" spans="1:11" x14ac:dyDescent="0.25">
      <c r="A168" s="5" t="s">
        <v>3601</v>
      </c>
      <c r="B168" s="5" t="s">
        <v>61</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c r="K168" s="3">
        <v>0</v>
      </c>
    </row>
    <row r="169" spans="1:11" x14ac:dyDescent="0.25">
      <c r="A169" s="5" t="s">
        <v>3601</v>
      </c>
      <c r="B169" s="5" t="s">
        <v>3657</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c r="K169" s="3">
        <v>0</v>
      </c>
    </row>
  </sheetData>
  <autoFilter ref="A1:K169"/>
  <sortState ref="B2:C169">
    <sortCondition ref="B169"/>
  </sortState>
  <mergeCells count="9">
    <mergeCell ref="M2:O3"/>
    <mergeCell ref="M4:O4"/>
    <mergeCell ref="M9:O9"/>
    <mergeCell ref="M11:O12"/>
    <mergeCell ref="M13:O13"/>
    <mergeCell ref="M7:R7"/>
    <mergeCell ref="M8:O8"/>
    <mergeCell ref="P8:R8"/>
    <mergeCell ref="P9:R9"/>
  </mergeCells>
  <conditionalFormatting sqref="H2:K107">
    <cfRule type="containsText" dxfId="10" priority="2" operator="containsText" text="1">
      <formula>NOT(ISERROR(SEARCH("1",H2)))</formula>
    </cfRule>
  </conditionalFormatting>
  <conditionalFormatting sqref="H108:K169">
    <cfRule type="containsText" dxfId="9" priority="1" operator="containsText" text="1">
      <formula>NOT(ISERROR(SEARCH("1",H108)))</formula>
    </cfRule>
  </conditionalFormatting>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9.8554687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3747</v>
      </c>
      <c r="B2" s="5" t="s">
        <v>3778</v>
      </c>
      <c r="C2" s="12">
        <f>IFERROR(VLOOKUP(UPPER(CONCATENATE($B2," - ",$A2)),'[1]Segurados Civis'!$A$5:$H$2142,6,FALSE),"")</f>
        <v>37752</v>
      </c>
      <c r="D2" s="12">
        <f>IFERROR(VLOOKUP(UPPER(CONCATENATE($B2," - ",$A2)),'[1]Segurados Civis'!$A$5:$H$2142,7,FALSE),"")</f>
        <v>7513</v>
      </c>
      <c r="E2" s="12">
        <f>IFERROR(VLOOKUP(UPPER(CONCATENATE($B2," - ",$A2)),'[1]Segurados Civis'!$A$5:$H$2142,8,FALSE),"")</f>
        <v>2202</v>
      </c>
      <c r="F2" s="12">
        <f>IF(SUM(C2:E2)=0,"",SUM(C2:E2))</f>
        <v>47467</v>
      </c>
      <c r="G2" s="5" t="s">
        <v>2</v>
      </c>
      <c r="H2" s="3">
        <v>0</v>
      </c>
      <c r="I2" s="3">
        <v>0</v>
      </c>
      <c r="J2" s="3"/>
      <c r="K2" s="3">
        <v>0</v>
      </c>
      <c r="M2" s="160" t="s">
        <v>5354</v>
      </c>
      <c r="N2" s="174"/>
      <c r="O2" s="161"/>
    </row>
    <row r="3" spans="1:18" ht="15.75" thickBot="1" x14ac:dyDescent="0.3">
      <c r="A3" s="5" t="s">
        <v>3747</v>
      </c>
      <c r="B3" s="5" t="s">
        <v>3764</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54" si="0">IF(SUM(C3:E3)=0,"",SUM(C3:E3))</f>
        <v/>
      </c>
      <c r="G3" s="5" t="s">
        <v>4</v>
      </c>
      <c r="H3" s="3">
        <v>0</v>
      </c>
      <c r="I3" s="3">
        <v>0</v>
      </c>
      <c r="J3" s="3"/>
      <c r="K3" s="3">
        <v>0</v>
      </c>
      <c r="M3" s="162"/>
      <c r="N3" s="175"/>
      <c r="O3" s="163"/>
    </row>
    <row r="4" spans="1:18" ht="15.75" thickBot="1" x14ac:dyDescent="0.3">
      <c r="A4" s="5" t="s">
        <v>3747</v>
      </c>
      <c r="B4" s="5" t="s">
        <v>3772</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COUNTIF(H2:H54,1)</f>
        <v>8</v>
      </c>
      <c r="N4" s="158"/>
      <c r="O4" s="159"/>
    </row>
    <row r="5" spans="1:18" x14ac:dyDescent="0.25">
      <c r="A5" s="5" t="s">
        <v>3747</v>
      </c>
      <c r="B5" s="5" t="s">
        <v>3757</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c r="K5" s="3">
        <v>0</v>
      </c>
    </row>
    <row r="6" spans="1:18" ht="15.75" thickBot="1" x14ac:dyDescent="0.3">
      <c r="A6" s="5" t="s">
        <v>3747</v>
      </c>
      <c r="B6" s="5" t="s">
        <v>3755</v>
      </c>
      <c r="C6" s="12">
        <f>IFERROR(VLOOKUP(UPPER(CONCATENATE($B6," - ",$A6)),'[1]Segurados Civis'!$A$5:$H$2142,6,FALSE),"")</f>
        <v>581</v>
      </c>
      <c r="D6" s="12">
        <f>IFERROR(VLOOKUP(UPPER(CONCATENATE($B6," - ",$A6)),'[1]Segurados Civis'!$A$5:$H$2142,7,FALSE),"")</f>
        <v>37</v>
      </c>
      <c r="E6" s="12">
        <f>IFERROR(VLOOKUP(UPPER(CONCATENATE($B6," - ",$A6)),'[1]Segurados Civis'!$A$5:$H$2142,8,FALSE),"")</f>
        <v>19</v>
      </c>
      <c r="F6" s="12">
        <f t="shared" si="0"/>
        <v>637</v>
      </c>
      <c r="G6" s="5" t="s">
        <v>2</v>
      </c>
      <c r="H6" s="3">
        <v>0</v>
      </c>
      <c r="I6" s="3">
        <v>0</v>
      </c>
      <c r="J6" s="3"/>
      <c r="K6" s="3">
        <v>0</v>
      </c>
    </row>
    <row r="7" spans="1:18" ht="15" customHeight="1" thickBot="1" x14ac:dyDescent="0.3">
      <c r="A7" s="5" t="s">
        <v>3747</v>
      </c>
      <c r="B7" s="5" t="s">
        <v>3780</v>
      </c>
      <c r="C7" s="12">
        <f>IFERROR(VLOOKUP(UPPER(CONCATENATE($B7," - ",$A7)),'[1]Segurados Civis'!$A$5:$H$2142,6,FALSE),"")</f>
        <v>2227</v>
      </c>
      <c r="D7" s="12">
        <f>IFERROR(VLOOKUP(UPPER(CONCATENATE($B7," - ",$A7)),'[1]Segurados Civis'!$A$5:$H$2142,7,FALSE),"")</f>
        <v>169</v>
      </c>
      <c r="E7" s="12">
        <f>IFERROR(VLOOKUP(UPPER(CONCATENATE($B7," - ",$A7)),'[1]Segurados Civis'!$A$5:$H$2142,8,FALSE),"")</f>
        <v>92</v>
      </c>
      <c r="F7" s="12">
        <f t="shared" si="0"/>
        <v>2488</v>
      </c>
      <c r="G7" s="5" t="s">
        <v>2</v>
      </c>
      <c r="H7" s="3">
        <v>0</v>
      </c>
      <c r="I7" s="3">
        <v>0</v>
      </c>
      <c r="J7" s="3"/>
      <c r="K7" s="3">
        <v>0</v>
      </c>
      <c r="M7" s="168" t="s">
        <v>5355</v>
      </c>
      <c r="N7" s="169"/>
      <c r="O7" s="169"/>
      <c r="P7" s="169"/>
      <c r="Q7" s="169"/>
      <c r="R7" s="170"/>
    </row>
    <row r="8" spans="1:18" ht="15.75" thickBot="1" x14ac:dyDescent="0.3">
      <c r="A8" s="5" t="s">
        <v>3747</v>
      </c>
      <c r="B8" s="5" t="s">
        <v>1617</v>
      </c>
      <c r="C8" s="12">
        <f>IFERROR(VLOOKUP(UPPER(CONCATENATE($B8," - ",$A8)),'[1]Segurados Civis'!$A$5:$H$2142,6,FALSE),"")</f>
        <v>767</v>
      </c>
      <c r="D8" s="12">
        <f>IFERROR(VLOOKUP(UPPER(CONCATENATE($B8," - ",$A8)),'[1]Segurados Civis'!$A$5:$H$2142,7,FALSE),"")</f>
        <v>42</v>
      </c>
      <c r="E8" s="12">
        <f>IFERROR(VLOOKUP(UPPER(CONCATENATE($B8," - ",$A8)),'[1]Segurados Civis'!$A$5:$H$2142,8,FALSE),"")</f>
        <v>19</v>
      </c>
      <c r="F8" s="12">
        <f t="shared" si="0"/>
        <v>828</v>
      </c>
      <c r="G8" s="5" t="s">
        <v>2</v>
      </c>
      <c r="H8" s="3">
        <v>0</v>
      </c>
      <c r="I8" s="3">
        <v>0</v>
      </c>
      <c r="J8" s="3"/>
      <c r="K8" s="3">
        <v>0</v>
      </c>
      <c r="M8" s="171" t="s">
        <v>5362</v>
      </c>
      <c r="N8" s="172"/>
      <c r="O8" s="172"/>
      <c r="P8" s="168" t="s">
        <v>5363</v>
      </c>
      <c r="Q8" s="169"/>
      <c r="R8" s="170"/>
    </row>
    <row r="9" spans="1:18" ht="15.75" thickBot="1" x14ac:dyDescent="0.3">
      <c r="A9" s="5" t="s">
        <v>3747</v>
      </c>
      <c r="B9" s="5" t="s">
        <v>3758</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c r="K9" s="3">
        <v>0</v>
      </c>
      <c r="M9" s="157">
        <f>COUNTIF(I2:I54,1)</f>
        <v>0</v>
      </c>
      <c r="N9" s="158"/>
      <c r="O9" s="159"/>
      <c r="P9" s="157">
        <f>COUNTIF(J2:J54,1)</f>
        <v>3</v>
      </c>
      <c r="Q9" s="158"/>
      <c r="R9" s="159"/>
    </row>
    <row r="10" spans="1:18" ht="15.75" thickBot="1" x14ac:dyDescent="0.3">
      <c r="A10" s="5" t="s">
        <v>3747</v>
      </c>
      <c r="B10" s="5" t="s">
        <v>3782</v>
      </c>
      <c r="C10" s="12">
        <f>IFERROR(VLOOKUP(UPPER(CONCATENATE($B10," - ",$A10)),'[1]Segurados Civis'!$A$5:$H$2142,6,FALSE),"")</f>
        <v>259</v>
      </c>
      <c r="D10" s="12">
        <f>IFERROR(VLOOKUP(UPPER(CONCATENATE($B10," - ",$A10)),'[1]Segurados Civis'!$A$5:$H$2142,7,FALSE),"")</f>
        <v>11</v>
      </c>
      <c r="E10" s="12">
        <f>IFERROR(VLOOKUP(UPPER(CONCATENATE($B10," - ",$A10)),'[1]Segurados Civis'!$A$5:$H$2142,8,FALSE),"")</f>
        <v>4</v>
      </c>
      <c r="F10" s="12">
        <f t="shared" si="0"/>
        <v>274</v>
      </c>
      <c r="G10" s="5" t="s">
        <v>2</v>
      </c>
      <c r="H10" s="3">
        <v>0</v>
      </c>
      <c r="I10" s="3">
        <v>0</v>
      </c>
      <c r="J10" s="3">
        <v>1</v>
      </c>
      <c r="K10" s="3">
        <v>0</v>
      </c>
    </row>
    <row r="11" spans="1:18" x14ac:dyDescent="0.25">
      <c r="A11" s="5" t="s">
        <v>3747</v>
      </c>
      <c r="B11" s="5" t="s">
        <v>3760</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c r="K11" s="3">
        <v>0</v>
      </c>
      <c r="M11" s="164" t="s">
        <v>5352</v>
      </c>
      <c r="N11" s="176"/>
      <c r="O11" s="165"/>
    </row>
    <row r="12" spans="1:18" ht="15.75" thickBot="1" x14ac:dyDescent="0.3">
      <c r="A12" s="5" t="s">
        <v>3747</v>
      </c>
      <c r="B12" s="5" t="s">
        <v>3776</v>
      </c>
      <c r="C12" s="12">
        <f>IFERROR(VLOOKUP(UPPER(CONCATENATE($B12," - ",$A12)),'[1]Segurados Civis'!$A$5:$H$2142,6,FALSE),"")</f>
        <v>555</v>
      </c>
      <c r="D12" s="12">
        <f>IFERROR(VLOOKUP(UPPER(CONCATENATE($B12," - ",$A12)),'[1]Segurados Civis'!$A$5:$H$2142,7,FALSE),"")</f>
        <v>43</v>
      </c>
      <c r="E12" s="12">
        <f>IFERROR(VLOOKUP(UPPER(CONCATENATE($B12," - ",$A12)),'[1]Segurados Civis'!$A$5:$H$2142,8,FALSE),"")</f>
        <v>18</v>
      </c>
      <c r="F12" s="12">
        <f t="shared" si="0"/>
        <v>616</v>
      </c>
      <c r="G12" s="5" t="s">
        <v>2</v>
      </c>
      <c r="H12" s="3">
        <v>1</v>
      </c>
      <c r="I12" s="3">
        <v>0</v>
      </c>
      <c r="J12" s="3"/>
      <c r="K12" s="3">
        <v>0</v>
      </c>
      <c r="M12" s="166"/>
      <c r="N12" s="177"/>
      <c r="O12" s="167"/>
    </row>
    <row r="13" spans="1:18" ht="15.75" thickBot="1" x14ac:dyDescent="0.3">
      <c r="A13" s="5" t="s">
        <v>3747</v>
      </c>
      <c r="B13" s="5" t="s">
        <v>3754</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COUNTIF(K2:K54,1)</f>
        <v>0</v>
      </c>
      <c r="N13" s="158"/>
      <c r="O13" s="159"/>
    </row>
    <row r="14" spans="1:18" x14ac:dyDescent="0.25">
      <c r="A14" s="5" t="s">
        <v>3747</v>
      </c>
      <c r="B14" s="5" t="s">
        <v>3768</v>
      </c>
      <c r="C14" s="12">
        <f>IFERROR(VLOOKUP(UPPER(CONCATENATE($B14," - ",$A14)),'[1]Segurados Civis'!$A$5:$H$2142,6,FALSE),"")</f>
        <v>146</v>
      </c>
      <c r="D14" s="12">
        <f>IFERROR(VLOOKUP(UPPER(CONCATENATE($B14," - ",$A14)),'[1]Segurados Civis'!$A$5:$H$2142,7,FALSE),"")</f>
        <v>19</v>
      </c>
      <c r="E14" s="12">
        <f>IFERROR(VLOOKUP(UPPER(CONCATENATE($B14," - ",$A14)),'[1]Segurados Civis'!$A$5:$H$2142,8,FALSE),"")</f>
        <v>11</v>
      </c>
      <c r="F14" s="12">
        <f t="shared" si="0"/>
        <v>176</v>
      </c>
      <c r="G14" s="5" t="s">
        <v>2</v>
      </c>
      <c r="H14" s="3">
        <v>0</v>
      </c>
      <c r="I14" s="3">
        <v>0</v>
      </c>
      <c r="J14" s="3"/>
      <c r="K14" s="3">
        <v>0</v>
      </c>
    </row>
    <row r="15" spans="1:18" x14ac:dyDescent="0.25">
      <c r="A15" s="5" t="s">
        <v>3747</v>
      </c>
      <c r="B15" s="5" t="s">
        <v>3767</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c r="K15" s="3">
        <v>0</v>
      </c>
    </row>
    <row r="16" spans="1:18" x14ac:dyDescent="0.25">
      <c r="A16" s="5" t="s">
        <v>3747</v>
      </c>
      <c r="B16" s="5" t="s">
        <v>3769</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c r="K16" s="3">
        <v>0</v>
      </c>
    </row>
    <row r="17" spans="1:11" x14ac:dyDescent="0.25">
      <c r="A17" s="5" t="s">
        <v>3747</v>
      </c>
      <c r="B17" s="5" t="s">
        <v>3759</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c r="K17" s="3">
        <v>0</v>
      </c>
    </row>
    <row r="18" spans="1:11" x14ac:dyDescent="0.25">
      <c r="A18" s="5" t="s">
        <v>3747</v>
      </c>
      <c r="B18" s="5" t="s">
        <v>3791</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c r="K18" s="3">
        <v>0</v>
      </c>
    </row>
    <row r="19" spans="1:11" x14ac:dyDescent="0.25">
      <c r="A19" s="5" t="s">
        <v>3747</v>
      </c>
      <c r="B19" s="5" t="s">
        <v>3766</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c r="K19" s="3">
        <v>0</v>
      </c>
    </row>
    <row r="20" spans="1:11" x14ac:dyDescent="0.25">
      <c r="A20" s="5" t="s">
        <v>3747</v>
      </c>
      <c r="B20" s="5" t="s">
        <v>3792</v>
      </c>
      <c r="C20" s="12">
        <f>IFERROR(VLOOKUP(UPPER(CONCATENATE($B20," - ",$A20)),'[1]Segurados Civis'!$A$5:$H$2142,6,FALSE),"")</f>
        <v>358</v>
      </c>
      <c r="D20" s="12">
        <f>IFERROR(VLOOKUP(UPPER(CONCATENATE($B20," - ",$A20)),'[1]Segurados Civis'!$A$5:$H$2142,7,FALSE),"")</f>
        <v>24</v>
      </c>
      <c r="E20" s="12">
        <f>IFERROR(VLOOKUP(UPPER(CONCATENATE($B20," - ",$A20)),'[1]Segurados Civis'!$A$5:$H$2142,8,FALSE),"")</f>
        <v>15</v>
      </c>
      <c r="F20" s="12">
        <f t="shared" si="0"/>
        <v>397</v>
      </c>
      <c r="G20" s="5" t="s">
        <v>2</v>
      </c>
      <c r="H20" s="3">
        <v>1</v>
      </c>
      <c r="I20" s="3">
        <v>0</v>
      </c>
      <c r="J20" s="3"/>
      <c r="K20" s="3">
        <v>0</v>
      </c>
    </row>
    <row r="21" spans="1:11" x14ac:dyDescent="0.25">
      <c r="A21" s="5" t="s">
        <v>3747</v>
      </c>
      <c r="B21" s="5" t="s">
        <v>3765</v>
      </c>
      <c r="C21" s="12">
        <f>IFERROR(VLOOKUP(UPPER(CONCATENATE($B21," - ",$A21)),'[1]Segurados Civis'!$A$5:$H$2142,6,FALSE),"")</f>
        <v>773</v>
      </c>
      <c r="D21" s="12">
        <f>IFERROR(VLOOKUP(UPPER(CONCATENATE($B21," - ",$A21)),'[1]Segurados Civis'!$A$5:$H$2142,7,FALSE),"")</f>
        <v>60</v>
      </c>
      <c r="E21" s="12">
        <f>IFERROR(VLOOKUP(UPPER(CONCATENATE($B21," - ",$A21)),'[1]Segurados Civis'!$A$5:$H$2142,8,FALSE),"")</f>
        <v>21</v>
      </c>
      <c r="F21" s="12">
        <f t="shared" si="0"/>
        <v>854</v>
      </c>
      <c r="G21" s="5" t="s">
        <v>2</v>
      </c>
      <c r="H21" s="3">
        <v>1</v>
      </c>
      <c r="I21" s="3">
        <v>0</v>
      </c>
      <c r="J21" s="3"/>
      <c r="K21" s="3">
        <v>0</v>
      </c>
    </row>
    <row r="22" spans="1:11" x14ac:dyDescent="0.25">
      <c r="A22" s="5" t="s">
        <v>3747</v>
      </c>
      <c r="B22" s="5" t="s">
        <v>3770</v>
      </c>
      <c r="C22" s="12">
        <f>IFERROR(VLOOKUP(UPPER(CONCATENATE($B22," - ",$A22)),'[1]Segurados Civis'!$A$5:$H$2142,6,FALSE),"")</f>
        <v>350</v>
      </c>
      <c r="D22" s="12">
        <f>IFERROR(VLOOKUP(UPPER(CONCATENATE($B22," - ",$A22)),'[1]Segurados Civis'!$A$5:$H$2142,7,FALSE),"")</f>
        <v>26</v>
      </c>
      <c r="E22" s="12">
        <f>IFERROR(VLOOKUP(UPPER(CONCATENATE($B22," - ",$A22)),'[1]Segurados Civis'!$A$5:$H$2142,8,FALSE),"")</f>
        <v>2</v>
      </c>
      <c r="F22" s="12">
        <f t="shared" si="0"/>
        <v>378</v>
      </c>
      <c r="G22" s="5" t="s">
        <v>2</v>
      </c>
      <c r="H22" s="3">
        <v>0</v>
      </c>
      <c r="I22" s="3">
        <v>0</v>
      </c>
      <c r="J22" s="3"/>
      <c r="K22" s="3">
        <v>0</v>
      </c>
    </row>
    <row r="23" spans="1:11" x14ac:dyDescent="0.25">
      <c r="A23" s="5" t="s">
        <v>3747</v>
      </c>
      <c r="B23" s="5" t="s">
        <v>3796</v>
      </c>
      <c r="C23" s="12">
        <f>IFERROR(VLOOKUP(UPPER(CONCATENATE($B23," - ",$A23)),'[1]Segurados Civis'!$A$5:$H$2142,6,FALSE),"")</f>
        <v>1022</v>
      </c>
      <c r="D23" s="12">
        <f>IFERROR(VLOOKUP(UPPER(CONCATENATE($B23," - ",$A23)),'[1]Segurados Civis'!$A$5:$H$2142,7,FALSE),"")</f>
        <v>0</v>
      </c>
      <c r="E23" s="12">
        <f>IFERROR(VLOOKUP(UPPER(CONCATENATE($B23," - ",$A23)),'[1]Segurados Civis'!$A$5:$H$2142,8,FALSE),"")</f>
        <v>0</v>
      </c>
      <c r="F23" s="12">
        <f t="shared" si="0"/>
        <v>1022</v>
      </c>
      <c r="G23" s="5" t="s">
        <v>2</v>
      </c>
      <c r="H23" s="3">
        <v>0</v>
      </c>
      <c r="I23" s="3">
        <v>0</v>
      </c>
      <c r="J23" s="3"/>
      <c r="K23" s="3">
        <v>0</v>
      </c>
    </row>
    <row r="24" spans="1:11" x14ac:dyDescent="0.25">
      <c r="A24" s="5" t="s">
        <v>3747</v>
      </c>
      <c r="B24" s="5" t="s">
        <v>3752</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c r="K24" s="3">
        <v>0</v>
      </c>
    </row>
    <row r="25" spans="1:11" x14ac:dyDescent="0.25">
      <c r="A25" s="5" t="s">
        <v>3747</v>
      </c>
      <c r="B25" s="5" t="s">
        <v>3761</v>
      </c>
      <c r="C25" s="12">
        <f>IFERROR(VLOOKUP(UPPER(CONCATENATE($B25," - ",$A25)),'[1]Segurados Civis'!$A$5:$H$2142,6,FALSE),"")</f>
        <v>1014</v>
      </c>
      <c r="D25" s="12">
        <f>IFERROR(VLOOKUP(UPPER(CONCATENATE($B25," - ",$A25)),'[1]Segurados Civis'!$A$5:$H$2142,7,FALSE),"")</f>
        <v>159</v>
      </c>
      <c r="E25" s="12">
        <f>IFERROR(VLOOKUP(UPPER(CONCATENATE($B25," - ",$A25)),'[1]Segurados Civis'!$A$5:$H$2142,8,FALSE),"")</f>
        <v>72</v>
      </c>
      <c r="F25" s="12">
        <f t="shared" si="0"/>
        <v>1245</v>
      </c>
      <c r="G25" s="5" t="s">
        <v>2</v>
      </c>
      <c r="H25" s="3">
        <v>0</v>
      </c>
      <c r="I25" s="3">
        <v>0</v>
      </c>
      <c r="J25" s="3"/>
      <c r="K25" s="3">
        <v>0</v>
      </c>
    </row>
    <row r="26" spans="1:11" x14ac:dyDescent="0.25">
      <c r="A26" s="5" t="s">
        <v>3747</v>
      </c>
      <c r="B26" s="5" t="s">
        <v>3750</v>
      </c>
      <c r="C26" s="12">
        <f>IFERROR(VLOOKUP(UPPER(CONCATENATE($B26," - ",$A26)),'[1]Segurados Civis'!$A$5:$H$2142,6,FALSE),"")</f>
        <v>2222</v>
      </c>
      <c r="D26" s="12">
        <f>IFERROR(VLOOKUP(UPPER(CONCATENATE($B26," - ",$A26)),'[1]Segurados Civis'!$A$5:$H$2142,7,FALSE),"")</f>
        <v>292</v>
      </c>
      <c r="E26" s="12">
        <f>IFERROR(VLOOKUP(UPPER(CONCATENATE($B26," - ",$A26)),'[1]Segurados Civis'!$A$5:$H$2142,8,FALSE),"")</f>
        <v>98</v>
      </c>
      <c r="F26" s="12">
        <f t="shared" si="0"/>
        <v>2612</v>
      </c>
      <c r="G26" s="5" t="s">
        <v>2</v>
      </c>
      <c r="H26" s="3">
        <v>0</v>
      </c>
      <c r="I26" s="3">
        <v>0</v>
      </c>
      <c r="J26" s="3"/>
      <c r="K26" s="3">
        <v>0</v>
      </c>
    </row>
    <row r="27" spans="1:11" x14ac:dyDescent="0.25">
      <c r="A27" s="5" t="s">
        <v>3747</v>
      </c>
      <c r="B27" s="5" t="s">
        <v>3774</v>
      </c>
      <c r="C27" s="12">
        <f>IFERROR(VLOOKUP(UPPER(CONCATENATE($B27," - ",$A27)),'[1]Segurados Civis'!$A$5:$H$2142,6,FALSE),"")</f>
        <v>916</v>
      </c>
      <c r="D27" s="12">
        <f>IFERROR(VLOOKUP(UPPER(CONCATENATE($B27," - ",$A27)),'[1]Segurados Civis'!$A$5:$H$2142,7,FALSE),"")</f>
        <v>106</v>
      </c>
      <c r="E27" s="12">
        <f>IFERROR(VLOOKUP(UPPER(CONCATENATE($B27," - ",$A27)),'[1]Segurados Civis'!$A$5:$H$2142,8,FALSE),"")</f>
        <v>20</v>
      </c>
      <c r="F27" s="12">
        <f t="shared" si="0"/>
        <v>1042</v>
      </c>
      <c r="G27" s="5" t="s">
        <v>2</v>
      </c>
      <c r="H27" s="3">
        <v>0</v>
      </c>
      <c r="I27" s="3">
        <v>0</v>
      </c>
      <c r="J27" s="3"/>
      <c r="K27" s="3">
        <v>0</v>
      </c>
    </row>
    <row r="28" spans="1:11" x14ac:dyDescent="0.25">
      <c r="A28" s="5" t="s">
        <v>3747</v>
      </c>
      <c r="B28" s="5" t="s">
        <v>3748</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c r="K28" s="3">
        <v>0</v>
      </c>
    </row>
    <row r="29" spans="1:11" x14ac:dyDescent="0.25">
      <c r="A29" s="5" t="s">
        <v>3747</v>
      </c>
      <c r="B29" s="5" t="s">
        <v>3783</v>
      </c>
      <c r="C29" s="12">
        <f>IFERROR(VLOOKUP(UPPER(CONCATENATE($B29," - ",$A29)),'[1]Segurados Civis'!$A$5:$H$2142,6,FALSE),"")</f>
        <v>363</v>
      </c>
      <c r="D29" s="12">
        <f>IFERROR(VLOOKUP(UPPER(CONCATENATE($B29," - ",$A29)),'[1]Segurados Civis'!$A$5:$H$2142,7,FALSE),"")</f>
        <v>49</v>
      </c>
      <c r="E29" s="12">
        <f>IFERROR(VLOOKUP(UPPER(CONCATENATE($B29," - ",$A29)),'[1]Segurados Civis'!$A$5:$H$2142,8,FALSE),"")</f>
        <v>10</v>
      </c>
      <c r="F29" s="12">
        <f t="shared" si="0"/>
        <v>422</v>
      </c>
      <c r="G29" s="5" t="s">
        <v>2</v>
      </c>
      <c r="H29" s="3">
        <v>1</v>
      </c>
      <c r="I29" s="3">
        <v>0</v>
      </c>
      <c r="J29" s="3"/>
      <c r="K29" s="3">
        <v>0</v>
      </c>
    </row>
    <row r="30" spans="1:11" x14ac:dyDescent="0.25">
      <c r="A30" s="5" t="s">
        <v>3747</v>
      </c>
      <c r="B30" s="5" t="s">
        <v>3797</v>
      </c>
      <c r="C30" s="12">
        <f>IFERROR(VLOOKUP(UPPER(CONCATENATE($B30," - ",$A30)),'[1]Segurados Civis'!$A$5:$H$2142,6,FALSE),"")</f>
        <v>323</v>
      </c>
      <c r="D30" s="12">
        <f>IFERROR(VLOOKUP(UPPER(CONCATENATE($B30," - ",$A30)),'[1]Segurados Civis'!$A$5:$H$2142,7,FALSE),"")</f>
        <v>45</v>
      </c>
      <c r="E30" s="12">
        <f>IFERROR(VLOOKUP(UPPER(CONCATENATE($B30," - ",$A30)),'[1]Segurados Civis'!$A$5:$H$2142,8,FALSE),"")</f>
        <v>12</v>
      </c>
      <c r="F30" s="12">
        <f t="shared" si="0"/>
        <v>380</v>
      </c>
      <c r="G30" s="5" t="s">
        <v>2</v>
      </c>
      <c r="H30" s="3">
        <v>0</v>
      </c>
      <c r="I30" s="3">
        <v>0</v>
      </c>
      <c r="J30" s="3"/>
      <c r="K30" s="3">
        <v>0</v>
      </c>
    </row>
    <row r="31" spans="1:11" x14ac:dyDescent="0.25">
      <c r="A31" s="5" t="s">
        <v>3747</v>
      </c>
      <c r="B31" s="5" t="s">
        <v>3751</v>
      </c>
      <c r="C31" s="12">
        <f>IFERROR(VLOOKUP(UPPER(CONCATENATE($B31," - ",$A31)),'[1]Segurados Civis'!$A$5:$H$2142,6,FALSE),"")</f>
        <v>535</v>
      </c>
      <c r="D31" s="12">
        <f>IFERROR(VLOOKUP(UPPER(CONCATENATE($B31," - ",$A31)),'[1]Segurados Civis'!$A$5:$H$2142,7,FALSE),"")</f>
        <v>0</v>
      </c>
      <c r="E31" s="12">
        <f>IFERROR(VLOOKUP(UPPER(CONCATENATE($B31," - ",$A31)),'[1]Segurados Civis'!$A$5:$H$2142,8,FALSE),"")</f>
        <v>0</v>
      </c>
      <c r="F31" s="12">
        <f t="shared" si="0"/>
        <v>535</v>
      </c>
      <c r="G31" s="5" t="s">
        <v>2</v>
      </c>
      <c r="H31" s="3">
        <v>0</v>
      </c>
      <c r="I31" s="3">
        <v>0</v>
      </c>
      <c r="J31" s="3"/>
      <c r="K31" s="3">
        <v>0</v>
      </c>
    </row>
    <row r="32" spans="1:11" x14ac:dyDescent="0.25">
      <c r="A32" s="5" t="s">
        <v>3747</v>
      </c>
      <c r="B32" s="5" t="s">
        <v>3790</v>
      </c>
      <c r="C32" s="12">
        <f>IFERROR(VLOOKUP(UPPER(CONCATENATE($B32," - ",$A32)),'[1]Segurados Civis'!$A$5:$H$2142,6,FALSE),"")</f>
        <v>900</v>
      </c>
      <c r="D32" s="12">
        <f>IFERROR(VLOOKUP(UPPER(CONCATENATE($B32," - ",$A32)),'[1]Segurados Civis'!$A$5:$H$2142,7,FALSE),"")</f>
        <v>37</v>
      </c>
      <c r="E32" s="12">
        <f>IFERROR(VLOOKUP(UPPER(CONCATENATE($B32," - ",$A32)),'[1]Segurados Civis'!$A$5:$H$2142,8,FALSE),"")</f>
        <v>23</v>
      </c>
      <c r="F32" s="12">
        <f t="shared" si="0"/>
        <v>960</v>
      </c>
      <c r="G32" s="5" t="s">
        <v>2</v>
      </c>
      <c r="H32" s="3">
        <v>0</v>
      </c>
      <c r="I32" s="3">
        <v>0</v>
      </c>
      <c r="J32" s="3">
        <v>1</v>
      </c>
      <c r="K32" s="3">
        <v>0</v>
      </c>
    </row>
    <row r="33" spans="1:11" x14ac:dyDescent="0.25">
      <c r="A33" s="5" t="s">
        <v>3747</v>
      </c>
      <c r="B33" s="5" t="s">
        <v>1515</v>
      </c>
      <c r="C33" s="12">
        <f>IFERROR(VLOOKUP(UPPER(CONCATENATE($B33," - ",$A33)),'[1]Segurados Civis'!$A$5:$H$2142,6,FALSE),"")</f>
        <v>290</v>
      </c>
      <c r="D33" s="12">
        <f>IFERROR(VLOOKUP(UPPER(CONCATENATE($B33," - ",$A33)),'[1]Segurados Civis'!$A$5:$H$2142,7,FALSE),"")</f>
        <v>16</v>
      </c>
      <c r="E33" s="12">
        <f>IFERROR(VLOOKUP(UPPER(CONCATENATE($B33," - ",$A33)),'[1]Segurados Civis'!$A$5:$H$2142,8,FALSE),"")</f>
        <v>11</v>
      </c>
      <c r="F33" s="12">
        <f t="shared" si="0"/>
        <v>317</v>
      </c>
      <c r="G33" s="5" t="s">
        <v>2</v>
      </c>
      <c r="H33" s="3">
        <v>0</v>
      </c>
      <c r="I33" s="3">
        <v>0</v>
      </c>
      <c r="J33" s="3"/>
      <c r="K33" s="3">
        <v>0</v>
      </c>
    </row>
    <row r="34" spans="1:11" x14ac:dyDescent="0.25">
      <c r="A34" s="5" t="s">
        <v>3747</v>
      </c>
      <c r="B34" s="5" t="s">
        <v>3784</v>
      </c>
      <c r="C34" s="12">
        <f>IFERROR(VLOOKUP(UPPER(CONCATENATE($B34," - ",$A34)),'[1]Segurados Civis'!$A$5:$H$2142,6,FALSE),"")</f>
        <v>346</v>
      </c>
      <c r="D34" s="12">
        <f>IFERROR(VLOOKUP(UPPER(CONCATENATE($B34," - ",$A34)),'[1]Segurados Civis'!$A$5:$H$2142,7,FALSE),"")</f>
        <v>22</v>
      </c>
      <c r="E34" s="12">
        <f>IFERROR(VLOOKUP(UPPER(CONCATENATE($B34," - ",$A34)),'[1]Segurados Civis'!$A$5:$H$2142,8,FALSE),"")</f>
        <v>0</v>
      </c>
      <c r="F34" s="12">
        <f t="shared" si="0"/>
        <v>368</v>
      </c>
      <c r="G34" s="5" t="s">
        <v>2</v>
      </c>
      <c r="H34" s="3">
        <v>0</v>
      </c>
      <c r="I34" s="3">
        <v>0</v>
      </c>
      <c r="J34" s="3"/>
      <c r="K34" s="3">
        <v>0</v>
      </c>
    </row>
    <row r="35" spans="1:11" x14ac:dyDescent="0.25">
      <c r="A35" s="5" t="s">
        <v>3747</v>
      </c>
      <c r="B35" s="5" t="s">
        <v>3749</v>
      </c>
      <c r="C35" s="12">
        <f>IFERROR(VLOOKUP(UPPER(CONCATENATE($B35," - ",$A35)),'[1]Segurados Civis'!$A$5:$H$2142,6,FALSE),"")</f>
        <v>1133</v>
      </c>
      <c r="D35" s="12">
        <f>IFERROR(VLOOKUP(UPPER(CONCATENATE($B35," - ",$A35)),'[1]Segurados Civis'!$A$5:$H$2142,7,FALSE),"")</f>
        <v>191</v>
      </c>
      <c r="E35" s="12">
        <f>IFERROR(VLOOKUP(UPPER(CONCATENATE($B35," - ",$A35)),'[1]Segurados Civis'!$A$5:$H$2142,8,FALSE),"")</f>
        <v>54</v>
      </c>
      <c r="F35" s="12">
        <f t="shared" si="0"/>
        <v>1378</v>
      </c>
      <c r="G35" s="5" t="s">
        <v>2</v>
      </c>
      <c r="H35" s="3">
        <v>1</v>
      </c>
      <c r="I35" s="3">
        <v>0</v>
      </c>
      <c r="J35" s="3"/>
      <c r="K35" s="3">
        <v>0</v>
      </c>
    </row>
    <row r="36" spans="1:11" x14ac:dyDescent="0.25">
      <c r="A36" s="5" t="s">
        <v>3747</v>
      </c>
      <c r="B36" s="5" t="s">
        <v>3777</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c r="K36" s="3">
        <v>0</v>
      </c>
    </row>
    <row r="37" spans="1:11" x14ac:dyDescent="0.25">
      <c r="A37" s="5" t="s">
        <v>3747</v>
      </c>
      <c r="B37" s="5" t="s">
        <v>3762</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c r="K37" s="3">
        <v>0</v>
      </c>
    </row>
    <row r="38" spans="1:11" x14ac:dyDescent="0.25">
      <c r="A38" s="5" t="s">
        <v>3747</v>
      </c>
      <c r="B38" s="5" t="s">
        <v>3794</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c r="K38" s="3">
        <v>0</v>
      </c>
    </row>
    <row r="39" spans="1:11" x14ac:dyDescent="0.25">
      <c r="A39" s="5" t="s">
        <v>3747</v>
      </c>
      <c r="B39" s="5" t="s">
        <v>3788</v>
      </c>
      <c r="C39" s="12">
        <f>IFERROR(VLOOKUP(UPPER(CONCATENATE($B39," - ",$A39)),'[1]Segurados Civis'!$A$5:$H$2142,6,FALSE),"")</f>
        <v>11537</v>
      </c>
      <c r="D39" s="12">
        <f>IFERROR(VLOOKUP(UPPER(CONCATENATE($B39," - ",$A39)),'[1]Segurados Civis'!$A$5:$H$2142,7,FALSE),"")</f>
        <v>1506</v>
      </c>
      <c r="E39" s="12">
        <f>IFERROR(VLOOKUP(UPPER(CONCATENATE($B39," - ",$A39)),'[1]Segurados Civis'!$A$5:$H$2142,8,FALSE),"")</f>
        <v>589</v>
      </c>
      <c r="F39" s="12">
        <f t="shared" si="0"/>
        <v>13632</v>
      </c>
      <c r="G39" s="5" t="s">
        <v>2</v>
      </c>
      <c r="H39" s="3">
        <v>0</v>
      </c>
      <c r="I39" s="3">
        <v>0</v>
      </c>
      <c r="J39" s="3"/>
      <c r="K39" s="3">
        <v>0</v>
      </c>
    </row>
    <row r="40" spans="1:11" x14ac:dyDescent="0.25">
      <c r="A40" s="5" t="s">
        <v>3747</v>
      </c>
      <c r="B40" s="5" t="s">
        <v>1230</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c r="K40" s="3">
        <v>0</v>
      </c>
    </row>
    <row r="41" spans="1:11" x14ac:dyDescent="0.25">
      <c r="A41" s="5" t="s">
        <v>3747</v>
      </c>
      <c r="B41" s="5" t="s">
        <v>3753</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c r="K41" s="3">
        <v>0</v>
      </c>
    </row>
    <row r="42" spans="1:11" x14ac:dyDescent="0.25">
      <c r="A42" s="5" t="s">
        <v>3747</v>
      </c>
      <c r="B42" s="5" t="s">
        <v>3773</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c r="K42" s="3">
        <v>0</v>
      </c>
    </row>
    <row r="43" spans="1:11" x14ac:dyDescent="0.25">
      <c r="A43" s="5" t="s">
        <v>3747</v>
      </c>
      <c r="B43" s="5" t="s">
        <v>3781</v>
      </c>
      <c r="C43" s="12">
        <f>IFERROR(VLOOKUP(UPPER(CONCATENATE($B43," - ",$A43)),'[1]Segurados Civis'!$A$5:$H$2142,6,FALSE),"")</f>
        <v>1264</v>
      </c>
      <c r="D43" s="12">
        <f>IFERROR(VLOOKUP(UPPER(CONCATENATE($B43," - ",$A43)),'[1]Segurados Civis'!$A$5:$H$2142,7,FALSE),"")</f>
        <v>146</v>
      </c>
      <c r="E43" s="12">
        <f>IFERROR(VLOOKUP(UPPER(CONCATENATE($B43," - ",$A43)),'[1]Segurados Civis'!$A$5:$H$2142,8,FALSE),"")</f>
        <v>62</v>
      </c>
      <c r="F43" s="12">
        <f t="shared" si="0"/>
        <v>1472</v>
      </c>
      <c r="G43" s="5" t="s">
        <v>2</v>
      </c>
      <c r="H43" s="3">
        <v>1</v>
      </c>
      <c r="I43" s="3">
        <v>0</v>
      </c>
      <c r="J43" s="3"/>
      <c r="K43" s="3">
        <v>0</v>
      </c>
    </row>
    <row r="44" spans="1:11" x14ac:dyDescent="0.25">
      <c r="A44" s="5" t="s">
        <v>3747</v>
      </c>
      <c r="B44" s="5" t="s">
        <v>3795</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c r="K44" s="3">
        <v>0</v>
      </c>
    </row>
    <row r="45" spans="1:11" x14ac:dyDescent="0.25">
      <c r="A45" s="5" t="s">
        <v>3747</v>
      </c>
      <c r="B45" s="5" t="s">
        <v>3771</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c r="K45" s="3">
        <v>0</v>
      </c>
    </row>
    <row r="46" spans="1:11" x14ac:dyDescent="0.25">
      <c r="A46" s="5" t="s">
        <v>3747</v>
      </c>
      <c r="B46" s="5" t="s">
        <v>3779</v>
      </c>
      <c r="C46" s="12">
        <f>IFERROR(VLOOKUP(UPPER(CONCATENATE($B46," - ",$A46)),'[1]Segurados Civis'!$A$5:$H$2142,6,FALSE),"")</f>
        <v>442</v>
      </c>
      <c r="D46" s="12">
        <f>IFERROR(VLOOKUP(UPPER(CONCATENATE($B46," - ",$A46)),'[1]Segurados Civis'!$A$5:$H$2142,7,FALSE),"")</f>
        <v>36</v>
      </c>
      <c r="E46" s="12">
        <f>IFERROR(VLOOKUP(UPPER(CONCATENATE($B46," - ",$A46)),'[1]Segurados Civis'!$A$5:$H$2142,8,FALSE),"")</f>
        <v>5</v>
      </c>
      <c r="F46" s="12">
        <f t="shared" si="0"/>
        <v>483</v>
      </c>
      <c r="G46" s="5" t="s">
        <v>2</v>
      </c>
      <c r="H46" s="3">
        <v>0</v>
      </c>
      <c r="I46" s="3">
        <v>0</v>
      </c>
      <c r="J46" s="3"/>
      <c r="K46" s="3">
        <v>0</v>
      </c>
    </row>
    <row r="47" spans="1:11" x14ac:dyDescent="0.25">
      <c r="A47" s="5" t="s">
        <v>3747</v>
      </c>
      <c r="B47" s="5" t="s">
        <v>3785</v>
      </c>
      <c r="C47" s="12">
        <f>IFERROR(VLOOKUP(UPPER(CONCATENATE($B47," - ",$A47)),'[1]Segurados Civis'!$A$5:$H$2142,6,FALSE),"")</f>
        <v>819</v>
      </c>
      <c r="D47" s="12">
        <f>IFERROR(VLOOKUP(UPPER(CONCATENATE($B47," - ",$A47)),'[1]Segurados Civis'!$A$5:$H$2142,7,FALSE),"")</f>
        <v>32</v>
      </c>
      <c r="E47" s="12">
        <f>IFERROR(VLOOKUP(UPPER(CONCATENATE($B47," - ",$A47)),'[1]Segurados Civis'!$A$5:$H$2142,8,FALSE),"")</f>
        <v>12</v>
      </c>
      <c r="F47" s="12">
        <f t="shared" si="0"/>
        <v>863</v>
      </c>
      <c r="G47" s="5" t="s">
        <v>2</v>
      </c>
      <c r="H47" s="3">
        <v>0</v>
      </c>
      <c r="I47" s="3">
        <v>0</v>
      </c>
      <c r="J47" s="3"/>
      <c r="K47" s="3">
        <v>0</v>
      </c>
    </row>
    <row r="48" spans="1:11" x14ac:dyDescent="0.25">
      <c r="A48" s="5" t="s">
        <v>3747</v>
      </c>
      <c r="B48" s="5" t="s">
        <v>3763</v>
      </c>
      <c r="C48" s="12">
        <f>IFERROR(VLOOKUP(UPPER(CONCATENATE($B48," - ",$A48)),'[1]Segurados Civis'!$A$5:$H$2142,6,FALSE),"")</f>
        <v>516</v>
      </c>
      <c r="D48" s="12">
        <f>IFERROR(VLOOKUP(UPPER(CONCATENATE($B48," - ",$A48)),'[1]Segurados Civis'!$A$5:$H$2142,7,FALSE),"")</f>
        <v>24</v>
      </c>
      <c r="E48" s="12">
        <f>IFERROR(VLOOKUP(UPPER(CONCATENATE($B48," - ",$A48)),'[1]Segurados Civis'!$A$5:$H$2142,8,FALSE),"")</f>
        <v>6</v>
      </c>
      <c r="F48" s="12">
        <f t="shared" si="0"/>
        <v>546</v>
      </c>
      <c r="G48" s="5" t="s">
        <v>2</v>
      </c>
      <c r="H48" s="3">
        <v>0</v>
      </c>
      <c r="I48" s="3">
        <v>0</v>
      </c>
      <c r="J48" s="3"/>
      <c r="K48" s="3">
        <v>0</v>
      </c>
    </row>
    <row r="49" spans="1:11" x14ac:dyDescent="0.25">
      <c r="A49" s="5" t="s">
        <v>3747</v>
      </c>
      <c r="B49" s="5" t="s">
        <v>3756</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c r="K49" s="3">
        <v>0</v>
      </c>
    </row>
    <row r="50" spans="1:11" x14ac:dyDescent="0.25">
      <c r="A50" s="5" t="s">
        <v>3747</v>
      </c>
      <c r="B50" s="5" t="s">
        <v>3775</v>
      </c>
      <c r="C50" s="12">
        <f>IFERROR(VLOOKUP(UPPER(CONCATENATE($B50," - ",$A50)),'[1]Segurados Civis'!$A$5:$H$2142,6,FALSE),"")</f>
        <v>373</v>
      </c>
      <c r="D50" s="12">
        <f>IFERROR(VLOOKUP(UPPER(CONCATENATE($B50," - ",$A50)),'[1]Segurados Civis'!$A$5:$H$2142,7,FALSE),"")</f>
        <v>18</v>
      </c>
      <c r="E50" s="12">
        <f>IFERROR(VLOOKUP(UPPER(CONCATENATE($B50," - ",$A50)),'[1]Segurados Civis'!$A$5:$H$2142,8,FALSE),"")</f>
        <v>13</v>
      </c>
      <c r="F50" s="12">
        <f t="shared" si="0"/>
        <v>404</v>
      </c>
      <c r="G50" s="5" t="s">
        <v>2</v>
      </c>
      <c r="H50" s="3">
        <v>0</v>
      </c>
      <c r="I50" s="3">
        <v>0</v>
      </c>
      <c r="J50" s="3"/>
      <c r="K50" s="3">
        <v>0</v>
      </c>
    </row>
    <row r="51" spans="1:11" x14ac:dyDescent="0.25">
      <c r="A51" s="5" t="s">
        <v>3747</v>
      </c>
      <c r="B51" s="5" t="s">
        <v>3787</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c r="K51" s="3">
        <v>0</v>
      </c>
    </row>
    <row r="52" spans="1:11" x14ac:dyDescent="0.25">
      <c r="A52" s="5" t="s">
        <v>3747</v>
      </c>
      <c r="B52" s="5" t="s">
        <v>3786</v>
      </c>
      <c r="C52" s="12">
        <f>IFERROR(VLOOKUP(UPPER(CONCATENATE($B52," - ",$A52)),'[1]Segurados Civis'!$A$5:$H$2142,6,FALSE),"")</f>
        <v>324</v>
      </c>
      <c r="D52" s="12">
        <f>IFERROR(VLOOKUP(UPPER(CONCATENATE($B52," - ",$A52)),'[1]Segurados Civis'!$A$5:$H$2142,7,FALSE),"")</f>
        <v>21</v>
      </c>
      <c r="E52" s="12">
        <f>IFERROR(VLOOKUP(UPPER(CONCATENATE($B52," - ",$A52)),'[1]Segurados Civis'!$A$5:$H$2142,8,FALSE),"")</f>
        <v>2</v>
      </c>
      <c r="F52" s="12">
        <f t="shared" si="0"/>
        <v>347</v>
      </c>
      <c r="G52" s="5" t="s">
        <v>2</v>
      </c>
      <c r="H52" s="3">
        <v>0</v>
      </c>
      <c r="I52" s="3">
        <v>0</v>
      </c>
      <c r="J52" s="3"/>
      <c r="K52" s="3">
        <v>0</v>
      </c>
    </row>
    <row r="53" spans="1:11" x14ac:dyDescent="0.25">
      <c r="A53" s="5" t="s">
        <v>3747</v>
      </c>
      <c r="B53" s="5" t="s">
        <v>3793</v>
      </c>
      <c r="C53" s="12">
        <f>IFERROR(VLOOKUP(UPPER(CONCATENATE($B53," - ",$A53)),'[1]Segurados Civis'!$A$5:$H$2142,6,FALSE),"")</f>
        <v>341</v>
      </c>
      <c r="D53" s="12">
        <f>IFERROR(VLOOKUP(UPPER(CONCATENATE($B53," - ",$A53)),'[1]Segurados Civis'!$A$5:$H$2142,7,FALSE),"")</f>
        <v>33</v>
      </c>
      <c r="E53" s="12">
        <f>IFERROR(VLOOKUP(UPPER(CONCATENATE($B53," - ",$A53)),'[1]Segurados Civis'!$A$5:$H$2142,8,FALSE),"")</f>
        <v>6</v>
      </c>
      <c r="F53" s="12">
        <f t="shared" si="0"/>
        <v>380</v>
      </c>
      <c r="G53" s="5" t="s">
        <v>2</v>
      </c>
      <c r="H53" s="3">
        <v>1</v>
      </c>
      <c r="I53" s="3">
        <v>0</v>
      </c>
      <c r="J53" s="3">
        <v>1</v>
      </c>
      <c r="K53" s="3">
        <v>0</v>
      </c>
    </row>
    <row r="54" spans="1:11" x14ac:dyDescent="0.25">
      <c r="A54" s="5" t="s">
        <v>3747</v>
      </c>
      <c r="B54" s="5" t="s">
        <v>3789</v>
      </c>
      <c r="C54" s="12">
        <f>IFERROR(VLOOKUP(UPPER(CONCATENATE($B54," - ",$A54)),'[1]Segurados Civis'!$A$5:$H$2142,6,FALSE),"")</f>
        <v>1938</v>
      </c>
      <c r="D54" s="12">
        <f>IFERROR(VLOOKUP(UPPER(CONCATENATE($B54," - ",$A54)),'[1]Segurados Civis'!$A$5:$H$2142,7,FALSE),"")</f>
        <v>186</v>
      </c>
      <c r="E54" s="12">
        <f>IFERROR(VLOOKUP(UPPER(CONCATENATE($B54," - ",$A54)),'[1]Segurados Civis'!$A$5:$H$2142,8,FALSE),"")</f>
        <v>59</v>
      </c>
      <c r="F54" s="12">
        <f t="shared" si="0"/>
        <v>2183</v>
      </c>
      <c r="G54" s="5" t="s">
        <v>2</v>
      </c>
      <c r="H54" s="3">
        <v>1</v>
      </c>
      <c r="I54" s="3">
        <v>0</v>
      </c>
      <c r="J54" s="3"/>
      <c r="K54" s="3">
        <v>0</v>
      </c>
    </row>
  </sheetData>
  <autoFilter ref="A1:I54"/>
  <sortState ref="B2:C54">
    <sortCondition ref="B54"/>
  </sortState>
  <mergeCells count="9">
    <mergeCell ref="M2:O3"/>
    <mergeCell ref="M4:O4"/>
    <mergeCell ref="M9:O9"/>
    <mergeCell ref="M11:O12"/>
    <mergeCell ref="M13:O13"/>
    <mergeCell ref="M7:R7"/>
    <mergeCell ref="M8:O8"/>
    <mergeCell ref="P8:R8"/>
    <mergeCell ref="P9:R9"/>
  </mergeCells>
  <conditionalFormatting sqref="H2:K54">
    <cfRule type="containsText" dxfId="8"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workbookViewId="0">
      <selection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3798</v>
      </c>
      <c r="B2" s="5" t="s">
        <v>3801</v>
      </c>
      <c r="C2" s="12">
        <f>IFERROR(VLOOKUP(UPPER(CONCATENATE($B2," - ",$A2)),'[1]Segurados Civis'!$A$5:$H$2142,6,FALSE),"")</f>
        <v>14718</v>
      </c>
      <c r="D2" s="12">
        <f>IFERROR(VLOOKUP(UPPER(CONCATENATE($B2," - ",$A2)),'[1]Segurados Civis'!$A$5:$H$2142,7,FALSE),"")</f>
        <v>306</v>
      </c>
      <c r="E2" s="12">
        <f>IFERROR(VLOOKUP(UPPER(CONCATENATE($B2," - ",$A2)),'[1]Segurados Civis'!$A$5:$H$2142,8,FALSE),"")</f>
        <v>360</v>
      </c>
      <c r="F2" s="12">
        <f>IF(SUM(C2:E2)=0,"",SUM(C2:E2))</f>
        <v>15384</v>
      </c>
      <c r="G2" s="5" t="s">
        <v>2</v>
      </c>
      <c r="H2" s="3">
        <v>0</v>
      </c>
      <c r="I2" s="3">
        <v>0</v>
      </c>
      <c r="J2" s="3"/>
      <c r="K2" s="3">
        <v>0</v>
      </c>
      <c r="M2" s="160" t="s">
        <v>5354</v>
      </c>
      <c r="N2" s="174"/>
      <c r="O2" s="161"/>
    </row>
    <row r="3" spans="1:18" ht="15.75" thickBot="1" x14ac:dyDescent="0.3">
      <c r="A3" s="5" t="s">
        <v>3798</v>
      </c>
      <c r="B3" s="5" t="s">
        <v>3799</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17" si="0">IF(SUM(C3:E3)=0,"",SUM(C3:E3))</f>
        <v/>
      </c>
      <c r="G3" s="5" t="s">
        <v>4</v>
      </c>
      <c r="H3" s="3">
        <v>0</v>
      </c>
      <c r="I3" s="3">
        <v>0</v>
      </c>
      <c r="J3" s="3"/>
      <c r="K3" s="3">
        <v>0</v>
      </c>
      <c r="M3" s="162"/>
      <c r="N3" s="175"/>
      <c r="O3" s="163"/>
    </row>
    <row r="4" spans="1:18" ht="15.75" thickBot="1" x14ac:dyDescent="0.3">
      <c r="A4" s="5" t="s">
        <v>3798</v>
      </c>
      <c r="B4" s="5" t="s">
        <v>3804</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COUNTIF(H2:H17,1)</f>
        <v>0</v>
      </c>
      <c r="N4" s="158"/>
      <c r="O4" s="159"/>
    </row>
    <row r="5" spans="1:18" x14ac:dyDescent="0.25">
      <c r="A5" s="5" t="s">
        <v>3798</v>
      </c>
      <c r="B5" s="5" t="s">
        <v>2657</v>
      </c>
      <c r="C5" s="12">
        <f>IFERROR(VLOOKUP(UPPER(CONCATENATE($B5," - ",$A5)),'[1]Segurados Civis'!$A$5:$H$2142,6,FALSE),"")</f>
        <v>5865</v>
      </c>
      <c r="D5" s="12">
        <f>IFERROR(VLOOKUP(UPPER(CONCATENATE($B5," - ",$A5)),'[1]Segurados Civis'!$A$5:$H$2142,7,FALSE),"")</f>
        <v>300</v>
      </c>
      <c r="E5" s="12">
        <f>IFERROR(VLOOKUP(UPPER(CONCATENATE($B5," - ",$A5)),'[1]Segurados Civis'!$A$5:$H$2142,8,FALSE),"")</f>
        <v>224</v>
      </c>
      <c r="F5" s="12">
        <f t="shared" si="0"/>
        <v>6389</v>
      </c>
      <c r="G5" s="5" t="s">
        <v>2</v>
      </c>
      <c r="H5" s="3">
        <v>0</v>
      </c>
      <c r="I5" s="3">
        <v>0</v>
      </c>
      <c r="J5" s="3"/>
      <c r="K5" s="3">
        <v>0</v>
      </c>
    </row>
    <row r="6" spans="1:18" ht="15.75" thickBot="1" x14ac:dyDescent="0.3">
      <c r="A6" s="5" t="s">
        <v>3798</v>
      </c>
      <c r="B6" s="5" t="s">
        <v>1689</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c r="K6" s="3">
        <v>0</v>
      </c>
    </row>
    <row r="7" spans="1:18" ht="15" customHeight="1" thickBot="1" x14ac:dyDescent="0.3">
      <c r="A7" s="5" t="s">
        <v>3798</v>
      </c>
      <c r="B7" s="5" t="s">
        <v>3800</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c r="K7" s="3">
        <v>0</v>
      </c>
      <c r="M7" s="168" t="s">
        <v>5355</v>
      </c>
      <c r="N7" s="169"/>
      <c r="O7" s="169"/>
      <c r="P7" s="169"/>
      <c r="Q7" s="169"/>
      <c r="R7" s="170"/>
    </row>
    <row r="8" spans="1:18" ht="15.75" thickBot="1" x14ac:dyDescent="0.3">
      <c r="A8" s="5" t="s">
        <v>3798</v>
      </c>
      <c r="B8" s="5" t="s">
        <v>3810</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c r="K8" s="3">
        <v>0</v>
      </c>
      <c r="M8" s="171" t="s">
        <v>5362</v>
      </c>
      <c r="N8" s="172"/>
      <c r="O8" s="172"/>
      <c r="P8" s="168" t="s">
        <v>5363</v>
      </c>
      <c r="Q8" s="169"/>
      <c r="R8" s="170"/>
    </row>
    <row r="9" spans="1:18" ht="15.75" thickBot="1" x14ac:dyDescent="0.3">
      <c r="A9" s="5" t="s">
        <v>3798</v>
      </c>
      <c r="B9" s="5" t="s">
        <v>3806</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c r="K9" s="3">
        <v>0</v>
      </c>
      <c r="M9" s="157">
        <f>COUNTIF(I2:I17,1)</f>
        <v>0</v>
      </c>
      <c r="N9" s="158"/>
      <c r="O9" s="159"/>
      <c r="P9" s="157">
        <f>COUNTIF(J2:J17,1)</f>
        <v>0</v>
      </c>
      <c r="Q9" s="158"/>
      <c r="R9" s="159"/>
    </row>
    <row r="10" spans="1:18" ht="15.75" thickBot="1" x14ac:dyDescent="0.3">
      <c r="A10" s="5" t="s">
        <v>3798</v>
      </c>
      <c r="B10" s="5" t="s">
        <v>716</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c r="K10" s="3">
        <v>0</v>
      </c>
    </row>
    <row r="11" spans="1:18" x14ac:dyDescent="0.25">
      <c r="A11" s="5" t="s">
        <v>3798</v>
      </c>
      <c r="B11" s="5" t="s">
        <v>3808</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c r="K11" s="3">
        <v>0</v>
      </c>
      <c r="M11" s="164" t="s">
        <v>5352</v>
      </c>
      <c r="N11" s="176"/>
      <c r="O11" s="165"/>
    </row>
    <row r="12" spans="1:18" ht="15.75" thickBot="1" x14ac:dyDescent="0.3">
      <c r="A12" s="5" t="s">
        <v>3798</v>
      </c>
      <c r="B12" s="5" t="s">
        <v>3802</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c r="K12" s="3">
        <v>0</v>
      </c>
      <c r="M12" s="166"/>
      <c r="N12" s="177"/>
      <c r="O12" s="167"/>
    </row>
    <row r="13" spans="1:18" ht="15.75" thickBot="1" x14ac:dyDescent="0.3">
      <c r="A13" s="5" t="s">
        <v>3798</v>
      </c>
      <c r="B13" s="5" t="s">
        <v>3811</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COUNTIF(K2:K17,1)</f>
        <v>0</v>
      </c>
      <c r="N13" s="158"/>
      <c r="O13" s="159"/>
    </row>
    <row r="14" spans="1:18" x14ac:dyDescent="0.25">
      <c r="A14" s="5" t="s">
        <v>3798</v>
      </c>
      <c r="B14" s="5" t="s">
        <v>3805</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c r="K14" s="3">
        <v>0</v>
      </c>
    </row>
    <row r="15" spans="1:18" x14ac:dyDescent="0.25">
      <c r="A15" s="5" t="s">
        <v>3798</v>
      </c>
      <c r="B15" s="5" t="s">
        <v>3807</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c r="K15" s="3">
        <v>0</v>
      </c>
    </row>
    <row r="16" spans="1:18" x14ac:dyDescent="0.25">
      <c r="A16" s="5" t="s">
        <v>3798</v>
      </c>
      <c r="B16" s="5" t="s">
        <v>3809</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c r="K16" s="3">
        <v>0</v>
      </c>
    </row>
    <row r="17" spans="1:11" x14ac:dyDescent="0.25">
      <c r="A17" s="5" t="s">
        <v>3798</v>
      </c>
      <c r="B17" s="5" t="s">
        <v>3803</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c r="K17" s="3">
        <v>0</v>
      </c>
    </row>
  </sheetData>
  <autoFilter ref="A1:K17"/>
  <sortState ref="B2:C20">
    <sortCondition ref="B2"/>
  </sortState>
  <mergeCells count="9">
    <mergeCell ref="M2:O3"/>
    <mergeCell ref="M4:O4"/>
    <mergeCell ref="M9:O9"/>
    <mergeCell ref="M11:O12"/>
    <mergeCell ref="M13:O13"/>
    <mergeCell ref="M7:R7"/>
    <mergeCell ref="M8:O8"/>
    <mergeCell ref="P8:R8"/>
    <mergeCell ref="P9:R9"/>
  </mergeCells>
  <conditionalFormatting sqref="H2:K17">
    <cfRule type="containsText" dxfId="7"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0"/>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5353</v>
      </c>
    </row>
    <row r="2" spans="1:18" x14ac:dyDescent="0.25">
      <c r="A2" s="5" t="s">
        <v>3812</v>
      </c>
      <c r="B2" s="5" t="s">
        <v>3988</v>
      </c>
      <c r="C2" s="12">
        <f>IFERROR(VLOOKUP(UPPER(CONCATENATE($B2," - ",$A2)),'[1]Segurados Civis'!$A$5:$H$2142,6,FALSE),"")</f>
        <v>88056</v>
      </c>
      <c r="D2" s="12">
        <f>IFERROR(VLOOKUP(UPPER(CONCATENATE($B2," - ",$A2)),'[1]Segurados Civis'!$A$5:$H$2142,7,FALSE),"")</f>
        <v>142426</v>
      </c>
      <c r="E2" s="12">
        <f>IFERROR(VLOOKUP(UPPER(CONCATENATE($B2," - ",$A2)),'[1]Segurados Civis'!$A$5:$H$2142,8,FALSE),"")</f>
        <v>44724</v>
      </c>
      <c r="F2" s="12">
        <f>IF(SUM(C2:E2)=0,"",SUM(C2:E2))</f>
        <v>275206</v>
      </c>
      <c r="G2" s="5" t="s">
        <v>2</v>
      </c>
      <c r="H2" s="3">
        <v>1</v>
      </c>
      <c r="I2" s="3">
        <v>1</v>
      </c>
      <c r="J2" s="3">
        <v>1</v>
      </c>
      <c r="K2" s="3">
        <v>0</v>
      </c>
      <c r="M2" s="160" t="s">
        <v>5354</v>
      </c>
      <c r="N2" s="174"/>
      <c r="O2" s="161"/>
    </row>
    <row r="3" spans="1:18" ht="15.75" thickBot="1" x14ac:dyDescent="0.3">
      <c r="A3" s="5" t="s">
        <v>3812</v>
      </c>
      <c r="B3" s="5" t="s">
        <v>4148</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3812</v>
      </c>
      <c r="B4" s="5" t="s">
        <v>3978</v>
      </c>
      <c r="C4" s="12">
        <f>IFERROR(VLOOKUP(UPPER(CONCATENATE($B4," - ",$A4)),'[1]Segurados Civis'!$A$5:$H$2142,6,FALSE),"")</f>
        <v>155</v>
      </c>
      <c r="D4" s="12">
        <f>IFERROR(VLOOKUP(UPPER(CONCATENATE($B4," - ",$A4)),'[1]Segurados Civis'!$A$5:$H$2142,7,FALSE),"")</f>
        <v>29</v>
      </c>
      <c r="E4" s="12">
        <f>IFERROR(VLOOKUP(UPPER(CONCATENATE($B4," - ",$A4)),'[1]Segurados Civis'!$A$5:$H$2142,8,FALSE),"")</f>
        <v>5</v>
      </c>
      <c r="F4" s="12">
        <f t="shared" si="0"/>
        <v>189</v>
      </c>
      <c r="G4" s="5" t="s">
        <v>2</v>
      </c>
      <c r="H4" s="3">
        <v>1</v>
      </c>
      <c r="I4" s="3">
        <v>0</v>
      </c>
      <c r="J4" s="3">
        <v>1</v>
      </c>
      <c r="K4" s="3">
        <v>0</v>
      </c>
      <c r="M4" s="157">
        <f>COUNTIF(H2:H500,1)</f>
        <v>93</v>
      </c>
      <c r="N4" s="158"/>
      <c r="O4" s="159"/>
    </row>
    <row r="5" spans="1:18" x14ac:dyDescent="0.25">
      <c r="A5" s="5" t="s">
        <v>3812</v>
      </c>
      <c r="B5" s="5" t="s">
        <v>4198</v>
      </c>
      <c r="C5" s="12">
        <f>IFERROR(VLOOKUP(UPPER(CONCATENATE($B5," - ",$A5)),'[1]Segurados Civis'!$A$5:$H$2142,6,FALSE),"")</f>
        <v>396</v>
      </c>
      <c r="D5" s="12">
        <f>IFERROR(VLOOKUP(UPPER(CONCATENATE($B5," - ",$A5)),'[1]Segurados Civis'!$A$5:$H$2142,7,FALSE),"")</f>
        <v>165</v>
      </c>
      <c r="E5" s="12">
        <f>IFERROR(VLOOKUP(UPPER(CONCATENATE($B5," - ",$A5)),'[1]Segurados Civis'!$A$5:$H$2142,8,FALSE),"")</f>
        <v>37</v>
      </c>
      <c r="F5" s="12">
        <f t="shared" si="0"/>
        <v>598</v>
      </c>
      <c r="G5" s="5" t="s">
        <v>2</v>
      </c>
      <c r="H5" s="3">
        <v>0</v>
      </c>
      <c r="I5" s="3">
        <v>0</v>
      </c>
      <c r="J5" s="3">
        <v>0</v>
      </c>
      <c r="K5" s="3">
        <v>0</v>
      </c>
    </row>
    <row r="6" spans="1:18" ht="15.75" thickBot="1" x14ac:dyDescent="0.3">
      <c r="A6" s="5" t="s">
        <v>3812</v>
      </c>
      <c r="B6" s="5" t="s">
        <v>3822</v>
      </c>
      <c r="C6" s="12">
        <f>IFERROR(VLOOKUP(UPPER(CONCATENATE($B6," - ",$A6)),'[1]Segurados Civis'!$A$5:$H$2142,6,FALSE),"")</f>
        <v>236</v>
      </c>
      <c r="D6" s="12">
        <f>IFERROR(VLOOKUP(UPPER(CONCATENATE($B6," - ",$A6)),'[1]Segurados Civis'!$A$5:$H$2142,7,FALSE),"")</f>
        <v>51</v>
      </c>
      <c r="E6" s="12">
        <f>IFERROR(VLOOKUP(UPPER(CONCATENATE($B6," - ",$A6)),'[1]Segurados Civis'!$A$5:$H$2142,8,FALSE),"")</f>
        <v>13</v>
      </c>
      <c r="F6" s="12">
        <f t="shared" si="0"/>
        <v>300</v>
      </c>
      <c r="G6" s="5" t="s">
        <v>2</v>
      </c>
      <c r="H6" s="3">
        <v>0</v>
      </c>
      <c r="I6" s="3">
        <v>0</v>
      </c>
      <c r="J6" s="3">
        <v>0</v>
      </c>
      <c r="K6" s="3">
        <v>0</v>
      </c>
    </row>
    <row r="7" spans="1:18" ht="15" customHeight="1" thickBot="1" x14ac:dyDescent="0.3">
      <c r="A7" s="5" t="s">
        <v>3812</v>
      </c>
      <c r="B7" s="5" t="s">
        <v>4001</v>
      </c>
      <c r="C7" s="12">
        <f>IFERROR(VLOOKUP(UPPER(CONCATENATE($B7," - ",$A7)),'[1]Segurados Civis'!$A$5:$H$2142,6,FALSE),"")</f>
        <v>148</v>
      </c>
      <c r="D7" s="12">
        <f>IFERROR(VLOOKUP(UPPER(CONCATENATE($B7," - ",$A7)),'[1]Segurados Civis'!$A$5:$H$2142,7,FALSE),"")</f>
        <v>80</v>
      </c>
      <c r="E7" s="12">
        <f>IFERROR(VLOOKUP(UPPER(CONCATENATE($B7," - ",$A7)),'[1]Segurados Civis'!$A$5:$H$2142,8,FALSE),"")</f>
        <v>12</v>
      </c>
      <c r="F7" s="12">
        <f t="shared" si="0"/>
        <v>240</v>
      </c>
      <c r="G7" s="5" t="s">
        <v>2</v>
      </c>
      <c r="H7" s="3">
        <v>0</v>
      </c>
      <c r="I7" s="3">
        <v>0</v>
      </c>
      <c r="J7" s="3">
        <v>0</v>
      </c>
      <c r="K7" s="3">
        <v>0</v>
      </c>
      <c r="M7" s="168" t="s">
        <v>5355</v>
      </c>
      <c r="N7" s="169"/>
      <c r="O7" s="169"/>
      <c r="P7" s="169"/>
      <c r="Q7" s="169"/>
      <c r="R7" s="170"/>
    </row>
    <row r="8" spans="1:18" ht="15.75" thickBot="1" x14ac:dyDescent="0.3">
      <c r="A8" s="5" t="s">
        <v>3812</v>
      </c>
      <c r="B8" s="5" t="s">
        <v>4141</v>
      </c>
      <c r="C8" s="12">
        <f>IFERROR(VLOOKUP(UPPER(CONCATENATE($B8," - ",$A8)),'[1]Segurados Civis'!$A$5:$H$2142,6,FALSE),"")</f>
        <v>2032</v>
      </c>
      <c r="D8" s="12">
        <f>IFERROR(VLOOKUP(UPPER(CONCATENATE($B8," - ",$A8)),'[1]Segurados Civis'!$A$5:$H$2142,7,FALSE),"")</f>
        <v>767</v>
      </c>
      <c r="E8" s="12">
        <f>IFERROR(VLOOKUP(UPPER(CONCATENATE($B8," - ",$A8)),'[1]Segurados Civis'!$A$5:$H$2142,8,FALSE),"")</f>
        <v>183</v>
      </c>
      <c r="F8" s="12">
        <f t="shared" si="0"/>
        <v>2982</v>
      </c>
      <c r="G8" s="5" t="s">
        <v>2</v>
      </c>
      <c r="H8" s="3">
        <v>0</v>
      </c>
      <c r="I8" s="3">
        <v>0</v>
      </c>
      <c r="J8" s="3">
        <v>0</v>
      </c>
      <c r="K8" s="3">
        <v>0</v>
      </c>
      <c r="M8" s="171" t="s">
        <v>5362</v>
      </c>
      <c r="N8" s="172"/>
      <c r="O8" s="172"/>
      <c r="P8" s="168" t="s">
        <v>5363</v>
      </c>
      <c r="Q8" s="169"/>
      <c r="R8" s="170"/>
    </row>
    <row r="9" spans="1:18" ht="15.75" thickBot="1" x14ac:dyDescent="0.3">
      <c r="A9" s="5" t="s">
        <v>3812</v>
      </c>
      <c r="B9" s="5" t="s">
        <v>4096</v>
      </c>
      <c r="C9" s="12">
        <f>IFERROR(VLOOKUP(UPPER(CONCATENATE($B9," - ",$A9)),'[1]Segurados Civis'!$A$5:$H$2142,6,FALSE),"")</f>
        <v>155</v>
      </c>
      <c r="D9" s="12">
        <f>IFERROR(VLOOKUP(UPPER(CONCATENATE($B9," - ",$A9)),'[1]Segurados Civis'!$A$5:$H$2142,7,FALSE),"")</f>
        <v>43</v>
      </c>
      <c r="E9" s="12">
        <f>IFERROR(VLOOKUP(UPPER(CONCATENATE($B9," - ",$A9)),'[1]Segurados Civis'!$A$5:$H$2142,8,FALSE),"")</f>
        <v>7</v>
      </c>
      <c r="F9" s="12">
        <f t="shared" si="0"/>
        <v>205</v>
      </c>
      <c r="G9" s="5" t="s">
        <v>2</v>
      </c>
      <c r="H9" s="3">
        <v>0</v>
      </c>
      <c r="I9" s="3">
        <v>0</v>
      </c>
      <c r="J9" s="3">
        <v>0</v>
      </c>
      <c r="K9" s="3">
        <v>0</v>
      </c>
      <c r="M9" s="157">
        <f>COUNTIF(I2:I500,1)</f>
        <v>9</v>
      </c>
      <c r="N9" s="158"/>
      <c r="O9" s="159"/>
      <c r="P9" s="157">
        <f>COUNTIF(J2:J500,1)</f>
        <v>55</v>
      </c>
      <c r="Q9" s="158"/>
      <c r="R9" s="159"/>
    </row>
    <row r="10" spans="1:18" ht="15.75" thickBot="1" x14ac:dyDescent="0.3">
      <c r="A10" s="5" t="s">
        <v>3812</v>
      </c>
      <c r="B10" s="5" t="s">
        <v>4130</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3812</v>
      </c>
      <c r="B11" s="5" t="s">
        <v>4107</v>
      </c>
      <c r="C11" s="12">
        <f>IFERROR(VLOOKUP(UPPER(CONCATENATE($B11," - ",$A11)),'[1]Segurados Civis'!$A$5:$H$2142,6,FALSE),"")</f>
        <v>232</v>
      </c>
      <c r="D11" s="12">
        <f>IFERROR(VLOOKUP(UPPER(CONCATENATE($B11," - ",$A11)),'[1]Segurados Civis'!$A$5:$H$2142,7,FALSE),"")</f>
        <v>1</v>
      </c>
      <c r="E11" s="12">
        <f>IFERROR(VLOOKUP(UPPER(CONCATENATE($B11," - ",$A11)),'[1]Segurados Civis'!$A$5:$H$2142,8,FALSE),"")</f>
        <v>0</v>
      </c>
      <c r="F11" s="12">
        <f t="shared" si="0"/>
        <v>233</v>
      </c>
      <c r="G11" s="5" t="s">
        <v>2</v>
      </c>
      <c r="H11" s="3">
        <v>0</v>
      </c>
      <c r="I11" s="3">
        <v>0</v>
      </c>
      <c r="J11" s="3">
        <v>0</v>
      </c>
      <c r="K11" s="3">
        <v>0</v>
      </c>
      <c r="M11" s="164" t="s">
        <v>5352</v>
      </c>
      <c r="N11" s="176"/>
      <c r="O11" s="165"/>
    </row>
    <row r="12" spans="1:18" ht="15.75" thickBot="1" x14ac:dyDescent="0.3">
      <c r="A12" s="5" t="s">
        <v>3812</v>
      </c>
      <c r="B12" s="5" t="s">
        <v>3799</v>
      </c>
      <c r="C12" s="12">
        <f>IFERROR(VLOOKUP(UPPER(CONCATENATE($B12," - ",$A12)),'[1]Segurados Civis'!$A$5:$H$2142,6,FALSE),"")</f>
        <v>97</v>
      </c>
      <c r="D12" s="12">
        <f>IFERROR(VLOOKUP(UPPER(CONCATENATE($B12," - ",$A12)),'[1]Segurados Civis'!$A$5:$H$2142,7,FALSE),"")</f>
        <v>12</v>
      </c>
      <c r="E12" s="12">
        <f>IFERROR(VLOOKUP(UPPER(CONCATENATE($B12," - ",$A12)),'[1]Segurados Civis'!$A$5:$H$2142,8,FALSE),"")</f>
        <v>3</v>
      </c>
      <c r="F12" s="12">
        <f t="shared" si="0"/>
        <v>112</v>
      </c>
      <c r="G12" s="5" t="s">
        <v>2</v>
      </c>
      <c r="H12" s="3">
        <v>0</v>
      </c>
      <c r="I12" s="3">
        <v>0</v>
      </c>
      <c r="J12" s="3">
        <v>0</v>
      </c>
      <c r="K12" s="3">
        <v>0</v>
      </c>
      <c r="M12" s="166"/>
      <c r="N12" s="177"/>
      <c r="O12" s="167"/>
    </row>
    <row r="13" spans="1:18" ht="15.75" thickBot="1" x14ac:dyDescent="0.3">
      <c r="A13" s="5" t="s">
        <v>3812</v>
      </c>
      <c r="B13" s="5" t="s">
        <v>4142</v>
      </c>
      <c r="C13" s="12">
        <f>IFERROR(VLOOKUP(UPPER(CONCATENATE($B13," - ",$A13)),'[1]Segurados Civis'!$A$5:$H$2142,6,FALSE),"")</f>
        <v>132</v>
      </c>
      <c r="D13" s="12">
        <f>IFERROR(VLOOKUP(UPPER(CONCATENATE($B13," - ",$A13)),'[1]Segurados Civis'!$A$5:$H$2142,7,FALSE),"")</f>
        <v>20</v>
      </c>
      <c r="E13" s="12">
        <f>IFERROR(VLOOKUP(UPPER(CONCATENATE($B13," - ",$A13)),'[1]Segurados Civis'!$A$5:$H$2142,8,FALSE),"")</f>
        <v>3</v>
      </c>
      <c r="F13" s="12">
        <f t="shared" si="0"/>
        <v>155</v>
      </c>
      <c r="G13" s="5" t="s">
        <v>2</v>
      </c>
      <c r="H13" s="3">
        <v>1</v>
      </c>
      <c r="I13" s="3">
        <v>1</v>
      </c>
      <c r="J13" s="3">
        <v>1</v>
      </c>
      <c r="K13" s="3">
        <v>0</v>
      </c>
      <c r="M13" s="157">
        <f>COUNTIF(K2:K500,1)</f>
        <v>2</v>
      </c>
      <c r="N13" s="158"/>
      <c r="O13" s="159"/>
    </row>
    <row r="14" spans="1:18" x14ac:dyDescent="0.25">
      <c r="A14" s="5" t="s">
        <v>3812</v>
      </c>
      <c r="B14" s="5" t="s">
        <v>4074</v>
      </c>
      <c r="C14" s="12">
        <f>IFERROR(VLOOKUP(UPPER(CONCATENATE($B14," - ",$A14)),'[1]Segurados Civis'!$A$5:$H$2142,6,FALSE),"")</f>
        <v>2789</v>
      </c>
      <c r="D14" s="12">
        <f>IFERROR(VLOOKUP(UPPER(CONCATENATE($B14," - ",$A14)),'[1]Segurados Civis'!$A$5:$H$2142,7,FALSE),"")</f>
        <v>575</v>
      </c>
      <c r="E14" s="12">
        <f>IFERROR(VLOOKUP(UPPER(CONCATENATE($B14," - ",$A14)),'[1]Segurados Civis'!$A$5:$H$2142,8,FALSE),"")</f>
        <v>98</v>
      </c>
      <c r="F14" s="12">
        <f t="shared" si="0"/>
        <v>3462</v>
      </c>
      <c r="G14" s="5" t="s">
        <v>2</v>
      </c>
      <c r="H14" s="3">
        <v>0</v>
      </c>
      <c r="I14" s="3">
        <v>0</v>
      </c>
      <c r="J14" s="3">
        <v>0</v>
      </c>
      <c r="K14" s="3">
        <v>0</v>
      </c>
    </row>
    <row r="15" spans="1:18" x14ac:dyDescent="0.25">
      <c r="A15" s="5" t="s">
        <v>3812</v>
      </c>
      <c r="B15" s="5" t="s">
        <v>3866</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3812</v>
      </c>
      <c r="B16" s="5" t="s">
        <v>4124</v>
      </c>
      <c r="C16" s="12">
        <f>IFERROR(VLOOKUP(UPPER(CONCATENATE($B16," - ",$A16)),'[1]Segurados Civis'!$A$5:$H$2142,6,FALSE),"")</f>
        <v>212</v>
      </c>
      <c r="D16" s="12">
        <f>IFERROR(VLOOKUP(UPPER(CONCATENATE($B16," - ",$A16)),'[1]Segurados Civis'!$A$5:$H$2142,7,FALSE),"")</f>
        <v>21</v>
      </c>
      <c r="E16" s="12">
        <f>IFERROR(VLOOKUP(UPPER(CONCATENATE($B16," - ",$A16)),'[1]Segurados Civis'!$A$5:$H$2142,8,FALSE),"")</f>
        <v>14</v>
      </c>
      <c r="F16" s="12">
        <f t="shared" si="0"/>
        <v>247</v>
      </c>
      <c r="G16" s="5" t="s">
        <v>2</v>
      </c>
      <c r="H16" s="3">
        <v>0</v>
      </c>
      <c r="I16" s="3">
        <v>0</v>
      </c>
      <c r="J16" s="3">
        <v>0</v>
      </c>
      <c r="K16" s="3">
        <v>0</v>
      </c>
    </row>
    <row r="17" spans="1:11" x14ac:dyDescent="0.25">
      <c r="A17" s="5" t="s">
        <v>3812</v>
      </c>
      <c r="B17" s="5" t="s">
        <v>4199</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3812</v>
      </c>
      <c r="B18" s="5" t="s">
        <v>4128</v>
      </c>
      <c r="C18" s="12">
        <f>IFERROR(VLOOKUP(UPPER(CONCATENATE($B18," - ",$A18)),'[1]Segurados Civis'!$A$5:$H$2142,6,FALSE),"")</f>
        <v>141</v>
      </c>
      <c r="D18" s="12">
        <f>IFERROR(VLOOKUP(UPPER(CONCATENATE($B18," - ",$A18)),'[1]Segurados Civis'!$A$5:$H$2142,7,FALSE),"")</f>
        <v>50</v>
      </c>
      <c r="E18" s="12">
        <f>IFERROR(VLOOKUP(UPPER(CONCATENATE($B18," - ",$A18)),'[1]Segurados Civis'!$A$5:$H$2142,8,FALSE),"")</f>
        <v>12</v>
      </c>
      <c r="F18" s="12">
        <f t="shared" si="0"/>
        <v>203</v>
      </c>
      <c r="G18" s="5" t="s">
        <v>2</v>
      </c>
      <c r="H18" s="3">
        <v>1</v>
      </c>
      <c r="I18" s="3">
        <v>0</v>
      </c>
      <c r="J18" s="3">
        <v>0</v>
      </c>
      <c r="K18" s="3">
        <v>0</v>
      </c>
    </row>
    <row r="19" spans="1:11" x14ac:dyDescent="0.25">
      <c r="A19" s="5" t="s">
        <v>3812</v>
      </c>
      <c r="B19" s="5" t="s">
        <v>3957</v>
      </c>
      <c r="C19" s="12">
        <f>IFERROR(VLOOKUP(UPPER(CONCATENATE($B19," - ",$A19)),'[1]Segurados Civis'!$A$5:$H$2142,6,FALSE),"")</f>
        <v>322</v>
      </c>
      <c r="D19" s="12">
        <f>IFERROR(VLOOKUP(UPPER(CONCATENATE($B19," - ",$A19)),'[1]Segurados Civis'!$A$5:$H$2142,7,FALSE),"")</f>
        <v>83</v>
      </c>
      <c r="E19" s="12">
        <f>IFERROR(VLOOKUP(UPPER(CONCATENATE($B19," - ",$A19)),'[1]Segurados Civis'!$A$5:$H$2142,8,FALSE),"")</f>
        <v>26</v>
      </c>
      <c r="F19" s="12">
        <f t="shared" si="0"/>
        <v>431</v>
      </c>
      <c r="G19" s="5" t="s">
        <v>2</v>
      </c>
      <c r="H19" s="3">
        <v>1</v>
      </c>
      <c r="I19" s="3">
        <v>0</v>
      </c>
      <c r="J19" s="3">
        <v>1</v>
      </c>
      <c r="K19" s="3">
        <v>0</v>
      </c>
    </row>
    <row r="20" spans="1:11" x14ac:dyDescent="0.25">
      <c r="A20" s="5" t="s">
        <v>3812</v>
      </c>
      <c r="B20" s="5" t="s">
        <v>3867</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c r="J20" s="3">
        <v>0</v>
      </c>
      <c r="K20" s="3">
        <v>0</v>
      </c>
    </row>
    <row r="21" spans="1:11" x14ac:dyDescent="0.25">
      <c r="A21" s="5" t="s">
        <v>3812</v>
      </c>
      <c r="B21" s="5" t="s">
        <v>3868</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3812</v>
      </c>
      <c r="B22" s="5" t="s">
        <v>4241</v>
      </c>
      <c r="C22" s="12">
        <f>IFERROR(VLOOKUP(UPPER(CONCATENATE($B22," - ",$A22)),'[1]Segurados Civis'!$A$5:$H$2142,6,FALSE),"")</f>
        <v>240</v>
      </c>
      <c r="D22" s="12">
        <f>IFERROR(VLOOKUP(UPPER(CONCATENATE($B22," - ",$A22)),'[1]Segurados Civis'!$A$5:$H$2142,7,FALSE),"")</f>
        <v>40</v>
      </c>
      <c r="E22" s="12">
        <f>IFERROR(VLOOKUP(UPPER(CONCATENATE($B22," - ",$A22)),'[1]Segurados Civis'!$A$5:$H$2142,8,FALSE),"")</f>
        <v>5</v>
      </c>
      <c r="F22" s="12">
        <f t="shared" si="0"/>
        <v>285</v>
      </c>
      <c r="G22" s="5" t="s">
        <v>2</v>
      </c>
      <c r="H22" s="3">
        <v>1</v>
      </c>
      <c r="I22" s="3">
        <v>0</v>
      </c>
      <c r="J22" s="3">
        <v>0</v>
      </c>
      <c r="K22" s="3">
        <v>0</v>
      </c>
    </row>
    <row r="23" spans="1:11" x14ac:dyDescent="0.25">
      <c r="A23" s="5" t="s">
        <v>3812</v>
      </c>
      <c r="B23" s="5" t="s">
        <v>4165</v>
      </c>
      <c r="C23" s="12">
        <f>IFERROR(VLOOKUP(UPPER(CONCATENATE($B23," - ",$A23)),'[1]Segurados Civis'!$A$5:$H$2142,6,FALSE),"")</f>
        <v>41</v>
      </c>
      <c r="D23" s="12">
        <f>IFERROR(VLOOKUP(UPPER(CONCATENATE($B23," - ",$A23)),'[1]Segurados Civis'!$A$5:$H$2142,7,FALSE),"")</f>
        <v>70</v>
      </c>
      <c r="E23" s="12">
        <f>IFERROR(VLOOKUP(UPPER(CONCATENATE($B23," - ",$A23)),'[1]Segurados Civis'!$A$5:$H$2142,8,FALSE),"")</f>
        <v>1</v>
      </c>
      <c r="F23" s="12">
        <f t="shared" si="0"/>
        <v>112</v>
      </c>
      <c r="G23" s="5" t="s">
        <v>2</v>
      </c>
      <c r="H23" s="3">
        <v>1</v>
      </c>
      <c r="I23" s="3">
        <v>0</v>
      </c>
      <c r="J23" s="3">
        <v>0</v>
      </c>
      <c r="K23" s="3">
        <v>0</v>
      </c>
    </row>
    <row r="24" spans="1:11" x14ac:dyDescent="0.25">
      <c r="A24" s="5" t="s">
        <v>3812</v>
      </c>
      <c r="B24" s="5" t="s">
        <v>4115</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3812</v>
      </c>
      <c r="B25" s="5" t="s">
        <v>4143</v>
      </c>
      <c r="C25" s="12">
        <f>IFERROR(VLOOKUP(UPPER(CONCATENATE($B25," - ",$A25)),'[1]Segurados Civis'!$A$5:$H$2142,6,FALSE),"")</f>
        <v>386</v>
      </c>
      <c r="D25" s="12">
        <f>IFERROR(VLOOKUP(UPPER(CONCATENATE($B25," - ",$A25)),'[1]Segurados Civis'!$A$5:$H$2142,7,FALSE),"")</f>
        <v>64</v>
      </c>
      <c r="E25" s="12">
        <f>IFERROR(VLOOKUP(UPPER(CONCATENATE($B25," - ",$A25)),'[1]Segurados Civis'!$A$5:$H$2142,8,FALSE),"")</f>
        <v>15</v>
      </c>
      <c r="F25" s="12">
        <f t="shared" si="0"/>
        <v>465</v>
      </c>
      <c r="G25" s="5" t="s">
        <v>2</v>
      </c>
      <c r="H25" s="3">
        <v>0</v>
      </c>
      <c r="I25" s="3">
        <v>0</v>
      </c>
      <c r="J25" s="3">
        <v>0</v>
      </c>
      <c r="K25" s="3">
        <v>0</v>
      </c>
    </row>
    <row r="26" spans="1:11" x14ac:dyDescent="0.25">
      <c r="A26" s="5" t="s">
        <v>3812</v>
      </c>
      <c r="B26" s="5" t="s">
        <v>4200</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3812</v>
      </c>
      <c r="B27" s="5" t="s">
        <v>4276</v>
      </c>
      <c r="C27" s="12">
        <f>IFERROR(VLOOKUP(UPPER(CONCATENATE($B27," - ",$A27)),'[1]Segurados Civis'!$A$5:$H$2142,6,FALSE),"")</f>
        <v>352</v>
      </c>
      <c r="D27" s="12">
        <f>IFERROR(VLOOKUP(UPPER(CONCATENATE($B27," - ",$A27)),'[1]Segurados Civis'!$A$5:$H$2142,7,FALSE),"")</f>
        <v>145</v>
      </c>
      <c r="E27" s="12">
        <f>IFERROR(VLOOKUP(UPPER(CONCATENATE($B27," - ",$A27)),'[1]Segurados Civis'!$A$5:$H$2142,8,FALSE),"")</f>
        <v>35</v>
      </c>
      <c r="F27" s="12">
        <f t="shared" si="0"/>
        <v>532</v>
      </c>
      <c r="G27" s="5" t="s">
        <v>2</v>
      </c>
      <c r="H27" s="3">
        <v>0</v>
      </c>
      <c r="I27" s="3">
        <v>0</v>
      </c>
      <c r="J27" s="3">
        <v>0</v>
      </c>
      <c r="K27" s="3">
        <v>0</v>
      </c>
    </row>
    <row r="28" spans="1:11" x14ac:dyDescent="0.25">
      <c r="A28" s="5" t="s">
        <v>3812</v>
      </c>
      <c r="B28" s="5" t="s">
        <v>4218</v>
      </c>
      <c r="C28" s="12">
        <f>IFERROR(VLOOKUP(UPPER(CONCATENATE($B28," - ",$A28)),'[1]Segurados Civis'!$A$5:$H$2142,6,FALSE),"")</f>
        <v>383</v>
      </c>
      <c r="D28" s="12">
        <f>IFERROR(VLOOKUP(UPPER(CONCATENATE($B28," - ",$A28)),'[1]Segurados Civis'!$A$5:$H$2142,7,FALSE),"")</f>
        <v>55</v>
      </c>
      <c r="E28" s="12">
        <f>IFERROR(VLOOKUP(UPPER(CONCATENATE($B28," - ",$A28)),'[1]Segurados Civis'!$A$5:$H$2142,8,FALSE),"")</f>
        <v>11</v>
      </c>
      <c r="F28" s="12">
        <f t="shared" si="0"/>
        <v>449</v>
      </c>
      <c r="G28" s="5" t="s">
        <v>2</v>
      </c>
      <c r="H28" s="3">
        <v>0</v>
      </c>
      <c r="I28" s="3">
        <v>0</v>
      </c>
      <c r="J28" s="3">
        <v>0</v>
      </c>
      <c r="K28" s="3">
        <v>0</v>
      </c>
    </row>
    <row r="29" spans="1:11" x14ac:dyDescent="0.25">
      <c r="A29" s="5" t="s">
        <v>3812</v>
      </c>
      <c r="B29" s="5" t="s">
        <v>4217</v>
      </c>
      <c r="C29" s="12">
        <f>IFERROR(VLOOKUP(UPPER(CONCATENATE($B29," - ",$A29)),'[1]Segurados Civis'!$A$5:$H$2142,6,FALSE),"")</f>
        <v>127</v>
      </c>
      <c r="D29" s="12">
        <f>IFERROR(VLOOKUP(UPPER(CONCATENATE($B29," - ",$A29)),'[1]Segurados Civis'!$A$5:$H$2142,7,FALSE),"")</f>
        <v>52</v>
      </c>
      <c r="E29" s="12">
        <f>IFERROR(VLOOKUP(UPPER(CONCATENATE($B29," - ",$A29)),'[1]Segurados Civis'!$A$5:$H$2142,8,FALSE),"")</f>
        <v>4</v>
      </c>
      <c r="F29" s="12">
        <f t="shared" si="0"/>
        <v>183</v>
      </c>
      <c r="G29" s="5" t="s">
        <v>2</v>
      </c>
      <c r="H29" s="3">
        <v>0</v>
      </c>
      <c r="I29" s="3">
        <v>0</v>
      </c>
      <c r="J29" s="3">
        <v>0</v>
      </c>
      <c r="K29" s="3">
        <v>0</v>
      </c>
    </row>
    <row r="30" spans="1:11" x14ac:dyDescent="0.25">
      <c r="A30" s="5" t="s">
        <v>3812</v>
      </c>
      <c r="B30" s="5" t="s">
        <v>3869</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v>0</v>
      </c>
      <c r="K30" s="3">
        <v>0</v>
      </c>
    </row>
    <row r="31" spans="1:11" x14ac:dyDescent="0.25">
      <c r="A31" s="5" t="s">
        <v>3812</v>
      </c>
      <c r="B31" s="5" t="s">
        <v>4116</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3812</v>
      </c>
      <c r="B32" s="5" t="s">
        <v>3870</v>
      </c>
      <c r="C32" s="12">
        <f>IFERROR(VLOOKUP(UPPER(CONCATENATE($B32," - ",$A32)),'[1]Segurados Civis'!$A$5:$H$2142,6,FALSE),"")</f>
        <v>2788</v>
      </c>
      <c r="D32" s="12">
        <f>IFERROR(VLOOKUP(UPPER(CONCATENATE($B32," - ",$A32)),'[1]Segurados Civis'!$A$5:$H$2142,7,FALSE),"")</f>
        <v>1124</v>
      </c>
      <c r="E32" s="12">
        <f>IFERROR(VLOOKUP(UPPER(CONCATENATE($B32," - ",$A32)),'[1]Segurados Civis'!$A$5:$H$2142,8,FALSE),"")</f>
        <v>221</v>
      </c>
      <c r="F32" s="12">
        <f t="shared" si="0"/>
        <v>4133</v>
      </c>
      <c r="G32" s="5" t="s">
        <v>2</v>
      </c>
      <c r="H32" s="3">
        <v>0</v>
      </c>
      <c r="I32" s="3">
        <v>0</v>
      </c>
      <c r="J32" s="3">
        <v>0</v>
      </c>
      <c r="K32" s="3">
        <v>0</v>
      </c>
    </row>
    <row r="33" spans="1:11" x14ac:dyDescent="0.25">
      <c r="A33" s="5" t="s">
        <v>3812</v>
      </c>
      <c r="B33" s="5" t="s">
        <v>3952</v>
      </c>
      <c r="C33" s="12">
        <f>IFERROR(VLOOKUP(UPPER(CONCATENATE($B33," - ",$A33)),'[1]Segurados Civis'!$A$5:$H$2142,6,FALSE),"")</f>
        <v>562</v>
      </c>
      <c r="D33" s="12">
        <f>IFERROR(VLOOKUP(UPPER(CONCATENATE($B33," - ",$A33)),'[1]Segurados Civis'!$A$5:$H$2142,7,FALSE),"")</f>
        <v>41</v>
      </c>
      <c r="E33" s="12">
        <f>IFERROR(VLOOKUP(UPPER(CONCATENATE($B33," - ",$A33)),'[1]Segurados Civis'!$A$5:$H$2142,8,FALSE),"")</f>
        <v>17</v>
      </c>
      <c r="F33" s="12">
        <f t="shared" si="0"/>
        <v>620</v>
      </c>
      <c r="G33" s="5" t="s">
        <v>2</v>
      </c>
      <c r="H33" s="3">
        <v>0</v>
      </c>
      <c r="I33" s="3">
        <v>0</v>
      </c>
      <c r="J33" s="3">
        <v>0</v>
      </c>
      <c r="K33" s="3">
        <v>0</v>
      </c>
    </row>
    <row r="34" spans="1:11" x14ac:dyDescent="0.25">
      <c r="A34" s="5" t="s">
        <v>3812</v>
      </c>
      <c r="B34" s="5" t="s">
        <v>3976</v>
      </c>
      <c r="C34" s="12">
        <f>IFERROR(VLOOKUP(UPPER(CONCATENATE($B34," - ",$A34)),'[1]Segurados Civis'!$A$5:$H$2142,6,FALSE),"")</f>
        <v>145</v>
      </c>
      <c r="D34" s="12">
        <f>IFERROR(VLOOKUP(UPPER(CONCATENATE($B34," - ",$A34)),'[1]Segurados Civis'!$A$5:$H$2142,7,FALSE),"")</f>
        <v>37</v>
      </c>
      <c r="E34" s="12">
        <f>IFERROR(VLOOKUP(UPPER(CONCATENATE($B34," - ",$A34)),'[1]Segurados Civis'!$A$5:$H$2142,8,FALSE),"")</f>
        <v>6</v>
      </c>
      <c r="F34" s="12">
        <f t="shared" si="0"/>
        <v>188</v>
      </c>
      <c r="G34" s="5" t="s">
        <v>2</v>
      </c>
      <c r="H34" s="3">
        <v>0</v>
      </c>
      <c r="I34" s="3">
        <v>0</v>
      </c>
      <c r="J34" s="3">
        <v>0</v>
      </c>
      <c r="K34" s="3">
        <v>0</v>
      </c>
    </row>
    <row r="35" spans="1:11" x14ac:dyDescent="0.25">
      <c r="A35" s="5" t="s">
        <v>3812</v>
      </c>
      <c r="B35" s="5" t="s">
        <v>3955</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v>0</v>
      </c>
      <c r="K35" s="3">
        <v>0</v>
      </c>
    </row>
    <row r="36" spans="1:11" x14ac:dyDescent="0.25">
      <c r="A36" s="5" t="s">
        <v>3812</v>
      </c>
      <c r="B36" s="5" t="s">
        <v>4278</v>
      </c>
      <c r="C36" s="12">
        <f>IFERROR(VLOOKUP(UPPER(CONCATENATE($B36," - ",$A36)),'[1]Segurados Civis'!$A$5:$H$2142,6,FALSE),"")</f>
        <v>227</v>
      </c>
      <c r="D36" s="12">
        <f>IFERROR(VLOOKUP(UPPER(CONCATENATE($B36," - ",$A36)),'[1]Segurados Civis'!$A$5:$H$2142,7,FALSE),"")</f>
        <v>9</v>
      </c>
      <c r="E36" s="12">
        <f>IFERROR(VLOOKUP(UPPER(CONCATENATE($B36," - ",$A36)),'[1]Segurados Civis'!$A$5:$H$2142,8,FALSE),"")</f>
        <v>5</v>
      </c>
      <c r="F36" s="12">
        <f t="shared" si="0"/>
        <v>241</v>
      </c>
      <c r="G36" s="5" t="s">
        <v>2</v>
      </c>
      <c r="H36" s="3">
        <v>0</v>
      </c>
      <c r="I36" s="3">
        <v>0</v>
      </c>
      <c r="J36" s="3">
        <v>0</v>
      </c>
      <c r="K36" s="3">
        <v>0</v>
      </c>
    </row>
    <row r="37" spans="1:11" x14ac:dyDescent="0.25">
      <c r="A37" s="5" t="s">
        <v>3812</v>
      </c>
      <c r="B37" s="5" t="s">
        <v>3917</v>
      </c>
      <c r="C37" s="12">
        <f>IFERROR(VLOOKUP(UPPER(CONCATENATE($B37," - ",$A37)),'[1]Segurados Civis'!$A$5:$H$2142,6,FALSE),"")</f>
        <v>126</v>
      </c>
      <c r="D37" s="12">
        <f>IFERROR(VLOOKUP(UPPER(CONCATENATE($B37," - ",$A37)),'[1]Segurados Civis'!$A$5:$H$2142,7,FALSE),"")</f>
        <v>11</v>
      </c>
      <c r="E37" s="12">
        <f>IFERROR(VLOOKUP(UPPER(CONCATENATE($B37," - ",$A37)),'[1]Segurados Civis'!$A$5:$H$2142,8,FALSE),"")</f>
        <v>7</v>
      </c>
      <c r="F37" s="12">
        <f t="shared" si="0"/>
        <v>144</v>
      </c>
      <c r="G37" s="5" t="s">
        <v>2</v>
      </c>
      <c r="H37" s="3">
        <v>0</v>
      </c>
      <c r="I37" s="3">
        <v>0</v>
      </c>
      <c r="J37" s="3">
        <v>0</v>
      </c>
      <c r="K37" s="3">
        <v>0</v>
      </c>
    </row>
    <row r="38" spans="1:11" x14ac:dyDescent="0.25">
      <c r="A38" s="5" t="s">
        <v>3812</v>
      </c>
      <c r="B38" s="5" t="s">
        <v>3871</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3812</v>
      </c>
      <c r="B39" s="5" t="s">
        <v>3912</v>
      </c>
      <c r="C39" s="12">
        <f>IFERROR(VLOOKUP(UPPER(CONCATENATE($B39," - ",$A39)),'[1]Segurados Civis'!$A$5:$H$2142,6,FALSE),"")</f>
        <v>226</v>
      </c>
      <c r="D39" s="12">
        <f>IFERROR(VLOOKUP(UPPER(CONCATENATE($B39," - ",$A39)),'[1]Segurados Civis'!$A$5:$H$2142,7,FALSE),"")</f>
        <v>85</v>
      </c>
      <c r="E39" s="12">
        <f>IFERROR(VLOOKUP(UPPER(CONCATENATE($B39," - ",$A39)),'[1]Segurados Civis'!$A$5:$H$2142,8,FALSE),"")</f>
        <v>30</v>
      </c>
      <c r="F39" s="12">
        <f t="shared" si="0"/>
        <v>341</v>
      </c>
      <c r="G39" s="5" t="s">
        <v>2</v>
      </c>
      <c r="H39" s="3">
        <v>0</v>
      </c>
      <c r="I39" s="3">
        <v>0</v>
      </c>
      <c r="J39" s="3">
        <v>0</v>
      </c>
      <c r="K39" s="3">
        <v>0</v>
      </c>
    </row>
    <row r="40" spans="1:11" x14ac:dyDescent="0.25">
      <c r="A40" s="5" t="s">
        <v>3812</v>
      </c>
      <c r="B40" s="5" t="s">
        <v>3967</v>
      </c>
      <c r="C40" s="12">
        <f>IFERROR(VLOOKUP(UPPER(CONCATENATE($B40," - ",$A40)),'[1]Segurados Civis'!$A$5:$H$2142,6,FALSE),"")</f>
        <v>69</v>
      </c>
      <c r="D40" s="12">
        <f>IFERROR(VLOOKUP(UPPER(CONCATENATE($B40," - ",$A40)),'[1]Segurados Civis'!$A$5:$H$2142,7,FALSE),"")</f>
        <v>14</v>
      </c>
      <c r="E40" s="12">
        <f>IFERROR(VLOOKUP(UPPER(CONCATENATE($B40," - ",$A40)),'[1]Segurados Civis'!$A$5:$H$2142,8,FALSE),"")</f>
        <v>2</v>
      </c>
      <c r="F40" s="12">
        <f t="shared" si="0"/>
        <v>85</v>
      </c>
      <c r="G40" s="5" t="s">
        <v>2</v>
      </c>
      <c r="H40" s="3">
        <v>0</v>
      </c>
      <c r="I40" s="3">
        <v>0</v>
      </c>
      <c r="J40" s="3">
        <v>0</v>
      </c>
      <c r="K40" s="3">
        <v>0</v>
      </c>
    </row>
    <row r="41" spans="1:11" x14ac:dyDescent="0.25">
      <c r="A41" s="5" t="s">
        <v>3812</v>
      </c>
      <c r="B41" s="5" t="s">
        <v>4171</v>
      </c>
      <c r="C41" s="12">
        <f>IFERROR(VLOOKUP(UPPER(CONCATENATE($B41," - ",$A41)),'[1]Segurados Civis'!$A$5:$H$2142,6,FALSE),"")</f>
        <v>120</v>
      </c>
      <c r="D41" s="12">
        <f>IFERROR(VLOOKUP(UPPER(CONCATENATE($B41," - ",$A41)),'[1]Segurados Civis'!$A$5:$H$2142,7,FALSE),"")</f>
        <v>14</v>
      </c>
      <c r="E41" s="12">
        <f>IFERROR(VLOOKUP(UPPER(CONCATENATE($B41," - ",$A41)),'[1]Segurados Civis'!$A$5:$H$2142,8,FALSE),"")</f>
        <v>12</v>
      </c>
      <c r="F41" s="12">
        <f t="shared" si="0"/>
        <v>146</v>
      </c>
      <c r="G41" s="5" t="s">
        <v>2</v>
      </c>
      <c r="H41" s="3">
        <v>0</v>
      </c>
      <c r="I41" s="3">
        <v>0</v>
      </c>
      <c r="J41" s="3">
        <v>0</v>
      </c>
      <c r="K41" s="3">
        <v>0</v>
      </c>
    </row>
    <row r="42" spans="1:11" x14ac:dyDescent="0.25">
      <c r="A42" s="5" t="s">
        <v>3812</v>
      </c>
      <c r="B42" s="5" t="s">
        <v>3279</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3812</v>
      </c>
      <c r="B43" s="5" t="s">
        <v>4188</v>
      </c>
      <c r="C43" s="12">
        <f>IFERROR(VLOOKUP(UPPER(CONCATENATE($B43," - ",$A43)),'[1]Segurados Civis'!$A$5:$H$2142,6,FALSE),"")</f>
        <v>283</v>
      </c>
      <c r="D43" s="12">
        <f>IFERROR(VLOOKUP(UPPER(CONCATENATE($B43," - ",$A43)),'[1]Segurados Civis'!$A$5:$H$2142,7,FALSE),"")</f>
        <v>95</v>
      </c>
      <c r="E43" s="12">
        <f>IFERROR(VLOOKUP(UPPER(CONCATENATE($B43," - ",$A43)),'[1]Segurados Civis'!$A$5:$H$2142,8,FALSE),"")</f>
        <v>20</v>
      </c>
      <c r="F43" s="12">
        <f t="shared" si="0"/>
        <v>398</v>
      </c>
      <c r="G43" s="5" t="s">
        <v>2</v>
      </c>
      <c r="H43" s="3">
        <v>0</v>
      </c>
      <c r="I43" s="3">
        <v>0</v>
      </c>
      <c r="J43" s="3">
        <v>0</v>
      </c>
      <c r="K43" s="3">
        <v>0</v>
      </c>
    </row>
    <row r="44" spans="1:11" x14ac:dyDescent="0.25">
      <c r="A44" s="5" t="s">
        <v>3812</v>
      </c>
      <c r="B44" s="5" t="s">
        <v>4086</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3812</v>
      </c>
      <c r="B45" s="5" t="s">
        <v>4015</v>
      </c>
      <c r="C45" s="12">
        <f>IFERROR(VLOOKUP(UPPER(CONCATENATE($B45," - ",$A45)),'[1]Segurados Civis'!$A$5:$H$2142,6,FALSE),"")</f>
        <v>1936</v>
      </c>
      <c r="D45" s="12">
        <f>IFERROR(VLOOKUP(UPPER(CONCATENATE($B45," - ",$A45)),'[1]Segurados Civis'!$A$5:$H$2142,7,FALSE),"")</f>
        <v>1191</v>
      </c>
      <c r="E45" s="12">
        <f>IFERROR(VLOOKUP(UPPER(CONCATENATE($B45," - ",$A45)),'[1]Segurados Civis'!$A$5:$H$2142,8,FALSE),"")</f>
        <v>135</v>
      </c>
      <c r="F45" s="12">
        <f t="shared" si="0"/>
        <v>3262</v>
      </c>
      <c r="G45" s="5" t="s">
        <v>2</v>
      </c>
      <c r="H45" s="3">
        <v>1</v>
      </c>
      <c r="I45" s="3">
        <v>0</v>
      </c>
      <c r="J45" s="3">
        <v>0</v>
      </c>
      <c r="K45" s="3">
        <v>0</v>
      </c>
    </row>
    <row r="46" spans="1:11" x14ac:dyDescent="0.25">
      <c r="A46" s="5" t="s">
        <v>3812</v>
      </c>
      <c r="B46" s="5" t="s">
        <v>4021</v>
      </c>
      <c r="C46" s="12">
        <f>IFERROR(VLOOKUP(UPPER(CONCATENATE($B46," - ",$A46)),'[1]Segurados Civis'!$A$5:$H$2142,6,FALSE),"")</f>
        <v>162</v>
      </c>
      <c r="D46" s="12">
        <f>IFERROR(VLOOKUP(UPPER(CONCATENATE($B46," - ",$A46)),'[1]Segurados Civis'!$A$5:$H$2142,7,FALSE),"")</f>
        <v>11</v>
      </c>
      <c r="E46" s="12">
        <f>IFERROR(VLOOKUP(UPPER(CONCATENATE($B46," - ",$A46)),'[1]Segurados Civis'!$A$5:$H$2142,8,FALSE),"")</f>
        <v>6</v>
      </c>
      <c r="F46" s="12">
        <f t="shared" si="0"/>
        <v>179</v>
      </c>
      <c r="G46" s="5" t="s">
        <v>2</v>
      </c>
      <c r="H46" s="3">
        <v>1</v>
      </c>
      <c r="I46" s="3">
        <v>0</v>
      </c>
      <c r="J46" s="3">
        <v>1</v>
      </c>
      <c r="K46" s="3">
        <v>0</v>
      </c>
    </row>
    <row r="47" spans="1:11" x14ac:dyDescent="0.25">
      <c r="A47" s="5" t="s">
        <v>3812</v>
      </c>
      <c r="B47" s="5" t="s">
        <v>4144</v>
      </c>
      <c r="C47" s="12">
        <f>IFERROR(VLOOKUP(UPPER(CONCATENATE($B47," - ",$A47)),'[1]Segurados Civis'!$A$5:$H$2142,6,FALSE),"")</f>
        <v>217</v>
      </c>
      <c r="D47" s="12">
        <f>IFERROR(VLOOKUP(UPPER(CONCATENATE($B47," - ",$A47)),'[1]Segurados Civis'!$A$5:$H$2142,7,FALSE),"")</f>
        <v>64</v>
      </c>
      <c r="E47" s="12">
        <f>IFERROR(VLOOKUP(UPPER(CONCATENATE($B47," - ",$A47)),'[1]Segurados Civis'!$A$5:$H$2142,8,FALSE),"")</f>
        <v>17</v>
      </c>
      <c r="F47" s="12">
        <f t="shared" si="0"/>
        <v>298</v>
      </c>
      <c r="G47" s="5" t="s">
        <v>2</v>
      </c>
      <c r="H47" s="3">
        <v>0</v>
      </c>
      <c r="I47" s="3">
        <v>0</v>
      </c>
      <c r="J47" s="1">
        <v>0</v>
      </c>
      <c r="K47" s="3">
        <v>0</v>
      </c>
    </row>
    <row r="48" spans="1:11" x14ac:dyDescent="0.25">
      <c r="A48" s="5" t="s">
        <v>3812</v>
      </c>
      <c r="B48" s="5" t="s">
        <v>3872</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3812</v>
      </c>
      <c r="B49" s="5" t="s">
        <v>3858</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3812</v>
      </c>
      <c r="B50" s="5" t="s">
        <v>4087</v>
      </c>
      <c r="C50" s="12">
        <f>IFERROR(VLOOKUP(UPPER(CONCATENATE($B50," - ",$A50)),'[1]Segurados Civis'!$A$5:$H$2142,6,FALSE),"")</f>
        <v>85</v>
      </c>
      <c r="D50" s="12">
        <f>IFERROR(VLOOKUP(UPPER(CONCATENATE($B50," - ",$A50)),'[1]Segurados Civis'!$A$5:$H$2142,7,FALSE),"")</f>
        <v>19</v>
      </c>
      <c r="E50" s="12">
        <f>IFERROR(VLOOKUP(UPPER(CONCATENATE($B50," - ",$A50)),'[1]Segurados Civis'!$A$5:$H$2142,8,FALSE),"")</f>
        <v>7</v>
      </c>
      <c r="F50" s="12">
        <f t="shared" si="0"/>
        <v>111</v>
      </c>
      <c r="G50" s="5" t="s">
        <v>2</v>
      </c>
      <c r="H50" s="3">
        <v>0</v>
      </c>
      <c r="I50" s="3">
        <v>0</v>
      </c>
      <c r="J50" s="3">
        <v>1</v>
      </c>
      <c r="K50" s="3">
        <v>0</v>
      </c>
    </row>
    <row r="51" spans="1:11" x14ac:dyDescent="0.25">
      <c r="A51" s="5" t="s">
        <v>3812</v>
      </c>
      <c r="B51" s="5" t="s">
        <v>2744</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1">
        <v>0</v>
      </c>
      <c r="K51" s="3">
        <v>0</v>
      </c>
    </row>
    <row r="52" spans="1:11" x14ac:dyDescent="0.25">
      <c r="A52" s="5" t="s">
        <v>3812</v>
      </c>
      <c r="B52" s="5" t="s">
        <v>4083</v>
      </c>
      <c r="C52" s="12">
        <f>IFERROR(VLOOKUP(UPPER(CONCATENATE($B52," - ",$A52)),'[1]Segurados Civis'!$A$5:$H$2142,6,FALSE),"")</f>
        <v>333</v>
      </c>
      <c r="D52" s="12">
        <f>IFERROR(VLOOKUP(UPPER(CONCATENATE($B52," - ",$A52)),'[1]Segurados Civis'!$A$5:$H$2142,7,FALSE),"")</f>
        <v>91</v>
      </c>
      <c r="E52" s="12">
        <f>IFERROR(VLOOKUP(UPPER(CONCATENATE($B52," - ",$A52)),'[1]Segurados Civis'!$A$5:$H$2142,8,FALSE),"")</f>
        <v>13</v>
      </c>
      <c r="F52" s="12">
        <f t="shared" si="0"/>
        <v>437</v>
      </c>
      <c r="G52" s="5" t="s">
        <v>2</v>
      </c>
      <c r="H52" s="3">
        <v>0</v>
      </c>
      <c r="I52" s="3">
        <v>0</v>
      </c>
      <c r="J52" s="3">
        <v>0</v>
      </c>
      <c r="K52" s="3">
        <v>0</v>
      </c>
    </row>
    <row r="53" spans="1:11" x14ac:dyDescent="0.25">
      <c r="A53" s="5" t="s">
        <v>3812</v>
      </c>
      <c r="B53" s="5" t="s">
        <v>3844</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3812</v>
      </c>
      <c r="B54" s="5" t="s">
        <v>4172</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3812</v>
      </c>
      <c r="B55" s="5" t="s">
        <v>4022</v>
      </c>
      <c r="C55" s="12">
        <f>IFERROR(VLOOKUP(UPPER(CONCATENATE($B55," - ",$A55)),'[1]Segurados Civis'!$A$5:$H$2142,6,FALSE),"")</f>
        <v>165</v>
      </c>
      <c r="D55" s="12">
        <f>IFERROR(VLOOKUP(UPPER(CONCATENATE($B55," - ",$A55)),'[1]Segurados Civis'!$A$5:$H$2142,7,FALSE),"")</f>
        <v>55</v>
      </c>
      <c r="E55" s="12">
        <f>IFERROR(VLOOKUP(UPPER(CONCATENATE($B55," - ",$A55)),'[1]Segurados Civis'!$A$5:$H$2142,8,FALSE),"")</f>
        <v>12</v>
      </c>
      <c r="F55" s="12">
        <f t="shared" si="0"/>
        <v>232</v>
      </c>
      <c r="G55" s="5" t="s">
        <v>2</v>
      </c>
      <c r="H55" s="3">
        <v>0</v>
      </c>
      <c r="I55" s="3">
        <v>0</v>
      </c>
      <c r="J55" s="3">
        <v>0</v>
      </c>
      <c r="K55" s="3">
        <v>0</v>
      </c>
    </row>
    <row r="56" spans="1:11" x14ac:dyDescent="0.25">
      <c r="A56" s="5" t="s">
        <v>3812</v>
      </c>
      <c r="B56" s="5" t="s">
        <v>4149</v>
      </c>
      <c r="C56" s="12">
        <f>IFERROR(VLOOKUP(UPPER(CONCATENATE($B56," - ",$A56)),'[1]Segurados Civis'!$A$5:$H$2142,6,FALSE),"")</f>
        <v>275</v>
      </c>
      <c r="D56" s="12">
        <f>IFERROR(VLOOKUP(UPPER(CONCATENATE($B56," - ",$A56)),'[1]Segurados Civis'!$A$5:$H$2142,7,FALSE),"")</f>
        <v>103</v>
      </c>
      <c r="E56" s="12">
        <f>IFERROR(VLOOKUP(UPPER(CONCATENATE($B56," - ",$A56)),'[1]Segurados Civis'!$A$5:$H$2142,8,FALSE),"")</f>
        <v>21</v>
      </c>
      <c r="F56" s="12">
        <f t="shared" si="0"/>
        <v>399</v>
      </c>
      <c r="G56" s="5" t="s">
        <v>2</v>
      </c>
      <c r="H56" s="3">
        <v>0</v>
      </c>
      <c r="I56" s="3">
        <v>0</v>
      </c>
      <c r="J56" s="3">
        <v>0</v>
      </c>
      <c r="K56" s="3">
        <v>0</v>
      </c>
    </row>
    <row r="57" spans="1:11" x14ac:dyDescent="0.25">
      <c r="A57" s="5" t="s">
        <v>3812</v>
      </c>
      <c r="B57" s="5" t="s">
        <v>4102</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3812</v>
      </c>
      <c r="B58" s="5" t="s">
        <v>4173</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v>0</v>
      </c>
      <c r="K58" s="3">
        <v>0</v>
      </c>
    </row>
    <row r="59" spans="1:11" x14ac:dyDescent="0.25">
      <c r="A59" s="5" t="s">
        <v>3812</v>
      </c>
      <c r="B59" s="5" t="s">
        <v>4193</v>
      </c>
      <c r="C59" s="12">
        <f>IFERROR(VLOOKUP(UPPER(CONCATENATE($B59," - ",$A59)),'[1]Segurados Civis'!$A$5:$H$2142,6,FALSE),"")</f>
        <v>108</v>
      </c>
      <c r="D59" s="12">
        <f>IFERROR(VLOOKUP(UPPER(CONCATENATE($B59," - ",$A59)),'[1]Segurados Civis'!$A$5:$H$2142,7,FALSE),"")</f>
        <v>39</v>
      </c>
      <c r="E59" s="12">
        <f>IFERROR(VLOOKUP(UPPER(CONCATENATE($B59," - ",$A59)),'[1]Segurados Civis'!$A$5:$H$2142,8,FALSE),"")</f>
        <v>9</v>
      </c>
      <c r="F59" s="12">
        <f t="shared" si="0"/>
        <v>156</v>
      </c>
      <c r="G59" s="5" t="s">
        <v>2</v>
      </c>
      <c r="H59" s="3">
        <v>0</v>
      </c>
      <c r="I59" s="3">
        <v>0</v>
      </c>
      <c r="J59" s="3">
        <v>0</v>
      </c>
      <c r="K59" s="3">
        <v>0</v>
      </c>
    </row>
    <row r="60" spans="1:11" x14ac:dyDescent="0.25">
      <c r="A60" s="5" t="s">
        <v>3812</v>
      </c>
      <c r="B60" s="5" t="s">
        <v>4006</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3812</v>
      </c>
      <c r="B61" s="5" t="s">
        <v>3824</v>
      </c>
      <c r="C61" s="12">
        <f>IFERROR(VLOOKUP(UPPER(CONCATENATE($B61," - ",$A61)),'[1]Segurados Civis'!$A$5:$H$2142,6,FALSE),"")</f>
        <v>992</v>
      </c>
      <c r="D61" s="12">
        <f>IFERROR(VLOOKUP(UPPER(CONCATENATE($B61," - ",$A61)),'[1]Segurados Civis'!$A$5:$H$2142,7,FALSE),"")</f>
        <v>398</v>
      </c>
      <c r="E61" s="12">
        <f>IFERROR(VLOOKUP(UPPER(CONCATENATE($B61," - ",$A61)),'[1]Segurados Civis'!$A$5:$H$2142,8,FALSE),"")</f>
        <v>83</v>
      </c>
      <c r="F61" s="12">
        <f t="shared" si="0"/>
        <v>1473</v>
      </c>
      <c r="G61" s="5" t="s">
        <v>2</v>
      </c>
      <c r="H61" s="3">
        <v>0</v>
      </c>
      <c r="I61" s="3">
        <v>0</v>
      </c>
      <c r="J61" s="3">
        <v>0</v>
      </c>
      <c r="K61" s="3">
        <v>0</v>
      </c>
    </row>
    <row r="62" spans="1:11" x14ac:dyDescent="0.25">
      <c r="A62" s="5" t="s">
        <v>3812</v>
      </c>
      <c r="B62" s="5" t="s">
        <v>4161</v>
      </c>
      <c r="C62" s="12">
        <f>IFERROR(VLOOKUP(UPPER(CONCATENATE($B62," - ",$A62)),'[1]Segurados Civis'!$A$5:$H$2142,6,FALSE),"")</f>
        <v>394</v>
      </c>
      <c r="D62" s="12">
        <f>IFERROR(VLOOKUP(UPPER(CONCATENATE($B62," - ",$A62)),'[1]Segurados Civis'!$A$5:$H$2142,7,FALSE),"")</f>
        <v>79</v>
      </c>
      <c r="E62" s="12">
        <f>IFERROR(VLOOKUP(UPPER(CONCATENATE($B62," - ",$A62)),'[1]Segurados Civis'!$A$5:$H$2142,8,FALSE),"")</f>
        <v>33</v>
      </c>
      <c r="F62" s="12">
        <f t="shared" si="0"/>
        <v>506</v>
      </c>
      <c r="G62" s="5" t="s">
        <v>2</v>
      </c>
      <c r="H62" s="3">
        <v>0</v>
      </c>
      <c r="I62" s="3">
        <v>0</v>
      </c>
      <c r="J62" s="3">
        <v>0</v>
      </c>
      <c r="K62" s="3">
        <v>0</v>
      </c>
    </row>
    <row r="63" spans="1:11" x14ac:dyDescent="0.25">
      <c r="A63" s="5" t="s">
        <v>3812</v>
      </c>
      <c r="B63" s="5" t="s">
        <v>4283</v>
      </c>
      <c r="C63" s="12">
        <f>IFERROR(VLOOKUP(UPPER(CONCATENATE($B63," - ",$A63)),'[1]Segurados Civis'!$A$5:$H$2142,6,FALSE),"")</f>
        <v>1970</v>
      </c>
      <c r="D63" s="12">
        <f>IFERROR(VLOOKUP(UPPER(CONCATENATE($B63," - ",$A63)),'[1]Segurados Civis'!$A$5:$H$2142,7,FALSE),"")</f>
        <v>746</v>
      </c>
      <c r="E63" s="12">
        <f>IFERROR(VLOOKUP(UPPER(CONCATENATE($B63," - ",$A63)),'[1]Segurados Civis'!$A$5:$H$2142,8,FALSE),"")</f>
        <v>133</v>
      </c>
      <c r="F63" s="12">
        <f t="shared" si="0"/>
        <v>2849</v>
      </c>
      <c r="G63" s="5" t="s">
        <v>2</v>
      </c>
      <c r="H63" s="3">
        <v>0</v>
      </c>
      <c r="I63" s="3">
        <v>0</v>
      </c>
      <c r="J63" s="3">
        <v>0</v>
      </c>
      <c r="K63" s="3">
        <v>0</v>
      </c>
    </row>
    <row r="64" spans="1:11" x14ac:dyDescent="0.25">
      <c r="A64" s="5" t="s">
        <v>3812</v>
      </c>
      <c r="B64" s="5" t="s">
        <v>2868</v>
      </c>
      <c r="C64" s="12">
        <f>IFERROR(VLOOKUP(UPPER(CONCATENATE($B64," - ",$A64)),'[1]Segurados Civis'!$A$5:$H$2142,6,FALSE),"")</f>
        <v>3006</v>
      </c>
      <c r="D64" s="12">
        <f>IFERROR(VLOOKUP(UPPER(CONCATENATE($B64," - ",$A64)),'[1]Segurados Civis'!$A$5:$H$2142,7,FALSE),"")</f>
        <v>741</v>
      </c>
      <c r="E64" s="12">
        <f>IFERROR(VLOOKUP(UPPER(CONCATENATE($B64," - ",$A64)),'[1]Segurados Civis'!$A$5:$H$2142,8,FALSE),"")</f>
        <v>0</v>
      </c>
      <c r="F64" s="12">
        <f t="shared" si="0"/>
        <v>3747</v>
      </c>
      <c r="G64" s="5" t="s">
        <v>2</v>
      </c>
      <c r="H64" s="3">
        <v>0</v>
      </c>
      <c r="I64" s="3">
        <v>0</v>
      </c>
      <c r="J64" s="3">
        <v>0</v>
      </c>
      <c r="K64" s="3">
        <v>0</v>
      </c>
    </row>
    <row r="65" spans="1:11" x14ac:dyDescent="0.25">
      <c r="A65" s="5" t="s">
        <v>3812</v>
      </c>
      <c r="B65" s="5" t="s">
        <v>4042</v>
      </c>
      <c r="C65" s="12">
        <f>IFERROR(VLOOKUP(UPPER(CONCATENATE($B65," - ",$A65)),'[1]Segurados Civis'!$A$5:$H$2142,6,FALSE),"")</f>
        <v>162</v>
      </c>
      <c r="D65" s="12">
        <f>IFERROR(VLOOKUP(UPPER(CONCATENATE($B65," - ",$A65)),'[1]Segurados Civis'!$A$5:$H$2142,7,FALSE),"")</f>
        <v>42</v>
      </c>
      <c r="E65" s="12">
        <f>IFERROR(VLOOKUP(UPPER(CONCATENATE($B65," - ",$A65)),'[1]Segurados Civis'!$A$5:$H$2142,8,FALSE),"")</f>
        <v>13</v>
      </c>
      <c r="F65" s="12">
        <f t="shared" si="0"/>
        <v>217</v>
      </c>
      <c r="G65" s="5" t="s">
        <v>2</v>
      </c>
      <c r="H65" s="3">
        <v>0</v>
      </c>
      <c r="I65" s="3">
        <v>0</v>
      </c>
      <c r="J65" s="3">
        <v>0</v>
      </c>
      <c r="K65" s="3">
        <v>0</v>
      </c>
    </row>
    <row r="66" spans="1:11" x14ac:dyDescent="0.25">
      <c r="A66" s="5" t="s">
        <v>3812</v>
      </c>
      <c r="B66" s="5" t="s">
        <v>4037</v>
      </c>
      <c r="C66" s="12">
        <f>IFERROR(VLOOKUP(UPPER(CONCATENATE($B66," - ",$A66)),'[1]Segurados Civis'!$A$5:$H$2142,6,FALSE),"")</f>
        <v>188</v>
      </c>
      <c r="D66" s="12">
        <f>IFERROR(VLOOKUP(UPPER(CONCATENATE($B66," - ",$A66)),'[1]Segurados Civis'!$A$5:$H$2142,7,FALSE),"")</f>
        <v>84</v>
      </c>
      <c r="E66" s="12">
        <f>IFERROR(VLOOKUP(UPPER(CONCATENATE($B66," - ",$A66)),'[1]Segurados Civis'!$A$5:$H$2142,8,FALSE),"")</f>
        <v>16</v>
      </c>
      <c r="F66" s="12">
        <f t="shared" si="0"/>
        <v>288</v>
      </c>
      <c r="G66" s="5" t="s">
        <v>2</v>
      </c>
      <c r="H66" s="3">
        <v>0</v>
      </c>
      <c r="I66" s="3">
        <v>0</v>
      </c>
      <c r="J66" s="3">
        <v>0</v>
      </c>
      <c r="K66" s="3">
        <v>0</v>
      </c>
    </row>
    <row r="67" spans="1:11" x14ac:dyDescent="0.25">
      <c r="A67" s="5" t="s">
        <v>3812</v>
      </c>
      <c r="B67" s="5" t="s">
        <v>2583</v>
      </c>
      <c r="C67" s="12">
        <f>IFERROR(VLOOKUP(UPPER(CONCATENATE($B67," - ",$A67)),'[1]Segurados Civis'!$A$5:$H$2142,6,FALSE),"")</f>
        <v>167</v>
      </c>
      <c r="D67" s="12">
        <f>IFERROR(VLOOKUP(UPPER(CONCATENATE($B67," - ",$A67)),'[1]Segurados Civis'!$A$5:$H$2142,7,FALSE),"")</f>
        <v>35</v>
      </c>
      <c r="E67" s="12">
        <f>IFERROR(VLOOKUP(UPPER(CONCATENATE($B67," - ",$A67)),'[1]Segurados Civis'!$A$5:$H$2142,8,FALSE),"")</f>
        <v>10</v>
      </c>
      <c r="F67" s="12">
        <f t="shared" ref="F67:F130" si="1">IF(SUM(C67:E67)=0,"",SUM(C67:E67))</f>
        <v>212</v>
      </c>
      <c r="G67" s="5" t="s">
        <v>2</v>
      </c>
      <c r="H67" s="3">
        <v>0</v>
      </c>
      <c r="I67" s="3">
        <v>0</v>
      </c>
      <c r="J67" s="3">
        <v>0</v>
      </c>
      <c r="K67" s="3">
        <v>0</v>
      </c>
    </row>
    <row r="68" spans="1:11" x14ac:dyDescent="0.25">
      <c r="A68" s="5" t="s">
        <v>3812</v>
      </c>
      <c r="B68" s="5" t="s">
        <v>3827</v>
      </c>
      <c r="C68" s="12">
        <f>IFERROR(VLOOKUP(UPPER(CONCATENATE($B68," - ",$A68)),'[1]Segurados Civis'!$A$5:$H$2142,6,FALSE),"")</f>
        <v>1648</v>
      </c>
      <c r="D68" s="12">
        <f>IFERROR(VLOOKUP(UPPER(CONCATENATE($B68," - ",$A68)),'[1]Segurados Civis'!$A$5:$H$2142,7,FALSE),"")</f>
        <v>614</v>
      </c>
      <c r="E68" s="12">
        <f>IFERROR(VLOOKUP(UPPER(CONCATENATE($B68," - ",$A68)),'[1]Segurados Civis'!$A$5:$H$2142,8,FALSE),"")</f>
        <v>0</v>
      </c>
      <c r="F68" s="12">
        <f t="shared" si="1"/>
        <v>2262</v>
      </c>
      <c r="G68" s="5" t="s">
        <v>2</v>
      </c>
      <c r="H68" s="3">
        <v>0</v>
      </c>
      <c r="I68" s="3">
        <v>0</v>
      </c>
      <c r="J68" s="3">
        <v>0</v>
      </c>
      <c r="K68" s="3">
        <v>0</v>
      </c>
    </row>
    <row r="69" spans="1:11" x14ac:dyDescent="0.25">
      <c r="A69" s="5" t="s">
        <v>3812</v>
      </c>
      <c r="B69" s="5" t="s">
        <v>3873</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3812</v>
      </c>
      <c r="B70" s="5" t="s">
        <v>4117</v>
      </c>
      <c r="C70" s="12">
        <f>IFERROR(VLOOKUP(UPPER(CONCATENATE($B70," - ",$A70)),'[1]Segurados Civis'!$A$5:$H$2142,6,FALSE),"")</f>
        <v>228</v>
      </c>
      <c r="D70" s="12">
        <f>IFERROR(VLOOKUP(UPPER(CONCATENATE($B70," - ",$A70)),'[1]Segurados Civis'!$A$5:$H$2142,7,FALSE),"")</f>
        <v>39</v>
      </c>
      <c r="E70" s="12">
        <f>IFERROR(VLOOKUP(UPPER(CONCATENATE($B70," - ",$A70)),'[1]Segurados Civis'!$A$5:$H$2142,8,FALSE),"")</f>
        <v>9</v>
      </c>
      <c r="F70" s="12">
        <f t="shared" si="1"/>
        <v>276</v>
      </c>
      <c r="G70" s="5" t="s">
        <v>2</v>
      </c>
      <c r="H70" s="3">
        <v>1</v>
      </c>
      <c r="I70" s="3">
        <v>0</v>
      </c>
      <c r="J70" s="3">
        <v>1</v>
      </c>
      <c r="K70" s="3">
        <v>0</v>
      </c>
    </row>
    <row r="71" spans="1:11" x14ac:dyDescent="0.25">
      <c r="A71" s="5" t="s">
        <v>3812</v>
      </c>
      <c r="B71" s="5" t="s">
        <v>3874</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v>0</v>
      </c>
      <c r="K71" s="3">
        <v>0</v>
      </c>
    </row>
    <row r="72" spans="1:11" x14ac:dyDescent="0.25">
      <c r="A72" s="5" t="s">
        <v>3812</v>
      </c>
      <c r="B72" s="5" t="s">
        <v>4189</v>
      </c>
      <c r="C72" s="12">
        <f>IFERROR(VLOOKUP(UPPER(CONCATENATE($B72," - ",$A72)),'[1]Segurados Civis'!$A$5:$H$2142,6,FALSE),"")</f>
        <v>174</v>
      </c>
      <c r="D72" s="12">
        <f>IFERROR(VLOOKUP(UPPER(CONCATENATE($B72," - ",$A72)),'[1]Segurados Civis'!$A$5:$H$2142,7,FALSE),"")</f>
        <v>68</v>
      </c>
      <c r="E72" s="12">
        <f>IFERROR(VLOOKUP(UPPER(CONCATENATE($B72," - ",$A72)),'[1]Segurados Civis'!$A$5:$H$2142,8,FALSE),"")</f>
        <v>24</v>
      </c>
      <c r="F72" s="12">
        <f t="shared" si="1"/>
        <v>266</v>
      </c>
      <c r="G72" s="5" t="s">
        <v>2</v>
      </c>
      <c r="H72" s="3">
        <v>1</v>
      </c>
      <c r="I72" s="3">
        <v>0</v>
      </c>
      <c r="J72" s="3">
        <v>1</v>
      </c>
      <c r="K72" s="3">
        <v>0</v>
      </c>
    </row>
    <row r="73" spans="1:11" x14ac:dyDescent="0.25">
      <c r="A73" s="5" t="s">
        <v>3812</v>
      </c>
      <c r="B73" s="5" t="s">
        <v>3845</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3812</v>
      </c>
      <c r="B74" s="5" t="s">
        <v>4252</v>
      </c>
      <c r="C74" s="12">
        <f>IFERROR(VLOOKUP(UPPER(CONCATENATE($B74," - ",$A74)),'[1]Segurados Civis'!$A$5:$H$2142,6,FALSE),"")</f>
        <v>1898</v>
      </c>
      <c r="D74" s="12">
        <f>IFERROR(VLOOKUP(UPPER(CONCATENATE($B74," - ",$A74)),'[1]Segurados Civis'!$A$5:$H$2142,7,FALSE),"")</f>
        <v>580</v>
      </c>
      <c r="E74" s="12">
        <f>IFERROR(VLOOKUP(UPPER(CONCATENATE($B74," - ",$A74)),'[1]Segurados Civis'!$A$5:$H$2142,8,FALSE),"")</f>
        <v>108</v>
      </c>
      <c r="F74" s="12">
        <f t="shared" si="1"/>
        <v>2586</v>
      </c>
      <c r="G74" s="5" t="s">
        <v>2</v>
      </c>
      <c r="H74" s="3">
        <v>0</v>
      </c>
      <c r="I74" s="3">
        <v>0</v>
      </c>
      <c r="J74" s="3">
        <v>0</v>
      </c>
      <c r="K74" s="3">
        <v>0</v>
      </c>
    </row>
    <row r="75" spans="1:11" x14ac:dyDescent="0.25">
      <c r="A75" s="5" t="s">
        <v>3812</v>
      </c>
      <c r="B75" s="5" t="s">
        <v>3819</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v>0</v>
      </c>
      <c r="K75" s="3">
        <v>0</v>
      </c>
    </row>
    <row r="76" spans="1:11" x14ac:dyDescent="0.25">
      <c r="A76" s="5" t="s">
        <v>3812</v>
      </c>
      <c r="B76" s="5" t="s">
        <v>4045</v>
      </c>
      <c r="C76" s="12">
        <f>IFERROR(VLOOKUP(UPPER(CONCATENATE($B76," - ",$A76)),'[1]Segurados Civis'!$A$5:$H$2142,6,FALSE),"")</f>
        <v>113</v>
      </c>
      <c r="D76" s="12">
        <f>IFERROR(VLOOKUP(UPPER(CONCATENATE($B76," - ",$A76)),'[1]Segurados Civis'!$A$5:$H$2142,7,FALSE),"")</f>
        <v>44</v>
      </c>
      <c r="E76" s="12">
        <f>IFERROR(VLOOKUP(UPPER(CONCATENATE($B76," - ",$A76)),'[1]Segurados Civis'!$A$5:$H$2142,8,FALSE),"")</f>
        <v>13</v>
      </c>
      <c r="F76" s="12">
        <f t="shared" si="1"/>
        <v>170</v>
      </c>
      <c r="G76" s="5" t="s">
        <v>2</v>
      </c>
      <c r="H76" s="3">
        <v>0</v>
      </c>
      <c r="I76" s="3">
        <v>0</v>
      </c>
      <c r="J76" s="3">
        <v>0</v>
      </c>
      <c r="K76" s="3">
        <v>0</v>
      </c>
    </row>
    <row r="77" spans="1:11" x14ac:dyDescent="0.25">
      <c r="A77" s="5" t="s">
        <v>3812</v>
      </c>
      <c r="B77" s="5" t="s">
        <v>4018</v>
      </c>
      <c r="C77" s="12">
        <f>IFERROR(VLOOKUP(UPPER(CONCATENATE($B77," - ",$A77)),'[1]Segurados Civis'!$A$5:$H$2142,6,FALSE),"")</f>
        <v>432</v>
      </c>
      <c r="D77" s="12">
        <f>IFERROR(VLOOKUP(UPPER(CONCATENATE($B77," - ",$A77)),'[1]Segurados Civis'!$A$5:$H$2142,7,FALSE),"")</f>
        <v>195</v>
      </c>
      <c r="E77" s="12">
        <f>IFERROR(VLOOKUP(UPPER(CONCATENATE($B77," - ",$A77)),'[1]Segurados Civis'!$A$5:$H$2142,8,FALSE),"")</f>
        <v>36</v>
      </c>
      <c r="F77" s="12">
        <f t="shared" si="1"/>
        <v>663</v>
      </c>
      <c r="G77" s="5" t="s">
        <v>2</v>
      </c>
      <c r="H77" s="3">
        <v>0</v>
      </c>
      <c r="I77" s="3">
        <v>0</v>
      </c>
      <c r="J77" s="3">
        <v>1</v>
      </c>
      <c r="K77" s="3">
        <v>0</v>
      </c>
    </row>
    <row r="78" spans="1:11" x14ac:dyDescent="0.25">
      <c r="A78" s="5" t="s">
        <v>3812</v>
      </c>
      <c r="B78" s="5" t="s">
        <v>4053</v>
      </c>
      <c r="C78" s="12">
        <f>IFERROR(VLOOKUP(UPPER(CONCATENATE($B78," - ",$A78)),'[1]Segurados Civis'!$A$5:$H$2142,6,FALSE),"")</f>
        <v>197</v>
      </c>
      <c r="D78" s="12">
        <f>IFERROR(VLOOKUP(UPPER(CONCATENATE($B78," - ",$A78)),'[1]Segurados Civis'!$A$5:$H$2142,7,FALSE),"")</f>
        <v>58</v>
      </c>
      <c r="E78" s="12">
        <f>IFERROR(VLOOKUP(UPPER(CONCATENATE($B78," - ",$A78)),'[1]Segurados Civis'!$A$5:$H$2142,8,FALSE),"")</f>
        <v>16</v>
      </c>
      <c r="F78" s="12">
        <f t="shared" si="1"/>
        <v>271</v>
      </c>
      <c r="G78" s="5" t="s">
        <v>2</v>
      </c>
      <c r="H78" s="3">
        <v>0</v>
      </c>
      <c r="I78" s="3">
        <v>0</v>
      </c>
      <c r="J78" s="3">
        <v>0</v>
      </c>
      <c r="K78" s="3">
        <v>0</v>
      </c>
    </row>
    <row r="79" spans="1:11" x14ac:dyDescent="0.25">
      <c r="A79" s="5" t="s">
        <v>3812</v>
      </c>
      <c r="B79" s="5" t="s">
        <v>3832</v>
      </c>
      <c r="C79" s="12">
        <f>IFERROR(VLOOKUP(UPPER(CONCATENATE($B79," - ",$A79)),'[1]Segurados Civis'!$A$5:$H$2142,6,FALSE),"")</f>
        <v>336</v>
      </c>
      <c r="D79" s="12">
        <f>IFERROR(VLOOKUP(UPPER(CONCATENATE($B79," - ",$A79)),'[1]Segurados Civis'!$A$5:$H$2142,7,FALSE),"")</f>
        <v>0</v>
      </c>
      <c r="E79" s="12">
        <f>IFERROR(VLOOKUP(UPPER(CONCATENATE($B79," - ",$A79)),'[1]Segurados Civis'!$A$5:$H$2142,8,FALSE),"")</f>
        <v>0</v>
      </c>
      <c r="F79" s="12">
        <f t="shared" si="1"/>
        <v>336</v>
      </c>
      <c r="G79" s="5" t="s">
        <v>2</v>
      </c>
      <c r="H79" s="3">
        <v>0</v>
      </c>
      <c r="I79" s="3">
        <v>0</v>
      </c>
      <c r="J79" s="3">
        <v>0</v>
      </c>
      <c r="K79" s="3">
        <v>0</v>
      </c>
    </row>
    <row r="80" spans="1:11" x14ac:dyDescent="0.25">
      <c r="A80" s="5" t="s">
        <v>3812</v>
      </c>
      <c r="B80" s="5" t="s">
        <v>4025</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v>0</v>
      </c>
      <c r="K80" s="3">
        <v>0</v>
      </c>
    </row>
    <row r="81" spans="1:11" x14ac:dyDescent="0.25">
      <c r="A81" s="5" t="s">
        <v>3812</v>
      </c>
      <c r="B81" s="5" t="s">
        <v>3990</v>
      </c>
      <c r="C81" s="12">
        <f>IFERROR(VLOOKUP(UPPER(CONCATENATE($B81," - ",$A81)),'[1]Segurados Civis'!$A$5:$H$2142,6,FALSE),"")</f>
        <v>1147</v>
      </c>
      <c r="D81" s="12">
        <f>IFERROR(VLOOKUP(UPPER(CONCATENATE($B81," - ",$A81)),'[1]Segurados Civis'!$A$5:$H$2142,7,FALSE),"")</f>
        <v>251</v>
      </c>
      <c r="E81" s="12">
        <f>IFERROR(VLOOKUP(UPPER(CONCATENATE($B81," - ",$A81)),'[1]Segurados Civis'!$A$5:$H$2142,8,FALSE),"")</f>
        <v>0</v>
      </c>
      <c r="F81" s="12">
        <f t="shared" si="1"/>
        <v>1398</v>
      </c>
      <c r="G81" s="5" t="s">
        <v>2</v>
      </c>
      <c r="H81" s="3">
        <v>0</v>
      </c>
      <c r="I81" s="3">
        <v>0</v>
      </c>
      <c r="J81" s="3">
        <v>0</v>
      </c>
      <c r="K81" s="3">
        <v>0</v>
      </c>
    </row>
    <row r="82" spans="1:11" x14ac:dyDescent="0.25">
      <c r="A82" s="5" t="s">
        <v>3812</v>
      </c>
      <c r="B82" s="5" t="s">
        <v>4162</v>
      </c>
      <c r="C82" s="12">
        <f>IFERROR(VLOOKUP(UPPER(CONCATENATE($B82," - ",$A82)),'[1]Segurados Civis'!$A$5:$H$2142,6,FALSE),"")</f>
        <v>3834</v>
      </c>
      <c r="D82" s="12">
        <f>IFERROR(VLOOKUP(UPPER(CONCATENATE($B82," - ",$A82)),'[1]Segurados Civis'!$A$5:$H$2142,7,FALSE),"")</f>
        <v>2382</v>
      </c>
      <c r="E82" s="12">
        <f>IFERROR(VLOOKUP(UPPER(CONCATENATE($B82," - ",$A82)),'[1]Segurados Civis'!$A$5:$H$2142,8,FALSE),"")</f>
        <v>516</v>
      </c>
      <c r="F82" s="12">
        <f t="shared" si="1"/>
        <v>6732</v>
      </c>
      <c r="G82" s="5" t="s">
        <v>2</v>
      </c>
      <c r="H82" s="3">
        <v>0</v>
      </c>
      <c r="I82" s="3">
        <v>0</v>
      </c>
      <c r="J82" s="3">
        <v>0</v>
      </c>
      <c r="K82" s="3">
        <v>0</v>
      </c>
    </row>
    <row r="83" spans="1:11" x14ac:dyDescent="0.25">
      <c r="A83" s="5" t="s">
        <v>3812</v>
      </c>
      <c r="B83" s="5" t="s">
        <v>3973</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v>0</v>
      </c>
      <c r="K83" s="3">
        <v>0</v>
      </c>
    </row>
    <row r="84" spans="1:11" x14ac:dyDescent="0.25">
      <c r="A84" s="5" t="s">
        <v>3812</v>
      </c>
      <c r="B84" s="5" t="s">
        <v>3983</v>
      </c>
      <c r="C84" s="12">
        <f>IFERROR(VLOOKUP(UPPER(CONCATENATE($B84," - ",$A84)),'[1]Segurados Civis'!$A$5:$H$2142,6,FALSE),"")</f>
        <v>99</v>
      </c>
      <c r="D84" s="12">
        <f>IFERROR(VLOOKUP(UPPER(CONCATENATE($B84," - ",$A84)),'[1]Segurados Civis'!$A$5:$H$2142,7,FALSE),"")</f>
        <v>0</v>
      </c>
      <c r="E84" s="12">
        <f>IFERROR(VLOOKUP(UPPER(CONCATENATE($B84," - ",$A84)),'[1]Segurados Civis'!$A$5:$H$2142,8,FALSE),"")</f>
        <v>0</v>
      </c>
      <c r="F84" s="12">
        <f t="shared" si="1"/>
        <v>99</v>
      </c>
      <c r="G84" s="5" t="s">
        <v>2</v>
      </c>
      <c r="H84" s="3">
        <v>0</v>
      </c>
      <c r="I84" s="3">
        <v>0</v>
      </c>
      <c r="J84" s="3">
        <v>0</v>
      </c>
      <c r="K84" s="3">
        <v>0</v>
      </c>
    </row>
    <row r="85" spans="1:11" x14ac:dyDescent="0.25">
      <c r="A85" s="5" t="s">
        <v>3812</v>
      </c>
      <c r="B85" s="5" t="s">
        <v>3836</v>
      </c>
      <c r="C85" s="12">
        <f>IFERROR(VLOOKUP(UPPER(CONCATENATE($B85," - ",$A85)),'[1]Segurados Civis'!$A$5:$H$2142,6,FALSE),"")</f>
        <v>1304</v>
      </c>
      <c r="D85" s="12">
        <f>IFERROR(VLOOKUP(UPPER(CONCATENATE($B85," - ",$A85)),'[1]Segurados Civis'!$A$5:$H$2142,7,FALSE),"")</f>
        <v>341</v>
      </c>
      <c r="E85" s="12">
        <f>IFERROR(VLOOKUP(UPPER(CONCATENATE($B85," - ",$A85)),'[1]Segurados Civis'!$A$5:$H$2142,8,FALSE),"")</f>
        <v>32</v>
      </c>
      <c r="F85" s="12">
        <f t="shared" si="1"/>
        <v>1677</v>
      </c>
      <c r="G85" s="5" t="s">
        <v>2</v>
      </c>
      <c r="H85" s="3">
        <v>1</v>
      </c>
      <c r="I85" s="3">
        <v>0</v>
      </c>
      <c r="J85" s="3">
        <v>0</v>
      </c>
      <c r="K85" s="3">
        <v>0</v>
      </c>
    </row>
    <row r="86" spans="1:11" x14ac:dyDescent="0.25">
      <c r="A86" s="5" t="s">
        <v>3812</v>
      </c>
      <c r="B86" s="5" t="s">
        <v>4267</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2</v>
      </c>
      <c r="H86" s="3">
        <v>0</v>
      </c>
      <c r="I86" s="3">
        <v>0</v>
      </c>
      <c r="J86" s="3">
        <v>0</v>
      </c>
      <c r="K86" s="3">
        <v>0</v>
      </c>
    </row>
    <row r="87" spans="1:11" x14ac:dyDescent="0.25">
      <c r="A87" s="5" t="s">
        <v>3812</v>
      </c>
      <c r="B87" s="5" t="s">
        <v>3875</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v>0</v>
      </c>
      <c r="K87" s="3">
        <v>0</v>
      </c>
    </row>
    <row r="88" spans="1:11" x14ac:dyDescent="0.25">
      <c r="A88" s="5" t="s">
        <v>3812</v>
      </c>
      <c r="B88" s="5" t="s">
        <v>3926</v>
      </c>
      <c r="C88" s="12">
        <f>IFERROR(VLOOKUP(UPPER(CONCATENATE($B88," - ",$A88)),'[1]Segurados Civis'!$A$5:$H$2142,6,FALSE),"")</f>
        <v>339</v>
      </c>
      <c r="D88" s="12">
        <f>IFERROR(VLOOKUP(UPPER(CONCATENATE($B88," - ",$A88)),'[1]Segurados Civis'!$A$5:$H$2142,7,FALSE),"")</f>
        <v>47</v>
      </c>
      <c r="E88" s="12">
        <f>IFERROR(VLOOKUP(UPPER(CONCATENATE($B88," - ",$A88)),'[1]Segurados Civis'!$A$5:$H$2142,8,FALSE),"")</f>
        <v>6</v>
      </c>
      <c r="F88" s="12">
        <f t="shared" si="1"/>
        <v>392</v>
      </c>
      <c r="G88" s="5" t="s">
        <v>2</v>
      </c>
      <c r="H88" s="3">
        <v>0</v>
      </c>
      <c r="I88" s="3">
        <v>0</v>
      </c>
      <c r="J88" s="3">
        <v>0</v>
      </c>
      <c r="K88" s="3">
        <v>0</v>
      </c>
    </row>
    <row r="89" spans="1:11" x14ac:dyDescent="0.25">
      <c r="A89" s="5" t="s">
        <v>3812</v>
      </c>
      <c r="B89" s="5" t="s">
        <v>4005</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v>0</v>
      </c>
      <c r="K89" s="3">
        <v>0</v>
      </c>
    </row>
    <row r="90" spans="1:11" x14ac:dyDescent="0.25">
      <c r="A90" s="5" t="s">
        <v>3812</v>
      </c>
      <c r="B90" s="5" t="s">
        <v>3991</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v>0</v>
      </c>
      <c r="K90" s="3">
        <v>0</v>
      </c>
    </row>
    <row r="91" spans="1:11" x14ac:dyDescent="0.25">
      <c r="A91" s="5" t="s">
        <v>3812</v>
      </c>
      <c r="B91" s="5" t="s">
        <v>4167</v>
      </c>
      <c r="C91" s="12">
        <f>IFERROR(VLOOKUP(UPPER(CONCATENATE($B91," - ",$A91)),'[1]Segurados Civis'!$A$5:$H$2142,6,FALSE),"")</f>
        <v>202</v>
      </c>
      <c r="D91" s="12">
        <f>IFERROR(VLOOKUP(UPPER(CONCATENATE($B91," - ",$A91)),'[1]Segurados Civis'!$A$5:$H$2142,7,FALSE),"")</f>
        <v>34</v>
      </c>
      <c r="E91" s="12">
        <f>IFERROR(VLOOKUP(UPPER(CONCATENATE($B91," - ",$A91)),'[1]Segurados Civis'!$A$5:$H$2142,8,FALSE),"")</f>
        <v>3</v>
      </c>
      <c r="F91" s="12">
        <f t="shared" si="1"/>
        <v>239</v>
      </c>
      <c r="G91" s="5" t="s">
        <v>2</v>
      </c>
      <c r="H91" s="3">
        <v>0</v>
      </c>
      <c r="I91" s="3">
        <v>0</v>
      </c>
      <c r="J91" s="3">
        <v>0</v>
      </c>
      <c r="K91" s="3">
        <v>0</v>
      </c>
    </row>
    <row r="92" spans="1:11" x14ac:dyDescent="0.25">
      <c r="A92" s="5" t="s">
        <v>3812</v>
      </c>
      <c r="B92" s="5" t="s">
        <v>4108</v>
      </c>
      <c r="C92" s="12">
        <f>IFERROR(VLOOKUP(UPPER(CONCATENATE($B92," - ",$A92)),'[1]Segurados Civis'!$A$5:$H$2142,6,FALSE),"")</f>
        <v>1210</v>
      </c>
      <c r="D92" s="12">
        <f>IFERROR(VLOOKUP(UPPER(CONCATENATE($B92," - ",$A92)),'[1]Segurados Civis'!$A$5:$H$2142,7,FALSE),"")</f>
        <v>641</v>
      </c>
      <c r="E92" s="12">
        <f>IFERROR(VLOOKUP(UPPER(CONCATENATE($B92," - ",$A92)),'[1]Segurados Civis'!$A$5:$H$2142,8,FALSE),"")</f>
        <v>119</v>
      </c>
      <c r="F92" s="12">
        <f t="shared" si="1"/>
        <v>1970</v>
      </c>
      <c r="G92" s="5" t="s">
        <v>2</v>
      </c>
      <c r="H92" s="3">
        <v>1</v>
      </c>
      <c r="I92" s="3">
        <v>0</v>
      </c>
      <c r="J92" s="3">
        <v>1</v>
      </c>
      <c r="K92" s="3">
        <v>0</v>
      </c>
    </row>
    <row r="93" spans="1:11" x14ac:dyDescent="0.25">
      <c r="A93" s="5" t="s">
        <v>3812</v>
      </c>
      <c r="B93" s="5" t="s">
        <v>3933</v>
      </c>
      <c r="C93" s="12">
        <f>IFERROR(VLOOKUP(UPPER(CONCATENATE($B93," - ",$A93)),'[1]Segurados Civis'!$A$5:$H$2142,6,FALSE),"")</f>
        <v>395</v>
      </c>
      <c r="D93" s="12">
        <f>IFERROR(VLOOKUP(UPPER(CONCATENATE($B93," - ",$A93)),'[1]Segurados Civis'!$A$5:$H$2142,7,FALSE),"")</f>
        <v>165</v>
      </c>
      <c r="E93" s="12">
        <f>IFERROR(VLOOKUP(UPPER(CONCATENATE($B93," - ",$A93)),'[1]Segurados Civis'!$A$5:$H$2142,8,FALSE),"")</f>
        <v>25</v>
      </c>
      <c r="F93" s="12">
        <f t="shared" si="1"/>
        <v>585</v>
      </c>
      <c r="G93" s="5" t="s">
        <v>2</v>
      </c>
      <c r="H93" s="3">
        <v>1</v>
      </c>
      <c r="I93" s="3">
        <v>0</v>
      </c>
      <c r="J93" s="3">
        <v>0</v>
      </c>
      <c r="K93" s="3">
        <v>0</v>
      </c>
    </row>
    <row r="94" spans="1:11" x14ac:dyDescent="0.25">
      <c r="A94" s="5" t="s">
        <v>3812</v>
      </c>
      <c r="B94" s="5" t="s">
        <v>4150</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v>0</v>
      </c>
      <c r="J94" s="3">
        <v>0</v>
      </c>
      <c r="K94" s="3">
        <v>0</v>
      </c>
    </row>
    <row r="95" spans="1:11" x14ac:dyDescent="0.25">
      <c r="A95" s="5" t="s">
        <v>3812</v>
      </c>
      <c r="B95" s="5" t="s">
        <v>4190</v>
      </c>
      <c r="C95" s="12" t="str">
        <f>IFERROR(VLOOKUP(UPPER(CONCATENATE($B95," - ",$A95)),'[1]Segurados Civis'!$A$5:$H$2142,6,FALSE),"")</f>
        <v/>
      </c>
      <c r="D95" s="12" t="str">
        <f>IFERROR(VLOOKUP(UPPER(CONCATENATE($B95," - ",$A95)),'[1]Segurados Civis'!$A$5:$H$2142,7,FALSE),"")</f>
        <v/>
      </c>
      <c r="E95" s="12" t="str">
        <f>IFERROR(VLOOKUP(UPPER(CONCATENATE($B95," - ",$A95)),'[1]Segurados Civis'!$A$5:$H$2142,8,FALSE),"")</f>
        <v/>
      </c>
      <c r="F95" s="12" t="str">
        <f t="shared" si="1"/>
        <v/>
      </c>
      <c r="G95" s="5" t="s">
        <v>4</v>
      </c>
      <c r="H95" s="3">
        <v>0</v>
      </c>
      <c r="I95" s="3">
        <v>0</v>
      </c>
      <c r="J95" s="3">
        <v>0</v>
      </c>
      <c r="K95" s="3">
        <v>0</v>
      </c>
    </row>
    <row r="96" spans="1:11" x14ac:dyDescent="0.25">
      <c r="A96" s="5" t="s">
        <v>3812</v>
      </c>
      <c r="B96" s="5" t="s">
        <v>4080</v>
      </c>
      <c r="C96" s="12">
        <f>IFERROR(VLOOKUP(UPPER(CONCATENATE($B96," - ",$A96)),'[1]Segurados Civis'!$A$5:$H$2142,6,FALSE),"")</f>
        <v>122</v>
      </c>
      <c r="D96" s="12">
        <f>IFERROR(VLOOKUP(UPPER(CONCATENATE($B96," - ",$A96)),'[1]Segurados Civis'!$A$5:$H$2142,7,FALSE),"")</f>
        <v>21</v>
      </c>
      <c r="E96" s="12">
        <f>IFERROR(VLOOKUP(UPPER(CONCATENATE($B96," - ",$A96)),'[1]Segurados Civis'!$A$5:$H$2142,8,FALSE),"")</f>
        <v>4</v>
      </c>
      <c r="F96" s="12">
        <f t="shared" si="1"/>
        <v>147</v>
      </c>
      <c r="G96" s="5" t="s">
        <v>2</v>
      </c>
      <c r="H96" s="3">
        <v>1</v>
      </c>
      <c r="I96" s="3">
        <v>0</v>
      </c>
      <c r="J96" s="3">
        <v>0</v>
      </c>
      <c r="K96" s="3">
        <v>0</v>
      </c>
    </row>
    <row r="97" spans="1:11" x14ac:dyDescent="0.25">
      <c r="A97" s="5" t="s">
        <v>3812</v>
      </c>
      <c r="B97" s="5" t="s">
        <v>3837</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v>0</v>
      </c>
      <c r="K97" s="3">
        <v>0</v>
      </c>
    </row>
    <row r="98" spans="1:11" x14ac:dyDescent="0.25">
      <c r="A98" s="5" t="s">
        <v>3812</v>
      </c>
      <c r="B98" s="5" t="s">
        <v>4085</v>
      </c>
      <c r="C98" s="12">
        <f>IFERROR(VLOOKUP(UPPER(CONCATENATE($B98," - ",$A98)),'[1]Segurados Civis'!$A$5:$H$2142,6,FALSE),"")</f>
        <v>7085</v>
      </c>
      <c r="D98" s="12">
        <f>IFERROR(VLOOKUP(UPPER(CONCATENATE($B98," - ",$A98)),'[1]Segurados Civis'!$A$5:$H$2142,7,FALSE),"")</f>
        <v>3401</v>
      </c>
      <c r="E98" s="12">
        <f>IFERROR(VLOOKUP(UPPER(CONCATENATE($B98," - ",$A98)),'[1]Segurados Civis'!$A$5:$H$2142,8,FALSE),"")</f>
        <v>676</v>
      </c>
      <c r="F98" s="12">
        <f t="shared" si="1"/>
        <v>11162</v>
      </c>
      <c r="G98" s="5" t="s">
        <v>2</v>
      </c>
      <c r="H98" s="3">
        <v>0</v>
      </c>
      <c r="I98" s="3">
        <v>0</v>
      </c>
      <c r="J98" s="3">
        <v>0</v>
      </c>
      <c r="K98" s="3">
        <v>0</v>
      </c>
    </row>
    <row r="99" spans="1:11" x14ac:dyDescent="0.25">
      <c r="A99" s="5" t="s">
        <v>3812</v>
      </c>
      <c r="B99" s="5" t="s">
        <v>4245</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v>0</v>
      </c>
      <c r="K99" s="3">
        <v>0</v>
      </c>
    </row>
    <row r="100" spans="1:11" x14ac:dyDescent="0.25">
      <c r="A100" s="5" t="s">
        <v>3812</v>
      </c>
      <c r="B100" s="5" t="s">
        <v>4255</v>
      </c>
      <c r="C100" s="12">
        <f>IFERROR(VLOOKUP(UPPER(CONCATENATE($B100," - ",$A100)),'[1]Segurados Civis'!$A$5:$H$2142,6,FALSE),"")</f>
        <v>184</v>
      </c>
      <c r="D100" s="12">
        <f>IFERROR(VLOOKUP(UPPER(CONCATENATE($B100," - ",$A100)),'[1]Segurados Civis'!$A$5:$H$2142,7,FALSE),"")</f>
        <v>54</v>
      </c>
      <c r="E100" s="12">
        <f>IFERROR(VLOOKUP(UPPER(CONCATENATE($B100," - ",$A100)),'[1]Segurados Civis'!$A$5:$H$2142,8,FALSE),"")</f>
        <v>8</v>
      </c>
      <c r="F100" s="12">
        <f t="shared" si="1"/>
        <v>246</v>
      </c>
      <c r="G100" s="5" t="s">
        <v>2</v>
      </c>
      <c r="H100" s="3">
        <v>0</v>
      </c>
      <c r="I100" s="3">
        <v>0</v>
      </c>
      <c r="J100" s="3">
        <v>0</v>
      </c>
      <c r="K100" s="3">
        <v>0</v>
      </c>
    </row>
    <row r="101" spans="1:11" x14ac:dyDescent="0.25">
      <c r="A101" s="5" t="s">
        <v>3812</v>
      </c>
      <c r="B101" s="5" t="s">
        <v>3851</v>
      </c>
      <c r="C101" s="12">
        <f>IFERROR(VLOOKUP(UPPER(CONCATENATE($B101," - ",$A101)),'[1]Segurados Civis'!$A$5:$H$2142,6,FALSE),"")</f>
        <v>191</v>
      </c>
      <c r="D101" s="12">
        <f>IFERROR(VLOOKUP(UPPER(CONCATENATE($B101," - ",$A101)),'[1]Segurados Civis'!$A$5:$H$2142,7,FALSE),"")</f>
        <v>58</v>
      </c>
      <c r="E101" s="12">
        <f>IFERROR(VLOOKUP(UPPER(CONCATENATE($B101," - ",$A101)),'[1]Segurados Civis'!$A$5:$H$2142,8,FALSE),"")</f>
        <v>9</v>
      </c>
      <c r="F101" s="12">
        <f t="shared" si="1"/>
        <v>258</v>
      </c>
      <c r="G101" s="5" t="s">
        <v>2</v>
      </c>
      <c r="H101" s="3">
        <v>0</v>
      </c>
      <c r="I101" s="3">
        <v>0</v>
      </c>
      <c r="J101" s="3">
        <v>0</v>
      </c>
      <c r="K101" s="3">
        <v>0</v>
      </c>
    </row>
    <row r="102" spans="1:11" x14ac:dyDescent="0.25">
      <c r="A102" s="5" t="s">
        <v>3812</v>
      </c>
      <c r="B102" s="5" t="s">
        <v>3828</v>
      </c>
      <c r="C102" s="12">
        <f>IFERROR(VLOOKUP(UPPER(CONCATENATE($B102," - ",$A102)),'[1]Segurados Civis'!$A$5:$H$2142,6,FALSE),"")</f>
        <v>110</v>
      </c>
      <c r="D102" s="12">
        <f>IFERROR(VLOOKUP(UPPER(CONCATENATE($B102," - ",$A102)),'[1]Segurados Civis'!$A$5:$H$2142,7,FALSE),"")</f>
        <v>13</v>
      </c>
      <c r="E102" s="12">
        <f>IFERROR(VLOOKUP(UPPER(CONCATENATE($B102," - ",$A102)),'[1]Segurados Civis'!$A$5:$H$2142,8,FALSE),"")</f>
        <v>4</v>
      </c>
      <c r="F102" s="12">
        <f t="shared" si="1"/>
        <v>127</v>
      </c>
      <c r="G102" s="5" t="s">
        <v>2</v>
      </c>
      <c r="H102" s="3">
        <v>1</v>
      </c>
      <c r="I102" s="3">
        <v>0</v>
      </c>
      <c r="J102" s="3">
        <v>1</v>
      </c>
      <c r="K102" s="3">
        <v>0</v>
      </c>
    </row>
    <row r="103" spans="1:11" x14ac:dyDescent="0.25">
      <c r="A103" s="5" t="s">
        <v>3812</v>
      </c>
      <c r="B103" s="5" t="s">
        <v>4213</v>
      </c>
      <c r="C103" s="12">
        <f>IFERROR(VLOOKUP(UPPER(CONCATENATE($B103," - ",$A103)),'[1]Segurados Civis'!$A$5:$H$2142,6,FALSE),"")</f>
        <v>324</v>
      </c>
      <c r="D103" s="12">
        <f>IFERROR(VLOOKUP(UPPER(CONCATENATE($B103," - ",$A103)),'[1]Segurados Civis'!$A$5:$H$2142,7,FALSE),"")</f>
        <v>39</v>
      </c>
      <c r="E103" s="12">
        <f>IFERROR(VLOOKUP(UPPER(CONCATENATE($B103," - ",$A103)),'[1]Segurados Civis'!$A$5:$H$2142,8,FALSE),"")</f>
        <v>14</v>
      </c>
      <c r="F103" s="12">
        <f t="shared" si="1"/>
        <v>377</v>
      </c>
      <c r="G103" s="5" t="s">
        <v>2</v>
      </c>
      <c r="H103" s="3">
        <v>1</v>
      </c>
      <c r="I103" s="3">
        <v>0</v>
      </c>
      <c r="J103" s="3">
        <v>1</v>
      </c>
      <c r="K103" s="3">
        <v>0</v>
      </c>
    </row>
    <row r="104" spans="1:11" x14ac:dyDescent="0.25">
      <c r="A104" s="5" t="s">
        <v>3812</v>
      </c>
      <c r="B104" s="5" t="s">
        <v>4013</v>
      </c>
      <c r="C104" s="12">
        <f>IFERROR(VLOOKUP(UPPER(CONCATENATE($B104," - ",$A104)),'[1]Segurados Civis'!$A$5:$H$2142,6,FALSE),"")</f>
        <v>364</v>
      </c>
      <c r="D104" s="12">
        <f>IFERROR(VLOOKUP(UPPER(CONCATENATE($B104," - ",$A104)),'[1]Segurados Civis'!$A$5:$H$2142,7,FALSE),"")</f>
        <v>151</v>
      </c>
      <c r="E104" s="12">
        <f>IFERROR(VLOOKUP(UPPER(CONCATENATE($B104," - ",$A104)),'[1]Segurados Civis'!$A$5:$H$2142,8,FALSE),"")</f>
        <v>44</v>
      </c>
      <c r="F104" s="12">
        <f t="shared" si="1"/>
        <v>559</v>
      </c>
      <c r="G104" s="5" t="s">
        <v>2</v>
      </c>
      <c r="H104" s="3">
        <v>1</v>
      </c>
      <c r="I104" s="3">
        <v>0</v>
      </c>
      <c r="J104" s="3">
        <v>0</v>
      </c>
      <c r="K104" s="3">
        <v>0</v>
      </c>
    </row>
    <row r="105" spans="1:11" x14ac:dyDescent="0.25">
      <c r="A105" s="5" t="s">
        <v>3812</v>
      </c>
      <c r="B105" s="5" t="s">
        <v>4026</v>
      </c>
      <c r="C105" s="12">
        <f>IFERROR(VLOOKUP(UPPER(CONCATENATE($B105," - ",$A105)),'[1]Segurados Civis'!$A$5:$H$2142,6,FALSE),"")</f>
        <v>282</v>
      </c>
      <c r="D105" s="12">
        <f>IFERROR(VLOOKUP(UPPER(CONCATENATE($B105," - ",$A105)),'[1]Segurados Civis'!$A$5:$H$2142,7,FALSE),"")</f>
        <v>102</v>
      </c>
      <c r="E105" s="12">
        <f>IFERROR(VLOOKUP(UPPER(CONCATENATE($B105," - ",$A105)),'[1]Segurados Civis'!$A$5:$H$2142,8,FALSE),"")</f>
        <v>8</v>
      </c>
      <c r="F105" s="12">
        <f t="shared" si="1"/>
        <v>392</v>
      </c>
      <c r="G105" s="5" t="s">
        <v>2</v>
      </c>
      <c r="H105" s="3">
        <v>0</v>
      </c>
      <c r="I105" s="3">
        <v>0</v>
      </c>
      <c r="J105" s="3">
        <v>0</v>
      </c>
      <c r="K105" s="3">
        <v>0</v>
      </c>
    </row>
    <row r="106" spans="1:11" x14ac:dyDescent="0.25">
      <c r="A106" s="5" t="s">
        <v>3812</v>
      </c>
      <c r="B106" s="5" t="s">
        <v>4270</v>
      </c>
      <c r="C106" s="12">
        <f>IFERROR(VLOOKUP(UPPER(CONCATENATE($B106," - ",$A106)),'[1]Segurados Civis'!$A$5:$H$2142,6,FALSE),"")</f>
        <v>745</v>
      </c>
      <c r="D106" s="12">
        <f>IFERROR(VLOOKUP(UPPER(CONCATENATE($B106," - ",$A106)),'[1]Segurados Civis'!$A$5:$H$2142,7,FALSE),"")</f>
        <v>304</v>
      </c>
      <c r="E106" s="12">
        <f>IFERROR(VLOOKUP(UPPER(CONCATENATE($B106," - ",$A106)),'[1]Segurados Civis'!$A$5:$H$2142,8,FALSE),"")</f>
        <v>48</v>
      </c>
      <c r="F106" s="12">
        <f t="shared" si="1"/>
        <v>1097</v>
      </c>
      <c r="G106" s="5" t="s">
        <v>2</v>
      </c>
      <c r="H106" s="3">
        <v>0</v>
      </c>
      <c r="I106" s="3">
        <v>0</v>
      </c>
      <c r="J106" s="3">
        <v>0</v>
      </c>
      <c r="K106" s="3">
        <v>0</v>
      </c>
    </row>
    <row r="107" spans="1:11" x14ac:dyDescent="0.25">
      <c r="A107" s="5" t="s">
        <v>3812</v>
      </c>
      <c r="B107" s="5" t="s">
        <v>4182</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v>0</v>
      </c>
      <c r="K107" s="3">
        <v>0</v>
      </c>
    </row>
    <row r="108" spans="1:11" x14ac:dyDescent="0.25">
      <c r="A108" s="5" t="s">
        <v>3812</v>
      </c>
      <c r="B108" s="5" t="s">
        <v>4201</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v>0</v>
      </c>
      <c r="K108" s="3">
        <v>0</v>
      </c>
    </row>
    <row r="109" spans="1:11" x14ac:dyDescent="0.25">
      <c r="A109" s="5" t="s">
        <v>3812</v>
      </c>
      <c r="B109" s="5" t="s">
        <v>4273</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v>0</v>
      </c>
      <c r="K109" s="3">
        <v>0</v>
      </c>
    </row>
    <row r="110" spans="1:11" x14ac:dyDescent="0.25">
      <c r="A110" s="5" t="s">
        <v>3812</v>
      </c>
      <c r="B110" s="5" t="s">
        <v>4202</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v>0</v>
      </c>
      <c r="K110" s="3">
        <v>0</v>
      </c>
    </row>
    <row r="111" spans="1:11" x14ac:dyDescent="0.25">
      <c r="A111" s="5" t="s">
        <v>3812</v>
      </c>
      <c r="B111" s="5" t="s">
        <v>4284</v>
      </c>
      <c r="C111" s="12">
        <f>IFERROR(VLOOKUP(UPPER(CONCATENATE($B111," - ",$A111)),'[1]Segurados Civis'!$A$5:$H$2142,6,FALSE),"")</f>
        <v>629</v>
      </c>
      <c r="D111" s="12">
        <f>IFERROR(VLOOKUP(UPPER(CONCATENATE($B111," - ",$A111)),'[1]Segurados Civis'!$A$5:$H$2142,7,FALSE),"")</f>
        <v>78</v>
      </c>
      <c r="E111" s="12">
        <f>IFERROR(VLOOKUP(UPPER(CONCATENATE($B111," - ",$A111)),'[1]Segurados Civis'!$A$5:$H$2142,8,FALSE),"")</f>
        <v>25</v>
      </c>
      <c r="F111" s="12">
        <f t="shared" si="1"/>
        <v>732</v>
      </c>
      <c r="G111" s="5" t="s">
        <v>2</v>
      </c>
      <c r="H111" s="3">
        <v>0</v>
      </c>
      <c r="I111" s="3">
        <v>0</v>
      </c>
      <c r="J111" s="3">
        <v>0</v>
      </c>
      <c r="K111" s="3">
        <v>0</v>
      </c>
    </row>
    <row r="112" spans="1:11" x14ac:dyDescent="0.25">
      <c r="A112" s="5" t="s">
        <v>3812</v>
      </c>
      <c r="B112" s="5" t="s">
        <v>3979</v>
      </c>
      <c r="C112" s="12">
        <f>IFERROR(VLOOKUP(UPPER(CONCATENATE($B112," - ",$A112)),'[1]Segurados Civis'!$A$5:$H$2142,6,FALSE),"")</f>
        <v>118</v>
      </c>
      <c r="D112" s="12">
        <f>IFERROR(VLOOKUP(UPPER(CONCATENATE($B112," - ",$A112)),'[1]Segurados Civis'!$A$5:$H$2142,7,FALSE),"")</f>
        <v>29</v>
      </c>
      <c r="E112" s="12">
        <f>IFERROR(VLOOKUP(UPPER(CONCATENATE($B112," - ",$A112)),'[1]Segurados Civis'!$A$5:$H$2142,8,FALSE),"")</f>
        <v>8</v>
      </c>
      <c r="F112" s="12">
        <f t="shared" si="1"/>
        <v>155</v>
      </c>
      <c r="G112" s="5" t="s">
        <v>2</v>
      </c>
      <c r="H112" s="3">
        <v>0</v>
      </c>
      <c r="I112" s="3">
        <v>0</v>
      </c>
      <c r="J112" s="3">
        <v>1</v>
      </c>
      <c r="K112" s="3">
        <v>0</v>
      </c>
    </row>
    <row r="113" spans="1:11" x14ac:dyDescent="0.25">
      <c r="A113" s="5" t="s">
        <v>3812</v>
      </c>
      <c r="B113" s="5" t="s">
        <v>1336</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v>0</v>
      </c>
      <c r="K113" s="3">
        <v>0</v>
      </c>
    </row>
    <row r="114" spans="1:11" x14ac:dyDescent="0.25">
      <c r="A114" s="5" t="s">
        <v>3812</v>
      </c>
      <c r="B114" s="5" t="s">
        <v>3268</v>
      </c>
      <c r="C114" s="12">
        <f>IFERROR(VLOOKUP(UPPER(CONCATENATE($B114," - ",$A114)),'[1]Segurados Civis'!$A$5:$H$2142,6,FALSE),"")</f>
        <v>179</v>
      </c>
      <c r="D114" s="12">
        <f>IFERROR(VLOOKUP(UPPER(CONCATENATE($B114," - ",$A114)),'[1]Segurados Civis'!$A$5:$H$2142,7,FALSE),"")</f>
        <v>61</v>
      </c>
      <c r="E114" s="12">
        <f>IFERROR(VLOOKUP(UPPER(CONCATENATE($B114," - ",$A114)),'[1]Segurados Civis'!$A$5:$H$2142,8,FALSE),"")</f>
        <v>27</v>
      </c>
      <c r="F114" s="12">
        <f t="shared" si="1"/>
        <v>267</v>
      </c>
      <c r="G114" s="5" t="s">
        <v>2</v>
      </c>
      <c r="H114" s="3">
        <v>0</v>
      </c>
      <c r="I114" s="3">
        <v>0</v>
      </c>
      <c r="J114" s="3">
        <v>1</v>
      </c>
      <c r="K114" s="3">
        <v>0</v>
      </c>
    </row>
    <row r="115" spans="1:11" x14ac:dyDescent="0.25">
      <c r="A115" s="5" t="s">
        <v>3812</v>
      </c>
      <c r="B115" s="5" t="s">
        <v>3971</v>
      </c>
      <c r="C115" s="12">
        <f>IFERROR(VLOOKUP(UPPER(CONCATENATE($B115," - ",$A115)),'[1]Segurados Civis'!$A$5:$H$2142,6,FALSE),"")</f>
        <v>235</v>
      </c>
      <c r="D115" s="12">
        <f>IFERROR(VLOOKUP(UPPER(CONCATENATE($B115," - ",$A115)),'[1]Segurados Civis'!$A$5:$H$2142,7,FALSE),"")</f>
        <v>58</v>
      </c>
      <c r="E115" s="12">
        <f>IFERROR(VLOOKUP(UPPER(CONCATENATE($B115," - ",$A115)),'[1]Segurados Civis'!$A$5:$H$2142,8,FALSE),"")</f>
        <v>25</v>
      </c>
      <c r="F115" s="12">
        <f t="shared" si="1"/>
        <v>318</v>
      </c>
      <c r="G115" s="5" t="s">
        <v>2</v>
      </c>
      <c r="H115" s="3">
        <v>1</v>
      </c>
      <c r="I115" s="3">
        <v>0</v>
      </c>
      <c r="J115" s="3">
        <v>0</v>
      </c>
      <c r="K115" s="3">
        <v>0</v>
      </c>
    </row>
    <row r="116" spans="1:11" x14ac:dyDescent="0.25">
      <c r="A116" s="5" t="s">
        <v>3812</v>
      </c>
      <c r="B116" s="5" t="s">
        <v>4113</v>
      </c>
      <c r="C116" s="12">
        <f>IFERROR(VLOOKUP(UPPER(CONCATENATE($B116," - ",$A116)),'[1]Segurados Civis'!$A$5:$H$2142,6,FALSE),"")</f>
        <v>184</v>
      </c>
      <c r="D116" s="12">
        <f>IFERROR(VLOOKUP(UPPER(CONCATENATE($B116," - ",$A116)),'[1]Segurados Civis'!$A$5:$H$2142,7,FALSE),"")</f>
        <v>89</v>
      </c>
      <c r="E116" s="12">
        <f>IFERROR(VLOOKUP(UPPER(CONCATENATE($B116," - ",$A116)),'[1]Segurados Civis'!$A$5:$H$2142,8,FALSE),"")</f>
        <v>24</v>
      </c>
      <c r="F116" s="12">
        <f t="shared" si="1"/>
        <v>297</v>
      </c>
      <c r="G116" s="5" t="s">
        <v>2</v>
      </c>
      <c r="H116" s="3">
        <v>1</v>
      </c>
      <c r="I116" s="3">
        <v>0</v>
      </c>
      <c r="J116" s="3">
        <v>0</v>
      </c>
      <c r="K116" s="3">
        <v>0</v>
      </c>
    </row>
    <row r="117" spans="1:11" x14ac:dyDescent="0.25">
      <c r="A117" s="5" t="s">
        <v>3812</v>
      </c>
      <c r="B117" s="5" t="s">
        <v>3984</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v>0</v>
      </c>
      <c r="K117" s="3">
        <v>0</v>
      </c>
    </row>
    <row r="118" spans="1:11" x14ac:dyDescent="0.25">
      <c r="A118" s="5" t="s">
        <v>3812</v>
      </c>
      <c r="B118" s="5" t="s">
        <v>3829</v>
      </c>
      <c r="C118" s="12">
        <f>IFERROR(VLOOKUP(UPPER(CONCATENATE($B118," - ",$A118)),'[1]Segurados Civis'!$A$5:$H$2142,6,FALSE),"")</f>
        <v>117</v>
      </c>
      <c r="D118" s="12">
        <f>IFERROR(VLOOKUP(UPPER(CONCATENATE($B118," - ",$A118)),'[1]Segurados Civis'!$A$5:$H$2142,7,FALSE),"")</f>
        <v>11</v>
      </c>
      <c r="E118" s="12">
        <f>IFERROR(VLOOKUP(UPPER(CONCATENATE($B118," - ",$A118)),'[1]Segurados Civis'!$A$5:$H$2142,8,FALSE),"")</f>
        <v>9</v>
      </c>
      <c r="F118" s="12">
        <f t="shared" si="1"/>
        <v>137</v>
      </c>
      <c r="G118" s="5" t="s">
        <v>2</v>
      </c>
      <c r="H118" s="3">
        <v>0</v>
      </c>
      <c r="I118" s="3">
        <v>0</v>
      </c>
      <c r="J118" s="3">
        <v>0</v>
      </c>
      <c r="K118" s="3">
        <v>0</v>
      </c>
    </row>
    <row r="119" spans="1:11" x14ac:dyDescent="0.25">
      <c r="A119" s="5" t="s">
        <v>3812</v>
      </c>
      <c r="B119" s="5" t="s">
        <v>4019</v>
      </c>
      <c r="C119" s="12">
        <f>IFERROR(VLOOKUP(UPPER(CONCATENATE($B119," - ",$A119)),'[1]Segurados Civis'!$A$5:$H$2142,6,FALSE),"")</f>
        <v>117</v>
      </c>
      <c r="D119" s="12">
        <f>IFERROR(VLOOKUP(UPPER(CONCATENATE($B119," - ",$A119)),'[1]Segurados Civis'!$A$5:$H$2142,7,FALSE),"")</f>
        <v>12</v>
      </c>
      <c r="E119" s="12">
        <f>IFERROR(VLOOKUP(UPPER(CONCATENATE($B119," - ",$A119)),'[1]Segurados Civis'!$A$5:$H$2142,8,FALSE),"")</f>
        <v>5</v>
      </c>
      <c r="F119" s="12">
        <f t="shared" si="1"/>
        <v>134</v>
      </c>
      <c r="G119" s="5" t="s">
        <v>2</v>
      </c>
      <c r="H119" s="3">
        <v>0</v>
      </c>
      <c r="I119" s="3">
        <v>0</v>
      </c>
      <c r="J119" s="3">
        <v>0</v>
      </c>
      <c r="K119" s="3">
        <v>0</v>
      </c>
    </row>
    <row r="120" spans="1:11" x14ac:dyDescent="0.25">
      <c r="A120" s="5" t="s">
        <v>3812</v>
      </c>
      <c r="B120" s="5" t="s">
        <v>3992</v>
      </c>
      <c r="C120" s="12">
        <f>IFERROR(VLOOKUP(UPPER(CONCATENATE($B120," - ",$A120)),'[1]Segurados Civis'!$A$5:$H$2142,6,FALSE),"")</f>
        <v>303</v>
      </c>
      <c r="D120" s="12">
        <f>IFERROR(VLOOKUP(UPPER(CONCATENATE($B120," - ",$A120)),'[1]Segurados Civis'!$A$5:$H$2142,7,FALSE),"")</f>
        <v>78</v>
      </c>
      <c r="E120" s="12">
        <f>IFERROR(VLOOKUP(UPPER(CONCATENATE($B120," - ",$A120)),'[1]Segurados Civis'!$A$5:$H$2142,8,FALSE),"")</f>
        <v>33</v>
      </c>
      <c r="F120" s="12">
        <f t="shared" si="1"/>
        <v>414</v>
      </c>
      <c r="G120" s="5" t="s">
        <v>2</v>
      </c>
      <c r="H120" s="3">
        <v>0</v>
      </c>
      <c r="I120" s="3">
        <v>0</v>
      </c>
      <c r="J120" s="3">
        <v>0</v>
      </c>
      <c r="K120" s="3">
        <v>0</v>
      </c>
    </row>
    <row r="121" spans="1:11" x14ac:dyDescent="0.25">
      <c r="A121" s="5" t="s">
        <v>3812</v>
      </c>
      <c r="B121" s="5" t="s">
        <v>3927</v>
      </c>
      <c r="C121" s="12">
        <f>IFERROR(VLOOKUP(UPPER(CONCATENATE($B121," - ",$A121)),'[1]Segurados Civis'!$A$5:$H$2142,6,FALSE),"")</f>
        <v>60</v>
      </c>
      <c r="D121" s="12">
        <f>IFERROR(VLOOKUP(UPPER(CONCATENATE($B121," - ",$A121)),'[1]Segurados Civis'!$A$5:$H$2142,7,FALSE),"")</f>
        <v>10</v>
      </c>
      <c r="E121" s="12">
        <f>IFERROR(VLOOKUP(UPPER(CONCATENATE($B121," - ",$A121)),'[1]Segurados Civis'!$A$5:$H$2142,8,FALSE),"")</f>
        <v>1</v>
      </c>
      <c r="F121" s="12">
        <f t="shared" si="1"/>
        <v>71</v>
      </c>
      <c r="G121" s="5" t="s">
        <v>2</v>
      </c>
      <c r="H121" s="3">
        <v>0</v>
      </c>
      <c r="I121" s="3">
        <v>0</v>
      </c>
      <c r="J121" s="3">
        <v>0</v>
      </c>
      <c r="K121" s="3">
        <v>0</v>
      </c>
    </row>
    <row r="122" spans="1:11" x14ac:dyDescent="0.25">
      <c r="A122" s="5" t="s">
        <v>3812</v>
      </c>
      <c r="B122" s="5" t="s">
        <v>4038</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v>0</v>
      </c>
      <c r="K122" s="3">
        <v>0</v>
      </c>
    </row>
    <row r="123" spans="1:11" x14ac:dyDescent="0.25">
      <c r="A123" s="5" t="s">
        <v>3812</v>
      </c>
      <c r="B123" s="5" t="s">
        <v>4174</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v>0</v>
      </c>
      <c r="K123" s="3">
        <v>0</v>
      </c>
    </row>
    <row r="124" spans="1:11" x14ac:dyDescent="0.25">
      <c r="A124" s="5" t="s">
        <v>3812</v>
      </c>
      <c r="B124" s="5" t="s">
        <v>3876</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v>0</v>
      </c>
      <c r="K124" s="3">
        <v>0</v>
      </c>
    </row>
    <row r="125" spans="1:11" x14ac:dyDescent="0.25">
      <c r="A125" s="5" t="s">
        <v>3812</v>
      </c>
      <c r="B125" s="5" t="s">
        <v>4084</v>
      </c>
      <c r="C125" s="12">
        <f>IFERROR(VLOOKUP(UPPER(CONCATENATE($B125," - ",$A125)),'[1]Segurados Civis'!$A$5:$H$2142,6,FALSE),"")</f>
        <v>185</v>
      </c>
      <c r="D125" s="12">
        <f>IFERROR(VLOOKUP(UPPER(CONCATENATE($B125," - ",$A125)),'[1]Segurados Civis'!$A$5:$H$2142,7,FALSE),"")</f>
        <v>72</v>
      </c>
      <c r="E125" s="12">
        <f>IFERROR(VLOOKUP(UPPER(CONCATENATE($B125," - ",$A125)),'[1]Segurados Civis'!$A$5:$H$2142,8,FALSE),"")</f>
        <v>24</v>
      </c>
      <c r="F125" s="12">
        <f t="shared" si="1"/>
        <v>281</v>
      </c>
      <c r="G125" s="5" t="s">
        <v>2</v>
      </c>
      <c r="H125" s="3">
        <v>0</v>
      </c>
      <c r="I125" s="3">
        <v>0</v>
      </c>
      <c r="J125" s="3">
        <v>0</v>
      </c>
      <c r="K125" s="3">
        <v>0</v>
      </c>
    </row>
    <row r="126" spans="1:11" x14ac:dyDescent="0.25">
      <c r="A126" s="5" t="s">
        <v>3812</v>
      </c>
      <c r="B126" s="5" t="s">
        <v>4027</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v>0</v>
      </c>
      <c r="K126" s="3">
        <v>0</v>
      </c>
    </row>
    <row r="127" spans="1:11" x14ac:dyDescent="0.25">
      <c r="A127" s="5" t="s">
        <v>3812</v>
      </c>
      <c r="B127" s="5" t="s">
        <v>4256</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v>0</v>
      </c>
      <c r="K127" s="3">
        <v>0</v>
      </c>
    </row>
    <row r="128" spans="1:11" x14ac:dyDescent="0.25">
      <c r="A128" s="5" t="s">
        <v>3812</v>
      </c>
      <c r="B128" s="5" t="s">
        <v>4224</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v>0</v>
      </c>
      <c r="K128" s="3">
        <v>0</v>
      </c>
    </row>
    <row r="129" spans="1:11" x14ac:dyDescent="0.25">
      <c r="A129" s="5" t="s">
        <v>3812</v>
      </c>
      <c r="B129" s="5" t="s">
        <v>18</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v>0</v>
      </c>
      <c r="K129" s="3">
        <v>0</v>
      </c>
    </row>
    <row r="130" spans="1:11" x14ac:dyDescent="0.25">
      <c r="A130" s="5" t="s">
        <v>3812</v>
      </c>
      <c r="B130" s="5" t="s">
        <v>4203</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v>0</v>
      </c>
      <c r="K130" s="3">
        <v>0</v>
      </c>
    </row>
    <row r="131" spans="1:11" x14ac:dyDescent="0.25">
      <c r="A131" s="5" t="s">
        <v>3812</v>
      </c>
      <c r="B131" s="5" t="s">
        <v>4069</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v>0</v>
      </c>
      <c r="J131" s="3">
        <v>0</v>
      </c>
      <c r="K131" s="3">
        <v>0</v>
      </c>
    </row>
    <row r="132" spans="1:11" x14ac:dyDescent="0.25">
      <c r="A132" s="5" t="s">
        <v>3812</v>
      </c>
      <c r="B132" s="5" t="s">
        <v>4244</v>
      </c>
      <c r="C132" s="12">
        <f>IFERROR(VLOOKUP(UPPER(CONCATENATE($B132," - ",$A132)),'[1]Segurados Civis'!$A$5:$H$2142,6,FALSE),"")</f>
        <v>104</v>
      </c>
      <c r="D132" s="12">
        <f>IFERROR(VLOOKUP(UPPER(CONCATENATE($B132," - ",$A132)),'[1]Segurados Civis'!$A$5:$H$2142,7,FALSE),"")</f>
        <v>31</v>
      </c>
      <c r="E132" s="12">
        <f>IFERROR(VLOOKUP(UPPER(CONCATENATE($B132," - ",$A132)),'[1]Segurados Civis'!$A$5:$H$2142,8,FALSE),"")</f>
        <v>5</v>
      </c>
      <c r="F132" s="12">
        <f t="shared" si="2"/>
        <v>140</v>
      </c>
      <c r="G132" s="5" t="s">
        <v>2</v>
      </c>
      <c r="H132" s="3">
        <v>0</v>
      </c>
      <c r="I132" s="3">
        <v>0</v>
      </c>
      <c r="J132" s="3">
        <v>0</v>
      </c>
      <c r="K132" s="3">
        <v>0</v>
      </c>
    </row>
    <row r="133" spans="1:11" x14ac:dyDescent="0.25">
      <c r="A133" s="5" t="s">
        <v>3812</v>
      </c>
      <c r="B133" s="5" t="s">
        <v>4214</v>
      </c>
      <c r="C133" s="12">
        <f>IFERROR(VLOOKUP(UPPER(CONCATENATE($B133," - ",$A133)),'[1]Segurados Civis'!$A$5:$H$2142,6,FALSE),"")</f>
        <v>140</v>
      </c>
      <c r="D133" s="12">
        <f>IFERROR(VLOOKUP(UPPER(CONCATENATE($B133," - ",$A133)),'[1]Segurados Civis'!$A$5:$H$2142,7,FALSE),"")</f>
        <v>10</v>
      </c>
      <c r="E133" s="12">
        <f>IFERROR(VLOOKUP(UPPER(CONCATENATE($B133," - ",$A133)),'[1]Segurados Civis'!$A$5:$H$2142,8,FALSE),"")</f>
        <v>3</v>
      </c>
      <c r="F133" s="12">
        <f t="shared" si="2"/>
        <v>153</v>
      </c>
      <c r="G133" s="5" t="s">
        <v>2</v>
      </c>
      <c r="H133" s="3">
        <v>0</v>
      </c>
      <c r="I133" s="3">
        <v>0</v>
      </c>
      <c r="J133" s="3">
        <v>0</v>
      </c>
      <c r="K133" s="3">
        <v>0</v>
      </c>
    </row>
    <row r="134" spans="1:11" x14ac:dyDescent="0.25">
      <c r="A134" s="5" t="s">
        <v>3812</v>
      </c>
      <c r="B134" s="5" t="s">
        <v>3909</v>
      </c>
      <c r="C134" s="12">
        <f>IFERROR(VLOOKUP(UPPER(CONCATENATE($B134," - ",$A134)),'[1]Segurados Civis'!$A$5:$H$2142,6,FALSE),"")</f>
        <v>720</v>
      </c>
      <c r="D134" s="12">
        <f>IFERROR(VLOOKUP(UPPER(CONCATENATE($B134," - ",$A134)),'[1]Segurados Civis'!$A$5:$H$2142,7,FALSE),"")</f>
        <v>182</v>
      </c>
      <c r="E134" s="12">
        <f>IFERROR(VLOOKUP(UPPER(CONCATENATE($B134," - ",$A134)),'[1]Segurados Civis'!$A$5:$H$2142,8,FALSE),"")</f>
        <v>22</v>
      </c>
      <c r="F134" s="12">
        <f t="shared" si="2"/>
        <v>924</v>
      </c>
      <c r="G134" s="5" t="s">
        <v>2</v>
      </c>
      <c r="H134" s="3">
        <v>1</v>
      </c>
      <c r="I134" s="3">
        <v>0</v>
      </c>
      <c r="J134" s="3">
        <v>0</v>
      </c>
      <c r="K134" s="3">
        <v>0</v>
      </c>
    </row>
    <row r="135" spans="1:11" x14ac:dyDescent="0.25">
      <c r="A135" s="5" t="s">
        <v>3812</v>
      </c>
      <c r="B135" s="5" t="s">
        <v>3813</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v>0</v>
      </c>
      <c r="K135" s="3">
        <v>0</v>
      </c>
    </row>
    <row r="136" spans="1:11" x14ac:dyDescent="0.25">
      <c r="A136" s="5" t="s">
        <v>3812</v>
      </c>
      <c r="B136" s="5" t="s">
        <v>3958</v>
      </c>
      <c r="C136" s="12">
        <f>IFERROR(VLOOKUP(UPPER(CONCATENATE($B136," - ",$A136)),'[1]Segurados Civis'!$A$5:$H$2142,6,FALSE),"")</f>
        <v>95</v>
      </c>
      <c r="D136" s="12">
        <f>IFERROR(VLOOKUP(UPPER(CONCATENATE($B136," - ",$A136)),'[1]Segurados Civis'!$A$5:$H$2142,7,FALSE),"")</f>
        <v>22</v>
      </c>
      <c r="E136" s="12">
        <f>IFERROR(VLOOKUP(UPPER(CONCATENATE($B136," - ",$A136)),'[1]Segurados Civis'!$A$5:$H$2142,8,FALSE),"")</f>
        <v>5</v>
      </c>
      <c r="F136" s="12">
        <f t="shared" si="2"/>
        <v>122</v>
      </c>
      <c r="G136" s="5" t="s">
        <v>2</v>
      </c>
      <c r="H136" s="3">
        <v>1</v>
      </c>
      <c r="I136" s="3">
        <v>0</v>
      </c>
      <c r="J136" s="3">
        <v>1</v>
      </c>
      <c r="K136" s="3">
        <v>0</v>
      </c>
    </row>
    <row r="137" spans="1:11" x14ac:dyDescent="0.25">
      <c r="A137" s="5" t="s">
        <v>3812</v>
      </c>
      <c r="B137" s="5" t="s">
        <v>3877</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v>0</v>
      </c>
      <c r="K137" s="3">
        <v>0</v>
      </c>
    </row>
    <row r="138" spans="1:11" x14ac:dyDescent="0.25">
      <c r="A138" s="5" t="s">
        <v>3812</v>
      </c>
      <c r="B138" s="5" t="s">
        <v>4046</v>
      </c>
      <c r="C138" s="12">
        <f>IFERROR(VLOOKUP(UPPER(CONCATENATE($B138," - ",$A138)),'[1]Segurados Civis'!$A$5:$H$2142,6,FALSE),"")</f>
        <v>1173</v>
      </c>
      <c r="D138" s="12">
        <f>IFERROR(VLOOKUP(UPPER(CONCATENATE($B138," - ",$A138)),'[1]Segurados Civis'!$A$5:$H$2142,7,FALSE),"")</f>
        <v>432</v>
      </c>
      <c r="E138" s="12">
        <f>IFERROR(VLOOKUP(UPPER(CONCATENATE($B138," - ",$A138)),'[1]Segurados Civis'!$A$5:$H$2142,8,FALSE),"")</f>
        <v>97</v>
      </c>
      <c r="F138" s="12">
        <f t="shared" si="2"/>
        <v>1702</v>
      </c>
      <c r="G138" s="5" t="s">
        <v>2</v>
      </c>
      <c r="H138" s="3">
        <v>0</v>
      </c>
      <c r="I138" s="3">
        <v>0</v>
      </c>
      <c r="J138" s="3">
        <v>0</v>
      </c>
      <c r="K138" s="3">
        <v>0</v>
      </c>
    </row>
    <row r="139" spans="1:11" x14ac:dyDescent="0.25">
      <c r="A139" s="5" t="s">
        <v>3812</v>
      </c>
      <c r="B139" s="5" t="s">
        <v>4023</v>
      </c>
      <c r="C139" s="12">
        <f>IFERROR(VLOOKUP(UPPER(CONCATENATE($B139," - ",$A139)),'[1]Segurados Civis'!$A$5:$H$2142,6,FALSE),"")</f>
        <v>111</v>
      </c>
      <c r="D139" s="12">
        <f>IFERROR(VLOOKUP(UPPER(CONCATENATE($B139," - ",$A139)),'[1]Segurados Civis'!$A$5:$H$2142,7,FALSE),"")</f>
        <v>11</v>
      </c>
      <c r="E139" s="12">
        <f>IFERROR(VLOOKUP(UPPER(CONCATENATE($B139," - ",$A139)),'[1]Segurados Civis'!$A$5:$H$2142,8,FALSE),"")</f>
        <v>3</v>
      </c>
      <c r="F139" s="12">
        <f t="shared" si="2"/>
        <v>125</v>
      </c>
      <c r="G139" s="5" t="s">
        <v>2</v>
      </c>
      <c r="H139" s="3">
        <v>0</v>
      </c>
      <c r="I139" s="3">
        <v>0</v>
      </c>
      <c r="J139" s="3">
        <v>0</v>
      </c>
      <c r="K139" s="3">
        <v>0</v>
      </c>
    </row>
    <row r="140" spans="1:11" x14ac:dyDescent="0.25">
      <c r="A140" s="5" t="s">
        <v>3812</v>
      </c>
      <c r="B140" s="5" t="s">
        <v>3993</v>
      </c>
      <c r="C140" s="12">
        <f>IFERROR(VLOOKUP(UPPER(CONCATENATE($B140," - ",$A140)),'[1]Segurados Civis'!$A$5:$H$2142,6,FALSE),"")</f>
        <v>84</v>
      </c>
      <c r="D140" s="12">
        <f>IFERROR(VLOOKUP(UPPER(CONCATENATE($B140," - ",$A140)),'[1]Segurados Civis'!$A$5:$H$2142,7,FALSE),"")</f>
        <v>55</v>
      </c>
      <c r="E140" s="12">
        <f>IFERROR(VLOOKUP(UPPER(CONCATENATE($B140," - ",$A140)),'[1]Segurados Civis'!$A$5:$H$2142,8,FALSE),"")</f>
        <v>13</v>
      </c>
      <c r="F140" s="12">
        <f t="shared" si="2"/>
        <v>152</v>
      </c>
      <c r="G140" s="5" t="s">
        <v>2</v>
      </c>
      <c r="H140" s="3">
        <v>0</v>
      </c>
      <c r="I140" s="3">
        <v>0</v>
      </c>
      <c r="J140" s="3">
        <v>0</v>
      </c>
      <c r="K140" s="3">
        <v>0</v>
      </c>
    </row>
    <row r="141" spans="1:11" x14ac:dyDescent="0.25">
      <c r="A141" s="5" t="s">
        <v>3812</v>
      </c>
      <c r="B141" s="5" t="s">
        <v>3987</v>
      </c>
      <c r="C141" s="12">
        <f>IFERROR(VLOOKUP(UPPER(CONCATENATE($B141," - ",$A141)),'[1]Segurados Civis'!$A$5:$H$2142,6,FALSE),"")</f>
        <v>198</v>
      </c>
      <c r="D141" s="12">
        <f>IFERROR(VLOOKUP(UPPER(CONCATENATE($B141," - ",$A141)),'[1]Segurados Civis'!$A$5:$H$2142,7,FALSE),"")</f>
        <v>42</v>
      </c>
      <c r="E141" s="12">
        <f>IFERROR(VLOOKUP(UPPER(CONCATENATE($B141," - ",$A141)),'[1]Segurados Civis'!$A$5:$H$2142,8,FALSE),"")</f>
        <v>20</v>
      </c>
      <c r="F141" s="12">
        <f t="shared" si="2"/>
        <v>260</v>
      </c>
      <c r="G141" s="5" t="s">
        <v>2</v>
      </c>
      <c r="H141" s="3">
        <v>1</v>
      </c>
      <c r="I141" s="3">
        <v>0</v>
      </c>
      <c r="J141" s="3">
        <v>0</v>
      </c>
      <c r="K141" s="3">
        <v>0</v>
      </c>
    </row>
    <row r="142" spans="1:11" x14ac:dyDescent="0.25">
      <c r="A142" s="5" t="s">
        <v>3812</v>
      </c>
      <c r="B142" s="5" t="s">
        <v>3985</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5" t="s">
        <v>4</v>
      </c>
      <c r="H142" s="3">
        <v>0</v>
      </c>
      <c r="I142" s="3">
        <v>0</v>
      </c>
      <c r="J142" s="3">
        <v>0</v>
      </c>
      <c r="K142" s="3">
        <v>0</v>
      </c>
    </row>
    <row r="143" spans="1:11" x14ac:dyDescent="0.25">
      <c r="A143" s="5" t="s">
        <v>3812</v>
      </c>
      <c r="B143" s="5" t="s">
        <v>4028</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5" t="s">
        <v>3812</v>
      </c>
      <c r="B144" s="5" t="s">
        <v>4211</v>
      </c>
      <c r="C144" s="12">
        <f>IFERROR(VLOOKUP(UPPER(CONCATENATE($B144," - ",$A144)),'[1]Segurados Civis'!$A$5:$H$2142,6,FALSE),"")</f>
        <v>292</v>
      </c>
      <c r="D144" s="12">
        <f>IFERROR(VLOOKUP(UPPER(CONCATENATE($B144," - ",$A144)),'[1]Segurados Civis'!$A$5:$H$2142,7,FALSE),"")</f>
        <v>84</v>
      </c>
      <c r="E144" s="12">
        <f>IFERROR(VLOOKUP(UPPER(CONCATENATE($B144," - ",$A144)),'[1]Segurados Civis'!$A$5:$H$2142,8,FALSE),"")</f>
        <v>16</v>
      </c>
      <c r="F144" s="12">
        <f t="shared" si="2"/>
        <v>392</v>
      </c>
      <c r="G144" s="5" t="s">
        <v>2</v>
      </c>
      <c r="H144" s="3">
        <v>1</v>
      </c>
      <c r="I144" s="3">
        <v>0</v>
      </c>
      <c r="J144" s="3">
        <v>0</v>
      </c>
      <c r="K144" s="3">
        <v>0</v>
      </c>
    </row>
    <row r="145" spans="1:11" x14ac:dyDescent="0.25">
      <c r="A145" s="5" t="s">
        <v>3812</v>
      </c>
      <c r="B145" s="5" t="s">
        <v>4249</v>
      </c>
      <c r="C145" s="12">
        <f>IFERROR(VLOOKUP(UPPER(CONCATENATE($B145," - ",$A145)),'[1]Segurados Civis'!$A$5:$H$2142,6,FALSE),"")</f>
        <v>638</v>
      </c>
      <c r="D145" s="12">
        <f>IFERROR(VLOOKUP(UPPER(CONCATENATE($B145," - ",$A145)),'[1]Segurados Civis'!$A$5:$H$2142,7,FALSE),"")</f>
        <v>178</v>
      </c>
      <c r="E145" s="12">
        <f>IFERROR(VLOOKUP(UPPER(CONCATENATE($B145," - ",$A145)),'[1]Segurados Civis'!$A$5:$H$2142,8,FALSE),"")</f>
        <v>34</v>
      </c>
      <c r="F145" s="12">
        <f t="shared" si="2"/>
        <v>850</v>
      </c>
      <c r="G145" s="5" t="s">
        <v>2</v>
      </c>
      <c r="H145" s="3">
        <v>0</v>
      </c>
      <c r="I145" s="3">
        <v>0</v>
      </c>
      <c r="J145" s="3">
        <v>0</v>
      </c>
      <c r="K145" s="3">
        <v>0</v>
      </c>
    </row>
    <row r="146" spans="1:11" x14ac:dyDescent="0.25">
      <c r="A146" s="5" t="s">
        <v>3812</v>
      </c>
      <c r="B146" s="5" t="s">
        <v>3937</v>
      </c>
      <c r="C146" s="12">
        <f>IFERROR(VLOOKUP(UPPER(CONCATENATE($B146," - ",$A146)),'[1]Segurados Civis'!$A$5:$H$2142,6,FALSE),"")</f>
        <v>93</v>
      </c>
      <c r="D146" s="12">
        <f>IFERROR(VLOOKUP(UPPER(CONCATENATE($B146," - ",$A146)),'[1]Segurados Civis'!$A$5:$H$2142,7,FALSE),"")</f>
        <v>12</v>
      </c>
      <c r="E146" s="12">
        <f>IFERROR(VLOOKUP(UPPER(CONCATENATE($B146," - ",$A146)),'[1]Segurados Civis'!$A$5:$H$2142,8,FALSE),"")</f>
        <v>5</v>
      </c>
      <c r="F146" s="12">
        <f t="shared" si="2"/>
        <v>110</v>
      </c>
      <c r="G146" s="5" t="s">
        <v>2</v>
      </c>
      <c r="H146" s="3">
        <v>0</v>
      </c>
      <c r="I146" s="3">
        <v>0</v>
      </c>
      <c r="J146" s="3">
        <v>0</v>
      </c>
      <c r="K146" s="3">
        <v>0</v>
      </c>
    </row>
    <row r="147" spans="1:11" x14ac:dyDescent="0.25">
      <c r="A147" s="5" t="s">
        <v>3812</v>
      </c>
      <c r="B147" s="5" t="s">
        <v>3833</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5" t="s">
        <v>4</v>
      </c>
      <c r="H147" s="3">
        <v>0</v>
      </c>
      <c r="I147" s="3">
        <v>0</v>
      </c>
      <c r="J147" s="3">
        <v>0</v>
      </c>
      <c r="K147" s="3">
        <v>0</v>
      </c>
    </row>
    <row r="148" spans="1:11" x14ac:dyDescent="0.25">
      <c r="A148" s="5" t="s">
        <v>3812</v>
      </c>
      <c r="B148" s="5" t="s">
        <v>4194</v>
      </c>
      <c r="C148" s="12">
        <f>IFERROR(VLOOKUP(UPPER(CONCATENATE($B148," - ",$A148)),'[1]Segurados Civis'!$A$5:$H$2142,6,FALSE),"")</f>
        <v>233</v>
      </c>
      <c r="D148" s="12">
        <f>IFERROR(VLOOKUP(UPPER(CONCATENATE($B148," - ",$A148)),'[1]Segurados Civis'!$A$5:$H$2142,7,FALSE),"")</f>
        <v>120</v>
      </c>
      <c r="E148" s="12">
        <f>IFERROR(VLOOKUP(UPPER(CONCATENATE($B148," - ",$A148)),'[1]Segurados Civis'!$A$5:$H$2142,8,FALSE),"")</f>
        <v>17</v>
      </c>
      <c r="F148" s="12">
        <f t="shared" si="2"/>
        <v>370</v>
      </c>
      <c r="G148" s="5" t="s">
        <v>2</v>
      </c>
      <c r="H148" s="3">
        <v>1</v>
      </c>
      <c r="I148" s="3">
        <v>0</v>
      </c>
      <c r="J148" s="3">
        <v>1</v>
      </c>
      <c r="K148" s="3">
        <v>0</v>
      </c>
    </row>
    <row r="149" spans="1:11" x14ac:dyDescent="0.25">
      <c r="A149" s="5" t="s">
        <v>3812</v>
      </c>
      <c r="B149" s="5" t="s">
        <v>4118</v>
      </c>
      <c r="C149" s="12">
        <f>IFERROR(VLOOKUP(UPPER(CONCATENATE($B149," - ",$A149)),'[1]Segurados Civis'!$A$5:$H$2142,6,FALSE),"")</f>
        <v>128</v>
      </c>
      <c r="D149" s="12">
        <f>IFERROR(VLOOKUP(UPPER(CONCATENATE($B149," - ",$A149)),'[1]Segurados Civis'!$A$5:$H$2142,7,FALSE),"")</f>
        <v>1</v>
      </c>
      <c r="E149" s="12">
        <f>IFERROR(VLOOKUP(UPPER(CONCATENATE($B149," - ",$A149)),'[1]Segurados Civis'!$A$5:$H$2142,8,FALSE),"")</f>
        <v>0</v>
      </c>
      <c r="F149" s="12">
        <f t="shared" si="2"/>
        <v>129</v>
      </c>
      <c r="G149" s="5" t="s">
        <v>2</v>
      </c>
      <c r="H149" s="3">
        <v>0</v>
      </c>
      <c r="I149" s="3">
        <v>0</v>
      </c>
      <c r="J149" s="3">
        <v>0</v>
      </c>
      <c r="K149" s="3">
        <v>0</v>
      </c>
    </row>
    <row r="150" spans="1:11" x14ac:dyDescent="0.25">
      <c r="A150" s="5" t="s">
        <v>3812</v>
      </c>
      <c r="B150" s="5" t="s">
        <v>3895</v>
      </c>
      <c r="C150" s="12">
        <f>IFERROR(VLOOKUP(UPPER(CONCATENATE($B150," - ",$A150)),'[1]Segurados Civis'!$A$5:$H$2142,6,FALSE),"")</f>
        <v>2221</v>
      </c>
      <c r="D150" s="12">
        <f>IFERROR(VLOOKUP(UPPER(CONCATENATE($B150," - ",$A150)),'[1]Segurados Civis'!$A$5:$H$2142,7,FALSE),"")</f>
        <v>106</v>
      </c>
      <c r="E150" s="12">
        <f>IFERROR(VLOOKUP(UPPER(CONCATENATE($B150," - ",$A150)),'[1]Segurados Civis'!$A$5:$H$2142,8,FALSE),"")</f>
        <v>5</v>
      </c>
      <c r="F150" s="12">
        <f t="shared" si="2"/>
        <v>2332</v>
      </c>
      <c r="G150" s="5" t="s">
        <v>2</v>
      </c>
      <c r="H150" s="3">
        <v>1</v>
      </c>
      <c r="I150" s="3">
        <v>0</v>
      </c>
      <c r="J150" s="3">
        <v>0</v>
      </c>
      <c r="K150" s="3">
        <v>0</v>
      </c>
    </row>
    <row r="151" spans="1:11" x14ac:dyDescent="0.25">
      <c r="A151" s="5" t="s">
        <v>3812</v>
      </c>
      <c r="B151" s="5" t="s">
        <v>3923</v>
      </c>
      <c r="C151" s="12">
        <f>IFERROR(VLOOKUP(UPPER(CONCATENATE($B151," - ",$A151)),'[1]Segurados Civis'!$A$5:$H$2142,6,FALSE),"")</f>
        <v>148</v>
      </c>
      <c r="D151" s="12">
        <f>IFERROR(VLOOKUP(UPPER(CONCATENATE($B151," - ",$A151)),'[1]Segurados Civis'!$A$5:$H$2142,7,FALSE),"")</f>
        <v>45</v>
      </c>
      <c r="E151" s="12">
        <f>IFERROR(VLOOKUP(UPPER(CONCATENATE($B151," - ",$A151)),'[1]Segurados Civis'!$A$5:$H$2142,8,FALSE),"")</f>
        <v>5</v>
      </c>
      <c r="F151" s="12">
        <f t="shared" si="2"/>
        <v>198</v>
      </c>
      <c r="G151" s="5" t="s">
        <v>2</v>
      </c>
      <c r="H151" s="3">
        <v>0</v>
      </c>
      <c r="I151" s="3">
        <v>0</v>
      </c>
      <c r="J151" s="3">
        <v>0</v>
      </c>
      <c r="K151" s="3">
        <v>0</v>
      </c>
    </row>
    <row r="152" spans="1:11" x14ac:dyDescent="0.25">
      <c r="A152" s="5" t="s">
        <v>3812</v>
      </c>
      <c r="B152" s="5" t="s">
        <v>4175</v>
      </c>
      <c r="C152" s="12" t="str">
        <f>IFERROR(VLOOKUP(UPPER(CONCATENATE($B152," - ",$A152)),'[1]Segurados Civis'!$A$5:$H$2142,6,FALSE),"")</f>
        <v/>
      </c>
      <c r="D152" s="12" t="str">
        <f>IFERROR(VLOOKUP(UPPER(CONCATENATE($B152," - ",$A152)),'[1]Segurados Civis'!$A$5:$H$2142,7,FALSE),"")</f>
        <v/>
      </c>
      <c r="E152" s="12" t="str">
        <f>IFERROR(VLOOKUP(UPPER(CONCATENATE($B152," - ",$A152)),'[1]Segurados Civis'!$A$5:$H$2142,8,FALSE),"")</f>
        <v/>
      </c>
      <c r="F152" s="12" t="str">
        <f t="shared" si="2"/>
        <v/>
      </c>
      <c r="G152" s="5" t="s">
        <v>4</v>
      </c>
      <c r="H152" s="3">
        <v>0</v>
      </c>
      <c r="I152" s="3">
        <v>0</v>
      </c>
      <c r="J152" s="3">
        <v>0</v>
      </c>
      <c r="K152" s="3">
        <v>0</v>
      </c>
    </row>
    <row r="153" spans="1:11" x14ac:dyDescent="0.25">
      <c r="A153" s="5" t="s">
        <v>3812</v>
      </c>
      <c r="B153" s="5" t="s">
        <v>4225</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5" t="s">
        <v>4</v>
      </c>
      <c r="H153" s="3">
        <v>0</v>
      </c>
      <c r="I153" s="3">
        <v>0</v>
      </c>
      <c r="J153" s="3">
        <v>0</v>
      </c>
      <c r="K153" s="3">
        <v>0</v>
      </c>
    </row>
    <row r="154" spans="1:11" x14ac:dyDescent="0.25">
      <c r="A154" s="5" t="s">
        <v>3812</v>
      </c>
      <c r="B154" s="5" t="s">
        <v>4257</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v>0</v>
      </c>
      <c r="K154" s="3">
        <v>0</v>
      </c>
    </row>
    <row r="155" spans="1:11" x14ac:dyDescent="0.25">
      <c r="A155" s="5" t="s">
        <v>3812</v>
      </c>
      <c r="B155" s="5" t="s">
        <v>3859</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5" t="s">
        <v>4</v>
      </c>
      <c r="H155" s="3">
        <v>0</v>
      </c>
      <c r="I155" s="3">
        <v>0</v>
      </c>
      <c r="J155" s="3">
        <v>0</v>
      </c>
      <c r="K155" s="3">
        <v>0</v>
      </c>
    </row>
    <row r="156" spans="1:11" x14ac:dyDescent="0.25">
      <c r="A156" s="5" t="s">
        <v>3812</v>
      </c>
      <c r="B156" s="5" t="s">
        <v>3924</v>
      </c>
      <c r="C156" s="12">
        <f>IFERROR(VLOOKUP(UPPER(CONCATENATE($B156," - ",$A156)),'[1]Segurados Civis'!$A$5:$H$2142,6,FALSE),"")</f>
        <v>359</v>
      </c>
      <c r="D156" s="12">
        <f>IFERROR(VLOOKUP(UPPER(CONCATENATE($B156," - ",$A156)),'[1]Segurados Civis'!$A$5:$H$2142,7,FALSE),"")</f>
        <v>159</v>
      </c>
      <c r="E156" s="12">
        <f>IFERROR(VLOOKUP(UPPER(CONCATENATE($B156," - ",$A156)),'[1]Segurados Civis'!$A$5:$H$2142,8,FALSE),"")</f>
        <v>23</v>
      </c>
      <c r="F156" s="12">
        <f t="shared" si="2"/>
        <v>541</v>
      </c>
      <c r="G156" s="5" t="s">
        <v>2</v>
      </c>
      <c r="H156" s="3">
        <v>0</v>
      </c>
      <c r="I156" s="3">
        <v>0</v>
      </c>
      <c r="J156" s="3">
        <v>0</v>
      </c>
      <c r="K156" s="3">
        <v>0</v>
      </c>
    </row>
    <row r="157" spans="1:11" x14ac:dyDescent="0.25">
      <c r="A157" s="5" t="s">
        <v>3812</v>
      </c>
      <c r="B157" s="5" t="s">
        <v>3896</v>
      </c>
      <c r="C157" s="12">
        <f>IFERROR(VLOOKUP(UPPER(CONCATENATE($B157," - ",$A157)),'[1]Segurados Civis'!$A$5:$H$2142,6,FALSE),"")</f>
        <v>163</v>
      </c>
      <c r="D157" s="12">
        <f>IFERROR(VLOOKUP(UPPER(CONCATENATE($B157," - ",$A157)),'[1]Segurados Civis'!$A$5:$H$2142,7,FALSE),"")</f>
        <v>33</v>
      </c>
      <c r="E157" s="12">
        <f>IFERROR(VLOOKUP(UPPER(CONCATENATE($B157," - ",$A157)),'[1]Segurados Civis'!$A$5:$H$2142,8,FALSE),"")</f>
        <v>11</v>
      </c>
      <c r="F157" s="12">
        <f t="shared" si="2"/>
        <v>207</v>
      </c>
      <c r="G157" s="5" t="s">
        <v>2</v>
      </c>
      <c r="H157" s="3">
        <v>0</v>
      </c>
      <c r="I157" s="3">
        <v>0</v>
      </c>
      <c r="J157" s="3">
        <v>0</v>
      </c>
      <c r="K157" s="3">
        <v>0</v>
      </c>
    </row>
    <row r="158" spans="1:11" x14ac:dyDescent="0.25">
      <c r="A158" s="5" t="s">
        <v>3812</v>
      </c>
      <c r="B158" s="5" t="s">
        <v>4064</v>
      </c>
      <c r="C158" s="12">
        <f>IFERROR(VLOOKUP(UPPER(CONCATENATE($B158," - ",$A158)),'[1]Segurados Civis'!$A$5:$H$2142,6,FALSE),"")</f>
        <v>996</v>
      </c>
      <c r="D158" s="12">
        <f>IFERROR(VLOOKUP(UPPER(CONCATENATE($B158," - ",$A158)),'[1]Segurados Civis'!$A$5:$H$2142,7,FALSE),"")</f>
        <v>341</v>
      </c>
      <c r="E158" s="12">
        <f>IFERROR(VLOOKUP(UPPER(CONCATENATE($B158," - ",$A158)),'[1]Segurados Civis'!$A$5:$H$2142,8,FALSE),"")</f>
        <v>63</v>
      </c>
      <c r="F158" s="12">
        <f t="shared" si="2"/>
        <v>1400</v>
      </c>
      <c r="G158" s="5" t="s">
        <v>2</v>
      </c>
      <c r="H158" s="3">
        <v>0</v>
      </c>
      <c r="I158" s="3">
        <v>0</v>
      </c>
      <c r="J158" s="3">
        <v>0</v>
      </c>
      <c r="K158" s="3">
        <v>0</v>
      </c>
    </row>
    <row r="159" spans="1:11" x14ac:dyDescent="0.25">
      <c r="A159" s="5" t="s">
        <v>3812</v>
      </c>
      <c r="B159" s="5" t="s">
        <v>3925</v>
      </c>
      <c r="C159" s="12">
        <f>IFERROR(VLOOKUP(UPPER(CONCATENATE($B159," - ",$A159)),'[1]Segurados Civis'!$A$5:$H$2142,6,FALSE),"")</f>
        <v>1976</v>
      </c>
      <c r="D159" s="12">
        <f>IFERROR(VLOOKUP(UPPER(CONCATENATE($B159," - ",$A159)),'[1]Segurados Civis'!$A$5:$H$2142,7,FALSE),"")</f>
        <v>0</v>
      </c>
      <c r="E159" s="12">
        <f>IFERROR(VLOOKUP(UPPER(CONCATENATE($B159," - ",$A159)),'[1]Segurados Civis'!$A$5:$H$2142,8,FALSE),"")</f>
        <v>0</v>
      </c>
      <c r="F159" s="12">
        <f t="shared" si="2"/>
        <v>1976</v>
      </c>
      <c r="G159" s="5" t="s">
        <v>2</v>
      </c>
      <c r="H159" s="3">
        <v>0</v>
      </c>
      <c r="I159" s="3">
        <v>0</v>
      </c>
      <c r="J159" s="3">
        <v>0</v>
      </c>
      <c r="K159" s="3">
        <v>0</v>
      </c>
    </row>
    <row r="160" spans="1:11" x14ac:dyDescent="0.25">
      <c r="A160" s="5" t="s">
        <v>3812</v>
      </c>
      <c r="B160" s="5" t="s">
        <v>3998</v>
      </c>
      <c r="C160" s="12">
        <f>IFERROR(VLOOKUP(UPPER(CONCATENATE($B160," - ",$A160)),'[1]Segurados Civis'!$A$5:$H$2142,6,FALSE),"")</f>
        <v>584</v>
      </c>
      <c r="D160" s="12">
        <f>IFERROR(VLOOKUP(UPPER(CONCATENATE($B160," - ",$A160)),'[1]Segurados Civis'!$A$5:$H$2142,7,FALSE),"")</f>
        <v>191</v>
      </c>
      <c r="E160" s="12">
        <f>IFERROR(VLOOKUP(UPPER(CONCATENATE($B160," - ",$A160)),'[1]Segurados Civis'!$A$5:$H$2142,8,FALSE),"")</f>
        <v>50</v>
      </c>
      <c r="F160" s="12">
        <f t="shared" si="2"/>
        <v>825</v>
      </c>
      <c r="G160" s="5" t="s">
        <v>2</v>
      </c>
      <c r="H160" s="3">
        <v>0</v>
      </c>
      <c r="I160" s="3">
        <v>0</v>
      </c>
      <c r="J160" s="3">
        <v>0</v>
      </c>
      <c r="K160" s="3">
        <v>0</v>
      </c>
    </row>
    <row r="161" spans="1:11" x14ac:dyDescent="0.25">
      <c r="A161" s="5" t="s">
        <v>3812</v>
      </c>
      <c r="B161" s="5" t="s">
        <v>4226</v>
      </c>
      <c r="C161" s="12">
        <f>IFERROR(VLOOKUP(UPPER(CONCATENATE($B161," - ",$A161)),'[1]Segurados Civis'!$A$5:$H$2142,6,FALSE),"")</f>
        <v>178</v>
      </c>
      <c r="D161" s="12">
        <f>IFERROR(VLOOKUP(UPPER(CONCATENATE($B161," - ",$A161)),'[1]Segurados Civis'!$A$5:$H$2142,7,FALSE),"")</f>
        <v>24</v>
      </c>
      <c r="E161" s="12">
        <f>IFERROR(VLOOKUP(UPPER(CONCATENATE($B161," - ",$A161)),'[1]Segurados Civis'!$A$5:$H$2142,8,FALSE),"")</f>
        <v>5</v>
      </c>
      <c r="F161" s="12">
        <f t="shared" si="2"/>
        <v>207</v>
      </c>
      <c r="G161" s="5" t="s">
        <v>2</v>
      </c>
      <c r="H161" s="3">
        <v>0</v>
      </c>
      <c r="I161" s="3">
        <v>0</v>
      </c>
      <c r="J161" s="3">
        <v>0</v>
      </c>
      <c r="K161" s="3">
        <v>0</v>
      </c>
    </row>
    <row r="162" spans="1:11" x14ac:dyDescent="0.25">
      <c r="A162" s="5" t="s">
        <v>3812</v>
      </c>
      <c r="B162" s="5" t="s">
        <v>4088</v>
      </c>
      <c r="C162" s="12">
        <f>IFERROR(VLOOKUP(UPPER(CONCATENATE($B162," - ",$A162)),'[1]Segurados Civis'!$A$5:$H$2142,6,FALSE),"")</f>
        <v>121</v>
      </c>
      <c r="D162" s="12">
        <f>IFERROR(VLOOKUP(UPPER(CONCATENATE($B162," - ",$A162)),'[1]Segurados Civis'!$A$5:$H$2142,7,FALSE),"")</f>
        <v>29</v>
      </c>
      <c r="E162" s="12">
        <f>IFERROR(VLOOKUP(UPPER(CONCATENATE($B162," - ",$A162)),'[1]Segurados Civis'!$A$5:$H$2142,8,FALSE),"")</f>
        <v>5</v>
      </c>
      <c r="F162" s="12">
        <f t="shared" si="2"/>
        <v>155</v>
      </c>
      <c r="G162" s="5" t="s">
        <v>2</v>
      </c>
      <c r="H162" s="3">
        <v>0</v>
      </c>
      <c r="I162" s="3">
        <v>0</v>
      </c>
      <c r="J162" s="3">
        <v>0</v>
      </c>
      <c r="K162" s="3">
        <v>0</v>
      </c>
    </row>
    <row r="163" spans="1:11" x14ac:dyDescent="0.25">
      <c r="A163" s="5" t="s">
        <v>3812</v>
      </c>
      <c r="B163" s="5" t="s">
        <v>4114</v>
      </c>
      <c r="C163" s="12">
        <f>IFERROR(VLOOKUP(UPPER(CONCATENATE($B163," - ",$A163)),'[1]Segurados Civis'!$A$5:$H$2142,6,FALSE),"")</f>
        <v>118</v>
      </c>
      <c r="D163" s="12">
        <f>IFERROR(VLOOKUP(UPPER(CONCATENATE($B163," - ",$A163)),'[1]Segurados Civis'!$A$5:$H$2142,7,FALSE),"")</f>
        <v>39</v>
      </c>
      <c r="E163" s="12">
        <f>IFERROR(VLOOKUP(UPPER(CONCATENATE($B163," - ",$A163)),'[1]Segurados Civis'!$A$5:$H$2142,8,FALSE),"")</f>
        <v>14</v>
      </c>
      <c r="F163" s="12">
        <f t="shared" si="2"/>
        <v>171</v>
      </c>
      <c r="G163" s="5" t="s">
        <v>2</v>
      </c>
      <c r="H163" s="3">
        <v>1</v>
      </c>
      <c r="I163" s="3">
        <v>0</v>
      </c>
      <c r="J163" s="3">
        <v>0</v>
      </c>
      <c r="K163" s="3">
        <v>0</v>
      </c>
    </row>
    <row r="164" spans="1:11" x14ac:dyDescent="0.25">
      <c r="A164" s="5" t="s">
        <v>3812</v>
      </c>
      <c r="B164" s="5" t="s">
        <v>3963</v>
      </c>
      <c r="C164" s="12">
        <f>IFERROR(VLOOKUP(UPPER(CONCATENATE($B164," - ",$A164)),'[1]Segurados Civis'!$A$5:$H$2142,6,FALSE),"")</f>
        <v>967</v>
      </c>
      <c r="D164" s="12">
        <f>IFERROR(VLOOKUP(UPPER(CONCATENATE($B164," - ",$A164)),'[1]Segurados Civis'!$A$5:$H$2142,7,FALSE),"")</f>
        <v>353</v>
      </c>
      <c r="E164" s="12">
        <f>IFERROR(VLOOKUP(UPPER(CONCATENATE($B164," - ",$A164)),'[1]Segurados Civis'!$A$5:$H$2142,8,FALSE),"")</f>
        <v>76</v>
      </c>
      <c r="F164" s="12">
        <f t="shared" si="2"/>
        <v>1396</v>
      </c>
      <c r="G164" s="5" t="s">
        <v>2</v>
      </c>
      <c r="H164" s="3">
        <v>1</v>
      </c>
      <c r="I164" s="3">
        <v>0</v>
      </c>
      <c r="J164" s="3">
        <v>0</v>
      </c>
      <c r="K164" s="3">
        <v>0</v>
      </c>
    </row>
    <row r="165" spans="1:11" x14ac:dyDescent="0.25">
      <c r="A165" s="5" t="s">
        <v>3812</v>
      </c>
      <c r="B165" s="5" t="s">
        <v>4125</v>
      </c>
      <c r="C165" s="12">
        <f>IFERROR(VLOOKUP(UPPER(CONCATENATE($B165," - ",$A165)),'[1]Segurados Civis'!$A$5:$H$2142,6,FALSE),"")</f>
        <v>177</v>
      </c>
      <c r="D165" s="12">
        <f>IFERROR(VLOOKUP(UPPER(CONCATENATE($B165," - ",$A165)),'[1]Segurados Civis'!$A$5:$H$2142,7,FALSE),"")</f>
        <v>63</v>
      </c>
      <c r="E165" s="12">
        <f>IFERROR(VLOOKUP(UPPER(CONCATENATE($B165," - ",$A165)),'[1]Segurados Civis'!$A$5:$H$2142,8,FALSE),"")</f>
        <v>14</v>
      </c>
      <c r="F165" s="12">
        <f t="shared" si="2"/>
        <v>254</v>
      </c>
      <c r="G165" s="5" t="s">
        <v>2</v>
      </c>
      <c r="H165" s="3">
        <v>0</v>
      </c>
      <c r="I165" s="3">
        <v>0</v>
      </c>
      <c r="J165" s="3">
        <v>0</v>
      </c>
      <c r="K165" s="3">
        <v>0</v>
      </c>
    </row>
    <row r="166" spans="1:11" x14ac:dyDescent="0.25">
      <c r="A166" s="5" t="s">
        <v>3812</v>
      </c>
      <c r="B166" s="5" t="s">
        <v>3860</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v>0</v>
      </c>
      <c r="K166" s="3">
        <v>0</v>
      </c>
    </row>
    <row r="167" spans="1:11" x14ac:dyDescent="0.25">
      <c r="A167" s="5" t="s">
        <v>3812</v>
      </c>
      <c r="B167" s="5" t="s">
        <v>3941</v>
      </c>
      <c r="C167" s="12">
        <f>IFERROR(VLOOKUP(UPPER(CONCATENATE($B167," - ",$A167)),'[1]Segurados Civis'!$A$5:$H$2142,6,FALSE),"")</f>
        <v>127</v>
      </c>
      <c r="D167" s="12">
        <f>IFERROR(VLOOKUP(UPPER(CONCATENATE($B167," - ",$A167)),'[1]Segurados Civis'!$A$5:$H$2142,7,FALSE),"")</f>
        <v>1</v>
      </c>
      <c r="E167" s="12">
        <f>IFERROR(VLOOKUP(UPPER(CONCATENATE($B167," - ",$A167)),'[1]Segurados Civis'!$A$5:$H$2142,8,FALSE),"")</f>
        <v>0</v>
      </c>
      <c r="F167" s="12">
        <f t="shared" si="2"/>
        <v>128</v>
      </c>
      <c r="G167" s="5" t="s">
        <v>2</v>
      </c>
      <c r="H167" s="3">
        <v>1</v>
      </c>
      <c r="I167" s="3">
        <v>0</v>
      </c>
      <c r="J167" s="3">
        <v>0</v>
      </c>
      <c r="K167" s="3">
        <v>0</v>
      </c>
    </row>
    <row r="168" spans="1:11" x14ac:dyDescent="0.25">
      <c r="A168" s="5" t="s">
        <v>3812</v>
      </c>
      <c r="B168" s="5" t="s">
        <v>4232</v>
      </c>
      <c r="C168" s="12">
        <f>IFERROR(VLOOKUP(UPPER(CONCATENATE($B168," - ",$A168)),'[1]Segurados Civis'!$A$5:$H$2142,6,FALSE),"")</f>
        <v>357</v>
      </c>
      <c r="D168" s="12">
        <f>IFERROR(VLOOKUP(UPPER(CONCATENATE($B168," - ",$A168)),'[1]Segurados Civis'!$A$5:$H$2142,7,FALSE),"")</f>
        <v>142</v>
      </c>
      <c r="E168" s="12">
        <f>IFERROR(VLOOKUP(UPPER(CONCATENATE($B168," - ",$A168)),'[1]Segurados Civis'!$A$5:$H$2142,8,FALSE),"")</f>
        <v>32</v>
      </c>
      <c r="F168" s="12">
        <f t="shared" si="2"/>
        <v>531</v>
      </c>
      <c r="G168" s="5" t="s">
        <v>2</v>
      </c>
      <c r="H168" s="3">
        <v>0</v>
      </c>
      <c r="I168" s="3">
        <v>0</v>
      </c>
      <c r="J168" s="3">
        <v>0</v>
      </c>
      <c r="K168" s="3">
        <v>0</v>
      </c>
    </row>
    <row r="169" spans="1:11" x14ac:dyDescent="0.25">
      <c r="A169" s="5" t="s">
        <v>3812</v>
      </c>
      <c r="B169" s="5" t="s">
        <v>3980</v>
      </c>
      <c r="C169" s="12">
        <f>IFERROR(VLOOKUP(UPPER(CONCATENATE($B169," - ",$A169)),'[1]Segurados Civis'!$A$5:$H$2142,6,FALSE),"")</f>
        <v>540</v>
      </c>
      <c r="D169" s="12">
        <f>IFERROR(VLOOKUP(UPPER(CONCATENATE($B169," - ",$A169)),'[1]Segurados Civis'!$A$5:$H$2142,7,FALSE),"")</f>
        <v>210</v>
      </c>
      <c r="E169" s="12">
        <f>IFERROR(VLOOKUP(UPPER(CONCATENATE($B169," - ",$A169)),'[1]Segurados Civis'!$A$5:$H$2142,8,FALSE),"")</f>
        <v>22</v>
      </c>
      <c r="F169" s="12">
        <f t="shared" si="2"/>
        <v>772</v>
      </c>
      <c r="G169" s="5" t="s">
        <v>2</v>
      </c>
      <c r="H169" s="3">
        <v>0</v>
      </c>
      <c r="I169" s="3">
        <v>0</v>
      </c>
      <c r="J169" s="3">
        <v>0</v>
      </c>
      <c r="K169" s="3">
        <v>0</v>
      </c>
    </row>
    <row r="170" spans="1:11" x14ac:dyDescent="0.25">
      <c r="A170" s="5" t="s">
        <v>3812</v>
      </c>
      <c r="B170" s="5" t="s">
        <v>4139</v>
      </c>
      <c r="C170" s="12">
        <f>IFERROR(VLOOKUP(UPPER(CONCATENATE($B170," - ",$A170)),'[1]Segurados Civis'!$A$5:$H$2142,6,FALSE),"")</f>
        <v>123</v>
      </c>
      <c r="D170" s="12">
        <f>IFERROR(VLOOKUP(UPPER(CONCATENATE($B170," - ",$A170)),'[1]Segurados Civis'!$A$5:$H$2142,7,FALSE),"")</f>
        <v>8</v>
      </c>
      <c r="E170" s="12">
        <f>IFERROR(VLOOKUP(UPPER(CONCATENATE($B170," - ",$A170)),'[1]Segurados Civis'!$A$5:$H$2142,8,FALSE),"")</f>
        <v>2</v>
      </c>
      <c r="F170" s="12">
        <f t="shared" si="2"/>
        <v>133</v>
      </c>
      <c r="G170" s="5" t="s">
        <v>2</v>
      </c>
      <c r="H170" s="3">
        <v>0</v>
      </c>
      <c r="I170" s="3">
        <v>0</v>
      </c>
      <c r="J170" s="3">
        <v>0</v>
      </c>
      <c r="K170" s="3">
        <v>0</v>
      </c>
    </row>
    <row r="171" spans="1:11" x14ac:dyDescent="0.25">
      <c r="A171" s="5" t="s">
        <v>3812</v>
      </c>
      <c r="B171" s="5" t="s">
        <v>3814</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2</v>
      </c>
      <c r="H171" s="3">
        <v>1</v>
      </c>
      <c r="I171" s="3">
        <v>0</v>
      </c>
      <c r="J171" s="3">
        <v>0</v>
      </c>
      <c r="K171" s="3">
        <v>0</v>
      </c>
    </row>
    <row r="172" spans="1:11" x14ac:dyDescent="0.25">
      <c r="A172" s="5" t="s">
        <v>3812</v>
      </c>
      <c r="B172" s="5" t="s">
        <v>3920</v>
      </c>
      <c r="C172" s="12">
        <f>IFERROR(VLOOKUP(UPPER(CONCATENATE($B172," - ",$A172)),'[1]Segurados Civis'!$A$5:$H$2142,6,FALSE),"")</f>
        <v>213</v>
      </c>
      <c r="D172" s="12">
        <f>IFERROR(VLOOKUP(UPPER(CONCATENATE($B172," - ",$A172)),'[1]Segurados Civis'!$A$5:$H$2142,7,FALSE),"")</f>
        <v>83</v>
      </c>
      <c r="E172" s="12">
        <f>IFERROR(VLOOKUP(UPPER(CONCATENATE($B172," - ",$A172)),'[1]Segurados Civis'!$A$5:$H$2142,8,FALSE),"")</f>
        <v>16</v>
      </c>
      <c r="F172" s="12">
        <f t="shared" si="2"/>
        <v>312</v>
      </c>
      <c r="G172" s="5" t="s">
        <v>2</v>
      </c>
      <c r="H172" s="3">
        <v>1</v>
      </c>
      <c r="I172" s="3">
        <v>0</v>
      </c>
      <c r="J172" s="3">
        <v>0</v>
      </c>
      <c r="K172" s="3">
        <v>0</v>
      </c>
    </row>
    <row r="173" spans="1:11" x14ac:dyDescent="0.25">
      <c r="A173" s="5" t="s">
        <v>3812</v>
      </c>
      <c r="B173" s="5" t="s">
        <v>3815</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v>0</v>
      </c>
      <c r="K173" s="3">
        <v>0</v>
      </c>
    </row>
    <row r="174" spans="1:11" x14ac:dyDescent="0.25">
      <c r="A174" s="5" t="s">
        <v>3812</v>
      </c>
      <c r="B174" s="5" t="s">
        <v>3820</v>
      </c>
      <c r="C174" s="12">
        <f>IFERROR(VLOOKUP(UPPER(CONCATENATE($B174," - ",$A174)),'[1]Segurados Civis'!$A$5:$H$2142,6,FALSE),"")</f>
        <v>198</v>
      </c>
      <c r="D174" s="12">
        <f>IFERROR(VLOOKUP(UPPER(CONCATENATE($B174," - ",$A174)),'[1]Segurados Civis'!$A$5:$H$2142,7,FALSE),"")</f>
        <v>50</v>
      </c>
      <c r="E174" s="12">
        <f>IFERROR(VLOOKUP(UPPER(CONCATENATE($B174," - ",$A174)),'[1]Segurados Civis'!$A$5:$H$2142,8,FALSE),"")</f>
        <v>0</v>
      </c>
      <c r="F174" s="12">
        <f t="shared" si="2"/>
        <v>248</v>
      </c>
      <c r="G174" s="5" t="s">
        <v>2</v>
      </c>
      <c r="H174" s="3">
        <v>0</v>
      </c>
      <c r="I174" s="3">
        <v>0</v>
      </c>
      <c r="J174" s="3">
        <v>0</v>
      </c>
      <c r="K174" s="3">
        <v>0</v>
      </c>
    </row>
    <row r="175" spans="1:11" x14ac:dyDescent="0.25">
      <c r="A175" s="5" t="s">
        <v>3812</v>
      </c>
      <c r="B175" s="5" t="s">
        <v>3932</v>
      </c>
      <c r="C175" s="12">
        <f>IFERROR(VLOOKUP(UPPER(CONCATENATE($B175," - ",$A175)),'[1]Segurados Civis'!$A$5:$H$2142,6,FALSE),"")</f>
        <v>723</v>
      </c>
      <c r="D175" s="12">
        <f>IFERROR(VLOOKUP(UPPER(CONCATENATE($B175," - ",$A175)),'[1]Segurados Civis'!$A$5:$H$2142,7,FALSE),"")</f>
        <v>116</v>
      </c>
      <c r="E175" s="12">
        <f>IFERROR(VLOOKUP(UPPER(CONCATENATE($B175," - ",$A175)),'[1]Segurados Civis'!$A$5:$H$2142,8,FALSE),"")</f>
        <v>44</v>
      </c>
      <c r="F175" s="12">
        <f t="shared" si="2"/>
        <v>883</v>
      </c>
      <c r="G175" s="5" t="s">
        <v>2</v>
      </c>
      <c r="H175" s="3">
        <v>1</v>
      </c>
      <c r="I175" s="3">
        <v>0</v>
      </c>
      <c r="J175" s="3">
        <v>1</v>
      </c>
      <c r="K175" s="3">
        <v>0</v>
      </c>
    </row>
    <row r="176" spans="1:11" x14ac:dyDescent="0.25">
      <c r="A176" s="5" t="s">
        <v>3812</v>
      </c>
      <c r="B176" s="5" t="s">
        <v>3953</v>
      </c>
      <c r="C176" s="12">
        <f>IFERROR(VLOOKUP(UPPER(CONCATENATE($B176," - ",$A176)),'[1]Segurados Civis'!$A$5:$H$2142,6,FALSE),"")</f>
        <v>478</v>
      </c>
      <c r="D176" s="12">
        <f>IFERROR(VLOOKUP(UPPER(CONCATENATE($B176," - ",$A176)),'[1]Segurados Civis'!$A$5:$H$2142,7,FALSE),"")</f>
        <v>381</v>
      </c>
      <c r="E176" s="12">
        <f>IFERROR(VLOOKUP(UPPER(CONCATENATE($B176," - ",$A176)),'[1]Segurados Civis'!$A$5:$H$2142,8,FALSE),"")</f>
        <v>75</v>
      </c>
      <c r="F176" s="12">
        <f t="shared" si="2"/>
        <v>934</v>
      </c>
      <c r="G176" s="5" t="s">
        <v>2</v>
      </c>
      <c r="H176" s="3">
        <v>1</v>
      </c>
      <c r="I176" s="3">
        <v>0</v>
      </c>
      <c r="J176" s="3">
        <v>0</v>
      </c>
      <c r="K176" s="3">
        <v>0</v>
      </c>
    </row>
    <row r="177" spans="1:11" x14ac:dyDescent="0.25">
      <c r="A177" s="5" t="s">
        <v>3812</v>
      </c>
      <c r="B177" s="5" t="s">
        <v>4168</v>
      </c>
      <c r="C177" s="12">
        <f>IFERROR(VLOOKUP(UPPER(CONCATENATE($B177," - ",$A177)),'[1]Segurados Civis'!$A$5:$H$2142,6,FALSE),"")</f>
        <v>140</v>
      </c>
      <c r="D177" s="12">
        <f>IFERROR(VLOOKUP(UPPER(CONCATENATE($B177," - ",$A177)),'[1]Segurados Civis'!$A$5:$H$2142,7,FALSE),"")</f>
        <v>14</v>
      </c>
      <c r="E177" s="12">
        <f>IFERROR(VLOOKUP(UPPER(CONCATENATE($B177," - ",$A177)),'[1]Segurados Civis'!$A$5:$H$2142,8,FALSE),"")</f>
        <v>6</v>
      </c>
      <c r="F177" s="12">
        <f t="shared" si="2"/>
        <v>160</v>
      </c>
      <c r="G177" s="5" t="s">
        <v>2</v>
      </c>
      <c r="H177" s="3">
        <v>0</v>
      </c>
      <c r="I177" s="3">
        <v>0</v>
      </c>
      <c r="J177" s="3">
        <v>0</v>
      </c>
      <c r="K177" s="3">
        <v>0</v>
      </c>
    </row>
    <row r="178" spans="1:11" x14ac:dyDescent="0.25">
      <c r="A178" s="5" t="s">
        <v>3812</v>
      </c>
      <c r="B178" s="5" t="s">
        <v>4258</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5" t="s">
        <v>4</v>
      </c>
      <c r="H178" s="3">
        <v>0</v>
      </c>
      <c r="I178" s="3">
        <v>0</v>
      </c>
      <c r="J178" s="3">
        <v>0</v>
      </c>
      <c r="K178" s="3">
        <v>0</v>
      </c>
    </row>
    <row r="179" spans="1:11" x14ac:dyDescent="0.25">
      <c r="A179" s="5" t="s">
        <v>3812</v>
      </c>
      <c r="B179" s="5" t="s">
        <v>3945</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v>0</v>
      </c>
      <c r="K179" s="3">
        <v>0</v>
      </c>
    </row>
    <row r="180" spans="1:11" x14ac:dyDescent="0.25">
      <c r="A180" s="5" t="s">
        <v>3812</v>
      </c>
      <c r="B180" s="5" t="s">
        <v>3878</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v>0</v>
      </c>
      <c r="K180" s="3">
        <v>0</v>
      </c>
    </row>
    <row r="181" spans="1:11" x14ac:dyDescent="0.25">
      <c r="A181" s="5" t="s">
        <v>3812</v>
      </c>
      <c r="B181" s="5" t="s">
        <v>3852</v>
      </c>
      <c r="C181" s="12">
        <f>IFERROR(VLOOKUP(UPPER(CONCATENATE($B181," - ",$A181)),'[1]Segurados Civis'!$A$5:$H$2142,6,FALSE),"")</f>
        <v>380</v>
      </c>
      <c r="D181" s="12">
        <f>IFERROR(VLOOKUP(UPPER(CONCATENATE($B181," - ",$A181)),'[1]Segurados Civis'!$A$5:$H$2142,7,FALSE),"")</f>
        <v>96</v>
      </c>
      <c r="E181" s="12">
        <f>IFERROR(VLOOKUP(UPPER(CONCATENATE($B181," - ",$A181)),'[1]Segurados Civis'!$A$5:$H$2142,8,FALSE),"")</f>
        <v>11</v>
      </c>
      <c r="F181" s="12">
        <f t="shared" si="2"/>
        <v>487</v>
      </c>
      <c r="G181" s="5" t="s">
        <v>2</v>
      </c>
      <c r="H181" s="3">
        <v>1</v>
      </c>
      <c r="I181" s="3">
        <v>1</v>
      </c>
      <c r="J181" s="3">
        <v>1</v>
      </c>
      <c r="K181" s="3">
        <v>0</v>
      </c>
    </row>
    <row r="182" spans="1:11" x14ac:dyDescent="0.25">
      <c r="A182" s="5" t="s">
        <v>3812</v>
      </c>
      <c r="B182" s="5" t="s">
        <v>3897</v>
      </c>
      <c r="C182" s="12">
        <f>IFERROR(VLOOKUP(UPPER(CONCATENATE($B182," - ",$A182)),'[1]Segurados Civis'!$A$5:$H$2142,6,FALSE),"")</f>
        <v>470</v>
      </c>
      <c r="D182" s="12">
        <f>IFERROR(VLOOKUP(UPPER(CONCATENATE($B182," - ",$A182)),'[1]Segurados Civis'!$A$5:$H$2142,7,FALSE),"")</f>
        <v>203</v>
      </c>
      <c r="E182" s="12">
        <f>IFERROR(VLOOKUP(UPPER(CONCATENATE($B182," - ",$A182)),'[1]Segurados Civis'!$A$5:$H$2142,8,FALSE),"")</f>
        <v>56</v>
      </c>
      <c r="F182" s="12">
        <f t="shared" si="2"/>
        <v>729</v>
      </c>
      <c r="G182" s="5" t="s">
        <v>2</v>
      </c>
      <c r="H182" s="3">
        <v>0</v>
      </c>
      <c r="I182" s="3">
        <v>0</v>
      </c>
      <c r="J182" s="3">
        <v>0</v>
      </c>
      <c r="K182" s="3">
        <v>0</v>
      </c>
    </row>
    <row r="183" spans="1:11" x14ac:dyDescent="0.25">
      <c r="A183" s="5" t="s">
        <v>3812</v>
      </c>
      <c r="B183" s="5" t="s">
        <v>4029</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v>0</v>
      </c>
      <c r="K183" s="3">
        <v>0</v>
      </c>
    </row>
    <row r="184" spans="1:11" x14ac:dyDescent="0.25">
      <c r="A184" s="5" t="s">
        <v>3812</v>
      </c>
      <c r="B184" s="5" t="s">
        <v>3838</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v>0</v>
      </c>
      <c r="K184" s="3">
        <v>0</v>
      </c>
    </row>
    <row r="185" spans="1:11" x14ac:dyDescent="0.25">
      <c r="A185" s="5" t="s">
        <v>3812</v>
      </c>
      <c r="B185" s="5" t="s">
        <v>4070</v>
      </c>
      <c r="C185" s="12">
        <f>IFERROR(VLOOKUP(UPPER(CONCATENATE($B185," - ",$A185)),'[1]Segurados Civis'!$A$5:$H$2142,6,FALSE),"")</f>
        <v>92</v>
      </c>
      <c r="D185" s="12">
        <f>IFERROR(VLOOKUP(UPPER(CONCATENATE($B185," - ",$A185)),'[1]Segurados Civis'!$A$5:$H$2142,7,FALSE),"")</f>
        <v>14</v>
      </c>
      <c r="E185" s="12">
        <f>IFERROR(VLOOKUP(UPPER(CONCATENATE($B185," - ",$A185)),'[1]Segurados Civis'!$A$5:$H$2142,8,FALSE),"")</f>
        <v>6</v>
      </c>
      <c r="F185" s="12">
        <f t="shared" si="2"/>
        <v>112</v>
      </c>
      <c r="G185" s="5" t="s">
        <v>2</v>
      </c>
      <c r="H185" s="3">
        <v>0</v>
      </c>
      <c r="I185" s="3">
        <v>0</v>
      </c>
      <c r="J185" s="3">
        <v>0</v>
      </c>
      <c r="K185" s="3">
        <v>0</v>
      </c>
    </row>
    <row r="186" spans="1:11" x14ac:dyDescent="0.25">
      <c r="A186" s="5" t="s">
        <v>3812</v>
      </c>
      <c r="B186" s="5" t="s">
        <v>4268</v>
      </c>
      <c r="C186" s="12">
        <f>IFERROR(VLOOKUP(UPPER(CONCATENATE($B186," - ",$A186)),'[1]Segurados Civis'!$A$5:$H$2142,6,FALSE),"")</f>
        <v>142</v>
      </c>
      <c r="D186" s="12">
        <f>IFERROR(VLOOKUP(UPPER(CONCATENATE($B186," - ",$A186)),'[1]Segurados Civis'!$A$5:$H$2142,7,FALSE),"")</f>
        <v>9</v>
      </c>
      <c r="E186" s="12">
        <f>IFERROR(VLOOKUP(UPPER(CONCATENATE($B186," - ",$A186)),'[1]Segurados Civis'!$A$5:$H$2142,8,FALSE),"")</f>
        <v>1</v>
      </c>
      <c r="F186" s="12">
        <f t="shared" si="2"/>
        <v>152</v>
      </c>
      <c r="G186" s="5" t="s">
        <v>2</v>
      </c>
      <c r="H186" s="3">
        <v>0</v>
      </c>
      <c r="I186" s="3">
        <v>0</v>
      </c>
      <c r="J186" s="3">
        <v>0</v>
      </c>
      <c r="K186" s="3">
        <v>0</v>
      </c>
    </row>
    <row r="187" spans="1:11" x14ac:dyDescent="0.25">
      <c r="A187" s="5" t="s">
        <v>3812</v>
      </c>
      <c r="B187" s="5" t="s">
        <v>3821</v>
      </c>
      <c r="C187" s="12">
        <f>IFERROR(VLOOKUP(UPPER(CONCATENATE($B187," - ",$A187)),'[1]Segurados Civis'!$A$5:$H$2142,6,FALSE),"")</f>
        <v>4143</v>
      </c>
      <c r="D187" s="12">
        <f>IFERROR(VLOOKUP(UPPER(CONCATENATE($B187," - ",$A187)),'[1]Segurados Civis'!$A$5:$H$2142,7,FALSE),"")</f>
        <v>1454</v>
      </c>
      <c r="E187" s="12">
        <f>IFERROR(VLOOKUP(UPPER(CONCATENATE($B187," - ",$A187)),'[1]Segurados Civis'!$A$5:$H$2142,8,FALSE),"")</f>
        <v>180</v>
      </c>
      <c r="F187" s="12">
        <f t="shared" si="2"/>
        <v>5777</v>
      </c>
      <c r="G187" s="5" t="s">
        <v>2</v>
      </c>
      <c r="H187" s="3">
        <v>1</v>
      </c>
      <c r="I187" s="3">
        <v>0</v>
      </c>
      <c r="J187" s="3">
        <v>1</v>
      </c>
      <c r="K187" s="3">
        <v>0</v>
      </c>
    </row>
    <row r="188" spans="1:11" x14ac:dyDescent="0.25">
      <c r="A188" s="5" t="s">
        <v>3812</v>
      </c>
      <c r="B188" s="5" t="s">
        <v>3846</v>
      </c>
      <c r="C188" s="12" t="str">
        <f>IFERROR(VLOOKUP(UPPER(CONCATENATE($B188," - ",$A188)),'[1]Segurados Civis'!$A$5:$H$2142,6,FALSE),"")</f>
        <v/>
      </c>
      <c r="D188" s="12" t="str">
        <f>IFERROR(VLOOKUP(UPPER(CONCATENATE($B188," - ",$A188)),'[1]Segurados Civis'!$A$5:$H$2142,7,FALSE),"")</f>
        <v/>
      </c>
      <c r="E188" s="12" t="str">
        <f>IFERROR(VLOOKUP(UPPER(CONCATENATE($B188," - ",$A188)),'[1]Segurados Civis'!$A$5:$H$2142,8,FALSE),"")</f>
        <v/>
      </c>
      <c r="F188" s="12" t="str">
        <f t="shared" si="2"/>
        <v/>
      </c>
      <c r="G188" s="5" t="s">
        <v>4</v>
      </c>
      <c r="H188" s="3">
        <v>0</v>
      </c>
      <c r="I188" s="3">
        <v>0</v>
      </c>
      <c r="J188" s="3">
        <v>0</v>
      </c>
      <c r="K188" s="3">
        <v>0</v>
      </c>
    </row>
    <row r="189" spans="1:11" x14ac:dyDescent="0.25">
      <c r="A189" s="5" t="s">
        <v>3812</v>
      </c>
      <c r="B189" s="5" t="s">
        <v>4024</v>
      </c>
      <c r="C189" s="12">
        <f>IFERROR(VLOOKUP(UPPER(CONCATENATE($B189," - ",$A189)),'[1]Segurados Civis'!$A$5:$H$2142,6,FALSE),"")</f>
        <v>1669</v>
      </c>
      <c r="D189" s="12">
        <f>IFERROR(VLOOKUP(UPPER(CONCATENATE($B189," - ",$A189)),'[1]Segurados Civis'!$A$5:$H$2142,7,FALSE),"")</f>
        <v>771</v>
      </c>
      <c r="E189" s="12">
        <f>IFERROR(VLOOKUP(UPPER(CONCATENATE($B189," - ",$A189)),'[1]Segurados Civis'!$A$5:$H$2142,8,FALSE),"")</f>
        <v>125</v>
      </c>
      <c r="F189" s="12">
        <f t="shared" si="2"/>
        <v>2565</v>
      </c>
      <c r="G189" s="5" t="s">
        <v>2</v>
      </c>
      <c r="H189" s="3">
        <v>1</v>
      </c>
      <c r="I189" s="3">
        <v>0</v>
      </c>
      <c r="J189" s="3">
        <v>0</v>
      </c>
      <c r="K189" s="3">
        <v>0</v>
      </c>
    </row>
    <row r="190" spans="1:11" x14ac:dyDescent="0.25">
      <c r="A190" s="5" t="s">
        <v>3812</v>
      </c>
      <c r="B190" s="5" t="s">
        <v>4076</v>
      </c>
      <c r="C190" s="12">
        <f>IFERROR(VLOOKUP(UPPER(CONCATENATE($B190," - ",$A190)),'[1]Segurados Civis'!$A$5:$H$2142,6,FALSE),"")</f>
        <v>715</v>
      </c>
      <c r="D190" s="12">
        <f>IFERROR(VLOOKUP(UPPER(CONCATENATE($B190," - ",$A190)),'[1]Segurados Civis'!$A$5:$H$2142,7,FALSE),"")</f>
        <v>162</v>
      </c>
      <c r="E190" s="12">
        <f>IFERROR(VLOOKUP(UPPER(CONCATENATE($B190," - ",$A190)),'[1]Segurados Civis'!$A$5:$H$2142,8,FALSE),"")</f>
        <v>23</v>
      </c>
      <c r="F190" s="12">
        <f t="shared" si="2"/>
        <v>900</v>
      </c>
      <c r="G190" s="5" t="s">
        <v>2</v>
      </c>
      <c r="H190" s="3">
        <v>1</v>
      </c>
      <c r="I190" s="3">
        <v>0</v>
      </c>
      <c r="J190" s="3">
        <v>0</v>
      </c>
      <c r="K190" s="3">
        <v>0</v>
      </c>
    </row>
    <row r="191" spans="1:11" x14ac:dyDescent="0.25">
      <c r="A191" s="5" t="s">
        <v>3812</v>
      </c>
      <c r="B191" s="5" t="s">
        <v>4140</v>
      </c>
      <c r="C191" s="12">
        <f>IFERROR(VLOOKUP(UPPER(CONCATENATE($B191," - ",$A191)),'[1]Segurados Civis'!$A$5:$H$2142,6,FALSE),"")</f>
        <v>278</v>
      </c>
      <c r="D191" s="12">
        <f>IFERROR(VLOOKUP(UPPER(CONCATENATE($B191," - ",$A191)),'[1]Segurados Civis'!$A$5:$H$2142,7,FALSE),"")</f>
        <v>133</v>
      </c>
      <c r="E191" s="12">
        <f>IFERROR(VLOOKUP(UPPER(CONCATENATE($B191," - ",$A191)),'[1]Segurados Civis'!$A$5:$H$2142,8,FALSE),"")</f>
        <v>30</v>
      </c>
      <c r="F191" s="12">
        <f t="shared" si="2"/>
        <v>441</v>
      </c>
      <c r="G191" s="5" t="s">
        <v>2</v>
      </c>
      <c r="H191" s="3">
        <v>0</v>
      </c>
      <c r="I191" s="3">
        <v>0</v>
      </c>
      <c r="J191" s="3">
        <v>1</v>
      </c>
      <c r="K191" s="3">
        <v>0</v>
      </c>
    </row>
    <row r="192" spans="1:11" x14ac:dyDescent="0.25">
      <c r="A192" s="5" t="s">
        <v>3812</v>
      </c>
      <c r="B192" s="5" t="s">
        <v>3940</v>
      </c>
      <c r="C192" s="12">
        <f>IFERROR(VLOOKUP(UPPER(CONCATENATE($B192," - ",$A192)),'[1]Segurados Civis'!$A$5:$H$2142,6,FALSE),"")</f>
        <v>156</v>
      </c>
      <c r="D192" s="12">
        <f>IFERROR(VLOOKUP(UPPER(CONCATENATE($B192," - ",$A192)),'[1]Segurados Civis'!$A$5:$H$2142,7,FALSE),"")</f>
        <v>38</v>
      </c>
      <c r="E192" s="12">
        <f>IFERROR(VLOOKUP(UPPER(CONCATENATE($B192," - ",$A192)),'[1]Segurados Civis'!$A$5:$H$2142,8,FALSE),"")</f>
        <v>4</v>
      </c>
      <c r="F192" s="12">
        <f t="shared" si="2"/>
        <v>198</v>
      </c>
      <c r="G192" s="5" t="s">
        <v>2</v>
      </c>
      <c r="H192" s="3">
        <v>0</v>
      </c>
      <c r="I192" s="3">
        <v>0</v>
      </c>
      <c r="J192" s="3">
        <v>0</v>
      </c>
      <c r="K192" s="3">
        <v>0</v>
      </c>
    </row>
    <row r="193" spans="1:11" x14ac:dyDescent="0.25">
      <c r="A193" s="5" t="s">
        <v>3812</v>
      </c>
      <c r="B193" s="5" t="s">
        <v>4103</v>
      </c>
      <c r="C193" s="12">
        <f>IFERROR(VLOOKUP(UPPER(CONCATENATE($B193," - ",$A193)),'[1]Segurados Civis'!$A$5:$H$2142,6,FALSE),"")</f>
        <v>257</v>
      </c>
      <c r="D193" s="12">
        <f>IFERROR(VLOOKUP(UPPER(CONCATENATE($B193," - ",$A193)),'[1]Segurados Civis'!$A$5:$H$2142,7,FALSE),"")</f>
        <v>84</v>
      </c>
      <c r="E193" s="12">
        <f>IFERROR(VLOOKUP(UPPER(CONCATENATE($B193," - ",$A193)),'[1]Segurados Civis'!$A$5:$H$2142,8,FALSE),"")</f>
        <v>20</v>
      </c>
      <c r="F193" s="12">
        <f t="shared" si="2"/>
        <v>361</v>
      </c>
      <c r="G193" s="5" t="s">
        <v>2</v>
      </c>
      <c r="H193" s="3">
        <v>0</v>
      </c>
      <c r="I193" s="3">
        <v>0</v>
      </c>
      <c r="J193" s="3">
        <v>0</v>
      </c>
      <c r="K193" s="3">
        <v>0</v>
      </c>
    </row>
    <row r="194" spans="1:11" x14ac:dyDescent="0.25">
      <c r="A194" s="5" t="s">
        <v>3812</v>
      </c>
      <c r="B194" s="5" t="s">
        <v>4007</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5" t="s">
        <v>4</v>
      </c>
      <c r="H194" s="3">
        <v>0</v>
      </c>
      <c r="I194" s="3">
        <v>0</v>
      </c>
      <c r="J194" s="3">
        <v>0</v>
      </c>
      <c r="K194" s="3">
        <v>0</v>
      </c>
    </row>
    <row r="195" spans="1:11" x14ac:dyDescent="0.25">
      <c r="A195" s="5" t="s">
        <v>3812</v>
      </c>
      <c r="B195" s="5" t="s">
        <v>4110</v>
      </c>
      <c r="C195" s="12">
        <f>IFERROR(VLOOKUP(UPPER(CONCATENATE($B195," - ",$A195)),'[1]Segurados Civis'!$A$5:$H$2142,6,FALSE),"")</f>
        <v>590</v>
      </c>
      <c r="D195" s="12">
        <f>IFERROR(VLOOKUP(UPPER(CONCATENATE($B195," - ",$A195)),'[1]Segurados Civis'!$A$5:$H$2142,7,FALSE),"")</f>
        <v>182</v>
      </c>
      <c r="E195" s="12">
        <f>IFERROR(VLOOKUP(UPPER(CONCATENATE($B195," - ",$A195)),'[1]Segurados Civis'!$A$5:$H$2142,8,FALSE),"")</f>
        <v>31</v>
      </c>
      <c r="F195" s="12">
        <f t="shared" ref="F195:F258" si="3">IF(SUM(C195:E195)=0,"",SUM(C195:E195))</f>
        <v>803</v>
      </c>
      <c r="G195" s="5" t="s">
        <v>2</v>
      </c>
      <c r="H195" s="3">
        <v>0</v>
      </c>
      <c r="I195" s="3">
        <v>0</v>
      </c>
      <c r="J195" s="3">
        <v>0</v>
      </c>
      <c r="K195" s="3">
        <v>0</v>
      </c>
    </row>
    <row r="196" spans="1:11" x14ac:dyDescent="0.25">
      <c r="A196" s="5" t="s">
        <v>3812</v>
      </c>
      <c r="B196" s="5" t="s">
        <v>3994</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5" t="s">
        <v>4</v>
      </c>
      <c r="H196" s="3">
        <v>0</v>
      </c>
      <c r="I196" s="3">
        <v>0</v>
      </c>
      <c r="J196" s="3">
        <v>0</v>
      </c>
      <c r="K196" s="3">
        <v>0</v>
      </c>
    </row>
    <row r="197" spans="1:11" x14ac:dyDescent="0.25">
      <c r="A197" s="5" t="s">
        <v>3812</v>
      </c>
      <c r="B197" s="5" t="s">
        <v>195</v>
      </c>
      <c r="C197" s="12">
        <f>IFERROR(VLOOKUP(UPPER(CONCATENATE($B197," - ",$A197)),'[1]Segurados Civis'!$A$5:$H$2142,6,FALSE),"")</f>
        <v>155</v>
      </c>
      <c r="D197" s="12">
        <f>IFERROR(VLOOKUP(UPPER(CONCATENATE($B197," - ",$A197)),'[1]Segurados Civis'!$A$5:$H$2142,7,FALSE),"")</f>
        <v>69</v>
      </c>
      <c r="E197" s="12">
        <f>IFERROR(VLOOKUP(UPPER(CONCATENATE($B197," - ",$A197)),'[1]Segurados Civis'!$A$5:$H$2142,8,FALSE),"")</f>
        <v>14</v>
      </c>
      <c r="F197" s="12">
        <f t="shared" si="3"/>
        <v>238</v>
      </c>
      <c r="G197" s="5" t="s">
        <v>2</v>
      </c>
      <c r="H197" s="3">
        <v>1</v>
      </c>
      <c r="I197" s="3">
        <v>0</v>
      </c>
      <c r="J197" s="3">
        <v>1</v>
      </c>
      <c r="K197" s="3">
        <v>0</v>
      </c>
    </row>
    <row r="198" spans="1:11" x14ac:dyDescent="0.25">
      <c r="A198" s="5" t="s">
        <v>3812</v>
      </c>
      <c r="B198" s="5" t="s">
        <v>4104</v>
      </c>
      <c r="C198" s="12" t="str">
        <f>IFERROR(VLOOKUP(UPPER(CONCATENATE($B198," - ",$A198)),'[1]Segurados Civis'!$A$5:$H$2142,6,FALSE),"")</f>
        <v/>
      </c>
      <c r="D198" s="12" t="str">
        <f>IFERROR(VLOOKUP(UPPER(CONCATENATE($B198," - ",$A198)),'[1]Segurados Civis'!$A$5:$H$2142,7,FALSE),"")</f>
        <v/>
      </c>
      <c r="E198" s="12" t="str">
        <f>IFERROR(VLOOKUP(UPPER(CONCATENATE($B198," - ",$A198)),'[1]Segurados Civis'!$A$5:$H$2142,8,FALSE),"")</f>
        <v/>
      </c>
      <c r="F198" s="12" t="str">
        <f t="shared" si="3"/>
        <v/>
      </c>
      <c r="G198" s="5" t="s">
        <v>4</v>
      </c>
      <c r="H198" s="3">
        <v>0</v>
      </c>
      <c r="I198" s="3">
        <v>0</v>
      </c>
      <c r="J198" s="3">
        <v>0</v>
      </c>
      <c r="K198" s="3">
        <v>0</v>
      </c>
    </row>
    <row r="199" spans="1:11" x14ac:dyDescent="0.25">
      <c r="A199" s="5" t="s">
        <v>3812</v>
      </c>
      <c r="B199" s="5" t="s">
        <v>3977</v>
      </c>
      <c r="C199" s="12">
        <f>IFERROR(VLOOKUP(UPPER(CONCATENATE($B199," - ",$A199)),'[1]Segurados Civis'!$A$5:$H$2142,6,FALSE),"")</f>
        <v>145</v>
      </c>
      <c r="D199" s="12">
        <f>IFERROR(VLOOKUP(UPPER(CONCATENATE($B199," - ",$A199)),'[1]Segurados Civis'!$A$5:$H$2142,7,FALSE),"")</f>
        <v>51</v>
      </c>
      <c r="E199" s="12">
        <f>IFERROR(VLOOKUP(UPPER(CONCATENATE($B199," - ",$A199)),'[1]Segurados Civis'!$A$5:$H$2142,8,FALSE),"")</f>
        <v>10</v>
      </c>
      <c r="F199" s="12">
        <f t="shared" si="3"/>
        <v>206</v>
      </c>
      <c r="G199" s="5" t="s">
        <v>2</v>
      </c>
      <c r="H199" s="3">
        <v>1</v>
      </c>
      <c r="I199" s="3">
        <v>0</v>
      </c>
      <c r="J199" s="3">
        <v>1</v>
      </c>
      <c r="K199" s="3">
        <v>0</v>
      </c>
    </row>
    <row r="200" spans="1:11" x14ac:dyDescent="0.25">
      <c r="A200" s="5" t="s">
        <v>3812</v>
      </c>
      <c r="B200" s="5" t="s">
        <v>4246</v>
      </c>
      <c r="C200" s="12">
        <f>IFERROR(VLOOKUP(UPPER(CONCATENATE($B200," - ",$A200)),'[1]Segurados Civis'!$A$5:$H$2142,6,FALSE),"")</f>
        <v>178</v>
      </c>
      <c r="D200" s="12">
        <f>IFERROR(VLOOKUP(UPPER(CONCATENATE($B200," - ",$A200)),'[1]Segurados Civis'!$A$5:$H$2142,7,FALSE),"")</f>
        <v>78</v>
      </c>
      <c r="E200" s="12">
        <f>IFERROR(VLOOKUP(UPPER(CONCATENATE($B200," - ",$A200)),'[1]Segurados Civis'!$A$5:$H$2142,8,FALSE),"")</f>
        <v>12</v>
      </c>
      <c r="F200" s="12">
        <f t="shared" si="3"/>
        <v>268</v>
      </c>
      <c r="G200" s="5" t="s">
        <v>2</v>
      </c>
      <c r="H200" s="3">
        <v>0</v>
      </c>
      <c r="I200" s="3">
        <v>0</v>
      </c>
      <c r="J200" s="3">
        <v>1</v>
      </c>
      <c r="K200" s="3">
        <v>0</v>
      </c>
    </row>
    <row r="201" spans="1:11" x14ac:dyDescent="0.25">
      <c r="A201" s="5" t="s">
        <v>3812</v>
      </c>
      <c r="B201" s="5" t="s">
        <v>4039</v>
      </c>
      <c r="C201" s="12">
        <f>IFERROR(VLOOKUP(UPPER(CONCATENATE($B201," - ",$A201)),'[1]Segurados Civis'!$A$5:$H$2142,6,FALSE),"")</f>
        <v>137</v>
      </c>
      <c r="D201" s="12">
        <f>IFERROR(VLOOKUP(UPPER(CONCATENATE($B201," - ",$A201)),'[1]Segurados Civis'!$A$5:$H$2142,7,FALSE),"")</f>
        <v>57</v>
      </c>
      <c r="E201" s="12">
        <f>IFERROR(VLOOKUP(UPPER(CONCATENATE($B201," - ",$A201)),'[1]Segurados Civis'!$A$5:$H$2142,8,FALSE),"")</f>
        <v>9</v>
      </c>
      <c r="F201" s="12">
        <f t="shared" si="3"/>
        <v>203</v>
      </c>
      <c r="G201" s="5" t="s">
        <v>2</v>
      </c>
      <c r="H201" s="3">
        <v>0</v>
      </c>
      <c r="I201" s="3">
        <v>0</v>
      </c>
      <c r="J201" s="3">
        <v>0</v>
      </c>
      <c r="K201" s="3">
        <v>0</v>
      </c>
    </row>
    <row r="202" spans="1:11" x14ac:dyDescent="0.25">
      <c r="A202" s="5" t="s">
        <v>3812</v>
      </c>
      <c r="B202" s="5" t="s">
        <v>3974</v>
      </c>
      <c r="C202" s="12">
        <f>IFERROR(VLOOKUP(UPPER(CONCATENATE($B202," - ",$A202)),'[1]Segurados Civis'!$A$5:$H$2142,6,FALSE),"")</f>
        <v>469</v>
      </c>
      <c r="D202" s="12">
        <f>IFERROR(VLOOKUP(UPPER(CONCATENATE($B202," - ",$A202)),'[1]Segurados Civis'!$A$5:$H$2142,7,FALSE),"")</f>
        <v>50</v>
      </c>
      <c r="E202" s="12">
        <f>IFERROR(VLOOKUP(UPPER(CONCATENATE($B202," - ",$A202)),'[1]Segurados Civis'!$A$5:$H$2142,8,FALSE),"")</f>
        <v>25</v>
      </c>
      <c r="F202" s="12">
        <f t="shared" si="3"/>
        <v>544</v>
      </c>
      <c r="G202" s="5" t="s">
        <v>2</v>
      </c>
      <c r="H202" s="3">
        <v>0</v>
      </c>
      <c r="I202" s="3">
        <v>0</v>
      </c>
      <c r="J202" s="3">
        <v>1</v>
      </c>
      <c r="K202" s="3">
        <v>0</v>
      </c>
    </row>
    <row r="203" spans="1:11" x14ac:dyDescent="0.25">
      <c r="A203" s="5" t="s">
        <v>3812</v>
      </c>
      <c r="B203" s="5" t="s">
        <v>4191</v>
      </c>
      <c r="C203" s="12">
        <f>IFERROR(VLOOKUP(UPPER(CONCATENATE($B203," - ",$A203)),'[1]Segurados Civis'!$A$5:$H$2142,6,FALSE),"")</f>
        <v>696</v>
      </c>
      <c r="D203" s="12">
        <f>IFERROR(VLOOKUP(UPPER(CONCATENATE($B203," - ",$A203)),'[1]Segurados Civis'!$A$5:$H$2142,7,FALSE),"")</f>
        <v>235</v>
      </c>
      <c r="E203" s="12">
        <f>IFERROR(VLOOKUP(UPPER(CONCATENATE($B203," - ",$A203)),'[1]Segurados Civis'!$A$5:$H$2142,8,FALSE),"")</f>
        <v>48</v>
      </c>
      <c r="F203" s="12">
        <f t="shared" si="3"/>
        <v>979</v>
      </c>
      <c r="G203" s="5" t="s">
        <v>2</v>
      </c>
      <c r="H203" s="3">
        <v>1</v>
      </c>
      <c r="I203" s="3">
        <v>0</v>
      </c>
      <c r="J203" s="3">
        <v>0</v>
      </c>
      <c r="K203" s="3">
        <v>0</v>
      </c>
    </row>
    <row r="204" spans="1:11" x14ac:dyDescent="0.25">
      <c r="A204" s="5" t="s">
        <v>3812</v>
      </c>
      <c r="B204" s="5" t="s">
        <v>4195</v>
      </c>
      <c r="C204" s="12">
        <f>IFERROR(VLOOKUP(UPPER(CONCATENATE($B204," - ",$A204)),'[1]Segurados Civis'!$A$5:$H$2142,6,FALSE),"")</f>
        <v>2101</v>
      </c>
      <c r="D204" s="12">
        <f>IFERROR(VLOOKUP(UPPER(CONCATENATE($B204," - ",$A204)),'[1]Segurados Civis'!$A$5:$H$2142,7,FALSE),"")</f>
        <v>522</v>
      </c>
      <c r="E204" s="12">
        <f>IFERROR(VLOOKUP(UPPER(CONCATENATE($B204," - ",$A204)),'[1]Segurados Civis'!$A$5:$H$2142,8,FALSE),"")</f>
        <v>143</v>
      </c>
      <c r="F204" s="12">
        <f t="shared" si="3"/>
        <v>2766</v>
      </c>
      <c r="G204" s="5" t="s">
        <v>2</v>
      </c>
      <c r="H204" s="3">
        <v>1</v>
      </c>
      <c r="I204" s="3">
        <v>0</v>
      </c>
      <c r="J204" s="3">
        <v>0</v>
      </c>
      <c r="K204" s="3">
        <v>0</v>
      </c>
    </row>
    <row r="205" spans="1:11" x14ac:dyDescent="0.25">
      <c r="A205" s="5" t="s">
        <v>3812</v>
      </c>
      <c r="B205" s="5" t="s">
        <v>4219</v>
      </c>
      <c r="C205" s="12">
        <f>IFERROR(VLOOKUP(UPPER(CONCATENATE($B205," - ",$A205)),'[1]Segurados Civis'!$A$5:$H$2142,6,FALSE),"")</f>
        <v>107</v>
      </c>
      <c r="D205" s="12">
        <f>IFERROR(VLOOKUP(UPPER(CONCATENATE($B205," - ",$A205)),'[1]Segurados Civis'!$A$5:$H$2142,7,FALSE),"")</f>
        <v>39</v>
      </c>
      <c r="E205" s="12">
        <f>IFERROR(VLOOKUP(UPPER(CONCATENATE($B205," - ",$A205)),'[1]Segurados Civis'!$A$5:$H$2142,8,FALSE),"")</f>
        <v>2</v>
      </c>
      <c r="F205" s="12">
        <f t="shared" si="3"/>
        <v>148</v>
      </c>
      <c r="G205" s="5" t="s">
        <v>2</v>
      </c>
      <c r="H205" s="3">
        <v>1</v>
      </c>
      <c r="I205" s="3">
        <v>0</v>
      </c>
      <c r="J205" s="3">
        <v>1</v>
      </c>
      <c r="K205" s="3">
        <v>0</v>
      </c>
    </row>
    <row r="206" spans="1:11" x14ac:dyDescent="0.25">
      <c r="A206" s="5" t="s">
        <v>3812</v>
      </c>
      <c r="B206" s="5" t="s">
        <v>4204</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5" t="s">
        <v>4</v>
      </c>
      <c r="H206" s="3">
        <v>0</v>
      </c>
      <c r="I206" s="3">
        <v>0</v>
      </c>
      <c r="J206" s="3">
        <v>0</v>
      </c>
      <c r="K206" s="3">
        <v>0</v>
      </c>
    </row>
    <row r="207" spans="1:11" x14ac:dyDescent="0.25">
      <c r="A207" s="5" t="s">
        <v>3812</v>
      </c>
      <c r="B207" s="5" t="s">
        <v>4081</v>
      </c>
      <c r="C207" s="12">
        <f>IFERROR(VLOOKUP(UPPER(CONCATENATE($B207," - ",$A207)),'[1]Segurados Civis'!$A$5:$H$2142,6,FALSE),"")</f>
        <v>106</v>
      </c>
      <c r="D207" s="12">
        <f>IFERROR(VLOOKUP(UPPER(CONCATENATE($B207," - ",$A207)),'[1]Segurados Civis'!$A$5:$H$2142,7,FALSE),"")</f>
        <v>6</v>
      </c>
      <c r="E207" s="12">
        <f>IFERROR(VLOOKUP(UPPER(CONCATENATE($B207," - ",$A207)),'[1]Segurados Civis'!$A$5:$H$2142,8,FALSE),"")</f>
        <v>0</v>
      </c>
      <c r="F207" s="12">
        <f t="shared" si="3"/>
        <v>112</v>
      </c>
      <c r="G207" s="5" t="s">
        <v>2</v>
      </c>
      <c r="H207" s="3">
        <v>0</v>
      </c>
      <c r="I207" s="3">
        <v>0</v>
      </c>
      <c r="J207" s="3">
        <v>0</v>
      </c>
      <c r="K207" s="3">
        <v>0</v>
      </c>
    </row>
    <row r="208" spans="1:11" x14ac:dyDescent="0.25">
      <c r="A208" s="5" t="s">
        <v>3812</v>
      </c>
      <c r="B208" s="5" t="s">
        <v>687</v>
      </c>
      <c r="C208" s="12">
        <f>IFERROR(VLOOKUP(UPPER(CONCATENATE($B208," - ",$A208)),'[1]Segurados Civis'!$A$5:$H$2142,6,FALSE),"")</f>
        <v>244</v>
      </c>
      <c r="D208" s="12">
        <f>IFERROR(VLOOKUP(UPPER(CONCATENATE($B208," - ",$A208)),'[1]Segurados Civis'!$A$5:$H$2142,7,FALSE),"")</f>
        <v>59</v>
      </c>
      <c r="E208" s="12">
        <f>IFERROR(VLOOKUP(UPPER(CONCATENATE($B208," - ",$A208)),'[1]Segurados Civis'!$A$5:$H$2142,8,FALSE),"")</f>
        <v>27</v>
      </c>
      <c r="F208" s="12">
        <f t="shared" si="3"/>
        <v>330</v>
      </c>
      <c r="G208" s="5" t="s">
        <v>2</v>
      </c>
      <c r="H208" s="3">
        <v>0</v>
      </c>
      <c r="I208" s="3">
        <v>0</v>
      </c>
      <c r="J208" s="3">
        <v>0</v>
      </c>
      <c r="K208" s="3">
        <v>0</v>
      </c>
    </row>
    <row r="209" spans="1:11" x14ac:dyDescent="0.25">
      <c r="A209" s="5" t="s">
        <v>3812</v>
      </c>
      <c r="B209" s="5" t="s">
        <v>3823</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5" t="s">
        <v>4</v>
      </c>
      <c r="H209" s="3">
        <v>0</v>
      </c>
      <c r="I209" s="3">
        <v>0</v>
      </c>
      <c r="J209" s="3">
        <v>0</v>
      </c>
      <c r="K209" s="3">
        <v>0</v>
      </c>
    </row>
    <row r="210" spans="1:11" x14ac:dyDescent="0.25">
      <c r="A210" s="5" t="s">
        <v>3812</v>
      </c>
      <c r="B210" s="5" t="s">
        <v>4281</v>
      </c>
      <c r="C210" s="12">
        <f>IFERROR(VLOOKUP(UPPER(CONCATENATE($B210," - ",$A210)),'[1]Segurados Civis'!$A$5:$H$2142,6,FALSE),"")</f>
        <v>208</v>
      </c>
      <c r="D210" s="12">
        <f>IFERROR(VLOOKUP(UPPER(CONCATENATE($B210," - ",$A210)),'[1]Segurados Civis'!$A$5:$H$2142,7,FALSE),"")</f>
        <v>62</v>
      </c>
      <c r="E210" s="12">
        <f>IFERROR(VLOOKUP(UPPER(CONCATENATE($B210," - ",$A210)),'[1]Segurados Civis'!$A$5:$H$2142,8,FALSE),"")</f>
        <v>28</v>
      </c>
      <c r="F210" s="12">
        <f t="shared" si="3"/>
        <v>298</v>
      </c>
      <c r="G210" s="5" t="s">
        <v>2</v>
      </c>
      <c r="H210" s="3">
        <v>0</v>
      </c>
      <c r="I210" s="3">
        <v>0</v>
      </c>
      <c r="J210" s="3">
        <v>0</v>
      </c>
      <c r="K210" s="3">
        <v>0</v>
      </c>
    </row>
    <row r="211" spans="1:11" x14ac:dyDescent="0.25">
      <c r="A211" s="5" t="s">
        <v>3812</v>
      </c>
      <c r="B211" s="5" t="s">
        <v>4077</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622</v>
      </c>
      <c r="H211" s="3">
        <v>0</v>
      </c>
      <c r="I211" s="3">
        <v>0</v>
      </c>
      <c r="J211" s="3">
        <v>0</v>
      </c>
      <c r="K211" s="3">
        <v>0</v>
      </c>
    </row>
    <row r="212" spans="1:11" x14ac:dyDescent="0.25">
      <c r="A212" s="5" t="s">
        <v>3812</v>
      </c>
      <c r="B212" s="5" t="s">
        <v>4227</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v>0</v>
      </c>
      <c r="J212" s="3">
        <v>0</v>
      </c>
      <c r="K212" s="3">
        <v>0</v>
      </c>
    </row>
    <row r="213" spans="1:11" x14ac:dyDescent="0.25">
      <c r="A213" s="5" t="s">
        <v>3812</v>
      </c>
      <c r="B213" s="5" t="s">
        <v>3928</v>
      </c>
      <c r="C213" s="12">
        <f>IFERROR(VLOOKUP(UPPER(CONCATENATE($B213," - ",$A213)),'[1]Segurados Civis'!$A$5:$H$2142,6,FALSE),"")</f>
        <v>117</v>
      </c>
      <c r="D213" s="12">
        <f>IFERROR(VLOOKUP(UPPER(CONCATENATE($B213," - ",$A213)),'[1]Segurados Civis'!$A$5:$H$2142,7,FALSE),"")</f>
        <v>0</v>
      </c>
      <c r="E213" s="12">
        <f>IFERROR(VLOOKUP(UPPER(CONCATENATE($B213," - ",$A213)),'[1]Segurados Civis'!$A$5:$H$2142,8,FALSE),"")</f>
        <v>1</v>
      </c>
      <c r="F213" s="12">
        <f t="shared" si="3"/>
        <v>118</v>
      </c>
      <c r="G213" s="5" t="s">
        <v>2</v>
      </c>
      <c r="H213" s="3">
        <v>0</v>
      </c>
      <c r="I213" s="3">
        <v>0</v>
      </c>
      <c r="J213" s="3">
        <v>0</v>
      </c>
      <c r="K213" s="3">
        <v>0</v>
      </c>
    </row>
    <row r="214" spans="1:11" x14ac:dyDescent="0.25">
      <c r="A214" s="5" t="s">
        <v>3812</v>
      </c>
      <c r="B214" s="5" t="s">
        <v>4030</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4</v>
      </c>
      <c r="H214" s="3">
        <v>0</v>
      </c>
      <c r="I214" s="3">
        <v>0</v>
      </c>
      <c r="J214" s="3">
        <v>0</v>
      </c>
      <c r="K214" s="3">
        <v>0</v>
      </c>
    </row>
    <row r="215" spans="1:11" x14ac:dyDescent="0.25">
      <c r="A215" s="5" t="s">
        <v>3812</v>
      </c>
      <c r="B215" s="5" t="s">
        <v>4236</v>
      </c>
      <c r="C215" s="12" t="str">
        <f>IFERROR(VLOOKUP(UPPER(CONCATENATE($B215," - ",$A215)),'[1]Segurados Civis'!$A$5:$H$2142,6,FALSE),"")</f>
        <v/>
      </c>
      <c r="D215" s="12" t="str">
        <f>IFERROR(VLOOKUP(UPPER(CONCATENATE($B215," - ",$A215)),'[1]Segurados Civis'!$A$5:$H$2142,7,FALSE),"")</f>
        <v/>
      </c>
      <c r="E215" s="12" t="str">
        <f>IFERROR(VLOOKUP(UPPER(CONCATENATE($B215," - ",$A215)),'[1]Segurados Civis'!$A$5:$H$2142,8,FALSE),"")</f>
        <v/>
      </c>
      <c r="F215" s="12" t="str">
        <f t="shared" si="3"/>
        <v/>
      </c>
      <c r="G215" s="5" t="s">
        <v>4</v>
      </c>
      <c r="H215" s="3">
        <v>0</v>
      </c>
      <c r="I215" s="3">
        <v>0</v>
      </c>
      <c r="J215" s="3">
        <v>0</v>
      </c>
      <c r="K215" s="3">
        <v>0</v>
      </c>
    </row>
    <row r="216" spans="1:11" x14ac:dyDescent="0.25">
      <c r="A216" s="5" t="s">
        <v>3812</v>
      </c>
      <c r="B216" s="5" t="s">
        <v>4280</v>
      </c>
      <c r="C216" s="12">
        <f>IFERROR(VLOOKUP(UPPER(CONCATENATE($B216," - ",$A216)),'[1]Segurados Civis'!$A$5:$H$2142,6,FALSE),"")</f>
        <v>1109</v>
      </c>
      <c r="D216" s="12">
        <f>IFERROR(VLOOKUP(UPPER(CONCATENATE($B216," - ",$A216)),'[1]Segurados Civis'!$A$5:$H$2142,7,FALSE),"")</f>
        <v>453</v>
      </c>
      <c r="E216" s="12">
        <f>IFERROR(VLOOKUP(UPPER(CONCATENATE($B216," - ",$A216)),'[1]Segurados Civis'!$A$5:$H$2142,8,FALSE),"")</f>
        <v>104</v>
      </c>
      <c r="F216" s="12">
        <f t="shared" si="3"/>
        <v>1666</v>
      </c>
      <c r="G216" s="5" t="s">
        <v>2</v>
      </c>
      <c r="H216" s="3">
        <v>1</v>
      </c>
      <c r="I216" s="3">
        <v>0</v>
      </c>
      <c r="J216" s="3">
        <v>0</v>
      </c>
      <c r="K216" s="3">
        <v>0</v>
      </c>
    </row>
    <row r="217" spans="1:11" x14ac:dyDescent="0.25">
      <c r="A217" s="5" t="s">
        <v>3812</v>
      </c>
      <c r="B217" s="5" t="s">
        <v>4176</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5" t="s">
        <v>4</v>
      </c>
      <c r="H217" s="3">
        <v>0</v>
      </c>
      <c r="I217" s="3">
        <v>0</v>
      </c>
      <c r="J217" s="3">
        <v>0</v>
      </c>
      <c r="K217" s="3">
        <v>0</v>
      </c>
    </row>
    <row r="218" spans="1:11" x14ac:dyDescent="0.25">
      <c r="A218" s="5" t="s">
        <v>3812</v>
      </c>
      <c r="B218" s="5" t="s">
        <v>3986</v>
      </c>
      <c r="C218" s="12">
        <f>IFERROR(VLOOKUP(UPPER(CONCATENATE($B218," - ",$A218)),'[1]Segurados Civis'!$A$5:$H$2142,6,FALSE),"")</f>
        <v>140</v>
      </c>
      <c r="D218" s="12">
        <f>IFERROR(VLOOKUP(UPPER(CONCATENATE($B218," - ",$A218)),'[1]Segurados Civis'!$A$5:$H$2142,7,FALSE),"")</f>
        <v>45</v>
      </c>
      <c r="E218" s="12">
        <f>IFERROR(VLOOKUP(UPPER(CONCATENATE($B218," - ",$A218)),'[1]Segurados Civis'!$A$5:$H$2142,8,FALSE),"")</f>
        <v>2</v>
      </c>
      <c r="F218" s="12">
        <f t="shared" si="3"/>
        <v>187</v>
      </c>
      <c r="G218" s="5" t="s">
        <v>2</v>
      </c>
      <c r="H218" s="3">
        <v>0</v>
      </c>
      <c r="I218" s="3">
        <v>0</v>
      </c>
      <c r="J218" s="3">
        <v>0</v>
      </c>
      <c r="K218" s="3">
        <v>0</v>
      </c>
    </row>
    <row r="219" spans="1:11" x14ac:dyDescent="0.25">
      <c r="A219" s="5" t="s">
        <v>3812</v>
      </c>
      <c r="B219" s="5" t="s">
        <v>3910</v>
      </c>
      <c r="C219" s="12">
        <f>IFERROR(VLOOKUP(UPPER(CONCATENATE($B219," - ",$A219)),'[1]Segurados Civis'!$A$5:$H$2142,6,FALSE),"")</f>
        <v>89</v>
      </c>
      <c r="D219" s="12">
        <f>IFERROR(VLOOKUP(UPPER(CONCATENATE($B219," - ",$A219)),'[1]Segurados Civis'!$A$5:$H$2142,7,FALSE),"")</f>
        <v>31</v>
      </c>
      <c r="E219" s="12">
        <f>IFERROR(VLOOKUP(UPPER(CONCATENATE($B219," - ",$A219)),'[1]Segurados Civis'!$A$5:$H$2142,8,FALSE),"")</f>
        <v>1</v>
      </c>
      <c r="F219" s="12">
        <f t="shared" si="3"/>
        <v>121</v>
      </c>
      <c r="G219" s="5" t="s">
        <v>2</v>
      </c>
      <c r="H219" s="3">
        <v>0</v>
      </c>
      <c r="I219" s="3">
        <v>0</v>
      </c>
      <c r="J219" s="3">
        <v>0</v>
      </c>
      <c r="K219" s="3">
        <v>0</v>
      </c>
    </row>
    <row r="220" spans="1:11" x14ac:dyDescent="0.25">
      <c r="A220" s="5" t="s">
        <v>3812</v>
      </c>
      <c r="B220" s="5" t="s">
        <v>3835</v>
      </c>
      <c r="C220" s="12">
        <f>IFERROR(VLOOKUP(UPPER(CONCATENATE($B220," - ",$A220)),'[1]Segurados Civis'!$A$5:$H$2142,6,FALSE),"")</f>
        <v>661</v>
      </c>
      <c r="D220" s="12">
        <f>IFERROR(VLOOKUP(UPPER(CONCATENATE($B220," - ",$A220)),'[1]Segurados Civis'!$A$5:$H$2142,7,FALSE),"")</f>
        <v>62</v>
      </c>
      <c r="E220" s="12">
        <f>IFERROR(VLOOKUP(UPPER(CONCATENATE($B220," - ",$A220)),'[1]Segurados Civis'!$A$5:$H$2142,8,FALSE),"")</f>
        <v>12</v>
      </c>
      <c r="F220" s="12">
        <f t="shared" si="3"/>
        <v>735</v>
      </c>
      <c r="G220" s="5" t="s">
        <v>2</v>
      </c>
      <c r="H220" s="3">
        <v>0</v>
      </c>
      <c r="I220" s="3">
        <v>0</v>
      </c>
      <c r="J220" s="3">
        <v>0</v>
      </c>
      <c r="K220" s="3">
        <v>0</v>
      </c>
    </row>
    <row r="221" spans="1:11" x14ac:dyDescent="0.25">
      <c r="A221" s="5" t="s">
        <v>3812</v>
      </c>
      <c r="B221" s="5" t="s">
        <v>3861</v>
      </c>
      <c r="C221" s="12" t="str">
        <f>IFERROR(VLOOKUP(UPPER(CONCATENATE($B221," - ",$A221)),'[1]Segurados Civis'!$A$5:$H$2142,6,FALSE),"")</f>
        <v/>
      </c>
      <c r="D221" s="12" t="str">
        <f>IFERROR(VLOOKUP(UPPER(CONCATENATE($B221," - ",$A221)),'[1]Segurados Civis'!$A$5:$H$2142,7,FALSE),"")</f>
        <v/>
      </c>
      <c r="E221" s="12" t="str">
        <f>IFERROR(VLOOKUP(UPPER(CONCATENATE($B221," - ",$A221)),'[1]Segurados Civis'!$A$5:$H$2142,8,FALSE),"")</f>
        <v/>
      </c>
      <c r="F221" s="12" t="str">
        <f t="shared" si="3"/>
        <v/>
      </c>
      <c r="G221" s="5" t="s">
        <v>4</v>
      </c>
      <c r="H221" s="3">
        <v>0</v>
      </c>
      <c r="I221" s="3">
        <v>0</v>
      </c>
      <c r="J221" s="3">
        <v>0</v>
      </c>
      <c r="K221" s="3">
        <v>0</v>
      </c>
    </row>
    <row r="222" spans="1:11" x14ac:dyDescent="0.25">
      <c r="A222" s="5" t="s">
        <v>3812</v>
      </c>
      <c r="B222" s="5" t="s">
        <v>4131</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5" t="s">
        <v>4</v>
      </c>
      <c r="H222" s="3">
        <v>0</v>
      </c>
      <c r="I222" s="3">
        <v>0</v>
      </c>
      <c r="J222" s="3">
        <v>0</v>
      </c>
      <c r="K222" s="3">
        <v>0</v>
      </c>
    </row>
    <row r="223" spans="1:11" x14ac:dyDescent="0.25">
      <c r="A223" s="5" t="s">
        <v>3812</v>
      </c>
      <c r="B223" s="5" t="s">
        <v>1429</v>
      </c>
      <c r="C223" s="12">
        <f>IFERROR(VLOOKUP(UPPER(CONCATENATE($B223," - ",$A223)),'[1]Segurados Civis'!$A$5:$H$2142,6,FALSE),"")</f>
        <v>132</v>
      </c>
      <c r="D223" s="12">
        <f>IFERROR(VLOOKUP(UPPER(CONCATENATE($B223," - ",$A223)),'[1]Segurados Civis'!$A$5:$H$2142,7,FALSE),"")</f>
        <v>30</v>
      </c>
      <c r="E223" s="12">
        <f>IFERROR(VLOOKUP(UPPER(CONCATENATE($B223," - ",$A223)),'[1]Segurados Civis'!$A$5:$H$2142,8,FALSE),"")</f>
        <v>7</v>
      </c>
      <c r="F223" s="12">
        <f t="shared" si="3"/>
        <v>169</v>
      </c>
      <c r="G223" s="5" t="s">
        <v>2</v>
      </c>
      <c r="H223" s="3">
        <v>0</v>
      </c>
      <c r="I223" s="3">
        <v>0</v>
      </c>
      <c r="J223" s="3">
        <v>0</v>
      </c>
      <c r="K223" s="3">
        <v>0</v>
      </c>
    </row>
    <row r="224" spans="1:11" x14ac:dyDescent="0.25">
      <c r="A224" s="5" t="s">
        <v>3812</v>
      </c>
      <c r="B224" s="5" t="s">
        <v>3954</v>
      </c>
      <c r="C224" s="12">
        <f>IFERROR(VLOOKUP(UPPER(CONCATENATE($B224," - ",$A224)),'[1]Segurados Civis'!$A$5:$H$2142,6,FALSE),"")</f>
        <v>676</v>
      </c>
      <c r="D224" s="12">
        <f>IFERROR(VLOOKUP(UPPER(CONCATENATE($B224," - ",$A224)),'[1]Segurados Civis'!$A$5:$H$2142,7,FALSE),"")</f>
        <v>168</v>
      </c>
      <c r="E224" s="12">
        <f>IFERROR(VLOOKUP(UPPER(CONCATENATE($B224," - ",$A224)),'[1]Segurados Civis'!$A$5:$H$2142,8,FALSE),"")</f>
        <v>22</v>
      </c>
      <c r="F224" s="12">
        <f t="shared" si="3"/>
        <v>866</v>
      </c>
      <c r="G224" s="5" t="s">
        <v>2</v>
      </c>
      <c r="H224" s="3">
        <v>0</v>
      </c>
      <c r="I224" s="3">
        <v>0</v>
      </c>
      <c r="J224" s="3">
        <v>0</v>
      </c>
      <c r="K224" s="3">
        <v>0</v>
      </c>
    </row>
    <row r="225" spans="1:11" x14ac:dyDescent="0.25">
      <c r="A225" s="5" t="s">
        <v>3812</v>
      </c>
      <c r="B225" s="5" t="s">
        <v>4123</v>
      </c>
      <c r="C225" s="12">
        <f>IFERROR(VLOOKUP(UPPER(CONCATENATE($B225," - ",$A225)),'[1]Segurados Civis'!$A$5:$H$2142,6,FALSE),"")</f>
        <v>300</v>
      </c>
      <c r="D225" s="12">
        <f>IFERROR(VLOOKUP(UPPER(CONCATENATE($B225," - ",$A225)),'[1]Segurados Civis'!$A$5:$H$2142,7,FALSE),"")</f>
        <v>134</v>
      </c>
      <c r="E225" s="12">
        <f>IFERROR(VLOOKUP(UPPER(CONCATENATE($B225," - ",$A225)),'[1]Segurados Civis'!$A$5:$H$2142,8,FALSE),"")</f>
        <v>24</v>
      </c>
      <c r="F225" s="12">
        <f t="shared" si="3"/>
        <v>458</v>
      </c>
      <c r="G225" s="5" t="s">
        <v>2</v>
      </c>
      <c r="H225" s="3">
        <v>0</v>
      </c>
      <c r="I225" s="3">
        <v>0</v>
      </c>
      <c r="J225" s="3">
        <v>0</v>
      </c>
      <c r="K225" s="3">
        <v>0</v>
      </c>
    </row>
    <row r="226" spans="1:11" x14ac:dyDescent="0.25">
      <c r="A226" s="5" t="s">
        <v>3812</v>
      </c>
      <c r="B226" s="5" t="s">
        <v>3908</v>
      </c>
      <c r="C226" s="12">
        <f>IFERROR(VLOOKUP(UPPER(CONCATENATE($B226," - ",$A226)),'[1]Segurados Civis'!$A$5:$H$2142,6,FALSE),"")</f>
        <v>111</v>
      </c>
      <c r="D226" s="12">
        <f>IFERROR(VLOOKUP(UPPER(CONCATENATE($B226," - ",$A226)),'[1]Segurados Civis'!$A$5:$H$2142,7,FALSE),"")</f>
        <v>41</v>
      </c>
      <c r="E226" s="12">
        <f>IFERROR(VLOOKUP(UPPER(CONCATENATE($B226," - ",$A226)),'[1]Segurados Civis'!$A$5:$H$2142,8,FALSE),"")</f>
        <v>15</v>
      </c>
      <c r="F226" s="12">
        <f t="shared" si="3"/>
        <v>167</v>
      </c>
      <c r="G226" s="5" t="s">
        <v>2</v>
      </c>
      <c r="H226" s="3">
        <v>0</v>
      </c>
      <c r="I226" s="3">
        <v>0</v>
      </c>
      <c r="J226" s="3">
        <v>0</v>
      </c>
      <c r="K226" s="3">
        <v>0</v>
      </c>
    </row>
    <row r="227" spans="1:11" x14ac:dyDescent="0.25">
      <c r="A227" s="5" t="s">
        <v>3812</v>
      </c>
      <c r="B227" s="5" t="s">
        <v>4054</v>
      </c>
      <c r="C227" s="12">
        <f>IFERROR(VLOOKUP(UPPER(CONCATENATE($B227," - ",$A227)),'[1]Segurados Civis'!$A$5:$H$2142,6,FALSE),"")</f>
        <v>179</v>
      </c>
      <c r="D227" s="12">
        <f>IFERROR(VLOOKUP(UPPER(CONCATENATE($B227," - ",$A227)),'[1]Segurados Civis'!$A$5:$H$2142,7,FALSE),"")</f>
        <v>0</v>
      </c>
      <c r="E227" s="12">
        <f>IFERROR(VLOOKUP(UPPER(CONCATENATE($B227," - ",$A227)),'[1]Segurados Civis'!$A$5:$H$2142,8,FALSE),"")</f>
        <v>0</v>
      </c>
      <c r="F227" s="12">
        <f t="shared" si="3"/>
        <v>179</v>
      </c>
      <c r="G227" s="5" t="s">
        <v>2</v>
      </c>
      <c r="H227" s="3">
        <v>0</v>
      </c>
      <c r="I227" s="3">
        <v>0</v>
      </c>
      <c r="J227" s="3">
        <v>0</v>
      </c>
      <c r="K227" s="3">
        <v>0</v>
      </c>
    </row>
    <row r="228" spans="1:11" x14ac:dyDescent="0.25">
      <c r="A228" s="5" t="s">
        <v>3812</v>
      </c>
      <c r="B228" s="5" t="s">
        <v>4055</v>
      </c>
      <c r="C228" s="12">
        <f>IFERROR(VLOOKUP(UPPER(CONCATENATE($B228," - ",$A228)),'[1]Segurados Civis'!$A$5:$H$2142,6,FALSE),"")</f>
        <v>261</v>
      </c>
      <c r="D228" s="12">
        <f>IFERROR(VLOOKUP(UPPER(CONCATENATE($B228," - ",$A228)),'[1]Segurados Civis'!$A$5:$H$2142,7,FALSE),"")</f>
        <v>92</v>
      </c>
      <c r="E228" s="12">
        <f>IFERROR(VLOOKUP(UPPER(CONCATENATE($B228," - ",$A228)),'[1]Segurados Civis'!$A$5:$H$2142,8,FALSE),"")</f>
        <v>9</v>
      </c>
      <c r="F228" s="12">
        <f t="shared" si="3"/>
        <v>362</v>
      </c>
      <c r="G228" s="5" t="s">
        <v>2</v>
      </c>
      <c r="H228" s="3">
        <v>0</v>
      </c>
      <c r="I228" s="3">
        <v>0</v>
      </c>
      <c r="J228" s="3">
        <v>0</v>
      </c>
      <c r="K228" s="3">
        <v>0</v>
      </c>
    </row>
    <row r="229" spans="1:11" x14ac:dyDescent="0.25">
      <c r="A229" s="5" t="s">
        <v>3812</v>
      </c>
      <c r="B229" s="5" t="s">
        <v>4242</v>
      </c>
      <c r="C229" s="12">
        <f>IFERROR(VLOOKUP(UPPER(CONCATENATE($B229," - ",$A229)),'[1]Segurados Civis'!$A$5:$H$2142,6,FALSE),"")</f>
        <v>568</v>
      </c>
      <c r="D229" s="12">
        <f>IFERROR(VLOOKUP(UPPER(CONCATENATE($B229," - ",$A229)),'[1]Segurados Civis'!$A$5:$H$2142,7,FALSE),"")</f>
        <v>112</v>
      </c>
      <c r="E229" s="12">
        <f>IFERROR(VLOOKUP(UPPER(CONCATENATE($B229," - ",$A229)),'[1]Segurados Civis'!$A$5:$H$2142,8,FALSE),"")</f>
        <v>13</v>
      </c>
      <c r="F229" s="12">
        <f t="shared" si="3"/>
        <v>693</v>
      </c>
      <c r="G229" s="5" t="s">
        <v>2</v>
      </c>
      <c r="H229" s="3">
        <v>0</v>
      </c>
      <c r="I229" s="3">
        <v>0</v>
      </c>
      <c r="J229" s="3">
        <v>0</v>
      </c>
      <c r="K229" s="3">
        <v>0</v>
      </c>
    </row>
    <row r="230" spans="1:11" x14ac:dyDescent="0.25">
      <c r="A230" s="5" t="s">
        <v>3812</v>
      </c>
      <c r="B230" s="5" t="s">
        <v>4047</v>
      </c>
      <c r="C230" s="12" t="str">
        <f>IFERROR(VLOOKUP(UPPER(CONCATENATE($B230," - ",$A230)),'[1]Segurados Civis'!$A$5:$H$2142,6,FALSE),"")</f>
        <v/>
      </c>
      <c r="D230" s="12" t="str">
        <f>IFERROR(VLOOKUP(UPPER(CONCATENATE($B230," - ",$A230)),'[1]Segurados Civis'!$A$5:$H$2142,7,FALSE),"")</f>
        <v/>
      </c>
      <c r="E230" s="12" t="str">
        <f>IFERROR(VLOOKUP(UPPER(CONCATENATE($B230," - ",$A230)),'[1]Segurados Civis'!$A$5:$H$2142,8,FALSE),"")</f>
        <v/>
      </c>
      <c r="F230" s="12" t="str">
        <f t="shared" si="3"/>
        <v/>
      </c>
      <c r="G230" s="5" t="s">
        <v>4</v>
      </c>
      <c r="H230" s="3">
        <v>0</v>
      </c>
      <c r="I230" s="3">
        <v>0</v>
      </c>
      <c r="J230" s="3">
        <v>0</v>
      </c>
      <c r="K230" s="3">
        <v>0</v>
      </c>
    </row>
    <row r="231" spans="1:11" x14ac:dyDescent="0.25">
      <c r="A231" s="5" t="s">
        <v>3812</v>
      </c>
      <c r="B231" s="5" t="s">
        <v>4212</v>
      </c>
      <c r="C231" s="12">
        <f>IFERROR(VLOOKUP(UPPER(CONCATENATE($B231," - ",$A231)),'[1]Segurados Civis'!$A$5:$H$2142,6,FALSE),"")</f>
        <v>119</v>
      </c>
      <c r="D231" s="12">
        <f>IFERROR(VLOOKUP(UPPER(CONCATENATE($B231," - ",$A231)),'[1]Segurados Civis'!$A$5:$H$2142,7,FALSE),"")</f>
        <v>8</v>
      </c>
      <c r="E231" s="12">
        <f>IFERROR(VLOOKUP(UPPER(CONCATENATE($B231," - ",$A231)),'[1]Segurados Civis'!$A$5:$H$2142,8,FALSE),"")</f>
        <v>5</v>
      </c>
      <c r="F231" s="12">
        <f t="shared" si="3"/>
        <v>132</v>
      </c>
      <c r="G231" s="5" t="s">
        <v>2</v>
      </c>
      <c r="H231" s="3">
        <v>0</v>
      </c>
      <c r="I231" s="3">
        <v>0</v>
      </c>
      <c r="J231" s="3">
        <v>0</v>
      </c>
      <c r="K231" s="3">
        <v>0</v>
      </c>
    </row>
    <row r="232" spans="1:11" x14ac:dyDescent="0.25">
      <c r="A232" s="5" t="s">
        <v>3812</v>
      </c>
      <c r="B232" s="5" t="s">
        <v>4008</v>
      </c>
      <c r="C232" s="12">
        <f>IFERROR(VLOOKUP(UPPER(CONCATENATE($B232," - ",$A232)),'[1]Segurados Civis'!$A$5:$H$2142,6,FALSE),"")</f>
        <v>524</v>
      </c>
      <c r="D232" s="12">
        <f>IFERROR(VLOOKUP(UPPER(CONCATENATE($B232," - ",$A232)),'[1]Segurados Civis'!$A$5:$H$2142,7,FALSE),"")</f>
        <v>186</v>
      </c>
      <c r="E232" s="12">
        <f>IFERROR(VLOOKUP(UPPER(CONCATENATE($B232," - ",$A232)),'[1]Segurados Civis'!$A$5:$H$2142,8,FALSE),"")</f>
        <v>55</v>
      </c>
      <c r="F232" s="12">
        <f t="shared" si="3"/>
        <v>765</v>
      </c>
      <c r="G232" s="5" t="s">
        <v>2</v>
      </c>
      <c r="H232" s="3">
        <v>0</v>
      </c>
      <c r="I232" s="3">
        <v>0</v>
      </c>
      <c r="J232" s="3">
        <v>0</v>
      </c>
      <c r="K232" s="3">
        <v>0</v>
      </c>
    </row>
    <row r="233" spans="1:11" x14ac:dyDescent="0.25">
      <c r="A233" s="5" t="s">
        <v>3812</v>
      </c>
      <c r="B233" s="5" t="s">
        <v>3816</v>
      </c>
      <c r="C233" s="12">
        <f>IFERROR(VLOOKUP(UPPER(CONCATENATE($B233," - ",$A233)),'[1]Segurados Civis'!$A$5:$H$2142,6,FALSE),"")</f>
        <v>227</v>
      </c>
      <c r="D233" s="12">
        <f>IFERROR(VLOOKUP(UPPER(CONCATENATE($B233," - ",$A233)),'[1]Segurados Civis'!$A$5:$H$2142,7,FALSE),"")</f>
        <v>60</v>
      </c>
      <c r="E233" s="12">
        <f>IFERROR(VLOOKUP(UPPER(CONCATENATE($B233," - ",$A233)),'[1]Segurados Civis'!$A$5:$H$2142,8,FALSE),"")</f>
        <v>12</v>
      </c>
      <c r="F233" s="12">
        <f t="shared" si="3"/>
        <v>299</v>
      </c>
      <c r="G233" s="5" t="s">
        <v>2</v>
      </c>
      <c r="H233" s="3">
        <v>1</v>
      </c>
      <c r="I233" s="3">
        <v>0</v>
      </c>
      <c r="J233" s="3">
        <v>0</v>
      </c>
      <c r="K233" s="3">
        <v>0</v>
      </c>
    </row>
    <row r="234" spans="1:11" x14ac:dyDescent="0.25">
      <c r="A234" s="5" t="s">
        <v>3812</v>
      </c>
      <c r="B234" s="5" t="s">
        <v>4097</v>
      </c>
      <c r="C234" s="12">
        <f>IFERROR(VLOOKUP(UPPER(CONCATENATE($B234," - ",$A234)),'[1]Segurados Civis'!$A$5:$H$2142,6,FALSE),"")</f>
        <v>1595</v>
      </c>
      <c r="D234" s="12">
        <f>IFERROR(VLOOKUP(UPPER(CONCATENATE($B234," - ",$A234)),'[1]Segurados Civis'!$A$5:$H$2142,7,FALSE),"")</f>
        <v>3</v>
      </c>
      <c r="E234" s="12">
        <f>IFERROR(VLOOKUP(UPPER(CONCATENATE($B234," - ",$A234)),'[1]Segurados Civis'!$A$5:$H$2142,8,FALSE),"")</f>
        <v>1</v>
      </c>
      <c r="F234" s="12">
        <f t="shared" si="3"/>
        <v>1599</v>
      </c>
      <c r="G234" s="5" t="s">
        <v>2</v>
      </c>
      <c r="H234" s="3">
        <v>1</v>
      </c>
      <c r="I234" s="3">
        <v>0</v>
      </c>
      <c r="J234" s="3">
        <v>1</v>
      </c>
      <c r="K234" s="3">
        <v>0</v>
      </c>
    </row>
    <row r="235" spans="1:11" x14ac:dyDescent="0.25">
      <c r="A235" s="5" t="s">
        <v>3812</v>
      </c>
      <c r="B235" s="5" t="s">
        <v>4228</v>
      </c>
      <c r="C235" s="12" t="str">
        <f>IFERROR(VLOOKUP(UPPER(CONCATENATE($B235," - ",$A235)),'[1]Segurados Civis'!$A$5:$H$2142,6,FALSE),"")</f>
        <v/>
      </c>
      <c r="D235" s="12" t="str">
        <f>IFERROR(VLOOKUP(UPPER(CONCATENATE($B235," - ",$A235)),'[1]Segurados Civis'!$A$5:$H$2142,7,FALSE),"")</f>
        <v/>
      </c>
      <c r="E235" s="12" t="str">
        <f>IFERROR(VLOOKUP(UPPER(CONCATENATE($B235," - ",$A235)),'[1]Segurados Civis'!$A$5:$H$2142,8,FALSE),"")</f>
        <v/>
      </c>
      <c r="F235" s="12" t="str">
        <f t="shared" si="3"/>
        <v/>
      </c>
      <c r="G235" s="5" t="s">
        <v>4</v>
      </c>
      <c r="H235" s="3">
        <v>0</v>
      </c>
      <c r="I235" s="3">
        <v>0</v>
      </c>
      <c r="J235" s="3">
        <v>0</v>
      </c>
      <c r="K235" s="3">
        <v>0</v>
      </c>
    </row>
    <row r="236" spans="1:11" x14ac:dyDescent="0.25">
      <c r="A236" s="5" t="s">
        <v>3812</v>
      </c>
      <c r="B236" s="5" t="s">
        <v>4109</v>
      </c>
      <c r="C236" s="12">
        <f>IFERROR(VLOOKUP(UPPER(CONCATENATE($B236," - ",$A236)),'[1]Segurados Civis'!$A$5:$H$2142,6,FALSE),"")</f>
        <v>405</v>
      </c>
      <c r="D236" s="12">
        <f>IFERROR(VLOOKUP(UPPER(CONCATENATE($B236," - ",$A236)),'[1]Segurados Civis'!$A$5:$H$2142,7,FALSE),"")</f>
        <v>111</v>
      </c>
      <c r="E236" s="12">
        <f>IFERROR(VLOOKUP(UPPER(CONCATENATE($B236," - ",$A236)),'[1]Segurados Civis'!$A$5:$H$2142,8,FALSE),"")</f>
        <v>33</v>
      </c>
      <c r="F236" s="12">
        <f t="shared" si="3"/>
        <v>549</v>
      </c>
      <c r="G236" s="5" t="s">
        <v>2</v>
      </c>
      <c r="H236" s="3">
        <v>0</v>
      </c>
      <c r="I236" s="3">
        <v>0</v>
      </c>
      <c r="J236" s="3">
        <v>1</v>
      </c>
      <c r="K236" s="3">
        <v>0</v>
      </c>
    </row>
    <row r="237" spans="1:11" x14ac:dyDescent="0.25">
      <c r="A237" s="5" t="s">
        <v>3812</v>
      </c>
      <c r="B237" s="5" t="s">
        <v>4093</v>
      </c>
      <c r="C237" s="12">
        <f>IFERROR(VLOOKUP(UPPER(CONCATENATE($B237," - ",$A237)),'[1]Segurados Civis'!$A$5:$H$2142,6,FALSE),"")</f>
        <v>141</v>
      </c>
      <c r="D237" s="12">
        <f>IFERROR(VLOOKUP(UPPER(CONCATENATE($B237," - ",$A237)),'[1]Segurados Civis'!$A$5:$H$2142,7,FALSE),"")</f>
        <v>67</v>
      </c>
      <c r="E237" s="12">
        <f>IFERROR(VLOOKUP(UPPER(CONCATENATE($B237," - ",$A237)),'[1]Segurados Civis'!$A$5:$H$2142,8,FALSE),"")</f>
        <v>12</v>
      </c>
      <c r="F237" s="12">
        <f t="shared" si="3"/>
        <v>220</v>
      </c>
      <c r="G237" s="5" t="s">
        <v>2</v>
      </c>
      <c r="H237" s="3">
        <v>0</v>
      </c>
      <c r="I237" s="3">
        <v>0</v>
      </c>
      <c r="J237" s="3">
        <v>0</v>
      </c>
      <c r="K237" s="3">
        <v>0</v>
      </c>
    </row>
    <row r="238" spans="1:11" x14ac:dyDescent="0.25">
      <c r="A238" s="5" t="s">
        <v>3812</v>
      </c>
      <c r="B238" s="5" t="s">
        <v>4154</v>
      </c>
      <c r="C238" s="12">
        <f>IFERROR(VLOOKUP(UPPER(CONCATENATE($B238," - ",$A238)),'[1]Segurados Civis'!$A$5:$H$2142,6,FALSE),"")</f>
        <v>225</v>
      </c>
      <c r="D238" s="12">
        <f>IFERROR(VLOOKUP(UPPER(CONCATENATE($B238," - ",$A238)),'[1]Segurados Civis'!$A$5:$H$2142,7,FALSE),"")</f>
        <v>15</v>
      </c>
      <c r="E238" s="12">
        <f>IFERROR(VLOOKUP(UPPER(CONCATENATE($B238," - ",$A238)),'[1]Segurados Civis'!$A$5:$H$2142,8,FALSE),"")</f>
        <v>6</v>
      </c>
      <c r="F238" s="12">
        <f t="shared" si="3"/>
        <v>246</v>
      </c>
      <c r="G238" s="5" t="s">
        <v>2</v>
      </c>
      <c r="H238" s="3">
        <v>0</v>
      </c>
      <c r="I238" s="3">
        <v>0</v>
      </c>
      <c r="J238" s="3">
        <v>1</v>
      </c>
      <c r="K238" s="3">
        <v>0</v>
      </c>
    </row>
    <row r="239" spans="1:11" x14ac:dyDescent="0.25">
      <c r="A239" s="5" t="s">
        <v>3812</v>
      </c>
      <c r="B239" s="5" t="s">
        <v>4183</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5" t="s">
        <v>4</v>
      </c>
      <c r="H239" s="3">
        <v>0</v>
      </c>
      <c r="I239" s="3">
        <v>0</v>
      </c>
      <c r="J239" s="3">
        <v>0</v>
      </c>
      <c r="K239" s="3">
        <v>0</v>
      </c>
    </row>
    <row r="240" spans="1:11" x14ac:dyDescent="0.25">
      <c r="A240" s="5" t="s">
        <v>3812</v>
      </c>
      <c r="B240" s="5" t="s">
        <v>3879</v>
      </c>
      <c r="C240" s="12" t="str">
        <f>IFERROR(VLOOKUP(UPPER(CONCATENATE($B240," - ",$A240)),'[1]Segurados Civis'!$A$5:$H$2142,6,FALSE),"")</f>
        <v/>
      </c>
      <c r="D240" s="12" t="str">
        <f>IFERROR(VLOOKUP(UPPER(CONCATENATE($B240," - ",$A240)),'[1]Segurados Civis'!$A$5:$H$2142,7,FALSE),"")</f>
        <v/>
      </c>
      <c r="E240" s="12" t="str">
        <f>IFERROR(VLOOKUP(UPPER(CONCATENATE($B240," - ",$A240)),'[1]Segurados Civis'!$A$5:$H$2142,8,FALSE),"")</f>
        <v/>
      </c>
      <c r="F240" s="12" t="str">
        <f t="shared" si="3"/>
        <v/>
      </c>
      <c r="G240" s="5" t="s">
        <v>4</v>
      </c>
      <c r="H240" s="3">
        <v>0</v>
      </c>
      <c r="I240" s="3">
        <v>0</v>
      </c>
      <c r="J240" s="3">
        <v>0</v>
      </c>
      <c r="K240" s="3">
        <v>0</v>
      </c>
    </row>
    <row r="241" spans="1:11" x14ac:dyDescent="0.25">
      <c r="A241" s="5" t="s">
        <v>3812</v>
      </c>
      <c r="B241" s="5" t="s">
        <v>4089</v>
      </c>
      <c r="C241" s="12" t="str">
        <f>IFERROR(VLOOKUP(UPPER(CONCATENATE($B241," - ",$A241)),'[1]Segurados Civis'!$A$5:$H$2142,6,FALSE),"")</f>
        <v/>
      </c>
      <c r="D241" s="12" t="str">
        <f>IFERROR(VLOOKUP(UPPER(CONCATENATE($B241," - ",$A241)),'[1]Segurados Civis'!$A$5:$H$2142,7,FALSE),"")</f>
        <v/>
      </c>
      <c r="E241" s="12" t="str">
        <f>IFERROR(VLOOKUP(UPPER(CONCATENATE($B241," - ",$A241)),'[1]Segurados Civis'!$A$5:$H$2142,8,FALSE),"")</f>
        <v/>
      </c>
      <c r="F241" s="12" t="str">
        <f t="shared" si="3"/>
        <v/>
      </c>
      <c r="G241" s="5" t="s">
        <v>4</v>
      </c>
      <c r="H241" s="3">
        <v>0</v>
      </c>
      <c r="I241" s="3">
        <v>0</v>
      </c>
      <c r="J241" s="3">
        <v>0</v>
      </c>
      <c r="K241" s="3">
        <v>0</v>
      </c>
    </row>
    <row r="242" spans="1:11" x14ac:dyDescent="0.25">
      <c r="A242" s="5" t="s">
        <v>3812</v>
      </c>
      <c r="B242" s="5" t="s">
        <v>3968</v>
      </c>
      <c r="C242" s="12">
        <f>IFERROR(VLOOKUP(UPPER(CONCATENATE($B242," - ",$A242)),'[1]Segurados Civis'!$A$5:$H$2142,6,FALSE),"")</f>
        <v>121</v>
      </c>
      <c r="D242" s="12">
        <f>IFERROR(VLOOKUP(UPPER(CONCATENATE($B242," - ",$A242)),'[1]Segurados Civis'!$A$5:$H$2142,7,FALSE),"")</f>
        <v>10</v>
      </c>
      <c r="E242" s="12">
        <f>IFERROR(VLOOKUP(UPPER(CONCATENATE($B242," - ",$A242)),'[1]Segurados Civis'!$A$5:$H$2142,8,FALSE),"")</f>
        <v>2</v>
      </c>
      <c r="F242" s="12">
        <f t="shared" si="3"/>
        <v>133</v>
      </c>
      <c r="G242" s="5" t="s">
        <v>2</v>
      </c>
      <c r="H242" s="3">
        <v>0</v>
      </c>
      <c r="I242" s="3">
        <v>0</v>
      </c>
      <c r="J242" s="3">
        <v>0</v>
      </c>
      <c r="K242" s="3">
        <v>0</v>
      </c>
    </row>
    <row r="243" spans="1:11" x14ac:dyDescent="0.25">
      <c r="A243" s="5" t="s">
        <v>3812</v>
      </c>
      <c r="B243" s="5" t="s">
        <v>3880</v>
      </c>
      <c r="C243" s="12" t="str">
        <f>IFERROR(VLOOKUP(UPPER(CONCATENATE($B243," - ",$A243)),'[1]Segurados Civis'!$A$5:$H$2142,6,FALSE),"")</f>
        <v/>
      </c>
      <c r="D243" s="12" t="str">
        <f>IFERROR(VLOOKUP(UPPER(CONCATENATE($B243," - ",$A243)),'[1]Segurados Civis'!$A$5:$H$2142,7,FALSE),"")</f>
        <v/>
      </c>
      <c r="E243" s="12" t="str">
        <f>IFERROR(VLOOKUP(UPPER(CONCATENATE($B243," - ",$A243)),'[1]Segurados Civis'!$A$5:$H$2142,8,FALSE),"")</f>
        <v/>
      </c>
      <c r="F243" s="12" t="str">
        <f t="shared" si="3"/>
        <v/>
      </c>
      <c r="G243" s="5" t="s">
        <v>4</v>
      </c>
      <c r="H243" s="3">
        <v>0</v>
      </c>
      <c r="I243" s="3">
        <v>0</v>
      </c>
      <c r="J243" s="3">
        <v>0</v>
      </c>
      <c r="K243" s="3">
        <v>0</v>
      </c>
    </row>
    <row r="244" spans="1:11" x14ac:dyDescent="0.25">
      <c r="A244" s="5" t="s">
        <v>3812</v>
      </c>
      <c r="B244" s="5" t="s">
        <v>3934</v>
      </c>
      <c r="C244" s="12">
        <f>IFERROR(VLOOKUP(UPPER(CONCATENATE($B244," - ",$A244)),'[1]Segurados Civis'!$A$5:$H$2142,6,FALSE),"")</f>
        <v>215</v>
      </c>
      <c r="D244" s="12">
        <f>IFERROR(VLOOKUP(UPPER(CONCATENATE($B244," - ",$A244)),'[1]Segurados Civis'!$A$5:$H$2142,7,FALSE),"")</f>
        <v>70</v>
      </c>
      <c r="E244" s="12">
        <f>IFERROR(VLOOKUP(UPPER(CONCATENATE($B244," - ",$A244)),'[1]Segurados Civis'!$A$5:$H$2142,8,FALSE),"")</f>
        <v>10</v>
      </c>
      <c r="F244" s="12">
        <f t="shared" si="3"/>
        <v>295</v>
      </c>
      <c r="G244" s="5" t="s">
        <v>2</v>
      </c>
      <c r="H244" s="3">
        <v>0</v>
      </c>
      <c r="I244" s="3">
        <v>0</v>
      </c>
      <c r="J244" s="3">
        <v>0</v>
      </c>
      <c r="K244" s="3">
        <v>0</v>
      </c>
    </row>
    <row r="245" spans="1:11" x14ac:dyDescent="0.25">
      <c r="A245" s="5" t="s">
        <v>3812</v>
      </c>
      <c r="B245" s="5" t="s">
        <v>3921</v>
      </c>
      <c r="C245" s="12">
        <f>IFERROR(VLOOKUP(UPPER(CONCATENATE($B245," - ",$A245)),'[1]Segurados Civis'!$A$5:$H$2142,6,FALSE),"")</f>
        <v>132</v>
      </c>
      <c r="D245" s="12">
        <f>IFERROR(VLOOKUP(UPPER(CONCATENATE($B245," - ",$A245)),'[1]Segurados Civis'!$A$5:$H$2142,7,FALSE),"")</f>
        <v>10</v>
      </c>
      <c r="E245" s="12">
        <f>IFERROR(VLOOKUP(UPPER(CONCATENATE($B245," - ",$A245)),'[1]Segurados Civis'!$A$5:$H$2142,8,FALSE),"")</f>
        <v>3</v>
      </c>
      <c r="F245" s="12">
        <f t="shared" si="3"/>
        <v>145</v>
      </c>
      <c r="G245" s="5" t="s">
        <v>2</v>
      </c>
      <c r="H245" s="3">
        <v>0</v>
      </c>
      <c r="I245" s="3">
        <v>0</v>
      </c>
      <c r="J245" s="3">
        <v>0</v>
      </c>
      <c r="K245" s="3">
        <v>0</v>
      </c>
    </row>
    <row r="246" spans="1:11" x14ac:dyDescent="0.25">
      <c r="A246" s="5" t="s">
        <v>3812</v>
      </c>
      <c r="B246" s="5" t="s">
        <v>4009</v>
      </c>
      <c r="C246" s="12" t="str">
        <f>IFERROR(VLOOKUP(UPPER(CONCATENATE($B246," - ",$A246)),'[1]Segurados Civis'!$A$5:$H$2142,6,FALSE),"")</f>
        <v/>
      </c>
      <c r="D246" s="12" t="str">
        <f>IFERROR(VLOOKUP(UPPER(CONCATENATE($B246," - ",$A246)),'[1]Segurados Civis'!$A$5:$H$2142,7,FALSE),"")</f>
        <v/>
      </c>
      <c r="E246" s="12" t="str">
        <f>IFERROR(VLOOKUP(UPPER(CONCATENATE($B246," - ",$A246)),'[1]Segurados Civis'!$A$5:$H$2142,8,FALSE),"")</f>
        <v/>
      </c>
      <c r="F246" s="12" t="str">
        <f t="shared" si="3"/>
        <v/>
      </c>
      <c r="G246" s="5" t="s">
        <v>4</v>
      </c>
      <c r="H246" s="3">
        <v>0</v>
      </c>
      <c r="I246" s="3">
        <v>0</v>
      </c>
      <c r="J246" s="3">
        <v>0</v>
      </c>
      <c r="K246" s="3">
        <v>0</v>
      </c>
    </row>
    <row r="247" spans="1:11" x14ac:dyDescent="0.25">
      <c r="A247" s="5" t="s">
        <v>3812</v>
      </c>
      <c r="B247" s="5" t="s">
        <v>3959</v>
      </c>
      <c r="C247" s="12" t="str">
        <f>IFERROR(VLOOKUP(UPPER(CONCATENATE($B247," - ",$A247)),'[1]Segurados Civis'!$A$5:$H$2142,6,FALSE),"")</f>
        <v/>
      </c>
      <c r="D247" s="12" t="str">
        <f>IFERROR(VLOOKUP(UPPER(CONCATENATE($B247," - ",$A247)),'[1]Segurados Civis'!$A$5:$H$2142,7,FALSE),"")</f>
        <v/>
      </c>
      <c r="E247" s="12" t="str">
        <f>IFERROR(VLOOKUP(UPPER(CONCATENATE($B247," - ",$A247)),'[1]Segurados Civis'!$A$5:$H$2142,8,FALSE),"")</f>
        <v/>
      </c>
      <c r="F247" s="12" t="str">
        <f t="shared" si="3"/>
        <v/>
      </c>
      <c r="G247" s="5" t="s">
        <v>4</v>
      </c>
      <c r="H247" s="3">
        <v>0</v>
      </c>
      <c r="I247" s="3">
        <v>0</v>
      </c>
      <c r="J247" s="3">
        <v>0</v>
      </c>
      <c r="K247" s="3">
        <v>0</v>
      </c>
    </row>
    <row r="248" spans="1:11" x14ac:dyDescent="0.25">
      <c r="A248" s="5" t="s">
        <v>3812</v>
      </c>
      <c r="B248" s="5" t="s">
        <v>4043</v>
      </c>
      <c r="C248" s="12">
        <f>IFERROR(VLOOKUP(UPPER(CONCATENATE($B248," - ",$A248)),'[1]Segurados Civis'!$A$5:$H$2142,6,FALSE),"")</f>
        <v>152</v>
      </c>
      <c r="D248" s="12">
        <f>IFERROR(VLOOKUP(UPPER(CONCATENATE($B248," - ",$A248)),'[1]Segurados Civis'!$A$5:$H$2142,7,FALSE),"")</f>
        <v>0</v>
      </c>
      <c r="E248" s="12">
        <f>IFERROR(VLOOKUP(UPPER(CONCATENATE($B248," - ",$A248)),'[1]Segurados Civis'!$A$5:$H$2142,8,FALSE),"")</f>
        <v>0</v>
      </c>
      <c r="F248" s="12">
        <f t="shared" si="3"/>
        <v>152</v>
      </c>
      <c r="G248" s="5" t="s">
        <v>2</v>
      </c>
      <c r="H248" s="3">
        <v>0</v>
      </c>
      <c r="I248" s="3">
        <v>0</v>
      </c>
      <c r="J248" s="3">
        <v>0</v>
      </c>
      <c r="K248" s="3">
        <v>0</v>
      </c>
    </row>
    <row r="249" spans="1:11" x14ac:dyDescent="0.25">
      <c r="A249" s="5" t="s">
        <v>3812</v>
      </c>
      <c r="B249" s="5" t="s">
        <v>3839</v>
      </c>
      <c r="C249" s="12" t="str">
        <f>IFERROR(VLOOKUP(UPPER(CONCATENATE($B249," - ",$A249)),'[1]Segurados Civis'!$A$5:$H$2142,6,FALSE),"")</f>
        <v/>
      </c>
      <c r="D249" s="12" t="str">
        <f>IFERROR(VLOOKUP(UPPER(CONCATENATE($B249," - ",$A249)),'[1]Segurados Civis'!$A$5:$H$2142,7,FALSE),"")</f>
        <v/>
      </c>
      <c r="E249" s="12" t="str">
        <f>IFERROR(VLOOKUP(UPPER(CONCATENATE($B249," - ",$A249)),'[1]Segurados Civis'!$A$5:$H$2142,8,FALSE),"")</f>
        <v/>
      </c>
      <c r="F249" s="12" t="str">
        <f t="shared" si="3"/>
        <v/>
      </c>
      <c r="G249" s="5" t="s">
        <v>4</v>
      </c>
      <c r="H249" s="3">
        <v>0</v>
      </c>
      <c r="I249" s="3">
        <v>0</v>
      </c>
      <c r="J249" s="3">
        <v>0</v>
      </c>
      <c r="K249" s="3">
        <v>0</v>
      </c>
    </row>
    <row r="250" spans="1:11" x14ac:dyDescent="0.25">
      <c r="A250" s="5" t="s">
        <v>3812</v>
      </c>
      <c r="B250" s="5" t="s">
        <v>4031</v>
      </c>
      <c r="C250" s="12" t="str">
        <f>IFERROR(VLOOKUP(UPPER(CONCATENATE($B250," - ",$A250)),'[1]Segurados Civis'!$A$5:$H$2142,6,FALSE),"")</f>
        <v/>
      </c>
      <c r="D250" s="12" t="str">
        <f>IFERROR(VLOOKUP(UPPER(CONCATENATE($B250," - ",$A250)),'[1]Segurados Civis'!$A$5:$H$2142,7,FALSE),"")</f>
        <v/>
      </c>
      <c r="E250" s="12" t="str">
        <f>IFERROR(VLOOKUP(UPPER(CONCATENATE($B250," - ",$A250)),'[1]Segurados Civis'!$A$5:$H$2142,8,FALSE),"")</f>
        <v/>
      </c>
      <c r="F250" s="12" t="str">
        <f t="shared" si="3"/>
        <v/>
      </c>
      <c r="G250" s="5" t="s">
        <v>4</v>
      </c>
      <c r="H250" s="3">
        <v>0</v>
      </c>
      <c r="I250" s="3">
        <v>0</v>
      </c>
      <c r="J250" s="3">
        <v>0</v>
      </c>
      <c r="K250" s="3">
        <v>0</v>
      </c>
    </row>
    <row r="251" spans="1:11" x14ac:dyDescent="0.25">
      <c r="A251" s="5" t="s">
        <v>3812</v>
      </c>
      <c r="B251" s="5" t="s">
        <v>4237</v>
      </c>
      <c r="C251" s="12">
        <f>IFERROR(VLOOKUP(UPPER(CONCATENATE($B251," - ",$A251)),'[1]Segurados Civis'!$A$5:$H$2142,6,FALSE),"")</f>
        <v>178</v>
      </c>
      <c r="D251" s="12">
        <f>IFERROR(VLOOKUP(UPPER(CONCATENATE($B251," - ",$A251)),'[1]Segurados Civis'!$A$5:$H$2142,7,FALSE),"")</f>
        <v>46</v>
      </c>
      <c r="E251" s="12">
        <f>IFERROR(VLOOKUP(UPPER(CONCATENATE($B251," - ",$A251)),'[1]Segurados Civis'!$A$5:$H$2142,8,FALSE),"")</f>
        <v>6</v>
      </c>
      <c r="F251" s="12">
        <f t="shared" si="3"/>
        <v>230</v>
      </c>
      <c r="G251" s="5" t="s">
        <v>2</v>
      </c>
      <c r="H251" s="3">
        <v>1</v>
      </c>
      <c r="I251" s="3">
        <v>0</v>
      </c>
      <c r="J251" s="3">
        <v>0</v>
      </c>
      <c r="K251" s="3">
        <v>0</v>
      </c>
    </row>
    <row r="252" spans="1:11" x14ac:dyDescent="0.25">
      <c r="A252" s="5" t="s">
        <v>3812</v>
      </c>
      <c r="B252" s="5" t="s">
        <v>3847</v>
      </c>
      <c r="C252" s="12" t="str">
        <f>IFERROR(VLOOKUP(UPPER(CONCATENATE($B252," - ",$A252)),'[1]Segurados Civis'!$A$5:$H$2142,6,FALSE),"")</f>
        <v/>
      </c>
      <c r="D252" s="12" t="str">
        <f>IFERROR(VLOOKUP(UPPER(CONCATENATE($B252," - ",$A252)),'[1]Segurados Civis'!$A$5:$H$2142,7,FALSE),"")</f>
        <v/>
      </c>
      <c r="E252" s="12" t="str">
        <f>IFERROR(VLOOKUP(UPPER(CONCATENATE($B252," - ",$A252)),'[1]Segurados Civis'!$A$5:$H$2142,8,FALSE),"")</f>
        <v/>
      </c>
      <c r="F252" s="12" t="str">
        <f t="shared" si="3"/>
        <v/>
      </c>
      <c r="G252" s="5" t="s">
        <v>4</v>
      </c>
      <c r="H252" s="3">
        <v>0</v>
      </c>
      <c r="I252" s="3">
        <v>0</v>
      </c>
      <c r="J252" s="3">
        <v>0</v>
      </c>
      <c r="K252" s="3">
        <v>0</v>
      </c>
    </row>
    <row r="253" spans="1:11" x14ac:dyDescent="0.25">
      <c r="A253" s="5" t="s">
        <v>3812</v>
      </c>
      <c r="B253" s="5" t="s">
        <v>3853</v>
      </c>
      <c r="C253" s="12">
        <f>IFERROR(VLOOKUP(UPPER(CONCATENATE($B253," - ",$A253)),'[1]Segurados Civis'!$A$5:$H$2142,6,FALSE),"")</f>
        <v>185</v>
      </c>
      <c r="D253" s="12">
        <f>IFERROR(VLOOKUP(UPPER(CONCATENATE($B253," - ",$A253)),'[1]Segurados Civis'!$A$5:$H$2142,7,FALSE),"")</f>
        <v>13</v>
      </c>
      <c r="E253" s="12">
        <f>IFERROR(VLOOKUP(UPPER(CONCATENATE($B253," - ",$A253)),'[1]Segurados Civis'!$A$5:$H$2142,8,FALSE),"")</f>
        <v>4</v>
      </c>
      <c r="F253" s="12">
        <f t="shared" si="3"/>
        <v>202</v>
      </c>
      <c r="G253" s="5" t="s">
        <v>2</v>
      </c>
      <c r="H253" s="3">
        <v>0</v>
      </c>
      <c r="I253" s="3">
        <v>0</v>
      </c>
      <c r="J253" s="3">
        <v>1</v>
      </c>
      <c r="K253" s="3">
        <v>0</v>
      </c>
    </row>
    <row r="254" spans="1:11" x14ac:dyDescent="0.25">
      <c r="A254" s="5" t="s">
        <v>3812</v>
      </c>
      <c r="B254" s="5" t="s">
        <v>4220</v>
      </c>
      <c r="C254" s="12" t="str">
        <f>IFERROR(VLOOKUP(UPPER(CONCATENATE($B254," - ",$A254)),'[1]Segurados Civis'!$A$5:$H$2142,6,FALSE),"")</f>
        <v/>
      </c>
      <c r="D254" s="12" t="str">
        <f>IFERROR(VLOOKUP(UPPER(CONCATENATE($B254," - ",$A254)),'[1]Segurados Civis'!$A$5:$H$2142,7,FALSE),"")</f>
        <v/>
      </c>
      <c r="E254" s="12" t="str">
        <f>IFERROR(VLOOKUP(UPPER(CONCATENATE($B254," - ",$A254)),'[1]Segurados Civis'!$A$5:$H$2142,8,FALSE),"")</f>
        <v/>
      </c>
      <c r="F254" s="12" t="str">
        <f t="shared" si="3"/>
        <v/>
      </c>
      <c r="G254" s="5" t="s">
        <v>4</v>
      </c>
      <c r="H254" s="3">
        <v>0</v>
      </c>
      <c r="I254" s="3">
        <v>0</v>
      </c>
      <c r="J254" s="3">
        <v>0</v>
      </c>
      <c r="K254" s="3">
        <v>0</v>
      </c>
    </row>
    <row r="255" spans="1:11" x14ac:dyDescent="0.25">
      <c r="A255" s="5" t="s">
        <v>3812</v>
      </c>
      <c r="B255" s="5" t="s">
        <v>4034</v>
      </c>
      <c r="C255" s="12" t="str">
        <f>IFERROR(VLOOKUP(UPPER(CONCATENATE($B255," - ",$A255)),'[1]Segurados Civis'!$A$5:$H$2142,6,FALSE),"")</f>
        <v/>
      </c>
      <c r="D255" s="12" t="str">
        <f>IFERROR(VLOOKUP(UPPER(CONCATENATE($B255," - ",$A255)),'[1]Segurados Civis'!$A$5:$H$2142,7,FALSE),"")</f>
        <v/>
      </c>
      <c r="E255" s="12" t="str">
        <f>IFERROR(VLOOKUP(UPPER(CONCATENATE($B255," - ",$A255)),'[1]Segurados Civis'!$A$5:$H$2142,8,FALSE),"")</f>
        <v/>
      </c>
      <c r="F255" s="12" t="str">
        <f t="shared" si="3"/>
        <v/>
      </c>
      <c r="G255" s="5" t="s">
        <v>4</v>
      </c>
      <c r="H255" s="3">
        <v>0</v>
      </c>
      <c r="I255" s="3">
        <v>0</v>
      </c>
      <c r="J255" s="3">
        <v>0</v>
      </c>
      <c r="K255" s="3">
        <v>0</v>
      </c>
    </row>
    <row r="256" spans="1:11" x14ac:dyDescent="0.25">
      <c r="A256" s="5" t="s">
        <v>3812</v>
      </c>
      <c r="B256" s="5" t="s">
        <v>3972</v>
      </c>
      <c r="C256" s="12" t="str">
        <f>IFERROR(VLOOKUP(UPPER(CONCATENATE($B256," - ",$A256)),'[1]Segurados Civis'!$A$5:$H$2142,6,FALSE),"")</f>
        <v/>
      </c>
      <c r="D256" s="12" t="str">
        <f>IFERROR(VLOOKUP(UPPER(CONCATENATE($B256," - ",$A256)),'[1]Segurados Civis'!$A$5:$H$2142,7,FALSE),"")</f>
        <v/>
      </c>
      <c r="E256" s="12" t="str">
        <f>IFERROR(VLOOKUP(UPPER(CONCATENATE($B256," - ",$A256)),'[1]Segurados Civis'!$A$5:$H$2142,8,FALSE),"")</f>
        <v/>
      </c>
      <c r="F256" s="12" t="str">
        <f t="shared" si="3"/>
        <v/>
      </c>
      <c r="G256" s="5" t="s">
        <v>4</v>
      </c>
      <c r="H256" s="3">
        <v>0</v>
      </c>
      <c r="I256" s="3">
        <v>0</v>
      </c>
      <c r="J256" s="3">
        <v>0</v>
      </c>
      <c r="K256" s="3">
        <v>0</v>
      </c>
    </row>
    <row r="257" spans="1:11" x14ac:dyDescent="0.25">
      <c r="A257" s="5" t="s">
        <v>3812</v>
      </c>
      <c r="B257" s="5" t="s">
        <v>4229</v>
      </c>
      <c r="C257" s="12" t="str">
        <f>IFERROR(VLOOKUP(UPPER(CONCATENATE($B257," - ",$A257)),'[1]Segurados Civis'!$A$5:$H$2142,6,FALSE),"")</f>
        <v/>
      </c>
      <c r="D257" s="12" t="str">
        <f>IFERROR(VLOOKUP(UPPER(CONCATENATE($B257," - ",$A257)),'[1]Segurados Civis'!$A$5:$H$2142,7,FALSE),"")</f>
        <v/>
      </c>
      <c r="E257" s="12" t="str">
        <f>IFERROR(VLOOKUP(UPPER(CONCATENATE($B257," - ",$A257)),'[1]Segurados Civis'!$A$5:$H$2142,8,FALSE),"")</f>
        <v/>
      </c>
      <c r="F257" s="12" t="str">
        <f t="shared" si="3"/>
        <v/>
      </c>
      <c r="G257" s="5" t="s">
        <v>4</v>
      </c>
      <c r="H257" s="3">
        <v>0</v>
      </c>
      <c r="I257" s="3">
        <v>0</v>
      </c>
      <c r="J257" s="3">
        <v>0</v>
      </c>
      <c r="K257" s="3">
        <v>0</v>
      </c>
    </row>
    <row r="258" spans="1:11" x14ac:dyDescent="0.25">
      <c r="A258" s="5" t="s">
        <v>3812</v>
      </c>
      <c r="B258" s="5" t="s">
        <v>4230</v>
      </c>
      <c r="C258" s="12" t="str">
        <f>IFERROR(VLOOKUP(UPPER(CONCATENATE($B258," - ",$A258)),'[1]Segurados Civis'!$A$5:$H$2142,6,FALSE),"")</f>
        <v/>
      </c>
      <c r="D258" s="12" t="str">
        <f>IFERROR(VLOOKUP(UPPER(CONCATENATE($B258," - ",$A258)),'[1]Segurados Civis'!$A$5:$H$2142,7,FALSE),"")</f>
        <v/>
      </c>
      <c r="E258" s="12" t="str">
        <f>IFERROR(VLOOKUP(UPPER(CONCATENATE($B258," - ",$A258)),'[1]Segurados Civis'!$A$5:$H$2142,8,FALSE),"")</f>
        <v/>
      </c>
      <c r="F258" s="12" t="str">
        <f t="shared" si="3"/>
        <v/>
      </c>
      <c r="G258" s="5" t="s">
        <v>4</v>
      </c>
      <c r="H258" s="3">
        <v>0</v>
      </c>
      <c r="I258" s="3">
        <v>0</v>
      </c>
      <c r="J258" s="3">
        <v>0</v>
      </c>
      <c r="K258" s="3">
        <v>0</v>
      </c>
    </row>
    <row r="259" spans="1:11" x14ac:dyDescent="0.25">
      <c r="A259" s="5" t="s">
        <v>3812</v>
      </c>
      <c r="B259" s="5" t="s">
        <v>3881</v>
      </c>
      <c r="C259" s="12" t="str">
        <f>IFERROR(VLOOKUP(UPPER(CONCATENATE($B259," - ",$A259)),'[1]Segurados Civis'!$A$5:$H$2142,6,FALSE),"")</f>
        <v/>
      </c>
      <c r="D259" s="12" t="str">
        <f>IFERROR(VLOOKUP(UPPER(CONCATENATE($B259," - ",$A259)),'[1]Segurados Civis'!$A$5:$H$2142,7,FALSE),"")</f>
        <v/>
      </c>
      <c r="E259" s="12" t="str">
        <f>IFERROR(VLOOKUP(UPPER(CONCATENATE($B259," - ",$A259)),'[1]Segurados Civis'!$A$5:$H$2142,8,FALSE),"")</f>
        <v/>
      </c>
      <c r="F259" s="12" t="str">
        <f t="shared" ref="F259:F322" si="4">IF(SUM(C259:E259)=0,"",SUM(C259:E259))</f>
        <v/>
      </c>
      <c r="G259" s="5" t="s">
        <v>4</v>
      </c>
      <c r="H259" s="3">
        <v>0</v>
      </c>
      <c r="I259" s="3">
        <v>0</v>
      </c>
      <c r="J259" s="3">
        <v>0</v>
      </c>
      <c r="K259" s="3">
        <v>0</v>
      </c>
    </row>
    <row r="260" spans="1:11" x14ac:dyDescent="0.25">
      <c r="A260" s="5" t="s">
        <v>3812</v>
      </c>
      <c r="B260" s="5" t="s">
        <v>4071</v>
      </c>
      <c r="C260" s="12" t="str">
        <f>IFERROR(VLOOKUP(UPPER(CONCATENATE($B260," - ",$A260)),'[1]Segurados Civis'!$A$5:$H$2142,6,FALSE),"")</f>
        <v/>
      </c>
      <c r="D260" s="12" t="str">
        <f>IFERROR(VLOOKUP(UPPER(CONCATENATE($B260," - ",$A260)),'[1]Segurados Civis'!$A$5:$H$2142,7,FALSE),"")</f>
        <v/>
      </c>
      <c r="E260" s="12" t="str">
        <f>IFERROR(VLOOKUP(UPPER(CONCATENATE($B260," - ",$A260)),'[1]Segurados Civis'!$A$5:$H$2142,8,FALSE),"")</f>
        <v/>
      </c>
      <c r="F260" s="12" t="str">
        <f t="shared" si="4"/>
        <v/>
      </c>
      <c r="G260" s="5" t="s">
        <v>4</v>
      </c>
      <c r="H260" s="3">
        <v>0</v>
      </c>
      <c r="I260" s="3">
        <v>0</v>
      </c>
      <c r="J260" s="3">
        <v>0</v>
      </c>
      <c r="K260" s="3">
        <v>0</v>
      </c>
    </row>
    <row r="261" spans="1:11" x14ac:dyDescent="0.25">
      <c r="A261" s="5" t="s">
        <v>3812</v>
      </c>
      <c r="B261" s="5" t="s">
        <v>3929</v>
      </c>
      <c r="C261" s="12">
        <f>IFERROR(VLOOKUP(UPPER(CONCATENATE($B261," - ",$A261)),'[1]Segurados Civis'!$A$5:$H$2142,6,FALSE),"")</f>
        <v>1326</v>
      </c>
      <c r="D261" s="12">
        <f>IFERROR(VLOOKUP(UPPER(CONCATENATE($B261," - ",$A261)),'[1]Segurados Civis'!$A$5:$H$2142,7,FALSE),"")</f>
        <v>422</v>
      </c>
      <c r="E261" s="12">
        <f>IFERROR(VLOOKUP(UPPER(CONCATENATE($B261," - ",$A261)),'[1]Segurados Civis'!$A$5:$H$2142,8,FALSE),"")</f>
        <v>80</v>
      </c>
      <c r="F261" s="12">
        <f t="shared" si="4"/>
        <v>1828</v>
      </c>
      <c r="G261" s="5" t="s">
        <v>2</v>
      </c>
      <c r="H261" s="3">
        <v>0</v>
      </c>
      <c r="I261" s="3">
        <v>0</v>
      </c>
      <c r="J261" s="3">
        <v>0</v>
      </c>
      <c r="K261" s="3">
        <v>0</v>
      </c>
    </row>
    <row r="262" spans="1:11" x14ac:dyDescent="0.25">
      <c r="A262" s="5" t="s">
        <v>3812</v>
      </c>
      <c r="B262" s="5" t="s">
        <v>4058</v>
      </c>
      <c r="C262" s="12">
        <f>IFERROR(VLOOKUP(UPPER(CONCATENATE($B262," - ",$A262)),'[1]Segurados Civis'!$A$5:$H$2142,6,FALSE),"")</f>
        <v>148</v>
      </c>
      <c r="D262" s="12">
        <f>IFERROR(VLOOKUP(UPPER(CONCATENATE($B262," - ",$A262)),'[1]Segurados Civis'!$A$5:$H$2142,7,FALSE),"")</f>
        <v>18</v>
      </c>
      <c r="E262" s="12">
        <f>IFERROR(VLOOKUP(UPPER(CONCATENATE($B262," - ",$A262)),'[1]Segurados Civis'!$A$5:$H$2142,8,FALSE),"")</f>
        <v>2</v>
      </c>
      <c r="F262" s="12">
        <f t="shared" si="4"/>
        <v>168</v>
      </c>
      <c r="G262" s="5" t="s">
        <v>2</v>
      </c>
      <c r="H262" s="3">
        <v>1</v>
      </c>
      <c r="I262" s="3">
        <v>0</v>
      </c>
      <c r="J262" s="3">
        <v>0</v>
      </c>
      <c r="K262" s="3">
        <v>0</v>
      </c>
    </row>
    <row r="263" spans="1:11" x14ac:dyDescent="0.25">
      <c r="A263" s="5" t="s">
        <v>3812</v>
      </c>
      <c r="B263" s="5" t="s">
        <v>4196</v>
      </c>
      <c r="C263" s="12">
        <f>IFERROR(VLOOKUP(UPPER(CONCATENATE($B263," - ",$A263)),'[1]Segurados Civis'!$A$5:$H$2142,6,FALSE),"")</f>
        <v>85</v>
      </c>
      <c r="D263" s="12">
        <f>IFERROR(VLOOKUP(UPPER(CONCATENATE($B263," - ",$A263)),'[1]Segurados Civis'!$A$5:$H$2142,7,FALSE),"")</f>
        <v>29</v>
      </c>
      <c r="E263" s="12">
        <f>IFERROR(VLOOKUP(UPPER(CONCATENATE($B263," - ",$A263)),'[1]Segurados Civis'!$A$5:$H$2142,8,FALSE),"")</f>
        <v>6</v>
      </c>
      <c r="F263" s="12">
        <f t="shared" si="4"/>
        <v>120</v>
      </c>
      <c r="G263" s="5" t="s">
        <v>2</v>
      </c>
      <c r="H263" s="3">
        <v>0</v>
      </c>
      <c r="I263" s="3">
        <v>0</v>
      </c>
      <c r="J263" s="3">
        <v>0</v>
      </c>
      <c r="K263" s="3">
        <v>0</v>
      </c>
    </row>
    <row r="264" spans="1:11" x14ac:dyDescent="0.25">
      <c r="A264" s="5" t="s">
        <v>3812</v>
      </c>
      <c r="B264" s="5" t="s">
        <v>4272</v>
      </c>
      <c r="C264" s="12" t="str">
        <f>IFERROR(VLOOKUP(UPPER(CONCATENATE($B264," - ",$A264)),'[1]Segurados Civis'!$A$5:$H$2142,6,FALSE),"")</f>
        <v/>
      </c>
      <c r="D264" s="12" t="str">
        <f>IFERROR(VLOOKUP(UPPER(CONCATENATE($B264," - ",$A264)),'[1]Segurados Civis'!$A$5:$H$2142,7,FALSE),"")</f>
        <v/>
      </c>
      <c r="E264" s="12" t="str">
        <f>IFERROR(VLOOKUP(UPPER(CONCATENATE($B264," - ",$A264)),'[1]Segurados Civis'!$A$5:$H$2142,8,FALSE),"")</f>
        <v/>
      </c>
      <c r="F264" s="12" t="str">
        <f t="shared" si="4"/>
        <v/>
      </c>
      <c r="G264" s="5" t="s">
        <v>4</v>
      </c>
      <c r="H264" s="3">
        <v>0</v>
      </c>
      <c r="I264" s="3">
        <v>0</v>
      </c>
      <c r="J264" s="3">
        <v>0</v>
      </c>
      <c r="K264" s="3">
        <v>0</v>
      </c>
    </row>
    <row r="265" spans="1:11" x14ac:dyDescent="0.25">
      <c r="A265" s="5" t="s">
        <v>3812</v>
      </c>
      <c r="B265" s="5" t="s">
        <v>4067</v>
      </c>
      <c r="C265" s="12">
        <f>IFERROR(VLOOKUP(UPPER(CONCATENATE($B265," - ",$A265)),'[1]Segurados Civis'!$A$5:$H$2142,6,FALSE),"")</f>
        <v>192</v>
      </c>
      <c r="D265" s="12">
        <f>IFERROR(VLOOKUP(UPPER(CONCATENATE($B265," - ",$A265)),'[1]Segurados Civis'!$A$5:$H$2142,7,FALSE),"")</f>
        <v>0</v>
      </c>
      <c r="E265" s="12">
        <f>IFERROR(VLOOKUP(UPPER(CONCATENATE($B265," - ",$A265)),'[1]Segurados Civis'!$A$5:$H$2142,8,FALSE),"")</f>
        <v>0</v>
      </c>
      <c r="F265" s="12">
        <f t="shared" si="4"/>
        <v>192</v>
      </c>
      <c r="G265" s="5" t="s">
        <v>2</v>
      </c>
      <c r="H265" s="3">
        <v>0</v>
      </c>
      <c r="I265" s="3">
        <v>0</v>
      </c>
      <c r="J265" s="3">
        <v>0</v>
      </c>
      <c r="K265" s="3">
        <v>0</v>
      </c>
    </row>
    <row r="266" spans="1:11" x14ac:dyDescent="0.25">
      <c r="A266" s="5" t="s">
        <v>3812</v>
      </c>
      <c r="B266" s="5" t="s">
        <v>4002</v>
      </c>
      <c r="C266" s="12">
        <f>IFERROR(VLOOKUP(UPPER(CONCATENATE($B266," - ",$A266)),'[1]Segurados Civis'!$A$5:$H$2142,6,FALSE),"")</f>
        <v>407</v>
      </c>
      <c r="D266" s="12">
        <f>IFERROR(VLOOKUP(UPPER(CONCATENATE($B266," - ",$A266)),'[1]Segurados Civis'!$A$5:$H$2142,7,FALSE),"")</f>
        <v>149</v>
      </c>
      <c r="E266" s="12">
        <f>IFERROR(VLOOKUP(UPPER(CONCATENATE($B266," - ",$A266)),'[1]Segurados Civis'!$A$5:$H$2142,8,FALSE),"")</f>
        <v>14</v>
      </c>
      <c r="F266" s="12">
        <f t="shared" si="4"/>
        <v>570</v>
      </c>
      <c r="G266" s="5" t="s">
        <v>2</v>
      </c>
      <c r="H266" s="3">
        <v>0</v>
      </c>
      <c r="I266" s="3">
        <v>0</v>
      </c>
      <c r="J266" s="3">
        <v>0</v>
      </c>
      <c r="K266" s="3">
        <v>0</v>
      </c>
    </row>
    <row r="267" spans="1:11" x14ac:dyDescent="0.25">
      <c r="A267" s="5" t="s">
        <v>3812</v>
      </c>
      <c r="B267" s="5" t="s">
        <v>4274</v>
      </c>
      <c r="C267" s="12" t="str">
        <f>IFERROR(VLOOKUP(UPPER(CONCATENATE($B267," - ",$A267)),'[1]Segurados Civis'!$A$5:$H$2142,6,FALSE),"")</f>
        <v/>
      </c>
      <c r="D267" s="12" t="str">
        <f>IFERROR(VLOOKUP(UPPER(CONCATENATE($B267," - ",$A267)),'[1]Segurados Civis'!$A$5:$H$2142,7,FALSE),"")</f>
        <v/>
      </c>
      <c r="E267" s="12" t="str">
        <f>IFERROR(VLOOKUP(UPPER(CONCATENATE($B267," - ",$A267)),'[1]Segurados Civis'!$A$5:$H$2142,8,FALSE),"")</f>
        <v/>
      </c>
      <c r="F267" s="12" t="str">
        <f t="shared" si="4"/>
        <v/>
      </c>
      <c r="G267" s="5" t="s">
        <v>4</v>
      </c>
      <c r="H267" s="3">
        <v>0</v>
      </c>
      <c r="I267" s="3">
        <v>0</v>
      </c>
      <c r="J267" s="3">
        <v>0</v>
      </c>
      <c r="K267" s="3">
        <v>0</v>
      </c>
    </row>
    <row r="268" spans="1:11" x14ac:dyDescent="0.25">
      <c r="A268" s="5" t="s">
        <v>3812</v>
      </c>
      <c r="B268" s="5" t="s">
        <v>4155</v>
      </c>
      <c r="C268" s="12">
        <f>IFERROR(VLOOKUP(UPPER(CONCATENATE($B268," - ",$A268)),'[1]Segurados Civis'!$A$5:$H$2142,6,FALSE),"")</f>
        <v>177</v>
      </c>
      <c r="D268" s="12">
        <f>IFERROR(VLOOKUP(UPPER(CONCATENATE($B268," - ",$A268)),'[1]Segurados Civis'!$A$5:$H$2142,7,FALSE),"")</f>
        <v>9</v>
      </c>
      <c r="E268" s="12">
        <f>IFERROR(VLOOKUP(UPPER(CONCATENATE($B268," - ",$A268)),'[1]Segurados Civis'!$A$5:$H$2142,8,FALSE),"")</f>
        <v>2</v>
      </c>
      <c r="F268" s="12">
        <f t="shared" si="4"/>
        <v>188</v>
      </c>
      <c r="G268" s="5" t="s">
        <v>2</v>
      </c>
      <c r="H268" s="3">
        <v>0</v>
      </c>
      <c r="I268" s="3">
        <v>0</v>
      </c>
      <c r="J268" s="3">
        <v>0</v>
      </c>
      <c r="K268" s="3">
        <v>0</v>
      </c>
    </row>
    <row r="269" spans="1:11" x14ac:dyDescent="0.25">
      <c r="A269" s="5" t="s">
        <v>3812</v>
      </c>
      <c r="B269" s="5" t="s">
        <v>4205</v>
      </c>
      <c r="C269" s="12" t="str">
        <f>IFERROR(VLOOKUP(UPPER(CONCATENATE($B269," - ",$A269)),'[1]Segurados Civis'!$A$5:$H$2142,6,FALSE),"")</f>
        <v/>
      </c>
      <c r="D269" s="12" t="str">
        <f>IFERROR(VLOOKUP(UPPER(CONCATENATE($B269," - ",$A269)),'[1]Segurados Civis'!$A$5:$H$2142,7,FALSE),"")</f>
        <v/>
      </c>
      <c r="E269" s="12" t="str">
        <f>IFERROR(VLOOKUP(UPPER(CONCATENATE($B269," - ",$A269)),'[1]Segurados Civis'!$A$5:$H$2142,8,FALSE),"")</f>
        <v/>
      </c>
      <c r="F269" s="12" t="str">
        <f t="shared" si="4"/>
        <v/>
      </c>
      <c r="G269" s="5" t="s">
        <v>4</v>
      </c>
      <c r="H269" s="3">
        <v>0</v>
      </c>
      <c r="I269" s="3">
        <v>0</v>
      </c>
      <c r="J269" s="3">
        <v>0</v>
      </c>
      <c r="K269" s="3">
        <v>0</v>
      </c>
    </row>
    <row r="270" spans="1:11" x14ac:dyDescent="0.25">
      <c r="A270" s="5" t="s">
        <v>3812</v>
      </c>
      <c r="B270" s="5" t="s">
        <v>3825</v>
      </c>
      <c r="C270" s="12">
        <f>IFERROR(VLOOKUP(UPPER(CONCATENATE($B270," - ",$A270)),'[1]Segurados Civis'!$A$5:$H$2142,6,FALSE),"")</f>
        <v>438</v>
      </c>
      <c r="D270" s="12">
        <f>IFERROR(VLOOKUP(UPPER(CONCATENATE($B270," - ",$A270)),'[1]Segurados Civis'!$A$5:$H$2142,7,FALSE),"")</f>
        <v>216</v>
      </c>
      <c r="E270" s="12">
        <f>IFERROR(VLOOKUP(UPPER(CONCATENATE($B270," - ",$A270)),'[1]Segurados Civis'!$A$5:$H$2142,8,FALSE),"")</f>
        <v>51</v>
      </c>
      <c r="F270" s="12">
        <f t="shared" si="4"/>
        <v>705</v>
      </c>
      <c r="G270" s="5" t="s">
        <v>2</v>
      </c>
      <c r="H270" s="3">
        <v>0</v>
      </c>
      <c r="I270" s="3">
        <v>0</v>
      </c>
      <c r="J270" s="3">
        <v>0</v>
      </c>
      <c r="K270" s="3">
        <v>0</v>
      </c>
    </row>
    <row r="271" spans="1:11" x14ac:dyDescent="0.25">
      <c r="A271" s="5" t="s">
        <v>3812</v>
      </c>
      <c r="B271" s="5" t="s">
        <v>4049</v>
      </c>
      <c r="C271" s="12" t="str">
        <f>IFERROR(VLOOKUP(UPPER(CONCATENATE($B271," - ",$A271)),'[1]Segurados Civis'!$A$5:$H$2142,6,FALSE),"")</f>
        <v/>
      </c>
      <c r="D271" s="12" t="str">
        <f>IFERROR(VLOOKUP(UPPER(CONCATENATE($B271," - ",$A271)),'[1]Segurados Civis'!$A$5:$H$2142,7,FALSE),"")</f>
        <v/>
      </c>
      <c r="E271" s="12" t="str">
        <f>IFERROR(VLOOKUP(UPPER(CONCATENATE($B271," - ",$A271)),'[1]Segurados Civis'!$A$5:$H$2142,8,FALSE),"")</f>
        <v/>
      </c>
      <c r="F271" s="12" t="str">
        <f t="shared" si="4"/>
        <v/>
      </c>
      <c r="G271" s="5" t="s">
        <v>4</v>
      </c>
      <c r="H271" s="3">
        <v>0</v>
      </c>
      <c r="I271" s="3">
        <v>0</v>
      </c>
      <c r="J271" s="3">
        <v>0</v>
      </c>
      <c r="K271" s="3">
        <v>0</v>
      </c>
    </row>
    <row r="272" spans="1:11" x14ac:dyDescent="0.25">
      <c r="A272" s="5" t="s">
        <v>3812</v>
      </c>
      <c r="B272" s="5" t="s">
        <v>3950</v>
      </c>
      <c r="C272" s="12">
        <f>IFERROR(VLOOKUP(UPPER(CONCATENATE($B272," - ",$A272)),'[1]Segurados Civis'!$A$5:$H$2142,6,FALSE),"")</f>
        <v>336</v>
      </c>
      <c r="D272" s="12">
        <f>IFERROR(VLOOKUP(UPPER(CONCATENATE($B272," - ",$A272)),'[1]Segurados Civis'!$A$5:$H$2142,7,FALSE),"")</f>
        <v>140</v>
      </c>
      <c r="E272" s="12">
        <f>IFERROR(VLOOKUP(UPPER(CONCATENATE($B272," - ",$A272)),'[1]Segurados Civis'!$A$5:$H$2142,8,FALSE),"")</f>
        <v>23</v>
      </c>
      <c r="F272" s="12">
        <f t="shared" si="4"/>
        <v>499</v>
      </c>
      <c r="G272" s="5" t="s">
        <v>2</v>
      </c>
      <c r="H272" s="3">
        <v>0</v>
      </c>
      <c r="I272" s="3">
        <v>0</v>
      </c>
      <c r="J272" s="3">
        <v>0</v>
      </c>
      <c r="K272" s="3">
        <v>0</v>
      </c>
    </row>
    <row r="273" spans="1:11" x14ac:dyDescent="0.25">
      <c r="A273" s="5" t="s">
        <v>3812</v>
      </c>
      <c r="B273" s="5" t="s">
        <v>3817</v>
      </c>
      <c r="C273" s="12" t="str">
        <f>IFERROR(VLOOKUP(UPPER(CONCATENATE($B273," - ",$A273)),'[1]Segurados Civis'!$A$5:$H$2142,6,FALSE),"")</f>
        <v/>
      </c>
      <c r="D273" s="12" t="str">
        <f>IFERROR(VLOOKUP(UPPER(CONCATENATE($B273," - ",$A273)),'[1]Segurados Civis'!$A$5:$H$2142,7,FALSE),"")</f>
        <v/>
      </c>
      <c r="E273" s="12" t="str">
        <f>IFERROR(VLOOKUP(UPPER(CONCATENATE($B273," - ",$A273)),'[1]Segurados Civis'!$A$5:$H$2142,8,FALSE),"")</f>
        <v/>
      </c>
      <c r="F273" s="12" t="str">
        <f t="shared" si="4"/>
        <v/>
      </c>
      <c r="G273" s="5" t="s">
        <v>4</v>
      </c>
      <c r="H273" s="3">
        <v>0</v>
      </c>
      <c r="I273" s="3">
        <v>0</v>
      </c>
      <c r="J273" s="3">
        <v>0</v>
      </c>
      <c r="K273" s="3">
        <v>0</v>
      </c>
    </row>
    <row r="274" spans="1:11" x14ac:dyDescent="0.25">
      <c r="A274" s="5" t="s">
        <v>3812</v>
      </c>
      <c r="B274" s="5" t="s">
        <v>3922</v>
      </c>
      <c r="C274" s="12">
        <f>IFERROR(VLOOKUP(UPPER(CONCATENATE($B274," - ",$A274)),'[1]Segurados Civis'!$A$5:$H$2142,6,FALSE),"")</f>
        <v>119</v>
      </c>
      <c r="D274" s="12">
        <f>IFERROR(VLOOKUP(UPPER(CONCATENATE($B274," - ",$A274)),'[1]Segurados Civis'!$A$5:$H$2142,7,FALSE),"")</f>
        <v>19</v>
      </c>
      <c r="E274" s="12">
        <f>IFERROR(VLOOKUP(UPPER(CONCATENATE($B274," - ",$A274)),'[1]Segurados Civis'!$A$5:$H$2142,8,FALSE),"")</f>
        <v>7</v>
      </c>
      <c r="F274" s="12">
        <f t="shared" si="4"/>
        <v>145</v>
      </c>
      <c r="G274" s="5" t="s">
        <v>2</v>
      </c>
      <c r="H274" s="3">
        <v>0</v>
      </c>
      <c r="I274" s="3">
        <v>0</v>
      </c>
      <c r="J274" s="3">
        <v>0</v>
      </c>
      <c r="K274" s="3">
        <v>0</v>
      </c>
    </row>
    <row r="275" spans="1:11" x14ac:dyDescent="0.25">
      <c r="A275" s="5" t="s">
        <v>3812</v>
      </c>
      <c r="B275" s="5" t="s">
        <v>3995</v>
      </c>
      <c r="C275" s="12">
        <f>IFERROR(VLOOKUP(UPPER(CONCATENATE($B275," - ",$A275)),'[1]Segurados Civis'!$A$5:$H$2142,6,FALSE),"")</f>
        <v>269</v>
      </c>
      <c r="D275" s="12">
        <f>IFERROR(VLOOKUP(UPPER(CONCATENATE($B275," - ",$A275)),'[1]Segurados Civis'!$A$5:$H$2142,7,FALSE),"")</f>
        <v>111</v>
      </c>
      <c r="E275" s="12">
        <f>IFERROR(VLOOKUP(UPPER(CONCATENATE($B275," - ",$A275)),'[1]Segurados Civis'!$A$5:$H$2142,8,FALSE),"")</f>
        <v>14</v>
      </c>
      <c r="F275" s="12">
        <f t="shared" si="4"/>
        <v>394</v>
      </c>
      <c r="G275" s="5" t="s">
        <v>2</v>
      </c>
      <c r="H275" s="3">
        <v>0</v>
      </c>
      <c r="I275" s="3">
        <v>1</v>
      </c>
      <c r="J275" s="3">
        <v>0</v>
      </c>
      <c r="K275" s="3">
        <v>0</v>
      </c>
    </row>
    <row r="276" spans="1:11" x14ac:dyDescent="0.25">
      <c r="A276" s="5" t="s">
        <v>3812</v>
      </c>
      <c r="B276" s="5" t="s">
        <v>4247</v>
      </c>
      <c r="C276" s="12">
        <f>IFERROR(VLOOKUP(UPPER(CONCATENATE($B276," - ",$A276)),'[1]Segurados Civis'!$A$5:$H$2142,6,FALSE),"")</f>
        <v>97</v>
      </c>
      <c r="D276" s="12">
        <f>IFERROR(VLOOKUP(UPPER(CONCATENATE($B276," - ",$A276)),'[1]Segurados Civis'!$A$5:$H$2142,7,FALSE),"")</f>
        <v>19</v>
      </c>
      <c r="E276" s="12">
        <f>IFERROR(VLOOKUP(UPPER(CONCATENATE($B276," - ",$A276)),'[1]Segurados Civis'!$A$5:$H$2142,8,FALSE),"")</f>
        <v>2</v>
      </c>
      <c r="F276" s="12">
        <f t="shared" si="4"/>
        <v>118</v>
      </c>
      <c r="G276" s="5" t="s">
        <v>2</v>
      </c>
      <c r="H276" s="3">
        <v>0</v>
      </c>
      <c r="I276" s="3">
        <v>0</v>
      </c>
      <c r="J276" s="3">
        <v>0</v>
      </c>
      <c r="K276" s="3">
        <v>0</v>
      </c>
    </row>
    <row r="277" spans="1:11" x14ac:dyDescent="0.25">
      <c r="A277" s="5" t="s">
        <v>3812</v>
      </c>
      <c r="B277" s="5" t="s">
        <v>4035</v>
      </c>
      <c r="C277" s="12">
        <f>IFERROR(VLOOKUP(UPPER(CONCATENATE($B277," - ",$A277)),'[1]Segurados Civis'!$A$5:$H$2142,6,FALSE),"")</f>
        <v>92</v>
      </c>
      <c r="D277" s="12">
        <f>IFERROR(VLOOKUP(UPPER(CONCATENATE($B277," - ",$A277)),'[1]Segurados Civis'!$A$5:$H$2142,7,FALSE),"")</f>
        <v>53</v>
      </c>
      <c r="E277" s="12">
        <f>IFERROR(VLOOKUP(UPPER(CONCATENATE($B277," - ",$A277)),'[1]Segurados Civis'!$A$5:$H$2142,8,FALSE),"")</f>
        <v>8</v>
      </c>
      <c r="F277" s="12">
        <f t="shared" si="4"/>
        <v>153</v>
      </c>
      <c r="G277" s="5" t="s">
        <v>2</v>
      </c>
      <c r="H277" s="3">
        <v>0</v>
      </c>
      <c r="I277" s="3">
        <v>0</v>
      </c>
      <c r="J277" s="3">
        <v>0</v>
      </c>
      <c r="K277" s="3">
        <v>0</v>
      </c>
    </row>
    <row r="278" spans="1:11" x14ac:dyDescent="0.25">
      <c r="A278" s="5" t="s">
        <v>3812</v>
      </c>
      <c r="B278" s="5" t="s">
        <v>4134</v>
      </c>
      <c r="C278" s="12">
        <f>IFERROR(VLOOKUP(UPPER(CONCATENATE($B278," - ",$A278)),'[1]Segurados Civis'!$A$5:$H$2142,6,FALSE),"")</f>
        <v>148</v>
      </c>
      <c r="D278" s="12">
        <f>IFERROR(VLOOKUP(UPPER(CONCATENATE($B278," - ",$A278)),'[1]Segurados Civis'!$A$5:$H$2142,7,FALSE),"")</f>
        <v>9</v>
      </c>
      <c r="E278" s="12">
        <f>IFERROR(VLOOKUP(UPPER(CONCATENATE($B278," - ",$A278)),'[1]Segurados Civis'!$A$5:$H$2142,8,FALSE),"")</f>
        <v>2</v>
      </c>
      <c r="F278" s="12">
        <f t="shared" si="4"/>
        <v>159</v>
      </c>
      <c r="G278" s="5" t="s">
        <v>2</v>
      </c>
      <c r="H278" s="3">
        <v>0</v>
      </c>
      <c r="I278" s="3">
        <v>0</v>
      </c>
      <c r="J278" s="3">
        <v>1</v>
      </c>
      <c r="K278" s="3">
        <v>0</v>
      </c>
    </row>
    <row r="279" spans="1:11" x14ac:dyDescent="0.25">
      <c r="A279" s="5" t="s">
        <v>3812</v>
      </c>
      <c r="B279" s="5" t="s">
        <v>4059</v>
      </c>
      <c r="C279" s="12">
        <f>IFERROR(VLOOKUP(UPPER(CONCATENATE($B279," - ",$A279)),'[1]Segurados Civis'!$A$5:$H$2142,6,FALSE),"")</f>
        <v>160</v>
      </c>
      <c r="D279" s="12">
        <f>IFERROR(VLOOKUP(UPPER(CONCATENATE($B279," - ",$A279)),'[1]Segurados Civis'!$A$5:$H$2142,7,FALSE),"")</f>
        <v>18</v>
      </c>
      <c r="E279" s="12">
        <f>IFERROR(VLOOKUP(UPPER(CONCATENATE($B279," - ",$A279)),'[1]Segurados Civis'!$A$5:$H$2142,8,FALSE),"")</f>
        <v>6</v>
      </c>
      <c r="F279" s="12">
        <f t="shared" si="4"/>
        <v>184</v>
      </c>
      <c r="G279" s="5" t="s">
        <v>2</v>
      </c>
      <c r="H279" s="3">
        <v>0</v>
      </c>
      <c r="I279" s="3">
        <v>0</v>
      </c>
      <c r="J279" s="3">
        <v>0</v>
      </c>
      <c r="K279" s="3">
        <v>0</v>
      </c>
    </row>
    <row r="280" spans="1:11" x14ac:dyDescent="0.25">
      <c r="A280" s="5" t="s">
        <v>3812</v>
      </c>
      <c r="B280" s="5" t="s">
        <v>4156</v>
      </c>
      <c r="C280" s="12">
        <f>IFERROR(VLOOKUP(UPPER(CONCATENATE($B280," - ",$A280)),'[1]Segurados Civis'!$A$5:$H$2142,6,FALSE),"")</f>
        <v>529</v>
      </c>
      <c r="D280" s="12">
        <f>IFERROR(VLOOKUP(UPPER(CONCATENATE($B280," - ",$A280)),'[1]Segurados Civis'!$A$5:$H$2142,7,FALSE),"")</f>
        <v>42</v>
      </c>
      <c r="E280" s="12">
        <f>IFERROR(VLOOKUP(UPPER(CONCATENATE($B280," - ",$A280)),'[1]Segurados Civis'!$A$5:$H$2142,8,FALSE),"")</f>
        <v>13</v>
      </c>
      <c r="F280" s="12">
        <f t="shared" si="4"/>
        <v>584</v>
      </c>
      <c r="G280" s="5" t="s">
        <v>2</v>
      </c>
      <c r="H280" s="3">
        <v>0</v>
      </c>
      <c r="I280" s="3">
        <v>0</v>
      </c>
      <c r="J280" s="3">
        <v>0</v>
      </c>
      <c r="K280" s="3">
        <v>0</v>
      </c>
    </row>
    <row r="281" spans="1:11" x14ac:dyDescent="0.25">
      <c r="A281" s="5" t="s">
        <v>3812</v>
      </c>
      <c r="B281" s="5" t="s">
        <v>4157</v>
      </c>
      <c r="C281" s="12">
        <f>IFERROR(VLOOKUP(UPPER(CONCATENATE($B281," - ",$A281)),'[1]Segurados Civis'!$A$5:$H$2142,6,FALSE),"")</f>
        <v>77</v>
      </c>
      <c r="D281" s="12">
        <f>IFERROR(VLOOKUP(UPPER(CONCATENATE($B281," - ",$A281)),'[1]Segurados Civis'!$A$5:$H$2142,7,FALSE),"")</f>
        <v>16</v>
      </c>
      <c r="E281" s="12">
        <f>IFERROR(VLOOKUP(UPPER(CONCATENATE($B281," - ",$A281)),'[1]Segurados Civis'!$A$5:$H$2142,8,FALSE),"")</f>
        <v>2</v>
      </c>
      <c r="F281" s="12">
        <f t="shared" si="4"/>
        <v>95</v>
      </c>
      <c r="G281" s="5" t="s">
        <v>2</v>
      </c>
      <c r="H281" s="3">
        <v>1</v>
      </c>
      <c r="I281" s="3">
        <v>0</v>
      </c>
      <c r="J281" s="3">
        <v>1</v>
      </c>
      <c r="K281" s="3">
        <v>0</v>
      </c>
    </row>
    <row r="282" spans="1:11" x14ac:dyDescent="0.25">
      <c r="A282" s="5" t="s">
        <v>3812</v>
      </c>
      <c r="B282" s="5" t="s">
        <v>3854</v>
      </c>
      <c r="C282" s="12">
        <f>IFERROR(VLOOKUP(UPPER(CONCATENATE($B282," - ",$A282)),'[1]Segurados Civis'!$A$5:$H$2142,6,FALSE),"")</f>
        <v>189</v>
      </c>
      <c r="D282" s="12">
        <f>IFERROR(VLOOKUP(UPPER(CONCATENATE($B282," - ",$A282)),'[1]Segurados Civis'!$A$5:$H$2142,7,FALSE),"")</f>
        <v>57</v>
      </c>
      <c r="E282" s="12">
        <f>IFERROR(VLOOKUP(UPPER(CONCATENATE($B282," - ",$A282)),'[1]Segurados Civis'!$A$5:$H$2142,8,FALSE),"")</f>
        <v>7</v>
      </c>
      <c r="F282" s="12">
        <f t="shared" si="4"/>
        <v>253</v>
      </c>
      <c r="G282" s="5" t="s">
        <v>2</v>
      </c>
      <c r="H282" s="3">
        <v>0</v>
      </c>
      <c r="I282" s="3">
        <v>0</v>
      </c>
      <c r="J282" s="3">
        <v>0</v>
      </c>
      <c r="K282" s="3">
        <v>0</v>
      </c>
    </row>
    <row r="283" spans="1:11" x14ac:dyDescent="0.25">
      <c r="A283" s="5" t="s">
        <v>3812</v>
      </c>
      <c r="B283" s="5" t="s">
        <v>3862</v>
      </c>
      <c r="C283" s="12" t="str">
        <f>IFERROR(VLOOKUP(UPPER(CONCATENATE($B283," - ",$A283)),'[1]Segurados Civis'!$A$5:$H$2142,6,FALSE),"")</f>
        <v/>
      </c>
      <c r="D283" s="12" t="str">
        <f>IFERROR(VLOOKUP(UPPER(CONCATENATE($B283," - ",$A283)),'[1]Segurados Civis'!$A$5:$H$2142,7,FALSE),"")</f>
        <v/>
      </c>
      <c r="E283" s="12" t="str">
        <f>IFERROR(VLOOKUP(UPPER(CONCATENATE($B283," - ",$A283)),'[1]Segurados Civis'!$A$5:$H$2142,8,FALSE),"")</f>
        <v/>
      </c>
      <c r="F283" s="12" t="str">
        <f t="shared" si="4"/>
        <v/>
      </c>
      <c r="G283" s="5" t="s">
        <v>4</v>
      </c>
      <c r="H283" s="3">
        <v>0</v>
      </c>
      <c r="I283" s="3">
        <v>0</v>
      </c>
      <c r="J283" s="3">
        <v>0</v>
      </c>
      <c r="K283" s="3">
        <v>0</v>
      </c>
    </row>
    <row r="284" spans="1:11" x14ac:dyDescent="0.25">
      <c r="A284" s="5" t="s">
        <v>3812</v>
      </c>
      <c r="B284" s="5" t="s">
        <v>3913</v>
      </c>
      <c r="C284" s="12">
        <f>IFERROR(VLOOKUP(UPPER(CONCATENATE($B284," - ",$A284)),'[1]Segurados Civis'!$A$5:$H$2142,6,FALSE),"")</f>
        <v>645</v>
      </c>
      <c r="D284" s="12">
        <f>IFERROR(VLOOKUP(UPPER(CONCATENATE($B284," - ",$A284)),'[1]Segurados Civis'!$A$5:$H$2142,7,FALSE),"")</f>
        <v>202</v>
      </c>
      <c r="E284" s="12">
        <f>IFERROR(VLOOKUP(UPPER(CONCATENATE($B284," - ",$A284)),'[1]Segurados Civis'!$A$5:$H$2142,8,FALSE),"")</f>
        <v>33</v>
      </c>
      <c r="F284" s="12">
        <f t="shared" si="4"/>
        <v>880</v>
      </c>
      <c r="G284" s="5" t="s">
        <v>2</v>
      </c>
      <c r="H284" s="3">
        <v>1</v>
      </c>
      <c r="I284" s="3">
        <v>0</v>
      </c>
      <c r="J284" s="3">
        <v>0</v>
      </c>
      <c r="K284" s="3">
        <v>0</v>
      </c>
    </row>
    <row r="285" spans="1:11" x14ac:dyDescent="0.25">
      <c r="A285" s="5" t="s">
        <v>3812</v>
      </c>
      <c r="B285" s="5" t="s">
        <v>3818</v>
      </c>
      <c r="C285" s="12" t="str">
        <f>IFERROR(VLOOKUP(UPPER(CONCATENATE($B285," - ",$A285)),'[1]Segurados Civis'!$A$5:$H$2142,6,FALSE),"")</f>
        <v/>
      </c>
      <c r="D285" s="12" t="str">
        <f>IFERROR(VLOOKUP(UPPER(CONCATENATE($B285," - ",$A285)),'[1]Segurados Civis'!$A$5:$H$2142,7,FALSE),"")</f>
        <v/>
      </c>
      <c r="E285" s="12" t="str">
        <f>IFERROR(VLOOKUP(UPPER(CONCATENATE($B285," - ",$A285)),'[1]Segurados Civis'!$A$5:$H$2142,8,FALSE),"")</f>
        <v/>
      </c>
      <c r="F285" s="12" t="str">
        <f t="shared" si="4"/>
        <v/>
      </c>
      <c r="G285" s="5" t="s">
        <v>4</v>
      </c>
      <c r="H285" s="3">
        <v>0</v>
      </c>
      <c r="I285" s="3">
        <v>0</v>
      </c>
      <c r="J285" s="3">
        <v>0</v>
      </c>
      <c r="K285" s="3">
        <v>0</v>
      </c>
    </row>
    <row r="286" spans="1:11" x14ac:dyDescent="0.25">
      <c r="A286" s="5" t="s">
        <v>3812</v>
      </c>
      <c r="B286" s="5" t="s">
        <v>4243</v>
      </c>
      <c r="C286" s="12">
        <f>IFERROR(VLOOKUP(UPPER(CONCATENATE($B286," - ",$A286)),'[1]Segurados Civis'!$A$5:$H$2142,6,FALSE),"")</f>
        <v>112</v>
      </c>
      <c r="D286" s="12">
        <f>IFERROR(VLOOKUP(UPPER(CONCATENATE($B286," - ",$A286)),'[1]Segurados Civis'!$A$5:$H$2142,7,FALSE),"")</f>
        <v>35</v>
      </c>
      <c r="E286" s="12">
        <f>IFERROR(VLOOKUP(UPPER(CONCATENATE($B286," - ",$A286)),'[1]Segurados Civis'!$A$5:$H$2142,8,FALSE),"")</f>
        <v>12</v>
      </c>
      <c r="F286" s="12">
        <f t="shared" si="4"/>
        <v>159</v>
      </c>
      <c r="G286" s="5" t="s">
        <v>2</v>
      </c>
      <c r="H286" s="3">
        <v>0</v>
      </c>
      <c r="I286" s="3">
        <v>0</v>
      </c>
      <c r="J286" s="3">
        <v>0</v>
      </c>
      <c r="K286" s="3">
        <v>0</v>
      </c>
    </row>
    <row r="287" spans="1:11" x14ac:dyDescent="0.25">
      <c r="A287" s="5" t="s">
        <v>3812</v>
      </c>
      <c r="B287" s="5" t="s">
        <v>4223</v>
      </c>
      <c r="C287" s="12">
        <f>IFERROR(VLOOKUP(UPPER(CONCATENATE($B287," - ",$A287)),'[1]Segurados Civis'!$A$5:$H$2142,6,FALSE),"")</f>
        <v>812</v>
      </c>
      <c r="D287" s="12">
        <f>IFERROR(VLOOKUP(UPPER(CONCATENATE($B287," - ",$A287)),'[1]Segurados Civis'!$A$5:$H$2142,7,FALSE),"")</f>
        <v>139</v>
      </c>
      <c r="E287" s="12">
        <f>IFERROR(VLOOKUP(UPPER(CONCATENATE($B287," - ",$A287)),'[1]Segurados Civis'!$A$5:$H$2142,8,FALSE),"")</f>
        <v>38</v>
      </c>
      <c r="F287" s="12">
        <f t="shared" si="4"/>
        <v>989</v>
      </c>
      <c r="G287" s="5" t="s">
        <v>2</v>
      </c>
      <c r="H287" s="3">
        <v>1</v>
      </c>
      <c r="I287" s="3">
        <v>0</v>
      </c>
      <c r="J287" s="3">
        <v>1</v>
      </c>
      <c r="K287" s="3">
        <v>0</v>
      </c>
    </row>
    <row r="288" spans="1:11" x14ac:dyDescent="0.25">
      <c r="A288" s="5" t="s">
        <v>3812</v>
      </c>
      <c r="B288" s="5" t="s">
        <v>4135</v>
      </c>
      <c r="C288" s="12">
        <f>IFERROR(VLOOKUP(UPPER(CONCATENATE($B288," - ",$A288)),'[1]Segurados Civis'!$A$5:$H$2142,6,FALSE),"")</f>
        <v>217</v>
      </c>
      <c r="D288" s="12">
        <f>IFERROR(VLOOKUP(UPPER(CONCATENATE($B288," - ",$A288)),'[1]Segurados Civis'!$A$5:$H$2142,7,FALSE),"")</f>
        <v>21</v>
      </c>
      <c r="E288" s="12">
        <f>IFERROR(VLOOKUP(UPPER(CONCATENATE($B288," - ",$A288)),'[1]Segurados Civis'!$A$5:$H$2142,8,FALSE),"")</f>
        <v>5</v>
      </c>
      <c r="F288" s="12">
        <f t="shared" si="4"/>
        <v>243</v>
      </c>
      <c r="G288" s="5" t="s">
        <v>2</v>
      </c>
      <c r="H288" s="3">
        <v>0</v>
      </c>
      <c r="I288" s="3">
        <v>0</v>
      </c>
      <c r="J288" s="3">
        <v>0</v>
      </c>
      <c r="K288" s="3">
        <v>0</v>
      </c>
    </row>
    <row r="289" spans="1:11" x14ac:dyDescent="0.25">
      <c r="A289" s="5" t="s">
        <v>3812</v>
      </c>
      <c r="B289" s="5" t="s">
        <v>3882</v>
      </c>
      <c r="C289" s="12" t="str">
        <f>IFERROR(VLOOKUP(UPPER(CONCATENATE($B289," - ",$A289)),'[1]Segurados Civis'!$A$5:$H$2142,6,FALSE),"")</f>
        <v/>
      </c>
      <c r="D289" s="12" t="str">
        <f>IFERROR(VLOOKUP(UPPER(CONCATENATE($B289," - ",$A289)),'[1]Segurados Civis'!$A$5:$H$2142,7,FALSE),"")</f>
        <v/>
      </c>
      <c r="E289" s="12" t="str">
        <f>IFERROR(VLOOKUP(UPPER(CONCATENATE($B289," - ",$A289)),'[1]Segurados Civis'!$A$5:$H$2142,8,FALSE),"")</f>
        <v/>
      </c>
      <c r="F289" s="12" t="str">
        <f t="shared" si="4"/>
        <v/>
      </c>
      <c r="G289" s="5" t="s">
        <v>4</v>
      </c>
      <c r="H289" s="3">
        <v>0</v>
      </c>
      <c r="I289" s="3">
        <v>0</v>
      </c>
      <c r="J289" s="3">
        <v>0</v>
      </c>
      <c r="K289" s="3">
        <v>0</v>
      </c>
    </row>
    <row r="290" spans="1:11" x14ac:dyDescent="0.25">
      <c r="A290" s="5" t="s">
        <v>3812</v>
      </c>
      <c r="B290" s="5" t="s">
        <v>4253</v>
      </c>
      <c r="C290" s="12">
        <f>IFERROR(VLOOKUP(UPPER(CONCATENATE($B290," - ",$A290)),'[1]Segurados Civis'!$A$5:$H$2142,6,FALSE),"")</f>
        <v>3380</v>
      </c>
      <c r="D290" s="12">
        <f>IFERROR(VLOOKUP(UPPER(CONCATENATE($B290," - ",$A290)),'[1]Segurados Civis'!$A$5:$H$2142,7,FALSE),"")</f>
        <v>1763</v>
      </c>
      <c r="E290" s="12">
        <f>IFERROR(VLOOKUP(UPPER(CONCATENATE($B290," - ",$A290)),'[1]Segurados Civis'!$A$5:$H$2142,8,FALSE),"")</f>
        <v>238</v>
      </c>
      <c r="F290" s="12">
        <f t="shared" si="4"/>
        <v>5381</v>
      </c>
      <c r="G290" s="5" t="s">
        <v>2</v>
      </c>
      <c r="H290" s="3">
        <v>1</v>
      </c>
      <c r="I290" s="3">
        <v>0</v>
      </c>
      <c r="J290" s="3">
        <v>1</v>
      </c>
      <c r="K290" s="3">
        <v>0</v>
      </c>
    </row>
    <row r="291" spans="1:11" x14ac:dyDescent="0.25">
      <c r="A291" s="5" t="s">
        <v>3812</v>
      </c>
      <c r="B291" s="5" t="s">
        <v>4209</v>
      </c>
      <c r="C291" s="12">
        <f>IFERROR(VLOOKUP(UPPER(CONCATENATE($B291," - ",$A291)),'[1]Segurados Civis'!$A$5:$H$2142,6,FALSE),"")</f>
        <v>128</v>
      </c>
      <c r="D291" s="12">
        <f>IFERROR(VLOOKUP(UPPER(CONCATENATE($B291," - ",$A291)),'[1]Segurados Civis'!$A$5:$H$2142,7,FALSE),"")</f>
        <v>16</v>
      </c>
      <c r="E291" s="12">
        <f>IFERROR(VLOOKUP(UPPER(CONCATENATE($B291," - ",$A291)),'[1]Segurados Civis'!$A$5:$H$2142,8,FALSE),"")</f>
        <v>5</v>
      </c>
      <c r="F291" s="12">
        <f t="shared" si="4"/>
        <v>149</v>
      </c>
      <c r="G291" s="5" t="s">
        <v>2</v>
      </c>
      <c r="H291" s="3">
        <v>1</v>
      </c>
      <c r="I291" s="3">
        <v>1</v>
      </c>
      <c r="J291" s="3">
        <v>1</v>
      </c>
      <c r="K291" s="3">
        <v>0</v>
      </c>
    </row>
    <row r="292" spans="1:11" x14ac:dyDescent="0.25">
      <c r="A292" s="5" t="s">
        <v>3812</v>
      </c>
      <c r="B292" s="5" t="s">
        <v>3826</v>
      </c>
      <c r="C292" s="12">
        <f>IFERROR(VLOOKUP(UPPER(CONCATENATE($B292," - ",$A292)),'[1]Segurados Civis'!$A$5:$H$2142,6,FALSE),"")</f>
        <v>133</v>
      </c>
      <c r="D292" s="12">
        <f>IFERROR(VLOOKUP(UPPER(CONCATENATE($B292," - ",$A292)),'[1]Segurados Civis'!$A$5:$H$2142,7,FALSE),"")</f>
        <v>14</v>
      </c>
      <c r="E292" s="12">
        <f>IFERROR(VLOOKUP(UPPER(CONCATENATE($B292," - ",$A292)),'[1]Segurados Civis'!$A$5:$H$2142,8,FALSE),"")</f>
        <v>8</v>
      </c>
      <c r="F292" s="12">
        <f t="shared" si="4"/>
        <v>155</v>
      </c>
      <c r="G292" s="5" t="s">
        <v>2</v>
      </c>
      <c r="H292" s="3">
        <v>0</v>
      </c>
      <c r="I292" s="3">
        <v>0</v>
      </c>
      <c r="J292" s="3">
        <v>0</v>
      </c>
      <c r="K292" s="3">
        <v>0</v>
      </c>
    </row>
    <row r="293" spans="1:11" x14ac:dyDescent="0.25">
      <c r="A293" s="5" t="s">
        <v>3812</v>
      </c>
      <c r="B293" s="5" t="s">
        <v>3930</v>
      </c>
      <c r="C293" s="12" t="str">
        <f>IFERROR(VLOOKUP(UPPER(CONCATENATE($B293," - ",$A293)),'[1]Segurados Civis'!$A$5:$H$2142,6,FALSE),"")</f>
        <v/>
      </c>
      <c r="D293" s="12" t="str">
        <f>IFERROR(VLOOKUP(UPPER(CONCATENATE($B293," - ",$A293)),'[1]Segurados Civis'!$A$5:$H$2142,7,FALSE),"")</f>
        <v/>
      </c>
      <c r="E293" s="12" t="str">
        <f>IFERROR(VLOOKUP(UPPER(CONCATENATE($B293," - ",$A293)),'[1]Segurados Civis'!$A$5:$H$2142,8,FALSE),"")</f>
        <v/>
      </c>
      <c r="F293" s="12" t="str">
        <f t="shared" si="4"/>
        <v/>
      </c>
      <c r="G293" s="5" t="s">
        <v>4</v>
      </c>
      <c r="H293" s="3">
        <v>0</v>
      </c>
      <c r="I293" s="3">
        <v>0</v>
      </c>
      <c r="J293" s="3">
        <v>0</v>
      </c>
      <c r="K293" s="3">
        <v>0</v>
      </c>
    </row>
    <row r="294" spans="1:11" x14ac:dyDescent="0.25">
      <c r="A294" s="5" t="s">
        <v>3812</v>
      </c>
      <c r="B294" s="5" t="s">
        <v>4057</v>
      </c>
      <c r="C294" s="12">
        <f>IFERROR(VLOOKUP(UPPER(CONCATENATE($B294," - ",$A294)),'[1]Segurados Civis'!$A$5:$H$2142,6,FALSE),"")</f>
        <v>1201</v>
      </c>
      <c r="D294" s="12">
        <f>IFERROR(VLOOKUP(UPPER(CONCATENATE($B294," - ",$A294)),'[1]Segurados Civis'!$A$5:$H$2142,7,FALSE),"")</f>
        <v>424</v>
      </c>
      <c r="E294" s="12">
        <f>IFERROR(VLOOKUP(UPPER(CONCATENATE($B294," - ",$A294)),'[1]Segurados Civis'!$A$5:$H$2142,8,FALSE),"")</f>
        <v>99</v>
      </c>
      <c r="F294" s="12">
        <f t="shared" si="4"/>
        <v>1724</v>
      </c>
      <c r="G294" s="5" t="s">
        <v>2</v>
      </c>
      <c r="H294" s="3">
        <v>1</v>
      </c>
      <c r="I294" s="3">
        <v>0</v>
      </c>
      <c r="J294" s="3">
        <v>0</v>
      </c>
      <c r="K294" s="3">
        <v>0</v>
      </c>
    </row>
    <row r="295" spans="1:11" x14ac:dyDescent="0.25">
      <c r="A295" s="5" t="s">
        <v>3812</v>
      </c>
      <c r="B295" s="5" t="s">
        <v>4238</v>
      </c>
      <c r="C295" s="12" t="str">
        <f>IFERROR(VLOOKUP(UPPER(CONCATENATE($B295," - ",$A295)),'[1]Segurados Civis'!$A$5:$H$2142,6,FALSE),"")</f>
        <v/>
      </c>
      <c r="D295" s="12" t="str">
        <f>IFERROR(VLOOKUP(UPPER(CONCATENATE($B295," - ",$A295)),'[1]Segurados Civis'!$A$5:$H$2142,7,FALSE),"")</f>
        <v/>
      </c>
      <c r="E295" s="12" t="str">
        <f>IFERROR(VLOOKUP(UPPER(CONCATENATE($B295," - ",$A295)),'[1]Segurados Civis'!$A$5:$H$2142,8,FALSE),"")</f>
        <v/>
      </c>
      <c r="F295" s="12" t="str">
        <f t="shared" si="4"/>
        <v/>
      </c>
      <c r="G295" s="5" t="s">
        <v>4</v>
      </c>
      <c r="H295" s="3">
        <v>0</v>
      </c>
      <c r="I295" s="3">
        <v>0</v>
      </c>
      <c r="J295" s="3">
        <v>0</v>
      </c>
      <c r="K295" s="3">
        <v>0</v>
      </c>
    </row>
    <row r="296" spans="1:11" x14ac:dyDescent="0.25">
      <c r="A296" s="5" t="s">
        <v>3812</v>
      </c>
      <c r="B296" s="5" t="s">
        <v>4016</v>
      </c>
      <c r="C296" s="12">
        <f>IFERROR(VLOOKUP(UPPER(CONCATENATE($B296," - ",$A296)),'[1]Segurados Civis'!$A$5:$H$2142,6,FALSE),"")</f>
        <v>134</v>
      </c>
      <c r="D296" s="12">
        <f>IFERROR(VLOOKUP(UPPER(CONCATENATE($B296," - ",$A296)),'[1]Segurados Civis'!$A$5:$H$2142,7,FALSE),"")</f>
        <v>151</v>
      </c>
      <c r="E296" s="12">
        <f>IFERROR(VLOOKUP(UPPER(CONCATENATE($B296," - ",$A296)),'[1]Segurados Civis'!$A$5:$H$2142,8,FALSE),"")</f>
        <v>10</v>
      </c>
      <c r="F296" s="12">
        <f t="shared" si="4"/>
        <v>295</v>
      </c>
      <c r="G296" s="5" t="s">
        <v>2</v>
      </c>
      <c r="H296" s="3">
        <v>0</v>
      </c>
      <c r="I296" s="3">
        <v>0</v>
      </c>
      <c r="J296" s="3">
        <v>0</v>
      </c>
      <c r="K296" s="3">
        <v>0</v>
      </c>
    </row>
    <row r="297" spans="1:11" x14ac:dyDescent="0.25">
      <c r="A297" s="5" t="s">
        <v>3812</v>
      </c>
      <c r="B297" s="5" t="s">
        <v>4153</v>
      </c>
      <c r="C297" s="12">
        <f>IFERROR(VLOOKUP(UPPER(CONCATENATE($B297," - ",$A297)),'[1]Segurados Civis'!$A$5:$H$2142,6,FALSE),"")</f>
        <v>782</v>
      </c>
      <c r="D297" s="12">
        <f>IFERROR(VLOOKUP(UPPER(CONCATENATE($B297," - ",$A297)),'[1]Segurados Civis'!$A$5:$H$2142,7,FALSE),"")</f>
        <v>164</v>
      </c>
      <c r="E297" s="12">
        <f>IFERROR(VLOOKUP(UPPER(CONCATENATE($B297," - ",$A297)),'[1]Segurados Civis'!$A$5:$H$2142,8,FALSE),"")</f>
        <v>51</v>
      </c>
      <c r="F297" s="12">
        <f t="shared" si="4"/>
        <v>997</v>
      </c>
      <c r="G297" s="5" t="s">
        <v>2</v>
      </c>
      <c r="H297" s="3">
        <v>0</v>
      </c>
      <c r="I297" s="3">
        <v>0</v>
      </c>
      <c r="J297" s="3">
        <v>0</v>
      </c>
      <c r="K297" s="3">
        <v>0</v>
      </c>
    </row>
    <row r="298" spans="1:11" x14ac:dyDescent="0.25">
      <c r="A298" s="5" t="s">
        <v>3812</v>
      </c>
      <c r="B298" s="5" t="s">
        <v>4177</v>
      </c>
      <c r="C298" s="12" t="str">
        <f>IFERROR(VLOOKUP(UPPER(CONCATENATE($B298," - ",$A298)),'[1]Segurados Civis'!$A$5:$H$2142,6,FALSE),"")</f>
        <v/>
      </c>
      <c r="D298" s="12" t="str">
        <f>IFERROR(VLOOKUP(UPPER(CONCATENATE($B298," - ",$A298)),'[1]Segurados Civis'!$A$5:$H$2142,7,FALSE),"")</f>
        <v/>
      </c>
      <c r="E298" s="12" t="str">
        <f>IFERROR(VLOOKUP(UPPER(CONCATENATE($B298," - ",$A298)),'[1]Segurados Civis'!$A$5:$H$2142,8,FALSE),"")</f>
        <v/>
      </c>
      <c r="F298" s="12" t="str">
        <f t="shared" si="4"/>
        <v/>
      </c>
      <c r="G298" s="5" t="s">
        <v>4</v>
      </c>
      <c r="H298" s="3">
        <v>0</v>
      </c>
      <c r="I298" s="3">
        <v>0</v>
      </c>
      <c r="J298" s="3">
        <v>0</v>
      </c>
      <c r="K298" s="3">
        <v>0</v>
      </c>
    </row>
    <row r="299" spans="1:11" x14ac:dyDescent="0.25">
      <c r="A299" s="5" t="s">
        <v>3812</v>
      </c>
      <c r="B299" s="5" t="s">
        <v>4017</v>
      </c>
      <c r="C299" s="12">
        <f>IFERROR(VLOOKUP(UPPER(CONCATENATE($B299," - ",$A299)),'[1]Segurados Civis'!$A$5:$H$2142,6,FALSE),"")</f>
        <v>1504</v>
      </c>
      <c r="D299" s="12">
        <f>IFERROR(VLOOKUP(UPPER(CONCATENATE($B299," - ",$A299)),'[1]Segurados Civis'!$A$5:$H$2142,7,FALSE),"")</f>
        <v>149</v>
      </c>
      <c r="E299" s="12">
        <f>IFERROR(VLOOKUP(UPPER(CONCATENATE($B299," - ",$A299)),'[1]Segurados Civis'!$A$5:$H$2142,8,FALSE),"")</f>
        <v>52</v>
      </c>
      <c r="F299" s="12">
        <f t="shared" si="4"/>
        <v>1705</v>
      </c>
      <c r="G299" s="5" t="s">
        <v>2</v>
      </c>
      <c r="H299" s="3">
        <v>0</v>
      </c>
      <c r="I299" s="3">
        <v>0</v>
      </c>
      <c r="J299" s="3">
        <v>0</v>
      </c>
      <c r="K299" s="3">
        <v>0</v>
      </c>
    </row>
    <row r="300" spans="1:11" x14ac:dyDescent="0.25">
      <c r="A300" s="5" t="s">
        <v>3812</v>
      </c>
      <c r="B300" s="5" t="s">
        <v>4269</v>
      </c>
      <c r="C300" s="12">
        <f>IFERROR(VLOOKUP(UPPER(CONCATENATE($B300," - ",$A300)),'[1]Segurados Civis'!$A$5:$H$2142,6,FALSE),"")</f>
        <v>309</v>
      </c>
      <c r="D300" s="12">
        <f>IFERROR(VLOOKUP(UPPER(CONCATENATE($B300," - ",$A300)),'[1]Segurados Civis'!$A$5:$H$2142,7,FALSE),"")</f>
        <v>86</v>
      </c>
      <c r="E300" s="12">
        <f>IFERROR(VLOOKUP(UPPER(CONCATENATE($B300," - ",$A300)),'[1]Segurados Civis'!$A$5:$H$2142,8,FALSE),"")</f>
        <v>23</v>
      </c>
      <c r="F300" s="12">
        <f t="shared" si="4"/>
        <v>418</v>
      </c>
      <c r="G300" s="5" t="s">
        <v>2</v>
      </c>
      <c r="H300" s="3">
        <v>0</v>
      </c>
      <c r="I300" s="3">
        <v>0</v>
      </c>
      <c r="J300" s="3">
        <v>0</v>
      </c>
      <c r="K300" s="3">
        <v>0</v>
      </c>
    </row>
    <row r="301" spans="1:11" x14ac:dyDescent="0.25">
      <c r="A301" s="5" t="s">
        <v>3812</v>
      </c>
      <c r="B301" s="5" t="s">
        <v>3914</v>
      </c>
      <c r="C301" s="12">
        <f>IFERROR(VLOOKUP(UPPER(CONCATENATE($B301," - ",$A301)),'[1]Segurados Civis'!$A$5:$H$2142,6,FALSE),"")</f>
        <v>196</v>
      </c>
      <c r="D301" s="12">
        <f>IFERROR(VLOOKUP(UPPER(CONCATENATE($B301," - ",$A301)),'[1]Segurados Civis'!$A$5:$H$2142,7,FALSE),"")</f>
        <v>35</v>
      </c>
      <c r="E301" s="12">
        <f>IFERROR(VLOOKUP(UPPER(CONCATENATE($B301," - ",$A301)),'[1]Segurados Civis'!$A$5:$H$2142,8,FALSE),"")</f>
        <v>11</v>
      </c>
      <c r="F301" s="12">
        <f t="shared" si="4"/>
        <v>242</v>
      </c>
      <c r="G301" s="5" t="s">
        <v>2</v>
      </c>
      <c r="H301" s="3">
        <v>0</v>
      </c>
      <c r="I301" s="3">
        <v>0</v>
      </c>
      <c r="J301" s="3">
        <v>0</v>
      </c>
      <c r="K301" s="3">
        <v>0</v>
      </c>
    </row>
    <row r="302" spans="1:11" x14ac:dyDescent="0.25">
      <c r="A302" s="5" t="s">
        <v>3812</v>
      </c>
      <c r="B302" s="5" t="s">
        <v>4169</v>
      </c>
      <c r="C302" s="12">
        <f>IFERROR(VLOOKUP(UPPER(CONCATENATE($B302," - ",$A302)),'[1]Segurados Civis'!$A$5:$H$2142,6,FALSE),"")</f>
        <v>203</v>
      </c>
      <c r="D302" s="12">
        <f>IFERROR(VLOOKUP(UPPER(CONCATENATE($B302," - ",$A302)),'[1]Segurados Civis'!$A$5:$H$2142,7,FALSE),"")</f>
        <v>49</v>
      </c>
      <c r="E302" s="12">
        <f>IFERROR(VLOOKUP(UPPER(CONCATENATE($B302," - ",$A302)),'[1]Segurados Civis'!$A$5:$H$2142,8,FALSE),"")</f>
        <v>6</v>
      </c>
      <c r="F302" s="12">
        <f t="shared" si="4"/>
        <v>258</v>
      </c>
      <c r="G302" s="5" t="s">
        <v>2</v>
      </c>
      <c r="H302" s="3">
        <v>0</v>
      </c>
      <c r="I302" s="3">
        <v>0</v>
      </c>
      <c r="J302" s="3">
        <v>0</v>
      </c>
      <c r="K302" s="3">
        <v>0</v>
      </c>
    </row>
    <row r="303" spans="1:11" x14ac:dyDescent="0.25">
      <c r="A303" s="5" t="s">
        <v>3812</v>
      </c>
      <c r="B303" s="5" t="s">
        <v>4163</v>
      </c>
      <c r="C303" s="12">
        <f>IFERROR(VLOOKUP(UPPER(CONCATENATE($B303," - ",$A303)),'[1]Segurados Civis'!$A$5:$H$2142,6,FALSE),"")</f>
        <v>171</v>
      </c>
      <c r="D303" s="12">
        <f>IFERROR(VLOOKUP(UPPER(CONCATENATE($B303," - ",$A303)),'[1]Segurados Civis'!$A$5:$H$2142,7,FALSE),"")</f>
        <v>15</v>
      </c>
      <c r="E303" s="12">
        <f>IFERROR(VLOOKUP(UPPER(CONCATENATE($B303," - ",$A303)),'[1]Segurados Civis'!$A$5:$H$2142,8,FALSE),"")</f>
        <v>9</v>
      </c>
      <c r="F303" s="12">
        <f t="shared" si="4"/>
        <v>195</v>
      </c>
      <c r="G303" s="5" t="s">
        <v>2</v>
      </c>
      <c r="H303" s="3">
        <v>0</v>
      </c>
      <c r="I303" s="3">
        <v>0</v>
      </c>
      <c r="J303" s="3">
        <v>0</v>
      </c>
      <c r="K303" s="3">
        <v>0</v>
      </c>
    </row>
    <row r="304" spans="1:11" x14ac:dyDescent="0.25">
      <c r="A304" s="5" t="s">
        <v>3812</v>
      </c>
      <c r="B304" s="5" t="s">
        <v>3951</v>
      </c>
      <c r="C304" s="12">
        <f>IFERROR(VLOOKUP(UPPER(CONCATENATE($B304," - ",$A304)),'[1]Segurados Civis'!$A$5:$H$2142,6,FALSE),"")</f>
        <v>1158</v>
      </c>
      <c r="D304" s="12">
        <f>IFERROR(VLOOKUP(UPPER(CONCATENATE($B304," - ",$A304)),'[1]Segurados Civis'!$A$5:$H$2142,7,FALSE),"")</f>
        <v>412</v>
      </c>
      <c r="E304" s="12">
        <f>IFERROR(VLOOKUP(UPPER(CONCATENATE($B304," - ",$A304)),'[1]Segurados Civis'!$A$5:$H$2142,8,FALSE),"")</f>
        <v>86</v>
      </c>
      <c r="F304" s="12">
        <f t="shared" si="4"/>
        <v>1656</v>
      </c>
      <c r="G304" s="5" t="s">
        <v>2</v>
      </c>
      <c r="H304" s="3">
        <v>0</v>
      </c>
      <c r="I304" s="3">
        <v>0</v>
      </c>
      <c r="J304" s="3">
        <v>0</v>
      </c>
      <c r="K304" s="3">
        <v>0</v>
      </c>
    </row>
    <row r="305" spans="1:11" x14ac:dyDescent="0.25">
      <c r="A305" s="5" t="s">
        <v>3812</v>
      </c>
      <c r="B305" s="5" t="s">
        <v>4100</v>
      </c>
      <c r="C305" s="12">
        <f>IFERROR(VLOOKUP(UPPER(CONCATENATE($B305," - ",$A305)),'[1]Segurados Civis'!$A$5:$H$2142,6,FALSE),"")</f>
        <v>106</v>
      </c>
      <c r="D305" s="12">
        <f>IFERROR(VLOOKUP(UPPER(CONCATENATE($B305," - ",$A305)),'[1]Segurados Civis'!$A$5:$H$2142,7,FALSE),"")</f>
        <v>19</v>
      </c>
      <c r="E305" s="12">
        <f>IFERROR(VLOOKUP(UPPER(CONCATENATE($B305," - ",$A305)),'[1]Segurados Civis'!$A$5:$H$2142,8,FALSE),"")</f>
        <v>3</v>
      </c>
      <c r="F305" s="12">
        <f t="shared" si="4"/>
        <v>128</v>
      </c>
      <c r="G305" s="5" t="s">
        <v>2</v>
      </c>
      <c r="H305" s="3">
        <v>0</v>
      </c>
      <c r="I305" s="3">
        <v>0</v>
      </c>
      <c r="J305" s="3">
        <v>0</v>
      </c>
      <c r="K305" s="3">
        <v>0</v>
      </c>
    </row>
    <row r="306" spans="1:11" x14ac:dyDescent="0.25">
      <c r="A306" s="5" t="s">
        <v>3812</v>
      </c>
      <c r="B306" s="5" t="s">
        <v>4239</v>
      </c>
      <c r="C306" s="12">
        <f>IFERROR(VLOOKUP(UPPER(CONCATENATE($B306," - ",$A306)),'[1]Segurados Civis'!$A$5:$H$2142,6,FALSE),"")</f>
        <v>175</v>
      </c>
      <c r="D306" s="12">
        <f>IFERROR(VLOOKUP(UPPER(CONCATENATE($B306," - ",$A306)),'[1]Segurados Civis'!$A$5:$H$2142,7,FALSE),"")</f>
        <v>21</v>
      </c>
      <c r="E306" s="12">
        <f>IFERROR(VLOOKUP(UPPER(CONCATENATE($B306," - ",$A306)),'[1]Segurados Civis'!$A$5:$H$2142,8,FALSE),"")</f>
        <v>9</v>
      </c>
      <c r="F306" s="12">
        <f t="shared" si="4"/>
        <v>205</v>
      </c>
      <c r="G306" s="5" t="s">
        <v>2</v>
      </c>
      <c r="H306" s="3">
        <v>0</v>
      </c>
      <c r="I306" s="3">
        <v>0</v>
      </c>
      <c r="J306" s="3">
        <v>0</v>
      </c>
      <c r="K306" s="3">
        <v>0</v>
      </c>
    </row>
    <row r="307" spans="1:11" x14ac:dyDescent="0.25">
      <c r="A307" s="5" t="s">
        <v>3812</v>
      </c>
      <c r="B307" s="5" t="s">
        <v>3911</v>
      </c>
      <c r="C307" s="12">
        <f>IFERROR(VLOOKUP(UPPER(CONCATENATE($B307," - ",$A307)),'[1]Segurados Civis'!$A$5:$H$2142,6,FALSE),"")</f>
        <v>2413</v>
      </c>
      <c r="D307" s="12">
        <f>IFERROR(VLOOKUP(UPPER(CONCATENATE($B307," - ",$A307)),'[1]Segurados Civis'!$A$5:$H$2142,7,FALSE),"")</f>
        <v>986</v>
      </c>
      <c r="E307" s="12">
        <f>IFERROR(VLOOKUP(UPPER(CONCATENATE($B307," - ",$A307)),'[1]Segurados Civis'!$A$5:$H$2142,8,FALSE),"")</f>
        <v>148</v>
      </c>
      <c r="F307" s="12">
        <f t="shared" si="4"/>
        <v>3547</v>
      </c>
      <c r="G307" s="5" t="s">
        <v>2</v>
      </c>
      <c r="H307" s="3">
        <v>0</v>
      </c>
      <c r="I307" s="3">
        <v>0</v>
      </c>
      <c r="J307" s="3">
        <v>0</v>
      </c>
      <c r="K307" s="3">
        <v>0</v>
      </c>
    </row>
    <row r="308" spans="1:11" x14ac:dyDescent="0.25">
      <c r="A308" s="5" t="s">
        <v>3812</v>
      </c>
      <c r="B308" s="5" t="s">
        <v>3863</v>
      </c>
      <c r="C308" s="12" t="str">
        <f>IFERROR(VLOOKUP(UPPER(CONCATENATE($B308," - ",$A308)),'[1]Segurados Civis'!$A$5:$H$2142,6,FALSE),"")</f>
        <v/>
      </c>
      <c r="D308" s="12" t="str">
        <f>IFERROR(VLOOKUP(UPPER(CONCATENATE($B308," - ",$A308)),'[1]Segurados Civis'!$A$5:$H$2142,7,FALSE),"")</f>
        <v/>
      </c>
      <c r="E308" s="12" t="str">
        <f>IFERROR(VLOOKUP(UPPER(CONCATENATE($B308," - ",$A308)),'[1]Segurados Civis'!$A$5:$H$2142,8,FALSE),"")</f>
        <v/>
      </c>
      <c r="F308" s="12" t="str">
        <f t="shared" si="4"/>
        <v/>
      </c>
      <c r="G308" s="5" t="s">
        <v>4</v>
      </c>
      <c r="H308" s="3">
        <v>0</v>
      </c>
      <c r="I308" s="3">
        <v>0</v>
      </c>
      <c r="J308" s="3">
        <v>0</v>
      </c>
      <c r="K308" s="3">
        <v>0</v>
      </c>
    </row>
    <row r="309" spans="1:11" x14ac:dyDescent="0.25">
      <c r="A309" s="5" t="s">
        <v>3812</v>
      </c>
      <c r="B309" s="5" t="s">
        <v>4075</v>
      </c>
      <c r="C309" s="12">
        <f>IFERROR(VLOOKUP(UPPER(CONCATENATE($B309," - ",$A309)),'[1]Segurados Civis'!$A$5:$H$2142,6,FALSE),"")</f>
        <v>178</v>
      </c>
      <c r="D309" s="12">
        <f>IFERROR(VLOOKUP(UPPER(CONCATENATE($B309," - ",$A309)),'[1]Segurados Civis'!$A$5:$H$2142,7,FALSE),"")</f>
        <v>63</v>
      </c>
      <c r="E309" s="12">
        <f>IFERROR(VLOOKUP(UPPER(CONCATENATE($B309," - ",$A309)),'[1]Segurados Civis'!$A$5:$H$2142,8,FALSE),"")</f>
        <v>4</v>
      </c>
      <c r="F309" s="12">
        <f t="shared" si="4"/>
        <v>245</v>
      </c>
      <c r="G309" s="5" t="s">
        <v>2</v>
      </c>
      <c r="H309" s="3">
        <v>0</v>
      </c>
      <c r="I309" s="3">
        <v>0</v>
      </c>
      <c r="J309" s="3">
        <v>0</v>
      </c>
      <c r="K309" s="3">
        <v>0</v>
      </c>
    </row>
    <row r="310" spans="1:11" x14ac:dyDescent="0.25">
      <c r="A310" s="5" t="s">
        <v>3812</v>
      </c>
      <c r="B310" s="5" t="s">
        <v>4262</v>
      </c>
      <c r="C310" s="12">
        <f>IFERROR(VLOOKUP(UPPER(CONCATENATE($B310," - ",$A310)),'[1]Segurados Civis'!$A$5:$H$2142,6,FALSE),"")</f>
        <v>215</v>
      </c>
      <c r="D310" s="12">
        <f>IFERROR(VLOOKUP(UPPER(CONCATENATE($B310," - ",$A310)),'[1]Segurados Civis'!$A$5:$H$2142,7,FALSE),"")</f>
        <v>9</v>
      </c>
      <c r="E310" s="12">
        <f>IFERROR(VLOOKUP(UPPER(CONCATENATE($B310," - ",$A310)),'[1]Segurados Civis'!$A$5:$H$2142,8,FALSE),"")</f>
        <v>6</v>
      </c>
      <c r="F310" s="12">
        <f t="shared" si="4"/>
        <v>230</v>
      </c>
      <c r="G310" s="5" t="s">
        <v>2</v>
      </c>
      <c r="H310" s="3">
        <v>0</v>
      </c>
      <c r="I310" s="3">
        <v>0</v>
      </c>
      <c r="J310" s="3">
        <v>0</v>
      </c>
      <c r="K310" s="3">
        <v>0</v>
      </c>
    </row>
    <row r="311" spans="1:11" x14ac:dyDescent="0.25">
      <c r="A311" s="5" t="s">
        <v>3812</v>
      </c>
      <c r="B311" s="5" t="s">
        <v>4184</v>
      </c>
      <c r="C311" s="12" t="str">
        <f>IFERROR(VLOOKUP(UPPER(CONCATENATE($B311," - ",$A311)),'[1]Segurados Civis'!$A$5:$H$2142,6,FALSE),"")</f>
        <v/>
      </c>
      <c r="D311" s="12" t="str">
        <f>IFERROR(VLOOKUP(UPPER(CONCATENATE($B311," - ",$A311)),'[1]Segurados Civis'!$A$5:$H$2142,7,FALSE),"")</f>
        <v/>
      </c>
      <c r="E311" s="12" t="str">
        <f>IFERROR(VLOOKUP(UPPER(CONCATENATE($B311," - ",$A311)),'[1]Segurados Civis'!$A$5:$H$2142,8,FALSE),"")</f>
        <v/>
      </c>
      <c r="F311" s="12" t="str">
        <f t="shared" si="4"/>
        <v/>
      </c>
      <c r="G311" s="5" t="s">
        <v>4</v>
      </c>
      <c r="H311" s="3">
        <v>0</v>
      </c>
      <c r="I311" s="3">
        <v>0</v>
      </c>
      <c r="J311" s="3">
        <v>0</v>
      </c>
      <c r="K311" s="3">
        <v>0</v>
      </c>
    </row>
    <row r="312" spans="1:11" x14ac:dyDescent="0.25">
      <c r="A312" s="5" t="s">
        <v>3812</v>
      </c>
      <c r="B312" s="5" t="s">
        <v>4105</v>
      </c>
      <c r="C312" s="12">
        <f>IFERROR(VLOOKUP(UPPER(CONCATENATE($B312," - ",$A312)),'[1]Segurados Civis'!$A$5:$H$2142,6,FALSE),"")</f>
        <v>201</v>
      </c>
      <c r="D312" s="12">
        <f>IFERROR(VLOOKUP(UPPER(CONCATENATE($B312," - ",$A312)),'[1]Segurados Civis'!$A$5:$H$2142,7,FALSE),"")</f>
        <v>61</v>
      </c>
      <c r="E312" s="12">
        <f>IFERROR(VLOOKUP(UPPER(CONCATENATE($B312," - ",$A312)),'[1]Segurados Civis'!$A$5:$H$2142,8,FALSE),"")</f>
        <v>21</v>
      </c>
      <c r="F312" s="12">
        <f t="shared" si="4"/>
        <v>283</v>
      </c>
      <c r="G312" s="5" t="s">
        <v>2</v>
      </c>
      <c r="H312" s="3">
        <v>0</v>
      </c>
      <c r="I312" s="3">
        <v>0</v>
      </c>
      <c r="J312" s="3">
        <v>0</v>
      </c>
      <c r="K312" s="3">
        <v>0</v>
      </c>
    </row>
    <row r="313" spans="1:11" x14ac:dyDescent="0.25">
      <c r="A313" s="5" t="s">
        <v>3812</v>
      </c>
      <c r="B313" s="5" t="s">
        <v>3898</v>
      </c>
      <c r="C313" s="12">
        <f>IFERROR(VLOOKUP(UPPER(CONCATENATE($B313," - ",$A313)),'[1]Segurados Civis'!$A$5:$H$2142,6,FALSE),"")</f>
        <v>6808</v>
      </c>
      <c r="D313" s="12">
        <f>IFERROR(VLOOKUP(UPPER(CONCATENATE($B313," - ",$A313)),'[1]Segurados Civis'!$A$5:$H$2142,7,FALSE),"")</f>
        <v>1874</v>
      </c>
      <c r="E313" s="12">
        <f>IFERROR(VLOOKUP(UPPER(CONCATENATE($B313," - ",$A313)),'[1]Segurados Civis'!$A$5:$H$2142,8,FALSE),"")</f>
        <v>506</v>
      </c>
      <c r="F313" s="12">
        <f t="shared" si="4"/>
        <v>9188</v>
      </c>
      <c r="G313" s="5" t="s">
        <v>2</v>
      </c>
      <c r="H313" s="3">
        <v>0</v>
      </c>
      <c r="I313" s="3">
        <v>0</v>
      </c>
      <c r="J313" s="3">
        <v>0</v>
      </c>
      <c r="K313" s="3">
        <v>0</v>
      </c>
    </row>
    <row r="314" spans="1:11" x14ac:dyDescent="0.25">
      <c r="A314" s="5" t="s">
        <v>3812</v>
      </c>
      <c r="B314" s="5" t="s">
        <v>4240</v>
      </c>
      <c r="C314" s="12" t="str">
        <f>IFERROR(VLOOKUP(UPPER(CONCATENATE($B314," - ",$A314)),'[1]Segurados Civis'!$A$5:$H$2142,6,FALSE),"")</f>
        <v/>
      </c>
      <c r="D314" s="12" t="str">
        <f>IFERROR(VLOOKUP(UPPER(CONCATENATE($B314," - ",$A314)),'[1]Segurados Civis'!$A$5:$H$2142,7,FALSE),"")</f>
        <v/>
      </c>
      <c r="E314" s="12" t="str">
        <f>IFERROR(VLOOKUP(UPPER(CONCATENATE($B314," - ",$A314)),'[1]Segurados Civis'!$A$5:$H$2142,8,FALSE),"")</f>
        <v/>
      </c>
      <c r="F314" s="12" t="str">
        <f t="shared" si="4"/>
        <v/>
      </c>
      <c r="G314" s="5" t="s">
        <v>4</v>
      </c>
      <c r="H314" s="3">
        <v>0</v>
      </c>
      <c r="I314" s="3">
        <v>0</v>
      </c>
      <c r="J314" s="3">
        <v>0</v>
      </c>
      <c r="K314" s="3">
        <v>0</v>
      </c>
    </row>
    <row r="315" spans="1:11" x14ac:dyDescent="0.25">
      <c r="A315" s="5" t="s">
        <v>3812</v>
      </c>
      <c r="B315" s="5" t="s">
        <v>4098</v>
      </c>
      <c r="C315" s="12">
        <f>IFERROR(VLOOKUP(UPPER(CONCATENATE($B315," - ",$A315)),'[1]Segurados Civis'!$A$5:$H$2142,6,FALSE),"")</f>
        <v>97</v>
      </c>
      <c r="D315" s="12">
        <f>IFERROR(VLOOKUP(UPPER(CONCATENATE($B315," - ",$A315)),'[1]Segurados Civis'!$A$5:$H$2142,7,FALSE),"")</f>
        <v>19</v>
      </c>
      <c r="E315" s="12">
        <f>IFERROR(VLOOKUP(UPPER(CONCATENATE($B315," - ",$A315)),'[1]Segurados Civis'!$A$5:$H$2142,8,FALSE),"")</f>
        <v>4</v>
      </c>
      <c r="F315" s="12">
        <f t="shared" si="4"/>
        <v>120</v>
      </c>
      <c r="G315" s="5" t="s">
        <v>2</v>
      </c>
      <c r="H315" s="3">
        <v>1</v>
      </c>
      <c r="I315" s="3">
        <v>0</v>
      </c>
      <c r="J315" s="3">
        <v>1</v>
      </c>
      <c r="K315" s="3">
        <v>0</v>
      </c>
    </row>
    <row r="316" spans="1:11" x14ac:dyDescent="0.25">
      <c r="A316" s="5" t="s">
        <v>3812</v>
      </c>
      <c r="B316" s="5" t="s">
        <v>3883</v>
      </c>
      <c r="C316" s="12" t="str">
        <f>IFERROR(VLOOKUP(UPPER(CONCATENATE($B316," - ",$A316)),'[1]Segurados Civis'!$A$5:$H$2142,6,FALSE),"")</f>
        <v/>
      </c>
      <c r="D316" s="12" t="str">
        <f>IFERROR(VLOOKUP(UPPER(CONCATENATE($B316," - ",$A316)),'[1]Segurados Civis'!$A$5:$H$2142,7,FALSE),"")</f>
        <v/>
      </c>
      <c r="E316" s="12" t="str">
        <f>IFERROR(VLOOKUP(UPPER(CONCATENATE($B316," - ",$A316)),'[1]Segurados Civis'!$A$5:$H$2142,8,FALSE),"")</f>
        <v/>
      </c>
      <c r="F316" s="12" t="str">
        <f t="shared" si="4"/>
        <v/>
      </c>
      <c r="G316" s="5" t="s">
        <v>4</v>
      </c>
      <c r="H316" s="3">
        <v>0</v>
      </c>
      <c r="I316" s="3">
        <v>0</v>
      </c>
      <c r="J316" s="3">
        <v>0</v>
      </c>
      <c r="K316" s="3">
        <v>0</v>
      </c>
    </row>
    <row r="317" spans="1:11" x14ac:dyDescent="0.25">
      <c r="A317" s="5" t="s">
        <v>3812</v>
      </c>
      <c r="B317" s="5" t="s">
        <v>3918</v>
      </c>
      <c r="C317" s="12">
        <f>IFERROR(VLOOKUP(UPPER(CONCATENATE($B317," - ",$A317)),'[1]Segurados Civis'!$A$5:$H$2142,6,FALSE),"")</f>
        <v>197</v>
      </c>
      <c r="D317" s="12">
        <f>IFERROR(VLOOKUP(UPPER(CONCATENATE($B317," - ",$A317)),'[1]Segurados Civis'!$A$5:$H$2142,7,FALSE),"")</f>
        <v>38</v>
      </c>
      <c r="E317" s="12">
        <f>IFERROR(VLOOKUP(UPPER(CONCATENATE($B317," - ",$A317)),'[1]Segurados Civis'!$A$5:$H$2142,8,FALSE),"")</f>
        <v>11</v>
      </c>
      <c r="F317" s="12">
        <f t="shared" si="4"/>
        <v>246</v>
      </c>
      <c r="G317" s="5" t="s">
        <v>2</v>
      </c>
      <c r="H317" s="3">
        <v>0</v>
      </c>
      <c r="I317" s="3">
        <v>0</v>
      </c>
      <c r="J317" s="3">
        <v>0</v>
      </c>
      <c r="K317" s="3">
        <v>0</v>
      </c>
    </row>
    <row r="318" spans="1:11" x14ac:dyDescent="0.25">
      <c r="A318" s="5" t="s">
        <v>3812</v>
      </c>
      <c r="B318" s="5" t="s">
        <v>4185</v>
      </c>
      <c r="C318" s="12" t="str">
        <f>IFERROR(VLOOKUP(UPPER(CONCATENATE($B318," - ",$A318)),'[1]Segurados Civis'!$A$5:$H$2142,6,FALSE),"")</f>
        <v/>
      </c>
      <c r="D318" s="12" t="str">
        <f>IFERROR(VLOOKUP(UPPER(CONCATENATE($B318," - ",$A318)),'[1]Segurados Civis'!$A$5:$H$2142,7,FALSE),"")</f>
        <v/>
      </c>
      <c r="E318" s="12" t="str">
        <f>IFERROR(VLOOKUP(UPPER(CONCATENATE($B318," - ",$A318)),'[1]Segurados Civis'!$A$5:$H$2142,8,FALSE),"")</f>
        <v/>
      </c>
      <c r="F318" s="12" t="str">
        <f t="shared" si="4"/>
        <v/>
      </c>
      <c r="G318" s="5" t="s">
        <v>4</v>
      </c>
      <c r="H318" s="3">
        <v>0</v>
      </c>
      <c r="I318" s="3">
        <v>0</v>
      </c>
      <c r="J318" s="3">
        <v>0</v>
      </c>
      <c r="K318" s="3">
        <v>0</v>
      </c>
    </row>
    <row r="319" spans="1:11" x14ac:dyDescent="0.25">
      <c r="A319" s="5" t="s">
        <v>3812</v>
      </c>
      <c r="B319" s="5" t="s">
        <v>4288</v>
      </c>
      <c r="C319" s="12" t="str">
        <f>IFERROR(VLOOKUP(UPPER(CONCATENATE($B319," - ",$A319)),'[1]Segurados Civis'!$A$5:$H$2142,6,FALSE),"")</f>
        <v/>
      </c>
      <c r="D319" s="12" t="str">
        <f>IFERROR(VLOOKUP(UPPER(CONCATENATE($B319," - ",$A319)),'[1]Segurados Civis'!$A$5:$H$2142,7,FALSE),"")</f>
        <v/>
      </c>
      <c r="E319" s="12" t="str">
        <f>IFERROR(VLOOKUP(UPPER(CONCATENATE($B319," - ",$A319)),'[1]Segurados Civis'!$A$5:$H$2142,8,FALSE),"")</f>
        <v/>
      </c>
      <c r="F319" s="12" t="str">
        <f t="shared" si="4"/>
        <v/>
      </c>
      <c r="G319" s="5" t="s">
        <v>2</v>
      </c>
      <c r="H319" s="3">
        <v>0</v>
      </c>
      <c r="I319" s="3">
        <v>0</v>
      </c>
      <c r="J319" s="3">
        <v>0</v>
      </c>
      <c r="K319" s="3">
        <v>0</v>
      </c>
    </row>
    <row r="320" spans="1:11" x14ac:dyDescent="0.25">
      <c r="A320" s="5" t="s">
        <v>3812</v>
      </c>
      <c r="B320" s="5" t="s">
        <v>3902</v>
      </c>
      <c r="C320" s="12" t="str">
        <f>IFERROR(VLOOKUP(UPPER(CONCATENATE($B320," - ",$A320)),'[1]Segurados Civis'!$A$5:$H$2142,6,FALSE),"")</f>
        <v/>
      </c>
      <c r="D320" s="12" t="str">
        <f>IFERROR(VLOOKUP(UPPER(CONCATENATE($B320," - ",$A320)),'[1]Segurados Civis'!$A$5:$H$2142,7,FALSE),"")</f>
        <v/>
      </c>
      <c r="E320" s="12" t="str">
        <f>IFERROR(VLOOKUP(UPPER(CONCATENATE($B320," - ",$A320)),'[1]Segurados Civis'!$A$5:$H$2142,8,FALSE),"")</f>
        <v/>
      </c>
      <c r="F320" s="12" t="str">
        <f t="shared" si="4"/>
        <v/>
      </c>
      <c r="G320" s="5" t="s">
        <v>4</v>
      </c>
      <c r="H320" s="3">
        <v>0</v>
      </c>
      <c r="I320" s="3">
        <v>0</v>
      </c>
      <c r="J320" s="3">
        <v>0</v>
      </c>
      <c r="K320" s="3">
        <v>0</v>
      </c>
    </row>
    <row r="321" spans="1:11" x14ac:dyDescent="0.25">
      <c r="A321" s="5" t="s">
        <v>3812</v>
      </c>
      <c r="B321" s="5" t="s">
        <v>3935</v>
      </c>
      <c r="C321" s="12">
        <f>IFERROR(VLOOKUP(UPPER(CONCATENATE($B321," - ",$A321)),'[1]Segurados Civis'!$A$5:$H$2142,6,FALSE),"")</f>
        <v>166</v>
      </c>
      <c r="D321" s="12">
        <f>IFERROR(VLOOKUP(UPPER(CONCATENATE($B321," - ",$A321)),'[1]Segurados Civis'!$A$5:$H$2142,7,FALSE),"")</f>
        <v>33</v>
      </c>
      <c r="E321" s="12">
        <f>IFERROR(VLOOKUP(UPPER(CONCATENATE($B321," - ",$A321)),'[1]Segurados Civis'!$A$5:$H$2142,8,FALSE),"")</f>
        <v>11</v>
      </c>
      <c r="F321" s="12">
        <f t="shared" si="4"/>
        <v>210</v>
      </c>
      <c r="G321" s="5" t="s">
        <v>2</v>
      </c>
      <c r="H321" s="3">
        <v>0</v>
      </c>
      <c r="I321" s="3">
        <v>0</v>
      </c>
      <c r="J321" s="3">
        <v>0</v>
      </c>
      <c r="K321" s="3">
        <v>0</v>
      </c>
    </row>
    <row r="322" spans="1:11" x14ac:dyDescent="0.25">
      <c r="A322" s="5" t="s">
        <v>3812</v>
      </c>
      <c r="B322" s="5" t="s">
        <v>4119</v>
      </c>
      <c r="C322" s="12">
        <f>IFERROR(VLOOKUP(UPPER(CONCATENATE($B322," - ",$A322)),'[1]Segurados Civis'!$A$5:$H$2142,6,FALSE),"")</f>
        <v>624</v>
      </c>
      <c r="D322" s="12">
        <f>IFERROR(VLOOKUP(UPPER(CONCATENATE($B322," - ",$A322)),'[1]Segurados Civis'!$A$5:$H$2142,7,FALSE),"")</f>
        <v>125</v>
      </c>
      <c r="E322" s="12">
        <f>IFERROR(VLOOKUP(UPPER(CONCATENATE($B322," - ",$A322)),'[1]Segurados Civis'!$A$5:$H$2142,8,FALSE),"")</f>
        <v>19</v>
      </c>
      <c r="F322" s="12">
        <f t="shared" si="4"/>
        <v>768</v>
      </c>
      <c r="G322" s="5" t="s">
        <v>2</v>
      </c>
      <c r="H322" s="3">
        <v>0</v>
      </c>
      <c r="I322" s="3">
        <v>0</v>
      </c>
      <c r="J322" s="3">
        <v>0</v>
      </c>
      <c r="K322" s="3">
        <v>0</v>
      </c>
    </row>
    <row r="323" spans="1:11" x14ac:dyDescent="0.25">
      <c r="A323" s="5" t="s">
        <v>3812</v>
      </c>
      <c r="B323" s="5" t="s">
        <v>323</v>
      </c>
      <c r="C323" s="12" t="str">
        <f>IFERROR(VLOOKUP(UPPER(CONCATENATE($B323," - ",$A323)),'[1]Segurados Civis'!$A$5:$H$2142,6,FALSE),"")</f>
        <v/>
      </c>
      <c r="D323" s="12" t="str">
        <f>IFERROR(VLOOKUP(UPPER(CONCATENATE($B323," - ",$A323)),'[1]Segurados Civis'!$A$5:$H$2142,7,FALSE),"")</f>
        <v/>
      </c>
      <c r="E323" s="12" t="str">
        <f>IFERROR(VLOOKUP(UPPER(CONCATENATE($B323," - ",$A323)),'[1]Segurados Civis'!$A$5:$H$2142,8,FALSE),"")</f>
        <v/>
      </c>
      <c r="F323" s="12" t="str">
        <f t="shared" ref="F323:F386" si="5">IF(SUM(C323:E323)=0,"",SUM(C323:E323))</f>
        <v/>
      </c>
      <c r="G323" s="5" t="s">
        <v>4</v>
      </c>
      <c r="H323" s="3">
        <v>0</v>
      </c>
      <c r="I323" s="3">
        <v>0</v>
      </c>
      <c r="J323" s="3">
        <v>0</v>
      </c>
      <c r="K323" s="3">
        <v>0</v>
      </c>
    </row>
    <row r="324" spans="1:11" x14ac:dyDescent="0.25">
      <c r="A324" s="5" t="s">
        <v>3812</v>
      </c>
      <c r="B324" s="5" t="s">
        <v>4231</v>
      </c>
      <c r="C324" s="12" t="str">
        <f>IFERROR(VLOOKUP(UPPER(CONCATENATE($B324," - ",$A324)),'[1]Segurados Civis'!$A$5:$H$2142,6,FALSE),"")</f>
        <v/>
      </c>
      <c r="D324" s="12" t="str">
        <f>IFERROR(VLOOKUP(UPPER(CONCATENATE($B324," - ",$A324)),'[1]Segurados Civis'!$A$5:$H$2142,7,FALSE),"")</f>
        <v/>
      </c>
      <c r="E324" s="12" t="str">
        <f>IFERROR(VLOOKUP(UPPER(CONCATENATE($B324," - ",$A324)),'[1]Segurados Civis'!$A$5:$H$2142,8,FALSE),"")</f>
        <v/>
      </c>
      <c r="F324" s="12" t="str">
        <f t="shared" si="5"/>
        <v/>
      </c>
      <c r="G324" s="5" t="s">
        <v>4</v>
      </c>
      <c r="H324" s="3">
        <v>0</v>
      </c>
      <c r="I324" s="3">
        <v>0</v>
      </c>
      <c r="J324" s="3">
        <v>0</v>
      </c>
      <c r="K324" s="3">
        <v>0</v>
      </c>
    </row>
    <row r="325" spans="1:11" x14ac:dyDescent="0.25">
      <c r="A325" s="5" t="s">
        <v>3812</v>
      </c>
      <c r="B325" s="5" t="s">
        <v>3919</v>
      </c>
      <c r="C325" s="12">
        <f>IFERROR(VLOOKUP(UPPER(CONCATENATE($B325," - ",$A325)),'[1]Segurados Civis'!$A$5:$H$2142,6,FALSE),"")</f>
        <v>188</v>
      </c>
      <c r="D325" s="12">
        <f>IFERROR(VLOOKUP(UPPER(CONCATENATE($B325," - ",$A325)),'[1]Segurados Civis'!$A$5:$H$2142,7,FALSE),"")</f>
        <v>19</v>
      </c>
      <c r="E325" s="12">
        <f>IFERROR(VLOOKUP(UPPER(CONCATENATE($B325," - ",$A325)),'[1]Segurados Civis'!$A$5:$H$2142,8,FALSE),"")</f>
        <v>11</v>
      </c>
      <c r="F325" s="12">
        <f t="shared" si="5"/>
        <v>218</v>
      </c>
      <c r="G325" s="5" t="s">
        <v>2</v>
      </c>
      <c r="H325" s="3">
        <v>0</v>
      </c>
      <c r="I325" s="3">
        <v>0</v>
      </c>
      <c r="J325" s="3">
        <v>1</v>
      </c>
      <c r="K325" s="3">
        <v>0</v>
      </c>
    </row>
    <row r="326" spans="1:11" x14ac:dyDescent="0.25">
      <c r="A326" s="5" t="s">
        <v>3812</v>
      </c>
      <c r="B326" s="5" t="s">
        <v>4010</v>
      </c>
      <c r="C326" s="12" t="str">
        <f>IFERROR(VLOOKUP(UPPER(CONCATENATE($B326," - ",$A326)),'[1]Segurados Civis'!$A$5:$H$2142,6,FALSE),"")</f>
        <v/>
      </c>
      <c r="D326" s="12" t="str">
        <f>IFERROR(VLOOKUP(UPPER(CONCATENATE($B326," - ",$A326)),'[1]Segurados Civis'!$A$5:$H$2142,7,FALSE),"")</f>
        <v/>
      </c>
      <c r="E326" s="12" t="str">
        <f>IFERROR(VLOOKUP(UPPER(CONCATENATE($B326," - ",$A326)),'[1]Segurados Civis'!$A$5:$H$2142,8,FALSE),"")</f>
        <v/>
      </c>
      <c r="F326" s="12" t="str">
        <f t="shared" si="5"/>
        <v/>
      </c>
      <c r="G326" s="5" t="s">
        <v>4</v>
      </c>
      <c r="H326" s="3">
        <v>0</v>
      </c>
      <c r="I326" s="3">
        <v>0</v>
      </c>
      <c r="J326" s="3">
        <v>0</v>
      </c>
      <c r="K326" s="3">
        <v>0</v>
      </c>
    </row>
    <row r="327" spans="1:11" x14ac:dyDescent="0.25">
      <c r="A327" s="5" t="s">
        <v>3812</v>
      </c>
      <c r="B327" s="5" t="s">
        <v>4145</v>
      </c>
      <c r="C327" s="12">
        <f>IFERROR(VLOOKUP(UPPER(CONCATENATE($B327," - ",$A327)),'[1]Segurados Civis'!$A$5:$H$2142,6,FALSE),"")</f>
        <v>690</v>
      </c>
      <c r="D327" s="12">
        <f>IFERROR(VLOOKUP(UPPER(CONCATENATE($B327," - ",$A327)),'[1]Segurados Civis'!$A$5:$H$2142,7,FALSE),"")</f>
        <v>195</v>
      </c>
      <c r="E327" s="12">
        <f>IFERROR(VLOOKUP(UPPER(CONCATENATE($B327," - ",$A327)),'[1]Segurados Civis'!$A$5:$H$2142,8,FALSE),"")</f>
        <v>29</v>
      </c>
      <c r="F327" s="12">
        <f t="shared" si="5"/>
        <v>914</v>
      </c>
      <c r="G327" s="5" t="s">
        <v>2</v>
      </c>
      <c r="H327" s="3">
        <v>0</v>
      </c>
      <c r="I327" s="3">
        <v>0</v>
      </c>
      <c r="J327" s="3">
        <v>0</v>
      </c>
      <c r="K327" s="3">
        <v>0</v>
      </c>
    </row>
    <row r="328" spans="1:11" x14ac:dyDescent="0.25">
      <c r="A328" s="5" t="s">
        <v>3812</v>
      </c>
      <c r="B328" s="5" t="s">
        <v>4151</v>
      </c>
      <c r="C328" s="12">
        <f>IFERROR(VLOOKUP(UPPER(CONCATENATE($B328," - ",$A328)),'[1]Segurados Civis'!$A$5:$H$2142,6,FALSE),"")</f>
        <v>14295</v>
      </c>
      <c r="D328" s="12">
        <f>IFERROR(VLOOKUP(UPPER(CONCATENATE($B328," - ",$A328)),'[1]Segurados Civis'!$A$5:$H$2142,7,FALSE),"")</f>
        <v>11241</v>
      </c>
      <c r="E328" s="12">
        <f>IFERROR(VLOOKUP(UPPER(CONCATENATE($B328," - ",$A328)),'[1]Segurados Civis'!$A$5:$H$2142,8,FALSE),"")</f>
        <v>4596</v>
      </c>
      <c r="F328" s="12">
        <f t="shared" si="5"/>
        <v>30132</v>
      </c>
      <c r="G328" s="5" t="s">
        <v>2</v>
      </c>
      <c r="H328" s="3">
        <v>1</v>
      </c>
      <c r="I328" s="3">
        <v>0</v>
      </c>
      <c r="J328" s="3">
        <v>0</v>
      </c>
      <c r="K328" s="3">
        <v>1</v>
      </c>
    </row>
    <row r="329" spans="1:11" x14ac:dyDescent="0.25">
      <c r="A329" s="5" t="s">
        <v>3812</v>
      </c>
      <c r="B329" s="5" t="s">
        <v>4287</v>
      </c>
      <c r="C329" s="12">
        <f>IFERROR(VLOOKUP(UPPER(CONCATENATE($B329," - ",$A329)),'[1]Segurados Civis'!$A$5:$H$2142,6,FALSE),"")</f>
        <v>151</v>
      </c>
      <c r="D329" s="12">
        <f>IFERROR(VLOOKUP(UPPER(CONCATENATE($B329," - ",$A329)),'[1]Segurados Civis'!$A$5:$H$2142,7,FALSE),"")</f>
        <v>52</v>
      </c>
      <c r="E329" s="12">
        <f>IFERROR(VLOOKUP(UPPER(CONCATENATE($B329," - ",$A329)),'[1]Segurados Civis'!$A$5:$H$2142,8,FALSE),"")</f>
        <v>22</v>
      </c>
      <c r="F329" s="12">
        <f t="shared" si="5"/>
        <v>225</v>
      </c>
      <c r="G329" s="5" t="s">
        <v>2</v>
      </c>
      <c r="H329" s="3">
        <v>0</v>
      </c>
      <c r="I329" s="3">
        <v>0</v>
      </c>
      <c r="J329" s="3">
        <v>0</v>
      </c>
      <c r="K329" s="3">
        <v>0</v>
      </c>
    </row>
    <row r="330" spans="1:11" x14ac:dyDescent="0.25">
      <c r="A330" s="5" t="s">
        <v>3812</v>
      </c>
      <c r="B330" s="5" t="s">
        <v>4251</v>
      </c>
      <c r="C330" s="12">
        <f>IFERROR(VLOOKUP(UPPER(CONCATENATE($B330," - ",$A330)),'[1]Segurados Civis'!$A$5:$H$2142,6,FALSE),"")</f>
        <v>94</v>
      </c>
      <c r="D330" s="12">
        <f>IFERROR(VLOOKUP(UPPER(CONCATENATE($B330," - ",$A330)),'[1]Segurados Civis'!$A$5:$H$2142,7,FALSE),"")</f>
        <v>10</v>
      </c>
      <c r="E330" s="12">
        <f>IFERROR(VLOOKUP(UPPER(CONCATENATE($B330," - ",$A330)),'[1]Segurados Civis'!$A$5:$H$2142,8,FALSE),"")</f>
        <v>5</v>
      </c>
      <c r="F330" s="12">
        <f t="shared" si="5"/>
        <v>109</v>
      </c>
      <c r="G330" s="5" t="s">
        <v>2</v>
      </c>
      <c r="H330" s="3">
        <v>1</v>
      </c>
      <c r="I330" s="3">
        <v>0</v>
      </c>
      <c r="J330" s="3">
        <v>0</v>
      </c>
      <c r="K330" s="3">
        <v>0</v>
      </c>
    </row>
    <row r="331" spans="1:11" x14ac:dyDescent="0.25">
      <c r="A331" s="5" t="s">
        <v>3812</v>
      </c>
      <c r="B331" s="5" t="s">
        <v>4261</v>
      </c>
      <c r="C331" s="12">
        <f>IFERROR(VLOOKUP(UPPER(CONCATENATE($B331," - ",$A331)),'[1]Segurados Civis'!$A$5:$H$2142,6,FALSE),"")</f>
        <v>94</v>
      </c>
      <c r="D331" s="12">
        <f>IFERROR(VLOOKUP(UPPER(CONCATENATE($B331," - ",$A331)),'[1]Segurados Civis'!$A$5:$H$2142,7,FALSE),"")</f>
        <v>11</v>
      </c>
      <c r="E331" s="12">
        <f>IFERROR(VLOOKUP(UPPER(CONCATENATE($B331," - ",$A331)),'[1]Segurados Civis'!$A$5:$H$2142,8,FALSE),"")</f>
        <v>12</v>
      </c>
      <c r="F331" s="12">
        <f t="shared" si="5"/>
        <v>117</v>
      </c>
      <c r="G331" s="5" t="s">
        <v>2</v>
      </c>
      <c r="H331" s="3">
        <v>0</v>
      </c>
      <c r="I331" s="3">
        <v>0</v>
      </c>
      <c r="J331" s="3">
        <v>0</v>
      </c>
      <c r="K331" s="3">
        <v>0</v>
      </c>
    </row>
    <row r="332" spans="1:11" x14ac:dyDescent="0.25">
      <c r="A332" s="5" t="s">
        <v>3812</v>
      </c>
      <c r="B332" s="5" t="s">
        <v>4146</v>
      </c>
      <c r="C332" s="12">
        <f>IFERROR(VLOOKUP(UPPER(CONCATENATE($B332," - ",$A332)),'[1]Segurados Civis'!$A$5:$H$2142,6,FALSE),"")</f>
        <v>270</v>
      </c>
      <c r="D332" s="12">
        <f>IFERROR(VLOOKUP(UPPER(CONCATENATE($B332," - ",$A332)),'[1]Segurados Civis'!$A$5:$H$2142,7,FALSE),"")</f>
        <v>101</v>
      </c>
      <c r="E332" s="12">
        <f>IFERROR(VLOOKUP(UPPER(CONCATENATE($B332," - ",$A332)),'[1]Segurados Civis'!$A$5:$H$2142,8,FALSE),"")</f>
        <v>22</v>
      </c>
      <c r="F332" s="12">
        <f t="shared" si="5"/>
        <v>393</v>
      </c>
      <c r="G332" s="5" t="s">
        <v>2</v>
      </c>
      <c r="H332" s="3">
        <v>1</v>
      </c>
      <c r="I332" s="3">
        <v>0</v>
      </c>
      <c r="J332" s="3">
        <v>0</v>
      </c>
      <c r="K332" s="3">
        <v>0</v>
      </c>
    </row>
    <row r="333" spans="1:11" x14ac:dyDescent="0.25">
      <c r="A333" s="5" t="s">
        <v>3812</v>
      </c>
      <c r="B333" s="5" t="s">
        <v>4011</v>
      </c>
      <c r="C333" s="12" t="str">
        <f>IFERROR(VLOOKUP(UPPER(CONCATENATE($B333," - ",$A333)),'[1]Segurados Civis'!$A$5:$H$2142,6,FALSE),"")</f>
        <v/>
      </c>
      <c r="D333" s="12" t="str">
        <f>IFERROR(VLOOKUP(UPPER(CONCATENATE($B333," - ",$A333)),'[1]Segurados Civis'!$A$5:$H$2142,7,FALSE),"")</f>
        <v/>
      </c>
      <c r="E333" s="12" t="str">
        <f>IFERROR(VLOOKUP(UPPER(CONCATENATE($B333," - ",$A333)),'[1]Segurados Civis'!$A$5:$H$2142,8,FALSE),"")</f>
        <v/>
      </c>
      <c r="F333" s="12" t="str">
        <f t="shared" si="5"/>
        <v/>
      </c>
      <c r="G333" s="5" t="s">
        <v>4</v>
      </c>
      <c r="H333" s="3">
        <v>0</v>
      </c>
      <c r="I333" s="3">
        <v>0</v>
      </c>
      <c r="J333" s="3">
        <v>0</v>
      </c>
      <c r="K333" s="3">
        <v>0</v>
      </c>
    </row>
    <row r="334" spans="1:11" x14ac:dyDescent="0.25">
      <c r="A334" s="5" t="s">
        <v>3812</v>
      </c>
      <c r="B334" s="5" t="s">
        <v>3999</v>
      </c>
      <c r="C334" s="12">
        <f>IFERROR(VLOOKUP(UPPER(CONCATENATE($B334," - ",$A334)),'[1]Segurados Civis'!$A$5:$H$2142,6,FALSE),"")</f>
        <v>114</v>
      </c>
      <c r="D334" s="12">
        <f>IFERROR(VLOOKUP(UPPER(CONCATENATE($B334," - ",$A334)),'[1]Segurados Civis'!$A$5:$H$2142,7,FALSE),"")</f>
        <v>8</v>
      </c>
      <c r="E334" s="12">
        <f>IFERROR(VLOOKUP(UPPER(CONCATENATE($B334," - ",$A334)),'[1]Segurados Civis'!$A$5:$H$2142,8,FALSE),"")</f>
        <v>0</v>
      </c>
      <c r="F334" s="12">
        <f t="shared" si="5"/>
        <v>122</v>
      </c>
      <c r="G334" s="5" t="s">
        <v>2</v>
      </c>
      <c r="H334" s="3">
        <v>0</v>
      </c>
      <c r="I334" s="3">
        <v>0</v>
      </c>
      <c r="J334" s="3">
        <v>0</v>
      </c>
      <c r="K334" s="3">
        <v>0</v>
      </c>
    </row>
    <row r="335" spans="1:11" x14ac:dyDescent="0.25">
      <c r="A335" s="5" t="s">
        <v>3812</v>
      </c>
      <c r="B335" s="5" t="s">
        <v>3964</v>
      </c>
      <c r="C335" s="12" t="str">
        <f>IFERROR(VLOOKUP(UPPER(CONCATENATE($B335," - ",$A335)),'[1]Segurados Civis'!$A$5:$H$2142,6,FALSE),"")</f>
        <v/>
      </c>
      <c r="D335" s="12" t="str">
        <f>IFERROR(VLOOKUP(UPPER(CONCATENATE($B335," - ",$A335)),'[1]Segurados Civis'!$A$5:$H$2142,7,FALSE),"")</f>
        <v/>
      </c>
      <c r="E335" s="12" t="str">
        <f>IFERROR(VLOOKUP(UPPER(CONCATENATE($B335," - ",$A335)),'[1]Segurados Civis'!$A$5:$H$2142,8,FALSE),"")</f>
        <v/>
      </c>
      <c r="F335" s="12" t="str">
        <f t="shared" si="5"/>
        <v/>
      </c>
      <c r="G335" s="5" t="s">
        <v>4</v>
      </c>
      <c r="H335" s="3">
        <v>0</v>
      </c>
      <c r="I335" s="3">
        <v>0</v>
      </c>
      <c r="J335" s="3">
        <v>0</v>
      </c>
      <c r="K335" s="3">
        <v>0</v>
      </c>
    </row>
    <row r="336" spans="1:11" x14ac:dyDescent="0.25">
      <c r="A336" s="5" t="s">
        <v>3812</v>
      </c>
      <c r="B336" s="5" t="s">
        <v>4192</v>
      </c>
      <c r="C336" s="12" t="str">
        <f>IFERROR(VLOOKUP(UPPER(CONCATENATE($B336," - ",$A336)),'[1]Segurados Civis'!$A$5:$H$2142,6,FALSE),"")</f>
        <v/>
      </c>
      <c r="D336" s="12" t="str">
        <f>IFERROR(VLOOKUP(UPPER(CONCATENATE($B336," - ",$A336)),'[1]Segurados Civis'!$A$5:$H$2142,7,FALSE),"")</f>
        <v/>
      </c>
      <c r="E336" s="12" t="str">
        <f>IFERROR(VLOOKUP(UPPER(CONCATENATE($B336," - ",$A336)),'[1]Segurados Civis'!$A$5:$H$2142,8,FALSE),"")</f>
        <v/>
      </c>
      <c r="F336" s="12" t="str">
        <f t="shared" si="5"/>
        <v/>
      </c>
      <c r="G336" s="5" t="s">
        <v>4</v>
      </c>
      <c r="H336" s="3">
        <v>0</v>
      </c>
      <c r="I336" s="3">
        <v>0</v>
      </c>
      <c r="J336" s="3">
        <v>0</v>
      </c>
      <c r="K336" s="3">
        <v>0</v>
      </c>
    </row>
    <row r="337" spans="1:11" x14ac:dyDescent="0.25">
      <c r="A337" s="5" t="s">
        <v>3812</v>
      </c>
      <c r="B337" s="5" t="s">
        <v>3938</v>
      </c>
      <c r="C337" s="12">
        <f>IFERROR(VLOOKUP(UPPER(CONCATENATE($B337," - ",$A337)),'[1]Segurados Civis'!$A$5:$H$2142,6,FALSE),"")</f>
        <v>118</v>
      </c>
      <c r="D337" s="12">
        <f>IFERROR(VLOOKUP(UPPER(CONCATENATE($B337," - ",$A337)),'[1]Segurados Civis'!$A$5:$H$2142,7,FALSE),"")</f>
        <v>67</v>
      </c>
      <c r="E337" s="12">
        <f>IFERROR(VLOOKUP(UPPER(CONCATENATE($B337," - ",$A337)),'[1]Segurados Civis'!$A$5:$H$2142,8,FALSE),"")</f>
        <v>8</v>
      </c>
      <c r="F337" s="12">
        <f t="shared" si="5"/>
        <v>193</v>
      </c>
      <c r="G337" s="5" t="s">
        <v>2</v>
      </c>
      <c r="H337" s="3">
        <v>1</v>
      </c>
      <c r="I337" s="3">
        <v>0</v>
      </c>
      <c r="J337" s="3">
        <v>1</v>
      </c>
      <c r="K337" s="3">
        <v>0</v>
      </c>
    </row>
    <row r="338" spans="1:11" x14ac:dyDescent="0.25">
      <c r="A338" s="5" t="s">
        <v>3812</v>
      </c>
      <c r="B338" s="5" t="s">
        <v>3946</v>
      </c>
      <c r="C338" s="12" t="str">
        <f>IFERROR(VLOOKUP(UPPER(CONCATENATE($B338," - ",$A338)),'[1]Segurados Civis'!$A$5:$H$2142,6,FALSE),"")</f>
        <v/>
      </c>
      <c r="D338" s="12" t="str">
        <f>IFERROR(VLOOKUP(UPPER(CONCATENATE($B338," - ",$A338)),'[1]Segurados Civis'!$A$5:$H$2142,7,FALSE),"")</f>
        <v/>
      </c>
      <c r="E338" s="12" t="str">
        <f>IFERROR(VLOOKUP(UPPER(CONCATENATE($B338," - ",$A338)),'[1]Segurados Civis'!$A$5:$H$2142,8,FALSE),"")</f>
        <v/>
      </c>
      <c r="F338" s="12" t="str">
        <f t="shared" si="5"/>
        <v/>
      </c>
      <c r="G338" s="5" t="s">
        <v>4</v>
      </c>
      <c r="H338" s="3">
        <v>0</v>
      </c>
      <c r="I338" s="3">
        <v>0</v>
      </c>
      <c r="J338" s="3">
        <v>0</v>
      </c>
      <c r="K338" s="3">
        <v>0</v>
      </c>
    </row>
    <row r="339" spans="1:11" x14ac:dyDescent="0.25">
      <c r="A339" s="5" t="s">
        <v>3812</v>
      </c>
      <c r="B339" s="5" t="s">
        <v>3915</v>
      </c>
      <c r="C339" s="12" t="str">
        <f>IFERROR(VLOOKUP(UPPER(CONCATENATE($B339," - ",$A339)),'[1]Segurados Civis'!$A$5:$H$2142,6,FALSE),"")</f>
        <v/>
      </c>
      <c r="D339" s="12" t="str">
        <f>IFERROR(VLOOKUP(UPPER(CONCATENATE($B339," - ",$A339)),'[1]Segurados Civis'!$A$5:$H$2142,7,FALSE),"")</f>
        <v/>
      </c>
      <c r="E339" s="12" t="str">
        <f>IFERROR(VLOOKUP(UPPER(CONCATENATE($B339," - ",$A339)),'[1]Segurados Civis'!$A$5:$H$2142,8,FALSE),"")</f>
        <v/>
      </c>
      <c r="F339" s="12" t="str">
        <f t="shared" si="5"/>
        <v/>
      </c>
      <c r="G339" s="5" t="s">
        <v>4</v>
      </c>
      <c r="H339" s="3">
        <v>0</v>
      </c>
      <c r="I339" s="3">
        <v>0</v>
      </c>
      <c r="J339" s="3">
        <v>0</v>
      </c>
      <c r="K339" s="3">
        <v>0</v>
      </c>
    </row>
    <row r="340" spans="1:11" x14ac:dyDescent="0.25">
      <c r="A340" s="5" t="s">
        <v>3812</v>
      </c>
      <c r="B340" s="5" t="s">
        <v>4158</v>
      </c>
      <c r="C340" s="12">
        <f>IFERROR(VLOOKUP(UPPER(CONCATENATE($B340," - ",$A340)),'[1]Segurados Civis'!$A$5:$H$2142,6,FALSE),"")</f>
        <v>151</v>
      </c>
      <c r="D340" s="12">
        <f>IFERROR(VLOOKUP(UPPER(CONCATENATE($B340," - ",$A340)),'[1]Segurados Civis'!$A$5:$H$2142,7,FALSE),"")</f>
        <v>27</v>
      </c>
      <c r="E340" s="12">
        <f>IFERROR(VLOOKUP(UPPER(CONCATENATE($B340," - ",$A340)),'[1]Segurados Civis'!$A$5:$H$2142,8,FALSE),"")</f>
        <v>9</v>
      </c>
      <c r="F340" s="12">
        <f t="shared" si="5"/>
        <v>187</v>
      </c>
      <c r="G340" s="5" t="s">
        <v>2</v>
      </c>
      <c r="H340" s="3">
        <v>0</v>
      </c>
      <c r="I340" s="3">
        <v>0</v>
      </c>
      <c r="J340" s="3">
        <v>0</v>
      </c>
      <c r="K340" s="3">
        <v>0</v>
      </c>
    </row>
    <row r="341" spans="1:11" x14ac:dyDescent="0.25">
      <c r="A341" s="5" t="s">
        <v>3812</v>
      </c>
      <c r="B341" s="5" t="s">
        <v>4068</v>
      </c>
      <c r="C341" s="12">
        <f>IFERROR(VLOOKUP(UPPER(CONCATENATE($B341," - ",$A341)),'[1]Segurados Civis'!$A$5:$H$2142,6,FALSE),"")</f>
        <v>158</v>
      </c>
      <c r="D341" s="12">
        <f>IFERROR(VLOOKUP(UPPER(CONCATENATE($B341," - ",$A341)),'[1]Segurados Civis'!$A$5:$H$2142,7,FALSE),"")</f>
        <v>23</v>
      </c>
      <c r="E341" s="12">
        <f>IFERROR(VLOOKUP(UPPER(CONCATENATE($B341," - ",$A341)),'[1]Segurados Civis'!$A$5:$H$2142,8,FALSE),"")</f>
        <v>9</v>
      </c>
      <c r="F341" s="12">
        <f t="shared" si="5"/>
        <v>190</v>
      </c>
      <c r="G341" s="5" t="s">
        <v>2</v>
      </c>
      <c r="H341" s="3">
        <v>0</v>
      </c>
      <c r="I341" s="3">
        <v>0</v>
      </c>
      <c r="J341" s="3">
        <v>0</v>
      </c>
      <c r="K341" s="3">
        <v>0</v>
      </c>
    </row>
    <row r="342" spans="1:11" x14ac:dyDescent="0.25">
      <c r="A342" s="5" t="s">
        <v>3812</v>
      </c>
      <c r="B342" s="5" t="s">
        <v>4265</v>
      </c>
      <c r="C342" s="12">
        <f>IFERROR(VLOOKUP(UPPER(CONCATENATE($B342," - ",$A342)),'[1]Segurados Civis'!$A$5:$H$2142,6,FALSE),"")</f>
        <v>260</v>
      </c>
      <c r="D342" s="12">
        <f>IFERROR(VLOOKUP(UPPER(CONCATENATE($B342," - ",$A342)),'[1]Segurados Civis'!$A$5:$H$2142,7,FALSE),"")</f>
        <v>54</v>
      </c>
      <c r="E342" s="12">
        <f>IFERROR(VLOOKUP(UPPER(CONCATENATE($B342," - ",$A342)),'[1]Segurados Civis'!$A$5:$H$2142,8,FALSE),"")</f>
        <v>9</v>
      </c>
      <c r="F342" s="12">
        <f t="shared" si="5"/>
        <v>323</v>
      </c>
      <c r="G342" s="5" t="s">
        <v>2</v>
      </c>
      <c r="H342" s="3">
        <v>0</v>
      </c>
      <c r="I342" s="3">
        <v>0</v>
      </c>
      <c r="J342" s="3">
        <v>0</v>
      </c>
      <c r="K342" s="3">
        <v>0</v>
      </c>
    </row>
    <row r="343" spans="1:11" x14ac:dyDescent="0.25">
      <c r="A343" s="5" t="s">
        <v>3812</v>
      </c>
      <c r="B343" s="5" t="s">
        <v>3856</v>
      </c>
      <c r="C343" s="12" t="str">
        <f>IFERROR(VLOOKUP(UPPER(CONCATENATE($B343," - ",$A343)),'[1]Segurados Civis'!$A$5:$H$2142,6,FALSE),"")</f>
        <v/>
      </c>
      <c r="D343" s="12" t="str">
        <f>IFERROR(VLOOKUP(UPPER(CONCATENATE($B343," - ",$A343)),'[1]Segurados Civis'!$A$5:$H$2142,7,FALSE),"")</f>
        <v/>
      </c>
      <c r="E343" s="12" t="str">
        <f>IFERROR(VLOOKUP(UPPER(CONCATENATE($B343," - ",$A343)),'[1]Segurados Civis'!$A$5:$H$2142,8,FALSE),"")</f>
        <v/>
      </c>
      <c r="F343" s="12" t="str">
        <f t="shared" si="5"/>
        <v/>
      </c>
      <c r="G343" s="5" t="s">
        <v>4</v>
      </c>
      <c r="H343" s="3">
        <v>0</v>
      </c>
      <c r="I343" s="3">
        <v>0</v>
      </c>
      <c r="J343" s="3">
        <v>0</v>
      </c>
      <c r="K343" s="3">
        <v>0</v>
      </c>
    </row>
    <row r="344" spans="1:11" x14ac:dyDescent="0.25">
      <c r="A344" s="5" t="s">
        <v>3812</v>
      </c>
      <c r="B344" s="5" t="s">
        <v>4065</v>
      </c>
      <c r="C344" s="12">
        <f>IFERROR(VLOOKUP(UPPER(CONCATENATE($B344," - ",$A344)),'[1]Segurados Civis'!$A$5:$H$2142,6,FALSE),"")</f>
        <v>345</v>
      </c>
      <c r="D344" s="12">
        <f>IFERROR(VLOOKUP(UPPER(CONCATENATE($B344," - ",$A344)),'[1]Segurados Civis'!$A$5:$H$2142,7,FALSE),"")</f>
        <v>76</v>
      </c>
      <c r="E344" s="12">
        <f>IFERROR(VLOOKUP(UPPER(CONCATENATE($B344," - ",$A344)),'[1]Segurados Civis'!$A$5:$H$2142,8,FALSE),"")</f>
        <v>13</v>
      </c>
      <c r="F344" s="12">
        <f t="shared" si="5"/>
        <v>434</v>
      </c>
      <c r="G344" s="5" t="s">
        <v>2</v>
      </c>
      <c r="H344" s="3">
        <v>1</v>
      </c>
      <c r="I344" s="3">
        <v>0</v>
      </c>
      <c r="J344" s="3">
        <v>0</v>
      </c>
      <c r="K344" s="3">
        <v>0</v>
      </c>
    </row>
    <row r="345" spans="1:11" x14ac:dyDescent="0.25">
      <c r="A345" s="5" t="s">
        <v>3812</v>
      </c>
      <c r="B345" s="5" t="s">
        <v>4221</v>
      </c>
      <c r="C345" s="12">
        <f>IFERROR(VLOOKUP(UPPER(CONCATENATE($B345," - ",$A345)),'[1]Segurados Civis'!$A$5:$H$2142,6,FALSE),"")</f>
        <v>142</v>
      </c>
      <c r="D345" s="12">
        <f>IFERROR(VLOOKUP(UPPER(CONCATENATE($B345," - ",$A345)),'[1]Segurados Civis'!$A$5:$H$2142,7,FALSE),"")</f>
        <v>44</v>
      </c>
      <c r="E345" s="12">
        <f>IFERROR(VLOOKUP(UPPER(CONCATENATE($B345," - ",$A345)),'[1]Segurados Civis'!$A$5:$H$2142,8,FALSE),"")</f>
        <v>3</v>
      </c>
      <c r="F345" s="12">
        <f t="shared" si="5"/>
        <v>189</v>
      </c>
      <c r="G345" s="5" t="s">
        <v>2</v>
      </c>
      <c r="H345" s="3">
        <v>0</v>
      </c>
      <c r="I345" s="3">
        <v>0</v>
      </c>
      <c r="J345" s="3">
        <v>0</v>
      </c>
      <c r="K345" s="3">
        <v>0</v>
      </c>
    </row>
    <row r="346" spans="1:11" x14ac:dyDescent="0.25">
      <c r="A346" s="5" t="s">
        <v>3812</v>
      </c>
      <c r="B346" s="5" t="s">
        <v>4266</v>
      </c>
      <c r="C346" s="12">
        <f>IFERROR(VLOOKUP(UPPER(CONCATENATE($B346," - ",$A346)),'[1]Segurados Civis'!$A$5:$H$2142,6,FALSE),"")</f>
        <v>3976</v>
      </c>
      <c r="D346" s="12">
        <f>IFERROR(VLOOKUP(UPPER(CONCATENATE($B346," - ",$A346)),'[1]Segurados Civis'!$A$5:$H$2142,7,FALSE),"")</f>
        <v>776</v>
      </c>
      <c r="E346" s="12">
        <f>IFERROR(VLOOKUP(UPPER(CONCATENATE($B346," - ",$A346)),'[1]Segurados Civis'!$A$5:$H$2142,8,FALSE),"")</f>
        <v>269</v>
      </c>
      <c r="F346" s="12">
        <f t="shared" si="5"/>
        <v>5021</v>
      </c>
      <c r="G346" s="5" t="s">
        <v>2</v>
      </c>
      <c r="H346" s="3">
        <v>0</v>
      </c>
      <c r="I346" s="3">
        <v>0</v>
      </c>
      <c r="J346" s="3">
        <v>0</v>
      </c>
      <c r="K346" s="3">
        <v>0</v>
      </c>
    </row>
    <row r="347" spans="1:11" x14ac:dyDescent="0.25">
      <c r="A347" s="5" t="s">
        <v>3812</v>
      </c>
      <c r="B347" s="5" t="s">
        <v>4032</v>
      </c>
      <c r="C347" s="12" t="str">
        <f>IFERROR(VLOOKUP(UPPER(CONCATENATE($B347," - ",$A347)),'[1]Segurados Civis'!$A$5:$H$2142,6,FALSE),"")</f>
        <v/>
      </c>
      <c r="D347" s="12" t="str">
        <f>IFERROR(VLOOKUP(UPPER(CONCATENATE($B347," - ",$A347)),'[1]Segurados Civis'!$A$5:$H$2142,7,FALSE),"")</f>
        <v/>
      </c>
      <c r="E347" s="12" t="str">
        <f>IFERROR(VLOOKUP(UPPER(CONCATENATE($B347," - ",$A347)),'[1]Segurados Civis'!$A$5:$H$2142,8,FALSE),"")</f>
        <v/>
      </c>
      <c r="F347" s="12" t="str">
        <f t="shared" si="5"/>
        <v/>
      </c>
      <c r="G347" s="5" t="s">
        <v>4</v>
      </c>
      <c r="H347" s="3">
        <v>0</v>
      </c>
      <c r="I347" s="3">
        <v>0</v>
      </c>
      <c r="J347" s="3">
        <v>0</v>
      </c>
      <c r="K347" s="3">
        <v>0</v>
      </c>
    </row>
    <row r="348" spans="1:11" x14ac:dyDescent="0.25">
      <c r="A348" s="5" t="s">
        <v>3812</v>
      </c>
      <c r="B348" s="5" t="s">
        <v>4060</v>
      </c>
      <c r="C348" s="12">
        <f>IFERROR(VLOOKUP(UPPER(CONCATENATE($B348," - ",$A348)),'[1]Segurados Civis'!$A$5:$H$2142,6,FALSE),"")</f>
        <v>137</v>
      </c>
      <c r="D348" s="12">
        <f>IFERROR(VLOOKUP(UPPER(CONCATENATE($B348," - ",$A348)),'[1]Segurados Civis'!$A$5:$H$2142,7,FALSE),"")</f>
        <v>29</v>
      </c>
      <c r="E348" s="12">
        <f>IFERROR(VLOOKUP(UPPER(CONCATENATE($B348," - ",$A348)),'[1]Segurados Civis'!$A$5:$H$2142,8,FALSE),"")</f>
        <v>11</v>
      </c>
      <c r="F348" s="12">
        <f t="shared" si="5"/>
        <v>177</v>
      </c>
      <c r="G348" s="5" t="s">
        <v>2</v>
      </c>
      <c r="H348" s="3">
        <v>0</v>
      </c>
      <c r="I348" s="3">
        <v>0</v>
      </c>
      <c r="J348" s="3">
        <v>0</v>
      </c>
      <c r="K348" s="3">
        <v>0</v>
      </c>
    </row>
    <row r="349" spans="1:11" x14ac:dyDescent="0.25">
      <c r="A349" s="5" t="s">
        <v>3812</v>
      </c>
      <c r="B349" s="5" t="s">
        <v>4127</v>
      </c>
      <c r="C349" s="12">
        <f>IFERROR(VLOOKUP(UPPER(CONCATENATE($B349," - ",$A349)),'[1]Segurados Civis'!$A$5:$H$2142,6,FALSE),"")</f>
        <v>200</v>
      </c>
      <c r="D349" s="12">
        <f>IFERROR(VLOOKUP(UPPER(CONCATENATE($B349," - ",$A349)),'[1]Segurados Civis'!$A$5:$H$2142,7,FALSE),"")</f>
        <v>37</v>
      </c>
      <c r="E349" s="12">
        <f>IFERROR(VLOOKUP(UPPER(CONCATENATE($B349," - ",$A349)),'[1]Segurados Civis'!$A$5:$H$2142,8,FALSE),"")</f>
        <v>10</v>
      </c>
      <c r="F349" s="12">
        <f t="shared" si="5"/>
        <v>247</v>
      </c>
      <c r="G349" s="5" t="s">
        <v>2</v>
      </c>
      <c r="H349" s="3">
        <v>0</v>
      </c>
      <c r="I349" s="3">
        <v>0</v>
      </c>
      <c r="J349" s="3">
        <v>0</v>
      </c>
      <c r="K349" s="3">
        <v>0</v>
      </c>
    </row>
    <row r="350" spans="1:11" x14ac:dyDescent="0.25">
      <c r="A350" s="5" t="s">
        <v>3812</v>
      </c>
      <c r="B350" s="5" t="s">
        <v>3962</v>
      </c>
      <c r="C350" s="12" t="str">
        <f>IFERROR(VLOOKUP(UPPER(CONCATENATE($B350," - ",$A350)),'[1]Segurados Civis'!$A$5:$H$2142,6,FALSE),"")</f>
        <v/>
      </c>
      <c r="D350" s="12" t="str">
        <f>IFERROR(VLOOKUP(UPPER(CONCATENATE($B350," - ",$A350)),'[1]Segurados Civis'!$A$5:$H$2142,7,FALSE),"")</f>
        <v/>
      </c>
      <c r="E350" s="12" t="str">
        <f>IFERROR(VLOOKUP(UPPER(CONCATENATE($B350," - ",$A350)),'[1]Segurados Civis'!$A$5:$H$2142,8,FALSE),"")</f>
        <v/>
      </c>
      <c r="F350" s="12" t="str">
        <f t="shared" si="5"/>
        <v/>
      </c>
      <c r="G350" s="5" t="s">
        <v>4</v>
      </c>
      <c r="H350" s="3">
        <v>0</v>
      </c>
      <c r="I350" s="3">
        <v>0</v>
      </c>
      <c r="J350" s="3">
        <v>0</v>
      </c>
      <c r="K350" s="3">
        <v>0</v>
      </c>
    </row>
    <row r="351" spans="1:11" x14ac:dyDescent="0.25">
      <c r="A351" s="5" t="s">
        <v>3812</v>
      </c>
      <c r="B351" s="5" t="s">
        <v>4166</v>
      </c>
      <c r="C351" s="12">
        <f>IFERROR(VLOOKUP(UPPER(CONCATENATE($B351," - ",$A351)),'[1]Segurados Civis'!$A$5:$H$2142,6,FALSE),"")</f>
        <v>137</v>
      </c>
      <c r="D351" s="12">
        <f>IFERROR(VLOOKUP(UPPER(CONCATENATE($B351," - ",$A351)),'[1]Segurados Civis'!$A$5:$H$2142,7,FALSE),"")</f>
        <v>9</v>
      </c>
      <c r="E351" s="12">
        <f>IFERROR(VLOOKUP(UPPER(CONCATENATE($B351," - ",$A351)),'[1]Segurados Civis'!$A$5:$H$2142,8,FALSE),"")</f>
        <v>2</v>
      </c>
      <c r="F351" s="12">
        <f t="shared" si="5"/>
        <v>148</v>
      </c>
      <c r="G351" s="5" t="s">
        <v>2</v>
      </c>
      <c r="H351" s="3">
        <v>0</v>
      </c>
      <c r="I351" s="3">
        <v>0</v>
      </c>
      <c r="J351" s="3">
        <v>0</v>
      </c>
      <c r="K351" s="3">
        <v>0</v>
      </c>
    </row>
    <row r="352" spans="1:11" x14ac:dyDescent="0.25">
      <c r="A352" s="5" t="s">
        <v>3812</v>
      </c>
      <c r="B352" s="5" t="s">
        <v>3884</v>
      </c>
      <c r="C352" s="12" t="str">
        <f>IFERROR(VLOOKUP(UPPER(CONCATENATE($B352," - ",$A352)),'[1]Segurados Civis'!$A$5:$H$2142,6,FALSE),"")</f>
        <v/>
      </c>
      <c r="D352" s="12" t="str">
        <f>IFERROR(VLOOKUP(UPPER(CONCATENATE($B352," - ",$A352)),'[1]Segurados Civis'!$A$5:$H$2142,7,FALSE),"")</f>
        <v/>
      </c>
      <c r="E352" s="12" t="str">
        <f>IFERROR(VLOOKUP(UPPER(CONCATENATE($B352," - ",$A352)),'[1]Segurados Civis'!$A$5:$H$2142,8,FALSE),"")</f>
        <v/>
      </c>
      <c r="F352" s="12" t="str">
        <f t="shared" si="5"/>
        <v/>
      </c>
      <c r="G352" s="5" t="s">
        <v>4</v>
      </c>
      <c r="H352" s="3">
        <v>0</v>
      </c>
      <c r="I352" s="3">
        <v>0</v>
      </c>
      <c r="J352" s="3">
        <v>0</v>
      </c>
      <c r="K352" s="3">
        <v>0</v>
      </c>
    </row>
    <row r="353" spans="1:11" x14ac:dyDescent="0.25">
      <c r="A353" s="5" t="s">
        <v>3812</v>
      </c>
      <c r="B353" s="5" t="s">
        <v>4120</v>
      </c>
      <c r="C353" s="12">
        <f>IFERROR(VLOOKUP(UPPER(CONCATENATE($B353," - ",$A353)),'[1]Segurados Civis'!$A$5:$H$2142,6,FALSE),"")</f>
        <v>229</v>
      </c>
      <c r="D353" s="12">
        <f>IFERROR(VLOOKUP(UPPER(CONCATENATE($B353," - ",$A353)),'[1]Segurados Civis'!$A$5:$H$2142,7,FALSE),"")</f>
        <v>38</v>
      </c>
      <c r="E353" s="12">
        <f>IFERROR(VLOOKUP(UPPER(CONCATENATE($B353," - ",$A353)),'[1]Segurados Civis'!$A$5:$H$2142,8,FALSE),"")</f>
        <v>15</v>
      </c>
      <c r="F353" s="12">
        <f t="shared" si="5"/>
        <v>282</v>
      </c>
      <c r="G353" s="5" t="s">
        <v>2</v>
      </c>
      <c r="H353" s="3">
        <v>0</v>
      </c>
      <c r="I353" s="3">
        <v>0</v>
      </c>
      <c r="J353" s="3">
        <v>0</v>
      </c>
      <c r="K353" s="3">
        <v>0</v>
      </c>
    </row>
    <row r="354" spans="1:11" x14ac:dyDescent="0.25">
      <c r="A354" s="5" t="s">
        <v>3812</v>
      </c>
      <c r="B354" s="5" t="s">
        <v>3947</v>
      </c>
      <c r="C354" s="12">
        <f>IFERROR(VLOOKUP(UPPER(CONCATENATE($B354," - ",$A354)),'[1]Segurados Civis'!$A$5:$H$2142,6,FALSE),"")</f>
        <v>106</v>
      </c>
      <c r="D354" s="12">
        <f>IFERROR(VLOOKUP(UPPER(CONCATENATE($B354," - ",$A354)),'[1]Segurados Civis'!$A$5:$H$2142,7,FALSE),"")</f>
        <v>27</v>
      </c>
      <c r="E354" s="12">
        <f>IFERROR(VLOOKUP(UPPER(CONCATENATE($B354," - ",$A354)),'[1]Segurados Civis'!$A$5:$H$2142,8,FALSE),"")</f>
        <v>2</v>
      </c>
      <c r="F354" s="12">
        <f t="shared" si="5"/>
        <v>135</v>
      </c>
      <c r="G354" s="5" t="s">
        <v>2</v>
      </c>
      <c r="H354" s="3">
        <v>0</v>
      </c>
      <c r="I354" s="3">
        <v>0</v>
      </c>
      <c r="J354" s="3">
        <v>0</v>
      </c>
      <c r="K354" s="3">
        <v>0</v>
      </c>
    </row>
    <row r="355" spans="1:11" x14ac:dyDescent="0.25">
      <c r="A355" s="5" t="s">
        <v>3812</v>
      </c>
      <c r="B355" s="5" t="s">
        <v>4129</v>
      </c>
      <c r="C355" s="12">
        <f>IFERROR(VLOOKUP(UPPER(CONCATENATE($B355," - ",$A355)),'[1]Segurados Civis'!$A$5:$H$2142,6,FALSE),"")</f>
        <v>179</v>
      </c>
      <c r="D355" s="12">
        <f>IFERROR(VLOOKUP(UPPER(CONCATENATE($B355," - ",$A355)),'[1]Segurados Civis'!$A$5:$H$2142,7,FALSE),"")</f>
        <v>87</v>
      </c>
      <c r="E355" s="12">
        <f>IFERROR(VLOOKUP(UPPER(CONCATENATE($B355," - ",$A355)),'[1]Segurados Civis'!$A$5:$H$2142,8,FALSE),"")</f>
        <v>16</v>
      </c>
      <c r="F355" s="12">
        <f t="shared" si="5"/>
        <v>282</v>
      </c>
      <c r="G355" s="5" t="s">
        <v>2</v>
      </c>
      <c r="H355" s="3">
        <v>1</v>
      </c>
      <c r="I355" s="3">
        <v>0</v>
      </c>
      <c r="J355" s="3">
        <v>0</v>
      </c>
      <c r="K355" s="3">
        <v>0</v>
      </c>
    </row>
    <row r="356" spans="1:11" x14ac:dyDescent="0.25">
      <c r="A356" s="5" t="s">
        <v>3812</v>
      </c>
      <c r="B356" s="5" t="s">
        <v>3864</v>
      </c>
      <c r="C356" s="12">
        <f>IFERROR(VLOOKUP(UPPER(CONCATENATE($B356," - ",$A356)),'[1]Segurados Civis'!$A$5:$H$2142,6,FALSE),"")</f>
        <v>780</v>
      </c>
      <c r="D356" s="12">
        <f>IFERROR(VLOOKUP(UPPER(CONCATENATE($B356," - ",$A356)),'[1]Segurados Civis'!$A$5:$H$2142,7,FALSE),"")</f>
        <v>395</v>
      </c>
      <c r="E356" s="12">
        <f>IFERROR(VLOOKUP(UPPER(CONCATENATE($B356," - ",$A356)),'[1]Segurados Civis'!$A$5:$H$2142,8,FALSE),"")</f>
        <v>85</v>
      </c>
      <c r="F356" s="12">
        <f t="shared" si="5"/>
        <v>1260</v>
      </c>
      <c r="G356" s="5" t="s">
        <v>2</v>
      </c>
      <c r="H356" s="3">
        <v>0</v>
      </c>
      <c r="I356" s="3">
        <v>0</v>
      </c>
      <c r="J356" s="3">
        <v>0</v>
      </c>
      <c r="K356" s="3">
        <v>0</v>
      </c>
    </row>
    <row r="357" spans="1:11" x14ac:dyDescent="0.25">
      <c r="A357" s="5" t="s">
        <v>3812</v>
      </c>
      <c r="B357" s="5" t="s">
        <v>3907</v>
      </c>
      <c r="C357" s="12">
        <f>IFERROR(VLOOKUP(UPPER(CONCATENATE($B357," - ",$A357)),'[1]Segurados Civis'!$A$5:$H$2142,6,FALSE),"")</f>
        <v>119</v>
      </c>
      <c r="D357" s="12">
        <f>IFERROR(VLOOKUP(UPPER(CONCATENATE($B357," - ",$A357)),'[1]Segurados Civis'!$A$5:$H$2142,7,FALSE),"")</f>
        <v>10</v>
      </c>
      <c r="E357" s="12">
        <f>IFERROR(VLOOKUP(UPPER(CONCATENATE($B357," - ",$A357)),'[1]Segurados Civis'!$A$5:$H$2142,8,FALSE),"")</f>
        <v>6</v>
      </c>
      <c r="F357" s="12">
        <f t="shared" si="5"/>
        <v>135</v>
      </c>
      <c r="G357" s="5" t="s">
        <v>2</v>
      </c>
      <c r="H357" s="3">
        <v>1</v>
      </c>
      <c r="I357" s="3">
        <v>0</v>
      </c>
      <c r="J357" s="3">
        <v>1</v>
      </c>
      <c r="K357" s="3">
        <v>0</v>
      </c>
    </row>
    <row r="358" spans="1:11" x14ac:dyDescent="0.25">
      <c r="A358" s="5" t="s">
        <v>3812</v>
      </c>
      <c r="B358" s="5" t="s">
        <v>4106</v>
      </c>
      <c r="C358" s="12">
        <f>IFERROR(VLOOKUP(UPPER(CONCATENATE($B358," - ",$A358)),'[1]Segurados Civis'!$A$5:$H$2142,6,FALSE),"")</f>
        <v>115</v>
      </c>
      <c r="D358" s="12">
        <f>IFERROR(VLOOKUP(UPPER(CONCATENATE($B358," - ",$A358)),'[1]Segurados Civis'!$A$5:$H$2142,7,FALSE),"")</f>
        <v>54</v>
      </c>
      <c r="E358" s="12">
        <f>IFERROR(VLOOKUP(UPPER(CONCATENATE($B358," - ",$A358)),'[1]Segurados Civis'!$A$5:$H$2142,8,FALSE),"")</f>
        <v>10</v>
      </c>
      <c r="F358" s="12">
        <f t="shared" si="5"/>
        <v>179</v>
      </c>
      <c r="G358" s="5" t="s">
        <v>2</v>
      </c>
      <c r="H358" s="3">
        <v>1</v>
      </c>
      <c r="I358" s="3">
        <v>0</v>
      </c>
      <c r="J358" s="3">
        <v>0</v>
      </c>
      <c r="K358" s="3">
        <v>0</v>
      </c>
    </row>
    <row r="359" spans="1:11" x14ac:dyDescent="0.25">
      <c r="A359" s="5" t="s">
        <v>3812</v>
      </c>
      <c r="B359" s="5" t="s">
        <v>4121</v>
      </c>
      <c r="C359" s="12">
        <f>IFERROR(VLOOKUP(UPPER(CONCATENATE($B359," - ",$A359)),'[1]Segurados Civis'!$A$5:$H$2142,6,FALSE),"")</f>
        <v>339</v>
      </c>
      <c r="D359" s="12">
        <f>IFERROR(VLOOKUP(UPPER(CONCATENATE($B359," - ",$A359)),'[1]Segurados Civis'!$A$5:$H$2142,7,FALSE),"")</f>
        <v>115</v>
      </c>
      <c r="E359" s="12">
        <f>IFERROR(VLOOKUP(UPPER(CONCATENATE($B359," - ",$A359)),'[1]Segurados Civis'!$A$5:$H$2142,8,FALSE),"")</f>
        <v>35</v>
      </c>
      <c r="F359" s="12">
        <f t="shared" si="5"/>
        <v>489</v>
      </c>
      <c r="G359" s="5" t="s">
        <v>2</v>
      </c>
      <c r="H359" s="3">
        <v>0</v>
      </c>
      <c r="I359" s="3">
        <v>0</v>
      </c>
      <c r="J359" s="3">
        <v>0</v>
      </c>
      <c r="K359" s="3">
        <v>0</v>
      </c>
    </row>
    <row r="360" spans="1:11" x14ac:dyDescent="0.25">
      <c r="A360" s="5" t="s">
        <v>3812</v>
      </c>
      <c r="B360" s="5" t="s">
        <v>3965</v>
      </c>
      <c r="C360" s="12">
        <f>IFERROR(VLOOKUP(UPPER(CONCATENATE($B360," - ",$A360)),'[1]Segurados Civis'!$A$5:$H$2142,6,FALSE),"")</f>
        <v>126</v>
      </c>
      <c r="D360" s="12">
        <f>IFERROR(VLOOKUP(UPPER(CONCATENATE($B360," - ",$A360)),'[1]Segurados Civis'!$A$5:$H$2142,7,FALSE),"")</f>
        <v>24</v>
      </c>
      <c r="E360" s="12">
        <f>IFERROR(VLOOKUP(UPPER(CONCATENATE($B360," - ",$A360)),'[1]Segurados Civis'!$A$5:$H$2142,8,FALSE),"")</f>
        <v>8</v>
      </c>
      <c r="F360" s="12">
        <f t="shared" si="5"/>
        <v>158</v>
      </c>
      <c r="G360" s="5" t="s">
        <v>2</v>
      </c>
      <c r="H360" s="3">
        <v>0</v>
      </c>
      <c r="I360" s="3">
        <v>0</v>
      </c>
      <c r="J360" s="3">
        <v>0</v>
      </c>
      <c r="K360" s="3">
        <v>0</v>
      </c>
    </row>
    <row r="361" spans="1:11" x14ac:dyDescent="0.25">
      <c r="A361" s="5" t="s">
        <v>3812</v>
      </c>
      <c r="B361" s="5" t="s">
        <v>3975</v>
      </c>
      <c r="C361" s="12">
        <f>IFERROR(VLOOKUP(UPPER(CONCATENATE($B361," - ",$A361)),'[1]Segurados Civis'!$A$5:$H$2142,6,FALSE),"")</f>
        <v>259</v>
      </c>
      <c r="D361" s="12">
        <f>IFERROR(VLOOKUP(UPPER(CONCATENATE($B361," - ",$A361)),'[1]Segurados Civis'!$A$5:$H$2142,7,FALSE),"")</f>
        <v>51</v>
      </c>
      <c r="E361" s="12">
        <f>IFERROR(VLOOKUP(UPPER(CONCATENATE($B361," - ",$A361)),'[1]Segurados Civis'!$A$5:$H$2142,8,FALSE),"")</f>
        <v>29</v>
      </c>
      <c r="F361" s="12">
        <f t="shared" si="5"/>
        <v>339</v>
      </c>
      <c r="G361" s="5" t="s">
        <v>2</v>
      </c>
      <c r="H361" s="3">
        <v>0</v>
      </c>
      <c r="I361" s="3">
        <v>0</v>
      </c>
      <c r="J361" s="3">
        <v>0</v>
      </c>
      <c r="K361" s="3">
        <v>0</v>
      </c>
    </row>
    <row r="362" spans="1:11" x14ac:dyDescent="0.25">
      <c r="A362" s="5" t="s">
        <v>3812</v>
      </c>
      <c r="B362" s="5" t="s">
        <v>3960</v>
      </c>
      <c r="C362" s="12">
        <f>IFERROR(VLOOKUP(UPPER(CONCATENATE($B362," - ",$A362)),'[1]Segurados Civis'!$A$5:$H$2142,6,FALSE),"")</f>
        <v>406</v>
      </c>
      <c r="D362" s="12">
        <f>IFERROR(VLOOKUP(UPPER(CONCATENATE($B362," - ",$A362)),'[1]Segurados Civis'!$A$5:$H$2142,7,FALSE),"")</f>
        <v>110</v>
      </c>
      <c r="E362" s="12">
        <f>IFERROR(VLOOKUP(UPPER(CONCATENATE($B362," - ",$A362)),'[1]Segurados Civis'!$A$5:$H$2142,8,FALSE),"")</f>
        <v>10</v>
      </c>
      <c r="F362" s="12">
        <f t="shared" si="5"/>
        <v>526</v>
      </c>
      <c r="G362" s="5" t="s">
        <v>2</v>
      </c>
      <c r="H362" s="3">
        <v>0</v>
      </c>
      <c r="I362" s="3">
        <v>0</v>
      </c>
      <c r="J362" s="3">
        <v>0</v>
      </c>
      <c r="K362" s="3">
        <v>0</v>
      </c>
    </row>
    <row r="363" spans="1:11" x14ac:dyDescent="0.25">
      <c r="A363" s="5" t="s">
        <v>3812</v>
      </c>
      <c r="B363" s="5" t="s">
        <v>4233</v>
      </c>
      <c r="C363" s="12">
        <f>IFERROR(VLOOKUP(UPPER(CONCATENATE($B363," - ",$A363)),'[1]Segurados Civis'!$A$5:$H$2142,6,FALSE),"")</f>
        <v>364</v>
      </c>
      <c r="D363" s="12">
        <f>IFERROR(VLOOKUP(UPPER(CONCATENATE($B363," - ",$A363)),'[1]Segurados Civis'!$A$5:$H$2142,7,FALSE),"")</f>
        <v>116</v>
      </c>
      <c r="E363" s="12">
        <f>IFERROR(VLOOKUP(UPPER(CONCATENATE($B363," - ",$A363)),'[1]Segurados Civis'!$A$5:$H$2142,8,FALSE),"")</f>
        <v>31</v>
      </c>
      <c r="F363" s="12">
        <f t="shared" si="5"/>
        <v>511</v>
      </c>
      <c r="G363" s="5" t="s">
        <v>2</v>
      </c>
      <c r="H363" s="3">
        <v>1</v>
      </c>
      <c r="I363" s="3">
        <v>0</v>
      </c>
      <c r="J363" s="3">
        <v>0</v>
      </c>
      <c r="K363" s="3">
        <v>0</v>
      </c>
    </row>
    <row r="364" spans="1:11" x14ac:dyDescent="0.25">
      <c r="A364" s="5" t="s">
        <v>3812</v>
      </c>
      <c r="B364" s="5" t="s">
        <v>3834</v>
      </c>
      <c r="C364" s="12" t="str">
        <f>IFERROR(VLOOKUP(UPPER(CONCATENATE($B364," - ",$A364)),'[1]Segurados Civis'!$A$5:$H$2142,6,FALSE),"")</f>
        <v/>
      </c>
      <c r="D364" s="12" t="str">
        <f>IFERROR(VLOOKUP(UPPER(CONCATENATE($B364," - ",$A364)),'[1]Segurados Civis'!$A$5:$H$2142,7,FALSE),"")</f>
        <v/>
      </c>
      <c r="E364" s="12" t="str">
        <f>IFERROR(VLOOKUP(UPPER(CONCATENATE($B364," - ",$A364)),'[1]Segurados Civis'!$A$5:$H$2142,8,FALSE),"")</f>
        <v/>
      </c>
      <c r="F364" s="12" t="str">
        <f t="shared" si="5"/>
        <v/>
      </c>
      <c r="G364" s="5" t="s">
        <v>4</v>
      </c>
      <c r="H364" s="3">
        <v>0</v>
      </c>
      <c r="I364" s="3">
        <v>0</v>
      </c>
      <c r="J364" s="3">
        <v>0</v>
      </c>
      <c r="K364" s="3">
        <v>0</v>
      </c>
    </row>
    <row r="365" spans="1:11" x14ac:dyDescent="0.25">
      <c r="A365" s="5" t="s">
        <v>3812</v>
      </c>
      <c r="B365" s="5" t="s">
        <v>3885</v>
      </c>
      <c r="C365" s="12" t="str">
        <f>IFERROR(VLOOKUP(UPPER(CONCATENATE($B365," - ",$A365)),'[1]Segurados Civis'!$A$5:$H$2142,6,FALSE),"")</f>
        <v/>
      </c>
      <c r="D365" s="12" t="str">
        <f>IFERROR(VLOOKUP(UPPER(CONCATENATE($B365," - ",$A365)),'[1]Segurados Civis'!$A$5:$H$2142,7,FALSE),"")</f>
        <v/>
      </c>
      <c r="E365" s="12" t="str">
        <f>IFERROR(VLOOKUP(UPPER(CONCATENATE($B365," - ",$A365)),'[1]Segurados Civis'!$A$5:$H$2142,8,FALSE),"")</f>
        <v/>
      </c>
      <c r="F365" s="12" t="str">
        <f t="shared" si="5"/>
        <v/>
      </c>
      <c r="G365" s="5" t="s">
        <v>4</v>
      </c>
      <c r="H365" s="3">
        <v>0</v>
      </c>
      <c r="I365" s="3">
        <v>0</v>
      </c>
      <c r="J365" s="3">
        <v>0</v>
      </c>
      <c r="K365" s="3">
        <v>0</v>
      </c>
    </row>
    <row r="366" spans="1:11" x14ac:dyDescent="0.25">
      <c r="A366" s="5" t="s">
        <v>3812</v>
      </c>
      <c r="B366" s="5" t="s">
        <v>4072</v>
      </c>
      <c r="C366" s="12" t="str">
        <f>IFERROR(VLOOKUP(UPPER(CONCATENATE($B366," - ",$A366)),'[1]Segurados Civis'!$A$5:$H$2142,6,FALSE),"")</f>
        <v/>
      </c>
      <c r="D366" s="12" t="str">
        <f>IFERROR(VLOOKUP(UPPER(CONCATENATE($B366," - ",$A366)),'[1]Segurados Civis'!$A$5:$H$2142,7,FALSE),"")</f>
        <v/>
      </c>
      <c r="E366" s="12" t="str">
        <f>IFERROR(VLOOKUP(UPPER(CONCATENATE($B366," - ",$A366)),'[1]Segurados Civis'!$A$5:$H$2142,8,FALSE),"")</f>
        <v/>
      </c>
      <c r="F366" s="12" t="str">
        <f t="shared" si="5"/>
        <v/>
      </c>
      <c r="G366" s="5" t="s">
        <v>4</v>
      </c>
      <c r="H366" s="3">
        <v>0</v>
      </c>
      <c r="I366" s="3">
        <v>0</v>
      </c>
      <c r="J366" s="3">
        <v>0</v>
      </c>
      <c r="K366" s="3">
        <v>0</v>
      </c>
    </row>
    <row r="367" spans="1:11" x14ac:dyDescent="0.25">
      <c r="A367" s="5" t="s">
        <v>3812</v>
      </c>
      <c r="B367" s="5" t="s">
        <v>4206</v>
      </c>
      <c r="C367" s="12" t="str">
        <f>IFERROR(VLOOKUP(UPPER(CONCATENATE($B367," - ",$A367)),'[1]Segurados Civis'!$A$5:$H$2142,6,FALSE),"")</f>
        <v/>
      </c>
      <c r="D367" s="12" t="str">
        <f>IFERROR(VLOOKUP(UPPER(CONCATENATE($B367," - ",$A367)),'[1]Segurados Civis'!$A$5:$H$2142,7,FALSE),"")</f>
        <v/>
      </c>
      <c r="E367" s="12" t="str">
        <f>IFERROR(VLOOKUP(UPPER(CONCATENATE($B367," - ",$A367)),'[1]Segurados Civis'!$A$5:$H$2142,8,FALSE),"")</f>
        <v/>
      </c>
      <c r="F367" s="12" t="str">
        <f t="shared" si="5"/>
        <v/>
      </c>
      <c r="G367" s="5" t="s">
        <v>4</v>
      </c>
      <c r="H367" s="3">
        <v>0</v>
      </c>
      <c r="I367" s="3">
        <v>0</v>
      </c>
      <c r="J367" s="3">
        <v>0</v>
      </c>
      <c r="K367" s="3">
        <v>0</v>
      </c>
    </row>
    <row r="368" spans="1:11" x14ac:dyDescent="0.25">
      <c r="A368" s="5" t="s">
        <v>3812</v>
      </c>
      <c r="B368" s="5" t="s">
        <v>3654</v>
      </c>
      <c r="C368" s="12">
        <f>IFERROR(VLOOKUP(UPPER(CONCATENATE($B368," - ",$A368)),'[1]Segurados Civis'!$A$5:$H$2142,6,FALSE),"")</f>
        <v>3246</v>
      </c>
      <c r="D368" s="12">
        <f>IFERROR(VLOOKUP(UPPER(CONCATENATE($B368," - ",$A368)),'[1]Segurados Civis'!$A$5:$H$2142,7,FALSE),"")</f>
        <v>1612</v>
      </c>
      <c r="E368" s="12">
        <f>IFERROR(VLOOKUP(UPPER(CONCATENATE($B368," - ",$A368)),'[1]Segurados Civis'!$A$5:$H$2142,8,FALSE),"")</f>
        <v>397</v>
      </c>
      <c r="F368" s="12">
        <f t="shared" si="5"/>
        <v>5255</v>
      </c>
      <c r="G368" s="5" t="s">
        <v>2</v>
      </c>
      <c r="H368" s="3">
        <v>0</v>
      </c>
      <c r="I368" s="3">
        <v>0</v>
      </c>
      <c r="J368" s="3">
        <v>0</v>
      </c>
      <c r="K368" s="3">
        <v>0</v>
      </c>
    </row>
    <row r="369" spans="1:11" x14ac:dyDescent="0.25">
      <c r="A369" s="5" t="s">
        <v>3812</v>
      </c>
      <c r="B369" s="5" t="s">
        <v>3981</v>
      </c>
      <c r="C369" s="12">
        <f>IFERROR(VLOOKUP(UPPER(CONCATENATE($B369," - ",$A369)),'[1]Segurados Civis'!$A$5:$H$2142,6,FALSE),"")</f>
        <v>179</v>
      </c>
      <c r="D369" s="12">
        <f>IFERROR(VLOOKUP(UPPER(CONCATENATE($B369," - ",$A369)),'[1]Segurados Civis'!$A$5:$H$2142,7,FALSE),"")</f>
        <v>0</v>
      </c>
      <c r="E369" s="12">
        <f>IFERROR(VLOOKUP(UPPER(CONCATENATE($B369," - ",$A369)),'[1]Segurados Civis'!$A$5:$H$2142,8,FALSE),"")</f>
        <v>11</v>
      </c>
      <c r="F369" s="12">
        <f t="shared" si="5"/>
        <v>190</v>
      </c>
      <c r="G369" s="5" t="s">
        <v>2</v>
      </c>
      <c r="H369" s="3">
        <v>0</v>
      </c>
      <c r="I369" s="3">
        <v>0</v>
      </c>
      <c r="J369" s="3">
        <v>0</v>
      </c>
      <c r="K369" s="3">
        <v>0</v>
      </c>
    </row>
    <row r="370" spans="1:11" x14ac:dyDescent="0.25">
      <c r="A370" s="5" t="s">
        <v>3812</v>
      </c>
      <c r="B370" s="5" t="s">
        <v>3903</v>
      </c>
      <c r="C370" s="12">
        <f>IFERROR(VLOOKUP(UPPER(CONCATENATE($B370," - ",$A370)),'[1]Segurados Civis'!$A$5:$H$2142,6,FALSE),"")</f>
        <v>1714</v>
      </c>
      <c r="D370" s="12">
        <f>IFERROR(VLOOKUP(UPPER(CONCATENATE($B370," - ",$A370)),'[1]Segurados Civis'!$A$5:$H$2142,7,FALSE),"")</f>
        <v>465</v>
      </c>
      <c r="E370" s="12">
        <f>IFERROR(VLOOKUP(UPPER(CONCATENATE($B370," - ",$A370)),'[1]Segurados Civis'!$A$5:$H$2142,8,FALSE),"")</f>
        <v>133</v>
      </c>
      <c r="F370" s="12">
        <f t="shared" si="5"/>
        <v>2312</v>
      </c>
      <c r="G370" s="5" t="s">
        <v>2</v>
      </c>
      <c r="H370" s="3">
        <v>1</v>
      </c>
      <c r="I370" s="3">
        <v>0</v>
      </c>
      <c r="J370" s="3">
        <v>0</v>
      </c>
      <c r="K370" s="3">
        <v>0</v>
      </c>
    </row>
    <row r="371" spans="1:11" x14ac:dyDescent="0.25">
      <c r="A371" s="5" t="s">
        <v>3812</v>
      </c>
      <c r="B371" s="5" t="s">
        <v>3904</v>
      </c>
      <c r="C371" s="12" t="str">
        <f>IFERROR(VLOOKUP(UPPER(CONCATENATE($B371," - ",$A371)),'[1]Segurados Civis'!$A$5:$H$2142,6,FALSE),"")</f>
        <v/>
      </c>
      <c r="D371" s="12" t="str">
        <f>IFERROR(VLOOKUP(UPPER(CONCATENATE($B371," - ",$A371)),'[1]Segurados Civis'!$A$5:$H$2142,7,FALSE),"")</f>
        <v/>
      </c>
      <c r="E371" s="12" t="str">
        <f>IFERROR(VLOOKUP(UPPER(CONCATENATE($B371," - ",$A371)),'[1]Segurados Civis'!$A$5:$H$2142,8,FALSE),"")</f>
        <v/>
      </c>
      <c r="F371" s="12" t="str">
        <f t="shared" si="5"/>
        <v/>
      </c>
      <c r="G371" s="5" t="s">
        <v>4</v>
      </c>
      <c r="H371" s="3">
        <v>0</v>
      </c>
      <c r="I371" s="3">
        <v>0</v>
      </c>
      <c r="J371" s="3">
        <v>0</v>
      </c>
      <c r="K371" s="3">
        <v>0</v>
      </c>
    </row>
    <row r="372" spans="1:11" x14ac:dyDescent="0.25">
      <c r="A372" s="5" t="s">
        <v>3812</v>
      </c>
      <c r="B372" s="5" t="s">
        <v>3840</v>
      </c>
      <c r="C372" s="12">
        <f>IFERROR(VLOOKUP(UPPER(CONCATENATE($B372," - ",$A372)),'[1]Segurados Civis'!$A$5:$H$2142,6,FALSE),"")</f>
        <v>1101</v>
      </c>
      <c r="D372" s="12">
        <f>IFERROR(VLOOKUP(UPPER(CONCATENATE($B372," - ",$A372)),'[1]Segurados Civis'!$A$5:$H$2142,7,FALSE),"")</f>
        <v>286</v>
      </c>
      <c r="E372" s="12">
        <f>IFERROR(VLOOKUP(UPPER(CONCATENATE($B372," - ",$A372)),'[1]Segurados Civis'!$A$5:$H$2142,8,FALSE),"")</f>
        <v>89</v>
      </c>
      <c r="F372" s="12">
        <f t="shared" si="5"/>
        <v>1476</v>
      </c>
      <c r="G372" s="5" t="s">
        <v>2</v>
      </c>
      <c r="H372" s="3">
        <v>0</v>
      </c>
      <c r="I372" s="3">
        <v>0</v>
      </c>
      <c r="J372" s="3">
        <v>0</v>
      </c>
      <c r="K372" s="3">
        <v>0</v>
      </c>
    </row>
    <row r="373" spans="1:11" x14ac:dyDescent="0.25">
      <c r="A373" s="5" t="s">
        <v>3812</v>
      </c>
      <c r="B373" s="5" t="s">
        <v>4033</v>
      </c>
      <c r="C373" s="12">
        <f>IFERROR(VLOOKUP(UPPER(CONCATENATE($B373," - ",$A373)),'[1]Segurados Civis'!$A$5:$H$2142,6,FALSE),"")</f>
        <v>317</v>
      </c>
      <c r="D373" s="12">
        <f>IFERROR(VLOOKUP(UPPER(CONCATENATE($B373," - ",$A373)),'[1]Segurados Civis'!$A$5:$H$2142,7,FALSE),"")</f>
        <v>86</v>
      </c>
      <c r="E373" s="12">
        <f>IFERROR(VLOOKUP(UPPER(CONCATENATE($B373," - ",$A373)),'[1]Segurados Civis'!$A$5:$H$2142,8,FALSE),"")</f>
        <v>13</v>
      </c>
      <c r="F373" s="12">
        <f t="shared" si="5"/>
        <v>416</v>
      </c>
      <c r="G373" s="5" t="s">
        <v>2</v>
      </c>
      <c r="H373" s="3">
        <v>0</v>
      </c>
      <c r="I373" s="3">
        <v>0</v>
      </c>
      <c r="J373" s="3">
        <v>0</v>
      </c>
      <c r="K373" s="3">
        <v>0</v>
      </c>
    </row>
    <row r="374" spans="1:11" x14ac:dyDescent="0.25">
      <c r="A374" s="5" t="s">
        <v>3812</v>
      </c>
      <c r="B374" s="5" t="s">
        <v>4285</v>
      </c>
      <c r="C374" s="12">
        <f>IFERROR(VLOOKUP(UPPER(CONCATENATE($B374," - ",$A374)),'[1]Segurados Civis'!$A$5:$H$2142,6,FALSE),"")</f>
        <v>1367</v>
      </c>
      <c r="D374" s="12">
        <f>IFERROR(VLOOKUP(UPPER(CONCATENATE($B374," - ",$A374)),'[1]Segurados Civis'!$A$5:$H$2142,7,FALSE),"")</f>
        <v>640</v>
      </c>
      <c r="E374" s="12">
        <f>IFERROR(VLOOKUP(UPPER(CONCATENATE($B374," - ",$A374)),'[1]Segurados Civis'!$A$5:$H$2142,8,FALSE),"")</f>
        <v>295</v>
      </c>
      <c r="F374" s="12">
        <f t="shared" si="5"/>
        <v>2302</v>
      </c>
      <c r="G374" s="5" t="s">
        <v>2</v>
      </c>
      <c r="H374" s="3">
        <v>0</v>
      </c>
      <c r="I374" s="3">
        <v>0</v>
      </c>
      <c r="J374" s="3">
        <v>0</v>
      </c>
      <c r="K374" s="3">
        <v>0</v>
      </c>
    </row>
    <row r="375" spans="1:11" x14ac:dyDescent="0.25">
      <c r="A375" s="5" t="s">
        <v>3812</v>
      </c>
      <c r="B375" s="5" t="s">
        <v>3843</v>
      </c>
      <c r="C375" s="12">
        <f>IFERROR(VLOOKUP(UPPER(CONCATENATE($B375," - ",$A375)),'[1]Segurados Civis'!$A$5:$H$2142,6,FALSE),"")</f>
        <v>1078</v>
      </c>
      <c r="D375" s="12">
        <f>IFERROR(VLOOKUP(UPPER(CONCATENATE($B375," - ",$A375)),'[1]Segurados Civis'!$A$5:$H$2142,7,FALSE),"")</f>
        <v>360</v>
      </c>
      <c r="E375" s="12">
        <f>IFERROR(VLOOKUP(UPPER(CONCATENATE($B375," - ",$A375)),'[1]Segurados Civis'!$A$5:$H$2142,8,FALSE),"")</f>
        <v>78</v>
      </c>
      <c r="F375" s="12">
        <f t="shared" si="5"/>
        <v>1516</v>
      </c>
      <c r="G375" s="5" t="s">
        <v>2</v>
      </c>
      <c r="H375" s="3">
        <v>1</v>
      </c>
      <c r="I375" s="3">
        <v>0</v>
      </c>
      <c r="J375" s="3">
        <v>0</v>
      </c>
      <c r="K375" s="3">
        <v>0</v>
      </c>
    </row>
    <row r="376" spans="1:11" x14ac:dyDescent="0.25">
      <c r="A376" s="5" t="s">
        <v>3812</v>
      </c>
      <c r="B376" s="5" t="s">
        <v>4003</v>
      </c>
      <c r="C376" s="12">
        <f>IFERROR(VLOOKUP(UPPER(CONCATENATE($B376," - ",$A376)),'[1]Segurados Civis'!$A$5:$H$2142,6,FALSE),"")</f>
        <v>1153</v>
      </c>
      <c r="D376" s="12">
        <f>IFERROR(VLOOKUP(UPPER(CONCATENATE($B376," - ",$A376)),'[1]Segurados Civis'!$A$5:$H$2142,7,FALSE),"")</f>
        <v>637</v>
      </c>
      <c r="E376" s="12">
        <f>IFERROR(VLOOKUP(UPPER(CONCATENATE($B376," - ",$A376)),'[1]Segurados Civis'!$A$5:$H$2142,8,FALSE),"")</f>
        <v>191</v>
      </c>
      <c r="F376" s="12">
        <f t="shared" si="5"/>
        <v>1981</v>
      </c>
      <c r="G376" s="5" t="s">
        <v>2</v>
      </c>
      <c r="H376" s="3">
        <v>0</v>
      </c>
      <c r="I376" s="3">
        <v>0</v>
      </c>
      <c r="J376" s="3">
        <v>0</v>
      </c>
      <c r="K376" s="3">
        <v>0</v>
      </c>
    </row>
    <row r="377" spans="1:11" x14ac:dyDescent="0.25">
      <c r="A377" s="5" t="s">
        <v>3812</v>
      </c>
      <c r="B377" s="5" t="s">
        <v>4050</v>
      </c>
      <c r="C377" s="12">
        <f>IFERROR(VLOOKUP(UPPER(CONCATENATE($B377," - ",$A377)),'[1]Segurados Civis'!$A$5:$H$2142,6,FALSE),"")</f>
        <v>885</v>
      </c>
      <c r="D377" s="12">
        <f>IFERROR(VLOOKUP(UPPER(CONCATENATE($B377," - ",$A377)),'[1]Segurados Civis'!$A$5:$H$2142,7,FALSE),"")</f>
        <v>315</v>
      </c>
      <c r="E377" s="12">
        <f>IFERROR(VLOOKUP(UPPER(CONCATENATE($B377," - ",$A377)),'[1]Segurados Civis'!$A$5:$H$2142,8,FALSE),"")</f>
        <v>52</v>
      </c>
      <c r="F377" s="12">
        <f t="shared" si="5"/>
        <v>1252</v>
      </c>
      <c r="G377" s="5" t="s">
        <v>2</v>
      </c>
      <c r="H377" s="3">
        <v>1</v>
      </c>
      <c r="I377" s="3">
        <v>0</v>
      </c>
      <c r="J377" s="3">
        <v>0</v>
      </c>
      <c r="K377" s="3">
        <v>0</v>
      </c>
    </row>
    <row r="378" spans="1:11" x14ac:dyDescent="0.25">
      <c r="A378" s="5" t="s">
        <v>3812</v>
      </c>
      <c r="B378" s="5" t="s">
        <v>3966</v>
      </c>
      <c r="C378" s="12">
        <f>IFERROR(VLOOKUP(UPPER(CONCATENATE($B378," - ",$A378)),'[1]Segurados Civis'!$A$5:$H$2142,6,FALSE),"")</f>
        <v>274</v>
      </c>
      <c r="D378" s="12">
        <f>IFERROR(VLOOKUP(UPPER(CONCATENATE($B378," - ",$A378)),'[1]Segurados Civis'!$A$5:$H$2142,7,FALSE),"")</f>
        <v>180</v>
      </c>
      <c r="E378" s="12">
        <f>IFERROR(VLOOKUP(UPPER(CONCATENATE($B378," - ",$A378)),'[1]Segurados Civis'!$A$5:$H$2142,8,FALSE),"")</f>
        <v>29</v>
      </c>
      <c r="F378" s="12">
        <f t="shared" si="5"/>
        <v>483</v>
      </c>
      <c r="G378" s="5" t="s">
        <v>2</v>
      </c>
      <c r="H378" s="3">
        <v>0</v>
      </c>
      <c r="I378" s="3">
        <v>0</v>
      </c>
      <c r="J378" s="3">
        <v>0</v>
      </c>
      <c r="K378" s="3">
        <v>0</v>
      </c>
    </row>
    <row r="379" spans="1:11" x14ac:dyDescent="0.25">
      <c r="A379" s="5" t="s">
        <v>3812</v>
      </c>
      <c r="B379" s="5" t="s">
        <v>3886</v>
      </c>
      <c r="C379" s="12" t="str">
        <f>IFERROR(VLOOKUP(UPPER(CONCATENATE($B379," - ",$A379)),'[1]Segurados Civis'!$A$5:$H$2142,6,FALSE),"")</f>
        <v/>
      </c>
      <c r="D379" s="12" t="str">
        <f>IFERROR(VLOOKUP(UPPER(CONCATENATE($B379," - ",$A379)),'[1]Segurados Civis'!$A$5:$H$2142,7,FALSE),"")</f>
        <v/>
      </c>
      <c r="E379" s="12" t="str">
        <f>IFERROR(VLOOKUP(UPPER(CONCATENATE($B379," - ",$A379)),'[1]Segurados Civis'!$A$5:$H$2142,8,FALSE),"")</f>
        <v/>
      </c>
      <c r="F379" s="12" t="str">
        <f t="shared" si="5"/>
        <v/>
      </c>
      <c r="G379" s="5" t="s">
        <v>4</v>
      </c>
      <c r="H379" s="3">
        <v>0</v>
      </c>
      <c r="I379" s="3">
        <v>0</v>
      </c>
      <c r="J379" s="3">
        <v>0</v>
      </c>
      <c r="K379" s="3">
        <v>0</v>
      </c>
    </row>
    <row r="380" spans="1:11" x14ac:dyDescent="0.25">
      <c r="A380" s="5" t="s">
        <v>3812</v>
      </c>
      <c r="B380" s="5" t="s">
        <v>4020</v>
      </c>
      <c r="C380" s="12">
        <f>IFERROR(VLOOKUP(UPPER(CONCATENATE($B380," - ",$A380)),'[1]Segurados Civis'!$A$5:$H$2142,6,FALSE),"")</f>
        <v>112</v>
      </c>
      <c r="D380" s="12">
        <f>IFERROR(VLOOKUP(UPPER(CONCATENATE($B380," - ",$A380)),'[1]Segurados Civis'!$A$5:$H$2142,7,FALSE),"")</f>
        <v>19</v>
      </c>
      <c r="E380" s="12">
        <f>IFERROR(VLOOKUP(UPPER(CONCATENATE($B380," - ",$A380)),'[1]Segurados Civis'!$A$5:$H$2142,8,FALSE),"")</f>
        <v>7</v>
      </c>
      <c r="F380" s="12">
        <f t="shared" si="5"/>
        <v>138</v>
      </c>
      <c r="G380" s="5" t="s">
        <v>2</v>
      </c>
      <c r="H380" s="3">
        <v>0</v>
      </c>
      <c r="I380" s="3">
        <v>0</v>
      </c>
      <c r="J380" s="3">
        <v>1</v>
      </c>
      <c r="K380" s="3">
        <v>0</v>
      </c>
    </row>
    <row r="381" spans="1:11" x14ac:dyDescent="0.25">
      <c r="A381" s="5" t="s">
        <v>3812</v>
      </c>
      <c r="B381" s="5" t="s">
        <v>3830</v>
      </c>
      <c r="C381" s="12">
        <f>IFERROR(VLOOKUP(UPPER(CONCATENATE($B381," - ",$A381)),'[1]Segurados Civis'!$A$5:$H$2142,6,FALSE),"")</f>
        <v>436</v>
      </c>
      <c r="D381" s="12">
        <f>IFERROR(VLOOKUP(UPPER(CONCATENATE($B381," - ",$A381)),'[1]Segurados Civis'!$A$5:$H$2142,7,FALSE),"")</f>
        <v>127</v>
      </c>
      <c r="E381" s="12">
        <f>IFERROR(VLOOKUP(UPPER(CONCATENATE($B381," - ",$A381)),'[1]Segurados Civis'!$A$5:$H$2142,8,FALSE),"")</f>
        <v>18</v>
      </c>
      <c r="F381" s="12">
        <f t="shared" si="5"/>
        <v>581</v>
      </c>
      <c r="G381" s="5" t="s">
        <v>2</v>
      </c>
      <c r="H381" s="3">
        <v>1</v>
      </c>
      <c r="I381" s="3">
        <v>0</v>
      </c>
      <c r="J381" s="3">
        <v>1</v>
      </c>
      <c r="K381" s="3">
        <v>0</v>
      </c>
    </row>
    <row r="382" spans="1:11" x14ac:dyDescent="0.25">
      <c r="A382" s="5" t="s">
        <v>3812</v>
      </c>
      <c r="B382" s="5" t="s">
        <v>3841</v>
      </c>
      <c r="C382" s="12">
        <f>IFERROR(VLOOKUP(UPPER(CONCATENATE($B382," - ",$A382)),'[1]Segurados Civis'!$A$5:$H$2142,6,FALSE),"")</f>
        <v>401</v>
      </c>
      <c r="D382" s="12">
        <f>IFERROR(VLOOKUP(UPPER(CONCATENATE($B382," - ",$A382)),'[1]Segurados Civis'!$A$5:$H$2142,7,FALSE),"")</f>
        <v>133</v>
      </c>
      <c r="E382" s="12">
        <f>IFERROR(VLOOKUP(UPPER(CONCATENATE($B382," - ",$A382)),'[1]Segurados Civis'!$A$5:$H$2142,8,FALSE),"")</f>
        <v>42</v>
      </c>
      <c r="F382" s="12">
        <f t="shared" si="5"/>
        <v>576</v>
      </c>
      <c r="G382" s="5" t="s">
        <v>2</v>
      </c>
      <c r="H382" s="3">
        <v>0</v>
      </c>
      <c r="I382" s="3">
        <v>0</v>
      </c>
      <c r="J382" s="3">
        <v>0</v>
      </c>
      <c r="K382" s="3">
        <v>0</v>
      </c>
    </row>
    <row r="383" spans="1:11" x14ac:dyDescent="0.25">
      <c r="A383" s="5" t="s">
        <v>3812</v>
      </c>
      <c r="B383" s="5" t="s">
        <v>3887</v>
      </c>
      <c r="C383" s="12" t="str">
        <f>IFERROR(VLOOKUP(UPPER(CONCATENATE($B383," - ",$A383)),'[1]Segurados Civis'!$A$5:$H$2142,6,FALSE),"")</f>
        <v/>
      </c>
      <c r="D383" s="12" t="str">
        <f>IFERROR(VLOOKUP(UPPER(CONCATENATE($B383," - ",$A383)),'[1]Segurados Civis'!$A$5:$H$2142,7,FALSE),"")</f>
        <v/>
      </c>
      <c r="E383" s="12" t="str">
        <f>IFERROR(VLOOKUP(UPPER(CONCATENATE($B383," - ",$A383)),'[1]Segurados Civis'!$A$5:$H$2142,8,FALSE),"")</f>
        <v/>
      </c>
      <c r="F383" s="12" t="str">
        <f t="shared" si="5"/>
        <v/>
      </c>
      <c r="G383" s="5" t="s">
        <v>4</v>
      </c>
      <c r="H383" s="3">
        <v>0</v>
      </c>
      <c r="I383" s="3">
        <v>0</v>
      </c>
      <c r="J383" s="3">
        <v>0</v>
      </c>
      <c r="K383" s="3">
        <v>0</v>
      </c>
    </row>
    <row r="384" spans="1:11" x14ac:dyDescent="0.25">
      <c r="A384" s="5" t="s">
        <v>3812</v>
      </c>
      <c r="B384" s="5" t="s">
        <v>4164</v>
      </c>
      <c r="C384" s="12">
        <f>IFERROR(VLOOKUP(UPPER(CONCATENATE($B384," - ",$A384)),'[1]Segurados Civis'!$A$5:$H$2142,6,FALSE),"")</f>
        <v>1025</v>
      </c>
      <c r="D384" s="12">
        <f>IFERROR(VLOOKUP(UPPER(CONCATENATE($B384," - ",$A384)),'[1]Segurados Civis'!$A$5:$H$2142,7,FALSE),"")</f>
        <v>356</v>
      </c>
      <c r="E384" s="12">
        <f>IFERROR(VLOOKUP(UPPER(CONCATENATE($B384," - ",$A384)),'[1]Segurados Civis'!$A$5:$H$2142,8,FALSE),"")</f>
        <v>52</v>
      </c>
      <c r="F384" s="12">
        <f t="shared" si="5"/>
        <v>1433</v>
      </c>
      <c r="G384" s="5" t="s">
        <v>2</v>
      </c>
      <c r="H384" s="3">
        <v>0</v>
      </c>
      <c r="I384" s="3">
        <v>0</v>
      </c>
      <c r="J384" s="3">
        <v>0</v>
      </c>
      <c r="K384" s="3">
        <v>0</v>
      </c>
    </row>
    <row r="385" spans="1:11" x14ac:dyDescent="0.25">
      <c r="A385" s="5" t="s">
        <v>3812</v>
      </c>
      <c r="B385" s="5" t="s">
        <v>4012</v>
      </c>
      <c r="C385" s="12" t="str">
        <f>IFERROR(VLOOKUP(UPPER(CONCATENATE($B385," - ",$A385)),'[1]Segurados Civis'!$A$5:$H$2142,6,FALSE),"")</f>
        <v/>
      </c>
      <c r="D385" s="12" t="str">
        <f>IFERROR(VLOOKUP(UPPER(CONCATENATE($B385," - ",$A385)),'[1]Segurados Civis'!$A$5:$H$2142,7,FALSE),"")</f>
        <v/>
      </c>
      <c r="E385" s="12" t="str">
        <f>IFERROR(VLOOKUP(UPPER(CONCATENATE($B385," - ",$A385)),'[1]Segurados Civis'!$A$5:$H$2142,8,FALSE),"")</f>
        <v/>
      </c>
      <c r="F385" s="12" t="str">
        <f t="shared" si="5"/>
        <v/>
      </c>
      <c r="G385" s="5" t="s">
        <v>4</v>
      </c>
      <c r="H385" s="3">
        <v>0</v>
      </c>
      <c r="I385" s="3">
        <v>0</v>
      </c>
      <c r="J385" s="3">
        <v>0</v>
      </c>
      <c r="K385" s="3">
        <v>0</v>
      </c>
    </row>
    <row r="386" spans="1:11" x14ac:dyDescent="0.25">
      <c r="A386" s="5" t="s">
        <v>3812</v>
      </c>
      <c r="B386" s="5" t="s">
        <v>4099</v>
      </c>
      <c r="C386" s="12">
        <f>IFERROR(VLOOKUP(UPPER(CONCATENATE($B386," - ",$A386)),'[1]Segurados Civis'!$A$5:$H$2142,6,FALSE),"")</f>
        <v>538</v>
      </c>
      <c r="D386" s="12">
        <f>IFERROR(VLOOKUP(UPPER(CONCATENATE($B386," - ",$A386)),'[1]Segurados Civis'!$A$5:$H$2142,7,FALSE),"")</f>
        <v>165</v>
      </c>
      <c r="E386" s="12">
        <f>IFERROR(VLOOKUP(UPPER(CONCATENATE($B386," - ",$A386)),'[1]Segurados Civis'!$A$5:$H$2142,8,FALSE),"")</f>
        <v>16</v>
      </c>
      <c r="F386" s="12">
        <f t="shared" si="5"/>
        <v>719</v>
      </c>
      <c r="G386" s="5" t="s">
        <v>2</v>
      </c>
      <c r="H386" s="3">
        <v>0</v>
      </c>
      <c r="I386" s="3">
        <v>0</v>
      </c>
      <c r="J386" s="3">
        <v>0</v>
      </c>
      <c r="K386" s="3">
        <v>0</v>
      </c>
    </row>
    <row r="387" spans="1:11" x14ac:dyDescent="0.25">
      <c r="A387" s="5" t="s">
        <v>3812</v>
      </c>
      <c r="B387" s="5" t="s">
        <v>2097</v>
      </c>
      <c r="C387" s="12">
        <f>IFERROR(VLOOKUP(UPPER(CONCATENATE($B387," - ",$A387)),'[1]Segurados Civis'!$A$5:$H$2142,6,FALSE),"")</f>
        <v>323</v>
      </c>
      <c r="D387" s="12">
        <f>IFERROR(VLOOKUP(UPPER(CONCATENATE($B387," - ",$A387)),'[1]Segurados Civis'!$A$5:$H$2142,7,FALSE),"")</f>
        <v>34</v>
      </c>
      <c r="E387" s="12">
        <f>IFERROR(VLOOKUP(UPPER(CONCATENATE($B387," - ",$A387)),'[1]Segurados Civis'!$A$5:$H$2142,8,FALSE),"")</f>
        <v>9</v>
      </c>
      <c r="F387" s="12">
        <f t="shared" ref="F387:F450" si="6">IF(SUM(C387:E387)=0,"",SUM(C387:E387))</f>
        <v>366</v>
      </c>
      <c r="G387" s="5" t="s">
        <v>2</v>
      </c>
      <c r="H387" s="3">
        <v>1</v>
      </c>
      <c r="I387" s="3">
        <v>1</v>
      </c>
      <c r="J387" s="3">
        <v>1</v>
      </c>
      <c r="K387" s="3">
        <v>0</v>
      </c>
    </row>
    <row r="388" spans="1:11" x14ac:dyDescent="0.25">
      <c r="A388" s="5" t="s">
        <v>3812</v>
      </c>
      <c r="B388" s="5" t="s">
        <v>561</v>
      </c>
      <c r="C388" s="12">
        <f>IFERROR(VLOOKUP(UPPER(CONCATENATE($B388," - ",$A388)),'[1]Segurados Civis'!$A$5:$H$2142,6,FALSE),"")</f>
        <v>1087</v>
      </c>
      <c r="D388" s="12">
        <f>IFERROR(VLOOKUP(UPPER(CONCATENATE($B388," - ",$A388)),'[1]Segurados Civis'!$A$5:$H$2142,7,FALSE),"")</f>
        <v>253</v>
      </c>
      <c r="E388" s="12">
        <f>IFERROR(VLOOKUP(UPPER(CONCATENATE($B388," - ",$A388)),'[1]Segurados Civis'!$A$5:$H$2142,8,FALSE),"")</f>
        <v>33</v>
      </c>
      <c r="F388" s="12">
        <f t="shared" si="6"/>
        <v>1373</v>
      </c>
      <c r="G388" s="5" t="s">
        <v>2</v>
      </c>
      <c r="H388" s="3">
        <v>1</v>
      </c>
      <c r="I388" s="3">
        <v>0</v>
      </c>
      <c r="J388" s="3">
        <v>1</v>
      </c>
      <c r="K388" s="3">
        <v>0</v>
      </c>
    </row>
    <row r="389" spans="1:11" x14ac:dyDescent="0.25">
      <c r="A389" s="5" t="s">
        <v>3812</v>
      </c>
      <c r="B389" s="5" t="s">
        <v>4210</v>
      </c>
      <c r="C389" s="12">
        <f>IFERROR(VLOOKUP(UPPER(CONCATENATE($B389," - ",$A389)),'[1]Segurados Civis'!$A$5:$H$2142,6,FALSE),"")</f>
        <v>493</v>
      </c>
      <c r="D389" s="12">
        <f>IFERROR(VLOOKUP(UPPER(CONCATENATE($B389," - ",$A389)),'[1]Segurados Civis'!$A$5:$H$2142,7,FALSE),"")</f>
        <v>72</v>
      </c>
      <c r="E389" s="12">
        <f>IFERROR(VLOOKUP(UPPER(CONCATENATE($B389," - ",$A389)),'[1]Segurados Civis'!$A$5:$H$2142,8,FALSE),"")</f>
        <v>22</v>
      </c>
      <c r="F389" s="12">
        <f t="shared" si="6"/>
        <v>587</v>
      </c>
      <c r="G389" s="5" t="s">
        <v>2</v>
      </c>
      <c r="H389" s="3">
        <v>0</v>
      </c>
      <c r="I389" s="3">
        <v>0</v>
      </c>
      <c r="J389" s="3">
        <v>0</v>
      </c>
      <c r="K389" s="3">
        <v>0</v>
      </c>
    </row>
    <row r="390" spans="1:11" x14ac:dyDescent="0.25">
      <c r="A390" s="5" t="s">
        <v>3812</v>
      </c>
      <c r="B390" s="5" t="s">
        <v>4179</v>
      </c>
      <c r="C390" s="12">
        <f>IFERROR(VLOOKUP(UPPER(CONCATENATE($B390," - ",$A390)),'[1]Segurados Civis'!$A$5:$H$2142,6,FALSE),"")</f>
        <v>142</v>
      </c>
      <c r="D390" s="12">
        <f>IFERROR(VLOOKUP(UPPER(CONCATENATE($B390," - ",$A390)),'[1]Segurados Civis'!$A$5:$H$2142,7,FALSE),"")</f>
        <v>36</v>
      </c>
      <c r="E390" s="12">
        <f>IFERROR(VLOOKUP(UPPER(CONCATENATE($B390," - ",$A390)),'[1]Segurados Civis'!$A$5:$H$2142,8,FALSE),"")</f>
        <v>6</v>
      </c>
      <c r="F390" s="12">
        <f t="shared" si="6"/>
        <v>184</v>
      </c>
      <c r="G390" s="5" t="s">
        <v>2</v>
      </c>
      <c r="H390" s="3">
        <v>0</v>
      </c>
      <c r="I390" s="3">
        <v>0</v>
      </c>
      <c r="J390" s="3">
        <v>0</v>
      </c>
      <c r="K390" s="3">
        <v>0</v>
      </c>
    </row>
    <row r="391" spans="1:11" x14ac:dyDescent="0.25">
      <c r="A391" s="5" t="s">
        <v>3812</v>
      </c>
      <c r="B391" s="5" t="s">
        <v>4136</v>
      </c>
      <c r="C391" s="12" t="str">
        <f>IFERROR(VLOOKUP(UPPER(CONCATENATE($B391," - ",$A391)),'[1]Segurados Civis'!$A$5:$H$2142,6,FALSE),"")</f>
        <v/>
      </c>
      <c r="D391" s="12" t="str">
        <f>IFERROR(VLOOKUP(UPPER(CONCATENATE($B391," - ",$A391)),'[1]Segurados Civis'!$A$5:$H$2142,7,FALSE),"")</f>
        <v/>
      </c>
      <c r="E391" s="12" t="str">
        <f>IFERROR(VLOOKUP(UPPER(CONCATENATE($B391," - ",$A391)),'[1]Segurados Civis'!$A$5:$H$2142,8,FALSE),"")</f>
        <v/>
      </c>
      <c r="F391" s="12" t="str">
        <f t="shared" si="6"/>
        <v/>
      </c>
      <c r="G391" s="5" t="s">
        <v>2</v>
      </c>
      <c r="H391" s="3">
        <v>1</v>
      </c>
      <c r="I391" s="3">
        <v>0</v>
      </c>
      <c r="J391" s="3">
        <v>0</v>
      </c>
      <c r="K391" s="3">
        <v>0</v>
      </c>
    </row>
    <row r="392" spans="1:11" x14ac:dyDescent="0.25">
      <c r="A392" s="5" t="s">
        <v>3812</v>
      </c>
      <c r="B392" s="5" t="s">
        <v>3848</v>
      </c>
      <c r="C392" s="12" t="str">
        <f>IFERROR(VLOOKUP(UPPER(CONCATENATE($B392," - ",$A392)),'[1]Segurados Civis'!$A$5:$H$2142,6,FALSE),"")</f>
        <v/>
      </c>
      <c r="D392" s="12" t="str">
        <f>IFERROR(VLOOKUP(UPPER(CONCATENATE($B392," - ",$A392)),'[1]Segurados Civis'!$A$5:$H$2142,7,FALSE),"")</f>
        <v/>
      </c>
      <c r="E392" s="12" t="str">
        <f>IFERROR(VLOOKUP(UPPER(CONCATENATE($B392," - ",$A392)),'[1]Segurados Civis'!$A$5:$H$2142,8,FALSE),"")</f>
        <v/>
      </c>
      <c r="F392" s="12" t="str">
        <f t="shared" si="6"/>
        <v/>
      </c>
      <c r="G392" s="5" t="s">
        <v>4</v>
      </c>
      <c r="H392" s="3">
        <v>0</v>
      </c>
      <c r="I392" s="3">
        <v>0</v>
      </c>
      <c r="J392" s="3">
        <v>0</v>
      </c>
      <c r="K392" s="3">
        <v>0</v>
      </c>
    </row>
    <row r="393" spans="1:11" x14ac:dyDescent="0.25">
      <c r="A393" s="5" t="s">
        <v>3812</v>
      </c>
      <c r="B393" s="5" t="s">
        <v>4263</v>
      </c>
      <c r="C393" s="12" t="str">
        <f>IFERROR(VLOOKUP(UPPER(CONCATENATE($B393," - ",$A393)),'[1]Segurados Civis'!$A$5:$H$2142,6,FALSE),"")</f>
        <v/>
      </c>
      <c r="D393" s="12" t="str">
        <f>IFERROR(VLOOKUP(UPPER(CONCATENATE($B393," - ",$A393)),'[1]Segurados Civis'!$A$5:$H$2142,7,FALSE),"")</f>
        <v/>
      </c>
      <c r="E393" s="12" t="str">
        <f>IFERROR(VLOOKUP(UPPER(CONCATENATE($B393," - ",$A393)),'[1]Segurados Civis'!$A$5:$H$2142,8,FALSE),"")</f>
        <v/>
      </c>
      <c r="F393" s="12" t="str">
        <f t="shared" si="6"/>
        <v/>
      </c>
      <c r="G393" s="5" t="s">
        <v>4</v>
      </c>
      <c r="H393" s="3">
        <v>0</v>
      </c>
      <c r="I393" s="3">
        <v>0</v>
      </c>
      <c r="J393" s="3">
        <v>0</v>
      </c>
      <c r="K393" s="3">
        <v>0</v>
      </c>
    </row>
    <row r="394" spans="1:11" x14ac:dyDescent="0.25">
      <c r="A394" s="5" t="s">
        <v>3812</v>
      </c>
      <c r="B394" s="5" t="s">
        <v>4051</v>
      </c>
      <c r="C394" s="12">
        <f>IFERROR(VLOOKUP(UPPER(CONCATENATE($B394," - ",$A394)),'[1]Segurados Civis'!$A$5:$H$2142,6,FALSE),"")</f>
        <v>108</v>
      </c>
      <c r="D394" s="12">
        <f>IFERROR(VLOOKUP(UPPER(CONCATENATE($B394," - ",$A394)),'[1]Segurados Civis'!$A$5:$H$2142,7,FALSE),"")</f>
        <v>26</v>
      </c>
      <c r="E394" s="12">
        <f>IFERROR(VLOOKUP(UPPER(CONCATENATE($B394," - ",$A394)),'[1]Segurados Civis'!$A$5:$H$2142,8,FALSE),"")</f>
        <v>8</v>
      </c>
      <c r="F394" s="12">
        <f t="shared" si="6"/>
        <v>142</v>
      </c>
      <c r="G394" s="5" t="s">
        <v>2</v>
      </c>
      <c r="H394" s="3">
        <v>0</v>
      </c>
      <c r="I394" s="3">
        <v>0</v>
      </c>
      <c r="J394" s="3">
        <v>0</v>
      </c>
      <c r="K394" s="3">
        <v>0</v>
      </c>
    </row>
    <row r="395" spans="1:11" x14ac:dyDescent="0.25">
      <c r="A395" s="5" t="s">
        <v>3812</v>
      </c>
      <c r="B395" s="5" t="s">
        <v>4041</v>
      </c>
      <c r="C395" s="12">
        <f>IFERROR(VLOOKUP(UPPER(CONCATENATE($B395," - ",$A395)),'[1]Segurados Civis'!$A$5:$H$2142,6,FALSE),"")</f>
        <v>131</v>
      </c>
      <c r="D395" s="12">
        <f>IFERROR(VLOOKUP(UPPER(CONCATENATE($B395," - ",$A395)),'[1]Segurados Civis'!$A$5:$H$2142,7,FALSE),"")</f>
        <v>12</v>
      </c>
      <c r="E395" s="12">
        <f>IFERROR(VLOOKUP(UPPER(CONCATENATE($B395," - ",$A395)),'[1]Segurados Civis'!$A$5:$H$2142,8,FALSE),"")</f>
        <v>0</v>
      </c>
      <c r="F395" s="12">
        <f t="shared" si="6"/>
        <v>143</v>
      </c>
      <c r="G395" s="5" t="s">
        <v>2</v>
      </c>
      <c r="H395" s="3">
        <v>0</v>
      </c>
      <c r="I395" s="3">
        <v>0</v>
      </c>
      <c r="J395" s="3">
        <v>0</v>
      </c>
      <c r="K395" s="3">
        <v>0</v>
      </c>
    </row>
    <row r="396" spans="1:11" x14ac:dyDescent="0.25">
      <c r="A396" s="5" t="s">
        <v>3812</v>
      </c>
      <c r="B396" s="5" t="s">
        <v>4052</v>
      </c>
      <c r="C396" s="12">
        <f>IFERROR(VLOOKUP(UPPER(CONCATENATE($B396," - ",$A396)),'[1]Segurados Civis'!$A$5:$H$2142,6,FALSE),"")</f>
        <v>136</v>
      </c>
      <c r="D396" s="12">
        <f>IFERROR(VLOOKUP(UPPER(CONCATENATE($B396," - ",$A396)),'[1]Segurados Civis'!$A$5:$H$2142,7,FALSE),"")</f>
        <v>15</v>
      </c>
      <c r="E396" s="12">
        <f>IFERROR(VLOOKUP(UPPER(CONCATENATE($B396," - ",$A396)),'[1]Segurados Civis'!$A$5:$H$2142,8,FALSE),"")</f>
        <v>5</v>
      </c>
      <c r="F396" s="12">
        <f t="shared" si="6"/>
        <v>156</v>
      </c>
      <c r="G396" s="5" t="s">
        <v>2</v>
      </c>
      <c r="H396" s="3">
        <v>1</v>
      </c>
      <c r="I396" s="3">
        <v>0</v>
      </c>
      <c r="J396" s="3">
        <v>1</v>
      </c>
      <c r="K396" s="3">
        <v>0</v>
      </c>
    </row>
    <row r="397" spans="1:11" x14ac:dyDescent="0.25">
      <c r="A397" s="5" t="s">
        <v>3812</v>
      </c>
      <c r="B397" s="5" t="s">
        <v>4137</v>
      </c>
      <c r="C397" s="12" t="str">
        <f>IFERROR(VLOOKUP(UPPER(CONCATENATE($B397," - ",$A397)),'[1]Segurados Civis'!$A$5:$H$2142,6,FALSE),"")</f>
        <v/>
      </c>
      <c r="D397" s="12" t="str">
        <f>IFERROR(VLOOKUP(UPPER(CONCATENATE($B397," - ",$A397)),'[1]Segurados Civis'!$A$5:$H$2142,7,FALSE),"")</f>
        <v/>
      </c>
      <c r="E397" s="12" t="str">
        <f>IFERROR(VLOOKUP(UPPER(CONCATENATE($B397," - ",$A397)),'[1]Segurados Civis'!$A$5:$H$2142,8,FALSE),"")</f>
        <v/>
      </c>
      <c r="F397" s="12" t="str">
        <f t="shared" si="6"/>
        <v/>
      </c>
      <c r="G397" s="5" t="s">
        <v>4</v>
      </c>
      <c r="H397" s="3">
        <v>0</v>
      </c>
      <c r="I397" s="3">
        <v>0</v>
      </c>
      <c r="J397" s="3">
        <v>0</v>
      </c>
      <c r="K397" s="3">
        <v>0</v>
      </c>
    </row>
    <row r="398" spans="1:11" x14ac:dyDescent="0.25">
      <c r="A398" s="5" t="s">
        <v>3812</v>
      </c>
      <c r="B398" s="5" t="s">
        <v>3899</v>
      </c>
      <c r="C398" s="12" t="str">
        <f>IFERROR(VLOOKUP(UPPER(CONCATENATE($B398," - ",$A398)),'[1]Segurados Civis'!$A$5:$H$2142,6,FALSE),"")</f>
        <v/>
      </c>
      <c r="D398" s="12" t="str">
        <f>IFERROR(VLOOKUP(UPPER(CONCATENATE($B398," - ",$A398)),'[1]Segurados Civis'!$A$5:$H$2142,7,FALSE),"")</f>
        <v/>
      </c>
      <c r="E398" s="12" t="str">
        <f>IFERROR(VLOOKUP(UPPER(CONCATENATE($B398," - ",$A398)),'[1]Segurados Civis'!$A$5:$H$2142,8,FALSE),"")</f>
        <v/>
      </c>
      <c r="F398" s="12" t="str">
        <f t="shared" si="6"/>
        <v/>
      </c>
      <c r="G398" s="5" t="s">
        <v>4</v>
      </c>
      <c r="H398" s="3">
        <v>0</v>
      </c>
      <c r="I398" s="3">
        <v>0</v>
      </c>
      <c r="J398" s="3">
        <v>0</v>
      </c>
      <c r="K398" s="3">
        <v>0</v>
      </c>
    </row>
    <row r="399" spans="1:11" x14ac:dyDescent="0.25">
      <c r="A399" s="5" t="s">
        <v>3812</v>
      </c>
      <c r="B399" s="5" t="s">
        <v>4186</v>
      </c>
      <c r="C399" s="12" t="str">
        <f>IFERROR(VLOOKUP(UPPER(CONCATENATE($B399," - ",$A399)),'[1]Segurados Civis'!$A$5:$H$2142,6,FALSE),"")</f>
        <v/>
      </c>
      <c r="D399" s="12" t="str">
        <f>IFERROR(VLOOKUP(UPPER(CONCATENATE($B399," - ",$A399)),'[1]Segurados Civis'!$A$5:$H$2142,7,FALSE),"")</f>
        <v/>
      </c>
      <c r="E399" s="12" t="str">
        <f>IFERROR(VLOOKUP(UPPER(CONCATENATE($B399," - ",$A399)),'[1]Segurados Civis'!$A$5:$H$2142,8,FALSE),"")</f>
        <v/>
      </c>
      <c r="F399" s="12" t="str">
        <f t="shared" si="6"/>
        <v/>
      </c>
      <c r="G399" s="5" t="s">
        <v>4</v>
      </c>
      <c r="H399" s="3">
        <v>0</v>
      </c>
      <c r="I399" s="3">
        <v>0</v>
      </c>
      <c r="J399" s="3">
        <v>0</v>
      </c>
      <c r="K399" s="3">
        <v>0</v>
      </c>
    </row>
    <row r="400" spans="1:11" x14ac:dyDescent="0.25">
      <c r="A400" s="5" t="s">
        <v>3812</v>
      </c>
      <c r="B400" s="5" t="s">
        <v>3936</v>
      </c>
      <c r="C400" s="12">
        <f>IFERROR(VLOOKUP(UPPER(CONCATENATE($B400," - ",$A400)),'[1]Segurados Civis'!$A$5:$H$2142,6,FALSE),"")</f>
        <v>141</v>
      </c>
      <c r="D400" s="12">
        <f>IFERROR(VLOOKUP(UPPER(CONCATENATE($B400," - ",$A400)),'[1]Segurados Civis'!$A$5:$H$2142,7,FALSE),"")</f>
        <v>28</v>
      </c>
      <c r="E400" s="12">
        <f>IFERROR(VLOOKUP(UPPER(CONCATENATE($B400," - ",$A400)),'[1]Segurados Civis'!$A$5:$H$2142,8,FALSE),"")</f>
        <v>11</v>
      </c>
      <c r="F400" s="12">
        <f t="shared" si="6"/>
        <v>180</v>
      </c>
      <c r="G400" s="5" t="s">
        <v>2</v>
      </c>
      <c r="H400" s="3">
        <v>0</v>
      </c>
      <c r="I400" s="3">
        <v>0</v>
      </c>
      <c r="J400" s="3">
        <v>0</v>
      </c>
      <c r="K400" s="3">
        <v>0</v>
      </c>
    </row>
    <row r="401" spans="1:11" x14ac:dyDescent="0.25">
      <c r="A401" s="5" t="s">
        <v>3812</v>
      </c>
      <c r="B401" s="5" t="s">
        <v>4000</v>
      </c>
      <c r="C401" s="12">
        <f>IFERROR(VLOOKUP(UPPER(CONCATENATE($B401," - ",$A401)),'[1]Segurados Civis'!$A$5:$H$2142,6,FALSE),"")</f>
        <v>4383</v>
      </c>
      <c r="D401" s="12">
        <f>IFERROR(VLOOKUP(UPPER(CONCATENATE($B401," - ",$A401)),'[1]Segurados Civis'!$A$5:$H$2142,7,FALSE),"")</f>
        <v>1177</v>
      </c>
      <c r="E401" s="12">
        <f>IFERROR(VLOOKUP(UPPER(CONCATENATE($B401," - ",$A401)),'[1]Segurados Civis'!$A$5:$H$2142,8,FALSE),"")</f>
        <v>256</v>
      </c>
      <c r="F401" s="12">
        <f t="shared" si="6"/>
        <v>5816</v>
      </c>
      <c r="G401" s="5" t="s">
        <v>2</v>
      </c>
      <c r="H401" s="3">
        <v>0</v>
      </c>
      <c r="I401" s="3">
        <v>0</v>
      </c>
      <c r="J401" s="3">
        <v>0</v>
      </c>
      <c r="K401" s="3">
        <v>0</v>
      </c>
    </row>
    <row r="402" spans="1:11" x14ac:dyDescent="0.25">
      <c r="A402" s="5" t="s">
        <v>3812</v>
      </c>
      <c r="B402" s="5" t="s">
        <v>4004</v>
      </c>
      <c r="C402" s="12">
        <f>IFERROR(VLOOKUP(UPPER(CONCATENATE($B402," - ",$A402)),'[1]Segurados Civis'!$A$5:$H$2142,6,FALSE),"")</f>
        <v>1157</v>
      </c>
      <c r="D402" s="12">
        <f>IFERROR(VLOOKUP(UPPER(CONCATENATE($B402," - ",$A402)),'[1]Segurados Civis'!$A$5:$H$2142,7,FALSE),"")</f>
        <v>374</v>
      </c>
      <c r="E402" s="12">
        <f>IFERROR(VLOOKUP(UPPER(CONCATENATE($B402," - ",$A402)),'[1]Segurados Civis'!$A$5:$H$2142,8,FALSE),"")</f>
        <v>76</v>
      </c>
      <c r="F402" s="12">
        <f t="shared" si="6"/>
        <v>1607</v>
      </c>
      <c r="G402" s="5" t="s">
        <v>2</v>
      </c>
      <c r="H402" s="3">
        <v>0</v>
      </c>
      <c r="I402" s="3">
        <v>0</v>
      </c>
      <c r="J402" s="3">
        <v>0</v>
      </c>
      <c r="K402" s="3">
        <v>0</v>
      </c>
    </row>
    <row r="403" spans="1:11" x14ac:dyDescent="0.25">
      <c r="A403" s="5" t="s">
        <v>3812</v>
      </c>
      <c r="B403" s="5" t="s">
        <v>3969</v>
      </c>
      <c r="C403" s="12">
        <f>IFERROR(VLOOKUP(UPPER(CONCATENATE($B403," - ",$A403)),'[1]Segurados Civis'!$A$5:$H$2142,6,FALSE),"")</f>
        <v>926</v>
      </c>
      <c r="D403" s="12">
        <f>IFERROR(VLOOKUP(UPPER(CONCATENATE($B403," - ",$A403)),'[1]Segurados Civis'!$A$5:$H$2142,7,FALSE),"")</f>
        <v>13</v>
      </c>
      <c r="E403" s="12">
        <f>IFERROR(VLOOKUP(UPPER(CONCATENATE($B403," - ",$A403)),'[1]Segurados Civis'!$A$5:$H$2142,8,FALSE),"")</f>
        <v>0</v>
      </c>
      <c r="F403" s="12">
        <f t="shared" si="6"/>
        <v>939</v>
      </c>
      <c r="G403" s="5" t="s">
        <v>2</v>
      </c>
      <c r="H403" s="3">
        <v>0</v>
      </c>
      <c r="I403" s="3">
        <v>0</v>
      </c>
      <c r="J403" s="3">
        <v>0</v>
      </c>
      <c r="K403" s="3">
        <v>0</v>
      </c>
    </row>
    <row r="404" spans="1:11" x14ac:dyDescent="0.25">
      <c r="A404" s="5" t="s">
        <v>3812</v>
      </c>
      <c r="B404" s="5" t="s">
        <v>3855</v>
      </c>
      <c r="C404" s="12">
        <f>IFERROR(VLOOKUP(UPPER(CONCATENATE($B404," - ",$A404)),'[1]Segurados Civis'!$A$5:$H$2142,6,FALSE),"")</f>
        <v>562</v>
      </c>
      <c r="D404" s="12">
        <f>IFERROR(VLOOKUP(UPPER(CONCATENATE($B404," - ",$A404)),'[1]Segurados Civis'!$A$5:$H$2142,7,FALSE),"")</f>
        <v>159</v>
      </c>
      <c r="E404" s="12">
        <f>IFERROR(VLOOKUP(UPPER(CONCATENATE($B404," - ",$A404)),'[1]Segurados Civis'!$A$5:$H$2142,8,FALSE),"")</f>
        <v>45</v>
      </c>
      <c r="F404" s="12">
        <f t="shared" si="6"/>
        <v>766</v>
      </c>
      <c r="G404" s="5" t="s">
        <v>2</v>
      </c>
      <c r="H404" s="3">
        <v>1</v>
      </c>
      <c r="I404" s="3">
        <v>0</v>
      </c>
      <c r="J404" s="3">
        <v>0</v>
      </c>
      <c r="K404" s="3">
        <v>0</v>
      </c>
    </row>
    <row r="405" spans="1:11" x14ac:dyDescent="0.25">
      <c r="A405" s="5" t="s">
        <v>3812</v>
      </c>
      <c r="B405" s="5" t="s">
        <v>4159</v>
      </c>
      <c r="C405" s="12">
        <f>IFERROR(VLOOKUP(UPPER(CONCATENATE($B405," - ",$A405)),'[1]Segurados Civis'!$A$5:$H$2142,6,FALSE),"")</f>
        <v>247</v>
      </c>
      <c r="D405" s="12">
        <f>IFERROR(VLOOKUP(UPPER(CONCATENATE($B405," - ",$A405)),'[1]Segurados Civis'!$A$5:$H$2142,7,FALSE),"")</f>
        <v>83</v>
      </c>
      <c r="E405" s="12">
        <f>IFERROR(VLOOKUP(UPPER(CONCATENATE($B405," - ",$A405)),'[1]Segurados Civis'!$A$5:$H$2142,8,FALSE),"")</f>
        <v>28</v>
      </c>
      <c r="F405" s="12">
        <f t="shared" si="6"/>
        <v>358</v>
      </c>
      <c r="G405" s="5" t="s">
        <v>2</v>
      </c>
      <c r="H405" s="3">
        <v>1</v>
      </c>
      <c r="I405" s="3">
        <v>0</v>
      </c>
      <c r="J405" s="3">
        <v>1</v>
      </c>
      <c r="K405" s="3">
        <v>0</v>
      </c>
    </row>
    <row r="406" spans="1:11" x14ac:dyDescent="0.25">
      <c r="A406" s="5" t="s">
        <v>3812</v>
      </c>
      <c r="B406" s="5" t="s">
        <v>3888</v>
      </c>
      <c r="C406" s="12" t="str">
        <f>IFERROR(VLOOKUP(UPPER(CONCATENATE($B406," - ",$A406)),'[1]Segurados Civis'!$A$5:$H$2142,6,FALSE),"")</f>
        <v/>
      </c>
      <c r="D406" s="12" t="str">
        <f>IFERROR(VLOOKUP(UPPER(CONCATENATE($B406," - ",$A406)),'[1]Segurados Civis'!$A$5:$H$2142,7,FALSE),"")</f>
        <v/>
      </c>
      <c r="E406" s="12" t="str">
        <f>IFERROR(VLOOKUP(UPPER(CONCATENATE($B406," - ",$A406)),'[1]Segurados Civis'!$A$5:$H$2142,8,FALSE),"")</f>
        <v/>
      </c>
      <c r="F406" s="12" t="str">
        <f t="shared" si="6"/>
        <v/>
      </c>
      <c r="G406" s="5" t="s">
        <v>4</v>
      </c>
      <c r="H406" s="3">
        <v>0</v>
      </c>
      <c r="I406" s="3">
        <v>0</v>
      </c>
      <c r="J406" s="3">
        <v>0</v>
      </c>
      <c r="K406" s="3">
        <v>0</v>
      </c>
    </row>
    <row r="407" spans="1:11" x14ac:dyDescent="0.25">
      <c r="A407" s="5" t="s">
        <v>3812</v>
      </c>
      <c r="B407" s="5" t="s">
        <v>4078</v>
      </c>
      <c r="C407" s="12">
        <f>IFERROR(VLOOKUP(UPPER(CONCATENATE($B407," - ",$A407)),'[1]Segurados Civis'!$A$5:$H$2142,6,FALSE),"")</f>
        <v>277</v>
      </c>
      <c r="D407" s="12">
        <f>IFERROR(VLOOKUP(UPPER(CONCATENATE($B407," - ",$A407)),'[1]Segurados Civis'!$A$5:$H$2142,7,FALSE),"")</f>
        <v>74</v>
      </c>
      <c r="E407" s="12">
        <f>IFERROR(VLOOKUP(UPPER(CONCATENATE($B407," - ",$A407)),'[1]Segurados Civis'!$A$5:$H$2142,8,FALSE),"")</f>
        <v>17</v>
      </c>
      <c r="F407" s="12">
        <f t="shared" si="6"/>
        <v>368</v>
      </c>
      <c r="G407" s="5" t="s">
        <v>2</v>
      </c>
      <c r="H407" s="3">
        <v>0</v>
      </c>
      <c r="I407" s="3">
        <v>0</v>
      </c>
      <c r="J407" s="3">
        <v>0</v>
      </c>
      <c r="K407" s="3">
        <v>0</v>
      </c>
    </row>
    <row r="408" spans="1:11" x14ac:dyDescent="0.25">
      <c r="A408" s="5" t="s">
        <v>3812</v>
      </c>
      <c r="B408" s="5" t="s">
        <v>3842</v>
      </c>
      <c r="C408" s="12">
        <f>IFERROR(VLOOKUP(UPPER(CONCATENATE($B408," - ",$A408)),'[1]Segurados Civis'!$A$5:$H$2142,6,FALSE),"")</f>
        <v>108</v>
      </c>
      <c r="D408" s="12">
        <f>IFERROR(VLOOKUP(UPPER(CONCATENATE($B408," - ",$A408)),'[1]Segurados Civis'!$A$5:$H$2142,7,FALSE),"")</f>
        <v>80</v>
      </c>
      <c r="E408" s="12">
        <f>IFERROR(VLOOKUP(UPPER(CONCATENATE($B408," - ",$A408)),'[1]Segurados Civis'!$A$5:$H$2142,8,FALSE),"")</f>
        <v>10</v>
      </c>
      <c r="F408" s="12">
        <f t="shared" si="6"/>
        <v>198</v>
      </c>
      <c r="G408" s="5" t="s">
        <v>2</v>
      </c>
      <c r="H408" s="3">
        <v>1</v>
      </c>
      <c r="I408" s="3">
        <v>0</v>
      </c>
      <c r="J408" s="3">
        <v>0</v>
      </c>
      <c r="K408" s="3">
        <v>0</v>
      </c>
    </row>
    <row r="409" spans="1:11" x14ac:dyDescent="0.25">
      <c r="A409" s="5" t="s">
        <v>3812</v>
      </c>
      <c r="B409" s="5" t="s">
        <v>3831</v>
      </c>
      <c r="C409" s="12">
        <f>IFERROR(VLOOKUP(UPPER(CONCATENATE($B409," - ",$A409)),'[1]Segurados Civis'!$A$5:$H$2142,6,FALSE),"")</f>
        <v>224</v>
      </c>
      <c r="D409" s="12">
        <f>IFERROR(VLOOKUP(UPPER(CONCATENATE($B409," - ",$A409)),'[1]Segurados Civis'!$A$5:$H$2142,7,FALSE),"")</f>
        <v>119</v>
      </c>
      <c r="E409" s="12">
        <f>IFERROR(VLOOKUP(UPPER(CONCATENATE($B409," - ",$A409)),'[1]Segurados Civis'!$A$5:$H$2142,8,FALSE),"")</f>
        <v>14</v>
      </c>
      <c r="F409" s="12">
        <f t="shared" si="6"/>
        <v>357</v>
      </c>
      <c r="G409" s="5" t="s">
        <v>2</v>
      </c>
      <c r="H409" s="3">
        <v>0</v>
      </c>
      <c r="I409" s="3">
        <v>0</v>
      </c>
      <c r="J409" s="3">
        <v>0</v>
      </c>
      <c r="K409" s="3">
        <v>0</v>
      </c>
    </row>
    <row r="410" spans="1:11" x14ac:dyDescent="0.25">
      <c r="A410" s="5" t="s">
        <v>3812</v>
      </c>
      <c r="B410" s="5" t="s">
        <v>4178</v>
      </c>
      <c r="C410" s="12">
        <f>IFERROR(VLOOKUP(UPPER(CONCATENATE($B410," - ",$A410)),'[1]Segurados Civis'!$A$5:$H$2142,6,FALSE),"")</f>
        <v>147</v>
      </c>
      <c r="D410" s="12">
        <f>IFERROR(VLOOKUP(UPPER(CONCATENATE($B410," - ",$A410)),'[1]Segurados Civis'!$A$5:$H$2142,7,FALSE),"")</f>
        <v>18</v>
      </c>
      <c r="E410" s="12">
        <f>IFERROR(VLOOKUP(UPPER(CONCATENATE($B410," - ",$A410)),'[1]Segurados Civis'!$A$5:$H$2142,8,FALSE),"")</f>
        <v>4</v>
      </c>
      <c r="F410" s="12">
        <f t="shared" si="6"/>
        <v>169</v>
      </c>
      <c r="G410" s="5" t="s">
        <v>2</v>
      </c>
      <c r="H410" s="3">
        <v>0</v>
      </c>
      <c r="I410" s="3">
        <v>0</v>
      </c>
      <c r="J410" s="3">
        <v>0</v>
      </c>
      <c r="K410" s="3">
        <v>0</v>
      </c>
    </row>
    <row r="411" spans="1:11" x14ac:dyDescent="0.25">
      <c r="A411" s="5" t="s">
        <v>3812</v>
      </c>
      <c r="B411" s="5" t="s">
        <v>3900</v>
      </c>
      <c r="C411" s="12" t="str">
        <f>IFERROR(VLOOKUP(UPPER(CONCATENATE($B411," - ",$A411)),'[1]Segurados Civis'!$A$5:$H$2142,6,FALSE),"")</f>
        <v/>
      </c>
      <c r="D411" s="12" t="str">
        <f>IFERROR(VLOOKUP(UPPER(CONCATENATE($B411," - ",$A411)),'[1]Segurados Civis'!$A$5:$H$2142,7,FALSE),"")</f>
        <v/>
      </c>
      <c r="E411" s="12" t="str">
        <f>IFERROR(VLOOKUP(UPPER(CONCATENATE($B411," - ",$A411)),'[1]Segurados Civis'!$A$5:$H$2142,8,FALSE),"")</f>
        <v/>
      </c>
      <c r="F411" s="12" t="str">
        <f t="shared" si="6"/>
        <v/>
      </c>
      <c r="G411" s="5" t="s">
        <v>4</v>
      </c>
      <c r="H411" s="3">
        <v>0</v>
      </c>
      <c r="I411" s="3">
        <v>0</v>
      </c>
      <c r="J411" s="3">
        <v>0</v>
      </c>
      <c r="K411" s="3">
        <v>0</v>
      </c>
    </row>
    <row r="412" spans="1:11" x14ac:dyDescent="0.25">
      <c r="A412" s="5" t="s">
        <v>3812</v>
      </c>
      <c r="B412" s="5" t="s">
        <v>4061</v>
      </c>
      <c r="C412" s="12">
        <f>IFERROR(VLOOKUP(UPPER(CONCATENATE($B412," - ",$A412)),'[1]Segurados Civis'!$A$5:$H$2142,6,FALSE),"")</f>
        <v>127</v>
      </c>
      <c r="D412" s="12">
        <f>IFERROR(VLOOKUP(UPPER(CONCATENATE($B412," - ",$A412)),'[1]Segurados Civis'!$A$5:$H$2142,7,FALSE),"")</f>
        <v>19</v>
      </c>
      <c r="E412" s="12">
        <f>IFERROR(VLOOKUP(UPPER(CONCATENATE($B412," - ",$A412)),'[1]Segurados Civis'!$A$5:$H$2142,8,FALSE),"")</f>
        <v>3</v>
      </c>
      <c r="F412" s="12">
        <f t="shared" si="6"/>
        <v>149</v>
      </c>
      <c r="G412" s="5" t="s">
        <v>2</v>
      </c>
      <c r="H412" s="3">
        <v>0</v>
      </c>
      <c r="I412" s="3">
        <v>0</v>
      </c>
      <c r="J412" s="3">
        <v>0</v>
      </c>
      <c r="K412" s="3">
        <v>0</v>
      </c>
    </row>
    <row r="413" spans="1:11" x14ac:dyDescent="0.25">
      <c r="A413" s="5" t="s">
        <v>3812</v>
      </c>
      <c r="B413" s="5" t="s">
        <v>4271</v>
      </c>
      <c r="C413" s="12">
        <f>IFERROR(VLOOKUP(UPPER(CONCATENATE($B413," - ",$A413)),'[1]Segurados Civis'!$A$5:$H$2142,6,FALSE),"")</f>
        <v>500</v>
      </c>
      <c r="D413" s="12">
        <f>IFERROR(VLOOKUP(UPPER(CONCATENATE($B413," - ",$A413)),'[1]Segurados Civis'!$A$5:$H$2142,7,FALSE),"")</f>
        <v>4859</v>
      </c>
      <c r="E413" s="12">
        <f>IFERROR(VLOOKUP(UPPER(CONCATENATE($B413," - ",$A413)),'[1]Segurados Civis'!$A$5:$H$2142,8,FALSE),"")</f>
        <v>36</v>
      </c>
      <c r="F413" s="12">
        <f t="shared" si="6"/>
        <v>5395</v>
      </c>
      <c r="G413" s="5" t="s">
        <v>2</v>
      </c>
      <c r="H413" s="3">
        <v>1</v>
      </c>
      <c r="I413" s="3">
        <v>0</v>
      </c>
      <c r="J413" s="3">
        <v>0</v>
      </c>
      <c r="K413" s="3">
        <v>0</v>
      </c>
    </row>
    <row r="414" spans="1:11" x14ac:dyDescent="0.25">
      <c r="A414" s="5" t="s">
        <v>3812</v>
      </c>
      <c r="B414" s="5" t="s">
        <v>4090</v>
      </c>
      <c r="C414" s="12">
        <f>IFERROR(VLOOKUP(UPPER(CONCATENATE($B414," - ",$A414)),'[1]Segurados Civis'!$A$5:$H$2142,6,FALSE),"")</f>
        <v>587</v>
      </c>
      <c r="D414" s="12">
        <f>IFERROR(VLOOKUP(UPPER(CONCATENATE($B414," - ",$A414)),'[1]Segurados Civis'!$A$5:$H$2142,7,FALSE),"")</f>
        <v>129</v>
      </c>
      <c r="E414" s="12">
        <f>IFERROR(VLOOKUP(UPPER(CONCATENATE($B414," - ",$A414)),'[1]Segurados Civis'!$A$5:$H$2142,8,FALSE),"")</f>
        <v>28</v>
      </c>
      <c r="F414" s="12">
        <f t="shared" si="6"/>
        <v>744</v>
      </c>
      <c r="G414" s="5" t="s">
        <v>2</v>
      </c>
      <c r="H414" s="3">
        <v>1</v>
      </c>
      <c r="I414" s="3">
        <v>0</v>
      </c>
      <c r="J414" s="3">
        <v>0</v>
      </c>
      <c r="K414" s="3">
        <v>0</v>
      </c>
    </row>
    <row r="415" spans="1:11" x14ac:dyDescent="0.25">
      <c r="A415" s="5" t="s">
        <v>3812</v>
      </c>
      <c r="B415" s="5" t="s">
        <v>4264</v>
      </c>
      <c r="C415" s="12">
        <f>IFERROR(VLOOKUP(UPPER(CONCATENATE($B415," - ",$A415)),'[1]Segurados Civis'!$A$5:$H$2142,6,FALSE),"")</f>
        <v>1071</v>
      </c>
      <c r="D415" s="12">
        <f>IFERROR(VLOOKUP(UPPER(CONCATENATE($B415," - ",$A415)),'[1]Segurados Civis'!$A$5:$H$2142,7,FALSE),"")</f>
        <v>0</v>
      </c>
      <c r="E415" s="12">
        <f>IFERROR(VLOOKUP(UPPER(CONCATENATE($B415," - ",$A415)),'[1]Segurados Civis'!$A$5:$H$2142,8,FALSE),"")</f>
        <v>0</v>
      </c>
      <c r="F415" s="12">
        <f t="shared" si="6"/>
        <v>1071</v>
      </c>
      <c r="G415" s="5" t="s">
        <v>2</v>
      </c>
      <c r="H415" s="3">
        <v>0</v>
      </c>
      <c r="I415" s="3">
        <v>0</v>
      </c>
      <c r="J415" s="3">
        <v>0</v>
      </c>
      <c r="K415" s="3">
        <v>0</v>
      </c>
    </row>
    <row r="416" spans="1:11" x14ac:dyDescent="0.25">
      <c r="A416" s="5" t="s">
        <v>3812</v>
      </c>
      <c r="B416" s="5" t="s">
        <v>3939</v>
      </c>
      <c r="C416" s="12" t="str">
        <f>IFERROR(VLOOKUP(UPPER(CONCATENATE($B416," - ",$A416)),'[1]Segurados Civis'!$A$5:$H$2142,6,FALSE),"")</f>
        <v/>
      </c>
      <c r="D416" s="12" t="str">
        <f>IFERROR(VLOOKUP(UPPER(CONCATENATE($B416," - ",$A416)),'[1]Segurados Civis'!$A$5:$H$2142,7,FALSE),"")</f>
        <v/>
      </c>
      <c r="E416" s="12" t="str">
        <f>IFERROR(VLOOKUP(UPPER(CONCATENATE($B416," - ",$A416)),'[1]Segurados Civis'!$A$5:$H$2142,8,FALSE),"")</f>
        <v/>
      </c>
      <c r="F416" s="12" t="str">
        <f t="shared" si="6"/>
        <v/>
      </c>
      <c r="G416" s="5" t="s">
        <v>4</v>
      </c>
      <c r="H416" s="3">
        <v>0</v>
      </c>
      <c r="I416" s="3">
        <v>0</v>
      </c>
      <c r="J416" s="3">
        <v>0</v>
      </c>
      <c r="K416" s="3">
        <v>0</v>
      </c>
    </row>
    <row r="417" spans="1:11" x14ac:dyDescent="0.25">
      <c r="A417" s="5" t="s">
        <v>3812</v>
      </c>
      <c r="B417" s="5" t="s">
        <v>4160</v>
      </c>
      <c r="C417" s="12">
        <f>IFERROR(VLOOKUP(UPPER(CONCATENATE($B417," - ",$A417)),'[1]Segurados Civis'!$A$5:$H$2142,6,FALSE),"")</f>
        <v>56</v>
      </c>
      <c r="D417" s="12">
        <f>IFERROR(VLOOKUP(UPPER(CONCATENATE($B417," - ",$A417)),'[1]Segurados Civis'!$A$5:$H$2142,7,FALSE),"")</f>
        <v>15</v>
      </c>
      <c r="E417" s="12">
        <f>IFERROR(VLOOKUP(UPPER(CONCATENATE($B417," - ",$A417)),'[1]Segurados Civis'!$A$5:$H$2142,8,FALSE),"")</f>
        <v>3</v>
      </c>
      <c r="F417" s="12">
        <f t="shared" si="6"/>
        <v>74</v>
      </c>
      <c r="G417" s="5" t="s">
        <v>2</v>
      </c>
      <c r="H417" s="3">
        <v>1</v>
      </c>
      <c r="I417" s="3">
        <v>0</v>
      </c>
      <c r="J417" s="3">
        <v>0</v>
      </c>
      <c r="K417" s="3">
        <v>0</v>
      </c>
    </row>
    <row r="418" spans="1:11" x14ac:dyDescent="0.25">
      <c r="A418" s="5" t="s">
        <v>3812</v>
      </c>
      <c r="B418" s="5" t="s">
        <v>4066</v>
      </c>
      <c r="C418" s="12">
        <f>IFERROR(VLOOKUP(UPPER(CONCATENATE($B418," - ",$A418)),'[1]Segurados Civis'!$A$5:$H$2142,6,FALSE),"")</f>
        <v>149</v>
      </c>
      <c r="D418" s="12">
        <f>IFERROR(VLOOKUP(UPPER(CONCATENATE($B418," - ",$A418)),'[1]Segurados Civis'!$A$5:$H$2142,7,FALSE),"")</f>
        <v>13</v>
      </c>
      <c r="E418" s="12">
        <f>IFERROR(VLOOKUP(UPPER(CONCATENATE($B418," - ",$A418)),'[1]Segurados Civis'!$A$5:$H$2142,8,FALSE),"")</f>
        <v>6</v>
      </c>
      <c r="F418" s="12">
        <f t="shared" si="6"/>
        <v>168</v>
      </c>
      <c r="G418" s="5" t="s">
        <v>2</v>
      </c>
      <c r="H418" s="3">
        <v>1</v>
      </c>
      <c r="I418" s="3">
        <v>0</v>
      </c>
      <c r="J418" s="3">
        <v>1</v>
      </c>
      <c r="K418" s="3">
        <v>0</v>
      </c>
    </row>
    <row r="419" spans="1:11" x14ac:dyDescent="0.25">
      <c r="A419" s="5" t="s">
        <v>3812</v>
      </c>
      <c r="B419" s="5" t="s">
        <v>4036</v>
      </c>
      <c r="C419" s="12">
        <f>IFERROR(VLOOKUP(UPPER(CONCATENATE($B419," - ",$A419)),'[1]Segurados Civis'!$A$5:$H$2142,6,FALSE),"")</f>
        <v>94</v>
      </c>
      <c r="D419" s="12">
        <f>IFERROR(VLOOKUP(UPPER(CONCATENATE($B419," - ",$A419)),'[1]Segurados Civis'!$A$5:$H$2142,7,FALSE),"")</f>
        <v>18</v>
      </c>
      <c r="E419" s="12">
        <f>IFERROR(VLOOKUP(UPPER(CONCATENATE($B419," - ",$A419)),'[1]Segurados Civis'!$A$5:$H$2142,8,FALSE),"")</f>
        <v>4</v>
      </c>
      <c r="F419" s="12">
        <f t="shared" si="6"/>
        <v>116</v>
      </c>
      <c r="G419" s="5" t="s">
        <v>2</v>
      </c>
      <c r="H419" s="3">
        <v>0</v>
      </c>
      <c r="I419" s="3">
        <v>0</v>
      </c>
      <c r="J419" s="3">
        <v>0</v>
      </c>
      <c r="K419" s="3">
        <v>0</v>
      </c>
    </row>
    <row r="420" spans="1:11" x14ac:dyDescent="0.25">
      <c r="A420" s="5" t="s">
        <v>3812</v>
      </c>
      <c r="B420" s="5" t="s">
        <v>4138</v>
      </c>
      <c r="C420" s="12">
        <f>IFERROR(VLOOKUP(UPPER(CONCATENATE($B420," - ",$A420)),'[1]Segurados Civis'!$A$5:$H$2142,6,FALSE),"")</f>
        <v>259</v>
      </c>
      <c r="D420" s="12">
        <f>IFERROR(VLOOKUP(UPPER(CONCATENATE($B420," - ",$A420)),'[1]Segurados Civis'!$A$5:$H$2142,7,FALSE),"")</f>
        <v>66</v>
      </c>
      <c r="E420" s="12">
        <f>IFERROR(VLOOKUP(UPPER(CONCATENATE($B420," - ",$A420)),'[1]Segurados Civis'!$A$5:$H$2142,8,FALSE),"")</f>
        <v>17</v>
      </c>
      <c r="F420" s="12">
        <f t="shared" si="6"/>
        <v>342</v>
      </c>
      <c r="G420" s="5" t="s">
        <v>2</v>
      </c>
      <c r="H420" s="3">
        <v>0</v>
      </c>
      <c r="I420" s="3">
        <v>1</v>
      </c>
      <c r="J420" s="3">
        <v>1</v>
      </c>
      <c r="K420" s="3">
        <v>0</v>
      </c>
    </row>
    <row r="421" spans="1:11" x14ac:dyDescent="0.25">
      <c r="A421" s="5" t="s">
        <v>3812</v>
      </c>
      <c r="B421" s="5" t="s">
        <v>4180</v>
      </c>
      <c r="C421" s="12">
        <f>IFERROR(VLOOKUP(UPPER(CONCATENATE($B421," - ",$A421)),'[1]Segurados Civis'!$A$5:$H$2142,6,FALSE),"")</f>
        <v>2130</v>
      </c>
      <c r="D421" s="12">
        <f>IFERROR(VLOOKUP(UPPER(CONCATENATE($B421," - ",$A421)),'[1]Segurados Civis'!$A$5:$H$2142,7,FALSE),"")</f>
        <v>305</v>
      </c>
      <c r="E421" s="12">
        <f>IFERROR(VLOOKUP(UPPER(CONCATENATE($B421," - ",$A421)),'[1]Segurados Civis'!$A$5:$H$2142,8,FALSE),"")</f>
        <v>60</v>
      </c>
      <c r="F421" s="12">
        <f t="shared" si="6"/>
        <v>2495</v>
      </c>
      <c r="G421" s="5" t="s">
        <v>2</v>
      </c>
      <c r="H421" s="3">
        <v>0</v>
      </c>
      <c r="I421" s="3">
        <v>0</v>
      </c>
      <c r="J421" s="3">
        <v>0</v>
      </c>
      <c r="K421" s="3">
        <v>0</v>
      </c>
    </row>
    <row r="422" spans="1:11" x14ac:dyDescent="0.25">
      <c r="A422" s="5" t="s">
        <v>3812</v>
      </c>
      <c r="B422" s="5" t="s">
        <v>4132</v>
      </c>
      <c r="C422" s="12">
        <f>IFERROR(VLOOKUP(UPPER(CONCATENATE($B422," - ",$A422)),'[1]Segurados Civis'!$A$5:$H$2142,6,FALSE),"")</f>
        <v>2291</v>
      </c>
      <c r="D422" s="12">
        <f>IFERROR(VLOOKUP(UPPER(CONCATENATE($B422," - ",$A422)),'[1]Segurados Civis'!$A$5:$H$2142,7,FALSE),"")</f>
        <v>360</v>
      </c>
      <c r="E422" s="12">
        <f>IFERROR(VLOOKUP(UPPER(CONCATENATE($B422," - ",$A422)),'[1]Segurados Civis'!$A$5:$H$2142,8,FALSE),"")</f>
        <v>73</v>
      </c>
      <c r="F422" s="12">
        <f t="shared" si="6"/>
        <v>2724</v>
      </c>
      <c r="G422" s="5" t="s">
        <v>2</v>
      </c>
      <c r="H422" s="3">
        <v>0</v>
      </c>
      <c r="I422" s="3">
        <v>0</v>
      </c>
      <c r="J422" s="3">
        <v>0</v>
      </c>
      <c r="K422" s="3">
        <v>0</v>
      </c>
    </row>
    <row r="423" spans="1:11" x14ac:dyDescent="0.25">
      <c r="A423" s="5" t="s">
        <v>3812</v>
      </c>
      <c r="B423" s="5" t="s">
        <v>4132</v>
      </c>
      <c r="C423" s="12">
        <f>IFERROR(VLOOKUP(UPPER(CONCATENATE($B423," - ",$A423)),'[1]Segurados Civis'!$A$5:$H$2142,6,FALSE),"")</f>
        <v>2291</v>
      </c>
      <c r="D423" s="12">
        <f>IFERROR(VLOOKUP(UPPER(CONCATENATE($B423," - ",$A423)),'[1]Segurados Civis'!$A$5:$H$2142,7,FALSE),"")</f>
        <v>360</v>
      </c>
      <c r="E423" s="12">
        <f>IFERROR(VLOOKUP(UPPER(CONCATENATE($B423," - ",$A423)),'[1]Segurados Civis'!$A$5:$H$2142,8,FALSE),"")</f>
        <v>73</v>
      </c>
      <c r="F423" s="12">
        <f t="shared" si="6"/>
        <v>2724</v>
      </c>
      <c r="G423" s="5" t="s">
        <v>2</v>
      </c>
      <c r="H423" s="3">
        <v>0</v>
      </c>
      <c r="I423" s="3">
        <v>0</v>
      </c>
      <c r="J423" s="3">
        <v>0</v>
      </c>
      <c r="K423" s="3">
        <v>0</v>
      </c>
    </row>
    <row r="424" spans="1:11" x14ac:dyDescent="0.25">
      <c r="A424" s="5" t="s">
        <v>3812</v>
      </c>
      <c r="B424" s="5" t="s">
        <v>3390</v>
      </c>
      <c r="C424" s="12">
        <f>IFERROR(VLOOKUP(UPPER(CONCATENATE($B424," - ",$A424)),'[1]Segurados Civis'!$A$5:$H$2142,6,FALSE),"")</f>
        <v>331</v>
      </c>
      <c r="D424" s="12">
        <f>IFERROR(VLOOKUP(UPPER(CONCATENATE($B424," - ",$A424)),'[1]Segurados Civis'!$A$5:$H$2142,7,FALSE),"")</f>
        <v>169</v>
      </c>
      <c r="E424" s="12">
        <f>IFERROR(VLOOKUP(UPPER(CONCATENATE($B424," - ",$A424)),'[1]Segurados Civis'!$A$5:$H$2142,8,FALSE),"")</f>
        <v>45</v>
      </c>
      <c r="F424" s="12">
        <f t="shared" si="6"/>
        <v>545</v>
      </c>
      <c r="G424" s="5" t="s">
        <v>2</v>
      </c>
      <c r="H424" s="3">
        <v>0</v>
      </c>
      <c r="I424" s="3">
        <v>0</v>
      </c>
      <c r="J424" s="3">
        <v>0</v>
      </c>
      <c r="K424" s="3">
        <v>0</v>
      </c>
    </row>
    <row r="425" spans="1:11" x14ac:dyDescent="0.25">
      <c r="A425" s="5" t="s">
        <v>3812</v>
      </c>
      <c r="B425" s="5" t="s">
        <v>4091</v>
      </c>
      <c r="C425" s="12">
        <f>IFERROR(VLOOKUP(UPPER(CONCATENATE($B425," - ",$A425)),'[1]Segurados Civis'!$A$5:$H$2142,6,FALSE),"")</f>
        <v>260</v>
      </c>
      <c r="D425" s="12">
        <f>IFERROR(VLOOKUP(UPPER(CONCATENATE($B425," - ",$A425)),'[1]Segurados Civis'!$A$5:$H$2142,7,FALSE),"")</f>
        <v>86</v>
      </c>
      <c r="E425" s="12">
        <f>IFERROR(VLOOKUP(UPPER(CONCATENATE($B425," - ",$A425)),'[1]Segurados Civis'!$A$5:$H$2142,8,FALSE),"")</f>
        <v>18</v>
      </c>
      <c r="F425" s="12">
        <f t="shared" si="6"/>
        <v>364</v>
      </c>
      <c r="G425" s="5" t="s">
        <v>2</v>
      </c>
      <c r="H425" s="3">
        <v>1</v>
      </c>
      <c r="I425" s="3">
        <v>0</v>
      </c>
      <c r="J425" s="3">
        <v>0</v>
      </c>
      <c r="K425" s="3">
        <v>0</v>
      </c>
    </row>
    <row r="426" spans="1:11" x14ac:dyDescent="0.25">
      <c r="A426" s="5" t="s">
        <v>3812</v>
      </c>
      <c r="B426" s="5" t="s">
        <v>4111</v>
      </c>
      <c r="C426" s="12">
        <f>IFERROR(VLOOKUP(UPPER(CONCATENATE($B426," - ",$A426)),'[1]Segurados Civis'!$A$5:$H$2142,6,FALSE),"")</f>
        <v>101</v>
      </c>
      <c r="D426" s="12">
        <f>IFERROR(VLOOKUP(UPPER(CONCATENATE($B426," - ",$A426)),'[1]Segurados Civis'!$A$5:$H$2142,7,FALSE),"")</f>
        <v>29</v>
      </c>
      <c r="E426" s="12">
        <f>IFERROR(VLOOKUP(UPPER(CONCATENATE($B426," - ",$A426)),'[1]Segurados Civis'!$A$5:$H$2142,8,FALSE),"")</f>
        <v>9</v>
      </c>
      <c r="F426" s="12">
        <f t="shared" si="6"/>
        <v>139</v>
      </c>
      <c r="G426" s="5" t="s">
        <v>2</v>
      </c>
      <c r="H426" s="3">
        <v>1</v>
      </c>
      <c r="I426" s="3">
        <v>0</v>
      </c>
      <c r="J426" s="3">
        <v>0</v>
      </c>
      <c r="K426" s="3">
        <v>0</v>
      </c>
    </row>
    <row r="427" spans="1:11" x14ac:dyDescent="0.25">
      <c r="A427" s="5" t="s">
        <v>3812</v>
      </c>
      <c r="B427" s="5" t="s">
        <v>4062</v>
      </c>
      <c r="C427" s="12">
        <f>IFERROR(VLOOKUP(UPPER(CONCATENATE($B427," - ",$A427)),'[1]Segurados Civis'!$A$5:$H$2142,6,FALSE),"")</f>
        <v>163</v>
      </c>
      <c r="D427" s="12">
        <f>IFERROR(VLOOKUP(UPPER(CONCATENATE($B427," - ",$A427)),'[1]Segurados Civis'!$A$5:$H$2142,7,FALSE),"")</f>
        <v>43</v>
      </c>
      <c r="E427" s="12">
        <f>IFERROR(VLOOKUP(UPPER(CONCATENATE($B427," - ",$A427)),'[1]Segurados Civis'!$A$5:$H$2142,8,FALSE),"")</f>
        <v>8</v>
      </c>
      <c r="F427" s="12">
        <f t="shared" si="6"/>
        <v>214</v>
      </c>
      <c r="G427" s="5" t="s">
        <v>2</v>
      </c>
      <c r="H427" s="3">
        <v>0</v>
      </c>
      <c r="I427" s="3">
        <v>0</v>
      </c>
      <c r="J427" s="3">
        <v>0</v>
      </c>
      <c r="K427" s="3">
        <v>0</v>
      </c>
    </row>
    <row r="428" spans="1:11" x14ac:dyDescent="0.25">
      <c r="A428" s="5" t="s">
        <v>3812</v>
      </c>
      <c r="B428" s="5" t="s">
        <v>4234</v>
      </c>
      <c r="C428" s="12">
        <f>IFERROR(VLOOKUP(UPPER(CONCATENATE($B428," - ",$A428)),'[1]Segurados Civis'!$A$5:$H$2142,6,FALSE),"")</f>
        <v>233</v>
      </c>
      <c r="D428" s="12">
        <f>IFERROR(VLOOKUP(UPPER(CONCATENATE($B428," - ",$A428)),'[1]Segurados Civis'!$A$5:$H$2142,7,FALSE),"")</f>
        <v>47</v>
      </c>
      <c r="E428" s="12">
        <f>IFERROR(VLOOKUP(UPPER(CONCATENATE($B428," - ",$A428)),'[1]Segurados Civis'!$A$5:$H$2142,8,FALSE),"")</f>
        <v>14</v>
      </c>
      <c r="F428" s="12">
        <f t="shared" si="6"/>
        <v>294</v>
      </c>
      <c r="G428" s="5" t="s">
        <v>2</v>
      </c>
      <c r="H428" s="3">
        <v>0</v>
      </c>
      <c r="I428" s="3">
        <v>1</v>
      </c>
      <c r="J428" s="3">
        <v>1</v>
      </c>
      <c r="K428" s="3">
        <v>0</v>
      </c>
    </row>
    <row r="429" spans="1:11" x14ac:dyDescent="0.25">
      <c r="A429" s="5" t="s">
        <v>3812</v>
      </c>
      <c r="B429" s="5" t="s">
        <v>3905</v>
      </c>
      <c r="C429" s="12" t="str">
        <f>IFERROR(VLOOKUP(UPPER(CONCATENATE($B429," - ",$A429)),'[1]Segurados Civis'!$A$5:$H$2142,6,FALSE),"")</f>
        <v/>
      </c>
      <c r="D429" s="12" t="str">
        <f>IFERROR(VLOOKUP(UPPER(CONCATENATE($B429," - ",$A429)),'[1]Segurados Civis'!$A$5:$H$2142,7,FALSE),"")</f>
        <v/>
      </c>
      <c r="E429" s="12" t="str">
        <f>IFERROR(VLOOKUP(UPPER(CONCATENATE($B429," - ",$A429)),'[1]Segurados Civis'!$A$5:$H$2142,8,FALSE),"")</f>
        <v/>
      </c>
      <c r="F429" s="12" t="str">
        <f t="shared" si="6"/>
        <v/>
      </c>
      <c r="G429" s="5" t="s">
        <v>4</v>
      </c>
      <c r="H429" s="3">
        <v>0</v>
      </c>
      <c r="I429" s="3">
        <v>0</v>
      </c>
      <c r="J429" s="3">
        <v>0</v>
      </c>
      <c r="K429" s="3">
        <v>0</v>
      </c>
    </row>
    <row r="430" spans="1:11" x14ac:dyDescent="0.25">
      <c r="A430" s="5" t="s">
        <v>3812</v>
      </c>
      <c r="B430" s="5" t="s">
        <v>3906</v>
      </c>
      <c r="C430" s="12" t="str">
        <f>IFERROR(VLOOKUP(UPPER(CONCATENATE($B430," - ",$A430)),'[1]Segurados Civis'!$A$5:$H$2142,6,FALSE),"")</f>
        <v/>
      </c>
      <c r="D430" s="12" t="str">
        <f>IFERROR(VLOOKUP(UPPER(CONCATENATE($B430," - ",$A430)),'[1]Segurados Civis'!$A$5:$H$2142,7,FALSE),"")</f>
        <v/>
      </c>
      <c r="E430" s="12" t="str">
        <f>IFERROR(VLOOKUP(UPPER(CONCATENATE($B430," - ",$A430)),'[1]Segurados Civis'!$A$5:$H$2142,8,FALSE),"")</f>
        <v/>
      </c>
      <c r="F430" s="12" t="str">
        <f t="shared" si="6"/>
        <v/>
      </c>
      <c r="G430" s="5" t="s">
        <v>4</v>
      </c>
      <c r="H430" s="3">
        <v>0</v>
      </c>
      <c r="I430" s="3">
        <v>0</v>
      </c>
      <c r="J430" s="3">
        <v>0</v>
      </c>
      <c r="K430" s="3">
        <v>0</v>
      </c>
    </row>
    <row r="431" spans="1:11" x14ac:dyDescent="0.25">
      <c r="A431" s="5" t="s">
        <v>3812</v>
      </c>
      <c r="B431" s="5" t="s">
        <v>4215</v>
      </c>
      <c r="C431" s="12">
        <f>IFERROR(VLOOKUP(UPPER(CONCATENATE($B431," - ",$A431)),'[1]Segurados Civis'!$A$5:$H$2142,6,FALSE),"")</f>
        <v>459</v>
      </c>
      <c r="D431" s="12">
        <f>IFERROR(VLOOKUP(UPPER(CONCATENATE($B431," - ",$A431)),'[1]Segurados Civis'!$A$5:$H$2142,7,FALSE),"")</f>
        <v>71</v>
      </c>
      <c r="E431" s="12">
        <f>IFERROR(VLOOKUP(UPPER(CONCATENATE($B431," - ",$A431)),'[1]Segurados Civis'!$A$5:$H$2142,8,FALSE),"")</f>
        <v>21</v>
      </c>
      <c r="F431" s="12">
        <f t="shared" si="6"/>
        <v>551</v>
      </c>
      <c r="G431" s="5" t="s">
        <v>2</v>
      </c>
      <c r="H431" s="3">
        <v>0</v>
      </c>
      <c r="I431" s="3">
        <v>0</v>
      </c>
      <c r="J431" s="3">
        <v>0</v>
      </c>
      <c r="K431" s="3">
        <v>0</v>
      </c>
    </row>
    <row r="432" spans="1:11" x14ac:dyDescent="0.25">
      <c r="A432" s="5" t="s">
        <v>3812</v>
      </c>
      <c r="B432" s="5" t="s">
        <v>3942</v>
      </c>
      <c r="C432" s="12">
        <f>IFERROR(VLOOKUP(UPPER(CONCATENATE($B432," - ",$A432)),'[1]Segurados Civis'!$A$5:$H$2142,6,FALSE),"")</f>
        <v>77</v>
      </c>
      <c r="D432" s="12">
        <f>IFERROR(VLOOKUP(UPPER(CONCATENATE($B432," - ",$A432)),'[1]Segurados Civis'!$A$5:$H$2142,7,FALSE),"")</f>
        <v>6</v>
      </c>
      <c r="E432" s="12">
        <f>IFERROR(VLOOKUP(UPPER(CONCATENATE($B432," - ",$A432)),'[1]Segurados Civis'!$A$5:$H$2142,8,FALSE),"")</f>
        <v>0</v>
      </c>
      <c r="F432" s="12">
        <f t="shared" si="6"/>
        <v>83</v>
      </c>
      <c r="G432" s="5" t="s">
        <v>2</v>
      </c>
      <c r="H432" s="3">
        <v>0</v>
      </c>
      <c r="I432" s="3">
        <v>0</v>
      </c>
      <c r="J432" s="3">
        <v>0</v>
      </c>
      <c r="K432" s="3">
        <v>0</v>
      </c>
    </row>
    <row r="433" spans="1:11" x14ac:dyDescent="0.25">
      <c r="A433" s="5" t="s">
        <v>3812</v>
      </c>
      <c r="B433" s="5" t="s">
        <v>4222</v>
      </c>
      <c r="C433" s="12" t="str">
        <f>IFERROR(VLOOKUP(UPPER(CONCATENATE($B433," - ",$A433)),'[1]Segurados Civis'!$A$5:$H$2142,6,FALSE),"")</f>
        <v/>
      </c>
      <c r="D433" s="12" t="str">
        <f>IFERROR(VLOOKUP(UPPER(CONCATENATE($B433," - ",$A433)),'[1]Segurados Civis'!$A$5:$H$2142,7,FALSE),"")</f>
        <v/>
      </c>
      <c r="E433" s="12" t="str">
        <f>IFERROR(VLOOKUP(UPPER(CONCATENATE($B433," - ",$A433)),'[1]Segurados Civis'!$A$5:$H$2142,8,FALSE),"")</f>
        <v/>
      </c>
      <c r="F433" s="12" t="str">
        <f t="shared" si="6"/>
        <v/>
      </c>
      <c r="G433" s="5" t="s">
        <v>4</v>
      </c>
      <c r="H433" s="3">
        <v>0</v>
      </c>
      <c r="I433" s="3">
        <v>0</v>
      </c>
      <c r="J433" s="3">
        <v>0</v>
      </c>
      <c r="K433" s="3">
        <v>0</v>
      </c>
    </row>
    <row r="434" spans="1:11" x14ac:dyDescent="0.25">
      <c r="A434" s="5" t="s">
        <v>3812</v>
      </c>
      <c r="B434" s="5" t="s">
        <v>4279</v>
      </c>
      <c r="C434" s="12">
        <f>IFERROR(VLOOKUP(UPPER(CONCATENATE($B434," - ",$A434)),'[1]Segurados Civis'!$A$5:$H$2142,6,FALSE),"")</f>
        <v>193</v>
      </c>
      <c r="D434" s="12">
        <f>IFERROR(VLOOKUP(UPPER(CONCATENATE($B434," - ",$A434)),'[1]Segurados Civis'!$A$5:$H$2142,7,FALSE),"")</f>
        <v>31</v>
      </c>
      <c r="E434" s="12">
        <f>IFERROR(VLOOKUP(UPPER(CONCATENATE($B434," - ",$A434)),'[1]Segurados Civis'!$A$5:$H$2142,8,FALSE),"")</f>
        <v>5</v>
      </c>
      <c r="F434" s="12">
        <f t="shared" si="6"/>
        <v>229</v>
      </c>
      <c r="G434" s="5" t="s">
        <v>2</v>
      </c>
      <c r="H434" s="3">
        <v>1</v>
      </c>
      <c r="I434" s="3">
        <v>0</v>
      </c>
      <c r="J434" s="3">
        <v>0</v>
      </c>
      <c r="K434" s="3">
        <v>0</v>
      </c>
    </row>
    <row r="435" spans="1:11" x14ac:dyDescent="0.25">
      <c r="A435" s="5" t="s">
        <v>3812</v>
      </c>
      <c r="B435" s="5" t="s">
        <v>4259</v>
      </c>
      <c r="C435" s="12">
        <f>IFERROR(VLOOKUP(UPPER(CONCATENATE($B435," - ",$A435)),'[1]Segurados Civis'!$A$5:$H$2142,6,FALSE),"")</f>
        <v>114</v>
      </c>
      <c r="D435" s="12">
        <f>IFERROR(VLOOKUP(UPPER(CONCATENATE($B435," - ",$A435)),'[1]Segurados Civis'!$A$5:$H$2142,7,FALSE),"")</f>
        <v>19</v>
      </c>
      <c r="E435" s="12">
        <f>IFERROR(VLOOKUP(UPPER(CONCATENATE($B435," - ",$A435)),'[1]Segurados Civis'!$A$5:$H$2142,8,FALSE),"")</f>
        <v>2</v>
      </c>
      <c r="F435" s="12">
        <f t="shared" si="6"/>
        <v>135</v>
      </c>
      <c r="G435" s="5" t="s">
        <v>2</v>
      </c>
      <c r="H435" s="3">
        <v>0</v>
      </c>
      <c r="I435" s="3">
        <v>0</v>
      </c>
      <c r="J435" s="3">
        <v>0</v>
      </c>
      <c r="K435" s="3">
        <v>0</v>
      </c>
    </row>
    <row r="436" spans="1:11" x14ac:dyDescent="0.25">
      <c r="A436" s="5" t="s">
        <v>3812</v>
      </c>
      <c r="B436" s="5" t="s">
        <v>3889</v>
      </c>
      <c r="C436" s="12" t="str">
        <f>IFERROR(VLOOKUP(UPPER(CONCATENATE($B436," - ",$A436)),'[1]Segurados Civis'!$A$5:$H$2142,6,FALSE),"")</f>
        <v/>
      </c>
      <c r="D436" s="12" t="str">
        <f>IFERROR(VLOOKUP(UPPER(CONCATENATE($B436," - ",$A436)),'[1]Segurados Civis'!$A$5:$H$2142,7,FALSE),"")</f>
        <v/>
      </c>
      <c r="E436" s="12" t="str">
        <f>IFERROR(VLOOKUP(UPPER(CONCATENATE($B436," - ",$A436)),'[1]Segurados Civis'!$A$5:$H$2142,8,FALSE),"")</f>
        <v/>
      </c>
      <c r="F436" s="12" t="str">
        <f t="shared" si="6"/>
        <v/>
      </c>
      <c r="G436" s="5" t="s">
        <v>4</v>
      </c>
      <c r="H436" s="3">
        <v>0</v>
      </c>
      <c r="I436" s="3">
        <v>0</v>
      </c>
      <c r="J436" s="3">
        <v>0</v>
      </c>
      <c r="K436" s="3">
        <v>0</v>
      </c>
    </row>
    <row r="437" spans="1:11" x14ac:dyDescent="0.25">
      <c r="A437" s="5" t="s">
        <v>3812</v>
      </c>
      <c r="B437" s="5" t="s">
        <v>4079</v>
      </c>
      <c r="C437" s="12">
        <f>IFERROR(VLOOKUP(UPPER(CONCATENATE($B437," - ",$A437)),'[1]Segurados Civis'!$A$5:$H$2142,6,FALSE),"")</f>
        <v>87</v>
      </c>
      <c r="D437" s="12">
        <f>IFERROR(VLOOKUP(UPPER(CONCATENATE($B437," - ",$A437)),'[1]Segurados Civis'!$A$5:$H$2142,7,FALSE),"")</f>
        <v>22</v>
      </c>
      <c r="E437" s="12">
        <f>IFERROR(VLOOKUP(UPPER(CONCATENATE($B437," - ",$A437)),'[1]Segurados Civis'!$A$5:$H$2142,8,FALSE),"")</f>
        <v>8</v>
      </c>
      <c r="F437" s="12">
        <f t="shared" si="6"/>
        <v>117</v>
      </c>
      <c r="G437" s="5" t="s">
        <v>2</v>
      </c>
      <c r="H437" s="3">
        <v>0</v>
      </c>
      <c r="I437" s="3">
        <v>0</v>
      </c>
      <c r="J437" s="3">
        <v>1</v>
      </c>
      <c r="K437" s="3">
        <v>0</v>
      </c>
    </row>
    <row r="438" spans="1:11" x14ac:dyDescent="0.25">
      <c r="A438" s="5" t="s">
        <v>3812</v>
      </c>
      <c r="B438" s="5" t="s">
        <v>3989</v>
      </c>
      <c r="C438" s="12" t="str">
        <f>IFERROR(VLOOKUP(UPPER(CONCATENATE($B438," - ",$A438)),'[1]Segurados Civis'!$A$5:$H$2142,6,FALSE),"")</f>
        <v/>
      </c>
      <c r="D438" s="12" t="str">
        <f>IFERROR(VLOOKUP(UPPER(CONCATENATE($B438," - ",$A438)),'[1]Segurados Civis'!$A$5:$H$2142,7,FALSE),"")</f>
        <v/>
      </c>
      <c r="E438" s="12" t="str">
        <f>IFERROR(VLOOKUP(UPPER(CONCATENATE($B438," - ",$A438)),'[1]Segurados Civis'!$A$5:$H$2142,8,FALSE),"")</f>
        <v/>
      </c>
      <c r="F438" s="12" t="str">
        <f t="shared" si="6"/>
        <v/>
      </c>
      <c r="G438" s="5" t="s">
        <v>4</v>
      </c>
      <c r="H438" s="3">
        <v>0</v>
      </c>
      <c r="I438" s="3">
        <v>0</v>
      </c>
      <c r="J438" s="3">
        <v>0</v>
      </c>
      <c r="K438" s="3">
        <v>0</v>
      </c>
    </row>
    <row r="439" spans="1:11" x14ac:dyDescent="0.25">
      <c r="A439" s="5" t="s">
        <v>3812</v>
      </c>
      <c r="B439" s="5" t="s">
        <v>398</v>
      </c>
      <c r="C439" s="12">
        <f>IFERROR(VLOOKUP(UPPER(CONCATENATE($B439," - ",$A439)),'[1]Segurados Civis'!$A$5:$H$2142,6,FALSE),"")</f>
        <v>412</v>
      </c>
      <c r="D439" s="12">
        <f>IFERROR(VLOOKUP(UPPER(CONCATENATE($B439," - ",$A439)),'[1]Segurados Civis'!$A$5:$H$2142,7,FALSE),"")</f>
        <v>98</v>
      </c>
      <c r="E439" s="12">
        <f>IFERROR(VLOOKUP(UPPER(CONCATENATE($B439," - ",$A439)),'[1]Segurados Civis'!$A$5:$H$2142,8,FALSE),"")</f>
        <v>29</v>
      </c>
      <c r="F439" s="12">
        <f t="shared" si="6"/>
        <v>539</v>
      </c>
      <c r="G439" s="5" t="s">
        <v>2</v>
      </c>
      <c r="H439" s="3">
        <v>1</v>
      </c>
      <c r="I439" s="3">
        <v>0</v>
      </c>
      <c r="J439" s="3">
        <v>0</v>
      </c>
      <c r="K439" s="3">
        <v>0</v>
      </c>
    </row>
    <row r="440" spans="1:11" x14ac:dyDescent="0.25">
      <c r="A440" s="5" t="s">
        <v>3812</v>
      </c>
      <c r="B440" s="5" t="s">
        <v>2619</v>
      </c>
      <c r="C440" s="12">
        <f>IFERROR(VLOOKUP(UPPER(CONCATENATE($B440," - ",$A440)),'[1]Segurados Civis'!$A$5:$H$2142,6,FALSE),"")</f>
        <v>566</v>
      </c>
      <c r="D440" s="12">
        <f>IFERROR(VLOOKUP(UPPER(CONCATENATE($B440," - ",$A440)),'[1]Segurados Civis'!$A$5:$H$2142,7,FALSE),"")</f>
        <v>278</v>
      </c>
      <c r="E440" s="12">
        <f>IFERROR(VLOOKUP(UPPER(CONCATENATE($B440," - ",$A440)),'[1]Segurados Civis'!$A$5:$H$2142,8,FALSE),"")</f>
        <v>69</v>
      </c>
      <c r="F440" s="12">
        <f t="shared" si="6"/>
        <v>913</v>
      </c>
      <c r="G440" s="5" t="s">
        <v>2</v>
      </c>
      <c r="H440" s="3">
        <v>1</v>
      </c>
      <c r="I440" s="3">
        <v>0</v>
      </c>
      <c r="J440" s="3">
        <v>1</v>
      </c>
      <c r="K440" s="3">
        <v>0</v>
      </c>
    </row>
    <row r="441" spans="1:11" x14ac:dyDescent="0.25">
      <c r="A441" s="5" t="s">
        <v>3812</v>
      </c>
      <c r="B441" s="5" t="s">
        <v>3961</v>
      </c>
      <c r="C441" s="12" t="str">
        <f>IFERROR(VLOOKUP(UPPER(CONCATENATE($B441," - ",$A441)),'[1]Segurados Civis'!$A$5:$H$2142,6,FALSE),"")</f>
        <v/>
      </c>
      <c r="D441" s="12" t="str">
        <f>IFERROR(VLOOKUP(UPPER(CONCATENATE($B441," - ",$A441)),'[1]Segurados Civis'!$A$5:$H$2142,7,FALSE),"")</f>
        <v/>
      </c>
      <c r="E441" s="12" t="str">
        <f>IFERROR(VLOOKUP(UPPER(CONCATENATE($B441," - ",$A441)),'[1]Segurados Civis'!$A$5:$H$2142,8,FALSE),"")</f>
        <v/>
      </c>
      <c r="F441" s="12" t="str">
        <f t="shared" si="6"/>
        <v/>
      </c>
      <c r="G441" s="5" t="s">
        <v>4</v>
      </c>
      <c r="H441" s="3">
        <v>0</v>
      </c>
      <c r="I441" s="3">
        <v>0</v>
      </c>
      <c r="J441" s="3">
        <v>0</v>
      </c>
      <c r="K441" s="3">
        <v>0</v>
      </c>
    </row>
    <row r="442" spans="1:11" x14ac:dyDescent="0.25">
      <c r="A442" s="5" t="s">
        <v>3812</v>
      </c>
      <c r="B442" s="5" t="s">
        <v>3489</v>
      </c>
      <c r="C442" s="12">
        <f>IFERROR(VLOOKUP(UPPER(CONCATENATE($B442," - ",$A442)),'[1]Segurados Civis'!$A$5:$H$2142,6,FALSE),"")</f>
        <v>406</v>
      </c>
      <c r="D442" s="12">
        <f>IFERROR(VLOOKUP(UPPER(CONCATENATE($B442," - ",$A442)),'[1]Segurados Civis'!$A$5:$H$2142,7,FALSE),"")</f>
        <v>125</v>
      </c>
      <c r="E442" s="12">
        <f>IFERROR(VLOOKUP(UPPER(CONCATENATE($B442," - ",$A442)),'[1]Segurados Civis'!$A$5:$H$2142,8,FALSE),"")</f>
        <v>37</v>
      </c>
      <c r="F442" s="12">
        <f t="shared" si="6"/>
        <v>568</v>
      </c>
      <c r="G442" s="5" t="s">
        <v>2</v>
      </c>
      <c r="H442" s="3">
        <v>1</v>
      </c>
      <c r="I442" s="3">
        <v>0</v>
      </c>
      <c r="J442" s="3">
        <v>1</v>
      </c>
      <c r="K442" s="3">
        <v>0</v>
      </c>
    </row>
    <row r="443" spans="1:11" x14ac:dyDescent="0.25">
      <c r="A443" s="5" t="s">
        <v>3812</v>
      </c>
      <c r="B443" s="5" t="s">
        <v>3956</v>
      </c>
      <c r="C443" s="12">
        <f>IFERROR(VLOOKUP(UPPER(CONCATENATE($B443," - ",$A443)),'[1]Segurados Civis'!$A$5:$H$2142,6,FALSE),"")</f>
        <v>311</v>
      </c>
      <c r="D443" s="12">
        <f>IFERROR(VLOOKUP(UPPER(CONCATENATE($B443," - ",$A443)),'[1]Segurados Civis'!$A$5:$H$2142,7,FALSE),"")</f>
        <v>82</v>
      </c>
      <c r="E443" s="12">
        <f>IFERROR(VLOOKUP(UPPER(CONCATENATE($B443," - ",$A443)),'[1]Segurados Civis'!$A$5:$H$2142,8,FALSE),"")</f>
        <v>19</v>
      </c>
      <c r="F443" s="12">
        <f t="shared" si="6"/>
        <v>412</v>
      </c>
      <c r="G443" s="5" t="s">
        <v>2</v>
      </c>
      <c r="H443" s="3">
        <v>0</v>
      </c>
      <c r="I443" s="3">
        <v>0</v>
      </c>
      <c r="J443" s="3">
        <v>0</v>
      </c>
      <c r="K443" s="3">
        <v>0</v>
      </c>
    </row>
    <row r="444" spans="1:11" x14ac:dyDescent="0.25">
      <c r="A444" s="5" t="s">
        <v>3812</v>
      </c>
      <c r="B444" s="5" t="s">
        <v>3943</v>
      </c>
      <c r="C444" s="12">
        <f>IFERROR(VLOOKUP(UPPER(CONCATENATE($B444," - ",$A444)),'[1]Segurados Civis'!$A$5:$H$2142,6,FALSE),"")</f>
        <v>414</v>
      </c>
      <c r="D444" s="12">
        <f>IFERROR(VLOOKUP(UPPER(CONCATENATE($B444," - ",$A444)),'[1]Segurados Civis'!$A$5:$H$2142,7,FALSE),"")</f>
        <v>166</v>
      </c>
      <c r="E444" s="12">
        <f>IFERROR(VLOOKUP(UPPER(CONCATENATE($B444," - ",$A444)),'[1]Segurados Civis'!$A$5:$H$2142,8,FALSE),"")</f>
        <v>46</v>
      </c>
      <c r="F444" s="12">
        <f t="shared" si="6"/>
        <v>626</v>
      </c>
      <c r="G444" s="5" t="s">
        <v>2</v>
      </c>
      <c r="H444" s="3">
        <v>1</v>
      </c>
      <c r="I444" s="3">
        <v>0</v>
      </c>
      <c r="J444" s="3">
        <v>0</v>
      </c>
      <c r="K444" s="3">
        <v>0</v>
      </c>
    </row>
    <row r="445" spans="1:11" x14ac:dyDescent="0.25">
      <c r="A445" s="5" t="s">
        <v>3812</v>
      </c>
      <c r="B445" s="5" t="s">
        <v>4056</v>
      </c>
      <c r="C445" s="12">
        <f>IFERROR(VLOOKUP(UPPER(CONCATENATE($B445," - ",$A445)),'[1]Segurados Civis'!$A$5:$H$2142,6,FALSE),"")</f>
        <v>914</v>
      </c>
      <c r="D445" s="12">
        <f>IFERROR(VLOOKUP(UPPER(CONCATENATE($B445," - ",$A445)),'[1]Segurados Civis'!$A$5:$H$2142,7,FALSE),"")</f>
        <v>365</v>
      </c>
      <c r="E445" s="12">
        <f>IFERROR(VLOOKUP(UPPER(CONCATENATE($B445," - ",$A445)),'[1]Segurados Civis'!$A$5:$H$2142,8,FALSE),"")</f>
        <v>111</v>
      </c>
      <c r="F445" s="12">
        <f t="shared" si="6"/>
        <v>1390</v>
      </c>
      <c r="G445" s="5" t="s">
        <v>2</v>
      </c>
      <c r="H445" s="3">
        <v>0</v>
      </c>
      <c r="I445" s="3">
        <v>0</v>
      </c>
      <c r="J445" s="3">
        <v>0</v>
      </c>
      <c r="K445" s="3">
        <v>0</v>
      </c>
    </row>
    <row r="446" spans="1:11" x14ac:dyDescent="0.25">
      <c r="A446" s="5" t="s">
        <v>3812</v>
      </c>
      <c r="B446" s="5" t="s">
        <v>4014</v>
      </c>
      <c r="C446" s="12" t="str">
        <f>IFERROR(VLOOKUP(UPPER(CONCATENATE($B446," - ",$A446)),'[1]Segurados Civis'!$A$5:$H$2142,6,FALSE),"")</f>
        <v/>
      </c>
      <c r="D446" s="12" t="str">
        <f>IFERROR(VLOOKUP(UPPER(CONCATENATE($B446," - ",$A446)),'[1]Segurados Civis'!$A$5:$H$2142,7,FALSE),"")</f>
        <v/>
      </c>
      <c r="E446" s="12" t="str">
        <f>IFERROR(VLOOKUP(UPPER(CONCATENATE($B446," - ",$A446)),'[1]Segurados Civis'!$A$5:$H$2142,8,FALSE),"")</f>
        <v/>
      </c>
      <c r="F446" s="12" t="str">
        <f t="shared" si="6"/>
        <v/>
      </c>
      <c r="G446" s="5" t="s">
        <v>4</v>
      </c>
      <c r="H446" s="3">
        <v>0</v>
      </c>
      <c r="I446" s="3">
        <v>0</v>
      </c>
      <c r="J446" s="3">
        <v>0</v>
      </c>
      <c r="K446" s="3">
        <v>0</v>
      </c>
    </row>
    <row r="447" spans="1:11" x14ac:dyDescent="0.25">
      <c r="A447" s="5" t="s">
        <v>3812</v>
      </c>
      <c r="B447" s="5" t="s">
        <v>4207</v>
      </c>
      <c r="C447" s="12" t="str">
        <f>IFERROR(VLOOKUP(UPPER(CONCATENATE($B447," - ",$A447)),'[1]Segurados Civis'!$A$5:$H$2142,6,FALSE),"")</f>
        <v/>
      </c>
      <c r="D447" s="12" t="str">
        <f>IFERROR(VLOOKUP(UPPER(CONCATENATE($B447," - ",$A447)),'[1]Segurados Civis'!$A$5:$H$2142,7,FALSE),"")</f>
        <v/>
      </c>
      <c r="E447" s="12" t="str">
        <f>IFERROR(VLOOKUP(UPPER(CONCATENATE($B447," - ",$A447)),'[1]Segurados Civis'!$A$5:$H$2142,8,FALSE),"")</f>
        <v/>
      </c>
      <c r="F447" s="12" t="str">
        <f t="shared" si="6"/>
        <v/>
      </c>
      <c r="G447" s="5" t="s">
        <v>4</v>
      </c>
      <c r="H447" s="3">
        <v>0</v>
      </c>
      <c r="I447" s="3">
        <v>0</v>
      </c>
      <c r="J447" s="3">
        <v>0</v>
      </c>
      <c r="K447" s="3">
        <v>0</v>
      </c>
    </row>
    <row r="448" spans="1:11" x14ac:dyDescent="0.25">
      <c r="A448" s="5" t="s">
        <v>3812</v>
      </c>
      <c r="B448" s="5" t="s">
        <v>2640</v>
      </c>
      <c r="C448" s="12" t="str">
        <f>IFERROR(VLOOKUP(UPPER(CONCATENATE($B448," - ",$A448)),'[1]Segurados Civis'!$A$5:$H$2142,6,FALSE),"")</f>
        <v/>
      </c>
      <c r="D448" s="12" t="str">
        <f>IFERROR(VLOOKUP(UPPER(CONCATENATE($B448," - ",$A448)),'[1]Segurados Civis'!$A$5:$H$2142,7,FALSE),"")</f>
        <v/>
      </c>
      <c r="E448" s="12" t="str">
        <f>IFERROR(VLOOKUP(UPPER(CONCATENATE($B448," - ",$A448)),'[1]Segurados Civis'!$A$5:$H$2142,8,FALSE),"")</f>
        <v/>
      </c>
      <c r="F448" s="12" t="str">
        <f t="shared" si="6"/>
        <v/>
      </c>
      <c r="G448" s="5" t="s">
        <v>4</v>
      </c>
      <c r="H448" s="3">
        <v>0</v>
      </c>
      <c r="I448" s="3">
        <v>0</v>
      </c>
      <c r="J448" s="3">
        <v>0</v>
      </c>
      <c r="K448" s="3">
        <v>0</v>
      </c>
    </row>
    <row r="449" spans="1:11" x14ac:dyDescent="0.25">
      <c r="A449" s="5" t="s">
        <v>3812</v>
      </c>
      <c r="B449" s="5" t="s">
        <v>4094</v>
      </c>
      <c r="C449" s="12">
        <f>IFERROR(VLOOKUP(UPPER(CONCATENATE($B449," - ",$A449)),'[1]Segurados Civis'!$A$5:$H$2142,6,FALSE),"")</f>
        <v>299</v>
      </c>
      <c r="D449" s="12">
        <f>IFERROR(VLOOKUP(UPPER(CONCATENATE($B449," - ",$A449)),'[1]Segurados Civis'!$A$5:$H$2142,7,FALSE),"")</f>
        <v>111</v>
      </c>
      <c r="E449" s="12">
        <f>IFERROR(VLOOKUP(UPPER(CONCATENATE($B449," - ",$A449)),'[1]Segurados Civis'!$A$5:$H$2142,8,FALSE),"")</f>
        <v>29</v>
      </c>
      <c r="F449" s="12">
        <f t="shared" si="6"/>
        <v>439</v>
      </c>
      <c r="G449" s="5" t="s">
        <v>2</v>
      </c>
      <c r="H449" s="3">
        <v>0</v>
      </c>
      <c r="I449" s="3">
        <v>0</v>
      </c>
      <c r="J449" s="3">
        <v>0</v>
      </c>
      <c r="K449" s="3">
        <v>0</v>
      </c>
    </row>
    <row r="450" spans="1:11" x14ac:dyDescent="0.25">
      <c r="A450" s="5" t="s">
        <v>3812</v>
      </c>
      <c r="B450" s="5" t="s">
        <v>4112</v>
      </c>
      <c r="C450" s="12">
        <f>IFERROR(VLOOKUP(UPPER(CONCATENATE($B450," - ",$A450)),'[1]Segurados Civis'!$A$5:$H$2142,6,FALSE),"")</f>
        <v>368</v>
      </c>
      <c r="D450" s="12">
        <f>IFERROR(VLOOKUP(UPPER(CONCATENATE($B450," - ",$A450)),'[1]Segurados Civis'!$A$5:$H$2142,7,FALSE),"")</f>
        <v>89</v>
      </c>
      <c r="E450" s="12">
        <f>IFERROR(VLOOKUP(UPPER(CONCATENATE($B450," - ",$A450)),'[1]Segurados Civis'!$A$5:$H$2142,8,FALSE),"")</f>
        <v>25</v>
      </c>
      <c r="F450" s="12">
        <f t="shared" si="6"/>
        <v>482</v>
      </c>
      <c r="G450" s="5" t="s">
        <v>2</v>
      </c>
      <c r="H450" s="3">
        <v>0</v>
      </c>
      <c r="I450" s="3">
        <v>0</v>
      </c>
      <c r="J450" s="3">
        <v>0</v>
      </c>
      <c r="K450" s="3">
        <v>0</v>
      </c>
    </row>
    <row r="451" spans="1:11" x14ac:dyDescent="0.25">
      <c r="A451" s="5" t="s">
        <v>3812</v>
      </c>
      <c r="B451" s="5" t="s">
        <v>4040</v>
      </c>
      <c r="C451" s="12">
        <f>IFERROR(VLOOKUP(UPPER(CONCATENATE($B451," - ",$A451)),'[1]Segurados Civis'!$A$5:$H$2142,6,FALSE),"")</f>
        <v>613</v>
      </c>
      <c r="D451" s="12">
        <f>IFERROR(VLOOKUP(UPPER(CONCATENATE($B451," - ",$A451)),'[1]Segurados Civis'!$A$5:$H$2142,7,FALSE),"")</f>
        <v>27</v>
      </c>
      <c r="E451" s="12">
        <f>IFERROR(VLOOKUP(UPPER(CONCATENATE($B451," - ",$A451)),'[1]Segurados Civis'!$A$5:$H$2142,8,FALSE),"")</f>
        <v>1</v>
      </c>
      <c r="F451" s="12">
        <f t="shared" ref="F451:F500" si="7">IF(SUM(C451:E451)=0,"",SUM(C451:E451))</f>
        <v>641</v>
      </c>
      <c r="G451" s="5" t="s">
        <v>2</v>
      </c>
      <c r="H451" s="3">
        <v>1</v>
      </c>
      <c r="I451" s="3">
        <v>0</v>
      </c>
      <c r="J451" s="3">
        <v>0</v>
      </c>
      <c r="K451" s="3">
        <v>0</v>
      </c>
    </row>
    <row r="452" spans="1:11" x14ac:dyDescent="0.25">
      <c r="A452" s="5" t="s">
        <v>3812</v>
      </c>
      <c r="B452" s="5" t="s">
        <v>3890</v>
      </c>
      <c r="C452" s="12" t="str">
        <f>IFERROR(VLOOKUP(UPPER(CONCATENATE($B452," - ",$A452)),'[1]Segurados Civis'!$A$5:$H$2142,6,FALSE),"")</f>
        <v/>
      </c>
      <c r="D452" s="12" t="str">
        <f>IFERROR(VLOOKUP(UPPER(CONCATENATE($B452," - ",$A452)),'[1]Segurados Civis'!$A$5:$H$2142,7,FALSE),"")</f>
        <v/>
      </c>
      <c r="E452" s="12" t="str">
        <f>IFERROR(VLOOKUP(UPPER(CONCATENATE($B452," - ",$A452)),'[1]Segurados Civis'!$A$5:$H$2142,8,FALSE),"")</f>
        <v/>
      </c>
      <c r="F452" s="12" t="str">
        <f t="shared" si="7"/>
        <v/>
      </c>
      <c r="G452" s="5" t="s">
        <v>4</v>
      </c>
      <c r="H452" s="3">
        <v>0</v>
      </c>
      <c r="I452" s="3">
        <v>0</v>
      </c>
      <c r="J452" s="3">
        <v>0</v>
      </c>
      <c r="K452" s="3">
        <v>0</v>
      </c>
    </row>
    <row r="453" spans="1:11" x14ac:dyDescent="0.25">
      <c r="A453" s="5" t="s">
        <v>3812</v>
      </c>
      <c r="B453" s="5" t="s">
        <v>3996</v>
      </c>
      <c r="C453" s="12" t="str">
        <f>IFERROR(VLOOKUP(UPPER(CONCATENATE($B453," - ",$A453)),'[1]Segurados Civis'!$A$5:$H$2142,6,FALSE),"")</f>
        <v/>
      </c>
      <c r="D453" s="12" t="str">
        <f>IFERROR(VLOOKUP(UPPER(CONCATENATE($B453," - ",$A453)),'[1]Segurados Civis'!$A$5:$H$2142,7,FALSE),"")</f>
        <v/>
      </c>
      <c r="E453" s="12" t="str">
        <f>IFERROR(VLOOKUP(UPPER(CONCATENATE($B453," - ",$A453)),'[1]Segurados Civis'!$A$5:$H$2142,8,FALSE),"")</f>
        <v/>
      </c>
      <c r="F453" s="12" t="str">
        <f t="shared" si="7"/>
        <v/>
      </c>
      <c r="G453" s="5" t="s">
        <v>4</v>
      </c>
      <c r="H453" s="3">
        <v>0</v>
      </c>
      <c r="I453" s="3">
        <v>0</v>
      </c>
      <c r="J453" s="3">
        <v>0</v>
      </c>
      <c r="K453" s="3">
        <v>0</v>
      </c>
    </row>
    <row r="454" spans="1:11" x14ac:dyDescent="0.25">
      <c r="A454" s="5" t="s">
        <v>3812</v>
      </c>
      <c r="B454" s="5" t="s">
        <v>4248</v>
      </c>
      <c r="C454" s="12">
        <f>IFERROR(VLOOKUP(UPPER(CONCATENATE($B454," - ",$A454)),'[1]Segurados Civis'!$A$5:$H$2142,6,FALSE),"")</f>
        <v>141</v>
      </c>
      <c r="D454" s="12">
        <f>IFERROR(VLOOKUP(UPPER(CONCATENATE($B454," - ",$A454)),'[1]Segurados Civis'!$A$5:$H$2142,7,FALSE),"")</f>
        <v>14</v>
      </c>
      <c r="E454" s="12">
        <f>IFERROR(VLOOKUP(UPPER(CONCATENATE($B454," - ",$A454)),'[1]Segurados Civis'!$A$5:$H$2142,8,FALSE),"")</f>
        <v>1</v>
      </c>
      <c r="F454" s="12">
        <f t="shared" si="7"/>
        <v>156</v>
      </c>
      <c r="G454" s="5" t="s">
        <v>2</v>
      </c>
      <c r="H454" s="3">
        <v>0</v>
      </c>
      <c r="I454" s="3">
        <v>0</v>
      </c>
      <c r="J454" s="3">
        <v>0</v>
      </c>
      <c r="K454" s="3">
        <v>0</v>
      </c>
    </row>
    <row r="455" spans="1:11" x14ac:dyDescent="0.25">
      <c r="A455" s="5" t="s">
        <v>3812</v>
      </c>
      <c r="B455" s="5" t="s">
        <v>4082</v>
      </c>
      <c r="C455" s="12">
        <f>IFERROR(VLOOKUP(UPPER(CONCATENATE($B455," - ",$A455)),'[1]Segurados Civis'!$A$5:$H$2142,6,FALSE),"")</f>
        <v>842</v>
      </c>
      <c r="D455" s="12">
        <f>IFERROR(VLOOKUP(UPPER(CONCATENATE($B455," - ",$A455)),'[1]Segurados Civis'!$A$5:$H$2142,7,FALSE),"")</f>
        <v>258</v>
      </c>
      <c r="E455" s="12">
        <f>IFERROR(VLOOKUP(UPPER(CONCATENATE($B455," - ",$A455)),'[1]Segurados Civis'!$A$5:$H$2142,8,FALSE),"")</f>
        <v>48</v>
      </c>
      <c r="F455" s="12">
        <f t="shared" si="7"/>
        <v>1148</v>
      </c>
      <c r="G455" s="5" t="s">
        <v>2</v>
      </c>
      <c r="H455" s="3">
        <v>0</v>
      </c>
      <c r="I455" s="3">
        <v>0</v>
      </c>
      <c r="J455" s="3">
        <v>1</v>
      </c>
      <c r="K455" s="3">
        <v>1</v>
      </c>
    </row>
    <row r="456" spans="1:11" x14ac:dyDescent="0.25">
      <c r="A456" s="5" t="s">
        <v>3812</v>
      </c>
      <c r="B456" s="5" t="s">
        <v>4282</v>
      </c>
      <c r="C456" s="12">
        <f>IFERROR(VLOOKUP(UPPER(CONCATENATE($B456," - ",$A456)),'[1]Segurados Civis'!$A$5:$H$2142,6,FALSE),"")</f>
        <v>1112</v>
      </c>
      <c r="D456" s="12">
        <f>IFERROR(VLOOKUP(UPPER(CONCATENATE($B456," - ",$A456)),'[1]Segurados Civis'!$A$5:$H$2142,7,FALSE),"")</f>
        <v>281</v>
      </c>
      <c r="E456" s="12">
        <f>IFERROR(VLOOKUP(UPPER(CONCATENATE($B456," - ",$A456)),'[1]Segurados Civis'!$A$5:$H$2142,8,FALSE),"")</f>
        <v>74</v>
      </c>
      <c r="F456" s="12">
        <f t="shared" si="7"/>
        <v>1467</v>
      </c>
      <c r="G456" s="5" t="s">
        <v>2</v>
      </c>
      <c r="H456" s="3">
        <v>0</v>
      </c>
      <c r="I456" s="3">
        <v>0</v>
      </c>
      <c r="J456" s="3">
        <v>0</v>
      </c>
      <c r="K456" s="3">
        <v>0</v>
      </c>
    </row>
    <row r="457" spans="1:11" x14ac:dyDescent="0.25">
      <c r="A457" s="5" t="s">
        <v>3812</v>
      </c>
      <c r="B457" s="5" t="s">
        <v>4122</v>
      </c>
      <c r="C457" s="12" t="str">
        <f>IFERROR(VLOOKUP(UPPER(CONCATENATE($B457," - ",$A457)),'[1]Segurados Civis'!$A$5:$H$2142,6,FALSE),"")</f>
        <v/>
      </c>
      <c r="D457" s="12" t="str">
        <f>IFERROR(VLOOKUP(UPPER(CONCATENATE($B457," - ",$A457)),'[1]Segurados Civis'!$A$5:$H$2142,7,FALSE),"")</f>
        <v/>
      </c>
      <c r="E457" s="12" t="str">
        <f>IFERROR(VLOOKUP(UPPER(CONCATENATE($B457," - ",$A457)),'[1]Segurados Civis'!$A$5:$H$2142,8,FALSE),"")</f>
        <v/>
      </c>
      <c r="F457" s="12" t="str">
        <f t="shared" si="7"/>
        <v/>
      </c>
      <c r="G457" s="5" t="s">
        <v>4</v>
      </c>
      <c r="H457" s="3">
        <v>0</v>
      </c>
      <c r="I457" s="3">
        <v>0</v>
      </c>
      <c r="J457" s="3">
        <v>0</v>
      </c>
      <c r="K457" s="3">
        <v>0</v>
      </c>
    </row>
    <row r="458" spans="1:11" x14ac:dyDescent="0.25">
      <c r="A458" s="5" t="s">
        <v>3812</v>
      </c>
      <c r="B458" s="5" t="s">
        <v>3948</v>
      </c>
      <c r="C458" s="12">
        <f>IFERROR(VLOOKUP(UPPER(CONCATENATE($B458," - ",$A458)),'[1]Segurados Civis'!$A$5:$H$2142,6,FALSE),"")</f>
        <v>98</v>
      </c>
      <c r="D458" s="12">
        <f>IFERROR(VLOOKUP(UPPER(CONCATENATE($B458," - ",$A458)),'[1]Segurados Civis'!$A$5:$H$2142,7,FALSE),"")</f>
        <v>34</v>
      </c>
      <c r="E458" s="12">
        <f>IFERROR(VLOOKUP(UPPER(CONCATENATE($B458," - ",$A458)),'[1]Segurados Civis'!$A$5:$H$2142,8,FALSE),"")</f>
        <v>3</v>
      </c>
      <c r="F458" s="12">
        <f t="shared" si="7"/>
        <v>135</v>
      </c>
      <c r="G458" s="5" t="s">
        <v>2</v>
      </c>
      <c r="H458" s="3">
        <v>0</v>
      </c>
      <c r="I458" s="3">
        <v>0</v>
      </c>
      <c r="J458" s="3">
        <v>0</v>
      </c>
      <c r="K458" s="3">
        <v>0</v>
      </c>
    </row>
    <row r="459" spans="1:11" x14ac:dyDescent="0.25">
      <c r="A459" s="5" t="s">
        <v>3812</v>
      </c>
      <c r="B459" s="5" t="s">
        <v>3982</v>
      </c>
      <c r="C459" s="12" t="str">
        <f>IFERROR(VLOOKUP(UPPER(CONCATENATE($B459," - ",$A459)),'[1]Segurados Civis'!$A$5:$H$2142,6,FALSE),"")</f>
        <v/>
      </c>
      <c r="D459" s="12" t="str">
        <f>IFERROR(VLOOKUP(UPPER(CONCATENATE($B459," - ",$A459)),'[1]Segurados Civis'!$A$5:$H$2142,7,FALSE),"")</f>
        <v/>
      </c>
      <c r="E459" s="12" t="str">
        <f>IFERROR(VLOOKUP(UPPER(CONCATENATE($B459," - ",$A459)),'[1]Segurados Civis'!$A$5:$H$2142,8,FALSE),"")</f>
        <v/>
      </c>
      <c r="F459" s="12" t="str">
        <f t="shared" si="7"/>
        <v/>
      </c>
      <c r="G459" s="5" t="s">
        <v>4</v>
      </c>
      <c r="H459" s="3">
        <v>0</v>
      </c>
      <c r="I459" s="3">
        <v>0</v>
      </c>
      <c r="J459" s="3">
        <v>0</v>
      </c>
      <c r="K459" s="3">
        <v>0</v>
      </c>
    </row>
    <row r="460" spans="1:11" x14ac:dyDescent="0.25">
      <c r="A460" s="5" t="s">
        <v>3812</v>
      </c>
      <c r="B460" s="5" t="s">
        <v>3997</v>
      </c>
      <c r="C460" s="12">
        <f>IFERROR(VLOOKUP(UPPER(CONCATENATE($B460," - ",$A460)),'[1]Segurados Civis'!$A$5:$H$2142,6,FALSE),"")</f>
        <v>0</v>
      </c>
      <c r="D460" s="12">
        <f>IFERROR(VLOOKUP(UPPER(CONCATENATE($B460," - ",$A460)),'[1]Segurados Civis'!$A$5:$H$2142,7,FALSE),"")</f>
        <v>115</v>
      </c>
      <c r="E460" s="12">
        <f>IFERROR(VLOOKUP(UPPER(CONCATENATE($B460," - ",$A460)),'[1]Segurados Civis'!$A$5:$H$2142,8,FALSE),"")</f>
        <v>40</v>
      </c>
      <c r="F460" s="12">
        <f t="shared" si="7"/>
        <v>155</v>
      </c>
      <c r="G460" s="5" t="s">
        <v>2</v>
      </c>
      <c r="H460" s="3">
        <v>0</v>
      </c>
      <c r="I460" s="3">
        <v>0</v>
      </c>
      <c r="J460" s="3">
        <v>0</v>
      </c>
      <c r="K460" s="3">
        <v>0</v>
      </c>
    </row>
    <row r="461" spans="1:11" x14ac:dyDescent="0.25">
      <c r="A461" s="5" t="s">
        <v>3812</v>
      </c>
      <c r="B461" s="5" t="s">
        <v>4260</v>
      </c>
      <c r="C461" s="12">
        <f>IFERROR(VLOOKUP(UPPER(CONCATENATE($B461," - ",$A461)),'[1]Segurados Civis'!$A$5:$H$2142,6,FALSE),"")</f>
        <v>488</v>
      </c>
      <c r="D461" s="12">
        <f>IFERROR(VLOOKUP(UPPER(CONCATENATE($B461," - ",$A461)),'[1]Segurados Civis'!$A$5:$H$2142,7,FALSE),"")</f>
        <v>203</v>
      </c>
      <c r="E461" s="12">
        <f>IFERROR(VLOOKUP(UPPER(CONCATENATE($B461," - ",$A461)),'[1]Segurados Civis'!$A$5:$H$2142,8,FALSE),"")</f>
        <v>47</v>
      </c>
      <c r="F461" s="12">
        <f t="shared" si="7"/>
        <v>738</v>
      </c>
      <c r="G461" s="5" t="s">
        <v>2</v>
      </c>
      <c r="H461" s="3">
        <v>0</v>
      </c>
      <c r="I461" s="3">
        <v>0</v>
      </c>
      <c r="J461" s="3">
        <v>0</v>
      </c>
      <c r="K461" s="3">
        <v>0</v>
      </c>
    </row>
    <row r="462" spans="1:11" x14ac:dyDescent="0.25">
      <c r="A462" s="5" t="s">
        <v>3812</v>
      </c>
      <c r="B462" s="5" t="s">
        <v>4250</v>
      </c>
      <c r="C462" s="12">
        <f>IFERROR(VLOOKUP(UPPER(CONCATENATE($B462," - ",$A462)),'[1]Segurados Civis'!$A$5:$H$2142,6,FALSE),"")</f>
        <v>165</v>
      </c>
      <c r="D462" s="12">
        <f>IFERROR(VLOOKUP(UPPER(CONCATENATE($B462," - ",$A462)),'[1]Segurados Civis'!$A$5:$H$2142,7,FALSE),"")</f>
        <v>31</v>
      </c>
      <c r="E462" s="12">
        <f>IFERROR(VLOOKUP(UPPER(CONCATENATE($B462," - ",$A462)),'[1]Segurados Civis'!$A$5:$H$2142,8,FALSE),"")</f>
        <v>10</v>
      </c>
      <c r="F462" s="12">
        <f t="shared" si="7"/>
        <v>206</v>
      </c>
      <c r="G462" s="5" t="s">
        <v>2</v>
      </c>
      <c r="H462" s="3">
        <v>0</v>
      </c>
      <c r="I462" s="3">
        <v>0</v>
      </c>
      <c r="J462" s="3">
        <v>0</v>
      </c>
      <c r="K462" s="3">
        <v>0</v>
      </c>
    </row>
    <row r="463" spans="1:11" x14ac:dyDescent="0.25">
      <c r="A463" s="5" t="s">
        <v>3812</v>
      </c>
      <c r="B463" s="5" t="s">
        <v>3916</v>
      </c>
      <c r="C463" s="12">
        <f>IFERROR(VLOOKUP(UPPER(CONCATENATE($B463," - ",$A463)),'[1]Segurados Civis'!$A$5:$H$2142,6,FALSE),"")</f>
        <v>98</v>
      </c>
      <c r="D463" s="12">
        <f>IFERROR(VLOOKUP(UPPER(CONCATENATE($B463," - ",$A463)),'[1]Segurados Civis'!$A$5:$H$2142,7,FALSE),"")</f>
        <v>40</v>
      </c>
      <c r="E463" s="12">
        <f>IFERROR(VLOOKUP(UPPER(CONCATENATE($B463," - ",$A463)),'[1]Segurados Civis'!$A$5:$H$2142,8,FALSE),"")</f>
        <v>4</v>
      </c>
      <c r="F463" s="12">
        <f t="shared" si="7"/>
        <v>142</v>
      </c>
      <c r="G463" s="5" t="s">
        <v>2</v>
      </c>
      <c r="H463" s="3">
        <v>0</v>
      </c>
      <c r="I463" s="3">
        <v>0</v>
      </c>
      <c r="J463" s="3">
        <v>0</v>
      </c>
      <c r="K463" s="3">
        <v>0</v>
      </c>
    </row>
    <row r="464" spans="1:11" x14ac:dyDescent="0.25">
      <c r="A464" s="5" t="s">
        <v>3812</v>
      </c>
      <c r="B464" s="5" t="s">
        <v>3901</v>
      </c>
      <c r="C464" s="12">
        <f>IFERROR(VLOOKUP(UPPER(CONCATENATE($B464," - ",$A464)),'[1]Segurados Civis'!$A$5:$H$2142,6,FALSE),"")</f>
        <v>493</v>
      </c>
      <c r="D464" s="12">
        <f>IFERROR(VLOOKUP(UPPER(CONCATENATE($B464," - ",$A464)),'[1]Segurados Civis'!$A$5:$H$2142,7,FALSE),"")</f>
        <v>169</v>
      </c>
      <c r="E464" s="12">
        <f>IFERROR(VLOOKUP(UPPER(CONCATENATE($B464," - ",$A464)),'[1]Segurados Civis'!$A$5:$H$2142,8,FALSE),"")</f>
        <v>59</v>
      </c>
      <c r="F464" s="12">
        <f t="shared" si="7"/>
        <v>721</v>
      </c>
      <c r="G464" s="5" t="s">
        <v>2</v>
      </c>
      <c r="H464" s="3">
        <v>1</v>
      </c>
      <c r="I464" s="3">
        <v>0</v>
      </c>
      <c r="J464" s="3">
        <v>0</v>
      </c>
      <c r="K464" s="3">
        <v>0</v>
      </c>
    </row>
    <row r="465" spans="1:11" x14ac:dyDescent="0.25">
      <c r="A465" s="5" t="s">
        <v>3812</v>
      </c>
      <c r="B465" s="5" t="s">
        <v>4216</v>
      </c>
      <c r="C465" s="12">
        <f>IFERROR(VLOOKUP(UPPER(CONCATENATE($B465," - ",$A465)),'[1]Segurados Civis'!$A$5:$H$2142,6,FALSE),"")</f>
        <v>227</v>
      </c>
      <c r="D465" s="12">
        <f>IFERROR(VLOOKUP(UPPER(CONCATENATE($B465," - ",$A465)),'[1]Segurados Civis'!$A$5:$H$2142,7,FALSE),"")</f>
        <v>56</v>
      </c>
      <c r="E465" s="12">
        <f>IFERROR(VLOOKUP(UPPER(CONCATENATE($B465," - ",$A465)),'[1]Segurados Civis'!$A$5:$H$2142,8,FALSE),"")</f>
        <v>9</v>
      </c>
      <c r="F465" s="12">
        <f t="shared" si="7"/>
        <v>292</v>
      </c>
      <c r="G465" s="5" t="s">
        <v>2</v>
      </c>
      <c r="H465" s="3">
        <v>0</v>
      </c>
      <c r="I465" s="3">
        <v>0</v>
      </c>
      <c r="J465" s="3">
        <v>0</v>
      </c>
      <c r="K465" s="3">
        <v>0</v>
      </c>
    </row>
    <row r="466" spans="1:11" x14ac:dyDescent="0.25">
      <c r="A466" s="5" t="s">
        <v>3812</v>
      </c>
      <c r="B466" s="5" t="s">
        <v>2680</v>
      </c>
      <c r="C466" s="12">
        <f>IFERROR(VLOOKUP(UPPER(CONCATENATE($B466," - ",$A466)),'[1]Segurados Civis'!$A$5:$H$2142,6,FALSE),"")</f>
        <v>942</v>
      </c>
      <c r="D466" s="12">
        <f>IFERROR(VLOOKUP(UPPER(CONCATENATE($B466," - ",$A466)),'[1]Segurados Civis'!$A$5:$H$2142,7,FALSE),"")</f>
        <v>194</v>
      </c>
      <c r="E466" s="12">
        <f>IFERROR(VLOOKUP(UPPER(CONCATENATE($B466," - ",$A466)),'[1]Segurados Civis'!$A$5:$H$2142,8,FALSE),"")</f>
        <v>35</v>
      </c>
      <c r="F466" s="12">
        <f t="shared" si="7"/>
        <v>1171</v>
      </c>
      <c r="G466" s="5" t="s">
        <v>2</v>
      </c>
      <c r="H466" s="3">
        <v>0</v>
      </c>
      <c r="I466" s="3">
        <v>0</v>
      </c>
      <c r="J466" s="3">
        <v>0</v>
      </c>
      <c r="K466" s="3">
        <v>0</v>
      </c>
    </row>
    <row r="467" spans="1:11" x14ac:dyDescent="0.25">
      <c r="A467" s="5" t="s">
        <v>3812</v>
      </c>
      <c r="B467" s="5" t="s">
        <v>4092</v>
      </c>
      <c r="C467" s="12">
        <f>IFERROR(VLOOKUP(UPPER(CONCATENATE($B467," - ",$A467)),'[1]Segurados Civis'!$A$5:$H$2142,6,FALSE),"")</f>
        <v>171</v>
      </c>
      <c r="D467" s="12">
        <f>IFERROR(VLOOKUP(UPPER(CONCATENATE($B467," - ",$A467)),'[1]Segurados Civis'!$A$5:$H$2142,7,FALSE),"")</f>
        <v>78</v>
      </c>
      <c r="E467" s="12">
        <f>IFERROR(VLOOKUP(UPPER(CONCATENATE($B467," - ",$A467)),'[1]Segurados Civis'!$A$5:$H$2142,8,FALSE),"")</f>
        <v>13</v>
      </c>
      <c r="F467" s="12">
        <f t="shared" si="7"/>
        <v>262</v>
      </c>
      <c r="G467" s="5" t="s">
        <v>2</v>
      </c>
      <c r="H467" s="3">
        <v>0</v>
      </c>
      <c r="I467" s="3">
        <v>0</v>
      </c>
      <c r="J467" s="3">
        <v>0</v>
      </c>
      <c r="K467" s="3">
        <v>0</v>
      </c>
    </row>
    <row r="468" spans="1:11" x14ac:dyDescent="0.25">
      <c r="A468" s="5" t="s">
        <v>3812</v>
      </c>
      <c r="B468" s="5" t="s">
        <v>4286</v>
      </c>
      <c r="C468" s="12">
        <f>IFERROR(VLOOKUP(UPPER(CONCATENATE($B468," - ",$A468)),'[1]Segurados Civis'!$A$5:$H$2142,6,FALSE),"")</f>
        <v>168</v>
      </c>
      <c r="D468" s="12">
        <f>IFERROR(VLOOKUP(UPPER(CONCATENATE($B468," - ",$A468)),'[1]Segurados Civis'!$A$5:$H$2142,7,FALSE),"")</f>
        <v>45</v>
      </c>
      <c r="E468" s="12">
        <f>IFERROR(VLOOKUP(UPPER(CONCATENATE($B468," - ",$A468)),'[1]Segurados Civis'!$A$5:$H$2142,8,FALSE),"")</f>
        <v>8</v>
      </c>
      <c r="F468" s="12">
        <f t="shared" si="7"/>
        <v>221</v>
      </c>
      <c r="G468" s="5" t="s">
        <v>2</v>
      </c>
      <c r="H468" s="3">
        <v>0</v>
      </c>
      <c r="I468" s="3">
        <v>0</v>
      </c>
      <c r="J468" s="3">
        <v>0</v>
      </c>
      <c r="K468" s="3">
        <v>0</v>
      </c>
    </row>
    <row r="469" spans="1:11" x14ac:dyDescent="0.25">
      <c r="A469" s="5" t="s">
        <v>3812</v>
      </c>
      <c r="B469" s="5" t="s">
        <v>3891</v>
      </c>
      <c r="C469" s="12" t="str">
        <f>IFERROR(VLOOKUP(UPPER(CONCATENATE($B469," - ",$A469)),'[1]Segurados Civis'!$A$5:$H$2142,6,FALSE),"")</f>
        <v/>
      </c>
      <c r="D469" s="12" t="str">
        <f>IFERROR(VLOOKUP(UPPER(CONCATENATE($B469," - ",$A469)),'[1]Segurados Civis'!$A$5:$H$2142,7,FALSE),"")</f>
        <v/>
      </c>
      <c r="E469" s="12" t="str">
        <f>IFERROR(VLOOKUP(UPPER(CONCATENATE($B469," - ",$A469)),'[1]Segurados Civis'!$A$5:$H$2142,8,FALSE),"")</f>
        <v/>
      </c>
      <c r="F469" s="12" t="str">
        <f t="shared" si="7"/>
        <v/>
      </c>
      <c r="G469" s="5" t="s">
        <v>4</v>
      </c>
      <c r="H469" s="3">
        <v>0</v>
      </c>
      <c r="I469" s="3">
        <v>0</v>
      </c>
      <c r="J469" s="3">
        <v>0</v>
      </c>
      <c r="K469" s="3">
        <v>0</v>
      </c>
    </row>
    <row r="470" spans="1:11" x14ac:dyDescent="0.25">
      <c r="A470" s="5" t="s">
        <v>3812</v>
      </c>
      <c r="B470" s="5" t="s">
        <v>4152</v>
      </c>
      <c r="C470" s="12">
        <f>IFERROR(VLOOKUP(UPPER(CONCATENATE($B470," - ",$A470)),'[1]Segurados Civis'!$A$5:$H$2142,6,FALSE),"")</f>
        <v>586</v>
      </c>
      <c r="D470" s="12">
        <f>IFERROR(VLOOKUP(UPPER(CONCATENATE($B470," - ",$A470)),'[1]Segurados Civis'!$A$5:$H$2142,7,FALSE),"")</f>
        <v>147</v>
      </c>
      <c r="E470" s="12">
        <f>IFERROR(VLOOKUP(UPPER(CONCATENATE($B470," - ",$A470)),'[1]Segurados Civis'!$A$5:$H$2142,8,FALSE),"")</f>
        <v>47</v>
      </c>
      <c r="F470" s="12">
        <f t="shared" si="7"/>
        <v>780</v>
      </c>
      <c r="G470" s="5" t="s">
        <v>2</v>
      </c>
      <c r="H470" s="3">
        <v>0</v>
      </c>
      <c r="I470" s="3">
        <v>0</v>
      </c>
      <c r="J470" s="3">
        <v>0</v>
      </c>
      <c r="K470" s="3">
        <v>0</v>
      </c>
    </row>
    <row r="471" spans="1:11" x14ac:dyDescent="0.25">
      <c r="A471" s="5" t="s">
        <v>3812</v>
      </c>
      <c r="B471" s="5" t="s">
        <v>4208</v>
      </c>
      <c r="C471" s="12">
        <f>IFERROR(VLOOKUP(UPPER(CONCATENATE($B471," - ",$A471)),'[1]Segurados Civis'!$A$5:$H$2142,6,FALSE),"")</f>
        <v>166</v>
      </c>
      <c r="D471" s="12">
        <f>IFERROR(VLOOKUP(UPPER(CONCATENATE($B471," - ",$A471)),'[1]Segurados Civis'!$A$5:$H$2142,7,FALSE),"")</f>
        <v>23</v>
      </c>
      <c r="E471" s="12">
        <f>IFERROR(VLOOKUP(UPPER(CONCATENATE($B471," - ",$A471)),'[1]Segurados Civis'!$A$5:$H$2142,8,FALSE),"")</f>
        <v>3</v>
      </c>
      <c r="F471" s="12">
        <f t="shared" si="7"/>
        <v>192</v>
      </c>
      <c r="G471" s="5" t="s">
        <v>2</v>
      </c>
      <c r="H471" s="3">
        <v>0</v>
      </c>
      <c r="I471" s="3">
        <v>0</v>
      </c>
      <c r="J471" s="3">
        <v>1</v>
      </c>
      <c r="K471" s="3">
        <v>0</v>
      </c>
    </row>
    <row r="472" spans="1:11" x14ac:dyDescent="0.25">
      <c r="A472" s="5" t="s">
        <v>3812</v>
      </c>
      <c r="B472" s="5" t="s">
        <v>4101</v>
      </c>
      <c r="C472" s="12">
        <f>IFERROR(VLOOKUP(UPPER(CONCATENATE($B472," - ",$A472)),'[1]Segurados Civis'!$A$5:$H$2142,6,FALSE),"")</f>
        <v>156</v>
      </c>
      <c r="D472" s="12">
        <f>IFERROR(VLOOKUP(UPPER(CONCATENATE($B472," - ",$A472)),'[1]Segurados Civis'!$A$5:$H$2142,7,FALSE),"")</f>
        <v>0</v>
      </c>
      <c r="E472" s="12">
        <f>IFERROR(VLOOKUP(UPPER(CONCATENATE($B472," - ",$A472)),'[1]Segurados Civis'!$A$5:$H$2142,8,FALSE),"")</f>
        <v>0</v>
      </c>
      <c r="F472" s="12">
        <f t="shared" si="7"/>
        <v>156</v>
      </c>
      <c r="G472" s="5" t="s">
        <v>2</v>
      </c>
      <c r="H472" s="3">
        <v>1</v>
      </c>
      <c r="I472" s="3">
        <v>0</v>
      </c>
      <c r="J472" s="3">
        <v>0</v>
      </c>
      <c r="K472" s="3">
        <v>0</v>
      </c>
    </row>
    <row r="473" spans="1:11" x14ac:dyDescent="0.25">
      <c r="A473" s="5" t="s">
        <v>3812</v>
      </c>
      <c r="B473" s="5" t="s">
        <v>3892</v>
      </c>
      <c r="C473" s="12" t="str">
        <f>IFERROR(VLOOKUP(UPPER(CONCATENATE($B473," - ",$A473)),'[1]Segurados Civis'!$A$5:$H$2142,6,FALSE),"")</f>
        <v/>
      </c>
      <c r="D473" s="12" t="str">
        <f>IFERROR(VLOOKUP(UPPER(CONCATENATE($B473," - ",$A473)),'[1]Segurados Civis'!$A$5:$H$2142,7,FALSE),"")</f>
        <v/>
      </c>
      <c r="E473" s="12" t="str">
        <f>IFERROR(VLOOKUP(UPPER(CONCATENATE($B473," - ",$A473)),'[1]Segurados Civis'!$A$5:$H$2142,8,FALSE),"")</f>
        <v/>
      </c>
      <c r="F473" s="12" t="str">
        <f t="shared" si="7"/>
        <v/>
      </c>
      <c r="G473" s="5" t="s">
        <v>4</v>
      </c>
      <c r="H473" s="3">
        <v>0</v>
      </c>
      <c r="I473" s="3">
        <v>0</v>
      </c>
      <c r="J473" s="3">
        <v>0</v>
      </c>
      <c r="K473" s="3">
        <v>0</v>
      </c>
    </row>
    <row r="474" spans="1:11" x14ac:dyDescent="0.25">
      <c r="A474" s="5" t="s">
        <v>3812</v>
      </c>
      <c r="B474" s="5" t="s">
        <v>4275</v>
      </c>
      <c r="C474" s="12">
        <f>IFERROR(VLOOKUP(UPPER(CONCATENATE($B474," - ",$A474)),'[1]Segurados Civis'!$A$5:$H$2142,6,FALSE),"")</f>
        <v>105</v>
      </c>
      <c r="D474" s="12">
        <f>IFERROR(VLOOKUP(UPPER(CONCATENATE($B474," - ",$A474)),'[1]Segurados Civis'!$A$5:$H$2142,7,FALSE),"")</f>
        <v>0</v>
      </c>
      <c r="E474" s="12">
        <f>IFERROR(VLOOKUP(UPPER(CONCATENATE($B474," - ",$A474)),'[1]Segurados Civis'!$A$5:$H$2142,8,FALSE),"")</f>
        <v>0</v>
      </c>
      <c r="F474" s="12">
        <f t="shared" si="7"/>
        <v>105</v>
      </c>
      <c r="G474" s="5" t="s">
        <v>2</v>
      </c>
      <c r="H474" s="3">
        <v>0</v>
      </c>
      <c r="I474" s="3">
        <v>0</v>
      </c>
      <c r="J474" s="3">
        <v>0</v>
      </c>
      <c r="K474" s="3">
        <v>0</v>
      </c>
    </row>
    <row r="475" spans="1:11" x14ac:dyDescent="0.25">
      <c r="A475" s="5" t="s">
        <v>3812</v>
      </c>
      <c r="B475" s="5" t="s">
        <v>4187</v>
      </c>
      <c r="C475" s="12" t="str">
        <f>IFERROR(VLOOKUP(UPPER(CONCATENATE($B475," - ",$A475)),'[1]Segurados Civis'!$A$5:$H$2142,6,FALSE),"")</f>
        <v/>
      </c>
      <c r="D475" s="12" t="str">
        <f>IFERROR(VLOOKUP(UPPER(CONCATENATE($B475," - ",$A475)),'[1]Segurados Civis'!$A$5:$H$2142,7,FALSE),"")</f>
        <v/>
      </c>
      <c r="E475" s="12" t="str">
        <f>IFERROR(VLOOKUP(UPPER(CONCATENATE($B475," - ",$A475)),'[1]Segurados Civis'!$A$5:$H$2142,8,FALSE),"")</f>
        <v/>
      </c>
      <c r="F475" s="12" t="str">
        <f t="shared" si="7"/>
        <v/>
      </c>
      <c r="G475" s="5" t="s">
        <v>4</v>
      </c>
      <c r="H475" s="3">
        <v>0</v>
      </c>
      <c r="I475" s="3">
        <v>0</v>
      </c>
      <c r="J475" s="3">
        <v>0</v>
      </c>
      <c r="K475" s="3">
        <v>0</v>
      </c>
    </row>
    <row r="476" spans="1:11" x14ac:dyDescent="0.25">
      <c r="A476" s="5" t="s">
        <v>3812</v>
      </c>
      <c r="B476" s="5" t="s">
        <v>3849</v>
      </c>
      <c r="C476" s="12" t="str">
        <f>IFERROR(VLOOKUP(UPPER(CONCATENATE($B476," - ",$A476)),'[1]Segurados Civis'!$A$5:$H$2142,6,FALSE),"")</f>
        <v/>
      </c>
      <c r="D476" s="12" t="str">
        <f>IFERROR(VLOOKUP(UPPER(CONCATENATE($B476," - ",$A476)),'[1]Segurados Civis'!$A$5:$H$2142,7,FALSE),"")</f>
        <v/>
      </c>
      <c r="E476" s="12" t="str">
        <f>IFERROR(VLOOKUP(UPPER(CONCATENATE($B476," - ",$A476)),'[1]Segurados Civis'!$A$5:$H$2142,8,FALSE),"")</f>
        <v/>
      </c>
      <c r="F476" s="12" t="str">
        <f t="shared" si="7"/>
        <v/>
      </c>
      <c r="G476" s="5" t="s">
        <v>4</v>
      </c>
      <c r="H476" s="3">
        <v>0</v>
      </c>
      <c r="I476" s="3">
        <v>0</v>
      </c>
      <c r="J476" s="3">
        <v>0</v>
      </c>
      <c r="K476" s="3">
        <v>0</v>
      </c>
    </row>
    <row r="477" spans="1:11" x14ac:dyDescent="0.25">
      <c r="A477" s="5" t="s">
        <v>3812</v>
      </c>
      <c r="B477" s="5" t="s">
        <v>4095</v>
      </c>
      <c r="C477" s="12">
        <f>IFERROR(VLOOKUP(UPPER(CONCATENATE($B477," - ",$A477)),'[1]Segurados Civis'!$A$5:$H$2142,6,FALSE),"")</f>
        <v>2091</v>
      </c>
      <c r="D477" s="12">
        <f>IFERROR(VLOOKUP(UPPER(CONCATENATE($B477," - ",$A477)),'[1]Segurados Civis'!$A$5:$H$2142,7,FALSE),"")</f>
        <v>1</v>
      </c>
      <c r="E477" s="12">
        <f>IFERROR(VLOOKUP(UPPER(CONCATENATE($B477," - ",$A477)),'[1]Segurados Civis'!$A$5:$H$2142,8,FALSE),"")</f>
        <v>0</v>
      </c>
      <c r="F477" s="12">
        <f t="shared" si="7"/>
        <v>2092</v>
      </c>
      <c r="G477" s="5" t="s">
        <v>2</v>
      </c>
      <c r="H477" s="3">
        <v>0</v>
      </c>
      <c r="I477" s="3">
        <v>0</v>
      </c>
      <c r="J477" s="3">
        <v>0</v>
      </c>
      <c r="K477" s="3">
        <v>0</v>
      </c>
    </row>
    <row r="478" spans="1:11" x14ac:dyDescent="0.25">
      <c r="A478" s="5" t="s">
        <v>3812</v>
      </c>
      <c r="B478" s="5" t="s">
        <v>4044</v>
      </c>
      <c r="C478" s="12" t="str">
        <f>IFERROR(VLOOKUP(UPPER(CONCATENATE($B478," - ",$A478)),'[1]Segurados Civis'!$A$5:$H$2142,6,FALSE),"")</f>
        <v/>
      </c>
      <c r="D478" s="12" t="str">
        <f>IFERROR(VLOOKUP(UPPER(CONCATENATE($B478," - ",$A478)),'[1]Segurados Civis'!$A$5:$H$2142,7,FALSE),"")</f>
        <v/>
      </c>
      <c r="E478" s="12" t="str">
        <f>IFERROR(VLOOKUP(UPPER(CONCATENATE($B478," - ",$A478)),'[1]Segurados Civis'!$A$5:$H$2142,8,FALSE),"")</f>
        <v/>
      </c>
      <c r="F478" s="12" t="str">
        <f t="shared" si="7"/>
        <v/>
      </c>
      <c r="G478" s="5" t="s">
        <v>4</v>
      </c>
      <c r="H478" s="3">
        <v>0</v>
      </c>
      <c r="I478" s="3">
        <v>0</v>
      </c>
      <c r="J478" s="3">
        <v>0</v>
      </c>
      <c r="K478" s="3">
        <v>0</v>
      </c>
    </row>
    <row r="479" spans="1:11" x14ac:dyDescent="0.25">
      <c r="A479" s="5" t="s">
        <v>3812</v>
      </c>
      <c r="B479" s="5" t="s">
        <v>4063</v>
      </c>
      <c r="C479" s="12">
        <f>IFERROR(VLOOKUP(UPPER(CONCATENATE($B479," - ",$A479)),'[1]Segurados Civis'!$A$5:$H$2142,6,FALSE),"")</f>
        <v>232</v>
      </c>
      <c r="D479" s="12">
        <f>IFERROR(VLOOKUP(UPPER(CONCATENATE($B479," - ",$A479)),'[1]Segurados Civis'!$A$5:$H$2142,7,FALSE),"")</f>
        <v>41</v>
      </c>
      <c r="E479" s="12">
        <f>IFERROR(VLOOKUP(UPPER(CONCATENATE($B479," - ",$A479)),'[1]Segurados Civis'!$A$5:$H$2142,8,FALSE),"")</f>
        <v>6</v>
      </c>
      <c r="F479" s="12">
        <f t="shared" si="7"/>
        <v>279</v>
      </c>
      <c r="G479" s="5" t="s">
        <v>2</v>
      </c>
      <c r="H479" s="3">
        <v>1</v>
      </c>
      <c r="I479" s="3">
        <v>0</v>
      </c>
      <c r="J479" s="3">
        <v>1</v>
      </c>
      <c r="K479" s="3">
        <v>0</v>
      </c>
    </row>
    <row r="480" spans="1:11" x14ac:dyDescent="0.25">
      <c r="A480" s="5" t="s">
        <v>3812</v>
      </c>
      <c r="B480" s="5" t="s">
        <v>3944</v>
      </c>
      <c r="C480" s="12">
        <f>IFERROR(VLOOKUP(UPPER(CONCATENATE($B480," - ",$A480)),'[1]Segurados Civis'!$A$5:$H$2142,6,FALSE),"")</f>
        <v>197</v>
      </c>
      <c r="D480" s="12">
        <f>IFERROR(VLOOKUP(UPPER(CONCATENATE($B480," - ",$A480)),'[1]Segurados Civis'!$A$5:$H$2142,7,FALSE),"")</f>
        <v>34</v>
      </c>
      <c r="E480" s="12">
        <f>IFERROR(VLOOKUP(UPPER(CONCATENATE($B480," - ",$A480)),'[1]Segurados Civis'!$A$5:$H$2142,8,FALSE),"")</f>
        <v>5</v>
      </c>
      <c r="F480" s="12">
        <f t="shared" si="7"/>
        <v>236</v>
      </c>
      <c r="G480" s="5" t="s">
        <v>2</v>
      </c>
      <c r="H480" s="3">
        <v>0</v>
      </c>
      <c r="I480" s="3">
        <v>0</v>
      </c>
      <c r="J480" s="3">
        <v>0</v>
      </c>
      <c r="K480" s="3">
        <v>0</v>
      </c>
    </row>
    <row r="481" spans="1:11" x14ac:dyDescent="0.25">
      <c r="A481" s="5" t="s">
        <v>3812</v>
      </c>
      <c r="B481" s="5" t="s">
        <v>4073</v>
      </c>
      <c r="C481" s="12">
        <f>IFERROR(VLOOKUP(UPPER(CONCATENATE($B481," - ",$A481)),'[1]Segurados Civis'!$A$5:$H$2142,6,FALSE),"")</f>
        <v>141</v>
      </c>
      <c r="D481" s="12">
        <f>IFERROR(VLOOKUP(UPPER(CONCATENATE($B481," - ",$A481)),'[1]Segurados Civis'!$A$5:$H$2142,7,FALSE),"")</f>
        <v>18</v>
      </c>
      <c r="E481" s="12">
        <f>IFERROR(VLOOKUP(UPPER(CONCATENATE($B481," - ",$A481)),'[1]Segurados Civis'!$A$5:$H$2142,8,FALSE),"")</f>
        <v>3</v>
      </c>
      <c r="F481" s="12">
        <f t="shared" si="7"/>
        <v>162</v>
      </c>
      <c r="G481" s="5" t="s">
        <v>2</v>
      </c>
      <c r="H481" s="3">
        <v>1</v>
      </c>
      <c r="I481" s="3">
        <v>0</v>
      </c>
      <c r="J481" s="3">
        <v>0</v>
      </c>
      <c r="K481" s="3">
        <v>0</v>
      </c>
    </row>
    <row r="482" spans="1:11" x14ac:dyDescent="0.25">
      <c r="A482" s="5" t="s">
        <v>3812</v>
      </c>
      <c r="B482" s="5" t="s">
        <v>3893</v>
      </c>
      <c r="C482" s="12" t="str">
        <f>IFERROR(VLOOKUP(UPPER(CONCATENATE($B482," - ",$A482)),'[1]Segurados Civis'!$A$5:$H$2142,6,FALSE),"")</f>
        <v/>
      </c>
      <c r="D482" s="12" t="str">
        <f>IFERROR(VLOOKUP(UPPER(CONCATENATE($B482," - ",$A482)),'[1]Segurados Civis'!$A$5:$H$2142,7,FALSE),"")</f>
        <v/>
      </c>
      <c r="E482" s="12" t="str">
        <f>IFERROR(VLOOKUP(UPPER(CONCATENATE($B482," - ",$A482)),'[1]Segurados Civis'!$A$5:$H$2142,8,FALSE),"")</f>
        <v/>
      </c>
      <c r="F482" s="12" t="str">
        <f t="shared" si="7"/>
        <v/>
      </c>
      <c r="G482" s="5" t="s">
        <v>4</v>
      </c>
      <c r="H482" s="3">
        <v>0</v>
      </c>
      <c r="I482" s="3">
        <v>0</v>
      </c>
      <c r="J482" s="3">
        <v>0</v>
      </c>
      <c r="K482" s="3">
        <v>0</v>
      </c>
    </row>
    <row r="483" spans="1:11" x14ac:dyDescent="0.25">
      <c r="A483" s="5" t="s">
        <v>3812</v>
      </c>
      <c r="B483" s="5" t="s">
        <v>4197</v>
      </c>
      <c r="C483" s="12">
        <f>IFERROR(VLOOKUP(UPPER(CONCATENATE($B483," - ",$A483)),'[1]Segurados Civis'!$A$5:$H$2142,6,FALSE),"")</f>
        <v>1214</v>
      </c>
      <c r="D483" s="12">
        <f>IFERROR(VLOOKUP(UPPER(CONCATENATE($B483," - ",$A483)),'[1]Segurados Civis'!$A$5:$H$2142,7,FALSE),"")</f>
        <v>342</v>
      </c>
      <c r="E483" s="12">
        <f>IFERROR(VLOOKUP(UPPER(CONCATENATE($B483," - ",$A483)),'[1]Segurados Civis'!$A$5:$H$2142,8,FALSE),"")</f>
        <v>65</v>
      </c>
      <c r="F483" s="12">
        <f t="shared" si="7"/>
        <v>1621</v>
      </c>
      <c r="G483" s="5" t="s">
        <v>2</v>
      </c>
      <c r="H483" s="3">
        <v>0</v>
      </c>
      <c r="I483" s="3">
        <v>0</v>
      </c>
      <c r="J483" s="3">
        <v>0</v>
      </c>
      <c r="K483" s="3">
        <v>0</v>
      </c>
    </row>
    <row r="484" spans="1:11" x14ac:dyDescent="0.25">
      <c r="A484" s="5" t="s">
        <v>3812</v>
      </c>
      <c r="B484" s="5" t="s">
        <v>472</v>
      </c>
      <c r="C484" s="12">
        <f>IFERROR(VLOOKUP(UPPER(CONCATENATE($B484," - ",$A484)),'[1]Segurados Civis'!$A$5:$H$2142,6,FALSE),"")</f>
        <v>663</v>
      </c>
      <c r="D484" s="12">
        <f>IFERROR(VLOOKUP(UPPER(CONCATENATE($B484," - ",$A484)),'[1]Segurados Civis'!$A$5:$H$2142,7,FALSE),"")</f>
        <v>121</v>
      </c>
      <c r="E484" s="12">
        <f>IFERROR(VLOOKUP(UPPER(CONCATENATE($B484," - ",$A484)),'[1]Segurados Civis'!$A$5:$H$2142,8,FALSE),"")</f>
        <v>0</v>
      </c>
      <c r="F484" s="12">
        <f t="shared" si="7"/>
        <v>784</v>
      </c>
      <c r="G484" s="5" t="s">
        <v>2</v>
      </c>
      <c r="H484" s="3">
        <v>0</v>
      </c>
      <c r="I484" s="3">
        <v>0</v>
      </c>
      <c r="J484" s="3">
        <v>0</v>
      </c>
      <c r="K484" s="3">
        <v>0</v>
      </c>
    </row>
    <row r="485" spans="1:11" x14ac:dyDescent="0.25">
      <c r="A485" s="5" t="s">
        <v>3812</v>
      </c>
      <c r="B485" s="5" t="s">
        <v>4170</v>
      </c>
      <c r="C485" s="12">
        <f>IFERROR(VLOOKUP(UPPER(CONCATENATE($B485," - ",$A485)),'[1]Segurados Civis'!$A$5:$H$2142,6,FALSE),"")</f>
        <v>529</v>
      </c>
      <c r="D485" s="12">
        <f>IFERROR(VLOOKUP(UPPER(CONCATENATE($B485," - ",$A485)),'[1]Segurados Civis'!$A$5:$H$2142,7,FALSE),"")</f>
        <v>240</v>
      </c>
      <c r="E485" s="12">
        <f>IFERROR(VLOOKUP(UPPER(CONCATENATE($B485," - ",$A485)),'[1]Segurados Civis'!$A$5:$H$2142,8,FALSE),"")</f>
        <v>35</v>
      </c>
      <c r="F485" s="12">
        <f t="shared" si="7"/>
        <v>804</v>
      </c>
      <c r="G485" s="5" t="s">
        <v>2</v>
      </c>
      <c r="H485" s="3">
        <v>1</v>
      </c>
      <c r="I485" s="3">
        <v>0</v>
      </c>
      <c r="J485" s="3">
        <v>0</v>
      </c>
      <c r="K485" s="3">
        <v>0</v>
      </c>
    </row>
    <row r="486" spans="1:11" x14ac:dyDescent="0.25">
      <c r="A486" s="5" t="s">
        <v>3812</v>
      </c>
      <c r="B486" s="5" t="s">
        <v>3857</v>
      </c>
      <c r="C486" s="12" t="str">
        <f>IFERROR(VLOOKUP(UPPER(CONCATENATE($B486," - ",$A486)),'[1]Segurados Civis'!$A$5:$H$2142,6,FALSE),"")</f>
        <v/>
      </c>
      <c r="D486" s="12" t="str">
        <f>IFERROR(VLOOKUP(UPPER(CONCATENATE($B486," - ",$A486)),'[1]Segurados Civis'!$A$5:$H$2142,7,FALSE),"")</f>
        <v/>
      </c>
      <c r="E486" s="12" t="str">
        <f>IFERROR(VLOOKUP(UPPER(CONCATENATE($B486," - ",$A486)),'[1]Segurados Civis'!$A$5:$H$2142,8,FALSE),"")</f>
        <v/>
      </c>
      <c r="F486" s="12" t="str">
        <f t="shared" si="7"/>
        <v/>
      </c>
      <c r="G486" s="5" t="s">
        <v>4</v>
      </c>
      <c r="H486" s="3">
        <v>0</v>
      </c>
      <c r="I486" s="3">
        <v>0</v>
      </c>
      <c r="J486" s="3">
        <v>0</v>
      </c>
      <c r="K486" s="3">
        <v>0</v>
      </c>
    </row>
    <row r="487" spans="1:11" x14ac:dyDescent="0.25">
      <c r="A487" s="5" t="s">
        <v>3812</v>
      </c>
      <c r="B487" s="5" t="s">
        <v>4235</v>
      </c>
      <c r="C487" s="12">
        <f>IFERROR(VLOOKUP(UPPER(CONCATENATE($B487," - ",$A487)),'[1]Segurados Civis'!$A$5:$H$2142,6,FALSE),"")</f>
        <v>154</v>
      </c>
      <c r="D487" s="12">
        <f>IFERROR(VLOOKUP(UPPER(CONCATENATE($B487," - ",$A487)),'[1]Segurados Civis'!$A$5:$H$2142,7,FALSE),"")</f>
        <v>30</v>
      </c>
      <c r="E487" s="12">
        <f>IFERROR(VLOOKUP(UPPER(CONCATENATE($B487," - ",$A487)),'[1]Segurados Civis'!$A$5:$H$2142,8,FALSE),"")</f>
        <v>4</v>
      </c>
      <c r="F487" s="12">
        <f t="shared" si="7"/>
        <v>188</v>
      </c>
      <c r="G487" s="5" t="s">
        <v>2</v>
      </c>
      <c r="H487" s="3">
        <v>0</v>
      </c>
      <c r="I487" s="3">
        <v>0</v>
      </c>
      <c r="J487" s="3">
        <v>0</v>
      </c>
      <c r="K487" s="3">
        <v>0</v>
      </c>
    </row>
    <row r="488" spans="1:11" x14ac:dyDescent="0.25">
      <c r="A488" s="5" t="s">
        <v>3812</v>
      </c>
      <c r="B488" s="5" t="s">
        <v>4277</v>
      </c>
      <c r="C488" s="12">
        <f>IFERROR(VLOOKUP(UPPER(CONCATENATE($B488," - ",$A488)),'[1]Segurados Civis'!$A$5:$H$2142,6,FALSE),"")</f>
        <v>2767</v>
      </c>
      <c r="D488" s="12">
        <f>IFERROR(VLOOKUP(UPPER(CONCATENATE($B488," - ",$A488)),'[1]Segurados Civis'!$A$5:$H$2142,7,FALSE),"")</f>
        <v>965</v>
      </c>
      <c r="E488" s="12">
        <f>IFERROR(VLOOKUP(UPPER(CONCATENATE($B488," - ",$A488)),'[1]Segurados Civis'!$A$5:$H$2142,8,FALSE),"")</f>
        <v>224</v>
      </c>
      <c r="F488" s="12">
        <f t="shared" si="7"/>
        <v>3956</v>
      </c>
      <c r="G488" s="5" t="s">
        <v>2</v>
      </c>
      <c r="H488" s="3">
        <v>1</v>
      </c>
      <c r="I488" s="3">
        <v>0</v>
      </c>
      <c r="J488" s="3">
        <v>0</v>
      </c>
      <c r="K488" s="3">
        <v>0</v>
      </c>
    </row>
    <row r="489" spans="1:11" x14ac:dyDescent="0.25">
      <c r="A489" s="5" t="s">
        <v>3812</v>
      </c>
      <c r="B489" s="5" t="s">
        <v>3894</v>
      </c>
      <c r="C489" s="12" t="str">
        <f>IFERROR(VLOOKUP(UPPER(CONCATENATE($B489," - ",$A489)),'[1]Segurados Civis'!$A$5:$H$2142,6,FALSE),"")</f>
        <v/>
      </c>
      <c r="D489" s="12" t="str">
        <f>IFERROR(VLOOKUP(UPPER(CONCATENATE($B489," - ",$A489)),'[1]Segurados Civis'!$A$5:$H$2142,7,FALSE),"")</f>
        <v/>
      </c>
      <c r="E489" s="12" t="str">
        <f>IFERROR(VLOOKUP(UPPER(CONCATENATE($B489," - ",$A489)),'[1]Segurados Civis'!$A$5:$H$2142,8,FALSE),"")</f>
        <v/>
      </c>
      <c r="F489" s="12" t="str">
        <f t="shared" si="7"/>
        <v/>
      </c>
      <c r="G489" s="5" t="s">
        <v>4</v>
      </c>
      <c r="H489" s="3">
        <v>0</v>
      </c>
      <c r="I489" s="3">
        <v>0</v>
      </c>
      <c r="J489" s="3">
        <v>0</v>
      </c>
      <c r="K489" s="3">
        <v>0</v>
      </c>
    </row>
    <row r="490" spans="1:11" x14ac:dyDescent="0.25">
      <c r="A490" s="5" t="s">
        <v>3812</v>
      </c>
      <c r="B490" s="5" t="s">
        <v>4133</v>
      </c>
      <c r="C490" s="12">
        <f>IFERROR(VLOOKUP(UPPER(CONCATENATE($B490," - ",$A490)),'[1]Segurados Civis'!$A$5:$H$2142,6,FALSE),"")</f>
        <v>168</v>
      </c>
      <c r="D490" s="12">
        <f>IFERROR(VLOOKUP(UPPER(CONCATENATE($B490," - ",$A490)),'[1]Segurados Civis'!$A$5:$H$2142,7,FALSE),"")</f>
        <v>53</v>
      </c>
      <c r="E490" s="12">
        <f>IFERROR(VLOOKUP(UPPER(CONCATENATE($B490," - ",$A490)),'[1]Segurados Civis'!$A$5:$H$2142,8,FALSE),"")</f>
        <v>14</v>
      </c>
      <c r="F490" s="12">
        <f t="shared" si="7"/>
        <v>235</v>
      </c>
      <c r="G490" s="5" t="s">
        <v>2</v>
      </c>
      <c r="H490" s="3">
        <v>0</v>
      </c>
      <c r="I490" s="3">
        <v>0</v>
      </c>
      <c r="J490" s="3">
        <v>0</v>
      </c>
      <c r="K490" s="3">
        <v>0</v>
      </c>
    </row>
    <row r="491" spans="1:11" x14ac:dyDescent="0.25">
      <c r="A491" s="5" t="s">
        <v>3812</v>
      </c>
      <c r="B491" s="5" t="s">
        <v>3850</v>
      </c>
      <c r="C491" s="12">
        <f>IFERROR(VLOOKUP(UPPER(CONCATENATE($B491," - ",$A491)),'[1]Segurados Civis'!$A$5:$H$2142,6,FALSE),"")</f>
        <v>132</v>
      </c>
      <c r="D491" s="12">
        <f>IFERROR(VLOOKUP(UPPER(CONCATENATE($B491," - ",$A491)),'[1]Segurados Civis'!$A$5:$H$2142,7,FALSE),"")</f>
        <v>23</v>
      </c>
      <c r="E491" s="12">
        <f>IFERROR(VLOOKUP(UPPER(CONCATENATE($B491," - ",$A491)),'[1]Segurados Civis'!$A$5:$H$2142,8,FALSE),"")</f>
        <v>4</v>
      </c>
      <c r="F491" s="12">
        <f t="shared" si="7"/>
        <v>159</v>
      </c>
      <c r="G491" s="5" t="s">
        <v>2</v>
      </c>
      <c r="H491" s="3">
        <v>0</v>
      </c>
      <c r="I491" s="3">
        <v>0</v>
      </c>
      <c r="J491" s="3">
        <v>0</v>
      </c>
      <c r="K491" s="3">
        <v>0</v>
      </c>
    </row>
    <row r="492" spans="1:11" x14ac:dyDescent="0.25">
      <c r="A492" s="5" t="s">
        <v>3812</v>
      </c>
      <c r="B492" s="5" t="s">
        <v>3931</v>
      </c>
      <c r="C492" s="12">
        <f>IFERROR(VLOOKUP(UPPER(CONCATENATE($B492," - ",$A492)),'[1]Segurados Civis'!$A$5:$H$2142,6,FALSE),"")</f>
        <v>102</v>
      </c>
      <c r="D492" s="12">
        <f>IFERROR(VLOOKUP(UPPER(CONCATENATE($B492," - ",$A492)),'[1]Segurados Civis'!$A$5:$H$2142,7,FALSE),"")</f>
        <v>12</v>
      </c>
      <c r="E492" s="12">
        <f>IFERROR(VLOOKUP(UPPER(CONCATENATE($B492," - ",$A492)),'[1]Segurados Civis'!$A$5:$H$2142,8,FALSE),"")</f>
        <v>2</v>
      </c>
      <c r="F492" s="12">
        <f t="shared" si="7"/>
        <v>116</v>
      </c>
      <c r="G492" s="5" t="s">
        <v>2</v>
      </c>
      <c r="H492" s="3">
        <v>0</v>
      </c>
      <c r="I492" s="3">
        <v>0</v>
      </c>
      <c r="J492" s="3">
        <v>0</v>
      </c>
      <c r="K492" s="3">
        <v>0</v>
      </c>
    </row>
    <row r="493" spans="1:11" x14ac:dyDescent="0.25">
      <c r="A493" s="5" t="s">
        <v>3812</v>
      </c>
      <c r="B493" s="5" t="s">
        <v>4147</v>
      </c>
      <c r="C493" s="12">
        <f>IFERROR(VLOOKUP(UPPER(CONCATENATE($B493," - ",$A493)),'[1]Segurados Civis'!$A$5:$H$2142,6,FALSE),"")</f>
        <v>159</v>
      </c>
      <c r="D493" s="12">
        <f>IFERROR(VLOOKUP(UPPER(CONCATENATE($B493," - ",$A493)),'[1]Segurados Civis'!$A$5:$H$2142,7,FALSE),"")</f>
        <v>31</v>
      </c>
      <c r="E493" s="12">
        <f>IFERROR(VLOOKUP(UPPER(CONCATENATE($B493," - ",$A493)),'[1]Segurados Civis'!$A$5:$H$2142,8,FALSE),"")</f>
        <v>6</v>
      </c>
      <c r="F493" s="12">
        <f t="shared" si="7"/>
        <v>196</v>
      </c>
      <c r="G493" s="5" t="s">
        <v>2</v>
      </c>
      <c r="H493" s="3">
        <v>0</v>
      </c>
      <c r="I493" s="3">
        <v>0</v>
      </c>
      <c r="J493" s="3">
        <v>1</v>
      </c>
      <c r="K493" s="3">
        <v>0</v>
      </c>
    </row>
    <row r="494" spans="1:11" x14ac:dyDescent="0.25">
      <c r="A494" s="5" t="s">
        <v>3812</v>
      </c>
      <c r="B494" s="5" t="s">
        <v>4181</v>
      </c>
      <c r="C494" s="12">
        <f>IFERROR(VLOOKUP(UPPER(CONCATENATE($B494," - ",$A494)),'[1]Segurados Civis'!$A$5:$H$2142,6,FALSE),"")</f>
        <v>174</v>
      </c>
      <c r="D494" s="12">
        <f>IFERROR(VLOOKUP(UPPER(CONCATENATE($B494," - ",$A494)),'[1]Segurados Civis'!$A$5:$H$2142,7,FALSE),"")</f>
        <v>22</v>
      </c>
      <c r="E494" s="12">
        <f>IFERROR(VLOOKUP(UPPER(CONCATENATE($B494," - ",$A494)),'[1]Segurados Civis'!$A$5:$H$2142,8,FALSE),"")</f>
        <v>1</v>
      </c>
      <c r="F494" s="12">
        <f t="shared" si="7"/>
        <v>197</v>
      </c>
      <c r="G494" s="5" t="s">
        <v>2</v>
      </c>
      <c r="H494" s="3">
        <v>0</v>
      </c>
      <c r="I494" s="3">
        <v>0</v>
      </c>
      <c r="J494" s="3">
        <v>0</v>
      </c>
      <c r="K494" s="3">
        <v>0</v>
      </c>
    </row>
    <row r="495" spans="1:11" x14ac:dyDescent="0.25">
      <c r="A495" s="5" t="s">
        <v>3812</v>
      </c>
      <c r="B495" s="5" t="s">
        <v>4254</v>
      </c>
      <c r="C495" s="12" t="str">
        <f>IFERROR(VLOOKUP(UPPER(CONCATENATE($B495," - ",$A495)),'[1]Segurados Civis'!$A$5:$H$2142,6,FALSE),"")</f>
        <v/>
      </c>
      <c r="D495" s="12" t="str">
        <f>IFERROR(VLOOKUP(UPPER(CONCATENATE($B495," - ",$A495)),'[1]Segurados Civis'!$A$5:$H$2142,7,FALSE),"")</f>
        <v/>
      </c>
      <c r="E495" s="12" t="str">
        <f>IFERROR(VLOOKUP(UPPER(CONCATENATE($B495," - ",$A495)),'[1]Segurados Civis'!$A$5:$H$2142,8,FALSE),"")</f>
        <v/>
      </c>
      <c r="F495" s="12" t="str">
        <f t="shared" si="7"/>
        <v/>
      </c>
      <c r="G495" s="5" t="s">
        <v>4</v>
      </c>
      <c r="H495" s="3">
        <v>0</v>
      </c>
      <c r="I495" s="3">
        <v>0</v>
      </c>
      <c r="J495" s="3">
        <v>0</v>
      </c>
      <c r="K495" s="3">
        <v>0</v>
      </c>
    </row>
    <row r="496" spans="1:11" x14ac:dyDescent="0.25">
      <c r="A496" s="5" t="s">
        <v>3812</v>
      </c>
      <c r="B496" s="5" t="s">
        <v>3865</v>
      </c>
      <c r="C496" s="12" t="str">
        <f>IFERROR(VLOOKUP(UPPER(CONCATENATE($B496," - ",$A496)),'[1]Segurados Civis'!$A$5:$H$2142,6,FALSE),"")</f>
        <v/>
      </c>
      <c r="D496" s="12" t="str">
        <f>IFERROR(VLOOKUP(UPPER(CONCATENATE($B496," - ",$A496)),'[1]Segurados Civis'!$A$5:$H$2142,7,FALSE),"")</f>
        <v/>
      </c>
      <c r="E496" s="12" t="str">
        <f>IFERROR(VLOOKUP(UPPER(CONCATENATE($B496," - ",$A496)),'[1]Segurados Civis'!$A$5:$H$2142,8,FALSE),"")</f>
        <v/>
      </c>
      <c r="F496" s="12" t="str">
        <f t="shared" si="7"/>
        <v/>
      </c>
      <c r="G496" s="5" t="s">
        <v>4</v>
      </c>
      <c r="H496" s="3">
        <v>0</v>
      </c>
      <c r="I496" s="3">
        <v>0</v>
      </c>
      <c r="J496" s="3">
        <v>0</v>
      </c>
      <c r="K496" s="3">
        <v>0</v>
      </c>
    </row>
    <row r="497" spans="1:11" x14ac:dyDescent="0.25">
      <c r="A497" s="5" t="s">
        <v>3812</v>
      </c>
      <c r="B497" s="5" t="s">
        <v>3949</v>
      </c>
      <c r="C497" s="12">
        <f>IFERROR(VLOOKUP(UPPER(CONCATENATE($B497," - ",$A497)),'[1]Segurados Civis'!$A$5:$H$2142,6,FALSE),"")</f>
        <v>123</v>
      </c>
      <c r="D497" s="12">
        <f>IFERROR(VLOOKUP(UPPER(CONCATENATE($B497," - ",$A497)),'[1]Segurados Civis'!$A$5:$H$2142,7,FALSE),"")</f>
        <v>7</v>
      </c>
      <c r="E497" s="12">
        <f>IFERROR(VLOOKUP(UPPER(CONCATENATE($B497," - ",$A497)),'[1]Segurados Civis'!$A$5:$H$2142,8,FALSE),"")</f>
        <v>0</v>
      </c>
      <c r="F497" s="12">
        <f t="shared" si="7"/>
        <v>130</v>
      </c>
      <c r="G497" s="5" t="s">
        <v>2</v>
      </c>
      <c r="H497" s="3">
        <v>1</v>
      </c>
      <c r="I497" s="3">
        <v>1</v>
      </c>
      <c r="J497" s="3">
        <v>1</v>
      </c>
      <c r="K497" s="3">
        <v>0</v>
      </c>
    </row>
    <row r="498" spans="1:11" x14ac:dyDescent="0.25">
      <c r="A498" s="5" t="s">
        <v>3812</v>
      </c>
      <c r="B498" s="5" t="s">
        <v>4126</v>
      </c>
      <c r="C498" s="12">
        <f>IFERROR(VLOOKUP(UPPER(CONCATENATE($B498," - ",$A498)),'[1]Segurados Civis'!$A$5:$H$2142,6,FALSE),"")</f>
        <v>130</v>
      </c>
      <c r="D498" s="12">
        <f>IFERROR(VLOOKUP(UPPER(CONCATENATE($B498," - ",$A498)),'[1]Segurados Civis'!$A$5:$H$2142,7,FALSE),"")</f>
        <v>19</v>
      </c>
      <c r="E498" s="12">
        <f>IFERROR(VLOOKUP(UPPER(CONCATENATE($B498," - ",$A498)),'[1]Segurados Civis'!$A$5:$H$2142,8,FALSE),"")</f>
        <v>7</v>
      </c>
      <c r="F498" s="12">
        <f t="shared" si="7"/>
        <v>156</v>
      </c>
      <c r="G498" s="5" t="s">
        <v>2</v>
      </c>
      <c r="H498" s="3">
        <v>0</v>
      </c>
      <c r="I498" s="3">
        <v>0</v>
      </c>
      <c r="J498" s="3">
        <v>0</v>
      </c>
      <c r="K498" s="3">
        <v>0</v>
      </c>
    </row>
    <row r="499" spans="1:11" x14ac:dyDescent="0.25">
      <c r="A499" s="5" t="s">
        <v>3812</v>
      </c>
      <c r="B499" s="5" t="s">
        <v>3970</v>
      </c>
      <c r="C499" s="12" t="str">
        <f>IFERROR(VLOOKUP(UPPER(CONCATENATE($B499," - ",$A499)),'[1]Segurados Civis'!$A$5:$H$2142,6,FALSE),"")</f>
        <v/>
      </c>
      <c r="D499" s="12" t="str">
        <f>IFERROR(VLOOKUP(UPPER(CONCATENATE($B499," - ",$A499)),'[1]Segurados Civis'!$A$5:$H$2142,7,FALSE),"")</f>
        <v/>
      </c>
      <c r="E499" s="12" t="str">
        <f>IFERROR(VLOOKUP(UPPER(CONCATENATE($B499," - ",$A499)),'[1]Segurados Civis'!$A$5:$H$2142,8,FALSE),"")</f>
        <v/>
      </c>
      <c r="F499" s="12" t="str">
        <f t="shared" si="7"/>
        <v/>
      </c>
      <c r="G499" s="5" t="s">
        <v>4</v>
      </c>
      <c r="H499" s="3">
        <v>0</v>
      </c>
      <c r="I499" s="3">
        <v>0</v>
      </c>
      <c r="J499" s="3">
        <v>0</v>
      </c>
      <c r="K499" s="3">
        <v>0</v>
      </c>
    </row>
    <row r="500" spans="1:11" x14ac:dyDescent="0.25">
      <c r="A500" s="5" t="s">
        <v>3812</v>
      </c>
      <c r="B500" s="5" t="s">
        <v>4048</v>
      </c>
      <c r="C500" s="12">
        <f>IFERROR(VLOOKUP(UPPER(CONCATENATE($B500," - ",$A500)),'[1]Segurados Civis'!$A$5:$H$2142,6,FALSE),"")</f>
        <v>816</v>
      </c>
      <c r="D500" s="12">
        <f>IFERROR(VLOOKUP(UPPER(CONCATENATE($B500," - ",$A500)),'[1]Segurados Civis'!$A$5:$H$2142,7,FALSE),"")</f>
        <v>62</v>
      </c>
      <c r="E500" s="12">
        <f>IFERROR(VLOOKUP(UPPER(CONCATENATE($B500," - ",$A500)),'[1]Segurados Civis'!$A$5:$H$2142,8,FALSE),"")</f>
        <v>3</v>
      </c>
      <c r="F500" s="12">
        <f t="shared" si="7"/>
        <v>881</v>
      </c>
      <c r="G500" s="5" t="s">
        <v>2</v>
      </c>
      <c r="H500" s="3">
        <v>0</v>
      </c>
      <c r="I500" s="3">
        <v>0</v>
      </c>
      <c r="J500" s="3">
        <v>0</v>
      </c>
      <c r="K500" s="3">
        <v>0</v>
      </c>
    </row>
  </sheetData>
  <autoFilter ref="A1:K500"/>
  <sortState ref="B2:C500">
    <sortCondition ref="B2"/>
  </sortState>
  <mergeCells count="9">
    <mergeCell ref="M2:O3"/>
    <mergeCell ref="M4:O4"/>
    <mergeCell ref="M9:O9"/>
    <mergeCell ref="M11:O12"/>
    <mergeCell ref="M13:O13"/>
    <mergeCell ref="M7:R7"/>
    <mergeCell ref="M8:O8"/>
    <mergeCell ref="P8:R8"/>
    <mergeCell ref="P9:R9"/>
  </mergeCells>
  <conditionalFormatting sqref="H2:K46 H47:I47 K47 H52:K500 H51:I51 K51 H48:K50">
    <cfRule type="containsText" dxfId="6" priority="2" operator="containsText" text="1">
      <formula>NOT(ISERROR(SEARCH("1",H2)))</formula>
    </cfRule>
  </conditionalFormatting>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162"/>
  <sheetViews>
    <sheetView zoomScaleNormal="100" workbookViewId="0">
      <pane xSplit="3" ySplit="3" topLeftCell="D4" activePane="bottomRight" state="frozen"/>
      <selection pane="topRight" activeCell="D1" sqref="D1"/>
      <selection pane="bottomLeft" activeCell="A4" sqref="A4"/>
      <selection pane="bottomRight" activeCell="B4" sqref="B4"/>
    </sheetView>
  </sheetViews>
  <sheetFormatPr defaultColWidth="8.85546875" defaultRowHeight="15" x14ac:dyDescent="0.25"/>
  <cols>
    <col min="1" max="1" width="16.140625" style="33" hidden="1" customWidth="1"/>
    <col min="2" max="2" width="50.140625" style="33" customWidth="1"/>
    <col min="3" max="3" width="10.42578125" style="76" customWidth="1"/>
    <col min="4" max="4" width="19.28515625" style="90" customWidth="1"/>
    <col min="5" max="5" width="23.42578125" style="90" customWidth="1"/>
    <col min="6" max="6" width="37.7109375" style="33" customWidth="1"/>
    <col min="7" max="7" width="12.7109375" style="90" customWidth="1"/>
    <col min="8" max="8" width="35.7109375" style="77" customWidth="1"/>
    <col min="9" max="9" width="17.5703125" style="76" hidden="1" customWidth="1"/>
    <col min="10" max="16384" width="8.85546875" style="33"/>
  </cols>
  <sheetData>
    <row r="1" spans="1:9" ht="15.75" thickBot="1" x14ac:dyDescent="0.3">
      <c r="B1" s="85" t="s">
        <v>13522</v>
      </c>
      <c r="C1" s="86">
        <v>44078</v>
      </c>
      <c r="D1" s="142" t="s">
        <v>17088</v>
      </c>
    </row>
    <row r="2" spans="1:9" ht="15.75" customHeight="1" thickBot="1" x14ac:dyDescent="0.3">
      <c r="A2" s="146" t="s">
        <v>10972</v>
      </c>
      <c r="B2" s="146" t="s">
        <v>10973</v>
      </c>
      <c r="C2" s="146" t="s">
        <v>26</v>
      </c>
      <c r="D2" s="155" t="s">
        <v>13658</v>
      </c>
      <c r="E2" s="156"/>
      <c r="F2" s="156"/>
      <c r="G2" s="151" t="s">
        <v>10974</v>
      </c>
      <c r="H2" s="152"/>
      <c r="I2" s="153" t="s">
        <v>10975</v>
      </c>
    </row>
    <row r="3" spans="1:9" ht="58.5" customHeight="1" x14ac:dyDescent="0.25">
      <c r="A3" s="150"/>
      <c r="B3" s="150"/>
      <c r="C3" s="150"/>
      <c r="D3" s="91" t="s">
        <v>17066</v>
      </c>
      <c r="E3" s="102" t="s">
        <v>17065</v>
      </c>
      <c r="F3" s="81" t="s">
        <v>10976</v>
      </c>
      <c r="G3" s="96"/>
      <c r="H3" s="79" t="s">
        <v>10976</v>
      </c>
      <c r="I3" s="154"/>
    </row>
    <row r="4" spans="1:9" x14ac:dyDescent="0.25">
      <c r="A4" s="34"/>
      <c r="B4" s="135" t="s">
        <v>11394</v>
      </c>
      <c r="C4" s="35" t="s">
        <v>901</v>
      </c>
      <c r="D4" s="92" t="s">
        <v>10977</v>
      </c>
      <c r="E4" s="97" t="s">
        <v>10977</v>
      </c>
      <c r="F4" s="36"/>
      <c r="G4" s="97" t="s">
        <v>10977</v>
      </c>
      <c r="H4" s="80"/>
      <c r="I4" s="38"/>
    </row>
    <row r="5" spans="1:9" x14ac:dyDescent="0.25">
      <c r="A5" s="39"/>
      <c r="B5" s="136" t="s">
        <v>11395</v>
      </c>
      <c r="C5" s="40" t="s">
        <v>901</v>
      </c>
      <c r="D5" s="83" t="s">
        <v>10977</v>
      </c>
      <c r="E5" s="97" t="s">
        <v>10977</v>
      </c>
      <c r="F5" s="37"/>
      <c r="G5" s="83" t="s">
        <v>10977</v>
      </c>
      <c r="H5" s="41"/>
      <c r="I5" s="42"/>
    </row>
    <row r="6" spans="1:9" x14ac:dyDescent="0.25">
      <c r="A6" s="39"/>
      <c r="B6" s="136" t="s">
        <v>11396</v>
      </c>
      <c r="C6" s="40" t="s">
        <v>2413</v>
      </c>
      <c r="D6" s="83" t="s">
        <v>10977</v>
      </c>
      <c r="E6" s="97" t="s">
        <v>10977</v>
      </c>
      <c r="F6" s="37"/>
      <c r="G6" s="83" t="s">
        <v>10977</v>
      </c>
      <c r="H6" s="41"/>
      <c r="I6" s="42"/>
    </row>
    <row r="7" spans="1:9" x14ac:dyDescent="0.25">
      <c r="A7" s="39"/>
      <c r="B7" s="136" t="s">
        <v>11397</v>
      </c>
      <c r="C7" s="40" t="s">
        <v>5227</v>
      </c>
      <c r="D7" s="83" t="s">
        <v>10977</v>
      </c>
      <c r="E7" s="97" t="s">
        <v>10977</v>
      </c>
      <c r="F7" s="37"/>
      <c r="G7" s="83" t="s">
        <v>10977</v>
      </c>
      <c r="H7" s="41"/>
      <c r="I7" s="42"/>
    </row>
    <row r="8" spans="1:9" x14ac:dyDescent="0.25">
      <c r="A8" s="39"/>
      <c r="B8" s="136" t="s">
        <v>11398</v>
      </c>
      <c r="C8" s="40" t="s">
        <v>1142</v>
      </c>
      <c r="D8" s="83" t="s">
        <v>10977</v>
      </c>
      <c r="E8" s="97" t="s">
        <v>10977</v>
      </c>
      <c r="F8" s="37"/>
      <c r="G8" s="83" t="s">
        <v>10977</v>
      </c>
      <c r="H8" s="41"/>
      <c r="I8" s="42"/>
    </row>
    <row r="9" spans="1:9" x14ac:dyDescent="0.25">
      <c r="A9" s="39"/>
      <c r="B9" s="136" t="s">
        <v>11399</v>
      </c>
      <c r="C9" s="40" t="s">
        <v>634</v>
      </c>
      <c r="D9" s="83" t="s">
        <v>10977</v>
      </c>
      <c r="E9" s="97" t="s">
        <v>10977</v>
      </c>
      <c r="F9" s="37"/>
      <c r="G9" s="83" t="s">
        <v>10977</v>
      </c>
      <c r="H9" s="41"/>
      <c r="I9" s="42"/>
    </row>
    <row r="10" spans="1:9" x14ac:dyDescent="0.25">
      <c r="A10" s="39"/>
      <c r="B10" s="136" t="s">
        <v>11400</v>
      </c>
      <c r="C10" s="40" t="s">
        <v>634</v>
      </c>
      <c r="D10" s="83" t="s">
        <v>10977</v>
      </c>
      <c r="E10" s="97" t="s">
        <v>10977</v>
      </c>
      <c r="F10" s="37"/>
      <c r="G10" s="83" t="s">
        <v>10977</v>
      </c>
      <c r="H10" s="41"/>
      <c r="I10" s="42"/>
    </row>
    <row r="11" spans="1:9" x14ac:dyDescent="0.25">
      <c r="A11" s="39"/>
      <c r="B11" s="136" t="s">
        <v>11401</v>
      </c>
      <c r="C11" s="40" t="s">
        <v>2274</v>
      </c>
      <c r="D11" s="83" t="s">
        <v>10977</v>
      </c>
      <c r="E11" s="97" t="s">
        <v>10977</v>
      </c>
      <c r="F11" s="37"/>
      <c r="G11" s="83" t="s">
        <v>10977</v>
      </c>
      <c r="H11" s="41"/>
      <c r="I11" s="42"/>
    </row>
    <row r="12" spans="1:9" x14ac:dyDescent="0.25">
      <c r="A12" s="39"/>
      <c r="B12" s="136" t="s">
        <v>11402</v>
      </c>
      <c r="C12" s="40" t="s">
        <v>901</v>
      </c>
      <c r="D12" s="83" t="s">
        <v>10977</v>
      </c>
      <c r="E12" s="97" t="s">
        <v>10977</v>
      </c>
      <c r="F12" s="37"/>
      <c r="G12" s="83" t="s">
        <v>10977</v>
      </c>
      <c r="H12" s="41"/>
      <c r="I12" s="42"/>
    </row>
    <row r="13" spans="1:9" x14ac:dyDescent="0.25">
      <c r="A13" s="39"/>
      <c r="B13" s="136" t="s">
        <v>11403</v>
      </c>
      <c r="C13" s="40" t="s">
        <v>3143</v>
      </c>
      <c r="D13" s="83" t="s">
        <v>10977</v>
      </c>
      <c r="E13" s="97" t="s">
        <v>10977</v>
      </c>
      <c r="F13" s="37"/>
      <c r="G13" s="83" t="s">
        <v>10977</v>
      </c>
      <c r="H13" s="41"/>
      <c r="I13" s="42"/>
    </row>
    <row r="14" spans="1:9" x14ac:dyDescent="0.25">
      <c r="A14" s="39"/>
      <c r="B14" s="136" t="s">
        <v>11404</v>
      </c>
      <c r="C14" s="40" t="s">
        <v>2758</v>
      </c>
      <c r="D14" s="83" t="s">
        <v>10977</v>
      </c>
      <c r="E14" s="97" t="s">
        <v>10977</v>
      </c>
      <c r="F14" s="37"/>
      <c r="G14" s="83" t="s">
        <v>10977</v>
      </c>
      <c r="H14" s="41"/>
      <c r="I14" s="42"/>
    </row>
    <row r="15" spans="1:9" x14ac:dyDescent="0.25">
      <c r="A15" s="39"/>
      <c r="B15" s="136" t="s">
        <v>11405</v>
      </c>
      <c r="C15" s="40" t="s">
        <v>2758</v>
      </c>
      <c r="D15" s="83" t="s">
        <v>10977</v>
      </c>
      <c r="E15" s="97" t="s">
        <v>10977</v>
      </c>
      <c r="F15" s="37"/>
      <c r="G15" s="83" t="s">
        <v>10977</v>
      </c>
      <c r="H15" s="41"/>
      <c r="I15" s="42"/>
    </row>
    <row r="16" spans="1:9" x14ac:dyDescent="0.25">
      <c r="A16" s="39"/>
      <c r="B16" s="136" t="s">
        <v>11406</v>
      </c>
      <c r="C16" s="40" t="s">
        <v>2413</v>
      </c>
      <c r="D16" s="83" t="s">
        <v>10977</v>
      </c>
      <c r="E16" s="97" t="s">
        <v>10977</v>
      </c>
      <c r="F16" s="37"/>
      <c r="G16" s="83" t="s">
        <v>10977</v>
      </c>
      <c r="H16" s="41"/>
      <c r="I16" s="42"/>
    </row>
    <row r="17" spans="1:9" x14ac:dyDescent="0.25">
      <c r="A17" s="39"/>
      <c r="B17" s="136" t="s">
        <v>11407</v>
      </c>
      <c r="C17" s="40" t="s">
        <v>2758</v>
      </c>
      <c r="D17" s="83" t="s">
        <v>10977</v>
      </c>
      <c r="E17" s="97" t="s">
        <v>10977</v>
      </c>
      <c r="F17" s="37"/>
      <c r="G17" s="83" t="s">
        <v>10977</v>
      </c>
      <c r="H17" s="41"/>
      <c r="I17" s="42"/>
    </row>
    <row r="18" spans="1:9" x14ac:dyDescent="0.25">
      <c r="A18" s="39"/>
      <c r="B18" s="137" t="s">
        <v>11408</v>
      </c>
      <c r="C18" s="40" t="s">
        <v>2926</v>
      </c>
      <c r="D18" s="83" t="s">
        <v>10977</v>
      </c>
      <c r="E18" s="97" t="s">
        <v>10977</v>
      </c>
      <c r="F18" s="37"/>
      <c r="G18" s="93" t="s">
        <v>10978</v>
      </c>
      <c r="H18" s="44" t="s">
        <v>10979</v>
      </c>
      <c r="I18" s="42"/>
    </row>
    <row r="19" spans="1:9" x14ac:dyDescent="0.25">
      <c r="A19" s="39"/>
      <c r="B19" s="137" t="s">
        <v>11409</v>
      </c>
      <c r="C19" s="40" t="s">
        <v>2274</v>
      </c>
      <c r="D19" s="83" t="s">
        <v>10977</v>
      </c>
      <c r="E19" s="97" t="s">
        <v>10977</v>
      </c>
      <c r="F19" s="37"/>
      <c r="G19" s="83" t="s">
        <v>10978</v>
      </c>
      <c r="H19" s="44" t="s">
        <v>10980</v>
      </c>
      <c r="I19" s="42"/>
    </row>
    <row r="20" spans="1:9" x14ac:dyDescent="0.25">
      <c r="A20" s="39"/>
      <c r="B20" s="136" t="s">
        <v>11410</v>
      </c>
      <c r="C20" s="40" t="s">
        <v>2554</v>
      </c>
      <c r="D20" s="83" t="s">
        <v>10977</v>
      </c>
      <c r="E20" s="97" t="s">
        <v>10977</v>
      </c>
      <c r="F20" s="37"/>
      <c r="G20" s="83" t="s">
        <v>10977</v>
      </c>
      <c r="H20" s="41"/>
      <c r="I20" s="42"/>
    </row>
    <row r="21" spans="1:9" x14ac:dyDescent="0.25">
      <c r="A21" s="39"/>
      <c r="B21" s="136" t="s">
        <v>11411</v>
      </c>
      <c r="C21" s="40" t="s">
        <v>2926</v>
      </c>
      <c r="D21" s="83" t="s">
        <v>10977</v>
      </c>
      <c r="E21" s="97" t="s">
        <v>10977</v>
      </c>
      <c r="F21" s="37"/>
      <c r="G21" s="83" t="s">
        <v>10977</v>
      </c>
      <c r="H21" s="41"/>
      <c r="I21" s="42"/>
    </row>
    <row r="22" spans="1:9" x14ac:dyDescent="0.25">
      <c r="A22" s="39"/>
      <c r="B22" s="136" t="s">
        <v>11412</v>
      </c>
      <c r="C22" s="40" t="s">
        <v>2197</v>
      </c>
      <c r="D22" s="83" t="s">
        <v>10977</v>
      </c>
      <c r="E22" s="97" t="s">
        <v>10977</v>
      </c>
      <c r="F22" s="37"/>
      <c r="G22" s="93" t="s">
        <v>10978</v>
      </c>
      <c r="H22" s="44" t="s">
        <v>10981</v>
      </c>
      <c r="I22" s="42"/>
    </row>
    <row r="23" spans="1:9" x14ac:dyDescent="0.25">
      <c r="A23" s="39"/>
      <c r="B23" s="136" t="s">
        <v>11413</v>
      </c>
      <c r="C23" s="40" t="s">
        <v>901</v>
      </c>
      <c r="D23" s="83" t="s">
        <v>10977</v>
      </c>
      <c r="E23" s="97" t="s">
        <v>10977</v>
      </c>
      <c r="F23" s="37"/>
      <c r="G23" s="83" t="s">
        <v>10977</v>
      </c>
      <c r="H23" s="41"/>
      <c r="I23" s="42"/>
    </row>
    <row r="24" spans="1:9" x14ac:dyDescent="0.25">
      <c r="A24" s="39"/>
      <c r="B24" s="136" t="s">
        <v>11414</v>
      </c>
      <c r="C24" s="40" t="s">
        <v>2758</v>
      </c>
      <c r="D24" s="83" t="s">
        <v>10977</v>
      </c>
      <c r="E24" s="97" t="s">
        <v>10977</v>
      </c>
      <c r="F24" s="37"/>
      <c r="G24" s="83" t="s">
        <v>10977</v>
      </c>
      <c r="H24" s="41"/>
      <c r="I24" s="42"/>
    </row>
    <row r="25" spans="1:9" x14ac:dyDescent="0.25">
      <c r="A25" s="39"/>
      <c r="B25" s="137" t="s">
        <v>11415</v>
      </c>
      <c r="C25" s="40" t="s">
        <v>3812</v>
      </c>
      <c r="D25" s="83" t="s">
        <v>10977</v>
      </c>
      <c r="E25" s="97" t="s">
        <v>10977</v>
      </c>
      <c r="F25" s="37"/>
      <c r="G25" s="93" t="s">
        <v>10978</v>
      </c>
      <c r="H25" s="44" t="s">
        <v>10982</v>
      </c>
      <c r="I25" s="42"/>
    </row>
    <row r="26" spans="1:9" x14ac:dyDescent="0.25">
      <c r="A26" s="39"/>
      <c r="B26" s="137" t="s">
        <v>11416</v>
      </c>
      <c r="C26" s="40" t="s">
        <v>2758</v>
      </c>
      <c r="D26" s="83" t="s">
        <v>10977</v>
      </c>
      <c r="E26" s="97" t="s">
        <v>10977</v>
      </c>
      <c r="F26" s="37"/>
      <c r="G26" s="93" t="s">
        <v>10978</v>
      </c>
      <c r="H26" s="44" t="s">
        <v>10983</v>
      </c>
      <c r="I26" s="42"/>
    </row>
    <row r="27" spans="1:9" x14ac:dyDescent="0.25">
      <c r="A27" s="39"/>
      <c r="B27" s="136" t="s">
        <v>11417</v>
      </c>
      <c r="C27" s="40" t="s">
        <v>4626</v>
      </c>
      <c r="D27" s="83" t="s">
        <v>10977</v>
      </c>
      <c r="E27" s="97" t="s">
        <v>10977</v>
      </c>
      <c r="F27" s="37"/>
      <c r="G27" s="83" t="s">
        <v>10977</v>
      </c>
      <c r="H27" s="41"/>
      <c r="I27" s="42"/>
    </row>
    <row r="28" spans="1:9" x14ac:dyDescent="0.25">
      <c r="A28" s="39"/>
      <c r="B28" s="136" t="s">
        <v>11418</v>
      </c>
      <c r="C28" s="40" t="s">
        <v>1356</v>
      </c>
      <c r="D28" s="83" t="s">
        <v>10977</v>
      </c>
      <c r="E28" s="97" t="s">
        <v>10977</v>
      </c>
      <c r="F28" s="37"/>
      <c r="G28" s="83" t="s">
        <v>10977</v>
      </c>
      <c r="H28" s="41"/>
      <c r="I28" s="42"/>
    </row>
    <row r="29" spans="1:9" x14ac:dyDescent="0.25">
      <c r="A29" s="39"/>
      <c r="B29" s="136" t="s">
        <v>11419</v>
      </c>
      <c r="C29" s="40" t="s">
        <v>901</v>
      </c>
      <c r="D29" s="83" t="s">
        <v>10977</v>
      </c>
      <c r="E29" s="97" t="s">
        <v>10977</v>
      </c>
      <c r="F29" s="37"/>
      <c r="G29" s="83" t="s">
        <v>10977</v>
      </c>
      <c r="H29" s="41"/>
      <c r="I29" s="42"/>
    </row>
    <row r="30" spans="1:9" x14ac:dyDescent="0.25">
      <c r="A30" s="39"/>
      <c r="B30" s="136" t="s">
        <v>11420</v>
      </c>
      <c r="C30" s="40" t="s">
        <v>4289</v>
      </c>
      <c r="D30" s="83" t="s">
        <v>10977</v>
      </c>
      <c r="E30" s="97" t="s">
        <v>10977</v>
      </c>
      <c r="F30" s="37"/>
      <c r="G30" s="83" t="s">
        <v>10977</v>
      </c>
      <c r="H30" s="41"/>
      <c r="I30" s="42"/>
    </row>
    <row r="31" spans="1:9" x14ac:dyDescent="0.25">
      <c r="A31" s="39"/>
      <c r="B31" s="136" t="s">
        <v>11421</v>
      </c>
      <c r="C31" s="40" t="s">
        <v>3812</v>
      </c>
      <c r="D31" s="83" t="s">
        <v>10977</v>
      </c>
      <c r="E31" s="97" t="s">
        <v>10977</v>
      </c>
      <c r="F31" s="37"/>
      <c r="G31" s="83" t="s">
        <v>10977</v>
      </c>
      <c r="H31" s="41"/>
      <c r="I31" s="42"/>
    </row>
    <row r="32" spans="1:9" x14ac:dyDescent="0.25">
      <c r="A32" s="39"/>
      <c r="B32" s="136" t="s">
        <v>11422</v>
      </c>
      <c r="C32" s="40" t="s">
        <v>821</v>
      </c>
      <c r="D32" s="83" t="s">
        <v>10977</v>
      </c>
      <c r="E32" s="97" t="s">
        <v>10977</v>
      </c>
      <c r="F32" s="37"/>
      <c r="G32" s="83" t="s">
        <v>10977</v>
      </c>
      <c r="H32" s="41"/>
      <c r="I32" s="42"/>
    </row>
    <row r="33" spans="1:9" x14ac:dyDescent="0.25">
      <c r="A33" s="39"/>
      <c r="B33" s="136" t="s">
        <v>11423</v>
      </c>
      <c r="C33" s="40" t="s">
        <v>634</v>
      </c>
      <c r="D33" s="83" t="s">
        <v>10977</v>
      </c>
      <c r="E33" s="97" t="s">
        <v>10977</v>
      </c>
      <c r="F33" s="37"/>
      <c r="G33" s="83" t="s">
        <v>10977</v>
      </c>
      <c r="H33" s="41"/>
      <c r="I33" s="42"/>
    </row>
    <row r="34" spans="1:9" x14ac:dyDescent="0.25">
      <c r="A34" s="39"/>
      <c r="B34" s="136" t="s">
        <v>11424</v>
      </c>
      <c r="C34" s="40" t="s">
        <v>3812</v>
      </c>
      <c r="D34" s="83" t="s">
        <v>10977</v>
      </c>
      <c r="E34" s="97" t="s">
        <v>10977</v>
      </c>
      <c r="F34" s="37"/>
      <c r="G34" s="83" t="s">
        <v>10977</v>
      </c>
      <c r="H34" s="41"/>
      <c r="I34" s="42"/>
    </row>
    <row r="35" spans="1:9" x14ac:dyDescent="0.25">
      <c r="A35" s="39"/>
      <c r="B35" s="136" t="s">
        <v>11425</v>
      </c>
      <c r="C35" s="40" t="s">
        <v>1356</v>
      </c>
      <c r="D35" s="83" t="s">
        <v>10977</v>
      </c>
      <c r="E35" s="97" t="s">
        <v>10977</v>
      </c>
      <c r="F35" s="37"/>
      <c r="G35" s="83" t="s">
        <v>10977</v>
      </c>
      <c r="H35" s="41"/>
      <c r="I35" s="42"/>
    </row>
    <row r="36" spans="1:9" x14ac:dyDescent="0.25">
      <c r="A36" s="39"/>
      <c r="B36" s="136" t="s">
        <v>11426</v>
      </c>
      <c r="C36" s="40" t="s">
        <v>2554</v>
      </c>
      <c r="D36" s="83" t="s">
        <v>10977</v>
      </c>
      <c r="E36" s="97" t="s">
        <v>10977</v>
      </c>
      <c r="F36" s="37"/>
      <c r="G36" s="83" t="s">
        <v>10977</v>
      </c>
      <c r="H36" s="41"/>
      <c r="I36" s="42"/>
    </row>
    <row r="37" spans="1:9" x14ac:dyDescent="0.25">
      <c r="A37" s="39"/>
      <c r="B37" s="136" t="s">
        <v>11427</v>
      </c>
      <c r="C37" s="40" t="s">
        <v>2554</v>
      </c>
      <c r="D37" s="83" t="s">
        <v>10977</v>
      </c>
      <c r="E37" s="97" t="s">
        <v>10977</v>
      </c>
      <c r="F37" s="37"/>
      <c r="G37" s="83" t="s">
        <v>10977</v>
      </c>
      <c r="H37" s="41"/>
      <c r="I37" s="42"/>
    </row>
    <row r="38" spans="1:9" x14ac:dyDescent="0.25">
      <c r="A38" s="39"/>
      <c r="B38" s="136" t="s">
        <v>11428</v>
      </c>
      <c r="C38" s="40" t="s">
        <v>2758</v>
      </c>
      <c r="D38" s="83" t="s">
        <v>10977</v>
      </c>
      <c r="E38" s="97" t="s">
        <v>10977</v>
      </c>
      <c r="F38" s="37"/>
      <c r="G38" s="83" t="s">
        <v>10977</v>
      </c>
      <c r="H38" s="41"/>
      <c r="I38" s="42" t="s">
        <v>10984</v>
      </c>
    </row>
    <row r="39" spans="1:9" x14ac:dyDescent="0.25">
      <c r="A39" s="39"/>
      <c r="B39" s="136" t="s">
        <v>11429</v>
      </c>
      <c r="C39" s="40" t="s">
        <v>1142</v>
      </c>
      <c r="D39" s="83" t="s">
        <v>10977</v>
      </c>
      <c r="E39" s="97" t="s">
        <v>10977</v>
      </c>
      <c r="F39" s="37"/>
      <c r="G39" s="83" t="s">
        <v>10977</v>
      </c>
      <c r="H39" s="41"/>
      <c r="I39" s="42"/>
    </row>
    <row r="40" spans="1:9" x14ac:dyDescent="0.25">
      <c r="A40" s="39"/>
      <c r="B40" s="136" t="s">
        <v>11430</v>
      </c>
      <c r="C40" s="40" t="s">
        <v>1142</v>
      </c>
      <c r="D40" s="83" t="s">
        <v>10977</v>
      </c>
      <c r="E40" s="97" t="s">
        <v>10977</v>
      </c>
      <c r="F40" s="37"/>
      <c r="G40" s="83" t="s">
        <v>10977</v>
      </c>
      <c r="H40" s="41"/>
      <c r="I40" s="42"/>
    </row>
    <row r="41" spans="1:9" x14ac:dyDescent="0.25">
      <c r="A41" s="39"/>
      <c r="B41" s="136" t="s">
        <v>11431</v>
      </c>
      <c r="C41" s="40" t="s">
        <v>3812</v>
      </c>
      <c r="D41" s="83" t="s">
        <v>10977</v>
      </c>
      <c r="E41" s="97" t="s">
        <v>10977</v>
      </c>
      <c r="F41" s="37"/>
      <c r="G41" s="83" t="s">
        <v>10977</v>
      </c>
      <c r="H41" s="41"/>
      <c r="I41" s="42"/>
    </row>
    <row r="42" spans="1:9" x14ac:dyDescent="0.25">
      <c r="A42" s="39"/>
      <c r="B42" s="136" t="s">
        <v>11432</v>
      </c>
      <c r="C42" s="40" t="s">
        <v>821</v>
      </c>
      <c r="D42" s="83" t="s">
        <v>10977</v>
      </c>
      <c r="E42" s="97" t="s">
        <v>10977</v>
      </c>
      <c r="F42" s="37"/>
      <c r="G42" s="83" t="s">
        <v>10977</v>
      </c>
      <c r="H42" s="41"/>
      <c r="I42" s="42"/>
    </row>
    <row r="43" spans="1:9" x14ac:dyDescent="0.25">
      <c r="A43" s="39"/>
      <c r="B43" s="136" t="s">
        <v>11433</v>
      </c>
      <c r="C43" s="40" t="s">
        <v>3812</v>
      </c>
      <c r="D43" s="83" t="s">
        <v>10977</v>
      </c>
      <c r="E43" s="97" t="s">
        <v>10977</v>
      </c>
      <c r="F43" s="37"/>
      <c r="G43" s="83" t="s">
        <v>10977</v>
      </c>
      <c r="H43" s="41"/>
      <c r="I43" s="42"/>
    </row>
    <row r="44" spans="1:9" x14ac:dyDescent="0.25">
      <c r="A44" s="39"/>
      <c r="B44" s="136" t="s">
        <v>11434</v>
      </c>
      <c r="C44" s="40" t="s">
        <v>2926</v>
      </c>
      <c r="D44" s="83" t="s">
        <v>10977</v>
      </c>
      <c r="E44" s="97" t="s">
        <v>10977</v>
      </c>
      <c r="F44" s="37"/>
      <c r="G44" s="83" t="s">
        <v>10977</v>
      </c>
      <c r="H44" s="41"/>
      <c r="I44" s="42"/>
    </row>
    <row r="45" spans="1:9" x14ac:dyDescent="0.25">
      <c r="A45" s="39"/>
      <c r="B45" s="136" t="s">
        <v>11435</v>
      </c>
      <c r="C45" s="40" t="s">
        <v>3812</v>
      </c>
      <c r="D45" s="83" t="s">
        <v>10977</v>
      </c>
      <c r="E45" s="97" t="s">
        <v>10977</v>
      </c>
      <c r="F45" s="37"/>
      <c r="G45" s="83" t="s">
        <v>10977</v>
      </c>
      <c r="H45" s="41"/>
      <c r="I45" s="42"/>
    </row>
    <row r="46" spans="1:9" x14ac:dyDescent="0.25">
      <c r="A46" s="39"/>
      <c r="B46" s="136" t="s">
        <v>11436</v>
      </c>
      <c r="C46" s="40" t="s">
        <v>1356</v>
      </c>
      <c r="D46" s="83" t="s">
        <v>10977</v>
      </c>
      <c r="E46" s="97" t="s">
        <v>10977</v>
      </c>
      <c r="F46" s="37"/>
      <c r="G46" s="83" t="s">
        <v>10977</v>
      </c>
      <c r="H46" s="41"/>
      <c r="I46" s="42"/>
    </row>
    <row r="47" spans="1:9" x14ac:dyDescent="0.25">
      <c r="A47" s="39"/>
      <c r="B47" s="136" t="s">
        <v>11437</v>
      </c>
      <c r="C47" s="40" t="s">
        <v>3601</v>
      </c>
      <c r="D47" s="83" t="s">
        <v>10977</v>
      </c>
      <c r="E47" s="97" t="s">
        <v>10977</v>
      </c>
      <c r="F47" s="37"/>
      <c r="G47" s="83" t="s">
        <v>10977</v>
      </c>
      <c r="H47" s="41"/>
      <c r="I47" s="42"/>
    </row>
    <row r="48" spans="1:9" x14ac:dyDescent="0.25">
      <c r="A48" s="39"/>
      <c r="B48" s="136" t="s">
        <v>11438</v>
      </c>
      <c r="C48" s="40" t="s">
        <v>901</v>
      </c>
      <c r="D48" s="83" t="s">
        <v>10977</v>
      </c>
      <c r="E48" s="97" t="s">
        <v>10977</v>
      </c>
      <c r="F48" s="37"/>
      <c r="G48" s="83" t="s">
        <v>10977</v>
      </c>
      <c r="H48" s="41"/>
      <c r="I48" s="42"/>
    </row>
    <row r="49" spans="1:9" x14ac:dyDescent="0.25">
      <c r="A49" s="39"/>
      <c r="B49" s="136" t="s">
        <v>11439</v>
      </c>
      <c r="C49" s="40" t="s">
        <v>2554</v>
      </c>
      <c r="D49" s="83" t="s">
        <v>10977</v>
      </c>
      <c r="E49" s="97" t="s">
        <v>10977</v>
      </c>
      <c r="F49" s="37"/>
      <c r="G49" s="83" t="s">
        <v>10977</v>
      </c>
      <c r="H49" s="41"/>
      <c r="I49" s="42"/>
    </row>
    <row r="50" spans="1:9" x14ac:dyDescent="0.25">
      <c r="A50" s="39"/>
      <c r="B50" s="136" t="s">
        <v>11440</v>
      </c>
      <c r="C50" s="40" t="s">
        <v>2554</v>
      </c>
      <c r="D50" s="83" t="s">
        <v>10977</v>
      </c>
      <c r="E50" s="97" t="s">
        <v>10977</v>
      </c>
      <c r="F50" s="37"/>
      <c r="G50" s="83" t="s">
        <v>10977</v>
      </c>
      <c r="H50" s="41"/>
      <c r="I50" s="42"/>
    </row>
    <row r="51" spans="1:9" x14ac:dyDescent="0.25">
      <c r="A51" s="39"/>
      <c r="B51" s="136" t="s">
        <v>11441</v>
      </c>
      <c r="C51" s="40" t="s">
        <v>2758</v>
      </c>
      <c r="D51" s="83" t="s">
        <v>10977</v>
      </c>
      <c r="E51" s="97" t="s">
        <v>10977</v>
      </c>
      <c r="F51" s="37"/>
      <c r="G51" s="83" t="s">
        <v>10977</v>
      </c>
      <c r="H51" s="41"/>
      <c r="I51" s="42"/>
    </row>
    <row r="52" spans="1:9" x14ac:dyDescent="0.25">
      <c r="A52" s="39"/>
      <c r="B52" s="136" t="s">
        <v>11442</v>
      </c>
      <c r="C52" s="40" t="s">
        <v>3143</v>
      </c>
      <c r="D52" s="83" t="s">
        <v>10977</v>
      </c>
      <c r="E52" s="97" t="s">
        <v>10977</v>
      </c>
      <c r="F52" s="37"/>
      <c r="G52" s="83" t="s">
        <v>10977</v>
      </c>
      <c r="H52" s="41"/>
      <c r="I52" s="42"/>
    </row>
    <row r="53" spans="1:9" x14ac:dyDescent="0.25">
      <c r="A53" s="39"/>
      <c r="B53" s="136" t="s">
        <v>11443</v>
      </c>
      <c r="C53" s="40" t="s">
        <v>901</v>
      </c>
      <c r="D53" s="83" t="s">
        <v>10977</v>
      </c>
      <c r="E53" s="97" t="s">
        <v>10977</v>
      </c>
      <c r="F53" s="37"/>
      <c r="G53" s="83" t="s">
        <v>10977</v>
      </c>
      <c r="H53" s="41"/>
      <c r="I53" s="42"/>
    </row>
    <row r="54" spans="1:9" x14ac:dyDescent="0.25">
      <c r="A54" s="39"/>
      <c r="B54" s="136" t="s">
        <v>11444</v>
      </c>
      <c r="C54" s="40" t="s">
        <v>1356</v>
      </c>
      <c r="D54" s="83" t="s">
        <v>10977</v>
      </c>
      <c r="E54" s="97" t="s">
        <v>10977</v>
      </c>
      <c r="F54" s="37"/>
      <c r="G54" s="83" t="s">
        <v>10977</v>
      </c>
      <c r="H54" s="41"/>
      <c r="I54" s="42"/>
    </row>
    <row r="55" spans="1:9" x14ac:dyDescent="0.25">
      <c r="A55" s="39"/>
      <c r="B55" s="136" t="s">
        <v>11445</v>
      </c>
      <c r="C55" s="40" t="s">
        <v>3812</v>
      </c>
      <c r="D55" s="83" t="s">
        <v>10977</v>
      </c>
      <c r="E55" s="97" t="s">
        <v>10977</v>
      </c>
      <c r="F55" s="37"/>
      <c r="G55" s="83" t="s">
        <v>10977</v>
      </c>
      <c r="H55" s="41"/>
      <c r="I55" s="42"/>
    </row>
    <row r="56" spans="1:9" x14ac:dyDescent="0.25">
      <c r="A56" s="39"/>
      <c r="B56" s="136" t="s">
        <v>11446</v>
      </c>
      <c r="C56" s="40" t="s">
        <v>2274</v>
      </c>
      <c r="D56" s="83" t="s">
        <v>10977</v>
      </c>
      <c r="E56" s="97" t="s">
        <v>10977</v>
      </c>
      <c r="F56" s="37"/>
      <c r="G56" s="83" t="s">
        <v>10977</v>
      </c>
      <c r="H56" s="41"/>
      <c r="I56" s="42"/>
    </row>
    <row r="57" spans="1:9" x14ac:dyDescent="0.25">
      <c r="A57" s="39"/>
      <c r="B57" s="136" t="s">
        <v>11447</v>
      </c>
      <c r="C57" s="40" t="s">
        <v>2413</v>
      </c>
      <c r="D57" s="83" t="s">
        <v>10977</v>
      </c>
      <c r="E57" s="97" t="s">
        <v>10977</v>
      </c>
      <c r="F57" s="37"/>
      <c r="G57" s="83" t="s">
        <v>10977</v>
      </c>
      <c r="H57" s="41"/>
      <c r="I57" s="42"/>
    </row>
    <row r="58" spans="1:9" x14ac:dyDescent="0.25">
      <c r="A58" s="39"/>
      <c r="B58" s="136" t="s">
        <v>11448</v>
      </c>
      <c r="C58" s="40" t="s">
        <v>3143</v>
      </c>
      <c r="D58" s="83" t="s">
        <v>10977</v>
      </c>
      <c r="E58" s="97" t="s">
        <v>10977</v>
      </c>
      <c r="F58" s="37"/>
      <c r="G58" s="83" t="s">
        <v>10977</v>
      </c>
      <c r="H58" s="41"/>
      <c r="I58" s="42"/>
    </row>
    <row r="59" spans="1:9" x14ac:dyDescent="0.25">
      <c r="A59" s="45" t="s">
        <v>10985</v>
      </c>
      <c r="B59" s="138" t="s">
        <v>11449</v>
      </c>
      <c r="C59" s="40" t="s">
        <v>2758</v>
      </c>
      <c r="D59" s="93" t="s">
        <v>10978</v>
      </c>
      <c r="E59" s="83"/>
      <c r="F59" s="43" t="s">
        <v>10986</v>
      </c>
      <c r="G59" s="93" t="s">
        <v>10978</v>
      </c>
      <c r="H59" s="44" t="s">
        <v>10987</v>
      </c>
      <c r="I59" s="42"/>
    </row>
    <row r="60" spans="1:9" x14ac:dyDescent="0.25">
      <c r="A60" s="39"/>
      <c r="B60" s="136" t="s">
        <v>11450</v>
      </c>
      <c r="C60" s="40" t="s">
        <v>4626</v>
      </c>
      <c r="D60" s="83" t="s">
        <v>10977</v>
      </c>
      <c r="E60" s="97" t="s">
        <v>10977</v>
      </c>
      <c r="F60" s="37"/>
      <c r="G60" s="83" t="s">
        <v>10977</v>
      </c>
      <c r="H60" s="41"/>
      <c r="I60" s="42"/>
    </row>
    <row r="61" spans="1:9" x14ac:dyDescent="0.25">
      <c r="A61" s="39"/>
      <c r="B61" s="136" t="s">
        <v>11451</v>
      </c>
      <c r="C61" s="40" t="s">
        <v>3812</v>
      </c>
      <c r="D61" s="83" t="s">
        <v>10977</v>
      </c>
      <c r="E61" s="97" t="s">
        <v>10977</v>
      </c>
      <c r="F61" s="37"/>
      <c r="G61" s="83" t="s">
        <v>10977</v>
      </c>
      <c r="H61" s="41"/>
      <c r="I61" s="42"/>
    </row>
    <row r="62" spans="1:9" x14ac:dyDescent="0.25">
      <c r="A62" s="39"/>
      <c r="B62" s="136" t="s">
        <v>11452</v>
      </c>
      <c r="C62" s="40" t="s">
        <v>1142</v>
      </c>
      <c r="D62" s="83" t="s">
        <v>10977</v>
      </c>
      <c r="E62" s="97" t="s">
        <v>10977</v>
      </c>
      <c r="F62" s="37"/>
      <c r="G62" s="83" t="s">
        <v>10977</v>
      </c>
      <c r="H62" s="41"/>
      <c r="I62" s="42"/>
    </row>
    <row r="63" spans="1:9" x14ac:dyDescent="0.25">
      <c r="A63" s="39"/>
      <c r="B63" s="136" t="s">
        <v>11453</v>
      </c>
      <c r="C63" s="40" t="s">
        <v>2274</v>
      </c>
      <c r="D63" s="83" t="s">
        <v>10977</v>
      </c>
      <c r="E63" s="97" t="s">
        <v>10977</v>
      </c>
      <c r="F63" s="37"/>
      <c r="G63" s="93" t="s">
        <v>10978</v>
      </c>
      <c r="H63" s="44" t="s">
        <v>10988</v>
      </c>
      <c r="I63" s="42"/>
    </row>
    <row r="64" spans="1:9" x14ac:dyDescent="0.25">
      <c r="A64" s="45" t="s">
        <v>10989</v>
      </c>
      <c r="B64" s="138" t="s">
        <v>11454</v>
      </c>
      <c r="C64" s="40" t="s">
        <v>3812</v>
      </c>
      <c r="D64" s="93" t="s">
        <v>10977</v>
      </c>
      <c r="E64" s="83" t="s">
        <v>10978</v>
      </c>
      <c r="F64" s="43" t="s">
        <v>10990</v>
      </c>
      <c r="G64" s="93" t="s">
        <v>10978</v>
      </c>
      <c r="H64" s="44" t="s">
        <v>10990</v>
      </c>
      <c r="I64" s="42"/>
    </row>
    <row r="65" spans="1:9" x14ac:dyDescent="0.25">
      <c r="A65" s="39"/>
      <c r="B65" s="136" t="s">
        <v>11455</v>
      </c>
      <c r="C65" s="40" t="s">
        <v>901</v>
      </c>
      <c r="D65" s="83" t="s">
        <v>10977</v>
      </c>
      <c r="E65" s="97" t="s">
        <v>10977</v>
      </c>
      <c r="F65" s="37"/>
      <c r="G65" s="93" t="s">
        <v>10978</v>
      </c>
      <c r="H65" s="44" t="s">
        <v>10991</v>
      </c>
      <c r="I65" s="42"/>
    </row>
    <row r="66" spans="1:9" x14ac:dyDescent="0.25">
      <c r="A66" s="39"/>
      <c r="B66" s="136" t="s">
        <v>11456</v>
      </c>
      <c r="C66" s="40" t="s">
        <v>3143</v>
      </c>
      <c r="D66" s="83" t="s">
        <v>10977</v>
      </c>
      <c r="E66" s="97" t="s">
        <v>10977</v>
      </c>
      <c r="F66" s="37"/>
      <c r="G66" s="83" t="s">
        <v>10977</v>
      </c>
      <c r="H66" s="41"/>
      <c r="I66" s="42"/>
    </row>
    <row r="67" spans="1:9" x14ac:dyDescent="0.25">
      <c r="A67" s="39"/>
      <c r="B67" s="136" t="s">
        <v>11457</v>
      </c>
      <c r="C67" s="40" t="s">
        <v>3143</v>
      </c>
      <c r="D67" s="83" t="s">
        <v>10977</v>
      </c>
      <c r="E67" s="97" t="s">
        <v>10977</v>
      </c>
      <c r="F67" s="37"/>
      <c r="G67" s="83" t="s">
        <v>10977</v>
      </c>
      <c r="H67" s="41"/>
      <c r="I67" s="42"/>
    </row>
    <row r="68" spans="1:9" x14ac:dyDescent="0.25">
      <c r="A68" s="39"/>
      <c r="B68" s="136" t="s">
        <v>11458</v>
      </c>
      <c r="C68" s="40" t="s">
        <v>2926</v>
      </c>
      <c r="D68" s="83" t="s">
        <v>10977</v>
      </c>
      <c r="E68" s="97" t="s">
        <v>10977</v>
      </c>
      <c r="F68" s="37"/>
      <c r="G68" s="83" t="s">
        <v>10977</v>
      </c>
      <c r="H68" s="41"/>
      <c r="I68" s="42"/>
    </row>
    <row r="69" spans="1:9" x14ac:dyDescent="0.25">
      <c r="A69" s="39"/>
      <c r="B69" s="136" t="s">
        <v>11459</v>
      </c>
      <c r="C69" s="40" t="s">
        <v>4626</v>
      </c>
      <c r="D69" s="83" t="s">
        <v>10977</v>
      </c>
      <c r="E69" s="97" t="s">
        <v>10977</v>
      </c>
      <c r="F69" s="37"/>
      <c r="G69" s="83" t="s">
        <v>10977</v>
      </c>
      <c r="H69" s="41"/>
      <c r="I69" s="42"/>
    </row>
    <row r="70" spans="1:9" x14ac:dyDescent="0.25">
      <c r="A70" s="39"/>
      <c r="B70" s="136" t="s">
        <v>11460</v>
      </c>
      <c r="C70" s="40" t="s">
        <v>1356</v>
      </c>
      <c r="D70" s="83" t="s">
        <v>10977</v>
      </c>
      <c r="E70" s="97" t="s">
        <v>10977</v>
      </c>
      <c r="F70" s="37"/>
      <c r="G70" s="83" t="s">
        <v>10977</v>
      </c>
      <c r="H70" s="41"/>
      <c r="I70" s="42"/>
    </row>
    <row r="71" spans="1:9" x14ac:dyDescent="0.25">
      <c r="A71" s="39"/>
      <c r="B71" s="136" t="s">
        <v>11461</v>
      </c>
      <c r="C71" s="40" t="s">
        <v>3812</v>
      </c>
      <c r="D71" s="83" t="s">
        <v>10977</v>
      </c>
      <c r="E71" s="97" t="s">
        <v>10977</v>
      </c>
      <c r="F71" s="37"/>
      <c r="G71" s="83" t="s">
        <v>10977</v>
      </c>
      <c r="H71" s="41"/>
      <c r="I71" s="42"/>
    </row>
    <row r="72" spans="1:9" x14ac:dyDescent="0.25">
      <c r="A72" s="39"/>
      <c r="B72" s="136" t="s">
        <v>11462</v>
      </c>
      <c r="C72" s="40" t="s">
        <v>901</v>
      </c>
      <c r="D72" s="83" t="s">
        <v>10977</v>
      </c>
      <c r="E72" s="97" t="s">
        <v>10977</v>
      </c>
      <c r="F72" s="37"/>
      <c r="G72" s="83" t="s">
        <v>10977</v>
      </c>
      <c r="H72" s="41"/>
      <c r="I72" s="42"/>
    </row>
    <row r="73" spans="1:9" x14ac:dyDescent="0.25">
      <c r="A73" s="39"/>
      <c r="B73" s="136" t="s">
        <v>11463</v>
      </c>
      <c r="C73" s="40" t="s">
        <v>3747</v>
      </c>
      <c r="D73" s="83" t="s">
        <v>10977</v>
      </c>
      <c r="E73" s="97" t="s">
        <v>10977</v>
      </c>
      <c r="F73" s="37"/>
      <c r="G73" s="83" t="s">
        <v>10977</v>
      </c>
      <c r="H73" s="41"/>
      <c r="I73" s="42"/>
    </row>
    <row r="74" spans="1:9" x14ac:dyDescent="0.25">
      <c r="A74" s="39"/>
      <c r="B74" s="136" t="s">
        <v>11464</v>
      </c>
      <c r="C74" s="40" t="s">
        <v>2197</v>
      </c>
      <c r="D74" s="83" t="s">
        <v>10977</v>
      </c>
      <c r="E74" s="97" t="s">
        <v>10977</v>
      </c>
      <c r="F74" s="37"/>
      <c r="G74" s="83" t="s">
        <v>10977</v>
      </c>
      <c r="H74" s="41"/>
      <c r="I74" s="42"/>
    </row>
    <row r="75" spans="1:9" x14ac:dyDescent="0.25">
      <c r="A75" s="39"/>
      <c r="B75" s="136" t="s">
        <v>11465</v>
      </c>
      <c r="C75" s="40" t="s">
        <v>3143</v>
      </c>
      <c r="D75" s="83" t="s">
        <v>10977</v>
      </c>
      <c r="E75" s="97" t="s">
        <v>10977</v>
      </c>
      <c r="F75" s="37"/>
      <c r="G75" s="83" t="s">
        <v>10977</v>
      </c>
      <c r="H75" s="41"/>
      <c r="I75" s="42"/>
    </row>
    <row r="76" spans="1:9" x14ac:dyDescent="0.25">
      <c r="A76" s="39"/>
      <c r="B76" s="136" t="s">
        <v>11466</v>
      </c>
      <c r="C76" s="40" t="s">
        <v>2758</v>
      </c>
      <c r="D76" s="83" t="s">
        <v>10977</v>
      </c>
      <c r="E76" s="97" t="s">
        <v>10977</v>
      </c>
      <c r="F76" s="37"/>
      <c r="G76" s="83" t="s">
        <v>10977</v>
      </c>
      <c r="H76" s="41"/>
      <c r="I76" s="42"/>
    </row>
    <row r="77" spans="1:9" x14ac:dyDescent="0.25">
      <c r="A77" s="39"/>
      <c r="B77" s="136" t="s">
        <v>11467</v>
      </c>
      <c r="C77" s="40" t="s">
        <v>1142</v>
      </c>
      <c r="D77" s="83" t="s">
        <v>10977</v>
      </c>
      <c r="E77" s="97" t="s">
        <v>10977</v>
      </c>
      <c r="F77" s="37"/>
      <c r="G77" s="83" t="s">
        <v>10977</v>
      </c>
      <c r="H77" s="41"/>
      <c r="I77" s="42"/>
    </row>
    <row r="78" spans="1:9" x14ac:dyDescent="0.25">
      <c r="A78" s="39"/>
      <c r="B78" s="136" t="s">
        <v>11468</v>
      </c>
      <c r="C78" s="40" t="s">
        <v>4626</v>
      </c>
      <c r="D78" s="83" t="s">
        <v>10977</v>
      </c>
      <c r="E78" s="97" t="s">
        <v>10977</v>
      </c>
      <c r="F78" s="37"/>
      <c r="G78" s="83" t="s">
        <v>10977</v>
      </c>
      <c r="H78" s="41"/>
      <c r="I78" s="42"/>
    </row>
    <row r="79" spans="1:9" x14ac:dyDescent="0.25">
      <c r="A79" s="45" t="s">
        <v>10985</v>
      </c>
      <c r="B79" s="138" t="s">
        <v>11469</v>
      </c>
      <c r="C79" s="40" t="s">
        <v>3812</v>
      </c>
      <c r="D79" s="93" t="s">
        <v>10977</v>
      </c>
      <c r="E79" s="83" t="s">
        <v>10978</v>
      </c>
      <c r="F79" s="43" t="s">
        <v>10992</v>
      </c>
      <c r="G79" s="93" t="s">
        <v>10978</v>
      </c>
      <c r="H79" s="44" t="s">
        <v>10993</v>
      </c>
      <c r="I79" s="42"/>
    </row>
    <row r="80" spans="1:9" x14ac:dyDescent="0.25">
      <c r="A80" s="39"/>
      <c r="B80" s="136" t="s">
        <v>11470</v>
      </c>
      <c r="C80" s="40" t="s">
        <v>634</v>
      </c>
      <c r="D80" s="83" t="s">
        <v>10977</v>
      </c>
      <c r="E80" s="97" t="s">
        <v>10977</v>
      </c>
      <c r="F80" s="37"/>
      <c r="G80" s="83" t="s">
        <v>10977</v>
      </c>
      <c r="H80" s="41"/>
      <c r="I80" s="42"/>
    </row>
    <row r="81" spans="1:9" x14ac:dyDescent="0.25">
      <c r="A81" s="39"/>
      <c r="B81" s="136" t="s">
        <v>11471</v>
      </c>
      <c r="C81" s="40" t="s">
        <v>3143</v>
      </c>
      <c r="D81" s="83" t="s">
        <v>10977</v>
      </c>
      <c r="E81" s="97" t="s">
        <v>10977</v>
      </c>
      <c r="F81" s="37"/>
      <c r="G81" s="83" t="s">
        <v>10977</v>
      </c>
      <c r="H81" s="41"/>
      <c r="I81" s="42"/>
    </row>
    <row r="82" spans="1:9" x14ac:dyDescent="0.25">
      <c r="A82" s="39"/>
      <c r="B82" s="136" t="s">
        <v>11472</v>
      </c>
      <c r="C82" s="40" t="s">
        <v>1142</v>
      </c>
      <c r="D82" s="83" t="s">
        <v>10977</v>
      </c>
      <c r="E82" s="97" t="s">
        <v>10977</v>
      </c>
      <c r="F82" s="37"/>
      <c r="G82" s="83" t="s">
        <v>10977</v>
      </c>
      <c r="H82" s="41"/>
      <c r="I82" s="42"/>
    </row>
    <row r="83" spans="1:9" x14ac:dyDescent="0.25">
      <c r="A83" s="39"/>
      <c r="B83" s="136" t="s">
        <v>11473</v>
      </c>
      <c r="C83" s="40" t="s">
        <v>2413</v>
      </c>
      <c r="D83" s="83" t="s">
        <v>10977</v>
      </c>
      <c r="E83" s="97" t="s">
        <v>10977</v>
      </c>
      <c r="F83" s="37"/>
      <c r="G83" s="83" t="s">
        <v>10977</v>
      </c>
      <c r="H83" s="41"/>
      <c r="I83" s="42"/>
    </row>
    <row r="84" spans="1:9" x14ac:dyDescent="0.25">
      <c r="A84" s="39"/>
      <c r="B84" s="136" t="s">
        <v>11474</v>
      </c>
      <c r="C84" s="40" t="s">
        <v>901</v>
      </c>
      <c r="D84" s="83" t="s">
        <v>10977</v>
      </c>
      <c r="E84" s="97" t="s">
        <v>10977</v>
      </c>
      <c r="F84" s="37"/>
      <c r="G84" s="83" t="s">
        <v>10977</v>
      </c>
      <c r="H84" s="41"/>
      <c r="I84" s="42"/>
    </row>
    <row r="85" spans="1:9" x14ac:dyDescent="0.25">
      <c r="A85" s="39"/>
      <c r="B85" s="136" t="s">
        <v>11475</v>
      </c>
      <c r="C85" s="40" t="s">
        <v>1142</v>
      </c>
      <c r="D85" s="83" t="s">
        <v>10977</v>
      </c>
      <c r="E85" s="97" t="s">
        <v>10977</v>
      </c>
      <c r="F85" s="37"/>
      <c r="G85" s="83" t="s">
        <v>10977</v>
      </c>
      <c r="H85" s="41"/>
      <c r="I85" s="42"/>
    </row>
    <row r="86" spans="1:9" x14ac:dyDescent="0.25">
      <c r="A86" s="39"/>
      <c r="B86" s="136" t="s">
        <v>11476</v>
      </c>
      <c r="C86" s="40" t="s">
        <v>821</v>
      </c>
      <c r="D86" s="83" t="s">
        <v>10977</v>
      </c>
      <c r="E86" s="97" t="s">
        <v>10977</v>
      </c>
      <c r="F86" s="37"/>
      <c r="G86" s="93" t="s">
        <v>10978</v>
      </c>
      <c r="H86" s="44" t="s">
        <v>10994</v>
      </c>
      <c r="I86" s="42"/>
    </row>
    <row r="87" spans="1:9" x14ac:dyDescent="0.25">
      <c r="A87" s="39"/>
      <c r="B87" s="136" t="s">
        <v>11477</v>
      </c>
      <c r="C87" s="40" t="s">
        <v>3143</v>
      </c>
      <c r="D87" s="83" t="s">
        <v>10977</v>
      </c>
      <c r="E87" s="97" t="s">
        <v>10977</v>
      </c>
      <c r="F87" s="37"/>
      <c r="G87" s="83" t="s">
        <v>10977</v>
      </c>
      <c r="H87" s="41"/>
      <c r="I87" s="42"/>
    </row>
    <row r="88" spans="1:9" x14ac:dyDescent="0.25">
      <c r="A88" s="39"/>
      <c r="B88" s="136" t="s">
        <v>11478</v>
      </c>
      <c r="C88" s="40" t="s">
        <v>1356</v>
      </c>
      <c r="D88" s="83" t="s">
        <v>10977</v>
      </c>
      <c r="E88" s="97" t="s">
        <v>10977</v>
      </c>
      <c r="F88" s="37"/>
      <c r="G88" s="83" t="s">
        <v>10977</v>
      </c>
      <c r="H88" s="41"/>
      <c r="I88" s="42"/>
    </row>
    <row r="89" spans="1:9" x14ac:dyDescent="0.25">
      <c r="A89" s="39"/>
      <c r="B89" s="136" t="s">
        <v>11479</v>
      </c>
      <c r="C89" s="40" t="s">
        <v>2197</v>
      </c>
      <c r="D89" s="83" t="s">
        <v>10977</v>
      </c>
      <c r="E89" s="97" t="s">
        <v>10977</v>
      </c>
      <c r="F89" s="37"/>
      <c r="G89" s="83" t="s">
        <v>10978</v>
      </c>
      <c r="H89" s="44" t="s">
        <v>10995</v>
      </c>
      <c r="I89" s="42"/>
    </row>
    <row r="90" spans="1:9" x14ac:dyDescent="0.25">
      <c r="A90" s="39"/>
      <c r="B90" s="136" t="s">
        <v>11480</v>
      </c>
      <c r="C90" s="40" t="s">
        <v>2758</v>
      </c>
      <c r="D90" s="83" t="s">
        <v>10977</v>
      </c>
      <c r="E90" s="97" t="s">
        <v>10977</v>
      </c>
      <c r="F90" s="37"/>
      <c r="G90" s="83" t="s">
        <v>10977</v>
      </c>
      <c r="H90" s="41"/>
      <c r="I90" s="42"/>
    </row>
    <row r="91" spans="1:9" x14ac:dyDescent="0.25">
      <c r="A91" s="39"/>
      <c r="B91" s="136" t="s">
        <v>11481</v>
      </c>
      <c r="C91" s="40" t="s">
        <v>4289</v>
      </c>
      <c r="D91" s="83" t="s">
        <v>10977</v>
      </c>
      <c r="E91" s="97" t="s">
        <v>10977</v>
      </c>
      <c r="F91" s="37"/>
      <c r="G91" s="83" t="s">
        <v>10977</v>
      </c>
      <c r="H91" s="41"/>
      <c r="I91" s="42"/>
    </row>
    <row r="92" spans="1:9" x14ac:dyDescent="0.25">
      <c r="A92" s="39"/>
      <c r="B92" s="136" t="s">
        <v>11482</v>
      </c>
      <c r="C92" s="40" t="s">
        <v>2926</v>
      </c>
      <c r="D92" s="83" t="s">
        <v>10977</v>
      </c>
      <c r="E92" s="97" t="s">
        <v>10977</v>
      </c>
      <c r="F92" s="37"/>
      <c r="G92" s="93" t="s">
        <v>10978</v>
      </c>
      <c r="H92" s="44" t="s">
        <v>10996</v>
      </c>
      <c r="I92" s="42"/>
    </row>
    <row r="93" spans="1:9" x14ac:dyDescent="0.25">
      <c r="A93" s="39"/>
      <c r="B93" s="136" t="s">
        <v>11483</v>
      </c>
      <c r="C93" s="40" t="s">
        <v>3513</v>
      </c>
      <c r="D93" s="83" t="s">
        <v>10977</v>
      </c>
      <c r="E93" s="97" t="s">
        <v>10977</v>
      </c>
      <c r="F93" s="37"/>
      <c r="G93" s="83" t="s">
        <v>10977</v>
      </c>
      <c r="H93" s="41"/>
      <c r="I93" s="42"/>
    </row>
    <row r="94" spans="1:9" x14ac:dyDescent="0.25">
      <c r="A94" s="39"/>
      <c r="B94" s="136" t="s">
        <v>11484</v>
      </c>
      <c r="C94" s="40" t="s">
        <v>3143</v>
      </c>
      <c r="D94" s="83" t="s">
        <v>10977</v>
      </c>
      <c r="E94" s="97" t="s">
        <v>10977</v>
      </c>
      <c r="F94" s="37"/>
      <c r="G94" s="83" t="s">
        <v>10977</v>
      </c>
      <c r="H94" s="41"/>
      <c r="I94" s="42"/>
    </row>
    <row r="95" spans="1:9" x14ac:dyDescent="0.25">
      <c r="A95" s="39"/>
      <c r="B95" s="136" t="s">
        <v>11485</v>
      </c>
      <c r="C95" s="40" t="s">
        <v>901</v>
      </c>
      <c r="D95" s="83" t="s">
        <v>10977</v>
      </c>
      <c r="E95" s="97" t="s">
        <v>10977</v>
      </c>
      <c r="F95" s="37"/>
      <c r="G95" s="93" t="s">
        <v>10978</v>
      </c>
      <c r="H95" s="44" t="s">
        <v>10997</v>
      </c>
      <c r="I95" s="42"/>
    </row>
    <row r="96" spans="1:9" x14ac:dyDescent="0.25">
      <c r="A96" s="39" t="s">
        <v>10989</v>
      </c>
      <c r="B96" s="138" t="s">
        <v>11486</v>
      </c>
      <c r="C96" s="40" t="s">
        <v>901</v>
      </c>
      <c r="D96" s="83" t="s">
        <v>10977</v>
      </c>
      <c r="E96" s="83" t="s">
        <v>10978</v>
      </c>
      <c r="F96" s="37" t="s">
        <v>10998</v>
      </c>
      <c r="G96" s="83" t="s">
        <v>10977</v>
      </c>
      <c r="H96" s="41"/>
      <c r="I96" s="42"/>
    </row>
    <row r="97" spans="1:9" x14ac:dyDescent="0.25">
      <c r="A97" s="39"/>
      <c r="B97" s="136" t="s">
        <v>11487</v>
      </c>
      <c r="C97" s="40" t="s">
        <v>4289</v>
      </c>
      <c r="D97" s="83" t="s">
        <v>10977</v>
      </c>
      <c r="E97" s="97" t="s">
        <v>10977</v>
      </c>
      <c r="F97" s="37"/>
      <c r="G97" s="83" t="s">
        <v>10977</v>
      </c>
      <c r="H97" s="41"/>
      <c r="I97" s="42" t="s">
        <v>10999</v>
      </c>
    </row>
    <row r="98" spans="1:9" x14ac:dyDescent="0.25">
      <c r="A98" s="39"/>
      <c r="B98" s="136" t="s">
        <v>11488</v>
      </c>
      <c r="C98" s="40" t="s">
        <v>3812</v>
      </c>
      <c r="D98" s="83" t="s">
        <v>10977</v>
      </c>
      <c r="E98" s="97" t="s">
        <v>10977</v>
      </c>
      <c r="F98" s="37"/>
      <c r="G98" s="83" t="s">
        <v>10977</v>
      </c>
      <c r="H98" s="41"/>
      <c r="I98" s="42"/>
    </row>
    <row r="99" spans="1:9" x14ac:dyDescent="0.25">
      <c r="A99" s="39"/>
      <c r="B99" s="136" t="s">
        <v>11489</v>
      </c>
      <c r="C99" s="40" t="s">
        <v>2926</v>
      </c>
      <c r="D99" s="83" t="s">
        <v>10977</v>
      </c>
      <c r="E99" s="97" t="s">
        <v>10977</v>
      </c>
      <c r="F99" s="37"/>
      <c r="G99" s="93" t="s">
        <v>10978</v>
      </c>
      <c r="H99" s="44" t="s">
        <v>11000</v>
      </c>
      <c r="I99" s="42"/>
    </row>
    <row r="100" spans="1:9" x14ac:dyDescent="0.25">
      <c r="A100" s="39"/>
      <c r="B100" s="136" t="s">
        <v>11490</v>
      </c>
      <c r="C100" s="40" t="s">
        <v>4289</v>
      </c>
      <c r="D100" s="83" t="s">
        <v>10977</v>
      </c>
      <c r="E100" s="97" t="s">
        <v>10977</v>
      </c>
      <c r="F100" s="37"/>
      <c r="G100" s="83" t="s">
        <v>10977</v>
      </c>
      <c r="H100" s="41"/>
      <c r="I100" s="42"/>
    </row>
    <row r="101" spans="1:9" x14ac:dyDescent="0.25">
      <c r="A101" s="39"/>
      <c r="B101" s="136" t="s">
        <v>11491</v>
      </c>
      <c r="C101" s="40" t="s">
        <v>215</v>
      </c>
      <c r="D101" s="83" t="s">
        <v>10977</v>
      </c>
      <c r="E101" s="97" t="s">
        <v>10977</v>
      </c>
      <c r="F101" s="37"/>
      <c r="G101" s="83" t="s">
        <v>10977</v>
      </c>
      <c r="H101" s="41"/>
      <c r="I101" s="42"/>
    </row>
    <row r="102" spans="1:9" x14ac:dyDescent="0.25">
      <c r="A102" s="39"/>
      <c r="B102" s="136" t="s">
        <v>11492</v>
      </c>
      <c r="C102" s="40" t="s">
        <v>2197</v>
      </c>
      <c r="D102" s="83" t="s">
        <v>10977</v>
      </c>
      <c r="E102" s="97" t="s">
        <v>10977</v>
      </c>
      <c r="F102" s="37"/>
      <c r="G102" s="83" t="s">
        <v>10977</v>
      </c>
      <c r="H102" s="41"/>
      <c r="I102" s="42"/>
    </row>
    <row r="103" spans="1:9" x14ac:dyDescent="0.25">
      <c r="A103" s="39" t="s">
        <v>10985</v>
      </c>
      <c r="B103" s="136" t="s">
        <v>11493</v>
      </c>
      <c r="C103" s="40" t="s">
        <v>3812</v>
      </c>
      <c r="D103" s="83" t="s">
        <v>10977</v>
      </c>
      <c r="E103" s="97" t="s">
        <v>10977</v>
      </c>
      <c r="F103" s="37"/>
      <c r="G103" s="83" t="s">
        <v>10978</v>
      </c>
      <c r="H103" s="44" t="s">
        <v>11001</v>
      </c>
      <c r="I103" s="46" t="s">
        <v>11002</v>
      </c>
    </row>
    <row r="104" spans="1:9" x14ac:dyDescent="0.25">
      <c r="A104" s="39"/>
      <c r="B104" s="136" t="s">
        <v>11494</v>
      </c>
      <c r="C104" s="40" t="s">
        <v>901</v>
      </c>
      <c r="D104" s="83" t="s">
        <v>10977</v>
      </c>
      <c r="E104" s="97" t="s">
        <v>10977</v>
      </c>
      <c r="F104" s="37"/>
      <c r="G104" s="83" t="s">
        <v>10977</v>
      </c>
      <c r="H104" s="41"/>
      <c r="I104" s="42"/>
    </row>
    <row r="105" spans="1:9" x14ac:dyDescent="0.25">
      <c r="A105" s="39"/>
      <c r="B105" s="136" t="s">
        <v>11495</v>
      </c>
      <c r="C105" s="40" t="s">
        <v>901</v>
      </c>
      <c r="D105" s="83" t="s">
        <v>10977</v>
      </c>
      <c r="E105" s="97" t="s">
        <v>10977</v>
      </c>
      <c r="F105" s="37"/>
      <c r="G105" s="83" t="s">
        <v>10977</v>
      </c>
      <c r="H105" s="41"/>
      <c r="I105" s="42"/>
    </row>
    <row r="106" spans="1:9" x14ac:dyDescent="0.25">
      <c r="A106" s="39"/>
      <c r="B106" s="136" t="s">
        <v>11496</v>
      </c>
      <c r="C106" s="40" t="s">
        <v>2197</v>
      </c>
      <c r="D106" s="83" t="s">
        <v>10977</v>
      </c>
      <c r="E106" s="97" t="s">
        <v>10977</v>
      </c>
      <c r="F106" s="37"/>
      <c r="G106" s="83" t="s">
        <v>10977</v>
      </c>
      <c r="H106" s="41"/>
      <c r="I106" s="42"/>
    </row>
    <row r="107" spans="1:9" x14ac:dyDescent="0.25">
      <c r="A107" s="39"/>
      <c r="B107" s="136" t="s">
        <v>11497</v>
      </c>
      <c r="C107" s="40" t="s">
        <v>4626</v>
      </c>
      <c r="D107" s="83" t="s">
        <v>10977</v>
      </c>
      <c r="E107" s="97" t="s">
        <v>10977</v>
      </c>
      <c r="F107" s="37"/>
      <c r="G107" s="83" t="s">
        <v>10977</v>
      </c>
      <c r="H107" s="41"/>
      <c r="I107" s="42"/>
    </row>
    <row r="108" spans="1:9" x14ac:dyDescent="0.25">
      <c r="A108" s="39"/>
      <c r="B108" s="136" t="s">
        <v>11498</v>
      </c>
      <c r="C108" s="40" t="s">
        <v>3513</v>
      </c>
      <c r="D108" s="83" t="s">
        <v>10977</v>
      </c>
      <c r="E108" s="97" t="s">
        <v>10977</v>
      </c>
      <c r="F108" s="37"/>
      <c r="G108" s="83" t="s">
        <v>10977</v>
      </c>
      <c r="H108" s="41"/>
      <c r="I108" s="42"/>
    </row>
    <row r="109" spans="1:9" x14ac:dyDescent="0.25">
      <c r="A109" s="39"/>
      <c r="B109" s="136" t="s">
        <v>11499</v>
      </c>
      <c r="C109" s="35" t="s">
        <v>2274</v>
      </c>
      <c r="D109" s="83" t="s">
        <v>10977</v>
      </c>
      <c r="E109" s="97" t="s">
        <v>10977</v>
      </c>
      <c r="F109" s="37"/>
      <c r="G109" s="83" t="s">
        <v>10977</v>
      </c>
      <c r="H109" s="41"/>
      <c r="I109" s="42"/>
    </row>
    <row r="110" spans="1:9" x14ac:dyDescent="0.25">
      <c r="A110" s="39"/>
      <c r="B110" s="136" t="s">
        <v>11500</v>
      </c>
      <c r="C110" s="35" t="s">
        <v>2197</v>
      </c>
      <c r="D110" s="83" t="s">
        <v>10977</v>
      </c>
      <c r="E110" s="97" t="s">
        <v>10977</v>
      </c>
      <c r="F110" s="37"/>
      <c r="G110" s="83" t="s">
        <v>10977</v>
      </c>
      <c r="H110" s="41"/>
      <c r="I110" s="42"/>
    </row>
    <row r="111" spans="1:9" x14ac:dyDescent="0.25">
      <c r="A111" s="39"/>
      <c r="B111" s="136" t="s">
        <v>11501</v>
      </c>
      <c r="C111" s="35" t="s">
        <v>4559</v>
      </c>
      <c r="D111" s="83" t="s">
        <v>10977</v>
      </c>
      <c r="E111" s="97" t="s">
        <v>10977</v>
      </c>
      <c r="F111" s="37"/>
      <c r="G111" s="83" t="s">
        <v>10977</v>
      </c>
      <c r="H111" s="41"/>
      <c r="I111" s="42"/>
    </row>
    <row r="112" spans="1:9" x14ac:dyDescent="0.25">
      <c r="A112" s="39"/>
      <c r="B112" s="136" t="s">
        <v>11502</v>
      </c>
      <c r="C112" s="35" t="s">
        <v>4626</v>
      </c>
      <c r="D112" s="83" t="s">
        <v>10977</v>
      </c>
      <c r="E112" s="97" t="s">
        <v>10977</v>
      </c>
      <c r="F112" s="37"/>
      <c r="G112" s="83" t="s">
        <v>10977</v>
      </c>
      <c r="H112" s="41"/>
      <c r="I112" s="42"/>
    </row>
    <row r="113" spans="1:9" x14ac:dyDescent="0.25">
      <c r="A113" s="39"/>
      <c r="B113" s="136" t="s">
        <v>11503</v>
      </c>
      <c r="C113" s="35" t="s">
        <v>634</v>
      </c>
      <c r="D113" s="83" t="s">
        <v>10977</v>
      </c>
      <c r="E113" s="97" t="s">
        <v>10977</v>
      </c>
      <c r="F113" s="37"/>
      <c r="G113" s="83" t="s">
        <v>10977</v>
      </c>
      <c r="H113" s="41"/>
      <c r="I113" s="42"/>
    </row>
    <row r="114" spans="1:9" x14ac:dyDescent="0.25">
      <c r="A114" s="39"/>
      <c r="B114" s="136" t="s">
        <v>11504</v>
      </c>
      <c r="C114" s="35" t="s">
        <v>634</v>
      </c>
      <c r="D114" s="83" t="s">
        <v>10977</v>
      </c>
      <c r="E114" s="97" t="s">
        <v>10977</v>
      </c>
      <c r="F114" s="37"/>
      <c r="G114" s="83" t="s">
        <v>10977</v>
      </c>
      <c r="H114" s="41"/>
      <c r="I114" s="42"/>
    </row>
    <row r="115" spans="1:9" x14ac:dyDescent="0.25">
      <c r="A115" s="39"/>
      <c r="B115" s="136" t="s">
        <v>11505</v>
      </c>
      <c r="C115" s="35" t="s">
        <v>2758</v>
      </c>
      <c r="D115" s="83" t="s">
        <v>10977</v>
      </c>
      <c r="E115" s="97" t="s">
        <v>10977</v>
      </c>
      <c r="F115" s="37"/>
      <c r="G115" s="83" t="s">
        <v>10977</v>
      </c>
      <c r="H115" s="41"/>
      <c r="I115" s="42"/>
    </row>
    <row r="116" spans="1:9" x14ac:dyDescent="0.25">
      <c r="A116" s="39"/>
      <c r="B116" s="136" t="s">
        <v>11506</v>
      </c>
      <c r="C116" s="35" t="s">
        <v>821</v>
      </c>
      <c r="D116" s="83" t="s">
        <v>10977</v>
      </c>
      <c r="E116" s="97" t="s">
        <v>10977</v>
      </c>
      <c r="F116" s="37"/>
      <c r="G116" s="83" t="s">
        <v>10977</v>
      </c>
      <c r="H116" s="41"/>
      <c r="I116" s="42"/>
    </row>
    <row r="117" spans="1:9" x14ac:dyDescent="0.25">
      <c r="A117" s="39"/>
      <c r="B117" s="136" t="s">
        <v>11507</v>
      </c>
      <c r="C117" s="35" t="s">
        <v>901</v>
      </c>
      <c r="D117" s="83" t="s">
        <v>10977</v>
      </c>
      <c r="E117" s="97" t="s">
        <v>10977</v>
      </c>
      <c r="F117" s="37"/>
      <c r="G117" s="83" t="s">
        <v>10977</v>
      </c>
      <c r="H117" s="41"/>
      <c r="I117" s="42"/>
    </row>
    <row r="118" spans="1:9" x14ac:dyDescent="0.25">
      <c r="A118" s="39"/>
      <c r="B118" s="136" t="s">
        <v>11508</v>
      </c>
      <c r="C118" s="35" t="s">
        <v>901</v>
      </c>
      <c r="D118" s="83" t="s">
        <v>10977</v>
      </c>
      <c r="E118" s="97" t="s">
        <v>10977</v>
      </c>
      <c r="F118" s="37"/>
      <c r="G118" s="83" t="s">
        <v>10977</v>
      </c>
      <c r="H118" s="41"/>
      <c r="I118" s="42"/>
    </row>
    <row r="119" spans="1:9" x14ac:dyDescent="0.25">
      <c r="A119" s="39"/>
      <c r="B119" s="136" t="s">
        <v>11509</v>
      </c>
      <c r="C119" s="35" t="s">
        <v>5227</v>
      </c>
      <c r="D119" s="83" t="s">
        <v>10977</v>
      </c>
      <c r="E119" s="97" t="s">
        <v>10977</v>
      </c>
      <c r="F119" s="37"/>
      <c r="G119" s="83" t="s">
        <v>10977</v>
      </c>
      <c r="H119" s="41"/>
      <c r="I119" s="42"/>
    </row>
    <row r="120" spans="1:9" x14ac:dyDescent="0.25">
      <c r="A120" s="39"/>
      <c r="B120" s="136" t="s">
        <v>11510</v>
      </c>
      <c r="C120" s="35" t="s">
        <v>2274</v>
      </c>
      <c r="D120" s="83" t="s">
        <v>10977</v>
      </c>
      <c r="E120" s="97" t="s">
        <v>10977</v>
      </c>
      <c r="F120" s="37"/>
      <c r="G120" s="83" t="s">
        <v>10978</v>
      </c>
      <c r="H120" s="41" t="s">
        <v>11003</v>
      </c>
      <c r="I120" s="46" t="s">
        <v>11004</v>
      </c>
    </row>
    <row r="121" spans="1:9" x14ac:dyDescent="0.25">
      <c r="A121" s="39"/>
      <c r="B121" s="136" t="s">
        <v>11511</v>
      </c>
      <c r="C121" s="35" t="s">
        <v>5227</v>
      </c>
      <c r="D121" s="83" t="s">
        <v>10977</v>
      </c>
      <c r="E121" s="97" t="s">
        <v>10977</v>
      </c>
      <c r="F121" s="37"/>
      <c r="G121" s="83" t="s">
        <v>10977</v>
      </c>
      <c r="H121" s="41"/>
      <c r="I121" s="42"/>
    </row>
    <row r="122" spans="1:9" x14ac:dyDescent="0.25">
      <c r="A122" s="39"/>
      <c r="B122" s="136" t="s">
        <v>11512</v>
      </c>
      <c r="C122" s="35" t="s">
        <v>2274</v>
      </c>
      <c r="D122" s="83" t="s">
        <v>10977</v>
      </c>
      <c r="E122" s="97" t="s">
        <v>10977</v>
      </c>
      <c r="F122" s="37"/>
      <c r="G122" s="83" t="s">
        <v>10977</v>
      </c>
      <c r="H122" s="41"/>
      <c r="I122" s="42"/>
    </row>
    <row r="123" spans="1:9" x14ac:dyDescent="0.25">
      <c r="A123" s="39"/>
      <c r="B123" s="136" t="s">
        <v>11513</v>
      </c>
      <c r="C123" s="35" t="s">
        <v>5227</v>
      </c>
      <c r="D123" s="83" t="s">
        <v>10977</v>
      </c>
      <c r="E123" s="97" t="s">
        <v>10977</v>
      </c>
      <c r="F123" s="37"/>
      <c r="G123" s="83" t="s">
        <v>10977</v>
      </c>
      <c r="H123" s="41"/>
      <c r="I123" s="42"/>
    </row>
    <row r="124" spans="1:9" x14ac:dyDescent="0.25">
      <c r="A124" s="39"/>
      <c r="B124" s="136" t="s">
        <v>11514</v>
      </c>
      <c r="C124" s="35" t="s">
        <v>2197</v>
      </c>
      <c r="D124" s="83" t="s">
        <v>10977</v>
      </c>
      <c r="E124" s="97" t="s">
        <v>10977</v>
      </c>
      <c r="F124" s="37"/>
      <c r="G124" s="83" t="s">
        <v>10977</v>
      </c>
      <c r="H124" s="41"/>
      <c r="I124" s="42"/>
    </row>
    <row r="125" spans="1:9" x14ac:dyDescent="0.25">
      <c r="A125" s="39"/>
      <c r="B125" s="136" t="s">
        <v>11515</v>
      </c>
      <c r="C125" s="35" t="s">
        <v>4626</v>
      </c>
      <c r="D125" s="83" t="s">
        <v>10977</v>
      </c>
      <c r="E125" s="97" t="s">
        <v>10977</v>
      </c>
      <c r="F125" s="37"/>
      <c r="G125" s="83" t="s">
        <v>10977</v>
      </c>
      <c r="H125" s="41"/>
      <c r="I125" s="42"/>
    </row>
    <row r="126" spans="1:9" x14ac:dyDescent="0.25">
      <c r="A126" s="39"/>
      <c r="B126" s="136" t="s">
        <v>11516</v>
      </c>
      <c r="C126" s="35" t="s">
        <v>29</v>
      </c>
      <c r="D126" s="83" t="s">
        <v>10977</v>
      </c>
      <c r="E126" s="97" t="s">
        <v>10977</v>
      </c>
      <c r="F126" s="37"/>
      <c r="G126" s="83" t="s">
        <v>10977</v>
      </c>
      <c r="H126" s="41"/>
      <c r="I126" s="42"/>
    </row>
    <row r="127" spans="1:9" x14ac:dyDescent="0.25">
      <c r="A127" s="39"/>
      <c r="B127" s="136" t="s">
        <v>11517</v>
      </c>
      <c r="C127" s="35" t="s">
        <v>1356</v>
      </c>
      <c r="D127" s="83" t="s">
        <v>10977</v>
      </c>
      <c r="E127" s="97" t="s">
        <v>10977</v>
      </c>
      <c r="F127" s="37"/>
      <c r="G127" s="83" t="s">
        <v>10977</v>
      </c>
      <c r="H127" s="41"/>
      <c r="I127" s="42"/>
    </row>
    <row r="128" spans="1:9" x14ac:dyDescent="0.25">
      <c r="A128" s="39"/>
      <c r="B128" s="136" t="s">
        <v>11518</v>
      </c>
      <c r="C128" s="35" t="s">
        <v>3143</v>
      </c>
      <c r="D128" s="83" t="s">
        <v>10977</v>
      </c>
      <c r="E128" s="97" t="s">
        <v>10977</v>
      </c>
      <c r="F128" s="37"/>
      <c r="G128" s="83" t="s">
        <v>10977</v>
      </c>
      <c r="H128" s="41"/>
      <c r="I128" s="42"/>
    </row>
    <row r="129" spans="1:9" x14ac:dyDescent="0.25">
      <c r="A129" s="39"/>
      <c r="B129" s="136" t="s">
        <v>11519</v>
      </c>
      <c r="C129" s="35" t="s">
        <v>1356</v>
      </c>
      <c r="D129" s="83" t="s">
        <v>10977</v>
      </c>
      <c r="E129" s="97" t="s">
        <v>10977</v>
      </c>
      <c r="F129" s="37"/>
      <c r="G129" s="83" t="s">
        <v>10977</v>
      </c>
      <c r="H129" s="41"/>
      <c r="I129" s="42"/>
    </row>
    <row r="130" spans="1:9" x14ac:dyDescent="0.25">
      <c r="A130" s="39"/>
      <c r="B130" s="136" t="s">
        <v>11520</v>
      </c>
      <c r="C130" s="35" t="s">
        <v>3143</v>
      </c>
      <c r="D130" s="83" t="s">
        <v>10977</v>
      </c>
      <c r="E130" s="97" t="s">
        <v>10977</v>
      </c>
      <c r="F130" s="37"/>
      <c r="G130" s="83" t="s">
        <v>10977</v>
      </c>
      <c r="H130" s="41"/>
      <c r="I130" s="42"/>
    </row>
    <row r="131" spans="1:9" x14ac:dyDescent="0.25">
      <c r="A131" s="39"/>
      <c r="B131" s="136" t="s">
        <v>11521</v>
      </c>
      <c r="C131" s="35" t="s">
        <v>2274</v>
      </c>
      <c r="D131" s="83" t="s">
        <v>10977</v>
      </c>
      <c r="E131" s="97" t="s">
        <v>10977</v>
      </c>
      <c r="F131" s="37"/>
      <c r="G131" s="83" t="s">
        <v>10977</v>
      </c>
      <c r="H131" s="41"/>
      <c r="I131" s="42"/>
    </row>
    <row r="132" spans="1:9" x14ac:dyDescent="0.25">
      <c r="A132" s="39"/>
      <c r="B132" s="136" t="s">
        <v>11522</v>
      </c>
      <c r="C132" s="35" t="s">
        <v>4289</v>
      </c>
      <c r="D132" s="83" t="s">
        <v>10977</v>
      </c>
      <c r="E132" s="97" t="s">
        <v>10977</v>
      </c>
      <c r="F132" s="37"/>
      <c r="G132" s="83" t="s">
        <v>10978</v>
      </c>
      <c r="H132" s="41" t="s">
        <v>11005</v>
      </c>
      <c r="I132" s="42"/>
    </row>
    <row r="133" spans="1:9" x14ac:dyDescent="0.25">
      <c r="A133" s="39"/>
      <c r="B133" s="136" t="s">
        <v>11523</v>
      </c>
      <c r="C133" s="35" t="s">
        <v>2554</v>
      </c>
      <c r="D133" s="83" t="s">
        <v>10977</v>
      </c>
      <c r="E133" s="97" t="s">
        <v>10977</v>
      </c>
      <c r="F133" s="37"/>
      <c r="G133" s="83" t="s">
        <v>10977</v>
      </c>
      <c r="H133" s="41"/>
      <c r="I133" s="42"/>
    </row>
    <row r="134" spans="1:9" x14ac:dyDescent="0.25">
      <c r="A134" s="39"/>
      <c r="B134" s="136" t="s">
        <v>11524</v>
      </c>
      <c r="C134" s="35" t="s">
        <v>4626</v>
      </c>
      <c r="D134" s="83" t="s">
        <v>10977</v>
      </c>
      <c r="E134" s="97" t="s">
        <v>10977</v>
      </c>
      <c r="F134" s="37"/>
      <c r="G134" s="83" t="s">
        <v>10977</v>
      </c>
      <c r="H134" s="37"/>
      <c r="I134" s="47"/>
    </row>
    <row r="135" spans="1:9" x14ac:dyDescent="0.25">
      <c r="A135" s="39"/>
      <c r="B135" s="136" t="s">
        <v>11525</v>
      </c>
      <c r="C135" s="35" t="s">
        <v>634</v>
      </c>
      <c r="D135" s="83" t="s">
        <v>10977</v>
      </c>
      <c r="E135" s="97" t="s">
        <v>10977</v>
      </c>
      <c r="F135" s="37"/>
      <c r="G135" s="83" t="s">
        <v>10977</v>
      </c>
      <c r="H135" s="41"/>
      <c r="I135" s="42"/>
    </row>
    <row r="136" spans="1:9" x14ac:dyDescent="0.25">
      <c r="A136" s="39"/>
      <c r="B136" s="136" t="s">
        <v>11526</v>
      </c>
      <c r="C136" s="35" t="s">
        <v>2758</v>
      </c>
      <c r="D136" s="83" t="s">
        <v>10977</v>
      </c>
      <c r="E136" s="97" t="s">
        <v>10977</v>
      </c>
      <c r="F136" s="37"/>
      <c r="G136" s="83" t="s">
        <v>10977</v>
      </c>
      <c r="H136" s="41"/>
      <c r="I136" s="42"/>
    </row>
    <row r="137" spans="1:9" x14ac:dyDescent="0.25">
      <c r="A137" s="39"/>
      <c r="B137" s="136" t="s">
        <v>11527</v>
      </c>
      <c r="C137" s="35" t="s">
        <v>3513</v>
      </c>
      <c r="D137" s="83" t="s">
        <v>10977</v>
      </c>
      <c r="E137" s="97" t="s">
        <v>10977</v>
      </c>
      <c r="F137" s="37"/>
      <c r="G137" s="83" t="s">
        <v>10977</v>
      </c>
      <c r="H137" s="41"/>
      <c r="I137" s="42"/>
    </row>
    <row r="138" spans="1:9" x14ac:dyDescent="0.25">
      <c r="A138" s="39"/>
      <c r="B138" s="136" t="s">
        <v>11528</v>
      </c>
      <c r="C138" s="35" t="s">
        <v>3812</v>
      </c>
      <c r="D138" s="83" t="s">
        <v>10977</v>
      </c>
      <c r="E138" s="97" t="s">
        <v>10977</v>
      </c>
      <c r="F138" s="37"/>
      <c r="G138" s="83" t="s">
        <v>10977</v>
      </c>
      <c r="H138" s="41"/>
      <c r="I138" s="42"/>
    </row>
    <row r="139" spans="1:9" x14ac:dyDescent="0.25">
      <c r="A139" s="39"/>
      <c r="B139" s="136" t="s">
        <v>11529</v>
      </c>
      <c r="C139" s="35" t="s">
        <v>3143</v>
      </c>
      <c r="D139" s="83" t="s">
        <v>10977</v>
      </c>
      <c r="E139" s="97" t="s">
        <v>10977</v>
      </c>
      <c r="F139" s="37"/>
      <c r="G139" s="83" t="s">
        <v>10977</v>
      </c>
      <c r="H139" s="41"/>
      <c r="I139" s="42"/>
    </row>
    <row r="140" spans="1:9" x14ac:dyDescent="0.25">
      <c r="A140" s="39"/>
      <c r="B140" s="136" t="s">
        <v>11530</v>
      </c>
      <c r="C140" s="35" t="s">
        <v>1356</v>
      </c>
      <c r="D140" s="83" t="s">
        <v>10977</v>
      </c>
      <c r="E140" s="97" t="s">
        <v>10977</v>
      </c>
      <c r="F140" s="37"/>
      <c r="G140" s="83" t="s">
        <v>10977</v>
      </c>
      <c r="H140" s="41"/>
      <c r="I140" s="42"/>
    </row>
    <row r="141" spans="1:9" x14ac:dyDescent="0.25">
      <c r="A141" s="39"/>
      <c r="B141" s="136" t="s">
        <v>11531</v>
      </c>
      <c r="C141" s="35" t="s">
        <v>1356</v>
      </c>
      <c r="D141" s="83" t="s">
        <v>10977</v>
      </c>
      <c r="E141" s="97" t="s">
        <v>10977</v>
      </c>
      <c r="F141" s="37"/>
      <c r="G141" s="83" t="s">
        <v>10977</v>
      </c>
      <c r="H141" s="41"/>
      <c r="I141" s="42"/>
    </row>
    <row r="142" spans="1:9" x14ac:dyDescent="0.25">
      <c r="A142" s="45" t="s">
        <v>10985</v>
      </c>
      <c r="B142" s="138" t="s">
        <v>11532</v>
      </c>
      <c r="C142" s="35" t="s">
        <v>2758</v>
      </c>
      <c r="D142" s="93" t="s">
        <v>10977</v>
      </c>
      <c r="E142" s="83" t="s">
        <v>10978</v>
      </c>
      <c r="F142" s="43" t="s">
        <v>11006</v>
      </c>
      <c r="G142" s="93" t="s">
        <v>10978</v>
      </c>
      <c r="H142" s="44" t="s">
        <v>11006</v>
      </c>
      <c r="I142" s="42"/>
    </row>
    <row r="143" spans="1:9" x14ac:dyDescent="0.25">
      <c r="A143" s="39"/>
      <c r="B143" s="136" t="s">
        <v>11533</v>
      </c>
      <c r="C143" s="35" t="s">
        <v>3513</v>
      </c>
      <c r="D143" s="83" t="s">
        <v>10977</v>
      </c>
      <c r="E143" s="97" t="s">
        <v>10977</v>
      </c>
      <c r="F143" s="37"/>
      <c r="G143" s="83" t="s">
        <v>10977</v>
      </c>
      <c r="H143" s="41"/>
      <c r="I143" s="42"/>
    </row>
    <row r="144" spans="1:9" x14ac:dyDescent="0.25">
      <c r="A144" s="39"/>
      <c r="B144" s="136" t="s">
        <v>11534</v>
      </c>
      <c r="C144" s="35" t="s">
        <v>2274</v>
      </c>
      <c r="D144" s="83" t="s">
        <v>10977</v>
      </c>
      <c r="E144" s="97" t="s">
        <v>10977</v>
      </c>
      <c r="F144" s="37"/>
      <c r="G144" s="83" t="s">
        <v>10977</v>
      </c>
      <c r="H144" s="41"/>
      <c r="I144" s="42"/>
    </row>
    <row r="145" spans="1:9" x14ac:dyDescent="0.25">
      <c r="A145" s="39"/>
      <c r="B145" s="136" t="s">
        <v>11535</v>
      </c>
      <c r="C145" s="35" t="s">
        <v>3747</v>
      </c>
      <c r="D145" s="83" t="s">
        <v>10977</v>
      </c>
      <c r="E145" s="97" t="s">
        <v>10977</v>
      </c>
      <c r="F145" s="37"/>
      <c r="G145" s="83" t="s">
        <v>10977</v>
      </c>
      <c r="H145" s="41"/>
      <c r="I145" s="42"/>
    </row>
    <row r="146" spans="1:9" x14ac:dyDescent="0.25">
      <c r="A146" s="39"/>
      <c r="B146" s="136" t="s">
        <v>11536</v>
      </c>
      <c r="C146" s="35" t="s">
        <v>3513</v>
      </c>
      <c r="D146" s="83" t="s">
        <v>10977</v>
      </c>
      <c r="E146" s="97" t="s">
        <v>10977</v>
      </c>
      <c r="F146" s="37"/>
      <c r="G146" s="83" t="s">
        <v>10977</v>
      </c>
      <c r="H146" s="41"/>
      <c r="I146" s="42"/>
    </row>
    <row r="147" spans="1:9" x14ac:dyDescent="0.25">
      <c r="A147" s="39"/>
      <c r="B147" s="136" t="s">
        <v>11537</v>
      </c>
      <c r="C147" s="35" t="s">
        <v>2926</v>
      </c>
      <c r="D147" s="83" t="s">
        <v>10977</v>
      </c>
      <c r="E147" s="97" t="s">
        <v>10977</v>
      </c>
      <c r="F147" s="37"/>
      <c r="G147" s="83" t="s">
        <v>10977</v>
      </c>
      <c r="H147" s="41"/>
      <c r="I147" s="42"/>
    </row>
    <row r="148" spans="1:9" x14ac:dyDescent="0.25">
      <c r="A148" s="39"/>
      <c r="B148" s="136" t="s">
        <v>11538</v>
      </c>
      <c r="C148" s="35" t="s">
        <v>3513</v>
      </c>
      <c r="D148" s="83" t="s">
        <v>10977</v>
      </c>
      <c r="E148" s="97" t="s">
        <v>10977</v>
      </c>
      <c r="F148" s="37"/>
      <c r="G148" s="83" t="s">
        <v>10977</v>
      </c>
      <c r="H148" s="41"/>
      <c r="I148" s="42"/>
    </row>
    <row r="149" spans="1:9" x14ac:dyDescent="0.25">
      <c r="A149" s="39"/>
      <c r="B149" s="136" t="s">
        <v>11539</v>
      </c>
      <c r="C149" s="35" t="s">
        <v>5227</v>
      </c>
      <c r="D149" s="83" t="s">
        <v>10977</v>
      </c>
      <c r="E149" s="97" t="s">
        <v>10977</v>
      </c>
      <c r="F149" s="37"/>
      <c r="G149" s="83" t="s">
        <v>10977</v>
      </c>
      <c r="H149" s="41"/>
      <c r="I149" s="42"/>
    </row>
    <row r="150" spans="1:9" x14ac:dyDescent="0.25">
      <c r="A150" s="39"/>
      <c r="B150" s="136" t="s">
        <v>11540</v>
      </c>
      <c r="C150" s="35" t="s">
        <v>3812</v>
      </c>
      <c r="D150" s="83" t="s">
        <v>10977</v>
      </c>
      <c r="E150" s="97" t="s">
        <v>10977</v>
      </c>
      <c r="F150" s="37"/>
      <c r="G150" s="83" t="s">
        <v>10977</v>
      </c>
      <c r="H150" s="41"/>
      <c r="I150" s="42"/>
    </row>
    <row r="151" spans="1:9" x14ac:dyDescent="0.25">
      <c r="A151" s="39"/>
      <c r="B151" s="136" t="s">
        <v>11541</v>
      </c>
      <c r="C151" s="35" t="s">
        <v>3812</v>
      </c>
      <c r="D151" s="83" t="s">
        <v>10977</v>
      </c>
      <c r="E151" s="97" t="s">
        <v>10977</v>
      </c>
      <c r="F151" s="37"/>
      <c r="G151" s="83" t="s">
        <v>10977</v>
      </c>
      <c r="H151" s="41"/>
      <c r="I151" s="42"/>
    </row>
    <row r="152" spans="1:9" x14ac:dyDescent="0.25">
      <c r="A152" s="39"/>
      <c r="B152" s="136" t="s">
        <v>11542</v>
      </c>
      <c r="C152" s="35" t="s">
        <v>3812</v>
      </c>
      <c r="D152" s="83" t="s">
        <v>10977</v>
      </c>
      <c r="E152" s="97" t="s">
        <v>10977</v>
      </c>
      <c r="F152" s="37"/>
      <c r="G152" s="83" t="s">
        <v>10977</v>
      </c>
      <c r="H152" s="41"/>
      <c r="I152" s="42"/>
    </row>
    <row r="153" spans="1:9" x14ac:dyDescent="0.25">
      <c r="A153" s="45" t="s">
        <v>10985</v>
      </c>
      <c r="B153" s="138" t="s">
        <v>11543</v>
      </c>
      <c r="C153" s="35" t="s">
        <v>3812</v>
      </c>
      <c r="D153" s="93" t="s">
        <v>10977</v>
      </c>
      <c r="E153" s="83" t="s">
        <v>10978</v>
      </c>
      <c r="F153" s="43" t="s">
        <v>11007</v>
      </c>
      <c r="G153" s="93" t="s">
        <v>10978</v>
      </c>
      <c r="H153" s="44" t="s">
        <v>11007</v>
      </c>
      <c r="I153" s="42"/>
    </row>
    <row r="154" spans="1:9" x14ac:dyDescent="0.25">
      <c r="A154" s="39"/>
      <c r="B154" s="136" t="s">
        <v>11544</v>
      </c>
      <c r="C154" s="35" t="s">
        <v>4289</v>
      </c>
      <c r="D154" s="83" t="s">
        <v>10977</v>
      </c>
      <c r="E154" s="97" t="s">
        <v>10977</v>
      </c>
      <c r="F154" s="37"/>
      <c r="G154" s="83" t="s">
        <v>10977</v>
      </c>
      <c r="H154" s="41"/>
      <c r="I154" s="42"/>
    </row>
    <row r="155" spans="1:9" x14ac:dyDescent="0.25">
      <c r="A155" s="39"/>
      <c r="B155" s="136" t="s">
        <v>11545</v>
      </c>
      <c r="C155" s="35" t="s">
        <v>4626</v>
      </c>
      <c r="D155" s="83" t="s">
        <v>10977</v>
      </c>
      <c r="E155" s="97" t="s">
        <v>10977</v>
      </c>
      <c r="F155" s="37"/>
      <c r="G155" s="83" t="s">
        <v>10977</v>
      </c>
      <c r="H155" s="41"/>
      <c r="I155" s="42"/>
    </row>
    <row r="156" spans="1:9" x14ac:dyDescent="0.25">
      <c r="A156" s="39"/>
      <c r="B156" s="136" t="s">
        <v>11546</v>
      </c>
      <c r="C156" s="35" t="s">
        <v>901</v>
      </c>
      <c r="D156" s="83" t="s">
        <v>10977</v>
      </c>
      <c r="E156" s="97" t="s">
        <v>10977</v>
      </c>
      <c r="F156" s="37"/>
      <c r="G156" s="83" t="s">
        <v>10978</v>
      </c>
      <c r="H156" s="41" t="s">
        <v>11008</v>
      </c>
      <c r="I156" s="42"/>
    </row>
    <row r="157" spans="1:9" x14ac:dyDescent="0.25">
      <c r="A157" s="39"/>
      <c r="B157" s="136" t="s">
        <v>11547</v>
      </c>
      <c r="C157" s="35" t="s">
        <v>3812</v>
      </c>
      <c r="D157" s="83" t="s">
        <v>10977</v>
      </c>
      <c r="E157" s="97" t="s">
        <v>10977</v>
      </c>
      <c r="F157" s="37"/>
      <c r="G157" s="83" t="s">
        <v>10977</v>
      </c>
      <c r="H157" s="41"/>
      <c r="I157" s="42"/>
    </row>
    <row r="158" spans="1:9" x14ac:dyDescent="0.25">
      <c r="A158" s="39"/>
      <c r="B158" s="136" t="s">
        <v>11548</v>
      </c>
      <c r="C158" s="35" t="s">
        <v>4626</v>
      </c>
      <c r="D158" s="83" t="s">
        <v>10977</v>
      </c>
      <c r="E158" s="97" t="s">
        <v>10977</v>
      </c>
      <c r="F158" s="37"/>
      <c r="G158" s="83" t="s">
        <v>10977</v>
      </c>
      <c r="H158" s="41"/>
      <c r="I158" s="42"/>
    </row>
    <row r="159" spans="1:9" x14ac:dyDescent="0.25">
      <c r="A159" s="39"/>
      <c r="B159" s="136" t="s">
        <v>11549</v>
      </c>
      <c r="C159" s="35" t="s">
        <v>4626</v>
      </c>
      <c r="D159" s="83" t="s">
        <v>10977</v>
      </c>
      <c r="E159" s="97" t="s">
        <v>10977</v>
      </c>
      <c r="F159" s="37"/>
      <c r="G159" s="83" t="s">
        <v>10977</v>
      </c>
      <c r="H159" s="41"/>
      <c r="I159" s="42"/>
    </row>
    <row r="160" spans="1:9" x14ac:dyDescent="0.25">
      <c r="A160" s="39"/>
      <c r="B160" s="136" t="s">
        <v>11550</v>
      </c>
      <c r="C160" s="35" t="s">
        <v>3143</v>
      </c>
      <c r="D160" s="83" t="s">
        <v>10977</v>
      </c>
      <c r="E160" s="97" t="s">
        <v>10977</v>
      </c>
      <c r="F160" s="37"/>
      <c r="G160" s="83" t="s">
        <v>10977</v>
      </c>
      <c r="H160" s="41"/>
      <c r="I160" s="42"/>
    </row>
    <row r="161" spans="1:9" x14ac:dyDescent="0.25">
      <c r="A161" s="45" t="s">
        <v>10989</v>
      </c>
      <c r="B161" s="138" t="s">
        <v>11551</v>
      </c>
      <c r="C161" s="35" t="s">
        <v>29</v>
      </c>
      <c r="D161" s="93" t="s">
        <v>10977</v>
      </c>
      <c r="E161" s="83" t="s">
        <v>10978</v>
      </c>
      <c r="F161" s="37" t="s">
        <v>11009</v>
      </c>
      <c r="G161" s="83" t="s">
        <v>10978</v>
      </c>
      <c r="H161" s="48" t="s">
        <v>11010</v>
      </c>
      <c r="I161" s="42"/>
    </row>
    <row r="162" spans="1:9" x14ac:dyDescent="0.25">
      <c r="A162" s="39"/>
      <c r="B162" s="136" t="s">
        <v>11552</v>
      </c>
      <c r="C162" s="35" t="s">
        <v>3143</v>
      </c>
      <c r="D162" s="83" t="s">
        <v>10977</v>
      </c>
      <c r="E162" s="97" t="s">
        <v>10977</v>
      </c>
      <c r="F162" s="37"/>
      <c r="G162" s="83" t="s">
        <v>10977</v>
      </c>
      <c r="H162" s="41"/>
      <c r="I162" s="42"/>
    </row>
    <row r="163" spans="1:9" x14ac:dyDescent="0.25">
      <c r="A163" s="39"/>
      <c r="B163" s="136" t="s">
        <v>11553</v>
      </c>
      <c r="C163" s="35" t="s">
        <v>901</v>
      </c>
      <c r="D163" s="83" t="s">
        <v>10977</v>
      </c>
      <c r="E163" s="97" t="s">
        <v>10977</v>
      </c>
      <c r="F163" s="37"/>
      <c r="G163" s="83" t="s">
        <v>10977</v>
      </c>
      <c r="H163" s="41"/>
      <c r="I163" s="42"/>
    </row>
    <row r="164" spans="1:9" x14ac:dyDescent="0.25">
      <c r="A164" s="39"/>
      <c r="B164" s="136" t="s">
        <v>11554</v>
      </c>
      <c r="C164" s="35" t="s">
        <v>4626</v>
      </c>
      <c r="D164" s="83" t="s">
        <v>10977</v>
      </c>
      <c r="E164" s="97" t="s">
        <v>10977</v>
      </c>
      <c r="F164" s="37"/>
      <c r="G164" s="83" t="s">
        <v>10977</v>
      </c>
      <c r="H164" s="41"/>
      <c r="I164" s="42"/>
    </row>
    <row r="165" spans="1:9" x14ac:dyDescent="0.25">
      <c r="A165" s="39"/>
      <c r="B165" s="136" t="s">
        <v>11555</v>
      </c>
      <c r="C165" s="35" t="s">
        <v>4626</v>
      </c>
      <c r="D165" s="83" t="s">
        <v>10977</v>
      </c>
      <c r="E165" s="97" t="s">
        <v>10977</v>
      </c>
      <c r="F165" s="37"/>
      <c r="G165" s="83" t="s">
        <v>10977</v>
      </c>
      <c r="H165" s="41"/>
      <c r="I165" s="42"/>
    </row>
    <row r="166" spans="1:9" x14ac:dyDescent="0.25">
      <c r="A166" s="39"/>
      <c r="B166" s="136" t="s">
        <v>11556</v>
      </c>
      <c r="C166" s="35" t="s">
        <v>1356</v>
      </c>
      <c r="D166" s="83" t="s">
        <v>10977</v>
      </c>
      <c r="E166" s="97" t="s">
        <v>10977</v>
      </c>
      <c r="F166" s="37"/>
      <c r="G166" s="83" t="s">
        <v>10977</v>
      </c>
      <c r="H166" s="41"/>
      <c r="I166" s="42"/>
    </row>
    <row r="167" spans="1:9" x14ac:dyDescent="0.25">
      <c r="A167" s="39"/>
      <c r="B167" s="136" t="s">
        <v>11557</v>
      </c>
      <c r="C167" s="35" t="s">
        <v>3812</v>
      </c>
      <c r="D167" s="83" t="s">
        <v>10977</v>
      </c>
      <c r="E167" s="97" t="s">
        <v>10977</v>
      </c>
      <c r="F167" s="37"/>
      <c r="G167" s="83" t="s">
        <v>10977</v>
      </c>
      <c r="H167" s="41"/>
      <c r="I167" s="42"/>
    </row>
    <row r="168" spans="1:9" x14ac:dyDescent="0.25">
      <c r="A168" s="39"/>
      <c r="B168" s="136" t="s">
        <v>11558</v>
      </c>
      <c r="C168" s="35" t="s">
        <v>2413</v>
      </c>
      <c r="D168" s="83" t="s">
        <v>10977</v>
      </c>
      <c r="E168" s="97" t="s">
        <v>10977</v>
      </c>
      <c r="F168" s="37"/>
      <c r="G168" s="83" t="s">
        <v>10977</v>
      </c>
      <c r="H168" s="41"/>
      <c r="I168" s="42"/>
    </row>
    <row r="169" spans="1:9" x14ac:dyDescent="0.25">
      <c r="A169" s="39"/>
      <c r="B169" s="136" t="s">
        <v>11559</v>
      </c>
      <c r="C169" s="35" t="s">
        <v>901</v>
      </c>
      <c r="D169" s="83" t="s">
        <v>10977</v>
      </c>
      <c r="E169" s="97" t="s">
        <v>10977</v>
      </c>
      <c r="F169" s="37"/>
      <c r="G169" s="83" t="s">
        <v>10977</v>
      </c>
      <c r="H169" s="41"/>
      <c r="I169" s="42"/>
    </row>
    <row r="170" spans="1:9" x14ac:dyDescent="0.25">
      <c r="A170" s="39"/>
      <c r="B170" s="136" t="s">
        <v>11560</v>
      </c>
      <c r="C170" s="35" t="s">
        <v>4289</v>
      </c>
      <c r="D170" s="83" t="s">
        <v>10977</v>
      </c>
      <c r="E170" s="97" t="s">
        <v>10977</v>
      </c>
      <c r="F170" s="37"/>
      <c r="G170" s="83" t="s">
        <v>10978</v>
      </c>
      <c r="H170" s="44" t="s">
        <v>11011</v>
      </c>
      <c r="I170" s="42"/>
    </row>
    <row r="171" spans="1:9" x14ac:dyDescent="0.25">
      <c r="A171" s="39"/>
      <c r="B171" s="136" t="s">
        <v>11561</v>
      </c>
      <c r="C171" s="35" t="s">
        <v>4289</v>
      </c>
      <c r="D171" s="83" t="s">
        <v>10977</v>
      </c>
      <c r="E171" s="97" t="s">
        <v>10977</v>
      </c>
      <c r="F171" s="37"/>
      <c r="G171" s="83" t="s">
        <v>10977</v>
      </c>
      <c r="H171" s="41"/>
      <c r="I171" s="42"/>
    </row>
    <row r="172" spans="1:9" x14ac:dyDescent="0.25">
      <c r="A172" s="39"/>
      <c r="B172" s="136" t="s">
        <v>11562</v>
      </c>
      <c r="C172" s="35" t="s">
        <v>4289</v>
      </c>
      <c r="D172" s="83" t="s">
        <v>10977</v>
      </c>
      <c r="E172" s="97" t="s">
        <v>10977</v>
      </c>
      <c r="F172" s="37"/>
      <c r="G172" s="83" t="s">
        <v>10977</v>
      </c>
      <c r="H172" s="41"/>
      <c r="I172" s="42"/>
    </row>
    <row r="173" spans="1:9" x14ac:dyDescent="0.25">
      <c r="A173" s="39"/>
      <c r="B173" s="136" t="s">
        <v>11563</v>
      </c>
      <c r="C173" s="35" t="s">
        <v>3812</v>
      </c>
      <c r="D173" s="83" t="s">
        <v>10977</v>
      </c>
      <c r="E173" s="97" t="s">
        <v>10977</v>
      </c>
      <c r="F173" s="37"/>
      <c r="G173" s="83" t="s">
        <v>10977</v>
      </c>
      <c r="H173" s="41"/>
      <c r="I173" s="42"/>
    </row>
    <row r="174" spans="1:9" x14ac:dyDescent="0.25">
      <c r="A174" s="39"/>
      <c r="B174" s="136" t="s">
        <v>11564</v>
      </c>
      <c r="C174" s="35" t="s">
        <v>1356</v>
      </c>
      <c r="D174" s="83" t="s">
        <v>10977</v>
      </c>
      <c r="E174" s="97" t="s">
        <v>10977</v>
      </c>
      <c r="F174" s="37"/>
      <c r="G174" s="83" t="s">
        <v>10977</v>
      </c>
      <c r="H174" s="41"/>
      <c r="I174" s="42"/>
    </row>
    <row r="175" spans="1:9" x14ac:dyDescent="0.25">
      <c r="A175" s="39"/>
      <c r="B175" s="136" t="s">
        <v>11565</v>
      </c>
      <c r="C175" s="35" t="s">
        <v>2554</v>
      </c>
      <c r="D175" s="83" t="s">
        <v>10977</v>
      </c>
      <c r="E175" s="97" t="s">
        <v>10977</v>
      </c>
      <c r="F175" s="37"/>
      <c r="G175" s="83" t="s">
        <v>10977</v>
      </c>
      <c r="H175" s="41"/>
      <c r="I175" s="42"/>
    </row>
    <row r="176" spans="1:9" x14ac:dyDescent="0.25">
      <c r="A176" s="39"/>
      <c r="B176" s="136" t="s">
        <v>11566</v>
      </c>
      <c r="C176" s="35" t="s">
        <v>1356</v>
      </c>
      <c r="D176" s="83" t="s">
        <v>10977</v>
      </c>
      <c r="E176" s="97" t="s">
        <v>10977</v>
      </c>
      <c r="F176" s="37"/>
      <c r="G176" s="83" t="s">
        <v>10977</v>
      </c>
      <c r="H176" s="41"/>
      <c r="I176" s="42"/>
    </row>
    <row r="177" spans="1:9" x14ac:dyDescent="0.25">
      <c r="A177" s="45" t="s">
        <v>10985</v>
      </c>
      <c r="B177" s="138" t="s">
        <v>11567</v>
      </c>
      <c r="C177" s="35" t="s">
        <v>3812</v>
      </c>
      <c r="D177" s="93" t="s">
        <v>10977</v>
      </c>
      <c r="E177" s="83" t="s">
        <v>10978</v>
      </c>
      <c r="F177" s="43" t="s">
        <v>11012</v>
      </c>
      <c r="G177" s="83" t="s">
        <v>10978</v>
      </c>
      <c r="H177" s="44" t="s">
        <v>11012</v>
      </c>
      <c r="I177" s="42"/>
    </row>
    <row r="178" spans="1:9" x14ac:dyDescent="0.25">
      <c r="A178" s="39"/>
      <c r="B178" s="136" t="s">
        <v>11568</v>
      </c>
      <c r="C178" s="35" t="s">
        <v>2274</v>
      </c>
      <c r="D178" s="83" t="s">
        <v>10977</v>
      </c>
      <c r="E178" s="97" t="s">
        <v>10977</v>
      </c>
      <c r="F178" s="37"/>
      <c r="G178" s="83" t="s">
        <v>10977</v>
      </c>
      <c r="H178" s="41"/>
      <c r="I178" s="42"/>
    </row>
    <row r="179" spans="1:9" x14ac:dyDescent="0.25">
      <c r="A179" s="39"/>
      <c r="B179" s="136" t="s">
        <v>11569</v>
      </c>
      <c r="C179" s="35" t="s">
        <v>3812</v>
      </c>
      <c r="D179" s="83" t="s">
        <v>10977</v>
      </c>
      <c r="E179" s="97" t="s">
        <v>10977</v>
      </c>
      <c r="F179" s="37"/>
      <c r="G179" s="83" t="s">
        <v>10977</v>
      </c>
      <c r="H179" s="41"/>
      <c r="I179" s="42"/>
    </row>
    <row r="180" spans="1:9" x14ac:dyDescent="0.25">
      <c r="A180" s="39"/>
      <c r="B180" s="136" t="s">
        <v>11570</v>
      </c>
      <c r="C180" s="35" t="s">
        <v>1356</v>
      </c>
      <c r="D180" s="83" t="s">
        <v>10977</v>
      </c>
      <c r="E180" s="97" t="s">
        <v>10977</v>
      </c>
      <c r="F180" s="37"/>
      <c r="G180" s="83" t="s">
        <v>10977</v>
      </c>
      <c r="H180" s="41"/>
      <c r="I180" s="42"/>
    </row>
    <row r="181" spans="1:9" x14ac:dyDescent="0.25">
      <c r="A181" s="39"/>
      <c r="B181" s="136" t="s">
        <v>11571</v>
      </c>
      <c r="C181" s="35" t="s">
        <v>133</v>
      </c>
      <c r="D181" s="83" t="s">
        <v>10977</v>
      </c>
      <c r="E181" s="97" t="s">
        <v>10977</v>
      </c>
      <c r="F181" s="37"/>
      <c r="G181" s="83" t="s">
        <v>10977</v>
      </c>
      <c r="H181" s="41"/>
      <c r="I181" s="42"/>
    </row>
    <row r="182" spans="1:9" x14ac:dyDescent="0.25">
      <c r="A182" s="39"/>
      <c r="B182" s="136" t="s">
        <v>11572</v>
      </c>
      <c r="C182" s="35" t="s">
        <v>2758</v>
      </c>
      <c r="D182" s="83" t="s">
        <v>10977</v>
      </c>
      <c r="E182" s="97" t="s">
        <v>10977</v>
      </c>
      <c r="F182" s="37"/>
      <c r="G182" s="83" t="s">
        <v>10977</v>
      </c>
      <c r="H182" s="41"/>
      <c r="I182" s="42"/>
    </row>
    <row r="183" spans="1:9" x14ac:dyDescent="0.25">
      <c r="A183" s="39"/>
      <c r="B183" s="136" t="s">
        <v>11573</v>
      </c>
      <c r="C183" s="35" t="s">
        <v>2554</v>
      </c>
      <c r="D183" s="83" t="s">
        <v>10977</v>
      </c>
      <c r="E183" s="97" t="s">
        <v>10977</v>
      </c>
      <c r="F183" s="37"/>
      <c r="G183" s="83" t="s">
        <v>10977</v>
      </c>
      <c r="H183" s="41"/>
      <c r="I183" s="42"/>
    </row>
    <row r="184" spans="1:9" x14ac:dyDescent="0.25">
      <c r="A184" s="39"/>
      <c r="B184" s="136" t="s">
        <v>11574</v>
      </c>
      <c r="C184" s="35" t="s">
        <v>29</v>
      </c>
      <c r="D184" s="83" t="s">
        <v>10977</v>
      </c>
      <c r="E184" s="97" t="s">
        <v>10977</v>
      </c>
      <c r="F184" s="37"/>
      <c r="G184" s="83" t="s">
        <v>10977</v>
      </c>
      <c r="H184" s="41"/>
      <c r="I184" s="42"/>
    </row>
    <row r="185" spans="1:9" x14ac:dyDescent="0.25">
      <c r="A185" s="39"/>
      <c r="B185" s="136" t="s">
        <v>11575</v>
      </c>
      <c r="C185" s="35" t="s">
        <v>821</v>
      </c>
      <c r="D185" s="83" t="s">
        <v>10977</v>
      </c>
      <c r="E185" s="97" t="s">
        <v>10977</v>
      </c>
      <c r="F185" s="37"/>
      <c r="G185" s="83" t="s">
        <v>10977</v>
      </c>
      <c r="H185" s="41"/>
      <c r="I185" s="42"/>
    </row>
    <row r="186" spans="1:9" x14ac:dyDescent="0.25">
      <c r="A186" s="39"/>
      <c r="B186" s="136" t="s">
        <v>11576</v>
      </c>
      <c r="C186" s="35" t="s">
        <v>2274</v>
      </c>
      <c r="D186" s="83" t="s">
        <v>10977</v>
      </c>
      <c r="E186" s="97" t="s">
        <v>10977</v>
      </c>
      <c r="F186" s="37"/>
      <c r="G186" s="83" t="s">
        <v>10977</v>
      </c>
      <c r="H186" s="41"/>
      <c r="I186" s="42"/>
    </row>
    <row r="187" spans="1:9" x14ac:dyDescent="0.25">
      <c r="A187" s="39"/>
      <c r="B187" s="136" t="s">
        <v>11577</v>
      </c>
      <c r="C187" s="35" t="s">
        <v>2274</v>
      </c>
      <c r="D187" s="83" t="s">
        <v>10977</v>
      </c>
      <c r="E187" s="97" t="s">
        <v>10977</v>
      </c>
      <c r="F187" s="37"/>
      <c r="G187" s="83" t="s">
        <v>10977</v>
      </c>
      <c r="H187" s="41"/>
      <c r="I187" s="42"/>
    </row>
    <row r="188" spans="1:9" x14ac:dyDescent="0.25">
      <c r="A188" s="39"/>
      <c r="B188" s="136" t="s">
        <v>11578</v>
      </c>
      <c r="C188" s="35" t="s">
        <v>3812</v>
      </c>
      <c r="D188" s="83" t="s">
        <v>10977</v>
      </c>
      <c r="E188" s="97" t="s">
        <v>10977</v>
      </c>
      <c r="F188" s="37"/>
      <c r="G188" s="83" t="s">
        <v>10977</v>
      </c>
      <c r="H188" s="41"/>
      <c r="I188" s="42"/>
    </row>
    <row r="189" spans="1:9" x14ac:dyDescent="0.25">
      <c r="A189" s="39"/>
      <c r="B189" s="136" t="s">
        <v>11579</v>
      </c>
      <c r="C189" s="35" t="s">
        <v>3513</v>
      </c>
      <c r="D189" s="83" t="s">
        <v>10977</v>
      </c>
      <c r="E189" s="97" t="s">
        <v>10977</v>
      </c>
      <c r="F189" s="37"/>
      <c r="G189" s="83" t="s">
        <v>10977</v>
      </c>
      <c r="H189" s="41"/>
      <c r="I189" s="42"/>
    </row>
    <row r="190" spans="1:9" x14ac:dyDescent="0.25">
      <c r="A190" s="39"/>
      <c r="B190" s="136" t="s">
        <v>11580</v>
      </c>
      <c r="C190" s="35" t="s">
        <v>3812</v>
      </c>
      <c r="D190" s="83" t="s">
        <v>10977</v>
      </c>
      <c r="E190" s="97" t="s">
        <v>10977</v>
      </c>
      <c r="F190" s="37"/>
      <c r="G190" s="83" t="s">
        <v>10977</v>
      </c>
      <c r="H190" s="41"/>
      <c r="I190" s="42"/>
    </row>
    <row r="191" spans="1:9" x14ac:dyDescent="0.25">
      <c r="A191" s="39"/>
      <c r="B191" s="136" t="s">
        <v>11581</v>
      </c>
      <c r="C191" s="35" t="s">
        <v>3812</v>
      </c>
      <c r="D191" s="83" t="s">
        <v>10977</v>
      </c>
      <c r="E191" s="97" t="s">
        <v>10977</v>
      </c>
      <c r="F191" s="37"/>
      <c r="G191" s="83" t="s">
        <v>10977</v>
      </c>
      <c r="H191" s="41"/>
      <c r="I191" s="42"/>
    </row>
    <row r="192" spans="1:9" x14ac:dyDescent="0.25">
      <c r="A192" s="39"/>
      <c r="B192" s="136" t="s">
        <v>11582</v>
      </c>
      <c r="C192" s="35" t="s">
        <v>3812</v>
      </c>
      <c r="D192" s="83" t="s">
        <v>10977</v>
      </c>
      <c r="E192" s="97" t="s">
        <v>10977</v>
      </c>
      <c r="F192" s="37"/>
      <c r="G192" s="83" t="s">
        <v>10977</v>
      </c>
      <c r="H192" s="41"/>
      <c r="I192" s="42"/>
    </row>
    <row r="193" spans="1:9" x14ac:dyDescent="0.25">
      <c r="A193" s="39"/>
      <c r="B193" s="136" t="s">
        <v>11583</v>
      </c>
      <c r="C193" s="35" t="s">
        <v>3513</v>
      </c>
      <c r="D193" s="83" t="s">
        <v>10977</v>
      </c>
      <c r="E193" s="97" t="s">
        <v>10977</v>
      </c>
      <c r="F193" s="37"/>
      <c r="G193" s="83" t="s">
        <v>10977</v>
      </c>
      <c r="H193" s="41"/>
      <c r="I193" s="42"/>
    </row>
    <row r="194" spans="1:9" x14ac:dyDescent="0.25">
      <c r="A194" s="39"/>
      <c r="B194" s="136" t="s">
        <v>11584</v>
      </c>
      <c r="C194" s="35" t="s">
        <v>4289</v>
      </c>
      <c r="D194" s="83" t="s">
        <v>10977</v>
      </c>
      <c r="E194" s="97" t="s">
        <v>10977</v>
      </c>
      <c r="F194" s="37"/>
      <c r="G194" s="83" t="s">
        <v>10978</v>
      </c>
      <c r="H194" s="41" t="s">
        <v>11013</v>
      </c>
      <c r="I194" s="42"/>
    </row>
    <row r="195" spans="1:9" x14ac:dyDescent="0.25">
      <c r="A195" s="39"/>
      <c r="B195" s="136" t="s">
        <v>11585</v>
      </c>
      <c r="C195" s="35" t="s">
        <v>3143</v>
      </c>
      <c r="D195" s="83" t="s">
        <v>10977</v>
      </c>
      <c r="E195" s="97" t="s">
        <v>10977</v>
      </c>
      <c r="F195" s="37"/>
      <c r="G195" s="83" t="s">
        <v>10977</v>
      </c>
      <c r="H195" s="41"/>
      <c r="I195" s="42"/>
    </row>
    <row r="196" spans="1:9" x14ac:dyDescent="0.25">
      <c r="A196" s="39"/>
      <c r="B196" s="136" t="s">
        <v>11586</v>
      </c>
      <c r="C196" s="35" t="s">
        <v>2926</v>
      </c>
      <c r="D196" s="83" t="s">
        <v>10977</v>
      </c>
      <c r="E196" s="97" t="s">
        <v>10977</v>
      </c>
      <c r="F196" s="37"/>
      <c r="G196" s="83" t="s">
        <v>10977</v>
      </c>
      <c r="H196" s="41"/>
      <c r="I196" s="42"/>
    </row>
    <row r="197" spans="1:9" x14ac:dyDescent="0.25">
      <c r="A197" s="39"/>
      <c r="B197" s="136" t="s">
        <v>11587</v>
      </c>
      <c r="C197" s="35" t="s">
        <v>133</v>
      </c>
      <c r="D197" s="83" t="s">
        <v>10977</v>
      </c>
      <c r="E197" s="97" t="s">
        <v>10977</v>
      </c>
      <c r="F197" s="37"/>
      <c r="G197" s="83" t="s">
        <v>10977</v>
      </c>
      <c r="H197" s="41"/>
      <c r="I197" s="42"/>
    </row>
    <row r="198" spans="1:9" x14ac:dyDescent="0.25">
      <c r="A198" s="39"/>
      <c r="B198" s="136" t="s">
        <v>11588</v>
      </c>
      <c r="C198" s="35" t="s">
        <v>1142</v>
      </c>
      <c r="D198" s="83" t="s">
        <v>10977</v>
      </c>
      <c r="E198" s="97" t="s">
        <v>10977</v>
      </c>
      <c r="F198" s="37"/>
      <c r="G198" s="83" t="s">
        <v>10977</v>
      </c>
      <c r="H198" s="41"/>
      <c r="I198" s="42"/>
    </row>
    <row r="199" spans="1:9" x14ac:dyDescent="0.25">
      <c r="A199" s="39"/>
      <c r="B199" s="136" t="s">
        <v>11589</v>
      </c>
      <c r="C199" s="35" t="s">
        <v>2758</v>
      </c>
      <c r="D199" s="83" t="s">
        <v>10977</v>
      </c>
      <c r="E199" s="97" t="s">
        <v>10977</v>
      </c>
      <c r="F199" s="37"/>
      <c r="G199" s="83" t="s">
        <v>10977</v>
      </c>
      <c r="H199" s="41"/>
      <c r="I199" s="42"/>
    </row>
    <row r="200" spans="1:9" x14ac:dyDescent="0.25">
      <c r="A200" s="39"/>
      <c r="B200" s="136" t="s">
        <v>11590</v>
      </c>
      <c r="C200" s="35" t="s">
        <v>4626</v>
      </c>
      <c r="D200" s="83" t="s">
        <v>10977</v>
      </c>
      <c r="E200" s="97" t="s">
        <v>10977</v>
      </c>
      <c r="F200" s="37"/>
      <c r="G200" s="83" t="s">
        <v>10977</v>
      </c>
      <c r="H200" s="41"/>
      <c r="I200" s="42"/>
    </row>
    <row r="201" spans="1:9" x14ac:dyDescent="0.25">
      <c r="A201" s="39"/>
      <c r="B201" s="136" t="s">
        <v>11591</v>
      </c>
      <c r="C201" s="35" t="s">
        <v>901</v>
      </c>
      <c r="D201" s="83" t="s">
        <v>10977</v>
      </c>
      <c r="E201" s="97" t="s">
        <v>10977</v>
      </c>
      <c r="F201" s="37"/>
      <c r="G201" s="83" t="s">
        <v>10977</v>
      </c>
      <c r="H201" s="41"/>
      <c r="I201" s="42"/>
    </row>
    <row r="202" spans="1:9" x14ac:dyDescent="0.25">
      <c r="A202" s="39"/>
      <c r="B202" s="136" t="s">
        <v>11592</v>
      </c>
      <c r="C202" s="35" t="s">
        <v>2926</v>
      </c>
      <c r="D202" s="83" t="s">
        <v>10977</v>
      </c>
      <c r="E202" s="97" t="s">
        <v>10977</v>
      </c>
      <c r="F202" s="37"/>
      <c r="G202" s="83" t="s">
        <v>10977</v>
      </c>
      <c r="H202" s="41"/>
      <c r="I202" s="42"/>
    </row>
    <row r="203" spans="1:9" x14ac:dyDescent="0.25">
      <c r="A203" s="39"/>
      <c r="B203" s="136" t="s">
        <v>11593</v>
      </c>
      <c r="C203" s="35" t="s">
        <v>3812</v>
      </c>
      <c r="D203" s="83" t="s">
        <v>10977</v>
      </c>
      <c r="E203" s="97" t="s">
        <v>10977</v>
      </c>
      <c r="F203" s="37"/>
      <c r="G203" s="83" t="s">
        <v>10977</v>
      </c>
      <c r="H203" s="41"/>
      <c r="I203" s="42"/>
    </row>
    <row r="204" spans="1:9" x14ac:dyDescent="0.25">
      <c r="A204" s="39"/>
      <c r="B204" s="136" t="s">
        <v>11594</v>
      </c>
      <c r="C204" s="35" t="s">
        <v>4626</v>
      </c>
      <c r="D204" s="83" t="s">
        <v>10977</v>
      </c>
      <c r="E204" s="97" t="s">
        <v>10977</v>
      </c>
      <c r="F204" s="37"/>
      <c r="G204" s="83" t="s">
        <v>10977</v>
      </c>
      <c r="H204" s="41"/>
      <c r="I204" s="42"/>
    </row>
    <row r="205" spans="1:9" x14ac:dyDescent="0.25">
      <c r="A205" s="39"/>
      <c r="B205" s="136" t="s">
        <v>11595</v>
      </c>
      <c r="C205" s="35" t="s">
        <v>29</v>
      </c>
      <c r="D205" s="83" t="s">
        <v>10977</v>
      </c>
      <c r="E205" s="97" t="s">
        <v>10977</v>
      </c>
      <c r="F205" s="37"/>
      <c r="G205" s="83" t="s">
        <v>10977</v>
      </c>
      <c r="H205" s="41"/>
      <c r="I205" s="42"/>
    </row>
    <row r="206" spans="1:9" x14ac:dyDescent="0.25">
      <c r="A206" s="39"/>
      <c r="B206" s="136" t="s">
        <v>11596</v>
      </c>
      <c r="C206" s="35" t="s">
        <v>634</v>
      </c>
      <c r="D206" s="83" t="s">
        <v>10977</v>
      </c>
      <c r="E206" s="97" t="s">
        <v>10977</v>
      </c>
      <c r="F206" s="37"/>
      <c r="G206" s="83" t="s">
        <v>10977</v>
      </c>
      <c r="H206" s="41"/>
      <c r="I206" s="42"/>
    </row>
    <row r="207" spans="1:9" x14ac:dyDescent="0.25">
      <c r="A207" s="39"/>
      <c r="B207" s="136" t="s">
        <v>11597</v>
      </c>
      <c r="C207" s="35" t="s">
        <v>4626</v>
      </c>
      <c r="D207" s="83" t="s">
        <v>10977</v>
      </c>
      <c r="E207" s="97" t="s">
        <v>10977</v>
      </c>
      <c r="F207" s="37"/>
      <c r="G207" s="83" t="s">
        <v>10977</v>
      </c>
      <c r="H207" s="41"/>
      <c r="I207" s="42"/>
    </row>
    <row r="208" spans="1:9" x14ac:dyDescent="0.25">
      <c r="A208" s="39"/>
      <c r="B208" s="136" t="s">
        <v>11598</v>
      </c>
      <c r="C208" s="35" t="s">
        <v>2554</v>
      </c>
      <c r="D208" s="83" t="s">
        <v>10977</v>
      </c>
      <c r="E208" s="97" t="s">
        <v>10977</v>
      </c>
      <c r="F208" s="37"/>
      <c r="G208" s="83" t="s">
        <v>10977</v>
      </c>
      <c r="H208" s="41"/>
      <c r="I208" s="42"/>
    </row>
    <row r="209" spans="1:9" x14ac:dyDescent="0.25">
      <c r="A209" s="39"/>
      <c r="B209" s="136" t="s">
        <v>11599</v>
      </c>
      <c r="C209" s="35" t="s">
        <v>4626</v>
      </c>
      <c r="D209" s="83" t="s">
        <v>10977</v>
      </c>
      <c r="E209" s="97" t="s">
        <v>10977</v>
      </c>
      <c r="F209" s="37"/>
      <c r="G209" s="83" t="s">
        <v>10977</v>
      </c>
      <c r="H209" s="41"/>
      <c r="I209" s="42"/>
    </row>
    <row r="210" spans="1:9" x14ac:dyDescent="0.25">
      <c r="A210" s="39"/>
      <c r="B210" s="136" t="s">
        <v>11600</v>
      </c>
      <c r="C210" s="35" t="s">
        <v>634</v>
      </c>
      <c r="D210" s="83" t="s">
        <v>10977</v>
      </c>
      <c r="E210" s="97" t="s">
        <v>10977</v>
      </c>
      <c r="F210" s="37"/>
      <c r="G210" s="83" t="s">
        <v>10977</v>
      </c>
      <c r="H210" s="41"/>
      <c r="I210" s="42"/>
    </row>
    <row r="211" spans="1:9" x14ac:dyDescent="0.25">
      <c r="A211" s="39"/>
      <c r="B211" s="136" t="s">
        <v>11601</v>
      </c>
      <c r="C211" s="35" t="s">
        <v>901</v>
      </c>
      <c r="D211" s="83" t="s">
        <v>10977</v>
      </c>
      <c r="E211" s="97" t="s">
        <v>10977</v>
      </c>
      <c r="F211" s="37"/>
      <c r="G211" s="83" t="s">
        <v>10977</v>
      </c>
      <c r="H211" s="41"/>
      <c r="I211" s="42"/>
    </row>
    <row r="212" spans="1:9" x14ac:dyDescent="0.25">
      <c r="A212" s="39"/>
      <c r="B212" s="136" t="s">
        <v>11602</v>
      </c>
      <c r="C212" s="35" t="s">
        <v>3143</v>
      </c>
      <c r="D212" s="83" t="s">
        <v>10977</v>
      </c>
      <c r="E212" s="97" t="s">
        <v>10977</v>
      </c>
      <c r="F212" s="37"/>
      <c r="G212" s="83" t="s">
        <v>10977</v>
      </c>
      <c r="H212" s="41"/>
      <c r="I212" s="42"/>
    </row>
    <row r="213" spans="1:9" x14ac:dyDescent="0.25">
      <c r="A213" s="39"/>
      <c r="B213" s="136" t="s">
        <v>11603</v>
      </c>
      <c r="C213" s="35" t="s">
        <v>29</v>
      </c>
      <c r="D213" s="83" t="s">
        <v>10977</v>
      </c>
      <c r="E213" s="97" t="s">
        <v>10977</v>
      </c>
      <c r="F213" s="37"/>
      <c r="G213" s="83" t="s">
        <v>10977</v>
      </c>
      <c r="H213" s="41"/>
      <c r="I213" s="42"/>
    </row>
    <row r="214" spans="1:9" x14ac:dyDescent="0.25">
      <c r="A214" s="39"/>
      <c r="B214" s="136" t="s">
        <v>11604</v>
      </c>
      <c r="C214" s="35" t="s">
        <v>2413</v>
      </c>
      <c r="D214" s="83" t="s">
        <v>10977</v>
      </c>
      <c r="E214" s="97" t="s">
        <v>10977</v>
      </c>
      <c r="F214" s="37"/>
      <c r="G214" s="83" t="s">
        <v>10977</v>
      </c>
      <c r="H214" s="41"/>
      <c r="I214" s="42"/>
    </row>
    <row r="215" spans="1:9" x14ac:dyDescent="0.25">
      <c r="A215" s="39"/>
      <c r="B215" s="136" t="s">
        <v>11605</v>
      </c>
      <c r="C215" s="35" t="s">
        <v>2554</v>
      </c>
      <c r="D215" s="83" t="s">
        <v>10977</v>
      </c>
      <c r="E215" s="97" t="s">
        <v>10977</v>
      </c>
      <c r="F215" s="37"/>
      <c r="G215" s="83" t="s">
        <v>10977</v>
      </c>
      <c r="H215" s="41"/>
      <c r="I215" s="42"/>
    </row>
    <row r="216" spans="1:9" x14ac:dyDescent="0.25">
      <c r="A216" s="39"/>
      <c r="B216" s="136" t="s">
        <v>11606</v>
      </c>
      <c r="C216" s="35" t="s">
        <v>2758</v>
      </c>
      <c r="D216" s="83" t="s">
        <v>10977</v>
      </c>
      <c r="E216" s="97" t="s">
        <v>10977</v>
      </c>
      <c r="F216" s="37"/>
      <c r="G216" s="83" t="s">
        <v>10977</v>
      </c>
      <c r="H216" s="41"/>
      <c r="I216" s="42"/>
    </row>
    <row r="217" spans="1:9" x14ac:dyDescent="0.25">
      <c r="A217" s="39"/>
      <c r="B217" s="136" t="s">
        <v>11607</v>
      </c>
      <c r="C217" s="35" t="s">
        <v>2554</v>
      </c>
      <c r="D217" s="83" t="s">
        <v>10977</v>
      </c>
      <c r="E217" s="97" t="s">
        <v>10977</v>
      </c>
      <c r="F217" s="37"/>
      <c r="G217" s="83" t="s">
        <v>10977</v>
      </c>
      <c r="H217" s="41"/>
      <c r="I217" s="42"/>
    </row>
    <row r="218" spans="1:9" x14ac:dyDescent="0.25">
      <c r="A218" s="39"/>
      <c r="B218" s="136" t="s">
        <v>11608</v>
      </c>
      <c r="C218" s="35" t="s">
        <v>2926</v>
      </c>
      <c r="D218" s="83" t="s">
        <v>10977</v>
      </c>
      <c r="E218" s="97" t="s">
        <v>10977</v>
      </c>
      <c r="F218" s="37"/>
      <c r="G218" s="83" t="s">
        <v>10978</v>
      </c>
      <c r="H218" s="44" t="s">
        <v>11014</v>
      </c>
      <c r="I218" s="42"/>
    </row>
    <row r="219" spans="1:9" x14ac:dyDescent="0.25">
      <c r="A219" s="39"/>
      <c r="B219" s="136" t="s">
        <v>11609</v>
      </c>
      <c r="C219" s="35" t="s">
        <v>3513</v>
      </c>
      <c r="D219" s="83" t="s">
        <v>10977</v>
      </c>
      <c r="E219" s="97" t="s">
        <v>10977</v>
      </c>
      <c r="F219" s="37"/>
      <c r="G219" s="83" t="s">
        <v>10977</v>
      </c>
      <c r="H219" s="41"/>
      <c r="I219" s="42"/>
    </row>
    <row r="220" spans="1:9" x14ac:dyDescent="0.25">
      <c r="A220" s="39"/>
      <c r="B220" s="136" t="s">
        <v>11610</v>
      </c>
      <c r="C220" s="35" t="s">
        <v>1356</v>
      </c>
      <c r="D220" s="83" t="s">
        <v>10977</v>
      </c>
      <c r="E220" s="97" t="s">
        <v>10977</v>
      </c>
      <c r="F220" s="37"/>
      <c r="G220" s="83" t="s">
        <v>10977</v>
      </c>
      <c r="H220" s="41"/>
      <c r="I220" s="42"/>
    </row>
    <row r="221" spans="1:9" x14ac:dyDescent="0.25">
      <c r="A221" s="39"/>
      <c r="B221" s="136" t="s">
        <v>11611</v>
      </c>
      <c r="C221" s="35" t="s">
        <v>1356</v>
      </c>
      <c r="D221" s="83" t="s">
        <v>10977</v>
      </c>
      <c r="E221" s="97" t="s">
        <v>10977</v>
      </c>
      <c r="F221" s="37"/>
      <c r="G221" s="83" t="s">
        <v>10977</v>
      </c>
      <c r="H221" s="41"/>
      <c r="I221" s="42"/>
    </row>
    <row r="222" spans="1:9" x14ac:dyDescent="0.25">
      <c r="A222" s="39"/>
      <c r="B222" s="136" t="s">
        <v>11612</v>
      </c>
      <c r="C222" s="35" t="s">
        <v>2758</v>
      </c>
      <c r="D222" s="83" t="s">
        <v>10977</v>
      </c>
      <c r="E222" s="97" t="s">
        <v>10977</v>
      </c>
      <c r="F222" s="37"/>
      <c r="G222" s="83" t="s">
        <v>10977</v>
      </c>
      <c r="H222" s="41"/>
      <c r="I222" s="42"/>
    </row>
    <row r="223" spans="1:9" x14ac:dyDescent="0.25">
      <c r="A223" s="39"/>
      <c r="B223" s="136" t="s">
        <v>11613</v>
      </c>
      <c r="C223" s="35" t="s">
        <v>29</v>
      </c>
      <c r="D223" s="83" t="s">
        <v>10977</v>
      </c>
      <c r="E223" s="97" t="s">
        <v>10977</v>
      </c>
      <c r="F223" s="37"/>
      <c r="G223" s="83" t="s">
        <v>10977</v>
      </c>
      <c r="H223" s="41"/>
      <c r="I223" s="42"/>
    </row>
    <row r="224" spans="1:9" x14ac:dyDescent="0.25">
      <c r="A224" s="39"/>
      <c r="B224" s="136" t="s">
        <v>11614</v>
      </c>
      <c r="C224" s="35" t="s">
        <v>133</v>
      </c>
      <c r="D224" s="83" t="s">
        <v>10977</v>
      </c>
      <c r="E224" s="97" t="s">
        <v>10977</v>
      </c>
      <c r="F224" s="37"/>
      <c r="G224" s="83" t="s">
        <v>10977</v>
      </c>
      <c r="H224" s="41"/>
      <c r="I224" s="42"/>
    </row>
    <row r="225" spans="1:9" x14ac:dyDescent="0.25">
      <c r="A225" s="39"/>
      <c r="B225" s="136" t="s">
        <v>11615</v>
      </c>
      <c r="C225" s="35" t="s">
        <v>3812</v>
      </c>
      <c r="D225" s="83" t="s">
        <v>10977</v>
      </c>
      <c r="E225" s="97" t="s">
        <v>10977</v>
      </c>
      <c r="F225" s="37"/>
      <c r="G225" s="83" t="s">
        <v>10977</v>
      </c>
      <c r="H225" s="41"/>
      <c r="I225" s="42"/>
    </row>
    <row r="226" spans="1:9" x14ac:dyDescent="0.25">
      <c r="A226" s="39"/>
      <c r="B226" s="136" t="s">
        <v>11616</v>
      </c>
      <c r="C226" s="35" t="s">
        <v>1356</v>
      </c>
      <c r="D226" s="83" t="s">
        <v>10977</v>
      </c>
      <c r="E226" s="97" t="s">
        <v>10977</v>
      </c>
      <c r="F226" s="37"/>
      <c r="G226" s="83" t="s">
        <v>10977</v>
      </c>
      <c r="H226" s="41"/>
      <c r="I226" s="42"/>
    </row>
    <row r="227" spans="1:9" x14ac:dyDescent="0.25">
      <c r="A227" s="39"/>
      <c r="B227" s="136" t="s">
        <v>11617</v>
      </c>
      <c r="C227" s="35" t="s">
        <v>4626</v>
      </c>
      <c r="D227" s="83" t="s">
        <v>10977</v>
      </c>
      <c r="E227" s="97" t="s">
        <v>10977</v>
      </c>
      <c r="F227" s="37"/>
      <c r="G227" s="83" t="s">
        <v>10977</v>
      </c>
      <c r="H227" s="41"/>
      <c r="I227" s="42"/>
    </row>
    <row r="228" spans="1:9" x14ac:dyDescent="0.25">
      <c r="A228" s="39"/>
      <c r="B228" s="136" t="s">
        <v>11618</v>
      </c>
      <c r="C228" s="35" t="s">
        <v>2926</v>
      </c>
      <c r="D228" s="83" t="s">
        <v>10977</v>
      </c>
      <c r="E228" s="97" t="s">
        <v>10977</v>
      </c>
      <c r="F228" s="37"/>
      <c r="G228" s="83" t="s">
        <v>10977</v>
      </c>
      <c r="H228" s="41"/>
      <c r="I228" s="42"/>
    </row>
    <row r="229" spans="1:9" x14ac:dyDescent="0.25">
      <c r="A229" s="39"/>
      <c r="B229" s="136" t="s">
        <v>11619</v>
      </c>
      <c r="C229" s="35" t="s">
        <v>133</v>
      </c>
      <c r="D229" s="83" t="s">
        <v>10977</v>
      </c>
      <c r="E229" s="97" t="s">
        <v>10977</v>
      </c>
      <c r="F229" s="37"/>
      <c r="G229" s="83" t="s">
        <v>10977</v>
      </c>
      <c r="H229" s="41"/>
      <c r="I229" s="42"/>
    </row>
    <row r="230" spans="1:9" x14ac:dyDescent="0.25">
      <c r="A230" s="39"/>
      <c r="B230" s="136" t="s">
        <v>11620</v>
      </c>
      <c r="C230" s="35" t="s">
        <v>2758</v>
      </c>
      <c r="D230" s="83" t="s">
        <v>10977</v>
      </c>
      <c r="E230" s="97" t="s">
        <v>10977</v>
      </c>
      <c r="F230" s="37"/>
      <c r="G230" s="83" t="s">
        <v>10977</v>
      </c>
      <c r="H230" s="41"/>
      <c r="I230" s="42"/>
    </row>
    <row r="231" spans="1:9" x14ac:dyDescent="0.25">
      <c r="A231" s="39"/>
      <c r="B231" s="136" t="s">
        <v>11621</v>
      </c>
      <c r="C231" s="35" t="s">
        <v>1356</v>
      </c>
      <c r="D231" s="83" t="s">
        <v>10977</v>
      </c>
      <c r="E231" s="97" t="s">
        <v>10977</v>
      </c>
      <c r="F231" s="37"/>
      <c r="G231" s="83" t="s">
        <v>10978</v>
      </c>
      <c r="H231" s="44" t="s">
        <v>11015</v>
      </c>
      <c r="I231" s="42"/>
    </row>
    <row r="232" spans="1:9" x14ac:dyDescent="0.25">
      <c r="A232" s="39"/>
      <c r="B232" s="136" t="s">
        <v>11622</v>
      </c>
      <c r="C232" s="35" t="s">
        <v>2758</v>
      </c>
      <c r="D232" s="83" t="s">
        <v>10977</v>
      </c>
      <c r="E232" s="97" t="s">
        <v>10977</v>
      </c>
      <c r="F232" s="37"/>
      <c r="G232" s="83" t="s">
        <v>10977</v>
      </c>
      <c r="H232" s="41"/>
      <c r="I232" s="42"/>
    </row>
    <row r="233" spans="1:9" x14ac:dyDescent="0.25">
      <c r="A233" s="39"/>
      <c r="B233" s="136" t="s">
        <v>11623</v>
      </c>
      <c r="C233" s="35" t="s">
        <v>4289</v>
      </c>
      <c r="D233" s="83" t="s">
        <v>10977</v>
      </c>
      <c r="E233" s="97" t="s">
        <v>10977</v>
      </c>
      <c r="F233" s="37"/>
      <c r="G233" s="83" t="s">
        <v>10977</v>
      </c>
      <c r="H233" s="41"/>
      <c r="I233" s="42"/>
    </row>
    <row r="234" spans="1:9" x14ac:dyDescent="0.25">
      <c r="A234" s="39" t="s">
        <v>10985</v>
      </c>
      <c r="B234" s="138" t="s">
        <v>11624</v>
      </c>
      <c r="C234" s="35" t="s">
        <v>4626</v>
      </c>
      <c r="D234" s="93" t="s">
        <v>10977</v>
      </c>
      <c r="E234" s="83" t="s">
        <v>10978</v>
      </c>
      <c r="F234" s="37" t="s">
        <v>11016</v>
      </c>
      <c r="G234" s="83" t="s">
        <v>10978</v>
      </c>
      <c r="H234" s="41" t="s">
        <v>11016</v>
      </c>
      <c r="I234" s="42"/>
    </row>
    <row r="235" spans="1:9" x14ac:dyDescent="0.25">
      <c r="A235" s="39"/>
      <c r="B235" s="136" t="s">
        <v>11625</v>
      </c>
      <c r="C235" s="35" t="s">
        <v>1356</v>
      </c>
      <c r="D235" s="83" t="s">
        <v>10977</v>
      </c>
      <c r="E235" s="97" t="s">
        <v>10977</v>
      </c>
      <c r="F235" s="37"/>
      <c r="G235" s="83" t="s">
        <v>10977</v>
      </c>
      <c r="H235" s="41"/>
      <c r="I235" s="42"/>
    </row>
    <row r="236" spans="1:9" x14ac:dyDescent="0.25">
      <c r="A236" s="39"/>
      <c r="B236" s="136" t="s">
        <v>11626</v>
      </c>
      <c r="C236" s="35" t="s">
        <v>4626</v>
      </c>
      <c r="D236" s="83" t="s">
        <v>10977</v>
      </c>
      <c r="E236" s="97" t="s">
        <v>10977</v>
      </c>
      <c r="F236" s="37"/>
      <c r="G236" s="83" t="s">
        <v>10977</v>
      </c>
      <c r="H236" s="41"/>
      <c r="I236" s="42"/>
    </row>
    <row r="237" spans="1:9" x14ac:dyDescent="0.25">
      <c r="A237" s="39"/>
      <c r="B237" s="136" t="s">
        <v>11627</v>
      </c>
      <c r="C237" s="35" t="s">
        <v>4626</v>
      </c>
      <c r="D237" s="83" t="s">
        <v>10977</v>
      </c>
      <c r="E237" s="97" t="s">
        <v>10977</v>
      </c>
      <c r="F237" s="37"/>
      <c r="G237" s="83" t="s">
        <v>10977</v>
      </c>
      <c r="H237" s="41"/>
      <c r="I237" s="42"/>
    </row>
    <row r="238" spans="1:9" x14ac:dyDescent="0.25">
      <c r="A238" s="39"/>
      <c r="B238" s="136" t="s">
        <v>11628</v>
      </c>
      <c r="C238" s="35" t="s">
        <v>4289</v>
      </c>
      <c r="D238" s="83" t="s">
        <v>10977</v>
      </c>
      <c r="E238" s="97" t="s">
        <v>10977</v>
      </c>
      <c r="F238" s="37"/>
      <c r="G238" s="83" t="s">
        <v>10978</v>
      </c>
      <c r="H238" s="44" t="s">
        <v>11017</v>
      </c>
      <c r="I238" s="42"/>
    </row>
    <row r="239" spans="1:9" x14ac:dyDescent="0.25">
      <c r="A239" s="39"/>
      <c r="B239" s="136" t="s">
        <v>11629</v>
      </c>
      <c r="C239" s="35" t="s">
        <v>821</v>
      </c>
      <c r="D239" s="83" t="s">
        <v>10977</v>
      </c>
      <c r="E239" s="97" t="s">
        <v>10977</v>
      </c>
      <c r="F239" s="37"/>
      <c r="G239" s="83" t="s">
        <v>10977</v>
      </c>
      <c r="H239" s="41"/>
      <c r="I239" s="42"/>
    </row>
    <row r="240" spans="1:9" x14ac:dyDescent="0.25">
      <c r="A240" s="39"/>
      <c r="B240" s="136" t="s">
        <v>11630</v>
      </c>
      <c r="C240" s="35" t="s">
        <v>1356</v>
      </c>
      <c r="D240" s="83" t="s">
        <v>10977</v>
      </c>
      <c r="E240" s="97" t="s">
        <v>10977</v>
      </c>
      <c r="F240" s="37"/>
      <c r="G240" s="83" t="s">
        <v>10977</v>
      </c>
      <c r="H240" s="41"/>
      <c r="I240" s="42"/>
    </row>
    <row r="241" spans="1:9" x14ac:dyDescent="0.25">
      <c r="A241" s="39"/>
      <c r="B241" s="136" t="s">
        <v>11631</v>
      </c>
      <c r="C241" s="35" t="s">
        <v>3143</v>
      </c>
      <c r="D241" s="83" t="s">
        <v>10977</v>
      </c>
      <c r="E241" s="97" t="s">
        <v>10977</v>
      </c>
      <c r="F241" s="37"/>
      <c r="G241" s="83" t="s">
        <v>10977</v>
      </c>
      <c r="H241" s="41"/>
      <c r="I241" s="42"/>
    </row>
    <row r="242" spans="1:9" x14ac:dyDescent="0.25">
      <c r="A242" s="39"/>
      <c r="B242" s="136" t="s">
        <v>11632</v>
      </c>
      <c r="C242" s="35" t="s">
        <v>3601</v>
      </c>
      <c r="D242" s="83" t="s">
        <v>10977</v>
      </c>
      <c r="E242" s="97" t="s">
        <v>10977</v>
      </c>
      <c r="F242" s="37"/>
      <c r="G242" s="83" t="s">
        <v>10977</v>
      </c>
      <c r="H242" s="41"/>
      <c r="I242" s="46" t="s">
        <v>11018</v>
      </c>
    </row>
    <row r="243" spans="1:9" x14ac:dyDescent="0.25">
      <c r="A243" s="39"/>
      <c r="B243" s="136" t="s">
        <v>11633</v>
      </c>
      <c r="C243" s="35" t="s">
        <v>3143</v>
      </c>
      <c r="D243" s="83" t="s">
        <v>10977</v>
      </c>
      <c r="E243" s="97" t="s">
        <v>10977</v>
      </c>
      <c r="F243" s="37"/>
      <c r="G243" s="83" t="s">
        <v>10977</v>
      </c>
      <c r="H243" s="41"/>
      <c r="I243" s="42"/>
    </row>
    <row r="244" spans="1:9" x14ac:dyDescent="0.25">
      <c r="A244" s="39"/>
      <c r="B244" s="136" t="s">
        <v>11634</v>
      </c>
      <c r="C244" s="35" t="s">
        <v>634</v>
      </c>
      <c r="D244" s="83" t="s">
        <v>10977</v>
      </c>
      <c r="E244" s="97" t="s">
        <v>10977</v>
      </c>
      <c r="F244" s="37"/>
      <c r="G244" s="83" t="s">
        <v>10977</v>
      </c>
      <c r="H244" s="41"/>
      <c r="I244" s="42"/>
    </row>
    <row r="245" spans="1:9" x14ac:dyDescent="0.25">
      <c r="A245" s="39"/>
      <c r="B245" s="136" t="s">
        <v>11635</v>
      </c>
      <c r="C245" s="35" t="s">
        <v>2554</v>
      </c>
      <c r="D245" s="83" t="s">
        <v>10977</v>
      </c>
      <c r="E245" s="97" t="s">
        <v>10977</v>
      </c>
      <c r="F245" s="37"/>
      <c r="G245" s="83" t="s">
        <v>10977</v>
      </c>
      <c r="H245" s="41"/>
      <c r="I245" s="42"/>
    </row>
    <row r="246" spans="1:9" x14ac:dyDescent="0.25">
      <c r="A246" s="39"/>
      <c r="B246" s="139" t="s">
        <v>11636</v>
      </c>
      <c r="C246" s="35" t="s">
        <v>3798</v>
      </c>
      <c r="D246" s="83" t="s">
        <v>10977</v>
      </c>
      <c r="E246" s="97" t="s">
        <v>10977</v>
      </c>
      <c r="F246" s="37"/>
      <c r="G246" s="83" t="s">
        <v>10977</v>
      </c>
      <c r="H246" s="41"/>
      <c r="I246" s="42"/>
    </row>
    <row r="247" spans="1:9" x14ac:dyDescent="0.25">
      <c r="A247" s="39"/>
      <c r="B247" s="136" t="s">
        <v>11637</v>
      </c>
      <c r="C247" s="35" t="s">
        <v>3812</v>
      </c>
      <c r="D247" s="83" t="s">
        <v>10977</v>
      </c>
      <c r="E247" s="97" t="s">
        <v>10977</v>
      </c>
      <c r="F247" s="37"/>
      <c r="G247" s="83" t="s">
        <v>10978</v>
      </c>
      <c r="H247" s="44" t="s">
        <v>11019</v>
      </c>
      <c r="I247" s="42"/>
    </row>
    <row r="248" spans="1:9" x14ac:dyDescent="0.25">
      <c r="A248" s="39"/>
      <c r="B248" s="136" t="s">
        <v>11638</v>
      </c>
      <c r="C248" s="35" t="s">
        <v>3812</v>
      </c>
      <c r="D248" s="83" t="s">
        <v>10977</v>
      </c>
      <c r="E248" s="97" t="s">
        <v>10977</v>
      </c>
      <c r="F248" s="37"/>
      <c r="G248" s="83" t="s">
        <v>10977</v>
      </c>
      <c r="H248" s="41"/>
      <c r="I248" s="42"/>
    </row>
    <row r="249" spans="1:9" x14ac:dyDescent="0.25">
      <c r="A249" s="39"/>
      <c r="B249" s="136" t="s">
        <v>11639</v>
      </c>
      <c r="C249" s="35" t="s">
        <v>3812</v>
      </c>
      <c r="D249" s="83" t="s">
        <v>10977</v>
      </c>
      <c r="E249" s="97" t="s">
        <v>10977</v>
      </c>
      <c r="F249" s="37"/>
      <c r="G249" s="83" t="s">
        <v>10978</v>
      </c>
      <c r="H249" s="44" t="s">
        <v>11020</v>
      </c>
      <c r="I249" s="42"/>
    </row>
    <row r="250" spans="1:9" x14ac:dyDescent="0.25">
      <c r="A250" s="39"/>
      <c r="B250" s="136" t="s">
        <v>11640</v>
      </c>
      <c r="C250" s="35" t="s">
        <v>29</v>
      </c>
      <c r="D250" s="83" t="s">
        <v>10977</v>
      </c>
      <c r="E250" s="97" t="s">
        <v>10977</v>
      </c>
      <c r="F250" s="37"/>
      <c r="G250" s="83" t="s">
        <v>10977</v>
      </c>
      <c r="H250" s="41"/>
      <c r="I250" s="42"/>
    </row>
    <row r="251" spans="1:9" x14ac:dyDescent="0.25">
      <c r="A251" s="39"/>
      <c r="B251" s="136" t="s">
        <v>11641</v>
      </c>
      <c r="C251" s="35" t="s">
        <v>1356</v>
      </c>
      <c r="D251" s="83" t="s">
        <v>10977</v>
      </c>
      <c r="E251" s="97" t="s">
        <v>10977</v>
      </c>
      <c r="F251" s="37"/>
      <c r="G251" s="83" t="s">
        <v>10977</v>
      </c>
      <c r="H251" s="41"/>
      <c r="I251" s="42"/>
    </row>
    <row r="252" spans="1:9" x14ac:dyDescent="0.25">
      <c r="A252" s="39"/>
      <c r="B252" s="136" t="s">
        <v>11642</v>
      </c>
      <c r="C252" s="35" t="s">
        <v>2758</v>
      </c>
      <c r="D252" s="83" t="s">
        <v>10977</v>
      </c>
      <c r="E252" s="97" t="s">
        <v>10977</v>
      </c>
      <c r="F252" s="37"/>
      <c r="G252" s="83" t="s">
        <v>10977</v>
      </c>
      <c r="H252" s="41"/>
      <c r="I252" s="42"/>
    </row>
    <row r="253" spans="1:9" x14ac:dyDescent="0.25">
      <c r="A253" s="39"/>
      <c r="B253" s="136" t="s">
        <v>11643</v>
      </c>
      <c r="C253" s="35" t="s">
        <v>2197</v>
      </c>
      <c r="D253" s="83" t="s">
        <v>10977</v>
      </c>
      <c r="E253" s="97" t="s">
        <v>10977</v>
      </c>
      <c r="F253" s="37"/>
      <c r="G253" s="83" t="s">
        <v>10977</v>
      </c>
      <c r="H253" s="41"/>
      <c r="I253" s="42"/>
    </row>
    <row r="254" spans="1:9" x14ac:dyDescent="0.25">
      <c r="A254" s="39"/>
      <c r="B254" s="136" t="s">
        <v>11644</v>
      </c>
      <c r="C254" s="35" t="s">
        <v>2758</v>
      </c>
      <c r="D254" s="83" t="s">
        <v>10977</v>
      </c>
      <c r="E254" s="97" t="s">
        <v>10977</v>
      </c>
      <c r="F254" s="37"/>
      <c r="G254" s="83" t="s">
        <v>10977</v>
      </c>
      <c r="H254" s="41"/>
      <c r="I254" s="42"/>
    </row>
    <row r="255" spans="1:9" x14ac:dyDescent="0.25">
      <c r="A255" s="39"/>
      <c r="B255" s="136" t="s">
        <v>11645</v>
      </c>
      <c r="C255" s="35" t="s">
        <v>1356</v>
      </c>
      <c r="D255" s="83" t="s">
        <v>10977</v>
      </c>
      <c r="E255" s="97" t="s">
        <v>10977</v>
      </c>
      <c r="F255" s="37"/>
      <c r="G255" s="83" t="s">
        <v>10978</v>
      </c>
      <c r="H255" s="44" t="s">
        <v>11021</v>
      </c>
      <c r="I255" s="42"/>
    </row>
    <row r="256" spans="1:9" x14ac:dyDescent="0.25">
      <c r="A256" s="39"/>
      <c r="B256" s="136" t="s">
        <v>11646</v>
      </c>
      <c r="C256" s="35" t="s">
        <v>1142</v>
      </c>
      <c r="D256" s="83" t="s">
        <v>10977</v>
      </c>
      <c r="E256" s="97" t="s">
        <v>10977</v>
      </c>
      <c r="F256" s="37"/>
      <c r="G256" s="83" t="s">
        <v>10977</v>
      </c>
      <c r="H256" s="41"/>
      <c r="I256" s="42"/>
    </row>
    <row r="257" spans="1:9" x14ac:dyDescent="0.25">
      <c r="A257" s="39"/>
      <c r="B257" s="136" t="s">
        <v>11647</v>
      </c>
      <c r="C257" s="35" t="s">
        <v>2758</v>
      </c>
      <c r="D257" s="83" t="s">
        <v>10977</v>
      </c>
      <c r="E257" s="97" t="s">
        <v>10977</v>
      </c>
      <c r="F257" s="37"/>
      <c r="G257" s="83" t="s">
        <v>10977</v>
      </c>
      <c r="H257" s="41"/>
      <c r="I257" s="42"/>
    </row>
    <row r="258" spans="1:9" x14ac:dyDescent="0.25">
      <c r="A258" s="39"/>
      <c r="B258" s="136" t="s">
        <v>11648</v>
      </c>
      <c r="C258" s="35" t="s">
        <v>3513</v>
      </c>
      <c r="D258" s="83" t="s">
        <v>10977</v>
      </c>
      <c r="E258" s="97" t="s">
        <v>10977</v>
      </c>
      <c r="F258" s="37"/>
      <c r="G258" s="83" t="s">
        <v>10977</v>
      </c>
      <c r="H258" s="41"/>
      <c r="I258" s="42"/>
    </row>
    <row r="259" spans="1:9" x14ac:dyDescent="0.25">
      <c r="A259" s="39"/>
      <c r="B259" s="136" t="s">
        <v>11649</v>
      </c>
      <c r="C259" s="35" t="s">
        <v>901</v>
      </c>
      <c r="D259" s="83" t="s">
        <v>10977</v>
      </c>
      <c r="E259" s="97" t="s">
        <v>10977</v>
      </c>
      <c r="F259" s="37"/>
      <c r="G259" s="83" t="s">
        <v>10977</v>
      </c>
      <c r="H259" s="41"/>
      <c r="I259" s="42"/>
    </row>
    <row r="260" spans="1:9" x14ac:dyDescent="0.25">
      <c r="A260" s="39"/>
      <c r="B260" s="136" t="s">
        <v>11650</v>
      </c>
      <c r="C260" s="35" t="s">
        <v>2554</v>
      </c>
      <c r="D260" s="83" t="s">
        <v>10977</v>
      </c>
      <c r="E260" s="97" t="s">
        <v>10977</v>
      </c>
      <c r="F260" s="37"/>
      <c r="G260" s="83" t="s">
        <v>10977</v>
      </c>
      <c r="H260" s="41"/>
      <c r="I260" s="42"/>
    </row>
    <row r="261" spans="1:9" x14ac:dyDescent="0.25">
      <c r="A261" s="39"/>
      <c r="B261" s="136" t="s">
        <v>11651</v>
      </c>
      <c r="C261" s="35" t="s">
        <v>2926</v>
      </c>
      <c r="D261" s="83" t="s">
        <v>10977</v>
      </c>
      <c r="E261" s="97" t="s">
        <v>10977</v>
      </c>
      <c r="F261" s="37"/>
      <c r="G261" s="83" t="s">
        <v>10977</v>
      </c>
      <c r="H261" s="41"/>
      <c r="I261" s="42"/>
    </row>
    <row r="262" spans="1:9" x14ac:dyDescent="0.25">
      <c r="A262" s="39"/>
      <c r="B262" s="136" t="s">
        <v>11652</v>
      </c>
      <c r="C262" s="35" t="s">
        <v>3601</v>
      </c>
      <c r="D262" s="83" t="s">
        <v>10977</v>
      </c>
      <c r="E262" s="97" t="s">
        <v>10977</v>
      </c>
      <c r="F262" s="37"/>
      <c r="G262" s="83" t="s">
        <v>10977</v>
      </c>
      <c r="H262" s="41"/>
      <c r="I262" s="42"/>
    </row>
    <row r="263" spans="1:9" x14ac:dyDescent="0.25">
      <c r="A263" s="39"/>
      <c r="B263" s="136" t="s">
        <v>11653</v>
      </c>
      <c r="C263" s="35" t="s">
        <v>1356</v>
      </c>
      <c r="D263" s="83" t="s">
        <v>10977</v>
      </c>
      <c r="E263" s="97" t="s">
        <v>10977</v>
      </c>
      <c r="F263" s="37"/>
      <c r="G263" s="83" t="s">
        <v>10978</v>
      </c>
      <c r="H263" s="44" t="s">
        <v>11022</v>
      </c>
      <c r="I263" s="42"/>
    </row>
    <row r="264" spans="1:9" x14ac:dyDescent="0.25">
      <c r="A264" s="39"/>
      <c r="B264" s="136" t="s">
        <v>11654</v>
      </c>
      <c r="C264" s="35" t="s">
        <v>1142</v>
      </c>
      <c r="D264" s="83" t="s">
        <v>10977</v>
      </c>
      <c r="E264" s="97" t="s">
        <v>10977</v>
      </c>
      <c r="F264" s="37"/>
      <c r="G264" s="83" t="s">
        <v>10977</v>
      </c>
      <c r="H264" s="41"/>
      <c r="I264" s="42"/>
    </row>
    <row r="265" spans="1:9" x14ac:dyDescent="0.25">
      <c r="A265" s="39"/>
      <c r="B265" s="136" t="s">
        <v>11655</v>
      </c>
      <c r="C265" s="35" t="s">
        <v>901</v>
      </c>
      <c r="D265" s="83" t="s">
        <v>10977</v>
      </c>
      <c r="E265" s="97" t="s">
        <v>10977</v>
      </c>
      <c r="F265" s="37"/>
      <c r="G265" s="83" t="s">
        <v>10977</v>
      </c>
      <c r="H265" s="41"/>
      <c r="I265" s="42"/>
    </row>
    <row r="266" spans="1:9" x14ac:dyDescent="0.25">
      <c r="A266" s="39"/>
      <c r="B266" s="136" t="s">
        <v>11656</v>
      </c>
      <c r="C266" s="35" t="s">
        <v>4626</v>
      </c>
      <c r="D266" s="83" t="s">
        <v>10977</v>
      </c>
      <c r="E266" s="97" t="s">
        <v>10977</v>
      </c>
      <c r="F266" s="37"/>
      <c r="G266" s="83" t="s">
        <v>10977</v>
      </c>
      <c r="H266" s="41"/>
      <c r="I266" s="42"/>
    </row>
    <row r="267" spans="1:9" x14ac:dyDescent="0.25">
      <c r="A267" s="39"/>
      <c r="B267" s="136" t="s">
        <v>11657</v>
      </c>
      <c r="C267" s="35" t="s">
        <v>3812</v>
      </c>
      <c r="D267" s="83" t="s">
        <v>10977</v>
      </c>
      <c r="E267" s="97" t="s">
        <v>10977</v>
      </c>
      <c r="F267" s="37"/>
      <c r="G267" s="83" t="s">
        <v>10977</v>
      </c>
      <c r="H267" s="41"/>
      <c r="I267" s="42"/>
    </row>
    <row r="268" spans="1:9" x14ac:dyDescent="0.25">
      <c r="A268" s="39"/>
      <c r="B268" s="136" t="s">
        <v>11658</v>
      </c>
      <c r="C268" s="35" t="s">
        <v>2926</v>
      </c>
      <c r="D268" s="83" t="s">
        <v>10977</v>
      </c>
      <c r="E268" s="97" t="s">
        <v>10977</v>
      </c>
      <c r="F268" s="37"/>
      <c r="G268" s="83" t="s">
        <v>10978</v>
      </c>
      <c r="H268" s="41" t="s">
        <v>11023</v>
      </c>
      <c r="I268" s="42"/>
    </row>
    <row r="269" spans="1:9" x14ac:dyDescent="0.25">
      <c r="A269" s="39"/>
      <c r="B269" s="136" t="s">
        <v>11659</v>
      </c>
      <c r="C269" s="35" t="s">
        <v>1356</v>
      </c>
      <c r="D269" s="83" t="s">
        <v>10977</v>
      </c>
      <c r="E269" s="97" t="s">
        <v>10977</v>
      </c>
      <c r="F269" s="37"/>
      <c r="G269" s="83" t="s">
        <v>10978</v>
      </c>
      <c r="H269" s="44" t="s">
        <v>11024</v>
      </c>
      <c r="I269" s="42"/>
    </row>
    <row r="270" spans="1:9" x14ac:dyDescent="0.25">
      <c r="A270" s="39"/>
      <c r="B270" s="136" t="s">
        <v>11660</v>
      </c>
      <c r="C270" s="35" t="s">
        <v>3143</v>
      </c>
      <c r="D270" s="83" t="s">
        <v>10977</v>
      </c>
      <c r="E270" s="97" t="s">
        <v>10977</v>
      </c>
      <c r="F270" s="37"/>
      <c r="G270" s="83" t="s">
        <v>10977</v>
      </c>
      <c r="H270" s="41"/>
      <c r="I270" s="42"/>
    </row>
    <row r="271" spans="1:9" x14ac:dyDescent="0.25">
      <c r="A271" s="39"/>
      <c r="B271" s="136" t="s">
        <v>11661</v>
      </c>
      <c r="C271" s="35" t="s">
        <v>901</v>
      </c>
      <c r="D271" s="83" t="s">
        <v>10977</v>
      </c>
      <c r="E271" s="97" t="s">
        <v>10977</v>
      </c>
      <c r="F271" s="37"/>
      <c r="G271" s="83" t="s">
        <v>10977</v>
      </c>
      <c r="H271" s="41"/>
      <c r="I271" s="42"/>
    </row>
    <row r="272" spans="1:9" x14ac:dyDescent="0.25">
      <c r="A272" s="39"/>
      <c r="B272" s="136" t="s">
        <v>11662</v>
      </c>
      <c r="C272" s="35" t="s">
        <v>215</v>
      </c>
      <c r="D272" s="83" t="s">
        <v>10977</v>
      </c>
      <c r="E272" s="97" t="s">
        <v>10977</v>
      </c>
      <c r="F272" s="37"/>
      <c r="G272" s="83" t="s">
        <v>10977</v>
      </c>
      <c r="H272" s="41"/>
      <c r="I272" s="42"/>
    </row>
    <row r="273" spans="1:9" x14ac:dyDescent="0.25">
      <c r="A273" s="39"/>
      <c r="B273" s="136" t="s">
        <v>11663</v>
      </c>
      <c r="C273" s="35" t="s">
        <v>2197</v>
      </c>
      <c r="D273" s="83" t="s">
        <v>10977</v>
      </c>
      <c r="E273" s="97" t="s">
        <v>10977</v>
      </c>
      <c r="F273" s="37"/>
      <c r="G273" s="83" t="s">
        <v>10977</v>
      </c>
      <c r="H273" s="41"/>
      <c r="I273" s="42"/>
    </row>
    <row r="274" spans="1:9" x14ac:dyDescent="0.25">
      <c r="A274" s="39"/>
      <c r="B274" s="136" t="s">
        <v>11664</v>
      </c>
      <c r="C274" s="35" t="s">
        <v>2758</v>
      </c>
      <c r="D274" s="83" t="s">
        <v>10977</v>
      </c>
      <c r="E274" s="97" t="s">
        <v>10977</v>
      </c>
      <c r="F274" s="37"/>
      <c r="G274" s="83" t="s">
        <v>10977</v>
      </c>
      <c r="H274" s="41"/>
      <c r="I274" s="42"/>
    </row>
    <row r="275" spans="1:9" x14ac:dyDescent="0.25">
      <c r="A275" s="39"/>
      <c r="B275" s="136" t="s">
        <v>11665</v>
      </c>
      <c r="C275" s="35" t="s">
        <v>2554</v>
      </c>
      <c r="D275" s="83" t="s">
        <v>10977</v>
      </c>
      <c r="E275" s="97" t="s">
        <v>10977</v>
      </c>
      <c r="F275" s="37"/>
      <c r="G275" s="83" t="s">
        <v>10977</v>
      </c>
      <c r="H275" s="41"/>
      <c r="I275" s="42"/>
    </row>
    <row r="276" spans="1:9" x14ac:dyDescent="0.25">
      <c r="A276" s="39"/>
      <c r="B276" s="136" t="s">
        <v>11666</v>
      </c>
      <c r="C276" s="35" t="s">
        <v>901</v>
      </c>
      <c r="D276" s="83" t="s">
        <v>10977</v>
      </c>
      <c r="E276" s="97" t="s">
        <v>10977</v>
      </c>
      <c r="F276" s="37"/>
      <c r="G276" s="83" t="s">
        <v>10977</v>
      </c>
      <c r="H276" s="41"/>
      <c r="I276" s="42"/>
    </row>
    <row r="277" spans="1:9" x14ac:dyDescent="0.25">
      <c r="A277" s="39"/>
      <c r="B277" s="136" t="s">
        <v>11667</v>
      </c>
      <c r="C277" s="35" t="s">
        <v>3812</v>
      </c>
      <c r="D277" s="83" t="s">
        <v>10977</v>
      </c>
      <c r="E277" s="97" t="s">
        <v>10977</v>
      </c>
      <c r="F277" s="37"/>
      <c r="G277" s="83" t="s">
        <v>10977</v>
      </c>
      <c r="H277" s="41"/>
      <c r="I277" s="42"/>
    </row>
    <row r="278" spans="1:9" x14ac:dyDescent="0.25">
      <c r="A278" s="39"/>
      <c r="B278" s="136" t="s">
        <v>11668</v>
      </c>
      <c r="C278" s="35" t="s">
        <v>2926</v>
      </c>
      <c r="D278" s="83" t="s">
        <v>10977</v>
      </c>
      <c r="E278" s="97" t="s">
        <v>10977</v>
      </c>
      <c r="F278" s="37"/>
      <c r="G278" s="83" t="s">
        <v>10977</v>
      </c>
      <c r="H278" s="41"/>
      <c r="I278" s="42"/>
    </row>
    <row r="279" spans="1:9" x14ac:dyDescent="0.25">
      <c r="A279" s="39"/>
      <c r="B279" s="136" t="s">
        <v>11669</v>
      </c>
      <c r="C279" s="35" t="s">
        <v>133</v>
      </c>
      <c r="D279" s="83" t="s">
        <v>10977</v>
      </c>
      <c r="E279" s="97" t="s">
        <v>10977</v>
      </c>
      <c r="F279" s="37"/>
      <c r="G279" s="83" t="s">
        <v>10977</v>
      </c>
      <c r="H279" s="41"/>
      <c r="I279" s="42"/>
    </row>
    <row r="280" spans="1:9" x14ac:dyDescent="0.25">
      <c r="A280" s="39"/>
      <c r="B280" s="136" t="s">
        <v>11670</v>
      </c>
      <c r="C280" s="35" t="s">
        <v>3812</v>
      </c>
      <c r="D280" s="83" t="s">
        <v>10977</v>
      </c>
      <c r="E280" s="97" t="s">
        <v>10977</v>
      </c>
      <c r="F280" s="37"/>
      <c r="G280" s="83" t="s">
        <v>10977</v>
      </c>
      <c r="H280" s="41"/>
      <c r="I280" s="42"/>
    </row>
    <row r="281" spans="1:9" x14ac:dyDescent="0.25">
      <c r="A281" s="39"/>
      <c r="B281" s="136" t="s">
        <v>11671</v>
      </c>
      <c r="C281" s="35" t="s">
        <v>4626</v>
      </c>
      <c r="D281" s="83" t="s">
        <v>10977</v>
      </c>
      <c r="E281" s="97" t="s">
        <v>10977</v>
      </c>
      <c r="F281" s="37"/>
      <c r="G281" s="83" t="s">
        <v>10977</v>
      </c>
      <c r="H281" s="41"/>
      <c r="I281" s="42"/>
    </row>
    <row r="282" spans="1:9" x14ac:dyDescent="0.25">
      <c r="A282" s="39"/>
      <c r="B282" s="136" t="s">
        <v>11672</v>
      </c>
      <c r="C282" s="35" t="s">
        <v>29</v>
      </c>
      <c r="D282" s="83" t="s">
        <v>10977</v>
      </c>
      <c r="E282" s="97" t="s">
        <v>10977</v>
      </c>
      <c r="F282" s="37"/>
      <c r="G282" s="83" t="s">
        <v>10977</v>
      </c>
      <c r="H282" s="41"/>
      <c r="I282" s="42"/>
    </row>
    <row r="283" spans="1:9" x14ac:dyDescent="0.25">
      <c r="A283" s="39"/>
      <c r="B283" s="136" t="s">
        <v>11673</v>
      </c>
      <c r="C283" s="35" t="s">
        <v>2926</v>
      </c>
      <c r="D283" s="83" t="s">
        <v>10977</v>
      </c>
      <c r="E283" s="97" t="s">
        <v>10977</v>
      </c>
      <c r="F283" s="37"/>
      <c r="G283" s="83" t="s">
        <v>10977</v>
      </c>
      <c r="H283" s="41"/>
      <c r="I283" s="42"/>
    </row>
    <row r="284" spans="1:9" x14ac:dyDescent="0.25">
      <c r="A284" s="39"/>
      <c r="B284" s="136" t="s">
        <v>11674</v>
      </c>
      <c r="C284" s="35" t="s">
        <v>1356</v>
      </c>
      <c r="D284" s="83" t="s">
        <v>10977</v>
      </c>
      <c r="E284" s="97" t="s">
        <v>10977</v>
      </c>
      <c r="F284" s="37"/>
      <c r="G284" s="83" t="s">
        <v>10977</v>
      </c>
      <c r="H284" s="41"/>
      <c r="I284" s="42"/>
    </row>
    <row r="285" spans="1:9" x14ac:dyDescent="0.25">
      <c r="A285" s="39"/>
      <c r="B285" s="136" t="s">
        <v>11675</v>
      </c>
      <c r="C285" s="35" t="s">
        <v>1356</v>
      </c>
      <c r="D285" s="83" t="s">
        <v>10977</v>
      </c>
      <c r="E285" s="97" t="s">
        <v>10977</v>
      </c>
      <c r="F285" s="37"/>
      <c r="G285" s="83" t="s">
        <v>10977</v>
      </c>
      <c r="H285" s="41"/>
      <c r="I285" s="42"/>
    </row>
    <row r="286" spans="1:9" x14ac:dyDescent="0.25">
      <c r="A286" s="39"/>
      <c r="B286" s="136" t="s">
        <v>11676</v>
      </c>
      <c r="C286" s="35" t="s">
        <v>2758</v>
      </c>
      <c r="D286" s="83" t="s">
        <v>10977</v>
      </c>
      <c r="E286" s="97" t="s">
        <v>10977</v>
      </c>
      <c r="F286" s="37"/>
      <c r="G286" s="83" t="s">
        <v>10977</v>
      </c>
      <c r="H286" s="41"/>
      <c r="I286" s="42"/>
    </row>
    <row r="287" spans="1:9" x14ac:dyDescent="0.25">
      <c r="A287" s="39"/>
      <c r="B287" s="136" t="s">
        <v>11677</v>
      </c>
      <c r="C287" s="35" t="s">
        <v>2758</v>
      </c>
      <c r="D287" s="83" t="s">
        <v>10977</v>
      </c>
      <c r="E287" s="97" t="s">
        <v>10977</v>
      </c>
      <c r="F287" s="37"/>
      <c r="G287" s="83" t="s">
        <v>10977</v>
      </c>
      <c r="H287" s="41"/>
      <c r="I287" s="42"/>
    </row>
    <row r="288" spans="1:9" x14ac:dyDescent="0.25">
      <c r="A288" s="39"/>
      <c r="B288" s="136" t="s">
        <v>11678</v>
      </c>
      <c r="C288" s="35" t="s">
        <v>2758</v>
      </c>
      <c r="D288" s="83" t="s">
        <v>10977</v>
      </c>
      <c r="E288" s="97" t="s">
        <v>10977</v>
      </c>
      <c r="F288" s="37"/>
      <c r="G288" s="83" t="s">
        <v>10977</v>
      </c>
      <c r="H288" s="41"/>
      <c r="I288" s="42"/>
    </row>
    <row r="289" spans="1:9" x14ac:dyDescent="0.25">
      <c r="A289" s="39"/>
      <c r="B289" s="136" t="s">
        <v>11679</v>
      </c>
      <c r="C289" s="35" t="s">
        <v>2554</v>
      </c>
      <c r="D289" s="83" t="s">
        <v>10977</v>
      </c>
      <c r="E289" s="97" t="s">
        <v>10977</v>
      </c>
      <c r="F289" s="37"/>
      <c r="G289" s="83" t="s">
        <v>10977</v>
      </c>
      <c r="H289" s="41"/>
      <c r="I289" s="42"/>
    </row>
    <row r="290" spans="1:9" x14ac:dyDescent="0.25">
      <c r="A290" s="39"/>
      <c r="B290" s="136" t="s">
        <v>11680</v>
      </c>
      <c r="C290" s="35" t="s">
        <v>2413</v>
      </c>
      <c r="D290" s="83" t="s">
        <v>10977</v>
      </c>
      <c r="E290" s="97" t="s">
        <v>10977</v>
      </c>
      <c r="F290" s="37"/>
      <c r="G290" s="83" t="s">
        <v>10977</v>
      </c>
      <c r="H290" s="41"/>
      <c r="I290" s="42"/>
    </row>
    <row r="291" spans="1:9" x14ac:dyDescent="0.25">
      <c r="A291" s="39"/>
      <c r="B291" s="136" t="s">
        <v>11681</v>
      </c>
      <c r="C291" s="35" t="s">
        <v>3812</v>
      </c>
      <c r="D291" s="83" t="s">
        <v>10977</v>
      </c>
      <c r="E291" s="97" t="s">
        <v>10977</v>
      </c>
      <c r="F291" s="37"/>
      <c r="G291" s="83" t="s">
        <v>10978</v>
      </c>
      <c r="H291" s="44" t="s">
        <v>11025</v>
      </c>
      <c r="I291" s="42"/>
    </row>
    <row r="292" spans="1:9" x14ac:dyDescent="0.25">
      <c r="A292" s="39"/>
      <c r="B292" s="136" t="s">
        <v>11682</v>
      </c>
      <c r="C292" s="35" t="s">
        <v>4626</v>
      </c>
      <c r="D292" s="83" t="s">
        <v>10977</v>
      </c>
      <c r="E292" s="97" t="s">
        <v>10977</v>
      </c>
      <c r="F292" s="37"/>
      <c r="G292" s="83" t="s">
        <v>10977</v>
      </c>
      <c r="H292" s="41"/>
      <c r="I292" s="42"/>
    </row>
    <row r="293" spans="1:9" x14ac:dyDescent="0.25">
      <c r="A293" s="39"/>
      <c r="B293" s="136" t="s">
        <v>6154</v>
      </c>
      <c r="C293" s="35" t="s">
        <v>215</v>
      </c>
      <c r="D293" s="83" t="s">
        <v>10977</v>
      </c>
      <c r="E293" s="97" t="s">
        <v>10977</v>
      </c>
      <c r="F293" s="37"/>
      <c r="G293" s="93" t="s">
        <v>10977</v>
      </c>
      <c r="H293" s="41"/>
      <c r="I293" s="42"/>
    </row>
    <row r="294" spans="1:9" x14ac:dyDescent="0.25">
      <c r="A294" s="39"/>
      <c r="B294" s="136" t="s">
        <v>11683</v>
      </c>
      <c r="C294" s="35" t="s">
        <v>4289</v>
      </c>
      <c r="D294" s="83" t="s">
        <v>10977</v>
      </c>
      <c r="E294" s="97" t="s">
        <v>10977</v>
      </c>
      <c r="F294" s="37"/>
      <c r="G294" s="83" t="s">
        <v>10978</v>
      </c>
      <c r="H294" s="41" t="s">
        <v>11026</v>
      </c>
      <c r="I294" s="42"/>
    </row>
    <row r="295" spans="1:9" x14ac:dyDescent="0.25">
      <c r="A295" s="39"/>
      <c r="B295" s="136" t="s">
        <v>11684</v>
      </c>
      <c r="C295" s="35" t="s">
        <v>2758</v>
      </c>
      <c r="D295" s="83" t="s">
        <v>10977</v>
      </c>
      <c r="E295" s="97" t="s">
        <v>10977</v>
      </c>
      <c r="F295" s="37"/>
      <c r="G295" s="83" t="s">
        <v>10977</v>
      </c>
      <c r="H295" s="41"/>
      <c r="I295" s="42"/>
    </row>
    <row r="296" spans="1:9" x14ac:dyDescent="0.25">
      <c r="A296" s="39"/>
      <c r="B296" s="136" t="s">
        <v>11685</v>
      </c>
      <c r="C296" s="35" t="s">
        <v>2758</v>
      </c>
      <c r="D296" s="83" t="s">
        <v>10977</v>
      </c>
      <c r="E296" s="97" t="s">
        <v>10977</v>
      </c>
      <c r="F296" s="37"/>
      <c r="G296" s="83" t="s">
        <v>10977</v>
      </c>
      <c r="H296" s="41"/>
      <c r="I296" s="42"/>
    </row>
    <row r="297" spans="1:9" x14ac:dyDescent="0.25">
      <c r="A297" s="39"/>
      <c r="B297" s="136" t="s">
        <v>11686</v>
      </c>
      <c r="C297" s="35" t="s">
        <v>4626</v>
      </c>
      <c r="D297" s="83" t="s">
        <v>10977</v>
      </c>
      <c r="E297" s="97" t="s">
        <v>10977</v>
      </c>
      <c r="F297" s="37"/>
      <c r="G297" s="83" t="s">
        <v>10977</v>
      </c>
      <c r="H297" s="41"/>
      <c r="I297" s="42"/>
    </row>
    <row r="298" spans="1:9" x14ac:dyDescent="0.25">
      <c r="A298" s="39"/>
      <c r="B298" s="136" t="s">
        <v>11687</v>
      </c>
      <c r="C298" s="35" t="s">
        <v>4626</v>
      </c>
      <c r="D298" s="83" t="s">
        <v>10977</v>
      </c>
      <c r="E298" s="97" t="s">
        <v>10977</v>
      </c>
      <c r="F298" s="37"/>
      <c r="G298" s="83" t="s">
        <v>10977</v>
      </c>
      <c r="H298" s="41"/>
      <c r="I298" s="42"/>
    </row>
    <row r="299" spans="1:9" x14ac:dyDescent="0.25">
      <c r="A299" s="39"/>
      <c r="B299" s="136" t="s">
        <v>11688</v>
      </c>
      <c r="C299" s="35" t="s">
        <v>901</v>
      </c>
      <c r="D299" s="83" t="s">
        <v>10977</v>
      </c>
      <c r="E299" s="97" t="s">
        <v>10977</v>
      </c>
      <c r="F299" s="37"/>
      <c r="G299" s="83" t="s">
        <v>10978</v>
      </c>
      <c r="H299" s="41" t="s">
        <v>11027</v>
      </c>
      <c r="I299" s="42"/>
    </row>
    <row r="300" spans="1:9" x14ac:dyDescent="0.25">
      <c r="A300" s="39"/>
      <c r="B300" s="136" t="s">
        <v>11689</v>
      </c>
      <c r="C300" s="35" t="s">
        <v>901</v>
      </c>
      <c r="D300" s="83" t="s">
        <v>10977</v>
      </c>
      <c r="E300" s="97" t="s">
        <v>10977</v>
      </c>
      <c r="F300" s="37"/>
      <c r="G300" s="83" t="s">
        <v>10977</v>
      </c>
      <c r="H300" s="41"/>
      <c r="I300" s="42"/>
    </row>
    <row r="301" spans="1:9" x14ac:dyDescent="0.25">
      <c r="A301" s="39"/>
      <c r="B301" s="136" t="s">
        <v>11690</v>
      </c>
      <c r="C301" s="35" t="s">
        <v>2926</v>
      </c>
      <c r="D301" s="83" t="s">
        <v>10977</v>
      </c>
      <c r="E301" s="97" t="s">
        <v>10977</v>
      </c>
      <c r="F301" s="37"/>
      <c r="G301" s="83" t="s">
        <v>10977</v>
      </c>
      <c r="H301" s="41"/>
      <c r="I301" s="42"/>
    </row>
    <row r="302" spans="1:9" x14ac:dyDescent="0.25">
      <c r="A302" s="39"/>
      <c r="B302" s="136" t="s">
        <v>11691</v>
      </c>
      <c r="C302" s="35" t="s">
        <v>1142</v>
      </c>
      <c r="D302" s="83" t="s">
        <v>10977</v>
      </c>
      <c r="E302" s="97" t="s">
        <v>10977</v>
      </c>
      <c r="F302" s="37"/>
      <c r="G302" s="83" t="s">
        <v>10977</v>
      </c>
      <c r="H302" s="41"/>
      <c r="I302" s="42"/>
    </row>
    <row r="303" spans="1:9" x14ac:dyDescent="0.25">
      <c r="A303" s="39"/>
      <c r="B303" s="136" t="s">
        <v>11692</v>
      </c>
      <c r="C303" s="35" t="s">
        <v>901</v>
      </c>
      <c r="D303" s="83" t="s">
        <v>10977</v>
      </c>
      <c r="E303" s="97" t="s">
        <v>10977</v>
      </c>
      <c r="F303" s="37"/>
      <c r="G303" s="83" t="s">
        <v>10977</v>
      </c>
      <c r="H303" s="41"/>
      <c r="I303" s="42"/>
    </row>
    <row r="304" spans="1:9" x14ac:dyDescent="0.25">
      <c r="A304" s="39"/>
      <c r="B304" s="136" t="s">
        <v>11693</v>
      </c>
      <c r="C304" s="35" t="s">
        <v>1356</v>
      </c>
      <c r="D304" s="83" t="s">
        <v>10977</v>
      </c>
      <c r="E304" s="97" t="s">
        <v>10977</v>
      </c>
      <c r="F304" s="37"/>
      <c r="G304" s="83" t="s">
        <v>10977</v>
      </c>
      <c r="H304" s="41"/>
      <c r="I304" s="42"/>
    </row>
    <row r="305" spans="1:9" x14ac:dyDescent="0.25">
      <c r="A305" s="39"/>
      <c r="B305" s="136" t="s">
        <v>11694</v>
      </c>
      <c r="C305" s="35" t="s">
        <v>3747</v>
      </c>
      <c r="D305" s="83" t="s">
        <v>10977</v>
      </c>
      <c r="E305" s="97" t="s">
        <v>10977</v>
      </c>
      <c r="F305" s="37"/>
      <c r="G305" s="83" t="s">
        <v>10977</v>
      </c>
      <c r="H305" s="41"/>
      <c r="I305" s="42"/>
    </row>
    <row r="306" spans="1:9" x14ac:dyDescent="0.25">
      <c r="A306" s="39"/>
      <c r="B306" s="136" t="s">
        <v>11695</v>
      </c>
      <c r="C306" s="35" t="s">
        <v>1356</v>
      </c>
      <c r="D306" s="83" t="s">
        <v>10977</v>
      </c>
      <c r="E306" s="97" t="s">
        <v>10977</v>
      </c>
      <c r="F306" s="37"/>
      <c r="G306" s="83" t="s">
        <v>10977</v>
      </c>
      <c r="H306" s="41"/>
      <c r="I306" s="42"/>
    </row>
    <row r="307" spans="1:9" x14ac:dyDescent="0.25">
      <c r="A307" s="39"/>
      <c r="B307" s="136" t="s">
        <v>11696</v>
      </c>
      <c r="C307" s="35" t="s">
        <v>133</v>
      </c>
      <c r="D307" s="83" t="s">
        <v>10977</v>
      </c>
      <c r="E307" s="97" t="s">
        <v>10977</v>
      </c>
      <c r="F307" s="37"/>
      <c r="G307" s="83" t="s">
        <v>10977</v>
      </c>
      <c r="H307" s="41"/>
      <c r="I307" s="42"/>
    </row>
    <row r="308" spans="1:9" x14ac:dyDescent="0.25">
      <c r="A308" s="39"/>
      <c r="B308" s="136" t="s">
        <v>11697</v>
      </c>
      <c r="C308" s="35" t="s">
        <v>2554</v>
      </c>
      <c r="D308" s="83" t="s">
        <v>10977</v>
      </c>
      <c r="E308" s="97" t="s">
        <v>10977</v>
      </c>
      <c r="F308" s="37"/>
      <c r="G308" s="83" t="s">
        <v>10977</v>
      </c>
      <c r="H308" s="41"/>
      <c r="I308" s="42"/>
    </row>
    <row r="309" spans="1:9" x14ac:dyDescent="0.25">
      <c r="A309" s="39"/>
      <c r="B309" s="136" t="s">
        <v>11698</v>
      </c>
      <c r="C309" s="35" t="s">
        <v>2197</v>
      </c>
      <c r="D309" s="83" t="s">
        <v>10977</v>
      </c>
      <c r="E309" s="97" t="s">
        <v>10977</v>
      </c>
      <c r="F309" s="37"/>
      <c r="G309" s="83" t="s">
        <v>10977</v>
      </c>
      <c r="H309" s="41"/>
      <c r="I309" s="42"/>
    </row>
    <row r="310" spans="1:9" x14ac:dyDescent="0.25">
      <c r="A310" s="39"/>
      <c r="B310" s="136" t="s">
        <v>11699</v>
      </c>
      <c r="C310" s="35" t="s">
        <v>1356</v>
      </c>
      <c r="D310" s="83" t="s">
        <v>10977</v>
      </c>
      <c r="E310" s="97" t="s">
        <v>10977</v>
      </c>
      <c r="F310" s="37"/>
      <c r="G310" s="83" t="s">
        <v>10977</v>
      </c>
      <c r="H310" s="41"/>
      <c r="I310" s="42"/>
    </row>
    <row r="311" spans="1:9" x14ac:dyDescent="0.25">
      <c r="A311" s="39"/>
      <c r="B311" s="136" t="s">
        <v>11700</v>
      </c>
      <c r="C311" s="35" t="s">
        <v>2554</v>
      </c>
      <c r="D311" s="83" t="s">
        <v>10977</v>
      </c>
      <c r="E311" s="97" t="s">
        <v>10977</v>
      </c>
      <c r="F311" s="37"/>
      <c r="G311" s="83" t="s">
        <v>10977</v>
      </c>
      <c r="H311" s="41"/>
      <c r="I311" s="42"/>
    </row>
    <row r="312" spans="1:9" x14ac:dyDescent="0.25">
      <c r="A312" s="39"/>
      <c r="B312" s="136" t="s">
        <v>11701</v>
      </c>
      <c r="C312" s="35" t="s">
        <v>2758</v>
      </c>
      <c r="D312" s="83" t="s">
        <v>10977</v>
      </c>
      <c r="E312" s="97" t="s">
        <v>10977</v>
      </c>
      <c r="F312" s="37"/>
      <c r="G312" s="83" t="s">
        <v>10977</v>
      </c>
      <c r="H312" s="41"/>
      <c r="I312" s="42"/>
    </row>
    <row r="313" spans="1:9" x14ac:dyDescent="0.25">
      <c r="A313" s="39"/>
      <c r="B313" s="136" t="s">
        <v>11702</v>
      </c>
      <c r="C313" s="35" t="s">
        <v>3513</v>
      </c>
      <c r="D313" s="83" t="s">
        <v>10977</v>
      </c>
      <c r="E313" s="97" t="s">
        <v>10977</v>
      </c>
      <c r="F313" s="37"/>
      <c r="G313" s="83" t="s">
        <v>10977</v>
      </c>
      <c r="H313" s="41"/>
      <c r="I313" s="42"/>
    </row>
    <row r="314" spans="1:9" x14ac:dyDescent="0.25">
      <c r="A314" s="39"/>
      <c r="B314" s="136" t="s">
        <v>11703</v>
      </c>
      <c r="C314" s="35" t="s">
        <v>2758</v>
      </c>
      <c r="D314" s="83" t="s">
        <v>10977</v>
      </c>
      <c r="E314" s="97" t="s">
        <v>10977</v>
      </c>
      <c r="F314" s="37"/>
      <c r="G314" s="83" t="s">
        <v>10977</v>
      </c>
      <c r="H314" s="41"/>
      <c r="I314" s="42"/>
    </row>
    <row r="315" spans="1:9" x14ac:dyDescent="0.25">
      <c r="A315" s="39"/>
      <c r="B315" s="136" t="s">
        <v>11704</v>
      </c>
      <c r="C315" s="35" t="s">
        <v>4289</v>
      </c>
      <c r="D315" s="83" t="s">
        <v>10977</v>
      </c>
      <c r="E315" s="97" t="s">
        <v>10977</v>
      </c>
      <c r="F315" s="37"/>
      <c r="G315" s="83" t="s">
        <v>10977</v>
      </c>
      <c r="H315" s="41"/>
      <c r="I315" s="42"/>
    </row>
    <row r="316" spans="1:9" x14ac:dyDescent="0.25">
      <c r="A316" s="39"/>
      <c r="B316" s="136" t="s">
        <v>11705</v>
      </c>
      <c r="C316" s="35" t="s">
        <v>3812</v>
      </c>
      <c r="D316" s="83" t="s">
        <v>10977</v>
      </c>
      <c r="E316" s="97" t="s">
        <v>10977</v>
      </c>
      <c r="F316" s="37"/>
      <c r="G316" s="83" t="s">
        <v>10978</v>
      </c>
      <c r="H316" s="44" t="s">
        <v>11028</v>
      </c>
      <c r="I316" s="42"/>
    </row>
    <row r="317" spans="1:9" x14ac:dyDescent="0.25">
      <c r="A317" s="39"/>
      <c r="B317" s="136" t="s">
        <v>11706</v>
      </c>
      <c r="C317" s="35" t="s">
        <v>3747</v>
      </c>
      <c r="D317" s="83" t="s">
        <v>10977</v>
      </c>
      <c r="E317" s="97" t="s">
        <v>10977</v>
      </c>
      <c r="F317" s="37"/>
      <c r="G317" s="95" t="s">
        <v>10978</v>
      </c>
      <c r="H317" s="50" t="s">
        <v>11029</v>
      </c>
      <c r="I317" s="42"/>
    </row>
    <row r="318" spans="1:9" x14ac:dyDescent="0.25">
      <c r="A318" s="39"/>
      <c r="B318" s="136" t="s">
        <v>11707</v>
      </c>
      <c r="C318" s="35" t="s">
        <v>3812</v>
      </c>
      <c r="D318" s="83" t="s">
        <v>10977</v>
      </c>
      <c r="E318" s="97" t="s">
        <v>10977</v>
      </c>
      <c r="F318" s="37"/>
      <c r="G318" s="83" t="s">
        <v>10977</v>
      </c>
      <c r="H318" s="41"/>
      <c r="I318" s="42"/>
    </row>
    <row r="319" spans="1:9" x14ac:dyDescent="0.25">
      <c r="A319" s="39"/>
      <c r="B319" s="136" t="s">
        <v>11708</v>
      </c>
      <c r="C319" s="35" t="s">
        <v>2274</v>
      </c>
      <c r="D319" s="83" t="s">
        <v>10977</v>
      </c>
      <c r="E319" s="97" t="s">
        <v>10977</v>
      </c>
      <c r="F319" s="37"/>
      <c r="G319" s="83" t="s">
        <v>10977</v>
      </c>
      <c r="H319" s="41"/>
      <c r="I319" s="42"/>
    </row>
    <row r="320" spans="1:9" x14ac:dyDescent="0.25">
      <c r="A320" s="39"/>
      <c r="B320" s="136" t="s">
        <v>11709</v>
      </c>
      <c r="C320" s="35" t="s">
        <v>901</v>
      </c>
      <c r="D320" s="83" t="s">
        <v>10977</v>
      </c>
      <c r="E320" s="97" t="s">
        <v>10977</v>
      </c>
      <c r="F320" s="37"/>
      <c r="G320" s="83" t="s">
        <v>10977</v>
      </c>
      <c r="H320" s="41"/>
      <c r="I320" s="42"/>
    </row>
    <row r="321" spans="1:9" x14ac:dyDescent="0.25">
      <c r="A321" s="39"/>
      <c r="B321" s="136" t="s">
        <v>11710</v>
      </c>
      <c r="C321" s="35" t="s">
        <v>2413</v>
      </c>
      <c r="D321" s="83" t="s">
        <v>10977</v>
      </c>
      <c r="E321" s="97" t="s">
        <v>10977</v>
      </c>
      <c r="F321" s="37"/>
      <c r="G321" s="83" t="s">
        <v>10977</v>
      </c>
      <c r="H321" s="41"/>
      <c r="I321" s="42"/>
    </row>
    <row r="322" spans="1:9" x14ac:dyDescent="0.25">
      <c r="A322" s="39"/>
      <c r="B322" s="136" t="s">
        <v>11711</v>
      </c>
      <c r="C322" s="35" t="s">
        <v>2413</v>
      </c>
      <c r="D322" s="83" t="s">
        <v>10977</v>
      </c>
      <c r="E322" s="97" t="s">
        <v>10977</v>
      </c>
      <c r="F322" s="37"/>
      <c r="G322" s="83" t="s">
        <v>10977</v>
      </c>
      <c r="H322" s="41"/>
      <c r="I322" s="42"/>
    </row>
    <row r="323" spans="1:9" x14ac:dyDescent="0.25">
      <c r="A323" s="39"/>
      <c r="B323" s="136" t="s">
        <v>11712</v>
      </c>
      <c r="C323" s="35" t="s">
        <v>3812</v>
      </c>
      <c r="D323" s="83" t="s">
        <v>10977</v>
      </c>
      <c r="E323" s="97" t="s">
        <v>10977</v>
      </c>
      <c r="F323" s="37"/>
      <c r="G323" s="83" t="s">
        <v>10977</v>
      </c>
      <c r="H323" s="41"/>
      <c r="I323" s="42"/>
    </row>
    <row r="324" spans="1:9" x14ac:dyDescent="0.25">
      <c r="A324" s="39"/>
      <c r="B324" s="136" t="s">
        <v>11713</v>
      </c>
      <c r="C324" s="35" t="s">
        <v>2554</v>
      </c>
      <c r="D324" s="83" t="s">
        <v>10977</v>
      </c>
      <c r="E324" s="97" t="s">
        <v>10977</v>
      </c>
      <c r="F324" s="37"/>
      <c r="G324" s="83" t="s">
        <v>10977</v>
      </c>
      <c r="H324" s="41"/>
      <c r="I324" s="42"/>
    </row>
    <row r="325" spans="1:9" x14ac:dyDescent="0.25">
      <c r="A325" s="39"/>
      <c r="B325" s="136" t="s">
        <v>11714</v>
      </c>
      <c r="C325" s="35" t="s">
        <v>901</v>
      </c>
      <c r="D325" s="83" t="s">
        <v>10977</v>
      </c>
      <c r="E325" s="97" t="s">
        <v>10977</v>
      </c>
      <c r="F325" s="37"/>
      <c r="G325" s="83" t="s">
        <v>10978</v>
      </c>
      <c r="H325" s="41" t="s">
        <v>11030</v>
      </c>
      <c r="I325" s="42"/>
    </row>
    <row r="326" spans="1:9" x14ac:dyDescent="0.25">
      <c r="A326" s="39"/>
      <c r="B326" s="136" t="s">
        <v>11715</v>
      </c>
      <c r="C326" s="35" t="s">
        <v>1356</v>
      </c>
      <c r="D326" s="83" t="s">
        <v>10977</v>
      </c>
      <c r="E326" s="97" t="s">
        <v>10977</v>
      </c>
      <c r="F326" s="37"/>
      <c r="G326" s="83" t="s">
        <v>10977</v>
      </c>
      <c r="H326" s="41"/>
      <c r="I326" s="42"/>
    </row>
    <row r="327" spans="1:9" x14ac:dyDescent="0.25">
      <c r="A327" s="39"/>
      <c r="B327" s="136" t="s">
        <v>11716</v>
      </c>
      <c r="C327" s="35" t="s">
        <v>3513</v>
      </c>
      <c r="D327" s="83" t="s">
        <v>10977</v>
      </c>
      <c r="E327" s="97" t="s">
        <v>10977</v>
      </c>
      <c r="F327" s="37"/>
      <c r="G327" s="83" t="s">
        <v>10977</v>
      </c>
      <c r="H327" s="41"/>
      <c r="I327" s="42"/>
    </row>
    <row r="328" spans="1:9" x14ac:dyDescent="0.25">
      <c r="A328" s="39"/>
      <c r="B328" s="136" t="s">
        <v>11717</v>
      </c>
      <c r="C328" s="35" t="s">
        <v>2758</v>
      </c>
      <c r="D328" s="83" t="s">
        <v>10977</v>
      </c>
      <c r="E328" s="97" t="s">
        <v>10977</v>
      </c>
      <c r="F328" s="37"/>
      <c r="G328" s="93" t="s">
        <v>10978</v>
      </c>
      <c r="H328" s="44" t="s">
        <v>11031</v>
      </c>
      <c r="I328" s="42"/>
    </row>
    <row r="329" spans="1:9" x14ac:dyDescent="0.25">
      <c r="A329" s="39"/>
      <c r="B329" s="136" t="s">
        <v>11718</v>
      </c>
      <c r="C329" s="35" t="s">
        <v>3812</v>
      </c>
      <c r="D329" s="83" t="s">
        <v>10977</v>
      </c>
      <c r="E329" s="97" t="s">
        <v>10977</v>
      </c>
      <c r="F329" s="37"/>
      <c r="G329" s="83" t="s">
        <v>10977</v>
      </c>
      <c r="H329" s="41"/>
      <c r="I329" s="42"/>
    </row>
    <row r="330" spans="1:9" x14ac:dyDescent="0.25">
      <c r="A330" s="39"/>
      <c r="B330" s="136" t="s">
        <v>11719</v>
      </c>
      <c r="C330" s="35" t="s">
        <v>821</v>
      </c>
      <c r="D330" s="83" t="s">
        <v>10977</v>
      </c>
      <c r="E330" s="97" t="s">
        <v>10977</v>
      </c>
      <c r="F330" s="37"/>
      <c r="G330" s="83" t="s">
        <v>10978</v>
      </c>
      <c r="H330" s="41" t="s">
        <v>11032</v>
      </c>
      <c r="I330" s="42"/>
    </row>
    <row r="331" spans="1:9" x14ac:dyDescent="0.25">
      <c r="A331" s="39"/>
      <c r="B331" s="136" t="s">
        <v>11720</v>
      </c>
      <c r="C331" s="35" t="s">
        <v>2554</v>
      </c>
      <c r="D331" s="83" t="s">
        <v>10977</v>
      </c>
      <c r="E331" s="97" t="s">
        <v>10977</v>
      </c>
      <c r="F331" s="37"/>
      <c r="G331" s="83" t="s">
        <v>10977</v>
      </c>
      <c r="H331" s="41"/>
      <c r="I331" s="42"/>
    </row>
    <row r="332" spans="1:9" x14ac:dyDescent="0.25">
      <c r="A332" s="39"/>
      <c r="B332" s="136" t="s">
        <v>11721</v>
      </c>
      <c r="C332" s="35" t="s">
        <v>29</v>
      </c>
      <c r="D332" s="83" t="s">
        <v>10977</v>
      </c>
      <c r="E332" s="97" t="s">
        <v>10977</v>
      </c>
      <c r="F332" s="37"/>
      <c r="G332" s="83" t="s">
        <v>10977</v>
      </c>
      <c r="H332" s="41"/>
      <c r="I332" s="42"/>
    </row>
    <row r="333" spans="1:9" x14ac:dyDescent="0.25">
      <c r="A333" s="39"/>
      <c r="B333" s="136" t="s">
        <v>11722</v>
      </c>
      <c r="C333" s="35" t="s">
        <v>3812</v>
      </c>
      <c r="D333" s="83" t="s">
        <v>10977</v>
      </c>
      <c r="E333" s="97" t="s">
        <v>10977</v>
      </c>
      <c r="F333" s="37"/>
      <c r="G333" s="83" t="s">
        <v>10977</v>
      </c>
      <c r="H333" s="41"/>
      <c r="I333" s="42"/>
    </row>
    <row r="334" spans="1:9" x14ac:dyDescent="0.25">
      <c r="A334" s="39"/>
      <c r="B334" s="136" t="s">
        <v>11723</v>
      </c>
      <c r="C334" s="35" t="s">
        <v>901</v>
      </c>
      <c r="D334" s="83" t="s">
        <v>10977</v>
      </c>
      <c r="E334" s="97" t="s">
        <v>10977</v>
      </c>
      <c r="F334" s="37"/>
      <c r="G334" s="83" t="s">
        <v>10977</v>
      </c>
      <c r="H334" s="41"/>
      <c r="I334" s="42"/>
    </row>
    <row r="335" spans="1:9" x14ac:dyDescent="0.25">
      <c r="A335" s="39"/>
      <c r="B335" s="136" t="s">
        <v>11724</v>
      </c>
      <c r="C335" s="35" t="s">
        <v>2758</v>
      </c>
      <c r="D335" s="83" t="s">
        <v>10977</v>
      </c>
      <c r="E335" s="97" t="s">
        <v>10977</v>
      </c>
      <c r="F335" s="37"/>
      <c r="G335" s="83" t="s">
        <v>10977</v>
      </c>
      <c r="H335" s="41"/>
      <c r="I335" s="42"/>
    </row>
    <row r="336" spans="1:9" x14ac:dyDescent="0.25">
      <c r="A336" s="39"/>
      <c r="B336" s="136" t="s">
        <v>11725</v>
      </c>
      <c r="C336" s="35" t="s">
        <v>3143</v>
      </c>
      <c r="D336" s="83" t="s">
        <v>10977</v>
      </c>
      <c r="E336" s="97" t="s">
        <v>10977</v>
      </c>
      <c r="F336" s="37"/>
      <c r="G336" s="83" t="s">
        <v>10977</v>
      </c>
      <c r="H336" s="41"/>
      <c r="I336" s="42"/>
    </row>
    <row r="337" spans="1:9" x14ac:dyDescent="0.25">
      <c r="A337" s="39"/>
      <c r="B337" s="136" t="s">
        <v>11726</v>
      </c>
      <c r="C337" s="35" t="s">
        <v>3143</v>
      </c>
      <c r="D337" s="83" t="s">
        <v>10977</v>
      </c>
      <c r="E337" s="97" t="s">
        <v>10977</v>
      </c>
      <c r="F337" s="37"/>
      <c r="G337" s="83" t="s">
        <v>10977</v>
      </c>
      <c r="H337" s="41"/>
      <c r="I337" s="42"/>
    </row>
    <row r="338" spans="1:9" x14ac:dyDescent="0.25">
      <c r="A338" s="39"/>
      <c r="B338" s="136" t="s">
        <v>11727</v>
      </c>
      <c r="C338" s="35" t="s">
        <v>1356</v>
      </c>
      <c r="D338" s="83" t="s">
        <v>10977</v>
      </c>
      <c r="E338" s="97" t="s">
        <v>10977</v>
      </c>
      <c r="F338" s="37"/>
      <c r="G338" s="83" t="s">
        <v>10977</v>
      </c>
      <c r="H338" s="41"/>
      <c r="I338" s="42"/>
    </row>
    <row r="339" spans="1:9" x14ac:dyDescent="0.25">
      <c r="A339" s="39"/>
      <c r="B339" s="136" t="s">
        <v>11728</v>
      </c>
      <c r="C339" s="35" t="s">
        <v>3812</v>
      </c>
      <c r="D339" s="83" t="s">
        <v>10977</v>
      </c>
      <c r="E339" s="97" t="s">
        <v>10977</v>
      </c>
      <c r="F339" s="37"/>
      <c r="G339" s="83" t="s">
        <v>10977</v>
      </c>
      <c r="H339" s="41"/>
      <c r="I339" s="42"/>
    </row>
    <row r="340" spans="1:9" x14ac:dyDescent="0.25">
      <c r="A340" s="39"/>
      <c r="B340" s="136" t="s">
        <v>11729</v>
      </c>
      <c r="C340" s="35" t="s">
        <v>3812</v>
      </c>
      <c r="D340" s="83" t="s">
        <v>10977</v>
      </c>
      <c r="E340" s="97" t="s">
        <v>10977</v>
      </c>
      <c r="F340" s="37"/>
      <c r="G340" s="83" t="s">
        <v>10977</v>
      </c>
      <c r="H340" s="41"/>
      <c r="I340" s="42"/>
    </row>
    <row r="341" spans="1:9" x14ac:dyDescent="0.25">
      <c r="A341" s="39"/>
      <c r="B341" s="136" t="s">
        <v>11730</v>
      </c>
      <c r="C341" s="35" t="s">
        <v>4626</v>
      </c>
      <c r="D341" s="83" t="s">
        <v>10977</v>
      </c>
      <c r="E341" s="97" t="s">
        <v>10977</v>
      </c>
      <c r="F341" s="37"/>
      <c r="G341" s="83" t="s">
        <v>10977</v>
      </c>
      <c r="H341" s="41"/>
      <c r="I341" s="42"/>
    </row>
    <row r="342" spans="1:9" x14ac:dyDescent="0.25">
      <c r="A342" s="39"/>
      <c r="B342" s="136" t="s">
        <v>11731</v>
      </c>
      <c r="C342" s="35" t="s">
        <v>4626</v>
      </c>
      <c r="D342" s="83" t="s">
        <v>10977</v>
      </c>
      <c r="E342" s="97" t="s">
        <v>10977</v>
      </c>
      <c r="F342" s="37"/>
      <c r="G342" s="83" t="s">
        <v>10977</v>
      </c>
      <c r="H342" s="41"/>
      <c r="I342" s="42"/>
    </row>
    <row r="343" spans="1:9" x14ac:dyDescent="0.25">
      <c r="A343" s="39"/>
      <c r="B343" s="136" t="s">
        <v>11732</v>
      </c>
      <c r="C343" s="35" t="s">
        <v>4626</v>
      </c>
      <c r="D343" s="83" t="s">
        <v>10977</v>
      </c>
      <c r="E343" s="97" t="s">
        <v>10977</v>
      </c>
      <c r="F343" s="37"/>
      <c r="G343" s="83" t="s">
        <v>10977</v>
      </c>
      <c r="H343" s="41"/>
      <c r="I343" s="42"/>
    </row>
    <row r="344" spans="1:9" x14ac:dyDescent="0.25">
      <c r="A344" s="39"/>
      <c r="B344" s="136" t="s">
        <v>11733</v>
      </c>
      <c r="C344" s="35" t="s">
        <v>1142</v>
      </c>
      <c r="D344" s="83" t="s">
        <v>10977</v>
      </c>
      <c r="E344" s="97" t="s">
        <v>10977</v>
      </c>
      <c r="F344" s="37"/>
      <c r="G344" s="83" t="s">
        <v>10977</v>
      </c>
      <c r="H344" s="41"/>
      <c r="I344" s="42"/>
    </row>
    <row r="345" spans="1:9" x14ac:dyDescent="0.25">
      <c r="A345" s="39"/>
      <c r="B345" s="136" t="s">
        <v>11734</v>
      </c>
      <c r="C345" s="35" t="s">
        <v>2554</v>
      </c>
      <c r="D345" s="83" t="s">
        <v>10977</v>
      </c>
      <c r="E345" s="97" t="s">
        <v>10977</v>
      </c>
      <c r="F345" s="37"/>
      <c r="G345" s="83" t="s">
        <v>10977</v>
      </c>
      <c r="H345" s="41"/>
      <c r="I345" s="42"/>
    </row>
    <row r="346" spans="1:9" x14ac:dyDescent="0.25">
      <c r="A346" s="39"/>
      <c r="B346" s="136" t="s">
        <v>11735</v>
      </c>
      <c r="C346" s="35" t="s">
        <v>2926</v>
      </c>
      <c r="D346" s="83" t="s">
        <v>10977</v>
      </c>
      <c r="E346" s="97" t="s">
        <v>10977</v>
      </c>
      <c r="F346" s="37"/>
      <c r="G346" s="83" t="s">
        <v>10977</v>
      </c>
      <c r="H346" s="41"/>
      <c r="I346" s="42"/>
    </row>
    <row r="347" spans="1:9" x14ac:dyDescent="0.25">
      <c r="A347" s="39"/>
      <c r="B347" s="136" t="s">
        <v>11736</v>
      </c>
      <c r="C347" s="35" t="s">
        <v>29</v>
      </c>
      <c r="D347" s="83" t="s">
        <v>10977</v>
      </c>
      <c r="E347" s="97" t="s">
        <v>10977</v>
      </c>
      <c r="F347" s="37"/>
      <c r="G347" s="83" t="s">
        <v>10977</v>
      </c>
      <c r="H347" s="41"/>
      <c r="I347" s="42"/>
    </row>
    <row r="348" spans="1:9" x14ac:dyDescent="0.25">
      <c r="A348" s="39"/>
      <c r="B348" s="136" t="s">
        <v>11737</v>
      </c>
      <c r="C348" s="35" t="s">
        <v>2926</v>
      </c>
      <c r="D348" s="83" t="s">
        <v>10977</v>
      </c>
      <c r="E348" s="97" t="s">
        <v>10977</v>
      </c>
      <c r="F348" s="37"/>
      <c r="G348" s="83" t="s">
        <v>10977</v>
      </c>
      <c r="H348" s="41"/>
      <c r="I348" s="42"/>
    </row>
    <row r="349" spans="1:9" x14ac:dyDescent="0.25">
      <c r="A349" s="39"/>
      <c r="B349" s="136" t="s">
        <v>11738</v>
      </c>
      <c r="C349" s="35" t="s">
        <v>2758</v>
      </c>
      <c r="D349" s="83" t="s">
        <v>10977</v>
      </c>
      <c r="E349" s="97" t="s">
        <v>10977</v>
      </c>
      <c r="F349" s="37"/>
      <c r="G349" s="83" t="s">
        <v>10977</v>
      </c>
      <c r="H349" s="41"/>
      <c r="I349" s="42"/>
    </row>
    <row r="350" spans="1:9" x14ac:dyDescent="0.25">
      <c r="A350" s="39"/>
      <c r="B350" s="136" t="s">
        <v>11739</v>
      </c>
      <c r="C350" s="35" t="s">
        <v>2554</v>
      </c>
      <c r="D350" s="83" t="s">
        <v>10977</v>
      </c>
      <c r="E350" s="97" t="s">
        <v>10977</v>
      </c>
      <c r="F350" s="37"/>
      <c r="G350" s="83" t="s">
        <v>10977</v>
      </c>
      <c r="H350" s="41"/>
      <c r="I350" s="42"/>
    </row>
    <row r="351" spans="1:9" x14ac:dyDescent="0.25">
      <c r="A351" s="39"/>
      <c r="B351" s="136" t="s">
        <v>11740</v>
      </c>
      <c r="C351" s="35" t="s">
        <v>901</v>
      </c>
      <c r="D351" s="83" t="s">
        <v>10977</v>
      </c>
      <c r="E351" s="97" t="s">
        <v>10977</v>
      </c>
      <c r="F351" s="37"/>
      <c r="G351" s="83" t="s">
        <v>10977</v>
      </c>
      <c r="H351" s="41"/>
      <c r="I351" s="42"/>
    </row>
    <row r="352" spans="1:9" x14ac:dyDescent="0.25">
      <c r="A352" s="39"/>
      <c r="B352" s="136" t="s">
        <v>11741</v>
      </c>
      <c r="C352" s="35" t="s">
        <v>215</v>
      </c>
      <c r="D352" s="83" t="s">
        <v>10977</v>
      </c>
      <c r="E352" s="97" t="s">
        <v>10977</v>
      </c>
      <c r="F352" s="37"/>
      <c r="G352" s="83" t="s">
        <v>10977</v>
      </c>
      <c r="H352" s="41"/>
      <c r="I352" s="42"/>
    </row>
    <row r="353" spans="1:9" x14ac:dyDescent="0.25">
      <c r="A353" s="39"/>
      <c r="B353" s="136" t="s">
        <v>11742</v>
      </c>
      <c r="C353" s="35" t="s">
        <v>2758</v>
      </c>
      <c r="D353" s="83" t="s">
        <v>10977</v>
      </c>
      <c r="E353" s="97" t="s">
        <v>10977</v>
      </c>
      <c r="F353" s="37"/>
      <c r="G353" s="83" t="s">
        <v>10977</v>
      </c>
      <c r="H353" s="41"/>
      <c r="I353" s="42"/>
    </row>
    <row r="354" spans="1:9" x14ac:dyDescent="0.25">
      <c r="A354" s="39"/>
      <c r="B354" s="136" t="s">
        <v>11743</v>
      </c>
      <c r="C354" s="35" t="s">
        <v>215</v>
      </c>
      <c r="D354" s="83" t="s">
        <v>10977</v>
      </c>
      <c r="E354" s="97" t="s">
        <v>10977</v>
      </c>
      <c r="F354" s="37"/>
      <c r="G354" s="83" t="s">
        <v>10977</v>
      </c>
      <c r="H354" s="41"/>
      <c r="I354" s="42"/>
    </row>
    <row r="355" spans="1:9" x14ac:dyDescent="0.25">
      <c r="A355" s="39"/>
      <c r="B355" s="136" t="s">
        <v>11744</v>
      </c>
      <c r="C355" s="35" t="s">
        <v>2197</v>
      </c>
      <c r="D355" s="83" t="s">
        <v>10977</v>
      </c>
      <c r="E355" s="97" t="s">
        <v>10977</v>
      </c>
      <c r="F355" s="37"/>
      <c r="G355" s="83" t="s">
        <v>10977</v>
      </c>
      <c r="H355" s="41"/>
      <c r="I355" s="42"/>
    </row>
    <row r="356" spans="1:9" x14ac:dyDescent="0.25">
      <c r="A356" s="39"/>
      <c r="B356" s="136" t="s">
        <v>11745</v>
      </c>
      <c r="C356" s="35" t="s">
        <v>3812</v>
      </c>
      <c r="D356" s="83" t="s">
        <v>10977</v>
      </c>
      <c r="E356" s="97" t="s">
        <v>10977</v>
      </c>
      <c r="F356" s="37"/>
      <c r="G356" s="83" t="s">
        <v>10977</v>
      </c>
      <c r="H356" s="41"/>
      <c r="I356" s="42"/>
    </row>
    <row r="357" spans="1:9" x14ac:dyDescent="0.25">
      <c r="A357" s="39"/>
      <c r="B357" s="136" t="s">
        <v>11746</v>
      </c>
      <c r="C357" s="35" t="s">
        <v>2758</v>
      </c>
      <c r="D357" s="83" t="s">
        <v>10977</v>
      </c>
      <c r="E357" s="97" t="s">
        <v>10977</v>
      </c>
      <c r="F357" s="37"/>
      <c r="G357" s="83" t="s">
        <v>10977</v>
      </c>
      <c r="H357" s="41"/>
      <c r="I357" s="42"/>
    </row>
    <row r="358" spans="1:9" x14ac:dyDescent="0.25">
      <c r="A358" s="39"/>
      <c r="B358" s="136" t="s">
        <v>11747</v>
      </c>
      <c r="C358" s="35" t="s">
        <v>3143</v>
      </c>
      <c r="D358" s="83" t="s">
        <v>10977</v>
      </c>
      <c r="E358" s="97" t="s">
        <v>10977</v>
      </c>
      <c r="F358" s="37"/>
      <c r="G358" s="83" t="s">
        <v>10977</v>
      </c>
      <c r="H358" s="41"/>
      <c r="I358" s="42"/>
    </row>
    <row r="359" spans="1:9" x14ac:dyDescent="0.25">
      <c r="A359" s="39"/>
      <c r="B359" s="136" t="s">
        <v>11748</v>
      </c>
      <c r="C359" s="35" t="s">
        <v>3812</v>
      </c>
      <c r="D359" s="83" t="s">
        <v>10977</v>
      </c>
      <c r="E359" s="97" t="s">
        <v>10977</v>
      </c>
      <c r="F359" s="37"/>
      <c r="G359" s="93" t="s">
        <v>10978</v>
      </c>
      <c r="H359" s="44" t="s">
        <v>11033</v>
      </c>
      <c r="I359" s="42"/>
    </row>
    <row r="360" spans="1:9" x14ac:dyDescent="0.25">
      <c r="A360" s="39"/>
      <c r="B360" s="136" t="s">
        <v>11749</v>
      </c>
      <c r="C360" s="35" t="s">
        <v>3143</v>
      </c>
      <c r="D360" s="83" t="s">
        <v>10977</v>
      </c>
      <c r="E360" s="97" t="s">
        <v>10977</v>
      </c>
      <c r="F360" s="37"/>
      <c r="G360" s="83" t="s">
        <v>10977</v>
      </c>
      <c r="H360" s="41"/>
      <c r="I360" s="42"/>
    </row>
    <row r="361" spans="1:9" x14ac:dyDescent="0.25">
      <c r="A361" s="39"/>
      <c r="B361" s="136" t="s">
        <v>11750</v>
      </c>
      <c r="C361" s="35" t="s">
        <v>4289</v>
      </c>
      <c r="D361" s="83" t="s">
        <v>10977</v>
      </c>
      <c r="E361" s="97" t="s">
        <v>10977</v>
      </c>
      <c r="F361" s="37"/>
      <c r="G361" s="83" t="s">
        <v>10977</v>
      </c>
      <c r="H361" s="41"/>
      <c r="I361" s="42"/>
    </row>
    <row r="362" spans="1:9" x14ac:dyDescent="0.25">
      <c r="A362" s="39"/>
      <c r="B362" s="136" t="s">
        <v>11751</v>
      </c>
      <c r="C362" s="35" t="s">
        <v>3513</v>
      </c>
      <c r="D362" s="83" t="s">
        <v>10977</v>
      </c>
      <c r="E362" s="97" t="s">
        <v>10977</v>
      </c>
      <c r="F362" s="37"/>
      <c r="G362" s="83" t="s">
        <v>10977</v>
      </c>
      <c r="H362" s="41"/>
      <c r="I362" s="42"/>
    </row>
    <row r="363" spans="1:9" x14ac:dyDescent="0.25">
      <c r="A363" s="39"/>
      <c r="B363" s="136" t="s">
        <v>11752</v>
      </c>
      <c r="C363" s="35" t="s">
        <v>1356</v>
      </c>
      <c r="D363" s="83" t="s">
        <v>10977</v>
      </c>
      <c r="E363" s="97" t="s">
        <v>10977</v>
      </c>
      <c r="F363" s="37"/>
      <c r="G363" s="93" t="s">
        <v>10978</v>
      </c>
      <c r="H363" s="44" t="s">
        <v>11034</v>
      </c>
      <c r="I363" s="42"/>
    </row>
    <row r="364" spans="1:9" x14ac:dyDescent="0.25">
      <c r="A364" s="39"/>
      <c r="B364" s="136" t="s">
        <v>11753</v>
      </c>
      <c r="C364" s="35" t="s">
        <v>1356</v>
      </c>
      <c r="D364" s="83" t="s">
        <v>10977</v>
      </c>
      <c r="E364" s="97" t="s">
        <v>10977</v>
      </c>
      <c r="F364" s="37"/>
      <c r="G364" s="83" t="s">
        <v>10977</v>
      </c>
      <c r="H364" s="41"/>
      <c r="I364" s="42"/>
    </row>
    <row r="365" spans="1:9" x14ac:dyDescent="0.25">
      <c r="A365" s="39"/>
      <c r="B365" s="136" t="s">
        <v>11754</v>
      </c>
      <c r="C365" s="35" t="s">
        <v>1356</v>
      </c>
      <c r="D365" s="83" t="s">
        <v>10977</v>
      </c>
      <c r="E365" s="83" t="s">
        <v>10977</v>
      </c>
      <c r="F365" s="37"/>
      <c r="G365" s="83" t="s">
        <v>10977</v>
      </c>
      <c r="H365" s="41"/>
      <c r="I365" s="42"/>
    </row>
    <row r="366" spans="1:9" x14ac:dyDescent="0.25">
      <c r="A366" s="39" t="s">
        <v>10985</v>
      </c>
      <c r="B366" s="138" t="s">
        <v>11755</v>
      </c>
      <c r="C366" s="35" t="s">
        <v>29</v>
      </c>
      <c r="D366" s="93" t="s">
        <v>10978</v>
      </c>
      <c r="E366" s="97"/>
      <c r="F366" s="37" t="s">
        <v>11035</v>
      </c>
      <c r="G366" s="83" t="s">
        <v>10978</v>
      </c>
      <c r="H366" s="51"/>
      <c r="I366" s="42"/>
    </row>
    <row r="367" spans="1:9" x14ac:dyDescent="0.25">
      <c r="A367" s="39"/>
      <c r="B367" s="136" t="s">
        <v>11756</v>
      </c>
      <c r="C367" s="35" t="s">
        <v>3812</v>
      </c>
      <c r="D367" s="83" t="s">
        <v>10977</v>
      </c>
      <c r="E367" s="97" t="s">
        <v>10977</v>
      </c>
      <c r="F367" s="37"/>
      <c r="G367" s="83" t="s">
        <v>10978</v>
      </c>
      <c r="H367" s="44" t="s">
        <v>11036</v>
      </c>
      <c r="I367" s="42"/>
    </row>
    <row r="368" spans="1:9" x14ac:dyDescent="0.25">
      <c r="A368" s="39"/>
      <c r="B368" s="136" t="s">
        <v>11757</v>
      </c>
      <c r="C368" s="35" t="s">
        <v>3143</v>
      </c>
      <c r="D368" s="83" t="s">
        <v>10977</v>
      </c>
      <c r="E368" s="97" t="s">
        <v>10977</v>
      </c>
      <c r="F368" s="37"/>
      <c r="G368" s="83" t="s">
        <v>10977</v>
      </c>
      <c r="H368" s="41"/>
      <c r="I368" s="42"/>
    </row>
    <row r="369" spans="1:9" x14ac:dyDescent="0.25">
      <c r="A369" s="39"/>
      <c r="B369" s="136" t="s">
        <v>11758</v>
      </c>
      <c r="C369" s="35" t="s">
        <v>2554</v>
      </c>
      <c r="D369" s="83" t="s">
        <v>10977</v>
      </c>
      <c r="E369" s="97" t="s">
        <v>10977</v>
      </c>
      <c r="F369" s="37"/>
      <c r="G369" s="83" t="s">
        <v>10977</v>
      </c>
      <c r="H369" s="41"/>
      <c r="I369" s="42"/>
    </row>
    <row r="370" spans="1:9" x14ac:dyDescent="0.25">
      <c r="A370" s="39"/>
      <c r="B370" s="136" t="s">
        <v>11759</v>
      </c>
      <c r="C370" s="35" t="s">
        <v>3143</v>
      </c>
      <c r="D370" s="83" t="s">
        <v>10977</v>
      </c>
      <c r="E370" s="97" t="s">
        <v>10977</v>
      </c>
      <c r="F370" s="37"/>
      <c r="G370" s="83" t="s">
        <v>10977</v>
      </c>
      <c r="H370" s="41"/>
      <c r="I370" s="42"/>
    </row>
    <row r="371" spans="1:9" x14ac:dyDescent="0.25">
      <c r="A371" s="39"/>
      <c r="B371" s="136" t="s">
        <v>11760</v>
      </c>
      <c r="C371" s="35" t="s">
        <v>2274</v>
      </c>
      <c r="D371" s="83" t="s">
        <v>10977</v>
      </c>
      <c r="E371" s="97" t="s">
        <v>10977</v>
      </c>
      <c r="F371" s="37"/>
      <c r="G371" s="83" t="s">
        <v>10977</v>
      </c>
      <c r="H371" s="41"/>
      <c r="I371" s="42"/>
    </row>
    <row r="372" spans="1:9" x14ac:dyDescent="0.25">
      <c r="A372" s="39"/>
      <c r="B372" s="136" t="s">
        <v>11761</v>
      </c>
      <c r="C372" s="35" t="s">
        <v>4626</v>
      </c>
      <c r="D372" s="83" t="s">
        <v>10977</v>
      </c>
      <c r="E372" s="97" t="s">
        <v>10977</v>
      </c>
      <c r="F372" s="37"/>
      <c r="G372" s="93" t="s">
        <v>10978</v>
      </c>
      <c r="H372" s="44" t="s">
        <v>11037</v>
      </c>
      <c r="I372" s="42"/>
    </row>
    <row r="373" spans="1:9" x14ac:dyDescent="0.25">
      <c r="A373" s="39"/>
      <c r="B373" s="136" t="s">
        <v>11762</v>
      </c>
      <c r="C373" s="35" t="s">
        <v>901</v>
      </c>
      <c r="D373" s="83" t="s">
        <v>10977</v>
      </c>
      <c r="E373" s="97" t="s">
        <v>10977</v>
      </c>
      <c r="F373" s="37"/>
      <c r="G373" s="83" t="s">
        <v>10977</v>
      </c>
      <c r="H373" s="41"/>
      <c r="I373" s="42"/>
    </row>
    <row r="374" spans="1:9" x14ac:dyDescent="0.25">
      <c r="A374" s="39"/>
      <c r="B374" s="136" t="s">
        <v>11763</v>
      </c>
      <c r="C374" s="35" t="s">
        <v>29</v>
      </c>
      <c r="D374" s="83" t="s">
        <v>10977</v>
      </c>
      <c r="E374" s="97" t="s">
        <v>10977</v>
      </c>
      <c r="F374" s="37"/>
      <c r="G374" s="83" t="s">
        <v>10977</v>
      </c>
      <c r="H374" s="41"/>
      <c r="I374" s="42"/>
    </row>
    <row r="375" spans="1:9" x14ac:dyDescent="0.25">
      <c r="A375" s="39"/>
      <c r="B375" s="136" t="s">
        <v>11764</v>
      </c>
      <c r="C375" s="35" t="s">
        <v>4289</v>
      </c>
      <c r="D375" s="83" t="s">
        <v>10977</v>
      </c>
      <c r="E375" s="97" t="s">
        <v>10977</v>
      </c>
      <c r="F375" s="37"/>
      <c r="G375" s="83" t="s">
        <v>10977</v>
      </c>
      <c r="H375" s="41"/>
      <c r="I375" s="42"/>
    </row>
    <row r="376" spans="1:9" x14ac:dyDescent="0.25">
      <c r="A376" s="39"/>
      <c r="B376" s="136" t="s">
        <v>11765</v>
      </c>
      <c r="C376" s="35" t="s">
        <v>901</v>
      </c>
      <c r="D376" s="83" t="s">
        <v>10977</v>
      </c>
      <c r="E376" s="97" t="s">
        <v>10977</v>
      </c>
      <c r="F376" s="37"/>
      <c r="G376" s="83" t="s">
        <v>10977</v>
      </c>
      <c r="H376" s="41"/>
      <c r="I376" s="42"/>
    </row>
    <row r="377" spans="1:9" x14ac:dyDescent="0.25">
      <c r="A377" s="39"/>
      <c r="B377" s="136" t="s">
        <v>11766</v>
      </c>
      <c r="C377" s="35" t="s">
        <v>3812</v>
      </c>
      <c r="D377" s="83" t="s">
        <v>10977</v>
      </c>
      <c r="E377" s="97" t="s">
        <v>10977</v>
      </c>
      <c r="F377" s="37"/>
      <c r="G377" s="93" t="s">
        <v>10978</v>
      </c>
      <c r="H377" s="44" t="s">
        <v>11038</v>
      </c>
      <c r="I377" s="42"/>
    </row>
    <row r="378" spans="1:9" x14ac:dyDescent="0.25">
      <c r="A378" s="39"/>
      <c r="B378" s="136" t="s">
        <v>11767</v>
      </c>
      <c r="C378" s="35" t="s">
        <v>3143</v>
      </c>
      <c r="D378" s="83" t="s">
        <v>10977</v>
      </c>
      <c r="E378" s="97" t="s">
        <v>10977</v>
      </c>
      <c r="F378" s="37"/>
      <c r="G378" s="83" t="s">
        <v>10977</v>
      </c>
      <c r="H378" s="41"/>
      <c r="I378" s="42"/>
    </row>
    <row r="379" spans="1:9" x14ac:dyDescent="0.25">
      <c r="A379" s="39"/>
      <c r="B379" s="136" t="s">
        <v>11768</v>
      </c>
      <c r="C379" s="35" t="s">
        <v>3143</v>
      </c>
      <c r="D379" s="83" t="s">
        <v>10977</v>
      </c>
      <c r="E379" s="97" t="s">
        <v>10977</v>
      </c>
      <c r="F379" s="37"/>
      <c r="G379" s="83" t="s">
        <v>10977</v>
      </c>
      <c r="H379" s="41"/>
      <c r="I379" s="42"/>
    </row>
    <row r="380" spans="1:9" x14ac:dyDescent="0.25">
      <c r="A380" s="39"/>
      <c r="B380" s="136" t="s">
        <v>6336</v>
      </c>
      <c r="C380" s="35" t="s">
        <v>1356</v>
      </c>
      <c r="D380" s="93" t="s">
        <v>10977</v>
      </c>
      <c r="E380" s="97" t="s">
        <v>10977</v>
      </c>
      <c r="F380" s="37"/>
      <c r="G380" s="93" t="s">
        <v>10977</v>
      </c>
      <c r="H380" s="41"/>
      <c r="I380" s="42"/>
    </row>
    <row r="381" spans="1:9" x14ac:dyDescent="0.25">
      <c r="A381" s="39"/>
      <c r="B381" s="136" t="s">
        <v>11769</v>
      </c>
      <c r="C381" s="35" t="s">
        <v>215</v>
      </c>
      <c r="D381" s="83" t="s">
        <v>10977</v>
      </c>
      <c r="E381" s="97" t="s">
        <v>10977</v>
      </c>
      <c r="F381" s="37"/>
      <c r="G381" s="83" t="s">
        <v>10977</v>
      </c>
      <c r="H381" s="41"/>
      <c r="I381" s="42"/>
    </row>
    <row r="382" spans="1:9" x14ac:dyDescent="0.25">
      <c r="A382" s="39"/>
      <c r="B382" s="136" t="s">
        <v>11770</v>
      </c>
      <c r="C382" s="35" t="s">
        <v>2197</v>
      </c>
      <c r="D382" s="83" t="s">
        <v>10977</v>
      </c>
      <c r="E382" s="97" t="s">
        <v>10977</v>
      </c>
      <c r="F382" s="37"/>
      <c r="G382" s="83" t="s">
        <v>10977</v>
      </c>
      <c r="H382" s="41"/>
      <c r="I382" s="42"/>
    </row>
    <row r="383" spans="1:9" x14ac:dyDescent="0.25">
      <c r="A383" s="39"/>
      <c r="B383" s="136" t="s">
        <v>11771</v>
      </c>
      <c r="C383" s="35" t="s">
        <v>3143</v>
      </c>
      <c r="D383" s="83" t="s">
        <v>10977</v>
      </c>
      <c r="E383" s="97" t="s">
        <v>10977</v>
      </c>
      <c r="F383" s="37"/>
      <c r="G383" s="83" t="s">
        <v>10977</v>
      </c>
      <c r="H383" s="41"/>
      <c r="I383" s="42"/>
    </row>
    <row r="384" spans="1:9" x14ac:dyDescent="0.25">
      <c r="A384" s="39"/>
      <c r="B384" s="136" t="s">
        <v>11772</v>
      </c>
      <c r="C384" s="35" t="s">
        <v>2926</v>
      </c>
      <c r="D384" s="83" t="s">
        <v>10977</v>
      </c>
      <c r="E384" s="97" t="s">
        <v>10977</v>
      </c>
      <c r="F384" s="37"/>
      <c r="G384" s="83" t="s">
        <v>10977</v>
      </c>
      <c r="H384" s="41"/>
      <c r="I384" s="42"/>
    </row>
    <row r="385" spans="1:9" x14ac:dyDescent="0.25">
      <c r="A385" s="39"/>
      <c r="B385" s="136" t="s">
        <v>11773</v>
      </c>
      <c r="C385" s="35" t="s">
        <v>3143</v>
      </c>
      <c r="D385" s="83" t="s">
        <v>10977</v>
      </c>
      <c r="E385" s="97" t="s">
        <v>10977</v>
      </c>
      <c r="F385" s="37"/>
      <c r="G385" s="95" t="s">
        <v>10978</v>
      </c>
      <c r="H385" s="50" t="s">
        <v>11039</v>
      </c>
      <c r="I385" s="42"/>
    </row>
    <row r="386" spans="1:9" x14ac:dyDescent="0.25">
      <c r="A386" s="39"/>
      <c r="B386" s="136" t="s">
        <v>11774</v>
      </c>
      <c r="C386" s="35" t="s">
        <v>3747</v>
      </c>
      <c r="D386" s="83" t="s">
        <v>10977</v>
      </c>
      <c r="E386" s="97" t="s">
        <v>10977</v>
      </c>
      <c r="F386" s="37"/>
      <c r="G386" s="83" t="s">
        <v>10977</v>
      </c>
      <c r="H386" s="41"/>
      <c r="I386" s="42"/>
    </row>
    <row r="387" spans="1:9" x14ac:dyDescent="0.25">
      <c r="A387" s="39"/>
      <c r="B387" s="136" t="s">
        <v>11775</v>
      </c>
      <c r="C387" s="35" t="s">
        <v>2274</v>
      </c>
      <c r="D387" s="83" t="s">
        <v>10977</v>
      </c>
      <c r="E387" s="97" t="s">
        <v>10977</v>
      </c>
      <c r="F387" s="37"/>
      <c r="G387" s="83" t="s">
        <v>10978</v>
      </c>
      <c r="H387" s="44" t="s">
        <v>11040</v>
      </c>
      <c r="I387" s="42"/>
    </row>
    <row r="388" spans="1:9" x14ac:dyDescent="0.25">
      <c r="A388" s="39"/>
      <c r="B388" s="136" t="s">
        <v>11776</v>
      </c>
      <c r="C388" s="35" t="s">
        <v>3601</v>
      </c>
      <c r="D388" s="83" t="s">
        <v>10977</v>
      </c>
      <c r="E388" s="97" t="s">
        <v>10977</v>
      </c>
      <c r="F388" s="37"/>
      <c r="G388" s="83" t="s">
        <v>10977</v>
      </c>
      <c r="H388" s="41"/>
      <c r="I388" s="42"/>
    </row>
    <row r="389" spans="1:9" x14ac:dyDescent="0.25">
      <c r="A389" s="39"/>
      <c r="B389" s="136" t="s">
        <v>11777</v>
      </c>
      <c r="C389" s="35" t="s">
        <v>2274</v>
      </c>
      <c r="D389" s="83" t="s">
        <v>10977</v>
      </c>
      <c r="E389" s="97" t="s">
        <v>10977</v>
      </c>
      <c r="F389" s="37"/>
      <c r="G389" s="83" t="s">
        <v>10977</v>
      </c>
      <c r="H389" s="41"/>
      <c r="I389" s="42"/>
    </row>
    <row r="390" spans="1:9" x14ac:dyDescent="0.25">
      <c r="A390" s="39"/>
      <c r="B390" s="136" t="s">
        <v>11778</v>
      </c>
      <c r="C390" s="35" t="s">
        <v>1356</v>
      </c>
      <c r="D390" s="83" t="s">
        <v>10977</v>
      </c>
      <c r="E390" s="97" t="s">
        <v>10977</v>
      </c>
      <c r="F390" s="37"/>
      <c r="G390" s="93" t="s">
        <v>10978</v>
      </c>
      <c r="H390" s="44" t="s">
        <v>11041</v>
      </c>
      <c r="I390" s="42"/>
    </row>
    <row r="391" spans="1:9" x14ac:dyDescent="0.25">
      <c r="A391" s="39"/>
      <c r="B391" s="136" t="s">
        <v>11779</v>
      </c>
      <c r="C391" s="35" t="s">
        <v>901</v>
      </c>
      <c r="D391" s="83" t="s">
        <v>10977</v>
      </c>
      <c r="E391" s="97" t="s">
        <v>10977</v>
      </c>
      <c r="F391" s="37"/>
      <c r="G391" s="83" t="s">
        <v>10977</v>
      </c>
      <c r="H391" s="41"/>
      <c r="I391" s="42"/>
    </row>
    <row r="392" spans="1:9" x14ac:dyDescent="0.25">
      <c r="A392" s="39"/>
      <c r="B392" s="136" t="s">
        <v>11780</v>
      </c>
      <c r="C392" s="35" t="s">
        <v>3812</v>
      </c>
      <c r="D392" s="83" t="s">
        <v>10977</v>
      </c>
      <c r="E392" s="97" t="s">
        <v>10977</v>
      </c>
      <c r="F392" s="37"/>
      <c r="G392" s="83" t="s">
        <v>10977</v>
      </c>
      <c r="H392" s="41"/>
      <c r="I392" s="42"/>
    </row>
    <row r="393" spans="1:9" x14ac:dyDescent="0.25">
      <c r="A393" s="39"/>
      <c r="B393" s="136" t="s">
        <v>11781</v>
      </c>
      <c r="C393" s="35" t="s">
        <v>3513</v>
      </c>
      <c r="D393" s="83" t="s">
        <v>10977</v>
      </c>
      <c r="E393" s="97" t="s">
        <v>10977</v>
      </c>
      <c r="F393" s="37"/>
      <c r="G393" s="83" t="s">
        <v>10977</v>
      </c>
      <c r="H393" s="41"/>
      <c r="I393" s="42"/>
    </row>
    <row r="394" spans="1:9" x14ac:dyDescent="0.25">
      <c r="A394" s="39"/>
      <c r="B394" s="136" t="s">
        <v>11782</v>
      </c>
      <c r="C394" s="35" t="s">
        <v>1356</v>
      </c>
      <c r="D394" s="83" t="s">
        <v>10977</v>
      </c>
      <c r="E394" s="97" t="s">
        <v>10977</v>
      </c>
      <c r="F394" s="37"/>
      <c r="G394" s="83" t="s">
        <v>10977</v>
      </c>
      <c r="H394" s="41"/>
      <c r="I394" s="42"/>
    </row>
    <row r="395" spans="1:9" x14ac:dyDescent="0.25">
      <c r="A395" s="39"/>
      <c r="B395" s="136" t="s">
        <v>11783</v>
      </c>
      <c r="C395" s="35" t="s">
        <v>901</v>
      </c>
      <c r="D395" s="83" t="s">
        <v>10977</v>
      </c>
      <c r="E395" s="97" t="s">
        <v>10977</v>
      </c>
      <c r="F395" s="37"/>
      <c r="G395" s="83" t="s">
        <v>10977</v>
      </c>
      <c r="H395" s="41"/>
      <c r="I395" s="42"/>
    </row>
    <row r="396" spans="1:9" x14ac:dyDescent="0.25">
      <c r="A396" s="39"/>
      <c r="B396" s="136" t="s">
        <v>11784</v>
      </c>
      <c r="C396" s="35" t="s">
        <v>2758</v>
      </c>
      <c r="D396" s="83" t="s">
        <v>10977</v>
      </c>
      <c r="E396" s="83" t="s">
        <v>10977</v>
      </c>
      <c r="F396" s="37"/>
      <c r="G396" s="83" t="s">
        <v>10977</v>
      </c>
      <c r="H396" s="41"/>
      <c r="I396" s="42"/>
    </row>
    <row r="397" spans="1:9" x14ac:dyDescent="0.25">
      <c r="A397" s="39"/>
      <c r="B397" s="136" t="s">
        <v>11785</v>
      </c>
      <c r="C397" s="35" t="s">
        <v>29</v>
      </c>
      <c r="D397" s="83" t="s">
        <v>10977</v>
      </c>
      <c r="E397" s="97" t="s">
        <v>10977</v>
      </c>
      <c r="F397" s="37"/>
      <c r="G397" s="83" t="s">
        <v>10977</v>
      </c>
      <c r="H397" s="41"/>
      <c r="I397" s="42"/>
    </row>
    <row r="398" spans="1:9" x14ac:dyDescent="0.25">
      <c r="A398" s="39" t="s">
        <v>10985</v>
      </c>
      <c r="B398" s="138" t="s">
        <v>11786</v>
      </c>
      <c r="C398" s="35" t="s">
        <v>2274</v>
      </c>
      <c r="D398" s="93" t="s">
        <v>10977</v>
      </c>
      <c r="E398" s="97" t="s">
        <v>10978</v>
      </c>
      <c r="F398" s="37" t="s">
        <v>11042</v>
      </c>
      <c r="G398" s="83" t="s">
        <v>10978</v>
      </c>
      <c r="H398" s="41" t="s">
        <v>11042</v>
      </c>
      <c r="I398" s="42"/>
    </row>
    <row r="399" spans="1:9" x14ac:dyDescent="0.25">
      <c r="A399" s="39"/>
      <c r="B399" s="136" t="s">
        <v>11787</v>
      </c>
      <c r="C399" s="35" t="s">
        <v>1356</v>
      </c>
      <c r="D399" s="83" t="s">
        <v>10977</v>
      </c>
      <c r="E399" s="97" t="s">
        <v>10977</v>
      </c>
      <c r="F399" s="37"/>
      <c r="G399" s="83" t="s">
        <v>10977</v>
      </c>
      <c r="H399" s="41"/>
      <c r="I399" s="42"/>
    </row>
    <row r="400" spans="1:9" x14ac:dyDescent="0.25">
      <c r="A400" s="39"/>
      <c r="B400" s="136" t="s">
        <v>11788</v>
      </c>
      <c r="C400" s="35" t="s">
        <v>3812</v>
      </c>
      <c r="D400" s="83" t="s">
        <v>10977</v>
      </c>
      <c r="E400" s="97" t="s">
        <v>10977</v>
      </c>
      <c r="F400" s="37"/>
      <c r="G400" s="93" t="s">
        <v>10978</v>
      </c>
      <c r="H400" s="44" t="s">
        <v>11043</v>
      </c>
      <c r="I400" s="42"/>
    </row>
    <row r="401" spans="1:9" x14ac:dyDescent="0.25">
      <c r="A401" s="39"/>
      <c r="B401" s="136" t="s">
        <v>11789</v>
      </c>
      <c r="C401" s="35" t="s">
        <v>3812</v>
      </c>
      <c r="D401" s="83" t="s">
        <v>10977</v>
      </c>
      <c r="E401" s="97" t="s">
        <v>10977</v>
      </c>
      <c r="F401" s="37"/>
      <c r="G401" s="83" t="s">
        <v>10977</v>
      </c>
      <c r="H401" s="41"/>
      <c r="I401" s="42"/>
    </row>
    <row r="402" spans="1:9" x14ac:dyDescent="0.25">
      <c r="A402" s="39"/>
      <c r="B402" s="136" t="s">
        <v>11790</v>
      </c>
      <c r="C402" s="35" t="s">
        <v>4626</v>
      </c>
      <c r="D402" s="83" t="s">
        <v>10977</v>
      </c>
      <c r="E402" s="97" t="s">
        <v>10977</v>
      </c>
      <c r="F402" s="37"/>
      <c r="G402" s="83" t="s">
        <v>10977</v>
      </c>
      <c r="H402" s="41"/>
      <c r="I402" s="42"/>
    </row>
    <row r="403" spans="1:9" x14ac:dyDescent="0.25">
      <c r="A403" s="39"/>
      <c r="B403" s="136" t="s">
        <v>11791</v>
      </c>
      <c r="C403" s="35" t="s">
        <v>4626</v>
      </c>
      <c r="D403" s="83" t="s">
        <v>10977</v>
      </c>
      <c r="E403" s="97" t="s">
        <v>10977</v>
      </c>
      <c r="F403" s="37"/>
      <c r="G403" s="83" t="s">
        <v>10977</v>
      </c>
      <c r="H403" s="41"/>
      <c r="I403" s="42"/>
    </row>
    <row r="404" spans="1:9" x14ac:dyDescent="0.25">
      <c r="A404" s="39"/>
      <c r="B404" s="136" t="s">
        <v>11792</v>
      </c>
      <c r="C404" s="35" t="s">
        <v>3812</v>
      </c>
      <c r="D404" s="83" t="s">
        <v>10977</v>
      </c>
      <c r="E404" s="97" t="s">
        <v>10977</v>
      </c>
      <c r="F404" s="37"/>
      <c r="G404" s="83" t="s">
        <v>10977</v>
      </c>
      <c r="H404" s="41"/>
      <c r="I404" s="42"/>
    </row>
    <row r="405" spans="1:9" x14ac:dyDescent="0.25">
      <c r="A405" s="39"/>
      <c r="B405" s="136" t="s">
        <v>11793</v>
      </c>
      <c r="C405" s="35" t="s">
        <v>3812</v>
      </c>
      <c r="D405" s="83" t="s">
        <v>10977</v>
      </c>
      <c r="E405" s="97" t="s">
        <v>10977</v>
      </c>
      <c r="F405" s="37"/>
      <c r="G405" s="83" t="s">
        <v>10977</v>
      </c>
      <c r="H405" s="41"/>
      <c r="I405" s="42"/>
    </row>
    <row r="406" spans="1:9" x14ac:dyDescent="0.25">
      <c r="A406" s="39"/>
      <c r="B406" s="136" t="s">
        <v>11794</v>
      </c>
      <c r="C406" s="35" t="s">
        <v>2758</v>
      </c>
      <c r="D406" s="83" t="s">
        <v>10977</v>
      </c>
      <c r="E406" s="97" t="s">
        <v>10977</v>
      </c>
      <c r="F406" s="37"/>
      <c r="G406" s="83" t="s">
        <v>10977</v>
      </c>
      <c r="H406" s="41"/>
      <c r="I406" s="42"/>
    </row>
    <row r="407" spans="1:9" x14ac:dyDescent="0.25">
      <c r="A407" s="39"/>
      <c r="B407" s="136" t="s">
        <v>11795</v>
      </c>
      <c r="C407" s="35" t="s">
        <v>634</v>
      </c>
      <c r="D407" s="83" t="s">
        <v>10977</v>
      </c>
      <c r="E407" s="97" t="s">
        <v>10977</v>
      </c>
      <c r="F407" s="37"/>
      <c r="G407" s="83" t="s">
        <v>10977</v>
      </c>
      <c r="H407" s="41"/>
      <c r="I407" s="42"/>
    </row>
    <row r="408" spans="1:9" x14ac:dyDescent="0.25">
      <c r="A408" s="39"/>
      <c r="B408" s="136" t="s">
        <v>11796</v>
      </c>
      <c r="C408" s="35" t="s">
        <v>3812</v>
      </c>
      <c r="D408" s="83" t="s">
        <v>10977</v>
      </c>
      <c r="E408" s="97" t="s">
        <v>10977</v>
      </c>
      <c r="F408" s="37"/>
      <c r="G408" s="83" t="s">
        <v>10977</v>
      </c>
      <c r="H408" s="41"/>
      <c r="I408" s="42"/>
    </row>
    <row r="409" spans="1:9" x14ac:dyDescent="0.25">
      <c r="A409" s="39"/>
      <c r="B409" s="136" t="s">
        <v>11797</v>
      </c>
      <c r="C409" s="35" t="s">
        <v>4289</v>
      </c>
      <c r="D409" s="83" t="s">
        <v>10977</v>
      </c>
      <c r="E409" s="97" t="s">
        <v>10977</v>
      </c>
      <c r="F409" s="37"/>
      <c r="G409" s="83" t="s">
        <v>10977</v>
      </c>
      <c r="H409" s="41"/>
      <c r="I409" s="42"/>
    </row>
    <row r="410" spans="1:9" x14ac:dyDescent="0.25">
      <c r="A410" s="39"/>
      <c r="B410" s="136" t="s">
        <v>11798</v>
      </c>
      <c r="C410" s="35" t="s">
        <v>1356</v>
      </c>
      <c r="D410" s="83" t="s">
        <v>10977</v>
      </c>
      <c r="E410" s="97" t="s">
        <v>10977</v>
      </c>
      <c r="F410" s="37"/>
      <c r="G410" s="83" t="s">
        <v>10977</v>
      </c>
      <c r="H410" s="41"/>
      <c r="I410" s="42"/>
    </row>
    <row r="411" spans="1:9" x14ac:dyDescent="0.25">
      <c r="A411" s="39"/>
      <c r="B411" s="136" t="s">
        <v>11799</v>
      </c>
      <c r="C411" s="35" t="s">
        <v>3143</v>
      </c>
      <c r="D411" s="83" t="s">
        <v>10977</v>
      </c>
      <c r="E411" s="97" t="s">
        <v>10977</v>
      </c>
      <c r="F411" s="37"/>
      <c r="G411" s="83" t="s">
        <v>10977</v>
      </c>
      <c r="H411" s="41"/>
      <c r="I411" s="42"/>
    </row>
    <row r="412" spans="1:9" x14ac:dyDescent="0.25">
      <c r="A412" s="39"/>
      <c r="B412" s="136" t="s">
        <v>11800</v>
      </c>
      <c r="C412" s="35" t="s">
        <v>3513</v>
      </c>
      <c r="D412" s="83" t="s">
        <v>10977</v>
      </c>
      <c r="E412" s="97" t="s">
        <v>10977</v>
      </c>
      <c r="F412" s="37"/>
      <c r="G412" s="83" t="s">
        <v>10977</v>
      </c>
      <c r="H412" s="41"/>
      <c r="I412" s="42"/>
    </row>
    <row r="413" spans="1:9" x14ac:dyDescent="0.25">
      <c r="A413" s="39"/>
      <c r="B413" s="136" t="s">
        <v>11801</v>
      </c>
      <c r="C413" s="35" t="s">
        <v>1142</v>
      </c>
      <c r="D413" s="83" t="s">
        <v>10977</v>
      </c>
      <c r="E413" s="97" t="s">
        <v>10977</v>
      </c>
      <c r="F413" s="37"/>
      <c r="G413" s="83" t="s">
        <v>10977</v>
      </c>
      <c r="H413" s="41"/>
      <c r="I413" s="42"/>
    </row>
    <row r="414" spans="1:9" x14ac:dyDescent="0.25">
      <c r="A414" s="39"/>
      <c r="B414" s="136" t="s">
        <v>11802</v>
      </c>
      <c r="C414" s="35" t="s">
        <v>133</v>
      </c>
      <c r="D414" s="83" t="s">
        <v>10977</v>
      </c>
      <c r="E414" s="97" t="s">
        <v>10977</v>
      </c>
      <c r="F414" s="37"/>
      <c r="G414" s="83" t="s">
        <v>10977</v>
      </c>
      <c r="H414" s="41"/>
      <c r="I414" s="42"/>
    </row>
    <row r="415" spans="1:9" x14ac:dyDescent="0.25">
      <c r="A415" s="39"/>
      <c r="B415" s="136" t="s">
        <v>11803</v>
      </c>
      <c r="C415" s="35" t="s">
        <v>2413</v>
      </c>
      <c r="D415" s="83" t="s">
        <v>10977</v>
      </c>
      <c r="E415" s="97" t="s">
        <v>10977</v>
      </c>
      <c r="F415" s="37"/>
      <c r="G415" s="83" t="s">
        <v>10977</v>
      </c>
      <c r="H415" s="41"/>
      <c r="I415" s="42"/>
    </row>
    <row r="416" spans="1:9" x14ac:dyDescent="0.25">
      <c r="A416" s="39"/>
      <c r="B416" s="136" t="s">
        <v>11804</v>
      </c>
      <c r="C416" s="35" t="s">
        <v>3812</v>
      </c>
      <c r="D416" s="83" t="s">
        <v>10977</v>
      </c>
      <c r="E416" s="97" t="s">
        <v>10977</v>
      </c>
      <c r="F416" s="37"/>
      <c r="G416" s="93" t="s">
        <v>10978</v>
      </c>
      <c r="H416" s="44" t="s">
        <v>11044</v>
      </c>
      <c r="I416" s="42"/>
    </row>
    <row r="417" spans="1:9" x14ac:dyDescent="0.25">
      <c r="A417" s="39"/>
      <c r="B417" s="136" t="s">
        <v>11805</v>
      </c>
      <c r="C417" s="35" t="s">
        <v>3812</v>
      </c>
      <c r="D417" s="83" t="s">
        <v>10977</v>
      </c>
      <c r="E417" s="97" t="s">
        <v>10977</v>
      </c>
      <c r="F417" s="37"/>
      <c r="G417" s="83" t="s">
        <v>10977</v>
      </c>
      <c r="H417" s="41"/>
      <c r="I417" s="42"/>
    </row>
    <row r="418" spans="1:9" x14ac:dyDescent="0.25">
      <c r="A418" s="39"/>
      <c r="B418" s="136" t="s">
        <v>11806</v>
      </c>
      <c r="C418" s="35" t="s">
        <v>3812</v>
      </c>
      <c r="D418" s="83" t="s">
        <v>10977</v>
      </c>
      <c r="E418" s="83" t="s">
        <v>10977</v>
      </c>
      <c r="F418" s="37"/>
      <c r="G418" s="83" t="s">
        <v>10977</v>
      </c>
      <c r="H418" s="41"/>
      <c r="I418" s="42"/>
    </row>
    <row r="419" spans="1:9" x14ac:dyDescent="0.25">
      <c r="A419" s="39"/>
      <c r="B419" s="136" t="s">
        <v>11807</v>
      </c>
      <c r="C419" s="35" t="s">
        <v>1356</v>
      </c>
      <c r="D419" s="83" t="s">
        <v>10977</v>
      </c>
      <c r="E419" s="97" t="s">
        <v>10977</v>
      </c>
      <c r="F419" s="37"/>
      <c r="G419" s="83" t="s">
        <v>10977</v>
      </c>
      <c r="H419" s="41"/>
      <c r="I419" s="42"/>
    </row>
    <row r="420" spans="1:9" x14ac:dyDescent="0.25">
      <c r="A420" s="45" t="s">
        <v>10985</v>
      </c>
      <c r="B420" s="138" t="s">
        <v>11808</v>
      </c>
      <c r="C420" s="35" t="s">
        <v>3812</v>
      </c>
      <c r="D420" s="93" t="s">
        <v>10977</v>
      </c>
      <c r="E420" s="97" t="s">
        <v>10978</v>
      </c>
      <c r="F420" s="43" t="s">
        <v>11045</v>
      </c>
      <c r="G420" s="93" t="s">
        <v>10978</v>
      </c>
      <c r="H420" s="44" t="s">
        <v>11045</v>
      </c>
      <c r="I420" s="42"/>
    </row>
    <row r="421" spans="1:9" x14ac:dyDescent="0.25">
      <c r="A421" s="39"/>
      <c r="B421" s="136" t="s">
        <v>11809</v>
      </c>
      <c r="C421" s="35" t="s">
        <v>215</v>
      </c>
      <c r="D421" s="83" t="s">
        <v>10977</v>
      </c>
      <c r="E421" s="97" t="s">
        <v>10977</v>
      </c>
      <c r="F421" s="37"/>
      <c r="G421" s="83" t="s">
        <v>10977</v>
      </c>
      <c r="H421" s="41"/>
      <c r="I421" s="42"/>
    </row>
    <row r="422" spans="1:9" x14ac:dyDescent="0.25">
      <c r="A422" s="39"/>
      <c r="B422" s="136" t="s">
        <v>11810</v>
      </c>
      <c r="C422" s="35" t="s">
        <v>1356</v>
      </c>
      <c r="D422" s="83" t="s">
        <v>10977</v>
      </c>
      <c r="E422" s="97" t="s">
        <v>10977</v>
      </c>
      <c r="F422" s="37"/>
      <c r="G422" s="83" t="s">
        <v>10977</v>
      </c>
      <c r="H422" s="41"/>
      <c r="I422" s="42"/>
    </row>
    <row r="423" spans="1:9" x14ac:dyDescent="0.25">
      <c r="A423" s="39"/>
      <c r="B423" s="136" t="s">
        <v>11811</v>
      </c>
      <c r="C423" s="35" t="s">
        <v>634</v>
      </c>
      <c r="D423" s="83" t="s">
        <v>10977</v>
      </c>
      <c r="E423" s="97" t="s">
        <v>10977</v>
      </c>
      <c r="F423" s="37"/>
      <c r="G423" s="83" t="s">
        <v>10977</v>
      </c>
      <c r="H423" s="41"/>
      <c r="I423" s="42"/>
    </row>
    <row r="424" spans="1:9" x14ac:dyDescent="0.25">
      <c r="A424" s="39"/>
      <c r="B424" s="136" t="s">
        <v>11812</v>
      </c>
      <c r="C424" s="35" t="s">
        <v>2926</v>
      </c>
      <c r="D424" s="83" t="s">
        <v>10977</v>
      </c>
      <c r="E424" s="97" t="s">
        <v>10977</v>
      </c>
      <c r="F424" s="37"/>
      <c r="G424" s="83" t="s">
        <v>10977</v>
      </c>
      <c r="H424" s="41"/>
      <c r="I424" s="42"/>
    </row>
    <row r="425" spans="1:9" x14ac:dyDescent="0.25">
      <c r="A425" s="39"/>
      <c r="B425" s="136" t="s">
        <v>11813</v>
      </c>
      <c r="C425" s="35" t="s">
        <v>1356</v>
      </c>
      <c r="D425" s="83" t="s">
        <v>10977</v>
      </c>
      <c r="E425" s="97" t="s">
        <v>10977</v>
      </c>
      <c r="F425" s="37"/>
      <c r="G425" s="83" t="s">
        <v>10977</v>
      </c>
      <c r="H425" s="41"/>
      <c r="I425" s="42"/>
    </row>
    <row r="426" spans="1:9" x14ac:dyDescent="0.25">
      <c r="A426" s="39"/>
      <c r="B426" s="136" t="s">
        <v>11814</v>
      </c>
      <c r="C426" s="35" t="s">
        <v>4626</v>
      </c>
      <c r="D426" s="83" t="s">
        <v>10977</v>
      </c>
      <c r="E426" s="97" t="s">
        <v>10977</v>
      </c>
      <c r="F426" s="37"/>
      <c r="G426" s="83" t="s">
        <v>10977</v>
      </c>
      <c r="H426" s="41"/>
      <c r="I426" s="42"/>
    </row>
    <row r="427" spans="1:9" x14ac:dyDescent="0.25">
      <c r="A427" s="39"/>
      <c r="B427" s="136" t="s">
        <v>11815</v>
      </c>
      <c r="C427" s="35" t="s">
        <v>2758</v>
      </c>
      <c r="D427" s="83" t="s">
        <v>10977</v>
      </c>
      <c r="E427" s="97" t="s">
        <v>10977</v>
      </c>
      <c r="F427" s="37"/>
      <c r="G427" s="83" t="s">
        <v>10977</v>
      </c>
      <c r="H427" s="41"/>
      <c r="I427" s="42"/>
    </row>
    <row r="428" spans="1:9" x14ac:dyDescent="0.25">
      <c r="A428" s="39"/>
      <c r="B428" s="136" t="s">
        <v>11816</v>
      </c>
      <c r="C428" s="35" t="s">
        <v>1356</v>
      </c>
      <c r="D428" s="83" t="s">
        <v>10977</v>
      </c>
      <c r="E428" s="97" t="s">
        <v>10977</v>
      </c>
      <c r="F428" s="37"/>
      <c r="G428" s="83" t="s">
        <v>10977</v>
      </c>
      <c r="H428" s="41"/>
      <c r="I428" s="42"/>
    </row>
    <row r="429" spans="1:9" x14ac:dyDescent="0.25">
      <c r="A429" s="39"/>
      <c r="B429" s="136" t="s">
        <v>11817</v>
      </c>
      <c r="C429" s="35" t="s">
        <v>3812</v>
      </c>
      <c r="D429" s="83" t="s">
        <v>10977</v>
      </c>
      <c r="E429" s="97" t="s">
        <v>10977</v>
      </c>
      <c r="F429" s="37"/>
      <c r="G429" s="83" t="s">
        <v>10977</v>
      </c>
      <c r="H429" s="41"/>
      <c r="I429" s="42"/>
    </row>
    <row r="430" spans="1:9" x14ac:dyDescent="0.25">
      <c r="A430" s="39"/>
      <c r="B430" s="136" t="s">
        <v>11818</v>
      </c>
      <c r="C430" s="35" t="s">
        <v>4626</v>
      </c>
      <c r="D430" s="83" t="s">
        <v>10977</v>
      </c>
      <c r="E430" s="97" t="s">
        <v>10977</v>
      </c>
      <c r="F430" s="37"/>
      <c r="G430" s="83" t="s">
        <v>10977</v>
      </c>
      <c r="H430" s="41"/>
      <c r="I430" s="42"/>
    </row>
    <row r="431" spans="1:9" x14ac:dyDescent="0.25">
      <c r="A431" s="39"/>
      <c r="B431" s="136" t="s">
        <v>11819</v>
      </c>
      <c r="C431" s="35" t="s">
        <v>215</v>
      </c>
      <c r="D431" s="83" t="s">
        <v>10977</v>
      </c>
      <c r="E431" s="97" t="s">
        <v>10977</v>
      </c>
      <c r="F431" s="37"/>
      <c r="G431" s="83" t="s">
        <v>10977</v>
      </c>
      <c r="H431" s="41"/>
      <c r="I431" s="42"/>
    </row>
    <row r="432" spans="1:9" x14ac:dyDescent="0.25">
      <c r="A432" s="39"/>
      <c r="B432" s="136" t="s">
        <v>11820</v>
      </c>
      <c r="C432" s="35" t="s">
        <v>1356</v>
      </c>
      <c r="D432" s="83" t="s">
        <v>10977</v>
      </c>
      <c r="E432" s="97" t="s">
        <v>10977</v>
      </c>
      <c r="F432" s="37"/>
      <c r="G432" s="83" t="s">
        <v>10977</v>
      </c>
      <c r="H432" s="41"/>
      <c r="I432" s="42"/>
    </row>
    <row r="433" spans="1:9" x14ac:dyDescent="0.25">
      <c r="A433" s="39"/>
      <c r="B433" s="136" t="s">
        <v>11821</v>
      </c>
      <c r="C433" s="35" t="s">
        <v>1356</v>
      </c>
      <c r="D433" s="83" t="s">
        <v>10977</v>
      </c>
      <c r="E433" s="97" t="s">
        <v>10977</v>
      </c>
      <c r="F433" s="37"/>
      <c r="G433" s="83" t="s">
        <v>10977</v>
      </c>
      <c r="H433" s="41"/>
      <c r="I433" s="42"/>
    </row>
    <row r="434" spans="1:9" x14ac:dyDescent="0.25">
      <c r="A434" s="39"/>
      <c r="B434" s="136" t="s">
        <v>11822</v>
      </c>
      <c r="C434" s="35" t="s">
        <v>3513</v>
      </c>
      <c r="D434" s="83" t="s">
        <v>10977</v>
      </c>
      <c r="E434" s="97" t="s">
        <v>10977</v>
      </c>
      <c r="F434" s="37"/>
      <c r="G434" s="83" t="s">
        <v>10977</v>
      </c>
      <c r="H434" s="41"/>
      <c r="I434" s="42"/>
    </row>
    <row r="435" spans="1:9" x14ac:dyDescent="0.25">
      <c r="A435" s="39"/>
      <c r="B435" s="136" t="s">
        <v>11823</v>
      </c>
      <c r="C435" s="35" t="s">
        <v>133</v>
      </c>
      <c r="D435" s="83" t="s">
        <v>10977</v>
      </c>
      <c r="E435" s="97" t="s">
        <v>10977</v>
      </c>
      <c r="F435" s="37"/>
      <c r="G435" s="83" t="s">
        <v>10977</v>
      </c>
      <c r="H435" s="41"/>
      <c r="I435" s="42"/>
    </row>
    <row r="436" spans="1:9" x14ac:dyDescent="0.25">
      <c r="A436" s="39"/>
      <c r="B436" s="136" t="s">
        <v>11824</v>
      </c>
      <c r="C436" s="35" t="s">
        <v>3812</v>
      </c>
      <c r="D436" s="83" t="s">
        <v>10977</v>
      </c>
      <c r="E436" s="97" t="s">
        <v>10977</v>
      </c>
      <c r="F436" s="37"/>
      <c r="G436" s="83" t="s">
        <v>10978</v>
      </c>
      <c r="H436" s="41" t="s">
        <v>11046</v>
      </c>
      <c r="I436" s="42"/>
    </row>
    <row r="437" spans="1:9" x14ac:dyDescent="0.25">
      <c r="A437" s="39"/>
      <c r="B437" s="136" t="s">
        <v>11825</v>
      </c>
      <c r="C437" s="35" t="s">
        <v>1356</v>
      </c>
      <c r="D437" s="83" t="s">
        <v>10977</v>
      </c>
      <c r="E437" s="97" t="s">
        <v>10977</v>
      </c>
      <c r="F437" s="37"/>
      <c r="G437" s="83" t="s">
        <v>10977</v>
      </c>
      <c r="H437" s="41"/>
      <c r="I437" s="42"/>
    </row>
    <row r="438" spans="1:9" x14ac:dyDescent="0.25">
      <c r="A438" s="39"/>
      <c r="B438" s="136" t="s">
        <v>11826</v>
      </c>
      <c r="C438" s="35" t="s">
        <v>4626</v>
      </c>
      <c r="D438" s="83" t="s">
        <v>10977</v>
      </c>
      <c r="E438" s="97" t="s">
        <v>10977</v>
      </c>
      <c r="F438" s="37"/>
      <c r="G438" s="83" t="s">
        <v>10977</v>
      </c>
      <c r="H438" s="41"/>
      <c r="I438" s="42"/>
    </row>
    <row r="439" spans="1:9" x14ac:dyDescent="0.25">
      <c r="A439" s="39"/>
      <c r="B439" s="136" t="s">
        <v>11827</v>
      </c>
      <c r="C439" s="35" t="s">
        <v>3513</v>
      </c>
      <c r="D439" s="83" t="s">
        <v>10977</v>
      </c>
      <c r="E439" s="97" t="s">
        <v>10977</v>
      </c>
      <c r="F439" s="37"/>
      <c r="G439" s="83" t="s">
        <v>10977</v>
      </c>
      <c r="H439" s="41"/>
      <c r="I439" s="42"/>
    </row>
    <row r="440" spans="1:9" x14ac:dyDescent="0.25">
      <c r="A440" s="39"/>
      <c r="B440" s="136" t="s">
        <v>11828</v>
      </c>
      <c r="C440" s="35" t="s">
        <v>821</v>
      </c>
      <c r="D440" s="83" t="s">
        <v>10977</v>
      </c>
      <c r="E440" s="97" t="s">
        <v>10977</v>
      </c>
      <c r="F440" s="37"/>
      <c r="G440" s="83" t="s">
        <v>10977</v>
      </c>
      <c r="H440" s="41"/>
      <c r="I440" s="42"/>
    </row>
    <row r="441" spans="1:9" x14ac:dyDescent="0.25">
      <c r="A441" s="39"/>
      <c r="B441" s="136" t="s">
        <v>11829</v>
      </c>
      <c r="C441" s="35" t="s">
        <v>634</v>
      </c>
      <c r="D441" s="83" t="s">
        <v>10977</v>
      </c>
      <c r="E441" s="97" t="s">
        <v>10977</v>
      </c>
      <c r="F441" s="37"/>
      <c r="G441" s="83" t="s">
        <v>10977</v>
      </c>
      <c r="H441" s="41"/>
      <c r="I441" s="42"/>
    </row>
    <row r="442" spans="1:9" x14ac:dyDescent="0.25">
      <c r="A442" s="39"/>
      <c r="B442" s="136" t="s">
        <v>11830</v>
      </c>
      <c r="C442" s="35" t="s">
        <v>634</v>
      </c>
      <c r="D442" s="83" t="s">
        <v>10977</v>
      </c>
      <c r="E442" s="97" t="s">
        <v>10977</v>
      </c>
      <c r="F442" s="37"/>
      <c r="G442" s="83" t="s">
        <v>10977</v>
      </c>
      <c r="H442" s="41"/>
      <c r="I442" s="42"/>
    </row>
    <row r="443" spans="1:9" x14ac:dyDescent="0.25">
      <c r="A443" s="39"/>
      <c r="B443" s="136" t="s">
        <v>11831</v>
      </c>
      <c r="C443" s="35" t="s">
        <v>2274</v>
      </c>
      <c r="D443" s="83" t="s">
        <v>10977</v>
      </c>
      <c r="E443" s="97" t="s">
        <v>10977</v>
      </c>
      <c r="F443" s="37"/>
      <c r="G443" s="83" t="s">
        <v>10977</v>
      </c>
      <c r="H443" s="41"/>
      <c r="I443" s="42"/>
    </row>
    <row r="444" spans="1:9" x14ac:dyDescent="0.25">
      <c r="A444" s="39"/>
      <c r="B444" s="136" t="s">
        <v>11832</v>
      </c>
      <c r="C444" s="35" t="s">
        <v>3812</v>
      </c>
      <c r="D444" s="83" t="s">
        <v>10977</v>
      </c>
      <c r="E444" s="97" t="s">
        <v>10977</v>
      </c>
      <c r="F444" s="37"/>
      <c r="G444" s="83" t="s">
        <v>10977</v>
      </c>
      <c r="H444" s="41"/>
      <c r="I444" s="42"/>
    </row>
    <row r="445" spans="1:9" x14ac:dyDescent="0.25">
      <c r="A445" s="39"/>
      <c r="B445" s="136" t="s">
        <v>11833</v>
      </c>
      <c r="C445" s="35" t="s">
        <v>1356</v>
      </c>
      <c r="D445" s="83" t="s">
        <v>10977</v>
      </c>
      <c r="E445" s="97" t="s">
        <v>10977</v>
      </c>
      <c r="F445" s="37"/>
      <c r="G445" s="83" t="s">
        <v>10977</v>
      </c>
      <c r="H445" s="41"/>
      <c r="I445" s="42"/>
    </row>
    <row r="446" spans="1:9" x14ac:dyDescent="0.25">
      <c r="A446" s="39"/>
      <c r="B446" s="136" t="s">
        <v>11834</v>
      </c>
      <c r="C446" s="35" t="s">
        <v>1356</v>
      </c>
      <c r="D446" s="83" t="s">
        <v>10977</v>
      </c>
      <c r="E446" s="97" t="s">
        <v>10977</v>
      </c>
      <c r="F446" s="37"/>
      <c r="G446" s="83" t="s">
        <v>10977</v>
      </c>
      <c r="H446" s="41"/>
      <c r="I446" s="42"/>
    </row>
    <row r="447" spans="1:9" x14ac:dyDescent="0.25">
      <c r="A447" s="39"/>
      <c r="B447" s="136" t="s">
        <v>11835</v>
      </c>
      <c r="C447" s="35" t="s">
        <v>3513</v>
      </c>
      <c r="D447" s="83" t="s">
        <v>10977</v>
      </c>
      <c r="E447" s="97" t="s">
        <v>10977</v>
      </c>
      <c r="F447" s="37"/>
      <c r="G447" s="83" t="s">
        <v>10977</v>
      </c>
      <c r="H447" s="41"/>
      <c r="I447" s="42"/>
    </row>
    <row r="448" spans="1:9" x14ac:dyDescent="0.25">
      <c r="A448" s="39"/>
      <c r="B448" s="136" t="s">
        <v>11836</v>
      </c>
      <c r="C448" s="35" t="s">
        <v>1356</v>
      </c>
      <c r="D448" s="83" t="s">
        <v>10977</v>
      </c>
      <c r="E448" s="97" t="s">
        <v>10977</v>
      </c>
      <c r="F448" s="37"/>
      <c r="G448" s="83" t="s">
        <v>10978</v>
      </c>
      <c r="H448" s="41" t="s">
        <v>11047</v>
      </c>
      <c r="I448" s="42"/>
    </row>
    <row r="449" spans="1:9" x14ac:dyDescent="0.25">
      <c r="A449" s="39"/>
      <c r="B449" s="136" t="s">
        <v>11837</v>
      </c>
      <c r="C449" s="35" t="s">
        <v>1356</v>
      </c>
      <c r="D449" s="83" t="s">
        <v>10977</v>
      </c>
      <c r="E449" s="97" t="s">
        <v>10977</v>
      </c>
      <c r="F449" s="37"/>
      <c r="G449" s="83" t="s">
        <v>10977</v>
      </c>
      <c r="H449" s="41"/>
      <c r="I449" s="42"/>
    </row>
    <row r="450" spans="1:9" x14ac:dyDescent="0.25">
      <c r="A450" s="39"/>
      <c r="B450" s="136" t="s">
        <v>11838</v>
      </c>
      <c r="C450" s="35" t="s">
        <v>901</v>
      </c>
      <c r="D450" s="83" t="s">
        <v>10977</v>
      </c>
      <c r="E450" s="97" t="s">
        <v>10977</v>
      </c>
      <c r="F450" s="37"/>
      <c r="G450" s="83" t="s">
        <v>10978</v>
      </c>
      <c r="H450" s="44" t="s">
        <v>11048</v>
      </c>
      <c r="I450" s="42"/>
    </row>
    <row r="451" spans="1:9" x14ac:dyDescent="0.25">
      <c r="A451" s="39"/>
      <c r="B451" s="136" t="s">
        <v>11839</v>
      </c>
      <c r="C451" s="35" t="s">
        <v>2758</v>
      </c>
      <c r="D451" s="83" t="s">
        <v>10977</v>
      </c>
      <c r="E451" s="97" t="s">
        <v>10977</v>
      </c>
      <c r="F451" s="37"/>
      <c r="G451" s="83" t="s">
        <v>10977</v>
      </c>
      <c r="H451" s="41"/>
      <c r="I451" s="42"/>
    </row>
    <row r="452" spans="1:9" x14ac:dyDescent="0.25">
      <c r="A452" s="39"/>
      <c r="B452" s="136" t="s">
        <v>11840</v>
      </c>
      <c r="C452" s="35" t="s">
        <v>29</v>
      </c>
      <c r="D452" s="83" t="s">
        <v>10977</v>
      </c>
      <c r="E452" s="97" t="s">
        <v>10977</v>
      </c>
      <c r="F452" s="37"/>
      <c r="G452" s="83" t="s">
        <v>10977</v>
      </c>
      <c r="H452" s="41"/>
      <c r="I452" s="42"/>
    </row>
    <row r="453" spans="1:9" x14ac:dyDescent="0.25">
      <c r="A453" s="39"/>
      <c r="B453" s="136" t="s">
        <v>11841</v>
      </c>
      <c r="C453" s="35" t="s">
        <v>1142</v>
      </c>
      <c r="D453" s="83" t="s">
        <v>10977</v>
      </c>
      <c r="E453" s="97" t="s">
        <v>10977</v>
      </c>
      <c r="F453" s="37"/>
      <c r="G453" s="83" t="s">
        <v>10977</v>
      </c>
      <c r="H453" s="41"/>
      <c r="I453" s="42"/>
    </row>
    <row r="454" spans="1:9" x14ac:dyDescent="0.25">
      <c r="A454" s="39"/>
      <c r="B454" s="136" t="s">
        <v>11842</v>
      </c>
      <c r="C454" s="35" t="s">
        <v>2758</v>
      </c>
      <c r="D454" s="83" t="s">
        <v>10977</v>
      </c>
      <c r="E454" s="97" t="s">
        <v>10977</v>
      </c>
      <c r="F454" s="37"/>
      <c r="G454" s="83" t="s">
        <v>10977</v>
      </c>
      <c r="H454" s="41"/>
      <c r="I454" s="42"/>
    </row>
    <row r="455" spans="1:9" x14ac:dyDescent="0.25">
      <c r="A455" s="39"/>
      <c r="B455" s="136" t="s">
        <v>11843</v>
      </c>
      <c r="C455" s="35" t="s">
        <v>2758</v>
      </c>
      <c r="D455" s="83" t="s">
        <v>10977</v>
      </c>
      <c r="E455" s="97" t="s">
        <v>10977</v>
      </c>
      <c r="F455" s="37"/>
      <c r="G455" s="83" t="s">
        <v>10977</v>
      </c>
      <c r="H455" s="41"/>
      <c r="I455" s="42"/>
    </row>
    <row r="456" spans="1:9" x14ac:dyDescent="0.25">
      <c r="A456" s="39"/>
      <c r="B456" s="136" t="s">
        <v>11844</v>
      </c>
      <c r="C456" s="35" t="s">
        <v>1356</v>
      </c>
      <c r="D456" s="83" t="s">
        <v>10977</v>
      </c>
      <c r="E456" s="97" t="s">
        <v>10977</v>
      </c>
      <c r="F456" s="37"/>
      <c r="G456" s="83" t="s">
        <v>10977</v>
      </c>
      <c r="H456" s="41"/>
      <c r="I456" s="42"/>
    </row>
    <row r="457" spans="1:9" x14ac:dyDescent="0.25">
      <c r="A457" s="39"/>
      <c r="B457" s="136" t="s">
        <v>11845</v>
      </c>
      <c r="C457" s="35" t="s">
        <v>634</v>
      </c>
      <c r="D457" s="83" t="s">
        <v>10977</v>
      </c>
      <c r="E457" s="97" t="s">
        <v>10977</v>
      </c>
      <c r="F457" s="37"/>
      <c r="G457" s="83" t="s">
        <v>10977</v>
      </c>
      <c r="H457" s="41"/>
      <c r="I457" s="42"/>
    </row>
    <row r="458" spans="1:9" x14ac:dyDescent="0.25">
      <c r="A458" s="39"/>
      <c r="B458" s="136" t="s">
        <v>11846</v>
      </c>
      <c r="C458" s="35" t="s">
        <v>3143</v>
      </c>
      <c r="D458" s="83" t="s">
        <v>10977</v>
      </c>
      <c r="E458" s="97" t="s">
        <v>10977</v>
      </c>
      <c r="F458" s="37"/>
      <c r="G458" s="93" t="s">
        <v>10978</v>
      </c>
      <c r="H458" s="44" t="s">
        <v>11049</v>
      </c>
      <c r="I458" s="42"/>
    </row>
    <row r="459" spans="1:9" x14ac:dyDescent="0.25">
      <c r="A459" s="39"/>
      <c r="B459" s="136" t="s">
        <v>11847</v>
      </c>
      <c r="C459" s="35" t="s">
        <v>3812</v>
      </c>
      <c r="D459" s="83" t="s">
        <v>10977</v>
      </c>
      <c r="E459" s="97" t="s">
        <v>10977</v>
      </c>
      <c r="F459" s="37"/>
      <c r="G459" s="83" t="s">
        <v>10977</v>
      </c>
      <c r="H459" s="41"/>
      <c r="I459" s="42"/>
    </row>
    <row r="460" spans="1:9" x14ac:dyDescent="0.25">
      <c r="A460" s="39"/>
      <c r="B460" s="136" t="s">
        <v>11848</v>
      </c>
      <c r="C460" s="35" t="s">
        <v>3513</v>
      </c>
      <c r="D460" s="83" t="s">
        <v>10977</v>
      </c>
      <c r="E460" s="97" t="s">
        <v>10977</v>
      </c>
      <c r="F460" s="37"/>
      <c r="G460" s="83" t="s">
        <v>10977</v>
      </c>
      <c r="H460" s="41"/>
      <c r="I460" s="42"/>
    </row>
    <row r="461" spans="1:9" x14ac:dyDescent="0.25">
      <c r="A461" s="39"/>
      <c r="B461" s="136" t="s">
        <v>11849</v>
      </c>
      <c r="C461" s="35" t="s">
        <v>2758</v>
      </c>
      <c r="D461" s="83" t="s">
        <v>10977</v>
      </c>
      <c r="E461" s="97" t="s">
        <v>10977</v>
      </c>
      <c r="F461" s="37"/>
      <c r="G461" s="83" t="s">
        <v>10978</v>
      </c>
      <c r="H461" s="41" t="s">
        <v>11050</v>
      </c>
      <c r="I461" s="42"/>
    </row>
    <row r="462" spans="1:9" x14ac:dyDescent="0.25">
      <c r="A462" s="39"/>
      <c r="B462" s="136" t="s">
        <v>11850</v>
      </c>
      <c r="C462" s="35" t="s">
        <v>2197</v>
      </c>
      <c r="D462" s="83" t="s">
        <v>10977</v>
      </c>
      <c r="E462" s="97" t="s">
        <v>10977</v>
      </c>
      <c r="F462" s="37"/>
      <c r="G462" s="83" t="s">
        <v>10977</v>
      </c>
      <c r="H462" s="41"/>
      <c r="I462" s="42"/>
    </row>
    <row r="463" spans="1:9" x14ac:dyDescent="0.25">
      <c r="A463" s="39"/>
      <c r="B463" s="136" t="s">
        <v>11851</v>
      </c>
      <c r="C463" s="35" t="s">
        <v>2413</v>
      </c>
      <c r="D463" s="83" t="s">
        <v>10977</v>
      </c>
      <c r="E463" s="97" t="s">
        <v>10977</v>
      </c>
      <c r="F463" s="37"/>
      <c r="G463" s="83" t="s">
        <v>10977</v>
      </c>
      <c r="H463" s="41"/>
      <c r="I463" s="42"/>
    </row>
    <row r="464" spans="1:9" x14ac:dyDescent="0.25">
      <c r="A464" s="39"/>
      <c r="B464" s="136" t="s">
        <v>11852</v>
      </c>
      <c r="C464" s="35" t="s">
        <v>2274</v>
      </c>
      <c r="D464" s="83" t="s">
        <v>10977</v>
      </c>
      <c r="E464" s="97" t="s">
        <v>10977</v>
      </c>
      <c r="F464" s="37"/>
      <c r="G464" s="83" t="s">
        <v>10977</v>
      </c>
      <c r="H464" s="41"/>
      <c r="I464" s="42"/>
    </row>
    <row r="465" spans="1:9" x14ac:dyDescent="0.25">
      <c r="A465" s="39"/>
      <c r="B465" s="136" t="s">
        <v>11853</v>
      </c>
      <c r="C465" s="35" t="s">
        <v>3747</v>
      </c>
      <c r="D465" s="83" t="s">
        <v>10977</v>
      </c>
      <c r="E465" s="97" t="s">
        <v>10977</v>
      </c>
      <c r="F465" s="37"/>
      <c r="G465" s="83" t="s">
        <v>10977</v>
      </c>
      <c r="H465" s="41"/>
      <c r="I465" s="42"/>
    </row>
    <row r="466" spans="1:9" x14ac:dyDescent="0.25">
      <c r="A466" s="39"/>
      <c r="B466" s="136" t="s">
        <v>11854</v>
      </c>
      <c r="C466" s="35" t="s">
        <v>901</v>
      </c>
      <c r="D466" s="83" t="s">
        <v>10977</v>
      </c>
      <c r="E466" s="97" t="s">
        <v>10977</v>
      </c>
      <c r="F466" s="37"/>
      <c r="G466" s="93" t="s">
        <v>10978</v>
      </c>
      <c r="H466" s="44" t="s">
        <v>11051</v>
      </c>
      <c r="I466" s="42"/>
    </row>
    <row r="467" spans="1:9" x14ac:dyDescent="0.25">
      <c r="A467" s="39"/>
      <c r="B467" s="136" t="s">
        <v>11855</v>
      </c>
      <c r="C467" s="35" t="s">
        <v>2926</v>
      </c>
      <c r="D467" s="83" t="s">
        <v>10977</v>
      </c>
      <c r="E467" s="97" t="s">
        <v>10977</v>
      </c>
      <c r="F467" s="37"/>
      <c r="G467" s="93" t="s">
        <v>10978</v>
      </c>
      <c r="H467" s="44" t="s">
        <v>11052</v>
      </c>
      <c r="I467" s="42"/>
    </row>
    <row r="468" spans="1:9" x14ac:dyDescent="0.25">
      <c r="A468" s="39"/>
      <c r="B468" s="136" t="s">
        <v>11856</v>
      </c>
      <c r="C468" s="35" t="s">
        <v>901</v>
      </c>
      <c r="D468" s="83" t="s">
        <v>10977</v>
      </c>
      <c r="E468" s="97" t="s">
        <v>10977</v>
      </c>
      <c r="F468" s="37"/>
      <c r="G468" s="83" t="s">
        <v>10977</v>
      </c>
      <c r="H468" s="41"/>
      <c r="I468" s="42"/>
    </row>
    <row r="469" spans="1:9" x14ac:dyDescent="0.25">
      <c r="A469" s="39"/>
      <c r="B469" s="136" t="s">
        <v>11857</v>
      </c>
      <c r="C469" s="35" t="s">
        <v>4626</v>
      </c>
      <c r="D469" s="83" t="s">
        <v>10977</v>
      </c>
      <c r="E469" s="97" t="s">
        <v>10977</v>
      </c>
      <c r="F469" s="37"/>
      <c r="G469" s="83" t="s">
        <v>10977</v>
      </c>
      <c r="H469" s="41"/>
      <c r="I469" s="42"/>
    </row>
    <row r="470" spans="1:9" x14ac:dyDescent="0.25">
      <c r="A470" s="39"/>
      <c r="B470" s="136" t="s">
        <v>11858</v>
      </c>
      <c r="C470" s="35" t="s">
        <v>3143</v>
      </c>
      <c r="D470" s="83" t="s">
        <v>10977</v>
      </c>
      <c r="E470" s="97" t="s">
        <v>10977</v>
      </c>
      <c r="F470" s="37"/>
      <c r="G470" s="83" t="s">
        <v>10977</v>
      </c>
      <c r="H470" s="41"/>
      <c r="I470" s="42"/>
    </row>
    <row r="471" spans="1:9" x14ac:dyDescent="0.25">
      <c r="A471" s="39"/>
      <c r="B471" s="136" t="s">
        <v>11859</v>
      </c>
      <c r="C471" s="35" t="s">
        <v>634</v>
      </c>
      <c r="D471" s="83" t="s">
        <v>10977</v>
      </c>
      <c r="E471" s="97" t="s">
        <v>10977</v>
      </c>
      <c r="F471" s="37"/>
      <c r="G471" s="83" t="s">
        <v>10977</v>
      </c>
      <c r="H471" s="41"/>
      <c r="I471" s="42"/>
    </row>
    <row r="472" spans="1:9" x14ac:dyDescent="0.25">
      <c r="A472" s="39"/>
      <c r="B472" s="136" t="s">
        <v>11860</v>
      </c>
      <c r="C472" s="35" t="s">
        <v>1356</v>
      </c>
      <c r="D472" s="83" t="s">
        <v>10977</v>
      </c>
      <c r="E472" s="97" t="s">
        <v>10977</v>
      </c>
      <c r="F472" s="37"/>
      <c r="G472" s="83" t="s">
        <v>10978</v>
      </c>
      <c r="H472" s="44" t="s">
        <v>11053</v>
      </c>
      <c r="I472" s="42"/>
    </row>
    <row r="473" spans="1:9" x14ac:dyDescent="0.25">
      <c r="A473" s="39"/>
      <c r="B473" s="136" t="s">
        <v>11861</v>
      </c>
      <c r="C473" s="35" t="s">
        <v>1142</v>
      </c>
      <c r="D473" s="83" t="s">
        <v>10977</v>
      </c>
      <c r="E473" s="97" t="s">
        <v>10977</v>
      </c>
      <c r="F473" s="37"/>
      <c r="G473" s="93" t="s">
        <v>10978</v>
      </c>
      <c r="H473" s="44" t="s">
        <v>11054</v>
      </c>
      <c r="I473" s="42"/>
    </row>
    <row r="474" spans="1:9" x14ac:dyDescent="0.25">
      <c r="A474" s="39"/>
      <c r="B474" s="136" t="s">
        <v>11862</v>
      </c>
      <c r="C474" s="35" t="s">
        <v>3812</v>
      </c>
      <c r="D474" s="83" t="s">
        <v>10977</v>
      </c>
      <c r="E474" s="97" t="s">
        <v>10977</v>
      </c>
      <c r="F474" s="37"/>
      <c r="G474" s="83" t="s">
        <v>10977</v>
      </c>
      <c r="H474" s="41"/>
      <c r="I474" s="42"/>
    </row>
    <row r="475" spans="1:9" x14ac:dyDescent="0.25">
      <c r="A475" s="39"/>
      <c r="B475" s="136" t="s">
        <v>11863</v>
      </c>
      <c r="C475" s="35" t="s">
        <v>2926</v>
      </c>
      <c r="D475" s="83" t="s">
        <v>10977</v>
      </c>
      <c r="E475" s="97" t="s">
        <v>10977</v>
      </c>
      <c r="F475" s="37"/>
      <c r="G475" s="83" t="s">
        <v>10977</v>
      </c>
      <c r="H475" s="41"/>
      <c r="I475" s="42"/>
    </row>
    <row r="476" spans="1:9" x14ac:dyDescent="0.25">
      <c r="A476" s="39"/>
      <c r="B476" s="136" t="s">
        <v>11864</v>
      </c>
      <c r="C476" s="35" t="s">
        <v>3601</v>
      </c>
      <c r="D476" s="83" t="s">
        <v>10977</v>
      </c>
      <c r="E476" s="97" t="s">
        <v>10977</v>
      </c>
      <c r="F476" s="37"/>
      <c r="G476" s="83" t="s">
        <v>10977</v>
      </c>
      <c r="H476" s="41"/>
      <c r="I476" s="42"/>
    </row>
    <row r="477" spans="1:9" x14ac:dyDescent="0.25">
      <c r="A477" s="39"/>
      <c r="B477" s="136" t="s">
        <v>11865</v>
      </c>
      <c r="C477" s="35" t="s">
        <v>2758</v>
      </c>
      <c r="D477" s="83" t="s">
        <v>10977</v>
      </c>
      <c r="E477" s="97" t="s">
        <v>10977</v>
      </c>
      <c r="F477" s="37"/>
      <c r="G477" s="83" t="s">
        <v>10977</v>
      </c>
      <c r="H477" s="41"/>
      <c r="I477" s="42"/>
    </row>
    <row r="478" spans="1:9" x14ac:dyDescent="0.25">
      <c r="A478" s="39"/>
      <c r="B478" s="136" t="s">
        <v>11866</v>
      </c>
      <c r="C478" s="35" t="s">
        <v>901</v>
      </c>
      <c r="D478" s="83" t="s">
        <v>10977</v>
      </c>
      <c r="E478" s="97" t="s">
        <v>10977</v>
      </c>
      <c r="F478" s="37"/>
      <c r="G478" s="83" t="s">
        <v>10977</v>
      </c>
      <c r="H478" s="41"/>
      <c r="I478" s="42"/>
    </row>
    <row r="479" spans="1:9" x14ac:dyDescent="0.25">
      <c r="A479" s="39"/>
      <c r="B479" s="136" t="s">
        <v>11867</v>
      </c>
      <c r="C479" s="35" t="s">
        <v>4626</v>
      </c>
      <c r="D479" s="83" t="s">
        <v>10977</v>
      </c>
      <c r="E479" s="97" t="s">
        <v>10977</v>
      </c>
      <c r="F479" s="37"/>
      <c r="G479" s="83" t="s">
        <v>10977</v>
      </c>
      <c r="H479" s="41"/>
      <c r="I479" s="42"/>
    </row>
    <row r="480" spans="1:9" x14ac:dyDescent="0.25">
      <c r="A480" s="39"/>
      <c r="B480" s="136" t="s">
        <v>11868</v>
      </c>
      <c r="C480" s="35" t="s">
        <v>4626</v>
      </c>
      <c r="D480" s="83" t="s">
        <v>10977</v>
      </c>
      <c r="E480" s="97" t="s">
        <v>10977</v>
      </c>
      <c r="F480" s="37"/>
      <c r="G480" s="83" t="s">
        <v>10977</v>
      </c>
      <c r="H480" s="41"/>
      <c r="I480" s="42"/>
    </row>
    <row r="481" spans="1:9" x14ac:dyDescent="0.25">
      <c r="A481" s="39"/>
      <c r="B481" s="136" t="s">
        <v>11869</v>
      </c>
      <c r="C481" s="35" t="s">
        <v>3812</v>
      </c>
      <c r="D481" s="83" t="s">
        <v>10977</v>
      </c>
      <c r="E481" s="97" t="s">
        <v>10977</v>
      </c>
      <c r="F481" s="37"/>
      <c r="G481" s="83" t="s">
        <v>10977</v>
      </c>
      <c r="H481" s="41"/>
      <c r="I481" s="42"/>
    </row>
    <row r="482" spans="1:9" x14ac:dyDescent="0.25">
      <c r="A482" s="39"/>
      <c r="B482" s="136" t="s">
        <v>11870</v>
      </c>
      <c r="C482" s="35" t="s">
        <v>3143</v>
      </c>
      <c r="D482" s="83" t="s">
        <v>10977</v>
      </c>
      <c r="E482" s="97" t="s">
        <v>10977</v>
      </c>
      <c r="F482" s="37"/>
      <c r="G482" s="83" t="s">
        <v>10977</v>
      </c>
      <c r="H482" s="41"/>
      <c r="I482" s="42"/>
    </row>
    <row r="483" spans="1:9" x14ac:dyDescent="0.25">
      <c r="A483" s="39"/>
      <c r="B483" s="136" t="s">
        <v>11871</v>
      </c>
      <c r="C483" s="35" t="s">
        <v>3812</v>
      </c>
      <c r="D483" s="83" t="s">
        <v>10977</v>
      </c>
      <c r="E483" s="97" t="s">
        <v>10977</v>
      </c>
      <c r="F483" s="37"/>
      <c r="G483" s="93" t="s">
        <v>10978</v>
      </c>
      <c r="H483" s="44" t="s">
        <v>11055</v>
      </c>
      <c r="I483" s="42"/>
    </row>
    <row r="484" spans="1:9" x14ac:dyDescent="0.25">
      <c r="A484" s="39"/>
      <c r="B484" s="136" t="s">
        <v>11872</v>
      </c>
      <c r="C484" s="35" t="s">
        <v>3812</v>
      </c>
      <c r="D484" s="83" t="s">
        <v>10977</v>
      </c>
      <c r="E484" s="97" t="s">
        <v>10977</v>
      </c>
      <c r="F484" s="37"/>
      <c r="G484" s="93" t="s">
        <v>10978</v>
      </c>
      <c r="H484" s="44" t="s">
        <v>11056</v>
      </c>
      <c r="I484" s="42"/>
    </row>
    <row r="485" spans="1:9" x14ac:dyDescent="0.25">
      <c r="A485" s="39"/>
      <c r="B485" s="136" t="s">
        <v>11873</v>
      </c>
      <c r="C485" s="35" t="s">
        <v>3812</v>
      </c>
      <c r="D485" s="83" t="s">
        <v>10977</v>
      </c>
      <c r="E485" s="97" t="s">
        <v>10977</v>
      </c>
      <c r="F485" s="37"/>
      <c r="G485" s="83" t="s">
        <v>10978</v>
      </c>
      <c r="H485" s="44" t="s">
        <v>11057</v>
      </c>
      <c r="I485" s="42"/>
    </row>
    <row r="486" spans="1:9" x14ac:dyDescent="0.25">
      <c r="A486" s="39"/>
      <c r="B486" s="136" t="s">
        <v>11874</v>
      </c>
      <c r="C486" s="35" t="s">
        <v>3812</v>
      </c>
      <c r="D486" s="83" t="s">
        <v>10977</v>
      </c>
      <c r="E486" s="97" t="s">
        <v>10977</v>
      </c>
      <c r="F486" s="37"/>
      <c r="G486" s="83" t="s">
        <v>10977</v>
      </c>
      <c r="H486" s="41"/>
      <c r="I486" s="42"/>
    </row>
    <row r="487" spans="1:9" x14ac:dyDescent="0.25">
      <c r="A487" s="39"/>
      <c r="B487" s="136" t="s">
        <v>11875</v>
      </c>
      <c r="C487" s="35" t="s">
        <v>901</v>
      </c>
      <c r="D487" s="83" t="s">
        <v>10977</v>
      </c>
      <c r="E487" s="97" t="s">
        <v>10977</v>
      </c>
      <c r="F487" s="37"/>
      <c r="G487" s="83" t="s">
        <v>10977</v>
      </c>
      <c r="H487" s="41"/>
      <c r="I487" s="42"/>
    </row>
    <row r="488" spans="1:9" x14ac:dyDescent="0.25">
      <c r="A488" s="39"/>
      <c r="B488" s="136" t="s">
        <v>11876</v>
      </c>
      <c r="C488" s="35" t="s">
        <v>2758</v>
      </c>
      <c r="D488" s="83" t="s">
        <v>10977</v>
      </c>
      <c r="E488" s="83" t="s">
        <v>10977</v>
      </c>
      <c r="F488" s="37"/>
      <c r="G488" s="83" t="s">
        <v>10977</v>
      </c>
      <c r="H488" s="41"/>
      <c r="I488" s="42"/>
    </row>
    <row r="489" spans="1:9" x14ac:dyDescent="0.25">
      <c r="A489" s="39"/>
      <c r="B489" s="136" t="s">
        <v>11877</v>
      </c>
      <c r="C489" s="35" t="s">
        <v>29</v>
      </c>
      <c r="D489" s="83" t="s">
        <v>10977</v>
      </c>
      <c r="E489" s="97" t="s">
        <v>10977</v>
      </c>
      <c r="F489" s="37"/>
      <c r="G489" s="83" t="s">
        <v>10977</v>
      </c>
      <c r="H489" s="41"/>
      <c r="I489" s="42"/>
    </row>
    <row r="490" spans="1:9" x14ac:dyDescent="0.25">
      <c r="A490" s="45" t="s">
        <v>10985</v>
      </c>
      <c r="B490" s="138" t="s">
        <v>11878</v>
      </c>
      <c r="C490" s="35" t="s">
        <v>3812</v>
      </c>
      <c r="D490" s="93" t="s">
        <v>10977</v>
      </c>
      <c r="E490" s="97" t="s">
        <v>10978</v>
      </c>
      <c r="F490" s="43" t="s">
        <v>11058</v>
      </c>
      <c r="G490" s="93" t="s">
        <v>10978</v>
      </c>
      <c r="H490" s="44" t="s">
        <v>11058</v>
      </c>
      <c r="I490" s="42"/>
    </row>
    <row r="491" spans="1:9" x14ac:dyDescent="0.25">
      <c r="A491" s="39"/>
      <c r="B491" s="136" t="s">
        <v>11879</v>
      </c>
      <c r="C491" s="35" t="s">
        <v>2274</v>
      </c>
      <c r="D491" s="83" t="s">
        <v>10977</v>
      </c>
      <c r="E491" s="97" t="s">
        <v>10977</v>
      </c>
      <c r="F491" s="37"/>
      <c r="G491" s="83" t="s">
        <v>10977</v>
      </c>
      <c r="H491" s="41"/>
      <c r="I491" s="42"/>
    </row>
    <row r="492" spans="1:9" x14ac:dyDescent="0.25">
      <c r="A492" s="39"/>
      <c r="B492" s="136" t="s">
        <v>11880</v>
      </c>
      <c r="C492" s="35" t="s">
        <v>1356</v>
      </c>
      <c r="D492" s="83" t="s">
        <v>10977</v>
      </c>
      <c r="E492" s="97" t="s">
        <v>10977</v>
      </c>
      <c r="F492" s="37"/>
      <c r="G492" s="83" t="s">
        <v>10977</v>
      </c>
      <c r="H492" s="41"/>
      <c r="I492" s="42"/>
    </row>
    <row r="493" spans="1:9" x14ac:dyDescent="0.25">
      <c r="A493" s="39"/>
      <c r="B493" s="136" t="s">
        <v>11881</v>
      </c>
      <c r="C493" s="35" t="s">
        <v>901</v>
      </c>
      <c r="D493" s="83" t="s">
        <v>10977</v>
      </c>
      <c r="E493" s="97" t="s">
        <v>10977</v>
      </c>
      <c r="F493" s="37"/>
      <c r="G493" s="83" t="s">
        <v>10977</v>
      </c>
      <c r="H493" s="41"/>
      <c r="I493" s="42"/>
    </row>
    <row r="494" spans="1:9" x14ac:dyDescent="0.25">
      <c r="A494" s="39"/>
      <c r="B494" s="136" t="s">
        <v>11882</v>
      </c>
      <c r="C494" s="35" t="s">
        <v>2197</v>
      </c>
      <c r="D494" s="83" t="s">
        <v>10977</v>
      </c>
      <c r="E494" s="97" t="s">
        <v>10977</v>
      </c>
      <c r="F494" s="37"/>
      <c r="G494" s="83" t="s">
        <v>10977</v>
      </c>
      <c r="H494" s="41"/>
      <c r="I494" s="42"/>
    </row>
    <row r="495" spans="1:9" x14ac:dyDescent="0.25">
      <c r="A495" s="39"/>
      <c r="B495" s="136" t="s">
        <v>11883</v>
      </c>
      <c r="C495" s="35" t="s">
        <v>1142</v>
      </c>
      <c r="D495" s="83" t="s">
        <v>10977</v>
      </c>
      <c r="E495" s="97" t="s">
        <v>10977</v>
      </c>
      <c r="F495" s="37"/>
      <c r="G495" s="83" t="s">
        <v>10977</v>
      </c>
      <c r="H495" s="41"/>
      <c r="I495" s="42"/>
    </row>
    <row r="496" spans="1:9" x14ac:dyDescent="0.25">
      <c r="A496" s="39"/>
      <c r="B496" s="136" t="s">
        <v>11884</v>
      </c>
      <c r="C496" s="35" t="s">
        <v>4289</v>
      </c>
      <c r="D496" s="83" t="s">
        <v>10977</v>
      </c>
      <c r="E496" s="97" t="s">
        <v>10977</v>
      </c>
      <c r="F496" s="37"/>
      <c r="G496" s="83" t="s">
        <v>10978</v>
      </c>
      <c r="H496" s="41" t="s">
        <v>11059</v>
      </c>
      <c r="I496" s="42"/>
    </row>
    <row r="497" spans="1:9" x14ac:dyDescent="0.25">
      <c r="A497" s="39"/>
      <c r="B497" s="136" t="s">
        <v>11885</v>
      </c>
      <c r="C497" s="35" t="s">
        <v>3812</v>
      </c>
      <c r="D497" s="83" t="s">
        <v>10977</v>
      </c>
      <c r="E497" s="97" t="s">
        <v>10977</v>
      </c>
      <c r="F497" s="37"/>
      <c r="G497" s="83" t="s">
        <v>10977</v>
      </c>
      <c r="H497" s="41"/>
      <c r="I497" s="42"/>
    </row>
    <row r="498" spans="1:9" x14ac:dyDescent="0.25">
      <c r="A498" s="39"/>
      <c r="B498" s="136" t="s">
        <v>11886</v>
      </c>
      <c r="C498" s="35" t="s">
        <v>3143</v>
      </c>
      <c r="D498" s="83" t="s">
        <v>10977</v>
      </c>
      <c r="E498" s="97" t="s">
        <v>10977</v>
      </c>
      <c r="F498" s="37"/>
      <c r="G498" s="83" t="s">
        <v>10977</v>
      </c>
      <c r="H498" s="41"/>
      <c r="I498" s="42"/>
    </row>
    <row r="499" spans="1:9" x14ac:dyDescent="0.25">
      <c r="A499" s="39"/>
      <c r="B499" s="136" t="s">
        <v>11887</v>
      </c>
      <c r="C499" s="35" t="s">
        <v>634</v>
      </c>
      <c r="D499" s="83" t="s">
        <v>10977</v>
      </c>
      <c r="E499" s="97" t="s">
        <v>10977</v>
      </c>
      <c r="F499" s="37"/>
      <c r="G499" s="83" t="s">
        <v>10977</v>
      </c>
      <c r="H499" s="41"/>
      <c r="I499" s="42"/>
    </row>
    <row r="500" spans="1:9" x14ac:dyDescent="0.25">
      <c r="A500" s="39"/>
      <c r="B500" s="136" t="s">
        <v>11888</v>
      </c>
      <c r="C500" s="35" t="s">
        <v>634</v>
      </c>
      <c r="D500" s="83" t="s">
        <v>10977</v>
      </c>
      <c r="E500" s="97" t="s">
        <v>10977</v>
      </c>
      <c r="F500" s="37"/>
      <c r="G500" s="83" t="s">
        <v>10977</v>
      </c>
      <c r="H500" s="41"/>
      <c r="I500" s="42"/>
    </row>
    <row r="501" spans="1:9" x14ac:dyDescent="0.25">
      <c r="A501" s="39"/>
      <c r="B501" s="136" t="s">
        <v>11889</v>
      </c>
      <c r="C501" s="35" t="s">
        <v>3143</v>
      </c>
      <c r="D501" s="83" t="s">
        <v>10977</v>
      </c>
      <c r="E501" s="97" t="s">
        <v>10977</v>
      </c>
      <c r="F501" s="37"/>
      <c r="G501" s="83" t="s">
        <v>10977</v>
      </c>
      <c r="H501" s="41"/>
      <c r="I501" s="42"/>
    </row>
    <row r="502" spans="1:9" x14ac:dyDescent="0.25">
      <c r="A502" s="39"/>
      <c r="B502" s="136" t="s">
        <v>11890</v>
      </c>
      <c r="C502" s="35" t="s">
        <v>901</v>
      </c>
      <c r="D502" s="83" t="s">
        <v>10977</v>
      </c>
      <c r="E502" s="83" t="s">
        <v>10977</v>
      </c>
      <c r="F502" s="37"/>
      <c r="G502" s="83" t="s">
        <v>10977</v>
      </c>
      <c r="H502" s="41"/>
      <c r="I502" s="42"/>
    </row>
    <row r="503" spans="1:9" x14ac:dyDescent="0.25">
      <c r="A503" s="39"/>
      <c r="B503" s="136" t="s">
        <v>11891</v>
      </c>
      <c r="C503" s="35" t="s">
        <v>3812</v>
      </c>
      <c r="D503" s="83" t="s">
        <v>10977</v>
      </c>
      <c r="E503" s="97" t="s">
        <v>10977</v>
      </c>
      <c r="F503" s="37"/>
      <c r="G503" s="83" t="s">
        <v>10977</v>
      </c>
      <c r="H503" s="41"/>
      <c r="I503" s="42"/>
    </row>
    <row r="504" spans="1:9" x14ac:dyDescent="0.25">
      <c r="A504" s="45" t="s">
        <v>10989</v>
      </c>
      <c r="B504" s="138" t="s">
        <v>11892</v>
      </c>
      <c r="C504" s="35" t="s">
        <v>3812</v>
      </c>
      <c r="D504" s="93" t="s">
        <v>10977</v>
      </c>
      <c r="E504" s="97" t="s">
        <v>10978</v>
      </c>
      <c r="F504" s="43" t="s">
        <v>11060</v>
      </c>
      <c r="G504" s="83" t="s">
        <v>10978</v>
      </c>
      <c r="H504" s="44" t="s">
        <v>11060</v>
      </c>
      <c r="I504" s="42"/>
    </row>
    <row r="505" spans="1:9" x14ac:dyDescent="0.25">
      <c r="A505" s="39"/>
      <c r="B505" s="136" t="s">
        <v>11893</v>
      </c>
      <c r="C505" s="35" t="s">
        <v>2274</v>
      </c>
      <c r="D505" s="83" t="s">
        <v>10977</v>
      </c>
      <c r="E505" s="97" t="s">
        <v>10977</v>
      </c>
      <c r="F505" s="37"/>
      <c r="G505" s="93" t="s">
        <v>10978</v>
      </c>
      <c r="H505" s="44" t="s">
        <v>11061</v>
      </c>
      <c r="I505" s="42"/>
    </row>
    <row r="506" spans="1:9" x14ac:dyDescent="0.25">
      <c r="A506" s="39"/>
      <c r="B506" s="136" t="s">
        <v>11894</v>
      </c>
      <c r="C506" s="35" t="s">
        <v>133</v>
      </c>
      <c r="D506" s="83" t="s">
        <v>10977</v>
      </c>
      <c r="E506" s="97" t="s">
        <v>10977</v>
      </c>
      <c r="F506" s="37"/>
      <c r="G506" s="83" t="s">
        <v>10977</v>
      </c>
      <c r="H506" s="41"/>
      <c r="I506" s="42"/>
    </row>
    <row r="507" spans="1:9" x14ac:dyDescent="0.25">
      <c r="A507" s="39"/>
      <c r="B507" s="136" t="s">
        <v>6654</v>
      </c>
      <c r="C507" s="35" t="s">
        <v>2926</v>
      </c>
      <c r="D507" s="83" t="s">
        <v>10977</v>
      </c>
      <c r="E507" s="97" t="s">
        <v>10977</v>
      </c>
      <c r="F507" s="37"/>
      <c r="G507" s="93" t="s">
        <v>10977</v>
      </c>
      <c r="H507" s="41"/>
      <c r="I507" s="42"/>
    </row>
    <row r="508" spans="1:9" x14ac:dyDescent="0.25">
      <c r="A508" s="39"/>
      <c r="B508" s="136" t="s">
        <v>11895</v>
      </c>
      <c r="C508" s="35" t="s">
        <v>2274</v>
      </c>
      <c r="D508" s="83" t="s">
        <v>10977</v>
      </c>
      <c r="E508" s="97" t="s">
        <v>10977</v>
      </c>
      <c r="F508" s="37"/>
      <c r="G508" s="83" t="s">
        <v>10977</v>
      </c>
      <c r="H508" s="41"/>
      <c r="I508" s="42"/>
    </row>
    <row r="509" spans="1:9" x14ac:dyDescent="0.25">
      <c r="A509" s="39"/>
      <c r="B509" s="136" t="s">
        <v>11896</v>
      </c>
      <c r="C509" s="35" t="s">
        <v>1142</v>
      </c>
      <c r="D509" s="83" t="s">
        <v>10977</v>
      </c>
      <c r="E509" s="97" t="s">
        <v>10977</v>
      </c>
      <c r="F509" s="37"/>
      <c r="G509" s="83" t="s">
        <v>10977</v>
      </c>
      <c r="H509" s="41"/>
      <c r="I509" s="42"/>
    </row>
    <row r="510" spans="1:9" x14ac:dyDescent="0.25">
      <c r="A510" s="39"/>
      <c r="B510" s="136" t="s">
        <v>11897</v>
      </c>
      <c r="C510" s="35" t="s">
        <v>1356</v>
      </c>
      <c r="D510" s="83" t="s">
        <v>10977</v>
      </c>
      <c r="E510" s="97" t="s">
        <v>10977</v>
      </c>
      <c r="F510" s="37"/>
      <c r="G510" s="83" t="s">
        <v>10977</v>
      </c>
      <c r="H510" s="41"/>
      <c r="I510" s="42"/>
    </row>
    <row r="511" spans="1:9" x14ac:dyDescent="0.25">
      <c r="A511" s="39"/>
      <c r="B511" s="136" t="s">
        <v>11898</v>
      </c>
      <c r="C511" s="35" t="s">
        <v>29</v>
      </c>
      <c r="D511" s="83" t="s">
        <v>10977</v>
      </c>
      <c r="E511" s="97" t="s">
        <v>10977</v>
      </c>
      <c r="F511" s="37"/>
      <c r="G511" s="83" t="s">
        <v>10977</v>
      </c>
      <c r="H511" s="41"/>
      <c r="I511" s="42"/>
    </row>
    <row r="512" spans="1:9" x14ac:dyDescent="0.25">
      <c r="A512" s="39"/>
      <c r="B512" s="136" t="s">
        <v>11899</v>
      </c>
      <c r="C512" s="35" t="s">
        <v>2274</v>
      </c>
      <c r="D512" s="83" t="s">
        <v>10977</v>
      </c>
      <c r="E512" s="97" t="s">
        <v>10977</v>
      </c>
      <c r="F512" s="37"/>
      <c r="G512" s="83" t="s">
        <v>10977</v>
      </c>
      <c r="H512" s="41"/>
      <c r="I512" s="42"/>
    </row>
    <row r="513" spans="1:9" x14ac:dyDescent="0.25">
      <c r="A513" s="39"/>
      <c r="B513" s="136" t="s">
        <v>11900</v>
      </c>
      <c r="C513" s="35" t="s">
        <v>5227</v>
      </c>
      <c r="D513" s="83" t="s">
        <v>10977</v>
      </c>
      <c r="E513" s="97" t="s">
        <v>10977</v>
      </c>
      <c r="F513" s="37"/>
      <c r="G513" s="83" t="s">
        <v>10977</v>
      </c>
      <c r="H513" s="41"/>
      <c r="I513" s="42"/>
    </row>
    <row r="514" spans="1:9" x14ac:dyDescent="0.25">
      <c r="A514" s="39"/>
      <c r="B514" s="136" t="s">
        <v>11901</v>
      </c>
      <c r="C514" s="35" t="s">
        <v>2274</v>
      </c>
      <c r="D514" s="83" t="s">
        <v>10977</v>
      </c>
      <c r="E514" s="97" t="s">
        <v>10977</v>
      </c>
      <c r="F514" s="37"/>
      <c r="G514" s="83" t="s">
        <v>10977</v>
      </c>
      <c r="H514" s="41"/>
      <c r="I514" s="42"/>
    </row>
    <row r="515" spans="1:9" x14ac:dyDescent="0.25">
      <c r="A515" s="39"/>
      <c r="B515" s="136" t="s">
        <v>11902</v>
      </c>
      <c r="C515" s="35" t="s">
        <v>3143</v>
      </c>
      <c r="D515" s="83" t="s">
        <v>10977</v>
      </c>
      <c r="E515" s="97" t="s">
        <v>10977</v>
      </c>
      <c r="F515" s="37"/>
      <c r="G515" s="83" t="s">
        <v>10977</v>
      </c>
      <c r="H515" s="41"/>
      <c r="I515" s="42"/>
    </row>
    <row r="516" spans="1:9" x14ac:dyDescent="0.25">
      <c r="A516" s="39"/>
      <c r="B516" s="136" t="s">
        <v>11903</v>
      </c>
      <c r="C516" s="35" t="s">
        <v>2926</v>
      </c>
      <c r="D516" s="83" t="s">
        <v>10977</v>
      </c>
      <c r="E516" s="97" t="s">
        <v>10977</v>
      </c>
      <c r="F516" s="37"/>
      <c r="G516" s="83" t="s">
        <v>10977</v>
      </c>
      <c r="H516" s="41"/>
      <c r="I516" s="42"/>
    </row>
    <row r="517" spans="1:9" x14ac:dyDescent="0.25">
      <c r="A517" s="39"/>
      <c r="B517" s="136" t="s">
        <v>11904</v>
      </c>
      <c r="C517" s="35" t="s">
        <v>29</v>
      </c>
      <c r="D517" s="83" t="s">
        <v>10977</v>
      </c>
      <c r="E517" s="97" t="s">
        <v>10977</v>
      </c>
      <c r="F517" s="37"/>
      <c r="G517" s="83" t="s">
        <v>10977</v>
      </c>
      <c r="H517" s="41"/>
      <c r="I517" s="42"/>
    </row>
    <row r="518" spans="1:9" x14ac:dyDescent="0.25">
      <c r="A518" s="39"/>
      <c r="B518" s="136" t="s">
        <v>11905</v>
      </c>
      <c r="C518" s="35" t="s">
        <v>3143</v>
      </c>
      <c r="D518" s="83" t="s">
        <v>10977</v>
      </c>
      <c r="E518" s="97" t="s">
        <v>10977</v>
      </c>
      <c r="F518" s="37"/>
      <c r="G518" s="83" t="s">
        <v>10977</v>
      </c>
      <c r="H518" s="41"/>
      <c r="I518" s="42"/>
    </row>
    <row r="519" spans="1:9" x14ac:dyDescent="0.25">
      <c r="A519" s="39"/>
      <c r="B519" s="136" t="s">
        <v>11906</v>
      </c>
      <c r="C519" s="35" t="s">
        <v>3812</v>
      </c>
      <c r="D519" s="83" t="s">
        <v>10977</v>
      </c>
      <c r="E519" s="97" t="s">
        <v>10977</v>
      </c>
      <c r="F519" s="37"/>
      <c r="G519" s="93" t="s">
        <v>10978</v>
      </c>
      <c r="H519" s="44" t="s">
        <v>11062</v>
      </c>
      <c r="I519" s="42"/>
    </row>
    <row r="520" spans="1:9" x14ac:dyDescent="0.25">
      <c r="A520" s="39"/>
      <c r="B520" s="136" t="s">
        <v>11907</v>
      </c>
      <c r="C520" s="35" t="s">
        <v>1356</v>
      </c>
      <c r="D520" s="83" t="s">
        <v>10977</v>
      </c>
      <c r="E520" s="97" t="s">
        <v>10977</v>
      </c>
      <c r="F520" s="37"/>
      <c r="G520" s="83" t="s">
        <v>10977</v>
      </c>
      <c r="H520" s="41"/>
      <c r="I520" s="42"/>
    </row>
    <row r="521" spans="1:9" x14ac:dyDescent="0.25">
      <c r="A521" s="39"/>
      <c r="B521" s="136" t="s">
        <v>11908</v>
      </c>
      <c r="C521" s="35" t="s">
        <v>3513</v>
      </c>
      <c r="D521" s="83" t="s">
        <v>10977</v>
      </c>
      <c r="E521" s="97" t="s">
        <v>10977</v>
      </c>
      <c r="F521" s="37"/>
      <c r="G521" s="83" t="s">
        <v>10977</v>
      </c>
      <c r="H521" s="41"/>
      <c r="I521" s="42"/>
    </row>
    <row r="522" spans="1:9" x14ac:dyDescent="0.25">
      <c r="A522" s="39"/>
      <c r="B522" s="136" t="s">
        <v>11909</v>
      </c>
      <c r="C522" s="35" t="s">
        <v>2274</v>
      </c>
      <c r="D522" s="83" t="s">
        <v>10977</v>
      </c>
      <c r="E522" s="97" t="s">
        <v>10977</v>
      </c>
      <c r="F522" s="37"/>
      <c r="G522" s="83" t="s">
        <v>10978</v>
      </c>
      <c r="H522" s="44" t="s">
        <v>11063</v>
      </c>
      <c r="I522" s="42"/>
    </row>
    <row r="523" spans="1:9" x14ac:dyDescent="0.25">
      <c r="A523" s="39"/>
      <c r="B523" s="136" t="s">
        <v>11910</v>
      </c>
      <c r="C523" s="35" t="s">
        <v>821</v>
      </c>
      <c r="D523" s="83" t="s">
        <v>10977</v>
      </c>
      <c r="E523" s="97" t="s">
        <v>10977</v>
      </c>
      <c r="F523" s="37"/>
      <c r="G523" s="83" t="s">
        <v>10977</v>
      </c>
      <c r="H523" s="41"/>
      <c r="I523" s="42"/>
    </row>
    <row r="524" spans="1:9" x14ac:dyDescent="0.25">
      <c r="A524" s="39"/>
      <c r="B524" s="136" t="s">
        <v>11911</v>
      </c>
      <c r="C524" s="35" t="s">
        <v>1356</v>
      </c>
      <c r="D524" s="83" t="s">
        <v>10977</v>
      </c>
      <c r="E524" s="97" t="s">
        <v>10977</v>
      </c>
      <c r="F524" s="37"/>
      <c r="G524" s="83" t="s">
        <v>10977</v>
      </c>
      <c r="H524" s="41"/>
      <c r="I524" s="42"/>
    </row>
    <row r="525" spans="1:9" x14ac:dyDescent="0.25">
      <c r="A525" s="39"/>
      <c r="B525" s="136" t="s">
        <v>11912</v>
      </c>
      <c r="C525" s="35" t="s">
        <v>3513</v>
      </c>
      <c r="D525" s="83" t="s">
        <v>10977</v>
      </c>
      <c r="E525" s="97" t="s">
        <v>10977</v>
      </c>
      <c r="F525" s="37"/>
      <c r="G525" s="93" t="s">
        <v>10978</v>
      </c>
      <c r="H525" s="44" t="s">
        <v>11064</v>
      </c>
      <c r="I525" s="42"/>
    </row>
    <row r="526" spans="1:9" x14ac:dyDescent="0.25">
      <c r="A526" s="39"/>
      <c r="B526" s="136" t="s">
        <v>11913</v>
      </c>
      <c r="C526" s="35" t="s">
        <v>1356</v>
      </c>
      <c r="D526" s="83" t="s">
        <v>10977</v>
      </c>
      <c r="E526" s="97" t="s">
        <v>10977</v>
      </c>
      <c r="F526" s="37"/>
      <c r="G526" s="83" t="s">
        <v>10977</v>
      </c>
      <c r="H526" s="41"/>
      <c r="I526" s="42"/>
    </row>
    <row r="527" spans="1:9" x14ac:dyDescent="0.25">
      <c r="A527" s="39"/>
      <c r="B527" s="136" t="s">
        <v>11914</v>
      </c>
      <c r="C527" s="35" t="s">
        <v>4626</v>
      </c>
      <c r="D527" s="83" t="s">
        <v>10977</v>
      </c>
      <c r="E527" s="83" t="s">
        <v>10977</v>
      </c>
      <c r="F527" s="37"/>
      <c r="G527" s="83" t="s">
        <v>10977</v>
      </c>
      <c r="H527" s="41"/>
      <c r="I527" s="42"/>
    </row>
    <row r="528" spans="1:9" x14ac:dyDescent="0.25">
      <c r="A528" s="39"/>
      <c r="B528" s="136" t="s">
        <v>11915</v>
      </c>
      <c r="C528" s="35" t="s">
        <v>4289</v>
      </c>
      <c r="D528" s="83" t="s">
        <v>10977</v>
      </c>
      <c r="E528" s="97" t="s">
        <v>10977</v>
      </c>
      <c r="F528" s="37"/>
      <c r="G528" s="83" t="s">
        <v>10977</v>
      </c>
      <c r="H528" s="41"/>
      <c r="I528" s="42"/>
    </row>
    <row r="529" spans="1:9" x14ac:dyDescent="0.25">
      <c r="A529" s="39"/>
      <c r="B529" s="136" t="s">
        <v>11916</v>
      </c>
      <c r="C529" s="35" t="s">
        <v>2758</v>
      </c>
      <c r="D529" s="83" t="s">
        <v>10977</v>
      </c>
      <c r="E529" s="97" t="s">
        <v>10977</v>
      </c>
      <c r="F529" s="37"/>
      <c r="G529" s="83" t="s">
        <v>10977</v>
      </c>
      <c r="H529" s="41"/>
      <c r="I529" s="42"/>
    </row>
    <row r="530" spans="1:9" x14ac:dyDescent="0.25">
      <c r="A530" s="45" t="s">
        <v>10989</v>
      </c>
      <c r="B530" s="138" t="s">
        <v>11917</v>
      </c>
      <c r="C530" s="35" t="s">
        <v>2554</v>
      </c>
      <c r="D530" s="93" t="s">
        <v>10977</v>
      </c>
      <c r="E530" s="97" t="s">
        <v>10978</v>
      </c>
      <c r="F530" s="43" t="s">
        <v>11065</v>
      </c>
      <c r="G530" s="93" t="s">
        <v>10978</v>
      </c>
      <c r="H530" s="44" t="s">
        <v>11065</v>
      </c>
      <c r="I530" s="42"/>
    </row>
    <row r="531" spans="1:9" x14ac:dyDescent="0.25">
      <c r="A531" s="39"/>
      <c r="B531" s="136" t="s">
        <v>11918</v>
      </c>
      <c r="C531" s="35" t="s">
        <v>3812</v>
      </c>
      <c r="D531" s="83" t="s">
        <v>10977</v>
      </c>
      <c r="E531" s="97" t="s">
        <v>10977</v>
      </c>
      <c r="F531" s="37"/>
      <c r="G531" s="83" t="s">
        <v>10977</v>
      </c>
      <c r="H531" s="41"/>
      <c r="I531" s="42"/>
    </row>
    <row r="532" spans="1:9" x14ac:dyDescent="0.25">
      <c r="A532" s="39"/>
      <c r="B532" s="136" t="s">
        <v>11919</v>
      </c>
      <c r="C532" s="35" t="s">
        <v>2274</v>
      </c>
      <c r="D532" s="83" t="s">
        <v>10977</v>
      </c>
      <c r="E532" s="97" t="s">
        <v>10977</v>
      </c>
      <c r="F532" s="37"/>
      <c r="G532" s="83" t="s">
        <v>10977</v>
      </c>
      <c r="H532" s="41"/>
      <c r="I532" s="42"/>
    </row>
    <row r="533" spans="1:9" x14ac:dyDescent="0.25">
      <c r="A533" s="39"/>
      <c r="B533" s="136" t="s">
        <v>11920</v>
      </c>
      <c r="C533" s="35" t="s">
        <v>1356</v>
      </c>
      <c r="D533" s="83" t="s">
        <v>10977</v>
      </c>
      <c r="E533" s="97" t="s">
        <v>10977</v>
      </c>
      <c r="F533" s="37"/>
      <c r="G533" s="83" t="s">
        <v>10977</v>
      </c>
      <c r="H533" s="41"/>
      <c r="I533" s="42"/>
    </row>
    <row r="534" spans="1:9" x14ac:dyDescent="0.25">
      <c r="A534" s="39"/>
      <c r="B534" s="136" t="s">
        <v>11921</v>
      </c>
      <c r="C534" s="35" t="s">
        <v>3143</v>
      </c>
      <c r="D534" s="83" t="s">
        <v>10977</v>
      </c>
      <c r="E534" s="97" t="s">
        <v>10977</v>
      </c>
      <c r="F534" s="37"/>
      <c r="G534" s="83" t="s">
        <v>10977</v>
      </c>
      <c r="H534" s="41"/>
      <c r="I534" s="42"/>
    </row>
    <row r="535" spans="1:9" x14ac:dyDescent="0.25">
      <c r="A535" s="39"/>
      <c r="B535" s="136" t="s">
        <v>11922</v>
      </c>
      <c r="C535" s="35" t="s">
        <v>2274</v>
      </c>
      <c r="D535" s="83" t="s">
        <v>10977</v>
      </c>
      <c r="E535" s="97" t="s">
        <v>10977</v>
      </c>
      <c r="F535" s="37"/>
      <c r="G535" s="83" t="s">
        <v>10977</v>
      </c>
      <c r="H535" s="41"/>
      <c r="I535" s="42"/>
    </row>
    <row r="536" spans="1:9" x14ac:dyDescent="0.25">
      <c r="A536" s="39"/>
      <c r="B536" s="136" t="s">
        <v>11923</v>
      </c>
      <c r="C536" s="35" t="s">
        <v>3812</v>
      </c>
      <c r="D536" s="83" t="s">
        <v>10977</v>
      </c>
      <c r="E536" s="97" t="s">
        <v>10977</v>
      </c>
      <c r="F536" s="37"/>
      <c r="G536" s="83" t="s">
        <v>10977</v>
      </c>
      <c r="H536" s="41"/>
      <c r="I536" s="42"/>
    </row>
    <row r="537" spans="1:9" x14ac:dyDescent="0.25">
      <c r="A537" s="39"/>
      <c r="B537" s="136" t="s">
        <v>11924</v>
      </c>
      <c r="C537" s="35" t="s">
        <v>1356</v>
      </c>
      <c r="D537" s="83" t="s">
        <v>10977</v>
      </c>
      <c r="E537" s="97" t="s">
        <v>10977</v>
      </c>
      <c r="F537" s="37"/>
      <c r="G537" s="83" t="s">
        <v>10977</v>
      </c>
      <c r="H537" s="41"/>
      <c r="I537" s="42"/>
    </row>
    <row r="538" spans="1:9" x14ac:dyDescent="0.25">
      <c r="A538" s="39"/>
      <c r="B538" s="136" t="s">
        <v>11925</v>
      </c>
      <c r="C538" s="35" t="s">
        <v>3143</v>
      </c>
      <c r="D538" s="83" t="s">
        <v>10977</v>
      </c>
      <c r="E538" s="97" t="s">
        <v>10977</v>
      </c>
      <c r="F538" s="37"/>
      <c r="G538" s="83" t="s">
        <v>10977</v>
      </c>
      <c r="H538" s="41"/>
      <c r="I538" s="42"/>
    </row>
    <row r="539" spans="1:9" x14ac:dyDescent="0.25">
      <c r="A539" s="39"/>
      <c r="B539" s="136" t="s">
        <v>11926</v>
      </c>
      <c r="C539" s="35" t="s">
        <v>29</v>
      </c>
      <c r="D539" s="83" t="s">
        <v>10977</v>
      </c>
      <c r="E539" s="97" t="s">
        <v>10977</v>
      </c>
      <c r="F539" s="37"/>
      <c r="G539" s="83" t="s">
        <v>10977</v>
      </c>
      <c r="H539" s="41"/>
      <c r="I539" s="42"/>
    </row>
    <row r="540" spans="1:9" x14ac:dyDescent="0.25">
      <c r="A540" s="39"/>
      <c r="B540" s="136" t="s">
        <v>11927</v>
      </c>
      <c r="C540" s="35" t="s">
        <v>3812</v>
      </c>
      <c r="D540" s="83" t="s">
        <v>10977</v>
      </c>
      <c r="E540" s="97" t="s">
        <v>10977</v>
      </c>
      <c r="F540" s="37"/>
      <c r="G540" s="83" t="s">
        <v>10977</v>
      </c>
      <c r="H540" s="41"/>
      <c r="I540" s="42"/>
    </row>
    <row r="541" spans="1:9" x14ac:dyDescent="0.25">
      <c r="A541" s="39"/>
      <c r="B541" s="136" t="s">
        <v>11928</v>
      </c>
      <c r="C541" s="35" t="s">
        <v>1356</v>
      </c>
      <c r="D541" s="83" t="s">
        <v>10977</v>
      </c>
      <c r="E541" s="97" t="s">
        <v>10977</v>
      </c>
      <c r="F541" s="37"/>
      <c r="G541" s="83" t="s">
        <v>10977</v>
      </c>
      <c r="H541" s="41"/>
      <c r="I541" s="42"/>
    </row>
    <row r="542" spans="1:9" x14ac:dyDescent="0.25">
      <c r="A542" s="39"/>
      <c r="B542" s="136" t="s">
        <v>11929</v>
      </c>
      <c r="C542" s="35" t="s">
        <v>215</v>
      </c>
      <c r="D542" s="83" t="s">
        <v>10977</v>
      </c>
      <c r="E542" s="97" t="s">
        <v>10977</v>
      </c>
      <c r="F542" s="37"/>
      <c r="G542" s="83" t="s">
        <v>10977</v>
      </c>
      <c r="H542" s="41"/>
      <c r="I542" s="42"/>
    </row>
    <row r="543" spans="1:9" x14ac:dyDescent="0.25">
      <c r="A543" s="39"/>
      <c r="B543" s="136" t="s">
        <v>11930</v>
      </c>
      <c r="C543" s="35" t="s">
        <v>3143</v>
      </c>
      <c r="D543" s="83" t="s">
        <v>10977</v>
      </c>
      <c r="E543" s="97" t="s">
        <v>10977</v>
      </c>
      <c r="F543" s="37"/>
      <c r="G543" s="83" t="s">
        <v>10977</v>
      </c>
      <c r="H543" s="41"/>
      <c r="I543" s="42"/>
    </row>
    <row r="544" spans="1:9" x14ac:dyDescent="0.25">
      <c r="A544" s="39"/>
      <c r="B544" s="136" t="s">
        <v>11931</v>
      </c>
      <c r="C544" s="35" t="s">
        <v>3513</v>
      </c>
      <c r="D544" s="83" t="s">
        <v>10977</v>
      </c>
      <c r="E544" s="97" t="s">
        <v>10977</v>
      </c>
      <c r="F544" s="37"/>
      <c r="G544" s="83" t="s">
        <v>10977</v>
      </c>
      <c r="H544" s="41"/>
      <c r="I544" s="42"/>
    </row>
    <row r="545" spans="1:9" x14ac:dyDescent="0.25">
      <c r="A545" s="39"/>
      <c r="B545" s="136" t="s">
        <v>11932</v>
      </c>
      <c r="C545" s="35" t="s">
        <v>1356</v>
      </c>
      <c r="D545" s="83" t="s">
        <v>10977</v>
      </c>
      <c r="E545" s="97" t="s">
        <v>10977</v>
      </c>
      <c r="F545" s="37"/>
      <c r="G545" s="83" t="s">
        <v>10977</v>
      </c>
      <c r="H545" s="41"/>
      <c r="I545" s="42"/>
    </row>
    <row r="546" spans="1:9" x14ac:dyDescent="0.25">
      <c r="A546" s="39"/>
      <c r="B546" s="136" t="s">
        <v>11933</v>
      </c>
      <c r="C546" s="35" t="s">
        <v>1142</v>
      </c>
      <c r="D546" s="83" t="s">
        <v>10977</v>
      </c>
      <c r="E546" s="97" t="s">
        <v>10977</v>
      </c>
      <c r="F546" s="37"/>
      <c r="G546" s="83" t="s">
        <v>10977</v>
      </c>
      <c r="H546" s="41"/>
      <c r="I546" s="42" t="s">
        <v>11066</v>
      </c>
    </row>
    <row r="547" spans="1:9" x14ac:dyDescent="0.25">
      <c r="A547" s="39"/>
      <c r="B547" s="136" t="s">
        <v>11934</v>
      </c>
      <c r="C547" s="35" t="s">
        <v>1356</v>
      </c>
      <c r="D547" s="83" t="s">
        <v>10977</v>
      </c>
      <c r="E547" s="97" t="s">
        <v>10977</v>
      </c>
      <c r="F547" s="37"/>
      <c r="G547" s="83" t="s">
        <v>10977</v>
      </c>
      <c r="H547" s="41"/>
      <c r="I547" s="42"/>
    </row>
    <row r="548" spans="1:9" x14ac:dyDescent="0.25">
      <c r="A548" s="39"/>
      <c r="B548" s="136" t="s">
        <v>11935</v>
      </c>
      <c r="C548" s="35" t="s">
        <v>3812</v>
      </c>
      <c r="D548" s="83" t="s">
        <v>10977</v>
      </c>
      <c r="E548" s="97" t="s">
        <v>10977</v>
      </c>
      <c r="F548" s="37"/>
      <c r="G548" s="83" t="s">
        <v>10977</v>
      </c>
      <c r="H548" s="41"/>
      <c r="I548" s="42"/>
    </row>
    <row r="549" spans="1:9" x14ac:dyDescent="0.25">
      <c r="A549" s="39"/>
      <c r="B549" s="136" t="s">
        <v>11936</v>
      </c>
      <c r="C549" s="35" t="s">
        <v>3812</v>
      </c>
      <c r="D549" s="83" t="s">
        <v>10977</v>
      </c>
      <c r="E549" s="97" t="s">
        <v>10977</v>
      </c>
      <c r="F549" s="37"/>
      <c r="G549" s="83" t="s">
        <v>10977</v>
      </c>
      <c r="H549" s="41"/>
      <c r="I549" s="42"/>
    </row>
    <row r="550" spans="1:9" x14ac:dyDescent="0.25">
      <c r="A550" s="39"/>
      <c r="B550" s="136" t="s">
        <v>11937</v>
      </c>
      <c r="C550" s="35" t="s">
        <v>1356</v>
      </c>
      <c r="D550" s="83" t="s">
        <v>10977</v>
      </c>
      <c r="E550" s="97" t="s">
        <v>10977</v>
      </c>
      <c r="F550" s="37"/>
      <c r="G550" s="83" t="s">
        <v>10977</v>
      </c>
      <c r="H550" s="41"/>
      <c r="I550" s="42"/>
    </row>
    <row r="551" spans="1:9" x14ac:dyDescent="0.25">
      <c r="A551" s="39"/>
      <c r="B551" s="136" t="s">
        <v>11938</v>
      </c>
      <c r="C551" s="35" t="s">
        <v>3601</v>
      </c>
      <c r="D551" s="83" t="s">
        <v>10977</v>
      </c>
      <c r="E551" s="97" t="s">
        <v>10977</v>
      </c>
      <c r="F551" s="37"/>
      <c r="G551" s="83" t="s">
        <v>10977</v>
      </c>
      <c r="H551" s="41"/>
      <c r="I551" s="42"/>
    </row>
    <row r="552" spans="1:9" x14ac:dyDescent="0.25">
      <c r="A552" s="39"/>
      <c r="B552" s="136" t="s">
        <v>11939</v>
      </c>
      <c r="C552" s="35" t="s">
        <v>4626</v>
      </c>
      <c r="D552" s="83" t="s">
        <v>10977</v>
      </c>
      <c r="E552" s="97" t="s">
        <v>10977</v>
      </c>
      <c r="F552" s="37"/>
      <c r="G552" s="83" t="s">
        <v>10977</v>
      </c>
      <c r="H552" s="41"/>
      <c r="I552" s="42"/>
    </row>
    <row r="553" spans="1:9" x14ac:dyDescent="0.25">
      <c r="A553" s="39"/>
      <c r="B553" s="136" t="s">
        <v>11940</v>
      </c>
      <c r="C553" s="35" t="s">
        <v>3812</v>
      </c>
      <c r="D553" s="83" t="s">
        <v>10977</v>
      </c>
      <c r="E553" s="97" t="s">
        <v>10977</v>
      </c>
      <c r="F553" s="37"/>
      <c r="G553" s="83" t="s">
        <v>10977</v>
      </c>
      <c r="H553" s="41"/>
      <c r="I553" s="42"/>
    </row>
    <row r="554" spans="1:9" x14ac:dyDescent="0.25">
      <c r="A554" s="39"/>
      <c r="B554" s="136" t="s">
        <v>11941</v>
      </c>
      <c r="C554" s="35" t="s">
        <v>2197</v>
      </c>
      <c r="D554" s="83" t="s">
        <v>10977</v>
      </c>
      <c r="E554" s="97" t="s">
        <v>10977</v>
      </c>
      <c r="F554" s="37"/>
      <c r="G554" s="83" t="s">
        <v>10977</v>
      </c>
      <c r="H554" s="41"/>
      <c r="I554" s="42"/>
    </row>
    <row r="555" spans="1:9" x14ac:dyDescent="0.25">
      <c r="A555" s="39"/>
      <c r="B555" s="136" t="s">
        <v>11942</v>
      </c>
      <c r="C555" s="35" t="s">
        <v>1356</v>
      </c>
      <c r="D555" s="83" t="s">
        <v>10977</v>
      </c>
      <c r="E555" s="83" t="s">
        <v>10977</v>
      </c>
      <c r="F555" s="37"/>
      <c r="G555" s="83" t="s">
        <v>10978</v>
      </c>
      <c r="H555" s="44" t="s">
        <v>11067</v>
      </c>
      <c r="I555" s="42"/>
    </row>
    <row r="556" spans="1:9" x14ac:dyDescent="0.25">
      <c r="A556" s="39"/>
      <c r="B556" s="136" t="s">
        <v>11943</v>
      </c>
      <c r="C556" s="35" t="s">
        <v>901</v>
      </c>
      <c r="D556" s="83" t="s">
        <v>10977</v>
      </c>
      <c r="E556" s="97" t="s">
        <v>10977</v>
      </c>
      <c r="F556" s="37"/>
      <c r="G556" s="83" t="s">
        <v>10977</v>
      </c>
      <c r="H556" s="41"/>
      <c r="I556" s="42"/>
    </row>
    <row r="557" spans="1:9" x14ac:dyDescent="0.25">
      <c r="A557" s="39"/>
      <c r="B557" s="136" t="s">
        <v>11944</v>
      </c>
      <c r="C557" s="35" t="s">
        <v>2926</v>
      </c>
      <c r="D557" s="83" t="s">
        <v>10977</v>
      </c>
      <c r="E557" s="97" t="s">
        <v>10977</v>
      </c>
      <c r="F557" s="37"/>
      <c r="G557" s="93" t="s">
        <v>10978</v>
      </c>
      <c r="H557" s="44" t="s">
        <v>11068</v>
      </c>
      <c r="I557" s="42"/>
    </row>
    <row r="558" spans="1:9" ht="30" x14ac:dyDescent="0.25">
      <c r="A558" s="39"/>
      <c r="B558" s="138" t="s">
        <v>11945</v>
      </c>
      <c r="C558" s="35" t="s">
        <v>2758</v>
      </c>
      <c r="D558" s="93" t="s">
        <v>10977</v>
      </c>
      <c r="E558" s="97" t="s">
        <v>10978</v>
      </c>
      <c r="F558" s="43" t="s">
        <v>11069</v>
      </c>
      <c r="G558" s="83" t="s">
        <v>10977</v>
      </c>
      <c r="H558" s="52" t="s">
        <v>11070</v>
      </c>
      <c r="I558" s="42"/>
    </row>
    <row r="559" spans="1:9" x14ac:dyDescent="0.25">
      <c r="A559" s="39"/>
      <c r="B559" s="136" t="s">
        <v>11946</v>
      </c>
      <c r="C559" s="35" t="s">
        <v>215</v>
      </c>
      <c r="D559" s="83" t="s">
        <v>10977</v>
      </c>
      <c r="E559" s="97" t="s">
        <v>10977</v>
      </c>
      <c r="F559" s="37"/>
      <c r="G559" s="83" t="s">
        <v>10977</v>
      </c>
      <c r="H559" s="41"/>
      <c r="I559" s="42"/>
    </row>
    <row r="560" spans="1:9" x14ac:dyDescent="0.25">
      <c r="A560" s="39"/>
      <c r="B560" s="136" t="s">
        <v>11947</v>
      </c>
      <c r="C560" s="35" t="s">
        <v>2758</v>
      </c>
      <c r="D560" s="83" t="s">
        <v>10977</v>
      </c>
      <c r="E560" s="97" t="s">
        <v>10977</v>
      </c>
      <c r="F560" s="37"/>
      <c r="G560" s="83" t="s">
        <v>10977</v>
      </c>
      <c r="H560" s="41"/>
      <c r="I560" s="42"/>
    </row>
    <row r="561" spans="1:9" x14ac:dyDescent="0.25">
      <c r="A561" s="39"/>
      <c r="B561" s="136" t="s">
        <v>11948</v>
      </c>
      <c r="C561" s="35" t="s">
        <v>2197</v>
      </c>
      <c r="D561" s="83" t="s">
        <v>10977</v>
      </c>
      <c r="E561" s="97" t="s">
        <v>10977</v>
      </c>
      <c r="F561" s="37"/>
      <c r="G561" s="83" t="s">
        <v>10977</v>
      </c>
      <c r="H561" s="41"/>
      <c r="I561" s="42"/>
    </row>
    <row r="562" spans="1:9" x14ac:dyDescent="0.25">
      <c r="A562" s="39"/>
      <c r="B562" s="136" t="s">
        <v>11949</v>
      </c>
      <c r="C562" s="35" t="s">
        <v>901</v>
      </c>
      <c r="D562" s="83" t="s">
        <v>10977</v>
      </c>
      <c r="E562" s="97" t="s">
        <v>10977</v>
      </c>
      <c r="F562" s="37"/>
      <c r="G562" s="83" t="s">
        <v>10977</v>
      </c>
      <c r="H562" s="41"/>
      <c r="I562" s="42"/>
    </row>
    <row r="563" spans="1:9" x14ac:dyDescent="0.25">
      <c r="A563" s="39"/>
      <c r="B563" s="136" t="s">
        <v>11950</v>
      </c>
      <c r="C563" s="35" t="s">
        <v>29</v>
      </c>
      <c r="D563" s="83" t="s">
        <v>10977</v>
      </c>
      <c r="E563" s="97" t="s">
        <v>10977</v>
      </c>
      <c r="F563" s="37"/>
      <c r="G563" s="83" t="s">
        <v>10977</v>
      </c>
      <c r="H563" s="41"/>
      <c r="I563" s="42"/>
    </row>
    <row r="564" spans="1:9" x14ac:dyDescent="0.25">
      <c r="A564" s="39"/>
      <c r="B564" s="136" t="s">
        <v>11951</v>
      </c>
      <c r="C564" s="35" t="s">
        <v>2197</v>
      </c>
      <c r="D564" s="83" t="s">
        <v>10977</v>
      </c>
      <c r="E564" s="97" t="s">
        <v>10977</v>
      </c>
      <c r="F564" s="37"/>
      <c r="G564" s="83" t="s">
        <v>10977</v>
      </c>
      <c r="H564" s="41"/>
      <c r="I564" s="42"/>
    </row>
    <row r="565" spans="1:9" x14ac:dyDescent="0.25">
      <c r="A565" s="39"/>
      <c r="B565" s="136" t="s">
        <v>11952</v>
      </c>
      <c r="C565" s="35" t="s">
        <v>4626</v>
      </c>
      <c r="D565" s="83" t="s">
        <v>10977</v>
      </c>
      <c r="E565" s="97" t="s">
        <v>10977</v>
      </c>
      <c r="F565" s="37"/>
      <c r="G565" s="83" t="s">
        <v>10977</v>
      </c>
      <c r="H565" s="41"/>
      <c r="I565" s="42"/>
    </row>
    <row r="566" spans="1:9" x14ac:dyDescent="0.25">
      <c r="A566" s="39"/>
      <c r="B566" s="136" t="s">
        <v>11953</v>
      </c>
      <c r="C566" s="35" t="s">
        <v>2274</v>
      </c>
      <c r="D566" s="83" t="s">
        <v>10977</v>
      </c>
      <c r="E566" s="97" t="s">
        <v>10977</v>
      </c>
      <c r="F566" s="37"/>
      <c r="G566" s="83" t="s">
        <v>10977</v>
      </c>
      <c r="H566" s="41"/>
      <c r="I566" s="42"/>
    </row>
    <row r="567" spans="1:9" x14ac:dyDescent="0.25">
      <c r="A567" s="39"/>
      <c r="B567" s="136" t="s">
        <v>11954</v>
      </c>
      <c r="C567" s="35" t="s">
        <v>5227</v>
      </c>
      <c r="D567" s="83" t="s">
        <v>10977</v>
      </c>
      <c r="E567" s="97" t="s">
        <v>10977</v>
      </c>
      <c r="F567" s="37"/>
      <c r="G567" s="83" t="s">
        <v>10977</v>
      </c>
      <c r="H567" s="41"/>
      <c r="I567" s="42"/>
    </row>
    <row r="568" spans="1:9" x14ac:dyDescent="0.25">
      <c r="A568" s="39"/>
      <c r="B568" s="136" t="s">
        <v>11955</v>
      </c>
      <c r="C568" s="35" t="s">
        <v>2197</v>
      </c>
      <c r="D568" s="83" t="s">
        <v>10977</v>
      </c>
      <c r="E568" s="97" t="s">
        <v>10977</v>
      </c>
      <c r="F568" s="37"/>
      <c r="G568" s="83" t="s">
        <v>10977</v>
      </c>
      <c r="H568" s="41"/>
      <c r="I568" s="42"/>
    </row>
    <row r="569" spans="1:9" x14ac:dyDescent="0.25">
      <c r="A569" s="39"/>
      <c r="B569" s="136" t="s">
        <v>11956</v>
      </c>
      <c r="C569" s="35" t="s">
        <v>29</v>
      </c>
      <c r="D569" s="83" t="s">
        <v>10977</v>
      </c>
      <c r="E569" s="97" t="s">
        <v>10977</v>
      </c>
      <c r="F569" s="37"/>
      <c r="G569" s="83" t="s">
        <v>10977</v>
      </c>
      <c r="H569" s="41"/>
      <c r="I569" s="42"/>
    </row>
    <row r="570" spans="1:9" x14ac:dyDescent="0.25">
      <c r="A570" s="39"/>
      <c r="B570" s="136" t="s">
        <v>11957</v>
      </c>
      <c r="C570" s="35" t="s">
        <v>634</v>
      </c>
      <c r="D570" s="83" t="s">
        <v>10977</v>
      </c>
      <c r="E570" s="97" t="s">
        <v>10977</v>
      </c>
      <c r="F570" s="37"/>
      <c r="G570" s="83" t="s">
        <v>10977</v>
      </c>
      <c r="H570" s="41"/>
      <c r="I570" s="42"/>
    </row>
    <row r="571" spans="1:9" x14ac:dyDescent="0.25">
      <c r="A571" s="39"/>
      <c r="B571" s="136" t="s">
        <v>11958</v>
      </c>
      <c r="C571" s="35" t="s">
        <v>4626</v>
      </c>
      <c r="D571" s="83" t="s">
        <v>10977</v>
      </c>
      <c r="E571" s="97" t="s">
        <v>10977</v>
      </c>
      <c r="F571" s="37"/>
      <c r="G571" s="83" t="s">
        <v>10977</v>
      </c>
      <c r="H571" s="41"/>
      <c r="I571" s="42"/>
    </row>
    <row r="572" spans="1:9" x14ac:dyDescent="0.25">
      <c r="A572" s="39"/>
      <c r="B572" s="136" t="s">
        <v>11959</v>
      </c>
      <c r="C572" s="35" t="s">
        <v>4289</v>
      </c>
      <c r="D572" s="83" t="s">
        <v>10977</v>
      </c>
      <c r="E572" s="97" t="s">
        <v>10977</v>
      </c>
      <c r="F572" s="37"/>
      <c r="G572" s="83" t="s">
        <v>10977</v>
      </c>
      <c r="H572" s="41"/>
      <c r="I572" s="42"/>
    </row>
    <row r="573" spans="1:9" x14ac:dyDescent="0.25">
      <c r="A573" s="39"/>
      <c r="B573" s="136" t="s">
        <v>11960</v>
      </c>
      <c r="C573" s="35" t="s">
        <v>3812</v>
      </c>
      <c r="D573" s="83" t="s">
        <v>10977</v>
      </c>
      <c r="E573" s="97" t="s">
        <v>10977</v>
      </c>
      <c r="F573" s="37"/>
      <c r="G573" s="83" t="s">
        <v>10977</v>
      </c>
      <c r="H573" s="41"/>
      <c r="I573" s="42"/>
    </row>
    <row r="574" spans="1:9" x14ac:dyDescent="0.25">
      <c r="A574" s="39"/>
      <c r="B574" s="136" t="s">
        <v>11961</v>
      </c>
      <c r="C574" s="35" t="s">
        <v>2926</v>
      </c>
      <c r="D574" s="83" t="s">
        <v>10977</v>
      </c>
      <c r="E574" s="97" t="s">
        <v>10977</v>
      </c>
      <c r="F574" s="37"/>
      <c r="G574" s="83" t="s">
        <v>10977</v>
      </c>
      <c r="H574" s="41"/>
      <c r="I574" s="53" t="s">
        <v>11071</v>
      </c>
    </row>
    <row r="575" spans="1:9" x14ac:dyDescent="0.25">
      <c r="A575" s="39"/>
      <c r="B575" s="136" t="s">
        <v>11962</v>
      </c>
      <c r="C575" s="35" t="s">
        <v>1356</v>
      </c>
      <c r="D575" s="83" t="s">
        <v>10977</v>
      </c>
      <c r="E575" s="97" t="s">
        <v>10977</v>
      </c>
      <c r="F575" s="37"/>
      <c r="G575" s="83" t="s">
        <v>10977</v>
      </c>
      <c r="H575" s="41"/>
      <c r="I575" s="42"/>
    </row>
    <row r="576" spans="1:9" x14ac:dyDescent="0.25">
      <c r="A576" s="39"/>
      <c r="B576" s="136" t="s">
        <v>11963</v>
      </c>
      <c r="C576" s="35" t="s">
        <v>901</v>
      </c>
      <c r="D576" s="83" t="s">
        <v>10977</v>
      </c>
      <c r="E576" s="97" t="s">
        <v>10977</v>
      </c>
      <c r="F576" s="37"/>
      <c r="G576" s="83" t="s">
        <v>10977</v>
      </c>
      <c r="H576" s="41"/>
      <c r="I576" s="42"/>
    </row>
    <row r="577" spans="1:9" x14ac:dyDescent="0.25">
      <c r="A577" s="39"/>
      <c r="B577" s="136" t="s">
        <v>11964</v>
      </c>
      <c r="C577" s="35" t="s">
        <v>901</v>
      </c>
      <c r="D577" s="83" t="s">
        <v>10977</v>
      </c>
      <c r="E577" s="97" t="s">
        <v>10977</v>
      </c>
      <c r="F577" s="37"/>
      <c r="G577" s="83" t="s">
        <v>10977</v>
      </c>
      <c r="H577" s="41"/>
      <c r="I577" s="42"/>
    </row>
    <row r="578" spans="1:9" x14ac:dyDescent="0.25">
      <c r="A578" s="39"/>
      <c r="B578" s="136" t="s">
        <v>11965</v>
      </c>
      <c r="C578" s="35" t="s">
        <v>901</v>
      </c>
      <c r="D578" s="83" t="s">
        <v>10977</v>
      </c>
      <c r="E578" s="97" t="s">
        <v>10977</v>
      </c>
      <c r="F578" s="37"/>
      <c r="G578" s="83" t="s">
        <v>10977</v>
      </c>
      <c r="H578" s="41"/>
      <c r="I578" s="42"/>
    </row>
    <row r="579" spans="1:9" x14ac:dyDescent="0.25">
      <c r="A579" s="39"/>
      <c r="B579" s="136" t="s">
        <v>11966</v>
      </c>
      <c r="C579" s="35" t="s">
        <v>634</v>
      </c>
      <c r="D579" s="83" t="s">
        <v>10977</v>
      </c>
      <c r="E579" s="97" t="s">
        <v>10977</v>
      </c>
      <c r="F579" s="37"/>
      <c r="G579" s="83" t="s">
        <v>10977</v>
      </c>
      <c r="H579" s="41"/>
      <c r="I579" s="42"/>
    </row>
    <row r="580" spans="1:9" x14ac:dyDescent="0.25">
      <c r="A580" s="39"/>
      <c r="B580" s="136" t="s">
        <v>11967</v>
      </c>
      <c r="C580" s="35" t="s">
        <v>1356</v>
      </c>
      <c r="D580" s="83" t="s">
        <v>10977</v>
      </c>
      <c r="E580" s="97" t="s">
        <v>10977</v>
      </c>
      <c r="F580" s="37"/>
      <c r="G580" s="83" t="s">
        <v>10977</v>
      </c>
      <c r="H580" s="41"/>
      <c r="I580" s="42"/>
    </row>
    <row r="581" spans="1:9" x14ac:dyDescent="0.25">
      <c r="A581" s="39"/>
      <c r="B581" s="136" t="s">
        <v>11968</v>
      </c>
      <c r="C581" s="35" t="s">
        <v>3143</v>
      </c>
      <c r="D581" s="83" t="s">
        <v>10977</v>
      </c>
      <c r="E581" s="97" t="s">
        <v>10977</v>
      </c>
      <c r="F581" s="37"/>
      <c r="G581" s="83" t="s">
        <v>10977</v>
      </c>
      <c r="H581" s="41"/>
      <c r="I581" s="42"/>
    </row>
    <row r="582" spans="1:9" x14ac:dyDescent="0.25">
      <c r="A582" s="39"/>
      <c r="B582" s="136" t="s">
        <v>11969</v>
      </c>
      <c r="C582" s="35" t="s">
        <v>3143</v>
      </c>
      <c r="D582" s="83" t="s">
        <v>10977</v>
      </c>
      <c r="E582" s="97" t="s">
        <v>10977</v>
      </c>
      <c r="F582" s="37"/>
      <c r="G582" s="83" t="s">
        <v>10977</v>
      </c>
      <c r="H582" s="41"/>
      <c r="I582" s="42"/>
    </row>
    <row r="583" spans="1:9" x14ac:dyDescent="0.25">
      <c r="A583" s="39"/>
      <c r="B583" s="136" t="s">
        <v>11970</v>
      </c>
      <c r="C583" s="35" t="s">
        <v>3601</v>
      </c>
      <c r="D583" s="83" t="s">
        <v>10977</v>
      </c>
      <c r="E583" s="97" t="s">
        <v>10977</v>
      </c>
      <c r="F583" s="37"/>
      <c r="G583" s="83" t="s">
        <v>10977</v>
      </c>
      <c r="H583" s="41"/>
      <c r="I583" s="42"/>
    </row>
    <row r="584" spans="1:9" x14ac:dyDescent="0.25">
      <c r="A584" s="39"/>
      <c r="B584" s="136" t="s">
        <v>11971</v>
      </c>
      <c r="C584" s="35" t="s">
        <v>4626</v>
      </c>
      <c r="D584" s="83" t="s">
        <v>10977</v>
      </c>
      <c r="E584" s="97" t="s">
        <v>10977</v>
      </c>
      <c r="F584" s="37"/>
      <c r="G584" s="83" t="s">
        <v>10977</v>
      </c>
      <c r="H584" s="41"/>
      <c r="I584" s="42"/>
    </row>
    <row r="585" spans="1:9" x14ac:dyDescent="0.25">
      <c r="A585" s="39"/>
      <c r="B585" s="136" t="s">
        <v>11972</v>
      </c>
      <c r="C585" s="35" t="s">
        <v>2274</v>
      </c>
      <c r="D585" s="83" t="s">
        <v>10977</v>
      </c>
      <c r="E585" s="97" t="s">
        <v>10977</v>
      </c>
      <c r="F585" s="37"/>
      <c r="G585" s="93" t="s">
        <v>10978</v>
      </c>
      <c r="H585" s="44" t="s">
        <v>11072</v>
      </c>
      <c r="I585" s="42"/>
    </row>
    <row r="586" spans="1:9" x14ac:dyDescent="0.25">
      <c r="A586" s="39"/>
      <c r="B586" s="136" t="s">
        <v>11973</v>
      </c>
      <c r="C586" s="35" t="s">
        <v>2554</v>
      </c>
      <c r="D586" s="83" t="s">
        <v>10977</v>
      </c>
      <c r="E586" s="97" t="s">
        <v>10977</v>
      </c>
      <c r="F586" s="37"/>
      <c r="G586" s="83" t="s">
        <v>10977</v>
      </c>
      <c r="H586" s="41"/>
      <c r="I586" s="42"/>
    </row>
    <row r="587" spans="1:9" x14ac:dyDescent="0.25">
      <c r="A587" s="39"/>
      <c r="B587" s="136" t="s">
        <v>11974</v>
      </c>
      <c r="C587" s="35" t="s">
        <v>2554</v>
      </c>
      <c r="D587" s="83" t="s">
        <v>10977</v>
      </c>
      <c r="E587" s="97" t="s">
        <v>10977</v>
      </c>
      <c r="F587" s="37"/>
      <c r="G587" s="83" t="s">
        <v>10977</v>
      </c>
      <c r="H587" s="41"/>
      <c r="I587" s="42"/>
    </row>
    <row r="588" spans="1:9" x14ac:dyDescent="0.25">
      <c r="A588" s="39"/>
      <c r="B588" s="136" t="s">
        <v>11975</v>
      </c>
      <c r="C588" s="35" t="s">
        <v>3747</v>
      </c>
      <c r="D588" s="83" t="s">
        <v>10977</v>
      </c>
      <c r="E588" s="97" t="s">
        <v>10977</v>
      </c>
      <c r="F588" s="37"/>
      <c r="G588" s="83" t="s">
        <v>10977</v>
      </c>
      <c r="H588" s="41"/>
      <c r="I588" s="42"/>
    </row>
    <row r="589" spans="1:9" x14ac:dyDescent="0.25">
      <c r="A589" s="39"/>
      <c r="B589" s="136" t="s">
        <v>11976</v>
      </c>
      <c r="C589" s="35" t="s">
        <v>901</v>
      </c>
      <c r="D589" s="83" t="s">
        <v>10977</v>
      </c>
      <c r="E589" s="97" t="s">
        <v>10977</v>
      </c>
      <c r="F589" s="37"/>
      <c r="G589" s="83" t="s">
        <v>10977</v>
      </c>
      <c r="H589" s="41"/>
      <c r="I589" s="42"/>
    </row>
    <row r="590" spans="1:9" x14ac:dyDescent="0.25">
      <c r="A590" s="39"/>
      <c r="B590" s="136" t="s">
        <v>11977</v>
      </c>
      <c r="C590" s="35" t="s">
        <v>2758</v>
      </c>
      <c r="D590" s="83" t="s">
        <v>10977</v>
      </c>
      <c r="E590" s="97" t="s">
        <v>10977</v>
      </c>
      <c r="F590" s="37"/>
      <c r="G590" s="83" t="s">
        <v>10977</v>
      </c>
      <c r="H590" s="41"/>
      <c r="I590" s="42"/>
    </row>
    <row r="591" spans="1:9" x14ac:dyDescent="0.25">
      <c r="A591" s="39"/>
      <c r="B591" s="136" t="s">
        <v>11978</v>
      </c>
      <c r="C591" s="35" t="s">
        <v>3143</v>
      </c>
      <c r="D591" s="83" t="s">
        <v>10977</v>
      </c>
      <c r="E591" s="97" t="s">
        <v>10977</v>
      </c>
      <c r="F591" s="37"/>
      <c r="G591" s="83" t="s">
        <v>10977</v>
      </c>
      <c r="H591" s="41"/>
      <c r="I591" s="42"/>
    </row>
    <row r="592" spans="1:9" x14ac:dyDescent="0.25">
      <c r="A592" s="39"/>
      <c r="B592" s="136" t="s">
        <v>11979</v>
      </c>
      <c r="C592" s="35" t="s">
        <v>4289</v>
      </c>
      <c r="D592" s="83" t="s">
        <v>10977</v>
      </c>
      <c r="E592" s="97" t="s">
        <v>10977</v>
      </c>
      <c r="F592" s="37"/>
      <c r="G592" s="83" t="s">
        <v>10977</v>
      </c>
      <c r="H592" s="41"/>
      <c r="I592" s="42"/>
    </row>
    <row r="593" spans="1:9" x14ac:dyDescent="0.25">
      <c r="A593" s="39"/>
      <c r="B593" s="136" t="s">
        <v>11980</v>
      </c>
      <c r="C593" s="35" t="s">
        <v>3143</v>
      </c>
      <c r="D593" s="83" t="s">
        <v>10977</v>
      </c>
      <c r="E593" s="97" t="s">
        <v>10977</v>
      </c>
      <c r="F593" s="37"/>
      <c r="G593" s="83" t="s">
        <v>10977</v>
      </c>
      <c r="H593" s="41"/>
      <c r="I593" s="42"/>
    </row>
    <row r="594" spans="1:9" x14ac:dyDescent="0.25">
      <c r="A594" s="39"/>
      <c r="B594" s="136" t="s">
        <v>11981</v>
      </c>
      <c r="C594" s="35" t="s">
        <v>2413</v>
      </c>
      <c r="D594" s="83" t="s">
        <v>10977</v>
      </c>
      <c r="E594" s="97" t="s">
        <v>10977</v>
      </c>
      <c r="F594" s="37"/>
      <c r="G594" s="83" t="s">
        <v>10977</v>
      </c>
      <c r="H594" s="41"/>
      <c r="I594" s="42"/>
    </row>
    <row r="595" spans="1:9" x14ac:dyDescent="0.25">
      <c r="A595" s="39"/>
      <c r="B595" s="136" t="s">
        <v>11982</v>
      </c>
      <c r="C595" s="35" t="s">
        <v>2926</v>
      </c>
      <c r="D595" s="83" t="s">
        <v>10977</v>
      </c>
      <c r="E595" s="97" t="s">
        <v>10977</v>
      </c>
      <c r="F595" s="37"/>
      <c r="G595" s="83" t="s">
        <v>10977</v>
      </c>
      <c r="H595" s="41"/>
      <c r="I595" s="42"/>
    </row>
    <row r="596" spans="1:9" x14ac:dyDescent="0.25">
      <c r="A596" s="39"/>
      <c r="B596" s="136" t="s">
        <v>11983</v>
      </c>
      <c r="C596" s="35" t="s">
        <v>2274</v>
      </c>
      <c r="D596" s="83" t="s">
        <v>10977</v>
      </c>
      <c r="E596" s="97" t="s">
        <v>10977</v>
      </c>
      <c r="F596" s="37"/>
      <c r="G596" s="83" t="s">
        <v>10977</v>
      </c>
      <c r="H596" s="41"/>
      <c r="I596" s="42"/>
    </row>
    <row r="597" spans="1:9" x14ac:dyDescent="0.25">
      <c r="A597" s="39"/>
      <c r="B597" s="136" t="s">
        <v>11984</v>
      </c>
      <c r="C597" s="35" t="s">
        <v>2758</v>
      </c>
      <c r="D597" s="83" t="s">
        <v>10977</v>
      </c>
      <c r="E597" s="97" t="s">
        <v>10977</v>
      </c>
      <c r="F597" s="37"/>
      <c r="G597" s="83" t="s">
        <v>10977</v>
      </c>
      <c r="H597" s="41"/>
      <c r="I597" s="42"/>
    </row>
    <row r="598" spans="1:9" x14ac:dyDescent="0.25">
      <c r="A598" s="39"/>
      <c r="B598" s="136" t="s">
        <v>11985</v>
      </c>
      <c r="C598" s="35" t="s">
        <v>901</v>
      </c>
      <c r="D598" s="83" t="s">
        <v>10977</v>
      </c>
      <c r="E598" s="97" t="s">
        <v>10977</v>
      </c>
      <c r="F598" s="37"/>
      <c r="G598" s="83" t="s">
        <v>10977</v>
      </c>
      <c r="H598" s="41"/>
      <c r="I598" s="42"/>
    </row>
    <row r="599" spans="1:9" x14ac:dyDescent="0.25">
      <c r="A599" s="39"/>
      <c r="B599" s="136" t="s">
        <v>11986</v>
      </c>
      <c r="C599" s="35" t="s">
        <v>901</v>
      </c>
      <c r="D599" s="83" t="s">
        <v>10977</v>
      </c>
      <c r="E599" s="97" t="s">
        <v>10977</v>
      </c>
      <c r="F599" s="37"/>
      <c r="G599" s="83" t="s">
        <v>10977</v>
      </c>
      <c r="H599" s="41"/>
      <c r="I599" s="42"/>
    </row>
    <row r="600" spans="1:9" x14ac:dyDescent="0.25">
      <c r="A600" s="39"/>
      <c r="B600" s="136" t="s">
        <v>11987</v>
      </c>
      <c r="C600" s="35" t="s">
        <v>2926</v>
      </c>
      <c r="D600" s="83" t="s">
        <v>10977</v>
      </c>
      <c r="E600" s="97" t="s">
        <v>10977</v>
      </c>
      <c r="F600" s="37"/>
      <c r="G600" s="83" t="s">
        <v>10977</v>
      </c>
      <c r="H600" s="41"/>
      <c r="I600" s="42"/>
    </row>
    <row r="601" spans="1:9" x14ac:dyDescent="0.25">
      <c r="A601" s="39"/>
      <c r="B601" s="136" t="s">
        <v>11988</v>
      </c>
      <c r="C601" s="35" t="s">
        <v>1356</v>
      </c>
      <c r="D601" s="83" t="s">
        <v>10977</v>
      </c>
      <c r="E601" s="97" t="s">
        <v>10977</v>
      </c>
      <c r="F601" s="37"/>
      <c r="G601" s="83" t="s">
        <v>10977</v>
      </c>
      <c r="H601" s="41"/>
      <c r="I601" s="42"/>
    </row>
    <row r="602" spans="1:9" x14ac:dyDescent="0.25">
      <c r="A602" s="39"/>
      <c r="B602" s="136" t="s">
        <v>11989</v>
      </c>
      <c r="C602" s="35" t="s">
        <v>2554</v>
      </c>
      <c r="D602" s="83" t="s">
        <v>10977</v>
      </c>
      <c r="E602" s="97" t="s">
        <v>10977</v>
      </c>
      <c r="F602" s="37"/>
      <c r="G602" s="83" t="s">
        <v>10977</v>
      </c>
      <c r="H602" s="41"/>
      <c r="I602" s="54" t="s">
        <v>11073</v>
      </c>
    </row>
    <row r="603" spans="1:9" x14ac:dyDescent="0.25">
      <c r="A603" s="39"/>
      <c r="B603" s="136" t="s">
        <v>11990</v>
      </c>
      <c r="C603" s="35" t="s">
        <v>3812</v>
      </c>
      <c r="D603" s="83" t="s">
        <v>10977</v>
      </c>
      <c r="E603" s="97" t="s">
        <v>10977</v>
      </c>
      <c r="F603" s="37"/>
      <c r="G603" s="83" t="s">
        <v>10977</v>
      </c>
      <c r="H603" s="41"/>
      <c r="I603" s="42"/>
    </row>
    <row r="604" spans="1:9" x14ac:dyDescent="0.25">
      <c r="A604" s="39"/>
      <c r="B604" s="136" t="s">
        <v>11991</v>
      </c>
      <c r="C604" s="35" t="s">
        <v>4626</v>
      </c>
      <c r="D604" s="83" t="s">
        <v>10977</v>
      </c>
      <c r="E604" s="97" t="s">
        <v>10977</v>
      </c>
      <c r="F604" s="37"/>
      <c r="G604" s="83" t="s">
        <v>10978</v>
      </c>
      <c r="H604" s="41" t="s">
        <v>11074</v>
      </c>
      <c r="I604" s="42"/>
    </row>
    <row r="605" spans="1:9" x14ac:dyDescent="0.25">
      <c r="A605" s="39"/>
      <c r="B605" s="136" t="s">
        <v>11992</v>
      </c>
      <c r="C605" s="35" t="s">
        <v>2554</v>
      </c>
      <c r="D605" s="83" t="s">
        <v>10977</v>
      </c>
      <c r="E605" s="97" t="s">
        <v>10977</v>
      </c>
      <c r="F605" s="37"/>
      <c r="G605" s="83" t="s">
        <v>10977</v>
      </c>
      <c r="H605" s="41"/>
      <c r="I605" s="42"/>
    </row>
    <row r="606" spans="1:9" x14ac:dyDescent="0.25">
      <c r="A606" s="39"/>
      <c r="B606" s="136" t="s">
        <v>11993</v>
      </c>
      <c r="C606" s="35" t="s">
        <v>3143</v>
      </c>
      <c r="D606" s="83" t="s">
        <v>10977</v>
      </c>
      <c r="E606" s="97" t="s">
        <v>10977</v>
      </c>
      <c r="F606" s="37"/>
      <c r="G606" s="83" t="s">
        <v>10977</v>
      </c>
      <c r="H606" s="41"/>
      <c r="I606" s="42"/>
    </row>
    <row r="607" spans="1:9" x14ac:dyDescent="0.25">
      <c r="A607" s="39"/>
      <c r="B607" s="136" t="s">
        <v>11994</v>
      </c>
      <c r="C607" s="35" t="s">
        <v>1356</v>
      </c>
      <c r="D607" s="83" t="s">
        <v>10977</v>
      </c>
      <c r="E607" s="97" t="s">
        <v>10977</v>
      </c>
      <c r="F607" s="37"/>
      <c r="G607" s="83" t="s">
        <v>10977</v>
      </c>
      <c r="H607" s="41"/>
      <c r="I607" s="42"/>
    </row>
    <row r="608" spans="1:9" x14ac:dyDescent="0.25">
      <c r="A608" s="39"/>
      <c r="B608" s="136" t="s">
        <v>11995</v>
      </c>
      <c r="C608" s="35" t="s">
        <v>5227</v>
      </c>
      <c r="D608" s="83" t="s">
        <v>10977</v>
      </c>
      <c r="E608" s="97" t="s">
        <v>10977</v>
      </c>
      <c r="F608" s="37"/>
      <c r="G608" s="83" t="s">
        <v>10977</v>
      </c>
      <c r="H608" s="41"/>
      <c r="I608" s="42"/>
    </row>
    <row r="609" spans="1:9" x14ac:dyDescent="0.25">
      <c r="A609" s="39"/>
      <c r="B609" s="136" t="s">
        <v>11996</v>
      </c>
      <c r="C609" s="35" t="s">
        <v>3812</v>
      </c>
      <c r="D609" s="83" t="s">
        <v>10977</v>
      </c>
      <c r="E609" s="97" t="s">
        <v>10977</v>
      </c>
      <c r="F609" s="37"/>
      <c r="G609" s="83" t="s">
        <v>10977</v>
      </c>
      <c r="H609" s="41"/>
      <c r="I609" s="42"/>
    </row>
    <row r="610" spans="1:9" x14ac:dyDescent="0.25">
      <c r="A610" s="39"/>
      <c r="B610" s="136" t="s">
        <v>11997</v>
      </c>
      <c r="C610" s="35" t="s">
        <v>4626</v>
      </c>
      <c r="D610" s="83" t="s">
        <v>10977</v>
      </c>
      <c r="E610" s="97" t="s">
        <v>10977</v>
      </c>
      <c r="F610" s="37"/>
      <c r="G610" s="83" t="s">
        <v>10977</v>
      </c>
      <c r="H610" s="41"/>
      <c r="I610" s="42"/>
    </row>
    <row r="611" spans="1:9" x14ac:dyDescent="0.25">
      <c r="A611" s="39"/>
      <c r="B611" s="136" t="s">
        <v>11998</v>
      </c>
      <c r="C611" s="35" t="s">
        <v>1356</v>
      </c>
      <c r="D611" s="83" t="s">
        <v>10977</v>
      </c>
      <c r="E611" s="97" t="s">
        <v>10977</v>
      </c>
      <c r="F611" s="37"/>
      <c r="G611" s="83" t="s">
        <v>10977</v>
      </c>
      <c r="H611" s="41"/>
      <c r="I611" s="42"/>
    </row>
    <row r="612" spans="1:9" x14ac:dyDescent="0.25">
      <c r="A612" s="39"/>
      <c r="B612" s="136" t="s">
        <v>11999</v>
      </c>
      <c r="C612" s="35" t="s">
        <v>4626</v>
      </c>
      <c r="D612" s="83" t="s">
        <v>10977</v>
      </c>
      <c r="E612" s="97" t="s">
        <v>10977</v>
      </c>
      <c r="F612" s="37"/>
      <c r="G612" s="83" t="s">
        <v>10977</v>
      </c>
      <c r="H612" s="41"/>
      <c r="I612" s="42"/>
    </row>
    <row r="613" spans="1:9" x14ac:dyDescent="0.25">
      <c r="A613" s="39"/>
      <c r="B613" s="136" t="s">
        <v>12000</v>
      </c>
      <c r="C613" s="35" t="s">
        <v>1356</v>
      </c>
      <c r="D613" s="83" t="s">
        <v>10977</v>
      </c>
      <c r="E613" s="97" t="s">
        <v>10977</v>
      </c>
      <c r="F613" s="37"/>
      <c r="G613" s="83" t="s">
        <v>10977</v>
      </c>
      <c r="H613" s="41"/>
      <c r="I613" s="42" t="s">
        <v>11075</v>
      </c>
    </row>
    <row r="614" spans="1:9" x14ac:dyDescent="0.25">
      <c r="A614" s="39"/>
      <c r="B614" s="136" t="s">
        <v>12001</v>
      </c>
      <c r="C614" s="35" t="s">
        <v>3812</v>
      </c>
      <c r="D614" s="83" t="s">
        <v>10977</v>
      </c>
      <c r="E614" s="97" t="s">
        <v>10977</v>
      </c>
      <c r="F614" s="37"/>
      <c r="G614" s="83" t="s">
        <v>10977</v>
      </c>
      <c r="H614" s="41"/>
      <c r="I614" s="42"/>
    </row>
    <row r="615" spans="1:9" x14ac:dyDescent="0.25">
      <c r="A615" s="39"/>
      <c r="B615" s="136" t="s">
        <v>12002</v>
      </c>
      <c r="C615" s="35" t="s">
        <v>2197</v>
      </c>
      <c r="D615" s="83" t="s">
        <v>10977</v>
      </c>
      <c r="E615" s="97" t="s">
        <v>10977</v>
      </c>
      <c r="F615" s="37"/>
      <c r="G615" s="83" t="s">
        <v>10977</v>
      </c>
      <c r="H615" s="41"/>
      <c r="I615" s="42"/>
    </row>
    <row r="616" spans="1:9" x14ac:dyDescent="0.25">
      <c r="A616" s="39"/>
      <c r="B616" s="136" t="s">
        <v>12003</v>
      </c>
      <c r="C616" s="35" t="s">
        <v>5227</v>
      </c>
      <c r="D616" s="83" t="s">
        <v>10977</v>
      </c>
      <c r="E616" s="97" t="s">
        <v>10977</v>
      </c>
      <c r="F616" s="37"/>
      <c r="G616" s="83" t="s">
        <v>10977</v>
      </c>
      <c r="H616" s="41"/>
      <c r="I616" s="42"/>
    </row>
    <row r="617" spans="1:9" x14ac:dyDescent="0.25">
      <c r="A617" s="39"/>
      <c r="B617" s="136" t="s">
        <v>12004</v>
      </c>
      <c r="C617" s="35" t="s">
        <v>3812</v>
      </c>
      <c r="D617" s="83" t="s">
        <v>10977</v>
      </c>
      <c r="E617" s="97" t="s">
        <v>10977</v>
      </c>
      <c r="F617" s="37"/>
      <c r="G617" s="83" t="s">
        <v>10978</v>
      </c>
      <c r="H617" s="44" t="s">
        <v>11076</v>
      </c>
      <c r="I617" s="42"/>
    </row>
    <row r="618" spans="1:9" x14ac:dyDescent="0.25">
      <c r="A618" s="39"/>
      <c r="B618" s="136" t="s">
        <v>12005</v>
      </c>
      <c r="C618" s="35" t="s">
        <v>2413</v>
      </c>
      <c r="D618" s="83" t="s">
        <v>10977</v>
      </c>
      <c r="E618" s="97" t="s">
        <v>10977</v>
      </c>
      <c r="F618" s="37"/>
      <c r="G618" s="83" t="s">
        <v>10977</v>
      </c>
      <c r="H618" s="41"/>
      <c r="I618" s="42"/>
    </row>
    <row r="619" spans="1:9" x14ac:dyDescent="0.25">
      <c r="A619" s="39"/>
      <c r="B619" s="136" t="s">
        <v>12006</v>
      </c>
      <c r="C619" s="35" t="s">
        <v>3812</v>
      </c>
      <c r="D619" s="83" t="s">
        <v>10977</v>
      </c>
      <c r="E619" s="97" t="s">
        <v>10977</v>
      </c>
      <c r="F619" s="37"/>
      <c r="G619" s="93" t="s">
        <v>10978</v>
      </c>
      <c r="H619" s="44" t="s">
        <v>11077</v>
      </c>
      <c r="I619" s="42"/>
    </row>
    <row r="620" spans="1:9" x14ac:dyDescent="0.25">
      <c r="A620" s="39"/>
      <c r="B620" s="136" t="s">
        <v>12007</v>
      </c>
      <c r="C620" s="35" t="s">
        <v>3812</v>
      </c>
      <c r="D620" s="83" t="s">
        <v>10977</v>
      </c>
      <c r="E620" s="97" t="s">
        <v>10977</v>
      </c>
      <c r="F620" s="37"/>
      <c r="G620" s="83" t="s">
        <v>10977</v>
      </c>
      <c r="H620" s="41"/>
      <c r="I620" s="42"/>
    </row>
    <row r="621" spans="1:9" x14ac:dyDescent="0.25">
      <c r="A621" s="39"/>
      <c r="B621" s="136" t="s">
        <v>12008</v>
      </c>
      <c r="C621" s="35" t="s">
        <v>821</v>
      </c>
      <c r="D621" s="83" t="s">
        <v>10977</v>
      </c>
      <c r="E621" s="97" t="s">
        <v>10977</v>
      </c>
      <c r="F621" s="37"/>
      <c r="G621" s="83" t="s">
        <v>10978</v>
      </c>
      <c r="H621" s="41" t="s">
        <v>11078</v>
      </c>
      <c r="I621" s="42"/>
    </row>
    <row r="622" spans="1:9" x14ac:dyDescent="0.25">
      <c r="A622" s="39"/>
      <c r="B622" s="136" t="s">
        <v>12009</v>
      </c>
      <c r="C622" s="35" t="s">
        <v>3812</v>
      </c>
      <c r="D622" s="83" t="s">
        <v>10977</v>
      </c>
      <c r="E622" s="97" t="s">
        <v>10977</v>
      </c>
      <c r="F622" s="37"/>
      <c r="G622" s="83" t="s">
        <v>10977</v>
      </c>
      <c r="H622" s="41"/>
      <c r="I622" s="42"/>
    </row>
    <row r="623" spans="1:9" x14ac:dyDescent="0.25">
      <c r="A623" s="39"/>
      <c r="B623" s="136" t="s">
        <v>12010</v>
      </c>
      <c r="C623" s="35" t="s">
        <v>2554</v>
      </c>
      <c r="D623" s="83" t="s">
        <v>10977</v>
      </c>
      <c r="E623" s="97" t="s">
        <v>10977</v>
      </c>
      <c r="F623" s="37"/>
      <c r="G623" s="83" t="s">
        <v>10977</v>
      </c>
      <c r="H623" s="41"/>
      <c r="I623" s="42"/>
    </row>
    <row r="624" spans="1:9" x14ac:dyDescent="0.25">
      <c r="A624" s="39"/>
      <c r="B624" s="136" t="s">
        <v>12011</v>
      </c>
      <c r="C624" s="35" t="s">
        <v>1356</v>
      </c>
      <c r="D624" s="83" t="s">
        <v>10977</v>
      </c>
      <c r="E624" s="97" t="s">
        <v>10977</v>
      </c>
      <c r="F624" s="37"/>
      <c r="G624" s="83" t="s">
        <v>10977</v>
      </c>
      <c r="H624" s="41"/>
      <c r="I624" s="42"/>
    </row>
    <row r="625" spans="1:9" x14ac:dyDescent="0.25">
      <c r="A625" s="39"/>
      <c r="B625" s="136" t="s">
        <v>12012</v>
      </c>
      <c r="C625" s="35" t="s">
        <v>821</v>
      </c>
      <c r="D625" s="83" t="s">
        <v>10977</v>
      </c>
      <c r="E625" s="97" t="s">
        <v>10977</v>
      </c>
      <c r="F625" s="37"/>
      <c r="G625" s="83" t="s">
        <v>10977</v>
      </c>
      <c r="H625" s="41"/>
      <c r="I625" s="42"/>
    </row>
    <row r="626" spans="1:9" x14ac:dyDescent="0.25">
      <c r="A626" s="39"/>
      <c r="B626" s="136" t="s">
        <v>12013</v>
      </c>
      <c r="C626" s="35" t="s">
        <v>2758</v>
      </c>
      <c r="D626" s="83" t="s">
        <v>10977</v>
      </c>
      <c r="E626" s="97" t="s">
        <v>10977</v>
      </c>
      <c r="F626" s="37"/>
      <c r="G626" s="93" t="s">
        <v>10978</v>
      </c>
      <c r="H626" s="44" t="s">
        <v>11079</v>
      </c>
      <c r="I626" s="42"/>
    </row>
    <row r="627" spans="1:9" x14ac:dyDescent="0.25">
      <c r="A627" s="39"/>
      <c r="B627" s="136" t="s">
        <v>12014</v>
      </c>
      <c r="C627" s="35" t="s">
        <v>2197</v>
      </c>
      <c r="D627" s="83" t="s">
        <v>10977</v>
      </c>
      <c r="E627" s="97" t="s">
        <v>10977</v>
      </c>
      <c r="F627" s="37"/>
      <c r="G627" s="83" t="s">
        <v>10977</v>
      </c>
      <c r="H627" s="41"/>
      <c r="I627" s="42"/>
    </row>
    <row r="628" spans="1:9" x14ac:dyDescent="0.25">
      <c r="A628" s="39"/>
      <c r="B628" s="136" t="s">
        <v>12015</v>
      </c>
      <c r="C628" s="35" t="s">
        <v>2197</v>
      </c>
      <c r="D628" s="83" t="s">
        <v>10977</v>
      </c>
      <c r="E628" s="97" t="s">
        <v>10977</v>
      </c>
      <c r="F628" s="37"/>
      <c r="G628" s="83" t="s">
        <v>10977</v>
      </c>
      <c r="H628" s="41"/>
      <c r="I628" s="42"/>
    </row>
    <row r="629" spans="1:9" x14ac:dyDescent="0.25">
      <c r="A629" s="39"/>
      <c r="B629" s="136" t="s">
        <v>12016</v>
      </c>
      <c r="C629" s="35" t="s">
        <v>3812</v>
      </c>
      <c r="D629" s="83" t="s">
        <v>10977</v>
      </c>
      <c r="E629" s="97" t="s">
        <v>10977</v>
      </c>
      <c r="F629" s="37"/>
      <c r="G629" s="83" t="s">
        <v>10977</v>
      </c>
      <c r="H629" s="41"/>
      <c r="I629" s="42"/>
    </row>
    <row r="630" spans="1:9" x14ac:dyDescent="0.25">
      <c r="A630" s="39"/>
      <c r="B630" s="136" t="s">
        <v>12017</v>
      </c>
      <c r="C630" s="35" t="s">
        <v>3601</v>
      </c>
      <c r="D630" s="83" t="s">
        <v>10977</v>
      </c>
      <c r="E630" s="97" t="s">
        <v>10977</v>
      </c>
      <c r="F630" s="37"/>
      <c r="G630" s="83" t="s">
        <v>10977</v>
      </c>
      <c r="H630" s="41"/>
      <c r="I630" s="42"/>
    </row>
    <row r="631" spans="1:9" x14ac:dyDescent="0.25">
      <c r="A631" s="39"/>
      <c r="B631" s="136" t="s">
        <v>12018</v>
      </c>
      <c r="C631" s="35" t="s">
        <v>3143</v>
      </c>
      <c r="D631" s="83" t="s">
        <v>10977</v>
      </c>
      <c r="E631" s="97" t="s">
        <v>10977</v>
      </c>
      <c r="F631" s="37"/>
      <c r="G631" s="83" t="s">
        <v>10977</v>
      </c>
      <c r="H631" s="41"/>
      <c r="I631" s="42"/>
    </row>
    <row r="632" spans="1:9" x14ac:dyDescent="0.25">
      <c r="A632" s="39"/>
      <c r="B632" s="136" t="s">
        <v>12019</v>
      </c>
      <c r="C632" s="35" t="s">
        <v>901</v>
      </c>
      <c r="D632" s="83" t="s">
        <v>10977</v>
      </c>
      <c r="E632" s="97" t="s">
        <v>10977</v>
      </c>
      <c r="F632" s="37"/>
      <c r="G632" s="83" t="s">
        <v>10977</v>
      </c>
      <c r="H632" s="41"/>
      <c r="I632" s="42"/>
    </row>
    <row r="633" spans="1:9" x14ac:dyDescent="0.25">
      <c r="A633" s="39"/>
      <c r="B633" s="136" t="s">
        <v>12020</v>
      </c>
      <c r="C633" s="35" t="s">
        <v>3513</v>
      </c>
      <c r="D633" s="83" t="s">
        <v>10977</v>
      </c>
      <c r="E633" s="97" t="s">
        <v>10977</v>
      </c>
      <c r="F633" s="37"/>
      <c r="G633" s="83" t="s">
        <v>10977</v>
      </c>
      <c r="H633" s="41"/>
      <c r="I633" s="42"/>
    </row>
    <row r="634" spans="1:9" x14ac:dyDescent="0.25">
      <c r="A634" s="39"/>
      <c r="B634" s="136" t="s">
        <v>12021</v>
      </c>
      <c r="C634" s="35" t="s">
        <v>1142</v>
      </c>
      <c r="D634" s="83" t="s">
        <v>10977</v>
      </c>
      <c r="E634" s="97" t="s">
        <v>10977</v>
      </c>
      <c r="F634" s="37"/>
      <c r="G634" s="83" t="s">
        <v>10977</v>
      </c>
      <c r="H634" s="41"/>
      <c r="I634" s="42"/>
    </row>
    <row r="635" spans="1:9" x14ac:dyDescent="0.25">
      <c r="A635" s="39"/>
      <c r="B635" s="136" t="s">
        <v>12022</v>
      </c>
      <c r="C635" s="35" t="s">
        <v>3513</v>
      </c>
      <c r="D635" s="83" t="s">
        <v>10977</v>
      </c>
      <c r="E635" s="97" t="s">
        <v>10977</v>
      </c>
      <c r="F635" s="37"/>
      <c r="G635" s="83" t="s">
        <v>10977</v>
      </c>
      <c r="H635" s="41"/>
      <c r="I635" s="42"/>
    </row>
    <row r="636" spans="1:9" x14ac:dyDescent="0.25">
      <c r="A636" s="39"/>
      <c r="B636" s="136" t="s">
        <v>12023</v>
      </c>
      <c r="C636" s="35" t="s">
        <v>901</v>
      </c>
      <c r="D636" s="83" t="s">
        <v>10977</v>
      </c>
      <c r="E636" s="97" t="s">
        <v>10977</v>
      </c>
      <c r="F636" s="37"/>
      <c r="G636" s="83" t="s">
        <v>10977</v>
      </c>
      <c r="H636" s="41"/>
      <c r="I636" s="42"/>
    </row>
    <row r="637" spans="1:9" x14ac:dyDescent="0.25">
      <c r="A637" s="39"/>
      <c r="B637" s="136" t="s">
        <v>12024</v>
      </c>
      <c r="C637" s="35" t="s">
        <v>901</v>
      </c>
      <c r="D637" s="83" t="s">
        <v>10977</v>
      </c>
      <c r="E637" s="97" t="s">
        <v>10977</v>
      </c>
      <c r="F637" s="37"/>
      <c r="G637" s="93" t="s">
        <v>10978</v>
      </c>
      <c r="H637" s="44" t="s">
        <v>11080</v>
      </c>
      <c r="I637" s="42"/>
    </row>
    <row r="638" spans="1:9" x14ac:dyDescent="0.25">
      <c r="A638" s="39"/>
      <c r="B638" s="136" t="s">
        <v>12025</v>
      </c>
      <c r="C638" s="35" t="s">
        <v>2197</v>
      </c>
      <c r="D638" s="83" t="s">
        <v>10977</v>
      </c>
      <c r="E638" s="97" t="s">
        <v>10977</v>
      </c>
      <c r="F638" s="37"/>
      <c r="G638" s="83" t="s">
        <v>10977</v>
      </c>
      <c r="H638" s="41"/>
      <c r="I638" s="42"/>
    </row>
    <row r="639" spans="1:9" x14ac:dyDescent="0.25">
      <c r="A639" s="39"/>
      <c r="B639" s="136" t="s">
        <v>12026</v>
      </c>
      <c r="C639" s="35" t="s">
        <v>2926</v>
      </c>
      <c r="D639" s="83" t="s">
        <v>10977</v>
      </c>
      <c r="E639" s="97" t="s">
        <v>10977</v>
      </c>
      <c r="F639" s="37"/>
      <c r="G639" s="93" t="s">
        <v>10978</v>
      </c>
      <c r="H639" s="44" t="s">
        <v>11081</v>
      </c>
      <c r="I639" s="42"/>
    </row>
    <row r="640" spans="1:9" x14ac:dyDescent="0.25">
      <c r="A640" s="39"/>
      <c r="B640" s="136" t="s">
        <v>12027</v>
      </c>
      <c r="C640" s="35" t="s">
        <v>4626</v>
      </c>
      <c r="D640" s="83" t="s">
        <v>10977</v>
      </c>
      <c r="E640" s="97" t="s">
        <v>10977</v>
      </c>
      <c r="F640" s="37"/>
      <c r="G640" s="83" t="s">
        <v>10977</v>
      </c>
      <c r="H640" s="41"/>
      <c r="I640" s="42"/>
    </row>
    <row r="641" spans="1:9" x14ac:dyDescent="0.25">
      <c r="A641" s="39"/>
      <c r="B641" s="136" t="s">
        <v>12028</v>
      </c>
      <c r="C641" s="35" t="s">
        <v>3812</v>
      </c>
      <c r="D641" s="83" t="s">
        <v>10977</v>
      </c>
      <c r="E641" s="97" t="s">
        <v>10977</v>
      </c>
      <c r="F641" s="37"/>
      <c r="G641" s="83" t="s">
        <v>10977</v>
      </c>
      <c r="H641" s="41"/>
      <c r="I641" s="42"/>
    </row>
    <row r="642" spans="1:9" x14ac:dyDescent="0.25">
      <c r="A642" s="39"/>
      <c r="B642" s="136" t="s">
        <v>7026</v>
      </c>
      <c r="C642" s="35" t="s">
        <v>3601</v>
      </c>
      <c r="D642" s="93" t="s">
        <v>10977</v>
      </c>
      <c r="E642" s="97" t="s">
        <v>10977</v>
      </c>
      <c r="F642" s="37"/>
      <c r="G642" s="93" t="s">
        <v>10977</v>
      </c>
      <c r="H642" s="41"/>
      <c r="I642" s="42"/>
    </row>
    <row r="643" spans="1:9" x14ac:dyDescent="0.25">
      <c r="A643" s="39"/>
      <c r="B643" s="136" t="s">
        <v>12029</v>
      </c>
      <c r="C643" s="35" t="s">
        <v>3812</v>
      </c>
      <c r="D643" s="83" t="s">
        <v>10977</v>
      </c>
      <c r="E643" s="97" t="s">
        <v>10977</v>
      </c>
      <c r="F643" s="37"/>
      <c r="G643" s="83" t="s">
        <v>10977</v>
      </c>
      <c r="H643" s="41"/>
      <c r="I643" s="42"/>
    </row>
    <row r="644" spans="1:9" x14ac:dyDescent="0.25">
      <c r="A644" s="39"/>
      <c r="B644" s="136" t="s">
        <v>12030</v>
      </c>
      <c r="C644" s="35" t="s">
        <v>1356</v>
      </c>
      <c r="D644" s="83" t="s">
        <v>10977</v>
      </c>
      <c r="E644" s="97" t="s">
        <v>10977</v>
      </c>
      <c r="F644" s="37"/>
      <c r="G644" s="83" t="s">
        <v>10977</v>
      </c>
      <c r="H644" s="41"/>
      <c r="I644" s="42"/>
    </row>
    <row r="645" spans="1:9" x14ac:dyDescent="0.25">
      <c r="A645" s="39"/>
      <c r="B645" s="136" t="s">
        <v>12031</v>
      </c>
      <c r="C645" s="35" t="s">
        <v>4626</v>
      </c>
      <c r="D645" s="83" t="s">
        <v>10977</v>
      </c>
      <c r="E645" s="97" t="s">
        <v>10977</v>
      </c>
      <c r="F645" s="37"/>
      <c r="G645" s="83" t="s">
        <v>10977</v>
      </c>
      <c r="H645" s="41"/>
      <c r="I645" s="42"/>
    </row>
    <row r="646" spans="1:9" x14ac:dyDescent="0.25">
      <c r="A646" s="39"/>
      <c r="B646" s="136" t="s">
        <v>12032</v>
      </c>
      <c r="C646" s="35" t="s">
        <v>3812</v>
      </c>
      <c r="D646" s="83" t="s">
        <v>10977</v>
      </c>
      <c r="E646" s="97" t="s">
        <v>10977</v>
      </c>
      <c r="F646" s="37"/>
      <c r="G646" s="83" t="s">
        <v>10977</v>
      </c>
      <c r="H646" s="41"/>
      <c r="I646" s="42"/>
    </row>
    <row r="647" spans="1:9" x14ac:dyDescent="0.25">
      <c r="A647" s="39"/>
      <c r="B647" s="136" t="s">
        <v>12033</v>
      </c>
      <c r="C647" s="35" t="s">
        <v>3812</v>
      </c>
      <c r="D647" s="83" t="s">
        <v>10977</v>
      </c>
      <c r="E647" s="97" t="s">
        <v>10977</v>
      </c>
      <c r="F647" s="37"/>
      <c r="G647" s="83" t="s">
        <v>10978</v>
      </c>
      <c r="H647" s="44" t="s">
        <v>11082</v>
      </c>
      <c r="I647" s="42"/>
    </row>
    <row r="648" spans="1:9" x14ac:dyDescent="0.25">
      <c r="A648" s="39"/>
      <c r="B648" s="136" t="s">
        <v>12034</v>
      </c>
      <c r="C648" s="35" t="s">
        <v>133</v>
      </c>
      <c r="D648" s="83" t="s">
        <v>10977</v>
      </c>
      <c r="E648" s="97" t="s">
        <v>10977</v>
      </c>
      <c r="F648" s="37"/>
      <c r="G648" s="83" t="s">
        <v>10977</v>
      </c>
      <c r="H648" s="41"/>
      <c r="I648" s="42"/>
    </row>
    <row r="649" spans="1:9" x14ac:dyDescent="0.25">
      <c r="A649" s="39"/>
      <c r="B649" s="136" t="s">
        <v>12035</v>
      </c>
      <c r="C649" s="35" t="s">
        <v>3812</v>
      </c>
      <c r="D649" s="83" t="s">
        <v>10977</v>
      </c>
      <c r="E649" s="97" t="s">
        <v>10977</v>
      </c>
      <c r="F649" s="37"/>
      <c r="G649" s="83" t="s">
        <v>10977</v>
      </c>
      <c r="H649" s="41"/>
      <c r="I649" s="42"/>
    </row>
    <row r="650" spans="1:9" x14ac:dyDescent="0.25">
      <c r="A650" s="39"/>
      <c r="B650" s="136" t="s">
        <v>12036</v>
      </c>
      <c r="C650" s="35" t="s">
        <v>3812</v>
      </c>
      <c r="D650" s="83" t="s">
        <v>10977</v>
      </c>
      <c r="E650" s="97" t="s">
        <v>10977</v>
      </c>
      <c r="F650" s="37"/>
      <c r="G650" s="93" t="s">
        <v>10978</v>
      </c>
      <c r="H650" s="44" t="s">
        <v>11083</v>
      </c>
      <c r="I650" s="42"/>
    </row>
    <row r="651" spans="1:9" x14ac:dyDescent="0.25">
      <c r="A651" s="39"/>
      <c r="B651" s="136" t="s">
        <v>12037</v>
      </c>
      <c r="C651" s="35" t="s">
        <v>3812</v>
      </c>
      <c r="D651" s="83" t="s">
        <v>10977</v>
      </c>
      <c r="E651" s="97" t="s">
        <v>10977</v>
      </c>
      <c r="F651" s="37"/>
      <c r="G651" s="83" t="s">
        <v>10977</v>
      </c>
      <c r="H651" s="41"/>
      <c r="I651" s="42"/>
    </row>
    <row r="652" spans="1:9" x14ac:dyDescent="0.25">
      <c r="A652" s="39"/>
      <c r="B652" s="136" t="s">
        <v>12038</v>
      </c>
      <c r="C652" s="35" t="s">
        <v>2758</v>
      </c>
      <c r="D652" s="83" t="s">
        <v>10977</v>
      </c>
      <c r="E652" s="97" t="s">
        <v>10977</v>
      </c>
      <c r="F652" s="37"/>
      <c r="G652" s="83" t="s">
        <v>10977</v>
      </c>
      <c r="H652" s="41"/>
      <c r="I652" s="42"/>
    </row>
    <row r="653" spans="1:9" x14ac:dyDescent="0.25">
      <c r="A653" s="39"/>
      <c r="B653" s="136" t="s">
        <v>12039</v>
      </c>
      <c r="C653" s="35" t="s">
        <v>1356</v>
      </c>
      <c r="D653" s="83" t="s">
        <v>10977</v>
      </c>
      <c r="E653" s="97" t="s">
        <v>10977</v>
      </c>
      <c r="F653" s="37"/>
      <c r="G653" s="83" t="s">
        <v>10977</v>
      </c>
      <c r="H653" s="41"/>
      <c r="I653" s="42"/>
    </row>
    <row r="654" spans="1:9" x14ac:dyDescent="0.25">
      <c r="A654" s="39"/>
      <c r="B654" s="136" t="s">
        <v>12040</v>
      </c>
      <c r="C654" s="35" t="s">
        <v>2554</v>
      </c>
      <c r="D654" s="83" t="s">
        <v>10977</v>
      </c>
      <c r="E654" s="97" t="s">
        <v>10977</v>
      </c>
      <c r="F654" s="37"/>
      <c r="G654" s="83" t="s">
        <v>10977</v>
      </c>
      <c r="H654" s="41"/>
      <c r="I654" s="42"/>
    </row>
    <row r="655" spans="1:9" x14ac:dyDescent="0.25">
      <c r="A655" s="39"/>
      <c r="B655" s="136" t="s">
        <v>12041</v>
      </c>
      <c r="C655" s="35" t="s">
        <v>3143</v>
      </c>
      <c r="D655" s="83" t="s">
        <v>10977</v>
      </c>
      <c r="E655" s="97" t="s">
        <v>10977</v>
      </c>
      <c r="F655" s="37"/>
      <c r="G655" s="83" t="s">
        <v>10977</v>
      </c>
      <c r="H655" s="41"/>
      <c r="I655" s="42"/>
    </row>
    <row r="656" spans="1:9" x14ac:dyDescent="0.25">
      <c r="A656" s="39"/>
      <c r="B656" s="136" t="s">
        <v>12042</v>
      </c>
      <c r="C656" s="35" t="s">
        <v>2926</v>
      </c>
      <c r="D656" s="83" t="s">
        <v>10977</v>
      </c>
      <c r="E656" s="97" t="s">
        <v>10977</v>
      </c>
      <c r="F656" s="37"/>
      <c r="G656" s="83" t="s">
        <v>10977</v>
      </c>
      <c r="H656" s="41"/>
      <c r="I656" s="42"/>
    </row>
    <row r="657" spans="1:9" x14ac:dyDescent="0.25">
      <c r="A657" s="39"/>
      <c r="B657" s="136" t="s">
        <v>12043</v>
      </c>
      <c r="C657" s="35" t="s">
        <v>3747</v>
      </c>
      <c r="D657" s="83" t="s">
        <v>10977</v>
      </c>
      <c r="E657" s="97" t="s">
        <v>10977</v>
      </c>
      <c r="F657" s="37"/>
      <c r="G657" s="93" t="s">
        <v>10978</v>
      </c>
      <c r="H657" s="44" t="s">
        <v>11084</v>
      </c>
      <c r="I657" s="42"/>
    </row>
    <row r="658" spans="1:9" x14ac:dyDescent="0.25">
      <c r="A658" s="39"/>
      <c r="B658" s="136" t="s">
        <v>12044</v>
      </c>
      <c r="C658" s="35" t="s">
        <v>1356</v>
      </c>
      <c r="D658" s="83" t="s">
        <v>10977</v>
      </c>
      <c r="E658" s="97" t="s">
        <v>10977</v>
      </c>
      <c r="F658" s="37"/>
      <c r="G658" s="83" t="s">
        <v>10977</v>
      </c>
      <c r="H658" s="41"/>
      <c r="I658" s="42"/>
    </row>
    <row r="659" spans="1:9" x14ac:dyDescent="0.25">
      <c r="A659" s="39"/>
      <c r="B659" s="136" t="s">
        <v>12045</v>
      </c>
      <c r="C659" s="35" t="s">
        <v>3812</v>
      </c>
      <c r="D659" s="83" t="s">
        <v>10977</v>
      </c>
      <c r="E659" s="97" t="s">
        <v>10977</v>
      </c>
      <c r="F659" s="37"/>
      <c r="G659" s="83" t="s">
        <v>10977</v>
      </c>
      <c r="H659" s="41"/>
      <c r="I659" s="42"/>
    </row>
    <row r="660" spans="1:9" x14ac:dyDescent="0.25">
      <c r="A660" s="39"/>
      <c r="B660" s="136" t="s">
        <v>12046</v>
      </c>
      <c r="C660" s="35" t="s">
        <v>3812</v>
      </c>
      <c r="D660" s="83" t="s">
        <v>10977</v>
      </c>
      <c r="E660" s="97" t="s">
        <v>10977</v>
      </c>
      <c r="F660" s="37"/>
      <c r="G660" s="83" t="s">
        <v>10977</v>
      </c>
      <c r="H660" s="41"/>
      <c r="I660" s="42"/>
    </row>
    <row r="661" spans="1:9" x14ac:dyDescent="0.25">
      <c r="A661" s="39"/>
      <c r="B661" s="136" t="s">
        <v>12047</v>
      </c>
      <c r="C661" s="35" t="s">
        <v>3812</v>
      </c>
      <c r="D661" s="83" t="s">
        <v>10977</v>
      </c>
      <c r="E661" s="97" t="s">
        <v>10977</v>
      </c>
      <c r="F661" s="37"/>
      <c r="G661" s="83" t="s">
        <v>10977</v>
      </c>
      <c r="H661" s="41"/>
      <c r="I661" s="42"/>
    </row>
    <row r="662" spans="1:9" x14ac:dyDescent="0.25">
      <c r="A662" s="39"/>
      <c r="B662" s="136" t="s">
        <v>12048</v>
      </c>
      <c r="C662" s="35" t="s">
        <v>3812</v>
      </c>
      <c r="D662" s="83" t="s">
        <v>10977</v>
      </c>
      <c r="E662" s="97" t="s">
        <v>10977</v>
      </c>
      <c r="F662" s="37"/>
      <c r="G662" s="83" t="s">
        <v>10977</v>
      </c>
      <c r="H662" s="41"/>
      <c r="I662" s="42"/>
    </row>
    <row r="663" spans="1:9" x14ac:dyDescent="0.25">
      <c r="A663" s="39"/>
      <c r="B663" s="136" t="s">
        <v>12049</v>
      </c>
      <c r="C663" s="35" t="s">
        <v>3812</v>
      </c>
      <c r="D663" s="83" t="s">
        <v>10977</v>
      </c>
      <c r="E663" s="97" t="s">
        <v>10977</v>
      </c>
      <c r="F663" s="37"/>
      <c r="G663" s="93" t="s">
        <v>10978</v>
      </c>
      <c r="H663" s="44" t="s">
        <v>11085</v>
      </c>
      <c r="I663" s="42"/>
    </row>
    <row r="664" spans="1:9" x14ac:dyDescent="0.25">
      <c r="A664" s="39"/>
      <c r="B664" s="136" t="s">
        <v>12050</v>
      </c>
      <c r="C664" s="35" t="s">
        <v>1356</v>
      </c>
      <c r="D664" s="83" t="s">
        <v>10977</v>
      </c>
      <c r="E664" s="97" t="s">
        <v>10977</v>
      </c>
      <c r="F664" s="37"/>
      <c r="G664" s="83" t="s">
        <v>10978</v>
      </c>
      <c r="H664" s="41" t="s">
        <v>11086</v>
      </c>
      <c r="I664" s="42"/>
    </row>
    <row r="665" spans="1:9" x14ac:dyDescent="0.25">
      <c r="A665" s="39"/>
      <c r="B665" s="136" t="s">
        <v>12051</v>
      </c>
      <c r="C665" s="35" t="s">
        <v>4626</v>
      </c>
      <c r="D665" s="83" t="s">
        <v>10977</v>
      </c>
      <c r="E665" s="97" t="s">
        <v>10977</v>
      </c>
      <c r="F665" s="37"/>
      <c r="G665" s="83" t="s">
        <v>10977</v>
      </c>
      <c r="H665" s="41"/>
      <c r="I665" s="42"/>
    </row>
    <row r="666" spans="1:9" x14ac:dyDescent="0.25">
      <c r="A666" s="39"/>
      <c r="B666" s="136" t="s">
        <v>12052</v>
      </c>
      <c r="C666" s="35" t="s">
        <v>3812</v>
      </c>
      <c r="D666" s="83" t="s">
        <v>10977</v>
      </c>
      <c r="E666" s="97" t="s">
        <v>10977</v>
      </c>
      <c r="F666" s="37"/>
      <c r="G666" s="83" t="s">
        <v>10977</v>
      </c>
      <c r="H666" s="41"/>
      <c r="I666" s="42"/>
    </row>
    <row r="667" spans="1:9" x14ac:dyDescent="0.25">
      <c r="A667" s="39"/>
      <c r="B667" s="136" t="s">
        <v>12053</v>
      </c>
      <c r="C667" s="35" t="s">
        <v>3812</v>
      </c>
      <c r="D667" s="83" t="s">
        <v>10977</v>
      </c>
      <c r="E667" s="97" t="s">
        <v>10977</v>
      </c>
      <c r="F667" s="37"/>
      <c r="G667" s="83" t="s">
        <v>10977</v>
      </c>
      <c r="H667" s="41"/>
      <c r="I667" s="42"/>
    </row>
    <row r="668" spans="1:9" x14ac:dyDescent="0.25">
      <c r="A668" s="39"/>
      <c r="B668" s="136" t="s">
        <v>12054</v>
      </c>
      <c r="C668" s="35" t="s">
        <v>634</v>
      </c>
      <c r="D668" s="83" t="s">
        <v>10977</v>
      </c>
      <c r="E668" s="97" t="s">
        <v>10977</v>
      </c>
      <c r="F668" s="37"/>
      <c r="G668" s="93" t="s">
        <v>10978</v>
      </c>
      <c r="H668" s="44" t="s">
        <v>11087</v>
      </c>
      <c r="I668" s="42"/>
    </row>
    <row r="669" spans="1:9" x14ac:dyDescent="0.25">
      <c r="A669" s="39" t="s">
        <v>10989</v>
      </c>
      <c r="B669" s="136" t="s">
        <v>12055</v>
      </c>
      <c r="C669" s="35" t="s">
        <v>1356</v>
      </c>
      <c r="D669" s="83" t="s">
        <v>10977</v>
      </c>
      <c r="E669" s="97" t="s">
        <v>10977</v>
      </c>
      <c r="F669" s="37"/>
      <c r="G669" s="83" t="s">
        <v>10978</v>
      </c>
      <c r="H669" s="41"/>
      <c r="I669" s="46" t="s">
        <v>11088</v>
      </c>
    </row>
    <row r="670" spans="1:9" x14ac:dyDescent="0.25">
      <c r="A670" s="39"/>
      <c r="B670" s="136" t="s">
        <v>12056</v>
      </c>
      <c r="C670" s="35" t="s">
        <v>3601</v>
      </c>
      <c r="D670" s="83" t="s">
        <v>10977</v>
      </c>
      <c r="E670" s="97" t="s">
        <v>10977</v>
      </c>
      <c r="F670" s="37"/>
      <c r="G670" s="83" t="s">
        <v>10977</v>
      </c>
      <c r="H670" s="41"/>
      <c r="I670" s="42"/>
    </row>
    <row r="671" spans="1:9" x14ac:dyDescent="0.25">
      <c r="A671" s="39"/>
      <c r="B671" s="136" t="s">
        <v>12057</v>
      </c>
      <c r="C671" s="35" t="s">
        <v>2758</v>
      </c>
      <c r="D671" s="83" t="s">
        <v>10977</v>
      </c>
      <c r="E671" s="97" t="s">
        <v>10977</v>
      </c>
      <c r="F671" s="37"/>
      <c r="G671" s="83" t="s">
        <v>10977</v>
      </c>
      <c r="H671" s="41"/>
      <c r="I671" s="42"/>
    </row>
    <row r="672" spans="1:9" x14ac:dyDescent="0.25">
      <c r="A672" s="39"/>
      <c r="B672" s="136" t="s">
        <v>12058</v>
      </c>
      <c r="C672" s="35" t="s">
        <v>3812</v>
      </c>
      <c r="D672" s="83" t="s">
        <v>10977</v>
      </c>
      <c r="E672" s="97" t="s">
        <v>10977</v>
      </c>
      <c r="F672" s="37"/>
      <c r="G672" s="83" t="s">
        <v>10977</v>
      </c>
      <c r="H672" s="41"/>
      <c r="I672" s="42"/>
    </row>
    <row r="673" spans="1:9" x14ac:dyDescent="0.25">
      <c r="A673" s="39"/>
      <c r="B673" s="136" t="s">
        <v>12059</v>
      </c>
      <c r="C673" s="35" t="s">
        <v>901</v>
      </c>
      <c r="D673" s="83" t="s">
        <v>10977</v>
      </c>
      <c r="E673" s="97" t="s">
        <v>10977</v>
      </c>
      <c r="F673" s="37"/>
      <c r="G673" s="83" t="s">
        <v>10977</v>
      </c>
      <c r="H673" s="41"/>
      <c r="I673" s="42"/>
    </row>
    <row r="674" spans="1:9" x14ac:dyDescent="0.25">
      <c r="A674" s="39"/>
      <c r="B674" s="136" t="s">
        <v>12060</v>
      </c>
      <c r="C674" s="35" t="s">
        <v>3812</v>
      </c>
      <c r="D674" s="83" t="s">
        <v>10977</v>
      </c>
      <c r="E674" s="97" t="s">
        <v>10977</v>
      </c>
      <c r="F674" s="37"/>
      <c r="G674" s="83" t="s">
        <v>10977</v>
      </c>
      <c r="H674" s="41"/>
      <c r="I674" s="42"/>
    </row>
    <row r="675" spans="1:9" x14ac:dyDescent="0.25">
      <c r="A675" s="39"/>
      <c r="B675" s="136" t="s">
        <v>12061</v>
      </c>
      <c r="C675" s="35" t="s">
        <v>5227</v>
      </c>
      <c r="D675" s="83" t="s">
        <v>10977</v>
      </c>
      <c r="E675" s="97" t="s">
        <v>10977</v>
      </c>
      <c r="F675" s="37"/>
      <c r="G675" s="83" t="s">
        <v>10977</v>
      </c>
      <c r="H675" s="41"/>
      <c r="I675" s="42"/>
    </row>
    <row r="676" spans="1:9" x14ac:dyDescent="0.25">
      <c r="A676" s="39"/>
      <c r="B676" s="136" t="s">
        <v>12062</v>
      </c>
      <c r="C676" s="35" t="s">
        <v>2197</v>
      </c>
      <c r="D676" s="83" t="s">
        <v>10977</v>
      </c>
      <c r="E676" s="97" t="s">
        <v>10977</v>
      </c>
      <c r="F676" s="37"/>
      <c r="G676" s="83" t="s">
        <v>10977</v>
      </c>
      <c r="H676" s="41"/>
      <c r="I676" s="42"/>
    </row>
    <row r="677" spans="1:9" x14ac:dyDescent="0.25">
      <c r="A677" s="39"/>
      <c r="B677" s="136" t="s">
        <v>12063</v>
      </c>
      <c r="C677" s="35" t="s">
        <v>3812</v>
      </c>
      <c r="D677" s="83" t="s">
        <v>10977</v>
      </c>
      <c r="E677" s="97" t="s">
        <v>10977</v>
      </c>
      <c r="F677" s="37"/>
      <c r="G677" s="83" t="s">
        <v>10977</v>
      </c>
      <c r="H677" s="41"/>
      <c r="I677" s="42"/>
    </row>
    <row r="678" spans="1:9" x14ac:dyDescent="0.25">
      <c r="A678" s="39"/>
      <c r="B678" s="136" t="s">
        <v>12064</v>
      </c>
      <c r="C678" s="35" t="s">
        <v>901</v>
      </c>
      <c r="D678" s="83" t="s">
        <v>10977</v>
      </c>
      <c r="E678" s="97" t="s">
        <v>10977</v>
      </c>
      <c r="F678" s="37"/>
      <c r="G678" s="83" t="s">
        <v>10977</v>
      </c>
      <c r="H678" s="41"/>
      <c r="I678" s="42"/>
    </row>
    <row r="679" spans="1:9" x14ac:dyDescent="0.25">
      <c r="A679" s="39"/>
      <c r="B679" s="136" t="s">
        <v>12065</v>
      </c>
      <c r="C679" s="35" t="s">
        <v>3143</v>
      </c>
      <c r="D679" s="83" t="s">
        <v>10977</v>
      </c>
      <c r="E679" s="97" t="s">
        <v>10977</v>
      </c>
      <c r="F679" s="37"/>
      <c r="G679" s="83" t="s">
        <v>10977</v>
      </c>
      <c r="H679" s="41"/>
      <c r="I679" s="42"/>
    </row>
    <row r="680" spans="1:9" x14ac:dyDescent="0.25">
      <c r="A680" s="39"/>
      <c r="B680" s="136" t="s">
        <v>12066</v>
      </c>
      <c r="C680" s="35" t="s">
        <v>3812</v>
      </c>
      <c r="D680" s="83" t="s">
        <v>10977</v>
      </c>
      <c r="E680" s="97" t="s">
        <v>10977</v>
      </c>
      <c r="F680" s="37"/>
      <c r="G680" s="83" t="s">
        <v>10977</v>
      </c>
      <c r="H680" s="41"/>
      <c r="I680" s="42"/>
    </row>
    <row r="681" spans="1:9" x14ac:dyDescent="0.25">
      <c r="A681" s="39"/>
      <c r="B681" s="136" t="s">
        <v>12067</v>
      </c>
      <c r="C681" s="35" t="s">
        <v>215</v>
      </c>
      <c r="D681" s="83" t="s">
        <v>10977</v>
      </c>
      <c r="E681" s="97" t="s">
        <v>10977</v>
      </c>
      <c r="F681" s="37"/>
      <c r="G681" s="83" t="s">
        <v>10977</v>
      </c>
      <c r="H681" s="41"/>
      <c r="I681" s="42"/>
    </row>
    <row r="682" spans="1:9" x14ac:dyDescent="0.25">
      <c r="A682" s="39"/>
      <c r="B682" s="136" t="s">
        <v>12068</v>
      </c>
      <c r="C682" s="35" t="s">
        <v>2758</v>
      </c>
      <c r="D682" s="83" t="s">
        <v>10977</v>
      </c>
      <c r="E682" s="97" t="s">
        <v>10977</v>
      </c>
      <c r="F682" s="37"/>
      <c r="G682" s="83" t="s">
        <v>10977</v>
      </c>
      <c r="H682" s="41"/>
      <c r="I682" s="42"/>
    </row>
    <row r="683" spans="1:9" x14ac:dyDescent="0.25">
      <c r="A683" s="39"/>
      <c r="B683" s="136" t="s">
        <v>12069</v>
      </c>
      <c r="C683" s="35" t="s">
        <v>1356</v>
      </c>
      <c r="D683" s="83" t="s">
        <v>10977</v>
      </c>
      <c r="E683" s="97" t="s">
        <v>10977</v>
      </c>
      <c r="F683" s="37"/>
      <c r="G683" s="83" t="s">
        <v>10977</v>
      </c>
      <c r="H683" s="41"/>
      <c r="I683" s="42"/>
    </row>
    <row r="684" spans="1:9" x14ac:dyDescent="0.25">
      <c r="A684" s="39"/>
      <c r="B684" s="136" t="s">
        <v>12070</v>
      </c>
      <c r="C684" s="35" t="s">
        <v>1356</v>
      </c>
      <c r="D684" s="83" t="s">
        <v>10977</v>
      </c>
      <c r="E684" s="97" t="s">
        <v>10977</v>
      </c>
      <c r="F684" s="37"/>
      <c r="G684" s="83" t="s">
        <v>10977</v>
      </c>
      <c r="H684" s="41"/>
      <c r="I684" s="42"/>
    </row>
    <row r="685" spans="1:9" x14ac:dyDescent="0.25">
      <c r="A685" s="39"/>
      <c r="B685" s="136" t="s">
        <v>12071</v>
      </c>
      <c r="C685" s="35" t="s">
        <v>3812</v>
      </c>
      <c r="D685" s="83" t="s">
        <v>10977</v>
      </c>
      <c r="E685" s="97" t="s">
        <v>10977</v>
      </c>
      <c r="F685" s="37"/>
      <c r="G685" s="83" t="s">
        <v>10977</v>
      </c>
      <c r="H685" s="41"/>
      <c r="I685" s="42"/>
    </row>
    <row r="686" spans="1:9" x14ac:dyDescent="0.25">
      <c r="A686" s="39"/>
      <c r="B686" s="136" t="s">
        <v>12072</v>
      </c>
      <c r="C686" s="35" t="s">
        <v>2274</v>
      </c>
      <c r="D686" s="83" t="s">
        <v>10977</v>
      </c>
      <c r="E686" s="97" t="s">
        <v>10977</v>
      </c>
      <c r="F686" s="37"/>
      <c r="G686" s="83" t="s">
        <v>10977</v>
      </c>
      <c r="H686" s="41"/>
      <c r="I686" s="42"/>
    </row>
    <row r="687" spans="1:9" x14ac:dyDescent="0.25">
      <c r="A687" s="39"/>
      <c r="B687" s="136" t="s">
        <v>12073</v>
      </c>
      <c r="C687" s="35" t="s">
        <v>3143</v>
      </c>
      <c r="D687" s="83" t="s">
        <v>10977</v>
      </c>
      <c r="E687" s="97" t="s">
        <v>10977</v>
      </c>
      <c r="F687" s="37"/>
      <c r="G687" s="83" t="s">
        <v>10977</v>
      </c>
      <c r="H687" s="41"/>
      <c r="I687" s="42"/>
    </row>
    <row r="688" spans="1:9" x14ac:dyDescent="0.25">
      <c r="A688" s="39"/>
      <c r="B688" s="136" t="s">
        <v>12074</v>
      </c>
      <c r="C688" s="35" t="s">
        <v>4626</v>
      </c>
      <c r="D688" s="83" t="s">
        <v>10977</v>
      </c>
      <c r="E688" s="97" t="s">
        <v>10977</v>
      </c>
      <c r="F688" s="37"/>
      <c r="G688" s="83" t="s">
        <v>10977</v>
      </c>
      <c r="H688" s="41"/>
      <c r="I688" s="42"/>
    </row>
    <row r="689" spans="1:9" x14ac:dyDescent="0.25">
      <c r="A689" s="39"/>
      <c r="B689" s="136" t="s">
        <v>12075</v>
      </c>
      <c r="C689" s="35" t="s">
        <v>4626</v>
      </c>
      <c r="D689" s="83" t="s">
        <v>10977</v>
      </c>
      <c r="E689" s="97" t="s">
        <v>10977</v>
      </c>
      <c r="F689" s="37"/>
      <c r="G689" s="83" t="s">
        <v>10977</v>
      </c>
      <c r="H689" s="41"/>
      <c r="I689" s="42"/>
    </row>
    <row r="690" spans="1:9" x14ac:dyDescent="0.25">
      <c r="A690" s="39"/>
      <c r="B690" s="136" t="s">
        <v>12076</v>
      </c>
      <c r="C690" s="35" t="s">
        <v>2758</v>
      </c>
      <c r="D690" s="83" t="s">
        <v>10977</v>
      </c>
      <c r="E690" s="97" t="s">
        <v>10977</v>
      </c>
      <c r="F690" s="37"/>
      <c r="G690" s="83" t="s">
        <v>10977</v>
      </c>
      <c r="H690" s="41"/>
      <c r="I690" s="42"/>
    </row>
    <row r="691" spans="1:9" x14ac:dyDescent="0.25">
      <c r="A691" s="39"/>
      <c r="B691" s="136" t="s">
        <v>12077</v>
      </c>
      <c r="C691" s="35" t="s">
        <v>5227</v>
      </c>
      <c r="D691" s="83" t="s">
        <v>10977</v>
      </c>
      <c r="E691" s="97" t="s">
        <v>10977</v>
      </c>
      <c r="F691" s="37"/>
      <c r="G691" s="83" t="s">
        <v>10977</v>
      </c>
      <c r="H691" s="41"/>
      <c r="I691" s="42"/>
    </row>
    <row r="692" spans="1:9" x14ac:dyDescent="0.25">
      <c r="A692" s="39"/>
      <c r="B692" s="136" t="s">
        <v>12078</v>
      </c>
      <c r="C692" s="35" t="s">
        <v>2274</v>
      </c>
      <c r="D692" s="83" t="s">
        <v>10977</v>
      </c>
      <c r="E692" s="97" t="s">
        <v>10977</v>
      </c>
      <c r="F692" s="37"/>
      <c r="G692" s="83" t="s">
        <v>10978</v>
      </c>
      <c r="H692" s="41" t="s">
        <v>11089</v>
      </c>
      <c r="I692" s="54" t="s">
        <v>11073</v>
      </c>
    </row>
    <row r="693" spans="1:9" x14ac:dyDescent="0.25">
      <c r="A693" s="39"/>
      <c r="B693" s="136" t="s">
        <v>12079</v>
      </c>
      <c r="C693" s="35" t="s">
        <v>215</v>
      </c>
      <c r="D693" s="83" t="s">
        <v>10977</v>
      </c>
      <c r="E693" s="97" t="s">
        <v>10977</v>
      </c>
      <c r="F693" s="37"/>
      <c r="G693" s="83" t="s">
        <v>10977</v>
      </c>
      <c r="H693" s="41"/>
      <c r="I693" s="42"/>
    </row>
    <row r="694" spans="1:9" x14ac:dyDescent="0.25">
      <c r="A694" s="39"/>
      <c r="B694" s="136" t="s">
        <v>12080</v>
      </c>
      <c r="C694" s="35" t="s">
        <v>901</v>
      </c>
      <c r="D694" s="83" t="s">
        <v>10977</v>
      </c>
      <c r="E694" s="97" t="s">
        <v>10977</v>
      </c>
      <c r="F694" s="37"/>
      <c r="G694" s="83" t="s">
        <v>10977</v>
      </c>
      <c r="H694" s="41"/>
      <c r="I694" s="55" t="s">
        <v>11090</v>
      </c>
    </row>
    <row r="695" spans="1:9" x14ac:dyDescent="0.25">
      <c r="A695" s="39"/>
      <c r="B695" s="136" t="s">
        <v>12081</v>
      </c>
      <c r="C695" s="35" t="s">
        <v>29</v>
      </c>
      <c r="D695" s="83" t="s">
        <v>10977</v>
      </c>
      <c r="E695" s="97" t="s">
        <v>10977</v>
      </c>
      <c r="F695" s="37"/>
      <c r="G695" s="83" t="s">
        <v>10977</v>
      </c>
      <c r="H695" s="41"/>
      <c r="I695" s="42"/>
    </row>
    <row r="696" spans="1:9" x14ac:dyDescent="0.25">
      <c r="A696" s="39"/>
      <c r="B696" s="136" t="s">
        <v>12082</v>
      </c>
      <c r="C696" s="35" t="s">
        <v>3143</v>
      </c>
      <c r="D696" s="83" t="s">
        <v>10977</v>
      </c>
      <c r="E696" s="97" t="s">
        <v>10977</v>
      </c>
      <c r="F696" s="37"/>
      <c r="G696" s="83" t="s">
        <v>10977</v>
      </c>
      <c r="H696" s="41"/>
      <c r="I696" s="42"/>
    </row>
    <row r="697" spans="1:9" x14ac:dyDescent="0.25">
      <c r="A697" s="39"/>
      <c r="B697" s="136" t="s">
        <v>12083</v>
      </c>
      <c r="C697" s="35" t="s">
        <v>4626</v>
      </c>
      <c r="D697" s="83" t="s">
        <v>10977</v>
      </c>
      <c r="E697" s="97" t="s">
        <v>10977</v>
      </c>
      <c r="F697" s="37"/>
      <c r="G697" s="83" t="s">
        <v>10977</v>
      </c>
      <c r="H697" s="41"/>
      <c r="I697" s="42"/>
    </row>
    <row r="698" spans="1:9" x14ac:dyDescent="0.25">
      <c r="A698" s="39"/>
      <c r="B698" s="136" t="s">
        <v>12084</v>
      </c>
      <c r="C698" s="35" t="s">
        <v>2758</v>
      </c>
      <c r="D698" s="83" t="s">
        <v>10977</v>
      </c>
      <c r="E698" s="97" t="s">
        <v>10977</v>
      </c>
      <c r="F698" s="37"/>
      <c r="G698" s="83" t="s">
        <v>10977</v>
      </c>
      <c r="H698" s="41"/>
      <c r="I698" s="42"/>
    </row>
    <row r="699" spans="1:9" x14ac:dyDescent="0.25">
      <c r="A699" s="39"/>
      <c r="B699" s="136" t="s">
        <v>12085</v>
      </c>
      <c r="C699" s="35" t="s">
        <v>3812</v>
      </c>
      <c r="D699" s="83" t="s">
        <v>10977</v>
      </c>
      <c r="E699" s="97" t="s">
        <v>10977</v>
      </c>
      <c r="F699" s="37"/>
      <c r="G699" s="83" t="s">
        <v>10977</v>
      </c>
      <c r="H699" s="41"/>
      <c r="I699" s="42"/>
    </row>
    <row r="700" spans="1:9" x14ac:dyDescent="0.25">
      <c r="A700" s="39"/>
      <c r="B700" s="136" t="s">
        <v>12086</v>
      </c>
      <c r="C700" s="35" t="s">
        <v>2758</v>
      </c>
      <c r="D700" s="83" t="s">
        <v>10977</v>
      </c>
      <c r="E700" s="97" t="s">
        <v>10977</v>
      </c>
      <c r="F700" s="37"/>
      <c r="G700" s="83" t="s">
        <v>10977</v>
      </c>
      <c r="H700" s="41"/>
      <c r="I700" s="42"/>
    </row>
    <row r="701" spans="1:9" x14ac:dyDescent="0.25">
      <c r="A701" s="39"/>
      <c r="B701" s="136" t="s">
        <v>12087</v>
      </c>
      <c r="C701" s="35" t="s">
        <v>3143</v>
      </c>
      <c r="D701" s="83" t="s">
        <v>10977</v>
      </c>
      <c r="E701" s="97" t="s">
        <v>10977</v>
      </c>
      <c r="F701" s="37"/>
      <c r="G701" s="83" t="s">
        <v>10977</v>
      </c>
      <c r="H701" s="41"/>
      <c r="I701" s="42"/>
    </row>
    <row r="702" spans="1:9" x14ac:dyDescent="0.25">
      <c r="A702" s="39"/>
      <c r="B702" s="136" t="s">
        <v>12088</v>
      </c>
      <c r="C702" s="35" t="s">
        <v>1356</v>
      </c>
      <c r="D702" s="83" t="s">
        <v>10977</v>
      </c>
      <c r="E702" s="97" t="s">
        <v>10977</v>
      </c>
      <c r="F702" s="37"/>
      <c r="G702" s="83" t="s">
        <v>10977</v>
      </c>
      <c r="H702" s="41"/>
      <c r="I702" s="42"/>
    </row>
    <row r="703" spans="1:9" x14ac:dyDescent="0.25">
      <c r="A703" s="39"/>
      <c r="B703" s="136" t="s">
        <v>12089</v>
      </c>
      <c r="C703" s="35" t="s">
        <v>2926</v>
      </c>
      <c r="D703" s="83" t="s">
        <v>10977</v>
      </c>
      <c r="E703" s="97" t="s">
        <v>10977</v>
      </c>
      <c r="F703" s="37"/>
      <c r="G703" s="83" t="s">
        <v>10977</v>
      </c>
      <c r="H703" s="41"/>
      <c r="I703" s="42"/>
    </row>
    <row r="704" spans="1:9" x14ac:dyDescent="0.25">
      <c r="A704" s="39"/>
      <c r="B704" s="136" t="s">
        <v>12090</v>
      </c>
      <c r="C704" s="35" t="s">
        <v>3812</v>
      </c>
      <c r="D704" s="83" t="s">
        <v>10977</v>
      </c>
      <c r="E704" s="97" t="s">
        <v>10977</v>
      </c>
      <c r="F704" s="37"/>
      <c r="G704" s="83" t="s">
        <v>10977</v>
      </c>
      <c r="H704" s="41"/>
      <c r="I704" s="42"/>
    </row>
    <row r="705" spans="1:9" x14ac:dyDescent="0.25">
      <c r="A705" s="39"/>
      <c r="B705" s="136" t="s">
        <v>12091</v>
      </c>
      <c r="C705" s="35" t="s">
        <v>4289</v>
      </c>
      <c r="D705" s="83" t="s">
        <v>10977</v>
      </c>
      <c r="E705" s="97" t="s">
        <v>10977</v>
      </c>
      <c r="F705" s="37"/>
      <c r="G705" s="83" t="s">
        <v>10977</v>
      </c>
      <c r="H705" s="37"/>
      <c r="I705" s="42"/>
    </row>
    <row r="706" spans="1:9" x14ac:dyDescent="0.25">
      <c r="A706" s="39"/>
      <c r="B706" s="136" t="s">
        <v>12092</v>
      </c>
      <c r="C706" s="35" t="s">
        <v>3143</v>
      </c>
      <c r="D706" s="83" t="s">
        <v>10977</v>
      </c>
      <c r="E706" s="97" t="s">
        <v>10977</v>
      </c>
      <c r="F706" s="37"/>
      <c r="G706" s="83" t="s">
        <v>10977</v>
      </c>
      <c r="H706" s="41"/>
      <c r="I706" s="42"/>
    </row>
    <row r="707" spans="1:9" x14ac:dyDescent="0.25">
      <c r="A707" s="39"/>
      <c r="B707" s="136" t="s">
        <v>12093</v>
      </c>
      <c r="C707" s="35" t="s">
        <v>133</v>
      </c>
      <c r="D707" s="83" t="s">
        <v>10977</v>
      </c>
      <c r="E707" s="97" t="s">
        <v>10977</v>
      </c>
      <c r="F707" s="37"/>
      <c r="G707" s="83" t="s">
        <v>10977</v>
      </c>
      <c r="H707" s="41"/>
      <c r="I707" s="42"/>
    </row>
    <row r="708" spans="1:9" x14ac:dyDescent="0.25">
      <c r="A708" s="39"/>
      <c r="B708" s="136" t="s">
        <v>12094</v>
      </c>
      <c r="C708" s="35" t="s">
        <v>3812</v>
      </c>
      <c r="D708" s="83" t="s">
        <v>10977</v>
      </c>
      <c r="E708" s="97" t="s">
        <v>10977</v>
      </c>
      <c r="F708" s="37"/>
      <c r="G708" s="93" t="s">
        <v>10978</v>
      </c>
      <c r="H708" s="44" t="s">
        <v>11091</v>
      </c>
      <c r="I708" s="42"/>
    </row>
    <row r="709" spans="1:9" x14ac:dyDescent="0.25">
      <c r="A709" s="39"/>
      <c r="B709" s="136" t="s">
        <v>12095</v>
      </c>
      <c r="C709" s="35" t="s">
        <v>1356</v>
      </c>
      <c r="D709" s="93" t="s">
        <v>10977</v>
      </c>
      <c r="E709" s="97" t="s">
        <v>10977</v>
      </c>
      <c r="F709" s="43"/>
      <c r="G709" s="93" t="s">
        <v>10978</v>
      </c>
      <c r="H709" s="44" t="s">
        <v>11092</v>
      </c>
      <c r="I709" s="42"/>
    </row>
    <row r="710" spans="1:9" x14ac:dyDescent="0.25">
      <c r="A710" s="39"/>
      <c r="B710" s="136" t="s">
        <v>12096</v>
      </c>
      <c r="C710" s="35" t="s">
        <v>3812</v>
      </c>
      <c r="D710" s="83" t="s">
        <v>10977</v>
      </c>
      <c r="E710" s="97" t="s">
        <v>10977</v>
      </c>
      <c r="F710" s="37"/>
      <c r="G710" s="83" t="s">
        <v>10977</v>
      </c>
      <c r="H710" s="41"/>
      <c r="I710" s="42"/>
    </row>
    <row r="711" spans="1:9" x14ac:dyDescent="0.25">
      <c r="A711" s="39"/>
      <c r="B711" s="136" t="s">
        <v>12097</v>
      </c>
      <c r="C711" s="35" t="s">
        <v>901</v>
      </c>
      <c r="D711" s="83" t="s">
        <v>10977</v>
      </c>
      <c r="E711" s="97" t="s">
        <v>10977</v>
      </c>
      <c r="F711" s="37"/>
      <c r="G711" s="83" t="s">
        <v>10977</v>
      </c>
      <c r="H711" s="41"/>
      <c r="I711" s="42"/>
    </row>
    <row r="712" spans="1:9" x14ac:dyDescent="0.25">
      <c r="A712" s="39"/>
      <c r="B712" s="136" t="s">
        <v>12098</v>
      </c>
      <c r="C712" s="35" t="s">
        <v>1142</v>
      </c>
      <c r="D712" s="83" t="s">
        <v>10977</v>
      </c>
      <c r="E712" s="97" t="s">
        <v>10977</v>
      </c>
      <c r="F712" s="37"/>
      <c r="G712" s="83" t="s">
        <v>10977</v>
      </c>
      <c r="H712" s="41"/>
      <c r="I712" s="42"/>
    </row>
    <row r="713" spans="1:9" x14ac:dyDescent="0.25">
      <c r="A713" s="39"/>
      <c r="B713" s="136" t="s">
        <v>12099</v>
      </c>
      <c r="C713" s="35" t="s">
        <v>901</v>
      </c>
      <c r="D713" s="83" t="s">
        <v>10977</v>
      </c>
      <c r="E713" s="97" t="s">
        <v>10977</v>
      </c>
      <c r="F713" s="37"/>
      <c r="G713" s="83" t="s">
        <v>10977</v>
      </c>
      <c r="H713" s="41"/>
      <c r="I713" s="42"/>
    </row>
    <row r="714" spans="1:9" x14ac:dyDescent="0.25">
      <c r="A714" s="39"/>
      <c r="B714" s="136" t="s">
        <v>12100</v>
      </c>
      <c r="C714" s="35" t="s">
        <v>5227</v>
      </c>
      <c r="D714" s="83" t="s">
        <v>10977</v>
      </c>
      <c r="E714" s="97" t="s">
        <v>10977</v>
      </c>
      <c r="F714" s="37"/>
      <c r="G714" s="83" t="s">
        <v>10977</v>
      </c>
      <c r="H714" s="41"/>
      <c r="I714" s="42"/>
    </row>
    <row r="715" spans="1:9" x14ac:dyDescent="0.25">
      <c r="A715" s="39"/>
      <c r="B715" s="136" t="s">
        <v>12101</v>
      </c>
      <c r="C715" s="35" t="s">
        <v>4289</v>
      </c>
      <c r="D715" s="83" t="s">
        <v>10977</v>
      </c>
      <c r="E715" s="97" t="s">
        <v>10977</v>
      </c>
      <c r="F715" s="37"/>
      <c r="G715" s="83" t="s">
        <v>10977</v>
      </c>
      <c r="H715" s="41"/>
      <c r="I715" s="42"/>
    </row>
    <row r="716" spans="1:9" x14ac:dyDescent="0.25">
      <c r="A716" s="39"/>
      <c r="B716" s="136" t="s">
        <v>12102</v>
      </c>
      <c r="C716" s="35" t="s">
        <v>634</v>
      </c>
      <c r="D716" s="83" t="s">
        <v>10977</v>
      </c>
      <c r="E716" s="97" t="s">
        <v>10977</v>
      </c>
      <c r="F716" s="37"/>
      <c r="G716" s="83" t="s">
        <v>10977</v>
      </c>
      <c r="H716" s="41"/>
      <c r="I716" s="42"/>
    </row>
    <row r="717" spans="1:9" x14ac:dyDescent="0.25">
      <c r="A717" s="39"/>
      <c r="B717" s="136" t="s">
        <v>12103</v>
      </c>
      <c r="C717" s="35" t="s">
        <v>1356</v>
      </c>
      <c r="D717" s="83" t="s">
        <v>10977</v>
      </c>
      <c r="E717" s="97" t="s">
        <v>10977</v>
      </c>
      <c r="F717" s="37"/>
      <c r="G717" s="83" t="s">
        <v>10977</v>
      </c>
      <c r="H717" s="41"/>
      <c r="I717" s="42"/>
    </row>
    <row r="718" spans="1:9" x14ac:dyDescent="0.25">
      <c r="A718" s="39"/>
      <c r="B718" s="136" t="s">
        <v>12104</v>
      </c>
      <c r="C718" s="35" t="s">
        <v>3812</v>
      </c>
      <c r="D718" s="83" t="s">
        <v>10977</v>
      </c>
      <c r="E718" s="97" t="s">
        <v>10977</v>
      </c>
      <c r="F718" s="37"/>
      <c r="G718" s="83" t="s">
        <v>10977</v>
      </c>
      <c r="H718" s="41"/>
      <c r="I718" s="42"/>
    </row>
    <row r="719" spans="1:9" x14ac:dyDescent="0.25">
      <c r="A719" s="39"/>
      <c r="B719" s="136" t="s">
        <v>12105</v>
      </c>
      <c r="C719" s="35" t="s">
        <v>634</v>
      </c>
      <c r="D719" s="83" t="s">
        <v>10977</v>
      </c>
      <c r="E719" s="97" t="s">
        <v>10977</v>
      </c>
      <c r="F719" s="37"/>
      <c r="G719" s="83" t="s">
        <v>10977</v>
      </c>
      <c r="H719" s="41"/>
      <c r="I719" s="42"/>
    </row>
    <row r="720" spans="1:9" x14ac:dyDescent="0.25">
      <c r="A720" s="39"/>
      <c r="B720" s="136" t="s">
        <v>12106</v>
      </c>
      <c r="C720" s="35" t="s">
        <v>3143</v>
      </c>
      <c r="D720" s="83" t="s">
        <v>10977</v>
      </c>
      <c r="E720" s="97" t="s">
        <v>10977</v>
      </c>
      <c r="F720" s="37"/>
      <c r="G720" s="83" t="s">
        <v>10977</v>
      </c>
      <c r="H720" s="41"/>
      <c r="I720" s="42"/>
    </row>
    <row r="721" spans="1:9" x14ac:dyDescent="0.25">
      <c r="A721" s="39"/>
      <c r="B721" s="136" t="s">
        <v>12107</v>
      </c>
      <c r="C721" s="35" t="s">
        <v>3143</v>
      </c>
      <c r="D721" s="83" t="s">
        <v>10977</v>
      </c>
      <c r="E721" s="97" t="s">
        <v>10977</v>
      </c>
      <c r="F721" s="37"/>
      <c r="G721" s="83" t="s">
        <v>10977</v>
      </c>
      <c r="H721" s="41"/>
      <c r="I721" s="42"/>
    </row>
    <row r="722" spans="1:9" x14ac:dyDescent="0.25">
      <c r="A722" s="39"/>
      <c r="B722" s="136" t="s">
        <v>12108</v>
      </c>
      <c r="C722" s="35" t="s">
        <v>3143</v>
      </c>
      <c r="D722" s="83" t="s">
        <v>10977</v>
      </c>
      <c r="E722" s="97" t="s">
        <v>10977</v>
      </c>
      <c r="F722" s="37"/>
      <c r="G722" s="93" t="s">
        <v>10978</v>
      </c>
      <c r="H722" s="44" t="s">
        <v>11093</v>
      </c>
      <c r="I722" s="42"/>
    </row>
    <row r="723" spans="1:9" x14ac:dyDescent="0.25">
      <c r="A723" s="39"/>
      <c r="B723" s="136" t="s">
        <v>12109</v>
      </c>
      <c r="C723" s="35" t="s">
        <v>4626</v>
      </c>
      <c r="D723" s="83" t="s">
        <v>10977</v>
      </c>
      <c r="E723" s="97" t="s">
        <v>10977</v>
      </c>
      <c r="F723" s="37"/>
      <c r="G723" s="83" t="s">
        <v>10977</v>
      </c>
      <c r="H723" s="41"/>
      <c r="I723" s="42"/>
    </row>
    <row r="724" spans="1:9" x14ac:dyDescent="0.25">
      <c r="A724" s="39"/>
      <c r="B724" s="136" t="s">
        <v>12110</v>
      </c>
      <c r="C724" s="35" t="s">
        <v>1356</v>
      </c>
      <c r="D724" s="83" t="s">
        <v>10977</v>
      </c>
      <c r="E724" s="97" t="s">
        <v>10977</v>
      </c>
      <c r="F724" s="37"/>
      <c r="G724" s="83" t="s">
        <v>10977</v>
      </c>
      <c r="H724" s="41"/>
      <c r="I724" s="42"/>
    </row>
    <row r="725" spans="1:9" x14ac:dyDescent="0.25">
      <c r="A725" s="39"/>
      <c r="B725" s="136" t="s">
        <v>12111</v>
      </c>
      <c r="C725" s="35" t="s">
        <v>2926</v>
      </c>
      <c r="D725" s="83" t="s">
        <v>10977</v>
      </c>
      <c r="E725" s="97" t="s">
        <v>10977</v>
      </c>
      <c r="F725" s="37"/>
      <c r="G725" s="93" t="s">
        <v>10978</v>
      </c>
      <c r="H725" s="44" t="s">
        <v>11094</v>
      </c>
      <c r="I725" s="42"/>
    </row>
    <row r="726" spans="1:9" x14ac:dyDescent="0.25">
      <c r="A726" s="39"/>
      <c r="B726" s="136" t="s">
        <v>12112</v>
      </c>
      <c r="C726" s="35" t="s">
        <v>4626</v>
      </c>
      <c r="D726" s="83" t="s">
        <v>10977</v>
      </c>
      <c r="E726" s="97" t="s">
        <v>10977</v>
      </c>
      <c r="F726" s="37"/>
      <c r="G726" s="83" t="s">
        <v>10977</v>
      </c>
      <c r="H726" s="41"/>
      <c r="I726" s="42"/>
    </row>
    <row r="727" spans="1:9" x14ac:dyDescent="0.25">
      <c r="A727" s="39"/>
      <c r="B727" s="136" t="s">
        <v>12113</v>
      </c>
      <c r="C727" s="35" t="s">
        <v>3812</v>
      </c>
      <c r="D727" s="83" t="s">
        <v>10977</v>
      </c>
      <c r="E727" s="97" t="s">
        <v>10977</v>
      </c>
      <c r="F727" s="37"/>
      <c r="G727" s="83" t="s">
        <v>10978</v>
      </c>
      <c r="H727" s="44" t="s">
        <v>11095</v>
      </c>
      <c r="I727" s="42"/>
    </row>
    <row r="728" spans="1:9" x14ac:dyDescent="0.25">
      <c r="A728" s="39"/>
      <c r="B728" s="136" t="s">
        <v>12114</v>
      </c>
      <c r="C728" s="35" t="s">
        <v>2554</v>
      </c>
      <c r="D728" s="83" t="s">
        <v>10977</v>
      </c>
      <c r="E728" s="97" t="s">
        <v>10977</v>
      </c>
      <c r="F728" s="37"/>
      <c r="G728" s="83" t="s">
        <v>10977</v>
      </c>
      <c r="H728" s="41"/>
      <c r="I728" s="42"/>
    </row>
    <row r="729" spans="1:9" x14ac:dyDescent="0.25">
      <c r="A729" s="39"/>
      <c r="B729" s="136" t="s">
        <v>12115</v>
      </c>
      <c r="C729" s="35" t="s">
        <v>1356</v>
      </c>
      <c r="D729" s="83" t="s">
        <v>10977</v>
      </c>
      <c r="E729" s="97" t="s">
        <v>10977</v>
      </c>
      <c r="F729" s="37"/>
      <c r="G729" s="83" t="s">
        <v>10977</v>
      </c>
      <c r="H729" s="41"/>
      <c r="I729" s="42"/>
    </row>
    <row r="730" spans="1:9" x14ac:dyDescent="0.25">
      <c r="A730" s="39"/>
      <c r="B730" s="136" t="s">
        <v>12116</v>
      </c>
      <c r="C730" s="35" t="s">
        <v>2926</v>
      </c>
      <c r="D730" s="83" t="s">
        <v>10977</v>
      </c>
      <c r="E730" s="97" t="s">
        <v>10977</v>
      </c>
      <c r="F730" s="37"/>
      <c r="G730" s="83" t="s">
        <v>10977</v>
      </c>
      <c r="H730" s="41"/>
      <c r="I730" s="42"/>
    </row>
    <row r="731" spans="1:9" x14ac:dyDescent="0.25">
      <c r="A731" s="39"/>
      <c r="B731" s="136" t="s">
        <v>12117</v>
      </c>
      <c r="C731" s="35" t="s">
        <v>821</v>
      </c>
      <c r="D731" s="83" t="s">
        <v>10977</v>
      </c>
      <c r="E731" s="97" t="s">
        <v>10977</v>
      </c>
      <c r="F731" s="37"/>
      <c r="G731" s="83" t="s">
        <v>10977</v>
      </c>
      <c r="H731" s="41"/>
      <c r="I731" s="42"/>
    </row>
    <row r="732" spans="1:9" x14ac:dyDescent="0.25">
      <c r="A732" s="39"/>
      <c r="B732" s="136" t="s">
        <v>12118</v>
      </c>
      <c r="C732" s="35" t="s">
        <v>901</v>
      </c>
      <c r="D732" s="83" t="s">
        <v>10977</v>
      </c>
      <c r="E732" s="97" t="s">
        <v>10977</v>
      </c>
      <c r="F732" s="37"/>
      <c r="G732" s="83" t="s">
        <v>10977</v>
      </c>
      <c r="H732" s="41"/>
      <c r="I732" s="42"/>
    </row>
    <row r="733" spans="1:9" x14ac:dyDescent="0.25">
      <c r="A733" s="39"/>
      <c r="B733" s="136" t="s">
        <v>12119</v>
      </c>
      <c r="C733" s="35" t="s">
        <v>2758</v>
      </c>
      <c r="D733" s="83" t="s">
        <v>10977</v>
      </c>
      <c r="E733" s="97" t="s">
        <v>10977</v>
      </c>
      <c r="F733" s="37"/>
      <c r="G733" s="83" t="s">
        <v>10977</v>
      </c>
      <c r="H733" s="41"/>
      <c r="I733" s="42"/>
    </row>
    <row r="734" spans="1:9" x14ac:dyDescent="0.25">
      <c r="A734" s="39"/>
      <c r="B734" s="136" t="s">
        <v>12120</v>
      </c>
      <c r="C734" s="35" t="s">
        <v>4626</v>
      </c>
      <c r="D734" s="83" t="s">
        <v>10977</v>
      </c>
      <c r="E734" s="97" t="s">
        <v>10977</v>
      </c>
      <c r="F734" s="37"/>
      <c r="G734" s="83" t="s">
        <v>10977</v>
      </c>
      <c r="H734" s="41"/>
      <c r="I734" s="42"/>
    </row>
    <row r="735" spans="1:9" x14ac:dyDescent="0.25">
      <c r="A735" s="39"/>
      <c r="B735" s="136" t="s">
        <v>12121</v>
      </c>
      <c r="C735" s="35" t="s">
        <v>3812</v>
      </c>
      <c r="D735" s="83" t="s">
        <v>10977</v>
      </c>
      <c r="E735" s="97" t="s">
        <v>10977</v>
      </c>
      <c r="F735" s="37"/>
      <c r="G735" s="83" t="s">
        <v>10977</v>
      </c>
      <c r="H735" s="41"/>
      <c r="I735" s="42"/>
    </row>
    <row r="736" spans="1:9" x14ac:dyDescent="0.25">
      <c r="A736" s="39"/>
      <c r="B736" s="136" t="s">
        <v>12122</v>
      </c>
      <c r="C736" s="35" t="s">
        <v>4289</v>
      </c>
      <c r="D736" s="83" t="s">
        <v>10977</v>
      </c>
      <c r="E736" s="97" t="s">
        <v>10977</v>
      </c>
      <c r="F736" s="37"/>
      <c r="G736" s="83" t="s">
        <v>10977</v>
      </c>
      <c r="H736" s="41"/>
      <c r="I736" s="42"/>
    </row>
    <row r="737" spans="1:9" x14ac:dyDescent="0.25">
      <c r="A737" s="39"/>
      <c r="B737" s="136" t="s">
        <v>12123</v>
      </c>
      <c r="C737" s="35" t="s">
        <v>3812</v>
      </c>
      <c r="D737" s="83" t="s">
        <v>10977</v>
      </c>
      <c r="E737" s="97" t="s">
        <v>10977</v>
      </c>
      <c r="F737" s="37"/>
      <c r="G737" s="83" t="s">
        <v>10977</v>
      </c>
      <c r="H737" s="41"/>
      <c r="I737" s="42"/>
    </row>
    <row r="738" spans="1:9" x14ac:dyDescent="0.25">
      <c r="A738" s="39"/>
      <c r="B738" s="136" t="s">
        <v>12124</v>
      </c>
      <c r="C738" s="35" t="s">
        <v>4626</v>
      </c>
      <c r="D738" s="83" t="s">
        <v>10977</v>
      </c>
      <c r="E738" s="97" t="s">
        <v>10977</v>
      </c>
      <c r="F738" s="37"/>
      <c r="G738" s="83" t="s">
        <v>10977</v>
      </c>
      <c r="H738" s="41"/>
      <c r="I738" s="42"/>
    </row>
    <row r="739" spans="1:9" x14ac:dyDescent="0.25">
      <c r="A739" s="39"/>
      <c r="B739" s="136" t="s">
        <v>12125</v>
      </c>
      <c r="C739" s="35" t="s">
        <v>2274</v>
      </c>
      <c r="D739" s="83" t="s">
        <v>10977</v>
      </c>
      <c r="E739" s="83" t="s">
        <v>10977</v>
      </c>
      <c r="F739" s="37"/>
      <c r="G739" s="83" t="s">
        <v>10977</v>
      </c>
      <c r="H739" s="41"/>
      <c r="I739" s="42"/>
    </row>
    <row r="740" spans="1:9" x14ac:dyDescent="0.25">
      <c r="A740" s="39"/>
      <c r="B740" s="136" t="s">
        <v>12126</v>
      </c>
      <c r="C740" s="35" t="s">
        <v>2274</v>
      </c>
      <c r="D740" s="83" t="s">
        <v>10977</v>
      </c>
      <c r="E740" s="97" t="s">
        <v>10977</v>
      </c>
      <c r="F740" s="37"/>
      <c r="G740" s="83" t="s">
        <v>10978</v>
      </c>
      <c r="H740" s="44" t="s">
        <v>11096</v>
      </c>
      <c r="I740" s="42"/>
    </row>
    <row r="741" spans="1:9" x14ac:dyDescent="0.25">
      <c r="A741" s="39"/>
      <c r="B741" s="136" t="s">
        <v>12127</v>
      </c>
      <c r="C741" s="35" t="s">
        <v>4626</v>
      </c>
      <c r="D741" s="83" t="s">
        <v>10977</v>
      </c>
      <c r="E741" s="97" t="s">
        <v>10977</v>
      </c>
      <c r="F741" s="37"/>
      <c r="G741" s="83" t="s">
        <v>10977</v>
      </c>
      <c r="H741" s="41"/>
      <c r="I741" s="42"/>
    </row>
    <row r="742" spans="1:9" x14ac:dyDescent="0.25">
      <c r="A742" s="39"/>
      <c r="B742" s="136" t="s">
        <v>12128</v>
      </c>
      <c r="C742" s="35" t="s">
        <v>634</v>
      </c>
      <c r="D742" s="83" t="s">
        <v>10977</v>
      </c>
      <c r="E742" s="97" t="s">
        <v>10977</v>
      </c>
      <c r="F742" s="37"/>
      <c r="G742" s="83" t="s">
        <v>10977</v>
      </c>
      <c r="H742" s="41"/>
      <c r="I742" s="42"/>
    </row>
    <row r="743" spans="1:9" x14ac:dyDescent="0.25">
      <c r="A743" s="45" t="s">
        <v>10985</v>
      </c>
      <c r="B743" s="138" t="s">
        <v>12129</v>
      </c>
      <c r="C743" s="35" t="s">
        <v>3812</v>
      </c>
      <c r="D743" s="93" t="s">
        <v>10977</v>
      </c>
      <c r="E743" s="97" t="s">
        <v>10978</v>
      </c>
      <c r="F743" s="43" t="s">
        <v>11097</v>
      </c>
      <c r="G743" s="83" t="s">
        <v>10978</v>
      </c>
      <c r="H743" s="44" t="s">
        <v>11097</v>
      </c>
      <c r="I743" s="42"/>
    </row>
    <row r="744" spans="1:9" x14ac:dyDescent="0.25">
      <c r="A744" s="39"/>
      <c r="B744" s="136" t="s">
        <v>12130</v>
      </c>
      <c r="C744" s="35" t="s">
        <v>29</v>
      </c>
      <c r="D744" s="83" t="s">
        <v>10977</v>
      </c>
      <c r="E744" s="97" t="s">
        <v>10977</v>
      </c>
      <c r="F744" s="37"/>
      <c r="G744" s="83" t="s">
        <v>10977</v>
      </c>
      <c r="H744" s="41"/>
      <c r="I744" s="42"/>
    </row>
    <row r="745" spans="1:9" x14ac:dyDescent="0.25">
      <c r="A745" s="39"/>
      <c r="B745" s="136" t="s">
        <v>12131</v>
      </c>
      <c r="C745" s="35" t="s">
        <v>3812</v>
      </c>
      <c r="D745" s="83" t="s">
        <v>10977</v>
      </c>
      <c r="E745" s="97" t="s">
        <v>10977</v>
      </c>
      <c r="F745" s="37"/>
      <c r="G745" s="83" t="s">
        <v>10977</v>
      </c>
      <c r="H745" s="41"/>
      <c r="I745" s="42"/>
    </row>
    <row r="746" spans="1:9" x14ac:dyDescent="0.25">
      <c r="A746" s="39"/>
      <c r="B746" s="136" t="s">
        <v>12132</v>
      </c>
      <c r="C746" s="35" t="s">
        <v>2274</v>
      </c>
      <c r="D746" s="83" t="s">
        <v>10977</v>
      </c>
      <c r="E746" s="97" t="s">
        <v>10977</v>
      </c>
      <c r="F746" s="37"/>
      <c r="G746" s="83" t="s">
        <v>10977</v>
      </c>
      <c r="H746" s="41"/>
      <c r="I746" s="42"/>
    </row>
    <row r="747" spans="1:9" x14ac:dyDescent="0.25">
      <c r="A747" s="39"/>
      <c r="B747" s="136" t="s">
        <v>12133</v>
      </c>
      <c r="C747" s="35" t="s">
        <v>3143</v>
      </c>
      <c r="D747" s="83" t="s">
        <v>10977</v>
      </c>
      <c r="E747" s="97" t="s">
        <v>10977</v>
      </c>
      <c r="F747" s="37"/>
      <c r="G747" s="83" t="s">
        <v>10977</v>
      </c>
      <c r="H747" s="41"/>
      <c r="I747" s="42"/>
    </row>
    <row r="748" spans="1:9" x14ac:dyDescent="0.25">
      <c r="A748" s="39"/>
      <c r="B748" s="136" t="s">
        <v>12134</v>
      </c>
      <c r="C748" s="35" t="s">
        <v>2758</v>
      </c>
      <c r="D748" s="83" t="s">
        <v>10977</v>
      </c>
      <c r="E748" s="97" t="s">
        <v>10977</v>
      </c>
      <c r="F748" s="37"/>
      <c r="G748" s="83" t="s">
        <v>10977</v>
      </c>
      <c r="H748" s="41"/>
      <c r="I748" s="42"/>
    </row>
    <row r="749" spans="1:9" x14ac:dyDescent="0.25">
      <c r="A749" s="39"/>
      <c r="B749" s="136" t="s">
        <v>12135</v>
      </c>
      <c r="C749" s="35" t="s">
        <v>901</v>
      </c>
      <c r="D749" s="83" t="s">
        <v>10977</v>
      </c>
      <c r="E749" s="97" t="s">
        <v>10977</v>
      </c>
      <c r="F749" s="37"/>
      <c r="G749" s="83" t="s">
        <v>10977</v>
      </c>
      <c r="H749" s="41"/>
      <c r="I749" s="42"/>
    </row>
    <row r="750" spans="1:9" x14ac:dyDescent="0.25">
      <c r="A750" s="39"/>
      <c r="B750" s="136" t="s">
        <v>12136</v>
      </c>
      <c r="C750" s="35" t="s">
        <v>901</v>
      </c>
      <c r="D750" s="83" t="s">
        <v>10977</v>
      </c>
      <c r="E750" s="97" t="s">
        <v>10977</v>
      </c>
      <c r="F750" s="37"/>
      <c r="G750" s="83" t="s">
        <v>10977</v>
      </c>
      <c r="H750" s="41"/>
      <c r="I750" s="42"/>
    </row>
    <row r="751" spans="1:9" x14ac:dyDescent="0.25">
      <c r="A751" s="39"/>
      <c r="B751" s="136" t="s">
        <v>12137</v>
      </c>
      <c r="C751" s="35" t="s">
        <v>901</v>
      </c>
      <c r="D751" s="83" t="s">
        <v>10977</v>
      </c>
      <c r="E751" s="97" t="s">
        <v>10977</v>
      </c>
      <c r="F751" s="37"/>
      <c r="G751" s="83" t="s">
        <v>10977</v>
      </c>
      <c r="H751" s="41"/>
      <c r="I751" s="42"/>
    </row>
    <row r="752" spans="1:9" x14ac:dyDescent="0.25">
      <c r="A752" s="39"/>
      <c r="B752" s="136" t="s">
        <v>12138</v>
      </c>
      <c r="C752" s="35" t="s">
        <v>3601</v>
      </c>
      <c r="D752" s="83" t="s">
        <v>10977</v>
      </c>
      <c r="E752" s="97" t="s">
        <v>10977</v>
      </c>
      <c r="F752" s="37"/>
      <c r="G752" s="83" t="s">
        <v>10977</v>
      </c>
      <c r="H752" s="41"/>
      <c r="I752" s="42"/>
    </row>
    <row r="753" spans="1:9" x14ac:dyDescent="0.25">
      <c r="A753" s="39"/>
      <c r="B753" s="136" t="s">
        <v>12139</v>
      </c>
      <c r="C753" s="35" t="s">
        <v>901</v>
      </c>
      <c r="D753" s="83" t="s">
        <v>10977</v>
      </c>
      <c r="E753" s="97" t="s">
        <v>10977</v>
      </c>
      <c r="F753" s="37"/>
      <c r="G753" s="83" t="s">
        <v>10978</v>
      </c>
      <c r="H753" s="41" t="s">
        <v>11098</v>
      </c>
      <c r="I753" s="42"/>
    </row>
    <row r="754" spans="1:9" x14ac:dyDescent="0.25">
      <c r="A754" s="39"/>
      <c r="B754" s="136" t="s">
        <v>12140</v>
      </c>
      <c r="C754" s="35" t="s">
        <v>5227</v>
      </c>
      <c r="D754" s="83" t="s">
        <v>10977</v>
      </c>
      <c r="E754" s="97" t="s">
        <v>10977</v>
      </c>
      <c r="F754" s="37"/>
      <c r="G754" s="83" t="s">
        <v>10977</v>
      </c>
      <c r="H754" s="41"/>
      <c r="I754" s="42"/>
    </row>
    <row r="755" spans="1:9" x14ac:dyDescent="0.25">
      <c r="A755" s="39"/>
      <c r="B755" s="136" t="s">
        <v>12141</v>
      </c>
      <c r="C755" s="35" t="s">
        <v>901</v>
      </c>
      <c r="D755" s="83" t="s">
        <v>10977</v>
      </c>
      <c r="E755" s="97" t="s">
        <v>10977</v>
      </c>
      <c r="F755" s="37"/>
      <c r="G755" s="83" t="s">
        <v>10977</v>
      </c>
      <c r="H755" s="41"/>
      <c r="I755" s="42"/>
    </row>
    <row r="756" spans="1:9" x14ac:dyDescent="0.25">
      <c r="A756" s="39"/>
      <c r="B756" s="136" t="s">
        <v>12142</v>
      </c>
      <c r="C756" s="35" t="s">
        <v>1356</v>
      </c>
      <c r="D756" s="83" t="s">
        <v>10977</v>
      </c>
      <c r="E756" s="83" t="s">
        <v>10977</v>
      </c>
      <c r="F756" s="56"/>
      <c r="G756" s="83" t="s">
        <v>10978</v>
      </c>
      <c r="H756" s="57" t="s">
        <v>11099</v>
      </c>
      <c r="I756" s="46" t="s">
        <v>11100</v>
      </c>
    </row>
    <row r="757" spans="1:9" x14ac:dyDescent="0.25">
      <c r="A757" s="39"/>
      <c r="B757" s="136" t="s">
        <v>12143</v>
      </c>
      <c r="C757" s="35" t="s">
        <v>901</v>
      </c>
      <c r="D757" s="83" t="s">
        <v>10977</v>
      </c>
      <c r="E757" s="83" t="s">
        <v>10977</v>
      </c>
      <c r="F757" s="37"/>
      <c r="G757" s="83" t="s">
        <v>10977</v>
      </c>
      <c r="H757" s="41"/>
      <c r="I757" s="42"/>
    </row>
    <row r="758" spans="1:9" x14ac:dyDescent="0.25">
      <c r="A758" s="39"/>
      <c r="B758" s="136" t="s">
        <v>12144</v>
      </c>
      <c r="C758" s="35" t="s">
        <v>3747</v>
      </c>
      <c r="D758" s="83" t="s">
        <v>10977</v>
      </c>
      <c r="E758" s="83" t="s">
        <v>10977</v>
      </c>
      <c r="F758" s="37"/>
      <c r="G758" s="83" t="s">
        <v>10977</v>
      </c>
      <c r="H758" s="41"/>
      <c r="I758" s="42"/>
    </row>
    <row r="759" spans="1:9" x14ac:dyDescent="0.25">
      <c r="A759" s="39"/>
      <c r="B759" s="136" t="s">
        <v>12145</v>
      </c>
      <c r="C759" s="35" t="s">
        <v>1356</v>
      </c>
      <c r="D759" s="83" t="s">
        <v>10977</v>
      </c>
      <c r="E759" s="97" t="s">
        <v>10977</v>
      </c>
      <c r="F759" s="37"/>
      <c r="G759" s="83" t="s">
        <v>10977</v>
      </c>
      <c r="H759" s="41"/>
      <c r="I759" s="42"/>
    </row>
    <row r="760" spans="1:9" x14ac:dyDescent="0.25">
      <c r="A760" s="39"/>
      <c r="B760" s="136" t="s">
        <v>14066</v>
      </c>
      <c r="C760" s="35" t="s">
        <v>819</v>
      </c>
      <c r="D760" s="83" t="s">
        <v>10977</v>
      </c>
      <c r="E760" s="97" t="s">
        <v>10977</v>
      </c>
      <c r="F760" s="37"/>
      <c r="G760" s="93" t="s">
        <v>10977</v>
      </c>
      <c r="H760" s="41"/>
      <c r="I760" s="42"/>
    </row>
    <row r="761" spans="1:9" x14ac:dyDescent="0.25">
      <c r="A761" s="39" t="s">
        <v>10989</v>
      </c>
      <c r="B761" s="138" t="s">
        <v>13885</v>
      </c>
      <c r="C761" s="35" t="s">
        <v>215</v>
      </c>
      <c r="D761" s="93" t="s">
        <v>10978</v>
      </c>
      <c r="E761" s="83"/>
      <c r="F761" s="37" t="s">
        <v>11101</v>
      </c>
      <c r="G761" s="83" t="s">
        <v>10978</v>
      </c>
      <c r="H761" s="44" t="s">
        <v>11102</v>
      </c>
      <c r="I761" s="42"/>
    </row>
    <row r="762" spans="1:9" x14ac:dyDescent="0.25">
      <c r="A762" s="39"/>
      <c r="B762" s="138" t="s">
        <v>15172</v>
      </c>
      <c r="C762" s="35" t="s">
        <v>2554</v>
      </c>
      <c r="D762" s="83" t="s">
        <v>10978</v>
      </c>
      <c r="E762" s="83"/>
      <c r="F762" s="37" t="s">
        <v>17051</v>
      </c>
      <c r="G762" s="83" t="s">
        <v>10978</v>
      </c>
      <c r="H762" s="41"/>
      <c r="I762" s="42"/>
    </row>
    <row r="763" spans="1:9" x14ac:dyDescent="0.25">
      <c r="A763" s="39" t="s">
        <v>10985</v>
      </c>
      <c r="B763" s="138" t="s">
        <v>13716</v>
      </c>
      <c r="C763" s="35" t="s">
        <v>29</v>
      </c>
      <c r="D763" s="93" t="s">
        <v>10978</v>
      </c>
      <c r="E763" s="83"/>
      <c r="F763" s="37" t="s">
        <v>17093</v>
      </c>
      <c r="G763" s="83" t="s">
        <v>10978</v>
      </c>
      <c r="H763" s="41"/>
      <c r="I763" s="42"/>
    </row>
    <row r="764" spans="1:9" x14ac:dyDescent="0.25">
      <c r="A764" s="39" t="s">
        <v>11103</v>
      </c>
      <c r="B764" s="138" t="s">
        <v>14220</v>
      </c>
      <c r="C764" s="35" t="s">
        <v>901</v>
      </c>
      <c r="D764" s="93" t="s">
        <v>10978</v>
      </c>
      <c r="E764" s="83"/>
      <c r="F764" s="37" t="s">
        <v>11104</v>
      </c>
      <c r="G764" s="83" t="s">
        <v>10978</v>
      </c>
      <c r="H764" s="41"/>
      <c r="I764" s="42"/>
    </row>
    <row r="765" spans="1:9" x14ac:dyDescent="0.25">
      <c r="A765" s="39"/>
      <c r="B765" s="136" t="s">
        <v>14613</v>
      </c>
      <c r="C765" s="35" t="s">
        <v>1356</v>
      </c>
      <c r="D765" s="83" t="s">
        <v>10977</v>
      </c>
      <c r="E765" s="83" t="s">
        <v>10977</v>
      </c>
      <c r="F765" s="37"/>
      <c r="G765" s="93" t="s">
        <v>10977</v>
      </c>
      <c r="H765" s="41"/>
      <c r="I765" s="42"/>
    </row>
    <row r="766" spans="1:9" x14ac:dyDescent="0.25">
      <c r="A766" s="39"/>
      <c r="B766" s="138" t="s">
        <v>15362</v>
      </c>
      <c r="C766" s="35" t="s">
        <v>2758</v>
      </c>
      <c r="D766" s="93" t="s">
        <v>10977</v>
      </c>
      <c r="E766" s="83" t="s">
        <v>10977</v>
      </c>
      <c r="F766" s="37"/>
      <c r="G766" s="93" t="s">
        <v>10978</v>
      </c>
      <c r="H766" s="44" t="s">
        <v>11105</v>
      </c>
      <c r="I766" s="42"/>
    </row>
    <row r="767" spans="1:9" x14ac:dyDescent="0.25">
      <c r="A767" s="39"/>
      <c r="B767" s="136" t="s">
        <v>16146</v>
      </c>
      <c r="C767" s="35" t="s">
        <v>3747</v>
      </c>
      <c r="D767" s="83" t="s">
        <v>10977</v>
      </c>
      <c r="E767" s="83" t="s">
        <v>10977</v>
      </c>
      <c r="F767" s="37"/>
      <c r="G767" s="93" t="s">
        <v>10977</v>
      </c>
      <c r="H767" s="41"/>
      <c r="I767" s="42"/>
    </row>
    <row r="768" spans="1:9" x14ac:dyDescent="0.25">
      <c r="A768" s="39"/>
      <c r="B768" s="138" t="s">
        <v>16174</v>
      </c>
      <c r="C768" s="35" t="s">
        <v>3798</v>
      </c>
      <c r="D768" s="83" t="s">
        <v>10977</v>
      </c>
      <c r="E768" s="83" t="s">
        <v>10977</v>
      </c>
      <c r="F768" s="37"/>
      <c r="G768" s="83" t="s">
        <v>10978</v>
      </c>
      <c r="H768" s="41"/>
      <c r="I768" s="42" t="s">
        <v>11106</v>
      </c>
    </row>
    <row r="769" spans="1:9" x14ac:dyDescent="0.25">
      <c r="A769" s="39"/>
      <c r="B769" s="136" t="s">
        <v>16608</v>
      </c>
      <c r="C769" s="35" t="s">
        <v>4289</v>
      </c>
      <c r="D769" s="83" t="s">
        <v>10977</v>
      </c>
      <c r="E769" s="83" t="s">
        <v>10977</v>
      </c>
      <c r="F769" s="37"/>
      <c r="G769" s="93" t="s">
        <v>10977</v>
      </c>
      <c r="H769" s="41"/>
      <c r="I769" s="42"/>
    </row>
    <row r="770" spans="1:9" x14ac:dyDescent="0.25">
      <c r="A770" s="39" t="s">
        <v>10989</v>
      </c>
      <c r="B770" s="138" t="s">
        <v>16757</v>
      </c>
      <c r="C770" s="35" t="s">
        <v>4626</v>
      </c>
      <c r="D770" s="93" t="s">
        <v>10978</v>
      </c>
      <c r="E770" s="83"/>
      <c r="F770" s="37" t="s">
        <v>17049</v>
      </c>
      <c r="G770" s="83" t="s">
        <v>10978</v>
      </c>
      <c r="H770" s="41"/>
      <c r="I770" s="42"/>
    </row>
    <row r="771" spans="1:9" x14ac:dyDescent="0.25">
      <c r="A771" s="39" t="s">
        <v>10985</v>
      </c>
      <c r="B771" s="138" t="s">
        <v>16668</v>
      </c>
      <c r="C771" s="35" t="s">
        <v>4559</v>
      </c>
      <c r="D771" s="93" t="s">
        <v>10978</v>
      </c>
      <c r="E771" s="97"/>
      <c r="F771" s="37" t="s">
        <v>17050</v>
      </c>
      <c r="G771" s="83" t="s">
        <v>10978</v>
      </c>
      <c r="H771" s="41"/>
      <c r="I771" s="42"/>
    </row>
    <row r="772" spans="1:9" x14ac:dyDescent="0.25">
      <c r="A772" s="39" t="s">
        <v>11107</v>
      </c>
      <c r="B772" s="140" t="s">
        <v>13666</v>
      </c>
      <c r="C772" s="35" t="s">
        <v>0</v>
      </c>
      <c r="D772" s="93" t="s">
        <v>10978</v>
      </c>
      <c r="E772" s="97"/>
      <c r="F772" s="37" t="s">
        <v>11108</v>
      </c>
      <c r="G772" s="83" t="s">
        <v>10978</v>
      </c>
      <c r="H772" s="41"/>
      <c r="I772" s="42"/>
    </row>
    <row r="773" spans="1:9" x14ac:dyDescent="0.25">
      <c r="A773" s="39"/>
      <c r="B773" s="136" t="s">
        <v>13859</v>
      </c>
      <c r="C773" s="35" t="s">
        <v>197</v>
      </c>
      <c r="D773" s="83" t="s">
        <v>10977</v>
      </c>
      <c r="E773" s="97" t="s">
        <v>10977</v>
      </c>
      <c r="F773" s="37"/>
      <c r="G773" s="93" t="s">
        <v>10977</v>
      </c>
      <c r="H773" s="41"/>
      <c r="I773" s="42"/>
    </row>
    <row r="774" spans="1:9" x14ac:dyDescent="0.25">
      <c r="A774" s="39"/>
      <c r="B774" s="136" t="s">
        <v>13831</v>
      </c>
      <c r="C774" s="35" t="s">
        <v>133</v>
      </c>
      <c r="D774" s="83" t="s">
        <v>10977</v>
      </c>
      <c r="E774" s="97" t="s">
        <v>10977</v>
      </c>
      <c r="F774" s="37"/>
      <c r="G774" s="93" t="s">
        <v>10977</v>
      </c>
      <c r="H774" s="41"/>
      <c r="I774" s="42"/>
    </row>
    <row r="775" spans="1:9" x14ac:dyDescent="0.25">
      <c r="A775" s="39" t="s">
        <v>10985</v>
      </c>
      <c r="B775" s="138" t="s">
        <v>13986</v>
      </c>
      <c r="C775" s="35" t="s">
        <v>634</v>
      </c>
      <c r="D775" s="93" t="s">
        <v>10978</v>
      </c>
      <c r="E775" s="97"/>
      <c r="F775" s="37" t="s">
        <v>11109</v>
      </c>
      <c r="G775" s="83" t="s">
        <v>10978</v>
      </c>
      <c r="H775" s="41"/>
      <c r="I775" s="42"/>
    </row>
    <row r="776" spans="1:9" x14ac:dyDescent="0.25">
      <c r="A776" s="39" t="s">
        <v>10989</v>
      </c>
      <c r="B776" s="138" t="s">
        <v>14082</v>
      </c>
      <c r="C776" s="35" t="s">
        <v>821</v>
      </c>
      <c r="D776" s="93" t="s">
        <v>10978</v>
      </c>
      <c r="E776" s="97"/>
      <c r="F776" s="37" t="s">
        <v>11110</v>
      </c>
      <c r="G776" s="83" t="s">
        <v>10978</v>
      </c>
      <c r="H776" s="41"/>
      <c r="I776" s="42"/>
    </row>
    <row r="777" spans="1:9" x14ac:dyDescent="0.25">
      <c r="A777" s="39"/>
      <c r="B777" s="136" t="s">
        <v>14412</v>
      </c>
      <c r="C777" s="35" t="s">
        <v>1142</v>
      </c>
      <c r="D777" s="83" t="s">
        <v>10977</v>
      </c>
      <c r="E777" s="97" t="s">
        <v>10977</v>
      </c>
      <c r="F777" s="37"/>
      <c r="G777" s="93" t="s">
        <v>10977</v>
      </c>
      <c r="H777" s="41"/>
      <c r="I777" s="42"/>
    </row>
    <row r="778" spans="1:9" x14ac:dyDescent="0.25">
      <c r="A778" s="39"/>
      <c r="B778" s="138" t="s">
        <v>14956</v>
      </c>
      <c r="C778" s="35" t="s">
        <v>2274</v>
      </c>
      <c r="D778" s="83" t="s">
        <v>10978</v>
      </c>
      <c r="E778" s="97"/>
      <c r="F778" s="37" t="s">
        <v>17052</v>
      </c>
      <c r="G778" s="83" t="s">
        <v>10978</v>
      </c>
      <c r="H778" s="41"/>
      <c r="I778" s="42"/>
    </row>
    <row r="779" spans="1:9" x14ac:dyDescent="0.25">
      <c r="A779" s="39" t="s">
        <v>10989</v>
      </c>
      <c r="B779" s="138" t="s">
        <v>14876</v>
      </c>
      <c r="C779" s="35" t="s">
        <v>2197</v>
      </c>
      <c r="D779" s="93" t="s">
        <v>10978</v>
      </c>
      <c r="E779" s="97"/>
      <c r="F779" s="37" t="s">
        <v>11111</v>
      </c>
      <c r="G779" s="83" t="s">
        <v>10978</v>
      </c>
      <c r="H779" s="41"/>
      <c r="I779" s="42"/>
    </row>
    <row r="780" spans="1:9" x14ac:dyDescent="0.25">
      <c r="A780" s="39" t="s">
        <v>10985</v>
      </c>
      <c r="B780" s="138" t="s">
        <v>15086</v>
      </c>
      <c r="C780" s="35" t="s">
        <v>2413</v>
      </c>
      <c r="D780" s="93" t="s">
        <v>10978</v>
      </c>
      <c r="E780" s="97"/>
      <c r="F780" s="37" t="s">
        <v>11112</v>
      </c>
      <c r="G780" s="83" t="s">
        <v>10978</v>
      </c>
      <c r="H780" s="41"/>
      <c r="I780" s="46"/>
    </row>
    <row r="781" spans="1:9" x14ac:dyDescent="0.25">
      <c r="A781" s="39" t="s">
        <v>10985</v>
      </c>
      <c r="B781" s="138" t="s">
        <v>15744</v>
      </c>
      <c r="C781" s="35" t="s">
        <v>3143</v>
      </c>
      <c r="D781" s="93" t="s">
        <v>10978</v>
      </c>
      <c r="E781" s="97"/>
      <c r="F781" s="37" t="s">
        <v>11113</v>
      </c>
      <c r="G781" s="83" t="s">
        <v>10978</v>
      </c>
      <c r="H781" s="41"/>
      <c r="I781" s="42"/>
    </row>
    <row r="782" spans="1:9" x14ac:dyDescent="0.25">
      <c r="A782" s="39" t="s">
        <v>10989</v>
      </c>
      <c r="B782" s="138" t="s">
        <v>15588</v>
      </c>
      <c r="C782" s="35" t="s">
        <v>2926</v>
      </c>
      <c r="D782" s="83" t="s">
        <v>10978</v>
      </c>
      <c r="E782" s="97"/>
      <c r="F782" s="37" t="s">
        <v>11114</v>
      </c>
      <c r="G782" s="83" t="s">
        <v>10978</v>
      </c>
      <c r="H782" s="41"/>
      <c r="I782" s="42"/>
    </row>
    <row r="783" spans="1:9" x14ac:dyDescent="0.25">
      <c r="A783" s="39"/>
      <c r="B783" s="136" t="s">
        <v>15976</v>
      </c>
      <c r="C783" s="35" t="s">
        <v>3513</v>
      </c>
      <c r="D783" s="83" t="s">
        <v>10977</v>
      </c>
      <c r="E783" s="97" t="s">
        <v>10977</v>
      </c>
      <c r="F783" s="37"/>
      <c r="G783" s="93" t="s">
        <v>10977</v>
      </c>
      <c r="H783" s="41"/>
      <c r="I783" s="42"/>
    </row>
    <row r="784" spans="1:9" x14ac:dyDescent="0.25">
      <c r="A784" s="39"/>
      <c r="B784" s="136" t="s">
        <v>16072</v>
      </c>
      <c r="C784" s="35" t="s">
        <v>3601</v>
      </c>
      <c r="D784" s="83" t="s">
        <v>10977</v>
      </c>
      <c r="E784" s="97" t="s">
        <v>10977</v>
      </c>
      <c r="F784" s="37"/>
      <c r="G784" s="93" t="s">
        <v>10977</v>
      </c>
      <c r="H784" s="41"/>
      <c r="I784" s="42"/>
    </row>
    <row r="785" spans="1:9" ht="30" x14ac:dyDescent="0.25">
      <c r="A785" s="39" t="s">
        <v>10989</v>
      </c>
      <c r="B785" s="138" t="s">
        <v>16310</v>
      </c>
      <c r="C785" s="35" t="s">
        <v>3812</v>
      </c>
      <c r="D785" s="83" t="s">
        <v>10978</v>
      </c>
      <c r="E785" s="97"/>
      <c r="F785" s="58" t="s">
        <v>11115</v>
      </c>
      <c r="G785" s="83" t="s">
        <v>10978</v>
      </c>
      <c r="H785" s="41"/>
      <c r="I785" s="46"/>
    </row>
    <row r="786" spans="1:9" x14ac:dyDescent="0.25">
      <c r="A786" s="39"/>
      <c r="B786" s="136" t="s">
        <v>17019</v>
      </c>
      <c r="C786" s="35" t="s">
        <v>5227</v>
      </c>
      <c r="D786" s="83" t="s">
        <v>10977</v>
      </c>
      <c r="E786" s="97" t="s">
        <v>10977</v>
      </c>
      <c r="F786" s="37"/>
      <c r="G786" s="93" t="s">
        <v>10977</v>
      </c>
      <c r="H786" s="41"/>
      <c r="I786" s="42"/>
    </row>
    <row r="787" spans="1:9" x14ac:dyDescent="0.25">
      <c r="A787" s="39"/>
      <c r="B787" s="136" t="s">
        <v>12146</v>
      </c>
      <c r="C787" s="35" t="s">
        <v>3812</v>
      </c>
      <c r="D787" s="83" t="s">
        <v>10977</v>
      </c>
      <c r="E787" s="97" t="s">
        <v>10977</v>
      </c>
      <c r="F787" s="37"/>
      <c r="G787" s="83" t="s">
        <v>10977</v>
      </c>
      <c r="H787" s="41"/>
      <c r="I787" s="42"/>
    </row>
    <row r="788" spans="1:9" x14ac:dyDescent="0.25">
      <c r="A788" s="39"/>
      <c r="B788" s="136" t="s">
        <v>12147</v>
      </c>
      <c r="C788" s="35" t="s">
        <v>3812</v>
      </c>
      <c r="D788" s="83" t="s">
        <v>10977</v>
      </c>
      <c r="E788" s="97" t="s">
        <v>10977</v>
      </c>
      <c r="F788" s="37"/>
      <c r="G788" s="83" t="s">
        <v>10977</v>
      </c>
      <c r="H788" s="41"/>
      <c r="I788" s="42"/>
    </row>
    <row r="789" spans="1:9" x14ac:dyDescent="0.25">
      <c r="A789" s="39"/>
      <c r="B789" s="136" t="s">
        <v>12148</v>
      </c>
      <c r="C789" s="35" t="s">
        <v>2758</v>
      </c>
      <c r="D789" s="83" t="s">
        <v>10977</v>
      </c>
      <c r="E789" s="97" t="s">
        <v>10977</v>
      </c>
      <c r="F789" s="37"/>
      <c r="G789" s="83" t="s">
        <v>10977</v>
      </c>
      <c r="H789" s="41"/>
      <c r="I789" s="42"/>
    </row>
    <row r="790" spans="1:9" x14ac:dyDescent="0.25">
      <c r="A790" s="39"/>
      <c r="B790" s="136" t="s">
        <v>12149</v>
      </c>
      <c r="C790" s="35" t="s">
        <v>2758</v>
      </c>
      <c r="D790" s="83" t="s">
        <v>10977</v>
      </c>
      <c r="E790" s="97" t="s">
        <v>10977</v>
      </c>
      <c r="F790" s="37"/>
      <c r="G790" s="83" t="s">
        <v>10977</v>
      </c>
      <c r="H790" s="41"/>
      <c r="I790" s="42"/>
    </row>
    <row r="791" spans="1:9" x14ac:dyDescent="0.25">
      <c r="A791" s="39"/>
      <c r="B791" s="136" t="s">
        <v>12150</v>
      </c>
      <c r="C791" s="35" t="s">
        <v>3812</v>
      </c>
      <c r="D791" s="83" t="s">
        <v>10977</v>
      </c>
      <c r="E791" s="97" t="s">
        <v>10977</v>
      </c>
      <c r="F791" s="37"/>
      <c r="G791" s="83" t="s">
        <v>10978</v>
      </c>
      <c r="H791" s="44" t="s">
        <v>11116</v>
      </c>
      <c r="I791" s="42"/>
    </row>
    <row r="792" spans="1:9" x14ac:dyDescent="0.25">
      <c r="A792" s="39"/>
      <c r="B792" s="136" t="s">
        <v>12151</v>
      </c>
      <c r="C792" s="35" t="s">
        <v>821</v>
      </c>
      <c r="D792" s="83" t="s">
        <v>10977</v>
      </c>
      <c r="E792" s="97" t="s">
        <v>10977</v>
      </c>
      <c r="F792" s="56"/>
      <c r="G792" s="83" t="s">
        <v>10977</v>
      </c>
      <c r="H792" s="41"/>
      <c r="I792" s="42"/>
    </row>
    <row r="793" spans="1:9" x14ac:dyDescent="0.25">
      <c r="A793" s="39"/>
      <c r="B793" s="136" t="s">
        <v>12152</v>
      </c>
      <c r="C793" s="35" t="s">
        <v>3812</v>
      </c>
      <c r="D793" s="83" t="s">
        <v>10977</v>
      </c>
      <c r="E793" s="97" t="s">
        <v>10977</v>
      </c>
      <c r="F793" s="37"/>
      <c r="G793" s="83" t="s">
        <v>10977</v>
      </c>
      <c r="H793" s="41"/>
      <c r="I793" s="42"/>
    </row>
    <row r="794" spans="1:9" x14ac:dyDescent="0.25">
      <c r="A794" s="39"/>
      <c r="B794" s="136" t="s">
        <v>12153</v>
      </c>
      <c r="C794" s="35" t="s">
        <v>4626</v>
      </c>
      <c r="D794" s="83" t="s">
        <v>10977</v>
      </c>
      <c r="E794" s="97" t="s">
        <v>10977</v>
      </c>
      <c r="F794" s="37"/>
      <c r="G794" s="83" t="s">
        <v>10977</v>
      </c>
      <c r="H794" s="41"/>
      <c r="I794" s="42"/>
    </row>
    <row r="795" spans="1:9" x14ac:dyDescent="0.25">
      <c r="A795" s="39"/>
      <c r="B795" s="136" t="s">
        <v>12154</v>
      </c>
      <c r="C795" s="35" t="s">
        <v>4626</v>
      </c>
      <c r="D795" s="83" t="s">
        <v>10977</v>
      </c>
      <c r="E795" s="97" t="s">
        <v>10977</v>
      </c>
      <c r="F795" s="37"/>
      <c r="G795" s="83" t="s">
        <v>10977</v>
      </c>
      <c r="H795" s="41"/>
      <c r="I795" s="42"/>
    </row>
    <row r="796" spans="1:9" x14ac:dyDescent="0.25">
      <c r="A796" s="39"/>
      <c r="B796" s="136" t="s">
        <v>12155</v>
      </c>
      <c r="C796" s="35" t="s">
        <v>3143</v>
      </c>
      <c r="D796" s="83" t="s">
        <v>10977</v>
      </c>
      <c r="E796" s="97" t="s">
        <v>10977</v>
      </c>
      <c r="F796" s="37"/>
      <c r="G796" s="83" t="s">
        <v>10977</v>
      </c>
      <c r="H796" s="41"/>
      <c r="I796" s="42"/>
    </row>
    <row r="797" spans="1:9" x14ac:dyDescent="0.25">
      <c r="A797" s="39"/>
      <c r="B797" s="136" t="s">
        <v>12156</v>
      </c>
      <c r="C797" s="35" t="s">
        <v>3747</v>
      </c>
      <c r="D797" s="83" t="s">
        <v>10977</v>
      </c>
      <c r="E797" s="97" t="s">
        <v>10977</v>
      </c>
      <c r="F797" s="37"/>
      <c r="G797" s="83" t="s">
        <v>10977</v>
      </c>
      <c r="H797" s="37"/>
      <c r="I797" s="42"/>
    </row>
    <row r="798" spans="1:9" x14ac:dyDescent="0.25">
      <c r="A798" s="39"/>
      <c r="B798" s="136" t="s">
        <v>12157</v>
      </c>
      <c r="C798" s="35" t="s">
        <v>3143</v>
      </c>
      <c r="D798" s="83" t="s">
        <v>10977</v>
      </c>
      <c r="E798" s="97" t="s">
        <v>10977</v>
      </c>
      <c r="F798" s="37"/>
      <c r="G798" s="83" t="s">
        <v>10977</v>
      </c>
      <c r="H798" s="41"/>
      <c r="I798" s="42"/>
    </row>
    <row r="799" spans="1:9" x14ac:dyDescent="0.25">
      <c r="A799" s="39"/>
      <c r="B799" s="136" t="s">
        <v>12158</v>
      </c>
      <c r="C799" s="35" t="s">
        <v>1356</v>
      </c>
      <c r="D799" s="83" t="s">
        <v>10977</v>
      </c>
      <c r="E799" s="97" t="s">
        <v>10977</v>
      </c>
      <c r="F799" s="37"/>
      <c r="G799" s="83" t="s">
        <v>10977</v>
      </c>
      <c r="H799" s="41"/>
      <c r="I799" s="42"/>
    </row>
    <row r="800" spans="1:9" x14ac:dyDescent="0.25">
      <c r="A800" s="39"/>
      <c r="B800" s="136" t="s">
        <v>12159</v>
      </c>
      <c r="C800" s="35" t="s">
        <v>4626</v>
      </c>
      <c r="D800" s="83" t="s">
        <v>10977</v>
      </c>
      <c r="E800" s="97" t="s">
        <v>10977</v>
      </c>
      <c r="F800" s="37"/>
      <c r="G800" s="83" t="s">
        <v>10977</v>
      </c>
      <c r="H800" s="41"/>
      <c r="I800" s="42"/>
    </row>
    <row r="801" spans="1:9" x14ac:dyDescent="0.25">
      <c r="A801" s="39"/>
      <c r="B801" s="136" t="s">
        <v>12160</v>
      </c>
      <c r="C801" s="35" t="s">
        <v>901</v>
      </c>
      <c r="D801" s="83" t="s">
        <v>10977</v>
      </c>
      <c r="E801" s="97" t="s">
        <v>10977</v>
      </c>
      <c r="F801" s="37"/>
      <c r="G801" s="83" t="s">
        <v>10977</v>
      </c>
      <c r="H801" s="41"/>
      <c r="I801" s="42"/>
    </row>
    <row r="802" spans="1:9" x14ac:dyDescent="0.25">
      <c r="A802" s="39"/>
      <c r="B802" s="136" t="s">
        <v>12161</v>
      </c>
      <c r="C802" s="35" t="s">
        <v>3812</v>
      </c>
      <c r="D802" s="83" t="s">
        <v>10977</v>
      </c>
      <c r="E802" s="97" t="s">
        <v>10977</v>
      </c>
      <c r="F802" s="37"/>
      <c r="G802" s="83" t="s">
        <v>10977</v>
      </c>
      <c r="H802" s="41"/>
      <c r="I802" s="42"/>
    </row>
    <row r="803" spans="1:9" x14ac:dyDescent="0.25">
      <c r="A803" s="39"/>
      <c r="B803" s="136" t="s">
        <v>12162</v>
      </c>
      <c r="C803" s="35" t="s">
        <v>2554</v>
      </c>
      <c r="D803" s="83" t="s">
        <v>10977</v>
      </c>
      <c r="E803" s="97" t="s">
        <v>10977</v>
      </c>
      <c r="F803" s="37"/>
      <c r="G803" s="83" t="s">
        <v>10977</v>
      </c>
      <c r="H803" s="41"/>
      <c r="I803" s="42"/>
    </row>
    <row r="804" spans="1:9" x14ac:dyDescent="0.25">
      <c r="A804" s="39"/>
      <c r="B804" s="136" t="s">
        <v>12163</v>
      </c>
      <c r="C804" s="35" t="s">
        <v>3143</v>
      </c>
      <c r="D804" s="83" t="s">
        <v>10977</v>
      </c>
      <c r="E804" s="97" t="s">
        <v>10977</v>
      </c>
      <c r="F804" s="37"/>
      <c r="G804" s="83" t="s">
        <v>10977</v>
      </c>
      <c r="H804" s="41"/>
      <c r="I804" s="42"/>
    </row>
    <row r="805" spans="1:9" x14ac:dyDescent="0.25">
      <c r="A805" s="39"/>
      <c r="B805" s="136" t="s">
        <v>12164</v>
      </c>
      <c r="C805" s="35" t="s">
        <v>4626</v>
      </c>
      <c r="D805" s="83" t="s">
        <v>10977</v>
      </c>
      <c r="E805" s="97" t="s">
        <v>10977</v>
      </c>
      <c r="F805" s="37"/>
      <c r="G805" s="83" t="s">
        <v>10978</v>
      </c>
      <c r="H805" s="44" t="s">
        <v>11117</v>
      </c>
      <c r="I805" s="42"/>
    </row>
    <row r="806" spans="1:9" x14ac:dyDescent="0.25">
      <c r="A806" s="39"/>
      <c r="B806" s="136" t="s">
        <v>12165</v>
      </c>
      <c r="C806" s="35" t="s">
        <v>1356</v>
      </c>
      <c r="D806" s="83" t="s">
        <v>10977</v>
      </c>
      <c r="E806" s="97" t="s">
        <v>10977</v>
      </c>
      <c r="F806" s="37"/>
      <c r="G806" s="83" t="s">
        <v>10977</v>
      </c>
      <c r="H806" s="41"/>
      <c r="I806" s="42"/>
    </row>
    <row r="807" spans="1:9" x14ac:dyDescent="0.25">
      <c r="A807" s="39"/>
      <c r="B807" s="136" t="s">
        <v>12166</v>
      </c>
      <c r="C807" s="35" t="s">
        <v>5227</v>
      </c>
      <c r="D807" s="83" t="s">
        <v>10977</v>
      </c>
      <c r="E807" s="97" t="s">
        <v>10977</v>
      </c>
      <c r="F807" s="37"/>
      <c r="G807" s="83" t="s">
        <v>10977</v>
      </c>
      <c r="H807" s="41"/>
      <c r="I807" s="42"/>
    </row>
    <row r="808" spans="1:9" x14ac:dyDescent="0.25">
      <c r="A808" s="39"/>
      <c r="B808" s="136" t="s">
        <v>12167</v>
      </c>
      <c r="C808" s="35" t="s">
        <v>634</v>
      </c>
      <c r="D808" s="83" t="s">
        <v>10977</v>
      </c>
      <c r="E808" s="97" t="s">
        <v>10977</v>
      </c>
      <c r="F808" s="37"/>
      <c r="G808" s="83" t="s">
        <v>10977</v>
      </c>
      <c r="H808" s="41"/>
      <c r="I808" s="42"/>
    </row>
    <row r="809" spans="1:9" x14ac:dyDescent="0.25">
      <c r="A809" s="39"/>
      <c r="B809" s="136" t="s">
        <v>12168</v>
      </c>
      <c r="C809" s="35" t="s">
        <v>1356</v>
      </c>
      <c r="D809" s="83" t="s">
        <v>10977</v>
      </c>
      <c r="E809" s="97" t="s">
        <v>10977</v>
      </c>
      <c r="F809" s="37"/>
      <c r="G809" s="83" t="s">
        <v>10977</v>
      </c>
      <c r="H809" s="41"/>
      <c r="I809" s="42"/>
    </row>
    <row r="810" spans="1:9" x14ac:dyDescent="0.25">
      <c r="A810" s="39"/>
      <c r="B810" s="136" t="s">
        <v>12169</v>
      </c>
      <c r="C810" s="35" t="s">
        <v>3812</v>
      </c>
      <c r="D810" s="83" t="s">
        <v>10977</v>
      </c>
      <c r="E810" s="97" t="s">
        <v>10977</v>
      </c>
      <c r="F810" s="37"/>
      <c r="G810" s="93" t="s">
        <v>10978</v>
      </c>
      <c r="H810" s="44" t="s">
        <v>11118</v>
      </c>
      <c r="I810" s="42"/>
    </row>
    <row r="811" spans="1:9" x14ac:dyDescent="0.25">
      <c r="A811" s="39"/>
      <c r="B811" s="136" t="s">
        <v>12170</v>
      </c>
      <c r="C811" s="35" t="s">
        <v>901</v>
      </c>
      <c r="D811" s="83" t="s">
        <v>10977</v>
      </c>
      <c r="E811" s="97" t="s">
        <v>10977</v>
      </c>
      <c r="F811" s="37"/>
      <c r="G811" s="93" t="s">
        <v>10978</v>
      </c>
      <c r="H811" s="44" t="s">
        <v>11119</v>
      </c>
      <c r="I811" s="42"/>
    </row>
    <row r="812" spans="1:9" x14ac:dyDescent="0.25">
      <c r="A812" s="39"/>
      <c r="B812" s="136" t="s">
        <v>12171</v>
      </c>
      <c r="C812" s="35" t="s">
        <v>3143</v>
      </c>
      <c r="D812" s="83" t="s">
        <v>10977</v>
      </c>
      <c r="E812" s="97" t="s">
        <v>10977</v>
      </c>
      <c r="F812" s="37"/>
      <c r="G812" s="83" t="s">
        <v>10977</v>
      </c>
      <c r="H812" s="41"/>
      <c r="I812" s="42"/>
    </row>
    <row r="813" spans="1:9" x14ac:dyDescent="0.25">
      <c r="A813" s="39"/>
      <c r="B813" s="136" t="s">
        <v>12172</v>
      </c>
      <c r="C813" s="35" t="s">
        <v>2274</v>
      </c>
      <c r="D813" s="93" t="s">
        <v>10977</v>
      </c>
      <c r="E813" s="97" t="s">
        <v>10977</v>
      </c>
      <c r="F813" s="43"/>
      <c r="G813" s="93" t="s">
        <v>10978</v>
      </c>
      <c r="H813" s="44" t="s">
        <v>11120</v>
      </c>
      <c r="I813" s="42"/>
    </row>
    <row r="814" spans="1:9" x14ac:dyDescent="0.25">
      <c r="A814" s="39"/>
      <c r="B814" s="136" t="s">
        <v>12173</v>
      </c>
      <c r="C814" s="35" t="s">
        <v>821</v>
      </c>
      <c r="D814" s="83" t="s">
        <v>10977</v>
      </c>
      <c r="E814" s="97" t="s">
        <v>10977</v>
      </c>
      <c r="F814" s="37"/>
      <c r="G814" s="83" t="s">
        <v>10977</v>
      </c>
      <c r="H814" s="41"/>
      <c r="I814" s="42"/>
    </row>
    <row r="815" spans="1:9" x14ac:dyDescent="0.25">
      <c r="A815" s="39"/>
      <c r="B815" s="136" t="s">
        <v>12174</v>
      </c>
      <c r="C815" s="35" t="s">
        <v>3143</v>
      </c>
      <c r="D815" s="83" t="s">
        <v>10977</v>
      </c>
      <c r="E815" s="97" t="s">
        <v>10977</v>
      </c>
      <c r="F815" s="37"/>
      <c r="G815" s="83" t="s">
        <v>10977</v>
      </c>
      <c r="H815" s="41"/>
      <c r="I815" s="42"/>
    </row>
    <row r="816" spans="1:9" x14ac:dyDescent="0.25">
      <c r="A816" s="39"/>
      <c r="B816" s="136" t="s">
        <v>12175</v>
      </c>
      <c r="C816" s="35" t="s">
        <v>3143</v>
      </c>
      <c r="D816" s="83" t="s">
        <v>10977</v>
      </c>
      <c r="E816" s="97" t="s">
        <v>10977</v>
      </c>
      <c r="F816" s="37"/>
      <c r="G816" s="93" t="s">
        <v>10978</v>
      </c>
      <c r="H816" s="44" t="s">
        <v>11121</v>
      </c>
      <c r="I816" s="42"/>
    </row>
    <row r="817" spans="1:9" x14ac:dyDescent="0.25">
      <c r="A817" s="39"/>
      <c r="B817" s="136" t="s">
        <v>12176</v>
      </c>
      <c r="C817" s="35" t="s">
        <v>4626</v>
      </c>
      <c r="D817" s="83" t="s">
        <v>10977</v>
      </c>
      <c r="E817" s="97" t="s">
        <v>10977</v>
      </c>
      <c r="F817" s="37"/>
      <c r="G817" s="83" t="s">
        <v>10977</v>
      </c>
      <c r="H817" s="41"/>
      <c r="I817" s="42"/>
    </row>
    <row r="818" spans="1:9" x14ac:dyDescent="0.25">
      <c r="A818" s="39"/>
      <c r="B818" s="136" t="s">
        <v>12177</v>
      </c>
      <c r="C818" s="35" t="s">
        <v>4626</v>
      </c>
      <c r="D818" s="83" t="s">
        <v>10977</v>
      </c>
      <c r="E818" s="97" t="s">
        <v>10977</v>
      </c>
      <c r="F818" s="37"/>
      <c r="G818" s="83" t="s">
        <v>10977</v>
      </c>
      <c r="H818" s="41"/>
      <c r="I818" s="42"/>
    </row>
    <row r="819" spans="1:9" x14ac:dyDescent="0.25">
      <c r="A819" s="39"/>
      <c r="B819" s="136" t="s">
        <v>12178</v>
      </c>
      <c r="C819" s="35" t="s">
        <v>2197</v>
      </c>
      <c r="D819" s="83" t="s">
        <v>10977</v>
      </c>
      <c r="E819" s="97" t="s">
        <v>10977</v>
      </c>
      <c r="F819" s="37"/>
      <c r="G819" s="83" t="s">
        <v>10977</v>
      </c>
      <c r="H819" s="41"/>
      <c r="I819" s="42"/>
    </row>
    <row r="820" spans="1:9" x14ac:dyDescent="0.25">
      <c r="A820" s="39"/>
      <c r="B820" s="136" t="s">
        <v>12179</v>
      </c>
      <c r="C820" s="35" t="s">
        <v>1356</v>
      </c>
      <c r="D820" s="83" t="s">
        <v>10977</v>
      </c>
      <c r="E820" s="97" t="s">
        <v>10977</v>
      </c>
      <c r="F820" s="37"/>
      <c r="G820" s="83" t="s">
        <v>10978</v>
      </c>
      <c r="H820" s="44" t="s">
        <v>11122</v>
      </c>
      <c r="I820" s="42"/>
    </row>
    <row r="821" spans="1:9" x14ac:dyDescent="0.25">
      <c r="A821" s="39"/>
      <c r="B821" s="136" t="s">
        <v>12180</v>
      </c>
      <c r="C821" s="35" t="s">
        <v>2274</v>
      </c>
      <c r="D821" s="83" t="s">
        <v>10977</v>
      </c>
      <c r="E821" s="97" t="s">
        <v>10977</v>
      </c>
      <c r="F821" s="37"/>
      <c r="G821" s="83" t="s">
        <v>10977</v>
      </c>
      <c r="H821" s="41"/>
      <c r="I821" s="42"/>
    </row>
    <row r="822" spans="1:9" x14ac:dyDescent="0.25">
      <c r="A822" s="39"/>
      <c r="B822" s="136" t="s">
        <v>12181</v>
      </c>
      <c r="C822" s="35" t="s">
        <v>1356</v>
      </c>
      <c r="D822" s="83" t="s">
        <v>10977</v>
      </c>
      <c r="E822" s="97" t="s">
        <v>10977</v>
      </c>
      <c r="F822" s="37"/>
      <c r="G822" s="83" t="s">
        <v>10977</v>
      </c>
      <c r="H822" s="41"/>
      <c r="I822" s="42"/>
    </row>
    <row r="823" spans="1:9" x14ac:dyDescent="0.25">
      <c r="A823" s="39"/>
      <c r="B823" s="136" t="s">
        <v>12182</v>
      </c>
      <c r="C823" s="35" t="s">
        <v>1356</v>
      </c>
      <c r="D823" s="83" t="s">
        <v>10977</v>
      </c>
      <c r="E823" s="97" t="s">
        <v>10977</v>
      </c>
      <c r="F823" s="37"/>
      <c r="G823" s="83" t="s">
        <v>10977</v>
      </c>
      <c r="H823" s="41"/>
      <c r="I823" s="42"/>
    </row>
    <row r="824" spans="1:9" x14ac:dyDescent="0.25">
      <c r="A824" s="39"/>
      <c r="B824" s="136" t="s">
        <v>12183</v>
      </c>
      <c r="C824" s="35" t="s">
        <v>5227</v>
      </c>
      <c r="D824" s="83" t="s">
        <v>10977</v>
      </c>
      <c r="E824" s="97" t="s">
        <v>10977</v>
      </c>
      <c r="F824" s="37"/>
      <c r="G824" s="83" t="s">
        <v>10977</v>
      </c>
      <c r="H824" s="41"/>
      <c r="I824" s="42"/>
    </row>
    <row r="825" spans="1:9" x14ac:dyDescent="0.25">
      <c r="A825" s="39"/>
      <c r="B825" s="136" t="s">
        <v>12184</v>
      </c>
      <c r="C825" s="35" t="s">
        <v>3812</v>
      </c>
      <c r="D825" s="83" t="s">
        <v>10977</v>
      </c>
      <c r="E825" s="97" t="s">
        <v>10977</v>
      </c>
      <c r="F825" s="37"/>
      <c r="G825" s="83" t="s">
        <v>10977</v>
      </c>
      <c r="H825" s="41"/>
      <c r="I825" s="42"/>
    </row>
    <row r="826" spans="1:9" x14ac:dyDescent="0.25">
      <c r="A826" s="39"/>
      <c r="B826" s="136" t="s">
        <v>12185</v>
      </c>
      <c r="C826" s="35" t="s">
        <v>901</v>
      </c>
      <c r="D826" s="83" t="s">
        <v>10977</v>
      </c>
      <c r="E826" s="97" t="s">
        <v>10977</v>
      </c>
      <c r="F826" s="37"/>
      <c r="G826" s="83" t="s">
        <v>10977</v>
      </c>
      <c r="H826" s="41"/>
      <c r="I826" s="42"/>
    </row>
    <row r="827" spans="1:9" x14ac:dyDescent="0.25">
      <c r="A827" s="39"/>
      <c r="B827" s="136" t="s">
        <v>12186</v>
      </c>
      <c r="C827" s="35" t="s">
        <v>1356</v>
      </c>
      <c r="D827" s="83" t="s">
        <v>10977</v>
      </c>
      <c r="E827" s="97" t="s">
        <v>10977</v>
      </c>
      <c r="F827" s="37"/>
      <c r="G827" s="93" t="s">
        <v>10978</v>
      </c>
      <c r="H827" s="44" t="s">
        <v>11123</v>
      </c>
      <c r="I827" s="42"/>
    </row>
    <row r="828" spans="1:9" x14ac:dyDescent="0.25">
      <c r="A828" s="39"/>
      <c r="B828" s="136" t="s">
        <v>12187</v>
      </c>
      <c r="C828" s="35" t="s">
        <v>3812</v>
      </c>
      <c r="D828" s="83" t="s">
        <v>10977</v>
      </c>
      <c r="E828" s="97" t="s">
        <v>10977</v>
      </c>
      <c r="F828" s="37"/>
      <c r="G828" s="83" t="s">
        <v>10977</v>
      </c>
      <c r="H828" s="41"/>
      <c r="I828" s="42"/>
    </row>
    <row r="829" spans="1:9" x14ac:dyDescent="0.25">
      <c r="A829" s="39"/>
      <c r="B829" s="136" t="s">
        <v>12188</v>
      </c>
      <c r="C829" s="35" t="s">
        <v>4289</v>
      </c>
      <c r="D829" s="83" t="s">
        <v>10977</v>
      </c>
      <c r="E829" s="97" t="s">
        <v>10977</v>
      </c>
      <c r="F829" s="37"/>
      <c r="G829" s="83" t="s">
        <v>10977</v>
      </c>
      <c r="H829" s="41"/>
      <c r="I829" s="42"/>
    </row>
    <row r="830" spans="1:9" x14ac:dyDescent="0.25">
      <c r="A830" s="39"/>
      <c r="B830" s="136" t="s">
        <v>12189</v>
      </c>
      <c r="C830" s="35" t="s">
        <v>901</v>
      </c>
      <c r="D830" s="83" t="s">
        <v>10977</v>
      </c>
      <c r="E830" s="97" t="s">
        <v>10977</v>
      </c>
      <c r="F830" s="37"/>
      <c r="G830" s="83" t="s">
        <v>10977</v>
      </c>
      <c r="H830" s="41"/>
      <c r="I830" s="42"/>
    </row>
    <row r="831" spans="1:9" x14ac:dyDescent="0.25">
      <c r="A831" s="39"/>
      <c r="B831" s="136" t="s">
        <v>12190</v>
      </c>
      <c r="C831" s="35" t="s">
        <v>4626</v>
      </c>
      <c r="D831" s="83" t="s">
        <v>10977</v>
      </c>
      <c r="E831" s="97" t="s">
        <v>10977</v>
      </c>
      <c r="F831" s="37"/>
      <c r="G831" s="83" t="s">
        <v>10977</v>
      </c>
      <c r="H831" s="41"/>
      <c r="I831" s="42"/>
    </row>
    <row r="832" spans="1:9" x14ac:dyDescent="0.25">
      <c r="A832" s="39"/>
      <c r="B832" s="136" t="s">
        <v>12191</v>
      </c>
      <c r="C832" s="35" t="s">
        <v>634</v>
      </c>
      <c r="D832" s="83" t="s">
        <v>10977</v>
      </c>
      <c r="E832" s="97" t="s">
        <v>10977</v>
      </c>
      <c r="F832" s="37"/>
      <c r="G832" s="93" t="s">
        <v>10978</v>
      </c>
      <c r="H832" s="44" t="s">
        <v>11124</v>
      </c>
      <c r="I832" s="42"/>
    </row>
    <row r="833" spans="1:9" x14ac:dyDescent="0.25">
      <c r="A833" s="39"/>
      <c r="B833" s="136" t="s">
        <v>12192</v>
      </c>
      <c r="C833" s="35" t="s">
        <v>3812</v>
      </c>
      <c r="D833" s="83" t="s">
        <v>10977</v>
      </c>
      <c r="E833" s="97" t="s">
        <v>10977</v>
      </c>
      <c r="F833" s="37"/>
      <c r="G833" s="83" t="s">
        <v>10977</v>
      </c>
      <c r="H833" s="41"/>
      <c r="I833" s="42"/>
    </row>
    <row r="834" spans="1:9" x14ac:dyDescent="0.25">
      <c r="A834" s="39"/>
      <c r="B834" s="136" t="s">
        <v>12193</v>
      </c>
      <c r="C834" s="35" t="s">
        <v>4626</v>
      </c>
      <c r="D834" s="83" t="s">
        <v>10977</v>
      </c>
      <c r="E834" s="97" t="s">
        <v>10977</v>
      </c>
      <c r="F834" s="37"/>
      <c r="G834" s="83" t="s">
        <v>10978</v>
      </c>
      <c r="H834" s="44" t="s">
        <v>11125</v>
      </c>
      <c r="I834" s="42"/>
    </row>
    <row r="835" spans="1:9" x14ac:dyDescent="0.25">
      <c r="A835" s="39"/>
      <c r="B835" s="136" t="s">
        <v>12194</v>
      </c>
      <c r="C835" s="35" t="s">
        <v>2926</v>
      </c>
      <c r="D835" s="83" t="s">
        <v>10977</v>
      </c>
      <c r="E835" s="97" t="s">
        <v>10977</v>
      </c>
      <c r="F835" s="37"/>
      <c r="G835" s="93" t="s">
        <v>10978</v>
      </c>
      <c r="H835" s="44" t="s">
        <v>11126</v>
      </c>
      <c r="I835" s="42"/>
    </row>
    <row r="836" spans="1:9" x14ac:dyDescent="0.25">
      <c r="A836" s="39"/>
      <c r="B836" s="136" t="s">
        <v>12195</v>
      </c>
      <c r="C836" s="35" t="s">
        <v>133</v>
      </c>
      <c r="D836" s="83" t="s">
        <v>10977</v>
      </c>
      <c r="E836" s="97" t="s">
        <v>10977</v>
      </c>
      <c r="F836" s="37"/>
      <c r="G836" s="83" t="s">
        <v>10977</v>
      </c>
      <c r="H836" s="41"/>
      <c r="I836" s="42"/>
    </row>
    <row r="837" spans="1:9" x14ac:dyDescent="0.25">
      <c r="A837" s="39"/>
      <c r="B837" s="136" t="s">
        <v>12196</v>
      </c>
      <c r="C837" s="35" t="s">
        <v>3812</v>
      </c>
      <c r="D837" s="83" t="s">
        <v>10977</v>
      </c>
      <c r="E837" s="97" t="s">
        <v>10977</v>
      </c>
      <c r="F837" s="37"/>
      <c r="G837" s="93" t="s">
        <v>10978</v>
      </c>
      <c r="H837" s="44" t="s">
        <v>11127</v>
      </c>
      <c r="I837" s="42"/>
    </row>
    <row r="838" spans="1:9" x14ac:dyDescent="0.25">
      <c r="A838" s="39"/>
      <c r="B838" s="136" t="s">
        <v>12197</v>
      </c>
      <c r="C838" s="35" t="s">
        <v>901</v>
      </c>
      <c r="D838" s="83" t="s">
        <v>10977</v>
      </c>
      <c r="E838" s="97" t="s">
        <v>10977</v>
      </c>
      <c r="F838" s="37"/>
      <c r="G838" s="83" t="s">
        <v>10977</v>
      </c>
      <c r="H838" s="41"/>
      <c r="I838" s="42"/>
    </row>
    <row r="839" spans="1:9" x14ac:dyDescent="0.25">
      <c r="A839" s="39"/>
      <c r="B839" s="136" t="s">
        <v>12198</v>
      </c>
      <c r="C839" s="35" t="s">
        <v>2758</v>
      </c>
      <c r="D839" s="83" t="s">
        <v>10977</v>
      </c>
      <c r="E839" s="97" t="s">
        <v>10977</v>
      </c>
      <c r="F839" s="37"/>
      <c r="G839" s="83" t="s">
        <v>10977</v>
      </c>
      <c r="H839" s="41"/>
      <c r="I839" s="42"/>
    </row>
    <row r="840" spans="1:9" x14ac:dyDescent="0.25">
      <c r="A840" s="39"/>
      <c r="B840" s="136" t="s">
        <v>12199</v>
      </c>
      <c r="C840" s="35" t="s">
        <v>3143</v>
      </c>
      <c r="D840" s="83" t="s">
        <v>10977</v>
      </c>
      <c r="E840" s="97" t="s">
        <v>10977</v>
      </c>
      <c r="F840" s="37"/>
      <c r="G840" s="83" t="s">
        <v>10978</v>
      </c>
      <c r="H840" s="41" t="s">
        <v>11128</v>
      </c>
      <c r="I840" s="42"/>
    </row>
    <row r="841" spans="1:9" x14ac:dyDescent="0.25">
      <c r="A841" s="39"/>
      <c r="B841" s="136" t="s">
        <v>12200</v>
      </c>
      <c r="C841" s="35" t="s">
        <v>3812</v>
      </c>
      <c r="D841" s="83" t="s">
        <v>10977</v>
      </c>
      <c r="E841" s="97" t="s">
        <v>10977</v>
      </c>
      <c r="F841" s="37"/>
      <c r="G841" s="83" t="s">
        <v>10978</v>
      </c>
      <c r="H841" s="44" t="s">
        <v>11129</v>
      </c>
      <c r="I841" s="42"/>
    </row>
    <row r="842" spans="1:9" x14ac:dyDescent="0.25">
      <c r="A842" s="39"/>
      <c r="B842" s="136" t="s">
        <v>12201</v>
      </c>
      <c r="C842" s="35" t="s">
        <v>215</v>
      </c>
      <c r="D842" s="83" t="s">
        <v>10977</v>
      </c>
      <c r="E842" s="97" t="s">
        <v>10977</v>
      </c>
      <c r="F842" s="37"/>
      <c r="G842" s="83" t="s">
        <v>10977</v>
      </c>
      <c r="H842" s="41"/>
      <c r="I842" s="42"/>
    </row>
    <row r="843" spans="1:9" x14ac:dyDescent="0.25">
      <c r="A843" s="39"/>
      <c r="B843" s="136" t="s">
        <v>12202</v>
      </c>
      <c r="C843" s="35" t="s">
        <v>634</v>
      </c>
      <c r="D843" s="83" t="s">
        <v>10977</v>
      </c>
      <c r="E843" s="97" t="s">
        <v>10977</v>
      </c>
      <c r="F843" s="37"/>
      <c r="G843" s="83" t="s">
        <v>10977</v>
      </c>
      <c r="H843" s="41"/>
      <c r="I843" s="42"/>
    </row>
    <row r="844" spans="1:9" x14ac:dyDescent="0.25">
      <c r="A844" s="39"/>
      <c r="B844" s="136" t="s">
        <v>12203</v>
      </c>
      <c r="C844" s="35" t="s">
        <v>2758</v>
      </c>
      <c r="D844" s="83" t="s">
        <v>10977</v>
      </c>
      <c r="E844" s="97" t="s">
        <v>10977</v>
      </c>
      <c r="F844" s="37"/>
      <c r="G844" s="83" t="s">
        <v>10977</v>
      </c>
      <c r="H844" s="41"/>
      <c r="I844" s="42"/>
    </row>
    <row r="845" spans="1:9" x14ac:dyDescent="0.25">
      <c r="A845" s="39"/>
      <c r="B845" s="136" t="s">
        <v>12204</v>
      </c>
      <c r="C845" s="35" t="s">
        <v>3143</v>
      </c>
      <c r="D845" s="83" t="s">
        <v>10977</v>
      </c>
      <c r="E845" s="97" t="s">
        <v>10977</v>
      </c>
      <c r="F845" s="37"/>
      <c r="G845" s="83" t="s">
        <v>10977</v>
      </c>
      <c r="H845" s="41"/>
      <c r="I845" s="42"/>
    </row>
    <row r="846" spans="1:9" x14ac:dyDescent="0.25">
      <c r="A846" s="39"/>
      <c r="B846" s="136" t="s">
        <v>12205</v>
      </c>
      <c r="C846" s="35" t="s">
        <v>821</v>
      </c>
      <c r="D846" s="83" t="s">
        <v>10977</v>
      </c>
      <c r="E846" s="97" t="s">
        <v>10977</v>
      </c>
      <c r="F846" s="37"/>
      <c r="G846" s="83" t="s">
        <v>10977</v>
      </c>
      <c r="H846" s="41"/>
      <c r="I846" s="42"/>
    </row>
    <row r="847" spans="1:9" x14ac:dyDescent="0.25">
      <c r="A847" s="39"/>
      <c r="B847" s="136" t="s">
        <v>12206</v>
      </c>
      <c r="C847" s="35" t="s">
        <v>3812</v>
      </c>
      <c r="D847" s="83" t="s">
        <v>10977</v>
      </c>
      <c r="E847" s="97" t="s">
        <v>10977</v>
      </c>
      <c r="F847" s="37"/>
      <c r="G847" s="83" t="s">
        <v>10978</v>
      </c>
      <c r="H847" s="44" t="s">
        <v>11130</v>
      </c>
      <c r="I847" s="42"/>
    </row>
    <row r="848" spans="1:9" x14ac:dyDescent="0.25">
      <c r="A848" s="39"/>
      <c r="B848" s="136" t="s">
        <v>12207</v>
      </c>
      <c r="C848" s="35" t="s">
        <v>2758</v>
      </c>
      <c r="D848" s="83" t="s">
        <v>10977</v>
      </c>
      <c r="E848" s="83" t="s">
        <v>10977</v>
      </c>
      <c r="F848" s="37"/>
      <c r="G848" s="83" t="s">
        <v>10977</v>
      </c>
      <c r="H848" s="41"/>
      <c r="I848" s="42"/>
    </row>
    <row r="849" spans="1:9" x14ac:dyDescent="0.25">
      <c r="A849" s="39"/>
      <c r="B849" s="136" t="s">
        <v>12208</v>
      </c>
      <c r="C849" s="35" t="s">
        <v>3812</v>
      </c>
      <c r="D849" s="83" t="s">
        <v>10977</v>
      </c>
      <c r="E849" s="97" t="s">
        <v>10977</v>
      </c>
      <c r="F849" s="37"/>
      <c r="G849" s="83" t="s">
        <v>10977</v>
      </c>
      <c r="H849" s="41"/>
      <c r="I849" s="42"/>
    </row>
    <row r="850" spans="1:9" x14ac:dyDescent="0.25">
      <c r="A850" s="39"/>
      <c r="B850" s="136" t="s">
        <v>12209</v>
      </c>
      <c r="C850" s="35" t="s">
        <v>1356</v>
      </c>
      <c r="D850" s="83" t="s">
        <v>10977</v>
      </c>
      <c r="E850" s="97" t="s">
        <v>10977</v>
      </c>
      <c r="F850" s="37"/>
      <c r="G850" s="83" t="s">
        <v>10978</v>
      </c>
      <c r="H850" s="41" t="s">
        <v>11131</v>
      </c>
      <c r="I850" s="42"/>
    </row>
    <row r="851" spans="1:9" x14ac:dyDescent="0.25">
      <c r="A851" s="39"/>
      <c r="B851" s="136" t="s">
        <v>12210</v>
      </c>
      <c r="C851" s="35" t="s">
        <v>3812</v>
      </c>
      <c r="D851" s="83" t="s">
        <v>10977</v>
      </c>
      <c r="E851" s="97" t="s">
        <v>10977</v>
      </c>
      <c r="F851" s="37"/>
      <c r="G851" s="83" t="s">
        <v>10978</v>
      </c>
      <c r="H851" s="44" t="s">
        <v>11132</v>
      </c>
      <c r="I851" s="42"/>
    </row>
    <row r="852" spans="1:9" x14ac:dyDescent="0.25">
      <c r="A852" s="39"/>
      <c r="B852" s="136" t="s">
        <v>12211</v>
      </c>
      <c r="C852" s="35" t="s">
        <v>634</v>
      </c>
      <c r="D852" s="83" t="s">
        <v>10977</v>
      </c>
      <c r="E852" s="97" t="s">
        <v>10977</v>
      </c>
      <c r="F852" s="37"/>
      <c r="G852" s="83" t="s">
        <v>10977</v>
      </c>
      <c r="H852" s="41"/>
      <c r="I852" s="42"/>
    </row>
    <row r="853" spans="1:9" x14ac:dyDescent="0.25">
      <c r="A853" s="39"/>
      <c r="B853" s="136" t="s">
        <v>12212</v>
      </c>
      <c r="C853" s="35" t="s">
        <v>4289</v>
      </c>
      <c r="D853" s="83" t="s">
        <v>10977</v>
      </c>
      <c r="E853" s="97" t="s">
        <v>10977</v>
      </c>
      <c r="F853" s="37"/>
      <c r="G853" s="83" t="s">
        <v>10977</v>
      </c>
      <c r="H853" s="41"/>
      <c r="I853" s="42"/>
    </row>
    <row r="854" spans="1:9" x14ac:dyDescent="0.25">
      <c r="A854" s="39"/>
      <c r="B854" s="136" t="s">
        <v>12213</v>
      </c>
      <c r="C854" s="35" t="s">
        <v>3143</v>
      </c>
      <c r="D854" s="83" t="s">
        <v>10977</v>
      </c>
      <c r="E854" s="97" t="s">
        <v>10977</v>
      </c>
      <c r="F854" s="37"/>
      <c r="G854" s="83" t="s">
        <v>10977</v>
      </c>
      <c r="H854" s="41"/>
      <c r="I854" s="42"/>
    </row>
    <row r="855" spans="1:9" x14ac:dyDescent="0.25">
      <c r="A855" s="39"/>
      <c r="B855" s="136" t="s">
        <v>7529</v>
      </c>
      <c r="C855" s="35" t="s">
        <v>821</v>
      </c>
      <c r="D855" s="83" t="s">
        <v>10977</v>
      </c>
      <c r="E855" s="97" t="s">
        <v>10977</v>
      </c>
      <c r="F855" s="37"/>
      <c r="G855" s="93" t="s">
        <v>10977</v>
      </c>
      <c r="H855" s="41"/>
      <c r="I855" s="42"/>
    </row>
    <row r="856" spans="1:9" x14ac:dyDescent="0.25">
      <c r="A856" s="39"/>
      <c r="B856" s="136" t="s">
        <v>12214</v>
      </c>
      <c r="C856" s="35" t="s">
        <v>29</v>
      </c>
      <c r="D856" s="83" t="s">
        <v>10977</v>
      </c>
      <c r="E856" s="97" t="s">
        <v>10977</v>
      </c>
      <c r="F856" s="37"/>
      <c r="G856" s="83" t="s">
        <v>10977</v>
      </c>
      <c r="H856" s="41"/>
      <c r="I856" s="42"/>
    </row>
    <row r="857" spans="1:9" x14ac:dyDescent="0.25">
      <c r="A857" s="39"/>
      <c r="B857" s="136" t="s">
        <v>12215</v>
      </c>
      <c r="C857" s="35" t="s">
        <v>4626</v>
      </c>
      <c r="D857" s="83" t="s">
        <v>10977</v>
      </c>
      <c r="E857" s="97" t="s">
        <v>10977</v>
      </c>
      <c r="F857" s="37"/>
      <c r="G857" s="83" t="s">
        <v>10977</v>
      </c>
      <c r="H857" s="41"/>
      <c r="I857" s="42"/>
    </row>
    <row r="858" spans="1:9" x14ac:dyDescent="0.25">
      <c r="A858" s="39"/>
      <c r="B858" s="136" t="s">
        <v>12216</v>
      </c>
      <c r="C858" s="35" t="s">
        <v>4626</v>
      </c>
      <c r="D858" s="83" t="s">
        <v>10977</v>
      </c>
      <c r="E858" s="97" t="s">
        <v>10977</v>
      </c>
      <c r="F858" s="37"/>
      <c r="G858" s="83" t="s">
        <v>10977</v>
      </c>
      <c r="H858" s="41"/>
      <c r="I858" s="42"/>
    </row>
    <row r="859" spans="1:9" x14ac:dyDescent="0.25">
      <c r="A859" s="39"/>
      <c r="B859" s="136" t="s">
        <v>12217</v>
      </c>
      <c r="C859" s="35" t="s">
        <v>1142</v>
      </c>
      <c r="D859" s="83" t="s">
        <v>10977</v>
      </c>
      <c r="E859" s="97" t="s">
        <v>10977</v>
      </c>
      <c r="F859" s="37"/>
      <c r="G859" s="83" t="s">
        <v>10977</v>
      </c>
      <c r="H859" s="41"/>
      <c r="I859" s="42"/>
    </row>
    <row r="860" spans="1:9" x14ac:dyDescent="0.25">
      <c r="A860" s="39"/>
      <c r="B860" s="136" t="s">
        <v>12218</v>
      </c>
      <c r="C860" s="35" t="s">
        <v>1142</v>
      </c>
      <c r="D860" s="83" t="s">
        <v>10977</v>
      </c>
      <c r="E860" s="97" t="s">
        <v>10977</v>
      </c>
      <c r="F860" s="37"/>
      <c r="G860" s="83" t="s">
        <v>10977</v>
      </c>
      <c r="H860" s="41"/>
      <c r="I860" s="42"/>
    </row>
    <row r="861" spans="1:9" x14ac:dyDescent="0.25">
      <c r="A861" s="39"/>
      <c r="B861" s="136" t="s">
        <v>12219</v>
      </c>
      <c r="C861" s="35" t="s">
        <v>2758</v>
      </c>
      <c r="D861" s="83" t="s">
        <v>10977</v>
      </c>
      <c r="E861" s="97" t="s">
        <v>10977</v>
      </c>
      <c r="F861" s="37"/>
      <c r="G861" s="83" t="s">
        <v>10977</v>
      </c>
      <c r="H861" s="41"/>
      <c r="I861" s="42"/>
    </row>
    <row r="862" spans="1:9" x14ac:dyDescent="0.25">
      <c r="A862" s="39"/>
      <c r="B862" s="136" t="s">
        <v>12220</v>
      </c>
      <c r="C862" s="35" t="s">
        <v>1356</v>
      </c>
      <c r="D862" s="83" t="s">
        <v>10977</v>
      </c>
      <c r="E862" s="97" t="s">
        <v>10977</v>
      </c>
      <c r="F862" s="37"/>
      <c r="G862" s="83" t="s">
        <v>10977</v>
      </c>
      <c r="H862" s="41"/>
      <c r="I862" s="42"/>
    </row>
    <row r="863" spans="1:9" x14ac:dyDescent="0.25">
      <c r="A863" s="39"/>
      <c r="B863" s="136" t="s">
        <v>12221</v>
      </c>
      <c r="C863" s="35" t="s">
        <v>3812</v>
      </c>
      <c r="D863" s="83" t="s">
        <v>10977</v>
      </c>
      <c r="E863" s="97" t="s">
        <v>10977</v>
      </c>
      <c r="F863" s="37"/>
      <c r="G863" s="83" t="s">
        <v>10977</v>
      </c>
      <c r="H863" s="41"/>
      <c r="I863" s="42"/>
    </row>
    <row r="864" spans="1:9" x14ac:dyDescent="0.25">
      <c r="A864" s="39"/>
      <c r="B864" s="136" t="s">
        <v>12222</v>
      </c>
      <c r="C864" s="35" t="s">
        <v>3513</v>
      </c>
      <c r="D864" s="83" t="s">
        <v>10977</v>
      </c>
      <c r="E864" s="97" t="s">
        <v>10977</v>
      </c>
      <c r="F864" s="37"/>
      <c r="G864" s="83" t="s">
        <v>10977</v>
      </c>
      <c r="H864" s="41"/>
      <c r="I864" s="42"/>
    </row>
    <row r="865" spans="1:9" x14ac:dyDescent="0.25">
      <c r="A865" s="39" t="s">
        <v>10989</v>
      </c>
      <c r="B865" s="138" t="s">
        <v>12223</v>
      </c>
      <c r="C865" s="35" t="s">
        <v>2758</v>
      </c>
      <c r="D865" s="83" t="s">
        <v>10977</v>
      </c>
      <c r="E865" s="97" t="s">
        <v>10978</v>
      </c>
      <c r="F865" s="37" t="s">
        <v>11133</v>
      </c>
      <c r="G865" s="83" t="s">
        <v>10978</v>
      </c>
      <c r="H865" s="41" t="s">
        <v>11133</v>
      </c>
      <c r="I865" s="42"/>
    </row>
    <row r="866" spans="1:9" x14ac:dyDescent="0.25">
      <c r="A866" s="39"/>
      <c r="B866" s="136" t="s">
        <v>12224</v>
      </c>
      <c r="C866" s="35" t="s">
        <v>1356</v>
      </c>
      <c r="D866" s="83" t="s">
        <v>10977</v>
      </c>
      <c r="E866" s="97" t="s">
        <v>10977</v>
      </c>
      <c r="F866" s="37"/>
      <c r="G866" s="83" t="s">
        <v>10977</v>
      </c>
      <c r="H866" s="41"/>
      <c r="I866" s="42"/>
    </row>
    <row r="867" spans="1:9" x14ac:dyDescent="0.25">
      <c r="A867" s="39"/>
      <c r="B867" s="136" t="s">
        <v>12225</v>
      </c>
      <c r="C867" s="35" t="s">
        <v>3812</v>
      </c>
      <c r="D867" s="83" t="s">
        <v>10977</v>
      </c>
      <c r="E867" s="97" t="s">
        <v>10977</v>
      </c>
      <c r="F867" s="37"/>
      <c r="G867" s="83" t="s">
        <v>10977</v>
      </c>
      <c r="H867" s="41"/>
      <c r="I867" s="42"/>
    </row>
    <row r="868" spans="1:9" x14ac:dyDescent="0.25">
      <c r="A868" s="39"/>
      <c r="B868" s="136" t="s">
        <v>12226</v>
      </c>
      <c r="C868" s="35" t="s">
        <v>4559</v>
      </c>
      <c r="D868" s="83" t="s">
        <v>10977</v>
      </c>
      <c r="E868" s="97" t="s">
        <v>10977</v>
      </c>
      <c r="F868" s="37"/>
      <c r="G868" s="83" t="s">
        <v>10977</v>
      </c>
      <c r="H868" s="41"/>
      <c r="I868" s="42"/>
    </row>
    <row r="869" spans="1:9" x14ac:dyDescent="0.25">
      <c r="A869" s="39"/>
      <c r="B869" s="136" t="s">
        <v>12227</v>
      </c>
      <c r="C869" s="35" t="s">
        <v>2758</v>
      </c>
      <c r="D869" s="83" t="s">
        <v>10977</v>
      </c>
      <c r="E869" s="97" t="s">
        <v>10977</v>
      </c>
      <c r="F869" s="37"/>
      <c r="G869" s="83" t="s">
        <v>10977</v>
      </c>
      <c r="H869" s="41"/>
      <c r="I869" s="42"/>
    </row>
    <row r="870" spans="1:9" x14ac:dyDescent="0.25">
      <c r="A870" s="39"/>
      <c r="B870" s="136" t="s">
        <v>12228</v>
      </c>
      <c r="C870" s="35" t="s">
        <v>4626</v>
      </c>
      <c r="D870" s="83" t="s">
        <v>10977</v>
      </c>
      <c r="E870" s="97" t="s">
        <v>10977</v>
      </c>
      <c r="F870" s="37"/>
      <c r="G870" s="83" t="s">
        <v>10977</v>
      </c>
      <c r="H870" s="41"/>
      <c r="I870" s="42"/>
    </row>
    <row r="871" spans="1:9" x14ac:dyDescent="0.25">
      <c r="A871" s="39"/>
      <c r="B871" s="136" t="s">
        <v>12229</v>
      </c>
      <c r="C871" s="35" t="s">
        <v>4626</v>
      </c>
      <c r="D871" s="83" t="s">
        <v>10977</v>
      </c>
      <c r="E871" s="97" t="s">
        <v>10977</v>
      </c>
      <c r="F871" s="37"/>
      <c r="G871" s="83" t="s">
        <v>10977</v>
      </c>
      <c r="H871" s="41"/>
      <c r="I871" s="42"/>
    </row>
    <row r="872" spans="1:9" x14ac:dyDescent="0.25">
      <c r="A872" s="39"/>
      <c r="B872" s="136" t="s">
        <v>12230</v>
      </c>
      <c r="C872" s="35" t="s">
        <v>4289</v>
      </c>
      <c r="D872" s="83" t="s">
        <v>10977</v>
      </c>
      <c r="E872" s="97" t="s">
        <v>10977</v>
      </c>
      <c r="F872" s="37"/>
      <c r="G872" s="83" t="s">
        <v>10977</v>
      </c>
      <c r="H872" s="41"/>
      <c r="I872" s="42"/>
    </row>
    <row r="873" spans="1:9" x14ac:dyDescent="0.25">
      <c r="A873" s="39"/>
      <c r="B873" s="136" t="s">
        <v>12231</v>
      </c>
      <c r="C873" s="35" t="s">
        <v>3812</v>
      </c>
      <c r="D873" s="83" t="s">
        <v>10977</v>
      </c>
      <c r="E873" s="97" t="s">
        <v>10977</v>
      </c>
      <c r="F873" s="37"/>
      <c r="G873" s="83" t="s">
        <v>10978</v>
      </c>
      <c r="H873" s="41" t="s">
        <v>11134</v>
      </c>
      <c r="I873" s="42"/>
    </row>
    <row r="874" spans="1:9" x14ac:dyDescent="0.25">
      <c r="A874" s="39"/>
      <c r="B874" s="136" t="s">
        <v>12232</v>
      </c>
      <c r="C874" s="35" t="s">
        <v>3143</v>
      </c>
      <c r="D874" s="83" t="s">
        <v>10977</v>
      </c>
      <c r="E874" s="97" t="s">
        <v>10977</v>
      </c>
      <c r="F874" s="37"/>
      <c r="G874" s="83" t="s">
        <v>10977</v>
      </c>
      <c r="H874" s="41"/>
      <c r="I874" s="42"/>
    </row>
    <row r="875" spans="1:9" x14ac:dyDescent="0.25">
      <c r="A875" s="39"/>
      <c r="B875" s="136" t="s">
        <v>12233</v>
      </c>
      <c r="C875" s="35" t="s">
        <v>3812</v>
      </c>
      <c r="D875" s="83" t="s">
        <v>10977</v>
      </c>
      <c r="E875" s="97" t="s">
        <v>10977</v>
      </c>
      <c r="F875" s="37"/>
      <c r="G875" s="93" t="s">
        <v>10978</v>
      </c>
      <c r="H875" s="44" t="s">
        <v>11135</v>
      </c>
      <c r="I875" s="42"/>
    </row>
    <row r="876" spans="1:9" x14ac:dyDescent="0.25">
      <c r="A876" s="39"/>
      <c r="B876" s="136" t="s">
        <v>12234</v>
      </c>
      <c r="C876" s="35" t="s">
        <v>3143</v>
      </c>
      <c r="D876" s="83" t="s">
        <v>10977</v>
      </c>
      <c r="E876" s="97" t="s">
        <v>10977</v>
      </c>
      <c r="F876" s="37"/>
      <c r="G876" s="83" t="s">
        <v>10977</v>
      </c>
      <c r="H876" s="41"/>
      <c r="I876" s="42"/>
    </row>
    <row r="877" spans="1:9" x14ac:dyDescent="0.25">
      <c r="A877" s="39"/>
      <c r="B877" s="136" t="s">
        <v>12235</v>
      </c>
      <c r="C877" s="35" t="s">
        <v>901</v>
      </c>
      <c r="D877" s="83" t="s">
        <v>10977</v>
      </c>
      <c r="E877" s="97" t="s">
        <v>10977</v>
      </c>
      <c r="F877" s="37"/>
      <c r="G877" s="83" t="s">
        <v>10977</v>
      </c>
      <c r="H877" s="41"/>
      <c r="I877" s="46" t="s">
        <v>11018</v>
      </c>
    </row>
    <row r="878" spans="1:9" x14ac:dyDescent="0.25">
      <c r="A878" s="39"/>
      <c r="B878" s="136" t="s">
        <v>12236</v>
      </c>
      <c r="C878" s="35" t="s">
        <v>2758</v>
      </c>
      <c r="D878" s="83" t="s">
        <v>10977</v>
      </c>
      <c r="E878" s="97" t="s">
        <v>10977</v>
      </c>
      <c r="F878" s="37"/>
      <c r="G878" s="83" t="s">
        <v>10977</v>
      </c>
      <c r="H878" s="41"/>
      <c r="I878" s="42"/>
    </row>
    <row r="879" spans="1:9" x14ac:dyDescent="0.25">
      <c r="A879" s="39"/>
      <c r="B879" s="136" t="s">
        <v>12237</v>
      </c>
      <c r="C879" s="35" t="s">
        <v>3143</v>
      </c>
      <c r="D879" s="83" t="s">
        <v>10977</v>
      </c>
      <c r="E879" s="97" t="s">
        <v>10977</v>
      </c>
      <c r="F879" s="37"/>
      <c r="G879" s="83" t="s">
        <v>10977</v>
      </c>
      <c r="H879" s="41"/>
      <c r="I879" s="42"/>
    </row>
    <row r="880" spans="1:9" x14ac:dyDescent="0.25">
      <c r="A880" s="39"/>
      <c r="B880" s="136" t="s">
        <v>12238</v>
      </c>
      <c r="C880" s="35" t="s">
        <v>4289</v>
      </c>
      <c r="D880" s="83" t="s">
        <v>10977</v>
      </c>
      <c r="E880" s="97" t="s">
        <v>10977</v>
      </c>
      <c r="F880" s="37"/>
      <c r="G880" s="83" t="s">
        <v>10977</v>
      </c>
      <c r="H880" s="41"/>
      <c r="I880" s="42"/>
    </row>
    <row r="881" spans="1:9" x14ac:dyDescent="0.25">
      <c r="A881" s="39"/>
      <c r="B881" s="136" t="s">
        <v>12239</v>
      </c>
      <c r="C881" s="35" t="s">
        <v>4626</v>
      </c>
      <c r="D881" s="83" t="s">
        <v>10977</v>
      </c>
      <c r="E881" s="97" t="s">
        <v>10977</v>
      </c>
      <c r="F881" s="37"/>
      <c r="G881" s="83" t="s">
        <v>10978</v>
      </c>
      <c r="H881" s="41" t="s">
        <v>11136</v>
      </c>
      <c r="I881" s="42"/>
    </row>
    <row r="882" spans="1:9" x14ac:dyDescent="0.25">
      <c r="A882" s="39"/>
      <c r="B882" s="136" t="s">
        <v>12240</v>
      </c>
      <c r="C882" s="35" t="s">
        <v>3812</v>
      </c>
      <c r="D882" s="83" t="s">
        <v>10977</v>
      </c>
      <c r="E882" s="97" t="s">
        <v>10977</v>
      </c>
      <c r="F882" s="37"/>
      <c r="G882" s="83" t="s">
        <v>10977</v>
      </c>
      <c r="H882" s="41"/>
      <c r="I882" s="42"/>
    </row>
    <row r="883" spans="1:9" x14ac:dyDescent="0.25">
      <c r="A883" s="39"/>
      <c r="B883" s="136" t="s">
        <v>12241</v>
      </c>
      <c r="C883" s="35" t="s">
        <v>3143</v>
      </c>
      <c r="D883" s="83" t="s">
        <v>10977</v>
      </c>
      <c r="E883" s="97" t="s">
        <v>10977</v>
      </c>
      <c r="F883" s="37"/>
      <c r="G883" s="83" t="s">
        <v>10977</v>
      </c>
      <c r="H883" s="41"/>
      <c r="I883" s="42"/>
    </row>
    <row r="884" spans="1:9" x14ac:dyDescent="0.25">
      <c r="A884" s="39"/>
      <c r="B884" s="136" t="s">
        <v>12242</v>
      </c>
      <c r="C884" s="35" t="s">
        <v>901</v>
      </c>
      <c r="D884" s="83" t="s">
        <v>10977</v>
      </c>
      <c r="E884" s="97" t="s">
        <v>10977</v>
      </c>
      <c r="F884" s="37"/>
      <c r="G884" s="83" t="s">
        <v>10977</v>
      </c>
      <c r="H884" s="41"/>
      <c r="I884" s="42"/>
    </row>
    <row r="885" spans="1:9" x14ac:dyDescent="0.25">
      <c r="A885" s="39"/>
      <c r="B885" s="136" t="s">
        <v>12243</v>
      </c>
      <c r="C885" s="35" t="s">
        <v>2758</v>
      </c>
      <c r="D885" s="83" t="s">
        <v>10977</v>
      </c>
      <c r="E885" s="97" t="s">
        <v>10977</v>
      </c>
      <c r="F885" s="37"/>
      <c r="G885" s="83" t="s">
        <v>10977</v>
      </c>
      <c r="H885" s="41"/>
      <c r="I885" s="42"/>
    </row>
    <row r="886" spans="1:9" x14ac:dyDescent="0.25">
      <c r="A886" s="39"/>
      <c r="B886" s="136" t="s">
        <v>12244</v>
      </c>
      <c r="C886" s="35" t="s">
        <v>29</v>
      </c>
      <c r="D886" s="83" t="s">
        <v>10977</v>
      </c>
      <c r="E886" s="97" t="s">
        <v>10977</v>
      </c>
      <c r="F886" s="37"/>
      <c r="G886" s="83" t="s">
        <v>10977</v>
      </c>
      <c r="H886" s="41"/>
      <c r="I886" s="42"/>
    </row>
    <row r="887" spans="1:9" x14ac:dyDescent="0.25">
      <c r="A887" s="39"/>
      <c r="B887" s="136" t="s">
        <v>12245</v>
      </c>
      <c r="C887" s="35" t="s">
        <v>1356</v>
      </c>
      <c r="D887" s="83" t="s">
        <v>10977</v>
      </c>
      <c r="E887" s="97" t="s">
        <v>10977</v>
      </c>
      <c r="F887" s="37"/>
      <c r="G887" s="83" t="s">
        <v>10977</v>
      </c>
      <c r="H887" s="41"/>
      <c r="I887" s="42"/>
    </row>
    <row r="888" spans="1:9" x14ac:dyDescent="0.25">
      <c r="A888" s="39"/>
      <c r="B888" s="136" t="s">
        <v>12246</v>
      </c>
      <c r="C888" s="35" t="s">
        <v>901</v>
      </c>
      <c r="D888" s="83" t="s">
        <v>10977</v>
      </c>
      <c r="E888" s="97" t="s">
        <v>10977</v>
      </c>
      <c r="F888" s="37"/>
      <c r="G888" s="93" t="s">
        <v>10978</v>
      </c>
      <c r="H888" s="44" t="s">
        <v>11137</v>
      </c>
      <c r="I888" s="42"/>
    </row>
    <row r="889" spans="1:9" x14ac:dyDescent="0.25">
      <c r="A889" s="39"/>
      <c r="B889" s="136" t="s">
        <v>12247</v>
      </c>
      <c r="C889" s="35" t="s">
        <v>2197</v>
      </c>
      <c r="D889" s="83" t="s">
        <v>10977</v>
      </c>
      <c r="E889" s="97" t="s">
        <v>10977</v>
      </c>
      <c r="F889" s="37"/>
      <c r="G889" s="93" t="s">
        <v>10978</v>
      </c>
      <c r="H889" s="44" t="s">
        <v>11138</v>
      </c>
      <c r="I889" s="42"/>
    </row>
    <row r="890" spans="1:9" x14ac:dyDescent="0.25">
      <c r="A890" s="39"/>
      <c r="B890" s="136" t="s">
        <v>12248</v>
      </c>
      <c r="C890" s="35" t="s">
        <v>901</v>
      </c>
      <c r="D890" s="83" t="s">
        <v>10977</v>
      </c>
      <c r="E890" s="97" t="s">
        <v>10977</v>
      </c>
      <c r="F890" s="37"/>
      <c r="G890" s="83" t="s">
        <v>10977</v>
      </c>
      <c r="H890" s="41"/>
      <c r="I890" s="42"/>
    </row>
    <row r="891" spans="1:9" x14ac:dyDescent="0.25">
      <c r="A891" s="39"/>
      <c r="B891" s="136" t="s">
        <v>12249</v>
      </c>
      <c r="C891" s="35" t="s">
        <v>3812</v>
      </c>
      <c r="D891" s="83" t="s">
        <v>10977</v>
      </c>
      <c r="E891" s="97" t="s">
        <v>10977</v>
      </c>
      <c r="F891" s="37"/>
      <c r="G891" s="83" t="s">
        <v>10977</v>
      </c>
      <c r="H891" s="41"/>
      <c r="I891" s="42"/>
    </row>
    <row r="892" spans="1:9" x14ac:dyDescent="0.25">
      <c r="A892" s="39"/>
      <c r="B892" s="136" t="s">
        <v>12250</v>
      </c>
      <c r="C892" s="35" t="s">
        <v>215</v>
      </c>
      <c r="D892" s="83" t="s">
        <v>10977</v>
      </c>
      <c r="E892" s="97" t="s">
        <v>10977</v>
      </c>
      <c r="F892" s="37"/>
      <c r="G892" s="83" t="s">
        <v>10977</v>
      </c>
      <c r="H892" s="41"/>
      <c r="I892" s="42"/>
    </row>
    <row r="893" spans="1:9" x14ac:dyDescent="0.25">
      <c r="A893" s="39"/>
      <c r="B893" s="136" t="s">
        <v>12251</v>
      </c>
      <c r="C893" s="35" t="s">
        <v>1356</v>
      </c>
      <c r="D893" s="83" t="s">
        <v>10977</v>
      </c>
      <c r="E893" s="97" t="s">
        <v>10977</v>
      </c>
      <c r="F893" s="37"/>
      <c r="G893" s="83" t="s">
        <v>10977</v>
      </c>
      <c r="H893" s="41"/>
      <c r="I893" s="42"/>
    </row>
    <row r="894" spans="1:9" x14ac:dyDescent="0.25">
      <c r="A894" s="39"/>
      <c r="B894" s="136" t="s">
        <v>12252</v>
      </c>
      <c r="C894" s="35" t="s">
        <v>4626</v>
      </c>
      <c r="D894" s="83" t="s">
        <v>10977</v>
      </c>
      <c r="E894" s="97" t="s">
        <v>10977</v>
      </c>
      <c r="F894" s="37"/>
      <c r="G894" s="83" t="s">
        <v>10977</v>
      </c>
      <c r="H894" s="41"/>
      <c r="I894" s="42"/>
    </row>
    <row r="895" spans="1:9" x14ac:dyDescent="0.25">
      <c r="A895" s="39"/>
      <c r="B895" s="136" t="s">
        <v>12253</v>
      </c>
      <c r="C895" s="35" t="s">
        <v>3143</v>
      </c>
      <c r="D895" s="83" t="s">
        <v>10977</v>
      </c>
      <c r="E895" s="83" t="s">
        <v>10977</v>
      </c>
      <c r="F895" s="37"/>
      <c r="G895" s="83" t="s">
        <v>10977</v>
      </c>
      <c r="H895" s="41"/>
      <c r="I895" s="42"/>
    </row>
    <row r="896" spans="1:9" x14ac:dyDescent="0.25">
      <c r="A896" s="39"/>
      <c r="B896" s="136" t="s">
        <v>12254</v>
      </c>
      <c r="C896" s="35" t="s">
        <v>2274</v>
      </c>
      <c r="D896" s="83" t="s">
        <v>10977</v>
      </c>
      <c r="E896" s="97" t="s">
        <v>10977</v>
      </c>
      <c r="F896" s="37"/>
      <c r="G896" s="93" t="s">
        <v>10978</v>
      </c>
      <c r="H896" s="44" t="s">
        <v>11139</v>
      </c>
      <c r="I896" s="42"/>
    </row>
    <row r="897" spans="1:9" ht="30" x14ac:dyDescent="0.25">
      <c r="A897" s="39"/>
      <c r="B897" s="136" t="s">
        <v>12255</v>
      </c>
      <c r="C897" s="35" t="s">
        <v>2758</v>
      </c>
      <c r="D897" s="83" t="s">
        <v>10977</v>
      </c>
      <c r="E897" s="97" t="s">
        <v>10977</v>
      </c>
      <c r="F897" s="37"/>
      <c r="G897" s="93" t="s">
        <v>10978</v>
      </c>
      <c r="H897" s="52" t="s">
        <v>11140</v>
      </c>
      <c r="I897" s="42"/>
    </row>
    <row r="898" spans="1:9" x14ac:dyDescent="0.25">
      <c r="A898" s="39"/>
      <c r="B898" s="136" t="s">
        <v>12256</v>
      </c>
      <c r="C898" s="35" t="s">
        <v>901</v>
      </c>
      <c r="D898" s="83" t="s">
        <v>10977</v>
      </c>
      <c r="E898" s="97" t="s">
        <v>10977</v>
      </c>
      <c r="F898" s="37"/>
      <c r="G898" s="83" t="s">
        <v>10977</v>
      </c>
      <c r="H898" s="41"/>
      <c r="I898" s="42"/>
    </row>
    <row r="899" spans="1:9" x14ac:dyDescent="0.25">
      <c r="A899" s="39"/>
      <c r="B899" s="136" t="s">
        <v>12257</v>
      </c>
      <c r="C899" s="35" t="s">
        <v>3143</v>
      </c>
      <c r="D899" s="83" t="s">
        <v>10977</v>
      </c>
      <c r="E899" s="97" t="s">
        <v>10977</v>
      </c>
      <c r="F899" s="37"/>
      <c r="G899" s="83" t="s">
        <v>10977</v>
      </c>
      <c r="H899" s="41"/>
      <c r="I899" s="42"/>
    </row>
    <row r="900" spans="1:9" x14ac:dyDescent="0.25">
      <c r="A900" s="39"/>
      <c r="B900" s="136" t="s">
        <v>12258</v>
      </c>
      <c r="C900" s="35" t="s">
        <v>634</v>
      </c>
      <c r="D900" s="83" t="s">
        <v>10977</v>
      </c>
      <c r="E900" s="97" t="s">
        <v>10977</v>
      </c>
      <c r="F900" s="37"/>
      <c r="G900" s="83" t="s">
        <v>10977</v>
      </c>
      <c r="H900" s="41"/>
      <c r="I900" s="42"/>
    </row>
    <row r="901" spans="1:9" x14ac:dyDescent="0.25">
      <c r="A901" s="39"/>
      <c r="B901" s="136" t="s">
        <v>12259</v>
      </c>
      <c r="C901" s="35" t="s">
        <v>2758</v>
      </c>
      <c r="D901" s="83" t="s">
        <v>10977</v>
      </c>
      <c r="E901" s="97" t="s">
        <v>10977</v>
      </c>
      <c r="F901" s="37"/>
      <c r="G901" s="83" t="s">
        <v>10977</v>
      </c>
      <c r="H901" s="41"/>
      <c r="I901" s="42"/>
    </row>
    <row r="902" spans="1:9" x14ac:dyDescent="0.25">
      <c r="A902" s="39"/>
      <c r="B902" s="136" t="s">
        <v>12260</v>
      </c>
      <c r="C902" s="35" t="s">
        <v>634</v>
      </c>
      <c r="D902" s="83" t="s">
        <v>10977</v>
      </c>
      <c r="E902" s="97" t="s">
        <v>10977</v>
      </c>
      <c r="F902" s="37"/>
      <c r="G902" s="83" t="s">
        <v>10977</v>
      </c>
      <c r="H902" s="41"/>
      <c r="I902" s="42"/>
    </row>
    <row r="903" spans="1:9" x14ac:dyDescent="0.25">
      <c r="A903" s="39"/>
      <c r="B903" s="136" t="s">
        <v>12261</v>
      </c>
      <c r="C903" s="35" t="s">
        <v>215</v>
      </c>
      <c r="D903" s="83" t="s">
        <v>10977</v>
      </c>
      <c r="E903" s="97" t="s">
        <v>10977</v>
      </c>
      <c r="F903" s="37"/>
      <c r="G903" s="83" t="s">
        <v>10977</v>
      </c>
      <c r="H903" s="41"/>
      <c r="I903" s="42"/>
    </row>
    <row r="904" spans="1:9" x14ac:dyDescent="0.25">
      <c r="A904" s="39"/>
      <c r="B904" s="136" t="s">
        <v>12262</v>
      </c>
      <c r="C904" s="35" t="s">
        <v>133</v>
      </c>
      <c r="D904" s="83" t="s">
        <v>10977</v>
      </c>
      <c r="E904" s="97" t="s">
        <v>10977</v>
      </c>
      <c r="F904" s="37"/>
      <c r="G904" s="83" t="s">
        <v>10977</v>
      </c>
      <c r="H904" s="41"/>
      <c r="I904" s="42" t="s">
        <v>11141</v>
      </c>
    </row>
    <row r="905" spans="1:9" x14ac:dyDescent="0.25">
      <c r="A905" s="39"/>
      <c r="B905" s="136" t="s">
        <v>12263</v>
      </c>
      <c r="C905" s="35" t="s">
        <v>3143</v>
      </c>
      <c r="D905" s="83" t="s">
        <v>10977</v>
      </c>
      <c r="E905" s="97" t="s">
        <v>10977</v>
      </c>
      <c r="F905" s="37"/>
      <c r="G905" s="83" t="s">
        <v>10977</v>
      </c>
      <c r="H905" s="41"/>
      <c r="I905" s="42"/>
    </row>
    <row r="906" spans="1:9" x14ac:dyDescent="0.25">
      <c r="A906" s="39"/>
      <c r="B906" s="136" t="s">
        <v>12264</v>
      </c>
      <c r="C906" s="35" t="s">
        <v>634</v>
      </c>
      <c r="D906" s="83" t="s">
        <v>10977</v>
      </c>
      <c r="E906" s="97" t="s">
        <v>10977</v>
      </c>
      <c r="F906" s="37"/>
      <c r="G906" s="83" t="s">
        <v>10977</v>
      </c>
      <c r="H906" s="41"/>
      <c r="I906" s="42"/>
    </row>
    <row r="907" spans="1:9" x14ac:dyDescent="0.25">
      <c r="A907" s="39"/>
      <c r="B907" s="136" t="s">
        <v>12265</v>
      </c>
      <c r="C907" s="35" t="s">
        <v>3143</v>
      </c>
      <c r="D907" s="83" t="s">
        <v>10977</v>
      </c>
      <c r="E907" s="97" t="s">
        <v>10977</v>
      </c>
      <c r="F907" s="37"/>
      <c r="G907" s="83" t="s">
        <v>10977</v>
      </c>
      <c r="H907" s="41"/>
      <c r="I907" s="42"/>
    </row>
    <row r="908" spans="1:9" x14ac:dyDescent="0.25">
      <c r="A908" s="39"/>
      <c r="B908" s="136" t="s">
        <v>12266</v>
      </c>
      <c r="C908" s="35" t="s">
        <v>3812</v>
      </c>
      <c r="D908" s="83" t="s">
        <v>10977</v>
      </c>
      <c r="E908" s="97" t="s">
        <v>10977</v>
      </c>
      <c r="F908" s="37"/>
      <c r="G908" s="83" t="s">
        <v>10977</v>
      </c>
      <c r="H908" s="41"/>
      <c r="I908" s="42"/>
    </row>
    <row r="909" spans="1:9" x14ac:dyDescent="0.25">
      <c r="A909" s="39"/>
      <c r="B909" s="136" t="s">
        <v>12267</v>
      </c>
      <c r="C909" s="35" t="s">
        <v>215</v>
      </c>
      <c r="D909" s="83" t="s">
        <v>10977</v>
      </c>
      <c r="E909" s="97" t="s">
        <v>10977</v>
      </c>
      <c r="F909" s="37"/>
      <c r="G909" s="83" t="s">
        <v>10977</v>
      </c>
      <c r="H909" s="41"/>
      <c r="I909" s="42"/>
    </row>
    <row r="910" spans="1:9" x14ac:dyDescent="0.25">
      <c r="A910" s="39"/>
      <c r="B910" s="136" t="s">
        <v>12268</v>
      </c>
      <c r="C910" s="35" t="s">
        <v>215</v>
      </c>
      <c r="D910" s="83" t="s">
        <v>10977</v>
      </c>
      <c r="E910" s="97" t="s">
        <v>10977</v>
      </c>
      <c r="F910" s="37"/>
      <c r="G910" s="83" t="s">
        <v>10977</v>
      </c>
      <c r="H910" s="41"/>
      <c r="I910" s="42"/>
    </row>
    <row r="911" spans="1:9" x14ac:dyDescent="0.25">
      <c r="A911" s="39"/>
      <c r="B911" s="136" t="s">
        <v>12269</v>
      </c>
      <c r="C911" s="35" t="s">
        <v>901</v>
      </c>
      <c r="D911" s="83" t="s">
        <v>10977</v>
      </c>
      <c r="E911" s="97" t="s">
        <v>10977</v>
      </c>
      <c r="F911" s="37"/>
      <c r="G911" s="83" t="s">
        <v>10977</v>
      </c>
      <c r="H911" s="41"/>
      <c r="I911" s="42"/>
    </row>
    <row r="912" spans="1:9" x14ac:dyDescent="0.25">
      <c r="A912" s="45" t="s">
        <v>10989</v>
      </c>
      <c r="B912" s="138" t="s">
        <v>12270</v>
      </c>
      <c r="C912" s="35" t="s">
        <v>1356</v>
      </c>
      <c r="D912" s="83" t="s">
        <v>10977</v>
      </c>
      <c r="E912" s="97" t="s">
        <v>10978</v>
      </c>
      <c r="F912" s="37" t="s">
        <v>11142</v>
      </c>
      <c r="G912" s="83" t="s">
        <v>10978</v>
      </c>
      <c r="H912" s="44" t="s">
        <v>11143</v>
      </c>
      <c r="I912" s="42"/>
    </row>
    <row r="913" spans="1:9" x14ac:dyDescent="0.25">
      <c r="A913" s="39"/>
      <c r="B913" s="136" t="s">
        <v>12271</v>
      </c>
      <c r="C913" s="35" t="s">
        <v>3513</v>
      </c>
      <c r="D913" s="83" t="s">
        <v>10977</v>
      </c>
      <c r="E913" s="97" t="s">
        <v>10977</v>
      </c>
      <c r="F913" s="37"/>
      <c r="G913" s="83" t="s">
        <v>10977</v>
      </c>
      <c r="H913" s="41"/>
      <c r="I913" s="42"/>
    </row>
    <row r="914" spans="1:9" x14ac:dyDescent="0.25">
      <c r="A914" s="39"/>
      <c r="B914" s="136" t="s">
        <v>12272</v>
      </c>
      <c r="C914" s="35" t="s">
        <v>1356</v>
      </c>
      <c r="D914" s="83" t="s">
        <v>10977</v>
      </c>
      <c r="E914" s="97" t="s">
        <v>10977</v>
      </c>
      <c r="F914" s="37"/>
      <c r="G914" s="83" t="s">
        <v>10977</v>
      </c>
      <c r="H914" s="41"/>
      <c r="I914" s="42"/>
    </row>
    <row r="915" spans="1:9" x14ac:dyDescent="0.25">
      <c r="A915" s="39"/>
      <c r="B915" s="136" t="s">
        <v>12273</v>
      </c>
      <c r="C915" s="35" t="s">
        <v>1356</v>
      </c>
      <c r="D915" s="83" t="s">
        <v>10977</v>
      </c>
      <c r="E915" s="97" t="s">
        <v>10977</v>
      </c>
      <c r="F915" s="37"/>
      <c r="G915" s="83" t="s">
        <v>10977</v>
      </c>
      <c r="H915" s="41"/>
      <c r="I915" s="42"/>
    </row>
    <row r="916" spans="1:9" x14ac:dyDescent="0.25">
      <c r="A916" s="39"/>
      <c r="B916" s="136" t="s">
        <v>12274</v>
      </c>
      <c r="C916" s="35" t="s">
        <v>133</v>
      </c>
      <c r="D916" s="83" t="s">
        <v>10977</v>
      </c>
      <c r="E916" s="97" t="s">
        <v>10977</v>
      </c>
      <c r="F916" s="37"/>
      <c r="G916" s="83" t="s">
        <v>10977</v>
      </c>
      <c r="H916" s="41"/>
      <c r="I916" s="42"/>
    </row>
    <row r="917" spans="1:9" x14ac:dyDescent="0.25">
      <c r="A917" s="39"/>
      <c r="B917" s="136" t="s">
        <v>12275</v>
      </c>
      <c r="C917" s="35" t="s">
        <v>2758</v>
      </c>
      <c r="D917" s="83" t="s">
        <v>10977</v>
      </c>
      <c r="E917" s="97" t="s">
        <v>10977</v>
      </c>
      <c r="F917" s="37"/>
      <c r="G917" s="95" t="s">
        <v>10978</v>
      </c>
      <c r="H917" s="59" t="s">
        <v>11144</v>
      </c>
      <c r="I917" s="42"/>
    </row>
    <row r="918" spans="1:9" x14ac:dyDescent="0.25">
      <c r="A918" s="39"/>
      <c r="B918" s="136" t="s">
        <v>12276</v>
      </c>
      <c r="C918" s="35" t="s">
        <v>3513</v>
      </c>
      <c r="D918" s="83" t="s">
        <v>10977</v>
      </c>
      <c r="E918" s="97" t="s">
        <v>10977</v>
      </c>
      <c r="F918" s="37"/>
      <c r="G918" s="83" t="s">
        <v>10977</v>
      </c>
      <c r="H918" s="41"/>
      <c r="I918" s="42"/>
    </row>
    <row r="919" spans="1:9" x14ac:dyDescent="0.25">
      <c r="A919" s="39"/>
      <c r="B919" s="136" t="s">
        <v>12277</v>
      </c>
      <c r="C919" s="35" t="s">
        <v>3143</v>
      </c>
      <c r="D919" s="83" t="s">
        <v>10977</v>
      </c>
      <c r="E919" s="97" t="s">
        <v>10977</v>
      </c>
      <c r="F919" s="37"/>
      <c r="G919" s="83" t="s">
        <v>10977</v>
      </c>
      <c r="H919" s="41"/>
      <c r="I919" s="42"/>
    </row>
    <row r="920" spans="1:9" x14ac:dyDescent="0.25">
      <c r="A920" s="39"/>
      <c r="B920" s="136" t="s">
        <v>12278</v>
      </c>
      <c r="C920" s="35" t="s">
        <v>901</v>
      </c>
      <c r="D920" s="83" t="s">
        <v>10977</v>
      </c>
      <c r="E920" s="97" t="s">
        <v>10977</v>
      </c>
      <c r="F920" s="37"/>
      <c r="G920" s="83" t="s">
        <v>10977</v>
      </c>
      <c r="H920" s="41"/>
      <c r="I920" s="42"/>
    </row>
    <row r="921" spans="1:9" x14ac:dyDescent="0.25">
      <c r="A921" s="39"/>
      <c r="B921" s="136" t="s">
        <v>12279</v>
      </c>
      <c r="C921" s="35" t="s">
        <v>901</v>
      </c>
      <c r="D921" s="83" t="s">
        <v>10977</v>
      </c>
      <c r="E921" s="97" t="s">
        <v>10977</v>
      </c>
      <c r="F921" s="37"/>
      <c r="G921" s="83" t="s">
        <v>10977</v>
      </c>
      <c r="H921" s="41"/>
      <c r="I921" s="42"/>
    </row>
    <row r="922" spans="1:9" x14ac:dyDescent="0.25">
      <c r="A922" s="39"/>
      <c r="B922" s="136" t="s">
        <v>12280</v>
      </c>
      <c r="C922" s="35" t="s">
        <v>4626</v>
      </c>
      <c r="D922" s="83" t="s">
        <v>10977</v>
      </c>
      <c r="E922" s="97" t="s">
        <v>10977</v>
      </c>
      <c r="F922" s="37"/>
      <c r="G922" s="83" t="s">
        <v>10977</v>
      </c>
      <c r="H922" s="41"/>
      <c r="I922" s="42"/>
    </row>
    <row r="923" spans="1:9" x14ac:dyDescent="0.25">
      <c r="A923" s="39"/>
      <c r="B923" s="136" t="s">
        <v>12281</v>
      </c>
      <c r="C923" s="35" t="s">
        <v>2758</v>
      </c>
      <c r="D923" s="83" t="s">
        <v>10977</v>
      </c>
      <c r="E923" s="97" t="s">
        <v>10977</v>
      </c>
      <c r="F923" s="37"/>
      <c r="G923" s="83" t="s">
        <v>10977</v>
      </c>
      <c r="H923" s="41"/>
      <c r="I923" s="42"/>
    </row>
    <row r="924" spans="1:9" x14ac:dyDescent="0.25">
      <c r="A924" s="39"/>
      <c r="B924" s="136" t="s">
        <v>12282</v>
      </c>
      <c r="C924" s="35" t="s">
        <v>2926</v>
      </c>
      <c r="D924" s="83" t="s">
        <v>10977</v>
      </c>
      <c r="E924" s="97" t="s">
        <v>10977</v>
      </c>
      <c r="F924" s="37"/>
      <c r="G924" s="83" t="s">
        <v>10977</v>
      </c>
      <c r="H924" s="41"/>
      <c r="I924" s="42"/>
    </row>
    <row r="925" spans="1:9" x14ac:dyDescent="0.25">
      <c r="A925" s="39"/>
      <c r="B925" s="136" t="s">
        <v>12283</v>
      </c>
      <c r="C925" s="35" t="s">
        <v>4289</v>
      </c>
      <c r="D925" s="83" t="s">
        <v>10977</v>
      </c>
      <c r="E925" s="97" t="s">
        <v>10977</v>
      </c>
      <c r="F925" s="37"/>
      <c r="G925" s="83" t="s">
        <v>10977</v>
      </c>
      <c r="H925" s="41"/>
      <c r="I925" s="42"/>
    </row>
    <row r="926" spans="1:9" x14ac:dyDescent="0.25">
      <c r="A926" s="39"/>
      <c r="B926" s="136" t="s">
        <v>12284</v>
      </c>
      <c r="C926" s="35" t="s">
        <v>1142</v>
      </c>
      <c r="D926" s="83" t="s">
        <v>10977</v>
      </c>
      <c r="E926" s="97" t="s">
        <v>10977</v>
      </c>
      <c r="F926" s="37"/>
      <c r="G926" s="83" t="s">
        <v>10977</v>
      </c>
      <c r="H926" s="41"/>
      <c r="I926" s="42"/>
    </row>
    <row r="927" spans="1:9" x14ac:dyDescent="0.25">
      <c r="A927" s="39"/>
      <c r="B927" s="136" t="s">
        <v>12285</v>
      </c>
      <c r="C927" s="35" t="s">
        <v>634</v>
      </c>
      <c r="D927" s="83" t="s">
        <v>10977</v>
      </c>
      <c r="E927" s="97" t="s">
        <v>10977</v>
      </c>
      <c r="F927" s="37"/>
      <c r="G927" s="83" t="s">
        <v>10977</v>
      </c>
      <c r="H927" s="41"/>
      <c r="I927" s="42"/>
    </row>
    <row r="928" spans="1:9" x14ac:dyDescent="0.25">
      <c r="A928" s="39"/>
      <c r="B928" s="136" t="s">
        <v>12286</v>
      </c>
      <c r="C928" s="35" t="s">
        <v>901</v>
      </c>
      <c r="D928" s="83" t="s">
        <v>10977</v>
      </c>
      <c r="E928" s="97" t="s">
        <v>10977</v>
      </c>
      <c r="F928" s="37"/>
      <c r="G928" s="83" t="s">
        <v>10977</v>
      </c>
      <c r="H928" s="41"/>
      <c r="I928" s="42"/>
    </row>
    <row r="929" spans="1:9" x14ac:dyDescent="0.25">
      <c r="A929" s="39"/>
      <c r="B929" s="136" t="s">
        <v>12287</v>
      </c>
      <c r="C929" s="35" t="s">
        <v>4289</v>
      </c>
      <c r="D929" s="83" t="s">
        <v>10977</v>
      </c>
      <c r="E929" s="97" t="s">
        <v>10977</v>
      </c>
      <c r="F929" s="37"/>
      <c r="G929" s="83" t="s">
        <v>10977</v>
      </c>
      <c r="H929" s="41"/>
      <c r="I929" s="42"/>
    </row>
    <row r="930" spans="1:9" x14ac:dyDescent="0.25">
      <c r="A930" s="39"/>
      <c r="B930" s="136" t="s">
        <v>12288</v>
      </c>
      <c r="C930" s="35" t="s">
        <v>4626</v>
      </c>
      <c r="D930" s="83" t="s">
        <v>10977</v>
      </c>
      <c r="E930" s="97" t="s">
        <v>10977</v>
      </c>
      <c r="F930" s="37"/>
      <c r="G930" s="83" t="s">
        <v>10977</v>
      </c>
      <c r="H930" s="41"/>
      <c r="I930" s="42"/>
    </row>
    <row r="931" spans="1:9" x14ac:dyDescent="0.25">
      <c r="A931" s="39"/>
      <c r="B931" s="136" t="s">
        <v>12289</v>
      </c>
      <c r="C931" s="35" t="s">
        <v>3513</v>
      </c>
      <c r="D931" s="83" t="s">
        <v>10977</v>
      </c>
      <c r="E931" s="97" t="s">
        <v>10977</v>
      </c>
      <c r="F931" s="37"/>
      <c r="G931" s="83" t="s">
        <v>10977</v>
      </c>
      <c r="H931" s="41"/>
      <c r="I931" s="42"/>
    </row>
    <row r="932" spans="1:9" x14ac:dyDescent="0.25">
      <c r="A932" s="39"/>
      <c r="B932" s="136" t="s">
        <v>12290</v>
      </c>
      <c r="C932" s="35" t="s">
        <v>1356</v>
      </c>
      <c r="D932" s="83" t="s">
        <v>10977</v>
      </c>
      <c r="E932" s="97" t="s">
        <v>10977</v>
      </c>
      <c r="F932" s="37"/>
      <c r="G932" s="83" t="s">
        <v>10977</v>
      </c>
      <c r="H932" s="41"/>
      <c r="I932" s="42"/>
    </row>
    <row r="933" spans="1:9" x14ac:dyDescent="0.25">
      <c r="A933" s="39"/>
      <c r="B933" s="136" t="s">
        <v>12291</v>
      </c>
      <c r="C933" s="35" t="s">
        <v>2758</v>
      </c>
      <c r="D933" s="83" t="s">
        <v>10977</v>
      </c>
      <c r="E933" s="97" t="s">
        <v>10977</v>
      </c>
      <c r="F933" s="37"/>
      <c r="G933" s="83" t="s">
        <v>10977</v>
      </c>
      <c r="H933" s="41"/>
      <c r="I933" s="42"/>
    </row>
    <row r="934" spans="1:9" x14ac:dyDescent="0.25">
      <c r="A934" s="39"/>
      <c r="B934" s="136" t="s">
        <v>12292</v>
      </c>
      <c r="C934" s="35" t="s">
        <v>1356</v>
      </c>
      <c r="D934" s="83" t="s">
        <v>10977</v>
      </c>
      <c r="E934" s="97" t="s">
        <v>10977</v>
      </c>
      <c r="F934" s="37"/>
      <c r="G934" s="83" t="s">
        <v>10977</v>
      </c>
      <c r="H934" s="41"/>
      <c r="I934" s="42"/>
    </row>
    <row r="935" spans="1:9" x14ac:dyDescent="0.25">
      <c r="A935" s="39"/>
      <c r="B935" s="136" t="s">
        <v>12293</v>
      </c>
      <c r="C935" s="35" t="s">
        <v>4626</v>
      </c>
      <c r="D935" s="83" t="s">
        <v>10977</v>
      </c>
      <c r="E935" s="97" t="s">
        <v>10977</v>
      </c>
      <c r="F935" s="37"/>
      <c r="G935" s="83" t="s">
        <v>10977</v>
      </c>
      <c r="H935" s="41"/>
      <c r="I935" s="42"/>
    </row>
    <row r="936" spans="1:9" x14ac:dyDescent="0.25">
      <c r="A936" s="39"/>
      <c r="B936" s="136" t="s">
        <v>12294</v>
      </c>
      <c r="C936" s="35" t="s">
        <v>3513</v>
      </c>
      <c r="D936" s="83" t="s">
        <v>10977</v>
      </c>
      <c r="E936" s="97" t="s">
        <v>10977</v>
      </c>
      <c r="F936" s="37"/>
      <c r="G936" s="83" t="s">
        <v>10977</v>
      </c>
      <c r="H936" s="41"/>
      <c r="I936" s="42"/>
    </row>
    <row r="937" spans="1:9" x14ac:dyDescent="0.25">
      <c r="A937" s="39"/>
      <c r="B937" s="136" t="s">
        <v>12295</v>
      </c>
      <c r="C937" s="35" t="s">
        <v>1356</v>
      </c>
      <c r="D937" s="83" t="s">
        <v>10977</v>
      </c>
      <c r="E937" s="97" t="s">
        <v>10977</v>
      </c>
      <c r="F937" s="37"/>
      <c r="G937" s="93" t="s">
        <v>10978</v>
      </c>
      <c r="H937" s="44" t="s">
        <v>11145</v>
      </c>
      <c r="I937" s="42"/>
    </row>
    <row r="938" spans="1:9" x14ac:dyDescent="0.25">
      <c r="A938" s="39"/>
      <c r="B938" s="136" t="s">
        <v>12296</v>
      </c>
      <c r="C938" s="35" t="s">
        <v>634</v>
      </c>
      <c r="D938" s="83" t="s">
        <v>10977</v>
      </c>
      <c r="E938" s="97" t="s">
        <v>10977</v>
      </c>
      <c r="F938" s="37"/>
      <c r="G938" s="83" t="s">
        <v>10977</v>
      </c>
      <c r="H938" s="41"/>
      <c r="I938" s="42"/>
    </row>
    <row r="939" spans="1:9" x14ac:dyDescent="0.25">
      <c r="A939" s="39"/>
      <c r="B939" s="136" t="s">
        <v>12297</v>
      </c>
      <c r="C939" s="35" t="s">
        <v>4626</v>
      </c>
      <c r="D939" s="83" t="s">
        <v>10977</v>
      </c>
      <c r="E939" s="97" t="s">
        <v>10977</v>
      </c>
      <c r="F939" s="37"/>
      <c r="G939" s="83" t="s">
        <v>10977</v>
      </c>
      <c r="H939" s="41"/>
      <c r="I939" s="42"/>
    </row>
    <row r="940" spans="1:9" x14ac:dyDescent="0.25">
      <c r="A940" s="39"/>
      <c r="B940" s="136" t="s">
        <v>12298</v>
      </c>
      <c r="C940" s="35" t="s">
        <v>821</v>
      </c>
      <c r="D940" s="83" t="s">
        <v>10977</v>
      </c>
      <c r="E940" s="97" t="s">
        <v>10977</v>
      </c>
      <c r="F940" s="37"/>
      <c r="G940" s="83" t="s">
        <v>10977</v>
      </c>
      <c r="H940" s="41"/>
      <c r="I940" s="42"/>
    </row>
    <row r="941" spans="1:9" x14ac:dyDescent="0.25">
      <c r="A941" s="39"/>
      <c r="B941" s="136" t="s">
        <v>12299</v>
      </c>
      <c r="C941" s="35" t="s">
        <v>3513</v>
      </c>
      <c r="D941" s="83" t="s">
        <v>10977</v>
      </c>
      <c r="E941" s="97" t="s">
        <v>10977</v>
      </c>
      <c r="F941" s="37"/>
      <c r="G941" s="83" t="s">
        <v>10977</v>
      </c>
      <c r="H941" s="41"/>
      <c r="I941" s="42"/>
    </row>
    <row r="942" spans="1:9" x14ac:dyDescent="0.25">
      <c r="A942" s="39"/>
      <c r="B942" s="136" t="s">
        <v>12300</v>
      </c>
      <c r="C942" s="35" t="s">
        <v>2758</v>
      </c>
      <c r="D942" s="83" t="s">
        <v>10977</v>
      </c>
      <c r="E942" s="97" t="s">
        <v>10977</v>
      </c>
      <c r="F942" s="37"/>
      <c r="G942" s="83" t="s">
        <v>10977</v>
      </c>
      <c r="H942" s="41"/>
      <c r="I942" s="42"/>
    </row>
    <row r="943" spans="1:9" x14ac:dyDescent="0.25">
      <c r="A943" s="39"/>
      <c r="B943" s="136" t="s">
        <v>12301</v>
      </c>
      <c r="C943" s="35" t="s">
        <v>4626</v>
      </c>
      <c r="D943" s="83" t="s">
        <v>10977</v>
      </c>
      <c r="E943" s="97" t="s">
        <v>10977</v>
      </c>
      <c r="F943" s="37"/>
      <c r="G943" s="83" t="s">
        <v>10977</v>
      </c>
      <c r="H943" s="41"/>
      <c r="I943" s="42"/>
    </row>
    <row r="944" spans="1:9" x14ac:dyDescent="0.25">
      <c r="A944" s="39"/>
      <c r="B944" s="136" t="s">
        <v>12302</v>
      </c>
      <c r="C944" s="35" t="s">
        <v>1356</v>
      </c>
      <c r="D944" s="83" t="s">
        <v>10977</v>
      </c>
      <c r="E944" s="97" t="s">
        <v>10977</v>
      </c>
      <c r="F944" s="37"/>
      <c r="G944" s="83" t="s">
        <v>10977</v>
      </c>
      <c r="H944" s="41"/>
      <c r="I944" s="42"/>
    </row>
    <row r="945" spans="1:9" x14ac:dyDescent="0.25">
      <c r="A945" s="39"/>
      <c r="B945" s="136" t="s">
        <v>12303</v>
      </c>
      <c r="C945" s="35" t="s">
        <v>4626</v>
      </c>
      <c r="D945" s="83" t="s">
        <v>10977</v>
      </c>
      <c r="E945" s="97" t="s">
        <v>10977</v>
      </c>
      <c r="F945" s="37"/>
      <c r="G945" s="83" t="s">
        <v>10977</v>
      </c>
      <c r="H945" s="41"/>
      <c r="I945" s="42"/>
    </row>
    <row r="946" spans="1:9" x14ac:dyDescent="0.25">
      <c r="A946" s="39"/>
      <c r="B946" s="136" t="s">
        <v>12304</v>
      </c>
      <c r="C946" s="35" t="s">
        <v>4626</v>
      </c>
      <c r="D946" s="83" t="s">
        <v>10977</v>
      </c>
      <c r="E946" s="97" t="s">
        <v>10977</v>
      </c>
      <c r="F946" s="37"/>
      <c r="G946" s="83" t="s">
        <v>10977</v>
      </c>
      <c r="H946" s="41"/>
      <c r="I946" s="42"/>
    </row>
    <row r="947" spans="1:9" x14ac:dyDescent="0.25">
      <c r="A947" s="39"/>
      <c r="B947" s="136" t="s">
        <v>12305</v>
      </c>
      <c r="C947" s="35" t="s">
        <v>634</v>
      </c>
      <c r="D947" s="83" t="s">
        <v>10977</v>
      </c>
      <c r="E947" s="97" t="s">
        <v>10977</v>
      </c>
      <c r="F947" s="37"/>
      <c r="G947" s="83" t="s">
        <v>10978</v>
      </c>
      <c r="H947" s="41" t="s">
        <v>11146</v>
      </c>
      <c r="I947" s="60" t="s">
        <v>11147</v>
      </c>
    </row>
    <row r="948" spans="1:9" x14ac:dyDescent="0.25">
      <c r="A948" s="39"/>
      <c r="B948" s="136" t="s">
        <v>12306</v>
      </c>
      <c r="C948" s="35" t="s">
        <v>4626</v>
      </c>
      <c r="D948" s="83" t="s">
        <v>10977</v>
      </c>
      <c r="E948" s="97" t="s">
        <v>10977</v>
      </c>
      <c r="F948" s="37"/>
      <c r="G948" s="83" t="s">
        <v>10977</v>
      </c>
      <c r="H948" s="41"/>
      <c r="I948" s="42"/>
    </row>
    <row r="949" spans="1:9" x14ac:dyDescent="0.25">
      <c r="A949" s="39"/>
      <c r="B949" s="136" t="s">
        <v>12307</v>
      </c>
      <c r="C949" s="35" t="s">
        <v>2758</v>
      </c>
      <c r="D949" s="83" t="s">
        <v>10977</v>
      </c>
      <c r="E949" s="97" t="s">
        <v>10977</v>
      </c>
      <c r="F949" s="37"/>
      <c r="G949" s="83" t="s">
        <v>10977</v>
      </c>
      <c r="H949" s="41"/>
      <c r="I949" s="42"/>
    </row>
    <row r="950" spans="1:9" x14ac:dyDescent="0.25">
      <c r="A950" s="39"/>
      <c r="B950" s="136" t="s">
        <v>12308</v>
      </c>
      <c r="C950" s="35" t="s">
        <v>634</v>
      </c>
      <c r="D950" s="83" t="s">
        <v>10977</v>
      </c>
      <c r="E950" s="97" t="s">
        <v>10977</v>
      </c>
      <c r="F950" s="37"/>
      <c r="G950" s="83" t="s">
        <v>10977</v>
      </c>
      <c r="H950" s="41"/>
      <c r="I950" s="42"/>
    </row>
    <row r="951" spans="1:9" x14ac:dyDescent="0.25">
      <c r="A951" s="39"/>
      <c r="B951" s="136" t="s">
        <v>12309</v>
      </c>
      <c r="C951" s="35" t="s">
        <v>4289</v>
      </c>
      <c r="D951" s="83" t="s">
        <v>10977</v>
      </c>
      <c r="E951" s="97" t="s">
        <v>10977</v>
      </c>
      <c r="F951" s="37"/>
      <c r="G951" s="83" t="s">
        <v>10977</v>
      </c>
      <c r="H951" s="41"/>
      <c r="I951" s="42"/>
    </row>
    <row r="952" spans="1:9" x14ac:dyDescent="0.25">
      <c r="A952" s="39"/>
      <c r="B952" s="136" t="s">
        <v>12310</v>
      </c>
      <c r="C952" s="35" t="s">
        <v>2197</v>
      </c>
      <c r="D952" s="83" t="s">
        <v>10977</v>
      </c>
      <c r="E952" s="83" t="s">
        <v>10977</v>
      </c>
      <c r="F952" s="37"/>
      <c r="G952" s="83" t="s">
        <v>10977</v>
      </c>
      <c r="H952" s="41"/>
      <c r="I952" s="42"/>
    </row>
    <row r="953" spans="1:9" x14ac:dyDescent="0.25">
      <c r="A953" s="39"/>
      <c r="B953" s="136" t="s">
        <v>12311</v>
      </c>
      <c r="C953" s="35" t="s">
        <v>4626</v>
      </c>
      <c r="D953" s="83" t="s">
        <v>10977</v>
      </c>
      <c r="E953" s="97" t="s">
        <v>10977</v>
      </c>
      <c r="F953" s="37"/>
      <c r="G953" s="83" t="s">
        <v>10977</v>
      </c>
      <c r="H953" s="41"/>
      <c r="I953" s="42"/>
    </row>
    <row r="954" spans="1:9" x14ac:dyDescent="0.25">
      <c r="A954" s="39"/>
      <c r="B954" s="136" t="s">
        <v>12312</v>
      </c>
      <c r="C954" s="35" t="s">
        <v>901</v>
      </c>
      <c r="D954" s="83" t="s">
        <v>10977</v>
      </c>
      <c r="E954" s="97" t="s">
        <v>10977</v>
      </c>
      <c r="F954" s="37"/>
      <c r="G954" s="83" t="s">
        <v>10977</v>
      </c>
      <c r="H954" s="41"/>
      <c r="I954" s="42"/>
    </row>
    <row r="955" spans="1:9" x14ac:dyDescent="0.25">
      <c r="A955" s="39"/>
      <c r="B955" s="136" t="s">
        <v>12313</v>
      </c>
      <c r="C955" s="35" t="s">
        <v>4626</v>
      </c>
      <c r="D955" s="83" t="s">
        <v>10977</v>
      </c>
      <c r="E955" s="97" t="s">
        <v>10977</v>
      </c>
      <c r="F955" s="37"/>
      <c r="G955" s="83" t="s">
        <v>10977</v>
      </c>
      <c r="H955" s="41"/>
      <c r="I955" s="42"/>
    </row>
    <row r="956" spans="1:9" x14ac:dyDescent="0.25">
      <c r="A956" s="39"/>
      <c r="B956" s="136" t="s">
        <v>12314</v>
      </c>
      <c r="C956" s="35" t="s">
        <v>3812</v>
      </c>
      <c r="D956" s="83" t="s">
        <v>10977</v>
      </c>
      <c r="E956" s="97" t="s">
        <v>10977</v>
      </c>
      <c r="F956" s="37"/>
      <c r="G956" s="83" t="s">
        <v>10977</v>
      </c>
      <c r="H956" s="41"/>
      <c r="I956" s="42"/>
    </row>
    <row r="957" spans="1:9" x14ac:dyDescent="0.25">
      <c r="A957" s="39"/>
      <c r="B957" s="136" t="s">
        <v>12315</v>
      </c>
      <c r="C957" s="35" t="s">
        <v>2197</v>
      </c>
      <c r="D957" s="83" t="s">
        <v>10977</v>
      </c>
      <c r="E957" s="97" t="s">
        <v>10977</v>
      </c>
      <c r="F957" s="37"/>
      <c r="G957" s="83" t="s">
        <v>10977</v>
      </c>
      <c r="H957" s="41"/>
      <c r="I957" s="42"/>
    </row>
    <row r="958" spans="1:9" x14ac:dyDescent="0.25">
      <c r="A958" s="39"/>
      <c r="B958" s="136" t="s">
        <v>12316</v>
      </c>
      <c r="C958" s="35" t="s">
        <v>2758</v>
      </c>
      <c r="D958" s="83" t="s">
        <v>10977</v>
      </c>
      <c r="E958" s="97" t="s">
        <v>10977</v>
      </c>
      <c r="F958" s="37"/>
      <c r="G958" s="83" t="s">
        <v>10977</v>
      </c>
      <c r="H958" s="41"/>
      <c r="I958" s="42"/>
    </row>
    <row r="959" spans="1:9" x14ac:dyDescent="0.25">
      <c r="A959" s="39"/>
      <c r="B959" s="136" t="s">
        <v>12317</v>
      </c>
      <c r="C959" s="35" t="s">
        <v>634</v>
      </c>
      <c r="D959" s="83" t="s">
        <v>10977</v>
      </c>
      <c r="E959" s="97" t="s">
        <v>10977</v>
      </c>
      <c r="F959" s="37"/>
      <c r="G959" s="83" t="s">
        <v>10977</v>
      </c>
      <c r="H959" s="41"/>
      <c r="I959" s="42"/>
    </row>
    <row r="960" spans="1:9" x14ac:dyDescent="0.25">
      <c r="A960" s="39"/>
      <c r="B960" s="136" t="s">
        <v>12318</v>
      </c>
      <c r="C960" s="35" t="s">
        <v>901</v>
      </c>
      <c r="D960" s="83" t="s">
        <v>10977</v>
      </c>
      <c r="E960" s="97" t="s">
        <v>10977</v>
      </c>
      <c r="F960" s="37"/>
      <c r="G960" s="83" t="s">
        <v>10977</v>
      </c>
      <c r="H960" s="41"/>
      <c r="I960" s="42"/>
    </row>
    <row r="961" spans="1:9" x14ac:dyDescent="0.25">
      <c r="A961" s="39"/>
      <c r="B961" s="136" t="s">
        <v>12319</v>
      </c>
      <c r="C961" s="35" t="s">
        <v>3513</v>
      </c>
      <c r="D961" s="83" t="s">
        <v>10977</v>
      </c>
      <c r="E961" s="97" t="s">
        <v>10977</v>
      </c>
      <c r="F961" s="37"/>
      <c r="G961" s="83" t="s">
        <v>10977</v>
      </c>
      <c r="H961" s="41"/>
      <c r="I961" s="42"/>
    </row>
    <row r="962" spans="1:9" x14ac:dyDescent="0.25">
      <c r="A962" s="39"/>
      <c r="B962" s="136" t="s">
        <v>12320</v>
      </c>
      <c r="C962" s="35" t="s">
        <v>3812</v>
      </c>
      <c r="D962" s="83" t="s">
        <v>10977</v>
      </c>
      <c r="E962" s="97" t="s">
        <v>10977</v>
      </c>
      <c r="F962" s="37"/>
      <c r="G962" s="83" t="s">
        <v>10977</v>
      </c>
      <c r="H962" s="41"/>
      <c r="I962" s="42"/>
    </row>
    <row r="963" spans="1:9" x14ac:dyDescent="0.25">
      <c r="A963" s="39"/>
      <c r="B963" s="136" t="s">
        <v>12321</v>
      </c>
      <c r="C963" s="35" t="s">
        <v>4626</v>
      </c>
      <c r="D963" s="83" t="s">
        <v>10977</v>
      </c>
      <c r="E963" s="97" t="s">
        <v>10977</v>
      </c>
      <c r="F963" s="37"/>
      <c r="G963" s="83" t="s">
        <v>10977</v>
      </c>
      <c r="H963" s="41"/>
      <c r="I963" s="42"/>
    </row>
    <row r="964" spans="1:9" x14ac:dyDescent="0.25">
      <c r="A964" s="39"/>
      <c r="B964" s="136" t="s">
        <v>12322</v>
      </c>
      <c r="C964" s="35" t="s">
        <v>3601</v>
      </c>
      <c r="D964" s="83" t="s">
        <v>10977</v>
      </c>
      <c r="E964" s="97" t="s">
        <v>10977</v>
      </c>
      <c r="F964" s="37"/>
      <c r="G964" s="83" t="s">
        <v>10977</v>
      </c>
      <c r="H964" s="41"/>
      <c r="I964" s="42"/>
    </row>
    <row r="965" spans="1:9" x14ac:dyDescent="0.25">
      <c r="A965" s="39"/>
      <c r="B965" s="136" t="s">
        <v>12323</v>
      </c>
      <c r="C965" s="35" t="s">
        <v>2274</v>
      </c>
      <c r="D965" s="83" t="s">
        <v>10977</v>
      </c>
      <c r="E965" s="97" t="s">
        <v>10977</v>
      </c>
      <c r="F965" s="37"/>
      <c r="G965" s="83" t="s">
        <v>10977</v>
      </c>
      <c r="H965" s="41"/>
      <c r="I965" s="42"/>
    </row>
    <row r="966" spans="1:9" x14ac:dyDescent="0.25">
      <c r="A966" s="39"/>
      <c r="B966" s="136" t="s">
        <v>12324</v>
      </c>
      <c r="C966" s="35" t="s">
        <v>901</v>
      </c>
      <c r="D966" s="83" t="s">
        <v>10977</v>
      </c>
      <c r="E966" s="97" t="s">
        <v>10977</v>
      </c>
      <c r="F966" s="37"/>
      <c r="G966" s="83" t="s">
        <v>10977</v>
      </c>
      <c r="H966" s="41"/>
      <c r="I966" s="42"/>
    </row>
    <row r="967" spans="1:9" x14ac:dyDescent="0.25">
      <c r="A967" s="39"/>
      <c r="B967" s="136" t="s">
        <v>12325</v>
      </c>
      <c r="C967" s="35" t="s">
        <v>1356</v>
      </c>
      <c r="D967" s="83" t="s">
        <v>10977</v>
      </c>
      <c r="E967" s="97" t="s">
        <v>10977</v>
      </c>
      <c r="F967" s="37"/>
      <c r="G967" s="83" t="s">
        <v>10977</v>
      </c>
      <c r="H967" s="41"/>
      <c r="I967" s="42"/>
    </row>
    <row r="968" spans="1:9" x14ac:dyDescent="0.25">
      <c r="A968" s="39"/>
      <c r="B968" s="136" t="s">
        <v>12326</v>
      </c>
      <c r="C968" s="35" t="s">
        <v>3143</v>
      </c>
      <c r="D968" s="83" t="s">
        <v>10977</v>
      </c>
      <c r="E968" s="97" t="s">
        <v>10977</v>
      </c>
      <c r="F968" s="37"/>
      <c r="G968" s="83" t="s">
        <v>10977</v>
      </c>
      <c r="H968" s="41"/>
      <c r="I968" s="42"/>
    </row>
    <row r="969" spans="1:9" x14ac:dyDescent="0.25">
      <c r="A969" s="45" t="s">
        <v>10985</v>
      </c>
      <c r="B969" s="138" t="s">
        <v>12327</v>
      </c>
      <c r="C969" s="35" t="s">
        <v>2274</v>
      </c>
      <c r="D969" s="83" t="s">
        <v>10977</v>
      </c>
      <c r="E969" s="97" t="s">
        <v>10978</v>
      </c>
      <c r="F969" s="37" t="s">
        <v>11148</v>
      </c>
      <c r="G969" s="83" t="s">
        <v>10978</v>
      </c>
      <c r="H969" s="44" t="s">
        <v>11149</v>
      </c>
      <c r="I969" s="42"/>
    </row>
    <row r="970" spans="1:9" x14ac:dyDescent="0.25">
      <c r="A970" s="39"/>
      <c r="B970" s="136" t="s">
        <v>12328</v>
      </c>
      <c r="C970" s="35" t="s">
        <v>4626</v>
      </c>
      <c r="D970" s="83" t="s">
        <v>10977</v>
      </c>
      <c r="E970" s="97" t="s">
        <v>10977</v>
      </c>
      <c r="F970" s="37"/>
      <c r="G970" s="83" t="s">
        <v>10977</v>
      </c>
      <c r="H970" s="41"/>
      <c r="I970" s="42"/>
    </row>
    <row r="971" spans="1:9" x14ac:dyDescent="0.25">
      <c r="A971" s="39"/>
      <c r="B971" s="136" t="s">
        <v>12329</v>
      </c>
      <c r="C971" s="35" t="s">
        <v>1356</v>
      </c>
      <c r="D971" s="83" t="s">
        <v>10977</v>
      </c>
      <c r="E971" s="97" t="s">
        <v>10977</v>
      </c>
      <c r="F971" s="37"/>
      <c r="G971" s="83" t="s">
        <v>10977</v>
      </c>
      <c r="H971" s="41"/>
      <c r="I971" s="42"/>
    </row>
    <row r="972" spans="1:9" x14ac:dyDescent="0.25">
      <c r="A972" s="39"/>
      <c r="B972" s="136" t="s">
        <v>12330</v>
      </c>
      <c r="C972" s="35" t="s">
        <v>901</v>
      </c>
      <c r="D972" s="83" t="s">
        <v>10977</v>
      </c>
      <c r="E972" s="97" t="s">
        <v>10977</v>
      </c>
      <c r="F972" s="37"/>
      <c r="G972" s="83" t="s">
        <v>10977</v>
      </c>
      <c r="H972" s="41"/>
      <c r="I972" s="42"/>
    </row>
    <row r="973" spans="1:9" x14ac:dyDescent="0.25">
      <c r="A973" s="39"/>
      <c r="B973" s="136" t="s">
        <v>12331</v>
      </c>
      <c r="C973" s="35" t="s">
        <v>4626</v>
      </c>
      <c r="D973" s="83" t="s">
        <v>10977</v>
      </c>
      <c r="E973" s="97" t="s">
        <v>10977</v>
      </c>
      <c r="F973" s="37"/>
      <c r="G973" s="83" t="s">
        <v>10977</v>
      </c>
      <c r="H973" s="41"/>
      <c r="I973" s="42"/>
    </row>
    <row r="974" spans="1:9" x14ac:dyDescent="0.25">
      <c r="A974" s="39"/>
      <c r="B974" s="136" t="s">
        <v>12332</v>
      </c>
      <c r="C974" s="35" t="s">
        <v>4626</v>
      </c>
      <c r="D974" s="83" t="s">
        <v>10977</v>
      </c>
      <c r="E974" s="97" t="s">
        <v>10977</v>
      </c>
      <c r="F974" s="37"/>
      <c r="G974" s="83" t="s">
        <v>10977</v>
      </c>
      <c r="H974" s="41"/>
      <c r="I974" s="42"/>
    </row>
    <row r="975" spans="1:9" x14ac:dyDescent="0.25">
      <c r="A975" s="39"/>
      <c r="B975" s="136" t="s">
        <v>12333</v>
      </c>
      <c r="C975" s="35" t="s">
        <v>3143</v>
      </c>
      <c r="D975" s="83" t="s">
        <v>10977</v>
      </c>
      <c r="E975" s="97" t="s">
        <v>10977</v>
      </c>
      <c r="F975" s="37"/>
      <c r="G975" s="83" t="s">
        <v>10977</v>
      </c>
      <c r="H975" s="41"/>
      <c r="I975" s="42"/>
    </row>
    <row r="976" spans="1:9" x14ac:dyDescent="0.25">
      <c r="A976" s="39"/>
      <c r="B976" s="136" t="s">
        <v>12334</v>
      </c>
      <c r="C976" s="35" t="s">
        <v>2197</v>
      </c>
      <c r="D976" s="83" t="s">
        <v>10977</v>
      </c>
      <c r="E976" s="97" t="s">
        <v>10977</v>
      </c>
      <c r="F976" s="37"/>
      <c r="G976" s="83" t="s">
        <v>10977</v>
      </c>
      <c r="H976" s="41"/>
      <c r="I976" s="42"/>
    </row>
    <row r="977" spans="1:9" x14ac:dyDescent="0.25">
      <c r="A977" s="39"/>
      <c r="B977" s="136" t="s">
        <v>12335</v>
      </c>
      <c r="C977" s="35" t="s">
        <v>901</v>
      </c>
      <c r="D977" s="83" t="s">
        <v>10977</v>
      </c>
      <c r="E977" s="97" t="s">
        <v>10977</v>
      </c>
      <c r="F977" s="37"/>
      <c r="G977" s="83" t="s">
        <v>10977</v>
      </c>
      <c r="H977" s="41"/>
      <c r="I977" s="42"/>
    </row>
    <row r="978" spans="1:9" x14ac:dyDescent="0.25">
      <c r="A978" s="39"/>
      <c r="B978" s="136" t="s">
        <v>12336</v>
      </c>
      <c r="C978" s="35" t="s">
        <v>3812</v>
      </c>
      <c r="D978" s="83" t="s">
        <v>10977</v>
      </c>
      <c r="E978" s="97" t="s">
        <v>10977</v>
      </c>
      <c r="F978" s="37"/>
      <c r="G978" s="93" t="s">
        <v>10978</v>
      </c>
      <c r="H978" s="44" t="s">
        <v>11150</v>
      </c>
      <c r="I978" s="42"/>
    </row>
    <row r="979" spans="1:9" x14ac:dyDescent="0.25">
      <c r="A979" s="39"/>
      <c r="B979" s="136" t="s">
        <v>12337</v>
      </c>
      <c r="C979" s="35" t="s">
        <v>3812</v>
      </c>
      <c r="D979" s="83" t="s">
        <v>10977</v>
      </c>
      <c r="E979" s="97" t="s">
        <v>10977</v>
      </c>
      <c r="F979" s="37"/>
      <c r="G979" s="93" t="s">
        <v>10978</v>
      </c>
      <c r="H979" s="44" t="s">
        <v>11151</v>
      </c>
      <c r="I979" s="42"/>
    </row>
    <row r="980" spans="1:9" x14ac:dyDescent="0.25">
      <c r="A980" s="39"/>
      <c r="B980" s="136" t="s">
        <v>12338</v>
      </c>
      <c r="C980" s="35" t="s">
        <v>2758</v>
      </c>
      <c r="D980" s="83" t="s">
        <v>10977</v>
      </c>
      <c r="E980" s="97" t="s">
        <v>10977</v>
      </c>
      <c r="F980" s="37"/>
      <c r="G980" s="83" t="s">
        <v>10977</v>
      </c>
      <c r="H980" s="41"/>
      <c r="I980" s="42"/>
    </row>
    <row r="981" spans="1:9" x14ac:dyDescent="0.25">
      <c r="A981" s="39"/>
      <c r="B981" s="136" t="s">
        <v>12339</v>
      </c>
      <c r="C981" s="35" t="s">
        <v>4626</v>
      </c>
      <c r="D981" s="83" t="s">
        <v>10977</v>
      </c>
      <c r="E981" s="97" t="s">
        <v>10977</v>
      </c>
      <c r="F981" s="37"/>
      <c r="G981" s="83" t="s">
        <v>10977</v>
      </c>
      <c r="H981" s="41"/>
      <c r="I981" s="42"/>
    </row>
    <row r="982" spans="1:9" x14ac:dyDescent="0.25">
      <c r="A982" s="39"/>
      <c r="B982" s="136" t="s">
        <v>12340</v>
      </c>
      <c r="C982" s="35" t="s">
        <v>3143</v>
      </c>
      <c r="D982" s="83" t="s">
        <v>10977</v>
      </c>
      <c r="E982" s="97" t="s">
        <v>10977</v>
      </c>
      <c r="F982" s="37"/>
      <c r="G982" s="83" t="s">
        <v>10977</v>
      </c>
      <c r="H982" s="41"/>
      <c r="I982" s="42"/>
    </row>
    <row r="983" spans="1:9" x14ac:dyDescent="0.25">
      <c r="A983" s="39"/>
      <c r="B983" s="136" t="s">
        <v>12341</v>
      </c>
      <c r="C983" s="35" t="s">
        <v>4626</v>
      </c>
      <c r="D983" s="83" t="s">
        <v>10977</v>
      </c>
      <c r="E983" s="97" t="s">
        <v>10977</v>
      </c>
      <c r="F983" s="37"/>
      <c r="G983" s="83" t="s">
        <v>10977</v>
      </c>
      <c r="H983" s="41"/>
      <c r="I983" s="42"/>
    </row>
    <row r="984" spans="1:9" x14ac:dyDescent="0.25">
      <c r="A984" s="39"/>
      <c r="B984" s="136" t="s">
        <v>12342</v>
      </c>
      <c r="C984" s="35" t="s">
        <v>2554</v>
      </c>
      <c r="D984" s="83" t="s">
        <v>10977</v>
      </c>
      <c r="E984" s="97" t="s">
        <v>10977</v>
      </c>
      <c r="F984" s="37"/>
      <c r="G984" s="83" t="s">
        <v>10977</v>
      </c>
      <c r="H984" s="41"/>
      <c r="I984" s="42"/>
    </row>
    <row r="985" spans="1:9" x14ac:dyDescent="0.25">
      <c r="A985" s="39"/>
      <c r="B985" s="136" t="s">
        <v>12343</v>
      </c>
      <c r="C985" s="35" t="s">
        <v>4626</v>
      </c>
      <c r="D985" s="83" t="s">
        <v>10977</v>
      </c>
      <c r="E985" s="97" t="s">
        <v>10977</v>
      </c>
      <c r="F985" s="37"/>
      <c r="G985" s="93" t="s">
        <v>10978</v>
      </c>
      <c r="H985" s="44" t="s">
        <v>11152</v>
      </c>
      <c r="I985" s="42"/>
    </row>
    <row r="986" spans="1:9" x14ac:dyDescent="0.25">
      <c r="A986" s="39"/>
      <c r="B986" s="136" t="s">
        <v>12344</v>
      </c>
      <c r="C986" s="35" t="s">
        <v>2274</v>
      </c>
      <c r="D986" s="83" t="s">
        <v>10977</v>
      </c>
      <c r="E986" s="97" t="s">
        <v>10977</v>
      </c>
      <c r="F986" s="37"/>
      <c r="G986" s="93" t="s">
        <v>10978</v>
      </c>
      <c r="H986" s="44" t="s">
        <v>11153</v>
      </c>
      <c r="I986" s="42"/>
    </row>
    <row r="987" spans="1:9" x14ac:dyDescent="0.25">
      <c r="A987" s="39"/>
      <c r="B987" s="136" t="s">
        <v>12345</v>
      </c>
      <c r="C987" s="35" t="s">
        <v>215</v>
      </c>
      <c r="D987" s="83" t="s">
        <v>10977</v>
      </c>
      <c r="E987" s="97" t="s">
        <v>10977</v>
      </c>
      <c r="F987" s="37"/>
      <c r="G987" s="93" t="s">
        <v>10978</v>
      </c>
      <c r="H987" s="44" t="s">
        <v>11154</v>
      </c>
      <c r="I987" s="42"/>
    </row>
    <row r="988" spans="1:9" x14ac:dyDescent="0.25">
      <c r="A988" s="39"/>
      <c r="B988" s="136" t="s">
        <v>12346</v>
      </c>
      <c r="C988" s="35" t="s">
        <v>29</v>
      </c>
      <c r="D988" s="83" t="s">
        <v>10977</v>
      </c>
      <c r="E988" s="97" t="s">
        <v>10977</v>
      </c>
      <c r="F988" s="37"/>
      <c r="G988" s="83" t="s">
        <v>10977</v>
      </c>
      <c r="H988" s="41"/>
      <c r="I988" s="42"/>
    </row>
    <row r="989" spans="1:9" x14ac:dyDescent="0.25">
      <c r="A989" s="39"/>
      <c r="B989" s="136" t="s">
        <v>12347</v>
      </c>
      <c r="C989" s="35" t="s">
        <v>3812</v>
      </c>
      <c r="D989" s="83" t="s">
        <v>10977</v>
      </c>
      <c r="E989" s="97" t="s">
        <v>10977</v>
      </c>
      <c r="F989" s="37"/>
      <c r="G989" s="83" t="s">
        <v>10977</v>
      </c>
      <c r="H989" s="41"/>
      <c r="I989" s="42"/>
    </row>
    <row r="990" spans="1:9" x14ac:dyDescent="0.25">
      <c r="A990" s="39"/>
      <c r="B990" s="136" t="s">
        <v>12348</v>
      </c>
      <c r="C990" s="35" t="s">
        <v>3812</v>
      </c>
      <c r="D990" s="83" t="s">
        <v>10977</v>
      </c>
      <c r="E990" s="97" t="s">
        <v>10977</v>
      </c>
      <c r="F990" s="37"/>
      <c r="G990" s="83" t="s">
        <v>10977</v>
      </c>
      <c r="H990" s="41"/>
      <c r="I990" s="42"/>
    </row>
    <row r="991" spans="1:9" x14ac:dyDescent="0.25">
      <c r="A991" s="39"/>
      <c r="B991" s="136" t="s">
        <v>12349</v>
      </c>
      <c r="C991" s="35" t="s">
        <v>3812</v>
      </c>
      <c r="D991" s="83" t="s">
        <v>10977</v>
      </c>
      <c r="E991" s="97" t="s">
        <v>10977</v>
      </c>
      <c r="F991" s="37"/>
      <c r="G991" s="83" t="s">
        <v>10977</v>
      </c>
      <c r="H991" s="41"/>
      <c r="I991" s="42"/>
    </row>
    <row r="992" spans="1:9" x14ac:dyDescent="0.25">
      <c r="A992" s="39"/>
      <c r="B992" s="136" t="s">
        <v>12350</v>
      </c>
      <c r="C992" s="35" t="s">
        <v>3143</v>
      </c>
      <c r="D992" s="83" t="s">
        <v>10977</v>
      </c>
      <c r="E992" s="97" t="s">
        <v>10977</v>
      </c>
      <c r="F992" s="37"/>
      <c r="G992" s="83" t="s">
        <v>10977</v>
      </c>
      <c r="H992" s="41"/>
      <c r="I992" s="42"/>
    </row>
    <row r="993" spans="1:9" x14ac:dyDescent="0.25">
      <c r="A993" s="39"/>
      <c r="B993" s="136" t="s">
        <v>12351</v>
      </c>
      <c r="C993" s="35" t="s">
        <v>4626</v>
      </c>
      <c r="D993" s="83" t="s">
        <v>10977</v>
      </c>
      <c r="E993" s="97" t="s">
        <v>10977</v>
      </c>
      <c r="F993" s="37"/>
      <c r="G993" s="93" t="s">
        <v>10978</v>
      </c>
      <c r="H993" s="44" t="s">
        <v>11155</v>
      </c>
      <c r="I993" s="42"/>
    </row>
    <row r="994" spans="1:9" x14ac:dyDescent="0.25">
      <c r="A994" s="39"/>
      <c r="B994" s="136" t="s">
        <v>12352</v>
      </c>
      <c r="C994" s="35" t="s">
        <v>634</v>
      </c>
      <c r="D994" s="83" t="s">
        <v>10977</v>
      </c>
      <c r="E994" s="97" t="s">
        <v>10977</v>
      </c>
      <c r="F994" s="37"/>
      <c r="G994" s="83" t="s">
        <v>10977</v>
      </c>
      <c r="H994" s="41"/>
      <c r="I994" s="42"/>
    </row>
    <row r="995" spans="1:9" x14ac:dyDescent="0.25">
      <c r="A995" s="39"/>
      <c r="B995" s="136" t="s">
        <v>12353</v>
      </c>
      <c r="C995" s="35" t="s">
        <v>2926</v>
      </c>
      <c r="D995" s="83" t="s">
        <v>10977</v>
      </c>
      <c r="E995" s="97" t="s">
        <v>10977</v>
      </c>
      <c r="F995" s="37"/>
      <c r="G995" s="93" t="s">
        <v>10978</v>
      </c>
      <c r="H995" s="44" t="s">
        <v>11156</v>
      </c>
      <c r="I995" s="42"/>
    </row>
    <row r="996" spans="1:9" x14ac:dyDescent="0.25">
      <c r="A996" s="39"/>
      <c r="B996" s="136" t="s">
        <v>12354</v>
      </c>
      <c r="C996" s="35" t="s">
        <v>4626</v>
      </c>
      <c r="D996" s="83" t="s">
        <v>10977</v>
      </c>
      <c r="E996" s="97" t="s">
        <v>10977</v>
      </c>
      <c r="F996" s="37"/>
      <c r="G996" s="83" t="s">
        <v>10978</v>
      </c>
      <c r="H996" s="41" t="s">
        <v>11157</v>
      </c>
      <c r="I996" s="42"/>
    </row>
    <row r="997" spans="1:9" x14ac:dyDescent="0.25">
      <c r="A997" s="39"/>
      <c r="B997" s="136" t="s">
        <v>12355</v>
      </c>
      <c r="C997" s="35" t="s">
        <v>1356</v>
      </c>
      <c r="D997" s="83" t="s">
        <v>10977</v>
      </c>
      <c r="E997" s="97" t="s">
        <v>10977</v>
      </c>
      <c r="F997" s="37"/>
      <c r="G997" s="83" t="s">
        <v>10977</v>
      </c>
      <c r="H997" s="41"/>
      <c r="I997" s="42"/>
    </row>
    <row r="998" spans="1:9" x14ac:dyDescent="0.25">
      <c r="A998" s="39"/>
      <c r="B998" s="136" t="s">
        <v>12356</v>
      </c>
      <c r="C998" s="35" t="s">
        <v>901</v>
      </c>
      <c r="D998" s="83" t="s">
        <v>10977</v>
      </c>
      <c r="E998" s="97" t="s">
        <v>10977</v>
      </c>
      <c r="F998" s="37"/>
      <c r="G998" s="93" t="s">
        <v>10978</v>
      </c>
      <c r="H998" s="44" t="s">
        <v>11158</v>
      </c>
      <c r="I998" s="42"/>
    </row>
    <row r="999" spans="1:9" x14ac:dyDescent="0.25">
      <c r="A999" s="39"/>
      <c r="B999" s="136" t="s">
        <v>12357</v>
      </c>
      <c r="C999" s="35" t="s">
        <v>3143</v>
      </c>
      <c r="D999" s="83" t="s">
        <v>10977</v>
      </c>
      <c r="E999" s="97" t="s">
        <v>10977</v>
      </c>
      <c r="F999" s="37"/>
      <c r="G999" s="83" t="s">
        <v>10977</v>
      </c>
      <c r="H999" s="41"/>
      <c r="I999" s="42"/>
    </row>
    <row r="1000" spans="1:9" x14ac:dyDescent="0.25">
      <c r="A1000" s="39"/>
      <c r="B1000" s="136" t="s">
        <v>12358</v>
      </c>
      <c r="C1000" s="35" t="s">
        <v>4626</v>
      </c>
      <c r="D1000" s="83" t="s">
        <v>10977</v>
      </c>
      <c r="E1000" s="97" t="s">
        <v>10977</v>
      </c>
      <c r="F1000" s="37"/>
      <c r="G1000" s="83" t="s">
        <v>10977</v>
      </c>
      <c r="H1000" s="41"/>
      <c r="I1000" s="42"/>
    </row>
    <row r="1001" spans="1:9" x14ac:dyDescent="0.25">
      <c r="A1001" s="39"/>
      <c r="B1001" s="136" t="s">
        <v>12359</v>
      </c>
      <c r="C1001" s="35" t="s">
        <v>2274</v>
      </c>
      <c r="D1001" s="83" t="s">
        <v>10977</v>
      </c>
      <c r="E1001" s="97" t="s">
        <v>10977</v>
      </c>
      <c r="F1001" s="37"/>
      <c r="G1001" s="83" t="s">
        <v>10977</v>
      </c>
      <c r="H1001" s="41"/>
      <c r="I1001" s="42"/>
    </row>
    <row r="1002" spans="1:9" x14ac:dyDescent="0.25">
      <c r="A1002" s="39"/>
      <c r="B1002" s="136" t="s">
        <v>12360</v>
      </c>
      <c r="C1002" s="35" t="s">
        <v>3143</v>
      </c>
      <c r="D1002" s="83" t="s">
        <v>10977</v>
      </c>
      <c r="E1002" s="97" t="s">
        <v>10977</v>
      </c>
      <c r="F1002" s="37"/>
      <c r="G1002" s="83" t="s">
        <v>10977</v>
      </c>
      <c r="H1002" s="41"/>
      <c r="I1002" s="42"/>
    </row>
    <row r="1003" spans="1:9" x14ac:dyDescent="0.25">
      <c r="A1003" s="39"/>
      <c r="B1003" s="136" t="s">
        <v>12361</v>
      </c>
      <c r="C1003" s="35" t="s">
        <v>1356</v>
      </c>
      <c r="D1003" s="83" t="s">
        <v>10977</v>
      </c>
      <c r="E1003" s="97" t="s">
        <v>10977</v>
      </c>
      <c r="F1003" s="37"/>
      <c r="G1003" s="83" t="s">
        <v>10977</v>
      </c>
      <c r="H1003" s="41"/>
      <c r="I1003" s="42"/>
    </row>
    <row r="1004" spans="1:9" x14ac:dyDescent="0.25">
      <c r="A1004" s="39"/>
      <c r="B1004" s="136" t="s">
        <v>12362</v>
      </c>
      <c r="C1004" s="35" t="s">
        <v>1356</v>
      </c>
      <c r="D1004" s="83" t="s">
        <v>10977</v>
      </c>
      <c r="E1004" s="97" t="s">
        <v>10977</v>
      </c>
      <c r="F1004" s="37"/>
      <c r="G1004" s="83" t="s">
        <v>10977</v>
      </c>
      <c r="H1004" s="41"/>
      <c r="I1004" s="42"/>
    </row>
    <row r="1005" spans="1:9" x14ac:dyDescent="0.25">
      <c r="A1005" s="39"/>
      <c r="B1005" s="136" t="s">
        <v>12363</v>
      </c>
      <c r="C1005" s="35" t="s">
        <v>29</v>
      </c>
      <c r="D1005" s="83" t="s">
        <v>10977</v>
      </c>
      <c r="E1005" s="97" t="s">
        <v>10977</v>
      </c>
      <c r="F1005" s="37"/>
      <c r="G1005" s="83" t="s">
        <v>10977</v>
      </c>
      <c r="H1005" s="41"/>
      <c r="I1005" s="42"/>
    </row>
    <row r="1006" spans="1:9" x14ac:dyDescent="0.25">
      <c r="A1006" s="39"/>
      <c r="B1006" s="136" t="s">
        <v>12364</v>
      </c>
      <c r="C1006" s="35" t="s">
        <v>3513</v>
      </c>
      <c r="D1006" s="83" t="s">
        <v>10977</v>
      </c>
      <c r="E1006" s="97" t="s">
        <v>10977</v>
      </c>
      <c r="F1006" s="37"/>
      <c r="G1006" s="83" t="s">
        <v>10977</v>
      </c>
      <c r="H1006" s="41"/>
      <c r="I1006" s="42"/>
    </row>
    <row r="1007" spans="1:9" x14ac:dyDescent="0.25">
      <c r="A1007" s="39"/>
      <c r="B1007" s="136" t="s">
        <v>12365</v>
      </c>
      <c r="C1007" s="35" t="s">
        <v>1356</v>
      </c>
      <c r="D1007" s="83" t="s">
        <v>10977</v>
      </c>
      <c r="E1007" s="97" t="s">
        <v>10977</v>
      </c>
      <c r="F1007" s="37"/>
      <c r="G1007" s="93" t="s">
        <v>10978</v>
      </c>
      <c r="H1007" s="44" t="s">
        <v>11159</v>
      </c>
      <c r="I1007" s="42"/>
    </row>
    <row r="1008" spans="1:9" x14ac:dyDescent="0.25">
      <c r="A1008" s="39"/>
      <c r="B1008" s="136" t="s">
        <v>12366</v>
      </c>
      <c r="C1008" s="35" t="s">
        <v>3143</v>
      </c>
      <c r="D1008" s="83" t="s">
        <v>10977</v>
      </c>
      <c r="E1008" s="97" t="s">
        <v>10977</v>
      </c>
      <c r="F1008" s="37"/>
      <c r="G1008" s="83" t="s">
        <v>10977</v>
      </c>
      <c r="H1008" s="41"/>
      <c r="I1008" s="42"/>
    </row>
    <row r="1009" spans="1:9" x14ac:dyDescent="0.25">
      <c r="A1009" s="39"/>
      <c r="B1009" s="136" t="s">
        <v>12367</v>
      </c>
      <c r="C1009" s="35" t="s">
        <v>3812</v>
      </c>
      <c r="D1009" s="83" t="s">
        <v>10977</v>
      </c>
      <c r="E1009" s="97" t="s">
        <v>10977</v>
      </c>
      <c r="F1009" s="37"/>
      <c r="G1009" s="83" t="s">
        <v>10977</v>
      </c>
      <c r="H1009" s="41"/>
      <c r="I1009" s="42"/>
    </row>
    <row r="1010" spans="1:9" x14ac:dyDescent="0.25">
      <c r="A1010" s="39"/>
      <c r="B1010" s="136" t="s">
        <v>12368</v>
      </c>
      <c r="C1010" s="35" t="s">
        <v>901</v>
      </c>
      <c r="D1010" s="83" t="s">
        <v>10977</v>
      </c>
      <c r="E1010" s="97" t="s">
        <v>10977</v>
      </c>
      <c r="F1010" s="37"/>
      <c r="G1010" s="83" t="s">
        <v>10977</v>
      </c>
      <c r="H1010" s="41"/>
      <c r="I1010" s="42"/>
    </row>
    <row r="1011" spans="1:9" x14ac:dyDescent="0.25">
      <c r="A1011" s="39"/>
      <c r="B1011" s="136" t="s">
        <v>12369</v>
      </c>
      <c r="C1011" s="35" t="s">
        <v>4289</v>
      </c>
      <c r="D1011" s="83" t="s">
        <v>10977</v>
      </c>
      <c r="E1011" s="97" t="s">
        <v>10977</v>
      </c>
      <c r="F1011" s="37"/>
      <c r="G1011" s="83" t="s">
        <v>10978</v>
      </c>
      <c r="H1011" s="41" t="s">
        <v>11160</v>
      </c>
      <c r="I1011" s="42"/>
    </row>
    <row r="1012" spans="1:9" x14ac:dyDescent="0.25">
      <c r="A1012" s="39"/>
      <c r="B1012" s="136" t="s">
        <v>12370</v>
      </c>
      <c r="C1012" s="35" t="s">
        <v>29</v>
      </c>
      <c r="D1012" s="83" t="s">
        <v>10977</v>
      </c>
      <c r="E1012" s="97" t="s">
        <v>10977</v>
      </c>
      <c r="F1012" s="37"/>
      <c r="G1012" s="83" t="s">
        <v>10977</v>
      </c>
      <c r="H1012" s="41"/>
      <c r="I1012" s="42"/>
    </row>
    <row r="1013" spans="1:9" x14ac:dyDescent="0.25">
      <c r="A1013" s="39"/>
      <c r="B1013" s="136" t="s">
        <v>12371</v>
      </c>
      <c r="C1013" s="35" t="s">
        <v>2197</v>
      </c>
      <c r="D1013" s="83" t="s">
        <v>10977</v>
      </c>
      <c r="E1013" s="97" t="s">
        <v>10977</v>
      </c>
      <c r="F1013" s="37"/>
      <c r="G1013" s="83" t="s">
        <v>10977</v>
      </c>
      <c r="H1013" s="41"/>
      <c r="I1013" s="42"/>
    </row>
    <row r="1014" spans="1:9" x14ac:dyDescent="0.25">
      <c r="A1014" s="39"/>
      <c r="B1014" s="141" t="s">
        <v>12405</v>
      </c>
      <c r="C1014" s="62" t="s">
        <v>3601</v>
      </c>
      <c r="D1014" s="94" t="s">
        <v>10977</v>
      </c>
      <c r="E1014" s="97" t="s">
        <v>10977</v>
      </c>
      <c r="F1014" s="63"/>
      <c r="G1014" s="94" t="s">
        <v>10978</v>
      </c>
      <c r="H1014" s="64" t="s">
        <v>11166</v>
      </c>
      <c r="I1014" s="65"/>
    </row>
    <row r="1015" spans="1:9" x14ac:dyDescent="0.25">
      <c r="A1015" s="39"/>
      <c r="B1015" s="136" t="s">
        <v>12372</v>
      </c>
      <c r="C1015" s="35" t="s">
        <v>3143</v>
      </c>
      <c r="D1015" s="83" t="s">
        <v>10977</v>
      </c>
      <c r="E1015" s="97" t="s">
        <v>10977</v>
      </c>
      <c r="F1015" s="37"/>
      <c r="G1015" s="83" t="s">
        <v>10977</v>
      </c>
      <c r="H1015" s="41"/>
      <c r="I1015" s="42"/>
    </row>
    <row r="1016" spans="1:9" x14ac:dyDescent="0.25">
      <c r="A1016" s="39"/>
      <c r="B1016" s="136" t="s">
        <v>12373</v>
      </c>
      <c r="C1016" s="35" t="s">
        <v>3812</v>
      </c>
      <c r="D1016" s="83" t="s">
        <v>10977</v>
      </c>
      <c r="E1016" s="97" t="s">
        <v>10977</v>
      </c>
      <c r="F1016" s="37"/>
      <c r="G1016" s="83" t="s">
        <v>10977</v>
      </c>
      <c r="H1016" s="41"/>
      <c r="I1016" s="42"/>
    </row>
    <row r="1017" spans="1:9" x14ac:dyDescent="0.25">
      <c r="A1017" s="39"/>
      <c r="B1017" s="136" t="s">
        <v>12374</v>
      </c>
      <c r="C1017" s="35" t="s">
        <v>3747</v>
      </c>
      <c r="D1017" s="83" t="s">
        <v>10977</v>
      </c>
      <c r="E1017" s="97" t="s">
        <v>10977</v>
      </c>
      <c r="F1017" s="37"/>
      <c r="G1017" s="83" t="s">
        <v>10977</v>
      </c>
      <c r="H1017" s="41"/>
      <c r="I1017" s="42"/>
    </row>
    <row r="1018" spans="1:9" x14ac:dyDescent="0.25">
      <c r="A1018" s="39"/>
      <c r="B1018" s="136" t="s">
        <v>12375</v>
      </c>
      <c r="C1018" s="35" t="s">
        <v>901</v>
      </c>
      <c r="D1018" s="83" t="s">
        <v>10977</v>
      </c>
      <c r="E1018" s="97" t="s">
        <v>10977</v>
      </c>
      <c r="F1018" s="37"/>
      <c r="G1018" s="83" t="s">
        <v>10977</v>
      </c>
      <c r="H1018" s="41"/>
      <c r="I1018" s="42"/>
    </row>
    <row r="1019" spans="1:9" x14ac:dyDescent="0.25">
      <c r="A1019" s="39"/>
      <c r="B1019" s="136" t="s">
        <v>12376</v>
      </c>
      <c r="C1019" s="35" t="s">
        <v>3143</v>
      </c>
      <c r="D1019" s="83" t="s">
        <v>10977</v>
      </c>
      <c r="E1019" s="97" t="s">
        <v>10977</v>
      </c>
      <c r="F1019" s="37"/>
      <c r="G1019" s="83" t="s">
        <v>10977</v>
      </c>
      <c r="H1019" s="41"/>
      <c r="I1019" s="42"/>
    </row>
    <row r="1020" spans="1:9" x14ac:dyDescent="0.25">
      <c r="A1020" s="39"/>
      <c r="B1020" s="136" t="s">
        <v>12377</v>
      </c>
      <c r="C1020" s="35" t="s">
        <v>2758</v>
      </c>
      <c r="D1020" s="83" t="s">
        <v>10977</v>
      </c>
      <c r="E1020" s="97" t="s">
        <v>10977</v>
      </c>
      <c r="F1020" s="37"/>
      <c r="G1020" s="83" t="s">
        <v>10977</v>
      </c>
      <c r="H1020" s="41"/>
      <c r="I1020" s="42"/>
    </row>
    <row r="1021" spans="1:9" x14ac:dyDescent="0.25">
      <c r="A1021" s="39"/>
      <c r="B1021" s="136" t="s">
        <v>12378</v>
      </c>
      <c r="C1021" s="35" t="s">
        <v>2197</v>
      </c>
      <c r="D1021" s="83" t="s">
        <v>10977</v>
      </c>
      <c r="E1021" s="97" t="s">
        <v>10977</v>
      </c>
      <c r="F1021" s="37"/>
      <c r="G1021" s="83" t="s">
        <v>10977</v>
      </c>
      <c r="H1021" s="41"/>
      <c r="I1021" s="42"/>
    </row>
    <row r="1022" spans="1:9" x14ac:dyDescent="0.25">
      <c r="A1022" s="39"/>
      <c r="B1022" s="136" t="s">
        <v>12379</v>
      </c>
      <c r="C1022" s="35" t="s">
        <v>2274</v>
      </c>
      <c r="D1022" s="83" t="s">
        <v>10977</v>
      </c>
      <c r="E1022" s="97" t="s">
        <v>10977</v>
      </c>
      <c r="F1022" s="37"/>
      <c r="G1022" s="83" t="s">
        <v>10977</v>
      </c>
      <c r="H1022" s="41"/>
      <c r="I1022" s="42"/>
    </row>
    <row r="1023" spans="1:9" x14ac:dyDescent="0.25">
      <c r="A1023" s="39"/>
      <c r="B1023" s="136" t="s">
        <v>12380</v>
      </c>
      <c r="C1023" s="35" t="s">
        <v>1356</v>
      </c>
      <c r="D1023" s="83" t="s">
        <v>10977</v>
      </c>
      <c r="E1023" s="97" t="s">
        <v>10977</v>
      </c>
      <c r="F1023" s="37"/>
      <c r="G1023" s="83" t="s">
        <v>10978</v>
      </c>
      <c r="H1023" s="41" t="s">
        <v>11161</v>
      </c>
      <c r="I1023" s="42"/>
    </row>
    <row r="1024" spans="1:9" x14ac:dyDescent="0.25">
      <c r="A1024" s="39"/>
      <c r="B1024" s="136" t="s">
        <v>12381</v>
      </c>
      <c r="C1024" s="35" t="s">
        <v>29</v>
      </c>
      <c r="D1024" s="83" t="s">
        <v>10977</v>
      </c>
      <c r="E1024" s="97" t="s">
        <v>10977</v>
      </c>
      <c r="F1024" s="37"/>
      <c r="G1024" s="83" t="s">
        <v>10977</v>
      </c>
      <c r="H1024" s="41"/>
      <c r="I1024" s="42"/>
    </row>
    <row r="1025" spans="1:9" x14ac:dyDescent="0.25">
      <c r="A1025" s="39"/>
      <c r="B1025" s="136" t="s">
        <v>12382</v>
      </c>
      <c r="C1025" s="35" t="s">
        <v>215</v>
      </c>
      <c r="D1025" s="83" t="s">
        <v>10977</v>
      </c>
      <c r="E1025" s="97" t="s">
        <v>10977</v>
      </c>
      <c r="F1025" s="37"/>
      <c r="G1025" s="83" t="s">
        <v>10977</v>
      </c>
      <c r="H1025" s="41"/>
      <c r="I1025" s="42"/>
    </row>
    <row r="1026" spans="1:9" x14ac:dyDescent="0.25">
      <c r="A1026" s="39"/>
      <c r="B1026" s="136" t="s">
        <v>12383</v>
      </c>
      <c r="C1026" s="35" t="s">
        <v>821</v>
      </c>
      <c r="D1026" s="83" t="s">
        <v>10977</v>
      </c>
      <c r="E1026" s="97" t="s">
        <v>10977</v>
      </c>
      <c r="F1026" s="37"/>
      <c r="G1026" s="83" t="s">
        <v>10977</v>
      </c>
      <c r="H1026" s="41"/>
      <c r="I1026" s="42"/>
    </row>
    <row r="1027" spans="1:9" x14ac:dyDescent="0.25">
      <c r="A1027" s="39"/>
      <c r="B1027" s="136" t="s">
        <v>12384</v>
      </c>
      <c r="C1027" s="35" t="s">
        <v>901</v>
      </c>
      <c r="D1027" s="83" t="s">
        <v>10977</v>
      </c>
      <c r="E1027" s="97" t="s">
        <v>10977</v>
      </c>
      <c r="F1027" s="37"/>
      <c r="G1027" s="83" t="s">
        <v>10977</v>
      </c>
      <c r="H1027" s="41"/>
      <c r="I1027" s="42"/>
    </row>
    <row r="1028" spans="1:9" x14ac:dyDescent="0.25">
      <c r="A1028" s="39"/>
      <c r="B1028" s="136" t="s">
        <v>12385</v>
      </c>
      <c r="C1028" s="35" t="s">
        <v>3747</v>
      </c>
      <c r="D1028" s="83" t="s">
        <v>10977</v>
      </c>
      <c r="E1028" s="97" t="s">
        <v>10977</v>
      </c>
      <c r="F1028" s="37"/>
      <c r="G1028" s="83" t="s">
        <v>10977</v>
      </c>
      <c r="H1028" s="41"/>
      <c r="I1028" s="42"/>
    </row>
    <row r="1029" spans="1:9" x14ac:dyDescent="0.25">
      <c r="A1029" s="39"/>
      <c r="B1029" s="136" t="s">
        <v>12386</v>
      </c>
      <c r="C1029" s="35" t="s">
        <v>4289</v>
      </c>
      <c r="D1029" s="83" t="s">
        <v>10977</v>
      </c>
      <c r="E1029" s="97" t="s">
        <v>10977</v>
      </c>
      <c r="F1029" s="37"/>
      <c r="G1029" s="83" t="s">
        <v>10977</v>
      </c>
      <c r="H1029" s="41"/>
      <c r="I1029" s="42"/>
    </row>
    <row r="1030" spans="1:9" x14ac:dyDescent="0.25">
      <c r="A1030" s="39"/>
      <c r="B1030" s="136" t="s">
        <v>12387</v>
      </c>
      <c r="C1030" s="35" t="s">
        <v>2758</v>
      </c>
      <c r="D1030" s="83" t="s">
        <v>10977</v>
      </c>
      <c r="E1030" s="97" t="s">
        <v>10977</v>
      </c>
      <c r="F1030" s="37"/>
      <c r="G1030" s="83" t="s">
        <v>10977</v>
      </c>
      <c r="H1030" s="41"/>
      <c r="I1030" s="42"/>
    </row>
    <row r="1031" spans="1:9" x14ac:dyDescent="0.25">
      <c r="A1031" s="39"/>
      <c r="B1031" s="136" t="s">
        <v>12388</v>
      </c>
      <c r="C1031" s="35" t="s">
        <v>821</v>
      </c>
      <c r="D1031" s="83" t="s">
        <v>10977</v>
      </c>
      <c r="E1031" s="97" t="s">
        <v>10977</v>
      </c>
      <c r="F1031" s="37"/>
      <c r="G1031" s="83" t="s">
        <v>10978</v>
      </c>
      <c r="H1031" s="44" t="s">
        <v>11162</v>
      </c>
      <c r="I1031" s="42"/>
    </row>
    <row r="1032" spans="1:9" x14ac:dyDescent="0.25">
      <c r="A1032" s="39"/>
      <c r="B1032" s="136" t="s">
        <v>12389</v>
      </c>
      <c r="C1032" s="35" t="s">
        <v>2554</v>
      </c>
      <c r="D1032" s="83" t="s">
        <v>10977</v>
      </c>
      <c r="E1032" s="97" t="s">
        <v>10977</v>
      </c>
      <c r="F1032" s="37"/>
      <c r="G1032" s="83" t="s">
        <v>10978</v>
      </c>
      <c r="H1032" s="41" t="s">
        <v>11163</v>
      </c>
      <c r="I1032" s="42"/>
    </row>
    <row r="1033" spans="1:9" x14ac:dyDescent="0.25">
      <c r="A1033" s="39"/>
      <c r="B1033" s="136" t="s">
        <v>12390</v>
      </c>
      <c r="C1033" s="35" t="s">
        <v>1356</v>
      </c>
      <c r="D1033" s="83" t="s">
        <v>10977</v>
      </c>
      <c r="E1033" s="97" t="s">
        <v>10977</v>
      </c>
      <c r="F1033" s="37"/>
      <c r="G1033" s="83" t="s">
        <v>10977</v>
      </c>
      <c r="H1033" s="41"/>
      <c r="I1033" s="42"/>
    </row>
    <row r="1034" spans="1:9" x14ac:dyDescent="0.25">
      <c r="A1034" s="39"/>
      <c r="B1034" s="136" t="s">
        <v>12391</v>
      </c>
      <c r="C1034" s="35" t="s">
        <v>4626</v>
      </c>
      <c r="D1034" s="83" t="s">
        <v>10977</v>
      </c>
      <c r="E1034" s="97" t="s">
        <v>10977</v>
      </c>
      <c r="F1034" s="37"/>
      <c r="G1034" s="83" t="s">
        <v>10977</v>
      </c>
      <c r="H1034" s="41"/>
      <c r="I1034" s="42"/>
    </row>
    <row r="1035" spans="1:9" x14ac:dyDescent="0.25">
      <c r="A1035" s="39"/>
      <c r="B1035" s="136" t="s">
        <v>12392</v>
      </c>
      <c r="C1035" s="35" t="s">
        <v>2758</v>
      </c>
      <c r="D1035" s="83" t="s">
        <v>10977</v>
      </c>
      <c r="E1035" s="97" t="s">
        <v>10977</v>
      </c>
      <c r="F1035" s="37"/>
      <c r="G1035" s="83" t="s">
        <v>10977</v>
      </c>
      <c r="H1035" s="41"/>
      <c r="I1035" s="42"/>
    </row>
    <row r="1036" spans="1:9" x14ac:dyDescent="0.25">
      <c r="A1036" s="39"/>
      <c r="B1036" s="136" t="s">
        <v>12393</v>
      </c>
      <c r="C1036" s="35" t="s">
        <v>2926</v>
      </c>
      <c r="D1036" s="83" t="s">
        <v>10977</v>
      </c>
      <c r="E1036" s="97" t="s">
        <v>10977</v>
      </c>
      <c r="F1036" s="37"/>
      <c r="G1036" s="95" t="s">
        <v>10978</v>
      </c>
      <c r="H1036" s="59" t="s">
        <v>11164</v>
      </c>
      <c r="I1036" s="42"/>
    </row>
    <row r="1037" spans="1:9" x14ac:dyDescent="0.25">
      <c r="A1037" s="39"/>
      <c r="B1037" s="136" t="s">
        <v>12394</v>
      </c>
      <c r="C1037" s="35" t="s">
        <v>3812</v>
      </c>
      <c r="D1037" s="83" t="s">
        <v>10977</v>
      </c>
      <c r="E1037" s="97" t="s">
        <v>10977</v>
      </c>
      <c r="F1037" s="37"/>
      <c r="G1037" s="83" t="s">
        <v>10977</v>
      </c>
      <c r="H1037" s="41"/>
      <c r="I1037" s="42"/>
    </row>
    <row r="1038" spans="1:9" x14ac:dyDescent="0.25">
      <c r="A1038" s="39"/>
      <c r="B1038" s="136" t="s">
        <v>12395</v>
      </c>
      <c r="C1038" s="35" t="s">
        <v>4289</v>
      </c>
      <c r="D1038" s="83" t="s">
        <v>10977</v>
      </c>
      <c r="E1038" s="97" t="s">
        <v>10977</v>
      </c>
      <c r="F1038" s="37"/>
      <c r="G1038" s="83" t="s">
        <v>10977</v>
      </c>
      <c r="H1038" s="41"/>
      <c r="I1038" s="42"/>
    </row>
    <row r="1039" spans="1:9" x14ac:dyDescent="0.25">
      <c r="A1039" s="39"/>
      <c r="B1039" s="136" t="s">
        <v>12396</v>
      </c>
      <c r="C1039" s="35" t="s">
        <v>2926</v>
      </c>
      <c r="D1039" s="83" t="s">
        <v>10977</v>
      </c>
      <c r="E1039" s="97" t="s">
        <v>10977</v>
      </c>
      <c r="F1039" s="37"/>
      <c r="G1039" s="83" t="s">
        <v>10977</v>
      </c>
      <c r="H1039" s="41"/>
      <c r="I1039" s="42"/>
    </row>
    <row r="1040" spans="1:9" x14ac:dyDescent="0.25">
      <c r="A1040" s="39"/>
      <c r="B1040" s="136" t="s">
        <v>12397</v>
      </c>
      <c r="C1040" s="35" t="s">
        <v>901</v>
      </c>
      <c r="D1040" s="83" t="s">
        <v>10977</v>
      </c>
      <c r="E1040" s="97" t="s">
        <v>10977</v>
      </c>
      <c r="F1040" s="37"/>
      <c r="G1040" s="83" t="s">
        <v>10977</v>
      </c>
      <c r="H1040" s="41"/>
      <c r="I1040" s="42"/>
    </row>
    <row r="1041" spans="1:9" x14ac:dyDescent="0.25">
      <c r="A1041" s="39"/>
      <c r="B1041" s="136" t="s">
        <v>12398</v>
      </c>
      <c r="C1041" s="35" t="s">
        <v>2274</v>
      </c>
      <c r="D1041" s="83" t="s">
        <v>10977</v>
      </c>
      <c r="E1041" s="97" t="s">
        <v>10977</v>
      </c>
      <c r="F1041" s="37"/>
      <c r="G1041" s="83" t="s">
        <v>10977</v>
      </c>
      <c r="H1041" s="41"/>
      <c r="I1041" s="42"/>
    </row>
    <row r="1042" spans="1:9" x14ac:dyDescent="0.25">
      <c r="A1042" s="39"/>
      <c r="B1042" s="136" t="s">
        <v>12399</v>
      </c>
      <c r="C1042" s="35" t="s">
        <v>1356</v>
      </c>
      <c r="D1042" s="83" t="s">
        <v>10977</v>
      </c>
      <c r="E1042" s="97" t="s">
        <v>10977</v>
      </c>
      <c r="F1042" s="37"/>
      <c r="G1042" s="83" t="s">
        <v>10977</v>
      </c>
      <c r="H1042" s="41"/>
      <c r="I1042" s="42"/>
    </row>
    <row r="1043" spans="1:9" x14ac:dyDescent="0.25">
      <c r="A1043" s="39"/>
      <c r="B1043" s="136" t="s">
        <v>12400</v>
      </c>
      <c r="C1043" s="35" t="s">
        <v>2554</v>
      </c>
      <c r="D1043" s="83" t="s">
        <v>10977</v>
      </c>
      <c r="E1043" s="97" t="s">
        <v>10977</v>
      </c>
      <c r="F1043" s="37"/>
      <c r="G1043" s="83" t="s">
        <v>10977</v>
      </c>
      <c r="H1043" s="41"/>
      <c r="I1043" s="42"/>
    </row>
    <row r="1044" spans="1:9" x14ac:dyDescent="0.25">
      <c r="A1044" s="39"/>
      <c r="B1044" s="136" t="s">
        <v>12401</v>
      </c>
      <c r="C1044" s="61" t="s">
        <v>215</v>
      </c>
      <c r="D1044" s="83" t="s">
        <v>10977</v>
      </c>
      <c r="E1044" s="97" t="s">
        <v>10977</v>
      </c>
      <c r="F1044" s="37"/>
      <c r="G1044" s="83" t="s">
        <v>10978</v>
      </c>
      <c r="H1044" s="44" t="s">
        <v>11165</v>
      </c>
      <c r="I1044" s="42"/>
    </row>
    <row r="1045" spans="1:9" x14ac:dyDescent="0.25">
      <c r="A1045" s="39"/>
      <c r="B1045" s="136" t="s">
        <v>12402</v>
      </c>
      <c r="C1045" s="35" t="s">
        <v>634</v>
      </c>
      <c r="D1045" s="83" t="s">
        <v>10977</v>
      </c>
      <c r="E1045" s="97" t="s">
        <v>10977</v>
      </c>
      <c r="F1045" s="37"/>
      <c r="G1045" s="83" t="s">
        <v>10977</v>
      </c>
      <c r="H1045" s="41"/>
      <c r="I1045" s="42"/>
    </row>
    <row r="1046" spans="1:9" x14ac:dyDescent="0.25">
      <c r="A1046" s="39"/>
      <c r="B1046" s="136" t="s">
        <v>12403</v>
      </c>
      <c r="C1046" s="35" t="s">
        <v>2926</v>
      </c>
      <c r="D1046" s="83" t="s">
        <v>10977</v>
      </c>
      <c r="E1046" s="97" t="s">
        <v>10977</v>
      </c>
      <c r="F1046" s="37"/>
      <c r="G1046" s="83" t="s">
        <v>10977</v>
      </c>
      <c r="H1046" s="41"/>
      <c r="I1046" s="42"/>
    </row>
    <row r="1047" spans="1:9" x14ac:dyDescent="0.25">
      <c r="A1047" s="39"/>
      <c r="B1047" s="136" t="s">
        <v>12404</v>
      </c>
      <c r="C1047" s="35" t="s">
        <v>2758</v>
      </c>
      <c r="D1047" s="83" t="s">
        <v>10977</v>
      </c>
      <c r="E1047" s="97" t="s">
        <v>10977</v>
      </c>
      <c r="F1047" s="37"/>
      <c r="G1047" s="83" t="s">
        <v>10977</v>
      </c>
      <c r="H1047" s="41"/>
      <c r="I1047" s="42"/>
    </row>
    <row r="1048" spans="1:9" x14ac:dyDescent="0.25">
      <c r="A1048" s="39"/>
      <c r="B1048" s="136" t="s">
        <v>12406</v>
      </c>
      <c r="C1048" s="35" t="s">
        <v>3601</v>
      </c>
      <c r="D1048" s="83" t="s">
        <v>10977</v>
      </c>
      <c r="E1048" s="97" t="s">
        <v>10977</v>
      </c>
      <c r="F1048" s="37"/>
      <c r="G1048" s="83" t="s">
        <v>10977</v>
      </c>
      <c r="H1048" s="41"/>
      <c r="I1048" s="42"/>
    </row>
    <row r="1049" spans="1:9" x14ac:dyDescent="0.25">
      <c r="A1049" s="39"/>
      <c r="B1049" s="136" t="s">
        <v>12407</v>
      </c>
      <c r="C1049" s="35" t="s">
        <v>2274</v>
      </c>
      <c r="D1049" s="83" t="s">
        <v>10977</v>
      </c>
      <c r="E1049" s="97" t="s">
        <v>10977</v>
      </c>
      <c r="F1049" s="37"/>
      <c r="G1049" s="83" t="s">
        <v>10977</v>
      </c>
      <c r="H1049" s="41"/>
      <c r="I1049" s="42"/>
    </row>
    <row r="1050" spans="1:9" x14ac:dyDescent="0.25">
      <c r="A1050" s="39"/>
      <c r="B1050" s="136" t="s">
        <v>12408</v>
      </c>
      <c r="C1050" s="35" t="s">
        <v>1356</v>
      </c>
      <c r="D1050" s="83" t="s">
        <v>10977</v>
      </c>
      <c r="E1050" s="97" t="s">
        <v>10977</v>
      </c>
      <c r="F1050" s="37"/>
      <c r="G1050" s="83" t="s">
        <v>10977</v>
      </c>
      <c r="H1050" s="41"/>
      <c r="I1050" s="42"/>
    </row>
    <row r="1051" spans="1:9" x14ac:dyDescent="0.25">
      <c r="A1051" s="39"/>
      <c r="B1051" s="136" t="s">
        <v>12409</v>
      </c>
      <c r="C1051" s="35" t="s">
        <v>3812</v>
      </c>
      <c r="D1051" s="83" t="s">
        <v>10977</v>
      </c>
      <c r="E1051" s="97" t="s">
        <v>10977</v>
      </c>
      <c r="F1051" s="37"/>
      <c r="G1051" s="93" t="s">
        <v>10978</v>
      </c>
      <c r="H1051" s="44" t="s">
        <v>11167</v>
      </c>
      <c r="I1051" s="42"/>
    </row>
    <row r="1052" spans="1:9" x14ac:dyDescent="0.25">
      <c r="A1052" s="39"/>
      <c r="B1052" s="136" t="s">
        <v>12410</v>
      </c>
      <c r="C1052" s="35" t="s">
        <v>4626</v>
      </c>
      <c r="D1052" s="83" t="s">
        <v>10977</v>
      </c>
      <c r="E1052" s="97" t="s">
        <v>10977</v>
      </c>
      <c r="F1052" s="37"/>
      <c r="G1052" s="83" t="s">
        <v>10977</v>
      </c>
      <c r="H1052" s="41"/>
      <c r="I1052" s="42"/>
    </row>
    <row r="1053" spans="1:9" x14ac:dyDescent="0.25">
      <c r="A1053" s="39"/>
      <c r="B1053" s="136" t="s">
        <v>12411</v>
      </c>
      <c r="C1053" s="35" t="s">
        <v>4626</v>
      </c>
      <c r="D1053" s="83" t="s">
        <v>10977</v>
      </c>
      <c r="E1053" s="97" t="s">
        <v>10977</v>
      </c>
      <c r="F1053" s="37"/>
      <c r="G1053" s="83" t="s">
        <v>10977</v>
      </c>
      <c r="H1053" s="41"/>
      <c r="I1053" s="42"/>
    </row>
    <row r="1054" spans="1:9" x14ac:dyDescent="0.25">
      <c r="A1054" s="39"/>
      <c r="B1054" s="136" t="s">
        <v>12412</v>
      </c>
      <c r="C1054" s="35" t="s">
        <v>29</v>
      </c>
      <c r="D1054" s="83" t="s">
        <v>10977</v>
      </c>
      <c r="E1054" s="97" t="s">
        <v>10977</v>
      </c>
      <c r="F1054" s="37"/>
      <c r="G1054" s="83" t="s">
        <v>10978</v>
      </c>
      <c r="H1054" s="41" t="s">
        <v>11168</v>
      </c>
      <c r="I1054" s="42"/>
    </row>
    <row r="1055" spans="1:9" x14ac:dyDescent="0.25">
      <c r="A1055" s="39"/>
      <c r="B1055" s="136" t="s">
        <v>12413</v>
      </c>
      <c r="C1055" s="35" t="s">
        <v>4626</v>
      </c>
      <c r="D1055" s="83" t="s">
        <v>10977</v>
      </c>
      <c r="E1055" s="97" t="s">
        <v>10977</v>
      </c>
      <c r="F1055" s="37"/>
      <c r="G1055" s="83" t="s">
        <v>10978</v>
      </c>
      <c r="H1055" s="41" t="s">
        <v>11169</v>
      </c>
      <c r="I1055" s="42"/>
    </row>
    <row r="1056" spans="1:9" x14ac:dyDescent="0.25">
      <c r="A1056" s="39"/>
      <c r="B1056" s="136" t="s">
        <v>12414</v>
      </c>
      <c r="C1056" s="35" t="s">
        <v>29</v>
      </c>
      <c r="D1056" s="83" t="s">
        <v>10977</v>
      </c>
      <c r="E1056" s="97" t="s">
        <v>10977</v>
      </c>
      <c r="F1056" s="37"/>
      <c r="G1056" s="83" t="s">
        <v>10977</v>
      </c>
      <c r="H1056" s="41"/>
      <c r="I1056" s="42"/>
    </row>
    <row r="1057" spans="1:9" x14ac:dyDescent="0.25">
      <c r="A1057" s="39"/>
      <c r="B1057" s="136" t="s">
        <v>12415</v>
      </c>
      <c r="C1057" s="35" t="s">
        <v>2758</v>
      </c>
      <c r="D1057" s="83" t="s">
        <v>10977</v>
      </c>
      <c r="E1057" s="97" t="s">
        <v>10977</v>
      </c>
      <c r="F1057" s="37"/>
      <c r="G1057" s="83" t="s">
        <v>10977</v>
      </c>
      <c r="H1057" s="41"/>
      <c r="I1057" s="42"/>
    </row>
    <row r="1058" spans="1:9" x14ac:dyDescent="0.25">
      <c r="A1058" s="39"/>
      <c r="B1058" s="136" t="s">
        <v>12416</v>
      </c>
      <c r="C1058" s="35" t="s">
        <v>1356</v>
      </c>
      <c r="D1058" s="83" t="s">
        <v>10977</v>
      </c>
      <c r="E1058" s="97" t="s">
        <v>10977</v>
      </c>
      <c r="F1058" s="37"/>
      <c r="G1058" s="83" t="s">
        <v>10977</v>
      </c>
      <c r="H1058" s="41"/>
      <c r="I1058" s="42"/>
    </row>
    <row r="1059" spans="1:9" x14ac:dyDescent="0.25">
      <c r="A1059" s="39"/>
      <c r="B1059" s="136" t="s">
        <v>12417</v>
      </c>
      <c r="C1059" s="35" t="s">
        <v>2758</v>
      </c>
      <c r="D1059" s="83" t="s">
        <v>10977</v>
      </c>
      <c r="E1059" s="97" t="s">
        <v>10977</v>
      </c>
      <c r="F1059" s="37"/>
      <c r="G1059" s="83" t="s">
        <v>10977</v>
      </c>
      <c r="H1059" s="41"/>
      <c r="I1059" s="42"/>
    </row>
    <row r="1060" spans="1:9" x14ac:dyDescent="0.25">
      <c r="A1060" s="39"/>
      <c r="B1060" s="136" t="s">
        <v>12418</v>
      </c>
      <c r="C1060" s="35" t="s">
        <v>2926</v>
      </c>
      <c r="D1060" s="83" t="s">
        <v>10977</v>
      </c>
      <c r="E1060" s="83" t="s">
        <v>10977</v>
      </c>
      <c r="F1060" s="37"/>
      <c r="G1060" s="93" t="s">
        <v>10978</v>
      </c>
      <c r="H1060" s="44" t="s">
        <v>11170</v>
      </c>
      <c r="I1060" s="42"/>
    </row>
    <row r="1061" spans="1:9" x14ac:dyDescent="0.25">
      <c r="A1061" s="39"/>
      <c r="B1061" s="136" t="s">
        <v>12419</v>
      </c>
      <c r="C1061" s="35" t="s">
        <v>2554</v>
      </c>
      <c r="D1061" s="83" t="s">
        <v>10977</v>
      </c>
      <c r="E1061" s="97" t="s">
        <v>10977</v>
      </c>
      <c r="F1061" s="37"/>
      <c r="G1061" s="83" t="s">
        <v>10977</v>
      </c>
      <c r="H1061" s="41"/>
      <c r="I1061" s="42"/>
    </row>
    <row r="1062" spans="1:9" x14ac:dyDescent="0.25">
      <c r="A1062" s="39"/>
      <c r="B1062" s="136" t="s">
        <v>12420</v>
      </c>
      <c r="C1062" s="35" t="s">
        <v>1356</v>
      </c>
      <c r="D1062" s="83" t="s">
        <v>10977</v>
      </c>
      <c r="E1062" s="97" t="s">
        <v>10977</v>
      </c>
      <c r="F1062" s="37"/>
      <c r="G1062" s="83" t="s">
        <v>10977</v>
      </c>
      <c r="H1062" s="41"/>
      <c r="I1062" s="42"/>
    </row>
    <row r="1063" spans="1:9" x14ac:dyDescent="0.25">
      <c r="A1063" s="39"/>
      <c r="B1063" s="136" t="s">
        <v>12421</v>
      </c>
      <c r="C1063" s="35" t="s">
        <v>2274</v>
      </c>
      <c r="D1063" s="83" t="s">
        <v>10977</v>
      </c>
      <c r="E1063" s="97" t="s">
        <v>10977</v>
      </c>
      <c r="F1063" s="37"/>
      <c r="G1063" s="83" t="s">
        <v>10977</v>
      </c>
      <c r="H1063" s="41"/>
      <c r="I1063" s="42"/>
    </row>
    <row r="1064" spans="1:9" x14ac:dyDescent="0.25">
      <c r="A1064" s="39"/>
      <c r="B1064" s="136" t="s">
        <v>12422</v>
      </c>
      <c r="C1064" s="35" t="s">
        <v>901</v>
      </c>
      <c r="D1064" s="83" t="s">
        <v>10977</v>
      </c>
      <c r="E1064" s="97" t="s">
        <v>10977</v>
      </c>
      <c r="F1064" s="37"/>
      <c r="G1064" s="83" t="s">
        <v>10977</v>
      </c>
      <c r="H1064" s="41"/>
      <c r="I1064" s="42"/>
    </row>
    <row r="1065" spans="1:9" x14ac:dyDescent="0.25">
      <c r="A1065" s="39"/>
      <c r="B1065" s="136" t="s">
        <v>12423</v>
      </c>
      <c r="C1065" s="35" t="s">
        <v>3143</v>
      </c>
      <c r="D1065" s="83" t="s">
        <v>10977</v>
      </c>
      <c r="E1065" s="97" t="s">
        <v>10977</v>
      </c>
      <c r="F1065" s="37"/>
      <c r="G1065" s="83" t="s">
        <v>10977</v>
      </c>
      <c r="H1065" s="41"/>
      <c r="I1065" s="42"/>
    </row>
    <row r="1066" spans="1:9" x14ac:dyDescent="0.25">
      <c r="A1066" s="39"/>
      <c r="B1066" s="136" t="s">
        <v>12424</v>
      </c>
      <c r="C1066" s="35" t="s">
        <v>133</v>
      </c>
      <c r="D1066" s="83" t="s">
        <v>10977</v>
      </c>
      <c r="E1066" s="97" t="s">
        <v>10977</v>
      </c>
      <c r="F1066" s="37"/>
      <c r="G1066" s="83" t="s">
        <v>10977</v>
      </c>
      <c r="H1066" s="41"/>
      <c r="I1066" s="42"/>
    </row>
    <row r="1067" spans="1:9" x14ac:dyDescent="0.25">
      <c r="A1067" s="39"/>
      <c r="B1067" s="136" t="s">
        <v>12425</v>
      </c>
      <c r="C1067" s="35" t="s">
        <v>2197</v>
      </c>
      <c r="D1067" s="83" t="s">
        <v>10977</v>
      </c>
      <c r="E1067" s="97" t="s">
        <v>10977</v>
      </c>
      <c r="F1067" s="37"/>
      <c r="G1067" s="83" t="s">
        <v>10977</v>
      </c>
      <c r="H1067" s="41"/>
      <c r="I1067" s="42"/>
    </row>
    <row r="1068" spans="1:9" x14ac:dyDescent="0.25">
      <c r="A1068" s="39"/>
      <c r="B1068" s="136" t="s">
        <v>12426</v>
      </c>
      <c r="C1068" s="35" t="s">
        <v>4289</v>
      </c>
      <c r="D1068" s="83" t="s">
        <v>10977</v>
      </c>
      <c r="E1068" s="97" t="s">
        <v>10977</v>
      </c>
      <c r="F1068" s="37"/>
      <c r="G1068" s="83" t="s">
        <v>10977</v>
      </c>
      <c r="H1068" s="41"/>
      <c r="I1068" s="42"/>
    </row>
    <row r="1069" spans="1:9" x14ac:dyDescent="0.25">
      <c r="A1069" s="39"/>
      <c r="B1069" s="136" t="s">
        <v>12427</v>
      </c>
      <c r="C1069" s="35" t="s">
        <v>2926</v>
      </c>
      <c r="D1069" s="83" t="s">
        <v>10977</v>
      </c>
      <c r="E1069" s="97" t="s">
        <v>10977</v>
      </c>
      <c r="F1069" s="37"/>
      <c r="G1069" s="83" t="s">
        <v>10977</v>
      </c>
      <c r="H1069" s="41"/>
      <c r="I1069" s="42"/>
    </row>
    <row r="1070" spans="1:9" x14ac:dyDescent="0.25">
      <c r="A1070" s="39"/>
      <c r="B1070" s="136" t="s">
        <v>12428</v>
      </c>
      <c r="C1070" s="35" t="s">
        <v>29</v>
      </c>
      <c r="D1070" s="83" t="s">
        <v>10977</v>
      </c>
      <c r="E1070" s="97" t="s">
        <v>10977</v>
      </c>
      <c r="F1070" s="37"/>
      <c r="G1070" s="83" t="s">
        <v>10977</v>
      </c>
      <c r="H1070" s="41"/>
      <c r="I1070" s="42"/>
    </row>
    <row r="1071" spans="1:9" x14ac:dyDescent="0.25">
      <c r="A1071" s="39"/>
      <c r="B1071" s="136" t="s">
        <v>12429</v>
      </c>
      <c r="C1071" s="35" t="s">
        <v>2926</v>
      </c>
      <c r="D1071" s="83" t="s">
        <v>10977</v>
      </c>
      <c r="E1071" s="97" t="s">
        <v>10977</v>
      </c>
      <c r="F1071" s="37"/>
      <c r="G1071" s="93" t="s">
        <v>10978</v>
      </c>
      <c r="H1071" s="44" t="s">
        <v>11171</v>
      </c>
      <c r="I1071" s="42"/>
    </row>
    <row r="1072" spans="1:9" x14ac:dyDescent="0.25">
      <c r="A1072" s="39"/>
      <c r="B1072" s="136" t="s">
        <v>12430</v>
      </c>
      <c r="C1072" s="35" t="s">
        <v>2758</v>
      </c>
      <c r="D1072" s="83" t="s">
        <v>10977</v>
      </c>
      <c r="E1072" s="97" t="s">
        <v>10977</v>
      </c>
      <c r="F1072" s="37"/>
      <c r="G1072" s="83" t="s">
        <v>10977</v>
      </c>
      <c r="H1072" s="41"/>
      <c r="I1072" s="42"/>
    </row>
    <row r="1073" spans="1:9" x14ac:dyDescent="0.25">
      <c r="A1073" s="39"/>
      <c r="B1073" s="136" t="s">
        <v>12431</v>
      </c>
      <c r="C1073" s="35" t="s">
        <v>2758</v>
      </c>
      <c r="D1073" s="83" t="s">
        <v>10977</v>
      </c>
      <c r="E1073" s="97" t="s">
        <v>10977</v>
      </c>
      <c r="F1073" s="37"/>
      <c r="G1073" s="83" t="s">
        <v>10977</v>
      </c>
      <c r="H1073" s="41"/>
      <c r="I1073" s="42"/>
    </row>
    <row r="1074" spans="1:9" x14ac:dyDescent="0.25">
      <c r="A1074" s="39"/>
      <c r="B1074" s="136" t="s">
        <v>12432</v>
      </c>
      <c r="C1074" s="35" t="s">
        <v>3812</v>
      </c>
      <c r="D1074" s="83" t="s">
        <v>10977</v>
      </c>
      <c r="E1074" s="97" t="s">
        <v>10977</v>
      </c>
      <c r="F1074" s="37"/>
      <c r="G1074" s="93" t="s">
        <v>10978</v>
      </c>
      <c r="H1074" s="44" t="s">
        <v>11172</v>
      </c>
      <c r="I1074" s="42"/>
    </row>
    <row r="1075" spans="1:9" x14ac:dyDescent="0.25">
      <c r="A1075" s="39"/>
      <c r="B1075" s="136" t="s">
        <v>12433</v>
      </c>
      <c r="C1075" s="35" t="s">
        <v>1356</v>
      </c>
      <c r="D1075" s="83" t="s">
        <v>10977</v>
      </c>
      <c r="E1075" s="97" t="s">
        <v>10977</v>
      </c>
      <c r="F1075" s="37"/>
      <c r="G1075" s="83" t="s">
        <v>10977</v>
      </c>
      <c r="H1075" s="41"/>
      <c r="I1075" s="42"/>
    </row>
    <row r="1076" spans="1:9" x14ac:dyDescent="0.25">
      <c r="A1076" s="39"/>
      <c r="B1076" s="136" t="s">
        <v>12434</v>
      </c>
      <c r="C1076" s="35" t="s">
        <v>2758</v>
      </c>
      <c r="D1076" s="83" t="s">
        <v>10977</v>
      </c>
      <c r="E1076" s="97" t="s">
        <v>10977</v>
      </c>
      <c r="F1076" s="37"/>
      <c r="G1076" s="83" t="s">
        <v>10977</v>
      </c>
      <c r="H1076" s="41"/>
      <c r="I1076" s="42"/>
    </row>
    <row r="1077" spans="1:9" x14ac:dyDescent="0.25">
      <c r="A1077" s="39" t="s">
        <v>10985</v>
      </c>
      <c r="B1077" s="138" t="s">
        <v>12435</v>
      </c>
      <c r="C1077" s="35" t="s">
        <v>2554</v>
      </c>
      <c r="D1077" s="95" t="s">
        <v>10978</v>
      </c>
      <c r="E1077" s="97"/>
      <c r="F1077" s="66" t="s">
        <v>11173</v>
      </c>
      <c r="G1077" s="83" t="s">
        <v>10977</v>
      </c>
      <c r="H1077" s="41"/>
      <c r="I1077" s="42"/>
    </row>
    <row r="1078" spans="1:9" x14ac:dyDescent="0.25">
      <c r="A1078" s="39"/>
      <c r="B1078" s="136" t="s">
        <v>12436</v>
      </c>
      <c r="C1078" s="35" t="s">
        <v>3812</v>
      </c>
      <c r="D1078" s="83" t="s">
        <v>10977</v>
      </c>
      <c r="E1078" s="97" t="s">
        <v>10977</v>
      </c>
      <c r="F1078" s="37"/>
      <c r="G1078" s="93" t="s">
        <v>10978</v>
      </c>
      <c r="H1078" s="44" t="s">
        <v>11174</v>
      </c>
      <c r="I1078" s="42"/>
    </row>
    <row r="1079" spans="1:9" x14ac:dyDescent="0.25">
      <c r="A1079" s="39"/>
      <c r="B1079" s="136" t="s">
        <v>12437</v>
      </c>
      <c r="C1079" s="35" t="s">
        <v>3812</v>
      </c>
      <c r="D1079" s="83" t="s">
        <v>10977</v>
      </c>
      <c r="E1079" s="97" t="s">
        <v>10977</v>
      </c>
      <c r="F1079" s="37"/>
      <c r="G1079" s="83" t="s">
        <v>10977</v>
      </c>
      <c r="H1079" s="41"/>
      <c r="I1079" s="42"/>
    </row>
    <row r="1080" spans="1:9" x14ac:dyDescent="0.25">
      <c r="A1080" s="39"/>
      <c r="B1080" s="136" t="s">
        <v>12438</v>
      </c>
      <c r="C1080" s="35" t="s">
        <v>3513</v>
      </c>
      <c r="D1080" s="83" t="s">
        <v>10977</v>
      </c>
      <c r="E1080" s="97" t="s">
        <v>10977</v>
      </c>
      <c r="F1080" s="37"/>
      <c r="G1080" s="83" t="s">
        <v>10977</v>
      </c>
      <c r="H1080" s="41"/>
      <c r="I1080" s="42"/>
    </row>
    <row r="1081" spans="1:9" x14ac:dyDescent="0.25">
      <c r="A1081" s="39"/>
      <c r="B1081" s="136" t="s">
        <v>12439</v>
      </c>
      <c r="C1081" s="35" t="s">
        <v>3812</v>
      </c>
      <c r="D1081" s="83" t="s">
        <v>10977</v>
      </c>
      <c r="E1081" s="97" t="s">
        <v>10977</v>
      </c>
      <c r="F1081" s="37"/>
      <c r="G1081" s="83" t="s">
        <v>10978</v>
      </c>
      <c r="H1081" s="41" t="s">
        <v>11175</v>
      </c>
      <c r="I1081" s="42"/>
    </row>
    <row r="1082" spans="1:9" x14ac:dyDescent="0.25">
      <c r="A1082" s="39"/>
      <c r="B1082" s="136" t="s">
        <v>12440</v>
      </c>
      <c r="C1082" s="35" t="s">
        <v>2758</v>
      </c>
      <c r="D1082" s="83" t="s">
        <v>10977</v>
      </c>
      <c r="E1082" s="97" t="s">
        <v>10977</v>
      </c>
      <c r="F1082" s="37"/>
      <c r="G1082" s="83" t="s">
        <v>10977</v>
      </c>
      <c r="H1082" s="41"/>
      <c r="I1082" s="42"/>
    </row>
    <row r="1083" spans="1:9" x14ac:dyDescent="0.25">
      <c r="A1083" s="39"/>
      <c r="B1083" s="136" t="s">
        <v>12441</v>
      </c>
      <c r="C1083" s="35" t="s">
        <v>3601</v>
      </c>
      <c r="D1083" s="83" t="s">
        <v>10977</v>
      </c>
      <c r="E1083" s="97" t="s">
        <v>10977</v>
      </c>
      <c r="F1083" s="37"/>
      <c r="G1083" s="83" t="s">
        <v>10977</v>
      </c>
      <c r="H1083" s="41"/>
      <c r="I1083" s="42"/>
    </row>
    <row r="1084" spans="1:9" x14ac:dyDescent="0.25">
      <c r="A1084" s="39"/>
      <c r="B1084" s="136" t="s">
        <v>12442</v>
      </c>
      <c r="C1084" s="35" t="s">
        <v>3601</v>
      </c>
      <c r="D1084" s="83" t="s">
        <v>10977</v>
      </c>
      <c r="E1084" s="97" t="s">
        <v>10977</v>
      </c>
      <c r="F1084" s="37"/>
      <c r="G1084" s="83" t="s">
        <v>10977</v>
      </c>
      <c r="H1084" s="41"/>
      <c r="I1084" s="42"/>
    </row>
    <row r="1085" spans="1:9" x14ac:dyDescent="0.25">
      <c r="A1085" s="39"/>
      <c r="B1085" s="136" t="s">
        <v>12443</v>
      </c>
      <c r="C1085" s="35" t="s">
        <v>1356</v>
      </c>
      <c r="D1085" s="83" t="s">
        <v>10977</v>
      </c>
      <c r="E1085" s="97" t="s">
        <v>10977</v>
      </c>
      <c r="F1085" s="37"/>
      <c r="G1085" s="83" t="s">
        <v>10977</v>
      </c>
      <c r="H1085" s="41"/>
      <c r="I1085" s="42"/>
    </row>
    <row r="1086" spans="1:9" x14ac:dyDescent="0.25">
      <c r="A1086" s="39"/>
      <c r="B1086" s="136" t="s">
        <v>12444</v>
      </c>
      <c r="C1086" s="35" t="s">
        <v>2274</v>
      </c>
      <c r="D1086" s="83" t="s">
        <v>10977</v>
      </c>
      <c r="E1086" s="97" t="s">
        <v>10977</v>
      </c>
      <c r="F1086" s="37"/>
      <c r="G1086" s="83" t="s">
        <v>10977</v>
      </c>
      <c r="H1086" s="41"/>
      <c r="I1086" s="42"/>
    </row>
    <row r="1087" spans="1:9" x14ac:dyDescent="0.25">
      <c r="A1087" s="39"/>
      <c r="B1087" s="136" t="s">
        <v>12445</v>
      </c>
      <c r="C1087" s="35" t="s">
        <v>2926</v>
      </c>
      <c r="D1087" s="83" t="s">
        <v>10977</v>
      </c>
      <c r="E1087" s="97" t="s">
        <v>10977</v>
      </c>
      <c r="F1087" s="37"/>
      <c r="G1087" s="93" t="s">
        <v>10978</v>
      </c>
      <c r="H1087" s="44" t="s">
        <v>11176</v>
      </c>
      <c r="I1087" s="42"/>
    </row>
    <row r="1088" spans="1:9" x14ac:dyDescent="0.25">
      <c r="A1088" s="39"/>
      <c r="B1088" s="136" t="s">
        <v>12446</v>
      </c>
      <c r="C1088" s="35" t="s">
        <v>3143</v>
      </c>
      <c r="D1088" s="83" t="s">
        <v>10977</v>
      </c>
      <c r="E1088" s="97" t="s">
        <v>10977</v>
      </c>
      <c r="F1088" s="37"/>
      <c r="G1088" s="83" t="s">
        <v>10977</v>
      </c>
      <c r="H1088" s="41"/>
      <c r="I1088" s="42"/>
    </row>
    <row r="1089" spans="1:9" x14ac:dyDescent="0.25">
      <c r="A1089" s="39"/>
      <c r="B1089" s="136" t="s">
        <v>12447</v>
      </c>
      <c r="C1089" s="35" t="s">
        <v>3143</v>
      </c>
      <c r="D1089" s="83" t="s">
        <v>10977</v>
      </c>
      <c r="E1089" s="97" t="s">
        <v>10977</v>
      </c>
      <c r="F1089" s="37"/>
      <c r="G1089" s="83" t="s">
        <v>10977</v>
      </c>
      <c r="H1089" s="41"/>
      <c r="I1089" s="42"/>
    </row>
    <row r="1090" spans="1:9" x14ac:dyDescent="0.25">
      <c r="A1090" s="39"/>
      <c r="B1090" s="136" t="s">
        <v>12448</v>
      </c>
      <c r="C1090" s="35" t="s">
        <v>3143</v>
      </c>
      <c r="D1090" s="83" t="s">
        <v>10977</v>
      </c>
      <c r="E1090" s="97" t="s">
        <v>10977</v>
      </c>
      <c r="F1090" s="37"/>
      <c r="G1090" s="83" t="s">
        <v>10977</v>
      </c>
      <c r="H1090" s="41"/>
      <c r="I1090" s="42"/>
    </row>
    <row r="1091" spans="1:9" x14ac:dyDescent="0.25">
      <c r="A1091" s="39"/>
      <c r="B1091" s="136" t="s">
        <v>12449</v>
      </c>
      <c r="C1091" s="35" t="s">
        <v>4626</v>
      </c>
      <c r="D1091" s="83" t="s">
        <v>10977</v>
      </c>
      <c r="E1091" s="97" t="s">
        <v>10977</v>
      </c>
      <c r="F1091" s="37"/>
      <c r="G1091" s="83" t="s">
        <v>10978</v>
      </c>
      <c r="H1091" s="44" t="s">
        <v>11177</v>
      </c>
      <c r="I1091" s="42"/>
    </row>
    <row r="1092" spans="1:9" x14ac:dyDescent="0.25">
      <c r="A1092" s="39"/>
      <c r="B1092" s="136" t="s">
        <v>12450</v>
      </c>
      <c r="C1092" s="35" t="s">
        <v>1356</v>
      </c>
      <c r="D1092" s="83" t="s">
        <v>10977</v>
      </c>
      <c r="E1092" s="97" t="s">
        <v>10977</v>
      </c>
      <c r="F1092" s="37"/>
      <c r="G1092" s="83" t="s">
        <v>10977</v>
      </c>
      <c r="H1092" s="41"/>
      <c r="I1092" s="42"/>
    </row>
    <row r="1093" spans="1:9" x14ac:dyDescent="0.25">
      <c r="A1093" s="39"/>
      <c r="B1093" s="136" t="s">
        <v>12451</v>
      </c>
      <c r="C1093" s="35" t="s">
        <v>3812</v>
      </c>
      <c r="D1093" s="83" t="s">
        <v>10977</v>
      </c>
      <c r="E1093" s="97" t="s">
        <v>10977</v>
      </c>
      <c r="F1093" s="37"/>
      <c r="G1093" s="93" t="s">
        <v>10978</v>
      </c>
      <c r="H1093" s="44" t="s">
        <v>11178</v>
      </c>
      <c r="I1093" s="55" t="s">
        <v>11179</v>
      </c>
    </row>
    <row r="1094" spans="1:9" x14ac:dyDescent="0.25">
      <c r="A1094" s="39"/>
      <c r="B1094" s="136" t="s">
        <v>12452</v>
      </c>
      <c r="C1094" s="35" t="s">
        <v>1356</v>
      </c>
      <c r="D1094" s="83" t="s">
        <v>10977</v>
      </c>
      <c r="E1094" s="97" t="s">
        <v>10977</v>
      </c>
      <c r="F1094" s="37"/>
      <c r="G1094" s="83" t="s">
        <v>10977</v>
      </c>
      <c r="H1094" s="41"/>
      <c r="I1094" s="42"/>
    </row>
    <row r="1095" spans="1:9" x14ac:dyDescent="0.25">
      <c r="A1095" s="39"/>
      <c r="B1095" s="136" t="s">
        <v>12453</v>
      </c>
      <c r="C1095" s="35" t="s">
        <v>4626</v>
      </c>
      <c r="D1095" s="83" t="s">
        <v>10977</v>
      </c>
      <c r="E1095" s="97" t="s">
        <v>10977</v>
      </c>
      <c r="F1095" s="37"/>
      <c r="G1095" s="83" t="s">
        <v>10977</v>
      </c>
      <c r="H1095" s="41"/>
      <c r="I1095" s="42"/>
    </row>
    <row r="1096" spans="1:9" x14ac:dyDescent="0.25">
      <c r="A1096" s="39"/>
      <c r="B1096" s="136" t="s">
        <v>12454</v>
      </c>
      <c r="C1096" s="35" t="s">
        <v>1356</v>
      </c>
      <c r="D1096" s="83" t="s">
        <v>10977</v>
      </c>
      <c r="E1096" s="97" t="s">
        <v>10977</v>
      </c>
      <c r="F1096" s="37"/>
      <c r="G1096" s="83" t="s">
        <v>10977</v>
      </c>
      <c r="H1096" s="41"/>
      <c r="I1096" s="42"/>
    </row>
    <row r="1097" spans="1:9" x14ac:dyDescent="0.25">
      <c r="A1097" s="39"/>
      <c r="B1097" s="136" t="s">
        <v>12455</v>
      </c>
      <c r="C1097" s="35" t="s">
        <v>4626</v>
      </c>
      <c r="D1097" s="83" t="s">
        <v>10977</v>
      </c>
      <c r="E1097" s="97" t="s">
        <v>10977</v>
      </c>
      <c r="F1097" s="37"/>
      <c r="G1097" s="83" t="s">
        <v>10977</v>
      </c>
      <c r="H1097" s="41"/>
      <c r="I1097" s="42"/>
    </row>
    <row r="1098" spans="1:9" x14ac:dyDescent="0.25">
      <c r="A1098" s="39"/>
      <c r="B1098" s="136" t="s">
        <v>12456</v>
      </c>
      <c r="C1098" s="35" t="s">
        <v>4289</v>
      </c>
      <c r="D1098" s="83" t="s">
        <v>10977</v>
      </c>
      <c r="E1098" s="97" t="s">
        <v>10977</v>
      </c>
      <c r="F1098" s="37"/>
      <c r="G1098" s="83" t="s">
        <v>10977</v>
      </c>
      <c r="H1098" s="41"/>
      <c r="I1098" s="42"/>
    </row>
    <row r="1099" spans="1:9" x14ac:dyDescent="0.25">
      <c r="A1099" s="39"/>
      <c r="B1099" s="136" t="s">
        <v>12457</v>
      </c>
      <c r="C1099" s="35" t="s">
        <v>901</v>
      </c>
      <c r="D1099" s="83" t="s">
        <v>10977</v>
      </c>
      <c r="E1099" s="97" t="s">
        <v>10977</v>
      </c>
      <c r="F1099" s="37"/>
      <c r="G1099" s="93" t="s">
        <v>10978</v>
      </c>
      <c r="H1099" s="44" t="s">
        <v>11180</v>
      </c>
      <c r="I1099" s="42"/>
    </row>
    <row r="1100" spans="1:9" x14ac:dyDescent="0.25">
      <c r="A1100" s="39"/>
      <c r="B1100" s="136" t="s">
        <v>12458</v>
      </c>
      <c r="C1100" s="35" t="s">
        <v>3812</v>
      </c>
      <c r="D1100" s="83" t="s">
        <v>10977</v>
      </c>
      <c r="E1100" s="97" t="s">
        <v>10977</v>
      </c>
      <c r="F1100" s="37"/>
      <c r="G1100" s="93" t="s">
        <v>10978</v>
      </c>
      <c r="H1100" s="44" t="s">
        <v>11181</v>
      </c>
      <c r="I1100" s="42"/>
    </row>
    <row r="1101" spans="1:9" x14ac:dyDescent="0.25">
      <c r="A1101" s="39"/>
      <c r="B1101" s="136" t="s">
        <v>12459</v>
      </c>
      <c r="C1101" s="35" t="s">
        <v>1356</v>
      </c>
      <c r="D1101" s="83" t="s">
        <v>10977</v>
      </c>
      <c r="E1101" s="97" t="s">
        <v>10977</v>
      </c>
      <c r="F1101" s="37"/>
      <c r="G1101" s="83" t="s">
        <v>10977</v>
      </c>
      <c r="H1101" s="41"/>
      <c r="I1101" s="42"/>
    </row>
    <row r="1102" spans="1:9" x14ac:dyDescent="0.25">
      <c r="A1102" s="39"/>
      <c r="B1102" s="136" t="s">
        <v>12460</v>
      </c>
      <c r="C1102" s="35" t="s">
        <v>4626</v>
      </c>
      <c r="D1102" s="83" t="s">
        <v>10977</v>
      </c>
      <c r="E1102" s="97" t="s">
        <v>10977</v>
      </c>
      <c r="F1102" s="37"/>
      <c r="G1102" s="83" t="s">
        <v>10977</v>
      </c>
      <c r="H1102" s="41"/>
      <c r="I1102" s="42"/>
    </row>
    <row r="1103" spans="1:9" x14ac:dyDescent="0.25">
      <c r="A1103" s="39"/>
      <c r="B1103" s="136" t="s">
        <v>12461</v>
      </c>
      <c r="C1103" s="35" t="s">
        <v>2758</v>
      </c>
      <c r="D1103" s="83" t="s">
        <v>10977</v>
      </c>
      <c r="E1103" s="97" t="s">
        <v>10977</v>
      </c>
      <c r="F1103" s="37"/>
      <c r="G1103" s="83" t="s">
        <v>10977</v>
      </c>
      <c r="H1103" s="41"/>
      <c r="I1103" s="42"/>
    </row>
    <row r="1104" spans="1:9" x14ac:dyDescent="0.25">
      <c r="A1104" s="39"/>
      <c r="B1104" s="136" t="s">
        <v>12462</v>
      </c>
      <c r="C1104" s="35" t="s">
        <v>3812</v>
      </c>
      <c r="D1104" s="83" t="s">
        <v>10977</v>
      </c>
      <c r="E1104" s="97" t="s">
        <v>10977</v>
      </c>
      <c r="F1104" s="37"/>
      <c r="G1104" s="93" t="s">
        <v>10978</v>
      </c>
      <c r="H1104" s="44" t="s">
        <v>11182</v>
      </c>
      <c r="I1104" s="55" t="s">
        <v>11183</v>
      </c>
    </row>
    <row r="1105" spans="1:9" x14ac:dyDescent="0.25">
      <c r="A1105" s="39"/>
      <c r="B1105" s="136" t="s">
        <v>12463</v>
      </c>
      <c r="C1105" s="35" t="s">
        <v>821</v>
      </c>
      <c r="D1105" s="83" t="s">
        <v>10977</v>
      </c>
      <c r="E1105" s="97" t="s">
        <v>10977</v>
      </c>
      <c r="F1105" s="37"/>
      <c r="G1105" s="83" t="s">
        <v>10977</v>
      </c>
      <c r="H1105" s="41"/>
      <c r="I1105" s="42"/>
    </row>
    <row r="1106" spans="1:9" x14ac:dyDescent="0.25">
      <c r="A1106" s="39"/>
      <c r="B1106" s="136" t="s">
        <v>12464</v>
      </c>
      <c r="C1106" s="35" t="s">
        <v>3143</v>
      </c>
      <c r="D1106" s="83" t="s">
        <v>10977</v>
      </c>
      <c r="E1106" s="97" t="s">
        <v>10977</v>
      </c>
      <c r="F1106" s="37"/>
      <c r="G1106" s="83" t="s">
        <v>10977</v>
      </c>
      <c r="H1106" s="41"/>
      <c r="I1106" s="42"/>
    </row>
    <row r="1107" spans="1:9" x14ac:dyDescent="0.25">
      <c r="A1107" s="39"/>
      <c r="B1107" s="136" t="s">
        <v>12465</v>
      </c>
      <c r="C1107" s="35" t="s">
        <v>3143</v>
      </c>
      <c r="D1107" s="83" t="s">
        <v>10977</v>
      </c>
      <c r="E1107" s="97" t="s">
        <v>10977</v>
      </c>
      <c r="F1107" s="37"/>
      <c r="G1107" s="83" t="s">
        <v>10977</v>
      </c>
      <c r="H1107" s="41"/>
      <c r="I1107" s="42"/>
    </row>
    <row r="1108" spans="1:9" x14ac:dyDescent="0.25">
      <c r="A1108" s="39"/>
      <c r="B1108" s="136" t="s">
        <v>12466</v>
      </c>
      <c r="C1108" s="35" t="s">
        <v>3143</v>
      </c>
      <c r="D1108" s="83" t="s">
        <v>10977</v>
      </c>
      <c r="E1108" s="97" t="s">
        <v>10977</v>
      </c>
      <c r="F1108" s="37"/>
      <c r="G1108" s="83" t="s">
        <v>10977</v>
      </c>
      <c r="H1108" s="41"/>
      <c r="I1108" s="42"/>
    </row>
    <row r="1109" spans="1:9" x14ac:dyDescent="0.25">
      <c r="A1109" s="39"/>
      <c r="B1109" s="136" t="s">
        <v>12467</v>
      </c>
      <c r="C1109" s="35" t="s">
        <v>4626</v>
      </c>
      <c r="D1109" s="83" t="s">
        <v>10977</v>
      </c>
      <c r="E1109" s="97" t="s">
        <v>10977</v>
      </c>
      <c r="F1109" s="37"/>
      <c r="G1109" s="83" t="s">
        <v>10977</v>
      </c>
      <c r="H1109" s="41"/>
      <c r="I1109" s="42"/>
    </row>
    <row r="1110" spans="1:9" x14ac:dyDescent="0.25">
      <c r="A1110" s="39"/>
      <c r="B1110" s="136" t="s">
        <v>12468</v>
      </c>
      <c r="C1110" s="35" t="s">
        <v>2274</v>
      </c>
      <c r="D1110" s="83" t="s">
        <v>10977</v>
      </c>
      <c r="E1110" s="97" t="s">
        <v>10977</v>
      </c>
      <c r="F1110" s="37"/>
      <c r="G1110" s="83" t="s">
        <v>10977</v>
      </c>
      <c r="H1110" s="41"/>
      <c r="I1110" s="42"/>
    </row>
    <row r="1111" spans="1:9" x14ac:dyDescent="0.25">
      <c r="A1111" s="39"/>
      <c r="B1111" s="136" t="s">
        <v>12469</v>
      </c>
      <c r="C1111" s="35" t="s">
        <v>2554</v>
      </c>
      <c r="D1111" s="83" t="s">
        <v>10977</v>
      </c>
      <c r="E1111" s="97" t="s">
        <v>10977</v>
      </c>
      <c r="F1111" s="37"/>
      <c r="G1111" s="83" t="s">
        <v>10977</v>
      </c>
      <c r="H1111" s="41"/>
      <c r="I1111" s="42"/>
    </row>
    <row r="1112" spans="1:9" x14ac:dyDescent="0.25">
      <c r="A1112" s="39"/>
      <c r="B1112" s="136" t="s">
        <v>12470</v>
      </c>
      <c r="C1112" s="35" t="s">
        <v>2926</v>
      </c>
      <c r="D1112" s="83" t="s">
        <v>10977</v>
      </c>
      <c r="E1112" s="97" t="s">
        <v>10977</v>
      </c>
      <c r="F1112" s="37"/>
      <c r="G1112" s="83" t="s">
        <v>10977</v>
      </c>
      <c r="H1112" s="41"/>
      <c r="I1112" s="42"/>
    </row>
    <row r="1113" spans="1:9" x14ac:dyDescent="0.25">
      <c r="A1113" s="39"/>
      <c r="B1113" s="136" t="s">
        <v>12471</v>
      </c>
      <c r="C1113" s="35" t="s">
        <v>3143</v>
      </c>
      <c r="D1113" s="83" t="s">
        <v>10977</v>
      </c>
      <c r="E1113" s="97" t="s">
        <v>10977</v>
      </c>
      <c r="F1113" s="37"/>
      <c r="G1113" s="83" t="s">
        <v>10977</v>
      </c>
      <c r="H1113" s="41"/>
      <c r="I1113" s="42"/>
    </row>
    <row r="1114" spans="1:9" x14ac:dyDescent="0.25">
      <c r="A1114" s="39"/>
      <c r="B1114" s="136" t="s">
        <v>12472</v>
      </c>
      <c r="C1114" s="35" t="s">
        <v>901</v>
      </c>
      <c r="D1114" s="83" t="s">
        <v>10977</v>
      </c>
      <c r="E1114" s="97" t="s">
        <v>10977</v>
      </c>
      <c r="F1114" s="37"/>
      <c r="G1114" s="83" t="s">
        <v>10977</v>
      </c>
      <c r="H1114" s="41"/>
      <c r="I1114" s="42"/>
    </row>
    <row r="1115" spans="1:9" x14ac:dyDescent="0.25">
      <c r="A1115" s="39"/>
      <c r="B1115" s="136" t="s">
        <v>12473</v>
      </c>
      <c r="C1115" s="35" t="s">
        <v>3513</v>
      </c>
      <c r="D1115" s="83" t="s">
        <v>10977</v>
      </c>
      <c r="E1115" s="97" t="s">
        <v>10977</v>
      </c>
      <c r="F1115" s="37"/>
      <c r="G1115" s="83" t="s">
        <v>10977</v>
      </c>
      <c r="H1115" s="41"/>
      <c r="I1115" s="42"/>
    </row>
    <row r="1116" spans="1:9" x14ac:dyDescent="0.25">
      <c r="A1116" s="39"/>
      <c r="B1116" s="136" t="s">
        <v>12474</v>
      </c>
      <c r="C1116" s="35" t="s">
        <v>3601</v>
      </c>
      <c r="D1116" s="83" t="s">
        <v>10977</v>
      </c>
      <c r="E1116" s="97" t="s">
        <v>10977</v>
      </c>
      <c r="F1116" s="37"/>
      <c r="G1116" s="83" t="s">
        <v>10977</v>
      </c>
      <c r="H1116" s="41"/>
      <c r="I1116" s="42"/>
    </row>
    <row r="1117" spans="1:9" x14ac:dyDescent="0.25">
      <c r="A1117" s="39"/>
      <c r="B1117" s="136" t="s">
        <v>12475</v>
      </c>
      <c r="C1117" s="35" t="s">
        <v>197</v>
      </c>
      <c r="D1117" s="83" t="s">
        <v>10977</v>
      </c>
      <c r="E1117" s="97" t="s">
        <v>10977</v>
      </c>
      <c r="F1117" s="37"/>
      <c r="G1117" s="83" t="s">
        <v>10977</v>
      </c>
      <c r="H1117" s="41"/>
      <c r="I1117" s="42"/>
    </row>
    <row r="1118" spans="1:9" x14ac:dyDescent="0.25">
      <c r="A1118" s="39"/>
      <c r="B1118" s="136" t="s">
        <v>12476</v>
      </c>
      <c r="C1118" s="35" t="s">
        <v>2758</v>
      </c>
      <c r="D1118" s="83" t="s">
        <v>10977</v>
      </c>
      <c r="E1118" s="97" t="s">
        <v>10977</v>
      </c>
      <c r="F1118" s="37"/>
      <c r="G1118" s="83" t="s">
        <v>10977</v>
      </c>
      <c r="H1118" s="41"/>
      <c r="I1118" s="42"/>
    </row>
    <row r="1119" spans="1:9" x14ac:dyDescent="0.25">
      <c r="A1119" s="39"/>
      <c r="B1119" s="136" t="s">
        <v>12477</v>
      </c>
      <c r="C1119" s="35" t="s">
        <v>4626</v>
      </c>
      <c r="D1119" s="83" t="s">
        <v>10977</v>
      </c>
      <c r="E1119" s="97" t="s">
        <v>10977</v>
      </c>
      <c r="F1119" s="37"/>
      <c r="G1119" s="83" t="s">
        <v>10977</v>
      </c>
      <c r="H1119" s="41"/>
      <c r="I1119" s="42"/>
    </row>
    <row r="1120" spans="1:9" x14ac:dyDescent="0.25">
      <c r="A1120" s="39"/>
      <c r="B1120" s="136" t="s">
        <v>12478</v>
      </c>
      <c r="C1120" s="35" t="s">
        <v>3601</v>
      </c>
      <c r="D1120" s="83" t="s">
        <v>10977</v>
      </c>
      <c r="E1120" s="97" t="s">
        <v>10977</v>
      </c>
      <c r="F1120" s="37"/>
      <c r="G1120" s="83" t="s">
        <v>10977</v>
      </c>
      <c r="H1120" s="41"/>
      <c r="I1120" s="42"/>
    </row>
    <row r="1121" spans="1:9" x14ac:dyDescent="0.25">
      <c r="A1121" s="39"/>
      <c r="B1121" s="136" t="s">
        <v>12479</v>
      </c>
      <c r="C1121" s="35" t="s">
        <v>4626</v>
      </c>
      <c r="D1121" s="83" t="s">
        <v>10977</v>
      </c>
      <c r="E1121" s="97" t="s">
        <v>10977</v>
      </c>
      <c r="F1121" s="37"/>
      <c r="G1121" s="83" t="s">
        <v>10977</v>
      </c>
      <c r="H1121" s="41"/>
      <c r="I1121" s="42"/>
    </row>
    <row r="1122" spans="1:9" x14ac:dyDescent="0.25">
      <c r="A1122" s="39"/>
      <c r="B1122" s="136" t="s">
        <v>12480</v>
      </c>
      <c r="C1122" s="35" t="s">
        <v>29</v>
      </c>
      <c r="D1122" s="83" t="s">
        <v>10977</v>
      </c>
      <c r="E1122" s="97" t="s">
        <v>10977</v>
      </c>
      <c r="F1122" s="37"/>
      <c r="G1122" s="83" t="s">
        <v>10977</v>
      </c>
      <c r="H1122" s="41"/>
      <c r="I1122" s="42"/>
    </row>
    <row r="1123" spans="1:9" x14ac:dyDescent="0.25">
      <c r="A1123" s="39"/>
      <c r="B1123" s="136" t="s">
        <v>12481</v>
      </c>
      <c r="C1123" s="35" t="s">
        <v>3747</v>
      </c>
      <c r="D1123" s="83" t="s">
        <v>10977</v>
      </c>
      <c r="E1123" s="97" t="s">
        <v>10977</v>
      </c>
      <c r="F1123" s="37"/>
      <c r="G1123" s="83" t="s">
        <v>10977</v>
      </c>
      <c r="H1123" s="41"/>
      <c r="I1123" s="42"/>
    </row>
    <row r="1124" spans="1:9" x14ac:dyDescent="0.25">
      <c r="A1124" s="39"/>
      <c r="B1124" s="136" t="s">
        <v>12482</v>
      </c>
      <c r="C1124" s="35" t="s">
        <v>2758</v>
      </c>
      <c r="D1124" s="83" t="s">
        <v>10977</v>
      </c>
      <c r="E1124" s="97" t="s">
        <v>10977</v>
      </c>
      <c r="F1124" s="37"/>
      <c r="G1124" s="83" t="s">
        <v>10977</v>
      </c>
      <c r="H1124" s="41"/>
      <c r="I1124" s="42"/>
    </row>
    <row r="1125" spans="1:9" x14ac:dyDescent="0.25">
      <c r="A1125" s="39"/>
      <c r="B1125" s="136" t="s">
        <v>12483</v>
      </c>
      <c r="C1125" s="35" t="s">
        <v>4289</v>
      </c>
      <c r="D1125" s="83" t="s">
        <v>10977</v>
      </c>
      <c r="E1125" s="97" t="s">
        <v>10977</v>
      </c>
      <c r="F1125" s="37"/>
      <c r="G1125" s="83" t="s">
        <v>10978</v>
      </c>
      <c r="H1125" s="41" t="s">
        <v>11184</v>
      </c>
      <c r="I1125" s="42"/>
    </row>
    <row r="1126" spans="1:9" x14ac:dyDescent="0.25">
      <c r="A1126" s="39"/>
      <c r="B1126" s="136" t="s">
        <v>12484</v>
      </c>
      <c r="C1126" s="35" t="s">
        <v>4289</v>
      </c>
      <c r="D1126" s="83" t="s">
        <v>10977</v>
      </c>
      <c r="E1126" s="97" t="s">
        <v>10977</v>
      </c>
      <c r="F1126" s="37"/>
      <c r="G1126" s="83" t="s">
        <v>10978</v>
      </c>
      <c r="H1126" s="44" t="s">
        <v>11185</v>
      </c>
      <c r="I1126" s="42"/>
    </row>
    <row r="1127" spans="1:9" x14ac:dyDescent="0.25">
      <c r="A1127" s="39"/>
      <c r="B1127" s="136" t="s">
        <v>12485</v>
      </c>
      <c r="C1127" s="35" t="s">
        <v>4626</v>
      </c>
      <c r="D1127" s="83" t="s">
        <v>10977</v>
      </c>
      <c r="E1127" s="97" t="s">
        <v>10977</v>
      </c>
      <c r="F1127" s="37"/>
      <c r="G1127" s="83" t="s">
        <v>10977</v>
      </c>
      <c r="H1127" s="41"/>
      <c r="I1127" s="42"/>
    </row>
    <row r="1128" spans="1:9" x14ac:dyDescent="0.25">
      <c r="A1128" s="39"/>
      <c r="B1128" s="136" t="s">
        <v>12486</v>
      </c>
      <c r="C1128" s="35" t="s">
        <v>3513</v>
      </c>
      <c r="D1128" s="83" t="s">
        <v>10977</v>
      </c>
      <c r="E1128" s="97" t="s">
        <v>10977</v>
      </c>
      <c r="F1128" s="37"/>
      <c r="G1128" s="83" t="s">
        <v>10977</v>
      </c>
      <c r="H1128" s="41"/>
      <c r="I1128" s="42"/>
    </row>
    <row r="1129" spans="1:9" x14ac:dyDescent="0.25">
      <c r="A1129" s="39"/>
      <c r="B1129" s="136" t="s">
        <v>12487</v>
      </c>
      <c r="C1129" s="35" t="s">
        <v>4626</v>
      </c>
      <c r="D1129" s="83" t="s">
        <v>10977</v>
      </c>
      <c r="E1129" s="97" t="s">
        <v>10977</v>
      </c>
      <c r="F1129" s="37"/>
      <c r="G1129" s="83" t="s">
        <v>10977</v>
      </c>
      <c r="H1129" s="41"/>
      <c r="I1129" s="42"/>
    </row>
    <row r="1130" spans="1:9" x14ac:dyDescent="0.25">
      <c r="A1130" s="39"/>
      <c r="B1130" s="136" t="s">
        <v>12488</v>
      </c>
      <c r="C1130" s="35" t="s">
        <v>29</v>
      </c>
      <c r="D1130" s="83" t="s">
        <v>10977</v>
      </c>
      <c r="E1130" s="97" t="s">
        <v>10977</v>
      </c>
      <c r="F1130" s="37"/>
      <c r="G1130" s="83" t="s">
        <v>10977</v>
      </c>
      <c r="H1130" s="41"/>
      <c r="I1130" s="42"/>
    </row>
    <row r="1131" spans="1:9" x14ac:dyDescent="0.25">
      <c r="A1131" s="39"/>
      <c r="B1131" s="136" t="s">
        <v>12489</v>
      </c>
      <c r="C1131" s="35" t="s">
        <v>4289</v>
      </c>
      <c r="D1131" s="83" t="s">
        <v>10977</v>
      </c>
      <c r="E1131" s="97" t="s">
        <v>10977</v>
      </c>
      <c r="F1131" s="37"/>
      <c r="G1131" s="83" t="s">
        <v>10977</v>
      </c>
      <c r="H1131" s="41"/>
      <c r="I1131" s="42"/>
    </row>
    <row r="1132" spans="1:9" x14ac:dyDescent="0.25">
      <c r="A1132" s="39"/>
      <c r="B1132" s="136" t="s">
        <v>12490</v>
      </c>
      <c r="C1132" s="35" t="s">
        <v>1356</v>
      </c>
      <c r="D1132" s="83" t="s">
        <v>10977</v>
      </c>
      <c r="E1132" s="97" t="s">
        <v>10977</v>
      </c>
      <c r="F1132" s="37"/>
      <c r="G1132" s="93" t="s">
        <v>10978</v>
      </c>
      <c r="H1132" s="44" t="s">
        <v>11186</v>
      </c>
      <c r="I1132" s="42"/>
    </row>
    <row r="1133" spans="1:9" x14ac:dyDescent="0.25">
      <c r="A1133" s="39"/>
      <c r="B1133" s="136" t="s">
        <v>12491</v>
      </c>
      <c r="C1133" s="35" t="s">
        <v>901</v>
      </c>
      <c r="D1133" s="83" t="s">
        <v>10977</v>
      </c>
      <c r="E1133" s="97" t="s">
        <v>10977</v>
      </c>
      <c r="F1133" s="37"/>
      <c r="G1133" s="93" t="s">
        <v>10978</v>
      </c>
      <c r="H1133" s="44" t="s">
        <v>11187</v>
      </c>
      <c r="I1133" s="42"/>
    </row>
    <row r="1134" spans="1:9" x14ac:dyDescent="0.25">
      <c r="A1134" s="39"/>
      <c r="B1134" s="136" t="s">
        <v>12492</v>
      </c>
      <c r="C1134" s="35" t="s">
        <v>1356</v>
      </c>
      <c r="D1134" s="83" t="s">
        <v>10977</v>
      </c>
      <c r="E1134" s="97" t="s">
        <v>10977</v>
      </c>
      <c r="F1134" s="37"/>
      <c r="G1134" s="83" t="s">
        <v>10977</v>
      </c>
      <c r="H1134" s="41"/>
      <c r="I1134" s="42"/>
    </row>
    <row r="1135" spans="1:9" x14ac:dyDescent="0.25">
      <c r="A1135" s="39"/>
      <c r="B1135" s="136" t="s">
        <v>12493</v>
      </c>
      <c r="C1135" s="35" t="s">
        <v>3812</v>
      </c>
      <c r="D1135" s="83" t="s">
        <v>10977</v>
      </c>
      <c r="E1135" s="83" t="s">
        <v>10977</v>
      </c>
      <c r="F1135" s="37"/>
      <c r="G1135" s="83" t="s">
        <v>10977</v>
      </c>
      <c r="H1135" s="41"/>
      <c r="I1135" s="42"/>
    </row>
    <row r="1136" spans="1:9" x14ac:dyDescent="0.25">
      <c r="A1136" s="39"/>
      <c r="B1136" s="136" t="s">
        <v>12494</v>
      </c>
      <c r="C1136" s="35" t="s">
        <v>133</v>
      </c>
      <c r="D1136" s="83" t="s">
        <v>10977</v>
      </c>
      <c r="E1136" s="97" t="s">
        <v>10977</v>
      </c>
      <c r="F1136" s="37"/>
      <c r="G1136" s="83" t="s">
        <v>10977</v>
      </c>
      <c r="H1136" s="41"/>
      <c r="I1136" s="42"/>
    </row>
    <row r="1137" spans="1:9" x14ac:dyDescent="0.25">
      <c r="A1137" s="39"/>
      <c r="B1137" s="136" t="s">
        <v>12495</v>
      </c>
      <c r="C1137" s="35" t="s">
        <v>133</v>
      </c>
      <c r="D1137" s="83" t="s">
        <v>10977</v>
      </c>
      <c r="E1137" s="97" t="s">
        <v>10977</v>
      </c>
      <c r="F1137" s="37"/>
      <c r="G1137" s="83" t="s">
        <v>10977</v>
      </c>
      <c r="H1137" s="41"/>
      <c r="I1137" s="42"/>
    </row>
    <row r="1138" spans="1:9" x14ac:dyDescent="0.25">
      <c r="A1138" s="39"/>
      <c r="B1138" s="136" t="s">
        <v>12496</v>
      </c>
      <c r="C1138" s="35" t="s">
        <v>2758</v>
      </c>
      <c r="D1138" s="83" t="s">
        <v>10977</v>
      </c>
      <c r="E1138" s="97" t="s">
        <v>10977</v>
      </c>
      <c r="F1138" s="37"/>
      <c r="G1138" s="83" t="s">
        <v>10977</v>
      </c>
      <c r="H1138" s="41"/>
      <c r="I1138" s="42"/>
    </row>
    <row r="1139" spans="1:9" x14ac:dyDescent="0.25">
      <c r="A1139" s="39"/>
      <c r="B1139" s="136" t="s">
        <v>12497</v>
      </c>
      <c r="C1139" s="35" t="s">
        <v>133</v>
      </c>
      <c r="D1139" s="83" t="s">
        <v>10977</v>
      </c>
      <c r="E1139" s="97" t="s">
        <v>10977</v>
      </c>
      <c r="F1139" s="37"/>
      <c r="G1139" s="83" t="s">
        <v>10977</v>
      </c>
      <c r="H1139" s="41"/>
      <c r="I1139" s="42"/>
    </row>
    <row r="1140" spans="1:9" x14ac:dyDescent="0.25">
      <c r="A1140" s="39"/>
      <c r="B1140" s="136" t="s">
        <v>12498</v>
      </c>
      <c r="C1140" s="35" t="s">
        <v>3143</v>
      </c>
      <c r="D1140" s="83" t="s">
        <v>10977</v>
      </c>
      <c r="E1140" s="97" t="s">
        <v>10977</v>
      </c>
      <c r="F1140" s="37"/>
      <c r="G1140" s="83" t="s">
        <v>10977</v>
      </c>
      <c r="H1140" s="41"/>
      <c r="I1140" s="42"/>
    </row>
    <row r="1141" spans="1:9" x14ac:dyDescent="0.25">
      <c r="A1141" s="39"/>
      <c r="B1141" s="136" t="s">
        <v>12499</v>
      </c>
      <c r="C1141" s="35" t="s">
        <v>3143</v>
      </c>
      <c r="D1141" s="83" t="s">
        <v>10977</v>
      </c>
      <c r="E1141" s="97" t="s">
        <v>10977</v>
      </c>
      <c r="F1141" s="37"/>
      <c r="G1141" s="83" t="s">
        <v>10977</v>
      </c>
      <c r="H1141" s="41"/>
      <c r="I1141" s="42"/>
    </row>
    <row r="1142" spans="1:9" x14ac:dyDescent="0.25">
      <c r="A1142" s="39"/>
      <c r="B1142" s="136" t="s">
        <v>12500</v>
      </c>
      <c r="C1142" s="35" t="s">
        <v>3513</v>
      </c>
      <c r="D1142" s="83" t="s">
        <v>10977</v>
      </c>
      <c r="E1142" s="97" t="s">
        <v>10977</v>
      </c>
      <c r="F1142" s="37"/>
      <c r="G1142" s="83" t="s">
        <v>10977</v>
      </c>
      <c r="H1142" s="41"/>
      <c r="I1142" s="42"/>
    </row>
    <row r="1143" spans="1:9" x14ac:dyDescent="0.25">
      <c r="A1143" s="39"/>
      <c r="B1143" s="136" t="s">
        <v>12501</v>
      </c>
      <c r="C1143" s="35" t="s">
        <v>133</v>
      </c>
      <c r="D1143" s="83" t="s">
        <v>10977</v>
      </c>
      <c r="E1143" s="97" t="s">
        <v>10977</v>
      </c>
      <c r="F1143" s="37"/>
      <c r="G1143" s="83" t="s">
        <v>10977</v>
      </c>
      <c r="H1143" s="41"/>
      <c r="I1143" s="42"/>
    </row>
    <row r="1144" spans="1:9" x14ac:dyDescent="0.25">
      <c r="A1144" s="39"/>
      <c r="B1144" s="136" t="s">
        <v>12502</v>
      </c>
      <c r="C1144" s="35" t="s">
        <v>1356</v>
      </c>
      <c r="D1144" s="83" t="s">
        <v>10977</v>
      </c>
      <c r="E1144" s="97" t="s">
        <v>10977</v>
      </c>
      <c r="F1144" s="37"/>
      <c r="G1144" s="83" t="s">
        <v>10977</v>
      </c>
      <c r="H1144" s="41"/>
      <c r="I1144" s="42"/>
    </row>
    <row r="1145" spans="1:9" x14ac:dyDescent="0.25">
      <c r="A1145" s="39"/>
      <c r="B1145" s="136" t="s">
        <v>12503</v>
      </c>
      <c r="C1145" s="35" t="s">
        <v>821</v>
      </c>
      <c r="D1145" s="83" t="s">
        <v>10977</v>
      </c>
      <c r="E1145" s="97" t="s">
        <v>10977</v>
      </c>
      <c r="F1145" s="37"/>
      <c r="G1145" s="83" t="s">
        <v>10977</v>
      </c>
      <c r="H1145" s="41"/>
      <c r="I1145" s="42"/>
    </row>
    <row r="1146" spans="1:9" x14ac:dyDescent="0.25">
      <c r="A1146" s="39"/>
      <c r="B1146" s="136" t="s">
        <v>12504</v>
      </c>
      <c r="C1146" s="35" t="s">
        <v>3812</v>
      </c>
      <c r="D1146" s="83" t="s">
        <v>10977</v>
      </c>
      <c r="E1146" s="97" t="s">
        <v>10977</v>
      </c>
      <c r="F1146" s="37"/>
      <c r="G1146" s="83" t="s">
        <v>10977</v>
      </c>
      <c r="H1146" s="41"/>
      <c r="I1146" s="42"/>
    </row>
    <row r="1147" spans="1:9" x14ac:dyDescent="0.25">
      <c r="A1147" s="39"/>
      <c r="B1147" s="136" t="s">
        <v>12505</v>
      </c>
      <c r="C1147" s="35" t="s">
        <v>29</v>
      </c>
      <c r="D1147" s="83" t="s">
        <v>10977</v>
      </c>
      <c r="E1147" s="97" t="s">
        <v>10977</v>
      </c>
      <c r="F1147" s="37"/>
      <c r="G1147" s="83" t="s">
        <v>10977</v>
      </c>
      <c r="H1147" s="41"/>
      <c r="I1147" s="42"/>
    </row>
    <row r="1148" spans="1:9" x14ac:dyDescent="0.25">
      <c r="A1148" s="39"/>
      <c r="B1148" s="136" t="s">
        <v>12506</v>
      </c>
      <c r="C1148" s="35" t="s">
        <v>133</v>
      </c>
      <c r="D1148" s="83" t="s">
        <v>10977</v>
      </c>
      <c r="E1148" s="97" t="s">
        <v>10977</v>
      </c>
      <c r="F1148" s="37"/>
      <c r="G1148" s="83" t="s">
        <v>10977</v>
      </c>
      <c r="H1148" s="41"/>
      <c r="I1148" s="42"/>
    </row>
    <row r="1149" spans="1:9" x14ac:dyDescent="0.25">
      <c r="A1149" s="39"/>
      <c r="B1149" s="136" t="s">
        <v>12507</v>
      </c>
      <c r="C1149" s="35" t="s">
        <v>2413</v>
      </c>
      <c r="D1149" s="83" t="s">
        <v>10977</v>
      </c>
      <c r="E1149" s="97" t="s">
        <v>10977</v>
      </c>
      <c r="F1149" s="37"/>
      <c r="G1149" s="83" t="s">
        <v>10977</v>
      </c>
      <c r="H1149" s="41"/>
      <c r="I1149" s="42"/>
    </row>
    <row r="1150" spans="1:9" x14ac:dyDescent="0.25">
      <c r="A1150" s="39"/>
      <c r="B1150" s="136" t="s">
        <v>12508</v>
      </c>
      <c r="C1150" s="35" t="s">
        <v>4289</v>
      </c>
      <c r="D1150" s="83" t="s">
        <v>10977</v>
      </c>
      <c r="E1150" s="97" t="s">
        <v>10977</v>
      </c>
      <c r="F1150" s="37"/>
      <c r="G1150" s="83" t="s">
        <v>10977</v>
      </c>
      <c r="H1150" s="41"/>
      <c r="I1150" s="42"/>
    </row>
    <row r="1151" spans="1:9" x14ac:dyDescent="0.25">
      <c r="A1151" s="39"/>
      <c r="B1151" s="136" t="s">
        <v>12509</v>
      </c>
      <c r="C1151" s="35" t="s">
        <v>2197</v>
      </c>
      <c r="D1151" s="83" t="s">
        <v>10977</v>
      </c>
      <c r="E1151" s="97" t="s">
        <v>10977</v>
      </c>
      <c r="F1151" s="37"/>
      <c r="G1151" s="83" t="s">
        <v>10977</v>
      </c>
      <c r="H1151" s="41"/>
      <c r="I1151" s="42"/>
    </row>
    <row r="1152" spans="1:9" x14ac:dyDescent="0.25">
      <c r="A1152" s="45" t="s">
        <v>10985</v>
      </c>
      <c r="B1152" s="138" t="s">
        <v>12510</v>
      </c>
      <c r="C1152" s="35" t="s">
        <v>634</v>
      </c>
      <c r="D1152" s="93" t="s">
        <v>10978</v>
      </c>
      <c r="E1152" s="97"/>
      <c r="F1152" s="43" t="s">
        <v>11188</v>
      </c>
      <c r="G1152" s="93" t="s">
        <v>10978</v>
      </c>
      <c r="H1152" s="44" t="s">
        <v>11189</v>
      </c>
      <c r="I1152" s="42"/>
    </row>
    <row r="1153" spans="1:9" x14ac:dyDescent="0.25">
      <c r="A1153" s="39"/>
      <c r="B1153" s="136" t="s">
        <v>12511</v>
      </c>
      <c r="C1153" s="35" t="s">
        <v>29</v>
      </c>
      <c r="D1153" s="83" t="s">
        <v>10977</v>
      </c>
      <c r="E1153" s="97" t="s">
        <v>10977</v>
      </c>
      <c r="F1153" s="37"/>
      <c r="G1153" s="83" t="s">
        <v>10977</v>
      </c>
      <c r="H1153" s="41"/>
      <c r="I1153" s="42"/>
    </row>
    <row r="1154" spans="1:9" x14ac:dyDescent="0.25">
      <c r="A1154" s="39"/>
      <c r="B1154" s="136" t="s">
        <v>12512</v>
      </c>
      <c r="C1154" s="35" t="s">
        <v>634</v>
      </c>
      <c r="D1154" s="83" t="s">
        <v>10977</v>
      </c>
      <c r="E1154" s="97" t="s">
        <v>10977</v>
      </c>
      <c r="F1154" s="37"/>
      <c r="G1154" s="83" t="s">
        <v>10977</v>
      </c>
      <c r="H1154" s="41"/>
      <c r="I1154" s="42"/>
    </row>
    <row r="1155" spans="1:9" x14ac:dyDescent="0.25">
      <c r="A1155" s="39"/>
      <c r="B1155" s="136" t="s">
        <v>12513</v>
      </c>
      <c r="C1155" s="35" t="s">
        <v>3812</v>
      </c>
      <c r="D1155" s="83" t="s">
        <v>10977</v>
      </c>
      <c r="E1155" s="97" t="s">
        <v>10977</v>
      </c>
      <c r="F1155" s="37"/>
      <c r="G1155" s="93" t="s">
        <v>10978</v>
      </c>
      <c r="H1155" s="44" t="s">
        <v>11190</v>
      </c>
      <c r="I1155" s="42"/>
    </row>
    <row r="1156" spans="1:9" x14ac:dyDescent="0.25">
      <c r="A1156" s="39"/>
      <c r="B1156" s="136" t="s">
        <v>12514</v>
      </c>
      <c r="C1156" s="35" t="s">
        <v>29</v>
      </c>
      <c r="D1156" s="83" t="s">
        <v>10977</v>
      </c>
      <c r="E1156" s="97" t="s">
        <v>10977</v>
      </c>
      <c r="F1156" s="37"/>
      <c r="G1156" s="83" t="s">
        <v>10977</v>
      </c>
      <c r="H1156" s="41"/>
      <c r="I1156" s="42"/>
    </row>
    <row r="1157" spans="1:9" x14ac:dyDescent="0.25">
      <c r="A1157" s="39"/>
      <c r="B1157" s="136" t="s">
        <v>12515</v>
      </c>
      <c r="C1157" s="35" t="s">
        <v>2274</v>
      </c>
      <c r="D1157" s="83" t="s">
        <v>10977</v>
      </c>
      <c r="E1157" s="97" t="s">
        <v>10977</v>
      </c>
      <c r="F1157" s="37"/>
      <c r="G1157" s="83" t="s">
        <v>10978</v>
      </c>
      <c r="H1157" s="44" t="s">
        <v>11191</v>
      </c>
      <c r="I1157" s="42"/>
    </row>
    <row r="1158" spans="1:9" x14ac:dyDescent="0.25">
      <c r="A1158" s="39"/>
      <c r="B1158" s="136" t="s">
        <v>12516</v>
      </c>
      <c r="C1158" s="35" t="s">
        <v>215</v>
      </c>
      <c r="D1158" s="83" t="s">
        <v>10977</v>
      </c>
      <c r="E1158" s="97" t="s">
        <v>10977</v>
      </c>
      <c r="F1158" s="37"/>
      <c r="G1158" s="83" t="s">
        <v>10977</v>
      </c>
      <c r="H1158" s="41"/>
      <c r="I1158" s="42"/>
    </row>
    <row r="1159" spans="1:9" x14ac:dyDescent="0.25">
      <c r="A1159" s="39"/>
      <c r="B1159" s="136" t="s">
        <v>12517</v>
      </c>
      <c r="C1159" s="35" t="s">
        <v>29</v>
      </c>
      <c r="D1159" s="83" t="s">
        <v>10977</v>
      </c>
      <c r="E1159" s="97" t="s">
        <v>10977</v>
      </c>
      <c r="F1159" s="37"/>
      <c r="G1159" s="93" t="s">
        <v>10978</v>
      </c>
      <c r="H1159" s="44" t="s">
        <v>11192</v>
      </c>
      <c r="I1159" s="42"/>
    </row>
    <row r="1160" spans="1:9" x14ac:dyDescent="0.25">
      <c r="A1160" s="39"/>
      <c r="B1160" s="136" t="s">
        <v>12518</v>
      </c>
      <c r="C1160" s="35" t="s">
        <v>2554</v>
      </c>
      <c r="D1160" s="83" t="s">
        <v>10977</v>
      </c>
      <c r="E1160" s="97" t="s">
        <v>10977</v>
      </c>
      <c r="F1160" s="37"/>
      <c r="G1160" s="83" t="s">
        <v>10977</v>
      </c>
      <c r="H1160" s="41"/>
      <c r="I1160" s="42"/>
    </row>
    <row r="1161" spans="1:9" x14ac:dyDescent="0.25">
      <c r="A1161" s="39"/>
      <c r="B1161" s="136" t="s">
        <v>12519</v>
      </c>
      <c r="C1161" s="35" t="s">
        <v>3143</v>
      </c>
      <c r="D1161" s="83" t="s">
        <v>10977</v>
      </c>
      <c r="E1161" s="97" t="s">
        <v>10977</v>
      </c>
      <c r="F1161" s="37"/>
      <c r="G1161" s="83" t="s">
        <v>10977</v>
      </c>
      <c r="H1161" s="41"/>
      <c r="I1161" s="42"/>
    </row>
    <row r="1162" spans="1:9" x14ac:dyDescent="0.25">
      <c r="A1162" s="39"/>
      <c r="B1162" s="136" t="s">
        <v>12520</v>
      </c>
      <c r="C1162" s="35" t="s">
        <v>3143</v>
      </c>
      <c r="D1162" s="83" t="s">
        <v>10977</v>
      </c>
      <c r="E1162" s="97" t="s">
        <v>10977</v>
      </c>
      <c r="F1162" s="37"/>
      <c r="G1162" s="83" t="s">
        <v>10977</v>
      </c>
      <c r="H1162" s="41"/>
      <c r="I1162" s="42"/>
    </row>
    <row r="1163" spans="1:9" x14ac:dyDescent="0.25">
      <c r="A1163" s="39"/>
      <c r="B1163" s="136" t="s">
        <v>12521</v>
      </c>
      <c r="C1163" s="35" t="s">
        <v>1356</v>
      </c>
      <c r="D1163" s="83" t="s">
        <v>10977</v>
      </c>
      <c r="E1163" s="97" t="s">
        <v>10977</v>
      </c>
      <c r="F1163" s="37"/>
      <c r="G1163" s="83" t="s">
        <v>10977</v>
      </c>
      <c r="H1163" s="41"/>
      <c r="I1163" s="42"/>
    </row>
    <row r="1164" spans="1:9" x14ac:dyDescent="0.25">
      <c r="A1164" s="39"/>
      <c r="B1164" s="136" t="s">
        <v>12522</v>
      </c>
      <c r="C1164" s="35" t="s">
        <v>3812</v>
      </c>
      <c r="D1164" s="83" t="s">
        <v>10977</v>
      </c>
      <c r="E1164" s="97" t="s">
        <v>10977</v>
      </c>
      <c r="F1164" s="37"/>
      <c r="G1164" s="83" t="s">
        <v>10977</v>
      </c>
      <c r="H1164" s="41"/>
      <c r="I1164" s="42"/>
    </row>
    <row r="1165" spans="1:9" x14ac:dyDescent="0.25">
      <c r="A1165" s="39"/>
      <c r="B1165" s="136" t="s">
        <v>12523</v>
      </c>
      <c r="C1165" s="35" t="s">
        <v>5227</v>
      </c>
      <c r="D1165" s="83" t="s">
        <v>10977</v>
      </c>
      <c r="E1165" s="97" t="s">
        <v>10977</v>
      </c>
      <c r="F1165" s="37"/>
      <c r="G1165" s="83" t="s">
        <v>10977</v>
      </c>
      <c r="H1165" s="41"/>
      <c r="I1165" s="42"/>
    </row>
    <row r="1166" spans="1:9" x14ac:dyDescent="0.25">
      <c r="A1166" s="39"/>
      <c r="B1166" s="136" t="s">
        <v>12524</v>
      </c>
      <c r="C1166" s="35" t="s">
        <v>29</v>
      </c>
      <c r="D1166" s="83" t="s">
        <v>10977</v>
      </c>
      <c r="E1166" s="97" t="s">
        <v>10977</v>
      </c>
      <c r="F1166" s="37"/>
      <c r="G1166" s="83" t="s">
        <v>10977</v>
      </c>
      <c r="H1166" s="41"/>
      <c r="I1166" s="42"/>
    </row>
    <row r="1167" spans="1:9" x14ac:dyDescent="0.25">
      <c r="A1167" s="39"/>
      <c r="B1167" s="136" t="s">
        <v>12525</v>
      </c>
      <c r="C1167" s="35" t="s">
        <v>3513</v>
      </c>
      <c r="D1167" s="83" t="s">
        <v>10977</v>
      </c>
      <c r="E1167" s="97" t="s">
        <v>10977</v>
      </c>
      <c r="F1167" s="37"/>
      <c r="G1167" s="83" t="s">
        <v>10977</v>
      </c>
      <c r="H1167" s="41"/>
      <c r="I1167" s="42"/>
    </row>
    <row r="1168" spans="1:9" x14ac:dyDescent="0.25">
      <c r="A1168" s="39"/>
      <c r="B1168" s="136" t="s">
        <v>12526</v>
      </c>
      <c r="C1168" s="35" t="s">
        <v>3143</v>
      </c>
      <c r="D1168" s="83" t="s">
        <v>10977</v>
      </c>
      <c r="E1168" s="97" t="s">
        <v>10977</v>
      </c>
      <c r="F1168" s="37"/>
      <c r="G1168" s="83" t="s">
        <v>10977</v>
      </c>
      <c r="H1168" s="41"/>
      <c r="I1168" s="42"/>
    </row>
    <row r="1169" spans="1:9" x14ac:dyDescent="0.25">
      <c r="A1169" s="39"/>
      <c r="B1169" s="136" t="s">
        <v>12527</v>
      </c>
      <c r="C1169" s="35" t="s">
        <v>4626</v>
      </c>
      <c r="D1169" s="83" t="s">
        <v>10977</v>
      </c>
      <c r="E1169" s="97" t="s">
        <v>10977</v>
      </c>
      <c r="F1169" s="37"/>
      <c r="G1169" s="93" t="s">
        <v>10978</v>
      </c>
      <c r="H1169" s="44" t="s">
        <v>11193</v>
      </c>
      <c r="I1169" s="42"/>
    </row>
    <row r="1170" spans="1:9" x14ac:dyDescent="0.25">
      <c r="A1170" s="39"/>
      <c r="B1170" s="136" t="s">
        <v>12528</v>
      </c>
      <c r="C1170" s="35" t="s">
        <v>3143</v>
      </c>
      <c r="D1170" s="83" t="s">
        <v>10977</v>
      </c>
      <c r="E1170" s="97" t="s">
        <v>10977</v>
      </c>
      <c r="F1170" s="37"/>
      <c r="G1170" s="83" t="s">
        <v>10977</v>
      </c>
      <c r="H1170" s="41"/>
      <c r="I1170" s="42"/>
    </row>
    <row r="1171" spans="1:9" x14ac:dyDescent="0.25">
      <c r="A1171" s="39"/>
      <c r="B1171" s="136" t="s">
        <v>12529</v>
      </c>
      <c r="C1171" s="35" t="s">
        <v>3143</v>
      </c>
      <c r="D1171" s="83" t="s">
        <v>10977</v>
      </c>
      <c r="E1171" s="97" t="s">
        <v>10977</v>
      </c>
      <c r="F1171" s="37"/>
      <c r="G1171" s="83" t="s">
        <v>10977</v>
      </c>
      <c r="H1171" s="41"/>
      <c r="I1171" s="42"/>
    </row>
    <row r="1172" spans="1:9" x14ac:dyDescent="0.25">
      <c r="A1172" s="39"/>
      <c r="B1172" s="136" t="s">
        <v>12530</v>
      </c>
      <c r="C1172" s="35" t="s">
        <v>4626</v>
      </c>
      <c r="D1172" s="83" t="s">
        <v>10977</v>
      </c>
      <c r="E1172" s="97" t="s">
        <v>10977</v>
      </c>
      <c r="F1172" s="37"/>
      <c r="G1172" s="83" t="s">
        <v>10977</v>
      </c>
      <c r="H1172" s="41"/>
      <c r="I1172" s="42"/>
    </row>
    <row r="1173" spans="1:9" x14ac:dyDescent="0.25">
      <c r="A1173" s="39"/>
      <c r="B1173" s="136" t="s">
        <v>12531</v>
      </c>
      <c r="C1173" s="35" t="s">
        <v>3143</v>
      </c>
      <c r="D1173" s="83" t="s">
        <v>10977</v>
      </c>
      <c r="E1173" s="97" t="s">
        <v>10977</v>
      </c>
      <c r="F1173" s="37"/>
      <c r="G1173" s="95" t="s">
        <v>10978</v>
      </c>
      <c r="H1173" s="59" t="s">
        <v>11194</v>
      </c>
      <c r="I1173" s="42"/>
    </row>
    <row r="1174" spans="1:9" x14ac:dyDescent="0.25">
      <c r="A1174" s="39"/>
      <c r="B1174" s="136" t="s">
        <v>12532</v>
      </c>
      <c r="C1174" s="35" t="s">
        <v>2554</v>
      </c>
      <c r="D1174" s="83" t="s">
        <v>10977</v>
      </c>
      <c r="E1174" s="97" t="s">
        <v>10977</v>
      </c>
      <c r="F1174" s="37"/>
      <c r="G1174" s="83" t="s">
        <v>10977</v>
      </c>
      <c r="H1174" s="41"/>
      <c r="I1174" s="42"/>
    </row>
    <row r="1175" spans="1:9" x14ac:dyDescent="0.25">
      <c r="A1175" s="39"/>
      <c r="B1175" s="136" t="s">
        <v>12533</v>
      </c>
      <c r="C1175" s="35" t="s">
        <v>3143</v>
      </c>
      <c r="D1175" s="83" t="s">
        <v>10977</v>
      </c>
      <c r="E1175" s="97" t="s">
        <v>10977</v>
      </c>
      <c r="F1175" s="37"/>
      <c r="G1175" s="83" t="s">
        <v>10977</v>
      </c>
      <c r="H1175" s="41"/>
      <c r="I1175" s="42"/>
    </row>
    <row r="1176" spans="1:9" x14ac:dyDescent="0.25">
      <c r="A1176" s="39"/>
      <c r="B1176" s="136" t="s">
        <v>12534</v>
      </c>
      <c r="C1176" s="35" t="s">
        <v>3812</v>
      </c>
      <c r="D1176" s="83" t="s">
        <v>10977</v>
      </c>
      <c r="E1176" s="83" t="s">
        <v>10977</v>
      </c>
      <c r="F1176" s="37"/>
      <c r="G1176" s="83" t="s">
        <v>10977</v>
      </c>
      <c r="H1176" s="41"/>
      <c r="I1176" s="42"/>
    </row>
    <row r="1177" spans="1:9" x14ac:dyDescent="0.25">
      <c r="A1177" s="39"/>
      <c r="B1177" s="136" t="s">
        <v>12535</v>
      </c>
      <c r="C1177" s="35" t="s">
        <v>29</v>
      </c>
      <c r="D1177" s="83" t="s">
        <v>10977</v>
      </c>
      <c r="E1177" s="97" t="s">
        <v>10977</v>
      </c>
      <c r="F1177" s="37"/>
      <c r="G1177" s="83" t="s">
        <v>10977</v>
      </c>
      <c r="H1177" s="41"/>
      <c r="I1177" s="42"/>
    </row>
    <row r="1178" spans="1:9" x14ac:dyDescent="0.25">
      <c r="A1178" s="39"/>
      <c r="B1178" s="136" t="s">
        <v>12536</v>
      </c>
      <c r="C1178" s="35" t="s">
        <v>1142</v>
      </c>
      <c r="D1178" s="83" t="s">
        <v>10977</v>
      </c>
      <c r="E1178" s="97" t="s">
        <v>10977</v>
      </c>
      <c r="F1178" s="37"/>
      <c r="G1178" s="83" t="s">
        <v>10977</v>
      </c>
      <c r="H1178" s="41"/>
      <c r="I1178" s="42"/>
    </row>
    <row r="1179" spans="1:9" x14ac:dyDescent="0.25">
      <c r="A1179" s="39"/>
      <c r="B1179" s="136" t="s">
        <v>12537</v>
      </c>
      <c r="C1179" s="35" t="s">
        <v>3143</v>
      </c>
      <c r="D1179" s="83" t="s">
        <v>10977</v>
      </c>
      <c r="E1179" s="97" t="s">
        <v>10977</v>
      </c>
      <c r="F1179" s="37"/>
      <c r="G1179" s="83" t="s">
        <v>10977</v>
      </c>
      <c r="H1179" s="41"/>
      <c r="I1179" s="42"/>
    </row>
    <row r="1180" spans="1:9" x14ac:dyDescent="0.25">
      <c r="A1180" s="39"/>
      <c r="B1180" s="136" t="s">
        <v>12538</v>
      </c>
      <c r="C1180" s="35" t="s">
        <v>2926</v>
      </c>
      <c r="D1180" s="83" t="s">
        <v>10977</v>
      </c>
      <c r="E1180" s="97" t="s">
        <v>10977</v>
      </c>
      <c r="F1180" s="37"/>
      <c r="G1180" s="93" t="s">
        <v>10978</v>
      </c>
      <c r="H1180" s="44" t="s">
        <v>11195</v>
      </c>
      <c r="I1180" s="42"/>
    </row>
    <row r="1181" spans="1:9" x14ac:dyDescent="0.25">
      <c r="A1181" s="39"/>
      <c r="B1181" s="136" t="s">
        <v>12539</v>
      </c>
      <c r="C1181" s="35" t="s">
        <v>3143</v>
      </c>
      <c r="D1181" s="83" t="s">
        <v>10977</v>
      </c>
      <c r="E1181" s="97" t="s">
        <v>10977</v>
      </c>
      <c r="F1181" s="37"/>
      <c r="G1181" s="95" t="s">
        <v>10978</v>
      </c>
      <c r="H1181" s="59" t="s">
        <v>11196</v>
      </c>
      <c r="I1181" s="42"/>
    </row>
    <row r="1182" spans="1:9" x14ac:dyDescent="0.25">
      <c r="A1182" s="39"/>
      <c r="B1182" s="136" t="s">
        <v>12540</v>
      </c>
      <c r="C1182" s="35" t="s">
        <v>3812</v>
      </c>
      <c r="D1182" s="83" t="s">
        <v>10977</v>
      </c>
      <c r="E1182" s="83" t="s">
        <v>10977</v>
      </c>
      <c r="F1182" s="37"/>
      <c r="G1182" s="83" t="s">
        <v>10978</v>
      </c>
      <c r="H1182" s="44" t="s">
        <v>11197</v>
      </c>
      <c r="I1182" s="42"/>
    </row>
    <row r="1183" spans="1:9" x14ac:dyDescent="0.25">
      <c r="A1183" s="39"/>
      <c r="B1183" s="136" t="s">
        <v>12541</v>
      </c>
      <c r="C1183" s="35" t="s">
        <v>901</v>
      </c>
      <c r="D1183" s="83" t="s">
        <v>10977</v>
      </c>
      <c r="E1183" s="97" t="s">
        <v>10977</v>
      </c>
      <c r="F1183" s="37"/>
      <c r="G1183" s="83" t="s">
        <v>10977</v>
      </c>
      <c r="H1183" s="41"/>
      <c r="I1183" s="42"/>
    </row>
    <row r="1184" spans="1:9" x14ac:dyDescent="0.25">
      <c r="A1184" s="39"/>
      <c r="B1184" s="136" t="s">
        <v>12542</v>
      </c>
      <c r="C1184" s="35" t="s">
        <v>29</v>
      </c>
      <c r="D1184" s="83" t="s">
        <v>10977</v>
      </c>
      <c r="E1184" s="97" t="s">
        <v>10977</v>
      </c>
      <c r="F1184" s="37"/>
      <c r="G1184" s="83" t="s">
        <v>10977</v>
      </c>
      <c r="H1184" s="41"/>
      <c r="I1184" s="42"/>
    </row>
    <row r="1185" spans="1:9" x14ac:dyDescent="0.25">
      <c r="A1185" s="39"/>
      <c r="B1185" s="136" t="s">
        <v>12543</v>
      </c>
      <c r="C1185" s="35" t="s">
        <v>2274</v>
      </c>
      <c r="D1185" s="83" t="s">
        <v>10977</v>
      </c>
      <c r="E1185" s="97" t="s">
        <v>10977</v>
      </c>
      <c r="F1185" s="37"/>
      <c r="G1185" s="83" t="s">
        <v>10977</v>
      </c>
      <c r="H1185" s="41"/>
      <c r="I1185" s="42"/>
    </row>
    <row r="1186" spans="1:9" x14ac:dyDescent="0.25">
      <c r="A1186" s="39"/>
      <c r="B1186" s="136" t="s">
        <v>12544</v>
      </c>
      <c r="C1186" s="35" t="s">
        <v>133</v>
      </c>
      <c r="D1186" s="83" t="s">
        <v>10977</v>
      </c>
      <c r="E1186" s="97" t="s">
        <v>10977</v>
      </c>
      <c r="F1186" s="37"/>
      <c r="G1186" s="83" t="s">
        <v>10977</v>
      </c>
      <c r="H1186" s="41"/>
      <c r="I1186" s="42"/>
    </row>
    <row r="1187" spans="1:9" x14ac:dyDescent="0.25">
      <c r="A1187" s="39"/>
      <c r="B1187" s="136" t="s">
        <v>12545</v>
      </c>
      <c r="C1187" s="35" t="s">
        <v>901</v>
      </c>
      <c r="D1187" s="83" t="s">
        <v>10977</v>
      </c>
      <c r="E1187" s="97" t="s">
        <v>10977</v>
      </c>
      <c r="F1187" s="37"/>
      <c r="G1187" s="83" t="s">
        <v>10977</v>
      </c>
      <c r="H1187" s="41"/>
      <c r="I1187" s="42"/>
    </row>
    <row r="1188" spans="1:9" x14ac:dyDescent="0.25">
      <c r="A1188" s="39"/>
      <c r="B1188" s="136" t="s">
        <v>12546</v>
      </c>
      <c r="C1188" s="35" t="s">
        <v>197</v>
      </c>
      <c r="D1188" s="83" t="s">
        <v>10977</v>
      </c>
      <c r="E1188" s="97" t="s">
        <v>10977</v>
      </c>
      <c r="F1188" s="37"/>
      <c r="G1188" s="83" t="s">
        <v>10977</v>
      </c>
      <c r="H1188" s="41"/>
      <c r="I1188" s="42"/>
    </row>
    <row r="1189" spans="1:9" x14ac:dyDescent="0.25">
      <c r="A1189" s="39"/>
      <c r="B1189" s="136" t="s">
        <v>12547</v>
      </c>
      <c r="C1189" s="35" t="s">
        <v>3143</v>
      </c>
      <c r="D1189" s="83" t="s">
        <v>10977</v>
      </c>
      <c r="E1189" s="97" t="s">
        <v>10977</v>
      </c>
      <c r="F1189" s="37"/>
      <c r="G1189" s="83" t="s">
        <v>10977</v>
      </c>
      <c r="H1189" s="41"/>
      <c r="I1189" s="42"/>
    </row>
    <row r="1190" spans="1:9" x14ac:dyDescent="0.25">
      <c r="A1190" s="39"/>
      <c r="B1190" s="136" t="s">
        <v>12548</v>
      </c>
      <c r="C1190" s="35" t="s">
        <v>3513</v>
      </c>
      <c r="D1190" s="83" t="s">
        <v>10977</v>
      </c>
      <c r="E1190" s="97" t="s">
        <v>10977</v>
      </c>
      <c r="F1190" s="37"/>
      <c r="G1190" s="83" t="s">
        <v>10977</v>
      </c>
      <c r="H1190" s="41"/>
      <c r="I1190" s="42"/>
    </row>
    <row r="1191" spans="1:9" x14ac:dyDescent="0.25">
      <c r="A1191" s="39"/>
      <c r="B1191" s="136" t="s">
        <v>12549</v>
      </c>
      <c r="C1191" s="35" t="s">
        <v>1356</v>
      </c>
      <c r="D1191" s="83" t="s">
        <v>10977</v>
      </c>
      <c r="E1191" s="97" t="s">
        <v>10977</v>
      </c>
      <c r="F1191" s="37"/>
      <c r="G1191" s="83" t="s">
        <v>10977</v>
      </c>
      <c r="H1191" s="41"/>
      <c r="I1191" s="42"/>
    </row>
    <row r="1192" spans="1:9" x14ac:dyDescent="0.25">
      <c r="A1192" s="39"/>
      <c r="B1192" s="136" t="s">
        <v>12550</v>
      </c>
      <c r="C1192" s="35" t="s">
        <v>4626</v>
      </c>
      <c r="D1192" s="83" t="s">
        <v>10977</v>
      </c>
      <c r="E1192" s="97" t="s">
        <v>10977</v>
      </c>
      <c r="F1192" s="37"/>
      <c r="G1192" s="93" t="s">
        <v>10978</v>
      </c>
      <c r="H1192" s="44" t="s">
        <v>11198</v>
      </c>
      <c r="I1192" s="42"/>
    </row>
    <row r="1193" spans="1:9" x14ac:dyDescent="0.25">
      <c r="A1193" s="45" t="s">
        <v>10985</v>
      </c>
      <c r="B1193" s="138" t="s">
        <v>12551</v>
      </c>
      <c r="C1193" s="35" t="s">
        <v>4626</v>
      </c>
      <c r="D1193" s="93" t="s">
        <v>10977</v>
      </c>
      <c r="E1193" s="97" t="s">
        <v>10978</v>
      </c>
      <c r="F1193" s="43" t="s">
        <v>11199</v>
      </c>
      <c r="G1193" s="93" t="s">
        <v>10978</v>
      </c>
      <c r="H1193" s="44" t="s">
        <v>11199</v>
      </c>
      <c r="I1193" s="42"/>
    </row>
    <row r="1194" spans="1:9" x14ac:dyDescent="0.25">
      <c r="A1194" s="39"/>
      <c r="B1194" s="136" t="s">
        <v>12552</v>
      </c>
      <c r="C1194" s="35" t="s">
        <v>3513</v>
      </c>
      <c r="D1194" s="83" t="s">
        <v>10977</v>
      </c>
      <c r="E1194" s="97" t="s">
        <v>10977</v>
      </c>
      <c r="F1194" s="37"/>
      <c r="G1194" s="83" t="s">
        <v>10977</v>
      </c>
      <c r="H1194" s="41"/>
      <c r="I1194" s="42"/>
    </row>
    <row r="1195" spans="1:9" x14ac:dyDescent="0.25">
      <c r="A1195" s="39"/>
      <c r="B1195" s="136" t="s">
        <v>12553</v>
      </c>
      <c r="C1195" s="35" t="s">
        <v>29</v>
      </c>
      <c r="D1195" s="83" t="s">
        <v>10977</v>
      </c>
      <c r="E1195" s="97" t="s">
        <v>10977</v>
      </c>
      <c r="F1195" s="37"/>
      <c r="G1195" s="83" t="s">
        <v>10977</v>
      </c>
      <c r="H1195" s="41"/>
      <c r="I1195" s="42"/>
    </row>
    <row r="1196" spans="1:9" x14ac:dyDescent="0.25">
      <c r="A1196" s="39"/>
      <c r="B1196" s="136" t="s">
        <v>12554</v>
      </c>
      <c r="C1196" s="35" t="s">
        <v>3601</v>
      </c>
      <c r="D1196" s="83" t="s">
        <v>10977</v>
      </c>
      <c r="E1196" s="97" t="s">
        <v>10977</v>
      </c>
      <c r="F1196" s="37"/>
      <c r="G1196" s="83" t="s">
        <v>10977</v>
      </c>
      <c r="H1196" s="41"/>
      <c r="I1196" s="42"/>
    </row>
    <row r="1197" spans="1:9" x14ac:dyDescent="0.25">
      <c r="A1197" s="39"/>
      <c r="B1197" s="136" t="s">
        <v>12555</v>
      </c>
      <c r="C1197" s="35" t="s">
        <v>3513</v>
      </c>
      <c r="D1197" s="83" t="s">
        <v>10977</v>
      </c>
      <c r="E1197" s="97" t="s">
        <v>10977</v>
      </c>
      <c r="F1197" s="37"/>
      <c r="G1197" s="83" t="s">
        <v>10977</v>
      </c>
      <c r="H1197" s="41"/>
      <c r="I1197" s="42"/>
    </row>
    <row r="1198" spans="1:9" x14ac:dyDescent="0.25">
      <c r="A1198" s="39"/>
      <c r="B1198" s="136" t="s">
        <v>12556</v>
      </c>
      <c r="C1198" s="35" t="s">
        <v>4626</v>
      </c>
      <c r="D1198" s="83" t="s">
        <v>10977</v>
      </c>
      <c r="E1198" s="97" t="s">
        <v>10977</v>
      </c>
      <c r="F1198" s="37"/>
      <c r="G1198" s="83" t="s">
        <v>10977</v>
      </c>
      <c r="H1198" s="41"/>
      <c r="I1198" s="42"/>
    </row>
    <row r="1199" spans="1:9" x14ac:dyDescent="0.25">
      <c r="A1199" s="45" t="s">
        <v>10985</v>
      </c>
      <c r="B1199" s="138" t="s">
        <v>12557</v>
      </c>
      <c r="C1199" s="35" t="s">
        <v>634</v>
      </c>
      <c r="D1199" s="83" t="s">
        <v>10977</v>
      </c>
      <c r="E1199" s="83" t="s">
        <v>10978</v>
      </c>
      <c r="F1199" s="37" t="s">
        <v>11200</v>
      </c>
      <c r="G1199" s="83" t="s">
        <v>10978</v>
      </c>
      <c r="H1199" s="44" t="s">
        <v>11201</v>
      </c>
      <c r="I1199" s="42"/>
    </row>
    <row r="1200" spans="1:9" x14ac:dyDescent="0.25">
      <c r="A1200" s="39"/>
      <c r="B1200" s="136" t="s">
        <v>12558</v>
      </c>
      <c r="C1200" s="35" t="s">
        <v>821</v>
      </c>
      <c r="D1200" s="83" t="s">
        <v>10977</v>
      </c>
      <c r="E1200" s="97" t="s">
        <v>10977</v>
      </c>
      <c r="F1200" s="37"/>
      <c r="G1200" s="83" t="s">
        <v>10977</v>
      </c>
      <c r="H1200" s="41"/>
      <c r="I1200" s="42"/>
    </row>
    <row r="1201" spans="1:9" x14ac:dyDescent="0.25">
      <c r="A1201" s="39"/>
      <c r="B1201" s="136" t="s">
        <v>12559</v>
      </c>
      <c r="C1201" s="35" t="s">
        <v>901</v>
      </c>
      <c r="D1201" s="83" t="s">
        <v>10977</v>
      </c>
      <c r="E1201" s="97" t="s">
        <v>10977</v>
      </c>
      <c r="F1201" s="37"/>
      <c r="G1201" s="83" t="s">
        <v>10977</v>
      </c>
      <c r="H1201" s="41"/>
      <c r="I1201" s="42"/>
    </row>
    <row r="1202" spans="1:9" x14ac:dyDescent="0.25">
      <c r="A1202" s="39"/>
      <c r="B1202" s="136" t="s">
        <v>12560</v>
      </c>
      <c r="C1202" s="35" t="s">
        <v>29</v>
      </c>
      <c r="D1202" s="83" t="s">
        <v>10977</v>
      </c>
      <c r="E1202" s="97" t="s">
        <v>10977</v>
      </c>
      <c r="F1202" s="37"/>
      <c r="G1202" s="83" t="s">
        <v>10977</v>
      </c>
      <c r="H1202" s="41"/>
      <c r="I1202" s="42"/>
    </row>
    <row r="1203" spans="1:9" x14ac:dyDescent="0.25">
      <c r="A1203" s="39"/>
      <c r="B1203" s="136" t="s">
        <v>12561</v>
      </c>
      <c r="C1203" s="35" t="s">
        <v>1356</v>
      </c>
      <c r="D1203" s="83" t="s">
        <v>10977</v>
      </c>
      <c r="E1203" s="97" t="s">
        <v>10977</v>
      </c>
      <c r="F1203" s="37"/>
      <c r="G1203" s="83" t="s">
        <v>10978</v>
      </c>
      <c r="H1203" s="41" t="s">
        <v>11202</v>
      </c>
      <c r="I1203" s="42"/>
    </row>
    <row r="1204" spans="1:9" x14ac:dyDescent="0.25">
      <c r="A1204" s="39"/>
      <c r="B1204" s="136" t="s">
        <v>12562</v>
      </c>
      <c r="C1204" s="35" t="s">
        <v>901</v>
      </c>
      <c r="D1204" s="83" t="s">
        <v>10977</v>
      </c>
      <c r="E1204" s="97" t="s">
        <v>10977</v>
      </c>
      <c r="F1204" s="37"/>
      <c r="G1204" s="83" t="s">
        <v>10977</v>
      </c>
      <c r="H1204" s="41"/>
      <c r="I1204" s="67" t="s">
        <v>11203</v>
      </c>
    </row>
    <row r="1205" spans="1:9" x14ac:dyDescent="0.25">
      <c r="A1205" s="39"/>
      <c r="B1205" s="136" t="s">
        <v>12563</v>
      </c>
      <c r="C1205" s="35" t="s">
        <v>4626</v>
      </c>
      <c r="D1205" s="83" t="s">
        <v>10977</v>
      </c>
      <c r="E1205" s="97" t="s">
        <v>10977</v>
      </c>
      <c r="F1205" s="37"/>
      <c r="G1205" s="83" t="s">
        <v>10977</v>
      </c>
      <c r="H1205" s="41"/>
      <c r="I1205" s="42"/>
    </row>
    <row r="1206" spans="1:9" x14ac:dyDescent="0.25">
      <c r="A1206" s="39"/>
      <c r="B1206" s="136" t="s">
        <v>12564</v>
      </c>
      <c r="C1206" s="35" t="s">
        <v>3513</v>
      </c>
      <c r="D1206" s="83" t="s">
        <v>10977</v>
      </c>
      <c r="E1206" s="97" t="s">
        <v>10977</v>
      </c>
      <c r="F1206" s="37"/>
      <c r="G1206" s="83" t="s">
        <v>10977</v>
      </c>
      <c r="H1206" s="41"/>
      <c r="I1206" s="42"/>
    </row>
    <row r="1207" spans="1:9" x14ac:dyDescent="0.25">
      <c r="A1207" s="39"/>
      <c r="B1207" s="136" t="s">
        <v>12565</v>
      </c>
      <c r="C1207" s="35" t="s">
        <v>1356</v>
      </c>
      <c r="D1207" s="83" t="s">
        <v>10977</v>
      </c>
      <c r="E1207" s="97" t="s">
        <v>10977</v>
      </c>
      <c r="F1207" s="37"/>
      <c r="G1207" s="83" t="s">
        <v>10977</v>
      </c>
      <c r="H1207" s="41"/>
      <c r="I1207" s="42"/>
    </row>
    <row r="1208" spans="1:9" x14ac:dyDescent="0.25">
      <c r="A1208" s="39"/>
      <c r="B1208" s="136" t="s">
        <v>12566</v>
      </c>
      <c r="C1208" s="35" t="s">
        <v>2758</v>
      </c>
      <c r="D1208" s="83" t="s">
        <v>10977</v>
      </c>
      <c r="E1208" s="97" t="s">
        <v>10977</v>
      </c>
      <c r="F1208" s="37"/>
      <c r="G1208" s="83" t="s">
        <v>10977</v>
      </c>
      <c r="H1208" s="41"/>
      <c r="I1208" s="42"/>
    </row>
    <row r="1209" spans="1:9" x14ac:dyDescent="0.25">
      <c r="A1209" s="39"/>
      <c r="B1209" s="136" t="s">
        <v>12567</v>
      </c>
      <c r="C1209" s="35" t="s">
        <v>4626</v>
      </c>
      <c r="D1209" s="83" t="s">
        <v>10977</v>
      </c>
      <c r="E1209" s="97" t="s">
        <v>10977</v>
      </c>
      <c r="F1209" s="37"/>
      <c r="G1209" s="83" t="s">
        <v>10977</v>
      </c>
      <c r="H1209" s="41"/>
      <c r="I1209" s="42"/>
    </row>
    <row r="1210" spans="1:9" x14ac:dyDescent="0.25">
      <c r="A1210" s="39"/>
      <c r="B1210" s="136" t="s">
        <v>12568</v>
      </c>
      <c r="C1210" s="35" t="s">
        <v>5227</v>
      </c>
      <c r="D1210" s="83" t="s">
        <v>10977</v>
      </c>
      <c r="E1210" s="97" t="s">
        <v>10977</v>
      </c>
      <c r="F1210" s="37"/>
      <c r="G1210" s="83" t="s">
        <v>10977</v>
      </c>
      <c r="H1210" s="41"/>
      <c r="I1210" s="42"/>
    </row>
    <row r="1211" spans="1:9" x14ac:dyDescent="0.25">
      <c r="A1211" s="39"/>
      <c r="B1211" s="136" t="s">
        <v>12569</v>
      </c>
      <c r="C1211" s="35" t="s">
        <v>3747</v>
      </c>
      <c r="D1211" s="83" t="s">
        <v>10977</v>
      </c>
      <c r="E1211" s="97" t="s">
        <v>10977</v>
      </c>
      <c r="F1211" s="37"/>
      <c r="G1211" s="83" t="s">
        <v>10977</v>
      </c>
      <c r="H1211" s="41"/>
      <c r="I1211" s="42"/>
    </row>
    <row r="1212" spans="1:9" x14ac:dyDescent="0.25">
      <c r="A1212" s="39"/>
      <c r="B1212" s="136" t="s">
        <v>12570</v>
      </c>
      <c r="C1212" s="35" t="s">
        <v>2274</v>
      </c>
      <c r="D1212" s="83" t="s">
        <v>10977</v>
      </c>
      <c r="E1212" s="97" t="s">
        <v>10977</v>
      </c>
      <c r="F1212" s="37"/>
      <c r="G1212" s="83" t="s">
        <v>10977</v>
      </c>
      <c r="H1212" s="41"/>
      <c r="I1212" s="42"/>
    </row>
    <row r="1213" spans="1:9" x14ac:dyDescent="0.25">
      <c r="A1213" s="39"/>
      <c r="B1213" s="136" t="s">
        <v>12571</v>
      </c>
      <c r="C1213" s="35" t="s">
        <v>4626</v>
      </c>
      <c r="D1213" s="83" t="s">
        <v>10977</v>
      </c>
      <c r="E1213" s="97" t="s">
        <v>10977</v>
      </c>
      <c r="F1213" s="37"/>
      <c r="G1213" s="83" t="s">
        <v>10977</v>
      </c>
      <c r="H1213" s="41"/>
      <c r="I1213" s="42"/>
    </row>
    <row r="1214" spans="1:9" x14ac:dyDescent="0.25">
      <c r="A1214" s="39"/>
      <c r="B1214" s="136" t="s">
        <v>12572</v>
      </c>
      <c r="C1214" s="35" t="s">
        <v>1142</v>
      </c>
      <c r="D1214" s="83" t="s">
        <v>10977</v>
      </c>
      <c r="E1214" s="97" t="s">
        <v>10977</v>
      </c>
      <c r="F1214" s="37"/>
      <c r="G1214" s="83" t="s">
        <v>10977</v>
      </c>
      <c r="H1214" s="41"/>
      <c r="I1214" s="42"/>
    </row>
    <row r="1215" spans="1:9" x14ac:dyDescent="0.25">
      <c r="A1215" s="39"/>
      <c r="B1215" s="136" t="s">
        <v>12573</v>
      </c>
      <c r="C1215" s="35" t="s">
        <v>4626</v>
      </c>
      <c r="D1215" s="83" t="s">
        <v>10977</v>
      </c>
      <c r="E1215" s="97" t="s">
        <v>10977</v>
      </c>
      <c r="F1215" s="37"/>
      <c r="G1215" s="83" t="s">
        <v>10977</v>
      </c>
      <c r="H1215" s="41"/>
      <c r="I1215" s="42"/>
    </row>
    <row r="1216" spans="1:9" x14ac:dyDescent="0.25">
      <c r="A1216" s="45" t="s">
        <v>10989</v>
      </c>
      <c r="B1216" s="138" t="s">
        <v>12574</v>
      </c>
      <c r="C1216" s="35" t="s">
        <v>2554</v>
      </c>
      <c r="D1216" s="93" t="s">
        <v>10978</v>
      </c>
      <c r="E1216" s="97"/>
      <c r="F1216" s="43" t="s">
        <v>11204</v>
      </c>
      <c r="G1216" s="93" t="s">
        <v>10978</v>
      </c>
      <c r="H1216" s="44" t="s">
        <v>11205</v>
      </c>
      <c r="I1216" s="42"/>
    </row>
    <row r="1217" spans="1:9" x14ac:dyDescent="0.25">
      <c r="A1217" s="39"/>
      <c r="B1217" s="136" t="s">
        <v>12575</v>
      </c>
      <c r="C1217" s="35" t="s">
        <v>2413</v>
      </c>
      <c r="D1217" s="83" t="s">
        <v>10977</v>
      </c>
      <c r="E1217" s="97" t="s">
        <v>10977</v>
      </c>
      <c r="F1217" s="37"/>
      <c r="G1217" s="83" t="s">
        <v>10977</v>
      </c>
      <c r="H1217" s="41"/>
      <c r="I1217" s="42"/>
    </row>
    <row r="1218" spans="1:9" x14ac:dyDescent="0.25">
      <c r="A1218" s="39"/>
      <c r="B1218" s="136" t="s">
        <v>12576</v>
      </c>
      <c r="C1218" s="35" t="s">
        <v>3601</v>
      </c>
      <c r="D1218" s="83" t="s">
        <v>10977</v>
      </c>
      <c r="E1218" s="97" t="s">
        <v>10977</v>
      </c>
      <c r="F1218" s="37"/>
      <c r="G1218" s="83" t="s">
        <v>10977</v>
      </c>
      <c r="H1218" s="41"/>
      <c r="I1218" s="42"/>
    </row>
    <row r="1219" spans="1:9" x14ac:dyDescent="0.25">
      <c r="A1219" s="39"/>
      <c r="B1219" s="136" t="s">
        <v>12577</v>
      </c>
      <c r="C1219" s="35" t="s">
        <v>1356</v>
      </c>
      <c r="D1219" s="83" t="s">
        <v>10977</v>
      </c>
      <c r="E1219" s="97" t="s">
        <v>10977</v>
      </c>
      <c r="F1219" s="37"/>
      <c r="G1219" s="83" t="s">
        <v>10977</v>
      </c>
      <c r="H1219" s="41"/>
      <c r="I1219" s="42"/>
    </row>
    <row r="1220" spans="1:9" x14ac:dyDescent="0.25">
      <c r="A1220" s="39"/>
      <c r="B1220" s="136" t="s">
        <v>12578</v>
      </c>
      <c r="C1220" s="35" t="s">
        <v>1356</v>
      </c>
      <c r="D1220" s="83" t="s">
        <v>10977</v>
      </c>
      <c r="E1220" s="97" t="s">
        <v>10977</v>
      </c>
      <c r="F1220" s="37"/>
      <c r="G1220" s="83" t="s">
        <v>10977</v>
      </c>
      <c r="H1220" s="41"/>
      <c r="I1220" s="42"/>
    </row>
    <row r="1221" spans="1:9" x14ac:dyDescent="0.25">
      <c r="A1221" s="39"/>
      <c r="B1221" s="136" t="s">
        <v>12579</v>
      </c>
      <c r="C1221" s="35" t="s">
        <v>4626</v>
      </c>
      <c r="D1221" s="83" t="s">
        <v>10977</v>
      </c>
      <c r="E1221" s="97" t="s">
        <v>10977</v>
      </c>
      <c r="F1221" s="37"/>
      <c r="G1221" s="83" t="s">
        <v>10977</v>
      </c>
      <c r="H1221" s="41"/>
      <c r="I1221" s="42"/>
    </row>
    <row r="1222" spans="1:9" x14ac:dyDescent="0.25">
      <c r="A1222" s="39"/>
      <c r="B1222" s="136" t="s">
        <v>12580</v>
      </c>
      <c r="C1222" s="35" t="s">
        <v>5227</v>
      </c>
      <c r="D1222" s="83" t="s">
        <v>10977</v>
      </c>
      <c r="E1222" s="97" t="s">
        <v>10977</v>
      </c>
      <c r="F1222" s="37"/>
      <c r="G1222" s="83" t="s">
        <v>10977</v>
      </c>
      <c r="H1222" s="41"/>
      <c r="I1222" s="42"/>
    </row>
    <row r="1223" spans="1:9" x14ac:dyDescent="0.25">
      <c r="A1223" s="39"/>
      <c r="B1223" s="136" t="s">
        <v>12581</v>
      </c>
      <c r="C1223" s="35" t="s">
        <v>4626</v>
      </c>
      <c r="D1223" s="83" t="s">
        <v>10977</v>
      </c>
      <c r="E1223" s="97" t="s">
        <v>10977</v>
      </c>
      <c r="F1223" s="37"/>
      <c r="G1223" s="83" t="s">
        <v>10978</v>
      </c>
      <c r="H1223" s="41" t="s">
        <v>11206</v>
      </c>
      <c r="I1223" s="42"/>
    </row>
    <row r="1224" spans="1:9" x14ac:dyDescent="0.25">
      <c r="A1224" s="39"/>
      <c r="B1224" s="136" t="s">
        <v>12582</v>
      </c>
      <c r="C1224" s="35" t="s">
        <v>3747</v>
      </c>
      <c r="D1224" s="83" t="s">
        <v>10977</v>
      </c>
      <c r="E1224" s="97" t="s">
        <v>10977</v>
      </c>
      <c r="F1224" s="37"/>
      <c r="G1224" s="83" t="s">
        <v>10977</v>
      </c>
      <c r="H1224" s="41"/>
      <c r="I1224" s="42"/>
    </row>
    <row r="1225" spans="1:9" x14ac:dyDescent="0.25">
      <c r="A1225" s="39"/>
      <c r="B1225" s="136" t="s">
        <v>12583</v>
      </c>
      <c r="C1225" s="35" t="s">
        <v>5227</v>
      </c>
      <c r="D1225" s="83" t="s">
        <v>10977</v>
      </c>
      <c r="E1225" s="97" t="s">
        <v>10977</v>
      </c>
      <c r="F1225" s="37"/>
      <c r="G1225" s="83" t="s">
        <v>10977</v>
      </c>
      <c r="H1225" s="41"/>
      <c r="I1225" s="42"/>
    </row>
    <row r="1226" spans="1:9" x14ac:dyDescent="0.25">
      <c r="A1226" s="39"/>
      <c r="B1226" s="136" t="s">
        <v>12584</v>
      </c>
      <c r="C1226" s="35" t="s">
        <v>29</v>
      </c>
      <c r="D1226" s="83" t="s">
        <v>10977</v>
      </c>
      <c r="E1226" s="97" t="s">
        <v>10977</v>
      </c>
      <c r="F1226" s="37"/>
      <c r="G1226" s="83" t="s">
        <v>10977</v>
      </c>
      <c r="H1226" s="41"/>
      <c r="I1226" s="42"/>
    </row>
    <row r="1227" spans="1:9" x14ac:dyDescent="0.25">
      <c r="A1227" s="39"/>
      <c r="B1227" s="136" t="s">
        <v>12585</v>
      </c>
      <c r="C1227" s="35" t="s">
        <v>3812</v>
      </c>
      <c r="D1227" s="83" t="s">
        <v>10977</v>
      </c>
      <c r="E1227" s="97" t="s">
        <v>10977</v>
      </c>
      <c r="F1227" s="37"/>
      <c r="G1227" s="83" t="s">
        <v>10977</v>
      </c>
      <c r="H1227" s="41"/>
      <c r="I1227" s="42"/>
    </row>
    <row r="1228" spans="1:9" x14ac:dyDescent="0.25">
      <c r="A1228" s="39"/>
      <c r="B1228" s="136" t="s">
        <v>12586</v>
      </c>
      <c r="C1228" s="35" t="s">
        <v>1356</v>
      </c>
      <c r="D1228" s="83" t="s">
        <v>10977</v>
      </c>
      <c r="E1228" s="97" t="s">
        <v>10977</v>
      </c>
      <c r="F1228" s="37"/>
      <c r="G1228" s="83" t="s">
        <v>10977</v>
      </c>
      <c r="H1228" s="41"/>
      <c r="I1228" s="42"/>
    </row>
    <row r="1229" spans="1:9" x14ac:dyDescent="0.25">
      <c r="A1229" s="39"/>
      <c r="B1229" s="136" t="s">
        <v>12587</v>
      </c>
      <c r="C1229" s="35" t="s">
        <v>901</v>
      </c>
      <c r="D1229" s="83" t="s">
        <v>10977</v>
      </c>
      <c r="E1229" s="97" t="s">
        <v>10977</v>
      </c>
      <c r="F1229" s="37"/>
      <c r="G1229" s="83" t="s">
        <v>10977</v>
      </c>
      <c r="H1229" s="41"/>
      <c r="I1229" s="42"/>
    </row>
    <row r="1230" spans="1:9" x14ac:dyDescent="0.25">
      <c r="A1230" s="39"/>
      <c r="B1230" s="136" t="s">
        <v>12588</v>
      </c>
      <c r="C1230" s="35" t="s">
        <v>901</v>
      </c>
      <c r="D1230" s="83" t="s">
        <v>10977</v>
      </c>
      <c r="E1230" s="97" t="s">
        <v>10977</v>
      </c>
      <c r="F1230" s="37"/>
      <c r="G1230" s="93" t="s">
        <v>10978</v>
      </c>
      <c r="H1230" s="44" t="s">
        <v>11207</v>
      </c>
      <c r="I1230" s="42"/>
    </row>
    <row r="1231" spans="1:9" x14ac:dyDescent="0.25">
      <c r="A1231" s="39"/>
      <c r="B1231" s="136" t="s">
        <v>12589</v>
      </c>
      <c r="C1231" s="35" t="s">
        <v>634</v>
      </c>
      <c r="D1231" s="83" t="s">
        <v>10977</v>
      </c>
      <c r="E1231" s="97" t="s">
        <v>10977</v>
      </c>
      <c r="F1231" s="37"/>
      <c r="G1231" s="83" t="s">
        <v>10978</v>
      </c>
      <c r="H1231" s="44" t="s">
        <v>11208</v>
      </c>
      <c r="I1231" s="42"/>
    </row>
    <row r="1232" spans="1:9" x14ac:dyDescent="0.25">
      <c r="A1232" s="39"/>
      <c r="B1232" s="136" t="s">
        <v>12590</v>
      </c>
      <c r="C1232" s="35" t="s">
        <v>1356</v>
      </c>
      <c r="D1232" s="83" t="s">
        <v>10977</v>
      </c>
      <c r="E1232" s="97" t="s">
        <v>10977</v>
      </c>
      <c r="F1232" s="37"/>
      <c r="G1232" s="83" t="s">
        <v>10978</v>
      </c>
      <c r="H1232" s="41" t="s">
        <v>11209</v>
      </c>
      <c r="I1232" s="42"/>
    </row>
    <row r="1233" spans="1:9" x14ac:dyDescent="0.25">
      <c r="A1233" s="39"/>
      <c r="B1233" s="136" t="s">
        <v>12591</v>
      </c>
      <c r="C1233" s="35" t="s">
        <v>2758</v>
      </c>
      <c r="D1233" s="83" t="s">
        <v>10977</v>
      </c>
      <c r="E1233" s="97" t="s">
        <v>10977</v>
      </c>
      <c r="F1233" s="37"/>
      <c r="G1233" s="83" t="s">
        <v>10977</v>
      </c>
      <c r="H1233" s="41"/>
      <c r="I1233" s="42"/>
    </row>
    <row r="1234" spans="1:9" x14ac:dyDescent="0.25">
      <c r="A1234" s="39"/>
      <c r="B1234" s="136" t="s">
        <v>12592</v>
      </c>
      <c r="C1234" s="35" t="s">
        <v>3143</v>
      </c>
      <c r="D1234" s="83" t="s">
        <v>10977</v>
      </c>
      <c r="E1234" s="97" t="s">
        <v>10977</v>
      </c>
      <c r="F1234" s="37"/>
      <c r="G1234" s="83" t="s">
        <v>10977</v>
      </c>
      <c r="H1234" s="41"/>
      <c r="I1234" s="42"/>
    </row>
    <row r="1235" spans="1:9" x14ac:dyDescent="0.25">
      <c r="A1235" s="39"/>
      <c r="B1235" s="136" t="s">
        <v>12593</v>
      </c>
      <c r="C1235" s="35" t="s">
        <v>2758</v>
      </c>
      <c r="D1235" s="83" t="s">
        <v>10977</v>
      </c>
      <c r="E1235" s="97" t="s">
        <v>10977</v>
      </c>
      <c r="F1235" s="37"/>
      <c r="G1235" s="83" t="s">
        <v>10977</v>
      </c>
      <c r="H1235" s="41"/>
      <c r="I1235" s="42"/>
    </row>
    <row r="1236" spans="1:9" x14ac:dyDescent="0.25">
      <c r="A1236" s="39"/>
      <c r="B1236" s="136" t="s">
        <v>12594</v>
      </c>
      <c r="C1236" s="35" t="s">
        <v>3812</v>
      </c>
      <c r="D1236" s="83" t="s">
        <v>10977</v>
      </c>
      <c r="E1236" s="97" t="s">
        <v>10977</v>
      </c>
      <c r="F1236" s="37"/>
      <c r="G1236" s="83" t="s">
        <v>10977</v>
      </c>
      <c r="H1236" s="41"/>
      <c r="I1236" s="42"/>
    </row>
    <row r="1237" spans="1:9" x14ac:dyDescent="0.25">
      <c r="A1237" s="39"/>
      <c r="B1237" s="136" t="s">
        <v>12595</v>
      </c>
      <c r="C1237" s="35" t="s">
        <v>901</v>
      </c>
      <c r="D1237" s="83" t="s">
        <v>10977</v>
      </c>
      <c r="E1237" s="97" t="s">
        <v>10977</v>
      </c>
      <c r="F1237" s="37"/>
      <c r="G1237" s="83" t="s">
        <v>10977</v>
      </c>
      <c r="H1237" s="41"/>
      <c r="I1237" s="42"/>
    </row>
    <row r="1238" spans="1:9" x14ac:dyDescent="0.25">
      <c r="A1238" s="39"/>
      <c r="B1238" s="136" t="s">
        <v>12596</v>
      </c>
      <c r="C1238" s="35" t="s">
        <v>3812</v>
      </c>
      <c r="D1238" s="83" t="s">
        <v>10977</v>
      </c>
      <c r="E1238" s="97" t="s">
        <v>10977</v>
      </c>
      <c r="F1238" s="37"/>
      <c r="G1238" s="83" t="s">
        <v>10977</v>
      </c>
      <c r="H1238" s="41"/>
      <c r="I1238" s="42"/>
    </row>
    <row r="1239" spans="1:9" x14ac:dyDescent="0.25">
      <c r="A1239" s="39"/>
      <c r="B1239" s="136" t="s">
        <v>12597</v>
      </c>
      <c r="C1239" s="35" t="s">
        <v>4626</v>
      </c>
      <c r="D1239" s="83" t="s">
        <v>10977</v>
      </c>
      <c r="E1239" s="97" t="s">
        <v>10977</v>
      </c>
      <c r="F1239" s="37"/>
      <c r="G1239" s="83" t="s">
        <v>10977</v>
      </c>
      <c r="H1239" s="41"/>
      <c r="I1239" s="42"/>
    </row>
    <row r="1240" spans="1:9" x14ac:dyDescent="0.25">
      <c r="A1240" s="39"/>
      <c r="B1240" s="136" t="s">
        <v>12598</v>
      </c>
      <c r="C1240" s="35" t="s">
        <v>901</v>
      </c>
      <c r="D1240" s="83" t="s">
        <v>10977</v>
      </c>
      <c r="E1240" s="97" t="s">
        <v>10977</v>
      </c>
      <c r="F1240" s="37"/>
      <c r="G1240" s="83" t="s">
        <v>10977</v>
      </c>
      <c r="H1240" s="41"/>
      <c r="I1240" s="46" t="s">
        <v>11210</v>
      </c>
    </row>
    <row r="1241" spans="1:9" x14ac:dyDescent="0.25">
      <c r="A1241" s="39"/>
      <c r="B1241" s="136" t="s">
        <v>12599</v>
      </c>
      <c r="C1241" s="35" t="s">
        <v>215</v>
      </c>
      <c r="D1241" s="83" t="s">
        <v>10977</v>
      </c>
      <c r="E1241" s="97" t="s">
        <v>10977</v>
      </c>
      <c r="F1241" s="37"/>
      <c r="G1241" s="83" t="s">
        <v>10977</v>
      </c>
      <c r="H1241" s="41"/>
      <c r="I1241" s="42"/>
    </row>
    <row r="1242" spans="1:9" x14ac:dyDescent="0.25">
      <c r="A1242" s="39"/>
      <c r="B1242" s="136" t="s">
        <v>12600</v>
      </c>
      <c r="C1242" s="35" t="s">
        <v>3812</v>
      </c>
      <c r="D1242" s="83" t="s">
        <v>10977</v>
      </c>
      <c r="E1242" s="97" t="s">
        <v>10977</v>
      </c>
      <c r="F1242" s="37"/>
      <c r="G1242" s="83" t="s">
        <v>10977</v>
      </c>
      <c r="H1242" s="41"/>
      <c r="I1242" s="42"/>
    </row>
    <row r="1243" spans="1:9" x14ac:dyDescent="0.25">
      <c r="A1243" s="39"/>
      <c r="B1243" s="136" t="s">
        <v>12601</v>
      </c>
      <c r="C1243" s="35" t="s">
        <v>901</v>
      </c>
      <c r="D1243" s="83" t="s">
        <v>10977</v>
      </c>
      <c r="E1243" s="97" t="s">
        <v>10977</v>
      </c>
      <c r="F1243" s="37"/>
      <c r="G1243" s="83" t="s">
        <v>10977</v>
      </c>
      <c r="H1243" s="41"/>
      <c r="I1243" s="42"/>
    </row>
    <row r="1244" spans="1:9" x14ac:dyDescent="0.25">
      <c r="A1244" s="39"/>
      <c r="B1244" s="136" t="s">
        <v>12602</v>
      </c>
      <c r="C1244" s="35" t="s">
        <v>3601</v>
      </c>
      <c r="D1244" s="83" t="s">
        <v>10977</v>
      </c>
      <c r="E1244" s="97" t="s">
        <v>10977</v>
      </c>
      <c r="F1244" s="37"/>
      <c r="G1244" s="83" t="s">
        <v>10977</v>
      </c>
      <c r="H1244" s="41"/>
      <c r="I1244" s="42"/>
    </row>
    <row r="1245" spans="1:9" x14ac:dyDescent="0.25">
      <c r="A1245" s="39"/>
      <c r="B1245" s="136" t="s">
        <v>12603</v>
      </c>
      <c r="C1245" s="35" t="s">
        <v>3812</v>
      </c>
      <c r="D1245" s="83" t="s">
        <v>10977</v>
      </c>
      <c r="E1245" s="97" t="s">
        <v>10977</v>
      </c>
      <c r="F1245" s="37"/>
      <c r="G1245" s="83" t="s">
        <v>10977</v>
      </c>
      <c r="H1245" s="41"/>
      <c r="I1245" s="55"/>
    </row>
    <row r="1246" spans="1:9" x14ac:dyDescent="0.25">
      <c r="A1246" s="39"/>
      <c r="B1246" s="136" t="s">
        <v>12604</v>
      </c>
      <c r="C1246" s="35" t="s">
        <v>901</v>
      </c>
      <c r="D1246" s="83" t="s">
        <v>10977</v>
      </c>
      <c r="E1246" s="97" t="s">
        <v>10977</v>
      </c>
      <c r="F1246" s="37"/>
      <c r="G1246" s="83" t="s">
        <v>10977</v>
      </c>
      <c r="H1246" s="41"/>
      <c r="I1246" s="42"/>
    </row>
    <row r="1247" spans="1:9" x14ac:dyDescent="0.25">
      <c r="A1247" s="39"/>
      <c r="B1247" s="136" t="s">
        <v>12605</v>
      </c>
      <c r="C1247" s="35" t="s">
        <v>2413</v>
      </c>
      <c r="D1247" s="83" t="s">
        <v>10977</v>
      </c>
      <c r="E1247" s="97" t="s">
        <v>10977</v>
      </c>
      <c r="F1247" s="37"/>
      <c r="G1247" s="83" t="s">
        <v>10977</v>
      </c>
      <c r="H1247" s="41"/>
      <c r="I1247" s="42"/>
    </row>
    <row r="1248" spans="1:9" x14ac:dyDescent="0.25">
      <c r="A1248" s="39"/>
      <c r="B1248" s="136" t="s">
        <v>12606</v>
      </c>
      <c r="C1248" s="35" t="s">
        <v>3812</v>
      </c>
      <c r="D1248" s="83" t="s">
        <v>10977</v>
      </c>
      <c r="E1248" s="97" t="s">
        <v>10977</v>
      </c>
      <c r="F1248" s="37"/>
      <c r="G1248" s="93" t="s">
        <v>10978</v>
      </c>
      <c r="H1248" s="44" t="s">
        <v>11211</v>
      </c>
      <c r="I1248" s="42"/>
    </row>
    <row r="1249" spans="1:9" x14ac:dyDescent="0.25">
      <c r="A1249" s="39"/>
      <c r="B1249" s="136" t="s">
        <v>12607</v>
      </c>
      <c r="C1249" s="35" t="s">
        <v>2197</v>
      </c>
      <c r="D1249" s="83" t="s">
        <v>10977</v>
      </c>
      <c r="E1249" s="97" t="s">
        <v>10977</v>
      </c>
      <c r="F1249" s="37"/>
      <c r="G1249" s="83" t="s">
        <v>10977</v>
      </c>
      <c r="H1249" s="41"/>
      <c r="I1249" s="42"/>
    </row>
    <row r="1250" spans="1:9" x14ac:dyDescent="0.25">
      <c r="A1250" s="39"/>
      <c r="B1250" s="136" t="s">
        <v>12608</v>
      </c>
      <c r="C1250" s="35" t="s">
        <v>3143</v>
      </c>
      <c r="D1250" s="83" t="s">
        <v>10977</v>
      </c>
      <c r="E1250" s="97" t="s">
        <v>10977</v>
      </c>
      <c r="F1250" s="37"/>
      <c r="G1250" s="83" t="s">
        <v>10977</v>
      </c>
      <c r="H1250" s="41"/>
      <c r="I1250" s="42"/>
    </row>
    <row r="1251" spans="1:9" x14ac:dyDescent="0.25">
      <c r="A1251" s="39"/>
      <c r="B1251" s="136" t="s">
        <v>12609</v>
      </c>
      <c r="C1251" s="35" t="s">
        <v>1356</v>
      </c>
      <c r="D1251" s="83" t="s">
        <v>10977</v>
      </c>
      <c r="E1251" s="97" t="s">
        <v>10977</v>
      </c>
      <c r="F1251" s="37"/>
      <c r="G1251" s="83" t="s">
        <v>10977</v>
      </c>
      <c r="H1251" s="41"/>
      <c r="I1251" s="42"/>
    </row>
    <row r="1252" spans="1:9" x14ac:dyDescent="0.25">
      <c r="A1252" s="39"/>
      <c r="B1252" s="136" t="s">
        <v>12610</v>
      </c>
      <c r="C1252" s="35" t="s">
        <v>29</v>
      </c>
      <c r="D1252" s="83" t="s">
        <v>10977</v>
      </c>
      <c r="E1252" s="97" t="s">
        <v>10977</v>
      </c>
      <c r="F1252" s="37"/>
      <c r="G1252" s="83" t="s">
        <v>10977</v>
      </c>
      <c r="H1252" s="41"/>
      <c r="I1252" s="42"/>
    </row>
    <row r="1253" spans="1:9" x14ac:dyDescent="0.25">
      <c r="A1253" s="39"/>
      <c r="B1253" s="136" t="s">
        <v>12611</v>
      </c>
      <c r="C1253" s="35" t="s">
        <v>2926</v>
      </c>
      <c r="D1253" s="83" t="s">
        <v>10977</v>
      </c>
      <c r="E1253" s="97" t="s">
        <v>10977</v>
      </c>
      <c r="F1253" s="37"/>
      <c r="G1253" s="83" t="s">
        <v>10977</v>
      </c>
      <c r="H1253" s="41"/>
      <c r="I1253" s="42"/>
    </row>
    <row r="1254" spans="1:9" x14ac:dyDescent="0.25">
      <c r="A1254" s="39"/>
      <c r="B1254" s="136" t="s">
        <v>12612</v>
      </c>
      <c r="C1254" s="35" t="s">
        <v>901</v>
      </c>
      <c r="D1254" s="83" t="s">
        <v>10977</v>
      </c>
      <c r="E1254" s="97" t="s">
        <v>10977</v>
      </c>
      <c r="F1254" s="37"/>
      <c r="G1254" s="83" t="s">
        <v>10977</v>
      </c>
      <c r="H1254" s="41"/>
      <c r="I1254" s="42"/>
    </row>
    <row r="1255" spans="1:9" x14ac:dyDescent="0.25">
      <c r="A1255" s="39"/>
      <c r="B1255" s="136" t="s">
        <v>12613</v>
      </c>
      <c r="C1255" s="35" t="s">
        <v>1356</v>
      </c>
      <c r="D1255" s="83" t="s">
        <v>10977</v>
      </c>
      <c r="E1255" s="97" t="s">
        <v>10977</v>
      </c>
      <c r="F1255" s="37"/>
      <c r="G1255" s="83" t="s">
        <v>10977</v>
      </c>
      <c r="H1255" s="41"/>
      <c r="I1255" s="42"/>
    </row>
    <row r="1256" spans="1:9" x14ac:dyDescent="0.25">
      <c r="A1256" s="39"/>
      <c r="B1256" s="136" t="s">
        <v>12614</v>
      </c>
      <c r="C1256" s="35" t="s">
        <v>1356</v>
      </c>
      <c r="D1256" s="83" t="s">
        <v>10977</v>
      </c>
      <c r="E1256" s="97" t="s">
        <v>10977</v>
      </c>
      <c r="F1256" s="37"/>
      <c r="G1256" s="83" t="s">
        <v>10977</v>
      </c>
      <c r="H1256" s="41"/>
      <c r="I1256" s="42"/>
    </row>
    <row r="1257" spans="1:9" x14ac:dyDescent="0.25">
      <c r="A1257" s="39"/>
      <c r="B1257" s="136" t="s">
        <v>12615</v>
      </c>
      <c r="C1257" s="35" t="s">
        <v>3812</v>
      </c>
      <c r="D1257" s="83" t="s">
        <v>10977</v>
      </c>
      <c r="E1257" s="97" t="s">
        <v>10977</v>
      </c>
      <c r="F1257" s="37"/>
      <c r="G1257" s="83" t="s">
        <v>10977</v>
      </c>
      <c r="H1257" s="41"/>
      <c r="I1257" s="42"/>
    </row>
    <row r="1258" spans="1:9" x14ac:dyDescent="0.25">
      <c r="A1258" s="39"/>
      <c r="B1258" s="136" t="s">
        <v>12616</v>
      </c>
      <c r="C1258" s="35" t="s">
        <v>3601</v>
      </c>
      <c r="D1258" s="83" t="s">
        <v>10977</v>
      </c>
      <c r="E1258" s="97" t="s">
        <v>10977</v>
      </c>
      <c r="F1258" s="37"/>
      <c r="G1258" s="83" t="s">
        <v>10977</v>
      </c>
      <c r="H1258" s="41"/>
      <c r="I1258" s="42"/>
    </row>
    <row r="1259" spans="1:9" x14ac:dyDescent="0.25">
      <c r="A1259" s="39"/>
      <c r="B1259" s="136" t="s">
        <v>12617</v>
      </c>
      <c r="C1259" s="35" t="s">
        <v>3513</v>
      </c>
      <c r="D1259" s="83" t="s">
        <v>10977</v>
      </c>
      <c r="E1259" s="97" t="s">
        <v>10977</v>
      </c>
      <c r="F1259" s="37"/>
      <c r="G1259" s="83" t="s">
        <v>10977</v>
      </c>
      <c r="H1259" s="41"/>
      <c r="I1259" s="42"/>
    </row>
    <row r="1260" spans="1:9" x14ac:dyDescent="0.25">
      <c r="A1260" s="39"/>
      <c r="B1260" s="136" t="s">
        <v>12618</v>
      </c>
      <c r="C1260" s="35" t="s">
        <v>4289</v>
      </c>
      <c r="D1260" s="83" t="s">
        <v>10977</v>
      </c>
      <c r="E1260" s="97" t="s">
        <v>10977</v>
      </c>
      <c r="F1260" s="37"/>
      <c r="G1260" s="83" t="s">
        <v>10977</v>
      </c>
      <c r="H1260" s="41"/>
      <c r="I1260" s="42"/>
    </row>
    <row r="1261" spans="1:9" x14ac:dyDescent="0.25">
      <c r="A1261" s="39"/>
      <c r="B1261" s="136" t="s">
        <v>12619</v>
      </c>
      <c r="C1261" s="35" t="s">
        <v>2197</v>
      </c>
      <c r="D1261" s="83" t="s">
        <v>10977</v>
      </c>
      <c r="E1261" s="97" t="s">
        <v>10977</v>
      </c>
      <c r="F1261" s="37"/>
      <c r="G1261" s="83" t="s">
        <v>10977</v>
      </c>
      <c r="H1261" s="64" t="s">
        <v>11212</v>
      </c>
      <c r="I1261" s="42"/>
    </row>
    <row r="1262" spans="1:9" x14ac:dyDescent="0.25">
      <c r="A1262" s="39"/>
      <c r="B1262" s="136" t="s">
        <v>12620</v>
      </c>
      <c r="C1262" s="35" t="s">
        <v>2554</v>
      </c>
      <c r="D1262" s="83" t="s">
        <v>10977</v>
      </c>
      <c r="E1262" s="97" t="s">
        <v>10977</v>
      </c>
      <c r="F1262" s="37"/>
      <c r="G1262" s="83" t="s">
        <v>10977</v>
      </c>
      <c r="H1262" s="41"/>
      <c r="I1262" s="42"/>
    </row>
    <row r="1263" spans="1:9" x14ac:dyDescent="0.25">
      <c r="A1263" s="39"/>
      <c r="B1263" s="136" t="s">
        <v>12621</v>
      </c>
      <c r="C1263" s="35" t="s">
        <v>901</v>
      </c>
      <c r="D1263" s="83" t="s">
        <v>10977</v>
      </c>
      <c r="E1263" s="97" t="s">
        <v>10977</v>
      </c>
      <c r="F1263" s="37"/>
      <c r="G1263" s="83" t="s">
        <v>10977</v>
      </c>
      <c r="H1263" s="41"/>
      <c r="I1263" s="42"/>
    </row>
    <row r="1264" spans="1:9" x14ac:dyDescent="0.25">
      <c r="A1264" s="39"/>
      <c r="B1264" s="136" t="s">
        <v>12622</v>
      </c>
      <c r="C1264" s="35" t="s">
        <v>901</v>
      </c>
      <c r="D1264" s="83" t="s">
        <v>10977</v>
      </c>
      <c r="E1264" s="97" t="s">
        <v>10977</v>
      </c>
      <c r="F1264" s="37"/>
      <c r="G1264" s="83" t="s">
        <v>10977</v>
      </c>
      <c r="H1264" s="41"/>
      <c r="I1264" s="42"/>
    </row>
    <row r="1265" spans="1:9" x14ac:dyDescent="0.25">
      <c r="A1265" s="39"/>
      <c r="B1265" s="136" t="s">
        <v>12623</v>
      </c>
      <c r="C1265" s="35" t="s">
        <v>4626</v>
      </c>
      <c r="D1265" s="83" t="s">
        <v>10977</v>
      </c>
      <c r="E1265" s="97" t="s">
        <v>10977</v>
      </c>
      <c r="F1265" s="37"/>
      <c r="G1265" s="83" t="s">
        <v>10977</v>
      </c>
      <c r="H1265" s="41"/>
      <c r="I1265" s="42"/>
    </row>
    <row r="1266" spans="1:9" x14ac:dyDescent="0.25">
      <c r="A1266" s="39"/>
      <c r="B1266" s="136" t="s">
        <v>12624</v>
      </c>
      <c r="C1266" s="35" t="s">
        <v>133</v>
      </c>
      <c r="D1266" s="83" t="s">
        <v>10977</v>
      </c>
      <c r="E1266" s="97" t="s">
        <v>10977</v>
      </c>
      <c r="F1266" s="37"/>
      <c r="G1266" s="83" t="s">
        <v>10977</v>
      </c>
      <c r="H1266" s="41"/>
      <c r="I1266" s="42"/>
    </row>
    <row r="1267" spans="1:9" x14ac:dyDescent="0.25">
      <c r="A1267" s="39"/>
      <c r="B1267" s="136" t="s">
        <v>12625</v>
      </c>
      <c r="C1267" s="35" t="s">
        <v>3513</v>
      </c>
      <c r="D1267" s="83" t="s">
        <v>10977</v>
      </c>
      <c r="E1267" s="97" t="s">
        <v>10977</v>
      </c>
      <c r="F1267" s="37"/>
      <c r="G1267" s="83" t="s">
        <v>10977</v>
      </c>
      <c r="H1267" s="41"/>
      <c r="I1267" s="42"/>
    </row>
    <row r="1268" spans="1:9" x14ac:dyDescent="0.25">
      <c r="A1268" s="39"/>
      <c r="B1268" s="136" t="s">
        <v>12626</v>
      </c>
      <c r="C1268" s="35" t="s">
        <v>901</v>
      </c>
      <c r="D1268" s="83" t="s">
        <v>10977</v>
      </c>
      <c r="E1268" s="97" t="s">
        <v>10977</v>
      </c>
      <c r="F1268" s="37"/>
      <c r="G1268" s="83" t="s">
        <v>10977</v>
      </c>
      <c r="H1268" s="41"/>
      <c r="I1268" s="42"/>
    </row>
    <row r="1269" spans="1:9" x14ac:dyDescent="0.25">
      <c r="A1269" s="39"/>
      <c r="B1269" s="136" t="s">
        <v>12627</v>
      </c>
      <c r="C1269" s="35" t="s">
        <v>3513</v>
      </c>
      <c r="D1269" s="83" t="s">
        <v>10977</v>
      </c>
      <c r="E1269" s="97" t="s">
        <v>10977</v>
      </c>
      <c r="F1269" s="37"/>
      <c r="G1269" s="83" t="s">
        <v>10977</v>
      </c>
      <c r="H1269" s="41"/>
      <c r="I1269" s="42"/>
    </row>
    <row r="1270" spans="1:9" x14ac:dyDescent="0.25">
      <c r="A1270" s="39"/>
      <c r="B1270" s="136" t="s">
        <v>12628</v>
      </c>
      <c r="C1270" s="35" t="s">
        <v>2274</v>
      </c>
      <c r="D1270" s="83" t="s">
        <v>10977</v>
      </c>
      <c r="E1270" s="97" t="s">
        <v>10977</v>
      </c>
      <c r="F1270" s="37"/>
      <c r="G1270" s="83" t="s">
        <v>10977</v>
      </c>
      <c r="H1270" s="41"/>
      <c r="I1270" s="42"/>
    </row>
    <row r="1271" spans="1:9" x14ac:dyDescent="0.25">
      <c r="A1271" s="39"/>
      <c r="B1271" s="136" t="s">
        <v>12629</v>
      </c>
      <c r="C1271" s="35" t="s">
        <v>3812</v>
      </c>
      <c r="D1271" s="83" t="s">
        <v>10977</v>
      </c>
      <c r="E1271" s="97" t="s">
        <v>10977</v>
      </c>
      <c r="F1271" s="37"/>
      <c r="G1271" s="83" t="s">
        <v>10977</v>
      </c>
      <c r="H1271" s="41"/>
      <c r="I1271" s="42"/>
    </row>
    <row r="1272" spans="1:9" x14ac:dyDescent="0.25">
      <c r="A1272" s="39"/>
      <c r="B1272" s="136" t="s">
        <v>12630</v>
      </c>
      <c r="C1272" s="35" t="s">
        <v>2274</v>
      </c>
      <c r="D1272" s="83" t="s">
        <v>10977</v>
      </c>
      <c r="E1272" s="97" t="s">
        <v>10977</v>
      </c>
      <c r="F1272" s="37"/>
      <c r="G1272" s="83" t="s">
        <v>10977</v>
      </c>
      <c r="H1272" s="41"/>
      <c r="I1272" s="42"/>
    </row>
    <row r="1273" spans="1:9" x14ac:dyDescent="0.25">
      <c r="A1273" s="39"/>
      <c r="B1273" s="136" t="s">
        <v>12631</v>
      </c>
      <c r="C1273" s="35" t="s">
        <v>2274</v>
      </c>
      <c r="D1273" s="83" t="s">
        <v>10977</v>
      </c>
      <c r="E1273" s="83" t="s">
        <v>10977</v>
      </c>
      <c r="F1273" s="37"/>
      <c r="G1273" s="83" t="s">
        <v>10977</v>
      </c>
      <c r="H1273" s="41"/>
      <c r="I1273" s="42"/>
    </row>
    <row r="1274" spans="1:9" x14ac:dyDescent="0.25">
      <c r="A1274" s="39"/>
      <c r="B1274" s="136" t="s">
        <v>12632</v>
      </c>
      <c r="C1274" s="35" t="s">
        <v>2197</v>
      </c>
      <c r="D1274" s="83" t="s">
        <v>10977</v>
      </c>
      <c r="E1274" s="97" t="s">
        <v>10977</v>
      </c>
      <c r="F1274" s="37"/>
      <c r="G1274" s="83" t="s">
        <v>10977</v>
      </c>
      <c r="H1274" s="41"/>
      <c r="I1274" s="42"/>
    </row>
    <row r="1275" spans="1:9" x14ac:dyDescent="0.25">
      <c r="A1275" s="39"/>
      <c r="B1275" s="136" t="s">
        <v>12633</v>
      </c>
      <c r="C1275" s="35" t="s">
        <v>2197</v>
      </c>
      <c r="D1275" s="83" t="s">
        <v>10977</v>
      </c>
      <c r="E1275" s="97" t="s">
        <v>10977</v>
      </c>
      <c r="F1275" s="37"/>
      <c r="G1275" s="83" t="s">
        <v>10978</v>
      </c>
      <c r="H1275" s="44" t="s">
        <v>11213</v>
      </c>
      <c r="I1275" s="42"/>
    </row>
    <row r="1276" spans="1:9" x14ac:dyDescent="0.25">
      <c r="A1276" s="39"/>
      <c r="B1276" s="136" t="s">
        <v>12634</v>
      </c>
      <c r="C1276" s="35" t="s">
        <v>3812</v>
      </c>
      <c r="D1276" s="83" t="s">
        <v>10977</v>
      </c>
      <c r="E1276" s="97" t="s">
        <v>10977</v>
      </c>
      <c r="F1276" s="37"/>
      <c r="G1276" s="83" t="s">
        <v>10977</v>
      </c>
      <c r="H1276" s="41"/>
      <c r="I1276" s="42"/>
    </row>
    <row r="1277" spans="1:9" x14ac:dyDescent="0.25">
      <c r="A1277" s="39"/>
      <c r="B1277" s="136" t="s">
        <v>12635</v>
      </c>
      <c r="C1277" s="35" t="s">
        <v>3143</v>
      </c>
      <c r="D1277" s="83" t="s">
        <v>10977</v>
      </c>
      <c r="E1277" s="97" t="s">
        <v>10977</v>
      </c>
      <c r="F1277" s="37"/>
      <c r="G1277" s="83" t="s">
        <v>10977</v>
      </c>
      <c r="H1277" s="41"/>
      <c r="I1277" s="42"/>
    </row>
    <row r="1278" spans="1:9" x14ac:dyDescent="0.25">
      <c r="A1278" s="39"/>
      <c r="B1278" s="136" t="s">
        <v>12636</v>
      </c>
      <c r="C1278" s="35" t="s">
        <v>3812</v>
      </c>
      <c r="D1278" s="83" t="s">
        <v>10977</v>
      </c>
      <c r="E1278" s="97" t="s">
        <v>10977</v>
      </c>
      <c r="F1278" s="37"/>
      <c r="G1278" s="83" t="s">
        <v>10977</v>
      </c>
      <c r="H1278" s="41"/>
      <c r="I1278" s="42"/>
    </row>
    <row r="1279" spans="1:9" x14ac:dyDescent="0.25">
      <c r="A1279" s="39"/>
      <c r="B1279" s="136" t="s">
        <v>12637</v>
      </c>
      <c r="C1279" s="35" t="s">
        <v>3812</v>
      </c>
      <c r="D1279" s="83" t="s">
        <v>10977</v>
      </c>
      <c r="E1279" s="97" t="s">
        <v>10977</v>
      </c>
      <c r="F1279" s="37"/>
      <c r="G1279" s="83" t="s">
        <v>10977</v>
      </c>
      <c r="H1279" s="41"/>
      <c r="I1279" s="42"/>
    </row>
    <row r="1280" spans="1:9" x14ac:dyDescent="0.25">
      <c r="A1280" s="39"/>
      <c r="B1280" s="136" t="s">
        <v>12638</v>
      </c>
      <c r="C1280" s="35" t="s">
        <v>2274</v>
      </c>
      <c r="D1280" s="83" t="s">
        <v>10977</v>
      </c>
      <c r="E1280" s="97" t="s">
        <v>10977</v>
      </c>
      <c r="F1280" s="37"/>
      <c r="G1280" s="83" t="s">
        <v>10977</v>
      </c>
      <c r="H1280" s="41"/>
      <c r="I1280" s="42"/>
    </row>
    <row r="1281" spans="1:9" x14ac:dyDescent="0.25">
      <c r="A1281" s="39"/>
      <c r="B1281" s="136" t="s">
        <v>12639</v>
      </c>
      <c r="C1281" s="35" t="s">
        <v>3747</v>
      </c>
      <c r="D1281" s="83" t="s">
        <v>10977</v>
      </c>
      <c r="E1281" s="97" t="s">
        <v>10977</v>
      </c>
      <c r="F1281" s="37"/>
      <c r="G1281" s="83" t="s">
        <v>10977</v>
      </c>
      <c r="H1281" s="41"/>
      <c r="I1281" s="42"/>
    </row>
    <row r="1282" spans="1:9" x14ac:dyDescent="0.25">
      <c r="A1282" s="39"/>
      <c r="B1282" s="136" t="s">
        <v>12640</v>
      </c>
      <c r="C1282" s="35" t="s">
        <v>3812</v>
      </c>
      <c r="D1282" s="83" t="s">
        <v>10977</v>
      </c>
      <c r="E1282" s="97" t="s">
        <v>10977</v>
      </c>
      <c r="F1282" s="37"/>
      <c r="G1282" s="83" t="s">
        <v>10977</v>
      </c>
      <c r="H1282" s="41"/>
      <c r="I1282" s="42"/>
    </row>
    <row r="1283" spans="1:9" x14ac:dyDescent="0.25">
      <c r="A1283" s="39"/>
      <c r="B1283" s="136" t="s">
        <v>12641</v>
      </c>
      <c r="C1283" s="35" t="s">
        <v>2274</v>
      </c>
      <c r="D1283" s="83" t="s">
        <v>10977</v>
      </c>
      <c r="E1283" s="97" t="s">
        <v>10977</v>
      </c>
      <c r="F1283" s="37"/>
      <c r="G1283" s="93" t="s">
        <v>10978</v>
      </c>
      <c r="H1283" s="44" t="s">
        <v>11214</v>
      </c>
      <c r="I1283" s="42"/>
    </row>
    <row r="1284" spans="1:9" x14ac:dyDescent="0.25">
      <c r="A1284" s="39"/>
      <c r="B1284" s="136" t="s">
        <v>12642</v>
      </c>
      <c r="C1284" s="35" t="s">
        <v>4626</v>
      </c>
      <c r="D1284" s="83" t="s">
        <v>10977</v>
      </c>
      <c r="E1284" s="97" t="s">
        <v>10977</v>
      </c>
      <c r="F1284" s="37"/>
      <c r="G1284" s="83" t="s">
        <v>10977</v>
      </c>
      <c r="H1284" s="41"/>
      <c r="I1284" s="42"/>
    </row>
    <row r="1285" spans="1:9" x14ac:dyDescent="0.25">
      <c r="A1285" s="39"/>
      <c r="B1285" s="136" t="s">
        <v>12643</v>
      </c>
      <c r="C1285" s="35" t="s">
        <v>3812</v>
      </c>
      <c r="D1285" s="83" t="s">
        <v>10977</v>
      </c>
      <c r="E1285" s="97" t="s">
        <v>10977</v>
      </c>
      <c r="F1285" s="37"/>
      <c r="G1285" s="83" t="s">
        <v>10978</v>
      </c>
      <c r="H1285" s="44" t="s">
        <v>11215</v>
      </c>
      <c r="I1285" s="42"/>
    </row>
    <row r="1286" spans="1:9" x14ac:dyDescent="0.25">
      <c r="A1286" s="39"/>
      <c r="B1286" s="136" t="s">
        <v>12644</v>
      </c>
      <c r="C1286" s="35" t="s">
        <v>3143</v>
      </c>
      <c r="D1286" s="83" t="s">
        <v>10977</v>
      </c>
      <c r="E1286" s="97" t="s">
        <v>10977</v>
      </c>
      <c r="F1286" s="37"/>
      <c r="G1286" s="95" t="s">
        <v>10978</v>
      </c>
      <c r="H1286" s="59" t="s">
        <v>11216</v>
      </c>
      <c r="I1286" s="42"/>
    </row>
    <row r="1287" spans="1:9" x14ac:dyDescent="0.25">
      <c r="A1287" s="39"/>
      <c r="B1287" s="136" t="s">
        <v>12645</v>
      </c>
      <c r="C1287" s="35" t="s">
        <v>4626</v>
      </c>
      <c r="D1287" s="83" t="s">
        <v>10977</v>
      </c>
      <c r="E1287" s="97" t="s">
        <v>10977</v>
      </c>
      <c r="F1287" s="37"/>
      <c r="G1287" s="83" t="s">
        <v>10977</v>
      </c>
      <c r="H1287" s="41"/>
      <c r="I1287" s="42"/>
    </row>
    <row r="1288" spans="1:9" x14ac:dyDescent="0.25">
      <c r="A1288" s="39"/>
      <c r="B1288" s="136" t="s">
        <v>12646</v>
      </c>
      <c r="C1288" s="35" t="s">
        <v>901</v>
      </c>
      <c r="D1288" s="83" t="s">
        <v>10977</v>
      </c>
      <c r="E1288" s="97" t="s">
        <v>10977</v>
      </c>
      <c r="F1288" s="37"/>
      <c r="G1288" s="83" t="s">
        <v>10977</v>
      </c>
      <c r="H1288" s="41"/>
      <c r="I1288" s="42"/>
    </row>
    <row r="1289" spans="1:9" x14ac:dyDescent="0.25">
      <c r="A1289" s="39"/>
      <c r="B1289" s="136" t="s">
        <v>12647</v>
      </c>
      <c r="C1289" s="35" t="s">
        <v>3143</v>
      </c>
      <c r="D1289" s="83" t="s">
        <v>10977</v>
      </c>
      <c r="E1289" s="97" t="s">
        <v>10977</v>
      </c>
      <c r="F1289" s="37"/>
      <c r="G1289" s="83" t="s">
        <v>10977</v>
      </c>
      <c r="H1289" s="41"/>
      <c r="I1289" s="42"/>
    </row>
    <row r="1290" spans="1:9" x14ac:dyDescent="0.25">
      <c r="A1290" s="45" t="s">
        <v>10989</v>
      </c>
      <c r="B1290" s="138" t="s">
        <v>12648</v>
      </c>
      <c r="C1290" s="35" t="s">
        <v>3812</v>
      </c>
      <c r="D1290" s="93" t="s">
        <v>10977</v>
      </c>
      <c r="E1290" s="97" t="s">
        <v>10978</v>
      </c>
      <c r="F1290" s="43" t="s">
        <v>11217</v>
      </c>
      <c r="G1290" s="93" t="s">
        <v>10978</v>
      </c>
      <c r="H1290" s="44" t="s">
        <v>11217</v>
      </c>
      <c r="I1290" s="42"/>
    </row>
    <row r="1291" spans="1:9" x14ac:dyDescent="0.25">
      <c r="A1291" s="39"/>
      <c r="B1291" s="136" t="s">
        <v>12649</v>
      </c>
      <c r="C1291" s="35" t="s">
        <v>3513</v>
      </c>
      <c r="D1291" s="83" t="s">
        <v>10977</v>
      </c>
      <c r="E1291" s="97" t="s">
        <v>10977</v>
      </c>
      <c r="F1291" s="37"/>
      <c r="G1291" s="83" t="s">
        <v>10977</v>
      </c>
      <c r="H1291" s="41"/>
      <c r="I1291" s="42"/>
    </row>
    <row r="1292" spans="1:9" x14ac:dyDescent="0.25">
      <c r="A1292" s="39"/>
      <c r="B1292" s="136" t="s">
        <v>12650</v>
      </c>
      <c r="C1292" s="35" t="s">
        <v>4626</v>
      </c>
      <c r="D1292" s="83" t="s">
        <v>10977</v>
      </c>
      <c r="E1292" s="97" t="s">
        <v>10977</v>
      </c>
      <c r="F1292" s="37"/>
      <c r="G1292" s="83" t="s">
        <v>10977</v>
      </c>
      <c r="H1292" s="41"/>
      <c r="I1292" s="42"/>
    </row>
    <row r="1293" spans="1:9" x14ac:dyDescent="0.25">
      <c r="A1293" s="39"/>
      <c r="B1293" s="136" t="s">
        <v>12651</v>
      </c>
      <c r="C1293" s="35" t="s">
        <v>3812</v>
      </c>
      <c r="D1293" s="83" t="s">
        <v>10977</v>
      </c>
      <c r="E1293" s="97" t="s">
        <v>10977</v>
      </c>
      <c r="F1293" s="37"/>
      <c r="G1293" s="83" t="s">
        <v>10977</v>
      </c>
      <c r="H1293" s="41"/>
      <c r="I1293" s="42"/>
    </row>
    <row r="1294" spans="1:9" x14ac:dyDescent="0.25">
      <c r="A1294" s="39"/>
      <c r="B1294" s="136" t="s">
        <v>12652</v>
      </c>
      <c r="C1294" s="35" t="s">
        <v>3513</v>
      </c>
      <c r="D1294" s="83" t="s">
        <v>10977</v>
      </c>
      <c r="E1294" s="97" t="s">
        <v>10977</v>
      </c>
      <c r="F1294" s="37"/>
      <c r="G1294" s="83" t="s">
        <v>10977</v>
      </c>
      <c r="H1294" s="41"/>
      <c r="I1294" s="42"/>
    </row>
    <row r="1295" spans="1:9" x14ac:dyDescent="0.25">
      <c r="A1295" s="39"/>
      <c r="B1295" s="136" t="s">
        <v>12653</v>
      </c>
      <c r="C1295" s="35" t="s">
        <v>2274</v>
      </c>
      <c r="D1295" s="83" t="s">
        <v>10977</v>
      </c>
      <c r="E1295" s="97" t="s">
        <v>10977</v>
      </c>
      <c r="F1295" s="37"/>
      <c r="G1295" s="83" t="s">
        <v>10977</v>
      </c>
      <c r="H1295" s="41"/>
      <c r="I1295" s="42"/>
    </row>
    <row r="1296" spans="1:9" x14ac:dyDescent="0.25">
      <c r="A1296" s="39"/>
      <c r="B1296" s="136" t="s">
        <v>12654</v>
      </c>
      <c r="C1296" s="35" t="s">
        <v>3143</v>
      </c>
      <c r="D1296" s="83" t="s">
        <v>10977</v>
      </c>
      <c r="E1296" s="97" t="s">
        <v>10977</v>
      </c>
      <c r="F1296" s="37"/>
      <c r="G1296" s="83" t="s">
        <v>10977</v>
      </c>
      <c r="H1296" s="41"/>
      <c r="I1296" s="42"/>
    </row>
    <row r="1297" spans="1:9" x14ac:dyDescent="0.25">
      <c r="A1297" s="39"/>
      <c r="B1297" s="136" t="s">
        <v>12655</v>
      </c>
      <c r="C1297" s="35" t="s">
        <v>4626</v>
      </c>
      <c r="D1297" s="83" t="s">
        <v>10977</v>
      </c>
      <c r="E1297" s="97" t="s">
        <v>10977</v>
      </c>
      <c r="F1297" s="37"/>
      <c r="G1297" s="83" t="s">
        <v>10977</v>
      </c>
      <c r="H1297" s="41"/>
      <c r="I1297" s="42"/>
    </row>
    <row r="1298" spans="1:9" x14ac:dyDescent="0.25">
      <c r="A1298" s="39"/>
      <c r="B1298" s="136" t="s">
        <v>12656</v>
      </c>
      <c r="C1298" s="35" t="s">
        <v>3747</v>
      </c>
      <c r="D1298" s="83" t="s">
        <v>10977</v>
      </c>
      <c r="E1298" s="97" t="s">
        <v>10977</v>
      </c>
      <c r="F1298" s="37"/>
      <c r="G1298" s="95" t="s">
        <v>10978</v>
      </c>
      <c r="H1298" s="59" t="s">
        <v>11218</v>
      </c>
      <c r="I1298" s="42"/>
    </row>
    <row r="1299" spans="1:9" x14ac:dyDescent="0.25">
      <c r="A1299" s="39"/>
      <c r="B1299" s="136" t="s">
        <v>12657</v>
      </c>
      <c r="C1299" s="35" t="s">
        <v>2274</v>
      </c>
      <c r="D1299" s="83" t="s">
        <v>10977</v>
      </c>
      <c r="E1299" s="97" t="s">
        <v>10977</v>
      </c>
      <c r="F1299" s="37"/>
      <c r="G1299" s="83" t="s">
        <v>10977</v>
      </c>
      <c r="H1299" s="41"/>
      <c r="I1299" s="42"/>
    </row>
    <row r="1300" spans="1:9" x14ac:dyDescent="0.25">
      <c r="A1300" s="39"/>
      <c r="B1300" s="136" t="s">
        <v>12658</v>
      </c>
      <c r="C1300" s="35" t="s">
        <v>2274</v>
      </c>
      <c r="D1300" s="83" t="s">
        <v>10977</v>
      </c>
      <c r="E1300" s="97" t="s">
        <v>10977</v>
      </c>
      <c r="F1300" s="37"/>
      <c r="G1300" s="83" t="s">
        <v>10978</v>
      </c>
      <c r="H1300" s="44" t="s">
        <v>11219</v>
      </c>
      <c r="I1300" s="42"/>
    </row>
    <row r="1301" spans="1:9" x14ac:dyDescent="0.25">
      <c r="A1301" s="39"/>
      <c r="B1301" s="136" t="s">
        <v>12659</v>
      </c>
      <c r="C1301" s="35" t="s">
        <v>2274</v>
      </c>
      <c r="D1301" s="83" t="s">
        <v>10977</v>
      </c>
      <c r="E1301" s="97" t="s">
        <v>10977</v>
      </c>
      <c r="F1301" s="37"/>
      <c r="G1301" s="83" t="s">
        <v>10977</v>
      </c>
      <c r="H1301" s="41"/>
      <c r="I1301" s="46"/>
    </row>
    <row r="1302" spans="1:9" x14ac:dyDescent="0.25">
      <c r="A1302" s="39"/>
      <c r="B1302" s="136" t="s">
        <v>12660</v>
      </c>
      <c r="C1302" s="35" t="s">
        <v>2274</v>
      </c>
      <c r="D1302" s="83" t="s">
        <v>10977</v>
      </c>
      <c r="E1302" s="97" t="s">
        <v>10977</v>
      </c>
      <c r="F1302" s="37"/>
      <c r="G1302" s="93" t="s">
        <v>10978</v>
      </c>
      <c r="H1302" s="44" t="s">
        <v>11220</v>
      </c>
      <c r="I1302" s="42"/>
    </row>
    <row r="1303" spans="1:9" x14ac:dyDescent="0.25">
      <c r="A1303" s="39"/>
      <c r="B1303" s="136" t="s">
        <v>12661</v>
      </c>
      <c r="C1303" s="35" t="s">
        <v>2274</v>
      </c>
      <c r="D1303" s="83" t="s">
        <v>10977</v>
      </c>
      <c r="E1303" s="97" t="s">
        <v>10977</v>
      </c>
      <c r="F1303" s="37"/>
      <c r="G1303" s="83" t="s">
        <v>10977</v>
      </c>
      <c r="H1303" s="41"/>
      <c r="I1303" s="42"/>
    </row>
    <row r="1304" spans="1:9" x14ac:dyDescent="0.25">
      <c r="A1304" s="39"/>
      <c r="B1304" s="136" t="s">
        <v>12662</v>
      </c>
      <c r="C1304" s="35" t="s">
        <v>3143</v>
      </c>
      <c r="D1304" s="83" t="s">
        <v>10977</v>
      </c>
      <c r="E1304" s="97" t="s">
        <v>10977</v>
      </c>
      <c r="F1304" s="37"/>
      <c r="G1304" s="93" t="s">
        <v>10978</v>
      </c>
      <c r="H1304" s="44" t="s">
        <v>11221</v>
      </c>
      <c r="I1304" s="42"/>
    </row>
    <row r="1305" spans="1:9" x14ac:dyDescent="0.25">
      <c r="A1305" s="39"/>
      <c r="B1305" s="136" t="s">
        <v>12663</v>
      </c>
      <c r="C1305" s="35" t="s">
        <v>634</v>
      </c>
      <c r="D1305" s="83" t="s">
        <v>10977</v>
      </c>
      <c r="E1305" s="97" t="s">
        <v>10977</v>
      </c>
      <c r="F1305" s="37"/>
      <c r="G1305" s="83" t="s">
        <v>10977</v>
      </c>
      <c r="H1305" s="41"/>
      <c r="I1305" s="42"/>
    </row>
    <row r="1306" spans="1:9" x14ac:dyDescent="0.25">
      <c r="A1306" s="39"/>
      <c r="B1306" s="136" t="s">
        <v>12664</v>
      </c>
      <c r="C1306" s="35" t="s">
        <v>3812</v>
      </c>
      <c r="D1306" s="83" t="s">
        <v>10977</v>
      </c>
      <c r="E1306" s="97" t="s">
        <v>10977</v>
      </c>
      <c r="F1306" s="37"/>
      <c r="G1306" s="83" t="s">
        <v>10978</v>
      </c>
      <c r="H1306" s="44" t="s">
        <v>11222</v>
      </c>
      <c r="I1306" s="42"/>
    </row>
    <row r="1307" spans="1:9" x14ac:dyDescent="0.25">
      <c r="A1307" s="39"/>
      <c r="B1307" s="136" t="s">
        <v>12665</v>
      </c>
      <c r="C1307" s="35" t="s">
        <v>3812</v>
      </c>
      <c r="D1307" s="83" t="s">
        <v>10977</v>
      </c>
      <c r="E1307" s="97" t="s">
        <v>10977</v>
      </c>
      <c r="F1307" s="37"/>
      <c r="G1307" s="83" t="s">
        <v>10977</v>
      </c>
      <c r="H1307" s="41"/>
      <c r="I1307" s="42"/>
    </row>
    <row r="1308" spans="1:9" x14ac:dyDescent="0.25">
      <c r="A1308" s="39"/>
      <c r="B1308" s="136" t="s">
        <v>12666</v>
      </c>
      <c r="C1308" s="35" t="s">
        <v>2554</v>
      </c>
      <c r="D1308" s="83" t="s">
        <v>10977</v>
      </c>
      <c r="E1308" s="97" t="s">
        <v>10977</v>
      </c>
      <c r="F1308" s="37"/>
      <c r="G1308" s="83" t="s">
        <v>10977</v>
      </c>
      <c r="H1308" s="41"/>
      <c r="I1308" s="42"/>
    </row>
    <row r="1309" spans="1:9" x14ac:dyDescent="0.25">
      <c r="A1309" s="39"/>
      <c r="B1309" s="136" t="s">
        <v>12667</v>
      </c>
      <c r="C1309" s="35" t="s">
        <v>1356</v>
      </c>
      <c r="D1309" s="83" t="s">
        <v>10977</v>
      </c>
      <c r="E1309" s="97" t="s">
        <v>10977</v>
      </c>
      <c r="F1309" s="37"/>
      <c r="G1309" s="83" t="s">
        <v>10977</v>
      </c>
      <c r="H1309" s="41"/>
      <c r="I1309" s="42"/>
    </row>
    <row r="1310" spans="1:9" x14ac:dyDescent="0.25">
      <c r="A1310" s="39"/>
      <c r="B1310" s="136" t="s">
        <v>12668</v>
      </c>
      <c r="C1310" s="35" t="s">
        <v>3812</v>
      </c>
      <c r="D1310" s="83" t="s">
        <v>10977</v>
      </c>
      <c r="E1310" s="97" t="s">
        <v>10977</v>
      </c>
      <c r="F1310" s="37"/>
      <c r="G1310" s="83" t="s">
        <v>10977</v>
      </c>
      <c r="H1310" s="41"/>
      <c r="I1310" s="42"/>
    </row>
    <row r="1311" spans="1:9" x14ac:dyDescent="0.25">
      <c r="A1311" s="39"/>
      <c r="B1311" s="136" t="s">
        <v>12669</v>
      </c>
      <c r="C1311" s="35" t="s">
        <v>3143</v>
      </c>
      <c r="D1311" s="83" t="s">
        <v>10977</v>
      </c>
      <c r="E1311" s="97" t="s">
        <v>10977</v>
      </c>
      <c r="F1311" s="37"/>
      <c r="G1311" s="95" t="s">
        <v>10978</v>
      </c>
      <c r="H1311" s="59" t="s">
        <v>11223</v>
      </c>
      <c r="I1311" s="42"/>
    </row>
    <row r="1312" spans="1:9" x14ac:dyDescent="0.25">
      <c r="A1312" s="39"/>
      <c r="B1312" s="136" t="s">
        <v>12670</v>
      </c>
      <c r="C1312" s="35" t="s">
        <v>1356</v>
      </c>
      <c r="D1312" s="83" t="s">
        <v>10977</v>
      </c>
      <c r="E1312" s="97" t="s">
        <v>10977</v>
      </c>
      <c r="F1312" s="37"/>
      <c r="G1312" s="83" t="s">
        <v>10977</v>
      </c>
      <c r="H1312" s="41"/>
      <c r="I1312" s="42"/>
    </row>
    <row r="1313" spans="1:9" x14ac:dyDescent="0.25">
      <c r="A1313" s="39"/>
      <c r="B1313" s="136" t="s">
        <v>12671</v>
      </c>
      <c r="C1313" s="35" t="s">
        <v>901</v>
      </c>
      <c r="D1313" s="83" t="s">
        <v>10977</v>
      </c>
      <c r="E1313" s="97" t="s">
        <v>10977</v>
      </c>
      <c r="F1313" s="37"/>
      <c r="G1313" s="83" t="s">
        <v>10977</v>
      </c>
      <c r="H1313" s="41"/>
      <c r="I1313" s="42"/>
    </row>
    <row r="1314" spans="1:9" x14ac:dyDescent="0.25">
      <c r="A1314" s="39"/>
      <c r="B1314" s="136" t="s">
        <v>12672</v>
      </c>
      <c r="C1314" s="35" t="s">
        <v>3812</v>
      </c>
      <c r="D1314" s="83" t="s">
        <v>10977</v>
      </c>
      <c r="E1314" s="97" t="s">
        <v>10977</v>
      </c>
      <c r="F1314" s="37"/>
      <c r="G1314" s="83" t="s">
        <v>10977</v>
      </c>
      <c r="H1314" s="41"/>
      <c r="I1314" s="42"/>
    </row>
    <row r="1315" spans="1:9" x14ac:dyDescent="0.25">
      <c r="A1315" s="39"/>
      <c r="B1315" s="136" t="s">
        <v>12673</v>
      </c>
      <c r="C1315" s="35" t="s">
        <v>634</v>
      </c>
      <c r="D1315" s="83" t="s">
        <v>10977</v>
      </c>
      <c r="E1315" s="97" t="s">
        <v>10977</v>
      </c>
      <c r="F1315" s="37"/>
      <c r="G1315" s="83" t="s">
        <v>10977</v>
      </c>
      <c r="H1315" s="41"/>
      <c r="I1315" s="42"/>
    </row>
    <row r="1316" spans="1:9" x14ac:dyDescent="0.25">
      <c r="A1316" s="39"/>
      <c r="B1316" s="136" t="s">
        <v>12674</v>
      </c>
      <c r="C1316" s="35" t="s">
        <v>2274</v>
      </c>
      <c r="D1316" s="83" t="s">
        <v>10977</v>
      </c>
      <c r="E1316" s="83" t="s">
        <v>10977</v>
      </c>
      <c r="F1316" s="37"/>
      <c r="G1316" s="83" t="s">
        <v>10977</v>
      </c>
      <c r="H1316" s="41"/>
      <c r="I1316" s="42"/>
    </row>
    <row r="1317" spans="1:9" x14ac:dyDescent="0.25">
      <c r="A1317" s="39"/>
      <c r="B1317" s="136" t="s">
        <v>12675</v>
      </c>
      <c r="C1317" s="35" t="s">
        <v>3812</v>
      </c>
      <c r="D1317" s="83" t="s">
        <v>10977</v>
      </c>
      <c r="E1317" s="97" t="s">
        <v>10977</v>
      </c>
      <c r="F1317" s="37"/>
      <c r="G1317" s="83" t="s">
        <v>10978</v>
      </c>
      <c r="H1317" s="44" t="s">
        <v>11224</v>
      </c>
      <c r="I1317" s="42"/>
    </row>
    <row r="1318" spans="1:9" x14ac:dyDescent="0.25">
      <c r="A1318" s="39"/>
      <c r="B1318" s="136" t="s">
        <v>12676</v>
      </c>
      <c r="C1318" s="35" t="s">
        <v>1356</v>
      </c>
      <c r="D1318" s="83" t="s">
        <v>10977</v>
      </c>
      <c r="E1318" s="97" t="s">
        <v>10977</v>
      </c>
      <c r="F1318" s="37"/>
      <c r="G1318" s="93" t="s">
        <v>10978</v>
      </c>
      <c r="H1318" s="44" t="s">
        <v>11225</v>
      </c>
      <c r="I1318" s="42"/>
    </row>
    <row r="1319" spans="1:9" x14ac:dyDescent="0.25">
      <c r="A1319" s="39"/>
      <c r="B1319" s="136" t="s">
        <v>12677</v>
      </c>
      <c r="C1319" s="35" t="s">
        <v>4289</v>
      </c>
      <c r="D1319" s="83" t="s">
        <v>10977</v>
      </c>
      <c r="E1319" s="97" t="s">
        <v>10977</v>
      </c>
      <c r="F1319" s="37"/>
      <c r="G1319" s="83" t="s">
        <v>10977</v>
      </c>
      <c r="H1319" s="41"/>
      <c r="I1319" s="42"/>
    </row>
    <row r="1320" spans="1:9" x14ac:dyDescent="0.25">
      <c r="A1320" s="39"/>
      <c r="B1320" s="136" t="s">
        <v>12678</v>
      </c>
      <c r="C1320" s="35" t="s">
        <v>2274</v>
      </c>
      <c r="D1320" s="83" t="s">
        <v>10977</v>
      </c>
      <c r="E1320" s="97" t="s">
        <v>10977</v>
      </c>
      <c r="F1320" s="37"/>
      <c r="G1320" s="83" t="s">
        <v>10977</v>
      </c>
      <c r="H1320" s="41"/>
      <c r="I1320" s="42"/>
    </row>
    <row r="1321" spans="1:9" x14ac:dyDescent="0.25">
      <c r="A1321" s="39"/>
      <c r="B1321" s="136" t="s">
        <v>12679</v>
      </c>
      <c r="C1321" s="35" t="s">
        <v>3747</v>
      </c>
      <c r="D1321" s="83" t="s">
        <v>10977</v>
      </c>
      <c r="E1321" s="97" t="s">
        <v>10977</v>
      </c>
      <c r="F1321" s="37"/>
      <c r="G1321" s="83" t="s">
        <v>10977</v>
      </c>
      <c r="H1321" s="41"/>
      <c r="I1321" s="42"/>
    </row>
    <row r="1322" spans="1:9" x14ac:dyDescent="0.25">
      <c r="A1322" s="39"/>
      <c r="B1322" s="136" t="s">
        <v>12680</v>
      </c>
      <c r="C1322" s="35" t="s">
        <v>901</v>
      </c>
      <c r="D1322" s="83" t="s">
        <v>10977</v>
      </c>
      <c r="E1322" s="97" t="s">
        <v>10977</v>
      </c>
      <c r="F1322" s="37"/>
      <c r="G1322" s="83" t="s">
        <v>10977</v>
      </c>
      <c r="H1322" s="41"/>
      <c r="I1322" s="42"/>
    </row>
    <row r="1323" spans="1:9" x14ac:dyDescent="0.25">
      <c r="A1323" s="39"/>
      <c r="B1323" s="136" t="s">
        <v>12681</v>
      </c>
      <c r="C1323" s="35" t="s">
        <v>2274</v>
      </c>
      <c r="D1323" s="83" t="s">
        <v>10977</v>
      </c>
      <c r="E1323" s="97" t="s">
        <v>10977</v>
      </c>
      <c r="F1323" s="37"/>
      <c r="G1323" s="83" t="s">
        <v>10977</v>
      </c>
      <c r="H1323" s="41"/>
      <c r="I1323" s="42"/>
    </row>
    <row r="1324" spans="1:9" x14ac:dyDescent="0.25">
      <c r="A1324" s="39"/>
      <c r="B1324" s="136" t="s">
        <v>12682</v>
      </c>
      <c r="C1324" s="35" t="s">
        <v>3812</v>
      </c>
      <c r="D1324" s="83" t="s">
        <v>10977</v>
      </c>
      <c r="E1324" s="97" t="s">
        <v>10977</v>
      </c>
      <c r="F1324" s="37"/>
      <c r="G1324" s="83" t="s">
        <v>10977</v>
      </c>
      <c r="H1324" s="41"/>
      <c r="I1324" s="42"/>
    </row>
    <row r="1325" spans="1:9" x14ac:dyDescent="0.25">
      <c r="A1325" s="39"/>
      <c r="B1325" s="136" t="s">
        <v>12683</v>
      </c>
      <c r="C1325" s="35" t="s">
        <v>901</v>
      </c>
      <c r="D1325" s="83" t="s">
        <v>10977</v>
      </c>
      <c r="E1325" s="97" t="s">
        <v>10977</v>
      </c>
      <c r="F1325" s="37"/>
      <c r="G1325" s="83" t="s">
        <v>10977</v>
      </c>
      <c r="H1325" s="41"/>
      <c r="I1325" s="42"/>
    </row>
    <row r="1326" spans="1:9" x14ac:dyDescent="0.25">
      <c r="A1326" s="39"/>
      <c r="B1326" s="136" t="s">
        <v>12684</v>
      </c>
      <c r="C1326" s="35" t="s">
        <v>901</v>
      </c>
      <c r="D1326" s="83" t="s">
        <v>10977</v>
      </c>
      <c r="E1326" s="97" t="s">
        <v>10977</v>
      </c>
      <c r="F1326" s="37"/>
      <c r="G1326" s="83" t="s">
        <v>10977</v>
      </c>
      <c r="H1326" s="41"/>
      <c r="I1326" s="42"/>
    </row>
    <row r="1327" spans="1:9" x14ac:dyDescent="0.25">
      <c r="A1327" s="39"/>
      <c r="B1327" s="136" t="s">
        <v>12685</v>
      </c>
      <c r="C1327" s="35" t="s">
        <v>3812</v>
      </c>
      <c r="D1327" s="83" t="s">
        <v>10977</v>
      </c>
      <c r="E1327" s="97" t="s">
        <v>10977</v>
      </c>
      <c r="F1327" s="37"/>
      <c r="G1327" s="93" t="s">
        <v>10978</v>
      </c>
      <c r="H1327" s="44" t="s">
        <v>11226</v>
      </c>
      <c r="I1327" s="42"/>
    </row>
    <row r="1328" spans="1:9" x14ac:dyDescent="0.25">
      <c r="A1328" s="39"/>
      <c r="B1328" s="136" t="s">
        <v>12686</v>
      </c>
      <c r="C1328" s="35" t="s">
        <v>4289</v>
      </c>
      <c r="D1328" s="83" t="s">
        <v>10977</v>
      </c>
      <c r="E1328" s="97" t="s">
        <v>10977</v>
      </c>
      <c r="F1328" s="37"/>
      <c r="G1328" s="83" t="s">
        <v>10978</v>
      </c>
      <c r="H1328" s="41" t="s">
        <v>11227</v>
      </c>
      <c r="I1328" s="42"/>
    </row>
    <row r="1329" spans="1:9" x14ac:dyDescent="0.25">
      <c r="A1329" s="39"/>
      <c r="B1329" s="136" t="s">
        <v>12687</v>
      </c>
      <c r="C1329" s="35" t="s">
        <v>2274</v>
      </c>
      <c r="D1329" s="83" t="s">
        <v>10977</v>
      </c>
      <c r="E1329" s="97" t="s">
        <v>10977</v>
      </c>
      <c r="F1329" s="37"/>
      <c r="G1329" s="83" t="s">
        <v>10977</v>
      </c>
      <c r="H1329" s="41"/>
      <c r="I1329" s="42"/>
    </row>
    <row r="1330" spans="1:9" x14ac:dyDescent="0.25">
      <c r="A1330" s="39"/>
      <c r="B1330" s="136" t="s">
        <v>12688</v>
      </c>
      <c r="C1330" s="35" t="s">
        <v>3747</v>
      </c>
      <c r="D1330" s="83" t="s">
        <v>10977</v>
      </c>
      <c r="E1330" s="97" t="s">
        <v>10977</v>
      </c>
      <c r="F1330" s="37"/>
      <c r="G1330" s="83" t="s">
        <v>10977</v>
      </c>
      <c r="H1330" s="41"/>
      <c r="I1330" s="42"/>
    </row>
    <row r="1331" spans="1:9" x14ac:dyDescent="0.25">
      <c r="A1331" s="39"/>
      <c r="B1331" s="136" t="s">
        <v>12689</v>
      </c>
      <c r="C1331" s="35" t="s">
        <v>3143</v>
      </c>
      <c r="D1331" s="83" t="s">
        <v>10977</v>
      </c>
      <c r="E1331" s="97" t="s">
        <v>10977</v>
      </c>
      <c r="F1331" s="37"/>
      <c r="G1331" s="83" t="s">
        <v>10977</v>
      </c>
      <c r="H1331" s="41"/>
      <c r="I1331" s="42"/>
    </row>
    <row r="1332" spans="1:9" x14ac:dyDescent="0.25">
      <c r="A1332" s="39"/>
      <c r="B1332" s="136" t="s">
        <v>12690</v>
      </c>
      <c r="C1332" s="35" t="s">
        <v>29</v>
      </c>
      <c r="D1332" s="83" t="s">
        <v>10977</v>
      </c>
      <c r="E1332" s="97" t="s">
        <v>10977</v>
      </c>
      <c r="F1332" s="37"/>
      <c r="G1332" s="83" t="s">
        <v>10977</v>
      </c>
      <c r="H1332" s="41"/>
      <c r="I1332" s="42"/>
    </row>
    <row r="1333" spans="1:9" x14ac:dyDescent="0.25">
      <c r="A1333" s="45" t="s">
        <v>10985</v>
      </c>
      <c r="B1333" s="138" t="s">
        <v>12691</v>
      </c>
      <c r="C1333" s="35" t="s">
        <v>3812</v>
      </c>
      <c r="D1333" s="83" t="s">
        <v>10977</v>
      </c>
      <c r="E1333" s="97" t="s">
        <v>10978</v>
      </c>
      <c r="F1333" s="37" t="s">
        <v>11228</v>
      </c>
      <c r="G1333" s="83" t="s">
        <v>10978</v>
      </c>
      <c r="H1333" s="44" t="s">
        <v>11229</v>
      </c>
      <c r="I1333" s="42"/>
    </row>
    <row r="1334" spans="1:9" x14ac:dyDescent="0.25">
      <c r="A1334" s="39"/>
      <c r="B1334" s="136" t="s">
        <v>12692</v>
      </c>
      <c r="C1334" s="35" t="s">
        <v>2274</v>
      </c>
      <c r="D1334" s="83" t="s">
        <v>10977</v>
      </c>
      <c r="E1334" s="97" t="s">
        <v>10977</v>
      </c>
      <c r="F1334" s="37"/>
      <c r="G1334" s="83" t="s">
        <v>10978</v>
      </c>
      <c r="H1334" s="41" t="s">
        <v>11230</v>
      </c>
      <c r="I1334" s="42"/>
    </row>
    <row r="1335" spans="1:9" x14ac:dyDescent="0.25">
      <c r="A1335" s="39"/>
      <c r="B1335" s="136" t="s">
        <v>12693</v>
      </c>
      <c r="C1335" s="35" t="s">
        <v>2926</v>
      </c>
      <c r="D1335" s="83" t="s">
        <v>10977</v>
      </c>
      <c r="E1335" s="97" t="s">
        <v>10977</v>
      </c>
      <c r="F1335" s="37"/>
      <c r="G1335" s="83" t="s">
        <v>10977</v>
      </c>
      <c r="H1335" s="41"/>
      <c r="I1335" s="42"/>
    </row>
    <row r="1336" spans="1:9" x14ac:dyDescent="0.25">
      <c r="A1336" s="39"/>
      <c r="B1336" s="136" t="s">
        <v>12694</v>
      </c>
      <c r="C1336" s="35" t="s">
        <v>901</v>
      </c>
      <c r="D1336" s="83" t="s">
        <v>10977</v>
      </c>
      <c r="E1336" s="97" t="s">
        <v>10977</v>
      </c>
      <c r="F1336" s="37"/>
      <c r="G1336" s="83" t="s">
        <v>10977</v>
      </c>
      <c r="H1336" s="41"/>
      <c r="I1336" s="42"/>
    </row>
    <row r="1337" spans="1:9" x14ac:dyDescent="0.25">
      <c r="A1337" s="39"/>
      <c r="B1337" s="136" t="s">
        <v>12695</v>
      </c>
      <c r="C1337" s="35" t="s">
        <v>3812</v>
      </c>
      <c r="D1337" s="83" t="s">
        <v>10977</v>
      </c>
      <c r="E1337" s="97" t="s">
        <v>10977</v>
      </c>
      <c r="F1337" s="37"/>
      <c r="G1337" s="83" t="s">
        <v>10977</v>
      </c>
      <c r="H1337" s="41"/>
      <c r="I1337" s="42"/>
    </row>
    <row r="1338" spans="1:9" x14ac:dyDescent="0.25">
      <c r="A1338" s="39"/>
      <c r="B1338" s="136" t="s">
        <v>12696</v>
      </c>
      <c r="C1338" s="35" t="s">
        <v>634</v>
      </c>
      <c r="D1338" s="83" t="s">
        <v>10977</v>
      </c>
      <c r="E1338" s="97" t="s">
        <v>10977</v>
      </c>
      <c r="F1338" s="37"/>
      <c r="G1338" s="83" t="s">
        <v>10977</v>
      </c>
      <c r="H1338" s="41"/>
      <c r="I1338" s="42"/>
    </row>
    <row r="1339" spans="1:9" x14ac:dyDescent="0.25">
      <c r="A1339" s="39"/>
      <c r="B1339" s="136" t="s">
        <v>12697</v>
      </c>
      <c r="C1339" s="35" t="s">
        <v>2413</v>
      </c>
      <c r="D1339" s="83" t="s">
        <v>10977</v>
      </c>
      <c r="E1339" s="97" t="s">
        <v>10977</v>
      </c>
      <c r="F1339" s="37"/>
      <c r="G1339" s="83" t="s">
        <v>10977</v>
      </c>
      <c r="H1339" s="41"/>
      <c r="I1339" s="42"/>
    </row>
    <row r="1340" spans="1:9" x14ac:dyDescent="0.25">
      <c r="A1340" s="39"/>
      <c r="B1340" s="136" t="s">
        <v>12698</v>
      </c>
      <c r="C1340" s="35" t="s">
        <v>1356</v>
      </c>
      <c r="D1340" s="83" t="s">
        <v>10977</v>
      </c>
      <c r="E1340" s="97" t="s">
        <v>10977</v>
      </c>
      <c r="F1340" s="37"/>
      <c r="G1340" s="83" t="s">
        <v>10978</v>
      </c>
      <c r="H1340" s="41" t="s">
        <v>11231</v>
      </c>
      <c r="I1340" s="42"/>
    </row>
    <row r="1341" spans="1:9" x14ac:dyDescent="0.25">
      <c r="A1341" s="39"/>
      <c r="B1341" s="136" t="s">
        <v>12699</v>
      </c>
      <c r="C1341" s="35" t="s">
        <v>29</v>
      </c>
      <c r="D1341" s="83" t="s">
        <v>10977</v>
      </c>
      <c r="E1341" s="97" t="s">
        <v>10977</v>
      </c>
      <c r="F1341" s="37"/>
      <c r="G1341" s="83" t="s">
        <v>10977</v>
      </c>
      <c r="H1341" s="41"/>
      <c r="I1341" s="42"/>
    </row>
    <row r="1342" spans="1:9" x14ac:dyDescent="0.25">
      <c r="A1342" s="39"/>
      <c r="B1342" s="136" t="s">
        <v>12700</v>
      </c>
      <c r="C1342" s="35" t="s">
        <v>3601</v>
      </c>
      <c r="D1342" s="83" t="s">
        <v>10977</v>
      </c>
      <c r="E1342" s="97" t="s">
        <v>10977</v>
      </c>
      <c r="F1342" s="37"/>
      <c r="G1342" s="83" t="s">
        <v>10977</v>
      </c>
      <c r="H1342" s="41"/>
      <c r="I1342" s="42"/>
    </row>
    <row r="1343" spans="1:9" x14ac:dyDescent="0.25">
      <c r="A1343" s="39"/>
      <c r="B1343" s="136" t="s">
        <v>12701</v>
      </c>
      <c r="C1343" s="35" t="s">
        <v>4626</v>
      </c>
      <c r="D1343" s="83" t="s">
        <v>10977</v>
      </c>
      <c r="E1343" s="97" t="s">
        <v>10977</v>
      </c>
      <c r="F1343" s="37"/>
      <c r="G1343" s="83" t="s">
        <v>10977</v>
      </c>
      <c r="H1343" s="41"/>
      <c r="I1343" s="42"/>
    </row>
    <row r="1344" spans="1:9" x14ac:dyDescent="0.25">
      <c r="A1344" s="39"/>
      <c r="B1344" s="136" t="s">
        <v>12702</v>
      </c>
      <c r="C1344" s="35" t="s">
        <v>1356</v>
      </c>
      <c r="D1344" s="83" t="s">
        <v>10977</v>
      </c>
      <c r="E1344" s="97" t="s">
        <v>10977</v>
      </c>
      <c r="F1344" s="37"/>
      <c r="G1344" s="83" t="s">
        <v>10977</v>
      </c>
      <c r="H1344" s="41"/>
      <c r="I1344" s="42"/>
    </row>
    <row r="1345" spans="1:9" x14ac:dyDescent="0.25">
      <c r="A1345" s="39"/>
      <c r="B1345" s="136" t="s">
        <v>12703</v>
      </c>
      <c r="C1345" s="35" t="s">
        <v>2758</v>
      </c>
      <c r="D1345" s="83" t="s">
        <v>10977</v>
      </c>
      <c r="E1345" s="97" t="s">
        <v>10977</v>
      </c>
      <c r="F1345" s="37"/>
      <c r="G1345" s="83" t="s">
        <v>10977</v>
      </c>
      <c r="H1345" s="41"/>
      <c r="I1345" s="42"/>
    </row>
    <row r="1346" spans="1:9" x14ac:dyDescent="0.25">
      <c r="A1346" s="39"/>
      <c r="B1346" s="136" t="s">
        <v>12704</v>
      </c>
      <c r="C1346" s="35" t="s">
        <v>1356</v>
      </c>
      <c r="D1346" s="83" t="s">
        <v>10977</v>
      </c>
      <c r="E1346" s="97" t="s">
        <v>10977</v>
      </c>
      <c r="F1346" s="37"/>
      <c r="G1346" s="83" t="s">
        <v>10977</v>
      </c>
      <c r="H1346" s="41"/>
      <c r="I1346" s="42"/>
    </row>
    <row r="1347" spans="1:9" x14ac:dyDescent="0.25">
      <c r="A1347" s="39"/>
      <c r="B1347" s="136" t="s">
        <v>12705</v>
      </c>
      <c r="C1347" s="35" t="s">
        <v>5227</v>
      </c>
      <c r="D1347" s="83" t="s">
        <v>10977</v>
      </c>
      <c r="E1347" s="97" t="s">
        <v>10977</v>
      </c>
      <c r="F1347" s="37"/>
      <c r="G1347" s="83" t="s">
        <v>10977</v>
      </c>
      <c r="H1347" s="41"/>
      <c r="I1347" s="42"/>
    </row>
    <row r="1348" spans="1:9" x14ac:dyDescent="0.25">
      <c r="A1348" s="39"/>
      <c r="B1348" s="136" t="s">
        <v>12706</v>
      </c>
      <c r="C1348" s="35" t="s">
        <v>29</v>
      </c>
      <c r="D1348" s="83" t="s">
        <v>10977</v>
      </c>
      <c r="E1348" s="97" t="s">
        <v>10977</v>
      </c>
      <c r="F1348" s="37"/>
      <c r="G1348" s="83" t="s">
        <v>10977</v>
      </c>
      <c r="H1348" s="41"/>
      <c r="I1348" s="67" t="s">
        <v>11203</v>
      </c>
    </row>
    <row r="1349" spans="1:9" x14ac:dyDescent="0.25">
      <c r="A1349" s="39"/>
      <c r="B1349" s="136" t="s">
        <v>12707</v>
      </c>
      <c r="C1349" s="35" t="s">
        <v>1356</v>
      </c>
      <c r="D1349" s="83" t="s">
        <v>10977</v>
      </c>
      <c r="E1349" s="97" t="s">
        <v>10977</v>
      </c>
      <c r="F1349" s="37"/>
      <c r="G1349" s="83" t="s">
        <v>10978</v>
      </c>
      <c r="H1349" s="41" t="s">
        <v>11232</v>
      </c>
      <c r="I1349" s="42"/>
    </row>
    <row r="1350" spans="1:9" x14ac:dyDescent="0.25">
      <c r="A1350" s="39"/>
      <c r="B1350" s="136" t="s">
        <v>12708</v>
      </c>
      <c r="C1350" s="35" t="s">
        <v>4626</v>
      </c>
      <c r="D1350" s="83" t="s">
        <v>10977</v>
      </c>
      <c r="E1350" s="97" t="s">
        <v>10977</v>
      </c>
      <c r="F1350" s="37"/>
      <c r="G1350" s="83" t="s">
        <v>10977</v>
      </c>
      <c r="H1350" s="41"/>
      <c r="I1350" s="42"/>
    </row>
    <row r="1351" spans="1:9" x14ac:dyDescent="0.25">
      <c r="A1351" s="39"/>
      <c r="B1351" s="136" t="s">
        <v>12709</v>
      </c>
      <c r="C1351" s="35" t="s">
        <v>4626</v>
      </c>
      <c r="D1351" s="83" t="s">
        <v>10977</v>
      </c>
      <c r="E1351" s="97" t="s">
        <v>10977</v>
      </c>
      <c r="F1351" s="37"/>
      <c r="G1351" s="83" t="s">
        <v>10977</v>
      </c>
      <c r="H1351" s="41"/>
      <c r="I1351" s="42"/>
    </row>
    <row r="1352" spans="1:9" x14ac:dyDescent="0.25">
      <c r="A1352" s="39"/>
      <c r="B1352" s="136" t="s">
        <v>12710</v>
      </c>
      <c r="C1352" s="35" t="s">
        <v>901</v>
      </c>
      <c r="D1352" s="83" t="s">
        <v>10977</v>
      </c>
      <c r="E1352" s="97" t="s">
        <v>10977</v>
      </c>
      <c r="F1352" s="37"/>
      <c r="G1352" s="83" t="s">
        <v>10977</v>
      </c>
      <c r="H1352" s="41"/>
      <c r="I1352" s="42"/>
    </row>
    <row r="1353" spans="1:9" x14ac:dyDescent="0.25">
      <c r="A1353" s="39"/>
      <c r="B1353" s="136" t="s">
        <v>12711</v>
      </c>
      <c r="C1353" s="35" t="s">
        <v>4626</v>
      </c>
      <c r="D1353" s="83" t="s">
        <v>10977</v>
      </c>
      <c r="E1353" s="97" t="s">
        <v>10977</v>
      </c>
      <c r="F1353" s="37"/>
      <c r="G1353" s="83" t="s">
        <v>10977</v>
      </c>
      <c r="H1353" s="41"/>
      <c r="I1353" s="42"/>
    </row>
    <row r="1354" spans="1:9" x14ac:dyDescent="0.25">
      <c r="A1354" s="39"/>
      <c r="B1354" s="136" t="s">
        <v>12712</v>
      </c>
      <c r="C1354" s="35" t="s">
        <v>2758</v>
      </c>
      <c r="D1354" s="83" t="s">
        <v>10977</v>
      </c>
      <c r="E1354" s="97" t="s">
        <v>10977</v>
      </c>
      <c r="F1354" s="37"/>
      <c r="G1354" s="83" t="s">
        <v>10977</v>
      </c>
      <c r="H1354" s="41"/>
      <c r="I1354" s="42"/>
    </row>
    <row r="1355" spans="1:9" x14ac:dyDescent="0.25">
      <c r="A1355" s="39"/>
      <c r="B1355" s="136" t="s">
        <v>12713</v>
      </c>
      <c r="C1355" s="35" t="s">
        <v>2758</v>
      </c>
      <c r="D1355" s="83" t="s">
        <v>10977</v>
      </c>
      <c r="E1355" s="97" t="s">
        <v>10977</v>
      </c>
      <c r="F1355" s="37"/>
      <c r="G1355" s="83" t="s">
        <v>10977</v>
      </c>
      <c r="H1355" s="41"/>
      <c r="I1355" s="42"/>
    </row>
    <row r="1356" spans="1:9" x14ac:dyDescent="0.25">
      <c r="A1356" s="39"/>
      <c r="B1356" s="136" t="s">
        <v>12714</v>
      </c>
      <c r="C1356" s="35" t="s">
        <v>4626</v>
      </c>
      <c r="D1356" s="83" t="s">
        <v>10977</v>
      </c>
      <c r="E1356" s="97" t="s">
        <v>10977</v>
      </c>
      <c r="F1356" s="37"/>
      <c r="G1356" s="83" t="s">
        <v>10977</v>
      </c>
      <c r="H1356" s="41"/>
      <c r="I1356" s="42"/>
    </row>
    <row r="1357" spans="1:9" x14ac:dyDescent="0.25">
      <c r="A1357" s="39"/>
      <c r="B1357" s="136" t="s">
        <v>12715</v>
      </c>
      <c r="C1357" s="35" t="s">
        <v>3812</v>
      </c>
      <c r="D1357" s="83" t="s">
        <v>10977</v>
      </c>
      <c r="E1357" s="97" t="s">
        <v>10977</v>
      </c>
      <c r="F1357" s="37"/>
      <c r="G1357" s="83" t="s">
        <v>10977</v>
      </c>
      <c r="H1357" s="41"/>
      <c r="I1357" s="42"/>
    </row>
    <row r="1358" spans="1:9" x14ac:dyDescent="0.25">
      <c r="A1358" s="39"/>
      <c r="B1358" s="136" t="s">
        <v>12716</v>
      </c>
      <c r="C1358" s="35" t="s">
        <v>4289</v>
      </c>
      <c r="D1358" s="83" t="s">
        <v>10977</v>
      </c>
      <c r="E1358" s="97" t="s">
        <v>10977</v>
      </c>
      <c r="F1358" s="37"/>
      <c r="G1358" s="83" t="s">
        <v>10977</v>
      </c>
      <c r="H1358" s="41"/>
      <c r="I1358" s="42"/>
    </row>
    <row r="1359" spans="1:9" x14ac:dyDescent="0.25">
      <c r="A1359" s="39"/>
      <c r="B1359" s="136" t="s">
        <v>12717</v>
      </c>
      <c r="C1359" s="35" t="s">
        <v>2758</v>
      </c>
      <c r="D1359" s="83" t="s">
        <v>10977</v>
      </c>
      <c r="E1359" s="97" t="s">
        <v>10977</v>
      </c>
      <c r="F1359" s="37"/>
      <c r="G1359" s="83" t="s">
        <v>10977</v>
      </c>
      <c r="H1359" s="41"/>
      <c r="I1359" s="42"/>
    </row>
    <row r="1360" spans="1:9" x14ac:dyDescent="0.25">
      <c r="A1360" s="39"/>
      <c r="B1360" s="136" t="s">
        <v>12718</v>
      </c>
      <c r="C1360" s="35" t="s">
        <v>4626</v>
      </c>
      <c r="D1360" s="83" t="s">
        <v>10977</v>
      </c>
      <c r="E1360" s="97" t="s">
        <v>10977</v>
      </c>
      <c r="F1360" s="37"/>
      <c r="G1360" s="83" t="s">
        <v>10977</v>
      </c>
      <c r="H1360" s="41"/>
      <c r="I1360" s="42"/>
    </row>
    <row r="1361" spans="1:9" x14ac:dyDescent="0.25">
      <c r="A1361" s="39"/>
      <c r="B1361" s="136" t="s">
        <v>12719</v>
      </c>
      <c r="C1361" s="35" t="s">
        <v>3143</v>
      </c>
      <c r="D1361" s="83" t="s">
        <v>10977</v>
      </c>
      <c r="E1361" s="97" t="s">
        <v>10977</v>
      </c>
      <c r="F1361" s="37"/>
      <c r="G1361" s="83" t="s">
        <v>10977</v>
      </c>
      <c r="H1361" s="41"/>
      <c r="I1361" s="42"/>
    </row>
    <row r="1362" spans="1:9" x14ac:dyDescent="0.25">
      <c r="A1362" s="39"/>
      <c r="B1362" s="136" t="s">
        <v>12720</v>
      </c>
      <c r="C1362" s="35" t="s">
        <v>29</v>
      </c>
      <c r="D1362" s="83" t="s">
        <v>10977</v>
      </c>
      <c r="E1362" s="97" t="s">
        <v>10977</v>
      </c>
      <c r="F1362" s="37"/>
      <c r="G1362" s="83" t="s">
        <v>10977</v>
      </c>
      <c r="H1362" s="41"/>
      <c r="I1362" s="42"/>
    </row>
    <row r="1363" spans="1:9" x14ac:dyDescent="0.25">
      <c r="A1363" s="39"/>
      <c r="B1363" s="136" t="s">
        <v>12721</v>
      </c>
      <c r="C1363" s="35" t="s">
        <v>3601</v>
      </c>
      <c r="D1363" s="83" t="s">
        <v>10977</v>
      </c>
      <c r="E1363" s="97" t="s">
        <v>10977</v>
      </c>
      <c r="F1363" s="37"/>
      <c r="G1363" s="83" t="s">
        <v>10977</v>
      </c>
      <c r="H1363" s="41"/>
      <c r="I1363" s="42"/>
    </row>
    <row r="1364" spans="1:9" x14ac:dyDescent="0.25">
      <c r="A1364" s="39"/>
      <c r="B1364" s="136" t="s">
        <v>12722</v>
      </c>
      <c r="C1364" s="35" t="s">
        <v>3747</v>
      </c>
      <c r="D1364" s="83" t="s">
        <v>10977</v>
      </c>
      <c r="E1364" s="97" t="s">
        <v>10977</v>
      </c>
      <c r="F1364" s="37"/>
      <c r="G1364" s="83" t="s">
        <v>10977</v>
      </c>
      <c r="H1364" s="41"/>
      <c r="I1364" s="42"/>
    </row>
    <row r="1365" spans="1:9" x14ac:dyDescent="0.25">
      <c r="A1365" s="39"/>
      <c r="B1365" s="136" t="s">
        <v>12723</v>
      </c>
      <c r="C1365" s="35" t="s">
        <v>901</v>
      </c>
      <c r="D1365" s="83" t="s">
        <v>10977</v>
      </c>
      <c r="E1365" s="97" t="s">
        <v>10977</v>
      </c>
      <c r="F1365" s="37"/>
      <c r="G1365" s="83" t="s">
        <v>10977</v>
      </c>
      <c r="H1365" s="41"/>
      <c r="I1365" s="42"/>
    </row>
    <row r="1366" spans="1:9" x14ac:dyDescent="0.25">
      <c r="A1366" s="39"/>
      <c r="B1366" s="136" t="s">
        <v>12724</v>
      </c>
      <c r="C1366" s="35" t="s">
        <v>4626</v>
      </c>
      <c r="D1366" s="83" t="s">
        <v>10977</v>
      </c>
      <c r="E1366" s="97" t="s">
        <v>10977</v>
      </c>
      <c r="F1366" s="37"/>
      <c r="G1366" s="83" t="s">
        <v>10977</v>
      </c>
      <c r="H1366" s="41"/>
      <c r="I1366" s="42"/>
    </row>
    <row r="1367" spans="1:9" x14ac:dyDescent="0.25">
      <c r="A1367" s="39"/>
      <c r="B1367" s="136" t="s">
        <v>12725</v>
      </c>
      <c r="C1367" s="35" t="s">
        <v>215</v>
      </c>
      <c r="D1367" s="83" t="s">
        <v>10977</v>
      </c>
      <c r="E1367" s="97" t="s">
        <v>10977</v>
      </c>
      <c r="F1367" s="37"/>
      <c r="G1367" s="83" t="s">
        <v>10978</v>
      </c>
      <c r="H1367" s="41" t="s">
        <v>11233</v>
      </c>
      <c r="I1367" s="42"/>
    </row>
    <row r="1368" spans="1:9" x14ac:dyDescent="0.25">
      <c r="A1368" s="39"/>
      <c r="B1368" s="136" t="s">
        <v>12726</v>
      </c>
      <c r="C1368" s="35" t="s">
        <v>901</v>
      </c>
      <c r="D1368" s="83" t="s">
        <v>10977</v>
      </c>
      <c r="E1368" s="97" t="s">
        <v>10977</v>
      </c>
      <c r="F1368" s="37"/>
      <c r="G1368" s="83" t="s">
        <v>10977</v>
      </c>
      <c r="H1368" s="41"/>
      <c r="I1368" s="42"/>
    </row>
    <row r="1369" spans="1:9" x14ac:dyDescent="0.25">
      <c r="A1369" s="39"/>
      <c r="B1369" s="136" t="s">
        <v>12727</v>
      </c>
      <c r="C1369" s="35" t="s">
        <v>634</v>
      </c>
      <c r="D1369" s="83" t="s">
        <v>10977</v>
      </c>
      <c r="E1369" s="97" t="s">
        <v>10977</v>
      </c>
      <c r="F1369" s="37"/>
      <c r="G1369" s="83" t="s">
        <v>10977</v>
      </c>
      <c r="H1369" s="41"/>
      <c r="I1369" s="42"/>
    </row>
    <row r="1370" spans="1:9" x14ac:dyDescent="0.25">
      <c r="A1370" s="39"/>
      <c r="B1370" s="136" t="s">
        <v>12728</v>
      </c>
      <c r="C1370" s="35" t="s">
        <v>634</v>
      </c>
      <c r="D1370" s="83" t="s">
        <v>10977</v>
      </c>
      <c r="E1370" s="97" t="s">
        <v>10977</v>
      </c>
      <c r="F1370" s="37"/>
      <c r="G1370" s="83" t="s">
        <v>10977</v>
      </c>
      <c r="H1370" s="41"/>
      <c r="I1370" s="42"/>
    </row>
    <row r="1371" spans="1:9" x14ac:dyDescent="0.25">
      <c r="A1371" s="39"/>
      <c r="B1371" s="136" t="s">
        <v>12729</v>
      </c>
      <c r="C1371" s="35" t="s">
        <v>1142</v>
      </c>
      <c r="D1371" s="83" t="s">
        <v>10977</v>
      </c>
      <c r="E1371" s="97" t="s">
        <v>10977</v>
      </c>
      <c r="F1371" s="37"/>
      <c r="G1371" s="83" t="s">
        <v>10977</v>
      </c>
      <c r="H1371" s="41"/>
      <c r="I1371" s="42"/>
    </row>
    <row r="1372" spans="1:9" x14ac:dyDescent="0.25">
      <c r="A1372" s="39"/>
      <c r="B1372" s="136" t="s">
        <v>12730</v>
      </c>
      <c r="C1372" s="35" t="s">
        <v>634</v>
      </c>
      <c r="D1372" s="83" t="s">
        <v>10977</v>
      </c>
      <c r="E1372" s="97" t="s">
        <v>10977</v>
      </c>
      <c r="F1372" s="37"/>
      <c r="G1372" s="83" t="s">
        <v>10977</v>
      </c>
      <c r="H1372" s="41"/>
      <c r="I1372" s="42"/>
    </row>
    <row r="1373" spans="1:9" x14ac:dyDescent="0.25">
      <c r="A1373" s="39"/>
      <c r="B1373" s="136" t="s">
        <v>12731</v>
      </c>
      <c r="C1373" s="35" t="s">
        <v>901</v>
      </c>
      <c r="D1373" s="83" t="s">
        <v>10977</v>
      </c>
      <c r="E1373" s="97" t="s">
        <v>10977</v>
      </c>
      <c r="F1373" s="37"/>
      <c r="G1373" s="83" t="s">
        <v>10977</v>
      </c>
      <c r="H1373" s="41"/>
      <c r="I1373" s="42"/>
    </row>
    <row r="1374" spans="1:9" x14ac:dyDescent="0.25">
      <c r="A1374" s="39"/>
      <c r="B1374" s="136" t="s">
        <v>12732</v>
      </c>
      <c r="C1374" s="35" t="s">
        <v>2926</v>
      </c>
      <c r="D1374" s="83" t="s">
        <v>10977</v>
      </c>
      <c r="E1374" s="97" t="s">
        <v>10977</v>
      </c>
      <c r="F1374" s="37"/>
      <c r="G1374" s="83" t="s">
        <v>10977</v>
      </c>
      <c r="H1374" s="41"/>
      <c r="I1374" s="42"/>
    </row>
    <row r="1375" spans="1:9" x14ac:dyDescent="0.25">
      <c r="A1375" s="39"/>
      <c r="B1375" s="136" t="s">
        <v>12733</v>
      </c>
      <c r="C1375" s="35" t="s">
        <v>1356</v>
      </c>
      <c r="D1375" s="83" t="s">
        <v>10977</v>
      </c>
      <c r="E1375" s="97" t="s">
        <v>10977</v>
      </c>
      <c r="F1375" s="37"/>
      <c r="G1375" s="83" t="s">
        <v>10977</v>
      </c>
      <c r="H1375" s="41"/>
      <c r="I1375" s="42"/>
    </row>
    <row r="1376" spans="1:9" x14ac:dyDescent="0.25">
      <c r="A1376" s="39"/>
      <c r="B1376" s="136" t="s">
        <v>12734</v>
      </c>
      <c r="C1376" s="35" t="s">
        <v>1356</v>
      </c>
      <c r="D1376" s="83" t="s">
        <v>10977</v>
      </c>
      <c r="E1376" s="97" t="s">
        <v>10977</v>
      </c>
      <c r="F1376" s="37"/>
      <c r="G1376" s="83" t="s">
        <v>10977</v>
      </c>
      <c r="H1376" s="41"/>
      <c r="I1376" s="42"/>
    </row>
    <row r="1377" spans="1:9" x14ac:dyDescent="0.25">
      <c r="A1377" s="39"/>
      <c r="B1377" s="136" t="s">
        <v>12735</v>
      </c>
      <c r="C1377" s="35" t="s">
        <v>29</v>
      </c>
      <c r="D1377" s="83" t="s">
        <v>10977</v>
      </c>
      <c r="E1377" s="97" t="s">
        <v>10977</v>
      </c>
      <c r="F1377" s="37"/>
      <c r="G1377" s="83" t="s">
        <v>10977</v>
      </c>
      <c r="H1377" s="41"/>
      <c r="I1377" s="42"/>
    </row>
    <row r="1378" spans="1:9" x14ac:dyDescent="0.25">
      <c r="A1378" s="39"/>
      <c r="B1378" s="136" t="s">
        <v>12736</v>
      </c>
      <c r="C1378" s="35" t="s">
        <v>634</v>
      </c>
      <c r="D1378" s="83" t="s">
        <v>10977</v>
      </c>
      <c r="E1378" s="97" t="s">
        <v>10977</v>
      </c>
      <c r="F1378" s="37"/>
      <c r="G1378" s="83" t="s">
        <v>10977</v>
      </c>
      <c r="H1378" s="41"/>
      <c r="I1378" s="42"/>
    </row>
    <row r="1379" spans="1:9" x14ac:dyDescent="0.25">
      <c r="A1379" s="39"/>
      <c r="B1379" s="136" t="s">
        <v>12737</v>
      </c>
      <c r="C1379" s="35" t="s">
        <v>4289</v>
      </c>
      <c r="D1379" s="83" t="s">
        <v>10977</v>
      </c>
      <c r="E1379" s="97" t="s">
        <v>10977</v>
      </c>
      <c r="F1379" s="37"/>
      <c r="G1379" s="83" t="s">
        <v>10977</v>
      </c>
      <c r="H1379" s="41"/>
      <c r="I1379" s="42"/>
    </row>
    <row r="1380" spans="1:9" x14ac:dyDescent="0.25">
      <c r="A1380" s="39"/>
      <c r="B1380" s="136" t="s">
        <v>12738</v>
      </c>
      <c r="C1380" s="35" t="s">
        <v>634</v>
      </c>
      <c r="D1380" s="83" t="s">
        <v>10977</v>
      </c>
      <c r="E1380" s="97" t="s">
        <v>10977</v>
      </c>
      <c r="F1380" s="37"/>
      <c r="G1380" s="93" t="s">
        <v>10978</v>
      </c>
      <c r="H1380" s="44" t="s">
        <v>11234</v>
      </c>
      <c r="I1380" s="42"/>
    </row>
    <row r="1381" spans="1:9" x14ac:dyDescent="0.25">
      <c r="A1381" s="39"/>
      <c r="B1381" s="136" t="s">
        <v>12739</v>
      </c>
      <c r="C1381" s="35" t="s">
        <v>2758</v>
      </c>
      <c r="D1381" s="83" t="s">
        <v>10977</v>
      </c>
      <c r="E1381" s="83" t="s">
        <v>10977</v>
      </c>
      <c r="F1381" s="37"/>
      <c r="G1381" s="83" t="s">
        <v>10977</v>
      </c>
      <c r="H1381" s="41"/>
      <c r="I1381" s="42"/>
    </row>
    <row r="1382" spans="1:9" x14ac:dyDescent="0.25">
      <c r="A1382" s="39"/>
      <c r="B1382" s="136" t="s">
        <v>12740</v>
      </c>
      <c r="C1382" s="35" t="s">
        <v>3812</v>
      </c>
      <c r="D1382" s="83" t="s">
        <v>10977</v>
      </c>
      <c r="E1382" s="97" t="s">
        <v>10977</v>
      </c>
      <c r="F1382" s="37"/>
      <c r="G1382" s="83" t="s">
        <v>10977</v>
      </c>
      <c r="H1382" s="41"/>
      <c r="I1382" s="42"/>
    </row>
    <row r="1383" spans="1:9" x14ac:dyDescent="0.25">
      <c r="A1383" s="39"/>
      <c r="B1383" s="136" t="s">
        <v>12741</v>
      </c>
      <c r="C1383" s="35" t="s">
        <v>5227</v>
      </c>
      <c r="D1383" s="83" t="s">
        <v>10977</v>
      </c>
      <c r="E1383" s="97" t="s">
        <v>10977</v>
      </c>
      <c r="F1383" s="37"/>
      <c r="G1383" s="83" t="s">
        <v>10977</v>
      </c>
      <c r="H1383" s="41"/>
      <c r="I1383" s="42"/>
    </row>
    <row r="1384" spans="1:9" x14ac:dyDescent="0.25">
      <c r="A1384" s="39"/>
      <c r="B1384" s="136" t="s">
        <v>12742</v>
      </c>
      <c r="C1384" s="35" t="s">
        <v>3143</v>
      </c>
      <c r="D1384" s="83" t="s">
        <v>10977</v>
      </c>
      <c r="E1384" s="97" t="s">
        <v>10977</v>
      </c>
      <c r="F1384" s="37"/>
      <c r="G1384" s="83" t="s">
        <v>10978</v>
      </c>
      <c r="H1384" s="41" t="s">
        <v>11235</v>
      </c>
      <c r="I1384" s="42"/>
    </row>
    <row r="1385" spans="1:9" x14ac:dyDescent="0.25">
      <c r="A1385" s="39"/>
      <c r="B1385" s="136" t="s">
        <v>12743</v>
      </c>
      <c r="C1385" s="35" t="s">
        <v>3812</v>
      </c>
      <c r="D1385" s="83" t="s">
        <v>10977</v>
      </c>
      <c r="E1385" s="97" t="s">
        <v>10977</v>
      </c>
      <c r="F1385" s="37"/>
      <c r="G1385" s="83" t="s">
        <v>10977</v>
      </c>
      <c r="H1385" s="41"/>
      <c r="I1385" s="42"/>
    </row>
    <row r="1386" spans="1:9" x14ac:dyDescent="0.25">
      <c r="A1386" s="39"/>
      <c r="B1386" s="136" t="s">
        <v>12744</v>
      </c>
      <c r="C1386" s="35" t="s">
        <v>4626</v>
      </c>
      <c r="D1386" s="83" t="s">
        <v>10977</v>
      </c>
      <c r="E1386" s="97" t="s">
        <v>10977</v>
      </c>
      <c r="F1386" s="37"/>
      <c r="G1386" s="83" t="s">
        <v>10977</v>
      </c>
      <c r="H1386" s="41"/>
      <c r="I1386" s="42"/>
    </row>
    <row r="1387" spans="1:9" x14ac:dyDescent="0.25">
      <c r="A1387" s="39"/>
      <c r="B1387" s="136" t="s">
        <v>12745</v>
      </c>
      <c r="C1387" s="35" t="s">
        <v>29</v>
      </c>
      <c r="D1387" s="83" t="s">
        <v>10977</v>
      </c>
      <c r="E1387" s="97" t="s">
        <v>10977</v>
      </c>
      <c r="F1387" s="37"/>
      <c r="G1387" s="83" t="s">
        <v>10977</v>
      </c>
      <c r="H1387" s="41"/>
      <c r="I1387" s="42"/>
    </row>
    <row r="1388" spans="1:9" x14ac:dyDescent="0.25">
      <c r="A1388" s="39"/>
      <c r="B1388" s="136" t="s">
        <v>12746</v>
      </c>
      <c r="C1388" s="35" t="s">
        <v>901</v>
      </c>
      <c r="D1388" s="83" t="s">
        <v>10977</v>
      </c>
      <c r="E1388" s="97" t="s">
        <v>10977</v>
      </c>
      <c r="F1388" s="37"/>
      <c r="G1388" s="83" t="s">
        <v>10977</v>
      </c>
      <c r="H1388" s="41"/>
      <c r="I1388" s="42"/>
    </row>
    <row r="1389" spans="1:9" x14ac:dyDescent="0.25">
      <c r="A1389" s="39"/>
      <c r="B1389" s="136" t="s">
        <v>12747</v>
      </c>
      <c r="C1389" s="35" t="s">
        <v>2758</v>
      </c>
      <c r="D1389" s="83" t="s">
        <v>10977</v>
      </c>
      <c r="E1389" s="97" t="s">
        <v>10977</v>
      </c>
      <c r="F1389" s="37"/>
      <c r="G1389" s="83" t="s">
        <v>10977</v>
      </c>
      <c r="H1389" s="41"/>
      <c r="I1389" s="42"/>
    </row>
    <row r="1390" spans="1:9" x14ac:dyDescent="0.25">
      <c r="A1390" s="39"/>
      <c r="B1390" s="136" t="s">
        <v>12748</v>
      </c>
      <c r="C1390" s="35" t="s">
        <v>5227</v>
      </c>
      <c r="D1390" s="83" t="s">
        <v>10977</v>
      </c>
      <c r="E1390" s="97" t="s">
        <v>10977</v>
      </c>
      <c r="F1390" s="37"/>
      <c r="G1390" s="83" t="s">
        <v>10977</v>
      </c>
      <c r="H1390" s="41"/>
      <c r="I1390" s="42"/>
    </row>
    <row r="1391" spans="1:9" x14ac:dyDescent="0.25">
      <c r="A1391" s="39"/>
      <c r="B1391" s="136" t="s">
        <v>12749</v>
      </c>
      <c r="C1391" s="35" t="s">
        <v>901</v>
      </c>
      <c r="D1391" s="83" t="s">
        <v>10977</v>
      </c>
      <c r="E1391" s="97" t="s">
        <v>10977</v>
      </c>
      <c r="F1391" s="37"/>
      <c r="G1391" s="83" t="s">
        <v>10977</v>
      </c>
      <c r="H1391" s="41"/>
      <c r="I1391" s="42"/>
    </row>
    <row r="1392" spans="1:9" x14ac:dyDescent="0.25">
      <c r="A1392" s="39"/>
      <c r="B1392" s="136" t="s">
        <v>12750</v>
      </c>
      <c r="C1392" s="35" t="s">
        <v>3143</v>
      </c>
      <c r="D1392" s="83" t="s">
        <v>10977</v>
      </c>
      <c r="E1392" s="97" t="s">
        <v>10977</v>
      </c>
      <c r="F1392" s="37"/>
      <c r="G1392" s="83" t="s">
        <v>10978</v>
      </c>
      <c r="H1392" s="41" t="s">
        <v>11236</v>
      </c>
      <c r="I1392" s="42"/>
    </row>
    <row r="1393" spans="1:9" x14ac:dyDescent="0.25">
      <c r="A1393" s="39"/>
      <c r="B1393" s="136" t="s">
        <v>12751</v>
      </c>
      <c r="C1393" s="35" t="s">
        <v>3143</v>
      </c>
      <c r="D1393" s="83" t="s">
        <v>10977</v>
      </c>
      <c r="E1393" s="97" t="s">
        <v>10977</v>
      </c>
      <c r="F1393" s="37"/>
      <c r="G1393" s="83" t="s">
        <v>10977</v>
      </c>
      <c r="H1393" s="41"/>
      <c r="I1393" s="42"/>
    </row>
    <row r="1394" spans="1:9" x14ac:dyDescent="0.25">
      <c r="A1394" s="39"/>
      <c r="B1394" s="136" t="s">
        <v>12752</v>
      </c>
      <c r="C1394" s="35" t="s">
        <v>3812</v>
      </c>
      <c r="D1394" s="83" t="s">
        <v>10977</v>
      </c>
      <c r="E1394" s="97" t="s">
        <v>10977</v>
      </c>
      <c r="F1394" s="37"/>
      <c r="G1394" s="93" t="s">
        <v>10978</v>
      </c>
      <c r="H1394" s="44" t="s">
        <v>11237</v>
      </c>
      <c r="I1394" s="42"/>
    </row>
    <row r="1395" spans="1:9" x14ac:dyDescent="0.25">
      <c r="A1395" s="39"/>
      <c r="B1395" s="136" t="s">
        <v>12753</v>
      </c>
      <c r="C1395" s="35" t="s">
        <v>2758</v>
      </c>
      <c r="D1395" s="83" t="s">
        <v>10977</v>
      </c>
      <c r="E1395" s="83" t="s">
        <v>10977</v>
      </c>
      <c r="F1395" s="37"/>
      <c r="G1395" s="83" t="s">
        <v>10977</v>
      </c>
      <c r="H1395" s="41"/>
      <c r="I1395" s="42"/>
    </row>
    <row r="1396" spans="1:9" x14ac:dyDescent="0.25">
      <c r="A1396" s="39"/>
      <c r="B1396" s="136" t="s">
        <v>12754</v>
      </c>
      <c r="C1396" s="35" t="s">
        <v>3812</v>
      </c>
      <c r="D1396" s="83" t="s">
        <v>10977</v>
      </c>
      <c r="E1396" s="97" t="s">
        <v>10977</v>
      </c>
      <c r="F1396" s="37"/>
      <c r="G1396" s="83" t="s">
        <v>10977</v>
      </c>
      <c r="H1396" s="41"/>
      <c r="I1396" s="42"/>
    </row>
    <row r="1397" spans="1:9" x14ac:dyDescent="0.25">
      <c r="A1397" s="39"/>
      <c r="B1397" s="136" t="s">
        <v>12755</v>
      </c>
      <c r="C1397" s="35" t="s">
        <v>29</v>
      </c>
      <c r="D1397" s="83" t="s">
        <v>10977</v>
      </c>
      <c r="E1397" s="97" t="s">
        <v>10977</v>
      </c>
      <c r="F1397" s="37"/>
      <c r="G1397" s="83" t="s">
        <v>10977</v>
      </c>
      <c r="H1397" s="41"/>
      <c r="I1397" s="42"/>
    </row>
    <row r="1398" spans="1:9" x14ac:dyDescent="0.25">
      <c r="A1398" s="45" t="s">
        <v>10989</v>
      </c>
      <c r="B1398" s="138" t="s">
        <v>12756</v>
      </c>
      <c r="C1398" s="35" t="s">
        <v>4289</v>
      </c>
      <c r="D1398" s="83" t="s">
        <v>10977</v>
      </c>
      <c r="E1398" s="97" t="s">
        <v>10978</v>
      </c>
      <c r="F1398" s="43" t="s">
        <v>11238</v>
      </c>
      <c r="G1398" s="83" t="s">
        <v>10978</v>
      </c>
      <c r="H1398" s="44" t="s">
        <v>11238</v>
      </c>
      <c r="I1398" s="42"/>
    </row>
    <row r="1399" spans="1:9" x14ac:dyDescent="0.25">
      <c r="A1399" s="39"/>
      <c r="B1399" s="136" t="s">
        <v>12757</v>
      </c>
      <c r="C1399" s="35" t="s">
        <v>1356</v>
      </c>
      <c r="D1399" s="83" t="s">
        <v>10977</v>
      </c>
      <c r="E1399" s="97" t="s">
        <v>10977</v>
      </c>
      <c r="F1399" s="37"/>
      <c r="G1399" s="83" t="s">
        <v>10977</v>
      </c>
      <c r="H1399" s="41"/>
      <c r="I1399" s="42"/>
    </row>
    <row r="1400" spans="1:9" x14ac:dyDescent="0.25">
      <c r="A1400" s="39"/>
      <c r="B1400" s="136" t="s">
        <v>12758</v>
      </c>
      <c r="C1400" s="35" t="s">
        <v>1356</v>
      </c>
      <c r="D1400" s="83" t="s">
        <v>10977</v>
      </c>
      <c r="E1400" s="97" t="s">
        <v>10977</v>
      </c>
      <c r="F1400" s="37"/>
      <c r="G1400" s="83" t="s">
        <v>10977</v>
      </c>
      <c r="H1400" s="41"/>
      <c r="I1400" s="42"/>
    </row>
    <row r="1401" spans="1:9" x14ac:dyDescent="0.25">
      <c r="A1401" s="39"/>
      <c r="B1401" s="136" t="s">
        <v>12759</v>
      </c>
      <c r="C1401" s="35" t="s">
        <v>2413</v>
      </c>
      <c r="D1401" s="83" t="s">
        <v>10977</v>
      </c>
      <c r="E1401" s="97" t="s">
        <v>10977</v>
      </c>
      <c r="F1401" s="37"/>
      <c r="G1401" s="83" t="s">
        <v>10978</v>
      </c>
      <c r="H1401" s="44" t="s">
        <v>11239</v>
      </c>
      <c r="I1401" s="42"/>
    </row>
    <row r="1402" spans="1:9" x14ac:dyDescent="0.25">
      <c r="A1402" s="39"/>
      <c r="B1402" s="136" t="s">
        <v>12760</v>
      </c>
      <c r="C1402" s="35" t="s">
        <v>1356</v>
      </c>
      <c r="D1402" s="83" t="s">
        <v>10977</v>
      </c>
      <c r="E1402" s="97" t="s">
        <v>10977</v>
      </c>
      <c r="F1402" s="37"/>
      <c r="G1402" s="83" t="s">
        <v>10977</v>
      </c>
      <c r="H1402" s="41"/>
      <c r="I1402" s="42"/>
    </row>
    <row r="1403" spans="1:9" x14ac:dyDescent="0.25">
      <c r="A1403" s="39"/>
      <c r="B1403" s="136" t="s">
        <v>12761</v>
      </c>
      <c r="C1403" s="35" t="s">
        <v>4626</v>
      </c>
      <c r="D1403" s="83" t="s">
        <v>10977</v>
      </c>
      <c r="E1403" s="97" t="s">
        <v>10977</v>
      </c>
      <c r="F1403" s="37"/>
      <c r="G1403" s="83" t="s">
        <v>10977</v>
      </c>
      <c r="H1403" s="41"/>
      <c r="I1403" s="42"/>
    </row>
    <row r="1404" spans="1:9" x14ac:dyDescent="0.25">
      <c r="A1404" s="39"/>
      <c r="B1404" s="136" t="s">
        <v>12762</v>
      </c>
      <c r="C1404" s="35" t="s">
        <v>3812</v>
      </c>
      <c r="D1404" s="83" t="s">
        <v>10977</v>
      </c>
      <c r="E1404" s="97" t="s">
        <v>10977</v>
      </c>
      <c r="F1404" s="37"/>
      <c r="G1404" s="83" t="s">
        <v>10977</v>
      </c>
      <c r="H1404" s="41"/>
      <c r="I1404" s="42"/>
    </row>
    <row r="1405" spans="1:9" x14ac:dyDescent="0.25">
      <c r="A1405" s="39"/>
      <c r="B1405" s="136" t="s">
        <v>12763</v>
      </c>
      <c r="C1405" s="35" t="s">
        <v>3513</v>
      </c>
      <c r="D1405" s="83" t="s">
        <v>10977</v>
      </c>
      <c r="E1405" s="97" t="s">
        <v>10977</v>
      </c>
      <c r="F1405" s="37"/>
      <c r="G1405" s="83" t="s">
        <v>10977</v>
      </c>
      <c r="H1405" s="41"/>
      <c r="I1405" s="42"/>
    </row>
    <row r="1406" spans="1:9" x14ac:dyDescent="0.25">
      <c r="A1406" s="39"/>
      <c r="B1406" s="136" t="s">
        <v>12764</v>
      </c>
      <c r="C1406" s="35" t="s">
        <v>4626</v>
      </c>
      <c r="D1406" s="83" t="s">
        <v>10977</v>
      </c>
      <c r="E1406" s="97" t="s">
        <v>10977</v>
      </c>
      <c r="F1406" s="37"/>
      <c r="G1406" s="83" t="s">
        <v>10977</v>
      </c>
      <c r="H1406" s="41"/>
      <c r="I1406" s="42"/>
    </row>
    <row r="1407" spans="1:9" x14ac:dyDescent="0.25">
      <c r="A1407" s="39"/>
      <c r="B1407" s="136" t="s">
        <v>12765</v>
      </c>
      <c r="C1407" s="35" t="s">
        <v>634</v>
      </c>
      <c r="D1407" s="83" t="s">
        <v>10977</v>
      </c>
      <c r="E1407" s="97" t="s">
        <v>10977</v>
      </c>
      <c r="F1407" s="37"/>
      <c r="G1407" s="83" t="s">
        <v>10977</v>
      </c>
      <c r="H1407" s="41"/>
      <c r="I1407" s="42"/>
    </row>
    <row r="1408" spans="1:9" x14ac:dyDescent="0.25">
      <c r="A1408" s="39"/>
      <c r="B1408" s="136" t="s">
        <v>12766</v>
      </c>
      <c r="C1408" s="35" t="s">
        <v>4626</v>
      </c>
      <c r="D1408" s="83" t="s">
        <v>10977</v>
      </c>
      <c r="E1408" s="97" t="s">
        <v>10977</v>
      </c>
      <c r="F1408" s="37"/>
      <c r="G1408" s="83" t="s">
        <v>10977</v>
      </c>
      <c r="H1408" s="41"/>
      <c r="I1408" s="42"/>
    </row>
    <row r="1409" spans="1:9" x14ac:dyDescent="0.25">
      <c r="A1409" s="39"/>
      <c r="B1409" s="136" t="s">
        <v>12767</v>
      </c>
      <c r="C1409" s="35" t="s">
        <v>3812</v>
      </c>
      <c r="D1409" s="83" t="s">
        <v>10977</v>
      </c>
      <c r="E1409" s="97" t="s">
        <v>10977</v>
      </c>
      <c r="F1409" s="37"/>
      <c r="G1409" s="83" t="s">
        <v>10977</v>
      </c>
      <c r="H1409" s="41"/>
      <c r="I1409" s="42"/>
    </row>
    <row r="1410" spans="1:9" x14ac:dyDescent="0.25">
      <c r="A1410" s="39"/>
      <c r="B1410" s="136" t="s">
        <v>12768</v>
      </c>
      <c r="C1410" s="35" t="s">
        <v>5227</v>
      </c>
      <c r="D1410" s="83" t="s">
        <v>10977</v>
      </c>
      <c r="E1410" s="97" t="s">
        <v>10977</v>
      </c>
      <c r="F1410" s="37"/>
      <c r="G1410" s="83" t="s">
        <v>10977</v>
      </c>
      <c r="H1410" s="41"/>
      <c r="I1410" s="42"/>
    </row>
    <row r="1411" spans="1:9" x14ac:dyDescent="0.25">
      <c r="A1411" s="39"/>
      <c r="B1411" s="136" t="s">
        <v>12769</v>
      </c>
      <c r="C1411" s="35" t="s">
        <v>3143</v>
      </c>
      <c r="D1411" s="83" t="s">
        <v>10977</v>
      </c>
      <c r="E1411" s="97" t="s">
        <v>10977</v>
      </c>
      <c r="F1411" s="37"/>
      <c r="G1411" s="83" t="s">
        <v>10977</v>
      </c>
      <c r="H1411" s="41"/>
      <c r="I1411" s="42"/>
    </row>
    <row r="1412" spans="1:9" ht="45" x14ac:dyDescent="0.25">
      <c r="A1412" s="39"/>
      <c r="B1412" s="136" t="s">
        <v>12770</v>
      </c>
      <c r="C1412" s="35" t="s">
        <v>3143</v>
      </c>
      <c r="D1412" s="93" t="s">
        <v>10977</v>
      </c>
      <c r="E1412" s="97" t="s">
        <v>10978</v>
      </c>
      <c r="F1412" s="68" t="s">
        <v>11240</v>
      </c>
      <c r="G1412" s="93" t="s">
        <v>10978</v>
      </c>
      <c r="H1412" s="44" t="s">
        <v>11241</v>
      </c>
      <c r="I1412" s="42"/>
    </row>
    <row r="1413" spans="1:9" x14ac:dyDescent="0.25">
      <c r="A1413" s="39"/>
      <c r="B1413" s="136" t="s">
        <v>12771</v>
      </c>
      <c r="C1413" s="35" t="s">
        <v>2197</v>
      </c>
      <c r="D1413" s="83" t="s">
        <v>10977</v>
      </c>
      <c r="E1413" s="97" t="s">
        <v>10977</v>
      </c>
      <c r="F1413" s="37"/>
      <c r="G1413" s="83" t="s">
        <v>10977</v>
      </c>
      <c r="H1413" s="41"/>
      <c r="I1413" s="42"/>
    </row>
    <row r="1414" spans="1:9" x14ac:dyDescent="0.25">
      <c r="A1414" s="39"/>
      <c r="B1414" s="136" t="s">
        <v>12772</v>
      </c>
      <c r="C1414" s="35" t="s">
        <v>901</v>
      </c>
      <c r="D1414" s="83" t="s">
        <v>10977</v>
      </c>
      <c r="E1414" s="97" t="s">
        <v>10977</v>
      </c>
      <c r="F1414" s="37"/>
      <c r="G1414" s="83" t="s">
        <v>10977</v>
      </c>
      <c r="H1414" s="41"/>
      <c r="I1414" s="42"/>
    </row>
    <row r="1415" spans="1:9" x14ac:dyDescent="0.25">
      <c r="A1415" s="39"/>
      <c r="B1415" s="136" t="s">
        <v>12773</v>
      </c>
      <c r="C1415" s="35" t="s">
        <v>2274</v>
      </c>
      <c r="D1415" s="83" t="s">
        <v>10977</v>
      </c>
      <c r="E1415" s="97" t="s">
        <v>10977</v>
      </c>
      <c r="F1415" s="37"/>
      <c r="G1415" s="83" t="s">
        <v>10977</v>
      </c>
      <c r="H1415" s="41"/>
      <c r="I1415" s="42"/>
    </row>
    <row r="1416" spans="1:9" x14ac:dyDescent="0.25">
      <c r="A1416" s="39"/>
      <c r="B1416" s="136" t="s">
        <v>12774</v>
      </c>
      <c r="C1416" s="35" t="s">
        <v>4626</v>
      </c>
      <c r="D1416" s="83" t="s">
        <v>10977</v>
      </c>
      <c r="E1416" s="97" t="s">
        <v>10977</v>
      </c>
      <c r="F1416" s="37"/>
      <c r="G1416" s="93" t="s">
        <v>10978</v>
      </c>
      <c r="H1416" s="44" t="s">
        <v>11242</v>
      </c>
      <c r="I1416" s="42"/>
    </row>
    <row r="1417" spans="1:9" x14ac:dyDescent="0.25">
      <c r="A1417" s="39"/>
      <c r="B1417" s="136" t="s">
        <v>12775</v>
      </c>
      <c r="C1417" s="35" t="s">
        <v>3143</v>
      </c>
      <c r="D1417" s="83" t="s">
        <v>10977</v>
      </c>
      <c r="E1417" s="97" t="s">
        <v>10977</v>
      </c>
      <c r="F1417" s="37"/>
      <c r="G1417" s="83" t="s">
        <v>10977</v>
      </c>
      <c r="H1417" s="41"/>
      <c r="I1417" s="42"/>
    </row>
    <row r="1418" spans="1:9" x14ac:dyDescent="0.25">
      <c r="A1418" s="39"/>
      <c r="B1418" s="136" t="s">
        <v>12776</v>
      </c>
      <c r="C1418" s="35" t="s">
        <v>4626</v>
      </c>
      <c r="D1418" s="83" t="s">
        <v>10977</v>
      </c>
      <c r="E1418" s="97" t="s">
        <v>10977</v>
      </c>
      <c r="F1418" s="37"/>
      <c r="G1418" s="83" t="s">
        <v>10977</v>
      </c>
      <c r="H1418" s="41"/>
      <c r="I1418" s="42"/>
    </row>
    <row r="1419" spans="1:9" x14ac:dyDescent="0.25">
      <c r="A1419" s="39"/>
      <c r="B1419" s="136" t="s">
        <v>12777</v>
      </c>
      <c r="C1419" s="35" t="s">
        <v>2758</v>
      </c>
      <c r="D1419" s="83" t="s">
        <v>10977</v>
      </c>
      <c r="E1419" s="97" t="s">
        <v>10977</v>
      </c>
      <c r="F1419" s="37"/>
      <c r="G1419" s="83" t="s">
        <v>10977</v>
      </c>
      <c r="H1419" s="41"/>
      <c r="I1419" s="42"/>
    </row>
    <row r="1420" spans="1:9" x14ac:dyDescent="0.25">
      <c r="A1420" s="39"/>
      <c r="B1420" s="136" t="s">
        <v>12778</v>
      </c>
      <c r="C1420" s="35" t="s">
        <v>2274</v>
      </c>
      <c r="D1420" s="83" t="s">
        <v>10977</v>
      </c>
      <c r="E1420" s="97" t="s">
        <v>10977</v>
      </c>
      <c r="F1420" s="37"/>
      <c r="G1420" s="83" t="s">
        <v>10977</v>
      </c>
      <c r="H1420" s="41"/>
      <c r="I1420" s="42"/>
    </row>
    <row r="1421" spans="1:9" x14ac:dyDescent="0.25">
      <c r="A1421" s="39"/>
      <c r="B1421" s="136" t="s">
        <v>12779</v>
      </c>
      <c r="C1421" s="35" t="s">
        <v>3143</v>
      </c>
      <c r="D1421" s="83" t="s">
        <v>10977</v>
      </c>
      <c r="E1421" s="97" t="s">
        <v>10977</v>
      </c>
      <c r="F1421" s="37"/>
      <c r="G1421" s="83" t="s">
        <v>10977</v>
      </c>
      <c r="H1421" s="41"/>
      <c r="I1421" s="42"/>
    </row>
    <row r="1422" spans="1:9" x14ac:dyDescent="0.25">
      <c r="A1422" s="39"/>
      <c r="B1422" s="136" t="s">
        <v>12780</v>
      </c>
      <c r="C1422" s="35" t="s">
        <v>2197</v>
      </c>
      <c r="D1422" s="83" t="s">
        <v>10977</v>
      </c>
      <c r="E1422" s="97" t="s">
        <v>10977</v>
      </c>
      <c r="F1422" s="37"/>
      <c r="G1422" s="83" t="s">
        <v>10977</v>
      </c>
      <c r="H1422" s="41"/>
      <c r="I1422" s="42"/>
    </row>
    <row r="1423" spans="1:9" x14ac:dyDescent="0.25">
      <c r="A1423" s="39"/>
      <c r="B1423" s="136" t="s">
        <v>12781</v>
      </c>
      <c r="C1423" s="35" t="s">
        <v>1356</v>
      </c>
      <c r="D1423" s="83" t="s">
        <v>10977</v>
      </c>
      <c r="E1423" s="97" t="s">
        <v>10977</v>
      </c>
      <c r="F1423" s="37"/>
      <c r="G1423" s="93" t="s">
        <v>10978</v>
      </c>
      <c r="H1423" s="44" t="s">
        <v>11243</v>
      </c>
      <c r="I1423" s="42"/>
    </row>
    <row r="1424" spans="1:9" x14ac:dyDescent="0.25">
      <c r="A1424" s="39"/>
      <c r="B1424" s="136" t="s">
        <v>12782</v>
      </c>
      <c r="C1424" s="35" t="s">
        <v>901</v>
      </c>
      <c r="D1424" s="83" t="s">
        <v>10977</v>
      </c>
      <c r="E1424" s="97" t="s">
        <v>10977</v>
      </c>
      <c r="F1424" s="37"/>
      <c r="G1424" s="83" t="s">
        <v>10977</v>
      </c>
      <c r="H1424" s="41"/>
      <c r="I1424" s="42"/>
    </row>
    <row r="1425" spans="1:9" x14ac:dyDescent="0.25">
      <c r="A1425" s="39"/>
      <c r="B1425" s="136" t="s">
        <v>12783</v>
      </c>
      <c r="C1425" s="35" t="s">
        <v>3812</v>
      </c>
      <c r="D1425" s="83" t="s">
        <v>10977</v>
      </c>
      <c r="E1425" s="97" t="s">
        <v>10977</v>
      </c>
      <c r="F1425" s="37"/>
      <c r="G1425" s="83" t="s">
        <v>10977</v>
      </c>
      <c r="H1425" s="41"/>
      <c r="I1425" s="42"/>
    </row>
    <row r="1426" spans="1:9" x14ac:dyDescent="0.25">
      <c r="A1426" s="39"/>
      <c r="B1426" s="136" t="s">
        <v>12784</v>
      </c>
      <c r="C1426" s="35" t="s">
        <v>4626</v>
      </c>
      <c r="D1426" s="83" t="s">
        <v>10977</v>
      </c>
      <c r="E1426" s="97" t="s">
        <v>10977</v>
      </c>
      <c r="F1426" s="37"/>
      <c r="G1426" s="83" t="s">
        <v>10977</v>
      </c>
      <c r="H1426" s="41"/>
      <c r="I1426" s="42"/>
    </row>
    <row r="1427" spans="1:9" x14ac:dyDescent="0.25">
      <c r="A1427" s="39"/>
      <c r="B1427" s="136" t="s">
        <v>12785</v>
      </c>
      <c r="C1427" s="35" t="s">
        <v>2926</v>
      </c>
      <c r="D1427" s="83" t="s">
        <v>10977</v>
      </c>
      <c r="E1427" s="97" t="s">
        <v>10977</v>
      </c>
      <c r="F1427" s="37"/>
      <c r="G1427" s="83" t="s">
        <v>10977</v>
      </c>
      <c r="H1427" s="41"/>
      <c r="I1427" s="42"/>
    </row>
    <row r="1428" spans="1:9" x14ac:dyDescent="0.25">
      <c r="A1428" s="39"/>
      <c r="B1428" s="136" t="s">
        <v>12786</v>
      </c>
      <c r="C1428" s="35" t="s">
        <v>2758</v>
      </c>
      <c r="D1428" s="83" t="s">
        <v>10977</v>
      </c>
      <c r="E1428" s="97" t="s">
        <v>10977</v>
      </c>
      <c r="F1428" s="37"/>
      <c r="G1428" s="83" t="s">
        <v>10977</v>
      </c>
      <c r="H1428" s="41"/>
      <c r="I1428" s="42"/>
    </row>
    <row r="1429" spans="1:9" x14ac:dyDescent="0.25">
      <c r="A1429" s="39"/>
      <c r="B1429" s="136" t="s">
        <v>12787</v>
      </c>
      <c r="C1429" s="35" t="s">
        <v>1142</v>
      </c>
      <c r="D1429" s="83" t="s">
        <v>10977</v>
      </c>
      <c r="E1429" s="97" t="s">
        <v>10977</v>
      </c>
      <c r="F1429" s="37"/>
      <c r="G1429" s="83" t="s">
        <v>10977</v>
      </c>
      <c r="H1429" s="41"/>
      <c r="I1429" s="42"/>
    </row>
    <row r="1430" spans="1:9" x14ac:dyDescent="0.25">
      <c r="A1430" s="39"/>
      <c r="B1430" s="136" t="s">
        <v>12788</v>
      </c>
      <c r="C1430" s="35" t="s">
        <v>3812</v>
      </c>
      <c r="D1430" s="83" t="s">
        <v>10977</v>
      </c>
      <c r="E1430" s="97" t="s">
        <v>10977</v>
      </c>
      <c r="F1430" s="37"/>
      <c r="G1430" s="83" t="s">
        <v>10977</v>
      </c>
      <c r="H1430" s="41"/>
      <c r="I1430" s="42"/>
    </row>
    <row r="1431" spans="1:9" x14ac:dyDescent="0.25">
      <c r="A1431" s="39"/>
      <c r="B1431" s="136" t="s">
        <v>12789</v>
      </c>
      <c r="C1431" s="35" t="s">
        <v>3601</v>
      </c>
      <c r="D1431" s="83" t="s">
        <v>10977</v>
      </c>
      <c r="E1431" s="97" t="s">
        <v>10977</v>
      </c>
      <c r="F1431" s="37"/>
      <c r="G1431" s="93" t="s">
        <v>10978</v>
      </c>
      <c r="H1431" s="44" t="s">
        <v>11244</v>
      </c>
      <c r="I1431" s="42"/>
    </row>
    <row r="1432" spans="1:9" x14ac:dyDescent="0.25">
      <c r="A1432" s="39"/>
      <c r="B1432" s="136" t="s">
        <v>12790</v>
      </c>
      <c r="C1432" s="35" t="s">
        <v>1356</v>
      </c>
      <c r="D1432" s="83" t="s">
        <v>10977</v>
      </c>
      <c r="E1432" s="97" t="s">
        <v>10977</v>
      </c>
      <c r="F1432" s="37"/>
      <c r="G1432" s="83" t="s">
        <v>10977</v>
      </c>
      <c r="H1432" s="41"/>
      <c r="I1432" s="42"/>
    </row>
    <row r="1433" spans="1:9" x14ac:dyDescent="0.25">
      <c r="A1433" s="39"/>
      <c r="B1433" s="136" t="s">
        <v>12791</v>
      </c>
      <c r="C1433" s="35" t="s">
        <v>3812</v>
      </c>
      <c r="D1433" s="83" t="s">
        <v>10977</v>
      </c>
      <c r="E1433" s="97" t="s">
        <v>10977</v>
      </c>
      <c r="F1433" s="37"/>
      <c r="G1433" s="83" t="s">
        <v>10977</v>
      </c>
      <c r="H1433" s="41"/>
      <c r="I1433" s="42"/>
    </row>
    <row r="1434" spans="1:9" x14ac:dyDescent="0.25">
      <c r="A1434" s="39"/>
      <c r="B1434" s="136" t="s">
        <v>12792</v>
      </c>
      <c r="C1434" s="35" t="s">
        <v>1356</v>
      </c>
      <c r="D1434" s="83" t="s">
        <v>10977</v>
      </c>
      <c r="E1434" s="97" t="s">
        <v>10977</v>
      </c>
      <c r="F1434" s="37"/>
      <c r="G1434" s="83" t="s">
        <v>10977</v>
      </c>
      <c r="H1434" s="41"/>
      <c r="I1434" s="42"/>
    </row>
    <row r="1435" spans="1:9" x14ac:dyDescent="0.25">
      <c r="A1435" s="39"/>
      <c r="B1435" s="136" t="s">
        <v>12793</v>
      </c>
      <c r="C1435" s="35" t="s">
        <v>2926</v>
      </c>
      <c r="D1435" s="83" t="s">
        <v>10977</v>
      </c>
      <c r="E1435" s="97" t="s">
        <v>10977</v>
      </c>
      <c r="F1435" s="37"/>
      <c r="G1435" s="83" t="s">
        <v>10977</v>
      </c>
      <c r="H1435" s="41"/>
      <c r="I1435" s="42"/>
    </row>
    <row r="1436" spans="1:9" x14ac:dyDescent="0.25">
      <c r="A1436" s="39"/>
      <c r="B1436" s="136" t="s">
        <v>12794</v>
      </c>
      <c r="C1436" s="35" t="s">
        <v>2758</v>
      </c>
      <c r="D1436" s="83" t="s">
        <v>10977</v>
      </c>
      <c r="E1436" s="97" t="s">
        <v>10977</v>
      </c>
      <c r="F1436" s="37"/>
      <c r="G1436" s="83" t="s">
        <v>10977</v>
      </c>
      <c r="H1436" s="41"/>
      <c r="I1436" s="42"/>
    </row>
    <row r="1437" spans="1:9" x14ac:dyDescent="0.25">
      <c r="A1437" s="39"/>
      <c r="B1437" s="136" t="s">
        <v>12795</v>
      </c>
      <c r="C1437" s="35" t="s">
        <v>29</v>
      </c>
      <c r="D1437" s="83" t="s">
        <v>10977</v>
      </c>
      <c r="E1437" s="97" t="s">
        <v>10977</v>
      </c>
      <c r="F1437" s="37"/>
      <c r="G1437" s="83" t="s">
        <v>10977</v>
      </c>
      <c r="H1437" s="41"/>
      <c r="I1437" s="42"/>
    </row>
    <row r="1438" spans="1:9" x14ac:dyDescent="0.25">
      <c r="A1438" s="39"/>
      <c r="B1438" s="136" t="s">
        <v>12796</v>
      </c>
      <c r="C1438" s="35" t="s">
        <v>3812</v>
      </c>
      <c r="D1438" s="83" t="s">
        <v>10977</v>
      </c>
      <c r="E1438" s="97" t="s">
        <v>10977</v>
      </c>
      <c r="F1438" s="37"/>
      <c r="G1438" s="83" t="s">
        <v>10977</v>
      </c>
      <c r="H1438" s="41"/>
      <c r="I1438" s="42"/>
    </row>
    <row r="1439" spans="1:9" x14ac:dyDescent="0.25">
      <c r="A1439" s="39"/>
      <c r="B1439" s="136" t="s">
        <v>12797</v>
      </c>
      <c r="C1439" s="35" t="s">
        <v>3812</v>
      </c>
      <c r="D1439" s="83" t="s">
        <v>10977</v>
      </c>
      <c r="E1439" s="97" t="s">
        <v>10977</v>
      </c>
      <c r="F1439" s="37"/>
      <c r="G1439" s="83" t="s">
        <v>10977</v>
      </c>
      <c r="H1439" s="69"/>
      <c r="I1439" s="42"/>
    </row>
    <row r="1440" spans="1:9" x14ac:dyDescent="0.25">
      <c r="A1440" s="39"/>
      <c r="B1440" s="136" t="s">
        <v>12798</v>
      </c>
      <c r="C1440" s="35" t="s">
        <v>1356</v>
      </c>
      <c r="D1440" s="83" t="s">
        <v>10977</v>
      </c>
      <c r="E1440" s="97" t="s">
        <v>10977</v>
      </c>
      <c r="F1440" s="37"/>
      <c r="G1440" s="83" t="s">
        <v>10977</v>
      </c>
      <c r="H1440" s="41"/>
      <c r="I1440" s="42"/>
    </row>
    <row r="1441" spans="1:9" x14ac:dyDescent="0.25">
      <c r="A1441" s="39"/>
      <c r="B1441" s="136" t="s">
        <v>12799</v>
      </c>
      <c r="C1441" s="35" t="s">
        <v>3143</v>
      </c>
      <c r="D1441" s="83" t="s">
        <v>10977</v>
      </c>
      <c r="E1441" s="97" t="s">
        <v>10977</v>
      </c>
      <c r="F1441" s="37"/>
      <c r="G1441" s="83" t="s">
        <v>10977</v>
      </c>
      <c r="H1441" s="41"/>
      <c r="I1441" s="42"/>
    </row>
    <row r="1442" spans="1:9" x14ac:dyDescent="0.25">
      <c r="A1442" s="39"/>
      <c r="B1442" s="136" t="s">
        <v>12800</v>
      </c>
      <c r="C1442" s="35" t="s">
        <v>2554</v>
      </c>
      <c r="D1442" s="83" t="s">
        <v>10977</v>
      </c>
      <c r="E1442" s="97" t="s">
        <v>10977</v>
      </c>
      <c r="F1442" s="37"/>
      <c r="G1442" s="83" t="s">
        <v>10977</v>
      </c>
      <c r="H1442" s="41"/>
      <c r="I1442" s="42"/>
    </row>
    <row r="1443" spans="1:9" x14ac:dyDescent="0.25">
      <c r="A1443" s="39"/>
      <c r="B1443" s="136" t="s">
        <v>12801</v>
      </c>
      <c r="C1443" s="35" t="s">
        <v>1356</v>
      </c>
      <c r="D1443" s="83" t="s">
        <v>10977</v>
      </c>
      <c r="E1443" s="97" t="s">
        <v>10977</v>
      </c>
      <c r="F1443" s="37"/>
      <c r="G1443" s="83" t="s">
        <v>10977</v>
      </c>
      <c r="H1443" s="41"/>
      <c r="I1443" s="42"/>
    </row>
    <row r="1444" spans="1:9" x14ac:dyDescent="0.25">
      <c r="A1444" s="39"/>
      <c r="B1444" s="136" t="s">
        <v>12802</v>
      </c>
      <c r="C1444" s="35" t="s">
        <v>1356</v>
      </c>
      <c r="D1444" s="83" t="s">
        <v>10977</v>
      </c>
      <c r="E1444" s="97" t="s">
        <v>10977</v>
      </c>
      <c r="F1444" s="37"/>
      <c r="G1444" s="83" t="s">
        <v>10977</v>
      </c>
      <c r="H1444" s="41"/>
      <c r="I1444" s="42"/>
    </row>
    <row r="1445" spans="1:9" x14ac:dyDescent="0.25">
      <c r="A1445" s="39"/>
      <c r="B1445" s="136" t="s">
        <v>12803</v>
      </c>
      <c r="C1445" s="35" t="s">
        <v>3601</v>
      </c>
      <c r="D1445" s="83" t="s">
        <v>10977</v>
      </c>
      <c r="E1445" s="97" t="s">
        <v>10977</v>
      </c>
      <c r="F1445" s="37"/>
      <c r="G1445" s="83" t="s">
        <v>10977</v>
      </c>
      <c r="H1445" s="41"/>
      <c r="I1445" s="42"/>
    </row>
    <row r="1446" spans="1:9" x14ac:dyDescent="0.25">
      <c r="A1446" s="39"/>
      <c r="B1446" s="136" t="s">
        <v>12804</v>
      </c>
      <c r="C1446" s="35" t="s">
        <v>3513</v>
      </c>
      <c r="D1446" s="83" t="s">
        <v>10977</v>
      </c>
      <c r="E1446" s="97" t="s">
        <v>10977</v>
      </c>
      <c r="F1446" s="37"/>
      <c r="G1446" s="95" t="s">
        <v>10978</v>
      </c>
      <c r="H1446" s="59" t="s">
        <v>11245</v>
      </c>
      <c r="I1446" s="42"/>
    </row>
    <row r="1447" spans="1:9" x14ac:dyDescent="0.25">
      <c r="A1447" s="39"/>
      <c r="B1447" s="136" t="s">
        <v>12805</v>
      </c>
      <c r="C1447" s="35" t="s">
        <v>4626</v>
      </c>
      <c r="D1447" s="83" t="s">
        <v>10977</v>
      </c>
      <c r="E1447" s="97" t="s">
        <v>10977</v>
      </c>
      <c r="F1447" s="37"/>
      <c r="G1447" s="83" t="s">
        <v>10977</v>
      </c>
      <c r="H1447" s="41"/>
      <c r="I1447" s="42"/>
    </row>
    <row r="1448" spans="1:9" x14ac:dyDescent="0.25">
      <c r="A1448" s="39"/>
      <c r="B1448" s="136" t="s">
        <v>12806</v>
      </c>
      <c r="C1448" s="35" t="s">
        <v>2554</v>
      </c>
      <c r="D1448" s="83" t="s">
        <v>10977</v>
      </c>
      <c r="E1448" s="97" t="s">
        <v>10977</v>
      </c>
      <c r="F1448" s="37"/>
      <c r="G1448" s="83" t="s">
        <v>10977</v>
      </c>
      <c r="H1448" s="41"/>
      <c r="I1448" s="42"/>
    </row>
    <row r="1449" spans="1:9" x14ac:dyDescent="0.25">
      <c r="A1449" s="39"/>
      <c r="B1449" s="136" t="s">
        <v>12807</v>
      </c>
      <c r="C1449" s="35" t="s">
        <v>2758</v>
      </c>
      <c r="D1449" s="83" t="s">
        <v>10977</v>
      </c>
      <c r="E1449" s="97" t="s">
        <v>10977</v>
      </c>
      <c r="F1449" s="37"/>
      <c r="G1449" s="83" t="s">
        <v>10977</v>
      </c>
      <c r="H1449" s="41"/>
      <c r="I1449" s="42"/>
    </row>
    <row r="1450" spans="1:9" x14ac:dyDescent="0.25">
      <c r="A1450" s="39"/>
      <c r="B1450" s="136" t="s">
        <v>12808</v>
      </c>
      <c r="C1450" s="35" t="s">
        <v>2926</v>
      </c>
      <c r="D1450" s="83" t="s">
        <v>10977</v>
      </c>
      <c r="E1450" s="97" t="s">
        <v>10977</v>
      </c>
      <c r="F1450" s="37"/>
      <c r="G1450" s="93" t="s">
        <v>10978</v>
      </c>
      <c r="H1450" s="44" t="s">
        <v>11246</v>
      </c>
      <c r="I1450" s="42"/>
    </row>
    <row r="1451" spans="1:9" x14ac:dyDescent="0.25">
      <c r="A1451" s="39"/>
      <c r="B1451" s="136" t="s">
        <v>12809</v>
      </c>
      <c r="C1451" s="35" t="s">
        <v>1356</v>
      </c>
      <c r="D1451" s="83" t="s">
        <v>10977</v>
      </c>
      <c r="E1451" s="97" t="s">
        <v>10977</v>
      </c>
      <c r="F1451" s="37"/>
      <c r="G1451" s="83" t="s">
        <v>10977</v>
      </c>
      <c r="H1451" s="41"/>
      <c r="I1451" s="42"/>
    </row>
    <row r="1452" spans="1:9" x14ac:dyDescent="0.25">
      <c r="A1452" s="39"/>
      <c r="B1452" s="136" t="s">
        <v>12810</v>
      </c>
      <c r="C1452" s="35" t="s">
        <v>4626</v>
      </c>
      <c r="D1452" s="83" t="s">
        <v>10977</v>
      </c>
      <c r="E1452" s="97" t="s">
        <v>10977</v>
      </c>
      <c r="F1452" s="37"/>
      <c r="G1452" s="83" t="s">
        <v>10977</v>
      </c>
      <c r="H1452" s="41"/>
      <c r="I1452" s="42"/>
    </row>
    <row r="1453" spans="1:9" x14ac:dyDescent="0.25">
      <c r="A1453" s="39"/>
      <c r="B1453" s="136" t="s">
        <v>12811</v>
      </c>
      <c r="C1453" s="35" t="s">
        <v>29</v>
      </c>
      <c r="D1453" s="83" t="s">
        <v>10977</v>
      </c>
      <c r="E1453" s="97" t="s">
        <v>10977</v>
      </c>
      <c r="F1453" s="37"/>
      <c r="G1453" s="83" t="s">
        <v>10977</v>
      </c>
      <c r="H1453" s="41"/>
      <c r="I1453" s="42"/>
    </row>
    <row r="1454" spans="1:9" x14ac:dyDescent="0.25">
      <c r="A1454" s="39"/>
      <c r="B1454" s="136" t="s">
        <v>12812</v>
      </c>
      <c r="C1454" s="35" t="s">
        <v>3812</v>
      </c>
      <c r="D1454" s="83" t="s">
        <v>10977</v>
      </c>
      <c r="E1454" s="97" t="s">
        <v>10977</v>
      </c>
      <c r="F1454" s="37"/>
      <c r="G1454" s="83" t="s">
        <v>10977</v>
      </c>
      <c r="H1454" s="69"/>
      <c r="I1454" s="42"/>
    </row>
    <row r="1455" spans="1:9" x14ac:dyDescent="0.25">
      <c r="A1455" s="39"/>
      <c r="B1455" s="136" t="s">
        <v>12813</v>
      </c>
      <c r="C1455" s="35" t="s">
        <v>3143</v>
      </c>
      <c r="D1455" s="83" t="s">
        <v>10977</v>
      </c>
      <c r="E1455" s="97" t="s">
        <v>10977</v>
      </c>
      <c r="F1455" s="37"/>
      <c r="G1455" s="83" t="s">
        <v>10977</v>
      </c>
      <c r="H1455" s="41"/>
      <c r="I1455" s="42" t="s">
        <v>11247</v>
      </c>
    </row>
    <row r="1456" spans="1:9" x14ac:dyDescent="0.25">
      <c r="A1456" s="39"/>
      <c r="B1456" s="136" t="s">
        <v>12814</v>
      </c>
      <c r="C1456" s="35" t="s">
        <v>2758</v>
      </c>
      <c r="D1456" s="83" t="s">
        <v>10977</v>
      </c>
      <c r="E1456" s="97" t="s">
        <v>10977</v>
      </c>
      <c r="F1456" s="37"/>
      <c r="G1456" s="83" t="s">
        <v>10977</v>
      </c>
      <c r="H1456" s="41"/>
      <c r="I1456" s="42"/>
    </row>
    <row r="1457" spans="1:9" x14ac:dyDescent="0.25">
      <c r="A1457" s="39"/>
      <c r="B1457" s="136" t="s">
        <v>12815</v>
      </c>
      <c r="C1457" s="35" t="s">
        <v>2554</v>
      </c>
      <c r="D1457" s="83" t="s">
        <v>10977</v>
      </c>
      <c r="E1457" s="97" t="s">
        <v>10977</v>
      </c>
      <c r="F1457" s="37"/>
      <c r="G1457" s="83" t="s">
        <v>10977</v>
      </c>
      <c r="H1457" s="41"/>
      <c r="I1457" s="42"/>
    </row>
    <row r="1458" spans="1:9" x14ac:dyDescent="0.25">
      <c r="A1458" s="39"/>
      <c r="B1458" s="136" t="s">
        <v>12816</v>
      </c>
      <c r="C1458" s="35" t="s">
        <v>3812</v>
      </c>
      <c r="D1458" s="83" t="s">
        <v>10977</v>
      </c>
      <c r="E1458" s="97" t="s">
        <v>10977</v>
      </c>
      <c r="F1458" s="37"/>
      <c r="G1458" s="93" t="s">
        <v>10978</v>
      </c>
      <c r="H1458" s="70" t="s">
        <v>11248</v>
      </c>
      <c r="I1458" s="55" t="s">
        <v>11249</v>
      </c>
    </row>
    <row r="1459" spans="1:9" x14ac:dyDescent="0.25">
      <c r="A1459" s="39"/>
      <c r="B1459" s="136" t="s">
        <v>12817</v>
      </c>
      <c r="C1459" s="35" t="s">
        <v>2554</v>
      </c>
      <c r="D1459" s="83" t="s">
        <v>10977</v>
      </c>
      <c r="E1459" s="97" t="s">
        <v>10977</v>
      </c>
      <c r="F1459" s="37"/>
      <c r="G1459" s="83" t="s">
        <v>10977</v>
      </c>
      <c r="H1459" s="41"/>
      <c r="I1459" s="42"/>
    </row>
    <row r="1460" spans="1:9" x14ac:dyDescent="0.25">
      <c r="A1460" s="39"/>
      <c r="B1460" s="136" t="s">
        <v>12818</v>
      </c>
      <c r="C1460" s="35" t="s">
        <v>1356</v>
      </c>
      <c r="D1460" s="83" t="s">
        <v>10977</v>
      </c>
      <c r="E1460" s="97" t="s">
        <v>10977</v>
      </c>
      <c r="F1460" s="37"/>
      <c r="G1460" s="93" t="s">
        <v>10978</v>
      </c>
      <c r="H1460" s="71" t="s">
        <v>11250</v>
      </c>
      <c r="I1460" s="42"/>
    </row>
    <row r="1461" spans="1:9" x14ac:dyDescent="0.25">
      <c r="A1461" s="39"/>
      <c r="B1461" s="136" t="s">
        <v>12819</v>
      </c>
      <c r="C1461" s="35" t="s">
        <v>1142</v>
      </c>
      <c r="D1461" s="83" t="s">
        <v>10977</v>
      </c>
      <c r="E1461" s="97" t="s">
        <v>10977</v>
      </c>
      <c r="F1461" s="37"/>
      <c r="G1461" s="83" t="s">
        <v>10977</v>
      </c>
      <c r="H1461" s="41"/>
      <c r="I1461" s="42"/>
    </row>
    <row r="1462" spans="1:9" x14ac:dyDescent="0.25">
      <c r="A1462" s="39"/>
      <c r="B1462" s="136" t="s">
        <v>12820</v>
      </c>
      <c r="C1462" s="35" t="s">
        <v>1356</v>
      </c>
      <c r="D1462" s="83" t="s">
        <v>10977</v>
      </c>
      <c r="E1462" s="97" t="s">
        <v>10977</v>
      </c>
      <c r="F1462" s="37"/>
      <c r="G1462" s="83" t="s">
        <v>10977</v>
      </c>
      <c r="H1462" s="41"/>
      <c r="I1462" s="67" t="s">
        <v>11203</v>
      </c>
    </row>
    <row r="1463" spans="1:9" x14ac:dyDescent="0.25">
      <c r="A1463" s="39"/>
      <c r="B1463" s="136" t="s">
        <v>12821</v>
      </c>
      <c r="C1463" s="35" t="s">
        <v>821</v>
      </c>
      <c r="D1463" s="83" t="s">
        <v>10977</v>
      </c>
      <c r="E1463" s="97" t="s">
        <v>10977</v>
      </c>
      <c r="F1463" s="37"/>
      <c r="G1463" s="83" t="s">
        <v>10978</v>
      </c>
      <c r="H1463" s="44" t="s">
        <v>11251</v>
      </c>
      <c r="I1463" s="42"/>
    </row>
    <row r="1464" spans="1:9" x14ac:dyDescent="0.25">
      <c r="A1464" s="39"/>
      <c r="B1464" s="136" t="s">
        <v>12822</v>
      </c>
      <c r="C1464" s="35" t="s">
        <v>2926</v>
      </c>
      <c r="D1464" s="83" t="s">
        <v>10977</v>
      </c>
      <c r="E1464" s="97" t="s">
        <v>10977</v>
      </c>
      <c r="F1464" s="37"/>
      <c r="G1464" s="93" t="s">
        <v>10978</v>
      </c>
      <c r="H1464" s="44" t="s">
        <v>11252</v>
      </c>
      <c r="I1464" s="42"/>
    </row>
    <row r="1465" spans="1:9" x14ac:dyDescent="0.25">
      <c r="A1465" s="39"/>
      <c r="B1465" s="136" t="s">
        <v>12823</v>
      </c>
      <c r="C1465" s="35" t="s">
        <v>2274</v>
      </c>
      <c r="D1465" s="83" t="s">
        <v>10977</v>
      </c>
      <c r="E1465" s="97" t="s">
        <v>10977</v>
      </c>
      <c r="F1465" s="37"/>
      <c r="G1465" s="83" t="s">
        <v>10977</v>
      </c>
      <c r="H1465" s="41"/>
      <c r="I1465" s="42"/>
    </row>
    <row r="1466" spans="1:9" x14ac:dyDescent="0.25">
      <c r="A1466" s="39"/>
      <c r="B1466" s="136" t="s">
        <v>12824</v>
      </c>
      <c r="C1466" s="35" t="s">
        <v>3812</v>
      </c>
      <c r="D1466" s="83" t="s">
        <v>10977</v>
      </c>
      <c r="E1466" s="97" t="s">
        <v>10977</v>
      </c>
      <c r="F1466" s="37"/>
      <c r="G1466" s="93" t="s">
        <v>10978</v>
      </c>
      <c r="H1466" s="70" t="s">
        <v>11253</v>
      </c>
      <c r="I1466" s="42"/>
    </row>
    <row r="1467" spans="1:9" x14ac:dyDescent="0.25">
      <c r="A1467" s="39"/>
      <c r="B1467" s="136" t="s">
        <v>12825</v>
      </c>
      <c r="C1467" s="35" t="s">
        <v>3812</v>
      </c>
      <c r="D1467" s="83" t="s">
        <v>10977</v>
      </c>
      <c r="E1467" s="97" t="s">
        <v>10977</v>
      </c>
      <c r="F1467" s="37"/>
      <c r="G1467" s="83" t="s">
        <v>10977</v>
      </c>
      <c r="H1467" s="69"/>
      <c r="I1467" s="42"/>
    </row>
    <row r="1468" spans="1:9" x14ac:dyDescent="0.25">
      <c r="A1468" s="39"/>
      <c r="B1468" s="136" t="s">
        <v>12826</v>
      </c>
      <c r="C1468" s="35" t="s">
        <v>29</v>
      </c>
      <c r="D1468" s="83" t="s">
        <v>10977</v>
      </c>
      <c r="E1468" s="97" t="s">
        <v>10977</v>
      </c>
      <c r="F1468" s="37"/>
      <c r="G1468" s="83" t="s">
        <v>10977</v>
      </c>
      <c r="H1468" s="41"/>
      <c r="I1468" s="42"/>
    </row>
    <row r="1469" spans="1:9" x14ac:dyDescent="0.25">
      <c r="A1469" s="39"/>
      <c r="B1469" s="136" t="s">
        <v>12827</v>
      </c>
      <c r="C1469" s="35" t="s">
        <v>1356</v>
      </c>
      <c r="D1469" s="83" t="s">
        <v>10977</v>
      </c>
      <c r="E1469" s="97" t="s">
        <v>10977</v>
      </c>
      <c r="F1469" s="37"/>
      <c r="G1469" s="83" t="s">
        <v>10978</v>
      </c>
      <c r="H1469" s="41" t="s">
        <v>11254</v>
      </c>
      <c r="I1469" s="46" t="s">
        <v>11255</v>
      </c>
    </row>
    <row r="1470" spans="1:9" x14ac:dyDescent="0.25">
      <c r="A1470" s="39"/>
      <c r="B1470" s="136" t="s">
        <v>12828</v>
      </c>
      <c r="C1470" s="35" t="s">
        <v>1356</v>
      </c>
      <c r="D1470" s="83" t="s">
        <v>10977</v>
      </c>
      <c r="E1470" s="97" t="s">
        <v>10977</v>
      </c>
      <c r="F1470" s="37"/>
      <c r="G1470" s="83" t="s">
        <v>10977</v>
      </c>
      <c r="H1470" s="41"/>
      <c r="I1470" s="42"/>
    </row>
    <row r="1471" spans="1:9" x14ac:dyDescent="0.25">
      <c r="A1471" s="39"/>
      <c r="B1471" s="136" t="s">
        <v>12829</v>
      </c>
      <c r="C1471" s="35" t="s">
        <v>1356</v>
      </c>
      <c r="D1471" s="83" t="s">
        <v>10977</v>
      </c>
      <c r="E1471" s="97" t="s">
        <v>10977</v>
      </c>
      <c r="F1471" s="37"/>
      <c r="G1471" s="83" t="s">
        <v>10978</v>
      </c>
      <c r="H1471" s="44" t="s">
        <v>11256</v>
      </c>
      <c r="I1471" s="42"/>
    </row>
    <row r="1472" spans="1:9" x14ac:dyDescent="0.25">
      <c r="A1472" s="39"/>
      <c r="B1472" s="136" t="s">
        <v>12830</v>
      </c>
      <c r="C1472" s="35" t="s">
        <v>1356</v>
      </c>
      <c r="D1472" s="83" t="s">
        <v>10977</v>
      </c>
      <c r="E1472" s="97" t="s">
        <v>10977</v>
      </c>
      <c r="F1472" s="37"/>
      <c r="G1472" s="93" t="s">
        <v>10978</v>
      </c>
      <c r="H1472" s="44" t="s">
        <v>11257</v>
      </c>
      <c r="I1472" s="42"/>
    </row>
    <row r="1473" spans="1:9" x14ac:dyDescent="0.25">
      <c r="A1473" s="39"/>
      <c r="B1473" s="136" t="s">
        <v>12831</v>
      </c>
      <c r="C1473" s="35" t="s">
        <v>3143</v>
      </c>
      <c r="D1473" s="83" t="s">
        <v>10977</v>
      </c>
      <c r="E1473" s="97" t="s">
        <v>10977</v>
      </c>
      <c r="F1473" s="37"/>
      <c r="G1473" s="83" t="s">
        <v>10977</v>
      </c>
      <c r="H1473" s="41"/>
      <c r="I1473" s="42"/>
    </row>
    <row r="1474" spans="1:9" x14ac:dyDescent="0.25">
      <c r="A1474" s="39"/>
      <c r="B1474" s="136" t="s">
        <v>12832</v>
      </c>
      <c r="C1474" s="35" t="s">
        <v>3143</v>
      </c>
      <c r="D1474" s="83" t="s">
        <v>10977</v>
      </c>
      <c r="E1474" s="97" t="s">
        <v>10977</v>
      </c>
      <c r="F1474" s="37"/>
      <c r="G1474" s="83" t="s">
        <v>10977</v>
      </c>
      <c r="H1474" s="41"/>
      <c r="I1474" s="42"/>
    </row>
    <row r="1475" spans="1:9" x14ac:dyDescent="0.25">
      <c r="A1475" s="39"/>
      <c r="B1475" s="136" t="s">
        <v>12833</v>
      </c>
      <c r="C1475" s="35" t="s">
        <v>4626</v>
      </c>
      <c r="D1475" s="83" t="s">
        <v>10977</v>
      </c>
      <c r="E1475" s="97" t="s">
        <v>10977</v>
      </c>
      <c r="F1475" s="37"/>
      <c r="G1475" s="83" t="s">
        <v>10977</v>
      </c>
      <c r="H1475" s="41"/>
      <c r="I1475" s="42"/>
    </row>
    <row r="1476" spans="1:9" x14ac:dyDescent="0.25">
      <c r="A1476" s="39"/>
      <c r="B1476" s="137" t="s">
        <v>12834</v>
      </c>
      <c r="C1476" s="35" t="s">
        <v>2758</v>
      </c>
      <c r="D1476" s="83" t="s">
        <v>10977</v>
      </c>
      <c r="E1476" s="97" t="s">
        <v>10977</v>
      </c>
      <c r="F1476" s="37"/>
      <c r="G1476" s="83" t="s">
        <v>10977</v>
      </c>
      <c r="H1476" s="41"/>
      <c r="I1476" s="42"/>
    </row>
    <row r="1477" spans="1:9" x14ac:dyDescent="0.25">
      <c r="A1477" s="39"/>
      <c r="B1477" s="136" t="s">
        <v>12835</v>
      </c>
      <c r="C1477" s="35" t="s">
        <v>2758</v>
      </c>
      <c r="D1477" s="83" t="s">
        <v>10977</v>
      </c>
      <c r="E1477" s="97" t="s">
        <v>10977</v>
      </c>
      <c r="F1477" s="37"/>
      <c r="G1477" s="83" t="s">
        <v>10977</v>
      </c>
      <c r="H1477" s="44"/>
      <c r="I1477" s="42"/>
    </row>
    <row r="1478" spans="1:9" x14ac:dyDescent="0.25">
      <c r="A1478" s="39"/>
      <c r="B1478" s="136" t="s">
        <v>12836</v>
      </c>
      <c r="C1478" s="35" t="s">
        <v>901</v>
      </c>
      <c r="D1478" s="83" t="s">
        <v>10977</v>
      </c>
      <c r="E1478" s="97" t="s">
        <v>10977</v>
      </c>
      <c r="F1478" s="37"/>
      <c r="G1478" s="83" t="s">
        <v>10977</v>
      </c>
      <c r="H1478" s="41"/>
      <c r="I1478" s="42"/>
    </row>
    <row r="1479" spans="1:9" x14ac:dyDescent="0.25">
      <c r="A1479" s="39"/>
      <c r="B1479" s="136" t="s">
        <v>12837</v>
      </c>
      <c r="C1479" s="35" t="s">
        <v>3513</v>
      </c>
      <c r="D1479" s="83" t="s">
        <v>10977</v>
      </c>
      <c r="E1479" s="97" t="s">
        <v>10977</v>
      </c>
      <c r="F1479" s="37"/>
      <c r="G1479" s="83" t="s">
        <v>10977</v>
      </c>
      <c r="H1479" s="41"/>
      <c r="I1479" s="42"/>
    </row>
    <row r="1480" spans="1:9" x14ac:dyDescent="0.25">
      <c r="A1480" s="39"/>
      <c r="B1480" s="136" t="s">
        <v>12838</v>
      </c>
      <c r="C1480" s="35" t="s">
        <v>1356</v>
      </c>
      <c r="D1480" s="83" t="s">
        <v>10977</v>
      </c>
      <c r="E1480" s="97" t="s">
        <v>10977</v>
      </c>
      <c r="F1480" s="37"/>
      <c r="G1480" s="83" t="s">
        <v>10977</v>
      </c>
      <c r="H1480" s="41"/>
      <c r="I1480" s="42"/>
    </row>
    <row r="1481" spans="1:9" x14ac:dyDescent="0.25">
      <c r="A1481" s="39"/>
      <c r="B1481" s="136" t="s">
        <v>12839</v>
      </c>
      <c r="C1481" s="35" t="s">
        <v>2926</v>
      </c>
      <c r="D1481" s="83" t="s">
        <v>10977</v>
      </c>
      <c r="E1481" s="97" t="s">
        <v>10977</v>
      </c>
      <c r="F1481" s="37"/>
      <c r="G1481" s="93" t="s">
        <v>10978</v>
      </c>
      <c r="H1481" s="44" t="s">
        <v>11258</v>
      </c>
      <c r="I1481" s="42"/>
    </row>
    <row r="1482" spans="1:9" x14ac:dyDescent="0.25">
      <c r="A1482" s="39"/>
      <c r="B1482" s="136" t="s">
        <v>12840</v>
      </c>
      <c r="C1482" s="35" t="s">
        <v>2554</v>
      </c>
      <c r="D1482" s="83" t="s">
        <v>10977</v>
      </c>
      <c r="E1482" s="83" t="s">
        <v>10977</v>
      </c>
      <c r="F1482" s="37"/>
      <c r="G1482" s="83" t="s">
        <v>10977</v>
      </c>
      <c r="H1482" s="41"/>
      <c r="I1482" s="42"/>
    </row>
    <row r="1483" spans="1:9" x14ac:dyDescent="0.25">
      <c r="A1483" s="39"/>
      <c r="B1483" s="136" t="s">
        <v>12841</v>
      </c>
      <c r="C1483" s="35" t="s">
        <v>3143</v>
      </c>
      <c r="D1483" s="83" t="s">
        <v>10977</v>
      </c>
      <c r="E1483" s="97" t="s">
        <v>10977</v>
      </c>
      <c r="F1483" s="37"/>
      <c r="G1483" s="83" t="s">
        <v>10977</v>
      </c>
      <c r="H1483" s="41"/>
      <c r="I1483" s="42"/>
    </row>
    <row r="1484" spans="1:9" x14ac:dyDescent="0.25">
      <c r="A1484" s="39"/>
      <c r="B1484" s="136" t="s">
        <v>12842</v>
      </c>
      <c r="C1484" s="35" t="s">
        <v>29</v>
      </c>
      <c r="D1484" s="83" t="s">
        <v>10977</v>
      </c>
      <c r="E1484" s="97" t="s">
        <v>10977</v>
      </c>
      <c r="F1484" s="37"/>
      <c r="G1484" s="83" t="s">
        <v>10977</v>
      </c>
      <c r="H1484" s="41"/>
      <c r="I1484" s="42"/>
    </row>
    <row r="1485" spans="1:9" x14ac:dyDescent="0.25">
      <c r="A1485" s="39"/>
      <c r="B1485" s="136" t="s">
        <v>12843</v>
      </c>
      <c r="C1485" s="35" t="s">
        <v>2554</v>
      </c>
      <c r="D1485" s="83" t="s">
        <v>10977</v>
      </c>
      <c r="E1485" s="97" t="s">
        <v>10977</v>
      </c>
      <c r="F1485" s="37"/>
      <c r="G1485" s="83" t="s">
        <v>10977</v>
      </c>
      <c r="H1485" s="41"/>
      <c r="I1485" s="42"/>
    </row>
    <row r="1486" spans="1:9" x14ac:dyDescent="0.25">
      <c r="A1486" s="39"/>
      <c r="B1486" s="136" t="s">
        <v>12844</v>
      </c>
      <c r="C1486" s="35" t="s">
        <v>2554</v>
      </c>
      <c r="D1486" s="83" t="s">
        <v>10977</v>
      </c>
      <c r="E1486" s="97" t="s">
        <v>10977</v>
      </c>
      <c r="F1486" s="37"/>
      <c r="G1486" s="83" t="s">
        <v>10977</v>
      </c>
      <c r="H1486" s="41"/>
      <c r="I1486" s="42"/>
    </row>
    <row r="1487" spans="1:9" x14ac:dyDescent="0.25">
      <c r="A1487" s="39"/>
      <c r="B1487" s="136" t="s">
        <v>12845</v>
      </c>
      <c r="C1487" s="40" t="s">
        <v>2926</v>
      </c>
      <c r="D1487" s="83" t="s">
        <v>10977</v>
      </c>
      <c r="E1487" s="97" t="s">
        <v>10977</v>
      </c>
      <c r="F1487" s="37"/>
      <c r="G1487" s="83" t="s">
        <v>10977</v>
      </c>
      <c r="H1487" s="41"/>
      <c r="I1487" s="42"/>
    </row>
    <row r="1488" spans="1:9" x14ac:dyDescent="0.25">
      <c r="A1488" s="39"/>
      <c r="B1488" s="136" t="s">
        <v>12846</v>
      </c>
      <c r="C1488" s="40" t="s">
        <v>1142</v>
      </c>
      <c r="D1488" s="83" t="s">
        <v>10977</v>
      </c>
      <c r="E1488" s="97" t="s">
        <v>10977</v>
      </c>
      <c r="F1488" s="37"/>
      <c r="G1488" s="83" t="s">
        <v>10977</v>
      </c>
      <c r="H1488" s="41"/>
      <c r="I1488" s="42"/>
    </row>
    <row r="1489" spans="1:9" x14ac:dyDescent="0.25">
      <c r="A1489" s="39"/>
      <c r="B1489" s="136" t="s">
        <v>12847</v>
      </c>
      <c r="C1489" s="40" t="s">
        <v>29</v>
      </c>
      <c r="D1489" s="83" t="s">
        <v>10977</v>
      </c>
      <c r="E1489" s="97" t="s">
        <v>10977</v>
      </c>
      <c r="F1489" s="37"/>
      <c r="G1489" s="83" t="s">
        <v>10977</v>
      </c>
      <c r="H1489" s="41"/>
      <c r="I1489" s="42"/>
    </row>
    <row r="1490" spans="1:9" x14ac:dyDescent="0.25">
      <c r="A1490" s="39"/>
      <c r="B1490" s="136" t="s">
        <v>12848</v>
      </c>
      <c r="C1490" s="40" t="s">
        <v>3143</v>
      </c>
      <c r="D1490" s="83" t="s">
        <v>10977</v>
      </c>
      <c r="E1490" s="97" t="s">
        <v>10977</v>
      </c>
      <c r="F1490" s="37"/>
      <c r="G1490" s="83" t="s">
        <v>10978</v>
      </c>
      <c r="H1490" s="44" t="s">
        <v>11259</v>
      </c>
      <c r="I1490" s="42"/>
    </row>
    <row r="1491" spans="1:9" x14ac:dyDescent="0.25">
      <c r="A1491" s="39"/>
      <c r="B1491" s="136" t="s">
        <v>12849</v>
      </c>
      <c r="C1491" s="40" t="s">
        <v>3812</v>
      </c>
      <c r="D1491" s="83" t="s">
        <v>10977</v>
      </c>
      <c r="E1491" s="97" t="s">
        <v>10977</v>
      </c>
      <c r="F1491" s="37"/>
      <c r="G1491" s="83" t="s">
        <v>10978</v>
      </c>
      <c r="H1491" s="44" t="s">
        <v>11260</v>
      </c>
      <c r="I1491" s="42"/>
    </row>
    <row r="1492" spans="1:9" x14ac:dyDescent="0.25">
      <c r="A1492" s="39"/>
      <c r="B1492" s="136" t="s">
        <v>12850</v>
      </c>
      <c r="C1492" s="40" t="s">
        <v>3812</v>
      </c>
      <c r="D1492" s="83" t="s">
        <v>10977</v>
      </c>
      <c r="E1492" s="97" t="s">
        <v>10977</v>
      </c>
      <c r="F1492" s="37"/>
      <c r="G1492" s="83" t="s">
        <v>10977</v>
      </c>
      <c r="H1492" s="41"/>
      <c r="I1492" s="42"/>
    </row>
    <row r="1493" spans="1:9" x14ac:dyDescent="0.25">
      <c r="A1493" s="39"/>
      <c r="B1493" s="136" t="s">
        <v>12851</v>
      </c>
      <c r="C1493" s="40" t="s">
        <v>3143</v>
      </c>
      <c r="D1493" s="83" t="s">
        <v>10977</v>
      </c>
      <c r="E1493" s="97" t="s">
        <v>10977</v>
      </c>
      <c r="F1493" s="37"/>
      <c r="G1493" s="93" t="s">
        <v>10978</v>
      </c>
      <c r="H1493" s="44" t="s">
        <v>11261</v>
      </c>
      <c r="I1493" s="42"/>
    </row>
    <row r="1494" spans="1:9" x14ac:dyDescent="0.25">
      <c r="A1494" s="39"/>
      <c r="B1494" s="136" t="s">
        <v>12852</v>
      </c>
      <c r="C1494" s="40" t="s">
        <v>3513</v>
      </c>
      <c r="D1494" s="83" t="s">
        <v>10977</v>
      </c>
      <c r="E1494" s="97" t="s">
        <v>10977</v>
      </c>
      <c r="F1494" s="37"/>
      <c r="G1494" s="83" t="s">
        <v>10977</v>
      </c>
      <c r="H1494" s="41"/>
      <c r="I1494" s="42"/>
    </row>
    <row r="1495" spans="1:9" x14ac:dyDescent="0.25">
      <c r="A1495" s="39"/>
      <c r="B1495" s="136" t="s">
        <v>12853</v>
      </c>
      <c r="C1495" s="40" t="s">
        <v>3812</v>
      </c>
      <c r="D1495" s="83" t="s">
        <v>10977</v>
      </c>
      <c r="E1495" s="97" t="s">
        <v>10977</v>
      </c>
      <c r="F1495" s="37"/>
      <c r="G1495" s="83" t="s">
        <v>10977</v>
      </c>
      <c r="H1495" s="41"/>
      <c r="I1495" s="42"/>
    </row>
    <row r="1496" spans="1:9" x14ac:dyDescent="0.25">
      <c r="A1496" s="39"/>
      <c r="B1496" s="136" t="s">
        <v>12854</v>
      </c>
      <c r="C1496" s="40" t="s">
        <v>4289</v>
      </c>
      <c r="D1496" s="83" t="s">
        <v>10977</v>
      </c>
      <c r="E1496" s="97" t="s">
        <v>10977</v>
      </c>
      <c r="F1496" s="37"/>
      <c r="G1496" s="83" t="s">
        <v>10977</v>
      </c>
      <c r="H1496" s="41"/>
      <c r="I1496" s="42"/>
    </row>
    <row r="1497" spans="1:9" x14ac:dyDescent="0.25">
      <c r="A1497" s="39"/>
      <c r="B1497" s="136" t="s">
        <v>12855</v>
      </c>
      <c r="C1497" s="40" t="s">
        <v>1356</v>
      </c>
      <c r="D1497" s="83" t="s">
        <v>10977</v>
      </c>
      <c r="E1497" s="97" t="s">
        <v>10977</v>
      </c>
      <c r="F1497" s="37"/>
      <c r="G1497" s="83" t="s">
        <v>10977</v>
      </c>
      <c r="H1497" s="41"/>
      <c r="I1497" s="42"/>
    </row>
    <row r="1498" spans="1:9" x14ac:dyDescent="0.25">
      <c r="A1498" s="39"/>
      <c r="B1498" s="136" t="s">
        <v>12856</v>
      </c>
      <c r="C1498" s="40" t="s">
        <v>1142</v>
      </c>
      <c r="D1498" s="83" t="s">
        <v>10977</v>
      </c>
      <c r="E1498" s="97" t="s">
        <v>10977</v>
      </c>
      <c r="F1498" s="37"/>
      <c r="G1498" s="83" t="s">
        <v>10977</v>
      </c>
      <c r="H1498" s="41"/>
      <c r="I1498" s="42"/>
    </row>
    <row r="1499" spans="1:9" x14ac:dyDescent="0.25">
      <c r="A1499" s="45" t="s">
        <v>10989</v>
      </c>
      <c r="B1499" s="138" t="s">
        <v>12857</v>
      </c>
      <c r="C1499" s="40" t="s">
        <v>4626</v>
      </c>
      <c r="D1499" s="93" t="s">
        <v>10977</v>
      </c>
      <c r="E1499" s="97" t="s">
        <v>10978</v>
      </c>
      <c r="F1499" s="43" t="s">
        <v>11262</v>
      </c>
      <c r="G1499" s="93" t="s">
        <v>10978</v>
      </c>
      <c r="H1499" s="44" t="s">
        <v>11262</v>
      </c>
      <c r="I1499" s="42"/>
    </row>
    <row r="1500" spans="1:9" x14ac:dyDescent="0.25">
      <c r="A1500" s="39"/>
      <c r="B1500" s="136" t="s">
        <v>12858</v>
      </c>
      <c r="C1500" s="40" t="s">
        <v>901</v>
      </c>
      <c r="D1500" s="83" t="s">
        <v>10977</v>
      </c>
      <c r="E1500" s="97" t="s">
        <v>10977</v>
      </c>
      <c r="F1500" s="37"/>
      <c r="G1500" s="83" t="s">
        <v>10977</v>
      </c>
      <c r="H1500" s="41"/>
      <c r="I1500" s="42"/>
    </row>
    <row r="1501" spans="1:9" x14ac:dyDescent="0.25">
      <c r="A1501" s="39"/>
      <c r="B1501" s="136" t="s">
        <v>12859</v>
      </c>
      <c r="C1501" s="40" t="s">
        <v>1356</v>
      </c>
      <c r="D1501" s="83" t="s">
        <v>10977</v>
      </c>
      <c r="E1501" s="97" t="s">
        <v>10977</v>
      </c>
      <c r="F1501" s="37"/>
      <c r="G1501" s="83" t="s">
        <v>10977</v>
      </c>
      <c r="H1501" s="41"/>
      <c r="I1501" s="42"/>
    </row>
    <row r="1502" spans="1:9" x14ac:dyDescent="0.25">
      <c r="A1502" s="39"/>
      <c r="B1502" s="136" t="s">
        <v>12860</v>
      </c>
      <c r="C1502" s="40" t="s">
        <v>4626</v>
      </c>
      <c r="D1502" s="83" t="s">
        <v>10977</v>
      </c>
      <c r="E1502" s="97" t="s">
        <v>10977</v>
      </c>
      <c r="F1502" s="37"/>
      <c r="G1502" s="83" t="s">
        <v>10977</v>
      </c>
      <c r="H1502" s="41"/>
      <c r="I1502" s="42"/>
    </row>
    <row r="1503" spans="1:9" x14ac:dyDescent="0.25">
      <c r="A1503" s="39"/>
      <c r="B1503" s="136" t="s">
        <v>12861</v>
      </c>
      <c r="C1503" s="40" t="s">
        <v>3513</v>
      </c>
      <c r="D1503" s="83" t="s">
        <v>10977</v>
      </c>
      <c r="E1503" s="97" t="s">
        <v>10977</v>
      </c>
      <c r="F1503" s="37"/>
      <c r="G1503" s="83" t="s">
        <v>10977</v>
      </c>
      <c r="H1503" s="41"/>
      <c r="I1503" s="42"/>
    </row>
    <row r="1504" spans="1:9" x14ac:dyDescent="0.25">
      <c r="A1504" s="39"/>
      <c r="B1504" s="136" t="s">
        <v>12862</v>
      </c>
      <c r="C1504" s="40" t="s">
        <v>3143</v>
      </c>
      <c r="D1504" s="83" t="s">
        <v>10977</v>
      </c>
      <c r="E1504" s="83" t="s">
        <v>10977</v>
      </c>
      <c r="F1504" s="37"/>
      <c r="G1504" s="83" t="s">
        <v>10977</v>
      </c>
      <c r="H1504" s="41"/>
      <c r="I1504" s="42"/>
    </row>
    <row r="1505" spans="1:9" x14ac:dyDescent="0.25">
      <c r="A1505" s="39"/>
      <c r="B1505" s="136" t="s">
        <v>12863</v>
      </c>
      <c r="C1505" s="40" t="s">
        <v>1356</v>
      </c>
      <c r="D1505" s="83" t="s">
        <v>10977</v>
      </c>
      <c r="E1505" s="97" t="s">
        <v>10977</v>
      </c>
      <c r="F1505" s="37"/>
      <c r="G1505" s="83" t="s">
        <v>10977</v>
      </c>
      <c r="H1505" s="41"/>
      <c r="I1505" s="42"/>
    </row>
    <row r="1506" spans="1:9" x14ac:dyDescent="0.25">
      <c r="A1506" s="39"/>
      <c r="B1506" s="136" t="s">
        <v>12864</v>
      </c>
      <c r="C1506" s="40" t="s">
        <v>1356</v>
      </c>
      <c r="D1506" s="83" t="s">
        <v>10977</v>
      </c>
      <c r="E1506" s="97" t="s">
        <v>10977</v>
      </c>
      <c r="F1506" s="37"/>
      <c r="G1506" s="83" t="s">
        <v>10977</v>
      </c>
      <c r="H1506" s="41"/>
      <c r="I1506" s="42"/>
    </row>
    <row r="1507" spans="1:9" x14ac:dyDescent="0.25">
      <c r="A1507" s="39"/>
      <c r="B1507" s="136" t="s">
        <v>12865</v>
      </c>
      <c r="C1507" s="40" t="s">
        <v>29</v>
      </c>
      <c r="D1507" s="83" t="s">
        <v>10977</v>
      </c>
      <c r="E1507" s="97" t="s">
        <v>10977</v>
      </c>
      <c r="F1507" s="37"/>
      <c r="G1507" s="83" t="s">
        <v>10977</v>
      </c>
      <c r="H1507" s="41"/>
      <c r="I1507" s="42"/>
    </row>
    <row r="1508" spans="1:9" x14ac:dyDescent="0.25">
      <c r="A1508" s="39"/>
      <c r="B1508" s="136" t="s">
        <v>12866</v>
      </c>
      <c r="C1508" s="40" t="s">
        <v>901</v>
      </c>
      <c r="D1508" s="83" t="s">
        <v>10977</v>
      </c>
      <c r="E1508" s="97" t="s">
        <v>10977</v>
      </c>
      <c r="F1508" s="37"/>
      <c r="G1508" s="83" t="s">
        <v>10977</v>
      </c>
      <c r="H1508" s="41"/>
      <c r="I1508" s="42"/>
    </row>
    <row r="1509" spans="1:9" x14ac:dyDescent="0.25">
      <c r="A1509" s="39"/>
      <c r="B1509" s="136" t="s">
        <v>12867</v>
      </c>
      <c r="C1509" s="40" t="s">
        <v>3812</v>
      </c>
      <c r="D1509" s="83" t="s">
        <v>10977</v>
      </c>
      <c r="E1509" s="97" t="s">
        <v>10977</v>
      </c>
      <c r="F1509" s="37"/>
      <c r="G1509" s="83" t="s">
        <v>10977</v>
      </c>
      <c r="H1509" s="41"/>
      <c r="I1509" s="42"/>
    </row>
    <row r="1510" spans="1:9" x14ac:dyDescent="0.25">
      <c r="A1510" s="39"/>
      <c r="B1510" s="136" t="s">
        <v>12868</v>
      </c>
      <c r="C1510" s="40" t="s">
        <v>1356</v>
      </c>
      <c r="D1510" s="83" t="s">
        <v>10977</v>
      </c>
      <c r="E1510" s="97" t="s">
        <v>10977</v>
      </c>
      <c r="F1510" s="37"/>
      <c r="G1510" s="83" t="s">
        <v>10977</v>
      </c>
      <c r="H1510" s="41"/>
      <c r="I1510" s="42"/>
    </row>
    <row r="1511" spans="1:9" x14ac:dyDescent="0.25">
      <c r="A1511" s="39"/>
      <c r="B1511" s="136" t="s">
        <v>12869</v>
      </c>
      <c r="C1511" s="40" t="s">
        <v>4626</v>
      </c>
      <c r="D1511" s="83" t="s">
        <v>10977</v>
      </c>
      <c r="E1511" s="97" t="s">
        <v>10977</v>
      </c>
      <c r="F1511" s="37"/>
      <c r="G1511" s="83" t="s">
        <v>10977</v>
      </c>
      <c r="H1511" s="41"/>
      <c r="I1511" s="42"/>
    </row>
    <row r="1512" spans="1:9" x14ac:dyDescent="0.25">
      <c r="A1512" s="39"/>
      <c r="B1512" s="136" t="s">
        <v>12870</v>
      </c>
      <c r="C1512" s="40" t="s">
        <v>3143</v>
      </c>
      <c r="D1512" s="83" t="s">
        <v>10977</v>
      </c>
      <c r="E1512" s="97" t="s">
        <v>10977</v>
      </c>
      <c r="F1512" s="37"/>
      <c r="G1512" s="83" t="s">
        <v>10977</v>
      </c>
      <c r="H1512" s="41"/>
      <c r="I1512" s="42"/>
    </row>
    <row r="1513" spans="1:9" x14ac:dyDescent="0.25">
      <c r="A1513" s="39"/>
      <c r="B1513" s="136" t="s">
        <v>12871</v>
      </c>
      <c r="C1513" s="40" t="s">
        <v>3812</v>
      </c>
      <c r="D1513" s="83" t="s">
        <v>10977</v>
      </c>
      <c r="E1513" s="97" t="s">
        <v>10977</v>
      </c>
      <c r="F1513" s="37"/>
      <c r="G1513" s="83" t="s">
        <v>10977</v>
      </c>
      <c r="H1513" s="41"/>
      <c r="I1513" s="42"/>
    </row>
    <row r="1514" spans="1:9" x14ac:dyDescent="0.25">
      <c r="A1514" s="39"/>
      <c r="B1514" s="136" t="s">
        <v>12872</v>
      </c>
      <c r="C1514" s="40" t="s">
        <v>4626</v>
      </c>
      <c r="D1514" s="83" t="s">
        <v>10977</v>
      </c>
      <c r="E1514" s="97" t="s">
        <v>10977</v>
      </c>
      <c r="F1514" s="37"/>
      <c r="G1514" s="83" t="s">
        <v>10977</v>
      </c>
      <c r="H1514" s="41"/>
      <c r="I1514" s="42"/>
    </row>
    <row r="1515" spans="1:9" x14ac:dyDescent="0.25">
      <c r="A1515" s="39"/>
      <c r="B1515" s="136" t="s">
        <v>12873</v>
      </c>
      <c r="C1515" s="40" t="s">
        <v>901</v>
      </c>
      <c r="D1515" s="83" t="s">
        <v>10977</v>
      </c>
      <c r="E1515" s="97" t="s">
        <v>10977</v>
      </c>
      <c r="F1515" s="37"/>
      <c r="G1515" s="83" t="s">
        <v>10977</v>
      </c>
      <c r="H1515" s="41"/>
      <c r="I1515" s="42"/>
    </row>
    <row r="1516" spans="1:9" x14ac:dyDescent="0.25">
      <c r="A1516" s="39"/>
      <c r="B1516" s="136" t="s">
        <v>12874</v>
      </c>
      <c r="C1516" s="40" t="s">
        <v>2926</v>
      </c>
      <c r="D1516" s="83" t="s">
        <v>10977</v>
      </c>
      <c r="E1516" s="83" t="s">
        <v>10977</v>
      </c>
      <c r="F1516" s="37"/>
      <c r="G1516" s="83" t="s">
        <v>10977</v>
      </c>
      <c r="H1516" s="41"/>
      <c r="I1516" s="42"/>
    </row>
    <row r="1517" spans="1:9" x14ac:dyDescent="0.25">
      <c r="A1517" s="39"/>
      <c r="B1517" s="136" t="s">
        <v>12875</v>
      </c>
      <c r="C1517" s="40" t="s">
        <v>2554</v>
      </c>
      <c r="D1517" s="83" t="s">
        <v>10977</v>
      </c>
      <c r="E1517" s="97" t="s">
        <v>10977</v>
      </c>
      <c r="F1517" s="37"/>
      <c r="G1517" s="83" t="s">
        <v>10977</v>
      </c>
      <c r="H1517" s="41"/>
      <c r="I1517" s="42"/>
    </row>
    <row r="1518" spans="1:9" x14ac:dyDescent="0.25">
      <c r="A1518" s="39"/>
      <c r="B1518" s="136" t="s">
        <v>12876</v>
      </c>
      <c r="C1518" s="40" t="s">
        <v>3143</v>
      </c>
      <c r="D1518" s="83" t="s">
        <v>10977</v>
      </c>
      <c r="E1518" s="97" t="s">
        <v>10977</v>
      </c>
      <c r="F1518" s="37"/>
      <c r="G1518" s="95" t="s">
        <v>10978</v>
      </c>
      <c r="H1518" s="59" t="s">
        <v>11263</v>
      </c>
      <c r="I1518" s="42"/>
    </row>
    <row r="1519" spans="1:9" x14ac:dyDescent="0.25">
      <c r="A1519" s="39"/>
      <c r="B1519" s="136" t="s">
        <v>12877</v>
      </c>
      <c r="C1519" s="40" t="s">
        <v>3143</v>
      </c>
      <c r="D1519" s="83" t="s">
        <v>10977</v>
      </c>
      <c r="E1519" s="97" t="s">
        <v>10977</v>
      </c>
      <c r="F1519" s="37"/>
      <c r="G1519" s="83" t="s">
        <v>10977</v>
      </c>
      <c r="H1519" s="41"/>
      <c r="I1519" s="42"/>
    </row>
    <row r="1520" spans="1:9" x14ac:dyDescent="0.25">
      <c r="A1520" s="39"/>
      <c r="B1520" s="136" t="s">
        <v>12878</v>
      </c>
      <c r="C1520" s="40" t="s">
        <v>4626</v>
      </c>
      <c r="D1520" s="83" t="s">
        <v>10977</v>
      </c>
      <c r="E1520" s="97" t="s">
        <v>10977</v>
      </c>
      <c r="F1520" s="37"/>
      <c r="G1520" s="83" t="s">
        <v>10977</v>
      </c>
      <c r="H1520" s="41"/>
      <c r="I1520" s="42"/>
    </row>
    <row r="1521" spans="1:9" x14ac:dyDescent="0.25">
      <c r="A1521" s="45" t="s">
        <v>10989</v>
      </c>
      <c r="B1521" s="138" t="s">
        <v>12879</v>
      </c>
      <c r="C1521" s="40" t="s">
        <v>1356</v>
      </c>
      <c r="D1521" s="83" t="s">
        <v>10977</v>
      </c>
      <c r="E1521" s="97" t="s">
        <v>10978</v>
      </c>
      <c r="F1521" s="37" t="s">
        <v>11264</v>
      </c>
      <c r="G1521" s="83" t="s">
        <v>10978</v>
      </c>
      <c r="H1521" s="44" t="s">
        <v>11265</v>
      </c>
      <c r="I1521" s="42"/>
    </row>
    <row r="1522" spans="1:9" x14ac:dyDescent="0.25">
      <c r="A1522" s="39"/>
      <c r="B1522" s="136" t="s">
        <v>12880</v>
      </c>
      <c r="C1522" s="40" t="s">
        <v>5227</v>
      </c>
      <c r="D1522" s="83" t="s">
        <v>10977</v>
      </c>
      <c r="E1522" s="97" t="s">
        <v>10977</v>
      </c>
      <c r="F1522" s="37"/>
      <c r="G1522" s="83" t="s">
        <v>10977</v>
      </c>
      <c r="H1522" s="41"/>
      <c r="I1522" s="42"/>
    </row>
    <row r="1523" spans="1:9" x14ac:dyDescent="0.25">
      <c r="A1523" s="39"/>
      <c r="B1523" s="136" t="s">
        <v>12881</v>
      </c>
      <c r="C1523" s="40" t="s">
        <v>901</v>
      </c>
      <c r="D1523" s="83" t="s">
        <v>10977</v>
      </c>
      <c r="E1523" s="97" t="s">
        <v>10977</v>
      </c>
      <c r="F1523" s="37"/>
      <c r="G1523" s="93" t="s">
        <v>10978</v>
      </c>
      <c r="H1523" s="44" t="s">
        <v>11266</v>
      </c>
      <c r="I1523" s="42"/>
    </row>
    <row r="1524" spans="1:9" x14ac:dyDescent="0.25">
      <c r="A1524" s="39"/>
      <c r="B1524" s="136" t="s">
        <v>12882</v>
      </c>
      <c r="C1524" s="40" t="s">
        <v>3143</v>
      </c>
      <c r="D1524" s="83" t="s">
        <v>10977</v>
      </c>
      <c r="E1524" s="97" t="s">
        <v>10977</v>
      </c>
      <c r="F1524" s="37"/>
      <c r="G1524" s="83" t="s">
        <v>10977</v>
      </c>
      <c r="H1524" s="41"/>
      <c r="I1524" s="42"/>
    </row>
    <row r="1525" spans="1:9" x14ac:dyDescent="0.25">
      <c r="A1525" s="39"/>
      <c r="B1525" s="136" t="s">
        <v>12883</v>
      </c>
      <c r="C1525" s="40" t="s">
        <v>2274</v>
      </c>
      <c r="D1525" s="83" t="s">
        <v>10977</v>
      </c>
      <c r="E1525" s="97" t="s">
        <v>10977</v>
      </c>
      <c r="F1525" s="37"/>
      <c r="G1525" s="83" t="s">
        <v>10977</v>
      </c>
      <c r="H1525" s="41"/>
      <c r="I1525" s="42"/>
    </row>
    <row r="1526" spans="1:9" x14ac:dyDescent="0.25">
      <c r="A1526" s="39"/>
      <c r="B1526" s="136" t="s">
        <v>12884</v>
      </c>
      <c r="C1526" s="40" t="s">
        <v>2554</v>
      </c>
      <c r="D1526" s="83" t="s">
        <v>10977</v>
      </c>
      <c r="E1526" s="97" t="s">
        <v>10977</v>
      </c>
      <c r="F1526" s="37"/>
      <c r="G1526" s="83" t="s">
        <v>10977</v>
      </c>
      <c r="H1526" s="41"/>
      <c r="I1526" s="42"/>
    </row>
    <row r="1527" spans="1:9" x14ac:dyDescent="0.25">
      <c r="A1527" s="39"/>
      <c r="B1527" s="136" t="s">
        <v>12885</v>
      </c>
      <c r="C1527" s="40" t="s">
        <v>29</v>
      </c>
      <c r="D1527" s="83" t="s">
        <v>10977</v>
      </c>
      <c r="E1527" s="97" t="s">
        <v>10977</v>
      </c>
      <c r="F1527" s="37"/>
      <c r="G1527" s="83" t="s">
        <v>10977</v>
      </c>
      <c r="H1527" s="41"/>
      <c r="I1527" s="42"/>
    </row>
    <row r="1528" spans="1:9" x14ac:dyDescent="0.25">
      <c r="A1528" s="39"/>
      <c r="B1528" s="136" t="s">
        <v>12886</v>
      </c>
      <c r="C1528" s="40" t="s">
        <v>2554</v>
      </c>
      <c r="D1528" s="83" t="s">
        <v>10977</v>
      </c>
      <c r="E1528" s="97" t="s">
        <v>10977</v>
      </c>
      <c r="F1528" s="37"/>
      <c r="G1528" s="83" t="s">
        <v>10977</v>
      </c>
      <c r="H1528" s="41"/>
      <c r="I1528" s="42"/>
    </row>
    <row r="1529" spans="1:9" x14ac:dyDescent="0.25">
      <c r="A1529" s="39"/>
      <c r="B1529" s="136" t="s">
        <v>12887</v>
      </c>
      <c r="C1529" s="40" t="s">
        <v>1356</v>
      </c>
      <c r="D1529" s="83" t="s">
        <v>10977</v>
      </c>
      <c r="E1529" s="97" t="s">
        <v>10977</v>
      </c>
      <c r="F1529" s="37"/>
      <c r="G1529" s="83" t="s">
        <v>10977</v>
      </c>
      <c r="H1529" s="41"/>
      <c r="I1529" s="42"/>
    </row>
    <row r="1530" spans="1:9" x14ac:dyDescent="0.25">
      <c r="A1530" s="39"/>
      <c r="B1530" s="136" t="s">
        <v>12888</v>
      </c>
      <c r="C1530" s="40" t="s">
        <v>2758</v>
      </c>
      <c r="D1530" s="83" t="s">
        <v>10977</v>
      </c>
      <c r="E1530" s="97" t="s">
        <v>10977</v>
      </c>
      <c r="F1530" s="37"/>
      <c r="G1530" s="83" t="s">
        <v>10977</v>
      </c>
      <c r="H1530" s="41"/>
      <c r="I1530" s="42"/>
    </row>
    <row r="1531" spans="1:9" x14ac:dyDescent="0.25">
      <c r="A1531" s="39"/>
      <c r="B1531" s="136" t="s">
        <v>12889</v>
      </c>
      <c r="C1531" s="40" t="s">
        <v>4289</v>
      </c>
      <c r="D1531" s="83" t="s">
        <v>10977</v>
      </c>
      <c r="E1531" s="97" t="s">
        <v>10977</v>
      </c>
      <c r="F1531" s="37"/>
      <c r="G1531" s="93" t="s">
        <v>10978</v>
      </c>
      <c r="H1531" s="44" t="s">
        <v>11267</v>
      </c>
      <c r="I1531" s="42"/>
    </row>
    <row r="1532" spans="1:9" x14ac:dyDescent="0.25">
      <c r="A1532" s="39"/>
      <c r="B1532" s="136" t="s">
        <v>12890</v>
      </c>
      <c r="C1532" s="40" t="s">
        <v>1356</v>
      </c>
      <c r="D1532" s="83" t="s">
        <v>10977</v>
      </c>
      <c r="E1532" s="97" t="s">
        <v>10977</v>
      </c>
      <c r="F1532" s="37"/>
      <c r="G1532" s="83" t="s">
        <v>10977</v>
      </c>
      <c r="H1532" s="41"/>
      <c r="I1532" s="42"/>
    </row>
    <row r="1533" spans="1:9" x14ac:dyDescent="0.25">
      <c r="A1533" s="39" t="s">
        <v>10985</v>
      </c>
      <c r="B1533" s="138" t="s">
        <v>12891</v>
      </c>
      <c r="C1533" s="40" t="s">
        <v>2197</v>
      </c>
      <c r="D1533" s="83" t="s">
        <v>10977</v>
      </c>
      <c r="E1533" s="97" t="s">
        <v>10978</v>
      </c>
      <c r="F1533" s="37" t="s">
        <v>11268</v>
      </c>
      <c r="G1533" s="83" t="s">
        <v>10978</v>
      </c>
      <c r="H1533" s="41" t="s">
        <v>11268</v>
      </c>
      <c r="I1533" s="42"/>
    </row>
    <row r="1534" spans="1:9" x14ac:dyDescent="0.25">
      <c r="A1534" s="39"/>
      <c r="B1534" s="136" t="s">
        <v>12892</v>
      </c>
      <c r="C1534" s="40" t="s">
        <v>2274</v>
      </c>
      <c r="D1534" s="83" t="s">
        <v>10977</v>
      </c>
      <c r="E1534" s="97" t="s">
        <v>10977</v>
      </c>
      <c r="F1534" s="37"/>
      <c r="G1534" s="83" t="s">
        <v>10977</v>
      </c>
      <c r="H1534" s="41"/>
      <c r="I1534" s="42"/>
    </row>
    <row r="1535" spans="1:9" x14ac:dyDescent="0.25">
      <c r="A1535" s="39"/>
      <c r="B1535" s="136" t="s">
        <v>12893</v>
      </c>
      <c r="C1535" s="40" t="s">
        <v>4626</v>
      </c>
      <c r="D1535" s="83" t="s">
        <v>10977</v>
      </c>
      <c r="E1535" s="97" t="s">
        <v>10977</v>
      </c>
      <c r="F1535" s="37"/>
      <c r="G1535" s="83" t="s">
        <v>10977</v>
      </c>
      <c r="H1535" s="41"/>
      <c r="I1535" s="42"/>
    </row>
    <row r="1536" spans="1:9" x14ac:dyDescent="0.25">
      <c r="A1536" s="39"/>
      <c r="B1536" s="136" t="s">
        <v>12894</v>
      </c>
      <c r="C1536" s="40" t="s">
        <v>3812</v>
      </c>
      <c r="D1536" s="83" t="s">
        <v>10977</v>
      </c>
      <c r="E1536" s="97" t="s">
        <v>10977</v>
      </c>
      <c r="F1536" s="37"/>
      <c r="G1536" s="83" t="s">
        <v>10977</v>
      </c>
      <c r="H1536" s="41"/>
      <c r="I1536" s="42"/>
    </row>
    <row r="1537" spans="1:9" x14ac:dyDescent="0.25">
      <c r="A1537" s="39"/>
      <c r="B1537" s="136" t="s">
        <v>12895</v>
      </c>
      <c r="C1537" s="40" t="s">
        <v>5227</v>
      </c>
      <c r="D1537" s="83" t="s">
        <v>10977</v>
      </c>
      <c r="E1537" s="97" t="s">
        <v>10977</v>
      </c>
      <c r="F1537" s="37"/>
      <c r="G1537" s="83" t="s">
        <v>10977</v>
      </c>
      <c r="H1537" s="41"/>
      <c r="I1537" s="42"/>
    </row>
    <row r="1538" spans="1:9" x14ac:dyDescent="0.25">
      <c r="A1538" s="39"/>
      <c r="B1538" s="136" t="s">
        <v>12896</v>
      </c>
      <c r="C1538" s="40" t="s">
        <v>2274</v>
      </c>
      <c r="D1538" s="83" t="s">
        <v>10977</v>
      </c>
      <c r="E1538" s="97" t="s">
        <v>10977</v>
      </c>
      <c r="F1538" s="37"/>
      <c r="G1538" s="83" t="s">
        <v>10977</v>
      </c>
      <c r="H1538" s="41"/>
      <c r="I1538" s="42"/>
    </row>
    <row r="1539" spans="1:9" x14ac:dyDescent="0.25">
      <c r="A1539" s="39"/>
      <c r="B1539" s="136" t="s">
        <v>12897</v>
      </c>
      <c r="C1539" s="40" t="s">
        <v>2274</v>
      </c>
      <c r="D1539" s="83" t="s">
        <v>10977</v>
      </c>
      <c r="E1539" s="97" t="s">
        <v>10977</v>
      </c>
      <c r="F1539" s="37"/>
      <c r="G1539" s="93" t="s">
        <v>10978</v>
      </c>
      <c r="H1539" s="44" t="s">
        <v>11269</v>
      </c>
      <c r="I1539" s="42"/>
    </row>
    <row r="1540" spans="1:9" x14ac:dyDescent="0.25">
      <c r="A1540" s="39"/>
      <c r="B1540" s="136" t="s">
        <v>12898</v>
      </c>
      <c r="C1540" s="40" t="s">
        <v>4626</v>
      </c>
      <c r="D1540" s="83" t="s">
        <v>10977</v>
      </c>
      <c r="E1540" s="97" t="s">
        <v>10977</v>
      </c>
      <c r="F1540" s="37"/>
      <c r="G1540" s="83" t="s">
        <v>10977</v>
      </c>
      <c r="H1540" s="41"/>
      <c r="I1540" s="42"/>
    </row>
    <row r="1541" spans="1:9" x14ac:dyDescent="0.25">
      <c r="A1541" s="39"/>
      <c r="B1541" s="136" t="s">
        <v>12899</v>
      </c>
      <c r="C1541" s="40" t="s">
        <v>215</v>
      </c>
      <c r="D1541" s="83" t="s">
        <v>10977</v>
      </c>
      <c r="E1541" s="97" t="s">
        <v>10977</v>
      </c>
      <c r="F1541" s="37"/>
      <c r="G1541" s="83" t="s">
        <v>10977</v>
      </c>
      <c r="H1541" s="41"/>
      <c r="I1541" s="42"/>
    </row>
    <row r="1542" spans="1:9" x14ac:dyDescent="0.25">
      <c r="A1542" s="39"/>
      <c r="B1542" s="136" t="s">
        <v>12900</v>
      </c>
      <c r="C1542" s="40" t="s">
        <v>4626</v>
      </c>
      <c r="D1542" s="83" t="s">
        <v>10977</v>
      </c>
      <c r="E1542" s="97" t="s">
        <v>10977</v>
      </c>
      <c r="F1542" s="37"/>
      <c r="G1542" s="83" t="s">
        <v>10977</v>
      </c>
      <c r="H1542" s="41"/>
      <c r="I1542" s="42"/>
    </row>
    <row r="1543" spans="1:9" x14ac:dyDescent="0.25">
      <c r="A1543" s="39"/>
      <c r="B1543" s="136" t="s">
        <v>12901</v>
      </c>
      <c r="C1543" s="40" t="s">
        <v>901</v>
      </c>
      <c r="D1543" s="83" t="s">
        <v>10977</v>
      </c>
      <c r="E1543" s="97" t="s">
        <v>10977</v>
      </c>
      <c r="F1543" s="37"/>
      <c r="G1543" s="83" t="s">
        <v>10977</v>
      </c>
      <c r="H1543" s="41"/>
      <c r="I1543" s="42"/>
    </row>
    <row r="1544" spans="1:9" x14ac:dyDescent="0.25">
      <c r="A1544" s="39"/>
      <c r="B1544" s="136" t="s">
        <v>12902</v>
      </c>
      <c r="C1544" s="40" t="s">
        <v>3513</v>
      </c>
      <c r="D1544" s="83" t="s">
        <v>10977</v>
      </c>
      <c r="E1544" s="97" t="s">
        <v>10977</v>
      </c>
      <c r="F1544" s="37"/>
      <c r="G1544" s="83" t="s">
        <v>10977</v>
      </c>
      <c r="H1544" s="41"/>
      <c r="I1544" s="42"/>
    </row>
    <row r="1545" spans="1:9" x14ac:dyDescent="0.25">
      <c r="A1545" s="39"/>
      <c r="B1545" s="136" t="s">
        <v>12903</v>
      </c>
      <c r="C1545" s="40" t="s">
        <v>3601</v>
      </c>
      <c r="D1545" s="83" t="s">
        <v>10977</v>
      </c>
      <c r="E1545" s="97" t="s">
        <v>10977</v>
      </c>
      <c r="F1545" s="37"/>
      <c r="G1545" s="83" t="s">
        <v>10977</v>
      </c>
      <c r="H1545" s="41"/>
      <c r="I1545" s="42"/>
    </row>
    <row r="1546" spans="1:9" x14ac:dyDescent="0.25">
      <c r="A1546" s="39"/>
      <c r="B1546" s="136" t="s">
        <v>12904</v>
      </c>
      <c r="C1546" s="40" t="s">
        <v>3812</v>
      </c>
      <c r="D1546" s="83" t="s">
        <v>10977</v>
      </c>
      <c r="E1546" s="97" t="s">
        <v>10977</v>
      </c>
      <c r="F1546" s="37"/>
      <c r="G1546" s="83" t="s">
        <v>10978</v>
      </c>
      <c r="H1546" s="44" t="s">
        <v>11270</v>
      </c>
      <c r="I1546" s="42"/>
    </row>
    <row r="1547" spans="1:9" x14ac:dyDescent="0.25">
      <c r="A1547" s="39"/>
      <c r="B1547" s="136" t="s">
        <v>12905</v>
      </c>
      <c r="C1547" s="40" t="s">
        <v>901</v>
      </c>
      <c r="D1547" s="83" t="s">
        <v>10977</v>
      </c>
      <c r="E1547" s="97" t="s">
        <v>10977</v>
      </c>
      <c r="F1547" s="37"/>
      <c r="G1547" s="83" t="s">
        <v>10977</v>
      </c>
      <c r="H1547" s="41"/>
      <c r="I1547" s="42"/>
    </row>
    <row r="1548" spans="1:9" x14ac:dyDescent="0.25">
      <c r="A1548" s="39"/>
      <c r="B1548" s="136" t="s">
        <v>12906</v>
      </c>
      <c r="C1548" s="40" t="s">
        <v>2413</v>
      </c>
      <c r="D1548" s="83" t="s">
        <v>10977</v>
      </c>
      <c r="E1548" s="97" t="s">
        <v>10977</v>
      </c>
      <c r="F1548" s="37"/>
      <c r="G1548" s="83" t="s">
        <v>10977</v>
      </c>
      <c r="H1548" s="41"/>
      <c r="I1548" s="42"/>
    </row>
    <row r="1549" spans="1:9" x14ac:dyDescent="0.25">
      <c r="A1549" s="39"/>
      <c r="B1549" s="136" t="s">
        <v>12907</v>
      </c>
      <c r="C1549" s="40" t="s">
        <v>3812</v>
      </c>
      <c r="D1549" s="83" t="s">
        <v>10977</v>
      </c>
      <c r="E1549" s="97" t="s">
        <v>10977</v>
      </c>
      <c r="F1549" s="37"/>
      <c r="G1549" s="83" t="s">
        <v>10977</v>
      </c>
      <c r="H1549" s="41"/>
      <c r="I1549" s="42"/>
    </row>
    <row r="1550" spans="1:9" x14ac:dyDescent="0.25">
      <c r="A1550" s="39"/>
      <c r="B1550" s="136" t="s">
        <v>12908</v>
      </c>
      <c r="C1550" s="40" t="s">
        <v>3143</v>
      </c>
      <c r="D1550" s="83" t="s">
        <v>10977</v>
      </c>
      <c r="E1550" s="97" t="s">
        <v>10977</v>
      </c>
      <c r="F1550" s="37"/>
      <c r="G1550" s="83" t="s">
        <v>10977</v>
      </c>
      <c r="H1550" s="41"/>
      <c r="I1550" s="42"/>
    </row>
    <row r="1551" spans="1:9" x14ac:dyDescent="0.25">
      <c r="A1551" s="39"/>
      <c r="B1551" s="136" t="s">
        <v>12909</v>
      </c>
      <c r="C1551" s="40" t="s">
        <v>4289</v>
      </c>
      <c r="D1551" s="83" t="s">
        <v>10977</v>
      </c>
      <c r="E1551" s="97" t="s">
        <v>10977</v>
      </c>
      <c r="F1551" s="37"/>
      <c r="G1551" s="83" t="s">
        <v>10977</v>
      </c>
      <c r="H1551" s="41"/>
      <c r="I1551" s="42"/>
    </row>
    <row r="1552" spans="1:9" x14ac:dyDescent="0.25">
      <c r="A1552" s="39"/>
      <c r="B1552" s="136" t="s">
        <v>12910</v>
      </c>
      <c r="C1552" s="40" t="s">
        <v>29</v>
      </c>
      <c r="D1552" s="83" t="s">
        <v>10977</v>
      </c>
      <c r="E1552" s="97" t="s">
        <v>10977</v>
      </c>
      <c r="F1552" s="37"/>
      <c r="G1552" s="83" t="s">
        <v>10977</v>
      </c>
      <c r="H1552" s="41"/>
      <c r="I1552" s="42"/>
    </row>
    <row r="1553" spans="1:9" x14ac:dyDescent="0.25">
      <c r="A1553" s="39"/>
      <c r="B1553" s="136" t="s">
        <v>12911</v>
      </c>
      <c r="C1553" s="40" t="s">
        <v>29</v>
      </c>
      <c r="D1553" s="83" t="s">
        <v>10977</v>
      </c>
      <c r="E1553" s="97" t="s">
        <v>10977</v>
      </c>
      <c r="F1553" s="37"/>
      <c r="G1553" s="83" t="s">
        <v>10977</v>
      </c>
      <c r="H1553" s="41"/>
      <c r="I1553" s="42"/>
    </row>
    <row r="1554" spans="1:9" x14ac:dyDescent="0.25">
      <c r="A1554" s="39"/>
      <c r="B1554" s="136" t="s">
        <v>12912</v>
      </c>
      <c r="C1554" s="40" t="s">
        <v>2274</v>
      </c>
      <c r="D1554" s="83" t="s">
        <v>10977</v>
      </c>
      <c r="E1554" s="97" t="s">
        <v>10977</v>
      </c>
      <c r="F1554" s="37"/>
      <c r="G1554" s="93" t="s">
        <v>10978</v>
      </c>
      <c r="H1554" s="44" t="s">
        <v>11271</v>
      </c>
      <c r="I1554" s="42"/>
    </row>
    <row r="1555" spans="1:9" x14ac:dyDescent="0.25">
      <c r="A1555" s="39"/>
      <c r="B1555" s="136" t="s">
        <v>12913</v>
      </c>
      <c r="C1555" s="40" t="s">
        <v>2274</v>
      </c>
      <c r="D1555" s="83" t="s">
        <v>10977</v>
      </c>
      <c r="E1555" s="97" t="s">
        <v>10977</v>
      </c>
      <c r="F1555" s="37"/>
      <c r="G1555" s="83" t="s">
        <v>10977</v>
      </c>
      <c r="H1555" s="41"/>
      <c r="I1555" s="42"/>
    </row>
    <row r="1556" spans="1:9" x14ac:dyDescent="0.25">
      <c r="A1556" s="39"/>
      <c r="B1556" s="136" t="s">
        <v>12914</v>
      </c>
      <c r="C1556" s="40" t="s">
        <v>4626</v>
      </c>
      <c r="D1556" s="83" t="s">
        <v>10977</v>
      </c>
      <c r="E1556" s="97" t="s">
        <v>10977</v>
      </c>
      <c r="F1556" s="37"/>
      <c r="G1556" s="93" t="s">
        <v>10978</v>
      </c>
      <c r="H1556" s="44" t="s">
        <v>11272</v>
      </c>
      <c r="I1556" s="42"/>
    </row>
    <row r="1557" spans="1:9" x14ac:dyDescent="0.25">
      <c r="A1557" s="39"/>
      <c r="B1557" s="136" t="s">
        <v>12915</v>
      </c>
      <c r="C1557" s="40" t="s">
        <v>4626</v>
      </c>
      <c r="D1557" s="83" t="s">
        <v>10977</v>
      </c>
      <c r="E1557" s="97" t="s">
        <v>10977</v>
      </c>
      <c r="F1557" s="37"/>
      <c r="G1557" s="83" t="s">
        <v>10977</v>
      </c>
      <c r="H1557" s="41"/>
      <c r="I1557" s="42"/>
    </row>
    <row r="1558" spans="1:9" x14ac:dyDescent="0.25">
      <c r="A1558" s="39"/>
      <c r="B1558" s="136" t="s">
        <v>12916</v>
      </c>
      <c r="C1558" s="40" t="s">
        <v>1142</v>
      </c>
      <c r="D1558" s="83" t="s">
        <v>10977</v>
      </c>
      <c r="E1558" s="97" t="s">
        <v>10977</v>
      </c>
      <c r="F1558" s="37"/>
      <c r="G1558" s="83" t="s">
        <v>10977</v>
      </c>
      <c r="H1558" s="41"/>
      <c r="I1558" s="42"/>
    </row>
    <row r="1559" spans="1:9" x14ac:dyDescent="0.25">
      <c r="A1559" s="39"/>
      <c r="B1559" s="136" t="s">
        <v>12917</v>
      </c>
      <c r="C1559" s="40" t="s">
        <v>3812</v>
      </c>
      <c r="D1559" s="83" t="s">
        <v>10977</v>
      </c>
      <c r="E1559" s="97" t="s">
        <v>10977</v>
      </c>
      <c r="F1559" s="37"/>
      <c r="G1559" s="83" t="s">
        <v>10977</v>
      </c>
      <c r="H1559" s="41"/>
      <c r="I1559" s="42"/>
    </row>
    <row r="1560" spans="1:9" x14ac:dyDescent="0.25">
      <c r="A1560" s="39"/>
      <c r="B1560" s="136" t="s">
        <v>12918</v>
      </c>
      <c r="C1560" s="40" t="s">
        <v>3812</v>
      </c>
      <c r="D1560" s="83" t="s">
        <v>10977</v>
      </c>
      <c r="E1560" s="97" t="s">
        <v>10977</v>
      </c>
      <c r="F1560" s="37"/>
      <c r="G1560" s="83" t="s">
        <v>10977</v>
      </c>
      <c r="H1560" s="41"/>
      <c r="I1560" s="42"/>
    </row>
    <row r="1561" spans="1:9" x14ac:dyDescent="0.25">
      <c r="A1561" s="39"/>
      <c r="B1561" s="136" t="s">
        <v>12919</v>
      </c>
      <c r="C1561" s="40" t="s">
        <v>2197</v>
      </c>
      <c r="D1561" s="83" t="s">
        <v>10977</v>
      </c>
      <c r="E1561" s="97" t="s">
        <v>10977</v>
      </c>
      <c r="F1561" s="37"/>
      <c r="G1561" s="83" t="s">
        <v>10977</v>
      </c>
      <c r="H1561" s="41"/>
      <c r="I1561" s="42"/>
    </row>
    <row r="1562" spans="1:9" x14ac:dyDescent="0.25">
      <c r="A1562" s="39"/>
      <c r="B1562" s="136" t="s">
        <v>12920</v>
      </c>
      <c r="C1562" s="40" t="s">
        <v>5227</v>
      </c>
      <c r="D1562" s="83" t="s">
        <v>10977</v>
      </c>
      <c r="E1562" s="97" t="s">
        <v>10977</v>
      </c>
      <c r="F1562" s="37"/>
      <c r="G1562" s="83" t="s">
        <v>10977</v>
      </c>
      <c r="H1562" s="41"/>
      <c r="I1562" s="42"/>
    </row>
    <row r="1563" spans="1:9" x14ac:dyDescent="0.25">
      <c r="A1563" s="39"/>
      <c r="B1563" s="136" t="s">
        <v>12921</v>
      </c>
      <c r="C1563" s="40" t="s">
        <v>3143</v>
      </c>
      <c r="D1563" s="83" t="s">
        <v>10977</v>
      </c>
      <c r="E1563" s="97" t="s">
        <v>10977</v>
      </c>
      <c r="F1563" s="37"/>
      <c r="G1563" s="83" t="s">
        <v>10977</v>
      </c>
      <c r="H1563" s="41"/>
      <c r="I1563" s="42"/>
    </row>
    <row r="1564" spans="1:9" x14ac:dyDescent="0.25">
      <c r="A1564" s="39"/>
      <c r="B1564" s="136" t="s">
        <v>12922</v>
      </c>
      <c r="C1564" s="40" t="s">
        <v>4289</v>
      </c>
      <c r="D1564" s="83" t="s">
        <v>10977</v>
      </c>
      <c r="E1564" s="97" t="s">
        <v>10977</v>
      </c>
      <c r="F1564" s="37"/>
      <c r="G1564" s="83" t="s">
        <v>10977</v>
      </c>
      <c r="H1564" s="41"/>
      <c r="I1564" s="42"/>
    </row>
    <row r="1565" spans="1:9" x14ac:dyDescent="0.25">
      <c r="A1565" s="39"/>
      <c r="B1565" s="136" t="s">
        <v>12923</v>
      </c>
      <c r="C1565" s="40" t="s">
        <v>3747</v>
      </c>
      <c r="D1565" s="83" t="s">
        <v>10977</v>
      </c>
      <c r="E1565" s="97" t="s">
        <v>10977</v>
      </c>
      <c r="F1565" s="37"/>
      <c r="G1565" s="83" t="s">
        <v>10977</v>
      </c>
      <c r="H1565" s="41"/>
      <c r="I1565" s="42"/>
    </row>
    <row r="1566" spans="1:9" x14ac:dyDescent="0.25">
      <c r="A1566" s="39"/>
      <c r="B1566" s="136" t="s">
        <v>12924</v>
      </c>
      <c r="C1566" s="40" t="s">
        <v>3812</v>
      </c>
      <c r="D1566" s="83" t="s">
        <v>10977</v>
      </c>
      <c r="E1566" s="97" t="s">
        <v>10977</v>
      </c>
      <c r="F1566" s="37"/>
      <c r="G1566" s="93" t="s">
        <v>10978</v>
      </c>
      <c r="H1566" s="44" t="s">
        <v>11273</v>
      </c>
      <c r="I1566" s="42"/>
    </row>
    <row r="1567" spans="1:9" x14ac:dyDescent="0.25">
      <c r="A1567" s="39"/>
      <c r="B1567" s="136" t="s">
        <v>12925</v>
      </c>
      <c r="C1567" s="40" t="s">
        <v>3812</v>
      </c>
      <c r="D1567" s="83" t="s">
        <v>10977</v>
      </c>
      <c r="E1567" s="97" t="s">
        <v>10977</v>
      </c>
      <c r="F1567" s="37"/>
      <c r="G1567" s="83" t="s">
        <v>10977</v>
      </c>
      <c r="H1567" s="41"/>
      <c r="I1567" s="42"/>
    </row>
    <row r="1568" spans="1:9" x14ac:dyDescent="0.25">
      <c r="A1568" s="39"/>
      <c r="B1568" s="136" t="s">
        <v>12926</v>
      </c>
      <c r="C1568" s="40" t="s">
        <v>901</v>
      </c>
      <c r="D1568" s="83" t="s">
        <v>10977</v>
      </c>
      <c r="E1568" s="97" t="s">
        <v>10977</v>
      </c>
      <c r="F1568" s="37"/>
      <c r="G1568" s="83" t="s">
        <v>10977</v>
      </c>
      <c r="H1568" s="41"/>
      <c r="I1568" s="42"/>
    </row>
    <row r="1569" spans="1:9" x14ac:dyDescent="0.25">
      <c r="A1569" s="39"/>
      <c r="B1569" s="136" t="s">
        <v>12927</v>
      </c>
      <c r="C1569" s="40" t="s">
        <v>4626</v>
      </c>
      <c r="D1569" s="83" t="s">
        <v>10977</v>
      </c>
      <c r="E1569" s="97" t="s">
        <v>10977</v>
      </c>
      <c r="F1569" s="37"/>
      <c r="G1569" s="93" t="s">
        <v>10978</v>
      </c>
      <c r="H1569" s="44" t="s">
        <v>11274</v>
      </c>
      <c r="I1569" s="42"/>
    </row>
    <row r="1570" spans="1:9" x14ac:dyDescent="0.25">
      <c r="A1570" s="39"/>
      <c r="B1570" s="136" t="s">
        <v>12928</v>
      </c>
      <c r="C1570" s="40" t="s">
        <v>634</v>
      </c>
      <c r="D1570" s="83" t="s">
        <v>10977</v>
      </c>
      <c r="E1570" s="97" t="s">
        <v>10977</v>
      </c>
      <c r="F1570" s="37"/>
      <c r="G1570" s="83" t="s">
        <v>10977</v>
      </c>
      <c r="H1570" s="41"/>
      <c r="I1570" s="42"/>
    </row>
    <row r="1571" spans="1:9" x14ac:dyDescent="0.25">
      <c r="A1571" s="39"/>
      <c r="B1571" s="136" t="s">
        <v>12929</v>
      </c>
      <c r="C1571" s="40" t="s">
        <v>1356</v>
      </c>
      <c r="D1571" s="83" t="s">
        <v>10977</v>
      </c>
      <c r="E1571" s="97" t="s">
        <v>10977</v>
      </c>
      <c r="F1571" s="37"/>
      <c r="G1571" s="83" t="s">
        <v>10977</v>
      </c>
      <c r="H1571" s="41"/>
      <c r="I1571" s="42"/>
    </row>
    <row r="1572" spans="1:9" x14ac:dyDescent="0.25">
      <c r="A1572" s="39"/>
      <c r="B1572" s="136" t="s">
        <v>12930</v>
      </c>
      <c r="C1572" s="40" t="s">
        <v>2274</v>
      </c>
      <c r="D1572" s="83" t="s">
        <v>10977</v>
      </c>
      <c r="E1572" s="97" t="s">
        <v>10977</v>
      </c>
      <c r="F1572" s="37"/>
      <c r="G1572" s="83" t="s">
        <v>10977</v>
      </c>
      <c r="H1572" s="41"/>
      <c r="I1572" s="42"/>
    </row>
    <row r="1573" spans="1:9" x14ac:dyDescent="0.25">
      <c r="A1573" s="39"/>
      <c r="B1573" s="136" t="s">
        <v>12931</v>
      </c>
      <c r="C1573" s="40" t="s">
        <v>4626</v>
      </c>
      <c r="D1573" s="83" t="s">
        <v>10977</v>
      </c>
      <c r="E1573" s="97" t="s">
        <v>10977</v>
      </c>
      <c r="F1573" s="37"/>
      <c r="G1573" s="83" t="s">
        <v>10977</v>
      </c>
      <c r="H1573" s="41"/>
      <c r="I1573" s="42"/>
    </row>
    <row r="1574" spans="1:9" x14ac:dyDescent="0.25">
      <c r="A1574" s="39"/>
      <c r="B1574" s="136" t="s">
        <v>12932</v>
      </c>
      <c r="C1574" s="40" t="s">
        <v>1356</v>
      </c>
      <c r="D1574" s="83" t="s">
        <v>10977</v>
      </c>
      <c r="E1574" s="97" t="s">
        <v>10977</v>
      </c>
      <c r="F1574" s="37"/>
      <c r="G1574" s="83" t="s">
        <v>10977</v>
      </c>
      <c r="H1574" s="41"/>
      <c r="I1574" s="42"/>
    </row>
    <row r="1575" spans="1:9" x14ac:dyDescent="0.25">
      <c r="A1575" s="39"/>
      <c r="B1575" s="136" t="s">
        <v>12933</v>
      </c>
      <c r="C1575" s="40" t="s">
        <v>133</v>
      </c>
      <c r="D1575" s="83" t="s">
        <v>10977</v>
      </c>
      <c r="E1575" s="97" t="s">
        <v>10977</v>
      </c>
      <c r="F1575" s="37"/>
      <c r="G1575" s="83" t="s">
        <v>10977</v>
      </c>
      <c r="H1575" s="41"/>
      <c r="I1575" s="42"/>
    </row>
    <row r="1576" spans="1:9" x14ac:dyDescent="0.25">
      <c r="A1576" s="39"/>
      <c r="B1576" s="136" t="s">
        <v>12934</v>
      </c>
      <c r="C1576" s="40" t="s">
        <v>3812</v>
      </c>
      <c r="D1576" s="83" t="s">
        <v>10977</v>
      </c>
      <c r="E1576" s="97" t="s">
        <v>10977</v>
      </c>
      <c r="F1576" s="37"/>
      <c r="G1576" s="83" t="s">
        <v>10977</v>
      </c>
      <c r="H1576" s="41"/>
      <c r="I1576" s="42"/>
    </row>
    <row r="1577" spans="1:9" x14ac:dyDescent="0.25">
      <c r="A1577" s="39"/>
      <c r="B1577" s="136" t="s">
        <v>12935</v>
      </c>
      <c r="C1577" s="40" t="s">
        <v>1356</v>
      </c>
      <c r="D1577" s="83" t="s">
        <v>10977</v>
      </c>
      <c r="E1577" s="97" t="s">
        <v>10977</v>
      </c>
      <c r="F1577" s="37"/>
      <c r="G1577" s="83" t="s">
        <v>10977</v>
      </c>
      <c r="H1577" s="41"/>
      <c r="I1577" s="42"/>
    </row>
    <row r="1578" spans="1:9" x14ac:dyDescent="0.25">
      <c r="A1578" s="39"/>
      <c r="B1578" s="136" t="s">
        <v>12936</v>
      </c>
      <c r="C1578" s="40" t="s">
        <v>4626</v>
      </c>
      <c r="D1578" s="83" t="s">
        <v>10977</v>
      </c>
      <c r="E1578" s="97" t="s">
        <v>10977</v>
      </c>
      <c r="F1578" s="37"/>
      <c r="G1578" s="83" t="s">
        <v>10977</v>
      </c>
      <c r="H1578" s="41"/>
      <c r="I1578" s="42"/>
    </row>
    <row r="1579" spans="1:9" x14ac:dyDescent="0.25">
      <c r="A1579" s="39"/>
      <c r="B1579" s="136" t="s">
        <v>12937</v>
      </c>
      <c r="C1579" s="40" t="s">
        <v>1142</v>
      </c>
      <c r="D1579" s="83" t="s">
        <v>10977</v>
      </c>
      <c r="E1579" s="97" t="s">
        <v>10977</v>
      </c>
      <c r="F1579" s="37"/>
      <c r="G1579" s="83" t="s">
        <v>10977</v>
      </c>
      <c r="H1579" s="41"/>
      <c r="I1579" s="42"/>
    </row>
    <row r="1580" spans="1:9" x14ac:dyDescent="0.25">
      <c r="A1580" s="39"/>
      <c r="B1580" s="136" t="s">
        <v>12938</v>
      </c>
      <c r="C1580" s="40" t="s">
        <v>1142</v>
      </c>
      <c r="D1580" s="83" t="s">
        <v>10977</v>
      </c>
      <c r="E1580" s="97" t="s">
        <v>10977</v>
      </c>
      <c r="F1580" s="37"/>
      <c r="G1580" s="83" t="s">
        <v>10977</v>
      </c>
      <c r="H1580" s="41"/>
      <c r="I1580" s="42"/>
    </row>
    <row r="1581" spans="1:9" x14ac:dyDescent="0.25">
      <c r="A1581" s="39"/>
      <c r="B1581" s="136" t="s">
        <v>12939</v>
      </c>
      <c r="C1581" s="40" t="s">
        <v>4626</v>
      </c>
      <c r="D1581" s="83" t="s">
        <v>10977</v>
      </c>
      <c r="E1581" s="97" t="s">
        <v>10977</v>
      </c>
      <c r="F1581" s="37"/>
      <c r="G1581" s="83" t="s">
        <v>10977</v>
      </c>
      <c r="H1581" s="41"/>
      <c r="I1581" s="42"/>
    </row>
    <row r="1582" spans="1:9" x14ac:dyDescent="0.25">
      <c r="A1582" s="39"/>
      <c r="B1582" s="136" t="s">
        <v>12940</v>
      </c>
      <c r="C1582" s="40" t="s">
        <v>2274</v>
      </c>
      <c r="D1582" s="83" t="s">
        <v>10977</v>
      </c>
      <c r="E1582" s="97" t="s">
        <v>10977</v>
      </c>
      <c r="F1582" s="37"/>
      <c r="G1582" s="83" t="s">
        <v>10977</v>
      </c>
      <c r="H1582" s="41"/>
      <c r="I1582" s="42"/>
    </row>
    <row r="1583" spans="1:9" x14ac:dyDescent="0.25">
      <c r="A1583" s="39"/>
      <c r="B1583" s="136" t="s">
        <v>12941</v>
      </c>
      <c r="C1583" s="40" t="s">
        <v>2554</v>
      </c>
      <c r="D1583" s="83" t="s">
        <v>10977</v>
      </c>
      <c r="E1583" s="97" t="s">
        <v>10977</v>
      </c>
      <c r="F1583" s="37"/>
      <c r="G1583" s="83" t="s">
        <v>10977</v>
      </c>
      <c r="H1583" s="41"/>
      <c r="I1583" s="42"/>
    </row>
    <row r="1584" spans="1:9" x14ac:dyDescent="0.25">
      <c r="A1584" s="39"/>
      <c r="B1584" s="136" t="s">
        <v>12942</v>
      </c>
      <c r="C1584" s="40" t="s">
        <v>3143</v>
      </c>
      <c r="D1584" s="83" t="s">
        <v>10977</v>
      </c>
      <c r="E1584" s="97" t="s">
        <v>10977</v>
      </c>
      <c r="F1584" s="37"/>
      <c r="G1584" s="83" t="s">
        <v>10978</v>
      </c>
      <c r="H1584" s="44" t="s">
        <v>11275</v>
      </c>
      <c r="I1584" s="42"/>
    </row>
    <row r="1585" spans="1:9" x14ac:dyDescent="0.25">
      <c r="A1585" s="39"/>
      <c r="B1585" s="136" t="s">
        <v>12943</v>
      </c>
      <c r="C1585" s="40" t="s">
        <v>3812</v>
      </c>
      <c r="D1585" s="83" t="s">
        <v>10977</v>
      </c>
      <c r="E1585" s="97" t="s">
        <v>10977</v>
      </c>
      <c r="F1585" s="37"/>
      <c r="G1585" s="83" t="s">
        <v>10978</v>
      </c>
      <c r="H1585" s="41" t="s">
        <v>11276</v>
      </c>
      <c r="I1585" s="42"/>
    </row>
    <row r="1586" spans="1:9" x14ac:dyDescent="0.25">
      <c r="A1586" s="39"/>
      <c r="B1586" s="136" t="s">
        <v>12944</v>
      </c>
      <c r="C1586" s="40" t="s">
        <v>1356</v>
      </c>
      <c r="D1586" s="83" t="s">
        <v>10977</v>
      </c>
      <c r="E1586" s="97" t="s">
        <v>10977</v>
      </c>
      <c r="F1586" s="37"/>
      <c r="G1586" s="83" t="s">
        <v>10977</v>
      </c>
      <c r="H1586" s="41"/>
      <c r="I1586" s="42"/>
    </row>
    <row r="1587" spans="1:9" x14ac:dyDescent="0.25">
      <c r="A1587" s="39"/>
      <c r="B1587" s="136" t="s">
        <v>12945</v>
      </c>
      <c r="C1587" s="40" t="s">
        <v>4626</v>
      </c>
      <c r="D1587" s="83" t="s">
        <v>10977</v>
      </c>
      <c r="E1587" s="97" t="s">
        <v>10977</v>
      </c>
      <c r="F1587" s="37"/>
      <c r="G1587" s="93" t="s">
        <v>10978</v>
      </c>
      <c r="H1587" s="44" t="s">
        <v>11277</v>
      </c>
      <c r="I1587" s="42"/>
    </row>
    <row r="1588" spans="1:9" x14ac:dyDescent="0.25">
      <c r="A1588" s="39"/>
      <c r="B1588" s="136" t="s">
        <v>12946</v>
      </c>
      <c r="C1588" s="40" t="s">
        <v>3513</v>
      </c>
      <c r="D1588" s="83" t="s">
        <v>10977</v>
      </c>
      <c r="E1588" s="97" t="s">
        <v>10977</v>
      </c>
      <c r="F1588" s="37"/>
      <c r="G1588" s="93" t="s">
        <v>10978</v>
      </c>
      <c r="H1588" s="44" t="s">
        <v>11278</v>
      </c>
      <c r="I1588" s="42"/>
    </row>
    <row r="1589" spans="1:9" x14ac:dyDescent="0.25">
      <c r="A1589" s="39"/>
      <c r="B1589" s="136" t="s">
        <v>12947</v>
      </c>
      <c r="C1589" s="40" t="s">
        <v>3143</v>
      </c>
      <c r="D1589" s="83" t="s">
        <v>10977</v>
      </c>
      <c r="E1589" s="97" t="s">
        <v>10977</v>
      </c>
      <c r="F1589" s="37"/>
      <c r="G1589" s="83" t="s">
        <v>10977</v>
      </c>
      <c r="H1589" s="41"/>
      <c r="I1589" s="42"/>
    </row>
    <row r="1590" spans="1:9" x14ac:dyDescent="0.25">
      <c r="A1590" s="39"/>
      <c r="B1590" s="136" t="s">
        <v>12948</v>
      </c>
      <c r="C1590" s="40" t="s">
        <v>29</v>
      </c>
      <c r="D1590" s="83" t="s">
        <v>10977</v>
      </c>
      <c r="E1590" s="97" t="s">
        <v>10977</v>
      </c>
      <c r="F1590" s="37"/>
      <c r="G1590" s="83" t="s">
        <v>10977</v>
      </c>
      <c r="H1590" s="41"/>
      <c r="I1590" s="42"/>
    </row>
    <row r="1591" spans="1:9" x14ac:dyDescent="0.25">
      <c r="A1591" s="39"/>
      <c r="B1591" s="136" t="s">
        <v>12949</v>
      </c>
      <c r="C1591" s="40" t="s">
        <v>2554</v>
      </c>
      <c r="D1591" s="83" t="s">
        <v>10977</v>
      </c>
      <c r="E1591" s="97" t="s">
        <v>10977</v>
      </c>
      <c r="F1591" s="37"/>
      <c r="G1591" s="83" t="s">
        <v>10977</v>
      </c>
      <c r="H1591" s="41"/>
      <c r="I1591" s="42"/>
    </row>
    <row r="1592" spans="1:9" x14ac:dyDescent="0.25">
      <c r="A1592" s="39"/>
      <c r="B1592" s="136" t="s">
        <v>12950</v>
      </c>
      <c r="C1592" s="40" t="s">
        <v>3513</v>
      </c>
      <c r="D1592" s="83" t="s">
        <v>10977</v>
      </c>
      <c r="E1592" s="97" t="s">
        <v>10977</v>
      </c>
      <c r="F1592" s="37"/>
      <c r="G1592" s="83" t="s">
        <v>10977</v>
      </c>
      <c r="H1592" s="41"/>
      <c r="I1592" s="42"/>
    </row>
    <row r="1593" spans="1:9" x14ac:dyDescent="0.25">
      <c r="A1593" s="39"/>
      <c r="B1593" s="136" t="s">
        <v>12951</v>
      </c>
      <c r="C1593" s="40" t="s">
        <v>2274</v>
      </c>
      <c r="D1593" s="83" t="s">
        <v>10977</v>
      </c>
      <c r="E1593" s="97" t="s">
        <v>10977</v>
      </c>
      <c r="F1593" s="37"/>
      <c r="G1593" s="83" t="s">
        <v>10977</v>
      </c>
      <c r="H1593" s="41"/>
      <c r="I1593" s="42"/>
    </row>
    <row r="1594" spans="1:9" x14ac:dyDescent="0.25">
      <c r="A1594" s="39"/>
      <c r="B1594" s="136" t="s">
        <v>12952</v>
      </c>
      <c r="C1594" s="40" t="s">
        <v>3143</v>
      </c>
      <c r="D1594" s="83" t="s">
        <v>10977</v>
      </c>
      <c r="E1594" s="97" t="s">
        <v>10977</v>
      </c>
      <c r="F1594" s="37"/>
      <c r="G1594" s="83" t="s">
        <v>10977</v>
      </c>
      <c r="H1594" s="41"/>
      <c r="I1594" s="42"/>
    </row>
    <row r="1595" spans="1:9" x14ac:dyDescent="0.25">
      <c r="A1595" s="39"/>
      <c r="B1595" s="136" t="s">
        <v>12953</v>
      </c>
      <c r="C1595" s="40" t="s">
        <v>3812</v>
      </c>
      <c r="D1595" s="83" t="s">
        <v>10977</v>
      </c>
      <c r="E1595" s="97" t="s">
        <v>10977</v>
      </c>
      <c r="F1595" s="37"/>
      <c r="G1595" s="83" t="s">
        <v>10977</v>
      </c>
      <c r="H1595" s="41"/>
      <c r="I1595" s="42"/>
    </row>
    <row r="1596" spans="1:9" x14ac:dyDescent="0.25">
      <c r="A1596" s="39"/>
      <c r="B1596" s="136" t="s">
        <v>12954</v>
      </c>
      <c r="C1596" s="40" t="s">
        <v>3812</v>
      </c>
      <c r="D1596" s="83" t="s">
        <v>10977</v>
      </c>
      <c r="E1596" s="97" t="s">
        <v>10977</v>
      </c>
      <c r="F1596" s="37"/>
      <c r="G1596" s="83" t="s">
        <v>10977</v>
      </c>
      <c r="H1596" s="41"/>
      <c r="I1596" s="42"/>
    </row>
    <row r="1597" spans="1:9" x14ac:dyDescent="0.25">
      <c r="A1597" s="39"/>
      <c r="B1597" s="136" t="s">
        <v>12955</v>
      </c>
      <c r="C1597" s="40" t="s">
        <v>2758</v>
      </c>
      <c r="D1597" s="83" t="s">
        <v>10977</v>
      </c>
      <c r="E1597" s="97" t="s">
        <v>10977</v>
      </c>
      <c r="F1597" s="37"/>
      <c r="G1597" s="83" t="s">
        <v>10977</v>
      </c>
      <c r="H1597" s="41"/>
      <c r="I1597" s="42"/>
    </row>
    <row r="1598" spans="1:9" x14ac:dyDescent="0.25">
      <c r="A1598" s="39"/>
      <c r="B1598" s="136" t="s">
        <v>12956</v>
      </c>
      <c r="C1598" s="40" t="s">
        <v>901</v>
      </c>
      <c r="D1598" s="83" t="s">
        <v>10977</v>
      </c>
      <c r="E1598" s="97" t="s">
        <v>10977</v>
      </c>
      <c r="F1598" s="37"/>
      <c r="G1598" s="83" t="s">
        <v>10977</v>
      </c>
      <c r="H1598" s="41"/>
      <c r="I1598" s="42"/>
    </row>
    <row r="1599" spans="1:9" x14ac:dyDescent="0.25">
      <c r="A1599" s="39"/>
      <c r="B1599" s="136" t="s">
        <v>12957</v>
      </c>
      <c r="C1599" s="40" t="s">
        <v>3513</v>
      </c>
      <c r="D1599" s="83" t="s">
        <v>10977</v>
      </c>
      <c r="E1599" s="97" t="s">
        <v>10977</v>
      </c>
      <c r="F1599" s="37"/>
      <c r="G1599" s="93" t="s">
        <v>10978</v>
      </c>
      <c r="H1599" s="44" t="s">
        <v>11279</v>
      </c>
      <c r="I1599" s="55" t="s">
        <v>11280</v>
      </c>
    </row>
    <row r="1600" spans="1:9" x14ac:dyDescent="0.25">
      <c r="A1600" s="39"/>
      <c r="B1600" s="136" t="s">
        <v>12958</v>
      </c>
      <c r="C1600" s="40" t="s">
        <v>3143</v>
      </c>
      <c r="D1600" s="83" t="s">
        <v>10977</v>
      </c>
      <c r="E1600" s="97" t="s">
        <v>10977</v>
      </c>
      <c r="F1600" s="37"/>
      <c r="G1600" s="83" t="s">
        <v>10977</v>
      </c>
      <c r="H1600" s="41"/>
      <c r="I1600" s="42"/>
    </row>
    <row r="1601" spans="1:9" x14ac:dyDescent="0.25">
      <c r="A1601" s="39"/>
      <c r="B1601" s="136" t="s">
        <v>12959</v>
      </c>
      <c r="C1601" s="40" t="s">
        <v>634</v>
      </c>
      <c r="D1601" s="83" t="s">
        <v>10977</v>
      </c>
      <c r="E1601" s="97" t="s">
        <v>10977</v>
      </c>
      <c r="F1601" s="37"/>
      <c r="G1601" s="83" t="s">
        <v>10977</v>
      </c>
      <c r="H1601" s="41"/>
      <c r="I1601" s="42"/>
    </row>
    <row r="1602" spans="1:9" x14ac:dyDescent="0.25">
      <c r="A1602" s="39"/>
      <c r="B1602" s="136" t="s">
        <v>12960</v>
      </c>
      <c r="C1602" s="40" t="s">
        <v>2758</v>
      </c>
      <c r="D1602" s="83" t="s">
        <v>10977</v>
      </c>
      <c r="E1602" s="97" t="s">
        <v>10977</v>
      </c>
      <c r="F1602" s="37"/>
      <c r="G1602" s="83" t="s">
        <v>10977</v>
      </c>
      <c r="H1602" s="41"/>
      <c r="I1602" s="42"/>
    </row>
    <row r="1603" spans="1:9" x14ac:dyDescent="0.25">
      <c r="A1603" s="39"/>
      <c r="B1603" s="136" t="s">
        <v>12961</v>
      </c>
      <c r="C1603" s="40" t="s">
        <v>215</v>
      </c>
      <c r="D1603" s="83" t="s">
        <v>10977</v>
      </c>
      <c r="E1603" s="97" t="s">
        <v>10977</v>
      </c>
      <c r="F1603" s="37"/>
      <c r="G1603" s="83" t="s">
        <v>10977</v>
      </c>
      <c r="H1603" s="41"/>
      <c r="I1603" s="42"/>
    </row>
    <row r="1604" spans="1:9" x14ac:dyDescent="0.25">
      <c r="A1604" s="39"/>
      <c r="B1604" s="136" t="s">
        <v>12962</v>
      </c>
      <c r="C1604" s="40" t="s">
        <v>634</v>
      </c>
      <c r="D1604" s="83" t="s">
        <v>10977</v>
      </c>
      <c r="E1604" s="97" t="s">
        <v>10977</v>
      </c>
      <c r="F1604" s="37"/>
      <c r="G1604" s="83" t="s">
        <v>10977</v>
      </c>
      <c r="H1604" s="41"/>
      <c r="I1604" s="42"/>
    </row>
    <row r="1605" spans="1:9" x14ac:dyDescent="0.25">
      <c r="A1605" s="39"/>
      <c r="B1605" s="136" t="s">
        <v>12963</v>
      </c>
      <c r="C1605" s="40" t="s">
        <v>634</v>
      </c>
      <c r="D1605" s="83" t="s">
        <v>10977</v>
      </c>
      <c r="E1605" s="97" t="s">
        <v>10977</v>
      </c>
      <c r="F1605" s="37"/>
      <c r="G1605" s="83" t="s">
        <v>10977</v>
      </c>
      <c r="H1605" s="41"/>
      <c r="I1605" s="42"/>
    </row>
    <row r="1606" spans="1:9" x14ac:dyDescent="0.25">
      <c r="A1606" s="39"/>
      <c r="B1606" s="136" t="s">
        <v>12964</v>
      </c>
      <c r="C1606" s="40" t="s">
        <v>4626</v>
      </c>
      <c r="D1606" s="83" t="s">
        <v>10977</v>
      </c>
      <c r="E1606" s="97" t="s">
        <v>10977</v>
      </c>
      <c r="F1606" s="37"/>
      <c r="G1606" s="83" t="s">
        <v>10977</v>
      </c>
      <c r="H1606" s="41"/>
      <c r="I1606" s="42"/>
    </row>
    <row r="1607" spans="1:9" x14ac:dyDescent="0.25">
      <c r="A1607" s="39"/>
      <c r="B1607" s="136" t="s">
        <v>12965</v>
      </c>
      <c r="C1607" s="40" t="s">
        <v>3143</v>
      </c>
      <c r="D1607" s="83" t="s">
        <v>10977</v>
      </c>
      <c r="E1607" s="97" t="s">
        <v>10977</v>
      </c>
      <c r="F1607" s="37"/>
      <c r="G1607" s="83" t="s">
        <v>10977</v>
      </c>
      <c r="H1607" s="41"/>
      <c r="I1607" s="42"/>
    </row>
    <row r="1608" spans="1:9" x14ac:dyDescent="0.25">
      <c r="A1608" s="39"/>
      <c r="B1608" s="136" t="s">
        <v>12966</v>
      </c>
      <c r="C1608" s="40" t="s">
        <v>4289</v>
      </c>
      <c r="D1608" s="83" t="s">
        <v>10977</v>
      </c>
      <c r="E1608" s="97" t="s">
        <v>10977</v>
      </c>
      <c r="F1608" s="37"/>
      <c r="G1608" s="83" t="s">
        <v>10977</v>
      </c>
      <c r="H1608" s="41"/>
      <c r="I1608" s="42"/>
    </row>
    <row r="1609" spans="1:9" x14ac:dyDescent="0.25">
      <c r="A1609" s="39"/>
      <c r="B1609" s="136" t="s">
        <v>12967</v>
      </c>
      <c r="C1609" s="40" t="s">
        <v>2758</v>
      </c>
      <c r="D1609" s="83" t="s">
        <v>10977</v>
      </c>
      <c r="E1609" s="97" t="s">
        <v>10977</v>
      </c>
      <c r="F1609" s="37"/>
      <c r="G1609" s="83" t="s">
        <v>10977</v>
      </c>
      <c r="H1609" s="41"/>
      <c r="I1609" s="42"/>
    </row>
    <row r="1610" spans="1:9" x14ac:dyDescent="0.25">
      <c r="A1610" s="39"/>
      <c r="B1610" s="136" t="s">
        <v>12968</v>
      </c>
      <c r="C1610" s="40" t="s">
        <v>634</v>
      </c>
      <c r="D1610" s="83" t="s">
        <v>10977</v>
      </c>
      <c r="E1610" s="97" t="s">
        <v>10977</v>
      </c>
      <c r="F1610" s="37"/>
      <c r="G1610" s="83" t="s">
        <v>10977</v>
      </c>
      <c r="H1610" s="41"/>
      <c r="I1610" s="42"/>
    </row>
    <row r="1611" spans="1:9" x14ac:dyDescent="0.25">
      <c r="A1611" s="39"/>
      <c r="B1611" s="136" t="s">
        <v>12969</v>
      </c>
      <c r="C1611" s="40" t="s">
        <v>2413</v>
      </c>
      <c r="D1611" s="83" t="s">
        <v>10977</v>
      </c>
      <c r="E1611" s="97" t="s">
        <v>10977</v>
      </c>
      <c r="F1611" s="37"/>
      <c r="G1611" s="83" t="s">
        <v>10977</v>
      </c>
      <c r="H1611" s="41"/>
      <c r="I1611" s="42"/>
    </row>
    <row r="1612" spans="1:9" x14ac:dyDescent="0.25">
      <c r="A1612" s="39"/>
      <c r="B1612" s="136" t="s">
        <v>12970</v>
      </c>
      <c r="C1612" s="40" t="s">
        <v>2926</v>
      </c>
      <c r="D1612" s="83" t="s">
        <v>10977</v>
      </c>
      <c r="E1612" s="97" t="s">
        <v>10977</v>
      </c>
      <c r="F1612" s="37"/>
      <c r="G1612" s="83" t="s">
        <v>10977</v>
      </c>
      <c r="H1612" s="41"/>
      <c r="I1612" s="42"/>
    </row>
    <row r="1613" spans="1:9" x14ac:dyDescent="0.25">
      <c r="A1613" s="39"/>
      <c r="B1613" s="136" t="s">
        <v>12971</v>
      </c>
      <c r="C1613" s="40" t="s">
        <v>3812</v>
      </c>
      <c r="D1613" s="83" t="s">
        <v>10977</v>
      </c>
      <c r="E1613" s="97" t="s">
        <v>10977</v>
      </c>
      <c r="F1613" s="37"/>
      <c r="G1613" s="83" t="s">
        <v>10977</v>
      </c>
      <c r="H1613" s="41"/>
      <c r="I1613" s="42"/>
    </row>
    <row r="1614" spans="1:9" x14ac:dyDescent="0.25">
      <c r="A1614" s="39"/>
      <c r="B1614" s="136" t="s">
        <v>12972</v>
      </c>
      <c r="C1614" s="40" t="s">
        <v>2926</v>
      </c>
      <c r="D1614" s="83" t="s">
        <v>10977</v>
      </c>
      <c r="E1614" s="97" t="s">
        <v>10977</v>
      </c>
      <c r="F1614" s="37"/>
      <c r="G1614" s="93" t="s">
        <v>10978</v>
      </c>
      <c r="H1614" s="44" t="s">
        <v>11281</v>
      </c>
      <c r="I1614" s="42"/>
    </row>
    <row r="1615" spans="1:9" x14ac:dyDescent="0.25">
      <c r="A1615" s="39"/>
      <c r="B1615" s="136" t="s">
        <v>12973</v>
      </c>
      <c r="C1615" s="40" t="s">
        <v>4626</v>
      </c>
      <c r="D1615" s="83" t="s">
        <v>10977</v>
      </c>
      <c r="E1615" s="97" t="s">
        <v>10977</v>
      </c>
      <c r="F1615" s="37"/>
      <c r="G1615" s="93" t="s">
        <v>10978</v>
      </c>
      <c r="H1615" s="44" t="s">
        <v>11282</v>
      </c>
      <c r="I1615" s="42"/>
    </row>
    <row r="1616" spans="1:9" x14ac:dyDescent="0.25">
      <c r="A1616" s="39"/>
      <c r="B1616" s="136" t="s">
        <v>12974</v>
      </c>
      <c r="C1616" s="40" t="s">
        <v>2554</v>
      </c>
      <c r="D1616" s="83" t="s">
        <v>10977</v>
      </c>
      <c r="E1616" s="97" t="s">
        <v>10977</v>
      </c>
      <c r="F1616" s="37"/>
      <c r="G1616" s="83" t="s">
        <v>10977</v>
      </c>
      <c r="H1616" s="41"/>
      <c r="I1616" s="42"/>
    </row>
    <row r="1617" spans="1:9" x14ac:dyDescent="0.25">
      <c r="A1617" s="39"/>
      <c r="B1617" s="136" t="s">
        <v>12975</v>
      </c>
      <c r="C1617" s="40" t="s">
        <v>3143</v>
      </c>
      <c r="D1617" s="83" t="s">
        <v>10977</v>
      </c>
      <c r="E1617" s="97" t="s">
        <v>10977</v>
      </c>
      <c r="F1617" s="37"/>
      <c r="G1617" s="83" t="s">
        <v>10977</v>
      </c>
      <c r="H1617" s="41"/>
      <c r="I1617" s="42"/>
    </row>
    <row r="1618" spans="1:9" x14ac:dyDescent="0.25">
      <c r="A1618" s="39"/>
      <c r="B1618" s="136" t="s">
        <v>12976</v>
      </c>
      <c r="C1618" s="40" t="s">
        <v>3513</v>
      </c>
      <c r="D1618" s="83" t="s">
        <v>10977</v>
      </c>
      <c r="E1618" s="97" t="s">
        <v>10977</v>
      </c>
      <c r="F1618" s="37"/>
      <c r="G1618" s="83" t="s">
        <v>10977</v>
      </c>
      <c r="H1618" s="41"/>
      <c r="I1618" s="42"/>
    </row>
    <row r="1619" spans="1:9" x14ac:dyDescent="0.25">
      <c r="A1619" s="39"/>
      <c r="B1619" s="136" t="s">
        <v>12977</v>
      </c>
      <c r="C1619" s="40" t="s">
        <v>1356</v>
      </c>
      <c r="D1619" s="83" t="s">
        <v>10977</v>
      </c>
      <c r="E1619" s="97" t="s">
        <v>10977</v>
      </c>
      <c r="F1619" s="37"/>
      <c r="G1619" s="83" t="s">
        <v>10977</v>
      </c>
      <c r="H1619" s="41"/>
      <c r="I1619" s="42"/>
    </row>
    <row r="1620" spans="1:9" x14ac:dyDescent="0.25">
      <c r="A1620" s="39"/>
      <c r="B1620" s="136" t="s">
        <v>12978</v>
      </c>
      <c r="C1620" s="40" t="s">
        <v>3143</v>
      </c>
      <c r="D1620" s="83" t="s">
        <v>10977</v>
      </c>
      <c r="E1620" s="83" t="s">
        <v>10977</v>
      </c>
      <c r="F1620" s="37"/>
      <c r="G1620" s="83" t="s">
        <v>10977</v>
      </c>
      <c r="H1620" s="41"/>
      <c r="I1620" s="42"/>
    </row>
    <row r="1621" spans="1:9" x14ac:dyDescent="0.25">
      <c r="A1621" s="39"/>
      <c r="B1621" s="136" t="s">
        <v>12979</v>
      </c>
      <c r="C1621" s="40" t="s">
        <v>2274</v>
      </c>
      <c r="D1621" s="83" t="s">
        <v>10977</v>
      </c>
      <c r="E1621" s="97" t="s">
        <v>10977</v>
      </c>
      <c r="F1621" s="37"/>
      <c r="G1621" s="83" t="s">
        <v>10977</v>
      </c>
      <c r="H1621" s="41"/>
      <c r="I1621" s="42"/>
    </row>
    <row r="1622" spans="1:9" x14ac:dyDescent="0.25">
      <c r="A1622" s="39"/>
      <c r="B1622" s="136" t="s">
        <v>12980</v>
      </c>
      <c r="C1622" s="40" t="s">
        <v>3143</v>
      </c>
      <c r="D1622" s="83" t="s">
        <v>10977</v>
      </c>
      <c r="E1622" s="97" t="s">
        <v>10977</v>
      </c>
      <c r="F1622" s="37"/>
      <c r="G1622" s="83" t="s">
        <v>10977</v>
      </c>
      <c r="H1622" s="41"/>
      <c r="I1622" s="42"/>
    </row>
    <row r="1623" spans="1:9" x14ac:dyDescent="0.25">
      <c r="A1623" s="39"/>
      <c r="B1623" s="136" t="s">
        <v>12981</v>
      </c>
      <c r="C1623" s="40" t="s">
        <v>3812</v>
      </c>
      <c r="D1623" s="83" t="s">
        <v>10977</v>
      </c>
      <c r="E1623" s="97" t="s">
        <v>10977</v>
      </c>
      <c r="F1623" s="37"/>
      <c r="G1623" s="93" t="s">
        <v>10978</v>
      </c>
      <c r="H1623" s="44" t="s">
        <v>11283</v>
      </c>
      <c r="I1623" s="42"/>
    </row>
    <row r="1624" spans="1:9" x14ac:dyDescent="0.25">
      <c r="A1624" s="39"/>
      <c r="B1624" s="136" t="s">
        <v>12982</v>
      </c>
      <c r="C1624" s="40" t="s">
        <v>2554</v>
      </c>
      <c r="D1624" s="83" t="s">
        <v>10977</v>
      </c>
      <c r="E1624" s="97" t="s">
        <v>10977</v>
      </c>
      <c r="F1624" s="37"/>
      <c r="G1624" s="83" t="s">
        <v>10977</v>
      </c>
      <c r="H1624" s="41"/>
      <c r="I1624" s="42"/>
    </row>
    <row r="1625" spans="1:9" x14ac:dyDescent="0.25">
      <c r="A1625" s="39"/>
      <c r="B1625" s="136" t="s">
        <v>12983</v>
      </c>
      <c r="C1625" s="40" t="s">
        <v>1356</v>
      </c>
      <c r="D1625" s="83" t="s">
        <v>10977</v>
      </c>
      <c r="E1625" s="97" t="s">
        <v>10977</v>
      </c>
      <c r="F1625" s="37"/>
      <c r="G1625" s="83" t="s">
        <v>10977</v>
      </c>
      <c r="H1625" s="41"/>
      <c r="I1625" s="42"/>
    </row>
    <row r="1626" spans="1:9" x14ac:dyDescent="0.25">
      <c r="A1626" s="39"/>
      <c r="B1626" s="136" t="s">
        <v>12984</v>
      </c>
      <c r="C1626" s="40" t="s">
        <v>2758</v>
      </c>
      <c r="D1626" s="83" t="s">
        <v>10977</v>
      </c>
      <c r="E1626" s="97" t="s">
        <v>10977</v>
      </c>
      <c r="F1626" s="37"/>
      <c r="G1626" s="83" t="s">
        <v>10977</v>
      </c>
      <c r="H1626" s="41"/>
      <c r="I1626" s="42"/>
    </row>
    <row r="1627" spans="1:9" x14ac:dyDescent="0.25">
      <c r="A1627" s="39"/>
      <c r="B1627" s="136" t="s">
        <v>12985</v>
      </c>
      <c r="C1627" s="40" t="s">
        <v>3601</v>
      </c>
      <c r="D1627" s="83" t="s">
        <v>10977</v>
      </c>
      <c r="E1627" s="97" t="s">
        <v>10977</v>
      </c>
      <c r="F1627" s="37"/>
      <c r="G1627" s="83" t="s">
        <v>10977</v>
      </c>
      <c r="H1627" s="41"/>
      <c r="I1627" s="42"/>
    </row>
    <row r="1628" spans="1:9" x14ac:dyDescent="0.25">
      <c r="A1628" s="39"/>
      <c r="B1628" s="136" t="s">
        <v>12986</v>
      </c>
      <c r="C1628" s="40" t="s">
        <v>2758</v>
      </c>
      <c r="D1628" s="83" t="s">
        <v>10977</v>
      </c>
      <c r="E1628" s="97" t="s">
        <v>10977</v>
      </c>
      <c r="F1628" s="37"/>
      <c r="G1628" s="83" t="s">
        <v>10977</v>
      </c>
      <c r="H1628" s="41"/>
      <c r="I1628" s="42"/>
    </row>
    <row r="1629" spans="1:9" x14ac:dyDescent="0.25">
      <c r="A1629" s="39"/>
      <c r="B1629" s="136" t="s">
        <v>12987</v>
      </c>
      <c r="C1629" s="40" t="s">
        <v>2274</v>
      </c>
      <c r="D1629" s="83" t="s">
        <v>10977</v>
      </c>
      <c r="E1629" s="97" t="s">
        <v>10977</v>
      </c>
      <c r="F1629" s="37"/>
      <c r="G1629" s="83" t="s">
        <v>10977</v>
      </c>
      <c r="H1629" s="41"/>
      <c r="I1629" s="42"/>
    </row>
    <row r="1630" spans="1:9" x14ac:dyDescent="0.25">
      <c r="A1630" s="39"/>
      <c r="B1630" s="136" t="s">
        <v>12988</v>
      </c>
      <c r="C1630" s="40" t="s">
        <v>215</v>
      </c>
      <c r="D1630" s="83" t="s">
        <v>10977</v>
      </c>
      <c r="E1630" s="97" t="s">
        <v>10977</v>
      </c>
      <c r="F1630" s="37"/>
      <c r="G1630" s="83" t="s">
        <v>10977</v>
      </c>
      <c r="H1630" s="41"/>
      <c r="I1630" s="42"/>
    </row>
    <row r="1631" spans="1:9" x14ac:dyDescent="0.25">
      <c r="A1631" s="39"/>
      <c r="B1631" s="136" t="s">
        <v>12989</v>
      </c>
      <c r="C1631" s="40" t="s">
        <v>4626</v>
      </c>
      <c r="D1631" s="83" t="s">
        <v>10977</v>
      </c>
      <c r="E1631" s="97" t="s">
        <v>10977</v>
      </c>
      <c r="F1631" s="37"/>
      <c r="G1631" s="83" t="s">
        <v>10977</v>
      </c>
      <c r="H1631" s="41"/>
      <c r="I1631" s="42"/>
    </row>
    <row r="1632" spans="1:9" x14ac:dyDescent="0.25">
      <c r="A1632" s="39"/>
      <c r="B1632" s="136" t="s">
        <v>12990</v>
      </c>
      <c r="C1632" s="40" t="s">
        <v>4626</v>
      </c>
      <c r="D1632" s="83" t="s">
        <v>10977</v>
      </c>
      <c r="E1632" s="97" t="s">
        <v>10977</v>
      </c>
      <c r="F1632" s="37"/>
      <c r="G1632" s="83" t="s">
        <v>10977</v>
      </c>
      <c r="H1632" s="41"/>
      <c r="I1632" s="42"/>
    </row>
    <row r="1633" spans="1:9" x14ac:dyDescent="0.25">
      <c r="A1633" s="39"/>
      <c r="B1633" s="136" t="s">
        <v>12991</v>
      </c>
      <c r="C1633" s="40" t="s">
        <v>4626</v>
      </c>
      <c r="D1633" s="83" t="s">
        <v>10977</v>
      </c>
      <c r="E1633" s="97" t="s">
        <v>10977</v>
      </c>
      <c r="F1633" s="37"/>
      <c r="G1633" s="83" t="s">
        <v>10977</v>
      </c>
      <c r="H1633" s="41"/>
      <c r="I1633" s="42"/>
    </row>
    <row r="1634" spans="1:9" x14ac:dyDescent="0.25">
      <c r="A1634" s="39"/>
      <c r="B1634" s="136" t="s">
        <v>12992</v>
      </c>
      <c r="C1634" s="40" t="s">
        <v>4626</v>
      </c>
      <c r="D1634" s="83" t="s">
        <v>10977</v>
      </c>
      <c r="E1634" s="97" t="s">
        <v>10977</v>
      </c>
      <c r="F1634" s="37"/>
      <c r="G1634" s="83" t="s">
        <v>10977</v>
      </c>
      <c r="H1634" s="41"/>
      <c r="I1634" s="42"/>
    </row>
    <row r="1635" spans="1:9" x14ac:dyDescent="0.25">
      <c r="A1635" s="39"/>
      <c r="B1635" s="136" t="s">
        <v>12993</v>
      </c>
      <c r="C1635" s="40" t="s">
        <v>2274</v>
      </c>
      <c r="D1635" s="83" t="s">
        <v>10977</v>
      </c>
      <c r="E1635" s="97" t="s">
        <v>10977</v>
      </c>
      <c r="F1635" s="37"/>
      <c r="G1635" s="83" t="s">
        <v>10977</v>
      </c>
      <c r="H1635" s="41"/>
      <c r="I1635" s="42"/>
    </row>
    <row r="1636" spans="1:9" x14ac:dyDescent="0.25">
      <c r="A1636" s="39"/>
      <c r="B1636" s="136" t="s">
        <v>12994</v>
      </c>
      <c r="C1636" s="40" t="s">
        <v>1356</v>
      </c>
      <c r="D1636" s="83" t="s">
        <v>10977</v>
      </c>
      <c r="E1636" s="97" t="s">
        <v>10977</v>
      </c>
      <c r="F1636" s="37"/>
      <c r="G1636" s="83" t="s">
        <v>10977</v>
      </c>
      <c r="H1636" s="41"/>
      <c r="I1636" s="42"/>
    </row>
    <row r="1637" spans="1:9" x14ac:dyDescent="0.25">
      <c r="A1637" s="45" t="s">
        <v>10989</v>
      </c>
      <c r="B1637" s="138" t="s">
        <v>12995</v>
      </c>
      <c r="C1637" s="40" t="s">
        <v>3143</v>
      </c>
      <c r="D1637" s="83" t="s">
        <v>10977</v>
      </c>
      <c r="E1637" s="97" t="s">
        <v>10978</v>
      </c>
      <c r="F1637" s="43" t="s">
        <v>11284</v>
      </c>
      <c r="G1637" s="83" t="s">
        <v>10978</v>
      </c>
      <c r="H1637" s="44" t="s">
        <v>11285</v>
      </c>
      <c r="I1637" s="42"/>
    </row>
    <row r="1638" spans="1:9" x14ac:dyDescent="0.25">
      <c r="A1638" s="39"/>
      <c r="B1638" s="136" t="s">
        <v>12996</v>
      </c>
      <c r="C1638" s="40" t="s">
        <v>821</v>
      </c>
      <c r="D1638" s="83" t="s">
        <v>10977</v>
      </c>
      <c r="E1638" s="97" t="s">
        <v>10977</v>
      </c>
      <c r="F1638" s="37"/>
      <c r="G1638" s="83" t="s">
        <v>10977</v>
      </c>
      <c r="H1638" s="41"/>
      <c r="I1638" s="42"/>
    </row>
    <row r="1639" spans="1:9" x14ac:dyDescent="0.25">
      <c r="A1639" s="39"/>
      <c r="B1639" s="136" t="s">
        <v>12997</v>
      </c>
      <c r="C1639" s="40" t="s">
        <v>3513</v>
      </c>
      <c r="D1639" s="83" t="s">
        <v>10977</v>
      </c>
      <c r="E1639" s="97" t="s">
        <v>10977</v>
      </c>
      <c r="F1639" s="37"/>
      <c r="G1639" s="83" t="s">
        <v>10977</v>
      </c>
      <c r="H1639" s="41"/>
      <c r="I1639" s="42"/>
    </row>
    <row r="1640" spans="1:9" x14ac:dyDescent="0.25">
      <c r="A1640" s="39"/>
      <c r="B1640" s="136" t="s">
        <v>12998</v>
      </c>
      <c r="C1640" s="40" t="s">
        <v>3143</v>
      </c>
      <c r="D1640" s="83" t="s">
        <v>10977</v>
      </c>
      <c r="E1640" s="97" t="s">
        <v>10977</v>
      </c>
      <c r="F1640" s="37"/>
      <c r="G1640" s="83" t="s">
        <v>10977</v>
      </c>
      <c r="H1640" s="41"/>
      <c r="I1640" s="42"/>
    </row>
    <row r="1641" spans="1:9" x14ac:dyDescent="0.25">
      <c r="A1641" s="39"/>
      <c r="B1641" s="139" t="s">
        <v>12999</v>
      </c>
      <c r="C1641" s="40" t="s">
        <v>0</v>
      </c>
      <c r="D1641" s="83" t="s">
        <v>10977</v>
      </c>
      <c r="E1641" s="97" t="s">
        <v>10977</v>
      </c>
      <c r="F1641" s="37"/>
      <c r="G1641" s="83" t="s">
        <v>10978</v>
      </c>
      <c r="H1641" s="41" t="s">
        <v>11286</v>
      </c>
      <c r="I1641" s="42"/>
    </row>
    <row r="1642" spans="1:9" x14ac:dyDescent="0.25">
      <c r="A1642" s="39"/>
      <c r="B1642" s="136" t="s">
        <v>13000</v>
      </c>
      <c r="C1642" s="40" t="s">
        <v>2274</v>
      </c>
      <c r="D1642" s="83" t="s">
        <v>10977</v>
      </c>
      <c r="E1642" s="97" t="s">
        <v>10977</v>
      </c>
      <c r="F1642" s="37"/>
      <c r="G1642" s="83" t="s">
        <v>10977</v>
      </c>
      <c r="H1642" s="41"/>
      <c r="I1642" s="42"/>
    </row>
    <row r="1643" spans="1:9" x14ac:dyDescent="0.25">
      <c r="A1643" s="39"/>
      <c r="B1643" s="136" t="s">
        <v>13001</v>
      </c>
      <c r="C1643" s="40" t="s">
        <v>3143</v>
      </c>
      <c r="D1643" s="83" t="s">
        <v>10977</v>
      </c>
      <c r="E1643" s="97" t="s">
        <v>10977</v>
      </c>
      <c r="F1643" s="37"/>
      <c r="G1643" s="83" t="s">
        <v>10977</v>
      </c>
      <c r="H1643" s="41"/>
      <c r="I1643" s="42"/>
    </row>
    <row r="1644" spans="1:9" x14ac:dyDescent="0.25">
      <c r="A1644" s="39"/>
      <c r="B1644" s="136" t="s">
        <v>13002</v>
      </c>
      <c r="C1644" s="40" t="s">
        <v>2197</v>
      </c>
      <c r="D1644" s="83" t="s">
        <v>10977</v>
      </c>
      <c r="E1644" s="97" t="s">
        <v>10977</v>
      </c>
      <c r="F1644" s="37"/>
      <c r="G1644" s="83" t="s">
        <v>10977</v>
      </c>
      <c r="H1644" s="41"/>
      <c r="I1644" s="42"/>
    </row>
    <row r="1645" spans="1:9" x14ac:dyDescent="0.25">
      <c r="A1645" s="39"/>
      <c r="B1645" s="136" t="s">
        <v>13003</v>
      </c>
      <c r="C1645" s="40" t="s">
        <v>3513</v>
      </c>
      <c r="D1645" s="83" t="s">
        <v>10977</v>
      </c>
      <c r="E1645" s="97" t="s">
        <v>10977</v>
      </c>
      <c r="F1645" s="37"/>
      <c r="G1645" s="83" t="s">
        <v>10977</v>
      </c>
      <c r="H1645" s="41"/>
      <c r="I1645" s="42"/>
    </row>
    <row r="1646" spans="1:9" x14ac:dyDescent="0.25">
      <c r="A1646" s="39"/>
      <c r="B1646" s="136" t="s">
        <v>13004</v>
      </c>
      <c r="C1646" s="40" t="s">
        <v>4626</v>
      </c>
      <c r="D1646" s="83" t="s">
        <v>10977</v>
      </c>
      <c r="E1646" s="97" t="s">
        <v>10977</v>
      </c>
      <c r="F1646" s="37"/>
      <c r="G1646" s="83" t="s">
        <v>10977</v>
      </c>
      <c r="H1646" s="41"/>
      <c r="I1646" s="42"/>
    </row>
    <row r="1647" spans="1:9" x14ac:dyDescent="0.25">
      <c r="A1647" s="39"/>
      <c r="B1647" s="136" t="s">
        <v>13005</v>
      </c>
      <c r="C1647" s="40" t="s">
        <v>4289</v>
      </c>
      <c r="D1647" s="83" t="s">
        <v>10977</v>
      </c>
      <c r="E1647" s="97" t="s">
        <v>10977</v>
      </c>
      <c r="F1647" s="37"/>
      <c r="G1647" s="83" t="s">
        <v>10977</v>
      </c>
      <c r="H1647" s="41"/>
      <c r="I1647" s="42"/>
    </row>
    <row r="1648" spans="1:9" x14ac:dyDescent="0.25">
      <c r="A1648" s="39"/>
      <c r="B1648" s="136" t="s">
        <v>13006</v>
      </c>
      <c r="C1648" s="40" t="s">
        <v>3513</v>
      </c>
      <c r="D1648" s="83" t="s">
        <v>10977</v>
      </c>
      <c r="E1648" s="97" t="s">
        <v>10977</v>
      </c>
      <c r="F1648" s="37"/>
      <c r="G1648" s="83" t="s">
        <v>10977</v>
      </c>
      <c r="H1648" s="41"/>
      <c r="I1648" s="42"/>
    </row>
    <row r="1649" spans="1:9" x14ac:dyDescent="0.25">
      <c r="A1649" s="39"/>
      <c r="B1649" s="136" t="s">
        <v>13007</v>
      </c>
      <c r="C1649" s="40" t="s">
        <v>3513</v>
      </c>
      <c r="D1649" s="83" t="s">
        <v>10977</v>
      </c>
      <c r="E1649" s="97" t="s">
        <v>10977</v>
      </c>
      <c r="F1649" s="37"/>
      <c r="G1649" s="83" t="s">
        <v>10977</v>
      </c>
      <c r="H1649" s="41"/>
      <c r="I1649" s="42"/>
    </row>
    <row r="1650" spans="1:9" x14ac:dyDescent="0.25">
      <c r="A1650" s="39"/>
      <c r="B1650" s="136" t="s">
        <v>13008</v>
      </c>
      <c r="C1650" s="40" t="s">
        <v>4289</v>
      </c>
      <c r="D1650" s="83" t="s">
        <v>10977</v>
      </c>
      <c r="E1650" s="97" t="s">
        <v>10977</v>
      </c>
      <c r="F1650" s="37"/>
      <c r="G1650" s="93" t="s">
        <v>10978</v>
      </c>
      <c r="H1650" s="44" t="s">
        <v>11287</v>
      </c>
      <c r="I1650" s="55" t="s">
        <v>11073</v>
      </c>
    </row>
    <row r="1651" spans="1:9" x14ac:dyDescent="0.25">
      <c r="A1651" s="39"/>
      <c r="B1651" s="136" t="s">
        <v>13009</v>
      </c>
      <c r="C1651" s="40" t="s">
        <v>4289</v>
      </c>
      <c r="D1651" s="83" t="s">
        <v>10977</v>
      </c>
      <c r="E1651" s="97" t="s">
        <v>10977</v>
      </c>
      <c r="F1651" s="37"/>
      <c r="G1651" s="83" t="s">
        <v>10977</v>
      </c>
      <c r="H1651" s="41"/>
      <c r="I1651" s="42"/>
    </row>
    <row r="1652" spans="1:9" x14ac:dyDescent="0.25">
      <c r="A1652" s="39"/>
      <c r="B1652" s="136" t="s">
        <v>13010</v>
      </c>
      <c r="C1652" s="40" t="s">
        <v>3812</v>
      </c>
      <c r="D1652" s="83" t="s">
        <v>10977</v>
      </c>
      <c r="E1652" s="97" t="s">
        <v>10977</v>
      </c>
      <c r="F1652" s="37"/>
      <c r="G1652" s="93" t="s">
        <v>10978</v>
      </c>
      <c r="H1652" s="44" t="s">
        <v>11288</v>
      </c>
      <c r="I1652" s="42"/>
    </row>
    <row r="1653" spans="1:9" x14ac:dyDescent="0.25">
      <c r="A1653" s="39"/>
      <c r="B1653" s="136" t="s">
        <v>13011</v>
      </c>
      <c r="C1653" s="40" t="s">
        <v>3812</v>
      </c>
      <c r="D1653" s="83" t="s">
        <v>10977</v>
      </c>
      <c r="E1653" s="97" t="s">
        <v>10977</v>
      </c>
      <c r="F1653" s="37"/>
      <c r="G1653" s="83" t="s">
        <v>10977</v>
      </c>
      <c r="H1653" s="41"/>
      <c r="I1653" s="42"/>
    </row>
    <row r="1654" spans="1:9" x14ac:dyDescent="0.25">
      <c r="A1654" s="39"/>
      <c r="B1654" s="136" t="s">
        <v>13012</v>
      </c>
      <c r="C1654" s="40" t="s">
        <v>4626</v>
      </c>
      <c r="D1654" s="83" t="s">
        <v>10977</v>
      </c>
      <c r="E1654" s="97" t="s">
        <v>10977</v>
      </c>
      <c r="F1654" s="37"/>
      <c r="G1654" s="83" t="s">
        <v>10977</v>
      </c>
      <c r="H1654" s="41"/>
      <c r="I1654" s="42"/>
    </row>
    <row r="1655" spans="1:9" x14ac:dyDescent="0.25">
      <c r="A1655" s="39"/>
      <c r="B1655" s="136" t="s">
        <v>13013</v>
      </c>
      <c r="C1655" s="40" t="s">
        <v>4289</v>
      </c>
      <c r="D1655" s="83" t="s">
        <v>10977</v>
      </c>
      <c r="E1655" s="97" t="s">
        <v>10977</v>
      </c>
      <c r="F1655" s="37"/>
      <c r="G1655" s="83" t="s">
        <v>10977</v>
      </c>
      <c r="H1655" s="41"/>
      <c r="I1655" s="42"/>
    </row>
    <row r="1656" spans="1:9" x14ac:dyDescent="0.25">
      <c r="A1656" s="39"/>
      <c r="B1656" s="136" t="s">
        <v>13014</v>
      </c>
      <c r="C1656" s="40" t="s">
        <v>3143</v>
      </c>
      <c r="D1656" s="83" t="s">
        <v>10977</v>
      </c>
      <c r="E1656" s="97" t="s">
        <v>10977</v>
      </c>
      <c r="F1656" s="37"/>
      <c r="G1656" s="83" t="s">
        <v>10977</v>
      </c>
      <c r="H1656" s="41"/>
      <c r="I1656" s="42"/>
    </row>
    <row r="1657" spans="1:9" x14ac:dyDescent="0.25">
      <c r="A1657" s="39"/>
      <c r="B1657" s="136" t="s">
        <v>13015</v>
      </c>
      <c r="C1657" s="40" t="s">
        <v>821</v>
      </c>
      <c r="D1657" s="83" t="s">
        <v>10977</v>
      </c>
      <c r="E1657" s="97" t="s">
        <v>10977</v>
      </c>
      <c r="F1657" s="37"/>
      <c r="G1657" s="83" t="s">
        <v>10977</v>
      </c>
      <c r="H1657" s="41"/>
      <c r="I1657" s="42"/>
    </row>
    <row r="1658" spans="1:9" x14ac:dyDescent="0.25">
      <c r="A1658" s="39"/>
      <c r="B1658" s="136" t="s">
        <v>13016</v>
      </c>
      <c r="C1658" s="40" t="s">
        <v>1356</v>
      </c>
      <c r="D1658" s="83" t="s">
        <v>10977</v>
      </c>
      <c r="E1658" s="97" t="s">
        <v>10977</v>
      </c>
      <c r="F1658" s="37"/>
      <c r="G1658" s="83" t="s">
        <v>10977</v>
      </c>
      <c r="H1658" s="41"/>
      <c r="I1658" s="42"/>
    </row>
    <row r="1659" spans="1:9" x14ac:dyDescent="0.25">
      <c r="A1659" s="39"/>
      <c r="B1659" s="136" t="s">
        <v>13017</v>
      </c>
      <c r="C1659" s="40" t="s">
        <v>133</v>
      </c>
      <c r="D1659" s="83" t="s">
        <v>10977</v>
      </c>
      <c r="E1659" s="97" t="s">
        <v>10977</v>
      </c>
      <c r="F1659" s="37"/>
      <c r="G1659" s="83" t="s">
        <v>10977</v>
      </c>
      <c r="H1659" s="41"/>
      <c r="I1659" s="42"/>
    </row>
    <row r="1660" spans="1:9" x14ac:dyDescent="0.25">
      <c r="A1660" s="39"/>
      <c r="B1660" s="136" t="s">
        <v>13018</v>
      </c>
      <c r="C1660" s="40" t="s">
        <v>901</v>
      </c>
      <c r="D1660" s="83" t="s">
        <v>10977</v>
      </c>
      <c r="E1660" s="97" t="s">
        <v>10977</v>
      </c>
      <c r="F1660" s="37"/>
      <c r="G1660" s="83" t="s">
        <v>10977</v>
      </c>
      <c r="H1660" s="41"/>
      <c r="I1660" s="42"/>
    </row>
    <row r="1661" spans="1:9" x14ac:dyDescent="0.25">
      <c r="A1661" s="39"/>
      <c r="B1661" s="136" t="s">
        <v>13019</v>
      </c>
      <c r="C1661" s="40" t="s">
        <v>901</v>
      </c>
      <c r="D1661" s="83" t="s">
        <v>10977</v>
      </c>
      <c r="E1661" s="97" t="s">
        <v>10977</v>
      </c>
      <c r="F1661" s="37"/>
      <c r="G1661" s="83" t="s">
        <v>10977</v>
      </c>
      <c r="H1661" s="41"/>
      <c r="I1661" s="42"/>
    </row>
    <row r="1662" spans="1:9" x14ac:dyDescent="0.25">
      <c r="A1662" s="39"/>
      <c r="B1662" s="136" t="s">
        <v>13020</v>
      </c>
      <c r="C1662" s="40" t="s">
        <v>2197</v>
      </c>
      <c r="D1662" s="83" t="s">
        <v>10977</v>
      </c>
      <c r="E1662" s="97" t="s">
        <v>10977</v>
      </c>
      <c r="F1662" s="37"/>
      <c r="G1662" s="83" t="s">
        <v>10977</v>
      </c>
      <c r="H1662" s="41"/>
      <c r="I1662" s="42"/>
    </row>
    <row r="1663" spans="1:9" x14ac:dyDescent="0.25">
      <c r="A1663" s="39"/>
      <c r="B1663" s="136" t="s">
        <v>13021</v>
      </c>
      <c r="C1663" s="40" t="s">
        <v>3812</v>
      </c>
      <c r="D1663" s="83" t="s">
        <v>10977</v>
      </c>
      <c r="E1663" s="97" t="s">
        <v>10977</v>
      </c>
      <c r="F1663" s="37"/>
      <c r="G1663" s="93" t="s">
        <v>10978</v>
      </c>
      <c r="H1663" s="44" t="s">
        <v>11289</v>
      </c>
      <c r="I1663" s="42"/>
    </row>
    <row r="1664" spans="1:9" x14ac:dyDescent="0.25">
      <c r="A1664" s="39"/>
      <c r="B1664" s="136" t="s">
        <v>13022</v>
      </c>
      <c r="C1664" s="40" t="s">
        <v>3812</v>
      </c>
      <c r="D1664" s="83" t="s">
        <v>10977</v>
      </c>
      <c r="E1664" s="97" t="s">
        <v>10977</v>
      </c>
      <c r="F1664" s="37"/>
      <c r="G1664" s="83" t="s">
        <v>10977</v>
      </c>
      <c r="H1664" s="41"/>
      <c r="I1664" s="42"/>
    </row>
    <row r="1665" spans="1:9" x14ac:dyDescent="0.25">
      <c r="A1665" s="39"/>
      <c r="B1665" s="136" t="s">
        <v>13023</v>
      </c>
      <c r="C1665" s="40" t="s">
        <v>2197</v>
      </c>
      <c r="D1665" s="83" t="s">
        <v>10977</v>
      </c>
      <c r="E1665" s="97" t="s">
        <v>10977</v>
      </c>
      <c r="F1665" s="37"/>
      <c r="G1665" s="83" t="s">
        <v>10977</v>
      </c>
      <c r="H1665" s="41"/>
      <c r="I1665" s="42"/>
    </row>
    <row r="1666" spans="1:9" x14ac:dyDescent="0.25">
      <c r="A1666" s="39"/>
      <c r="B1666" s="136" t="s">
        <v>13024</v>
      </c>
      <c r="C1666" s="40" t="s">
        <v>1356</v>
      </c>
      <c r="D1666" s="83" t="s">
        <v>10977</v>
      </c>
      <c r="E1666" s="97" t="s">
        <v>10977</v>
      </c>
      <c r="F1666" s="37"/>
      <c r="G1666" s="83" t="s">
        <v>10977</v>
      </c>
      <c r="H1666" s="41"/>
      <c r="I1666" s="42"/>
    </row>
    <row r="1667" spans="1:9" x14ac:dyDescent="0.25">
      <c r="A1667" s="39"/>
      <c r="B1667" s="136" t="s">
        <v>13025</v>
      </c>
      <c r="C1667" s="40" t="s">
        <v>3601</v>
      </c>
      <c r="D1667" s="83" t="s">
        <v>10977</v>
      </c>
      <c r="E1667" s="97" t="s">
        <v>10977</v>
      </c>
      <c r="F1667" s="37"/>
      <c r="G1667" s="95" t="s">
        <v>10978</v>
      </c>
      <c r="H1667" s="59" t="s">
        <v>11290</v>
      </c>
      <c r="I1667" s="42"/>
    </row>
    <row r="1668" spans="1:9" x14ac:dyDescent="0.25">
      <c r="A1668" s="39"/>
      <c r="B1668" s="136" t="s">
        <v>13026</v>
      </c>
      <c r="C1668" s="40" t="s">
        <v>3812</v>
      </c>
      <c r="D1668" s="83" t="s">
        <v>10977</v>
      </c>
      <c r="E1668" s="97" t="s">
        <v>10977</v>
      </c>
      <c r="F1668" s="37"/>
      <c r="G1668" s="83" t="s">
        <v>10977</v>
      </c>
      <c r="H1668" s="41"/>
      <c r="I1668" s="42"/>
    </row>
    <row r="1669" spans="1:9" x14ac:dyDescent="0.25">
      <c r="A1669" s="39"/>
      <c r="B1669" s="136" t="s">
        <v>13027</v>
      </c>
      <c r="C1669" s="40" t="s">
        <v>3143</v>
      </c>
      <c r="D1669" s="83" t="s">
        <v>10977</v>
      </c>
      <c r="E1669" s="97" t="s">
        <v>10977</v>
      </c>
      <c r="F1669" s="37"/>
      <c r="G1669" s="83" t="s">
        <v>10977</v>
      </c>
      <c r="H1669" s="41"/>
      <c r="I1669" s="42"/>
    </row>
    <row r="1670" spans="1:9" x14ac:dyDescent="0.25">
      <c r="A1670" s="39"/>
      <c r="B1670" s="136" t="s">
        <v>13028</v>
      </c>
      <c r="C1670" s="40" t="s">
        <v>3747</v>
      </c>
      <c r="D1670" s="83" t="s">
        <v>10977</v>
      </c>
      <c r="E1670" s="97" t="s">
        <v>10977</v>
      </c>
      <c r="F1670" s="37"/>
      <c r="G1670" s="83" t="s">
        <v>10977</v>
      </c>
      <c r="H1670" s="41"/>
      <c r="I1670" s="42"/>
    </row>
    <row r="1671" spans="1:9" x14ac:dyDescent="0.25">
      <c r="A1671" s="39"/>
      <c r="B1671" s="136" t="s">
        <v>13029</v>
      </c>
      <c r="C1671" s="40" t="s">
        <v>3143</v>
      </c>
      <c r="D1671" s="83" t="s">
        <v>10977</v>
      </c>
      <c r="E1671" s="97" t="s">
        <v>10977</v>
      </c>
      <c r="F1671" s="37"/>
      <c r="G1671" s="83" t="s">
        <v>10977</v>
      </c>
      <c r="H1671" s="41"/>
      <c r="I1671" s="42"/>
    </row>
    <row r="1672" spans="1:9" x14ac:dyDescent="0.25">
      <c r="A1672" s="39"/>
      <c r="B1672" s="136" t="s">
        <v>13030</v>
      </c>
      <c r="C1672" s="40" t="s">
        <v>3812</v>
      </c>
      <c r="D1672" s="83" t="s">
        <v>10977</v>
      </c>
      <c r="E1672" s="97" t="s">
        <v>10977</v>
      </c>
      <c r="F1672" s="37"/>
      <c r="G1672" s="93" t="s">
        <v>10978</v>
      </c>
      <c r="H1672" s="44" t="s">
        <v>11291</v>
      </c>
      <c r="I1672" s="42"/>
    </row>
    <row r="1673" spans="1:9" x14ac:dyDescent="0.25">
      <c r="A1673" s="39"/>
      <c r="B1673" s="136" t="s">
        <v>13031</v>
      </c>
      <c r="C1673" s="40" t="s">
        <v>3812</v>
      </c>
      <c r="D1673" s="83" t="s">
        <v>10977</v>
      </c>
      <c r="E1673" s="97" t="s">
        <v>10977</v>
      </c>
      <c r="F1673" s="37"/>
      <c r="G1673" s="83" t="s">
        <v>10977</v>
      </c>
      <c r="H1673" s="41"/>
      <c r="I1673" s="42"/>
    </row>
    <row r="1674" spans="1:9" x14ac:dyDescent="0.25">
      <c r="A1674" s="39"/>
      <c r="B1674" s="136" t="s">
        <v>13032</v>
      </c>
      <c r="C1674" s="40" t="s">
        <v>2274</v>
      </c>
      <c r="D1674" s="83" t="s">
        <v>10977</v>
      </c>
      <c r="E1674" s="97" t="s">
        <v>10977</v>
      </c>
      <c r="F1674" s="37"/>
      <c r="G1674" s="83" t="s">
        <v>10977</v>
      </c>
      <c r="H1674" s="41"/>
      <c r="I1674" s="42"/>
    </row>
    <row r="1675" spans="1:9" x14ac:dyDescent="0.25">
      <c r="A1675" s="39"/>
      <c r="B1675" s="136" t="s">
        <v>13033</v>
      </c>
      <c r="C1675" s="40" t="s">
        <v>3812</v>
      </c>
      <c r="D1675" s="83" t="s">
        <v>10977</v>
      </c>
      <c r="E1675" s="97" t="s">
        <v>10977</v>
      </c>
      <c r="F1675" s="37"/>
      <c r="G1675" s="83" t="s">
        <v>10977</v>
      </c>
      <c r="H1675" s="41"/>
      <c r="I1675" s="42"/>
    </row>
    <row r="1676" spans="1:9" x14ac:dyDescent="0.25">
      <c r="A1676" s="39"/>
      <c r="B1676" s="136" t="s">
        <v>13034</v>
      </c>
      <c r="C1676" s="40" t="s">
        <v>1356</v>
      </c>
      <c r="D1676" s="83" t="s">
        <v>10977</v>
      </c>
      <c r="E1676" s="97" t="s">
        <v>10977</v>
      </c>
      <c r="F1676" s="37"/>
      <c r="G1676" s="83" t="s">
        <v>10977</v>
      </c>
      <c r="H1676" s="41"/>
      <c r="I1676" s="72" t="s">
        <v>11292</v>
      </c>
    </row>
    <row r="1677" spans="1:9" x14ac:dyDescent="0.25">
      <c r="A1677" s="39"/>
      <c r="B1677" s="136" t="s">
        <v>13035</v>
      </c>
      <c r="C1677" s="40" t="s">
        <v>3812</v>
      </c>
      <c r="D1677" s="83" t="s">
        <v>10977</v>
      </c>
      <c r="E1677" s="97" t="s">
        <v>10977</v>
      </c>
      <c r="F1677" s="37"/>
      <c r="G1677" s="83" t="s">
        <v>10977</v>
      </c>
      <c r="H1677" s="41"/>
      <c r="I1677" s="42"/>
    </row>
    <row r="1678" spans="1:9" x14ac:dyDescent="0.25">
      <c r="A1678" s="39"/>
      <c r="B1678" s="136" t="s">
        <v>13036</v>
      </c>
      <c r="C1678" s="40" t="s">
        <v>2274</v>
      </c>
      <c r="D1678" s="83" t="s">
        <v>10977</v>
      </c>
      <c r="E1678" s="83" t="s">
        <v>10977</v>
      </c>
      <c r="F1678" s="37"/>
      <c r="G1678" s="83" t="s">
        <v>10977</v>
      </c>
      <c r="H1678" s="41"/>
      <c r="I1678" s="42"/>
    </row>
    <row r="1679" spans="1:9" x14ac:dyDescent="0.25">
      <c r="A1679" s="39"/>
      <c r="B1679" s="136" t="s">
        <v>13037</v>
      </c>
      <c r="C1679" s="40" t="s">
        <v>901</v>
      </c>
      <c r="D1679" s="83" t="s">
        <v>10977</v>
      </c>
      <c r="E1679" s="83" t="s">
        <v>10977</v>
      </c>
      <c r="F1679" s="37"/>
      <c r="G1679" s="83" t="s">
        <v>10977</v>
      </c>
      <c r="H1679" s="41"/>
      <c r="I1679" s="42"/>
    </row>
    <row r="1680" spans="1:9" x14ac:dyDescent="0.25">
      <c r="A1680" s="39"/>
      <c r="B1680" s="136" t="s">
        <v>13038</v>
      </c>
      <c r="C1680" s="40" t="s">
        <v>4626</v>
      </c>
      <c r="D1680" s="83" t="s">
        <v>10977</v>
      </c>
      <c r="E1680" s="97" t="s">
        <v>10977</v>
      </c>
      <c r="F1680" s="37"/>
      <c r="G1680" s="83" t="s">
        <v>10977</v>
      </c>
      <c r="H1680" s="41"/>
      <c r="I1680" s="42"/>
    </row>
    <row r="1681" spans="1:9" x14ac:dyDescent="0.25">
      <c r="A1681" s="39"/>
      <c r="B1681" s="136" t="s">
        <v>13039</v>
      </c>
      <c r="C1681" s="40" t="s">
        <v>2413</v>
      </c>
      <c r="D1681" s="83" t="s">
        <v>10977</v>
      </c>
      <c r="E1681" s="97" t="s">
        <v>10977</v>
      </c>
      <c r="F1681" s="37"/>
      <c r="G1681" s="83" t="s">
        <v>10977</v>
      </c>
      <c r="H1681" s="41"/>
      <c r="I1681" s="42"/>
    </row>
    <row r="1682" spans="1:9" x14ac:dyDescent="0.25">
      <c r="A1682" s="39"/>
      <c r="B1682" s="136" t="s">
        <v>13040</v>
      </c>
      <c r="C1682" s="40" t="s">
        <v>634</v>
      </c>
      <c r="D1682" s="83" t="s">
        <v>10977</v>
      </c>
      <c r="E1682" s="97" t="s">
        <v>10977</v>
      </c>
      <c r="F1682" s="37"/>
      <c r="G1682" s="83" t="s">
        <v>10977</v>
      </c>
      <c r="H1682" s="41"/>
      <c r="I1682" s="42"/>
    </row>
    <row r="1683" spans="1:9" x14ac:dyDescent="0.25">
      <c r="A1683" s="39"/>
      <c r="B1683" s="136" t="s">
        <v>13041</v>
      </c>
      <c r="C1683" s="40" t="s">
        <v>1356</v>
      </c>
      <c r="D1683" s="83" t="s">
        <v>10977</v>
      </c>
      <c r="E1683" s="97" t="s">
        <v>10977</v>
      </c>
      <c r="F1683" s="37"/>
      <c r="G1683" s="93" t="s">
        <v>10978</v>
      </c>
      <c r="H1683" s="44" t="s">
        <v>11293</v>
      </c>
      <c r="I1683" s="42"/>
    </row>
    <row r="1684" spans="1:9" x14ac:dyDescent="0.25">
      <c r="A1684" s="39"/>
      <c r="B1684" s="136" t="s">
        <v>13042</v>
      </c>
      <c r="C1684" s="40" t="s">
        <v>1356</v>
      </c>
      <c r="D1684" s="83" t="s">
        <v>10977</v>
      </c>
      <c r="E1684" s="97" t="s">
        <v>10977</v>
      </c>
      <c r="F1684" s="37"/>
      <c r="G1684" s="83" t="s">
        <v>10977</v>
      </c>
      <c r="H1684" s="41"/>
      <c r="I1684" s="42"/>
    </row>
    <row r="1685" spans="1:9" x14ac:dyDescent="0.25">
      <c r="A1685" s="39"/>
      <c r="B1685" s="136" t="s">
        <v>13043</v>
      </c>
      <c r="C1685" s="40" t="s">
        <v>3812</v>
      </c>
      <c r="D1685" s="83" t="s">
        <v>10977</v>
      </c>
      <c r="E1685" s="97" t="s">
        <v>10977</v>
      </c>
      <c r="F1685" s="37"/>
      <c r="G1685" s="83" t="s">
        <v>10978</v>
      </c>
      <c r="H1685" s="44" t="s">
        <v>11294</v>
      </c>
      <c r="I1685" s="60" t="s">
        <v>11295</v>
      </c>
    </row>
    <row r="1686" spans="1:9" x14ac:dyDescent="0.25">
      <c r="A1686" s="39"/>
      <c r="B1686" s="136" t="s">
        <v>13044</v>
      </c>
      <c r="C1686" s="40" t="s">
        <v>3812</v>
      </c>
      <c r="D1686" s="83" t="s">
        <v>10977</v>
      </c>
      <c r="E1686" s="97" t="s">
        <v>10977</v>
      </c>
      <c r="F1686" s="37"/>
      <c r="G1686" s="93" t="s">
        <v>10978</v>
      </c>
      <c r="H1686" s="44" t="s">
        <v>11296</v>
      </c>
      <c r="I1686" s="42"/>
    </row>
    <row r="1687" spans="1:9" x14ac:dyDescent="0.25">
      <c r="A1687" s="39"/>
      <c r="B1687" s="136" t="s">
        <v>13045</v>
      </c>
      <c r="C1687" s="40" t="s">
        <v>4626</v>
      </c>
      <c r="D1687" s="83" t="s">
        <v>10977</v>
      </c>
      <c r="E1687" s="97" t="s">
        <v>10977</v>
      </c>
      <c r="F1687" s="37"/>
      <c r="G1687" s="83" t="s">
        <v>10977</v>
      </c>
      <c r="H1687" s="41"/>
      <c r="I1687" s="42"/>
    </row>
    <row r="1688" spans="1:9" x14ac:dyDescent="0.25">
      <c r="A1688" s="39"/>
      <c r="B1688" s="136" t="s">
        <v>13046</v>
      </c>
      <c r="C1688" s="40" t="s">
        <v>4626</v>
      </c>
      <c r="D1688" s="83" t="s">
        <v>10977</v>
      </c>
      <c r="E1688" s="97" t="s">
        <v>10977</v>
      </c>
      <c r="F1688" s="37"/>
      <c r="G1688" s="83" t="s">
        <v>10977</v>
      </c>
      <c r="H1688" s="41"/>
      <c r="I1688" s="42"/>
    </row>
    <row r="1689" spans="1:9" x14ac:dyDescent="0.25">
      <c r="A1689" s="39"/>
      <c r="B1689" s="136" t="s">
        <v>13047</v>
      </c>
      <c r="C1689" s="40" t="s">
        <v>4289</v>
      </c>
      <c r="D1689" s="83" t="s">
        <v>10977</v>
      </c>
      <c r="E1689" s="97" t="s">
        <v>10977</v>
      </c>
      <c r="F1689" s="37"/>
      <c r="G1689" s="93" t="s">
        <v>10978</v>
      </c>
      <c r="H1689" s="44" t="s">
        <v>11297</v>
      </c>
      <c r="I1689" s="42"/>
    </row>
    <row r="1690" spans="1:9" x14ac:dyDescent="0.25">
      <c r="A1690" s="39"/>
      <c r="B1690" s="136" t="s">
        <v>13048</v>
      </c>
      <c r="C1690" s="40" t="s">
        <v>2758</v>
      </c>
      <c r="D1690" s="83" t="s">
        <v>10977</v>
      </c>
      <c r="E1690" s="97" t="s">
        <v>10977</v>
      </c>
      <c r="F1690" s="37"/>
      <c r="G1690" s="83" t="s">
        <v>10977</v>
      </c>
      <c r="H1690" s="41"/>
      <c r="I1690" s="42"/>
    </row>
    <row r="1691" spans="1:9" x14ac:dyDescent="0.25">
      <c r="A1691" s="39"/>
      <c r="B1691" s="136" t="s">
        <v>13049</v>
      </c>
      <c r="C1691" s="40" t="s">
        <v>2758</v>
      </c>
      <c r="D1691" s="83" t="s">
        <v>10977</v>
      </c>
      <c r="E1691" s="97" t="s">
        <v>10977</v>
      </c>
      <c r="F1691" s="37"/>
      <c r="G1691" s="83" t="s">
        <v>10977</v>
      </c>
      <c r="H1691" s="41"/>
      <c r="I1691" s="42"/>
    </row>
    <row r="1692" spans="1:9" x14ac:dyDescent="0.25">
      <c r="A1692" s="39"/>
      <c r="B1692" s="136" t="s">
        <v>13050</v>
      </c>
      <c r="C1692" s="40" t="s">
        <v>2758</v>
      </c>
      <c r="D1692" s="83" t="s">
        <v>10977</v>
      </c>
      <c r="E1692" s="97" t="s">
        <v>10977</v>
      </c>
      <c r="F1692" s="37"/>
      <c r="G1692" s="83" t="s">
        <v>10977</v>
      </c>
      <c r="H1692" s="41"/>
      <c r="I1692" s="42"/>
    </row>
    <row r="1693" spans="1:9" x14ac:dyDescent="0.25">
      <c r="A1693" s="39"/>
      <c r="B1693" s="136" t="s">
        <v>13051</v>
      </c>
      <c r="C1693" s="40" t="s">
        <v>4626</v>
      </c>
      <c r="D1693" s="83" t="s">
        <v>10977</v>
      </c>
      <c r="E1693" s="97" t="s">
        <v>10977</v>
      </c>
      <c r="F1693" s="37"/>
      <c r="G1693" s="83" t="s">
        <v>10977</v>
      </c>
      <c r="H1693" s="41"/>
      <c r="I1693" s="42"/>
    </row>
    <row r="1694" spans="1:9" x14ac:dyDescent="0.25">
      <c r="A1694" s="39"/>
      <c r="B1694" s="136" t="s">
        <v>13052</v>
      </c>
      <c r="C1694" s="40" t="s">
        <v>3812</v>
      </c>
      <c r="D1694" s="83" t="s">
        <v>10977</v>
      </c>
      <c r="E1694" s="97" t="s">
        <v>10977</v>
      </c>
      <c r="F1694" s="37"/>
      <c r="G1694" s="83" t="s">
        <v>10977</v>
      </c>
      <c r="H1694" s="41"/>
      <c r="I1694" s="42"/>
    </row>
    <row r="1695" spans="1:9" x14ac:dyDescent="0.25">
      <c r="A1695" s="39"/>
      <c r="B1695" s="138" t="s">
        <v>13053</v>
      </c>
      <c r="C1695" s="40" t="s">
        <v>4289</v>
      </c>
      <c r="D1695" s="93" t="s">
        <v>10977</v>
      </c>
      <c r="E1695" s="97" t="s">
        <v>10978</v>
      </c>
      <c r="F1695" s="43" t="s">
        <v>11298</v>
      </c>
      <c r="G1695" s="93" t="s">
        <v>10978</v>
      </c>
      <c r="H1695" s="44" t="s">
        <v>11298</v>
      </c>
      <c r="I1695" s="42"/>
    </row>
    <row r="1696" spans="1:9" x14ac:dyDescent="0.25">
      <c r="A1696" s="39" t="s">
        <v>10989</v>
      </c>
      <c r="B1696" s="138" t="s">
        <v>13054</v>
      </c>
      <c r="C1696" s="40" t="s">
        <v>215</v>
      </c>
      <c r="D1696" s="83" t="s">
        <v>10978</v>
      </c>
      <c r="E1696" s="97"/>
      <c r="F1696" s="37" t="s">
        <v>11299</v>
      </c>
      <c r="G1696" s="83" t="s">
        <v>10977</v>
      </c>
      <c r="H1696" s="57"/>
      <c r="I1696" s="42"/>
    </row>
    <row r="1697" spans="1:9" x14ac:dyDescent="0.25">
      <c r="A1697" s="39"/>
      <c r="B1697" s="136" t="s">
        <v>13055</v>
      </c>
      <c r="C1697" s="40" t="s">
        <v>3812</v>
      </c>
      <c r="D1697" s="83" t="s">
        <v>10977</v>
      </c>
      <c r="E1697" s="97" t="s">
        <v>10977</v>
      </c>
      <c r="F1697" s="37"/>
      <c r="G1697" s="83" t="s">
        <v>10977</v>
      </c>
      <c r="H1697" s="41"/>
      <c r="I1697" s="42"/>
    </row>
    <row r="1698" spans="1:9" x14ac:dyDescent="0.25">
      <c r="A1698" s="39"/>
      <c r="B1698" s="136" t="s">
        <v>13056</v>
      </c>
      <c r="C1698" s="40" t="s">
        <v>3812</v>
      </c>
      <c r="D1698" s="83" t="s">
        <v>10977</v>
      </c>
      <c r="E1698" s="97" t="s">
        <v>10977</v>
      </c>
      <c r="F1698" s="37"/>
      <c r="G1698" s="83" t="s">
        <v>10977</v>
      </c>
      <c r="H1698" s="41"/>
      <c r="I1698" s="42"/>
    </row>
    <row r="1699" spans="1:9" x14ac:dyDescent="0.25">
      <c r="A1699" s="39"/>
      <c r="B1699" s="136" t="s">
        <v>13057</v>
      </c>
      <c r="C1699" s="40" t="s">
        <v>2413</v>
      </c>
      <c r="D1699" s="83" t="s">
        <v>10977</v>
      </c>
      <c r="E1699" s="97" t="s">
        <v>10977</v>
      </c>
      <c r="F1699" s="37"/>
      <c r="G1699" s="83" t="s">
        <v>10977</v>
      </c>
      <c r="H1699" s="41"/>
      <c r="I1699" s="42"/>
    </row>
    <row r="1700" spans="1:9" x14ac:dyDescent="0.25">
      <c r="A1700" s="39"/>
      <c r="B1700" s="136" t="s">
        <v>13058</v>
      </c>
      <c r="C1700" s="40" t="s">
        <v>3812</v>
      </c>
      <c r="D1700" s="83" t="s">
        <v>10977</v>
      </c>
      <c r="E1700" s="97" t="s">
        <v>10977</v>
      </c>
      <c r="F1700" s="37"/>
      <c r="G1700" s="83" t="s">
        <v>10977</v>
      </c>
      <c r="H1700" s="41"/>
      <c r="I1700" s="42"/>
    </row>
    <row r="1701" spans="1:9" x14ac:dyDescent="0.25">
      <c r="A1701" s="39"/>
      <c r="B1701" s="136" t="s">
        <v>13059</v>
      </c>
      <c r="C1701" s="40" t="s">
        <v>901</v>
      </c>
      <c r="D1701" s="83" t="s">
        <v>10977</v>
      </c>
      <c r="E1701" s="83" t="s">
        <v>10977</v>
      </c>
      <c r="F1701" s="37"/>
      <c r="G1701" s="83" t="s">
        <v>10978</v>
      </c>
      <c r="H1701" s="48" t="s">
        <v>11300</v>
      </c>
      <c r="I1701" s="42"/>
    </row>
    <row r="1702" spans="1:9" x14ac:dyDescent="0.25">
      <c r="A1702" s="39"/>
      <c r="B1702" s="136" t="s">
        <v>13060</v>
      </c>
      <c r="C1702" s="40" t="s">
        <v>4626</v>
      </c>
      <c r="D1702" s="83" t="s">
        <v>10977</v>
      </c>
      <c r="E1702" s="97" t="s">
        <v>10977</v>
      </c>
      <c r="F1702" s="37"/>
      <c r="G1702" s="93" t="s">
        <v>10978</v>
      </c>
      <c r="H1702" s="44" t="s">
        <v>10995</v>
      </c>
      <c r="I1702" s="42"/>
    </row>
    <row r="1703" spans="1:9" x14ac:dyDescent="0.25">
      <c r="A1703" s="39"/>
      <c r="B1703" s="136" t="s">
        <v>13061</v>
      </c>
      <c r="C1703" s="40" t="s">
        <v>901</v>
      </c>
      <c r="D1703" s="83" t="s">
        <v>10977</v>
      </c>
      <c r="E1703" s="97" t="s">
        <v>10977</v>
      </c>
      <c r="F1703" s="37"/>
      <c r="G1703" s="83" t="s">
        <v>10977</v>
      </c>
      <c r="H1703" s="41"/>
      <c r="I1703" s="42"/>
    </row>
    <row r="1704" spans="1:9" x14ac:dyDescent="0.25">
      <c r="A1704" s="39"/>
      <c r="B1704" s="136" t="s">
        <v>13062</v>
      </c>
      <c r="C1704" s="40" t="s">
        <v>3812</v>
      </c>
      <c r="D1704" s="83" t="s">
        <v>10977</v>
      </c>
      <c r="E1704" s="97" t="s">
        <v>10977</v>
      </c>
      <c r="F1704" s="37"/>
      <c r="G1704" s="83" t="s">
        <v>10977</v>
      </c>
      <c r="H1704" s="41"/>
      <c r="I1704" s="42"/>
    </row>
    <row r="1705" spans="1:9" x14ac:dyDescent="0.25">
      <c r="A1705" s="39"/>
      <c r="B1705" s="136" t="s">
        <v>13063</v>
      </c>
      <c r="C1705" s="40" t="s">
        <v>2554</v>
      </c>
      <c r="D1705" s="83" t="s">
        <v>10977</v>
      </c>
      <c r="E1705" s="97" t="s">
        <v>10977</v>
      </c>
      <c r="F1705" s="37"/>
      <c r="G1705" s="93" t="s">
        <v>10978</v>
      </c>
      <c r="H1705" s="44" t="s">
        <v>11301</v>
      </c>
      <c r="I1705" s="42"/>
    </row>
    <row r="1706" spans="1:9" x14ac:dyDescent="0.25">
      <c r="A1706" s="39"/>
      <c r="B1706" s="136" t="s">
        <v>13064</v>
      </c>
      <c r="C1706" s="40" t="s">
        <v>2758</v>
      </c>
      <c r="D1706" s="83" t="s">
        <v>10977</v>
      </c>
      <c r="E1706" s="97" t="s">
        <v>10977</v>
      </c>
      <c r="F1706" s="37"/>
      <c r="G1706" s="83" t="s">
        <v>10977</v>
      </c>
      <c r="H1706" s="41"/>
      <c r="I1706" s="42"/>
    </row>
    <row r="1707" spans="1:9" x14ac:dyDescent="0.25">
      <c r="A1707" s="39"/>
      <c r="B1707" s="136" t="s">
        <v>13065</v>
      </c>
      <c r="C1707" s="40" t="s">
        <v>2758</v>
      </c>
      <c r="D1707" s="83" t="s">
        <v>10977</v>
      </c>
      <c r="E1707" s="83" t="s">
        <v>10977</v>
      </c>
      <c r="F1707" s="37"/>
      <c r="G1707" s="83" t="s">
        <v>10977</v>
      </c>
      <c r="H1707" s="41"/>
      <c r="I1707" s="42"/>
    </row>
    <row r="1708" spans="1:9" x14ac:dyDescent="0.25">
      <c r="A1708" s="39"/>
      <c r="B1708" s="136" t="s">
        <v>13066</v>
      </c>
      <c r="C1708" s="40" t="s">
        <v>901</v>
      </c>
      <c r="D1708" s="83" t="s">
        <v>10977</v>
      </c>
      <c r="E1708" s="97" t="s">
        <v>10977</v>
      </c>
      <c r="F1708" s="37"/>
      <c r="G1708" s="83" t="s">
        <v>10977</v>
      </c>
      <c r="H1708" s="41"/>
      <c r="I1708" s="42"/>
    </row>
    <row r="1709" spans="1:9" x14ac:dyDescent="0.25">
      <c r="A1709" s="39"/>
      <c r="B1709" s="136" t="s">
        <v>13067</v>
      </c>
      <c r="C1709" s="40" t="s">
        <v>2413</v>
      </c>
      <c r="D1709" s="83" t="s">
        <v>10977</v>
      </c>
      <c r="E1709" s="97" t="s">
        <v>10977</v>
      </c>
      <c r="F1709" s="37"/>
      <c r="G1709" s="83" t="s">
        <v>10977</v>
      </c>
      <c r="H1709" s="41"/>
      <c r="I1709" s="42"/>
    </row>
    <row r="1710" spans="1:9" x14ac:dyDescent="0.25">
      <c r="A1710" s="39"/>
      <c r="B1710" s="136" t="s">
        <v>13068</v>
      </c>
      <c r="C1710" s="40" t="s">
        <v>2758</v>
      </c>
      <c r="D1710" s="83" t="s">
        <v>10977</v>
      </c>
      <c r="E1710" s="97" t="s">
        <v>10977</v>
      </c>
      <c r="F1710" s="37"/>
      <c r="G1710" s="83" t="s">
        <v>10977</v>
      </c>
      <c r="H1710" s="41"/>
      <c r="I1710" s="42"/>
    </row>
    <row r="1711" spans="1:9" x14ac:dyDescent="0.25">
      <c r="A1711" s="39"/>
      <c r="B1711" s="136" t="s">
        <v>13069</v>
      </c>
      <c r="C1711" s="40" t="s">
        <v>3143</v>
      </c>
      <c r="D1711" s="83" t="s">
        <v>10977</v>
      </c>
      <c r="E1711" s="83" t="s">
        <v>10977</v>
      </c>
      <c r="F1711" s="37"/>
      <c r="G1711" s="83" t="s">
        <v>10977</v>
      </c>
      <c r="H1711" s="41"/>
      <c r="I1711" s="42"/>
    </row>
    <row r="1712" spans="1:9" x14ac:dyDescent="0.25">
      <c r="A1712" s="39"/>
      <c r="B1712" s="136" t="s">
        <v>13070</v>
      </c>
      <c r="C1712" s="40" t="s">
        <v>901</v>
      </c>
      <c r="D1712" s="83" t="s">
        <v>10977</v>
      </c>
      <c r="E1712" s="97" t="s">
        <v>10977</v>
      </c>
      <c r="F1712" s="37"/>
      <c r="G1712" s="83" t="s">
        <v>10977</v>
      </c>
      <c r="H1712" s="41"/>
      <c r="I1712" s="42"/>
    </row>
    <row r="1713" spans="1:9" x14ac:dyDescent="0.25">
      <c r="A1713" s="39"/>
      <c r="B1713" s="136" t="s">
        <v>13071</v>
      </c>
      <c r="C1713" s="40" t="s">
        <v>4626</v>
      </c>
      <c r="D1713" s="83" t="s">
        <v>10977</v>
      </c>
      <c r="E1713" s="97" t="s">
        <v>10977</v>
      </c>
      <c r="F1713" s="37"/>
      <c r="G1713" s="83" t="s">
        <v>10977</v>
      </c>
      <c r="H1713" s="41"/>
      <c r="I1713" s="42"/>
    </row>
    <row r="1714" spans="1:9" x14ac:dyDescent="0.25">
      <c r="A1714" s="39"/>
      <c r="B1714" s="136" t="s">
        <v>13072</v>
      </c>
      <c r="C1714" s="40" t="s">
        <v>2758</v>
      </c>
      <c r="D1714" s="83" t="s">
        <v>10977</v>
      </c>
      <c r="E1714" s="97" t="s">
        <v>10977</v>
      </c>
      <c r="F1714" s="37"/>
      <c r="G1714" s="83" t="s">
        <v>10977</v>
      </c>
      <c r="H1714" s="41"/>
      <c r="I1714" s="42"/>
    </row>
    <row r="1715" spans="1:9" x14ac:dyDescent="0.25">
      <c r="A1715" s="39"/>
      <c r="B1715" s="136" t="s">
        <v>13073</v>
      </c>
      <c r="C1715" s="40" t="s">
        <v>2554</v>
      </c>
      <c r="D1715" s="83" t="s">
        <v>10977</v>
      </c>
      <c r="E1715" s="97" t="s">
        <v>10977</v>
      </c>
      <c r="F1715" s="37"/>
      <c r="G1715" s="83" t="s">
        <v>10977</v>
      </c>
      <c r="H1715" s="41"/>
      <c r="I1715" s="42"/>
    </row>
    <row r="1716" spans="1:9" x14ac:dyDescent="0.25">
      <c r="A1716" s="39"/>
      <c r="B1716" s="136" t="s">
        <v>13074</v>
      </c>
      <c r="C1716" s="40" t="s">
        <v>901</v>
      </c>
      <c r="D1716" s="83" t="s">
        <v>10977</v>
      </c>
      <c r="E1716" s="97" t="s">
        <v>10977</v>
      </c>
      <c r="F1716" s="37"/>
      <c r="G1716" s="83" t="s">
        <v>10977</v>
      </c>
      <c r="H1716" s="41"/>
      <c r="I1716" s="42"/>
    </row>
    <row r="1717" spans="1:9" x14ac:dyDescent="0.25">
      <c r="A1717" s="39"/>
      <c r="B1717" s="136" t="s">
        <v>13075</v>
      </c>
      <c r="C1717" s="40" t="s">
        <v>901</v>
      </c>
      <c r="D1717" s="83" t="s">
        <v>10977</v>
      </c>
      <c r="E1717" s="97" t="s">
        <v>10977</v>
      </c>
      <c r="F1717" s="37"/>
      <c r="G1717" s="83" t="s">
        <v>10977</v>
      </c>
      <c r="H1717" s="41"/>
      <c r="I1717" s="42"/>
    </row>
    <row r="1718" spans="1:9" ht="30" x14ac:dyDescent="0.25">
      <c r="A1718" s="39"/>
      <c r="B1718" s="138" t="s">
        <v>13076</v>
      </c>
      <c r="C1718" s="40" t="s">
        <v>3143</v>
      </c>
      <c r="D1718" s="93" t="s">
        <v>10977</v>
      </c>
      <c r="E1718" s="83" t="s">
        <v>10978</v>
      </c>
      <c r="F1718" s="43" t="s">
        <v>11302</v>
      </c>
      <c r="G1718" s="83" t="s">
        <v>10978</v>
      </c>
      <c r="H1718" s="52" t="s">
        <v>11303</v>
      </c>
      <c r="I1718" s="42"/>
    </row>
    <row r="1719" spans="1:9" x14ac:dyDescent="0.25">
      <c r="A1719" s="39"/>
      <c r="B1719" s="136" t="s">
        <v>13077</v>
      </c>
      <c r="C1719" s="40" t="s">
        <v>1356</v>
      </c>
      <c r="D1719" s="83" t="s">
        <v>10977</v>
      </c>
      <c r="E1719" s="97" t="s">
        <v>10977</v>
      </c>
      <c r="F1719" s="37"/>
      <c r="G1719" s="83" t="s">
        <v>10977</v>
      </c>
      <c r="H1719" s="41"/>
      <c r="I1719" s="42"/>
    </row>
    <row r="1720" spans="1:9" x14ac:dyDescent="0.25">
      <c r="A1720" s="39"/>
      <c r="B1720" s="136" t="s">
        <v>13078</v>
      </c>
      <c r="C1720" s="40" t="s">
        <v>821</v>
      </c>
      <c r="D1720" s="83" t="s">
        <v>10977</v>
      </c>
      <c r="E1720" s="97" t="s">
        <v>10977</v>
      </c>
      <c r="F1720" s="37"/>
      <c r="G1720" s="83" t="s">
        <v>10977</v>
      </c>
      <c r="H1720" s="41"/>
      <c r="I1720" s="42"/>
    </row>
    <row r="1721" spans="1:9" x14ac:dyDescent="0.25">
      <c r="A1721" s="39"/>
      <c r="B1721" s="136" t="s">
        <v>13079</v>
      </c>
      <c r="C1721" s="40" t="s">
        <v>1142</v>
      </c>
      <c r="D1721" s="83" t="s">
        <v>10977</v>
      </c>
      <c r="E1721" s="97" t="s">
        <v>10977</v>
      </c>
      <c r="F1721" s="37"/>
      <c r="G1721" s="83" t="s">
        <v>10977</v>
      </c>
      <c r="H1721" s="41"/>
      <c r="I1721" s="42"/>
    </row>
    <row r="1722" spans="1:9" x14ac:dyDescent="0.25">
      <c r="A1722" s="39"/>
      <c r="B1722" s="136" t="s">
        <v>13080</v>
      </c>
      <c r="C1722" s="40" t="s">
        <v>1356</v>
      </c>
      <c r="D1722" s="83" t="s">
        <v>10977</v>
      </c>
      <c r="E1722" s="97" t="s">
        <v>10977</v>
      </c>
      <c r="F1722" s="37"/>
      <c r="G1722" s="83" t="s">
        <v>10977</v>
      </c>
      <c r="H1722" s="41"/>
      <c r="I1722" s="42"/>
    </row>
    <row r="1723" spans="1:9" x14ac:dyDescent="0.25">
      <c r="A1723" s="39"/>
      <c r="B1723" s="136" t="s">
        <v>13081</v>
      </c>
      <c r="C1723" s="40" t="s">
        <v>2554</v>
      </c>
      <c r="D1723" s="83" t="s">
        <v>10977</v>
      </c>
      <c r="E1723" s="97" t="s">
        <v>10977</v>
      </c>
      <c r="F1723" s="37"/>
      <c r="G1723" s="83" t="s">
        <v>10977</v>
      </c>
      <c r="H1723" s="41"/>
      <c r="I1723" s="42"/>
    </row>
    <row r="1724" spans="1:9" x14ac:dyDescent="0.25">
      <c r="A1724" s="39" t="s">
        <v>10985</v>
      </c>
      <c r="B1724" s="138" t="s">
        <v>13082</v>
      </c>
      <c r="C1724" s="40" t="s">
        <v>29</v>
      </c>
      <c r="D1724" s="83" t="s">
        <v>10977</v>
      </c>
      <c r="E1724" s="97" t="s">
        <v>10978</v>
      </c>
      <c r="F1724" s="37" t="s">
        <v>11304</v>
      </c>
      <c r="G1724" s="83" t="s">
        <v>10978</v>
      </c>
      <c r="H1724" s="41" t="s">
        <v>11304</v>
      </c>
      <c r="I1724" s="42"/>
    </row>
    <row r="1725" spans="1:9" x14ac:dyDescent="0.25">
      <c r="A1725" s="39"/>
      <c r="B1725" s="136" t="s">
        <v>13083</v>
      </c>
      <c r="C1725" s="40" t="s">
        <v>1142</v>
      </c>
      <c r="D1725" s="83" t="s">
        <v>10977</v>
      </c>
      <c r="E1725" s="97" t="s">
        <v>10977</v>
      </c>
      <c r="F1725" s="37"/>
      <c r="G1725" s="83" t="s">
        <v>10977</v>
      </c>
      <c r="H1725" s="41"/>
      <c r="I1725" s="42"/>
    </row>
    <row r="1726" spans="1:9" x14ac:dyDescent="0.25">
      <c r="A1726" s="39"/>
      <c r="B1726" s="136" t="s">
        <v>13084</v>
      </c>
      <c r="C1726" s="40" t="s">
        <v>3812</v>
      </c>
      <c r="D1726" s="83" t="s">
        <v>10977</v>
      </c>
      <c r="E1726" s="97" t="s">
        <v>10977</v>
      </c>
      <c r="F1726" s="37"/>
      <c r="G1726" s="83" t="s">
        <v>10977</v>
      </c>
      <c r="H1726" s="41"/>
      <c r="I1726" s="42"/>
    </row>
    <row r="1727" spans="1:9" x14ac:dyDescent="0.25">
      <c r="A1727" s="39"/>
      <c r="B1727" s="136" t="s">
        <v>13085</v>
      </c>
      <c r="C1727" s="40" t="s">
        <v>2758</v>
      </c>
      <c r="D1727" s="83" t="s">
        <v>10977</v>
      </c>
      <c r="E1727" s="97" t="s">
        <v>10977</v>
      </c>
      <c r="F1727" s="37"/>
      <c r="G1727" s="83" t="s">
        <v>10977</v>
      </c>
      <c r="H1727" s="41"/>
      <c r="I1727" s="42"/>
    </row>
    <row r="1728" spans="1:9" x14ac:dyDescent="0.25">
      <c r="A1728" s="45" t="s">
        <v>10989</v>
      </c>
      <c r="B1728" s="138" t="s">
        <v>13086</v>
      </c>
      <c r="C1728" s="40" t="s">
        <v>215</v>
      </c>
      <c r="D1728" s="83" t="s">
        <v>10977</v>
      </c>
      <c r="E1728" s="97" t="s">
        <v>10978</v>
      </c>
      <c r="F1728" s="43" t="s">
        <v>11305</v>
      </c>
      <c r="G1728" s="83" t="s">
        <v>10978</v>
      </c>
      <c r="H1728" s="44" t="s">
        <v>11306</v>
      </c>
      <c r="I1728" s="42"/>
    </row>
    <row r="1729" spans="1:9" x14ac:dyDescent="0.25">
      <c r="A1729" s="39"/>
      <c r="B1729" s="136" t="s">
        <v>13087</v>
      </c>
      <c r="C1729" s="40" t="s">
        <v>821</v>
      </c>
      <c r="D1729" s="83" t="s">
        <v>10977</v>
      </c>
      <c r="E1729" s="97" t="s">
        <v>10977</v>
      </c>
      <c r="F1729" s="37"/>
      <c r="G1729" s="83" t="s">
        <v>10977</v>
      </c>
      <c r="H1729" s="41"/>
      <c r="I1729" s="42"/>
    </row>
    <row r="1730" spans="1:9" x14ac:dyDescent="0.25">
      <c r="A1730" s="39"/>
      <c r="B1730" s="136" t="s">
        <v>13088</v>
      </c>
      <c r="C1730" s="40" t="s">
        <v>3812</v>
      </c>
      <c r="D1730" s="83" t="s">
        <v>10977</v>
      </c>
      <c r="E1730" s="97" t="s">
        <v>10977</v>
      </c>
      <c r="F1730" s="37"/>
      <c r="G1730" s="83" t="s">
        <v>10977</v>
      </c>
      <c r="H1730" s="41"/>
      <c r="I1730" s="42"/>
    </row>
    <row r="1731" spans="1:9" x14ac:dyDescent="0.25">
      <c r="A1731" s="39"/>
      <c r="B1731" s="136" t="s">
        <v>13089</v>
      </c>
      <c r="C1731" s="40" t="s">
        <v>3143</v>
      </c>
      <c r="D1731" s="83" t="s">
        <v>10977</v>
      </c>
      <c r="E1731" s="97" t="s">
        <v>10977</v>
      </c>
      <c r="F1731" s="37"/>
      <c r="G1731" s="83" t="s">
        <v>10977</v>
      </c>
      <c r="H1731" s="41"/>
      <c r="I1731" s="42"/>
    </row>
    <row r="1732" spans="1:9" x14ac:dyDescent="0.25">
      <c r="A1732" s="39"/>
      <c r="B1732" s="136" t="s">
        <v>13090</v>
      </c>
      <c r="C1732" s="40" t="s">
        <v>3143</v>
      </c>
      <c r="D1732" s="83" t="s">
        <v>10977</v>
      </c>
      <c r="E1732" s="97" t="s">
        <v>10977</v>
      </c>
      <c r="F1732" s="37"/>
      <c r="G1732" s="83" t="s">
        <v>10977</v>
      </c>
      <c r="H1732" s="41"/>
      <c r="I1732" s="42"/>
    </row>
    <row r="1733" spans="1:9" x14ac:dyDescent="0.25">
      <c r="A1733" s="39"/>
      <c r="B1733" s="136" t="s">
        <v>13091</v>
      </c>
      <c r="C1733" s="40" t="s">
        <v>634</v>
      </c>
      <c r="D1733" s="83" t="s">
        <v>10977</v>
      </c>
      <c r="E1733" s="97" t="s">
        <v>10977</v>
      </c>
      <c r="F1733" s="37"/>
      <c r="G1733" s="83" t="s">
        <v>10977</v>
      </c>
      <c r="H1733" s="41"/>
      <c r="I1733" s="42"/>
    </row>
    <row r="1734" spans="1:9" x14ac:dyDescent="0.25">
      <c r="A1734" s="39"/>
      <c r="B1734" s="136" t="s">
        <v>13092</v>
      </c>
      <c r="C1734" s="40" t="s">
        <v>2554</v>
      </c>
      <c r="D1734" s="83" t="s">
        <v>10977</v>
      </c>
      <c r="E1734" s="97" t="s">
        <v>10977</v>
      </c>
      <c r="F1734" s="37"/>
      <c r="G1734" s="83" t="s">
        <v>10977</v>
      </c>
      <c r="H1734" s="41"/>
      <c r="I1734" s="42"/>
    </row>
    <row r="1735" spans="1:9" x14ac:dyDescent="0.25">
      <c r="A1735" s="39" t="s">
        <v>10985</v>
      </c>
      <c r="B1735" s="138" t="s">
        <v>13093</v>
      </c>
      <c r="C1735" s="40" t="s">
        <v>4626</v>
      </c>
      <c r="D1735" s="83" t="s">
        <v>10977</v>
      </c>
      <c r="E1735" s="97" t="s">
        <v>10978</v>
      </c>
      <c r="F1735" s="37" t="s">
        <v>11307</v>
      </c>
      <c r="G1735" s="83" t="s">
        <v>10977</v>
      </c>
      <c r="H1735" s="41"/>
      <c r="I1735" s="42"/>
    </row>
    <row r="1736" spans="1:9" x14ac:dyDescent="0.25">
      <c r="A1736" s="39"/>
      <c r="B1736" s="136" t="s">
        <v>13094</v>
      </c>
      <c r="C1736" s="40" t="s">
        <v>5227</v>
      </c>
      <c r="D1736" s="83" t="s">
        <v>10977</v>
      </c>
      <c r="E1736" s="97" t="s">
        <v>10977</v>
      </c>
      <c r="F1736" s="37"/>
      <c r="G1736" s="83" t="s">
        <v>10977</v>
      </c>
      <c r="H1736" s="41"/>
      <c r="I1736" s="42"/>
    </row>
    <row r="1737" spans="1:9" x14ac:dyDescent="0.25">
      <c r="A1737" s="39"/>
      <c r="B1737" s="136" t="s">
        <v>13095</v>
      </c>
      <c r="C1737" s="40" t="s">
        <v>2274</v>
      </c>
      <c r="D1737" s="83" t="s">
        <v>10977</v>
      </c>
      <c r="E1737" s="97" t="s">
        <v>10977</v>
      </c>
      <c r="F1737" s="37"/>
      <c r="G1737" s="93" t="s">
        <v>10978</v>
      </c>
      <c r="H1737" s="44" t="s">
        <v>11308</v>
      </c>
      <c r="I1737" s="42"/>
    </row>
    <row r="1738" spans="1:9" x14ac:dyDescent="0.25">
      <c r="A1738" s="39"/>
      <c r="B1738" s="136" t="s">
        <v>13096</v>
      </c>
      <c r="C1738" s="40" t="s">
        <v>4626</v>
      </c>
      <c r="D1738" s="83" t="s">
        <v>10977</v>
      </c>
      <c r="E1738" s="97" t="s">
        <v>10977</v>
      </c>
      <c r="F1738" s="37"/>
      <c r="G1738" s="83" t="s">
        <v>10978</v>
      </c>
      <c r="H1738" s="44" t="s">
        <v>11309</v>
      </c>
      <c r="I1738" s="42"/>
    </row>
    <row r="1739" spans="1:9" x14ac:dyDescent="0.25">
      <c r="A1739" s="39"/>
      <c r="B1739" s="136" t="s">
        <v>13097</v>
      </c>
      <c r="C1739" s="40" t="s">
        <v>3812</v>
      </c>
      <c r="D1739" s="83" t="s">
        <v>10977</v>
      </c>
      <c r="E1739" s="97" t="s">
        <v>10977</v>
      </c>
      <c r="F1739" s="37"/>
      <c r="G1739" s="83" t="s">
        <v>10977</v>
      </c>
      <c r="H1739" s="41"/>
      <c r="I1739" s="42"/>
    </row>
    <row r="1740" spans="1:9" x14ac:dyDescent="0.25">
      <c r="A1740" s="39"/>
      <c r="B1740" s="136" t="s">
        <v>13098</v>
      </c>
      <c r="C1740" s="40" t="s">
        <v>901</v>
      </c>
      <c r="D1740" s="83" t="s">
        <v>10977</v>
      </c>
      <c r="E1740" s="97" t="s">
        <v>10977</v>
      </c>
      <c r="F1740" s="37"/>
      <c r="G1740" s="83" t="s">
        <v>10977</v>
      </c>
      <c r="H1740" s="41"/>
      <c r="I1740" s="42"/>
    </row>
    <row r="1741" spans="1:9" x14ac:dyDescent="0.25">
      <c r="A1741" s="39"/>
      <c r="B1741" s="136" t="s">
        <v>13099</v>
      </c>
      <c r="C1741" s="40" t="s">
        <v>4626</v>
      </c>
      <c r="D1741" s="83" t="s">
        <v>10977</v>
      </c>
      <c r="E1741" s="97" t="s">
        <v>10977</v>
      </c>
      <c r="F1741" s="37"/>
      <c r="G1741" s="83" t="s">
        <v>10977</v>
      </c>
      <c r="H1741" s="41"/>
      <c r="I1741" s="42"/>
    </row>
    <row r="1742" spans="1:9" x14ac:dyDescent="0.25">
      <c r="A1742" s="39"/>
      <c r="B1742" s="136" t="s">
        <v>13100</v>
      </c>
      <c r="C1742" s="40" t="s">
        <v>2274</v>
      </c>
      <c r="D1742" s="83" t="s">
        <v>10977</v>
      </c>
      <c r="E1742" s="97" t="s">
        <v>10977</v>
      </c>
      <c r="F1742" s="37"/>
      <c r="G1742" s="83" t="s">
        <v>10977</v>
      </c>
      <c r="H1742" s="41"/>
      <c r="I1742" s="42"/>
    </row>
    <row r="1743" spans="1:9" x14ac:dyDescent="0.25">
      <c r="A1743" s="39"/>
      <c r="B1743" s="136" t="s">
        <v>13101</v>
      </c>
      <c r="C1743" s="40" t="s">
        <v>2758</v>
      </c>
      <c r="D1743" s="83" t="s">
        <v>10977</v>
      </c>
      <c r="E1743" s="97" t="s">
        <v>10977</v>
      </c>
      <c r="F1743" s="37"/>
      <c r="G1743" s="83" t="s">
        <v>10977</v>
      </c>
      <c r="H1743" s="41"/>
      <c r="I1743" s="42"/>
    </row>
    <row r="1744" spans="1:9" x14ac:dyDescent="0.25">
      <c r="A1744" s="39"/>
      <c r="B1744" s="136" t="s">
        <v>13102</v>
      </c>
      <c r="C1744" s="40" t="s">
        <v>901</v>
      </c>
      <c r="D1744" s="83" t="s">
        <v>10977</v>
      </c>
      <c r="E1744" s="97" t="s">
        <v>10977</v>
      </c>
      <c r="F1744" s="37"/>
      <c r="G1744" s="83" t="s">
        <v>10977</v>
      </c>
      <c r="H1744" s="41"/>
      <c r="I1744" s="42"/>
    </row>
    <row r="1745" spans="1:9" x14ac:dyDescent="0.25">
      <c r="A1745" s="39"/>
      <c r="B1745" s="136" t="s">
        <v>13103</v>
      </c>
      <c r="C1745" s="40" t="s">
        <v>1356</v>
      </c>
      <c r="D1745" s="83" t="s">
        <v>10977</v>
      </c>
      <c r="E1745" s="97" t="s">
        <v>10977</v>
      </c>
      <c r="F1745" s="37"/>
      <c r="G1745" s="83" t="s">
        <v>10977</v>
      </c>
      <c r="H1745" s="41"/>
      <c r="I1745" s="42"/>
    </row>
    <row r="1746" spans="1:9" x14ac:dyDescent="0.25">
      <c r="A1746" s="39"/>
      <c r="B1746" s="136" t="s">
        <v>13104</v>
      </c>
      <c r="C1746" s="40" t="s">
        <v>3812</v>
      </c>
      <c r="D1746" s="83" t="s">
        <v>10977</v>
      </c>
      <c r="E1746" s="97" t="s">
        <v>10977</v>
      </c>
      <c r="F1746" s="37"/>
      <c r="G1746" s="93" t="s">
        <v>10978</v>
      </c>
      <c r="H1746" s="44" t="s">
        <v>11310</v>
      </c>
      <c r="I1746" s="42"/>
    </row>
    <row r="1747" spans="1:9" x14ac:dyDescent="0.25">
      <c r="A1747" s="39"/>
      <c r="B1747" s="136" t="s">
        <v>13105</v>
      </c>
      <c r="C1747" s="40" t="s">
        <v>197</v>
      </c>
      <c r="D1747" s="83" t="s">
        <v>10977</v>
      </c>
      <c r="E1747" s="97" t="s">
        <v>10977</v>
      </c>
      <c r="F1747" s="37"/>
      <c r="G1747" s="83" t="s">
        <v>10977</v>
      </c>
      <c r="H1747" s="41"/>
      <c r="I1747" s="42"/>
    </row>
    <row r="1748" spans="1:9" x14ac:dyDescent="0.25">
      <c r="A1748" s="39"/>
      <c r="B1748" s="136" t="s">
        <v>13106</v>
      </c>
      <c r="C1748" s="40" t="s">
        <v>3812</v>
      </c>
      <c r="D1748" s="83" t="s">
        <v>10977</v>
      </c>
      <c r="E1748" s="97" t="s">
        <v>10977</v>
      </c>
      <c r="F1748" s="37"/>
      <c r="G1748" s="83" t="s">
        <v>10977</v>
      </c>
      <c r="H1748" s="41"/>
      <c r="I1748" s="42"/>
    </row>
    <row r="1749" spans="1:9" x14ac:dyDescent="0.25">
      <c r="A1749" s="39"/>
      <c r="B1749" s="136" t="s">
        <v>13107</v>
      </c>
      <c r="C1749" s="40" t="s">
        <v>4626</v>
      </c>
      <c r="D1749" s="83" t="s">
        <v>10977</v>
      </c>
      <c r="E1749" s="97" t="s">
        <v>10977</v>
      </c>
      <c r="F1749" s="37"/>
      <c r="G1749" s="83" t="s">
        <v>10977</v>
      </c>
      <c r="H1749" s="41"/>
      <c r="I1749" s="42"/>
    </row>
    <row r="1750" spans="1:9" x14ac:dyDescent="0.25">
      <c r="A1750" s="39"/>
      <c r="B1750" s="136" t="s">
        <v>13108</v>
      </c>
      <c r="C1750" s="40" t="s">
        <v>2413</v>
      </c>
      <c r="D1750" s="83" t="s">
        <v>10977</v>
      </c>
      <c r="E1750" s="97" t="s">
        <v>10977</v>
      </c>
      <c r="F1750" s="37"/>
      <c r="G1750" s="83" t="s">
        <v>10977</v>
      </c>
      <c r="H1750" s="41"/>
      <c r="I1750" s="42"/>
    </row>
    <row r="1751" spans="1:9" x14ac:dyDescent="0.25">
      <c r="A1751" s="39"/>
      <c r="B1751" s="136" t="s">
        <v>13109</v>
      </c>
      <c r="C1751" s="40" t="s">
        <v>634</v>
      </c>
      <c r="D1751" s="83" t="s">
        <v>10977</v>
      </c>
      <c r="E1751" s="97" t="s">
        <v>10977</v>
      </c>
      <c r="F1751" s="37"/>
      <c r="G1751" s="83" t="s">
        <v>10977</v>
      </c>
      <c r="H1751" s="41"/>
      <c r="I1751" s="42"/>
    </row>
    <row r="1752" spans="1:9" x14ac:dyDescent="0.25">
      <c r="A1752" s="39"/>
      <c r="B1752" s="136" t="s">
        <v>13110</v>
      </c>
      <c r="C1752" s="40" t="s">
        <v>3143</v>
      </c>
      <c r="D1752" s="83" t="s">
        <v>10977</v>
      </c>
      <c r="E1752" s="97" t="s">
        <v>10977</v>
      </c>
      <c r="F1752" s="37"/>
      <c r="G1752" s="95" t="s">
        <v>10978</v>
      </c>
      <c r="H1752" s="59" t="s">
        <v>11311</v>
      </c>
      <c r="I1752" s="42"/>
    </row>
    <row r="1753" spans="1:9" x14ac:dyDescent="0.25">
      <c r="A1753" s="39"/>
      <c r="B1753" s="136" t="s">
        <v>13111</v>
      </c>
      <c r="C1753" s="40" t="s">
        <v>3812</v>
      </c>
      <c r="D1753" s="83" t="s">
        <v>10977</v>
      </c>
      <c r="E1753" s="97" t="s">
        <v>10977</v>
      </c>
      <c r="F1753" s="37"/>
      <c r="G1753" s="83" t="s">
        <v>10977</v>
      </c>
      <c r="H1753" s="41"/>
      <c r="I1753" s="42"/>
    </row>
    <row r="1754" spans="1:9" x14ac:dyDescent="0.25">
      <c r="A1754" s="39"/>
      <c r="B1754" s="136" t="s">
        <v>13112</v>
      </c>
      <c r="C1754" s="40" t="s">
        <v>1142</v>
      </c>
      <c r="D1754" s="83" t="s">
        <v>10977</v>
      </c>
      <c r="E1754" s="97" t="s">
        <v>10977</v>
      </c>
      <c r="F1754" s="37"/>
      <c r="G1754" s="83" t="s">
        <v>10977</v>
      </c>
      <c r="H1754" s="41"/>
      <c r="I1754" s="42"/>
    </row>
    <row r="1755" spans="1:9" x14ac:dyDescent="0.25">
      <c r="A1755" s="39"/>
      <c r="B1755" s="136" t="s">
        <v>13113</v>
      </c>
      <c r="C1755" s="40" t="s">
        <v>29</v>
      </c>
      <c r="D1755" s="83" t="s">
        <v>10977</v>
      </c>
      <c r="E1755" s="97" t="s">
        <v>10977</v>
      </c>
      <c r="F1755" s="37"/>
      <c r="G1755" s="83" t="s">
        <v>10977</v>
      </c>
      <c r="H1755" s="41"/>
      <c r="I1755" s="42"/>
    </row>
    <row r="1756" spans="1:9" x14ac:dyDescent="0.25">
      <c r="A1756" s="39"/>
      <c r="B1756" s="136" t="s">
        <v>13114</v>
      </c>
      <c r="C1756" s="40" t="s">
        <v>3812</v>
      </c>
      <c r="D1756" s="83" t="s">
        <v>10977</v>
      </c>
      <c r="E1756" s="97" t="s">
        <v>10977</v>
      </c>
      <c r="F1756" s="37"/>
      <c r="G1756" s="83" t="s">
        <v>10977</v>
      </c>
      <c r="H1756" s="41"/>
      <c r="I1756" s="42"/>
    </row>
    <row r="1757" spans="1:9" x14ac:dyDescent="0.25">
      <c r="A1757" s="39"/>
      <c r="B1757" s="136" t="s">
        <v>13115</v>
      </c>
      <c r="C1757" s="40" t="s">
        <v>2274</v>
      </c>
      <c r="D1757" s="83" t="s">
        <v>10977</v>
      </c>
      <c r="E1757" s="97" t="s">
        <v>10977</v>
      </c>
      <c r="F1757" s="37"/>
      <c r="G1757" s="93" t="s">
        <v>10978</v>
      </c>
      <c r="H1757" s="44" t="s">
        <v>11312</v>
      </c>
      <c r="I1757" s="42"/>
    </row>
    <row r="1758" spans="1:9" x14ac:dyDescent="0.25">
      <c r="A1758" s="39"/>
      <c r="B1758" s="136" t="s">
        <v>13116</v>
      </c>
      <c r="C1758" s="40" t="s">
        <v>4289</v>
      </c>
      <c r="D1758" s="83" t="s">
        <v>10977</v>
      </c>
      <c r="E1758" s="97" t="s">
        <v>10977</v>
      </c>
      <c r="F1758" s="37"/>
      <c r="G1758" s="83" t="s">
        <v>10977</v>
      </c>
      <c r="H1758" s="41"/>
      <c r="I1758" s="42"/>
    </row>
    <row r="1759" spans="1:9" x14ac:dyDescent="0.25">
      <c r="A1759" s="39"/>
      <c r="B1759" s="136" t="s">
        <v>13117</v>
      </c>
      <c r="C1759" s="40" t="s">
        <v>4626</v>
      </c>
      <c r="D1759" s="83" t="s">
        <v>10977</v>
      </c>
      <c r="E1759" s="83" t="s">
        <v>10977</v>
      </c>
      <c r="F1759" s="37"/>
      <c r="G1759" s="83" t="s">
        <v>10977</v>
      </c>
      <c r="H1759" s="41"/>
      <c r="I1759" s="42"/>
    </row>
    <row r="1760" spans="1:9" x14ac:dyDescent="0.25">
      <c r="A1760" s="39"/>
      <c r="B1760" s="136" t="s">
        <v>13118</v>
      </c>
      <c r="C1760" s="40" t="s">
        <v>3812</v>
      </c>
      <c r="D1760" s="83" t="s">
        <v>10977</v>
      </c>
      <c r="E1760" s="97" t="s">
        <v>10977</v>
      </c>
      <c r="F1760" s="37"/>
      <c r="G1760" s="83" t="s">
        <v>10977</v>
      </c>
      <c r="H1760" s="41"/>
      <c r="I1760" s="42"/>
    </row>
    <row r="1761" spans="1:9" x14ac:dyDescent="0.25">
      <c r="A1761" s="39"/>
      <c r="B1761" s="136" t="s">
        <v>13119</v>
      </c>
      <c r="C1761" s="40" t="s">
        <v>901</v>
      </c>
      <c r="D1761" s="83" t="s">
        <v>10977</v>
      </c>
      <c r="E1761" s="97" t="s">
        <v>10977</v>
      </c>
      <c r="F1761" s="37"/>
      <c r="G1761" s="83" t="s">
        <v>10977</v>
      </c>
      <c r="H1761" s="41"/>
      <c r="I1761" s="42"/>
    </row>
    <row r="1762" spans="1:9" x14ac:dyDescent="0.25">
      <c r="A1762" s="39"/>
      <c r="B1762" s="136" t="s">
        <v>13120</v>
      </c>
      <c r="C1762" s="40" t="s">
        <v>3812</v>
      </c>
      <c r="D1762" s="83" t="s">
        <v>10977</v>
      </c>
      <c r="E1762" s="97" t="s">
        <v>10977</v>
      </c>
      <c r="F1762" s="37"/>
      <c r="G1762" s="83" t="s">
        <v>10977</v>
      </c>
      <c r="H1762" s="41"/>
      <c r="I1762" s="42"/>
    </row>
    <row r="1763" spans="1:9" x14ac:dyDescent="0.25">
      <c r="A1763" s="39"/>
      <c r="B1763" s="136" t="s">
        <v>13121</v>
      </c>
      <c r="C1763" s="40" t="s">
        <v>3812</v>
      </c>
      <c r="D1763" s="83" t="s">
        <v>10977</v>
      </c>
      <c r="E1763" s="97" t="s">
        <v>10977</v>
      </c>
      <c r="F1763" s="37"/>
      <c r="G1763" s="83" t="s">
        <v>10977</v>
      </c>
      <c r="H1763" s="41"/>
      <c r="I1763" s="42"/>
    </row>
    <row r="1764" spans="1:9" x14ac:dyDescent="0.25">
      <c r="A1764" s="39"/>
      <c r="B1764" s="136" t="s">
        <v>13122</v>
      </c>
      <c r="C1764" s="40" t="s">
        <v>901</v>
      </c>
      <c r="D1764" s="83" t="s">
        <v>10977</v>
      </c>
      <c r="E1764" s="83" t="s">
        <v>10977</v>
      </c>
      <c r="F1764" s="37"/>
      <c r="G1764" s="83" t="s">
        <v>10977</v>
      </c>
      <c r="H1764" s="41"/>
      <c r="I1764" s="42"/>
    </row>
    <row r="1765" spans="1:9" x14ac:dyDescent="0.25">
      <c r="A1765" s="39"/>
      <c r="B1765" s="136" t="s">
        <v>13123</v>
      </c>
      <c r="C1765" s="40" t="s">
        <v>3513</v>
      </c>
      <c r="D1765" s="83" t="s">
        <v>10977</v>
      </c>
      <c r="E1765" s="97" t="s">
        <v>10977</v>
      </c>
      <c r="F1765" s="37"/>
      <c r="G1765" s="83" t="s">
        <v>10978</v>
      </c>
      <c r="H1765" s="44" t="s">
        <v>11313</v>
      </c>
      <c r="I1765" s="42"/>
    </row>
    <row r="1766" spans="1:9" x14ac:dyDescent="0.25">
      <c r="A1766" s="39"/>
      <c r="B1766" s="136" t="s">
        <v>13124</v>
      </c>
      <c r="C1766" s="40" t="s">
        <v>4626</v>
      </c>
      <c r="D1766" s="83" t="s">
        <v>10977</v>
      </c>
      <c r="E1766" s="97" t="s">
        <v>10977</v>
      </c>
      <c r="F1766" s="37"/>
      <c r="G1766" s="83" t="s">
        <v>10977</v>
      </c>
      <c r="H1766" s="41"/>
      <c r="I1766" s="42"/>
    </row>
    <row r="1767" spans="1:9" x14ac:dyDescent="0.25">
      <c r="A1767" s="39"/>
      <c r="B1767" s="136" t="s">
        <v>13125</v>
      </c>
      <c r="C1767" s="40" t="s">
        <v>901</v>
      </c>
      <c r="D1767" s="83" t="s">
        <v>10977</v>
      </c>
      <c r="E1767" s="97" t="s">
        <v>10977</v>
      </c>
      <c r="F1767" s="37"/>
      <c r="G1767" s="83" t="s">
        <v>10977</v>
      </c>
      <c r="H1767" s="41"/>
      <c r="I1767" s="42"/>
    </row>
    <row r="1768" spans="1:9" x14ac:dyDescent="0.25">
      <c r="A1768" s="39"/>
      <c r="B1768" s="136" t="s">
        <v>13126</v>
      </c>
      <c r="C1768" s="40" t="s">
        <v>2274</v>
      </c>
      <c r="D1768" s="83" t="s">
        <v>10977</v>
      </c>
      <c r="E1768" s="97" t="s">
        <v>10977</v>
      </c>
      <c r="F1768" s="37"/>
      <c r="G1768" s="83" t="s">
        <v>10977</v>
      </c>
      <c r="H1768" s="41"/>
      <c r="I1768" s="42"/>
    </row>
    <row r="1769" spans="1:9" x14ac:dyDescent="0.25">
      <c r="A1769" s="39"/>
      <c r="B1769" s="136" t="s">
        <v>13127</v>
      </c>
      <c r="C1769" s="40" t="s">
        <v>2274</v>
      </c>
      <c r="D1769" s="83" t="s">
        <v>10977</v>
      </c>
      <c r="E1769" s="97" t="s">
        <v>10977</v>
      </c>
      <c r="F1769" s="37"/>
      <c r="G1769" s="83" t="s">
        <v>10977</v>
      </c>
      <c r="H1769" s="41"/>
      <c r="I1769" s="42"/>
    </row>
    <row r="1770" spans="1:9" x14ac:dyDescent="0.25">
      <c r="A1770" s="39"/>
      <c r="B1770" s="136" t="s">
        <v>13128</v>
      </c>
      <c r="C1770" s="40" t="s">
        <v>1356</v>
      </c>
      <c r="D1770" s="83" t="s">
        <v>10977</v>
      </c>
      <c r="E1770" s="97" t="s">
        <v>10977</v>
      </c>
      <c r="F1770" s="37"/>
      <c r="G1770" s="83" t="s">
        <v>10977</v>
      </c>
      <c r="H1770" s="41"/>
      <c r="I1770" s="42"/>
    </row>
    <row r="1771" spans="1:9" x14ac:dyDescent="0.25">
      <c r="A1771" s="39"/>
      <c r="B1771" s="136" t="s">
        <v>13129</v>
      </c>
      <c r="C1771" s="40" t="s">
        <v>3812</v>
      </c>
      <c r="D1771" s="83" t="s">
        <v>10977</v>
      </c>
      <c r="E1771" s="97" t="s">
        <v>10977</v>
      </c>
      <c r="F1771" s="37"/>
      <c r="G1771" s="93" t="s">
        <v>10978</v>
      </c>
      <c r="H1771" s="44" t="s">
        <v>11314</v>
      </c>
      <c r="I1771" s="42"/>
    </row>
    <row r="1772" spans="1:9" x14ac:dyDescent="0.25">
      <c r="A1772" s="39"/>
      <c r="B1772" s="136" t="s">
        <v>13130</v>
      </c>
      <c r="C1772" s="40" t="s">
        <v>2413</v>
      </c>
      <c r="D1772" s="83" t="s">
        <v>10977</v>
      </c>
      <c r="E1772" s="97" t="s">
        <v>10977</v>
      </c>
      <c r="F1772" s="37"/>
      <c r="G1772" s="83" t="s">
        <v>10977</v>
      </c>
      <c r="H1772" s="41"/>
      <c r="I1772" s="42"/>
    </row>
    <row r="1773" spans="1:9" x14ac:dyDescent="0.25">
      <c r="A1773" s="39"/>
      <c r="B1773" s="136" t="s">
        <v>13131</v>
      </c>
      <c r="C1773" s="40" t="s">
        <v>2926</v>
      </c>
      <c r="D1773" s="83" t="s">
        <v>10977</v>
      </c>
      <c r="E1773" s="97" t="s">
        <v>10977</v>
      </c>
      <c r="F1773" s="37"/>
      <c r="G1773" s="93" t="s">
        <v>10978</v>
      </c>
      <c r="H1773" s="44" t="s">
        <v>11315</v>
      </c>
      <c r="I1773" s="42"/>
    </row>
    <row r="1774" spans="1:9" x14ac:dyDescent="0.25">
      <c r="A1774" s="39"/>
      <c r="B1774" s="136" t="s">
        <v>13132</v>
      </c>
      <c r="C1774" s="40" t="s">
        <v>3812</v>
      </c>
      <c r="D1774" s="83" t="s">
        <v>10977</v>
      </c>
      <c r="E1774" s="97" t="s">
        <v>10977</v>
      </c>
      <c r="F1774" s="37"/>
      <c r="G1774" s="83" t="s">
        <v>10978</v>
      </c>
      <c r="H1774" s="44" t="s">
        <v>11316</v>
      </c>
      <c r="I1774" s="42"/>
    </row>
    <row r="1775" spans="1:9" x14ac:dyDescent="0.25">
      <c r="A1775" s="39"/>
      <c r="B1775" s="136" t="s">
        <v>13133</v>
      </c>
      <c r="C1775" s="40" t="s">
        <v>3812</v>
      </c>
      <c r="D1775" s="83" t="s">
        <v>10977</v>
      </c>
      <c r="E1775" s="83" t="s">
        <v>10977</v>
      </c>
      <c r="F1775" s="37"/>
      <c r="G1775" s="83" t="s">
        <v>10977</v>
      </c>
      <c r="H1775" s="41"/>
      <c r="I1775" s="42"/>
    </row>
    <row r="1776" spans="1:9" x14ac:dyDescent="0.25">
      <c r="A1776" s="39" t="s">
        <v>10989</v>
      </c>
      <c r="B1776" s="138" t="s">
        <v>13134</v>
      </c>
      <c r="C1776" s="40" t="s">
        <v>4626</v>
      </c>
      <c r="D1776" s="83" t="s">
        <v>10977</v>
      </c>
      <c r="E1776" s="83" t="s">
        <v>10978</v>
      </c>
      <c r="F1776" s="37" t="s">
        <v>11317</v>
      </c>
      <c r="G1776" s="83" t="s">
        <v>10978</v>
      </c>
      <c r="H1776" s="44" t="s">
        <v>11318</v>
      </c>
      <c r="I1776" s="42"/>
    </row>
    <row r="1777" spans="1:9" x14ac:dyDescent="0.25">
      <c r="A1777" s="39"/>
      <c r="B1777" s="136" t="s">
        <v>13135</v>
      </c>
      <c r="C1777" s="40" t="s">
        <v>2758</v>
      </c>
      <c r="D1777" s="83" t="s">
        <v>10977</v>
      </c>
      <c r="E1777" s="97" t="s">
        <v>10977</v>
      </c>
      <c r="F1777" s="37"/>
      <c r="G1777" s="95" t="s">
        <v>10978</v>
      </c>
      <c r="H1777" s="59" t="s">
        <v>11319</v>
      </c>
      <c r="I1777" s="42"/>
    </row>
    <row r="1778" spans="1:9" x14ac:dyDescent="0.25">
      <c r="A1778" s="39"/>
      <c r="B1778" s="136" t="s">
        <v>13136</v>
      </c>
      <c r="C1778" s="40" t="s">
        <v>2554</v>
      </c>
      <c r="D1778" s="83" t="s">
        <v>10977</v>
      </c>
      <c r="E1778" s="97" t="s">
        <v>10977</v>
      </c>
      <c r="F1778" s="37"/>
      <c r="G1778" s="83" t="s">
        <v>10977</v>
      </c>
      <c r="H1778" s="41"/>
      <c r="I1778" s="42"/>
    </row>
    <row r="1779" spans="1:9" x14ac:dyDescent="0.25">
      <c r="A1779" s="39"/>
      <c r="B1779" s="136" t="s">
        <v>13137</v>
      </c>
      <c r="C1779" s="40" t="s">
        <v>4289</v>
      </c>
      <c r="D1779" s="83" t="s">
        <v>10977</v>
      </c>
      <c r="E1779" s="97" t="s">
        <v>10977</v>
      </c>
      <c r="F1779" s="37"/>
      <c r="G1779" s="83" t="s">
        <v>10977</v>
      </c>
      <c r="H1779" s="41"/>
      <c r="I1779" s="42"/>
    </row>
    <row r="1780" spans="1:9" x14ac:dyDescent="0.25">
      <c r="A1780" s="39"/>
      <c r="B1780" s="136" t="s">
        <v>13138</v>
      </c>
      <c r="C1780" s="40" t="s">
        <v>2758</v>
      </c>
      <c r="D1780" s="83" t="s">
        <v>10977</v>
      </c>
      <c r="E1780" s="97" t="s">
        <v>10977</v>
      </c>
      <c r="F1780" s="37"/>
      <c r="G1780" s="83" t="s">
        <v>10977</v>
      </c>
      <c r="H1780" s="41"/>
      <c r="I1780" s="42"/>
    </row>
    <row r="1781" spans="1:9" x14ac:dyDescent="0.25">
      <c r="A1781" s="39" t="s">
        <v>10989</v>
      </c>
      <c r="B1781" s="138" t="s">
        <v>13139</v>
      </c>
      <c r="C1781" s="40" t="s">
        <v>4626</v>
      </c>
      <c r="D1781" s="83" t="s">
        <v>10978</v>
      </c>
      <c r="E1781" s="97"/>
      <c r="F1781" s="37" t="s">
        <v>11320</v>
      </c>
      <c r="G1781" s="83" t="s">
        <v>10977</v>
      </c>
      <c r="H1781" s="41"/>
      <c r="I1781" s="42"/>
    </row>
    <row r="1782" spans="1:9" x14ac:dyDescent="0.25">
      <c r="A1782" s="39"/>
      <c r="B1782" s="136" t="s">
        <v>13140</v>
      </c>
      <c r="C1782" s="40" t="s">
        <v>3812</v>
      </c>
      <c r="D1782" s="83" t="s">
        <v>10977</v>
      </c>
      <c r="E1782" s="83" t="s">
        <v>10977</v>
      </c>
      <c r="F1782" s="37"/>
      <c r="G1782" s="83" t="s">
        <v>10977</v>
      </c>
      <c r="H1782" s="41"/>
      <c r="I1782" s="42"/>
    </row>
    <row r="1783" spans="1:9" x14ac:dyDescent="0.25">
      <c r="A1783" s="39"/>
      <c r="B1783" s="136" t="s">
        <v>13141</v>
      </c>
      <c r="C1783" s="40" t="s">
        <v>2926</v>
      </c>
      <c r="D1783" s="83" t="s">
        <v>10977</v>
      </c>
      <c r="E1783" s="97" t="s">
        <v>10977</v>
      </c>
      <c r="F1783" s="37"/>
      <c r="G1783" s="83" t="s">
        <v>10977</v>
      </c>
      <c r="H1783" s="41"/>
      <c r="I1783" s="42"/>
    </row>
    <row r="1784" spans="1:9" x14ac:dyDescent="0.25">
      <c r="A1784" s="39"/>
      <c r="B1784" s="136" t="s">
        <v>13142</v>
      </c>
      <c r="C1784" s="40" t="s">
        <v>4289</v>
      </c>
      <c r="D1784" s="83" t="s">
        <v>10977</v>
      </c>
      <c r="E1784" s="97" t="s">
        <v>10977</v>
      </c>
      <c r="F1784" s="37"/>
      <c r="G1784" s="83" t="s">
        <v>10977</v>
      </c>
      <c r="H1784" s="41"/>
      <c r="I1784" s="42"/>
    </row>
    <row r="1785" spans="1:9" x14ac:dyDescent="0.25">
      <c r="A1785" s="39"/>
      <c r="B1785" s="136" t="s">
        <v>13143</v>
      </c>
      <c r="C1785" s="40" t="s">
        <v>901</v>
      </c>
      <c r="D1785" s="83" t="s">
        <v>10977</v>
      </c>
      <c r="E1785" s="97" t="s">
        <v>10977</v>
      </c>
      <c r="F1785" s="37"/>
      <c r="G1785" s="83" t="s">
        <v>10977</v>
      </c>
      <c r="H1785" s="41"/>
      <c r="I1785" s="42"/>
    </row>
    <row r="1786" spans="1:9" x14ac:dyDescent="0.25">
      <c r="A1786" s="39"/>
      <c r="B1786" s="136" t="s">
        <v>13144</v>
      </c>
      <c r="C1786" s="40" t="s">
        <v>2274</v>
      </c>
      <c r="D1786" s="83" t="s">
        <v>10977</v>
      </c>
      <c r="E1786" s="97" t="s">
        <v>10977</v>
      </c>
      <c r="F1786" s="37"/>
      <c r="G1786" s="83" t="s">
        <v>10977</v>
      </c>
      <c r="H1786" s="41"/>
      <c r="I1786" s="42"/>
    </row>
    <row r="1787" spans="1:9" x14ac:dyDescent="0.25">
      <c r="A1787" s="39"/>
      <c r="B1787" s="136" t="s">
        <v>13145</v>
      </c>
      <c r="C1787" s="40" t="s">
        <v>215</v>
      </c>
      <c r="D1787" s="83" t="s">
        <v>10977</v>
      </c>
      <c r="E1787" s="97" t="s">
        <v>10977</v>
      </c>
      <c r="F1787" s="37"/>
      <c r="G1787" s="83" t="s">
        <v>10977</v>
      </c>
      <c r="H1787" s="41"/>
      <c r="I1787" s="42"/>
    </row>
    <row r="1788" spans="1:9" x14ac:dyDescent="0.25">
      <c r="A1788" s="39"/>
      <c r="B1788" s="136" t="s">
        <v>13146</v>
      </c>
      <c r="C1788" s="40" t="s">
        <v>3513</v>
      </c>
      <c r="D1788" s="83" t="s">
        <v>10977</v>
      </c>
      <c r="E1788" s="97" t="s">
        <v>10977</v>
      </c>
      <c r="F1788" s="37"/>
      <c r="G1788" s="83" t="s">
        <v>10977</v>
      </c>
      <c r="H1788" s="41"/>
      <c r="I1788" s="42"/>
    </row>
    <row r="1789" spans="1:9" x14ac:dyDescent="0.25">
      <c r="A1789" s="39"/>
      <c r="B1789" s="136" t="s">
        <v>13147</v>
      </c>
      <c r="C1789" s="40" t="s">
        <v>1356</v>
      </c>
      <c r="D1789" s="83" t="s">
        <v>10977</v>
      </c>
      <c r="E1789" s="97" t="s">
        <v>10977</v>
      </c>
      <c r="F1789" s="37"/>
      <c r="G1789" s="83" t="s">
        <v>10977</v>
      </c>
      <c r="H1789" s="41"/>
      <c r="I1789" s="42"/>
    </row>
    <row r="1790" spans="1:9" x14ac:dyDescent="0.25">
      <c r="A1790" s="39"/>
      <c r="B1790" s="136" t="s">
        <v>13148</v>
      </c>
      <c r="C1790" s="40" t="s">
        <v>4626</v>
      </c>
      <c r="D1790" s="83" t="s">
        <v>10977</v>
      </c>
      <c r="E1790" s="97" t="s">
        <v>10977</v>
      </c>
      <c r="F1790" s="37"/>
      <c r="G1790" s="83" t="s">
        <v>10977</v>
      </c>
      <c r="H1790" s="41"/>
      <c r="I1790" s="42"/>
    </row>
    <row r="1791" spans="1:9" x14ac:dyDescent="0.25">
      <c r="A1791" s="39"/>
      <c r="B1791" s="136" t="s">
        <v>13149</v>
      </c>
      <c r="C1791" s="40" t="s">
        <v>3812</v>
      </c>
      <c r="D1791" s="83" t="s">
        <v>10977</v>
      </c>
      <c r="E1791" s="97" t="s">
        <v>10977</v>
      </c>
      <c r="F1791" s="37"/>
      <c r="G1791" s="83" t="s">
        <v>10977</v>
      </c>
      <c r="H1791" s="41"/>
      <c r="I1791" s="42"/>
    </row>
    <row r="1792" spans="1:9" x14ac:dyDescent="0.25">
      <c r="A1792" s="39" t="s">
        <v>10989</v>
      </c>
      <c r="B1792" s="138" t="s">
        <v>13150</v>
      </c>
      <c r="C1792" s="40" t="s">
        <v>3812</v>
      </c>
      <c r="D1792" s="83" t="s">
        <v>10977</v>
      </c>
      <c r="E1792" s="97" t="s">
        <v>10978</v>
      </c>
      <c r="F1792" s="37" t="s">
        <v>11321</v>
      </c>
      <c r="G1792" s="83" t="s">
        <v>10978</v>
      </c>
      <c r="H1792" s="44" t="s">
        <v>11322</v>
      </c>
      <c r="I1792" s="42"/>
    </row>
    <row r="1793" spans="1:9" x14ac:dyDescent="0.25">
      <c r="A1793" s="39" t="s">
        <v>10989</v>
      </c>
      <c r="B1793" s="138" t="s">
        <v>13151</v>
      </c>
      <c r="C1793" s="40" t="s">
        <v>215</v>
      </c>
      <c r="D1793" s="83" t="s">
        <v>10977</v>
      </c>
      <c r="E1793" s="97" t="s">
        <v>10978</v>
      </c>
      <c r="F1793" s="37" t="s">
        <v>11323</v>
      </c>
      <c r="G1793" s="83" t="s">
        <v>10978</v>
      </c>
      <c r="H1793" s="41" t="s">
        <v>11323</v>
      </c>
      <c r="I1793" s="42"/>
    </row>
    <row r="1794" spans="1:9" x14ac:dyDescent="0.25">
      <c r="A1794" s="39"/>
      <c r="B1794" s="136" t="s">
        <v>13152</v>
      </c>
      <c r="C1794" s="40" t="s">
        <v>1356</v>
      </c>
      <c r="D1794" s="83" t="s">
        <v>10977</v>
      </c>
      <c r="E1794" s="97" t="s">
        <v>10977</v>
      </c>
      <c r="F1794" s="37"/>
      <c r="G1794" s="83" t="s">
        <v>10977</v>
      </c>
      <c r="H1794" s="41"/>
      <c r="I1794" s="42"/>
    </row>
    <row r="1795" spans="1:9" x14ac:dyDescent="0.25">
      <c r="A1795" s="39"/>
      <c r="B1795" s="136" t="s">
        <v>13153</v>
      </c>
      <c r="C1795" s="40" t="s">
        <v>3747</v>
      </c>
      <c r="D1795" s="83" t="s">
        <v>10977</v>
      </c>
      <c r="E1795" s="97" t="s">
        <v>10977</v>
      </c>
      <c r="F1795" s="37"/>
      <c r="G1795" s="83" t="s">
        <v>10977</v>
      </c>
      <c r="H1795" s="41"/>
      <c r="I1795" s="42"/>
    </row>
    <row r="1796" spans="1:9" x14ac:dyDescent="0.25">
      <c r="A1796" s="39"/>
      <c r="B1796" s="136" t="s">
        <v>13154</v>
      </c>
      <c r="C1796" s="40" t="s">
        <v>2926</v>
      </c>
      <c r="D1796" s="83" t="s">
        <v>10977</v>
      </c>
      <c r="E1796" s="97" t="s">
        <v>10977</v>
      </c>
      <c r="F1796" s="37"/>
      <c r="G1796" s="93" t="s">
        <v>10978</v>
      </c>
      <c r="H1796" s="44" t="s">
        <v>11324</v>
      </c>
      <c r="I1796" s="42"/>
    </row>
    <row r="1797" spans="1:9" x14ac:dyDescent="0.25">
      <c r="A1797" s="39"/>
      <c r="B1797" s="136" t="s">
        <v>13155</v>
      </c>
      <c r="C1797" s="40" t="s">
        <v>4289</v>
      </c>
      <c r="D1797" s="83" t="s">
        <v>10977</v>
      </c>
      <c r="E1797" s="97" t="s">
        <v>10977</v>
      </c>
      <c r="F1797" s="37"/>
      <c r="G1797" s="83" t="s">
        <v>10977</v>
      </c>
      <c r="H1797" s="41"/>
      <c r="I1797" s="42"/>
    </row>
    <row r="1798" spans="1:9" x14ac:dyDescent="0.25">
      <c r="A1798" s="39"/>
      <c r="B1798" s="136" t="s">
        <v>13156</v>
      </c>
      <c r="C1798" s="40" t="s">
        <v>3812</v>
      </c>
      <c r="D1798" s="83" t="s">
        <v>10977</v>
      </c>
      <c r="E1798" s="97" t="s">
        <v>10977</v>
      </c>
      <c r="F1798" s="37"/>
      <c r="G1798" s="83" t="s">
        <v>10978</v>
      </c>
      <c r="H1798" s="44" t="s">
        <v>11325</v>
      </c>
      <c r="I1798" s="42"/>
    </row>
    <row r="1799" spans="1:9" x14ac:dyDescent="0.25">
      <c r="A1799" s="39" t="s">
        <v>10989</v>
      </c>
      <c r="B1799" s="138" t="s">
        <v>13157</v>
      </c>
      <c r="C1799" s="40" t="s">
        <v>821</v>
      </c>
      <c r="D1799" s="83" t="s">
        <v>10978</v>
      </c>
      <c r="E1799" s="97"/>
      <c r="F1799" s="37" t="s">
        <v>11326</v>
      </c>
      <c r="G1799" s="83" t="s">
        <v>10978</v>
      </c>
      <c r="H1799" s="73" t="s">
        <v>11327</v>
      </c>
      <c r="I1799" s="42"/>
    </row>
    <row r="1800" spans="1:9" x14ac:dyDescent="0.25">
      <c r="A1800" s="39"/>
      <c r="B1800" s="136" t="s">
        <v>10052</v>
      </c>
      <c r="C1800" s="40" t="s">
        <v>2197</v>
      </c>
      <c r="D1800" s="83" t="s">
        <v>10977</v>
      </c>
      <c r="E1800" s="97" t="s">
        <v>10977</v>
      </c>
      <c r="F1800" s="37"/>
      <c r="G1800" s="93" t="s">
        <v>10977</v>
      </c>
      <c r="H1800" s="41"/>
      <c r="I1800" s="42"/>
    </row>
    <row r="1801" spans="1:9" x14ac:dyDescent="0.25">
      <c r="A1801" s="39"/>
      <c r="B1801" s="136" t="s">
        <v>13158</v>
      </c>
      <c r="C1801" s="40" t="s">
        <v>3513</v>
      </c>
      <c r="D1801" s="83" t="s">
        <v>10977</v>
      </c>
      <c r="E1801" s="97" t="s">
        <v>10977</v>
      </c>
      <c r="F1801" s="37"/>
      <c r="G1801" s="83" t="s">
        <v>10977</v>
      </c>
      <c r="H1801" s="41"/>
      <c r="I1801" s="42"/>
    </row>
    <row r="1802" spans="1:9" x14ac:dyDescent="0.25">
      <c r="A1802" s="39"/>
      <c r="B1802" s="136" t="s">
        <v>13159</v>
      </c>
      <c r="C1802" s="40" t="s">
        <v>634</v>
      </c>
      <c r="D1802" s="83" t="s">
        <v>10977</v>
      </c>
      <c r="E1802" s="97" t="s">
        <v>10977</v>
      </c>
      <c r="F1802" s="37"/>
      <c r="G1802" s="83" t="s">
        <v>10977</v>
      </c>
      <c r="H1802" s="41"/>
      <c r="I1802" s="42"/>
    </row>
    <row r="1803" spans="1:9" x14ac:dyDescent="0.25">
      <c r="A1803" s="39"/>
      <c r="B1803" s="136" t="s">
        <v>13160</v>
      </c>
      <c r="C1803" s="40" t="s">
        <v>3601</v>
      </c>
      <c r="D1803" s="83" t="s">
        <v>10977</v>
      </c>
      <c r="E1803" s="97" t="s">
        <v>10977</v>
      </c>
      <c r="F1803" s="37"/>
      <c r="G1803" s="83" t="s">
        <v>10977</v>
      </c>
      <c r="H1803" s="41"/>
      <c r="I1803" s="42"/>
    </row>
    <row r="1804" spans="1:9" x14ac:dyDescent="0.25">
      <c r="A1804" s="39"/>
      <c r="B1804" s="136" t="s">
        <v>13161</v>
      </c>
      <c r="C1804" s="40" t="s">
        <v>2926</v>
      </c>
      <c r="D1804" s="83" t="s">
        <v>10977</v>
      </c>
      <c r="E1804" s="97" t="s">
        <v>10977</v>
      </c>
      <c r="F1804" s="37"/>
      <c r="G1804" s="83" t="s">
        <v>10977</v>
      </c>
      <c r="H1804" s="41"/>
      <c r="I1804" s="42"/>
    </row>
    <row r="1805" spans="1:9" x14ac:dyDescent="0.25">
      <c r="A1805" s="39"/>
      <c r="B1805" s="136" t="s">
        <v>13162</v>
      </c>
      <c r="C1805" s="40" t="s">
        <v>3812</v>
      </c>
      <c r="D1805" s="83" t="s">
        <v>10977</v>
      </c>
      <c r="E1805" s="97" t="s">
        <v>10977</v>
      </c>
      <c r="F1805" s="37"/>
      <c r="G1805" s="83" t="s">
        <v>10977</v>
      </c>
      <c r="H1805" s="41"/>
      <c r="I1805" s="42"/>
    </row>
    <row r="1806" spans="1:9" x14ac:dyDescent="0.25">
      <c r="A1806" s="39"/>
      <c r="B1806" s="136" t="s">
        <v>13163</v>
      </c>
      <c r="C1806" s="40" t="s">
        <v>2758</v>
      </c>
      <c r="D1806" s="83" t="s">
        <v>10977</v>
      </c>
      <c r="E1806" s="97" t="s">
        <v>10977</v>
      </c>
      <c r="F1806" s="37"/>
      <c r="G1806" s="83" t="s">
        <v>10977</v>
      </c>
      <c r="H1806" s="41"/>
      <c r="I1806" s="42"/>
    </row>
    <row r="1807" spans="1:9" x14ac:dyDescent="0.25">
      <c r="A1807" s="39"/>
      <c r="B1807" s="136" t="s">
        <v>13164</v>
      </c>
      <c r="C1807" s="40" t="s">
        <v>4289</v>
      </c>
      <c r="D1807" s="83" t="s">
        <v>10977</v>
      </c>
      <c r="E1807" s="97" t="s">
        <v>10977</v>
      </c>
      <c r="F1807" s="37"/>
      <c r="G1807" s="83" t="s">
        <v>10977</v>
      </c>
      <c r="H1807" s="41"/>
      <c r="I1807" s="42"/>
    </row>
    <row r="1808" spans="1:9" x14ac:dyDescent="0.25">
      <c r="A1808" s="39"/>
      <c r="B1808" s="136" t="s">
        <v>13165</v>
      </c>
      <c r="C1808" s="40" t="s">
        <v>3513</v>
      </c>
      <c r="D1808" s="83" t="s">
        <v>10977</v>
      </c>
      <c r="E1808" s="97" t="s">
        <v>10977</v>
      </c>
      <c r="F1808" s="37"/>
      <c r="G1808" s="83" t="s">
        <v>10977</v>
      </c>
      <c r="H1808" s="41"/>
      <c r="I1808" s="42"/>
    </row>
    <row r="1809" spans="1:9" x14ac:dyDescent="0.25">
      <c r="A1809" s="39"/>
      <c r="B1809" s="136" t="s">
        <v>13166</v>
      </c>
      <c r="C1809" s="40" t="s">
        <v>4626</v>
      </c>
      <c r="D1809" s="83" t="s">
        <v>10977</v>
      </c>
      <c r="E1809" s="97" t="s">
        <v>10977</v>
      </c>
      <c r="F1809" s="37"/>
      <c r="G1809" s="83" t="s">
        <v>10977</v>
      </c>
      <c r="H1809" s="41"/>
      <c r="I1809" s="42"/>
    </row>
    <row r="1810" spans="1:9" x14ac:dyDescent="0.25">
      <c r="A1810" s="39"/>
      <c r="B1810" s="136" t="s">
        <v>13167</v>
      </c>
      <c r="C1810" s="40" t="s">
        <v>1356</v>
      </c>
      <c r="D1810" s="83" t="s">
        <v>10977</v>
      </c>
      <c r="E1810" s="97" t="s">
        <v>10977</v>
      </c>
      <c r="F1810" s="37"/>
      <c r="G1810" s="83" t="s">
        <v>10977</v>
      </c>
      <c r="H1810" s="41"/>
      <c r="I1810" s="42"/>
    </row>
    <row r="1811" spans="1:9" x14ac:dyDescent="0.25">
      <c r="A1811" s="39"/>
      <c r="B1811" s="136" t="s">
        <v>13168</v>
      </c>
      <c r="C1811" s="40" t="s">
        <v>1356</v>
      </c>
      <c r="D1811" s="83" t="s">
        <v>10977</v>
      </c>
      <c r="E1811" s="97" t="s">
        <v>10977</v>
      </c>
      <c r="F1811" s="37"/>
      <c r="G1811" s="83" t="s">
        <v>10977</v>
      </c>
      <c r="H1811" s="41"/>
      <c r="I1811" s="42"/>
    </row>
    <row r="1812" spans="1:9" x14ac:dyDescent="0.25">
      <c r="A1812" s="39"/>
      <c r="B1812" s="136" t="s">
        <v>13169</v>
      </c>
      <c r="C1812" s="40" t="s">
        <v>3812</v>
      </c>
      <c r="D1812" s="83" t="s">
        <v>10977</v>
      </c>
      <c r="E1812" s="97" t="s">
        <v>10977</v>
      </c>
      <c r="F1812" s="37"/>
      <c r="G1812" s="83" t="s">
        <v>10977</v>
      </c>
      <c r="H1812" s="41"/>
      <c r="I1812" s="42"/>
    </row>
    <row r="1813" spans="1:9" x14ac:dyDescent="0.25">
      <c r="A1813" s="39"/>
      <c r="B1813" s="136" t="s">
        <v>13170</v>
      </c>
      <c r="C1813" s="40" t="s">
        <v>901</v>
      </c>
      <c r="D1813" s="83" t="s">
        <v>10977</v>
      </c>
      <c r="E1813" s="97" t="s">
        <v>10977</v>
      </c>
      <c r="F1813" s="37"/>
      <c r="G1813" s="93" t="s">
        <v>10978</v>
      </c>
      <c r="H1813" s="44" t="s">
        <v>11328</v>
      </c>
      <c r="I1813" s="42"/>
    </row>
    <row r="1814" spans="1:9" x14ac:dyDescent="0.25">
      <c r="A1814" s="39"/>
      <c r="B1814" s="136" t="s">
        <v>13171</v>
      </c>
      <c r="C1814" s="40" t="s">
        <v>4626</v>
      </c>
      <c r="D1814" s="83" t="s">
        <v>10977</v>
      </c>
      <c r="E1814" s="97" t="s">
        <v>10977</v>
      </c>
      <c r="F1814" s="37"/>
      <c r="G1814" s="83" t="s">
        <v>10977</v>
      </c>
      <c r="H1814" s="41"/>
      <c r="I1814" s="42"/>
    </row>
    <row r="1815" spans="1:9" x14ac:dyDescent="0.25">
      <c r="A1815" s="39"/>
      <c r="B1815" s="136" t="s">
        <v>13172</v>
      </c>
      <c r="C1815" s="40" t="s">
        <v>1356</v>
      </c>
      <c r="D1815" s="83" t="s">
        <v>10977</v>
      </c>
      <c r="E1815" s="97" t="s">
        <v>10977</v>
      </c>
      <c r="F1815" s="37"/>
      <c r="G1815" s="83" t="s">
        <v>10977</v>
      </c>
      <c r="H1815" s="41"/>
      <c r="I1815" s="42"/>
    </row>
    <row r="1816" spans="1:9" x14ac:dyDescent="0.25">
      <c r="A1816" s="39"/>
      <c r="B1816" s="136" t="s">
        <v>13173</v>
      </c>
      <c r="C1816" s="40" t="s">
        <v>4626</v>
      </c>
      <c r="D1816" s="83" t="s">
        <v>10977</v>
      </c>
      <c r="E1816" s="97" t="s">
        <v>10977</v>
      </c>
      <c r="F1816" s="37"/>
      <c r="G1816" s="83" t="s">
        <v>10977</v>
      </c>
      <c r="H1816" s="41"/>
      <c r="I1816" s="42"/>
    </row>
    <row r="1817" spans="1:9" x14ac:dyDescent="0.25">
      <c r="A1817" s="39"/>
      <c r="B1817" s="136" t="s">
        <v>13174</v>
      </c>
      <c r="C1817" s="40" t="s">
        <v>3513</v>
      </c>
      <c r="D1817" s="83" t="s">
        <v>10977</v>
      </c>
      <c r="E1817" s="97" t="s">
        <v>10977</v>
      </c>
      <c r="F1817" s="37"/>
      <c r="G1817" s="83" t="s">
        <v>10977</v>
      </c>
      <c r="H1817" s="41"/>
      <c r="I1817" s="42"/>
    </row>
    <row r="1818" spans="1:9" x14ac:dyDescent="0.25">
      <c r="A1818" s="39"/>
      <c r="B1818" s="136" t="s">
        <v>13175</v>
      </c>
      <c r="C1818" s="40" t="s">
        <v>1356</v>
      </c>
      <c r="D1818" s="83" t="s">
        <v>10977</v>
      </c>
      <c r="E1818" s="97" t="s">
        <v>10977</v>
      </c>
      <c r="F1818" s="37"/>
      <c r="G1818" s="83" t="s">
        <v>10977</v>
      </c>
      <c r="H1818" s="41"/>
      <c r="I1818" s="42"/>
    </row>
    <row r="1819" spans="1:9" x14ac:dyDescent="0.25">
      <c r="A1819" s="39"/>
      <c r="B1819" s="136" t="s">
        <v>13176</v>
      </c>
      <c r="C1819" s="35" t="s">
        <v>1356</v>
      </c>
      <c r="D1819" s="83" t="s">
        <v>10977</v>
      </c>
      <c r="E1819" s="97" t="s">
        <v>10977</v>
      </c>
      <c r="F1819" s="37"/>
      <c r="G1819" s="83" t="s">
        <v>10977</v>
      </c>
      <c r="H1819" s="41"/>
      <c r="I1819" s="42"/>
    </row>
    <row r="1820" spans="1:9" x14ac:dyDescent="0.25">
      <c r="A1820" s="39"/>
      <c r="B1820" s="136" t="s">
        <v>13177</v>
      </c>
      <c r="C1820" s="35" t="s">
        <v>2926</v>
      </c>
      <c r="D1820" s="83" t="s">
        <v>10977</v>
      </c>
      <c r="E1820" s="83" t="s">
        <v>10977</v>
      </c>
      <c r="F1820" s="37"/>
      <c r="G1820" s="83" t="s">
        <v>10977</v>
      </c>
      <c r="H1820" s="41"/>
      <c r="I1820" s="42"/>
    </row>
    <row r="1821" spans="1:9" x14ac:dyDescent="0.25">
      <c r="A1821" s="39"/>
      <c r="B1821" s="136" t="s">
        <v>13178</v>
      </c>
      <c r="C1821" s="35" t="s">
        <v>3812</v>
      </c>
      <c r="D1821" s="83" t="s">
        <v>10977</v>
      </c>
      <c r="E1821" s="97" t="s">
        <v>10977</v>
      </c>
      <c r="F1821" s="37"/>
      <c r="G1821" s="83" t="s">
        <v>10977</v>
      </c>
      <c r="H1821" s="41"/>
      <c r="I1821" s="42"/>
    </row>
    <row r="1822" spans="1:9" x14ac:dyDescent="0.25">
      <c r="A1822" s="39"/>
      <c r="B1822" s="136" t="s">
        <v>13179</v>
      </c>
      <c r="C1822" s="35" t="s">
        <v>3143</v>
      </c>
      <c r="D1822" s="83" t="s">
        <v>10977</v>
      </c>
      <c r="E1822" s="97" t="s">
        <v>10977</v>
      </c>
      <c r="F1822" s="37"/>
      <c r="G1822" s="83" t="s">
        <v>10977</v>
      </c>
      <c r="H1822" s="41"/>
      <c r="I1822" s="42"/>
    </row>
    <row r="1823" spans="1:9" x14ac:dyDescent="0.25">
      <c r="A1823" s="39"/>
      <c r="B1823" s="136" t="s">
        <v>13180</v>
      </c>
      <c r="C1823" s="35" t="s">
        <v>4289</v>
      </c>
      <c r="D1823" s="83" t="s">
        <v>10977</v>
      </c>
      <c r="E1823" s="97" t="s">
        <v>10977</v>
      </c>
      <c r="F1823" s="37"/>
      <c r="G1823" s="83" t="s">
        <v>10977</v>
      </c>
      <c r="H1823" s="41"/>
      <c r="I1823" s="42"/>
    </row>
    <row r="1824" spans="1:9" x14ac:dyDescent="0.25">
      <c r="A1824" s="39"/>
      <c r="B1824" s="136" t="s">
        <v>13181</v>
      </c>
      <c r="C1824" s="35" t="s">
        <v>2758</v>
      </c>
      <c r="D1824" s="83" t="s">
        <v>10977</v>
      </c>
      <c r="E1824" s="97" t="s">
        <v>10977</v>
      </c>
      <c r="F1824" s="37"/>
      <c r="G1824" s="83" t="s">
        <v>10977</v>
      </c>
      <c r="H1824" s="41"/>
      <c r="I1824" s="42"/>
    </row>
    <row r="1825" spans="1:9" x14ac:dyDescent="0.25">
      <c r="A1825" s="39"/>
      <c r="B1825" s="136" t="s">
        <v>13182</v>
      </c>
      <c r="C1825" s="35" t="s">
        <v>2554</v>
      </c>
      <c r="D1825" s="83" t="s">
        <v>10977</v>
      </c>
      <c r="E1825" s="97" t="s">
        <v>10977</v>
      </c>
      <c r="F1825" s="37"/>
      <c r="G1825" s="83" t="s">
        <v>10977</v>
      </c>
      <c r="H1825" s="41"/>
      <c r="I1825" s="42"/>
    </row>
    <row r="1826" spans="1:9" x14ac:dyDescent="0.25">
      <c r="A1826" s="39"/>
      <c r="B1826" s="136" t="s">
        <v>13183</v>
      </c>
      <c r="C1826" s="35" t="s">
        <v>29</v>
      </c>
      <c r="D1826" s="83" t="s">
        <v>10977</v>
      </c>
      <c r="E1826" s="97" t="s">
        <v>10977</v>
      </c>
      <c r="F1826" s="37"/>
      <c r="G1826" s="83" t="s">
        <v>10977</v>
      </c>
      <c r="H1826" s="41"/>
      <c r="I1826" s="42"/>
    </row>
    <row r="1827" spans="1:9" x14ac:dyDescent="0.25">
      <c r="A1827" s="39"/>
      <c r="B1827" s="136" t="s">
        <v>13184</v>
      </c>
      <c r="C1827" s="35" t="s">
        <v>29</v>
      </c>
      <c r="D1827" s="83" t="s">
        <v>10977</v>
      </c>
      <c r="E1827" s="97" t="s">
        <v>10977</v>
      </c>
      <c r="F1827" s="37"/>
      <c r="G1827" s="83" t="s">
        <v>10977</v>
      </c>
      <c r="H1827" s="41"/>
      <c r="I1827" s="42"/>
    </row>
    <row r="1828" spans="1:9" x14ac:dyDescent="0.25">
      <c r="A1828" s="39"/>
      <c r="B1828" s="136" t="s">
        <v>13185</v>
      </c>
      <c r="C1828" s="35" t="s">
        <v>1142</v>
      </c>
      <c r="D1828" s="83" t="s">
        <v>10977</v>
      </c>
      <c r="E1828" s="97" t="s">
        <v>10977</v>
      </c>
      <c r="F1828" s="37"/>
      <c r="G1828" s="83" t="s">
        <v>10977</v>
      </c>
      <c r="H1828" s="41"/>
      <c r="I1828" s="42"/>
    </row>
    <row r="1829" spans="1:9" x14ac:dyDescent="0.25">
      <c r="A1829" s="39"/>
      <c r="B1829" s="136" t="s">
        <v>13186</v>
      </c>
      <c r="C1829" s="35" t="s">
        <v>3513</v>
      </c>
      <c r="D1829" s="83" t="s">
        <v>10977</v>
      </c>
      <c r="E1829" s="97" t="s">
        <v>10977</v>
      </c>
      <c r="F1829" s="37"/>
      <c r="G1829" s="83" t="s">
        <v>10977</v>
      </c>
      <c r="H1829" s="41"/>
      <c r="I1829" s="42"/>
    </row>
    <row r="1830" spans="1:9" x14ac:dyDescent="0.25">
      <c r="A1830" s="39"/>
      <c r="B1830" s="136" t="s">
        <v>13187</v>
      </c>
      <c r="C1830" s="35" t="s">
        <v>2758</v>
      </c>
      <c r="D1830" s="83" t="s">
        <v>10977</v>
      </c>
      <c r="E1830" s="97" t="s">
        <v>10977</v>
      </c>
      <c r="F1830" s="37"/>
      <c r="G1830" s="83" t="s">
        <v>10977</v>
      </c>
      <c r="H1830" s="41"/>
      <c r="I1830" s="42"/>
    </row>
    <row r="1831" spans="1:9" x14ac:dyDescent="0.25">
      <c r="A1831" s="39"/>
      <c r="B1831" s="136" t="s">
        <v>13188</v>
      </c>
      <c r="C1831" s="35" t="s">
        <v>821</v>
      </c>
      <c r="D1831" s="83" t="s">
        <v>10977</v>
      </c>
      <c r="E1831" s="97" t="s">
        <v>10977</v>
      </c>
      <c r="F1831" s="37"/>
      <c r="G1831" s="83" t="s">
        <v>10977</v>
      </c>
      <c r="H1831" s="41"/>
      <c r="I1831" s="42"/>
    </row>
    <row r="1832" spans="1:9" x14ac:dyDescent="0.25">
      <c r="A1832" s="39"/>
      <c r="B1832" s="136" t="s">
        <v>13189</v>
      </c>
      <c r="C1832" s="35" t="s">
        <v>2758</v>
      </c>
      <c r="D1832" s="83" t="s">
        <v>10977</v>
      </c>
      <c r="E1832" s="97" t="s">
        <v>10977</v>
      </c>
      <c r="F1832" s="37"/>
      <c r="G1832" s="83" t="s">
        <v>10977</v>
      </c>
      <c r="H1832" s="41"/>
      <c r="I1832" s="42"/>
    </row>
    <row r="1833" spans="1:9" x14ac:dyDescent="0.25">
      <c r="A1833" s="39"/>
      <c r="B1833" s="136" t="s">
        <v>13190</v>
      </c>
      <c r="C1833" s="35" t="s">
        <v>3812</v>
      </c>
      <c r="D1833" s="83" t="s">
        <v>10977</v>
      </c>
      <c r="E1833" s="97" t="s">
        <v>10977</v>
      </c>
      <c r="F1833" s="37"/>
      <c r="G1833" s="83" t="s">
        <v>10977</v>
      </c>
      <c r="H1833" s="41"/>
      <c r="I1833" s="42"/>
    </row>
    <row r="1834" spans="1:9" x14ac:dyDescent="0.25">
      <c r="A1834" s="39"/>
      <c r="B1834" s="136" t="s">
        <v>13191</v>
      </c>
      <c r="C1834" s="35" t="s">
        <v>3812</v>
      </c>
      <c r="D1834" s="83" t="s">
        <v>10977</v>
      </c>
      <c r="E1834" s="97" t="s">
        <v>10977</v>
      </c>
      <c r="F1834" s="37"/>
      <c r="G1834" s="83" t="s">
        <v>10977</v>
      </c>
      <c r="H1834" s="41"/>
      <c r="I1834" s="42"/>
    </row>
    <row r="1835" spans="1:9" x14ac:dyDescent="0.25">
      <c r="A1835" s="39"/>
      <c r="B1835" s="136" t="s">
        <v>13192</v>
      </c>
      <c r="C1835" s="35" t="s">
        <v>3812</v>
      </c>
      <c r="D1835" s="83" t="s">
        <v>10977</v>
      </c>
      <c r="E1835" s="97" t="s">
        <v>10977</v>
      </c>
      <c r="F1835" s="37"/>
      <c r="G1835" s="83" t="s">
        <v>10978</v>
      </c>
      <c r="H1835" s="44" t="s">
        <v>11329</v>
      </c>
      <c r="I1835" s="42"/>
    </row>
    <row r="1836" spans="1:9" x14ac:dyDescent="0.25">
      <c r="A1836" s="39"/>
      <c r="B1836" s="136" t="s">
        <v>13193</v>
      </c>
      <c r="C1836" s="35" t="s">
        <v>215</v>
      </c>
      <c r="D1836" s="83" t="s">
        <v>10977</v>
      </c>
      <c r="E1836" s="97" t="s">
        <v>10977</v>
      </c>
      <c r="F1836" s="37"/>
      <c r="G1836" s="83" t="s">
        <v>10977</v>
      </c>
      <c r="H1836" s="41"/>
      <c r="I1836" s="42"/>
    </row>
    <row r="1837" spans="1:9" x14ac:dyDescent="0.25">
      <c r="A1837" s="39"/>
      <c r="B1837" s="136" t="s">
        <v>13194</v>
      </c>
      <c r="C1837" s="35" t="s">
        <v>1356</v>
      </c>
      <c r="D1837" s="83" t="s">
        <v>10977</v>
      </c>
      <c r="E1837" s="97" t="s">
        <v>10977</v>
      </c>
      <c r="F1837" s="37"/>
      <c r="G1837" s="83" t="s">
        <v>10977</v>
      </c>
      <c r="H1837" s="41"/>
      <c r="I1837" s="42"/>
    </row>
    <row r="1838" spans="1:9" x14ac:dyDescent="0.25">
      <c r="A1838" s="45" t="s">
        <v>10985</v>
      </c>
      <c r="B1838" s="138" t="s">
        <v>13195</v>
      </c>
      <c r="C1838" s="35" t="s">
        <v>2274</v>
      </c>
      <c r="D1838" s="83" t="s">
        <v>10977</v>
      </c>
      <c r="E1838" s="97" t="s">
        <v>10978</v>
      </c>
      <c r="F1838" s="43" t="s">
        <v>11330</v>
      </c>
      <c r="G1838" s="83" t="s">
        <v>10978</v>
      </c>
      <c r="H1838" s="41" t="s">
        <v>11330</v>
      </c>
      <c r="I1838" s="42"/>
    </row>
    <row r="1839" spans="1:9" x14ac:dyDescent="0.25">
      <c r="A1839" s="39"/>
      <c r="B1839" s="136" t="s">
        <v>13196</v>
      </c>
      <c r="C1839" s="35" t="s">
        <v>2274</v>
      </c>
      <c r="D1839" s="83" t="s">
        <v>10977</v>
      </c>
      <c r="E1839" s="97" t="s">
        <v>10977</v>
      </c>
      <c r="F1839" s="37"/>
      <c r="G1839" s="83" t="s">
        <v>10977</v>
      </c>
      <c r="H1839" s="41"/>
      <c r="I1839" s="42"/>
    </row>
    <row r="1840" spans="1:9" x14ac:dyDescent="0.25">
      <c r="A1840" s="39"/>
      <c r="B1840" s="136" t="s">
        <v>13197</v>
      </c>
      <c r="C1840" s="35" t="s">
        <v>4626</v>
      </c>
      <c r="D1840" s="83" t="s">
        <v>10977</v>
      </c>
      <c r="E1840" s="97" t="s">
        <v>10977</v>
      </c>
      <c r="F1840" s="37"/>
      <c r="G1840" s="83" t="s">
        <v>10977</v>
      </c>
      <c r="H1840" s="41"/>
      <c r="I1840" s="42"/>
    </row>
    <row r="1841" spans="1:9" x14ac:dyDescent="0.25">
      <c r="A1841" s="39"/>
      <c r="B1841" s="136" t="s">
        <v>13198</v>
      </c>
      <c r="C1841" s="35" t="s">
        <v>4626</v>
      </c>
      <c r="D1841" s="83" t="s">
        <v>10977</v>
      </c>
      <c r="E1841" s="97" t="s">
        <v>10977</v>
      </c>
      <c r="F1841" s="37"/>
      <c r="G1841" s="83" t="s">
        <v>10978</v>
      </c>
      <c r="H1841" s="41" t="s">
        <v>11331</v>
      </c>
      <c r="I1841" s="42"/>
    </row>
    <row r="1842" spans="1:9" x14ac:dyDescent="0.25">
      <c r="A1842" s="39"/>
      <c r="B1842" s="136" t="s">
        <v>13199</v>
      </c>
      <c r="C1842" s="35" t="s">
        <v>3601</v>
      </c>
      <c r="D1842" s="83" t="s">
        <v>10977</v>
      </c>
      <c r="E1842" s="97" t="s">
        <v>10977</v>
      </c>
      <c r="F1842" s="37"/>
      <c r="G1842" s="83" t="s">
        <v>10977</v>
      </c>
      <c r="H1842" s="41"/>
      <c r="I1842" s="42"/>
    </row>
    <row r="1843" spans="1:9" x14ac:dyDescent="0.25">
      <c r="A1843" s="39"/>
      <c r="B1843" s="136" t="s">
        <v>13200</v>
      </c>
      <c r="C1843" s="35" t="s">
        <v>3812</v>
      </c>
      <c r="D1843" s="83" t="s">
        <v>10977</v>
      </c>
      <c r="E1843" s="97" t="s">
        <v>10977</v>
      </c>
      <c r="F1843" s="37"/>
      <c r="G1843" s="83" t="s">
        <v>10977</v>
      </c>
      <c r="H1843" s="41"/>
      <c r="I1843" s="42"/>
    </row>
    <row r="1844" spans="1:9" x14ac:dyDescent="0.25">
      <c r="A1844" s="39"/>
      <c r="B1844" s="136" t="s">
        <v>13201</v>
      </c>
      <c r="C1844" s="35" t="s">
        <v>4626</v>
      </c>
      <c r="D1844" s="83" t="s">
        <v>10977</v>
      </c>
      <c r="E1844" s="97" t="s">
        <v>10977</v>
      </c>
      <c r="F1844" s="37"/>
      <c r="G1844" s="83" t="s">
        <v>10977</v>
      </c>
      <c r="H1844" s="41"/>
      <c r="I1844" s="42"/>
    </row>
    <row r="1845" spans="1:9" x14ac:dyDescent="0.25">
      <c r="A1845" s="39"/>
      <c r="B1845" s="136" t="s">
        <v>13202</v>
      </c>
      <c r="C1845" s="35" t="s">
        <v>3143</v>
      </c>
      <c r="D1845" s="83" t="s">
        <v>10977</v>
      </c>
      <c r="E1845" s="97" t="s">
        <v>10977</v>
      </c>
      <c r="F1845" s="37"/>
      <c r="G1845" s="83" t="s">
        <v>10977</v>
      </c>
      <c r="H1845" s="41"/>
      <c r="I1845" s="42"/>
    </row>
    <row r="1846" spans="1:9" x14ac:dyDescent="0.25">
      <c r="A1846" s="39"/>
      <c r="B1846" s="136" t="s">
        <v>13203</v>
      </c>
      <c r="C1846" s="35" t="s">
        <v>2274</v>
      </c>
      <c r="D1846" s="83" t="s">
        <v>10977</v>
      </c>
      <c r="E1846" s="97" t="s">
        <v>10977</v>
      </c>
      <c r="F1846" s="37"/>
      <c r="G1846" s="93" t="s">
        <v>10978</v>
      </c>
      <c r="H1846" s="44" t="s">
        <v>11332</v>
      </c>
      <c r="I1846" s="42"/>
    </row>
    <row r="1847" spans="1:9" x14ac:dyDescent="0.25">
      <c r="A1847" s="39"/>
      <c r="B1847" s="136" t="s">
        <v>13204</v>
      </c>
      <c r="C1847" s="35" t="s">
        <v>2554</v>
      </c>
      <c r="D1847" s="83" t="s">
        <v>10977</v>
      </c>
      <c r="E1847" s="97" t="s">
        <v>10977</v>
      </c>
      <c r="F1847" s="37"/>
      <c r="G1847" s="83" t="s">
        <v>10977</v>
      </c>
      <c r="H1847" s="41"/>
      <c r="I1847" s="42"/>
    </row>
    <row r="1848" spans="1:9" x14ac:dyDescent="0.25">
      <c r="A1848" s="39"/>
      <c r="B1848" s="136" t="s">
        <v>13205</v>
      </c>
      <c r="C1848" s="35" t="s">
        <v>2926</v>
      </c>
      <c r="D1848" s="83" t="s">
        <v>10977</v>
      </c>
      <c r="E1848" s="97" t="s">
        <v>10977</v>
      </c>
      <c r="F1848" s="37"/>
      <c r="G1848" s="83" t="s">
        <v>10977</v>
      </c>
      <c r="H1848" s="41"/>
      <c r="I1848" s="42"/>
    </row>
    <row r="1849" spans="1:9" x14ac:dyDescent="0.25">
      <c r="A1849" s="39"/>
      <c r="B1849" s="136" t="s">
        <v>13206</v>
      </c>
      <c r="C1849" s="35" t="s">
        <v>3812</v>
      </c>
      <c r="D1849" s="83" t="s">
        <v>10977</v>
      </c>
      <c r="E1849" s="97" t="s">
        <v>10977</v>
      </c>
      <c r="F1849" s="37"/>
      <c r="G1849" s="83" t="s">
        <v>10977</v>
      </c>
      <c r="H1849" s="41"/>
      <c r="I1849" s="42"/>
    </row>
    <row r="1850" spans="1:9" x14ac:dyDescent="0.25">
      <c r="A1850" s="39"/>
      <c r="B1850" s="136" t="s">
        <v>13207</v>
      </c>
      <c r="C1850" s="35" t="s">
        <v>2758</v>
      </c>
      <c r="D1850" s="83" t="s">
        <v>10977</v>
      </c>
      <c r="E1850" s="97" t="s">
        <v>10977</v>
      </c>
      <c r="F1850" s="37"/>
      <c r="G1850" s="83" t="s">
        <v>10977</v>
      </c>
      <c r="H1850" s="41"/>
      <c r="I1850" s="42"/>
    </row>
    <row r="1851" spans="1:9" x14ac:dyDescent="0.25">
      <c r="A1851" s="39"/>
      <c r="B1851" s="136" t="s">
        <v>13208</v>
      </c>
      <c r="C1851" s="35" t="s">
        <v>3812</v>
      </c>
      <c r="D1851" s="83" t="s">
        <v>10977</v>
      </c>
      <c r="E1851" s="97" t="s">
        <v>10977</v>
      </c>
      <c r="F1851" s="37"/>
      <c r="G1851" s="93" t="s">
        <v>10978</v>
      </c>
      <c r="H1851" s="44" t="s">
        <v>11333</v>
      </c>
      <c r="I1851" s="42"/>
    </row>
    <row r="1852" spans="1:9" x14ac:dyDescent="0.25">
      <c r="A1852" s="39"/>
      <c r="B1852" s="136" t="s">
        <v>13209</v>
      </c>
      <c r="C1852" s="35" t="s">
        <v>1142</v>
      </c>
      <c r="D1852" s="83" t="s">
        <v>10977</v>
      </c>
      <c r="E1852" s="97" t="s">
        <v>10977</v>
      </c>
      <c r="F1852" s="37"/>
      <c r="G1852" s="83" t="s">
        <v>10977</v>
      </c>
      <c r="H1852" s="41"/>
      <c r="I1852" s="42"/>
    </row>
    <row r="1853" spans="1:9" x14ac:dyDescent="0.25">
      <c r="A1853" s="39"/>
      <c r="B1853" s="136" t="s">
        <v>13210</v>
      </c>
      <c r="C1853" s="35" t="s">
        <v>901</v>
      </c>
      <c r="D1853" s="83" t="s">
        <v>10977</v>
      </c>
      <c r="E1853" s="97" t="s">
        <v>10977</v>
      </c>
      <c r="F1853" s="37"/>
      <c r="G1853" s="83" t="s">
        <v>10977</v>
      </c>
      <c r="H1853" s="41"/>
      <c r="I1853" s="42"/>
    </row>
    <row r="1854" spans="1:9" x14ac:dyDescent="0.25">
      <c r="A1854" s="39"/>
      <c r="B1854" s="136" t="s">
        <v>13211</v>
      </c>
      <c r="C1854" s="35" t="s">
        <v>1142</v>
      </c>
      <c r="D1854" s="83" t="s">
        <v>10977</v>
      </c>
      <c r="E1854" s="97" t="s">
        <v>10977</v>
      </c>
      <c r="F1854" s="37"/>
      <c r="G1854" s="83" t="s">
        <v>10977</v>
      </c>
      <c r="H1854" s="41"/>
      <c r="I1854" s="42"/>
    </row>
    <row r="1855" spans="1:9" x14ac:dyDescent="0.25">
      <c r="A1855" s="39"/>
      <c r="B1855" s="136" t="s">
        <v>13212</v>
      </c>
      <c r="C1855" s="35" t="s">
        <v>901</v>
      </c>
      <c r="D1855" s="83" t="s">
        <v>10977</v>
      </c>
      <c r="E1855" s="97" t="s">
        <v>10977</v>
      </c>
      <c r="F1855" s="37"/>
      <c r="G1855" s="83" t="s">
        <v>10977</v>
      </c>
      <c r="H1855" s="41"/>
      <c r="I1855" s="42"/>
    </row>
    <row r="1856" spans="1:9" x14ac:dyDescent="0.25">
      <c r="A1856" s="39"/>
      <c r="B1856" s="136" t="s">
        <v>13213</v>
      </c>
      <c r="C1856" s="35" t="s">
        <v>29</v>
      </c>
      <c r="D1856" s="83" t="s">
        <v>10977</v>
      </c>
      <c r="E1856" s="97" t="s">
        <v>10977</v>
      </c>
      <c r="F1856" s="37"/>
      <c r="G1856" s="83" t="s">
        <v>10977</v>
      </c>
      <c r="H1856" s="41"/>
      <c r="I1856" s="42"/>
    </row>
    <row r="1857" spans="1:9" x14ac:dyDescent="0.25">
      <c r="A1857" s="39"/>
      <c r="B1857" s="136" t="s">
        <v>13214</v>
      </c>
      <c r="C1857" s="35" t="s">
        <v>3812</v>
      </c>
      <c r="D1857" s="83" t="s">
        <v>10977</v>
      </c>
      <c r="E1857" s="97" t="s">
        <v>10977</v>
      </c>
      <c r="F1857" s="37"/>
      <c r="G1857" s="83" t="s">
        <v>10977</v>
      </c>
      <c r="H1857" s="41"/>
      <c r="I1857" s="42"/>
    </row>
    <row r="1858" spans="1:9" x14ac:dyDescent="0.25">
      <c r="A1858" s="39"/>
      <c r="B1858" s="136" t="s">
        <v>13215</v>
      </c>
      <c r="C1858" s="35" t="s">
        <v>4626</v>
      </c>
      <c r="D1858" s="83" t="s">
        <v>10977</v>
      </c>
      <c r="E1858" s="97" t="s">
        <v>10977</v>
      </c>
      <c r="F1858" s="37"/>
      <c r="G1858" s="93" t="s">
        <v>10978</v>
      </c>
      <c r="H1858" s="44" t="s">
        <v>11334</v>
      </c>
      <c r="I1858" s="42"/>
    </row>
    <row r="1859" spans="1:9" x14ac:dyDescent="0.25">
      <c r="A1859" s="39"/>
      <c r="B1859" s="136" t="s">
        <v>13216</v>
      </c>
      <c r="C1859" s="35" t="s">
        <v>3812</v>
      </c>
      <c r="D1859" s="83" t="s">
        <v>10977</v>
      </c>
      <c r="E1859" s="97" t="s">
        <v>10977</v>
      </c>
      <c r="F1859" s="37"/>
      <c r="G1859" s="83" t="s">
        <v>10977</v>
      </c>
      <c r="H1859" s="41"/>
      <c r="I1859" s="42"/>
    </row>
    <row r="1860" spans="1:9" x14ac:dyDescent="0.25">
      <c r="A1860" s="39"/>
      <c r="B1860" s="136" t="s">
        <v>13217</v>
      </c>
      <c r="C1860" s="35" t="s">
        <v>3812</v>
      </c>
      <c r="D1860" s="83" t="s">
        <v>10977</v>
      </c>
      <c r="E1860" s="97" t="s">
        <v>10977</v>
      </c>
      <c r="F1860" s="37"/>
      <c r="G1860" s="83" t="s">
        <v>10978</v>
      </c>
      <c r="H1860" s="44" t="s">
        <v>11335</v>
      </c>
      <c r="I1860" s="42"/>
    </row>
    <row r="1861" spans="1:9" x14ac:dyDescent="0.25">
      <c r="A1861" s="39"/>
      <c r="B1861" s="136" t="s">
        <v>13218</v>
      </c>
      <c r="C1861" s="35" t="s">
        <v>1142</v>
      </c>
      <c r="D1861" s="83" t="s">
        <v>10977</v>
      </c>
      <c r="E1861" s="97" t="s">
        <v>10977</v>
      </c>
      <c r="F1861" s="37"/>
      <c r="G1861" s="83" t="s">
        <v>10977</v>
      </c>
      <c r="H1861" s="41"/>
      <c r="I1861" s="42"/>
    </row>
    <row r="1862" spans="1:9" x14ac:dyDescent="0.25">
      <c r="A1862" s="39"/>
      <c r="B1862" s="136" t="s">
        <v>13219</v>
      </c>
      <c r="C1862" s="35" t="s">
        <v>3143</v>
      </c>
      <c r="D1862" s="83" t="s">
        <v>10977</v>
      </c>
      <c r="E1862" s="97" t="s">
        <v>10977</v>
      </c>
      <c r="F1862" s="37"/>
      <c r="G1862" s="83" t="s">
        <v>10977</v>
      </c>
      <c r="H1862" s="41"/>
      <c r="I1862" s="42"/>
    </row>
    <row r="1863" spans="1:9" x14ac:dyDescent="0.25">
      <c r="A1863" s="39"/>
      <c r="B1863" s="136" t="s">
        <v>13220</v>
      </c>
      <c r="C1863" s="35" t="s">
        <v>3601</v>
      </c>
      <c r="D1863" s="83" t="s">
        <v>10977</v>
      </c>
      <c r="E1863" s="97" t="s">
        <v>10977</v>
      </c>
      <c r="F1863" s="37"/>
      <c r="G1863" s="83" t="s">
        <v>10977</v>
      </c>
      <c r="H1863" s="41"/>
      <c r="I1863" s="42"/>
    </row>
    <row r="1864" spans="1:9" x14ac:dyDescent="0.25">
      <c r="A1864" s="39"/>
      <c r="B1864" s="136" t="s">
        <v>13221</v>
      </c>
      <c r="C1864" s="35" t="s">
        <v>3812</v>
      </c>
      <c r="D1864" s="83" t="s">
        <v>10977</v>
      </c>
      <c r="E1864" s="97" t="s">
        <v>10977</v>
      </c>
      <c r="F1864" s="37"/>
      <c r="G1864" s="83" t="s">
        <v>10977</v>
      </c>
      <c r="H1864" s="41"/>
      <c r="I1864" s="42"/>
    </row>
    <row r="1865" spans="1:9" x14ac:dyDescent="0.25">
      <c r="A1865" s="39"/>
      <c r="B1865" s="136" t="s">
        <v>13222</v>
      </c>
      <c r="C1865" s="35" t="s">
        <v>901</v>
      </c>
      <c r="D1865" s="83" t="s">
        <v>10977</v>
      </c>
      <c r="E1865" s="97" t="s">
        <v>10977</v>
      </c>
      <c r="F1865" s="37"/>
      <c r="G1865" s="83" t="s">
        <v>10977</v>
      </c>
      <c r="H1865" s="41"/>
      <c r="I1865" s="42"/>
    </row>
    <row r="1866" spans="1:9" x14ac:dyDescent="0.25">
      <c r="A1866" s="39"/>
      <c r="B1866" s="136" t="s">
        <v>13223</v>
      </c>
      <c r="C1866" s="35" t="s">
        <v>3747</v>
      </c>
      <c r="D1866" s="83" t="s">
        <v>10977</v>
      </c>
      <c r="E1866" s="97" t="s">
        <v>10977</v>
      </c>
      <c r="F1866" s="37"/>
      <c r="G1866" s="83" t="s">
        <v>10977</v>
      </c>
      <c r="H1866" s="41"/>
      <c r="I1866" s="42"/>
    </row>
    <row r="1867" spans="1:9" x14ac:dyDescent="0.25">
      <c r="A1867" s="39"/>
      <c r="B1867" s="136" t="s">
        <v>13224</v>
      </c>
      <c r="C1867" s="35" t="s">
        <v>901</v>
      </c>
      <c r="D1867" s="83" t="s">
        <v>10977</v>
      </c>
      <c r="E1867" s="97" t="s">
        <v>10977</v>
      </c>
      <c r="F1867" s="37"/>
      <c r="G1867" s="83" t="s">
        <v>10977</v>
      </c>
      <c r="H1867" s="41"/>
      <c r="I1867" s="42"/>
    </row>
    <row r="1868" spans="1:9" x14ac:dyDescent="0.25">
      <c r="A1868" s="39"/>
      <c r="B1868" s="136" t="s">
        <v>13225</v>
      </c>
      <c r="C1868" s="35" t="s">
        <v>29</v>
      </c>
      <c r="D1868" s="83" t="s">
        <v>10977</v>
      </c>
      <c r="E1868" s="97" t="s">
        <v>10977</v>
      </c>
      <c r="F1868" s="37"/>
      <c r="G1868" s="83" t="s">
        <v>10977</v>
      </c>
      <c r="H1868" s="41"/>
      <c r="I1868" s="42"/>
    </row>
    <row r="1869" spans="1:9" x14ac:dyDescent="0.25">
      <c r="A1869" s="39"/>
      <c r="B1869" s="136" t="s">
        <v>13226</v>
      </c>
      <c r="C1869" s="35" t="s">
        <v>3812</v>
      </c>
      <c r="D1869" s="83" t="s">
        <v>10977</v>
      </c>
      <c r="E1869" s="97" t="s">
        <v>10977</v>
      </c>
      <c r="F1869" s="37"/>
      <c r="G1869" s="83" t="s">
        <v>10977</v>
      </c>
      <c r="H1869" s="41"/>
      <c r="I1869" s="42"/>
    </row>
    <row r="1870" spans="1:9" x14ac:dyDescent="0.25">
      <c r="A1870" s="39"/>
      <c r="B1870" s="136" t="s">
        <v>13227</v>
      </c>
      <c r="C1870" s="35" t="s">
        <v>901</v>
      </c>
      <c r="D1870" s="83" t="s">
        <v>10977</v>
      </c>
      <c r="E1870" s="97" t="s">
        <v>10977</v>
      </c>
      <c r="F1870" s="37"/>
      <c r="G1870" s="83" t="s">
        <v>10977</v>
      </c>
      <c r="H1870" s="41"/>
      <c r="I1870" s="42"/>
    </row>
    <row r="1871" spans="1:9" x14ac:dyDescent="0.25">
      <c r="A1871" s="39"/>
      <c r="B1871" s="136" t="s">
        <v>13228</v>
      </c>
      <c r="C1871" s="35" t="s">
        <v>4626</v>
      </c>
      <c r="D1871" s="83" t="s">
        <v>10977</v>
      </c>
      <c r="E1871" s="97" t="s">
        <v>10977</v>
      </c>
      <c r="F1871" s="37"/>
      <c r="G1871" s="83" t="s">
        <v>10977</v>
      </c>
      <c r="H1871" s="41"/>
      <c r="I1871" s="42"/>
    </row>
    <row r="1872" spans="1:9" x14ac:dyDescent="0.25">
      <c r="A1872" s="39"/>
      <c r="B1872" s="136" t="s">
        <v>13229</v>
      </c>
      <c r="C1872" s="35" t="s">
        <v>3812</v>
      </c>
      <c r="D1872" s="83" t="s">
        <v>10977</v>
      </c>
      <c r="E1872" s="97" t="s">
        <v>10977</v>
      </c>
      <c r="F1872" s="37"/>
      <c r="G1872" s="83" t="s">
        <v>10977</v>
      </c>
      <c r="H1872" s="41"/>
      <c r="I1872" s="42"/>
    </row>
    <row r="1873" spans="1:9" x14ac:dyDescent="0.25">
      <c r="A1873" s="39"/>
      <c r="B1873" s="136" t="s">
        <v>13230</v>
      </c>
      <c r="C1873" s="35" t="s">
        <v>3601</v>
      </c>
      <c r="D1873" s="83" t="s">
        <v>10977</v>
      </c>
      <c r="E1873" s="97" t="s">
        <v>10977</v>
      </c>
      <c r="F1873" s="37"/>
      <c r="G1873" s="83" t="s">
        <v>10977</v>
      </c>
      <c r="H1873" s="41"/>
      <c r="I1873" s="42"/>
    </row>
    <row r="1874" spans="1:9" x14ac:dyDescent="0.25">
      <c r="A1874" s="39"/>
      <c r="B1874" s="136" t="s">
        <v>13231</v>
      </c>
      <c r="C1874" s="35" t="s">
        <v>3513</v>
      </c>
      <c r="D1874" s="83" t="s">
        <v>10977</v>
      </c>
      <c r="E1874" s="97" t="s">
        <v>10977</v>
      </c>
      <c r="F1874" s="37"/>
      <c r="G1874" s="83" t="s">
        <v>10977</v>
      </c>
      <c r="H1874" s="41"/>
      <c r="I1874" s="42"/>
    </row>
    <row r="1875" spans="1:9" x14ac:dyDescent="0.25">
      <c r="A1875" s="39"/>
      <c r="B1875" s="136" t="s">
        <v>13232</v>
      </c>
      <c r="C1875" s="35" t="s">
        <v>3812</v>
      </c>
      <c r="D1875" s="83" t="s">
        <v>10977</v>
      </c>
      <c r="E1875" s="97" t="s">
        <v>10977</v>
      </c>
      <c r="F1875" s="37"/>
      <c r="G1875" s="83" t="s">
        <v>10977</v>
      </c>
      <c r="H1875" s="41"/>
      <c r="I1875" s="42"/>
    </row>
    <row r="1876" spans="1:9" x14ac:dyDescent="0.25">
      <c r="A1876" s="39"/>
      <c r="B1876" s="136" t="s">
        <v>13233</v>
      </c>
      <c r="C1876" s="35" t="s">
        <v>4289</v>
      </c>
      <c r="D1876" s="83" t="s">
        <v>10977</v>
      </c>
      <c r="E1876" s="97" t="s">
        <v>10977</v>
      </c>
      <c r="F1876" s="37"/>
      <c r="G1876" s="83" t="s">
        <v>10977</v>
      </c>
      <c r="H1876" s="41"/>
      <c r="I1876" s="42"/>
    </row>
    <row r="1877" spans="1:9" x14ac:dyDescent="0.25">
      <c r="A1877" s="39"/>
      <c r="B1877" s="136" t="s">
        <v>13234</v>
      </c>
      <c r="C1877" s="35" t="s">
        <v>3812</v>
      </c>
      <c r="D1877" s="83" t="s">
        <v>10977</v>
      </c>
      <c r="E1877" s="97" t="s">
        <v>10977</v>
      </c>
      <c r="F1877" s="37"/>
      <c r="G1877" s="83" t="s">
        <v>10977</v>
      </c>
      <c r="H1877" s="41"/>
      <c r="I1877" s="42"/>
    </row>
    <row r="1878" spans="1:9" x14ac:dyDescent="0.25">
      <c r="A1878" s="39"/>
      <c r="B1878" s="136" t="s">
        <v>13235</v>
      </c>
      <c r="C1878" s="35" t="s">
        <v>3143</v>
      </c>
      <c r="D1878" s="83" t="s">
        <v>10977</v>
      </c>
      <c r="E1878" s="97" t="s">
        <v>10977</v>
      </c>
      <c r="F1878" s="37"/>
      <c r="G1878" s="83" t="s">
        <v>10977</v>
      </c>
      <c r="H1878" s="41"/>
      <c r="I1878" s="42"/>
    </row>
    <row r="1879" spans="1:9" x14ac:dyDescent="0.25">
      <c r="A1879" s="39"/>
      <c r="B1879" s="136" t="s">
        <v>13236</v>
      </c>
      <c r="C1879" s="35" t="s">
        <v>3812</v>
      </c>
      <c r="D1879" s="83" t="s">
        <v>10977</v>
      </c>
      <c r="E1879" s="97" t="s">
        <v>10977</v>
      </c>
      <c r="F1879" s="37"/>
      <c r="G1879" s="83" t="s">
        <v>10977</v>
      </c>
      <c r="H1879" s="41"/>
      <c r="I1879" s="42"/>
    </row>
    <row r="1880" spans="1:9" x14ac:dyDescent="0.25">
      <c r="A1880" s="39"/>
      <c r="B1880" s="136" t="s">
        <v>13237</v>
      </c>
      <c r="C1880" s="35" t="s">
        <v>1142</v>
      </c>
      <c r="D1880" s="83" t="s">
        <v>10977</v>
      </c>
      <c r="E1880" s="97" t="s">
        <v>10977</v>
      </c>
      <c r="F1880" s="37"/>
      <c r="G1880" s="83" t="s">
        <v>10977</v>
      </c>
      <c r="H1880" s="41"/>
      <c r="I1880" s="42"/>
    </row>
    <row r="1881" spans="1:9" x14ac:dyDescent="0.25">
      <c r="A1881" s="39"/>
      <c r="B1881" s="136" t="s">
        <v>13238</v>
      </c>
      <c r="C1881" s="35" t="s">
        <v>1356</v>
      </c>
      <c r="D1881" s="83" t="s">
        <v>10977</v>
      </c>
      <c r="E1881" s="83" t="s">
        <v>10977</v>
      </c>
      <c r="F1881" s="37"/>
      <c r="G1881" s="83" t="s">
        <v>10977</v>
      </c>
      <c r="H1881" s="41"/>
      <c r="I1881" s="42"/>
    </row>
    <row r="1882" spans="1:9" x14ac:dyDescent="0.25">
      <c r="A1882" s="39"/>
      <c r="B1882" s="136" t="s">
        <v>13239</v>
      </c>
      <c r="C1882" s="35" t="s">
        <v>4626</v>
      </c>
      <c r="D1882" s="83" t="s">
        <v>10977</v>
      </c>
      <c r="E1882" s="97" t="s">
        <v>10977</v>
      </c>
      <c r="F1882" s="37"/>
      <c r="G1882" s="83" t="s">
        <v>10977</v>
      </c>
      <c r="H1882" s="41"/>
      <c r="I1882" s="42"/>
    </row>
    <row r="1883" spans="1:9" x14ac:dyDescent="0.25">
      <c r="A1883" s="39"/>
      <c r="B1883" s="136" t="s">
        <v>13240</v>
      </c>
      <c r="C1883" s="35" t="s">
        <v>29</v>
      </c>
      <c r="D1883" s="83" t="s">
        <v>10977</v>
      </c>
      <c r="E1883" s="97" t="s">
        <v>10977</v>
      </c>
      <c r="F1883" s="37"/>
      <c r="G1883" s="83" t="s">
        <v>10977</v>
      </c>
      <c r="H1883" s="41"/>
      <c r="I1883" s="42"/>
    </row>
    <row r="1884" spans="1:9" x14ac:dyDescent="0.25">
      <c r="A1884" s="39"/>
      <c r="B1884" s="136" t="s">
        <v>13241</v>
      </c>
      <c r="C1884" s="35" t="s">
        <v>4626</v>
      </c>
      <c r="D1884" s="83" t="s">
        <v>10977</v>
      </c>
      <c r="E1884" s="97" t="s">
        <v>10977</v>
      </c>
      <c r="F1884" s="37"/>
      <c r="G1884" s="83" t="s">
        <v>10977</v>
      </c>
      <c r="H1884" s="41"/>
      <c r="I1884" s="42"/>
    </row>
    <row r="1885" spans="1:9" x14ac:dyDescent="0.25">
      <c r="A1885" s="39"/>
      <c r="B1885" s="136" t="s">
        <v>13242</v>
      </c>
      <c r="C1885" s="35" t="s">
        <v>2413</v>
      </c>
      <c r="D1885" s="83" t="s">
        <v>10977</v>
      </c>
      <c r="E1885" s="97" t="s">
        <v>10977</v>
      </c>
      <c r="F1885" s="37"/>
      <c r="G1885" s="83" t="s">
        <v>10977</v>
      </c>
      <c r="H1885" s="41"/>
      <c r="I1885" s="42"/>
    </row>
    <row r="1886" spans="1:9" x14ac:dyDescent="0.25">
      <c r="A1886" s="39"/>
      <c r="B1886" s="136" t="s">
        <v>13243</v>
      </c>
      <c r="C1886" s="35" t="s">
        <v>2554</v>
      </c>
      <c r="D1886" s="83" t="s">
        <v>10977</v>
      </c>
      <c r="E1886" s="97" t="s">
        <v>10977</v>
      </c>
      <c r="F1886" s="37"/>
      <c r="G1886" s="83" t="s">
        <v>10977</v>
      </c>
      <c r="H1886" s="41"/>
      <c r="I1886" s="42"/>
    </row>
    <row r="1887" spans="1:9" x14ac:dyDescent="0.25">
      <c r="A1887" s="39"/>
      <c r="B1887" s="136" t="s">
        <v>13244</v>
      </c>
      <c r="C1887" s="35" t="s">
        <v>3513</v>
      </c>
      <c r="D1887" s="83" t="s">
        <v>10977</v>
      </c>
      <c r="E1887" s="97" t="s">
        <v>10977</v>
      </c>
      <c r="F1887" s="37"/>
      <c r="G1887" s="83" t="s">
        <v>10977</v>
      </c>
      <c r="H1887" s="41"/>
      <c r="I1887" s="42"/>
    </row>
    <row r="1888" spans="1:9" x14ac:dyDescent="0.25">
      <c r="A1888" s="39"/>
      <c r="B1888" s="136" t="s">
        <v>13245</v>
      </c>
      <c r="C1888" s="35" t="s">
        <v>3812</v>
      </c>
      <c r="D1888" s="83" t="s">
        <v>10977</v>
      </c>
      <c r="E1888" s="97" t="s">
        <v>10977</v>
      </c>
      <c r="F1888" s="37"/>
      <c r="G1888" s="93" t="s">
        <v>10978</v>
      </c>
      <c r="H1888" s="44" t="s">
        <v>11336</v>
      </c>
      <c r="I1888" s="42"/>
    </row>
    <row r="1889" spans="1:9" x14ac:dyDescent="0.25">
      <c r="A1889" s="39"/>
      <c r="B1889" s="136" t="s">
        <v>13246</v>
      </c>
      <c r="C1889" s="35" t="s">
        <v>1356</v>
      </c>
      <c r="D1889" s="83" t="s">
        <v>10977</v>
      </c>
      <c r="E1889" s="97" t="s">
        <v>10977</v>
      </c>
      <c r="F1889" s="37"/>
      <c r="G1889" s="83" t="s">
        <v>10977</v>
      </c>
      <c r="H1889" s="41"/>
      <c r="I1889" s="42"/>
    </row>
    <row r="1890" spans="1:9" x14ac:dyDescent="0.25">
      <c r="A1890" s="39"/>
      <c r="B1890" s="136" t="s">
        <v>13247</v>
      </c>
      <c r="C1890" s="35" t="s">
        <v>1356</v>
      </c>
      <c r="D1890" s="83" t="s">
        <v>10977</v>
      </c>
      <c r="E1890" s="97" t="s">
        <v>10977</v>
      </c>
      <c r="F1890" s="37"/>
      <c r="G1890" s="83" t="s">
        <v>10977</v>
      </c>
      <c r="H1890" s="41"/>
      <c r="I1890" s="42"/>
    </row>
    <row r="1891" spans="1:9" x14ac:dyDescent="0.25">
      <c r="A1891" s="39"/>
      <c r="B1891" s="136" t="s">
        <v>13248</v>
      </c>
      <c r="C1891" s="35" t="s">
        <v>3812</v>
      </c>
      <c r="D1891" s="83" t="s">
        <v>10977</v>
      </c>
      <c r="E1891" s="97" t="s">
        <v>10977</v>
      </c>
      <c r="F1891" s="37"/>
      <c r="G1891" s="83" t="s">
        <v>10977</v>
      </c>
      <c r="H1891" s="41"/>
      <c r="I1891" s="42"/>
    </row>
    <row r="1892" spans="1:9" x14ac:dyDescent="0.25">
      <c r="A1892" s="39"/>
      <c r="B1892" s="136" t="s">
        <v>13249</v>
      </c>
      <c r="C1892" s="35" t="s">
        <v>3143</v>
      </c>
      <c r="D1892" s="83" t="s">
        <v>10977</v>
      </c>
      <c r="E1892" s="97" t="s">
        <v>10977</v>
      </c>
      <c r="F1892" s="37"/>
      <c r="G1892" s="83" t="s">
        <v>10977</v>
      </c>
      <c r="H1892" s="41"/>
      <c r="I1892" s="42"/>
    </row>
    <row r="1893" spans="1:9" x14ac:dyDescent="0.25">
      <c r="A1893" s="39"/>
      <c r="B1893" s="136" t="s">
        <v>13250</v>
      </c>
      <c r="C1893" s="35" t="s">
        <v>3601</v>
      </c>
      <c r="D1893" s="83" t="s">
        <v>10977</v>
      </c>
      <c r="E1893" s="83" t="s">
        <v>10977</v>
      </c>
      <c r="F1893" s="37"/>
      <c r="G1893" s="83" t="s">
        <v>10978</v>
      </c>
      <c r="H1893" s="41" t="s">
        <v>11337</v>
      </c>
      <c r="I1893" s="42"/>
    </row>
    <row r="1894" spans="1:9" x14ac:dyDescent="0.25">
      <c r="A1894" s="39"/>
      <c r="B1894" s="136" t="s">
        <v>13251</v>
      </c>
      <c r="C1894" s="35" t="s">
        <v>3812</v>
      </c>
      <c r="D1894" s="83" t="s">
        <v>10977</v>
      </c>
      <c r="E1894" s="97" t="s">
        <v>10977</v>
      </c>
      <c r="F1894" s="37"/>
      <c r="G1894" s="83" t="s">
        <v>10977</v>
      </c>
      <c r="H1894" s="41"/>
      <c r="I1894" s="42"/>
    </row>
    <row r="1895" spans="1:9" x14ac:dyDescent="0.25">
      <c r="A1895" s="39"/>
      <c r="B1895" s="136" t="s">
        <v>13252</v>
      </c>
      <c r="C1895" s="35" t="s">
        <v>3812</v>
      </c>
      <c r="D1895" s="83" t="s">
        <v>10977</v>
      </c>
      <c r="E1895" s="97" t="s">
        <v>10977</v>
      </c>
      <c r="F1895" s="37"/>
      <c r="G1895" s="83" t="s">
        <v>10978</v>
      </c>
      <c r="H1895" s="44" t="s">
        <v>11338</v>
      </c>
      <c r="I1895" s="42"/>
    </row>
    <row r="1896" spans="1:9" x14ac:dyDescent="0.25">
      <c r="A1896" s="39"/>
      <c r="B1896" s="136" t="s">
        <v>13253</v>
      </c>
      <c r="C1896" s="35" t="s">
        <v>3812</v>
      </c>
      <c r="D1896" s="83" t="s">
        <v>10977</v>
      </c>
      <c r="E1896" s="97" t="s">
        <v>10977</v>
      </c>
      <c r="F1896" s="37"/>
      <c r="G1896" s="83" t="s">
        <v>10977</v>
      </c>
      <c r="H1896" s="41"/>
      <c r="I1896" s="42"/>
    </row>
    <row r="1897" spans="1:9" x14ac:dyDescent="0.25">
      <c r="A1897" s="39"/>
      <c r="B1897" s="136" t="s">
        <v>13254</v>
      </c>
      <c r="C1897" s="35" t="s">
        <v>3601</v>
      </c>
      <c r="D1897" s="83" t="s">
        <v>10977</v>
      </c>
      <c r="E1897" s="83" t="s">
        <v>10977</v>
      </c>
      <c r="F1897" s="37"/>
      <c r="G1897" s="83" t="s">
        <v>10977</v>
      </c>
      <c r="H1897" s="41"/>
      <c r="I1897" s="42"/>
    </row>
    <row r="1898" spans="1:9" x14ac:dyDescent="0.25">
      <c r="A1898" s="39"/>
      <c r="B1898" s="136" t="s">
        <v>13255</v>
      </c>
      <c r="C1898" s="35" t="s">
        <v>4626</v>
      </c>
      <c r="D1898" s="83" t="s">
        <v>10977</v>
      </c>
      <c r="E1898" s="83" t="s">
        <v>10977</v>
      </c>
      <c r="F1898" s="37"/>
      <c r="G1898" s="83" t="s">
        <v>10977</v>
      </c>
      <c r="H1898" s="41"/>
      <c r="I1898" s="42"/>
    </row>
    <row r="1899" spans="1:9" x14ac:dyDescent="0.25">
      <c r="A1899" s="45" t="s">
        <v>10985</v>
      </c>
      <c r="B1899" s="138" t="s">
        <v>13256</v>
      </c>
      <c r="C1899" s="35" t="s">
        <v>3812</v>
      </c>
      <c r="D1899" s="93" t="s">
        <v>10977</v>
      </c>
      <c r="E1899" s="97" t="s">
        <v>10978</v>
      </c>
      <c r="F1899" s="43" t="s">
        <v>11339</v>
      </c>
      <c r="G1899" s="93" t="s">
        <v>10978</v>
      </c>
      <c r="H1899" s="44" t="s">
        <v>11339</v>
      </c>
      <c r="I1899" s="42"/>
    </row>
    <row r="1900" spans="1:9" x14ac:dyDescent="0.25">
      <c r="A1900" s="39"/>
      <c r="B1900" s="136" t="s">
        <v>13257</v>
      </c>
      <c r="C1900" s="35" t="s">
        <v>2758</v>
      </c>
      <c r="D1900" s="83" t="s">
        <v>10977</v>
      </c>
      <c r="E1900" s="97" t="s">
        <v>10977</v>
      </c>
      <c r="F1900" s="37"/>
      <c r="G1900" s="83" t="s">
        <v>10977</v>
      </c>
      <c r="H1900" s="41"/>
      <c r="I1900" s="42"/>
    </row>
    <row r="1901" spans="1:9" x14ac:dyDescent="0.25">
      <c r="A1901" s="39"/>
      <c r="B1901" s="136" t="s">
        <v>13258</v>
      </c>
      <c r="C1901" s="35" t="s">
        <v>2554</v>
      </c>
      <c r="D1901" s="83" t="s">
        <v>10977</v>
      </c>
      <c r="E1901" s="97" t="s">
        <v>10977</v>
      </c>
      <c r="F1901" s="37"/>
      <c r="G1901" s="83" t="s">
        <v>10977</v>
      </c>
      <c r="H1901" s="41"/>
      <c r="I1901" s="42"/>
    </row>
    <row r="1902" spans="1:9" x14ac:dyDescent="0.25">
      <c r="A1902" s="39"/>
      <c r="B1902" s="136" t="s">
        <v>13259</v>
      </c>
      <c r="C1902" s="35" t="s">
        <v>215</v>
      </c>
      <c r="D1902" s="83" t="s">
        <v>10977</v>
      </c>
      <c r="E1902" s="97" t="s">
        <v>10977</v>
      </c>
      <c r="F1902" s="37"/>
      <c r="G1902" s="83" t="s">
        <v>10977</v>
      </c>
      <c r="H1902" s="41"/>
      <c r="I1902" s="42"/>
    </row>
    <row r="1903" spans="1:9" x14ac:dyDescent="0.25">
      <c r="A1903" s="39"/>
      <c r="B1903" s="136" t="s">
        <v>13260</v>
      </c>
      <c r="C1903" s="35" t="s">
        <v>3812</v>
      </c>
      <c r="D1903" s="83" t="s">
        <v>10977</v>
      </c>
      <c r="E1903" s="97" t="s">
        <v>10977</v>
      </c>
      <c r="F1903" s="37"/>
      <c r="G1903" s="93" t="s">
        <v>10978</v>
      </c>
      <c r="H1903" s="44" t="s">
        <v>11340</v>
      </c>
      <c r="I1903" s="42"/>
    </row>
    <row r="1904" spans="1:9" x14ac:dyDescent="0.25">
      <c r="A1904" s="39"/>
      <c r="B1904" s="136" t="s">
        <v>13261</v>
      </c>
      <c r="C1904" s="35" t="s">
        <v>3513</v>
      </c>
      <c r="D1904" s="83" t="s">
        <v>10977</v>
      </c>
      <c r="E1904" s="97" t="s">
        <v>10977</v>
      </c>
      <c r="F1904" s="37"/>
      <c r="G1904" s="83" t="s">
        <v>10977</v>
      </c>
      <c r="H1904" s="41"/>
      <c r="I1904" s="42"/>
    </row>
    <row r="1905" spans="1:9" x14ac:dyDescent="0.25">
      <c r="A1905" s="39"/>
      <c r="B1905" s="136" t="s">
        <v>13262</v>
      </c>
      <c r="C1905" s="35" t="s">
        <v>3812</v>
      </c>
      <c r="D1905" s="83" t="s">
        <v>10977</v>
      </c>
      <c r="E1905" s="97" t="s">
        <v>10977</v>
      </c>
      <c r="F1905" s="37"/>
      <c r="G1905" s="83" t="s">
        <v>10977</v>
      </c>
      <c r="H1905" s="41"/>
      <c r="I1905" s="42"/>
    </row>
    <row r="1906" spans="1:9" x14ac:dyDescent="0.25">
      <c r="A1906" s="39"/>
      <c r="B1906" s="136" t="s">
        <v>13263</v>
      </c>
      <c r="C1906" s="35" t="s">
        <v>3513</v>
      </c>
      <c r="D1906" s="83" t="s">
        <v>10977</v>
      </c>
      <c r="E1906" s="97" t="s">
        <v>10977</v>
      </c>
      <c r="F1906" s="37"/>
      <c r="G1906" s="83" t="s">
        <v>10977</v>
      </c>
      <c r="H1906" s="41"/>
      <c r="I1906" s="42"/>
    </row>
    <row r="1907" spans="1:9" x14ac:dyDescent="0.25">
      <c r="A1907" s="39"/>
      <c r="B1907" s="136" t="s">
        <v>13264</v>
      </c>
      <c r="C1907" s="35" t="s">
        <v>3143</v>
      </c>
      <c r="D1907" s="83" t="s">
        <v>10977</v>
      </c>
      <c r="E1907" s="97" t="s">
        <v>10977</v>
      </c>
      <c r="F1907" s="37"/>
      <c r="G1907" s="83" t="s">
        <v>10977</v>
      </c>
      <c r="H1907" s="41"/>
      <c r="I1907" s="42"/>
    </row>
    <row r="1908" spans="1:9" x14ac:dyDescent="0.25">
      <c r="A1908" s="39"/>
      <c r="B1908" s="136" t="s">
        <v>13265</v>
      </c>
      <c r="C1908" s="35" t="s">
        <v>3812</v>
      </c>
      <c r="D1908" s="83" t="s">
        <v>10977</v>
      </c>
      <c r="E1908" s="97" t="s">
        <v>10977</v>
      </c>
      <c r="F1908" s="37"/>
      <c r="G1908" s="83" t="s">
        <v>10977</v>
      </c>
      <c r="H1908" s="41"/>
      <c r="I1908" s="42"/>
    </row>
    <row r="1909" spans="1:9" x14ac:dyDescent="0.25">
      <c r="A1909" s="39"/>
      <c r="B1909" s="136" t="s">
        <v>13266</v>
      </c>
      <c r="C1909" s="35" t="s">
        <v>1356</v>
      </c>
      <c r="D1909" s="83" t="s">
        <v>10977</v>
      </c>
      <c r="E1909" s="97" t="s">
        <v>10977</v>
      </c>
      <c r="F1909" s="37"/>
      <c r="G1909" s="83" t="s">
        <v>10978</v>
      </c>
      <c r="H1909" s="41" t="s">
        <v>11341</v>
      </c>
      <c r="I1909" s="42"/>
    </row>
    <row r="1910" spans="1:9" x14ac:dyDescent="0.25">
      <c r="A1910" s="39"/>
      <c r="B1910" s="136" t="s">
        <v>13267</v>
      </c>
      <c r="C1910" s="35" t="s">
        <v>4626</v>
      </c>
      <c r="D1910" s="83" t="s">
        <v>10977</v>
      </c>
      <c r="E1910" s="97" t="s">
        <v>10977</v>
      </c>
      <c r="F1910" s="37"/>
      <c r="G1910" s="83" t="s">
        <v>10977</v>
      </c>
      <c r="H1910" s="41"/>
      <c r="I1910" s="42"/>
    </row>
    <row r="1911" spans="1:9" x14ac:dyDescent="0.25">
      <c r="A1911" s="39"/>
      <c r="B1911" s="138" t="s">
        <v>13268</v>
      </c>
      <c r="C1911" s="35" t="s">
        <v>2926</v>
      </c>
      <c r="D1911" s="93" t="s">
        <v>10977</v>
      </c>
      <c r="E1911" s="97" t="s">
        <v>10978</v>
      </c>
      <c r="F1911" s="43" t="s">
        <v>11342</v>
      </c>
      <c r="G1911" s="93" t="s">
        <v>10978</v>
      </c>
      <c r="H1911" s="44" t="s">
        <v>11343</v>
      </c>
      <c r="I1911" s="42"/>
    </row>
    <row r="1912" spans="1:9" x14ac:dyDescent="0.25">
      <c r="A1912" s="39"/>
      <c r="B1912" s="136" t="s">
        <v>13269</v>
      </c>
      <c r="C1912" s="35" t="s">
        <v>3812</v>
      </c>
      <c r="D1912" s="83" t="s">
        <v>10977</v>
      </c>
      <c r="E1912" s="97" t="s">
        <v>10977</v>
      </c>
      <c r="F1912" s="37"/>
      <c r="G1912" s="83" t="s">
        <v>10977</v>
      </c>
      <c r="H1912" s="41"/>
      <c r="I1912" s="42"/>
    </row>
    <row r="1913" spans="1:9" x14ac:dyDescent="0.25">
      <c r="A1913" s="39"/>
      <c r="B1913" s="136" t="s">
        <v>13270</v>
      </c>
      <c r="C1913" s="35" t="s">
        <v>3812</v>
      </c>
      <c r="D1913" s="83" t="s">
        <v>10977</v>
      </c>
      <c r="E1913" s="97" t="s">
        <v>10977</v>
      </c>
      <c r="F1913" s="37"/>
      <c r="G1913" s="83" t="s">
        <v>10977</v>
      </c>
      <c r="H1913" s="41"/>
      <c r="I1913" s="42"/>
    </row>
    <row r="1914" spans="1:9" x14ac:dyDescent="0.25">
      <c r="A1914" s="39"/>
      <c r="B1914" s="136" t="s">
        <v>13271</v>
      </c>
      <c r="C1914" s="35" t="s">
        <v>3812</v>
      </c>
      <c r="D1914" s="83" t="s">
        <v>10977</v>
      </c>
      <c r="E1914" s="97" t="s">
        <v>10977</v>
      </c>
      <c r="F1914" s="37"/>
      <c r="G1914" s="83" t="s">
        <v>10977</v>
      </c>
      <c r="H1914" s="41"/>
      <c r="I1914" s="42"/>
    </row>
    <row r="1915" spans="1:9" x14ac:dyDescent="0.25">
      <c r="A1915" s="45" t="s">
        <v>10989</v>
      </c>
      <c r="B1915" s="138" t="s">
        <v>13272</v>
      </c>
      <c r="C1915" s="35" t="s">
        <v>3812</v>
      </c>
      <c r="D1915" s="83" t="s">
        <v>10977</v>
      </c>
      <c r="E1915" s="97" t="s">
        <v>10978</v>
      </c>
      <c r="F1915" s="43" t="s">
        <v>11344</v>
      </c>
      <c r="G1915" s="83" t="s">
        <v>10978</v>
      </c>
      <c r="H1915" s="44" t="s">
        <v>11345</v>
      </c>
      <c r="I1915" s="42"/>
    </row>
    <row r="1916" spans="1:9" x14ac:dyDescent="0.25">
      <c r="A1916" s="39"/>
      <c r="B1916" s="138" t="s">
        <v>13273</v>
      </c>
      <c r="C1916" s="35" t="s">
        <v>901</v>
      </c>
      <c r="D1916" s="93" t="s">
        <v>10977</v>
      </c>
      <c r="E1916" s="97" t="s">
        <v>10978</v>
      </c>
      <c r="F1916" s="43" t="s">
        <v>11346</v>
      </c>
      <c r="G1916" s="83" t="s">
        <v>10977</v>
      </c>
      <c r="H1916" s="41"/>
      <c r="I1916" s="42"/>
    </row>
    <row r="1917" spans="1:9" x14ac:dyDescent="0.25">
      <c r="A1917" s="39"/>
      <c r="B1917" s="136" t="s">
        <v>13274</v>
      </c>
      <c r="C1917" s="35" t="s">
        <v>3601</v>
      </c>
      <c r="D1917" s="83" t="s">
        <v>10977</v>
      </c>
      <c r="E1917" s="97" t="s">
        <v>10977</v>
      </c>
      <c r="F1917" s="37"/>
      <c r="G1917" s="83" t="s">
        <v>10977</v>
      </c>
      <c r="H1917" s="41"/>
      <c r="I1917" s="42"/>
    </row>
    <row r="1918" spans="1:9" x14ac:dyDescent="0.25">
      <c r="A1918" s="39"/>
      <c r="B1918" s="136" t="s">
        <v>13275</v>
      </c>
      <c r="C1918" s="35" t="s">
        <v>29</v>
      </c>
      <c r="D1918" s="83" t="s">
        <v>10977</v>
      </c>
      <c r="E1918" s="97" t="s">
        <v>10977</v>
      </c>
      <c r="F1918" s="37"/>
      <c r="G1918" s="83" t="s">
        <v>10977</v>
      </c>
      <c r="H1918" s="41"/>
      <c r="I1918" s="42"/>
    </row>
    <row r="1919" spans="1:9" x14ac:dyDescent="0.25">
      <c r="A1919" s="39"/>
      <c r="B1919" s="136" t="s">
        <v>13276</v>
      </c>
      <c r="C1919" s="35" t="s">
        <v>1356</v>
      </c>
      <c r="D1919" s="83" t="s">
        <v>10977</v>
      </c>
      <c r="E1919" s="97" t="s">
        <v>10977</v>
      </c>
      <c r="F1919" s="37"/>
      <c r="G1919" s="93" t="s">
        <v>10978</v>
      </c>
      <c r="H1919" s="44" t="s">
        <v>11347</v>
      </c>
      <c r="I1919" s="42"/>
    </row>
    <row r="1920" spans="1:9" x14ac:dyDescent="0.25">
      <c r="A1920" s="39"/>
      <c r="B1920" s="136" t="s">
        <v>13277</v>
      </c>
      <c r="C1920" s="35" t="s">
        <v>3812</v>
      </c>
      <c r="D1920" s="83" t="s">
        <v>10977</v>
      </c>
      <c r="E1920" s="97" t="s">
        <v>10977</v>
      </c>
      <c r="F1920" s="37"/>
      <c r="G1920" s="83" t="s">
        <v>10977</v>
      </c>
      <c r="H1920" s="41"/>
      <c r="I1920" s="42"/>
    </row>
    <row r="1921" spans="1:9" x14ac:dyDescent="0.25">
      <c r="A1921" s="39"/>
      <c r="B1921" s="136" t="s">
        <v>13278</v>
      </c>
      <c r="C1921" s="35" t="s">
        <v>3747</v>
      </c>
      <c r="D1921" s="83" t="s">
        <v>10977</v>
      </c>
      <c r="E1921" s="83" t="s">
        <v>10977</v>
      </c>
      <c r="F1921" s="37"/>
      <c r="G1921" s="83" t="s">
        <v>10977</v>
      </c>
      <c r="H1921" s="41"/>
      <c r="I1921" s="42"/>
    </row>
    <row r="1922" spans="1:9" x14ac:dyDescent="0.25">
      <c r="A1922" s="39"/>
      <c r="B1922" s="136" t="s">
        <v>13279</v>
      </c>
      <c r="C1922" s="35" t="s">
        <v>3812</v>
      </c>
      <c r="D1922" s="83" t="s">
        <v>10977</v>
      </c>
      <c r="E1922" s="97" t="s">
        <v>10977</v>
      </c>
      <c r="F1922" s="37"/>
      <c r="G1922" s="83" t="s">
        <v>10977</v>
      </c>
      <c r="H1922" s="41"/>
      <c r="I1922" s="42"/>
    </row>
    <row r="1923" spans="1:9" x14ac:dyDescent="0.25">
      <c r="A1923" s="39"/>
      <c r="B1923" s="136" t="s">
        <v>13280</v>
      </c>
      <c r="C1923" s="35" t="s">
        <v>3513</v>
      </c>
      <c r="D1923" s="83" t="s">
        <v>10977</v>
      </c>
      <c r="E1923" s="97" t="s">
        <v>10977</v>
      </c>
      <c r="F1923" s="37"/>
      <c r="G1923" s="83" t="s">
        <v>10977</v>
      </c>
      <c r="H1923" s="41"/>
      <c r="I1923" s="42"/>
    </row>
    <row r="1924" spans="1:9" x14ac:dyDescent="0.25">
      <c r="A1924" s="39"/>
      <c r="B1924" s="136" t="s">
        <v>13281</v>
      </c>
      <c r="C1924" s="35" t="s">
        <v>821</v>
      </c>
      <c r="D1924" s="83" t="s">
        <v>10977</v>
      </c>
      <c r="E1924" s="97" t="s">
        <v>10977</v>
      </c>
      <c r="F1924" s="37"/>
      <c r="G1924" s="83" t="s">
        <v>10977</v>
      </c>
      <c r="H1924" s="41"/>
      <c r="I1924" s="42"/>
    </row>
    <row r="1925" spans="1:9" x14ac:dyDescent="0.25">
      <c r="A1925" s="39"/>
      <c r="B1925" s="136" t="s">
        <v>13282</v>
      </c>
      <c r="C1925" s="35" t="s">
        <v>2554</v>
      </c>
      <c r="D1925" s="83" t="s">
        <v>10977</v>
      </c>
      <c r="E1925" s="97" t="s">
        <v>10977</v>
      </c>
      <c r="F1925" s="37"/>
      <c r="G1925" s="83" t="s">
        <v>10977</v>
      </c>
      <c r="H1925" s="41"/>
      <c r="I1925" s="42"/>
    </row>
    <row r="1926" spans="1:9" x14ac:dyDescent="0.25">
      <c r="A1926" s="39"/>
      <c r="B1926" s="136" t="s">
        <v>13283</v>
      </c>
      <c r="C1926" s="35" t="s">
        <v>3601</v>
      </c>
      <c r="D1926" s="83" t="s">
        <v>10977</v>
      </c>
      <c r="E1926" s="97" t="s">
        <v>10977</v>
      </c>
      <c r="F1926" s="37"/>
      <c r="G1926" s="83" t="s">
        <v>10977</v>
      </c>
      <c r="H1926" s="41"/>
      <c r="I1926" s="42"/>
    </row>
    <row r="1927" spans="1:9" x14ac:dyDescent="0.25">
      <c r="A1927" s="39"/>
      <c r="B1927" s="136" t="s">
        <v>13284</v>
      </c>
      <c r="C1927" s="35" t="s">
        <v>1356</v>
      </c>
      <c r="D1927" s="83" t="s">
        <v>10977</v>
      </c>
      <c r="E1927" s="97" t="s">
        <v>10977</v>
      </c>
      <c r="F1927" s="37"/>
      <c r="G1927" s="83" t="s">
        <v>10977</v>
      </c>
      <c r="H1927" s="41"/>
      <c r="I1927" s="42"/>
    </row>
    <row r="1928" spans="1:9" x14ac:dyDescent="0.25">
      <c r="A1928" s="39"/>
      <c r="B1928" s="136" t="s">
        <v>13285</v>
      </c>
      <c r="C1928" s="35" t="s">
        <v>215</v>
      </c>
      <c r="D1928" s="83" t="s">
        <v>10977</v>
      </c>
      <c r="E1928" s="97" t="s">
        <v>10977</v>
      </c>
      <c r="F1928" s="37"/>
      <c r="G1928" s="83" t="s">
        <v>10977</v>
      </c>
      <c r="H1928" s="41"/>
      <c r="I1928" s="42"/>
    </row>
    <row r="1929" spans="1:9" x14ac:dyDescent="0.25">
      <c r="A1929" s="39"/>
      <c r="B1929" s="136" t="s">
        <v>13286</v>
      </c>
      <c r="C1929" s="35" t="s">
        <v>1356</v>
      </c>
      <c r="D1929" s="83" t="s">
        <v>10977</v>
      </c>
      <c r="E1929" s="97" t="s">
        <v>10977</v>
      </c>
      <c r="F1929" s="37"/>
      <c r="G1929" s="83" t="s">
        <v>10978</v>
      </c>
      <c r="H1929" s="41" t="s">
        <v>11348</v>
      </c>
      <c r="I1929" s="42"/>
    </row>
    <row r="1930" spans="1:9" x14ac:dyDescent="0.25">
      <c r="A1930" s="39"/>
      <c r="B1930" s="136" t="s">
        <v>13287</v>
      </c>
      <c r="C1930" s="35" t="s">
        <v>215</v>
      </c>
      <c r="D1930" s="83" t="s">
        <v>10977</v>
      </c>
      <c r="E1930" s="97" t="s">
        <v>10977</v>
      </c>
      <c r="F1930" s="37"/>
      <c r="G1930" s="83" t="s">
        <v>10977</v>
      </c>
      <c r="H1930" s="41"/>
      <c r="I1930" s="42"/>
    </row>
    <row r="1931" spans="1:9" x14ac:dyDescent="0.25">
      <c r="A1931" s="39"/>
      <c r="B1931" s="136" t="s">
        <v>13288</v>
      </c>
      <c r="C1931" s="35" t="s">
        <v>4626</v>
      </c>
      <c r="D1931" s="83" t="s">
        <v>10977</v>
      </c>
      <c r="E1931" s="97" t="s">
        <v>10977</v>
      </c>
      <c r="F1931" s="37"/>
      <c r="G1931" s="83" t="s">
        <v>10977</v>
      </c>
      <c r="H1931" s="41"/>
      <c r="I1931" s="42"/>
    </row>
    <row r="1932" spans="1:9" x14ac:dyDescent="0.25">
      <c r="A1932" s="39"/>
      <c r="B1932" s="136" t="s">
        <v>13289</v>
      </c>
      <c r="C1932" s="35" t="s">
        <v>2758</v>
      </c>
      <c r="D1932" s="83" t="s">
        <v>10977</v>
      </c>
      <c r="E1932" s="97" t="s">
        <v>10977</v>
      </c>
      <c r="F1932" s="37"/>
      <c r="G1932" s="83" t="s">
        <v>10977</v>
      </c>
      <c r="H1932" s="41"/>
      <c r="I1932" s="42"/>
    </row>
    <row r="1933" spans="1:9" x14ac:dyDescent="0.25">
      <c r="A1933" s="39"/>
      <c r="B1933" s="136" t="s">
        <v>13290</v>
      </c>
      <c r="C1933" s="35" t="s">
        <v>4626</v>
      </c>
      <c r="D1933" s="83" t="s">
        <v>10977</v>
      </c>
      <c r="E1933" s="97" t="s">
        <v>10977</v>
      </c>
      <c r="F1933" s="37"/>
      <c r="G1933" s="83" t="s">
        <v>10977</v>
      </c>
      <c r="H1933" s="41"/>
      <c r="I1933" s="42"/>
    </row>
    <row r="1934" spans="1:9" x14ac:dyDescent="0.25">
      <c r="A1934" s="39"/>
      <c r="B1934" s="136" t="s">
        <v>13291</v>
      </c>
      <c r="C1934" s="35" t="s">
        <v>901</v>
      </c>
      <c r="D1934" s="83" t="s">
        <v>10977</v>
      </c>
      <c r="E1934" s="97" t="s">
        <v>10977</v>
      </c>
      <c r="F1934" s="37"/>
      <c r="G1934" s="83" t="s">
        <v>10977</v>
      </c>
      <c r="H1934" s="41"/>
      <c r="I1934" s="42"/>
    </row>
    <row r="1935" spans="1:9" x14ac:dyDescent="0.25">
      <c r="A1935" s="39"/>
      <c r="B1935" s="136" t="s">
        <v>13292</v>
      </c>
      <c r="C1935" s="35" t="s">
        <v>1356</v>
      </c>
      <c r="D1935" s="83" t="s">
        <v>10977</v>
      </c>
      <c r="E1935" s="97" t="s">
        <v>10977</v>
      </c>
      <c r="F1935" s="37"/>
      <c r="G1935" s="83" t="s">
        <v>10977</v>
      </c>
      <c r="H1935" s="41"/>
      <c r="I1935" s="42"/>
    </row>
    <row r="1936" spans="1:9" x14ac:dyDescent="0.25">
      <c r="A1936" s="39"/>
      <c r="B1936" s="136" t="s">
        <v>13293</v>
      </c>
      <c r="C1936" s="35" t="s">
        <v>2758</v>
      </c>
      <c r="D1936" s="83" t="s">
        <v>10977</v>
      </c>
      <c r="E1936" s="97" t="s">
        <v>10977</v>
      </c>
      <c r="F1936" s="37"/>
      <c r="G1936" s="83" t="s">
        <v>10977</v>
      </c>
      <c r="H1936" s="41"/>
      <c r="I1936" s="42"/>
    </row>
    <row r="1937" spans="1:9" x14ac:dyDescent="0.25">
      <c r="A1937" s="39"/>
      <c r="B1937" s="136" t="s">
        <v>13294</v>
      </c>
      <c r="C1937" s="35" t="s">
        <v>2758</v>
      </c>
      <c r="D1937" s="83" t="s">
        <v>10977</v>
      </c>
      <c r="E1937" s="97" t="s">
        <v>10977</v>
      </c>
      <c r="F1937" s="37"/>
      <c r="G1937" s="83" t="s">
        <v>10977</v>
      </c>
      <c r="H1937" s="41"/>
      <c r="I1937" s="42"/>
    </row>
    <row r="1938" spans="1:9" x14ac:dyDescent="0.25">
      <c r="A1938" s="39"/>
      <c r="B1938" s="136" t="s">
        <v>13295</v>
      </c>
      <c r="C1938" s="35" t="s">
        <v>3812</v>
      </c>
      <c r="D1938" s="83" t="s">
        <v>10977</v>
      </c>
      <c r="E1938" s="97" t="s">
        <v>10977</v>
      </c>
      <c r="F1938" s="37"/>
      <c r="G1938" s="83" t="s">
        <v>10977</v>
      </c>
      <c r="H1938" s="41"/>
      <c r="I1938" s="42"/>
    </row>
    <row r="1939" spans="1:9" x14ac:dyDescent="0.25">
      <c r="A1939" s="39" t="s">
        <v>10985</v>
      </c>
      <c r="B1939" s="138" t="s">
        <v>13296</v>
      </c>
      <c r="C1939" s="35" t="s">
        <v>2554</v>
      </c>
      <c r="D1939" s="95" t="s">
        <v>10978</v>
      </c>
      <c r="E1939" s="97"/>
      <c r="F1939" s="49" t="s">
        <v>11349</v>
      </c>
      <c r="G1939" s="83" t="s">
        <v>10977</v>
      </c>
      <c r="H1939" s="41"/>
      <c r="I1939" s="42"/>
    </row>
    <row r="1940" spans="1:9" x14ac:dyDescent="0.25">
      <c r="A1940" s="39"/>
      <c r="B1940" s="136" t="s">
        <v>13297</v>
      </c>
      <c r="C1940" s="35" t="s">
        <v>4626</v>
      </c>
      <c r="D1940" s="83" t="s">
        <v>10977</v>
      </c>
      <c r="E1940" s="97" t="s">
        <v>10977</v>
      </c>
      <c r="F1940" s="37"/>
      <c r="G1940" s="83" t="s">
        <v>10977</v>
      </c>
      <c r="H1940" s="41"/>
      <c r="I1940" s="42"/>
    </row>
    <row r="1941" spans="1:9" x14ac:dyDescent="0.25">
      <c r="A1941" s="39"/>
      <c r="B1941" s="136" t="s">
        <v>13298</v>
      </c>
      <c r="C1941" s="35" t="s">
        <v>3812</v>
      </c>
      <c r="D1941" s="83" t="s">
        <v>10977</v>
      </c>
      <c r="E1941" s="97" t="s">
        <v>10977</v>
      </c>
      <c r="F1941" s="37"/>
      <c r="G1941" s="83" t="s">
        <v>10977</v>
      </c>
      <c r="H1941" s="41"/>
      <c r="I1941" s="42"/>
    </row>
    <row r="1942" spans="1:9" x14ac:dyDescent="0.25">
      <c r="A1942" s="39"/>
      <c r="B1942" s="136" t="s">
        <v>13299</v>
      </c>
      <c r="C1942" s="35" t="s">
        <v>2197</v>
      </c>
      <c r="D1942" s="83" t="s">
        <v>10977</v>
      </c>
      <c r="E1942" s="97" t="s">
        <v>10977</v>
      </c>
      <c r="F1942" s="37"/>
      <c r="G1942" s="83" t="s">
        <v>10977</v>
      </c>
      <c r="H1942" s="41"/>
      <c r="I1942" s="42"/>
    </row>
    <row r="1943" spans="1:9" x14ac:dyDescent="0.25">
      <c r="A1943" s="39"/>
      <c r="B1943" s="136" t="s">
        <v>13300</v>
      </c>
      <c r="C1943" s="35" t="s">
        <v>4626</v>
      </c>
      <c r="D1943" s="83" t="s">
        <v>10977</v>
      </c>
      <c r="E1943" s="97" t="s">
        <v>10977</v>
      </c>
      <c r="F1943" s="37"/>
      <c r="G1943" s="83" t="s">
        <v>10977</v>
      </c>
      <c r="H1943" s="41"/>
      <c r="I1943" s="42"/>
    </row>
    <row r="1944" spans="1:9" x14ac:dyDescent="0.25">
      <c r="A1944" s="39"/>
      <c r="B1944" s="136" t="s">
        <v>13301</v>
      </c>
      <c r="C1944" s="35" t="s">
        <v>2197</v>
      </c>
      <c r="D1944" s="83" t="s">
        <v>10977</v>
      </c>
      <c r="E1944" s="97" t="s">
        <v>10977</v>
      </c>
      <c r="F1944" s="37"/>
      <c r="G1944" s="83" t="s">
        <v>10977</v>
      </c>
      <c r="H1944" s="41"/>
      <c r="I1944" s="42"/>
    </row>
    <row r="1945" spans="1:9" x14ac:dyDescent="0.25">
      <c r="A1945" s="39"/>
      <c r="B1945" s="136" t="s">
        <v>13302</v>
      </c>
      <c r="C1945" s="35" t="s">
        <v>2926</v>
      </c>
      <c r="D1945" s="83" t="s">
        <v>10977</v>
      </c>
      <c r="E1945" s="97" t="s">
        <v>10977</v>
      </c>
      <c r="F1945" s="37"/>
      <c r="G1945" s="93" t="s">
        <v>10978</v>
      </c>
      <c r="H1945" s="44" t="s">
        <v>11350</v>
      </c>
      <c r="I1945" s="42"/>
    </row>
    <row r="1946" spans="1:9" x14ac:dyDescent="0.25">
      <c r="A1946" s="39"/>
      <c r="B1946" s="136" t="s">
        <v>13303</v>
      </c>
      <c r="C1946" s="35" t="s">
        <v>3513</v>
      </c>
      <c r="D1946" s="83" t="s">
        <v>10977</v>
      </c>
      <c r="E1946" s="97" t="s">
        <v>10977</v>
      </c>
      <c r="F1946" s="37"/>
      <c r="G1946" s="83" t="s">
        <v>10977</v>
      </c>
      <c r="H1946" s="41"/>
      <c r="I1946" s="42"/>
    </row>
    <row r="1947" spans="1:9" x14ac:dyDescent="0.25">
      <c r="A1947" s="39"/>
      <c r="B1947" s="136" t="s">
        <v>13304</v>
      </c>
      <c r="C1947" s="35" t="s">
        <v>901</v>
      </c>
      <c r="D1947" s="83" t="s">
        <v>10977</v>
      </c>
      <c r="E1947" s="97" t="s">
        <v>10977</v>
      </c>
      <c r="F1947" s="37"/>
      <c r="G1947" s="93" t="s">
        <v>10978</v>
      </c>
      <c r="H1947" s="44" t="s">
        <v>11351</v>
      </c>
      <c r="I1947" s="42"/>
    </row>
    <row r="1948" spans="1:9" x14ac:dyDescent="0.25">
      <c r="A1948" s="39"/>
      <c r="B1948" s="136" t="s">
        <v>13305</v>
      </c>
      <c r="C1948" s="35" t="s">
        <v>5227</v>
      </c>
      <c r="D1948" s="83" t="s">
        <v>10977</v>
      </c>
      <c r="E1948" s="97" t="s">
        <v>10977</v>
      </c>
      <c r="F1948" s="37"/>
      <c r="G1948" s="83" t="s">
        <v>10977</v>
      </c>
      <c r="H1948" s="41"/>
      <c r="I1948" s="42"/>
    </row>
    <row r="1949" spans="1:9" x14ac:dyDescent="0.25">
      <c r="A1949" s="39"/>
      <c r="B1949" s="136" t="s">
        <v>13306</v>
      </c>
      <c r="C1949" s="35" t="s">
        <v>3812</v>
      </c>
      <c r="D1949" s="83" t="s">
        <v>10977</v>
      </c>
      <c r="E1949" s="97" t="s">
        <v>10977</v>
      </c>
      <c r="F1949" s="37"/>
      <c r="G1949" s="93" t="s">
        <v>10978</v>
      </c>
      <c r="H1949" s="44" t="s">
        <v>11352</v>
      </c>
      <c r="I1949" s="42"/>
    </row>
    <row r="1950" spans="1:9" x14ac:dyDescent="0.25">
      <c r="A1950" s="39"/>
      <c r="B1950" s="136" t="s">
        <v>13307</v>
      </c>
      <c r="C1950" s="35" t="s">
        <v>901</v>
      </c>
      <c r="D1950" s="83" t="s">
        <v>10977</v>
      </c>
      <c r="E1950" s="97" t="s">
        <v>10977</v>
      </c>
      <c r="F1950" s="37"/>
      <c r="G1950" s="93" t="s">
        <v>10978</v>
      </c>
      <c r="H1950" s="44" t="s">
        <v>11353</v>
      </c>
      <c r="I1950" s="42"/>
    </row>
    <row r="1951" spans="1:9" x14ac:dyDescent="0.25">
      <c r="A1951" s="39"/>
      <c r="B1951" s="136" t="s">
        <v>13308</v>
      </c>
      <c r="C1951" s="35" t="s">
        <v>2274</v>
      </c>
      <c r="D1951" s="83" t="s">
        <v>10977</v>
      </c>
      <c r="E1951" s="97" t="s">
        <v>10977</v>
      </c>
      <c r="F1951" s="37"/>
      <c r="G1951" s="83" t="s">
        <v>10977</v>
      </c>
      <c r="H1951" s="41"/>
      <c r="I1951" s="42"/>
    </row>
    <row r="1952" spans="1:9" x14ac:dyDescent="0.25">
      <c r="A1952" s="39"/>
      <c r="B1952" s="136" t="s">
        <v>13309</v>
      </c>
      <c r="C1952" s="35" t="s">
        <v>3143</v>
      </c>
      <c r="D1952" s="83" t="s">
        <v>10977</v>
      </c>
      <c r="E1952" s="97" t="s">
        <v>10977</v>
      </c>
      <c r="F1952" s="37"/>
      <c r="G1952" s="83" t="s">
        <v>10977</v>
      </c>
      <c r="H1952" s="41"/>
      <c r="I1952" s="42"/>
    </row>
    <row r="1953" spans="1:9" x14ac:dyDescent="0.25">
      <c r="A1953" s="39"/>
      <c r="B1953" s="136" t="s">
        <v>13310</v>
      </c>
      <c r="C1953" s="35" t="s">
        <v>901</v>
      </c>
      <c r="D1953" s="83" t="s">
        <v>10977</v>
      </c>
      <c r="E1953" s="97" t="s">
        <v>10977</v>
      </c>
      <c r="F1953" s="37"/>
      <c r="G1953" s="83" t="s">
        <v>10977</v>
      </c>
      <c r="H1953" s="41"/>
      <c r="I1953" s="42"/>
    </row>
    <row r="1954" spans="1:9" x14ac:dyDescent="0.25">
      <c r="A1954" s="39"/>
      <c r="B1954" s="136" t="s">
        <v>13311</v>
      </c>
      <c r="C1954" s="35" t="s">
        <v>3812</v>
      </c>
      <c r="D1954" s="83" t="s">
        <v>10977</v>
      </c>
      <c r="E1954" s="97" t="s">
        <v>10977</v>
      </c>
      <c r="F1954" s="37"/>
      <c r="G1954" s="83" t="s">
        <v>10977</v>
      </c>
      <c r="H1954" s="41"/>
      <c r="I1954" s="42"/>
    </row>
    <row r="1955" spans="1:9" x14ac:dyDescent="0.25">
      <c r="A1955" s="39"/>
      <c r="B1955" s="136" t="s">
        <v>13312</v>
      </c>
      <c r="C1955" s="35" t="s">
        <v>1356</v>
      </c>
      <c r="D1955" s="83" t="s">
        <v>10977</v>
      </c>
      <c r="E1955" s="97" t="s">
        <v>10977</v>
      </c>
      <c r="F1955" s="37"/>
      <c r="G1955" s="83" t="s">
        <v>10977</v>
      </c>
      <c r="H1955" s="41"/>
      <c r="I1955" s="42"/>
    </row>
    <row r="1956" spans="1:9" x14ac:dyDescent="0.25">
      <c r="A1956" s="39"/>
      <c r="B1956" s="136" t="s">
        <v>13313</v>
      </c>
      <c r="C1956" s="35" t="s">
        <v>2554</v>
      </c>
      <c r="D1956" s="83" t="s">
        <v>10977</v>
      </c>
      <c r="E1956" s="97" t="s">
        <v>10977</v>
      </c>
      <c r="F1956" s="37"/>
      <c r="G1956" s="93" t="s">
        <v>10978</v>
      </c>
      <c r="H1956" s="44" t="s">
        <v>11225</v>
      </c>
      <c r="I1956" s="42"/>
    </row>
    <row r="1957" spans="1:9" x14ac:dyDescent="0.25">
      <c r="A1957" s="39"/>
      <c r="B1957" s="136" t="s">
        <v>13314</v>
      </c>
      <c r="C1957" s="35" t="s">
        <v>3812</v>
      </c>
      <c r="D1957" s="83" t="s">
        <v>10977</v>
      </c>
      <c r="E1957" s="97" t="s">
        <v>10977</v>
      </c>
      <c r="F1957" s="37"/>
      <c r="G1957" s="83" t="s">
        <v>10978</v>
      </c>
      <c r="H1957" s="41" t="s">
        <v>11354</v>
      </c>
      <c r="I1957" s="42"/>
    </row>
    <row r="1958" spans="1:9" x14ac:dyDescent="0.25">
      <c r="A1958" s="39"/>
      <c r="B1958" s="136" t="s">
        <v>13315</v>
      </c>
      <c r="C1958" s="35" t="s">
        <v>2758</v>
      </c>
      <c r="D1958" s="83" t="s">
        <v>10977</v>
      </c>
      <c r="E1958" s="97" t="s">
        <v>10977</v>
      </c>
      <c r="F1958" s="37"/>
      <c r="G1958" s="83" t="s">
        <v>10977</v>
      </c>
      <c r="H1958" s="41"/>
      <c r="I1958" s="42"/>
    </row>
    <row r="1959" spans="1:9" x14ac:dyDescent="0.25">
      <c r="A1959" s="39"/>
      <c r="B1959" s="136" t="s">
        <v>13316</v>
      </c>
      <c r="C1959" s="35" t="s">
        <v>634</v>
      </c>
      <c r="D1959" s="83" t="s">
        <v>10977</v>
      </c>
      <c r="E1959" s="97" t="s">
        <v>10977</v>
      </c>
      <c r="F1959" s="37"/>
      <c r="G1959" s="83" t="s">
        <v>10977</v>
      </c>
      <c r="H1959" s="41"/>
      <c r="I1959" s="42"/>
    </row>
    <row r="1960" spans="1:9" x14ac:dyDescent="0.25">
      <c r="A1960" s="39"/>
      <c r="B1960" s="136" t="s">
        <v>13317</v>
      </c>
      <c r="C1960" s="35" t="s">
        <v>2197</v>
      </c>
      <c r="D1960" s="83" t="s">
        <v>10977</v>
      </c>
      <c r="E1960" s="97" t="s">
        <v>10977</v>
      </c>
      <c r="F1960" s="37"/>
      <c r="G1960" s="83" t="s">
        <v>10977</v>
      </c>
      <c r="H1960" s="41"/>
      <c r="I1960" s="42"/>
    </row>
    <row r="1961" spans="1:9" x14ac:dyDescent="0.25">
      <c r="A1961" s="39"/>
      <c r="B1961" s="136" t="s">
        <v>13318</v>
      </c>
      <c r="C1961" s="35" t="s">
        <v>4626</v>
      </c>
      <c r="D1961" s="83" t="s">
        <v>10977</v>
      </c>
      <c r="E1961" s="97" t="s">
        <v>10977</v>
      </c>
      <c r="F1961" s="37"/>
      <c r="G1961" s="83" t="s">
        <v>10977</v>
      </c>
      <c r="H1961" s="41"/>
      <c r="I1961" s="42"/>
    </row>
    <row r="1962" spans="1:9" x14ac:dyDescent="0.25">
      <c r="A1962" s="39"/>
      <c r="B1962" s="136" t="s">
        <v>13319</v>
      </c>
      <c r="C1962" s="35" t="s">
        <v>2274</v>
      </c>
      <c r="D1962" s="83" t="s">
        <v>10977</v>
      </c>
      <c r="E1962" s="97" t="s">
        <v>10977</v>
      </c>
      <c r="F1962" s="37"/>
      <c r="G1962" s="83" t="s">
        <v>10977</v>
      </c>
      <c r="H1962" s="41"/>
      <c r="I1962" s="42"/>
    </row>
    <row r="1963" spans="1:9" x14ac:dyDescent="0.25">
      <c r="A1963" s="39"/>
      <c r="B1963" s="136" t="s">
        <v>13320</v>
      </c>
      <c r="C1963" s="35" t="s">
        <v>2413</v>
      </c>
      <c r="D1963" s="83" t="s">
        <v>10977</v>
      </c>
      <c r="E1963" s="97" t="s">
        <v>10977</v>
      </c>
      <c r="F1963" s="37"/>
      <c r="G1963" s="83" t="s">
        <v>10977</v>
      </c>
      <c r="H1963" s="41"/>
      <c r="I1963" s="42"/>
    </row>
    <row r="1964" spans="1:9" x14ac:dyDescent="0.25">
      <c r="A1964" s="39"/>
      <c r="B1964" s="136" t="s">
        <v>13321</v>
      </c>
      <c r="C1964" s="35" t="s">
        <v>4626</v>
      </c>
      <c r="D1964" s="83" t="s">
        <v>10977</v>
      </c>
      <c r="E1964" s="97" t="s">
        <v>10977</v>
      </c>
      <c r="F1964" s="37"/>
      <c r="G1964" s="83" t="s">
        <v>10977</v>
      </c>
      <c r="H1964" s="41"/>
      <c r="I1964" s="42"/>
    </row>
    <row r="1965" spans="1:9" x14ac:dyDescent="0.25">
      <c r="A1965" s="39"/>
      <c r="B1965" s="136" t="s">
        <v>13322</v>
      </c>
      <c r="C1965" s="35" t="s">
        <v>2554</v>
      </c>
      <c r="D1965" s="83" t="s">
        <v>10977</v>
      </c>
      <c r="E1965" s="97" t="s">
        <v>10977</v>
      </c>
      <c r="F1965" s="37"/>
      <c r="G1965" s="83" t="s">
        <v>10977</v>
      </c>
      <c r="H1965" s="41"/>
      <c r="I1965" s="42"/>
    </row>
    <row r="1966" spans="1:9" x14ac:dyDescent="0.25">
      <c r="A1966" s="39"/>
      <c r="B1966" s="136" t="s">
        <v>13323</v>
      </c>
      <c r="C1966" s="35" t="s">
        <v>3513</v>
      </c>
      <c r="D1966" s="83" t="s">
        <v>10977</v>
      </c>
      <c r="E1966" s="97" t="s">
        <v>10977</v>
      </c>
      <c r="F1966" s="37"/>
      <c r="G1966" s="83" t="s">
        <v>10977</v>
      </c>
      <c r="H1966" s="41"/>
      <c r="I1966" s="42"/>
    </row>
    <row r="1967" spans="1:9" x14ac:dyDescent="0.25">
      <c r="A1967" s="39"/>
      <c r="B1967" s="136" t="s">
        <v>13324</v>
      </c>
      <c r="C1967" s="35" t="s">
        <v>4626</v>
      </c>
      <c r="D1967" s="83" t="s">
        <v>10977</v>
      </c>
      <c r="E1967" s="97" t="s">
        <v>10977</v>
      </c>
      <c r="F1967" s="37"/>
      <c r="G1967" s="83" t="s">
        <v>10977</v>
      </c>
      <c r="H1967" s="41"/>
      <c r="I1967" s="42"/>
    </row>
    <row r="1968" spans="1:9" x14ac:dyDescent="0.25">
      <c r="A1968" s="39"/>
      <c r="B1968" s="136" t="s">
        <v>13325</v>
      </c>
      <c r="C1968" s="35" t="s">
        <v>4626</v>
      </c>
      <c r="D1968" s="83" t="s">
        <v>10977</v>
      </c>
      <c r="E1968" s="97" t="s">
        <v>10977</v>
      </c>
      <c r="F1968" s="37"/>
      <c r="G1968" s="83" t="s">
        <v>10977</v>
      </c>
      <c r="H1968" s="41"/>
      <c r="I1968" s="42"/>
    </row>
    <row r="1969" spans="1:9" x14ac:dyDescent="0.25">
      <c r="A1969" s="39"/>
      <c r="B1969" s="136" t="s">
        <v>13326</v>
      </c>
      <c r="C1969" s="35" t="s">
        <v>2274</v>
      </c>
      <c r="D1969" s="83" t="s">
        <v>10977</v>
      </c>
      <c r="E1969" s="97" t="s">
        <v>10977</v>
      </c>
      <c r="F1969" s="37"/>
      <c r="G1969" s="83" t="s">
        <v>10977</v>
      </c>
      <c r="H1969" s="41"/>
      <c r="I1969" s="42"/>
    </row>
    <row r="1970" spans="1:9" x14ac:dyDescent="0.25">
      <c r="A1970" s="39"/>
      <c r="B1970" s="136" t="s">
        <v>13327</v>
      </c>
      <c r="C1970" s="35" t="s">
        <v>133</v>
      </c>
      <c r="D1970" s="83" t="s">
        <v>10977</v>
      </c>
      <c r="E1970" s="97" t="s">
        <v>10977</v>
      </c>
      <c r="F1970" s="37"/>
      <c r="G1970" s="83" t="s">
        <v>10977</v>
      </c>
      <c r="H1970" s="41"/>
      <c r="I1970" s="42"/>
    </row>
    <row r="1971" spans="1:9" x14ac:dyDescent="0.25">
      <c r="A1971" s="39"/>
      <c r="B1971" s="136" t="s">
        <v>13328</v>
      </c>
      <c r="C1971" s="35" t="s">
        <v>4626</v>
      </c>
      <c r="D1971" s="83" t="s">
        <v>10977</v>
      </c>
      <c r="E1971" s="97" t="s">
        <v>10977</v>
      </c>
      <c r="F1971" s="37"/>
      <c r="G1971" s="83" t="s">
        <v>10977</v>
      </c>
      <c r="H1971" s="41"/>
      <c r="I1971" s="42"/>
    </row>
    <row r="1972" spans="1:9" x14ac:dyDescent="0.25">
      <c r="A1972" s="39"/>
      <c r="B1972" s="136" t="s">
        <v>13329</v>
      </c>
      <c r="C1972" s="35" t="s">
        <v>2197</v>
      </c>
      <c r="D1972" s="83" t="s">
        <v>10977</v>
      </c>
      <c r="E1972" s="83" t="s">
        <v>10977</v>
      </c>
      <c r="F1972" s="37"/>
      <c r="G1972" s="83" t="s">
        <v>10977</v>
      </c>
      <c r="H1972" s="41"/>
      <c r="I1972" s="42"/>
    </row>
    <row r="1973" spans="1:9" x14ac:dyDescent="0.25">
      <c r="A1973" s="39"/>
      <c r="B1973" s="136" t="s">
        <v>13330</v>
      </c>
      <c r="C1973" s="35" t="s">
        <v>5227</v>
      </c>
      <c r="D1973" s="83" t="s">
        <v>10977</v>
      </c>
      <c r="E1973" s="97" t="s">
        <v>10977</v>
      </c>
      <c r="F1973" s="37"/>
      <c r="G1973" s="83" t="s">
        <v>10977</v>
      </c>
      <c r="H1973" s="41"/>
      <c r="I1973" s="42"/>
    </row>
    <row r="1974" spans="1:9" x14ac:dyDescent="0.25">
      <c r="A1974" s="39"/>
      <c r="B1974" s="136" t="s">
        <v>13331</v>
      </c>
      <c r="C1974" s="35" t="s">
        <v>4626</v>
      </c>
      <c r="D1974" s="83" t="s">
        <v>10977</v>
      </c>
      <c r="E1974" s="97" t="s">
        <v>10977</v>
      </c>
      <c r="F1974" s="37"/>
      <c r="G1974" s="83" t="s">
        <v>10977</v>
      </c>
      <c r="H1974" s="41"/>
      <c r="I1974" s="42"/>
    </row>
    <row r="1975" spans="1:9" x14ac:dyDescent="0.25">
      <c r="A1975" s="39"/>
      <c r="B1975" s="136" t="s">
        <v>13332</v>
      </c>
      <c r="C1975" s="35" t="s">
        <v>4289</v>
      </c>
      <c r="D1975" s="83" t="s">
        <v>10977</v>
      </c>
      <c r="E1975" s="97" t="s">
        <v>10977</v>
      </c>
      <c r="F1975" s="37"/>
      <c r="G1975" s="83" t="s">
        <v>10977</v>
      </c>
      <c r="H1975" s="41"/>
      <c r="I1975" s="42"/>
    </row>
    <row r="1976" spans="1:9" x14ac:dyDescent="0.25">
      <c r="A1976" s="39"/>
      <c r="B1976" s="136" t="s">
        <v>13333</v>
      </c>
      <c r="C1976" s="35" t="s">
        <v>4626</v>
      </c>
      <c r="D1976" s="83" t="s">
        <v>10977</v>
      </c>
      <c r="E1976" s="97" t="s">
        <v>10977</v>
      </c>
      <c r="F1976" s="37"/>
      <c r="G1976" s="83" t="s">
        <v>10977</v>
      </c>
      <c r="H1976" s="41"/>
      <c r="I1976" s="42"/>
    </row>
    <row r="1977" spans="1:9" x14ac:dyDescent="0.25">
      <c r="A1977" s="39"/>
      <c r="B1977" s="136" t="s">
        <v>13334</v>
      </c>
      <c r="C1977" s="35" t="s">
        <v>3143</v>
      </c>
      <c r="D1977" s="83" t="s">
        <v>10977</v>
      </c>
      <c r="E1977" s="97" t="s">
        <v>10977</v>
      </c>
      <c r="F1977" s="37"/>
      <c r="G1977" s="83" t="s">
        <v>10977</v>
      </c>
      <c r="H1977" s="41"/>
      <c r="I1977" s="42"/>
    </row>
    <row r="1978" spans="1:9" x14ac:dyDescent="0.25">
      <c r="A1978" s="39"/>
      <c r="B1978" s="136" t="s">
        <v>13335</v>
      </c>
      <c r="C1978" s="35" t="s">
        <v>3601</v>
      </c>
      <c r="D1978" s="83" t="s">
        <v>10977</v>
      </c>
      <c r="E1978" s="97" t="s">
        <v>10977</v>
      </c>
      <c r="F1978" s="37"/>
      <c r="G1978" s="83" t="s">
        <v>10977</v>
      </c>
      <c r="H1978" s="41"/>
      <c r="I1978" s="42"/>
    </row>
    <row r="1979" spans="1:9" x14ac:dyDescent="0.25">
      <c r="A1979" s="39"/>
      <c r="B1979" s="136" t="s">
        <v>13336</v>
      </c>
      <c r="C1979" s="35" t="s">
        <v>2274</v>
      </c>
      <c r="D1979" s="83" t="s">
        <v>10977</v>
      </c>
      <c r="E1979" s="97" t="s">
        <v>10977</v>
      </c>
      <c r="F1979" s="37"/>
      <c r="G1979" s="93" t="s">
        <v>10978</v>
      </c>
      <c r="H1979" s="44" t="s">
        <v>11355</v>
      </c>
      <c r="I1979" s="55" t="s">
        <v>11356</v>
      </c>
    </row>
    <row r="1980" spans="1:9" x14ac:dyDescent="0.25">
      <c r="A1980" s="39"/>
      <c r="B1980" s="136" t="s">
        <v>13337</v>
      </c>
      <c r="C1980" s="35" t="s">
        <v>29</v>
      </c>
      <c r="D1980" s="83" t="s">
        <v>10977</v>
      </c>
      <c r="E1980" s="97" t="s">
        <v>10977</v>
      </c>
      <c r="F1980" s="37"/>
      <c r="G1980" s="83" t="s">
        <v>10977</v>
      </c>
      <c r="H1980" s="41"/>
      <c r="I1980" s="42"/>
    </row>
    <row r="1981" spans="1:9" x14ac:dyDescent="0.25">
      <c r="A1981" s="39"/>
      <c r="B1981" s="136" t="s">
        <v>13338</v>
      </c>
      <c r="C1981" s="35" t="s">
        <v>3143</v>
      </c>
      <c r="D1981" s="83" t="s">
        <v>10977</v>
      </c>
      <c r="E1981" s="97" t="s">
        <v>10977</v>
      </c>
      <c r="F1981" s="37"/>
      <c r="G1981" s="83" t="s">
        <v>10977</v>
      </c>
      <c r="H1981" s="41"/>
      <c r="I1981" s="42"/>
    </row>
    <row r="1982" spans="1:9" x14ac:dyDescent="0.25">
      <c r="A1982" s="39"/>
      <c r="B1982" s="136" t="s">
        <v>13339</v>
      </c>
      <c r="C1982" s="35" t="s">
        <v>3812</v>
      </c>
      <c r="D1982" s="83" t="s">
        <v>10977</v>
      </c>
      <c r="E1982" s="97" t="s">
        <v>10977</v>
      </c>
      <c r="F1982" s="37"/>
      <c r="G1982" s="83" t="s">
        <v>10978</v>
      </c>
      <c r="H1982" s="44" t="s">
        <v>11357</v>
      </c>
      <c r="I1982" s="42"/>
    </row>
    <row r="1983" spans="1:9" x14ac:dyDescent="0.25">
      <c r="A1983" s="39"/>
      <c r="B1983" s="136" t="s">
        <v>13340</v>
      </c>
      <c r="C1983" s="35" t="s">
        <v>3812</v>
      </c>
      <c r="D1983" s="83" t="s">
        <v>10977</v>
      </c>
      <c r="E1983" s="97" t="s">
        <v>10977</v>
      </c>
      <c r="F1983" s="37"/>
      <c r="G1983" s="83" t="s">
        <v>10977</v>
      </c>
      <c r="H1983" s="41"/>
      <c r="I1983" s="42"/>
    </row>
    <row r="1984" spans="1:9" x14ac:dyDescent="0.25">
      <c r="A1984" s="39"/>
      <c r="B1984" s="136" t="s">
        <v>13341</v>
      </c>
      <c r="C1984" s="35" t="s">
        <v>2554</v>
      </c>
      <c r="D1984" s="83" t="s">
        <v>10977</v>
      </c>
      <c r="E1984" s="97" t="s">
        <v>10977</v>
      </c>
      <c r="F1984" s="37"/>
      <c r="G1984" s="93" t="s">
        <v>10978</v>
      </c>
      <c r="H1984" s="44" t="s">
        <v>11358</v>
      </c>
      <c r="I1984" s="42"/>
    </row>
    <row r="1985" spans="1:9" x14ac:dyDescent="0.25">
      <c r="A1985" s="39"/>
      <c r="B1985" s="136" t="s">
        <v>13342</v>
      </c>
      <c r="C1985" s="35" t="s">
        <v>3812</v>
      </c>
      <c r="D1985" s="83" t="s">
        <v>10977</v>
      </c>
      <c r="E1985" s="97" t="s">
        <v>10977</v>
      </c>
      <c r="F1985" s="37"/>
      <c r="G1985" s="83" t="s">
        <v>10977</v>
      </c>
      <c r="H1985" s="41"/>
      <c r="I1985" s="42"/>
    </row>
    <row r="1986" spans="1:9" x14ac:dyDescent="0.25">
      <c r="A1986" s="39"/>
      <c r="B1986" s="136" t="s">
        <v>13343</v>
      </c>
      <c r="C1986" s="35" t="s">
        <v>3143</v>
      </c>
      <c r="D1986" s="83" t="s">
        <v>10977</v>
      </c>
      <c r="E1986" s="97" t="s">
        <v>10977</v>
      </c>
      <c r="F1986" s="37"/>
      <c r="G1986" s="83" t="s">
        <v>10977</v>
      </c>
      <c r="H1986" s="41"/>
      <c r="I1986" s="42"/>
    </row>
    <row r="1987" spans="1:9" x14ac:dyDescent="0.25">
      <c r="A1987" s="39"/>
      <c r="B1987" s="136" t="s">
        <v>13344</v>
      </c>
      <c r="C1987" s="35" t="s">
        <v>215</v>
      </c>
      <c r="D1987" s="83" t="s">
        <v>10977</v>
      </c>
      <c r="E1987" s="97" t="s">
        <v>10977</v>
      </c>
      <c r="F1987" s="37"/>
      <c r="G1987" s="83" t="s">
        <v>10977</v>
      </c>
      <c r="H1987" s="41"/>
      <c r="I1987" s="42"/>
    </row>
    <row r="1988" spans="1:9" x14ac:dyDescent="0.25">
      <c r="A1988" s="39"/>
      <c r="B1988" s="136" t="s">
        <v>13345</v>
      </c>
      <c r="C1988" s="35" t="s">
        <v>4626</v>
      </c>
      <c r="D1988" s="83" t="s">
        <v>10977</v>
      </c>
      <c r="E1988" s="97" t="s">
        <v>10977</v>
      </c>
      <c r="F1988" s="37"/>
      <c r="G1988" s="83" t="s">
        <v>10977</v>
      </c>
      <c r="H1988" s="41"/>
      <c r="I1988" s="42"/>
    </row>
    <row r="1989" spans="1:9" x14ac:dyDescent="0.25">
      <c r="A1989" s="39"/>
      <c r="B1989" s="136" t="s">
        <v>13346</v>
      </c>
      <c r="C1989" s="35" t="s">
        <v>2274</v>
      </c>
      <c r="D1989" s="83" t="s">
        <v>10977</v>
      </c>
      <c r="E1989" s="97" t="s">
        <v>10977</v>
      </c>
      <c r="F1989" s="37"/>
      <c r="G1989" s="83" t="s">
        <v>10977</v>
      </c>
      <c r="H1989" s="41"/>
      <c r="I1989" s="42"/>
    </row>
    <row r="1990" spans="1:9" x14ac:dyDescent="0.25">
      <c r="A1990" s="39"/>
      <c r="B1990" s="138" t="s">
        <v>13347</v>
      </c>
      <c r="C1990" s="35" t="s">
        <v>3812</v>
      </c>
      <c r="D1990" s="83" t="s">
        <v>10977</v>
      </c>
      <c r="E1990" s="97" t="s">
        <v>10978</v>
      </c>
      <c r="F1990" s="43" t="s">
        <v>11359</v>
      </c>
      <c r="G1990" s="93" t="s">
        <v>10978</v>
      </c>
      <c r="H1990" s="44" t="s">
        <v>11360</v>
      </c>
      <c r="I1990" s="42"/>
    </row>
    <row r="1991" spans="1:9" x14ac:dyDescent="0.25">
      <c r="A1991" s="39"/>
      <c r="B1991" s="136" t="s">
        <v>13348</v>
      </c>
      <c r="C1991" s="35" t="s">
        <v>901</v>
      </c>
      <c r="D1991" s="83" t="s">
        <v>10977</v>
      </c>
      <c r="E1991" s="97" t="s">
        <v>10977</v>
      </c>
      <c r="F1991" s="37"/>
      <c r="G1991" s="83" t="s">
        <v>10977</v>
      </c>
      <c r="H1991" s="41"/>
      <c r="I1991" s="42"/>
    </row>
    <row r="1992" spans="1:9" x14ac:dyDescent="0.25">
      <c r="A1992" s="39"/>
      <c r="B1992" s="136" t="s">
        <v>13349</v>
      </c>
      <c r="C1992" s="35" t="s">
        <v>29</v>
      </c>
      <c r="D1992" s="83" t="s">
        <v>10977</v>
      </c>
      <c r="E1992" s="97" t="s">
        <v>10977</v>
      </c>
      <c r="F1992" s="37"/>
      <c r="G1992" s="83" t="s">
        <v>10977</v>
      </c>
      <c r="H1992" s="41"/>
      <c r="I1992" s="42"/>
    </row>
    <row r="1993" spans="1:9" x14ac:dyDescent="0.25">
      <c r="A1993" s="39"/>
      <c r="B1993" s="136" t="s">
        <v>13350</v>
      </c>
      <c r="C1993" s="35" t="s">
        <v>4626</v>
      </c>
      <c r="D1993" s="83" t="s">
        <v>10977</v>
      </c>
      <c r="E1993" s="97" t="s">
        <v>10977</v>
      </c>
      <c r="F1993" s="37"/>
      <c r="G1993" s="83" t="s">
        <v>10977</v>
      </c>
      <c r="H1993" s="41"/>
      <c r="I1993" s="42"/>
    </row>
    <row r="1994" spans="1:9" x14ac:dyDescent="0.25">
      <c r="A1994" s="39"/>
      <c r="B1994" s="136" t="s">
        <v>13351</v>
      </c>
      <c r="C1994" s="35" t="s">
        <v>4626</v>
      </c>
      <c r="D1994" s="83" t="s">
        <v>10977</v>
      </c>
      <c r="E1994" s="97" t="s">
        <v>10977</v>
      </c>
      <c r="F1994" s="37"/>
      <c r="G1994" s="83" t="s">
        <v>10978</v>
      </c>
      <c r="H1994" s="41" t="s">
        <v>11361</v>
      </c>
      <c r="I1994" s="42"/>
    </row>
    <row r="1995" spans="1:9" x14ac:dyDescent="0.25">
      <c r="A1995" s="39"/>
      <c r="B1995" s="136" t="s">
        <v>13352</v>
      </c>
      <c r="C1995" s="35" t="s">
        <v>4626</v>
      </c>
      <c r="D1995" s="83" t="s">
        <v>10977</v>
      </c>
      <c r="E1995" s="97" t="s">
        <v>10977</v>
      </c>
      <c r="F1995" s="37"/>
      <c r="G1995" s="83" t="s">
        <v>10977</v>
      </c>
      <c r="H1995" s="41"/>
      <c r="I1995" s="42"/>
    </row>
    <row r="1996" spans="1:9" x14ac:dyDescent="0.25">
      <c r="A1996" s="39"/>
      <c r="B1996" s="136" t="s">
        <v>13353</v>
      </c>
      <c r="C1996" s="35" t="s">
        <v>4626</v>
      </c>
      <c r="D1996" s="83" t="s">
        <v>10977</v>
      </c>
      <c r="E1996" s="97" t="s">
        <v>10977</v>
      </c>
      <c r="F1996" s="37"/>
      <c r="G1996" s="83" t="s">
        <v>10977</v>
      </c>
      <c r="H1996" s="41"/>
      <c r="I1996" s="42"/>
    </row>
    <row r="1997" spans="1:9" x14ac:dyDescent="0.25">
      <c r="A1997" s="39"/>
      <c r="B1997" s="136" t="s">
        <v>13354</v>
      </c>
      <c r="C1997" s="35" t="s">
        <v>634</v>
      </c>
      <c r="D1997" s="83" t="s">
        <v>10977</v>
      </c>
      <c r="E1997" s="97" t="s">
        <v>10977</v>
      </c>
      <c r="F1997" s="37"/>
      <c r="G1997" s="83" t="s">
        <v>10977</v>
      </c>
      <c r="H1997" s="41"/>
      <c r="I1997" s="42"/>
    </row>
    <row r="1998" spans="1:9" x14ac:dyDescent="0.25">
      <c r="A1998" s="39"/>
      <c r="B1998" s="136" t="s">
        <v>13355</v>
      </c>
      <c r="C1998" s="35" t="s">
        <v>4626</v>
      </c>
      <c r="D1998" s="83" t="s">
        <v>10977</v>
      </c>
      <c r="E1998" s="97" t="s">
        <v>10977</v>
      </c>
      <c r="F1998" s="37"/>
      <c r="G1998" s="83" t="s">
        <v>10977</v>
      </c>
      <c r="H1998" s="41"/>
      <c r="I1998" s="42"/>
    </row>
    <row r="1999" spans="1:9" x14ac:dyDescent="0.25">
      <c r="A1999" s="39"/>
      <c r="B1999" s="136" t="s">
        <v>13356</v>
      </c>
      <c r="C1999" s="35" t="s">
        <v>3143</v>
      </c>
      <c r="D1999" s="83" t="s">
        <v>10977</v>
      </c>
      <c r="E1999" s="97" t="s">
        <v>10977</v>
      </c>
      <c r="F1999" s="37"/>
      <c r="G1999" s="83" t="s">
        <v>10977</v>
      </c>
      <c r="H1999" s="41"/>
      <c r="I1999" s="42"/>
    </row>
    <row r="2000" spans="1:9" x14ac:dyDescent="0.25">
      <c r="A2000" s="39"/>
      <c r="B2000" s="136" t="s">
        <v>13357</v>
      </c>
      <c r="C2000" s="35" t="s">
        <v>634</v>
      </c>
      <c r="D2000" s="83" t="s">
        <v>10977</v>
      </c>
      <c r="E2000" s="97" t="s">
        <v>10977</v>
      </c>
      <c r="F2000" s="37"/>
      <c r="G2000" s="83" t="s">
        <v>10977</v>
      </c>
      <c r="H2000" s="41"/>
      <c r="I2000" s="42"/>
    </row>
    <row r="2001" spans="1:9" x14ac:dyDescent="0.25">
      <c r="A2001" s="39"/>
      <c r="B2001" s="136" t="s">
        <v>13358</v>
      </c>
      <c r="C2001" s="35" t="s">
        <v>3143</v>
      </c>
      <c r="D2001" s="83" t="s">
        <v>10977</v>
      </c>
      <c r="E2001" s="97" t="s">
        <v>10977</v>
      </c>
      <c r="F2001" s="37"/>
      <c r="G2001" s="83" t="s">
        <v>10977</v>
      </c>
      <c r="H2001" s="41"/>
      <c r="I2001" s="42"/>
    </row>
    <row r="2002" spans="1:9" x14ac:dyDescent="0.25">
      <c r="A2002" s="39"/>
      <c r="B2002" s="136" t="s">
        <v>13359</v>
      </c>
      <c r="C2002" s="35" t="s">
        <v>3601</v>
      </c>
      <c r="D2002" s="83" t="s">
        <v>10977</v>
      </c>
      <c r="E2002" s="97" t="s">
        <v>10977</v>
      </c>
      <c r="F2002" s="37"/>
      <c r="G2002" s="83" t="s">
        <v>10977</v>
      </c>
      <c r="H2002" s="41"/>
      <c r="I2002" s="42"/>
    </row>
    <row r="2003" spans="1:9" x14ac:dyDescent="0.25">
      <c r="A2003" s="39"/>
      <c r="B2003" s="136" t="s">
        <v>13360</v>
      </c>
      <c r="C2003" s="35" t="s">
        <v>3812</v>
      </c>
      <c r="D2003" s="83" t="s">
        <v>10977</v>
      </c>
      <c r="E2003" s="97" t="s">
        <v>10977</v>
      </c>
      <c r="F2003" s="37"/>
      <c r="G2003" s="83" t="s">
        <v>10977</v>
      </c>
      <c r="H2003" s="41"/>
      <c r="I2003" s="42"/>
    </row>
    <row r="2004" spans="1:9" x14ac:dyDescent="0.25">
      <c r="A2004" s="39"/>
      <c r="B2004" s="136" t="s">
        <v>13361</v>
      </c>
      <c r="C2004" s="35" t="s">
        <v>1356</v>
      </c>
      <c r="D2004" s="83" t="s">
        <v>10977</v>
      </c>
      <c r="E2004" s="97" t="s">
        <v>10977</v>
      </c>
      <c r="F2004" s="37"/>
      <c r="G2004" s="83" t="s">
        <v>10977</v>
      </c>
      <c r="H2004" s="41"/>
      <c r="I2004" s="42"/>
    </row>
    <row r="2005" spans="1:9" x14ac:dyDescent="0.25">
      <c r="A2005" s="39"/>
      <c r="B2005" s="136" t="s">
        <v>13362</v>
      </c>
      <c r="C2005" s="35" t="s">
        <v>29</v>
      </c>
      <c r="D2005" s="83" t="s">
        <v>10977</v>
      </c>
      <c r="E2005" s="97" t="s">
        <v>10977</v>
      </c>
      <c r="F2005" s="37"/>
      <c r="G2005" s="83" t="s">
        <v>10977</v>
      </c>
      <c r="H2005" s="41"/>
      <c r="I2005" s="42"/>
    </row>
    <row r="2006" spans="1:9" x14ac:dyDescent="0.25">
      <c r="A2006" s="39"/>
      <c r="B2006" s="136" t="s">
        <v>13363</v>
      </c>
      <c r="C2006" s="35" t="s">
        <v>2197</v>
      </c>
      <c r="D2006" s="83" t="s">
        <v>10977</v>
      </c>
      <c r="E2006" s="97" t="s">
        <v>10977</v>
      </c>
      <c r="F2006" s="37"/>
      <c r="G2006" s="83" t="s">
        <v>10977</v>
      </c>
      <c r="H2006" s="41"/>
      <c r="I2006" s="42"/>
    </row>
    <row r="2007" spans="1:9" x14ac:dyDescent="0.25">
      <c r="A2007" s="39"/>
      <c r="B2007" s="136" t="s">
        <v>13364</v>
      </c>
      <c r="C2007" s="35" t="s">
        <v>2926</v>
      </c>
      <c r="D2007" s="83" t="s">
        <v>10977</v>
      </c>
      <c r="E2007" s="97" t="s">
        <v>10977</v>
      </c>
      <c r="F2007" s="37"/>
      <c r="G2007" s="83" t="s">
        <v>10977</v>
      </c>
      <c r="H2007" s="41"/>
      <c r="I2007" s="42"/>
    </row>
    <row r="2008" spans="1:9" x14ac:dyDescent="0.25">
      <c r="A2008" s="39"/>
      <c r="B2008" s="136" t="s">
        <v>13365</v>
      </c>
      <c r="C2008" s="35" t="s">
        <v>3513</v>
      </c>
      <c r="D2008" s="83" t="s">
        <v>10977</v>
      </c>
      <c r="E2008" s="97" t="s">
        <v>10977</v>
      </c>
      <c r="F2008" s="37"/>
      <c r="G2008" s="83" t="s">
        <v>10977</v>
      </c>
      <c r="H2008" s="41"/>
      <c r="I2008" s="42"/>
    </row>
    <row r="2009" spans="1:9" x14ac:dyDescent="0.25">
      <c r="A2009" s="39"/>
      <c r="B2009" s="136" t="s">
        <v>13366</v>
      </c>
      <c r="C2009" s="35" t="s">
        <v>2758</v>
      </c>
      <c r="D2009" s="83" t="s">
        <v>10977</v>
      </c>
      <c r="E2009" s="97" t="s">
        <v>10977</v>
      </c>
      <c r="F2009" s="37"/>
      <c r="G2009" s="83" t="s">
        <v>10977</v>
      </c>
      <c r="H2009" s="41"/>
      <c r="I2009" s="42"/>
    </row>
    <row r="2010" spans="1:9" x14ac:dyDescent="0.25">
      <c r="A2010" s="39"/>
      <c r="B2010" s="136" t="s">
        <v>13367</v>
      </c>
      <c r="C2010" s="35" t="s">
        <v>3143</v>
      </c>
      <c r="D2010" s="83" t="s">
        <v>10977</v>
      </c>
      <c r="E2010" s="97" t="s">
        <v>10977</v>
      </c>
      <c r="F2010" s="37"/>
      <c r="G2010" s="95" t="s">
        <v>10978</v>
      </c>
      <c r="H2010" s="59" t="s">
        <v>11362</v>
      </c>
      <c r="I2010" s="42"/>
    </row>
    <row r="2011" spans="1:9" x14ac:dyDescent="0.25">
      <c r="A2011" s="39"/>
      <c r="B2011" s="136" t="s">
        <v>13368</v>
      </c>
      <c r="C2011" s="35" t="s">
        <v>3812</v>
      </c>
      <c r="D2011" s="83" t="s">
        <v>10977</v>
      </c>
      <c r="E2011" s="97" t="s">
        <v>10977</v>
      </c>
      <c r="F2011" s="37"/>
      <c r="G2011" s="83" t="s">
        <v>10977</v>
      </c>
      <c r="H2011" s="41"/>
      <c r="I2011" s="42"/>
    </row>
    <row r="2012" spans="1:9" x14ac:dyDescent="0.25">
      <c r="A2012" s="39"/>
      <c r="B2012" s="136" t="s">
        <v>13369</v>
      </c>
      <c r="C2012" s="35" t="s">
        <v>2758</v>
      </c>
      <c r="D2012" s="83" t="s">
        <v>10977</v>
      </c>
      <c r="E2012" s="97" t="s">
        <v>10977</v>
      </c>
      <c r="F2012" s="37"/>
      <c r="G2012" s="83" t="s">
        <v>10977</v>
      </c>
      <c r="H2012" s="41"/>
      <c r="I2012" s="42"/>
    </row>
    <row r="2013" spans="1:9" x14ac:dyDescent="0.25">
      <c r="A2013" s="39"/>
      <c r="B2013" s="136" t="s">
        <v>13370</v>
      </c>
      <c r="C2013" s="35" t="s">
        <v>2274</v>
      </c>
      <c r="D2013" s="83" t="s">
        <v>10977</v>
      </c>
      <c r="E2013" s="97" t="s">
        <v>10977</v>
      </c>
      <c r="F2013" s="37"/>
      <c r="G2013" s="83" t="s">
        <v>10977</v>
      </c>
      <c r="H2013" s="41"/>
      <c r="I2013" s="42"/>
    </row>
    <row r="2014" spans="1:9" x14ac:dyDescent="0.25">
      <c r="A2014" s="39"/>
      <c r="B2014" s="136" t="s">
        <v>13371</v>
      </c>
      <c r="C2014" s="35" t="s">
        <v>3143</v>
      </c>
      <c r="D2014" s="83" t="s">
        <v>10977</v>
      </c>
      <c r="E2014" s="97" t="s">
        <v>10977</v>
      </c>
      <c r="F2014" s="37"/>
      <c r="G2014" s="83" t="s">
        <v>10977</v>
      </c>
      <c r="H2014" s="41"/>
      <c r="I2014" s="42"/>
    </row>
    <row r="2015" spans="1:9" x14ac:dyDescent="0.25">
      <c r="A2015" s="39"/>
      <c r="B2015" s="136" t="s">
        <v>13372</v>
      </c>
      <c r="C2015" s="35" t="s">
        <v>3143</v>
      </c>
      <c r="D2015" s="83" t="s">
        <v>10977</v>
      </c>
      <c r="E2015" s="97" t="s">
        <v>10977</v>
      </c>
      <c r="F2015" s="37"/>
      <c r="G2015" s="95" t="s">
        <v>10978</v>
      </c>
      <c r="H2015" s="59" t="s">
        <v>11363</v>
      </c>
      <c r="I2015" s="42"/>
    </row>
    <row r="2016" spans="1:9" x14ac:dyDescent="0.25">
      <c r="A2016" s="39"/>
      <c r="B2016" s="136" t="s">
        <v>13373</v>
      </c>
      <c r="C2016" s="35" t="s">
        <v>4626</v>
      </c>
      <c r="D2016" s="83" t="s">
        <v>10977</v>
      </c>
      <c r="E2016" s="97" t="s">
        <v>10977</v>
      </c>
      <c r="F2016" s="37"/>
      <c r="G2016" s="83" t="s">
        <v>10977</v>
      </c>
      <c r="H2016" s="41"/>
      <c r="I2016" s="42"/>
    </row>
    <row r="2017" spans="1:9" x14ac:dyDescent="0.25">
      <c r="A2017" s="39"/>
      <c r="B2017" s="136" t="s">
        <v>13374</v>
      </c>
      <c r="C2017" s="35" t="s">
        <v>3812</v>
      </c>
      <c r="D2017" s="83" t="s">
        <v>10977</v>
      </c>
      <c r="E2017" s="97" t="s">
        <v>10977</v>
      </c>
      <c r="F2017" s="37"/>
      <c r="G2017" s="93" t="s">
        <v>10978</v>
      </c>
      <c r="H2017" s="44" t="s">
        <v>11364</v>
      </c>
      <c r="I2017" s="42"/>
    </row>
    <row r="2018" spans="1:9" x14ac:dyDescent="0.25">
      <c r="A2018" s="39"/>
      <c r="B2018" s="136" t="s">
        <v>13375</v>
      </c>
      <c r="C2018" s="35" t="s">
        <v>3747</v>
      </c>
      <c r="D2018" s="83" t="s">
        <v>10977</v>
      </c>
      <c r="E2018" s="97" t="s">
        <v>10977</v>
      </c>
      <c r="F2018" s="37"/>
      <c r="G2018" s="83" t="s">
        <v>10977</v>
      </c>
      <c r="H2018" s="41"/>
      <c r="I2018" s="42"/>
    </row>
    <row r="2019" spans="1:9" x14ac:dyDescent="0.25">
      <c r="A2019" s="39"/>
      <c r="B2019" s="136" t="s">
        <v>13376</v>
      </c>
      <c r="C2019" s="35" t="s">
        <v>3143</v>
      </c>
      <c r="D2019" s="83" t="s">
        <v>10977</v>
      </c>
      <c r="E2019" s="97" t="s">
        <v>10977</v>
      </c>
      <c r="F2019" s="37"/>
      <c r="G2019" s="83" t="s">
        <v>10977</v>
      </c>
      <c r="H2019" s="41"/>
      <c r="I2019" s="42"/>
    </row>
    <row r="2020" spans="1:9" x14ac:dyDescent="0.25">
      <c r="A2020" s="39"/>
      <c r="B2020" s="136" t="s">
        <v>13377</v>
      </c>
      <c r="C2020" s="35" t="s">
        <v>4289</v>
      </c>
      <c r="D2020" s="83" t="s">
        <v>10977</v>
      </c>
      <c r="E2020" s="97" t="s">
        <v>10977</v>
      </c>
      <c r="F2020" s="37"/>
      <c r="G2020" s="83" t="s">
        <v>10977</v>
      </c>
      <c r="H2020" s="41"/>
      <c r="I2020" s="42"/>
    </row>
    <row r="2021" spans="1:9" x14ac:dyDescent="0.25">
      <c r="A2021" s="39"/>
      <c r="B2021" s="136" t="s">
        <v>13378</v>
      </c>
      <c r="C2021" s="35" t="s">
        <v>3143</v>
      </c>
      <c r="D2021" s="83" t="s">
        <v>10977</v>
      </c>
      <c r="E2021" s="97" t="s">
        <v>10977</v>
      </c>
      <c r="F2021" s="37"/>
      <c r="G2021" s="93" t="s">
        <v>10978</v>
      </c>
      <c r="H2021" s="44" t="s">
        <v>11365</v>
      </c>
      <c r="I2021" s="42"/>
    </row>
    <row r="2022" spans="1:9" x14ac:dyDescent="0.25">
      <c r="A2022" s="39"/>
      <c r="B2022" s="136" t="s">
        <v>13379</v>
      </c>
      <c r="C2022" s="35" t="s">
        <v>2758</v>
      </c>
      <c r="D2022" s="83" t="s">
        <v>10977</v>
      </c>
      <c r="E2022" s="97" t="s">
        <v>10977</v>
      </c>
      <c r="F2022" s="37"/>
      <c r="G2022" s="93" t="s">
        <v>10978</v>
      </c>
      <c r="H2022" s="44" t="s">
        <v>11366</v>
      </c>
      <c r="I2022" s="42"/>
    </row>
    <row r="2023" spans="1:9" x14ac:dyDescent="0.25">
      <c r="A2023" s="39"/>
      <c r="B2023" s="136" t="s">
        <v>13380</v>
      </c>
      <c r="C2023" s="35" t="s">
        <v>1142</v>
      </c>
      <c r="D2023" s="83" t="s">
        <v>10977</v>
      </c>
      <c r="E2023" s="97" t="s">
        <v>10977</v>
      </c>
      <c r="F2023" s="37"/>
      <c r="G2023" s="83" t="s">
        <v>10977</v>
      </c>
      <c r="H2023" s="41"/>
      <c r="I2023" s="42"/>
    </row>
    <row r="2024" spans="1:9" x14ac:dyDescent="0.25">
      <c r="A2024" s="39"/>
      <c r="B2024" s="136" t="s">
        <v>13381</v>
      </c>
      <c r="C2024" s="35" t="s">
        <v>4289</v>
      </c>
      <c r="D2024" s="83" t="s">
        <v>10977</v>
      </c>
      <c r="E2024" s="97" t="s">
        <v>10977</v>
      </c>
      <c r="F2024" s="37"/>
      <c r="G2024" s="93" t="s">
        <v>10978</v>
      </c>
      <c r="H2024" s="44" t="s">
        <v>11367</v>
      </c>
      <c r="I2024" s="42"/>
    </row>
    <row r="2025" spans="1:9" x14ac:dyDescent="0.25">
      <c r="A2025" s="39"/>
      <c r="B2025" s="136" t="s">
        <v>13382</v>
      </c>
      <c r="C2025" s="35" t="s">
        <v>4289</v>
      </c>
      <c r="D2025" s="83" t="s">
        <v>10977</v>
      </c>
      <c r="E2025" s="97" t="s">
        <v>10977</v>
      </c>
      <c r="F2025" s="37"/>
      <c r="G2025" s="83" t="s">
        <v>10977</v>
      </c>
      <c r="H2025" s="41"/>
      <c r="I2025" s="42"/>
    </row>
    <row r="2026" spans="1:9" x14ac:dyDescent="0.25">
      <c r="A2026" s="39"/>
      <c r="B2026" s="136" t="s">
        <v>13383</v>
      </c>
      <c r="C2026" s="35" t="s">
        <v>1142</v>
      </c>
      <c r="D2026" s="83" t="s">
        <v>10977</v>
      </c>
      <c r="E2026" s="97" t="s">
        <v>10977</v>
      </c>
      <c r="F2026" s="37"/>
      <c r="G2026" s="83" t="s">
        <v>10977</v>
      </c>
      <c r="H2026" s="41"/>
      <c r="I2026" s="42"/>
    </row>
    <row r="2027" spans="1:9" x14ac:dyDescent="0.25">
      <c r="A2027" s="39"/>
      <c r="B2027" s="136" t="s">
        <v>13384</v>
      </c>
      <c r="C2027" s="35" t="s">
        <v>1356</v>
      </c>
      <c r="D2027" s="83" t="s">
        <v>10977</v>
      </c>
      <c r="E2027" s="97" t="s">
        <v>10977</v>
      </c>
      <c r="F2027" s="37"/>
      <c r="G2027" s="83" t="s">
        <v>10977</v>
      </c>
      <c r="H2027" s="41"/>
      <c r="I2027" s="42"/>
    </row>
    <row r="2028" spans="1:9" x14ac:dyDescent="0.25">
      <c r="A2028" s="39"/>
      <c r="B2028" s="136" t="s">
        <v>13385</v>
      </c>
      <c r="C2028" s="35" t="s">
        <v>3143</v>
      </c>
      <c r="D2028" s="83" t="s">
        <v>10977</v>
      </c>
      <c r="E2028" s="97" t="s">
        <v>10977</v>
      </c>
      <c r="F2028" s="37"/>
      <c r="G2028" s="95" t="s">
        <v>10978</v>
      </c>
      <c r="H2028" s="59" t="s">
        <v>11368</v>
      </c>
      <c r="I2028" s="42"/>
    </row>
    <row r="2029" spans="1:9" x14ac:dyDescent="0.25">
      <c r="A2029" s="39"/>
      <c r="B2029" s="136" t="s">
        <v>13386</v>
      </c>
      <c r="C2029" s="35" t="s">
        <v>4559</v>
      </c>
      <c r="D2029" s="83" t="s">
        <v>10977</v>
      </c>
      <c r="E2029" s="97" t="s">
        <v>10977</v>
      </c>
      <c r="F2029" s="37"/>
      <c r="G2029" s="83" t="s">
        <v>10977</v>
      </c>
      <c r="H2029" s="41"/>
      <c r="I2029" s="42"/>
    </row>
    <row r="2030" spans="1:9" x14ac:dyDescent="0.25">
      <c r="A2030" s="39"/>
      <c r="B2030" s="136" t="s">
        <v>13387</v>
      </c>
      <c r="C2030" s="35" t="s">
        <v>2274</v>
      </c>
      <c r="D2030" s="83" t="s">
        <v>10977</v>
      </c>
      <c r="E2030" s="97" t="s">
        <v>10977</v>
      </c>
      <c r="F2030" s="37"/>
      <c r="G2030" s="83" t="s">
        <v>10977</v>
      </c>
      <c r="H2030" s="41"/>
      <c r="I2030" s="42"/>
    </row>
    <row r="2031" spans="1:9" x14ac:dyDescent="0.25">
      <c r="A2031" s="39"/>
      <c r="B2031" s="136" t="s">
        <v>13388</v>
      </c>
      <c r="C2031" s="35" t="s">
        <v>3812</v>
      </c>
      <c r="D2031" s="83" t="s">
        <v>10977</v>
      </c>
      <c r="E2031" s="97" t="s">
        <v>10977</v>
      </c>
      <c r="F2031" s="37"/>
      <c r="G2031" s="83" t="s">
        <v>10977</v>
      </c>
      <c r="H2031" s="41"/>
      <c r="I2031" s="42"/>
    </row>
    <row r="2032" spans="1:9" x14ac:dyDescent="0.25">
      <c r="A2032" s="39"/>
      <c r="B2032" s="136" t="s">
        <v>13389</v>
      </c>
      <c r="C2032" s="35" t="s">
        <v>3812</v>
      </c>
      <c r="D2032" s="83" t="s">
        <v>10977</v>
      </c>
      <c r="E2032" s="83" t="s">
        <v>10977</v>
      </c>
      <c r="F2032" s="37"/>
      <c r="G2032" s="83" t="s">
        <v>10978</v>
      </c>
      <c r="H2032" s="44" t="s">
        <v>11369</v>
      </c>
      <c r="I2032" s="42"/>
    </row>
    <row r="2033" spans="1:9" x14ac:dyDescent="0.25">
      <c r="A2033" s="39"/>
      <c r="B2033" s="136" t="s">
        <v>13390</v>
      </c>
      <c r="C2033" s="35" t="s">
        <v>2758</v>
      </c>
      <c r="D2033" s="83" t="s">
        <v>10977</v>
      </c>
      <c r="E2033" s="97" t="s">
        <v>10977</v>
      </c>
      <c r="F2033" s="37"/>
      <c r="G2033" s="83" t="s">
        <v>10977</v>
      </c>
      <c r="H2033" s="41"/>
      <c r="I2033" s="42"/>
    </row>
    <row r="2034" spans="1:9" x14ac:dyDescent="0.25">
      <c r="A2034" s="39"/>
      <c r="B2034" s="136" t="s">
        <v>13391</v>
      </c>
      <c r="C2034" s="35" t="s">
        <v>3513</v>
      </c>
      <c r="D2034" s="83" t="s">
        <v>10977</v>
      </c>
      <c r="E2034" s="97" t="s">
        <v>10977</v>
      </c>
      <c r="F2034" s="37"/>
      <c r="G2034" s="83" t="s">
        <v>10977</v>
      </c>
      <c r="H2034" s="41"/>
      <c r="I2034" s="42"/>
    </row>
    <row r="2035" spans="1:9" x14ac:dyDescent="0.25">
      <c r="A2035" s="39"/>
      <c r="B2035" s="136" t="s">
        <v>13392</v>
      </c>
      <c r="C2035" s="35" t="s">
        <v>3812</v>
      </c>
      <c r="D2035" s="83" t="s">
        <v>10977</v>
      </c>
      <c r="E2035" s="97" t="s">
        <v>10977</v>
      </c>
      <c r="F2035" s="37"/>
      <c r="G2035" s="83" t="s">
        <v>10977</v>
      </c>
      <c r="H2035" s="41"/>
      <c r="I2035" s="42"/>
    </row>
    <row r="2036" spans="1:9" x14ac:dyDescent="0.25">
      <c r="A2036" s="39"/>
      <c r="B2036" s="136" t="s">
        <v>13393</v>
      </c>
      <c r="C2036" s="35" t="s">
        <v>3812</v>
      </c>
      <c r="D2036" s="83" t="s">
        <v>10977</v>
      </c>
      <c r="E2036" s="97" t="s">
        <v>10977</v>
      </c>
      <c r="F2036" s="37"/>
      <c r="G2036" s="83" t="s">
        <v>10977</v>
      </c>
      <c r="H2036" s="41"/>
      <c r="I2036" s="42"/>
    </row>
    <row r="2037" spans="1:9" x14ac:dyDescent="0.25">
      <c r="A2037" s="39"/>
      <c r="B2037" s="136" t="s">
        <v>13394</v>
      </c>
      <c r="C2037" s="35" t="s">
        <v>1356</v>
      </c>
      <c r="D2037" s="83" t="s">
        <v>10977</v>
      </c>
      <c r="E2037" s="97" t="s">
        <v>10977</v>
      </c>
      <c r="F2037" s="37"/>
      <c r="G2037" s="83" t="s">
        <v>10977</v>
      </c>
      <c r="H2037" s="41"/>
      <c r="I2037" s="42"/>
    </row>
    <row r="2038" spans="1:9" x14ac:dyDescent="0.25">
      <c r="A2038" s="39"/>
      <c r="B2038" s="136" t="s">
        <v>13395</v>
      </c>
      <c r="C2038" s="35" t="s">
        <v>3812</v>
      </c>
      <c r="D2038" s="83" t="s">
        <v>10977</v>
      </c>
      <c r="E2038" s="97" t="s">
        <v>10977</v>
      </c>
      <c r="F2038" s="37"/>
      <c r="G2038" s="83" t="s">
        <v>10977</v>
      </c>
      <c r="H2038" s="41"/>
      <c r="I2038" s="42"/>
    </row>
    <row r="2039" spans="1:9" x14ac:dyDescent="0.25">
      <c r="A2039" s="39"/>
      <c r="B2039" s="136" t="s">
        <v>13396</v>
      </c>
      <c r="C2039" s="35" t="s">
        <v>3812</v>
      </c>
      <c r="D2039" s="83" t="s">
        <v>10977</v>
      </c>
      <c r="E2039" s="97" t="s">
        <v>10977</v>
      </c>
      <c r="F2039" s="37"/>
      <c r="G2039" s="83" t="s">
        <v>10977</v>
      </c>
      <c r="H2039" s="41"/>
      <c r="I2039" s="42"/>
    </row>
    <row r="2040" spans="1:9" x14ac:dyDescent="0.25">
      <c r="A2040" s="39"/>
      <c r="B2040" s="136" t="s">
        <v>13397</v>
      </c>
      <c r="C2040" s="35" t="s">
        <v>3812</v>
      </c>
      <c r="D2040" s="83" t="s">
        <v>10977</v>
      </c>
      <c r="E2040" s="97" t="s">
        <v>10977</v>
      </c>
      <c r="F2040" s="37"/>
      <c r="G2040" s="83" t="s">
        <v>10977</v>
      </c>
      <c r="H2040" s="41"/>
      <c r="I2040" s="42"/>
    </row>
    <row r="2041" spans="1:9" x14ac:dyDescent="0.25">
      <c r="A2041" s="39"/>
      <c r="B2041" s="136" t="s">
        <v>13398</v>
      </c>
      <c r="C2041" s="35" t="s">
        <v>2197</v>
      </c>
      <c r="D2041" s="83" t="s">
        <v>10977</v>
      </c>
      <c r="E2041" s="97" t="s">
        <v>10977</v>
      </c>
      <c r="F2041" s="37"/>
      <c r="G2041" s="83" t="s">
        <v>10977</v>
      </c>
      <c r="H2041" s="41"/>
      <c r="I2041" s="42"/>
    </row>
    <row r="2042" spans="1:9" x14ac:dyDescent="0.25">
      <c r="A2042" s="39"/>
      <c r="B2042" s="136" t="s">
        <v>13399</v>
      </c>
      <c r="C2042" s="35" t="s">
        <v>1356</v>
      </c>
      <c r="D2042" s="83" t="s">
        <v>10977</v>
      </c>
      <c r="E2042" s="97" t="s">
        <v>10977</v>
      </c>
      <c r="F2042" s="37"/>
      <c r="G2042" s="83" t="s">
        <v>10977</v>
      </c>
      <c r="H2042" s="41"/>
      <c r="I2042" s="42"/>
    </row>
    <row r="2043" spans="1:9" x14ac:dyDescent="0.25">
      <c r="A2043" s="39"/>
      <c r="B2043" s="136" t="s">
        <v>13400</v>
      </c>
      <c r="C2043" s="35" t="s">
        <v>3812</v>
      </c>
      <c r="D2043" s="83" t="s">
        <v>10977</v>
      </c>
      <c r="E2043" s="97" t="s">
        <v>10977</v>
      </c>
      <c r="F2043" s="37"/>
      <c r="G2043" s="83" t="s">
        <v>10977</v>
      </c>
      <c r="H2043" s="41"/>
      <c r="I2043" s="42"/>
    </row>
    <row r="2044" spans="1:9" x14ac:dyDescent="0.25">
      <c r="A2044" s="39"/>
      <c r="B2044" s="136" t="s">
        <v>13401</v>
      </c>
      <c r="C2044" s="35" t="s">
        <v>3812</v>
      </c>
      <c r="D2044" s="83" t="s">
        <v>10977</v>
      </c>
      <c r="E2044" s="97" t="s">
        <v>10977</v>
      </c>
      <c r="F2044" s="37"/>
      <c r="G2044" s="83" t="s">
        <v>10977</v>
      </c>
      <c r="H2044" s="41"/>
      <c r="I2044" s="42"/>
    </row>
    <row r="2045" spans="1:9" x14ac:dyDescent="0.25">
      <c r="A2045" s="39"/>
      <c r="B2045" s="136" t="s">
        <v>13402</v>
      </c>
      <c r="C2045" s="35" t="s">
        <v>1356</v>
      </c>
      <c r="D2045" s="83" t="s">
        <v>10977</v>
      </c>
      <c r="E2045" s="97" t="s">
        <v>10977</v>
      </c>
      <c r="F2045" s="37"/>
      <c r="G2045" s="93" t="s">
        <v>10978</v>
      </c>
      <c r="H2045" s="44" t="s">
        <v>11370</v>
      </c>
      <c r="I2045" s="42"/>
    </row>
    <row r="2046" spans="1:9" x14ac:dyDescent="0.25">
      <c r="A2046" s="39"/>
      <c r="B2046" s="136" t="s">
        <v>13403</v>
      </c>
      <c r="C2046" s="35" t="s">
        <v>901</v>
      </c>
      <c r="D2046" s="83" t="s">
        <v>10977</v>
      </c>
      <c r="E2046" s="97" t="s">
        <v>10977</v>
      </c>
      <c r="F2046" s="37"/>
      <c r="G2046" s="93" t="s">
        <v>10978</v>
      </c>
      <c r="H2046" s="44" t="s">
        <v>11371</v>
      </c>
      <c r="I2046" s="42"/>
    </row>
    <row r="2047" spans="1:9" x14ac:dyDescent="0.25">
      <c r="A2047" s="39"/>
      <c r="B2047" s="136" t="s">
        <v>13404</v>
      </c>
      <c r="C2047" s="35" t="s">
        <v>901</v>
      </c>
      <c r="D2047" s="83" t="s">
        <v>10977</v>
      </c>
      <c r="E2047" s="97" t="s">
        <v>10977</v>
      </c>
      <c r="F2047" s="37"/>
      <c r="G2047" s="93" t="s">
        <v>10978</v>
      </c>
      <c r="H2047" s="44" t="s">
        <v>11372</v>
      </c>
      <c r="I2047" s="42"/>
    </row>
    <row r="2048" spans="1:9" x14ac:dyDescent="0.25">
      <c r="A2048" s="39"/>
      <c r="B2048" s="136" t="s">
        <v>13405</v>
      </c>
      <c r="C2048" s="35" t="s">
        <v>2758</v>
      </c>
      <c r="D2048" s="83" t="s">
        <v>10977</v>
      </c>
      <c r="E2048" s="97" t="s">
        <v>10977</v>
      </c>
      <c r="F2048" s="37"/>
      <c r="G2048" s="83" t="s">
        <v>10977</v>
      </c>
      <c r="H2048" s="41"/>
      <c r="I2048" s="42"/>
    </row>
    <row r="2049" spans="1:9" x14ac:dyDescent="0.25">
      <c r="A2049" s="39"/>
      <c r="B2049" s="136" t="s">
        <v>13406</v>
      </c>
      <c r="C2049" s="35" t="s">
        <v>3812</v>
      </c>
      <c r="D2049" s="83" t="s">
        <v>10977</v>
      </c>
      <c r="E2049" s="97" t="s">
        <v>10977</v>
      </c>
      <c r="F2049" s="37"/>
      <c r="G2049" s="83" t="s">
        <v>10977</v>
      </c>
      <c r="H2049" s="41"/>
      <c r="I2049" s="42"/>
    </row>
    <row r="2050" spans="1:9" x14ac:dyDescent="0.25">
      <c r="A2050" s="39"/>
      <c r="B2050" s="138" t="s">
        <v>13407</v>
      </c>
      <c r="C2050" s="35" t="s">
        <v>2758</v>
      </c>
      <c r="D2050" s="93" t="s">
        <v>10977</v>
      </c>
      <c r="E2050" s="97" t="s">
        <v>10978</v>
      </c>
      <c r="F2050" s="37" t="s">
        <v>11058</v>
      </c>
      <c r="G2050" s="93" t="s">
        <v>10978</v>
      </c>
      <c r="H2050" s="44" t="s">
        <v>11373</v>
      </c>
      <c r="I2050" s="42"/>
    </row>
    <row r="2051" spans="1:9" x14ac:dyDescent="0.25">
      <c r="A2051" s="39"/>
      <c r="B2051" s="136" t="s">
        <v>13408</v>
      </c>
      <c r="C2051" s="35" t="s">
        <v>3812</v>
      </c>
      <c r="D2051" s="83" t="s">
        <v>10977</v>
      </c>
      <c r="E2051" s="97" t="s">
        <v>10977</v>
      </c>
      <c r="F2051" s="37"/>
      <c r="G2051" s="93" t="s">
        <v>10978</v>
      </c>
      <c r="H2051" s="44" t="s">
        <v>11374</v>
      </c>
      <c r="I2051" s="42"/>
    </row>
    <row r="2052" spans="1:9" x14ac:dyDescent="0.25">
      <c r="A2052" s="39"/>
      <c r="B2052" s="136" t="s">
        <v>13409</v>
      </c>
      <c r="C2052" s="35" t="s">
        <v>1142</v>
      </c>
      <c r="D2052" s="83" t="s">
        <v>10977</v>
      </c>
      <c r="E2052" s="97" t="s">
        <v>10977</v>
      </c>
      <c r="F2052" s="37"/>
      <c r="G2052" s="93" t="s">
        <v>10978</v>
      </c>
      <c r="H2052" s="44" t="s">
        <v>11375</v>
      </c>
      <c r="I2052" s="42"/>
    </row>
    <row r="2053" spans="1:9" x14ac:dyDescent="0.25">
      <c r="A2053" s="39"/>
      <c r="B2053" s="136" t="s">
        <v>13410</v>
      </c>
      <c r="C2053" s="35" t="s">
        <v>2413</v>
      </c>
      <c r="D2053" s="83" t="s">
        <v>10977</v>
      </c>
      <c r="E2053" s="97" t="s">
        <v>10977</v>
      </c>
      <c r="F2053" s="37"/>
      <c r="G2053" s="83" t="s">
        <v>10977</v>
      </c>
      <c r="H2053" s="41"/>
      <c r="I2053" s="42"/>
    </row>
    <row r="2054" spans="1:9" x14ac:dyDescent="0.25">
      <c r="A2054" s="39"/>
      <c r="B2054" s="136" t="s">
        <v>13411</v>
      </c>
      <c r="C2054" s="35" t="s">
        <v>3812</v>
      </c>
      <c r="D2054" s="83" t="s">
        <v>10977</v>
      </c>
      <c r="E2054" s="97" t="s">
        <v>10977</v>
      </c>
      <c r="F2054" s="37"/>
      <c r="G2054" s="83" t="s">
        <v>10977</v>
      </c>
      <c r="H2054" s="41"/>
      <c r="I2054" s="42"/>
    </row>
    <row r="2055" spans="1:9" x14ac:dyDescent="0.25">
      <c r="A2055" s="39"/>
      <c r="B2055" s="136" t="s">
        <v>13412</v>
      </c>
      <c r="C2055" s="35" t="s">
        <v>2413</v>
      </c>
      <c r="D2055" s="83" t="s">
        <v>10977</v>
      </c>
      <c r="E2055" s="97" t="s">
        <v>10977</v>
      </c>
      <c r="F2055" s="37"/>
      <c r="G2055" s="83" t="s">
        <v>10977</v>
      </c>
      <c r="H2055" s="41"/>
      <c r="I2055" s="42"/>
    </row>
    <row r="2056" spans="1:9" x14ac:dyDescent="0.25">
      <c r="A2056" s="39"/>
      <c r="B2056" s="136" t="s">
        <v>13413</v>
      </c>
      <c r="C2056" s="35" t="s">
        <v>3812</v>
      </c>
      <c r="D2056" s="83" t="s">
        <v>10977</v>
      </c>
      <c r="E2056" s="97" t="s">
        <v>10977</v>
      </c>
      <c r="F2056" s="37"/>
      <c r="G2056" s="83" t="s">
        <v>10977</v>
      </c>
      <c r="H2056" s="41"/>
      <c r="I2056" s="42"/>
    </row>
    <row r="2057" spans="1:9" x14ac:dyDescent="0.25">
      <c r="A2057" s="39"/>
      <c r="B2057" s="136" t="s">
        <v>13414</v>
      </c>
      <c r="C2057" s="35" t="s">
        <v>3143</v>
      </c>
      <c r="D2057" s="83" t="s">
        <v>10977</v>
      </c>
      <c r="E2057" s="97" t="s">
        <v>10977</v>
      </c>
      <c r="F2057" s="37"/>
      <c r="G2057" s="83" t="s">
        <v>10977</v>
      </c>
      <c r="H2057" s="41"/>
      <c r="I2057" s="42"/>
    </row>
    <row r="2058" spans="1:9" x14ac:dyDescent="0.25">
      <c r="A2058" s="39"/>
      <c r="B2058" s="136" t="s">
        <v>13415</v>
      </c>
      <c r="C2058" s="35" t="s">
        <v>2758</v>
      </c>
      <c r="D2058" s="83" t="s">
        <v>10977</v>
      </c>
      <c r="E2058" s="97" t="s">
        <v>10977</v>
      </c>
      <c r="F2058" s="37"/>
      <c r="G2058" s="83" t="s">
        <v>10977</v>
      </c>
      <c r="H2058" s="41"/>
      <c r="I2058" s="42"/>
    </row>
    <row r="2059" spans="1:9" x14ac:dyDescent="0.25">
      <c r="A2059" s="39"/>
      <c r="B2059" s="136" t="s">
        <v>13416</v>
      </c>
      <c r="C2059" s="35" t="s">
        <v>3812</v>
      </c>
      <c r="D2059" s="83" t="s">
        <v>10977</v>
      </c>
      <c r="E2059" s="97" t="s">
        <v>10977</v>
      </c>
      <c r="F2059" s="37"/>
      <c r="G2059" s="93" t="s">
        <v>10978</v>
      </c>
      <c r="H2059" s="44" t="s">
        <v>11376</v>
      </c>
      <c r="I2059" s="42"/>
    </row>
    <row r="2060" spans="1:9" x14ac:dyDescent="0.25">
      <c r="A2060" s="39"/>
      <c r="B2060" s="136" t="s">
        <v>13417</v>
      </c>
      <c r="C2060" s="35" t="s">
        <v>3812</v>
      </c>
      <c r="D2060" s="83" t="s">
        <v>10977</v>
      </c>
      <c r="E2060" s="97" t="s">
        <v>10977</v>
      </c>
      <c r="F2060" s="37"/>
      <c r="G2060" s="93" t="s">
        <v>10978</v>
      </c>
      <c r="H2060" s="44" t="s">
        <v>11377</v>
      </c>
      <c r="I2060" s="42"/>
    </row>
    <row r="2061" spans="1:9" x14ac:dyDescent="0.25">
      <c r="A2061" s="39"/>
      <c r="B2061" s="136" t="s">
        <v>13418</v>
      </c>
      <c r="C2061" s="35" t="s">
        <v>3812</v>
      </c>
      <c r="D2061" s="83" t="s">
        <v>10977</v>
      </c>
      <c r="E2061" s="97" t="s">
        <v>10977</v>
      </c>
      <c r="F2061" s="37"/>
      <c r="G2061" s="83" t="s">
        <v>10977</v>
      </c>
      <c r="H2061" s="41"/>
      <c r="I2061" s="42"/>
    </row>
    <row r="2062" spans="1:9" x14ac:dyDescent="0.25">
      <c r="A2062" s="39"/>
      <c r="B2062" s="136" t="s">
        <v>13419</v>
      </c>
      <c r="C2062" s="35" t="s">
        <v>2758</v>
      </c>
      <c r="D2062" s="83" t="s">
        <v>10977</v>
      </c>
      <c r="E2062" s="97" t="s">
        <v>10977</v>
      </c>
      <c r="F2062" s="37"/>
      <c r="G2062" s="83" t="s">
        <v>10977</v>
      </c>
      <c r="H2062" s="41"/>
      <c r="I2062" s="42"/>
    </row>
    <row r="2063" spans="1:9" x14ac:dyDescent="0.25">
      <c r="A2063" s="39"/>
      <c r="B2063" s="136" t="s">
        <v>13420</v>
      </c>
      <c r="C2063" s="35" t="s">
        <v>4626</v>
      </c>
      <c r="D2063" s="83" t="s">
        <v>10977</v>
      </c>
      <c r="E2063" s="97" t="s">
        <v>10977</v>
      </c>
      <c r="F2063" s="37"/>
      <c r="G2063" s="83" t="s">
        <v>10977</v>
      </c>
      <c r="H2063" s="41"/>
      <c r="I2063" s="42"/>
    </row>
    <row r="2064" spans="1:9" x14ac:dyDescent="0.25">
      <c r="A2064" s="39"/>
      <c r="B2064" s="136" t="s">
        <v>13421</v>
      </c>
      <c r="C2064" s="35" t="s">
        <v>1356</v>
      </c>
      <c r="D2064" s="83" t="s">
        <v>10977</v>
      </c>
      <c r="E2064" s="97" t="s">
        <v>10977</v>
      </c>
      <c r="F2064" s="37"/>
      <c r="G2064" s="83" t="s">
        <v>10977</v>
      </c>
      <c r="H2064" s="41"/>
      <c r="I2064" s="42"/>
    </row>
    <row r="2065" spans="1:9" x14ac:dyDescent="0.25">
      <c r="A2065" s="39"/>
      <c r="B2065" s="136" t="s">
        <v>13422</v>
      </c>
      <c r="C2065" s="35" t="s">
        <v>4626</v>
      </c>
      <c r="D2065" s="83" t="s">
        <v>10977</v>
      </c>
      <c r="E2065" s="97" t="s">
        <v>10977</v>
      </c>
      <c r="F2065" s="37"/>
      <c r="G2065" s="83" t="s">
        <v>10977</v>
      </c>
      <c r="H2065" s="41"/>
      <c r="I2065" s="42"/>
    </row>
    <row r="2066" spans="1:9" x14ac:dyDescent="0.25">
      <c r="A2066" s="39"/>
      <c r="B2066" s="136" t="s">
        <v>13423</v>
      </c>
      <c r="C2066" s="35" t="s">
        <v>901</v>
      </c>
      <c r="D2066" s="83" t="s">
        <v>10977</v>
      </c>
      <c r="E2066" s="97" t="s">
        <v>10977</v>
      </c>
      <c r="F2066" s="37"/>
      <c r="G2066" s="83" t="s">
        <v>10977</v>
      </c>
      <c r="H2066" s="41"/>
      <c r="I2066" s="42"/>
    </row>
    <row r="2067" spans="1:9" x14ac:dyDescent="0.25">
      <c r="A2067" s="39"/>
      <c r="B2067" s="136" t="s">
        <v>13424</v>
      </c>
      <c r="C2067" s="35" t="s">
        <v>3143</v>
      </c>
      <c r="D2067" s="83" t="s">
        <v>10977</v>
      </c>
      <c r="E2067" s="97" t="s">
        <v>10977</v>
      </c>
      <c r="F2067" s="37"/>
      <c r="G2067" s="83" t="s">
        <v>10977</v>
      </c>
      <c r="H2067" s="41"/>
      <c r="I2067" s="42"/>
    </row>
    <row r="2068" spans="1:9" x14ac:dyDescent="0.25">
      <c r="A2068" s="39"/>
      <c r="B2068" s="136" t="s">
        <v>13425</v>
      </c>
      <c r="C2068" s="35" t="s">
        <v>1356</v>
      </c>
      <c r="D2068" s="83" t="s">
        <v>10977</v>
      </c>
      <c r="E2068" s="97" t="s">
        <v>10977</v>
      </c>
      <c r="F2068" s="37"/>
      <c r="G2068" s="83" t="s">
        <v>10977</v>
      </c>
      <c r="H2068" s="41"/>
      <c r="I2068" s="42"/>
    </row>
    <row r="2069" spans="1:9" x14ac:dyDescent="0.25">
      <c r="A2069" s="39"/>
      <c r="B2069" s="136" t="s">
        <v>13426</v>
      </c>
      <c r="C2069" s="35" t="s">
        <v>4626</v>
      </c>
      <c r="D2069" s="83" t="s">
        <v>10977</v>
      </c>
      <c r="E2069" s="97" t="s">
        <v>10977</v>
      </c>
      <c r="F2069" s="37"/>
      <c r="G2069" s="83" t="s">
        <v>10977</v>
      </c>
      <c r="H2069" s="41"/>
      <c r="I2069" s="42"/>
    </row>
    <row r="2070" spans="1:9" x14ac:dyDescent="0.25">
      <c r="A2070" s="39"/>
      <c r="B2070" s="136" t="s">
        <v>13427</v>
      </c>
      <c r="C2070" s="35" t="s">
        <v>1356</v>
      </c>
      <c r="D2070" s="83" t="s">
        <v>10977</v>
      </c>
      <c r="E2070" s="97" t="s">
        <v>10977</v>
      </c>
      <c r="F2070" s="37"/>
      <c r="G2070" s="83" t="s">
        <v>10977</v>
      </c>
      <c r="H2070" s="41"/>
      <c r="I2070" s="42"/>
    </row>
    <row r="2071" spans="1:9" x14ac:dyDescent="0.25">
      <c r="A2071" s="39"/>
      <c r="B2071" s="136" t="s">
        <v>13428</v>
      </c>
      <c r="C2071" s="35" t="s">
        <v>1356</v>
      </c>
      <c r="D2071" s="83" t="s">
        <v>10977</v>
      </c>
      <c r="E2071" s="97" t="s">
        <v>10977</v>
      </c>
      <c r="F2071" s="37"/>
      <c r="G2071" s="83" t="s">
        <v>10977</v>
      </c>
      <c r="H2071" s="41"/>
      <c r="I2071" s="42"/>
    </row>
    <row r="2072" spans="1:9" x14ac:dyDescent="0.25">
      <c r="A2072" s="39"/>
      <c r="B2072" s="136" t="s">
        <v>13429</v>
      </c>
      <c r="C2072" s="35" t="s">
        <v>3812</v>
      </c>
      <c r="D2072" s="83" t="s">
        <v>10977</v>
      </c>
      <c r="E2072" s="97" t="s">
        <v>10977</v>
      </c>
      <c r="F2072" s="37"/>
      <c r="G2072" s="83" t="s">
        <v>10977</v>
      </c>
      <c r="H2072" s="41"/>
      <c r="I2072" s="42"/>
    </row>
    <row r="2073" spans="1:9" x14ac:dyDescent="0.25">
      <c r="A2073" s="39"/>
      <c r="B2073" s="136" t="s">
        <v>13430</v>
      </c>
      <c r="C2073" s="35" t="s">
        <v>4626</v>
      </c>
      <c r="D2073" s="83" t="s">
        <v>10977</v>
      </c>
      <c r="E2073" s="97" t="s">
        <v>10977</v>
      </c>
      <c r="F2073" s="37"/>
      <c r="G2073" s="83" t="s">
        <v>10977</v>
      </c>
      <c r="H2073" s="41"/>
      <c r="I2073" s="42"/>
    </row>
    <row r="2074" spans="1:9" x14ac:dyDescent="0.25">
      <c r="A2074" s="39"/>
      <c r="B2074" s="136" t="s">
        <v>13431</v>
      </c>
      <c r="C2074" s="35" t="s">
        <v>901</v>
      </c>
      <c r="D2074" s="83" t="s">
        <v>10977</v>
      </c>
      <c r="E2074" s="97" t="s">
        <v>10977</v>
      </c>
      <c r="F2074" s="37"/>
      <c r="G2074" s="83" t="s">
        <v>10977</v>
      </c>
      <c r="H2074" s="41"/>
      <c r="I2074" s="42"/>
    </row>
    <row r="2075" spans="1:9" x14ac:dyDescent="0.25">
      <c r="A2075" s="39"/>
      <c r="B2075" s="136" t="s">
        <v>13432</v>
      </c>
      <c r="C2075" s="35" t="s">
        <v>215</v>
      </c>
      <c r="D2075" s="83" t="s">
        <v>10977</v>
      </c>
      <c r="E2075" s="97" t="s">
        <v>10977</v>
      </c>
      <c r="F2075" s="37"/>
      <c r="G2075" s="83" t="s">
        <v>10977</v>
      </c>
      <c r="H2075" s="41"/>
      <c r="I2075" s="42"/>
    </row>
    <row r="2076" spans="1:9" x14ac:dyDescent="0.25">
      <c r="A2076" s="39"/>
      <c r="B2076" s="136" t="s">
        <v>13433</v>
      </c>
      <c r="C2076" s="35" t="s">
        <v>3143</v>
      </c>
      <c r="D2076" s="83" t="s">
        <v>10977</v>
      </c>
      <c r="E2076" s="97" t="s">
        <v>10977</v>
      </c>
      <c r="F2076" s="37"/>
      <c r="G2076" s="83" t="s">
        <v>10977</v>
      </c>
      <c r="H2076" s="41"/>
      <c r="I2076" s="42"/>
    </row>
    <row r="2077" spans="1:9" x14ac:dyDescent="0.25">
      <c r="A2077" s="39"/>
      <c r="B2077" s="136" t="s">
        <v>13434</v>
      </c>
      <c r="C2077" s="35" t="s">
        <v>1356</v>
      </c>
      <c r="D2077" s="83" t="s">
        <v>10977</v>
      </c>
      <c r="E2077" s="97" t="s">
        <v>10977</v>
      </c>
      <c r="F2077" s="37"/>
      <c r="G2077" s="83" t="s">
        <v>10977</v>
      </c>
      <c r="H2077" s="41"/>
      <c r="I2077" s="42"/>
    </row>
    <row r="2078" spans="1:9" x14ac:dyDescent="0.25">
      <c r="A2078" s="39"/>
      <c r="B2078" s="136" t="s">
        <v>13435</v>
      </c>
      <c r="C2078" s="35" t="s">
        <v>2926</v>
      </c>
      <c r="D2078" s="83" t="s">
        <v>10977</v>
      </c>
      <c r="E2078" s="97" t="s">
        <v>10977</v>
      </c>
      <c r="F2078" s="37"/>
      <c r="G2078" s="93" t="s">
        <v>10978</v>
      </c>
      <c r="H2078" s="44" t="s">
        <v>11378</v>
      </c>
      <c r="I2078" s="42"/>
    </row>
    <row r="2079" spans="1:9" x14ac:dyDescent="0.25">
      <c r="A2079" s="39"/>
      <c r="B2079" s="136" t="s">
        <v>13436</v>
      </c>
      <c r="C2079" s="35" t="s">
        <v>3143</v>
      </c>
      <c r="D2079" s="83" t="s">
        <v>10977</v>
      </c>
      <c r="E2079" s="83" t="s">
        <v>10977</v>
      </c>
      <c r="F2079" s="37"/>
      <c r="G2079" s="93" t="s">
        <v>10978</v>
      </c>
      <c r="H2079" s="44" t="s">
        <v>11379</v>
      </c>
      <c r="I2079" s="42"/>
    </row>
    <row r="2080" spans="1:9" x14ac:dyDescent="0.25">
      <c r="A2080" s="39"/>
      <c r="B2080" s="136" t="s">
        <v>13437</v>
      </c>
      <c r="C2080" s="35" t="s">
        <v>4626</v>
      </c>
      <c r="D2080" s="83" t="s">
        <v>10977</v>
      </c>
      <c r="E2080" s="97" t="s">
        <v>10977</v>
      </c>
      <c r="F2080" s="37"/>
      <c r="G2080" s="83" t="s">
        <v>10977</v>
      </c>
      <c r="H2080" s="41"/>
      <c r="I2080" s="42"/>
    </row>
    <row r="2081" spans="1:9" x14ac:dyDescent="0.25">
      <c r="A2081" s="39"/>
      <c r="B2081" s="136" t="s">
        <v>13438</v>
      </c>
      <c r="C2081" s="35" t="s">
        <v>3143</v>
      </c>
      <c r="D2081" s="83" t="s">
        <v>10977</v>
      </c>
      <c r="E2081" s="97" t="s">
        <v>10977</v>
      </c>
      <c r="F2081" s="37"/>
      <c r="G2081" s="83" t="s">
        <v>10977</v>
      </c>
      <c r="H2081" s="41"/>
      <c r="I2081" s="42"/>
    </row>
    <row r="2082" spans="1:9" x14ac:dyDescent="0.25">
      <c r="A2082" s="39"/>
      <c r="B2082" s="136" t="s">
        <v>13439</v>
      </c>
      <c r="C2082" s="35" t="s">
        <v>4626</v>
      </c>
      <c r="D2082" s="83" t="s">
        <v>10977</v>
      </c>
      <c r="E2082" s="97" t="s">
        <v>10977</v>
      </c>
      <c r="F2082" s="37"/>
      <c r="G2082" s="83" t="s">
        <v>10977</v>
      </c>
      <c r="H2082" s="41"/>
      <c r="I2082" s="54" t="s">
        <v>11380</v>
      </c>
    </row>
    <row r="2083" spans="1:9" x14ac:dyDescent="0.25">
      <c r="A2083" s="39"/>
      <c r="B2083" s="136" t="s">
        <v>13440</v>
      </c>
      <c r="C2083" s="35" t="s">
        <v>901</v>
      </c>
      <c r="D2083" s="83" t="s">
        <v>10977</v>
      </c>
      <c r="E2083" s="97" t="s">
        <v>10977</v>
      </c>
      <c r="F2083" s="37"/>
      <c r="G2083" s="83" t="s">
        <v>10977</v>
      </c>
      <c r="H2083" s="41"/>
      <c r="I2083" s="42"/>
    </row>
    <row r="2084" spans="1:9" x14ac:dyDescent="0.25">
      <c r="A2084" s="39"/>
      <c r="B2084" s="136" t="s">
        <v>13441</v>
      </c>
      <c r="C2084" s="35" t="s">
        <v>901</v>
      </c>
      <c r="D2084" s="83" t="s">
        <v>10977</v>
      </c>
      <c r="E2084" s="97" t="s">
        <v>10977</v>
      </c>
      <c r="F2084" s="37"/>
      <c r="G2084" s="83" t="s">
        <v>10977</v>
      </c>
      <c r="H2084" s="41"/>
      <c r="I2084" s="42"/>
    </row>
    <row r="2085" spans="1:9" x14ac:dyDescent="0.25">
      <c r="A2085" s="39"/>
      <c r="B2085" s="136" t="s">
        <v>13442</v>
      </c>
      <c r="C2085" s="35" t="s">
        <v>133</v>
      </c>
      <c r="D2085" s="83" t="s">
        <v>10977</v>
      </c>
      <c r="E2085" s="97" t="s">
        <v>10977</v>
      </c>
      <c r="F2085" s="37"/>
      <c r="G2085" s="83" t="s">
        <v>10977</v>
      </c>
      <c r="H2085" s="41"/>
      <c r="I2085" s="42"/>
    </row>
    <row r="2086" spans="1:9" x14ac:dyDescent="0.25">
      <c r="A2086" s="39"/>
      <c r="B2086" s="136" t="s">
        <v>13443</v>
      </c>
      <c r="C2086" s="35" t="s">
        <v>1356</v>
      </c>
      <c r="D2086" s="83" t="s">
        <v>10977</v>
      </c>
      <c r="E2086" s="97" t="s">
        <v>10977</v>
      </c>
      <c r="F2086" s="37"/>
      <c r="G2086" s="83" t="s">
        <v>10977</v>
      </c>
      <c r="H2086" s="41"/>
      <c r="I2086" s="42"/>
    </row>
    <row r="2087" spans="1:9" x14ac:dyDescent="0.25">
      <c r="A2087" s="39"/>
      <c r="B2087" s="136" t="s">
        <v>13444</v>
      </c>
      <c r="C2087" s="35" t="s">
        <v>3812</v>
      </c>
      <c r="D2087" s="83" t="s">
        <v>10977</v>
      </c>
      <c r="E2087" s="97" t="s">
        <v>10977</v>
      </c>
      <c r="F2087" s="37"/>
      <c r="G2087" s="83" t="s">
        <v>10977</v>
      </c>
      <c r="H2087" s="41"/>
      <c r="I2087" s="42"/>
    </row>
    <row r="2088" spans="1:9" x14ac:dyDescent="0.25">
      <c r="A2088" s="39"/>
      <c r="B2088" s="136" t="s">
        <v>13445</v>
      </c>
      <c r="C2088" s="35" t="s">
        <v>901</v>
      </c>
      <c r="D2088" s="83" t="s">
        <v>10977</v>
      </c>
      <c r="E2088" s="97" t="s">
        <v>10977</v>
      </c>
      <c r="F2088" s="37"/>
      <c r="G2088" s="83" t="s">
        <v>10977</v>
      </c>
      <c r="H2088" s="41"/>
      <c r="I2088" s="42"/>
    </row>
    <row r="2089" spans="1:9" x14ac:dyDescent="0.25">
      <c r="A2089" s="39"/>
      <c r="B2089" s="136" t="s">
        <v>13446</v>
      </c>
      <c r="C2089" s="35" t="s">
        <v>2274</v>
      </c>
      <c r="D2089" s="83" t="s">
        <v>10977</v>
      </c>
      <c r="E2089" s="97" t="s">
        <v>10977</v>
      </c>
      <c r="F2089" s="37"/>
      <c r="G2089" s="83" t="s">
        <v>10977</v>
      </c>
      <c r="H2089" s="41"/>
      <c r="I2089" s="42"/>
    </row>
    <row r="2090" spans="1:9" x14ac:dyDescent="0.25">
      <c r="A2090" s="39"/>
      <c r="B2090" s="136" t="s">
        <v>13447</v>
      </c>
      <c r="C2090" s="35" t="s">
        <v>3747</v>
      </c>
      <c r="D2090" s="83" t="s">
        <v>10977</v>
      </c>
      <c r="E2090" s="97" t="s">
        <v>10977</v>
      </c>
      <c r="F2090" s="37"/>
      <c r="G2090" s="83" t="s">
        <v>10977</v>
      </c>
      <c r="H2090" s="41"/>
      <c r="I2090" s="42"/>
    </row>
    <row r="2091" spans="1:9" x14ac:dyDescent="0.25">
      <c r="A2091" s="39"/>
      <c r="B2091" s="136" t="s">
        <v>13448</v>
      </c>
      <c r="C2091" s="35" t="s">
        <v>3747</v>
      </c>
      <c r="D2091" s="83" t="s">
        <v>10977</v>
      </c>
      <c r="E2091" s="97" t="s">
        <v>10977</v>
      </c>
      <c r="F2091" s="37"/>
      <c r="G2091" s="95" t="s">
        <v>10978</v>
      </c>
      <c r="H2091" s="59" t="s">
        <v>11381</v>
      </c>
      <c r="I2091" s="42"/>
    </row>
    <row r="2092" spans="1:9" x14ac:dyDescent="0.25">
      <c r="A2092" s="39" t="s">
        <v>10989</v>
      </c>
      <c r="B2092" s="136" t="s">
        <v>13449</v>
      </c>
      <c r="C2092" s="35" t="s">
        <v>3812</v>
      </c>
      <c r="D2092" s="83" t="s">
        <v>10977</v>
      </c>
      <c r="E2092" s="97" t="s">
        <v>10977</v>
      </c>
      <c r="F2092" s="37"/>
      <c r="G2092" s="83" t="s">
        <v>10978</v>
      </c>
      <c r="H2092" s="41" t="s">
        <v>11382</v>
      </c>
      <c r="I2092" s="46" t="s">
        <v>11383</v>
      </c>
    </row>
    <row r="2093" spans="1:9" x14ac:dyDescent="0.25">
      <c r="A2093" s="39"/>
      <c r="B2093" s="136" t="s">
        <v>13450</v>
      </c>
      <c r="C2093" s="35" t="s">
        <v>3812</v>
      </c>
      <c r="D2093" s="83" t="s">
        <v>10977</v>
      </c>
      <c r="E2093" s="97" t="s">
        <v>10977</v>
      </c>
      <c r="F2093" s="37"/>
      <c r="G2093" s="83" t="s">
        <v>10977</v>
      </c>
      <c r="H2093" s="41"/>
      <c r="I2093" s="42"/>
    </row>
    <row r="2094" spans="1:9" x14ac:dyDescent="0.25">
      <c r="A2094" s="39"/>
      <c r="B2094" s="136" t="s">
        <v>13451</v>
      </c>
      <c r="C2094" s="35" t="s">
        <v>3812</v>
      </c>
      <c r="D2094" s="83" t="s">
        <v>10977</v>
      </c>
      <c r="E2094" s="83" t="s">
        <v>10977</v>
      </c>
      <c r="F2094" s="37"/>
      <c r="G2094" s="83" t="s">
        <v>10977</v>
      </c>
      <c r="H2094" s="37"/>
      <c r="I2094" s="42"/>
    </row>
    <row r="2095" spans="1:9" x14ac:dyDescent="0.25">
      <c r="A2095" s="39"/>
      <c r="B2095" s="136" t="s">
        <v>13452</v>
      </c>
      <c r="C2095" s="35" t="s">
        <v>3513</v>
      </c>
      <c r="D2095" s="83" t="s">
        <v>10977</v>
      </c>
      <c r="E2095" s="97" t="s">
        <v>10977</v>
      </c>
      <c r="F2095" s="37"/>
      <c r="G2095" s="83" t="s">
        <v>10977</v>
      </c>
      <c r="H2095" s="37"/>
      <c r="I2095" s="46" t="s">
        <v>11018</v>
      </c>
    </row>
    <row r="2096" spans="1:9" x14ac:dyDescent="0.25">
      <c r="A2096" s="39"/>
      <c r="B2096" s="136" t="s">
        <v>13453</v>
      </c>
      <c r="C2096" s="35" t="s">
        <v>2926</v>
      </c>
      <c r="D2096" s="83" t="s">
        <v>10977</v>
      </c>
      <c r="E2096" s="97" t="s">
        <v>10977</v>
      </c>
      <c r="F2096" s="37"/>
      <c r="G2096" s="93" t="s">
        <v>10978</v>
      </c>
      <c r="H2096" s="43" t="s">
        <v>11384</v>
      </c>
      <c r="I2096" s="42"/>
    </row>
    <row r="2097" spans="1:9" x14ac:dyDescent="0.25">
      <c r="A2097" s="39" t="s">
        <v>10989</v>
      </c>
      <c r="B2097" s="138" t="s">
        <v>13454</v>
      </c>
      <c r="C2097" s="35" t="s">
        <v>4626</v>
      </c>
      <c r="D2097" s="83" t="s">
        <v>10977</v>
      </c>
      <c r="E2097" s="97" t="s">
        <v>10978</v>
      </c>
      <c r="F2097" s="37" t="s">
        <v>11385</v>
      </c>
      <c r="G2097" s="83" t="s">
        <v>10978</v>
      </c>
      <c r="H2097" s="37" t="s">
        <v>11385</v>
      </c>
      <c r="I2097" s="42"/>
    </row>
    <row r="2098" spans="1:9" x14ac:dyDescent="0.25">
      <c r="A2098" s="39"/>
      <c r="B2098" s="136" t="s">
        <v>13455</v>
      </c>
      <c r="C2098" s="35" t="s">
        <v>4626</v>
      </c>
      <c r="D2098" s="83" t="s">
        <v>10977</v>
      </c>
      <c r="E2098" s="97" t="s">
        <v>10977</v>
      </c>
      <c r="F2098" s="37"/>
      <c r="G2098" s="83" t="s">
        <v>10977</v>
      </c>
      <c r="H2098" s="37"/>
      <c r="I2098" s="42"/>
    </row>
    <row r="2099" spans="1:9" x14ac:dyDescent="0.25">
      <c r="A2099" s="39"/>
      <c r="B2099" s="136" t="s">
        <v>13456</v>
      </c>
      <c r="C2099" s="35" t="s">
        <v>901</v>
      </c>
      <c r="D2099" s="83" t="s">
        <v>10977</v>
      </c>
      <c r="E2099" s="97" t="s">
        <v>10977</v>
      </c>
      <c r="F2099" s="37"/>
      <c r="G2099" s="83" t="s">
        <v>10977</v>
      </c>
      <c r="H2099" s="37"/>
      <c r="I2099" s="42"/>
    </row>
    <row r="2100" spans="1:9" x14ac:dyDescent="0.25">
      <c r="A2100" s="39"/>
      <c r="B2100" s="136" t="s">
        <v>13457</v>
      </c>
      <c r="C2100" s="35" t="s">
        <v>821</v>
      </c>
      <c r="D2100" s="83" t="s">
        <v>10977</v>
      </c>
      <c r="E2100" s="97" t="s">
        <v>10977</v>
      </c>
      <c r="F2100" s="37"/>
      <c r="G2100" s="83" t="s">
        <v>10977</v>
      </c>
      <c r="H2100" s="37"/>
      <c r="I2100" s="42"/>
    </row>
    <row r="2101" spans="1:9" x14ac:dyDescent="0.25">
      <c r="A2101" s="39"/>
      <c r="B2101" s="136" t="s">
        <v>13458</v>
      </c>
      <c r="C2101" s="35" t="s">
        <v>1142</v>
      </c>
      <c r="D2101" s="83" t="s">
        <v>10977</v>
      </c>
      <c r="E2101" s="97" t="s">
        <v>10977</v>
      </c>
      <c r="F2101" s="37"/>
      <c r="G2101" s="83" t="s">
        <v>10977</v>
      </c>
      <c r="H2101" s="37"/>
      <c r="I2101" s="42"/>
    </row>
    <row r="2102" spans="1:9" x14ac:dyDescent="0.25">
      <c r="A2102" s="39"/>
      <c r="B2102" s="136" t="s">
        <v>13459</v>
      </c>
      <c r="C2102" s="35" t="s">
        <v>4626</v>
      </c>
      <c r="D2102" s="83" t="s">
        <v>10977</v>
      </c>
      <c r="E2102" s="97" t="s">
        <v>10977</v>
      </c>
      <c r="F2102" s="37"/>
      <c r="G2102" s="83" t="s">
        <v>10977</v>
      </c>
      <c r="H2102" s="37"/>
      <c r="I2102" s="42"/>
    </row>
    <row r="2103" spans="1:9" x14ac:dyDescent="0.25">
      <c r="A2103" s="39"/>
      <c r="B2103" s="136" t="s">
        <v>13460</v>
      </c>
      <c r="C2103" s="35" t="s">
        <v>1356</v>
      </c>
      <c r="D2103" s="83" t="s">
        <v>10977</v>
      </c>
      <c r="E2103" s="97" t="s">
        <v>10977</v>
      </c>
      <c r="F2103" s="37"/>
      <c r="G2103" s="83" t="s">
        <v>10977</v>
      </c>
      <c r="H2103" s="37"/>
      <c r="I2103" s="42"/>
    </row>
    <row r="2104" spans="1:9" x14ac:dyDescent="0.25">
      <c r="A2104" s="39"/>
      <c r="B2104" s="136" t="s">
        <v>13461</v>
      </c>
      <c r="C2104" s="35" t="s">
        <v>901</v>
      </c>
      <c r="D2104" s="83" t="s">
        <v>10977</v>
      </c>
      <c r="E2104" s="97" t="s">
        <v>10977</v>
      </c>
      <c r="F2104" s="37"/>
      <c r="G2104" s="83" t="s">
        <v>10977</v>
      </c>
      <c r="H2104" s="37"/>
      <c r="I2104" s="42"/>
    </row>
    <row r="2105" spans="1:9" x14ac:dyDescent="0.25">
      <c r="A2105" s="39"/>
      <c r="B2105" s="136" t="s">
        <v>13462</v>
      </c>
      <c r="C2105" s="35" t="s">
        <v>1356</v>
      </c>
      <c r="D2105" s="83" t="s">
        <v>10977</v>
      </c>
      <c r="E2105" s="97" t="s">
        <v>10977</v>
      </c>
      <c r="F2105" s="37"/>
      <c r="G2105" s="83" t="s">
        <v>10977</v>
      </c>
      <c r="H2105" s="37"/>
      <c r="I2105" s="42"/>
    </row>
    <row r="2106" spans="1:9" x14ac:dyDescent="0.25">
      <c r="A2106" s="39"/>
      <c r="B2106" s="136" t="s">
        <v>13463</v>
      </c>
      <c r="C2106" s="35" t="s">
        <v>3513</v>
      </c>
      <c r="D2106" s="83" t="s">
        <v>10977</v>
      </c>
      <c r="E2106" s="97" t="s">
        <v>10977</v>
      </c>
      <c r="F2106" s="37"/>
      <c r="G2106" s="83" t="s">
        <v>10977</v>
      </c>
      <c r="H2106" s="37"/>
      <c r="I2106" s="42"/>
    </row>
    <row r="2107" spans="1:9" x14ac:dyDescent="0.25">
      <c r="A2107" s="39"/>
      <c r="B2107" s="136" t="s">
        <v>13464</v>
      </c>
      <c r="C2107" s="35" t="s">
        <v>1356</v>
      </c>
      <c r="D2107" s="83" t="s">
        <v>10977</v>
      </c>
      <c r="E2107" s="97" t="s">
        <v>10977</v>
      </c>
      <c r="F2107" s="37"/>
      <c r="G2107" s="83" t="s">
        <v>10977</v>
      </c>
      <c r="H2107" s="37"/>
      <c r="I2107" s="42"/>
    </row>
    <row r="2108" spans="1:9" x14ac:dyDescent="0.25">
      <c r="A2108" s="39"/>
      <c r="B2108" s="136" t="s">
        <v>13465</v>
      </c>
      <c r="C2108" s="35" t="s">
        <v>2274</v>
      </c>
      <c r="D2108" s="83" t="s">
        <v>10977</v>
      </c>
      <c r="E2108" s="97" t="s">
        <v>10977</v>
      </c>
      <c r="F2108" s="37"/>
      <c r="G2108" s="83" t="s">
        <v>10977</v>
      </c>
      <c r="H2108" s="37"/>
      <c r="I2108" s="42"/>
    </row>
    <row r="2109" spans="1:9" x14ac:dyDescent="0.25">
      <c r="A2109" s="39"/>
      <c r="B2109" s="136" t="s">
        <v>13466</v>
      </c>
      <c r="C2109" s="35" t="s">
        <v>215</v>
      </c>
      <c r="D2109" s="83" t="s">
        <v>10977</v>
      </c>
      <c r="E2109" s="97" t="s">
        <v>10977</v>
      </c>
      <c r="F2109" s="37"/>
      <c r="G2109" s="83" t="s">
        <v>10977</v>
      </c>
      <c r="H2109" s="37"/>
      <c r="I2109" s="42"/>
    </row>
    <row r="2110" spans="1:9" x14ac:dyDescent="0.25">
      <c r="A2110" s="39"/>
      <c r="B2110" s="136" t="s">
        <v>13467</v>
      </c>
      <c r="C2110" s="35" t="s">
        <v>4626</v>
      </c>
      <c r="D2110" s="83" t="s">
        <v>10977</v>
      </c>
      <c r="E2110" s="97" t="s">
        <v>10977</v>
      </c>
      <c r="F2110" s="37"/>
      <c r="G2110" s="83" t="s">
        <v>10977</v>
      </c>
      <c r="H2110" s="37"/>
      <c r="I2110" s="42"/>
    </row>
    <row r="2111" spans="1:9" x14ac:dyDescent="0.25">
      <c r="A2111" s="39"/>
      <c r="B2111" s="136" t="s">
        <v>13468</v>
      </c>
      <c r="C2111" s="35" t="s">
        <v>3513</v>
      </c>
      <c r="D2111" s="83" t="s">
        <v>10977</v>
      </c>
      <c r="E2111" s="97" t="s">
        <v>10977</v>
      </c>
      <c r="F2111" s="37"/>
      <c r="G2111" s="83" t="s">
        <v>10977</v>
      </c>
      <c r="H2111" s="37"/>
      <c r="I2111" s="42"/>
    </row>
    <row r="2112" spans="1:9" x14ac:dyDescent="0.25">
      <c r="A2112" s="39"/>
      <c r="B2112" s="138" t="s">
        <v>13469</v>
      </c>
      <c r="C2112" s="35" t="s">
        <v>3812</v>
      </c>
      <c r="D2112" s="93" t="s">
        <v>10977</v>
      </c>
      <c r="E2112" s="97" t="s">
        <v>10978</v>
      </c>
      <c r="F2112" s="37" t="s">
        <v>11386</v>
      </c>
      <c r="G2112" s="93" t="s">
        <v>10978</v>
      </c>
      <c r="H2112" s="37" t="s">
        <v>11386</v>
      </c>
      <c r="I2112" s="42"/>
    </row>
    <row r="2113" spans="1:9" x14ac:dyDescent="0.25">
      <c r="A2113" s="39"/>
      <c r="B2113" s="136" t="s">
        <v>13470</v>
      </c>
      <c r="C2113" s="35" t="s">
        <v>2758</v>
      </c>
      <c r="D2113" s="83" t="s">
        <v>10977</v>
      </c>
      <c r="E2113" s="97" t="s">
        <v>10977</v>
      </c>
      <c r="F2113" s="37"/>
      <c r="G2113" s="83" t="s">
        <v>10977</v>
      </c>
      <c r="H2113" s="37"/>
      <c r="I2113" s="42"/>
    </row>
    <row r="2114" spans="1:9" x14ac:dyDescent="0.25">
      <c r="A2114" s="39"/>
      <c r="B2114" s="136" t="s">
        <v>13471</v>
      </c>
      <c r="C2114" s="35" t="s">
        <v>2274</v>
      </c>
      <c r="D2114" s="83" t="s">
        <v>10977</v>
      </c>
      <c r="E2114" s="97" t="s">
        <v>10977</v>
      </c>
      <c r="F2114" s="37"/>
      <c r="G2114" s="93" t="s">
        <v>10978</v>
      </c>
      <c r="H2114" s="37" t="s">
        <v>11209</v>
      </c>
      <c r="I2114" s="42"/>
    </row>
    <row r="2115" spans="1:9" x14ac:dyDescent="0.25">
      <c r="A2115" s="39"/>
      <c r="B2115" s="136" t="s">
        <v>13472</v>
      </c>
      <c r="C2115" s="35" t="s">
        <v>3601</v>
      </c>
      <c r="D2115" s="83" t="s">
        <v>10977</v>
      </c>
      <c r="E2115" s="97" t="s">
        <v>10977</v>
      </c>
      <c r="F2115" s="37"/>
      <c r="G2115" s="83" t="s">
        <v>10977</v>
      </c>
      <c r="H2115" s="37"/>
      <c r="I2115" s="42"/>
    </row>
    <row r="2116" spans="1:9" x14ac:dyDescent="0.25">
      <c r="A2116" s="39"/>
      <c r="B2116" s="136" t="s">
        <v>13473</v>
      </c>
      <c r="C2116" s="35" t="s">
        <v>3812</v>
      </c>
      <c r="D2116" s="83" t="s">
        <v>10977</v>
      </c>
      <c r="E2116" s="97" t="s">
        <v>10977</v>
      </c>
      <c r="F2116" s="37"/>
      <c r="G2116" s="83" t="s">
        <v>10977</v>
      </c>
      <c r="H2116" s="37"/>
      <c r="I2116" s="42"/>
    </row>
    <row r="2117" spans="1:9" x14ac:dyDescent="0.25">
      <c r="A2117" s="39"/>
      <c r="B2117" s="136" t="s">
        <v>13474</v>
      </c>
      <c r="C2117" s="35" t="s">
        <v>2926</v>
      </c>
      <c r="D2117" s="83" t="s">
        <v>10977</v>
      </c>
      <c r="E2117" s="97" t="s">
        <v>10977</v>
      </c>
      <c r="F2117" s="37"/>
      <c r="G2117" s="83" t="s">
        <v>10977</v>
      </c>
      <c r="H2117" s="37"/>
      <c r="I2117" s="42"/>
    </row>
    <row r="2118" spans="1:9" x14ac:dyDescent="0.25">
      <c r="A2118" s="39"/>
      <c r="B2118" s="136" t="s">
        <v>13475</v>
      </c>
      <c r="C2118" s="35" t="s">
        <v>3812</v>
      </c>
      <c r="D2118" s="83" t="s">
        <v>10977</v>
      </c>
      <c r="E2118" s="97" t="s">
        <v>10977</v>
      </c>
      <c r="F2118" s="37"/>
      <c r="G2118" s="83" t="s">
        <v>10977</v>
      </c>
      <c r="H2118" s="37"/>
      <c r="I2118" s="42"/>
    </row>
    <row r="2119" spans="1:9" x14ac:dyDescent="0.25">
      <c r="A2119" s="39"/>
      <c r="B2119" s="136" t="s">
        <v>13476</v>
      </c>
      <c r="C2119" s="35" t="s">
        <v>2758</v>
      </c>
      <c r="D2119" s="83" t="s">
        <v>10977</v>
      </c>
      <c r="E2119" s="97" t="s">
        <v>10977</v>
      </c>
      <c r="F2119" s="37"/>
      <c r="G2119" s="83" t="s">
        <v>10977</v>
      </c>
      <c r="H2119" s="37"/>
      <c r="I2119" s="42"/>
    </row>
    <row r="2120" spans="1:9" x14ac:dyDescent="0.25">
      <c r="A2120" s="39"/>
      <c r="B2120" s="136" t="s">
        <v>13477</v>
      </c>
      <c r="C2120" s="35" t="s">
        <v>1356</v>
      </c>
      <c r="D2120" s="83" t="s">
        <v>10977</v>
      </c>
      <c r="E2120" s="97" t="s">
        <v>10977</v>
      </c>
      <c r="F2120" s="37"/>
      <c r="G2120" s="83" t="s">
        <v>10977</v>
      </c>
      <c r="H2120" s="37"/>
      <c r="I2120" s="42"/>
    </row>
    <row r="2121" spans="1:9" x14ac:dyDescent="0.25">
      <c r="A2121" s="39"/>
      <c r="B2121" s="136" t="s">
        <v>13478</v>
      </c>
      <c r="C2121" s="35" t="s">
        <v>2758</v>
      </c>
      <c r="D2121" s="83" t="s">
        <v>10977</v>
      </c>
      <c r="E2121" s="97" t="s">
        <v>10977</v>
      </c>
      <c r="F2121" s="37"/>
      <c r="G2121" s="83" t="s">
        <v>10977</v>
      </c>
      <c r="H2121" s="37"/>
      <c r="I2121" s="42"/>
    </row>
    <row r="2122" spans="1:9" x14ac:dyDescent="0.25">
      <c r="A2122" s="39"/>
      <c r="B2122" s="136" t="s">
        <v>13479</v>
      </c>
      <c r="C2122" s="35" t="s">
        <v>1356</v>
      </c>
      <c r="D2122" s="83" t="s">
        <v>10977</v>
      </c>
      <c r="E2122" s="97" t="s">
        <v>10977</v>
      </c>
      <c r="F2122" s="37"/>
      <c r="G2122" s="83" t="s">
        <v>10977</v>
      </c>
      <c r="H2122" s="37"/>
      <c r="I2122" s="42"/>
    </row>
    <row r="2123" spans="1:9" x14ac:dyDescent="0.25">
      <c r="A2123" s="39"/>
      <c r="B2123" s="136" t="s">
        <v>13480</v>
      </c>
      <c r="C2123" s="35" t="s">
        <v>3812</v>
      </c>
      <c r="D2123" s="83" t="s">
        <v>10977</v>
      </c>
      <c r="E2123" s="97" t="s">
        <v>10977</v>
      </c>
      <c r="F2123" s="37"/>
      <c r="G2123" s="83" t="s">
        <v>10977</v>
      </c>
      <c r="H2123" s="37"/>
      <c r="I2123" s="42"/>
    </row>
    <row r="2124" spans="1:9" x14ac:dyDescent="0.25">
      <c r="A2124" s="39"/>
      <c r="B2124" s="136" t="s">
        <v>13481</v>
      </c>
      <c r="C2124" s="35" t="s">
        <v>3812</v>
      </c>
      <c r="D2124" s="83" t="s">
        <v>10977</v>
      </c>
      <c r="E2124" s="97" t="s">
        <v>10977</v>
      </c>
      <c r="F2124" s="37"/>
      <c r="G2124" s="83" t="s">
        <v>10977</v>
      </c>
      <c r="H2124" s="37"/>
      <c r="I2124" s="42"/>
    </row>
    <row r="2125" spans="1:9" x14ac:dyDescent="0.25">
      <c r="A2125" s="39"/>
      <c r="B2125" s="136" t="s">
        <v>13482</v>
      </c>
      <c r="C2125" s="35" t="s">
        <v>821</v>
      </c>
      <c r="D2125" s="83" t="s">
        <v>10977</v>
      </c>
      <c r="E2125" s="97" t="s">
        <v>10977</v>
      </c>
      <c r="F2125" s="37"/>
      <c r="G2125" s="83" t="s">
        <v>10977</v>
      </c>
      <c r="H2125" s="37"/>
      <c r="I2125" s="42"/>
    </row>
    <row r="2126" spans="1:9" x14ac:dyDescent="0.25">
      <c r="A2126" s="39"/>
      <c r="B2126" s="136" t="s">
        <v>13483</v>
      </c>
      <c r="C2126" s="35" t="s">
        <v>901</v>
      </c>
      <c r="D2126" s="83" t="s">
        <v>10977</v>
      </c>
      <c r="E2126" s="97" t="s">
        <v>10977</v>
      </c>
      <c r="F2126" s="37"/>
      <c r="G2126" s="83" t="s">
        <v>10977</v>
      </c>
      <c r="H2126" s="37"/>
      <c r="I2126" s="42"/>
    </row>
    <row r="2127" spans="1:9" x14ac:dyDescent="0.25">
      <c r="A2127" s="39"/>
      <c r="B2127" s="136" t="s">
        <v>13484</v>
      </c>
      <c r="C2127" s="35" t="s">
        <v>2758</v>
      </c>
      <c r="D2127" s="83" t="s">
        <v>10977</v>
      </c>
      <c r="E2127" s="97" t="s">
        <v>10977</v>
      </c>
      <c r="F2127" s="37"/>
      <c r="G2127" s="83" t="s">
        <v>10977</v>
      </c>
      <c r="H2127" s="37"/>
      <c r="I2127" s="42"/>
    </row>
    <row r="2128" spans="1:9" x14ac:dyDescent="0.25">
      <c r="A2128" s="39"/>
      <c r="B2128" s="136" t="s">
        <v>13485</v>
      </c>
      <c r="C2128" s="35" t="s">
        <v>2197</v>
      </c>
      <c r="D2128" s="83" t="s">
        <v>10977</v>
      </c>
      <c r="E2128" s="97" t="s">
        <v>10977</v>
      </c>
      <c r="F2128" s="37"/>
      <c r="G2128" s="83" t="s">
        <v>10977</v>
      </c>
      <c r="H2128" s="37"/>
      <c r="I2128" s="42"/>
    </row>
    <row r="2129" spans="1:9" x14ac:dyDescent="0.25">
      <c r="A2129" s="39"/>
      <c r="B2129" s="136" t="s">
        <v>13486</v>
      </c>
      <c r="C2129" s="35" t="s">
        <v>901</v>
      </c>
      <c r="D2129" s="83" t="s">
        <v>10977</v>
      </c>
      <c r="E2129" s="97" t="s">
        <v>10977</v>
      </c>
      <c r="F2129" s="37"/>
      <c r="G2129" s="83" t="s">
        <v>10977</v>
      </c>
      <c r="H2129" s="37"/>
      <c r="I2129" s="42"/>
    </row>
    <row r="2130" spans="1:9" x14ac:dyDescent="0.25">
      <c r="A2130" s="39"/>
      <c r="B2130" s="136" t="s">
        <v>13487</v>
      </c>
      <c r="C2130" s="35" t="s">
        <v>29</v>
      </c>
      <c r="D2130" s="83" t="s">
        <v>10977</v>
      </c>
      <c r="E2130" s="83" t="s">
        <v>10977</v>
      </c>
      <c r="F2130" s="37"/>
      <c r="G2130" s="83" t="s">
        <v>10977</v>
      </c>
      <c r="H2130" s="37"/>
      <c r="I2130" s="42"/>
    </row>
    <row r="2131" spans="1:9" x14ac:dyDescent="0.25">
      <c r="A2131" s="39"/>
      <c r="B2131" s="136" t="s">
        <v>13488</v>
      </c>
      <c r="C2131" s="35" t="s">
        <v>1356</v>
      </c>
      <c r="D2131" s="83" t="s">
        <v>10977</v>
      </c>
      <c r="E2131" s="97" t="s">
        <v>10977</v>
      </c>
      <c r="F2131" s="37"/>
      <c r="G2131" s="83" t="s">
        <v>10977</v>
      </c>
      <c r="H2131" s="37"/>
      <c r="I2131" s="42"/>
    </row>
    <row r="2132" spans="1:9" x14ac:dyDescent="0.25">
      <c r="A2132" s="39"/>
      <c r="B2132" s="136" t="s">
        <v>13489</v>
      </c>
      <c r="C2132" s="35" t="s">
        <v>634</v>
      </c>
      <c r="D2132" s="83" t="s">
        <v>10977</v>
      </c>
      <c r="E2132" s="97" t="s">
        <v>10977</v>
      </c>
      <c r="F2132" s="37"/>
      <c r="G2132" s="93" t="s">
        <v>10978</v>
      </c>
      <c r="H2132" s="37" t="s">
        <v>11387</v>
      </c>
      <c r="I2132" s="42"/>
    </row>
    <row r="2133" spans="1:9" x14ac:dyDescent="0.25">
      <c r="A2133" s="39"/>
      <c r="B2133" s="136" t="s">
        <v>13490</v>
      </c>
      <c r="C2133" s="35" t="s">
        <v>3812</v>
      </c>
      <c r="D2133" s="83" t="s">
        <v>10977</v>
      </c>
      <c r="E2133" s="97" t="s">
        <v>10977</v>
      </c>
      <c r="F2133" s="37"/>
      <c r="G2133" s="83" t="s">
        <v>10977</v>
      </c>
      <c r="H2133" s="37"/>
      <c r="I2133" s="42"/>
    </row>
    <row r="2134" spans="1:9" x14ac:dyDescent="0.25">
      <c r="A2134" s="39"/>
      <c r="B2134" s="136" t="s">
        <v>13491</v>
      </c>
      <c r="C2134" s="35" t="s">
        <v>4289</v>
      </c>
      <c r="D2134" s="83" t="s">
        <v>10977</v>
      </c>
      <c r="E2134" s="97" t="s">
        <v>10977</v>
      </c>
      <c r="F2134" s="37"/>
      <c r="G2134" s="83" t="s">
        <v>10977</v>
      </c>
      <c r="H2134" s="37"/>
      <c r="I2134" s="42"/>
    </row>
    <row r="2135" spans="1:9" x14ac:dyDescent="0.25">
      <c r="A2135" s="39"/>
      <c r="B2135" s="136" t="s">
        <v>13492</v>
      </c>
      <c r="C2135" s="35" t="s">
        <v>2274</v>
      </c>
      <c r="D2135" s="83" t="s">
        <v>10977</v>
      </c>
      <c r="E2135" s="97" t="s">
        <v>10977</v>
      </c>
      <c r="F2135" s="37"/>
      <c r="G2135" s="83" t="s">
        <v>10977</v>
      </c>
      <c r="H2135" s="37"/>
      <c r="I2135" s="42"/>
    </row>
    <row r="2136" spans="1:9" x14ac:dyDescent="0.25">
      <c r="A2136" s="39"/>
      <c r="B2136" s="136" t="s">
        <v>13493</v>
      </c>
      <c r="C2136" s="35" t="s">
        <v>901</v>
      </c>
      <c r="D2136" s="83" t="s">
        <v>10977</v>
      </c>
      <c r="E2136" s="97" t="s">
        <v>10977</v>
      </c>
      <c r="F2136" s="37"/>
      <c r="G2136" s="93" t="s">
        <v>10978</v>
      </c>
      <c r="H2136" s="37" t="s">
        <v>11388</v>
      </c>
      <c r="I2136" s="42"/>
    </row>
    <row r="2137" spans="1:9" x14ac:dyDescent="0.25">
      <c r="A2137" s="39"/>
      <c r="B2137" s="136" t="s">
        <v>13494</v>
      </c>
      <c r="C2137" s="35" t="s">
        <v>3812</v>
      </c>
      <c r="D2137" s="83" t="s">
        <v>10977</v>
      </c>
      <c r="E2137" s="97" t="s">
        <v>10977</v>
      </c>
      <c r="F2137" s="37"/>
      <c r="G2137" s="83" t="s">
        <v>10977</v>
      </c>
      <c r="H2137" s="37"/>
      <c r="I2137" s="42"/>
    </row>
    <row r="2138" spans="1:9" x14ac:dyDescent="0.25">
      <c r="A2138" s="39"/>
      <c r="B2138" s="136" t="s">
        <v>13495</v>
      </c>
      <c r="C2138" s="35" t="s">
        <v>3812</v>
      </c>
      <c r="D2138" s="83" t="s">
        <v>10977</v>
      </c>
      <c r="E2138" s="97" t="s">
        <v>10977</v>
      </c>
      <c r="F2138" s="37"/>
      <c r="G2138" s="83" t="s">
        <v>10977</v>
      </c>
      <c r="H2138" s="37"/>
      <c r="I2138" s="42"/>
    </row>
    <row r="2139" spans="1:9" x14ac:dyDescent="0.25">
      <c r="A2139" s="39"/>
      <c r="B2139" s="136" t="s">
        <v>13496</v>
      </c>
      <c r="C2139" s="35" t="s">
        <v>3812</v>
      </c>
      <c r="D2139" s="83" t="s">
        <v>10977</v>
      </c>
      <c r="E2139" s="97" t="s">
        <v>10977</v>
      </c>
      <c r="F2139" s="37"/>
      <c r="G2139" s="83" t="s">
        <v>10978</v>
      </c>
      <c r="H2139" s="37" t="s">
        <v>11389</v>
      </c>
      <c r="I2139" s="42"/>
    </row>
    <row r="2140" spans="1:9" x14ac:dyDescent="0.25">
      <c r="A2140" s="39"/>
      <c r="B2140" s="136" t="s">
        <v>13497</v>
      </c>
      <c r="C2140" s="35" t="s">
        <v>2926</v>
      </c>
      <c r="D2140" s="83" t="s">
        <v>10977</v>
      </c>
      <c r="E2140" s="97" t="s">
        <v>10977</v>
      </c>
      <c r="F2140" s="37"/>
      <c r="G2140" s="83" t="s">
        <v>10977</v>
      </c>
      <c r="H2140" s="37"/>
      <c r="I2140" s="42"/>
    </row>
    <row r="2141" spans="1:9" x14ac:dyDescent="0.25">
      <c r="A2141" s="39"/>
      <c r="B2141" s="136" t="s">
        <v>13498</v>
      </c>
      <c r="C2141" s="35" t="s">
        <v>3812</v>
      </c>
      <c r="D2141" s="83" t="s">
        <v>10977</v>
      </c>
      <c r="E2141" s="97" t="s">
        <v>10977</v>
      </c>
      <c r="F2141" s="37"/>
      <c r="G2141" s="93" t="s">
        <v>10977</v>
      </c>
      <c r="H2141" s="37"/>
      <c r="I2141" s="42"/>
    </row>
    <row r="2142" spans="1:9" x14ac:dyDescent="0.25">
      <c r="A2142" s="39"/>
      <c r="B2142" s="136" t="s">
        <v>13499</v>
      </c>
      <c r="C2142" s="35" t="s">
        <v>2274</v>
      </c>
      <c r="D2142" s="83" t="s">
        <v>10977</v>
      </c>
      <c r="E2142" s="97" t="s">
        <v>10977</v>
      </c>
      <c r="F2142" s="37"/>
      <c r="G2142" s="93" t="s">
        <v>10978</v>
      </c>
      <c r="H2142" s="37" t="s">
        <v>11390</v>
      </c>
      <c r="I2142" s="42"/>
    </row>
    <row r="2143" spans="1:9" x14ac:dyDescent="0.25">
      <c r="A2143" s="39"/>
      <c r="B2143" s="136" t="s">
        <v>13500</v>
      </c>
      <c r="C2143" s="35" t="s">
        <v>821</v>
      </c>
      <c r="D2143" s="83" t="s">
        <v>10977</v>
      </c>
      <c r="E2143" s="97" t="s">
        <v>10977</v>
      </c>
      <c r="F2143" s="37"/>
      <c r="G2143" s="93" t="s">
        <v>10978</v>
      </c>
      <c r="H2143" s="37" t="s">
        <v>11391</v>
      </c>
      <c r="I2143" s="42"/>
    </row>
    <row r="2144" spans="1:9" x14ac:dyDescent="0.25">
      <c r="A2144" s="39"/>
      <c r="B2144" s="136" t="s">
        <v>13501</v>
      </c>
      <c r="C2144" s="35" t="s">
        <v>3747</v>
      </c>
      <c r="D2144" s="83" t="s">
        <v>10977</v>
      </c>
      <c r="E2144" s="97" t="s">
        <v>10977</v>
      </c>
      <c r="F2144" s="37"/>
      <c r="G2144" s="93" t="s">
        <v>10977</v>
      </c>
      <c r="H2144" s="37"/>
      <c r="I2144" s="42"/>
    </row>
    <row r="2145" spans="1:9" x14ac:dyDescent="0.25">
      <c r="A2145" s="39"/>
      <c r="B2145" s="136" t="s">
        <v>13502</v>
      </c>
      <c r="C2145" s="35" t="s">
        <v>4626</v>
      </c>
      <c r="D2145" s="83" t="s">
        <v>10977</v>
      </c>
      <c r="E2145" s="97" t="s">
        <v>10977</v>
      </c>
      <c r="F2145" s="37"/>
      <c r="G2145" s="93" t="s">
        <v>10977</v>
      </c>
      <c r="H2145" s="37"/>
      <c r="I2145" s="42"/>
    </row>
    <row r="2146" spans="1:9" x14ac:dyDescent="0.25">
      <c r="A2146" s="39"/>
      <c r="B2146" s="136" t="s">
        <v>13503</v>
      </c>
      <c r="C2146" s="35" t="s">
        <v>1356</v>
      </c>
      <c r="D2146" s="83" t="s">
        <v>10977</v>
      </c>
      <c r="E2146" s="97" t="s">
        <v>10977</v>
      </c>
      <c r="F2146" s="37"/>
      <c r="G2146" s="93" t="s">
        <v>10977</v>
      </c>
      <c r="H2146" s="37"/>
      <c r="I2146" s="42"/>
    </row>
    <row r="2147" spans="1:9" x14ac:dyDescent="0.25">
      <c r="A2147" s="39"/>
      <c r="B2147" s="136" t="s">
        <v>13504</v>
      </c>
      <c r="C2147" s="35" t="s">
        <v>1356</v>
      </c>
      <c r="D2147" s="83" t="s">
        <v>10977</v>
      </c>
      <c r="E2147" s="97" t="s">
        <v>10977</v>
      </c>
      <c r="F2147" s="37"/>
      <c r="G2147" s="93" t="s">
        <v>10977</v>
      </c>
      <c r="H2147" s="37"/>
      <c r="I2147" s="42"/>
    </row>
    <row r="2148" spans="1:9" x14ac:dyDescent="0.25">
      <c r="A2148" s="39" t="s">
        <v>10985</v>
      </c>
      <c r="B2148" s="136" t="s">
        <v>13505</v>
      </c>
      <c r="C2148" s="35" t="s">
        <v>3812</v>
      </c>
      <c r="D2148" s="83" t="s">
        <v>10977</v>
      </c>
      <c r="E2148" s="97" t="s">
        <v>10978</v>
      </c>
      <c r="F2148" s="37" t="s">
        <v>11392</v>
      </c>
      <c r="G2148" s="93" t="s">
        <v>10978</v>
      </c>
      <c r="H2148" s="37" t="s">
        <v>11393</v>
      </c>
      <c r="I2148" s="42"/>
    </row>
    <row r="2149" spans="1:9" x14ac:dyDescent="0.25">
      <c r="A2149" s="39"/>
      <c r="B2149" s="136" t="s">
        <v>13506</v>
      </c>
      <c r="C2149" s="35" t="s">
        <v>821</v>
      </c>
      <c r="D2149" s="83" t="s">
        <v>10977</v>
      </c>
      <c r="E2149" s="97" t="s">
        <v>10977</v>
      </c>
      <c r="F2149" s="37"/>
      <c r="G2149" s="93" t="s">
        <v>10977</v>
      </c>
      <c r="H2149" s="37"/>
      <c r="I2149" s="42"/>
    </row>
    <row r="2150" spans="1:9" x14ac:dyDescent="0.25">
      <c r="A2150" s="39"/>
      <c r="B2150" s="136" t="s">
        <v>13507</v>
      </c>
      <c r="C2150" s="35" t="s">
        <v>3812</v>
      </c>
      <c r="D2150" s="83" t="s">
        <v>10977</v>
      </c>
      <c r="E2150" s="97" t="s">
        <v>10977</v>
      </c>
      <c r="F2150" s="37"/>
      <c r="G2150" s="93" t="s">
        <v>10977</v>
      </c>
      <c r="H2150" s="37"/>
      <c r="I2150" s="42"/>
    </row>
    <row r="2151" spans="1:9" x14ac:dyDescent="0.25">
      <c r="A2151" s="39"/>
      <c r="B2151" s="136" t="s">
        <v>13508</v>
      </c>
      <c r="C2151" s="35" t="s">
        <v>2758</v>
      </c>
      <c r="D2151" s="83" t="s">
        <v>10977</v>
      </c>
      <c r="E2151" s="97" t="s">
        <v>10977</v>
      </c>
      <c r="F2151" s="37"/>
      <c r="G2151" s="93" t="s">
        <v>10977</v>
      </c>
      <c r="H2151" s="37"/>
      <c r="I2151" s="42"/>
    </row>
    <row r="2152" spans="1:9" x14ac:dyDescent="0.25">
      <c r="A2152" s="39"/>
      <c r="B2152" s="136" t="s">
        <v>13509</v>
      </c>
      <c r="C2152" s="35" t="s">
        <v>1142</v>
      </c>
      <c r="D2152" s="83" t="s">
        <v>10977</v>
      </c>
      <c r="E2152" s="97" t="s">
        <v>10977</v>
      </c>
      <c r="F2152" s="37"/>
      <c r="G2152" s="93" t="s">
        <v>10977</v>
      </c>
      <c r="H2152" s="37"/>
      <c r="I2152" s="42"/>
    </row>
    <row r="2153" spans="1:9" x14ac:dyDescent="0.25">
      <c r="A2153" s="39"/>
      <c r="B2153" s="136" t="s">
        <v>13510</v>
      </c>
      <c r="C2153" s="35" t="s">
        <v>3513</v>
      </c>
      <c r="D2153" s="83" t="s">
        <v>10977</v>
      </c>
      <c r="E2153" s="97" t="s">
        <v>10977</v>
      </c>
      <c r="F2153" s="37"/>
      <c r="G2153" s="93" t="s">
        <v>10977</v>
      </c>
      <c r="H2153" s="37"/>
      <c r="I2153" s="42"/>
    </row>
    <row r="2154" spans="1:9" x14ac:dyDescent="0.25">
      <c r="A2154" s="39"/>
      <c r="B2154" s="136" t="s">
        <v>13511</v>
      </c>
      <c r="C2154" s="35" t="s">
        <v>4626</v>
      </c>
      <c r="D2154" s="83" t="s">
        <v>10977</v>
      </c>
      <c r="E2154" s="97" t="s">
        <v>10977</v>
      </c>
      <c r="F2154" s="37"/>
      <c r="G2154" s="93" t="s">
        <v>10977</v>
      </c>
      <c r="H2154" s="37"/>
      <c r="I2154" s="42"/>
    </row>
    <row r="2155" spans="1:9" x14ac:dyDescent="0.25">
      <c r="A2155" s="39"/>
      <c r="B2155" s="136" t="s">
        <v>13512</v>
      </c>
      <c r="C2155" s="35" t="s">
        <v>4626</v>
      </c>
      <c r="D2155" s="83" t="s">
        <v>10977</v>
      </c>
      <c r="E2155" s="97" t="s">
        <v>10977</v>
      </c>
      <c r="F2155" s="37"/>
      <c r="G2155" s="93" t="s">
        <v>10977</v>
      </c>
      <c r="H2155" s="37"/>
      <c r="I2155" s="42"/>
    </row>
    <row r="2156" spans="1:9" x14ac:dyDescent="0.25">
      <c r="A2156" s="39"/>
      <c r="B2156" s="136" t="s">
        <v>13513</v>
      </c>
      <c r="C2156" s="35" t="s">
        <v>3143</v>
      </c>
      <c r="D2156" s="83" t="s">
        <v>10977</v>
      </c>
      <c r="E2156" s="97" t="s">
        <v>10977</v>
      </c>
      <c r="F2156" s="37"/>
      <c r="G2156" s="93" t="s">
        <v>10977</v>
      </c>
      <c r="H2156" s="37"/>
      <c r="I2156" s="42"/>
    </row>
    <row r="2157" spans="1:9" x14ac:dyDescent="0.25">
      <c r="A2157" s="39"/>
      <c r="B2157" s="136" t="s">
        <v>13514</v>
      </c>
      <c r="C2157" s="35" t="s">
        <v>3143</v>
      </c>
      <c r="D2157" s="83" t="s">
        <v>10977</v>
      </c>
      <c r="E2157" s="97" t="s">
        <v>10977</v>
      </c>
      <c r="F2157" s="37"/>
      <c r="G2157" s="93" t="s">
        <v>10977</v>
      </c>
      <c r="H2157" s="37"/>
      <c r="I2157" s="42"/>
    </row>
    <row r="2158" spans="1:9" x14ac:dyDescent="0.25">
      <c r="A2158" s="39"/>
      <c r="B2158" s="136" t="s">
        <v>13515</v>
      </c>
      <c r="C2158" s="35" t="s">
        <v>3812</v>
      </c>
      <c r="D2158" s="83" t="s">
        <v>10977</v>
      </c>
      <c r="E2158" s="97" t="s">
        <v>10977</v>
      </c>
      <c r="F2158" s="37"/>
      <c r="G2158" s="93" t="s">
        <v>10977</v>
      </c>
      <c r="H2158" s="37"/>
      <c r="I2158" s="42"/>
    </row>
    <row r="2159" spans="1:9" x14ac:dyDescent="0.25">
      <c r="A2159" s="39"/>
      <c r="B2159" s="136" t="s">
        <v>13516</v>
      </c>
      <c r="C2159" s="35" t="s">
        <v>4626</v>
      </c>
      <c r="D2159" s="83" t="s">
        <v>10977</v>
      </c>
      <c r="E2159" s="97" t="s">
        <v>10977</v>
      </c>
      <c r="F2159" s="37"/>
      <c r="G2159" s="93" t="s">
        <v>10977</v>
      </c>
      <c r="H2159" s="37"/>
      <c r="I2159" s="42"/>
    </row>
    <row r="2160" spans="1:9" ht="15.75" x14ac:dyDescent="0.25">
      <c r="F2160" s="74"/>
    </row>
    <row r="2161" spans="6:6" x14ac:dyDescent="0.25">
      <c r="F2161" s="75"/>
    </row>
    <row r="2162" spans="6:6" ht="15.75" x14ac:dyDescent="0.25">
      <c r="F2162" s="74"/>
    </row>
  </sheetData>
  <autoFilter ref="A3:H2159"/>
  <sortState ref="A4:I2159">
    <sortCondition ref="B4:B2159"/>
  </sortState>
  <mergeCells count="6">
    <mergeCell ref="A2:A3"/>
    <mergeCell ref="B2:B3"/>
    <mergeCell ref="G2:H2"/>
    <mergeCell ref="I2:I3"/>
    <mergeCell ref="C2:C3"/>
    <mergeCell ref="D2:F2"/>
  </mergeCells>
  <conditionalFormatting sqref="D1:E2 D3 D4:E63 E65:E78 E80:E95 E97:E141 E143:E152 E154:E160 E162:E176 E178:E233 E235:E364 E366:E395 E397:E417 E419:E487 E489:E501 E503:E526 E528:E554 E556:E738 E740:E755 E759:E760 E771:E847 E849:E894 E896:E951 E953:E1059 E1061:E1134 E1136:E1175 E1177:E1181 E1183:E1198 E1200:E1272 E1274:E1315 E1317:E1380 E1382:E1394 E1396:E1481 E1483:E1503 E1505:E1515 E1517:E1619 E1621:E1677 E1680:E1700 E1702:E1706 E1708:E1710 E1712:E1717 E1719:E1758 E1760:E1763 E1765:E1774 E1777:E1781 E1783:E1819 E1821:E1880 E1882:E1892 E1894:E1896 E1899:E1920 E1922:E1971 E1973:E2031 E2033:E2078 E2080:E2093 E2095:E2129 E2131:E2140 D2160:E1048576 D64:D2140">
    <cfRule type="cellIs" dxfId="68" priority="85" operator="equal">
      <formula>"SIM"</formula>
    </cfRule>
    <cfRule type="cellIs" dxfId="67" priority="86" operator="equal">
      <formula>"NÃO"</formula>
    </cfRule>
    <cfRule type="cellIs" dxfId="66" priority="87" operator="equal">
      <formula>"NÃO"</formula>
    </cfRule>
    <cfRule type="cellIs" dxfId="65" priority="88" operator="equal">
      <formula>"SIM"</formula>
    </cfRule>
  </conditionalFormatting>
  <conditionalFormatting sqref="G1:G2140 G2160:G1048576">
    <cfRule type="cellIs" dxfId="64" priority="83" operator="equal">
      <formula>"SIM"</formula>
    </cfRule>
    <cfRule type="cellIs" dxfId="63" priority="84" operator="equal">
      <formula>"NÃO"</formula>
    </cfRule>
  </conditionalFormatting>
  <conditionalFormatting sqref="I1:I2140 I2160:I1048576">
    <cfRule type="cellIs" dxfId="62" priority="81" operator="equal">
      <formula>"OK"</formula>
    </cfRule>
    <cfRule type="cellIs" dxfId="61" priority="82" operator="equal">
      <formula>"OK"</formula>
    </cfRule>
  </conditionalFormatting>
  <conditionalFormatting sqref="G797">
    <cfRule type="cellIs" dxfId="60" priority="73" operator="equal">
      <formula>"SIM"</formula>
    </cfRule>
    <cfRule type="cellIs" dxfId="59" priority="74" operator="equal">
      <formula>"NÃO"</formula>
    </cfRule>
    <cfRule type="cellIs" dxfId="58" priority="75" operator="equal">
      <formula>"NÃO"</formula>
    </cfRule>
    <cfRule type="cellIs" dxfId="57" priority="76" operator="equal">
      <formula>"SIM"</formula>
    </cfRule>
  </conditionalFormatting>
  <conditionalFormatting sqref="G797">
    <cfRule type="cellIs" dxfId="56" priority="69" operator="equal">
      <formula>"SIM"</formula>
    </cfRule>
    <cfRule type="cellIs" dxfId="55" priority="70" operator="equal">
      <formula>"NÃO"</formula>
    </cfRule>
    <cfRule type="cellIs" dxfId="54" priority="71" operator="equal">
      <formula>"NÃO"</formula>
    </cfRule>
    <cfRule type="cellIs" dxfId="53" priority="72" operator="equal">
      <formula>"SIM"</formula>
    </cfRule>
  </conditionalFormatting>
  <conditionalFormatting sqref="G705">
    <cfRule type="cellIs" dxfId="52" priority="65" operator="equal">
      <formula>"SIM"</formula>
    </cfRule>
    <cfRule type="cellIs" dxfId="51" priority="66" operator="equal">
      <formula>"NÃO"</formula>
    </cfRule>
    <cfRule type="cellIs" dxfId="50" priority="67" operator="equal">
      <formula>"NÃO"</formula>
    </cfRule>
    <cfRule type="cellIs" dxfId="49" priority="68" operator="equal">
      <formula>"SIM"</formula>
    </cfRule>
  </conditionalFormatting>
  <conditionalFormatting sqref="E64 E79 E96 E142 E153 E161 E177 E234 E365 E396 E418 E488 E502 E527 E555 E739 E756:E758 E761:E770 E848 E895 E952 E1060 E1135 E1176 E1182 E1199 E1273 E1316 E1381 E1395 E1482 E1504 E1516 E1620 E1678:E1679 E1701 E1707 E1711 E1718 E1759 E1764 E1775:E1776 E1782 E1820 E1881 E1893 E1897:E1898 E1921 E1972 E2032 E2079 E2094 E2130">
    <cfRule type="cellIs" dxfId="48" priority="29" operator="equal">
      <formula>"SIM"</formula>
    </cfRule>
    <cfRule type="cellIs" dxfId="47" priority="30" operator="equal">
      <formula>"NÃO"</formula>
    </cfRule>
    <cfRule type="cellIs" dxfId="46" priority="31" operator="equal">
      <formula>"NÃO"</formula>
    </cfRule>
    <cfRule type="cellIs" dxfId="45" priority="32" operator="equal">
      <formula>"SIM"</formula>
    </cfRule>
  </conditionalFormatting>
  <conditionalFormatting sqref="D2141:E2159">
    <cfRule type="cellIs" dxfId="44" priority="5" operator="equal">
      <formula>"SIM"</formula>
    </cfRule>
    <cfRule type="cellIs" dxfId="43" priority="6" operator="equal">
      <formula>"NÃO"</formula>
    </cfRule>
    <cfRule type="cellIs" dxfId="42" priority="7" operator="equal">
      <formula>"NÃO"</formula>
    </cfRule>
    <cfRule type="cellIs" dxfId="41" priority="8" operator="equal">
      <formula>"SIM"</formula>
    </cfRule>
  </conditionalFormatting>
  <conditionalFormatting sqref="G2141:G2159">
    <cfRule type="cellIs" dxfId="40" priority="3" operator="equal">
      <formula>"SIM"</formula>
    </cfRule>
    <cfRule type="cellIs" dxfId="39" priority="4" operator="equal">
      <formula>"NÃO"</formula>
    </cfRule>
  </conditionalFormatting>
  <conditionalFormatting sqref="I2141:I2159">
    <cfRule type="cellIs" dxfId="38" priority="1" operator="equal">
      <formula>"OK"</formula>
    </cfRule>
    <cfRule type="cellIs" dxfId="37" priority="2" operator="equal">
      <formula>"OK"</formula>
    </cfRule>
  </conditionalFormatting>
  <dataValidations count="2">
    <dataValidation type="list" allowBlank="1" showInputMessage="1" showErrorMessage="1" sqref="I1:I1048576">
      <formula1>"OK"</formula1>
    </dataValidation>
    <dataValidation type="list" allowBlank="1" showInputMessage="1" showErrorMessage="1" sqref="G4:G747 G749:G2141 D5:D2141 E59 E64 E79 E96 E142 E153 E161 E177 E234 E365 E396 E418 E488 E502 E527 E555 E739 E756:E758 E761:E770 E848 E895 E952 E1060 E1135 E1176 E1182 E1199 E1273 E1316 E1381 E1395 E1482 E1504 E1516 E1620 E1678:E1679 E1701 E1707 E1711 E1718 E1759 E1764 E1775:E1776 E1782 E1820 E1881 E1893 E1897:E1898 E1921 E1972 E2032 E2079 E2094 E2130">
      <formula1>"SIM,NÃO"</formula1>
      <formula2>0</formula2>
    </dataValidation>
  </dataValidation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8"/>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34.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4289</v>
      </c>
      <c r="B2" s="5" t="s">
        <v>4491</v>
      </c>
      <c r="C2" s="12">
        <f>IFERROR(VLOOKUP(UPPER(CONCATENATE($B2," - ",$A2)),'[1]Segurados Civis'!$A$5:$H$2142,6,FALSE),"")</f>
        <v>49280</v>
      </c>
      <c r="D2" s="12">
        <f>IFERROR(VLOOKUP(UPPER(CONCATENATE($B2," - ",$A2)),'[1]Segurados Civis'!$A$5:$H$2142,7,FALSE),"")</f>
        <v>46341</v>
      </c>
      <c r="E2" s="12">
        <f>IFERROR(VLOOKUP(UPPER(CONCATENATE($B2," - ",$A2)),'[1]Segurados Civis'!$A$5:$H$2142,8,FALSE),"")</f>
        <v>9286</v>
      </c>
      <c r="F2" s="12">
        <f>IF(SUM(C2:E2)=0,"",SUM(C2:E2))</f>
        <v>104907</v>
      </c>
      <c r="G2" s="5" t="s">
        <v>2</v>
      </c>
      <c r="H2" s="3">
        <v>1</v>
      </c>
      <c r="I2" s="3">
        <v>0</v>
      </c>
      <c r="J2" s="3"/>
      <c r="K2" s="3">
        <v>0</v>
      </c>
      <c r="M2" s="160" t="s">
        <v>5354</v>
      </c>
      <c r="N2" s="174"/>
      <c r="O2" s="161"/>
    </row>
    <row r="3" spans="1:18" ht="15.75" thickBot="1" x14ac:dyDescent="0.3">
      <c r="A3" s="5" t="s">
        <v>4289</v>
      </c>
      <c r="B3" s="5" t="s">
        <v>4295</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c r="K3" s="3">
        <v>0</v>
      </c>
      <c r="M3" s="162"/>
      <c r="N3" s="175"/>
      <c r="O3" s="163"/>
    </row>
    <row r="4" spans="1:18" ht="15.75" thickBot="1" x14ac:dyDescent="0.3">
      <c r="A4" s="5" t="s">
        <v>4289</v>
      </c>
      <c r="B4" s="5" t="s">
        <v>4356</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COUNTIF(H2:H298,1)</f>
        <v>20</v>
      </c>
      <c r="N4" s="158"/>
      <c r="O4" s="159"/>
    </row>
    <row r="5" spans="1:18" x14ac:dyDescent="0.25">
      <c r="A5" s="5" t="s">
        <v>4289</v>
      </c>
      <c r="B5" s="5" t="s">
        <v>4420</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c r="K5" s="3">
        <v>0</v>
      </c>
    </row>
    <row r="6" spans="1:18" ht="15.75" thickBot="1" x14ac:dyDescent="0.3">
      <c r="A6" s="5" t="s">
        <v>4289</v>
      </c>
      <c r="B6" s="5" t="s">
        <v>4534</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c r="K6" s="3">
        <v>0</v>
      </c>
    </row>
    <row r="7" spans="1:18" ht="15" customHeight="1" thickBot="1" x14ac:dyDescent="0.3">
      <c r="A7" s="5" t="s">
        <v>4289</v>
      </c>
      <c r="B7" s="5" t="s">
        <v>4401</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c r="K7" s="3">
        <v>0</v>
      </c>
      <c r="M7" s="168" t="s">
        <v>5355</v>
      </c>
      <c r="N7" s="169"/>
      <c r="O7" s="169"/>
      <c r="P7" s="169"/>
      <c r="Q7" s="169"/>
      <c r="R7" s="170"/>
    </row>
    <row r="8" spans="1:18" ht="15.75" thickBot="1" x14ac:dyDescent="0.3">
      <c r="A8" s="5" t="s">
        <v>4289</v>
      </c>
      <c r="B8" s="5" t="s">
        <v>4327</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c r="K8" s="3">
        <v>0</v>
      </c>
      <c r="M8" s="171" t="s">
        <v>5362</v>
      </c>
      <c r="N8" s="172"/>
      <c r="O8" s="172"/>
      <c r="P8" s="168" t="s">
        <v>5363</v>
      </c>
      <c r="Q8" s="169"/>
      <c r="R8" s="170"/>
    </row>
    <row r="9" spans="1:18" ht="15.75" thickBot="1" x14ac:dyDescent="0.3">
      <c r="A9" s="5" t="s">
        <v>4289</v>
      </c>
      <c r="B9" s="5" t="s">
        <v>4402</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c r="K9" s="3">
        <v>0</v>
      </c>
      <c r="M9" s="157">
        <f>COUNTIF(I2:I298,1)</f>
        <v>0</v>
      </c>
      <c r="N9" s="158"/>
      <c r="O9" s="159"/>
      <c r="P9" s="157">
        <f>COUNTIF(J2:J298,1)</f>
        <v>12</v>
      </c>
      <c r="Q9" s="158"/>
      <c r="R9" s="159"/>
    </row>
    <row r="10" spans="1:18" ht="15.75" thickBot="1" x14ac:dyDescent="0.3">
      <c r="A10" s="5" t="s">
        <v>4289</v>
      </c>
      <c r="B10" s="5" t="s">
        <v>4303</v>
      </c>
      <c r="C10" s="12">
        <f>IFERROR(VLOOKUP(UPPER(CONCATENATE($B10," - ",$A10)),'[1]Segurados Civis'!$A$5:$H$2142,6,FALSE),"")</f>
        <v>129</v>
      </c>
      <c r="D10" s="12">
        <f>IFERROR(VLOOKUP(UPPER(CONCATENATE($B10," - ",$A10)),'[1]Segurados Civis'!$A$5:$H$2142,7,FALSE),"")</f>
        <v>46</v>
      </c>
      <c r="E10" s="12">
        <f>IFERROR(VLOOKUP(UPPER(CONCATENATE($B10," - ",$A10)),'[1]Segurados Civis'!$A$5:$H$2142,8,FALSE),"")</f>
        <v>17</v>
      </c>
      <c r="F10" s="12">
        <f t="shared" si="0"/>
        <v>192</v>
      </c>
      <c r="G10" s="5" t="s">
        <v>2</v>
      </c>
      <c r="H10" s="3">
        <v>1</v>
      </c>
      <c r="I10" s="3">
        <v>0</v>
      </c>
      <c r="J10" s="3"/>
      <c r="K10" s="3">
        <v>0</v>
      </c>
    </row>
    <row r="11" spans="1:18" x14ac:dyDescent="0.25">
      <c r="A11" s="5" t="s">
        <v>4289</v>
      </c>
      <c r="B11" s="5" t="s">
        <v>4377</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c r="K11" s="3">
        <v>0</v>
      </c>
      <c r="M11" s="164" t="s">
        <v>5352</v>
      </c>
      <c r="N11" s="176"/>
      <c r="O11" s="165"/>
    </row>
    <row r="12" spans="1:18" ht="15.75" thickBot="1" x14ac:dyDescent="0.3">
      <c r="A12" s="5" t="s">
        <v>4289</v>
      </c>
      <c r="B12" s="5" t="s">
        <v>4464</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c r="K12" s="3">
        <v>0</v>
      </c>
      <c r="M12" s="166"/>
      <c r="N12" s="177"/>
      <c r="O12" s="167"/>
    </row>
    <row r="13" spans="1:18" ht="15.75" thickBot="1" x14ac:dyDescent="0.3">
      <c r="A13" s="5" t="s">
        <v>4289</v>
      </c>
      <c r="B13" s="5" t="s">
        <v>867</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COUNTIF(K2:K298,1)</f>
        <v>3</v>
      </c>
      <c r="N13" s="158"/>
      <c r="O13" s="159"/>
    </row>
    <row r="14" spans="1:18" x14ac:dyDescent="0.25">
      <c r="A14" s="5" t="s">
        <v>4289</v>
      </c>
      <c r="B14" s="5" t="s">
        <v>4304</v>
      </c>
      <c r="C14" s="12">
        <f>IFERROR(VLOOKUP(UPPER(CONCATENATE($B14," - ",$A14)),'[1]Segurados Civis'!$A$5:$H$2142,6,FALSE),"")</f>
        <v>199</v>
      </c>
      <c r="D14" s="12">
        <f>IFERROR(VLOOKUP(UPPER(CONCATENATE($B14," - ",$A14)),'[1]Segurados Civis'!$A$5:$H$2142,7,FALSE),"")</f>
        <v>45</v>
      </c>
      <c r="E14" s="12">
        <f>IFERROR(VLOOKUP(UPPER(CONCATENATE($B14," - ",$A14)),'[1]Segurados Civis'!$A$5:$H$2142,8,FALSE),"")</f>
        <v>11</v>
      </c>
      <c r="F14" s="12">
        <f t="shared" si="0"/>
        <v>255</v>
      </c>
      <c r="G14" s="5" t="s">
        <v>2</v>
      </c>
      <c r="H14" s="3">
        <v>0</v>
      </c>
      <c r="I14" s="3">
        <v>0</v>
      </c>
      <c r="J14" s="3"/>
      <c r="K14" s="3">
        <v>0</v>
      </c>
    </row>
    <row r="15" spans="1:18" x14ac:dyDescent="0.25">
      <c r="A15" s="5" t="s">
        <v>4289</v>
      </c>
      <c r="B15" s="5" t="s">
        <v>4336</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c r="K15" s="3">
        <v>0</v>
      </c>
    </row>
    <row r="16" spans="1:18" x14ac:dyDescent="0.25">
      <c r="A16" s="5" t="s">
        <v>4289</v>
      </c>
      <c r="B16" s="5" t="s">
        <v>4497</v>
      </c>
      <c r="C16" s="12">
        <f>IFERROR(VLOOKUP(UPPER(CONCATENATE($B16," - ",$A16)),'[1]Segurados Civis'!$A$5:$H$2142,6,FALSE),"")</f>
        <v>115</v>
      </c>
      <c r="D16" s="12">
        <f>IFERROR(VLOOKUP(UPPER(CONCATENATE($B16," - ",$A16)),'[1]Segurados Civis'!$A$5:$H$2142,7,FALSE),"")</f>
        <v>47</v>
      </c>
      <c r="E16" s="12">
        <f>IFERROR(VLOOKUP(UPPER(CONCATENATE($B16," - ",$A16)),'[1]Segurados Civis'!$A$5:$H$2142,8,FALSE),"")</f>
        <v>14</v>
      </c>
      <c r="F16" s="12">
        <f t="shared" si="0"/>
        <v>176</v>
      </c>
      <c r="G16" s="5" t="s">
        <v>2</v>
      </c>
      <c r="H16" s="3">
        <v>0</v>
      </c>
      <c r="I16" s="3">
        <v>0</v>
      </c>
      <c r="J16" s="3"/>
      <c r="K16" s="3">
        <v>0</v>
      </c>
    </row>
    <row r="17" spans="1:11" x14ac:dyDescent="0.25">
      <c r="A17" s="5" t="s">
        <v>4289</v>
      </c>
      <c r="B17" s="5" t="s">
        <v>1432</v>
      </c>
      <c r="C17" s="12">
        <f>IFERROR(VLOOKUP(UPPER(CONCATENATE($B17," - ",$A17)),'[1]Segurados Civis'!$A$5:$H$2142,6,FALSE),"")</f>
        <v>286</v>
      </c>
      <c r="D17" s="12">
        <f>IFERROR(VLOOKUP(UPPER(CONCATENATE($B17," - ",$A17)),'[1]Segurados Civis'!$A$5:$H$2142,7,FALSE),"")</f>
        <v>69</v>
      </c>
      <c r="E17" s="12">
        <f>IFERROR(VLOOKUP(UPPER(CONCATENATE($B17," - ",$A17)),'[1]Segurados Civis'!$A$5:$H$2142,8,FALSE),"")</f>
        <v>15</v>
      </c>
      <c r="F17" s="12">
        <f t="shared" si="0"/>
        <v>370</v>
      </c>
      <c r="G17" s="5" t="s">
        <v>2</v>
      </c>
      <c r="H17" s="3">
        <v>0</v>
      </c>
      <c r="I17" s="3">
        <v>0</v>
      </c>
      <c r="J17" s="3"/>
      <c r="K17" s="3">
        <v>0</v>
      </c>
    </row>
    <row r="18" spans="1:11" x14ac:dyDescent="0.25">
      <c r="A18" s="5" t="s">
        <v>4289</v>
      </c>
      <c r="B18" s="5" t="s">
        <v>4550</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c r="K18" s="3">
        <v>0</v>
      </c>
    </row>
    <row r="19" spans="1:11" x14ac:dyDescent="0.25">
      <c r="A19" s="5" t="s">
        <v>4289</v>
      </c>
      <c r="B19" s="5" t="s">
        <v>4357</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c r="K19" s="3">
        <v>0</v>
      </c>
    </row>
    <row r="20" spans="1:11" x14ac:dyDescent="0.25">
      <c r="A20" s="5" t="s">
        <v>4289</v>
      </c>
      <c r="B20" s="5" t="s">
        <v>4379</v>
      </c>
      <c r="C20" s="12">
        <f>IFERROR(VLOOKUP(UPPER(CONCATENATE($B20," - ",$A20)),'[1]Segurados Civis'!$A$5:$H$2142,6,FALSE),"")</f>
        <v>765</v>
      </c>
      <c r="D20" s="12">
        <f>IFERROR(VLOOKUP(UPPER(CONCATENATE($B20," - ",$A20)),'[1]Segurados Civis'!$A$5:$H$2142,7,FALSE),"")</f>
        <v>89</v>
      </c>
      <c r="E20" s="12">
        <f>IFERROR(VLOOKUP(UPPER(CONCATENATE($B20," - ",$A20)),'[1]Segurados Civis'!$A$5:$H$2142,8,FALSE),"")</f>
        <v>27</v>
      </c>
      <c r="F20" s="12">
        <f t="shared" si="0"/>
        <v>881</v>
      </c>
      <c r="G20" s="5" t="s">
        <v>2</v>
      </c>
      <c r="H20" s="3">
        <v>1</v>
      </c>
      <c r="I20" s="3">
        <v>0</v>
      </c>
      <c r="J20" s="3">
        <v>1</v>
      </c>
      <c r="K20" s="3">
        <v>1</v>
      </c>
    </row>
    <row r="21" spans="1:11" x14ac:dyDescent="0.25">
      <c r="A21" s="5" t="s">
        <v>4289</v>
      </c>
      <c r="B21" s="5" t="s">
        <v>4510</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c r="K21" s="3">
        <v>0</v>
      </c>
    </row>
    <row r="22" spans="1:11" x14ac:dyDescent="0.25">
      <c r="A22" s="5" t="s">
        <v>4289</v>
      </c>
      <c r="B22" s="5" t="s">
        <v>4551</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c r="K22" s="3">
        <v>0</v>
      </c>
    </row>
    <row r="23" spans="1:11" x14ac:dyDescent="0.25">
      <c r="A23" s="5" t="s">
        <v>4289</v>
      </c>
      <c r="B23" s="5" t="s">
        <v>4495</v>
      </c>
      <c r="C23" s="12">
        <f>IFERROR(VLOOKUP(UPPER(CONCATENATE($B23," - ",$A23)),'[1]Segurados Civis'!$A$5:$H$2142,6,FALSE),"")</f>
        <v>127</v>
      </c>
      <c r="D23" s="12">
        <f>IFERROR(VLOOKUP(UPPER(CONCATENATE($B23," - ",$A23)),'[1]Segurados Civis'!$A$5:$H$2142,7,FALSE),"")</f>
        <v>28</v>
      </c>
      <c r="E23" s="12">
        <f>IFERROR(VLOOKUP(UPPER(CONCATENATE($B23," - ",$A23)),'[1]Segurados Civis'!$A$5:$H$2142,8,FALSE),"")</f>
        <v>9</v>
      </c>
      <c r="F23" s="12">
        <f t="shared" si="0"/>
        <v>164</v>
      </c>
      <c r="G23" s="5" t="s">
        <v>2</v>
      </c>
      <c r="H23" s="3">
        <v>0</v>
      </c>
      <c r="I23" s="3">
        <v>0</v>
      </c>
      <c r="J23" s="3"/>
      <c r="K23" s="3">
        <v>0</v>
      </c>
    </row>
    <row r="24" spans="1:11" x14ac:dyDescent="0.25">
      <c r="A24" s="5" t="s">
        <v>4289</v>
      </c>
      <c r="B24" s="5" t="s">
        <v>4513</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c r="K24" s="3">
        <v>0</v>
      </c>
    </row>
    <row r="25" spans="1:11" x14ac:dyDescent="0.25">
      <c r="A25" s="5" t="s">
        <v>4289</v>
      </c>
      <c r="B25" s="5" t="s">
        <v>4371</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c r="K25" s="3">
        <v>0</v>
      </c>
    </row>
    <row r="26" spans="1:11" x14ac:dyDescent="0.25">
      <c r="A26" s="5" t="s">
        <v>4289</v>
      </c>
      <c r="B26" s="5" t="s">
        <v>4351</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c r="K26" s="3">
        <v>0</v>
      </c>
    </row>
    <row r="27" spans="1:11" x14ac:dyDescent="0.25">
      <c r="A27" s="5" t="s">
        <v>4289</v>
      </c>
      <c r="B27" s="5" t="s">
        <v>694</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c r="K27" s="3">
        <v>0</v>
      </c>
    </row>
    <row r="28" spans="1:11" x14ac:dyDescent="0.25">
      <c r="A28" s="5" t="s">
        <v>4289</v>
      </c>
      <c r="B28" s="5" t="s">
        <v>4296</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c r="K28" s="3">
        <v>0</v>
      </c>
    </row>
    <row r="29" spans="1:11" x14ac:dyDescent="0.25">
      <c r="A29" s="5" t="s">
        <v>4289</v>
      </c>
      <c r="B29" s="5" t="s">
        <v>4536</v>
      </c>
      <c r="C29" s="12">
        <f>IFERROR(VLOOKUP(UPPER(CONCATENATE($B29," - ",$A29)),'[1]Segurados Civis'!$A$5:$H$2142,6,FALSE),"")</f>
        <v>146</v>
      </c>
      <c r="D29" s="12">
        <f>IFERROR(VLOOKUP(UPPER(CONCATENATE($B29," - ",$A29)),'[1]Segurados Civis'!$A$5:$H$2142,7,FALSE),"")</f>
        <v>23</v>
      </c>
      <c r="E29" s="12">
        <f>IFERROR(VLOOKUP(UPPER(CONCATENATE($B29," - ",$A29)),'[1]Segurados Civis'!$A$5:$H$2142,8,FALSE),"")</f>
        <v>21</v>
      </c>
      <c r="F29" s="12">
        <f t="shared" si="0"/>
        <v>190</v>
      </c>
      <c r="G29" s="5" t="s">
        <v>2</v>
      </c>
      <c r="H29" s="3">
        <v>0</v>
      </c>
      <c r="I29" s="3">
        <v>0</v>
      </c>
      <c r="J29" s="3">
        <v>1</v>
      </c>
      <c r="K29" s="3">
        <v>0</v>
      </c>
    </row>
    <row r="30" spans="1:11" x14ac:dyDescent="0.25">
      <c r="A30" s="5" t="s">
        <v>4289</v>
      </c>
      <c r="B30" s="5" t="s">
        <v>4448</v>
      </c>
      <c r="C30" s="12">
        <f>IFERROR(VLOOKUP(UPPER(CONCATENATE($B30," - ",$A30)),'[1]Segurados Civis'!$A$5:$H$2142,6,FALSE),"")</f>
        <v>3386</v>
      </c>
      <c r="D30" s="12">
        <f>IFERROR(VLOOKUP(UPPER(CONCATENATE($B30," - ",$A30)),'[1]Segurados Civis'!$A$5:$H$2142,7,FALSE),"")</f>
        <v>661</v>
      </c>
      <c r="E30" s="12">
        <f>IFERROR(VLOOKUP(UPPER(CONCATENATE($B30," - ",$A30)),'[1]Segurados Civis'!$A$5:$H$2142,8,FALSE),"")</f>
        <v>174</v>
      </c>
      <c r="F30" s="12">
        <f t="shared" si="0"/>
        <v>4221</v>
      </c>
      <c r="G30" s="5" t="s">
        <v>2</v>
      </c>
      <c r="H30" s="3">
        <v>0</v>
      </c>
      <c r="I30" s="3">
        <v>0</v>
      </c>
      <c r="J30" s="3"/>
      <c r="K30" s="3">
        <v>0</v>
      </c>
    </row>
    <row r="31" spans="1:11" x14ac:dyDescent="0.25">
      <c r="A31" s="5" t="s">
        <v>4289</v>
      </c>
      <c r="B31" s="5" t="s">
        <v>4346</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c r="K31" s="3">
        <v>0</v>
      </c>
    </row>
    <row r="32" spans="1:11" x14ac:dyDescent="0.25">
      <c r="A32" s="5" t="s">
        <v>4289</v>
      </c>
      <c r="B32" s="5" t="s">
        <v>4496</v>
      </c>
      <c r="C32" s="12">
        <f>IFERROR(VLOOKUP(UPPER(CONCATENATE($B32," - ",$A32)),'[1]Segurados Civis'!$A$5:$H$2142,6,FALSE),"")</f>
        <v>367</v>
      </c>
      <c r="D32" s="12">
        <f>IFERROR(VLOOKUP(UPPER(CONCATENATE($B32," - ",$A32)),'[1]Segurados Civis'!$A$5:$H$2142,7,FALSE),"")</f>
        <v>105</v>
      </c>
      <c r="E32" s="12">
        <f>IFERROR(VLOOKUP(UPPER(CONCATENATE($B32," - ",$A32)),'[1]Segurados Civis'!$A$5:$H$2142,8,FALSE),"")</f>
        <v>30</v>
      </c>
      <c r="F32" s="12">
        <f t="shared" si="0"/>
        <v>502</v>
      </c>
      <c r="G32" s="5" t="s">
        <v>2</v>
      </c>
      <c r="H32" s="3">
        <v>0</v>
      </c>
      <c r="I32" s="3">
        <v>0</v>
      </c>
      <c r="J32" s="3"/>
      <c r="K32" s="3">
        <v>0</v>
      </c>
    </row>
    <row r="33" spans="1:11" x14ac:dyDescent="0.25">
      <c r="A33" s="5" t="s">
        <v>4289</v>
      </c>
      <c r="B33" s="5" t="s">
        <v>4471</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c r="K33" s="3">
        <v>0</v>
      </c>
    </row>
    <row r="34" spans="1:11" x14ac:dyDescent="0.25">
      <c r="A34" s="5" t="s">
        <v>4289</v>
      </c>
      <c r="B34" s="5" t="s">
        <v>4358</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c r="K34" s="3">
        <v>0</v>
      </c>
    </row>
    <row r="35" spans="1:11" x14ac:dyDescent="0.25">
      <c r="A35" s="5" t="s">
        <v>4289</v>
      </c>
      <c r="B35" s="5" t="s">
        <v>4305</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c r="K35" s="3">
        <v>0</v>
      </c>
    </row>
    <row r="36" spans="1:11" x14ac:dyDescent="0.25">
      <c r="A36" s="5" t="s">
        <v>4289</v>
      </c>
      <c r="B36" s="5" t="s">
        <v>4316</v>
      </c>
      <c r="C36" s="12">
        <f>IFERROR(VLOOKUP(UPPER(CONCATENATE($B36," - ",$A36)),'[1]Segurados Civis'!$A$5:$H$2142,6,FALSE),"")</f>
        <v>659</v>
      </c>
      <c r="D36" s="12">
        <f>IFERROR(VLOOKUP(UPPER(CONCATENATE($B36," - ",$A36)),'[1]Segurados Civis'!$A$5:$H$2142,7,FALSE),"")</f>
        <v>105</v>
      </c>
      <c r="E36" s="12">
        <f>IFERROR(VLOOKUP(UPPER(CONCATENATE($B36," - ",$A36)),'[1]Segurados Civis'!$A$5:$H$2142,8,FALSE),"")</f>
        <v>30</v>
      </c>
      <c r="F36" s="12">
        <f t="shared" si="0"/>
        <v>794</v>
      </c>
      <c r="G36" s="5" t="s">
        <v>2</v>
      </c>
      <c r="H36" s="3">
        <v>1</v>
      </c>
      <c r="I36" s="3">
        <v>0</v>
      </c>
      <c r="J36" s="3">
        <v>1</v>
      </c>
      <c r="K36" s="3">
        <v>0</v>
      </c>
    </row>
    <row r="37" spans="1:11" x14ac:dyDescent="0.25">
      <c r="A37" s="5" t="s">
        <v>4289</v>
      </c>
      <c r="B37" s="5" t="s">
        <v>4372</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c r="K37" s="3">
        <v>0</v>
      </c>
    </row>
    <row r="38" spans="1:11" x14ac:dyDescent="0.25">
      <c r="A38" s="5" t="s">
        <v>4289</v>
      </c>
      <c r="B38" s="5" t="s">
        <v>288</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c r="K38" s="3">
        <v>0</v>
      </c>
    </row>
    <row r="39" spans="1:11" x14ac:dyDescent="0.25">
      <c r="A39" s="5" t="s">
        <v>4289</v>
      </c>
      <c r="B39" s="5" t="s">
        <v>4382</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c r="K39" s="3">
        <v>0</v>
      </c>
    </row>
    <row r="40" spans="1:11" x14ac:dyDescent="0.25">
      <c r="A40" s="5" t="s">
        <v>4289</v>
      </c>
      <c r="B40" s="5" t="s">
        <v>4343</v>
      </c>
      <c r="C40" s="12">
        <f>IFERROR(VLOOKUP(UPPER(CONCATENATE($B40," - ",$A40)),'[1]Segurados Civis'!$A$5:$H$2142,6,FALSE),"")</f>
        <v>1187</v>
      </c>
      <c r="D40" s="12">
        <f>IFERROR(VLOOKUP(UPPER(CONCATENATE($B40," - ",$A40)),'[1]Segurados Civis'!$A$5:$H$2142,7,FALSE),"")</f>
        <v>195</v>
      </c>
      <c r="E40" s="12">
        <f>IFERROR(VLOOKUP(UPPER(CONCATENATE($B40," - ",$A40)),'[1]Segurados Civis'!$A$5:$H$2142,8,FALSE),"")</f>
        <v>51</v>
      </c>
      <c r="F40" s="12">
        <f t="shared" si="0"/>
        <v>1433</v>
      </c>
      <c r="G40" s="5" t="s">
        <v>2</v>
      </c>
      <c r="H40" s="3">
        <v>0</v>
      </c>
      <c r="I40" s="3">
        <v>0</v>
      </c>
      <c r="J40" s="3"/>
      <c r="K40" s="3">
        <v>0</v>
      </c>
    </row>
    <row r="41" spans="1:11" x14ac:dyDescent="0.25">
      <c r="A41" s="5" t="s">
        <v>4289</v>
      </c>
      <c r="B41" s="5" t="s">
        <v>4330</v>
      </c>
      <c r="C41" s="12">
        <f>IFERROR(VLOOKUP(UPPER(CONCATENATE($B41," - ",$A41)),'[1]Segurados Civis'!$A$5:$H$2142,6,FALSE),"")</f>
        <v>7266</v>
      </c>
      <c r="D41" s="12">
        <f>IFERROR(VLOOKUP(UPPER(CONCATENATE($B41," - ",$A41)),'[1]Segurados Civis'!$A$5:$H$2142,7,FALSE),"")</f>
        <v>2462</v>
      </c>
      <c r="E41" s="12">
        <f>IFERROR(VLOOKUP(UPPER(CONCATENATE($B41," - ",$A41)),'[1]Segurados Civis'!$A$5:$H$2142,8,FALSE),"")</f>
        <v>443</v>
      </c>
      <c r="F41" s="12">
        <f t="shared" si="0"/>
        <v>10171</v>
      </c>
      <c r="G41" s="5" t="s">
        <v>2</v>
      </c>
      <c r="H41" s="3">
        <v>1</v>
      </c>
      <c r="I41" s="3">
        <v>0</v>
      </c>
      <c r="J41" s="3"/>
      <c r="K41" s="3">
        <v>0</v>
      </c>
    </row>
    <row r="42" spans="1:11" x14ac:dyDescent="0.25">
      <c r="A42" s="5" t="s">
        <v>4289</v>
      </c>
      <c r="B42" s="5" t="s">
        <v>4477</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c r="K42" s="3">
        <v>0</v>
      </c>
    </row>
    <row r="43" spans="1:11" x14ac:dyDescent="0.25">
      <c r="A43" s="5" t="s">
        <v>4289</v>
      </c>
      <c r="B43" s="5" t="s">
        <v>4344</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c r="K43" s="3">
        <v>0</v>
      </c>
    </row>
    <row r="44" spans="1:11" x14ac:dyDescent="0.25">
      <c r="A44" s="5" t="s">
        <v>4289</v>
      </c>
      <c r="B44" s="5" t="s">
        <v>2744</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c r="K44" s="3">
        <v>0</v>
      </c>
    </row>
    <row r="45" spans="1:11" x14ac:dyDescent="0.25">
      <c r="A45" s="5" t="s">
        <v>4289</v>
      </c>
      <c r="B45" s="5" t="s">
        <v>4396</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c r="K45" s="3">
        <v>0</v>
      </c>
    </row>
    <row r="46" spans="1:11" x14ac:dyDescent="0.25">
      <c r="A46" s="5" t="s">
        <v>4289</v>
      </c>
      <c r="B46" s="5" t="s">
        <v>4421</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c r="K46" s="3">
        <v>0</v>
      </c>
    </row>
    <row r="47" spans="1:11" x14ac:dyDescent="0.25">
      <c r="A47" s="5" t="s">
        <v>4289</v>
      </c>
      <c r="B47" s="5" t="s">
        <v>4552</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c r="K47" s="3">
        <v>0</v>
      </c>
    </row>
    <row r="48" spans="1:11" x14ac:dyDescent="0.25">
      <c r="A48" s="5" t="s">
        <v>4289</v>
      </c>
      <c r="B48" s="5" t="s">
        <v>4500</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c r="K48" s="3">
        <v>0</v>
      </c>
    </row>
    <row r="49" spans="1:11" x14ac:dyDescent="0.25">
      <c r="A49" s="5" t="s">
        <v>4289</v>
      </c>
      <c r="B49" s="5" t="s">
        <v>4455</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c r="K49" s="3">
        <v>0</v>
      </c>
    </row>
    <row r="50" spans="1:11" x14ac:dyDescent="0.25">
      <c r="A50" s="5" t="s">
        <v>4289</v>
      </c>
      <c r="B50" s="5" t="s">
        <v>4422</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c r="K50" s="3">
        <v>0</v>
      </c>
    </row>
    <row r="51" spans="1:11" x14ac:dyDescent="0.25">
      <c r="A51" s="5" t="s">
        <v>4289</v>
      </c>
      <c r="B51" s="5" t="s">
        <v>4337</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c r="K51" s="3">
        <v>0</v>
      </c>
    </row>
    <row r="52" spans="1:11" x14ac:dyDescent="0.25">
      <c r="A52" s="5" t="s">
        <v>4289</v>
      </c>
      <c r="B52" s="5" t="s">
        <v>4416</v>
      </c>
      <c r="C52" s="12">
        <f>IFERROR(VLOOKUP(UPPER(CONCATENATE($B52," - ",$A52)),'[1]Segurados Civis'!$A$5:$H$2142,6,FALSE),"")</f>
        <v>2067</v>
      </c>
      <c r="D52" s="12">
        <f>IFERROR(VLOOKUP(UPPER(CONCATENATE($B52," - ",$A52)),'[1]Segurados Civis'!$A$5:$H$2142,7,FALSE),"")</f>
        <v>289</v>
      </c>
      <c r="E52" s="12">
        <f>IFERROR(VLOOKUP(UPPER(CONCATENATE($B52," - ",$A52)),'[1]Segurados Civis'!$A$5:$H$2142,8,FALSE),"")</f>
        <v>80</v>
      </c>
      <c r="F52" s="12">
        <f t="shared" si="0"/>
        <v>2436</v>
      </c>
      <c r="G52" s="5" t="s">
        <v>2</v>
      </c>
      <c r="H52" s="3">
        <v>0</v>
      </c>
      <c r="I52" s="3">
        <v>0</v>
      </c>
      <c r="J52" s="3">
        <v>1</v>
      </c>
      <c r="K52" s="3">
        <v>0</v>
      </c>
    </row>
    <row r="53" spans="1:11" x14ac:dyDescent="0.25">
      <c r="A53" s="5" t="s">
        <v>4289</v>
      </c>
      <c r="B53" s="5" t="s">
        <v>4418</v>
      </c>
      <c r="C53" s="12">
        <f>IFERROR(VLOOKUP(UPPER(CONCATENATE($B53," - ",$A53)),'[1]Segurados Civis'!$A$5:$H$2142,6,FALSE),"")</f>
        <v>1165</v>
      </c>
      <c r="D53" s="12">
        <f>IFERROR(VLOOKUP(UPPER(CONCATENATE($B53," - ",$A53)),'[1]Segurados Civis'!$A$5:$H$2142,7,FALSE),"")</f>
        <v>416</v>
      </c>
      <c r="E53" s="12">
        <f>IFERROR(VLOOKUP(UPPER(CONCATENATE($B53," - ",$A53)),'[1]Segurados Civis'!$A$5:$H$2142,8,FALSE),"")</f>
        <v>114</v>
      </c>
      <c r="F53" s="12">
        <f t="shared" si="0"/>
        <v>1695</v>
      </c>
      <c r="G53" s="5" t="s">
        <v>2</v>
      </c>
      <c r="H53" s="3">
        <v>1</v>
      </c>
      <c r="I53" s="3">
        <v>0</v>
      </c>
      <c r="J53" s="3"/>
      <c r="K53" s="3">
        <v>0</v>
      </c>
    </row>
    <row r="54" spans="1:11" x14ac:dyDescent="0.25">
      <c r="A54" s="5" t="s">
        <v>4289</v>
      </c>
      <c r="B54" s="5" t="s">
        <v>4449</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c r="K54" s="3">
        <v>0</v>
      </c>
    </row>
    <row r="55" spans="1:11" x14ac:dyDescent="0.25">
      <c r="A55" s="5" t="s">
        <v>4289</v>
      </c>
      <c r="B55" s="5" t="s">
        <v>4363</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c r="K55" s="3">
        <v>0</v>
      </c>
    </row>
    <row r="56" spans="1:11" x14ac:dyDescent="0.25">
      <c r="A56" s="5" t="s">
        <v>4289</v>
      </c>
      <c r="B56" s="5" t="s">
        <v>4439</v>
      </c>
      <c r="C56" s="12">
        <f>IFERROR(VLOOKUP(UPPER(CONCATENATE($B56," - ",$A56)),'[1]Segurados Civis'!$A$5:$H$2142,6,FALSE),"")</f>
        <v>1394</v>
      </c>
      <c r="D56" s="12">
        <f>IFERROR(VLOOKUP(UPPER(CONCATENATE($B56," - ",$A56)),'[1]Segurados Civis'!$A$5:$H$2142,7,FALSE),"")</f>
        <v>182</v>
      </c>
      <c r="E56" s="12">
        <f>IFERROR(VLOOKUP(UPPER(CONCATENATE($B56," - ",$A56)),'[1]Segurados Civis'!$A$5:$H$2142,8,FALSE),"")</f>
        <v>39</v>
      </c>
      <c r="F56" s="12">
        <f t="shared" si="0"/>
        <v>1615</v>
      </c>
      <c r="G56" s="5" t="s">
        <v>2</v>
      </c>
      <c r="H56" s="3">
        <v>1</v>
      </c>
      <c r="I56" s="3">
        <v>0</v>
      </c>
      <c r="J56" s="3"/>
      <c r="K56" s="3">
        <v>0</v>
      </c>
    </row>
    <row r="57" spans="1:11" x14ac:dyDescent="0.25">
      <c r="A57" s="5" t="s">
        <v>4289</v>
      </c>
      <c r="B57" s="5" t="s">
        <v>113</v>
      </c>
      <c r="C57" s="12">
        <f>IFERROR(VLOOKUP(UPPER(CONCATENATE($B57," - ",$A57)),'[1]Segurados Civis'!$A$5:$H$2142,6,FALSE),"")</f>
        <v>381</v>
      </c>
      <c r="D57" s="12">
        <f>IFERROR(VLOOKUP(UPPER(CONCATENATE($B57," - ",$A57)),'[1]Segurados Civis'!$A$5:$H$2142,7,FALSE),"")</f>
        <v>103</v>
      </c>
      <c r="E57" s="12">
        <f>IFERROR(VLOOKUP(UPPER(CONCATENATE($B57," - ",$A57)),'[1]Segurados Civis'!$A$5:$H$2142,8,FALSE),"")</f>
        <v>21</v>
      </c>
      <c r="F57" s="12">
        <f t="shared" si="0"/>
        <v>505</v>
      </c>
      <c r="G57" s="5" t="s">
        <v>2</v>
      </c>
      <c r="H57" s="3">
        <v>0</v>
      </c>
      <c r="I57" s="3">
        <v>0</v>
      </c>
      <c r="J57" s="3"/>
      <c r="K57" s="3">
        <v>0</v>
      </c>
    </row>
    <row r="58" spans="1:11" x14ac:dyDescent="0.25">
      <c r="A58" s="5" t="s">
        <v>4289</v>
      </c>
      <c r="B58" s="5" t="s">
        <v>4403</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c r="K58" s="3">
        <v>0</v>
      </c>
    </row>
    <row r="59" spans="1:11" x14ac:dyDescent="0.25">
      <c r="A59" s="5" t="s">
        <v>4289</v>
      </c>
      <c r="B59" s="5" t="s">
        <v>4380</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c r="K59" s="3">
        <v>0</v>
      </c>
    </row>
    <row r="60" spans="1:11" x14ac:dyDescent="0.25">
      <c r="A60" s="5" t="s">
        <v>4289</v>
      </c>
      <c r="B60" s="5" t="s">
        <v>4321</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c r="K60" s="3">
        <v>0</v>
      </c>
    </row>
    <row r="61" spans="1:11" x14ac:dyDescent="0.25">
      <c r="A61" s="5" t="s">
        <v>4289</v>
      </c>
      <c r="B61" s="5" t="s">
        <v>4506</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c r="K61" s="3">
        <v>0</v>
      </c>
    </row>
    <row r="62" spans="1:11" x14ac:dyDescent="0.25">
      <c r="A62" s="5" t="s">
        <v>4289</v>
      </c>
      <c r="B62" s="5" t="s">
        <v>4383</v>
      </c>
      <c r="C62" s="12">
        <f>IFERROR(VLOOKUP(UPPER(CONCATENATE($B62," - ",$A62)),'[1]Segurados Civis'!$A$5:$H$2142,6,FALSE),"")</f>
        <v>1094</v>
      </c>
      <c r="D62" s="12">
        <f>IFERROR(VLOOKUP(UPPER(CONCATENATE($B62," - ",$A62)),'[1]Segurados Civis'!$A$5:$H$2142,7,FALSE),"")</f>
        <v>56</v>
      </c>
      <c r="E62" s="12">
        <f>IFERROR(VLOOKUP(UPPER(CONCATENATE($B62," - ",$A62)),'[1]Segurados Civis'!$A$5:$H$2142,8,FALSE),"")</f>
        <v>2</v>
      </c>
      <c r="F62" s="12">
        <f t="shared" si="0"/>
        <v>1152</v>
      </c>
      <c r="G62" s="5" t="s">
        <v>2</v>
      </c>
      <c r="H62" s="3">
        <v>0</v>
      </c>
      <c r="I62" s="3">
        <v>0</v>
      </c>
      <c r="J62" s="3"/>
      <c r="K62" s="3">
        <v>0</v>
      </c>
    </row>
    <row r="63" spans="1:11" x14ac:dyDescent="0.25">
      <c r="A63" s="5" t="s">
        <v>4289</v>
      </c>
      <c r="B63" s="5" t="s">
        <v>4307</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c r="K63" s="3">
        <v>0</v>
      </c>
    </row>
    <row r="64" spans="1:11" x14ac:dyDescent="0.25">
      <c r="A64" s="5" t="s">
        <v>4289</v>
      </c>
      <c r="B64" s="5" t="s">
        <v>4514</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c r="K64" s="3">
        <v>0</v>
      </c>
    </row>
    <row r="65" spans="1:11" x14ac:dyDescent="0.25">
      <c r="A65" s="5" t="s">
        <v>4289</v>
      </c>
      <c r="B65" s="5" t="s">
        <v>4317</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c r="K65" s="3">
        <v>0</v>
      </c>
    </row>
    <row r="66" spans="1:11" x14ac:dyDescent="0.25">
      <c r="A66" s="5" t="s">
        <v>4289</v>
      </c>
      <c r="B66" s="5" t="s">
        <v>3379</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c r="K66" s="3">
        <v>0</v>
      </c>
    </row>
    <row r="67" spans="1:11" x14ac:dyDescent="0.25">
      <c r="A67" s="5" t="s">
        <v>4289</v>
      </c>
      <c r="B67" s="5" t="s">
        <v>4332</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30" si="1">IF(SUM(C67:E67)=0,"",SUM(C67:E67))</f>
        <v/>
      </c>
      <c r="G67" s="5" t="s">
        <v>4</v>
      </c>
      <c r="H67" s="3">
        <v>0</v>
      </c>
      <c r="I67" s="3">
        <v>0</v>
      </c>
      <c r="J67" s="3"/>
      <c r="K67" s="3">
        <v>0</v>
      </c>
    </row>
    <row r="68" spans="1:11" x14ac:dyDescent="0.25">
      <c r="A68" s="5" t="s">
        <v>4289</v>
      </c>
      <c r="B68" s="5" t="s">
        <v>4322</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c r="K68" s="3">
        <v>0</v>
      </c>
    </row>
    <row r="69" spans="1:11" x14ac:dyDescent="0.25">
      <c r="A69" s="5" t="s">
        <v>4289</v>
      </c>
      <c r="B69" s="5" t="s">
        <v>4472</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c r="K69" s="3">
        <v>0</v>
      </c>
    </row>
    <row r="70" spans="1:11" x14ac:dyDescent="0.25">
      <c r="A70" s="5" t="s">
        <v>4289</v>
      </c>
      <c r="B70" s="5" t="s">
        <v>4347</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c r="K70" s="3">
        <v>0</v>
      </c>
    </row>
    <row r="71" spans="1:11" x14ac:dyDescent="0.25">
      <c r="A71" s="5" t="s">
        <v>4289</v>
      </c>
      <c r="B71" s="5" t="s">
        <v>4299</v>
      </c>
      <c r="C71" s="12">
        <f>IFERROR(VLOOKUP(UPPER(CONCATENATE($B71," - ",$A71)),'[1]Segurados Civis'!$A$5:$H$2142,6,FALSE),"")</f>
        <v>3073</v>
      </c>
      <c r="D71" s="12">
        <f>IFERROR(VLOOKUP(UPPER(CONCATENATE($B71," - ",$A71)),'[1]Segurados Civis'!$A$5:$H$2142,7,FALSE),"")</f>
        <v>904</v>
      </c>
      <c r="E71" s="12">
        <f>IFERROR(VLOOKUP(UPPER(CONCATENATE($B71," - ",$A71)),'[1]Segurados Civis'!$A$5:$H$2142,8,FALSE),"")</f>
        <v>190</v>
      </c>
      <c r="F71" s="12">
        <f t="shared" si="1"/>
        <v>4167</v>
      </c>
      <c r="G71" s="5" t="s">
        <v>2</v>
      </c>
      <c r="H71" s="3">
        <v>0</v>
      </c>
      <c r="I71" s="3">
        <v>0</v>
      </c>
      <c r="J71" s="3">
        <v>1</v>
      </c>
      <c r="K71" s="3">
        <v>0</v>
      </c>
    </row>
    <row r="72" spans="1:11" x14ac:dyDescent="0.25">
      <c r="A72" s="5" t="s">
        <v>4289</v>
      </c>
      <c r="B72" s="5" t="s">
        <v>4515</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c r="K72" s="3">
        <v>0</v>
      </c>
    </row>
    <row r="73" spans="1:11" x14ac:dyDescent="0.25">
      <c r="A73" s="5" t="s">
        <v>4289</v>
      </c>
      <c r="B73" s="5" t="s">
        <v>4458</v>
      </c>
      <c r="C73" s="12">
        <f>IFERROR(VLOOKUP(UPPER(CONCATENATE($B73," - ",$A73)),'[1]Segurados Civis'!$A$5:$H$2142,6,FALSE),"")</f>
        <v>1625</v>
      </c>
      <c r="D73" s="12">
        <f>IFERROR(VLOOKUP(UPPER(CONCATENATE($B73," - ",$A73)),'[1]Segurados Civis'!$A$5:$H$2142,7,FALSE),"")</f>
        <v>320</v>
      </c>
      <c r="E73" s="12">
        <f>IFERROR(VLOOKUP(UPPER(CONCATENATE($B73," - ",$A73)),'[1]Segurados Civis'!$A$5:$H$2142,8,FALSE),"")</f>
        <v>81</v>
      </c>
      <c r="F73" s="12">
        <f t="shared" si="1"/>
        <v>2026</v>
      </c>
      <c r="G73" s="5" t="s">
        <v>2</v>
      </c>
      <c r="H73" s="3">
        <v>0</v>
      </c>
      <c r="I73" s="3">
        <v>0</v>
      </c>
      <c r="J73" s="3"/>
      <c r="K73" s="3">
        <v>0</v>
      </c>
    </row>
    <row r="74" spans="1:11" x14ac:dyDescent="0.25">
      <c r="A74" s="5" t="s">
        <v>4289</v>
      </c>
      <c r="B74" s="5" t="s">
        <v>4291</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c r="K74" s="3">
        <v>0</v>
      </c>
    </row>
    <row r="75" spans="1:11" x14ac:dyDescent="0.25">
      <c r="A75" s="5" t="s">
        <v>4289</v>
      </c>
      <c r="B75" s="5" t="s">
        <v>4473</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c r="K75" s="3">
        <v>0</v>
      </c>
    </row>
    <row r="76" spans="1:11" x14ac:dyDescent="0.25">
      <c r="A76" s="5" t="s">
        <v>4289</v>
      </c>
      <c r="B76" s="5" t="s">
        <v>4434</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4</v>
      </c>
      <c r="H76" s="3">
        <v>0</v>
      </c>
      <c r="I76" s="3">
        <v>0</v>
      </c>
      <c r="J76" s="3"/>
      <c r="K76" s="3">
        <v>0</v>
      </c>
    </row>
    <row r="77" spans="1:11" x14ac:dyDescent="0.25">
      <c r="A77" s="5" t="s">
        <v>4289</v>
      </c>
      <c r="B77" s="5" t="s">
        <v>4553</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c r="K77" s="3">
        <v>0</v>
      </c>
    </row>
    <row r="78" spans="1:11" x14ac:dyDescent="0.25">
      <c r="A78" s="5" t="s">
        <v>4289</v>
      </c>
      <c r="B78" s="5" t="s">
        <v>4485</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c r="K78" s="3">
        <v>0</v>
      </c>
    </row>
    <row r="79" spans="1:11" x14ac:dyDescent="0.25">
      <c r="A79" s="5" t="s">
        <v>4289</v>
      </c>
      <c r="B79" s="5" t="s">
        <v>4301</v>
      </c>
      <c r="C79" s="12">
        <f>IFERROR(VLOOKUP(UPPER(CONCATENATE($B79," - ",$A79)),'[1]Segurados Civis'!$A$5:$H$2142,6,FALSE),"")</f>
        <v>2350</v>
      </c>
      <c r="D79" s="12">
        <f>IFERROR(VLOOKUP(UPPER(CONCATENATE($B79," - ",$A79)),'[1]Segurados Civis'!$A$5:$H$2142,7,FALSE),"")</f>
        <v>580</v>
      </c>
      <c r="E79" s="12">
        <f>IFERROR(VLOOKUP(UPPER(CONCATENATE($B79," - ",$A79)),'[1]Segurados Civis'!$A$5:$H$2142,8,FALSE),"")</f>
        <v>55</v>
      </c>
      <c r="F79" s="12">
        <f t="shared" si="1"/>
        <v>2985</v>
      </c>
      <c r="G79" s="5" t="s">
        <v>2</v>
      </c>
      <c r="H79" s="3">
        <v>0</v>
      </c>
      <c r="I79" s="3">
        <v>0</v>
      </c>
      <c r="J79" s="3"/>
      <c r="K79" s="3">
        <v>0</v>
      </c>
    </row>
    <row r="80" spans="1:11" x14ac:dyDescent="0.25">
      <c r="A80" s="5" t="s">
        <v>4289</v>
      </c>
      <c r="B80" s="5" t="s">
        <v>4364</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c r="K80" s="3">
        <v>0</v>
      </c>
    </row>
    <row r="81" spans="1:11" x14ac:dyDescent="0.25">
      <c r="A81" s="5" t="s">
        <v>4289</v>
      </c>
      <c r="B81" s="5" t="s">
        <v>4397</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c r="K81" s="3">
        <v>0</v>
      </c>
    </row>
    <row r="82" spans="1:11" x14ac:dyDescent="0.25">
      <c r="A82" s="5" t="s">
        <v>4289</v>
      </c>
      <c r="B82" s="5" t="s">
        <v>4525</v>
      </c>
      <c r="C82" s="12">
        <f>IFERROR(VLOOKUP(UPPER(CONCATENATE($B82," - ",$A82)),'[1]Segurados Civis'!$A$5:$H$2142,6,FALSE),"")</f>
        <v>739</v>
      </c>
      <c r="D82" s="12">
        <f>IFERROR(VLOOKUP(UPPER(CONCATENATE($B82," - ",$A82)),'[1]Segurados Civis'!$A$5:$H$2142,7,FALSE),"")</f>
        <v>338</v>
      </c>
      <c r="E82" s="12">
        <f>IFERROR(VLOOKUP(UPPER(CONCATENATE($B82," - ",$A82)),'[1]Segurados Civis'!$A$5:$H$2142,8,FALSE),"")</f>
        <v>112</v>
      </c>
      <c r="F82" s="12">
        <f t="shared" si="1"/>
        <v>1189</v>
      </c>
      <c r="G82" s="5" t="s">
        <v>2</v>
      </c>
      <c r="H82" s="3">
        <v>1</v>
      </c>
      <c r="I82" s="3">
        <v>0</v>
      </c>
      <c r="J82" s="3"/>
      <c r="K82" s="3">
        <v>0</v>
      </c>
    </row>
    <row r="83" spans="1:11" x14ac:dyDescent="0.25">
      <c r="A83" s="5" t="s">
        <v>4289</v>
      </c>
      <c r="B83" s="5" t="s">
        <v>4528</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c r="K83" s="3">
        <v>0</v>
      </c>
    </row>
    <row r="84" spans="1:11" x14ac:dyDescent="0.25">
      <c r="A84" s="5" t="s">
        <v>4289</v>
      </c>
      <c r="B84" s="5" t="s">
        <v>4413</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v>0</v>
      </c>
      <c r="J84" s="3"/>
      <c r="K84" s="3">
        <v>0</v>
      </c>
    </row>
    <row r="85" spans="1:11" x14ac:dyDescent="0.25">
      <c r="A85" s="5" t="s">
        <v>4289</v>
      </c>
      <c r="B85" s="5" t="s">
        <v>4503</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c r="K85" s="3">
        <v>0</v>
      </c>
    </row>
    <row r="86" spans="1:11" x14ac:dyDescent="0.25">
      <c r="A86" s="5" t="s">
        <v>4289</v>
      </c>
      <c r="B86" s="5" t="s">
        <v>4417</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c r="K86" s="3">
        <v>0</v>
      </c>
    </row>
    <row r="87" spans="1:11" x14ac:dyDescent="0.25">
      <c r="A87" s="5" t="s">
        <v>4289</v>
      </c>
      <c r="B87" s="5" t="s">
        <v>300</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c r="K87" s="3">
        <v>0</v>
      </c>
    </row>
    <row r="88" spans="1:11" x14ac:dyDescent="0.25">
      <c r="A88" s="5" t="s">
        <v>4289</v>
      </c>
      <c r="B88" s="5" t="s">
        <v>4537</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c r="K88" s="3">
        <v>0</v>
      </c>
    </row>
    <row r="89" spans="1:11" x14ac:dyDescent="0.25">
      <c r="A89" s="5" t="s">
        <v>4289</v>
      </c>
      <c r="B89" s="5" t="s">
        <v>4365</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c r="K89" s="3">
        <v>0</v>
      </c>
    </row>
    <row r="90" spans="1:11" x14ac:dyDescent="0.25">
      <c r="A90" s="5" t="s">
        <v>4289</v>
      </c>
      <c r="B90" s="5" t="s">
        <v>4554</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c r="K90" s="3">
        <v>0</v>
      </c>
    </row>
    <row r="91" spans="1:11" x14ac:dyDescent="0.25">
      <c r="A91" s="5" t="s">
        <v>4289</v>
      </c>
      <c r="B91" s="5" t="s">
        <v>4423</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c r="K91" s="3">
        <v>0</v>
      </c>
    </row>
    <row r="92" spans="1:11" x14ac:dyDescent="0.25">
      <c r="A92" s="5" t="s">
        <v>4289</v>
      </c>
      <c r="B92" s="5" t="s">
        <v>4504</v>
      </c>
      <c r="C92" s="12">
        <f>IFERROR(VLOOKUP(UPPER(CONCATENATE($B92," - ",$A92)),'[1]Segurados Civis'!$A$5:$H$2142,6,FALSE),"")</f>
        <v>7028</v>
      </c>
      <c r="D92" s="12">
        <f>IFERROR(VLOOKUP(UPPER(CONCATENATE($B92," - ",$A92)),'[1]Segurados Civis'!$A$5:$H$2142,7,FALSE),"")</f>
        <v>2607</v>
      </c>
      <c r="E92" s="12">
        <f>IFERROR(VLOOKUP(UPPER(CONCATENATE($B92," - ",$A92)),'[1]Segurados Civis'!$A$5:$H$2142,8,FALSE),"")</f>
        <v>419</v>
      </c>
      <c r="F92" s="12">
        <f t="shared" si="1"/>
        <v>10054</v>
      </c>
      <c r="G92" s="5" t="s">
        <v>2</v>
      </c>
      <c r="H92" s="3">
        <v>0</v>
      </c>
      <c r="I92" s="3">
        <v>0</v>
      </c>
      <c r="J92" s="3"/>
      <c r="K92" s="3">
        <v>0</v>
      </c>
    </row>
    <row r="93" spans="1:11" x14ac:dyDescent="0.25">
      <c r="A93" s="5" t="s">
        <v>4289</v>
      </c>
      <c r="B93" s="5" t="s">
        <v>4504</v>
      </c>
      <c r="C93" s="12">
        <f>IFERROR(VLOOKUP(UPPER(CONCATENATE($B93," - ",$A93)),'[1]Segurados Civis'!$A$5:$H$2142,6,FALSE),"")</f>
        <v>7028</v>
      </c>
      <c r="D93" s="12">
        <f>IFERROR(VLOOKUP(UPPER(CONCATENATE($B93," - ",$A93)),'[1]Segurados Civis'!$A$5:$H$2142,7,FALSE),"")</f>
        <v>2607</v>
      </c>
      <c r="E93" s="12">
        <f>IFERROR(VLOOKUP(UPPER(CONCATENATE($B93," - ",$A93)),'[1]Segurados Civis'!$A$5:$H$2142,8,FALSE),"")</f>
        <v>419</v>
      </c>
      <c r="F93" s="12">
        <f t="shared" si="1"/>
        <v>10054</v>
      </c>
      <c r="G93" s="5" t="s">
        <v>2</v>
      </c>
      <c r="H93" s="3">
        <v>0</v>
      </c>
      <c r="I93" s="3">
        <v>0</v>
      </c>
      <c r="J93" s="3"/>
      <c r="K93" s="3">
        <v>0</v>
      </c>
    </row>
    <row r="94" spans="1:11" x14ac:dyDescent="0.25">
      <c r="A94" s="5" t="s">
        <v>4289</v>
      </c>
      <c r="B94" s="5" t="s">
        <v>4404</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4</v>
      </c>
      <c r="H94" s="3">
        <v>0</v>
      </c>
      <c r="I94" s="3">
        <v>0</v>
      </c>
      <c r="J94" s="3"/>
      <c r="K94" s="3">
        <v>0</v>
      </c>
    </row>
    <row r="95" spans="1:11" x14ac:dyDescent="0.25">
      <c r="A95" s="5" t="s">
        <v>4289</v>
      </c>
      <c r="B95" s="5" t="s">
        <v>4369</v>
      </c>
      <c r="C95" s="12">
        <f>IFERROR(VLOOKUP(UPPER(CONCATENATE($B95," - ",$A95)),'[1]Segurados Civis'!$A$5:$H$2142,6,FALSE),"")</f>
        <v>609</v>
      </c>
      <c r="D95" s="12">
        <f>IFERROR(VLOOKUP(UPPER(CONCATENATE($B95," - ",$A95)),'[1]Segurados Civis'!$A$5:$H$2142,7,FALSE),"")</f>
        <v>38</v>
      </c>
      <c r="E95" s="12">
        <f>IFERROR(VLOOKUP(UPPER(CONCATENATE($B95," - ",$A95)),'[1]Segurados Civis'!$A$5:$H$2142,8,FALSE),"")</f>
        <v>6</v>
      </c>
      <c r="F95" s="12">
        <f t="shared" si="1"/>
        <v>653</v>
      </c>
      <c r="G95" s="5" t="s">
        <v>2</v>
      </c>
      <c r="H95" s="3">
        <v>0</v>
      </c>
      <c r="I95" s="3">
        <v>0</v>
      </c>
      <c r="J95" s="3"/>
      <c r="K95" s="3">
        <v>0</v>
      </c>
    </row>
    <row r="96" spans="1:11" x14ac:dyDescent="0.25">
      <c r="A96" s="5" t="s">
        <v>4289</v>
      </c>
      <c r="B96" s="5" t="s">
        <v>4424</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c r="K96" s="3">
        <v>0</v>
      </c>
    </row>
    <row r="97" spans="1:11" x14ac:dyDescent="0.25">
      <c r="A97" s="5" t="s">
        <v>4289</v>
      </c>
      <c r="B97" s="5" t="s">
        <v>4478</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c r="K97" s="3">
        <v>0</v>
      </c>
    </row>
    <row r="98" spans="1:11" x14ac:dyDescent="0.25">
      <c r="A98" s="5" t="s">
        <v>4289</v>
      </c>
      <c r="B98" s="5" t="s">
        <v>4306</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c r="K98" s="3">
        <v>0</v>
      </c>
    </row>
    <row r="99" spans="1:11" x14ac:dyDescent="0.25">
      <c r="A99" s="5" t="s">
        <v>4289</v>
      </c>
      <c r="B99" s="5" t="s">
        <v>4490</v>
      </c>
      <c r="C99" s="12">
        <f>IFERROR(VLOOKUP(UPPER(CONCATENATE($B99," - ",$A99)),'[1]Segurados Civis'!$A$5:$H$2142,6,FALSE),"")</f>
        <v>468</v>
      </c>
      <c r="D99" s="12">
        <f>IFERROR(VLOOKUP(UPPER(CONCATENATE($B99," - ",$A99)),'[1]Segurados Civis'!$A$5:$H$2142,7,FALSE),"")</f>
        <v>64</v>
      </c>
      <c r="E99" s="12">
        <f>IFERROR(VLOOKUP(UPPER(CONCATENATE($B99," - ",$A99)),'[1]Segurados Civis'!$A$5:$H$2142,8,FALSE),"")</f>
        <v>10</v>
      </c>
      <c r="F99" s="12">
        <f t="shared" si="1"/>
        <v>542</v>
      </c>
      <c r="G99" s="5" t="s">
        <v>2</v>
      </c>
      <c r="H99" s="3">
        <v>0</v>
      </c>
      <c r="I99" s="3">
        <v>0</v>
      </c>
      <c r="J99" s="3"/>
      <c r="K99" s="3">
        <v>0</v>
      </c>
    </row>
    <row r="100" spans="1:11" x14ac:dyDescent="0.25">
      <c r="A100" s="5" t="s">
        <v>4289</v>
      </c>
      <c r="B100" s="5" t="s">
        <v>4450</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c r="K100" s="3">
        <v>0</v>
      </c>
    </row>
    <row r="101" spans="1:11" x14ac:dyDescent="0.25">
      <c r="A101" s="5" t="s">
        <v>4289</v>
      </c>
      <c r="B101" s="5" t="s">
        <v>4451</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c r="K101" s="3">
        <v>0</v>
      </c>
    </row>
    <row r="102" spans="1:11" x14ac:dyDescent="0.25">
      <c r="A102" s="5" t="s">
        <v>4289</v>
      </c>
      <c r="B102" s="5" t="s">
        <v>4323</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c r="K102" s="3">
        <v>0</v>
      </c>
    </row>
    <row r="103" spans="1:11" x14ac:dyDescent="0.25">
      <c r="A103" s="5" t="s">
        <v>4289</v>
      </c>
      <c r="B103" s="5" t="s">
        <v>4338</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c r="K103" s="3">
        <v>0</v>
      </c>
    </row>
    <row r="104" spans="1:11" x14ac:dyDescent="0.25">
      <c r="A104" s="5" t="s">
        <v>4289</v>
      </c>
      <c r="B104" s="5" t="s">
        <v>4405</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c r="K104" s="3">
        <v>0</v>
      </c>
    </row>
    <row r="105" spans="1:11" x14ac:dyDescent="0.25">
      <c r="A105" s="5" t="s">
        <v>4289</v>
      </c>
      <c r="B105" s="5" t="s">
        <v>4425</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c r="K105" s="3">
        <v>0</v>
      </c>
    </row>
    <row r="106" spans="1:11" x14ac:dyDescent="0.25">
      <c r="A106" s="5" t="s">
        <v>4289</v>
      </c>
      <c r="B106" s="5" t="s">
        <v>2174</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c r="K106" s="3">
        <v>0</v>
      </c>
    </row>
    <row r="107" spans="1:11" x14ac:dyDescent="0.25">
      <c r="A107" s="5" t="s">
        <v>4289</v>
      </c>
      <c r="B107" s="5" t="s">
        <v>4486</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4</v>
      </c>
      <c r="H107" s="3">
        <v>0</v>
      </c>
      <c r="I107" s="3">
        <v>0</v>
      </c>
      <c r="J107" s="3"/>
      <c r="K107" s="3">
        <v>0</v>
      </c>
    </row>
    <row r="108" spans="1:11" x14ac:dyDescent="0.25">
      <c r="A108" s="5" t="s">
        <v>4289</v>
      </c>
      <c r="B108" s="5" t="s">
        <v>4529</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c r="K108" s="3">
        <v>0</v>
      </c>
    </row>
    <row r="109" spans="1:11" x14ac:dyDescent="0.25">
      <c r="A109" s="5" t="s">
        <v>4289</v>
      </c>
      <c r="B109" s="5" t="s">
        <v>4465</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c r="K109" s="3">
        <v>0</v>
      </c>
    </row>
    <row r="110" spans="1:11" x14ac:dyDescent="0.25">
      <c r="A110" s="5" t="s">
        <v>4289</v>
      </c>
      <c r="B110" s="5" t="s">
        <v>4308</v>
      </c>
      <c r="C110" s="12">
        <f>IFERROR(VLOOKUP(UPPER(CONCATENATE($B110," - ",$A110)),'[1]Segurados Civis'!$A$5:$H$2142,6,FALSE),"")</f>
        <v>426</v>
      </c>
      <c r="D110" s="12">
        <f>IFERROR(VLOOKUP(UPPER(CONCATENATE($B110," - ",$A110)),'[1]Segurados Civis'!$A$5:$H$2142,7,FALSE),"")</f>
        <v>109</v>
      </c>
      <c r="E110" s="12">
        <f>IFERROR(VLOOKUP(UPPER(CONCATENATE($B110," - ",$A110)),'[1]Segurados Civis'!$A$5:$H$2142,8,FALSE),"")</f>
        <v>35</v>
      </c>
      <c r="F110" s="12">
        <f t="shared" si="1"/>
        <v>570</v>
      </c>
      <c r="G110" s="5" t="s">
        <v>2</v>
      </c>
      <c r="H110" s="3">
        <v>0</v>
      </c>
      <c r="I110" s="3">
        <v>0</v>
      </c>
      <c r="J110" s="3"/>
      <c r="K110" s="3">
        <v>0</v>
      </c>
    </row>
    <row r="111" spans="1:11" x14ac:dyDescent="0.25">
      <c r="A111" s="5" t="s">
        <v>4289</v>
      </c>
      <c r="B111" s="5" t="s">
        <v>4538</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c r="K111" s="3">
        <v>0</v>
      </c>
    </row>
    <row r="112" spans="1:11" x14ac:dyDescent="0.25">
      <c r="A112" s="5" t="s">
        <v>4289</v>
      </c>
      <c r="B112" s="5" t="s">
        <v>4516</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c r="K112" s="3">
        <v>0</v>
      </c>
    </row>
    <row r="113" spans="1:11" x14ac:dyDescent="0.25">
      <c r="A113" s="5" t="s">
        <v>4289</v>
      </c>
      <c r="B113" s="5" t="s">
        <v>4324</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c r="K113" s="3">
        <v>0</v>
      </c>
    </row>
    <row r="114" spans="1:11" x14ac:dyDescent="0.25">
      <c r="A114" s="5" t="s">
        <v>4289</v>
      </c>
      <c r="B114" s="5" t="s">
        <v>4367</v>
      </c>
      <c r="C114" s="12">
        <f>IFERROR(VLOOKUP(UPPER(CONCATENATE($B114," - ",$A114)),'[1]Segurados Civis'!$A$5:$H$2142,6,FALSE),"")</f>
        <v>593</v>
      </c>
      <c r="D114" s="12">
        <f>IFERROR(VLOOKUP(UPPER(CONCATENATE($B114," - ",$A114)),'[1]Segurados Civis'!$A$5:$H$2142,7,FALSE),"")</f>
        <v>212</v>
      </c>
      <c r="E114" s="12">
        <f>IFERROR(VLOOKUP(UPPER(CONCATENATE($B114," - ",$A114)),'[1]Segurados Civis'!$A$5:$H$2142,8,FALSE),"")</f>
        <v>45</v>
      </c>
      <c r="F114" s="12">
        <f t="shared" si="1"/>
        <v>850</v>
      </c>
      <c r="G114" s="5" t="s">
        <v>2</v>
      </c>
      <c r="H114" s="3">
        <v>1</v>
      </c>
      <c r="I114" s="3">
        <v>0</v>
      </c>
      <c r="J114" s="3"/>
      <c r="K114" s="3">
        <v>0</v>
      </c>
    </row>
    <row r="115" spans="1:11" x14ac:dyDescent="0.25">
      <c r="A115" s="5" t="s">
        <v>4289</v>
      </c>
      <c r="B115" s="5" t="s">
        <v>4300</v>
      </c>
      <c r="C115" s="12">
        <f>IFERROR(VLOOKUP(UPPER(CONCATENATE($B115," - ",$A115)),'[1]Segurados Civis'!$A$5:$H$2142,6,FALSE),"")</f>
        <v>230</v>
      </c>
      <c r="D115" s="12">
        <f>IFERROR(VLOOKUP(UPPER(CONCATENATE($B115," - ",$A115)),'[1]Segurados Civis'!$A$5:$H$2142,7,FALSE),"")</f>
        <v>48</v>
      </c>
      <c r="E115" s="12">
        <f>IFERROR(VLOOKUP(UPPER(CONCATENATE($B115," - ",$A115)),'[1]Segurados Civis'!$A$5:$H$2142,8,FALSE),"")</f>
        <v>11</v>
      </c>
      <c r="F115" s="12">
        <f t="shared" si="1"/>
        <v>289</v>
      </c>
      <c r="G115" s="5" t="s">
        <v>2</v>
      </c>
      <c r="H115" s="3">
        <v>0</v>
      </c>
      <c r="I115" s="3">
        <v>0</v>
      </c>
      <c r="J115" s="3"/>
      <c r="K115" s="3">
        <v>0</v>
      </c>
    </row>
    <row r="116" spans="1:11" x14ac:dyDescent="0.25">
      <c r="A116" s="5" t="s">
        <v>4289</v>
      </c>
      <c r="B116" s="5" t="s">
        <v>4373</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c r="K116" s="3">
        <v>0</v>
      </c>
    </row>
    <row r="117" spans="1:11" x14ac:dyDescent="0.25">
      <c r="A117" s="5" t="s">
        <v>4289</v>
      </c>
      <c r="B117" s="5" t="s">
        <v>4414</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c r="K117" s="3">
        <v>0</v>
      </c>
    </row>
    <row r="118" spans="1:11" x14ac:dyDescent="0.25">
      <c r="A118" s="5" t="s">
        <v>4289</v>
      </c>
      <c r="B118" s="5" t="s">
        <v>4517</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c r="K118" s="3">
        <v>0</v>
      </c>
    </row>
    <row r="119" spans="1:11" x14ac:dyDescent="0.25">
      <c r="A119" s="5" t="s">
        <v>4289</v>
      </c>
      <c r="B119" s="5" t="s">
        <v>4368</v>
      </c>
      <c r="C119" s="12">
        <f>IFERROR(VLOOKUP(UPPER(CONCATENATE($B119," - ",$A119)),'[1]Segurados Civis'!$A$5:$H$2142,6,FALSE),"")</f>
        <v>1362</v>
      </c>
      <c r="D119" s="12">
        <f>IFERROR(VLOOKUP(UPPER(CONCATENATE($B119," - ",$A119)),'[1]Segurados Civis'!$A$5:$H$2142,7,FALSE),"")</f>
        <v>410</v>
      </c>
      <c r="E119" s="12">
        <f>IFERROR(VLOOKUP(UPPER(CONCATENATE($B119," - ",$A119)),'[1]Segurados Civis'!$A$5:$H$2142,8,FALSE),"")</f>
        <v>0</v>
      </c>
      <c r="F119" s="12">
        <f t="shared" si="1"/>
        <v>1772</v>
      </c>
      <c r="G119" s="5" t="s">
        <v>2</v>
      </c>
      <c r="H119" s="3">
        <v>1</v>
      </c>
      <c r="I119" s="3">
        <v>0</v>
      </c>
      <c r="J119" s="3"/>
      <c r="K119" s="3">
        <v>0</v>
      </c>
    </row>
    <row r="120" spans="1:11" x14ac:dyDescent="0.25">
      <c r="A120" s="5" t="s">
        <v>4289</v>
      </c>
      <c r="B120" s="5" t="s">
        <v>4292</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5" t="s">
        <v>4</v>
      </c>
      <c r="H120" s="3">
        <v>0</v>
      </c>
      <c r="I120" s="3">
        <v>0</v>
      </c>
      <c r="J120" s="3"/>
      <c r="K120" s="3">
        <v>0</v>
      </c>
    </row>
    <row r="121" spans="1:11" x14ac:dyDescent="0.25">
      <c r="A121" s="5" t="s">
        <v>4289</v>
      </c>
      <c r="B121" s="5" t="s">
        <v>4426</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c r="K121" s="3">
        <v>0</v>
      </c>
    </row>
    <row r="122" spans="1:11" x14ac:dyDescent="0.25">
      <c r="A122" s="5" t="s">
        <v>4289</v>
      </c>
      <c r="B122" s="5" t="s">
        <v>4309</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c r="K122" s="3">
        <v>0</v>
      </c>
    </row>
    <row r="123" spans="1:11" x14ac:dyDescent="0.25">
      <c r="A123" s="5" t="s">
        <v>4289</v>
      </c>
      <c r="B123" s="5" t="s">
        <v>4310</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c r="K123" s="3">
        <v>0</v>
      </c>
    </row>
    <row r="124" spans="1:11" x14ac:dyDescent="0.25">
      <c r="A124" s="5" t="s">
        <v>4289</v>
      </c>
      <c r="B124" s="5" t="s">
        <v>4406</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c r="K124" s="3">
        <v>0</v>
      </c>
    </row>
    <row r="125" spans="1:11" x14ac:dyDescent="0.25">
      <c r="A125" s="5" t="s">
        <v>4289</v>
      </c>
      <c r="B125" s="5" t="s">
        <v>4479</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c r="K125" s="3">
        <v>0</v>
      </c>
    </row>
    <row r="126" spans="1:11" x14ac:dyDescent="0.25">
      <c r="A126" s="5" t="s">
        <v>4289</v>
      </c>
      <c r="B126" s="5" t="s">
        <v>4518</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c r="K126" s="3">
        <v>0</v>
      </c>
    </row>
    <row r="127" spans="1:11" x14ac:dyDescent="0.25">
      <c r="A127" s="5" t="s">
        <v>4289</v>
      </c>
      <c r="B127" s="5" t="s">
        <v>3212</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c r="K127" s="3">
        <v>0</v>
      </c>
    </row>
    <row r="128" spans="1:11" x14ac:dyDescent="0.25">
      <c r="A128" s="5" t="s">
        <v>4289</v>
      </c>
      <c r="B128" s="5" t="s">
        <v>4384</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c r="K128" s="3">
        <v>0</v>
      </c>
    </row>
    <row r="129" spans="1:11" x14ac:dyDescent="0.25">
      <c r="A129" s="5" t="s">
        <v>4289</v>
      </c>
      <c r="B129" s="5" t="s">
        <v>4348</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c r="K129" s="3">
        <v>0</v>
      </c>
    </row>
    <row r="130" spans="1:11" x14ac:dyDescent="0.25">
      <c r="A130" s="5" t="s">
        <v>4289</v>
      </c>
      <c r="B130" s="5" t="s">
        <v>4470</v>
      </c>
      <c r="C130" s="12">
        <f>IFERROR(VLOOKUP(UPPER(CONCATENATE($B130," - ",$A130)),'[1]Segurados Civis'!$A$5:$H$2142,6,FALSE),"")</f>
        <v>363</v>
      </c>
      <c r="D130" s="12">
        <f>IFERROR(VLOOKUP(UPPER(CONCATENATE($B130," - ",$A130)),'[1]Segurados Civis'!$A$5:$H$2142,7,FALSE),"")</f>
        <v>137</v>
      </c>
      <c r="E130" s="12">
        <f>IFERROR(VLOOKUP(UPPER(CONCATENATE($B130," - ",$A130)),'[1]Segurados Civis'!$A$5:$H$2142,8,FALSE),"")</f>
        <v>48</v>
      </c>
      <c r="F130" s="12">
        <f t="shared" si="1"/>
        <v>548</v>
      </c>
      <c r="G130" s="5" t="s">
        <v>2</v>
      </c>
      <c r="H130" s="3">
        <v>1</v>
      </c>
      <c r="I130" s="3">
        <v>0</v>
      </c>
      <c r="J130" s="3"/>
      <c r="K130" s="3">
        <v>0</v>
      </c>
    </row>
    <row r="131" spans="1:11" x14ac:dyDescent="0.25">
      <c r="A131" s="5" t="s">
        <v>4289</v>
      </c>
      <c r="B131" s="5" t="s">
        <v>4407</v>
      </c>
      <c r="C131" s="12">
        <f>IFERROR(VLOOKUP(UPPER(CONCATENATE($B131," - ",$A131)),'[1]Segurados Civis'!$A$5:$H$2142,6,FALSE),"")</f>
        <v>4869</v>
      </c>
      <c r="D131" s="12">
        <f>IFERROR(VLOOKUP(UPPER(CONCATENATE($B131," - ",$A131)),'[1]Segurados Civis'!$A$5:$H$2142,7,FALSE),"")</f>
        <v>1177</v>
      </c>
      <c r="E131" s="12">
        <f>IFERROR(VLOOKUP(UPPER(CONCATENATE($B131," - ",$A131)),'[1]Segurados Civis'!$A$5:$H$2142,8,FALSE),"")</f>
        <v>252</v>
      </c>
      <c r="F131" s="12">
        <f t="shared" ref="F131:F194" si="2">IF(SUM(C131:E131)=0,"",SUM(C131:E131))</f>
        <v>6298</v>
      </c>
      <c r="G131" s="5" t="s">
        <v>2</v>
      </c>
      <c r="H131" s="3">
        <v>1</v>
      </c>
      <c r="I131" s="3">
        <v>0</v>
      </c>
      <c r="J131" s="3"/>
      <c r="K131" s="3">
        <v>0</v>
      </c>
    </row>
    <row r="132" spans="1:11" x14ac:dyDescent="0.25">
      <c r="A132" s="5" t="s">
        <v>4289</v>
      </c>
      <c r="B132" s="5" t="s">
        <v>4507</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c r="K132" s="3">
        <v>0</v>
      </c>
    </row>
    <row r="133" spans="1:11" x14ac:dyDescent="0.25">
      <c r="A133" s="5" t="s">
        <v>4289</v>
      </c>
      <c r="B133" s="5" t="s">
        <v>150</v>
      </c>
      <c r="C133" s="12" t="str">
        <f>IFERROR(VLOOKUP(UPPER(CONCATENATE($B133," - ",$A133)),'[1]Segurados Civis'!$A$5:$H$2142,6,FALSE),"")</f>
        <v/>
      </c>
      <c r="D133" s="12" t="str">
        <f>IFERROR(VLOOKUP(UPPER(CONCATENATE($B133," - ",$A133)),'[1]Segurados Civis'!$A$5:$H$2142,7,FALSE),"")</f>
        <v/>
      </c>
      <c r="E133" s="12" t="str">
        <f>IFERROR(VLOOKUP(UPPER(CONCATENATE($B133," - ",$A133)),'[1]Segurados Civis'!$A$5:$H$2142,8,FALSE),"")</f>
        <v/>
      </c>
      <c r="F133" s="12" t="str">
        <f t="shared" si="2"/>
        <v/>
      </c>
      <c r="G133" s="5" t="s">
        <v>4</v>
      </c>
      <c r="H133" s="3">
        <v>0</v>
      </c>
      <c r="I133" s="3">
        <v>0</v>
      </c>
      <c r="J133" s="3"/>
      <c r="K133" s="3">
        <v>0</v>
      </c>
    </row>
    <row r="134" spans="1:11" x14ac:dyDescent="0.25">
      <c r="A134" s="5" t="s">
        <v>4289</v>
      </c>
      <c r="B134" s="5" t="s">
        <v>4476</v>
      </c>
      <c r="C134" s="12">
        <f>IFERROR(VLOOKUP(UPPER(CONCATENATE($B134," - ",$A134)),'[1]Segurados Civis'!$A$5:$H$2142,6,FALSE),"")</f>
        <v>551</v>
      </c>
      <c r="D134" s="12">
        <f>IFERROR(VLOOKUP(UPPER(CONCATENATE($B134," - ",$A134)),'[1]Segurados Civis'!$A$5:$H$2142,7,FALSE),"")</f>
        <v>78</v>
      </c>
      <c r="E134" s="12">
        <f>IFERROR(VLOOKUP(UPPER(CONCATENATE($B134," - ",$A134)),'[1]Segurados Civis'!$A$5:$H$2142,8,FALSE),"")</f>
        <v>21</v>
      </c>
      <c r="F134" s="12">
        <f t="shared" si="2"/>
        <v>650</v>
      </c>
      <c r="G134" s="5" t="s">
        <v>2</v>
      </c>
      <c r="H134" s="3">
        <v>0</v>
      </c>
      <c r="I134" s="3">
        <v>0</v>
      </c>
      <c r="J134" s="3"/>
      <c r="K134" s="3">
        <v>0</v>
      </c>
    </row>
    <row r="135" spans="1:11" x14ac:dyDescent="0.25">
      <c r="A135" s="5" t="s">
        <v>4289</v>
      </c>
      <c r="B135" s="5" t="s">
        <v>4427</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c r="K135" s="3">
        <v>0</v>
      </c>
    </row>
    <row r="136" spans="1:11" x14ac:dyDescent="0.25">
      <c r="A136" s="5" t="s">
        <v>4289</v>
      </c>
      <c r="B136" s="5" t="s">
        <v>4542</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c r="K136" s="3">
        <v>0</v>
      </c>
    </row>
    <row r="137" spans="1:11" x14ac:dyDescent="0.25">
      <c r="A137" s="5" t="s">
        <v>4289</v>
      </c>
      <c r="B137" s="5" t="s">
        <v>4454</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c r="K137" s="3">
        <v>0</v>
      </c>
    </row>
    <row r="138" spans="1:11" x14ac:dyDescent="0.25">
      <c r="A138" s="5" t="s">
        <v>4289</v>
      </c>
      <c r="B138" s="5" t="s">
        <v>4381</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5" t="s">
        <v>4</v>
      </c>
      <c r="H138" s="3">
        <v>0</v>
      </c>
      <c r="I138" s="3">
        <v>0</v>
      </c>
      <c r="J138" s="3"/>
      <c r="K138" s="3">
        <v>0</v>
      </c>
    </row>
    <row r="139" spans="1:11" x14ac:dyDescent="0.25">
      <c r="A139" s="5" t="s">
        <v>4289</v>
      </c>
      <c r="B139" s="5" t="s">
        <v>4501</v>
      </c>
      <c r="C139" s="12">
        <f>IFERROR(VLOOKUP(UPPER(CONCATENATE($B139," - ",$A139)),'[1]Segurados Civis'!$A$5:$H$2142,6,FALSE),"")</f>
        <v>3265</v>
      </c>
      <c r="D139" s="12">
        <f>IFERROR(VLOOKUP(UPPER(CONCATENATE($B139," - ",$A139)),'[1]Segurados Civis'!$A$5:$H$2142,7,FALSE),"")</f>
        <v>858</v>
      </c>
      <c r="E139" s="12">
        <f>IFERROR(VLOOKUP(UPPER(CONCATENATE($B139," - ",$A139)),'[1]Segurados Civis'!$A$5:$H$2142,8,FALSE),"")</f>
        <v>175</v>
      </c>
      <c r="F139" s="12">
        <f t="shared" si="2"/>
        <v>4298</v>
      </c>
      <c r="G139" s="5" t="s">
        <v>2</v>
      </c>
      <c r="H139" s="3">
        <v>1</v>
      </c>
      <c r="I139" s="3">
        <v>0</v>
      </c>
      <c r="J139" s="3">
        <v>1</v>
      </c>
      <c r="K139" s="3">
        <v>0</v>
      </c>
    </row>
    <row r="140" spans="1:11" x14ac:dyDescent="0.25">
      <c r="A140" s="5" t="s">
        <v>4289</v>
      </c>
      <c r="B140" s="5" t="s">
        <v>4412</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c r="K140" s="3">
        <v>0</v>
      </c>
    </row>
    <row r="141" spans="1:11" x14ac:dyDescent="0.25">
      <c r="A141" s="5" t="s">
        <v>4289</v>
      </c>
      <c r="B141" s="5" t="s">
        <v>4290</v>
      </c>
      <c r="C141" s="12">
        <f>IFERROR(VLOOKUP(UPPER(CONCATENATE($B141," - ",$A141)),'[1]Segurados Civis'!$A$5:$H$2142,6,FALSE),"")</f>
        <v>713</v>
      </c>
      <c r="D141" s="12">
        <f>IFERROR(VLOOKUP(UPPER(CONCATENATE($B141," - ",$A141)),'[1]Segurados Civis'!$A$5:$H$2142,7,FALSE),"")</f>
        <v>175</v>
      </c>
      <c r="E141" s="12">
        <f>IFERROR(VLOOKUP(UPPER(CONCATENATE($B141," - ",$A141)),'[1]Segurados Civis'!$A$5:$H$2142,8,FALSE),"")</f>
        <v>47</v>
      </c>
      <c r="F141" s="12">
        <f t="shared" si="2"/>
        <v>935</v>
      </c>
      <c r="G141" s="5" t="s">
        <v>2</v>
      </c>
      <c r="H141" s="3">
        <v>0</v>
      </c>
      <c r="I141" s="3">
        <v>0</v>
      </c>
      <c r="J141" s="3"/>
      <c r="K141" s="3">
        <v>0</v>
      </c>
    </row>
    <row r="142" spans="1:11" x14ac:dyDescent="0.25">
      <c r="A142" s="5" t="s">
        <v>4289</v>
      </c>
      <c r="B142" s="5" t="s">
        <v>4459</v>
      </c>
      <c r="C142" s="12">
        <f>IFERROR(VLOOKUP(UPPER(CONCATENATE($B142," - ",$A142)),'[1]Segurados Civis'!$A$5:$H$2142,6,FALSE),"")</f>
        <v>10450</v>
      </c>
      <c r="D142" s="12">
        <f>IFERROR(VLOOKUP(UPPER(CONCATENATE($B142," - ",$A142)),'[1]Segurados Civis'!$A$5:$H$2142,7,FALSE),"")</f>
        <v>3156</v>
      </c>
      <c r="E142" s="12">
        <f>IFERROR(VLOOKUP(UPPER(CONCATENATE($B142," - ",$A142)),'[1]Segurados Civis'!$A$5:$H$2142,8,FALSE),"")</f>
        <v>591</v>
      </c>
      <c r="F142" s="12">
        <f t="shared" si="2"/>
        <v>14197</v>
      </c>
      <c r="G142" s="5" t="s">
        <v>2</v>
      </c>
      <c r="H142" s="3">
        <v>0</v>
      </c>
      <c r="I142" s="3">
        <v>0</v>
      </c>
      <c r="J142" s="3"/>
      <c r="K142" s="3">
        <v>0</v>
      </c>
    </row>
    <row r="143" spans="1:11" x14ac:dyDescent="0.25">
      <c r="A143" s="5" t="s">
        <v>4289</v>
      </c>
      <c r="B143" s="5" t="s">
        <v>4535</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c r="K143" s="3">
        <v>0</v>
      </c>
    </row>
    <row r="144" spans="1:11" x14ac:dyDescent="0.25">
      <c r="A144" s="5" t="s">
        <v>4289</v>
      </c>
      <c r="B144" s="5" t="s">
        <v>4408</v>
      </c>
      <c r="C144" s="12" t="str">
        <f>IFERROR(VLOOKUP(UPPER(CONCATENATE($B144," - ",$A144)),'[1]Segurados Civis'!$A$5:$H$2142,6,FALSE),"")</f>
        <v/>
      </c>
      <c r="D144" s="12" t="str">
        <f>IFERROR(VLOOKUP(UPPER(CONCATENATE($B144," - ",$A144)),'[1]Segurados Civis'!$A$5:$H$2142,7,FALSE),"")</f>
        <v/>
      </c>
      <c r="E144" s="12" t="str">
        <f>IFERROR(VLOOKUP(UPPER(CONCATENATE($B144," - ",$A144)),'[1]Segurados Civis'!$A$5:$H$2142,8,FALSE),"")</f>
        <v/>
      </c>
      <c r="F144" s="12" t="str">
        <f t="shared" si="2"/>
        <v/>
      </c>
      <c r="G144" s="5" t="s">
        <v>4</v>
      </c>
      <c r="H144" s="3">
        <v>0</v>
      </c>
      <c r="I144" s="3">
        <v>0</v>
      </c>
      <c r="J144" s="3"/>
      <c r="K144" s="3">
        <v>0</v>
      </c>
    </row>
    <row r="145" spans="1:11" x14ac:dyDescent="0.25">
      <c r="A145" s="5" t="s">
        <v>4289</v>
      </c>
      <c r="B145" s="5" t="s">
        <v>4339</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v>0</v>
      </c>
      <c r="J145" s="3"/>
      <c r="K145" s="3">
        <v>0</v>
      </c>
    </row>
    <row r="146" spans="1:11" x14ac:dyDescent="0.25">
      <c r="A146" s="5" t="s">
        <v>4289</v>
      </c>
      <c r="B146" s="5" t="s">
        <v>4533</v>
      </c>
      <c r="C146" s="12">
        <f>IFERROR(VLOOKUP(UPPER(CONCATENATE($B146," - ",$A146)),'[1]Segurados Civis'!$A$5:$H$2142,6,FALSE),"")</f>
        <v>3148</v>
      </c>
      <c r="D146" s="12">
        <f>IFERROR(VLOOKUP(UPPER(CONCATENATE($B146," - ",$A146)),'[1]Segurados Civis'!$A$5:$H$2142,7,FALSE),"")</f>
        <v>832</v>
      </c>
      <c r="E146" s="12">
        <f>IFERROR(VLOOKUP(UPPER(CONCATENATE($B146," - ",$A146)),'[1]Segurados Civis'!$A$5:$H$2142,8,FALSE),"")</f>
        <v>268</v>
      </c>
      <c r="F146" s="12">
        <f t="shared" si="2"/>
        <v>4248</v>
      </c>
      <c r="G146" s="5" t="s">
        <v>2</v>
      </c>
      <c r="H146" s="3">
        <v>1</v>
      </c>
      <c r="I146" s="3">
        <v>0</v>
      </c>
      <c r="J146" s="3"/>
      <c r="K146" s="3">
        <v>1</v>
      </c>
    </row>
    <row r="147" spans="1:11" x14ac:dyDescent="0.25">
      <c r="A147" s="5" t="s">
        <v>4289</v>
      </c>
      <c r="B147" s="5" t="s">
        <v>4526</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5" t="s">
        <v>4</v>
      </c>
      <c r="H147" s="3">
        <v>0</v>
      </c>
      <c r="I147" s="3">
        <v>0</v>
      </c>
      <c r="J147" s="3"/>
      <c r="K147" s="3">
        <v>0</v>
      </c>
    </row>
    <row r="148" spans="1:11" x14ac:dyDescent="0.25">
      <c r="A148" s="5" t="s">
        <v>4289</v>
      </c>
      <c r="B148" s="5" t="s">
        <v>4474</v>
      </c>
      <c r="C148" s="12" t="str">
        <f>IFERROR(VLOOKUP(UPPER(CONCATENATE($B148," - ",$A148)),'[1]Segurados Civis'!$A$5:$H$2142,6,FALSE),"")</f>
        <v/>
      </c>
      <c r="D148" s="12" t="str">
        <f>IFERROR(VLOOKUP(UPPER(CONCATENATE($B148," - ",$A148)),'[1]Segurados Civis'!$A$5:$H$2142,7,FALSE),"")</f>
        <v/>
      </c>
      <c r="E148" s="12" t="str">
        <f>IFERROR(VLOOKUP(UPPER(CONCATENATE($B148," - ",$A148)),'[1]Segurados Civis'!$A$5:$H$2142,8,FALSE),"")</f>
        <v/>
      </c>
      <c r="F148" s="12" t="str">
        <f t="shared" si="2"/>
        <v/>
      </c>
      <c r="G148" s="5" t="s">
        <v>4</v>
      </c>
      <c r="H148" s="3">
        <v>0</v>
      </c>
      <c r="I148" s="3">
        <v>0</v>
      </c>
      <c r="J148" s="3"/>
      <c r="K148" s="3">
        <v>0</v>
      </c>
    </row>
    <row r="149" spans="1:11" x14ac:dyDescent="0.25">
      <c r="A149" s="5" t="s">
        <v>4289</v>
      </c>
      <c r="B149" s="5" t="s">
        <v>4325</v>
      </c>
      <c r="C149" s="12" t="str">
        <f>IFERROR(VLOOKUP(UPPER(CONCATENATE($B149," - ",$A149)),'[1]Segurados Civis'!$A$5:$H$2142,6,FALSE),"")</f>
        <v/>
      </c>
      <c r="D149" s="12" t="str">
        <f>IFERROR(VLOOKUP(UPPER(CONCATENATE($B149," - ",$A149)),'[1]Segurados Civis'!$A$5:$H$2142,7,FALSE),"")</f>
        <v/>
      </c>
      <c r="E149" s="12" t="str">
        <f>IFERROR(VLOOKUP(UPPER(CONCATENATE($B149," - ",$A149)),'[1]Segurados Civis'!$A$5:$H$2142,8,FALSE),"")</f>
        <v/>
      </c>
      <c r="F149" s="12" t="str">
        <f t="shared" si="2"/>
        <v/>
      </c>
      <c r="G149" s="5" t="s">
        <v>4</v>
      </c>
      <c r="H149" s="3">
        <v>0</v>
      </c>
      <c r="I149" s="3">
        <v>0</v>
      </c>
      <c r="J149" s="3"/>
      <c r="K149" s="3">
        <v>0</v>
      </c>
    </row>
    <row r="150" spans="1:11" x14ac:dyDescent="0.25">
      <c r="A150" s="5" t="s">
        <v>4289</v>
      </c>
      <c r="B150" s="5" t="s">
        <v>4456</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c r="K150" s="3">
        <v>0</v>
      </c>
    </row>
    <row r="151" spans="1:11" x14ac:dyDescent="0.25">
      <c r="A151" s="5" t="s">
        <v>4289</v>
      </c>
      <c r="B151" s="5" t="s">
        <v>4428</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5" t="s">
        <v>4</v>
      </c>
      <c r="H151" s="3">
        <v>0</v>
      </c>
      <c r="I151" s="3">
        <v>0</v>
      </c>
      <c r="J151" s="3"/>
      <c r="K151" s="3">
        <v>0</v>
      </c>
    </row>
    <row r="152" spans="1:11" x14ac:dyDescent="0.25">
      <c r="A152" s="5" t="s">
        <v>4289</v>
      </c>
      <c r="B152" s="5" t="s">
        <v>4546</v>
      </c>
      <c r="C152" s="12">
        <f>IFERROR(VLOOKUP(UPPER(CONCATENATE($B152," - ",$A152)),'[1]Segurados Civis'!$A$5:$H$2142,6,FALSE),"")</f>
        <v>165</v>
      </c>
      <c r="D152" s="12">
        <f>IFERROR(VLOOKUP(UPPER(CONCATENATE($B152," - ",$A152)),'[1]Segurados Civis'!$A$5:$H$2142,7,FALSE),"")</f>
        <v>34</v>
      </c>
      <c r="E152" s="12">
        <f>IFERROR(VLOOKUP(UPPER(CONCATENATE($B152," - ",$A152)),'[1]Segurados Civis'!$A$5:$H$2142,8,FALSE),"")</f>
        <v>6</v>
      </c>
      <c r="F152" s="12">
        <f t="shared" si="2"/>
        <v>205</v>
      </c>
      <c r="G152" s="5" t="s">
        <v>2</v>
      </c>
      <c r="H152" s="3">
        <v>0</v>
      </c>
      <c r="I152" s="3">
        <v>0</v>
      </c>
      <c r="J152" s="3"/>
      <c r="K152" s="3">
        <v>0</v>
      </c>
    </row>
    <row r="153" spans="1:11" x14ac:dyDescent="0.25">
      <c r="A153" s="5" t="s">
        <v>4289</v>
      </c>
      <c r="B153" s="5" t="s">
        <v>4388</v>
      </c>
      <c r="C153" s="12" t="str">
        <f>IFERROR(VLOOKUP(UPPER(CONCATENATE($B153," - ",$A153)),'[1]Segurados Civis'!$A$5:$H$2142,6,FALSE),"")</f>
        <v/>
      </c>
      <c r="D153" s="12" t="str">
        <f>IFERROR(VLOOKUP(UPPER(CONCATENATE($B153," - ",$A153)),'[1]Segurados Civis'!$A$5:$H$2142,7,FALSE),"")</f>
        <v/>
      </c>
      <c r="E153" s="12" t="str">
        <f>IFERROR(VLOOKUP(UPPER(CONCATENATE($B153," - ",$A153)),'[1]Segurados Civis'!$A$5:$H$2142,8,FALSE),"")</f>
        <v/>
      </c>
      <c r="F153" s="12" t="str">
        <f t="shared" si="2"/>
        <v/>
      </c>
      <c r="G153" s="5" t="s">
        <v>4</v>
      </c>
      <c r="H153" s="3">
        <v>0</v>
      </c>
      <c r="I153" s="3">
        <v>0</v>
      </c>
      <c r="J153" s="3"/>
      <c r="K153" s="3">
        <v>0</v>
      </c>
    </row>
    <row r="154" spans="1:11" x14ac:dyDescent="0.25">
      <c r="A154" s="5" t="s">
        <v>4289</v>
      </c>
      <c r="B154" s="5" t="s">
        <v>4389</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c r="K154" s="3">
        <v>0</v>
      </c>
    </row>
    <row r="155" spans="1:11" x14ac:dyDescent="0.25">
      <c r="A155" s="5" t="s">
        <v>4289</v>
      </c>
      <c r="B155" s="5" t="s">
        <v>4435</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5" t="s">
        <v>4</v>
      </c>
      <c r="H155" s="3">
        <v>0</v>
      </c>
      <c r="I155" s="3">
        <v>0</v>
      </c>
      <c r="J155" s="3"/>
      <c r="K155" s="3">
        <v>0</v>
      </c>
    </row>
    <row r="156" spans="1:11" x14ac:dyDescent="0.25">
      <c r="A156" s="5" t="s">
        <v>4289</v>
      </c>
      <c r="B156" s="5" t="s">
        <v>4429</v>
      </c>
      <c r="C156" s="12" t="str">
        <f>IFERROR(VLOOKUP(UPPER(CONCATENATE($B156," - ",$A156)),'[1]Segurados Civis'!$A$5:$H$2142,6,FALSE),"")</f>
        <v/>
      </c>
      <c r="D156" s="12" t="str">
        <f>IFERROR(VLOOKUP(UPPER(CONCATENATE($B156," - ",$A156)),'[1]Segurados Civis'!$A$5:$H$2142,7,FALSE),"")</f>
        <v/>
      </c>
      <c r="E156" s="12" t="str">
        <f>IFERROR(VLOOKUP(UPPER(CONCATENATE($B156," - ",$A156)),'[1]Segurados Civis'!$A$5:$H$2142,8,FALSE),"")</f>
        <v/>
      </c>
      <c r="F156" s="12" t="str">
        <f t="shared" si="2"/>
        <v/>
      </c>
      <c r="G156" s="5" t="s">
        <v>4</v>
      </c>
      <c r="H156" s="3">
        <v>0</v>
      </c>
      <c r="I156" s="3">
        <v>0</v>
      </c>
      <c r="J156" s="3"/>
      <c r="K156" s="3">
        <v>0</v>
      </c>
    </row>
    <row r="157" spans="1:11" x14ac:dyDescent="0.25">
      <c r="A157" s="5" t="s">
        <v>4289</v>
      </c>
      <c r="B157" s="5" t="s">
        <v>4329</v>
      </c>
      <c r="C157" s="12">
        <f>IFERROR(VLOOKUP(UPPER(CONCATENATE($B157," - ",$A157)),'[1]Segurados Civis'!$A$5:$H$2142,6,FALSE),"")</f>
        <v>87</v>
      </c>
      <c r="D157" s="12">
        <f>IFERROR(VLOOKUP(UPPER(CONCATENATE($B157," - ",$A157)),'[1]Segurados Civis'!$A$5:$H$2142,7,FALSE),"")</f>
        <v>14</v>
      </c>
      <c r="E157" s="12">
        <f>IFERROR(VLOOKUP(UPPER(CONCATENATE($B157," - ",$A157)),'[1]Segurados Civis'!$A$5:$H$2142,8,FALSE),"")</f>
        <v>5</v>
      </c>
      <c r="F157" s="12">
        <f t="shared" si="2"/>
        <v>106</v>
      </c>
      <c r="G157" s="5" t="s">
        <v>2</v>
      </c>
      <c r="H157" s="3">
        <v>0</v>
      </c>
      <c r="I157" s="3">
        <v>0</v>
      </c>
      <c r="J157" s="3">
        <v>1</v>
      </c>
      <c r="K157" s="3">
        <v>0</v>
      </c>
    </row>
    <row r="158" spans="1:11" x14ac:dyDescent="0.25">
      <c r="A158" s="5" t="s">
        <v>4289</v>
      </c>
      <c r="B158" s="5" t="s">
        <v>4547</v>
      </c>
      <c r="C158" s="12">
        <f>IFERROR(VLOOKUP(UPPER(CONCATENATE($B158," - ",$A158)),'[1]Segurados Civis'!$A$5:$H$2142,6,FALSE),"")</f>
        <v>836</v>
      </c>
      <c r="D158" s="12">
        <f>IFERROR(VLOOKUP(UPPER(CONCATENATE($B158," - ",$A158)),'[1]Segurados Civis'!$A$5:$H$2142,7,FALSE),"")</f>
        <v>263</v>
      </c>
      <c r="E158" s="12">
        <f>IFERROR(VLOOKUP(UPPER(CONCATENATE($B158," - ",$A158)),'[1]Segurados Civis'!$A$5:$H$2142,8,FALSE),"")</f>
        <v>108</v>
      </c>
      <c r="F158" s="12">
        <f t="shared" si="2"/>
        <v>1207</v>
      </c>
      <c r="G158" s="5" t="s">
        <v>2</v>
      </c>
      <c r="H158" s="3">
        <v>0</v>
      </c>
      <c r="I158" s="3">
        <v>0</v>
      </c>
      <c r="J158" s="3">
        <v>1</v>
      </c>
      <c r="K158" s="3">
        <v>0</v>
      </c>
    </row>
    <row r="159" spans="1:11" x14ac:dyDescent="0.25">
      <c r="A159" s="5" t="s">
        <v>4289</v>
      </c>
      <c r="B159" s="5" t="s">
        <v>4530</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5" t="s">
        <v>4</v>
      </c>
      <c r="H159" s="3">
        <v>0</v>
      </c>
      <c r="I159" s="3">
        <v>0</v>
      </c>
      <c r="J159" s="3"/>
      <c r="K159" s="3">
        <v>0</v>
      </c>
    </row>
    <row r="160" spans="1:11" x14ac:dyDescent="0.25">
      <c r="A160" s="5" t="s">
        <v>4289</v>
      </c>
      <c r="B160" s="5" t="s">
        <v>4378</v>
      </c>
      <c r="C160" s="12">
        <f>IFERROR(VLOOKUP(UPPER(CONCATENATE($B160," - ",$A160)),'[1]Segurados Civis'!$A$5:$H$2142,6,FALSE),"")</f>
        <v>233</v>
      </c>
      <c r="D160" s="12">
        <f>IFERROR(VLOOKUP(UPPER(CONCATENATE($B160," - ",$A160)),'[1]Segurados Civis'!$A$5:$H$2142,7,FALSE),"")</f>
        <v>37</v>
      </c>
      <c r="E160" s="12">
        <f>IFERROR(VLOOKUP(UPPER(CONCATENATE($B160," - ",$A160)),'[1]Segurados Civis'!$A$5:$H$2142,8,FALSE),"")</f>
        <v>7</v>
      </c>
      <c r="F160" s="12">
        <f t="shared" si="2"/>
        <v>277</v>
      </c>
      <c r="G160" s="5" t="s">
        <v>2</v>
      </c>
      <c r="H160" s="3">
        <v>0</v>
      </c>
      <c r="I160" s="3">
        <v>0</v>
      </c>
      <c r="J160" s="3"/>
      <c r="K160" s="3">
        <v>0</v>
      </c>
    </row>
    <row r="161" spans="1:11" x14ac:dyDescent="0.25">
      <c r="A161" s="5" t="s">
        <v>4289</v>
      </c>
      <c r="B161" s="5" t="s">
        <v>4511</v>
      </c>
      <c r="C161" s="12">
        <f>IFERROR(VLOOKUP(UPPER(CONCATENATE($B161," - ",$A161)),'[1]Segurados Civis'!$A$5:$H$2142,6,FALSE),"")</f>
        <v>191</v>
      </c>
      <c r="D161" s="12">
        <f>IFERROR(VLOOKUP(UPPER(CONCATENATE($B161," - ",$A161)),'[1]Segurados Civis'!$A$5:$H$2142,7,FALSE),"")</f>
        <v>25</v>
      </c>
      <c r="E161" s="12">
        <f>IFERROR(VLOOKUP(UPPER(CONCATENATE($B161," - ",$A161)),'[1]Segurados Civis'!$A$5:$H$2142,8,FALSE),"")</f>
        <v>10</v>
      </c>
      <c r="F161" s="12">
        <f t="shared" si="2"/>
        <v>226</v>
      </c>
      <c r="G161" s="5" t="s">
        <v>2</v>
      </c>
      <c r="H161" s="3">
        <v>0</v>
      </c>
      <c r="I161" s="3">
        <v>0</v>
      </c>
      <c r="J161" s="3"/>
      <c r="K161" s="3">
        <v>0</v>
      </c>
    </row>
    <row r="162" spans="1:11" x14ac:dyDescent="0.25">
      <c r="A162" s="5" t="s">
        <v>4289</v>
      </c>
      <c r="B162" s="5" t="s">
        <v>63</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v>0</v>
      </c>
      <c r="J162" s="3"/>
      <c r="K162" s="3">
        <v>0</v>
      </c>
    </row>
    <row r="163" spans="1:11" x14ac:dyDescent="0.25">
      <c r="A163" s="5" t="s">
        <v>4289</v>
      </c>
      <c r="B163" s="5" t="s">
        <v>4359</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c r="K163" s="3">
        <v>0</v>
      </c>
    </row>
    <row r="164" spans="1:11" x14ac:dyDescent="0.25">
      <c r="A164" s="5" t="s">
        <v>4289</v>
      </c>
      <c r="B164" s="5" t="s">
        <v>2719</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v>0</v>
      </c>
      <c r="J164" s="3"/>
      <c r="K164" s="3">
        <v>0</v>
      </c>
    </row>
    <row r="165" spans="1:11" x14ac:dyDescent="0.25">
      <c r="A165" s="5" t="s">
        <v>4289</v>
      </c>
      <c r="B165" s="5" t="s">
        <v>4480</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v>0</v>
      </c>
      <c r="J165" s="3"/>
      <c r="K165" s="3">
        <v>0</v>
      </c>
    </row>
    <row r="166" spans="1:11" x14ac:dyDescent="0.25">
      <c r="A166" s="5" t="s">
        <v>4289</v>
      </c>
      <c r="B166" s="5" t="s">
        <v>4392</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c r="K166" s="3">
        <v>0</v>
      </c>
    </row>
    <row r="167" spans="1:11" x14ac:dyDescent="0.25">
      <c r="A167" s="5" t="s">
        <v>4289</v>
      </c>
      <c r="B167" s="5" t="s">
        <v>4481</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c r="K167" s="3">
        <v>0</v>
      </c>
    </row>
    <row r="168" spans="1:11" x14ac:dyDescent="0.25">
      <c r="A168" s="5" t="s">
        <v>4289</v>
      </c>
      <c r="B168" s="5" t="s">
        <v>4519</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c r="K168" s="3">
        <v>0</v>
      </c>
    </row>
    <row r="169" spans="1:11" x14ac:dyDescent="0.25">
      <c r="A169" s="5" t="s">
        <v>4289</v>
      </c>
      <c r="B169" s="5" t="s">
        <v>4360</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c r="K169" s="3">
        <v>0</v>
      </c>
    </row>
    <row r="170" spans="1:11" x14ac:dyDescent="0.25">
      <c r="A170" s="5" t="s">
        <v>4289</v>
      </c>
      <c r="B170" s="5" t="s">
        <v>4430</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v>0</v>
      </c>
      <c r="J170" s="3"/>
      <c r="K170" s="3">
        <v>0</v>
      </c>
    </row>
    <row r="171" spans="1:11" x14ac:dyDescent="0.25">
      <c r="A171" s="5" t="s">
        <v>4289</v>
      </c>
      <c r="B171" s="5" t="s">
        <v>4540</v>
      </c>
      <c r="C171" s="12" t="str">
        <f>IFERROR(VLOOKUP(UPPER(CONCATENATE($B171," - ",$A171)),'[1]Segurados Civis'!$A$5:$H$2142,6,FALSE),"")</f>
        <v/>
      </c>
      <c r="D171" s="12" t="str">
        <f>IFERROR(VLOOKUP(UPPER(CONCATENATE($B171," - ",$A171)),'[1]Segurados Civis'!$A$5:$H$2142,7,FALSE),"")</f>
        <v/>
      </c>
      <c r="E171" s="12" t="str">
        <f>IFERROR(VLOOKUP(UPPER(CONCATENATE($B171," - ",$A171)),'[1]Segurados Civis'!$A$5:$H$2142,8,FALSE),"")</f>
        <v/>
      </c>
      <c r="F171" s="12" t="str">
        <f t="shared" si="2"/>
        <v/>
      </c>
      <c r="G171" s="5" t="s">
        <v>4</v>
      </c>
      <c r="H171" s="3">
        <v>0</v>
      </c>
      <c r="I171" s="3">
        <v>0</v>
      </c>
      <c r="J171" s="3"/>
      <c r="K171" s="3">
        <v>0</v>
      </c>
    </row>
    <row r="172" spans="1:11" x14ac:dyDescent="0.25">
      <c r="A172" s="5" t="s">
        <v>4289</v>
      </c>
      <c r="B172" s="5" t="s">
        <v>4466</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4</v>
      </c>
      <c r="H172" s="3">
        <v>0</v>
      </c>
      <c r="I172" s="3">
        <v>0</v>
      </c>
      <c r="J172" s="3"/>
      <c r="K172" s="3">
        <v>0</v>
      </c>
    </row>
    <row r="173" spans="1:11" x14ac:dyDescent="0.25">
      <c r="A173" s="5" t="s">
        <v>4289</v>
      </c>
      <c r="B173" s="5" t="s">
        <v>4440</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c r="K173" s="3">
        <v>0</v>
      </c>
    </row>
    <row r="174" spans="1:11" x14ac:dyDescent="0.25">
      <c r="A174" s="5" t="s">
        <v>4289</v>
      </c>
      <c r="B174" s="5" t="s">
        <v>4302</v>
      </c>
      <c r="C174" s="12">
        <f>IFERROR(VLOOKUP(UPPER(CONCATENATE($B174," - ",$A174)),'[1]Segurados Civis'!$A$5:$H$2142,6,FALSE),"")</f>
        <v>2510</v>
      </c>
      <c r="D174" s="12">
        <f>IFERROR(VLOOKUP(UPPER(CONCATENATE($B174," - ",$A174)),'[1]Segurados Civis'!$A$5:$H$2142,7,FALSE),"")</f>
        <v>196</v>
      </c>
      <c r="E174" s="12">
        <f>IFERROR(VLOOKUP(UPPER(CONCATENATE($B174," - ",$A174)),'[1]Segurados Civis'!$A$5:$H$2142,8,FALSE),"")</f>
        <v>70</v>
      </c>
      <c r="F174" s="12">
        <f t="shared" si="2"/>
        <v>2776</v>
      </c>
      <c r="G174" s="5" t="s">
        <v>2</v>
      </c>
      <c r="H174" s="3">
        <v>1</v>
      </c>
      <c r="I174" s="3">
        <v>0</v>
      </c>
      <c r="J174" s="3"/>
      <c r="K174" s="3">
        <v>1</v>
      </c>
    </row>
    <row r="175" spans="1:11" x14ac:dyDescent="0.25">
      <c r="A175" s="5" t="s">
        <v>4289</v>
      </c>
      <c r="B175" s="5" t="s">
        <v>4520</v>
      </c>
      <c r="C175" s="12" t="str">
        <f>IFERROR(VLOOKUP(UPPER(CONCATENATE($B175," - ",$A175)),'[1]Segurados Civis'!$A$5:$H$2142,6,FALSE),"")</f>
        <v/>
      </c>
      <c r="D175" s="12" t="str">
        <f>IFERROR(VLOOKUP(UPPER(CONCATENATE($B175," - ",$A175)),'[1]Segurados Civis'!$A$5:$H$2142,7,FALSE),"")</f>
        <v/>
      </c>
      <c r="E175" s="12" t="str">
        <f>IFERROR(VLOOKUP(UPPER(CONCATENATE($B175," - ",$A175)),'[1]Segurados Civis'!$A$5:$H$2142,8,FALSE),"")</f>
        <v/>
      </c>
      <c r="F175" s="12" t="str">
        <f t="shared" si="2"/>
        <v/>
      </c>
      <c r="G175" s="5" t="s">
        <v>4</v>
      </c>
      <c r="H175" s="3">
        <v>0</v>
      </c>
      <c r="I175" s="3">
        <v>0</v>
      </c>
      <c r="J175" s="3"/>
      <c r="K175" s="3">
        <v>0</v>
      </c>
    </row>
    <row r="176" spans="1:11" x14ac:dyDescent="0.25">
      <c r="A176" s="5" t="s">
        <v>4289</v>
      </c>
      <c r="B176" s="5" t="s">
        <v>4415</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v>0</v>
      </c>
      <c r="J176" s="3"/>
      <c r="K176" s="3">
        <v>0</v>
      </c>
    </row>
    <row r="177" spans="1:11" x14ac:dyDescent="0.25">
      <c r="A177" s="5" t="s">
        <v>4289</v>
      </c>
      <c r="B177" s="5" t="s">
        <v>4462</v>
      </c>
      <c r="C177" s="12">
        <f>IFERROR(VLOOKUP(UPPER(CONCATENATE($B177," - ",$A177)),'[1]Segurados Civis'!$A$5:$H$2142,6,FALSE),"")</f>
        <v>334</v>
      </c>
      <c r="D177" s="12">
        <f>IFERROR(VLOOKUP(UPPER(CONCATENATE($B177," - ",$A177)),'[1]Segurados Civis'!$A$5:$H$2142,7,FALSE),"")</f>
        <v>89</v>
      </c>
      <c r="E177" s="12">
        <f>IFERROR(VLOOKUP(UPPER(CONCATENATE($B177," - ",$A177)),'[1]Segurados Civis'!$A$5:$H$2142,8,FALSE),"")</f>
        <v>20</v>
      </c>
      <c r="F177" s="12">
        <f t="shared" si="2"/>
        <v>443</v>
      </c>
      <c r="G177" s="5" t="s">
        <v>2</v>
      </c>
      <c r="H177" s="3">
        <v>0</v>
      </c>
      <c r="I177" s="3">
        <v>0</v>
      </c>
      <c r="J177" s="3"/>
      <c r="K177" s="3">
        <v>0</v>
      </c>
    </row>
    <row r="178" spans="1:11" x14ac:dyDescent="0.25">
      <c r="A178" s="5" t="s">
        <v>4289</v>
      </c>
      <c r="B178" s="5" t="s">
        <v>986</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5" t="s">
        <v>4</v>
      </c>
      <c r="H178" s="3">
        <v>0</v>
      </c>
      <c r="I178" s="3">
        <v>0</v>
      </c>
      <c r="J178" s="3"/>
      <c r="K178" s="3">
        <v>0</v>
      </c>
    </row>
    <row r="179" spans="1:11" x14ac:dyDescent="0.25">
      <c r="A179" s="5" t="s">
        <v>4289</v>
      </c>
      <c r="B179" s="5" t="s">
        <v>406</v>
      </c>
      <c r="C179" s="12">
        <f>IFERROR(VLOOKUP(UPPER(CONCATENATE($B179," - ",$A179)),'[1]Segurados Civis'!$A$5:$H$2142,6,FALSE),"")</f>
        <v>63</v>
      </c>
      <c r="D179" s="12">
        <f>IFERROR(VLOOKUP(UPPER(CONCATENATE($B179," - ",$A179)),'[1]Segurados Civis'!$A$5:$H$2142,7,FALSE),"")</f>
        <v>9</v>
      </c>
      <c r="E179" s="12">
        <f>IFERROR(VLOOKUP(UPPER(CONCATENATE($B179," - ",$A179)),'[1]Segurados Civis'!$A$5:$H$2142,8,FALSE),"")</f>
        <v>3</v>
      </c>
      <c r="F179" s="12">
        <f t="shared" si="2"/>
        <v>75</v>
      </c>
      <c r="G179" s="5" t="s">
        <v>2</v>
      </c>
      <c r="H179" s="3">
        <v>0</v>
      </c>
      <c r="I179" s="3">
        <v>0</v>
      </c>
      <c r="J179" s="3">
        <v>1</v>
      </c>
      <c r="K179" s="3">
        <v>0</v>
      </c>
    </row>
    <row r="180" spans="1:11" x14ac:dyDescent="0.25">
      <c r="A180" s="5" t="s">
        <v>4289</v>
      </c>
      <c r="B180" s="5" t="s">
        <v>4487</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c r="K180" s="3">
        <v>0</v>
      </c>
    </row>
    <row r="181" spans="1:11" x14ac:dyDescent="0.25">
      <c r="A181" s="5" t="s">
        <v>4289</v>
      </c>
      <c r="B181" s="5" t="s">
        <v>4297</v>
      </c>
      <c r="C181" s="12">
        <f>IFERROR(VLOOKUP(UPPER(CONCATENATE($B181," - ",$A181)),'[1]Segurados Civis'!$A$5:$H$2142,6,FALSE),"")</f>
        <v>534</v>
      </c>
      <c r="D181" s="12">
        <f>IFERROR(VLOOKUP(UPPER(CONCATENATE($B181," - ",$A181)),'[1]Segurados Civis'!$A$5:$H$2142,7,FALSE),"")</f>
        <v>147</v>
      </c>
      <c r="E181" s="12">
        <f>IFERROR(VLOOKUP(UPPER(CONCATENATE($B181," - ",$A181)),'[1]Segurados Civis'!$A$5:$H$2142,8,FALSE),"")</f>
        <v>43</v>
      </c>
      <c r="F181" s="12">
        <f t="shared" si="2"/>
        <v>724</v>
      </c>
      <c r="G181" s="5" t="s">
        <v>2</v>
      </c>
      <c r="H181" s="3">
        <v>0</v>
      </c>
      <c r="I181" s="3">
        <v>0</v>
      </c>
      <c r="J181" s="3"/>
      <c r="K181" s="3">
        <v>0</v>
      </c>
    </row>
    <row r="182" spans="1:11" x14ac:dyDescent="0.25">
      <c r="A182" s="5" t="s">
        <v>4289</v>
      </c>
      <c r="B182" s="5" t="s">
        <v>4366</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v>0</v>
      </c>
      <c r="J182" s="3"/>
      <c r="K182" s="3">
        <v>0</v>
      </c>
    </row>
    <row r="183" spans="1:11" x14ac:dyDescent="0.25">
      <c r="A183" s="5" t="s">
        <v>4289</v>
      </c>
      <c r="B183" s="5" t="s">
        <v>4436</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c r="K183" s="3">
        <v>0</v>
      </c>
    </row>
    <row r="184" spans="1:11" x14ac:dyDescent="0.25">
      <c r="A184" s="5" t="s">
        <v>4289</v>
      </c>
      <c r="B184" s="5" t="s">
        <v>4293</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c r="K184" s="3">
        <v>0</v>
      </c>
    </row>
    <row r="185" spans="1:11" x14ac:dyDescent="0.25">
      <c r="A185" s="5" t="s">
        <v>4289</v>
      </c>
      <c r="B185" s="5" t="s">
        <v>4431</v>
      </c>
      <c r="C185" s="12" t="str">
        <f>IFERROR(VLOOKUP(UPPER(CONCATENATE($B185," - ",$A185)),'[1]Segurados Civis'!$A$5:$H$2142,6,FALSE),"")</f>
        <v/>
      </c>
      <c r="D185" s="12" t="str">
        <f>IFERROR(VLOOKUP(UPPER(CONCATENATE($B185," - ",$A185)),'[1]Segurados Civis'!$A$5:$H$2142,7,FALSE),"")</f>
        <v/>
      </c>
      <c r="E185" s="12" t="str">
        <f>IFERROR(VLOOKUP(UPPER(CONCATENATE($B185," - ",$A185)),'[1]Segurados Civis'!$A$5:$H$2142,8,FALSE),"")</f>
        <v/>
      </c>
      <c r="F185" s="12" t="str">
        <f t="shared" si="2"/>
        <v/>
      </c>
      <c r="G185" s="5" t="s">
        <v>4</v>
      </c>
      <c r="H185" s="3">
        <v>0</v>
      </c>
      <c r="I185" s="3">
        <v>0</v>
      </c>
      <c r="J185" s="3"/>
      <c r="K185" s="3">
        <v>0</v>
      </c>
    </row>
    <row r="186" spans="1:11" x14ac:dyDescent="0.25">
      <c r="A186" s="5" t="s">
        <v>4289</v>
      </c>
      <c r="B186" s="5" t="s">
        <v>4492</v>
      </c>
      <c r="C186" s="12">
        <f>IFERROR(VLOOKUP(UPPER(CONCATENATE($B186," - ",$A186)),'[1]Segurados Civis'!$A$5:$H$2142,6,FALSE),"")</f>
        <v>2840</v>
      </c>
      <c r="D186" s="12">
        <f>IFERROR(VLOOKUP(UPPER(CONCATENATE($B186," - ",$A186)),'[1]Segurados Civis'!$A$5:$H$2142,7,FALSE),"")</f>
        <v>464</v>
      </c>
      <c r="E186" s="12">
        <f>IFERROR(VLOOKUP(UPPER(CONCATENATE($B186," - ",$A186)),'[1]Segurados Civis'!$A$5:$H$2142,8,FALSE),"")</f>
        <v>12</v>
      </c>
      <c r="F186" s="12">
        <f t="shared" si="2"/>
        <v>3316</v>
      </c>
      <c r="G186" s="5" t="s">
        <v>2</v>
      </c>
      <c r="H186" s="3">
        <v>0</v>
      </c>
      <c r="I186" s="3">
        <v>0</v>
      </c>
      <c r="J186" s="3"/>
      <c r="K186" s="3">
        <v>0</v>
      </c>
    </row>
    <row r="187" spans="1:11" x14ac:dyDescent="0.25">
      <c r="A187" s="5" t="s">
        <v>4289</v>
      </c>
      <c r="B187" s="5" t="s">
        <v>4393</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5" t="s">
        <v>4</v>
      </c>
      <c r="H187" s="3">
        <v>0</v>
      </c>
      <c r="I187" s="3">
        <v>0</v>
      </c>
      <c r="J187" s="3"/>
      <c r="K187" s="3">
        <v>0</v>
      </c>
    </row>
    <row r="188" spans="1:11" x14ac:dyDescent="0.25">
      <c r="A188" s="5" t="s">
        <v>4289</v>
      </c>
      <c r="B188" s="5" t="s">
        <v>3398</v>
      </c>
      <c r="C188" s="12" t="str">
        <f>IFERROR(VLOOKUP(UPPER(CONCATENATE($B188," - ",$A188)),'[1]Segurados Civis'!$A$5:$H$2142,6,FALSE),"")</f>
        <v/>
      </c>
      <c r="D188" s="12" t="str">
        <f>IFERROR(VLOOKUP(UPPER(CONCATENATE($B188," - ",$A188)),'[1]Segurados Civis'!$A$5:$H$2142,7,FALSE),"")</f>
        <v/>
      </c>
      <c r="E188" s="12" t="str">
        <f>IFERROR(VLOOKUP(UPPER(CONCATENATE($B188," - ",$A188)),'[1]Segurados Civis'!$A$5:$H$2142,8,FALSE),"")</f>
        <v/>
      </c>
      <c r="F188" s="12" t="str">
        <f t="shared" si="2"/>
        <v/>
      </c>
      <c r="G188" s="5" t="s">
        <v>4</v>
      </c>
      <c r="H188" s="3">
        <v>0</v>
      </c>
      <c r="I188" s="3">
        <v>0</v>
      </c>
      <c r="J188" s="3"/>
      <c r="K188" s="3">
        <v>0</v>
      </c>
    </row>
    <row r="189" spans="1:11" x14ac:dyDescent="0.25">
      <c r="A189" s="5" t="s">
        <v>4289</v>
      </c>
      <c r="B189" s="5" t="s">
        <v>4349</v>
      </c>
      <c r="C189" s="12" t="str">
        <f>IFERROR(VLOOKUP(UPPER(CONCATENATE($B189," - ",$A189)),'[1]Segurados Civis'!$A$5:$H$2142,6,FALSE),"")</f>
        <v/>
      </c>
      <c r="D189" s="12" t="str">
        <f>IFERROR(VLOOKUP(UPPER(CONCATENATE($B189," - ",$A189)),'[1]Segurados Civis'!$A$5:$H$2142,7,FALSE),"")</f>
        <v/>
      </c>
      <c r="E189" s="12" t="str">
        <f>IFERROR(VLOOKUP(UPPER(CONCATENATE($B189," - ",$A189)),'[1]Segurados Civis'!$A$5:$H$2142,8,FALSE),"")</f>
        <v/>
      </c>
      <c r="F189" s="12" t="str">
        <f t="shared" si="2"/>
        <v/>
      </c>
      <c r="G189" s="5" t="s">
        <v>4</v>
      </c>
      <c r="H189" s="3">
        <v>0</v>
      </c>
      <c r="I189" s="3">
        <v>0</v>
      </c>
      <c r="J189" s="3"/>
      <c r="K189" s="3">
        <v>0</v>
      </c>
    </row>
    <row r="190" spans="1:11" x14ac:dyDescent="0.25">
      <c r="A190" s="5" t="s">
        <v>4289</v>
      </c>
      <c r="B190" s="5" t="s">
        <v>4353</v>
      </c>
      <c r="C190" s="12">
        <f>IFERROR(VLOOKUP(UPPER(CONCATENATE($B190," - ",$A190)),'[1]Segurados Civis'!$A$5:$H$2142,6,FALSE),"")</f>
        <v>398</v>
      </c>
      <c r="D190" s="12">
        <f>IFERROR(VLOOKUP(UPPER(CONCATENATE($B190," - ",$A190)),'[1]Segurados Civis'!$A$5:$H$2142,7,FALSE),"")</f>
        <v>64</v>
      </c>
      <c r="E190" s="12">
        <f>IFERROR(VLOOKUP(UPPER(CONCATENATE($B190," - ",$A190)),'[1]Segurados Civis'!$A$5:$H$2142,8,FALSE),"")</f>
        <v>14</v>
      </c>
      <c r="F190" s="12">
        <f t="shared" si="2"/>
        <v>476</v>
      </c>
      <c r="G190" s="5" t="s">
        <v>2</v>
      </c>
      <c r="H190" s="3">
        <v>1</v>
      </c>
      <c r="I190" s="3">
        <v>0</v>
      </c>
      <c r="J190" s="3"/>
      <c r="K190" s="3">
        <v>0</v>
      </c>
    </row>
    <row r="191" spans="1:11" x14ac:dyDescent="0.25">
      <c r="A191" s="5" t="s">
        <v>4289</v>
      </c>
      <c r="B191" s="5" t="s">
        <v>4531</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4</v>
      </c>
      <c r="H191" s="3">
        <v>0</v>
      </c>
      <c r="I191" s="3">
        <v>0</v>
      </c>
      <c r="J191" s="3"/>
      <c r="K191" s="3">
        <v>0</v>
      </c>
    </row>
    <row r="192" spans="1:11" x14ac:dyDescent="0.25">
      <c r="A192" s="5" t="s">
        <v>4289</v>
      </c>
      <c r="B192" s="5" t="s">
        <v>4444</v>
      </c>
      <c r="C192" s="12" t="str">
        <f>IFERROR(VLOOKUP(UPPER(CONCATENATE($B192," - ",$A192)),'[1]Segurados Civis'!$A$5:$H$2142,6,FALSE),"")</f>
        <v/>
      </c>
      <c r="D192" s="12" t="str">
        <f>IFERROR(VLOOKUP(UPPER(CONCATENATE($B192," - ",$A192)),'[1]Segurados Civis'!$A$5:$H$2142,7,FALSE),"")</f>
        <v/>
      </c>
      <c r="E192" s="12" t="str">
        <f>IFERROR(VLOOKUP(UPPER(CONCATENATE($B192," - ",$A192)),'[1]Segurados Civis'!$A$5:$H$2142,8,FALSE),"")</f>
        <v/>
      </c>
      <c r="F192" s="12" t="str">
        <f t="shared" si="2"/>
        <v/>
      </c>
      <c r="G192" s="5" t="s">
        <v>4</v>
      </c>
      <c r="H192" s="3">
        <v>0</v>
      </c>
      <c r="I192" s="3">
        <v>0</v>
      </c>
      <c r="J192" s="3"/>
      <c r="K192" s="3">
        <v>0</v>
      </c>
    </row>
    <row r="193" spans="1:11" x14ac:dyDescent="0.25">
      <c r="A193" s="5" t="s">
        <v>4289</v>
      </c>
      <c r="B193" s="5" t="s">
        <v>4498</v>
      </c>
      <c r="C193" s="12" t="str">
        <f>IFERROR(VLOOKUP(UPPER(CONCATENATE($B193," - ",$A193)),'[1]Segurados Civis'!$A$5:$H$2142,6,FALSE),"")</f>
        <v/>
      </c>
      <c r="D193" s="12" t="str">
        <f>IFERROR(VLOOKUP(UPPER(CONCATENATE($B193," - ",$A193)),'[1]Segurados Civis'!$A$5:$H$2142,7,FALSE),"")</f>
        <v/>
      </c>
      <c r="E193" s="12" t="str">
        <f>IFERROR(VLOOKUP(UPPER(CONCATENATE($B193," - ",$A193)),'[1]Segurados Civis'!$A$5:$H$2142,8,FALSE),"")</f>
        <v/>
      </c>
      <c r="F193" s="12" t="str">
        <f t="shared" si="2"/>
        <v/>
      </c>
      <c r="G193" s="5" t="s">
        <v>622</v>
      </c>
      <c r="H193" s="3">
        <v>0</v>
      </c>
      <c r="I193" s="3">
        <v>0</v>
      </c>
      <c r="J193" s="3"/>
      <c r="K193" s="3">
        <v>0</v>
      </c>
    </row>
    <row r="194" spans="1:11" x14ac:dyDescent="0.25">
      <c r="A194" s="5" t="s">
        <v>4289</v>
      </c>
      <c r="B194" s="5" t="s">
        <v>4394</v>
      </c>
      <c r="C194" s="12" t="str">
        <f>IFERROR(VLOOKUP(UPPER(CONCATENATE($B194," - ",$A194)),'[1]Segurados Civis'!$A$5:$H$2142,6,FALSE),"")</f>
        <v/>
      </c>
      <c r="D194" s="12" t="str">
        <f>IFERROR(VLOOKUP(UPPER(CONCATENATE($B194," - ",$A194)),'[1]Segurados Civis'!$A$5:$H$2142,7,FALSE),"")</f>
        <v/>
      </c>
      <c r="E194" s="12" t="str">
        <f>IFERROR(VLOOKUP(UPPER(CONCATENATE($B194," - ",$A194)),'[1]Segurados Civis'!$A$5:$H$2142,8,FALSE),"")</f>
        <v/>
      </c>
      <c r="F194" s="12" t="str">
        <f t="shared" si="2"/>
        <v/>
      </c>
      <c r="G194" s="5" t="s">
        <v>4</v>
      </c>
      <c r="H194" s="3">
        <v>0</v>
      </c>
      <c r="I194" s="3">
        <v>0</v>
      </c>
      <c r="J194" s="3"/>
      <c r="K194" s="3">
        <v>0</v>
      </c>
    </row>
    <row r="195" spans="1:11" x14ac:dyDescent="0.25">
      <c r="A195" s="5" t="s">
        <v>4289</v>
      </c>
      <c r="B195" s="5" t="s">
        <v>4328</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58" si="3">IF(SUM(C195:E195)=0,"",SUM(C195:E195))</f>
        <v/>
      </c>
      <c r="G195" s="5" t="s">
        <v>4</v>
      </c>
      <c r="H195" s="3">
        <v>0</v>
      </c>
      <c r="I195" s="3">
        <v>0</v>
      </c>
      <c r="J195" s="3"/>
      <c r="K195" s="3">
        <v>0</v>
      </c>
    </row>
    <row r="196" spans="1:11" x14ac:dyDescent="0.25">
      <c r="A196" s="5" t="s">
        <v>4289</v>
      </c>
      <c r="B196" s="5" t="s">
        <v>4521</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5" t="s">
        <v>4</v>
      </c>
      <c r="H196" s="3">
        <v>0</v>
      </c>
      <c r="I196" s="3">
        <v>0</v>
      </c>
      <c r="J196" s="3"/>
      <c r="K196" s="3">
        <v>0</v>
      </c>
    </row>
    <row r="197" spans="1:11" x14ac:dyDescent="0.25">
      <c r="A197" s="5" t="s">
        <v>4289</v>
      </c>
      <c r="B197" s="5" t="s">
        <v>4313</v>
      </c>
      <c r="C197" s="12" t="str">
        <f>IFERROR(VLOOKUP(UPPER(CONCATENATE($B197," - ",$A197)),'[1]Segurados Civis'!$A$5:$H$2142,6,FALSE),"")</f>
        <v/>
      </c>
      <c r="D197" s="12" t="str">
        <f>IFERROR(VLOOKUP(UPPER(CONCATENATE($B197," - ",$A197)),'[1]Segurados Civis'!$A$5:$H$2142,7,FALSE),"")</f>
        <v/>
      </c>
      <c r="E197" s="12" t="str">
        <f>IFERROR(VLOOKUP(UPPER(CONCATENATE($B197," - ",$A197)),'[1]Segurados Civis'!$A$5:$H$2142,8,FALSE),"")</f>
        <v/>
      </c>
      <c r="F197" s="12" t="str">
        <f t="shared" si="3"/>
        <v/>
      </c>
      <c r="G197" s="5" t="s">
        <v>4</v>
      </c>
      <c r="H197" s="3">
        <v>0</v>
      </c>
      <c r="I197" s="3">
        <v>0</v>
      </c>
      <c r="J197" s="3"/>
      <c r="K197" s="3">
        <v>0</v>
      </c>
    </row>
    <row r="198" spans="1:11" x14ac:dyDescent="0.25">
      <c r="A198" s="5" t="s">
        <v>4289</v>
      </c>
      <c r="B198" s="5" t="s">
        <v>4409</v>
      </c>
      <c r="C198" s="12" t="str">
        <f>IFERROR(VLOOKUP(UPPER(CONCATENATE($B198," - ",$A198)),'[1]Segurados Civis'!$A$5:$H$2142,6,FALSE),"")</f>
        <v/>
      </c>
      <c r="D198" s="12" t="str">
        <f>IFERROR(VLOOKUP(UPPER(CONCATENATE($B198," - ",$A198)),'[1]Segurados Civis'!$A$5:$H$2142,7,FALSE),"")</f>
        <v/>
      </c>
      <c r="E198" s="12" t="str">
        <f>IFERROR(VLOOKUP(UPPER(CONCATENATE($B198," - ",$A198)),'[1]Segurados Civis'!$A$5:$H$2142,8,FALSE),"")</f>
        <v/>
      </c>
      <c r="F198" s="12" t="str">
        <f t="shared" si="3"/>
        <v/>
      </c>
      <c r="G198" s="5" t="s">
        <v>4</v>
      </c>
      <c r="H198" s="3">
        <v>0</v>
      </c>
      <c r="I198" s="3">
        <v>0</v>
      </c>
      <c r="J198" s="3"/>
      <c r="K198" s="3">
        <v>0</v>
      </c>
    </row>
    <row r="199" spans="1:11" x14ac:dyDescent="0.25">
      <c r="A199" s="5" t="s">
        <v>4289</v>
      </c>
      <c r="B199" s="5" t="s">
        <v>2874</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c r="K199" s="3">
        <v>0</v>
      </c>
    </row>
    <row r="200" spans="1:11" x14ac:dyDescent="0.25">
      <c r="A200" s="5" t="s">
        <v>4289</v>
      </c>
      <c r="B200" s="5" t="s">
        <v>4361</v>
      </c>
      <c r="C200" s="12" t="str">
        <f>IFERROR(VLOOKUP(UPPER(CONCATENATE($B200," - ",$A200)),'[1]Segurados Civis'!$A$5:$H$2142,6,FALSE),"")</f>
        <v/>
      </c>
      <c r="D200" s="12" t="str">
        <f>IFERROR(VLOOKUP(UPPER(CONCATENATE($B200," - ",$A200)),'[1]Segurados Civis'!$A$5:$H$2142,7,FALSE),"")</f>
        <v/>
      </c>
      <c r="E200" s="12" t="str">
        <f>IFERROR(VLOOKUP(UPPER(CONCATENATE($B200," - ",$A200)),'[1]Segurados Civis'!$A$5:$H$2142,8,FALSE),"")</f>
        <v/>
      </c>
      <c r="F200" s="12" t="str">
        <f t="shared" si="3"/>
        <v/>
      </c>
      <c r="G200" s="5" t="s">
        <v>4</v>
      </c>
      <c r="H200" s="3">
        <v>0</v>
      </c>
      <c r="I200" s="3">
        <v>0</v>
      </c>
      <c r="J200" s="3"/>
      <c r="K200" s="3">
        <v>0</v>
      </c>
    </row>
    <row r="201" spans="1:11" x14ac:dyDescent="0.25">
      <c r="A201" s="5" t="s">
        <v>4289</v>
      </c>
      <c r="B201" s="5" t="s">
        <v>4374</v>
      </c>
      <c r="C201" s="12">
        <f>IFERROR(VLOOKUP(UPPER(CONCATENATE($B201," - ",$A201)),'[1]Segurados Civis'!$A$5:$H$2142,6,FALSE),"")</f>
        <v>99</v>
      </c>
      <c r="D201" s="12">
        <f>IFERROR(VLOOKUP(UPPER(CONCATENATE($B201," - ",$A201)),'[1]Segurados Civis'!$A$5:$H$2142,7,FALSE),"")</f>
        <v>33</v>
      </c>
      <c r="E201" s="12">
        <f>IFERROR(VLOOKUP(UPPER(CONCATENATE($B201," - ",$A201)),'[1]Segurados Civis'!$A$5:$H$2142,8,FALSE),"")</f>
        <v>7</v>
      </c>
      <c r="F201" s="12">
        <f t="shared" si="3"/>
        <v>139</v>
      </c>
      <c r="G201" s="5" t="s">
        <v>2</v>
      </c>
      <c r="H201" s="3">
        <v>0</v>
      </c>
      <c r="I201" s="3">
        <v>0</v>
      </c>
      <c r="J201" s="3"/>
      <c r="K201" s="3">
        <v>0</v>
      </c>
    </row>
    <row r="202" spans="1:11" x14ac:dyDescent="0.25">
      <c r="A202" s="5" t="s">
        <v>4289</v>
      </c>
      <c r="B202" s="5" t="s">
        <v>4437</v>
      </c>
      <c r="C202" s="12" t="str">
        <f>IFERROR(VLOOKUP(UPPER(CONCATENATE($B202," - ",$A202)),'[1]Segurados Civis'!$A$5:$H$2142,6,FALSE),"")</f>
        <v/>
      </c>
      <c r="D202" s="12" t="str">
        <f>IFERROR(VLOOKUP(UPPER(CONCATENATE($B202," - ",$A202)),'[1]Segurados Civis'!$A$5:$H$2142,7,FALSE),"")</f>
        <v/>
      </c>
      <c r="E202" s="12" t="str">
        <f>IFERROR(VLOOKUP(UPPER(CONCATENATE($B202," - ",$A202)),'[1]Segurados Civis'!$A$5:$H$2142,8,FALSE),"")</f>
        <v/>
      </c>
      <c r="F202" s="12" t="str">
        <f t="shared" si="3"/>
        <v/>
      </c>
      <c r="G202" s="5" t="s">
        <v>4</v>
      </c>
      <c r="H202" s="3">
        <v>0</v>
      </c>
      <c r="I202" s="3">
        <v>0</v>
      </c>
      <c r="J202" s="3"/>
      <c r="K202" s="3">
        <v>0</v>
      </c>
    </row>
    <row r="203" spans="1:11" x14ac:dyDescent="0.25">
      <c r="A203" s="5" t="s">
        <v>4289</v>
      </c>
      <c r="B203" s="5" t="s">
        <v>4482</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5" t="s">
        <v>4</v>
      </c>
      <c r="H203" s="3">
        <v>0</v>
      </c>
      <c r="I203" s="3">
        <v>0</v>
      </c>
      <c r="J203" s="3"/>
      <c r="K203" s="3">
        <v>0</v>
      </c>
    </row>
    <row r="204" spans="1:11" x14ac:dyDescent="0.25">
      <c r="A204" s="5" t="s">
        <v>4289</v>
      </c>
      <c r="B204" s="5" t="s">
        <v>4419</v>
      </c>
      <c r="C204" s="12">
        <f>IFERROR(VLOOKUP(UPPER(CONCATENATE($B204," - ",$A204)),'[1]Segurados Civis'!$A$5:$H$2142,6,FALSE),"")</f>
        <v>763</v>
      </c>
      <c r="D204" s="12">
        <f>IFERROR(VLOOKUP(UPPER(CONCATENATE($B204," - ",$A204)),'[1]Segurados Civis'!$A$5:$H$2142,7,FALSE),"")</f>
        <v>113</v>
      </c>
      <c r="E204" s="12">
        <f>IFERROR(VLOOKUP(UPPER(CONCATENATE($B204," - ",$A204)),'[1]Segurados Civis'!$A$5:$H$2142,8,FALSE),"")</f>
        <v>46</v>
      </c>
      <c r="F204" s="12">
        <f t="shared" si="3"/>
        <v>922</v>
      </c>
      <c r="G204" s="5" t="s">
        <v>2</v>
      </c>
      <c r="H204" s="3">
        <v>0</v>
      </c>
      <c r="I204" s="3">
        <v>0</v>
      </c>
      <c r="J204" s="3">
        <v>1</v>
      </c>
      <c r="K204" s="3">
        <v>0</v>
      </c>
    </row>
    <row r="205" spans="1:11" x14ac:dyDescent="0.25">
      <c r="A205" s="5" t="s">
        <v>4289</v>
      </c>
      <c r="B205" s="5" t="s">
        <v>4340</v>
      </c>
      <c r="C205" s="12" t="str">
        <f>IFERROR(VLOOKUP(UPPER(CONCATENATE($B205," - ",$A205)),'[1]Segurados Civis'!$A$5:$H$2142,6,FALSE),"")</f>
        <v/>
      </c>
      <c r="D205" s="12" t="str">
        <f>IFERROR(VLOOKUP(UPPER(CONCATENATE($B205," - ",$A205)),'[1]Segurados Civis'!$A$5:$H$2142,7,FALSE),"")</f>
        <v/>
      </c>
      <c r="E205" s="12" t="str">
        <f>IFERROR(VLOOKUP(UPPER(CONCATENATE($B205," - ",$A205)),'[1]Segurados Civis'!$A$5:$H$2142,8,FALSE),"")</f>
        <v/>
      </c>
      <c r="F205" s="12" t="str">
        <f t="shared" si="3"/>
        <v/>
      </c>
      <c r="G205" s="5" t="s">
        <v>4</v>
      </c>
      <c r="H205" s="3">
        <v>0</v>
      </c>
      <c r="I205" s="3">
        <v>0</v>
      </c>
      <c r="J205" s="3">
        <v>0</v>
      </c>
      <c r="K205" s="3">
        <v>0</v>
      </c>
    </row>
    <row r="206" spans="1:11" x14ac:dyDescent="0.25">
      <c r="A206" s="5" t="s">
        <v>4289</v>
      </c>
      <c r="B206" s="5" t="s">
        <v>4385</v>
      </c>
      <c r="C206" s="12" t="str">
        <f>IFERROR(VLOOKUP(UPPER(CONCATENATE($B206," - ",$A206)),'[1]Segurados Civis'!$A$5:$H$2142,6,FALSE),"")</f>
        <v/>
      </c>
      <c r="D206" s="12" t="str">
        <f>IFERROR(VLOOKUP(UPPER(CONCATENATE($B206," - ",$A206)),'[1]Segurados Civis'!$A$5:$H$2142,7,FALSE),"")</f>
        <v/>
      </c>
      <c r="E206" s="12" t="str">
        <f>IFERROR(VLOOKUP(UPPER(CONCATENATE($B206," - ",$A206)),'[1]Segurados Civis'!$A$5:$H$2142,8,FALSE),"")</f>
        <v/>
      </c>
      <c r="F206" s="12" t="str">
        <f t="shared" si="3"/>
        <v/>
      </c>
      <c r="G206" s="5" t="s">
        <v>4</v>
      </c>
      <c r="H206" s="3">
        <v>0</v>
      </c>
      <c r="I206" s="3">
        <v>0</v>
      </c>
      <c r="J206" s="3"/>
      <c r="K206" s="3">
        <v>0</v>
      </c>
    </row>
    <row r="207" spans="1:11" x14ac:dyDescent="0.25">
      <c r="A207" s="5" t="s">
        <v>4289</v>
      </c>
      <c r="B207" s="5" t="s">
        <v>4398</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v>0</v>
      </c>
      <c r="J207" s="3"/>
      <c r="K207" s="3">
        <v>0</v>
      </c>
    </row>
    <row r="208" spans="1:11" x14ac:dyDescent="0.25">
      <c r="A208" s="5" t="s">
        <v>4289</v>
      </c>
      <c r="B208" s="5" t="s">
        <v>4548</v>
      </c>
      <c r="C208" s="12">
        <f>IFERROR(VLOOKUP(UPPER(CONCATENATE($B208," - ",$A208)),'[1]Segurados Civis'!$A$5:$H$2142,6,FALSE),"")</f>
        <v>450</v>
      </c>
      <c r="D208" s="12">
        <f>IFERROR(VLOOKUP(UPPER(CONCATENATE($B208," - ",$A208)),'[1]Segurados Civis'!$A$5:$H$2142,7,FALSE),"")</f>
        <v>104</v>
      </c>
      <c r="E208" s="12">
        <f>IFERROR(VLOOKUP(UPPER(CONCATENATE($B208," - ",$A208)),'[1]Segurados Civis'!$A$5:$H$2142,8,FALSE),"")</f>
        <v>32</v>
      </c>
      <c r="F208" s="12">
        <f t="shared" si="3"/>
        <v>586</v>
      </c>
      <c r="G208" s="5" t="s">
        <v>2</v>
      </c>
      <c r="H208" s="3">
        <v>1</v>
      </c>
      <c r="I208" s="3">
        <v>0</v>
      </c>
      <c r="J208" s="3"/>
      <c r="K208" s="3">
        <v>0</v>
      </c>
    </row>
    <row r="209" spans="1:11" x14ac:dyDescent="0.25">
      <c r="A209" s="5" t="s">
        <v>4289</v>
      </c>
      <c r="B209" s="5" t="s">
        <v>4505</v>
      </c>
      <c r="C209" s="12">
        <f>IFERROR(VLOOKUP(UPPER(CONCATENATE($B209," - ",$A209)),'[1]Segurados Civis'!$A$5:$H$2142,6,FALSE),"")</f>
        <v>549</v>
      </c>
      <c r="D209" s="12">
        <f>IFERROR(VLOOKUP(UPPER(CONCATENATE($B209," - ",$A209)),'[1]Segurados Civis'!$A$5:$H$2142,7,FALSE),"")</f>
        <v>112</v>
      </c>
      <c r="E209" s="12">
        <f>IFERROR(VLOOKUP(UPPER(CONCATENATE($B209," - ",$A209)),'[1]Segurados Civis'!$A$5:$H$2142,8,FALSE),"")</f>
        <v>38</v>
      </c>
      <c r="F209" s="12">
        <f t="shared" si="3"/>
        <v>699</v>
      </c>
      <c r="G209" s="5" t="s">
        <v>2</v>
      </c>
      <c r="H209" s="3">
        <v>0</v>
      </c>
      <c r="I209" s="3">
        <v>0</v>
      </c>
      <c r="J209" s="3"/>
      <c r="K209" s="3">
        <v>0</v>
      </c>
    </row>
    <row r="210" spans="1:11" x14ac:dyDescent="0.25">
      <c r="A210" s="5" t="s">
        <v>4289</v>
      </c>
      <c r="B210" s="5" t="s">
        <v>4335</v>
      </c>
      <c r="C210" s="12" t="str">
        <f>IFERROR(VLOOKUP(UPPER(CONCATENATE($B210," - ",$A210)),'[1]Segurados Civis'!$A$5:$H$2142,6,FALSE),"")</f>
        <v/>
      </c>
      <c r="D210" s="12" t="str">
        <f>IFERROR(VLOOKUP(UPPER(CONCATENATE($B210," - ",$A210)),'[1]Segurados Civis'!$A$5:$H$2142,7,FALSE),"")</f>
        <v/>
      </c>
      <c r="E210" s="12" t="str">
        <f>IFERROR(VLOOKUP(UPPER(CONCATENATE($B210," - ",$A210)),'[1]Segurados Civis'!$A$5:$H$2142,8,FALSE),"")</f>
        <v/>
      </c>
      <c r="F210" s="12" t="str">
        <f t="shared" si="3"/>
        <v/>
      </c>
      <c r="G210" s="5" t="s">
        <v>4</v>
      </c>
      <c r="H210" s="3">
        <v>0</v>
      </c>
      <c r="I210" s="3">
        <v>0</v>
      </c>
      <c r="J210" s="3"/>
      <c r="K210" s="3">
        <v>0</v>
      </c>
    </row>
    <row r="211" spans="1:11" x14ac:dyDescent="0.25">
      <c r="A211" s="5" t="s">
        <v>4289</v>
      </c>
      <c r="B211" s="5" t="s">
        <v>4452</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v>0</v>
      </c>
      <c r="J211" s="3"/>
      <c r="K211" s="3">
        <v>0</v>
      </c>
    </row>
    <row r="212" spans="1:11" x14ac:dyDescent="0.25">
      <c r="A212" s="5" t="s">
        <v>4289</v>
      </c>
      <c r="B212" s="5" t="s">
        <v>3422</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v>0</v>
      </c>
      <c r="J212" s="3"/>
      <c r="K212" s="3">
        <v>0</v>
      </c>
    </row>
    <row r="213" spans="1:11" x14ac:dyDescent="0.25">
      <c r="A213" s="5" t="s">
        <v>4289</v>
      </c>
      <c r="B213" s="5" t="s">
        <v>4489</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5" t="s">
        <v>4</v>
      </c>
      <c r="H213" s="3">
        <v>0</v>
      </c>
      <c r="I213" s="3">
        <v>0</v>
      </c>
      <c r="J213" s="3"/>
      <c r="K213" s="3">
        <v>0</v>
      </c>
    </row>
    <row r="214" spans="1:11" x14ac:dyDescent="0.25">
      <c r="A214" s="5" t="s">
        <v>4289</v>
      </c>
      <c r="B214" s="5" t="s">
        <v>4522</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4</v>
      </c>
      <c r="H214" s="3">
        <v>0</v>
      </c>
      <c r="I214" s="3">
        <v>0</v>
      </c>
      <c r="J214" s="3"/>
      <c r="K214" s="3">
        <v>0</v>
      </c>
    </row>
    <row r="215" spans="1:11" x14ac:dyDescent="0.25">
      <c r="A215" s="5" t="s">
        <v>4289</v>
      </c>
      <c r="B215" s="5" t="s">
        <v>4460</v>
      </c>
      <c r="C215" s="12" t="str">
        <f>IFERROR(VLOOKUP(UPPER(CONCATENATE($B215," - ",$A215)),'[1]Segurados Civis'!$A$5:$H$2142,6,FALSE),"")</f>
        <v/>
      </c>
      <c r="D215" s="12" t="str">
        <f>IFERROR(VLOOKUP(UPPER(CONCATENATE($B215," - ",$A215)),'[1]Segurados Civis'!$A$5:$H$2142,7,FALSE),"")</f>
        <v/>
      </c>
      <c r="E215" s="12" t="str">
        <f>IFERROR(VLOOKUP(UPPER(CONCATENATE($B215," - ",$A215)),'[1]Segurados Civis'!$A$5:$H$2142,8,FALSE),"")</f>
        <v/>
      </c>
      <c r="F215" s="12" t="str">
        <f t="shared" si="3"/>
        <v/>
      </c>
      <c r="G215" s="5" t="s">
        <v>4</v>
      </c>
      <c r="H215" s="3">
        <v>0</v>
      </c>
      <c r="I215" s="3">
        <v>0</v>
      </c>
      <c r="J215" s="3"/>
      <c r="K215" s="3">
        <v>0</v>
      </c>
    </row>
    <row r="216" spans="1:11" x14ac:dyDescent="0.25">
      <c r="A216" s="5" t="s">
        <v>4289</v>
      </c>
      <c r="B216" s="5" t="s">
        <v>4549</v>
      </c>
      <c r="C216" s="12" t="str">
        <f>IFERROR(VLOOKUP(UPPER(CONCATENATE($B216," - ",$A216)),'[1]Segurados Civis'!$A$5:$H$2142,6,FALSE),"")</f>
        <v/>
      </c>
      <c r="D216" s="12" t="str">
        <f>IFERROR(VLOOKUP(UPPER(CONCATENATE($B216," - ",$A216)),'[1]Segurados Civis'!$A$5:$H$2142,7,FALSE),"")</f>
        <v/>
      </c>
      <c r="E216" s="12" t="str">
        <f>IFERROR(VLOOKUP(UPPER(CONCATENATE($B216," - ",$A216)),'[1]Segurados Civis'!$A$5:$H$2142,8,FALSE),"")</f>
        <v/>
      </c>
      <c r="F216" s="12" t="str">
        <f t="shared" si="3"/>
        <v/>
      </c>
      <c r="G216" s="5" t="s">
        <v>4</v>
      </c>
      <c r="H216" s="3">
        <v>0</v>
      </c>
      <c r="I216" s="3">
        <v>0</v>
      </c>
      <c r="J216" s="3"/>
      <c r="K216" s="3">
        <v>0</v>
      </c>
    </row>
    <row r="217" spans="1:11" x14ac:dyDescent="0.25">
      <c r="A217" s="5" t="s">
        <v>4289</v>
      </c>
      <c r="B217" s="5" t="s">
        <v>4331</v>
      </c>
      <c r="C217" s="12">
        <f>IFERROR(VLOOKUP(UPPER(CONCATENATE($B217," - ",$A217)),'[1]Segurados Civis'!$A$5:$H$2142,6,FALSE),"")</f>
        <v>114</v>
      </c>
      <c r="D217" s="12">
        <f>IFERROR(VLOOKUP(UPPER(CONCATENATE($B217," - ",$A217)),'[1]Segurados Civis'!$A$5:$H$2142,7,FALSE),"")</f>
        <v>34</v>
      </c>
      <c r="E217" s="12">
        <f>IFERROR(VLOOKUP(UPPER(CONCATENATE($B217," - ",$A217)),'[1]Segurados Civis'!$A$5:$H$2142,8,FALSE),"")</f>
        <v>8</v>
      </c>
      <c r="F217" s="12">
        <f t="shared" si="3"/>
        <v>156</v>
      </c>
      <c r="G217" s="5" t="s">
        <v>2</v>
      </c>
      <c r="H217" s="3">
        <v>0</v>
      </c>
      <c r="I217" s="3">
        <v>0</v>
      </c>
      <c r="J217" s="3"/>
      <c r="K217" s="3">
        <v>0</v>
      </c>
    </row>
    <row r="218" spans="1:11" x14ac:dyDescent="0.25">
      <c r="A218" s="5" t="s">
        <v>4289</v>
      </c>
      <c r="B218" s="5" t="s">
        <v>4445</v>
      </c>
      <c r="C218" s="12">
        <f>IFERROR(VLOOKUP(UPPER(CONCATENATE($B218," - ",$A218)),'[1]Segurados Civis'!$A$5:$H$2142,6,FALSE),"")</f>
        <v>114</v>
      </c>
      <c r="D218" s="12">
        <f>IFERROR(VLOOKUP(UPPER(CONCATENATE($B218," - ",$A218)),'[1]Segurados Civis'!$A$5:$H$2142,7,FALSE),"")</f>
        <v>48</v>
      </c>
      <c r="E218" s="12">
        <f>IFERROR(VLOOKUP(UPPER(CONCATENATE($B218," - ",$A218)),'[1]Segurados Civis'!$A$5:$H$2142,8,FALSE),"")</f>
        <v>12</v>
      </c>
      <c r="F218" s="12">
        <f t="shared" si="3"/>
        <v>174</v>
      </c>
      <c r="G218" s="5" t="s">
        <v>2</v>
      </c>
      <c r="H218" s="3">
        <v>1</v>
      </c>
      <c r="I218" s="3">
        <v>0</v>
      </c>
      <c r="J218" s="3"/>
      <c r="K218" s="3">
        <v>0</v>
      </c>
    </row>
    <row r="219" spans="1:11" x14ac:dyDescent="0.25">
      <c r="A219" s="5" t="s">
        <v>4289</v>
      </c>
      <c r="B219" s="5" t="s">
        <v>4463</v>
      </c>
      <c r="C219" s="12">
        <f>IFERROR(VLOOKUP(UPPER(CONCATENATE($B219," - ",$A219)),'[1]Segurados Civis'!$A$5:$H$2142,6,FALSE),"")</f>
        <v>141</v>
      </c>
      <c r="D219" s="12">
        <f>IFERROR(VLOOKUP(UPPER(CONCATENATE($B219," - ",$A219)),'[1]Segurados Civis'!$A$5:$H$2142,7,FALSE),"")</f>
        <v>50</v>
      </c>
      <c r="E219" s="12">
        <f>IFERROR(VLOOKUP(UPPER(CONCATENATE($B219," - ",$A219)),'[1]Segurados Civis'!$A$5:$H$2142,8,FALSE),"")</f>
        <v>31</v>
      </c>
      <c r="F219" s="12">
        <f t="shared" si="3"/>
        <v>222</v>
      </c>
      <c r="G219" s="5" t="s">
        <v>2</v>
      </c>
      <c r="H219" s="3">
        <v>0</v>
      </c>
      <c r="I219" s="3">
        <v>0</v>
      </c>
      <c r="J219" s="3">
        <v>1</v>
      </c>
      <c r="K219" s="3">
        <v>0</v>
      </c>
    </row>
    <row r="220" spans="1:11" x14ac:dyDescent="0.25">
      <c r="A220" s="5" t="s">
        <v>4289</v>
      </c>
      <c r="B220" s="5" t="s">
        <v>4483</v>
      </c>
      <c r="C220" s="12" t="str">
        <f>IFERROR(VLOOKUP(UPPER(CONCATENATE($B220," - ",$A220)),'[1]Segurados Civis'!$A$5:$H$2142,6,FALSE),"")</f>
        <v/>
      </c>
      <c r="D220" s="12" t="str">
        <f>IFERROR(VLOOKUP(UPPER(CONCATENATE($B220," - ",$A220)),'[1]Segurados Civis'!$A$5:$H$2142,7,FALSE),"")</f>
        <v/>
      </c>
      <c r="E220" s="12" t="str">
        <f>IFERROR(VLOOKUP(UPPER(CONCATENATE($B220," - ",$A220)),'[1]Segurados Civis'!$A$5:$H$2142,8,FALSE),"")</f>
        <v/>
      </c>
      <c r="F220" s="12" t="str">
        <f t="shared" si="3"/>
        <v/>
      </c>
      <c r="G220" s="5" t="s">
        <v>4</v>
      </c>
      <c r="H220" s="3">
        <v>0</v>
      </c>
      <c r="I220" s="3">
        <v>0</v>
      </c>
      <c r="J220" s="3"/>
      <c r="K220" s="3">
        <v>0</v>
      </c>
    </row>
    <row r="221" spans="1:11" x14ac:dyDescent="0.25">
      <c r="A221" s="5" t="s">
        <v>4289</v>
      </c>
      <c r="B221" s="5" t="s">
        <v>4395</v>
      </c>
      <c r="C221" s="12">
        <f>IFERROR(VLOOKUP(UPPER(CONCATENATE($B221," - ",$A221)),'[1]Segurados Civis'!$A$5:$H$2142,6,FALSE),"")</f>
        <v>1424</v>
      </c>
      <c r="D221" s="12">
        <f>IFERROR(VLOOKUP(UPPER(CONCATENATE($B221," - ",$A221)),'[1]Segurados Civis'!$A$5:$H$2142,7,FALSE),"")</f>
        <v>316</v>
      </c>
      <c r="E221" s="12">
        <f>IFERROR(VLOOKUP(UPPER(CONCATENATE($B221," - ",$A221)),'[1]Segurados Civis'!$A$5:$H$2142,8,FALSE),"")</f>
        <v>114</v>
      </c>
      <c r="F221" s="12">
        <f t="shared" si="3"/>
        <v>1854</v>
      </c>
      <c r="G221" s="5" t="s">
        <v>2</v>
      </c>
      <c r="H221" s="3">
        <v>0</v>
      </c>
      <c r="I221" s="3">
        <v>0</v>
      </c>
      <c r="J221" s="3"/>
      <c r="K221" s="3">
        <v>0</v>
      </c>
    </row>
    <row r="222" spans="1:11" x14ac:dyDescent="0.25">
      <c r="A222" s="5" t="s">
        <v>4289</v>
      </c>
      <c r="B222" s="5" t="s">
        <v>4461</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5" t="s">
        <v>4</v>
      </c>
      <c r="H222" s="3">
        <v>0</v>
      </c>
      <c r="I222" s="3">
        <v>0</v>
      </c>
      <c r="J222" s="3"/>
      <c r="K222" s="3">
        <v>0</v>
      </c>
    </row>
    <row r="223" spans="1:11" x14ac:dyDescent="0.25">
      <c r="A223" s="5" t="s">
        <v>4289</v>
      </c>
      <c r="B223" s="5" t="s">
        <v>4446</v>
      </c>
      <c r="C223" s="12" t="str">
        <f>IFERROR(VLOOKUP(UPPER(CONCATENATE($B223," - ",$A223)),'[1]Segurados Civis'!$A$5:$H$2142,6,FALSE),"")</f>
        <v/>
      </c>
      <c r="D223" s="12" t="str">
        <f>IFERROR(VLOOKUP(UPPER(CONCATENATE($B223," - ",$A223)),'[1]Segurados Civis'!$A$5:$H$2142,7,FALSE),"")</f>
        <v/>
      </c>
      <c r="E223" s="12" t="str">
        <f>IFERROR(VLOOKUP(UPPER(CONCATENATE($B223," - ",$A223)),'[1]Segurados Civis'!$A$5:$H$2142,8,FALSE),"")</f>
        <v/>
      </c>
      <c r="F223" s="12" t="str">
        <f t="shared" si="3"/>
        <v/>
      </c>
      <c r="G223" s="5" t="s">
        <v>4</v>
      </c>
      <c r="H223" s="3">
        <v>0</v>
      </c>
      <c r="I223" s="3">
        <v>0</v>
      </c>
      <c r="J223" s="3"/>
      <c r="K223" s="3">
        <v>0</v>
      </c>
    </row>
    <row r="224" spans="1:11" x14ac:dyDescent="0.25">
      <c r="A224" s="5" t="s">
        <v>4289</v>
      </c>
      <c r="B224" s="5" t="s">
        <v>4508</v>
      </c>
      <c r="C224" s="12">
        <f>IFERROR(VLOOKUP(UPPER(CONCATENATE($B224," - ",$A224)),'[1]Segurados Civis'!$A$5:$H$2142,6,FALSE),"")</f>
        <v>1108</v>
      </c>
      <c r="D224" s="12">
        <f>IFERROR(VLOOKUP(UPPER(CONCATENATE($B224," - ",$A224)),'[1]Segurados Civis'!$A$5:$H$2142,7,FALSE),"")</f>
        <v>242</v>
      </c>
      <c r="E224" s="12">
        <f>IFERROR(VLOOKUP(UPPER(CONCATENATE($B224," - ",$A224)),'[1]Segurados Civis'!$A$5:$H$2142,8,FALSE),"")</f>
        <v>58</v>
      </c>
      <c r="F224" s="12">
        <f t="shared" si="3"/>
        <v>1408</v>
      </c>
      <c r="G224" s="5" t="s">
        <v>2</v>
      </c>
      <c r="H224" s="3">
        <v>0</v>
      </c>
      <c r="I224" s="3">
        <v>0</v>
      </c>
      <c r="J224" s="3"/>
      <c r="K224" s="3">
        <v>0</v>
      </c>
    </row>
    <row r="225" spans="1:11" x14ac:dyDescent="0.25">
      <c r="A225" s="5" t="s">
        <v>4289</v>
      </c>
      <c r="B225" s="5" t="s">
        <v>4441</v>
      </c>
      <c r="C225" s="12" t="str">
        <f>IFERROR(VLOOKUP(UPPER(CONCATENATE($B225," - ",$A225)),'[1]Segurados Civis'!$A$5:$H$2142,6,FALSE),"")</f>
        <v/>
      </c>
      <c r="D225" s="12" t="str">
        <f>IFERROR(VLOOKUP(UPPER(CONCATENATE($B225," - ",$A225)),'[1]Segurados Civis'!$A$5:$H$2142,7,FALSE),"")</f>
        <v/>
      </c>
      <c r="E225" s="12" t="str">
        <f>IFERROR(VLOOKUP(UPPER(CONCATENATE($B225," - ",$A225)),'[1]Segurados Civis'!$A$5:$H$2142,8,FALSE),"")</f>
        <v/>
      </c>
      <c r="F225" s="12" t="str">
        <f t="shared" si="3"/>
        <v/>
      </c>
      <c r="G225" s="5" t="s">
        <v>4</v>
      </c>
      <c r="H225" s="3">
        <v>0</v>
      </c>
      <c r="I225" s="3">
        <v>0</v>
      </c>
      <c r="J225" s="3"/>
      <c r="K225" s="3">
        <v>0</v>
      </c>
    </row>
    <row r="226" spans="1:11" x14ac:dyDescent="0.25">
      <c r="A226" s="5" t="s">
        <v>4289</v>
      </c>
      <c r="B226" s="5" t="s">
        <v>4467</v>
      </c>
      <c r="C226" s="12" t="str">
        <f>IFERROR(VLOOKUP(UPPER(CONCATENATE($B226," - ",$A226)),'[1]Segurados Civis'!$A$5:$H$2142,6,FALSE),"")</f>
        <v/>
      </c>
      <c r="D226" s="12" t="str">
        <f>IFERROR(VLOOKUP(UPPER(CONCATENATE($B226," - ",$A226)),'[1]Segurados Civis'!$A$5:$H$2142,7,FALSE),"")</f>
        <v/>
      </c>
      <c r="E226" s="12" t="str">
        <f>IFERROR(VLOOKUP(UPPER(CONCATENATE($B226," - ",$A226)),'[1]Segurados Civis'!$A$5:$H$2142,8,FALSE),"")</f>
        <v/>
      </c>
      <c r="F226" s="12" t="str">
        <f t="shared" si="3"/>
        <v/>
      </c>
      <c r="G226" s="5" t="s">
        <v>4</v>
      </c>
      <c r="H226" s="3">
        <v>0</v>
      </c>
      <c r="I226" s="3">
        <v>0</v>
      </c>
      <c r="J226" s="3"/>
      <c r="K226" s="3">
        <v>0</v>
      </c>
    </row>
    <row r="227" spans="1:11" x14ac:dyDescent="0.25">
      <c r="A227" s="5" t="s">
        <v>4289</v>
      </c>
      <c r="B227" s="5" t="s">
        <v>4468</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4</v>
      </c>
      <c r="H227" s="3">
        <v>0</v>
      </c>
      <c r="I227" s="3">
        <v>0</v>
      </c>
      <c r="J227" s="3"/>
      <c r="K227" s="3">
        <v>0</v>
      </c>
    </row>
    <row r="228" spans="1:11" x14ac:dyDescent="0.25">
      <c r="A228" s="5" t="s">
        <v>4289</v>
      </c>
      <c r="B228" s="5" t="s">
        <v>4438</v>
      </c>
      <c r="C228" s="12" t="str">
        <f>IFERROR(VLOOKUP(UPPER(CONCATENATE($B228," - ",$A228)),'[1]Segurados Civis'!$A$5:$H$2142,6,FALSE),"")</f>
        <v/>
      </c>
      <c r="D228" s="12" t="str">
        <f>IFERROR(VLOOKUP(UPPER(CONCATENATE($B228," - ",$A228)),'[1]Segurados Civis'!$A$5:$H$2142,7,FALSE),"")</f>
        <v/>
      </c>
      <c r="E228" s="12" t="str">
        <f>IFERROR(VLOOKUP(UPPER(CONCATENATE($B228," - ",$A228)),'[1]Segurados Civis'!$A$5:$H$2142,8,FALSE),"")</f>
        <v/>
      </c>
      <c r="F228" s="12" t="str">
        <f t="shared" si="3"/>
        <v/>
      </c>
      <c r="G228" s="5" t="s">
        <v>4</v>
      </c>
      <c r="H228" s="3">
        <v>0</v>
      </c>
      <c r="I228" s="3">
        <v>0</v>
      </c>
      <c r="J228" s="3"/>
      <c r="K228" s="3">
        <v>0</v>
      </c>
    </row>
    <row r="229" spans="1:11" x14ac:dyDescent="0.25">
      <c r="A229" s="5" t="s">
        <v>4289</v>
      </c>
      <c r="B229" s="5" t="s">
        <v>4386</v>
      </c>
      <c r="C229" s="12">
        <f>IFERROR(VLOOKUP(UPPER(CONCATENATE($B229," - ",$A229)),'[1]Segurados Civis'!$A$5:$H$2142,6,FALSE),"")</f>
        <v>135</v>
      </c>
      <c r="D229" s="12">
        <f>IFERROR(VLOOKUP(UPPER(CONCATENATE($B229," - ",$A229)),'[1]Segurados Civis'!$A$5:$H$2142,7,FALSE),"")</f>
        <v>41</v>
      </c>
      <c r="E229" s="12">
        <f>IFERROR(VLOOKUP(UPPER(CONCATENATE($B229," - ",$A229)),'[1]Segurados Civis'!$A$5:$H$2142,8,FALSE),"")</f>
        <v>11</v>
      </c>
      <c r="F229" s="12">
        <f t="shared" si="3"/>
        <v>187</v>
      </c>
      <c r="G229" s="5" t="s">
        <v>2</v>
      </c>
      <c r="H229" s="3">
        <v>0</v>
      </c>
      <c r="I229" s="3">
        <v>0</v>
      </c>
      <c r="J229" s="3"/>
      <c r="K229" s="3">
        <v>0</v>
      </c>
    </row>
    <row r="230" spans="1:11" x14ac:dyDescent="0.25">
      <c r="A230" s="5" t="s">
        <v>4289</v>
      </c>
      <c r="B230" s="5" t="s">
        <v>4387</v>
      </c>
      <c r="C230" s="12" t="str">
        <f>IFERROR(VLOOKUP(UPPER(CONCATENATE($B230," - ",$A230)),'[1]Segurados Civis'!$A$5:$H$2142,6,FALSE),"")</f>
        <v/>
      </c>
      <c r="D230" s="12" t="str">
        <f>IFERROR(VLOOKUP(UPPER(CONCATENATE($B230," - ",$A230)),'[1]Segurados Civis'!$A$5:$H$2142,7,FALSE),"")</f>
        <v/>
      </c>
      <c r="E230" s="12" t="str">
        <f>IFERROR(VLOOKUP(UPPER(CONCATENATE($B230," - ",$A230)),'[1]Segurados Civis'!$A$5:$H$2142,8,FALSE),"")</f>
        <v/>
      </c>
      <c r="F230" s="12" t="str">
        <f t="shared" si="3"/>
        <v/>
      </c>
      <c r="G230" s="5" t="s">
        <v>4</v>
      </c>
      <c r="H230" s="3">
        <v>0</v>
      </c>
      <c r="I230" s="3">
        <v>0</v>
      </c>
      <c r="J230" s="3"/>
      <c r="K230" s="3">
        <v>0</v>
      </c>
    </row>
    <row r="231" spans="1:11" x14ac:dyDescent="0.25">
      <c r="A231" s="5" t="s">
        <v>4289</v>
      </c>
      <c r="B231" s="5" t="s">
        <v>4555</v>
      </c>
      <c r="C231" s="12">
        <f>IFERROR(VLOOKUP(UPPER(CONCATENATE($B231," - ",$A231)),'[1]Segurados Civis'!$A$5:$H$2142,6,FALSE),"")</f>
        <v>152</v>
      </c>
      <c r="D231" s="12">
        <f>IFERROR(VLOOKUP(UPPER(CONCATENATE($B231," - ",$A231)),'[1]Segurados Civis'!$A$5:$H$2142,7,FALSE),"")</f>
        <v>44</v>
      </c>
      <c r="E231" s="12">
        <f>IFERROR(VLOOKUP(UPPER(CONCATENATE($B231," - ",$A231)),'[1]Segurados Civis'!$A$5:$H$2142,8,FALSE),"")</f>
        <v>5</v>
      </c>
      <c r="F231" s="12">
        <f t="shared" si="3"/>
        <v>201</v>
      </c>
      <c r="G231" s="5" t="s">
        <v>2</v>
      </c>
      <c r="H231" s="3">
        <v>0</v>
      </c>
      <c r="I231" s="3">
        <v>0</v>
      </c>
      <c r="J231" s="3"/>
      <c r="K231" s="3">
        <v>0</v>
      </c>
    </row>
    <row r="232" spans="1:11" x14ac:dyDescent="0.25">
      <c r="A232" s="5" t="s">
        <v>4289</v>
      </c>
      <c r="B232" s="5" t="s">
        <v>4493</v>
      </c>
      <c r="C232" s="12" t="str">
        <f>IFERROR(VLOOKUP(UPPER(CONCATENATE($B232," - ",$A232)),'[1]Segurados Civis'!$A$5:$H$2142,6,FALSE),"")</f>
        <v/>
      </c>
      <c r="D232" s="12" t="str">
        <f>IFERROR(VLOOKUP(UPPER(CONCATENATE($B232," - ",$A232)),'[1]Segurados Civis'!$A$5:$H$2142,7,FALSE),"")</f>
        <v/>
      </c>
      <c r="E232" s="12" t="str">
        <f>IFERROR(VLOOKUP(UPPER(CONCATENATE($B232," - ",$A232)),'[1]Segurados Civis'!$A$5:$H$2142,8,FALSE),"")</f>
        <v/>
      </c>
      <c r="F232" s="12" t="str">
        <f t="shared" si="3"/>
        <v/>
      </c>
      <c r="G232" s="5" t="s">
        <v>4</v>
      </c>
      <c r="H232" s="3">
        <v>0</v>
      </c>
      <c r="I232" s="3">
        <v>0</v>
      </c>
      <c r="J232" s="3"/>
      <c r="K232" s="3">
        <v>0</v>
      </c>
    </row>
    <row r="233" spans="1:11" x14ac:dyDescent="0.25">
      <c r="A233" s="5" t="s">
        <v>4289</v>
      </c>
      <c r="B233" s="5" t="s">
        <v>2557</v>
      </c>
      <c r="C233" s="12" t="str">
        <f>IFERROR(VLOOKUP(UPPER(CONCATENATE($B233," - ",$A233)),'[1]Segurados Civis'!$A$5:$H$2142,6,FALSE),"")</f>
        <v/>
      </c>
      <c r="D233" s="12" t="str">
        <f>IFERROR(VLOOKUP(UPPER(CONCATENATE($B233," - ",$A233)),'[1]Segurados Civis'!$A$5:$H$2142,7,FALSE),"")</f>
        <v/>
      </c>
      <c r="E233" s="12" t="str">
        <f>IFERROR(VLOOKUP(UPPER(CONCATENATE($B233," - ",$A233)),'[1]Segurados Civis'!$A$5:$H$2142,8,FALSE),"")</f>
        <v/>
      </c>
      <c r="F233" s="12" t="str">
        <f t="shared" si="3"/>
        <v/>
      </c>
      <c r="G233" s="5" t="s">
        <v>4</v>
      </c>
      <c r="H233" s="3">
        <v>0</v>
      </c>
      <c r="I233" s="3">
        <v>0</v>
      </c>
      <c r="J233" s="3"/>
      <c r="K233" s="3">
        <v>0</v>
      </c>
    </row>
    <row r="234" spans="1:11" x14ac:dyDescent="0.25">
      <c r="A234" s="5" t="s">
        <v>4289</v>
      </c>
      <c r="B234" s="5" t="s">
        <v>1340</v>
      </c>
      <c r="C234" s="12" t="str">
        <f>IFERROR(VLOOKUP(UPPER(CONCATENATE($B234," - ",$A234)),'[1]Segurados Civis'!$A$5:$H$2142,6,FALSE),"")</f>
        <v/>
      </c>
      <c r="D234" s="12" t="str">
        <f>IFERROR(VLOOKUP(UPPER(CONCATENATE($B234," - ",$A234)),'[1]Segurados Civis'!$A$5:$H$2142,7,FALSE),"")</f>
        <v/>
      </c>
      <c r="E234" s="12" t="str">
        <f>IFERROR(VLOOKUP(UPPER(CONCATENATE($B234," - ",$A234)),'[1]Segurados Civis'!$A$5:$H$2142,8,FALSE),"")</f>
        <v/>
      </c>
      <c r="F234" s="12" t="str">
        <f t="shared" si="3"/>
        <v/>
      </c>
      <c r="G234" s="5" t="s">
        <v>4</v>
      </c>
      <c r="H234" s="3">
        <v>0</v>
      </c>
      <c r="I234" s="3">
        <v>0</v>
      </c>
      <c r="J234" s="3"/>
      <c r="K234" s="3">
        <v>0</v>
      </c>
    </row>
    <row r="235" spans="1:11" x14ac:dyDescent="0.25">
      <c r="A235" s="5" t="s">
        <v>4289</v>
      </c>
      <c r="B235" s="5" t="s">
        <v>4512</v>
      </c>
      <c r="C235" s="12" t="str">
        <f>IFERROR(VLOOKUP(UPPER(CONCATENATE($B235," - ",$A235)),'[1]Segurados Civis'!$A$5:$H$2142,6,FALSE),"")</f>
        <v/>
      </c>
      <c r="D235" s="12" t="str">
        <f>IFERROR(VLOOKUP(UPPER(CONCATENATE($B235," - ",$A235)),'[1]Segurados Civis'!$A$5:$H$2142,7,FALSE),"")</f>
        <v/>
      </c>
      <c r="E235" s="12" t="str">
        <f>IFERROR(VLOOKUP(UPPER(CONCATENATE($B235," - ",$A235)),'[1]Segurados Civis'!$A$5:$H$2142,8,FALSE),"")</f>
        <v/>
      </c>
      <c r="F235" s="12" t="str">
        <f t="shared" si="3"/>
        <v/>
      </c>
      <c r="G235" s="5" t="s">
        <v>4</v>
      </c>
      <c r="H235" s="3">
        <v>0</v>
      </c>
      <c r="I235" s="3">
        <v>0</v>
      </c>
      <c r="J235" s="3"/>
      <c r="K235" s="3">
        <v>0</v>
      </c>
    </row>
    <row r="236" spans="1:11" x14ac:dyDescent="0.25">
      <c r="A236" s="5" t="s">
        <v>4289</v>
      </c>
      <c r="B236" s="5" t="s">
        <v>4556</v>
      </c>
      <c r="C236" s="12" t="str">
        <f>IFERROR(VLOOKUP(UPPER(CONCATENATE($B236," - ",$A236)),'[1]Segurados Civis'!$A$5:$H$2142,6,FALSE),"")</f>
        <v/>
      </c>
      <c r="D236" s="12" t="str">
        <f>IFERROR(VLOOKUP(UPPER(CONCATENATE($B236," - ",$A236)),'[1]Segurados Civis'!$A$5:$H$2142,7,FALSE),"")</f>
        <v/>
      </c>
      <c r="E236" s="12" t="str">
        <f>IFERROR(VLOOKUP(UPPER(CONCATENATE($B236," - ",$A236)),'[1]Segurados Civis'!$A$5:$H$2142,8,FALSE),"")</f>
        <v/>
      </c>
      <c r="F236" s="12" t="str">
        <f t="shared" si="3"/>
        <v/>
      </c>
      <c r="G236" s="5" t="s">
        <v>4</v>
      </c>
      <c r="H236" s="3">
        <v>0</v>
      </c>
      <c r="I236" s="3">
        <v>0</v>
      </c>
      <c r="J236" s="3"/>
      <c r="K236" s="3">
        <v>0</v>
      </c>
    </row>
    <row r="237" spans="1:11" x14ac:dyDescent="0.25">
      <c r="A237" s="5" t="s">
        <v>4289</v>
      </c>
      <c r="B237" s="5" t="s">
        <v>2404</v>
      </c>
      <c r="C237" s="12" t="str">
        <f>IFERROR(VLOOKUP(UPPER(CONCATENATE($B237," - ",$A237)),'[1]Segurados Civis'!$A$5:$H$2142,6,FALSE),"")</f>
        <v/>
      </c>
      <c r="D237" s="12" t="str">
        <f>IFERROR(VLOOKUP(UPPER(CONCATENATE($B237," - ",$A237)),'[1]Segurados Civis'!$A$5:$H$2142,7,FALSE),"")</f>
        <v/>
      </c>
      <c r="E237" s="12" t="str">
        <f>IFERROR(VLOOKUP(UPPER(CONCATENATE($B237," - ",$A237)),'[1]Segurados Civis'!$A$5:$H$2142,8,FALSE),"")</f>
        <v/>
      </c>
      <c r="F237" s="12" t="str">
        <f t="shared" si="3"/>
        <v/>
      </c>
      <c r="G237" s="5" t="s">
        <v>4</v>
      </c>
      <c r="H237" s="3">
        <v>0</v>
      </c>
      <c r="I237" s="3">
        <v>0</v>
      </c>
      <c r="J237" s="3"/>
      <c r="K237" s="3">
        <v>0</v>
      </c>
    </row>
    <row r="238" spans="1:11" x14ac:dyDescent="0.25">
      <c r="A238" s="5" t="s">
        <v>4289</v>
      </c>
      <c r="B238" s="5" t="s">
        <v>4543</v>
      </c>
      <c r="C238" s="12" t="str">
        <f>IFERROR(VLOOKUP(UPPER(CONCATENATE($B238," - ",$A238)),'[1]Segurados Civis'!$A$5:$H$2142,6,FALSE),"")</f>
        <v/>
      </c>
      <c r="D238" s="12" t="str">
        <f>IFERROR(VLOOKUP(UPPER(CONCATENATE($B238," - ",$A238)),'[1]Segurados Civis'!$A$5:$H$2142,7,FALSE),"")</f>
        <v/>
      </c>
      <c r="E238" s="12" t="str">
        <f>IFERROR(VLOOKUP(UPPER(CONCATENATE($B238," - ",$A238)),'[1]Segurados Civis'!$A$5:$H$2142,8,FALSE),"")</f>
        <v/>
      </c>
      <c r="F238" s="12" t="str">
        <f t="shared" si="3"/>
        <v/>
      </c>
      <c r="G238" s="5" t="s">
        <v>4</v>
      </c>
      <c r="H238" s="3">
        <v>0</v>
      </c>
      <c r="I238" s="3">
        <v>0</v>
      </c>
      <c r="J238" s="3"/>
      <c r="K238" s="3">
        <v>0</v>
      </c>
    </row>
    <row r="239" spans="1:11" x14ac:dyDescent="0.25">
      <c r="A239" s="5" t="s">
        <v>4289</v>
      </c>
      <c r="B239" s="5" t="s">
        <v>4523</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5" t="s">
        <v>4</v>
      </c>
      <c r="H239" s="3">
        <v>0</v>
      </c>
      <c r="I239" s="3">
        <v>0</v>
      </c>
      <c r="J239" s="3"/>
      <c r="K239" s="3">
        <v>0</v>
      </c>
    </row>
    <row r="240" spans="1:11" x14ac:dyDescent="0.25">
      <c r="A240" s="5" t="s">
        <v>4289</v>
      </c>
      <c r="B240" s="5" t="s">
        <v>4557</v>
      </c>
      <c r="C240" s="12">
        <f>IFERROR(VLOOKUP(UPPER(CONCATENATE($B240," - ",$A240)),'[1]Segurados Civis'!$A$5:$H$2142,6,FALSE),"")</f>
        <v>582</v>
      </c>
      <c r="D240" s="12">
        <f>IFERROR(VLOOKUP(UPPER(CONCATENATE($B240," - ",$A240)),'[1]Segurados Civis'!$A$5:$H$2142,7,FALSE),"")</f>
        <v>147</v>
      </c>
      <c r="E240" s="12">
        <f>IFERROR(VLOOKUP(UPPER(CONCATENATE($B240," - ",$A240)),'[1]Segurados Civis'!$A$5:$H$2142,8,FALSE),"")</f>
        <v>30</v>
      </c>
      <c r="F240" s="12">
        <f t="shared" si="3"/>
        <v>759</v>
      </c>
      <c r="G240" s="5" t="s">
        <v>2</v>
      </c>
      <c r="H240" s="3">
        <v>0</v>
      </c>
      <c r="I240" s="3">
        <v>0</v>
      </c>
      <c r="J240" s="3"/>
      <c r="K240" s="3">
        <v>0</v>
      </c>
    </row>
    <row r="241" spans="1:11" x14ac:dyDescent="0.25">
      <c r="A241" s="5" t="s">
        <v>4289</v>
      </c>
      <c r="B241" s="5" t="s">
        <v>4298</v>
      </c>
      <c r="C241" s="12">
        <f>IFERROR(VLOOKUP(UPPER(CONCATENATE($B241," - ",$A241)),'[1]Segurados Civis'!$A$5:$H$2142,6,FALSE),"")</f>
        <v>2130</v>
      </c>
      <c r="D241" s="12">
        <f>IFERROR(VLOOKUP(UPPER(CONCATENATE($B241," - ",$A241)),'[1]Segurados Civis'!$A$5:$H$2142,7,FALSE),"")</f>
        <v>584</v>
      </c>
      <c r="E241" s="12">
        <f>IFERROR(VLOOKUP(UPPER(CONCATENATE($B241," - ",$A241)),'[1]Segurados Civis'!$A$5:$H$2142,8,FALSE),"")</f>
        <v>172</v>
      </c>
      <c r="F241" s="12">
        <f t="shared" si="3"/>
        <v>2886</v>
      </c>
      <c r="G241" s="5" t="s">
        <v>2</v>
      </c>
      <c r="H241" s="3">
        <v>1</v>
      </c>
      <c r="I241" s="3">
        <v>0</v>
      </c>
      <c r="J241" s="3"/>
      <c r="K241" s="3">
        <v>0</v>
      </c>
    </row>
    <row r="242" spans="1:11" x14ac:dyDescent="0.25">
      <c r="A242" s="5" t="s">
        <v>4289</v>
      </c>
      <c r="B242" s="5" t="s">
        <v>4494</v>
      </c>
      <c r="C242" s="12" t="str">
        <f>IFERROR(VLOOKUP(UPPER(CONCATENATE($B242," - ",$A242)),'[1]Segurados Civis'!$A$5:$H$2142,6,FALSE),"")</f>
        <v/>
      </c>
      <c r="D242" s="12" t="str">
        <f>IFERROR(VLOOKUP(UPPER(CONCATENATE($B242," - ",$A242)),'[1]Segurados Civis'!$A$5:$H$2142,7,FALSE),"")</f>
        <v/>
      </c>
      <c r="E242" s="12" t="str">
        <f>IFERROR(VLOOKUP(UPPER(CONCATENATE($B242," - ",$A242)),'[1]Segurados Civis'!$A$5:$H$2142,8,FALSE),"")</f>
        <v/>
      </c>
      <c r="F242" s="12" t="str">
        <f t="shared" si="3"/>
        <v/>
      </c>
      <c r="G242" s="5" t="s">
        <v>4</v>
      </c>
      <c r="H242" s="3">
        <v>0</v>
      </c>
      <c r="I242" s="3">
        <v>0</v>
      </c>
      <c r="J242" s="3"/>
      <c r="K242" s="3">
        <v>0</v>
      </c>
    </row>
    <row r="243" spans="1:11" x14ac:dyDescent="0.25">
      <c r="A243" s="5" t="s">
        <v>4289</v>
      </c>
      <c r="B243" s="5" t="s">
        <v>4453</v>
      </c>
      <c r="C243" s="12" t="str">
        <f>IFERROR(VLOOKUP(UPPER(CONCATENATE($B243," - ",$A243)),'[1]Segurados Civis'!$A$5:$H$2142,6,FALSE),"")</f>
        <v/>
      </c>
      <c r="D243" s="12" t="str">
        <f>IFERROR(VLOOKUP(UPPER(CONCATENATE($B243," - ",$A243)),'[1]Segurados Civis'!$A$5:$H$2142,7,FALSE),"")</f>
        <v/>
      </c>
      <c r="E243" s="12" t="str">
        <f>IFERROR(VLOOKUP(UPPER(CONCATENATE($B243," - ",$A243)),'[1]Segurados Civis'!$A$5:$H$2142,8,FALSE),"")</f>
        <v/>
      </c>
      <c r="F243" s="12" t="str">
        <f t="shared" si="3"/>
        <v/>
      </c>
      <c r="G243" s="5" t="s">
        <v>4</v>
      </c>
      <c r="H243" s="3">
        <v>0</v>
      </c>
      <c r="I243" s="3">
        <v>0</v>
      </c>
      <c r="J243" s="3"/>
      <c r="K243" s="3">
        <v>0</v>
      </c>
    </row>
    <row r="244" spans="1:11" x14ac:dyDescent="0.25">
      <c r="A244" s="5" t="s">
        <v>4289</v>
      </c>
      <c r="B244" s="5" t="s">
        <v>4390</v>
      </c>
      <c r="C244" s="12" t="str">
        <f>IFERROR(VLOOKUP(UPPER(CONCATENATE($B244," - ",$A244)),'[1]Segurados Civis'!$A$5:$H$2142,6,FALSE),"")</f>
        <v/>
      </c>
      <c r="D244" s="12" t="str">
        <f>IFERROR(VLOOKUP(UPPER(CONCATENATE($B244," - ",$A244)),'[1]Segurados Civis'!$A$5:$H$2142,7,FALSE),"")</f>
        <v/>
      </c>
      <c r="E244" s="12" t="str">
        <f>IFERROR(VLOOKUP(UPPER(CONCATENATE($B244," - ",$A244)),'[1]Segurados Civis'!$A$5:$H$2142,8,FALSE),"")</f>
        <v/>
      </c>
      <c r="F244" s="12" t="str">
        <f t="shared" si="3"/>
        <v/>
      </c>
      <c r="G244" s="5" t="s">
        <v>4</v>
      </c>
      <c r="H244" s="3">
        <v>0</v>
      </c>
      <c r="I244" s="3">
        <v>0</v>
      </c>
      <c r="J244" s="3"/>
      <c r="K244" s="3">
        <v>0</v>
      </c>
    </row>
    <row r="245" spans="1:11" x14ac:dyDescent="0.25">
      <c r="A245" s="5" t="s">
        <v>4289</v>
      </c>
      <c r="B245" s="5" t="s">
        <v>4558</v>
      </c>
      <c r="C245" s="12">
        <f>IFERROR(VLOOKUP(UPPER(CONCATENATE($B245," - ",$A245)),'[1]Segurados Civis'!$A$5:$H$2142,6,FALSE),"")</f>
        <v>184</v>
      </c>
      <c r="D245" s="12">
        <f>IFERROR(VLOOKUP(UPPER(CONCATENATE($B245," - ",$A245)),'[1]Segurados Civis'!$A$5:$H$2142,7,FALSE),"")</f>
        <v>22</v>
      </c>
      <c r="E245" s="12">
        <f>IFERROR(VLOOKUP(UPPER(CONCATENATE($B245," - ",$A245)),'[1]Segurados Civis'!$A$5:$H$2142,8,FALSE),"")</f>
        <v>10</v>
      </c>
      <c r="F245" s="12">
        <f t="shared" si="3"/>
        <v>216</v>
      </c>
      <c r="G245" s="5" t="s">
        <v>2</v>
      </c>
      <c r="H245" s="3">
        <v>0</v>
      </c>
      <c r="I245" s="3">
        <v>0</v>
      </c>
      <c r="J245" s="3"/>
      <c r="K245" s="3">
        <v>0</v>
      </c>
    </row>
    <row r="246" spans="1:11" x14ac:dyDescent="0.25">
      <c r="A246" s="5" t="s">
        <v>4289</v>
      </c>
      <c r="B246" s="5" t="s">
        <v>282</v>
      </c>
      <c r="C246" s="12" t="str">
        <f>IFERROR(VLOOKUP(UPPER(CONCATENATE($B246," - ",$A246)),'[1]Segurados Civis'!$A$5:$H$2142,6,FALSE),"")</f>
        <v/>
      </c>
      <c r="D246" s="12" t="str">
        <f>IFERROR(VLOOKUP(UPPER(CONCATENATE($B246," - ",$A246)),'[1]Segurados Civis'!$A$5:$H$2142,7,FALSE),"")</f>
        <v/>
      </c>
      <c r="E246" s="12" t="str">
        <f>IFERROR(VLOOKUP(UPPER(CONCATENATE($B246," - ",$A246)),'[1]Segurados Civis'!$A$5:$H$2142,8,FALSE),"")</f>
        <v/>
      </c>
      <c r="F246" s="12" t="str">
        <f t="shared" si="3"/>
        <v/>
      </c>
      <c r="G246" s="5" t="s">
        <v>4</v>
      </c>
      <c r="H246" s="3">
        <v>0</v>
      </c>
      <c r="I246" s="3">
        <v>0</v>
      </c>
      <c r="J246" s="3"/>
      <c r="K246" s="3">
        <v>0</v>
      </c>
    </row>
    <row r="247" spans="1:11" x14ac:dyDescent="0.25">
      <c r="A247" s="5" t="s">
        <v>4289</v>
      </c>
      <c r="B247" s="5" t="s">
        <v>4355</v>
      </c>
      <c r="C247" s="12">
        <f>IFERROR(VLOOKUP(UPPER(CONCATENATE($B247," - ",$A247)),'[1]Segurados Civis'!$A$5:$H$2142,6,FALSE),"")</f>
        <v>1397</v>
      </c>
      <c r="D247" s="12">
        <f>IFERROR(VLOOKUP(UPPER(CONCATENATE($B247," - ",$A247)),'[1]Segurados Civis'!$A$5:$H$2142,7,FALSE),"")</f>
        <v>55</v>
      </c>
      <c r="E247" s="12">
        <f>IFERROR(VLOOKUP(UPPER(CONCATENATE($B247," - ",$A247)),'[1]Segurados Civis'!$A$5:$H$2142,8,FALSE),"")</f>
        <v>6</v>
      </c>
      <c r="F247" s="12">
        <f t="shared" si="3"/>
        <v>1458</v>
      </c>
      <c r="G247" s="5" t="s">
        <v>2</v>
      </c>
      <c r="H247" s="3">
        <v>0</v>
      </c>
      <c r="I247" s="3">
        <v>0</v>
      </c>
      <c r="J247" s="3"/>
      <c r="K247" s="3">
        <v>0</v>
      </c>
    </row>
    <row r="248" spans="1:11" x14ac:dyDescent="0.25">
      <c r="A248" s="5" t="s">
        <v>4289</v>
      </c>
      <c r="B248" s="5" t="s">
        <v>1319</v>
      </c>
      <c r="C248" s="12">
        <f>IFERROR(VLOOKUP(UPPER(CONCATENATE($B248," - ",$A248)),'[1]Segurados Civis'!$A$5:$H$2142,6,FALSE),"")</f>
        <v>740</v>
      </c>
      <c r="D248" s="12">
        <f>IFERROR(VLOOKUP(UPPER(CONCATENATE($B248," - ",$A248)),'[1]Segurados Civis'!$A$5:$H$2142,7,FALSE),"")</f>
        <v>149</v>
      </c>
      <c r="E248" s="12">
        <f>IFERROR(VLOOKUP(UPPER(CONCATENATE($B248," - ",$A248)),'[1]Segurados Civis'!$A$5:$H$2142,8,FALSE),"")</f>
        <v>27</v>
      </c>
      <c r="F248" s="12">
        <f t="shared" si="3"/>
        <v>916</v>
      </c>
      <c r="G248" s="5" t="s">
        <v>2</v>
      </c>
      <c r="H248" s="3">
        <v>0</v>
      </c>
      <c r="I248" s="3">
        <v>0</v>
      </c>
      <c r="J248" s="3"/>
      <c r="K248" s="3">
        <v>0</v>
      </c>
    </row>
    <row r="249" spans="1:11" x14ac:dyDescent="0.25">
      <c r="A249" s="5" t="s">
        <v>4289</v>
      </c>
      <c r="B249" s="5" t="s">
        <v>4469</v>
      </c>
      <c r="C249" s="12" t="str">
        <f>IFERROR(VLOOKUP(UPPER(CONCATENATE($B249," - ",$A249)),'[1]Segurados Civis'!$A$5:$H$2142,6,FALSE),"")</f>
        <v/>
      </c>
      <c r="D249" s="12" t="str">
        <f>IFERROR(VLOOKUP(UPPER(CONCATENATE($B249," - ",$A249)),'[1]Segurados Civis'!$A$5:$H$2142,7,FALSE),"")</f>
        <v/>
      </c>
      <c r="E249" s="12" t="str">
        <f>IFERROR(VLOOKUP(UPPER(CONCATENATE($B249," - ",$A249)),'[1]Segurados Civis'!$A$5:$H$2142,8,FALSE),"")</f>
        <v/>
      </c>
      <c r="F249" s="12" t="str">
        <f t="shared" si="3"/>
        <v/>
      </c>
      <c r="G249" s="5" t="s">
        <v>4</v>
      </c>
      <c r="H249" s="3">
        <v>0</v>
      </c>
      <c r="I249" s="3">
        <v>0</v>
      </c>
      <c r="J249" s="3"/>
      <c r="K249" s="3">
        <v>0</v>
      </c>
    </row>
    <row r="250" spans="1:11" x14ac:dyDescent="0.25">
      <c r="A250" s="5" t="s">
        <v>4289</v>
      </c>
      <c r="B250" s="5" t="s">
        <v>4333</v>
      </c>
      <c r="C250" s="12" t="str">
        <f>IFERROR(VLOOKUP(UPPER(CONCATENATE($B250," - ",$A250)),'[1]Segurados Civis'!$A$5:$H$2142,6,FALSE),"")</f>
        <v/>
      </c>
      <c r="D250" s="12" t="str">
        <f>IFERROR(VLOOKUP(UPPER(CONCATENATE($B250," - ",$A250)),'[1]Segurados Civis'!$A$5:$H$2142,7,FALSE),"")</f>
        <v/>
      </c>
      <c r="E250" s="12" t="str">
        <f>IFERROR(VLOOKUP(UPPER(CONCATENATE($B250," - ",$A250)),'[1]Segurados Civis'!$A$5:$H$2142,8,FALSE),"")</f>
        <v/>
      </c>
      <c r="F250" s="12" t="str">
        <f t="shared" si="3"/>
        <v/>
      </c>
      <c r="G250" s="5" t="s">
        <v>4</v>
      </c>
      <c r="H250" s="3">
        <v>0</v>
      </c>
      <c r="I250" s="3">
        <v>0</v>
      </c>
      <c r="J250" s="3"/>
      <c r="K250" s="3">
        <v>0</v>
      </c>
    </row>
    <row r="251" spans="1:11" x14ac:dyDescent="0.25">
      <c r="A251" s="5" t="s">
        <v>4289</v>
      </c>
      <c r="B251" s="5" t="s">
        <v>4294</v>
      </c>
      <c r="C251" s="12" t="str">
        <f>IFERROR(VLOOKUP(UPPER(CONCATENATE($B251," - ",$A251)),'[1]Segurados Civis'!$A$5:$H$2142,6,FALSE),"")</f>
        <v/>
      </c>
      <c r="D251" s="12" t="str">
        <f>IFERROR(VLOOKUP(UPPER(CONCATENATE($B251," - ",$A251)),'[1]Segurados Civis'!$A$5:$H$2142,7,FALSE),"")</f>
        <v/>
      </c>
      <c r="E251" s="12" t="str">
        <f>IFERROR(VLOOKUP(UPPER(CONCATENATE($B251," - ",$A251)),'[1]Segurados Civis'!$A$5:$H$2142,8,FALSE),"")</f>
        <v/>
      </c>
      <c r="F251" s="12" t="str">
        <f t="shared" si="3"/>
        <v/>
      </c>
      <c r="G251" s="5" t="s">
        <v>4</v>
      </c>
      <c r="H251" s="3">
        <v>0</v>
      </c>
      <c r="I251" s="3">
        <v>0</v>
      </c>
      <c r="J251" s="3"/>
      <c r="K251" s="3">
        <v>0</v>
      </c>
    </row>
    <row r="252" spans="1:11" x14ac:dyDescent="0.25">
      <c r="A252" s="5" t="s">
        <v>4289</v>
      </c>
      <c r="B252" s="5" t="s">
        <v>4410</v>
      </c>
      <c r="C252" s="12" t="str">
        <f>IFERROR(VLOOKUP(UPPER(CONCATENATE($B252," - ",$A252)),'[1]Segurados Civis'!$A$5:$H$2142,6,FALSE),"")</f>
        <v/>
      </c>
      <c r="D252" s="12" t="str">
        <f>IFERROR(VLOOKUP(UPPER(CONCATENATE($B252," - ",$A252)),'[1]Segurados Civis'!$A$5:$H$2142,7,FALSE),"")</f>
        <v/>
      </c>
      <c r="E252" s="12" t="str">
        <f>IFERROR(VLOOKUP(UPPER(CONCATENATE($B252," - ",$A252)),'[1]Segurados Civis'!$A$5:$H$2142,8,FALSE),"")</f>
        <v/>
      </c>
      <c r="F252" s="12" t="str">
        <f t="shared" si="3"/>
        <v/>
      </c>
      <c r="G252" s="5" t="s">
        <v>4</v>
      </c>
      <c r="H252" s="3">
        <v>0</v>
      </c>
      <c r="I252" s="3">
        <v>0</v>
      </c>
      <c r="J252" s="3"/>
      <c r="K252" s="3">
        <v>0</v>
      </c>
    </row>
    <row r="253" spans="1:11" x14ac:dyDescent="0.25">
      <c r="A253" s="5" t="s">
        <v>4289</v>
      </c>
      <c r="B253" s="5" t="s">
        <v>4527</v>
      </c>
      <c r="C253" s="12">
        <f>IFERROR(VLOOKUP(UPPER(CONCATENATE($B253," - ",$A253)),'[1]Segurados Civis'!$A$5:$H$2142,6,FALSE),"")</f>
        <v>3223</v>
      </c>
      <c r="D253" s="12">
        <f>IFERROR(VLOOKUP(UPPER(CONCATENATE($B253," - ",$A253)),'[1]Segurados Civis'!$A$5:$H$2142,7,FALSE),"")</f>
        <v>546</v>
      </c>
      <c r="E253" s="12">
        <f>IFERROR(VLOOKUP(UPPER(CONCATENATE($B253," - ",$A253)),'[1]Segurados Civis'!$A$5:$H$2142,8,FALSE),"")</f>
        <v>98</v>
      </c>
      <c r="F253" s="12">
        <f t="shared" si="3"/>
        <v>3867</v>
      </c>
      <c r="G253" s="5" t="s">
        <v>2</v>
      </c>
      <c r="H253" s="3">
        <v>0</v>
      </c>
      <c r="I253" s="3">
        <v>0</v>
      </c>
      <c r="J253" s="3"/>
      <c r="K253" s="3">
        <v>0</v>
      </c>
    </row>
    <row r="254" spans="1:11" x14ac:dyDescent="0.25">
      <c r="A254" s="5" t="s">
        <v>4289</v>
      </c>
      <c r="B254" s="5" t="s">
        <v>4354</v>
      </c>
      <c r="C254" s="12" t="str">
        <f>IFERROR(VLOOKUP(UPPER(CONCATENATE($B254," - ",$A254)),'[1]Segurados Civis'!$A$5:$H$2142,6,FALSE),"")</f>
        <v/>
      </c>
      <c r="D254" s="12" t="str">
        <f>IFERROR(VLOOKUP(UPPER(CONCATENATE($B254," - ",$A254)),'[1]Segurados Civis'!$A$5:$H$2142,7,FALSE),"")</f>
        <v/>
      </c>
      <c r="E254" s="12" t="str">
        <f>IFERROR(VLOOKUP(UPPER(CONCATENATE($B254," - ",$A254)),'[1]Segurados Civis'!$A$5:$H$2142,8,FALSE),"")</f>
        <v/>
      </c>
      <c r="F254" s="12" t="str">
        <f t="shared" si="3"/>
        <v/>
      </c>
      <c r="G254" s="5" t="s">
        <v>4</v>
      </c>
      <c r="H254" s="3">
        <v>0</v>
      </c>
      <c r="I254" s="3">
        <v>0</v>
      </c>
      <c r="J254" s="3"/>
      <c r="K254" s="3">
        <v>0</v>
      </c>
    </row>
    <row r="255" spans="1:11" x14ac:dyDescent="0.25">
      <c r="A255" s="5" t="s">
        <v>4289</v>
      </c>
      <c r="B255" s="5" t="s">
        <v>4311</v>
      </c>
      <c r="C255" s="12" t="str">
        <f>IFERROR(VLOOKUP(UPPER(CONCATENATE($B255," - ",$A255)),'[1]Segurados Civis'!$A$5:$H$2142,6,FALSE),"")</f>
        <v/>
      </c>
      <c r="D255" s="12" t="str">
        <f>IFERROR(VLOOKUP(UPPER(CONCATENATE($B255," - ",$A255)),'[1]Segurados Civis'!$A$5:$H$2142,7,FALSE),"")</f>
        <v/>
      </c>
      <c r="E255" s="12" t="str">
        <f>IFERROR(VLOOKUP(UPPER(CONCATENATE($B255," - ",$A255)),'[1]Segurados Civis'!$A$5:$H$2142,8,FALSE),"")</f>
        <v/>
      </c>
      <c r="F255" s="12" t="str">
        <f t="shared" si="3"/>
        <v/>
      </c>
      <c r="G255" s="5" t="s">
        <v>4</v>
      </c>
      <c r="H255" s="3">
        <v>0</v>
      </c>
      <c r="I255" s="3">
        <v>0</v>
      </c>
      <c r="J255" s="3"/>
      <c r="K255" s="3">
        <v>0</v>
      </c>
    </row>
    <row r="256" spans="1:11" x14ac:dyDescent="0.25">
      <c r="A256" s="5" t="s">
        <v>4289</v>
      </c>
      <c r="B256" s="5" t="s">
        <v>4399</v>
      </c>
      <c r="C256" s="12" t="str">
        <f>IFERROR(VLOOKUP(UPPER(CONCATENATE($B256," - ",$A256)),'[1]Segurados Civis'!$A$5:$H$2142,6,FALSE),"")</f>
        <v/>
      </c>
      <c r="D256" s="12" t="str">
        <f>IFERROR(VLOOKUP(UPPER(CONCATENATE($B256," - ",$A256)),'[1]Segurados Civis'!$A$5:$H$2142,7,FALSE),"")</f>
        <v/>
      </c>
      <c r="E256" s="12" t="str">
        <f>IFERROR(VLOOKUP(UPPER(CONCATENATE($B256," - ",$A256)),'[1]Segurados Civis'!$A$5:$H$2142,8,FALSE),"")</f>
        <v/>
      </c>
      <c r="F256" s="12" t="str">
        <f t="shared" si="3"/>
        <v/>
      </c>
      <c r="G256" s="5" t="s">
        <v>4</v>
      </c>
      <c r="H256" s="3">
        <v>0</v>
      </c>
      <c r="I256" s="3">
        <v>0</v>
      </c>
      <c r="J256" s="3"/>
      <c r="K256" s="3">
        <v>0</v>
      </c>
    </row>
    <row r="257" spans="1:11" x14ac:dyDescent="0.25">
      <c r="A257" s="5" t="s">
        <v>4289</v>
      </c>
      <c r="B257" s="5" t="s">
        <v>4488</v>
      </c>
      <c r="C257" s="12" t="str">
        <f>IFERROR(VLOOKUP(UPPER(CONCATENATE($B257," - ",$A257)),'[1]Segurados Civis'!$A$5:$H$2142,6,FALSE),"")</f>
        <v/>
      </c>
      <c r="D257" s="12" t="str">
        <f>IFERROR(VLOOKUP(UPPER(CONCATENATE($B257," - ",$A257)),'[1]Segurados Civis'!$A$5:$H$2142,7,FALSE),"")</f>
        <v/>
      </c>
      <c r="E257" s="12" t="str">
        <f>IFERROR(VLOOKUP(UPPER(CONCATENATE($B257," - ",$A257)),'[1]Segurados Civis'!$A$5:$H$2142,8,FALSE),"")</f>
        <v/>
      </c>
      <c r="F257" s="12" t="str">
        <f t="shared" si="3"/>
        <v/>
      </c>
      <c r="G257" s="5" t="s">
        <v>4</v>
      </c>
      <c r="H257" s="3">
        <v>0</v>
      </c>
      <c r="I257" s="3">
        <v>0</v>
      </c>
      <c r="J257" s="3"/>
      <c r="K257" s="3">
        <v>0</v>
      </c>
    </row>
    <row r="258" spans="1:11" x14ac:dyDescent="0.25">
      <c r="A258" s="5" t="s">
        <v>4289</v>
      </c>
      <c r="B258" s="5" t="s">
        <v>4159</v>
      </c>
      <c r="C258" s="12" t="str">
        <f>IFERROR(VLOOKUP(UPPER(CONCATENATE($B258," - ",$A258)),'[1]Segurados Civis'!$A$5:$H$2142,6,FALSE),"")</f>
        <v/>
      </c>
      <c r="D258" s="12" t="str">
        <f>IFERROR(VLOOKUP(UPPER(CONCATENATE($B258," - ",$A258)),'[1]Segurados Civis'!$A$5:$H$2142,7,FALSE),"")</f>
        <v/>
      </c>
      <c r="E258" s="12" t="str">
        <f>IFERROR(VLOOKUP(UPPER(CONCATENATE($B258," - ",$A258)),'[1]Segurados Civis'!$A$5:$H$2142,8,FALSE),"")</f>
        <v/>
      </c>
      <c r="F258" s="12" t="str">
        <f t="shared" si="3"/>
        <v/>
      </c>
      <c r="G258" s="5" t="s">
        <v>4</v>
      </c>
      <c r="H258" s="3">
        <v>0</v>
      </c>
      <c r="I258" s="3">
        <v>0</v>
      </c>
      <c r="J258" s="3"/>
      <c r="K258" s="3">
        <v>0</v>
      </c>
    </row>
    <row r="259" spans="1:11" x14ac:dyDescent="0.25">
      <c r="A259" s="5" t="s">
        <v>4289</v>
      </c>
      <c r="B259" s="5" t="s">
        <v>4532</v>
      </c>
      <c r="C259" s="12" t="str">
        <f>IFERROR(VLOOKUP(UPPER(CONCATENATE($B259," - ",$A259)),'[1]Segurados Civis'!$A$5:$H$2142,6,FALSE),"")</f>
        <v/>
      </c>
      <c r="D259" s="12" t="str">
        <f>IFERROR(VLOOKUP(UPPER(CONCATENATE($B259," - ",$A259)),'[1]Segurados Civis'!$A$5:$H$2142,7,FALSE),"")</f>
        <v/>
      </c>
      <c r="E259" s="12" t="str">
        <f>IFERROR(VLOOKUP(UPPER(CONCATENATE($B259," - ",$A259)),'[1]Segurados Civis'!$A$5:$H$2142,8,FALSE),"")</f>
        <v/>
      </c>
      <c r="F259" s="12" t="str">
        <f t="shared" ref="F259:F298" si="4">IF(SUM(C259:E259)=0,"",SUM(C259:E259))</f>
        <v/>
      </c>
      <c r="G259" s="5" t="s">
        <v>4</v>
      </c>
      <c r="H259" s="3">
        <v>0</v>
      </c>
      <c r="I259" s="3">
        <v>0</v>
      </c>
      <c r="J259" s="3"/>
      <c r="K259" s="3">
        <v>0</v>
      </c>
    </row>
    <row r="260" spans="1:11" x14ac:dyDescent="0.25">
      <c r="A260" s="5" t="s">
        <v>4289</v>
      </c>
      <c r="B260" s="5" t="s">
        <v>4345</v>
      </c>
      <c r="C260" s="12" t="str">
        <f>IFERROR(VLOOKUP(UPPER(CONCATENATE($B260," - ",$A260)),'[1]Segurados Civis'!$A$5:$H$2142,6,FALSE),"")</f>
        <v/>
      </c>
      <c r="D260" s="12" t="str">
        <f>IFERROR(VLOOKUP(UPPER(CONCATENATE($B260," - ",$A260)),'[1]Segurados Civis'!$A$5:$H$2142,7,FALSE),"")</f>
        <v/>
      </c>
      <c r="E260" s="12" t="str">
        <f>IFERROR(VLOOKUP(UPPER(CONCATENATE($B260," - ",$A260)),'[1]Segurados Civis'!$A$5:$H$2142,8,FALSE),"")</f>
        <v/>
      </c>
      <c r="F260" s="12" t="str">
        <f t="shared" si="4"/>
        <v/>
      </c>
      <c r="G260" s="5" t="s">
        <v>4</v>
      </c>
      <c r="H260" s="3">
        <v>0</v>
      </c>
      <c r="I260" s="3">
        <v>0</v>
      </c>
      <c r="J260" s="3"/>
      <c r="K260" s="3">
        <v>0</v>
      </c>
    </row>
    <row r="261" spans="1:11" x14ac:dyDescent="0.25">
      <c r="A261" s="5" t="s">
        <v>4289</v>
      </c>
      <c r="B261" s="5" t="s">
        <v>4362</v>
      </c>
      <c r="C261" s="12">
        <f>IFERROR(VLOOKUP(UPPER(CONCATENATE($B261," - ",$A261)),'[1]Segurados Civis'!$A$5:$H$2142,6,FALSE),"")</f>
        <v>118</v>
      </c>
      <c r="D261" s="12">
        <f>IFERROR(VLOOKUP(UPPER(CONCATENATE($B261," - ",$A261)),'[1]Segurados Civis'!$A$5:$H$2142,7,FALSE),"")</f>
        <v>24</v>
      </c>
      <c r="E261" s="12">
        <f>IFERROR(VLOOKUP(UPPER(CONCATENATE($B261," - ",$A261)),'[1]Segurados Civis'!$A$5:$H$2142,8,FALSE),"")</f>
        <v>5</v>
      </c>
      <c r="F261" s="12">
        <f t="shared" si="4"/>
        <v>147</v>
      </c>
      <c r="G261" s="5" t="s">
        <v>2</v>
      </c>
      <c r="H261" s="3">
        <v>0</v>
      </c>
      <c r="I261" s="3">
        <v>0</v>
      </c>
      <c r="J261" s="3"/>
      <c r="K261" s="3">
        <v>0</v>
      </c>
    </row>
    <row r="262" spans="1:11" x14ac:dyDescent="0.25">
      <c r="A262" s="5" t="s">
        <v>4289</v>
      </c>
      <c r="B262" s="5" t="s">
        <v>4442</v>
      </c>
      <c r="C262" s="12" t="str">
        <f>IFERROR(VLOOKUP(UPPER(CONCATENATE($B262," - ",$A262)),'[1]Segurados Civis'!$A$5:$H$2142,6,FALSE),"")</f>
        <v/>
      </c>
      <c r="D262" s="12" t="str">
        <f>IFERROR(VLOOKUP(UPPER(CONCATENATE($B262," - ",$A262)),'[1]Segurados Civis'!$A$5:$H$2142,7,FALSE),"")</f>
        <v/>
      </c>
      <c r="E262" s="12" t="str">
        <f>IFERROR(VLOOKUP(UPPER(CONCATENATE($B262," - ",$A262)),'[1]Segurados Civis'!$A$5:$H$2142,8,FALSE),"")</f>
        <v/>
      </c>
      <c r="F262" s="12" t="str">
        <f t="shared" si="4"/>
        <v/>
      </c>
      <c r="G262" s="5" t="s">
        <v>4</v>
      </c>
      <c r="H262" s="3">
        <v>0</v>
      </c>
      <c r="I262" s="3">
        <v>0</v>
      </c>
      <c r="J262" s="3"/>
      <c r="K262" s="3">
        <v>0</v>
      </c>
    </row>
    <row r="263" spans="1:11" x14ac:dyDescent="0.25">
      <c r="A263" s="5" t="s">
        <v>4289</v>
      </c>
      <c r="B263" s="5" t="s">
        <v>4312</v>
      </c>
      <c r="C263" s="12" t="str">
        <f>IFERROR(VLOOKUP(UPPER(CONCATENATE($B263," - ",$A263)),'[1]Segurados Civis'!$A$5:$H$2142,6,FALSE),"")</f>
        <v/>
      </c>
      <c r="D263" s="12" t="str">
        <f>IFERROR(VLOOKUP(UPPER(CONCATENATE($B263," - ",$A263)),'[1]Segurados Civis'!$A$5:$H$2142,7,FALSE),"")</f>
        <v/>
      </c>
      <c r="E263" s="12" t="str">
        <f>IFERROR(VLOOKUP(UPPER(CONCATENATE($B263," - ",$A263)),'[1]Segurados Civis'!$A$5:$H$2142,8,FALSE),"")</f>
        <v/>
      </c>
      <c r="F263" s="12" t="str">
        <f t="shared" si="4"/>
        <v/>
      </c>
      <c r="G263" s="5" t="s">
        <v>4</v>
      </c>
      <c r="H263" s="3">
        <v>0</v>
      </c>
      <c r="I263" s="3">
        <v>0</v>
      </c>
      <c r="J263" s="3"/>
      <c r="K263" s="3">
        <v>0</v>
      </c>
    </row>
    <row r="264" spans="1:11" x14ac:dyDescent="0.25">
      <c r="A264" s="5" t="s">
        <v>4289</v>
      </c>
      <c r="B264" s="5" t="s">
        <v>4411</v>
      </c>
      <c r="C264" s="12" t="str">
        <f>IFERROR(VLOOKUP(UPPER(CONCATENATE($B264," - ",$A264)),'[1]Segurados Civis'!$A$5:$H$2142,6,FALSE),"")</f>
        <v/>
      </c>
      <c r="D264" s="12" t="str">
        <f>IFERROR(VLOOKUP(UPPER(CONCATENATE($B264," - ",$A264)),'[1]Segurados Civis'!$A$5:$H$2142,7,FALSE),"")</f>
        <v/>
      </c>
      <c r="E264" s="12" t="str">
        <f>IFERROR(VLOOKUP(UPPER(CONCATENATE($B264," - ",$A264)),'[1]Segurados Civis'!$A$5:$H$2142,8,FALSE),"")</f>
        <v/>
      </c>
      <c r="F264" s="12" t="str">
        <f t="shared" si="4"/>
        <v/>
      </c>
      <c r="G264" s="5" t="s">
        <v>4</v>
      </c>
      <c r="H264" s="3">
        <v>0</v>
      </c>
      <c r="I264" s="3">
        <v>0</v>
      </c>
      <c r="J264" s="3"/>
      <c r="K264" s="3">
        <v>0</v>
      </c>
    </row>
    <row r="265" spans="1:11" x14ac:dyDescent="0.25">
      <c r="A265" s="5" t="s">
        <v>4289</v>
      </c>
      <c r="B265" s="5" t="s">
        <v>4314</v>
      </c>
      <c r="C265" s="12" t="str">
        <f>IFERROR(VLOOKUP(UPPER(CONCATENATE($B265," - ",$A265)),'[1]Segurados Civis'!$A$5:$H$2142,6,FALSE),"")</f>
        <v/>
      </c>
      <c r="D265" s="12" t="str">
        <f>IFERROR(VLOOKUP(UPPER(CONCATENATE($B265," - ",$A265)),'[1]Segurados Civis'!$A$5:$H$2142,7,FALSE),"")</f>
        <v/>
      </c>
      <c r="E265" s="12" t="str">
        <f>IFERROR(VLOOKUP(UPPER(CONCATENATE($B265," - ",$A265)),'[1]Segurados Civis'!$A$5:$H$2142,8,FALSE),"")</f>
        <v/>
      </c>
      <c r="F265" s="12" t="str">
        <f t="shared" si="4"/>
        <v/>
      </c>
      <c r="G265" s="5" t="s">
        <v>4</v>
      </c>
      <c r="H265" s="3">
        <v>0</v>
      </c>
      <c r="I265" s="3">
        <v>0</v>
      </c>
      <c r="J265" s="3"/>
      <c r="K265" s="3">
        <v>0</v>
      </c>
    </row>
    <row r="266" spans="1:11" x14ac:dyDescent="0.25">
      <c r="A266" s="5" t="s">
        <v>4289</v>
      </c>
      <c r="B266" s="5" t="s">
        <v>4433</v>
      </c>
      <c r="C266" s="12" t="str">
        <f>IFERROR(VLOOKUP(UPPER(CONCATENATE($B266," - ",$A266)),'[1]Segurados Civis'!$A$5:$H$2142,6,FALSE),"")</f>
        <v/>
      </c>
      <c r="D266" s="12" t="str">
        <f>IFERROR(VLOOKUP(UPPER(CONCATENATE($B266," - ",$A266)),'[1]Segurados Civis'!$A$5:$H$2142,7,FALSE),"")</f>
        <v/>
      </c>
      <c r="E266" s="12" t="str">
        <f>IFERROR(VLOOKUP(UPPER(CONCATENATE($B266," - ",$A266)),'[1]Segurados Civis'!$A$5:$H$2142,8,FALSE),"")</f>
        <v/>
      </c>
      <c r="F266" s="12" t="str">
        <f t="shared" si="4"/>
        <v/>
      </c>
      <c r="G266" s="5" t="s">
        <v>4</v>
      </c>
      <c r="H266" s="3">
        <v>0</v>
      </c>
      <c r="I266" s="3">
        <v>0</v>
      </c>
      <c r="J266" s="3"/>
      <c r="K266" s="3">
        <v>0</v>
      </c>
    </row>
    <row r="267" spans="1:11" x14ac:dyDescent="0.25">
      <c r="A267" s="5" t="s">
        <v>4289</v>
      </c>
      <c r="B267" s="5" t="s">
        <v>4375</v>
      </c>
      <c r="C267" s="12" t="str">
        <f>IFERROR(VLOOKUP(UPPER(CONCATENATE($B267," - ",$A267)),'[1]Segurados Civis'!$A$5:$H$2142,6,FALSE),"")</f>
        <v/>
      </c>
      <c r="D267" s="12" t="str">
        <f>IFERROR(VLOOKUP(UPPER(CONCATENATE($B267," - ",$A267)),'[1]Segurados Civis'!$A$5:$H$2142,7,FALSE),"")</f>
        <v/>
      </c>
      <c r="E267" s="12" t="str">
        <f>IFERROR(VLOOKUP(UPPER(CONCATENATE($B267," - ",$A267)),'[1]Segurados Civis'!$A$5:$H$2142,8,FALSE),"")</f>
        <v/>
      </c>
      <c r="F267" s="12" t="str">
        <f t="shared" si="4"/>
        <v/>
      </c>
      <c r="G267" s="5" t="s">
        <v>4</v>
      </c>
      <c r="H267" s="3">
        <v>0</v>
      </c>
      <c r="I267" s="3">
        <v>0</v>
      </c>
      <c r="J267" s="3"/>
      <c r="K267" s="3">
        <v>0</v>
      </c>
    </row>
    <row r="268" spans="1:11" x14ac:dyDescent="0.25">
      <c r="A268" s="5" t="s">
        <v>4289</v>
      </c>
      <c r="B268" s="5" t="s">
        <v>4544</v>
      </c>
      <c r="C268" s="12" t="str">
        <f>IFERROR(VLOOKUP(UPPER(CONCATENATE($B268," - ",$A268)),'[1]Segurados Civis'!$A$5:$H$2142,6,FALSE),"")</f>
        <v/>
      </c>
      <c r="D268" s="12" t="str">
        <f>IFERROR(VLOOKUP(UPPER(CONCATENATE($B268," - ",$A268)),'[1]Segurados Civis'!$A$5:$H$2142,7,FALSE),"")</f>
        <v/>
      </c>
      <c r="E268" s="12" t="str">
        <f>IFERROR(VLOOKUP(UPPER(CONCATENATE($B268," - ",$A268)),'[1]Segurados Civis'!$A$5:$H$2142,8,FALSE),"")</f>
        <v/>
      </c>
      <c r="F268" s="12" t="str">
        <f t="shared" si="4"/>
        <v/>
      </c>
      <c r="G268" s="5" t="s">
        <v>4</v>
      </c>
      <c r="H268" s="3">
        <v>0</v>
      </c>
      <c r="I268" s="3">
        <v>0</v>
      </c>
      <c r="J268" s="3"/>
      <c r="K268" s="3">
        <v>0</v>
      </c>
    </row>
    <row r="269" spans="1:11" x14ac:dyDescent="0.25">
      <c r="A269" s="5" t="s">
        <v>4289</v>
      </c>
      <c r="B269" s="5" t="s">
        <v>4319</v>
      </c>
      <c r="C269" s="12">
        <f>IFERROR(VLOOKUP(UPPER(CONCATENATE($B269," - ",$A269)),'[1]Segurados Civis'!$A$5:$H$2142,6,FALSE),"")</f>
        <v>421</v>
      </c>
      <c r="D269" s="12">
        <f>IFERROR(VLOOKUP(UPPER(CONCATENATE($B269," - ",$A269)),'[1]Segurados Civis'!$A$5:$H$2142,7,FALSE),"")</f>
        <v>115</v>
      </c>
      <c r="E269" s="12">
        <f>IFERROR(VLOOKUP(UPPER(CONCATENATE($B269," - ",$A269)),'[1]Segurados Civis'!$A$5:$H$2142,8,FALSE),"")</f>
        <v>0</v>
      </c>
      <c r="F269" s="12">
        <f t="shared" si="4"/>
        <v>536</v>
      </c>
      <c r="G269" s="5" t="s">
        <v>2</v>
      </c>
      <c r="H269" s="3">
        <v>0</v>
      </c>
      <c r="I269" s="3">
        <v>0</v>
      </c>
      <c r="J269" s="3"/>
      <c r="K269" s="3">
        <v>0</v>
      </c>
    </row>
    <row r="270" spans="1:11" x14ac:dyDescent="0.25">
      <c r="A270" s="5" t="s">
        <v>4289</v>
      </c>
      <c r="B270" s="5" t="s">
        <v>3743</v>
      </c>
      <c r="C270" s="12" t="str">
        <f>IFERROR(VLOOKUP(UPPER(CONCATENATE($B270," - ",$A270)),'[1]Segurados Civis'!$A$5:$H$2142,6,FALSE),"")</f>
        <v/>
      </c>
      <c r="D270" s="12" t="str">
        <f>IFERROR(VLOOKUP(UPPER(CONCATENATE($B270," - ",$A270)),'[1]Segurados Civis'!$A$5:$H$2142,7,FALSE),"")</f>
        <v/>
      </c>
      <c r="E270" s="12" t="str">
        <f>IFERROR(VLOOKUP(UPPER(CONCATENATE($B270," - ",$A270)),'[1]Segurados Civis'!$A$5:$H$2142,8,FALSE),"")</f>
        <v/>
      </c>
      <c r="F270" s="12" t="str">
        <f t="shared" si="4"/>
        <v/>
      </c>
      <c r="G270" s="5" t="s">
        <v>4</v>
      </c>
      <c r="H270" s="3">
        <v>0</v>
      </c>
      <c r="I270" s="3">
        <v>0</v>
      </c>
      <c r="J270" s="3"/>
      <c r="K270" s="3">
        <v>0</v>
      </c>
    </row>
    <row r="271" spans="1:11" x14ac:dyDescent="0.25">
      <c r="A271" s="5" t="s">
        <v>4289</v>
      </c>
      <c r="B271" s="5" t="s">
        <v>4391</v>
      </c>
      <c r="C271" s="12" t="str">
        <f>IFERROR(VLOOKUP(UPPER(CONCATENATE($B271," - ",$A271)),'[1]Segurados Civis'!$A$5:$H$2142,6,FALSE),"")</f>
        <v/>
      </c>
      <c r="D271" s="12" t="str">
        <f>IFERROR(VLOOKUP(UPPER(CONCATENATE($B271," - ",$A271)),'[1]Segurados Civis'!$A$5:$H$2142,7,FALSE),"")</f>
        <v/>
      </c>
      <c r="E271" s="12" t="str">
        <f>IFERROR(VLOOKUP(UPPER(CONCATENATE($B271," - ",$A271)),'[1]Segurados Civis'!$A$5:$H$2142,8,FALSE),"")</f>
        <v/>
      </c>
      <c r="F271" s="12" t="str">
        <f t="shared" si="4"/>
        <v/>
      </c>
      <c r="G271" s="5" t="s">
        <v>4</v>
      </c>
      <c r="H271" s="3">
        <v>0</v>
      </c>
      <c r="I271" s="3">
        <v>0</v>
      </c>
      <c r="J271" s="3"/>
      <c r="K271" s="3">
        <v>0</v>
      </c>
    </row>
    <row r="272" spans="1:11" x14ac:dyDescent="0.25">
      <c r="A272" s="5" t="s">
        <v>4289</v>
      </c>
      <c r="B272" s="5" t="s">
        <v>4352</v>
      </c>
      <c r="C272" s="12">
        <f>IFERROR(VLOOKUP(UPPER(CONCATENATE($B272," - ",$A272)),'[1]Segurados Civis'!$A$5:$H$2142,6,FALSE),"")</f>
        <v>624</v>
      </c>
      <c r="D272" s="12">
        <f>IFERROR(VLOOKUP(UPPER(CONCATENATE($B272," - ",$A272)),'[1]Segurados Civis'!$A$5:$H$2142,7,FALSE),"")</f>
        <v>134</v>
      </c>
      <c r="E272" s="12">
        <f>IFERROR(VLOOKUP(UPPER(CONCATENATE($B272," - ",$A272)),'[1]Segurados Civis'!$A$5:$H$2142,8,FALSE),"")</f>
        <v>28</v>
      </c>
      <c r="F272" s="12">
        <f t="shared" si="4"/>
        <v>786</v>
      </c>
      <c r="G272" s="5" t="s">
        <v>2</v>
      </c>
      <c r="H272" s="3">
        <v>0</v>
      </c>
      <c r="I272" s="3">
        <v>0</v>
      </c>
      <c r="J272" s="3"/>
      <c r="K272" s="3">
        <v>0</v>
      </c>
    </row>
    <row r="273" spans="1:11" x14ac:dyDescent="0.25">
      <c r="A273" s="5" t="s">
        <v>4289</v>
      </c>
      <c r="B273" s="5" t="s">
        <v>4341</v>
      </c>
      <c r="C273" s="12" t="str">
        <f>IFERROR(VLOOKUP(UPPER(CONCATENATE($B273," - ",$A273)),'[1]Segurados Civis'!$A$5:$H$2142,6,FALSE),"")</f>
        <v/>
      </c>
      <c r="D273" s="12" t="str">
        <f>IFERROR(VLOOKUP(UPPER(CONCATENATE($B273," - ",$A273)),'[1]Segurados Civis'!$A$5:$H$2142,7,FALSE),"")</f>
        <v/>
      </c>
      <c r="E273" s="12" t="str">
        <f>IFERROR(VLOOKUP(UPPER(CONCATENATE($B273," - ",$A273)),'[1]Segurados Civis'!$A$5:$H$2142,8,FALSE),"")</f>
        <v/>
      </c>
      <c r="F273" s="12" t="str">
        <f t="shared" si="4"/>
        <v/>
      </c>
      <c r="G273" s="5" t="s">
        <v>4</v>
      </c>
      <c r="H273" s="3">
        <v>0</v>
      </c>
      <c r="I273" s="3">
        <v>0</v>
      </c>
      <c r="J273" s="3"/>
      <c r="K273" s="3">
        <v>0</v>
      </c>
    </row>
    <row r="274" spans="1:11" x14ac:dyDescent="0.25">
      <c r="A274" s="5" t="s">
        <v>4289</v>
      </c>
      <c r="B274" s="5" t="s">
        <v>4315</v>
      </c>
      <c r="C274" s="12">
        <f>IFERROR(VLOOKUP(UPPER(CONCATENATE($B274," - ",$A274)),'[1]Segurados Civis'!$A$5:$H$2142,6,FALSE),"")</f>
        <v>743</v>
      </c>
      <c r="D274" s="12">
        <f>IFERROR(VLOOKUP(UPPER(CONCATENATE($B274," - ",$A274)),'[1]Segurados Civis'!$A$5:$H$2142,7,FALSE),"")</f>
        <v>318</v>
      </c>
      <c r="E274" s="12">
        <f>IFERROR(VLOOKUP(UPPER(CONCATENATE($B274," - ",$A274)),'[1]Segurados Civis'!$A$5:$H$2142,8,FALSE),"")</f>
        <v>52</v>
      </c>
      <c r="F274" s="12">
        <f t="shared" si="4"/>
        <v>1113</v>
      </c>
      <c r="G274" s="5" t="s">
        <v>2</v>
      </c>
      <c r="H274" s="3">
        <v>0</v>
      </c>
      <c r="I274" s="3">
        <v>0</v>
      </c>
      <c r="J274" s="3"/>
      <c r="K274" s="3">
        <v>0</v>
      </c>
    </row>
    <row r="275" spans="1:11" x14ac:dyDescent="0.25">
      <c r="A275" s="5" t="s">
        <v>4289</v>
      </c>
      <c r="B275" s="5" t="s">
        <v>4320</v>
      </c>
      <c r="C275" s="12">
        <f>IFERROR(VLOOKUP(UPPER(CONCATENATE($B275," - ",$A275)),'[1]Segurados Civis'!$A$5:$H$2142,6,FALSE),"")</f>
        <v>218</v>
      </c>
      <c r="D275" s="12">
        <f>IFERROR(VLOOKUP(UPPER(CONCATENATE($B275," - ",$A275)),'[1]Segurados Civis'!$A$5:$H$2142,7,FALSE),"")</f>
        <v>42</v>
      </c>
      <c r="E275" s="12">
        <f>IFERROR(VLOOKUP(UPPER(CONCATENATE($B275," - ",$A275)),'[1]Segurados Civis'!$A$5:$H$2142,8,FALSE),"")</f>
        <v>18</v>
      </c>
      <c r="F275" s="12">
        <f t="shared" si="4"/>
        <v>278</v>
      </c>
      <c r="G275" s="5" t="s">
        <v>2</v>
      </c>
      <c r="H275" s="3">
        <v>0</v>
      </c>
      <c r="I275" s="3">
        <v>0</v>
      </c>
      <c r="J275" s="3">
        <v>1</v>
      </c>
      <c r="K275" s="3">
        <v>0</v>
      </c>
    </row>
    <row r="276" spans="1:11" x14ac:dyDescent="0.25">
      <c r="A276" s="5" t="s">
        <v>4289</v>
      </c>
      <c r="B276" s="5" t="s">
        <v>4342</v>
      </c>
      <c r="C276" s="12" t="str">
        <f>IFERROR(VLOOKUP(UPPER(CONCATENATE($B276," - ",$A276)),'[1]Segurados Civis'!$A$5:$H$2142,6,FALSE),"")</f>
        <v/>
      </c>
      <c r="D276" s="12" t="str">
        <f>IFERROR(VLOOKUP(UPPER(CONCATENATE($B276," - ",$A276)),'[1]Segurados Civis'!$A$5:$H$2142,7,FALSE),"")</f>
        <v/>
      </c>
      <c r="E276" s="12" t="str">
        <f>IFERROR(VLOOKUP(UPPER(CONCATENATE($B276," - ",$A276)),'[1]Segurados Civis'!$A$5:$H$2142,8,FALSE),"")</f>
        <v/>
      </c>
      <c r="F276" s="12" t="str">
        <f t="shared" si="4"/>
        <v/>
      </c>
      <c r="G276" s="5" t="s">
        <v>4</v>
      </c>
      <c r="H276" s="3">
        <v>0</v>
      </c>
      <c r="I276" s="3">
        <v>0</v>
      </c>
      <c r="J276" s="3"/>
      <c r="K276" s="3">
        <v>0</v>
      </c>
    </row>
    <row r="277" spans="1:11" x14ac:dyDescent="0.25">
      <c r="A277" s="5" t="s">
        <v>4289</v>
      </c>
      <c r="B277" s="5" t="s">
        <v>4524</v>
      </c>
      <c r="C277" s="12" t="str">
        <f>IFERROR(VLOOKUP(UPPER(CONCATENATE($B277," - ",$A277)),'[1]Segurados Civis'!$A$5:$H$2142,6,FALSE),"")</f>
        <v/>
      </c>
      <c r="D277" s="12" t="str">
        <f>IFERROR(VLOOKUP(UPPER(CONCATENATE($B277," - ",$A277)),'[1]Segurados Civis'!$A$5:$H$2142,7,FALSE),"")</f>
        <v/>
      </c>
      <c r="E277" s="12" t="str">
        <f>IFERROR(VLOOKUP(UPPER(CONCATENATE($B277," - ",$A277)),'[1]Segurados Civis'!$A$5:$H$2142,8,FALSE),"")</f>
        <v/>
      </c>
      <c r="F277" s="12" t="str">
        <f t="shared" si="4"/>
        <v/>
      </c>
      <c r="G277" s="5" t="s">
        <v>4</v>
      </c>
      <c r="H277" s="3">
        <v>0</v>
      </c>
      <c r="I277" s="3">
        <v>0</v>
      </c>
      <c r="J277" s="3"/>
      <c r="K277" s="3">
        <v>0</v>
      </c>
    </row>
    <row r="278" spans="1:11" x14ac:dyDescent="0.25">
      <c r="A278" s="5" t="s">
        <v>4289</v>
      </c>
      <c r="B278" s="5" t="s">
        <v>4545</v>
      </c>
      <c r="C278" s="12" t="str">
        <f>IFERROR(VLOOKUP(UPPER(CONCATENATE($B278," - ",$A278)),'[1]Segurados Civis'!$A$5:$H$2142,6,FALSE),"")</f>
        <v/>
      </c>
      <c r="D278" s="12" t="str">
        <f>IFERROR(VLOOKUP(UPPER(CONCATENATE($B278," - ",$A278)),'[1]Segurados Civis'!$A$5:$H$2142,7,FALSE),"")</f>
        <v/>
      </c>
      <c r="E278" s="12" t="str">
        <f>IFERROR(VLOOKUP(UPPER(CONCATENATE($B278," - ",$A278)),'[1]Segurados Civis'!$A$5:$H$2142,8,FALSE),"")</f>
        <v/>
      </c>
      <c r="F278" s="12" t="str">
        <f t="shared" si="4"/>
        <v/>
      </c>
      <c r="G278" s="5" t="s">
        <v>4</v>
      </c>
      <c r="H278" s="3">
        <v>0</v>
      </c>
      <c r="I278" s="3">
        <v>0</v>
      </c>
      <c r="J278" s="3"/>
      <c r="K278" s="3">
        <v>0</v>
      </c>
    </row>
    <row r="279" spans="1:11" x14ac:dyDescent="0.25">
      <c r="A279" s="5" t="s">
        <v>4289</v>
      </c>
      <c r="B279" s="5" t="s">
        <v>4539</v>
      </c>
      <c r="C279" s="12" t="str">
        <f>IFERROR(VLOOKUP(UPPER(CONCATENATE($B279," - ",$A279)),'[1]Segurados Civis'!$A$5:$H$2142,6,FALSE),"")</f>
        <v/>
      </c>
      <c r="D279" s="12" t="str">
        <f>IFERROR(VLOOKUP(UPPER(CONCATENATE($B279," - ",$A279)),'[1]Segurados Civis'!$A$5:$H$2142,7,FALSE),"")</f>
        <v/>
      </c>
      <c r="E279" s="12" t="str">
        <f>IFERROR(VLOOKUP(UPPER(CONCATENATE($B279," - ",$A279)),'[1]Segurados Civis'!$A$5:$H$2142,8,FALSE),"")</f>
        <v/>
      </c>
      <c r="F279" s="12" t="str">
        <f t="shared" si="4"/>
        <v/>
      </c>
      <c r="G279" s="5" t="s">
        <v>4</v>
      </c>
      <c r="H279" s="3">
        <v>0</v>
      </c>
      <c r="I279" s="3">
        <v>0</v>
      </c>
      <c r="J279" s="3"/>
      <c r="K279" s="3">
        <v>0</v>
      </c>
    </row>
    <row r="280" spans="1:11" x14ac:dyDescent="0.25">
      <c r="A280" s="5" t="s">
        <v>4289</v>
      </c>
      <c r="B280" s="5" t="s">
        <v>4443</v>
      </c>
      <c r="C280" s="12" t="str">
        <f>IFERROR(VLOOKUP(UPPER(CONCATENATE($B280," - ",$A280)),'[1]Segurados Civis'!$A$5:$H$2142,6,FALSE),"")</f>
        <v/>
      </c>
      <c r="D280" s="12" t="str">
        <f>IFERROR(VLOOKUP(UPPER(CONCATENATE($B280," - ",$A280)),'[1]Segurados Civis'!$A$5:$H$2142,7,FALSE),"")</f>
        <v/>
      </c>
      <c r="E280" s="12" t="str">
        <f>IFERROR(VLOOKUP(UPPER(CONCATENATE($B280," - ",$A280)),'[1]Segurados Civis'!$A$5:$H$2142,8,FALSE),"")</f>
        <v/>
      </c>
      <c r="F280" s="12" t="str">
        <f t="shared" si="4"/>
        <v/>
      </c>
      <c r="G280" s="5" t="s">
        <v>4</v>
      </c>
      <c r="H280" s="3">
        <v>0</v>
      </c>
      <c r="I280" s="3">
        <v>0</v>
      </c>
      <c r="J280" s="3"/>
      <c r="K280" s="3">
        <v>0</v>
      </c>
    </row>
    <row r="281" spans="1:11" x14ac:dyDescent="0.25">
      <c r="A281" s="5" t="s">
        <v>4289</v>
      </c>
      <c r="B281" s="5" t="s">
        <v>4502</v>
      </c>
      <c r="C281" s="12" t="str">
        <f>IFERROR(VLOOKUP(UPPER(CONCATENATE($B281," - ",$A281)),'[1]Segurados Civis'!$A$5:$H$2142,6,FALSE),"")</f>
        <v/>
      </c>
      <c r="D281" s="12" t="str">
        <f>IFERROR(VLOOKUP(UPPER(CONCATENATE($B281," - ",$A281)),'[1]Segurados Civis'!$A$5:$H$2142,7,FALSE),"")</f>
        <v/>
      </c>
      <c r="E281" s="12" t="str">
        <f>IFERROR(VLOOKUP(UPPER(CONCATENATE($B281," - ",$A281)),'[1]Segurados Civis'!$A$5:$H$2142,8,FALSE),"")</f>
        <v/>
      </c>
      <c r="F281" s="12" t="str">
        <f t="shared" si="4"/>
        <v/>
      </c>
      <c r="G281" s="5" t="s">
        <v>4</v>
      </c>
      <c r="H281" s="3">
        <v>0</v>
      </c>
      <c r="I281" s="3">
        <v>0</v>
      </c>
      <c r="J281" s="3"/>
      <c r="K281" s="3">
        <v>0</v>
      </c>
    </row>
    <row r="282" spans="1:11" x14ac:dyDescent="0.25">
      <c r="A282" s="5" t="s">
        <v>4289</v>
      </c>
      <c r="B282" s="5" t="s">
        <v>4484</v>
      </c>
      <c r="C282" s="12" t="str">
        <f>IFERROR(VLOOKUP(UPPER(CONCATENATE($B282," - ",$A282)),'[1]Segurados Civis'!$A$5:$H$2142,6,FALSE),"")</f>
        <v/>
      </c>
      <c r="D282" s="12" t="str">
        <f>IFERROR(VLOOKUP(UPPER(CONCATENATE($B282," - ",$A282)),'[1]Segurados Civis'!$A$5:$H$2142,7,FALSE),"")</f>
        <v/>
      </c>
      <c r="E282" s="12" t="str">
        <f>IFERROR(VLOOKUP(UPPER(CONCATENATE($B282," - ",$A282)),'[1]Segurados Civis'!$A$5:$H$2142,8,FALSE),"")</f>
        <v/>
      </c>
      <c r="F282" s="12" t="str">
        <f t="shared" si="4"/>
        <v/>
      </c>
      <c r="G282" s="5" t="s">
        <v>4</v>
      </c>
      <c r="H282" s="3">
        <v>0</v>
      </c>
      <c r="I282" s="3">
        <v>0</v>
      </c>
      <c r="J282" s="3"/>
      <c r="K282" s="3">
        <v>0</v>
      </c>
    </row>
    <row r="283" spans="1:11" x14ac:dyDescent="0.25">
      <c r="A283" s="5" t="s">
        <v>4289</v>
      </c>
      <c r="B283" s="5" t="s">
        <v>3234</v>
      </c>
      <c r="C283" s="12" t="str">
        <f>IFERROR(VLOOKUP(UPPER(CONCATENATE($B283," - ",$A283)),'[1]Segurados Civis'!$A$5:$H$2142,6,FALSE),"")</f>
        <v/>
      </c>
      <c r="D283" s="12" t="str">
        <f>IFERROR(VLOOKUP(UPPER(CONCATENATE($B283," - ",$A283)),'[1]Segurados Civis'!$A$5:$H$2142,7,FALSE),"")</f>
        <v/>
      </c>
      <c r="E283" s="12" t="str">
        <f>IFERROR(VLOOKUP(UPPER(CONCATENATE($B283," - ",$A283)),'[1]Segurados Civis'!$A$5:$H$2142,8,FALSE),"")</f>
        <v/>
      </c>
      <c r="F283" s="12" t="str">
        <f t="shared" si="4"/>
        <v/>
      </c>
      <c r="G283" s="5" t="s">
        <v>4</v>
      </c>
      <c r="H283" s="3">
        <v>0</v>
      </c>
      <c r="I283" s="3">
        <v>0</v>
      </c>
      <c r="J283" s="3"/>
      <c r="K283" s="3">
        <v>0</v>
      </c>
    </row>
    <row r="284" spans="1:11" x14ac:dyDescent="0.25">
      <c r="A284" s="5" t="s">
        <v>4289</v>
      </c>
      <c r="B284" s="5" t="s">
        <v>4370</v>
      </c>
      <c r="C284" s="12" t="str">
        <f>IFERROR(VLOOKUP(UPPER(CONCATENATE($B284," - ",$A284)),'[1]Segurados Civis'!$A$5:$H$2142,6,FALSE),"")</f>
        <v/>
      </c>
      <c r="D284" s="12" t="str">
        <f>IFERROR(VLOOKUP(UPPER(CONCATENATE($B284," - ",$A284)),'[1]Segurados Civis'!$A$5:$H$2142,7,FALSE),"")</f>
        <v/>
      </c>
      <c r="E284" s="12" t="str">
        <f>IFERROR(VLOOKUP(UPPER(CONCATENATE($B284," - ",$A284)),'[1]Segurados Civis'!$A$5:$H$2142,8,FALSE),"")</f>
        <v/>
      </c>
      <c r="F284" s="12" t="str">
        <f t="shared" si="4"/>
        <v/>
      </c>
      <c r="G284" s="5" t="s">
        <v>4</v>
      </c>
      <c r="H284" s="3">
        <v>0</v>
      </c>
      <c r="I284" s="3">
        <v>0</v>
      </c>
      <c r="J284" s="3"/>
      <c r="K284" s="3">
        <v>0</v>
      </c>
    </row>
    <row r="285" spans="1:11" x14ac:dyDescent="0.25">
      <c r="A285" s="5" t="s">
        <v>4289</v>
      </c>
      <c r="B285" s="5" t="s">
        <v>4475</v>
      </c>
      <c r="C285" s="12" t="str">
        <f>IFERROR(VLOOKUP(UPPER(CONCATENATE($B285," - ",$A285)),'[1]Segurados Civis'!$A$5:$H$2142,6,FALSE),"")</f>
        <v/>
      </c>
      <c r="D285" s="12" t="str">
        <f>IFERROR(VLOOKUP(UPPER(CONCATENATE($B285," - ",$A285)),'[1]Segurados Civis'!$A$5:$H$2142,7,FALSE),"")</f>
        <v/>
      </c>
      <c r="E285" s="12" t="str">
        <f>IFERROR(VLOOKUP(UPPER(CONCATENATE($B285," - ",$A285)),'[1]Segurados Civis'!$A$5:$H$2142,8,FALSE),"")</f>
        <v/>
      </c>
      <c r="F285" s="12" t="str">
        <f t="shared" si="4"/>
        <v/>
      </c>
      <c r="G285" s="5" t="s">
        <v>4</v>
      </c>
      <c r="H285" s="3">
        <v>0</v>
      </c>
      <c r="I285" s="3">
        <v>0</v>
      </c>
      <c r="J285" s="3"/>
      <c r="K285" s="3">
        <v>0</v>
      </c>
    </row>
    <row r="286" spans="1:11" x14ac:dyDescent="0.25">
      <c r="A286" s="5" t="s">
        <v>4289</v>
      </c>
      <c r="B286" s="5" t="s">
        <v>4432</v>
      </c>
      <c r="C286" s="12" t="str">
        <f>IFERROR(VLOOKUP(UPPER(CONCATENATE($B286," - ",$A286)),'[1]Segurados Civis'!$A$5:$H$2142,6,FALSE),"")</f>
        <v/>
      </c>
      <c r="D286" s="12" t="str">
        <f>IFERROR(VLOOKUP(UPPER(CONCATENATE($B286," - ",$A286)),'[1]Segurados Civis'!$A$5:$H$2142,7,FALSE),"")</f>
        <v/>
      </c>
      <c r="E286" s="12" t="str">
        <f>IFERROR(VLOOKUP(UPPER(CONCATENATE($B286," - ",$A286)),'[1]Segurados Civis'!$A$5:$H$2142,8,FALSE),"")</f>
        <v/>
      </c>
      <c r="F286" s="12" t="str">
        <f t="shared" si="4"/>
        <v/>
      </c>
      <c r="G286" s="5" t="s">
        <v>4</v>
      </c>
      <c r="H286" s="3">
        <v>0</v>
      </c>
      <c r="I286" s="3">
        <v>0</v>
      </c>
      <c r="J286" s="3"/>
      <c r="K286" s="3">
        <v>0</v>
      </c>
    </row>
    <row r="287" spans="1:11" x14ac:dyDescent="0.25">
      <c r="A287" s="5" t="s">
        <v>4289</v>
      </c>
      <c r="B287" s="5" t="s">
        <v>4400</v>
      </c>
      <c r="C287" s="12" t="str">
        <f>IFERROR(VLOOKUP(UPPER(CONCATENATE($B287," - ",$A287)),'[1]Segurados Civis'!$A$5:$H$2142,6,FALSE),"")</f>
        <v/>
      </c>
      <c r="D287" s="12" t="str">
        <f>IFERROR(VLOOKUP(UPPER(CONCATENATE($B287," - ",$A287)),'[1]Segurados Civis'!$A$5:$H$2142,7,FALSE),"")</f>
        <v/>
      </c>
      <c r="E287" s="12" t="str">
        <f>IFERROR(VLOOKUP(UPPER(CONCATENATE($B287," - ",$A287)),'[1]Segurados Civis'!$A$5:$H$2142,8,FALSE),"")</f>
        <v/>
      </c>
      <c r="F287" s="12" t="str">
        <f t="shared" si="4"/>
        <v/>
      </c>
      <c r="G287" s="5" t="s">
        <v>4</v>
      </c>
      <c r="H287" s="3">
        <v>0</v>
      </c>
      <c r="I287" s="3">
        <v>0</v>
      </c>
      <c r="J287" s="3"/>
      <c r="K287" s="3">
        <v>0</v>
      </c>
    </row>
    <row r="288" spans="1:11" x14ac:dyDescent="0.25">
      <c r="A288" s="5" t="s">
        <v>4289</v>
      </c>
      <c r="B288" s="5" t="s">
        <v>4334</v>
      </c>
      <c r="C288" s="12" t="str">
        <f>IFERROR(VLOOKUP(UPPER(CONCATENATE($B288," - ",$A288)),'[1]Segurados Civis'!$A$5:$H$2142,6,FALSE),"")</f>
        <v/>
      </c>
      <c r="D288" s="12" t="str">
        <f>IFERROR(VLOOKUP(UPPER(CONCATENATE($B288," - ",$A288)),'[1]Segurados Civis'!$A$5:$H$2142,7,FALSE),"")</f>
        <v/>
      </c>
      <c r="E288" s="12" t="str">
        <f>IFERROR(VLOOKUP(UPPER(CONCATENATE($B288," - ",$A288)),'[1]Segurados Civis'!$A$5:$H$2142,8,FALSE),"")</f>
        <v/>
      </c>
      <c r="F288" s="12" t="str">
        <f t="shared" si="4"/>
        <v/>
      </c>
      <c r="G288" s="5" t="s">
        <v>4</v>
      </c>
      <c r="H288" s="3">
        <v>0</v>
      </c>
      <c r="I288" s="3">
        <v>0</v>
      </c>
      <c r="J288" s="3"/>
      <c r="K288" s="3">
        <v>0</v>
      </c>
    </row>
    <row r="289" spans="1:11" x14ac:dyDescent="0.25">
      <c r="A289" s="5" t="s">
        <v>4289</v>
      </c>
      <c r="B289" s="5" t="s">
        <v>4326</v>
      </c>
      <c r="C289" s="12" t="str">
        <f>IFERROR(VLOOKUP(UPPER(CONCATENATE($B289," - ",$A289)),'[1]Segurados Civis'!$A$5:$H$2142,6,FALSE),"")</f>
        <v/>
      </c>
      <c r="D289" s="12" t="str">
        <f>IFERROR(VLOOKUP(UPPER(CONCATENATE($B289," - ",$A289)),'[1]Segurados Civis'!$A$5:$H$2142,7,FALSE),"")</f>
        <v/>
      </c>
      <c r="E289" s="12" t="str">
        <f>IFERROR(VLOOKUP(UPPER(CONCATENATE($B289," - ",$A289)),'[1]Segurados Civis'!$A$5:$H$2142,8,FALSE),"")</f>
        <v/>
      </c>
      <c r="F289" s="12" t="str">
        <f t="shared" si="4"/>
        <v/>
      </c>
      <c r="G289" s="5" t="s">
        <v>4</v>
      </c>
      <c r="H289" s="3">
        <v>0</v>
      </c>
      <c r="I289" s="3">
        <v>0</v>
      </c>
      <c r="J289" s="3"/>
      <c r="K289" s="3">
        <v>0</v>
      </c>
    </row>
    <row r="290" spans="1:11" x14ac:dyDescent="0.25">
      <c r="A290" s="5" t="s">
        <v>4289</v>
      </c>
      <c r="B290" s="5" t="s">
        <v>1682</v>
      </c>
      <c r="C290" s="12" t="str">
        <f>IFERROR(VLOOKUP(UPPER(CONCATENATE($B290," - ",$A290)),'[1]Segurados Civis'!$A$5:$H$2142,6,FALSE),"")</f>
        <v/>
      </c>
      <c r="D290" s="12" t="str">
        <f>IFERROR(VLOOKUP(UPPER(CONCATENATE($B290," - ",$A290)),'[1]Segurados Civis'!$A$5:$H$2142,7,FALSE),"")</f>
        <v/>
      </c>
      <c r="E290" s="12" t="str">
        <f>IFERROR(VLOOKUP(UPPER(CONCATENATE($B290," - ",$A290)),'[1]Segurados Civis'!$A$5:$H$2142,8,FALSE),"")</f>
        <v/>
      </c>
      <c r="F290" s="12" t="str">
        <f t="shared" si="4"/>
        <v/>
      </c>
      <c r="G290" s="5" t="s">
        <v>4</v>
      </c>
      <c r="H290" s="3">
        <v>0</v>
      </c>
      <c r="I290" s="3">
        <v>0</v>
      </c>
      <c r="J290" s="3"/>
      <c r="K290" s="3">
        <v>0</v>
      </c>
    </row>
    <row r="291" spans="1:11" x14ac:dyDescent="0.25">
      <c r="A291" s="5" t="s">
        <v>4289</v>
      </c>
      <c r="B291" s="5" t="s">
        <v>4457</v>
      </c>
      <c r="C291" s="12" t="str">
        <f>IFERROR(VLOOKUP(UPPER(CONCATENATE($B291," - ",$A291)),'[1]Segurados Civis'!$A$5:$H$2142,6,FALSE),"")</f>
        <v/>
      </c>
      <c r="D291" s="12" t="str">
        <f>IFERROR(VLOOKUP(UPPER(CONCATENATE($B291," - ",$A291)),'[1]Segurados Civis'!$A$5:$H$2142,7,FALSE),"")</f>
        <v/>
      </c>
      <c r="E291" s="12" t="str">
        <f>IFERROR(VLOOKUP(UPPER(CONCATENATE($B291," - ",$A291)),'[1]Segurados Civis'!$A$5:$H$2142,8,FALSE),"")</f>
        <v/>
      </c>
      <c r="F291" s="12" t="str">
        <f t="shared" si="4"/>
        <v/>
      </c>
      <c r="G291" s="5" t="s">
        <v>4</v>
      </c>
      <c r="H291" s="3">
        <v>0</v>
      </c>
      <c r="I291" s="3">
        <v>0</v>
      </c>
      <c r="J291" s="3"/>
      <c r="K291" s="3">
        <v>0</v>
      </c>
    </row>
    <row r="292" spans="1:11" x14ac:dyDescent="0.25">
      <c r="A292" s="5" t="s">
        <v>4289</v>
      </c>
      <c r="B292" s="5" t="s">
        <v>4499</v>
      </c>
      <c r="C292" s="12">
        <f>IFERROR(VLOOKUP(UPPER(CONCATENATE($B292," - ",$A292)),'[1]Segurados Civis'!$A$5:$H$2142,6,FALSE),"")</f>
        <v>1164</v>
      </c>
      <c r="D292" s="12">
        <f>IFERROR(VLOOKUP(UPPER(CONCATENATE($B292," - ",$A292)),'[1]Segurados Civis'!$A$5:$H$2142,7,FALSE),"")</f>
        <v>418</v>
      </c>
      <c r="E292" s="12">
        <f>IFERROR(VLOOKUP(UPPER(CONCATENATE($B292," - ",$A292)),'[1]Segurados Civis'!$A$5:$H$2142,8,FALSE),"")</f>
        <v>79</v>
      </c>
      <c r="F292" s="12">
        <f t="shared" si="4"/>
        <v>1661</v>
      </c>
      <c r="G292" s="5" t="s">
        <v>2</v>
      </c>
      <c r="H292" s="3">
        <v>1</v>
      </c>
      <c r="I292" s="3">
        <v>0</v>
      </c>
      <c r="J292" s="3"/>
      <c r="K292" s="3">
        <v>0</v>
      </c>
    </row>
    <row r="293" spans="1:11" x14ac:dyDescent="0.25">
      <c r="A293" s="5" t="s">
        <v>4289</v>
      </c>
      <c r="B293" s="5" t="s">
        <v>4541</v>
      </c>
      <c r="C293" s="12" t="str">
        <f>IFERROR(VLOOKUP(UPPER(CONCATENATE($B293," - ",$A293)),'[1]Segurados Civis'!$A$5:$H$2142,6,FALSE),"")</f>
        <v/>
      </c>
      <c r="D293" s="12" t="str">
        <f>IFERROR(VLOOKUP(UPPER(CONCATENATE($B293," - ",$A293)),'[1]Segurados Civis'!$A$5:$H$2142,7,FALSE),"")</f>
        <v/>
      </c>
      <c r="E293" s="12" t="str">
        <f>IFERROR(VLOOKUP(UPPER(CONCATENATE($B293," - ",$A293)),'[1]Segurados Civis'!$A$5:$H$2142,8,FALSE),"")</f>
        <v/>
      </c>
      <c r="F293" s="12" t="str">
        <f t="shared" si="4"/>
        <v/>
      </c>
      <c r="G293" s="5" t="s">
        <v>4</v>
      </c>
      <c r="H293" s="3">
        <v>0</v>
      </c>
      <c r="I293" s="3">
        <v>0</v>
      </c>
      <c r="J293" s="3"/>
      <c r="K293" s="3">
        <v>0</v>
      </c>
    </row>
    <row r="294" spans="1:11" x14ac:dyDescent="0.25">
      <c r="A294" s="5" t="s">
        <v>4289</v>
      </c>
      <c r="B294" s="5" t="s">
        <v>4376</v>
      </c>
      <c r="C294" s="12" t="str">
        <f>IFERROR(VLOOKUP(UPPER(CONCATENATE($B294," - ",$A294)),'[1]Segurados Civis'!$A$5:$H$2142,6,FALSE),"")</f>
        <v/>
      </c>
      <c r="D294" s="12" t="str">
        <f>IFERROR(VLOOKUP(UPPER(CONCATENATE($B294," - ",$A294)),'[1]Segurados Civis'!$A$5:$H$2142,7,FALSE),"")</f>
        <v/>
      </c>
      <c r="E294" s="12" t="str">
        <f>IFERROR(VLOOKUP(UPPER(CONCATENATE($B294," - ",$A294)),'[1]Segurados Civis'!$A$5:$H$2142,8,FALSE),"")</f>
        <v/>
      </c>
      <c r="F294" s="12" t="str">
        <f t="shared" si="4"/>
        <v/>
      </c>
      <c r="G294" s="5" t="s">
        <v>4</v>
      </c>
      <c r="H294" s="3">
        <v>0</v>
      </c>
      <c r="I294" s="3">
        <v>0</v>
      </c>
      <c r="J294" s="3"/>
      <c r="K294" s="3">
        <v>0</v>
      </c>
    </row>
    <row r="295" spans="1:11" x14ac:dyDescent="0.25">
      <c r="A295" s="5" t="s">
        <v>4289</v>
      </c>
      <c r="B295" s="5" t="s">
        <v>4509</v>
      </c>
      <c r="C295" s="12" t="str">
        <f>IFERROR(VLOOKUP(UPPER(CONCATENATE($B295," - ",$A295)),'[1]Segurados Civis'!$A$5:$H$2142,6,FALSE),"")</f>
        <v/>
      </c>
      <c r="D295" s="12" t="str">
        <f>IFERROR(VLOOKUP(UPPER(CONCATENATE($B295," - ",$A295)),'[1]Segurados Civis'!$A$5:$H$2142,7,FALSE),"")</f>
        <v/>
      </c>
      <c r="E295" s="12" t="str">
        <f>IFERROR(VLOOKUP(UPPER(CONCATENATE($B295," - ",$A295)),'[1]Segurados Civis'!$A$5:$H$2142,8,FALSE),"")</f>
        <v/>
      </c>
      <c r="F295" s="12" t="str">
        <f t="shared" si="4"/>
        <v/>
      </c>
      <c r="G295" s="5" t="s">
        <v>4</v>
      </c>
      <c r="H295" s="3">
        <v>0</v>
      </c>
      <c r="I295" s="3">
        <v>0</v>
      </c>
      <c r="J295" s="3"/>
      <c r="K295" s="3">
        <v>0</v>
      </c>
    </row>
    <row r="296" spans="1:11" x14ac:dyDescent="0.25">
      <c r="A296" s="5" t="s">
        <v>4289</v>
      </c>
      <c r="B296" s="5" t="s">
        <v>4318</v>
      </c>
      <c r="C296" s="12" t="str">
        <f>IFERROR(VLOOKUP(UPPER(CONCATENATE($B296," - ",$A296)),'[1]Segurados Civis'!$A$5:$H$2142,6,FALSE),"")</f>
        <v/>
      </c>
      <c r="D296" s="12" t="str">
        <f>IFERROR(VLOOKUP(UPPER(CONCATENATE($B296," - ",$A296)),'[1]Segurados Civis'!$A$5:$H$2142,7,FALSE),"")</f>
        <v/>
      </c>
      <c r="E296" s="12" t="str">
        <f>IFERROR(VLOOKUP(UPPER(CONCATENATE($B296," - ",$A296)),'[1]Segurados Civis'!$A$5:$H$2142,8,FALSE),"")</f>
        <v/>
      </c>
      <c r="F296" s="12" t="str">
        <f t="shared" si="4"/>
        <v/>
      </c>
      <c r="G296" s="5" t="s">
        <v>4</v>
      </c>
      <c r="H296" s="3">
        <v>0</v>
      </c>
      <c r="I296" s="3">
        <v>0</v>
      </c>
      <c r="J296" s="3"/>
      <c r="K296" s="3">
        <v>0</v>
      </c>
    </row>
    <row r="297" spans="1:11" x14ac:dyDescent="0.25">
      <c r="A297" s="5" t="s">
        <v>4289</v>
      </c>
      <c r="B297" s="5" t="s">
        <v>4350</v>
      </c>
      <c r="C297" s="12" t="str">
        <f>IFERROR(VLOOKUP(UPPER(CONCATENATE($B297," - ",$A297)),'[1]Segurados Civis'!$A$5:$H$2142,6,FALSE),"")</f>
        <v/>
      </c>
      <c r="D297" s="12" t="str">
        <f>IFERROR(VLOOKUP(UPPER(CONCATENATE($B297," - ",$A297)),'[1]Segurados Civis'!$A$5:$H$2142,7,FALSE),"")</f>
        <v/>
      </c>
      <c r="E297" s="12" t="str">
        <f>IFERROR(VLOOKUP(UPPER(CONCATENATE($B297," - ",$A297)),'[1]Segurados Civis'!$A$5:$H$2142,8,FALSE),"")</f>
        <v/>
      </c>
      <c r="F297" s="12" t="str">
        <f t="shared" si="4"/>
        <v/>
      </c>
      <c r="G297" s="5" t="s">
        <v>4</v>
      </c>
      <c r="H297" s="3">
        <v>0</v>
      </c>
      <c r="I297" s="3">
        <v>0</v>
      </c>
      <c r="J297" s="3"/>
      <c r="K297" s="3">
        <v>0</v>
      </c>
    </row>
    <row r="298" spans="1:11" x14ac:dyDescent="0.25">
      <c r="A298" s="5" t="s">
        <v>4289</v>
      </c>
      <c r="B298" s="5" t="s">
        <v>4447</v>
      </c>
      <c r="C298" s="12" t="str">
        <f>IFERROR(VLOOKUP(UPPER(CONCATENATE($B298," - ",$A298)),'[1]Segurados Civis'!$A$5:$H$2142,6,FALSE),"")</f>
        <v/>
      </c>
      <c r="D298" s="12" t="str">
        <f>IFERROR(VLOOKUP(UPPER(CONCATENATE($B298," - ",$A298)),'[1]Segurados Civis'!$A$5:$H$2142,7,FALSE),"")</f>
        <v/>
      </c>
      <c r="E298" s="12" t="str">
        <f>IFERROR(VLOOKUP(UPPER(CONCATENATE($B298," - ",$A298)),'[1]Segurados Civis'!$A$5:$H$2142,8,FALSE),"")</f>
        <v/>
      </c>
      <c r="F298" s="12" t="str">
        <f t="shared" si="4"/>
        <v/>
      </c>
      <c r="G298" s="5" t="s">
        <v>4</v>
      </c>
      <c r="H298" s="3">
        <v>0</v>
      </c>
      <c r="I298" s="3">
        <v>0</v>
      </c>
      <c r="J298" s="3"/>
      <c r="K298" s="3">
        <v>0</v>
      </c>
    </row>
  </sheetData>
  <autoFilter ref="A1:K298"/>
  <sortState ref="B2:C298">
    <sortCondition ref="B298"/>
  </sortState>
  <mergeCells count="9">
    <mergeCell ref="M2:O3"/>
    <mergeCell ref="M4:O4"/>
    <mergeCell ref="M9:O9"/>
    <mergeCell ref="M11:O12"/>
    <mergeCell ref="M13:O13"/>
    <mergeCell ref="M7:R7"/>
    <mergeCell ref="M8:O8"/>
    <mergeCell ref="P8:R8"/>
    <mergeCell ref="P9:R9"/>
  </mergeCells>
  <conditionalFormatting sqref="H2:K107">
    <cfRule type="containsText" dxfId="5" priority="2" operator="containsText" text="1">
      <formula>NOT(ISERROR(SEARCH("1",H2)))</formula>
    </cfRule>
  </conditionalFormatting>
  <conditionalFormatting sqref="H108:K298">
    <cfRule type="containsText" dxfId="4" priority="1" operator="containsText" text="1">
      <formula>NOT(ISERROR(SEARCH("1",H108)))</formula>
    </cfRule>
  </conditionalFormatting>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workbookViewId="0">
      <selection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4559</v>
      </c>
      <c r="B2" s="5" t="s">
        <v>4560</v>
      </c>
      <c r="C2" s="12">
        <f>IFERROR(VLOOKUP(UPPER(CONCATENATE($B2," - ",$A2)),'[1]Segurados Civis'!$A$5:$H$2142,6,FALSE),"")</f>
        <v>31155</v>
      </c>
      <c r="D2" s="12">
        <f>IFERROR(VLOOKUP(UPPER(CONCATENATE($B2," - ",$A2)),'[1]Segurados Civis'!$A$5:$H$2142,7,FALSE),"")</f>
        <v>25951</v>
      </c>
      <c r="E2" s="12">
        <f>IFERROR(VLOOKUP(UPPER(CONCATENATE($B2," - ",$A2)),'[1]Segurados Civis'!$A$5:$H$2142,8,FALSE),"")</f>
        <v>6794</v>
      </c>
      <c r="F2" s="12">
        <f>IF(SUM(C2:E2)=0,"",SUM(C2:E2))</f>
        <v>63900</v>
      </c>
      <c r="G2" s="5" t="s">
        <v>2</v>
      </c>
      <c r="H2" s="3">
        <v>1</v>
      </c>
      <c r="I2" s="3">
        <v>1</v>
      </c>
      <c r="J2" s="3">
        <v>1</v>
      </c>
      <c r="K2" s="3">
        <v>0</v>
      </c>
      <c r="M2" s="160" t="s">
        <v>5354</v>
      </c>
      <c r="N2" s="174"/>
      <c r="O2" s="161"/>
    </row>
    <row r="3" spans="1:18" ht="15.75" thickBot="1" x14ac:dyDescent="0.3">
      <c r="A3" s="5" t="s">
        <v>4559</v>
      </c>
      <c r="B3" s="5" t="s">
        <v>4561</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4559</v>
      </c>
      <c r="B4" s="5" t="s">
        <v>4588</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COUNTIF(H2:H77,1)</f>
        <v>1</v>
      </c>
      <c r="N4" s="158"/>
      <c r="O4" s="159"/>
    </row>
    <row r="5" spans="1:18" x14ac:dyDescent="0.25">
      <c r="A5" s="5" t="s">
        <v>4559</v>
      </c>
      <c r="B5" s="5" t="s">
        <v>4586</v>
      </c>
      <c r="C5" s="12">
        <f>IFERROR(VLOOKUP(UPPER(CONCATENATE($B5," - ",$A5)),'[1]Segurados Civis'!$A$5:$H$2142,6,FALSE),"")</f>
        <v>6686</v>
      </c>
      <c r="D5" s="12">
        <f>IFERROR(VLOOKUP(UPPER(CONCATENATE($B5," - ",$A5)),'[1]Segurados Civis'!$A$5:$H$2142,7,FALSE),"")</f>
        <v>4214</v>
      </c>
      <c r="E5" s="12">
        <f>IFERROR(VLOOKUP(UPPER(CONCATENATE($B5," - ",$A5)),'[1]Segurados Civis'!$A$5:$H$2142,8,FALSE),"")</f>
        <v>764</v>
      </c>
      <c r="F5" s="12">
        <f t="shared" si="0"/>
        <v>11664</v>
      </c>
      <c r="G5" s="5" t="s">
        <v>2</v>
      </c>
      <c r="H5" s="3">
        <v>0</v>
      </c>
      <c r="I5" s="3">
        <v>0</v>
      </c>
      <c r="J5" s="3">
        <v>0</v>
      </c>
      <c r="K5" s="3">
        <v>0</v>
      </c>
    </row>
    <row r="6" spans="1:18" ht="15.75" thickBot="1" x14ac:dyDescent="0.3">
      <c r="A6" s="5" t="s">
        <v>4559</v>
      </c>
      <c r="B6" s="5" t="s">
        <v>4592</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8" ht="15" customHeight="1" thickBot="1" x14ac:dyDescent="0.3">
      <c r="A7" s="5" t="s">
        <v>4559</v>
      </c>
      <c r="B7" s="5" t="s">
        <v>3618</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75" thickBot="1" x14ac:dyDescent="0.3">
      <c r="A8" s="5" t="s">
        <v>4559</v>
      </c>
      <c r="B8" s="5" t="s">
        <v>4610</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622</v>
      </c>
      <c r="H8" s="3">
        <v>0</v>
      </c>
      <c r="I8" s="3">
        <v>0</v>
      </c>
      <c r="J8" s="3">
        <v>0</v>
      </c>
      <c r="K8" s="3">
        <v>0</v>
      </c>
      <c r="M8" s="171" t="s">
        <v>5362</v>
      </c>
      <c r="N8" s="172"/>
      <c r="O8" s="172"/>
      <c r="P8" s="168" t="s">
        <v>5363</v>
      </c>
      <c r="Q8" s="169"/>
      <c r="R8" s="170"/>
    </row>
    <row r="9" spans="1:18" ht="15.75" thickBot="1" x14ac:dyDescent="0.3">
      <c r="A9" s="5" t="s">
        <v>4559</v>
      </c>
      <c r="B9" s="5" t="s">
        <v>4621</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v>0</v>
      </c>
      <c r="K9" s="3">
        <v>0</v>
      </c>
      <c r="M9" s="157">
        <f>COUNTIF(I2:I77,1)</f>
        <v>1</v>
      </c>
      <c r="N9" s="158"/>
      <c r="O9" s="159"/>
      <c r="P9" s="157">
        <f>COUNTIF(J2:J77,1)</f>
        <v>1</v>
      </c>
      <c r="Q9" s="158"/>
      <c r="R9" s="159"/>
    </row>
    <row r="10" spans="1:18" ht="15.75" thickBot="1" x14ac:dyDescent="0.3">
      <c r="A10" s="5" t="s">
        <v>4559</v>
      </c>
      <c r="B10" s="5" t="s">
        <v>4568</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4559</v>
      </c>
      <c r="B11" s="5" t="s">
        <v>4569</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v>0</v>
      </c>
      <c r="K11" s="3">
        <v>0</v>
      </c>
      <c r="M11" s="164" t="s">
        <v>5352</v>
      </c>
      <c r="N11" s="176"/>
      <c r="O11" s="165"/>
    </row>
    <row r="12" spans="1:18" ht="15.75" thickBot="1" x14ac:dyDescent="0.3">
      <c r="A12" s="5" t="s">
        <v>4559</v>
      </c>
      <c r="B12" s="5" t="s">
        <v>4566</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4559</v>
      </c>
      <c r="B13" s="5" t="s">
        <v>4570</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COUNTIF(K2:K77,1)</f>
        <v>0</v>
      </c>
      <c r="N13" s="158"/>
      <c r="O13" s="159"/>
    </row>
    <row r="14" spans="1:18" x14ac:dyDescent="0.25">
      <c r="A14" s="5" t="s">
        <v>4559</v>
      </c>
      <c r="B14" s="5" t="s">
        <v>92</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v>0</v>
      </c>
      <c r="K14" s="3">
        <v>0</v>
      </c>
    </row>
    <row r="15" spans="1:18" x14ac:dyDescent="0.25">
      <c r="A15" s="5" t="s">
        <v>4559</v>
      </c>
      <c r="B15" s="5" t="s">
        <v>4562</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4559</v>
      </c>
      <c r="B16" s="5" t="s">
        <v>4601</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4559</v>
      </c>
      <c r="B17" s="5" t="s">
        <v>4581</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4559</v>
      </c>
      <c r="B18" s="5" t="s">
        <v>4593</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row r="19" spans="1:11" x14ac:dyDescent="0.25">
      <c r="A19" s="5" t="s">
        <v>4559</v>
      </c>
      <c r="B19" s="5" t="s">
        <v>4587</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v>0</v>
      </c>
      <c r="K19" s="3">
        <v>0</v>
      </c>
    </row>
    <row r="20" spans="1:11" x14ac:dyDescent="0.25">
      <c r="A20" s="5" t="s">
        <v>4559</v>
      </c>
      <c r="B20" s="5" t="s">
        <v>4616</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4559</v>
      </c>
      <c r="B21" s="5" t="s">
        <v>4603</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4559</v>
      </c>
      <c r="B22" s="5" t="s">
        <v>2888</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v>0</v>
      </c>
      <c r="K22" s="3">
        <v>0</v>
      </c>
    </row>
    <row r="23" spans="1:11" x14ac:dyDescent="0.25">
      <c r="A23" s="5" t="s">
        <v>4559</v>
      </c>
      <c r="B23" s="5" t="s">
        <v>4618</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4559</v>
      </c>
      <c r="B24" s="5" t="s">
        <v>4594</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4559</v>
      </c>
      <c r="B25" s="5" t="s">
        <v>4563</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v>0</v>
      </c>
      <c r="K25" s="3">
        <v>0</v>
      </c>
    </row>
    <row r="26" spans="1:11" x14ac:dyDescent="0.25">
      <c r="A26" s="5" t="s">
        <v>4559</v>
      </c>
      <c r="B26" s="5" t="s">
        <v>4582</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4559</v>
      </c>
      <c r="B27" s="5" t="s">
        <v>4595</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2</v>
      </c>
      <c r="H27" s="3">
        <v>0</v>
      </c>
      <c r="I27" s="3">
        <v>0</v>
      </c>
      <c r="J27" s="3">
        <v>0</v>
      </c>
      <c r="K27" s="3">
        <v>0</v>
      </c>
    </row>
    <row r="28" spans="1:11" x14ac:dyDescent="0.25">
      <c r="A28" s="5" t="s">
        <v>4559</v>
      </c>
      <c r="B28" s="5" t="s">
        <v>4580</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4559</v>
      </c>
      <c r="B29" s="5" t="s">
        <v>2706</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4559</v>
      </c>
      <c r="B30" s="5" t="s">
        <v>4604</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v>0</v>
      </c>
      <c r="K30" s="3">
        <v>0</v>
      </c>
    </row>
    <row r="31" spans="1:11" x14ac:dyDescent="0.25">
      <c r="A31" s="5" t="s">
        <v>4559</v>
      </c>
      <c r="B31" s="5" t="s">
        <v>4571</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4559</v>
      </c>
      <c r="B32" s="5" t="s">
        <v>4585</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4559</v>
      </c>
      <c r="B33" s="5" t="s">
        <v>4606</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v>0</v>
      </c>
      <c r="K33" s="3">
        <v>0</v>
      </c>
    </row>
    <row r="34" spans="1:11" x14ac:dyDescent="0.25">
      <c r="A34" s="5" t="s">
        <v>4559</v>
      </c>
      <c r="B34" s="5" t="s">
        <v>4609</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4559</v>
      </c>
      <c r="B35" s="5" t="s">
        <v>4614</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v>0</v>
      </c>
      <c r="K35" s="3">
        <v>0</v>
      </c>
    </row>
    <row r="36" spans="1:11" x14ac:dyDescent="0.25">
      <c r="A36" s="5" t="s">
        <v>4559</v>
      </c>
      <c r="B36" s="5" t="s">
        <v>4584</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4559</v>
      </c>
      <c r="B37" s="5" t="s">
        <v>4622</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v>0</v>
      </c>
      <c r="K37" s="3">
        <v>0</v>
      </c>
    </row>
    <row r="38" spans="1:11" x14ac:dyDescent="0.25">
      <c r="A38" s="5" t="s">
        <v>4559</v>
      </c>
      <c r="B38" s="5" t="s">
        <v>4589</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4559</v>
      </c>
      <c r="B39" s="5" t="s">
        <v>4579</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v>0</v>
      </c>
      <c r="K39" s="3">
        <v>0</v>
      </c>
    </row>
    <row r="40" spans="1:11" x14ac:dyDescent="0.25">
      <c r="A40" s="5" t="s">
        <v>4559</v>
      </c>
      <c r="B40" s="5" t="s">
        <v>4596</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4559</v>
      </c>
      <c r="B41" s="5" t="s">
        <v>4597</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4559</v>
      </c>
      <c r="B42" s="5" t="s">
        <v>4619</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4559</v>
      </c>
      <c r="B43" s="5" t="s">
        <v>4602</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v>0</v>
      </c>
      <c r="K43" s="3">
        <v>0</v>
      </c>
    </row>
    <row r="44" spans="1:11" x14ac:dyDescent="0.25">
      <c r="A44" s="5" t="s">
        <v>4559</v>
      </c>
      <c r="B44" s="5" t="s">
        <v>4572</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4559</v>
      </c>
      <c r="B45" s="5" t="s">
        <v>4583</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4559</v>
      </c>
      <c r="B46" s="5" t="s">
        <v>4611</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4559</v>
      </c>
      <c r="B47" s="5" t="s">
        <v>4612</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4559</v>
      </c>
      <c r="B48" s="5" t="s">
        <v>4573</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4559</v>
      </c>
      <c r="B49" s="5" t="s">
        <v>4598</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4559</v>
      </c>
      <c r="B50" s="5" t="s">
        <v>742</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v>0</v>
      </c>
      <c r="K50" s="3">
        <v>0</v>
      </c>
    </row>
    <row r="51" spans="1:11" x14ac:dyDescent="0.25">
      <c r="A51" s="5" t="s">
        <v>4559</v>
      </c>
      <c r="B51" s="5" t="s">
        <v>4599</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4559</v>
      </c>
      <c r="B52" s="5" t="s">
        <v>4607</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4559</v>
      </c>
      <c r="B53" s="5" t="s">
        <v>3459</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4559</v>
      </c>
      <c r="B54" s="5" t="s">
        <v>4574</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4559</v>
      </c>
      <c r="B55" s="5" t="s">
        <v>4564</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v>0</v>
      </c>
      <c r="K55" s="3">
        <v>0</v>
      </c>
    </row>
    <row r="56" spans="1:11" x14ac:dyDescent="0.25">
      <c r="A56" s="5" t="s">
        <v>4559</v>
      </c>
      <c r="B56" s="5" t="s">
        <v>4575</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4559</v>
      </c>
      <c r="B57" s="5" t="s">
        <v>4624</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4559</v>
      </c>
      <c r="B58" s="5" t="s">
        <v>4608</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v>0</v>
      </c>
      <c r="K58" s="3">
        <v>0</v>
      </c>
    </row>
    <row r="59" spans="1:11" x14ac:dyDescent="0.25">
      <c r="A59" s="5" t="s">
        <v>4559</v>
      </c>
      <c r="B59" s="5" t="s">
        <v>4613</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4559</v>
      </c>
      <c r="B60" s="5" t="s">
        <v>3732</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4559</v>
      </c>
      <c r="B61" s="5" t="s">
        <v>4567</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4559</v>
      </c>
      <c r="B62" s="5" t="s">
        <v>4576</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v>0</v>
      </c>
      <c r="K62" s="3">
        <v>0</v>
      </c>
    </row>
    <row r="63" spans="1:11" x14ac:dyDescent="0.25">
      <c r="A63" s="5" t="s">
        <v>4559</v>
      </c>
      <c r="B63" s="5" t="s">
        <v>4615</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4559</v>
      </c>
      <c r="B64" s="5" t="s">
        <v>4620</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row r="65" spans="1:11" x14ac:dyDescent="0.25">
      <c r="A65" s="5" t="s">
        <v>4559</v>
      </c>
      <c r="B65" s="5" t="s">
        <v>4512</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v>0</v>
      </c>
      <c r="K65" s="3">
        <v>0</v>
      </c>
    </row>
    <row r="66" spans="1:11" x14ac:dyDescent="0.25">
      <c r="A66" s="5" t="s">
        <v>4559</v>
      </c>
      <c r="B66" s="5" t="s">
        <v>4625</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4559</v>
      </c>
      <c r="B67" s="5" t="s">
        <v>4590</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77" si="1">IF(SUM(C67:E67)=0,"",SUM(C67:E67))</f>
        <v/>
      </c>
      <c r="G67" s="5" t="s">
        <v>4</v>
      </c>
      <c r="H67" s="3">
        <v>0</v>
      </c>
      <c r="I67" s="3">
        <v>0</v>
      </c>
      <c r="J67" s="3">
        <v>0</v>
      </c>
      <c r="K67" s="3">
        <v>0</v>
      </c>
    </row>
    <row r="68" spans="1:11" x14ac:dyDescent="0.25">
      <c r="A68" s="5" t="s">
        <v>4559</v>
      </c>
      <c r="B68" s="5" t="s">
        <v>4605</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v>0</v>
      </c>
      <c r="K68" s="3">
        <v>0</v>
      </c>
    </row>
    <row r="69" spans="1:11" x14ac:dyDescent="0.25">
      <c r="A69" s="5" t="s">
        <v>4559</v>
      </c>
      <c r="B69" s="5" t="s">
        <v>282</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4559</v>
      </c>
      <c r="B70" s="5" t="s">
        <v>1376</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v>0</v>
      </c>
      <c r="K70" s="3">
        <v>0</v>
      </c>
    </row>
    <row r="71" spans="1:11" x14ac:dyDescent="0.25">
      <c r="A71" s="5" t="s">
        <v>4559</v>
      </c>
      <c r="B71" s="5" t="s">
        <v>4591</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v>0</v>
      </c>
      <c r="K71" s="3">
        <v>0</v>
      </c>
    </row>
    <row r="72" spans="1:11" x14ac:dyDescent="0.25">
      <c r="A72" s="5" t="s">
        <v>4559</v>
      </c>
      <c r="B72" s="5" t="s">
        <v>4577</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5" t="s">
        <v>4559</v>
      </c>
      <c r="B73" s="5" t="s">
        <v>4565</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4559</v>
      </c>
      <c r="B74" s="5" t="s">
        <v>4623</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v>0</v>
      </c>
      <c r="K74" s="3">
        <v>0</v>
      </c>
    </row>
    <row r="75" spans="1:11" x14ac:dyDescent="0.25">
      <c r="A75" s="5" t="s">
        <v>4559</v>
      </c>
      <c r="B75" s="5" t="s">
        <v>4600</v>
      </c>
      <c r="C75" s="12" t="str">
        <f>IFERROR(VLOOKUP(UPPER(CONCATENATE($B75," - ",$A75)),'[1]Segurados Civis'!$A$5:$H$2142,6,FALSE),"")</f>
        <v/>
      </c>
      <c r="D75" s="12" t="str">
        <f>IFERROR(VLOOKUP(UPPER(CONCATENATE($B75," - ",$A75)),'[1]Segurados Civis'!$A$5:$H$2142,7,FALSE),"")</f>
        <v/>
      </c>
      <c r="E75" s="12" t="str">
        <f>IFERROR(VLOOKUP(UPPER(CONCATENATE($B75," - ",$A75)),'[1]Segurados Civis'!$A$5:$H$2142,8,FALSE),"")</f>
        <v/>
      </c>
      <c r="F75" s="12" t="str">
        <f t="shared" si="1"/>
        <v/>
      </c>
      <c r="G75" s="5" t="s">
        <v>4</v>
      </c>
      <c r="H75" s="3">
        <v>0</v>
      </c>
      <c r="I75" s="3">
        <v>0</v>
      </c>
      <c r="J75" s="3">
        <v>0</v>
      </c>
      <c r="K75" s="3">
        <v>0</v>
      </c>
    </row>
    <row r="76" spans="1:11" x14ac:dyDescent="0.25">
      <c r="A76" s="5" t="s">
        <v>4559</v>
      </c>
      <c r="B76" s="5" t="s">
        <v>4617</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2</v>
      </c>
      <c r="H76" s="3">
        <v>0</v>
      </c>
      <c r="I76" s="3">
        <v>0</v>
      </c>
      <c r="J76" s="3">
        <v>0</v>
      </c>
      <c r="K76" s="3">
        <v>0</v>
      </c>
    </row>
    <row r="77" spans="1:11" x14ac:dyDescent="0.25">
      <c r="A77" s="5" t="s">
        <v>4559</v>
      </c>
      <c r="B77" s="5" t="s">
        <v>4578</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v>0</v>
      </c>
      <c r="K77" s="3">
        <v>0</v>
      </c>
    </row>
  </sheetData>
  <autoFilter ref="A1:I1"/>
  <sortState ref="B2:C77">
    <sortCondition ref="B77"/>
  </sortState>
  <mergeCells count="9">
    <mergeCell ref="M2:O3"/>
    <mergeCell ref="M4:O4"/>
    <mergeCell ref="M9:O9"/>
    <mergeCell ref="M11:O12"/>
    <mergeCell ref="M13:O13"/>
    <mergeCell ref="M7:R7"/>
    <mergeCell ref="M8:O8"/>
    <mergeCell ref="P8:R8"/>
    <mergeCell ref="P9:R9"/>
  </mergeCells>
  <conditionalFormatting sqref="H2:K77">
    <cfRule type="containsText" dxfId="3"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9"/>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41.2851562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4626</v>
      </c>
      <c r="B2" s="5" t="s">
        <v>4881</v>
      </c>
      <c r="C2" s="12">
        <f>IFERROR(VLOOKUP(UPPER(CONCATENATE($B2," - ",$A2)),'[1]Segurados Civis'!$A$5:$H$2142,6,FALSE),"")</f>
        <v>416086</v>
      </c>
      <c r="D2" s="12">
        <f>IFERROR(VLOOKUP(UPPER(CONCATENATE($B2," - ",$A2)),'[1]Segurados Civis'!$A$5:$H$2142,7,FALSE),"")</f>
        <v>269520</v>
      </c>
      <c r="E2" s="12">
        <f>IFERROR(VLOOKUP(UPPER(CONCATENATE($B2," - ",$A2)),'[1]Segurados Civis'!$A$5:$H$2142,8,FALSE),"")</f>
        <v>89965</v>
      </c>
      <c r="F2" s="12">
        <f>IF(SUM(C2:E2)=0,"",SUM(C2:E2))</f>
        <v>775571</v>
      </c>
      <c r="G2" s="5" t="s">
        <v>2</v>
      </c>
      <c r="H2" s="3">
        <v>1</v>
      </c>
      <c r="I2" s="3">
        <v>1</v>
      </c>
      <c r="J2" s="3">
        <v>1</v>
      </c>
      <c r="K2" s="3">
        <v>0</v>
      </c>
      <c r="M2" s="160" t="s">
        <v>5354</v>
      </c>
      <c r="N2" s="174"/>
      <c r="O2" s="161"/>
    </row>
    <row r="3" spans="1:18" ht="15" customHeight="1" thickBot="1" x14ac:dyDescent="0.3">
      <c r="A3" s="5" t="s">
        <v>4626</v>
      </c>
      <c r="B3" s="5" t="s">
        <v>4931</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M3" s="162"/>
      <c r="N3" s="175"/>
      <c r="O3" s="163"/>
    </row>
    <row r="4" spans="1:18" ht="15.75" thickBot="1" x14ac:dyDescent="0.3">
      <c r="A4" s="5" t="s">
        <v>4626</v>
      </c>
      <c r="B4" s="5" t="s">
        <v>4718</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M4" s="157">
        <f>COUNTIF(H2:H649,1)</f>
        <v>44</v>
      </c>
      <c r="N4" s="158"/>
      <c r="O4" s="159"/>
    </row>
    <row r="5" spans="1:18" x14ac:dyDescent="0.25">
      <c r="A5" s="5" t="s">
        <v>4626</v>
      </c>
      <c r="B5" s="5" t="s">
        <v>4890</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v>0</v>
      </c>
      <c r="K5" s="3">
        <v>0</v>
      </c>
    </row>
    <row r="6" spans="1:18" ht="15.75" thickBot="1" x14ac:dyDescent="0.3">
      <c r="A6" s="5" t="s">
        <v>4626</v>
      </c>
      <c r="B6" s="5" t="s">
        <v>5209</v>
      </c>
      <c r="C6" s="12">
        <f>IFERROR(VLOOKUP(UPPER(CONCATENATE($B6," - ",$A6)),'[1]Segurados Civis'!$A$5:$H$2142,6,FALSE),"")</f>
        <v>239</v>
      </c>
      <c r="D6" s="12">
        <f>IFERROR(VLOOKUP(UPPER(CONCATENATE($B6," - ",$A6)),'[1]Segurados Civis'!$A$5:$H$2142,7,FALSE),"")</f>
        <v>94</v>
      </c>
      <c r="E6" s="12">
        <f>IFERROR(VLOOKUP(UPPER(CONCATENATE($B6," - ",$A6)),'[1]Segurados Civis'!$A$5:$H$2142,8,FALSE),"")</f>
        <v>38</v>
      </c>
      <c r="F6" s="12">
        <f t="shared" si="0"/>
        <v>371</v>
      </c>
      <c r="G6" s="5" t="s">
        <v>2</v>
      </c>
      <c r="H6" s="3">
        <v>0</v>
      </c>
      <c r="I6" s="3">
        <v>0</v>
      </c>
      <c r="J6" s="3">
        <v>0</v>
      </c>
      <c r="K6" s="3">
        <v>0</v>
      </c>
    </row>
    <row r="7" spans="1:18" ht="15" customHeight="1" thickBot="1" x14ac:dyDescent="0.3">
      <c r="A7" s="5" t="s">
        <v>4626</v>
      </c>
      <c r="B7" s="5" t="s">
        <v>5002</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M7" s="168" t="s">
        <v>5355</v>
      </c>
      <c r="N7" s="169"/>
      <c r="O7" s="169"/>
      <c r="P7" s="169"/>
      <c r="Q7" s="169"/>
      <c r="R7" s="170"/>
    </row>
    <row r="8" spans="1:18" ht="15" customHeight="1" thickBot="1" x14ac:dyDescent="0.3">
      <c r="A8" s="5" t="s">
        <v>4626</v>
      </c>
      <c r="B8" s="5" t="s">
        <v>4802</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M8" s="171" t="s">
        <v>5362</v>
      </c>
      <c r="N8" s="172"/>
      <c r="O8" s="172"/>
      <c r="P8" s="168" t="s">
        <v>5363</v>
      </c>
      <c r="Q8" s="169"/>
      <c r="R8" s="170"/>
    </row>
    <row r="9" spans="1:18" ht="15.75" thickBot="1" x14ac:dyDescent="0.3">
      <c r="A9" s="5" t="s">
        <v>4626</v>
      </c>
      <c r="B9" s="5" t="s">
        <v>4845</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v>0</v>
      </c>
      <c r="K9" s="3">
        <v>0</v>
      </c>
      <c r="M9" s="157">
        <f>COUNTIF(I2:I649,1)</f>
        <v>8</v>
      </c>
      <c r="N9" s="158"/>
      <c r="O9" s="159"/>
      <c r="P9" s="157">
        <f>COUNTIF(J2:J649,1)</f>
        <v>18</v>
      </c>
      <c r="Q9" s="158"/>
      <c r="R9" s="159"/>
    </row>
    <row r="10" spans="1:18" ht="15.75" thickBot="1" x14ac:dyDescent="0.3">
      <c r="A10" s="5" t="s">
        <v>4626</v>
      </c>
      <c r="B10" s="5" t="s">
        <v>5168</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v>0</v>
      </c>
      <c r="K10" s="3">
        <v>0</v>
      </c>
    </row>
    <row r="11" spans="1:18" x14ac:dyDescent="0.25">
      <c r="A11" s="5" t="s">
        <v>4626</v>
      </c>
      <c r="B11" s="5" t="s">
        <v>4719</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v>0</v>
      </c>
      <c r="K11" s="3">
        <v>0</v>
      </c>
      <c r="M11" s="164" t="s">
        <v>5352</v>
      </c>
      <c r="N11" s="176"/>
      <c r="O11" s="165"/>
    </row>
    <row r="12" spans="1:18" ht="15" customHeight="1" thickBot="1" x14ac:dyDescent="0.3">
      <c r="A12" s="5" t="s">
        <v>4626</v>
      </c>
      <c r="B12" s="5" t="s">
        <v>5083</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5" t="s">
        <v>4</v>
      </c>
      <c r="H12" s="3">
        <v>0</v>
      </c>
      <c r="I12" s="3">
        <v>0</v>
      </c>
      <c r="J12" s="3">
        <v>0</v>
      </c>
      <c r="K12" s="3">
        <v>0</v>
      </c>
      <c r="M12" s="166"/>
      <c r="N12" s="177"/>
      <c r="O12" s="167"/>
    </row>
    <row r="13" spans="1:18" ht="15.75" thickBot="1" x14ac:dyDescent="0.3">
      <c r="A13" s="5" t="s">
        <v>4626</v>
      </c>
      <c r="B13" s="5" t="s">
        <v>4932</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v>0</v>
      </c>
      <c r="K13" s="3">
        <v>0</v>
      </c>
      <c r="M13" s="157">
        <f>COUNTIF(K2:K649,1)</f>
        <v>4</v>
      </c>
      <c r="N13" s="158"/>
      <c r="O13" s="159"/>
    </row>
    <row r="14" spans="1:18" x14ac:dyDescent="0.25">
      <c r="A14" s="5" t="s">
        <v>4626</v>
      </c>
      <c r="B14" s="5" t="s">
        <v>4805</v>
      </c>
      <c r="C14" s="12">
        <f>IFERROR(VLOOKUP(UPPER(CONCATENATE($B14," - ",$A14)),'[1]Segurados Civis'!$A$5:$H$2142,6,FALSE),"")</f>
        <v>645</v>
      </c>
      <c r="D14" s="12">
        <f>IFERROR(VLOOKUP(UPPER(CONCATENATE($B14," - ",$A14)),'[1]Segurados Civis'!$A$5:$H$2142,7,FALSE),"")</f>
        <v>117</v>
      </c>
      <c r="E14" s="12">
        <f>IFERROR(VLOOKUP(UPPER(CONCATENATE($B14," - ",$A14)),'[1]Segurados Civis'!$A$5:$H$2142,8,FALSE),"")</f>
        <v>28</v>
      </c>
      <c r="F14" s="12">
        <f t="shared" si="0"/>
        <v>790</v>
      </c>
      <c r="G14" s="5" t="s">
        <v>2</v>
      </c>
      <c r="H14" s="3">
        <v>0</v>
      </c>
      <c r="I14" s="3">
        <v>0</v>
      </c>
      <c r="J14" s="3">
        <v>0</v>
      </c>
      <c r="K14" s="3">
        <v>0</v>
      </c>
    </row>
    <row r="15" spans="1:18" x14ac:dyDescent="0.25">
      <c r="A15" s="5" t="s">
        <v>4626</v>
      </c>
      <c r="B15" s="5" t="s">
        <v>3799</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8" x14ac:dyDescent="0.25">
      <c r="A16" s="5" t="s">
        <v>4626</v>
      </c>
      <c r="B16" s="5" t="s">
        <v>5169</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3">
        <v>0</v>
      </c>
      <c r="I16" s="3">
        <v>0</v>
      </c>
      <c r="J16" s="3">
        <v>0</v>
      </c>
      <c r="K16" s="3">
        <v>0</v>
      </c>
    </row>
    <row r="17" spans="1:11" x14ac:dyDescent="0.25">
      <c r="A17" s="5" t="s">
        <v>4626</v>
      </c>
      <c r="B17" s="5" t="s">
        <v>4891</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v>0</v>
      </c>
      <c r="K17" s="3">
        <v>0</v>
      </c>
    </row>
    <row r="18" spans="1:11" x14ac:dyDescent="0.25">
      <c r="A18" s="5" t="s">
        <v>4626</v>
      </c>
      <c r="B18" s="5" t="s">
        <v>4720</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row r="19" spans="1:11" x14ac:dyDescent="0.25">
      <c r="A19" s="5" t="s">
        <v>4626</v>
      </c>
      <c r="B19" s="5" t="s">
        <v>5223</v>
      </c>
      <c r="C19" s="12">
        <f>IFERROR(VLOOKUP(UPPER(CONCATENATE($B19," - ",$A19)),'[1]Segurados Civis'!$A$5:$H$2142,6,FALSE),"")</f>
        <v>181</v>
      </c>
      <c r="D19" s="12">
        <f>IFERROR(VLOOKUP(UPPER(CONCATENATE($B19," - ",$A19)),'[1]Segurados Civis'!$A$5:$H$2142,7,FALSE),"")</f>
        <v>38</v>
      </c>
      <c r="E19" s="12">
        <f>IFERROR(VLOOKUP(UPPER(CONCATENATE($B19," - ",$A19)),'[1]Segurados Civis'!$A$5:$H$2142,8,FALSE),"")</f>
        <v>14</v>
      </c>
      <c r="F19" s="12">
        <f t="shared" si="0"/>
        <v>233</v>
      </c>
      <c r="G19" s="5" t="s">
        <v>2</v>
      </c>
      <c r="H19" s="3">
        <v>0</v>
      </c>
      <c r="I19" s="3">
        <v>0</v>
      </c>
      <c r="J19" s="3">
        <v>0</v>
      </c>
      <c r="K19" s="3">
        <v>0</v>
      </c>
    </row>
    <row r="20" spans="1:11" x14ac:dyDescent="0.25">
      <c r="A20" s="5" t="s">
        <v>4626</v>
      </c>
      <c r="B20" s="5" t="s">
        <v>4686</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4626</v>
      </c>
      <c r="B21" s="5" t="s">
        <v>5220</v>
      </c>
      <c r="C21" s="12">
        <f>IFERROR(VLOOKUP(UPPER(CONCATENATE($B21," - ",$A21)),'[1]Segurados Civis'!$A$5:$H$2142,6,FALSE),"")</f>
        <v>1080</v>
      </c>
      <c r="D21" s="12">
        <f>IFERROR(VLOOKUP(UPPER(CONCATENATE($B21," - ",$A21)),'[1]Segurados Civis'!$A$5:$H$2142,7,FALSE),"")</f>
        <v>128</v>
      </c>
      <c r="E21" s="12">
        <f>IFERROR(VLOOKUP(UPPER(CONCATENATE($B21," - ",$A21)),'[1]Segurados Civis'!$A$5:$H$2142,8,FALSE),"")</f>
        <v>33</v>
      </c>
      <c r="F21" s="12">
        <f t="shared" si="0"/>
        <v>1241</v>
      </c>
      <c r="G21" s="5" t="s">
        <v>2</v>
      </c>
      <c r="H21" s="3">
        <v>0</v>
      </c>
      <c r="I21" s="3">
        <v>0</v>
      </c>
      <c r="J21" s="3">
        <v>0</v>
      </c>
      <c r="K21" s="3">
        <v>0</v>
      </c>
    </row>
    <row r="22" spans="1:11" x14ac:dyDescent="0.25">
      <c r="A22" s="5" t="s">
        <v>4626</v>
      </c>
      <c r="B22" s="5" t="s">
        <v>4933</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v>0</v>
      </c>
      <c r="K22" s="3">
        <v>0</v>
      </c>
    </row>
    <row r="23" spans="1:11" x14ac:dyDescent="0.25">
      <c r="A23" s="5" t="s">
        <v>4626</v>
      </c>
      <c r="B23" s="5" t="s">
        <v>4837</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4626</v>
      </c>
      <c r="B24" s="5" t="s">
        <v>2582</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4626</v>
      </c>
      <c r="B25" s="5" t="s">
        <v>4721</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v>0</v>
      </c>
      <c r="K25" s="3">
        <v>0</v>
      </c>
    </row>
    <row r="26" spans="1:11" x14ac:dyDescent="0.25">
      <c r="A26" s="5" t="s">
        <v>4626</v>
      </c>
      <c r="B26" s="5" t="s">
        <v>4722</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v>0</v>
      </c>
      <c r="K26" s="3">
        <v>0</v>
      </c>
    </row>
    <row r="27" spans="1:11" x14ac:dyDescent="0.25">
      <c r="A27" s="5" t="s">
        <v>4626</v>
      </c>
      <c r="B27" s="5" t="s">
        <v>4838</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4626</v>
      </c>
      <c r="B28" s="5" t="s">
        <v>4855</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v>0</v>
      </c>
      <c r="K28" s="3">
        <v>0</v>
      </c>
    </row>
    <row r="29" spans="1:11" x14ac:dyDescent="0.25">
      <c r="A29" s="5" t="s">
        <v>4626</v>
      </c>
      <c r="B29" s="5" t="s">
        <v>4627</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4626</v>
      </c>
      <c r="B30" s="5" t="s">
        <v>2621</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v>0</v>
      </c>
      <c r="K30" s="3">
        <v>0</v>
      </c>
    </row>
    <row r="31" spans="1:11" x14ac:dyDescent="0.25">
      <c r="A31" s="5" t="s">
        <v>4626</v>
      </c>
      <c r="B31" s="5" t="s">
        <v>5213</v>
      </c>
      <c r="C31" s="12">
        <f>IFERROR(VLOOKUP(UPPER(CONCATENATE($B31," - ",$A31)),'[1]Segurados Civis'!$A$5:$H$2142,6,FALSE),"")</f>
        <v>195</v>
      </c>
      <c r="D31" s="12">
        <f>IFERROR(VLOOKUP(UPPER(CONCATENATE($B31," - ",$A31)),'[1]Segurados Civis'!$A$5:$H$2142,7,FALSE),"")</f>
        <v>46</v>
      </c>
      <c r="E31" s="12">
        <f>IFERROR(VLOOKUP(UPPER(CONCATENATE($B31," - ",$A31)),'[1]Segurados Civis'!$A$5:$H$2142,8,FALSE),"")</f>
        <v>19</v>
      </c>
      <c r="F31" s="12">
        <f t="shared" si="0"/>
        <v>260</v>
      </c>
      <c r="G31" s="5" t="s">
        <v>2</v>
      </c>
      <c r="H31" s="3">
        <v>0</v>
      </c>
      <c r="I31" s="3">
        <v>0</v>
      </c>
      <c r="J31" s="3">
        <v>0</v>
      </c>
      <c r="K31" s="3">
        <v>0</v>
      </c>
    </row>
    <row r="32" spans="1:11" x14ac:dyDescent="0.25">
      <c r="A32" s="5" t="s">
        <v>4626</v>
      </c>
      <c r="B32" s="5" t="s">
        <v>5084</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4626</v>
      </c>
      <c r="B33" s="5" t="s">
        <v>5200</v>
      </c>
      <c r="C33" s="12">
        <f>IFERROR(VLOOKUP(UPPER(CONCATENATE($B33," - ",$A33)),'[1]Segurados Civis'!$A$5:$H$2142,6,FALSE),"")</f>
        <v>593</v>
      </c>
      <c r="D33" s="12">
        <f>IFERROR(VLOOKUP(UPPER(CONCATENATE($B33," - ",$A33)),'[1]Segurados Civis'!$A$5:$H$2142,7,FALSE),"")</f>
        <v>75</v>
      </c>
      <c r="E33" s="12">
        <f>IFERROR(VLOOKUP(UPPER(CONCATENATE($B33," - ",$A33)),'[1]Segurados Civis'!$A$5:$H$2142,8,FALSE),"")</f>
        <v>19</v>
      </c>
      <c r="F33" s="12">
        <f t="shared" si="0"/>
        <v>687</v>
      </c>
      <c r="G33" s="5" t="s">
        <v>2</v>
      </c>
      <c r="H33" s="3">
        <v>0</v>
      </c>
      <c r="I33" s="3">
        <v>0</v>
      </c>
      <c r="J33" s="3">
        <v>0</v>
      </c>
      <c r="K33" s="3">
        <v>0</v>
      </c>
    </row>
    <row r="34" spans="1:11" x14ac:dyDescent="0.25">
      <c r="A34" s="5" t="s">
        <v>4626</v>
      </c>
      <c r="B34" s="5" t="s">
        <v>4824</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4626</v>
      </c>
      <c r="B35" s="5" t="s">
        <v>4723</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v>0</v>
      </c>
      <c r="K35" s="3">
        <v>0</v>
      </c>
    </row>
    <row r="36" spans="1:11" x14ac:dyDescent="0.25">
      <c r="A36" s="5" t="s">
        <v>4626</v>
      </c>
      <c r="B36" s="5" t="s">
        <v>4853</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4626</v>
      </c>
      <c r="B37" s="5" t="s">
        <v>5205</v>
      </c>
      <c r="C37" s="12">
        <f>IFERROR(VLOOKUP(UPPER(CONCATENATE($B37," - ",$A37)),'[1]Segurados Civis'!$A$5:$H$2142,6,FALSE),"")</f>
        <v>368</v>
      </c>
      <c r="D37" s="12">
        <f>IFERROR(VLOOKUP(UPPER(CONCATENATE($B37," - ",$A37)),'[1]Segurados Civis'!$A$5:$H$2142,7,FALSE),"")</f>
        <v>75</v>
      </c>
      <c r="E37" s="12">
        <f>IFERROR(VLOOKUP(UPPER(CONCATENATE($B37," - ",$A37)),'[1]Segurados Civis'!$A$5:$H$2142,8,FALSE),"")</f>
        <v>12</v>
      </c>
      <c r="F37" s="12">
        <f t="shared" si="0"/>
        <v>455</v>
      </c>
      <c r="G37" s="5" t="s">
        <v>2</v>
      </c>
      <c r="H37" s="3">
        <v>1</v>
      </c>
      <c r="I37" s="3">
        <v>0</v>
      </c>
      <c r="J37" s="3">
        <v>0</v>
      </c>
      <c r="K37" s="3">
        <v>0</v>
      </c>
    </row>
    <row r="38" spans="1:11" x14ac:dyDescent="0.25">
      <c r="A38" s="5" t="s">
        <v>4626</v>
      </c>
      <c r="B38" s="5" t="s">
        <v>4724</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4626</v>
      </c>
      <c r="B39" s="5" t="s">
        <v>4954</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v>0</v>
      </c>
      <c r="K39" s="3">
        <v>0</v>
      </c>
    </row>
    <row r="40" spans="1:11" x14ac:dyDescent="0.25">
      <c r="A40" s="5" t="s">
        <v>4626</v>
      </c>
      <c r="B40" s="5" t="s">
        <v>5192</v>
      </c>
      <c r="C40" s="12">
        <f>IFERROR(VLOOKUP(UPPER(CONCATENATE($B40," - ",$A40)),'[1]Segurados Civis'!$A$5:$H$2142,6,FALSE),"")</f>
        <v>4102</v>
      </c>
      <c r="D40" s="12">
        <f>IFERROR(VLOOKUP(UPPER(CONCATENATE($B40," - ",$A40)),'[1]Segurados Civis'!$A$5:$H$2142,7,FALSE),"")</f>
        <v>1119</v>
      </c>
      <c r="E40" s="12">
        <f>IFERROR(VLOOKUP(UPPER(CONCATENATE($B40," - ",$A40)),'[1]Segurados Civis'!$A$5:$H$2142,8,FALSE),"")</f>
        <v>354</v>
      </c>
      <c r="F40" s="12">
        <f t="shared" si="0"/>
        <v>5575</v>
      </c>
      <c r="G40" s="5" t="s">
        <v>2</v>
      </c>
      <c r="H40" s="3">
        <v>0</v>
      </c>
      <c r="I40" s="3">
        <v>0</v>
      </c>
      <c r="J40" s="3">
        <v>0</v>
      </c>
      <c r="K40" s="3">
        <v>0</v>
      </c>
    </row>
    <row r="41" spans="1:11" x14ac:dyDescent="0.25">
      <c r="A41" s="5" t="s">
        <v>4626</v>
      </c>
      <c r="B41" s="5" t="s">
        <v>4725</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v>0</v>
      </c>
      <c r="K41" s="3">
        <v>0</v>
      </c>
    </row>
    <row r="42" spans="1:11" x14ac:dyDescent="0.25">
      <c r="A42" s="5" t="s">
        <v>4626</v>
      </c>
      <c r="B42" s="5" t="s">
        <v>4646</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v>0</v>
      </c>
      <c r="K42" s="3">
        <v>0</v>
      </c>
    </row>
    <row r="43" spans="1:11" x14ac:dyDescent="0.25">
      <c r="A43" s="5" t="s">
        <v>4626</v>
      </c>
      <c r="B43" s="5" t="s">
        <v>4984</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v>0</v>
      </c>
      <c r="K43" s="3">
        <v>0</v>
      </c>
    </row>
    <row r="44" spans="1:11" x14ac:dyDescent="0.25">
      <c r="A44" s="5" t="s">
        <v>4626</v>
      </c>
      <c r="B44" s="5" t="s">
        <v>4647</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4</v>
      </c>
      <c r="H44" s="3">
        <v>0</v>
      </c>
      <c r="I44" s="3">
        <v>0</v>
      </c>
      <c r="J44" s="3">
        <v>0</v>
      </c>
      <c r="K44" s="3">
        <v>0</v>
      </c>
    </row>
    <row r="45" spans="1:11" x14ac:dyDescent="0.25">
      <c r="A45" s="5" t="s">
        <v>4626</v>
      </c>
      <c r="B45" s="5" t="s">
        <v>5157</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4626</v>
      </c>
      <c r="B46" s="5" t="s">
        <v>4704</v>
      </c>
      <c r="C46" s="12">
        <f>IFERROR(VLOOKUP(UPPER(CONCATENATE($B46," - ",$A46)),'[1]Segurados Civis'!$A$5:$H$2142,6,FALSE),"")</f>
        <v>1328</v>
      </c>
      <c r="D46" s="12">
        <f>IFERROR(VLOOKUP(UPPER(CONCATENATE($B46," - ",$A46)),'[1]Segurados Civis'!$A$5:$H$2142,7,FALSE),"")</f>
        <v>14</v>
      </c>
      <c r="E46" s="12">
        <f>IFERROR(VLOOKUP(UPPER(CONCATENATE($B46," - ",$A46)),'[1]Segurados Civis'!$A$5:$H$2142,8,FALSE),"")</f>
        <v>0</v>
      </c>
      <c r="F46" s="12">
        <f t="shared" si="0"/>
        <v>1342</v>
      </c>
      <c r="G46" s="5" t="s">
        <v>2</v>
      </c>
      <c r="H46" s="3">
        <v>0</v>
      </c>
      <c r="I46" s="3">
        <v>0</v>
      </c>
      <c r="J46" s="3">
        <v>0</v>
      </c>
      <c r="K46" s="3">
        <v>0</v>
      </c>
    </row>
    <row r="47" spans="1:11" x14ac:dyDescent="0.25">
      <c r="A47" s="5" t="s">
        <v>4626</v>
      </c>
      <c r="B47" s="5" t="s">
        <v>5102</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4626</v>
      </c>
      <c r="B48" s="5" t="s">
        <v>4997</v>
      </c>
      <c r="C48" s="12">
        <f>IFERROR(VLOOKUP(UPPER(CONCATENATE($B48," - ",$A48)),'[1]Segurados Civis'!$A$5:$H$2142,6,FALSE),"")</f>
        <v>161</v>
      </c>
      <c r="D48" s="12">
        <f>IFERROR(VLOOKUP(UPPER(CONCATENATE($B48," - ",$A48)),'[1]Segurados Civis'!$A$5:$H$2142,7,FALSE),"")</f>
        <v>33</v>
      </c>
      <c r="E48" s="12">
        <f>IFERROR(VLOOKUP(UPPER(CONCATENATE($B48," - ",$A48)),'[1]Segurados Civis'!$A$5:$H$2142,8,FALSE),"")</f>
        <v>14</v>
      </c>
      <c r="F48" s="12">
        <f t="shared" si="0"/>
        <v>208</v>
      </c>
      <c r="G48" s="5" t="s">
        <v>2</v>
      </c>
      <c r="H48" s="3">
        <v>0</v>
      </c>
      <c r="I48" s="3">
        <v>0</v>
      </c>
      <c r="J48" s="3">
        <v>0</v>
      </c>
      <c r="K48" s="3">
        <v>0</v>
      </c>
    </row>
    <row r="49" spans="1:11" x14ac:dyDescent="0.25">
      <c r="A49" s="5" t="s">
        <v>4626</v>
      </c>
      <c r="B49" s="5" t="s">
        <v>5175</v>
      </c>
      <c r="C49" s="12">
        <f>IFERROR(VLOOKUP(UPPER(CONCATENATE($B49," - ",$A49)),'[1]Segurados Civis'!$A$5:$H$2142,6,FALSE),"")</f>
        <v>1999</v>
      </c>
      <c r="D49" s="12">
        <f>IFERROR(VLOOKUP(UPPER(CONCATENATE($B49," - ",$A49)),'[1]Segurados Civis'!$A$5:$H$2142,7,FALSE),"")</f>
        <v>713</v>
      </c>
      <c r="E49" s="12">
        <f>IFERROR(VLOOKUP(UPPER(CONCATENATE($B49," - ",$A49)),'[1]Segurados Civis'!$A$5:$H$2142,8,FALSE),"")</f>
        <v>226</v>
      </c>
      <c r="F49" s="12">
        <f t="shared" si="0"/>
        <v>2938</v>
      </c>
      <c r="G49" s="5" t="s">
        <v>2</v>
      </c>
      <c r="H49" s="3">
        <v>0</v>
      </c>
      <c r="I49" s="3">
        <v>0</v>
      </c>
      <c r="J49" s="3">
        <v>0</v>
      </c>
      <c r="K49" s="3">
        <v>0</v>
      </c>
    </row>
    <row r="50" spans="1:11" x14ac:dyDescent="0.25">
      <c r="A50" s="5" t="s">
        <v>4626</v>
      </c>
      <c r="B50" s="5" t="s">
        <v>5051</v>
      </c>
      <c r="C50" s="12" t="str">
        <f>IFERROR(VLOOKUP(UPPER(CONCATENATE($B50," - ",$A50)),'[1]Segurados Civis'!$A$5:$H$2142,6,FALSE),"")</f>
        <v/>
      </c>
      <c r="D50" s="12" t="str">
        <f>IFERROR(VLOOKUP(UPPER(CONCATENATE($B50," - ",$A50)),'[1]Segurados Civis'!$A$5:$H$2142,7,FALSE),"")</f>
        <v/>
      </c>
      <c r="E50" s="12" t="str">
        <f>IFERROR(VLOOKUP(UPPER(CONCATENATE($B50," - ",$A50)),'[1]Segurados Civis'!$A$5:$H$2142,8,FALSE),"")</f>
        <v/>
      </c>
      <c r="F50" s="12" t="str">
        <f t="shared" si="0"/>
        <v/>
      </c>
      <c r="G50" s="5" t="s">
        <v>4</v>
      </c>
      <c r="H50" s="3">
        <v>0</v>
      </c>
      <c r="I50" s="3">
        <v>0</v>
      </c>
      <c r="J50" s="3">
        <v>0</v>
      </c>
      <c r="K50" s="3">
        <v>0</v>
      </c>
    </row>
    <row r="51" spans="1:11" x14ac:dyDescent="0.25">
      <c r="A51" s="5" t="s">
        <v>4626</v>
      </c>
      <c r="B51" s="5" t="s">
        <v>4846</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v>0</v>
      </c>
      <c r="K51" s="3">
        <v>0</v>
      </c>
    </row>
    <row r="52" spans="1:11" x14ac:dyDescent="0.25">
      <c r="A52" s="5" t="s">
        <v>4626</v>
      </c>
      <c r="B52" s="5" t="s">
        <v>4648</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4626</v>
      </c>
      <c r="B53" s="5" t="s">
        <v>4726</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4626</v>
      </c>
      <c r="B54" s="5" t="s">
        <v>5207</v>
      </c>
      <c r="C54" s="12">
        <f>IFERROR(VLOOKUP(UPPER(CONCATENATE($B54," - ",$A54)),'[1]Segurados Civis'!$A$5:$H$2142,6,FALSE),"")</f>
        <v>2617</v>
      </c>
      <c r="D54" s="12">
        <f>IFERROR(VLOOKUP(UPPER(CONCATENATE($B54," - ",$A54)),'[1]Segurados Civis'!$A$5:$H$2142,7,FALSE),"")</f>
        <v>288</v>
      </c>
      <c r="E54" s="12">
        <f>IFERROR(VLOOKUP(UPPER(CONCATENATE($B54," - ",$A54)),'[1]Segurados Civis'!$A$5:$H$2142,8,FALSE),"")</f>
        <v>80</v>
      </c>
      <c r="F54" s="12">
        <f t="shared" si="0"/>
        <v>2985</v>
      </c>
      <c r="G54" s="5" t="s">
        <v>2</v>
      </c>
      <c r="H54" s="3">
        <v>0</v>
      </c>
      <c r="I54" s="3">
        <v>0</v>
      </c>
      <c r="J54" s="3">
        <v>0</v>
      </c>
      <c r="K54" s="3">
        <v>0</v>
      </c>
    </row>
    <row r="55" spans="1:11" x14ac:dyDescent="0.25">
      <c r="A55" s="5" t="s">
        <v>4626</v>
      </c>
      <c r="B55" s="5" t="s">
        <v>5206</v>
      </c>
      <c r="C55" s="12">
        <f>IFERROR(VLOOKUP(UPPER(CONCATENATE($B55," - ",$A55)),'[1]Segurados Civis'!$A$5:$H$2142,6,FALSE),"")</f>
        <v>525</v>
      </c>
      <c r="D55" s="12">
        <f>IFERROR(VLOOKUP(UPPER(CONCATENATE($B55," - ",$A55)),'[1]Segurados Civis'!$A$5:$H$2142,7,FALSE),"")</f>
        <v>70</v>
      </c>
      <c r="E55" s="12">
        <f>IFERROR(VLOOKUP(UPPER(CONCATENATE($B55," - ",$A55)),'[1]Segurados Civis'!$A$5:$H$2142,8,FALSE),"")</f>
        <v>17</v>
      </c>
      <c r="F55" s="12">
        <f t="shared" si="0"/>
        <v>612</v>
      </c>
      <c r="G55" s="5" t="s">
        <v>2</v>
      </c>
      <c r="H55" s="3">
        <v>0</v>
      </c>
      <c r="I55" s="3">
        <v>0</v>
      </c>
      <c r="J55" s="3">
        <v>0</v>
      </c>
      <c r="K55" s="3">
        <v>0</v>
      </c>
    </row>
    <row r="56" spans="1:11" x14ac:dyDescent="0.25">
      <c r="A56" s="5" t="s">
        <v>4626</v>
      </c>
      <c r="B56" s="5" t="s">
        <v>4872</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4626</v>
      </c>
      <c r="B57" s="5" t="s">
        <v>4892</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4626</v>
      </c>
      <c r="B58" s="5" t="s">
        <v>4687</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4</v>
      </c>
      <c r="H58" s="3">
        <v>0</v>
      </c>
      <c r="I58" s="3">
        <v>0</v>
      </c>
      <c r="J58" s="3">
        <v>0</v>
      </c>
      <c r="K58" s="3">
        <v>0</v>
      </c>
    </row>
    <row r="59" spans="1:11" x14ac:dyDescent="0.25">
      <c r="A59" s="5" t="s">
        <v>4626</v>
      </c>
      <c r="B59" s="5" t="s">
        <v>5074</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4626</v>
      </c>
      <c r="B60" s="5" t="s">
        <v>5107</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4626</v>
      </c>
      <c r="B61" s="5" t="s">
        <v>4985</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4626</v>
      </c>
      <c r="B62" s="5" t="s">
        <v>4305</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v>0</v>
      </c>
      <c r="K62" s="3">
        <v>0</v>
      </c>
    </row>
    <row r="63" spans="1:11" x14ac:dyDescent="0.25">
      <c r="A63" s="5" t="s">
        <v>4626</v>
      </c>
      <c r="B63" s="5" t="s">
        <v>4628</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v>0</v>
      </c>
      <c r="K63" s="3">
        <v>0</v>
      </c>
    </row>
    <row r="64" spans="1:11" x14ac:dyDescent="0.25">
      <c r="A64" s="5" t="s">
        <v>4626</v>
      </c>
      <c r="B64" s="5" t="s">
        <v>4727</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row r="65" spans="1:11" x14ac:dyDescent="0.25">
      <c r="A65" s="5" t="s">
        <v>4626</v>
      </c>
      <c r="B65" s="5" t="s">
        <v>5204</v>
      </c>
      <c r="C65" s="12">
        <f>IFERROR(VLOOKUP(UPPER(CONCATENATE($B65," - ",$A65)),'[1]Segurados Civis'!$A$5:$H$2142,6,FALSE),"")</f>
        <v>2436</v>
      </c>
      <c r="D65" s="12">
        <f>IFERROR(VLOOKUP(UPPER(CONCATENATE($B65," - ",$A65)),'[1]Segurados Civis'!$A$5:$H$2142,7,FALSE),"")</f>
        <v>980</v>
      </c>
      <c r="E65" s="12">
        <f>IFERROR(VLOOKUP(UPPER(CONCATENATE($B65," - ",$A65)),'[1]Segurados Civis'!$A$5:$H$2142,8,FALSE),"")</f>
        <v>297</v>
      </c>
      <c r="F65" s="12">
        <f t="shared" si="0"/>
        <v>3713</v>
      </c>
      <c r="G65" s="5" t="s">
        <v>2</v>
      </c>
      <c r="H65" s="3">
        <v>0</v>
      </c>
      <c r="I65" s="3">
        <v>0</v>
      </c>
      <c r="J65" s="3">
        <v>0</v>
      </c>
      <c r="K65" s="3">
        <v>0</v>
      </c>
    </row>
    <row r="66" spans="1:11" x14ac:dyDescent="0.25">
      <c r="A66" s="5" t="s">
        <v>4626</v>
      </c>
      <c r="B66" s="5" t="s">
        <v>4893</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4626</v>
      </c>
      <c r="B67" s="5" t="s">
        <v>5071</v>
      </c>
      <c r="C67" s="12">
        <f>IFERROR(VLOOKUP(UPPER(CONCATENATE($B67," - ",$A67)),'[1]Segurados Civis'!$A$5:$H$2142,6,FALSE),"")</f>
        <v>11435</v>
      </c>
      <c r="D67" s="12">
        <f>IFERROR(VLOOKUP(UPPER(CONCATENATE($B67," - ",$A67)),'[1]Segurados Civis'!$A$5:$H$2142,7,FALSE),"")</f>
        <v>1009</v>
      </c>
      <c r="E67" s="12">
        <f>IFERROR(VLOOKUP(UPPER(CONCATENATE($B67," - ",$A67)),'[1]Segurados Civis'!$A$5:$H$2142,8,FALSE),"")</f>
        <v>155</v>
      </c>
      <c r="F67" s="12">
        <f t="shared" ref="F67:F130" si="1">IF(SUM(C67:E67)=0,"",SUM(C67:E67))</f>
        <v>12599</v>
      </c>
      <c r="G67" s="5" t="s">
        <v>2</v>
      </c>
      <c r="H67" s="3">
        <v>0</v>
      </c>
      <c r="I67" s="3">
        <v>0</v>
      </c>
      <c r="J67" s="3">
        <v>0</v>
      </c>
      <c r="K67" s="3">
        <v>0</v>
      </c>
    </row>
    <row r="68" spans="1:11" x14ac:dyDescent="0.25">
      <c r="A68" s="5" t="s">
        <v>4626</v>
      </c>
      <c r="B68" s="5" t="s">
        <v>4906</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v>0</v>
      </c>
      <c r="K68" s="3">
        <v>0</v>
      </c>
    </row>
    <row r="69" spans="1:11" x14ac:dyDescent="0.25">
      <c r="A69" s="5" t="s">
        <v>4626</v>
      </c>
      <c r="B69" s="5" t="s">
        <v>5170</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v>0</v>
      </c>
      <c r="K69" s="3">
        <v>0</v>
      </c>
    </row>
    <row r="70" spans="1:11" x14ac:dyDescent="0.25">
      <c r="A70" s="5" t="s">
        <v>4626</v>
      </c>
      <c r="B70" s="5" t="s">
        <v>4894</v>
      </c>
      <c r="C70" s="12">
        <f>IFERROR(VLOOKUP(UPPER(CONCATENATE($B70," - ",$A70)),'[1]Segurados Civis'!$A$5:$H$2142,6,FALSE),"")</f>
        <v>6864</v>
      </c>
      <c r="D70" s="12">
        <f>IFERROR(VLOOKUP(UPPER(CONCATENATE($B70," - ",$A70)),'[1]Segurados Civis'!$A$5:$H$2142,7,FALSE),"")</f>
        <v>2739</v>
      </c>
      <c r="E70" s="12">
        <f>IFERROR(VLOOKUP(UPPER(CONCATENATE($B70," - ",$A70)),'[1]Segurados Civis'!$A$5:$H$2142,8,FALSE),"")</f>
        <v>783</v>
      </c>
      <c r="F70" s="12">
        <f t="shared" si="1"/>
        <v>10386</v>
      </c>
      <c r="G70" s="5" t="s">
        <v>2</v>
      </c>
      <c r="H70" s="3">
        <v>0</v>
      </c>
      <c r="I70" s="3">
        <v>0</v>
      </c>
      <c r="J70" s="3">
        <v>0</v>
      </c>
      <c r="K70" s="3">
        <v>0</v>
      </c>
    </row>
    <row r="71" spans="1:11" x14ac:dyDescent="0.25">
      <c r="A71" s="5" t="s">
        <v>4626</v>
      </c>
      <c r="B71" s="5" t="s">
        <v>5163</v>
      </c>
      <c r="C71" s="12">
        <f>IFERROR(VLOOKUP(UPPER(CONCATENATE($B71," - ",$A71)),'[1]Segurados Civis'!$A$5:$H$2142,6,FALSE),"")</f>
        <v>1943</v>
      </c>
      <c r="D71" s="12">
        <f>IFERROR(VLOOKUP(UPPER(CONCATENATE($B71," - ",$A71)),'[1]Segurados Civis'!$A$5:$H$2142,7,FALSE),"")</f>
        <v>581</v>
      </c>
      <c r="E71" s="12">
        <f>IFERROR(VLOOKUP(UPPER(CONCATENATE($B71," - ",$A71)),'[1]Segurados Civis'!$A$5:$H$2142,8,FALSE),"")</f>
        <v>213</v>
      </c>
      <c r="F71" s="12">
        <f t="shared" si="1"/>
        <v>2737</v>
      </c>
      <c r="G71" s="5" t="s">
        <v>2</v>
      </c>
      <c r="H71" s="3">
        <v>0</v>
      </c>
      <c r="I71" s="3">
        <v>0</v>
      </c>
      <c r="J71" s="3">
        <v>0</v>
      </c>
      <c r="K71" s="3">
        <v>0</v>
      </c>
    </row>
    <row r="72" spans="1:11" x14ac:dyDescent="0.25">
      <c r="A72" s="5" t="s">
        <v>4626</v>
      </c>
      <c r="B72" s="5" t="s">
        <v>4728</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v>0</v>
      </c>
      <c r="K72" s="3">
        <v>0</v>
      </c>
    </row>
    <row r="73" spans="1:11" x14ac:dyDescent="0.25">
      <c r="A73" s="5" t="s">
        <v>4626</v>
      </c>
      <c r="B73" s="5" t="s">
        <v>4998</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4626</v>
      </c>
      <c r="B74" s="5" t="s">
        <v>4671</v>
      </c>
      <c r="C74" s="12">
        <f>IFERROR(VLOOKUP(UPPER(CONCATENATE($B74," - ",$A74)),'[1]Segurados Civis'!$A$5:$H$2142,6,FALSE),"")</f>
        <v>1490</v>
      </c>
      <c r="D74" s="12">
        <f>IFERROR(VLOOKUP(UPPER(CONCATENATE($B74," - ",$A74)),'[1]Segurados Civis'!$A$5:$H$2142,7,FALSE),"")</f>
        <v>247</v>
      </c>
      <c r="E74" s="12">
        <f>IFERROR(VLOOKUP(UPPER(CONCATENATE($B74," - ",$A74)),'[1]Segurados Civis'!$A$5:$H$2142,8,FALSE),"")</f>
        <v>63</v>
      </c>
      <c r="F74" s="12">
        <f t="shared" si="1"/>
        <v>1800</v>
      </c>
      <c r="G74" s="5" t="s">
        <v>2</v>
      </c>
      <c r="H74" s="3">
        <v>1</v>
      </c>
      <c r="I74" s="3">
        <v>0</v>
      </c>
      <c r="J74" s="3">
        <v>0</v>
      </c>
      <c r="K74" s="3">
        <v>0</v>
      </c>
    </row>
    <row r="75" spans="1:11" x14ac:dyDescent="0.25">
      <c r="A75" s="5" t="s">
        <v>4626</v>
      </c>
      <c r="B75" s="5" t="s">
        <v>4700</v>
      </c>
      <c r="C75" s="12">
        <f>IFERROR(VLOOKUP(UPPER(CONCATENATE($B75," - ",$A75)),'[1]Segurados Civis'!$A$5:$H$2142,6,FALSE),"")</f>
        <v>233</v>
      </c>
      <c r="D75" s="12">
        <f>IFERROR(VLOOKUP(UPPER(CONCATENATE($B75," - ",$A75)),'[1]Segurados Civis'!$A$5:$H$2142,7,FALSE),"")</f>
        <v>98</v>
      </c>
      <c r="E75" s="12">
        <f>IFERROR(VLOOKUP(UPPER(CONCATENATE($B75," - ",$A75)),'[1]Segurados Civis'!$A$5:$H$2142,8,FALSE),"")</f>
        <v>27</v>
      </c>
      <c r="F75" s="12">
        <f t="shared" si="1"/>
        <v>358</v>
      </c>
      <c r="G75" s="5" t="s">
        <v>2</v>
      </c>
      <c r="H75" s="3">
        <v>0</v>
      </c>
      <c r="I75" s="3">
        <v>1</v>
      </c>
      <c r="J75" s="3">
        <v>1</v>
      </c>
      <c r="K75" s="3">
        <v>0</v>
      </c>
    </row>
    <row r="76" spans="1:11" x14ac:dyDescent="0.25">
      <c r="A76" s="5" t="s">
        <v>4626</v>
      </c>
      <c r="B76" s="5" t="s">
        <v>4925</v>
      </c>
      <c r="C76" s="12">
        <f>IFERROR(VLOOKUP(UPPER(CONCATENATE($B76," - ",$A76)),'[1]Segurados Civis'!$A$5:$H$2142,6,FALSE),"")</f>
        <v>2688</v>
      </c>
      <c r="D76" s="12">
        <f>IFERROR(VLOOKUP(UPPER(CONCATENATE($B76," - ",$A76)),'[1]Segurados Civis'!$A$5:$H$2142,7,FALSE),"")</f>
        <v>1103</v>
      </c>
      <c r="E76" s="12">
        <f>IFERROR(VLOOKUP(UPPER(CONCATENATE($B76," - ",$A76)),'[1]Segurados Civis'!$A$5:$H$2142,8,FALSE),"")</f>
        <v>312</v>
      </c>
      <c r="F76" s="12">
        <f t="shared" si="1"/>
        <v>4103</v>
      </c>
      <c r="G76" s="5" t="s">
        <v>2</v>
      </c>
      <c r="H76" s="3">
        <v>0</v>
      </c>
      <c r="I76" s="3">
        <v>0</v>
      </c>
      <c r="J76" s="3">
        <v>0</v>
      </c>
      <c r="K76" s="3">
        <v>0</v>
      </c>
    </row>
    <row r="77" spans="1:11" x14ac:dyDescent="0.25">
      <c r="A77" s="5" t="s">
        <v>4626</v>
      </c>
      <c r="B77" s="5" t="s">
        <v>4968</v>
      </c>
      <c r="C77" s="12">
        <f>IFERROR(VLOOKUP(UPPER(CONCATENATE($B77," - ",$A77)),'[1]Segurados Civis'!$A$5:$H$2142,6,FALSE),"")</f>
        <v>711</v>
      </c>
      <c r="D77" s="12">
        <f>IFERROR(VLOOKUP(UPPER(CONCATENATE($B77," - ",$A77)),'[1]Segurados Civis'!$A$5:$H$2142,7,FALSE),"")</f>
        <v>132</v>
      </c>
      <c r="E77" s="12">
        <f>IFERROR(VLOOKUP(UPPER(CONCATENATE($B77," - ",$A77)),'[1]Segurados Civis'!$A$5:$H$2142,8,FALSE),"")</f>
        <v>27</v>
      </c>
      <c r="F77" s="12">
        <f t="shared" si="1"/>
        <v>870</v>
      </c>
      <c r="G77" s="5" t="s">
        <v>2</v>
      </c>
      <c r="H77" s="3">
        <v>0</v>
      </c>
      <c r="I77" s="3">
        <v>0</v>
      </c>
      <c r="J77" s="3">
        <v>0</v>
      </c>
      <c r="K77" s="3">
        <v>0</v>
      </c>
    </row>
    <row r="78" spans="1:11" x14ac:dyDescent="0.25">
      <c r="A78" s="5" t="s">
        <v>4626</v>
      </c>
      <c r="B78" s="5" t="s">
        <v>4729</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v>0</v>
      </c>
      <c r="K78" s="3">
        <v>0</v>
      </c>
    </row>
    <row r="79" spans="1:11" x14ac:dyDescent="0.25">
      <c r="A79" s="5" t="s">
        <v>4626</v>
      </c>
      <c r="B79" s="5" t="s">
        <v>3006</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v>0</v>
      </c>
      <c r="K79" s="3">
        <v>0</v>
      </c>
    </row>
    <row r="80" spans="1:11" x14ac:dyDescent="0.25">
      <c r="A80" s="5" t="s">
        <v>4626</v>
      </c>
      <c r="B80" s="5" t="s">
        <v>4649</v>
      </c>
      <c r="C80" s="12" t="str">
        <f>IFERROR(VLOOKUP(UPPER(CONCATENATE($B80," - ",$A80)),'[1]Segurados Civis'!$A$5:$H$2142,6,FALSE),"")</f>
        <v/>
      </c>
      <c r="D80" s="12" t="str">
        <f>IFERROR(VLOOKUP(UPPER(CONCATENATE($B80," - ",$A80)),'[1]Segurados Civis'!$A$5:$H$2142,7,FALSE),"")</f>
        <v/>
      </c>
      <c r="E80" s="12" t="str">
        <f>IFERROR(VLOOKUP(UPPER(CONCATENATE($B80," - ",$A80)),'[1]Segurados Civis'!$A$5:$H$2142,8,FALSE),"")</f>
        <v/>
      </c>
      <c r="F80" s="12" t="str">
        <f t="shared" si="1"/>
        <v/>
      </c>
      <c r="G80" s="5" t="s">
        <v>4</v>
      </c>
      <c r="H80" s="3">
        <v>0</v>
      </c>
      <c r="I80" s="3">
        <v>0</v>
      </c>
      <c r="J80" s="3">
        <v>0</v>
      </c>
      <c r="K80" s="3">
        <v>0</v>
      </c>
    </row>
    <row r="81" spans="1:11" x14ac:dyDescent="0.25">
      <c r="A81" s="5" t="s">
        <v>4626</v>
      </c>
      <c r="B81" s="5" t="s">
        <v>4637</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4</v>
      </c>
      <c r="H81" s="3">
        <v>0</v>
      </c>
      <c r="I81" s="3">
        <v>0</v>
      </c>
      <c r="J81" s="3">
        <v>0</v>
      </c>
      <c r="K81" s="3">
        <v>0</v>
      </c>
    </row>
    <row r="82" spans="1:11" x14ac:dyDescent="0.25">
      <c r="A82" s="5" t="s">
        <v>4626</v>
      </c>
      <c r="B82" s="5" t="s">
        <v>4818</v>
      </c>
      <c r="C82" s="12">
        <f>IFERROR(VLOOKUP(UPPER(CONCATENATE($B82," - ",$A82)),'[1]Segurados Civis'!$A$5:$H$2142,6,FALSE),"")</f>
        <v>645</v>
      </c>
      <c r="D82" s="12">
        <f>IFERROR(VLOOKUP(UPPER(CONCATENATE($B82," - ",$A82)),'[1]Segurados Civis'!$A$5:$H$2142,7,FALSE),"")</f>
        <v>146</v>
      </c>
      <c r="E82" s="12">
        <f>IFERROR(VLOOKUP(UPPER(CONCATENATE($B82," - ",$A82)),'[1]Segurados Civis'!$A$5:$H$2142,8,FALSE),"")</f>
        <v>32</v>
      </c>
      <c r="F82" s="12">
        <f t="shared" si="1"/>
        <v>823</v>
      </c>
      <c r="G82" s="5" t="s">
        <v>2</v>
      </c>
      <c r="H82" s="3">
        <v>0</v>
      </c>
      <c r="I82" s="3">
        <v>0</v>
      </c>
      <c r="J82" s="3">
        <v>0</v>
      </c>
      <c r="K82" s="3">
        <v>0</v>
      </c>
    </row>
    <row r="83" spans="1:11" x14ac:dyDescent="0.25">
      <c r="A83" s="5" t="s">
        <v>4626</v>
      </c>
      <c r="B83" s="5" t="s">
        <v>4650</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v>0</v>
      </c>
      <c r="K83" s="3">
        <v>0</v>
      </c>
    </row>
    <row r="84" spans="1:11" x14ac:dyDescent="0.25">
      <c r="A84" s="5" t="s">
        <v>4626</v>
      </c>
      <c r="B84" s="5" t="s">
        <v>4730</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v>0</v>
      </c>
      <c r="J84" s="3">
        <v>0</v>
      </c>
      <c r="K84" s="3">
        <v>0</v>
      </c>
    </row>
    <row r="85" spans="1:11" x14ac:dyDescent="0.25">
      <c r="A85" s="5" t="s">
        <v>4626</v>
      </c>
      <c r="B85" s="5" t="s">
        <v>4986</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v>0</v>
      </c>
      <c r="K85" s="3">
        <v>0</v>
      </c>
    </row>
    <row r="86" spans="1:11" x14ac:dyDescent="0.25">
      <c r="A86" s="5" t="s">
        <v>4626</v>
      </c>
      <c r="B86" s="5" t="s">
        <v>2616</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v>0</v>
      </c>
      <c r="K86" s="3">
        <v>0</v>
      </c>
    </row>
    <row r="87" spans="1:11" x14ac:dyDescent="0.25">
      <c r="A87" s="5" t="s">
        <v>4626</v>
      </c>
      <c r="B87" s="5" t="s">
        <v>4651</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v>0</v>
      </c>
      <c r="K87" s="3">
        <v>0</v>
      </c>
    </row>
    <row r="88" spans="1:11" x14ac:dyDescent="0.25">
      <c r="A88" s="5" t="s">
        <v>4626</v>
      </c>
      <c r="B88" s="5" t="s">
        <v>5028</v>
      </c>
      <c r="C88" s="12">
        <f>IFERROR(VLOOKUP(UPPER(CONCATENATE($B88," - ",$A88)),'[1]Segurados Civis'!$A$5:$H$2142,6,FALSE),"")</f>
        <v>2400</v>
      </c>
      <c r="D88" s="12">
        <f>IFERROR(VLOOKUP(UPPER(CONCATENATE($B88," - ",$A88)),'[1]Segurados Civis'!$A$5:$H$2142,7,FALSE),"")</f>
        <v>253</v>
      </c>
      <c r="E88" s="12">
        <f>IFERROR(VLOOKUP(UPPER(CONCATENATE($B88," - ",$A88)),'[1]Segurados Civis'!$A$5:$H$2142,8,FALSE),"")</f>
        <v>24</v>
      </c>
      <c r="F88" s="12">
        <f t="shared" si="1"/>
        <v>2677</v>
      </c>
      <c r="G88" s="5" t="s">
        <v>2</v>
      </c>
      <c r="H88" s="3">
        <v>1</v>
      </c>
      <c r="I88" s="3">
        <v>0</v>
      </c>
      <c r="J88" s="3">
        <v>0</v>
      </c>
      <c r="K88" s="3">
        <v>0</v>
      </c>
    </row>
    <row r="89" spans="1:11" x14ac:dyDescent="0.25">
      <c r="A89" s="5" t="s">
        <v>4626</v>
      </c>
      <c r="B89" s="5" t="s">
        <v>5085</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v>0</v>
      </c>
      <c r="K89" s="3">
        <v>0</v>
      </c>
    </row>
    <row r="90" spans="1:11" x14ac:dyDescent="0.25">
      <c r="A90" s="5" t="s">
        <v>4626</v>
      </c>
      <c r="B90" s="5" t="s">
        <v>5052</v>
      </c>
      <c r="C90" s="12" t="str">
        <f>IFERROR(VLOOKUP(UPPER(CONCATENATE($B90," - ",$A90)),'[1]Segurados Civis'!$A$5:$H$2142,6,FALSE),"")</f>
        <v/>
      </c>
      <c r="D90" s="12" t="str">
        <f>IFERROR(VLOOKUP(UPPER(CONCATENATE($B90," - ",$A90)),'[1]Segurados Civis'!$A$5:$H$2142,7,FALSE),"")</f>
        <v/>
      </c>
      <c r="E90" s="12" t="str">
        <f>IFERROR(VLOOKUP(UPPER(CONCATENATE($B90," - ",$A90)),'[1]Segurados Civis'!$A$5:$H$2142,8,FALSE),"")</f>
        <v/>
      </c>
      <c r="F90" s="12" t="str">
        <f t="shared" si="1"/>
        <v/>
      </c>
      <c r="G90" s="5" t="s">
        <v>4</v>
      </c>
      <c r="H90" s="3">
        <v>0</v>
      </c>
      <c r="I90" s="3">
        <v>0</v>
      </c>
      <c r="J90" s="3">
        <v>0</v>
      </c>
      <c r="K90" s="3">
        <v>0</v>
      </c>
    </row>
    <row r="91" spans="1:11" x14ac:dyDescent="0.25">
      <c r="A91" s="5" t="s">
        <v>4626</v>
      </c>
      <c r="B91" s="5" t="s">
        <v>4934</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v>0</v>
      </c>
      <c r="K91" s="3">
        <v>0</v>
      </c>
    </row>
    <row r="92" spans="1:11" x14ac:dyDescent="0.25">
      <c r="A92" s="5" t="s">
        <v>4626</v>
      </c>
      <c r="B92" s="5" t="s">
        <v>5203</v>
      </c>
      <c r="C92" s="12">
        <f>IFERROR(VLOOKUP(UPPER(CONCATENATE($B92," - ",$A92)),'[1]Segurados Civis'!$A$5:$H$2142,6,FALSE),"")</f>
        <v>729</v>
      </c>
      <c r="D92" s="12">
        <f>IFERROR(VLOOKUP(UPPER(CONCATENATE($B92," - ",$A92)),'[1]Segurados Civis'!$A$5:$H$2142,7,FALSE),"")</f>
        <v>92</v>
      </c>
      <c r="E92" s="12">
        <f>IFERROR(VLOOKUP(UPPER(CONCATENATE($B92," - ",$A92)),'[1]Segurados Civis'!$A$5:$H$2142,8,FALSE),"")</f>
        <v>36</v>
      </c>
      <c r="F92" s="12">
        <f t="shared" si="1"/>
        <v>857</v>
      </c>
      <c r="G92" s="5" t="s">
        <v>2</v>
      </c>
      <c r="H92" s="3">
        <v>0</v>
      </c>
      <c r="I92" s="3">
        <v>0</v>
      </c>
      <c r="J92" s="3">
        <v>0</v>
      </c>
      <c r="K92" s="3">
        <v>0</v>
      </c>
    </row>
    <row r="93" spans="1:11" x14ac:dyDescent="0.25">
      <c r="A93" s="5" t="s">
        <v>4626</v>
      </c>
      <c r="B93" s="5" t="s">
        <v>5108</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v>0</v>
      </c>
      <c r="K93" s="3">
        <v>0</v>
      </c>
    </row>
    <row r="94" spans="1:11" x14ac:dyDescent="0.25">
      <c r="A94" s="5" t="s">
        <v>4626</v>
      </c>
      <c r="B94" s="5" t="s">
        <v>5225</v>
      </c>
      <c r="C94" s="12">
        <f>IFERROR(VLOOKUP(UPPER(CONCATENATE($B94," - ",$A94)),'[1]Segurados Civis'!$A$5:$H$2142,6,FALSE),"")</f>
        <v>792</v>
      </c>
      <c r="D94" s="12">
        <f>IFERROR(VLOOKUP(UPPER(CONCATENATE($B94," - ",$A94)),'[1]Segurados Civis'!$A$5:$H$2142,7,FALSE),"")</f>
        <v>92</v>
      </c>
      <c r="E94" s="12">
        <f>IFERROR(VLOOKUP(UPPER(CONCATENATE($B94," - ",$A94)),'[1]Segurados Civis'!$A$5:$H$2142,8,FALSE),"")</f>
        <v>34</v>
      </c>
      <c r="F94" s="12">
        <f t="shared" si="1"/>
        <v>918</v>
      </c>
      <c r="G94" s="5" t="s">
        <v>2</v>
      </c>
      <c r="H94" s="3">
        <v>0</v>
      </c>
      <c r="I94" s="3">
        <v>0</v>
      </c>
      <c r="J94" s="3">
        <v>0</v>
      </c>
      <c r="K94" s="3">
        <v>0</v>
      </c>
    </row>
    <row r="95" spans="1:11" x14ac:dyDescent="0.25">
      <c r="A95" s="5" t="s">
        <v>4626</v>
      </c>
      <c r="B95" s="5" t="s">
        <v>4816</v>
      </c>
      <c r="C95" s="12">
        <f>IFERROR(VLOOKUP(UPPER(CONCATENATE($B95," - ",$A95)),'[1]Segurados Civis'!$A$5:$H$2142,6,FALSE),"")</f>
        <v>649</v>
      </c>
      <c r="D95" s="12">
        <f>IFERROR(VLOOKUP(UPPER(CONCATENATE($B95," - ",$A95)),'[1]Segurados Civis'!$A$5:$H$2142,7,FALSE),"")</f>
        <v>133</v>
      </c>
      <c r="E95" s="12">
        <f>IFERROR(VLOOKUP(UPPER(CONCATENATE($B95," - ",$A95)),'[1]Segurados Civis'!$A$5:$H$2142,8,FALSE),"")</f>
        <v>48</v>
      </c>
      <c r="F95" s="12">
        <f t="shared" si="1"/>
        <v>830</v>
      </c>
      <c r="G95" s="5" t="s">
        <v>2</v>
      </c>
      <c r="H95" s="3">
        <v>0</v>
      </c>
      <c r="I95" s="3">
        <v>0</v>
      </c>
      <c r="J95" s="3">
        <v>0</v>
      </c>
      <c r="K95" s="3">
        <v>0</v>
      </c>
    </row>
    <row r="96" spans="1:11" x14ac:dyDescent="0.25">
      <c r="A96" s="5" t="s">
        <v>4626</v>
      </c>
      <c r="B96" s="5" t="s">
        <v>4935</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v>0</v>
      </c>
      <c r="K96" s="3">
        <v>0</v>
      </c>
    </row>
    <row r="97" spans="1:11" x14ac:dyDescent="0.25">
      <c r="A97" s="5" t="s">
        <v>4626</v>
      </c>
      <c r="B97" s="5" t="s">
        <v>4907</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v>0</v>
      </c>
      <c r="K97" s="3">
        <v>0</v>
      </c>
    </row>
    <row r="98" spans="1:11" x14ac:dyDescent="0.25">
      <c r="A98" s="5" t="s">
        <v>4626</v>
      </c>
      <c r="B98" s="5" t="s">
        <v>5109</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v>0</v>
      </c>
      <c r="K98" s="3">
        <v>0</v>
      </c>
    </row>
    <row r="99" spans="1:11" x14ac:dyDescent="0.25">
      <c r="A99" s="5" t="s">
        <v>4626</v>
      </c>
      <c r="B99" s="5" t="s">
        <v>5031</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v>0</v>
      </c>
      <c r="K99" s="3">
        <v>0</v>
      </c>
    </row>
    <row r="100" spans="1:11" x14ac:dyDescent="0.25">
      <c r="A100" s="5" t="s">
        <v>4626</v>
      </c>
      <c r="B100" s="5" t="s">
        <v>4731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v>0</v>
      </c>
      <c r="K100" s="3">
        <v>0</v>
      </c>
    </row>
    <row r="101" spans="1:11" x14ac:dyDescent="0.25">
      <c r="A101" s="5" t="s">
        <v>4626</v>
      </c>
      <c r="B101" s="5" t="s">
        <v>4732</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v>0</v>
      </c>
      <c r="K101" s="3">
        <v>0</v>
      </c>
    </row>
    <row r="102" spans="1:11" x14ac:dyDescent="0.25">
      <c r="A102" s="5" t="s">
        <v>4626</v>
      </c>
      <c r="B102" s="5" t="s">
        <v>3433</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v>0</v>
      </c>
      <c r="K102" s="3">
        <v>0</v>
      </c>
    </row>
    <row r="103" spans="1:11" x14ac:dyDescent="0.25">
      <c r="A103" s="5" t="s">
        <v>4626</v>
      </c>
      <c r="B103" s="5" t="s">
        <v>4707</v>
      </c>
      <c r="C103" s="12" t="str">
        <f>IFERROR(VLOOKUP(UPPER(CONCATENATE($B103," - ",$A103)),'[1]Segurados Civis'!$A$5:$H$2142,6,FALSE),"")</f>
        <v/>
      </c>
      <c r="D103" s="12" t="str">
        <f>IFERROR(VLOOKUP(UPPER(CONCATENATE($B103," - ",$A103)),'[1]Segurados Civis'!$A$5:$H$2142,7,FALSE),"")</f>
        <v/>
      </c>
      <c r="E103" s="12" t="str">
        <f>IFERROR(VLOOKUP(UPPER(CONCATENATE($B103," - ",$A103)),'[1]Segurados Civis'!$A$5:$H$2142,8,FALSE),"")</f>
        <v/>
      </c>
      <c r="F103" s="12" t="str">
        <f t="shared" si="1"/>
        <v/>
      </c>
      <c r="G103" s="5" t="s">
        <v>4</v>
      </c>
      <c r="H103" s="3">
        <v>0</v>
      </c>
      <c r="I103" s="3">
        <v>0</v>
      </c>
      <c r="J103" s="3">
        <v>0</v>
      </c>
      <c r="K103" s="3">
        <v>0</v>
      </c>
    </row>
    <row r="104" spans="1:11" x14ac:dyDescent="0.25">
      <c r="A104" s="5" t="s">
        <v>4626</v>
      </c>
      <c r="B104" s="5" t="s">
        <v>5048</v>
      </c>
      <c r="C104" s="12">
        <f>IFERROR(VLOOKUP(UPPER(CONCATENATE($B104," - ",$A104)),'[1]Segurados Civis'!$A$5:$H$2142,6,FALSE),"")</f>
        <v>1408</v>
      </c>
      <c r="D104" s="12">
        <f>IFERROR(VLOOKUP(UPPER(CONCATENATE($B104," - ",$A104)),'[1]Segurados Civis'!$A$5:$H$2142,7,FALSE),"")</f>
        <v>94</v>
      </c>
      <c r="E104" s="12">
        <f>IFERROR(VLOOKUP(UPPER(CONCATENATE($B104," - ",$A104)),'[1]Segurados Civis'!$A$5:$H$2142,8,FALSE),"")</f>
        <v>39</v>
      </c>
      <c r="F104" s="12">
        <f t="shared" si="1"/>
        <v>1541</v>
      </c>
      <c r="G104" s="5" t="s">
        <v>2</v>
      </c>
      <c r="H104" s="3">
        <v>0</v>
      </c>
      <c r="I104" s="3">
        <v>0</v>
      </c>
      <c r="J104" s="3">
        <v>0</v>
      </c>
      <c r="K104" s="3">
        <v>0</v>
      </c>
    </row>
    <row r="105" spans="1:11" x14ac:dyDescent="0.25">
      <c r="A105" s="5" t="s">
        <v>4626</v>
      </c>
      <c r="B105" s="5" t="s">
        <v>5048</v>
      </c>
      <c r="C105" s="12">
        <f>IFERROR(VLOOKUP(UPPER(CONCATENATE($B105," - ",$A105)),'[1]Segurados Civis'!$A$5:$H$2142,6,FALSE),"")</f>
        <v>1408</v>
      </c>
      <c r="D105" s="12">
        <f>IFERROR(VLOOKUP(UPPER(CONCATENATE($B105," - ",$A105)),'[1]Segurados Civis'!$A$5:$H$2142,7,FALSE),"")</f>
        <v>94</v>
      </c>
      <c r="E105" s="12">
        <f>IFERROR(VLOOKUP(UPPER(CONCATENATE($B105," - ",$A105)),'[1]Segurados Civis'!$A$5:$H$2142,8,FALSE),"")</f>
        <v>39</v>
      </c>
      <c r="F105" s="12">
        <f t="shared" si="1"/>
        <v>1541</v>
      </c>
      <c r="G105" s="5" t="s">
        <v>2</v>
      </c>
      <c r="H105" s="3">
        <v>0</v>
      </c>
      <c r="I105" s="3">
        <v>0</v>
      </c>
      <c r="J105" s="3">
        <v>0</v>
      </c>
      <c r="K105" s="3">
        <v>0</v>
      </c>
    </row>
    <row r="106" spans="1:11" x14ac:dyDescent="0.25">
      <c r="A106" s="5" t="s">
        <v>4626</v>
      </c>
      <c r="B106" s="5" t="s">
        <v>4921</v>
      </c>
      <c r="C106" s="12">
        <f>IFERROR(VLOOKUP(UPPER(CONCATENATE($B106," - ",$A106)),'[1]Segurados Civis'!$A$5:$H$2142,6,FALSE),"")</f>
        <v>271</v>
      </c>
      <c r="D106" s="12">
        <f>IFERROR(VLOOKUP(UPPER(CONCATENATE($B106," - ",$A106)),'[1]Segurados Civis'!$A$5:$H$2142,7,FALSE),"")</f>
        <v>7</v>
      </c>
      <c r="E106" s="12">
        <f>IFERROR(VLOOKUP(UPPER(CONCATENATE($B106," - ",$A106)),'[1]Segurados Civis'!$A$5:$H$2142,8,FALSE),"")</f>
        <v>0</v>
      </c>
      <c r="F106" s="12">
        <f t="shared" si="1"/>
        <v>278</v>
      </c>
      <c r="G106" s="5" t="s">
        <v>2</v>
      </c>
      <c r="H106" s="3">
        <v>0</v>
      </c>
      <c r="I106" s="3">
        <v>0</v>
      </c>
      <c r="J106" s="3">
        <v>0</v>
      </c>
      <c r="K106" s="3">
        <v>0</v>
      </c>
    </row>
    <row r="107" spans="1:11" x14ac:dyDescent="0.25">
      <c r="A107" s="5" t="s">
        <v>4626</v>
      </c>
      <c r="B107" s="5" t="s">
        <v>4863</v>
      </c>
      <c r="C107" s="12">
        <f>IFERROR(VLOOKUP(UPPER(CONCATENATE($B107," - ",$A107)),'[1]Segurados Civis'!$A$5:$H$2142,6,FALSE),"")</f>
        <v>2408</v>
      </c>
      <c r="D107" s="12">
        <f>IFERROR(VLOOKUP(UPPER(CONCATENATE($B107," - ",$A107)),'[1]Segurados Civis'!$A$5:$H$2142,7,FALSE),"")</f>
        <v>297</v>
      </c>
      <c r="E107" s="12">
        <f>IFERROR(VLOOKUP(UPPER(CONCATENATE($B107," - ",$A107)),'[1]Segurados Civis'!$A$5:$H$2142,8,FALSE),"")</f>
        <v>116</v>
      </c>
      <c r="F107" s="12">
        <f t="shared" si="1"/>
        <v>2821</v>
      </c>
      <c r="G107" s="5" t="s">
        <v>2</v>
      </c>
      <c r="H107" s="3">
        <v>0</v>
      </c>
      <c r="I107" s="3">
        <v>0</v>
      </c>
      <c r="J107" s="3">
        <v>0</v>
      </c>
      <c r="K107" s="3">
        <v>0</v>
      </c>
    </row>
    <row r="108" spans="1:11" x14ac:dyDescent="0.25">
      <c r="A108" s="5" t="s">
        <v>4626</v>
      </c>
      <c r="B108" s="5" t="s">
        <v>4652</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v>0</v>
      </c>
      <c r="K108" s="3">
        <v>0</v>
      </c>
    </row>
    <row r="109" spans="1:11" x14ac:dyDescent="0.25">
      <c r="A109" s="5" t="s">
        <v>4626</v>
      </c>
      <c r="B109" s="5" t="s">
        <v>4856</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v>0</v>
      </c>
      <c r="K109" s="3">
        <v>0</v>
      </c>
    </row>
    <row r="110" spans="1:11" x14ac:dyDescent="0.25">
      <c r="A110" s="5" t="s">
        <v>4626</v>
      </c>
      <c r="B110" s="5" t="s">
        <v>5062</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v>0</v>
      </c>
      <c r="K110" s="3">
        <v>0</v>
      </c>
    </row>
    <row r="111" spans="1:11" x14ac:dyDescent="0.25">
      <c r="A111" s="5" t="s">
        <v>4626</v>
      </c>
      <c r="B111" s="5" t="s">
        <v>5145</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v>0</v>
      </c>
      <c r="K111" s="3">
        <v>0</v>
      </c>
    </row>
    <row r="112" spans="1:11" x14ac:dyDescent="0.25">
      <c r="A112" s="5" t="s">
        <v>4626</v>
      </c>
      <c r="B112" s="5" t="s">
        <v>4969</v>
      </c>
      <c r="C112" s="12">
        <f>IFERROR(VLOOKUP(UPPER(CONCATENATE($B112," - ",$A112)),'[1]Segurados Civis'!$A$5:$H$2142,6,FALSE),"")</f>
        <v>14693</v>
      </c>
      <c r="D112" s="12">
        <f>IFERROR(VLOOKUP(UPPER(CONCATENATE($B112," - ",$A112)),'[1]Segurados Civis'!$A$5:$H$2142,7,FALSE),"")</f>
        <v>7910</v>
      </c>
      <c r="E112" s="12">
        <f>IFERROR(VLOOKUP(UPPER(CONCATENATE($B112," - ",$A112)),'[1]Segurados Civis'!$A$5:$H$2142,8,FALSE),"")</f>
        <v>2067</v>
      </c>
      <c r="F112" s="12">
        <f t="shared" si="1"/>
        <v>24670</v>
      </c>
      <c r="G112" s="5" t="s">
        <v>2</v>
      </c>
      <c r="H112" s="3">
        <v>0</v>
      </c>
      <c r="I112" s="3">
        <v>0</v>
      </c>
      <c r="J112" s="3">
        <v>0</v>
      </c>
      <c r="K112" s="3">
        <v>0</v>
      </c>
    </row>
    <row r="113" spans="1:11" x14ac:dyDescent="0.25">
      <c r="A113" s="5" t="s">
        <v>4626</v>
      </c>
      <c r="B113" s="5" t="s">
        <v>4908</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v>0</v>
      </c>
      <c r="K113" s="3">
        <v>0</v>
      </c>
    </row>
    <row r="114" spans="1:11" x14ac:dyDescent="0.25">
      <c r="A114" s="5" t="s">
        <v>4626</v>
      </c>
      <c r="B114" s="5" t="s">
        <v>4847</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v>0</v>
      </c>
      <c r="J114" s="3">
        <v>0</v>
      </c>
      <c r="K114" s="3">
        <v>0</v>
      </c>
    </row>
    <row r="115" spans="1:11" x14ac:dyDescent="0.25">
      <c r="A115" s="5" t="s">
        <v>4626</v>
      </c>
      <c r="B115" s="5" t="s">
        <v>4987</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v>0</v>
      </c>
      <c r="K115" s="3">
        <v>0</v>
      </c>
    </row>
    <row r="116" spans="1:11" x14ac:dyDescent="0.25">
      <c r="A116" s="5" t="s">
        <v>4626</v>
      </c>
      <c r="B116" s="5" t="s">
        <v>5019</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v>0</v>
      </c>
      <c r="K116" s="3">
        <v>0</v>
      </c>
    </row>
    <row r="117" spans="1:11" x14ac:dyDescent="0.25">
      <c r="A117" s="5" t="s">
        <v>4626</v>
      </c>
      <c r="B117" s="5" t="s">
        <v>4882</v>
      </c>
      <c r="C117" s="12">
        <f>IFERROR(VLOOKUP(UPPER(CONCATENATE($B117," - ",$A117)),'[1]Segurados Civis'!$A$5:$H$2142,6,FALSE),"")</f>
        <v>764</v>
      </c>
      <c r="D117" s="12">
        <f>IFERROR(VLOOKUP(UPPER(CONCATENATE($B117," - ",$A117)),'[1]Segurados Civis'!$A$5:$H$2142,7,FALSE),"")</f>
        <v>268</v>
      </c>
      <c r="E117" s="12">
        <f>IFERROR(VLOOKUP(UPPER(CONCATENATE($B117," - ",$A117)),'[1]Segurados Civis'!$A$5:$H$2142,8,FALSE),"")</f>
        <v>70</v>
      </c>
      <c r="F117" s="12">
        <f t="shared" si="1"/>
        <v>1102</v>
      </c>
      <c r="G117" s="5" t="s">
        <v>2</v>
      </c>
      <c r="H117" s="3">
        <v>0</v>
      </c>
      <c r="I117" s="3">
        <v>0</v>
      </c>
      <c r="J117" s="3">
        <v>0</v>
      </c>
      <c r="K117" s="3">
        <v>0</v>
      </c>
    </row>
    <row r="118" spans="1:11" x14ac:dyDescent="0.25">
      <c r="A118" s="5" t="s">
        <v>4626</v>
      </c>
      <c r="B118" s="5" t="s">
        <v>5196</v>
      </c>
      <c r="C118" s="12">
        <f>IFERROR(VLOOKUP(UPPER(CONCATENATE($B118," - ",$A118)),'[1]Segurados Civis'!$A$5:$H$2142,6,FALSE),"")</f>
        <v>176</v>
      </c>
      <c r="D118" s="12">
        <f>IFERROR(VLOOKUP(UPPER(CONCATENATE($B118," - ",$A118)),'[1]Segurados Civis'!$A$5:$H$2142,7,FALSE),"")</f>
        <v>0</v>
      </c>
      <c r="E118" s="12">
        <f>IFERROR(VLOOKUP(UPPER(CONCATENATE($B118," - ",$A118)),'[1]Segurados Civis'!$A$5:$H$2142,8,FALSE),"")</f>
        <v>0</v>
      </c>
      <c r="F118" s="12">
        <f t="shared" si="1"/>
        <v>176</v>
      </c>
      <c r="G118" s="5" t="s">
        <v>2</v>
      </c>
      <c r="H118" s="3">
        <v>0</v>
      </c>
      <c r="I118" s="3">
        <v>0</v>
      </c>
      <c r="J118" s="3">
        <v>0</v>
      </c>
      <c r="K118" s="3">
        <v>0</v>
      </c>
    </row>
    <row r="119" spans="1:11" x14ac:dyDescent="0.25">
      <c r="A119" s="5" t="s">
        <v>4626</v>
      </c>
      <c r="B119" s="5" t="s">
        <v>4936</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v>0</v>
      </c>
      <c r="K119" s="3">
        <v>0</v>
      </c>
    </row>
    <row r="120" spans="1:11" x14ac:dyDescent="0.25">
      <c r="A120" s="5" t="s">
        <v>4626</v>
      </c>
      <c r="B120" s="5" t="s">
        <v>5110</v>
      </c>
      <c r="C120" s="12" t="str">
        <f>IFERROR(VLOOKUP(UPPER(CONCATENATE($B120," - ",$A120)),'[1]Segurados Civis'!$A$5:$H$2142,6,FALSE),"")</f>
        <v/>
      </c>
      <c r="D120" s="12" t="str">
        <f>IFERROR(VLOOKUP(UPPER(CONCATENATE($B120," - ",$A120)),'[1]Segurados Civis'!$A$5:$H$2142,7,FALSE),"")</f>
        <v/>
      </c>
      <c r="E120" s="12" t="str">
        <f>IFERROR(VLOOKUP(UPPER(CONCATENATE($B120," - ",$A120)),'[1]Segurados Civis'!$A$5:$H$2142,8,FALSE),"")</f>
        <v/>
      </c>
      <c r="F120" s="12" t="str">
        <f t="shared" si="1"/>
        <v/>
      </c>
      <c r="G120" s="5" t="s">
        <v>4</v>
      </c>
      <c r="H120" s="3">
        <v>0</v>
      </c>
      <c r="I120" s="3">
        <v>0</v>
      </c>
      <c r="J120" s="3">
        <v>0</v>
      </c>
      <c r="K120" s="3">
        <v>0</v>
      </c>
    </row>
    <row r="121" spans="1:11" x14ac:dyDescent="0.25">
      <c r="A121" s="5" t="s">
        <v>4626</v>
      </c>
      <c r="B121" s="5" t="s">
        <v>5003</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v>0</v>
      </c>
      <c r="K121" s="3">
        <v>0</v>
      </c>
    </row>
    <row r="122" spans="1:11" x14ac:dyDescent="0.25">
      <c r="A122" s="5" t="s">
        <v>4626</v>
      </c>
      <c r="B122" s="5" t="s">
        <v>4653</v>
      </c>
      <c r="C122" s="12">
        <f>IFERROR(VLOOKUP(UPPER(CONCATENATE($B122," - ",$A122)),'[1]Segurados Civis'!$A$5:$H$2142,6,FALSE),"")</f>
        <v>1874</v>
      </c>
      <c r="D122" s="12">
        <f>IFERROR(VLOOKUP(UPPER(CONCATENATE($B122," - ",$A122)),'[1]Segurados Civis'!$A$5:$H$2142,7,FALSE),"")</f>
        <v>297</v>
      </c>
      <c r="E122" s="12">
        <f>IFERROR(VLOOKUP(UPPER(CONCATENATE($B122," - ",$A122)),'[1]Segurados Civis'!$A$5:$H$2142,8,FALSE),"")</f>
        <v>114</v>
      </c>
      <c r="F122" s="12">
        <f t="shared" si="1"/>
        <v>2285</v>
      </c>
      <c r="G122" s="5" t="s">
        <v>2</v>
      </c>
      <c r="H122" s="3">
        <v>1</v>
      </c>
      <c r="I122" s="3">
        <v>0</v>
      </c>
      <c r="J122" s="3">
        <v>0</v>
      </c>
      <c r="K122" s="3">
        <v>0</v>
      </c>
    </row>
    <row r="123" spans="1:11" x14ac:dyDescent="0.25">
      <c r="A123" s="5" t="s">
        <v>4626</v>
      </c>
      <c r="B123" s="5" t="s">
        <v>5161</v>
      </c>
      <c r="C123" s="12">
        <f>IFERROR(VLOOKUP(UPPER(CONCATENATE($B123," - ",$A123)),'[1]Segurados Civis'!$A$5:$H$2142,6,FALSE),"")</f>
        <v>3947</v>
      </c>
      <c r="D123" s="12">
        <f>IFERROR(VLOOKUP(UPPER(CONCATENATE($B123," - ",$A123)),'[1]Segurados Civis'!$A$5:$H$2142,7,FALSE),"")</f>
        <v>347</v>
      </c>
      <c r="E123" s="12">
        <f>IFERROR(VLOOKUP(UPPER(CONCATENATE($B123," - ",$A123)),'[1]Segurados Civis'!$A$5:$H$2142,8,FALSE),"")</f>
        <v>128</v>
      </c>
      <c r="F123" s="12">
        <f t="shared" si="1"/>
        <v>4422</v>
      </c>
      <c r="G123" s="5" t="s">
        <v>2</v>
      </c>
      <c r="H123" s="3">
        <v>0</v>
      </c>
      <c r="I123" s="3">
        <v>0</v>
      </c>
      <c r="J123" s="3">
        <v>0</v>
      </c>
      <c r="K123" s="3">
        <v>0</v>
      </c>
    </row>
    <row r="124" spans="1:11" x14ac:dyDescent="0.25">
      <c r="A124" s="5" t="s">
        <v>4626</v>
      </c>
      <c r="B124" s="5" t="s">
        <v>4688</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v>0</v>
      </c>
      <c r="K124" s="3">
        <v>0</v>
      </c>
    </row>
    <row r="125" spans="1:11" x14ac:dyDescent="0.25">
      <c r="A125" s="5" t="s">
        <v>4626</v>
      </c>
      <c r="B125" s="5" t="s">
        <v>4993</v>
      </c>
      <c r="C125" s="12">
        <f>IFERROR(VLOOKUP(UPPER(CONCATENATE($B125," - ",$A125)),'[1]Segurados Civis'!$A$5:$H$2142,6,FALSE),"")</f>
        <v>410</v>
      </c>
      <c r="D125" s="12">
        <f>IFERROR(VLOOKUP(UPPER(CONCATENATE($B125," - ",$A125)),'[1]Segurados Civis'!$A$5:$H$2142,7,FALSE),"")</f>
        <v>96</v>
      </c>
      <c r="E125" s="12">
        <f>IFERROR(VLOOKUP(UPPER(CONCATENATE($B125," - ",$A125)),'[1]Segurados Civis'!$A$5:$H$2142,8,FALSE),"")</f>
        <v>32</v>
      </c>
      <c r="F125" s="12">
        <f t="shared" si="1"/>
        <v>538</v>
      </c>
      <c r="G125" s="5" t="s">
        <v>2</v>
      </c>
      <c r="H125" s="3">
        <v>0</v>
      </c>
      <c r="I125" s="3">
        <v>0</v>
      </c>
      <c r="J125" s="3">
        <v>0</v>
      </c>
      <c r="K125" s="3">
        <v>0</v>
      </c>
    </row>
    <row r="126" spans="1:11" x14ac:dyDescent="0.25">
      <c r="A126" s="5" t="s">
        <v>4626</v>
      </c>
      <c r="B126" s="5" t="s">
        <v>4857</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v>0</v>
      </c>
      <c r="K126" s="3">
        <v>0</v>
      </c>
    </row>
    <row r="127" spans="1:11" x14ac:dyDescent="0.25">
      <c r="A127" s="5" t="s">
        <v>4626</v>
      </c>
      <c r="B127" s="5" t="s">
        <v>4864</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v>0</v>
      </c>
      <c r="K127" s="3">
        <v>0</v>
      </c>
    </row>
    <row r="128" spans="1:11" x14ac:dyDescent="0.25">
      <c r="A128" s="5" t="s">
        <v>4626</v>
      </c>
      <c r="B128" s="5" t="s">
        <v>5053</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v>0</v>
      </c>
      <c r="K128" s="3">
        <v>0</v>
      </c>
    </row>
    <row r="129" spans="1:11" x14ac:dyDescent="0.25">
      <c r="A129" s="5" t="s">
        <v>4626</v>
      </c>
      <c r="B129" s="5" t="s">
        <v>4701</v>
      </c>
      <c r="C129" s="12">
        <f>IFERROR(VLOOKUP(UPPER(CONCATENATE($B129," - ",$A129)),'[1]Segurados Civis'!$A$5:$H$2142,6,FALSE),"")</f>
        <v>2365</v>
      </c>
      <c r="D129" s="12">
        <f>IFERROR(VLOOKUP(UPPER(CONCATENATE($B129," - ",$A129)),'[1]Segurados Civis'!$A$5:$H$2142,7,FALSE),"")</f>
        <v>676</v>
      </c>
      <c r="E129" s="12">
        <f>IFERROR(VLOOKUP(UPPER(CONCATENATE($B129," - ",$A129)),'[1]Segurados Civis'!$A$5:$H$2142,8,FALSE),"")</f>
        <v>153</v>
      </c>
      <c r="F129" s="12">
        <f t="shared" si="1"/>
        <v>3194</v>
      </c>
      <c r="G129" s="5" t="s">
        <v>2</v>
      </c>
      <c r="H129" s="3">
        <v>0</v>
      </c>
      <c r="I129" s="3">
        <v>0</v>
      </c>
      <c r="J129" s="3">
        <v>0</v>
      </c>
      <c r="K129" s="3">
        <v>0</v>
      </c>
    </row>
    <row r="130" spans="1:11" x14ac:dyDescent="0.25">
      <c r="A130" s="5" t="s">
        <v>4626</v>
      </c>
      <c r="B130" s="5" t="s">
        <v>4937</v>
      </c>
      <c r="C130" s="12" t="str">
        <f>IFERROR(VLOOKUP(UPPER(CONCATENATE($B130," - ",$A130)),'[1]Segurados Civis'!$A$5:$H$2142,6,FALSE),"")</f>
        <v/>
      </c>
      <c r="D130" s="12" t="str">
        <f>IFERROR(VLOOKUP(UPPER(CONCATENATE($B130," - ",$A130)),'[1]Segurados Civis'!$A$5:$H$2142,7,FALSE),"")</f>
        <v/>
      </c>
      <c r="E130" s="12" t="str">
        <f>IFERROR(VLOOKUP(UPPER(CONCATENATE($B130," - ",$A130)),'[1]Segurados Civis'!$A$5:$H$2142,8,FALSE),"")</f>
        <v/>
      </c>
      <c r="F130" s="12" t="str">
        <f t="shared" si="1"/>
        <v/>
      </c>
      <c r="G130" s="5" t="s">
        <v>4</v>
      </c>
      <c r="H130" s="3">
        <v>0</v>
      </c>
      <c r="I130" s="3">
        <v>0</v>
      </c>
      <c r="J130" s="3">
        <v>0</v>
      </c>
      <c r="K130" s="3">
        <v>0</v>
      </c>
    </row>
    <row r="131" spans="1:11" x14ac:dyDescent="0.25">
      <c r="A131" s="5" t="s">
        <v>4626</v>
      </c>
      <c r="B131" s="5" t="s">
        <v>1289</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94" si="2">IF(SUM(C131:E131)=0,"",SUM(C131:E131))</f>
        <v/>
      </c>
      <c r="G131" s="5" t="s">
        <v>4</v>
      </c>
      <c r="H131" s="3">
        <v>0</v>
      </c>
      <c r="I131" s="3">
        <v>0</v>
      </c>
      <c r="J131" s="3">
        <v>0</v>
      </c>
      <c r="K131" s="3">
        <v>0</v>
      </c>
    </row>
    <row r="132" spans="1:11" x14ac:dyDescent="0.25">
      <c r="A132" s="5" t="s">
        <v>4626</v>
      </c>
      <c r="B132" s="5" t="s">
        <v>4981</v>
      </c>
      <c r="C132" s="12">
        <f>IFERROR(VLOOKUP(UPPER(CONCATENATE($B132," - ",$A132)),'[1]Segurados Civis'!$A$5:$H$2142,6,FALSE),"")</f>
        <v>669</v>
      </c>
      <c r="D132" s="12">
        <f>IFERROR(VLOOKUP(UPPER(CONCATENATE($B132," - ",$A132)),'[1]Segurados Civis'!$A$5:$H$2142,7,FALSE),"")</f>
        <v>135</v>
      </c>
      <c r="E132" s="12">
        <f>IFERROR(VLOOKUP(UPPER(CONCATENATE($B132," - ",$A132)),'[1]Segurados Civis'!$A$5:$H$2142,8,FALSE),"")</f>
        <v>57</v>
      </c>
      <c r="F132" s="12">
        <f t="shared" si="2"/>
        <v>861</v>
      </c>
      <c r="G132" s="5" t="s">
        <v>2</v>
      </c>
      <c r="H132" s="3">
        <v>0</v>
      </c>
      <c r="I132" s="3">
        <v>0</v>
      </c>
      <c r="J132" s="3">
        <v>0</v>
      </c>
      <c r="K132" s="3">
        <v>0</v>
      </c>
    </row>
    <row r="133" spans="1:11" x14ac:dyDescent="0.25">
      <c r="A133" s="5" t="s">
        <v>4626</v>
      </c>
      <c r="B133" s="5" t="s">
        <v>4826</v>
      </c>
      <c r="C133" s="12">
        <f>IFERROR(VLOOKUP(UPPER(CONCATENATE($B133," - ",$A133)),'[1]Segurados Civis'!$A$5:$H$2142,6,FALSE),"")</f>
        <v>1054</v>
      </c>
      <c r="D133" s="12">
        <f>IFERROR(VLOOKUP(UPPER(CONCATENATE($B133," - ",$A133)),'[1]Segurados Civis'!$A$5:$H$2142,7,FALSE),"")</f>
        <v>267</v>
      </c>
      <c r="E133" s="12">
        <f>IFERROR(VLOOKUP(UPPER(CONCATENATE($B133," - ",$A133)),'[1]Segurados Civis'!$A$5:$H$2142,8,FALSE),"")</f>
        <v>65</v>
      </c>
      <c r="F133" s="12">
        <f t="shared" si="2"/>
        <v>1386</v>
      </c>
      <c r="G133" s="5" t="s">
        <v>2</v>
      </c>
      <c r="H133" s="3">
        <v>0</v>
      </c>
      <c r="I133" s="3">
        <v>0</v>
      </c>
      <c r="J133" s="3">
        <v>0</v>
      </c>
      <c r="K133" s="3">
        <v>0</v>
      </c>
    </row>
    <row r="134" spans="1:11" x14ac:dyDescent="0.25">
      <c r="A134" s="5" t="s">
        <v>4626</v>
      </c>
      <c r="B134" s="5" t="s">
        <v>5137</v>
      </c>
      <c r="C134" s="12" t="str">
        <f>IFERROR(VLOOKUP(UPPER(CONCATENATE($B134," - ",$A134)),'[1]Segurados Civis'!$A$5:$H$2142,6,FALSE),"")</f>
        <v/>
      </c>
      <c r="D134" s="12" t="str">
        <f>IFERROR(VLOOKUP(UPPER(CONCATENATE($B134," - ",$A134)),'[1]Segurados Civis'!$A$5:$H$2142,7,FALSE),"")</f>
        <v/>
      </c>
      <c r="E134" s="12" t="str">
        <f>IFERROR(VLOOKUP(UPPER(CONCATENATE($B134," - ",$A134)),'[1]Segurados Civis'!$A$5:$H$2142,8,FALSE),"")</f>
        <v/>
      </c>
      <c r="F134" s="12" t="str">
        <f t="shared" si="2"/>
        <v/>
      </c>
      <c r="G134" s="5" t="s">
        <v>4</v>
      </c>
      <c r="H134" s="3">
        <v>0</v>
      </c>
      <c r="I134" s="3">
        <v>0</v>
      </c>
      <c r="J134" s="3">
        <v>0</v>
      </c>
      <c r="K134" s="3">
        <v>0</v>
      </c>
    </row>
    <row r="135" spans="1:11" x14ac:dyDescent="0.25">
      <c r="A135" s="5" t="s">
        <v>4626</v>
      </c>
      <c r="B135" s="5" t="s">
        <v>5086</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v>0</v>
      </c>
      <c r="K135" s="3">
        <v>0</v>
      </c>
    </row>
    <row r="136" spans="1:11" x14ac:dyDescent="0.25">
      <c r="A136" s="5" t="s">
        <v>4626</v>
      </c>
      <c r="B136" s="5" t="s">
        <v>4883</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v>0</v>
      </c>
      <c r="K136" s="3">
        <v>0</v>
      </c>
    </row>
    <row r="137" spans="1:11" x14ac:dyDescent="0.25">
      <c r="A137" s="5" t="s">
        <v>4626</v>
      </c>
      <c r="B137" s="5" t="s">
        <v>4966</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v>0</v>
      </c>
      <c r="K137" s="3">
        <v>0</v>
      </c>
    </row>
    <row r="138" spans="1:11" x14ac:dyDescent="0.25">
      <c r="A138" s="5" t="s">
        <v>4626</v>
      </c>
      <c r="B138" s="5" t="s">
        <v>4733</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5" t="s">
        <v>4</v>
      </c>
      <c r="H138" s="3">
        <v>0</v>
      </c>
      <c r="I138" s="3">
        <v>0</v>
      </c>
      <c r="J138" s="3">
        <v>0</v>
      </c>
      <c r="K138" s="3">
        <v>0</v>
      </c>
    </row>
    <row r="139" spans="1:11" x14ac:dyDescent="0.25">
      <c r="A139" s="5" t="s">
        <v>4626</v>
      </c>
      <c r="B139" s="5" t="s">
        <v>4909</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v>0</v>
      </c>
      <c r="K139" s="3">
        <v>0</v>
      </c>
    </row>
    <row r="140" spans="1:11" x14ac:dyDescent="0.25">
      <c r="A140" s="5" t="s">
        <v>4626</v>
      </c>
      <c r="B140" s="5" t="s">
        <v>5195</v>
      </c>
      <c r="C140" s="12">
        <f>IFERROR(VLOOKUP(UPPER(CONCATENATE($B140," - ",$A140)),'[1]Segurados Civis'!$A$5:$H$2142,6,FALSE),"")</f>
        <v>954</v>
      </c>
      <c r="D140" s="12">
        <f>IFERROR(VLOOKUP(UPPER(CONCATENATE($B140," - ",$A140)),'[1]Segurados Civis'!$A$5:$H$2142,7,FALSE),"")</f>
        <v>146</v>
      </c>
      <c r="E140" s="12">
        <f>IFERROR(VLOOKUP(UPPER(CONCATENATE($B140," - ",$A140)),'[1]Segurados Civis'!$A$5:$H$2142,8,FALSE),"")</f>
        <v>55</v>
      </c>
      <c r="F140" s="12">
        <f t="shared" si="2"/>
        <v>1155</v>
      </c>
      <c r="G140" s="5" t="s">
        <v>2</v>
      </c>
      <c r="H140" s="3">
        <v>1</v>
      </c>
      <c r="I140" s="3">
        <v>0</v>
      </c>
      <c r="J140" s="3">
        <v>0</v>
      </c>
      <c r="K140" s="3">
        <v>0</v>
      </c>
    </row>
    <row r="141" spans="1:11" x14ac:dyDescent="0.25">
      <c r="A141" s="5" t="s">
        <v>4626</v>
      </c>
      <c r="B141" s="5" t="s">
        <v>5026</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v>0</v>
      </c>
      <c r="J141" s="3">
        <v>0</v>
      </c>
      <c r="K141" s="3">
        <v>0</v>
      </c>
    </row>
    <row r="142" spans="1:11" x14ac:dyDescent="0.25">
      <c r="A142" s="5" t="s">
        <v>4626</v>
      </c>
      <c r="B142" s="5" t="s">
        <v>5063</v>
      </c>
      <c r="C142" s="12" t="str">
        <f>IFERROR(VLOOKUP(UPPER(CONCATENATE($B142," - ",$A142)),'[1]Segurados Civis'!$A$5:$H$2142,6,FALSE),"")</f>
        <v/>
      </c>
      <c r="D142" s="12" t="str">
        <f>IFERROR(VLOOKUP(UPPER(CONCATENATE($B142," - ",$A142)),'[1]Segurados Civis'!$A$5:$H$2142,7,FALSE),"")</f>
        <v/>
      </c>
      <c r="E142" s="12" t="str">
        <f>IFERROR(VLOOKUP(UPPER(CONCATENATE($B142," - ",$A142)),'[1]Segurados Civis'!$A$5:$H$2142,8,FALSE),"")</f>
        <v/>
      </c>
      <c r="F142" s="12" t="str">
        <f t="shared" si="2"/>
        <v/>
      </c>
      <c r="G142" s="5" t="s">
        <v>4</v>
      </c>
      <c r="H142" s="3">
        <v>0</v>
      </c>
      <c r="I142" s="3">
        <v>0</v>
      </c>
      <c r="J142" s="3">
        <v>0</v>
      </c>
      <c r="K142" s="3">
        <v>0</v>
      </c>
    </row>
    <row r="143" spans="1:11" x14ac:dyDescent="0.25">
      <c r="A143" s="5" t="s">
        <v>4626</v>
      </c>
      <c r="B143" s="5" t="s">
        <v>4708</v>
      </c>
      <c r="C143" s="12" t="str">
        <f>IFERROR(VLOOKUP(UPPER(CONCATENATE($B143," - ",$A143)),'[1]Segurados Civis'!$A$5:$H$2142,6,FALSE),"")</f>
        <v/>
      </c>
      <c r="D143" s="12" t="str">
        <f>IFERROR(VLOOKUP(UPPER(CONCATENATE($B143," - ",$A143)),'[1]Segurados Civis'!$A$5:$H$2142,7,FALSE),"")</f>
        <v/>
      </c>
      <c r="E143" s="12" t="str">
        <f>IFERROR(VLOOKUP(UPPER(CONCATENATE($B143," - ",$A143)),'[1]Segurados Civis'!$A$5:$H$2142,8,FALSE),"")</f>
        <v/>
      </c>
      <c r="F143" s="12" t="str">
        <f t="shared" si="2"/>
        <v/>
      </c>
      <c r="G143" s="5" t="s">
        <v>4</v>
      </c>
      <c r="H143" s="3">
        <v>0</v>
      </c>
      <c r="I143" s="3">
        <v>0</v>
      </c>
      <c r="J143" s="3">
        <v>0</v>
      </c>
      <c r="K143" s="3">
        <v>0</v>
      </c>
    </row>
    <row r="144" spans="1:11" x14ac:dyDescent="0.25">
      <c r="A144" s="5" t="s">
        <v>4626</v>
      </c>
      <c r="B144" s="5" t="s">
        <v>4702</v>
      </c>
      <c r="C144" s="12">
        <f>IFERROR(VLOOKUP(UPPER(CONCATENATE($B144," - ",$A144)),'[1]Segurados Civis'!$A$5:$H$2142,6,FALSE),"")</f>
        <v>273</v>
      </c>
      <c r="D144" s="12">
        <f>IFERROR(VLOOKUP(UPPER(CONCATENATE($B144," - ",$A144)),'[1]Segurados Civis'!$A$5:$H$2142,7,FALSE),"")</f>
        <v>59</v>
      </c>
      <c r="E144" s="12">
        <f>IFERROR(VLOOKUP(UPPER(CONCATENATE($B144," - ",$A144)),'[1]Segurados Civis'!$A$5:$H$2142,8,FALSE),"")</f>
        <v>29</v>
      </c>
      <c r="F144" s="12">
        <f t="shared" si="2"/>
        <v>361</v>
      </c>
      <c r="G144" s="5" t="s">
        <v>2</v>
      </c>
      <c r="H144" s="3">
        <v>0</v>
      </c>
      <c r="I144" s="3">
        <v>0</v>
      </c>
      <c r="J144" s="3">
        <v>0</v>
      </c>
      <c r="K144" s="3">
        <v>0</v>
      </c>
    </row>
    <row r="145" spans="1:11" x14ac:dyDescent="0.25">
      <c r="A145" s="5" t="s">
        <v>4626</v>
      </c>
      <c r="B145" s="5" t="s">
        <v>5054</v>
      </c>
      <c r="C145" s="12" t="str">
        <f>IFERROR(VLOOKUP(UPPER(CONCATENATE($B145," - ",$A145)),'[1]Segurados Civis'!$A$5:$H$2142,6,FALSE),"")</f>
        <v/>
      </c>
      <c r="D145" s="12" t="str">
        <f>IFERROR(VLOOKUP(UPPER(CONCATENATE($B145," - ",$A145)),'[1]Segurados Civis'!$A$5:$H$2142,7,FALSE),"")</f>
        <v/>
      </c>
      <c r="E145" s="12" t="str">
        <f>IFERROR(VLOOKUP(UPPER(CONCATENATE($B145," - ",$A145)),'[1]Segurados Civis'!$A$5:$H$2142,8,FALSE),"")</f>
        <v/>
      </c>
      <c r="F145" s="12" t="str">
        <f t="shared" si="2"/>
        <v/>
      </c>
      <c r="G145" s="5" t="s">
        <v>4</v>
      </c>
      <c r="H145" s="3">
        <v>0</v>
      </c>
      <c r="I145" s="3">
        <v>0</v>
      </c>
      <c r="J145" s="3">
        <v>0</v>
      </c>
      <c r="K145" s="3">
        <v>0</v>
      </c>
    </row>
    <row r="146" spans="1:11" x14ac:dyDescent="0.25">
      <c r="A146" s="5" t="s">
        <v>4626</v>
      </c>
      <c r="B146" s="5" t="s">
        <v>4734</v>
      </c>
      <c r="C146" s="12" t="str">
        <f>IFERROR(VLOOKUP(UPPER(CONCATENATE($B146," - ",$A146)),'[1]Segurados Civis'!$A$5:$H$2142,6,FALSE),"")</f>
        <v/>
      </c>
      <c r="D146" s="12" t="str">
        <f>IFERROR(VLOOKUP(UPPER(CONCATENATE($B146," - ",$A146)),'[1]Segurados Civis'!$A$5:$H$2142,7,FALSE),"")</f>
        <v/>
      </c>
      <c r="E146" s="12" t="str">
        <f>IFERROR(VLOOKUP(UPPER(CONCATENATE($B146," - ",$A146)),'[1]Segurados Civis'!$A$5:$H$2142,8,FALSE),"")</f>
        <v/>
      </c>
      <c r="F146" s="12" t="str">
        <f t="shared" si="2"/>
        <v/>
      </c>
      <c r="G146" s="5" t="s">
        <v>4</v>
      </c>
      <c r="H146" s="3">
        <v>0</v>
      </c>
      <c r="I146" s="3">
        <v>0</v>
      </c>
      <c r="J146" s="3">
        <v>0</v>
      </c>
      <c r="K146" s="3">
        <v>0</v>
      </c>
    </row>
    <row r="147" spans="1:11" x14ac:dyDescent="0.25">
      <c r="A147" s="5" t="s">
        <v>4626</v>
      </c>
      <c r="B147" s="5" t="s">
        <v>4858</v>
      </c>
      <c r="C147" s="12" t="str">
        <f>IFERROR(VLOOKUP(UPPER(CONCATENATE($B147," - ",$A147)),'[1]Segurados Civis'!$A$5:$H$2142,6,FALSE),"")</f>
        <v/>
      </c>
      <c r="D147" s="12" t="str">
        <f>IFERROR(VLOOKUP(UPPER(CONCATENATE($B147," - ",$A147)),'[1]Segurados Civis'!$A$5:$H$2142,7,FALSE),"")</f>
        <v/>
      </c>
      <c r="E147" s="12" t="str">
        <f>IFERROR(VLOOKUP(UPPER(CONCATENATE($B147," - ",$A147)),'[1]Segurados Civis'!$A$5:$H$2142,8,FALSE),"")</f>
        <v/>
      </c>
      <c r="F147" s="12" t="str">
        <f t="shared" si="2"/>
        <v/>
      </c>
      <c r="G147" s="5" t="s">
        <v>4</v>
      </c>
      <c r="H147" s="3">
        <v>0</v>
      </c>
      <c r="I147" s="3">
        <v>0</v>
      </c>
      <c r="J147" s="3">
        <v>0</v>
      </c>
      <c r="K147" s="3">
        <v>0</v>
      </c>
    </row>
    <row r="148" spans="1:11" x14ac:dyDescent="0.25">
      <c r="A148" s="5" t="s">
        <v>4626</v>
      </c>
      <c r="B148" s="5" t="s">
        <v>4654</v>
      </c>
      <c r="C148" s="12">
        <f>IFERROR(VLOOKUP(UPPER(CONCATENATE($B148," - ",$A148)),'[1]Segurados Civis'!$A$5:$H$2142,6,FALSE),"")</f>
        <v>4417</v>
      </c>
      <c r="D148" s="12">
        <f>IFERROR(VLOOKUP(UPPER(CONCATENATE($B148," - ",$A148)),'[1]Segurados Civis'!$A$5:$H$2142,7,FALSE),"")</f>
        <v>374</v>
      </c>
      <c r="E148" s="12">
        <f>IFERROR(VLOOKUP(UPPER(CONCATENATE($B148," - ",$A148)),'[1]Segurados Civis'!$A$5:$H$2142,8,FALSE),"")</f>
        <v>94</v>
      </c>
      <c r="F148" s="12">
        <f t="shared" si="2"/>
        <v>4885</v>
      </c>
      <c r="G148" s="5" t="s">
        <v>2</v>
      </c>
      <c r="H148" s="3">
        <v>0</v>
      </c>
      <c r="I148" s="3">
        <v>0</v>
      </c>
      <c r="J148" s="3">
        <v>0</v>
      </c>
      <c r="K148" s="3">
        <v>0</v>
      </c>
    </row>
    <row r="149" spans="1:11" x14ac:dyDescent="0.25">
      <c r="A149" s="5" t="s">
        <v>4626</v>
      </c>
      <c r="B149" s="5" t="s">
        <v>4971</v>
      </c>
      <c r="C149" s="12">
        <f>IFERROR(VLOOKUP(UPPER(CONCATENATE($B149," - ",$A149)),'[1]Segurados Civis'!$A$5:$H$2142,6,FALSE),"")</f>
        <v>832</v>
      </c>
      <c r="D149" s="12">
        <f>IFERROR(VLOOKUP(UPPER(CONCATENATE($B149," - ",$A149)),'[1]Segurados Civis'!$A$5:$H$2142,7,FALSE),"")</f>
        <v>225</v>
      </c>
      <c r="E149" s="12">
        <f>IFERROR(VLOOKUP(UPPER(CONCATENATE($B149," - ",$A149)),'[1]Segurados Civis'!$A$5:$H$2142,8,FALSE),"")</f>
        <v>67</v>
      </c>
      <c r="F149" s="12">
        <f t="shared" si="2"/>
        <v>1124</v>
      </c>
      <c r="G149" s="5" t="s">
        <v>2</v>
      </c>
      <c r="H149" s="3">
        <v>1</v>
      </c>
      <c r="I149" s="3">
        <v>0</v>
      </c>
      <c r="J149" s="3">
        <v>0</v>
      </c>
      <c r="K149" s="3">
        <v>0</v>
      </c>
    </row>
    <row r="150" spans="1:11" x14ac:dyDescent="0.25">
      <c r="A150" s="5" t="s">
        <v>4626</v>
      </c>
      <c r="B150" s="5" t="s">
        <v>4735</v>
      </c>
      <c r="C150" s="12" t="str">
        <f>IFERROR(VLOOKUP(UPPER(CONCATENATE($B150," - ",$A150)),'[1]Segurados Civis'!$A$5:$H$2142,6,FALSE),"")</f>
        <v/>
      </c>
      <c r="D150" s="12" t="str">
        <f>IFERROR(VLOOKUP(UPPER(CONCATENATE($B150," - ",$A150)),'[1]Segurados Civis'!$A$5:$H$2142,7,FALSE),"")</f>
        <v/>
      </c>
      <c r="E150" s="12" t="str">
        <f>IFERROR(VLOOKUP(UPPER(CONCATENATE($B150," - ",$A150)),'[1]Segurados Civis'!$A$5:$H$2142,8,FALSE),"")</f>
        <v/>
      </c>
      <c r="F150" s="12" t="str">
        <f t="shared" si="2"/>
        <v/>
      </c>
      <c r="G150" s="5" t="s">
        <v>4</v>
      </c>
      <c r="H150" s="3">
        <v>0</v>
      </c>
      <c r="I150" s="3">
        <v>0</v>
      </c>
      <c r="J150" s="3">
        <v>0</v>
      </c>
      <c r="K150" s="3">
        <v>0</v>
      </c>
    </row>
    <row r="151" spans="1:11" x14ac:dyDescent="0.25">
      <c r="A151" s="5" t="s">
        <v>4626</v>
      </c>
      <c r="B151" s="5" t="s">
        <v>4736</v>
      </c>
      <c r="C151" s="12" t="str">
        <f>IFERROR(VLOOKUP(UPPER(CONCATENATE($B151," - ",$A151)),'[1]Segurados Civis'!$A$5:$H$2142,6,FALSE),"")</f>
        <v/>
      </c>
      <c r="D151" s="12" t="str">
        <f>IFERROR(VLOOKUP(UPPER(CONCATENATE($B151," - ",$A151)),'[1]Segurados Civis'!$A$5:$H$2142,7,FALSE),"")</f>
        <v/>
      </c>
      <c r="E151" s="12" t="str">
        <f>IFERROR(VLOOKUP(UPPER(CONCATENATE($B151," - ",$A151)),'[1]Segurados Civis'!$A$5:$H$2142,8,FALSE),"")</f>
        <v/>
      </c>
      <c r="F151" s="12" t="str">
        <f t="shared" si="2"/>
        <v/>
      </c>
      <c r="G151" s="5" t="s">
        <v>4</v>
      </c>
      <c r="H151" s="3">
        <v>0</v>
      </c>
      <c r="I151" s="3">
        <v>0</v>
      </c>
      <c r="J151" s="3">
        <v>0</v>
      </c>
      <c r="K151" s="3">
        <v>0</v>
      </c>
    </row>
    <row r="152" spans="1:11" x14ac:dyDescent="0.25">
      <c r="A152" s="5" t="s">
        <v>4626</v>
      </c>
      <c r="B152" s="5" t="s">
        <v>4737</v>
      </c>
      <c r="C152" s="12" t="str">
        <f>IFERROR(VLOOKUP(UPPER(CONCATENATE($B152," - ",$A152)),'[1]Segurados Civis'!$A$5:$H$2142,6,FALSE),"")</f>
        <v/>
      </c>
      <c r="D152" s="12" t="str">
        <f>IFERROR(VLOOKUP(UPPER(CONCATENATE($B152," - ",$A152)),'[1]Segurados Civis'!$A$5:$H$2142,7,FALSE),"")</f>
        <v/>
      </c>
      <c r="E152" s="12" t="str">
        <f>IFERROR(VLOOKUP(UPPER(CONCATENATE($B152," - ",$A152)),'[1]Segurados Civis'!$A$5:$H$2142,8,FALSE),"")</f>
        <v/>
      </c>
      <c r="F152" s="12" t="str">
        <f t="shared" si="2"/>
        <v/>
      </c>
      <c r="G152" s="5" t="s">
        <v>4</v>
      </c>
      <c r="H152" s="3">
        <v>0</v>
      </c>
      <c r="I152" s="3">
        <v>0</v>
      </c>
      <c r="J152" s="3">
        <v>0</v>
      </c>
      <c r="K152" s="3">
        <v>0</v>
      </c>
    </row>
    <row r="153" spans="1:11" x14ac:dyDescent="0.25">
      <c r="A153" s="5" t="s">
        <v>4626</v>
      </c>
      <c r="B153" s="5" t="s">
        <v>5216</v>
      </c>
      <c r="C153" s="12">
        <f>IFERROR(VLOOKUP(UPPER(CONCATENATE($B153," - ",$A153)),'[1]Segurados Civis'!$A$5:$H$2142,6,FALSE),"")</f>
        <v>3793</v>
      </c>
      <c r="D153" s="12">
        <f>IFERROR(VLOOKUP(UPPER(CONCATENATE($B153," - ",$A153)),'[1]Segurados Civis'!$A$5:$H$2142,7,FALSE),"")</f>
        <v>2149</v>
      </c>
      <c r="E153" s="12">
        <f>IFERROR(VLOOKUP(UPPER(CONCATENATE($B153," - ",$A153)),'[1]Segurados Civis'!$A$5:$H$2142,8,FALSE),"")</f>
        <v>617</v>
      </c>
      <c r="F153" s="12">
        <f t="shared" si="2"/>
        <v>6559</v>
      </c>
      <c r="G153" s="5" t="s">
        <v>2</v>
      </c>
      <c r="H153" s="3">
        <v>0</v>
      </c>
      <c r="I153" s="3">
        <v>0</v>
      </c>
      <c r="J153" s="3">
        <v>0</v>
      </c>
      <c r="K153" s="3">
        <v>0</v>
      </c>
    </row>
    <row r="154" spans="1:11" x14ac:dyDescent="0.25">
      <c r="A154" s="5" t="s">
        <v>4626</v>
      </c>
      <c r="B154" s="5" t="s">
        <v>4738</v>
      </c>
      <c r="C154" s="12" t="str">
        <f>IFERROR(VLOOKUP(UPPER(CONCATENATE($B154," - ",$A154)),'[1]Segurados Civis'!$A$5:$H$2142,6,FALSE),"")</f>
        <v/>
      </c>
      <c r="D154" s="12" t="str">
        <f>IFERROR(VLOOKUP(UPPER(CONCATENATE($B154," - ",$A154)),'[1]Segurados Civis'!$A$5:$H$2142,7,FALSE),"")</f>
        <v/>
      </c>
      <c r="E154" s="12" t="str">
        <f>IFERROR(VLOOKUP(UPPER(CONCATENATE($B154," - ",$A154)),'[1]Segurados Civis'!$A$5:$H$2142,8,FALSE),"")</f>
        <v/>
      </c>
      <c r="F154" s="12" t="str">
        <f t="shared" si="2"/>
        <v/>
      </c>
      <c r="G154" s="5" t="s">
        <v>4</v>
      </c>
      <c r="H154" s="3">
        <v>0</v>
      </c>
      <c r="I154" s="3">
        <v>0</v>
      </c>
      <c r="J154" s="3">
        <v>0</v>
      </c>
      <c r="K154" s="3">
        <v>0</v>
      </c>
    </row>
    <row r="155" spans="1:11" x14ac:dyDescent="0.25">
      <c r="A155" s="5" t="s">
        <v>4626</v>
      </c>
      <c r="B155" s="5" t="s">
        <v>4873</v>
      </c>
      <c r="C155" s="12" t="str">
        <f>IFERROR(VLOOKUP(UPPER(CONCATENATE($B155," - ",$A155)),'[1]Segurados Civis'!$A$5:$H$2142,6,FALSE),"")</f>
        <v/>
      </c>
      <c r="D155" s="12" t="str">
        <f>IFERROR(VLOOKUP(UPPER(CONCATENATE($B155," - ",$A155)),'[1]Segurados Civis'!$A$5:$H$2142,7,FALSE),"")</f>
        <v/>
      </c>
      <c r="E155" s="12" t="str">
        <f>IFERROR(VLOOKUP(UPPER(CONCATENATE($B155," - ",$A155)),'[1]Segurados Civis'!$A$5:$H$2142,8,FALSE),"")</f>
        <v/>
      </c>
      <c r="F155" s="12" t="str">
        <f t="shared" si="2"/>
        <v/>
      </c>
      <c r="G155" s="5" t="s">
        <v>4</v>
      </c>
      <c r="H155" s="3">
        <v>0</v>
      </c>
      <c r="I155" s="3">
        <v>0</v>
      </c>
      <c r="J155" s="3">
        <v>0</v>
      </c>
      <c r="K155" s="3">
        <v>0</v>
      </c>
    </row>
    <row r="156" spans="1:11" x14ac:dyDescent="0.25">
      <c r="A156" s="5" t="s">
        <v>4626</v>
      </c>
      <c r="B156" s="5" t="s">
        <v>5198</v>
      </c>
      <c r="C156" s="12">
        <f>IFERROR(VLOOKUP(UPPER(CONCATENATE($B156," - ",$A156)),'[1]Segurados Civis'!$A$5:$H$2142,6,FALSE),"")</f>
        <v>6371</v>
      </c>
      <c r="D156" s="12">
        <f>IFERROR(VLOOKUP(UPPER(CONCATENATE($B156," - ",$A156)),'[1]Segurados Civis'!$A$5:$H$2142,7,FALSE),"")</f>
        <v>2268</v>
      </c>
      <c r="E156" s="12">
        <f>IFERROR(VLOOKUP(UPPER(CONCATENATE($B156," - ",$A156)),'[1]Segurados Civis'!$A$5:$H$2142,8,FALSE),"")</f>
        <v>228</v>
      </c>
      <c r="F156" s="12">
        <f t="shared" si="2"/>
        <v>8867</v>
      </c>
      <c r="G156" s="5" t="s">
        <v>2</v>
      </c>
      <c r="H156" s="3">
        <v>1</v>
      </c>
      <c r="I156" s="3">
        <v>0</v>
      </c>
      <c r="J156" s="3">
        <v>1</v>
      </c>
      <c r="K156" s="3">
        <v>1</v>
      </c>
    </row>
    <row r="157" spans="1:11" x14ac:dyDescent="0.25">
      <c r="A157" s="5" t="s">
        <v>4626</v>
      </c>
      <c r="B157" s="5" t="s">
        <v>5190</v>
      </c>
      <c r="C157" s="12">
        <f>IFERROR(VLOOKUP(UPPER(CONCATENATE($B157," - ",$A157)),'[1]Segurados Civis'!$A$5:$H$2142,6,FALSE),"")</f>
        <v>132</v>
      </c>
      <c r="D157" s="12">
        <f>IFERROR(VLOOKUP(UPPER(CONCATENATE($B157," - ",$A157)),'[1]Segurados Civis'!$A$5:$H$2142,7,FALSE),"")</f>
        <v>0</v>
      </c>
      <c r="E157" s="12">
        <f>IFERROR(VLOOKUP(UPPER(CONCATENATE($B157," - ",$A157)),'[1]Segurados Civis'!$A$5:$H$2142,8,FALSE),"")</f>
        <v>0</v>
      </c>
      <c r="F157" s="12">
        <f t="shared" si="2"/>
        <v>132</v>
      </c>
      <c r="G157" s="5" t="s">
        <v>2</v>
      </c>
      <c r="H157" s="3">
        <v>0</v>
      </c>
      <c r="I157" s="3">
        <v>0</v>
      </c>
      <c r="J157" s="3">
        <v>0</v>
      </c>
      <c r="K157" s="3">
        <v>0</v>
      </c>
    </row>
    <row r="158" spans="1:11" x14ac:dyDescent="0.25">
      <c r="A158" s="5" t="s">
        <v>4626</v>
      </c>
      <c r="B158" s="5" t="s">
        <v>5187</v>
      </c>
      <c r="C158" s="12">
        <f>IFERROR(VLOOKUP(UPPER(CONCATENATE($B158," - ",$A158)),'[1]Segurados Civis'!$A$5:$H$2142,6,FALSE),"")</f>
        <v>361</v>
      </c>
      <c r="D158" s="12">
        <f>IFERROR(VLOOKUP(UPPER(CONCATENATE($B158," - ",$A158)),'[1]Segurados Civis'!$A$5:$H$2142,7,FALSE),"")</f>
        <v>104</v>
      </c>
      <c r="E158" s="12">
        <f>IFERROR(VLOOKUP(UPPER(CONCATENATE($B158," - ",$A158)),'[1]Segurados Civis'!$A$5:$H$2142,8,FALSE),"")</f>
        <v>22</v>
      </c>
      <c r="F158" s="12">
        <f t="shared" si="2"/>
        <v>487</v>
      </c>
      <c r="G158" s="5" t="s">
        <v>2</v>
      </c>
      <c r="H158" s="3">
        <v>1</v>
      </c>
      <c r="I158" s="3">
        <v>0</v>
      </c>
      <c r="J158" s="3">
        <v>0</v>
      </c>
      <c r="K158" s="3">
        <v>0</v>
      </c>
    </row>
    <row r="159" spans="1:11" x14ac:dyDescent="0.25">
      <c r="A159" s="5" t="s">
        <v>4626</v>
      </c>
      <c r="B159" s="5" t="s">
        <v>5004</v>
      </c>
      <c r="C159" s="12" t="str">
        <f>IFERROR(VLOOKUP(UPPER(CONCATENATE($B159," - ",$A159)),'[1]Segurados Civis'!$A$5:$H$2142,6,FALSE),"")</f>
        <v/>
      </c>
      <c r="D159" s="12" t="str">
        <f>IFERROR(VLOOKUP(UPPER(CONCATENATE($B159," - ",$A159)),'[1]Segurados Civis'!$A$5:$H$2142,7,FALSE),"")</f>
        <v/>
      </c>
      <c r="E159" s="12" t="str">
        <f>IFERROR(VLOOKUP(UPPER(CONCATENATE($B159," - ",$A159)),'[1]Segurados Civis'!$A$5:$H$2142,8,FALSE),"")</f>
        <v/>
      </c>
      <c r="F159" s="12" t="str">
        <f t="shared" si="2"/>
        <v/>
      </c>
      <c r="G159" s="5" t="s">
        <v>4</v>
      </c>
      <c r="H159" s="3">
        <v>0</v>
      </c>
      <c r="I159" s="3">
        <v>0</v>
      </c>
      <c r="J159" s="3">
        <v>0</v>
      </c>
      <c r="K159" s="3">
        <v>0</v>
      </c>
    </row>
    <row r="160" spans="1:11" x14ac:dyDescent="0.25">
      <c r="A160" s="5" t="s">
        <v>4626</v>
      </c>
      <c r="B160" s="5" t="s">
        <v>5133</v>
      </c>
      <c r="C160" s="12" t="str">
        <f>IFERROR(VLOOKUP(UPPER(CONCATENATE($B160," - ",$A160)),'[1]Segurados Civis'!$A$5:$H$2142,6,FALSE),"")</f>
        <v/>
      </c>
      <c r="D160" s="12" t="str">
        <f>IFERROR(VLOOKUP(UPPER(CONCATENATE($B160," - ",$A160)),'[1]Segurados Civis'!$A$5:$H$2142,7,FALSE),"")</f>
        <v/>
      </c>
      <c r="E160" s="12" t="str">
        <f>IFERROR(VLOOKUP(UPPER(CONCATENATE($B160," - ",$A160)),'[1]Segurados Civis'!$A$5:$H$2142,8,FALSE),"")</f>
        <v/>
      </c>
      <c r="F160" s="12" t="str">
        <f t="shared" si="2"/>
        <v/>
      </c>
      <c r="G160" s="5" t="s">
        <v>622</v>
      </c>
      <c r="H160" s="3">
        <v>0</v>
      </c>
      <c r="I160" s="3">
        <v>0</v>
      </c>
      <c r="J160" s="3">
        <v>0</v>
      </c>
      <c r="K160" s="3">
        <v>0</v>
      </c>
    </row>
    <row r="161" spans="1:11" x14ac:dyDescent="0.25">
      <c r="A161" s="5" t="s">
        <v>4626</v>
      </c>
      <c r="B161" s="5" t="s">
        <v>4960</v>
      </c>
      <c r="C161" s="12" t="str">
        <f>IFERROR(VLOOKUP(UPPER(CONCATENATE($B161," - ",$A161)),'[1]Segurados Civis'!$A$5:$H$2142,6,FALSE),"")</f>
        <v/>
      </c>
      <c r="D161" s="12" t="str">
        <f>IFERROR(VLOOKUP(UPPER(CONCATENATE($B161," - ",$A161)),'[1]Segurados Civis'!$A$5:$H$2142,7,FALSE),"")</f>
        <v/>
      </c>
      <c r="E161" s="12" t="str">
        <f>IFERROR(VLOOKUP(UPPER(CONCATENATE($B161," - ",$A161)),'[1]Segurados Civis'!$A$5:$H$2142,8,FALSE),"")</f>
        <v/>
      </c>
      <c r="F161" s="12" t="str">
        <f t="shared" si="2"/>
        <v/>
      </c>
      <c r="G161" s="5" t="s">
        <v>4</v>
      </c>
      <c r="H161" s="3">
        <v>0</v>
      </c>
      <c r="I161" s="3">
        <v>0</v>
      </c>
      <c r="J161" s="3">
        <v>0</v>
      </c>
      <c r="K161" s="3">
        <v>0</v>
      </c>
    </row>
    <row r="162" spans="1:11" x14ac:dyDescent="0.25">
      <c r="A162" s="5" t="s">
        <v>4626</v>
      </c>
      <c r="B162" s="5" t="s">
        <v>4975</v>
      </c>
      <c r="C162" s="12" t="str">
        <f>IFERROR(VLOOKUP(UPPER(CONCATENATE($B162," - ",$A162)),'[1]Segurados Civis'!$A$5:$H$2142,6,FALSE),"")</f>
        <v/>
      </c>
      <c r="D162" s="12" t="str">
        <f>IFERROR(VLOOKUP(UPPER(CONCATENATE($B162," - ",$A162)),'[1]Segurados Civis'!$A$5:$H$2142,7,FALSE),"")</f>
        <v/>
      </c>
      <c r="E162" s="12" t="str">
        <f>IFERROR(VLOOKUP(UPPER(CONCATENATE($B162," - ",$A162)),'[1]Segurados Civis'!$A$5:$H$2142,8,FALSE),"")</f>
        <v/>
      </c>
      <c r="F162" s="12" t="str">
        <f t="shared" si="2"/>
        <v/>
      </c>
      <c r="G162" s="5" t="s">
        <v>4</v>
      </c>
      <c r="H162" s="3">
        <v>0</v>
      </c>
      <c r="I162" s="3">
        <v>0</v>
      </c>
      <c r="J162" s="3">
        <v>0</v>
      </c>
      <c r="K162" s="3">
        <v>0</v>
      </c>
    </row>
    <row r="163" spans="1:11" x14ac:dyDescent="0.25">
      <c r="A163" s="5" t="s">
        <v>4626</v>
      </c>
      <c r="B163" s="5" t="s">
        <v>4629</v>
      </c>
      <c r="C163" s="12" t="str">
        <f>IFERROR(VLOOKUP(UPPER(CONCATENATE($B163," - ",$A163)),'[1]Segurados Civis'!$A$5:$H$2142,6,FALSE),"")</f>
        <v/>
      </c>
      <c r="D163" s="12" t="str">
        <f>IFERROR(VLOOKUP(UPPER(CONCATENATE($B163," - ",$A163)),'[1]Segurados Civis'!$A$5:$H$2142,7,FALSE),"")</f>
        <v/>
      </c>
      <c r="E163" s="12" t="str">
        <f>IFERROR(VLOOKUP(UPPER(CONCATENATE($B163," - ",$A163)),'[1]Segurados Civis'!$A$5:$H$2142,8,FALSE),"")</f>
        <v/>
      </c>
      <c r="F163" s="12" t="str">
        <f t="shared" si="2"/>
        <v/>
      </c>
      <c r="G163" s="5" t="s">
        <v>4</v>
      </c>
      <c r="H163" s="3">
        <v>0</v>
      </c>
      <c r="I163" s="3">
        <v>0</v>
      </c>
      <c r="J163" s="3">
        <v>0</v>
      </c>
      <c r="K163" s="3">
        <v>0</v>
      </c>
    </row>
    <row r="164" spans="1:11" x14ac:dyDescent="0.25">
      <c r="A164" s="5" t="s">
        <v>4626</v>
      </c>
      <c r="B164" s="5" t="s">
        <v>5005</v>
      </c>
      <c r="C164" s="12" t="str">
        <f>IFERROR(VLOOKUP(UPPER(CONCATENATE($B164," - ",$A164)),'[1]Segurados Civis'!$A$5:$H$2142,6,FALSE),"")</f>
        <v/>
      </c>
      <c r="D164" s="12" t="str">
        <f>IFERROR(VLOOKUP(UPPER(CONCATENATE($B164," - ",$A164)),'[1]Segurados Civis'!$A$5:$H$2142,7,FALSE),"")</f>
        <v/>
      </c>
      <c r="E164" s="12" t="str">
        <f>IFERROR(VLOOKUP(UPPER(CONCATENATE($B164," - ",$A164)),'[1]Segurados Civis'!$A$5:$H$2142,8,FALSE),"")</f>
        <v/>
      </c>
      <c r="F164" s="12" t="str">
        <f t="shared" si="2"/>
        <v/>
      </c>
      <c r="G164" s="5" t="s">
        <v>4</v>
      </c>
      <c r="H164" s="3">
        <v>0</v>
      </c>
      <c r="I164" s="3">
        <v>0</v>
      </c>
      <c r="J164" s="3">
        <v>0</v>
      </c>
      <c r="K164" s="3">
        <v>0</v>
      </c>
    </row>
    <row r="165" spans="1:11" x14ac:dyDescent="0.25">
      <c r="A165" s="5" t="s">
        <v>4626</v>
      </c>
      <c r="B165" s="5" t="s">
        <v>4739</v>
      </c>
      <c r="C165" s="12" t="str">
        <f>IFERROR(VLOOKUP(UPPER(CONCATENATE($B165," - ",$A165)),'[1]Segurados Civis'!$A$5:$H$2142,6,FALSE),"")</f>
        <v/>
      </c>
      <c r="D165" s="12" t="str">
        <f>IFERROR(VLOOKUP(UPPER(CONCATENATE($B165," - ",$A165)),'[1]Segurados Civis'!$A$5:$H$2142,7,FALSE),"")</f>
        <v/>
      </c>
      <c r="E165" s="12" t="str">
        <f>IFERROR(VLOOKUP(UPPER(CONCATENATE($B165," - ",$A165)),'[1]Segurados Civis'!$A$5:$H$2142,8,FALSE),"")</f>
        <v/>
      </c>
      <c r="F165" s="12" t="str">
        <f t="shared" si="2"/>
        <v/>
      </c>
      <c r="G165" s="5" t="s">
        <v>4</v>
      </c>
      <c r="H165" s="3">
        <v>0</v>
      </c>
      <c r="I165" s="3">
        <v>0</v>
      </c>
      <c r="J165" s="3">
        <v>0</v>
      </c>
      <c r="K165" s="3">
        <v>0</v>
      </c>
    </row>
    <row r="166" spans="1:11" x14ac:dyDescent="0.25">
      <c r="A166" s="5" t="s">
        <v>4626</v>
      </c>
      <c r="B166" s="5" t="s">
        <v>4655</v>
      </c>
      <c r="C166" s="12" t="str">
        <f>IFERROR(VLOOKUP(UPPER(CONCATENATE($B166," - ",$A166)),'[1]Segurados Civis'!$A$5:$H$2142,6,FALSE),"")</f>
        <v/>
      </c>
      <c r="D166" s="12" t="str">
        <f>IFERROR(VLOOKUP(UPPER(CONCATENATE($B166," - ",$A166)),'[1]Segurados Civis'!$A$5:$H$2142,7,FALSE),"")</f>
        <v/>
      </c>
      <c r="E166" s="12" t="str">
        <f>IFERROR(VLOOKUP(UPPER(CONCATENATE($B166," - ",$A166)),'[1]Segurados Civis'!$A$5:$H$2142,8,FALSE),"")</f>
        <v/>
      </c>
      <c r="F166" s="12" t="str">
        <f t="shared" si="2"/>
        <v/>
      </c>
      <c r="G166" s="5" t="s">
        <v>4</v>
      </c>
      <c r="H166" s="3">
        <v>0</v>
      </c>
      <c r="I166" s="3">
        <v>0</v>
      </c>
      <c r="J166" s="3">
        <v>0</v>
      </c>
      <c r="K166" s="3">
        <v>0</v>
      </c>
    </row>
    <row r="167" spans="1:11" x14ac:dyDescent="0.25">
      <c r="A167" s="5" t="s">
        <v>4626</v>
      </c>
      <c r="B167" s="5" t="s">
        <v>2220</v>
      </c>
      <c r="C167" s="12" t="str">
        <f>IFERROR(VLOOKUP(UPPER(CONCATENATE($B167," - ",$A167)),'[1]Segurados Civis'!$A$5:$H$2142,6,FALSE),"")</f>
        <v/>
      </c>
      <c r="D167" s="12" t="str">
        <f>IFERROR(VLOOKUP(UPPER(CONCATENATE($B167," - ",$A167)),'[1]Segurados Civis'!$A$5:$H$2142,7,FALSE),"")</f>
        <v/>
      </c>
      <c r="E167" s="12" t="str">
        <f>IFERROR(VLOOKUP(UPPER(CONCATENATE($B167," - ",$A167)),'[1]Segurados Civis'!$A$5:$H$2142,8,FALSE),"")</f>
        <v/>
      </c>
      <c r="F167" s="12" t="str">
        <f t="shared" si="2"/>
        <v/>
      </c>
      <c r="G167" s="5" t="s">
        <v>4</v>
      </c>
      <c r="H167" s="3">
        <v>0</v>
      </c>
      <c r="I167" s="3">
        <v>0</v>
      </c>
      <c r="J167" s="3">
        <v>0</v>
      </c>
      <c r="K167" s="3">
        <v>0</v>
      </c>
    </row>
    <row r="168" spans="1:11" x14ac:dyDescent="0.25">
      <c r="A168" s="5" t="s">
        <v>4626</v>
      </c>
      <c r="B168" s="5" t="s">
        <v>5087</v>
      </c>
      <c r="C168" s="12" t="str">
        <f>IFERROR(VLOOKUP(UPPER(CONCATENATE($B168," - ",$A168)),'[1]Segurados Civis'!$A$5:$H$2142,6,FALSE),"")</f>
        <v/>
      </c>
      <c r="D168" s="12" t="str">
        <f>IFERROR(VLOOKUP(UPPER(CONCATENATE($B168," - ",$A168)),'[1]Segurados Civis'!$A$5:$H$2142,7,FALSE),"")</f>
        <v/>
      </c>
      <c r="E168" s="12" t="str">
        <f>IFERROR(VLOOKUP(UPPER(CONCATENATE($B168," - ",$A168)),'[1]Segurados Civis'!$A$5:$H$2142,8,FALSE),"")</f>
        <v/>
      </c>
      <c r="F168" s="12" t="str">
        <f t="shared" si="2"/>
        <v/>
      </c>
      <c r="G168" s="5" t="s">
        <v>4</v>
      </c>
      <c r="H168" s="3">
        <v>0</v>
      </c>
      <c r="I168" s="3">
        <v>0</v>
      </c>
      <c r="J168" s="3">
        <v>0</v>
      </c>
      <c r="K168" s="3">
        <v>0</v>
      </c>
    </row>
    <row r="169" spans="1:11" x14ac:dyDescent="0.25">
      <c r="A169" s="5" t="s">
        <v>4626</v>
      </c>
      <c r="B169" s="5" t="s">
        <v>4808</v>
      </c>
      <c r="C169" s="12" t="str">
        <f>IFERROR(VLOOKUP(UPPER(CONCATENATE($B169," - ",$A169)),'[1]Segurados Civis'!$A$5:$H$2142,6,FALSE),"")</f>
        <v/>
      </c>
      <c r="D169" s="12" t="str">
        <f>IFERROR(VLOOKUP(UPPER(CONCATENATE($B169," - ",$A169)),'[1]Segurados Civis'!$A$5:$H$2142,7,FALSE),"")</f>
        <v/>
      </c>
      <c r="E169" s="12" t="str">
        <f>IFERROR(VLOOKUP(UPPER(CONCATENATE($B169," - ",$A169)),'[1]Segurados Civis'!$A$5:$H$2142,8,FALSE),"")</f>
        <v/>
      </c>
      <c r="F169" s="12" t="str">
        <f t="shared" si="2"/>
        <v/>
      </c>
      <c r="G169" s="5" t="s">
        <v>4</v>
      </c>
      <c r="H169" s="3">
        <v>0</v>
      </c>
      <c r="I169" s="3">
        <v>0</v>
      </c>
      <c r="J169" s="3">
        <v>0</v>
      </c>
      <c r="K169" s="3">
        <v>0</v>
      </c>
    </row>
    <row r="170" spans="1:11" x14ac:dyDescent="0.25">
      <c r="A170" s="5" t="s">
        <v>4626</v>
      </c>
      <c r="B170" s="5" t="s">
        <v>4967</v>
      </c>
      <c r="C170" s="12" t="str">
        <f>IFERROR(VLOOKUP(UPPER(CONCATENATE($B170," - ",$A170)),'[1]Segurados Civis'!$A$5:$H$2142,6,FALSE),"")</f>
        <v/>
      </c>
      <c r="D170" s="12" t="str">
        <f>IFERROR(VLOOKUP(UPPER(CONCATENATE($B170," - ",$A170)),'[1]Segurados Civis'!$A$5:$H$2142,7,FALSE),"")</f>
        <v/>
      </c>
      <c r="E170" s="12" t="str">
        <f>IFERROR(VLOOKUP(UPPER(CONCATENATE($B170," - ",$A170)),'[1]Segurados Civis'!$A$5:$H$2142,8,FALSE),"")</f>
        <v/>
      </c>
      <c r="F170" s="12" t="str">
        <f t="shared" si="2"/>
        <v/>
      </c>
      <c r="G170" s="5" t="s">
        <v>4</v>
      </c>
      <c r="H170" s="3">
        <v>0</v>
      </c>
      <c r="I170" s="3">
        <v>0</v>
      </c>
      <c r="J170" s="3">
        <v>0</v>
      </c>
      <c r="K170" s="3">
        <v>0</v>
      </c>
    </row>
    <row r="171" spans="1:11" x14ac:dyDescent="0.25">
      <c r="A171" s="5" t="s">
        <v>4626</v>
      </c>
      <c r="B171" s="5" t="s">
        <v>4901</v>
      </c>
      <c r="C171" s="12">
        <f>IFERROR(VLOOKUP(UPPER(CONCATENATE($B171," - ",$A171)),'[1]Segurados Civis'!$A$5:$H$2142,6,FALSE),"")</f>
        <v>4045</v>
      </c>
      <c r="D171" s="12">
        <f>IFERROR(VLOOKUP(UPPER(CONCATENATE($B171," - ",$A171)),'[1]Segurados Civis'!$A$5:$H$2142,7,FALSE),"")</f>
        <v>359</v>
      </c>
      <c r="E171" s="12">
        <f>IFERROR(VLOOKUP(UPPER(CONCATENATE($B171," - ",$A171)),'[1]Segurados Civis'!$A$5:$H$2142,8,FALSE),"")</f>
        <v>82</v>
      </c>
      <c r="F171" s="12">
        <f t="shared" si="2"/>
        <v>4486</v>
      </c>
      <c r="G171" s="5" t="s">
        <v>2</v>
      </c>
      <c r="H171" s="3">
        <v>0</v>
      </c>
      <c r="I171" s="3">
        <v>0</v>
      </c>
      <c r="J171" s="3">
        <v>0</v>
      </c>
      <c r="K171" s="3">
        <v>0</v>
      </c>
    </row>
    <row r="172" spans="1:11" x14ac:dyDescent="0.25">
      <c r="A172" s="5" t="s">
        <v>4626</v>
      </c>
      <c r="B172" s="5" t="s">
        <v>4865</v>
      </c>
      <c r="C172" s="12" t="str">
        <f>IFERROR(VLOOKUP(UPPER(CONCATENATE($B172," - ",$A172)),'[1]Segurados Civis'!$A$5:$H$2142,6,FALSE),"")</f>
        <v/>
      </c>
      <c r="D172" s="12" t="str">
        <f>IFERROR(VLOOKUP(UPPER(CONCATENATE($B172," - ",$A172)),'[1]Segurados Civis'!$A$5:$H$2142,7,FALSE),"")</f>
        <v/>
      </c>
      <c r="E172" s="12" t="str">
        <f>IFERROR(VLOOKUP(UPPER(CONCATENATE($B172," - ",$A172)),'[1]Segurados Civis'!$A$5:$H$2142,8,FALSE),"")</f>
        <v/>
      </c>
      <c r="F172" s="12" t="str">
        <f t="shared" si="2"/>
        <v/>
      </c>
      <c r="G172" s="5" t="s">
        <v>4</v>
      </c>
      <c r="H172" s="3">
        <v>0</v>
      </c>
      <c r="I172" s="3">
        <v>0</v>
      </c>
      <c r="J172" s="3">
        <v>0</v>
      </c>
      <c r="K172" s="3">
        <v>0</v>
      </c>
    </row>
    <row r="173" spans="1:11" x14ac:dyDescent="0.25">
      <c r="A173" s="5" t="s">
        <v>4626</v>
      </c>
      <c r="B173" s="5" t="s">
        <v>4740</v>
      </c>
      <c r="C173" s="12" t="str">
        <f>IFERROR(VLOOKUP(UPPER(CONCATENATE($B173," - ",$A173)),'[1]Segurados Civis'!$A$5:$H$2142,6,FALSE),"")</f>
        <v/>
      </c>
      <c r="D173" s="12" t="str">
        <f>IFERROR(VLOOKUP(UPPER(CONCATENATE($B173," - ",$A173)),'[1]Segurados Civis'!$A$5:$H$2142,7,FALSE),"")</f>
        <v/>
      </c>
      <c r="E173" s="12" t="str">
        <f>IFERROR(VLOOKUP(UPPER(CONCATENATE($B173," - ",$A173)),'[1]Segurados Civis'!$A$5:$H$2142,8,FALSE),"")</f>
        <v/>
      </c>
      <c r="F173" s="12" t="str">
        <f t="shared" si="2"/>
        <v/>
      </c>
      <c r="G173" s="5" t="s">
        <v>4</v>
      </c>
      <c r="H173" s="3">
        <v>0</v>
      </c>
      <c r="I173" s="3">
        <v>0</v>
      </c>
      <c r="J173" s="3">
        <v>0</v>
      </c>
      <c r="K173" s="3">
        <v>0</v>
      </c>
    </row>
    <row r="174" spans="1:11" x14ac:dyDescent="0.25">
      <c r="A174" s="5" t="s">
        <v>4626</v>
      </c>
      <c r="B174" s="5" t="s">
        <v>5164</v>
      </c>
      <c r="C174" s="12">
        <f>IFERROR(VLOOKUP(UPPER(CONCATENATE($B174," - ",$A174)),'[1]Segurados Civis'!$A$5:$H$2142,6,FALSE),"")</f>
        <v>828</v>
      </c>
      <c r="D174" s="12">
        <f>IFERROR(VLOOKUP(UPPER(CONCATENATE($B174," - ",$A174)),'[1]Segurados Civis'!$A$5:$H$2142,7,FALSE),"")</f>
        <v>42</v>
      </c>
      <c r="E174" s="12">
        <f>IFERROR(VLOOKUP(UPPER(CONCATENATE($B174," - ",$A174)),'[1]Segurados Civis'!$A$5:$H$2142,8,FALSE),"")</f>
        <v>13</v>
      </c>
      <c r="F174" s="12">
        <f t="shared" si="2"/>
        <v>883</v>
      </c>
      <c r="G174" s="5" t="s">
        <v>2</v>
      </c>
      <c r="H174" s="3">
        <v>0</v>
      </c>
      <c r="I174" s="3">
        <v>0</v>
      </c>
      <c r="J174" s="3">
        <v>0</v>
      </c>
      <c r="K174" s="3">
        <v>0</v>
      </c>
    </row>
    <row r="175" spans="1:11" x14ac:dyDescent="0.25">
      <c r="A175" s="5" t="s">
        <v>4626</v>
      </c>
      <c r="B175" s="5" t="s">
        <v>4741</v>
      </c>
      <c r="C175" s="12" t="str">
        <f>IFERROR(VLOOKUP(UPPER(CONCATENATE($B175," - ",$A175)),'[1]Segurados Civis'!$A$5:$H$2142,6,FALSE),"")</f>
        <v/>
      </c>
      <c r="D175" s="12" t="str">
        <f>IFERROR(VLOOKUP(UPPER(CONCATENATE($B175," - ",$A175)),'[1]Segurados Civis'!$A$5:$H$2142,7,FALSE),"")</f>
        <v/>
      </c>
      <c r="E175" s="12" t="str">
        <f>IFERROR(VLOOKUP(UPPER(CONCATENATE($B175," - ",$A175)),'[1]Segurados Civis'!$A$5:$H$2142,8,FALSE),"")</f>
        <v/>
      </c>
      <c r="F175" s="12" t="str">
        <f t="shared" si="2"/>
        <v/>
      </c>
      <c r="G175" s="5" t="s">
        <v>4</v>
      </c>
      <c r="H175" s="3">
        <v>0</v>
      </c>
      <c r="I175" s="3">
        <v>0</v>
      </c>
      <c r="J175" s="3">
        <v>0</v>
      </c>
      <c r="K175" s="3">
        <v>0</v>
      </c>
    </row>
    <row r="176" spans="1:11" x14ac:dyDescent="0.25">
      <c r="A176" s="5" t="s">
        <v>4626</v>
      </c>
      <c r="B176" s="5" t="s">
        <v>4656</v>
      </c>
      <c r="C176" s="12" t="str">
        <f>IFERROR(VLOOKUP(UPPER(CONCATENATE($B176," - ",$A176)),'[1]Segurados Civis'!$A$5:$H$2142,6,FALSE),"")</f>
        <v/>
      </c>
      <c r="D176" s="12" t="str">
        <f>IFERROR(VLOOKUP(UPPER(CONCATENATE($B176," - ",$A176)),'[1]Segurados Civis'!$A$5:$H$2142,7,FALSE),"")</f>
        <v/>
      </c>
      <c r="E176" s="12" t="str">
        <f>IFERROR(VLOOKUP(UPPER(CONCATENATE($B176," - ",$A176)),'[1]Segurados Civis'!$A$5:$H$2142,8,FALSE),"")</f>
        <v/>
      </c>
      <c r="F176" s="12" t="str">
        <f t="shared" si="2"/>
        <v/>
      </c>
      <c r="G176" s="5" t="s">
        <v>4</v>
      </c>
      <c r="H176" s="3">
        <v>0</v>
      </c>
      <c r="I176" s="3">
        <v>0</v>
      </c>
      <c r="J176" s="3">
        <v>0</v>
      </c>
      <c r="K176" s="3">
        <v>0</v>
      </c>
    </row>
    <row r="177" spans="1:11" x14ac:dyDescent="0.25">
      <c r="A177" s="5" t="s">
        <v>4626</v>
      </c>
      <c r="B177" s="5" t="s">
        <v>4878</v>
      </c>
      <c r="C177" s="12" t="str">
        <f>IFERROR(VLOOKUP(UPPER(CONCATENATE($B177," - ",$A177)),'[1]Segurados Civis'!$A$5:$H$2142,6,FALSE),"")</f>
        <v/>
      </c>
      <c r="D177" s="12" t="str">
        <f>IFERROR(VLOOKUP(UPPER(CONCATENATE($B177," - ",$A177)),'[1]Segurados Civis'!$A$5:$H$2142,7,FALSE),"")</f>
        <v/>
      </c>
      <c r="E177" s="12" t="str">
        <f>IFERROR(VLOOKUP(UPPER(CONCATENATE($B177," - ",$A177)),'[1]Segurados Civis'!$A$5:$H$2142,8,FALSE),"")</f>
        <v/>
      </c>
      <c r="F177" s="12" t="str">
        <f t="shared" si="2"/>
        <v/>
      </c>
      <c r="G177" s="5" t="s">
        <v>4</v>
      </c>
      <c r="H177" s="3">
        <v>0</v>
      </c>
      <c r="I177" s="3">
        <v>0</v>
      </c>
      <c r="J177" s="3">
        <v>0</v>
      </c>
      <c r="K177" s="3">
        <v>0</v>
      </c>
    </row>
    <row r="178" spans="1:11" x14ac:dyDescent="0.25">
      <c r="A178" s="5" t="s">
        <v>4626</v>
      </c>
      <c r="B178" s="5" t="s">
        <v>5111</v>
      </c>
      <c r="C178" s="12" t="str">
        <f>IFERROR(VLOOKUP(UPPER(CONCATENATE($B178," - ",$A178)),'[1]Segurados Civis'!$A$5:$H$2142,6,FALSE),"")</f>
        <v/>
      </c>
      <c r="D178" s="12" t="str">
        <f>IFERROR(VLOOKUP(UPPER(CONCATENATE($B178," - ",$A178)),'[1]Segurados Civis'!$A$5:$H$2142,7,FALSE),"")</f>
        <v/>
      </c>
      <c r="E178" s="12" t="str">
        <f>IFERROR(VLOOKUP(UPPER(CONCATENATE($B178," - ",$A178)),'[1]Segurados Civis'!$A$5:$H$2142,8,FALSE),"")</f>
        <v/>
      </c>
      <c r="F178" s="12" t="str">
        <f t="shared" si="2"/>
        <v/>
      </c>
      <c r="G178" s="5" t="s">
        <v>4</v>
      </c>
      <c r="H178" s="3">
        <v>0</v>
      </c>
      <c r="I178" s="3">
        <v>0</v>
      </c>
      <c r="J178" s="3">
        <v>0</v>
      </c>
      <c r="K178" s="3">
        <v>0</v>
      </c>
    </row>
    <row r="179" spans="1:11" x14ac:dyDescent="0.25">
      <c r="A179" s="5" t="s">
        <v>4626</v>
      </c>
      <c r="B179" s="5" t="s">
        <v>4742</v>
      </c>
      <c r="C179" s="12" t="str">
        <f>IFERROR(VLOOKUP(UPPER(CONCATENATE($B179," - ",$A179)),'[1]Segurados Civis'!$A$5:$H$2142,6,FALSE),"")</f>
        <v/>
      </c>
      <c r="D179" s="12" t="str">
        <f>IFERROR(VLOOKUP(UPPER(CONCATENATE($B179," - ",$A179)),'[1]Segurados Civis'!$A$5:$H$2142,7,FALSE),"")</f>
        <v/>
      </c>
      <c r="E179" s="12" t="str">
        <f>IFERROR(VLOOKUP(UPPER(CONCATENATE($B179," - ",$A179)),'[1]Segurados Civis'!$A$5:$H$2142,8,FALSE),"")</f>
        <v/>
      </c>
      <c r="F179" s="12" t="str">
        <f t="shared" si="2"/>
        <v/>
      </c>
      <c r="G179" s="5" t="s">
        <v>4</v>
      </c>
      <c r="H179" s="3">
        <v>0</v>
      </c>
      <c r="I179" s="3">
        <v>0</v>
      </c>
      <c r="J179" s="3">
        <v>0</v>
      </c>
      <c r="K179" s="3">
        <v>0</v>
      </c>
    </row>
    <row r="180" spans="1:11" x14ac:dyDescent="0.25">
      <c r="A180" s="5" t="s">
        <v>4626</v>
      </c>
      <c r="B180" s="5" t="s">
        <v>927</v>
      </c>
      <c r="C180" s="12" t="str">
        <f>IFERROR(VLOOKUP(UPPER(CONCATENATE($B180," - ",$A180)),'[1]Segurados Civis'!$A$5:$H$2142,6,FALSE),"")</f>
        <v/>
      </c>
      <c r="D180" s="12" t="str">
        <f>IFERROR(VLOOKUP(UPPER(CONCATENATE($B180," - ",$A180)),'[1]Segurados Civis'!$A$5:$H$2142,7,FALSE),"")</f>
        <v/>
      </c>
      <c r="E180" s="12" t="str">
        <f>IFERROR(VLOOKUP(UPPER(CONCATENATE($B180," - ",$A180)),'[1]Segurados Civis'!$A$5:$H$2142,8,FALSE),"")</f>
        <v/>
      </c>
      <c r="F180" s="12" t="str">
        <f t="shared" si="2"/>
        <v/>
      </c>
      <c r="G180" s="5" t="s">
        <v>4</v>
      </c>
      <c r="H180" s="3">
        <v>0</v>
      </c>
      <c r="I180" s="3">
        <v>0</v>
      </c>
      <c r="J180" s="3">
        <v>0</v>
      </c>
      <c r="K180" s="3">
        <v>0</v>
      </c>
    </row>
    <row r="181" spans="1:11" x14ac:dyDescent="0.25">
      <c r="A181" s="5" t="s">
        <v>4626</v>
      </c>
      <c r="B181" s="5" t="s">
        <v>4806</v>
      </c>
      <c r="C181" s="12">
        <f>IFERROR(VLOOKUP(UPPER(CONCATENATE($B181," - ",$A181)),'[1]Segurados Civis'!$A$5:$H$2142,6,FALSE),"")</f>
        <v>283</v>
      </c>
      <c r="D181" s="12">
        <f>IFERROR(VLOOKUP(UPPER(CONCATENATE($B181," - ",$A181)),'[1]Segurados Civis'!$A$5:$H$2142,7,FALSE),"")</f>
        <v>86</v>
      </c>
      <c r="E181" s="12">
        <f>IFERROR(VLOOKUP(UPPER(CONCATENATE($B181," - ",$A181)),'[1]Segurados Civis'!$A$5:$H$2142,8,FALSE),"")</f>
        <v>24</v>
      </c>
      <c r="F181" s="12">
        <f t="shared" si="2"/>
        <v>393</v>
      </c>
      <c r="G181" s="5" t="s">
        <v>2</v>
      </c>
      <c r="H181" s="3">
        <v>0</v>
      </c>
      <c r="I181" s="3">
        <v>0</v>
      </c>
      <c r="J181" s="3">
        <v>0</v>
      </c>
      <c r="K181" s="3">
        <v>0</v>
      </c>
    </row>
    <row r="182" spans="1:11" x14ac:dyDescent="0.25">
      <c r="A182" s="5" t="s">
        <v>4626</v>
      </c>
      <c r="B182" s="5" t="s">
        <v>4630</v>
      </c>
      <c r="C182" s="12" t="str">
        <f>IFERROR(VLOOKUP(UPPER(CONCATENATE($B182," - ",$A182)),'[1]Segurados Civis'!$A$5:$H$2142,6,FALSE),"")</f>
        <v/>
      </c>
      <c r="D182" s="12" t="str">
        <f>IFERROR(VLOOKUP(UPPER(CONCATENATE($B182," - ",$A182)),'[1]Segurados Civis'!$A$5:$H$2142,7,FALSE),"")</f>
        <v/>
      </c>
      <c r="E182" s="12" t="str">
        <f>IFERROR(VLOOKUP(UPPER(CONCATENATE($B182," - ",$A182)),'[1]Segurados Civis'!$A$5:$H$2142,8,FALSE),"")</f>
        <v/>
      </c>
      <c r="F182" s="12" t="str">
        <f t="shared" si="2"/>
        <v/>
      </c>
      <c r="G182" s="5" t="s">
        <v>4</v>
      </c>
      <c r="H182" s="3">
        <v>0</v>
      </c>
      <c r="I182" s="3">
        <v>0</v>
      </c>
      <c r="J182" s="3">
        <v>0</v>
      </c>
      <c r="K182" s="3">
        <v>0</v>
      </c>
    </row>
    <row r="183" spans="1:11" x14ac:dyDescent="0.25">
      <c r="A183" s="5" t="s">
        <v>4626</v>
      </c>
      <c r="B183" s="5" t="s">
        <v>4743</v>
      </c>
      <c r="C183" s="12" t="str">
        <f>IFERROR(VLOOKUP(UPPER(CONCATENATE($B183," - ",$A183)),'[1]Segurados Civis'!$A$5:$H$2142,6,FALSE),"")</f>
        <v/>
      </c>
      <c r="D183" s="12" t="str">
        <f>IFERROR(VLOOKUP(UPPER(CONCATENATE($B183," - ",$A183)),'[1]Segurados Civis'!$A$5:$H$2142,7,FALSE),"")</f>
        <v/>
      </c>
      <c r="E183" s="12" t="str">
        <f>IFERROR(VLOOKUP(UPPER(CONCATENATE($B183," - ",$A183)),'[1]Segurados Civis'!$A$5:$H$2142,8,FALSE),"")</f>
        <v/>
      </c>
      <c r="F183" s="12" t="str">
        <f t="shared" si="2"/>
        <v/>
      </c>
      <c r="G183" s="5" t="s">
        <v>4</v>
      </c>
      <c r="H183" s="3">
        <v>0</v>
      </c>
      <c r="I183" s="3">
        <v>0</v>
      </c>
      <c r="J183" s="3">
        <v>0</v>
      </c>
      <c r="K183" s="3">
        <v>0</v>
      </c>
    </row>
    <row r="184" spans="1:11" x14ac:dyDescent="0.25">
      <c r="A184" s="5" t="s">
        <v>4626</v>
      </c>
      <c r="B184" s="5" t="s">
        <v>5138</v>
      </c>
      <c r="C184" s="12" t="str">
        <f>IFERROR(VLOOKUP(UPPER(CONCATENATE($B184," - ",$A184)),'[1]Segurados Civis'!$A$5:$H$2142,6,FALSE),"")</f>
        <v/>
      </c>
      <c r="D184" s="12" t="str">
        <f>IFERROR(VLOOKUP(UPPER(CONCATENATE($B184," - ",$A184)),'[1]Segurados Civis'!$A$5:$H$2142,7,FALSE),"")</f>
        <v/>
      </c>
      <c r="E184" s="12" t="str">
        <f>IFERROR(VLOOKUP(UPPER(CONCATENATE($B184," - ",$A184)),'[1]Segurados Civis'!$A$5:$H$2142,8,FALSE),"")</f>
        <v/>
      </c>
      <c r="F184" s="12" t="str">
        <f t="shared" si="2"/>
        <v/>
      </c>
      <c r="G184" s="5" t="s">
        <v>4</v>
      </c>
      <c r="H184" s="3">
        <v>0</v>
      </c>
      <c r="I184" s="3">
        <v>0</v>
      </c>
      <c r="J184" s="3">
        <v>0</v>
      </c>
      <c r="K184" s="3">
        <v>0</v>
      </c>
    </row>
    <row r="185" spans="1:11" x14ac:dyDescent="0.25">
      <c r="A185" s="5" t="s">
        <v>4626</v>
      </c>
      <c r="B185" s="5" t="s">
        <v>4699</v>
      </c>
      <c r="C185" s="12">
        <f>IFERROR(VLOOKUP(UPPER(CONCATENATE($B185," - ",$A185)),'[1]Segurados Civis'!$A$5:$H$2142,6,FALSE),"")</f>
        <v>1499</v>
      </c>
      <c r="D185" s="12">
        <f>IFERROR(VLOOKUP(UPPER(CONCATENATE($B185," - ",$A185)),'[1]Segurados Civis'!$A$5:$H$2142,7,FALSE),"")</f>
        <v>415</v>
      </c>
      <c r="E185" s="12">
        <f>IFERROR(VLOOKUP(UPPER(CONCATENATE($B185," - ",$A185)),'[1]Segurados Civis'!$A$5:$H$2142,8,FALSE),"")</f>
        <v>137</v>
      </c>
      <c r="F185" s="12">
        <f t="shared" si="2"/>
        <v>2051</v>
      </c>
      <c r="G185" s="5" t="s">
        <v>2</v>
      </c>
      <c r="H185" s="3">
        <v>0</v>
      </c>
      <c r="I185" s="3">
        <v>0</v>
      </c>
      <c r="J185" s="3">
        <v>0</v>
      </c>
      <c r="K185" s="3">
        <v>0</v>
      </c>
    </row>
    <row r="186" spans="1:11" x14ac:dyDescent="0.25">
      <c r="A186" s="5" t="s">
        <v>4626</v>
      </c>
      <c r="B186" s="5" t="s">
        <v>5042</v>
      </c>
      <c r="C186" s="12">
        <f>IFERROR(VLOOKUP(UPPER(CONCATENATE($B186," - ",$A186)),'[1]Segurados Civis'!$A$5:$H$2142,6,FALSE),"")</f>
        <v>159</v>
      </c>
      <c r="D186" s="12">
        <f>IFERROR(VLOOKUP(UPPER(CONCATENATE($B186," - ",$A186)),'[1]Segurados Civis'!$A$5:$H$2142,7,FALSE),"")</f>
        <v>19</v>
      </c>
      <c r="E186" s="12">
        <f>IFERROR(VLOOKUP(UPPER(CONCATENATE($B186," - ",$A186)),'[1]Segurados Civis'!$A$5:$H$2142,8,FALSE),"")</f>
        <v>4</v>
      </c>
      <c r="F186" s="12">
        <f t="shared" si="2"/>
        <v>182</v>
      </c>
      <c r="G186" s="5" t="s">
        <v>2</v>
      </c>
      <c r="H186" s="3">
        <v>0</v>
      </c>
      <c r="I186" s="3">
        <v>0</v>
      </c>
      <c r="J186" s="3">
        <v>0</v>
      </c>
      <c r="K186" s="3">
        <v>0</v>
      </c>
    </row>
    <row r="187" spans="1:11" x14ac:dyDescent="0.25">
      <c r="A187" s="5" t="s">
        <v>4626</v>
      </c>
      <c r="B187" s="5" t="s">
        <v>4689</v>
      </c>
      <c r="C187" s="12" t="str">
        <f>IFERROR(VLOOKUP(UPPER(CONCATENATE($B187," - ",$A187)),'[1]Segurados Civis'!$A$5:$H$2142,6,FALSE),"")</f>
        <v/>
      </c>
      <c r="D187" s="12" t="str">
        <f>IFERROR(VLOOKUP(UPPER(CONCATENATE($B187," - ",$A187)),'[1]Segurados Civis'!$A$5:$H$2142,7,FALSE),"")</f>
        <v/>
      </c>
      <c r="E187" s="12" t="str">
        <f>IFERROR(VLOOKUP(UPPER(CONCATENATE($B187," - ",$A187)),'[1]Segurados Civis'!$A$5:$H$2142,8,FALSE),"")</f>
        <v/>
      </c>
      <c r="F187" s="12" t="str">
        <f t="shared" si="2"/>
        <v/>
      </c>
      <c r="G187" s="5" t="s">
        <v>4</v>
      </c>
      <c r="H187" s="3">
        <v>0</v>
      </c>
      <c r="I187" s="3">
        <v>0</v>
      </c>
      <c r="J187" s="3">
        <v>0</v>
      </c>
      <c r="K187" s="3">
        <v>0</v>
      </c>
    </row>
    <row r="188" spans="1:11" x14ac:dyDescent="0.25">
      <c r="A188" s="5" t="s">
        <v>4626</v>
      </c>
      <c r="B188" s="5" t="s">
        <v>4709</v>
      </c>
      <c r="C188" s="12" t="str">
        <f>IFERROR(VLOOKUP(UPPER(CONCATENATE($B188," - ",$A188)),'[1]Segurados Civis'!$A$5:$H$2142,6,FALSE),"")</f>
        <v/>
      </c>
      <c r="D188" s="12" t="str">
        <f>IFERROR(VLOOKUP(UPPER(CONCATENATE($B188," - ",$A188)),'[1]Segurados Civis'!$A$5:$H$2142,7,FALSE),"")</f>
        <v/>
      </c>
      <c r="E188" s="12" t="str">
        <f>IFERROR(VLOOKUP(UPPER(CONCATENATE($B188," - ",$A188)),'[1]Segurados Civis'!$A$5:$H$2142,8,FALSE),"")</f>
        <v/>
      </c>
      <c r="F188" s="12" t="str">
        <f t="shared" si="2"/>
        <v/>
      </c>
      <c r="G188" s="5" t="s">
        <v>4</v>
      </c>
      <c r="H188" s="3">
        <v>0</v>
      </c>
      <c r="I188" s="3">
        <v>0</v>
      </c>
      <c r="J188" s="3">
        <v>0</v>
      </c>
      <c r="K188" s="3">
        <v>0</v>
      </c>
    </row>
    <row r="189" spans="1:11" x14ac:dyDescent="0.25">
      <c r="A189" s="5" t="s">
        <v>4626</v>
      </c>
      <c r="B189" s="5" t="s">
        <v>5159</v>
      </c>
      <c r="C189" s="12">
        <f>IFERROR(VLOOKUP(UPPER(CONCATENATE($B189," - ",$A189)),'[1]Segurados Civis'!$A$5:$H$2142,6,FALSE),"")</f>
        <v>181</v>
      </c>
      <c r="D189" s="12">
        <f>IFERROR(VLOOKUP(UPPER(CONCATENATE($B189," - ",$A189)),'[1]Segurados Civis'!$A$5:$H$2142,7,FALSE),"")</f>
        <v>64</v>
      </c>
      <c r="E189" s="12">
        <f>IFERROR(VLOOKUP(UPPER(CONCATENATE($B189," - ",$A189)),'[1]Segurados Civis'!$A$5:$H$2142,8,FALSE),"")</f>
        <v>17</v>
      </c>
      <c r="F189" s="12">
        <f t="shared" si="2"/>
        <v>262</v>
      </c>
      <c r="G189" s="5" t="s">
        <v>2</v>
      </c>
      <c r="H189" s="3">
        <v>0</v>
      </c>
      <c r="I189" s="3">
        <v>0</v>
      </c>
      <c r="J189" s="3">
        <v>0</v>
      </c>
      <c r="K189" s="3">
        <v>0</v>
      </c>
    </row>
    <row r="190" spans="1:11" x14ac:dyDescent="0.25">
      <c r="A190" s="5" t="s">
        <v>4626</v>
      </c>
      <c r="B190" s="5" t="s">
        <v>4673</v>
      </c>
      <c r="C190" s="12" t="str">
        <f>IFERROR(VLOOKUP(UPPER(CONCATENATE($B190," - ",$A190)),'[1]Segurados Civis'!$A$5:$H$2142,6,FALSE),"")</f>
        <v/>
      </c>
      <c r="D190" s="12" t="str">
        <f>IFERROR(VLOOKUP(UPPER(CONCATENATE($B190," - ",$A190)),'[1]Segurados Civis'!$A$5:$H$2142,7,FALSE),"")</f>
        <v/>
      </c>
      <c r="E190" s="12" t="str">
        <f>IFERROR(VLOOKUP(UPPER(CONCATENATE($B190," - ",$A190)),'[1]Segurados Civis'!$A$5:$H$2142,8,FALSE),"")</f>
        <v/>
      </c>
      <c r="F190" s="12" t="str">
        <f t="shared" si="2"/>
        <v/>
      </c>
      <c r="G190" s="5" t="s">
        <v>4</v>
      </c>
      <c r="H190" s="3">
        <v>0</v>
      </c>
      <c r="I190" s="3">
        <v>0</v>
      </c>
      <c r="J190" s="3">
        <v>0</v>
      </c>
      <c r="K190" s="3">
        <v>0</v>
      </c>
    </row>
    <row r="191" spans="1:11" x14ac:dyDescent="0.25">
      <c r="A191" s="5" t="s">
        <v>4626</v>
      </c>
      <c r="B191" s="5" t="s">
        <v>4866</v>
      </c>
      <c r="C191" s="12" t="str">
        <f>IFERROR(VLOOKUP(UPPER(CONCATENATE($B191," - ",$A191)),'[1]Segurados Civis'!$A$5:$H$2142,6,FALSE),"")</f>
        <v/>
      </c>
      <c r="D191" s="12" t="str">
        <f>IFERROR(VLOOKUP(UPPER(CONCATENATE($B191," - ",$A191)),'[1]Segurados Civis'!$A$5:$H$2142,7,FALSE),"")</f>
        <v/>
      </c>
      <c r="E191" s="12" t="str">
        <f>IFERROR(VLOOKUP(UPPER(CONCATENATE($B191," - ",$A191)),'[1]Segurados Civis'!$A$5:$H$2142,8,FALSE),"")</f>
        <v/>
      </c>
      <c r="F191" s="12" t="str">
        <f t="shared" si="2"/>
        <v/>
      </c>
      <c r="G191" s="5" t="s">
        <v>4</v>
      </c>
      <c r="H191" s="3">
        <v>0</v>
      </c>
      <c r="I191" s="3">
        <v>0</v>
      </c>
      <c r="J191" s="3">
        <v>0</v>
      </c>
      <c r="K191" s="3">
        <v>0</v>
      </c>
    </row>
    <row r="192" spans="1:11" x14ac:dyDescent="0.25">
      <c r="A192" s="5" t="s">
        <v>4626</v>
      </c>
      <c r="B192" s="5" t="s">
        <v>4910</v>
      </c>
      <c r="C192" s="12" t="str">
        <f>IFERROR(VLOOKUP(UPPER(CONCATENATE($B192," - ",$A192)),'[1]Segurados Civis'!$A$5:$H$2142,6,FALSE),"")</f>
        <v/>
      </c>
      <c r="D192" s="12" t="str">
        <f>IFERROR(VLOOKUP(UPPER(CONCATENATE($B192," - ",$A192)),'[1]Segurados Civis'!$A$5:$H$2142,7,FALSE),"")</f>
        <v/>
      </c>
      <c r="E192" s="12" t="str">
        <f>IFERROR(VLOOKUP(UPPER(CONCATENATE($B192," - ",$A192)),'[1]Segurados Civis'!$A$5:$H$2142,8,FALSE),"")</f>
        <v/>
      </c>
      <c r="F192" s="12" t="str">
        <f t="shared" si="2"/>
        <v/>
      </c>
      <c r="G192" s="5" t="s">
        <v>4</v>
      </c>
      <c r="H192" s="3">
        <v>0</v>
      </c>
      <c r="I192" s="3">
        <v>0</v>
      </c>
      <c r="J192" s="3">
        <v>0</v>
      </c>
      <c r="K192" s="3">
        <v>0</v>
      </c>
    </row>
    <row r="193" spans="1:11" x14ac:dyDescent="0.25">
      <c r="A193" s="5" t="s">
        <v>4626</v>
      </c>
      <c r="B193" s="5" t="s">
        <v>5132</v>
      </c>
      <c r="C193" s="12">
        <f>IFERROR(VLOOKUP(UPPER(CONCATENATE($B193," - ",$A193)),'[1]Segurados Civis'!$A$5:$H$2142,6,FALSE),"")</f>
        <v>1622</v>
      </c>
      <c r="D193" s="12">
        <f>IFERROR(VLOOKUP(UPPER(CONCATENATE($B193," - ",$A193)),'[1]Segurados Civis'!$A$5:$H$2142,7,FALSE),"")</f>
        <v>433</v>
      </c>
      <c r="E193" s="12">
        <f>IFERROR(VLOOKUP(UPPER(CONCATENATE($B193," - ",$A193)),'[1]Segurados Civis'!$A$5:$H$2142,8,FALSE),"")</f>
        <v>150</v>
      </c>
      <c r="F193" s="12">
        <f t="shared" si="2"/>
        <v>2205</v>
      </c>
      <c r="G193" s="5" t="s">
        <v>2</v>
      </c>
      <c r="H193" s="3">
        <v>0</v>
      </c>
      <c r="I193" s="3">
        <v>0</v>
      </c>
      <c r="J193" s="3">
        <v>0</v>
      </c>
      <c r="K193" s="3">
        <v>0</v>
      </c>
    </row>
    <row r="194" spans="1:11" x14ac:dyDescent="0.25">
      <c r="A194" s="5" t="s">
        <v>4626</v>
      </c>
      <c r="B194" s="5" t="s">
        <v>4819</v>
      </c>
      <c r="C194" s="12">
        <f>IFERROR(VLOOKUP(UPPER(CONCATENATE($B194," - ",$A194)),'[1]Segurados Civis'!$A$5:$H$2142,6,FALSE),"")</f>
        <v>2080</v>
      </c>
      <c r="D194" s="12">
        <f>IFERROR(VLOOKUP(UPPER(CONCATENATE($B194," - ",$A194)),'[1]Segurados Civis'!$A$5:$H$2142,7,FALSE),"")</f>
        <v>351</v>
      </c>
      <c r="E194" s="12">
        <f>IFERROR(VLOOKUP(UPPER(CONCATENATE($B194," - ",$A194)),'[1]Segurados Civis'!$A$5:$H$2142,8,FALSE),"")</f>
        <v>123</v>
      </c>
      <c r="F194" s="12">
        <f t="shared" si="2"/>
        <v>2554</v>
      </c>
      <c r="G194" s="5" t="s">
        <v>2</v>
      </c>
      <c r="H194" s="3">
        <v>0</v>
      </c>
      <c r="I194" s="3">
        <v>0</v>
      </c>
      <c r="J194" s="3">
        <v>0</v>
      </c>
      <c r="K194" s="3">
        <v>0</v>
      </c>
    </row>
    <row r="195" spans="1:11" x14ac:dyDescent="0.25">
      <c r="A195" s="5" t="s">
        <v>4626</v>
      </c>
      <c r="B195" s="5" t="s">
        <v>4744</v>
      </c>
      <c r="C195" s="12" t="str">
        <f>IFERROR(VLOOKUP(UPPER(CONCATENATE($B195," - ",$A195)),'[1]Segurados Civis'!$A$5:$H$2142,6,FALSE),"")</f>
        <v/>
      </c>
      <c r="D195" s="12" t="str">
        <f>IFERROR(VLOOKUP(UPPER(CONCATENATE($B195," - ",$A195)),'[1]Segurados Civis'!$A$5:$H$2142,7,FALSE),"")</f>
        <v/>
      </c>
      <c r="E195" s="12" t="str">
        <f>IFERROR(VLOOKUP(UPPER(CONCATENATE($B195," - ",$A195)),'[1]Segurados Civis'!$A$5:$H$2142,8,FALSE),"")</f>
        <v/>
      </c>
      <c r="F195" s="12" t="str">
        <f t="shared" ref="F195:F258" si="3">IF(SUM(C195:E195)=0,"",SUM(C195:E195))</f>
        <v/>
      </c>
      <c r="G195" s="5" t="s">
        <v>4</v>
      </c>
      <c r="H195" s="3">
        <v>0</v>
      </c>
      <c r="I195" s="3">
        <v>0</v>
      </c>
      <c r="J195" s="3">
        <v>0</v>
      </c>
      <c r="K195" s="3">
        <v>0</v>
      </c>
    </row>
    <row r="196" spans="1:11" x14ac:dyDescent="0.25">
      <c r="A196" s="5" t="s">
        <v>4626</v>
      </c>
      <c r="B196" s="5" t="s">
        <v>4745</v>
      </c>
      <c r="C196" s="12" t="str">
        <f>IFERROR(VLOOKUP(UPPER(CONCATENATE($B196," - ",$A196)),'[1]Segurados Civis'!$A$5:$H$2142,6,FALSE),"")</f>
        <v/>
      </c>
      <c r="D196" s="12" t="str">
        <f>IFERROR(VLOOKUP(UPPER(CONCATENATE($B196," - ",$A196)),'[1]Segurados Civis'!$A$5:$H$2142,7,FALSE),"")</f>
        <v/>
      </c>
      <c r="E196" s="12" t="str">
        <f>IFERROR(VLOOKUP(UPPER(CONCATENATE($B196," - ",$A196)),'[1]Segurados Civis'!$A$5:$H$2142,8,FALSE),"")</f>
        <v/>
      </c>
      <c r="F196" s="12" t="str">
        <f t="shared" si="3"/>
        <v/>
      </c>
      <c r="G196" s="5" t="s">
        <v>4</v>
      </c>
      <c r="H196" s="3">
        <v>0</v>
      </c>
      <c r="I196" s="3">
        <v>0</v>
      </c>
      <c r="J196" s="3">
        <v>0</v>
      </c>
      <c r="K196" s="3">
        <v>0</v>
      </c>
    </row>
    <row r="197" spans="1:11" x14ac:dyDescent="0.25">
      <c r="A197" s="5" t="s">
        <v>4626</v>
      </c>
      <c r="B197" s="5" t="s">
        <v>4929</v>
      </c>
      <c r="C197" s="12">
        <f>IFERROR(VLOOKUP(UPPER(CONCATENATE($B197," - ",$A197)),'[1]Segurados Civis'!$A$5:$H$2142,6,FALSE),"")</f>
        <v>1266</v>
      </c>
      <c r="D197" s="12">
        <f>IFERROR(VLOOKUP(UPPER(CONCATENATE($B197," - ",$A197)),'[1]Segurados Civis'!$A$5:$H$2142,7,FALSE),"")</f>
        <v>424</v>
      </c>
      <c r="E197" s="12">
        <f>IFERROR(VLOOKUP(UPPER(CONCATENATE($B197," - ",$A197)),'[1]Segurados Civis'!$A$5:$H$2142,8,FALSE),"")</f>
        <v>127</v>
      </c>
      <c r="F197" s="12">
        <f t="shared" si="3"/>
        <v>1817</v>
      </c>
      <c r="G197" s="5" t="s">
        <v>2</v>
      </c>
      <c r="H197" s="3">
        <v>0</v>
      </c>
      <c r="I197" s="3">
        <v>0</v>
      </c>
      <c r="J197" s="3">
        <v>0</v>
      </c>
      <c r="K197" s="3">
        <v>0</v>
      </c>
    </row>
    <row r="198" spans="1:11" x14ac:dyDescent="0.25">
      <c r="A198" s="5" t="s">
        <v>4626</v>
      </c>
      <c r="B198" s="5" t="s">
        <v>5189</v>
      </c>
      <c r="C198" s="12">
        <f>IFERROR(VLOOKUP(UPPER(CONCATENATE($B198," - ",$A198)),'[1]Segurados Civis'!$A$5:$H$2142,6,FALSE),"")</f>
        <v>165</v>
      </c>
      <c r="D198" s="12">
        <f>IFERROR(VLOOKUP(UPPER(CONCATENATE($B198," - ",$A198)),'[1]Segurados Civis'!$A$5:$H$2142,7,FALSE),"")</f>
        <v>59</v>
      </c>
      <c r="E198" s="12">
        <f>IFERROR(VLOOKUP(UPPER(CONCATENATE($B198," - ",$A198)),'[1]Segurados Civis'!$A$5:$H$2142,8,FALSE),"")</f>
        <v>17</v>
      </c>
      <c r="F198" s="12">
        <f t="shared" si="3"/>
        <v>241</v>
      </c>
      <c r="G198" s="5" t="s">
        <v>2</v>
      </c>
      <c r="H198" s="3">
        <v>0</v>
      </c>
      <c r="I198" s="3">
        <v>0</v>
      </c>
      <c r="J198" s="3">
        <v>0</v>
      </c>
      <c r="K198" s="3">
        <v>0</v>
      </c>
    </row>
    <row r="199" spans="1:11" x14ac:dyDescent="0.25">
      <c r="A199" s="5" t="s">
        <v>4626</v>
      </c>
      <c r="B199" s="5" t="s">
        <v>5165</v>
      </c>
      <c r="C199" s="12" t="str">
        <f>IFERROR(VLOOKUP(UPPER(CONCATENATE($B199," - ",$A199)),'[1]Segurados Civis'!$A$5:$H$2142,6,FALSE),"")</f>
        <v/>
      </c>
      <c r="D199" s="12" t="str">
        <f>IFERROR(VLOOKUP(UPPER(CONCATENATE($B199," - ",$A199)),'[1]Segurados Civis'!$A$5:$H$2142,7,FALSE),"")</f>
        <v/>
      </c>
      <c r="E199" s="12" t="str">
        <f>IFERROR(VLOOKUP(UPPER(CONCATENATE($B199," - ",$A199)),'[1]Segurados Civis'!$A$5:$H$2142,8,FALSE),"")</f>
        <v/>
      </c>
      <c r="F199" s="12" t="str">
        <f t="shared" si="3"/>
        <v/>
      </c>
      <c r="G199" s="5" t="s">
        <v>4</v>
      </c>
      <c r="H199" s="3">
        <v>0</v>
      </c>
      <c r="I199" s="3">
        <v>0</v>
      </c>
      <c r="J199" s="3">
        <v>0</v>
      </c>
      <c r="K199" s="3">
        <v>0</v>
      </c>
    </row>
    <row r="200" spans="1:11" x14ac:dyDescent="0.25">
      <c r="A200" s="5" t="s">
        <v>4626</v>
      </c>
      <c r="B200" s="5" t="s">
        <v>5162</v>
      </c>
      <c r="C200" s="12">
        <f>IFERROR(VLOOKUP(UPPER(CONCATENATE($B200," - ",$A200)),'[1]Segurados Civis'!$A$5:$H$2142,6,FALSE),"")</f>
        <v>345</v>
      </c>
      <c r="D200" s="12">
        <f>IFERROR(VLOOKUP(UPPER(CONCATENATE($B200," - ",$A200)),'[1]Segurados Civis'!$A$5:$H$2142,7,FALSE),"")</f>
        <v>120</v>
      </c>
      <c r="E200" s="12">
        <f>IFERROR(VLOOKUP(UPPER(CONCATENATE($B200," - ",$A200)),'[1]Segurados Civis'!$A$5:$H$2142,8,FALSE),"")</f>
        <v>59</v>
      </c>
      <c r="F200" s="12">
        <f t="shared" si="3"/>
        <v>524</v>
      </c>
      <c r="G200" s="5" t="s">
        <v>2</v>
      </c>
      <c r="H200" s="3">
        <v>0</v>
      </c>
      <c r="I200" s="3">
        <v>0</v>
      </c>
      <c r="J200" s="3">
        <v>0</v>
      </c>
      <c r="K200" s="3">
        <v>0</v>
      </c>
    </row>
    <row r="201" spans="1:11" x14ac:dyDescent="0.25">
      <c r="A201" s="5" t="s">
        <v>4626</v>
      </c>
      <c r="B201" s="5" t="s">
        <v>4911</v>
      </c>
      <c r="C201" s="12" t="str">
        <f>IFERROR(VLOOKUP(UPPER(CONCATENATE($B201," - ",$A201)),'[1]Segurados Civis'!$A$5:$H$2142,6,FALSE),"")</f>
        <v/>
      </c>
      <c r="D201" s="12" t="str">
        <f>IFERROR(VLOOKUP(UPPER(CONCATENATE($B201," - ",$A201)),'[1]Segurados Civis'!$A$5:$H$2142,7,FALSE),"")</f>
        <v/>
      </c>
      <c r="E201" s="12" t="str">
        <f>IFERROR(VLOOKUP(UPPER(CONCATENATE($B201," - ",$A201)),'[1]Segurados Civis'!$A$5:$H$2142,8,FALSE),"")</f>
        <v/>
      </c>
      <c r="F201" s="12" t="str">
        <f t="shared" si="3"/>
        <v/>
      </c>
      <c r="G201" s="5" t="s">
        <v>4</v>
      </c>
      <c r="H201" s="3">
        <v>0</v>
      </c>
      <c r="I201" s="3">
        <v>0</v>
      </c>
      <c r="J201" s="3">
        <v>0</v>
      </c>
      <c r="K201" s="3">
        <v>0</v>
      </c>
    </row>
    <row r="202" spans="1:11" x14ac:dyDescent="0.25">
      <c r="A202" s="5" t="s">
        <v>4626</v>
      </c>
      <c r="B202" s="5" t="s">
        <v>4710</v>
      </c>
      <c r="C202" s="12" t="str">
        <f>IFERROR(VLOOKUP(UPPER(CONCATENATE($B202," - ",$A202)),'[1]Segurados Civis'!$A$5:$H$2142,6,FALSE),"")</f>
        <v/>
      </c>
      <c r="D202" s="12" t="str">
        <f>IFERROR(VLOOKUP(UPPER(CONCATENATE($B202," - ",$A202)),'[1]Segurados Civis'!$A$5:$H$2142,7,FALSE),"")</f>
        <v/>
      </c>
      <c r="E202" s="12" t="str">
        <f>IFERROR(VLOOKUP(UPPER(CONCATENATE($B202," - ",$A202)),'[1]Segurados Civis'!$A$5:$H$2142,8,FALSE),"")</f>
        <v/>
      </c>
      <c r="F202" s="12" t="str">
        <f t="shared" si="3"/>
        <v/>
      </c>
      <c r="G202" s="5" t="s">
        <v>4</v>
      </c>
      <c r="H202" s="3">
        <v>0</v>
      </c>
      <c r="I202" s="3">
        <v>0</v>
      </c>
      <c r="J202" s="3">
        <v>0</v>
      </c>
      <c r="K202" s="3">
        <v>0</v>
      </c>
    </row>
    <row r="203" spans="1:11" x14ac:dyDescent="0.25">
      <c r="A203" s="5" t="s">
        <v>4626</v>
      </c>
      <c r="B203" s="5" t="s">
        <v>4657</v>
      </c>
      <c r="C203" s="12" t="str">
        <f>IFERROR(VLOOKUP(UPPER(CONCATENATE($B203," - ",$A203)),'[1]Segurados Civis'!$A$5:$H$2142,6,FALSE),"")</f>
        <v/>
      </c>
      <c r="D203" s="12" t="str">
        <f>IFERROR(VLOOKUP(UPPER(CONCATENATE($B203," - ",$A203)),'[1]Segurados Civis'!$A$5:$H$2142,7,FALSE),"")</f>
        <v/>
      </c>
      <c r="E203" s="12" t="str">
        <f>IFERROR(VLOOKUP(UPPER(CONCATENATE($B203," - ",$A203)),'[1]Segurados Civis'!$A$5:$H$2142,8,FALSE),"")</f>
        <v/>
      </c>
      <c r="F203" s="12" t="str">
        <f t="shared" si="3"/>
        <v/>
      </c>
      <c r="G203" s="5" t="s">
        <v>4</v>
      </c>
      <c r="H203" s="3">
        <v>0</v>
      </c>
      <c r="I203" s="3">
        <v>0</v>
      </c>
      <c r="J203" s="3">
        <v>0</v>
      </c>
      <c r="K203" s="3">
        <v>0</v>
      </c>
    </row>
    <row r="204" spans="1:11" x14ac:dyDescent="0.25">
      <c r="A204" s="5" t="s">
        <v>4626</v>
      </c>
      <c r="B204" s="5" t="s">
        <v>5212</v>
      </c>
      <c r="C204" s="12">
        <f>IFERROR(VLOOKUP(UPPER(CONCATENATE($B204," - ",$A204)),'[1]Segurados Civis'!$A$5:$H$2142,6,FALSE),"")</f>
        <v>223</v>
      </c>
      <c r="D204" s="12">
        <f>IFERROR(VLOOKUP(UPPER(CONCATENATE($B204," - ",$A204)),'[1]Segurados Civis'!$A$5:$H$2142,7,FALSE),"")</f>
        <v>80</v>
      </c>
      <c r="E204" s="12">
        <f>IFERROR(VLOOKUP(UPPER(CONCATENATE($B204," - ",$A204)),'[1]Segurados Civis'!$A$5:$H$2142,8,FALSE),"")</f>
        <v>28</v>
      </c>
      <c r="F204" s="12">
        <f t="shared" si="3"/>
        <v>331</v>
      </c>
      <c r="G204" s="5" t="s">
        <v>2</v>
      </c>
      <c r="H204" s="3">
        <v>1</v>
      </c>
      <c r="I204" s="3">
        <v>0</v>
      </c>
      <c r="J204" s="3">
        <v>0</v>
      </c>
      <c r="K204" s="3">
        <v>0</v>
      </c>
    </row>
    <row r="205" spans="1:11" x14ac:dyDescent="0.25">
      <c r="A205" s="5" t="s">
        <v>4626</v>
      </c>
      <c r="B205" s="5" t="s">
        <v>3376</v>
      </c>
      <c r="C205" s="12">
        <f>IFERROR(VLOOKUP(UPPER(CONCATENATE($B205," - ",$A205)),'[1]Segurados Civis'!$A$5:$H$2142,6,FALSE),"")</f>
        <v>1269</v>
      </c>
      <c r="D205" s="12">
        <f>IFERROR(VLOOKUP(UPPER(CONCATENATE($B205," - ",$A205)),'[1]Segurados Civis'!$A$5:$H$2142,7,FALSE),"")</f>
        <v>261</v>
      </c>
      <c r="E205" s="12">
        <f>IFERROR(VLOOKUP(UPPER(CONCATENATE($B205," - ",$A205)),'[1]Segurados Civis'!$A$5:$H$2142,8,FALSE),"")</f>
        <v>129</v>
      </c>
      <c r="F205" s="12">
        <f t="shared" si="3"/>
        <v>1659</v>
      </c>
      <c r="G205" s="5" t="s">
        <v>2</v>
      </c>
      <c r="H205" s="3">
        <v>0</v>
      </c>
      <c r="I205" s="3">
        <v>0</v>
      </c>
      <c r="J205" s="3">
        <v>0</v>
      </c>
      <c r="K205" s="3">
        <v>0</v>
      </c>
    </row>
    <row r="206" spans="1:11" x14ac:dyDescent="0.25">
      <c r="A206" s="5" t="s">
        <v>4626</v>
      </c>
      <c r="B206" s="5" t="s">
        <v>4825</v>
      </c>
      <c r="C206" s="12">
        <f>IFERROR(VLOOKUP(UPPER(CONCATENATE($B206," - ",$A206)),'[1]Segurados Civis'!$A$5:$H$2142,6,FALSE),"")</f>
        <v>500</v>
      </c>
      <c r="D206" s="12">
        <f>IFERROR(VLOOKUP(UPPER(CONCATENATE($B206," - ",$A206)),'[1]Segurados Civis'!$A$5:$H$2142,7,FALSE),"")</f>
        <v>122</v>
      </c>
      <c r="E206" s="12">
        <f>IFERROR(VLOOKUP(UPPER(CONCATENATE($B206," - ",$A206)),'[1]Segurados Civis'!$A$5:$H$2142,8,FALSE),"")</f>
        <v>0</v>
      </c>
      <c r="F206" s="12">
        <f t="shared" si="3"/>
        <v>622</v>
      </c>
      <c r="G206" s="5" t="s">
        <v>2</v>
      </c>
      <c r="H206" s="3">
        <v>0</v>
      </c>
      <c r="I206" s="3">
        <v>0</v>
      </c>
      <c r="J206" s="3">
        <v>0</v>
      </c>
      <c r="K206" s="3">
        <v>0</v>
      </c>
    </row>
    <row r="207" spans="1:11" x14ac:dyDescent="0.25">
      <c r="A207" s="5" t="s">
        <v>4626</v>
      </c>
      <c r="B207" s="5" t="s">
        <v>5112</v>
      </c>
      <c r="C207" s="12" t="str">
        <f>IFERROR(VLOOKUP(UPPER(CONCATENATE($B207," - ",$A207)),'[1]Segurados Civis'!$A$5:$H$2142,6,FALSE),"")</f>
        <v/>
      </c>
      <c r="D207" s="12" t="str">
        <f>IFERROR(VLOOKUP(UPPER(CONCATENATE($B207," - ",$A207)),'[1]Segurados Civis'!$A$5:$H$2142,7,FALSE),"")</f>
        <v/>
      </c>
      <c r="E207" s="12" t="str">
        <f>IFERROR(VLOOKUP(UPPER(CONCATENATE($B207," - ",$A207)),'[1]Segurados Civis'!$A$5:$H$2142,8,FALSE),"")</f>
        <v/>
      </c>
      <c r="F207" s="12" t="str">
        <f t="shared" si="3"/>
        <v/>
      </c>
      <c r="G207" s="5" t="s">
        <v>4</v>
      </c>
      <c r="H207" s="3">
        <v>0</v>
      </c>
      <c r="I207" s="3">
        <v>0</v>
      </c>
      <c r="J207" s="3">
        <v>0</v>
      </c>
      <c r="K207" s="3">
        <v>0</v>
      </c>
    </row>
    <row r="208" spans="1:11" x14ac:dyDescent="0.25">
      <c r="A208" s="5" t="s">
        <v>4626</v>
      </c>
      <c r="B208" s="5" t="s">
        <v>4895</v>
      </c>
      <c r="C208" s="12" t="str">
        <f>IFERROR(VLOOKUP(UPPER(CONCATENATE($B208," - ",$A208)),'[1]Segurados Civis'!$A$5:$H$2142,6,FALSE),"")</f>
        <v/>
      </c>
      <c r="D208" s="12" t="str">
        <f>IFERROR(VLOOKUP(UPPER(CONCATENATE($B208," - ",$A208)),'[1]Segurados Civis'!$A$5:$H$2142,7,FALSE),"")</f>
        <v/>
      </c>
      <c r="E208" s="12" t="str">
        <f>IFERROR(VLOOKUP(UPPER(CONCATENATE($B208," - ",$A208)),'[1]Segurados Civis'!$A$5:$H$2142,8,FALSE),"")</f>
        <v/>
      </c>
      <c r="F208" s="12" t="str">
        <f t="shared" si="3"/>
        <v/>
      </c>
      <c r="G208" s="5" t="s">
        <v>4</v>
      </c>
      <c r="H208" s="3">
        <v>0</v>
      </c>
      <c r="I208" s="3">
        <v>0</v>
      </c>
      <c r="J208" s="3">
        <v>0</v>
      </c>
      <c r="K208" s="3">
        <v>0</v>
      </c>
    </row>
    <row r="209" spans="1:11" x14ac:dyDescent="0.25">
      <c r="A209" s="5" t="s">
        <v>4626</v>
      </c>
      <c r="B209" s="5" t="s">
        <v>5032</v>
      </c>
      <c r="C209" s="12" t="str">
        <f>IFERROR(VLOOKUP(UPPER(CONCATENATE($B209," - ",$A209)),'[1]Segurados Civis'!$A$5:$H$2142,6,FALSE),"")</f>
        <v/>
      </c>
      <c r="D209" s="12" t="str">
        <f>IFERROR(VLOOKUP(UPPER(CONCATENATE($B209," - ",$A209)),'[1]Segurados Civis'!$A$5:$H$2142,7,FALSE),"")</f>
        <v/>
      </c>
      <c r="E209" s="12" t="str">
        <f>IFERROR(VLOOKUP(UPPER(CONCATENATE($B209," - ",$A209)),'[1]Segurados Civis'!$A$5:$H$2142,8,FALSE),"")</f>
        <v/>
      </c>
      <c r="F209" s="12" t="str">
        <f t="shared" si="3"/>
        <v/>
      </c>
      <c r="G209" s="5" t="s">
        <v>4</v>
      </c>
      <c r="H209" s="3">
        <v>0</v>
      </c>
      <c r="I209" s="3">
        <v>0</v>
      </c>
      <c r="J209" s="3">
        <v>0</v>
      </c>
      <c r="K209" s="3">
        <v>0</v>
      </c>
    </row>
    <row r="210" spans="1:11" x14ac:dyDescent="0.25">
      <c r="A210" s="5" t="s">
        <v>4626</v>
      </c>
      <c r="B210" s="5" t="s">
        <v>3450</v>
      </c>
      <c r="C210" s="12">
        <f>IFERROR(VLOOKUP(UPPER(CONCATENATE($B210," - ",$A210)),'[1]Segurados Civis'!$A$5:$H$2142,6,FALSE),"")</f>
        <v>456</v>
      </c>
      <c r="D210" s="12">
        <f>IFERROR(VLOOKUP(UPPER(CONCATENATE($B210," - ",$A210)),'[1]Segurados Civis'!$A$5:$H$2142,7,FALSE),"")</f>
        <v>112</v>
      </c>
      <c r="E210" s="12">
        <f>IFERROR(VLOOKUP(UPPER(CONCATENATE($B210," - ",$A210)),'[1]Segurados Civis'!$A$5:$H$2142,8,FALSE),"")</f>
        <v>41</v>
      </c>
      <c r="F210" s="12">
        <f t="shared" si="3"/>
        <v>609</v>
      </c>
      <c r="G210" s="5" t="s">
        <v>2</v>
      </c>
      <c r="H210" s="3">
        <v>1</v>
      </c>
      <c r="I210" s="3">
        <v>0</v>
      </c>
      <c r="J210" s="3">
        <v>1</v>
      </c>
      <c r="K210" s="3">
        <v>0</v>
      </c>
    </row>
    <row r="211" spans="1:11" x14ac:dyDescent="0.25">
      <c r="A211" s="5" t="s">
        <v>4626</v>
      </c>
      <c r="B211" s="5" t="s">
        <v>5149</v>
      </c>
      <c r="C211" s="12" t="str">
        <f>IFERROR(VLOOKUP(UPPER(CONCATENATE($B211," - ",$A211)),'[1]Segurados Civis'!$A$5:$H$2142,6,FALSE),"")</f>
        <v/>
      </c>
      <c r="D211" s="12" t="str">
        <f>IFERROR(VLOOKUP(UPPER(CONCATENATE($B211," - ",$A211)),'[1]Segurados Civis'!$A$5:$H$2142,7,FALSE),"")</f>
        <v/>
      </c>
      <c r="E211" s="12" t="str">
        <f>IFERROR(VLOOKUP(UPPER(CONCATENATE($B211," - ",$A211)),'[1]Segurados Civis'!$A$5:$H$2142,8,FALSE),"")</f>
        <v/>
      </c>
      <c r="F211" s="12" t="str">
        <f t="shared" si="3"/>
        <v/>
      </c>
      <c r="G211" s="5" t="s">
        <v>4</v>
      </c>
      <c r="H211" s="3">
        <v>0</v>
      </c>
      <c r="I211" s="3">
        <v>0</v>
      </c>
      <c r="J211" s="3">
        <v>0</v>
      </c>
      <c r="K211" s="3">
        <v>0</v>
      </c>
    </row>
    <row r="212" spans="1:11" x14ac:dyDescent="0.25">
      <c r="A212" s="5" t="s">
        <v>4626</v>
      </c>
      <c r="B212" s="5" t="s">
        <v>4711</v>
      </c>
      <c r="C212" s="12" t="str">
        <f>IFERROR(VLOOKUP(UPPER(CONCATENATE($B212," - ",$A212)),'[1]Segurados Civis'!$A$5:$H$2142,6,FALSE),"")</f>
        <v/>
      </c>
      <c r="D212" s="12" t="str">
        <f>IFERROR(VLOOKUP(UPPER(CONCATENATE($B212," - ",$A212)),'[1]Segurados Civis'!$A$5:$H$2142,7,FALSE),"")</f>
        <v/>
      </c>
      <c r="E212" s="12" t="str">
        <f>IFERROR(VLOOKUP(UPPER(CONCATENATE($B212," - ",$A212)),'[1]Segurados Civis'!$A$5:$H$2142,8,FALSE),"")</f>
        <v/>
      </c>
      <c r="F212" s="12" t="str">
        <f t="shared" si="3"/>
        <v/>
      </c>
      <c r="G212" s="5" t="s">
        <v>4</v>
      </c>
      <c r="H212" s="3">
        <v>0</v>
      </c>
      <c r="I212" s="3">
        <v>0</v>
      </c>
      <c r="J212" s="3">
        <v>0</v>
      </c>
      <c r="K212" s="3">
        <v>0</v>
      </c>
    </row>
    <row r="213" spans="1:11" x14ac:dyDescent="0.25">
      <c r="A213" s="5" t="s">
        <v>4626</v>
      </c>
      <c r="B213" s="5" t="s">
        <v>4746</v>
      </c>
      <c r="C213" s="12" t="str">
        <f>IFERROR(VLOOKUP(UPPER(CONCATENATE($B213," - ",$A213)),'[1]Segurados Civis'!$A$5:$H$2142,6,FALSE),"")</f>
        <v/>
      </c>
      <c r="D213" s="12" t="str">
        <f>IFERROR(VLOOKUP(UPPER(CONCATENATE($B213," - ",$A213)),'[1]Segurados Civis'!$A$5:$H$2142,7,FALSE),"")</f>
        <v/>
      </c>
      <c r="E213" s="12" t="str">
        <f>IFERROR(VLOOKUP(UPPER(CONCATENATE($B213," - ",$A213)),'[1]Segurados Civis'!$A$5:$H$2142,8,FALSE),"")</f>
        <v/>
      </c>
      <c r="F213" s="12" t="str">
        <f t="shared" si="3"/>
        <v/>
      </c>
      <c r="G213" s="5" t="s">
        <v>4</v>
      </c>
      <c r="H213" s="3">
        <v>0</v>
      </c>
      <c r="I213" s="3">
        <v>0</v>
      </c>
      <c r="J213" s="3">
        <v>0</v>
      </c>
      <c r="K213" s="3">
        <v>0</v>
      </c>
    </row>
    <row r="214" spans="1:11" x14ac:dyDescent="0.25">
      <c r="A214" s="5" t="s">
        <v>4626</v>
      </c>
      <c r="B214" s="5" t="s">
        <v>4848</v>
      </c>
      <c r="C214" s="12" t="str">
        <f>IFERROR(VLOOKUP(UPPER(CONCATENATE($B214," - ",$A214)),'[1]Segurados Civis'!$A$5:$H$2142,6,FALSE),"")</f>
        <v/>
      </c>
      <c r="D214" s="12" t="str">
        <f>IFERROR(VLOOKUP(UPPER(CONCATENATE($B214," - ",$A214)),'[1]Segurados Civis'!$A$5:$H$2142,7,FALSE),"")</f>
        <v/>
      </c>
      <c r="E214" s="12" t="str">
        <f>IFERROR(VLOOKUP(UPPER(CONCATENATE($B214," - ",$A214)),'[1]Segurados Civis'!$A$5:$H$2142,8,FALSE),"")</f>
        <v/>
      </c>
      <c r="F214" s="12" t="str">
        <f t="shared" si="3"/>
        <v/>
      </c>
      <c r="G214" s="5" t="s">
        <v>4</v>
      </c>
      <c r="H214" s="3">
        <v>0</v>
      </c>
      <c r="I214" s="3">
        <v>0</v>
      </c>
      <c r="J214" s="3">
        <v>0</v>
      </c>
      <c r="K214" s="3">
        <v>0</v>
      </c>
    </row>
    <row r="215" spans="1:11" x14ac:dyDescent="0.25">
      <c r="A215" s="5" t="s">
        <v>4626</v>
      </c>
      <c r="B215" s="5" t="s">
        <v>4922</v>
      </c>
      <c r="C215" s="12" t="str">
        <f>IFERROR(VLOOKUP(UPPER(CONCATENATE($B215," - ",$A215)),'[1]Segurados Civis'!$A$5:$H$2142,6,FALSE),"")</f>
        <v/>
      </c>
      <c r="D215" s="12" t="str">
        <f>IFERROR(VLOOKUP(UPPER(CONCATENATE($B215," - ",$A215)),'[1]Segurados Civis'!$A$5:$H$2142,7,FALSE),"")</f>
        <v/>
      </c>
      <c r="E215" s="12" t="str">
        <f>IFERROR(VLOOKUP(UPPER(CONCATENATE($B215," - ",$A215)),'[1]Segurados Civis'!$A$5:$H$2142,8,FALSE),"")</f>
        <v/>
      </c>
      <c r="F215" s="12" t="str">
        <f t="shared" si="3"/>
        <v/>
      </c>
      <c r="G215" s="5" t="s">
        <v>4</v>
      </c>
      <c r="H215" s="3">
        <v>0</v>
      </c>
      <c r="I215" s="3">
        <v>0</v>
      </c>
      <c r="J215" s="3">
        <v>0</v>
      </c>
      <c r="K215" s="3">
        <v>0</v>
      </c>
    </row>
    <row r="216" spans="1:11" x14ac:dyDescent="0.25">
      <c r="A216" s="5" t="s">
        <v>4626</v>
      </c>
      <c r="B216" s="5" t="s">
        <v>5113</v>
      </c>
      <c r="C216" s="12" t="str">
        <f>IFERROR(VLOOKUP(UPPER(CONCATENATE($B216," - ",$A216)),'[1]Segurados Civis'!$A$5:$H$2142,6,FALSE),"")</f>
        <v/>
      </c>
      <c r="D216" s="12" t="str">
        <f>IFERROR(VLOOKUP(UPPER(CONCATENATE($B216," - ",$A216)),'[1]Segurados Civis'!$A$5:$H$2142,7,FALSE),"")</f>
        <v/>
      </c>
      <c r="E216" s="12" t="str">
        <f>IFERROR(VLOOKUP(UPPER(CONCATENATE($B216," - ",$A216)),'[1]Segurados Civis'!$A$5:$H$2142,8,FALSE),"")</f>
        <v/>
      </c>
      <c r="F216" s="12" t="str">
        <f t="shared" si="3"/>
        <v/>
      </c>
      <c r="G216" s="5" t="s">
        <v>4</v>
      </c>
      <c r="H216" s="3">
        <v>0</v>
      </c>
      <c r="I216" s="3">
        <v>0</v>
      </c>
      <c r="J216" s="3">
        <v>0</v>
      </c>
      <c r="K216" s="3">
        <v>0</v>
      </c>
    </row>
    <row r="217" spans="1:11" x14ac:dyDescent="0.25">
      <c r="A217" s="5" t="s">
        <v>4626</v>
      </c>
      <c r="B217" s="5" t="s">
        <v>5006</v>
      </c>
      <c r="C217" s="12" t="str">
        <f>IFERROR(VLOOKUP(UPPER(CONCATENATE($B217," - ",$A217)),'[1]Segurados Civis'!$A$5:$H$2142,6,FALSE),"")</f>
        <v/>
      </c>
      <c r="D217" s="12" t="str">
        <f>IFERROR(VLOOKUP(UPPER(CONCATENATE($B217," - ",$A217)),'[1]Segurados Civis'!$A$5:$H$2142,7,FALSE),"")</f>
        <v/>
      </c>
      <c r="E217" s="12" t="str">
        <f>IFERROR(VLOOKUP(UPPER(CONCATENATE($B217," - ",$A217)),'[1]Segurados Civis'!$A$5:$H$2142,8,FALSE),"")</f>
        <v/>
      </c>
      <c r="F217" s="12" t="str">
        <f t="shared" si="3"/>
        <v/>
      </c>
      <c r="G217" s="5" t="s">
        <v>4</v>
      </c>
      <c r="H217" s="3">
        <v>0</v>
      </c>
      <c r="I217" s="3">
        <v>0</v>
      </c>
      <c r="J217" s="3">
        <v>0</v>
      </c>
      <c r="K217" s="3">
        <v>0</v>
      </c>
    </row>
    <row r="218" spans="1:11" x14ac:dyDescent="0.25">
      <c r="A218" s="5" t="s">
        <v>4626</v>
      </c>
      <c r="B218" s="5" t="s">
        <v>5069</v>
      </c>
      <c r="C218" s="12">
        <f>IFERROR(VLOOKUP(UPPER(CONCATENATE($B218," - ",$A218)),'[1]Segurados Civis'!$A$5:$H$2142,6,FALSE),"")</f>
        <v>5583</v>
      </c>
      <c r="D218" s="12">
        <f>IFERROR(VLOOKUP(UPPER(CONCATENATE($B218," - ",$A218)),'[1]Segurados Civis'!$A$5:$H$2142,7,FALSE),"")</f>
        <v>102</v>
      </c>
      <c r="E218" s="12">
        <f>IFERROR(VLOOKUP(UPPER(CONCATENATE($B218," - ",$A218)),'[1]Segurados Civis'!$A$5:$H$2142,8,FALSE),"")</f>
        <v>76</v>
      </c>
      <c r="F218" s="12">
        <f t="shared" si="3"/>
        <v>5761</v>
      </c>
      <c r="G218" s="5" t="s">
        <v>2</v>
      </c>
      <c r="H218" s="3">
        <v>0</v>
      </c>
      <c r="I218" s="3">
        <v>0</v>
      </c>
      <c r="J218" s="3">
        <v>0</v>
      </c>
      <c r="K218" s="3">
        <v>0</v>
      </c>
    </row>
    <row r="219" spans="1:11" x14ac:dyDescent="0.25">
      <c r="A219" s="5" t="s">
        <v>4626</v>
      </c>
      <c r="B219" s="5" t="s">
        <v>5045</v>
      </c>
      <c r="C219" s="12">
        <f>IFERROR(VLOOKUP(UPPER(CONCATENATE($B219," - ",$A219)),'[1]Segurados Civis'!$A$5:$H$2142,6,FALSE),"")</f>
        <v>1357</v>
      </c>
      <c r="D219" s="12">
        <f>IFERROR(VLOOKUP(UPPER(CONCATENATE($B219," - ",$A219)),'[1]Segurados Civis'!$A$5:$H$2142,7,FALSE),"")</f>
        <v>1266</v>
      </c>
      <c r="E219" s="12">
        <f>IFERROR(VLOOKUP(UPPER(CONCATENATE($B219," - ",$A219)),'[1]Segurados Civis'!$A$5:$H$2142,8,FALSE),"")</f>
        <v>496</v>
      </c>
      <c r="F219" s="12">
        <f t="shared" si="3"/>
        <v>3119</v>
      </c>
      <c r="G219" s="5" t="s">
        <v>2</v>
      </c>
      <c r="H219" s="3">
        <v>0</v>
      </c>
      <c r="I219" s="3">
        <v>0</v>
      </c>
      <c r="J219" s="3">
        <v>0</v>
      </c>
      <c r="K219" s="3">
        <v>0</v>
      </c>
    </row>
    <row r="220" spans="1:11" x14ac:dyDescent="0.25">
      <c r="A220" s="5" t="s">
        <v>4626</v>
      </c>
      <c r="B220" s="5" t="s">
        <v>5114</v>
      </c>
      <c r="C220" s="12" t="str">
        <f>IFERROR(VLOOKUP(UPPER(CONCATENATE($B220," - ",$A220)),'[1]Segurados Civis'!$A$5:$H$2142,6,FALSE),"")</f>
        <v/>
      </c>
      <c r="D220" s="12" t="str">
        <f>IFERROR(VLOOKUP(UPPER(CONCATENATE($B220," - ",$A220)),'[1]Segurados Civis'!$A$5:$H$2142,7,FALSE),"")</f>
        <v/>
      </c>
      <c r="E220" s="12" t="str">
        <f>IFERROR(VLOOKUP(UPPER(CONCATENATE($B220," - ",$A220)),'[1]Segurados Civis'!$A$5:$H$2142,8,FALSE),"")</f>
        <v/>
      </c>
      <c r="F220" s="12" t="str">
        <f t="shared" si="3"/>
        <v/>
      </c>
      <c r="G220" s="5" t="s">
        <v>4</v>
      </c>
      <c r="H220" s="3">
        <v>0</v>
      </c>
      <c r="I220" s="3">
        <v>0</v>
      </c>
      <c r="J220" s="3">
        <v>0</v>
      </c>
      <c r="K220" s="3">
        <v>0</v>
      </c>
    </row>
    <row r="221" spans="1:11" x14ac:dyDescent="0.25">
      <c r="A221" s="5" t="s">
        <v>4626</v>
      </c>
      <c r="B221" s="5" t="s">
        <v>4938</v>
      </c>
      <c r="C221" s="12" t="str">
        <f>IFERROR(VLOOKUP(UPPER(CONCATENATE($B221," - ",$A221)),'[1]Segurados Civis'!$A$5:$H$2142,6,FALSE),"")</f>
        <v/>
      </c>
      <c r="D221" s="12" t="str">
        <f>IFERROR(VLOOKUP(UPPER(CONCATENATE($B221," - ",$A221)),'[1]Segurados Civis'!$A$5:$H$2142,7,FALSE),"")</f>
        <v/>
      </c>
      <c r="E221" s="12" t="str">
        <f>IFERROR(VLOOKUP(UPPER(CONCATENATE($B221," - ",$A221)),'[1]Segurados Civis'!$A$5:$H$2142,8,FALSE),"")</f>
        <v/>
      </c>
      <c r="F221" s="12" t="str">
        <f t="shared" si="3"/>
        <v/>
      </c>
      <c r="G221" s="5" t="s">
        <v>4</v>
      </c>
      <c r="H221" s="3">
        <v>0</v>
      </c>
      <c r="I221" s="3">
        <v>0</v>
      </c>
      <c r="J221" s="3">
        <v>0</v>
      </c>
      <c r="K221" s="3">
        <v>0</v>
      </c>
    </row>
    <row r="222" spans="1:11" x14ac:dyDescent="0.25">
      <c r="A222" s="5" t="s">
        <v>4626</v>
      </c>
      <c r="B222" s="5" t="s">
        <v>5115</v>
      </c>
      <c r="C222" s="12" t="str">
        <f>IFERROR(VLOOKUP(UPPER(CONCATENATE($B222," - ",$A222)),'[1]Segurados Civis'!$A$5:$H$2142,6,FALSE),"")</f>
        <v/>
      </c>
      <c r="D222" s="12" t="str">
        <f>IFERROR(VLOOKUP(UPPER(CONCATENATE($B222," - ",$A222)),'[1]Segurados Civis'!$A$5:$H$2142,7,FALSE),"")</f>
        <v/>
      </c>
      <c r="E222" s="12" t="str">
        <f>IFERROR(VLOOKUP(UPPER(CONCATENATE($B222," - ",$A222)),'[1]Segurados Civis'!$A$5:$H$2142,8,FALSE),"")</f>
        <v/>
      </c>
      <c r="F222" s="12" t="str">
        <f t="shared" si="3"/>
        <v/>
      </c>
      <c r="G222" s="5" t="s">
        <v>4</v>
      </c>
      <c r="H222" s="3">
        <v>0</v>
      </c>
      <c r="I222" s="3">
        <v>0</v>
      </c>
      <c r="J222" s="3">
        <v>0</v>
      </c>
      <c r="K222" s="3">
        <v>0</v>
      </c>
    </row>
    <row r="223" spans="1:11" x14ac:dyDescent="0.25">
      <c r="A223" s="5" t="s">
        <v>4626</v>
      </c>
      <c r="B223" s="5" t="s">
        <v>4959</v>
      </c>
      <c r="C223" s="12">
        <f>IFERROR(VLOOKUP(UPPER(CONCATENATE($B223," - ",$A223)),'[1]Segurados Civis'!$A$5:$H$2142,6,FALSE),"")</f>
        <v>631</v>
      </c>
      <c r="D223" s="12">
        <f>IFERROR(VLOOKUP(UPPER(CONCATENATE($B223," - ",$A223)),'[1]Segurados Civis'!$A$5:$H$2142,7,FALSE),"")</f>
        <v>87</v>
      </c>
      <c r="E223" s="12">
        <f>IFERROR(VLOOKUP(UPPER(CONCATENATE($B223," - ",$A223)),'[1]Segurados Civis'!$A$5:$H$2142,8,FALSE),"")</f>
        <v>28</v>
      </c>
      <c r="F223" s="12">
        <f t="shared" si="3"/>
        <v>746</v>
      </c>
      <c r="G223" s="5" t="s">
        <v>2</v>
      </c>
      <c r="H223" s="3">
        <v>0</v>
      </c>
      <c r="I223" s="3">
        <v>0</v>
      </c>
      <c r="J223" s="3">
        <v>0</v>
      </c>
      <c r="K223" s="3">
        <v>0</v>
      </c>
    </row>
    <row r="224" spans="1:11" x14ac:dyDescent="0.25">
      <c r="A224" s="5" t="s">
        <v>4626</v>
      </c>
      <c r="B224" s="5" t="s">
        <v>5070</v>
      </c>
      <c r="C224" s="12">
        <f>IFERROR(VLOOKUP(UPPER(CONCATENATE($B224," - ",$A224)),'[1]Segurados Civis'!$A$5:$H$2142,6,FALSE),"")</f>
        <v>4449</v>
      </c>
      <c r="D224" s="12">
        <f>IFERROR(VLOOKUP(UPPER(CONCATENATE($B224," - ",$A224)),'[1]Segurados Civis'!$A$5:$H$2142,7,FALSE),"")</f>
        <v>613</v>
      </c>
      <c r="E224" s="12">
        <f>IFERROR(VLOOKUP(UPPER(CONCATENATE($B224," - ",$A224)),'[1]Segurados Civis'!$A$5:$H$2142,8,FALSE),"")</f>
        <v>131</v>
      </c>
      <c r="F224" s="12">
        <f t="shared" si="3"/>
        <v>5193</v>
      </c>
      <c r="G224" s="5" t="s">
        <v>2</v>
      </c>
      <c r="H224" s="3">
        <v>1</v>
      </c>
      <c r="I224" s="3">
        <v>0</v>
      </c>
      <c r="J224" s="3">
        <v>1</v>
      </c>
      <c r="K224" s="3">
        <v>0</v>
      </c>
    </row>
    <row r="225" spans="1:11" x14ac:dyDescent="0.25">
      <c r="A225" s="5" t="s">
        <v>4626</v>
      </c>
      <c r="B225" s="5" t="s">
        <v>4831</v>
      </c>
      <c r="C225" s="12" t="str">
        <f>IFERROR(VLOOKUP(UPPER(CONCATENATE($B225," - ",$A225)),'[1]Segurados Civis'!$A$5:$H$2142,6,FALSE),"")</f>
        <v/>
      </c>
      <c r="D225" s="12" t="str">
        <f>IFERROR(VLOOKUP(UPPER(CONCATENATE($B225," - ",$A225)),'[1]Segurados Civis'!$A$5:$H$2142,7,FALSE),"")</f>
        <v/>
      </c>
      <c r="E225" s="12" t="str">
        <f>IFERROR(VLOOKUP(UPPER(CONCATENATE($B225," - ",$A225)),'[1]Segurados Civis'!$A$5:$H$2142,8,FALSE),"")</f>
        <v/>
      </c>
      <c r="F225" s="12" t="str">
        <f t="shared" si="3"/>
        <v/>
      </c>
      <c r="G225" s="5" t="s">
        <v>4</v>
      </c>
      <c r="H225" s="3">
        <v>0</v>
      </c>
      <c r="I225" s="3">
        <v>0</v>
      </c>
      <c r="J225" s="3">
        <v>0</v>
      </c>
      <c r="K225" s="3">
        <v>0</v>
      </c>
    </row>
    <row r="226" spans="1:11" x14ac:dyDescent="0.25">
      <c r="A226" s="5" t="s">
        <v>4626</v>
      </c>
      <c r="B226" s="5" t="s">
        <v>5039</v>
      </c>
      <c r="C226" s="12" t="str">
        <f>IFERROR(VLOOKUP(UPPER(CONCATENATE($B226," - ",$A226)),'[1]Segurados Civis'!$A$5:$H$2142,6,FALSE),"")</f>
        <v/>
      </c>
      <c r="D226" s="12" t="str">
        <f>IFERROR(VLOOKUP(UPPER(CONCATENATE($B226," - ",$A226)),'[1]Segurados Civis'!$A$5:$H$2142,7,FALSE),"")</f>
        <v/>
      </c>
      <c r="E226" s="12" t="str">
        <f>IFERROR(VLOOKUP(UPPER(CONCATENATE($B226," - ",$A226)),'[1]Segurados Civis'!$A$5:$H$2142,8,FALSE),"")</f>
        <v/>
      </c>
      <c r="F226" s="12" t="str">
        <f t="shared" si="3"/>
        <v/>
      </c>
      <c r="G226" s="5" t="s">
        <v>4</v>
      </c>
      <c r="H226" s="3">
        <v>0</v>
      </c>
      <c r="I226" s="3">
        <v>0</v>
      </c>
      <c r="J226" s="3">
        <v>0</v>
      </c>
      <c r="K226" s="3">
        <v>0</v>
      </c>
    </row>
    <row r="227" spans="1:11" x14ac:dyDescent="0.25">
      <c r="A227" s="5" t="s">
        <v>4626</v>
      </c>
      <c r="B227" s="5" t="s">
        <v>4658</v>
      </c>
      <c r="C227" s="12" t="str">
        <f>IFERROR(VLOOKUP(UPPER(CONCATENATE($B227," - ",$A227)),'[1]Segurados Civis'!$A$5:$H$2142,6,FALSE),"")</f>
        <v/>
      </c>
      <c r="D227" s="12" t="str">
        <f>IFERROR(VLOOKUP(UPPER(CONCATENATE($B227," - ",$A227)),'[1]Segurados Civis'!$A$5:$H$2142,7,FALSE),"")</f>
        <v/>
      </c>
      <c r="E227" s="12" t="str">
        <f>IFERROR(VLOOKUP(UPPER(CONCATENATE($B227," - ",$A227)),'[1]Segurados Civis'!$A$5:$H$2142,8,FALSE),"")</f>
        <v/>
      </c>
      <c r="F227" s="12" t="str">
        <f t="shared" si="3"/>
        <v/>
      </c>
      <c r="G227" s="5" t="s">
        <v>4</v>
      </c>
      <c r="H227" s="3">
        <v>0</v>
      </c>
      <c r="I227" s="3">
        <v>0</v>
      </c>
      <c r="J227" s="3">
        <v>0</v>
      </c>
      <c r="K227" s="3">
        <v>0</v>
      </c>
    </row>
    <row r="228" spans="1:11" x14ac:dyDescent="0.25">
      <c r="A228" s="5" t="s">
        <v>4626</v>
      </c>
      <c r="B228" s="5" t="s">
        <v>5224</v>
      </c>
      <c r="C228" s="12" t="str">
        <f>IFERROR(VLOOKUP(UPPER(CONCATENATE($B228," - ",$A228)),'[1]Segurados Civis'!$A$5:$H$2142,6,FALSE),"")</f>
        <v/>
      </c>
      <c r="D228" s="12" t="str">
        <f>IFERROR(VLOOKUP(UPPER(CONCATENATE($B228," - ",$A228)),'[1]Segurados Civis'!$A$5:$H$2142,7,FALSE),"")</f>
        <v/>
      </c>
      <c r="E228" s="12" t="str">
        <f>IFERROR(VLOOKUP(UPPER(CONCATENATE($B228," - ",$A228)),'[1]Segurados Civis'!$A$5:$H$2142,8,FALSE),"")</f>
        <v/>
      </c>
      <c r="F228" s="12" t="str">
        <f t="shared" si="3"/>
        <v/>
      </c>
      <c r="G228" s="5" t="s">
        <v>622</v>
      </c>
      <c r="H228" s="3">
        <v>0</v>
      </c>
      <c r="I228" s="3">
        <v>0</v>
      </c>
      <c r="J228" s="3">
        <v>0</v>
      </c>
      <c r="K228" s="3">
        <v>0</v>
      </c>
    </row>
    <row r="229" spans="1:11" x14ac:dyDescent="0.25">
      <c r="A229" s="5" t="s">
        <v>4626</v>
      </c>
      <c r="B229" s="5" t="s">
        <v>4682</v>
      </c>
      <c r="C229" s="12" t="str">
        <f>IFERROR(VLOOKUP(UPPER(CONCATENATE($B229," - ",$A229)),'[1]Segurados Civis'!$A$5:$H$2142,6,FALSE),"")</f>
        <v/>
      </c>
      <c r="D229" s="12" t="str">
        <f>IFERROR(VLOOKUP(UPPER(CONCATENATE($B229," - ",$A229)),'[1]Segurados Civis'!$A$5:$H$2142,7,FALSE),"")</f>
        <v/>
      </c>
      <c r="E229" s="12" t="str">
        <f>IFERROR(VLOOKUP(UPPER(CONCATENATE($B229," - ",$A229)),'[1]Segurados Civis'!$A$5:$H$2142,8,FALSE),"")</f>
        <v/>
      </c>
      <c r="F229" s="12" t="str">
        <f t="shared" si="3"/>
        <v/>
      </c>
      <c r="G229" s="5" t="s">
        <v>4</v>
      </c>
      <c r="H229" s="3">
        <v>0</v>
      </c>
      <c r="I229" s="3">
        <v>0</v>
      </c>
      <c r="J229" s="3">
        <v>0</v>
      </c>
      <c r="K229" s="3">
        <v>0</v>
      </c>
    </row>
    <row r="230" spans="1:11" x14ac:dyDescent="0.25">
      <c r="A230" s="5" t="s">
        <v>4626</v>
      </c>
      <c r="B230" s="5" t="s">
        <v>4896</v>
      </c>
      <c r="C230" s="12" t="str">
        <f>IFERROR(VLOOKUP(UPPER(CONCATENATE($B230," - ",$A230)),'[1]Segurados Civis'!$A$5:$H$2142,6,FALSE),"")</f>
        <v/>
      </c>
      <c r="D230" s="12" t="str">
        <f>IFERROR(VLOOKUP(UPPER(CONCATENATE($B230," - ",$A230)),'[1]Segurados Civis'!$A$5:$H$2142,7,FALSE),"")</f>
        <v/>
      </c>
      <c r="E230" s="12" t="str">
        <f>IFERROR(VLOOKUP(UPPER(CONCATENATE($B230," - ",$A230)),'[1]Segurados Civis'!$A$5:$H$2142,8,FALSE),"")</f>
        <v/>
      </c>
      <c r="F230" s="12" t="str">
        <f t="shared" si="3"/>
        <v/>
      </c>
      <c r="G230" s="5" t="s">
        <v>4</v>
      </c>
      <c r="H230" s="3">
        <v>0</v>
      </c>
      <c r="I230" s="3">
        <v>0</v>
      </c>
      <c r="J230" s="3">
        <v>0</v>
      </c>
      <c r="K230" s="3">
        <v>0</v>
      </c>
    </row>
    <row r="231" spans="1:11" x14ac:dyDescent="0.25">
      <c r="A231" s="5" t="s">
        <v>4626</v>
      </c>
      <c r="B231" s="5" t="s">
        <v>4912</v>
      </c>
      <c r="C231" s="12" t="str">
        <f>IFERROR(VLOOKUP(UPPER(CONCATENATE($B231," - ",$A231)),'[1]Segurados Civis'!$A$5:$H$2142,6,FALSE),"")</f>
        <v/>
      </c>
      <c r="D231" s="12" t="str">
        <f>IFERROR(VLOOKUP(UPPER(CONCATENATE($B231," - ",$A231)),'[1]Segurados Civis'!$A$5:$H$2142,7,FALSE),"")</f>
        <v/>
      </c>
      <c r="E231" s="12" t="str">
        <f>IFERROR(VLOOKUP(UPPER(CONCATENATE($B231," - ",$A231)),'[1]Segurados Civis'!$A$5:$H$2142,8,FALSE),"")</f>
        <v/>
      </c>
      <c r="F231" s="12" t="str">
        <f t="shared" si="3"/>
        <v/>
      </c>
      <c r="G231" s="5" t="s">
        <v>4</v>
      </c>
      <c r="H231" s="3">
        <v>0</v>
      </c>
      <c r="I231" s="3">
        <v>0</v>
      </c>
      <c r="J231" s="3">
        <v>0</v>
      </c>
      <c r="K231" s="3">
        <v>0</v>
      </c>
    </row>
    <row r="232" spans="1:11" x14ac:dyDescent="0.25">
      <c r="A232" s="5" t="s">
        <v>4626</v>
      </c>
      <c r="B232" s="5" t="s">
        <v>4645</v>
      </c>
      <c r="C232" s="12" t="str">
        <f>IFERROR(VLOOKUP(UPPER(CONCATENATE($B232," - ",$A232)),'[1]Segurados Civis'!$A$5:$H$2142,6,FALSE),"")</f>
        <v/>
      </c>
      <c r="D232" s="12" t="str">
        <f>IFERROR(VLOOKUP(UPPER(CONCATENATE($B232," - ",$A232)),'[1]Segurados Civis'!$A$5:$H$2142,7,FALSE),"")</f>
        <v/>
      </c>
      <c r="E232" s="12" t="str">
        <f>IFERROR(VLOOKUP(UPPER(CONCATENATE($B232," - ",$A232)),'[1]Segurados Civis'!$A$5:$H$2142,8,FALSE),"")</f>
        <v/>
      </c>
      <c r="F232" s="12" t="str">
        <f t="shared" si="3"/>
        <v/>
      </c>
      <c r="G232" s="5" t="s">
        <v>4</v>
      </c>
      <c r="H232" s="3">
        <v>0</v>
      </c>
      <c r="I232" s="3">
        <v>0</v>
      </c>
      <c r="J232" s="3">
        <v>0</v>
      </c>
      <c r="K232" s="3">
        <v>0</v>
      </c>
    </row>
    <row r="233" spans="1:11" x14ac:dyDescent="0.25">
      <c r="A233" s="5" t="s">
        <v>4626</v>
      </c>
      <c r="B233" s="5" t="s">
        <v>5139</v>
      </c>
      <c r="C233" s="12" t="str">
        <f>IFERROR(VLOOKUP(UPPER(CONCATENATE($B233," - ",$A233)),'[1]Segurados Civis'!$A$5:$H$2142,6,FALSE),"")</f>
        <v/>
      </c>
      <c r="D233" s="12" t="str">
        <f>IFERROR(VLOOKUP(UPPER(CONCATENATE($B233," - ",$A233)),'[1]Segurados Civis'!$A$5:$H$2142,7,FALSE),"")</f>
        <v/>
      </c>
      <c r="E233" s="12" t="str">
        <f>IFERROR(VLOOKUP(UPPER(CONCATENATE($B233," - ",$A233)),'[1]Segurados Civis'!$A$5:$H$2142,8,FALSE),"")</f>
        <v/>
      </c>
      <c r="F233" s="12" t="str">
        <f t="shared" si="3"/>
        <v/>
      </c>
      <c r="G233" s="5" t="s">
        <v>4</v>
      </c>
      <c r="H233" s="3">
        <v>0</v>
      </c>
      <c r="I233" s="3">
        <v>0</v>
      </c>
      <c r="J233" s="3">
        <v>0</v>
      </c>
      <c r="K233" s="3">
        <v>0</v>
      </c>
    </row>
    <row r="234" spans="1:11" x14ac:dyDescent="0.25">
      <c r="A234" s="5" t="s">
        <v>4626</v>
      </c>
      <c r="B234" s="5" t="s">
        <v>5033</v>
      </c>
      <c r="C234" s="12" t="str">
        <f>IFERROR(VLOOKUP(UPPER(CONCATENATE($B234," - ",$A234)),'[1]Segurados Civis'!$A$5:$H$2142,6,FALSE),"")</f>
        <v/>
      </c>
      <c r="D234" s="12" t="str">
        <f>IFERROR(VLOOKUP(UPPER(CONCATENATE($B234," - ",$A234)),'[1]Segurados Civis'!$A$5:$H$2142,7,FALSE),"")</f>
        <v/>
      </c>
      <c r="E234" s="12" t="str">
        <f>IFERROR(VLOOKUP(UPPER(CONCATENATE($B234," - ",$A234)),'[1]Segurados Civis'!$A$5:$H$2142,8,FALSE),"")</f>
        <v/>
      </c>
      <c r="F234" s="12" t="str">
        <f t="shared" si="3"/>
        <v/>
      </c>
      <c r="G234" s="5" t="s">
        <v>4</v>
      </c>
      <c r="H234" s="3">
        <v>0</v>
      </c>
      <c r="I234" s="3">
        <v>0</v>
      </c>
      <c r="J234" s="3">
        <v>0</v>
      </c>
      <c r="K234" s="3">
        <v>0</v>
      </c>
    </row>
    <row r="235" spans="1:11" x14ac:dyDescent="0.25">
      <c r="A235" s="5" t="s">
        <v>4626</v>
      </c>
      <c r="B235" s="5" t="s">
        <v>5180</v>
      </c>
      <c r="C235" s="12">
        <f>IFERROR(VLOOKUP(UPPER(CONCATENATE($B235," - ",$A235)),'[1]Segurados Civis'!$A$5:$H$2142,6,FALSE),"")</f>
        <v>570</v>
      </c>
      <c r="D235" s="12">
        <f>IFERROR(VLOOKUP(UPPER(CONCATENATE($B235," - ",$A235)),'[1]Segurados Civis'!$A$5:$H$2142,7,FALSE),"")</f>
        <v>125</v>
      </c>
      <c r="E235" s="12">
        <f>IFERROR(VLOOKUP(UPPER(CONCATENATE($B235," - ",$A235)),'[1]Segurados Civis'!$A$5:$H$2142,8,FALSE),"")</f>
        <v>57</v>
      </c>
      <c r="F235" s="12">
        <f t="shared" si="3"/>
        <v>752</v>
      </c>
      <c r="G235" s="5" t="s">
        <v>2</v>
      </c>
      <c r="H235" s="3">
        <v>0</v>
      </c>
      <c r="I235" s="3">
        <v>0</v>
      </c>
      <c r="J235" s="3">
        <v>0</v>
      </c>
      <c r="K235" s="3">
        <v>0</v>
      </c>
    </row>
    <row r="236" spans="1:11" x14ac:dyDescent="0.25">
      <c r="A236" s="5" t="s">
        <v>4626</v>
      </c>
      <c r="B236" s="5" t="s">
        <v>4690</v>
      </c>
      <c r="C236" s="12">
        <f>IFERROR(VLOOKUP(UPPER(CONCATENATE($B236," - ",$A236)),'[1]Segurados Civis'!$A$5:$H$2142,6,FALSE),"")</f>
        <v>601</v>
      </c>
      <c r="D236" s="12">
        <f>IFERROR(VLOOKUP(UPPER(CONCATENATE($B236," - ",$A236)),'[1]Segurados Civis'!$A$5:$H$2142,7,FALSE),"")</f>
        <v>0</v>
      </c>
      <c r="E236" s="12">
        <f>IFERROR(VLOOKUP(UPPER(CONCATENATE($B236," - ",$A236)),'[1]Segurados Civis'!$A$5:$H$2142,8,FALSE),"")</f>
        <v>0</v>
      </c>
      <c r="F236" s="12">
        <f t="shared" si="3"/>
        <v>601</v>
      </c>
      <c r="G236" s="5" t="s">
        <v>2</v>
      </c>
      <c r="H236" s="3">
        <v>0</v>
      </c>
      <c r="I236" s="3">
        <v>0</v>
      </c>
      <c r="J236" s="3">
        <v>0</v>
      </c>
      <c r="K236" s="3">
        <v>0</v>
      </c>
    </row>
    <row r="237" spans="1:11" x14ac:dyDescent="0.25">
      <c r="A237" s="5" t="s">
        <v>4626</v>
      </c>
      <c r="B237" s="5" t="s">
        <v>4747</v>
      </c>
      <c r="C237" s="12" t="str">
        <f>IFERROR(VLOOKUP(UPPER(CONCATENATE($B237," - ",$A237)),'[1]Segurados Civis'!$A$5:$H$2142,6,FALSE),"")</f>
        <v/>
      </c>
      <c r="D237" s="12" t="str">
        <f>IFERROR(VLOOKUP(UPPER(CONCATENATE($B237," - ",$A237)),'[1]Segurados Civis'!$A$5:$H$2142,7,FALSE),"")</f>
        <v/>
      </c>
      <c r="E237" s="12" t="str">
        <f>IFERROR(VLOOKUP(UPPER(CONCATENATE($B237," - ",$A237)),'[1]Segurados Civis'!$A$5:$H$2142,8,FALSE),"")</f>
        <v/>
      </c>
      <c r="F237" s="12" t="str">
        <f t="shared" si="3"/>
        <v/>
      </c>
      <c r="G237" s="5" t="s">
        <v>4</v>
      </c>
      <c r="H237" s="3">
        <v>0</v>
      </c>
      <c r="I237" s="3">
        <v>0</v>
      </c>
      <c r="J237" s="3">
        <v>0</v>
      </c>
      <c r="K237" s="3">
        <v>0</v>
      </c>
    </row>
    <row r="238" spans="1:11" x14ac:dyDescent="0.25">
      <c r="A238" s="5" t="s">
        <v>4626</v>
      </c>
      <c r="B238" s="5" t="s">
        <v>4859</v>
      </c>
      <c r="C238" s="12" t="str">
        <f>IFERROR(VLOOKUP(UPPER(CONCATENATE($B238," - ",$A238)),'[1]Segurados Civis'!$A$5:$H$2142,6,FALSE),"")</f>
        <v/>
      </c>
      <c r="D238" s="12" t="str">
        <f>IFERROR(VLOOKUP(UPPER(CONCATENATE($B238," - ",$A238)),'[1]Segurados Civis'!$A$5:$H$2142,7,FALSE),"")</f>
        <v/>
      </c>
      <c r="E238" s="12" t="str">
        <f>IFERROR(VLOOKUP(UPPER(CONCATENATE($B238," - ",$A238)),'[1]Segurados Civis'!$A$5:$H$2142,8,FALSE),"")</f>
        <v/>
      </c>
      <c r="F238" s="12" t="str">
        <f t="shared" si="3"/>
        <v/>
      </c>
      <c r="G238" s="5" t="s">
        <v>4</v>
      </c>
      <c r="H238" s="3">
        <v>0</v>
      </c>
      <c r="I238" s="3">
        <v>0</v>
      </c>
      <c r="J238" s="3">
        <v>0</v>
      </c>
      <c r="K238" s="3">
        <v>0</v>
      </c>
    </row>
    <row r="239" spans="1:11" x14ac:dyDescent="0.25">
      <c r="A239" s="5" t="s">
        <v>4626</v>
      </c>
      <c r="B239" s="5" t="s">
        <v>4930</v>
      </c>
      <c r="C239" s="12" t="str">
        <f>IFERROR(VLOOKUP(UPPER(CONCATENATE($B239," - ",$A239)),'[1]Segurados Civis'!$A$5:$H$2142,6,FALSE),"")</f>
        <v/>
      </c>
      <c r="D239" s="12" t="str">
        <f>IFERROR(VLOOKUP(UPPER(CONCATENATE($B239," - ",$A239)),'[1]Segurados Civis'!$A$5:$H$2142,7,FALSE),"")</f>
        <v/>
      </c>
      <c r="E239" s="12" t="str">
        <f>IFERROR(VLOOKUP(UPPER(CONCATENATE($B239," - ",$A239)),'[1]Segurados Civis'!$A$5:$H$2142,8,FALSE),"")</f>
        <v/>
      </c>
      <c r="F239" s="12" t="str">
        <f t="shared" si="3"/>
        <v/>
      </c>
      <c r="G239" s="5" t="s">
        <v>4</v>
      </c>
      <c r="H239" s="3">
        <v>0</v>
      </c>
      <c r="I239" s="3">
        <v>0</v>
      </c>
      <c r="J239" s="3">
        <v>0</v>
      </c>
      <c r="K239" s="3">
        <v>0</v>
      </c>
    </row>
    <row r="240" spans="1:11" x14ac:dyDescent="0.25">
      <c r="A240" s="5" t="s">
        <v>4626</v>
      </c>
      <c r="B240" s="5" t="s">
        <v>4674</v>
      </c>
      <c r="C240" s="12">
        <f>IFERROR(VLOOKUP(UPPER(CONCATENATE($B240," - ",$A240)),'[1]Segurados Civis'!$A$5:$H$2142,6,FALSE),"")</f>
        <v>1008</v>
      </c>
      <c r="D240" s="12">
        <f>IFERROR(VLOOKUP(UPPER(CONCATENATE($B240," - ",$A240)),'[1]Segurados Civis'!$A$5:$H$2142,7,FALSE),"")</f>
        <v>348</v>
      </c>
      <c r="E240" s="12">
        <f>IFERROR(VLOOKUP(UPPER(CONCATENATE($B240," - ",$A240)),'[1]Segurados Civis'!$A$5:$H$2142,8,FALSE),"")</f>
        <v>72</v>
      </c>
      <c r="F240" s="12">
        <f t="shared" si="3"/>
        <v>1428</v>
      </c>
      <c r="G240" s="5" t="s">
        <v>2</v>
      </c>
      <c r="H240" s="3">
        <v>0</v>
      </c>
      <c r="I240" s="3">
        <v>0</v>
      </c>
      <c r="J240" s="3">
        <v>0</v>
      </c>
      <c r="K240" s="3">
        <v>0</v>
      </c>
    </row>
    <row r="241" spans="1:11" x14ac:dyDescent="0.25">
      <c r="A241" s="5" t="s">
        <v>4626</v>
      </c>
      <c r="B241" s="5" t="s">
        <v>4903</v>
      </c>
      <c r="C241" s="12">
        <f>IFERROR(VLOOKUP(UPPER(CONCATENATE($B241," - ",$A241)),'[1]Segurados Civis'!$A$5:$H$2142,6,FALSE),"")</f>
        <v>1791</v>
      </c>
      <c r="D241" s="12">
        <f>IFERROR(VLOOKUP(UPPER(CONCATENATE($B241," - ",$A241)),'[1]Segurados Civis'!$A$5:$H$2142,7,FALSE),"")</f>
        <v>179</v>
      </c>
      <c r="E241" s="12">
        <f>IFERROR(VLOOKUP(UPPER(CONCATENATE($B241," - ",$A241)),'[1]Segurados Civis'!$A$5:$H$2142,8,FALSE),"")</f>
        <v>50</v>
      </c>
      <c r="F241" s="12">
        <f t="shared" si="3"/>
        <v>2020</v>
      </c>
      <c r="G241" s="5" t="s">
        <v>2</v>
      </c>
      <c r="H241" s="3">
        <v>0</v>
      </c>
      <c r="I241" s="3">
        <v>0</v>
      </c>
      <c r="J241" s="3">
        <v>0</v>
      </c>
      <c r="K241" s="3">
        <v>0</v>
      </c>
    </row>
    <row r="242" spans="1:11" x14ac:dyDescent="0.25">
      <c r="A242" s="5" t="s">
        <v>4626</v>
      </c>
      <c r="B242" s="5" t="s">
        <v>5017</v>
      </c>
      <c r="C242" s="12">
        <f>IFERROR(VLOOKUP(UPPER(CONCATENATE($B242," - ",$A242)),'[1]Segurados Civis'!$A$5:$H$2142,6,FALSE),"")</f>
        <v>5073</v>
      </c>
      <c r="D242" s="12">
        <f>IFERROR(VLOOKUP(UPPER(CONCATENATE($B242," - ",$A242)),'[1]Segurados Civis'!$A$5:$H$2142,7,FALSE),"")</f>
        <v>1068</v>
      </c>
      <c r="E242" s="12">
        <f>IFERROR(VLOOKUP(UPPER(CONCATENATE($B242," - ",$A242)),'[1]Segurados Civis'!$A$5:$H$2142,8,FALSE),"")</f>
        <v>246</v>
      </c>
      <c r="F242" s="12">
        <f t="shared" si="3"/>
        <v>6387</v>
      </c>
      <c r="G242" s="5" t="s">
        <v>2</v>
      </c>
      <c r="H242" s="3">
        <v>1</v>
      </c>
      <c r="I242" s="3">
        <v>0</v>
      </c>
      <c r="J242" s="3">
        <v>1</v>
      </c>
      <c r="K242" s="3">
        <v>0</v>
      </c>
    </row>
    <row r="243" spans="1:11" x14ac:dyDescent="0.25">
      <c r="A243" s="5" t="s">
        <v>4626</v>
      </c>
      <c r="B243" s="5" t="s">
        <v>4923</v>
      </c>
      <c r="C243" s="12" t="str">
        <f>IFERROR(VLOOKUP(UPPER(CONCATENATE($B243," - ",$A243)),'[1]Segurados Civis'!$A$5:$H$2142,6,FALSE),"")</f>
        <v/>
      </c>
      <c r="D243" s="12" t="str">
        <f>IFERROR(VLOOKUP(UPPER(CONCATENATE($B243," - ",$A243)),'[1]Segurados Civis'!$A$5:$H$2142,7,FALSE),"")</f>
        <v/>
      </c>
      <c r="E243" s="12" t="str">
        <f>IFERROR(VLOOKUP(UPPER(CONCATENATE($B243," - ",$A243)),'[1]Segurados Civis'!$A$5:$H$2142,8,FALSE),"")</f>
        <v/>
      </c>
      <c r="F243" s="12" t="str">
        <f t="shared" si="3"/>
        <v/>
      </c>
      <c r="G243" s="5" t="s">
        <v>4</v>
      </c>
      <c r="H243" s="3">
        <v>0</v>
      </c>
      <c r="I243" s="3">
        <v>0</v>
      </c>
      <c r="J243" s="3">
        <v>0</v>
      </c>
      <c r="K243" s="3">
        <v>0</v>
      </c>
    </row>
    <row r="244" spans="1:11" x14ac:dyDescent="0.25">
      <c r="A244" s="5" t="s">
        <v>4626</v>
      </c>
      <c r="B244" s="5" t="s">
        <v>4976</v>
      </c>
      <c r="C244" s="12" t="str">
        <f>IFERROR(VLOOKUP(UPPER(CONCATENATE($B244," - ",$A244)),'[1]Segurados Civis'!$A$5:$H$2142,6,FALSE),"")</f>
        <v/>
      </c>
      <c r="D244" s="12" t="str">
        <f>IFERROR(VLOOKUP(UPPER(CONCATENATE($B244," - ",$A244)),'[1]Segurados Civis'!$A$5:$H$2142,7,FALSE),"")</f>
        <v/>
      </c>
      <c r="E244" s="12" t="str">
        <f>IFERROR(VLOOKUP(UPPER(CONCATENATE($B244," - ",$A244)),'[1]Segurados Civis'!$A$5:$H$2142,8,FALSE),"")</f>
        <v/>
      </c>
      <c r="F244" s="12" t="str">
        <f t="shared" si="3"/>
        <v/>
      </c>
      <c r="G244" s="5" t="s">
        <v>4</v>
      </c>
      <c r="H244" s="3">
        <v>0</v>
      </c>
      <c r="I244" s="3">
        <v>0</v>
      </c>
      <c r="J244" s="3">
        <v>0</v>
      </c>
      <c r="K244" s="3">
        <v>0</v>
      </c>
    </row>
    <row r="245" spans="1:11" x14ac:dyDescent="0.25">
      <c r="A245" s="5" t="s">
        <v>4626</v>
      </c>
      <c r="B245" s="5" t="s">
        <v>4748</v>
      </c>
      <c r="C245" s="12" t="str">
        <f>IFERROR(VLOOKUP(UPPER(CONCATENATE($B245," - ",$A245)),'[1]Segurados Civis'!$A$5:$H$2142,6,FALSE),"")</f>
        <v/>
      </c>
      <c r="D245" s="12" t="str">
        <f>IFERROR(VLOOKUP(UPPER(CONCATENATE($B245," - ",$A245)),'[1]Segurados Civis'!$A$5:$H$2142,7,FALSE),"")</f>
        <v/>
      </c>
      <c r="E245" s="12" t="str">
        <f>IFERROR(VLOOKUP(UPPER(CONCATENATE($B245," - ",$A245)),'[1]Segurados Civis'!$A$5:$H$2142,8,FALSE),"")</f>
        <v/>
      </c>
      <c r="F245" s="12" t="str">
        <f t="shared" si="3"/>
        <v/>
      </c>
      <c r="G245" s="5" t="s">
        <v>4</v>
      </c>
      <c r="H245" s="3">
        <v>0</v>
      </c>
      <c r="I245" s="3">
        <v>0</v>
      </c>
      <c r="J245" s="3">
        <v>0</v>
      </c>
      <c r="K245" s="3">
        <v>0</v>
      </c>
    </row>
    <row r="246" spans="1:11" x14ac:dyDescent="0.25">
      <c r="A246" s="5" t="s">
        <v>4626</v>
      </c>
      <c r="B246" s="5" t="s">
        <v>5034</v>
      </c>
      <c r="C246" s="12" t="str">
        <f>IFERROR(VLOOKUP(UPPER(CONCATENATE($B246," - ",$A246)),'[1]Segurados Civis'!$A$5:$H$2142,6,FALSE),"")</f>
        <v/>
      </c>
      <c r="D246" s="12" t="str">
        <f>IFERROR(VLOOKUP(UPPER(CONCATENATE($B246," - ",$A246)),'[1]Segurados Civis'!$A$5:$H$2142,7,FALSE),"")</f>
        <v/>
      </c>
      <c r="E246" s="12" t="str">
        <f>IFERROR(VLOOKUP(UPPER(CONCATENATE($B246," - ",$A246)),'[1]Segurados Civis'!$A$5:$H$2142,8,FALSE),"")</f>
        <v/>
      </c>
      <c r="F246" s="12" t="str">
        <f t="shared" si="3"/>
        <v/>
      </c>
      <c r="G246" s="5" t="s">
        <v>4</v>
      </c>
      <c r="H246" s="3">
        <v>0</v>
      </c>
      <c r="I246" s="3">
        <v>0</v>
      </c>
      <c r="J246" s="3">
        <v>0</v>
      </c>
      <c r="K246" s="3">
        <v>0</v>
      </c>
    </row>
    <row r="247" spans="1:11" x14ac:dyDescent="0.25">
      <c r="A247" s="5" t="s">
        <v>4626</v>
      </c>
      <c r="B247" s="5" t="s">
        <v>4749</v>
      </c>
      <c r="C247" s="12" t="str">
        <f>IFERROR(VLOOKUP(UPPER(CONCATENATE($B247," - ",$A247)),'[1]Segurados Civis'!$A$5:$H$2142,6,FALSE),"")</f>
        <v/>
      </c>
      <c r="D247" s="12" t="str">
        <f>IFERROR(VLOOKUP(UPPER(CONCATENATE($B247," - ",$A247)),'[1]Segurados Civis'!$A$5:$H$2142,7,FALSE),"")</f>
        <v/>
      </c>
      <c r="E247" s="12" t="str">
        <f>IFERROR(VLOOKUP(UPPER(CONCATENATE($B247," - ",$A247)),'[1]Segurados Civis'!$A$5:$H$2142,8,FALSE),"")</f>
        <v/>
      </c>
      <c r="F247" s="12" t="str">
        <f t="shared" si="3"/>
        <v/>
      </c>
      <c r="G247" s="5" t="s">
        <v>4</v>
      </c>
      <c r="H247" s="3">
        <v>0</v>
      </c>
      <c r="I247" s="3">
        <v>0</v>
      </c>
      <c r="J247" s="3">
        <v>0</v>
      </c>
      <c r="K247" s="3">
        <v>0</v>
      </c>
    </row>
    <row r="248" spans="1:11" x14ac:dyDescent="0.25">
      <c r="A248" s="5" t="s">
        <v>4626</v>
      </c>
      <c r="B248" s="5" t="s">
        <v>4659</v>
      </c>
      <c r="C248" s="12" t="str">
        <f>IFERROR(VLOOKUP(UPPER(CONCATENATE($B248," - ",$A248)),'[1]Segurados Civis'!$A$5:$H$2142,6,FALSE),"")</f>
        <v/>
      </c>
      <c r="D248" s="12" t="str">
        <f>IFERROR(VLOOKUP(UPPER(CONCATENATE($B248," - ",$A248)),'[1]Segurados Civis'!$A$5:$H$2142,7,FALSE),"")</f>
        <v/>
      </c>
      <c r="E248" s="12" t="str">
        <f>IFERROR(VLOOKUP(UPPER(CONCATENATE($B248," - ",$A248)),'[1]Segurados Civis'!$A$5:$H$2142,8,FALSE),"")</f>
        <v/>
      </c>
      <c r="F248" s="12" t="str">
        <f t="shared" si="3"/>
        <v/>
      </c>
      <c r="G248" s="5" t="s">
        <v>4</v>
      </c>
      <c r="H248" s="3">
        <v>0</v>
      </c>
      <c r="I248" s="3">
        <v>0</v>
      </c>
      <c r="J248" s="3">
        <v>0</v>
      </c>
      <c r="K248" s="3">
        <v>0</v>
      </c>
    </row>
    <row r="249" spans="1:11" x14ac:dyDescent="0.25">
      <c r="A249" s="5" t="s">
        <v>4626</v>
      </c>
      <c r="B249" s="5" t="s">
        <v>4793</v>
      </c>
      <c r="C249" s="12">
        <f>IFERROR(VLOOKUP(UPPER(CONCATENATE($B249," - ",$A249)),'[1]Segurados Civis'!$A$5:$H$2142,6,FALSE),"")</f>
        <v>231</v>
      </c>
      <c r="D249" s="12">
        <f>IFERROR(VLOOKUP(UPPER(CONCATENATE($B249," - ",$A249)),'[1]Segurados Civis'!$A$5:$H$2142,7,FALSE),"")</f>
        <v>23</v>
      </c>
      <c r="E249" s="12">
        <f>IFERROR(VLOOKUP(UPPER(CONCATENATE($B249," - ",$A249)),'[1]Segurados Civis'!$A$5:$H$2142,8,FALSE),"")</f>
        <v>13</v>
      </c>
      <c r="F249" s="12">
        <f t="shared" si="3"/>
        <v>267</v>
      </c>
      <c r="G249" s="5" t="s">
        <v>2</v>
      </c>
      <c r="H249" s="3">
        <v>0</v>
      </c>
      <c r="I249" s="3">
        <v>0</v>
      </c>
      <c r="J249" s="3">
        <v>0</v>
      </c>
      <c r="K249" s="3">
        <v>0</v>
      </c>
    </row>
    <row r="250" spans="1:11" x14ac:dyDescent="0.25">
      <c r="A250" s="5" t="s">
        <v>4626</v>
      </c>
      <c r="B250" s="5" t="s">
        <v>4913</v>
      </c>
      <c r="C250" s="12" t="str">
        <f>IFERROR(VLOOKUP(UPPER(CONCATENATE($B250," - ",$A250)),'[1]Segurados Civis'!$A$5:$H$2142,6,FALSE),"")</f>
        <v/>
      </c>
      <c r="D250" s="12" t="str">
        <f>IFERROR(VLOOKUP(UPPER(CONCATENATE($B250," - ",$A250)),'[1]Segurados Civis'!$A$5:$H$2142,7,FALSE),"")</f>
        <v/>
      </c>
      <c r="E250" s="12" t="str">
        <f>IFERROR(VLOOKUP(UPPER(CONCATENATE($B250," - ",$A250)),'[1]Segurados Civis'!$A$5:$H$2142,8,FALSE),"")</f>
        <v/>
      </c>
      <c r="F250" s="12" t="str">
        <f t="shared" si="3"/>
        <v/>
      </c>
      <c r="G250" s="5" t="s">
        <v>4</v>
      </c>
      <c r="H250" s="3">
        <v>0</v>
      </c>
      <c r="I250" s="3">
        <v>0</v>
      </c>
      <c r="J250" s="3">
        <v>0</v>
      </c>
      <c r="K250" s="3">
        <v>0</v>
      </c>
    </row>
    <row r="251" spans="1:11" x14ac:dyDescent="0.25">
      <c r="A251" s="5" t="s">
        <v>4626</v>
      </c>
      <c r="B251" s="5" t="s">
        <v>4884</v>
      </c>
      <c r="C251" s="12" t="str">
        <f>IFERROR(VLOOKUP(UPPER(CONCATENATE($B251," - ",$A251)),'[1]Segurados Civis'!$A$5:$H$2142,6,FALSE),"")</f>
        <v/>
      </c>
      <c r="D251" s="12" t="str">
        <f>IFERROR(VLOOKUP(UPPER(CONCATENATE($B251," - ",$A251)),'[1]Segurados Civis'!$A$5:$H$2142,7,FALSE),"")</f>
        <v/>
      </c>
      <c r="E251" s="12" t="str">
        <f>IFERROR(VLOOKUP(UPPER(CONCATENATE($B251," - ",$A251)),'[1]Segurados Civis'!$A$5:$H$2142,8,FALSE),"")</f>
        <v/>
      </c>
      <c r="F251" s="12" t="str">
        <f t="shared" si="3"/>
        <v/>
      </c>
      <c r="G251" s="5" t="s">
        <v>4</v>
      </c>
      <c r="H251" s="3">
        <v>0</v>
      </c>
      <c r="I251" s="3">
        <v>0</v>
      </c>
      <c r="J251" s="3">
        <v>0</v>
      </c>
      <c r="K251" s="3">
        <v>0</v>
      </c>
    </row>
    <row r="252" spans="1:11" x14ac:dyDescent="0.25">
      <c r="A252" s="5" t="s">
        <v>4626</v>
      </c>
      <c r="B252" s="5" t="s">
        <v>4750</v>
      </c>
      <c r="C252" s="12" t="str">
        <f>IFERROR(VLOOKUP(UPPER(CONCATENATE($B252," - ",$A252)),'[1]Segurados Civis'!$A$5:$H$2142,6,FALSE),"")</f>
        <v/>
      </c>
      <c r="D252" s="12" t="str">
        <f>IFERROR(VLOOKUP(UPPER(CONCATENATE($B252," - ",$A252)),'[1]Segurados Civis'!$A$5:$H$2142,7,FALSE),"")</f>
        <v/>
      </c>
      <c r="E252" s="12" t="str">
        <f>IFERROR(VLOOKUP(UPPER(CONCATENATE($B252," - ",$A252)),'[1]Segurados Civis'!$A$5:$H$2142,8,FALSE),"")</f>
        <v/>
      </c>
      <c r="F252" s="12" t="str">
        <f t="shared" si="3"/>
        <v/>
      </c>
      <c r="G252" s="5" t="s">
        <v>4</v>
      </c>
      <c r="H252" s="3">
        <v>0</v>
      </c>
      <c r="I252" s="3">
        <v>0</v>
      </c>
      <c r="J252" s="3">
        <v>0</v>
      </c>
      <c r="K252" s="3">
        <v>0</v>
      </c>
    </row>
    <row r="253" spans="1:11" x14ac:dyDescent="0.25">
      <c r="A253" s="5" t="s">
        <v>4626</v>
      </c>
      <c r="B253" s="5" t="s">
        <v>4887</v>
      </c>
      <c r="C253" s="12" t="str">
        <f>IFERROR(VLOOKUP(UPPER(CONCATENATE($B253," - ",$A253)),'[1]Segurados Civis'!$A$5:$H$2142,6,FALSE),"")</f>
        <v/>
      </c>
      <c r="D253" s="12" t="str">
        <f>IFERROR(VLOOKUP(UPPER(CONCATENATE($B253," - ",$A253)),'[1]Segurados Civis'!$A$5:$H$2142,7,FALSE),"")</f>
        <v/>
      </c>
      <c r="E253" s="12" t="str">
        <f>IFERROR(VLOOKUP(UPPER(CONCATENATE($B253," - ",$A253)),'[1]Segurados Civis'!$A$5:$H$2142,8,FALSE),"")</f>
        <v/>
      </c>
      <c r="F253" s="12" t="str">
        <f t="shared" si="3"/>
        <v/>
      </c>
      <c r="G253" s="5" t="s">
        <v>4</v>
      </c>
      <c r="H253" s="3">
        <v>0</v>
      </c>
      <c r="I253" s="3">
        <v>0</v>
      </c>
      <c r="J253" s="3">
        <v>0</v>
      </c>
      <c r="K253" s="3">
        <v>0</v>
      </c>
    </row>
    <row r="254" spans="1:11" x14ac:dyDescent="0.25">
      <c r="A254" s="5" t="s">
        <v>4626</v>
      </c>
      <c r="B254" s="5" t="s">
        <v>5116</v>
      </c>
      <c r="C254" s="12" t="str">
        <f>IFERROR(VLOOKUP(UPPER(CONCATENATE($B254," - ",$A254)),'[1]Segurados Civis'!$A$5:$H$2142,6,FALSE),"")</f>
        <v/>
      </c>
      <c r="D254" s="12" t="str">
        <f>IFERROR(VLOOKUP(UPPER(CONCATENATE($B254," - ",$A254)),'[1]Segurados Civis'!$A$5:$H$2142,7,FALSE),"")</f>
        <v/>
      </c>
      <c r="E254" s="12" t="str">
        <f>IFERROR(VLOOKUP(UPPER(CONCATENATE($B254," - ",$A254)),'[1]Segurados Civis'!$A$5:$H$2142,8,FALSE),"")</f>
        <v/>
      </c>
      <c r="F254" s="12" t="str">
        <f t="shared" si="3"/>
        <v/>
      </c>
      <c r="G254" s="5" t="s">
        <v>4</v>
      </c>
      <c r="H254" s="3">
        <v>0</v>
      </c>
      <c r="I254" s="3">
        <v>0</v>
      </c>
      <c r="J254" s="3">
        <v>0</v>
      </c>
      <c r="K254" s="3">
        <v>0</v>
      </c>
    </row>
    <row r="255" spans="1:11" x14ac:dyDescent="0.25">
      <c r="A255" s="5" t="s">
        <v>4626</v>
      </c>
      <c r="B255" s="5" t="s">
        <v>4751</v>
      </c>
      <c r="C255" s="12" t="str">
        <f>IFERROR(VLOOKUP(UPPER(CONCATENATE($B255," - ",$A255)),'[1]Segurados Civis'!$A$5:$H$2142,6,FALSE),"")</f>
        <v/>
      </c>
      <c r="D255" s="12" t="str">
        <f>IFERROR(VLOOKUP(UPPER(CONCATENATE($B255," - ",$A255)),'[1]Segurados Civis'!$A$5:$H$2142,7,FALSE),"")</f>
        <v/>
      </c>
      <c r="E255" s="12" t="str">
        <f>IFERROR(VLOOKUP(UPPER(CONCATENATE($B255," - ",$A255)),'[1]Segurados Civis'!$A$5:$H$2142,8,FALSE),"")</f>
        <v/>
      </c>
      <c r="F255" s="12" t="str">
        <f t="shared" si="3"/>
        <v/>
      </c>
      <c r="G255" s="5" t="s">
        <v>4</v>
      </c>
      <c r="H255" s="3">
        <v>0</v>
      </c>
      <c r="I255" s="3">
        <v>0</v>
      </c>
      <c r="J255" s="3">
        <v>0</v>
      </c>
      <c r="K255" s="3">
        <v>0</v>
      </c>
    </row>
    <row r="256" spans="1:11" x14ac:dyDescent="0.25">
      <c r="A256" s="5" t="s">
        <v>4626</v>
      </c>
      <c r="B256" s="5" t="s">
        <v>4820</v>
      </c>
      <c r="C256" s="12">
        <f>IFERROR(VLOOKUP(UPPER(CONCATENATE($B256," - ",$A256)),'[1]Segurados Civis'!$A$5:$H$2142,6,FALSE),"")</f>
        <v>797</v>
      </c>
      <c r="D256" s="12">
        <f>IFERROR(VLOOKUP(UPPER(CONCATENATE($B256," - ",$A256)),'[1]Segurados Civis'!$A$5:$H$2142,7,FALSE),"")</f>
        <v>113</v>
      </c>
      <c r="E256" s="12">
        <f>IFERROR(VLOOKUP(UPPER(CONCATENATE($B256," - ",$A256)),'[1]Segurados Civis'!$A$5:$H$2142,8,FALSE),"")</f>
        <v>33</v>
      </c>
      <c r="F256" s="12">
        <f t="shared" si="3"/>
        <v>943</v>
      </c>
      <c r="G256" s="5" t="s">
        <v>2</v>
      </c>
      <c r="H256" s="3">
        <v>1</v>
      </c>
      <c r="I256" s="3">
        <v>0</v>
      </c>
      <c r="J256" s="3">
        <v>0</v>
      </c>
      <c r="K256" s="3">
        <v>0</v>
      </c>
    </row>
    <row r="257" spans="1:11" x14ac:dyDescent="0.25">
      <c r="A257" s="5" t="s">
        <v>4626</v>
      </c>
      <c r="B257" s="5" t="s">
        <v>5072</v>
      </c>
      <c r="C257" s="12">
        <f>IFERROR(VLOOKUP(UPPER(CONCATENATE($B257," - ",$A257)),'[1]Segurados Civis'!$A$5:$H$2142,6,FALSE),"")</f>
        <v>576</v>
      </c>
      <c r="D257" s="12">
        <f>IFERROR(VLOOKUP(UPPER(CONCATENATE($B257," - ",$A257)),'[1]Segurados Civis'!$A$5:$H$2142,7,FALSE),"")</f>
        <v>124</v>
      </c>
      <c r="E257" s="12">
        <f>IFERROR(VLOOKUP(UPPER(CONCATENATE($B257," - ",$A257)),'[1]Segurados Civis'!$A$5:$H$2142,8,FALSE),"")</f>
        <v>0</v>
      </c>
      <c r="F257" s="12">
        <f t="shared" si="3"/>
        <v>700</v>
      </c>
      <c r="G257" s="5" t="s">
        <v>2</v>
      </c>
      <c r="H257" s="3">
        <v>0</v>
      </c>
      <c r="I257" s="3">
        <v>0</v>
      </c>
      <c r="J257" s="3">
        <v>0</v>
      </c>
      <c r="K257" s="3">
        <v>0</v>
      </c>
    </row>
    <row r="258" spans="1:11" x14ac:dyDescent="0.25">
      <c r="A258" s="5" t="s">
        <v>4626</v>
      </c>
      <c r="B258" s="5" t="s">
        <v>5007</v>
      </c>
      <c r="C258" s="12" t="str">
        <f>IFERROR(VLOOKUP(UPPER(CONCATENATE($B258," - ",$A258)),'[1]Segurados Civis'!$A$5:$H$2142,6,FALSE),"")</f>
        <v/>
      </c>
      <c r="D258" s="12" t="str">
        <f>IFERROR(VLOOKUP(UPPER(CONCATENATE($B258," - ",$A258)),'[1]Segurados Civis'!$A$5:$H$2142,7,FALSE),"")</f>
        <v/>
      </c>
      <c r="E258" s="12" t="str">
        <f>IFERROR(VLOOKUP(UPPER(CONCATENATE($B258," - ",$A258)),'[1]Segurados Civis'!$A$5:$H$2142,8,FALSE),"")</f>
        <v/>
      </c>
      <c r="F258" s="12" t="str">
        <f t="shared" si="3"/>
        <v/>
      </c>
      <c r="G258" s="5" t="s">
        <v>4</v>
      </c>
      <c r="H258" s="3">
        <v>0</v>
      </c>
      <c r="I258" s="3">
        <v>0</v>
      </c>
      <c r="J258" s="3">
        <v>0</v>
      </c>
      <c r="K258" s="3">
        <v>0</v>
      </c>
    </row>
    <row r="259" spans="1:11" x14ac:dyDescent="0.25">
      <c r="A259" s="5" t="s">
        <v>4626</v>
      </c>
      <c r="B259" s="5" t="s">
        <v>4874</v>
      </c>
      <c r="C259" s="12">
        <f>IFERROR(VLOOKUP(UPPER(CONCATENATE($B259," - ",$A259)),'[1]Segurados Civis'!$A$5:$H$2142,6,FALSE),"")</f>
        <v>3465</v>
      </c>
      <c r="D259" s="12">
        <f>IFERROR(VLOOKUP(UPPER(CONCATENATE($B259," - ",$A259)),'[1]Segurados Civis'!$A$5:$H$2142,7,FALSE),"")</f>
        <v>425</v>
      </c>
      <c r="E259" s="12">
        <f>IFERROR(VLOOKUP(UPPER(CONCATENATE($B259," - ",$A259)),'[1]Segurados Civis'!$A$5:$H$2142,8,FALSE),"")</f>
        <v>100</v>
      </c>
      <c r="F259" s="12">
        <f t="shared" ref="F259:F322" si="4">IF(SUM(C259:E259)=0,"",SUM(C259:E259))</f>
        <v>3990</v>
      </c>
      <c r="G259" s="5" t="s">
        <v>2</v>
      </c>
      <c r="H259" s="3">
        <v>0</v>
      </c>
      <c r="I259" s="3">
        <v>0</v>
      </c>
      <c r="J259" s="3">
        <v>0</v>
      </c>
      <c r="K259" s="3">
        <v>0</v>
      </c>
    </row>
    <row r="260" spans="1:11" x14ac:dyDescent="0.25">
      <c r="A260" s="5" t="s">
        <v>4626</v>
      </c>
      <c r="B260" s="5" t="s">
        <v>4874</v>
      </c>
      <c r="C260" s="12">
        <f>IFERROR(VLOOKUP(UPPER(CONCATENATE($B260," - ",$A260)),'[1]Segurados Civis'!$A$5:$H$2142,6,FALSE),"")</f>
        <v>3465</v>
      </c>
      <c r="D260" s="12">
        <f>IFERROR(VLOOKUP(UPPER(CONCATENATE($B260," - ",$A260)),'[1]Segurados Civis'!$A$5:$H$2142,7,FALSE),"")</f>
        <v>425</v>
      </c>
      <c r="E260" s="12">
        <f>IFERROR(VLOOKUP(UPPER(CONCATENATE($B260," - ",$A260)),'[1]Segurados Civis'!$A$5:$H$2142,8,FALSE),"")</f>
        <v>100</v>
      </c>
      <c r="F260" s="12">
        <f t="shared" si="4"/>
        <v>3990</v>
      </c>
      <c r="G260" s="5" t="s">
        <v>2</v>
      </c>
      <c r="H260" s="3">
        <v>0</v>
      </c>
      <c r="I260" s="3">
        <v>0</v>
      </c>
      <c r="J260" s="3">
        <v>0</v>
      </c>
      <c r="K260" s="3">
        <v>0</v>
      </c>
    </row>
    <row r="261" spans="1:11" x14ac:dyDescent="0.25">
      <c r="A261" s="5" t="s">
        <v>4626</v>
      </c>
      <c r="B261" s="5" t="s">
        <v>5049</v>
      </c>
      <c r="C261" s="12" t="str">
        <f>IFERROR(VLOOKUP(UPPER(CONCATENATE($B261," - ",$A261)),'[1]Segurados Civis'!$A$5:$H$2142,6,FALSE),"")</f>
        <v/>
      </c>
      <c r="D261" s="12" t="str">
        <f>IFERROR(VLOOKUP(UPPER(CONCATENATE($B261," - ",$A261)),'[1]Segurados Civis'!$A$5:$H$2142,7,FALSE),"")</f>
        <v/>
      </c>
      <c r="E261" s="12" t="str">
        <f>IFERROR(VLOOKUP(UPPER(CONCATENATE($B261," - ",$A261)),'[1]Segurados Civis'!$A$5:$H$2142,8,FALSE),"")</f>
        <v/>
      </c>
      <c r="F261" s="12" t="str">
        <f t="shared" si="4"/>
        <v/>
      </c>
      <c r="G261" s="5" t="s">
        <v>4</v>
      </c>
      <c r="H261" s="3">
        <v>0</v>
      </c>
      <c r="I261" s="3">
        <v>0</v>
      </c>
      <c r="J261" s="3">
        <v>0</v>
      </c>
      <c r="K261" s="3">
        <v>0</v>
      </c>
    </row>
    <row r="262" spans="1:11" x14ac:dyDescent="0.25">
      <c r="A262" s="5" t="s">
        <v>4626</v>
      </c>
      <c r="B262" s="5" t="s">
        <v>4914</v>
      </c>
      <c r="C262" s="12">
        <f>IFERROR(VLOOKUP(UPPER(CONCATENATE($B262," - ",$A262)),'[1]Segurados Civis'!$A$5:$H$2142,6,FALSE),"")</f>
        <v>2900</v>
      </c>
      <c r="D262" s="12">
        <f>IFERROR(VLOOKUP(UPPER(CONCATENATE($B262," - ",$A262)),'[1]Segurados Civis'!$A$5:$H$2142,7,FALSE),"")</f>
        <v>50</v>
      </c>
      <c r="E262" s="12">
        <f>IFERROR(VLOOKUP(UPPER(CONCATENATE($B262," - ",$A262)),'[1]Segurados Civis'!$A$5:$H$2142,8,FALSE),"")</f>
        <v>32</v>
      </c>
      <c r="F262" s="12">
        <f t="shared" si="4"/>
        <v>2982</v>
      </c>
      <c r="G262" s="5" t="s">
        <v>2</v>
      </c>
      <c r="H262" s="3">
        <v>0</v>
      </c>
      <c r="I262" s="3">
        <v>0</v>
      </c>
      <c r="J262" s="3">
        <v>0</v>
      </c>
      <c r="K262" s="3">
        <v>0</v>
      </c>
    </row>
    <row r="263" spans="1:11" x14ac:dyDescent="0.25">
      <c r="A263" s="5" t="s">
        <v>4626</v>
      </c>
      <c r="B263" s="5" t="s">
        <v>4832</v>
      </c>
      <c r="C263" s="12">
        <f>IFERROR(VLOOKUP(UPPER(CONCATENATE($B263," - ",$A263)),'[1]Segurados Civis'!$A$5:$H$2142,6,FALSE),"")</f>
        <v>3594</v>
      </c>
      <c r="D263" s="12">
        <f>IFERROR(VLOOKUP(UPPER(CONCATENATE($B263," - ",$A263)),'[1]Segurados Civis'!$A$5:$H$2142,7,FALSE),"")</f>
        <v>999</v>
      </c>
      <c r="E263" s="12">
        <f>IFERROR(VLOOKUP(UPPER(CONCATENATE($B263," - ",$A263)),'[1]Segurados Civis'!$A$5:$H$2142,8,FALSE),"")</f>
        <v>248</v>
      </c>
      <c r="F263" s="12">
        <f t="shared" si="4"/>
        <v>4841</v>
      </c>
      <c r="G263" s="5" t="s">
        <v>2</v>
      </c>
      <c r="H263" s="3">
        <v>0</v>
      </c>
      <c r="I263" s="3">
        <v>0</v>
      </c>
      <c r="J263" s="3">
        <v>0</v>
      </c>
      <c r="K263" s="3">
        <v>0</v>
      </c>
    </row>
    <row r="264" spans="1:11" x14ac:dyDescent="0.25">
      <c r="A264" s="5" t="s">
        <v>4626</v>
      </c>
      <c r="B264" s="5" t="s">
        <v>1886</v>
      </c>
      <c r="C264" s="12">
        <f>IFERROR(VLOOKUP(UPPER(CONCATENATE($B264," - ",$A264)),'[1]Segurados Civis'!$A$5:$H$2142,6,FALSE),"")</f>
        <v>3147</v>
      </c>
      <c r="D264" s="12">
        <f>IFERROR(VLOOKUP(UPPER(CONCATENATE($B264," - ",$A264)),'[1]Segurados Civis'!$A$5:$H$2142,7,FALSE),"")</f>
        <v>164</v>
      </c>
      <c r="E264" s="12">
        <f>IFERROR(VLOOKUP(UPPER(CONCATENATE($B264," - ",$A264)),'[1]Segurados Civis'!$A$5:$H$2142,8,FALSE),"")</f>
        <v>56</v>
      </c>
      <c r="F264" s="12">
        <f t="shared" si="4"/>
        <v>3367</v>
      </c>
      <c r="G264" s="5" t="s">
        <v>2</v>
      </c>
      <c r="H264" s="3">
        <v>0</v>
      </c>
      <c r="I264" s="3">
        <v>0</v>
      </c>
      <c r="J264" s="3">
        <v>0</v>
      </c>
      <c r="K264" s="3">
        <v>0</v>
      </c>
    </row>
    <row r="265" spans="1:11" x14ac:dyDescent="0.25">
      <c r="A265" s="5" t="s">
        <v>4626</v>
      </c>
      <c r="B265" s="5" t="s">
        <v>4794</v>
      </c>
      <c r="C265" s="12">
        <f>IFERROR(VLOOKUP(UPPER(CONCATENATE($B265," - ",$A265)),'[1]Segurados Civis'!$A$5:$H$2142,6,FALSE),"")</f>
        <v>4228</v>
      </c>
      <c r="D265" s="12">
        <f>IFERROR(VLOOKUP(UPPER(CONCATENATE($B265," - ",$A265)),'[1]Segurados Civis'!$A$5:$H$2142,7,FALSE),"")</f>
        <v>693</v>
      </c>
      <c r="E265" s="12">
        <f>IFERROR(VLOOKUP(UPPER(CONCATENATE($B265," - ",$A265)),'[1]Segurados Civis'!$A$5:$H$2142,8,FALSE),"")</f>
        <v>153</v>
      </c>
      <c r="F265" s="12">
        <f t="shared" si="4"/>
        <v>5074</v>
      </c>
      <c r="G265" s="5" t="s">
        <v>2</v>
      </c>
      <c r="H265" s="3">
        <v>0</v>
      </c>
      <c r="I265" s="3">
        <v>0</v>
      </c>
      <c r="J265" s="3">
        <v>0</v>
      </c>
      <c r="K265" s="3">
        <v>0</v>
      </c>
    </row>
    <row r="266" spans="1:11" x14ac:dyDescent="0.25">
      <c r="A266" s="5" t="s">
        <v>4626</v>
      </c>
      <c r="B266" s="5" t="s">
        <v>5146</v>
      </c>
      <c r="C266" s="12">
        <f>IFERROR(VLOOKUP(UPPER(CONCATENATE($B266," - ",$A266)),'[1]Segurados Civis'!$A$5:$H$2142,6,FALSE),"")</f>
        <v>2131</v>
      </c>
      <c r="D266" s="12">
        <f>IFERROR(VLOOKUP(UPPER(CONCATENATE($B266," - ",$A266)),'[1]Segurados Civis'!$A$5:$H$2142,7,FALSE),"")</f>
        <v>613</v>
      </c>
      <c r="E266" s="12">
        <f>IFERROR(VLOOKUP(UPPER(CONCATENATE($B266," - ",$A266)),'[1]Segurados Civis'!$A$5:$H$2142,8,FALSE),"")</f>
        <v>202</v>
      </c>
      <c r="F266" s="12">
        <f t="shared" si="4"/>
        <v>2946</v>
      </c>
      <c r="G266" s="5" t="s">
        <v>2</v>
      </c>
      <c r="H266" s="3">
        <v>0</v>
      </c>
      <c r="I266" s="3">
        <v>0</v>
      </c>
      <c r="J266" s="3">
        <v>0</v>
      </c>
      <c r="K266" s="3">
        <v>0</v>
      </c>
    </row>
    <row r="267" spans="1:11" x14ac:dyDescent="0.25">
      <c r="A267" s="5" t="s">
        <v>4626</v>
      </c>
      <c r="B267" s="5" t="s">
        <v>5025</v>
      </c>
      <c r="C267" s="12" t="str">
        <f>IFERROR(VLOOKUP(UPPER(CONCATENATE($B267," - ",$A267)),'[1]Segurados Civis'!$A$5:$H$2142,6,FALSE),"")</f>
        <v/>
      </c>
      <c r="D267" s="12" t="str">
        <f>IFERROR(VLOOKUP(UPPER(CONCATENATE($B267," - ",$A267)),'[1]Segurados Civis'!$A$5:$H$2142,7,FALSE),"")</f>
        <v/>
      </c>
      <c r="E267" s="12" t="str">
        <f>IFERROR(VLOOKUP(UPPER(CONCATENATE($B267," - ",$A267)),'[1]Segurados Civis'!$A$5:$H$2142,8,FALSE),"")</f>
        <v/>
      </c>
      <c r="F267" s="12" t="str">
        <f t="shared" si="4"/>
        <v/>
      </c>
      <c r="G267" s="5" t="s">
        <v>4</v>
      </c>
      <c r="H267" s="3">
        <v>0</v>
      </c>
      <c r="I267" s="3">
        <v>0</v>
      </c>
      <c r="J267" s="3">
        <v>0</v>
      </c>
      <c r="K267" s="3">
        <v>0</v>
      </c>
    </row>
    <row r="268" spans="1:11" x14ac:dyDescent="0.25">
      <c r="A268" s="5" t="s">
        <v>4626</v>
      </c>
      <c r="B268" s="5" t="s">
        <v>4849</v>
      </c>
      <c r="C268" s="12" t="str">
        <f>IFERROR(VLOOKUP(UPPER(CONCATENATE($B268," - ",$A268)),'[1]Segurados Civis'!$A$5:$H$2142,6,FALSE),"")</f>
        <v/>
      </c>
      <c r="D268" s="12" t="str">
        <f>IFERROR(VLOOKUP(UPPER(CONCATENATE($B268," - ",$A268)),'[1]Segurados Civis'!$A$5:$H$2142,7,FALSE),"")</f>
        <v/>
      </c>
      <c r="E268" s="12" t="str">
        <f>IFERROR(VLOOKUP(UPPER(CONCATENATE($B268," - ",$A268)),'[1]Segurados Civis'!$A$5:$H$2142,8,FALSE),"")</f>
        <v/>
      </c>
      <c r="F268" s="12" t="str">
        <f t="shared" si="4"/>
        <v/>
      </c>
      <c r="G268" s="5" t="s">
        <v>4</v>
      </c>
      <c r="H268" s="3">
        <v>0</v>
      </c>
      <c r="I268" s="3">
        <v>0</v>
      </c>
      <c r="J268" s="3">
        <v>0</v>
      </c>
      <c r="K268" s="3">
        <v>0</v>
      </c>
    </row>
    <row r="269" spans="1:11" x14ac:dyDescent="0.25">
      <c r="A269" s="5" t="s">
        <v>4626</v>
      </c>
      <c r="B269" s="5" t="s">
        <v>2586</v>
      </c>
      <c r="C269" s="12" t="str">
        <f>IFERROR(VLOOKUP(UPPER(CONCATENATE($B269," - ",$A269)),'[1]Segurados Civis'!$A$5:$H$2142,6,FALSE),"")</f>
        <v/>
      </c>
      <c r="D269" s="12" t="str">
        <f>IFERROR(VLOOKUP(UPPER(CONCATENATE($B269," - ",$A269)),'[1]Segurados Civis'!$A$5:$H$2142,7,FALSE),"")</f>
        <v/>
      </c>
      <c r="E269" s="12" t="str">
        <f>IFERROR(VLOOKUP(UPPER(CONCATENATE($B269," - ",$A269)),'[1]Segurados Civis'!$A$5:$H$2142,8,FALSE),"")</f>
        <v/>
      </c>
      <c r="F269" s="12" t="str">
        <f t="shared" si="4"/>
        <v/>
      </c>
      <c r="G269" s="5" t="s">
        <v>4</v>
      </c>
      <c r="H269" s="3">
        <v>0</v>
      </c>
      <c r="I269" s="3">
        <v>0</v>
      </c>
      <c r="J269" s="3">
        <v>0</v>
      </c>
      <c r="K269" s="3">
        <v>0</v>
      </c>
    </row>
    <row r="270" spans="1:11" x14ac:dyDescent="0.25">
      <c r="A270" s="5" t="s">
        <v>4626</v>
      </c>
      <c r="B270" s="5" t="s">
        <v>4752</v>
      </c>
      <c r="C270" s="12" t="str">
        <f>IFERROR(VLOOKUP(UPPER(CONCATENATE($B270," - ",$A270)),'[1]Segurados Civis'!$A$5:$H$2142,6,FALSE),"")</f>
        <v/>
      </c>
      <c r="D270" s="12" t="str">
        <f>IFERROR(VLOOKUP(UPPER(CONCATENATE($B270," - ",$A270)),'[1]Segurados Civis'!$A$5:$H$2142,7,FALSE),"")</f>
        <v/>
      </c>
      <c r="E270" s="12" t="str">
        <f>IFERROR(VLOOKUP(UPPER(CONCATENATE($B270," - ",$A270)),'[1]Segurados Civis'!$A$5:$H$2142,8,FALSE),"")</f>
        <v/>
      </c>
      <c r="F270" s="12" t="str">
        <f t="shared" si="4"/>
        <v/>
      </c>
      <c r="G270" s="5" t="s">
        <v>4</v>
      </c>
      <c r="H270" s="3">
        <v>0</v>
      </c>
      <c r="I270" s="3">
        <v>0</v>
      </c>
      <c r="J270" s="3">
        <v>0</v>
      </c>
      <c r="K270" s="3">
        <v>0</v>
      </c>
    </row>
    <row r="271" spans="1:11" x14ac:dyDescent="0.25">
      <c r="A271" s="5" t="s">
        <v>4626</v>
      </c>
      <c r="B271" s="5" t="s">
        <v>5217</v>
      </c>
      <c r="C271" s="12">
        <f>IFERROR(VLOOKUP(UPPER(CONCATENATE($B271," - ",$A271)),'[1]Segurados Civis'!$A$5:$H$2142,6,FALSE),"")</f>
        <v>274</v>
      </c>
      <c r="D271" s="12">
        <f>IFERROR(VLOOKUP(UPPER(CONCATENATE($B271," - ",$A271)),'[1]Segurados Civis'!$A$5:$H$2142,7,FALSE),"")</f>
        <v>91</v>
      </c>
      <c r="E271" s="12">
        <f>IFERROR(VLOOKUP(UPPER(CONCATENATE($B271," - ",$A271)),'[1]Segurados Civis'!$A$5:$H$2142,8,FALSE),"")</f>
        <v>26</v>
      </c>
      <c r="F271" s="12">
        <f t="shared" si="4"/>
        <v>391</v>
      </c>
      <c r="G271" s="5" t="s">
        <v>2</v>
      </c>
      <c r="H271" s="3">
        <v>0</v>
      </c>
      <c r="I271" s="3">
        <v>0</v>
      </c>
      <c r="J271" s="3">
        <v>0</v>
      </c>
      <c r="K271" s="3">
        <v>0</v>
      </c>
    </row>
    <row r="272" spans="1:11" x14ac:dyDescent="0.25">
      <c r="A272" s="5" t="s">
        <v>4626</v>
      </c>
      <c r="B272" s="5" t="s">
        <v>5193</v>
      </c>
      <c r="C272" s="12">
        <f>IFERROR(VLOOKUP(UPPER(CONCATENATE($B272," - ",$A272)),'[1]Segurados Civis'!$A$5:$H$2142,6,FALSE),"")</f>
        <v>3978</v>
      </c>
      <c r="D272" s="12">
        <f>IFERROR(VLOOKUP(UPPER(CONCATENATE($B272," - ",$A272)),'[1]Segurados Civis'!$A$5:$H$2142,7,FALSE),"")</f>
        <v>770</v>
      </c>
      <c r="E272" s="12">
        <f>IFERROR(VLOOKUP(UPPER(CONCATENATE($B272," - ",$A272)),'[1]Segurados Civis'!$A$5:$H$2142,8,FALSE),"")</f>
        <v>230</v>
      </c>
      <c r="F272" s="12">
        <f t="shared" si="4"/>
        <v>4978</v>
      </c>
      <c r="G272" s="5" t="s">
        <v>2</v>
      </c>
      <c r="H272" s="3">
        <v>0</v>
      </c>
      <c r="I272" s="3">
        <v>0</v>
      </c>
      <c r="J272" s="3">
        <v>0</v>
      </c>
      <c r="K272" s="3">
        <v>0</v>
      </c>
    </row>
    <row r="273" spans="1:11" x14ac:dyDescent="0.25">
      <c r="A273" s="5" t="s">
        <v>4626</v>
      </c>
      <c r="B273" s="5" t="s">
        <v>5147</v>
      </c>
      <c r="C273" s="12" t="str">
        <f>IFERROR(VLOOKUP(UPPER(CONCATENATE($B273," - ",$A273)),'[1]Segurados Civis'!$A$5:$H$2142,6,FALSE),"")</f>
        <v/>
      </c>
      <c r="D273" s="12" t="str">
        <f>IFERROR(VLOOKUP(UPPER(CONCATENATE($B273," - ",$A273)),'[1]Segurados Civis'!$A$5:$H$2142,7,FALSE),"")</f>
        <v/>
      </c>
      <c r="E273" s="12" t="str">
        <f>IFERROR(VLOOKUP(UPPER(CONCATENATE($B273," - ",$A273)),'[1]Segurados Civis'!$A$5:$H$2142,8,FALSE),"")</f>
        <v/>
      </c>
      <c r="F273" s="12" t="str">
        <f t="shared" si="4"/>
        <v/>
      </c>
      <c r="G273" s="5" t="s">
        <v>4</v>
      </c>
      <c r="H273" s="3">
        <v>0</v>
      </c>
      <c r="I273" s="3">
        <v>0</v>
      </c>
      <c r="J273" s="3">
        <v>0</v>
      </c>
      <c r="K273" s="3">
        <v>0</v>
      </c>
    </row>
    <row r="274" spans="1:11" x14ac:dyDescent="0.25">
      <c r="A274" s="5" t="s">
        <v>4626</v>
      </c>
      <c r="B274" s="5" t="s">
        <v>4675</v>
      </c>
      <c r="C274" s="12" t="str">
        <f>IFERROR(VLOOKUP(UPPER(CONCATENATE($B274," - ",$A274)),'[1]Segurados Civis'!$A$5:$H$2142,6,FALSE),"")</f>
        <v/>
      </c>
      <c r="D274" s="12" t="str">
        <f>IFERROR(VLOOKUP(UPPER(CONCATENATE($B274," - ",$A274)),'[1]Segurados Civis'!$A$5:$H$2142,7,FALSE),"")</f>
        <v/>
      </c>
      <c r="E274" s="12" t="str">
        <f>IFERROR(VLOOKUP(UPPER(CONCATENATE($B274," - ",$A274)),'[1]Segurados Civis'!$A$5:$H$2142,8,FALSE),"")</f>
        <v/>
      </c>
      <c r="F274" s="12" t="str">
        <f t="shared" si="4"/>
        <v/>
      </c>
      <c r="G274" s="5" t="s">
        <v>4</v>
      </c>
      <c r="H274" s="3">
        <v>0</v>
      </c>
      <c r="I274" s="3">
        <v>0</v>
      </c>
      <c r="J274" s="3">
        <v>0</v>
      </c>
      <c r="K274" s="3">
        <v>0</v>
      </c>
    </row>
    <row r="275" spans="1:11" x14ac:dyDescent="0.25">
      <c r="A275" s="5" t="s">
        <v>4626</v>
      </c>
      <c r="B275" s="5" t="s">
        <v>5055</v>
      </c>
      <c r="C275" s="12" t="str">
        <f>IFERROR(VLOOKUP(UPPER(CONCATENATE($B275," - ",$A275)),'[1]Segurados Civis'!$A$5:$H$2142,6,FALSE),"")</f>
        <v/>
      </c>
      <c r="D275" s="12" t="str">
        <f>IFERROR(VLOOKUP(UPPER(CONCATENATE($B275," - ",$A275)),'[1]Segurados Civis'!$A$5:$H$2142,7,FALSE),"")</f>
        <v/>
      </c>
      <c r="E275" s="12" t="str">
        <f>IFERROR(VLOOKUP(UPPER(CONCATENATE($B275," - ",$A275)),'[1]Segurados Civis'!$A$5:$H$2142,8,FALSE),"")</f>
        <v/>
      </c>
      <c r="F275" s="12" t="str">
        <f t="shared" si="4"/>
        <v/>
      </c>
      <c r="G275" s="5" t="s">
        <v>4</v>
      </c>
      <c r="H275" s="3">
        <v>0</v>
      </c>
      <c r="I275" s="3">
        <v>0</v>
      </c>
      <c r="J275" s="3">
        <v>0</v>
      </c>
      <c r="K275" s="3">
        <v>0</v>
      </c>
    </row>
    <row r="276" spans="1:11" x14ac:dyDescent="0.25">
      <c r="A276" s="5" t="s">
        <v>4626</v>
      </c>
      <c r="B276" s="5" t="s">
        <v>4833</v>
      </c>
      <c r="C276" s="12">
        <f>IFERROR(VLOOKUP(UPPER(CONCATENATE($B276," - ",$A276)),'[1]Segurados Civis'!$A$5:$H$2142,6,FALSE),"")</f>
        <v>463</v>
      </c>
      <c r="D276" s="12">
        <f>IFERROR(VLOOKUP(UPPER(CONCATENATE($B276," - ",$A276)),'[1]Segurados Civis'!$A$5:$H$2142,7,FALSE),"")</f>
        <v>67</v>
      </c>
      <c r="E276" s="12">
        <f>IFERROR(VLOOKUP(UPPER(CONCATENATE($B276," - ",$A276)),'[1]Segurados Civis'!$A$5:$H$2142,8,FALSE),"")</f>
        <v>23</v>
      </c>
      <c r="F276" s="12">
        <f t="shared" si="4"/>
        <v>553</v>
      </c>
      <c r="G276" s="5" t="s">
        <v>2</v>
      </c>
      <c r="H276" s="3">
        <v>0</v>
      </c>
      <c r="I276" s="3">
        <v>0</v>
      </c>
      <c r="J276" s="3">
        <v>0</v>
      </c>
      <c r="K276" s="3">
        <v>0</v>
      </c>
    </row>
    <row r="277" spans="1:11" x14ac:dyDescent="0.25">
      <c r="A277" s="5" t="s">
        <v>4626</v>
      </c>
      <c r="B277" s="5" t="s">
        <v>5056</v>
      </c>
      <c r="C277" s="12" t="str">
        <f>IFERROR(VLOOKUP(UPPER(CONCATENATE($B277," - ",$A277)),'[1]Segurados Civis'!$A$5:$H$2142,6,FALSE),"")</f>
        <v/>
      </c>
      <c r="D277" s="12" t="str">
        <f>IFERROR(VLOOKUP(UPPER(CONCATENATE($B277," - ",$A277)),'[1]Segurados Civis'!$A$5:$H$2142,7,FALSE),"")</f>
        <v/>
      </c>
      <c r="E277" s="12" t="str">
        <f>IFERROR(VLOOKUP(UPPER(CONCATENATE($B277," - ",$A277)),'[1]Segurados Civis'!$A$5:$H$2142,8,FALSE),"")</f>
        <v/>
      </c>
      <c r="F277" s="12" t="str">
        <f t="shared" si="4"/>
        <v/>
      </c>
      <c r="G277" s="5" t="s">
        <v>4</v>
      </c>
      <c r="H277" s="3">
        <v>0</v>
      </c>
      <c r="I277" s="3">
        <v>0</v>
      </c>
      <c r="J277" s="3">
        <v>0</v>
      </c>
      <c r="K277" s="3">
        <v>0</v>
      </c>
    </row>
    <row r="278" spans="1:11" x14ac:dyDescent="0.25">
      <c r="A278" s="5" t="s">
        <v>4626</v>
      </c>
      <c r="B278" s="5" t="s">
        <v>4799</v>
      </c>
      <c r="C278" s="12" t="str">
        <f>IFERROR(VLOOKUP(UPPER(CONCATENATE($B278," - ",$A278)),'[1]Segurados Civis'!$A$5:$H$2142,6,FALSE),"")</f>
        <v/>
      </c>
      <c r="D278" s="12" t="str">
        <f>IFERROR(VLOOKUP(UPPER(CONCATENATE($B278," - ",$A278)),'[1]Segurados Civis'!$A$5:$H$2142,7,FALSE),"")</f>
        <v/>
      </c>
      <c r="E278" s="12" t="str">
        <f>IFERROR(VLOOKUP(UPPER(CONCATENATE($B278," - ",$A278)),'[1]Segurados Civis'!$A$5:$H$2142,8,FALSE),"")</f>
        <v/>
      </c>
      <c r="F278" s="12" t="str">
        <f t="shared" si="4"/>
        <v/>
      </c>
      <c r="G278" s="5" t="s">
        <v>4</v>
      </c>
      <c r="H278" s="3">
        <v>0</v>
      </c>
      <c r="I278" s="3">
        <v>0</v>
      </c>
      <c r="J278" s="3">
        <v>0</v>
      </c>
      <c r="K278" s="3">
        <v>0</v>
      </c>
    </row>
    <row r="279" spans="1:11" x14ac:dyDescent="0.25">
      <c r="A279" s="5" t="s">
        <v>4626</v>
      </c>
      <c r="B279" s="5" t="s">
        <v>5035</v>
      </c>
      <c r="C279" s="12" t="str">
        <f>IFERROR(VLOOKUP(UPPER(CONCATENATE($B279," - ",$A279)),'[1]Segurados Civis'!$A$5:$H$2142,6,FALSE),"")</f>
        <v/>
      </c>
      <c r="D279" s="12" t="str">
        <f>IFERROR(VLOOKUP(UPPER(CONCATENATE($B279," - ",$A279)),'[1]Segurados Civis'!$A$5:$H$2142,7,FALSE),"")</f>
        <v/>
      </c>
      <c r="E279" s="12" t="str">
        <f>IFERROR(VLOOKUP(UPPER(CONCATENATE($B279," - ",$A279)),'[1]Segurados Civis'!$A$5:$H$2142,8,FALSE),"")</f>
        <v/>
      </c>
      <c r="F279" s="12" t="str">
        <f t="shared" si="4"/>
        <v/>
      </c>
      <c r="G279" s="5" t="s">
        <v>4</v>
      </c>
      <c r="H279" s="3">
        <v>0</v>
      </c>
      <c r="I279" s="3">
        <v>0</v>
      </c>
      <c r="J279" s="3">
        <v>0</v>
      </c>
      <c r="K279" s="3">
        <v>0</v>
      </c>
    </row>
    <row r="280" spans="1:11" x14ac:dyDescent="0.25">
      <c r="A280" s="5" t="s">
        <v>4626</v>
      </c>
      <c r="B280" s="5" t="s">
        <v>4904</v>
      </c>
      <c r="C280" s="12">
        <f>IFERROR(VLOOKUP(UPPER(CONCATENATE($B280," - ",$A280)),'[1]Segurados Civis'!$A$5:$H$2142,6,FALSE),"")</f>
        <v>3870</v>
      </c>
      <c r="D280" s="12">
        <f>IFERROR(VLOOKUP(UPPER(CONCATENATE($B280," - ",$A280)),'[1]Segurados Civis'!$A$5:$H$2142,7,FALSE),"")</f>
        <v>196</v>
      </c>
      <c r="E280" s="12">
        <f>IFERROR(VLOOKUP(UPPER(CONCATENATE($B280," - ",$A280)),'[1]Segurados Civis'!$A$5:$H$2142,8,FALSE),"")</f>
        <v>57</v>
      </c>
      <c r="F280" s="12">
        <f t="shared" si="4"/>
        <v>4123</v>
      </c>
      <c r="G280" s="5" t="s">
        <v>2</v>
      </c>
      <c r="H280" s="3">
        <v>0</v>
      </c>
      <c r="I280" s="3">
        <v>0</v>
      </c>
      <c r="J280" s="3">
        <v>0</v>
      </c>
      <c r="K280" s="3">
        <v>0</v>
      </c>
    </row>
    <row r="281" spans="1:11" x14ac:dyDescent="0.25">
      <c r="A281" s="5" t="s">
        <v>4626</v>
      </c>
      <c r="B281" s="5" t="s">
        <v>4814</v>
      </c>
      <c r="C281" s="12">
        <f>IFERROR(VLOOKUP(UPPER(CONCATENATE($B281," - ",$A281)),'[1]Segurados Civis'!$A$5:$H$2142,6,FALSE),"")</f>
        <v>1373</v>
      </c>
      <c r="D281" s="12">
        <f>IFERROR(VLOOKUP(UPPER(CONCATENATE($B281," - ",$A281)),'[1]Segurados Civis'!$A$5:$H$2142,7,FALSE),"")</f>
        <v>0</v>
      </c>
      <c r="E281" s="12">
        <f>IFERROR(VLOOKUP(UPPER(CONCATENATE($B281," - ",$A281)),'[1]Segurados Civis'!$A$5:$H$2142,8,FALSE),"")</f>
        <v>0</v>
      </c>
      <c r="F281" s="12">
        <f t="shared" si="4"/>
        <v>1373</v>
      </c>
      <c r="G281" s="5" t="s">
        <v>2</v>
      </c>
      <c r="H281" s="3">
        <v>1</v>
      </c>
      <c r="I281" s="3">
        <v>0</v>
      </c>
      <c r="J281" s="3">
        <v>0</v>
      </c>
      <c r="K281" s="3">
        <v>0</v>
      </c>
    </row>
    <row r="282" spans="1:11" x14ac:dyDescent="0.25">
      <c r="A282" s="5" t="s">
        <v>4626</v>
      </c>
      <c r="B282" s="5" t="s">
        <v>4672</v>
      </c>
      <c r="C282" s="12">
        <f>IFERROR(VLOOKUP(UPPER(CONCATENATE($B282," - ",$A282)),'[1]Segurados Civis'!$A$5:$H$2142,6,FALSE),"")</f>
        <v>1223</v>
      </c>
      <c r="D282" s="12">
        <f>IFERROR(VLOOKUP(UPPER(CONCATENATE($B282," - ",$A282)),'[1]Segurados Civis'!$A$5:$H$2142,7,FALSE),"")</f>
        <v>329</v>
      </c>
      <c r="E282" s="12">
        <f>IFERROR(VLOOKUP(UPPER(CONCATENATE($B282," - ",$A282)),'[1]Segurados Civis'!$A$5:$H$2142,8,FALSE),"")</f>
        <v>118</v>
      </c>
      <c r="F282" s="12">
        <f t="shared" si="4"/>
        <v>1670</v>
      </c>
      <c r="G282" s="5" t="s">
        <v>2</v>
      </c>
      <c r="H282" s="3">
        <v>0</v>
      </c>
      <c r="I282" s="3">
        <v>0</v>
      </c>
      <c r="J282" s="3">
        <v>0</v>
      </c>
      <c r="K282" s="3">
        <v>0</v>
      </c>
    </row>
    <row r="283" spans="1:11" x14ac:dyDescent="0.25">
      <c r="A283" s="5" t="s">
        <v>4626</v>
      </c>
      <c r="B283" s="5" t="s">
        <v>228</v>
      </c>
      <c r="C283" s="12">
        <f>IFERROR(VLOOKUP(UPPER(CONCATENATE($B283," - ",$A283)),'[1]Segurados Civis'!$A$5:$H$2142,6,FALSE),"")</f>
        <v>361</v>
      </c>
      <c r="D283" s="12">
        <f>IFERROR(VLOOKUP(UPPER(CONCATENATE($B283," - ",$A283)),'[1]Segurados Civis'!$A$5:$H$2142,7,FALSE),"")</f>
        <v>74</v>
      </c>
      <c r="E283" s="12">
        <f>IFERROR(VLOOKUP(UPPER(CONCATENATE($B283," - ",$A283)),'[1]Segurados Civis'!$A$5:$H$2142,8,FALSE),"")</f>
        <v>22</v>
      </c>
      <c r="F283" s="12">
        <f t="shared" si="4"/>
        <v>457</v>
      </c>
      <c r="G283" s="5" t="s">
        <v>2</v>
      </c>
      <c r="H283" s="3">
        <v>0</v>
      </c>
      <c r="I283" s="3">
        <v>0</v>
      </c>
      <c r="J283" s="3">
        <v>0</v>
      </c>
      <c r="K283" s="3">
        <v>0</v>
      </c>
    </row>
    <row r="284" spans="1:11" x14ac:dyDescent="0.25">
      <c r="A284" s="5" t="s">
        <v>4626</v>
      </c>
      <c r="B284" s="5" t="s">
        <v>5105</v>
      </c>
      <c r="C284" s="12">
        <f>IFERROR(VLOOKUP(UPPER(CONCATENATE($B284," - ",$A284)),'[1]Segurados Civis'!$A$5:$H$2142,6,FALSE),"")</f>
        <v>1661</v>
      </c>
      <c r="D284" s="12">
        <f>IFERROR(VLOOKUP(UPPER(CONCATENATE($B284," - ",$A284)),'[1]Segurados Civis'!$A$5:$H$2142,7,FALSE),"")</f>
        <v>645</v>
      </c>
      <c r="E284" s="12">
        <f>IFERROR(VLOOKUP(UPPER(CONCATENATE($B284," - ",$A284)),'[1]Segurados Civis'!$A$5:$H$2142,8,FALSE),"")</f>
        <v>247</v>
      </c>
      <c r="F284" s="12">
        <f t="shared" si="4"/>
        <v>2553</v>
      </c>
      <c r="G284" s="5" t="s">
        <v>2</v>
      </c>
      <c r="H284" s="3">
        <v>0</v>
      </c>
      <c r="I284" s="3">
        <v>0</v>
      </c>
      <c r="J284" s="3">
        <v>0</v>
      </c>
      <c r="K284" s="3">
        <v>0</v>
      </c>
    </row>
    <row r="285" spans="1:11" x14ac:dyDescent="0.25">
      <c r="A285" s="5" t="s">
        <v>4626</v>
      </c>
      <c r="B285" s="5" t="s">
        <v>4817</v>
      </c>
      <c r="C285" s="12">
        <f>IFERROR(VLOOKUP(UPPER(CONCATENATE($B285," - ",$A285)),'[1]Segurados Civis'!$A$5:$H$2142,6,FALSE),"")</f>
        <v>4619</v>
      </c>
      <c r="D285" s="12">
        <f>IFERROR(VLOOKUP(UPPER(CONCATENATE($B285," - ",$A285)),'[1]Segurados Civis'!$A$5:$H$2142,7,FALSE),"")</f>
        <v>1757</v>
      </c>
      <c r="E285" s="12">
        <f>IFERROR(VLOOKUP(UPPER(CONCATENATE($B285," - ",$A285)),'[1]Segurados Civis'!$A$5:$H$2142,8,FALSE),"")</f>
        <v>390</v>
      </c>
      <c r="F285" s="12">
        <f t="shared" si="4"/>
        <v>6766</v>
      </c>
      <c r="G285" s="5" t="s">
        <v>2</v>
      </c>
      <c r="H285" s="3">
        <v>0</v>
      </c>
      <c r="I285" s="3">
        <v>0</v>
      </c>
      <c r="J285" s="3">
        <v>0</v>
      </c>
      <c r="K285" s="3">
        <v>0</v>
      </c>
    </row>
    <row r="286" spans="1:11" x14ac:dyDescent="0.25">
      <c r="A286" s="5" t="s">
        <v>4626</v>
      </c>
      <c r="B286" s="5" t="s">
        <v>5057</v>
      </c>
      <c r="C286" s="12" t="str">
        <f>IFERROR(VLOOKUP(UPPER(CONCATENATE($B286," - ",$A286)),'[1]Segurados Civis'!$A$5:$H$2142,6,FALSE),"")</f>
        <v/>
      </c>
      <c r="D286" s="12" t="str">
        <f>IFERROR(VLOOKUP(UPPER(CONCATENATE($B286," - ",$A286)),'[1]Segurados Civis'!$A$5:$H$2142,7,FALSE),"")</f>
        <v/>
      </c>
      <c r="E286" s="12" t="str">
        <f>IFERROR(VLOOKUP(UPPER(CONCATENATE($B286," - ",$A286)),'[1]Segurados Civis'!$A$5:$H$2142,8,FALSE),"")</f>
        <v/>
      </c>
      <c r="F286" s="12" t="str">
        <f t="shared" si="4"/>
        <v/>
      </c>
      <c r="G286" s="5" t="s">
        <v>4</v>
      </c>
      <c r="H286" s="3">
        <v>0</v>
      </c>
      <c r="I286" s="3">
        <v>0</v>
      </c>
      <c r="J286" s="3">
        <v>0</v>
      </c>
      <c r="K286" s="3">
        <v>0</v>
      </c>
    </row>
    <row r="287" spans="1:11" x14ac:dyDescent="0.25">
      <c r="A287" s="5" t="s">
        <v>4626</v>
      </c>
      <c r="B287" s="5" t="s">
        <v>4860</v>
      </c>
      <c r="C287" s="12" t="str">
        <f>IFERROR(VLOOKUP(UPPER(CONCATENATE($B287," - ",$A287)),'[1]Segurados Civis'!$A$5:$H$2142,6,FALSE),"")</f>
        <v/>
      </c>
      <c r="D287" s="12" t="str">
        <f>IFERROR(VLOOKUP(UPPER(CONCATENATE($B287," - ",$A287)),'[1]Segurados Civis'!$A$5:$H$2142,7,FALSE),"")</f>
        <v/>
      </c>
      <c r="E287" s="12" t="str">
        <f>IFERROR(VLOOKUP(UPPER(CONCATENATE($B287," - ",$A287)),'[1]Segurados Civis'!$A$5:$H$2142,8,FALSE),"")</f>
        <v/>
      </c>
      <c r="F287" s="12" t="str">
        <f t="shared" si="4"/>
        <v/>
      </c>
      <c r="G287" s="5" t="s">
        <v>4</v>
      </c>
      <c r="H287" s="3">
        <v>0</v>
      </c>
      <c r="I287" s="3">
        <v>0</v>
      </c>
      <c r="J287" s="3">
        <v>0</v>
      </c>
      <c r="K287" s="3">
        <v>0</v>
      </c>
    </row>
    <row r="288" spans="1:11" x14ac:dyDescent="0.25">
      <c r="A288" s="5" t="s">
        <v>4626</v>
      </c>
      <c r="B288" s="5" t="s">
        <v>5080</v>
      </c>
      <c r="C288" s="12">
        <f>IFERROR(VLOOKUP(UPPER(CONCATENATE($B288," - ",$A288)),'[1]Segurados Civis'!$A$5:$H$2142,6,FALSE),"")</f>
        <v>1863</v>
      </c>
      <c r="D288" s="12">
        <f>IFERROR(VLOOKUP(UPPER(CONCATENATE($B288," - ",$A288)),'[1]Segurados Civis'!$A$5:$H$2142,7,FALSE),"")</f>
        <v>20</v>
      </c>
      <c r="E288" s="12">
        <f>IFERROR(VLOOKUP(UPPER(CONCATENATE($B288," - ",$A288)),'[1]Segurados Civis'!$A$5:$H$2142,8,FALSE),"")</f>
        <v>13</v>
      </c>
      <c r="F288" s="12">
        <f t="shared" si="4"/>
        <v>1896</v>
      </c>
      <c r="G288" s="5" t="s">
        <v>2</v>
      </c>
      <c r="H288" s="3">
        <v>0</v>
      </c>
      <c r="I288" s="3">
        <v>0</v>
      </c>
      <c r="J288" s="3">
        <v>0</v>
      </c>
      <c r="K288" s="3">
        <v>0</v>
      </c>
    </row>
    <row r="289" spans="1:11" x14ac:dyDescent="0.25">
      <c r="A289" s="5" t="s">
        <v>4626</v>
      </c>
      <c r="B289" s="5" t="s">
        <v>4821</v>
      </c>
      <c r="C289" s="12">
        <f>IFERROR(VLOOKUP(UPPER(CONCATENATE($B289," - ",$A289)),'[1]Segurados Civis'!$A$5:$H$2142,6,FALSE),"")</f>
        <v>1101</v>
      </c>
      <c r="D289" s="12">
        <f>IFERROR(VLOOKUP(UPPER(CONCATENATE($B289," - ",$A289)),'[1]Segurados Civis'!$A$5:$H$2142,7,FALSE),"")</f>
        <v>424</v>
      </c>
      <c r="E289" s="12">
        <f>IFERROR(VLOOKUP(UPPER(CONCATENATE($B289," - ",$A289)),'[1]Segurados Civis'!$A$5:$H$2142,8,FALSE),"")</f>
        <v>130</v>
      </c>
      <c r="F289" s="12">
        <f t="shared" si="4"/>
        <v>1655</v>
      </c>
      <c r="G289" s="5" t="s">
        <v>2</v>
      </c>
      <c r="H289" s="3">
        <v>1</v>
      </c>
      <c r="I289" s="3">
        <v>0</v>
      </c>
      <c r="J289" s="3">
        <v>1</v>
      </c>
      <c r="K289" s="3">
        <v>0</v>
      </c>
    </row>
    <row r="290" spans="1:11" x14ac:dyDescent="0.25">
      <c r="A290" s="5" t="s">
        <v>4626</v>
      </c>
      <c r="B290" s="5" t="s">
        <v>5058</v>
      </c>
      <c r="C290" s="12" t="str">
        <f>IFERROR(VLOOKUP(UPPER(CONCATENATE($B290," - ",$A290)),'[1]Segurados Civis'!$A$5:$H$2142,6,FALSE),"")</f>
        <v/>
      </c>
      <c r="D290" s="12" t="str">
        <f>IFERROR(VLOOKUP(UPPER(CONCATENATE($B290," - ",$A290)),'[1]Segurados Civis'!$A$5:$H$2142,7,FALSE),"")</f>
        <v/>
      </c>
      <c r="E290" s="12" t="str">
        <f>IFERROR(VLOOKUP(UPPER(CONCATENATE($B290," - ",$A290)),'[1]Segurados Civis'!$A$5:$H$2142,8,FALSE),"")</f>
        <v/>
      </c>
      <c r="F290" s="12" t="str">
        <f t="shared" si="4"/>
        <v/>
      </c>
      <c r="G290" s="5" t="s">
        <v>4</v>
      </c>
      <c r="H290" s="3">
        <v>0</v>
      </c>
      <c r="I290" s="3">
        <v>0</v>
      </c>
      <c r="J290" s="3">
        <v>0</v>
      </c>
      <c r="K290" s="3">
        <v>0</v>
      </c>
    </row>
    <row r="291" spans="1:11" x14ac:dyDescent="0.25">
      <c r="A291" s="5" t="s">
        <v>4626</v>
      </c>
      <c r="B291" s="5" t="s">
        <v>5104</v>
      </c>
      <c r="C291" s="12">
        <f>IFERROR(VLOOKUP(UPPER(CONCATENATE($B291," - ",$A291)),'[1]Segurados Civis'!$A$5:$H$2142,6,FALSE),"")</f>
        <v>2543</v>
      </c>
      <c r="D291" s="12">
        <f>IFERROR(VLOOKUP(UPPER(CONCATENATE($B291," - ",$A291)),'[1]Segurados Civis'!$A$5:$H$2142,7,FALSE),"")</f>
        <v>377</v>
      </c>
      <c r="E291" s="12">
        <f>IFERROR(VLOOKUP(UPPER(CONCATENATE($B291," - ",$A291)),'[1]Segurados Civis'!$A$5:$H$2142,8,FALSE),"")</f>
        <v>114</v>
      </c>
      <c r="F291" s="12">
        <f t="shared" si="4"/>
        <v>3034</v>
      </c>
      <c r="G291" s="5" t="s">
        <v>2</v>
      </c>
      <c r="H291" s="3">
        <v>0</v>
      </c>
      <c r="I291" s="3">
        <v>0</v>
      </c>
      <c r="J291" s="3">
        <v>0</v>
      </c>
      <c r="K291" s="3">
        <v>0</v>
      </c>
    </row>
    <row r="292" spans="1:11" x14ac:dyDescent="0.25">
      <c r="A292" s="5" t="s">
        <v>4626</v>
      </c>
      <c r="B292" s="5" t="s">
        <v>4412</v>
      </c>
      <c r="C292" s="12" t="str">
        <f>IFERROR(VLOOKUP(UPPER(CONCATENATE($B292," - ",$A292)),'[1]Segurados Civis'!$A$5:$H$2142,6,FALSE),"")</f>
        <v/>
      </c>
      <c r="D292" s="12" t="str">
        <f>IFERROR(VLOOKUP(UPPER(CONCATENATE($B292," - ",$A292)),'[1]Segurados Civis'!$A$5:$H$2142,7,FALSE),"")</f>
        <v/>
      </c>
      <c r="E292" s="12" t="str">
        <f>IFERROR(VLOOKUP(UPPER(CONCATENATE($B292," - ",$A292)),'[1]Segurados Civis'!$A$5:$H$2142,8,FALSE),"")</f>
        <v/>
      </c>
      <c r="F292" s="12" t="str">
        <f t="shared" si="4"/>
        <v/>
      </c>
      <c r="G292" s="5" t="s">
        <v>4</v>
      </c>
      <c r="H292" s="3">
        <v>0</v>
      </c>
      <c r="I292" s="3">
        <v>0</v>
      </c>
      <c r="J292" s="3">
        <v>0</v>
      </c>
      <c r="K292" s="3">
        <v>0</v>
      </c>
    </row>
    <row r="293" spans="1:11" x14ac:dyDescent="0.25">
      <c r="A293" s="5" t="s">
        <v>4626</v>
      </c>
      <c r="B293" s="5" t="s">
        <v>4753</v>
      </c>
      <c r="C293" s="12" t="str">
        <f>IFERROR(VLOOKUP(UPPER(CONCATENATE($B293," - ",$A293)),'[1]Segurados Civis'!$A$5:$H$2142,6,FALSE),"")</f>
        <v/>
      </c>
      <c r="D293" s="12" t="str">
        <f>IFERROR(VLOOKUP(UPPER(CONCATENATE($B293," - ",$A293)),'[1]Segurados Civis'!$A$5:$H$2142,7,FALSE),"")</f>
        <v/>
      </c>
      <c r="E293" s="12" t="str">
        <f>IFERROR(VLOOKUP(UPPER(CONCATENATE($B293," - ",$A293)),'[1]Segurados Civis'!$A$5:$H$2142,8,FALSE),"")</f>
        <v/>
      </c>
      <c r="F293" s="12" t="str">
        <f t="shared" si="4"/>
        <v/>
      </c>
      <c r="G293" s="5" t="s">
        <v>4</v>
      </c>
      <c r="H293" s="3">
        <v>0</v>
      </c>
      <c r="I293" s="3">
        <v>0</v>
      </c>
      <c r="J293" s="3">
        <v>0</v>
      </c>
      <c r="K293" s="3">
        <v>0</v>
      </c>
    </row>
    <row r="294" spans="1:11" x14ac:dyDescent="0.25">
      <c r="A294" s="5" t="s">
        <v>4626</v>
      </c>
      <c r="B294" s="5" t="s">
        <v>5075</v>
      </c>
      <c r="C294" s="12" t="str">
        <f>IFERROR(VLOOKUP(UPPER(CONCATENATE($B294," - ",$A294)),'[1]Segurados Civis'!$A$5:$H$2142,6,FALSE),"")</f>
        <v/>
      </c>
      <c r="D294" s="12" t="str">
        <f>IFERROR(VLOOKUP(UPPER(CONCATENATE($B294," - ",$A294)),'[1]Segurados Civis'!$A$5:$H$2142,7,FALSE),"")</f>
        <v/>
      </c>
      <c r="E294" s="12" t="str">
        <f>IFERROR(VLOOKUP(UPPER(CONCATENATE($B294," - ",$A294)),'[1]Segurados Civis'!$A$5:$H$2142,8,FALSE),"")</f>
        <v/>
      </c>
      <c r="F294" s="12" t="str">
        <f t="shared" si="4"/>
        <v/>
      </c>
      <c r="G294" s="5" t="s">
        <v>4</v>
      </c>
      <c r="H294" s="3">
        <v>0</v>
      </c>
      <c r="I294" s="3">
        <v>0</v>
      </c>
      <c r="J294" s="3">
        <v>0</v>
      </c>
      <c r="K294" s="3">
        <v>0</v>
      </c>
    </row>
    <row r="295" spans="1:11" x14ac:dyDescent="0.25">
      <c r="A295" s="5" t="s">
        <v>4626</v>
      </c>
      <c r="B295" s="5" t="s">
        <v>4754</v>
      </c>
      <c r="C295" s="12" t="str">
        <f>IFERROR(VLOOKUP(UPPER(CONCATENATE($B295," - ",$A295)),'[1]Segurados Civis'!$A$5:$H$2142,6,FALSE),"")</f>
        <v/>
      </c>
      <c r="D295" s="12" t="str">
        <f>IFERROR(VLOOKUP(UPPER(CONCATENATE($B295," - ",$A295)),'[1]Segurados Civis'!$A$5:$H$2142,7,FALSE),"")</f>
        <v/>
      </c>
      <c r="E295" s="12" t="str">
        <f>IFERROR(VLOOKUP(UPPER(CONCATENATE($B295," - ",$A295)),'[1]Segurados Civis'!$A$5:$H$2142,8,FALSE),"")</f>
        <v/>
      </c>
      <c r="F295" s="12" t="str">
        <f t="shared" si="4"/>
        <v/>
      </c>
      <c r="G295" s="5" t="s">
        <v>4</v>
      </c>
      <c r="H295" s="3">
        <v>0</v>
      </c>
      <c r="I295" s="3">
        <v>0</v>
      </c>
      <c r="J295" s="3">
        <v>0</v>
      </c>
      <c r="K295" s="3">
        <v>0</v>
      </c>
    </row>
    <row r="296" spans="1:11" x14ac:dyDescent="0.25">
      <c r="A296" s="5" t="s">
        <v>4626</v>
      </c>
      <c r="B296" s="5" t="s">
        <v>5008</v>
      </c>
      <c r="C296" s="12" t="str">
        <f>IFERROR(VLOOKUP(UPPER(CONCATENATE($B296," - ",$A296)),'[1]Segurados Civis'!$A$5:$H$2142,6,FALSE),"")</f>
        <v/>
      </c>
      <c r="D296" s="12" t="str">
        <f>IFERROR(VLOOKUP(UPPER(CONCATENATE($B296," - ",$A296)),'[1]Segurados Civis'!$A$5:$H$2142,7,FALSE),"")</f>
        <v/>
      </c>
      <c r="E296" s="12" t="str">
        <f>IFERROR(VLOOKUP(UPPER(CONCATENATE($B296," - ",$A296)),'[1]Segurados Civis'!$A$5:$H$2142,8,FALSE),"")</f>
        <v/>
      </c>
      <c r="F296" s="12" t="str">
        <f t="shared" si="4"/>
        <v/>
      </c>
      <c r="G296" s="5" t="s">
        <v>4</v>
      </c>
      <c r="H296" s="3">
        <v>0</v>
      </c>
      <c r="I296" s="3">
        <v>0</v>
      </c>
      <c r="J296" s="3">
        <v>0</v>
      </c>
      <c r="K296" s="3">
        <v>0</v>
      </c>
    </row>
    <row r="297" spans="1:11" x14ac:dyDescent="0.25">
      <c r="A297" s="5" t="s">
        <v>4626</v>
      </c>
      <c r="B297" s="5" t="s">
        <v>5186</v>
      </c>
      <c r="C297" s="12">
        <f>IFERROR(VLOOKUP(UPPER(CONCATENATE($B297," - ",$A297)),'[1]Segurados Civis'!$A$5:$H$2142,6,FALSE),"")</f>
        <v>191</v>
      </c>
      <c r="D297" s="12">
        <f>IFERROR(VLOOKUP(UPPER(CONCATENATE($B297," - ",$A297)),'[1]Segurados Civis'!$A$5:$H$2142,7,FALSE),"")</f>
        <v>36</v>
      </c>
      <c r="E297" s="12">
        <f>IFERROR(VLOOKUP(UPPER(CONCATENATE($B297," - ",$A297)),'[1]Segurados Civis'!$A$5:$H$2142,8,FALSE),"")</f>
        <v>12</v>
      </c>
      <c r="F297" s="12">
        <f t="shared" si="4"/>
        <v>239</v>
      </c>
      <c r="G297" s="5" t="s">
        <v>2</v>
      </c>
      <c r="H297" s="3">
        <v>0</v>
      </c>
      <c r="I297" s="3">
        <v>0</v>
      </c>
      <c r="J297" s="3">
        <v>0</v>
      </c>
      <c r="K297" s="3">
        <v>0</v>
      </c>
    </row>
    <row r="298" spans="1:11" x14ac:dyDescent="0.25">
      <c r="A298" s="5" t="s">
        <v>4626</v>
      </c>
      <c r="B298" s="5" t="s">
        <v>4961</v>
      </c>
      <c r="C298" s="12" t="str">
        <f>IFERROR(VLOOKUP(UPPER(CONCATENATE($B298," - ",$A298)),'[1]Segurados Civis'!$A$5:$H$2142,6,FALSE),"")</f>
        <v/>
      </c>
      <c r="D298" s="12" t="str">
        <f>IFERROR(VLOOKUP(UPPER(CONCATENATE($B298," - ",$A298)),'[1]Segurados Civis'!$A$5:$H$2142,7,FALSE),"")</f>
        <v/>
      </c>
      <c r="E298" s="12" t="str">
        <f>IFERROR(VLOOKUP(UPPER(CONCATENATE($B298," - ",$A298)),'[1]Segurados Civis'!$A$5:$H$2142,8,FALSE),"")</f>
        <v/>
      </c>
      <c r="F298" s="12" t="str">
        <f t="shared" si="4"/>
        <v/>
      </c>
      <c r="G298" s="5" t="s">
        <v>4</v>
      </c>
      <c r="H298" s="3">
        <v>0</v>
      </c>
      <c r="I298" s="3">
        <v>0</v>
      </c>
      <c r="J298" s="3">
        <v>0</v>
      </c>
      <c r="K298" s="3">
        <v>0</v>
      </c>
    </row>
    <row r="299" spans="1:11" x14ac:dyDescent="0.25">
      <c r="A299" s="5" t="s">
        <v>4626</v>
      </c>
      <c r="B299" s="5" t="s">
        <v>5222</v>
      </c>
      <c r="C299" s="12">
        <f>IFERROR(VLOOKUP(UPPER(CONCATENATE($B299," - ",$A299)),'[1]Segurados Civis'!$A$5:$H$2142,6,FALSE),"")</f>
        <v>282</v>
      </c>
      <c r="D299" s="12">
        <f>IFERROR(VLOOKUP(UPPER(CONCATENATE($B299," - ",$A299)),'[1]Segurados Civis'!$A$5:$H$2142,7,FALSE),"")</f>
        <v>47</v>
      </c>
      <c r="E299" s="12">
        <f>IFERROR(VLOOKUP(UPPER(CONCATENATE($B299," - ",$A299)),'[1]Segurados Civis'!$A$5:$H$2142,8,FALSE),"")</f>
        <v>23</v>
      </c>
      <c r="F299" s="12">
        <f t="shared" si="4"/>
        <v>352</v>
      </c>
      <c r="G299" s="5" t="s">
        <v>2</v>
      </c>
      <c r="H299" s="3">
        <v>0</v>
      </c>
      <c r="I299" s="3">
        <v>0</v>
      </c>
      <c r="J299" s="3">
        <v>0</v>
      </c>
      <c r="K299" s="3">
        <v>0</v>
      </c>
    </row>
    <row r="300" spans="1:11" x14ac:dyDescent="0.25">
      <c r="A300" s="5" t="s">
        <v>4626</v>
      </c>
      <c r="B300" s="5" t="s">
        <v>4823</v>
      </c>
      <c r="C300" s="12">
        <f>IFERROR(VLOOKUP(UPPER(CONCATENATE($B300," - ",$A300)),'[1]Segurados Civis'!$A$5:$H$2142,6,FALSE),"")</f>
        <v>178</v>
      </c>
      <c r="D300" s="12">
        <f>IFERROR(VLOOKUP(UPPER(CONCATENATE($B300," - ",$A300)),'[1]Segurados Civis'!$A$5:$H$2142,7,FALSE),"")</f>
        <v>24</v>
      </c>
      <c r="E300" s="12">
        <f>IFERROR(VLOOKUP(UPPER(CONCATENATE($B300," - ",$A300)),'[1]Segurados Civis'!$A$5:$H$2142,8,FALSE),"")</f>
        <v>11</v>
      </c>
      <c r="F300" s="12">
        <f t="shared" si="4"/>
        <v>213</v>
      </c>
      <c r="G300" s="5" t="s">
        <v>2</v>
      </c>
      <c r="H300" s="3">
        <v>0</v>
      </c>
      <c r="I300" s="3">
        <v>0</v>
      </c>
      <c r="J300" s="3">
        <v>0</v>
      </c>
      <c r="K300" s="3">
        <v>0</v>
      </c>
    </row>
    <row r="301" spans="1:11" x14ac:dyDescent="0.25">
      <c r="A301" s="5" t="s">
        <v>4626</v>
      </c>
      <c r="B301" s="5" t="s">
        <v>5009</v>
      </c>
      <c r="C301" s="12">
        <f>IFERROR(VLOOKUP(UPPER(CONCATENATE($B301," - ",$A301)),'[1]Segurados Civis'!$A$5:$H$2142,6,FALSE),"")</f>
        <v>7579</v>
      </c>
      <c r="D301" s="12">
        <f>IFERROR(VLOOKUP(UPPER(CONCATENATE($B301," - ",$A301)),'[1]Segurados Civis'!$A$5:$H$2142,7,FALSE),"")</f>
        <v>1921</v>
      </c>
      <c r="E301" s="12">
        <f>IFERROR(VLOOKUP(UPPER(CONCATENATE($B301," - ",$A301)),'[1]Segurados Civis'!$A$5:$H$2142,8,FALSE),"")</f>
        <v>395</v>
      </c>
      <c r="F301" s="12">
        <f t="shared" si="4"/>
        <v>9895</v>
      </c>
      <c r="G301" s="5" t="s">
        <v>2</v>
      </c>
      <c r="H301" s="3">
        <v>0</v>
      </c>
      <c r="I301" s="3">
        <v>0</v>
      </c>
      <c r="J301" s="3">
        <v>1</v>
      </c>
      <c r="K301" s="3">
        <v>1</v>
      </c>
    </row>
    <row r="302" spans="1:11" x14ac:dyDescent="0.25">
      <c r="A302" s="5" t="s">
        <v>4626</v>
      </c>
      <c r="B302" s="5" t="s">
        <v>4915</v>
      </c>
      <c r="C302" s="12" t="str">
        <f>IFERROR(VLOOKUP(UPPER(CONCATENATE($B302," - ",$A302)),'[1]Segurados Civis'!$A$5:$H$2142,6,FALSE),"")</f>
        <v/>
      </c>
      <c r="D302" s="12" t="str">
        <f>IFERROR(VLOOKUP(UPPER(CONCATENATE($B302," - ",$A302)),'[1]Segurados Civis'!$A$5:$H$2142,7,FALSE),"")</f>
        <v/>
      </c>
      <c r="E302" s="12" t="str">
        <f>IFERROR(VLOOKUP(UPPER(CONCATENATE($B302," - ",$A302)),'[1]Segurados Civis'!$A$5:$H$2142,8,FALSE),"")</f>
        <v/>
      </c>
      <c r="F302" s="12" t="str">
        <f t="shared" si="4"/>
        <v/>
      </c>
      <c r="G302" s="5" t="s">
        <v>4</v>
      </c>
      <c r="H302" s="3">
        <v>0</v>
      </c>
      <c r="I302" s="3">
        <v>0</v>
      </c>
      <c r="J302" s="3">
        <v>0</v>
      </c>
      <c r="K302" s="3">
        <v>0</v>
      </c>
    </row>
    <row r="303" spans="1:11" x14ac:dyDescent="0.25">
      <c r="A303" s="5" t="s">
        <v>4626</v>
      </c>
      <c r="B303" s="5" t="s">
        <v>4755</v>
      </c>
      <c r="C303" s="12" t="str">
        <f>IFERROR(VLOOKUP(UPPER(CONCATENATE($B303," - ",$A303)),'[1]Segurados Civis'!$A$5:$H$2142,6,FALSE),"")</f>
        <v/>
      </c>
      <c r="D303" s="12" t="str">
        <f>IFERROR(VLOOKUP(UPPER(CONCATENATE($B303," - ",$A303)),'[1]Segurados Civis'!$A$5:$H$2142,7,FALSE),"")</f>
        <v/>
      </c>
      <c r="E303" s="12" t="str">
        <f>IFERROR(VLOOKUP(UPPER(CONCATENATE($B303," - ",$A303)),'[1]Segurados Civis'!$A$5:$H$2142,8,FALSE),"")</f>
        <v/>
      </c>
      <c r="F303" s="12" t="str">
        <f t="shared" si="4"/>
        <v/>
      </c>
      <c r="G303" s="5" t="s">
        <v>4</v>
      </c>
      <c r="H303" s="3">
        <v>0</v>
      </c>
      <c r="I303" s="3">
        <v>0</v>
      </c>
      <c r="J303" s="3">
        <v>0</v>
      </c>
      <c r="K303" s="3">
        <v>0</v>
      </c>
    </row>
    <row r="304" spans="1:11" x14ac:dyDescent="0.25">
      <c r="A304" s="5" t="s">
        <v>4626</v>
      </c>
      <c r="B304" s="5" t="s">
        <v>4691</v>
      </c>
      <c r="C304" s="12" t="str">
        <f>IFERROR(VLOOKUP(UPPER(CONCATENATE($B304," - ",$A304)),'[1]Segurados Civis'!$A$5:$H$2142,6,FALSE),"")</f>
        <v/>
      </c>
      <c r="D304" s="12" t="str">
        <f>IFERROR(VLOOKUP(UPPER(CONCATENATE($B304," - ",$A304)),'[1]Segurados Civis'!$A$5:$H$2142,7,FALSE),"")</f>
        <v/>
      </c>
      <c r="E304" s="12" t="str">
        <f>IFERROR(VLOOKUP(UPPER(CONCATENATE($B304," - ",$A304)),'[1]Segurados Civis'!$A$5:$H$2142,8,FALSE),"")</f>
        <v/>
      </c>
      <c r="F304" s="12" t="str">
        <f t="shared" si="4"/>
        <v/>
      </c>
      <c r="G304" s="5" t="s">
        <v>4</v>
      </c>
      <c r="H304" s="3">
        <v>0</v>
      </c>
      <c r="I304" s="3">
        <v>0</v>
      </c>
      <c r="J304" s="3">
        <v>0</v>
      </c>
      <c r="K304" s="3">
        <v>0</v>
      </c>
    </row>
    <row r="305" spans="1:11" x14ac:dyDescent="0.25">
      <c r="A305" s="5" t="s">
        <v>4626</v>
      </c>
      <c r="B305" s="5" t="s">
        <v>4939</v>
      </c>
      <c r="C305" s="12" t="str">
        <f>IFERROR(VLOOKUP(UPPER(CONCATENATE($B305," - ",$A305)),'[1]Segurados Civis'!$A$5:$H$2142,6,FALSE),"")</f>
        <v/>
      </c>
      <c r="D305" s="12" t="str">
        <f>IFERROR(VLOOKUP(UPPER(CONCATENATE($B305," - ",$A305)),'[1]Segurados Civis'!$A$5:$H$2142,7,FALSE),"")</f>
        <v/>
      </c>
      <c r="E305" s="12" t="str">
        <f>IFERROR(VLOOKUP(UPPER(CONCATENATE($B305," - ",$A305)),'[1]Segurados Civis'!$A$5:$H$2142,8,FALSE),"")</f>
        <v/>
      </c>
      <c r="F305" s="12" t="str">
        <f t="shared" si="4"/>
        <v/>
      </c>
      <c r="G305" s="5" t="s">
        <v>4</v>
      </c>
      <c r="H305" s="3">
        <v>0</v>
      </c>
      <c r="I305" s="3">
        <v>0</v>
      </c>
      <c r="J305" s="3">
        <v>0</v>
      </c>
      <c r="K305" s="3">
        <v>0</v>
      </c>
    </row>
    <row r="306" spans="1:11" x14ac:dyDescent="0.25">
      <c r="A306" s="5" t="s">
        <v>4626</v>
      </c>
      <c r="B306" s="5" t="s">
        <v>4638</v>
      </c>
      <c r="C306" s="12" t="str">
        <f>IFERROR(VLOOKUP(UPPER(CONCATENATE($B306," - ",$A306)),'[1]Segurados Civis'!$A$5:$H$2142,6,FALSE),"")</f>
        <v/>
      </c>
      <c r="D306" s="12" t="str">
        <f>IFERROR(VLOOKUP(UPPER(CONCATENATE($B306," - ",$A306)),'[1]Segurados Civis'!$A$5:$H$2142,7,FALSE),"")</f>
        <v/>
      </c>
      <c r="E306" s="12" t="str">
        <f>IFERROR(VLOOKUP(UPPER(CONCATENATE($B306," - ",$A306)),'[1]Segurados Civis'!$A$5:$H$2142,8,FALSE),"")</f>
        <v/>
      </c>
      <c r="F306" s="12" t="str">
        <f t="shared" si="4"/>
        <v/>
      </c>
      <c r="G306" s="5" t="s">
        <v>4</v>
      </c>
      <c r="H306" s="3">
        <v>0</v>
      </c>
      <c r="I306" s="3">
        <v>0</v>
      </c>
      <c r="J306" s="3">
        <v>0</v>
      </c>
      <c r="K306" s="3">
        <v>0</v>
      </c>
    </row>
    <row r="307" spans="1:11" x14ac:dyDescent="0.25">
      <c r="A307" s="5" t="s">
        <v>4626</v>
      </c>
      <c r="B307" s="5" t="s">
        <v>4977</v>
      </c>
      <c r="C307" s="12">
        <f>IFERROR(VLOOKUP(UPPER(CONCATENATE($B307," - ",$A307)),'[1]Segurados Civis'!$A$5:$H$2142,6,FALSE),"")</f>
        <v>346</v>
      </c>
      <c r="D307" s="12">
        <f>IFERROR(VLOOKUP(UPPER(CONCATENATE($B307," - ",$A307)),'[1]Segurados Civis'!$A$5:$H$2142,7,FALSE),"")</f>
        <v>80</v>
      </c>
      <c r="E307" s="12">
        <f>IFERROR(VLOOKUP(UPPER(CONCATENATE($B307," - ",$A307)),'[1]Segurados Civis'!$A$5:$H$2142,8,FALSE),"")</f>
        <v>33</v>
      </c>
      <c r="F307" s="12">
        <f t="shared" si="4"/>
        <v>459</v>
      </c>
      <c r="G307" s="5" t="s">
        <v>2</v>
      </c>
      <c r="H307" s="3">
        <v>1</v>
      </c>
      <c r="I307" s="3">
        <v>0</v>
      </c>
      <c r="J307" s="3">
        <v>1</v>
      </c>
      <c r="K307" s="3">
        <v>0</v>
      </c>
    </row>
    <row r="308" spans="1:11" x14ac:dyDescent="0.25">
      <c r="A308" s="5" t="s">
        <v>4626</v>
      </c>
      <c r="B308" s="5" t="s">
        <v>5088</v>
      </c>
      <c r="C308" s="12" t="str">
        <f>IFERROR(VLOOKUP(UPPER(CONCATENATE($B308," - ",$A308)),'[1]Segurados Civis'!$A$5:$H$2142,6,FALSE),"")</f>
        <v/>
      </c>
      <c r="D308" s="12" t="str">
        <f>IFERROR(VLOOKUP(UPPER(CONCATENATE($B308," - ",$A308)),'[1]Segurados Civis'!$A$5:$H$2142,7,FALSE),"")</f>
        <v/>
      </c>
      <c r="E308" s="12" t="str">
        <f>IFERROR(VLOOKUP(UPPER(CONCATENATE($B308," - ",$A308)),'[1]Segurados Civis'!$A$5:$H$2142,8,FALSE),"")</f>
        <v/>
      </c>
      <c r="F308" s="12" t="str">
        <f t="shared" si="4"/>
        <v/>
      </c>
      <c r="G308" s="5" t="s">
        <v>4</v>
      </c>
      <c r="H308" s="3">
        <v>0</v>
      </c>
      <c r="I308" s="3">
        <v>0</v>
      </c>
      <c r="J308" s="3">
        <v>0</v>
      </c>
      <c r="K308" s="3">
        <v>0</v>
      </c>
    </row>
    <row r="309" spans="1:11" x14ac:dyDescent="0.25">
      <c r="A309" s="5" t="s">
        <v>4626</v>
      </c>
      <c r="B309" s="5" t="s">
        <v>4643</v>
      </c>
      <c r="C309" s="12">
        <f>IFERROR(VLOOKUP(UPPER(CONCATENATE($B309," - ",$A309)),'[1]Segurados Civis'!$A$5:$H$2142,6,FALSE),"")</f>
        <v>3045</v>
      </c>
      <c r="D309" s="12">
        <f>IFERROR(VLOOKUP(UPPER(CONCATENATE($B309," - ",$A309)),'[1]Segurados Civis'!$A$5:$H$2142,7,FALSE),"")</f>
        <v>458</v>
      </c>
      <c r="E309" s="12">
        <f>IFERROR(VLOOKUP(UPPER(CONCATENATE($B309," - ",$A309)),'[1]Segurados Civis'!$A$5:$H$2142,8,FALSE),"")</f>
        <v>105</v>
      </c>
      <c r="F309" s="12">
        <f t="shared" si="4"/>
        <v>3608</v>
      </c>
      <c r="G309" s="5" t="s">
        <v>2</v>
      </c>
      <c r="H309" s="3">
        <v>0</v>
      </c>
      <c r="I309" s="3">
        <v>0</v>
      </c>
      <c r="J309" s="3">
        <v>0</v>
      </c>
      <c r="K309" s="3">
        <v>0</v>
      </c>
    </row>
    <row r="310" spans="1:11" x14ac:dyDescent="0.25">
      <c r="A310" s="5" t="s">
        <v>4626</v>
      </c>
      <c r="B310" s="5" t="s">
        <v>5050</v>
      </c>
      <c r="C310" s="12">
        <f>IFERROR(VLOOKUP(UPPER(CONCATENATE($B310," - ",$A310)),'[1]Segurados Civis'!$A$5:$H$2142,6,FALSE),"")</f>
        <v>2033</v>
      </c>
      <c r="D310" s="12">
        <f>IFERROR(VLOOKUP(UPPER(CONCATENATE($B310," - ",$A310)),'[1]Segurados Civis'!$A$5:$H$2142,7,FALSE),"")</f>
        <v>369</v>
      </c>
      <c r="E310" s="12">
        <f>IFERROR(VLOOKUP(UPPER(CONCATENATE($B310," - ",$A310)),'[1]Segurados Civis'!$A$5:$H$2142,8,FALSE),"")</f>
        <v>75</v>
      </c>
      <c r="F310" s="12">
        <f t="shared" si="4"/>
        <v>2477</v>
      </c>
      <c r="G310" s="5" t="s">
        <v>2</v>
      </c>
      <c r="H310" s="3">
        <v>1</v>
      </c>
      <c r="I310" s="3">
        <v>0</v>
      </c>
      <c r="J310" s="3">
        <v>0</v>
      </c>
      <c r="K310" s="3">
        <v>0</v>
      </c>
    </row>
    <row r="311" spans="1:11" x14ac:dyDescent="0.25">
      <c r="A311" s="5" t="s">
        <v>4626</v>
      </c>
      <c r="B311" s="5" t="s">
        <v>4684</v>
      </c>
      <c r="C311" s="12">
        <f>IFERROR(VLOOKUP(UPPER(CONCATENATE($B311," - ",$A311)),'[1]Segurados Civis'!$A$5:$H$2142,6,FALSE),"")</f>
        <v>5901</v>
      </c>
      <c r="D311" s="12">
        <f>IFERROR(VLOOKUP(UPPER(CONCATENATE($B311," - ",$A311)),'[1]Segurados Civis'!$A$5:$H$2142,7,FALSE),"")</f>
        <v>1155</v>
      </c>
      <c r="E311" s="12">
        <f>IFERROR(VLOOKUP(UPPER(CONCATENATE($B311," - ",$A311)),'[1]Segurados Civis'!$A$5:$H$2142,8,FALSE),"")</f>
        <v>348</v>
      </c>
      <c r="F311" s="12">
        <f t="shared" si="4"/>
        <v>7404</v>
      </c>
      <c r="G311" s="5" t="s">
        <v>2</v>
      </c>
      <c r="H311" s="3">
        <v>0</v>
      </c>
      <c r="I311" s="3">
        <v>0</v>
      </c>
      <c r="J311" s="3">
        <v>0</v>
      </c>
      <c r="K311" s="3">
        <v>0</v>
      </c>
    </row>
    <row r="312" spans="1:11" x14ac:dyDescent="0.25">
      <c r="A312" s="5" t="s">
        <v>4626</v>
      </c>
      <c r="B312" s="5" t="s">
        <v>5076</v>
      </c>
      <c r="C312" s="12" t="str">
        <f>IFERROR(VLOOKUP(UPPER(CONCATENATE($B312," - ",$A312)),'[1]Segurados Civis'!$A$5:$H$2142,6,FALSE),"")</f>
        <v/>
      </c>
      <c r="D312" s="12" t="str">
        <f>IFERROR(VLOOKUP(UPPER(CONCATENATE($B312," - ",$A312)),'[1]Segurados Civis'!$A$5:$H$2142,7,FALSE),"")</f>
        <v/>
      </c>
      <c r="E312" s="12" t="str">
        <f>IFERROR(VLOOKUP(UPPER(CONCATENATE($B312," - ",$A312)),'[1]Segurados Civis'!$A$5:$H$2142,8,FALSE),"")</f>
        <v/>
      </c>
      <c r="F312" s="12" t="str">
        <f t="shared" si="4"/>
        <v/>
      </c>
      <c r="G312" s="5" t="s">
        <v>4</v>
      </c>
      <c r="H312" s="3">
        <v>0</v>
      </c>
      <c r="I312" s="3">
        <v>0</v>
      </c>
      <c r="J312" s="3">
        <v>0</v>
      </c>
      <c r="K312" s="3">
        <v>0</v>
      </c>
    </row>
    <row r="313" spans="1:11" x14ac:dyDescent="0.25">
      <c r="A313" s="5" t="s">
        <v>4626</v>
      </c>
      <c r="B313" s="5" t="s">
        <v>5158</v>
      </c>
      <c r="C313" s="12" t="str">
        <f>IFERROR(VLOOKUP(UPPER(CONCATENATE($B313," - ",$A313)),'[1]Segurados Civis'!$A$5:$H$2142,6,FALSE),"")</f>
        <v/>
      </c>
      <c r="D313" s="12" t="str">
        <f>IFERROR(VLOOKUP(UPPER(CONCATENATE($B313," - ",$A313)),'[1]Segurados Civis'!$A$5:$H$2142,7,FALSE),"")</f>
        <v/>
      </c>
      <c r="E313" s="12" t="str">
        <f>IFERROR(VLOOKUP(UPPER(CONCATENATE($B313," - ",$A313)),'[1]Segurados Civis'!$A$5:$H$2142,8,FALSE),"")</f>
        <v/>
      </c>
      <c r="F313" s="12" t="str">
        <f t="shared" si="4"/>
        <v/>
      </c>
      <c r="G313" s="5" t="s">
        <v>4</v>
      </c>
      <c r="H313" s="3">
        <v>0</v>
      </c>
      <c r="I313" s="3">
        <v>0</v>
      </c>
      <c r="J313" s="3">
        <v>0</v>
      </c>
      <c r="K313" s="3">
        <v>0</v>
      </c>
    </row>
    <row r="314" spans="1:11" x14ac:dyDescent="0.25">
      <c r="A314" s="5" t="s">
        <v>4626</v>
      </c>
      <c r="B314" s="5" t="s">
        <v>5020</v>
      </c>
      <c r="C314" s="12" t="str">
        <f>IFERROR(VLOOKUP(UPPER(CONCATENATE($B314," - ",$A314)),'[1]Segurados Civis'!$A$5:$H$2142,6,FALSE),"")</f>
        <v/>
      </c>
      <c r="D314" s="12" t="str">
        <f>IFERROR(VLOOKUP(UPPER(CONCATENATE($B314," - ",$A314)),'[1]Segurados Civis'!$A$5:$H$2142,7,FALSE),"")</f>
        <v/>
      </c>
      <c r="E314" s="12" t="str">
        <f>IFERROR(VLOOKUP(UPPER(CONCATENATE($B314," - ",$A314)),'[1]Segurados Civis'!$A$5:$H$2142,8,FALSE),"")</f>
        <v/>
      </c>
      <c r="F314" s="12" t="str">
        <f t="shared" si="4"/>
        <v/>
      </c>
      <c r="G314" s="5" t="s">
        <v>4</v>
      </c>
      <c r="H314" s="3">
        <v>0</v>
      </c>
      <c r="I314" s="3">
        <v>0</v>
      </c>
      <c r="J314" s="3">
        <v>0</v>
      </c>
      <c r="K314" s="3">
        <v>0</v>
      </c>
    </row>
    <row r="315" spans="1:11" x14ac:dyDescent="0.25">
      <c r="A315" s="5" t="s">
        <v>4626</v>
      </c>
      <c r="B315" s="5" t="s">
        <v>4641</v>
      </c>
      <c r="C315" s="12" t="str">
        <f>IFERROR(VLOOKUP(UPPER(CONCATENATE($B315," - ",$A315)),'[1]Segurados Civis'!$A$5:$H$2142,6,FALSE),"")</f>
        <v/>
      </c>
      <c r="D315" s="12" t="str">
        <f>IFERROR(VLOOKUP(UPPER(CONCATENATE($B315," - ",$A315)),'[1]Segurados Civis'!$A$5:$H$2142,7,FALSE),"")</f>
        <v/>
      </c>
      <c r="E315" s="12" t="str">
        <f>IFERROR(VLOOKUP(UPPER(CONCATENATE($B315," - ",$A315)),'[1]Segurados Civis'!$A$5:$H$2142,8,FALSE),"")</f>
        <v/>
      </c>
      <c r="F315" s="12" t="str">
        <f t="shared" si="4"/>
        <v/>
      </c>
      <c r="G315" s="5" t="s">
        <v>4</v>
      </c>
      <c r="H315" s="3">
        <v>0</v>
      </c>
      <c r="I315" s="3">
        <v>0</v>
      </c>
      <c r="J315" s="3">
        <v>0</v>
      </c>
      <c r="K315" s="3">
        <v>0</v>
      </c>
    </row>
    <row r="316" spans="1:11" x14ac:dyDescent="0.25">
      <c r="A316" s="5" t="s">
        <v>4626</v>
      </c>
      <c r="B316" s="5" t="s">
        <v>5173</v>
      </c>
      <c r="C316" s="12">
        <f>IFERROR(VLOOKUP(UPPER(CONCATENATE($B316," - ",$A316)),'[1]Segurados Civis'!$A$5:$H$2142,6,FALSE),"")</f>
        <v>1560</v>
      </c>
      <c r="D316" s="12">
        <f>IFERROR(VLOOKUP(UPPER(CONCATENATE($B316," - ",$A316)),'[1]Segurados Civis'!$A$5:$H$2142,7,FALSE),"")</f>
        <v>171</v>
      </c>
      <c r="E316" s="12">
        <f>IFERROR(VLOOKUP(UPPER(CONCATENATE($B316," - ",$A316)),'[1]Segurados Civis'!$A$5:$H$2142,8,FALSE),"")</f>
        <v>15</v>
      </c>
      <c r="F316" s="12">
        <f t="shared" si="4"/>
        <v>1746</v>
      </c>
      <c r="G316" s="5" t="s">
        <v>2</v>
      </c>
      <c r="H316" s="3">
        <v>0</v>
      </c>
      <c r="I316" s="3">
        <v>0</v>
      </c>
      <c r="J316" s="3">
        <v>0</v>
      </c>
      <c r="K316" s="3">
        <v>0</v>
      </c>
    </row>
    <row r="317" spans="1:11" x14ac:dyDescent="0.25">
      <c r="A317" s="5" t="s">
        <v>4626</v>
      </c>
      <c r="B317" s="5" t="s">
        <v>5089</v>
      </c>
      <c r="C317" s="12" t="str">
        <f>IFERROR(VLOOKUP(UPPER(CONCATENATE($B317," - ",$A317)),'[1]Segurados Civis'!$A$5:$H$2142,6,FALSE),"")</f>
        <v/>
      </c>
      <c r="D317" s="12" t="str">
        <f>IFERROR(VLOOKUP(UPPER(CONCATENATE($B317," - ",$A317)),'[1]Segurados Civis'!$A$5:$H$2142,7,FALSE),"")</f>
        <v/>
      </c>
      <c r="E317" s="12" t="str">
        <f>IFERROR(VLOOKUP(UPPER(CONCATENATE($B317," - ",$A317)),'[1]Segurados Civis'!$A$5:$H$2142,8,FALSE),"")</f>
        <v/>
      </c>
      <c r="F317" s="12" t="str">
        <f t="shared" si="4"/>
        <v/>
      </c>
      <c r="G317" s="5" t="s">
        <v>4</v>
      </c>
      <c r="H317" s="3">
        <v>0</v>
      </c>
      <c r="I317" s="3">
        <v>0</v>
      </c>
      <c r="J317" s="3">
        <v>0</v>
      </c>
      <c r="K317" s="3">
        <v>0</v>
      </c>
    </row>
    <row r="318" spans="1:11" x14ac:dyDescent="0.25">
      <c r="A318" s="5" t="s">
        <v>4626</v>
      </c>
      <c r="B318" s="5" t="s">
        <v>4631</v>
      </c>
      <c r="C318" s="12" t="str">
        <f>IFERROR(VLOOKUP(UPPER(CONCATENATE($B318," - ",$A318)),'[1]Segurados Civis'!$A$5:$H$2142,6,FALSE),"")</f>
        <v/>
      </c>
      <c r="D318" s="12" t="str">
        <f>IFERROR(VLOOKUP(UPPER(CONCATENATE($B318," - ",$A318)),'[1]Segurados Civis'!$A$5:$H$2142,7,FALSE),"")</f>
        <v/>
      </c>
      <c r="E318" s="12" t="str">
        <f>IFERROR(VLOOKUP(UPPER(CONCATENATE($B318," - ",$A318)),'[1]Segurados Civis'!$A$5:$H$2142,8,FALSE),"")</f>
        <v/>
      </c>
      <c r="F318" s="12" t="str">
        <f t="shared" si="4"/>
        <v/>
      </c>
      <c r="G318" s="5" t="s">
        <v>4</v>
      </c>
      <c r="H318" s="3">
        <v>0</v>
      </c>
      <c r="I318" s="3">
        <v>0</v>
      </c>
      <c r="J318" s="3">
        <v>0</v>
      </c>
      <c r="K318" s="3">
        <v>0</v>
      </c>
    </row>
    <row r="319" spans="1:11" x14ac:dyDescent="0.25">
      <c r="A319" s="5" t="s">
        <v>4626</v>
      </c>
      <c r="B319" s="5" t="s">
        <v>4795</v>
      </c>
      <c r="C319" s="12" t="str">
        <f>IFERROR(VLOOKUP(UPPER(CONCATENATE($B319," - ",$A319)),'[1]Segurados Civis'!$A$5:$H$2142,6,FALSE),"")</f>
        <v/>
      </c>
      <c r="D319" s="12" t="str">
        <f>IFERROR(VLOOKUP(UPPER(CONCATENATE($B319," - ",$A319)),'[1]Segurados Civis'!$A$5:$H$2142,7,FALSE),"")</f>
        <v/>
      </c>
      <c r="E319" s="12" t="str">
        <f>IFERROR(VLOOKUP(UPPER(CONCATENATE($B319," - ",$A319)),'[1]Segurados Civis'!$A$5:$H$2142,8,FALSE),"")</f>
        <v/>
      </c>
      <c r="F319" s="12" t="str">
        <f t="shared" si="4"/>
        <v/>
      </c>
      <c r="G319" s="5" t="s">
        <v>4</v>
      </c>
      <c r="H319" s="3">
        <v>0</v>
      </c>
      <c r="I319" s="3">
        <v>0</v>
      </c>
      <c r="J319" s="3">
        <v>0</v>
      </c>
      <c r="K319" s="3">
        <v>0</v>
      </c>
    </row>
    <row r="320" spans="1:11" x14ac:dyDescent="0.25">
      <c r="A320" s="5" t="s">
        <v>4626</v>
      </c>
      <c r="B320" s="5" t="s">
        <v>5117</v>
      </c>
      <c r="C320" s="12" t="str">
        <f>IFERROR(VLOOKUP(UPPER(CONCATENATE($B320," - ",$A320)),'[1]Segurados Civis'!$A$5:$H$2142,6,FALSE),"")</f>
        <v/>
      </c>
      <c r="D320" s="12" t="str">
        <f>IFERROR(VLOOKUP(UPPER(CONCATENATE($B320," - ",$A320)),'[1]Segurados Civis'!$A$5:$H$2142,7,FALSE),"")</f>
        <v/>
      </c>
      <c r="E320" s="12" t="str">
        <f>IFERROR(VLOOKUP(UPPER(CONCATENATE($B320," - ",$A320)),'[1]Segurados Civis'!$A$5:$H$2142,8,FALSE),"")</f>
        <v/>
      </c>
      <c r="F320" s="12" t="str">
        <f t="shared" si="4"/>
        <v/>
      </c>
      <c r="G320" s="5" t="s">
        <v>4</v>
      </c>
      <c r="H320" s="3">
        <v>0</v>
      </c>
      <c r="I320" s="3">
        <v>0</v>
      </c>
      <c r="J320" s="3">
        <v>0</v>
      </c>
      <c r="K320" s="3">
        <v>0</v>
      </c>
    </row>
    <row r="321" spans="1:11" x14ac:dyDescent="0.25">
      <c r="A321" s="5" t="s">
        <v>4626</v>
      </c>
      <c r="B321" s="5" t="s">
        <v>5150</v>
      </c>
      <c r="C321" s="12" t="str">
        <f>IFERROR(VLOOKUP(UPPER(CONCATENATE($B321," - ",$A321)),'[1]Segurados Civis'!$A$5:$H$2142,6,FALSE),"")</f>
        <v/>
      </c>
      <c r="D321" s="12" t="str">
        <f>IFERROR(VLOOKUP(UPPER(CONCATENATE($B321," - ",$A321)),'[1]Segurados Civis'!$A$5:$H$2142,7,FALSE),"")</f>
        <v/>
      </c>
      <c r="E321" s="12" t="str">
        <f>IFERROR(VLOOKUP(UPPER(CONCATENATE($B321," - ",$A321)),'[1]Segurados Civis'!$A$5:$H$2142,8,FALSE),"")</f>
        <v/>
      </c>
      <c r="F321" s="12" t="str">
        <f t="shared" si="4"/>
        <v/>
      </c>
      <c r="G321" s="5" t="s">
        <v>4</v>
      </c>
      <c r="H321" s="3">
        <v>0</v>
      </c>
      <c r="I321" s="3">
        <v>0</v>
      </c>
      <c r="J321" s="3">
        <v>0</v>
      </c>
      <c r="K321" s="3">
        <v>0</v>
      </c>
    </row>
    <row r="322" spans="1:11" x14ac:dyDescent="0.25">
      <c r="A322" s="5" t="s">
        <v>4626</v>
      </c>
      <c r="B322" s="5" t="s">
        <v>5036</v>
      </c>
      <c r="C322" s="12" t="str">
        <f>IFERROR(VLOOKUP(UPPER(CONCATENATE($B322," - ",$A322)),'[1]Segurados Civis'!$A$5:$H$2142,6,FALSE),"")</f>
        <v/>
      </c>
      <c r="D322" s="12" t="str">
        <f>IFERROR(VLOOKUP(UPPER(CONCATENATE($B322," - ",$A322)),'[1]Segurados Civis'!$A$5:$H$2142,7,FALSE),"")</f>
        <v/>
      </c>
      <c r="E322" s="12" t="str">
        <f>IFERROR(VLOOKUP(UPPER(CONCATENATE($B322," - ",$A322)),'[1]Segurados Civis'!$A$5:$H$2142,8,FALSE),"")</f>
        <v/>
      </c>
      <c r="F322" s="12" t="str">
        <f t="shared" si="4"/>
        <v/>
      </c>
      <c r="G322" s="5" t="s">
        <v>4</v>
      </c>
      <c r="H322" s="3">
        <v>0</v>
      </c>
      <c r="I322" s="3">
        <v>0</v>
      </c>
      <c r="J322" s="3">
        <v>0</v>
      </c>
      <c r="K322" s="3">
        <v>0</v>
      </c>
    </row>
    <row r="323" spans="1:11" x14ac:dyDescent="0.25">
      <c r="A323" s="5" t="s">
        <v>4626</v>
      </c>
      <c r="B323" s="5" t="s">
        <v>5178</v>
      </c>
      <c r="C323" s="12">
        <f>IFERROR(VLOOKUP(UPPER(CONCATENATE($B323," - ",$A323)),'[1]Segurados Civis'!$A$5:$H$2142,6,FALSE),"")</f>
        <v>474</v>
      </c>
      <c r="D323" s="12">
        <f>IFERROR(VLOOKUP(UPPER(CONCATENATE($B323," - ",$A323)),'[1]Segurados Civis'!$A$5:$H$2142,7,FALSE),"")</f>
        <v>203</v>
      </c>
      <c r="E323" s="12">
        <f>IFERROR(VLOOKUP(UPPER(CONCATENATE($B323," - ",$A323)),'[1]Segurados Civis'!$A$5:$H$2142,8,FALSE),"")</f>
        <v>54</v>
      </c>
      <c r="F323" s="12">
        <f t="shared" ref="F323:F386" si="5">IF(SUM(C323:E323)=0,"",SUM(C323:E323))</f>
        <v>731</v>
      </c>
      <c r="G323" s="5" t="s">
        <v>2</v>
      </c>
      <c r="H323" s="3">
        <v>0</v>
      </c>
      <c r="I323" s="3">
        <v>0</v>
      </c>
      <c r="J323" s="3">
        <v>0</v>
      </c>
      <c r="K323" s="3">
        <v>0</v>
      </c>
    </row>
    <row r="324" spans="1:11" x14ac:dyDescent="0.25">
      <c r="A324" s="5" t="s">
        <v>4626</v>
      </c>
      <c r="B324" s="5" t="s">
        <v>4995</v>
      </c>
      <c r="C324" s="12">
        <f>IFERROR(VLOOKUP(UPPER(CONCATENATE($B324," - ",$A324)),'[1]Segurados Civis'!$A$5:$H$2142,6,FALSE),"")</f>
        <v>237</v>
      </c>
      <c r="D324" s="12">
        <f>IFERROR(VLOOKUP(UPPER(CONCATENATE($B324," - ",$A324)),'[1]Segurados Civis'!$A$5:$H$2142,7,FALSE),"")</f>
        <v>61</v>
      </c>
      <c r="E324" s="12">
        <f>IFERROR(VLOOKUP(UPPER(CONCATENATE($B324," - ",$A324)),'[1]Segurados Civis'!$A$5:$H$2142,8,FALSE),"")</f>
        <v>18</v>
      </c>
      <c r="F324" s="12">
        <f t="shared" si="5"/>
        <v>316</v>
      </c>
      <c r="G324" s="5" t="s">
        <v>2</v>
      </c>
      <c r="H324" s="3">
        <v>0</v>
      </c>
      <c r="I324" s="3">
        <v>0</v>
      </c>
      <c r="J324" s="3">
        <v>0</v>
      </c>
      <c r="K324" s="3">
        <v>0</v>
      </c>
    </row>
    <row r="325" spans="1:11" x14ac:dyDescent="0.25">
      <c r="A325" s="5" t="s">
        <v>4626</v>
      </c>
      <c r="B325" s="5" t="s">
        <v>5090</v>
      </c>
      <c r="C325" s="12" t="str">
        <f>IFERROR(VLOOKUP(UPPER(CONCATENATE($B325," - ",$A325)),'[1]Segurados Civis'!$A$5:$H$2142,6,FALSE),"")</f>
        <v/>
      </c>
      <c r="D325" s="12" t="str">
        <f>IFERROR(VLOOKUP(UPPER(CONCATENATE($B325," - ",$A325)),'[1]Segurados Civis'!$A$5:$H$2142,7,FALSE),"")</f>
        <v/>
      </c>
      <c r="E325" s="12" t="str">
        <f>IFERROR(VLOOKUP(UPPER(CONCATENATE($B325," - ",$A325)),'[1]Segurados Civis'!$A$5:$H$2142,8,FALSE),"")</f>
        <v/>
      </c>
      <c r="F325" s="12" t="str">
        <f t="shared" si="5"/>
        <v/>
      </c>
      <c r="G325" s="5" t="s">
        <v>4</v>
      </c>
      <c r="H325" s="3">
        <v>0</v>
      </c>
      <c r="I325" s="3">
        <v>0</v>
      </c>
      <c r="J325" s="3">
        <v>0</v>
      </c>
      <c r="K325" s="3">
        <v>0</v>
      </c>
    </row>
    <row r="326" spans="1:11" x14ac:dyDescent="0.25">
      <c r="A326" s="5" t="s">
        <v>4626</v>
      </c>
      <c r="B326" s="5" t="s">
        <v>5182</v>
      </c>
      <c r="C326" s="12">
        <f>IFERROR(VLOOKUP(UPPER(CONCATENATE($B326," - ",$A326)),'[1]Segurados Civis'!$A$5:$H$2142,6,FALSE),"")</f>
        <v>180</v>
      </c>
      <c r="D326" s="12">
        <f>IFERROR(VLOOKUP(UPPER(CONCATENATE($B326," - ",$A326)),'[1]Segurados Civis'!$A$5:$H$2142,7,FALSE),"")</f>
        <v>47</v>
      </c>
      <c r="E326" s="12">
        <f>IFERROR(VLOOKUP(UPPER(CONCATENATE($B326," - ",$A326)),'[1]Segurados Civis'!$A$5:$H$2142,8,FALSE),"")</f>
        <v>22</v>
      </c>
      <c r="F326" s="12">
        <f t="shared" si="5"/>
        <v>249</v>
      </c>
      <c r="G326" s="5" t="s">
        <v>2</v>
      </c>
      <c r="H326" s="3">
        <v>0</v>
      </c>
      <c r="I326" s="3">
        <v>0</v>
      </c>
      <c r="J326" s="3">
        <v>0</v>
      </c>
      <c r="K326" s="3">
        <v>0</v>
      </c>
    </row>
    <row r="327" spans="1:11" x14ac:dyDescent="0.25">
      <c r="A327" s="5" t="s">
        <v>4626</v>
      </c>
      <c r="B327" s="5" t="s">
        <v>4955</v>
      </c>
      <c r="C327" s="12" t="str">
        <f>IFERROR(VLOOKUP(UPPER(CONCATENATE($B327," - ",$A327)),'[1]Segurados Civis'!$A$5:$H$2142,6,FALSE),"")</f>
        <v/>
      </c>
      <c r="D327" s="12" t="str">
        <f>IFERROR(VLOOKUP(UPPER(CONCATENATE($B327," - ",$A327)),'[1]Segurados Civis'!$A$5:$H$2142,7,FALSE),"")</f>
        <v/>
      </c>
      <c r="E327" s="12" t="str">
        <f>IFERROR(VLOOKUP(UPPER(CONCATENATE($B327," - ",$A327)),'[1]Segurados Civis'!$A$5:$H$2142,8,FALSE),"")</f>
        <v/>
      </c>
      <c r="F327" s="12" t="str">
        <f t="shared" si="5"/>
        <v/>
      </c>
      <c r="G327" s="5" t="s">
        <v>4</v>
      </c>
      <c r="H327" s="3">
        <v>0</v>
      </c>
      <c r="I327" s="3">
        <v>0</v>
      </c>
      <c r="J327" s="3">
        <v>0</v>
      </c>
      <c r="K327" s="3">
        <v>0</v>
      </c>
    </row>
    <row r="328" spans="1:11" x14ac:dyDescent="0.25">
      <c r="A328" s="5" t="s">
        <v>4626</v>
      </c>
      <c r="B328" s="5" t="s">
        <v>4926</v>
      </c>
      <c r="C328" s="12">
        <f>IFERROR(VLOOKUP(UPPER(CONCATENATE($B328," - ",$A328)),'[1]Segurados Civis'!$A$5:$H$2142,6,FALSE),"")</f>
        <v>1892</v>
      </c>
      <c r="D328" s="12">
        <f>IFERROR(VLOOKUP(UPPER(CONCATENATE($B328," - ",$A328)),'[1]Segurados Civis'!$A$5:$H$2142,7,FALSE),"")</f>
        <v>485</v>
      </c>
      <c r="E328" s="12">
        <f>IFERROR(VLOOKUP(UPPER(CONCATENATE($B328," - ",$A328)),'[1]Segurados Civis'!$A$5:$H$2142,8,FALSE),"")</f>
        <v>140</v>
      </c>
      <c r="F328" s="12">
        <f t="shared" si="5"/>
        <v>2517</v>
      </c>
      <c r="G328" s="5" t="s">
        <v>2</v>
      </c>
      <c r="H328" s="3">
        <v>0</v>
      </c>
      <c r="I328" s="3">
        <v>0</v>
      </c>
      <c r="J328" s="3">
        <v>0</v>
      </c>
      <c r="K328" s="3">
        <v>0</v>
      </c>
    </row>
    <row r="329" spans="1:11" x14ac:dyDescent="0.25">
      <c r="A329" s="5" t="s">
        <v>4626</v>
      </c>
      <c r="B329" s="5" t="s">
        <v>5077</v>
      </c>
      <c r="C329" s="12" t="str">
        <f>IFERROR(VLOOKUP(UPPER(CONCATENATE($B329," - ",$A329)),'[1]Segurados Civis'!$A$5:$H$2142,6,FALSE),"")</f>
        <v/>
      </c>
      <c r="D329" s="12" t="str">
        <f>IFERROR(VLOOKUP(UPPER(CONCATENATE($B329," - ",$A329)),'[1]Segurados Civis'!$A$5:$H$2142,7,FALSE),"")</f>
        <v/>
      </c>
      <c r="E329" s="12" t="str">
        <f>IFERROR(VLOOKUP(UPPER(CONCATENATE($B329," - ",$A329)),'[1]Segurados Civis'!$A$5:$H$2142,8,FALSE),"")</f>
        <v/>
      </c>
      <c r="F329" s="12" t="str">
        <f t="shared" si="5"/>
        <v/>
      </c>
      <c r="G329" s="5" t="s">
        <v>4</v>
      </c>
      <c r="H329" s="3">
        <v>0</v>
      </c>
      <c r="I329" s="3">
        <v>0</v>
      </c>
      <c r="J329" s="3">
        <v>0</v>
      </c>
      <c r="K329" s="3">
        <v>0</v>
      </c>
    </row>
    <row r="330" spans="1:11" x14ac:dyDescent="0.25">
      <c r="A330" s="5" t="s">
        <v>4626</v>
      </c>
      <c r="B330" s="5" t="s">
        <v>4756</v>
      </c>
      <c r="C330" s="12" t="str">
        <f>IFERROR(VLOOKUP(UPPER(CONCATENATE($B330," - ",$A330)),'[1]Segurados Civis'!$A$5:$H$2142,6,FALSE),"")</f>
        <v/>
      </c>
      <c r="D330" s="12" t="str">
        <f>IFERROR(VLOOKUP(UPPER(CONCATENATE($B330," - ",$A330)),'[1]Segurados Civis'!$A$5:$H$2142,7,FALSE),"")</f>
        <v/>
      </c>
      <c r="E330" s="12" t="str">
        <f>IFERROR(VLOOKUP(UPPER(CONCATENATE($B330," - ",$A330)),'[1]Segurados Civis'!$A$5:$H$2142,8,FALSE),"")</f>
        <v/>
      </c>
      <c r="F330" s="12" t="str">
        <f t="shared" si="5"/>
        <v/>
      </c>
      <c r="G330" s="5" t="s">
        <v>4</v>
      </c>
      <c r="H330" s="3">
        <v>0</v>
      </c>
      <c r="I330" s="3">
        <v>0</v>
      </c>
      <c r="J330" s="3">
        <v>0</v>
      </c>
      <c r="K330" s="3">
        <v>0</v>
      </c>
    </row>
    <row r="331" spans="1:11" x14ac:dyDescent="0.25">
      <c r="A331" s="5" t="s">
        <v>4626</v>
      </c>
      <c r="B331" s="5" t="s">
        <v>5021</v>
      </c>
      <c r="C331" s="12" t="str">
        <f>IFERROR(VLOOKUP(UPPER(CONCATENATE($B331," - ",$A331)),'[1]Segurados Civis'!$A$5:$H$2142,6,FALSE),"")</f>
        <v/>
      </c>
      <c r="D331" s="12" t="str">
        <f>IFERROR(VLOOKUP(UPPER(CONCATENATE($B331," - ",$A331)),'[1]Segurados Civis'!$A$5:$H$2142,7,FALSE),"")</f>
        <v/>
      </c>
      <c r="E331" s="12" t="str">
        <f>IFERROR(VLOOKUP(UPPER(CONCATENATE($B331," - ",$A331)),'[1]Segurados Civis'!$A$5:$H$2142,8,FALSE),"")</f>
        <v/>
      </c>
      <c r="F331" s="12" t="str">
        <f t="shared" si="5"/>
        <v/>
      </c>
      <c r="G331" s="5" t="s">
        <v>4</v>
      </c>
      <c r="H331" s="3">
        <v>0</v>
      </c>
      <c r="I331" s="3">
        <v>0</v>
      </c>
      <c r="J331" s="3">
        <v>0</v>
      </c>
      <c r="K331" s="3">
        <v>0</v>
      </c>
    </row>
    <row r="332" spans="1:11" x14ac:dyDescent="0.25">
      <c r="A332" s="5" t="s">
        <v>4626</v>
      </c>
      <c r="B332" s="5" t="s">
        <v>4692</v>
      </c>
      <c r="C332" s="12" t="str">
        <f>IFERROR(VLOOKUP(UPPER(CONCATENATE($B332," - ",$A332)),'[1]Segurados Civis'!$A$5:$H$2142,6,FALSE),"")</f>
        <v/>
      </c>
      <c r="D332" s="12" t="str">
        <f>IFERROR(VLOOKUP(UPPER(CONCATENATE($B332," - ",$A332)),'[1]Segurados Civis'!$A$5:$H$2142,7,FALSE),"")</f>
        <v/>
      </c>
      <c r="E332" s="12" t="str">
        <f>IFERROR(VLOOKUP(UPPER(CONCATENATE($B332," - ",$A332)),'[1]Segurados Civis'!$A$5:$H$2142,8,FALSE),"")</f>
        <v/>
      </c>
      <c r="F332" s="12" t="str">
        <f t="shared" si="5"/>
        <v/>
      </c>
      <c r="G332" s="5" t="s">
        <v>4</v>
      </c>
      <c r="H332" s="3">
        <v>0</v>
      </c>
      <c r="I332" s="3">
        <v>0</v>
      </c>
      <c r="J332" s="3">
        <v>0</v>
      </c>
      <c r="K332" s="3">
        <v>0</v>
      </c>
    </row>
    <row r="333" spans="1:11" x14ac:dyDescent="0.25">
      <c r="A333" s="5" t="s">
        <v>4626</v>
      </c>
      <c r="B333" s="5" t="s">
        <v>5151</v>
      </c>
      <c r="C333" s="12" t="str">
        <f>IFERROR(VLOOKUP(UPPER(CONCATENATE($B333," - ",$A333)),'[1]Segurados Civis'!$A$5:$H$2142,6,FALSE),"")</f>
        <v/>
      </c>
      <c r="D333" s="12" t="str">
        <f>IFERROR(VLOOKUP(UPPER(CONCATENATE($B333," - ",$A333)),'[1]Segurados Civis'!$A$5:$H$2142,7,FALSE),"")</f>
        <v/>
      </c>
      <c r="E333" s="12" t="str">
        <f>IFERROR(VLOOKUP(UPPER(CONCATENATE($B333," - ",$A333)),'[1]Segurados Civis'!$A$5:$H$2142,8,FALSE),"")</f>
        <v/>
      </c>
      <c r="F333" s="12" t="str">
        <f t="shared" si="5"/>
        <v/>
      </c>
      <c r="G333" s="5" t="s">
        <v>4</v>
      </c>
      <c r="H333" s="3">
        <v>0</v>
      </c>
      <c r="I333" s="3">
        <v>0</v>
      </c>
      <c r="J333" s="3">
        <v>0</v>
      </c>
      <c r="K333" s="3">
        <v>0</v>
      </c>
    </row>
    <row r="334" spans="1:11" x14ac:dyDescent="0.25">
      <c r="A334" s="5" t="s">
        <v>4626</v>
      </c>
      <c r="B334" s="5" t="s">
        <v>5082</v>
      </c>
      <c r="C334" s="12">
        <f>IFERROR(VLOOKUP(UPPER(CONCATENATE($B334," - ",$A334)),'[1]Segurados Civis'!$A$5:$H$2142,6,FALSE),"")</f>
        <v>5306</v>
      </c>
      <c r="D334" s="12">
        <f>IFERROR(VLOOKUP(UPPER(CONCATENATE($B334," - ",$A334)),'[1]Segurados Civis'!$A$5:$H$2142,7,FALSE),"")</f>
        <v>1523</v>
      </c>
      <c r="E334" s="12">
        <f>IFERROR(VLOOKUP(UPPER(CONCATENATE($B334," - ",$A334)),'[1]Segurados Civis'!$A$5:$H$2142,8,FALSE),"")</f>
        <v>153</v>
      </c>
      <c r="F334" s="12">
        <f t="shared" si="5"/>
        <v>6982</v>
      </c>
      <c r="G334" s="5" t="s">
        <v>2</v>
      </c>
      <c r="H334" s="3">
        <v>0</v>
      </c>
      <c r="I334" s="3">
        <v>0</v>
      </c>
      <c r="J334" s="3">
        <v>0</v>
      </c>
      <c r="K334" s="3">
        <v>0</v>
      </c>
    </row>
    <row r="335" spans="1:11" x14ac:dyDescent="0.25">
      <c r="A335" s="5" t="s">
        <v>4626</v>
      </c>
      <c r="B335" s="5" t="s">
        <v>5177</v>
      </c>
      <c r="C335" s="12">
        <f>IFERROR(VLOOKUP(UPPER(CONCATENATE($B335," - ",$A335)),'[1]Segurados Civis'!$A$5:$H$2142,6,FALSE),"")</f>
        <v>159</v>
      </c>
      <c r="D335" s="12">
        <f>IFERROR(VLOOKUP(UPPER(CONCATENATE($B335," - ",$A335)),'[1]Segurados Civis'!$A$5:$H$2142,7,FALSE),"")</f>
        <v>38</v>
      </c>
      <c r="E335" s="12">
        <f>IFERROR(VLOOKUP(UPPER(CONCATENATE($B335," - ",$A335)),'[1]Segurados Civis'!$A$5:$H$2142,8,FALSE),"")</f>
        <v>14</v>
      </c>
      <c r="F335" s="12">
        <f t="shared" si="5"/>
        <v>211</v>
      </c>
      <c r="G335" s="5" t="s">
        <v>2</v>
      </c>
      <c r="H335" s="3">
        <v>0</v>
      </c>
      <c r="I335" s="3">
        <v>0</v>
      </c>
      <c r="J335" s="3">
        <v>0</v>
      </c>
      <c r="K335" s="3">
        <v>0</v>
      </c>
    </row>
    <row r="336" spans="1:11" x14ac:dyDescent="0.25">
      <c r="A336" s="5" t="s">
        <v>4626</v>
      </c>
      <c r="B336" s="5" t="s">
        <v>4693</v>
      </c>
      <c r="C336" s="12" t="str">
        <f>IFERROR(VLOOKUP(UPPER(CONCATENATE($B336," - ",$A336)),'[1]Segurados Civis'!$A$5:$H$2142,6,FALSE),"")</f>
        <v/>
      </c>
      <c r="D336" s="12" t="str">
        <f>IFERROR(VLOOKUP(UPPER(CONCATENATE($B336," - ",$A336)),'[1]Segurados Civis'!$A$5:$H$2142,7,FALSE),"")</f>
        <v/>
      </c>
      <c r="E336" s="12" t="str">
        <f>IFERROR(VLOOKUP(UPPER(CONCATENATE($B336," - ",$A336)),'[1]Segurados Civis'!$A$5:$H$2142,8,FALSE),"")</f>
        <v/>
      </c>
      <c r="F336" s="12" t="str">
        <f t="shared" si="5"/>
        <v/>
      </c>
      <c r="G336" s="5" t="s">
        <v>4</v>
      </c>
      <c r="H336" s="3">
        <v>0</v>
      </c>
      <c r="I336" s="3">
        <v>0</v>
      </c>
      <c r="J336" s="3">
        <v>0</v>
      </c>
      <c r="K336" s="3">
        <v>0</v>
      </c>
    </row>
    <row r="337" spans="1:11" x14ac:dyDescent="0.25">
      <c r="A337" s="5" t="s">
        <v>4626</v>
      </c>
      <c r="B337" s="5" t="s">
        <v>4980</v>
      </c>
      <c r="C337" s="12" t="str">
        <f>IFERROR(VLOOKUP(UPPER(CONCATENATE($B337," - ",$A337)),'[1]Segurados Civis'!$A$5:$H$2142,6,FALSE),"")</f>
        <v/>
      </c>
      <c r="D337" s="12" t="str">
        <f>IFERROR(VLOOKUP(UPPER(CONCATENATE($B337," - ",$A337)),'[1]Segurados Civis'!$A$5:$H$2142,7,FALSE),"")</f>
        <v/>
      </c>
      <c r="E337" s="12" t="str">
        <f>IFERROR(VLOOKUP(UPPER(CONCATENATE($B337," - ",$A337)),'[1]Segurados Civis'!$A$5:$H$2142,8,FALSE),"")</f>
        <v/>
      </c>
      <c r="F337" s="12" t="str">
        <f t="shared" si="5"/>
        <v/>
      </c>
      <c r="G337" s="5" t="s">
        <v>4</v>
      </c>
      <c r="H337" s="3">
        <v>0</v>
      </c>
      <c r="I337" s="3">
        <v>0</v>
      </c>
      <c r="J337" s="3">
        <v>0</v>
      </c>
      <c r="K337" s="3">
        <v>0</v>
      </c>
    </row>
    <row r="338" spans="1:11" x14ac:dyDescent="0.25">
      <c r="A338" s="5" t="s">
        <v>4626</v>
      </c>
      <c r="B338" s="5" t="s">
        <v>4757</v>
      </c>
      <c r="C338" s="12" t="str">
        <f>IFERROR(VLOOKUP(UPPER(CONCATENATE($B338," - ",$A338)),'[1]Segurados Civis'!$A$5:$H$2142,6,FALSE),"")</f>
        <v/>
      </c>
      <c r="D338" s="12" t="str">
        <f>IFERROR(VLOOKUP(UPPER(CONCATENATE($B338," - ",$A338)),'[1]Segurados Civis'!$A$5:$H$2142,7,FALSE),"")</f>
        <v/>
      </c>
      <c r="E338" s="12" t="str">
        <f>IFERROR(VLOOKUP(UPPER(CONCATENATE($B338," - ",$A338)),'[1]Segurados Civis'!$A$5:$H$2142,8,FALSE),"")</f>
        <v/>
      </c>
      <c r="F338" s="12" t="str">
        <f t="shared" si="5"/>
        <v/>
      </c>
      <c r="G338" s="5" t="s">
        <v>4</v>
      </c>
      <c r="H338" s="3">
        <v>0</v>
      </c>
      <c r="I338" s="3">
        <v>0</v>
      </c>
      <c r="J338" s="3">
        <v>0</v>
      </c>
      <c r="K338" s="3">
        <v>0</v>
      </c>
    </row>
    <row r="339" spans="1:11" x14ac:dyDescent="0.25">
      <c r="A339" s="5" t="s">
        <v>4626</v>
      </c>
      <c r="B339" s="5" t="s">
        <v>5134</v>
      </c>
      <c r="C339" s="12" t="str">
        <f>IFERROR(VLOOKUP(UPPER(CONCATENATE($B339," - ",$A339)),'[1]Segurados Civis'!$A$5:$H$2142,6,FALSE),"")</f>
        <v/>
      </c>
      <c r="D339" s="12" t="str">
        <f>IFERROR(VLOOKUP(UPPER(CONCATENATE($B339," - ",$A339)),'[1]Segurados Civis'!$A$5:$H$2142,7,FALSE),"")</f>
        <v/>
      </c>
      <c r="E339" s="12" t="str">
        <f>IFERROR(VLOOKUP(UPPER(CONCATENATE($B339," - ",$A339)),'[1]Segurados Civis'!$A$5:$H$2142,8,FALSE),"")</f>
        <v/>
      </c>
      <c r="F339" s="12" t="str">
        <f t="shared" si="5"/>
        <v/>
      </c>
      <c r="G339" s="5" t="s">
        <v>4</v>
      </c>
      <c r="H339" s="3">
        <v>0</v>
      </c>
      <c r="I339" s="3">
        <v>0</v>
      </c>
      <c r="J339" s="3">
        <v>0</v>
      </c>
      <c r="K339" s="3">
        <v>0</v>
      </c>
    </row>
    <row r="340" spans="1:11" x14ac:dyDescent="0.25">
      <c r="A340" s="5" t="s">
        <v>4626</v>
      </c>
      <c r="B340" s="5" t="s">
        <v>5100</v>
      </c>
      <c r="C340" s="12">
        <f>IFERROR(VLOOKUP(UPPER(CONCATENATE($B340," - ",$A340)),'[1]Segurados Civis'!$A$5:$H$2142,6,FALSE),"")</f>
        <v>170</v>
      </c>
      <c r="D340" s="12">
        <f>IFERROR(VLOOKUP(UPPER(CONCATENATE($B340," - ",$A340)),'[1]Segurados Civis'!$A$5:$H$2142,7,FALSE),"")</f>
        <v>47</v>
      </c>
      <c r="E340" s="12">
        <f>IFERROR(VLOOKUP(UPPER(CONCATENATE($B340," - ",$A340)),'[1]Segurados Civis'!$A$5:$H$2142,8,FALSE),"")</f>
        <v>25</v>
      </c>
      <c r="F340" s="12">
        <f t="shared" si="5"/>
        <v>242</v>
      </c>
      <c r="G340" s="5" t="s">
        <v>2</v>
      </c>
      <c r="H340" s="3">
        <v>0</v>
      </c>
      <c r="I340" s="3">
        <v>0</v>
      </c>
      <c r="J340" s="3">
        <v>0</v>
      </c>
      <c r="K340" s="3">
        <v>0</v>
      </c>
    </row>
    <row r="341" spans="1:11" x14ac:dyDescent="0.25">
      <c r="A341" s="5" t="s">
        <v>4626</v>
      </c>
      <c r="B341" s="5" t="s">
        <v>5179</v>
      </c>
      <c r="C341" s="12">
        <f>IFERROR(VLOOKUP(UPPER(CONCATENATE($B341," - ",$A341)),'[1]Segurados Civis'!$A$5:$H$2142,6,FALSE),"")</f>
        <v>183</v>
      </c>
      <c r="D341" s="12">
        <f>IFERROR(VLOOKUP(UPPER(CONCATENATE($B341," - ",$A341)),'[1]Segurados Civis'!$A$5:$H$2142,7,FALSE),"")</f>
        <v>2</v>
      </c>
      <c r="E341" s="12">
        <f>IFERROR(VLOOKUP(UPPER(CONCATENATE($B341," - ",$A341)),'[1]Segurados Civis'!$A$5:$H$2142,8,FALSE),"")</f>
        <v>3</v>
      </c>
      <c r="F341" s="12">
        <f t="shared" si="5"/>
        <v>188</v>
      </c>
      <c r="G341" s="5" t="s">
        <v>2</v>
      </c>
      <c r="H341" s="3">
        <v>0</v>
      </c>
      <c r="I341" s="3">
        <v>1</v>
      </c>
      <c r="J341" s="3">
        <v>1</v>
      </c>
      <c r="K341" s="3">
        <v>0</v>
      </c>
    </row>
    <row r="342" spans="1:11" x14ac:dyDescent="0.25">
      <c r="A342" s="5" t="s">
        <v>4626</v>
      </c>
      <c r="B342" s="5" t="s">
        <v>4927</v>
      </c>
      <c r="C342" s="12">
        <f>IFERROR(VLOOKUP(UPPER(CONCATENATE($B342," - ",$A342)),'[1]Segurados Civis'!$A$5:$H$2142,6,FALSE),"")</f>
        <v>778</v>
      </c>
      <c r="D342" s="12">
        <f>IFERROR(VLOOKUP(UPPER(CONCATENATE($B342," - ",$A342)),'[1]Segurados Civis'!$A$5:$H$2142,7,FALSE),"")</f>
        <v>269</v>
      </c>
      <c r="E342" s="12">
        <f>IFERROR(VLOOKUP(UPPER(CONCATENATE($B342," - ",$A342)),'[1]Segurados Civis'!$A$5:$H$2142,8,FALSE),"")</f>
        <v>102</v>
      </c>
      <c r="F342" s="12">
        <f t="shared" si="5"/>
        <v>1149</v>
      </c>
      <c r="G342" s="5" t="s">
        <v>2</v>
      </c>
      <c r="H342" s="3">
        <v>0</v>
      </c>
      <c r="I342" s="3">
        <v>0</v>
      </c>
      <c r="J342" s="3">
        <v>0</v>
      </c>
      <c r="K342" s="3">
        <v>0</v>
      </c>
    </row>
    <row r="343" spans="1:11" x14ac:dyDescent="0.25">
      <c r="A343" s="5" t="s">
        <v>4626</v>
      </c>
      <c r="B343" s="5" t="s">
        <v>4660</v>
      </c>
      <c r="C343" s="12" t="str">
        <f>IFERROR(VLOOKUP(UPPER(CONCATENATE($B343," - ",$A343)),'[1]Segurados Civis'!$A$5:$H$2142,6,FALSE),"")</f>
        <v/>
      </c>
      <c r="D343" s="12" t="str">
        <f>IFERROR(VLOOKUP(UPPER(CONCATENATE($B343," - ",$A343)),'[1]Segurados Civis'!$A$5:$H$2142,7,FALSE),"")</f>
        <v/>
      </c>
      <c r="E343" s="12" t="str">
        <f>IFERROR(VLOOKUP(UPPER(CONCATENATE($B343," - ",$A343)),'[1]Segurados Civis'!$A$5:$H$2142,8,FALSE),"")</f>
        <v/>
      </c>
      <c r="F343" s="12" t="str">
        <f t="shared" si="5"/>
        <v/>
      </c>
      <c r="G343" s="5" t="s">
        <v>4</v>
      </c>
      <c r="H343" s="3">
        <v>0</v>
      </c>
      <c r="I343" s="3">
        <v>0</v>
      </c>
      <c r="J343" s="3">
        <v>0</v>
      </c>
      <c r="K343" s="3">
        <v>0</v>
      </c>
    </row>
    <row r="344" spans="1:11" x14ac:dyDescent="0.25">
      <c r="A344" s="5" t="s">
        <v>4626</v>
      </c>
      <c r="B344" s="5" t="s">
        <v>4983</v>
      </c>
      <c r="C344" s="12">
        <f>IFERROR(VLOOKUP(UPPER(CONCATENATE($B344," - ",$A344)),'[1]Segurados Civis'!$A$5:$H$2142,6,FALSE),"")</f>
        <v>206</v>
      </c>
      <c r="D344" s="12">
        <f>IFERROR(VLOOKUP(UPPER(CONCATENATE($B344," - ",$A344)),'[1]Segurados Civis'!$A$5:$H$2142,7,FALSE),"")</f>
        <v>30</v>
      </c>
      <c r="E344" s="12">
        <f>IFERROR(VLOOKUP(UPPER(CONCATENATE($B344," - ",$A344)),'[1]Segurados Civis'!$A$5:$H$2142,8,FALSE),"")</f>
        <v>13</v>
      </c>
      <c r="F344" s="12">
        <f t="shared" si="5"/>
        <v>249</v>
      </c>
      <c r="G344" s="5" t="s">
        <v>2</v>
      </c>
      <c r="H344" s="3">
        <v>0</v>
      </c>
      <c r="I344" s="3">
        <v>0</v>
      </c>
      <c r="J344" s="3">
        <v>0</v>
      </c>
      <c r="K344" s="3">
        <v>0</v>
      </c>
    </row>
    <row r="345" spans="1:11" x14ac:dyDescent="0.25">
      <c r="A345" s="5" t="s">
        <v>4626</v>
      </c>
      <c r="B345" s="5" t="s">
        <v>4758</v>
      </c>
      <c r="C345" s="12" t="str">
        <f>IFERROR(VLOOKUP(UPPER(CONCATENATE($B345," - ",$A345)),'[1]Segurados Civis'!$A$5:$H$2142,6,FALSE),"")</f>
        <v/>
      </c>
      <c r="D345" s="12" t="str">
        <f>IFERROR(VLOOKUP(UPPER(CONCATENATE($B345," - ",$A345)),'[1]Segurados Civis'!$A$5:$H$2142,7,FALSE),"")</f>
        <v/>
      </c>
      <c r="E345" s="12" t="str">
        <f>IFERROR(VLOOKUP(UPPER(CONCATENATE($B345," - ",$A345)),'[1]Segurados Civis'!$A$5:$H$2142,8,FALSE),"")</f>
        <v/>
      </c>
      <c r="F345" s="12" t="str">
        <f t="shared" si="5"/>
        <v/>
      </c>
      <c r="G345" s="5" t="s">
        <v>4</v>
      </c>
      <c r="H345" s="3">
        <v>0</v>
      </c>
      <c r="I345" s="3">
        <v>0</v>
      </c>
      <c r="J345" s="3">
        <v>0</v>
      </c>
      <c r="K345" s="3">
        <v>0</v>
      </c>
    </row>
    <row r="346" spans="1:11" x14ac:dyDescent="0.25">
      <c r="A346" s="5" t="s">
        <v>4626</v>
      </c>
      <c r="B346" s="5" t="s">
        <v>4994</v>
      </c>
      <c r="C346" s="12">
        <f>IFERROR(VLOOKUP(UPPER(CONCATENATE($B346," - ",$A346)),'[1]Segurados Civis'!$A$5:$H$2142,6,FALSE),"")</f>
        <v>628</v>
      </c>
      <c r="D346" s="12">
        <f>IFERROR(VLOOKUP(UPPER(CONCATENATE($B346," - ",$A346)),'[1]Segurados Civis'!$A$5:$H$2142,7,FALSE),"")</f>
        <v>0</v>
      </c>
      <c r="E346" s="12">
        <f>IFERROR(VLOOKUP(UPPER(CONCATENATE($B346," - ",$A346)),'[1]Segurados Civis'!$A$5:$H$2142,8,FALSE),"")</f>
        <v>0</v>
      </c>
      <c r="F346" s="12">
        <f t="shared" si="5"/>
        <v>628</v>
      </c>
      <c r="G346" s="5" t="s">
        <v>2</v>
      </c>
      <c r="H346" s="3">
        <v>0</v>
      </c>
      <c r="I346" s="3">
        <v>0</v>
      </c>
      <c r="J346" s="3">
        <v>0</v>
      </c>
      <c r="K346" s="3">
        <v>0</v>
      </c>
    </row>
    <row r="347" spans="1:11" x14ac:dyDescent="0.25">
      <c r="A347" s="5" t="s">
        <v>4626</v>
      </c>
      <c r="B347" s="5" t="s">
        <v>5152</v>
      </c>
      <c r="C347" s="12" t="str">
        <f>IFERROR(VLOOKUP(UPPER(CONCATENATE($B347," - ",$A347)),'[1]Segurados Civis'!$A$5:$H$2142,6,FALSE),"")</f>
        <v/>
      </c>
      <c r="D347" s="12" t="str">
        <f>IFERROR(VLOOKUP(UPPER(CONCATENATE($B347," - ",$A347)),'[1]Segurados Civis'!$A$5:$H$2142,7,FALSE),"")</f>
        <v/>
      </c>
      <c r="E347" s="12" t="str">
        <f>IFERROR(VLOOKUP(UPPER(CONCATENATE($B347," - ",$A347)),'[1]Segurados Civis'!$A$5:$H$2142,8,FALSE),"")</f>
        <v/>
      </c>
      <c r="F347" s="12" t="str">
        <f t="shared" si="5"/>
        <v/>
      </c>
      <c r="G347" s="5" t="s">
        <v>4</v>
      </c>
      <c r="H347" s="3">
        <v>0</v>
      </c>
      <c r="I347" s="3">
        <v>0</v>
      </c>
      <c r="J347" s="3">
        <v>0</v>
      </c>
      <c r="K347" s="3">
        <v>0</v>
      </c>
    </row>
    <row r="348" spans="1:11" x14ac:dyDescent="0.25">
      <c r="A348" s="5" t="s">
        <v>4626</v>
      </c>
      <c r="B348" s="5" t="s">
        <v>4850</v>
      </c>
      <c r="C348" s="12" t="str">
        <f>IFERROR(VLOOKUP(UPPER(CONCATENATE($B348," - ",$A348)),'[1]Segurados Civis'!$A$5:$H$2142,6,FALSE),"")</f>
        <v/>
      </c>
      <c r="D348" s="12" t="str">
        <f>IFERROR(VLOOKUP(UPPER(CONCATENATE($B348," - ",$A348)),'[1]Segurados Civis'!$A$5:$H$2142,7,FALSE),"")</f>
        <v/>
      </c>
      <c r="E348" s="12" t="str">
        <f>IFERROR(VLOOKUP(UPPER(CONCATENATE($B348," - ",$A348)),'[1]Segurados Civis'!$A$5:$H$2142,8,FALSE),"")</f>
        <v/>
      </c>
      <c r="F348" s="12" t="str">
        <f t="shared" si="5"/>
        <v/>
      </c>
      <c r="G348" s="5" t="s">
        <v>4</v>
      </c>
      <c r="H348" s="3">
        <v>0</v>
      </c>
      <c r="I348" s="3">
        <v>0</v>
      </c>
      <c r="J348" s="3">
        <v>0</v>
      </c>
      <c r="K348" s="3">
        <v>0</v>
      </c>
    </row>
    <row r="349" spans="1:11" x14ac:dyDescent="0.25">
      <c r="A349" s="5" t="s">
        <v>4626</v>
      </c>
      <c r="B349" s="5" t="s">
        <v>4694</v>
      </c>
      <c r="C349" s="12" t="str">
        <f>IFERROR(VLOOKUP(UPPER(CONCATENATE($B349," - ",$A349)),'[1]Segurados Civis'!$A$5:$H$2142,6,FALSE),"")</f>
        <v/>
      </c>
      <c r="D349" s="12" t="str">
        <f>IFERROR(VLOOKUP(UPPER(CONCATENATE($B349," - ",$A349)),'[1]Segurados Civis'!$A$5:$H$2142,7,FALSE),"")</f>
        <v/>
      </c>
      <c r="E349" s="12" t="str">
        <f>IFERROR(VLOOKUP(UPPER(CONCATENATE($B349," - ",$A349)),'[1]Segurados Civis'!$A$5:$H$2142,8,FALSE),"")</f>
        <v/>
      </c>
      <c r="F349" s="12" t="str">
        <f t="shared" si="5"/>
        <v/>
      </c>
      <c r="G349" s="5" t="s">
        <v>4</v>
      </c>
      <c r="H349" s="3">
        <v>0</v>
      </c>
      <c r="I349" s="3">
        <v>0</v>
      </c>
      <c r="J349" s="3">
        <v>0</v>
      </c>
      <c r="K349" s="3">
        <v>0</v>
      </c>
    </row>
    <row r="350" spans="1:11" x14ac:dyDescent="0.25">
      <c r="A350" s="5" t="s">
        <v>4626</v>
      </c>
      <c r="B350" s="5" t="s">
        <v>4695</v>
      </c>
      <c r="C350" s="12" t="str">
        <f>IFERROR(VLOOKUP(UPPER(CONCATENATE($B350," - ",$A350)),'[1]Segurados Civis'!$A$5:$H$2142,6,FALSE),"")</f>
        <v/>
      </c>
      <c r="D350" s="12" t="str">
        <f>IFERROR(VLOOKUP(UPPER(CONCATENATE($B350," - ",$A350)),'[1]Segurados Civis'!$A$5:$H$2142,7,FALSE),"")</f>
        <v/>
      </c>
      <c r="E350" s="12" t="str">
        <f>IFERROR(VLOOKUP(UPPER(CONCATENATE($B350," - ",$A350)),'[1]Segurados Civis'!$A$5:$H$2142,8,FALSE),"")</f>
        <v/>
      </c>
      <c r="F350" s="12" t="str">
        <f t="shared" si="5"/>
        <v/>
      </c>
      <c r="G350" s="5" t="s">
        <v>4</v>
      </c>
      <c r="H350" s="3">
        <v>0</v>
      </c>
      <c r="I350" s="3">
        <v>0</v>
      </c>
      <c r="J350" s="3">
        <v>0</v>
      </c>
      <c r="K350" s="3">
        <v>0</v>
      </c>
    </row>
    <row r="351" spans="1:11" x14ac:dyDescent="0.25">
      <c r="A351" s="5" t="s">
        <v>4626</v>
      </c>
      <c r="B351" s="5" t="s">
        <v>4924</v>
      </c>
      <c r="C351" s="12">
        <f>IFERROR(VLOOKUP(UPPER(CONCATENATE($B351," - ",$A351)),'[1]Segurados Civis'!$A$5:$H$2142,6,FALSE),"")</f>
        <v>4401</v>
      </c>
      <c r="D351" s="12">
        <f>IFERROR(VLOOKUP(UPPER(CONCATENATE($B351," - ",$A351)),'[1]Segurados Civis'!$A$5:$H$2142,7,FALSE),"")</f>
        <v>1238</v>
      </c>
      <c r="E351" s="12">
        <f>IFERROR(VLOOKUP(UPPER(CONCATENATE($B351," - ",$A351)),'[1]Segurados Civis'!$A$5:$H$2142,8,FALSE),"")</f>
        <v>346</v>
      </c>
      <c r="F351" s="12">
        <f t="shared" si="5"/>
        <v>5985</v>
      </c>
      <c r="G351" s="5" t="s">
        <v>2</v>
      </c>
      <c r="H351" s="3">
        <v>0</v>
      </c>
      <c r="I351" s="3">
        <v>0</v>
      </c>
      <c r="J351" s="3">
        <v>0</v>
      </c>
      <c r="K351" s="3">
        <v>0</v>
      </c>
    </row>
    <row r="352" spans="1:11" x14ac:dyDescent="0.25">
      <c r="A352" s="5" t="s">
        <v>4626</v>
      </c>
      <c r="B352" s="5" t="s">
        <v>4800</v>
      </c>
      <c r="C352" s="12" t="str">
        <f>IFERROR(VLOOKUP(UPPER(CONCATENATE($B352," - ",$A352)),'[1]Segurados Civis'!$A$5:$H$2142,6,FALSE),"")</f>
        <v/>
      </c>
      <c r="D352" s="12" t="str">
        <f>IFERROR(VLOOKUP(UPPER(CONCATENATE($B352," - ",$A352)),'[1]Segurados Civis'!$A$5:$H$2142,7,FALSE),"")</f>
        <v/>
      </c>
      <c r="E352" s="12" t="str">
        <f>IFERROR(VLOOKUP(UPPER(CONCATENATE($B352," - ",$A352)),'[1]Segurados Civis'!$A$5:$H$2142,8,FALSE),"")</f>
        <v/>
      </c>
      <c r="F352" s="12" t="str">
        <f t="shared" si="5"/>
        <v/>
      </c>
      <c r="G352" s="5" t="s">
        <v>4</v>
      </c>
      <c r="H352" s="3">
        <v>0</v>
      </c>
      <c r="I352" s="3">
        <v>0</v>
      </c>
      <c r="J352" s="3">
        <v>0</v>
      </c>
      <c r="K352" s="3">
        <v>0</v>
      </c>
    </row>
    <row r="353" spans="1:11" x14ac:dyDescent="0.25">
      <c r="A353" s="5" t="s">
        <v>4626</v>
      </c>
      <c r="B353" s="5" t="s">
        <v>4988</v>
      </c>
      <c r="C353" s="12" t="str">
        <f>IFERROR(VLOOKUP(UPPER(CONCATENATE($B353," - ",$A353)),'[1]Segurados Civis'!$A$5:$H$2142,6,FALSE),"")</f>
        <v/>
      </c>
      <c r="D353" s="12" t="str">
        <f>IFERROR(VLOOKUP(UPPER(CONCATENATE($B353," - ",$A353)),'[1]Segurados Civis'!$A$5:$H$2142,7,FALSE),"")</f>
        <v/>
      </c>
      <c r="E353" s="12" t="str">
        <f>IFERROR(VLOOKUP(UPPER(CONCATENATE($B353," - ",$A353)),'[1]Segurados Civis'!$A$5:$H$2142,8,FALSE),"")</f>
        <v/>
      </c>
      <c r="F353" s="12" t="str">
        <f t="shared" si="5"/>
        <v/>
      </c>
      <c r="G353" s="5" t="s">
        <v>4</v>
      </c>
      <c r="H353" s="3">
        <v>0</v>
      </c>
      <c r="I353" s="3">
        <v>0</v>
      </c>
      <c r="J353" s="3">
        <v>0</v>
      </c>
      <c r="K353" s="3">
        <v>0</v>
      </c>
    </row>
    <row r="354" spans="1:11" x14ac:dyDescent="0.25">
      <c r="A354" s="5" t="s">
        <v>4626</v>
      </c>
      <c r="B354" s="5" t="s">
        <v>4867</v>
      </c>
      <c r="C354" s="12" t="str">
        <f>IFERROR(VLOOKUP(UPPER(CONCATENATE($B354," - ",$A354)),'[1]Segurados Civis'!$A$5:$H$2142,6,FALSE),"")</f>
        <v/>
      </c>
      <c r="D354" s="12" t="str">
        <f>IFERROR(VLOOKUP(UPPER(CONCATENATE($B354," - ",$A354)),'[1]Segurados Civis'!$A$5:$H$2142,7,FALSE),"")</f>
        <v/>
      </c>
      <c r="E354" s="12" t="str">
        <f>IFERROR(VLOOKUP(UPPER(CONCATENATE($B354," - ",$A354)),'[1]Segurados Civis'!$A$5:$H$2142,8,FALSE),"")</f>
        <v/>
      </c>
      <c r="F354" s="12" t="str">
        <f t="shared" si="5"/>
        <v/>
      </c>
      <c r="G354" s="5" t="s">
        <v>4</v>
      </c>
      <c r="H354" s="3">
        <v>0</v>
      </c>
      <c r="I354" s="3">
        <v>0</v>
      </c>
      <c r="J354" s="3">
        <v>0</v>
      </c>
      <c r="K354" s="3">
        <v>0</v>
      </c>
    </row>
    <row r="355" spans="1:11" x14ac:dyDescent="0.25">
      <c r="A355" s="5" t="s">
        <v>4626</v>
      </c>
      <c r="B355" s="5" t="s">
        <v>4804</v>
      </c>
      <c r="C355" s="12">
        <f>IFERROR(VLOOKUP(UPPER(CONCATENATE($B355," - ",$A355)),'[1]Segurados Civis'!$A$5:$H$2142,6,FALSE),"")</f>
        <v>189</v>
      </c>
      <c r="D355" s="12">
        <f>IFERROR(VLOOKUP(UPPER(CONCATENATE($B355," - ",$A355)),'[1]Segurados Civis'!$A$5:$H$2142,7,FALSE),"")</f>
        <v>49</v>
      </c>
      <c r="E355" s="12">
        <f>IFERROR(VLOOKUP(UPPER(CONCATENATE($B355," - ",$A355)),'[1]Segurados Civis'!$A$5:$H$2142,8,FALSE),"")</f>
        <v>19</v>
      </c>
      <c r="F355" s="12">
        <f t="shared" si="5"/>
        <v>257</v>
      </c>
      <c r="G355" s="5" t="s">
        <v>2</v>
      </c>
      <c r="H355" s="3">
        <v>0</v>
      </c>
      <c r="I355" s="3">
        <v>0</v>
      </c>
      <c r="J355" s="3">
        <v>0</v>
      </c>
      <c r="K355" s="3">
        <v>0</v>
      </c>
    </row>
    <row r="356" spans="1:11" x14ac:dyDescent="0.25">
      <c r="A356" s="5" t="s">
        <v>4626</v>
      </c>
      <c r="B356" s="5" t="s">
        <v>4809</v>
      </c>
      <c r="C356" s="12" t="str">
        <f>IFERROR(VLOOKUP(UPPER(CONCATENATE($B356," - ",$A356)),'[1]Segurados Civis'!$A$5:$H$2142,6,FALSE),"")</f>
        <v/>
      </c>
      <c r="D356" s="12" t="str">
        <f>IFERROR(VLOOKUP(UPPER(CONCATENATE($B356," - ",$A356)),'[1]Segurados Civis'!$A$5:$H$2142,7,FALSE),"")</f>
        <v/>
      </c>
      <c r="E356" s="12" t="str">
        <f>IFERROR(VLOOKUP(UPPER(CONCATENATE($B356," - ",$A356)),'[1]Segurados Civis'!$A$5:$H$2142,8,FALSE),"")</f>
        <v/>
      </c>
      <c r="F356" s="12" t="str">
        <f t="shared" si="5"/>
        <v/>
      </c>
      <c r="G356" s="5" t="s">
        <v>4</v>
      </c>
      <c r="H356" s="3">
        <v>0</v>
      </c>
      <c r="I356" s="3">
        <v>0</v>
      </c>
      <c r="J356" s="3">
        <v>0</v>
      </c>
      <c r="K356" s="3">
        <v>0</v>
      </c>
    </row>
    <row r="357" spans="1:11" x14ac:dyDescent="0.25">
      <c r="A357" s="5" t="s">
        <v>4626</v>
      </c>
      <c r="B357" s="5" t="s">
        <v>5166</v>
      </c>
      <c r="C357" s="12" t="str">
        <f>IFERROR(VLOOKUP(UPPER(CONCATENATE($B357," - ",$A357)),'[1]Segurados Civis'!$A$5:$H$2142,6,FALSE),"")</f>
        <v/>
      </c>
      <c r="D357" s="12" t="str">
        <f>IFERROR(VLOOKUP(UPPER(CONCATENATE($B357," - ",$A357)),'[1]Segurados Civis'!$A$5:$H$2142,7,FALSE),"")</f>
        <v/>
      </c>
      <c r="E357" s="12" t="str">
        <f>IFERROR(VLOOKUP(UPPER(CONCATENATE($B357," - ",$A357)),'[1]Segurados Civis'!$A$5:$H$2142,8,FALSE),"")</f>
        <v/>
      </c>
      <c r="F357" s="12" t="str">
        <f t="shared" si="5"/>
        <v/>
      </c>
      <c r="G357" s="5" t="s">
        <v>4</v>
      </c>
      <c r="H357" s="3">
        <v>0</v>
      </c>
      <c r="I357" s="3">
        <v>0</v>
      </c>
      <c r="J357" s="3">
        <v>0</v>
      </c>
      <c r="K357" s="3">
        <v>0</v>
      </c>
    </row>
    <row r="358" spans="1:11" x14ac:dyDescent="0.25">
      <c r="A358" s="5" t="s">
        <v>4626</v>
      </c>
      <c r="B358" s="5" t="s">
        <v>4632</v>
      </c>
      <c r="C358" s="12" t="str">
        <f>IFERROR(VLOOKUP(UPPER(CONCATENATE($B358," - ",$A358)),'[1]Segurados Civis'!$A$5:$H$2142,6,FALSE),"")</f>
        <v/>
      </c>
      <c r="D358" s="12" t="str">
        <f>IFERROR(VLOOKUP(UPPER(CONCATENATE($B358," - ",$A358)),'[1]Segurados Civis'!$A$5:$H$2142,7,FALSE),"")</f>
        <v/>
      </c>
      <c r="E358" s="12" t="str">
        <f>IFERROR(VLOOKUP(UPPER(CONCATENATE($B358," - ",$A358)),'[1]Segurados Civis'!$A$5:$H$2142,8,FALSE),"")</f>
        <v/>
      </c>
      <c r="F358" s="12" t="str">
        <f t="shared" si="5"/>
        <v/>
      </c>
      <c r="G358" s="5" t="s">
        <v>4</v>
      </c>
      <c r="H358" s="3">
        <v>0</v>
      </c>
      <c r="I358" s="3">
        <v>0</v>
      </c>
      <c r="J358" s="3">
        <v>0</v>
      </c>
      <c r="K358" s="3">
        <v>0</v>
      </c>
    </row>
    <row r="359" spans="1:11" x14ac:dyDescent="0.25">
      <c r="A359" s="5" t="s">
        <v>4626</v>
      </c>
      <c r="B359" s="5" t="s">
        <v>4759</v>
      </c>
      <c r="C359" s="12" t="str">
        <f>IFERROR(VLOOKUP(UPPER(CONCATENATE($B359," - ",$A359)),'[1]Segurados Civis'!$A$5:$H$2142,6,FALSE),"")</f>
        <v/>
      </c>
      <c r="D359" s="12" t="str">
        <f>IFERROR(VLOOKUP(UPPER(CONCATENATE($B359," - ",$A359)),'[1]Segurados Civis'!$A$5:$H$2142,7,FALSE),"")</f>
        <v/>
      </c>
      <c r="E359" s="12" t="str">
        <f>IFERROR(VLOOKUP(UPPER(CONCATENATE($B359," - ",$A359)),'[1]Segurados Civis'!$A$5:$H$2142,8,FALSE),"")</f>
        <v/>
      </c>
      <c r="F359" s="12" t="str">
        <f t="shared" si="5"/>
        <v/>
      </c>
      <c r="G359" s="5" t="s">
        <v>4</v>
      </c>
      <c r="H359" s="3">
        <v>0</v>
      </c>
      <c r="I359" s="3">
        <v>0</v>
      </c>
      <c r="J359" s="3">
        <v>0</v>
      </c>
      <c r="K359" s="3">
        <v>0</v>
      </c>
    </row>
    <row r="360" spans="1:11" x14ac:dyDescent="0.25">
      <c r="A360" s="5" t="s">
        <v>4626</v>
      </c>
      <c r="B360" s="5" t="s">
        <v>4712</v>
      </c>
      <c r="C360" s="12" t="str">
        <f>IFERROR(VLOOKUP(UPPER(CONCATENATE($B360," - ",$A360)),'[1]Segurados Civis'!$A$5:$H$2142,6,FALSE),"")</f>
        <v/>
      </c>
      <c r="D360" s="12" t="str">
        <f>IFERROR(VLOOKUP(UPPER(CONCATENATE($B360," - ",$A360)),'[1]Segurados Civis'!$A$5:$H$2142,7,FALSE),"")</f>
        <v/>
      </c>
      <c r="E360" s="12" t="str">
        <f>IFERROR(VLOOKUP(UPPER(CONCATENATE($B360," - ",$A360)),'[1]Segurados Civis'!$A$5:$H$2142,8,FALSE),"")</f>
        <v/>
      </c>
      <c r="F360" s="12" t="str">
        <f t="shared" si="5"/>
        <v/>
      </c>
      <c r="G360" s="5" t="s">
        <v>4</v>
      </c>
      <c r="H360" s="3">
        <v>0</v>
      </c>
      <c r="I360" s="3">
        <v>0</v>
      </c>
      <c r="J360" s="3">
        <v>0</v>
      </c>
      <c r="K360" s="3">
        <v>0</v>
      </c>
    </row>
    <row r="361" spans="1:11" x14ac:dyDescent="0.25">
      <c r="A361" s="5" t="s">
        <v>4626</v>
      </c>
      <c r="B361" s="5" t="s">
        <v>4540</v>
      </c>
      <c r="C361" s="12">
        <f>IFERROR(VLOOKUP(UPPER(CONCATENATE($B361," - ",$A361)),'[1]Segurados Civis'!$A$5:$H$2142,6,FALSE),"")</f>
        <v>212</v>
      </c>
      <c r="D361" s="12">
        <f>IFERROR(VLOOKUP(UPPER(CONCATENATE($B361," - ",$A361)),'[1]Segurados Civis'!$A$5:$H$2142,7,FALSE),"")</f>
        <v>2</v>
      </c>
      <c r="E361" s="12">
        <f>IFERROR(VLOOKUP(UPPER(CONCATENATE($B361," - ",$A361)),'[1]Segurados Civis'!$A$5:$H$2142,8,FALSE),"")</f>
        <v>0</v>
      </c>
      <c r="F361" s="12">
        <f t="shared" si="5"/>
        <v>214</v>
      </c>
      <c r="G361" s="5" t="s">
        <v>2</v>
      </c>
      <c r="H361" s="3">
        <v>0</v>
      </c>
      <c r="I361" s="3">
        <v>0</v>
      </c>
      <c r="J361" s="3">
        <v>0</v>
      </c>
      <c r="K361" s="3">
        <v>0</v>
      </c>
    </row>
    <row r="362" spans="1:11" x14ac:dyDescent="0.25">
      <c r="A362" s="5" t="s">
        <v>4626</v>
      </c>
      <c r="B362" s="5" t="s">
        <v>5211</v>
      </c>
      <c r="C362" s="12">
        <f>IFERROR(VLOOKUP(UPPER(CONCATENATE($B362," - ",$A362)),'[1]Segurados Civis'!$A$5:$H$2142,6,FALSE),"")</f>
        <v>1619</v>
      </c>
      <c r="D362" s="12">
        <f>IFERROR(VLOOKUP(UPPER(CONCATENATE($B362," - ",$A362)),'[1]Segurados Civis'!$A$5:$H$2142,7,FALSE),"")</f>
        <v>231</v>
      </c>
      <c r="E362" s="12">
        <f>IFERROR(VLOOKUP(UPPER(CONCATENATE($B362," - ",$A362)),'[1]Segurados Civis'!$A$5:$H$2142,8,FALSE),"")</f>
        <v>118</v>
      </c>
      <c r="F362" s="12">
        <f t="shared" si="5"/>
        <v>1968</v>
      </c>
      <c r="G362" s="5" t="s">
        <v>2</v>
      </c>
      <c r="H362" s="3">
        <v>1</v>
      </c>
      <c r="I362" s="3">
        <v>0</v>
      </c>
      <c r="J362" s="3">
        <v>1</v>
      </c>
      <c r="K362" s="3">
        <v>0</v>
      </c>
    </row>
    <row r="363" spans="1:11" x14ac:dyDescent="0.25">
      <c r="A363" s="5" t="s">
        <v>4626</v>
      </c>
      <c r="B363" s="5" t="s">
        <v>4801</v>
      </c>
      <c r="C363" s="12" t="str">
        <f>IFERROR(VLOOKUP(UPPER(CONCATENATE($B363," - ",$A363)),'[1]Segurados Civis'!$A$5:$H$2142,6,FALSE),"")</f>
        <v/>
      </c>
      <c r="D363" s="12" t="str">
        <f>IFERROR(VLOOKUP(UPPER(CONCATENATE($B363," - ",$A363)),'[1]Segurados Civis'!$A$5:$H$2142,7,FALSE),"")</f>
        <v/>
      </c>
      <c r="E363" s="12" t="str">
        <f>IFERROR(VLOOKUP(UPPER(CONCATENATE($B363," - ",$A363)),'[1]Segurados Civis'!$A$5:$H$2142,8,FALSE),"")</f>
        <v/>
      </c>
      <c r="F363" s="12" t="str">
        <f t="shared" si="5"/>
        <v/>
      </c>
      <c r="G363" s="5" t="s">
        <v>4</v>
      </c>
      <c r="H363" s="3">
        <v>0</v>
      </c>
      <c r="I363" s="3">
        <v>0</v>
      </c>
      <c r="J363" s="3">
        <v>0</v>
      </c>
      <c r="K363" s="3">
        <v>0</v>
      </c>
    </row>
    <row r="364" spans="1:11" x14ac:dyDescent="0.25">
      <c r="A364" s="5" t="s">
        <v>4626</v>
      </c>
      <c r="B364" s="5" t="s">
        <v>5101</v>
      </c>
      <c r="C364" s="12">
        <f>IFERROR(VLOOKUP(UPPER(CONCATENATE($B364," - ",$A364)),'[1]Segurados Civis'!$A$5:$H$2142,6,FALSE),"")</f>
        <v>986</v>
      </c>
      <c r="D364" s="12">
        <f>IFERROR(VLOOKUP(UPPER(CONCATENATE($B364," - ",$A364)),'[1]Segurados Civis'!$A$5:$H$2142,7,FALSE),"")</f>
        <v>292</v>
      </c>
      <c r="E364" s="12">
        <f>IFERROR(VLOOKUP(UPPER(CONCATENATE($B364," - ",$A364)),'[1]Segurados Civis'!$A$5:$H$2142,8,FALSE),"")</f>
        <v>84</v>
      </c>
      <c r="F364" s="12">
        <f t="shared" si="5"/>
        <v>1362</v>
      </c>
      <c r="G364" s="5" t="s">
        <v>2</v>
      </c>
      <c r="H364" s="3">
        <v>0</v>
      </c>
      <c r="I364" s="3">
        <v>0</v>
      </c>
      <c r="J364" s="3">
        <v>0</v>
      </c>
      <c r="K364" s="3">
        <v>0</v>
      </c>
    </row>
    <row r="365" spans="1:11" x14ac:dyDescent="0.25">
      <c r="A365" s="5" t="s">
        <v>4626</v>
      </c>
      <c r="B365" s="5" t="s">
        <v>5140</v>
      </c>
      <c r="C365" s="12" t="str">
        <f>IFERROR(VLOOKUP(UPPER(CONCATENATE($B365," - ",$A365)),'[1]Segurados Civis'!$A$5:$H$2142,6,FALSE),"")</f>
        <v/>
      </c>
      <c r="D365" s="12" t="str">
        <f>IFERROR(VLOOKUP(UPPER(CONCATENATE($B365," - ",$A365)),'[1]Segurados Civis'!$A$5:$H$2142,7,FALSE),"")</f>
        <v/>
      </c>
      <c r="E365" s="12" t="str">
        <f>IFERROR(VLOOKUP(UPPER(CONCATENATE($B365," - ",$A365)),'[1]Segurados Civis'!$A$5:$H$2142,8,FALSE),"")</f>
        <v/>
      </c>
      <c r="F365" s="12" t="str">
        <f t="shared" si="5"/>
        <v/>
      </c>
      <c r="G365" s="5" t="s">
        <v>4</v>
      </c>
      <c r="H365" s="3">
        <v>0</v>
      </c>
      <c r="I365" s="3">
        <v>0</v>
      </c>
      <c r="J365" s="3">
        <v>0</v>
      </c>
      <c r="K365" s="3">
        <v>0</v>
      </c>
    </row>
    <row r="366" spans="1:11" x14ac:dyDescent="0.25">
      <c r="A366" s="5" t="s">
        <v>4626</v>
      </c>
      <c r="B366" s="5" t="s">
        <v>5064</v>
      </c>
      <c r="C366" s="12" t="str">
        <f>IFERROR(VLOOKUP(UPPER(CONCATENATE($B366," - ",$A366)),'[1]Segurados Civis'!$A$5:$H$2142,6,FALSE),"")</f>
        <v/>
      </c>
      <c r="D366" s="12" t="str">
        <f>IFERROR(VLOOKUP(UPPER(CONCATENATE($B366," - ",$A366)),'[1]Segurados Civis'!$A$5:$H$2142,7,FALSE),"")</f>
        <v/>
      </c>
      <c r="E366" s="12" t="str">
        <f>IFERROR(VLOOKUP(UPPER(CONCATENATE($B366," - ",$A366)),'[1]Segurados Civis'!$A$5:$H$2142,8,FALSE),"")</f>
        <v/>
      </c>
      <c r="F366" s="12" t="str">
        <f t="shared" si="5"/>
        <v/>
      </c>
      <c r="G366" s="5" t="s">
        <v>4</v>
      </c>
      <c r="H366" s="3">
        <v>0</v>
      </c>
      <c r="I366" s="3">
        <v>0</v>
      </c>
      <c r="J366" s="3">
        <v>0</v>
      </c>
      <c r="K366" s="3">
        <v>0</v>
      </c>
    </row>
    <row r="367" spans="1:11" x14ac:dyDescent="0.25">
      <c r="A367" s="5" t="s">
        <v>4626</v>
      </c>
      <c r="B367" s="5" t="s">
        <v>4940</v>
      </c>
      <c r="C367" s="12" t="str">
        <f>IFERROR(VLOOKUP(UPPER(CONCATENATE($B367," - ",$A367)),'[1]Segurados Civis'!$A$5:$H$2142,6,FALSE),"")</f>
        <v/>
      </c>
      <c r="D367" s="12" t="str">
        <f>IFERROR(VLOOKUP(UPPER(CONCATENATE($B367," - ",$A367)),'[1]Segurados Civis'!$A$5:$H$2142,7,FALSE),"")</f>
        <v/>
      </c>
      <c r="E367" s="12" t="str">
        <f>IFERROR(VLOOKUP(UPPER(CONCATENATE($B367," - ",$A367)),'[1]Segurados Civis'!$A$5:$H$2142,8,FALSE),"")</f>
        <v/>
      </c>
      <c r="F367" s="12" t="str">
        <f t="shared" si="5"/>
        <v/>
      </c>
      <c r="G367" s="5" t="s">
        <v>4</v>
      </c>
      <c r="H367" s="3">
        <v>0</v>
      </c>
      <c r="I367" s="3">
        <v>0</v>
      </c>
      <c r="J367" s="3">
        <v>0</v>
      </c>
      <c r="K367" s="3">
        <v>0</v>
      </c>
    </row>
    <row r="368" spans="1:11" x14ac:dyDescent="0.25">
      <c r="A368" s="5" t="s">
        <v>4626</v>
      </c>
      <c r="B368" s="5" t="s">
        <v>4760</v>
      </c>
      <c r="C368" s="12" t="str">
        <f>IFERROR(VLOOKUP(UPPER(CONCATENATE($B368," - ",$A368)),'[1]Segurados Civis'!$A$5:$H$2142,6,FALSE),"")</f>
        <v/>
      </c>
      <c r="D368" s="12" t="str">
        <f>IFERROR(VLOOKUP(UPPER(CONCATENATE($B368," - ",$A368)),'[1]Segurados Civis'!$A$5:$H$2142,7,FALSE),"")</f>
        <v/>
      </c>
      <c r="E368" s="12" t="str">
        <f>IFERROR(VLOOKUP(UPPER(CONCATENATE($B368," - ",$A368)),'[1]Segurados Civis'!$A$5:$H$2142,8,FALSE),"")</f>
        <v/>
      </c>
      <c r="F368" s="12" t="str">
        <f t="shared" si="5"/>
        <v/>
      </c>
      <c r="G368" s="5" t="s">
        <v>4</v>
      </c>
      <c r="H368" s="3">
        <v>0</v>
      </c>
      <c r="I368" s="3">
        <v>0</v>
      </c>
      <c r="J368" s="3">
        <v>0</v>
      </c>
      <c r="K368" s="3">
        <v>0</v>
      </c>
    </row>
    <row r="369" spans="1:11" x14ac:dyDescent="0.25">
      <c r="A369" s="5" t="s">
        <v>4626</v>
      </c>
      <c r="B369" s="5" t="s">
        <v>5118</v>
      </c>
      <c r="C369" s="12" t="str">
        <f>IFERROR(VLOOKUP(UPPER(CONCATENATE($B369," - ",$A369)),'[1]Segurados Civis'!$A$5:$H$2142,6,FALSE),"")</f>
        <v/>
      </c>
      <c r="D369" s="12" t="str">
        <f>IFERROR(VLOOKUP(UPPER(CONCATENATE($B369," - ",$A369)),'[1]Segurados Civis'!$A$5:$H$2142,7,FALSE),"")</f>
        <v/>
      </c>
      <c r="E369" s="12" t="str">
        <f>IFERROR(VLOOKUP(UPPER(CONCATENATE($B369," - ",$A369)),'[1]Segurados Civis'!$A$5:$H$2142,8,FALSE),"")</f>
        <v/>
      </c>
      <c r="F369" s="12" t="str">
        <f t="shared" si="5"/>
        <v/>
      </c>
      <c r="G369" s="5" t="s">
        <v>4</v>
      </c>
      <c r="H369" s="3">
        <v>0</v>
      </c>
      <c r="I369" s="3">
        <v>0</v>
      </c>
      <c r="J369" s="3">
        <v>0</v>
      </c>
      <c r="K369" s="3">
        <v>0</v>
      </c>
    </row>
    <row r="370" spans="1:11" x14ac:dyDescent="0.25">
      <c r="A370" s="5" t="s">
        <v>4626</v>
      </c>
      <c r="B370" s="5" t="s">
        <v>5119</v>
      </c>
      <c r="C370" s="12" t="str">
        <f>IFERROR(VLOOKUP(UPPER(CONCATENATE($B370," - ",$A370)),'[1]Segurados Civis'!$A$5:$H$2142,6,FALSE),"")</f>
        <v/>
      </c>
      <c r="D370" s="12" t="str">
        <f>IFERROR(VLOOKUP(UPPER(CONCATENATE($B370," - ",$A370)),'[1]Segurados Civis'!$A$5:$H$2142,7,FALSE),"")</f>
        <v/>
      </c>
      <c r="E370" s="12" t="str">
        <f>IFERROR(VLOOKUP(UPPER(CONCATENATE($B370," - ",$A370)),'[1]Segurados Civis'!$A$5:$H$2142,8,FALSE),"")</f>
        <v/>
      </c>
      <c r="F370" s="12" t="str">
        <f t="shared" si="5"/>
        <v/>
      </c>
      <c r="G370" s="5" t="s">
        <v>4</v>
      </c>
      <c r="H370" s="3">
        <v>0</v>
      </c>
      <c r="I370" s="3">
        <v>0</v>
      </c>
      <c r="J370" s="3">
        <v>0</v>
      </c>
      <c r="K370" s="3">
        <v>0</v>
      </c>
    </row>
    <row r="371" spans="1:11" x14ac:dyDescent="0.25">
      <c r="A371" s="5" t="s">
        <v>4626</v>
      </c>
      <c r="B371" s="5" t="s">
        <v>5141</v>
      </c>
      <c r="C371" s="12" t="str">
        <f>IFERROR(VLOOKUP(UPPER(CONCATENATE($B371," - ",$A371)),'[1]Segurados Civis'!$A$5:$H$2142,6,FALSE),"")</f>
        <v/>
      </c>
      <c r="D371" s="12" t="str">
        <f>IFERROR(VLOOKUP(UPPER(CONCATENATE($B371," - ",$A371)),'[1]Segurados Civis'!$A$5:$H$2142,7,FALSE),"")</f>
        <v/>
      </c>
      <c r="E371" s="12" t="str">
        <f>IFERROR(VLOOKUP(UPPER(CONCATENATE($B371," - ",$A371)),'[1]Segurados Civis'!$A$5:$H$2142,8,FALSE),"")</f>
        <v/>
      </c>
      <c r="F371" s="12" t="str">
        <f t="shared" si="5"/>
        <v/>
      </c>
      <c r="G371" s="5" t="s">
        <v>4</v>
      </c>
      <c r="H371" s="3">
        <v>0</v>
      </c>
      <c r="I371" s="3">
        <v>0</v>
      </c>
      <c r="J371" s="3">
        <v>0</v>
      </c>
      <c r="K371" s="3">
        <v>0</v>
      </c>
    </row>
    <row r="372" spans="1:11" x14ac:dyDescent="0.25">
      <c r="A372" s="5" t="s">
        <v>4626</v>
      </c>
      <c r="B372" s="5" t="s">
        <v>5215</v>
      </c>
      <c r="C372" s="12">
        <f>IFERROR(VLOOKUP(UPPER(CONCATENATE($B372," - ",$A372)),'[1]Segurados Civis'!$A$5:$H$2142,6,FALSE),"")</f>
        <v>190</v>
      </c>
      <c r="D372" s="12">
        <f>IFERROR(VLOOKUP(UPPER(CONCATENATE($B372," - ",$A372)),'[1]Segurados Civis'!$A$5:$H$2142,7,FALSE),"")</f>
        <v>84</v>
      </c>
      <c r="E372" s="12">
        <f>IFERROR(VLOOKUP(UPPER(CONCATENATE($B372," - ",$A372)),'[1]Segurados Civis'!$A$5:$H$2142,8,FALSE),"")</f>
        <v>15</v>
      </c>
      <c r="F372" s="12">
        <f t="shared" si="5"/>
        <v>289</v>
      </c>
      <c r="G372" s="5" t="s">
        <v>2</v>
      </c>
      <c r="H372" s="3">
        <v>0</v>
      </c>
      <c r="I372" s="3">
        <v>0</v>
      </c>
      <c r="J372" s="3">
        <v>0</v>
      </c>
      <c r="K372" s="3">
        <v>0</v>
      </c>
    </row>
    <row r="373" spans="1:11" x14ac:dyDescent="0.25">
      <c r="A373" s="5" t="s">
        <v>4626</v>
      </c>
      <c r="B373" s="5" t="s">
        <v>4761</v>
      </c>
      <c r="C373" s="12" t="str">
        <f>IFERROR(VLOOKUP(UPPER(CONCATENATE($B373," - ",$A373)),'[1]Segurados Civis'!$A$5:$H$2142,6,FALSE),"")</f>
        <v/>
      </c>
      <c r="D373" s="12" t="str">
        <f>IFERROR(VLOOKUP(UPPER(CONCATENATE($B373," - ",$A373)),'[1]Segurados Civis'!$A$5:$H$2142,7,FALSE),"")</f>
        <v/>
      </c>
      <c r="E373" s="12" t="str">
        <f>IFERROR(VLOOKUP(UPPER(CONCATENATE($B373," - ",$A373)),'[1]Segurados Civis'!$A$5:$H$2142,8,FALSE),"")</f>
        <v/>
      </c>
      <c r="F373" s="12" t="str">
        <f t="shared" si="5"/>
        <v/>
      </c>
      <c r="G373" s="5" t="s">
        <v>4</v>
      </c>
      <c r="H373" s="3">
        <v>0</v>
      </c>
      <c r="I373" s="3">
        <v>0</v>
      </c>
      <c r="J373" s="3">
        <v>0</v>
      </c>
      <c r="K373" s="3">
        <v>0</v>
      </c>
    </row>
    <row r="374" spans="1:11" x14ac:dyDescent="0.25">
      <c r="A374" s="5" t="s">
        <v>4626</v>
      </c>
      <c r="B374" s="5" t="s">
        <v>4962</v>
      </c>
      <c r="C374" s="12" t="str">
        <f>IFERROR(VLOOKUP(UPPER(CONCATENATE($B374," - ",$A374)),'[1]Segurados Civis'!$A$5:$H$2142,6,FALSE),"")</f>
        <v/>
      </c>
      <c r="D374" s="12" t="str">
        <f>IFERROR(VLOOKUP(UPPER(CONCATENATE($B374," - ",$A374)),'[1]Segurados Civis'!$A$5:$H$2142,7,FALSE),"")</f>
        <v/>
      </c>
      <c r="E374" s="12" t="str">
        <f>IFERROR(VLOOKUP(UPPER(CONCATENATE($B374," - ",$A374)),'[1]Segurados Civis'!$A$5:$H$2142,8,FALSE),"")</f>
        <v/>
      </c>
      <c r="F374" s="12" t="str">
        <f t="shared" si="5"/>
        <v/>
      </c>
      <c r="G374" s="5" t="s">
        <v>4</v>
      </c>
      <c r="H374" s="3">
        <v>0</v>
      </c>
      <c r="I374" s="3">
        <v>0</v>
      </c>
      <c r="J374" s="3">
        <v>0</v>
      </c>
      <c r="K374" s="3">
        <v>0</v>
      </c>
    </row>
    <row r="375" spans="1:11" x14ac:dyDescent="0.25">
      <c r="A375" s="5" t="s">
        <v>4626</v>
      </c>
      <c r="B375" s="5" t="s">
        <v>4661</v>
      </c>
      <c r="C375" s="12" t="str">
        <f>IFERROR(VLOOKUP(UPPER(CONCATENATE($B375," - ",$A375)),'[1]Segurados Civis'!$A$5:$H$2142,6,FALSE),"")</f>
        <v/>
      </c>
      <c r="D375" s="12" t="str">
        <f>IFERROR(VLOOKUP(UPPER(CONCATENATE($B375," - ",$A375)),'[1]Segurados Civis'!$A$5:$H$2142,7,FALSE),"")</f>
        <v/>
      </c>
      <c r="E375" s="12" t="str">
        <f>IFERROR(VLOOKUP(UPPER(CONCATENATE($B375," - ",$A375)),'[1]Segurados Civis'!$A$5:$H$2142,8,FALSE),"")</f>
        <v/>
      </c>
      <c r="F375" s="12" t="str">
        <f t="shared" si="5"/>
        <v/>
      </c>
      <c r="G375" s="5" t="s">
        <v>4</v>
      </c>
      <c r="H375" s="3">
        <v>0</v>
      </c>
      <c r="I375" s="3">
        <v>0</v>
      </c>
      <c r="J375" s="3">
        <v>0</v>
      </c>
      <c r="K375" s="3">
        <v>0</v>
      </c>
    </row>
    <row r="376" spans="1:11" x14ac:dyDescent="0.25">
      <c r="A376" s="5" t="s">
        <v>4626</v>
      </c>
      <c r="B376" s="5" t="s">
        <v>5171</v>
      </c>
      <c r="C376" s="12" t="str">
        <f>IFERROR(VLOOKUP(UPPER(CONCATENATE($B376," - ",$A376)),'[1]Segurados Civis'!$A$5:$H$2142,6,FALSE),"")</f>
        <v/>
      </c>
      <c r="D376" s="12" t="str">
        <f>IFERROR(VLOOKUP(UPPER(CONCATENATE($B376," - ",$A376)),'[1]Segurados Civis'!$A$5:$H$2142,7,FALSE),"")</f>
        <v/>
      </c>
      <c r="E376" s="12" t="str">
        <f>IFERROR(VLOOKUP(UPPER(CONCATENATE($B376," - ",$A376)),'[1]Segurados Civis'!$A$5:$H$2142,8,FALSE),"")</f>
        <v/>
      </c>
      <c r="F376" s="12" t="str">
        <f t="shared" si="5"/>
        <v/>
      </c>
      <c r="G376" s="5" t="s">
        <v>4</v>
      </c>
      <c r="H376" s="3">
        <v>0</v>
      </c>
      <c r="I376" s="3">
        <v>0</v>
      </c>
      <c r="J376" s="3">
        <v>0</v>
      </c>
      <c r="K376" s="3">
        <v>0</v>
      </c>
    </row>
    <row r="377" spans="1:11" x14ac:dyDescent="0.25">
      <c r="A377" s="5" t="s">
        <v>4626</v>
      </c>
      <c r="B377" s="5" t="s">
        <v>4827</v>
      </c>
      <c r="C377" s="12">
        <f>IFERROR(VLOOKUP(UPPER(CONCATENATE($B377," - ",$A377)),'[1]Segurados Civis'!$A$5:$H$2142,6,FALSE),"")</f>
        <v>156</v>
      </c>
      <c r="D377" s="12">
        <f>IFERROR(VLOOKUP(UPPER(CONCATENATE($B377," - ",$A377)),'[1]Segurados Civis'!$A$5:$H$2142,7,FALSE),"")</f>
        <v>25</v>
      </c>
      <c r="E377" s="12">
        <f>IFERROR(VLOOKUP(UPPER(CONCATENATE($B377," - ",$A377)),'[1]Segurados Civis'!$A$5:$H$2142,8,FALSE),"")</f>
        <v>10</v>
      </c>
      <c r="F377" s="12">
        <f t="shared" si="5"/>
        <v>191</v>
      </c>
      <c r="G377" s="5" t="s">
        <v>2</v>
      </c>
      <c r="H377" s="3">
        <v>0</v>
      </c>
      <c r="I377" s="3">
        <v>0</v>
      </c>
      <c r="J377" s="3">
        <v>0</v>
      </c>
      <c r="K377" s="3">
        <v>0</v>
      </c>
    </row>
    <row r="378" spans="1:11" x14ac:dyDescent="0.25">
      <c r="A378" s="5" t="s">
        <v>4626</v>
      </c>
      <c r="B378" s="5" t="s">
        <v>5067</v>
      </c>
      <c r="C378" s="12">
        <f>IFERROR(VLOOKUP(UPPER(CONCATENATE($B378," - ",$A378)),'[1]Segurados Civis'!$A$5:$H$2142,6,FALSE),"")</f>
        <v>128</v>
      </c>
      <c r="D378" s="12">
        <f>IFERROR(VLOOKUP(UPPER(CONCATENATE($B378," - ",$A378)),'[1]Segurados Civis'!$A$5:$H$2142,7,FALSE),"")</f>
        <v>13</v>
      </c>
      <c r="E378" s="12">
        <f>IFERROR(VLOOKUP(UPPER(CONCATENATE($B378," - ",$A378)),'[1]Segurados Civis'!$A$5:$H$2142,8,FALSE),"")</f>
        <v>1</v>
      </c>
      <c r="F378" s="12">
        <f t="shared" si="5"/>
        <v>142</v>
      </c>
      <c r="G378" s="5" t="s">
        <v>2</v>
      </c>
      <c r="H378" s="3">
        <v>0</v>
      </c>
      <c r="I378" s="3">
        <v>0</v>
      </c>
      <c r="J378" s="3">
        <v>0</v>
      </c>
      <c r="K378" s="3">
        <v>0</v>
      </c>
    </row>
    <row r="379" spans="1:11" x14ac:dyDescent="0.25">
      <c r="A379" s="5" t="s">
        <v>4626</v>
      </c>
      <c r="B379" s="5" t="s">
        <v>5010</v>
      </c>
      <c r="C379" s="12" t="str">
        <f>IFERROR(VLOOKUP(UPPER(CONCATENATE($B379," - ",$A379)),'[1]Segurados Civis'!$A$5:$H$2142,6,FALSE),"")</f>
        <v/>
      </c>
      <c r="D379" s="12" t="str">
        <f>IFERROR(VLOOKUP(UPPER(CONCATENATE($B379," - ",$A379)),'[1]Segurados Civis'!$A$5:$H$2142,7,FALSE),"")</f>
        <v/>
      </c>
      <c r="E379" s="12" t="str">
        <f>IFERROR(VLOOKUP(UPPER(CONCATENATE($B379," - ",$A379)),'[1]Segurados Civis'!$A$5:$H$2142,8,FALSE),"")</f>
        <v/>
      </c>
      <c r="F379" s="12" t="str">
        <f t="shared" si="5"/>
        <v/>
      </c>
      <c r="G379" s="5" t="s">
        <v>4</v>
      </c>
      <c r="H379" s="3">
        <v>0</v>
      </c>
      <c r="I379" s="3">
        <v>0</v>
      </c>
      <c r="J379" s="3">
        <v>0</v>
      </c>
      <c r="K379" s="3">
        <v>0</v>
      </c>
    </row>
    <row r="380" spans="1:11" x14ac:dyDescent="0.25">
      <c r="A380" s="5" t="s">
        <v>4626</v>
      </c>
      <c r="B380" s="5" t="s">
        <v>4999</v>
      </c>
      <c r="C380" s="12" t="str">
        <f>IFERROR(VLOOKUP(UPPER(CONCATENATE($B380," - ",$A380)),'[1]Segurados Civis'!$A$5:$H$2142,6,FALSE),"")</f>
        <v/>
      </c>
      <c r="D380" s="12" t="str">
        <f>IFERROR(VLOOKUP(UPPER(CONCATENATE($B380," - ",$A380)),'[1]Segurados Civis'!$A$5:$H$2142,7,FALSE),"")</f>
        <v/>
      </c>
      <c r="E380" s="12" t="str">
        <f>IFERROR(VLOOKUP(UPPER(CONCATENATE($B380," - ",$A380)),'[1]Segurados Civis'!$A$5:$H$2142,8,FALSE),"")</f>
        <v/>
      </c>
      <c r="F380" s="12" t="str">
        <f t="shared" si="5"/>
        <v/>
      </c>
      <c r="G380" s="5" t="s">
        <v>4</v>
      </c>
      <c r="H380" s="3">
        <v>0</v>
      </c>
      <c r="I380" s="3">
        <v>0</v>
      </c>
      <c r="J380" s="3">
        <v>0</v>
      </c>
      <c r="K380" s="3">
        <v>0</v>
      </c>
    </row>
    <row r="381" spans="1:11" x14ac:dyDescent="0.25">
      <c r="A381" s="5" t="s">
        <v>4626</v>
      </c>
      <c r="B381" s="5" t="s">
        <v>5183</v>
      </c>
      <c r="C381" s="12">
        <f>IFERROR(VLOOKUP(UPPER(CONCATENATE($B381," - ",$A381)),'[1]Segurados Civis'!$A$5:$H$2142,6,FALSE),"")</f>
        <v>201</v>
      </c>
      <c r="D381" s="12">
        <f>IFERROR(VLOOKUP(UPPER(CONCATENATE($B381," - ",$A381)),'[1]Segurados Civis'!$A$5:$H$2142,7,FALSE),"")</f>
        <v>0</v>
      </c>
      <c r="E381" s="12">
        <f>IFERROR(VLOOKUP(UPPER(CONCATENATE($B381," - ",$A381)),'[1]Segurados Civis'!$A$5:$H$2142,8,FALSE),"")</f>
        <v>0</v>
      </c>
      <c r="F381" s="12">
        <f t="shared" si="5"/>
        <v>201</v>
      </c>
      <c r="G381" s="5" t="s">
        <v>2</v>
      </c>
      <c r="H381" s="3">
        <v>0</v>
      </c>
      <c r="I381" s="3">
        <v>0</v>
      </c>
      <c r="J381" s="3">
        <v>0</v>
      </c>
      <c r="K381" s="3">
        <v>0</v>
      </c>
    </row>
    <row r="382" spans="1:11" x14ac:dyDescent="0.25">
      <c r="A382" s="5" t="s">
        <v>4626</v>
      </c>
      <c r="B382" s="5" t="s">
        <v>4633</v>
      </c>
      <c r="C382" s="12" t="str">
        <f>IFERROR(VLOOKUP(UPPER(CONCATENATE($B382," - ",$A382)),'[1]Segurados Civis'!$A$5:$H$2142,6,FALSE),"")</f>
        <v/>
      </c>
      <c r="D382" s="12" t="str">
        <f>IFERROR(VLOOKUP(UPPER(CONCATENATE($B382," - ",$A382)),'[1]Segurados Civis'!$A$5:$H$2142,7,FALSE),"")</f>
        <v/>
      </c>
      <c r="E382" s="12" t="str">
        <f>IFERROR(VLOOKUP(UPPER(CONCATENATE($B382," - ",$A382)),'[1]Segurados Civis'!$A$5:$H$2142,8,FALSE),"")</f>
        <v/>
      </c>
      <c r="F382" s="12" t="str">
        <f t="shared" si="5"/>
        <v/>
      </c>
      <c r="G382" s="5" t="s">
        <v>4</v>
      </c>
      <c r="H382" s="3">
        <v>0</v>
      </c>
      <c r="I382" s="3">
        <v>0</v>
      </c>
      <c r="J382" s="3">
        <v>0</v>
      </c>
      <c r="K382" s="3">
        <v>0</v>
      </c>
    </row>
    <row r="383" spans="1:11" x14ac:dyDescent="0.25">
      <c r="A383" s="5" t="s">
        <v>4626</v>
      </c>
      <c r="B383" s="5" t="s">
        <v>4822</v>
      </c>
      <c r="C383" s="12">
        <f>IFERROR(VLOOKUP(UPPER(CONCATENATE($B383," - ",$A383)),'[1]Segurados Civis'!$A$5:$H$2142,6,FALSE),"")</f>
        <v>168</v>
      </c>
      <c r="D383" s="12">
        <f>IFERROR(VLOOKUP(UPPER(CONCATENATE($B383," - ",$A383)),'[1]Segurados Civis'!$A$5:$H$2142,7,FALSE),"")</f>
        <v>48</v>
      </c>
      <c r="E383" s="12">
        <f>IFERROR(VLOOKUP(UPPER(CONCATENATE($B383," - ",$A383)),'[1]Segurados Civis'!$A$5:$H$2142,8,FALSE),"")</f>
        <v>15</v>
      </c>
      <c r="F383" s="12">
        <f t="shared" si="5"/>
        <v>231</v>
      </c>
      <c r="G383" s="5" t="s">
        <v>2</v>
      </c>
      <c r="H383" s="3">
        <v>1</v>
      </c>
      <c r="I383" s="3">
        <v>0</v>
      </c>
      <c r="J383" s="3">
        <v>0</v>
      </c>
      <c r="K383" s="3">
        <v>0</v>
      </c>
    </row>
    <row r="384" spans="1:11" x14ac:dyDescent="0.25">
      <c r="A384" s="5" t="s">
        <v>4626</v>
      </c>
      <c r="B384" s="5" t="s">
        <v>4868</v>
      </c>
      <c r="C384" s="12" t="str">
        <f>IFERROR(VLOOKUP(UPPER(CONCATENATE($B384," - ",$A384)),'[1]Segurados Civis'!$A$5:$H$2142,6,FALSE),"")</f>
        <v/>
      </c>
      <c r="D384" s="12" t="str">
        <f>IFERROR(VLOOKUP(UPPER(CONCATENATE($B384," - ",$A384)),'[1]Segurados Civis'!$A$5:$H$2142,7,FALSE),"")</f>
        <v/>
      </c>
      <c r="E384" s="12" t="str">
        <f>IFERROR(VLOOKUP(UPPER(CONCATENATE($B384," - ",$A384)),'[1]Segurados Civis'!$A$5:$H$2142,8,FALSE),"")</f>
        <v/>
      </c>
      <c r="F384" s="12" t="str">
        <f t="shared" si="5"/>
        <v/>
      </c>
      <c r="G384" s="5" t="s">
        <v>4</v>
      </c>
      <c r="H384" s="3">
        <v>0</v>
      </c>
      <c r="I384" s="3">
        <v>0</v>
      </c>
      <c r="J384" s="3">
        <v>0</v>
      </c>
      <c r="K384" s="3">
        <v>0</v>
      </c>
    </row>
    <row r="385" spans="1:11" x14ac:dyDescent="0.25">
      <c r="A385" s="5" t="s">
        <v>4626</v>
      </c>
      <c r="B385" s="5" t="s">
        <v>4762</v>
      </c>
      <c r="C385" s="12" t="str">
        <f>IFERROR(VLOOKUP(UPPER(CONCATENATE($B385," - ",$A385)),'[1]Segurados Civis'!$A$5:$H$2142,6,FALSE),"")</f>
        <v/>
      </c>
      <c r="D385" s="12" t="str">
        <f>IFERROR(VLOOKUP(UPPER(CONCATENATE($B385," - ",$A385)),'[1]Segurados Civis'!$A$5:$H$2142,7,FALSE),"")</f>
        <v/>
      </c>
      <c r="E385" s="12" t="str">
        <f>IFERROR(VLOOKUP(UPPER(CONCATENATE($B385," - ",$A385)),'[1]Segurados Civis'!$A$5:$H$2142,8,FALSE),"")</f>
        <v/>
      </c>
      <c r="F385" s="12" t="str">
        <f t="shared" si="5"/>
        <v/>
      </c>
      <c r="G385" s="5" t="s">
        <v>4</v>
      </c>
      <c r="H385" s="3">
        <v>0</v>
      </c>
      <c r="I385" s="3">
        <v>0</v>
      </c>
      <c r="J385" s="3">
        <v>0</v>
      </c>
      <c r="K385" s="3">
        <v>0</v>
      </c>
    </row>
    <row r="386" spans="1:11" x14ac:dyDescent="0.25">
      <c r="A386" s="5" t="s">
        <v>4626</v>
      </c>
      <c r="B386" s="5" t="s">
        <v>406</v>
      </c>
      <c r="C386" s="12" t="str">
        <f>IFERROR(VLOOKUP(UPPER(CONCATENATE($B386," - ",$A386)),'[1]Segurados Civis'!$A$5:$H$2142,6,FALSE),"")</f>
        <v/>
      </c>
      <c r="D386" s="12" t="str">
        <f>IFERROR(VLOOKUP(UPPER(CONCATENATE($B386," - ",$A386)),'[1]Segurados Civis'!$A$5:$H$2142,7,FALSE),"")</f>
        <v/>
      </c>
      <c r="E386" s="12" t="str">
        <f>IFERROR(VLOOKUP(UPPER(CONCATENATE($B386," - ",$A386)),'[1]Segurados Civis'!$A$5:$H$2142,8,FALSE),"")</f>
        <v/>
      </c>
      <c r="F386" s="12" t="str">
        <f t="shared" si="5"/>
        <v/>
      </c>
      <c r="G386" s="5" t="s">
        <v>4</v>
      </c>
      <c r="H386" s="3">
        <v>0</v>
      </c>
      <c r="I386" s="3">
        <v>0</v>
      </c>
      <c r="J386" s="3">
        <v>0</v>
      </c>
      <c r="K386" s="3">
        <v>0</v>
      </c>
    </row>
    <row r="387" spans="1:11" x14ac:dyDescent="0.25">
      <c r="A387" s="5" t="s">
        <v>4626</v>
      </c>
      <c r="B387" s="5" t="s">
        <v>4763</v>
      </c>
      <c r="C387" s="12" t="str">
        <f>IFERROR(VLOOKUP(UPPER(CONCATENATE($B387," - ",$A387)),'[1]Segurados Civis'!$A$5:$H$2142,6,FALSE),"")</f>
        <v/>
      </c>
      <c r="D387" s="12" t="str">
        <f>IFERROR(VLOOKUP(UPPER(CONCATENATE($B387," - ",$A387)),'[1]Segurados Civis'!$A$5:$H$2142,7,FALSE),"")</f>
        <v/>
      </c>
      <c r="E387" s="12" t="str">
        <f>IFERROR(VLOOKUP(UPPER(CONCATENATE($B387," - ",$A387)),'[1]Segurados Civis'!$A$5:$H$2142,8,FALSE),"")</f>
        <v/>
      </c>
      <c r="F387" s="12" t="str">
        <f t="shared" ref="F387:F450" si="6">IF(SUM(C387:E387)=0,"",SUM(C387:E387))</f>
        <v/>
      </c>
      <c r="G387" s="5" t="s">
        <v>4</v>
      </c>
      <c r="H387" s="3">
        <v>0</v>
      </c>
      <c r="I387" s="3">
        <v>0</v>
      </c>
      <c r="J387" s="3">
        <v>0</v>
      </c>
      <c r="K387" s="3">
        <v>0</v>
      </c>
    </row>
    <row r="388" spans="1:11" x14ac:dyDescent="0.25">
      <c r="A388" s="5" t="s">
        <v>4626</v>
      </c>
      <c r="B388" s="5" t="s">
        <v>5142</v>
      </c>
      <c r="C388" s="12" t="str">
        <f>IFERROR(VLOOKUP(UPPER(CONCATENATE($B388," - ",$A388)),'[1]Segurados Civis'!$A$5:$H$2142,6,FALSE),"")</f>
        <v/>
      </c>
      <c r="D388" s="12" t="str">
        <f>IFERROR(VLOOKUP(UPPER(CONCATENATE($B388," - ",$A388)),'[1]Segurados Civis'!$A$5:$H$2142,7,FALSE),"")</f>
        <v/>
      </c>
      <c r="E388" s="12" t="str">
        <f>IFERROR(VLOOKUP(UPPER(CONCATENATE($B388," - ",$A388)),'[1]Segurados Civis'!$A$5:$H$2142,8,FALSE),"")</f>
        <v/>
      </c>
      <c r="F388" s="12" t="str">
        <f t="shared" si="6"/>
        <v/>
      </c>
      <c r="G388" s="5" t="s">
        <v>4</v>
      </c>
      <c r="H388" s="3">
        <v>0</v>
      </c>
      <c r="I388" s="3">
        <v>0</v>
      </c>
      <c r="J388" s="3">
        <v>0</v>
      </c>
      <c r="K388" s="3">
        <v>0</v>
      </c>
    </row>
    <row r="389" spans="1:11" x14ac:dyDescent="0.25">
      <c r="A389" s="5" t="s">
        <v>4626</v>
      </c>
      <c r="B389" s="5" t="s">
        <v>4764</v>
      </c>
      <c r="C389" s="12" t="str">
        <f>IFERROR(VLOOKUP(UPPER(CONCATENATE($B389," - ",$A389)),'[1]Segurados Civis'!$A$5:$H$2142,6,FALSE),"")</f>
        <v/>
      </c>
      <c r="D389" s="12" t="str">
        <f>IFERROR(VLOOKUP(UPPER(CONCATENATE($B389," - ",$A389)),'[1]Segurados Civis'!$A$5:$H$2142,7,FALSE),"")</f>
        <v/>
      </c>
      <c r="E389" s="12" t="str">
        <f>IFERROR(VLOOKUP(UPPER(CONCATENATE($B389," - ",$A389)),'[1]Segurados Civis'!$A$5:$H$2142,8,FALSE),"")</f>
        <v/>
      </c>
      <c r="F389" s="12" t="str">
        <f t="shared" si="6"/>
        <v/>
      </c>
      <c r="G389" s="5" t="s">
        <v>4</v>
      </c>
      <c r="H389" s="3">
        <v>0</v>
      </c>
      <c r="I389" s="3">
        <v>0</v>
      </c>
      <c r="J389" s="3">
        <v>0</v>
      </c>
      <c r="K389" s="3">
        <v>0</v>
      </c>
    </row>
    <row r="390" spans="1:11" x14ac:dyDescent="0.25">
      <c r="A390" s="5" t="s">
        <v>4626</v>
      </c>
      <c r="B390" s="5" t="s">
        <v>5040</v>
      </c>
      <c r="C390" s="12">
        <f>IFERROR(VLOOKUP(UPPER(CONCATENATE($B390," - ",$A390)),'[1]Segurados Civis'!$A$5:$H$2142,6,FALSE),"")</f>
        <v>1287</v>
      </c>
      <c r="D390" s="12">
        <f>IFERROR(VLOOKUP(UPPER(CONCATENATE($B390," - ",$A390)),'[1]Segurados Civis'!$A$5:$H$2142,7,FALSE),"")</f>
        <v>362</v>
      </c>
      <c r="E390" s="12">
        <f>IFERROR(VLOOKUP(UPPER(CONCATENATE($B390," - ",$A390)),'[1]Segurados Civis'!$A$5:$H$2142,8,FALSE),"")</f>
        <v>102</v>
      </c>
      <c r="F390" s="12">
        <f t="shared" si="6"/>
        <v>1751</v>
      </c>
      <c r="G390" s="5" t="s">
        <v>2</v>
      </c>
      <c r="H390" s="3">
        <v>0</v>
      </c>
      <c r="I390" s="3">
        <v>0</v>
      </c>
      <c r="J390" s="3">
        <v>0</v>
      </c>
      <c r="K390" s="3">
        <v>0</v>
      </c>
    </row>
    <row r="391" spans="1:11" x14ac:dyDescent="0.25">
      <c r="A391" s="5" t="s">
        <v>4626</v>
      </c>
      <c r="B391" s="5" t="s">
        <v>5199</v>
      </c>
      <c r="C391" s="12">
        <f>IFERROR(VLOOKUP(UPPER(CONCATENATE($B391," - ",$A391)),'[1]Segurados Civis'!$A$5:$H$2142,6,FALSE),"")</f>
        <v>244</v>
      </c>
      <c r="D391" s="12">
        <f>IFERROR(VLOOKUP(UPPER(CONCATENATE($B391," - ",$A391)),'[1]Segurados Civis'!$A$5:$H$2142,7,FALSE),"")</f>
        <v>28</v>
      </c>
      <c r="E391" s="12">
        <f>IFERROR(VLOOKUP(UPPER(CONCATENATE($B391," - ",$A391)),'[1]Segurados Civis'!$A$5:$H$2142,8,FALSE),"")</f>
        <v>10</v>
      </c>
      <c r="F391" s="12">
        <f t="shared" si="6"/>
        <v>282</v>
      </c>
      <c r="G391" s="5" t="s">
        <v>2</v>
      </c>
      <c r="H391" s="3">
        <v>0</v>
      </c>
      <c r="I391" s="3">
        <v>0</v>
      </c>
      <c r="J391" s="3">
        <v>0</v>
      </c>
      <c r="K391" s="3">
        <v>0</v>
      </c>
    </row>
    <row r="392" spans="1:11" x14ac:dyDescent="0.25">
      <c r="A392" s="5" t="s">
        <v>4626</v>
      </c>
      <c r="B392" s="5" t="s">
        <v>4676</v>
      </c>
      <c r="C392" s="12" t="str">
        <f>IFERROR(VLOOKUP(UPPER(CONCATENATE($B392," - ",$A392)),'[1]Segurados Civis'!$A$5:$H$2142,6,FALSE),"")</f>
        <v/>
      </c>
      <c r="D392" s="12" t="str">
        <f>IFERROR(VLOOKUP(UPPER(CONCATENATE($B392," - ",$A392)),'[1]Segurados Civis'!$A$5:$H$2142,7,FALSE),"")</f>
        <v/>
      </c>
      <c r="E392" s="12" t="str">
        <f>IFERROR(VLOOKUP(UPPER(CONCATENATE($B392," - ",$A392)),'[1]Segurados Civis'!$A$5:$H$2142,8,FALSE),"")</f>
        <v/>
      </c>
      <c r="F392" s="12" t="str">
        <f t="shared" si="6"/>
        <v/>
      </c>
      <c r="G392" s="5" t="s">
        <v>4</v>
      </c>
      <c r="H392" s="3">
        <v>0</v>
      </c>
      <c r="I392" s="3">
        <v>0</v>
      </c>
      <c r="J392" s="3">
        <v>0</v>
      </c>
      <c r="K392" s="3">
        <v>0</v>
      </c>
    </row>
    <row r="393" spans="1:11" x14ac:dyDescent="0.25">
      <c r="A393" s="5" t="s">
        <v>4626</v>
      </c>
      <c r="B393" s="5" t="s">
        <v>4996</v>
      </c>
      <c r="C393" s="12">
        <f>IFERROR(VLOOKUP(UPPER(CONCATENATE($B393," - ",$A393)),'[1]Segurados Civis'!$A$5:$H$2142,6,FALSE),"")</f>
        <v>312</v>
      </c>
      <c r="D393" s="12">
        <f>IFERROR(VLOOKUP(UPPER(CONCATENATE($B393," - ",$A393)),'[1]Segurados Civis'!$A$5:$H$2142,7,FALSE),"")</f>
        <v>41</v>
      </c>
      <c r="E393" s="12">
        <f>IFERROR(VLOOKUP(UPPER(CONCATENATE($B393," - ",$A393)),'[1]Segurados Civis'!$A$5:$H$2142,8,FALSE),"")</f>
        <v>12</v>
      </c>
      <c r="F393" s="12">
        <f t="shared" si="6"/>
        <v>365</v>
      </c>
      <c r="G393" s="5" t="s">
        <v>2</v>
      </c>
      <c r="H393" s="3">
        <v>0</v>
      </c>
      <c r="I393" s="3">
        <v>0</v>
      </c>
      <c r="J393" s="3">
        <v>0</v>
      </c>
      <c r="K393" s="3">
        <v>0</v>
      </c>
    </row>
    <row r="394" spans="1:11" x14ac:dyDescent="0.25">
      <c r="A394" s="5" t="s">
        <v>4626</v>
      </c>
      <c r="B394" s="5" t="s">
        <v>5043</v>
      </c>
      <c r="C394" s="12">
        <f>IFERROR(VLOOKUP(UPPER(CONCATENATE($B394," - ",$A394)),'[1]Segurados Civis'!$A$5:$H$2142,6,FALSE),"")</f>
        <v>1148</v>
      </c>
      <c r="D394" s="12">
        <f>IFERROR(VLOOKUP(UPPER(CONCATENATE($B394," - ",$A394)),'[1]Segurados Civis'!$A$5:$H$2142,7,FALSE),"")</f>
        <v>198</v>
      </c>
      <c r="E394" s="12">
        <f>IFERROR(VLOOKUP(UPPER(CONCATENATE($B394," - ",$A394)),'[1]Segurados Civis'!$A$5:$H$2142,8,FALSE),"")</f>
        <v>56</v>
      </c>
      <c r="F394" s="12">
        <f t="shared" si="6"/>
        <v>1402</v>
      </c>
      <c r="G394" s="5" t="s">
        <v>2</v>
      </c>
      <c r="H394" s="3">
        <v>0</v>
      </c>
      <c r="I394" s="3">
        <v>0</v>
      </c>
      <c r="J394" s="3">
        <v>0</v>
      </c>
      <c r="K394" s="3">
        <v>0</v>
      </c>
    </row>
    <row r="395" spans="1:11" x14ac:dyDescent="0.25">
      <c r="A395" s="5" t="s">
        <v>4626</v>
      </c>
      <c r="B395" s="5" t="s">
        <v>4843</v>
      </c>
      <c r="C395" s="12">
        <f>IFERROR(VLOOKUP(UPPER(CONCATENATE($B395," - ",$A395)),'[1]Segurados Civis'!$A$5:$H$2142,6,FALSE),"")</f>
        <v>13431</v>
      </c>
      <c r="D395" s="12">
        <f>IFERROR(VLOOKUP(UPPER(CONCATENATE($B395," - ",$A395)),'[1]Segurados Civis'!$A$5:$H$2142,7,FALSE),"")</f>
        <v>3723</v>
      </c>
      <c r="E395" s="12">
        <f>IFERROR(VLOOKUP(UPPER(CONCATENATE($B395," - ",$A395)),'[1]Segurados Civis'!$A$5:$H$2142,8,FALSE),"")</f>
        <v>1044</v>
      </c>
      <c r="F395" s="12">
        <f t="shared" si="6"/>
        <v>18198</v>
      </c>
      <c r="G395" s="5" t="s">
        <v>2</v>
      </c>
      <c r="H395" s="3">
        <v>0</v>
      </c>
      <c r="I395" s="3">
        <v>0</v>
      </c>
      <c r="J395" s="3">
        <v>0</v>
      </c>
      <c r="K395" s="3">
        <v>0</v>
      </c>
    </row>
    <row r="396" spans="1:11" x14ac:dyDescent="0.25">
      <c r="A396" s="5" t="s">
        <v>4626</v>
      </c>
      <c r="B396" s="5" t="s">
        <v>4662</v>
      </c>
      <c r="C396" s="12" t="str">
        <f>IFERROR(VLOOKUP(UPPER(CONCATENATE($B396," - ",$A396)),'[1]Segurados Civis'!$A$5:$H$2142,6,FALSE),"")</f>
        <v/>
      </c>
      <c r="D396" s="12" t="str">
        <f>IFERROR(VLOOKUP(UPPER(CONCATENATE($B396," - ",$A396)),'[1]Segurados Civis'!$A$5:$H$2142,7,FALSE),"")</f>
        <v/>
      </c>
      <c r="E396" s="12" t="str">
        <f>IFERROR(VLOOKUP(UPPER(CONCATENATE($B396," - ",$A396)),'[1]Segurados Civis'!$A$5:$H$2142,8,FALSE),"")</f>
        <v/>
      </c>
      <c r="F396" s="12" t="str">
        <f t="shared" si="6"/>
        <v/>
      </c>
      <c r="G396" s="5" t="s">
        <v>4</v>
      </c>
      <c r="H396" s="3">
        <v>0</v>
      </c>
      <c r="I396" s="3">
        <v>0</v>
      </c>
      <c r="J396" s="3">
        <v>0</v>
      </c>
      <c r="K396" s="3">
        <v>0</v>
      </c>
    </row>
    <row r="397" spans="1:11" x14ac:dyDescent="0.25">
      <c r="A397" s="5" t="s">
        <v>4626</v>
      </c>
      <c r="B397" s="5" t="s">
        <v>5022</v>
      </c>
      <c r="C397" s="12" t="str">
        <f>IFERROR(VLOOKUP(UPPER(CONCATENATE($B397," - ",$A397)),'[1]Segurados Civis'!$A$5:$H$2142,6,FALSE),"")</f>
        <v/>
      </c>
      <c r="D397" s="12" t="str">
        <f>IFERROR(VLOOKUP(UPPER(CONCATENATE($B397," - ",$A397)),'[1]Segurados Civis'!$A$5:$H$2142,7,FALSE),"")</f>
        <v/>
      </c>
      <c r="E397" s="12" t="str">
        <f>IFERROR(VLOOKUP(UPPER(CONCATENATE($B397," - ",$A397)),'[1]Segurados Civis'!$A$5:$H$2142,8,FALSE),"")</f>
        <v/>
      </c>
      <c r="F397" s="12" t="str">
        <f t="shared" si="6"/>
        <v/>
      </c>
      <c r="G397" s="5" t="s">
        <v>4</v>
      </c>
      <c r="H397" s="3">
        <v>0</v>
      </c>
      <c r="I397" s="3">
        <v>0</v>
      </c>
      <c r="J397" s="3">
        <v>0</v>
      </c>
      <c r="K397" s="3">
        <v>0</v>
      </c>
    </row>
    <row r="398" spans="1:11" x14ac:dyDescent="0.25">
      <c r="A398" s="5" t="s">
        <v>4626</v>
      </c>
      <c r="B398" s="5" t="s">
        <v>5131</v>
      </c>
      <c r="C398" s="12">
        <f>IFERROR(VLOOKUP(UPPER(CONCATENATE($B398," - ",$A398)),'[1]Segurados Civis'!$A$5:$H$2142,6,FALSE),"")</f>
        <v>2908</v>
      </c>
      <c r="D398" s="12">
        <f>IFERROR(VLOOKUP(UPPER(CONCATENATE($B398," - ",$A398)),'[1]Segurados Civis'!$A$5:$H$2142,7,FALSE),"")</f>
        <v>819</v>
      </c>
      <c r="E398" s="12">
        <f>IFERROR(VLOOKUP(UPPER(CONCATENATE($B398," - ",$A398)),'[1]Segurados Civis'!$A$5:$H$2142,8,FALSE),"")</f>
        <v>304</v>
      </c>
      <c r="F398" s="12">
        <f t="shared" si="6"/>
        <v>4031</v>
      </c>
      <c r="G398" s="5" t="s">
        <v>2</v>
      </c>
      <c r="H398" s="3">
        <v>1</v>
      </c>
      <c r="I398" s="3">
        <v>0</v>
      </c>
      <c r="J398" s="3">
        <v>0</v>
      </c>
      <c r="K398" s="3">
        <v>0</v>
      </c>
    </row>
    <row r="399" spans="1:11" x14ac:dyDescent="0.25">
      <c r="A399" s="5" t="s">
        <v>4626</v>
      </c>
      <c r="B399" s="5" t="s">
        <v>4436</v>
      </c>
      <c r="C399" s="12" t="str">
        <f>IFERROR(VLOOKUP(UPPER(CONCATENATE($B399," - ",$A399)),'[1]Segurados Civis'!$A$5:$H$2142,6,FALSE),"")</f>
        <v/>
      </c>
      <c r="D399" s="12" t="str">
        <f>IFERROR(VLOOKUP(UPPER(CONCATENATE($B399," - ",$A399)),'[1]Segurados Civis'!$A$5:$H$2142,7,FALSE),"")</f>
        <v/>
      </c>
      <c r="E399" s="12" t="str">
        <f>IFERROR(VLOOKUP(UPPER(CONCATENATE($B399," - ",$A399)),'[1]Segurados Civis'!$A$5:$H$2142,8,FALSE),"")</f>
        <v/>
      </c>
      <c r="F399" s="12" t="str">
        <f t="shared" si="6"/>
        <v/>
      </c>
      <c r="G399" s="5" t="s">
        <v>4</v>
      </c>
      <c r="H399" s="3">
        <v>0</v>
      </c>
      <c r="I399" s="3">
        <v>0</v>
      </c>
      <c r="J399" s="3">
        <v>0</v>
      </c>
      <c r="K399" s="3">
        <v>0</v>
      </c>
    </row>
    <row r="400" spans="1:11" x14ac:dyDescent="0.25">
      <c r="A400" s="5" t="s">
        <v>4626</v>
      </c>
      <c r="B400" s="5" t="s">
        <v>4844</v>
      </c>
      <c r="C400" s="12">
        <f>IFERROR(VLOOKUP(UPPER(CONCATENATE($B400," - ",$A400)),'[1]Segurados Civis'!$A$5:$H$2142,6,FALSE),"")</f>
        <v>618</v>
      </c>
      <c r="D400" s="12">
        <f>IFERROR(VLOOKUP(UPPER(CONCATENATE($B400," - ",$A400)),'[1]Segurados Civis'!$A$5:$H$2142,7,FALSE),"")</f>
        <v>83</v>
      </c>
      <c r="E400" s="12">
        <f>IFERROR(VLOOKUP(UPPER(CONCATENATE($B400," - ",$A400)),'[1]Segurados Civis'!$A$5:$H$2142,8,FALSE),"")</f>
        <v>38</v>
      </c>
      <c r="F400" s="12">
        <f t="shared" si="6"/>
        <v>739</v>
      </c>
      <c r="G400" s="5" t="s">
        <v>2</v>
      </c>
      <c r="H400" s="3">
        <v>0</v>
      </c>
      <c r="I400" s="3">
        <v>0</v>
      </c>
      <c r="J400" s="3">
        <v>0</v>
      </c>
      <c r="K400" s="3">
        <v>0</v>
      </c>
    </row>
    <row r="401" spans="1:11" x14ac:dyDescent="0.25">
      <c r="A401" s="5" t="s">
        <v>4626</v>
      </c>
      <c r="B401" s="5" t="s">
        <v>4713</v>
      </c>
      <c r="C401" s="12" t="str">
        <f>IFERROR(VLOOKUP(UPPER(CONCATENATE($B401," - ",$A401)),'[1]Segurados Civis'!$A$5:$H$2142,6,FALSE),"")</f>
        <v/>
      </c>
      <c r="D401" s="12" t="str">
        <f>IFERROR(VLOOKUP(UPPER(CONCATENATE($B401," - ",$A401)),'[1]Segurados Civis'!$A$5:$H$2142,7,FALSE),"")</f>
        <v/>
      </c>
      <c r="E401" s="12" t="str">
        <f>IFERROR(VLOOKUP(UPPER(CONCATENATE($B401," - ",$A401)),'[1]Segurados Civis'!$A$5:$H$2142,8,FALSE),"")</f>
        <v/>
      </c>
      <c r="F401" s="12" t="str">
        <f t="shared" si="6"/>
        <v/>
      </c>
      <c r="G401" s="5" t="s">
        <v>4</v>
      </c>
      <c r="H401" s="3">
        <v>0</v>
      </c>
      <c r="I401" s="3">
        <v>0</v>
      </c>
      <c r="J401" s="3">
        <v>0</v>
      </c>
      <c r="K401" s="3">
        <v>0</v>
      </c>
    </row>
    <row r="402" spans="1:11" x14ac:dyDescent="0.25">
      <c r="A402" s="5" t="s">
        <v>4626</v>
      </c>
      <c r="B402" s="5" t="s">
        <v>130</v>
      </c>
      <c r="C402" s="12" t="str">
        <f>IFERROR(VLOOKUP(UPPER(CONCATENATE($B402," - ",$A402)),'[1]Segurados Civis'!$A$5:$H$2142,6,FALSE),"")</f>
        <v/>
      </c>
      <c r="D402" s="12" t="str">
        <f>IFERROR(VLOOKUP(UPPER(CONCATENATE($B402," - ",$A402)),'[1]Segurados Civis'!$A$5:$H$2142,7,FALSE),"")</f>
        <v/>
      </c>
      <c r="E402" s="12" t="str">
        <f>IFERROR(VLOOKUP(UPPER(CONCATENATE($B402," - ",$A402)),'[1]Segurados Civis'!$A$5:$H$2142,8,FALSE),"")</f>
        <v/>
      </c>
      <c r="F402" s="12" t="str">
        <f t="shared" si="6"/>
        <v/>
      </c>
      <c r="G402" s="5" t="s">
        <v>4</v>
      </c>
      <c r="H402" s="3">
        <v>0</v>
      </c>
      <c r="I402" s="3">
        <v>0</v>
      </c>
      <c r="J402" s="3">
        <v>0</v>
      </c>
      <c r="K402" s="3">
        <v>0</v>
      </c>
    </row>
    <row r="403" spans="1:11" x14ac:dyDescent="0.25">
      <c r="A403" s="5" t="s">
        <v>4626</v>
      </c>
      <c r="B403" s="5" t="s">
        <v>4696</v>
      </c>
      <c r="C403" s="12" t="str">
        <f>IFERROR(VLOOKUP(UPPER(CONCATENATE($B403," - ",$A403)),'[1]Segurados Civis'!$A$5:$H$2142,6,FALSE),"")</f>
        <v/>
      </c>
      <c r="D403" s="12" t="str">
        <f>IFERROR(VLOOKUP(UPPER(CONCATENATE($B403," - ",$A403)),'[1]Segurados Civis'!$A$5:$H$2142,7,FALSE),"")</f>
        <v/>
      </c>
      <c r="E403" s="12" t="str">
        <f>IFERROR(VLOOKUP(UPPER(CONCATENATE($B403," - ",$A403)),'[1]Segurados Civis'!$A$5:$H$2142,8,FALSE),"")</f>
        <v/>
      </c>
      <c r="F403" s="12" t="str">
        <f t="shared" si="6"/>
        <v/>
      </c>
      <c r="G403" s="5" t="s">
        <v>4</v>
      </c>
      <c r="H403" s="3">
        <v>0</v>
      </c>
      <c r="I403" s="3">
        <v>0</v>
      </c>
      <c r="J403" s="3">
        <v>0</v>
      </c>
      <c r="K403" s="3">
        <v>0</v>
      </c>
    </row>
    <row r="404" spans="1:11" x14ac:dyDescent="0.25">
      <c r="A404" s="5" t="s">
        <v>4626</v>
      </c>
      <c r="B404" s="5" t="s">
        <v>5197</v>
      </c>
      <c r="C404" s="12">
        <f>IFERROR(VLOOKUP(UPPER(CONCATENATE($B404," - ",$A404)),'[1]Segurados Civis'!$A$5:$H$2142,6,FALSE),"")</f>
        <v>241</v>
      </c>
      <c r="D404" s="12">
        <f>IFERROR(VLOOKUP(UPPER(CONCATENATE($B404," - ",$A404)),'[1]Segurados Civis'!$A$5:$H$2142,7,FALSE),"")</f>
        <v>115</v>
      </c>
      <c r="E404" s="12">
        <f>IFERROR(VLOOKUP(UPPER(CONCATENATE($B404," - ",$A404)),'[1]Segurados Civis'!$A$5:$H$2142,8,FALSE),"")</f>
        <v>32</v>
      </c>
      <c r="F404" s="12">
        <f t="shared" si="6"/>
        <v>388</v>
      </c>
      <c r="G404" s="5" t="s">
        <v>2</v>
      </c>
      <c r="H404" s="3">
        <v>0</v>
      </c>
      <c r="I404" s="3">
        <v>0</v>
      </c>
      <c r="J404" s="3">
        <v>0</v>
      </c>
      <c r="K404" s="3">
        <v>0</v>
      </c>
    </row>
    <row r="405" spans="1:11" x14ac:dyDescent="0.25">
      <c r="A405" s="5" t="s">
        <v>4626</v>
      </c>
      <c r="B405" s="5" t="s">
        <v>3362</v>
      </c>
      <c r="C405" s="12" t="str">
        <f>IFERROR(VLOOKUP(UPPER(CONCATENATE($B405," - ",$A405)),'[1]Segurados Civis'!$A$5:$H$2142,6,FALSE),"")</f>
        <v/>
      </c>
      <c r="D405" s="12" t="str">
        <f>IFERROR(VLOOKUP(UPPER(CONCATENATE($B405," - ",$A405)),'[1]Segurados Civis'!$A$5:$H$2142,7,FALSE),"")</f>
        <v/>
      </c>
      <c r="E405" s="12" t="str">
        <f>IFERROR(VLOOKUP(UPPER(CONCATENATE($B405," - ",$A405)),'[1]Segurados Civis'!$A$5:$H$2142,8,FALSE),"")</f>
        <v/>
      </c>
      <c r="F405" s="12" t="str">
        <f t="shared" si="6"/>
        <v/>
      </c>
      <c r="G405" s="5" t="s">
        <v>4</v>
      </c>
      <c r="H405" s="3">
        <v>0</v>
      </c>
      <c r="I405" s="3">
        <v>0</v>
      </c>
      <c r="J405" s="3">
        <v>0</v>
      </c>
      <c r="K405" s="3">
        <v>0</v>
      </c>
    </row>
    <row r="406" spans="1:11" x14ac:dyDescent="0.25">
      <c r="A406" s="5" t="s">
        <v>4626</v>
      </c>
      <c r="B406" s="5" t="s">
        <v>4803</v>
      </c>
      <c r="C406" s="12" t="str">
        <f>IFERROR(VLOOKUP(UPPER(CONCATENATE($B406," - ",$A406)),'[1]Segurados Civis'!$A$5:$H$2142,6,FALSE),"")</f>
        <v/>
      </c>
      <c r="D406" s="12" t="str">
        <f>IFERROR(VLOOKUP(UPPER(CONCATENATE($B406," - ",$A406)),'[1]Segurados Civis'!$A$5:$H$2142,7,FALSE),"")</f>
        <v/>
      </c>
      <c r="E406" s="12" t="str">
        <f>IFERROR(VLOOKUP(UPPER(CONCATENATE($B406," - ",$A406)),'[1]Segurados Civis'!$A$5:$H$2142,8,FALSE),"")</f>
        <v/>
      </c>
      <c r="F406" s="12" t="str">
        <f t="shared" si="6"/>
        <v/>
      </c>
      <c r="G406" s="5" t="s">
        <v>4</v>
      </c>
      <c r="H406" s="3">
        <v>0</v>
      </c>
      <c r="I406" s="3">
        <v>0</v>
      </c>
      <c r="J406" s="3">
        <v>0</v>
      </c>
      <c r="K406" s="3">
        <v>0</v>
      </c>
    </row>
    <row r="407" spans="1:11" x14ac:dyDescent="0.25">
      <c r="A407" s="5" t="s">
        <v>4626</v>
      </c>
      <c r="B407" s="5" t="s">
        <v>5106</v>
      </c>
      <c r="C407" s="12">
        <f>IFERROR(VLOOKUP(UPPER(CONCATENATE($B407," - ",$A407)),'[1]Segurados Civis'!$A$5:$H$2142,6,FALSE),"")</f>
        <v>1404</v>
      </c>
      <c r="D407" s="12">
        <f>IFERROR(VLOOKUP(UPPER(CONCATENATE($B407," - ",$A407)),'[1]Segurados Civis'!$A$5:$H$2142,7,FALSE),"")</f>
        <v>230</v>
      </c>
      <c r="E407" s="12">
        <f>IFERROR(VLOOKUP(UPPER(CONCATENATE($B407," - ",$A407)),'[1]Segurados Civis'!$A$5:$H$2142,8,FALSE),"")</f>
        <v>70</v>
      </c>
      <c r="F407" s="12">
        <f t="shared" si="6"/>
        <v>1704</v>
      </c>
      <c r="G407" s="5" t="s">
        <v>2</v>
      </c>
      <c r="H407" s="3">
        <v>0</v>
      </c>
      <c r="I407" s="3">
        <v>0</v>
      </c>
      <c r="J407" s="3">
        <v>0</v>
      </c>
      <c r="K407" s="3">
        <v>0</v>
      </c>
    </row>
    <row r="408" spans="1:11" x14ac:dyDescent="0.25">
      <c r="A408" s="5" t="s">
        <v>4626</v>
      </c>
      <c r="B408" s="5" t="s">
        <v>5027</v>
      </c>
      <c r="C408" s="12">
        <f>IFERROR(VLOOKUP(UPPER(CONCATENATE($B408," - ",$A408)),'[1]Segurados Civis'!$A$5:$H$2142,6,FALSE),"")</f>
        <v>739</v>
      </c>
      <c r="D408" s="12">
        <f>IFERROR(VLOOKUP(UPPER(CONCATENATE($B408," - ",$A408)),'[1]Segurados Civis'!$A$5:$H$2142,7,FALSE),"")</f>
        <v>140</v>
      </c>
      <c r="E408" s="12">
        <f>IFERROR(VLOOKUP(UPPER(CONCATENATE($B408," - ",$A408)),'[1]Segurados Civis'!$A$5:$H$2142,8,FALSE),"")</f>
        <v>84</v>
      </c>
      <c r="F408" s="12">
        <f t="shared" si="6"/>
        <v>963</v>
      </c>
      <c r="G408" s="5" t="s">
        <v>2</v>
      </c>
      <c r="H408" s="3">
        <v>0</v>
      </c>
      <c r="I408" s="3">
        <v>0</v>
      </c>
      <c r="J408" s="3">
        <v>0</v>
      </c>
      <c r="K408" s="3">
        <v>0</v>
      </c>
    </row>
    <row r="409" spans="1:11" x14ac:dyDescent="0.25">
      <c r="A409" s="5" t="s">
        <v>4626</v>
      </c>
      <c r="B409" s="5" t="s">
        <v>4531</v>
      </c>
      <c r="C409" s="12">
        <f>IFERROR(VLOOKUP(UPPER(CONCATENATE($B409," - ",$A409)),'[1]Segurados Civis'!$A$5:$H$2142,6,FALSE),"")</f>
        <v>263</v>
      </c>
      <c r="D409" s="12">
        <f>IFERROR(VLOOKUP(UPPER(CONCATENATE($B409," - ",$A409)),'[1]Segurados Civis'!$A$5:$H$2142,7,FALSE),"")</f>
        <v>70</v>
      </c>
      <c r="E409" s="12">
        <f>IFERROR(VLOOKUP(UPPER(CONCATENATE($B409," - ",$A409)),'[1]Segurados Civis'!$A$5:$H$2142,8,FALSE),"")</f>
        <v>15</v>
      </c>
      <c r="F409" s="12">
        <f t="shared" si="6"/>
        <v>348</v>
      </c>
      <c r="G409" s="5" t="s">
        <v>2</v>
      </c>
      <c r="H409" s="3">
        <v>0</v>
      </c>
      <c r="I409" s="3">
        <v>0</v>
      </c>
      <c r="J409" s="3">
        <v>0</v>
      </c>
      <c r="K409" s="3">
        <v>0</v>
      </c>
    </row>
    <row r="410" spans="1:11" x14ac:dyDescent="0.25">
      <c r="A410" s="5" t="s">
        <v>4626</v>
      </c>
      <c r="B410" s="5" t="s">
        <v>5221</v>
      </c>
      <c r="C410" s="12">
        <f>IFERROR(VLOOKUP(UPPER(CONCATENATE($B410," - ",$A410)),'[1]Segurados Civis'!$A$5:$H$2142,6,FALSE),"")</f>
        <v>828</v>
      </c>
      <c r="D410" s="12">
        <f>IFERROR(VLOOKUP(UPPER(CONCATENATE($B410," - ",$A410)),'[1]Segurados Civis'!$A$5:$H$2142,7,FALSE),"")</f>
        <v>169</v>
      </c>
      <c r="E410" s="12">
        <f>IFERROR(VLOOKUP(UPPER(CONCATENATE($B410," - ",$A410)),'[1]Segurados Civis'!$A$5:$H$2142,8,FALSE),"")</f>
        <v>59</v>
      </c>
      <c r="F410" s="12">
        <f t="shared" si="6"/>
        <v>1056</v>
      </c>
      <c r="G410" s="5" t="s">
        <v>2</v>
      </c>
      <c r="H410" s="3">
        <v>0</v>
      </c>
      <c r="I410" s="3">
        <v>0</v>
      </c>
      <c r="J410" s="3">
        <v>0</v>
      </c>
      <c r="K410" s="3">
        <v>0</v>
      </c>
    </row>
    <row r="411" spans="1:11" x14ac:dyDescent="0.25">
      <c r="A411" s="5" t="s">
        <v>4626</v>
      </c>
      <c r="B411" s="5" t="s">
        <v>5191</v>
      </c>
      <c r="C411" s="12">
        <f>IFERROR(VLOOKUP(UPPER(CONCATENATE($B411," - ",$A411)),'[1]Segurados Civis'!$A$5:$H$2142,6,FALSE),"")</f>
        <v>173</v>
      </c>
      <c r="D411" s="12">
        <f>IFERROR(VLOOKUP(UPPER(CONCATENATE($B411," - ",$A411)),'[1]Segurados Civis'!$A$5:$H$2142,7,FALSE),"")</f>
        <v>0</v>
      </c>
      <c r="E411" s="12">
        <f>IFERROR(VLOOKUP(UPPER(CONCATENATE($B411," - ",$A411)),'[1]Segurados Civis'!$A$5:$H$2142,8,FALSE),"")</f>
        <v>0</v>
      </c>
      <c r="F411" s="12">
        <f t="shared" si="6"/>
        <v>173</v>
      </c>
      <c r="G411" s="5" t="s">
        <v>2</v>
      </c>
      <c r="H411" s="3">
        <v>0</v>
      </c>
      <c r="I411" s="3">
        <v>0</v>
      </c>
      <c r="J411" s="3">
        <v>0</v>
      </c>
      <c r="K411" s="3">
        <v>0</v>
      </c>
    </row>
    <row r="412" spans="1:11" x14ac:dyDescent="0.25">
      <c r="A412" s="5" t="s">
        <v>4626</v>
      </c>
      <c r="B412" s="5" t="s">
        <v>4941</v>
      </c>
      <c r="C412" s="12" t="str">
        <f>IFERROR(VLOOKUP(UPPER(CONCATENATE($B412," - ",$A412)),'[1]Segurados Civis'!$A$5:$H$2142,6,FALSE),"")</f>
        <v/>
      </c>
      <c r="D412" s="12" t="str">
        <f>IFERROR(VLOOKUP(UPPER(CONCATENATE($B412," - ",$A412)),'[1]Segurados Civis'!$A$5:$H$2142,7,FALSE),"")</f>
        <v/>
      </c>
      <c r="E412" s="12" t="str">
        <f>IFERROR(VLOOKUP(UPPER(CONCATENATE($B412," - ",$A412)),'[1]Segurados Civis'!$A$5:$H$2142,8,FALSE),"")</f>
        <v/>
      </c>
      <c r="F412" s="12" t="str">
        <f t="shared" si="6"/>
        <v/>
      </c>
      <c r="G412" s="5" t="s">
        <v>4</v>
      </c>
      <c r="H412" s="3">
        <v>0</v>
      </c>
      <c r="I412" s="3">
        <v>0</v>
      </c>
      <c r="J412" s="3">
        <v>0</v>
      </c>
      <c r="K412" s="3">
        <v>0</v>
      </c>
    </row>
    <row r="413" spans="1:11" x14ac:dyDescent="0.25">
      <c r="A413" s="5" t="s">
        <v>4626</v>
      </c>
      <c r="B413" s="5" t="s">
        <v>5000</v>
      </c>
      <c r="C413" s="12" t="str">
        <f>IFERROR(VLOOKUP(UPPER(CONCATENATE($B413," - ",$A413)),'[1]Segurados Civis'!$A$5:$H$2142,6,FALSE),"")</f>
        <v/>
      </c>
      <c r="D413" s="12" t="str">
        <f>IFERROR(VLOOKUP(UPPER(CONCATENATE($B413," - ",$A413)),'[1]Segurados Civis'!$A$5:$H$2142,7,FALSE),"")</f>
        <v/>
      </c>
      <c r="E413" s="12" t="str">
        <f>IFERROR(VLOOKUP(UPPER(CONCATENATE($B413," - ",$A413)),'[1]Segurados Civis'!$A$5:$H$2142,8,FALSE),"")</f>
        <v/>
      </c>
      <c r="F413" s="12" t="str">
        <f t="shared" si="6"/>
        <v/>
      </c>
      <c r="G413" s="5" t="s">
        <v>4</v>
      </c>
      <c r="H413" s="3">
        <v>0</v>
      </c>
      <c r="I413" s="3">
        <v>0</v>
      </c>
      <c r="J413" s="3">
        <v>0</v>
      </c>
      <c r="K413" s="3">
        <v>0</v>
      </c>
    </row>
    <row r="414" spans="1:11" x14ac:dyDescent="0.25">
      <c r="A414" s="5" t="s">
        <v>4626</v>
      </c>
      <c r="B414" s="5" t="s">
        <v>5167</v>
      </c>
      <c r="C414" s="12" t="str">
        <f>IFERROR(VLOOKUP(UPPER(CONCATENATE($B414," - ",$A414)),'[1]Segurados Civis'!$A$5:$H$2142,6,FALSE),"")</f>
        <v/>
      </c>
      <c r="D414" s="12" t="str">
        <f>IFERROR(VLOOKUP(UPPER(CONCATENATE($B414," - ",$A414)),'[1]Segurados Civis'!$A$5:$H$2142,7,FALSE),"")</f>
        <v/>
      </c>
      <c r="E414" s="12" t="str">
        <f>IFERROR(VLOOKUP(UPPER(CONCATENATE($B414," - ",$A414)),'[1]Segurados Civis'!$A$5:$H$2142,8,FALSE),"")</f>
        <v/>
      </c>
      <c r="F414" s="12" t="str">
        <f t="shared" si="6"/>
        <v/>
      </c>
      <c r="G414" s="5" t="s">
        <v>4</v>
      </c>
      <c r="H414" s="3">
        <v>0</v>
      </c>
      <c r="I414" s="3">
        <v>0</v>
      </c>
      <c r="J414" s="3">
        <v>0</v>
      </c>
      <c r="K414" s="3">
        <v>0</v>
      </c>
    </row>
    <row r="415" spans="1:11" x14ac:dyDescent="0.25">
      <c r="A415" s="5" t="s">
        <v>4626</v>
      </c>
      <c r="B415" s="5" t="s">
        <v>5046</v>
      </c>
      <c r="C415" s="12">
        <f>IFERROR(VLOOKUP(UPPER(CONCATENATE($B415," - ",$A415)),'[1]Segurados Civis'!$A$5:$H$2142,6,FALSE),"")</f>
        <v>162</v>
      </c>
      <c r="D415" s="12">
        <f>IFERROR(VLOOKUP(UPPER(CONCATENATE($B415," - ",$A415)),'[1]Segurados Civis'!$A$5:$H$2142,7,FALSE),"")</f>
        <v>35</v>
      </c>
      <c r="E415" s="12">
        <f>IFERROR(VLOOKUP(UPPER(CONCATENATE($B415," - ",$A415)),'[1]Segurados Civis'!$A$5:$H$2142,8,FALSE),"")</f>
        <v>14</v>
      </c>
      <c r="F415" s="12">
        <f t="shared" si="6"/>
        <v>211</v>
      </c>
      <c r="G415" s="5" t="s">
        <v>2</v>
      </c>
      <c r="H415" s="3">
        <v>1</v>
      </c>
      <c r="I415" s="3">
        <v>0</v>
      </c>
      <c r="J415" s="3">
        <v>0</v>
      </c>
      <c r="K415" s="3">
        <v>0</v>
      </c>
    </row>
    <row r="416" spans="1:11" x14ac:dyDescent="0.25">
      <c r="A416" s="5" t="s">
        <v>4626</v>
      </c>
      <c r="B416" s="5" t="s">
        <v>5091</v>
      </c>
      <c r="C416" s="12" t="str">
        <f>IFERROR(VLOOKUP(UPPER(CONCATENATE($B416," - ",$A416)),'[1]Segurados Civis'!$A$5:$H$2142,6,FALSE),"")</f>
        <v/>
      </c>
      <c r="D416" s="12" t="str">
        <f>IFERROR(VLOOKUP(UPPER(CONCATENATE($B416," - ",$A416)),'[1]Segurados Civis'!$A$5:$H$2142,7,FALSE),"")</f>
        <v/>
      </c>
      <c r="E416" s="12" t="str">
        <f>IFERROR(VLOOKUP(UPPER(CONCATENATE($B416," - ",$A416)),'[1]Segurados Civis'!$A$5:$H$2142,8,FALSE),"")</f>
        <v/>
      </c>
      <c r="F416" s="12" t="str">
        <f t="shared" si="6"/>
        <v/>
      </c>
      <c r="G416" s="5" t="s">
        <v>4</v>
      </c>
      <c r="H416" s="3">
        <v>0</v>
      </c>
      <c r="I416" s="3">
        <v>0</v>
      </c>
      <c r="J416" s="3">
        <v>0</v>
      </c>
      <c r="K416" s="3">
        <v>0</v>
      </c>
    </row>
    <row r="417" spans="1:11" x14ac:dyDescent="0.25">
      <c r="A417" s="5" t="s">
        <v>4626</v>
      </c>
      <c r="B417" s="5" t="s">
        <v>4714</v>
      </c>
      <c r="C417" s="12" t="str">
        <f>IFERROR(VLOOKUP(UPPER(CONCATENATE($B417," - ",$A417)),'[1]Segurados Civis'!$A$5:$H$2142,6,FALSE),"")</f>
        <v/>
      </c>
      <c r="D417" s="12" t="str">
        <f>IFERROR(VLOOKUP(UPPER(CONCATENATE($B417," - ",$A417)),'[1]Segurados Civis'!$A$5:$H$2142,7,FALSE),"")</f>
        <v/>
      </c>
      <c r="E417" s="12" t="str">
        <f>IFERROR(VLOOKUP(UPPER(CONCATENATE($B417," - ",$A417)),'[1]Segurados Civis'!$A$5:$H$2142,8,FALSE),"")</f>
        <v/>
      </c>
      <c r="F417" s="12" t="str">
        <f t="shared" si="6"/>
        <v/>
      </c>
      <c r="G417" s="5" t="s">
        <v>4</v>
      </c>
      <c r="H417" s="3">
        <v>0</v>
      </c>
      <c r="I417" s="3">
        <v>0</v>
      </c>
      <c r="J417" s="3">
        <v>0</v>
      </c>
      <c r="K417" s="3">
        <v>0</v>
      </c>
    </row>
    <row r="418" spans="1:11" x14ac:dyDescent="0.25">
      <c r="A418" s="5" t="s">
        <v>4626</v>
      </c>
      <c r="B418" s="5" t="s">
        <v>4706</v>
      </c>
      <c r="C418" s="12">
        <f>IFERROR(VLOOKUP(UPPER(CONCATENATE($B418," - ",$A418)),'[1]Segurados Civis'!$A$5:$H$2142,6,FALSE),"")</f>
        <v>4479</v>
      </c>
      <c r="D418" s="12">
        <f>IFERROR(VLOOKUP(UPPER(CONCATENATE($B418," - ",$A418)),'[1]Segurados Civis'!$A$5:$H$2142,7,FALSE),"")</f>
        <v>1036</v>
      </c>
      <c r="E418" s="12">
        <f>IFERROR(VLOOKUP(UPPER(CONCATENATE($B418," - ",$A418)),'[1]Segurados Civis'!$A$5:$H$2142,8,FALSE),"")</f>
        <v>1</v>
      </c>
      <c r="F418" s="12">
        <f t="shared" si="6"/>
        <v>5516</v>
      </c>
      <c r="G418" s="5" t="s">
        <v>2</v>
      </c>
      <c r="H418" s="3">
        <v>1</v>
      </c>
      <c r="I418" s="3">
        <v>0</v>
      </c>
      <c r="J418" s="3">
        <v>0</v>
      </c>
      <c r="K418" s="3">
        <v>0</v>
      </c>
    </row>
    <row r="419" spans="1:11" x14ac:dyDescent="0.25">
      <c r="A419" s="5" t="s">
        <v>4626</v>
      </c>
      <c r="B419" s="5" t="s">
        <v>4663</v>
      </c>
      <c r="C419" s="12" t="str">
        <f>IFERROR(VLOOKUP(UPPER(CONCATENATE($B419," - ",$A419)),'[1]Segurados Civis'!$A$5:$H$2142,6,FALSE),"")</f>
        <v/>
      </c>
      <c r="D419" s="12" t="str">
        <f>IFERROR(VLOOKUP(UPPER(CONCATENATE($B419," - ",$A419)),'[1]Segurados Civis'!$A$5:$H$2142,7,FALSE),"")</f>
        <v/>
      </c>
      <c r="E419" s="12" t="str">
        <f>IFERROR(VLOOKUP(UPPER(CONCATENATE($B419," - ",$A419)),'[1]Segurados Civis'!$A$5:$H$2142,8,FALSE),"")</f>
        <v/>
      </c>
      <c r="F419" s="12" t="str">
        <f t="shared" si="6"/>
        <v/>
      </c>
      <c r="G419" s="5" t="s">
        <v>4</v>
      </c>
      <c r="H419" s="3">
        <v>0</v>
      </c>
      <c r="I419" s="3">
        <v>0</v>
      </c>
      <c r="J419" s="3">
        <v>0</v>
      </c>
      <c r="K419" s="3">
        <v>0</v>
      </c>
    </row>
    <row r="420" spans="1:11" x14ac:dyDescent="0.25">
      <c r="A420" s="5" t="s">
        <v>4626</v>
      </c>
      <c r="B420" s="5" t="s">
        <v>4982</v>
      </c>
      <c r="C420" s="12">
        <f>IFERROR(VLOOKUP(UPPER(CONCATENATE($B420," - ",$A420)),'[1]Segurados Civis'!$A$5:$H$2142,6,FALSE),"")</f>
        <v>375</v>
      </c>
      <c r="D420" s="12">
        <f>IFERROR(VLOOKUP(UPPER(CONCATENATE($B420," - ",$A420)),'[1]Segurados Civis'!$A$5:$H$2142,7,FALSE),"")</f>
        <v>0</v>
      </c>
      <c r="E420" s="12">
        <f>IFERROR(VLOOKUP(UPPER(CONCATENATE($B420," - ",$A420)),'[1]Segurados Civis'!$A$5:$H$2142,8,FALSE),"")</f>
        <v>0</v>
      </c>
      <c r="F420" s="12">
        <f t="shared" si="6"/>
        <v>375</v>
      </c>
      <c r="G420" s="5" t="s">
        <v>2</v>
      </c>
      <c r="H420" s="3">
        <v>0</v>
      </c>
      <c r="I420" s="3">
        <v>0</v>
      </c>
      <c r="J420" s="3">
        <v>0</v>
      </c>
      <c r="K420" s="3">
        <v>0</v>
      </c>
    </row>
    <row r="421" spans="1:11" x14ac:dyDescent="0.25">
      <c r="A421" s="5" t="s">
        <v>4626</v>
      </c>
      <c r="B421" s="5" t="s">
        <v>4989</v>
      </c>
      <c r="C421" s="12" t="str">
        <f>IFERROR(VLOOKUP(UPPER(CONCATENATE($B421," - ",$A421)),'[1]Segurados Civis'!$A$5:$H$2142,6,FALSE),"")</f>
        <v/>
      </c>
      <c r="D421" s="12" t="str">
        <f>IFERROR(VLOOKUP(UPPER(CONCATENATE($B421," - ",$A421)),'[1]Segurados Civis'!$A$5:$H$2142,7,FALSE),"")</f>
        <v/>
      </c>
      <c r="E421" s="12" t="str">
        <f>IFERROR(VLOOKUP(UPPER(CONCATENATE($B421," - ",$A421)),'[1]Segurados Civis'!$A$5:$H$2142,8,FALSE),"")</f>
        <v/>
      </c>
      <c r="F421" s="12" t="str">
        <f t="shared" si="6"/>
        <v/>
      </c>
      <c r="G421" s="5" t="s">
        <v>4</v>
      </c>
      <c r="H421" s="3">
        <v>0</v>
      </c>
      <c r="I421" s="3">
        <v>0</v>
      </c>
      <c r="J421" s="3">
        <v>0</v>
      </c>
      <c r="K421" s="3">
        <v>0</v>
      </c>
    </row>
    <row r="422" spans="1:11" x14ac:dyDescent="0.25">
      <c r="A422" s="5" t="s">
        <v>4626</v>
      </c>
      <c r="B422" s="5" t="s">
        <v>5143</v>
      </c>
      <c r="C422" s="12" t="str">
        <f>IFERROR(VLOOKUP(UPPER(CONCATENATE($B422," - ",$A422)),'[1]Segurados Civis'!$A$5:$H$2142,6,FALSE),"")</f>
        <v/>
      </c>
      <c r="D422" s="12" t="str">
        <f>IFERROR(VLOOKUP(UPPER(CONCATENATE($B422," - ",$A422)),'[1]Segurados Civis'!$A$5:$H$2142,7,FALSE),"")</f>
        <v/>
      </c>
      <c r="E422" s="12" t="str">
        <f>IFERROR(VLOOKUP(UPPER(CONCATENATE($B422," - ",$A422)),'[1]Segurados Civis'!$A$5:$H$2142,8,FALSE),"")</f>
        <v/>
      </c>
      <c r="F422" s="12" t="str">
        <f t="shared" si="6"/>
        <v/>
      </c>
      <c r="G422" s="5" t="s">
        <v>4</v>
      </c>
      <c r="H422" s="3">
        <v>0</v>
      </c>
      <c r="I422" s="3">
        <v>0</v>
      </c>
      <c r="J422" s="3">
        <v>0</v>
      </c>
      <c r="K422" s="3">
        <v>0</v>
      </c>
    </row>
    <row r="423" spans="1:11" x14ac:dyDescent="0.25">
      <c r="A423" s="5" t="s">
        <v>4626</v>
      </c>
      <c r="B423" s="5" t="s">
        <v>4875</v>
      </c>
      <c r="C423" s="12" t="str">
        <f>IFERROR(VLOOKUP(UPPER(CONCATENATE($B423," - ",$A423)),'[1]Segurados Civis'!$A$5:$H$2142,6,FALSE),"")</f>
        <v/>
      </c>
      <c r="D423" s="12" t="str">
        <f>IFERROR(VLOOKUP(UPPER(CONCATENATE($B423," - ",$A423)),'[1]Segurados Civis'!$A$5:$H$2142,7,FALSE),"")</f>
        <v/>
      </c>
      <c r="E423" s="12" t="str">
        <f>IFERROR(VLOOKUP(UPPER(CONCATENATE($B423," - ",$A423)),'[1]Segurados Civis'!$A$5:$H$2142,8,FALSE),"")</f>
        <v/>
      </c>
      <c r="F423" s="12" t="str">
        <f t="shared" si="6"/>
        <v/>
      </c>
      <c r="G423" s="5" t="s">
        <v>4</v>
      </c>
      <c r="H423" s="3">
        <v>0</v>
      </c>
      <c r="I423" s="3">
        <v>0</v>
      </c>
      <c r="J423" s="3">
        <v>0</v>
      </c>
      <c r="K423" s="3">
        <v>0</v>
      </c>
    </row>
    <row r="424" spans="1:11" x14ac:dyDescent="0.25">
      <c r="A424" s="5" t="s">
        <v>4626</v>
      </c>
      <c r="B424" s="5" t="s">
        <v>4942</v>
      </c>
      <c r="C424" s="12" t="str">
        <f>IFERROR(VLOOKUP(UPPER(CONCATENATE($B424," - ",$A424)),'[1]Segurados Civis'!$A$5:$H$2142,6,FALSE),"")</f>
        <v/>
      </c>
      <c r="D424" s="12" t="str">
        <f>IFERROR(VLOOKUP(UPPER(CONCATENATE($B424," - ",$A424)),'[1]Segurados Civis'!$A$5:$H$2142,7,FALSE),"")</f>
        <v/>
      </c>
      <c r="E424" s="12" t="str">
        <f>IFERROR(VLOOKUP(UPPER(CONCATENATE($B424," - ",$A424)),'[1]Segurados Civis'!$A$5:$H$2142,8,FALSE),"")</f>
        <v/>
      </c>
      <c r="F424" s="12" t="str">
        <f t="shared" si="6"/>
        <v/>
      </c>
      <c r="G424" s="5" t="s">
        <v>4</v>
      </c>
      <c r="H424" s="3">
        <v>0</v>
      </c>
      <c r="I424" s="3">
        <v>0</v>
      </c>
      <c r="J424" s="3">
        <v>0</v>
      </c>
      <c r="K424" s="3">
        <v>0</v>
      </c>
    </row>
    <row r="425" spans="1:11" x14ac:dyDescent="0.25">
      <c r="A425" s="5" t="s">
        <v>4626</v>
      </c>
      <c r="B425" s="5" t="s">
        <v>4916</v>
      </c>
      <c r="C425" s="12" t="str">
        <f>IFERROR(VLOOKUP(UPPER(CONCATENATE($B425," - ",$A425)),'[1]Segurados Civis'!$A$5:$H$2142,6,FALSE),"")</f>
        <v/>
      </c>
      <c r="D425" s="12" t="str">
        <f>IFERROR(VLOOKUP(UPPER(CONCATENATE($B425," - ",$A425)),'[1]Segurados Civis'!$A$5:$H$2142,7,FALSE),"")</f>
        <v/>
      </c>
      <c r="E425" s="12" t="str">
        <f>IFERROR(VLOOKUP(UPPER(CONCATENATE($B425," - ",$A425)),'[1]Segurados Civis'!$A$5:$H$2142,8,FALSE),"")</f>
        <v/>
      </c>
      <c r="F425" s="12" t="str">
        <f t="shared" si="6"/>
        <v/>
      </c>
      <c r="G425" s="5" t="s">
        <v>4</v>
      </c>
      <c r="H425" s="3">
        <v>0</v>
      </c>
      <c r="I425" s="3">
        <v>0</v>
      </c>
      <c r="J425" s="3">
        <v>0</v>
      </c>
      <c r="K425" s="3">
        <v>0</v>
      </c>
    </row>
    <row r="426" spans="1:11" x14ac:dyDescent="0.25">
      <c r="A426" s="5" t="s">
        <v>4626</v>
      </c>
      <c r="B426" s="5" t="s">
        <v>4796</v>
      </c>
      <c r="C426" s="12" t="str">
        <f>IFERROR(VLOOKUP(UPPER(CONCATENATE($B426," - ",$A426)),'[1]Segurados Civis'!$A$5:$H$2142,6,FALSE),"")</f>
        <v/>
      </c>
      <c r="D426" s="12" t="str">
        <f>IFERROR(VLOOKUP(UPPER(CONCATENATE($B426," - ",$A426)),'[1]Segurados Civis'!$A$5:$H$2142,7,FALSE),"")</f>
        <v/>
      </c>
      <c r="E426" s="12" t="str">
        <f>IFERROR(VLOOKUP(UPPER(CONCATENATE($B426," - ",$A426)),'[1]Segurados Civis'!$A$5:$H$2142,8,FALSE),"")</f>
        <v/>
      </c>
      <c r="F426" s="12" t="str">
        <f t="shared" si="6"/>
        <v/>
      </c>
      <c r="G426" s="5" t="s">
        <v>4</v>
      </c>
      <c r="H426" s="3">
        <v>0</v>
      </c>
      <c r="I426" s="3">
        <v>0</v>
      </c>
      <c r="J426" s="3">
        <v>0</v>
      </c>
      <c r="K426" s="3">
        <v>0</v>
      </c>
    </row>
    <row r="427" spans="1:11" x14ac:dyDescent="0.25">
      <c r="A427" s="5" t="s">
        <v>4626</v>
      </c>
      <c r="B427" s="5" t="s">
        <v>4765</v>
      </c>
      <c r="C427" s="12" t="str">
        <f>IFERROR(VLOOKUP(UPPER(CONCATENATE($B427," - ",$A427)),'[1]Segurados Civis'!$A$5:$H$2142,6,FALSE),"")</f>
        <v/>
      </c>
      <c r="D427" s="12" t="str">
        <f>IFERROR(VLOOKUP(UPPER(CONCATENATE($B427," - ",$A427)),'[1]Segurados Civis'!$A$5:$H$2142,7,FALSE),"")</f>
        <v/>
      </c>
      <c r="E427" s="12" t="str">
        <f>IFERROR(VLOOKUP(UPPER(CONCATENATE($B427," - ",$A427)),'[1]Segurados Civis'!$A$5:$H$2142,8,FALSE),"")</f>
        <v/>
      </c>
      <c r="F427" s="12" t="str">
        <f t="shared" si="6"/>
        <v/>
      </c>
      <c r="G427" s="5" t="s">
        <v>4</v>
      </c>
      <c r="H427" s="3">
        <v>0</v>
      </c>
      <c r="I427" s="3">
        <v>0</v>
      </c>
      <c r="J427" s="3">
        <v>0</v>
      </c>
      <c r="K427" s="3">
        <v>0</v>
      </c>
    </row>
    <row r="428" spans="1:11" x14ac:dyDescent="0.25">
      <c r="A428" s="5" t="s">
        <v>4626</v>
      </c>
      <c r="B428" s="5" t="s">
        <v>5120</v>
      </c>
      <c r="C428" s="12" t="str">
        <f>IFERROR(VLOOKUP(UPPER(CONCATENATE($B428," - ",$A428)),'[1]Segurados Civis'!$A$5:$H$2142,6,FALSE),"")</f>
        <v/>
      </c>
      <c r="D428" s="12" t="str">
        <f>IFERROR(VLOOKUP(UPPER(CONCATENATE($B428," - ",$A428)),'[1]Segurados Civis'!$A$5:$H$2142,7,FALSE),"")</f>
        <v/>
      </c>
      <c r="E428" s="12" t="str">
        <f>IFERROR(VLOOKUP(UPPER(CONCATENATE($B428," - ",$A428)),'[1]Segurados Civis'!$A$5:$H$2142,8,FALSE),"")</f>
        <v/>
      </c>
      <c r="F428" s="12" t="str">
        <f t="shared" si="6"/>
        <v/>
      </c>
      <c r="G428" s="5" t="s">
        <v>4</v>
      </c>
      <c r="H428" s="3">
        <v>0</v>
      </c>
      <c r="I428" s="3">
        <v>0</v>
      </c>
      <c r="J428" s="3">
        <v>0</v>
      </c>
      <c r="K428" s="3">
        <v>0</v>
      </c>
    </row>
    <row r="429" spans="1:11" x14ac:dyDescent="0.25">
      <c r="A429" s="5" t="s">
        <v>4626</v>
      </c>
      <c r="B429" s="5" t="s">
        <v>4766</v>
      </c>
      <c r="C429" s="12" t="str">
        <f>IFERROR(VLOOKUP(UPPER(CONCATENATE($B429," - ",$A429)),'[1]Segurados Civis'!$A$5:$H$2142,6,FALSE),"")</f>
        <v/>
      </c>
      <c r="D429" s="12" t="str">
        <f>IFERROR(VLOOKUP(UPPER(CONCATENATE($B429," - ",$A429)),'[1]Segurados Civis'!$A$5:$H$2142,7,FALSE),"")</f>
        <v/>
      </c>
      <c r="E429" s="12" t="str">
        <f>IFERROR(VLOOKUP(UPPER(CONCATENATE($B429," - ",$A429)),'[1]Segurados Civis'!$A$5:$H$2142,8,FALSE),"")</f>
        <v/>
      </c>
      <c r="F429" s="12" t="str">
        <f t="shared" si="6"/>
        <v/>
      </c>
      <c r="G429" s="5" t="s">
        <v>4</v>
      </c>
      <c r="H429" s="3">
        <v>0</v>
      </c>
      <c r="I429" s="3">
        <v>0</v>
      </c>
      <c r="J429" s="3">
        <v>0</v>
      </c>
      <c r="K429" s="3">
        <v>0</v>
      </c>
    </row>
    <row r="430" spans="1:11" x14ac:dyDescent="0.25">
      <c r="A430" s="5" t="s">
        <v>4626</v>
      </c>
      <c r="B430" s="5" t="s">
        <v>4943</v>
      </c>
      <c r="C430" s="12" t="str">
        <f>IFERROR(VLOOKUP(UPPER(CONCATENATE($B430," - ",$A430)),'[1]Segurados Civis'!$A$5:$H$2142,6,FALSE),"")</f>
        <v/>
      </c>
      <c r="D430" s="12" t="str">
        <f>IFERROR(VLOOKUP(UPPER(CONCATENATE($B430," - ",$A430)),'[1]Segurados Civis'!$A$5:$H$2142,7,FALSE),"")</f>
        <v/>
      </c>
      <c r="E430" s="12" t="str">
        <f>IFERROR(VLOOKUP(UPPER(CONCATENATE($B430," - ",$A430)),'[1]Segurados Civis'!$A$5:$H$2142,8,FALSE),"")</f>
        <v/>
      </c>
      <c r="F430" s="12" t="str">
        <f t="shared" si="6"/>
        <v/>
      </c>
      <c r="G430" s="5" t="s">
        <v>4</v>
      </c>
      <c r="H430" s="3">
        <v>0</v>
      </c>
      <c r="I430" s="3">
        <v>0</v>
      </c>
      <c r="J430" s="3">
        <v>0</v>
      </c>
      <c r="K430" s="3">
        <v>0</v>
      </c>
    </row>
    <row r="431" spans="1:11" x14ac:dyDescent="0.25">
      <c r="A431" s="5" t="s">
        <v>4626</v>
      </c>
      <c r="B431" s="5" t="s">
        <v>5160</v>
      </c>
      <c r="C431" s="12">
        <f>IFERROR(VLOOKUP(UPPER(CONCATENATE($B431," - ",$A431)),'[1]Segurados Civis'!$A$5:$H$2142,6,FALSE),"")</f>
        <v>1586</v>
      </c>
      <c r="D431" s="12">
        <f>IFERROR(VLOOKUP(UPPER(CONCATENATE($B431," - ",$A431)),'[1]Segurados Civis'!$A$5:$H$2142,7,FALSE),"")</f>
        <v>241</v>
      </c>
      <c r="E431" s="12">
        <f>IFERROR(VLOOKUP(UPPER(CONCATENATE($B431," - ",$A431)),'[1]Segurados Civis'!$A$5:$H$2142,8,FALSE),"")</f>
        <v>80</v>
      </c>
      <c r="F431" s="12">
        <f t="shared" si="6"/>
        <v>1907</v>
      </c>
      <c r="G431" s="5" t="s">
        <v>2</v>
      </c>
      <c r="H431" s="3">
        <v>0</v>
      </c>
      <c r="I431" s="3">
        <v>0</v>
      </c>
      <c r="J431" s="3">
        <v>0</v>
      </c>
      <c r="K431" s="3">
        <v>0</v>
      </c>
    </row>
    <row r="432" spans="1:11" x14ac:dyDescent="0.25">
      <c r="A432" s="5" t="s">
        <v>4626</v>
      </c>
      <c r="B432" s="5" t="s">
        <v>4970</v>
      </c>
      <c r="C432" s="12" t="str">
        <f>IFERROR(VLOOKUP(UPPER(CONCATENATE($B432," - ",$A432)),'[1]Segurados Civis'!$A$5:$H$2142,6,FALSE),"")</f>
        <v/>
      </c>
      <c r="D432" s="12" t="str">
        <f>IFERROR(VLOOKUP(UPPER(CONCATENATE($B432," - ",$A432)),'[1]Segurados Civis'!$A$5:$H$2142,7,FALSE),"")</f>
        <v/>
      </c>
      <c r="E432" s="12" t="str">
        <f>IFERROR(VLOOKUP(UPPER(CONCATENATE($B432," - ",$A432)),'[1]Segurados Civis'!$A$5:$H$2142,8,FALSE),"")</f>
        <v/>
      </c>
      <c r="F432" s="12" t="str">
        <f t="shared" si="6"/>
        <v/>
      </c>
      <c r="G432" s="5" t="s">
        <v>4</v>
      </c>
      <c r="H432" s="3">
        <v>0</v>
      </c>
      <c r="I432" s="3">
        <v>0</v>
      </c>
      <c r="J432" s="3">
        <v>0</v>
      </c>
      <c r="K432" s="3">
        <v>0</v>
      </c>
    </row>
    <row r="433" spans="1:11" x14ac:dyDescent="0.25">
      <c r="A433" s="5" t="s">
        <v>4626</v>
      </c>
      <c r="B433" s="5" t="s">
        <v>5011</v>
      </c>
      <c r="C433" s="12" t="str">
        <f>IFERROR(VLOOKUP(UPPER(CONCATENATE($B433," - ",$A433)),'[1]Segurados Civis'!$A$5:$H$2142,6,FALSE),"")</f>
        <v/>
      </c>
      <c r="D433" s="12" t="str">
        <f>IFERROR(VLOOKUP(UPPER(CONCATENATE($B433," - ",$A433)),'[1]Segurados Civis'!$A$5:$H$2142,7,FALSE),"")</f>
        <v/>
      </c>
      <c r="E433" s="12" t="str">
        <f>IFERROR(VLOOKUP(UPPER(CONCATENATE($B433," - ",$A433)),'[1]Segurados Civis'!$A$5:$H$2142,8,FALSE),"")</f>
        <v/>
      </c>
      <c r="F433" s="12" t="str">
        <f t="shared" si="6"/>
        <v/>
      </c>
      <c r="G433" s="5" t="s">
        <v>4</v>
      </c>
      <c r="H433" s="3">
        <v>0</v>
      </c>
      <c r="I433" s="3">
        <v>0</v>
      </c>
      <c r="J433" s="3">
        <v>0</v>
      </c>
      <c r="K433" s="3">
        <v>0</v>
      </c>
    </row>
    <row r="434" spans="1:11" x14ac:dyDescent="0.25">
      <c r="A434" s="5" t="s">
        <v>4626</v>
      </c>
      <c r="B434" s="5" t="s">
        <v>5092</v>
      </c>
      <c r="C434" s="12" t="str">
        <f>IFERROR(VLOOKUP(UPPER(CONCATENATE($B434," - ",$A434)),'[1]Segurados Civis'!$A$5:$H$2142,6,FALSE),"")</f>
        <v/>
      </c>
      <c r="D434" s="12" t="str">
        <f>IFERROR(VLOOKUP(UPPER(CONCATENATE($B434," - ",$A434)),'[1]Segurados Civis'!$A$5:$H$2142,7,FALSE),"")</f>
        <v/>
      </c>
      <c r="E434" s="12" t="str">
        <f>IFERROR(VLOOKUP(UPPER(CONCATENATE($B434," - ",$A434)),'[1]Segurados Civis'!$A$5:$H$2142,8,FALSE),"")</f>
        <v/>
      </c>
      <c r="F434" s="12" t="str">
        <f t="shared" si="6"/>
        <v/>
      </c>
      <c r="G434" s="5" t="s">
        <v>4</v>
      </c>
      <c r="H434" s="3">
        <v>0</v>
      </c>
      <c r="I434" s="3">
        <v>0</v>
      </c>
      <c r="J434" s="3">
        <v>0</v>
      </c>
      <c r="K434" s="3">
        <v>0</v>
      </c>
    </row>
    <row r="435" spans="1:11" x14ac:dyDescent="0.25">
      <c r="A435" s="5" t="s">
        <v>4626</v>
      </c>
      <c r="B435" s="5" t="s">
        <v>4683</v>
      </c>
      <c r="C435" s="12" t="str">
        <f>IFERROR(VLOOKUP(UPPER(CONCATENATE($B435," - ",$A435)),'[1]Segurados Civis'!$A$5:$H$2142,6,FALSE),"")</f>
        <v/>
      </c>
      <c r="D435" s="12" t="str">
        <f>IFERROR(VLOOKUP(UPPER(CONCATENATE($B435," - ",$A435)),'[1]Segurados Civis'!$A$5:$H$2142,7,FALSE),"")</f>
        <v/>
      </c>
      <c r="E435" s="12" t="str">
        <f>IFERROR(VLOOKUP(UPPER(CONCATENATE($B435," - ",$A435)),'[1]Segurados Civis'!$A$5:$H$2142,8,FALSE),"")</f>
        <v/>
      </c>
      <c r="F435" s="12" t="str">
        <f t="shared" si="6"/>
        <v/>
      </c>
      <c r="G435" s="5" t="s">
        <v>4</v>
      </c>
      <c r="H435" s="3">
        <v>0</v>
      </c>
      <c r="I435" s="3">
        <v>0</v>
      </c>
      <c r="J435" s="3">
        <v>0</v>
      </c>
      <c r="K435" s="3">
        <v>0</v>
      </c>
    </row>
    <row r="436" spans="1:11" x14ac:dyDescent="0.25">
      <c r="A436" s="5" t="s">
        <v>4626</v>
      </c>
      <c r="B436" s="5" t="s">
        <v>4879</v>
      </c>
      <c r="C436" s="12" t="str">
        <f>IFERROR(VLOOKUP(UPPER(CONCATENATE($B436," - ",$A436)),'[1]Segurados Civis'!$A$5:$H$2142,6,FALSE),"")</f>
        <v/>
      </c>
      <c r="D436" s="12" t="str">
        <f>IFERROR(VLOOKUP(UPPER(CONCATENATE($B436," - ",$A436)),'[1]Segurados Civis'!$A$5:$H$2142,7,FALSE),"")</f>
        <v/>
      </c>
      <c r="E436" s="12" t="str">
        <f>IFERROR(VLOOKUP(UPPER(CONCATENATE($B436," - ",$A436)),'[1]Segurados Civis'!$A$5:$H$2142,8,FALSE),"")</f>
        <v/>
      </c>
      <c r="F436" s="12" t="str">
        <f t="shared" si="6"/>
        <v/>
      </c>
      <c r="G436" s="5" t="s">
        <v>4</v>
      </c>
      <c r="H436" s="3">
        <v>0</v>
      </c>
      <c r="I436" s="3">
        <v>0</v>
      </c>
      <c r="J436" s="3">
        <v>0</v>
      </c>
      <c r="K436" s="3">
        <v>0</v>
      </c>
    </row>
    <row r="437" spans="1:11" x14ac:dyDescent="0.25">
      <c r="A437" s="5" t="s">
        <v>4626</v>
      </c>
      <c r="B437" s="5" t="s">
        <v>4361</v>
      </c>
      <c r="C437" s="12" t="str">
        <f>IFERROR(VLOOKUP(UPPER(CONCATENATE($B437," - ",$A437)),'[1]Segurados Civis'!$A$5:$H$2142,6,FALSE),"")</f>
        <v/>
      </c>
      <c r="D437" s="12" t="str">
        <f>IFERROR(VLOOKUP(UPPER(CONCATENATE($B437," - ",$A437)),'[1]Segurados Civis'!$A$5:$H$2142,7,FALSE),"")</f>
        <v/>
      </c>
      <c r="E437" s="12" t="str">
        <f>IFERROR(VLOOKUP(UPPER(CONCATENATE($B437," - ",$A437)),'[1]Segurados Civis'!$A$5:$H$2142,8,FALSE),"")</f>
        <v/>
      </c>
      <c r="F437" s="12" t="str">
        <f t="shared" si="6"/>
        <v/>
      </c>
      <c r="G437" s="5" t="s">
        <v>4</v>
      </c>
      <c r="H437" s="3">
        <v>0</v>
      </c>
      <c r="I437" s="3">
        <v>0</v>
      </c>
      <c r="J437" s="3">
        <v>0</v>
      </c>
      <c r="K437" s="3">
        <v>0</v>
      </c>
    </row>
    <row r="438" spans="1:11" x14ac:dyDescent="0.25">
      <c r="A438" s="5" t="s">
        <v>4626</v>
      </c>
      <c r="B438" s="5" t="s">
        <v>4767</v>
      </c>
      <c r="C438" s="12" t="str">
        <f>IFERROR(VLOOKUP(UPPER(CONCATENATE($B438," - ",$A438)),'[1]Segurados Civis'!$A$5:$H$2142,6,FALSE),"")</f>
        <v/>
      </c>
      <c r="D438" s="12" t="str">
        <f>IFERROR(VLOOKUP(UPPER(CONCATENATE($B438," - ",$A438)),'[1]Segurados Civis'!$A$5:$H$2142,7,FALSE),"")</f>
        <v/>
      </c>
      <c r="E438" s="12" t="str">
        <f>IFERROR(VLOOKUP(UPPER(CONCATENATE($B438," - ",$A438)),'[1]Segurados Civis'!$A$5:$H$2142,8,FALSE),"")</f>
        <v/>
      </c>
      <c r="F438" s="12" t="str">
        <f t="shared" si="6"/>
        <v/>
      </c>
      <c r="G438" s="5" t="s">
        <v>4</v>
      </c>
      <c r="H438" s="3">
        <v>0</v>
      </c>
      <c r="I438" s="3">
        <v>0</v>
      </c>
      <c r="J438" s="3">
        <v>0</v>
      </c>
      <c r="K438" s="3">
        <v>0</v>
      </c>
    </row>
    <row r="439" spans="1:11" x14ac:dyDescent="0.25">
      <c r="A439" s="5" t="s">
        <v>4626</v>
      </c>
      <c r="B439" s="5" t="s">
        <v>4768</v>
      </c>
      <c r="C439" s="12" t="str">
        <f>IFERROR(VLOOKUP(UPPER(CONCATENATE($B439," - ",$A439)),'[1]Segurados Civis'!$A$5:$H$2142,6,FALSE),"")</f>
        <v/>
      </c>
      <c r="D439" s="12" t="str">
        <f>IFERROR(VLOOKUP(UPPER(CONCATENATE($B439," - ",$A439)),'[1]Segurados Civis'!$A$5:$H$2142,7,FALSE),"")</f>
        <v/>
      </c>
      <c r="E439" s="12" t="str">
        <f>IFERROR(VLOOKUP(UPPER(CONCATENATE($B439," - ",$A439)),'[1]Segurados Civis'!$A$5:$H$2142,8,FALSE),"")</f>
        <v/>
      </c>
      <c r="F439" s="12" t="str">
        <f t="shared" si="6"/>
        <v/>
      </c>
      <c r="G439" s="5" t="s">
        <v>4</v>
      </c>
      <c r="H439" s="3">
        <v>0</v>
      </c>
      <c r="I439" s="3">
        <v>0</v>
      </c>
      <c r="J439" s="3">
        <v>0</v>
      </c>
      <c r="K439" s="3">
        <v>0</v>
      </c>
    </row>
    <row r="440" spans="1:11" x14ac:dyDescent="0.25">
      <c r="A440" s="5" t="s">
        <v>4626</v>
      </c>
      <c r="B440" s="5" t="s">
        <v>4828</v>
      </c>
      <c r="C440" s="12">
        <f>IFERROR(VLOOKUP(UPPER(CONCATENATE($B440," - ",$A440)),'[1]Segurados Civis'!$A$5:$H$2142,6,FALSE),"")</f>
        <v>674</v>
      </c>
      <c r="D440" s="12">
        <f>IFERROR(VLOOKUP(UPPER(CONCATENATE($B440," - ",$A440)),'[1]Segurados Civis'!$A$5:$H$2142,7,FALSE),"")</f>
        <v>129</v>
      </c>
      <c r="E440" s="12">
        <f>IFERROR(VLOOKUP(UPPER(CONCATENATE($B440," - ",$A440)),'[1]Segurados Civis'!$A$5:$H$2142,8,FALSE),"")</f>
        <v>31</v>
      </c>
      <c r="F440" s="12">
        <f t="shared" si="6"/>
        <v>834</v>
      </c>
      <c r="G440" s="5" t="s">
        <v>2</v>
      </c>
      <c r="H440" s="3">
        <v>1</v>
      </c>
      <c r="I440" s="3">
        <v>1</v>
      </c>
      <c r="J440" s="3">
        <v>1</v>
      </c>
      <c r="K440" s="3">
        <v>0</v>
      </c>
    </row>
    <row r="441" spans="1:11" x14ac:dyDescent="0.25">
      <c r="A441" s="5" t="s">
        <v>4626</v>
      </c>
      <c r="B441" s="5" t="s">
        <v>4973</v>
      </c>
      <c r="C441" s="12">
        <f>IFERROR(VLOOKUP(UPPER(CONCATENATE($B441," - ",$A441)),'[1]Segurados Civis'!$A$5:$H$2142,6,FALSE),"")</f>
        <v>2726</v>
      </c>
      <c r="D441" s="12">
        <f>IFERROR(VLOOKUP(UPPER(CONCATENATE($B441," - ",$A441)),'[1]Segurados Civis'!$A$5:$H$2142,7,FALSE),"")</f>
        <v>1777</v>
      </c>
      <c r="E441" s="12">
        <f>IFERROR(VLOOKUP(UPPER(CONCATENATE($B441," - ",$A441)),'[1]Segurados Civis'!$A$5:$H$2142,8,FALSE),"")</f>
        <v>561</v>
      </c>
      <c r="F441" s="12">
        <f t="shared" si="6"/>
        <v>5064</v>
      </c>
      <c r="G441" s="5" t="s">
        <v>2</v>
      </c>
      <c r="H441" s="3">
        <v>0</v>
      </c>
      <c r="I441" s="3">
        <v>0</v>
      </c>
      <c r="J441" s="3">
        <v>0</v>
      </c>
      <c r="K441" s="3">
        <v>0</v>
      </c>
    </row>
    <row r="442" spans="1:11" x14ac:dyDescent="0.25">
      <c r="A442" s="5" t="s">
        <v>4626</v>
      </c>
      <c r="B442" s="5" t="s">
        <v>4697</v>
      </c>
      <c r="C442" s="12" t="str">
        <f>IFERROR(VLOOKUP(UPPER(CONCATENATE($B442," - ",$A442)),'[1]Segurados Civis'!$A$5:$H$2142,6,FALSE),"")</f>
        <v/>
      </c>
      <c r="D442" s="12" t="str">
        <f>IFERROR(VLOOKUP(UPPER(CONCATENATE($B442," - ",$A442)),'[1]Segurados Civis'!$A$5:$H$2142,7,FALSE),"")</f>
        <v/>
      </c>
      <c r="E442" s="12" t="str">
        <f>IFERROR(VLOOKUP(UPPER(CONCATENATE($B442," - ",$A442)),'[1]Segurados Civis'!$A$5:$H$2142,8,FALSE),"")</f>
        <v/>
      </c>
      <c r="F442" s="12" t="str">
        <f t="shared" si="6"/>
        <v/>
      </c>
      <c r="G442" s="5" t="s">
        <v>4</v>
      </c>
      <c r="H442" s="3">
        <v>0</v>
      </c>
      <c r="I442" s="3">
        <v>0</v>
      </c>
      <c r="J442" s="3">
        <v>0</v>
      </c>
      <c r="K442" s="3">
        <v>0</v>
      </c>
    </row>
    <row r="443" spans="1:11" x14ac:dyDescent="0.25">
      <c r="A443" s="5" t="s">
        <v>4626</v>
      </c>
      <c r="B443" s="5" t="s">
        <v>4944</v>
      </c>
      <c r="C443" s="12" t="str">
        <f>IFERROR(VLOOKUP(UPPER(CONCATENATE($B443," - ",$A443)),'[1]Segurados Civis'!$A$5:$H$2142,6,FALSE),"")</f>
        <v/>
      </c>
      <c r="D443" s="12" t="str">
        <f>IFERROR(VLOOKUP(UPPER(CONCATENATE($B443," - ",$A443)),'[1]Segurados Civis'!$A$5:$H$2142,7,FALSE),"")</f>
        <v/>
      </c>
      <c r="E443" s="12" t="str">
        <f>IFERROR(VLOOKUP(UPPER(CONCATENATE($B443," - ",$A443)),'[1]Segurados Civis'!$A$5:$H$2142,8,FALSE),"")</f>
        <v/>
      </c>
      <c r="F443" s="12" t="str">
        <f t="shared" si="6"/>
        <v/>
      </c>
      <c r="G443" s="5" t="s">
        <v>4</v>
      </c>
      <c r="H443" s="3">
        <v>0</v>
      </c>
      <c r="I443" s="3">
        <v>0</v>
      </c>
      <c r="J443" s="3">
        <v>0</v>
      </c>
      <c r="K443" s="3">
        <v>0</v>
      </c>
    </row>
    <row r="444" spans="1:11" x14ac:dyDescent="0.25">
      <c r="A444" s="5" t="s">
        <v>4626</v>
      </c>
      <c r="B444" s="5" t="s">
        <v>4769</v>
      </c>
      <c r="C444" s="12" t="str">
        <f>IFERROR(VLOOKUP(UPPER(CONCATENATE($B444," - ",$A444)),'[1]Segurados Civis'!$A$5:$H$2142,6,FALSE),"")</f>
        <v/>
      </c>
      <c r="D444" s="12" t="str">
        <f>IFERROR(VLOOKUP(UPPER(CONCATENATE($B444," - ",$A444)),'[1]Segurados Civis'!$A$5:$H$2142,7,FALSE),"")</f>
        <v/>
      </c>
      <c r="E444" s="12" t="str">
        <f>IFERROR(VLOOKUP(UPPER(CONCATENATE($B444," - ",$A444)),'[1]Segurados Civis'!$A$5:$H$2142,8,FALSE),"")</f>
        <v/>
      </c>
      <c r="F444" s="12" t="str">
        <f t="shared" si="6"/>
        <v/>
      </c>
      <c r="G444" s="5" t="s">
        <v>4</v>
      </c>
      <c r="H444" s="3">
        <v>0</v>
      </c>
      <c r="I444" s="3">
        <v>0</v>
      </c>
      <c r="J444" s="3">
        <v>0</v>
      </c>
      <c r="K444" s="3">
        <v>0</v>
      </c>
    </row>
    <row r="445" spans="1:11" x14ac:dyDescent="0.25">
      <c r="A445" s="5" t="s">
        <v>4626</v>
      </c>
      <c r="B445" s="5" t="s">
        <v>5226</v>
      </c>
      <c r="C445" s="12">
        <f>IFERROR(VLOOKUP(UPPER(CONCATENATE($B445," - ",$A445)),'[1]Segurados Civis'!$A$5:$H$2142,6,FALSE),"")</f>
        <v>633</v>
      </c>
      <c r="D445" s="12">
        <f>IFERROR(VLOOKUP(UPPER(CONCATENATE($B445," - ",$A445)),'[1]Segurados Civis'!$A$5:$H$2142,7,FALSE),"")</f>
        <v>97</v>
      </c>
      <c r="E445" s="12">
        <f>IFERROR(VLOOKUP(UPPER(CONCATENATE($B445," - ",$A445)),'[1]Segurados Civis'!$A$5:$H$2142,8,FALSE),"")</f>
        <v>50</v>
      </c>
      <c r="F445" s="12">
        <f t="shared" si="6"/>
        <v>780</v>
      </c>
      <c r="G445" s="5" t="s">
        <v>2</v>
      </c>
      <c r="H445" s="3">
        <v>0</v>
      </c>
      <c r="I445" s="3">
        <v>0</v>
      </c>
      <c r="J445" s="3">
        <v>0</v>
      </c>
      <c r="K445" s="3">
        <v>0</v>
      </c>
    </row>
    <row r="446" spans="1:11" x14ac:dyDescent="0.25">
      <c r="A446" s="5" t="s">
        <v>4626</v>
      </c>
      <c r="B446" s="5" t="s">
        <v>4945</v>
      </c>
      <c r="C446" s="12" t="str">
        <f>IFERROR(VLOOKUP(UPPER(CONCATENATE($B446," - ",$A446)),'[1]Segurados Civis'!$A$5:$H$2142,6,FALSE),"")</f>
        <v/>
      </c>
      <c r="D446" s="12" t="str">
        <f>IFERROR(VLOOKUP(UPPER(CONCATENATE($B446," - ",$A446)),'[1]Segurados Civis'!$A$5:$H$2142,7,FALSE),"")</f>
        <v/>
      </c>
      <c r="E446" s="12" t="str">
        <f>IFERROR(VLOOKUP(UPPER(CONCATENATE($B446," - ",$A446)),'[1]Segurados Civis'!$A$5:$H$2142,8,FALSE),"")</f>
        <v/>
      </c>
      <c r="F446" s="12" t="str">
        <f t="shared" si="6"/>
        <v/>
      </c>
      <c r="G446" s="5" t="s">
        <v>4</v>
      </c>
      <c r="H446" s="3">
        <v>0</v>
      </c>
      <c r="I446" s="3">
        <v>0</v>
      </c>
      <c r="J446" s="3">
        <v>0</v>
      </c>
      <c r="K446" s="3">
        <v>0</v>
      </c>
    </row>
    <row r="447" spans="1:11" x14ac:dyDescent="0.25">
      <c r="A447" s="5" t="s">
        <v>4626</v>
      </c>
      <c r="B447" s="5" t="s">
        <v>4861</v>
      </c>
      <c r="C447" s="12" t="str">
        <f>IFERROR(VLOOKUP(UPPER(CONCATENATE($B447," - ",$A447)),'[1]Segurados Civis'!$A$5:$H$2142,6,FALSE),"")</f>
        <v/>
      </c>
      <c r="D447" s="12" t="str">
        <f>IFERROR(VLOOKUP(UPPER(CONCATENATE($B447," - ",$A447)),'[1]Segurados Civis'!$A$5:$H$2142,7,FALSE),"")</f>
        <v/>
      </c>
      <c r="E447" s="12" t="str">
        <f>IFERROR(VLOOKUP(UPPER(CONCATENATE($B447," - ",$A447)),'[1]Segurados Civis'!$A$5:$H$2142,8,FALSE),"")</f>
        <v/>
      </c>
      <c r="F447" s="12" t="str">
        <f t="shared" si="6"/>
        <v/>
      </c>
      <c r="G447" s="5" t="s">
        <v>4</v>
      </c>
      <c r="H447" s="3">
        <v>0</v>
      </c>
      <c r="I447" s="3">
        <v>0</v>
      </c>
      <c r="J447" s="3">
        <v>0</v>
      </c>
      <c r="K447" s="3">
        <v>0</v>
      </c>
    </row>
    <row r="448" spans="1:11" x14ac:dyDescent="0.25">
      <c r="A448" s="5" t="s">
        <v>4626</v>
      </c>
      <c r="B448" s="5" t="s">
        <v>4810</v>
      </c>
      <c r="C448" s="12">
        <f>IFERROR(VLOOKUP(UPPER(CONCATENATE($B448," - ",$A448)),'[1]Segurados Civis'!$A$5:$H$2142,6,FALSE),"")</f>
        <v>321</v>
      </c>
      <c r="D448" s="12">
        <f>IFERROR(VLOOKUP(UPPER(CONCATENATE($B448," - ",$A448)),'[1]Segurados Civis'!$A$5:$H$2142,7,FALSE),"")</f>
        <v>89</v>
      </c>
      <c r="E448" s="12">
        <f>IFERROR(VLOOKUP(UPPER(CONCATENATE($B448," - ",$A448)),'[1]Segurados Civis'!$A$5:$H$2142,8,FALSE),"")</f>
        <v>46</v>
      </c>
      <c r="F448" s="12">
        <f t="shared" si="6"/>
        <v>456</v>
      </c>
      <c r="G448" s="5" t="s">
        <v>2</v>
      </c>
      <c r="H448" s="3">
        <v>0</v>
      </c>
      <c r="I448" s="3">
        <v>0</v>
      </c>
      <c r="J448" s="3">
        <v>0</v>
      </c>
      <c r="K448" s="3">
        <v>0</v>
      </c>
    </row>
    <row r="449" spans="1:11" x14ac:dyDescent="0.25">
      <c r="A449" s="5" t="s">
        <v>4626</v>
      </c>
      <c r="B449" s="5" t="s">
        <v>3501</v>
      </c>
      <c r="C449" s="12">
        <f>IFERROR(VLOOKUP(UPPER(CONCATENATE($B449," - ",$A449)),'[1]Segurados Civis'!$A$5:$H$2142,6,FALSE),"")</f>
        <v>900</v>
      </c>
      <c r="D449" s="12">
        <f>IFERROR(VLOOKUP(UPPER(CONCATENATE($B449," - ",$A449)),'[1]Segurados Civis'!$A$5:$H$2142,7,FALSE),"")</f>
        <v>207</v>
      </c>
      <c r="E449" s="12">
        <f>IFERROR(VLOOKUP(UPPER(CONCATENATE($B449," - ",$A449)),'[1]Segurados Civis'!$A$5:$H$2142,8,FALSE),"")</f>
        <v>54</v>
      </c>
      <c r="F449" s="12">
        <f t="shared" si="6"/>
        <v>1161</v>
      </c>
      <c r="G449" s="5" t="s">
        <v>2</v>
      </c>
      <c r="H449" s="3">
        <v>0</v>
      </c>
      <c r="I449" s="3">
        <v>0</v>
      </c>
      <c r="J449" s="3">
        <v>0</v>
      </c>
      <c r="K449" s="3">
        <v>0</v>
      </c>
    </row>
    <row r="450" spans="1:11" x14ac:dyDescent="0.25">
      <c r="A450" s="5" t="s">
        <v>4626</v>
      </c>
      <c r="B450" s="5" t="s">
        <v>323</v>
      </c>
      <c r="C450" s="12" t="str">
        <f>IFERROR(VLOOKUP(UPPER(CONCATENATE($B450," - ",$A450)),'[1]Segurados Civis'!$A$5:$H$2142,6,FALSE),"")</f>
        <v/>
      </c>
      <c r="D450" s="12" t="str">
        <f>IFERROR(VLOOKUP(UPPER(CONCATENATE($B450," - ",$A450)),'[1]Segurados Civis'!$A$5:$H$2142,7,FALSE),"")</f>
        <v/>
      </c>
      <c r="E450" s="12" t="str">
        <f>IFERROR(VLOOKUP(UPPER(CONCATENATE($B450," - ",$A450)),'[1]Segurados Civis'!$A$5:$H$2142,8,FALSE),"")</f>
        <v/>
      </c>
      <c r="F450" s="12" t="str">
        <f t="shared" si="6"/>
        <v/>
      </c>
      <c r="G450" s="5" t="s">
        <v>4</v>
      </c>
      <c r="H450" s="3">
        <v>0</v>
      </c>
      <c r="I450" s="3">
        <v>0</v>
      </c>
      <c r="J450" s="3">
        <v>0</v>
      </c>
      <c r="K450" s="3">
        <v>0</v>
      </c>
    </row>
    <row r="451" spans="1:11" x14ac:dyDescent="0.25">
      <c r="A451" s="5" t="s">
        <v>4626</v>
      </c>
      <c r="B451" s="5" t="s">
        <v>4677</v>
      </c>
      <c r="C451" s="12" t="str">
        <f>IFERROR(VLOOKUP(UPPER(CONCATENATE($B451," - ",$A451)),'[1]Segurados Civis'!$A$5:$H$2142,6,FALSE),"")</f>
        <v/>
      </c>
      <c r="D451" s="12" t="str">
        <f>IFERROR(VLOOKUP(UPPER(CONCATENATE($B451," - ",$A451)),'[1]Segurados Civis'!$A$5:$H$2142,7,FALSE),"")</f>
        <v/>
      </c>
      <c r="E451" s="12" t="str">
        <f>IFERROR(VLOOKUP(UPPER(CONCATENATE($B451," - ",$A451)),'[1]Segurados Civis'!$A$5:$H$2142,8,FALSE),"")</f>
        <v/>
      </c>
      <c r="F451" s="12" t="str">
        <f t="shared" ref="F451:F514" si="7">IF(SUM(C451:E451)=0,"",SUM(C451:E451))</f>
        <v/>
      </c>
      <c r="G451" s="5" t="s">
        <v>4</v>
      </c>
      <c r="H451" s="3">
        <v>0</v>
      </c>
      <c r="I451" s="3">
        <v>0</v>
      </c>
      <c r="J451" s="3">
        <v>0</v>
      </c>
      <c r="K451" s="3">
        <v>0</v>
      </c>
    </row>
    <row r="452" spans="1:11" x14ac:dyDescent="0.25">
      <c r="A452" s="5" t="s">
        <v>4626</v>
      </c>
      <c r="B452" s="5" t="s">
        <v>4946</v>
      </c>
      <c r="C452" s="12" t="str">
        <f>IFERROR(VLOOKUP(UPPER(CONCATENATE($B452," - ",$A452)),'[1]Segurados Civis'!$A$5:$H$2142,6,FALSE),"")</f>
        <v/>
      </c>
      <c r="D452" s="12" t="str">
        <f>IFERROR(VLOOKUP(UPPER(CONCATENATE($B452," - ",$A452)),'[1]Segurados Civis'!$A$5:$H$2142,7,FALSE),"")</f>
        <v/>
      </c>
      <c r="E452" s="12" t="str">
        <f>IFERROR(VLOOKUP(UPPER(CONCATENATE($B452," - ",$A452)),'[1]Segurados Civis'!$A$5:$H$2142,8,FALSE),"")</f>
        <v/>
      </c>
      <c r="F452" s="12" t="str">
        <f t="shared" si="7"/>
        <v/>
      </c>
      <c r="G452" s="5" t="s">
        <v>4</v>
      </c>
      <c r="H452" s="3">
        <v>0</v>
      </c>
      <c r="I452" s="3">
        <v>0</v>
      </c>
      <c r="J452" s="3">
        <v>0</v>
      </c>
      <c r="K452" s="3">
        <v>0</v>
      </c>
    </row>
    <row r="453" spans="1:11" x14ac:dyDescent="0.25">
      <c r="A453" s="5" t="s">
        <v>4626</v>
      </c>
      <c r="B453" s="5" t="s">
        <v>4770</v>
      </c>
      <c r="C453" s="12" t="str">
        <f>IFERROR(VLOOKUP(UPPER(CONCATENATE($B453," - ",$A453)),'[1]Segurados Civis'!$A$5:$H$2142,6,FALSE),"")</f>
        <v/>
      </c>
      <c r="D453" s="12" t="str">
        <f>IFERROR(VLOOKUP(UPPER(CONCATENATE($B453," - ",$A453)),'[1]Segurados Civis'!$A$5:$H$2142,7,FALSE),"")</f>
        <v/>
      </c>
      <c r="E453" s="12" t="str">
        <f>IFERROR(VLOOKUP(UPPER(CONCATENATE($B453," - ",$A453)),'[1]Segurados Civis'!$A$5:$H$2142,8,FALSE),"")</f>
        <v/>
      </c>
      <c r="F453" s="12" t="str">
        <f t="shared" si="7"/>
        <v/>
      </c>
      <c r="G453" s="5" t="s">
        <v>4</v>
      </c>
      <c r="H453" s="3">
        <v>0</v>
      </c>
      <c r="I453" s="3">
        <v>0</v>
      </c>
      <c r="J453" s="3">
        <v>0</v>
      </c>
      <c r="K453" s="3">
        <v>0</v>
      </c>
    </row>
    <row r="454" spans="1:11" x14ac:dyDescent="0.25">
      <c r="A454" s="5" t="s">
        <v>4626</v>
      </c>
      <c r="B454" s="5" t="s">
        <v>4664</v>
      </c>
      <c r="C454" s="12" t="str">
        <f>IFERROR(VLOOKUP(UPPER(CONCATENATE($B454," - ",$A454)),'[1]Segurados Civis'!$A$5:$H$2142,6,FALSE),"")</f>
        <v/>
      </c>
      <c r="D454" s="12" t="str">
        <f>IFERROR(VLOOKUP(UPPER(CONCATENATE($B454," - ",$A454)),'[1]Segurados Civis'!$A$5:$H$2142,7,FALSE),"")</f>
        <v/>
      </c>
      <c r="E454" s="12" t="str">
        <f>IFERROR(VLOOKUP(UPPER(CONCATENATE($B454," - ",$A454)),'[1]Segurados Civis'!$A$5:$H$2142,8,FALSE),"")</f>
        <v/>
      </c>
      <c r="F454" s="12" t="str">
        <f t="shared" si="7"/>
        <v/>
      </c>
      <c r="G454" s="5" t="s">
        <v>4</v>
      </c>
      <c r="H454" s="3">
        <v>0</v>
      </c>
      <c r="I454" s="3">
        <v>0</v>
      </c>
      <c r="J454" s="3">
        <v>0</v>
      </c>
      <c r="K454" s="3">
        <v>0</v>
      </c>
    </row>
    <row r="455" spans="1:11" x14ac:dyDescent="0.25">
      <c r="A455" s="5" t="s">
        <v>4626</v>
      </c>
      <c r="B455" s="5" t="s">
        <v>4665</v>
      </c>
      <c r="C455" s="12" t="str">
        <f>IFERROR(VLOOKUP(UPPER(CONCATENATE($B455," - ",$A455)),'[1]Segurados Civis'!$A$5:$H$2142,6,FALSE),"")</f>
        <v/>
      </c>
      <c r="D455" s="12" t="str">
        <f>IFERROR(VLOOKUP(UPPER(CONCATENATE($B455," - ",$A455)),'[1]Segurados Civis'!$A$5:$H$2142,7,FALSE),"")</f>
        <v/>
      </c>
      <c r="E455" s="12" t="str">
        <f>IFERROR(VLOOKUP(UPPER(CONCATENATE($B455," - ",$A455)),'[1]Segurados Civis'!$A$5:$H$2142,8,FALSE),"")</f>
        <v/>
      </c>
      <c r="F455" s="12" t="str">
        <f t="shared" si="7"/>
        <v/>
      </c>
      <c r="G455" s="5" t="s">
        <v>4</v>
      </c>
      <c r="H455" s="3">
        <v>0</v>
      </c>
      <c r="I455" s="3">
        <v>0</v>
      </c>
      <c r="J455" s="3">
        <v>0</v>
      </c>
      <c r="K455" s="3">
        <v>0</v>
      </c>
    </row>
    <row r="456" spans="1:11" x14ac:dyDescent="0.25">
      <c r="A456" s="5" t="s">
        <v>4626</v>
      </c>
      <c r="B456" s="5" t="s">
        <v>4639</v>
      </c>
      <c r="C456" s="12" t="str">
        <f>IFERROR(VLOOKUP(UPPER(CONCATENATE($B456," - ",$A456)),'[1]Segurados Civis'!$A$5:$H$2142,6,FALSE),"")</f>
        <v/>
      </c>
      <c r="D456" s="12" t="str">
        <f>IFERROR(VLOOKUP(UPPER(CONCATENATE($B456," - ",$A456)),'[1]Segurados Civis'!$A$5:$H$2142,7,FALSE),"")</f>
        <v/>
      </c>
      <c r="E456" s="12" t="str">
        <f>IFERROR(VLOOKUP(UPPER(CONCATENATE($B456," - ",$A456)),'[1]Segurados Civis'!$A$5:$H$2142,8,FALSE),"")</f>
        <v/>
      </c>
      <c r="F456" s="12" t="str">
        <f t="shared" si="7"/>
        <v/>
      </c>
      <c r="G456" s="5" t="s">
        <v>4</v>
      </c>
      <c r="H456" s="3">
        <v>0</v>
      </c>
      <c r="I456" s="3">
        <v>0</v>
      </c>
      <c r="J456" s="3">
        <v>0</v>
      </c>
      <c r="K456" s="3">
        <v>0</v>
      </c>
    </row>
    <row r="457" spans="1:11" x14ac:dyDescent="0.25">
      <c r="A457" s="5" t="s">
        <v>4626</v>
      </c>
      <c r="B457" s="5" t="s">
        <v>5201</v>
      </c>
      <c r="C457" s="12">
        <f>IFERROR(VLOOKUP(UPPER(CONCATENATE($B457," - ",$A457)),'[1]Segurados Civis'!$A$5:$H$2142,6,FALSE),"")</f>
        <v>231</v>
      </c>
      <c r="D457" s="12">
        <f>IFERROR(VLOOKUP(UPPER(CONCATENATE($B457," - ",$A457)),'[1]Segurados Civis'!$A$5:$H$2142,7,FALSE),"")</f>
        <v>0</v>
      </c>
      <c r="E457" s="12">
        <f>IFERROR(VLOOKUP(UPPER(CONCATENATE($B457," - ",$A457)),'[1]Segurados Civis'!$A$5:$H$2142,8,FALSE),"")</f>
        <v>0</v>
      </c>
      <c r="F457" s="12">
        <f t="shared" si="7"/>
        <v>231</v>
      </c>
      <c r="G457" s="5" t="s">
        <v>2</v>
      </c>
      <c r="H457" s="3">
        <v>0</v>
      </c>
      <c r="I457" s="3">
        <v>0</v>
      </c>
      <c r="J457" s="3">
        <v>0</v>
      </c>
      <c r="K457" s="3">
        <v>0</v>
      </c>
    </row>
    <row r="458" spans="1:11" x14ac:dyDescent="0.25">
      <c r="A458" s="5" t="s">
        <v>4626</v>
      </c>
      <c r="B458" s="5" t="s">
        <v>5219</v>
      </c>
      <c r="C458" s="12">
        <f>IFERROR(VLOOKUP(UPPER(CONCATENATE($B458," - ",$A458)),'[1]Segurados Civis'!$A$5:$H$2142,6,FALSE),"")</f>
        <v>133</v>
      </c>
      <c r="D458" s="12">
        <f>IFERROR(VLOOKUP(UPPER(CONCATENATE($B458," - ",$A458)),'[1]Segurados Civis'!$A$5:$H$2142,7,FALSE),"")</f>
        <v>0</v>
      </c>
      <c r="E458" s="12">
        <f>IFERROR(VLOOKUP(UPPER(CONCATENATE($B458," - ",$A458)),'[1]Segurados Civis'!$A$5:$H$2142,8,FALSE),"")</f>
        <v>0</v>
      </c>
      <c r="F458" s="12">
        <f t="shared" si="7"/>
        <v>133</v>
      </c>
      <c r="G458" s="5" t="s">
        <v>2</v>
      </c>
      <c r="H458" s="3">
        <v>0</v>
      </c>
      <c r="I458" s="3">
        <v>0</v>
      </c>
      <c r="J458" s="3">
        <v>0</v>
      </c>
      <c r="K458" s="3">
        <v>0</v>
      </c>
    </row>
    <row r="459" spans="1:11" x14ac:dyDescent="0.25">
      <c r="A459" s="5" t="s">
        <v>4626</v>
      </c>
      <c r="B459" s="5" t="s">
        <v>4811</v>
      </c>
      <c r="C459" s="12">
        <f>IFERROR(VLOOKUP(UPPER(CONCATENATE($B459," - ",$A459)),'[1]Segurados Civis'!$A$5:$H$2142,6,FALSE),"")</f>
        <v>206</v>
      </c>
      <c r="D459" s="12">
        <f>IFERROR(VLOOKUP(UPPER(CONCATENATE($B459," - ",$A459)),'[1]Segurados Civis'!$A$5:$H$2142,7,FALSE),"")</f>
        <v>0</v>
      </c>
      <c r="E459" s="12">
        <f>IFERROR(VLOOKUP(UPPER(CONCATENATE($B459," - ",$A459)),'[1]Segurados Civis'!$A$5:$H$2142,8,FALSE),"")</f>
        <v>0</v>
      </c>
      <c r="F459" s="12">
        <f t="shared" si="7"/>
        <v>206</v>
      </c>
      <c r="G459" s="5" t="s">
        <v>2</v>
      </c>
      <c r="H459" s="3">
        <v>0</v>
      </c>
      <c r="I459" s="3">
        <v>0</v>
      </c>
      <c r="J459" s="3">
        <v>0</v>
      </c>
      <c r="K459" s="3">
        <v>0</v>
      </c>
    </row>
    <row r="460" spans="1:11" x14ac:dyDescent="0.25">
      <c r="A460" s="5" t="s">
        <v>4626</v>
      </c>
      <c r="B460" s="5" t="s">
        <v>4990</v>
      </c>
      <c r="C460" s="12" t="str">
        <f>IFERROR(VLOOKUP(UPPER(CONCATENATE($B460," - ",$A460)),'[1]Segurados Civis'!$A$5:$H$2142,6,FALSE),"")</f>
        <v/>
      </c>
      <c r="D460" s="12" t="str">
        <f>IFERROR(VLOOKUP(UPPER(CONCATENATE($B460," - ",$A460)),'[1]Segurados Civis'!$A$5:$H$2142,7,FALSE),"")</f>
        <v/>
      </c>
      <c r="E460" s="12" t="str">
        <f>IFERROR(VLOOKUP(UPPER(CONCATENATE($B460," - ",$A460)),'[1]Segurados Civis'!$A$5:$H$2142,8,FALSE),"")</f>
        <v/>
      </c>
      <c r="F460" s="12" t="str">
        <f t="shared" si="7"/>
        <v/>
      </c>
      <c r="G460" s="5" t="s">
        <v>4</v>
      </c>
      <c r="H460" s="3">
        <v>0</v>
      </c>
      <c r="I460" s="3">
        <v>0</v>
      </c>
      <c r="J460" s="3">
        <v>0</v>
      </c>
      <c r="K460" s="3">
        <v>0</v>
      </c>
    </row>
    <row r="461" spans="1:11" x14ac:dyDescent="0.25">
      <c r="A461" s="5" t="s">
        <v>4626</v>
      </c>
      <c r="B461" s="5" t="s">
        <v>5093</v>
      </c>
      <c r="C461" s="12">
        <f>IFERROR(VLOOKUP(UPPER(CONCATENATE($B461," - ",$A461)),'[1]Segurados Civis'!$A$5:$H$2142,6,FALSE),"")</f>
        <v>1725</v>
      </c>
      <c r="D461" s="12">
        <f>IFERROR(VLOOKUP(UPPER(CONCATENATE($B461," - ",$A461)),'[1]Segurados Civis'!$A$5:$H$2142,7,FALSE),"")</f>
        <v>345</v>
      </c>
      <c r="E461" s="12">
        <f>IFERROR(VLOOKUP(UPPER(CONCATENATE($B461," - ",$A461)),'[1]Segurados Civis'!$A$5:$H$2142,8,FALSE),"")</f>
        <v>110</v>
      </c>
      <c r="F461" s="12">
        <f t="shared" si="7"/>
        <v>2180</v>
      </c>
      <c r="G461" s="5" t="s">
        <v>2</v>
      </c>
      <c r="H461" s="3">
        <v>1</v>
      </c>
      <c r="I461" s="3">
        <v>0</v>
      </c>
      <c r="J461" s="3">
        <v>1</v>
      </c>
      <c r="K461" s="3">
        <v>0</v>
      </c>
    </row>
    <row r="462" spans="1:11" x14ac:dyDescent="0.25">
      <c r="A462" s="5" t="s">
        <v>4626</v>
      </c>
      <c r="B462" s="5" t="s">
        <v>4829</v>
      </c>
      <c r="C462" s="12">
        <f>IFERROR(VLOOKUP(UPPER(CONCATENATE($B462," - ",$A462)),'[1]Segurados Civis'!$A$5:$H$2142,6,FALSE),"")</f>
        <v>1393</v>
      </c>
      <c r="D462" s="12">
        <f>IFERROR(VLOOKUP(UPPER(CONCATENATE($B462," - ",$A462)),'[1]Segurados Civis'!$A$5:$H$2142,7,FALSE),"")</f>
        <v>414</v>
      </c>
      <c r="E462" s="12">
        <f>IFERROR(VLOOKUP(UPPER(CONCATENATE($B462," - ",$A462)),'[1]Segurados Civis'!$A$5:$H$2142,8,FALSE),"")</f>
        <v>81</v>
      </c>
      <c r="F462" s="12">
        <f t="shared" si="7"/>
        <v>1888</v>
      </c>
      <c r="G462" s="5" t="s">
        <v>2</v>
      </c>
      <c r="H462" s="3">
        <v>1</v>
      </c>
      <c r="I462" s="3">
        <v>0</v>
      </c>
      <c r="J462" s="3">
        <v>0</v>
      </c>
      <c r="K462" s="3">
        <v>0</v>
      </c>
    </row>
    <row r="463" spans="1:11" x14ac:dyDescent="0.25">
      <c r="A463" s="5" t="s">
        <v>4626</v>
      </c>
      <c r="B463" s="5" t="s">
        <v>4666</v>
      </c>
      <c r="C463" s="12" t="str">
        <f>IFERROR(VLOOKUP(UPPER(CONCATENATE($B463," - ",$A463)),'[1]Segurados Civis'!$A$5:$H$2142,6,FALSE),"")</f>
        <v/>
      </c>
      <c r="D463" s="12" t="str">
        <f>IFERROR(VLOOKUP(UPPER(CONCATENATE($B463," - ",$A463)),'[1]Segurados Civis'!$A$5:$H$2142,7,FALSE),"")</f>
        <v/>
      </c>
      <c r="E463" s="12" t="str">
        <f>IFERROR(VLOOKUP(UPPER(CONCATENATE($B463," - ",$A463)),'[1]Segurados Civis'!$A$5:$H$2142,8,FALSE),"")</f>
        <v/>
      </c>
      <c r="F463" s="12" t="str">
        <f t="shared" si="7"/>
        <v/>
      </c>
      <c r="G463" s="5" t="s">
        <v>4</v>
      </c>
      <c r="H463" s="3">
        <v>0</v>
      </c>
      <c r="I463" s="3">
        <v>0</v>
      </c>
      <c r="J463" s="3">
        <v>0</v>
      </c>
      <c r="K463" s="3">
        <v>0</v>
      </c>
    </row>
    <row r="464" spans="1:11" x14ac:dyDescent="0.25">
      <c r="A464" s="5" t="s">
        <v>4626</v>
      </c>
      <c r="B464" s="5" t="s">
        <v>4978</v>
      </c>
      <c r="C464" s="12">
        <f>IFERROR(VLOOKUP(UPPER(CONCATENATE($B464," - ",$A464)),'[1]Segurados Civis'!$A$5:$H$2142,6,FALSE),"")</f>
        <v>451</v>
      </c>
      <c r="D464" s="12">
        <f>IFERROR(VLOOKUP(UPPER(CONCATENATE($B464," - ",$A464)),'[1]Segurados Civis'!$A$5:$H$2142,7,FALSE),"")</f>
        <v>121</v>
      </c>
      <c r="E464" s="12">
        <f>IFERROR(VLOOKUP(UPPER(CONCATENATE($B464," - ",$A464)),'[1]Segurados Civis'!$A$5:$H$2142,8,FALSE),"")</f>
        <v>35</v>
      </c>
      <c r="F464" s="12">
        <f t="shared" si="7"/>
        <v>607</v>
      </c>
      <c r="G464" s="5" t="s">
        <v>2</v>
      </c>
      <c r="H464" s="3">
        <v>0</v>
      </c>
      <c r="I464" s="3">
        <v>0</v>
      </c>
      <c r="J464" s="3">
        <v>0</v>
      </c>
      <c r="K464" s="3">
        <v>0</v>
      </c>
    </row>
    <row r="465" spans="1:11" x14ac:dyDescent="0.25">
      <c r="A465" s="5" t="s">
        <v>4626</v>
      </c>
      <c r="B465" s="5" t="s">
        <v>4956</v>
      </c>
      <c r="C465" s="12" t="str">
        <f>IFERROR(VLOOKUP(UPPER(CONCATENATE($B465," - ",$A465)),'[1]Segurados Civis'!$A$5:$H$2142,6,FALSE),"")</f>
        <v/>
      </c>
      <c r="D465" s="12" t="str">
        <f>IFERROR(VLOOKUP(UPPER(CONCATENATE($B465," - ",$A465)),'[1]Segurados Civis'!$A$5:$H$2142,7,FALSE),"")</f>
        <v/>
      </c>
      <c r="E465" s="12" t="str">
        <f>IFERROR(VLOOKUP(UPPER(CONCATENATE($B465," - ",$A465)),'[1]Segurados Civis'!$A$5:$H$2142,8,FALSE),"")</f>
        <v/>
      </c>
      <c r="F465" s="12" t="str">
        <f t="shared" si="7"/>
        <v/>
      </c>
      <c r="G465" s="5" t="s">
        <v>4</v>
      </c>
      <c r="H465" s="3">
        <v>0</v>
      </c>
      <c r="I465" s="3">
        <v>0</v>
      </c>
      <c r="J465" s="3">
        <v>0</v>
      </c>
      <c r="K465" s="3">
        <v>0</v>
      </c>
    </row>
    <row r="466" spans="1:11" x14ac:dyDescent="0.25">
      <c r="A466" s="5" t="s">
        <v>4626</v>
      </c>
      <c r="B466" s="5" t="s">
        <v>4634</v>
      </c>
      <c r="C466" s="12" t="str">
        <f>IFERROR(VLOOKUP(UPPER(CONCATENATE($B466," - ",$A466)),'[1]Segurados Civis'!$A$5:$H$2142,6,FALSE),"")</f>
        <v/>
      </c>
      <c r="D466" s="12" t="str">
        <f>IFERROR(VLOOKUP(UPPER(CONCATENATE($B466," - ",$A466)),'[1]Segurados Civis'!$A$5:$H$2142,7,FALSE),"")</f>
        <v/>
      </c>
      <c r="E466" s="12" t="str">
        <f>IFERROR(VLOOKUP(UPPER(CONCATENATE($B466," - ",$A466)),'[1]Segurados Civis'!$A$5:$H$2142,8,FALSE),"")</f>
        <v/>
      </c>
      <c r="F466" s="12" t="str">
        <f t="shared" si="7"/>
        <v/>
      </c>
      <c r="G466" s="5" t="s">
        <v>4</v>
      </c>
      <c r="H466" s="3">
        <v>0</v>
      </c>
      <c r="I466" s="3">
        <v>0</v>
      </c>
      <c r="J466" s="3">
        <v>0</v>
      </c>
      <c r="K466" s="3">
        <v>0</v>
      </c>
    </row>
    <row r="467" spans="1:11" x14ac:dyDescent="0.25">
      <c r="A467" s="5" t="s">
        <v>4626</v>
      </c>
      <c r="B467" s="5" t="s">
        <v>4452</v>
      </c>
      <c r="C467" s="12">
        <f>IFERROR(VLOOKUP(UPPER(CONCATENATE($B467," - ",$A467)),'[1]Segurados Civis'!$A$5:$H$2142,6,FALSE),"")</f>
        <v>11149</v>
      </c>
      <c r="D467" s="12">
        <f>IFERROR(VLOOKUP(UPPER(CONCATENATE($B467," - ",$A467)),'[1]Segurados Civis'!$A$5:$H$2142,7,FALSE),"")</f>
        <v>1358</v>
      </c>
      <c r="E467" s="12">
        <f>IFERROR(VLOOKUP(UPPER(CONCATENATE($B467," - ",$A467)),'[1]Segurados Civis'!$A$5:$H$2142,8,FALSE),"")</f>
        <v>432</v>
      </c>
      <c r="F467" s="12">
        <f t="shared" si="7"/>
        <v>12939</v>
      </c>
      <c r="G467" s="5" t="s">
        <v>2</v>
      </c>
      <c r="H467" s="3">
        <v>1</v>
      </c>
      <c r="I467" s="3">
        <v>0</v>
      </c>
      <c r="J467" s="3">
        <v>0</v>
      </c>
      <c r="K467" s="3">
        <v>0</v>
      </c>
    </row>
    <row r="468" spans="1:11" x14ac:dyDescent="0.25">
      <c r="A468" s="5" t="s">
        <v>4626</v>
      </c>
      <c r="B468" s="5" t="s">
        <v>4771</v>
      </c>
      <c r="C468" s="12" t="str">
        <f>IFERROR(VLOOKUP(UPPER(CONCATENATE($B468," - ",$A468)),'[1]Segurados Civis'!$A$5:$H$2142,6,FALSE),"")</f>
        <v/>
      </c>
      <c r="D468" s="12" t="str">
        <f>IFERROR(VLOOKUP(UPPER(CONCATENATE($B468," - ",$A468)),'[1]Segurados Civis'!$A$5:$H$2142,7,FALSE),"")</f>
        <v/>
      </c>
      <c r="E468" s="12" t="str">
        <f>IFERROR(VLOOKUP(UPPER(CONCATENATE($B468," - ",$A468)),'[1]Segurados Civis'!$A$5:$H$2142,8,FALSE),"")</f>
        <v/>
      </c>
      <c r="F468" s="12" t="str">
        <f t="shared" si="7"/>
        <v/>
      </c>
      <c r="G468" s="5" t="s">
        <v>4</v>
      </c>
      <c r="H468" s="3">
        <v>0</v>
      </c>
      <c r="I468" s="3">
        <v>0</v>
      </c>
      <c r="J468" s="3">
        <v>0</v>
      </c>
      <c r="K468" s="3">
        <v>0</v>
      </c>
    </row>
    <row r="469" spans="1:11" x14ac:dyDescent="0.25">
      <c r="A469" s="5" t="s">
        <v>4626</v>
      </c>
      <c r="B469" s="5" t="s">
        <v>4772</v>
      </c>
      <c r="C469" s="12" t="str">
        <f>IFERROR(VLOOKUP(UPPER(CONCATENATE($B469," - ",$A469)),'[1]Segurados Civis'!$A$5:$H$2142,6,FALSE),"")</f>
        <v/>
      </c>
      <c r="D469" s="12" t="str">
        <f>IFERROR(VLOOKUP(UPPER(CONCATENATE($B469," - ",$A469)),'[1]Segurados Civis'!$A$5:$H$2142,7,FALSE),"")</f>
        <v/>
      </c>
      <c r="E469" s="12" t="str">
        <f>IFERROR(VLOOKUP(UPPER(CONCATENATE($B469," - ",$A469)),'[1]Segurados Civis'!$A$5:$H$2142,8,FALSE),"")</f>
        <v/>
      </c>
      <c r="F469" s="12" t="str">
        <f t="shared" si="7"/>
        <v/>
      </c>
      <c r="G469" s="5" t="s">
        <v>4</v>
      </c>
      <c r="H469" s="3">
        <v>0</v>
      </c>
      <c r="I469" s="3">
        <v>0</v>
      </c>
      <c r="J469" s="3">
        <v>0</v>
      </c>
      <c r="K469" s="3">
        <v>0</v>
      </c>
    </row>
    <row r="470" spans="1:11" x14ac:dyDescent="0.25">
      <c r="A470" s="5" t="s">
        <v>4626</v>
      </c>
      <c r="B470" s="5" t="s">
        <v>2112</v>
      </c>
      <c r="C470" s="12" t="str">
        <f>IFERROR(VLOOKUP(UPPER(CONCATENATE($B470," - ",$A470)),'[1]Segurados Civis'!$A$5:$H$2142,6,FALSE),"")</f>
        <v/>
      </c>
      <c r="D470" s="12" t="str">
        <f>IFERROR(VLOOKUP(UPPER(CONCATENATE($B470," - ",$A470)),'[1]Segurados Civis'!$A$5:$H$2142,7,FALSE),"")</f>
        <v/>
      </c>
      <c r="E470" s="12" t="str">
        <f>IFERROR(VLOOKUP(UPPER(CONCATENATE($B470," - ",$A470)),'[1]Segurados Civis'!$A$5:$H$2142,8,FALSE),"")</f>
        <v/>
      </c>
      <c r="F470" s="12" t="str">
        <f t="shared" si="7"/>
        <v/>
      </c>
      <c r="G470" s="5" t="s">
        <v>4</v>
      </c>
      <c r="H470" s="3">
        <v>0</v>
      </c>
      <c r="I470" s="3">
        <v>0</v>
      </c>
      <c r="J470" s="3">
        <v>0</v>
      </c>
      <c r="K470" s="3">
        <v>0</v>
      </c>
    </row>
    <row r="471" spans="1:11" x14ac:dyDescent="0.25">
      <c r="A471" s="5" t="s">
        <v>4626</v>
      </c>
      <c r="B471" s="5" t="s">
        <v>4635</v>
      </c>
      <c r="C471" s="12" t="str">
        <f>IFERROR(VLOOKUP(UPPER(CONCATENATE($B471," - ",$A471)),'[1]Segurados Civis'!$A$5:$H$2142,6,FALSE),"")</f>
        <v/>
      </c>
      <c r="D471" s="12" t="str">
        <f>IFERROR(VLOOKUP(UPPER(CONCATENATE($B471," - ",$A471)),'[1]Segurados Civis'!$A$5:$H$2142,7,FALSE),"")</f>
        <v/>
      </c>
      <c r="E471" s="12" t="str">
        <f>IFERROR(VLOOKUP(UPPER(CONCATENATE($B471," - ",$A471)),'[1]Segurados Civis'!$A$5:$H$2142,8,FALSE),"")</f>
        <v/>
      </c>
      <c r="F471" s="12" t="str">
        <f t="shared" si="7"/>
        <v/>
      </c>
      <c r="G471" s="5" t="s">
        <v>4</v>
      </c>
      <c r="H471" s="3">
        <v>0</v>
      </c>
      <c r="I471" s="3">
        <v>0</v>
      </c>
      <c r="J471" s="3">
        <v>0</v>
      </c>
      <c r="K471" s="3">
        <v>0</v>
      </c>
    </row>
    <row r="472" spans="1:11" x14ac:dyDescent="0.25">
      <c r="A472" s="5" t="s">
        <v>4626</v>
      </c>
      <c r="B472" s="5" t="s">
        <v>5047</v>
      </c>
      <c r="C472" s="12">
        <f>IFERROR(VLOOKUP(UPPER(CONCATENATE($B472," - ",$A472)),'[1]Segurados Civis'!$A$5:$H$2142,6,FALSE),"")</f>
        <v>3913</v>
      </c>
      <c r="D472" s="12">
        <f>IFERROR(VLOOKUP(UPPER(CONCATENATE($B472," - ",$A472)),'[1]Segurados Civis'!$A$5:$H$2142,7,FALSE),"")</f>
        <v>1200</v>
      </c>
      <c r="E472" s="12">
        <f>IFERROR(VLOOKUP(UPPER(CONCATENATE($B472," - ",$A472)),'[1]Segurados Civis'!$A$5:$H$2142,8,FALSE),"")</f>
        <v>411</v>
      </c>
      <c r="F472" s="12">
        <f t="shared" si="7"/>
        <v>5524</v>
      </c>
      <c r="G472" s="5" t="s">
        <v>2</v>
      </c>
      <c r="H472" s="3">
        <v>0</v>
      </c>
      <c r="I472" s="3">
        <v>0</v>
      </c>
      <c r="J472" s="3">
        <v>0</v>
      </c>
      <c r="K472" s="3">
        <v>0</v>
      </c>
    </row>
    <row r="473" spans="1:11" x14ac:dyDescent="0.25">
      <c r="A473" s="5" t="s">
        <v>4626</v>
      </c>
      <c r="B473" s="5" t="s">
        <v>4963</v>
      </c>
      <c r="C473" s="12">
        <f>IFERROR(VLOOKUP(UPPER(CONCATENATE($B473," - ",$A473)),'[1]Segurados Civis'!$A$5:$H$2142,6,FALSE),"")</f>
        <v>988</v>
      </c>
      <c r="D473" s="12">
        <f>IFERROR(VLOOKUP(UPPER(CONCATENATE($B473," - ",$A473)),'[1]Segurados Civis'!$A$5:$H$2142,7,FALSE),"")</f>
        <v>455</v>
      </c>
      <c r="E473" s="12">
        <f>IFERROR(VLOOKUP(UPPER(CONCATENATE($B473," - ",$A473)),'[1]Segurados Civis'!$A$5:$H$2142,8,FALSE),"")</f>
        <v>138</v>
      </c>
      <c r="F473" s="12">
        <f t="shared" si="7"/>
        <v>1581</v>
      </c>
      <c r="G473" s="5" t="s">
        <v>2</v>
      </c>
      <c r="H473" s="3">
        <v>0</v>
      </c>
      <c r="I473" s="3">
        <v>0</v>
      </c>
      <c r="J473" s="3">
        <v>0</v>
      </c>
      <c r="K473" s="3">
        <v>0</v>
      </c>
    </row>
    <row r="474" spans="1:11" x14ac:dyDescent="0.25">
      <c r="A474" s="5" t="s">
        <v>4626</v>
      </c>
      <c r="B474" s="5" t="s">
        <v>4773</v>
      </c>
      <c r="C474" s="12" t="str">
        <f>IFERROR(VLOOKUP(UPPER(CONCATENATE($B474," - ",$A474)),'[1]Segurados Civis'!$A$5:$H$2142,6,FALSE),"")</f>
        <v/>
      </c>
      <c r="D474" s="12" t="str">
        <f>IFERROR(VLOOKUP(UPPER(CONCATENATE($B474," - ",$A474)),'[1]Segurados Civis'!$A$5:$H$2142,7,FALSE),"")</f>
        <v/>
      </c>
      <c r="E474" s="12" t="str">
        <f>IFERROR(VLOOKUP(UPPER(CONCATENATE($B474," - ",$A474)),'[1]Segurados Civis'!$A$5:$H$2142,8,FALSE),"")</f>
        <v/>
      </c>
      <c r="F474" s="12" t="str">
        <f t="shared" si="7"/>
        <v/>
      </c>
      <c r="G474" s="5" t="s">
        <v>4</v>
      </c>
      <c r="H474" s="3">
        <v>0</v>
      </c>
      <c r="I474" s="3">
        <v>0</v>
      </c>
      <c r="J474" s="3">
        <v>0</v>
      </c>
      <c r="K474" s="3">
        <v>0</v>
      </c>
    </row>
    <row r="475" spans="1:11" x14ac:dyDescent="0.25">
      <c r="A475" s="5" t="s">
        <v>4626</v>
      </c>
      <c r="B475" s="5" t="s">
        <v>5078</v>
      </c>
      <c r="C475" s="12" t="str">
        <f>IFERROR(VLOOKUP(UPPER(CONCATENATE($B475," - ",$A475)),'[1]Segurados Civis'!$A$5:$H$2142,6,FALSE),"")</f>
        <v/>
      </c>
      <c r="D475" s="12" t="str">
        <f>IFERROR(VLOOKUP(UPPER(CONCATENATE($B475," - ",$A475)),'[1]Segurados Civis'!$A$5:$H$2142,7,FALSE),"")</f>
        <v/>
      </c>
      <c r="E475" s="12" t="str">
        <f>IFERROR(VLOOKUP(UPPER(CONCATENATE($B475," - ",$A475)),'[1]Segurados Civis'!$A$5:$H$2142,8,FALSE),"")</f>
        <v/>
      </c>
      <c r="F475" s="12" t="str">
        <f t="shared" si="7"/>
        <v/>
      </c>
      <c r="G475" s="5" t="s">
        <v>4</v>
      </c>
      <c r="H475" s="3">
        <v>0</v>
      </c>
      <c r="I475" s="3">
        <v>0</v>
      </c>
      <c r="J475" s="3">
        <v>0</v>
      </c>
      <c r="K475" s="3">
        <v>0</v>
      </c>
    </row>
    <row r="476" spans="1:11" x14ac:dyDescent="0.25">
      <c r="A476" s="5" t="s">
        <v>4626</v>
      </c>
      <c r="B476" s="5" t="s">
        <v>5065</v>
      </c>
      <c r="C476" s="12">
        <f>IFERROR(VLOOKUP(UPPER(CONCATENATE($B476," - ",$A476)),'[1]Segurados Civis'!$A$5:$H$2142,6,FALSE),"")</f>
        <v>548</v>
      </c>
      <c r="D476" s="12">
        <f>IFERROR(VLOOKUP(UPPER(CONCATENATE($B476," - ",$A476)),'[1]Segurados Civis'!$A$5:$H$2142,7,FALSE),"")</f>
        <v>102</v>
      </c>
      <c r="E476" s="12">
        <f>IFERROR(VLOOKUP(UPPER(CONCATENATE($B476," - ",$A476)),'[1]Segurados Civis'!$A$5:$H$2142,8,FALSE),"")</f>
        <v>38</v>
      </c>
      <c r="F476" s="12">
        <f t="shared" si="7"/>
        <v>688</v>
      </c>
      <c r="G476" s="5" t="s">
        <v>2</v>
      </c>
      <c r="H476" s="3">
        <v>1</v>
      </c>
      <c r="I476" s="3">
        <v>0</v>
      </c>
      <c r="J476" s="3">
        <v>0</v>
      </c>
      <c r="K476" s="3">
        <v>0</v>
      </c>
    </row>
    <row r="477" spans="1:11" x14ac:dyDescent="0.25">
      <c r="A477" s="5" t="s">
        <v>4626</v>
      </c>
      <c r="B477" s="5" t="s">
        <v>4869</v>
      </c>
      <c r="C477" s="12" t="str">
        <f>IFERROR(VLOOKUP(UPPER(CONCATENATE($B477," - ",$A477)),'[1]Segurados Civis'!$A$5:$H$2142,6,FALSE),"")</f>
        <v/>
      </c>
      <c r="D477" s="12" t="str">
        <f>IFERROR(VLOOKUP(UPPER(CONCATENATE($B477," - ",$A477)),'[1]Segurados Civis'!$A$5:$H$2142,7,FALSE),"")</f>
        <v/>
      </c>
      <c r="E477" s="12" t="str">
        <f>IFERROR(VLOOKUP(UPPER(CONCATENATE($B477," - ",$A477)),'[1]Segurados Civis'!$A$5:$H$2142,8,FALSE),"")</f>
        <v/>
      </c>
      <c r="F477" s="12" t="str">
        <f t="shared" si="7"/>
        <v/>
      </c>
      <c r="G477" s="5" t="s">
        <v>4</v>
      </c>
      <c r="H477" s="3">
        <v>0</v>
      </c>
      <c r="I477" s="3">
        <v>0</v>
      </c>
      <c r="J477" s="3">
        <v>0</v>
      </c>
      <c r="K477" s="3">
        <v>0</v>
      </c>
    </row>
    <row r="478" spans="1:11" x14ac:dyDescent="0.25">
      <c r="A478" s="5" t="s">
        <v>4626</v>
      </c>
      <c r="B478" s="5" t="s">
        <v>4774</v>
      </c>
      <c r="C478" s="12" t="str">
        <f>IFERROR(VLOOKUP(UPPER(CONCATENATE($B478," - ",$A478)),'[1]Segurados Civis'!$A$5:$H$2142,6,FALSE),"")</f>
        <v/>
      </c>
      <c r="D478" s="12" t="str">
        <f>IFERROR(VLOOKUP(UPPER(CONCATENATE($B478," - ",$A478)),'[1]Segurados Civis'!$A$5:$H$2142,7,FALSE),"")</f>
        <v/>
      </c>
      <c r="E478" s="12" t="str">
        <f>IFERROR(VLOOKUP(UPPER(CONCATENATE($B478," - ",$A478)),'[1]Segurados Civis'!$A$5:$H$2142,8,FALSE),"")</f>
        <v/>
      </c>
      <c r="F478" s="12" t="str">
        <f t="shared" si="7"/>
        <v/>
      </c>
      <c r="G478" s="5" t="s">
        <v>4</v>
      </c>
      <c r="H478" s="3">
        <v>0</v>
      </c>
      <c r="I478" s="3">
        <v>0</v>
      </c>
      <c r="J478" s="3">
        <v>0</v>
      </c>
      <c r="K478" s="3">
        <v>0</v>
      </c>
    </row>
    <row r="479" spans="1:11" x14ac:dyDescent="0.25">
      <c r="A479" s="5" t="s">
        <v>4626</v>
      </c>
      <c r="B479" s="5" t="s">
        <v>5121</v>
      </c>
      <c r="C479" s="12" t="str">
        <f>IFERROR(VLOOKUP(UPPER(CONCATENATE($B479," - ",$A479)),'[1]Segurados Civis'!$A$5:$H$2142,6,FALSE),"")</f>
        <v/>
      </c>
      <c r="D479" s="12" t="str">
        <f>IFERROR(VLOOKUP(UPPER(CONCATENATE($B479," - ",$A479)),'[1]Segurados Civis'!$A$5:$H$2142,7,FALSE),"")</f>
        <v/>
      </c>
      <c r="E479" s="12" t="str">
        <f>IFERROR(VLOOKUP(UPPER(CONCATENATE($B479," - ",$A479)),'[1]Segurados Civis'!$A$5:$H$2142,8,FALSE),"")</f>
        <v/>
      </c>
      <c r="F479" s="12" t="str">
        <f t="shared" si="7"/>
        <v/>
      </c>
      <c r="G479" s="5" t="s">
        <v>4</v>
      </c>
      <c r="H479" s="3">
        <v>0</v>
      </c>
      <c r="I479" s="3">
        <v>0</v>
      </c>
      <c r="J479" s="3">
        <v>0</v>
      </c>
      <c r="K479" s="3">
        <v>0</v>
      </c>
    </row>
    <row r="480" spans="1:11" x14ac:dyDescent="0.25">
      <c r="A480" s="5" t="s">
        <v>4626</v>
      </c>
      <c r="B480" s="5" t="s">
        <v>4834</v>
      </c>
      <c r="C480" s="12">
        <f>IFERROR(VLOOKUP(UPPER(CONCATENATE($B480," - ",$A480)),'[1]Segurados Civis'!$A$5:$H$2142,6,FALSE),"")</f>
        <v>226</v>
      </c>
      <c r="D480" s="12">
        <f>IFERROR(VLOOKUP(UPPER(CONCATENATE($B480," - ",$A480)),'[1]Segurados Civis'!$A$5:$H$2142,7,FALSE),"")</f>
        <v>101</v>
      </c>
      <c r="E480" s="12">
        <f>IFERROR(VLOOKUP(UPPER(CONCATENATE($B480," - ",$A480)),'[1]Segurados Civis'!$A$5:$H$2142,8,FALSE),"")</f>
        <v>29</v>
      </c>
      <c r="F480" s="12">
        <f t="shared" si="7"/>
        <v>356</v>
      </c>
      <c r="G480" s="5" t="s">
        <v>2</v>
      </c>
      <c r="H480" s="3">
        <v>0</v>
      </c>
      <c r="I480" s="3">
        <v>0</v>
      </c>
      <c r="J480" s="3">
        <v>0</v>
      </c>
      <c r="K480" s="3">
        <v>0</v>
      </c>
    </row>
    <row r="481" spans="1:11" x14ac:dyDescent="0.25">
      <c r="A481" s="5" t="s">
        <v>4626</v>
      </c>
      <c r="B481" s="5" t="s">
        <v>5153</v>
      </c>
      <c r="C481" s="12" t="str">
        <f>IFERROR(VLOOKUP(UPPER(CONCATENATE($B481," - ",$A481)),'[1]Segurados Civis'!$A$5:$H$2142,6,FALSE),"")</f>
        <v/>
      </c>
      <c r="D481" s="12" t="str">
        <f>IFERROR(VLOOKUP(UPPER(CONCATENATE($B481," - ",$A481)),'[1]Segurados Civis'!$A$5:$H$2142,7,FALSE),"")</f>
        <v/>
      </c>
      <c r="E481" s="12" t="str">
        <f>IFERROR(VLOOKUP(UPPER(CONCATENATE($B481," - ",$A481)),'[1]Segurados Civis'!$A$5:$H$2142,8,FALSE),"")</f>
        <v/>
      </c>
      <c r="F481" s="12" t="str">
        <f t="shared" si="7"/>
        <v/>
      </c>
      <c r="G481" s="5" t="s">
        <v>4</v>
      </c>
      <c r="H481" s="3">
        <v>0</v>
      </c>
      <c r="I481" s="3">
        <v>0</v>
      </c>
      <c r="J481" s="3">
        <v>0</v>
      </c>
      <c r="K481" s="3">
        <v>0</v>
      </c>
    </row>
    <row r="482" spans="1:11" x14ac:dyDescent="0.25">
      <c r="A482" s="5" t="s">
        <v>4626</v>
      </c>
      <c r="B482" s="5" t="s">
        <v>5059</v>
      </c>
      <c r="C482" s="12" t="str">
        <f>IFERROR(VLOOKUP(UPPER(CONCATENATE($B482," - ",$A482)),'[1]Segurados Civis'!$A$5:$H$2142,6,FALSE),"")</f>
        <v/>
      </c>
      <c r="D482" s="12" t="str">
        <f>IFERROR(VLOOKUP(UPPER(CONCATENATE($B482," - ",$A482)),'[1]Segurados Civis'!$A$5:$H$2142,7,FALSE),"")</f>
        <v/>
      </c>
      <c r="E482" s="12" t="str">
        <f>IFERROR(VLOOKUP(UPPER(CONCATENATE($B482," - ",$A482)),'[1]Segurados Civis'!$A$5:$H$2142,8,FALSE),"")</f>
        <v/>
      </c>
      <c r="F482" s="12" t="str">
        <f t="shared" si="7"/>
        <v/>
      </c>
      <c r="G482" s="5" t="s">
        <v>4</v>
      </c>
      <c r="H482" s="3">
        <v>0</v>
      </c>
      <c r="I482" s="3">
        <v>0</v>
      </c>
      <c r="J482" s="3">
        <v>0</v>
      </c>
      <c r="K482" s="3">
        <v>0</v>
      </c>
    </row>
    <row r="483" spans="1:11" x14ac:dyDescent="0.25">
      <c r="A483" s="5" t="s">
        <v>4626</v>
      </c>
      <c r="B483" s="5" t="s">
        <v>4685</v>
      </c>
      <c r="C483" s="12" t="str">
        <f>IFERROR(VLOOKUP(UPPER(CONCATENATE($B483," - ",$A483)),'[1]Segurados Civis'!$A$5:$H$2142,6,FALSE),"")</f>
        <v/>
      </c>
      <c r="D483" s="12" t="str">
        <f>IFERROR(VLOOKUP(UPPER(CONCATENATE($B483," - ",$A483)),'[1]Segurados Civis'!$A$5:$H$2142,7,FALSE),"")</f>
        <v/>
      </c>
      <c r="E483" s="12" t="str">
        <f>IFERROR(VLOOKUP(UPPER(CONCATENATE($B483," - ",$A483)),'[1]Segurados Civis'!$A$5:$H$2142,8,FALSE),"")</f>
        <v/>
      </c>
      <c r="F483" s="12" t="str">
        <f t="shared" si="7"/>
        <v/>
      </c>
      <c r="G483" s="5" t="s">
        <v>622</v>
      </c>
      <c r="H483" s="3">
        <v>0</v>
      </c>
      <c r="I483" s="3">
        <v>0</v>
      </c>
      <c r="J483" s="3">
        <v>0</v>
      </c>
      <c r="K483" s="3">
        <v>0</v>
      </c>
    </row>
    <row r="484" spans="1:11" x14ac:dyDescent="0.25">
      <c r="A484" s="5" t="s">
        <v>4626</v>
      </c>
      <c r="B484" s="5" t="s">
        <v>4897</v>
      </c>
      <c r="C484" s="12" t="str">
        <f>IFERROR(VLOOKUP(UPPER(CONCATENATE($B484," - ",$A484)),'[1]Segurados Civis'!$A$5:$H$2142,6,FALSE),"")</f>
        <v/>
      </c>
      <c r="D484" s="12" t="str">
        <f>IFERROR(VLOOKUP(UPPER(CONCATENATE($B484," - ",$A484)),'[1]Segurados Civis'!$A$5:$H$2142,7,FALSE),"")</f>
        <v/>
      </c>
      <c r="E484" s="12" t="str">
        <f>IFERROR(VLOOKUP(UPPER(CONCATENATE($B484," - ",$A484)),'[1]Segurados Civis'!$A$5:$H$2142,8,FALSE),"")</f>
        <v/>
      </c>
      <c r="F484" s="12" t="str">
        <f t="shared" si="7"/>
        <v/>
      </c>
      <c r="G484" s="5" t="s">
        <v>4</v>
      </c>
      <c r="H484" s="3">
        <v>0</v>
      </c>
      <c r="I484" s="3">
        <v>0</v>
      </c>
      <c r="J484" s="3">
        <v>0</v>
      </c>
      <c r="K484" s="3">
        <v>0</v>
      </c>
    </row>
    <row r="485" spans="1:11" x14ac:dyDescent="0.25">
      <c r="A485" s="5" t="s">
        <v>4626</v>
      </c>
      <c r="B485" s="5" t="s">
        <v>5041</v>
      </c>
      <c r="C485" s="12">
        <f>IFERROR(VLOOKUP(UPPER(CONCATENATE($B485," - ",$A485)),'[1]Segurados Civis'!$A$5:$H$2142,6,FALSE),"")</f>
        <v>1696</v>
      </c>
      <c r="D485" s="12">
        <f>IFERROR(VLOOKUP(UPPER(CONCATENATE($B485," - ",$A485)),'[1]Segurados Civis'!$A$5:$H$2142,7,FALSE),"")</f>
        <v>264</v>
      </c>
      <c r="E485" s="12">
        <f>IFERROR(VLOOKUP(UPPER(CONCATENATE($B485," - ",$A485)),'[1]Segurados Civis'!$A$5:$H$2142,8,FALSE),"")</f>
        <v>53</v>
      </c>
      <c r="F485" s="12">
        <f t="shared" si="7"/>
        <v>2013</v>
      </c>
      <c r="G485" s="5" t="s">
        <v>2</v>
      </c>
      <c r="H485" s="3">
        <v>0</v>
      </c>
      <c r="I485" s="3">
        <v>0</v>
      </c>
      <c r="J485" s="3">
        <v>0</v>
      </c>
      <c r="K485" s="3">
        <v>0</v>
      </c>
    </row>
    <row r="486" spans="1:11" x14ac:dyDescent="0.25">
      <c r="A486" s="5" t="s">
        <v>4626</v>
      </c>
      <c r="B486" s="5" t="s">
        <v>5060</v>
      </c>
      <c r="C486" s="12" t="str">
        <f>IFERROR(VLOOKUP(UPPER(CONCATENATE($B486," - ",$A486)),'[1]Segurados Civis'!$A$5:$H$2142,6,FALSE),"")</f>
        <v/>
      </c>
      <c r="D486" s="12" t="str">
        <f>IFERROR(VLOOKUP(UPPER(CONCATENATE($B486," - ",$A486)),'[1]Segurados Civis'!$A$5:$H$2142,7,FALSE),"")</f>
        <v/>
      </c>
      <c r="E486" s="12" t="str">
        <f>IFERROR(VLOOKUP(UPPER(CONCATENATE($B486," - ",$A486)),'[1]Segurados Civis'!$A$5:$H$2142,8,FALSE),"")</f>
        <v/>
      </c>
      <c r="F486" s="12" t="str">
        <f t="shared" si="7"/>
        <v/>
      </c>
      <c r="G486" s="5" t="s">
        <v>4</v>
      </c>
      <c r="H486" s="3">
        <v>0</v>
      </c>
      <c r="I486" s="3">
        <v>0</v>
      </c>
      <c r="J486" s="3">
        <v>0</v>
      </c>
      <c r="K486" s="3">
        <v>0</v>
      </c>
    </row>
    <row r="487" spans="1:11" x14ac:dyDescent="0.25">
      <c r="A487" s="5" t="s">
        <v>4626</v>
      </c>
      <c r="B487" s="5" t="s">
        <v>4775</v>
      </c>
      <c r="C487" s="12" t="str">
        <f>IFERROR(VLOOKUP(UPPER(CONCATENATE($B487," - ",$A487)),'[1]Segurados Civis'!$A$5:$H$2142,6,FALSE),"")</f>
        <v/>
      </c>
      <c r="D487" s="12" t="str">
        <f>IFERROR(VLOOKUP(UPPER(CONCATENATE($B487," - ",$A487)),'[1]Segurados Civis'!$A$5:$H$2142,7,FALSE),"")</f>
        <v/>
      </c>
      <c r="E487" s="12" t="str">
        <f>IFERROR(VLOOKUP(UPPER(CONCATENATE($B487," - ",$A487)),'[1]Segurados Civis'!$A$5:$H$2142,8,FALSE),"")</f>
        <v/>
      </c>
      <c r="F487" s="12" t="str">
        <f t="shared" si="7"/>
        <v/>
      </c>
      <c r="G487" s="5" t="s">
        <v>4</v>
      </c>
      <c r="H487" s="3">
        <v>0</v>
      </c>
      <c r="I487" s="3">
        <v>0</v>
      </c>
      <c r="J487" s="3">
        <v>0</v>
      </c>
      <c r="K487" s="3">
        <v>0</v>
      </c>
    </row>
    <row r="488" spans="1:11" x14ac:dyDescent="0.25">
      <c r="A488" s="5" t="s">
        <v>4626</v>
      </c>
      <c r="B488" s="5" t="s">
        <v>4898</v>
      </c>
      <c r="C488" s="12" t="str">
        <f>IFERROR(VLOOKUP(UPPER(CONCATENATE($B488," - ",$A488)),'[1]Segurados Civis'!$A$5:$H$2142,6,FALSE),"")</f>
        <v/>
      </c>
      <c r="D488" s="12" t="str">
        <f>IFERROR(VLOOKUP(UPPER(CONCATENATE($B488," - ",$A488)),'[1]Segurados Civis'!$A$5:$H$2142,7,FALSE),"")</f>
        <v/>
      </c>
      <c r="E488" s="12" t="str">
        <f>IFERROR(VLOOKUP(UPPER(CONCATENATE($B488," - ",$A488)),'[1]Segurados Civis'!$A$5:$H$2142,8,FALSE),"")</f>
        <v/>
      </c>
      <c r="F488" s="12" t="str">
        <f t="shared" si="7"/>
        <v/>
      </c>
      <c r="G488" s="5" t="s">
        <v>4</v>
      </c>
      <c r="H488" s="3">
        <v>0</v>
      </c>
      <c r="I488" s="3">
        <v>0</v>
      </c>
      <c r="J488" s="3">
        <v>0</v>
      </c>
      <c r="K488" s="3">
        <v>0</v>
      </c>
    </row>
    <row r="489" spans="1:11" x14ac:dyDescent="0.25">
      <c r="A489" s="5" t="s">
        <v>4626</v>
      </c>
      <c r="B489" s="5" t="s">
        <v>4776</v>
      </c>
      <c r="C489" s="12" t="str">
        <f>IFERROR(VLOOKUP(UPPER(CONCATENATE($B489," - ",$A489)),'[1]Segurados Civis'!$A$5:$H$2142,6,FALSE),"")</f>
        <v/>
      </c>
      <c r="D489" s="12" t="str">
        <f>IFERROR(VLOOKUP(UPPER(CONCATENATE($B489," - ",$A489)),'[1]Segurados Civis'!$A$5:$H$2142,7,FALSE),"")</f>
        <v/>
      </c>
      <c r="E489" s="12" t="str">
        <f>IFERROR(VLOOKUP(UPPER(CONCATENATE($B489," - ",$A489)),'[1]Segurados Civis'!$A$5:$H$2142,8,FALSE),"")</f>
        <v/>
      </c>
      <c r="F489" s="12" t="str">
        <f t="shared" si="7"/>
        <v/>
      </c>
      <c r="G489" s="5" t="s">
        <v>4</v>
      </c>
      <c r="H489" s="3">
        <v>0</v>
      </c>
      <c r="I489" s="3">
        <v>0</v>
      </c>
      <c r="J489" s="3">
        <v>0</v>
      </c>
      <c r="K489" s="3">
        <v>0</v>
      </c>
    </row>
    <row r="490" spans="1:11" x14ac:dyDescent="0.25">
      <c r="A490" s="5" t="s">
        <v>4626</v>
      </c>
      <c r="B490" s="5" t="s">
        <v>4917</v>
      </c>
      <c r="C490" s="12" t="str">
        <f>IFERROR(VLOOKUP(UPPER(CONCATENATE($B490," - ",$A490)),'[1]Segurados Civis'!$A$5:$H$2142,6,FALSE),"")</f>
        <v/>
      </c>
      <c r="D490" s="12" t="str">
        <f>IFERROR(VLOOKUP(UPPER(CONCATENATE($B490," - ",$A490)),'[1]Segurados Civis'!$A$5:$H$2142,7,FALSE),"")</f>
        <v/>
      </c>
      <c r="E490" s="12" t="str">
        <f>IFERROR(VLOOKUP(UPPER(CONCATENATE($B490," - ",$A490)),'[1]Segurados Civis'!$A$5:$H$2142,8,FALSE),"")</f>
        <v/>
      </c>
      <c r="F490" s="12" t="str">
        <f t="shared" si="7"/>
        <v/>
      </c>
      <c r="G490" s="5" t="s">
        <v>4</v>
      </c>
      <c r="H490" s="3">
        <v>0</v>
      </c>
      <c r="I490" s="3">
        <v>0</v>
      </c>
      <c r="J490" s="3">
        <v>0</v>
      </c>
      <c r="K490" s="3">
        <v>0</v>
      </c>
    </row>
    <row r="491" spans="1:11" x14ac:dyDescent="0.25">
      <c r="A491" s="5" t="s">
        <v>4626</v>
      </c>
      <c r="B491" s="5" t="s">
        <v>4812</v>
      </c>
      <c r="C491" s="12" t="str">
        <f>IFERROR(VLOOKUP(UPPER(CONCATENATE($B491," - ",$A491)),'[1]Segurados Civis'!$A$5:$H$2142,6,FALSE),"")</f>
        <v/>
      </c>
      <c r="D491" s="12" t="str">
        <f>IFERROR(VLOOKUP(UPPER(CONCATENATE($B491," - ",$A491)),'[1]Segurados Civis'!$A$5:$H$2142,7,FALSE),"")</f>
        <v/>
      </c>
      <c r="E491" s="12" t="str">
        <f>IFERROR(VLOOKUP(UPPER(CONCATENATE($B491," - ",$A491)),'[1]Segurados Civis'!$A$5:$H$2142,8,FALSE),"")</f>
        <v/>
      </c>
      <c r="F491" s="12" t="str">
        <f t="shared" si="7"/>
        <v/>
      </c>
      <c r="G491" s="5" t="s">
        <v>4</v>
      </c>
      <c r="H491" s="3">
        <v>0</v>
      </c>
      <c r="I491" s="3">
        <v>0</v>
      </c>
      <c r="J491" s="3">
        <v>0</v>
      </c>
      <c r="K491" s="3">
        <v>0</v>
      </c>
    </row>
    <row r="492" spans="1:11" x14ac:dyDescent="0.25">
      <c r="A492" s="5" t="s">
        <v>4626</v>
      </c>
      <c r="B492" s="5" t="s">
        <v>5208</v>
      </c>
      <c r="C492" s="12">
        <f>IFERROR(VLOOKUP(UPPER(CONCATENATE($B492," - ",$A492)),'[1]Segurados Civis'!$A$5:$H$2142,6,FALSE),"")</f>
        <v>192</v>
      </c>
      <c r="D492" s="12">
        <f>IFERROR(VLOOKUP(UPPER(CONCATENATE($B492," - ",$A492)),'[1]Segurados Civis'!$A$5:$H$2142,7,FALSE),"")</f>
        <v>21</v>
      </c>
      <c r="E492" s="12">
        <f>IFERROR(VLOOKUP(UPPER(CONCATENATE($B492," - ",$A492)),'[1]Segurados Civis'!$A$5:$H$2142,8,FALSE),"")</f>
        <v>6</v>
      </c>
      <c r="F492" s="12">
        <f t="shared" si="7"/>
        <v>219</v>
      </c>
      <c r="G492" s="5" t="s">
        <v>2</v>
      </c>
      <c r="H492" s="3">
        <v>0</v>
      </c>
      <c r="I492" s="3">
        <v>0</v>
      </c>
      <c r="J492" s="3">
        <v>0</v>
      </c>
      <c r="K492" s="3">
        <v>0</v>
      </c>
    </row>
    <row r="493" spans="1:11" x14ac:dyDescent="0.25">
      <c r="A493" s="5" t="s">
        <v>4626</v>
      </c>
      <c r="B493" s="5" t="s">
        <v>5214</v>
      </c>
      <c r="C493" s="12">
        <f>IFERROR(VLOOKUP(UPPER(CONCATENATE($B493," - ",$A493)),'[1]Segurados Civis'!$A$5:$H$2142,6,FALSE),"")</f>
        <v>274</v>
      </c>
      <c r="D493" s="12">
        <f>IFERROR(VLOOKUP(UPPER(CONCATENATE($B493," - ",$A493)),'[1]Segurados Civis'!$A$5:$H$2142,7,FALSE),"")</f>
        <v>0</v>
      </c>
      <c r="E493" s="12">
        <f>IFERROR(VLOOKUP(UPPER(CONCATENATE($B493," - ",$A493)),'[1]Segurados Civis'!$A$5:$H$2142,8,FALSE),"")</f>
        <v>1</v>
      </c>
      <c r="F493" s="12">
        <f t="shared" si="7"/>
        <v>275</v>
      </c>
      <c r="G493" s="5" t="s">
        <v>2</v>
      </c>
      <c r="H493" s="3">
        <v>0</v>
      </c>
      <c r="I493" s="3">
        <v>0</v>
      </c>
      <c r="J493" s="3">
        <v>0</v>
      </c>
      <c r="K493" s="3">
        <v>0</v>
      </c>
    </row>
    <row r="494" spans="1:11" x14ac:dyDescent="0.25">
      <c r="A494" s="5" t="s">
        <v>4626</v>
      </c>
      <c r="B494" s="5" t="s">
        <v>5135</v>
      </c>
      <c r="C494" s="12">
        <f>IFERROR(VLOOKUP(UPPER(CONCATENATE($B494," - ",$A494)),'[1]Segurados Civis'!$A$5:$H$2142,6,FALSE),"")</f>
        <v>2902</v>
      </c>
      <c r="D494" s="12">
        <f>IFERROR(VLOOKUP(UPPER(CONCATENATE($B494," - ",$A494)),'[1]Segurados Civis'!$A$5:$H$2142,7,FALSE),"")</f>
        <v>423</v>
      </c>
      <c r="E494" s="12">
        <f>IFERROR(VLOOKUP(UPPER(CONCATENATE($B494," - ",$A494)),'[1]Segurados Civis'!$A$5:$H$2142,8,FALSE),"")</f>
        <v>115</v>
      </c>
      <c r="F494" s="12">
        <f t="shared" si="7"/>
        <v>3440</v>
      </c>
      <c r="G494" s="5" t="s">
        <v>2</v>
      </c>
      <c r="H494" s="3">
        <v>0</v>
      </c>
      <c r="I494" s="3">
        <v>0</v>
      </c>
      <c r="J494" s="3">
        <v>0</v>
      </c>
      <c r="K494" s="3">
        <v>0</v>
      </c>
    </row>
    <row r="495" spans="1:11" x14ac:dyDescent="0.25">
      <c r="A495" s="5" t="s">
        <v>4626</v>
      </c>
      <c r="B495" s="5" t="s">
        <v>4839</v>
      </c>
      <c r="C495" s="12">
        <f>IFERROR(VLOOKUP(UPPER(CONCATENATE($B495," - ",$A495)),'[1]Segurados Civis'!$A$5:$H$2142,6,FALSE),"")</f>
        <v>8978</v>
      </c>
      <c r="D495" s="12">
        <f>IFERROR(VLOOKUP(UPPER(CONCATENATE($B495," - ",$A495)),'[1]Segurados Civis'!$A$5:$H$2142,7,FALSE),"")</f>
        <v>4490</v>
      </c>
      <c r="E495" s="12">
        <f>IFERROR(VLOOKUP(UPPER(CONCATENATE($B495," - ",$A495)),'[1]Segurados Civis'!$A$5:$H$2142,8,FALSE),"")</f>
        <v>1340</v>
      </c>
      <c r="F495" s="12">
        <f t="shared" si="7"/>
        <v>14808</v>
      </c>
      <c r="G495" s="5" t="s">
        <v>2</v>
      </c>
      <c r="H495" s="3">
        <v>1</v>
      </c>
      <c r="I495" s="3">
        <v>0</v>
      </c>
      <c r="J495" s="3">
        <v>0</v>
      </c>
      <c r="K495" s="3">
        <v>0</v>
      </c>
    </row>
    <row r="496" spans="1:11" x14ac:dyDescent="0.25">
      <c r="A496" s="5" t="s">
        <v>4626</v>
      </c>
      <c r="B496" s="5" t="s">
        <v>4777</v>
      </c>
      <c r="C496" s="12" t="str">
        <f>IFERROR(VLOOKUP(UPPER(CONCATENATE($B496," - ",$A496)),'[1]Segurados Civis'!$A$5:$H$2142,6,FALSE),"")</f>
        <v/>
      </c>
      <c r="D496" s="12" t="str">
        <f>IFERROR(VLOOKUP(UPPER(CONCATENATE($B496," - ",$A496)),'[1]Segurados Civis'!$A$5:$H$2142,7,FALSE),"")</f>
        <v/>
      </c>
      <c r="E496" s="12" t="str">
        <f>IFERROR(VLOOKUP(UPPER(CONCATENATE($B496," - ",$A496)),'[1]Segurados Civis'!$A$5:$H$2142,8,FALSE),"")</f>
        <v/>
      </c>
      <c r="F496" s="12" t="str">
        <f t="shared" si="7"/>
        <v/>
      </c>
      <c r="G496" s="5" t="s">
        <v>4</v>
      </c>
      <c r="H496" s="3">
        <v>0</v>
      </c>
      <c r="I496" s="3">
        <v>0</v>
      </c>
      <c r="J496" s="3">
        <v>0</v>
      </c>
      <c r="K496" s="3">
        <v>0</v>
      </c>
    </row>
    <row r="497" spans="1:11" x14ac:dyDescent="0.25">
      <c r="A497" s="5" t="s">
        <v>4626</v>
      </c>
      <c r="B497" s="5" t="s">
        <v>4840</v>
      </c>
      <c r="C497" s="12" t="str">
        <f>IFERROR(VLOOKUP(UPPER(CONCATENATE($B497," - ",$A497)),'[1]Segurados Civis'!$A$5:$H$2142,6,FALSE),"")</f>
        <v/>
      </c>
      <c r="D497" s="12" t="str">
        <f>IFERROR(VLOOKUP(UPPER(CONCATENATE($B497," - ",$A497)),'[1]Segurados Civis'!$A$5:$H$2142,7,FALSE),"")</f>
        <v/>
      </c>
      <c r="E497" s="12" t="str">
        <f>IFERROR(VLOOKUP(UPPER(CONCATENATE($B497," - ",$A497)),'[1]Segurados Civis'!$A$5:$H$2142,8,FALSE),"")</f>
        <v/>
      </c>
      <c r="F497" s="12" t="str">
        <f t="shared" si="7"/>
        <v/>
      </c>
      <c r="G497" s="5" t="s">
        <v>4</v>
      </c>
      <c r="H497" s="3">
        <v>0</v>
      </c>
      <c r="I497" s="3">
        <v>0</v>
      </c>
      <c r="J497" s="3">
        <v>0</v>
      </c>
      <c r="K497" s="3">
        <v>0</v>
      </c>
    </row>
    <row r="498" spans="1:11" x14ac:dyDescent="0.25">
      <c r="A498" s="5" t="s">
        <v>4626</v>
      </c>
      <c r="B498" s="5" t="s">
        <v>5094</v>
      </c>
      <c r="C498" s="12" t="str">
        <f>IFERROR(VLOOKUP(UPPER(CONCATENATE($B498," - ",$A498)),'[1]Segurados Civis'!$A$5:$H$2142,6,FALSE),"")</f>
        <v/>
      </c>
      <c r="D498" s="12" t="str">
        <f>IFERROR(VLOOKUP(UPPER(CONCATENATE($B498," - ",$A498)),'[1]Segurados Civis'!$A$5:$H$2142,7,FALSE),"")</f>
        <v/>
      </c>
      <c r="E498" s="12" t="str">
        <f>IFERROR(VLOOKUP(UPPER(CONCATENATE($B498," - ",$A498)),'[1]Segurados Civis'!$A$5:$H$2142,8,FALSE),"")</f>
        <v/>
      </c>
      <c r="F498" s="12" t="str">
        <f t="shared" si="7"/>
        <v/>
      </c>
      <c r="G498" s="5" t="s">
        <v>4</v>
      </c>
      <c r="H498" s="3">
        <v>0</v>
      </c>
      <c r="I498" s="3">
        <v>0</v>
      </c>
      <c r="J498" s="3">
        <v>0</v>
      </c>
      <c r="K498" s="3">
        <v>0</v>
      </c>
    </row>
    <row r="499" spans="1:11" x14ac:dyDescent="0.25">
      <c r="A499" s="5" t="s">
        <v>4626</v>
      </c>
      <c r="B499" s="5" t="s">
        <v>3576</v>
      </c>
      <c r="C499" s="12">
        <f>IFERROR(VLOOKUP(UPPER(CONCATENATE($B499," - ",$A499)),'[1]Segurados Civis'!$A$5:$H$2142,6,FALSE),"")</f>
        <v>6177</v>
      </c>
      <c r="D499" s="12">
        <f>IFERROR(VLOOKUP(UPPER(CONCATENATE($B499," - ",$A499)),'[1]Segurados Civis'!$A$5:$H$2142,7,FALSE),"")</f>
        <v>252</v>
      </c>
      <c r="E499" s="12">
        <f>IFERROR(VLOOKUP(UPPER(CONCATENATE($B499," - ",$A499)),'[1]Segurados Civis'!$A$5:$H$2142,8,FALSE),"")</f>
        <v>36</v>
      </c>
      <c r="F499" s="12">
        <f t="shared" si="7"/>
        <v>6465</v>
      </c>
      <c r="G499" s="5" t="s">
        <v>2</v>
      </c>
      <c r="H499" s="3">
        <v>0</v>
      </c>
      <c r="I499" s="3">
        <v>0</v>
      </c>
      <c r="J499" s="3">
        <v>0</v>
      </c>
      <c r="K499" s="3">
        <v>0</v>
      </c>
    </row>
    <row r="500" spans="1:11" x14ac:dyDescent="0.25">
      <c r="A500" s="5" t="s">
        <v>4626</v>
      </c>
      <c r="B500" s="5" t="s">
        <v>5172</v>
      </c>
      <c r="C500" s="12" t="str">
        <f>IFERROR(VLOOKUP(UPPER(CONCATENATE($B500," - ",$A500)),'[1]Segurados Civis'!$A$5:$H$2142,6,FALSE),"")</f>
        <v/>
      </c>
      <c r="D500" s="12" t="str">
        <f>IFERROR(VLOOKUP(UPPER(CONCATENATE($B500," - ",$A500)),'[1]Segurados Civis'!$A$5:$H$2142,7,FALSE),"")</f>
        <v/>
      </c>
      <c r="E500" s="12" t="str">
        <f>IFERROR(VLOOKUP(UPPER(CONCATENATE($B500," - ",$A500)),'[1]Segurados Civis'!$A$5:$H$2142,8,FALSE),"")</f>
        <v/>
      </c>
      <c r="F500" s="12" t="str">
        <f t="shared" si="7"/>
        <v/>
      </c>
      <c r="G500" s="5" t="s">
        <v>4</v>
      </c>
      <c r="H500" s="3">
        <v>0</v>
      </c>
      <c r="I500" s="3">
        <v>0</v>
      </c>
      <c r="J500" s="3">
        <v>0</v>
      </c>
      <c r="K500" s="3">
        <v>0</v>
      </c>
    </row>
    <row r="501" spans="1:11" x14ac:dyDescent="0.25">
      <c r="A501" s="5" t="s">
        <v>4626</v>
      </c>
      <c r="B501" s="5" t="s">
        <v>5188</v>
      </c>
      <c r="C501" s="12">
        <f>IFERROR(VLOOKUP(UPPER(CONCATENATE($B501," - ",$A501)),'[1]Segurados Civis'!$A$5:$H$2142,6,FALSE),"")</f>
        <v>665</v>
      </c>
      <c r="D501" s="12">
        <f>IFERROR(VLOOKUP(UPPER(CONCATENATE($B501," - ",$A501)),'[1]Segurados Civis'!$A$5:$H$2142,7,FALSE),"")</f>
        <v>98</v>
      </c>
      <c r="E501" s="12">
        <f>IFERROR(VLOOKUP(UPPER(CONCATENATE($B501," - ",$A501)),'[1]Segurados Civis'!$A$5:$H$2142,8,FALSE),"")</f>
        <v>46</v>
      </c>
      <c r="F501" s="12">
        <f t="shared" si="7"/>
        <v>809</v>
      </c>
      <c r="G501" s="5" t="s">
        <v>2</v>
      </c>
      <c r="H501" s="3">
        <v>0</v>
      </c>
      <c r="I501" s="3">
        <v>0</v>
      </c>
      <c r="J501" s="3">
        <v>0</v>
      </c>
      <c r="K501" s="3">
        <v>0</v>
      </c>
    </row>
    <row r="502" spans="1:11" x14ac:dyDescent="0.25">
      <c r="A502" s="5" t="s">
        <v>4626</v>
      </c>
      <c r="B502" s="5" t="s">
        <v>4947</v>
      </c>
      <c r="C502" s="12" t="str">
        <f>IFERROR(VLOOKUP(UPPER(CONCATENATE($B502," - ",$A502)),'[1]Segurados Civis'!$A$5:$H$2142,6,FALSE),"")</f>
        <v/>
      </c>
      <c r="D502" s="12" t="str">
        <f>IFERROR(VLOOKUP(UPPER(CONCATENATE($B502," - ",$A502)),'[1]Segurados Civis'!$A$5:$H$2142,7,FALSE),"")</f>
        <v/>
      </c>
      <c r="E502" s="12" t="str">
        <f>IFERROR(VLOOKUP(UPPER(CONCATENATE($B502," - ",$A502)),'[1]Segurados Civis'!$A$5:$H$2142,8,FALSE),"")</f>
        <v/>
      </c>
      <c r="F502" s="12" t="str">
        <f t="shared" si="7"/>
        <v/>
      </c>
      <c r="G502" s="5" t="s">
        <v>4</v>
      </c>
      <c r="H502" s="3">
        <v>0</v>
      </c>
      <c r="I502" s="3">
        <v>0</v>
      </c>
      <c r="J502" s="3">
        <v>0</v>
      </c>
      <c r="K502" s="3">
        <v>0</v>
      </c>
    </row>
    <row r="503" spans="1:11" x14ac:dyDescent="0.25">
      <c r="A503" s="5" t="s">
        <v>4626</v>
      </c>
      <c r="B503" s="5" t="s">
        <v>4899</v>
      </c>
      <c r="C503" s="12" t="str">
        <f>IFERROR(VLOOKUP(UPPER(CONCATENATE($B503," - ",$A503)),'[1]Segurados Civis'!$A$5:$H$2142,6,FALSE),"")</f>
        <v/>
      </c>
      <c r="D503" s="12" t="str">
        <f>IFERROR(VLOOKUP(UPPER(CONCATENATE($B503," - ",$A503)),'[1]Segurados Civis'!$A$5:$H$2142,7,FALSE),"")</f>
        <v/>
      </c>
      <c r="E503" s="12" t="str">
        <f>IFERROR(VLOOKUP(UPPER(CONCATENATE($B503," - ",$A503)),'[1]Segurados Civis'!$A$5:$H$2142,8,FALSE),"")</f>
        <v/>
      </c>
      <c r="F503" s="12" t="str">
        <f t="shared" si="7"/>
        <v/>
      </c>
      <c r="G503" s="5" t="s">
        <v>4</v>
      </c>
      <c r="H503" s="3">
        <v>0</v>
      </c>
      <c r="I503" s="3">
        <v>0</v>
      </c>
      <c r="J503" s="3">
        <v>0</v>
      </c>
      <c r="K503" s="3">
        <v>0</v>
      </c>
    </row>
    <row r="504" spans="1:11" x14ac:dyDescent="0.25">
      <c r="A504" s="5" t="s">
        <v>4626</v>
      </c>
      <c r="B504" s="5" t="s">
        <v>4715</v>
      </c>
      <c r="C504" s="12" t="str">
        <f>IFERROR(VLOOKUP(UPPER(CONCATENATE($B504," - ",$A504)),'[1]Segurados Civis'!$A$5:$H$2142,6,FALSE),"")</f>
        <v/>
      </c>
      <c r="D504" s="12" t="str">
        <f>IFERROR(VLOOKUP(UPPER(CONCATENATE($B504," - ",$A504)),'[1]Segurados Civis'!$A$5:$H$2142,7,FALSE),"")</f>
        <v/>
      </c>
      <c r="E504" s="12" t="str">
        <f>IFERROR(VLOOKUP(UPPER(CONCATENATE($B504," - ",$A504)),'[1]Segurados Civis'!$A$5:$H$2142,8,FALSE),"")</f>
        <v/>
      </c>
      <c r="F504" s="12" t="str">
        <f t="shared" si="7"/>
        <v/>
      </c>
      <c r="G504" s="5" t="s">
        <v>4</v>
      </c>
      <c r="H504" s="3">
        <v>0</v>
      </c>
      <c r="I504" s="3">
        <v>0</v>
      </c>
      <c r="J504" s="3">
        <v>0</v>
      </c>
      <c r="K504" s="3">
        <v>0</v>
      </c>
    </row>
    <row r="505" spans="1:11" x14ac:dyDescent="0.25">
      <c r="A505" s="5" t="s">
        <v>4626</v>
      </c>
      <c r="B505" s="5" t="s">
        <v>4778</v>
      </c>
      <c r="C505" s="12" t="str">
        <f>IFERROR(VLOOKUP(UPPER(CONCATENATE($B505," - ",$A505)),'[1]Segurados Civis'!$A$5:$H$2142,6,FALSE),"")</f>
        <v/>
      </c>
      <c r="D505" s="12" t="str">
        <f>IFERROR(VLOOKUP(UPPER(CONCATENATE($B505," - ",$A505)),'[1]Segurados Civis'!$A$5:$H$2142,7,FALSE),"")</f>
        <v/>
      </c>
      <c r="E505" s="12" t="str">
        <f>IFERROR(VLOOKUP(UPPER(CONCATENATE($B505," - ",$A505)),'[1]Segurados Civis'!$A$5:$H$2142,8,FALSE),"")</f>
        <v/>
      </c>
      <c r="F505" s="12" t="str">
        <f t="shared" si="7"/>
        <v/>
      </c>
      <c r="G505" s="5" t="s">
        <v>4</v>
      </c>
      <c r="H505" s="3">
        <v>0</v>
      </c>
      <c r="I505" s="3">
        <v>0</v>
      </c>
      <c r="J505" s="3">
        <v>0</v>
      </c>
      <c r="K505" s="3">
        <v>0</v>
      </c>
    </row>
    <row r="506" spans="1:11" x14ac:dyDescent="0.25">
      <c r="A506" s="5" t="s">
        <v>4626</v>
      </c>
      <c r="B506" s="5" t="s">
        <v>4888</v>
      </c>
      <c r="C506" s="12" t="str">
        <f>IFERROR(VLOOKUP(UPPER(CONCATENATE($B506," - ",$A506)),'[1]Segurados Civis'!$A$5:$H$2142,6,FALSE),"")</f>
        <v/>
      </c>
      <c r="D506" s="12" t="str">
        <f>IFERROR(VLOOKUP(UPPER(CONCATENATE($B506," - ",$A506)),'[1]Segurados Civis'!$A$5:$H$2142,7,FALSE),"")</f>
        <v/>
      </c>
      <c r="E506" s="12" t="str">
        <f>IFERROR(VLOOKUP(UPPER(CONCATENATE($B506," - ",$A506)),'[1]Segurados Civis'!$A$5:$H$2142,8,FALSE),"")</f>
        <v/>
      </c>
      <c r="F506" s="12" t="str">
        <f t="shared" si="7"/>
        <v/>
      </c>
      <c r="G506" s="5" t="s">
        <v>4</v>
      </c>
      <c r="H506" s="3">
        <v>0</v>
      </c>
      <c r="I506" s="3">
        <v>0</v>
      </c>
      <c r="J506" s="3">
        <v>0</v>
      </c>
      <c r="K506" s="3">
        <v>0</v>
      </c>
    </row>
    <row r="507" spans="1:11" x14ac:dyDescent="0.25">
      <c r="A507" s="5" t="s">
        <v>4626</v>
      </c>
      <c r="B507" s="5" t="s">
        <v>5184</v>
      </c>
      <c r="C507" s="12">
        <f>IFERROR(VLOOKUP(UPPER(CONCATENATE($B507," - ",$A507)),'[1]Segurados Civis'!$A$5:$H$2142,6,FALSE),"")</f>
        <v>238</v>
      </c>
      <c r="D507" s="12">
        <f>IFERROR(VLOOKUP(UPPER(CONCATENATE($B507," - ",$A507)),'[1]Segurados Civis'!$A$5:$H$2142,7,FALSE),"")</f>
        <v>54</v>
      </c>
      <c r="E507" s="12">
        <f>IFERROR(VLOOKUP(UPPER(CONCATENATE($B507," - ",$A507)),'[1]Segurados Civis'!$A$5:$H$2142,8,FALSE),"")</f>
        <v>17</v>
      </c>
      <c r="F507" s="12">
        <f t="shared" si="7"/>
        <v>309</v>
      </c>
      <c r="G507" s="5" t="s">
        <v>2</v>
      </c>
      <c r="H507" s="3">
        <v>0</v>
      </c>
      <c r="I507" s="3">
        <v>0</v>
      </c>
      <c r="J507" s="3">
        <v>0</v>
      </c>
      <c r="K507" s="3">
        <v>0</v>
      </c>
    </row>
    <row r="508" spans="1:11" x14ac:dyDescent="0.25">
      <c r="A508" s="5" t="s">
        <v>4626</v>
      </c>
      <c r="B508" s="5" t="s">
        <v>4948</v>
      </c>
      <c r="C508" s="12" t="str">
        <f>IFERROR(VLOOKUP(UPPER(CONCATENATE($B508," - ",$A508)),'[1]Segurados Civis'!$A$5:$H$2142,6,FALSE),"")</f>
        <v/>
      </c>
      <c r="D508" s="12" t="str">
        <f>IFERROR(VLOOKUP(UPPER(CONCATENATE($B508," - ",$A508)),'[1]Segurados Civis'!$A$5:$H$2142,7,FALSE),"")</f>
        <v/>
      </c>
      <c r="E508" s="12" t="str">
        <f>IFERROR(VLOOKUP(UPPER(CONCATENATE($B508," - ",$A508)),'[1]Segurados Civis'!$A$5:$H$2142,8,FALSE),"")</f>
        <v/>
      </c>
      <c r="F508" s="12" t="str">
        <f t="shared" si="7"/>
        <v/>
      </c>
      <c r="G508" s="5" t="s">
        <v>4</v>
      </c>
      <c r="H508" s="3">
        <v>0</v>
      </c>
      <c r="I508" s="3">
        <v>0</v>
      </c>
      <c r="J508" s="3">
        <v>0</v>
      </c>
      <c r="K508" s="3">
        <v>0</v>
      </c>
    </row>
    <row r="509" spans="1:11" x14ac:dyDescent="0.25">
      <c r="A509" s="5" t="s">
        <v>4626</v>
      </c>
      <c r="B509" s="5" t="s">
        <v>5095</v>
      </c>
      <c r="C509" s="12" t="str">
        <f>IFERROR(VLOOKUP(UPPER(CONCATENATE($B509," - ",$A509)),'[1]Segurados Civis'!$A$5:$H$2142,6,FALSE),"")</f>
        <v/>
      </c>
      <c r="D509" s="12" t="str">
        <f>IFERROR(VLOOKUP(UPPER(CONCATENATE($B509," - ",$A509)),'[1]Segurados Civis'!$A$5:$H$2142,7,FALSE),"")</f>
        <v/>
      </c>
      <c r="E509" s="12" t="str">
        <f>IFERROR(VLOOKUP(UPPER(CONCATENATE($B509," - ",$A509)),'[1]Segurados Civis'!$A$5:$H$2142,8,FALSE),"")</f>
        <v/>
      </c>
      <c r="F509" s="12" t="str">
        <f t="shared" si="7"/>
        <v/>
      </c>
      <c r="G509" s="5" t="s">
        <v>4</v>
      </c>
      <c r="H509" s="3">
        <v>0</v>
      </c>
      <c r="I509" s="3">
        <v>0</v>
      </c>
      <c r="J509" s="3">
        <v>0</v>
      </c>
      <c r="K509" s="3">
        <v>0</v>
      </c>
    </row>
    <row r="510" spans="1:11" x14ac:dyDescent="0.25">
      <c r="A510" s="5" t="s">
        <v>4626</v>
      </c>
      <c r="B510" s="5" t="s">
        <v>4815</v>
      </c>
      <c r="C510" s="12">
        <f>IFERROR(VLOOKUP(UPPER(CONCATENATE($B510," - ",$A510)),'[1]Segurados Civis'!$A$5:$H$2142,6,FALSE),"")</f>
        <v>305</v>
      </c>
      <c r="D510" s="12">
        <f>IFERROR(VLOOKUP(UPPER(CONCATENATE($B510," - ",$A510)),'[1]Segurados Civis'!$A$5:$H$2142,7,FALSE),"")</f>
        <v>75</v>
      </c>
      <c r="E510" s="12">
        <f>IFERROR(VLOOKUP(UPPER(CONCATENATE($B510," - ",$A510)),'[1]Segurados Civis'!$A$5:$H$2142,8,FALSE),"")</f>
        <v>21</v>
      </c>
      <c r="F510" s="12">
        <f t="shared" si="7"/>
        <v>401</v>
      </c>
      <c r="G510" s="5" t="s">
        <v>2</v>
      </c>
      <c r="H510" s="3">
        <v>0</v>
      </c>
      <c r="I510" s="3">
        <v>0</v>
      </c>
      <c r="J510" s="3">
        <v>0</v>
      </c>
      <c r="K510" s="3">
        <v>0</v>
      </c>
    </row>
    <row r="511" spans="1:11" x14ac:dyDescent="0.25">
      <c r="A511" s="5" t="s">
        <v>4626</v>
      </c>
      <c r="B511" s="5" t="s">
        <v>4979</v>
      </c>
      <c r="C511" s="12">
        <f>IFERROR(VLOOKUP(UPPER(CONCATENATE($B511," - ",$A511)),'[1]Segurados Civis'!$A$5:$H$2142,6,FALSE),"")</f>
        <v>335</v>
      </c>
      <c r="D511" s="12">
        <f>IFERROR(VLOOKUP(UPPER(CONCATENATE($B511," - ",$A511)),'[1]Segurados Civis'!$A$5:$H$2142,7,FALSE),"")</f>
        <v>97</v>
      </c>
      <c r="E511" s="12">
        <f>IFERROR(VLOOKUP(UPPER(CONCATENATE($B511," - ",$A511)),'[1]Segurados Civis'!$A$5:$H$2142,8,FALSE),"")</f>
        <v>13</v>
      </c>
      <c r="F511" s="12">
        <f t="shared" si="7"/>
        <v>445</v>
      </c>
      <c r="G511" s="5" t="s">
        <v>2</v>
      </c>
      <c r="H511" s="3">
        <v>0</v>
      </c>
      <c r="I511" s="3">
        <v>0</v>
      </c>
      <c r="J511" s="3">
        <v>0</v>
      </c>
      <c r="K511" s="3">
        <v>0</v>
      </c>
    </row>
    <row r="512" spans="1:11" x14ac:dyDescent="0.25">
      <c r="A512" s="5" t="s">
        <v>4626</v>
      </c>
      <c r="B512" s="5" t="s">
        <v>5096</v>
      </c>
      <c r="C512" s="12" t="str">
        <f>IFERROR(VLOOKUP(UPPER(CONCATENATE($B512," - ",$A512)),'[1]Segurados Civis'!$A$5:$H$2142,6,FALSE),"")</f>
        <v/>
      </c>
      <c r="D512" s="12" t="str">
        <f>IFERROR(VLOOKUP(UPPER(CONCATENATE($B512," - ",$A512)),'[1]Segurados Civis'!$A$5:$H$2142,7,FALSE),"")</f>
        <v/>
      </c>
      <c r="E512" s="12" t="str">
        <f>IFERROR(VLOOKUP(UPPER(CONCATENATE($B512," - ",$A512)),'[1]Segurados Civis'!$A$5:$H$2142,8,FALSE),"")</f>
        <v/>
      </c>
      <c r="F512" s="12" t="str">
        <f t="shared" si="7"/>
        <v/>
      </c>
      <c r="G512" s="5" t="s">
        <v>4</v>
      </c>
      <c r="H512" s="3">
        <v>0</v>
      </c>
      <c r="I512" s="3">
        <v>0</v>
      </c>
      <c r="J512" s="3">
        <v>0</v>
      </c>
      <c r="K512" s="3">
        <v>0</v>
      </c>
    </row>
    <row r="513" spans="1:11" x14ac:dyDescent="0.25">
      <c r="A513" s="5" t="s">
        <v>4626</v>
      </c>
      <c r="B513" s="5" t="s">
        <v>4870</v>
      </c>
      <c r="C513" s="12" t="str">
        <f>IFERROR(VLOOKUP(UPPER(CONCATENATE($B513," - ",$A513)),'[1]Segurados Civis'!$A$5:$H$2142,6,FALSE),"")</f>
        <v/>
      </c>
      <c r="D513" s="12" t="str">
        <f>IFERROR(VLOOKUP(UPPER(CONCATENATE($B513," - ",$A513)),'[1]Segurados Civis'!$A$5:$H$2142,7,FALSE),"")</f>
        <v/>
      </c>
      <c r="E513" s="12" t="str">
        <f>IFERROR(VLOOKUP(UPPER(CONCATENATE($B513," - ",$A513)),'[1]Segurados Civis'!$A$5:$H$2142,8,FALSE),"")</f>
        <v/>
      </c>
      <c r="F513" s="12" t="str">
        <f t="shared" si="7"/>
        <v/>
      </c>
      <c r="G513" s="5" t="s">
        <v>4</v>
      </c>
      <c r="H513" s="3">
        <v>0</v>
      </c>
      <c r="I513" s="3">
        <v>0</v>
      </c>
      <c r="J513" s="3">
        <v>0</v>
      </c>
      <c r="K513" s="3">
        <v>0</v>
      </c>
    </row>
    <row r="514" spans="1:11" x14ac:dyDescent="0.25">
      <c r="A514" s="5" t="s">
        <v>4626</v>
      </c>
      <c r="B514" s="5" t="s">
        <v>4387</v>
      </c>
      <c r="C514" s="12" t="str">
        <f>IFERROR(VLOOKUP(UPPER(CONCATENATE($B514," - ",$A514)),'[1]Segurados Civis'!$A$5:$H$2142,6,FALSE),"")</f>
        <v/>
      </c>
      <c r="D514" s="12" t="str">
        <f>IFERROR(VLOOKUP(UPPER(CONCATENATE($B514," - ",$A514)),'[1]Segurados Civis'!$A$5:$H$2142,7,FALSE),"")</f>
        <v/>
      </c>
      <c r="E514" s="12" t="str">
        <f>IFERROR(VLOOKUP(UPPER(CONCATENATE($B514," - ",$A514)),'[1]Segurados Civis'!$A$5:$H$2142,8,FALSE),"")</f>
        <v/>
      </c>
      <c r="F514" s="12" t="str">
        <f t="shared" si="7"/>
        <v/>
      </c>
      <c r="G514" s="5" t="s">
        <v>4</v>
      </c>
      <c r="H514" s="3">
        <v>0</v>
      </c>
      <c r="I514" s="3">
        <v>0</v>
      </c>
      <c r="J514" s="3">
        <v>0</v>
      </c>
      <c r="K514" s="3">
        <v>0</v>
      </c>
    </row>
    <row r="515" spans="1:11" x14ac:dyDescent="0.25">
      <c r="A515" s="5" t="s">
        <v>4626</v>
      </c>
      <c r="B515" s="5" t="s">
        <v>4900</v>
      </c>
      <c r="C515" s="12" t="str">
        <f>IFERROR(VLOOKUP(UPPER(CONCATENATE($B515," - ",$A515)),'[1]Segurados Civis'!$A$5:$H$2142,6,FALSE),"")</f>
        <v/>
      </c>
      <c r="D515" s="12" t="str">
        <f>IFERROR(VLOOKUP(UPPER(CONCATENATE($B515," - ",$A515)),'[1]Segurados Civis'!$A$5:$H$2142,7,FALSE),"")</f>
        <v/>
      </c>
      <c r="E515" s="12" t="str">
        <f>IFERROR(VLOOKUP(UPPER(CONCATENATE($B515," - ",$A515)),'[1]Segurados Civis'!$A$5:$H$2142,8,FALSE),"")</f>
        <v/>
      </c>
      <c r="F515" s="12" t="str">
        <f t="shared" ref="F515:F578" si="8">IF(SUM(C515:E515)=0,"",SUM(C515:E515))</f>
        <v/>
      </c>
      <c r="G515" s="5" t="s">
        <v>4</v>
      </c>
      <c r="H515" s="3">
        <v>0</v>
      </c>
      <c r="I515" s="3">
        <v>0</v>
      </c>
      <c r="J515" s="3">
        <v>0</v>
      </c>
      <c r="K515" s="3">
        <v>0</v>
      </c>
    </row>
    <row r="516" spans="1:11" x14ac:dyDescent="0.25">
      <c r="A516" s="5" t="s">
        <v>4626</v>
      </c>
      <c r="B516" s="5" t="s">
        <v>5154</v>
      </c>
      <c r="C516" s="12">
        <f>IFERROR(VLOOKUP(UPPER(CONCATENATE($B516," - ",$A516)),'[1]Segurados Civis'!$A$5:$H$2142,6,FALSE),"")</f>
        <v>1034</v>
      </c>
      <c r="D516" s="12">
        <f>IFERROR(VLOOKUP(UPPER(CONCATENATE($B516," - ",$A516)),'[1]Segurados Civis'!$A$5:$H$2142,7,FALSE),"")</f>
        <v>274</v>
      </c>
      <c r="E516" s="12">
        <f>IFERROR(VLOOKUP(UPPER(CONCATENATE($B516," - ",$A516)),'[1]Segurados Civis'!$A$5:$H$2142,8,FALSE),"")</f>
        <v>77</v>
      </c>
      <c r="F516" s="12">
        <f t="shared" si="8"/>
        <v>1385</v>
      </c>
      <c r="G516" s="5" t="s">
        <v>2</v>
      </c>
      <c r="H516" s="3">
        <v>0</v>
      </c>
      <c r="I516" s="3">
        <v>0</v>
      </c>
      <c r="J516" s="3">
        <v>0</v>
      </c>
      <c r="K516" s="3">
        <v>0</v>
      </c>
    </row>
    <row r="517" spans="1:11" x14ac:dyDescent="0.25">
      <c r="A517" s="5" t="s">
        <v>4626</v>
      </c>
      <c r="B517" s="5" t="s">
        <v>4949</v>
      </c>
      <c r="C517" s="12" t="str">
        <f>IFERROR(VLOOKUP(UPPER(CONCATENATE($B517," - ",$A517)),'[1]Segurados Civis'!$A$5:$H$2142,6,FALSE),"")</f>
        <v/>
      </c>
      <c r="D517" s="12" t="str">
        <f>IFERROR(VLOOKUP(UPPER(CONCATENATE($B517," - ",$A517)),'[1]Segurados Civis'!$A$5:$H$2142,7,FALSE),"")</f>
        <v/>
      </c>
      <c r="E517" s="12" t="str">
        <f>IFERROR(VLOOKUP(UPPER(CONCATENATE($B517," - ",$A517)),'[1]Segurados Civis'!$A$5:$H$2142,8,FALSE),"")</f>
        <v/>
      </c>
      <c r="F517" s="12" t="str">
        <f t="shared" si="8"/>
        <v/>
      </c>
      <c r="G517" s="5" t="s">
        <v>4</v>
      </c>
      <c r="H517" s="3">
        <v>0</v>
      </c>
      <c r="I517" s="3">
        <v>0</v>
      </c>
      <c r="J517" s="3">
        <v>0</v>
      </c>
      <c r="K517" s="3">
        <v>0</v>
      </c>
    </row>
    <row r="518" spans="1:11" x14ac:dyDescent="0.25">
      <c r="A518" s="5" t="s">
        <v>4626</v>
      </c>
      <c r="B518" s="5" t="s">
        <v>4636</v>
      </c>
      <c r="C518" s="12" t="str">
        <f>IFERROR(VLOOKUP(UPPER(CONCATENATE($B518," - ",$A518)),'[1]Segurados Civis'!$A$5:$H$2142,6,FALSE),"")</f>
        <v/>
      </c>
      <c r="D518" s="12" t="str">
        <f>IFERROR(VLOOKUP(UPPER(CONCATENATE($B518," - ",$A518)),'[1]Segurados Civis'!$A$5:$H$2142,7,FALSE),"")</f>
        <v/>
      </c>
      <c r="E518" s="12" t="str">
        <f>IFERROR(VLOOKUP(UPPER(CONCATENATE($B518," - ",$A518)),'[1]Segurados Civis'!$A$5:$H$2142,8,FALSE),"")</f>
        <v/>
      </c>
      <c r="F518" s="12" t="str">
        <f t="shared" si="8"/>
        <v/>
      </c>
      <c r="G518" s="5" t="s">
        <v>4</v>
      </c>
      <c r="H518" s="3">
        <v>0</v>
      </c>
      <c r="I518" s="3">
        <v>0</v>
      </c>
      <c r="J518" s="3">
        <v>0</v>
      </c>
      <c r="K518" s="3">
        <v>0</v>
      </c>
    </row>
    <row r="519" spans="1:11" x14ac:dyDescent="0.25">
      <c r="A519" s="5" t="s">
        <v>4626</v>
      </c>
      <c r="B519" s="5" t="s">
        <v>5122</v>
      </c>
      <c r="C519" s="12" t="str">
        <f>IFERROR(VLOOKUP(UPPER(CONCATENATE($B519," - ",$A519)),'[1]Segurados Civis'!$A$5:$H$2142,6,FALSE),"")</f>
        <v/>
      </c>
      <c r="D519" s="12" t="str">
        <f>IFERROR(VLOOKUP(UPPER(CONCATENATE($B519," - ",$A519)),'[1]Segurados Civis'!$A$5:$H$2142,7,FALSE),"")</f>
        <v/>
      </c>
      <c r="E519" s="12" t="str">
        <f>IFERROR(VLOOKUP(UPPER(CONCATENATE($B519," - ",$A519)),'[1]Segurados Civis'!$A$5:$H$2142,8,FALSE),"")</f>
        <v/>
      </c>
      <c r="F519" s="12" t="str">
        <f t="shared" si="8"/>
        <v/>
      </c>
      <c r="G519" s="5" t="s">
        <v>4</v>
      </c>
      <c r="H519" s="3">
        <v>0</v>
      </c>
      <c r="I519" s="3">
        <v>0</v>
      </c>
      <c r="J519" s="3">
        <v>0</v>
      </c>
      <c r="K519" s="3">
        <v>0</v>
      </c>
    </row>
    <row r="520" spans="1:11" x14ac:dyDescent="0.25">
      <c r="A520" s="5" t="s">
        <v>4626</v>
      </c>
      <c r="B520" s="5" t="s">
        <v>4972</v>
      </c>
      <c r="C520" s="12">
        <f>IFERROR(VLOOKUP(UPPER(CONCATENATE($B520," - ",$A520)),'[1]Segurados Civis'!$A$5:$H$2142,6,FALSE),"")</f>
        <v>296</v>
      </c>
      <c r="D520" s="12">
        <f>IFERROR(VLOOKUP(UPPER(CONCATENATE($B520," - ",$A520)),'[1]Segurados Civis'!$A$5:$H$2142,7,FALSE),"")</f>
        <v>61</v>
      </c>
      <c r="E520" s="12">
        <f>IFERROR(VLOOKUP(UPPER(CONCATENATE($B520," - ",$A520)),'[1]Segurados Civis'!$A$5:$H$2142,8,FALSE),"")</f>
        <v>24</v>
      </c>
      <c r="F520" s="12">
        <f t="shared" si="8"/>
        <v>381</v>
      </c>
      <c r="G520" s="5" t="s">
        <v>2</v>
      </c>
      <c r="H520" s="3">
        <v>0</v>
      </c>
      <c r="I520" s="3">
        <v>0</v>
      </c>
      <c r="J520" s="3">
        <v>0</v>
      </c>
      <c r="K520" s="3">
        <v>0</v>
      </c>
    </row>
    <row r="521" spans="1:11" x14ac:dyDescent="0.25">
      <c r="A521" s="5" t="s">
        <v>4626</v>
      </c>
      <c r="B521" s="5" t="s">
        <v>5144</v>
      </c>
      <c r="C521" s="12" t="str">
        <f>IFERROR(VLOOKUP(UPPER(CONCATENATE($B521," - ",$A521)),'[1]Segurados Civis'!$A$5:$H$2142,6,FALSE),"")</f>
        <v/>
      </c>
      <c r="D521" s="12" t="str">
        <f>IFERROR(VLOOKUP(UPPER(CONCATENATE($B521," - ",$A521)),'[1]Segurados Civis'!$A$5:$H$2142,7,FALSE),"")</f>
        <v/>
      </c>
      <c r="E521" s="12" t="str">
        <f>IFERROR(VLOOKUP(UPPER(CONCATENATE($B521," - ",$A521)),'[1]Segurados Civis'!$A$5:$H$2142,8,FALSE),"")</f>
        <v/>
      </c>
      <c r="F521" s="12" t="str">
        <f t="shared" si="8"/>
        <v/>
      </c>
      <c r="G521" s="5" t="s">
        <v>4</v>
      </c>
      <c r="H521" s="3">
        <v>0</v>
      </c>
      <c r="I521" s="3">
        <v>0</v>
      </c>
      <c r="J521" s="3">
        <v>0</v>
      </c>
      <c r="K521" s="3">
        <v>0</v>
      </c>
    </row>
    <row r="522" spans="1:11" x14ac:dyDescent="0.25">
      <c r="A522" s="5" t="s">
        <v>4626</v>
      </c>
      <c r="B522" s="5" t="s">
        <v>4950</v>
      </c>
      <c r="C522" s="12" t="str">
        <f>IFERROR(VLOOKUP(UPPER(CONCATENATE($B522," - ",$A522)),'[1]Segurados Civis'!$A$5:$H$2142,6,FALSE),"")</f>
        <v/>
      </c>
      <c r="D522" s="12" t="str">
        <f>IFERROR(VLOOKUP(UPPER(CONCATENATE($B522," - ",$A522)),'[1]Segurados Civis'!$A$5:$H$2142,7,FALSE),"")</f>
        <v/>
      </c>
      <c r="E522" s="12" t="str">
        <f>IFERROR(VLOOKUP(UPPER(CONCATENATE($B522," - ",$A522)),'[1]Segurados Civis'!$A$5:$H$2142,8,FALSE),"")</f>
        <v/>
      </c>
      <c r="F522" s="12" t="str">
        <f t="shared" si="8"/>
        <v/>
      </c>
      <c r="G522" s="5" t="s">
        <v>4</v>
      </c>
      <c r="H522" s="3">
        <v>0</v>
      </c>
      <c r="I522" s="3">
        <v>0</v>
      </c>
      <c r="J522" s="3">
        <v>0</v>
      </c>
      <c r="K522" s="3">
        <v>0</v>
      </c>
    </row>
    <row r="523" spans="1:11" x14ac:dyDescent="0.25">
      <c r="A523" s="5" t="s">
        <v>4626</v>
      </c>
      <c r="B523" s="5" t="s">
        <v>5123</v>
      </c>
      <c r="C523" s="12" t="str">
        <f>IFERROR(VLOOKUP(UPPER(CONCATENATE($B523," - ",$A523)),'[1]Segurados Civis'!$A$5:$H$2142,6,FALSE),"")</f>
        <v/>
      </c>
      <c r="D523" s="12" t="str">
        <f>IFERROR(VLOOKUP(UPPER(CONCATENATE($B523," - ",$A523)),'[1]Segurados Civis'!$A$5:$H$2142,7,FALSE),"")</f>
        <v/>
      </c>
      <c r="E523" s="12" t="str">
        <f>IFERROR(VLOOKUP(UPPER(CONCATENATE($B523," - ",$A523)),'[1]Segurados Civis'!$A$5:$H$2142,8,FALSE),"")</f>
        <v/>
      </c>
      <c r="F523" s="12" t="str">
        <f t="shared" si="8"/>
        <v/>
      </c>
      <c r="G523" s="5" t="s">
        <v>4</v>
      </c>
      <c r="H523" s="3">
        <v>0</v>
      </c>
      <c r="I523" s="3">
        <v>0</v>
      </c>
      <c r="J523" s="3">
        <v>0</v>
      </c>
      <c r="K523" s="3">
        <v>0</v>
      </c>
    </row>
    <row r="524" spans="1:11" x14ac:dyDescent="0.25">
      <c r="A524" s="5" t="s">
        <v>4626</v>
      </c>
      <c r="B524" s="5" t="s">
        <v>5081</v>
      </c>
      <c r="C524" s="12" t="str">
        <f>IFERROR(VLOOKUP(UPPER(CONCATENATE($B524," - ",$A524)),'[1]Segurados Civis'!$A$5:$H$2142,6,FALSE),"")</f>
        <v/>
      </c>
      <c r="D524" s="12" t="str">
        <f>IFERROR(VLOOKUP(UPPER(CONCATENATE($B524," - ",$A524)),'[1]Segurados Civis'!$A$5:$H$2142,7,FALSE),"")</f>
        <v/>
      </c>
      <c r="E524" s="12" t="str">
        <f>IFERROR(VLOOKUP(UPPER(CONCATENATE($B524," - ",$A524)),'[1]Segurados Civis'!$A$5:$H$2142,8,FALSE),"")</f>
        <v/>
      </c>
      <c r="F524" s="12" t="str">
        <f t="shared" si="8"/>
        <v/>
      </c>
      <c r="G524" s="5" t="s">
        <v>4</v>
      </c>
      <c r="H524" s="3">
        <v>0</v>
      </c>
      <c r="I524" s="3">
        <v>0</v>
      </c>
      <c r="J524" s="3">
        <v>0</v>
      </c>
      <c r="K524" s="3">
        <v>0</v>
      </c>
    </row>
    <row r="525" spans="1:11" x14ac:dyDescent="0.25">
      <c r="A525" s="5" t="s">
        <v>4626</v>
      </c>
      <c r="B525" s="5" t="s">
        <v>4644</v>
      </c>
      <c r="C525" s="12" t="str">
        <f>IFERROR(VLOOKUP(UPPER(CONCATENATE($B525," - ",$A525)),'[1]Segurados Civis'!$A$5:$H$2142,6,FALSE),"")</f>
        <v/>
      </c>
      <c r="D525" s="12" t="str">
        <f>IFERROR(VLOOKUP(UPPER(CONCATENATE($B525," - ",$A525)),'[1]Segurados Civis'!$A$5:$H$2142,7,FALSE),"")</f>
        <v/>
      </c>
      <c r="E525" s="12" t="str">
        <f>IFERROR(VLOOKUP(UPPER(CONCATENATE($B525," - ",$A525)),'[1]Segurados Civis'!$A$5:$H$2142,8,FALSE),"")</f>
        <v/>
      </c>
      <c r="F525" s="12" t="str">
        <f t="shared" si="8"/>
        <v/>
      </c>
      <c r="G525" s="5" t="s">
        <v>4</v>
      </c>
      <c r="H525" s="3">
        <v>0</v>
      </c>
      <c r="I525" s="3">
        <v>0</v>
      </c>
      <c r="J525" s="3">
        <v>0</v>
      </c>
      <c r="K525" s="3">
        <v>0</v>
      </c>
    </row>
    <row r="526" spans="1:11" x14ac:dyDescent="0.25">
      <c r="A526" s="5" t="s">
        <v>4626</v>
      </c>
      <c r="B526" s="5" t="s">
        <v>4779</v>
      </c>
      <c r="C526" s="12" t="str">
        <f>IFERROR(VLOOKUP(UPPER(CONCATENATE($B526," - ",$A526)),'[1]Segurados Civis'!$A$5:$H$2142,6,FALSE),"")</f>
        <v/>
      </c>
      <c r="D526" s="12" t="str">
        <f>IFERROR(VLOOKUP(UPPER(CONCATENATE($B526," - ",$A526)),'[1]Segurados Civis'!$A$5:$H$2142,7,FALSE),"")</f>
        <v/>
      </c>
      <c r="E526" s="12" t="str">
        <f>IFERROR(VLOOKUP(UPPER(CONCATENATE($B526," - ",$A526)),'[1]Segurados Civis'!$A$5:$H$2142,8,FALSE),"")</f>
        <v/>
      </c>
      <c r="F526" s="12" t="str">
        <f t="shared" si="8"/>
        <v/>
      </c>
      <c r="G526" s="5" t="s">
        <v>4</v>
      </c>
      <c r="H526" s="3">
        <v>0</v>
      </c>
      <c r="I526" s="3">
        <v>0</v>
      </c>
      <c r="J526" s="3">
        <v>0</v>
      </c>
      <c r="K526" s="3">
        <v>0</v>
      </c>
    </row>
    <row r="527" spans="1:11" x14ac:dyDescent="0.25">
      <c r="A527" s="5" t="s">
        <v>4626</v>
      </c>
      <c r="B527" s="5" t="s">
        <v>5124</v>
      </c>
      <c r="C527" s="12" t="str">
        <f>IFERROR(VLOOKUP(UPPER(CONCATENATE($B527," - ",$A527)),'[1]Segurados Civis'!$A$5:$H$2142,6,FALSE),"")</f>
        <v/>
      </c>
      <c r="D527" s="12" t="str">
        <f>IFERROR(VLOOKUP(UPPER(CONCATENATE($B527," - ",$A527)),'[1]Segurados Civis'!$A$5:$H$2142,7,FALSE),"")</f>
        <v/>
      </c>
      <c r="E527" s="12" t="str">
        <f>IFERROR(VLOOKUP(UPPER(CONCATENATE($B527," - ",$A527)),'[1]Segurados Civis'!$A$5:$H$2142,8,FALSE),"")</f>
        <v/>
      </c>
      <c r="F527" s="12" t="str">
        <f t="shared" si="8"/>
        <v/>
      </c>
      <c r="G527" s="5" t="s">
        <v>4</v>
      </c>
      <c r="H527" s="3">
        <v>0</v>
      </c>
      <c r="I527" s="3">
        <v>0</v>
      </c>
      <c r="J527" s="3">
        <v>0</v>
      </c>
      <c r="K527" s="3">
        <v>0</v>
      </c>
    </row>
    <row r="528" spans="1:11" x14ac:dyDescent="0.25">
      <c r="A528" s="5" t="s">
        <v>4626</v>
      </c>
      <c r="B528" s="5" t="s">
        <v>4716</v>
      </c>
      <c r="C528" s="12" t="str">
        <f>IFERROR(VLOOKUP(UPPER(CONCATENATE($B528," - ",$A528)),'[1]Segurados Civis'!$A$5:$H$2142,6,FALSE),"")</f>
        <v/>
      </c>
      <c r="D528" s="12" t="str">
        <f>IFERROR(VLOOKUP(UPPER(CONCATENATE($B528," - ",$A528)),'[1]Segurados Civis'!$A$5:$H$2142,7,FALSE),"")</f>
        <v/>
      </c>
      <c r="E528" s="12" t="str">
        <f>IFERROR(VLOOKUP(UPPER(CONCATENATE($B528," - ",$A528)),'[1]Segurados Civis'!$A$5:$H$2142,8,FALSE),"")</f>
        <v/>
      </c>
      <c r="F528" s="12" t="str">
        <f t="shared" si="8"/>
        <v/>
      </c>
      <c r="G528" s="5" t="s">
        <v>4</v>
      </c>
      <c r="H528" s="3">
        <v>0</v>
      </c>
      <c r="I528" s="3">
        <v>0</v>
      </c>
      <c r="J528" s="3">
        <v>0</v>
      </c>
      <c r="K528" s="3">
        <v>0</v>
      </c>
    </row>
    <row r="529" spans="1:11" x14ac:dyDescent="0.25">
      <c r="A529" s="5" t="s">
        <v>4626</v>
      </c>
      <c r="B529" s="5" t="s">
        <v>4640</v>
      </c>
      <c r="C529" s="12">
        <f>IFERROR(VLOOKUP(UPPER(CONCATENATE($B529," - ",$A529)),'[1]Segurados Civis'!$A$5:$H$2142,6,FALSE),"")</f>
        <v>1639</v>
      </c>
      <c r="D529" s="12">
        <f>IFERROR(VLOOKUP(UPPER(CONCATENATE($B529," - ",$A529)),'[1]Segurados Civis'!$A$5:$H$2142,7,FALSE),"")</f>
        <v>286</v>
      </c>
      <c r="E529" s="12">
        <f>IFERROR(VLOOKUP(UPPER(CONCATENATE($B529," - ",$A529)),'[1]Segurados Civis'!$A$5:$H$2142,8,FALSE),"")</f>
        <v>99</v>
      </c>
      <c r="F529" s="12">
        <f t="shared" si="8"/>
        <v>2024</v>
      </c>
      <c r="G529" s="5" t="s">
        <v>2</v>
      </c>
      <c r="H529" s="3">
        <v>0</v>
      </c>
      <c r="I529" s="3">
        <v>0</v>
      </c>
      <c r="J529" s="3">
        <v>0</v>
      </c>
      <c r="K529" s="3">
        <v>0</v>
      </c>
    </row>
    <row r="530" spans="1:11" x14ac:dyDescent="0.25">
      <c r="A530" s="5" t="s">
        <v>4626</v>
      </c>
      <c r="B530" s="5" t="s">
        <v>4698</v>
      </c>
      <c r="C530" s="12" t="str">
        <f>IFERROR(VLOOKUP(UPPER(CONCATENATE($B530," - ",$A530)),'[1]Segurados Civis'!$A$5:$H$2142,6,FALSE),"")</f>
        <v/>
      </c>
      <c r="D530" s="12" t="str">
        <f>IFERROR(VLOOKUP(UPPER(CONCATENATE($B530," - ",$A530)),'[1]Segurados Civis'!$A$5:$H$2142,7,FALSE),"")</f>
        <v/>
      </c>
      <c r="E530" s="12" t="str">
        <f>IFERROR(VLOOKUP(UPPER(CONCATENATE($B530," - ",$A530)),'[1]Segurados Civis'!$A$5:$H$2142,8,FALSE),"")</f>
        <v/>
      </c>
      <c r="F530" s="12" t="str">
        <f t="shared" si="8"/>
        <v/>
      </c>
      <c r="G530" s="5" t="s">
        <v>4</v>
      </c>
      <c r="H530" s="3">
        <v>0</v>
      </c>
      <c r="I530" s="3">
        <v>0</v>
      </c>
      <c r="J530" s="3">
        <v>0</v>
      </c>
      <c r="K530" s="3">
        <v>0</v>
      </c>
    </row>
    <row r="531" spans="1:11" x14ac:dyDescent="0.25">
      <c r="A531" s="5" t="s">
        <v>4626</v>
      </c>
      <c r="B531" s="5" t="s">
        <v>1047</v>
      </c>
      <c r="C531" s="12" t="str">
        <f>IFERROR(VLOOKUP(UPPER(CONCATENATE($B531," - ",$A531)),'[1]Segurados Civis'!$A$5:$H$2142,6,FALSE),"")</f>
        <v/>
      </c>
      <c r="D531" s="12" t="str">
        <f>IFERROR(VLOOKUP(UPPER(CONCATENATE($B531," - ",$A531)),'[1]Segurados Civis'!$A$5:$H$2142,7,FALSE),"")</f>
        <v/>
      </c>
      <c r="E531" s="12" t="str">
        <f>IFERROR(VLOOKUP(UPPER(CONCATENATE($B531," - ",$A531)),'[1]Segurados Civis'!$A$5:$H$2142,8,FALSE),"")</f>
        <v/>
      </c>
      <c r="F531" s="12" t="str">
        <f t="shared" si="8"/>
        <v/>
      </c>
      <c r="G531" s="5" t="s">
        <v>4</v>
      </c>
      <c r="H531" s="3">
        <v>0</v>
      </c>
      <c r="I531" s="3">
        <v>0</v>
      </c>
      <c r="J531" s="3">
        <v>0</v>
      </c>
      <c r="K531" s="3">
        <v>0</v>
      </c>
    </row>
    <row r="532" spans="1:11" x14ac:dyDescent="0.25">
      <c r="A532" s="5" t="s">
        <v>4626</v>
      </c>
      <c r="B532" s="5" t="s">
        <v>3457</v>
      </c>
      <c r="C532" s="12" t="str">
        <f>IFERROR(VLOOKUP(UPPER(CONCATENATE($B532," - ",$A532)),'[1]Segurados Civis'!$A$5:$H$2142,6,FALSE),"")</f>
        <v/>
      </c>
      <c r="D532" s="12" t="str">
        <f>IFERROR(VLOOKUP(UPPER(CONCATENATE($B532," - ",$A532)),'[1]Segurados Civis'!$A$5:$H$2142,7,FALSE),"")</f>
        <v/>
      </c>
      <c r="E532" s="12" t="str">
        <f>IFERROR(VLOOKUP(UPPER(CONCATENATE($B532," - ",$A532)),'[1]Segurados Civis'!$A$5:$H$2142,8,FALSE),"")</f>
        <v/>
      </c>
      <c r="F532" s="12" t="str">
        <f t="shared" si="8"/>
        <v/>
      </c>
      <c r="G532" s="5" t="s">
        <v>4</v>
      </c>
      <c r="H532" s="3">
        <v>0</v>
      </c>
      <c r="I532" s="3">
        <v>0</v>
      </c>
      <c r="J532" s="3">
        <v>0</v>
      </c>
      <c r="K532" s="3">
        <v>0</v>
      </c>
    </row>
    <row r="533" spans="1:11" x14ac:dyDescent="0.25">
      <c r="A533" s="5" t="s">
        <v>4626</v>
      </c>
      <c r="B533" s="5" t="s">
        <v>4780</v>
      </c>
      <c r="C533" s="12" t="str">
        <f>IFERROR(VLOOKUP(UPPER(CONCATENATE($B533," - ",$A533)),'[1]Segurados Civis'!$A$5:$H$2142,6,FALSE),"")</f>
        <v/>
      </c>
      <c r="D533" s="12" t="str">
        <f>IFERROR(VLOOKUP(UPPER(CONCATENATE($B533," - ",$A533)),'[1]Segurados Civis'!$A$5:$H$2142,7,FALSE),"")</f>
        <v/>
      </c>
      <c r="E533" s="12" t="str">
        <f>IFERROR(VLOOKUP(UPPER(CONCATENATE($B533," - ",$A533)),'[1]Segurados Civis'!$A$5:$H$2142,8,FALSE),"")</f>
        <v/>
      </c>
      <c r="F533" s="12" t="str">
        <f t="shared" si="8"/>
        <v/>
      </c>
      <c r="G533" s="5" t="s">
        <v>4</v>
      </c>
      <c r="H533" s="3">
        <v>0</v>
      </c>
      <c r="I533" s="3">
        <v>0</v>
      </c>
      <c r="J533" s="3">
        <v>0</v>
      </c>
      <c r="K533" s="3">
        <v>0</v>
      </c>
    </row>
    <row r="534" spans="1:11" x14ac:dyDescent="0.25">
      <c r="A534" s="5" t="s">
        <v>4626</v>
      </c>
      <c r="B534" s="5" t="s">
        <v>4781</v>
      </c>
      <c r="C534" s="12" t="str">
        <f>IFERROR(VLOOKUP(UPPER(CONCATENATE($B534," - ",$A534)),'[1]Segurados Civis'!$A$5:$H$2142,6,FALSE),"")</f>
        <v/>
      </c>
      <c r="D534" s="12" t="str">
        <f>IFERROR(VLOOKUP(UPPER(CONCATENATE($B534," - ",$A534)),'[1]Segurados Civis'!$A$5:$H$2142,7,FALSE),"")</f>
        <v/>
      </c>
      <c r="E534" s="12" t="str">
        <f>IFERROR(VLOOKUP(UPPER(CONCATENATE($B534," - ",$A534)),'[1]Segurados Civis'!$A$5:$H$2142,8,FALSE),"")</f>
        <v/>
      </c>
      <c r="F534" s="12" t="str">
        <f t="shared" si="8"/>
        <v/>
      </c>
      <c r="G534" s="5" t="s">
        <v>4</v>
      </c>
      <c r="H534" s="3">
        <v>0</v>
      </c>
      <c r="I534" s="3">
        <v>0</v>
      </c>
      <c r="J534" s="3">
        <v>0</v>
      </c>
      <c r="K534" s="3">
        <v>0</v>
      </c>
    </row>
    <row r="535" spans="1:11" x14ac:dyDescent="0.25">
      <c r="A535" s="5" t="s">
        <v>4626</v>
      </c>
      <c r="B535" s="5" t="s">
        <v>5001</v>
      </c>
      <c r="C535" s="12">
        <f>IFERROR(VLOOKUP(UPPER(CONCATENATE($B535," - ",$A535)),'[1]Segurados Civis'!$A$5:$H$2142,6,FALSE),"")</f>
        <v>694</v>
      </c>
      <c r="D535" s="12">
        <f>IFERROR(VLOOKUP(UPPER(CONCATENATE($B535," - ",$A535)),'[1]Segurados Civis'!$A$5:$H$2142,7,FALSE),"")</f>
        <v>172</v>
      </c>
      <c r="E535" s="12">
        <f>IFERROR(VLOOKUP(UPPER(CONCATENATE($B535," - ",$A535)),'[1]Segurados Civis'!$A$5:$H$2142,8,FALSE),"")</f>
        <v>41</v>
      </c>
      <c r="F535" s="12">
        <f t="shared" si="8"/>
        <v>907</v>
      </c>
      <c r="G535" s="5" t="s">
        <v>2</v>
      </c>
      <c r="H535" s="3">
        <v>0</v>
      </c>
      <c r="I535" s="3">
        <v>1</v>
      </c>
      <c r="J535" s="3">
        <v>0</v>
      </c>
      <c r="K535" s="3">
        <v>0</v>
      </c>
    </row>
    <row r="536" spans="1:11" x14ac:dyDescent="0.25">
      <c r="A536" s="5" t="s">
        <v>4626</v>
      </c>
      <c r="B536" s="5" t="s">
        <v>4642</v>
      </c>
      <c r="C536" s="12">
        <f>IFERROR(VLOOKUP(UPPER(CONCATENATE($B536," - ",$A536)),'[1]Segurados Civis'!$A$5:$H$2142,6,FALSE),"")</f>
        <v>195</v>
      </c>
      <c r="D536" s="12">
        <f>IFERROR(VLOOKUP(UPPER(CONCATENATE($B536," - ",$A536)),'[1]Segurados Civis'!$A$5:$H$2142,7,FALSE),"")</f>
        <v>41</v>
      </c>
      <c r="E536" s="12">
        <f>IFERROR(VLOOKUP(UPPER(CONCATENATE($B536," - ",$A536)),'[1]Segurados Civis'!$A$5:$H$2142,8,FALSE),"")</f>
        <v>17</v>
      </c>
      <c r="F536" s="12">
        <f t="shared" si="8"/>
        <v>253</v>
      </c>
      <c r="G536" s="5" t="s">
        <v>2</v>
      </c>
      <c r="H536" s="3">
        <v>1</v>
      </c>
      <c r="I536" s="3">
        <v>0</v>
      </c>
      <c r="J536" s="3">
        <v>1</v>
      </c>
      <c r="K536" s="3">
        <v>0</v>
      </c>
    </row>
    <row r="537" spans="1:11" x14ac:dyDescent="0.25">
      <c r="A537" s="5" t="s">
        <v>4626</v>
      </c>
      <c r="B537" s="5" t="s">
        <v>5097</v>
      </c>
      <c r="C537" s="12" t="str">
        <f>IFERROR(VLOOKUP(UPPER(CONCATENATE($B537," - ",$A537)),'[1]Segurados Civis'!$A$5:$H$2142,6,FALSE),"")</f>
        <v/>
      </c>
      <c r="D537" s="12" t="str">
        <f>IFERROR(VLOOKUP(UPPER(CONCATENATE($B537," - ",$A537)),'[1]Segurados Civis'!$A$5:$H$2142,7,FALSE),"")</f>
        <v/>
      </c>
      <c r="E537" s="12" t="str">
        <f>IFERROR(VLOOKUP(UPPER(CONCATENATE($B537," - ",$A537)),'[1]Segurados Civis'!$A$5:$H$2142,8,FALSE),"")</f>
        <v/>
      </c>
      <c r="F537" s="12" t="str">
        <f t="shared" si="8"/>
        <v/>
      </c>
      <c r="G537" s="5" t="s">
        <v>4</v>
      </c>
      <c r="H537" s="3">
        <v>0</v>
      </c>
      <c r="I537" s="3">
        <v>0</v>
      </c>
      <c r="J537" s="3">
        <v>0</v>
      </c>
      <c r="K537" s="3">
        <v>0</v>
      </c>
    </row>
    <row r="538" spans="1:11" x14ac:dyDescent="0.25">
      <c r="A538" s="5" t="s">
        <v>4626</v>
      </c>
      <c r="B538" s="5" t="s">
        <v>4889</v>
      </c>
      <c r="C538" s="12">
        <f>IFERROR(VLOOKUP(UPPER(CONCATENATE($B538," - ",$A538)),'[1]Segurados Civis'!$A$5:$H$2142,6,FALSE),"")</f>
        <v>126</v>
      </c>
      <c r="D538" s="12">
        <f>IFERROR(VLOOKUP(UPPER(CONCATENATE($B538," - ",$A538)),'[1]Segurados Civis'!$A$5:$H$2142,7,FALSE),"")</f>
        <v>24</v>
      </c>
      <c r="E538" s="12">
        <f>IFERROR(VLOOKUP(UPPER(CONCATENATE($B538," - ",$A538)),'[1]Segurados Civis'!$A$5:$H$2142,8,FALSE),"")</f>
        <v>7</v>
      </c>
      <c r="F538" s="12">
        <f t="shared" si="8"/>
        <v>157</v>
      </c>
      <c r="G538" s="5" t="s">
        <v>2</v>
      </c>
      <c r="H538" s="3">
        <v>0</v>
      </c>
      <c r="I538" s="3">
        <v>0</v>
      </c>
      <c r="J538" s="3">
        <v>0</v>
      </c>
      <c r="K538" s="3">
        <v>0</v>
      </c>
    </row>
    <row r="539" spans="1:11" x14ac:dyDescent="0.25">
      <c r="A539" s="5" t="s">
        <v>4626</v>
      </c>
      <c r="B539" s="5" t="s">
        <v>4851</v>
      </c>
      <c r="C539" s="12" t="str">
        <f>IFERROR(VLOOKUP(UPPER(CONCATENATE($B539," - ",$A539)),'[1]Segurados Civis'!$A$5:$H$2142,6,FALSE),"")</f>
        <v/>
      </c>
      <c r="D539" s="12" t="str">
        <f>IFERROR(VLOOKUP(UPPER(CONCATENATE($B539," - ",$A539)),'[1]Segurados Civis'!$A$5:$H$2142,7,FALSE),"")</f>
        <v/>
      </c>
      <c r="E539" s="12" t="str">
        <f>IFERROR(VLOOKUP(UPPER(CONCATENATE($B539," - ",$A539)),'[1]Segurados Civis'!$A$5:$H$2142,8,FALSE),"")</f>
        <v/>
      </c>
      <c r="F539" s="12" t="str">
        <f t="shared" si="8"/>
        <v/>
      </c>
      <c r="G539" s="5" t="s">
        <v>4</v>
      </c>
      <c r="H539" s="3">
        <v>0</v>
      </c>
      <c r="I539" s="3">
        <v>0</v>
      </c>
      <c r="J539" s="3">
        <v>0</v>
      </c>
      <c r="K539" s="3">
        <v>0</v>
      </c>
    </row>
    <row r="540" spans="1:11" x14ac:dyDescent="0.25">
      <c r="A540" s="5" t="s">
        <v>4626</v>
      </c>
      <c r="B540" s="5" t="s">
        <v>5012</v>
      </c>
      <c r="C540" s="12">
        <f>IFERROR(VLOOKUP(UPPER(CONCATENATE($B540," - ",$A540)),'[1]Segurados Civis'!$A$5:$H$2142,6,FALSE),"")</f>
        <v>7093</v>
      </c>
      <c r="D540" s="12">
        <f>IFERROR(VLOOKUP(UPPER(CONCATENATE($B540," - ",$A540)),'[1]Segurados Civis'!$A$5:$H$2142,7,FALSE),"")</f>
        <v>334</v>
      </c>
      <c r="E540" s="12">
        <f>IFERROR(VLOOKUP(UPPER(CONCATENATE($B540," - ",$A540)),'[1]Segurados Civis'!$A$5:$H$2142,8,FALSE),"")</f>
        <v>128</v>
      </c>
      <c r="F540" s="12">
        <f t="shared" si="8"/>
        <v>7555</v>
      </c>
      <c r="G540" s="5" t="s">
        <v>2</v>
      </c>
      <c r="H540" s="3">
        <v>1</v>
      </c>
      <c r="I540" s="3">
        <v>0</v>
      </c>
      <c r="J540" s="3">
        <v>0</v>
      </c>
      <c r="K540" s="3">
        <v>0</v>
      </c>
    </row>
    <row r="541" spans="1:11" x14ac:dyDescent="0.25">
      <c r="A541" s="5" t="s">
        <v>4626</v>
      </c>
      <c r="B541" s="5" t="s">
        <v>5125</v>
      </c>
      <c r="C541" s="12" t="str">
        <f>IFERROR(VLOOKUP(UPPER(CONCATENATE($B541," - ",$A541)),'[1]Segurados Civis'!$A$5:$H$2142,6,FALSE),"")</f>
        <v/>
      </c>
      <c r="D541" s="12" t="str">
        <f>IFERROR(VLOOKUP(UPPER(CONCATENATE($B541," - ",$A541)),'[1]Segurados Civis'!$A$5:$H$2142,7,FALSE),"")</f>
        <v/>
      </c>
      <c r="E541" s="12" t="str">
        <f>IFERROR(VLOOKUP(UPPER(CONCATENATE($B541," - ",$A541)),'[1]Segurados Civis'!$A$5:$H$2142,8,FALSE),"")</f>
        <v/>
      </c>
      <c r="F541" s="12" t="str">
        <f t="shared" si="8"/>
        <v/>
      </c>
      <c r="G541" s="5" t="s">
        <v>4</v>
      </c>
      <c r="H541" s="3">
        <v>0</v>
      </c>
      <c r="I541" s="3">
        <v>0</v>
      </c>
      <c r="J541" s="3">
        <v>0</v>
      </c>
      <c r="K541" s="3">
        <v>0</v>
      </c>
    </row>
    <row r="542" spans="1:11" x14ac:dyDescent="0.25">
      <c r="A542" s="5" t="s">
        <v>4626</v>
      </c>
      <c r="B542" s="5" t="s">
        <v>2708</v>
      </c>
      <c r="C542" s="12">
        <f>IFERROR(VLOOKUP(UPPER(CONCATENATE($B542," - ",$A542)),'[1]Segurados Civis'!$A$5:$H$2142,6,FALSE),"")</f>
        <v>9710</v>
      </c>
      <c r="D542" s="12">
        <f>IFERROR(VLOOKUP(UPPER(CONCATENATE($B542," - ",$A542)),'[1]Segurados Civis'!$A$5:$H$2142,7,FALSE),"")</f>
        <v>3883</v>
      </c>
      <c r="E542" s="12">
        <f>IFERROR(VLOOKUP(UPPER(CONCATENATE($B542," - ",$A542)),'[1]Segurados Civis'!$A$5:$H$2142,8,FALSE),"")</f>
        <v>1439</v>
      </c>
      <c r="F542" s="12">
        <f t="shared" si="8"/>
        <v>15032</v>
      </c>
      <c r="G542" s="5" t="s">
        <v>2</v>
      </c>
      <c r="H542" s="3">
        <v>0</v>
      </c>
      <c r="I542" s="3">
        <v>0</v>
      </c>
      <c r="J542" s="3">
        <v>0</v>
      </c>
      <c r="K542" s="3">
        <v>0</v>
      </c>
    </row>
    <row r="543" spans="1:11" x14ac:dyDescent="0.25">
      <c r="A543" s="5" t="s">
        <v>4626</v>
      </c>
      <c r="B543" s="5" t="s">
        <v>4876</v>
      </c>
      <c r="C543" s="12" t="str">
        <f>IFERROR(VLOOKUP(UPPER(CONCATENATE($B543," - ",$A543)),'[1]Segurados Civis'!$A$5:$H$2142,6,FALSE),"")</f>
        <v/>
      </c>
      <c r="D543" s="12" t="str">
        <f>IFERROR(VLOOKUP(UPPER(CONCATENATE($B543," - ",$A543)),'[1]Segurados Civis'!$A$5:$H$2142,7,FALSE),"")</f>
        <v/>
      </c>
      <c r="E543" s="12" t="str">
        <f>IFERROR(VLOOKUP(UPPER(CONCATENATE($B543," - ",$A543)),'[1]Segurados Civis'!$A$5:$H$2142,8,FALSE),"")</f>
        <v/>
      </c>
      <c r="F543" s="12" t="str">
        <f t="shared" si="8"/>
        <v/>
      </c>
      <c r="G543" s="5" t="s">
        <v>4</v>
      </c>
      <c r="H543" s="3">
        <v>0</v>
      </c>
      <c r="I543" s="3">
        <v>0</v>
      </c>
      <c r="J543" s="3">
        <v>0</v>
      </c>
      <c r="K543" s="3">
        <v>0</v>
      </c>
    </row>
    <row r="544" spans="1:11" x14ac:dyDescent="0.25">
      <c r="A544" s="5" t="s">
        <v>4626</v>
      </c>
      <c r="B544" s="5" t="s">
        <v>5029</v>
      </c>
      <c r="C544" s="12">
        <f>IFERROR(VLOOKUP(UPPER(CONCATENATE($B544," - ",$A544)),'[1]Segurados Civis'!$A$5:$H$2142,6,FALSE),"")</f>
        <v>802</v>
      </c>
      <c r="D544" s="12">
        <f>IFERROR(VLOOKUP(UPPER(CONCATENATE($B544," - ",$A544)),'[1]Segurados Civis'!$A$5:$H$2142,7,FALSE),"")</f>
        <v>182</v>
      </c>
      <c r="E544" s="12">
        <f>IFERROR(VLOOKUP(UPPER(CONCATENATE($B544," - ",$A544)),'[1]Segurados Civis'!$A$5:$H$2142,8,FALSE),"")</f>
        <v>57</v>
      </c>
      <c r="F544" s="12">
        <f t="shared" si="8"/>
        <v>1041</v>
      </c>
      <c r="G544" s="5" t="s">
        <v>2</v>
      </c>
      <c r="H544" s="3">
        <v>1</v>
      </c>
      <c r="I544" s="3">
        <v>0</v>
      </c>
      <c r="J544" s="3">
        <v>0</v>
      </c>
      <c r="K544" s="3">
        <v>0</v>
      </c>
    </row>
    <row r="545" spans="1:11" x14ac:dyDescent="0.25">
      <c r="A545" s="5" t="s">
        <v>4626</v>
      </c>
      <c r="B545" s="5" t="s">
        <v>4991</v>
      </c>
      <c r="C545" s="12" t="str">
        <f>IFERROR(VLOOKUP(UPPER(CONCATENATE($B545," - ",$A545)),'[1]Segurados Civis'!$A$5:$H$2142,6,FALSE),"")</f>
        <v/>
      </c>
      <c r="D545" s="12" t="str">
        <f>IFERROR(VLOOKUP(UPPER(CONCATENATE($B545," - ",$A545)),'[1]Segurados Civis'!$A$5:$H$2142,7,FALSE),"")</f>
        <v/>
      </c>
      <c r="E545" s="12" t="str">
        <f>IFERROR(VLOOKUP(UPPER(CONCATENATE($B545," - ",$A545)),'[1]Segurados Civis'!$A$5:$H$2142,8,FALSE),"")</f>
        <v/>
      </c>
      <c r="F545" s="12" t="str">
        <f t="shared" si="8"/>
        <v/>
      </c>
      <c r="G545" s="5" t="s">
        <v>4</v>
      </c>
      <c r="H545" s="3">
        <v>0</v>
      </c>
      <c r="I545" s="3">
        <v>0</v>
      </c>
      <c r="J545" s="3">
        <v>0</v>
      </c>
      <c r="K545" s="3">
        <v>0</v>
      </c>
    </row>
    <row r="546" spans="1:11" x14ac:dyDescent="0.25">
      <c r="A546" s="5" t="s">
        <v>4626</v>
      </c>
      <c r="B546" s="5" t="s">
        <v>5174</v>
      </c>
      <c r="C546" s="12" t="str">
        <f>IFERROR(VLOOKUP(UPPER(CONCATENATE($B546," - ",$A546)),'[1]Segurados Civis'!$A$5:$H$2142,6,FALSE),"")</f>
        <v/>
      </c>
      <c r="D546" s="12" t="str">
        <f>IFERROR(VLOOKUP(UPPER(CONCATENATE($B546," - ",$A546)),'[1]Segurados Civis'!$A$5:$H$2142,7,FALSE),"")</f>
        <v/>
      </c>
      <c r="E546" s="12" t="str">
        <f>IFERROR(VLOOKUP(UPPER(CONCATENATE($B546," - ",$A546)),'[1]Segurados Civis'!$A$5:$H$2142,8,FALSE),"")</f>
        <v/>
      </c>
      <c r="F546" s="12" t="str">
        <f t="shared" si="8"/>
        <v/>
      </c>
      <c r="G546" s="5" t="s">
        <v>4</v>
      </c>
      <c r="H546" s="3">
        <v>0</v>
      </c>
      <c r="I546" s="3">
        <v>0</v>
      </c>
      <c r="J546" s="3">
        <v>0</v>
      </c>
      <c r="K546" s="3">
        <v>0</v>
      </c>
    </row>
    <row r="547" spans="1:11" x14ac:dyDescent="0.25">
      <c r="A547" s="5" t="s">
        <v>4626</v>
      </c>
      <c r="B547" s="5" t="s">
        <v>4918</v>
      </c>
      <c r="C547" s="12" t="str">
        <f>IFERROR(VLOOKUP(UPPER(CONCATENATE($B547," - ",$A547)),'[1]Segurados Civis'!$A$5:$H$2142,6,FALSE),"")</f>
        <v/>
      </c>
      <c r="D547" s="12" t="str">
        <f>IFERROR(VLOOKUP(UPPER(CONCATENATE($B547," - ",$A547)),'[1]Segurados Civis'!$A$5:$H$2142,7,FALSE),"")</f>
        <v/>
      </c>
      <c r="E547" s="12" t="str">
        <f>IFERROR(VLOOKUP(UPPER(CONCATENATE($B547," - ",$A547)),'[1]Segurados Civis'!$A$5:$H$2142,8,FALSE),"")</f>
        <v/>
      </c>
      <c r="F547" s="12" t="str">
        <f t="shared" si="8"/>
        <v/>
      </c>
      <c r="G547" s="5" t="s">
        <v>4</v>
      </c>
      <c r="H547" s="3">
        <v>0</v>
      </c>
      <c r="I547" s="3">
        <v>0</v>
      </c>
      <c r="J547" s="3">
        <v>0</v>
      </c>
      <c r="K547" s="3">
        <v>0</v>
      </c>
    </row>
    <row r="548" spans="1:11" x14ac:dyDescent="0.25">
      <c r="A548" s="5" t="s">
        <v>4626</v>
      </c>
      <c r="B548" s="5" t="s">
        <v>4717</v>
      </c>
      <c r="C548" s="12" t="str">
        <f>IFERROR(VLOOKUP(UPPER(CONCATENATE($B548," - ",$A548)),'[1]Segurados Civis'!$A$5:$H$2142,6,FALSE),"")</f>
        <v/>
      </c>
      <c r="D548" s="12" t="str">
        <f>IFERROR(VLOOKUP(UPPER(CONCATENATE($B548," - ",$A548)),'[1]Segurados Civis'!$A$5:$H$2142,7,FALSE),"")</f>
        <v/>
      </c>
      <c r="E548" s="12" t="str">
        <f>IFERROR(VLOOKUP(UPPER(CONCATENATE($B548," - ",$A548)),'[1]Segurados Civis'!$A$5:$H$2142,8,FALSE),"")</f>
        <v/>
      </c>
      <c r="F548" s="12" t="str">
        <f t="shared" si="8"/>
        <v/>
      </c>
      <c r="G548" s="5" t="s">
        <v>4</v>
      </c>
      <c r="H548" s="3">
        <v>0</v>
      </c>
      <c r="I548" s="3">
        <v>0</v>
      </c>
      <c r="J548" s="3">
        <v>0</v>
      </c>
      <c r="K548" s="3">
        <v>0</v>
      </c>
    </row>
    <row r="549" spans="1:11" x14ac:dyDescent="0.25">
      <c r="A549" s="5" t="s">
        <v>4626</v>
      </c>
      <c r="B549" s="5" t="s">
        <v>4885</v>
      </c>
      <c r="C549" s="12" t="str">
        <f>IFERROR(VLOOKUP(UPPER(CONCATENATE($B549," - ",$A549)),'[1]Segurados Civis'!$A$5:$H$2142,6,FALSE),"")</f>
        <v/>
      </c>
      <c r="D549" s="12" t="str">
        <f>IFERROR(VLOOKUP(UPPER(CONCATENATE($B549," - ",$A549)),'[1]Segurados Civis'!$A$5:$H$2142,7,FALSE),"")</f>
        <v/>
      </c>
      <c r="E549" s="12" t="str">
        <f>IFERROR(VLOOKUP(UPPER(CONCATENATE($B549," - ",$A549)),'[1]Segurados Civis'!$A$5:$H$2142,8,FALSE),"")</f>
        <v/>
      </c>
      <c r="F549" s="12" t="str">
        <f t="shared" si="8"/>
        <v/>
      </c>
      <c r="G549" s="5" t="s">
        <v>4</v>
      </c>
      <c r="H549" s="3">
        <v>0</v>
      </c>
      <c r="I549" s="3">
        <v>0</v>
      </c>
      <c r="J549" s="3">
        <v>0</v>
      </c>
      <c r="K549" s="3">
        <v>0</v>
      </c>
    </row>
    <row r="550" spans="1:11" x14ac:dyDescent="0.25">
      <c r="A550" s="5" t="s">
        <v>4626</v>
      </c>
      <c r="B550" s="5" t="s">
        <v>4974</v>
      </c>
      <c r="C550" s="12">
        <f>IFERROR(VLOOKUP(UPPER(CONCATENATE($B550," - ",$A550)),'[1]Segurados Civis'!$A$5:$H$2142,6,FALSE),"")</f>
        <v>11719</v>
      </c>
      <c r="D550" s="12">
        <f>IFERROR(VLOOKUP(UPPER(CONCATENATE($B550," - ",$A550)),'[1]Segurados Civis'!$A$5:$H$2142,7,FALSE),"")</f>
        <v>4383</v>
      </c>
      <c r="E550" s="12">
        <f>IFERROR(VLOOKUP(UPPER(CONCATENATE($B550," - ",$A550)),'[1]Segurados Civis'!$A$5:$H$2142,8,FALSE),"")</f>
        <v>1673</v>
      </c>
      <c r="F550" s="12">
        <f t="shared" si="8"/>
        <v>17775</v>
      </c>
      <c r="G550" s="5" t="s">
        <v>2</v>
      </c>
      <c r="H550" s="3">
        <v>1</v>
      </c>
      <c r="I550" s="3">
        <v>1</v>
      </c>
      <c r="J550" s="3">
        <v>1</v>
      </c>
      <c r="K550" s="3">
        <v>0</v>
      </c>
    </row>
    <row r="551" spans="1:11" x14ac:dyDescent="0.25">
      <c r="A551" s="5" t="s">
        <v>4626</v>
      </c>
      <c r="B551" s="5" t="s">
        <v>5126</v>
      </c>
      <c r="C551" s="12" t="str">
        <f>IFERROR(VLOOKUP(UPPER(CONCATENATE($B551," - ",$A551)),'[1]Segurados Civis'!$A$5:$H$2142,6,FALSE),"")</f>
        <v/>
      </c>
      <c r="D551" s="12" t="str">
        <f>IFERROR(VLOOKUP(UPPER(CONCATENATE($B551," - ",$A551)),'[1]Segurados Civis'!$A$5:$H$2142,7,FALSE),"")</f>
        <v/>
      </c>
      <c r="E551" s="12" t="str">
        <f>IFERROR(VLOOKUP(UPPER(CONCATENATE($B551," - ",$A551)),'[1]Segurados Civis'!$A$5:$H$2142,8,FALSE),"")</f>
        <v/>
      </c>
      <c r="F551" s="12" t="str">
        <f t="shared" si="8"/>
        <v/>
      </c>
      <c r="G551" s="5" t="s">
        <v>4</v>
      </c>
      <c r="H551" s="3">
        <v>0</v>
      </c>
      <c r="I551" s="3">
        <v>0</v>
      </c>
      <c r="J551" s="3">
        <v>0</v>
      </c>
      <c r="K551" s="3">
        <v>0</v>
      </c>
    </row>
    <row r="552" spans="1:11" x14ac:dyDescent="0.25">
      <c r="A552" s="5" t="s">
        <v>4626</v>
      </c>
      <c r="B552" s="5" t="s">
        <v>4992</v>
      </c>
      <c r="C552" s="12">
        <f>IFERROR(VLOOKUP(UPPER(CONCATENATE($B552," - ",$A552)),'[1]Segurados Civis'!$A$5:$H$2142,6,FALSE),"")</f>
        <v>11641</v>
      </c>
      <c r="D552" s="12">
        <f>IFERROR(VLOOKUP(UPPER(CONCATENATE($B552," - ",$A552)),'[1]Segurados Civis'!$A$5:$H$2142,7,FALSE),"")</f>
        <v>6943</v>
      </c>
      <c r="E552" s="12">
        <f>IFERROR(VLOOKUP(UPPER(CONCATENATE($B552," - ",$A552)),'[1]Segurados Civis'!$A$5:$H$2142,8,FALSE),"")</f>
        <v>1615</v>
      </c>
      <c r="F552" s="12">
        <f t="shared" si="8"/>
        <v>20199</v>
      </c>
      <c r="G552" s="5" t="s">
        <v>2</v>
      </c>
      <c r="H552" s="3">
        <v>0</v>
      </c>
      <c r="I552" s="3">
        <v>1</v>
      </c>
      <c r="J552" s="3">
        <v>0</v>
      </c>
      <c r="K552" s="3">
        <v>1</v>
      </c>
    </row>
    <row r="553" spans="1:11" x14ac:dyDescent="0.25">
      <c r="A553" s="5" t="s">
        <v>4626</v>
      </c>
      <c r="B553" s="5" t="s">
        <v>4953</v>
      </c>
      <c r="C553" s="12" t="str">
        <f>IFERROR(VLOOKUP(UPPER(CONCATENATE($B553," - ",$A553)),'[1]Segurados Civis'!$A$5:$H$2142,6,FALSE),"")</f>
        <v/>
      </c>
      <c r="D553" s="12" t="str">
        <f>IFERROR(VLOOKUP(UPPER(CONCATENATE($B553," - ",$A553)),'[1]Segurados Civis'!$A$5:$H$2142,7,FALSE),"")</f>
        <v/>
      </c>
      <c r="E553" s="12" t="str">
        <f>IFERROR(VLOOKUP(UPPER(CONCATENATE($B553," - ",$A553)),'[1]Segurados Civis'!$A$5:$H$2142,8,FALSE),"")</f>
        <v/>
      </c>
      <c r="F553" s="12" t="str">
        <f t="shared" si="8"/>
        <v/>
      </c>
      <c r="G553" s="5" t="s">
        <v>4</v>
      </c>
      <c r="H553" s="3">
        <v>0</v>
      </c>
      <c r="I553" s="3">
        <v>0</v>
      </c>
      <c r="J553" s="3">
        <v>0</v>
      </c>
      <c r="K553" s="3">
        <v>0</v>
      </c>
    </row>
    <row r="554" spans="1:11" x14ac:dyDescent="0.25">
      <c r="A554" s="5" t="s">
        <v>4626</v>
      </c>
      <c r="B554" s="5" t="s">
        <v>4390</v>
      </c>
      <c r="C554" s="12" t="str">
        <f>IFERROR(VLOOKUP(UPPER(CONCATENATE($B554," - ",$A554)),'[1]Segurados Civis'!$A$5:$H$2142,6,FALSE),"")</f>
        <v/>
      </c>
      <c r="D554" s="12" t="str">
        <f>IFERROR(VLOOKUP(UPPER(CONCATENATE($B554," - ",$A554)),'[1]Segurados Civis'!$A$5:$H$2142,7,FALSE),"")</f>
        <v/>
      </c>
      <c r="E554" s="12" t="str">
        <f>IFERROR(VLOOKUP(UPPER(CONCATENATE($B554," - ",$A554)),'[1]Segurados Civis'!$A$5:$H$2142,8,FALSE),"")</f>
        <v/>
      </c>
      <c r="F554" s="12" t="str">
        <f t="shared" si="8"/>
        <v/>
      </c>
      <c r="G554" s="5" t="s">
        <v>4</v>
      </c>
      <c r="H554" s="3">
        <v>0</v>
      </c>
      <c r="I554" s="3">
        <v>0</v>
      </c>
      <c r="J554" s="3">
        <v>0</v>
      </c>
      <c r="K554" s="3">
        <v>0</v>
      </c>
    </row>
    <row r="555" spans="1:11" x14ac:dyDescent="0.25">
      <c r="A555" s="5" t="s">
        <v>4626</v>
      </c>
      <c r="B555" s="5" t="s">
        <v>1376</v>
      </c>
      <c r="C555" s="12">
        <f>IFERROR(VLOOKUP(UPPER(CONCATENATE($B555," - ",$A555)),'[1]Segurados Civis'!$A$5:$H$2142,6,FALSE),"")</f>
        <v>161</v>
      </c>
      <c r="D555" s="12">
        <f>IFERROR(VLOOKUP(UPPER(CONCATENATE($B555," - ",$A555)),'[1]Segurados Civis'!$A$5:$H$2142,7,FALSE),"")</f>
        <v>2</v>
      </c>
      <c r="E555" s="12">
        <f>IFERROR(VLOOKUP(UPPER(CONCATENATE($B555," - ",$A555)),'[1]Segurados Civis'!$A$5:$H$2142,8,FALSE),"")</f>
        <v>0</v>
      </c>
      <c r="F555" s="12">
        <f t="shared" si="8"/>
        <v>163</v>
      </c>
      <c r="G555" s="5" t="s">
        <v>2</v>
      </c>
      <c r="H555" s="3">
        <v>0</v>
      </c>
      <c r="I555" s="3">
        <v>0</v>
      </c>
      <c r="J555" s="3">
        <v>0</v>
      </c>
      <c r="K555" s="3">
        <v>0</v>
      </c>
    </row>
    <row r="556" spans="1:11" x14ac:dyDescent="0.25">
      <c r="A556" s="5" t="s">
        <v>4626</v>
      </c>
      <c r="B556" s="5" t="s">
        <v>5156</v>
      </c>
      <c r="C556" s="12">
        <f>IFERROR(VLOOKUP(UPPER(CONCATENATE($B556," - ",$A556)),'[1]Segurados Civis'!$A$5:$H$2142,6,FALSE),"")</f>
        <v>1843</v>
      </c>
      <c r="D556" s="12">
        <f>IFERROR(VLOOKUP(UPPER(CONCATENATE($B556," - ",$A556)),'[1]Segurados Civis'!$A$5:$H$2142,7,FALSE),"")</f>
        <v>793</v>
      </c>
      <c r="E556" s="12">
        <f>IFERROR(VLOOKUP(UPPER(CONCATENATE($B556," - ",$A556)),'[1]Segurados Civis'!$A$5:$H$2142,8,FALSE),"")</f>
        <v>193</v>
      </c>
      <c r="F556" s="12">
        <f t="shared" si="8"/>
        <v>2829</v>
      </c>
      <c r="G556" s="5" t="s">
        <v>2</v>
      </c>
      <c r="H556" s="3">
        <v>1</v>
      </c>
      <c r="I556" s="3">
        <v>0</v>
      </c>
      <c r="J556" s="3">
        <v>0</v>
      </c>
      <c r="K556" s="3">
        <v>0</v>
      </c>
    </row>
    <row r="557" spans="1:11" x14ac:dyDescent="0.25">
      <c r="A557" s="5" t="s">
        <v>4626</v>
      </c>
      <c r="B557" s="5" t="s">
        <v>4957</v>
      </c>
      <c r="C557" s="12">
        <f>IFERROR(VLOOKUP(UPPER(CONCATENATE($B557," - ",$A557)),'[1]Segurados Civis'!$A$5:$H$2142,6,FALSE),"")</f>
        <v>160</v>
      </c>
      <c r="D557" s="12">
        <f>IFERROR(VLOOKUP(UPPER(CONCATENATE($B557," - ",$A557)),'[1]Segurados Civis'!$A$5:$H$2142,7,FALSE),"")</f>
        <v>42</v>
      </c>
      <c r="E557" s="12">
        <f>IFERROR(VLOOKUP(UPPER(CONCATENATE($B557," - ",$A557)),'[1]Segurados Civis'!$A$5:$H$2142,8,FALSE),"")</f>
        <v>12</v>
      </c>
      <c r="F557" s="12">
        <f t="shared" si="8"/>
        <v>214</v>
      </c>
      <c r="G557" s="5" t="s">
        <v>2</v>
      </c>
      <c r="H557" s="3">
        <v>1</v>
      </c>
      <c r="I557" s="3">
        <v>0</v>
      </c>
      <c r="J557" s="3">
        <v>0</v>
      </c>
      <c r="K557" s="3">
        <v>0</v>
      </c>
    </row>
    <row r="558" spans="1:11" x14ac:dyDescent="0.25">
      <c r="A558" s="5" t="s">
        <v>4626</v>
      </c>
      <c r="B558" s="5" t="s">
        <v>5202</v>
      </c>
      <c r="C558" s="12">
        <f>IFERROR(VLOOKUP(UPPER(CONCATENATE($B558," - ",$A558)),'[1]Segurados Civis'!$A$5:$H$2142,6,FALSE),"")</f>
        <v>171</v>
      </c>
      <c r="D558" s="12">
        <f>IFERROR(VLOOKUP(UPPER(CONCATENATE($B558," - ",$A558)),'[1]Segurados Civis'!$A$5:$H$2142,7,FALSE),"")</f>
        <v>0</v>
      </c>
      <c r="E558" s="12">
        <f>IFERROR(VLOOKUP(UPPER(CONCATENATE($B558," - ",$A558)),'[1]Segurados Civis'!$A$5:$H$2142,8,FALSE),"")</f>
        <v>0</v>
      </c>
      <c r="F558" s="12">
        <f t="shared" si="8"/>
        <v>171</v>
      </c>
      <c r="G558" s="5" t="s">
        <v>2</v>
      </c>
      <c r="H558" s="3">
        <v>0</v>
      </c>
      <c r="I558" s="3">
        <v>0</v>
      </c>
      <c r="J558" s="3">
        <v>0</v>
      </c>
      <c r="K558" s="3">
        <v>0</v>
      </c>
    </row>
    <row r="559" spans="1:11" x14ac:dyDescent="0.25">
      <c r="A559" s="5" t="s">
        <v>4626</v>
      </c>
      <c r="B559" s="5" t="s">
        <v>4835</v>
      </c>
      <c r="C559" s="12" t="str">
        <f>IFERROR(VLOOKUP(UPPER(CONCATENATE($B559," - ",$A559)),'[1]Segurados Civis'!$A$5:$H$2142,6,FALSE),"")</f>
        <v/>
      </c>
      <c r="D559" s="12" t="str">
        <f>IFERROR(VLOOKUP(UPPER(CONCATENATE($B559," - ",$A559)),'[1]Segurados Civis'!$A$5:$H$2142,7,FALSE),"")</f>
        <v/>
      </c>
      <c r="E559" s="12" t="str">
        <f>IFERROR(VLOOKUP(UPPER(CONCATENATE($B559," - ",$A559)),'[1]Segurados Civis'!$A$5:$H$2142,8,FALSE),"")</f>
        <v/>
      </c>
      <c r="F559" s="12" t="str">
        <f t="shared" si="8"/>
        <v/>
      </c>
      <c r="G559" s="5" t="s">
        <v>4</v>
      </c>
      <c r="H559" s="3">
        <v>0</v>
      </c>
      <c r="I559" s="3">
        <v>0</v>
      </c>
      <c r="J559" s="3">
        <v>0</v>
      </c>
      <c r="K559" s="3">
        <v>0</v>
      </c>
    </row>
    <row r="560" spans="1:11" x14ac:dyDescent="0.25">
      <c r="A560" s="5" t="s">
        <v>4626</v>
      </c>
      <c r="B560" s="5" t="s">
        <v>5127</v>
      </c>
      <c r="C560" s="12" t="str">
        <f>IFERROR(VLOOKUP(UPPER(CONCATENATE($B560," - ",$A560)),'[1]Segurados Civis'!$A$5:$H$2142,6,FALSE),"")</f>
        <v/>
      </c>
      <c r="D560" s="12" t="str">
        <f>IFERROR(VLOOKUP(UPPER(CONCATENATE($B560," - ",$A560)),'[1]Segurados Civis'!$A$5:$H$2142,7,FALSE),"")</f>
        <v/>
      </c>
      <c r="E560" s="12" t="str">
        <f>IFERROR(VLOOKUP(UPPER(CONCATENATE($B560," - ",$A560)),'[1]Segurados Civis'!$A$5:$H$2142,8,FALSE),"")</f>
        <v/>
      </c>
      <c r="F560" s="12" t="str">
        <f t="shared" si="8"/>
        <v/>
      </c>
      <c r="G560" s="5" t="s">
        <v>4</v>
      </c>
      <c r="H560" s="3">
        <v>0</v>
      </c>
      <c r="I560" s="3">
        <v>0</v>
      </c>
      <c r="J560" s="3">
        <v>0</v>
      </c>
      <c r="K560" s="3">
        <v>0</v>
      </c>
    </row>
    <row r="561" spans="1:11" x14ac:dyDescent="0.25">
      <c r="A561" s="5" t="s">
        <v>4626</v>
      </c>
      <c r="B561" s="5" t="s">
        <v>4782</v>
      </c>
      <c r="C561" s="12" t="str">
        <f>IFERROR(VLOOKUP(UPPER(CONCATENATE($B561," - ",$A561)),'[1]Segurados Civis'!$A$5:$H$2142,6,FALSE),"")</f>
        <v/>
      </c>
      <c r="D561" s="12" t="str">
        <f>IFERROR(VLOOKUP(UPPER(CONCATENATE($B561," - ",$A561)),'[1]Segurados Civis'!$A$5:$H$2142,7,FALSE),"")</f>
        <v/>
      </c>
      <c r="E561" s="12" t="str">
        <f>IFERROR(VLOOKUP(UPPER(CONCATENATE($B561," - ",$A561)),'[1]Segurados Civis'!$A$5:$H$2142,8,FALSE),"")</f>
        <v/>
      </c>
      <c r="F561" s="12" t="str">
        <f t="shared" si="8"/>
        <v/>
      </c>
      <c r="G561" s="5" t="s">
        <v>4</v>
      </c>
      <c r="H561" s="3">
        <v>0</v>
      </c>
      <c r="I561" s="3">
        <v>0</v>
      </c>
      <c r="J561" s="3">
        <v>0</v>
      </c>
      <c r="K561" s="3">
        <v>0</v>
      </c>
    </row>
    <row r="562" spans="1:11" x14ac:dyDescent="0.25">
      <c r="A562" s="5" t="s">
        <v>4626</v>
      </c>
      <c r="B562" s="5" t="s">
        <v>4783</v>
      </c>
      <c r="C562" s="12" t="str">
        <f>IFERROR(VLOOKUP(UPPER(CONCATENATE($B562," - ",$A562)),'[1]Segurados Civis'!$A$5:$H$2142,6,FALSE),"")</f>
        <v/>
      </c>
      <c r="D562" s="12" t="str">
        <f>IFERROR(VLOOKUP(UPPER(CONCATENATE($B562," - ",$A562)),'[1]Segurados Civis'!$A$5:$H$2142,7,FALSE),"")</f>
        <v/>
      </c>
      <c r="E562" s="12" t="str">
        <f>IFERROR(VLOOKUP(UPPER(CONCATENATE($B562," - ",$A562)),'[1]Segurados Civis'!$A$5:$H$2142,8,FALSE),"")</f>
        <v/>
      </c>
      <c r="F562" s="12" t="str">
        <f t="shared" si="8"/>
        <v/>
      </c>
      <c r="G562" s="5" t="s">
        <v>4</v>
      </c>
      <c r="H562" s="3">
        <v>0</v>
      </c>
      <c r="I562" s="3">
        <v>0</v>
      </c>
      <c r="J562" s="3">
        <v>0</v>
      </c>
      <c r="K562" s="3">
        <v>0</v>
      </c>
    </row>
    <row r="563" spans="1:11" x14ac:dyDescent="0.25">
      <c r="A563" s="5" t="s">
        <v>4626</v>
      </c>
      <c r="B563" s="5" t="s">
        <v>5185</v>
      </c>
      <c r="C563" s="12">
        <f>IFERROR(VLOOKUP(UPPER(CONCATENATE($B563," - ",$A563)),'[1]Segurados Civis'!$A$5:$H$2142,6,FALSE),"")</f>
        <v>1423</v>
      </c>
      <c r="D563" s="12">
        <f>IFERROR(VLOOKUP(UPPER(CONCATENATE($B563," - ",$A563)),'[1]Segurados Civis'!$A$5:$H$2142,7,FALSE),"")</f>
        <v>535</v>
      </c>
      <c r="E563" s="12">
        <f>IFERROR(VLOOKUP(UPPER(CONCATENATE($B563," - ",$A563)),'[1]Segurados Civis'!$A$5:$H$2142,8,FALSE),"")</f>
        <v>128</v>
      </c>
      <c r="F563" s="12">
        <f t="shared" si="8"/>
        <v>2086</v>
      </c>
      <c r="G563" s="5" t="s">
        <v>2</v>
      </c>
      <c r="H563" s="3">
        <v>1</v>
      </c>
      <c r="I563" s="3">
        <v>0</v>
      </c>
      <c r="J563" s="3">
        <v>0</v>
      </c>
      <c r="K563" s="3">
        <v>0</v>
      </c>
    </row>
    <row r="564" spans="1:11" x14ac:dyDescent="0.25">
      <c r="A564" s="5" t="s">
        <v>4626</v>
      </c>
      <c r="B564" s="5" t="s">
        <v>4854</v>
      </c>
      <c r="C564" s="12">
        <f>IFERROR(VLOOKUP(UPPER(CONCATENATE($B564," - ",$A564)),'[1]Segurados Civis'!$A$5:$H$2142,6,FALSE),"")</f>
        <v>4769</v>
      </c>
      <c r="D564" s="12">
        <f>IFERROR(VLOOKUP(UPPER(CONCATENATE($B564," - ",$A564)),'[1]Segurados Civis'!$A$5:$H$2142,7,FALSE),"")</f>
        <v>1226</v>
      </c>
      <c r="E564" s="12">
        <f>IFERROR(VLOOKUP(UPPER(CONCATENATE($B564," - ",$A564)),'[1]Segurados Civis'!$A$5:$H$2142,8,FALSE),"")</f>
        <v>227</v>
      </c>
      <c r="F564" s="12">
        <f t="shared" si="8"/>
        <v>6222</v>
      </c>
      <c r="G564" s="5" t="s">
        <v>2</v>
      </c>
      <c r="H564" s="3">
        <v>0</v>
      </c>
      <c r="I564" s="3">
        <v>0</v>
      </c>
      <c r="J564" s="3">
        <v>1</v>
      </c>
      <c r="K564" s="3">
        <v>1</v>
      </c>
    </row>
    <row r="565" spans="1:11" x14ac:dyDescent="0.25">
      <c r="A565" s="5" t="s">
        <v>4626</v>
      </c>
      <c r="B565" s="5" t="s">
        <v>4871</v>
      </c>
      <c r="C565" s="12">
        <f>IFERROR(VLOOKUP(UPPER(CONCATENATE($B565," - ",$A565)),'[1]Segurados Civis'!$A$5:$H$2142,6,FALSE),"")</f>
        <v>7200</v>
      </c>
      <c r="D565" s="12">
        <f>IFERROR(VLOOKUP(UPPER(CONCATENATE($B565," - ",$A565)),'[1]Segurados Civis'!$A$5:$H$2142,7,FALSE),"")</f>
        <v>4688</v>
      </c>
      <c r="E565" s="12">
        <f>IFERROR(VLOOKUP(UPPER(CONCATENATE($B565," - ",$A565)),'[1]Segurados Civis'!$A$5:$H$2142,8,FALSE),"")</f>
        <v>883</v>
      </c>
      <c r="F565" s="12">
        <f t="shared" si="8"/>
        <v>12771</v>
      </c>
      <c r="G565" s="5" t="s">
        <v>2</v>
      </c>
      <c r="H565" s="3">
        <v>1</v>
      </c>
      <c r="I565" s="3">
        <v>0</v>
      </c>
      <c r="J565" s="3">
        <v>0</v>
      </c>
      <c r="K565" s="3">
        <v>0</v>
      </c>
    </row>
    <row r="566" spans="1:11" x14ac:dyDescent="0.25">
      <c r="A566" s="5" t="s">
        <v>4626</v>
      </c>
      <c r="B566" s="5" t="s">
        <v>4951</v>
      </c>
      <c r="C566" s="12" t="str">
        <f>IFERROR(VLOOKUP(UPPER(CONCATENATE($B566," - ",$A566)),'[1]Segurados Civis'!$A$5:$H$2142,6,FALSE),"")</f>
        <v/>
      </c>
      <c r="D566" s="12" t="str">
        <f>IFERROR(VLOOKUP(UPPER(CONCATENATE($B566," - ",$A566)),'[1]Segurados Civis'!$A$5:$H$2142,7,FALSE),"")</f>
        <v/>
      </c>
      <c r="E566" s="12" t="str">
        <f>IFERROR(VLOOKUP(UPPER(CONCATENATE($B566," - ",$A566)),'[1]Segurados Civis'!$A$5:$H$2142,8,FALSE),"")</f>
        <v/>
      </c>
      <c r="F566" s="12" t="str">
        <f t="shared" si="8"/>
        <v/>
      </c>
      <c r="G566" s="5" t="s">
        <v>4</v>
      </c>
      <c r="H566" s="3">
        <v>0</v>
      </c>
      <c r="I566" s="3">
        <v>0</v>
      </c>
      <c r="J566" s="3">
        <v>0</v>
      </c>
      <c r="K566" s="3">
        <v>0</v>
      </c>
    </row>
    <row r="567" spans="1:11" x14ac:dyDescent="0.25">
      <c r="A567" s="5" t="s">
        <v>4626</v>
      </c>
      <c r="B567" s="5" t="s">
        <v>4784</v>
      </c>
      <c r="C567" s="12" t="str">
        <f>IFERROR(VLOOKUP(UPPER(CONCATENATE($B567," - ",$A567)),'[1]Segurados Civis'!$A$5:$H$2142,6,FALSE),"")</f>
        <v/>
      </c>
      <c r="D567" s="12" t="str">
        <f>IFERROR(VLOOKUP(UPPER(CONCATENATE($B567," - ",$A567)),'[1]Segurados Civis'!$A$5:$H$2142,7,FALSE),"")</f>
        <v/>
      </c>
      <c r="E567" s="12" t="str">
        <f>IFERROR(VLOOKUP(UPPER(CONCATENATE($B567," - ",$A567)),'[1]Segurados Civis'!$A$5:$H$2142,8,FALSE),"")</f>
        <v/>
      </c>
      <c r="F567" s="12" t="str">
        <f t="shared" si="8"/>
        <v/>
      </c>
      <c r="G567" s="5" t="s">
        <v>4</v>
      </c>
      <c r="H567" s="3">
        <v>0</v>
      </c>
      <c r="I567" s="3">
        <v>0</v>
      </c>
      <c r="J567" s="3">
        <v>0</v>
      </c>
      <c r="K567" s="3">
        <v>0</v>
      </c>
    </row>
    <row r="568" spans="1:11" x14ac:dyDescent="0.25">
      <c r="A568" s="5" t="s">
        <v>4626</v>
      </c>
      <c r="B568" s="5" t="s">
        <v>4877</v>
      </c>
      <c r="C568" s="12">
        <f>IFERROR(VLOOKUP(UPPER(CONCATENATE($B568," - ",$A568)),'[1]Segurados Civis'!$A$5:$H$2142,6,FALSE),"")</f>
        <v>903</v>
      </c>
      <c r="D568" s="12">
        <f>IFERROR(VLOOKUP(UPPER(CONCATENATE($B568," - ",$A568)),'[1]Segurados Civis'!$A$5:$H$2142,7,FALSE),"")</f>
        <v>293</v>
      </c>
      <c r="E568" s="12">
        <f>IFERROR(VLOOKUP(UPPER(CONCATENATE($B568," - ",$A568)),'[1]Segurados Civis'!$A$5:$H$2142,8,FALSE),"")</f>
        <v>96</v>
      </c>
      <c r="F568" s="12">
        <f t="shared" si="8"/>
        <v>1292</v>
      </c>
      <c r="G568" s="5" t="s">
        <v>2</v>
      </c>
      <c r="H568" s="3">
        <v>0</v>
      </c>
      <c r="I568" s="3">
        <v>0</v>
      </c>
      <c r="J568" s="3">
        <v>0</v>
      </c>
      <c r="K568" s="3">
        <v>0</v>
      </c>
    </row>
    <row r="569" spans="1:11" x14ac:dyDescent="0.25">
      <c r="A569" s="5" t="s">
        <v>4626</v>
      </c>
      <c r="B569" s="5" t="s">
        <v>5128</v>
      </c>
      <c r="C569" s="12" t="str">
        <f>IFERROR(VLOOKUP(UPPER(CONCATENATE($B569," - ",$A569)),'[1]Segurados Civis'!$A$5:$H$2142,6,FALSE),"")</f>
        <v/>
      </c>
      <c r="D569" s="12" t="str">
        <f>IFERROR(VLOOKUP(UPPER(CONCATENATE($B569," - ",$A569)),'[1]Segurados Civis'!$A$5:$H$2142,7,FALSE),"")</f>
        <v/>
      </c>
      <c r="E569" s="12" t="str">
        <f>IFERROR(VLOOKUP(UPPER(CONCATENATE($B569," - ",$A569)),'[1]Segurados Civis'!$A$5:$H$2142,8,FALSE),"")</f>
        <v/>
      </c>
      <c r="F569" s="12" t="str">
        <f t="shared" si="8"/>
        <v/>
      </c>
      <c r="G569" s="5" t="s">
        <v>4</v>
      </c>
      <c r="H569" s="3">
        <v>0</v>
      </c>
      <c r="I569" s="3">
        <v>0</v>
      </c>
      <c r="J569" s="3">
        <v>0</v>
      </c>
      <c r="K569" s="3">
        <v>0</v>
      </c>
    </row>
    <row r="570" spans="1:11" x14ac:dyDescent="0.25">
      <c r="A570" s="5" t="s">
        <v>4626</v>
      </c>
      <c r="B570" s="5" t="s">
        <v>4928</v>
      </c>
      <c r="C570" s="12">
        <f>IFERROR(VLOOKUP(UPPER(CONCATENATE($B570," - ",$A570)),'[1]Segurados Civis'!$A$5:$H$2142,6,FALSE),"")</f>
        <v>128830</v>
      </c>
      <c r="D570" s="12">
        <f>IFERROR(VLOOKUP(UPPER(CONCATENATE($B570," - ",$A570)),'[1]Segurados Civis'!$A$5:$H$2142,7,FALSE),"")</f>
        <v>87574</v>
      </c>
      <c r="E570" s="12">
        <f>IFERROR(VLOOKUP(UPPER(CONCATENATE($B570," - ",$A570)),'[1]Segurados Civis'!$A$5:$H$2142,8,FALSE),"")</f>
        <v>23220</v>
      </c>
      <c r="F570" s="12">
        <f t="shared" si="8"/>
        <v>239624</v>
      </c>
      <c r="G570" s="5" t="s">
        <v>2</v>
      </c>
      <c r="H570" s="3">
        <v>1</v>
      </c>
      <c r="I570" s="3">
        <v>0</v>
      </c>
      <c r="J570" s="3">
        <v>0</v>
      </c>
      <c r="K570" s="3">
        <v>0</v>
      </c>
    </row>
    <row r="571" spans="1:11" x14ac:dyDescent="0.25">
      <c r="A571" s="5" t="s">
        <v>4626</v>
      </c>
      <c r="B571" s="5" t="s">
        <v>3602</v>
      </c>
      <c r="C571" s="12" t="str">
        <f>IFERROR(VLOOKUP(UPPER(CONCATENATE($B571," - ",$A571)),'[1]Segurados Civis'!$A$5:$H$2142,6,FALSE),"")</f>
        <v/>
      </c>
      <c r="D571" s="12" t="str">
        <f>IFERROR(VLOOKUP(UPPER(CONCATENATE($B571," - ",$A571)),'[1]Segurados Civis'!$A$5:$H$2142,7,FALSE),"")</f>
        <v/>
      </c>
      <c r="E571" s="12" t="str">
        <f>IFERROR(VLOOKUP(UPPER(CONCATENATE($B571," - ",$A571)),'[1]Segurados Civis'!$A$5:$H$2142,8,FALSE),"")</f>
        <v/>
      </c>
      <c r="F571" s="12" t="str">
        <f t="shared" si="8"/>
        <v/>
      </c>
      <c r="G571" s="5" t="s">
        <v>4</v>
      </c>
      <c r="H571" s="3">
        <v>0</v>
      </c>
      <c r="I571" s="3">
        <v>0</v>
      </c>
      <c r="J571" s="3">
        <v>0</v>
      </c>
      <c r="K571" s="3">
        <v>0</v>
      </c>
    </row>
    <row r="572" spans="1:11" x14ac:dyDescent="0.25">
      <c r="A572" s="5" t="s">
        <v>4626</v>
      </c>
      <c r="B572" s="5" t="s">
        <v>4836</v>
      </c>
      <c r="C572" s="12" t="str">
        <f>IFERROR(VLOOKUP(UPPER(CONCATENATE($B572," - ",$A572)),'[1]Segurados Civis'!$A$5:$H$2142,6,FALSE),"")</f>
        <v/>
      </c>
      <c r="D572" s="12" t="str">
        <f>IFERROR(VLOOKUP(UPPER(CONCATENATE($B572," - ",$A572)),'[1]Segurados Civis'!$A$5:$H$2142,7,FALSE),"")</f>
        <v/>
      </c>
      <c r="E572" s="12" t="str">
        <f>IFERROR(VLOOKUP(UPPER(CONCATENATE($B572," - ",$A572)),'[1]Segurados Civis'!$A$5:$H$2142,8,FALSE),"")</f>
        <v/>
      </c>
      <c r="F572" s="12" t="str">
        <f t="shared" si="8"/>
        <v/>
      </c>
      <c r="G572" s="5" t="s">
        <v>4</v>
      </c>
      <c r="H572" s="3">
        <v>0</v>
      </c>
      <c r="I572" s="3">
        <v>0</v>
      </c>
      <c r="J572" s="3">
        <v>0</v>
      </c>
      <c r="K572" s="3">
        <v>0</v>
      </c>
    </row>
    <row r="573" spans="1:11" x14ac:dyDescent="0.25">
      <c r="A573" s="5" t="s">
        <v>4626</v>
      </c>
      <c r="B573" s="5" t="s">
        <v>5013</v>
      </c>
      <c r="C573" s="12">
        <f>IFERROR(VLOOKUP(UPPER(CONCATENATE($B573," - ",$A573)),'[1]Segurados Civis'!$A$5:$H$2142,6,FALSE),"")</f>
        <v>2155</v>
      </c>
      <c r="D573" s="12">
        <f>IFERROR(VLOOKUP(UPPER(CONCATENATE($B573," - ",$A573)),'[1]Segurados Civis'!$A$5:$H$2142,7,FALSE),"")</f>
        <v>335</v>
      </c>
      <c r="E573" s="12">
        <f>IFERROR(VLOOKUP(UPPER(CONCATENATE($B573," - ",$A573)),'[1]Segurados Civis'!$A$5:$H$2142,8,FALSE),"")</f>
        <v>69</v>
      </c>
      <c r="F573" s="12">
        <f t="shared" si="8"/>
        <v>2559</v>
      </c>
      <c r="G573" s="5" t="s">
        <v>2</v>
      </c>
      <c r="H573" s="3">
        <v>0</v>
      </c>
      <c r="I573" s="3">
        <v>0</v>
      </c>
      <c r="J573" s="3">
        <v>0</v>
      </c>
      <c r="K573" s="3">
        <v>0</v>
      </c>
    </row>
    <row r="574" spans="1:11" x14ac:dyDescent="0.25">
      <c r="A574" s="5" t="s">
        <v>4626</v>
      </c>
      <c r="B574" s="5" t="s">
        <v>125</v>
      </c>
      <c r="C574" s="12">
        <f>IFERROR(VLOOKUP(UPPER(CONCATENATE($B574," - ",$A574)),'[1]Segurados Civis'!$A$5:$H$2142,6,FALSE),"")</f>
        <v>2809</v>
      </c>
      <c r="D574" s="12">
        <f>IFERROR(VLOOKUP(UPPER(CONCATENATE($B574," - ",$A574)),'[1]Segurados Civis'!$A$5:$H$2142,7,FALSE),"")</f>
        <v>260</v>
      </c>
      <c r="E574" s="12">
        <f>IFERROR(VLOOKUP(UPPER(CONCATENATE($B574," - ",$A574)),'[1]Segurados Civis'!$A$5:$H$2142,8,FALSE),"")</f>
        <v>13</v>
      </c>
      <c r="F574" s="12">
        <f t="shared" si="8"/>
        <v>3082</v>
      </c>
      <c r="G574" s="5" t="s">
        <v>2</v>
      </c>
      <c r="H574" s="3">
        <v>0</v>
      </c>
      <c r="I574" s="3">
        <v>0</v>
      </c>
      <c r="J574" s="3">
        <v>0</v>
      </c>
      <c r="K574" s="3">
        <v>0</v>
      </c>
    </row>
    <row r="575" spans="1:11" x14ac:dyDescent="0.25">
      <c r="A575" s="5" t="s">
        <v>4626</v>
      </c>
      <c r="B575" s="5" t="s">
        <v>4678</v>
      </c>
      <c r="C575" s="12" t="str">
        <f>IFERROR(VLOOKUP(UPPER(CONCATENATE($B575," - ",$A575)),'[1]Segurados Civis'!$A$5:$H$2142,6,FALSE),"")</f>
        <v/>
      </c>
      <c r="D575" s="12" t="str">
        <f>IFERROR(VLOOKUP(UPPER(CONCATENATE($B575," - ",$A575)),'[1]Segurados Civis'!$A$5:$H$2142,7,FALSE),"")</f>
        <v/>
      </c>
      <c r="E575" s="12" t="str">
        <f>IFERROR(VLOOKUP(UPPER(CONCATENATE($B575," - ",$A575)),'[1]Segurados Civis'!$A$5:$H$2142,8,FALSE),"")</f>
        <v/>
      </c>
      <c r="F575" s="12" t="str">
        <f t="shared" si="8"/>
        <v/>
      </c>
      <c r="G575" s="5" t="s">
        <v>4</v>
      </c>
      <c r="H575" s="3">
        <v>0</v>
      </c>
      <c r="I575" s="3">
        <v>0</v>
      </c>
      <c r="J575" s="3">
        <v>0</v>
      </c>
      <c r="K575" s="3">
        <v>0</v>
      </c>
    </row>
    <row r="576" spans="1:11" x14ac:dyDescent="0.25">
      <c r="A576" s="5" t="s">
        <v>4626</v>
      </c>
      <c r="B576" s="5" t="s">
        <v>972</v>
      </c>
      <c r="C576" s="12" t="str">
        <f>IFERROR(VLOOKUP(UPPER(CONCATENATE($B576," - ",$A576)),'[1]Segurados Civis'!$A$5:$H$2142,6,FALSE),"")</f>
        <v/>
      </c>
      <c r="D576" s="12" t="str">
        <f>IFERROR(VLOOKUP(UPPER(CONCATENATE($B576," - ",$A576)),'[1]Segurados Civis'!$A$5:$H$2142,7,FALSE),"")</f>
        <v/>
      </c>
      <c r="E576" s="12" t="str">
        <f>IFERROR(VLOOKUP(UPPER(CONCATENATE($B576," - ",$A576)),'[1]Segurados Civis'!$A$5:$H$2142,8,FALSE),"")</f>
        <v/>
      </c>
      <c r="F576" s="12" t="str">
        <f t="shared" si="8"/>
        <v/>
      </c>
      <c r="G576" s="5" t="s">
        <v>4</v>
      </c>
      <c r="H576" s="3">
        <v>0</v>
      </c>
      <c r="I576" s="3">
        <v>0</v>
      </c>
      <c r="J576" s="3">
        <v>0</v>
      </c>
      <c r="K576" s="3">
        <v>0</v>
      </c>
    </row>
    <row r="577" spans="1:11" x14ac:dyDescent="0.25">
      <c r="A577" s="5" t="s">
        <v>4626</v>
      </c>
      <c r="B577" s="5" t="s">
        <v>3728</v>
      </c>
      <c r="C577" s="12">
        <f>IFERROR(VLOOKUP(UPPER(CONCATENATE($B577," - ",$A577)),'[1]Segurados Civis'!$A$5:$H$2142,6,FALSE),"")</f>
        <v>5521</v>
      </c>
      <c r="D577" s="12">
        <f>IFERROR(VLOOKUP(UPPER(CONCATENATE($B577," - ",$A577)),'[1]Segurados Civis'!$A$5:$H$2142,7,FALSE),"")</f>
        <v>1911</v>
      </c>
      <c r="E577" s="12">
        <f>IFERROR(VLOOKUP(UPPER(CONCATENATE($B577," - ",$A577)),'[1]Segurados Civis'!$A$5:$H$2142,8,FALSE),"")</f>
        <v>545</v>
      </c>
      <c r="F577" s="12">
        <f t="shared" si="8"/>
        <v>7977</v>
      </c>
      <c r="G577" s="5" t="s">
        <v>2</v>
      </c>
      <c r="H577" s="3">
        <v>0</v>
      </c>
      <c r="I577" s="3">
        <v>0</v>
      </c>
      <c r="J577" s="3">
        <v>0</v>
      </c>
      <c r="K577" s="3">
        <v>0</v>
      </c>
    </row>
    <row r="578" spans="1:11" x14ac:dyDescent="0.25">
      <c r="A578" s="5" t="s">
        <v>4626</v>
      </c>
      <c r="B578" s="5" t="s">
        <v>5129</v>
      </c>
      <c r="C578" s="12" t="str">
        <f>IFERROR(VLOOKUP(UPPER(CONCATENATE($B578," - ",$A578)),'[1]Segurados Civis'!$A$5:$H$2142,6,FALSE),"")</f>
        <v/>
      </c>
      <c r="D578" s="12" t="str">
        <f>IFERROR(VLOOKUP(UPPER(CONCATENATE($B578," - ",$A578)),'[1]Segurados Civis'!$A$5:$H$2142,7,FALSE),"")</f>
        <v/>
      </c>
      <c r="E578" s="12" t="str">
        <f>IFERROR(VLOOKUP(UPPER(CONCATENATE($B578," - ",$A578)),'[1]Segurados Civis'!$A$5:$H$2142,8,FALSE),"")</f>
        <v/>
      </c>
      <c r="F578" s="12" t="str">
        <f t="shared" si="8"/>
        <v/>
      </c>
      <c r="G578" s="5" t="s">
        <v>4</v>
      </c>
      <c r="H578" s="3">
        <v>0</v>
      </c>
      <c r="I578" s="3">
        <v>0</v>
      </c>
      <c r="J578" s="3">
        <v>0</v>
      </c>
      <c r="K578" s="3">
        <v>0</v>
      </c>
    </row>
    <row r="579" spans="1:11" x14ac:dyDescent="0.25">
      <c r="A579" s="5" t="s">
        <v>4626</v>
      </c>
      <c r="B579" s="5" t="s">
        <v>4813</v>
      </c>
      <c r="C579" s="12" t="str">
        <f>IFERROR(VLOOKUP(UPPER(CONCATENATE($B579," - ",$A579)),'[1]Segurados Civis'!$A$5:$H$2142,6,FALSE),"")</f>
        <v/>
      </c>
      <c r="D579" s="12" t="str">
        <f>IFERROR(VLOOKUP(UPPER(CONCATENATE($B579," - ",$A579)),'[1]Segurados Civis'!$A$5:$H$2142,7,FALSE),"")</f>
        <v/>
      </c>
      <c r="E579" s="12" t="str">
        <f>IFERROR(VLOOKUP(UPPER(CONCATENATE($B579," - ",$A579)),'[1]Segurados Civis'!$A$5:$H$2142,8,FALSE),"")</f>
        <v/>
      </c>
      <c r="F579" s="12" t="str">
        <f t="shared" ref="F579:F642" si="9">IF(SUM(C579:E579)=0,"",SUM(C579:E579))</f>
        <v/>
      </c>
      <c r="G579" s="5" t="s">
        <v>4</v>
      </c>
      <c r="H579" s="3">
        <v>0</v>
      </c>
      <c r="I579" s="3">
        <v>0</v>
      </c>
      <c r="J579" s="3">
        <v>0</v>
      </c>
      <c r="K579" s="3">
        <v>0</v>
      </c>
    </row>
    <row r="580" spans="1:11" x14ac:dyDescent="0.25">
      <c r="A580" s="5" t="s">
        <v>4626</v>
      </c>
      <c r="B580" s="5" t="s">
        <v>5098</v>
      </c>
      <c r="C580" s="12">
        <f>IFERROR(VLOOKUP(UPPER(CONCATENATE($B580," - ",$A580)),'[1]Segurados Civis'!$A$5:$H$2142,6,FALSE),"")</f>
        <v>245</v>
      </c>
      <c r="D580" s="12">
        <f>IFERROR(VLOOKUP(UPPER(CONCATENATE($B580," - ",$A580)),'[1]Segurados Civis'!$A$5:$H$2142,7,FALSE),"")</f>
        <v>23</v>
      </c>
      <c r="E580" s="12">
        <f>IFERROR(VLOOKUP(UPPER(CONCATENATE($B580," - ",$A580)),'[1]Segurados Civis'!$A$5:$H$2142,8,FALSE),"")</f>
        <v>2</v>
      </c>
      <c r="F580" s="12">
        <f t="shared" si="9"/>
        <v>270</v>
      </c>
      <c r="G580" s="5" t="s">
        <v>2</v>
      </c>
      <c r="H580" s="3">
        <v>0</v>
      </c>
      <c r="I580" s="3">
        <v>0</v>
      </c>
      <c r="J580" s="3">
        <v>0</v>
      </c>
      <c r="K580" s="3">
        <v>0</v>
      </c>
    </row>
    <row r="581" spans="1:11" x14ac:dyDescent="0.25">
      <c r="A581" s="5" t="s">
        <v>4626</v>
      </c>
      <c r="B581" s="5" t="s">
        <v>5037</v>
      </c>
      <c r="C581" s="12" t="str">
        <f>IFERROR(VLOOKUP(UPPER(CONCATENATE($B581," - ",$A581)),'[1]Segurados Civis'!$A$5:$H$2142,6,FALSE),"")</f>
        <v/>
      </c>
      <c r="D581" s="12" t="str">
        <f>IFERROR(VLOOKUP(UPPER(CONCATENATE($B581," - ",$A581)),'[1]Segurados Civis'!$A$5:$H$2142,7,FALSE),"")</f>
        <v/>
      </c>
      <c r="E581" s="12" t="str">
        <f>IFERROR(VLOOKUP(UPPER(CONCATENATE($B581," - ",$A581)),'[1]Segurados Civis'!$A$5:$H$2142,8,FALSE),"")</f>
        <v/>
      </c>
      <c r="F581" s="12" t="str">
        <f t="shared" si="9"/>
        <v/>
      </c>
      <c r="G581" s="5" t="s">
        <v>4</v>
      </c>
      <c r="H581" s="3">
        <v>0</v>
      </c>
      <c r="I581" s="3">
        <v>0</v>
      </c>
      <c r="J581" s="3">
        <v>0</v>
      </c>
      <c r="K581" s="3">
        <v>0</v>
      </c>
    </row>
    <row r="582" spans="1:11" x14ac:dyDescent="0.25">
      <c r="A582" s="5" t="s">
        <v>4626</v>
      </c>
      <c r="B582" s="5" t="s">
        <v>5155</v>
      </c>
      <c r="C582" s="12">
        <f>IFERROR(VLOOKUP(UPPER(CONCATENATE($B582," - ",$A582)),'[1]Segurados Civis'!$A$5:$H$2142,6,FALSE),"")</f>
        <v>50</v>
      </c>
      <c r="D582" s="12">
        <f>IFERROR(VLOOKUP(UPPER(CONCATENATE($B582," - ",$A582)),'[1]Segurados Civis'!$A$5:$H$2142,7,FALSE),"")</f>
        <v>103</v>
      </c>
      <c r="E582" s="12">
        <f>IFERROR(VLOOKUP(UPPER(CONCATENATE($B582," - ",$A582)),'[1]Segurados Civis'!$A$5:$H$2142,8,FALSE),"")</f>
        <v>28</v>
      </c>
      <c r="F582" s="12">
        <f t="shared" si="9"/>
        <v>181</v>
      </c>
      <c r="G582" s="5" t="s">
        <v>2</v>
      </c>
      <c r="H582" s="3">
        <v>1</v>
      </c>
      <c r="I582" s="3">
        <v>0</v>
      </c>
      <c r="J582" s="3">
        <v>0</v>
      </c>
      <c r="K582" s="3">
        <v>0</v>
      </c>
    </row>
    <row r="583" spans="1:11" x14ac:dyDescent="0.25">
      <c r="A583" s="5" t="s">
        <v>4626</v>
      </c>
      <c r="B583" s="5" t="s">
        <v>5176</v>
      </c>
      <c r="C583" s="12">
        <f>IFERROR(VLOOKUP(UPPER(CONCATENATE($B583," - ",$A583)),'[1]Segurados Civis'!$A$5:$H$2142,6,FALSE),"")</f>
        <v>1068</v>
      </c>
      <c r="D583" s="12">
        <f>IFERROR(VLOOKUP(UPPER(CONCATENATE($B583," - ",$A583)),'[1]Segurados Civis'!$A$5:$H$2142,7,FALSE),"")</f>
        <v>206</v>
      </c>
      <c r="E583" s="12">
        <f>IFERROR(VLOOKUP(UPPER(CONCATENATE($B583," - ",$A583)),'[1]Segurados Civis'!$A$5:$H$2142,8,FALSE),"")</f>
        <v>63</v>
      </c>
      <c r="F583" s="12">
        <f t="shared" si="9"/>
        <v>1337</v>
      </c>
      <c r="G583" s="5" t="s">
        <v>2</v>
      </c>
      <c r="H583" s="3">
        <v>0</v>
      </c>
      <c r="I583" s="3">
        <v>0</v>
      </c>
      <c r="J583" s="3">
        <v>0</v>
      </c>
      <c r="K583" s="3">
        <v>0</v>
      </c>
    </row>
    <row r="584" spans="1:11" x14ac:dyDescent="0.25">
      <c r="A584" s="5" t="s">
        <v>4626</v>
      </c>
      <c r="B584" s="5" t="s">
        <v>2618</v>
      </c>
      <c r="C584" s="12">
        <f>IFERROR(VLOOKUP(UPPER(CONCATENATE($B584," - ",$A584)),'[1]Segurados Civis'!$A$5:$H$2142,6,FALSE),"")</f>
        <v>1931</v>
      </c>
      <c r="D584" s="12">
        <f>IFERROR(VLOOKUP(UPPER(CONCATENATE($B584," - ",$A584)),'[1]Segurados Civis'!$A$5:$H$2142,7,FALSE),"")</f>
        <v>588</v>
      </c>
      <c r="E584" s="12">
        <f>IFERROR(VLOOKUP(UPPER(CONCATENATE($B584," - ",$A584)),'[1]Segurados Civis'!$A$5:$H$2142,8,FALSE),"")</f>
        <v>122</v>
      </c>
      <c r="F584" s="12">
        <f t="shared" si="9"/>
        <v>2641</v>
      </c>
      <c r="G584" s="5" t="s">
        <v>2</v>
      </c>
      <c r="H584" s="3">
        <v>1</v>
      </c>
      <c r="I584" s="3">
        <v>0</v>
      </c>
      <c r="J584" s="3">
        <v>0</v>
      </c>
      <c r="K584" s="3">
        <v>0</v>
      </c>
    </row>
    <row r="585" spans="1:11" x14ac:dyDescent="0.25">
      <c r="A585" s="5" t="s">
        <v>4626</v>
      </c>
      <c r="B585" s="5" t="s">
        <v>4785</v>
      </c>
      <c r="C585" s="12" t="str">
        <f>IFERROR(VLOOKUP(UPPER(CONCATENATE($B585," - ",$A585)),'[1]Segurados Civis'!$A$5:$H$2142,6,FALSE),"")</f>
        <v/>
      </c>
      <c r="D585" s="12" t="str">
        <f>IFERROR(VLOOKUP(UPPER(CONCATENATE($B585," - ",$A585)),'[1]Segurados Civis'!$A$5:$H$2142,7,FALSE),"")</f>
        <v/>
      </c>
      <c r="E585" s="12" t="str">
        <f>IFERROR(VLOOKUP(UPPER(CONCATENATE($B585," - ",$A585)),'[1]Segurados Civis'!$A$5:$H$2142,8,FALSE),"")</f>
        <v/>
      </c>
      <c r="F585" s="12" t="str">
        <f t="shared" si="9"/>
        <v/>
      </c>
      <c r="G585" s="5" t="s">
        <v>4</v>
      </c>
      <c r="H585" s="3">
        <v>0</v>
      </c>
      <c r="I585" s="3">
        <v>0</v>
      </c>
      <c r="J585" s="3">
        <v>0</v>
      </c>
      <c r="K585" s="3">
        <v>0</v>
      </c>
    </row>
    <row r="586" spans="1:11" x14ac:dyDescent="0.25">
      <c r="A586" s="5" t="s">
        <v>4626</v>
      </c>
      <c r="B586" s="5" t="s">
        <v>5194</v>
      </c>
      <c r="C586" s="12">
        <f>IFERROR(VLOOKUP(UPPER(CONCATENATE($B586," - ",$A586)),'[1]Segurados Civis'!$A$5:$H$2142,6,FALSE),"")</f>
        <v>520</v>
      </c>
      <c r="D586" s="12">
        <f>IFERROR(VLOOKUP(UPPER(CONCATENATE($B586," - ",$A586)),'[1]Segurados Civis'!$A$5:$H$2142,7,FALSE),"")</f>
        <v>122</v>
      </c>
      <c r="E586" s="12">
        <f>IFERROR(VLOOKUP(UPPER(CONCATENATE($B586," - ",$A586)),'[1]Segurados Civis'!$A$5:$H$2142,8,FALSE),"")</f>
        <v>56</v>
      </c>
      <c r="F586" s="12">
        <f t="shared" si="9"/>
        <v>698</v>
      </c>
      <c r="G586" s="5" t="s">
        <v>2</v>
      </c>
      <c r="H586" s="3">
        <v>0</v>
      </c>
      <c r="I586" s="3">
        <v>0</v>
      </c>
      <c r="J586" s="3">
        <v>0</v>
      </c>
      <c r="K586" s="3">
        <v>0</v>
      </c>
    </row>
    <row r="587" spans="1:11" x14ac:dyDescent="0.25">
      <c r="A587" s="5" t="s">
        <v>4626</v>
      </c>
      <c r="B587" s="5" t="s">
        <v>4786</v>
      </c>
      <c r="C587" s="12" t="str">
        <f>IFERROR(VLOOKUP(UPPER(CONCATENATE($B587," - ",$A587)),'[1]Segurados Civis'!$A$5:$H$2142,6,FALSE),"")</f>
        <v/>
      </c>
      <c r="D587" s="12" t="str">
        <f>IFERROR(VLOOKUP(UPPER(CONCATENATE($B587," - ",$A587)),'[1]Segurados Civis'!$A$5:$H$2142,7,FALSE),"")</f>
        <v/>
      </c>
      <c r="E587" s="12" t="str">
        <f>IFERROR(VLOOKUP(UPPER(CONCATENATE($B587," - ",$A587)),'[1]Segurados Civis'!$A$5:$H$2142,8,FALSE),"")</f>
        <v/>
      </c>
      <c r="F587" s="12" t="str">
        <f t="shared" si="9"/>
        <v/>
      </c>
      <c r="G587" s="5" t="s">
        <v>4</v>
      </c>
      <c r="H587" s="3">
        <v>0</v>
      </c>
      <c r="I587" s="3">
        <v>0</v>
      </c>
      <c r="J587" s="3">
        <v>0</v>
      </c>
      <c r="K587" s="3">
        <v>0</v>
      </c>
    </row>
    <row r="588" spans="1:11" x14ac:dyDescent="0.25">
      <c r="A588" s="5" t="s">
        <v>4626</v>
      </c>
      <c r="B588" s="5" t="s">
        <v>4841</v>
      </c>
      <c r="C588" s="12">
        <f>IFERROR(VLOOKUP(UPPER(CONCATENATE($B588," - ",$A588)),'[1]Segurados Civis'!$A$5:$H$2142,6,FALSE),"")</f>
        <v>10151</v>
      </c>
      <c r="D588" s="12">
        <f>IFERROR(VLOOKUP(UPPER(CONCATENATE($B588," - ",$A588)),'[1]Segurados Civis'!$A$5:$H$2142,7,FALSE),"")</f>
        <v>3279</v>
      </c>
      <c r="E588" s="12">
        <f>IFERROR(VLOOKUP(UPPER(CONCATENATE($B588," - ",$A588)),'[1]Segurados Civis'!$A$5:$H$2142,8,FALSE),"")</f>
        <v>695</v>
      </c>
      <c r="F588" s="12">
        <f t="shared" si="9"/>
        <v>14125</v>
      </c>
      <c r="G588" s="5" t="s">
        <v>2</v>
      </c>
      <c r="H588" s="3">
        <v>0</v>
      </c>
      <c r="I588" s="3">
        <v>0</v>
      </c>
      <c r="J588" s="3">
        <v>0</v>
      </c>
      <c r="K588" s="3">
        <v>0</v>
      </c>
    </row>
    <row r="589" spans="1:11" x14ac:dyDescent="0.25">
      <c r="A589" s="5" t="s">
        <v>4626</v>
      </c>
      <c r="B589" s="5" t="s">
        <v>4787</v>
      </c>
      <c r="C589" s="12" t="str">
        <f>IFERROR(VLOOKUP(UPPER(CONCATENATE($B589," - ",$A589)),'[1]Segurados Civis'!$A$5:$H$2142,6,FALSE),"")</f>
        <v/>
      </c>
      <c r="D589" s="12" t="str">
        <f>IFERROR(VLOOKUP(UPPER(CONCATENATE($B589," - ",$A589)),'[1]Segurados Civis'!$A$5:$H$2142,7,FALSE),"")</f>
        <v/>
      </c>
      <c r="E589" s="12" t="str">
        <f>IFERROR(VLOOKUP(UPPER(CONCATENATE($B589," - ",$A589)),'[1]Segurados Civis'!$A$5:$H$2142,8,FALSE),"")</f>
        <v/>
      </c>
      <c r="F589" s="12" t="str">
        <f t="shared" si="9"/>
        <v/>
      </c>
      <c r="G589" s="5" t="s">
        <v>4</v>
      </c>
      <c r="H589" s="3">
        <v>0</v>
      </c>
      <c r="I589" s="3">
        <v>0</v>
      </c>
      <c r="J589" s="3">
        <v>0</v>
      </c>
      <c r="K589" s="3">
        <v>0</v>
      </c>
    </row>
    <row r="590" spans="1:11" x14ac:dyDescent="0.25">
      <c r="A590" s="5" t="s">
        <v>4626</v>
      </c>
      <c r="B590" s="5" t="s">
        <v>4902</v>
      </c>
      <c r="C590" s="12">
        <f>IFERROR(VLOOKUP(UPPER(CONCATENATE($B590," - ",$A590)),'[1]Segurados Civis'!$A$5:$H$2142,6,FALSE),"")</f>
        <v>3443</v>
      </c>
      <c r="D590" s="12">
        <f>IFERROR(VLOOKUP(UPPER(CONCATENATE($B590," - ",$A590)),'[1]Segurados Civis'!$A$5:$H$2142,7,FALSE),"")</f>
        <v>164</v>
      </c>
      <c r="E590" s="12">
        <f>IFERROR(VLOOKUP(UPPER(CONCATENATE($B590," - ",$A590)),'[1]Segurados Civis'!$A$5:$H$2142,8,FALSE),"")</f>
        <v>50</v>
      </c>
      <c r="F590" s="12">
        <f t="shared" si="9"/>
        <v>3657</v>
      </c>
      <c r="G590" s="5" t="s">
        <v>2</v>
      </c>
      <c r="H590" s="3">
        <v>0</v>
      </c>
      <c r="I590" s="3">
        <v>0</v>
      </c>
      <c r="J590" s="3">
        <v>0</v>
      </c>
      <c r="K590" s="3">
        <v>0</v>
      </c>
    </row>
    <row r="591" spans="1:11" x14ac:dyDescent="0.25">
      <c r="A591" s="5" t="s">
        <v>4626</v>
      </c>
      <c r="B591" s="5" t="s">
        <v>4886</v>
      </c>
      <c r="C591" s="12">
        <f>IFERROR(VLOOKUP(UPPER(CONCATENATE($B591," - ",$A591)),'[1]Segurados Civis'!$A$5:$H$2142,6,FALSE),"")</f>
        <v>265</v>
      </c>
      <c r="D591" s="12">
        <f>IFERROR(VLOOKUP(UPPER(CONCATENATE($B591," - ",$A591)),'[1]Segurados Civis'!$A$5:$H$2142,7,FALSE),"")</f>
        <v>21</v>
      </c>
      <c r="E591" s="12">
        <f>IFERROR(VLOOKUP(UPPER(CONCATENATE($B591," - ",$A591)),'[1]Segurados Civis'!$A$5:$H$2142,8,FALSE),"")</f>
        <v>6</v>
      </c>
      <c r="F591" s="12">
        <f t="shared" si="9"/>
        <v>292</v>
      </c>
      <c r="G591" s="5" t="s">
        <v>2</v>
      </c>
      <c r="H591" s="3">
        <v>0</v>
      </c>
      <c r="I591" s="3">
        <v>0</v>
      </c>
      <c r="J591" s="3">
        <v>0</v>
      </c>
      <c r="K591" s="3">
        <v>0</v>
      </c>
    </row>
    <row r="592" spans="1:11" x14ac:dyDescent="0.25">
      <c r="A592" s="5" t="s">
        <v>4626</v>
      </c>
      <c r="B592" s="5" t="s">
        <v>5061</v>
      </c>
      <c r="C592" s="12">
        <f>IFERROR(VLOOKUP(UPPER(CONCATENATE($B592," - ",$A592)),'[1]Segurados Civis'!$A$5:$H$2142,6,FALSE),"")</f>
        <v>4319</v>
      </c>
      <c r="D592" s="12">
        <f>IFERROR(VLOOKUP(UPPER(CONCATENATE($B592," - ",$A592)),'[1]Segurados Civis'!$A$5:$H$2142,7,FALSE),"")</f>
        <v>171</v>
      </c>
      <c r="E592" s="12">
        <f>IFERROR(VLOOKUP(UPPER(CONCATENATE($B592," - ",$A592)),'[1]Segurados Civis'!$A$5:$H$2142,8,FALSE),"")</f>
        <v>99</v>
      </c>
      <c r="F592" s="12">
        <f t="shared" si="9"/>
        <v>4589</v>
      </c>
      <c r="G592" s="5" t="s">
        <v>2</v>
      </c>
      <c r="H592" s="3">
        <v>0</v>
      </c>
      <c r="I592" s="3">
        <v>0</v>
      </c>
      <c r="J592" s="3">
        <v>0</v>
      </c>
      <c r="K592" s="3">
        <v>0</v>
      </c>
    </row>
    <row r="593" spans="1:11" x14ac:dyDescent="0.25">
      <c r="A593" s="5" t="s">
        <v>4626</v>
      </c>
      <c r="B593" s="5" t="s">
        <v>5099</v>
      </c>
      <c r="C593" s="12" t="str">
        <f>IFERROR(VLOOKUP(UPPER(CONCATENATE($B593," - ",$A593)),'[1]Segurados Civis'!$A$5:$H$2142,6,FALSE),"")</f>
        <v/>
      </c>
      <c r="D593" s="12" t="str">
        <f>IFERROR(VLOOKUP(UPPER(CONCATENATE($B593," - ",$A593)),'[1]Segurados Civis'!$A$5:$H$2142,7,FALSE),"")</f>
        <v/>
      </c>
      <c r="E593" s="12" t="str">
        <f>IFERROR(VLOOKUP(UPPER(CONCATENATE($B593," - ",$A593)),'[1]Segurados Civis'!$A$5:$H$2142,8,FALSE),"")</f>
        <v/>
      </c>
      <c r="F593" s="12" t="str">
        <f t="shared" si="9"/>
        <v/>
      </c>
      <c r="G593" s="5" t="s">
        <v>4</v>
      </c>
      <c r="H593" s="3">
        <v>0</v>
      </c>
      <c r="I593" s="3">
        <v>0</v>
      </c>
      <c r="J593" s="3">
        <v>0</v>
      </c>
      <c r="K593" s="3">
        <v>0</v>
      </c>
    </row>
    <row r="594" spans="1:11" x14ac:dyDescent="0.25">
      <c r="A594" s="5" t="s">
        <v>4626</v>
      </c>
      <c r="B594" s="5" t="s">
        <v>158</v>
      </c>
      <c r="C594" s="12" t="str">
        <f>IFERROR(VLOOKUP(UPPER(CONCATENATE($B594," - ",$A594)),'[1]Segurados Civis'!$A$5:$H$2142,6,FALSE),"")</f>
        <v/>
      </c>
      <c r="D594" s="12" t="str">
        <f>IFERROR(VLOOKUP(UPPER(CONCATENATE($B594," - ",$A594)),'[1]Segurados Civis'!$A$5:$H$2142,7,FALSE),"")</f>
        <v/>
      </c>
      <c r="E594" s="12" t="str">
        <f>IFERROR(VLOOKUP(UPPER(CONCATENATE($B594," - ",$A594)),'[1]Segurados Civis'!$A$5:$H$2142,8,FALSE),"")</f>
        <v/>
      </c>
      <c r="F594" s="12" t="str">
        <f t="shared" si="9"/>
        <v/>
      </c>
      <c r="G594" s="5" t="s">
        <v>4</v>
      </c>
      <c r="H594" s="3">
        <v>0</v>
      </c>
      <c r="I594" s="3">
        <v>0</v>
      </c>
      <c r="J594" s="3">
        <v>0</v>
      </c>
      <c r="K594" s="3">
        <v>0</v>
      </c>
    </row>
    <row r="595" spans="1:11" x14ac:dyDescent="0.25">
      <c r="A595" s="5" t="s">
        <v>4626</v>
      </c>
      <c r="B595" s="5" t="s">
        <v>5018</v>
      </c>
      <c r="C595" s="12">
        <f>IFERROR(VLOOKUP(UPPER(CONCATENATE($B595," - ",$A595)),'[1]Segurados Civis'!$A$5:$H$2142,6,FALSE),"")</f>
        <v>5599</v>
      </c>
      <c r="D595" s="12">
        <f>IFERROR(VLOOKUP(UPPER(CONCATENATE($B595," - ",$A595)),'[1]Segurados Civis'!$A$5:$H$2142,7,FALSE),"")</f>
        <v>1242</v>
      </c>
      <c r="E595" s="12">
        <f>IFERROR(VLOOKUP(UPPER(CONCATENATE($B595," - ",$A595)),'[1]Segurados Civis'!$A$5:$H$2142,8,FALSE),"")</f>
        <v>245</v>
      </c>
      <c r="F595" s="12">
        <f t="shared" si="9"/>
        <v>7086</v>
      </c>
      <c r="G595" s="5" t="s">
        <v>2</v>
      </c>
      <c r="H595" s="3">
        <v>0</v>
      </c>
      <c r="I595" s="3">
        <v>0</v>
      </c>
      <c r="J595" s="3">
        <v>0</v>
      </c>
      <c r="K595" s="3">
        <v>0</v>
      </c>
    </row>
    <row r="596" spans="1:11" x14ac:dyDescent="0.25">
      <c r="A596" s="5" t="s">
        <v>4626</v>
      </c>
      <c r="B596" s="5" t="s">
        <v>4788</v>
      </c>
      <c r="C596" s="12" t="str">
        <f>IFERROR(VLOOKUP(UPPER(CONCATENATE($B596," - ",$A596)),'[1]Segurados Civis'!$A$5:$H$2142,6,FALSE),"")</f>
        <v/>
      </c>
      <c r="D596" s="12" t="str">
        <f>IFERROR(VLOOKUP(UPPER(CONCATENATE($B596," - ",$A596)),'[1]Segurados Civis'!$A$5:$H$2142,7,FALSE),"")</f>
        <v/>
      </c>
      <c r="E596" s="12" t="str">
        <f>IFERROR(VLOOKUP(UPPER(CONCATENATE($B596," - ",$A596)),'[1]Segurados Civis'!$A$5:$H$2142,8,FALSE),"")</f>
        <v/>
      </c>
      <c r="F596" s="12" t="str">
        <f t="shared" si="9"/>
        <v/>
      </c>
      <c r="G596" s="5" t="s">
        <v>4</v>
      </c>
      <c r="H596" s="3">
        <v>0</v>
      </c>
      <c r="I596" s="3">
        <v>0</v>
      </c>
      <c r="J596" s="3">
        <v>0</v>
      </c>
      <c r="K596" s="3">
        <v>0</v>
      </c>
    </row>
    <row r="597" spans="1:11" x14ac:dyDescent="0.25">
      <c r="A597" s="5" t="s">
        <v>4626</v>
      </c>
      <c r="B597" s="5" t="s">
        <v>4958</v>
      </c>
      <c r="C597" s="12" t="str">
        <f>IFERROR(VLOOKUP(UPPER(CONCATENATE($B597," - ",$A597)),'[1]Segurados Civis'!$A$5:$H$2142,6,FALSE),"")</f>
        <v/>
      </c>
      <c r="D597" s="12" t="str">
        <f>IFERROR(VLOOKUP(UPPER(CONCATENATE($B597," - ",$A597)),'[1]Segurados Civis'!$A$5:$H$2142,7,FALSE),"")</f>
        <v/>
      </c>
      <c r="E597" s="12" t="str">
        <f>IFERROR(VLOOKUP(UPPER(CONCATENATE($B597," - ",$A597)),'[1]Segurados Civis'!$A$5:$H$2142,8,FALSE),"")</f>
        <v/>
      </c>
      <c r="F597" s="12" t="str">
        <f t="shared" si="9"/>
        <v/>
      </c>
      <c r="G597" s="5" t="s">
        <v>4</v>
      </c>
      <c r="H597" s="3">
        <v>0</v>
      </c>
      <c r="I597" s="3">
        <v>0</v>
      </c>
      <c r="J597" s="3">
        <v>0</v>
      </c>
      <c r="K597" s="3">
        <v>0</v>
      </c>
    </row>
    <row r="598" spans="1:11" x14ac:dyDescent="0.25">
      <c r="A598" s="5" t="s">
        <v>4626</v>
      </c>
      <c r="B598" s="5" t="s">
        <v>4667</v>
      </c>
      <c r="C598" s="12">
        <f>IFERROR(VLOOKUP(UPPER(CONCATENATE($B598," - ",$A598)),'[1]Segurados Civis'!$A$5:$H$2142,6,FALSE),"")</f>
        <v>195</v>
      </c>
      <c r="D598" s="12">
        <f>IFERROR(VLOOKUP(UPPER(CONCATENATE($B598," - ",$A598)),'[1]Segurados Civis'!$A$5:$H$2142,7,FALSE),"")</f>
        <v>0</v>
      </c>
      <c r="E598" s="12">
        <f>IFERROR(VLOOKUP(UPPER(CONCATENATE($B598," - ",$A598)),'[1]Segurados Civis'!$A$5:$H$2142,8,FALSE),"")</f>
        <v>0</v>
      </c>
      <c r="F598" s="12">
        <f t="shared" si="9"/>
        <v>195</v>
      </c>
      <c r="G598" s="5" t="s">
        <v>2</v>
      </c>
      <c r="H598" s="3">
        <v>0</v>
      </c>
      <c r="I598" s="3">
        <v>0</v>
      </c>
      <c r="J598" s="3">
        <v>0</v>
      </c>
      <c r="K598" s="3">
        <v>0</v>
      </c>
    </row>
    <row r="599" spans="1:11" x14ac:dyDescent="0.25">
      <c r="A599" s="5" t="s">
        <v>4626</v>
      </c>
      <c r="B599" s="5" t="s">
        <v>4862</v>
      </c>
      <c r="C599" s="12" t="str">
        <f>IFERROR(VLOOKUP(UPPER(CONCATENATE($B599," - ",$A599)),'[1]Segurados Civis'!$A$5:$H$2142,6,FALSE),"")</f>
        <v/>
      </c>
      <c r="D599" s="12" t="str">
        <f>IFERROR(VLOOKUP(UPPER(CONCATENATE($B599," - ",$A599)),'[1]Segurados Civis'!$A$5:$H$2142,7,FALSE),"")</f>
        <v/>
      </c>
      <c r="E599" s="12" t="str">
        <f>IFERROR(VLOOKUP(UPPER(CONCATENATE($B599," - ",$A599)),'[1]Segurados Civis'!$A$5:$H$2142,8,FALSE),"")</f>
        <v/>
      </c>
      <c r="F599" s="12" t="str">
        <f t="shared" si="9"/>
        <v/>
      </c>
      <c r="G599" s="5" t="s">
        <v>4</v>
      </c>
      <c r="H599" s="3">
        <v>0</v>
      </c>
      <c r="I599" s="3">
        <v>0</v>
      </c>
      <c r="J599" s="3">
        <v>0</v>
      </c>
      <c r="K599" s="3">
        <v>0</v>
      </c>
    </row>
    <row r="600" spans="1:11" x14ac:dyDescent="0.25">
      <c r="A600" s="5" t="s">
        <v>4626</v>
      </c>
      <c r="B600" s="5" t="s">
        <v>5073</v>
      </c>
      <c r="C600" s="12">
        <f>IFERROR(VLOOKUP(UPPER(CONCATENATE($B600," - ",$A600)),'[1]Segurados Civis'!$A$5:$H$2142,6,FALSE),"")</f>
        <v>599</v>
      </c>
      <c r="D600" s="12">
        <f>IFERROR(VLOOKUP(UPPER(CONCATENATE($B600," - ",$A600)),'[1]Segurados Civis'!$A$5:$H$2142,7,FALSE),"")</f>
        <v>151</v>
      </c>
      <c r="E600" s="12">
        <f>IFERROR(VLOOKUP(UPPER(CONCATENATE($B600," - ",$A600)),'[1]Segurados Civis'!$A$5:$H$2142,8,FALSE),"")</f>
        <v>48</v>
      </c>
      <c r="F600" s="12">
        <f t="shared" si="9"/>
        <v>798</v>
      </c>
      <c r="G600" s="5" t="s">
        <v>2</v>
      </c>
      <c r="H600" s="3">
        <v>0</v>
      </c>
      <c r="I600" s="3">
        <v>0</v>
      </c>
      <c r="J600" s="3">
        <v>0</v>
      </c>
      <c r="K600" s="3">
        <v>0</v>
      </c>
    </row>
    <row r="601" spans="1:11" x14ac:dyDescent="0.25">
      <c r="A601" s="5" t="s">
        <v>4626</v>
      </c>
      <c r="B601" s="5" t="s">
        <v>4679</v>
      </c>
      <c r="C601" s="12" t="str">
        <f>IFERROR(VLOOKUP(UPPER(CONCATENATE($B601," - ",$A601)),'[1]Segurados Civis'!$A$5:$H$2142,6,FALSE),"")</f>
        <v/>
      </c>
      <c r="D601" s="12" t="str">
        <f>IFERROR(VLOOKUP(UPPER(CONCATENATE($B601," - ",$A601)),'[1]Segurados Civis'!$A$5:$H$2142,7,FALSE),"")</f>
        <v/>
      </c>
      <c r="E601" s="12" t="str">
        <f>IFERROR(VLOOKUP(UPPER(CONCATENATE($B601," - ",$A601)),'[1]Segurados Civis'!$A$5:$H$2142,8,FALSE),"")</f>
        <v/>
      </c>
      <c r="F601" s="12" t="str">
        <f t="shared" si="9"/>
        <v/>
      </c>
      <c r="G601" s="5" t="s">
        <v>4</v>
      </c>
      <c r="H601" s="3">
        <v>0</v>
      </c>
      <c r="I601" s="3">
        <v>0</v>
      </c>
      <c r="J601" s="3">
        <v>0</v>
      </c>
      <c r="K601" s="3">
        <v>0</v>
      </c>
    </row>
    <row r="602" spans="1:11" x14ac:dyDescent="0.25">
      <c r="A602" s="5" t="s">
        <v>4626</v>
      </c>
      <c r="B602" s="5" t="s">
        <v>1878</v>
      </c>
      <c r="C602" s="12" t="str">
        <f>IFERROR(VLOOKUP(UPPER(CONCATENATE($B602," - ",$A602)),'[1]Segurados Civis'!$A$5:$H$2142,6,FALSE),"")</f>
        <v/>
      </c>
      <c r="D602" s="12" t="str">
        <f>IFERROR(VLOOKUP(UPPER(CONCATENATE($B602," - ",$A602)),'[1]Segurados Civis'!$A$5:$H$2142,7,FALSE),"")</f>
        <v/>
      </c>
      <c r="E602" s="12" t="str">
        <f>IFERROR(VLOOKUP(UPPER(CONCATENATE($B602," - ",$A602)),'[1]Segurados Civis'!$A$5:$H$2142,8,FALSE),"")</f>
        <v/>
      </c>
      <c r="F602" s="12" t="str">
        <f t="shared" si="9"/>
        <v/>
      </c>
      <c r="G602" s="5" t="s">
        <v>4</v>
      </c>
      <c r="H602" s="3">
        <v>0</v>
      </c>
      <c r="I602" s="3">
        <v>0</v>
      </c>
      <c r="J602" s="3">
        <v>0</v>
      </c>
      <c r="K602" s="3">
        <v>0</v>
      </c>
    </row>
    <row r="603" spans="1:11" x14ac:dyDescent="0.25">
      <c r="A603" s="5" t="s">
        <v>4626</v>
      </c>
      <c r="B603" s="5" t="s">
        <v>5181</v>
      </c>
      <c r="C603" s="12">
        <f>IFERROR(VLOOKUP(UPPER(CONCATENATE($B603," - ",$A603)),'[1]Segurados Civis'!$A$5:$H$2142,6,FALSE),"")</f>
        <v>339</v>
      </c>
      <c r="D603" s="12">
        <f>IFERROR(VLOOKUP(UPPER(CONCATENATE($B603," - ",$A603)),'[1]Segurados Civis'!$A$5:$H$2142,7,FALSE),"")</f>
        <v>81</v>
      </c>
      <c r="E603" s="12">
        <f>IFERROR(VLOOKUP(UPPER(CONCATENATE($B603," - ",$A603)),'[1]Segurados Civis'!$A$5:$H$2142,8,FALSE),"")</f>
        <v>24</v>
      </c>
      <c r="F603" s="12">
        <f t="shared" si="9"/>
        <v>444</v>
      </c>
      <c r="G603" s="5" t="s">
        <v>2</v>
      </c>
      <c r="H603" s="3">
        <v>0</v>
      </c>
      <c r="I603" s="3">
        <v>0</v>
      </c>
      <c r="J603" s="3">
        <v>0</v>
      </c>
      <c r="K603" s="3">
        <v>0</v>
      </c>
    </row>
    <row r="604" spans="1:11" x14ac:dyDescent="0.25">
      <c r="A604" s="5" t="s">
        <v>4626</v>
      </c>
      <c r="B604" s="5" t="s">
        <v>5023</v>
      </c>
      <c r="C604" s="12" t="str">
        <f>IFERROR(VLOOKUP(UPPER(CONCATENATE($B604," - ",$A604)),'[1]Segurados Civis'!$A$5:$H$2142,6,FALSE),"")</f>
        <v/>
      </c>
      <c r="D604" s="12" t="str">
        <f>IFERROR(VLOOKUP(UPPER(CONCATENATE($B604," - ",$A604)),'[1]Segurados Civis'!$A$5:$H$2142,7,FALSE),"")</f>
        <v/>
      </c>
      <c r="E604" s="12" t="str">
        <f>IFERROR(VLOOKUP(UPPER(CONCATENATE($B604," - ",$A604)),'[1]Segurados Civis'!$A$5:$H$2142,8,FALSE),"")</f>
        <v/>
      </c>
      <c r="F604" s="12" t="str">
        <f t="shared" si="9"/>
        <v/>
      </c>
      <c r="G604" s="5" t="s">
        <v>4</v>
      </c>
      <c r="H604" s="3">
        <v>0</v>
      </c>
      <c r="I604" s="3">
        <v>0</v>
      </c>
      <c r="J604" s="3">
        <v>0</v>
      </c>
      <c r="K604" s="3">
        <v>0</v>
      </c>
    </row>
    <row r="605" spans="1:11" x14ac:dyDescent="0.25">
      <c r="A605" s="5" t="s">
        <v>4626</v>
      </c>
      <c r="B605" s="5" t="s">
        <v>5066</v>
      </c>
      <c r="C605" s="12">
        <f>IFERROR(VLOOKUP(UPPER(CONCATENATE($B605," - ",$A605)),'[1]Segurados Civis'!$A$5:$H$2142,6,FALSE),"")</f>
        <v>1631</v>
      </c>
      <c r="D605" s="12">
        <f>IFERROR(VLOOKUP(UPPER(CONCATENATE($B605," - ",$A605)),'[1]Segurados Civis'!$A$5:$H$2142,7,FALSE),"")</f>
        <v>546</v>
      </c>
      <c r="E605" s="12">
        <f>IFERROR(VLOOKUP(UPPER(CONCATENATE($B605," - ",$A605)),'[1]Segurados Civis'!$A$5:$H$2142,8,FALSE),"")</f>
        <v>178</v>
      </c>
      <c r="F605" s="12">
        <f t="shared" si="9"/>
        <v>2355</v>
      </c>
      <c r="G605" s="5" t="s">
        <v>2</v>
      </c>
      <c r="H605" s="3">
        <v>0</v>
      </c>
      <c r="I605" s="3">
        <v>0</v>
      </c>
      <c r="J605" s="3">
        <v>0</v>
      </c>
      <c r="K605" s="3">
        <v>0</v>
      </c>
    </row>
    <row r="606" spans="1:11" x14ac:dyDescent="0.25">
      <c r="A606" s="5" t="s">
        <v>4626</v>
      </c>
      <c r="B606" s="5" t="s">
        <v>4797</v>
      </c>
      <c r="C606" s="12">
        <f>IFERROR(VLOOKUP(UPPER(CONCATENATE($B606," - ",$A606)),'[1]Segurados Civis'!$A$5:$H$2142,6,FALSE),"")</f>
        <v>775</v>
      </c>
      <c r="D606" s="12">
        <f>IFERROR(VLOOKUP(UPPER(CONCATENATE($B606," - ",$A606)),'[1]Segurados Civis'!$A$5:$H$2142,7,FALSE),"")</f>
        <v>177</v>
      </c>
      <c r="E606" s="12">
        <f>IFERROR(VLOOKUP(UPPER(CONCATENATE($B606," - ",$A606)),'[1]Segurados Civis'!$A$5:$H$2142,8,FALSE),"")</f>
        <v>54</v>
      </c>
      <c r="F606" s="12">
        <f t="shared" si="9"/>
        <v>1006</v>
      </c>
      <c r="G606" s="5" t="s">
        <v>2</v>
      </c>
      <c r="H606" s="3">
        <v>1</v>
      </c>
      <c r="I606" s="3">
        <v>0</v>
      </c>
      <c r="J606" s="3">
        <v>1</v>
      </c>
      <c r="K606" s="3">
        <v>0</v>
      </c>
    </row>
    <row r="607" spans="1:11" x14ac:dyDescent="0.25">
      <c r="A607" s="5" t="s">
        <v>4626</v>
      </c>
      <c r="B607" s="5" t="s">
        <v>5014</v>
      </c>
      <c r="C607" s="12" t="str">
        <f>IFERROR(VLOOKUP(UPPER(CONCATENATE($B607," - ",$A607)),'[1]Segurados Civis'!$A$5:$H$2142,6,FALSE),"")</f>
        <v/>
      </c>
      <c r="D607" s="12" t="str">
        <f>IFERROR(VLOOKUP(UPPER(CONCATENATE($B607," - ",$A607)),'[1]Segurados Civis'!$A$5:$H$2142,7,FALSE),"")</f>
        <v/>
      </c>
      <c r="E607" s="12" t="str">
        <f>IFERROR(VLOOKUP(UPPER(CONCATENATE($B607," - ",$A607)),'[1]Segurados Civis'!$A$5:$H$2142,8,FALSE),"")</f>
        <v/>
      </c>
      <c r="F607" s="12" t="str">
        <f t="shared" si="9"/>
        <v/>
      </c>
      <c r="G607" s="5" t="s">
        <v>4</v>
      </c>
      <c r="H607" s="3">
        <v>0</v>
      </c>
      <c r="I607" s="3">
        <v>0</v>
      </c>
      <c r="J607" s="3">
        <v>0</v>
      </c>
      <c r="K607" s="3">
        <v>0</v>
      </c>
    </row>
    <row r="608" spans="1:11" x14ac:dyDescent="0.25">
      <c r="A608" s="5" t="s">
        <v>4626</v>
      </c>
      <c r="B608" s="5" t="s">
        <v>4952</v>
      </c>
      <c r="C608" s="12" t="str">
        <f>IFERROR(VLOOKUP(UPPER(CONCATENATE($B608," - ",$A608)),'[1]Segurados Civis'!$A$5:$H$2142,6,FALSE),"")</f>
        <v/>
      </c>
      <c r="D608" s="12" t="str">
        <f>IFERROR(VLOOKUP(UPPER(CONCATENATE($B608," - ",$A608)),'[1]Segurados Civis'!$A$5:$H$2142,7,FALSE),"")</f>
        <v/>
      </c>
      <c r="E608" s="12" t="str">
        <f>IFERROR(VLOOKUP(UPPER(CONCATENATE($B608," - ",$A608)),'[1]Segurados Civis'!$A$5:$H$2142,8,FALSE),"")</f>
        <v/>
      </c>
      <c r="F608" s="12" t="str">
        <f t="shared" si="9"/>
        <v/>
      </c>
      <c r="G608" s="5" t="s">
        <v>4</v>
      </c>
      <c r="H608" s="3">
        <v>0</v>
      </c>
      <c r="I608" s="3">
        <v>0</v>
      </c>
      <c r="J608" s="3">
        <v>0</v>
      </c>
      <c r="K608" s="3">
        <v>0</v>
      </c>
    </row>
    <row r="609" spans="1:11" x14ac:dyDescent="0.25">
      <c r="A609" s="5" t="s">
        <v>4626</v>
      </c>
      <c r="B609" s="5" t="s">
        <v>5079</v>
      </c>
      <c r="C609" s="12">
        <f>IFERROR(VLOOKUP(UPPER(CONCATENATE($B609," - ",$A609)),'[1]Segurados Civis'!$A$5:$H$2142,6,FALSE),"")</f>
        <v>612</v>
      </c>
      <c r="D609" s="12">
        <f>IFERROR(VLOOKUP(UPPER(CONCATENATE($B609," - ",$A609)),'[1]Segurados Civis'!$A$5:$H$2142,7,FALSE),"")</f>
        <v>86</v>
      </c>
      <c r="E609" s="12">
        <f>IFERROR(VLOOKUP(UPPER(CONCATENATE($B609," - ",$A609)),'[1]Segurados Civis'!$A$5:$H$2142,8,FALSE),"")</f>
        <v>25</v>
      </c>
      <c r="F609" s="12">
        <f t="shared" si="9"/>
        <v>723</v>
      </c>
      <c r="G609" s="5" t="s">
        <v>2</v>
      </c>
      <c r="H609" s="3">
        <v>0</v>
      </c>
      <c r="I609" s="3">
        <v>0</v>
      </c>
      <c r="J609" s="3">
        <v>0</v>
      </c>
      <c r="K609" s="3">
        <v>0</v>
      </c>
    </row>
    <row r="610" spans="1:11" x14ac:dyDescent="0.25">
      <c r="A610" s="5" t="s">
        <v>4626</v>
      </c>
      <c r="B610" s="5" t="s">
        <v>4703</v>
      </c>
      <c r="C610" s="12">
        <f>IFERROR(VLOOKUP(UPPER(CONCATENATE($B610," - ",$A610)),'[1]Segurados Civis'!$A$5:$H$2142,6,FALSE),"")</f>
        <v>3539</v>
      </c>
      <c r="D610" s="12">
        <f>IFERROR(VLOOKUP(UPPER(CONCATENATE($B610," - ",$A610)),'[1]Segurados Civis'!$A$5:$H$2142,7,FALSE),"")</f>
        <v>255</v>
      </c>
      <c r="E610" s="12">
        <f>IFERROR(VLOOKUP(UPPER(CONCATENATE($B610," - ",$A610)),'[1]Segurados Civis'!$A$5:$H$2142,8,FALSE),"")</f>
        <v>89</v>
      </c>
      <c r="F610" s="12">
        <f t="shared" si="9"/>
        <v>3883</v>
      </c>
      <c r="G610" s="5" t="s">
        <v>2</v>
      </c>
      <c r="H610" s="3">
        <v>0</v>
      </c>
      <c r="I610" s="3">
        <v>0</v>
      </c>
      <c r="J610" s="3">
        <v>0</v>
      </c>
      <c r="K610" s="3">
        <v>0</v>
      </c>
    </row>
    <row r="611" spans="1:11" x14ac:dyDescent="0.25">
      <c r="A611" s="5" t="s">
        <v>4626</v>
      </c>
      <c r="B611" s="5" t="s">
        <v>5030</v>
      </c>
      <c r="C611" s="12">
        <f>IFERROR(VLOOKUP(UPPER(CONCATENATE($B611," - ",$A611)),'[1]Segurados Civis'!$A$5:$H$2142,6,FALSE),"")</f>
        <v>6417</v>
      </c>
      <c r="D611" s="12">
        <f>IFERROR(VLOOKUP(UPPER(CONCATENATE($B611," - ",$A611)),'[1]Segurados Civis'!$A$5:$H$2142,7,FALSE),"")</f>
        <v>1875</v>
      </c>
      <c r="E611" s="12">
        <f>IFERROR(VLOOKUP(UPPER(CONCATENATE($B611," - ",$A611)),'[1]Segurados Civis'!$A$5:$H$2142,8,FALSE),"")</f>
        <v>628</v>
      </c>
      <c r="F611" s="12">
        <f t="shared" si="9"/>
        <v>8920</v>
      </c>
      <c r="G611" s="5" t="s">
        <v>2</v>
      </c>
      <c r="H611" s="3">
        <v>0</v>
      </c>
      <c r="I611" s="3">
        <v>0</v>
      </c>
      <c r="J611" s="3">
        <v>0</v>
      </c>
      <c r="K611" s="3">
        <v>0</v>
      </c>
    </row>
    <row r="612" spans="1:11" x14ac:dyDescent="0.25">
      <c r="A612" s="5" t="s">
        <v>4626</v>
      </c>
      <c r="B612" s="5" t="s">
        <v>4668</v>
      </c>
      <c r="C612" s="12" t="str">
        <f>IFERROR(VLOOKUP(UPPER(CONCATENATE($B612," - ",$A612)),'[1]Segurados Civis'!$A$5:$H$2142,6,FALSE),"")</f>
        <v/>
      </c>
      <c r="D612" s="12" t="str">
        <f>IFERROR(VLOOKUP(UPPER(CONCATENATE($B612," - ",$A612)),'[1]Segurados Civis'!$A$5:$H$2142,7,FALSE),"")</f>
        <v/>
      </c>
      <c r="E612" s="12" t="str">
        <f>IFERROR(VLOOKUP(UPPER(CONCATENATE($B612," - ",$A612)),'[1]Segurados Civis'!$A$5:$H$2142,8,FALSE),"")</f>
        <v/>
      </c>
      <c r="F612" s="12" t="str">
        <f t="shared" si="9"/>
        <v/>
      </c>
      <c r="G612" s="5" t="s">
        <v>4</v>
      </c>
      <c r="H612" s="3">
        <v>0</v>
      </c>
      <c r="I612" s="3">
        <v>0</v>
      </c>
      <c r="J612" s="3">
        <v>0</v>
      </c>
      <c r="K612" s="3">
        <v>0</v>
      </c>
    </row>
    <row r="613" spans="1:11" x14ac:dyDescent="0.25">
      <c r="A613" s="5" t="s">
        <v>4626</v>
      </c>
      <c r="B613" s="5" t="s">
        <v>233</v>
      </c>
      <c r="C613" s="12" t="str">
        <f>IFERROR(VLOOKUP(UPPER(CONCATENATE($B613," - ",$A613)),'[1]Segurados Civis'!$A$5:$H$2142,6,FALSE),"")</f>
        <v/>
      </c>
      <c r="D613" s="12" t="str">
        <f>IFERROR(VLOOKUP(UPPER(CONCATENATE($B613," - ",$A613)),'[1]Segurados Civis'!$A$5:$H$2142,7,FALSE),"")</f>
        <v/>
      </c>
      <c r="E613" s="12" t="str">
        <f>IFERROR(VLOOKUP(UPPER(CONCATENATE($B613," - ",$A613)),'[1]Segurados Civis'!$A$5:$H$2142,8,FALSE),"")</f>
        <v/>
      </c>
      <c r="F613" s="12" t="str">
        <f t="shared" si="9"/>
        <v/>
      </c>
      <c r="G613" s="5" t="s">
        <v>4</v>
      </c>
      <c r="H613" s="3">
        <v>0</v>
      </c>
      <c r="I613" s="3">
        <v>0</v>
      </c>
      <c r="J613" s="3">
        <v>0</v>
      </c>
      <c r="K613" s="3">
        <v>0</v>
      </c>
    </row>
    <row r="614" spans="1:11" x14ac:dyDescent="0.25">
      <c r="A614" s="5" t="s">
        <v>4626</v>
      </c>
      <c r="B614" s="5" t="s">
        <v>3454</v>
      </c>
      <c r="C614" s="12">
        <f>IFERROR(VLOOKUP(UPPER(CONCATENATE($B614," - ",$A614)),'[1]Segurados Civis'!$A$5:$H$2142,6,FALSE),"")</f>
        <v>391</v>
      </c>
      <c r="D614" s="12">
        <f>IFERROR(VLOOKUP(UPPER(CONCATENATE($B614," - ",$A614)),'[1]Segurados Civis'!$A$5:$H$2142,7,FALSE),"")</f>
        <v>0</v>
      </c>
      <c r="E614" s="12">
        <f>IFERROR(VLOOKUP(UPPER(CONCATENATE($B614," - ",$A614)),'[1]Segurados Civis'!$A$5:$H$2142,8,FALSE),"")</f>
        <v>0</v>
      </c>
      <c r="F614" s="12">
        <f t="shared" si="9"/>
        <v>391</v>
      </c>
      <c r="G614" s="5" t="s">
        <v>2</v>
      </c>
      <c r="H614" s="3">
        <v>0</v>
      </c>
      <c r="I614" s="3">
        <v>0</v>
      </c>
      <c r="J614" s="3">
        <v>0</v>
      </c>
      <c r="K614" s="3">
        <v>0</v>
      </c>
    </row>
    <row r="615" spans="1:11" x14ac:dyDescent="0.25">
      <c r="A615" s="5" t="s">
        <v>4626</v>
      </c>
      <c r="B615" s="5" t="s">
        <v>4842</v>
      </c>
      <c r="C615" s="12" t="str">
        <f>IFERROR(VLOOKUP(UPPER(CONCATENATE($B615," - ",$A615)),'[1]Segurados Civis'!$A$5:$H$2142,6,FALSE),"")</f>
        <v/>
      </c>
      <c r="D615" s="12" t="str">
        <f>IFERROR(VLOOKUP(UPPER(CONCATENATE($B615," - ",$A615)),'[1]Segurados Civis'!$A$5:$H$2142,7,FALSE),"")</f>
        <v/>
      </c>
      <c r="E615" s="12" t="str">
        <f>IFERROR(VLOOKUP(UPPER(CONCATENATE($B615," - ",$A615)),'[1]Segurados Civis'!$A$5:$H$2142,8,FALSE),"")</f>
        <v/>
      </c>
      <c r="F615" s="12" t="str">
        <f t="shared" si="9"/>
        <v/>
      </c>
      <c r="G615" s="5" t="s">
        <v>4</v>
      </c>
      <c r="H615" s="3">
        <v>0</v>
      </c>
      <c r="I615" s="3">
        <v>0</v>
      </c>
      <c r="J615" s="3">
        <v>0</v>
      </c>
      <c r="K615" s="3">
        <v>0</v>
      </c>
    </row>
    <row r="616" spans="1:11" x14ac:dyDescent="0.25">
      <c r="A616" s="5" t="s">
        <v>4626</v>
      </c>
      <c r="B616" s="5" t="s">
        <v>4669</v>
      </c>
      <c r="C616" s="12" t="str">
        <f>IFERROR(VLOOKUP(UPPER(CONCATENATE($B616," - ",$A616)),'[1]Segurados Civis'!$A$5:$H$2142,6,FALSE),"")</f>
        <v/>
      </c>
      <c r="D616" s="12" t="str">
        <f>IFERROR(VLOOKUP(UPPER(CONCATENATE($B616," - ",$A616)),'[1]Segurados Civis'!$A$5:$H$2142,7,FALSE),"")</f>
        <v/>
      </c>
      <c r="E616" s="12" t="str">
        <f>IFERROR(VLOOKUP(UPPER(CONCATENATE($B616," - ",$A616)),'[1]Segurados Civis'!$A$5:$H$2142,8,FALSE),"")</f>
        <v/>
      </c>
      <c r="F616" s="12" t="str">
        <f t="shared" si="9"/>
        <v/>
      </c>
      <c r="G616" s="5" t="s">
        <v>4</v>
      </c>
      <c r="H616" s="3">
        <v>0</v>
      </c>
      <c r="I616" s="3">
        <v>0</v>
      </c>
      <c r="J616" s="3">
        <v>0</v>
      </c>
      <c r="K616" s="3">
        <v>0</v>
      </c>
    </row>
    <row r="617" spans="1:11" x14ac:dyDescent="0.25">
      <c r="A617" s="5" t="s">
        <v>4626</v>
      </c>
      <c r="B617" s="5" t="s">
        <v>4680</v>
      </c>
      <c r="C617" s="12" t="str">
        <f>IFERROR(VLOOKUP(UPPER(CONCATENATE($B617," - ",$A617)),'[1]Segurados Civis'!$A$5:$H$2142,6,FALSE),"")</f>
        <v/>
      </c>
      <c r="D617" s="12" t="str">
        <f>IFERROR(VLOOKUP(UPPER(CONCATENATE($B617," - ",$A617)),'[1]Segurados Civis'!$A$5:$H$2142,7,FALSE),"")</f>
        <v/>
      </c>
      <c r="E617" s="12" t="str">
        <f>IFERROR(VLOOKUP(UPPER(CONCATENATE($B617," - ",$A617)),'[1]Segurados Civis'!$A$5:$H$2142,8,FALSE),"")</f>
        <v/>
      </c>
      <c r="F617" s="12" t="str">
        <f t="shared" si="9"/>
        <v/>
      </c>
      <c r="G617" s="5" t="s">
        <v>4</v>
      </c>
      <c r="H617" s="3">
        <v>0</v>
      </c>
      <c r="I617" s="3">
        <v>0</v>
      </c>
      <c r="J617" s="3">
        <v>0</v>
      </c>
      <c r="K617" s="3">
        <v>0</v>
      </c>
    </row>
    <row r="618" spans="1:11" x14ac:dyDescent="0.25">
      <c r="A618" s="5" t="s">
        <v>4626</v>
      </c>
      <c r="B618" s="5" t="s">
        <v>4880</v>
      </c>
      <c r="C618" s="12" t="str">
        <f>IFERROR(VLOOKUP(UPPER(CONCATENATE($B618," - ",$A618)),'[1]Segurados Civis'!$A$5:$H$2142,6,FALSE),"")</f>
        <v/>
      </c>
      <c r="D618" s="12" t="str">
        <f>IFERROR(VLOOKUP(UPPER(CONCATENATE($B618," - ",$A618)),'[1]Segurados Civis'!$A$5:$H$2142,7,FALSE),"")</f>
        <v/>
      </c>
      <c r="E618" s="12" t="str">
        <f>IFERROR(VLOOKUP(UPPER(CONCATENATE($B618," - ",$A618)),'[1]Segurados Civis'!$A$5:$H$2142,8,FALSE),"")</f>
        <v/>
      </c>
      <c r="F618" s="12" t="str">
        <f t="shared" si="9"/>
        <v/>
      </c>
      <c r="G618" s="5" t="s">
        <v>4</v>
      </c>
      <c r="H618" s="3">
        <v>0</v>
      </c>
      <c r="I618" s="3">
        <v>0</v>
      </c>
      <c r="J618" s="3">
        <v>0</v>
      </c>
      <c r="K618" s="3">
        <v>0</v>
      </c>
    </row>
    <row r="619" spans="1:11" x14ac:dyDescent="0.25">
      <c r="A619" s="5" t="s">
        <v>4626</v>
      </c>
      <c r="B619" s="5" t="s">
        <v>4789</v>
      </c>
      <c r="C619" s="12" t="str">
        <f>IFERROR(VLOOKUP(UPPER(CONCATENATE($B619," - ",$A619)),'[1]Segurados Civis'!$A$5:$H$2142,6,FALSE),"")</f>
        <v/>
      </c>
      <c r="D619" s="12" t="str">
        <f>IFERROR(VLOOKUP(UPPER(CONCATENATE($B619," - ",$A619)),'[1]Segurados Civis'!$A$5:$H$2142,7,FALSE),"")</f>
        <v/>
      </c>
      <c r="E619" s="12" t="str">
        <f>IFERROR(VLOOKUP(UPPER(CONCATENATE($B619," - ",$A619)),'[1]Segurados Civis'!$A$5:$H$2142,8,FALSE),"")</f>
        <v/>
      </c>
      <c r="F619" s="12" t="str">
        <f t="shared" si="9"/>
        <v/>
      </c>
      <c r="G619" s="5" t="s">
        <v>4</v>
      </c>
      <c r="H619" s="3">
        <v>0</v>
      </c>
      <c r="I619" s="3">
        <v>0</v>
      </c>
      <c r="J619" s="3">
        <v>0</v>
      </c>
      <c r="K619" s="3">
        <v>0</v>
      </c>
    </row>
    <row r="620" spans="1:11" x14ac:dyDescent="0.25">
      <c r="A620" s="5" t="s">
        <v>4626</v>
      </c>
      <c r="B620" s="5" t="s">
        <v>5103</v>
      </c>
      <c r="C620" s="12" t="str">
        <f>IFERROR(VLOOKUP(UPPER(CONCATENATE($B620," - ",$A620)),'[1]Segurados Civis'!$A$5:$H$2142,6,FALSE),"")</f>
        <v/>
      </c>
      <c r="D620" s="12" t="str">
        <f>IFERROR(VLOOKUP(UPPER(CONCATENATE($B620," - ",$A620)),'[1]Segurados Civis'!$A$5:$H$2142,7,FALSE),"")</f>
        <v/>
      </c>
      <c r="E620" s="12" t="str">
        <f>IFERROR(VLOOKUP(UPPER(CONCATENATE($B620," - ",$A620)),'[1]Segurados Civis'!$A$5:$H$2142,8,FALSE),"")</f>
        <v/>
      </c>
      <c r="F620" s="12" t="str">
        <f t="shared" si="9"/>
        <v/>
      </c>
      <c r="G620" s="5" t="s">
        <v>4</v>
      </c>
      <c r="H620" s="3">
        <v>0</v>
      </c>
      <c r="I620" s="3">
        <v>0</v>
      </c>
      <c r="J620" s="3">
        <v>0</v>
      </c>
      <c r="K620" s="3">
        <v>0</v>
      </c>
    </row>
    <row r="621" spans="1:11" x14ac:dyDescent="0.25">
      <c r="A621" s="5" t="s">
        <v>4626</v>
      </c>
      <c r="B621" s="5" t="s">
        <v>4964</v>
      </c>
      <c r="C621" s="12" t="str">
        <f>IFERROR(VLOOKUP(UPPER(CONCATENATE($B621," - ",$A621)),'[1]Segurados Civis'!$A$5:$H$2142,6,FALSE),"")</f>
        <v/>
      </c>
      <c r="D621" s="12" t="str">
        <f>IFERROR(VLOOKUP(UPPER(CONCATENATE($B621," - ",$A621)),'[1]Segurados Civis'!$A$5:$H$2142,7,FALSE),"")</f>
        <v/>
      </c>
      <c r="E621" s="12" t="str">
        <f>IFERROR(VLOOKUP(UPPER(CONCATENATE($B621," - ",$A621)),'[1]Segurados Civis'!$A$5:$H$2142,8,FALSE),"")</f>
        <v/>
      </c>
      <c r="F621" s="12" t="str">
        <f t="shared" si="9"/>
        <v/>
      </c>
      <c r="G621" s="5" t="s">
        <v>4</v>
      </c>
      <c r="H621" s="3">
        <v>0</v>
      </c>
      <c r="I621" s="3">
        <v>0</v>
      </c>
      <c r="J621" s="3">
        <v>0</v>
      </c>
      <c r="K621" s="3">
        <v>0</v>
      </c>
    </row>
    <row r="622" spans="1:11" x14ac:dyDescent="0.25">
      <c r="A622" s="5" t="s">
        <v>4626</v>
      </c>
      <c r="B622" s="5" t="s">
        <v>4798</v>
      </c>
      <c r="C622" s="12" t="str">
        <f>IFERROR(VLOOKUP(UPPER(CONCATENATE($B622," - ",$A622)),'[1]Segurados Civis'!$A$5:$H$2142,6,FALSE),"")</f>
        <v/>
      </c>
      <c r="D622" s="12" t="str">
        <f>IFERROR(VLOOKUP(UPPER(CONCATENATE($B622," - ",$A622)),'[1]Segurados Civis'!$A$5:$H$2142,7,FALSE),"")</f>
        <v/>
      </c>
      <c r="E622" s="12" t="str">
        <f>IFERROR(VLOOKUP(UPPER(CONCATENATE($B622," - ",$A622)),'[1]Segurados Civis'!$A$5:$H$2142,8,FALSE),"")</f>
        <v/>
      </c>
      <c r="F622" s="12" t="str">
        <f t="shared" si="9"/>
        <v/>
      </c>
      <c r="G622" s="5" t="s">
        <v>4</v>
      </c>
      <c r="H622" s="3">
        <v>0</v>
      </c>
      <c r="I622" s="3">
        <v>0</v>
      </c>
      <c r="J622" s="3">
        <v>0</v>
      </c>
      <c r="K622" s="3">
        <v>0</v>
      </c>
    </row>
    <row r="623" spans="1:11" x14ac:dyDescent="0.25">
      <c r="A623" s="5" t="s">
        <v>4626</v>
      </c>
      <c r="B623" s="5" t="s">
        <v>5130</v>
      </c>
      <c r="C623" s="12" t="str">
        <f>IFERROR(VLOOKUP(UPPER(CONCATENATE($B623," - ",$A623)),'[1]Segurados Civis'!$A$5:$H$2142,6,FALSE),"")</f>
        <v/>
      </c>
      <c r="D623" s="12" t="str">
        <f>IFERROR(VLOOKUP(UPPER(CONCATENATE($B623," - ",$A623)),'[1]Segurados Civis'!$A$5:$H$2142,7,FALSE),"")</f>
        <v/>
      </c>
      <c r="E623" s="12" t="str">
        <f>IFERROR(VLOOKUP(UPPER(CONCATENATE($B623," - ",$A623)),'[1]Segurados Civis'!$A$5:$H$2142,8,FALSE),"")</f>
        <v/>
      </c>
      <c r="F623" s="12" t="str">
        <f t="shared" si="9"/>
        <v/>
      </c>
      <c r="G623" s="5" t="s">
        <v>4</v>
      </c>
      <c r="H623" s="3">
        <v>0</v>
      </c>
      <c r="I623" s="3">
        <v>0</v>
      </c>
      <c r="J623" s="3">
        <v>0</v>
      </c>
      <c r="K623" s="3">
        <v>0</v>
      </c>
    </row>
    <row r="624" spans="1:11" x14ac:dyDescent="0.25">
      <c r="A624" s="5" t="s">
        <v>4626</v>
      </c>
      <c r="B624" s="5" t="s">
        <v>4790</v>
      </c>
      <c r="C624" s="12" t="str">
        <f>IFERROR(VLOOKUP(UPPER(CONCATENATE($B624," - ",$A624)),'[1]Segurados Civis'!$A$5:$H$2142,6,FALSE),"")</f>
        <v/>
      </c>
      <c r="D624" s="12" t="str">
        <f>IFERROR(VLOOKUP(UPPER(CONCATENATE($B624," - ",$A624)),'[1]Segurados Civis'!$A$5:$H$2142,7,FALSE),"")</f>
        <v/>
      </c>
      <c r="E624" s="12" t="str">
        <f>IFERROR(VLOOKUP(UPPER(CONCATENATE($B624," - ",$A624)),'[1]Segurados Civis'!$A$5:$H$2142,8,FALSE),"")</f>
        <v/>
      </c>
      <c r="F624" s="12" t="str">
        <f t="shared" si="9"/>
        <v/>
      </c>
      <c r="G624" s="5" t="s">
        <v>4</v>
      </c>
      <c r="H624" s="3">
        <v>0</v>
      </c>
      <c r="I624" s="3">
        <v>0</v>
      </c>
      <c r="J624" s="3">
        <v>0</v>
      </c>
      <c r="K624" s="3">
        <v>0</v>
      </c>
    </row>
    <row r="625" spans="1:11" x14ac:dyDescent="0.25">
      <c r="A625" s="5" t="s">
        <v>4626</v>
      </c>
      <c r="B625" s="5" t="s">
        <v>5148</v>
      </c>
      <c r="C625" s="12">
        <f>IFERROR(VLOOKUP(UPPER(CONCATENATE($B625," - ",$A625)),'[1]Segurados Civis'!$A$5:$H$2142,6,FALSE),"")</f>
        <v>164</v>
      </c>
      <c r="D625" s="12">
        <f>IFERROR(VLOOKUP(UPPER(CONCATENATE($B625," - ",$A625)),'[1]Segurados Civis'!$A$5:$H$2142,7,FALSE),"")</f>
        <v>74</v>
      </c>
      <c r="E625" s="12">
        <f>IFERROR(VLOOKUP(UPPER(CONCATENATE($B625," - ",$A625)),'[1]Segurados Civis'!$A$5:$H$2142,8,FALSE),"")</f>
        <v>14</v>
      </c>
      <c r="F625" s="12">
        <f t="shared" si="9"/>
        <v>252</v>
      </c>
      <c r="G625" s="5" t="s">
        <v>2</v>
      </c>
      <c r="H625" s="3">
        <v>0</v>
      </c>
      <c r="I625" s="3">
        <v>0</v>
      </c>
      <c r="J625" s="3">
        <v>0</v>
      </c>
      <c r="K625" s="3">
        <v>0</v>
      </c>
    </row>
    <row r="626" spans="1:11" x14ac:dyDescent="0.25">
      <c r="A626" s="5" t="s">
        <v>4626</v>
      </c>
      <c r="B626" s="5" t="s">
        <v>1667</v>
      </c>
      <c r="C626" s="12">
        <f>IFERROR(VLOOKUP(UPPER(CONCATENATE($B626," - ",$A626)),'[1]Segurados Civis'!$A$5:$H$2142,6,FALSE),"")</f>
        <v>161</v>
      </c>
      <c r="D626" s="12">
        <f>IFERROR(VLOOKUP(UPPER(CONCATENATE($B626," - ",$A626)),'[1]Segurados Civis'!$A$5:$H$2142,7,FALSE),"")</f>
        <v>69</v>
      </c>
      <c r="E626" s="12">
        <f>IFERROR(VLOOKUP(UPPER(CONCATENATE($B626," - ",$A626)),'[1]Segurados Civis'!$A$5:$H$2142,8,FALSE),"")</f>
        <v>21</v>
      </c>
      <c r="F626" s="12">
        <f t="shared" si="9"/>
        <v>251</v>
      </c>
      <c r="G626" s="5" t="s">
        <v>2</v>
      </c>
      <c r="H626" s="3">
        <v>0</v>
      </c>
      <c r="I626" s="3">
        <v>0</v>
      </c>
      <c r="J626" s="3">
        <v>0</v>
      </c>
      <c r="K626" s="3">
        <v>0</v>
      </c>
    </row>
    <row r="627" spans="1:11" x14ac:dyDescent="0.25">
      <c r="A627" s="5" t="s">
        <v>4626</v>
      </c>
      <c r="B627" s="5" t="s">
        <v>5015</v>
      </c>
      <c r="C627" s="12" t="str">
        <f>IFERROR(VLOOKUP(UPPER(CONCATENATE($B627," - ",$A627)),'[1]Segurados Civis'!$A$5:$H$2142,6,FALSE),"")</f>
        <v/>
      </c>
      <c r="D627" s="12" t="str">
        <f>IFERROR(VLOOKUP(UPPER(CONCATENATE($B627," - ",$A627)),'[1]Segurados Civis'!$A$5:$H$2142,7,FALSE),"")</f>
        <v/>
      </c>
      <c r="E627" s="12" t="str">
        <f>IFERROR(VLOOKUP(UPPER(CONCATENATE($B627," - ",$A627)),'[1]Segurados Civis'!$A$5:$H$2142,8,FALSE),"")</f>
        <v/>
      </c>
      <c r="F627" s="12" t="str">
        <f t="shared" si="9"/>
        <v/>
      </c>
      <c r="G627" s="5" t="s">
        <v>4</v>
      </c>
      <c r="H627" s="3">
        <v>0</v>
      </c>
      <c r="I627" s="3">
        <v>0</v>
      </c>
      <c r="J627" s="3">
        <v>0</v>
      </c>
      <c r="K627" s="3">
        <v>0</v>
      </c>
    </row>
    <row r="628" spans="1:11" x14ac:dyDescent="0.25">
      <c r="A628" s="5" t="s">
        <v>4626</v>
      </c>
      <c r="B628" s="5" t="s">
        <v>4705</v>
      </c>
      <c r="C628" s="12">
        <f>IFERROR(VLOOKUP(UPPER(CONCATENATE($B628," - ",$A628)),'[1]Segurados Civis'!$A$5:$H$2142,6,FALSE),"")</f>
        <v>2066</v>
      </c>
      <c r="D628" s="12">
        <f>IFERROR(VLOOKUP(UPPER(CONCATENATE($B628," - ",$A628)),'[1]Segurados Civis'!$A$5:$H$2142,7,FALSE),"")</f>
        <v>556</v>
      </c>
      <c r="E628" s="12">
        <f>IFERROR(VLOOKUP(UPPER(CONCATENATE($B628," - ",$A628)),'[1]Segurados Civis'!$A$5:$H$2142,8,FALSE),"")</f>
        <v>144</v>
      </c>
      <c r="F628" s="12">
        <f t="shared" si="9"/>
        <v>2766</v>
      </c>
      <c r="G628" s="5" t="s">
        <v>2</v>
      </c>
      <c r="H628" s="3">
        <v>0</v>
      </c>
      <c r="I628" s="3">
        <v>0</v>
      </c>
      <c r="J628" s="3">
        <v>0</v>
      </c>
      <c r="K628" s="3">
        <v>0</v>
      </c>
    </row>
    <row r="629" spans="1:11" x14ac:dyDescent="0.25">
      <c r="A629" s="5" t="s">
        <v>4626</v>
      </c>
      <c r="B629" s="5" t="s">
        <v>5038</v>
      </c>
      <c r="C629" s="12" t="str">
        <f>IFERROR(VLOOKUP(UPPER(CONCATENATE($B629," - ",$A629)),'[1]Segurados Civis'!$A$5:$H$2142,6,FALSE),"")</f>
        <v/>
      </c>
      <c r="D629" s="12" t="str">
        <f>IFERROR(VLOOKUP(UPPER(CONCATENATE($B629," - ",$A629)),'[1]Segurados Civis'!$A$5:$H$2142,7,FALSE),"")</f>
        <v/>
      </c>
      <c r="E629" s="12" t="str">
        <f>IFERROR(VLOOKUP(UPPER(CONCATENATE($B629," - ",$A629)),'[1]Segurados Civis'!$A$5:$H$2142,8,FALSE),"")</f>
        <v/>
      </c>
      <c r="F629" s="12" t="str">
        <f t="shared" si="9"/>
        <v/>
      </c>
      <c r="G629" s="5" t="s">
        <v>4</v>
      </c>
      <c r="H629" s="3">
        <v>0</v>
      </c>
      <c r="I629" s="3">
        <v>0</v>
      </c>
      <c r="J629" s="3">
        <v>0</v>
      </c>
      <c r="K629" s="3">
        <v>0</v>
      </c>
    </row>
    <row r="630" spans="1:11" x14ac:dyDescent="0.25">
      <c r="A630" s="5" t="s">
        <v>4626</v>
      </c>
      <c r="B630" s="5" t="s">
        <v>5218</v>
      </c>
      <c r="C630" s="12">
        <f>IFERROR(VLOOKUP(UPPER(CONCATENATE($B630," - ",$A630)),'[1]Segurados Civis'!$A$5:$H$2142,6,FALSE),"")</f>
        <v>516</v>
      </c>
      <c r="D630" s="12">
        <f>IFERROR(VLOOKUP(UPPER(CONCATENATE($B630," - ",$A630)),'[1]Segurados Civis'!$A$5:$H$2142,7,FALSE),"")</f>
        <v>129</v>
      </c>
      <c r="E630" s="12">
        <f>IFERROR(VLOOKUP(UPPER(CONCATENATE($B630," - ",$A630)),'[1]Segurados Civis'!$A$5:$H$2142,8,FALSE),"")</f>
        <v>30</v>
      </c>
      <c r="F630" s="12">
        <f t="shared" si="9"/>
        <v>675</v>
      </c>
      <c r="G630" s="5" t="s">
        <v>2</v>
      </c>
      <c r="H630" s="3">
        <v>0</v>
      </c>
      <c r="I630" s="3">
        <v>0</v>
      </c>
      <c r="J630" s="3">
        <v>0</v>
      </c>
      <c r="K630" s="3">
        <v>0</v>
      </c>
    </row>
    <row r="631" spans="1:11" x14ac:dyDescent="0.25">
      <c r="A631" s="5" t="s">
        <v>4626</v>
      </c>
      <c r="B631" s="5" t="s">
        <v>5210</v>
      </c>
      <c r="C631" s="12">
        <f>IFERROR(VLOOKUP(UPPER(CONCATENATE($B631," - ",$A631)),'[1]Segurados Civis'!$A$5:$H$2142,6,FALSE),"")</f>
        <v>131</v>
      </c>
      <c r="D631" s="12">
        <f>IFERROR(VLOOKUP(UPPER(CONCATENATE($B631," - ",$A631)),'[1]Segurados Civis'!$A$5:$H$2142,7,FALSE),"")</f>
        <v>28</v>
      </c>
      <c r="E631" s="12">
        <f>IFERROR(VLOOKUP(UPPER(CONCATENATE($B631," - ",$A631)),'[1]Segurados Civis'!$A$5:$H$2142,8,FALSE),"")</f>
        <v>8</v>
      </c>
      <c r="F631" s="12">
        <f t="shared" si="9"/>
        <v>167</v>
      </c>
      <c r="G631" s="5" t="s">
        <v>2</v>
      </c>
      <c r="H631" s="3">
        <v>0</v>
      </c>
      <c r="I631" s="3">
        <v>0</v>
      </c>
      <c r="J631" s="3">
        <v>0</v>
      </c>
      <c r="K631" s="3">
        <v>0</v>
      </c>
    </row>
    <row r="632" spans="1:11" x14ac:dyDescent="0.25">
      <c r="A632" s="5" t="s">
        <v>4626</v>
      </c>
      <c r="B632" s="5" t="s">
        <v>4830</v>
      </c>
      <c r="C632" s="12">
        <f>IFERROR(VLOOKUP(UPPER(CONCATENATE($B632," - ",$A632)),'[1]Segurados Civis'!$A$5:$H$2142,6,FALSE),"")</f>
        <v>239</v>
      </c>
      <c r="D632" s="12">
        <f>IFERROR(VLOOKUP(UPPER(CONCATENATE($B632," - ",$A632)),'[1]Segurados Civis'!$A$5:$H$2142,7,FALSE),"")</f>
        <v>105</v>
      </c>
      <c r="E632" s="12">
        <f>IFERROR(VLOOKUP(UPPER(CONCATENATE($B632," - ",$A632)),'[1]Segurados Civis'!$A$5:$H$2142,8,FALSE),"")</f>
        <v>29</v>
      </c>
      <c r="F632" s="12">
        <f t="shared" si="9"/>
        <v>373</v>
      </c>
      <c r="G632" s="5" t="s">
        <v>2</v>
      </c>
      <c r="H632" s="3">
        <v>0</v>
      </c>
      <c r="I632" s="3">
        <v>0</v>
      </c>
      <c r="J632" s="3">
        <v>0</v>
      </c>
      <c r="K632" s="3">
        <v>0</v>
      </c>
    </row>
    <row r="633" spans="1:11" x14ac:dyDescent="0.25">
      <c r="A633" s="5" t="s">
        <v>4626</v>
      </c>
      <c r="B633" s="5" t="s">
        <v>4670</v>
      </c>
      <c r="C633" s="12" t="str">
        <f>IFERROR(VLOOKUP(UPPER(CONCATENATE($B633," - ",$A633)),'[1]Segurados Civis'!$A$5:$H$2142,6,FALSE),"")</f>
        <v/>
      </c>
      <c r="D633" s="12" t="str">
        <f>IFERROR(VLOOKUP(UPPER(CONCATENATE($B633," - ",$A633)),'[1]Segurados Civis'!$A$5:$H$2142,7,FALSE),"")</f>
        <v/>
      </c>
      <c r="E633" s="12" t="str">
        <f>IFERROR(VLOOKUP(UPPER(CONCATENATE($B633," - ",$A633)),'[1]Segurados Civis'!$A$5:$H$2142,8,FALSE),"")</f>
        <v/>
      </c>
      <c r="F633" s="12" t="str">
        <f t="shared" si="9"/>
        <v/>
      </c>
      <c r="G633" s="5" t="s">
        <v>4</v>
      </c>
      <c r="H633" s="3">
        <v>0</v>
      </c>
      <c r="I633" s="3">
        <v>0</v>
      </c>
      <c r="J633" s="3">
        <v>0</v>
      </c>
      <c r="K633" s="3">
        <v>0</v>
      </c>
    </row>
    <row r="634" spans="1:11" x14ac:dyDescent="0.25">
      <c r="A634" s="5" t="s">
        <v>4626</v>
      </c>
      <c r="B634" s="5" t="s">
        <v>4791</v>
      </c>
      <c r="C634" s="12" t="str">
        <f>IFERROR(VLOOKUP(UPPER(CONCATENATE($B634," - ",$A634)),'[1]Segurados Civis'!$A$5:$H$2142,6,FALSE),"")</f>
        <v/>
      </c>
      <c r="D634" s="12" t="str">
        <f>IFERROR(VLOOKUP(UPPER(CONCATENATE($B634," - ",$A634)),'[1]Segurados Civis'!$A$5:$H$2142,7,FALSE),"")</f>
        <v/>
      </c>
      <c r="E634" s="12" t="str">
        <f>IFERROR(VLOOKUP(UPPER(CONCATENATE($B634," - ",$A634)),'[1]Segurados Civis'!$A$5:$H$2142,8,FALSE),"")</f>
        <v/>
      </c>
      <c r="F634" s="12" t="str">
        <f t="shared" si="9"/>
        <v/>
      </c>
      <c r="G634" s="5" t="s">
        <v>4</v>
      </c>
      <c r="H634" s="3">
        <v>0</v>
      </c>
      <c r="I634" s="3">
        <v>0</v>
      </c>
      <c r="J634" s="3">
        <v>0</v>
      </c>
      <c r="K634" s="3">
        <v>0</v>
      </c>
    </row>
    <row r="635" spans="1:11" x14ac:dyDescent="0.25">
      <c r="A635" s="5" t="s">
        <v>4626</v>
      </c>
      <c r="B635" s="5" t="s">
        <v>5024</v>
      </c>
      <c r="C635" s="12">
        <f>IFERROR(VLOOKUP(UPPER(CONCATENATE($B635," - ",$A635)),'[1]Segurados Civis'!$A$5:$H$2142,6,FALSE),"")</f>
        <v>361</v>
      </c>
      <c r="D635" s="12">
        <f>IFERROR(VLOOKUP(UPPER(CONCATENATE($B635," - ",$A635)),'[1]Segurados Civis'!$A$5:$H$2142,7,FALSE),"")</f>
        <v>56</v>
      </c>
      <c r="E635" s="12">
        <f>IFERROR(VLOOKUP(UPPER(CONCATENATE($B635," - ",$A635)),'[1]Segurados Civis'!$A$5:$H$2142,8,FALSE),"")</f>
        <v>14</v>
      </c>
      <c r="F635" s="12">
        <f t="shared" si="9"/>
        <v>431</v>
      </c>
      <c r="G635" s="5" t="s">
        <v>2</v>
      </c>
      <c r="H635" s="3">
        <v>1</v>
      </c>
      <c r="I635" s="3">
        <v>1</v>
      </c>
      <c r="J635" s="3">
        <v>1</v>
      </c>
      <c r="K635" s="3">
        <v>0</v>
      </c>
    </row>
    <row r="636" spans="1:11" x14ac:dyDescent="0.25">
      <c r="A636" s="5" t="s">
        <v>4626</v>
      </c>
      <c r="B636" s="5" t="s">
        <v>4807</v>
      </c>
      <c r="C636" s="12">
        <f>IFERROR(VLOOKUP(UPPER(CONCATENATE($B636," - ",$A636)),'[1]Segurados Civis'!$A$5:$H$2142,6,FALSE),"")</f>
        <v>2675</v>
      </c>
      <c r="D636" s="12">
        <f>IFERROR(VLOOKUP(UPPER(CONCATENATE($B636," - ",$A636)),'[1]Segurados Civis'!$A$5:$H$2142,7,FALSE),"")</f>
        <v>625</v>
      </c>
      <c r="E636" s="12">
        <f>IFERROR(VLOOKUP(UPPER(CONCATENATE($B636," - ",$A636)),'[1]Segurados Civis'!$A$5:$H$2142,8,FALSE),"")</f>
        <v>130</v>
      </c>
      <c r="F636" s="12">
        <f t="shared" si="9"/>
        <v>3430</v>
      </c>
      <c r="G636" s="5" t="s">
        <v>2</v>
      </c>
      <c r="H636" s="3">
        <v>1</v>
      </c>
      <c r="I636" s="3">
        <v>0</v>
      </c>
      <c r="J636" s="3">
        <v>0</v>
      </c>
      <c r="K636" s="3">
        <v>0</v>
      </c>
    </row>
    <row r="637" spans="1:11" x14ac:dyDescent="0.25">
      <c r="A637" s="5" t="s">
        <v>4626</v>
      </c>
      <c r="B637" s="5" t="s">
        <v>4792</v>
      </c>
      <c r="C637" s="12" t="str">
        <f>IFERROR(VLOOKUP(UPPER(CONCATENATE($B637," - ",$A637)),'[1]Segurados Civis'!$A$5:$H$2142,6,FALSE),"")</f>
        <v/>
      </c>
      <c r="D637" s="12" t="str">
        <f>IFERROR(VLOOKUP(UPPER(CONCATENATE($B637," - ",$A637)),'[1]Segurados Civis'!$A$5:$H$2142,7,FALSE),"")</f>
        <v/>
      </c>
      <c r="E637" s="12" t="str">
        <f>IFERROR(VLOOKUP(UPPER(CONCATENATE($B637," - ",$A637)),'[1]Segurados Civis'!$A$5:$H$2142,8,FALSE),"")</f>
        <v/>
      </c>
      <c r="F637" s="12" t="str">
        <f t="shared" si="9"/>
        <v/>
      </c>
      <c r="G637" s="5" t="s">
        <v>4</v>
      </c>
      <c r="H637" s="3">
        <v>0</v>
      </c>
      <c r="I637" s="3">
        <v>0</v>
      </c>
      <c r="J637" s="3">
        <v>0</v>
      </c>
      <c r="K637" s="3">
        <v>0</v>
      </c>
    </row>
    <row r="638" spans="1:11" x14ac:dyDescent="0.25">
      <c r="A638" s="5" t="s">
        <v>4626</v>
      </c>
      <c r="B638" s="5" t="s">
        <v>4326</v>
      </c>
      <c r="C638" s="12" t="str">
        <f>IFERROR(VLOOKUP(UPPER(CONCATENATE($B638," - ",$A638)),'[1]Segurados Civis'!$A$5:$H$2142,6,FALSE),"")</f>
        <v/>
      </c>
      <c r="D638" s="12" t="str">
        <f>IFERROR(VLOOKUP(UPPER(CONCATENATE($B638," - ",$A638)),'[1]Segurados Civis'!$A$5:$H$2142,7,FALSE),"")</f>
        <v/>
      </c>
      <c r="E638" s="12" t="str">
        <f>IFERROR(VLOOKUP(UPPER(CONCATENATE($B638," - ",$A638)),'[1]Segurados Civis'!$A$5:$H$2142,8,FALSE),"")</f>
        <v/>
      </c>
      <c r="F638" s="12" t="str">
        <f t="shared" si="9"/>
        <v/>
      </c>
      <c r="G638" s="5" t="s">
        <v>4</v>
      </c>
      <c r="H638" s="3">
        <v>0</v>
      </c>
      <c r="I638" s="3">
        <v>0</v>
      </c>
      <c r="J638" s="3">
        <v>0</v>
      </c>
      <c r="K638" s="3">
        <v>0</v>
      </c>
    </row>
    <row r="639" spans="1:11" x14ac:dyDescent="0.25">
      <c r="A639" s="5" t="s">
        <v>4626</v>
      </c>
      <c r="B639" s="5" t="s">
        <v>4965</v>
      </c>
      <c r="C639" s="12">
        <f>IFERROR(VLOOKUP(UPPER(CONCATENATE($B639," - ",$A639)),'[1]Segurados Civis'!$A$5:$H$2142,6,FALSE),"")</f>
        <v>1013</v>
      </c>
      <c r="D639" s="12">
        <f>IFERROR(VLOOKUP(UPPER(CONCATENATE($B639," - ",$A639)),'[1]Segurados Civis'!$A$5:$H$2142,7,FALSE),"")</f>
        <v>290</v>
      </c>
      <c r="E639" s="12">
        <f>IFERROR(VLOOKUP(UPPER(CONCATENATE($B639," - ",$A639)),'[1]Segurados Civis'!$A$5:$H$2142,8,FALSE),"")</f>
        <v>0</v>
      </c>
      <c r="F639" s="12">
        <f t="shared" si="9"/>
        <v>1303</v>
      </c>
      <c r="G639" s="5" t="s">
        <v>2</v>
      </c>
      <c r="H639" s="3">
        <v>0</v>
      </c>
      <c r="I639" s="3">
        <v>0</v>
      </c>
      <c r="J639" s="3">
        <v>0</v>
      </c>
      <c r="K639" s="3">
        <v>0</v>
      </c>
    </row>
    <row r="640" spans="1:11" x14ac:dyDescent="0.25">
      <c r="A640" s="5" t="s">
        <v>4626</v>
      </c>
      <c r="B640" s="5" t="s">
        <v>4919</v>
      </c>
      <c r="C640" s="12" t="str">
        <f>IFERROR(VLOOKUP(UPPER(CONCATENATE($B640," - ",$A640)),'[1]Segurados Civis'!$A$5:$H$2142,6,FALSE),"")</f>
        <v/>
      </c>
      <c r="D640" s="12" t="str">
        <f>IFERROR(VLOOKUP(UPPER(CONCATENATE($B640," - ",$A640)),'[1]Segurados Civis'!$A$5:$H$2142,7,FALSE),"")</f>
        <v/>
      </c>
      <c r="E640" s="12" t="str">
        <f>IFERROR(VLOOKUP(UPPER(CONCATENATE($B640," - ",$A640)),'[1]Segurados Civis'!$A$5:$H$2142,8,FALSE),"")</f>
        <v/>
      </c>
      <c r="F640" s="12" t="str">
        <f t="shared" si="9"/>
        <v/>
      </c>
      <c r="G640" s="5" t="s">
        <v>4</v>
      </c>
      <c r="H640" s="3">
        <v>0</v>
      </c>
      <c r="I640" s="3">
        <v>0</v>
      </c>
      <c r="J640" s="3">
        <v>0</v>
      </c>
      <c r="K640" s="3">
        <v>0</v>
      </c>
    </row>
    <row r="641" spans="1:11" x14ac:dyDescent="0.25">
      <c r="A641" s="5" t="s">
        <v>4626</v>
      </c>
      <c r="B641" s="5" t="s">
        <v>5136</v>
      </c>
      <c r="C641" s="12">
        <f>IFERROR(VLOOKUP(UPPER(CONCATENATE($B641," - ",$A641)),'[1]Segurados Civis'!$A$5:$H$2142,6,FALSE),"")</f>
        <v>1612</v>
      </c>
      <c r="D641" s="12">
        <f>IFERROR(VLOOKUP(UPPER(CONCATENATE($B641," - ",$A641)),'[1]Segurados Civis'!$A$5:$H$2142,7,FALSE),"")</f>
        <v>405</v>
      </c>
      <c r="E641" s="12">
        <f>IFERROR(VLOOKUP(UPPER(CONCATENATE($B641," - ",$A641)),'[1]Segurados Civis'!$A$5:$H$2142,8,FALSE),"")</f>
        <v>95</v>
      </c>
      <c r="F641" s="12">
        <f t="shared" si="9"/>
        <v>2112</v>
      </c>
      <c r="G641" s="5" t="s">
        <v>2</v>
      </c>
      <c r="H641" s="3">
        <v>0</v>
      </c>
      <c r="I641" s="3">
        <v>0</v>
      </c>
      <c r="J641" s="3">
        <v>0</v>
      </c>
      <c r="K641" s="3">
        <v>0</v>
      </c>
    </row>
    <row r="642" spans="1:11" x14ac:dyDescent="0.25">
      <c r="A642" s="5" t="s">
        <v>4626</v>
      </c>
      <c r="B642" s="5" t="s">
        <v>472</v>
      </c>
      <c r="C642" s="12" t="str">
        <f>IFERROR(VLOOKUP(UPPER(CONCATENATE($B642," - ",$A642)),'[1]Segurados Civis'!$A$5:$H$2142,6,FALSE),"")</f>
        <v/>
      </c>
      <c r="D642" s="12" t="str">
        <f>IFERROR(VLOOKUP(UPPER(CONCATENATE($B642," - ",$A642)),'[1]Segurados Civis'!$A$5:$H$2142,7,FALSE),"")</f>
        <v/>
      </c>
      <c r="E642" s="12" t="str">
        <f>IFERROR(VLOOKUP(UPPER(CONCATENATE($B642," - ",$A642)),'[1]Segurados Civis'!$A$5:$H$2142,8,FALSE),"")</f>
        <v/>
      </c>
      <c r="F642" s="12" t="str">
        <f t="shared" si="9"/>
        <v/>
      </c>
      <c r="G642" s="5" t="s">
        <v>4</v>
      </c>
      <c r="H642" s="3">
        <v>0</v>
      </c>
      <c r="I642" s="3">
        <v>0</v>
      </c>
      <c r="J642" s="3">
        <v>0</v>
      </c>
      <c r="K642" s="3">
        <v>0</v>
      </c>
    </row>
    <row r="643" spans="1:11" x14ac:dyDescent="0.25">
      <c r="A643" s="5" t="s">
        <v>4626</v>
      </c>
      <c r="B643" s="5" t="s">
        <v>4681</v>
      </c>
      <c r="C643" s="12" t="str">
        <f>IFERROR(VLOOKUP(UPPER(CONCATENATE($B643," - ",$A643)),'[1]Segurados Civis'!$A$5:$H$2142,6,FALSE),"")</f>
        <v/>
      </c>
      <c r="D643" s="12" t="str">
        <f>IFERROR(VLOOKUP(UPPER(CONCATENATE($B643," - ",$A643)),'[1]Segurados Civis'!$A$5:$H$2142,7,FALSE),"")</f>
        <v/>
      </c>
      <c r="E643" s="12" t="str">
        <f>IFERROR(VLOOKUP(UPPER(CONCATENATE($B643," - ",$A643)),'[1]Segurados Civis'!$A$5:$H$2142,8,FALSE),"")</f>
        <v/>
      </c>
      <c r="F643" s="12" t="str">
        <f t="shared" ref="F643:F649" si="10">IF(SUM(C643:E643)=0,"",SUM(C643:E643))</f>
        <v/>
      </c>
      <c r="G643" s="5" t="s">
        <v>4</v>
      </c>
      <c r="H643" s="3">
        <v>0</v>
      </c>
      <c r="I643" s="3">
        <v>0</v>
      </c>
      <c r="J643" s="3">
        <v>0</v>
      </c>
      <c r="K643" s="3">
        <v>0</v>
      </c>
    </row>
    <row r="644" spans="1:11" x14ac:dyDescent="0.25">
      <c r="A644" s="5" t="s">
        <v>4626</v>
      </c>
      <c r="B644" s="5" t="s">
        <v>5044</v>
      </c>
      <c r="C644" s="12">
        <f>IFERROR(VLOOKUP(UPPER(CONCATENATE($B644," - ",$A644)),'[1]Segurados Civis'!$A$5:$H$2142,6,FALSE),"")</f>
        <v>647</v>
      </c>
      <c r="D644" s="12">
        <f>IFERROR(VLOOKUP(UPPER(CONCATENATE($B644," - ",$A644)),'[1]Segurados Civis'!$A$5:$H$2142,7,FALSE),"")</f>
        <v>90</v>
      </c>
      <c r="E644" s="12">
        <f>IFERROR(VLOOKUP(UPPER(CONCATENATE($B644," - ",$A644)),'[1]Segurados Civis'!$A$5:$H$2142,8,FALSE),"")</f>
        <v>30</v>
      </c>
      <c r="F644" s="12">
        <f t="shared" si="10"/>
        <v>767</v>
      </c>
      <c r="G644" s="5" t="s">
        <v>2</v>
      </c>
      <c r="H644" s="3">
        <v>0</v>
      </c>
      <c r="I644" s="3">
        <v>0</v>
      </c>
      <c r="J644" s="3">
        <v>0</v>
      </c>
      <c r="K644" s="3">
        <v>0</v>
      </c>
    </row>
    <row r="645" spans="1:11" x14ac:dyDescent="0.25">
      <c r="A645" s="5" t="s">
        <v>4626</v>
      </c>
      <c r="B645" s="5" t="s">
        <v>4852</v>
      </c>
      <c r="C645" s="12" t="str">
        <f>IFERROR(VLOOKUP(UPPER(CONCATENATE($B645," - ",$A645)),'[1]Segurados Civis'!$A$5:$H$2142,6,FALSE),"")</f>
        <v/>
      </c>
      <c r="D645" s="12" t="str">
        <f>IFERROR(VLOOKUP(UPPER(CONCATENATE($B645," - ",$A645)),'[1]Segurados Civis'!$A$5:$H$2142,7,FALSE),"")</f>
        <v/>
      </c>
      <c r="E645" s="12" t="str">
        <f>IFERROR(VLOOKUP(UPPER(CONCATENATE($B645," - ",$A645)),'[1]Segurados Civis'!$A$5:$H$2142,8,FALSE),"")</f>
        <v/>
      </c>
      <c r="F645" s="12" t="str">
        <f t="shared" si="10"/>
        <v/>
      </c>
      <c r="G645" s="5" t="s">
        <v>4</v>
      </c>
      <c r="H645" s="3">
        <v>0</v>
      </c>
      <c r="I645" s="3">
        <v>0</v>
      </c>
      <c r="J645" s="3">
        <v>0</v>
      </c>
      <c r="K645" s="3">
        <v>0</v>
      </c>
    </row>
    <row r="646" spans="1:11" x14ac:dyDescent="0.25">
      <c r="A646" s="5" t="s">
        <v>4626</v>
      </c>
      <c r="B646" s="5" t="s">
        <v>5016</v>
      </c>
      <c r="C646" s="12" t="str">
        <f>IFERROR(VLOOKUP(UPPER(CONCATENATE($B646," - ",$A646)),'[1]Segurados Civis'!$A$5:$H$2142,6,FALSE),"")</f>
        <v/>
      </c>
      <c r="D646" s="12" t="str">
        <f>IFERROR(VLOOKUP(UPPER(CONCATENATE($B646," - ",$A646)),'[1]Segurados Civis'!$A$5:$H$2142,7,FALSE),"")</f>
        <v/>
      </c>
      <c r="E646" s="12" t="str">
        <f>IFERROR(VLOOKUP(UPPER(CONCATENATE($B646," - ",$A646)),'[1]Segurados Civis'!$A$5:$H$2142,8,FALSE),"")</f>
        <v/>
      </c>
      <c r="F646" s="12" t="str">
        <f t="shared" si="10"/>
        <v/>
      </c>
      <c r="G646" s="5" t="s">
        <v>4</v>
      </c>
      <c r="H646" s="3">
        <v>0</v>
      </c>
      <c r="I646" s="3">
        <v>0</v>
      </c>
      <c r="J646" s="3">
        <v>0</v>
      </c>
      <c r="K646" s="3">
        <v>0</v>
      </c>
    </row>
    <row r="647" spans="1:11" x14ac:dyDescent="0.25">
      <c r="A647" s="5" t="s">
        <v>4626</v>
      </c>
      <c r="B647" s="5" t="s">
        <v>4905</v>
      </c>
      <c r="C647" s="12">
        <f>IFERROR(VLOOKUP(UPPER(CONCATENATE($B647," - ",$A647)),'[1]Segurados Civis'!$A$5:$H$2142,6,FALSE),"")</f>
        <v>2311</v>
      </c>
      <c r="D647" s="12">
        <f>IFERROR(VLOOKUP(UPPER(CONCATENATE($B647," - ",$A647)),'[1]Segurados Civis'!$A$5:$H$2142,7,FALSE),"")</f>
        <v>153</v>
      </c>
      <c r="E647" s="12">
        <f>IFERROR(VLOOKUP(UPPER(CONCATENATE($B647," - ",$A647)),'[1]Segurados Civis'!$A$5:$H$2142,8,FALSE),"")</f>
        <v>12</v>
      </c>
      <c r="F647" s="12">
        <f t="shared" si="10"/>
        <v>2476</v>
      </c>
      <c r="G647" s="5" t="s">
        <v>2</v>
      </c>
      <c r="H647" s="3">
        <v>0</v>
      </c>
      <c r="I647" s="3">
        <v>0</v>
      </c>
      <c r="J647" s="3">
        <v>0</v>
      </c>
      <c r="K647" s="3">
        <v>0</v>
      </c>
    </row>
    <row r="648" spans="1:11" x14ac:dyDescent="0.25">
      <c r="A648" s="5" t="s">
        <v>4626</v>
      </c>
      <c r="B648" s="5" t="s">
        <v>4920</v>
      </c>
      <c r="C648" s="12">
        <f>IFERROR(VLOOKUP(UPPER(CONCATENATE($B648," - ",$A648)),'[1]Segurados Civis'!$A$5:$H$2142,6,FALSE),"")</f>
        <v>2082</v>
      </c>
      <c r="D648" s="12">
        <f>IFERROR(VLOOKUP(UPPER(CONCATENATE($B648," - ",$A648)),'[1]Segurados Civis'!$A$5:$H$2142,7,FALSE),"")</f>
        <v>122</v>
      </c>
      <c r="E648" s="12">
        <f>IFERROR(VLOOKUP(UPPER(CONCATENATE($B648," - ",$A648)),'[1]Segurados Civis'!$A$5:$H$2142,8,FALSE),"")</f>
        <v>12</v>
      </c>
      <c r="F648" s="12">
        <f t="shared" si="10"/>
        <v>2216</v>
      </c>
      <c r="G648" s="5" t="s">
        <v>2</v>
      </c>
      <c r="H648" s="3">
        <v>1</v>
      </c>
      <c r="I648" s="3">
        <v>0</v>
      </c>
      <c r="J648" s="3">
        <v>0</v>
      </c>
      <c r="K648" s="3">
        <v>0</v>
      </c>
    </row>
    <row r="649" spans="1:11" x14ac:dyDescent="0.25">
      <c r="A649" s="5" t="s">
        <v>4626</v>
      </c>
      <c r="B649" s="5" t="s">
        <v>5068</v>
      </c>
      <c r="C649" s="12">
        <f>IFERROR(VLOOKUP(UPPER(CONCATENATE($B649," - ",$A649)),'[1]Segurados Civis'!$A$5:$H$2142,6,FALSE),"")</f>
        <v>247</v>
      </c>
      <c r="D649" s="12">
        <f>IFERROR(VLOOKUP(UPPER(CONCATENATE($B649," - ",$A649)),'[1]Segurados Civis'!$A$5:$H$2142,7,FALSE),"")</f>
        <v>40</v>
      </c>
      <c r="E649" s="12">
        <f>IFERROR(VLOOKUP(UPPER(CONCATENATE($B649," - ",$A649)),'[1]Segurados Civis'!$A$5:$H$2142,8,FALSE),"")</f>
        <v>10</v>
      </c>
      <c r="F649" s="12">
        <f t="shared" si="10"/>
        <v>297</v>
      </c>
      <c r="G649" s="5" t="s">
        <v>2</v>
      </c>
      <c r="H649" s="3">
        <v>0</v>
      </c>
      <c r="I649" s="3">
        <v>0</v>
      </c>
      <c r="J649" s="3">
        <v>0</v>
      </c>
      <c r="K649" s="3">
        <v>0</v>
      </c>
    </row>
  </sheetData>
  <autoFilter ref="A1:K649"/>
  <sortState ref="B2:C649">
    <sortCondition ref="B649"/>
  </sortState>
  <mergeCells count="9">
    <mergeCell ref="M2:O3"/>
    <mergeCell ref="M4:O4"/>
    <mergeCell ref="M9:O9"/>
    <mergeCell ref="M11:O12"/>
    <mergeCell ref="M13:O13"/>
    <mergeCell ref="M7:R7"/>
    <mergeCell ref="M8:O8"/>
    <mergeCell ref="P8:R8"/>
    <mergeCell ref="P9:R9"/>
  </mergeCells>
  <conditionalFormatting sqref="H2:K649">
    <cfRule type="containsText" dxfId="2" priority="2" operator="containsText" text="1">
      <formula>NOT(ISERROR(SEARCH("1",H2)))</formula>
    </cfRule>
  </conditionalFormatting>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1"/>
  <sheetViews>
    <sheetView workbookViewId="0">
      <selection activeCell="H38" sqref="H38"/>
    </sheetView>
  </sheetViews>
  <sheetFormatPr defaultColWidth="5.7109375" defaultRowHeight="15" x14ac:dyDescent="0.25"/>
  <cols>
    <col min="1" max="1" width="5.5703125" style="1" bestFit="1" customWidth="1"/>
    <col min="2" max="2" width="29.85546875" style="1" bestFit="1" customWidth="1"/>
    <col min="3" max="11" width="15.7109375" style="1" customWidth="1"/>
    <col min="12" max="16384" width="5.7109375" style="1"/>
  </cols>
  <sheetData>
    <row r="1" spans="1:18"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5352</v>
      </c>
    </row>
    <row r="2" spans="1:18" x14ac:dyDescent="0.25">
      <c r="A2" s="5" t="s">
        <v>5227</v>
      </c>
      <c r="B2" s="5" t="s">
        <v>5236</v>
      </c>
      <c r="C2" s="12">
        <f>IFERROR(VLOOKUP(UPPER(CONCATENATE($B2," - ",$A2)),'[1]Segurados Civis'!$A$5:$H$2142,6,FALSE),"")</f>
        <v>30526</v>
      </c>
      <c r="D2" s="12">
        <f>IFERROR(VLOOKUP(UPPER(CONCATENATE($B2," - ",$A2)),'[1]Segurados Civis'!$A$5:$H$2142,7,FALSE),"")</f>
        <v>10158</v>
      </c>
      <c r="E2" s="12">
        <f>IFERROR(VLOOKUP(UPPER(CONCATENATE($B2," - ",$A2)),'[1]Segurados Civis'!$A$5:$H$2142,8,FALSE),"")</f>
        <v>1535</v>
      </c>
      <c r="F2" s="12">
        <f>IF(SUM(C2:E2)=0,"",SUM(C2:E2))</f>
        <v>42219</v>
      </c>
      <c r="G2" s="5" t="s">
        <v>2</v>
      </c>
      <c r="H2" s="3">
        <v>0</v>
      </c>
      <c r="I2" s="3">
        <v>0</v>
      </c>
      <c r="J2" s="3"/>
      <c r="K2" s="3">
        <v>0</v>
      </c>
      <c r="M2" s="160" t="s">
        <v>5354</v>
      </c>
      <c r="N2" s="174"/>
      <c r="O2" s="161"/>
    </row>
    <row r="3" spans="1:18" ht="15.75" thickBot="1" x14ac:dyDescent="0.3">
      <c r="A3" s="5" t="s">
        <v>5227</v>
      </c>
      <c r="B3" s="5" t="s">
        <v>5294</v>
      </c>
      <c r="C3" s="12">
        <f>IFERROR(VLOOKUP(UPPER(CONCATENATE($B3," - ",$A3)),'[1]Segurados Civis'!$A$5:$H$2142,6,FALSE),"")</f>
        <v>98</v>
      </c>
      <c r="D3" s="12">
        <f>IFERROR(VLOOKUP(UPPER(CONCATENATE($B3," - ",$A3)),'[1]Segurados Civis'!$A$5:$H$2142,7,FALSE),"")</f>
        <v>16</v>
      </c>
      <c r="E3" s="12">
        <f>IFERROR(VLOOKUP(UPPER(CONCATENATE($B3," - ",$A3)),'[1]Segurados Civis'!$A$5:$H$2142,8,FALSE),"")</f>
        <v>1</v>
      </c>
      <c r="F3" s="12">
        <f t="shared" ref="F3:F66" si="0">IF(SUM(C3:E3)=0,"",SUM(C3:E3))</f>
        <v>115</v>
      </c>
      <c r="G3" s="5" t="s">
        <v>2</v>
      </c>
      <c r="H3" s="3">
        <v>0</v>
      </c>
      <c r="I3" s="3">
        <v>0</v>
      </c>
      <c r="J3" s="3"/>
      <c r="K3" s="3">
        <v>0</v>
      </c>
      <c r="M3" s="162"/>
      <c r="N3" s="175"/>
      <c r="O3" s="163"/>
    </row>
    <row r="4" spans="1:18" ht="15.75" thickBot="1" x14ac:dyDescent="0.3">
      <c r="A4" s="5" t="s">
        <v>5227</v>
      </c>
      <c r="B4" s="5" t="s">
        <v>5228</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c r="K4" s="3">
        <v>0</v>
      </c>
      <c r="M4" s="157">
        <f>COUNTIF(H2:H141,1)</f>
        <v>0</v>
      </c>
      <c r="N4" s="158"/>
      <c r="O4" s="159"/>
    </row>
    <row r="5" spans="1:18" x14ac:dyDescent="0.25">
      <c r="A5" s="5" t="s">
        <v>5227</v>
      </c>
      <c r="B5" s="5" t="s">
        <v>5241</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c r="K5" s="3">
        <v>0</v>
      </c>
    </row>
    <row r="6" spans="1:18" ht="15.75" thickBot="1" x14ac:dyDescent="0.3">
      <c r="A6" s="5" t="s">
        <v>5227</v>
      </c>
      <c r="B6" s="5" t="s">
        <v>5332</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c r="K6" s="3">
        <v>0</v>
      </c>
    </row>
    <row r="7" spans="1:18" ht="15" customHeight="1" thickBot="1" x14ac:dyDescent="0.3">
      <c r="A7" s="5" t="s">
        <v>5227</v>
      </c>
      <c r="B7" s="5" t="s">
        <v>4074</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c r="K7" s="3">
        <v>0</v>
      </c>
      <c r="M7" s="168" t="s">
        <v>5355</v>
      </c>
      <c r="N7" s="169"/>
      <c r="O7" s="169"/>
      <c r="P7" s="169"/>
      <c r="Q7" s="169"/>
      <c r="R7" s="170"/>
    </row>
    <row r="8" spans="1:18" ht="15.75" thickBot="1" x14ac:dyDescent="0.3">
      <c r="A8" s="5" t="s">
        <v>5227</v>
      </c>
      <c r="B8" s="5" t="s">
        <v>5242</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c r="K8" s="3">
        <v>0</v>
      </c>
      <c r="M8" s="171" t="s">
        <v>5362</v>
      </c>
      <c r="N8" s="172"/>
      <c r="O8" s="172"/>
      <c r="P8" s="168" t="s">
        <v>5363</v>
      </c>
      <c r="Q8" s="169"/>
      <c r="R8" s="170"/>
    </row>
    <row r="9" spans="1:18" ht="15.75" thickBot="1" x14ac:dyDescent="0.3">
      <c r="A9" s="5" t="s">
        <v>5227</v>
      </c>
      <c r="B9" s="5" t="s">
        <v>5262</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c r="K9" s="3">
        <v>0</v>
      </c>
      <c r="M9" s="157">
        <f>COUNTIF(I2:I141,1)</f>
        <v>0</v>
      </c>
      <c r="N9" s="158"/>
      <c r="O9" s="159"/>
      <c r="P9" s="157">
        <f>COUNTIF(J2:J141,1)</f>
        <v>0</v>
      </c>
      <c r="Q9" s="158"/>
      <c r="R9" s="159"/>
    </row>
    <row r="10" spans="1:18" ht="15.75" thickBot="1" x14ac:dyDescent="0.3">
      <c r="A10" s="5" t="s">
        <v>5227</v>
      </c>
      <c r="B10" s="5" t="s">
        <v>5326</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4</v>
      </c>
      <c r="H10" s="3">
        <v>0</v>
      </c>
      <c r="I10" s="3">
        <v>0</v>
      </c>
      <c r="J10" s="3"/>
      <c r="K10" s="3">
        <v>0</v>
      </c>
    </row>
    <row r="11" spans="1:18" x14ac:dyDescent="0.25">
      <c r="A11" s="5" t="s">
        <v>5227</v>
      </c>
      <c r="B11" s="5" t="s">
        <v>5333</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5" t="s">
        <v>4</v>
      </c>
      <c r="H11" s="3">
        <v>0</v>
      </c>
      <c r="I11" s="3">
        <v>0</v>
      </c>
      <c r="J11" s="3"/>
      <c r="K11" s="3">
        <v>0</v>
      </c>
      <c r="M11" s="164" t="s">
        <v>5352</v>
      </c>
      <c r="N11" s="176"/>
      <c r="O11" s="165"/>
    </row>
    <row r="12" spans="1:18" ht="15.75" thickBot="1" x14ac:dyDescent="0.3">
      <c r="A12" s="5" t="s">
        <v>5227</v>
      </c>
      <c r="B12" s="5" t="s">
        <v>5349</v>
      </c>
      <c r="C12" s="12">
        <f>IFERROR(VLOOKUP(UPPER(CONCATENATE($B12," - ",$A12)),'[1]Segurados Civis'!$A$5:$H$2142,6,FALSE),"")</f>
        <v>258</v>
      </c>
      <c r="D12" s="12">
        <f>IFERROR(VLOOKUP(UPPER(CONCATENATE($B12," - ",$A12)),'[1]Segurados Civis'!$A$5:$H$2142,7,FALSE),"")</f>
        <v>10</v>
      </c>
      <c r="E12" s="12">
        <f>IFERROR(VLOOKUP(UPPER(CONCATENATE($B12," - ",$A12)),'[1]Segurados Civis'!$A$5:$H$2142,8,FALSE),"")</f>
        <v>6</v>
      </c>
      <c r="F12" s="12">
        <f t="shared" si="0"/>
        <v>274</v>
      </c>
      <c r="G12" s="5" t="s">
        <v>2</v>
      </c>
      <c r="H12" s="3">
        <v>0</v>
      </c>
      <c r="I12" s="3">
        <v>0</v>
      </c>
      <c r="J12" s="3"/>
      <c r="K12" s="3">
        <v>0</v>
      </c>
      <c r="M12" s="166"/>
      <c r="N12" s="177"/>
      <c r="O12" s="167"/>
    </row>
    <row r="13" spans="1:18" ht="15.75" thickBot="1" x14ac:dyDescent="0.3">
      <c r="A13" s="5" t="s">
        <v>5227</v>
      </c>
      <c r="B13" s="5" t="s">
        <v>5243</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3">
        <v>0</v>
      </c>
      <c r="I13" s="3">
        <v>0</v>
      </c>
      <c r="J13" s="3"/>
      <c r="K13" s="3">
        <v>0</v>
      </c>
      <c r="M13" s="157">
        <f>COUNTIF(K2:K141,1)</f>
        <v>0</v>
      </c>
      <c r="N13" s="158"/>
      <c r="O13" s="159"/>
    </row>
    <row r="14" spans="1:18" x14ac:dyDescent="0.25">
      <c r="A14" s="5" t="s">
        <v>5227</v>
      </c>
      <c r="B14" s="5" t="s">
        <v>5331</v>
      </c>
      <c r="C14" s="12">
        <f>IFERROR(VLOOKUP(UPPER(CONCATENATE($B14," - ",$A14)),'[1]Segurados Civis'!$A$5:$H$2142,6,FALSE),"")</f>
        <v>2405</v>
      </c>
      <c r="D14" s="12">
        <f>IFERROR(VLOOKUP(UPPER(CONCATENATE($B14," - ",$A14)),'[1]Segurados Civis'!$A$5:$H$2142,7,FALSE),"")</f>
        <v>357</v>
      </c>
      <c r="E14" s="12">
        <f>IFERROR(VLOOKUP(UPPER(CONCATENATE($B14," - ",$A14)),'[1]Segurados Civis'!$A$5:$H$2142,8,FALSE),"")</f>
        <v>65</v>
      </c>
      <c r="F14" s="12">
        <f t="shared" si="0"/>
        <v>2827</v>
      </c>
      <c r="G14" s="5" t="s">
        <v>2</v>
      </c>
      <c r="H14" s="3">
        <v>0</v>
      </c>
      <c r="I14" s="3">
        <v>0</v>
      </c>
      <c r="J14" s="3"/>
      <c r="K14" s="3">
        <v>0</v>
      </c>
    </row>
    <row r="15" spans="1:18" x14ac:dyDescent="0.25">
      <c r="A15" s="5" t="s">
        <v>5227</v>
      </c>
      <c r="B15" s="5" t="s">
        <v>1233</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c r="K15" s="3">
        <v>0</v>
      </c>
    </row>
    <row r="16" spans="1:18" x14ac:dyDescent="0.25">
      <c r="A16" s="5" t="s">
        <v>5227</v>
      </c>
      <c r="B16" s="5" t="s">
        <v>5346</v>
      </c>
      <c r="C16" s="12">
        <f>IFERROR(VLOOKUP(UPPER(CONCATENATE($B16," - ",$A16)),'[1]Segurados Civis'!$A$5:$H$2142,6,FALSE),"")</f>
        <v>750</v>
      </c>
      <c r="D16" s="12">
        <f>IFERROR(VLOOKUP(UPPER(CONCATENATE($B16," - ",$A16)),'[1]Segurados Civis'!$A$5:$H$2142,7,FALSE),"")</f>
        <v>51</v>
      </c>
      <c r="E16" s="12">
        <f>IFERROR(VLOOKUP(UPPER(CONCATENATE($B16," - ",$A16)),'[1]Segurados Civis'!$A$5:$H$2142,8,FALSE),"")</f>
        <v>17</v>
      </c>
      <c r="F16" s="12">
        <f t="shared" si="0"/>
        <v>818</v>
      </c>
      <c r="G16" s="5" t="s">
        <v>2</v>
      </c>
      <c r="H16" s="3">
        <v>0</v>
      </c>
      <c r="I16" s="3">
        <v>0</v>
      </c>
      <c r="J16" s="3"/>
      <c r="K16" s="3">
        <v>0</v>
      </c>
    </row>
    <row r="17" spans="1:11" x14ac:dyDescent="0.25">
      <c r="A17" s="5" t="s">
        <v>5227</v>
      </c>
      <c r="B17" s="5" t="s">
        <v>5322</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4</v>
      </c>
      <c r="H17" s="3">
        <v>0</v>
      </c>
      <c r="I17" s="3">
        <v>0</v>
      </c>
      <c r="J17" s="3"/>
      <c r="K17" s="3">
        <v>0</v>
      </c>
    </row>
    <row r="18" spans="1:11" x14ac:dyDescent="0.25">
      <c r="A18" s="5" t="s">
        <v>5227</v>
      </c>
      <c r="B18" s="5" t="s">
        <v>5340</v>
      </c>
      <c r="C18" s="12">
        <f>IFERROR(VLOOKUP(UPPER(CONCATENATE($B18," - ",$A18)),'[1]Segurados Civis'!$A$5:$H$2142,6,FALSE),"")</f>
        <v>276</v>
      </c>
      <c r="D18" s="12">
        <f>IFERROR(VLOOKUP(UPPER(CONCATENATE($B18," - ",$A18)),'[1]Segurados Civis'!$A$5:$H$2142,7,FALSE),"")</f>
        <v>0</v>
      </c>
      <c r="E18" s="12">
        <f>IFERROR(VLOOKUP(UPPER(CONCATENATE($B18," - ",$A18)),'[1]Segurados Civis'!$A$5:$H$2142,8,FALSE),"")</f>
        <v>0</v>
      </c>
      <c r="F18" s="12">
        <f t="shared" si="0"/>
        <v>276</v>
      </c>
      <c r="G18" s="5" t="s">
        <v>2</v>
      </c>
      <c r="H18" s="3">
        <v>0</v>
      </c>
      <c r="I18" s="3">
        <v>0</v>
      </c>
      <c r="J18" s="3"/>
      <c r="K18" s="3">
        <v>0</v>
      </c>
    </row>
    <row r="19" spans="1:11" x14ac:dyDescent="0.25">
      <c r="A19" s="5" t="s">
        <v>5227</v>
      </c>
      <c r="B19" s="5" t="s">
        <v>5273</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4</v>
      </c>
      <c r="H19" s="3">
        <v>0</v>
      </c>
      <c r="I19" s="3">
        <v>0</v>
      </c>
      <c r="J19" s="3"/>
      <c r="K19" s="3">
        <v>0</v>
      </c>
    </row>
    <row r="20" spans="1:11" x14ac:dyDescent="0.25">
      <c r="A20" s="5" t="s">
        <v>5227</v>
      </c>
      <c r="B20" s="5" t="s">
        <v>5229</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c r="K20" s="3">
        <v>0</v>
      </c>
    </row>
    <row r="21" spans="1:11" x14ac:dyDescent="0.25">
      <c r="A21" s="5" t="s">
        <v>5227</v>
      </c>
      <c r="B21" s="5" t="s">
        <v>5323</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c r="K21" s="3">
        <v>0</v>
      </c>
    </row>
    <row r="22" spans="1:11" x14ac:dyDescent="0.25">
      <c r="A22" s="5" t="s">
        <v>5227</v>
      </c>
      <c r="B22" s="5" t="s">
        <v>5263</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4</v>
      </c>
      <c r="H22" s="3">
        <v>0</v>
      </c>
      <c r="I22" s="3">
        <v>0</v>
      </c>
      <c r="J22" s="3"/>
      <c r="K22" s="3">
        <v>0</v>
      </c>
    </row>
    <row r="23" spans="1:11" x14ac:dyDescent="0.25">
      <c r="A23" s="5" t="s">
        <v>5227</v>
      </c>
      <c r="B23" s="5" t="s">
        <v>5286</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c r="K23" s="3">
        <v>0</v>
      </c>
    </row>
    <row r="24" spans="1:11" x14ac:dyDescent="0.25">
      <c r="A24" s="5" t="s">
        <v>5227</v>
      </c>
      <c r="B24" s="5" t="s">
        <v>5309</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c r="K24" s="3">
        <v>0</v>
      </c>
    </row>
    <row r="25" spans="1:11" x14ac:dyDescent="0.25">
      <c r="A25" s="5" t="s">
        <v>5227</v>
      </c>
      <c r="B25" s="5" t="s">
        <v>5280</v>
      </c>
      <c r="C25" s="12" t="str">
        <f>IFERROR(VLOOKUP(UPPER(CONCATENATE($B25," - ",$A25)),'[1]Segurados Civis'!$A$5:$H$2142,6,FALSE),"")</f>
        <v/>
      </c>
      <c r="D25" s="12" t="str">
        <f>IFERROR(VLOOKUP(UPPER(CONCATENATE($B25," - ",$A25)),'[1]Segurados Civis'!$A$5:$H$2142,7,FALSE),"")</f>
        <v/>
      </c>
      <c r="E25" s="12" t="str">
        <f>IFERROR(VLOOKUP(UPPER(CONCATENATE($B25," - ",$A25)),'[1]Segurados Civis'!$A$5:$H$2142,8,FALSE),"")</f>
        <v/>
      </c>
      <c r="F25" s="12" t="str">
        <f t="shared" si="0"/>
        <v/>
      </c>
      <c r="G25" s="5" t="s">
        <v>4</v>
      </c>
      <c r="H25" s="3">
        <v>0</v>
      </c>
      <c r="I25" s="3">
        <v>0</v>
      </c>
      <c r="J25" s="3"/>
      <c r="K25" s="3">
        <v>0</v>
      </c>
    </row>
    <row r="26" spans="1:11" x14ac:dyDescent="0.25">
      <c r="A26" s="5" t="s">
        <v>5227</v>
      </c>
      <c r="B26" s="5" t="s">
        <v>5284</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4</v>
      </c>
      <c r="H26" s="3">
        <v>0</v>
      </c>
      <c r="I26" s="3">
        <v>0</v>
      </c>
      <c r="J26" s="3"/>
      <c r="K26" s="3">
        <v>0</v>
      </c>
    </row>
    <row r="27" spans="1:11" x14ac:dyDescent="0.25">
      <c r="A27" s="5" t="s">
        <v>5227</v>
      </c>
      <c r="B27" s="5" t="s">
        <v>2461</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c r="K27" s="3">
        <v>0</v>
      </c>
    </row>
    <row r="28" spans="1:11" x14ac:dyDescent="0.25">
      <c r="A28" s="5" t="s">
        <v>5227</v>
      </c>
      <c r="B28" s="5" t="s">
        <v>5257</v>
      </c>
      <c r="C28" s="12" t="str">
        <f>IFERROR(VLOOKUP(UPPER(CONCATENATE($B28," - ",$A28)),'[1]Segurados Civis'!$A$5:$H$2142,6,FALSE),"")</f>
        <v/>
      </c>
      <c r="D28" s="12" t="str">
        <f>IFERROR(VLOOKUP(UPPER(CONCATENATE($B28," - ",$A28)),'[1]Segurados Civis'!$A$5:$H$2142,7,FALSE),"")</f>
        <v/>
      </c>
      <c r="E28" s="12" t="str">
        <f>IFERROR(VLOOKUP(UPPER(CONCATENATE($B28," - ",$A28)),'[1]Segurados Civis'!$A$5:$H$2142,8,FALSE),"")</f>
        <v/>
      </c>
      <c r="F28" s="12" t="str">
        <f t="shared" si="0"/>
        <v/>
      </c>
      <c r="G28" s="5" t="s">
        <v>4</v>
      </c>
      <c r="H28" s="3">
        <v>0</v>
      </c>
      <c r="I28" s="3">
        <v>0</v>
      </c>
      <c r="J28" s="3"/>
      <c r="K28" s="3">
        <v>0</v>
      </c>
    </row>
    <row r="29" spans="1:11" x14ac:dyDescent="0.25">
      <c r="A29" s="5" t="s">
        <v>5227</v>
      </c>
      <c r="B29" s="5" t="s">
        <v>5327</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c r="K29" s="3">
        <v>0</v>
      </c>
    </row>
    <row r="30" spans="1:11" x14ac:dyDescent="0.25">
      <c r="A30" s="5" t="s">
        <v>5227</v>
      </c>
      <c r="B30" s="5" t="s">
        <v>5274</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c r="K30" s="3">
        <v>0</v>
      </c>
    </row>
    <row r="31" spans="1:11" x14ac:dyDescent="0.25">
      <c r="A31" s="5" t="s">
        <v>5227</v>
      </c>
      <c r="B31" s="5" t="s">
        <v>2868</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c r="K31" s="3">
        <v>0</v>
      </c>
    </row>
    <row r="32" spans="1:11" x14ac:dyDescent="0.25">
      <c r="A32" s="5" t="s">
        <v>5227</v>
      </c>
      <c r="B32" s="5" t="s">
        <v>5244</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c r="K32" s="3">
        <v>0</v>
      </c>
    </row>
    <row r="33" spans="1:11" x14ac:dyDescent="0.25">
      <c r="A33" s="5" t="s">
        <v>5227</v>
      </c>
      <c r="B33" s="5" t="s">
        <v>5245</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c r="K33" s="3">
        <v>0</v>
      </c>
    </row>
    <row r="34" spans="1:11" x14ac:dyDescent="0.25">
      <c r="A34" s="5" t="s">
        <v>5227</v>
      </c>
      <c r="B34" s="5" t="s">
        <v>5296</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c r="K34" s="3">
        <v>0</v>
      </c>
    </row>
    <row r="35" spans="1:11" x14ac:dyDescent="0.25">
      <c r="A35" s="5" t="s">
        <v>5227</v>
      </c>
      <c r="B35" s="5" t="s">
        <v>5297</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c r="K35" s="3">
        <v>0</v>
      </c>
    </row>
    <row r="36" spans="1:11" x14ac:dyDescent="0.25">
      <c r="A36" s="5" t="s">
        <v>5227</v>
      </c>
      <c r="B36" s="5" t="s">
        <v>5307</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c r="K36" s="3">
        <v>0</v>
      </c>
    </row>
    <row r="37" spans="1:11" x14ac:dyDescent="0.25">
      <c r="A37" s="5" t="s">
        <v>5227</v>
      </c>
      <c r="B37" s="5" t="s">
        <v>4245</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4</v>
      </c>
      <c r="H37" s="3">
        <v>0</v>
      </c>
      <c r="I37" s="3">
        <v>0</v>
      </c>
      <c r="J37" s="3"/>
      <c r="K37" s="3">
        <v>0</v>
      </c>
    </row>
    <row r="38" spans="1:11" x14ac:dyDescent="0.25">
      <c r="A38" s="5" t="s">
        <v>5227</v>
      </c>
      <c r="B38" s="5" t="s">
        <v>5298</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c r="K38" s="3">
        <v>0</v>
      </c>
    </row>
    <row r="39" spans="1:11" x14ac:dyDescent="0.25">
      <c r="A39" s="5" t="s">
        <v>5227</v>
      </c>
      <c r="B39" s="5" t="s">
        <v>5281</v>
      </c>
      <c r="C39" s="12" t="str">
        <f>IFERROR(VLOOKUP(UPPER(CONCATENATE($B39," - ",$A39)),'[1]Segurados Civis'!$A$5:$H$2142,6,FALSE),"")</f>
        <v/>
      </c>
      <c r="D39" s="12" t="str">
        <f>IFERROR(VLOOKUP(UPPER(CONCATENATE($B39," - ",$A39)),'[1]Segurados Civis'!$A$5:$H$2142,7,FALSE),"")</f>
        <v/>
      </c>
      <c r="E39" s="12" t="str">
        <f>IFERROR(VLOOKUP(UPPER(CONCATENATE($B39," - ",$A39)),'[1]Segurados Civis'!$A$5:$H$2142,8,FALSE),"")</f>
        <v/>
      </c>
      <c r="F39" s="12" t="str">
        <f t="shared" si="0"/>
        <v/>
      </c>
      <c r="G39" s="5" t="s">
        <v>4</v>
      </c>
      <c r="H39" s="3">
        <v>0</v>
      </c>
      <c r="I39" s="3">
        <v>0</v>
      </c>
      <c r="J39" s="3"/>
      <c r="K39" s="3">
        <v>0</v>
      </c>
    </row>
    <row r="40" spans="1:11" x14ac:dyDescent="0.25">
      <c r="A40" s="5" t="s">
        <v>5227</v>
      </c>
      <c r="B40" s="5" t="s">
        <v>5295</v>
      </c>
      <c r="C40" s="12">
        <f>IFERROR(VLOOKUP(UPPER(CONCATENATE($B40," - ",$A40)),'[1]Segurados Civis'!$A$5:$H$2142,6,FALSE),"")</f>
        <v>679</v>
      </c>
      <c r="D40" s="12">
        <f>IFERROR(VLOOKUP(UPPER(CONCATENATE($B40," - ",$A40)),'[1]Segurados Civis'!$A$5:$H$2142,7,FALSE),"")</f>
        <v>128</v>
      </c>
      <c r="E40" s="12">
        <f>IFERROR(VLOOKUP(UPPER(CONCATENATE($B40," - ",$A40)),'[1]Segurados Civis'!$A$5:$H$2142,8,FALSE),"")</f>
        <v>27</v>
      </c>
      <c r="F40" s="12">
        <f t="shared" si="0"/>
        <v>834</v>
      </c>
      <c r="G40" s="5" t="s">
        <v>2</v>
      </c>
      <c r="H40" s="3">
        <v>0</v>
      </c>
      <c r="I40" s="3">
        <v>0</v>
      </c>
      <c r="J40" s="3"/>
      <c r="K40" s="3">
        <v>0</v>
      </c>
    </row>
    <row r="41" spans="1:11" x14ac:dyDescent="0.25">
      <c r="A41" s="5" t="s">
        <v>5227</v>
      </c>
      <c r="B41" s="5" t="s">
        <v>5304</v>
      </c>
      <c r="C41" s="12" t="str">
        <f>IFERROR(VLOOKUP(UPPER(CONCATENATE($B41," - ",$A41)),'[1]Segurados Civis'!$A$5:$H$2142,6,FALSE),"")</f>
        <v/>
      </c>
      <c r="D41" s="12" t="str">
        <f>IFERROR(VLOOKUP(UPPER(CONCATENATE($B41," - ",$A41)),'[1]Segurados Civis'!$A$5:$H$2142,7,FALSE),"")</f>
        <v/>
      </c>
      <c r="E41" s="12" t="str">
        <f>IFERROR(VLOOKUP(UPPER(CONCATENATE($B41," - ",$A41)),'[1]Segurados Civis'!$A$5:$H$2142,8,FALSE),"")</f>
        <v/>
      </c>
      <c r="F41" s="12" t="str">
        <f t="shared" si="0"/>
        <v/>
      </c>
      <c r="G41" s="5" t="s">
        <v>4</v>
      </c>
      <c r="H41" s="3">
        <v>0</v>
      </c>
      <c r="I41" s="3">
        <v>0</v>
      </c>
      <c r="J41" s="3"/>
      <c r="K41" s="3">
        <v>0</v>
      </c>
    </row>
    <row r="42" spans="1:11" x14ac:dyDescent="0.25">
      <c r="A42" s="5" t="s">
        <v>5227</v>
      </c>
      <c r="B42" s="5" t="s">
        <v>5316</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4</v>
      </c>
      <c r="H42" s="3">
        <v>0</v>
      </c>
      <c r="I42" s="3">
        <v>0</v>
      </c>
      <c r="J42" s="3"/>
      <c r="K42" s="3">
        <v>0</v>
      </c>
    </row>
    <row r="43" spans="1:11" x14ac:dyDescent="0.25">
      <c r="A43" s="5" t="s">
        <v>5227</v>
      </c>
      <c r="B43" s="5" t="s">
        <v>5299</v>
      </c>
      <c r="C43" s="12" t="str">
        <f>IFERROR(VLOOKUP(UPPER(CONCATENATE($B43," - ",$A43)),'[1]Segurados Civis'!$A$5:$H$2142,6,FALSE),"")</f>
        <v/>
      </c>
      <c r="D43" s="12" t="str">
        <f>IFERROR(VLOOKUP(UPPER(CONCATENATE($B43," - ",$A43)),'[1]Segurados Civis'!$A$5:$H$2142,7,FALSE),"")</f>
        <v/>
      </c>
      <c r="E43" s="12" t="str">
        <f>IFERROR(VLOOKUP(UPPER(CONCATENATE($B43," - ",$A43)),'[1]Segurados Civis'!$A$5:$H$2142,8,FALSE),"")</f>
        <v/>
      </c>
      <c r="F43" s="12" t="str">
        <f t="shared" si="0"/>
        <v/>
      </c>
      <c r="G43" s="5" t="s">
        <v>4</v>
      </c>
      <c r="H43" s="3">
        <v>0</v>
      </c>
      <c r="I43" s="3">
        <v>0</v>
      </c>
      <c r="J43" s="3"/>
      <c r="K43" s="3">
        <v>0</v>
      </c>
    </row>
    <row r="44" spans="1:11" x14ac:dyDescent="0.25">
      <c r="A44" s="5" t="s">
        <v>5227</v>
      </c>
      <c r="B44" s="5" t="s">
        <v>5306</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2</v>
      </c>
      <c r="H44" s="3">
        <v>0</v>
      </c>
      <c r="I44" s="3">
        <v>0</v>
      </c>
      <c r="J44" s="3"/>
      <c r="K44" s="3">
        <v>0</v>
      </c>
    </row>
    <row r="45" spans="1:11" x14ac:dyDescent="0.25">
      <c r="A45" s="5" t="s">
        <v>5227</v>
      </c>
      <c r="B45" s="5" t="s">
        <v>5260</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c r="K45" s="3">
        <v>0</v>
      </c>
    </row>
    <row r="46" spans="1:11" x14ac:dyDescent="0.25">
      <c r="A46" s="5" t="s">
        <v>5227</v>
      </c>
      <c r="B46" s="5" t="s">
        <v>5246</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c r="K46" s="3">
        <v>0</v>
      </c>
    </row>
    <row r="47" spans="1:11" x14ac:dyDescent="0.25">
      <c r="A47" s="5" t="s">
        <v>5227</v>
      </c>
      <c r="B47" s="5" t="s">
        <v>5285</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c r="K47" s="3">
        <v>0</v>
      </c>
    </row>
    <row r="48" spans="1:11" x14ac:dyDescent="0.25">
      <c r="A48" s="5" t="s">
        <v>5227</v>
      </c>
      <c r="B48" s="5" t="s">
        <v>5275</v>
      </c>
      <c r="C48" s="12">
        <f>IFERROR(VLOOKUP(UPPER(CONCATENATE($B48," - ",$A48)),'[1]Segurados Civis'!$A$5:$H$2142,6,FALSE),"")</f>
        <v>582</v>
      </c>
      <c r="D48" s="12">
        <f>IFERROR(VLOOKUP(UPPER(CONCATENATE($B48," - ",$A48)),'[1]Segurados Civis'!$A$5:$H$2142,7,FALSE),"")</f>
        <v>32</v>
      </c>
      <c r="E48" s="12">
        <f>IFERROR(VLOOKUP(UPPER(CONCATENATE($B48," - ",$A48)),'[1]Segurados Civis'!$A$5:$H$2142,8,FALSE),"")</f>
        <v>9</v>
      </c>
      <c r="F48" s="12">
        <f t="shared" si="0"/>
        <v>623</v>
      </c>
      <c r="G48" s="5" t="s">
        <v>2</v>
      </c>
      <c r="H48" s="3">
        <v>0</v>
      </c>
      <c r="I48" s="3">
        <v>0</v>
      </c>
      <c r="J48" s="3"/>
      <c r="K48" s="3">
        <v>0</v>
      </c>
    </row>
    <row r="49" spans="1:11" x14ac:dyDescent="0.25">
      <c r="A49" s="5" t="s">
        <v>5227</v>
      </c>
      <c r="B49" s="5" t="s">
        <v>5300</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c r="K49" s="3">
        <v>0</v>
      </c>
    </row>
    <row r="50" spans="1:11" x14ac:dyDescent="0.25">
      <c r="A50" s="5" t="s">
        <v>5227</v>
      </c>
      <c r="B50" s="5" t="s">
        <v>5343</v>
      </c>
      <c r="C50" s="12">
        <f>IFERROR(VLOOKUP(UPPER(CONCATENATE($B50," - ",$A50)),'[1]Segurados Civis'!$A$5:$H$2142,6,FALSE),"")</f>
        <v>125</v>
      </c>
      <c r="D50" s="12">
        <f>IFERROR(VLOOKUP(UPPER(CONCATENATE($B50," - ",$A50)),'[1]Segurados Civis'!$A$5:$H$2142,7,FALSE),"")</f>
        <v>18</v>
      </c>
      <c r="E50" s="12">
        <f>IFERROR(VLOOKUP(UPPER(CONCATENATE($B50," - ",$A50)),'[1]Segurados Civis'!$A$5:$H$2142,8,FALSE),"")</f>
        <v>1</v>
      </c>
      <c r="F50" s="12">
        <f t="shared" si="0"/>
        <v>144</v>
      </c>
      <c r="G50" s="5" t="s">
        <v>2</v>
      </c>
      <c r="H50" s="3">
        <v>0</v>
      </c>
      <c r="I50" s="3">
        <v>0</v>
      </c>
      <c r="J50" s="3"/>
      <c r="K50" s="3">
        <v>0</v>
      </c>
    </row>
    <row r="51" spans="1:11" x14ac:dyDescent="0.25">
      <c r="A51" s="5" t="s">
        <v>5227</v>
      </c>
      <c r="B51" s="5" t="s">
        <v>5334</v>
      </c>
      <c r="C51" s="12" t="str">
        <f>IFERROR(VLOOKUP(UPPER(CONCATENATE($B51," - ",$A51)),'[1]Segurados Civis'!$A$5:$H$2142,6,FALSE),"")</f>
        <v/>
      </c>
      <c r="D51" s="12" t="str">
        <f>IFERROR(VLOOKUP(UPPER(CONCATENATE($B51," - ",$A51)),'[1]Segurados Civis'!$A$5:$H$2142,7,FALSE),"")</f>
        <v/>
      </c>
      <c r="E51" s="12" t="str">
        <f>IFERROR(VLOOKUP(UPPER(CONCATENATE($B51," - ",$A51)),'[1]Segurados Civis'!$A$5:$H$2142,8,FALSE),"")</f>
        <v/>
      </c>
      <c r="F51" s="12" t="str">
        <f t="shared" si="0"/>
        <v/>
      </c>
      <c r="G51" s="5" t="s">
        <v>4</v>
      </c>
      <c r="H51" s="3">
        <v>0</v>
      </c>
      <c r="I51" s="3">
        <v>0</v>
      </c>
      <c r="J51" s="3"/>
      <c r="K51" s="3">
        <v>0</v>
      </c>
    </row>
    <row r="52" spans="1:11" x14ac:dyDescent="0.25">
      <c r="A52" s="5" t="s">
        <v>5227</v>
      </c>
      <c r="B52" s="5" t="s">
        <v>3135</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c r="K52" s="3">
        <v>0</v>
      </c>
    </row>
    <row r="53" spans="1:11" x14ac:dyDescent="0.25">
      <c r="A53" s="5" t="s">
        <v>5227</v>
      </c>
      <c r="B53" s="5" t="s">
        <v>436</v>
      </c>
      <c r="C53" s="12">
        <f>IFERROR(VLOOKUP(UPPER(CONCATENATE($B53," - ",$A53)),'[1]Segurados Civis'!$A$5:$H$2142,6,FALSE),"")</f>
        <v>159</v>
      </c>
      <c r="D53" s="12">
        <f>IFERROR(VLOOKUP(UPPER(CONCATENATE($B53," - ",$A53)),'[1]Segurados Civis'!$A$5:$H$2142,7,FALSE),"")</f>
        <v>12</v>
      </c>
      <c r="E53" s="12">
        <f>IFERROR(VLOOKUP(UPPER(CONCATENATE($B53," - ",$A53)),'[1]Segurados Civis'!$A$5:$H$2142,8,FALSE),"")</f>
        <v>0</v>
      </c>
      <c r="F53" s="12">
        <f t="shared" si="0"/>
        <v>171</v>
      </c>
      <c r="G53" s="5" t="s">
        <v>2</v>
      </c>
      <c r="H53" s="3">
        <v>0</v>
      </c>
      <c r="I53" s="3">
        <v>0</v>
      </c>
      <c r="J53" s="3"/>
      <c r="K53" s="3">
        <v>0</v>
      </c>
    </row>
    <row r="54" spans="1:11" x14ac:dyDescent="0.25">
      <c r="A54" s="5" t="s">
        <v>5227</v>
      </c>
      <c r="B54" s="5" t="s">
        <v>5342</v>
      </c>
      <c r="C54" s="12">
        <f>IFERROR(VLOOKUP(UPPER(CONCATENATE($B54," - ",$A54)),'[1]Segurados Civis'!$A$5:$H$2142,6,FALSE),"")</f>
        <v>152</v>
      </c>
      <c r="D54" s="12">
        <f>IFERROR(VLOOKUP(UPPER(CONCATENATE($B54," - ",$A54)),'[1]Segurados Civis'!$A$5:$H$2142,7,FALSE),"")</f>
        <v>1</v>
      </c>
      <c r="E54" s="12">
        <f>IFERROR(VLOOKUP(UPPER(CONCATENATE($B54," - ",$A54)),'[1]Segurados Civis'!$A$5:$H$2142,8,FALSE),"")</f>
        <v>1</v>
      </c>
      <c r="F54" s="12">
        <f t="shared" si="0"/>
        <v>154</v>
      </c>
      <c r="G54" s="5" t="s">
        <v>2</v>
      </c>
      <c r="H54" s="3">
        <v>0</v>
      </c>
      <c r="I54" s="3">
        <v>0</v>
      </c>
      <c r="J54" s="3"/>
      <c r="K54" s="3">
        <v>0</v>
      </c>
    </row>
    <row r="55" spans="1:11" x14ac:dyDescent="0.25">
      <c r="A55" s="5" t="s">
        <v>5227</v>
      </c>
      <c r="B55" s="5" t="s">
        <v>303</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c r="K55" s="3">
        <v>0</v>
      </c>
    </row>
    <row r="56" spans="1:11" x14ac:dyDescent="0.25">
      <c r="A56" s="5" t="s">
        <v>5227</v>
      </c>
      <c r="B56" s="5" t="s">
        <v>5350</v>
      </c>
      <c r="C56" s="12">
        <f>IFERROR(VLOOKUP(UPPER(CONCATENATE($B56," - ",$A56)),'[1]Segurados Civis'!$A$5:$H$2142,6,FALSE),"")</f>
        <v>531</v>
      </c>
      <c r="D56" s="12">
        <f>IFERROR(VLOOKUP(UPPER(CONCATENATE($B56," - ",$A56)),'[1]Segurados Civis'!$A$5:$H$2142,7,FALSE),"")</f>
        <v>0</v>
      </c>
      <c r="E56" s="12">
        <f>IFERROR(VLOOKUP(UPPER(CONCATENATE($B56," - ",$A56)),'[1]Segurados Civis'!$A$5:$H$2142,8,FALSE),"")</f>
        <v>0</v>
      </c>
      <c r="F56" s="12">
        <f t="shared" si="0"/>
        <v>531</v>
      </c>
      <c r="G56" s="5" t="s">
        <v>2</v>
      </c>
      <c r="H56" s="3">
        <v>0</v>
      </c>
      <c r="I56" s="3">
        <v>0</v>
      </c>
      <c r="J56" s="3"/>
      <c r="K56" s="3">
        <v>0</v>
      </c>
    </row>
    <row r="57" spans="1:11" x14ac:dyDescent="0.25">
      <c r="A57" s="5" t="s">
        <v>5227</v>
      </c>
      <c r="B57" s="5" t="s">
        <v>5269</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c r="K57" s="3">
        <v>0</v>
      </c>
    </row>
    <row r="58" spans="1:11" x14ac:dyDescent="0.25">
      <c r="A58" s="5" t="s">
        <v>5227</v>
      </c>
      <c r="B58" s="5" t="s">
        <v>5347</v>
      </c>
      <c r="C58" s="12">
        <f>IFERROR(VLOOKUP(UPPER(CONCATENATE($B58," - ",$A58)),'[1]Segurados Civis'!$A$5:$H$2142,6,FALSE),"")</f>
        <v>149</v>
      </c>
      <c r="D58" s="12">
        <f>IFERROR(VLOOKUP(UPPER(CONCATENATE($B58," - ",$A58)),'[1]Segurados Civis'!$A$5:$H$2142,7,FALSE),"")</f>
        <v>0</v>
      </c>
      <c r="E58" s="12">
        <f>IFERROR(VLOOKUP(UPPER(CONCATENATE($B58," - ",$A58)),'[1]Segurados Civis'!$A$5:$H$2142,8,FALSE),"")</f>
        <v>0</v>
      </c>
      <c r="F58" s="12">
        <f t="shared" si="0"/>
        <v>149</v>
      </c>
      <c r="G58" s="5" t="s">
        <v>2</v>
      </c>
      <c r="H58" s="3">
        <v>0</v>
      </c>
      <c r="I58" s="3">
        <v>0</v>
      </c>
      <c r="J58" s="3"/>
      <c r="K58" s="3">
        <v>0</v>
      </c>
    </row>
    <row r="59" spans="1:11" x14ac:dyDescent="0.25">
      <c r="A59" s="5" t="s">
        <v>5227</v>
      </c>
      <c r="B59" s="5" t="s">
        <v>5272</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c r="K59" s="3">
        <v>0</v>
      </c>
    </row>
    <row r="60" spans="1:11" x14ac:dyDescent="0.25">
      <c r="A60" s="5" t="s">
        <v>5227</v>
      </c>
      <c r="B60" s="5" t="s">
        <v>5320</v>
      </c>
      <c r="C60" s="12">
        <f>IFERROR(VLOOKUP(UPPER(CONCATENATE($B60," - ",$A60)),'[1]Segurados Civis'!$A$5:$H$2142,6,FALSE),"")</f>
        <v>573</v>
      </c>
      <c r="D60" s="12">
        <f>IFERROR(VLOOKUP(UPPER(CONCATENATE($B60," - ",$A60)),'[1]Segurados Civis'!$A$5:$H$2142,7,FALSE),"")</f>
        <v>41</v>
      </c>
      <c r="E60" s="12">
        <f>IFERROR(VLOOKUP(UPPER(CONCATENATE($B60," - ",$A60)),'[1]Segurados Civis'!$A$5:$H$2142,8,FALSE),"")</f>
        <v>3</v>
      </c>
      <c r="F60" s="12">
        <f t="shared" si="0"/>
        <v>617</v>
      </c>
      <c r="G60" s="5" t="s">
        <v>2</v>
      </c>
      <c r="H60" s="3">
        <v>0</v>
      </c>
      <c r="I60" s="3">
        <v>0</v>
      </c>
      <c r="J60" s="3"/>
      <c r="K60" s="3">
        <v>0</v>
      </c>
    </row>
    <row r="61" spans="1:11" x14ac:dyDescent="0.25">
      <c r="A61" s="5" t="s">
        <v>5227</v>
      </c>
      <c r="B61" s="5" t="s">
        <v>5266</v>
      </c>
      <c r="C61" s="12">
        <f>IFERROR(VLOOKUP(UPPER(CONCATENATE($B61," - ",$A61)),'[1]Segurados Civis'!$A$5:$H$2142,6,FALSE),"")</f>
        <v>2898</v>
      </c>
      <c r="D61" s="12">
        <f>IFERROR(VLOOKUP(UPPER(CONCATENATE($B61," - ",$A61)),'[1]Segurados Civis'!$A$5:$H$2142,7,FALSE),"")</f>
        <v>446</v>
      </c>
      <c r="E61" s="12">
        <f>IFERROR(VLOOKUP(UPPER(CONCATENATE($B61," - ",$A61)),'[1]Segurados Civis'!$A$5:$H$2142,8,FALSE),"")</f>
        <v>99</v>
      </c>
      <c r="F61" s="12">
        <f t="shared" si="0"/>
        <v>3443</v>
      </c>
      <c r="G61" s="5" t="s">
        <v>2</v>
      </c>
      <c r="H61" s="3">
        <v>0</v>
      </c>
      <c r="I61" s="3">
        <v>0</v>
      </c>
      <c r="J61" s="3"/>
      <c r="K61" s="3">
        <v>0</v>
      </c>
    </row>
    <row r="62" spans="1:11" x14ac:dyDescent="0.25">
      <c r="A62" s="5" t="s">
        <v>5227</v>
      </c>
      <c r="B62" s="5" t="s">
        <v>764</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c r="K62" s="3">
        <v>0</v>
      </c>
    </row>
    <row r="63" spans="1:11" x14ac:dyDescent="0.25">
      <c r="A63" s="5" t="s">
        <v>5227</v>
      </c>
      <c r="B63" s="5" t="s">
        <v>5230</v>
      </c>
      <c r="C63" s="12" t="str">
        <f>IFERROR(VLOOKUP(UPPER(CONCATENATE($B63," - ",$A63)),'[1]Segurados Civis'!$A$5:$H$2142,6,FALSE),"")</f>
        <v/>
      </c>
      <c r="D63" s="12" t="str">
        <f>IFERROR(VLOOKUP(UPPER(CONCATENATE($B63," - ",$A63)),'[1]Segurados Civis'!$A$5:$H$2142,7,FALSE),"")</f>
        <v/>
      </c>
      <c r="E63" s="12" t="str">
        <f>IFERROR(VLOOKUP(UPPER(CONCATENATE($B63," - ",$A63)),'[1]Segurados Civis'!$A$5:$H$2142,8,FALSE),"")</f>
        <v/>
      </c>
      <c r="F63" s="12" t="str">
        <f t="shared" si="0"/>
        <v/>
      </c>
      <c r="G63" s="5" t="s">
        <v>4</v>
      </c>
      <c r="H63" s="3">
        <v>0</v>
      </c>
      <c r="I63" s="3">
        <v>0</v>
      </c>
      <c r="J63" s="3"/>
      <c r="K63" s="3">
        <v>0</v>
      </c>
    </row>
    <row r="64" spans="1:11" x14ac:dyDescent="0.25">
      <c r="A64" s="5" t="s">
        <v>5227</v>
      </c>
      <c r="B64" s="5" t="s">
        <v>5247</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c r="K64" s="3">
        <v>0</v>
      </c>
    </row>
    <row r="65" spans="1:11" x14ac:dyDescent="0.25">
      <c r="A65" s="5" t="s">
        <v>5227</v>
      </c>
      <c r="B65" s="5" t="s">
        <v>5317</v>
      </c>
      <c r="C65" s="12" t="str">
        <f>IFERROR(VLOOKUP(UPPER(CONCATENATE($B65," - ",$A65)),'[1]Segurados Civis'!$A$5:$H$2142,6,FALSE),"")</f>
        <v/>
      </c>
      <c r="D65" s="12" t="str">
        <f>IFERROR(VLOOKUP(UPPER(CONCATENATE($B65," - ",$A65)),'[1]Segurados Civis'!$A$5:$H$2142,7,FALSE),"")</f>
        <v/>
      </c>
      <c r="E65" s="12" t="str">
        <f>IFERROR(VLOOKUP(UPPER(CONCATENATE($B65," - ",$A65)),'[1]Segurados Civis'!$A$5:$H$2142,8,FALSE),"")</f>
        <v/>
      </c>
      <c r="F65" s="12" t="str">
        <f t="shared" si="0"/>
        <v/>
      </c>
      <c r="G65" s="5" t="s">
        <v>4</v>
      </c>
      <c r="H65" s="3">
        <v>0</v>
      </c>
      <c r="I65" s="3">
        <v>0</v>
      </c>
      <c r="J65" s="3"/>
      <c r="K65" s="3">
        <v>0</v>
      </c>
    </row>
    <row r="66" spans="1:11" x14ac:dyDescent="0.25">
      <c r="A66" s="5" t="s">
        <v>5227</v>
      </c>
      <c r="B66" s="5" t="s">
        <v>5276</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c r="K66" s="3">
        <v>0</v>
      </c>
    </row>
    <row r="67" spans="1:11" x14ac:dyDescent="0.25">
      <c r="A67" s="5" t="s">
        <v>5227</v>
      </c>
      <c r="B67" s="5" t="s">
        <v>5328</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30" si="1">IF(SUM(C67:E67)=0,"",SUM(C67:E67))</f>
        <v/>
      </c>
      <c r="G67" s="5" t="s">
        <v>4</v>
      </c>
      <c r="H67" s="3">
        <v>0</v>
      </c>
      <c r="I67" s="3">
        <v>0</v>
      </c>
      <c r="J67" s="3"/>
      <c r="K67" s="3">
        <v>0</v>
      </c>
    </row>
    <row r="68" spans="1:11" x14ac:dyDescent="0.25">
      <c r="A68" s="5" t="s">
        <v>5227</v>
      </c>
      <c r="B68" s="5" t="s">
        <v>5321</v>
      </c>
      <c r="C68" s="12" t="str">
        <f>IFERROR(VLOOKUP(UPPER(CONCATENATE($B68," - ",$A68)),'[1]Segurados Civis'!$A$5:$H$2142,6,FALSE),"")</f>
        <v/>
      </c>
      <c r="D68" s="12" t="str">
        <f>IFERROR(VLOOKUP(UPPER(CONCATENATE($B68," - ",$A68)),'[1]Segurados Civis'!$A$5:$H$2142,7,FALSE),"")</f>
        <v/>
      </c>
      <c r="E68" s="12" t="str">
        <f>IFERROR(VLOOKUP(UPPER(CONCATENATE($B68," - ",$A68)),'[1]Segurados Civis'!$A$5:$H$2142,8,FALSE),"")</f>
        <v/>
      </c>
      <c r="F68" s="12" t="str">
        <f t="shared" si="1"/>
        <v/>
      </c>
      <c r="G68" s="5" t="s">
        <v>4</v>
      </c>
      <c r="H68" s="3">
        <v>0</v>
      </c>
      <c r="I68" s="3">
        <v>0</v>
      </c>
      <c r="J68" s="3"/>
      <c r="K68" s="3">
        <v>0</v>
      </c>
    </row>
    <row r="69" spans="1:11" x14ac:dyDescent="0.25">
      <c r="A69" s="5" t="s">
        <v>5227</v>
      </c>
      <c r="B69" s="5" t="s">
        <v>5305</v>
      </c>
      <c r="C69" s="12" t="str">
        <f>IFERROR(VLOOKUP(UPPER(CONCATENATE($B69," - ",$A69)),'[1]Segurados Civis'!$A$5:$H$2142,6,FALSE),"")</f>
        <v/>
      </c>
      <c r="D69" s="12" t="str">
        <f>IFERROR(VLOOKUP(UPPER(CONCATENATE($B69," - ",$A69)),'[1]Segurados Civis'!$A$5:$H$2142,7,FALSE),"")</f>
        <v/>
      </c>
      <c r="E69" s="12" t="str">
        <f>IFERROR(VLOOKUP(UPPER(CONCATENATE($B69," - ",$A69)),'[1]Segurados Civis'!$A$5:$H$2142,8,FALSE),"")</f>
        <v/>
      </c>
      <c r="F69" s="12" t="str">
        <f t="shared" si="1"/>
        <v/>
      </c>
      <c r="G69" s="5" t="s">
        <v>4</v>
      </c>
      <c r="H69" s="3">
        <v>0</v>
      </c>
      <c r="I69" s="3">
        <v>0</v>
      </c>
      <c r="J69" s="3"/>
      <c r="K69" s="3">
        <v>0</v>
      </c>
    </row>
    <row r="70" spans="1:11" x14ac:dyDescent="0.25">
      <c r="A70" s="5" t="s">
        <v>5227</v>
      </c>
      <c r="B70" s="5" t="s">
        <v>5310</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4</v>
      </c>
      <c r="H70" s="3">
        <v>0</v>
      </c>
      <c r="I70" s="3">
        <v>0</v>
      </c>
      <c r="J70" s="3"/>
      <c r="K70" s="3">
        <v>0</v>
      </c>
    </row>
    <row r="71" spans="1:11" x14ac:dyDescent="0.25">
      <c r="A71" s="5" t="s">
        <v>5227</v>
      </c>
      <c r="B71" s="5" t="s">
        <v>4097</v>
      </c>
      <c r="C71" s="12" t="str">
        <f>IFERROR(VLOOKUP(UPPER(CONCATENATE($B71," - ",$A71)),'[1]Segurados Civis'!$A$5:$H$2142,6,FALSE),"")</f>
        <v/>
      </c>
      <c r="D71" s="12" t="str">
        <f>IFERROR(VLOOKUP(UPPER(CONCATENATE($B71," - ",$A71)),'[1]Segurados Civis'!$A$5:$H$2142,7,FALSE),"")</f>
        <v/>
      </c>
      <c r="E71" s="12" t="str">
        <f>IFERROR(VLOOKUP(UPPER(CONCATENATE($B71," - ",$A71)),'[1]Segurados Civis'!$A$5:$H$2142,8,FALSE),"")</f>
        <v/>
      </c>
      <c r="F71" s="12" t="str">
        <f t="shared" si="1"/>
        <v/>
      </c>
      <c r="G71" s="5" t="s">
        <v>4</v>
      </c>
      <c r="H71" s="3">
        <v>0</v>
      </c>
      <c r="I71" s="3">
        <v>0</v>
      </c>
      <c r="J71" s="3"/>
      <c r="K71" s="3">
        <v>0</v>
      </c>
    </row>
    <row r="72" spans="1:11" x14ac:dyDescent="0.25">
      <c r="A72" s="5" t="s">
        <v>5227</v>
      </c>
      <c r="B72" s="5" t="s">
        <v>5231</v>
      </c>
      <c r="C72" s="12" t="str">
        <f>IFERROR(VLOOKUP(UPPER(CONCATENATE($B72," - ",$A72)),'[1]Segurados Civis'!$A$5:$H$2142,6,FALSE),"")</f>
        <v/>
      </c>
      <c r="D72" s="12" t="str">
        <f>IFERROR(VLOOKUP(UPPER(CONCATENATE($B72," - ",$A72)),'[1]Segurados Civis'!$A$5:$H$2142,7,FALSE),"")</f>
        <v/>
      </c>
      <c r="E72" s="12" t="str">
        <f>IFERROR(VLOOKUP(UPPER(CONCATENATE($B72," - ",$A72)),'[1]Segurados Civis'!$A$5:$H$2142,8,FALSE),"")</f>
        <v/>
      </c>
      <c r="F72" s="12" t="str">
        <f t="shared" si="1"/>
        <v/>
      </c>
      <c r="G72" s="5" t="s">
        <v>4</v>
      </c>
      <c r="H72" s="3">
        <v>0</v>
      </c>
      <c r="I72" s="3">
        <v>0</v>
      </c>
      <c r="J72" s="3"/>
      <c r="K72" s="3">
        <v>0</v>
      </c>
    </row>
    <row r="73" spans="1:11" x14ac:dyDescent="0.25">
      <c r="A73" s="5" t="s">
        <v>5227</v>
      </c>
      <c r="B73" s="5" t="s">
        <v>5270</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c r="K73" s="3">
        <v>0</v>
      </c>
    </row>
    <row r="74" spans="1:11" x14ac:dyDescent="0.25">
      <c r="A74" s="5" t="s">
        <v>5227</v>
      </c>
      <c r="B74" s="5" t="s">
        <v>5324</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c r="K74" s="3">
        <v>0</v>
      </c>
    </row>
    <row r="75" spans="1:11" x14ac:dyDescent="0.25">
      <c r="A75" s="5" t="s">
        <v>5227</v>
      </c>
      <c r="B75" s="5" t="s">
        <v>5261</v>
      </c>
      <c r="C75" s="12">
        <f>IFERROR(VLOOKUP(UPPER(CONCATENATE($B75," - ",$A75)),'[1]Segurados Civis'!$A$5:$H$2142,6,FALSE),"")</f>
        <v>243</v>
      </c>
      <c r="D75" s="12">
        <f>IFERROR(VLOOKUP(UPPER(CONCATENATE($B75," - ",$A75)),'[1]Segurados Civis'!$A$5:$H$2142,7,FALSE),"")</f>
        <v>0</v>
      </c>
      <c r="E75" s="12">
        <f>IFERROR(VLOOKUP(UPPER(CONCATENATE($B75," - ",$A75)),'[1]Segurados Civis'!$A$5:$H$2142,8,FALSE),"")</f>
        <v>0</v>
      </c>
      <c r="F75" s="12">
        <f t="shared" si="1"/>
        <v>243</v>
      </c>
      <c r="G75" s="5" t="s">
        <v>2</v>
      </c>
      <c r="H75" s="3">
        <v>0</v>
      </c>
      <c r="I75" s="3">
        <v>0</v>
      </c>
      <c r="J75" s="3"/>
      <c r="K75" s="3">
        <v>0</v>
      </c>
    </row>
    <row r="76" spans="1:11" x14ac:dyDescent="0.25">
      <c r="A76" s="5" t="s">
        <v>5227</v>
      </c>
      <c r="B76" s="5" t="s">
        <v>5235</v>
      </c>
      <c r="C76" s="12" t="str">
        <f>IFERROR(VLOOKUP(UPPER(CONCATENATE($B76," - ",$A76)),'[1]Segurados Civis'!$A$5:$H$2142,6,FALSE),"")</f>
        <v/>
      </c>
      <c r="D76" s="12" t="str">
        <f>IFERROR(VLOOKUP(UPPER(CONCATENATE($B76," - ",$A76)),'[1]Segurados Civis'!$A$5:$H$2142,7,FALSE),"")</f>
        <v/>
      </c>
      <c r="E76" s="12" t="str">
        <f>IFERROR(VLOOKUP(UPPER(CONCATENATE($B76," - ",$A76)),'[1]Segurados Civis'!$A$5:$H$2142,8,FALSE),"")</f>
        <v/>
      </c>
      <c r="F76" s="12" t="str">
        <f t="shared" si="1"/>
        <v/>
      </c>
      <c r="G76" s="5" t="s">
        <v>4</v>
      </c>
      <c r="H76" s="3">
        <v>0</v>
      </c>
      <c r="I76" s="3">
        <v>0</v>
      </c>
      <c r="J76" s="3"/>
      <c r="K76" s="3">
        <v>0</v>
      </c>
    </row>
    <row r="77" spans="1:11" x14ac:dyDescent="0.25">
      <c r="A77" s="5" t="s">
        <v>5227</v>
      </c>
      <c r="B77" s="5" t="s">
        <v>5282</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4</v>
      </c>
      <c r="H77" s="3">
        <v>0</v>
      </c>
      <c r="I77" s="3">
        <v>0</v>
      </c>
      <c r="J77" s="3"/>
      <c r="K77" s="3">
        <v>0</v>
      </c>
    </row>
    <row r="78" spans="1:11" x14ac:dyDescent="0.25">
      <c r="A78" s="5" t="s">
        <v>5227</v>
      </c>
      <c r="B78" s="5" t="s">
        <v>5248</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4</v>
      </c>
      <c r="H78" s="3">
        <v>0</v>
      </c>
      <c r="I78" s="3">
        <v>0</v>
      </c>
      <c r="J78" s="3"/>
      <c r="K78" s="3">
        <v>0</v>
      </c>
    </row>
    <row r="79" spans="1:11" x14ac:dyDescent="0.25">
      <c r="A79" s="5" t="s">
        <v>5227</v>
      </c>
      <c r="B79" s="5" t="s">
        <v>5293</v>
      </c>
      <c r="C79" s="12">
        <f>IFERROR(VLOOKUP(UPPER(CONCATENATE($B79," - ",$A79)),'[1]Segurados Civis'!$A$5:$H$2142,6,FALSE),"")</f>
        <v>384</v>
      </c>
      <c r="D79" s="12">
        <f>IFERROR(VLOOKUP(UPPER(CONCATENATE($B79," - ",$A79)),'[1]Segurados Civis'!$A$5:$H$2142,7,FALSE),"")</f>
        <v>50</v>
      </c>
      <c r="E79" s="12">
        <f>IFERROR(VLOOKUP(UPPER(CONCATENATE($B79," - ",$A79)),'[1]Segurados Civis'!$A$5:$H$2142,8,FALSE),"")</f>
        <v>10</v>
      </c>
      <c r="F79" s="12">
        <f t="shared" si="1"/>
        <v>444</v>
      </c>
      <c r="G79" s="5" t="s">
        <v>2</v>
      </c>
      <c r="H79" s="3">
        <v>0</v>
      </c>
      <c r="I79" s="3">
        <v>0</v>
      </c>
      <c r="J79" s="3"/>
      <c r="K79" s="3">
        <v>0</v>
      </c>
    </row>
    <row r="80" spans="1:11" x14ac:dyDescent="0.25">
      <c r="A80" s="5" t="s">
        <v>5227</v>
      </c>
      <c r="B80" s="5" t="s">
        <v>5290</v>
      </c>
      <c r="C80" s="12">
        <f>IFERROR(VLOOKUP(UPPER(CONCATENATE($B80," - ",$A80)),'[1]Segurados Civis'!$A$5:$H$2142,6,FALSE),"")</f>
        <v>244</v>
      </c>
      <c r="D80" s="12">
        <f>IFERROR(VLOOKUP(UPPER(CONCATENATE($B80," - ",$A80)),'[1]Segurados Civis'!$A$5:$H$2142,7,FALSE),"")</f>
        <v>19</v>
      </c>
      <c r="E80" s="12">
        <f>IFERROR(VLOOKUP(UPPER(CONCATENATE($B80," - ",$A80)),'[1]Segurados Civis'!$A$5:$H$2142,8,FALSE),"")</f>
        <v>1</v>
      </c>
      <c r="F80" s="12">
        <f t="shared" si="1"/>
        <v>264</v>
      </c>
      <c r="G80" s="5" t="s">
        <v>2</v>
      </c>
      <c r="H80" s="3">
        <v>0</v>
      </c>
      <c r="I80" s="3">
        <v>0</v>
      </c>
      <c r="J80" s="3"/>
      <c r="K80" s="3">
        <v>0</v>
      </c>
    </row>
    <row r="81" spans="1:11" x14ac:dyDescent="0.25">
      <c r="A81" s="5" t="s">
        <v>5227</v>
      </c>
      <c r="B81" s="5" t="s">
        <v>5308</v>
      </c>
      <c r="C81" s="12" t="str">
        <f>IFERROR(VLOOKUP(UPPER(CONCATENATE($B81," - ",$A81)),'[1]Segurados Civis'!$A$5:$H$2142,6,FALSE),"")</f>
        <v/>
      </c>
      <c r="D81" s="12" t="str">
        <f>IFERROR(VLOOKUP(UPPER(CONCATENATE($B81," - ",$A81)),'[1]Segurados Civis'!$A$5:$H$2142,7,FALSE),"")</f>
        <v/>
      </c>
      <c r="E81" s="12" t="str">
        <f>IFERROR(VLOOKUP(UPPER(CONCATENATE($B81," - ",$A81)),'[1]Segurados Civis'!$A$5:$H$2142,8,FALSE),"")</f>
        <v/>
      </c>
      <c r="F81" s="12" t="str">
        <f t="shared" si="1"/>
        <v/>
      </c>
      <c r="G81" s="5" t="s">
        <v>2</v>
      </c>
      <c r="H81" s="3">
        <v>0</v>
      </c>
      <c r="I81" s="3">
        <v>0</v>
      </c>
      <c r="J81" s="3"/>
      <c r="K81" s="3">
        <v>0</v>
      </c>
    </row>
    <row r="82" spans="1:11" x14ac:dyDescent="0.25">
      <c r="A82" s="5" t="s">
        <v>5227</v>
      </c>
      <c r="B82" s="5" t="s">
        <v>5258</v>
      </c>
      <c r="C82" s="12" t="str">
        <f>IFERROR(VLOOKUP(UPPER(CONCATENATE($B82," - ",$A82)),'[1]Segurados Civis'!$A$5:$H$2142,6,FALSE),"")</f>
        <v/>
      </c>
      <c r="D82" s="12" t="str">
        <f>IFERROR(VLOOKUP(UPPER(CONCATENATE($B82," - ",$A82)),'[1]Segurados Civis'!$A$5:$H$2142,7,FALSE),"")</f>
        <v/>
      </c>
      <c r="E82" s="12" t="str">
        <f>IFERROR(VLOOKUP(UPPER(CONCATENATE($B82," - ",$A82)),'[1]Segurados Civis'!$A$5:$H$2142,8,FALSE),"")</f>
        <v/>
      </c>
      <c r="F82" s="12" t="str">
        <f t="shared" si="1"/>
        <v/>
      </c>
      <c r="G82" s="5" t="s">
        <v>4</v>
      </c>
      <c r="H82" s="3">
        <v>0</v>
      </c>
      <c r="I82" s="3">
        <v>0</v>
      </c>
      <c r="J82" s="3"/>
      <c r="K82" s="3">
        <v>0</v>
      </c>
    </row>
    <row r="83" spans="1:11" x14ac:dyDescent="0.25">
      <c r="A83" s="5" t="s">
        <v>5227</v>
      </c>
      <c r="B83" s="5" t="s">
        <v>3541</v>
      </c>
      <c r="C83" s="12" t="str">
        <f>IFERROR(VLOOKUP(UPPER(CONCATENATE($B83," - ",$A83)),'[1]Segurados Civis'!$A$5:$H$2142,6,FALSE),"")</f>
        <v/>
      </c>
      <c r="D83" s="12" t="str">
        <f>IFERROR(VLOOKUP(UPPER(CONCATENATE($B83," - ",$A83)),'[1]Segurados Civis'!$A$5:$H$2142,7,FALSE),"")</f>
        <v/>
      </c>
      <c r="E83" s="12" t="str">
        <f>IFERROR(VLOOKUP(UPPER(CONCATENATE($B83," - ",$A83)),'[1]Segurados Civis'!$A$5:$H$2142,8,FALSE),"")</f>
        <v/>
      </c>
      <c r="F83" s="12" t="str">
        <f t="shared" si="1"/>
        <v/>
      </c>
      <c r="G83" s="5" t="s">
        <v>4</v>
      </c>
      <c r="H83" s="3">
        <v>0</v>
      </c>
      <c r="I83" s="3">
        <v>0</v>
      </c>
      <c r="J83" s="3"/>
      <c r="K83" s="3">
        <v>0</v>
      </c>
    </row>
    <row r="84" spans="1:11" x14ac:dyDescent="0.25">
      <c r="A84" s="5" t="s">
        <v>5227</v>
      </c>
      <c r="B84" s="5" t="s">
        <v>533</v>
      </c>
      <c r="C84" s="12" t="str">
        <f>IFERROR(VLOOKUP(UPPER(CONCATENATE($B84," - ",$A84)),'[1]Segurados Civis'!$A$5:$H$2142,6,FALSE),"")</f>
        <v/>
      </c>
      <c r="D84" s="12" t="str">
        <f>IFERROR(VLOOKUP(UPPER(CONCATENATE($B84," - ",$A84)),'[1]Segurados Civis'!$A$5:$H$2142,7,FALSE),"")</f>
        <v/>
      </c>
      <c r="E84" s="12" t="str">
        <f>IFERROR(VLOOKUP(UPPER(CONCATENATE($B84," - ",$A84)),'[1]Segurados Civis'!$A$5:$H$2142,8,FALSE),"")</f>
        <v/>
      </c>
      <c r="F84" s="12" t="str">
        <f t="shared" si="1"/>
        <v/>
      </c>
      <c r="G84" s="5" t="s">
        <v>4</v>
      </c>
      <c r="H84" s="3">
        <v>0</v>
      </c>
      <c r="I84" s="3">
        <v>0</v>
      </c>
      <c r="J84" s="3"/>
      <c r="K84" s="3">
        <v>0</v>
      </c>
    </row>
    <row r="85" spans="1:11" x14ac:dyDescent="0.25">
      <c r="A85" s="5" t="s">
        <v>5227</v>
      </c>
      <c r="B85" s="5" t="s">
        <v>806</v>
      </c>
      <c r="C85" s="12" t="str">
        <f>IFERROR(VLOOKUP(UPPER(CONCATENATE($B85," - ",$A85)),'[1]Segurados Civis'!$A$5:$H$2142,6,FALSE),"")</f>
        <v/>
      </c>
      <c r="D85" s="12" t="str">
        <f>IFERROR(VLOOKUP(UPPER(CONCATENATE($B85," - ",$A85)),'[1]Segurados Civis'!$A$5:$H$2142,7,FALSE),"")</f>
        <v/>
      </c>
      <c r="E85" s="12" t="str">
        <f>IFERROR(VLOOKUP(UPPER(CONCATENATE($B85," - ",$A85)),'[1]Segurados Civis'!$A$5:$H$2142,8,FALSE),"")</f>
        <v/>
      </c>
      <c r="F85" s="12" t="str">
        <f t="shared" si="1"/>
        <v/>
      </c>
      <c r="G85" s="5" t="s">
        <v>4</v>
      </c>
      <c r="H85" s="3">
        <v>0</v>
      </c>
      <c r="I85" s="3">
        <v>0</v>
      </c>
      <c r="J85" s="3"/>
      <c r="K85" s="3">
        <v>0</v>
      </c>
    </row>
    <row r="86" spans="1:11" x14ac:dyDescent="0.25">
      <c r="A86" s="5" t="s">
        <v>5227</v>
      </c>
      <c r="B86" s="5" t="s">
        <v>5249</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c r="K86" s="3">
        <v>0</v>
      </c>
    </row>
    <row r="87" spans="1:11" x14ac:dyDescent="0.25">
      <c r="A87" s="5" t="s">
        <v>5227</v>
      </c>
      <c r="B87" s="5" t="s">
        <v>5265</v>
      </c>
      <c r="C87" s="12" t="str">
        <f>IFERROR(VLOOKUP(UPPER(CONCATENATE($B87," - ",$A87)),'[1]Segurados Civis'!$A$5:$H$2142,6,FALSE),"")</f>
        <v/>
      </c>
      <c r="D87" s="12" t="str">
        <f>IFERROR(VLOOKUP(UPPER(CONCATENATE($B87," - ",$A87)),'[1]Segurados Civis'!$A$5:$H$2142,7,FALSE),"")</f>
        <v/>
      </c>
      <c r="E87" s="12" t="str">
        <f>IFERROR(VLOOKUP(UPPER(CONCATENATE($B87," - ",$A87)),'[1]Segurados Civis'!$A$5:$H$2142,8,FALSE),"")</f>
        <v/>
      </c>
      <c r="F87" s="12" t="str">
        <f t="shared" si="1"/>
        <v/>
      </c>
      <c r="G87" s="5" t="s">
        <v>4</v>
      </c>
      <c r="H87" s="3">
        <v>0</v>
      </c>
      <c r="I87" s="3">
        <v>0</v>
      </c>
      <c r="J87" s="3"/>
      <c r="K87" s="3">
        <v>0</v>
      </c>
    </row>
    <row r="88" spans="1:11" x14ac:dyDescent="0.25">
      <c r="A88" s="5" t="s">
        <v>5227</v>
      </c>
      <c r="B88" s="5" t="s">
        <v>5232</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c r="K88" s="3">
        <v>0</v>
      </c>
    </row>
    <row r="89" spans="1:11" x14ac:dyDescent="0.25">
      <c r="A89" s="5" t="s">
        <v>5227</v>
      </c>
      <c r="B89" s="5" t="s">
        <v>5250</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c r="K89" s="3">
        <v>0</v>
      </c>
    </row>
    <row r="90" spans="1:11" x14ac:dyDescent="0.25">
      <c r="A90" s="5" t="s">
        <v>5227</v>
      </c>
      <c r="B90" s="5" t="s">
        <v>5278</v>
      </c>
      <c r="C90" s="12">
        <f>IFERROR(VLOOKUP(UPPER(CONCATENATE($B90," - ",$A90)),'[1]Segurados Civis'!$A$5:$H$2142,6,FALSE),"")</f>
        <v>106</v>
      </c>
      <c r="D90" s="12">
        <f>IFERROR(VLOOKUP(UPPER(CONCATENATE($B90," - ",$A90)),'[1]Segurados Civis'!$A$5:$H$2142,7,FALSE),"")</f>
        <v>6</v>
      </c>
      <c r="E90" s="12">
        <f>IFERROR(VLOOKUP(UPPER(CONCATENATE($B90," - ",$A90)),'[1]Segurados Civis'!$A$5:$H$2142,8,FALSE),"")</f>
        <v>3</v>
      </c>
      <c r="F90" s="12">
        <f t="shared" si="1"/>
        <v>115</v>
      </c>
      <c r="G90" s="5" t="s">
        <v>2</v>
      </c>
      <c r="H90" s="3">
        <v>0</v>
      </c>
      <c r="I90" s="3">
        <v>0</v>
      </c>
      <c r="J90" s="3"/>
      <c r="K90" s="3">
        <v>0</v>
      </c>
    </row>
    <row r="91" spans="1:11" x14ac:dyDescent="0.25">
      <c r="A91" s="5" t="s">
        <v>5227</v>
      </c>
      <c r="B91" s="5" t="s">
        <v>3338</v>
      </c>
      <c r="C91" s="12">
        <f>IFERROR(VLOOKUP(UPPER(CONCATENATE($B91," - ",$A91)),'[1]Segurados Civis'!$A$5:$H$2142,6,FALSE),"")</f>
        <v>7543</v>
      </c>
      <c r="D91" s="12">
        <f>IFERROR(VLOOKUP(UPPER(CONCATENATE($B91," - ",$A91)),'[1]Segurados Civis'!$A$5:$H$2142,7,FALSE),"")</f>
        <v>596</v>
      </c>
      <c r="E91" s="12">
        <f>IFERROR(VLOOKUP(UPPER(CONCATENATE($B91," - ",$A91)),'[1]Segurados Civis'!$A$5:$H$2142,8,FALSE),"")</f>
        <v>186</v>
      </c>
      <c r="F91" s="12">
        <f t="shared" si="1"/>
        <v>8325</v>
      </c>
      <c r="G91" s="5" t="s">
        <v>2</v>
      </c>
      <c r="H91" s="3">
        <v>0</v>
      </c>
      <c r="I91" s="3">
        <v>0</v>
      </c>
      <c r="J91" s="3"/>
      <c r="K91" s="3">
        <v>0</v>
      </c>
    </row>
    <row r="92" spans="1:11" x14ac:dyDescent="0.25">
      <c r="A92" s="5" t="s">
        <v>5227</v>
      </c>
      <c r="B92" s="5" t="s">
        <v>5239</v>
      </c>
      <c r="C92" s="12" t="str">
        <f>IFERROR(VLOOKUP(UPPER(CONCATENATE($B92," - ",$A92)),'[1]Segurados Civis'!$A$5:$H$2142,6,FALSE),"")</f>
        <v/>
      </c>
      <c r="D92" s="12" t="str">
        <f>IFERROR(VLOOKUP(UPPER(CONCATENATE($B92," - ",$A92)),'[1]Segurados Civis'!$A$5:$H$2142,7,FALSE),"")</f>
        <v/>
      </c>
      <c r="E92" s="12" t="str">
        <f>IFERROR(VLOOKUP(UPPER(CONCATENATE($B92," - ",$A92)),'[1]Segurados Civis'!$A$5:$H$2142,8,FALSE),"")</f>
        <v/>
      </c>
      <c r="F92" s="12" t="str">
        <f t="shared" si="1"/>
        <v/>
      </c>
      <c r="G92" s="5" t="s">
        <v>4</v>
      </c>
      <c r="H92" s="3">
        <v>0</v>
      </c>
      <c r="I92" s="3">
        <v>0</v>
      </c>
      <c r="J92" s="3"/>
      <c r="K92" s="3">
        <v>0</v>
      </c>
    </row>
    <row r="93" spans="1:11" x14ac:dyDescent="0.25">
      <c r="A93" s="5" t="s">
        <v>5227</v>
      </c>
      <c r="B93" s="5" t="s">
        <v>5338</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c r="K93" s="3">
        <v>0</v>
      </c>
    </row>
    <row r="94" spans="1:11" x14ac:dyDescent="0.25">
      <c r="A94" s="5" t="s">
        <v>5227</v>
      </c>
      <c r="B94" s="5" t="s">
        <v>5344</v>
      </c>
      <c r="C94" s="12" t="str">
        <f>IFERROR(VLOOKUP(UPPER(CONCATENATE($B94," - ",$A94)),'[1]Segurados Civis'!$A$5:$H$2142,6,FALSE),"")</f>
        <v/>
      </c>
      <c r="D94" s="12" t="str">
        <f>IFERROR(VLOOKUP(UPPER(CONCATENATE($B94," - ",$A94)),'[1]Segurados Civis'!$A$5:$H$2142,7,FALSE),"")</f>
        <v/>
      </c>
      <c r="E94" s="12" t="str">
        <f>IFERROR(VLOOKUP(UPPER(CONCATENATE($B94," - ",$A94)),'[1]Segurados Civis'!$A$5:$H$2142,8,FALSE),"")</f>
        <v/>
      </c>
      <c r="F94" s="12" t="str">
        <f t="shared" si="1"/>
        <v/>
      </c>
      <c r="G94" s="5" t="s">
        <v>2</v>
      </c>
      <c r="H94" s="3">
        <v>0</v>
      </c>
      <c r="I94" s="3">
        <v>0</v>
      </c>
      <c r="J94" s="3"/>
      <c r="K94" s="3">
        <v>0</v>
      </c>
    </row>
    <row r="95" spans="1:11" x14ac:dyDescent="0.25">
      <c r="A95" s="5" t="s">
        <v>5227</v>
      </c>
      <c r="B95" s="5" t="s">
        <v>5277</v>
      </c>
      <c r="C95" s="12">
        <f>IFERROR(VLOOKUP(UPPER(CONCATENATE($B95," - ",$A95)),'[1]Segurados Civis'!$A$5:$H$2142,6,FALSE),"")</f>
        <v>782</v>
      </c>
      <c r="D95" s="12">
        <f>IFERROR(VLOOKUP(UPPER(CONCATENATE($B95," - ",$A95)),'[1]Segurados Civis'!$A$5:$H$2142,7,FALSE),"")</f>
        <v>82</v>
      </c>
      <c r="E95" s="12">
        <f>IFERROR(VLOOKUP(UPPER(CONCATENATE($B95," - ",$A95)),'[1]Segurados Civis'!$A$5:$H$2142,8,FALSE),"")</f>
        <v>17</v>
      </c>
      <c r="F95" s="12">
        <f t="shared" si="1"/>
        <v>881</v>
      </c>
      <c r="G95" s="5" t="s">
        <v>2</v>
      </c>
      <c r="H95" s="3">
        <v>0</v>
      </c>
      <c r="I95" s="3">
        <v>0</v>
      </c>
      <c r="J95" s="3"/>
      <c r="K95" s="3">
        <v>0</v>
      </c>
    </row>
    <row r="96" spans="1:11" x14ac:dyDescent="0.25">
      <c r="A96" s="5" t="s">
        <v>5227</v>
      </c>
      <c r="B96" s="5" t="s">
        <v>5279</v>
      </c>
      <c r="C96" s="12" t="str">
        <f>IFERROR(VLOOKUP(UPPER(CONCATENATE($B96," - ",$A96)),'[1]Segurados Civis'!$A$5:$H$2142,6,FALSE),"")</f>
        <v/>
      </c>
      <c r="D96" s="12" t="str">
        <f>IFERROR(VLOOKUP(UPPER(CONCATENATE($B96," - ",$A96)),'[1]Segurados Civis'!$A$5:$H$2142,7,FALSE),"")</f>
        <v/>
      </c>
      <c r="E96" s="12" t="str">
        <f>IFERROR(VLOOKUP(UPPER(CONCATENATE($B96," - ",$A96)),'[1]Segurados Civis'!$A$5:$H$2142,8,FALSE),"")</f>
        <v/>
      </c>
      <c r="F96" s="12" t="str">
        <f t="shared" si="1"/>
        <v/>
      </c>
      <c r="G96" s="5" t="s">
        <v>4</v>
      </c>
      <c r="H96" s="3">
        <v>0</v>
      </c>
      <c r="I96" s="3">
        <v>0</v>
      </c>
      <c r="J96" s="3"/>
      <c r="K96" s="3">
        <v>0</v>
      </c>
    </row>
    <row r="97" spans="1:11" x14ac:dyDescent="0.25">
      <c r="A97" s="5" t="s">
        <v>5227</v>
      </c>
      <c r="B97" s="5" t="s">
        <v>2517</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c r="K97" s="3">
        <v>0</v>
      </c>
    </row>
    <row r="98" spans="1:11" x14ac:dyDescent="0.25">
      <c r="A98" s="5" t="s">
        <v>5227</v>
      </c>
      <c r="B98" s="5" t="s">
        <v>5291</v>
      </c>
      <c r="C98" s="12" t="str">
        <f>IFERROR(VLOOKUP(UPPER(CONCATENATE($B98," - ",$A98)),'[1]Segurados Civis'!$A$5:$H$2142,6,FALSE),"")</f>
        <v/>
      </c>
      <c r="D98" s="12" t="str">
        <f>IFERROR(VLOOKUP(UPPER(CONCATENATE($B98," - ",$A98)),'[1]Segurados Civis'!$A$5:$H$2142,7,FALSE),"")</f>
        <v/>
      </c>
      <c r="E98" s="12" t="str">
        <f>IFERROR(VLOOKUP(UPPER(CONCATENATE($B98," - ",$A98)),'[1]Segurados Civis'!$A$5:$H$2142,8,FALSE),"")</f>
        <v/>
      </c>
      <c r="F98" s="12" t="str">
        <f t="shared" si="1"/>
        <v/>
      </c>
      <c r="G98" s="5" t="s">
        <v>4</v>
      </c>
      <c r="H98" s="3">
        <v>0</v>
      </c>
      <c r="I98" s="3">
        <v>0</v>
      </c>
      <c r="J98" s="3"/>
      <c r="K98" s="3">
        <v>0</v>
      </c>
    </row>
    <row r="99" spans="1:11" x14ac:dyDescent="0.25">
      <c r="A99" s="5" t="s">
        <v>5227</v>
      </c>
      <c r="B99" s="5" t="s">
        <v>5311</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4</v>
      </c>
      <c r="H99" s="3">
        <v>0</v>
      </c>
      <c r="I99" s="3">
        <v>0</v>
      </c>
      <c r="J99" s="3"/>
      <c r="K99" s="3">
        <v>0</v>
      </c>
    </row>
    <row r="100" spans="1:11" x14ac:dyDescent="0.25">
      <c r="A100" s="5" t="s">
        <v>5227</v>
      </c>
      <c r="B100" s="5" t="s">
        <v>5251</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c r="K100" s="3">
        <v>0</v>
      </c>
    </row>
    <row r="101" spans="1:11" x14ac:dyDescent="0.25">
      <c r="A101" s="5" t="s">
        <v>5227</v>
      </c>
      <c r="B101" s="5" t="s">
        <v>5335</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4</v>
      </c>
      <c r="H101" s="3">
        <v>0</v>
      </c>
      <c r="I101" s="3">
        <v>0</v>
      </c>
      <c r="J101" s="3"/>
      <c r="K101" s="3">
        <v>0</v>
      </c>
    </row>
    <row r="102" spans="1:11" x14ac:dyDescent="0.25">
      <c r="A102" s="5" t="s">
        <v>5227</v>
      </c>
      <c r="B102" s="5" t="s">
        <v>5329</v>
      </c>
      <c r="C102" s="12" t="str">
        <f>IFERROR(VLOOKUP(UPPER(CONCATENATE($B102," - ",$A102)),'[1]Segurados Civis'!$A$5:$H$2142,6,FALSE),"")</f>
        <v/>
      </c>
      <c r="D102" s="12" t="str">
        <f>IFERROR(VLOOKUP(UPPER(CONCATENATE($B102," - ",$A102)),'[1]Segurados Civis'!$A$5:$H$2142,7,FALSE),"")</f>
        <v/>
      </c>
      <c r="E102" s="12" t="str">
        <f>IFERROR(VLOOKUP(UPPER(CONCATENATE($B102," - ",$A102)),'[1]Segurados Civis'!$A$5:$H$2142,8,FALSE),"")</f>
        <v/>
      </c>
      <c r="F102" s="12" t="str">
        <f t="shared" si="1"/>
        <v/>
      </c>
      <c r="G102" s="5" t="s">
        <v>4</v>
      </c>
      <c r="H102" s="3">
        <v>0</v>
      </c>
      <c r="I102" s="3">
        <v>0</v>
      </c>
      <c r="J102" s="3"/>
      <c r="K102" s="3">
        <v>0</v>
      </c>
    </row>
    <row r="103" spans="1:11" x14ac:dyDescent="0.25">
      <c r="A103" s="5" t="s">
        <v>5227</v>
      </c>
      <c r="B103" s="5" t="s">
        <v>5339</v>
      </c>
      <c r="C103" s="12">
        <f>IFERROR(VLOOKUP(UPPER(CONCATENATE($B103," - ",$A103)),'[1]Segurados Civis'!$A$5:$H$2142,6,FALSE),"")</f>
        <v>184</v>
      </c>
      <c r="D103" s="12">
        <f>IFERROR(VLOOKUP(UPPER(CONCATENATE($B103," - ",$A103)),'[1]Segurados Civis'!$A$5:$H$2142,7,FALSE),"")</f>
        <v>0</v>
      </c>
      <c r="E103" s="12">
        <f>IFERROR(VLOOKUP(UPPER(CONCATENATE($B103," - ",$A103)),'[1]Segurados Civis'!$A$5:$H$2142,8,FALSE),"")</f>
        <v>0</v>
      </c>
      <c r="F103" s="12">
        <f t="shared" si="1"/>
        <v>184</v>
      </c>
      <c r="G103" s="5" t="s">
        <v>2</v>
      </c>
      <c r="H103" s="3">
        <v>0</v>
      </c>
      <c r="I103" s="3">
        <v>0</v>
      </c>
      <c r="J103" s="3"/>
      <c r="K103" s="3">
        <v>0</v>
      </c>
    </row>
    <row r="104" spans="1:11" x14ac:dyDescent="0.25">
      <c r="A104" s="5" t="s">
        <v>5227</v>
      </c>
      <c r="B104" s="5" t="s">
        <v>5312</v>
      </c>
      <c r="C104" s="12" t="str">
        <f>IFERROR(VLOOKUP(UPPER(CONCATENATE($B104," - ",$A104)),'[1]Segurados Civis'!$A$5:$H$2142,6,FALSE),"")</f>
        <v/>
      </c>
      <c r="D104" s="12" t="str">
        <f>IFERROR(VLOOKUP(UPPER(CONCATENATE($B104," - ",$A104)),'[1]Segurados Civis'!$A$5:$H$2142,7,FALSE),"")</f>
        <v/>
      </c>
      <c r="E104" s="12" t="str">
        <f>IFERROR(VLOOKUP(UPPER(CONCATENATE($B104," - ",$A104)),'[1]Segurados Civis'!$A$5:$H$2142,8,FALSE),"")</f>
        <v/>
      </c>
      <c r="F104" s="12" t="str">
        <f t="shared" si="1"/>
        <v/>
      </c>
      <c r="G104" s="5" t="s">
        <v>4</v>
      </c>
      <c r="H104" s="3">
        <v>0</v>
      </c>
      <c r="I104" s="3">
        <v>0</v>
      </c>
      <c r="J104" s="3"/>
      <c r="K104" s="3">
        <v>0</v>
      </c>
    </row>
    <row r="105" spans="1:11" x14ac:dyDescent="0.25">
      <c r="A105" s="5" t="s">
        <v>5227</v>
      </c>
      <c r="B105" s="5" t="s">
        <v>5345</v>
      </c>
      <c r="C105" s="12">
        <f>IFERROR(VLOOKUP(UPPER(CONCATENATE($B105," - ",$A105)),'[1]Segurados Civis'!$A$5:$H$2142,6,FALSE),"")</f>
        <v>253</v>
      </c>
      <c r="D105" s="12">
        <f>IFERROR(VLOOKUP(UPPER(CONCATENATE($B105," - ",$A105)),'[1]Segurados Civis'!$A$5:$H$2142,7,FALSE),"")</f>
        <v>0</v>
      </c>
      <c r="E105" s="12">
        <f>IFERROR(VLOOKUP(UPPER(CONCATENATE($B105," - ",$A105)),'[1]Segurados Civis'!$A$5:$H$2142,8,FALSE),"")</f>
        <v>0</v>
      </c>
      <c r="F105" s="12">
        <f t="shared" si="1"/>
        <v>253</v>
      </c>
      <c r="G105" s="5" t="s">
        <v>2</v>
      </c>
      <c r="H105" s="3">
        <v>0</v>
      </c>
      <c r="I105" s="3">
        <v>0</v>
      </c>
      <c r="J105" s="3"/>
      <c r="K105" s="3">
        <v>0</v>
      </c>
    </row>
    <row r="106" spans="1:11" x14ac:dyDescent="0.25">
      <c r="A106" s="5" t="s">
        <v>5227</v>
      </c>
      <c r="B106" s="5" t="s">
        <v>5330</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c r="K106" s="3">
        <v>0</v>
      </c>
    </row>
    <row r="107" spans="1:11" x14ac:dyDescent="0.25">
      <c r="A107" s="5" t="s">
        <v>5227</v>
      </c>
      <c r="B107" s="5" t="s">
        <v>5259</v>
      </c>
      <c r="C107" s="12">
        <f>IFERROR(VLOOKUP(UPPER(CONCATENATE($B107," - ",$A107)),'[1]Segurados Civis'!$A$5:$H$2142,6,FALSE),"")</f>
        <v>1305</v>
      </c>
      <c r="D107" s="12">
        <f>IFERROR(VLOOKUP(UPPER(CONCATENATE($B107," - ",$A107)),'[1]Segurados Civis'!$A$5:$H$2142,7,FALSE),"")</f>
        <v>77</v>
      </c>
      <c r="E107" s="12">
        <f>IFERROR(VLOOKUP(UPPER(CONCATENATE($B107," - ",$A107)),'[1]Segurados Civis'!$A$5:$H$2142,8,FALSE),"")</f>
        <v>17</v>
      </c>
      <c r="F107" s="12">
        <f t="shared" si="1"/>
        <v>1399</v>
      </c>
      <c r="G107" s="5" t="s">
        <v>2</v>
      </c>
      <c r="H107" s="3">
        <v>0</v>
      </c>
      <c r="I107" s="3">
        <v>0</v>
      </c>
      <c r="J107" s="3"/>
      <c r="K107" s="3">
        <v>0</v>
      </c>
    </row>
    <row r="108" spans="1:11" x14ac:dyDescent="0.25">
      <c r="A108" s="5" t="s">
        <v>5227</v>
      </c>
      <c r="B108" s="5" t="s">
        <v>5313</v>
      </c>
      <c r="C108" s="12" t="str">
        <f>IFERROR(VLOOKUP(UPPER(CONCATENATE($B108," - ",$A108)),'[1]Segurados Civis'!$A$5:$H$2142,6,FALSE),"")</f>
        <v/>
      </c>
      <c r="D108" s="12" t="str">
        <f>IFERROR(VLOOKUP(UPPER(CONCATENATE($B108," - ",$A108)),'[1]Segurados Civis'!$A$5:$H$2142,7,FALSE),"")</f>
        <v/>
      </c>
      <c r="E108" s="12" t="str">
        <f>IFERROR(VLOOKUP(UPPER(CONCATENATE($B108," - ",$A108)),'[1]Segurados Civis'!$A$5:$H$2142,8,FALSE),"")</f>
        <v/>
      </c>
      <c r="F108" s="12" t="str">
        <f t="shared" si="1"/>
        <v/>
      </c>
      <c r="G108" s="5" t="s">
        <v>4</v>
      </c>
      <c r="H108" s="3">
        <v>0</v>
      </c>
      <c r="I108" s="3">
        <v>0</v>
      </c>
      <c r="J108" s="3"/>
      <c r="K108" s="3">
        <v>0</v>
      </c>
    </row>
    <row r="109" spans="1:11" x14ac:dyDescent="0.25">
      <c r="A109" s="5" t="s">
        <v>5227</v>
      </c>
      <c r="B109" s="5" t="s">
        <v>869</v>
      </c>
      <c r="C109" s="12" t="str">
        <f>IFERROR(VLOOKUP(UPPER(CONCATENATE($B109," - ",$A109)),'[1]Segurados Civis'!$A$5:$H$2142,6,FALSE),"")</f>
        <v/>
      </c>
      <c r="D109" s="12" t="str">
        <f>IFERROR(VLOOKUP(UPPER(CONCATENATE($B109," - ",$A109)),'[1]Segurados Civis'!$A$5:$H$2142,7,FALSE),"")</f>
        <v/>
      </c>
      <c r="E109" s="12" t="str">
        <f>IFERROR(VLOOKUP(UPPER(CONCATENATE($B109," - ",$A109)),'[1]Segurados Civis'!$A$5:$H$2142,8,FALSE),"")</f>
        <v/>
      </c>
      <c r="F109" s="12" t="str">
        <f t="shared" si="1"/>
        <v/>
      </c>
      <c r="G109" s="5" t="s">
        <v>4</v>
      </c>
      <c r="H109" s="3">
        <v>0</v>
      </c>
      <c r="I109" s="3">
        <v>0</v>
      </c>
      <c r="J109" s="3"/>
      <c r="K109" s="3">
        <v>0</v>
      </c>
    </row>
    <row r="110" spans="1:11" x14ac:dyDescent="0.25">
      <c r="A110" s="5" t="s">
        <v>5227</v>
      </c>
      <c r="B110" s="5" t="s">
        <v>5240</v>
      </c>
      <c r="C110" s="12" t="str">
        <f>IFERROR(VLOOKUP(UPPER(CONCATENATE($B110," - ",$A110)),'[1]Segurados Civis'!$A$5:$H$2142,6,FALSE),"")</f>
        <v/>
      </c>
      <c r="D110" s="12" t="str">
        <f>IFERROR(VLOOKUP(UPPER(CONCATENATE($B110," - ",$A110)),'[1]Segurados Civis'!$A$5:$H$2142,7,FALSE),"")</f>
        <v/>
      </c>
      <c r="E110" s="12" t="str">
        <f>IFERROR(VLOOKUP(UPPER(CONCATENATE($B110," - ",$A110)),'[1]Segurados Civis'!$A$5:$H$2142,8,FALSE),"")</f>
        <v/>
      </c>
      <c r="F110" s="12" t="str">
        <f t="shared" si="1"/>
        <v/>
      </c>
      <c r="G110" s="5" t="s">
        <v>4</v>
      </c>
      <c r="H110" s="3">
        <v>0</v>
      </c>
      <c r="I110" s="3">
        <v>0</v>
      </c>
      <c r="J110" s="3"/>
      <c r="K110" s="3">
        <v>0</v>
      </c>
    </row>
    <row r="111" spans="1:11" x14ac:dyDescent="0.25">
      <c r="A111" s="5" t="s">
        <v>5227</v>
      </c>
      <c r="B111" s="5" t="s">
        <v>5233</v>
      </c>
      <c r="C111" s="12" t="str">
        <f>IFERROR(VLOOKUP(UPPER(CONCATENATE($B111," - ",$A111)),'[1]Segurados Civis'!$A$5:$H$2142,6,FALSE),"")</f>
        <v/>
      </c>
      <c r="D111" s="12" t="str">
        <f>IFERROR(VLOOKUP(UPPER(CONCATENATE($B111," - ",$A111)),'[1]Segurados Civis'!$A$5:$H$2142,7,FALSE),"")</f>
        <v/>
      </c>
      <c r="E111" s="12" t="str">
        <f>IFERROR(VLOOKUP(UPPER(CONCATENATE($B111," - ",$A111)),'[1]Segurados Civis'!$A$5:$H$2142,8,FALSE),"")</f>
        <v/>
      </c>
      <c r="F111" s="12" t="str">
        <f t="shared" si="1"/>
        <v/>
      </c>
      <c r="G111" s="5" t="s">
        <v>4</v>
      </c>
      <c r="H111" s="3">
        <v>0</v>
      </c>
      <c r="I111" s="3">
        <v>0</v>
      </c>
      <c r="J111" s="3"/>
      <c r="K111" s="3">
        <v>0</v>
      </c>
    </row>
    <row r="112" spans="1:11" x14ac:dyDescent="0.25">
      <c r="A112" s="5" t="s">
        <v>5227</v>
      </c>
      <c r="B112" s="5" t="s">
        <v>2004</v>
      </c>
      <c r="C112" s="12" t="str">
        <f>IFERROR(VLOOKUP(UPPER(CONCATENATE($B112," - ",$A112)),'[1]Segurados Civis'!$A$5:$H$2142,6,FALSE),"")</f>
        <v/>
      </c>
      <c r="D112" s="12" t="str">
        <f>IFERROR(VLOOKUP(UPPER(CONCATENATE($B112," - ",$A112)),'[1]Segurados Civis'!$A$5:$H$2142,7,FALSE),"")</f>
        <v/>
      </c>
      <c r="E112" s="12" t="str">
        <f>IFERROR(VLOOKUP(UPPER(CONCATENATE($B112," - ",$A112)),'[1]Segurados Civis'!$A$5:$H$2142,8,FALSE),"")</f>
        <v/>
      </c>
      <c r="F112" s="12" t="str">
        <f t="shared" si="1"/>
        <v/>
      </c>
      <c r="G112" s="5" t="s">
        <v>4</v>
      </c>
      <c r="H112" s="3">
        <v>0</v>
      </c>
      <c r="I112" s="3">
        <v>0</v>
      </c>
      <c r="J112" s="3"/>
      <c r="K112" s="3">
        <v>0</v>
      </c>
    </row>
    <row r="113" spans="1:11" x14ac:dyDescent="0.25">
      <c r="A113" s="5" t="s">
        <v>5227</v>
      </c>
      <c r="B113" s="5" t="s">
        <v>5301</v>
      </c>
      <c r="C113" s="12" t="str">
        <f>IFERROR(VLOOKUP(UPPER(CONCATENATE($B113," - ",$A113)),'[1]Segurados Civis'!$A$5:$H$2142,6,FALSE),"")</f>
        <v/>
      </c>
      <c r="D113" s="12" t="str">
        <f>IFERROR(VLOOKUP(UPPER(CONCATENATE($B113," - ",$A113)),'[1]Segurados Civis'!$A$5:$H$2142,7,FALSE),"")</f>
        <v/>
      </c>
      <c r="E113" s="12" t="str">
        <f>IFERROR(VLOOKUP(UPPER(CONCATENATE($B113," - ",$A113)),'[1]Segurados Civis'!$A$5:$H$2142,8,FALSE),"")</f>
        <v/>
      </c>
      <c r="F113" s="12" t="str">
        <f t="shared" si="1"/>
        <v/>
      </c>
      <c r="G113" s="5" t="s">
        <v>4</v>
      </c>
      <c r="H113" s="3">
        <v>0</v>
      </c>
      <c r="I113" s="3">
        <v>0</v>
      </c>
      <c r="J113" s="3"/>
      <c r="K113" s="3">
        <v>0</v>
      </c>
    </row>
    <row r="114" spans="1:11" x14ac:dyDescent="0.25">
      <c r="A114" s="5" t="s">
        <v>5227</v>
      </c>
      <c r="B114" s="5" t="s">
        <v>5237</v>
      </c>
      <c r="C114" s="12" t="str">
        <f>IFERROR(VLOOKUP(UPPER(CONCATENATE($B114," - ",$A114)),'[1]Segurados Civis'!$A$5:$H$2142,6,FALSE),"")</f>
        <v/>
      </c>
      <c r="D114" s="12" t="str">
        <f>IFERROR(VLOOKUP(UPPER(CONCATENATE($B114," - ",$A114)),'[1]Segurados Civis'!$A$5:$H$2142,7,FALSE),"")</f>
        <v/>
      </c>
      <c r="E114" s="12" t="str">
        <f>IFERROR(VLOOKUP(UPPER(CONCATENATE($B114," - ",$A114)),'[1]Segurados Civis'!$A$5:$H$2142,8,FALSE),"")</f>
        <v/>
      </c>
      <c r="F114" s="12" t="str">
        <f t="shared" si="1"/>
        <v/>
      </c>
      <c r="G114" s="5" t="s">
        <v>4</v>
      </c>
      <c r="H114" s="3">
        <v>0</v>
      </c>
      <c r="I114" s="3">
        <v>0</v>
      </c>
      <c r="J114" s="3"/>
      <c r="K114" s="3">
        <v>0</v>
      </c>
    </row>
    <row r="115" spans="1:11" x14ac:dyDescent="0.25">
      <c r="A115" s="5" t="s">
        <v>5227</v>
      </c>
      <c r="B115" s="5" t="s">
        <v>5252</v>
      </c>
      <c r="C115" s="12" t="str">
        <f>IFERROR(VLOOKUP(UPPER(CONCATENATE($B115," - ",$A115)),'[1]Segurados Civis'!$A$5:$H$2142,6,FALSE),"")</f>
        <v/>
      </c>
      <c r="D115" s="12" t="str">
        <f>IFERROR(VLOOKUP(UPPER(CONCATENATE($B115," - ",$A115)),'[1]Segurados Civis'!$A$5:$H$2142,7,FALSE),"")</f>
        <v/>
      </c>
      <c r="E115" s="12" t="str">
        <f>IFERROR(VLOOKUP(UPPER(CONCATENATE($B115," - ",$A115)),'[1]Segurados Civis'!$A$5:$H$2142,8,FALSE),"")</f>
        <v/>
      </c>
      <c r="F115" s="12" t="str">
        <f t="shared" si="1"/>
        <v/>
      </c>
      <c r="G115" s="5" t="s">
        <v>4</v>
      </c>
      <c r="H115" s="3">
        <v>0</v>
      </c>
      <c r="I115" s="3">
        <v>0</v>
      </c>
      <c r="J115" s="3"/>
      <c r="K115" s="3">
        <v>0</v>
      </c>
    </row>
    <row r="116" spans="1:11" x14ac:dyDescent="0.25">
      <c r="A116" s="5" t="s">
        <v>5227</v>
      </c>
      <c r="B116" s="5" t="s">
        <v>5238</v>
      </c>
      <c r="C116" s="12" t="str">
        <f>IFERROR(VLOOKUP(UPPER(CONCATENATE($B116," - ",$A116)),'[1]Segurados Civis'!$A$5:$H$2142,6,FALSE),"")</f>
        <v/>
      </c>
      <c r="D116" s="12" t="str">
        <f>IFERROR(VLOOKUP(UPPER(CONCATENATE($B116," - ",$A116)),'[1]Segurados Civis'!$A$5:$H$2142,7,FALSE),"")</f>
        <v/>
      </c>
      <c r="E116" s="12" t="str">
        <f>IFERROR(VLOOKUP(UPPER(CONCATENATE($B116," - ",$A116)),'[1]Segurados Civis'!$A$5:$H$2142,8,FALSE),"")</f>
        <v/>
      </c>
      <c r="F116" s="12" t="str">
        <f t="shared" si="1"/>
        <v/>
      </c>
      <c r="G116" s="5" t="s">
        <v>4</v>
      </c>
      <c r="H116" s="3">
        <v>0</v>
      </c>
      <c r="I116" s="3">
        <v>0</v>
      </c>
      <c r="J116" s="3"/>
      <c r="K116" s="3">
        <v>0</v>
      </c>
    </row>
    <row r="117" spans="1:11" x14ac:dyDescent="0.25">
      <c r="A117" s="5" t="s">
        <v>5227</v>
      </c>
      <c r="B117" s="5" t="s">
        <v>5234</v>
      </c>
      <c r="C117" s="12" t="str">
        <f>IFERROR(VLOOKUP(UPPER(CONCATENATE($B117," - ",$A117)),'[1]Segurados Civis'!$A$5:$H$2142,6,FALSE),"")</f>
        <v/>
      </c>
      <c r="D117" s="12" t="str">
        <f>IFERROR(VLOOKUP(UPPER(CONCATENATE($B117," - ",$A117)),'[1]Segurados Civis'!$A$5:$H$2142,7,FALSE),"")</f>
        <v/>
      </c>
      <c r="E117" s="12" t="str">
        <f>IFERROR(VLOOKUP(UPPER(CONCATENATE($B117," - ",$A117)),'[1]Segurados Civis'!$A$5:$H$2142,8,FALSE),"")</f>
        <v/>
      </c>
      <c r="F117" s="12" t="str">
        <f t="shared" si="1"/>
        <v/>
      </c>
      <c r="G117" s="5" t="s">
        <v>4</v>
      </c>
      <c r="H117" s="3">
        <v>0</v>
      </c>
      <c r="I117" s="3">
        <v>0</v>
      </c>
      <c r="J117" s="3"/>
      <c r="K117" s="3">
        <v>0</v>
      </c>
    </row>
    <row r="118" spans="1:11" x14ac:dyDescent="0.25">
      <c r="A118" s="5" t="s">
        <v>5227</v>
      </c>
      <c r="B118" s="5" t="s">
        <v>5302</v>
      </c>
      <c r="C118" s="12" t="str">
        <f>IFERROR(VLOOKUP(UPPER(CONCATENATE($B118," - ",$A118)),'[1]Segurados Civis'!$A$5:$H$2142,6,FALSE),"")</f>
        <v/>
      </c>
      <c r="D118" s="12" t="str">
        <f>IFERROR(VLOOKUP(UPPER(CONCATENATE($B118," - ",$A118)),'[1]Segurados Civis'!$A$5:$H$2142,7,FALSE),"")</f>
        <v/>
      </c>
      <c r="E118" s="12" t="str">
        <f>IFERROR(VLOOKUP(UPPER(CONCATENATE($B118," - ",$A118)),'[1]Segurados Civis'!$A$5:$H$2142,8,FALSE),"")</f>
        <v/>
      </c>
      <c r="F118" s="12" t="str">
        <f t="shared" si="1"/>
        <v/>
      </c>
      <c r="G118" s="5" t="s">
        <v>4</v>
      </c>
      <c r="H118" s="3">
        <v>0</v>
      </c>
      <c r="I118" s="3">
        <v>0</v>
      </c>
      <c r="J118" s="3"/>
      <c r="K118" s="3">
        <v>0</v>
      </c>
    </row>
    <row r="119" spans="1:11" x14ac:dyDescent="0.25">
      <c r="A119" s="5" t="s">
        <v>5227</v>
      </c>
      <c r="B119" s="5" t="s">
        <v>5253</v>
      </c>
      <c r="C119" s="12" t="str">
        <f>IFERROR(VLOOKUP(UPPER(CONCATENATE($B119," - ",$A119)),'[1]Segurados Civis'!$A$5:$H$2142,6,FALSE),"")</f>
        <v/>
      </c>
      <c r="D119" s="12" t="str">
        <f>IFERROR(VLOOKUP(UPPER(CONCATENATE($B119," - ",$A119)),'[1]Segurados Civis'!$A$5:$H$2142,7,FALSE),"")</f>
        <v/>
      </c>
      <c r="E119" s="12" t="str">
        <f>IFERROR(VLOOKUP(UPPER(CONCATENATE($B119," - ",$A119)),'[1]Segurados Civis'!$A$5:$H$2142,8,FALSE),"")</f>
        <v/>
      </c>
      <c r="F119" s="12" t="str">
        <f t="shared" si="1"/>
        <v/>
      </c>
      <c r="G119" s="5" t="s">
        <v>4</v>
      </c>
      <c r="H119" s="3">
        <v>0</v>
      </c>
      <c r="I119" s="3">
        <v>0</v>
      </c>
      <c r="J119" s="3"/>
      <c r="K119" s="3">
        <v>0</v>
      </c>
    </row>
    <row r="120" spans="1:11" x14ac:dyDescent="0.25">
      <c r="A120" s="5" t="s">
        <v>5227</v>
      </c>
      <c r="B120" s="5" t="s">
        <v>5314</v>
      </c>
      <c r="C120" s="12">
        <f>IFERROR(VLOOKUP(UPPER(CONCATENATE($B120," - ",$A120)),'[1]Segurados Civis'!$A$5:$H$2142,6,FALSE),"")</f>
        <v>136</v>
      </c>
      <c r="D120" s="12">
        <f>IFERROR(VLOOKUP(UPPER(CONCATENATE($B120," - ",$A120)),'[1]Segurados Civis'!$A$5:$H$2142,7,FALSE),"")</f>
        <v>0</v>
      </c>
      <c r="E120" s="12">
        <f>IFERROR(VLOOKUP(UPPER(CONCATENATE($B120," - ",$A120)),'[1]Segurados Civis'!$A$5:$H$2142,8,FALSE),"")</f>
        <v>0</v>
      </c>
      <c r="F120" s="12">
        <f t="shared" si="1"/>
        <v>136</v>
      </c>
      <c r="G120" s="5" t="s">
        <v>2</v>
      </c>
      <c r="H120" s="3">
        <v>0</v>
      </c>
      <c r="I120" s="3">
        <v>0</v>
      </c>
      <c r="J120" s="3"/>
      <c r="K120" s="3">
        <v>0</v>
      </c>
    </row>
    <row r="121" spans="1:11" x14ac:dyDescent="0.25">
      <c r="A121" s="5" t="s">
        <v>5227</v>
      </c>
      <c r="B121" s="5" t="s">
        <v>5336</v>
      </c>
      <c r="C121" s="12" t="str">
        <f>IFERROR(VLOOKUP(UPPER(CONCATENATE($B121," - ",$A121)),'[1]Segurados Civis'!$A$5:$H$2142,6,FALSE),"")</f>
        <v/>
      </c>
      <c r="D121" s="12" t="str">
        <f>IFERROR(VLOOKUP(UPPER(CONCATENATE($B121," - ",$A121)),'[1]Segurados Civis'!$A$5:$H$2142,7,FALSE),"")</f>
        <v/>
      </c>
      <c r="E121" s="12" t="str">
        <f>IFERROR(VLOOKUP(UPPER(CONCATENATE($B121," - ",$A121)),'[1]Segurados Civis'!$A$5:$H$2142,8,FALSE),"")</f>
        <v/>
      </c>
      <c r="F121" s="12" t="str">
        <f t="shared" si="1"/>
        <v/>
      </c>
      <c r="G121" s="5" t="s">
        <v>4</v>
      </c>
      <c r="H121" s="3">
        <v>0</v>
      </c>
      <c r="I121" s="3">
        <v>0</v>
      </c>
      <c r="J121" s="3"/>
      <c r="K121" s="3">
        <v>0</v>
      </c>
    </row>
    <row r="122" spans="1:11" x14ac:dyDescent="0.25">
      <c r="A122" s="5" t="s">
        <v>5227</v>
      </c>
      <c r="B122" s="5" t="s">
        <v>5318</v>
      </c>
      <c r="C122" s="12" t="str">
        <f>IFERROR(VLOOKUP(UPPER(CONCATENATE($B122," - ",$A122)),'[1]Segurados Civis'!$A$5:$H$2142,6,FALSE),"")</f>
        <v/>
      </c>
      <c r="D122" s="12" t="str">
        <f>IFERROR(VLOOKUP(UPPER(CONCATENATE($B122," - ",$A122)),'[1]Segurados Civis'!$A$5:$H$2142,7,FALSE),"")</f>
        <v/>
      </c>
      <c r="E122" s="12" t="str">
        <f>IFERROR(VLOOKUP(UPPER(CONCATENATE($B122," - ",$A122)),'[1]Segurados Civis'!$A$5:$H$2142,8,FALSE),"")</f>
        <v/>
      </c>
      <c r="F122" s="12" t="str">
        <f t="shared" si="1"/>
        <v/>
      </c>
      <c r="G122" s="5" t="s">
        <v>4</v>
      </c>
      <c r="H122" s="3">
        <v>0</v>
      </c>
      <c r="I122" s="3">
        <v>0</v>
      </c>
      <c r="J122" s="3"/>
      <c r="K122" s="3">
        <v>0</v>
      </c>
    </row>
    <row r="123" spans="1:11" x14ac:dyDescent="0.25">
      <c r="A123" s="5" t="s">
        <v>5227</v>
      </c>
      <c r="B123" s="5" t="s">
        <v>5292</v>
      </c>
      <c r="C123" s="12" t="str">
        <f>IFERROR(VLOOKUP(UPPER(CONCATENATE($B123," - ",$A123)),'[1]Segurados Civis'!$A$5:$H$2142,6,FALSE),"")</f>
        <v/>
      </c>
      <c r="D123" s="12" t="str">
        <f>IFERROR(VLOOKUP(UPPER(CONCATENATE($B123," - ",$A123)),'[1]Segurados Civis'!$A$5:$H$2142,7,FALSE),"")</f>
        <v/>
      </c>
      <c r="E123" s="12" t="str">
        <f>IFERROR(VLOOKUP(UPPER(CONCATENATE($B123," - ",$A123)),'[1]Segurados Civis'!$A$5:$H$2142,8,FALSE),"")</f>
        <v/>
      </c>
      <c r="F123" s="12" t="str">
        <f t="shared" si="1"/>
        <v/>
      </c>
      <c r="G123" s="5" t="s">
        <v>4</v>
      </c>
      <c r="H123" s="3">
        <v>0</v>
      </c>
      <c r="I123" s="3">
        <v>0</v>
      </c>
      <c r="J123" s="3"/>
      <c r="K123" s="3">
        <v>0</v>
      </c>
    </row>
    <row r="124" spans="1:11" x14ac:dyDescent="0.25">
      <c r="A124" s="5" t="s">
        <v>5227</v>
      </c>
      <c r="B124" s="5" t="s">
        <v>5337</v>
      </c>
      <c r="C124" s="12" t="str">
        <f>IFERROR(VLOOKUP(UPPER(CONCATENATE($B124," - ",$A124)),'[1]Segurados Civis'!$A$5:$H$2142,6,FALSE),"")</f>
        <v/>
      </c>
      <c r="D124" s="12" t="str">
        <f>IFERROR(VLOOKUP(UPPER(CONCATENATE($B124," - ",$A124)),'[1]Segurados Civis'!$A$5:$H$2142,7,FALSE),"")</f>
        <v/>
      </c>
      <c r="E124" s="12" t="str">
        <f>IFERROR(VLOOKUP(UPPER(CONCATENATE($B124," - ",$A124)),'[1]Segurados Civis'!$A$5:$H$2142,8,FALSE),"")</f>
        <v/>
      </c>
      <c r="F124" s="12" t="str">
        <f t="shared" si="1"/>
        <v/>
      </c>
      <c r="G124" s="5" t="s">
        <v>4</v>
      </c>
      <c r="H124" s="3">
        <v>0</v>
      </c>
      <c r="I124" s="3">
        <v>0</v>
      </c>
      <c r="J124" s="3"/>
      <c r="K124" s="3">
        <v>0</v>
      </c>
    </row>
    <row r="125" spans="1:11" x14ac:dyDescent="0.25">
      <c r="A125" s="5" t="s">
        <v>5227</v>
      </c>
      <c r="B125" s="5" t="s">
        <v>5283</v>
      </c>
      <c r="C125" s="12" t="str">
        <f>IFERROR(VLOOKUP(UPPER(CONCATENATE($B125," - ",$A125)),'[1]Segurados Civis'!$A$5:$H$2142,6,FALSE),"")</f>
        <v/>
      </c>
      <c r="D125" s="12" t="str">
        <f>IFERROR(VLOOKUP(UPPER(CONCATENATE($B125," - ",$A125)),'[1]Segurados Civis'!$A$5:$H$2142,7,FALSE),"")</f>
        <v/>
      </c>
      <c r="E125" s="12" t="str">
        <f>IFERROR(VLOOKUP(UPPER(CONCATENATE($B125," - ",$A125)),'[1]Segurados Civis'!$A$5:$H$2142,8,FALSE),"")</f>
        <v/>
      </c>
      <c r="F125" s="12" t="str">
        <f t="shared" si="1"/>
        <v/>
      </c>
      <c r="G125" s="5" t="s">
        <v>4</v>
      </c>
      <c r="H125" s="3">
        <v>0</v>
      </c>
      <c r="I125" s="3">
        <v>0</v>
      </c>
      <c r="J125" s="3"/>
      <c r="K125" s="3">
        <v>0</v>
      </c>
    </row>
    <row r="126" spans="1:11" x14ac:dyDescent="0.25">
      <c r="A126" s="5" t="s">
        <v>5227</v>
      </c>
      <c r="B126" s="5" t="s">
        <v>5319</v>
      </c>
      <c r="C126" s="12" t="str">
        <f>IFERROR(VLOOKUP(UPPER(CONCATENATE($B126," - ",$A126)),'[1]Segurados Civis'!$A$5:$H$2142,6,FALSE),"")</f>
        <v/>
      </c>
      <c r="D126" s="12" t="str">
        <f>IFERROR(VLOOKUP(UPPER(CONCATENATE($B126," - ",$A126)),'[1]Segurados Civis'!$A$5:$H$2142,7,FALSE),"")</f>
        <v/>
      </c>
      <c r="E126" s="12" t="str">
        <f>IFERROR(VLOOKUP(UPPER(CONCATENATE($B126," - ",$A126)),'[1]Segurados Civis'!$A$5:$H$2142,8,FALSE),"")</f>
        <v/>
      </c>
      <c r="F126" s="12" t="str">
        <f t="shared" si="1"/>
        <v/>
      </c>
      <c r="G126" s="5" t="s">
        <v>4</v>
      </c>
      <c r="H126" s="3">
        <v>0</v>
      </c>
      <c r="I126" s="3">
        <v>0</v>
      </c>
      <c r="J126" s="3"/>
      <c r="K126" s="3">
        <v>0</v>
      </c>
    </row>
    <row r="127" spans="1:11" x14ac:dyDescent="0.25">
      <c r="A127" s="5" t="s">
        <v>5227</v>
      </c>
      <c r="B127" s="5" t="s">
        <v>5255</v>
      </c>
      <c r="C127" s="12" t="str">
        <f>IFERROR(VLOOKUP(UPPER(CONCATENATE($B127," - ",$A127)),'[1]Segurados Civis'!$A$5:$H$2142,6,FALSE),"")</f>
        <v/>
      </c>
      <c r="D127" s="12" t="str">
        <f>IFERROR(VLOOKUP(UPPER(CONCATENATE($B127," - ",$A127)),'[1]Segurados Civis'!$A$5:$H$2142,7,FALSE),"")</f>
        <v/>
      </c>
      <c r="E127" s="12" t="str">
        <f>IFERROR(VLOOKUP(UPPER(CONCATENATE($B127," - ",$A127)),'[1]Segurados Civis'!$A$5:$H$2142,8,FALSE),"")</f>
        <v/>
      </c>
      <c r="F127" s="12" t="str">
        <f t="shared" si="1"/>
        <v/>
      </c>
      <c r="G127" s="5" t="s">
        <v>4</v>
      </c>
      <c r="H127" s="3">
        <v>0</v>
      </c>
      <c r="I127" s="3">
        <v>0</v>
      </c>
      <c r="J127" s="3"/>
      <c r="K127" s="3">
        <v>0</v>
      </c>
    </row>
    <row r="128" spans="1:11" x14ac:dyDescent="0.25">
      <c r="A128" s="5" t="s">
        <v>5227</v>
      </c>
      <c r="B128" s="5" t="s">
        <v>5256</v>
      </c>
      <c r="C128" s="12" t="str">
        <f>IFERROR(VLOOKUP(UPPER(CONCATENATE($B128," - ",$A128)),'[1]Segurados Civis'!$A$5:$H$2142,6,FALSE),"")</f>
        <v/>
      </c>
      <c r="D128" s="12" t="str">
        <f>IFERROR(VLOOKUP(UPPER(CONCATENATE($B128," - ",$A128)),'[1]Segurados Civis'!$A$5:$H$2142,7,FALSE),"")</f>
        <v/>
      </c>
      <c r="E128" s="12" t="str">
        <f>IFERROR(VLOOKUP(UPPER(CONCATENATE($B128," - ",$A128)),'[1]Segurados Civis'!$A$5:$H$2142,8,FALSE),"")</f>
        <v/>
      </c>
      <c r="F128" s="12" t="str">
        <f t="shared" si="1"/>
        <v/>
      </c>
      <c r="G128" s="5" t="s">
        <v>4</v>
      </c>
      <c r="H128" s="3">
        <v>0</v>
      </c>
      <c r="I128" s="3">
        <v>0</v>
      </c>
      <c r="J128" s="3"/>
      <c r="K128" s="3">
        <v>0</v>
      </c>
    </row>
    <row r="129" spans="1:11" x14ac:dyDescent="0.25">
      <c r="A129" s="5" t="s">
        <v>5227</v>
      </c>
      <c r="B129" s="5" t="s">
        <v>5254</v>
      </c>
      <c r="C129" s="12" t="str">
        <f>IFERROR(VLOOKUP(UPPER(CONCATENATE($B129," - ",$A129)),'[1]Segurados Civis'!$A$5:$H$2142,6,FALSE),"")</f>
        <v/>
      </c>
      <c r="D129" s="12" t="str">
        <f>IFERROR(VLOOKUP(UPPER(CONCATENATE($B129," - ",$A129)),'[1]Segurados Civis'!$A$5:$H$2142,7,FALSE),"")</f>
        <v/>
      </c>
      <c r="E129" s="12" t="str">
        <f>IFERROR(VLOOKUP(UPPER(CONCATENATE($B129," - ",$A129)),'[1]Segurados Civis'!$A$5:$H$2142,8,FALSE),"")</f>
        <v/>
      </c>
      <c r="F129" s="12" t="str">
        <f t="shared" si="1"/>
        <v/>
      </c>
      <c r="G129" s="5" t="s">
        <v>4</v>
      </c>
      <c r="H129" s="3">
        <v>0</v>
      </c>
      <c r="I129" s="3">
        <v>0</v>
      </c>
      <c r="J129" s="3"/>
      <c r="K129" s="3">
        <v>0</v>
      </c>
    </row>
    <row r="130" spans="1:11" x14ac:dyDescent="0.25">
      <c r="A130" s="5" t="s">
        <v>5227</v>
      </c>
      <c r="B130" s="5" t="s">
        <v>5348</v>
      </c>
      <c r="C130" s="12">
        <f>IFERROR(VLOOKUP(UPPER(CONCATENATE($B130," - ",$A130)),'[1]Segurados Civis'!$A$5:$H$2142,6,FALSE),"")</f>
        <v>234</v>
      </c>
      <c r="D130" s="12">
        <f>IFERROR(VLOOKUP(UPPER(CONCATENATE($B130," - ",$A130)),'[1]Segurados Civis'!$A$5:$H$2142,7,FALSE),"")</f>
        <v>0</v>
      </c>
      <c r="E130" s="12">
        <f>IFERROR(VLOOKUP(UPPER(CONCATENATE($B130," - ",$A130)),'[1]Segurados Civis'!$A$5:$H$2142,8,FALSE),"")</f>
        <v>0</v>
      </c>
      <c r="F130" s="12">
        <f t="shared" si="1"/>
        <v>234</v>
      </c>
      <c r="G130" s="5" t="s">
        <v>2</v>
      </c>
      <c r="H130" s="3">
        <v>0</v>
      </c>
      <c r="I130" s="3">
        <v>0</v>
      </c>
      <c r="J130" s="3"/>
      <c r="K130" s="3">
        <v>0</v>
      </c>
    </row>
    <row r="131" spans="1:11" x14ac:dyDescent="0.25">
      <c r="A131" s="5" t="s">
        <v>5227</v>
      </c>
      <c r="B131" s="5" t="s">
        <v>5267</v>
      </c>
      <c r="C131" s="12" t="str">
        <f>IFERROR(VLOOKUP(UPPER(CONCATENATE($B131," - ",$A131)),'[1]Segurados Civis'!$A$5:$H$2142,6,FALSE),"")</f>
        <v/>
      </c>
      <c r="D131" s="12" t="str">
        <f>IFERROR(VLOOKUP(UPPER(CONCATENATE($B131," - ",$A131)),'[1]Segurados Civis'!$A$5:$H$2142,7,FALSE),"")</f>
        <v/>
      </c>
      <c r="E131" s="12" t="str">
        <f>IFERROR(VLOOKUP(UPPER(CONCATENATE($B131," - ",$A131)),'[1]Segurados Civis'!$A$5:$H$2142,8,FALSE),"")</f>
        <v/>
      </c>
      <c r="F131" s="12" t="str">
        <f t="shared" ref="F131:F141" si="2">IF(SUM(C131:E131)=0,"",SUM(C131:E131))</f>
        <v/>
      </c>
      <c r="G131" s="5" t="s">
        <v>4</v>
      </c>
      <c r="H131" s="3">
        <v>0</v>
      </c>
      <c r="I131" s="3">
        <v>0</v>
      </c>
      <c r="J131" s="3"/>
      <c r="K131" s="3">
        <v>0</v>
      </c>
    </row>
    <row r="132" spans="1:11" x14ac:dyDescent="0.25">
      <c r="A132" s="5" t="s">
        <v>5227</v>
      </c>
      <c r="B132" s="5" t="s">
        <v>5271</v>
      </c>
      <c r="C132" s="12" t="str">
        <f>IFERROR(VLOOKUP(UPPER(CONCATENATE($B132," - ",$A132)),'[1]Segurados Civis'!$A$5:$H$2142,6,FALSE),"")</f>
        <v/>
      </c>
      <c r="D132" s="12" t="str">
        <f>IFERROR(VLOOKUP(UPPER(CONCATENATE($B132," - ",$A132)),'[1]Segurados Civis'!$A$5:$H$2142,7,FALSE),"")</f>
        <v/>
      </c>
      <c r="E132" s="12" t="str">
        <f>IFERROR(VLOOKUP(UPPER(CONCATENATE($B132," - ",$A132)),'[1]Segurados Civis'!$A$5:$H$2142,8,FALSE),"")</f>
        <v/>
      </c>
      <c r="F132" s="12" t="str">
        <f t="shared" si="2"/>
        <v/>
      </c>
      <c r="G132" s="5" t="s">
        <v>4</v>
      </c>
      <c r="H132" s="3">
        <v>0</v>
      </c>
      <c r="I132" s="3">
        <v>0</v>
      </c>
      <c r="J132" s="3"/>
      <c r="K132" s="3">
        <v>0</v>
      </c>
    </row>
    <row r="133" spans="1:11" x14ac:dyDescent="0.25">
      <c r="A133" s="5" t="s">
        <v>5227</v>
      </c>
      <c r="B133" s="5" t="s">
        <v>5341</v>
      </c>
      <c r="C133" s="12">
        <f>IFERROR(VLOOKUP(UPPER(CONCATENATE($B133," - ",$A133)),'[1]Segurados Civis'!$A$5:$H$2142,6,FALSE),"")</f>
        <v>521</v>
      </c>
      <c r="D133" s="12">
        <f>IFERROR(VLOOKUP(UPPER(CONCATENATE($B133," - ",$A133)),'[1]Segurados Civis'!$A$5:$H$2142,7,FALSE),"")</f>
        <v>11</v>
      </c>
      <c r="E133" s="12">
        <f>IFERROR(VLOOKUP(UPPER(CONCATENATE($B133," - ",$A133)),'[1]Segurados Civis'!$A$5:$H$2142,8,FALSE),"")</f>
        <v>9</v>
      </c>
      <c r="F133" s="12">
        <f t="shared" si="2"/>
        <v>541</v>
      </c>
      <c r="G133" s="5" t="s">
        <v>2</v>
      </c>
      <c r="H133" s="3">
        <v>0</v>
      </c>
      <c r="I133" s="3">
        <v>0</v>
      </c>
      <c r="J133" s="3"/>
      <c r="K133" s="3">
        <v>0</v>
      </c>
    </row>
    <row r="134" spans="1:11" x14ac:dyDescent="0.25">
      <c r="A134" s="5" t="s">
        <v>5227</v>
      </c>
      <c r="B134" s="5" t="s">
        <v>5325</v>
      </c>
      <c r="C134" s="12" t="str">
        <f>IFERROR(VLOOKUP(UPPER(CONCATENATE($B134," - ",$A134)),'[1]Segurados Civis'!$A$5:$H$2142,6,FALSE),"")</f>
        <v/>
      </c>
      <c r="D134" s="12" t="str">
        <f>IFERROR(VLOOKUP(UPPER(CONCATENATE($B134," - ",$A134)),'[1]Segurados Civis'!$A$5:$H$2142,7,FALSE),"")</f>
        <v/>
      </c>
      <c r="E134" s="12" t="str">
        <f>IFERROR(VLOOKUP(UPPER(CONCATENATE($B134," - ",$A134)),'[1]Segurados Civis'!$A$5:$H$2142,8,FALSE),"")</f>
        <v/>
      </c>
      <c r="F134" s="12" t="str">
        <f t="shared" si="2"/>
        <v/>
      </c>
      <c r="G134" s="5" t="s">
        <v>4</v>
      </c>
      <c r="H134" s="3">
        <v>0</v>
      </c>
      <c r="I134" s="3">
        <v>0</v>
      </c>
      <c r="J134" s="3"/>
      <c r="K134" s="3">
        <v>0</v>
      </c>
    </row>
    <row r="135" spans="1:11" x14ac:dyDescent="0.25">
      <c r="A135" s="5" t="s">
        <v>5227</v>
      </c>
      <c r="B135" s="5" t="s">
        <v>5287</v>
      </c>
      <c r="C135" s="12" t="str">
        <f>IFERROR(VLOOKUP(UPPER(CONCATENATE($B135," - ",$A135)),'[1]Segurados Civis'!$A$5:$H$2142,6,FALSE),"")</f>
        <v/>
      </c>
      <c r="D135" s="12" t="str">
        <f>IFERROR(VLOOKUP(UPPER(CONCATENATE($B135," - ",$A135)),'[1]Segurados Civis'!$A$5:$H$2142,7,FALSE),"")</f>
        <v/>
      </c>
      <c r="E135" s="12" t="str">
        <f>IFERROR(VLOOKUP(UPPER(CONCATENATE($B135," - ",$A135)),'[1]Segurados Civis'!$A$5:$H$2142,8,FALSE),"")</f>
        <v/>
      </c>
      <c r="F135" s="12" t="str">
        <f t="shared" si="2"/>
        <v/>
      </c>
      <c r="G135" s="5" t="s">
        <v>4</v>
      </c>
      <c r="H135" s="3">
        <v>0</v>
      </c>
      <c r="I135" s="3">
        <v>0</v>
      </c>
      <c r="J135" s="3"/>
      <c r="K135" s="3">
        <v>0</v>
      </c>
    </row>
    <row r="136" spans="1:11" x14ac:dyDescent="0.25">
      <c r="A136" s="5" t="s">
        <v>5227</v>
      </c>
      <c r="B136" s="5" t="s">
        <v>5315</v>
      </c>
      <c r="C136" s="12" t="str">
        <f>IFERROR(VLOOKUP(UPPER(CONCATENATE($B136," - ",$A136)),'[1]Segurados Civis'!$A$5:$H$2142,6,FALSE),"")</f>
        <v/>
      </c>
      <c r="D136" s="12" t="str">
        <f>IFERROR(VLOOKUP(UPPER(CONCATENATE($B136," - ",$A136)),'[1]Segurados Civis'!$A$5:$H$2142,7,FALSE),"")</f>
        <v/>
      </c>
      <c r="E136" s="12" t="str">
        <f>IFERROR(VLOOKUP(UPPER(CONCATENATE($B136," - ",$A136)),'[1]Segurados Civis'!$A$5:$H$2142,8,FALSE),"")</f>
        <v/>
      </c>
      <c r="F136" s="12" t="str">
        <f t="shared" si="2"/>
        <v/>
      </c>
      <c r="G136" s="5" t="s">
        <v>4</v>
      </c>
      <c r="H136" s="3">
        <v>0</v>
      </c>
      <c r="I136" s="3">
        <v>0</v>
      </c>
      <c r="J136" s="3"/>
      <c r="K136" s="3">
        <v>0</v>
      </c>
    </row>
    <row r="137" spans="1:11" x14ac:dyDescent="0.25">
      <c r="A137" s="5" t="s">
        <v>5227</v>
      </c>
      <c r="B137" s="5" t="s">
        <v>5264</v>
      </c>
      <c r="C137" s="12" t="str">
        <f>IFERROR(VLOOKUP(UPPER(CONCATENATE($B137," - ",$A137)),'[1]Segurados Civis'!$A$5:$H$2142,6,FALSE),"")</f>
        <v/>
      </c>
      <c r="D137" s="12" t="str">
        <f>IFERROR(VLOOKUP(UPPER(CONCATENATE($B137," - ",$A137)),'[1]Segurados Civis'!$A$5:$H$2142,7,FALSE),"")</f>
        <v/>
      </c>
      <c r="E137" s="12" t="str">
        <f>IFERROR(VLOOKUP(UPPER(CONCATENATE($B137," - ",$A137)),'[1]Segurados Civis'!$A$5:$H$2142,8,FALSE),"")</f>
        <v/>
      </c>
      <c r="F137" s="12" t="str">
        <f t="shared" si="2"/>
        <v/>
      </c>
      <c r="G137" s="5" t="s">
        <v>4</v>
      </c>
      <c r="H137" s="3">
        <v>0</v>
      </c>
      <c r="I137" s="3">
        <v>0</v>
      </c>
      <c r="J137" s="3"/>
      <c r="K137" s="3">
        <v>0</v>
      </c>
    </row>
    <row r="138" spans="1:11" x14ac:dyDescent="0.25">
      <c r="A138" s="5" t="s">
        <v>5227</v>
      </c>
      <c r="B138" s="5" t="s">
        <v>5303</v>
      </c>
      <c r="C138" s="12" t="str">
        <f>IFERROR(VLOOKUP(UPPER(CONCATENATE($B138," - ",$A138)),'[1]Segurados Civis'!$A$5:$H$2142,6,FALSE),"")</f>
        <v/>
      </c>
      <c r="D138" s="12" t="str">
        <f>IFERROR(VLOOKUP(UPPER(CONCATENATE($B138," - ",$A138)),'[1]Segurados Civis'!$A$5:$H$2142,7,FALSE),"")</f>
        <v/>
      </c>
      <c r="E138" s="12" t="str">
        <f>IFERROR(VLOOKUP(UPPER(CONCATENATE($B138," - ",$A138)),'[1]Segurados Civis'!$A$5:$H$2142,8,FALSE),"")</f>
        <v/>
      </c>
      <c r="F138" s="12" t="str">
        <f t="shared" si="2"/>
        <v/>
      </c>
      <c r="G138" s="5" t="s">
        <v>4</v>
      </c>
      <c r="H138" s="3">
        <v>0</v>
      </c>
      <c r="I138" s="3">
        <v>0</v>
      </c>
      <c r="J138" s="3"/>
      <c r="K138" s="3">
        <v>0</v>
      </c>
    </row>
    <row r="139" spans="1:11" x14ac:dyDescent="0.25">
      <c r="A139" s="5" t="s">
        <v>5227</v>
      </c>
      <c r="B139" s="5" t="s">
        <v>5289</v>
      </c>
      <c r="C139" s="12" t="str">
        <f>IFERROR(VLOOKUP(UPPER(CONCATENATE($B139," - ",$A139)),'[1]Segurados Civis'!$A$5:$H$2142,6,FALSE),"")</f>
        <v/>
      </c>
      <c r="D139" s="12" t="str">
        <f>IFERROR(VLOOKUP(UPPER(CONCATENATE($B139," - ",$A139)),'[1]Segurados Civis'!$A$5:$H$2142,7,FALSE),"")</f>
        <v/>
      </c>
      <c r="E139" s="12" t="str">
        <f>IFERROR(VLOOKUP(UPPER(CONCATENATE($B139," - ",$A139)),'[1]Segurados Civis'!$A$5:$H$2142,8,FALSE),"")</f>
        <v/>
      </c>
      <c r="F139" s="12" t="str">
        <f t="shared" si="2"/>
        <v/>
      </c>
      <c r="G139" s="5" t="s">
        <v>4</v>
      </c>
      <c r="H139" s="3">
        <v>0</v>
      </c>
      <c r="I139" s="3">
        <v>0</v>
      </c>
      <c r="J139" s="3"/>
      <c r="K139" s="3">
        <v>0</v>
      </c>
    </row>
    <row r="140" spans="1:11" x14ac:dyDescent="0.25">
      <c r="A140" s="5" t="s">
        <v>5227</v>
      </c>
      <c r="B140" s="5" t="s">
        <v>5288</v>
      </c>
      <c r="C140" s="12" t="str">
        <f>IFERROR(VLOOKUP(UPPER(CONCATENATE($B140," - ",$A140)),'[1]Segurados Civis'!$A$5:$H$2142,6,FALSE),"")</f>
        <v/>
      </c>
      <c r="D140" s="12" t="str">
        <f>IFERROR(VLOOKUP(UPPER(CONCATENATE($B140," - ",$A140)),'[1]Segurados Civis'!$A$5:$H$2142,7,FALSE),"")</f>
        <v/>
      </c>
      <c r="E140" s="12" t="str">
        <f>IFERROR(VLOOKUP(UPPER(CONCATENATE($B140," - ",$A140)),'[1]Segurados Civis'!$A$5:$H$2142,8,FALSE),"")</f>
        <v/>
      </c>
      <c r="F140" s="12" t="str">
        <f t="shared" si="2"/>
        <v/>
      </c>
      <c r="G140" s="5" t="s">
        <v>4</v>
      </c>
      <c r="H140" s="3">
        <v>0</v>
      </c>
      <c r="I140" s="3">
        <v>0</v>
      </c>
      <c r="J140" s="3"/>
      <c r="K140" s="3">
        <v>0</v>
      </c>
    </row>
    <row r="141" spans="1:11" x14ac:dyDescent="0.25">
      <c r="A141" s="5" t="s">
        <v>5227</v>
      </c>
      <c r="B141" s="5" t="s">
        <v>5268</v>
      </c>
      <c r="C141" s="12" t="str">
        <f>IFERROR(VLOOKUP(UPPER(CONCATENATE($B141," - ",$A141)),'[1]Segurados Civis'!$A$5:$H$2142,6,FALSE),"")</f>
        <v/>
      </c>
      <c r="D141" s="12" t="str">
        <f>IFERROR(VLOOKUP(UPPER(CONCATENATE($B141," - ",$A141)),'[1]Segurados Civis'!$A$5:$H$2142,7,FALSE),"")</f>
        <v/>
      </c>
      <c r="E141" s="12" t="str">
        <f>IFERROR(VLOOKUP(UPPER(CONCATENATE($B141," - ",$A141)),'[1]Segurados Civis'!$A$5:$H$2142,8,FALSE),"")</f>
        <v/>
      </c>
      <c r="F141" s="12" t="str">
        <f t="shared" si="2"/>
        <v/>
      </c>
      <c r="G141" s="5" t="s">
        <v>4</v>
      </c>
      <c r="H141" s="3">
        <v>0</v>
      </c>
      <c r="I141" s="3">
        <v>0</v>
      </c>
      <c r="J141" s="3"/>
      <c r="K141" s="3">
        <v>0</v>
      </c>
    </row>
  </sheetData>
  <autoFilter ref="A1:I1"/>
  <sortState ref="B2:C144">
    <sortCondition ref="B144"/>
  </sortState>
  <mergeCells count="9">
    <mergeCell ref="M2:O3"/>
    <mergeCell ref="M4:O4"/>
    <mergeCell ref="M9:O9"/>
    <mergeCell ref="M11:O12"/>
    <mergeCell ref="M13:O13"/>
    <mergeCell ref="M7:R7"/>
    <mergeCell ref="M8:O8"/>
    <mergeCell ref="P8:R8"/>
    <mergeCell ref="P9:R9"/>
  </mergeCells>
  <conditionalFormatting sqref="H2:K104">
    <cfRule type="containsText" dxfId="1" priority="2" operator="containsText" text="1">
      <formula>NOT(ISERROR(SEARCH("1",H2)))</formula>
    </cfRule>
  </conditionalFormatting>
  <conditionalFormatting sqref="H105:K141">
    <cfRule type="containsText" dxfId="0" priority="1" operator="containsText" text="1">
      <formula>NOT(ISERROR(SEARCH("1",H105)))</formula>
    </cfRule>
  </conditionalFormatting>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election activeCell="H38" sqref="H38"/>
    </sheetView>
  </sheetViews>
  <sheetFormatPr defaultRowHeight="15" x14ac:dyDescent="0.25"/>
  <cols>
    <col min="1" max="1" width="31.7109375" customWidth="1"/>
    <col min="2" max="2" width="27.85546875" customWidth="1"/>
  </cols>
  <sheetData>
    <row r="1" spans="1:2" ht="15.75" thickBot="1" x14ac:dyDescent="0.3">
      <c r="A1" s="11">
        <v>43998</v>
      </c>
      <c r="B1" s="11">
        <v>44015</v>
      </c>
    </row>
    <row r="2" spans="1:2" x14ac:dyDescent="0.25">
      <c r="A2" s="178" t="s">
        <v>5364</v>
      </c>
      <c r="B2" s="178" t="s">
        <v>5364</v>
      </c>
    </row>
    <row r="3" spans="1:2" ht="45" customHeight="1" thickBot="1" x14ac:dyDescent="0.3">
      <c r="A3" s="179"/>
      <c r="B3" s="179"/>
    </row>
    <row r="4" spans="1:2" ht="15.75" x14ac:dyDescent="0.25">
      <c r="A4" s="6">
        <v>1</v>
      </c>
      <c r="B4" s="6">
        <v>1</v>
      </c>
    </row>
    <row r="5" spans="1:2" ht="15.75" x14ac:dyDescent="0.25">
      <c r="A5" s="7">
        <v>3</v>
      </c>
      <c r="B5" s="7">
        <v>3</v>
      </c>
    </row>
    <row r="6" spans="1:2" ht="15.75" x14ac:dyDescent="0.25">
      <c r="A6" s="7">
        <v>0</v>
      </c>
      <c r="B6" s="7">
        <v>0</v>
      </c>
    </row>
    <row r="7" spans="1:2" ht="15.75" x14ac:dyDescent="0.25">
      <c r="A7" s="7">
        <v>1</v>
      </c>
      <c r="B7" s="7">
        <v>1</v>
      </c>
    </row>
    <row r="8" spans="1:2" ht="15.75" x14ac:dyDescent="0.25">
      <c r="A8" s="7">
        <v>3</v>
      </c>
      <c r="B8" s="7">
        <v>3</v>
      </c>
    </row>
    <row r="9" spans="1:2" ht="15.75" x14ac:dyDescent="0.25">
      <c r="A9" s="7">
        <v>1</v>
      </c>
      <c r="B9" s="7">
        <v>1</v>
      </c>
    </row>
    <row r="10" spans="1:2" ht="15.75" x14ac:dyDescent="0.25">
      <c r="A10" s="7">
        <v>0</v>
      </c>
      <c r="B10" s="7">
        <v>0</v>
      </c>
    </row>
    <row r="11" spans="1:2" ht="15.75" x14ac:dyDescent="0.25">
      <c r="A11" s="7">
        <v>5</v>
      </c>
      <c r="B11" s="7">
        <v>8</v>
      </c>
    </row>
    <row r="12" spans="1:2" ht="15.75" x14ac:dyDescent="0.25">
      <c r="A12" s="7">
        <v>14</v>
      </c>
      <c r="B12" s="7">
        <v>15</v>
      </c>
    </row>
    <row r="13" spans="1:2" ht="15.75" x14ac:dyDescent="0.25">
      <c r="A13" s="7">
        <v>1</v>
      </c>
      <c r="B13" s="7">
        <v>1</v>
      </c>
    </row>
    <row r="14" spans="1:2" ht="15.75" x14ac:dyDescent="0.25">
      <c r="A14" s="7">
        <v>14</v>
      </c>
      <c r="B14" s="7">
        <v>21</v>
      </c>
    </row>
    <row r="15" spans="1:2" ht="15.75" x14ac:dyDescent="0.25">
      <c r="A15" s="7">
        <v>3</v>
      </c>
      <c r="B15" s="7">
        <v>3</v>
      </c>
    </row>
    <row r="16" spans="1:2" ht="15.75" x14ac:dyDescent="0.25">
      <c r="A16" s="7">
        <v>9</v>
      </c>
      <c r="B16" s="7">
        <v>14</v>
      </c>
    </row>
    <row r="17" spans="1:2" ht="15.75" x14ac:dyDescent="0.25">
      <c r="A17" s="7">
        <v>2</v>
      </c>
      <c r="B17" s="7">
        <v>1</v>
      </c>
    </row>
    <row r="18" spans="1:2" ht="15.75" x14ac:dyDescent="0.25">
      <c r="A18" s="7">
        <v>3</v>
      </c>
      <c r="B18" s="7">
        <v>4</v>
      </c>
    </row>
    <row r="19" spans="1:2" ht="15.75" x14ac:dyDescent="0.25">
      <c r="A19" s="7">
        <v>15</v>
      </c>
      <c r="B19" s="7">
        <v>16</v>
      </c>
    </row>
    <row r="20" spans="1:2" ht="15.75" x14ac:dyDescent="0.25">
      <c r="A20" s="7">
        <v>7</v>
      </c>
      <c r="B20" s="7">
        <v>7</v>
      </c>
    </row>
    <row r="21" spans="1:2" ht="15.75" x14ac:dyDescent="0.25">
      <c r="A21" s="7">
        <v>2</v>
      </c>
      <c r="B21" s="7">
        <v>3</v>
      </c>
    </row>
    <row r="22" spans="1:2" ht="15.75" x14ac:dyDescent="0.25">
      <c r="A22" s="7">
        <v>4</v>
      </c>
      <c r="B22" s="7">
        <v>6</v>
      </c>
    </row>
    <row r="23" spans="1:2" ht="15.75" x14ac:dyDescent="0.25">
      <c r="A23" s="7">
        <v>2</v>
      </c>
      <c r="B23" s="7">
        <v>2</v>
      </c>
    </row>
    <row r="24" spans="1:2" ht="15.75" x14ac:dyDescent="0.25">
      <c r="A24" s="7">
        <v>45</v>
      </c>
      <c r="B24" s="7">
        <v>56</v>
      </c>
    </row>
    <row r="25" spans="1:2" ht="15.75" x14ac:dyDescent="0.25">
      <c r="A25" s="7">
        <v>4</v>
      </c>
      <c r="B25" s="7">
        <v>5</v>
      </c>
    </row>
    <row r="26" spans="1:2" ht="15.75" x14ac:dyDescent="0.25">
      <c r="A26" s="7">
        <v>0</v>
      </c>
      <c r="B26" s="7">
        <v>0</v>
      </c>
    </row>
    <row r="27" spans="1:2" ht="15.75" x14ac:dyDescent="0.25">
      <c r="A27" s="7">
        <v>12</v>
      </c>
      <c r="B27" s="7">
        <v>20</v>
      </c>
    </row>
    <row r="28" spans="1:2" ht="15.75" x14ac:dyDescent="0.25">
      <c r="A28" s="7">
        <v>22</v>
      </c>
      <c r="B28" s="7">
        <v>25</v>
      </c>
    </row>
    <row r="29" spans="1:2" ht="15.75" x14ac:dyDescent="0.25">
      <c r="A29" s="7">
        <v>1</v>
      </c>
      <c r="B29" s="7">
        <v>1</v>
      </c>
    </row>
    <row r="30" spans="1:2" ht="16.5" thickBot="1" x14ac:dyDescent="0.3">
      <c r="A30" s="9">
        <v>0</v>
      </c>
      <c r="B30" s="9">
        <v>0</v>
      </c>
    </row>
    <row r="31" spans="1:2" ht="15.75" thickBot="1" x14ac:dyDescent="0.3">
      <c r="A31" s="8">
        <f>SUM(A4:A30)</f>
        <v>174</v>
      </c>
      <c r="B31" s="8">
        <f>SUM(B4:B30)</f>
        <v>217</v>
      </c>
    </row>
  </sheetData>
  <mergeCells count="2">
    <mergeCell ref="A2:A3"/>
    <mergeCell ref="B2:B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19"/>
  <sheetViews>
    <sheetView workbookViewId="0">
      <selection activeCell="D21" sqref="D21"/>
    </sheetView>
  </sheetViews>
  <sheetFormatPr defaultColWidth="25.85546875" defaultRowHeight="15" x14ac:dyDescent="0.25"/>
  <cols>
    <col min="3" max="3" width="39.42578125" bestFit="1" customWidth="1"/>
    <col min="5" max="5" width="8" bestFit="1" customWidth="1"/>
    <col min="6" max="6" width="16.28515625" customWidth="1"/>
    <col min="7" max="7" width="14.85546875" customWidth="1"/>
    <col min="8" max="8" width="13.28515625" customWidth="1"/>
    <col min="9" max="9" width="13.85546875" customWidth="1"/>
    <col min="10" max="10" width="19" bestFit="1" customWidth="1"/>
  </cols>
  <sheetData>
    <row r="1" spans="1:10" ht="15.75" thickBot="1" x14ac:dyDescent="0.3">
      <c r="C1" s="85" t="s">
        <v>13522</v>
      </c>
      <c r="D1" s="86">
        <v>44078</v>
      </c>
      <c r="E1" s="134" t="s">
        <v>17087</v>
      </c>
    </row>
    <row r="2" spans="1:10" s="87" customFormat="1" ht="30.75" thickBot="1" x14ac:dyDescent="0.3">
      <c r="A2" s="78" t="s">
        <v>13523</v>
      </c>
      <c r="B2" s="78" t="s">
        <v>13524</v>
      </c>
      <c r="C2" s="78" t="s">
        <v>13525</v>
      </c>
      <c r="D2" s="78" t="s">
        <v>13526</v>
      </c>
      <c r="E2" s="78" t="s">
        <v>26</v>
      </c>
      <c r="F2" s="78" t="s">
        <v>13527</v>
      </c>
      <c r="G2" s="78" t="s">
        <v>13528</v>
      </c>
      <c r="H2" s="78" t="s">
        <v>13529</v>
      </c>
      <c r="I2" s="78" t="s">
        <v>13530</v>
      </c>
      <c r="J2" s="78" t="s">
        <v>13531</v>
      </c>
    </row>
    <row r="3" spans="1:10" x14ac:dyDescent="0.25">
      <c r="A3" s="113" t="s">
        <v>13532</v>
      </c>
      <c r="B3" s="114" t="s">
        <v>13533</v>
      </c>
      <c r="C3" s="114" t="s">
        <v>13655</v>
      </c>
      <c r="D3" s="114" t="s">
        <v>12931</v>
      </c>
      <c r="E3" s="114" t="s">
        <v>4626</v>
      </c>
      <c r="F3" s="115">
        <v>43956</v>
      </c>
      <c r="G3" s="115">
        <v>43956</v>
      </c>
      <c r="H3" s="115">
        <v>43956</v>
      </c>
      <c r="I3" s="114" t="s">
        <v>13534</v>
      </c>
      <c r="J3" s="116" t="s">
        <v>13535</v>
      </c>
    </row>
    <row r="4" spans="1:10" x14ac:dyDescent="0.25">
      <c r="A4" s="117" t="s">
        <v>13536</v>
      </c>
      <c r="B4" s="98" t="s">
        <v>13537</v>
      </c>
      <c r="C4" s="98" t="s">
        <v>13655</v>
      </c>
      <c r="D4" s="98" t="s">
        <v>12510</v>
      </c>
      <c r="E4" s="98" t="s">
        <v>634</v>
      </c>
      <c r="F4" s="112">
        <v>43977</v>
      </c>
      <c r="G4" s="112">
        <v>43977</v>
      </c>
      <c r="H4" s="112">
        <v>43977</v>
      </c>
      <c r="I4" s="98" t="s">
        <v>13534</v>
      </c>
      <c r="J4" s="118" t="s">
        <v>13535</v>
      </c>
    </row>
    <row r="5" spans="1:10" x14ac:dyDescent="0.25">
      <c r="A5" s="117" t="s">
        <v>13536</v>
      </c>
      <c r="B5" s="98" t="s">
        <v>13538</v>
      </c>
      <c r="C5" s="98" t="s">
        <v>13655</v>
      </c>
      <c r="D5" s="98" t="s">
        <v>12945</v>
      </c>
      <c r="E5" s="98" t="s">
        <v>4626</v>
      </c>
      <c r="F5" s="112">
        <v>43980</v>
      </c>
      <c r="G5" s="112">
        <v>43980</v>
      </c>
      <c r="H5" s="112">
        <v>43980</v>
      </c>
      <c r="I5" s="98" t="s">
        <v>13534</v>
      </c>
      <c r="J5" s="118" t="s">
        <v>13535</v>
      </c>
    </row>
    <row r="6" spans="1:10" x14ac:dyDescent="0.25">
      <c r="A6" s="117" t="s">
        <v>13536</v>
      </c>
      <c r="B6" s="98" t="s">
        <v>13539</v>
      </c>
      <c r="C6" s="98" t="s">
        <v>13655</v>
      </c>
      <c r="D6" s="98" t="s">
        <v>12667</v>
      </c>
      <c r="E6" s="98" t="s">
        <v>1356</v>
      </c>
      <c r="F6" s="112">
        <v>43984</v>
      </c>
      <c r="G6" s="112">
        <v>43984</v>
      </c>
      <c r="H6" s="112">
        <v>43984</v>
      </c>
      <c r="I6" s="112">
        <v>44196</v>
      </c>
      <c r="J6" s="118" t="s">
        <v>13535</v>
      </c>
    </row>
    <row r="7" spans="1:10" x14ac:dyDescent="0.25">
      <c r="A7" s="117" t="s">
        <v>13536</v>
      </c>
      <c r="B7" s="98" t="s">
        <v>13540</v>
      </c>
      <c r="C7" s="98" t="s">
        <v>13655</v>
      </c>
      <c r="D7" s="98" t="s">
        <v>12017</v>
      </c>
      <c r="E7" s="98" t="s">
        <v>3601</v>
      </c>
      <c r="F7" s="112">
        <v>43985</v>
      </c>
      <c r="G7" s="112">
        <v>43986</v>
      </c>
      <c r="H7" s="112">
        <v>43891</v>
      </c>
      <c r="I7" s="98" t="s">
        <v>13534</v>
      </c>
      <c r="J7" s="118" t="s">
        <v>13535</v>
      </c>
    </row>
    <row r="8" spans="1:10" x14ac:dyDescent="0.25">
      <c r="A8" s="117" t="s">
        <v>13536</v>
      </c>
      <c r="B8" s="98" t="s">
        <v>13541</v>
      </c>
      <c r="C8" s="98" t="s">
        <v>13655</v>
      </c>
      <c r="D8" s="98" t="s">
        <v>11730</v>
      </c>
      <c r="E8" s="98" t="s">
        <v>4626</v>
      </c>
      <c r="F8" s="112">
        <v>43985</v>
      </c>
      <c r="G8" s="112">
        <v>43985</v>
      </c>
      <c r="H8" s="112">
        <v>43985</v>
      </c>
      <c r="I8" s="112">
        <v>44196</v>
      </c>
      <c r="J8" s="118" t="s">
        <v>13535</v>
      </c>
    </row>
    <row r="9" spans="1:10" x14ac:dyDescent="0.25">
      <c r="A9" s="117" t="s">
        <v>13536</v>
      </c>
      <c r="B9" s="98" t="s">
        <v>13542</v>
      </c>
      <c r="C9" s="98" t="s">
        <v>13655</v>
      </c>
      <c r="D9" s="98" t="s">
        <v>13150</v>
      </c>
      <c r="E9" s="98" t="s">
        <v>3812</v>
      </c>
      <c r="F9" s="112">
        <v>43991</v>
      </c>
      <c r="G9" s="112">
        <v>43991</v>
      </c>
      <c r="H9" s="112">
        <v>43991</v>
      </c>
      <c r="I9" s="98" t="s">
        <v>13534</v>
      </c>
      <c r="J9" s="118" t="s">
        <v>13535</v>
      </c>
    </row>
    <row r="10" spans="1:10" x14ac:dyDescent="0.25">
      <c r="A10" s="117" t="s">
        <v>13532</v>
      </c>
      <c r="B10" s="98" t="s">
        <v>13543</v>
      </c>
      <c r="C10" s="98" t="s">
        <v>13655</v>
      </c>
      <c r="D10" s="98" t="s">
        <v>13328</v>
      </c>
      <c r="E10" s="98" t="s">
        <v>4626</v>
      </c>
      <c r="F10" s="112">
        <v>43992</v>
      </c>
      <c r="G10" s="112">
        <v>43992</v>
      </c>
      <c r="H10" s="112">
        <v>43992</v>
      </c>
      <c r="I10" s="98" t="s">
        <v>13534</v>
      </c>
      <c r="J10" s="118" t="s">
        <v>13535</v>
      </c>
    </row>
    <row r="11" spans="1:10" x14ac:dyDescent="0.25">
      <c r="A11" s="117" t="s">
        <v>13532</v>
      </c>
      <c r="B11" s="98" t="s">
        <v>13544</v>
      </c>
      <c r="C11" s="98" t="s">
        <v>13655</v>
      </c>
      <c r="D11" s="98" t="s">
        <v>12931</v>
      </c>
      <c r="E11" s="98" t="s">
        <v>4626</v>
      </c>
      <c r="F11" s="112">
        <v>43992</v>
      </c>
      <c r="G11" s="112">
        <v>43992</v>
      </c>
      <c r="H11" s="112">
        <v>43992</v>
      </c>
      <c r="I11" s="98" t="s">
        <v>13534</v>
      </c>
      <c r="J11" s="118" t="s">
        <v>13535</v>
      </c>
    </row>
    <row r="12" spans="1:10" x14ac:dyDescent="0.25">
      <c r="A12" s="117" t="s">
        <v>13536</v>
      </c>
      <c r="B12" s="98" t="s">
        <v>13545</v>
      </c>
      <c r="C12" s="98" t="s">
        <v>13655</v>
      </c>
      <c r="D12" s="98" t="s">
        <v>12328</v>
      </c>
      <c r="E12" s="98" t="s">
        <v>4626</v>
      </c>
      <c r="F12" s="112">
        <v>43992</v>
      </c>
      <c r="G12" s="112">
        <v>43992</v>
      </c>
      <c r="H12" s="112">
        <v>43992</v>
      </c>
      <c r="I12" s="112">
        <v>44196</v>
      </c>
      <c r="J12" s="118" t="s">
        <v>13535</v>
      </c>
    </row>
    <row r="13" spans="1:10" x14ac:dyDescent="0.25">
      <c r="A13" s="117" t="s">
        <v>13536</v>
      </c>
      <c r="B13" s="98" t="s">
        <v>13546</v>
      </c>
      <c r="C13" s="98" t="s">
        <v>13655</v>
      </c>
      <c r="D13" s="98" t="s">
        <v>12510</v>
      </c>
      <c r="E13" s="98" t="s">
        <v>634</v>
      </c>
      <c r="F13" s="112">
        <v>43992</v>
      </c>
      <c r="G13" s="112">
        <v>43992</v>
      </c>
      <c r="H13" s="112">
        <v>43992</v>
      </c>
      <c r="I13" s="98" t="s">
        <v>13534</v>
      </c>
      <c r="J13" s="118" t="s">
        <v>13535</v>
      </c>
    </row>
    <row r="14" spans="1:10" x14ac:dyDescent="0.25">
      <c r="A14" s="117" t="s">
        <v>13536</v>
      </c>
      <c r="B14" s="98" t="s">
        <v>13547</v>
      </c>
      <c r="C14" s="98" t="s">
        <v>13655</v>
      </c>
      <c r="D14" s="98" t="s">
        <v>11690</v>
      </c>
      <c r="E14" s="98" t="s">
        <v>2926</v>
      </c>
      <c r="F14" s="112">
        <v>43998</v>
      </c>
      <c r="G14" s="112">
        <v>44001</v>
      </c>
      <c r="H14" s="112">
        <v>44001</v>
      </c>
      <c r="I14" s="98" t="s">
        <v>13534</v>
      </c>
      <c r="J14" s="118" t="s">
        <v>13535</v>
      </c>
    </row>
    <row r="15" spans="1:10" x14ac:dyDescent="0.25">
      <c r="A15" s="117" t="s">
        <v>13536</v>
      </c>
      <c r="B15" s="98" t="s">
        <v>13548</v>
      </c>
      <c r="C15" s="98" t="s">
        <v>13655</v>
      </c>
      <c r="D15" s="98" t="s">
        <v>12295</v>
      </c>
      <c r="E15" s="98" t="s">
        <v>1356</v>
      </c>
      <c r="F15" s="112">
        <v>43998</v>
      </c>
      <c r="G15" s="112">
        <v>43998</v>
      </c>
      <c r="H15" s="112">
        <v>43998</v>
      </c>
      <c r="I15" s="98" t="s">
        <v>13534</v>
      </c>
      <c r="J15" s="118" t="s">
        <v>13535</v>
      </c>
    </row>
    <row r="16" spans="1:10" x14ac:dyDescent="0.25">
      <c r="A16" s="117" t="s">
        <v>13536</v>
      </c>
      <c r="B16" s="98" t="s">
        <v>13549</v>
      </c>
      <c r="C16" s="98" t="s">
        <v>13655</v>
      </c>
      <c r="D16" s="98" t="s">
        <v>11515</v>
      </c>
      <c r="E16" s="98" t="s">
        <v>4626</v>
      </c>
      <c r="F16" s="112">
        <v>43999</v>
      </c>
      <c r="G16" s="112">
        <v>43999</v>
      </c>
      <c r="H16" s="112">
        <v>43999</v>
      </c>
      <c r="I16" s="112">
        <v>44013</v>
      </c>
      <c r="J16" s="118" t="s">
        <v>13535</v>
      </c>
    </row>
    <row r="17" spans="1:10" x14ac:dyDescent="0.25">
      <c r="A17" s="117" t="s">
        <v>13536</v>
      </c>
      <c r="B17" s="98" t="s">
        <v>13550</v>
      </c>
      <c r="C17" s="98" t="s">
        <v>13655</v>
      </c>
      <c r="D17" s="98" t="s">
        <v>12150</v>
      </c>
      <c r="E17" s="98" t="s">
        <v>3812</v>
      </c>
      <c r="F17" s="112">
        <v>43999</v>
      </c>
      <c r="G17" s="112">
        <v>43999</v>
      </c>
      <c r="H17" s="112">
        <v>43999</v>
      </c>
      <c r="I17" s="98" t="s">
        <v>13534</v>
      </c>
      <c r="J17" s="118" t="s">
        <v>13535</v>
      </c>
    </row>
    <row r="18" spans="1:10" x14ac:dyDescent="0.25">
      <c r="A18" s="117" t="s">
        <v>13536</v>
      </c>
      <c r="B18" s="98" t="s">
        <v>13551</v>
      </c>
      <c r="C18" s="98" t="s">
        <v>13655</v>
      </c>
      <c r="D18" s="98" t="s">
        <v>12802</v>
      </c>
      <c r="E18" s="98" t="s">
        <v>1356</v>
      </c>
      <c r="F18" s="112">
        <v>44000</v>
      </c>
      <c r="G18" s="112">
        <v>44001</v>
      </c>
      <c r="H18" s="112">
        <v>43922</v>
      </c>
      <c r="I18" s="112">
        <v>44196</v>
      </c>
      <c r="J18" s="118" t="s">
        <v>13535</v>
      </c>
    </row>
    <row r="19" spans="1:10" x14ac:dyDescent="0.25">
      <c r="A19" s="117" t="s">
        <v>13536</v>
      </c>
      <c r="B19" s="98" t="s">
        <v>13552</v>
      </c>
      <c r="C19" s="98" t="s">
        <v>13655</v>
      </c>
      <c r="D19" s="98" t="s">
        <v>13139</v>
      </c>
      <c r="E19" s="98" t="s">
        <v>4626</v>
      </c>
      <c r="F19" s="112">
        <v>44000</v>
      </c>
      <c r="G19" s="112">
        <v>44001</v>
      </c>
      <c r="H19" s="112">
        <v>44001</v>
      </c>
      <c r="I19" s="98" t="s">
        <v>13534</v>
      </c>
      <c r="J19" s="118" t="s">
        <v>13535</v>
      </c>
    </row>
    <row r="20" spans="1:10" x14ac:dyDescent="0.25">
      <c r="A20" s="117" t="s">
        <v>13536</v>
      </c>
      <c r="B20" s="98" t="s">
        <v>13553</v>
      </c>
      <c r="C20" s="98" t="s">
        <v>13655</v>
      </c>
      <c r="D20" s="98" t="s">
        <v>12297</v>
      </c>
      <c r="E20" s="98" t="s">
        <v>4626</v>
      </c>
      <c r="F20" s="112">
        <v>44000</v>
      </c>
      <c r="G20" s="112">
        <v>44002</v>
      </c>
      <c r="H20" s="112">
        <v>43997</v>
      </c>
      <c r="I20" s="112">
        <v>44196</v>
      </c>
      <c r="J20" s="118" t="s">
        <v>13535</v>
      </c>
    </row>
    <row r="21" spans="1:10" x14ac:dyDescent="0.25">
      <c r="A21" s="117" t="s">
        <v>13536</v>
      </c>
      <c r="B21" s="98" t="s">
        <v>13554</v>
      </c>
      <c r="C21" s="98" t="s">
        <v>13655</v>
      </c>
      <c r="D21" s="98" t="s">
        <v>12967</v>
      </c>
      <c r="E21" s="98" t="s">
        <v>2758</v>
      </c>
      <c r="F21" s="112">
        <v>44004</v>
      </c>
      <c r="G21" s="112">
        <v>44005</v>
      </c>
      <c r="H21" s="112">
        <v>43891</v>
      </c>
      <c r="I21" s="112">
        <v>44186</v>
      </c>
      <c r="J21" s="118" t="s">
        <v>13535</v>
      </c>
    </row>
    <row r="22" spans="1:10" x14ac:dyDescent="0.25">
      <c r="A22" s="117" t="s">
        <v>13532</v>
      </c>
      <c r="B22" s="98" t="s">
        <v>13555</v>
      </c>
      <c r="C22" s="98" t="s">
        <v>13655</v>
      </c>
      <c r="D22" s="98" t="s">
        <v>13433</v>
      </c>
      <c r="E22" s="98" t="s">
        <v>3143</v>
      </c>
      <c r="F22" s="112">
        <v>44004</v>
      </c>
      <c r="G22" s="112">
        <v>44005</v>
      </c>
      <c r="H22" s="112">
        <v>43983</v>
      </c>
      <c r="I22" s="112">
        <v>44196</v>
      </c>
      <c r="J22" s="118" t="s">
        <v>13535</v>
      </c>
    </row>
    <row r="23" spans="1:10" x14ac:dyDescent="0.25">
      <c r="A23" s="117" t="s">
        <v>13532</v>
      </c>
      <c r="B23" s="98" t="s">
        <v>13556</v>
      </c>
      <c r="C23" s="98" t="s">
        <v>13655</v>
      </c>
      <c r="D23" s="98" t="s">
        <v>13325</v>
      </c>
      <c r="E23" s="98" t="s">
        <v>4626</v>
      </c>
      <c r="F23" s="112">
        <v>44006</v>
      </c>
      <c r="G23" s="112">
        <v>44006</v>
      </c>
      <c r="H23" s="112">
        <v>43983</v>
      </c>
      <c r="I23" s="112">
        <v>44196</v>
      </c>
      <c r="J23" s="118" t="s">
        <v>13535</v>
      </c>
    </row>
    <row r="24" spans="1:10" x14ac:dyDescent="0.25">
      <c r="A24" s="117" t="s">
        <v>13536</v>
      </c>
      <c r="B24" s="98" t="s">
        <v>13557</v>
      </c>
      <c r="C24" s="98" t="s">
        <v>13655</v>
      </c>
      <c r="D24" s="98" t="s">
        <v>12944</v>
      </c>
      <c r="E24" s="98" t="s">
        <v>1356</v>
      </c>
      <c r="F24" s="112">
        <v>44007</v>
      </c>
      <c r="G24" s="112">
        <v>44007</v>
      </c>
      <c r="H24" s="112">
        <v>44007</v>
      </c>
      <c r="I24" s="98" t="s">
        <v>13534</v>
      </c>
      <c r="J24" s="118" t="s">
        <v>13535</v>
      </c>
    </row>
    <row r="25" spans="1:10" x14ac:dyDescent="0.25">
      <c r="A25" s="117" t="s">
        <v>13536</v>
      </c>
      <c r="B25" s="98" t="s">
        <v>13558</v>
      </c>
      <c r="C25" s="98" t="s">
        <v>13655</v>
      </c>
      <c r="D25" s="98" t="s">
        <v>12026</v>
      </c>
      <c r="E25" s="98" t="s">
        <v>2926</v>
      </c>
      <c r="F25" s="112">
        <v>44007</v>
      </c>
      <c r="G25" s="112">
        <v>44014</v>
      </c>
      <c r="H25" s="112">
        <v>44136</v>
      </c>
      <c r="I25" s="98" t="s">
        <v>13534</v>
      </c>
      <c r="J25" s="118" t="s">
        <v>13535</v>
      </c>
    </row>
    <row r="26" spans="1:10" x14ac:dyDescent="0.25">
      <c r="A26" s="117" t="s">
        <v>13536</v>
      </c>
      <c r="B26" s="98" t="s">
        <v>13559</v>
      </c>
      <c r="C26" s="98" t="s">
        <v>13655</v>
      </c>
      <c r="D26" s="98" t="s">
        <v>12395</v>
      </c>
      <c r="E26" s="98" t="s">
        <v>4289</v>
      </c>
      <c r="F26" s="112">
        <v>44008</v>
      </c>
      <c r="G26" s="112">
        <v>44008</v>
      </c>
      <c r="H26" s="112">
        <v>44008</v>
      </c>
      <c r="I26" s="98" t="s">
        <v>13534</v>
      </c>
      <c r="J26" s="118" t="s">
        <v>13535</v>
      </c>
    </row>
    <row r="27" spans="1:10" x14ac:dyDescent="0.25">
      <c r="A27" s="117" t="s">
        <v>13532</v>
      </c>
      <c r="B27" s="98" t="s">
        <v>13560</v>
      </c>
      <c r="C27" s="98" t="s">
        <v>13655</v>
      </c>
      <c r="D27" s="98" t="s">
        <v>11628</v>
      </c>
      <c r="E27" s="98" t="s">
        <v>4289</v>
      </c>
      <c r="F27" s="112">
        <v>44008</v>
      </c>
      <c r="G27" s="112">
        <v>44011</v>
      </c>
      <c r="H27" s="112">
        <v>44008</v>
      </c>
      <c r="I27" s="112">
        <v>44196</v>
      </c>
      <c r="J27" s="118" t="s">
        <v>13535</v>
      </c>
    </row>
    <row r="28" spans="1:10" x14ac:dyDescent="0.25">
      <c r="A28" s="117" t="s">
        <v>13536</v>
      </c>
      <c r="B28" s="98" t="s">
        <v>13561</v>
      </c>
      <c r="C28" s="98" t="s">
        <v>13655</v>
      </c>
      <c r="D28" s="98" t="s">
        <v>13459</v>
      </c>
      <c r="E28" s="98" t="s">
        <v>4626</v>
      </c>
      <c r="F28" s="112">
        <v>44008</v>
      </c>
      <c r="G28" s="112">
        <v>44008</v>
      </c>
      <c r="H28" s="112">
        <v>43983</v>
      </c>
      <c r="I28" s="112">
        <v>44196</v>
      </c>
      <c r="J28" s="118" t="s">
        <v>13562</v>
      </c>
    </row>
    <row r="29" spans="1:10" x14ac:dyDescent="0.25">
      <c r="A29" s="117" t="s">
        <v>13536</v>
      </c>
      <c r="B29" s="98" t="s">
        <v>13563</v>
      </c>
      <c r="C29" s="98" t="s">
        <v>13655</v>
      </c>
      <c r="D29" s="98" t="s">
        <v>11936</v>
      </c>
      <c r="E29" s="98" t="s">
        <v>3812</v>
      </c>
      <c r="F29" s="112">
        <v>44008</v>
      </c>
      <c r="G29" s="112">
        <v>44008</v>
      </c>
      <c r="H29" s="112">
        <v>44008</v>
      </c>
      <c r="I29" s="98" t="s">
        <v>13534</v>
      </c>
      <c r="J29" s="118" t="s">
        <v>13535</v>
      </c>
    </row>
    <row r="30" spans="1:10" x14ac:dyDescent="0.25">
      <c r="A30" s="117" t="s">
        <v>13532</v>
      </c>
      <c r="B30" s="98" t="s">
        <v>13564</v>
      </c>
      <c r="C30" s="98" t="s">
        <v>13655</v>
      </c>
      <c r="D30" s="98" t="s">
        <v>12239</v>
      </c>
      <c r="E30" s="98" t="s">
        <v>4626</v>
      </c>
      <c r="F30" s="112">
        <v>44011</v>
      </c>
      <c r="G30" s="112">
        <v>44012</v>
      </c>
      <c r="H30" s="112">
        <v>44013</v>
      </c>
      <c r="I30" s="98" t="s">
        <v>13534</v>
      </c>
      <c r="J30" s="118" t="s">
        <v>13535</v>
      </c>
    </row>
    <row r="31" spans="1:10" x14ac:dyDescent="0.25">
      <c r="A31" s="117" t="s">
        <v>13536</v>
      </c>
      <c r="B31" s="98" t="s">
        <v>13565</v>
      </c>
      <c r="C31" s="98" t="s">
        <v>13655</v>
      </c>
      <c r="D31" s="98" t="s">
        <v>11658</v>
      </c>
      <c r="E31" s="98" t="s">
        <v>2926</v>
      </c>
      <c r="F31" s="112">
        <v>44011</v>
      </c>
      <c r="G31" s="112">
        <v>44013</v>
      </c>
      <c r="H31" s="112">
        <v>44013</v>
      </c>
      <c r="I31" s="98" t="s">
        <v>13534</v>
      </c>
      <c r="J31" s="118" t="s">
        <v>13535</v>
      </c>
    </row>
    <row r="32" spans="1:10" x14ac:dyDescent="0.25">
      <c r="A32" s="117" t="s">
        <v>13536</v>
      </c>
      <c r="B32" s="98" t="s">
        <v>13566</v>
      </c>
      <c r="C32" s="98" t="s">
        <v>13655</v>
      </c>
      <c r="D32" s="98" t="s">
        <v>12290</v>
      </c>
      <c r="E32" s="98" t="s">
        <v>1356</v>
      </c>
      <c r="F32" s="112">
        <v>44011</v>
      </c>
      <c r="G32" s="112">
        <v>44011</v>
      </c>
      <c r="H32" s="112">
        <v>44011</v>
      </c>
      <c r="I32" s="98" t="s">
        <v>13534</v>
      </c>
      <c r="J32" s="118" t="s">
        <v>13535</v>
      </c>
    </row>
    <row r="33" spans="1:10" x14ac:dyDescent="0.25">
      <c r="A33" s="117" t="s">
        <v>13536</v>
      </c>
      <c r="B33" s="98" t="s">
        <v>13567</v>
      </c>
      <c r="C33" s="98" t="s">
        <v>13655</v>
      </c>
      <c r="D33" s="98" t="s">
        <v>13086</v>
      </c>
      <c r="E33" s="98" t="s">
        <v>215</v>
      </c>
      <c r="F33" s="112">
        <v>44011</v>
      </c>
      <c r="G33" s="112">
        <v>44011</v>
      </c>
      <c r="H33" s="112">
        <v>44011</v>
      </c>
      <c r="I33" s="98" t="s">
        <v>13534</v>
      </c>
      <c r="J33" s="118" t="s">
        <v>13535</v>
      </c>
    </row>
    <row r="34" spans="1:10" x14ac:dyDescent="0.25">
      <c r="A34" s="117" t="s">
        <v>13536</v>
      </c>
      <c r="B34" s="98" t="s">
        <v>13568</v>
      </c>
      <c r="C34" s="98" t="s">
        <v>13655</v>
      </c>
      <c r="D34" s="98" t="s">
        <v>12139</v>
      </c>
      <c r="E34" s="98" t="s">
        <v>901</v>
      </c>
      <c r="F34" s="112">
        <v>44012</v>
      </c>
      <c r="G34" s="112">
        <v>44012</v>
      </c>
      <c r="H34" s="112">
        <v>44012</v>
      </c>
      <c r="I34" s="98" t="s">
        <v>13534</v>
      </c>
      <c r="J34" s="118" t="s">
        <v>13535</v>
      </c>
    </row>
    <row r="35" spans="1:10" x14ac:dyDescent="0.25">
      <c r="A35" s="117" t="s">
        <v>13536</v>
      </c>
      <c r="B35" s="98" t="s">
        <v>13569</v>
      </c>
      <c r="C35" s="98" t="s">
        <v>13655</v>
      </c>
      <c r="D35" s="98" t="s">
        <v>12891</v>
      </c>
      <c r="E35" s="98" t="s">
        <v>2197</v>
      </c>
      <c r="F35" s="112">
        <v>44012</v>
      </c>
      <c r="G35" s="112">
        <v>44013</v>
      </c>
      <c r="H35" s="112">
        <v>43891</v>
      </c>
      <c r="I35" s="112">
        <v>44196</v>
      </c>
      <c r="J35" s="118" t="s">
        <v>13535</v>
      </c>
    </row>
    <row r="36" spans="1:10" x14ac:dyDescent="0.25">
      <c r="A36" s="117" t="s">
        <v>13536</v>
      </c>
      <c r="B36" s="98" t="s">
        <v>13570</v>
      </c>
      <c r="C36" s="98" t="s">
        <v>13655</v>
      </c>
      <c r="D36" s="98" t="s">
        <v>12429</v>
      </c>
      <c r="E36" s="98" t="s">
        <v>2926</v>
      </c>
      <c r="F36" s="112">
        <v>44012</v>
      </c>
      <c r="G36" s="112">
        <v>44013</v>
      </c>
      <c r="H36" s="112">
        <v>44013</v>
      </c>
      <c r="I36" s="98" t="s">
        <v>13534</v>
      </c>
      <c r="J36" s="118" t="s">
        <v>13535</v>
      </c>
    </row>
    <row r="37" spans="1:10" x14ac:dyDescent="0.25">
      <c r="A37" s="117" t="s">
        <v>13532</v>
      </c>
      <c r="B37" s="98" t="s">
        <v>13571</v>
      </c>
      <c r="C37" s="98" t="s">
        <v>13655</v>
      </c>
      <c r="D37" s="98" t="s">
        <v>12931</v>
      </c>
      <c r="E37" s="98" t="s">
        <v>4626</v>
      </c>
      <c r="F37" s="112">
        <v>44012</v>
      </c>
      <c r="G37" s="112">
        <v>44012</v>
      </c>
      <c r="H37" s="112">
        <v>44012</v>
      </c>
      <c r="I37" s="98" t="s">
        <v>13534</v>
      </c>
      <c r="J37" s="118" t="s">
        <v>13535</v>
      </c>
    </row>
    <row r="38" spans="1:10" x14ac:dyDescent="0.25">
      <c r="A38" s="117" t="s">
        <v>13536</v>
      </c>
      <c r="B38" s="98" t="s">
        <v>13572</v>
      </c>
      <c r="C38" s="98" t="s">
        <v>13655</v>
      </c>
      <c r="D38" s="98" t="s">
        <v>11423</v>
      </c>
      <c r="E38" s="98" t="s">
        <v>634</v>
      </c>
      <c r="F38" s="112">
        <v>44012</v>
      </c>
      <c r="G38" s="112">
        <v>44012</v>
      </c>
      <c r="H38" s="112">
        <v>44012</v>
      </c>
      <c r="I38" s="98" t="s">
        <v>13534</v>
      </c>
      <c r="J38" s="118" t="s">
        <v>13535</v>
      </c>
    </row>
    <row r="39" spans="1:10" x14ac:dyDescent="0.25">
      <c r="A39" s="117" t="s">
        <v>13536</v>
      </c>
      <c r="B39" s="98" t="s">
        <v>13573</v>
      </c>
      <c r="C39" s="98" t="s">
        <v>13655</v>
      </c>
      <c r="D39" s="98" t="s">
        <v>12756</v>
      </c>
      <c r="E39" s="98" t="s">
        <v>4289</v>
      </c>
      <c r="F39" s="112">
        <v>44012</v>
      </c>
      <c r="G39" s="112">
        <v>44014</v>
      </c>
      <c r="H39" s="112">
        <v>44014</v>
      </c>
      <c r="I39" s="98" t="s">
        <v>13534</v>
      </c>
      <c r="J39" s="118" t="s">
        <v>13535</v>
      </c>
    </row>
    <row r="40" spans="1:10" x14ac:dyDescent="0.25">
      <c r="A40" s="117" t="s">
        <v>13536</v>
      </c>
      <c r="B40" s="98" t="s">
        <v>13574</v>
      </c>
      <c r="C40" s="98" t="s">
        <v>13655</v>
      </c>
      <c r="D40" s="98" t="s">
        <v>13321</v>
      </c>
      <c r="E40" s="98" t="s">
        <v>4626</v>
      </c>
      <c r="F40" s="112">
        <v>44012</v>
      </c>
      <c r="G40" s="112">
        <v>44014</v>
      </c>
      <c r="H40" s="112">
        <v>44014</v>
      </c>
      <c r="I40" s="98" t="s">
        <v>13534</v>
      </c>
      <c r="J40" s="118" t="s">
        <v>13535</v>
      </c>
    </row>
    <row r="41" spans="1:10" x14ac:dyDescent="0.25">
      <c r="A41" s="117" t="s">
        <v>13536</v>
      </c>
      <c r="B41" s="98" t="s">
        <v>13575</v>
      </c>
      <c r="C41" s="98" t="s">
        <v>13655</v>
      </c>
      <c r="D41" s="98" t="s">
        <v>13165</v>
      </c>
      <c r="E41" s="98" t="s">
        <v>3513</v>
      </c>
      <c r="F41" s="112">
        <v>44012</v>
      </c>
      <c r="G41" s="112">
        <v>44013</v>
      </c>
      <c r="H41" s="112">
        <v>44013</v>
      </c>
      <c r="I41" s="98" t="s">
        <v>13534</v>
      </c>
      <c r="J41" s="118" t="s">
        <v>13535</v>
      </c>
    </row>
    <row r="42" spans="1:10" x14ac:dyDescent="0.25">
      <c r="A42" s="117" t="s">
        <v>13536</v>
      </c>
      <c r="B42" s="98" t="s">
        <v>13576</v>
      </c>
      <c r="C42" s="98" t="s">
        <v>13655</v>
      </c>
      <c r="D42" s="98" t="s">
        <v>11515</v>
      </c>
      <c r="E42" s="98" t="s">
        <v>4626</v>
      </c>
      <c r="F42" s="112">
        <v>44013</v>
      </c>
      <c r="G42" s="112">
        <v>44013</v>
      </c>
      <c r="H42" s="112">
        <v>44013</v>
      </c>
      <c r="I42" s="98" t="s">
        <v>13534</v>
      </c>
      <c r="J42" s="118" t="s">
        <v>13535</v>
      </c>
    </row>
    <row r="43" spans="1:10" x14ac:dyDescent="0.25">
      <c r="A43" s="117" t="s">
        <v>13536</v>
      </c>
      <c r="B43" s="98" t="s">
        <v>13577</v>
      </c>
      <c r="C43" s="98" t="s">
        <v>13655</v>
      </c>
      <c r="D43" s="98" t="s">
        <v>13250</v>
      </c>
      <c r="E43" s="98" t="s">
        <v>3601</v>
      </c>
      <c r="F43" s="112">
        <v>44014</v>
      </c>
      <c r="G43" s="112">
        <v>44015</v>
      </c>
      <c r="H43" s="112">
        <v>44015</v>
      </c>
      <c r="I43" s="98" t="s">
        <v>13534</v>
      </c>
      <c r="J43" s="118" t="s">
        <v>13535</v>
      </c>
    </row>
    <row r="44" spans="1:10" x14ac:dyDescent="0.25">
      <c r="A44" s="117" t="s">
        <v>13536</v>
      </c>
      <c r="B44" s="98" t="s">
        <v>13578</v>
      </c>
      <c r="C44" s="98" t="s">
        <v>13655</v>
      </c>
      <c r="D44" s="98" t="s">
        <v>11560</v>
      </c>
      <c r="E44" s="98" t="s">
        <v>4289</v>
      </c>
      <c r="F44" s="112">
        <v>44014</v>
      </c>
      <c r="G44" s="112">
        <v>44014</v>
      </c>
      <c r="H44" s="112">
        <v>44014</v>
      </c>
      <c r="I44" s="112">
        <v>44196</v>
      </c>
      <c r="J44" s="118" t="s">
        <v>13535</v>
      </c>
    </row>
    <row r="45" spans="1:10" x14ac:dyDescent="0.25">
      <c r="A45" s="117" t="s">
        <v>13536</v>
      </c>
      <c r="B45" s="98" t="s">
        <v>13579</v>
      </c>
      <c r="C45" s="98" t="s">
        <v>13655</v>
      </c>
      <c r="D45" s="98" t="s">
        <v>11978</v>
      </c>
      <c r="E45" s="98" t="s">
        <v>3143</v>
      </c>
      <c r="F45" s="112">
        <v>44015</v>
      </c>
      <c r="G45" s="112">
        <v>44015</v>
      </c>
      <c r="H45" s="112">
        <v>44015</v>
      </c>
      <c r="I45" s="98" t="s">
        <v>13534</v>
      </c>
      <c r="J45" s="118" t="s">
        <v>13535</v>
      </c>
    </row>
    <row r="46" spans="1:10" x14ac:dyDescent="0.25">
      <c r="A46" s="117" t="s">
        <v>13536</v>
      </c>
      <c r="B46" s="98" t="s">
        <v>13580</v>
      </c>
      <c r="C46" s="98" t="s">
        <v>13655</v>
      </c>
      <c r="D46" s="98" t="s">
        <v>13409</v>
      </c>
      <c r="E46" s="98" t="s">
        <v>1142</v>
      </c>
      <c r="F46" s="112">
        <v>44015</v>
      </c>
      <c r="G46" s="112">
        <v>44020</v>
      </c>
      <c r="H46" s="112">
        <v>44020</v>
      </c>
      <c r="I46" s="98" t="s">
        <v>13534</v>
      </c>
      <c r="J46" s="118" t="s">
        <v>13535</v>
      </c>
    </row>
    <row r="47" spans="1:10" x14ac:dyDescent="0.25">
      <c r="A47" s="117" t="s">
        <v>13536</v>
      </c>
      <c r="B47" s="98" t="s">
        <v>13581</v>
      </c>
      <c r="C47" s="98" t="s">
        <v>13655</v>
      </c>
      <c r="D47" s="98" t="s">
        <v>12013</v>
      </c>
      <c r="E47" s="98" t="s">
        <v>2758</v>
      </c>
      <c r="F47" s="112">
        <v>44015</v>
      </c>
      <c r="G47" s="112">
        <v>44018</v>
      </c>
      <c r="H47" s="112">
        <v>44018</v>
      </c>
      <c r="I47" s="98" t="s">
        <v>13534</v>
      </c>
      <c r="J47" s="118" t="s">
        <v>13535</v>
      </c>
    </row>
    <row r="48" spans="1:10" x14ac:dyDescent="0.25">
      <c r="A48" s="117" t="s">
        <v>13582</v>
      </c>
      <c r="B48" s="98" t="s">
        <v>13583</v>
      </c>
      <c r="C48" s="98" t="s">
        <v>13655</v>
      </c>
      <c r="D48" s="98" t="s">
        <v>13150</v>
      </c>
      <c r="E48" s="98" t="s">
        <v>3812</v>
      </c>
      <c r="F48" s="112">
        <v>44018</v>
      </c>
      <c r="G48" s="112">
        <v>44018</v>
      </c>
      <c r="H48" s="112">
        <v>44018</v>
      </c>
      <c r="I48" s="98" t="s">
        <v>13534</v>
      </c>
      <c r="J48" s="118" t="s">
        <v>13535</v>
      </c>
    </row>
    <row r="49" spans="1:10" x14ac:dyDescent="0.25">
      <c r="A49" s="117" t="s">
        <v>13536</v>
      </c>
      <c r="B49" s="98" t="s">
        <v>13584</v>
      </c>
      <c r="C49" s="98" t="s">
        <v>13655</v>
      </c>
      <c r="D49" s="98" t="s">
        <v>11729</v>
      </c>
      <c r="E49" s="98" t="s">
        <v>3812</v>
      </c>
      <c r="F49" s="112">
        <v>44018</v>
      </c>
      <c r="G49" s="112">
        <v>44018</v>
      </c>
      <c r="H49" s="112">
        <v>44018</v>
      </c>
      <c r="I49" s="98" t="s">
        <v>13534</v>
      </c>
      <c r="J49" s="118" t="s">
        <v>13535</v>
      </c>
    </row>
    <row r="50" spans="1:10" x14ac:dyDescent="0.25">
      <c r="A50" s="117" t="s">
        <v>13536</v>
      </c>
      <c r="B50" s="98" t="s">
        <v>13585</v>
      </c>
      <c r="C50" s="98" t="s">
        <v>13655</v>
      </c>
      <c r="D50" s="98" t="s">
        <v>12707</v>
      </c>
      <c r="E50" s="98" t="s">
        <v>1356</v>
      </c>
      <c r="F50" s="112">
        <v>44019</v>
      </c>
      <c r="G50" s="112">
        <v>44019</v>
      </c>
      <c r="H50" s="112">
        <v>44019</v>
      </c>
      <c r="I50" s="98" t="s">
        <v>13534</v>
      </c>
      <c r="J50" s="118" t="s">
        <v>13535</v>
      </c>
    </row>
    <row r="51" spans="1:10" x14ac:dyDescent="0.25">
      <c r="A51" s="117" t="s">
        <v>13536</v>
      </c>
      <c r="B51" s="98" t="s">
        <v>13586</v>
      </c>
      <c r="C51" s="98" t="s">
        <v>13655</v>
      </c>
      <c r="D51" s="98" t="s">
        <v>11743</v>
      </c>
      <c r="E51" s="98" t="s">
        <v>215</v>
      </c>
      <c r="F51" s="112">
        <v>44021</v>
      </c>
      <c r="G51" s="112">
        <v>44021</v>
      </c>
      <c r="H51" s="112">
        <v>44021</v>
      </c>
      <c r="I51" s="98" t="s">
        <v>13534</v>
      </c>
      <c r="J51" s="118" t="s">
        <v>13535</v>
      </c>
    </row>
    <row r="52" spans="1:10" x14ac:dyDescent="0.25">
      <c r="A52" s="117" t="s">
        <v>13536</v>
      </c>
      <c r="B52" s="98" t="s">
        <v>13587</v>
      </c>
      <c r="C52" s="98" t="s">
        <v>13655</v>
      </c>
      <c r="D52" s="98" t="s">
        <v>12443</v>
      </c>
      <c r="E52" s="98" t="s">
        <v>1356</v>
      </c>
      <c r="F52" s="112">
        <v>44021</v>
      </c>
      <c r="G52" s="112">
        <v>44021</v>
      </c>
      <c r="H52" s="112">
        <v>43891</v>
      </c>
      <c r="I52" s="112">
        <v>44196</v>
      </c>
      <c r="J52" s="118" t="s">
        <v>13535</v>
      </c>
    </row>
    <row r="53" spans="1:10" x14ac:dyDescent="0.25">
      <c r="A53" s="117" t="s">
        <v>13532</v>
      </c>
      <c r="B53" s="98" t="s">
        <v>13588</v>
      </c>
      <c r="C53" s="98" t="s">
        <v>13655</v>
      </c>
      <c r="D53" s="98" t="s">
        <v>12126</v>
      </c>
      <c r="E53" s="98" t="s">
        <v>2274</v>
      </c>
      <c r="F53" s="112">
        <v>44021</v>
      </c>
      <c r="G53" s="112">
        <v>44022</v>
      </c>
      <c r="H53" s="112">
        <v>44022</v>
      </c>
      <c r="I53" s="98" t="s">
        <v>13534</v>
      </c>
      <c r="J53" s="118" t="s">
        <v>13535</v>
      </c>
    </row>
    <row r="54" spans="1:10" x14ac:dyDescent="0.25">
      <c r="A54" s="117" t="s">
        <v>13536</v>
      </c>
      <c r="B54" s="98" t="s">
        <v>13589</v>
      </c>
      <c r="C54" s="98" t="s">
        <v>13655</v>
      </c>
      <c r="D54" s="98" t="s">
        <v>13654</v>
      </c>
      <c r="E54" s="98" t="s">
        <v>3812</v>
      </c>
      <c r="F54" s="112">
        <v>44026</v>
      </c>
      <c r="G54" s="112">
        <v>44026</v>
      </c>
      <c r="H54" s="112">
        <v>44026</v>
      </c>
      <c r="I54" s="98" t="s">
        <v>13534</v>
      </c>
      <c r="J54" s="118" t="s">
        <v>13535</v>
      </c>
    </row>
    <row r="55" spans="1:10" x14ac:dyDescent="0.25">
      <c r="A55" s="117" t="s">
        <v>13536</v>
      </c>
      <c r="B55" s="98" t="s">
        <v>13590</v>
      </c>
      <c r="C55" s="98" t="s">
        <v>13655</v>
      </c>
      <c r="D55" s="98" t="s">
        <v>11961</v>
      </c>
      <c r="E55" s="98" t="s">
        <v>2926</v>
      </c>
      <c r="F55" s="112">
        <v>44026</v>
      </c>
      <c r="G55" s="112">
        <v>44029</v>
      </c>
      <c r="H55" s="112">
        <v>43891</v>
      </c>
      <c r="I55" s="98" t="s">
        <v>13534</v>
      </c>
      <c r="J55" s="118" t="s">
        <v>13535</v>
      </c>
    </row>
    <row r="56" spans="1:10" x14ac:dyDescent="0.25">
      <c r="A56" s="117" t="s">
        <v>13532</v>
      </c>
      <c r="B56" s="98" t="s">
        <v>13591</v>
      </c>
      <c r="C56" s="98" t="s">
        <v>13655</v>
      </c>
      <c r="D56" s="98" t="s">
        <v>13160</v>
      </c>
      <c r="E56" s="98" t="s">
        <v>3601</v>
      </c>
      <c r="F56" s="112">
        <v>44027</v>
      </c>
      <c r="G56" s="112">
        <v>44027</v>
      </c>
      <c r="H56" s="112">
        <v>43891</v>
      </c>
      <c r="I56" s="98" t="s">
        <v>13534</v>
      </c>
      <c r="J56" s="118" t="s">
        <v>13535</v>
      </c>
    </row>
    <row r="57" spans="1:10" x14ac:dyDescent="0.25">
      <c r="A57" s="117" t="s">
        <v>13536</v>
      </c>
      <c r="B57" s="98" t="s">
        <v>13592</v>
      </c>
      <c r="C57" s="98" t="s">
        <v>13655</v>
      </c>
      <c r="D57" s="98" t="s">
        <v>12413</v>
      </c>
      <c r="E57" s="98" t="s">
        <v>4626</v>
      </c>
      <c r="F57" s="112">
        <v>44027</v>
      </c>
      <c r="G57" s="112">
        <v>44029</v>
      </c>
      <c r="H57" s="112">
        <v>43891</v>
      </c>
      <c r="I57" s="98" t="s">
        <v>13534</v>
      </c>
      <c r="J57" s="118" t="s">
        <v>13535</v>
      </c>
    </row>
    <row r="58" spans="1:10" x14ac:dyDescent="0.25">
      <c r="A58" s="117" t="s">
        <v>13532</v>
      </c>
      <c r="B58" s="98" t="s">
        <v>13593</v>
      </c>
      <c r="C58" s="98" t="s">
        <v>13655</v>
      </c>
      <c r="D58" s="98" t="s">
        <v>12463</v>
      </c>
      <c r="E58" s="98" t="s">
        <v>821</v>
      </c>
      <c r="F58" s="112">
        <v>44027</v>
      </c>
      <c r="G58" s="112">
        <v>44027</v>
      </c>
      <c r="H58" s="112">
        <v>44027</v>
      </c>
      <c r="I58" s="98" t="s">
        <v>13534</v>
      </c>
      <c r="J58" s="118" t="s">
        <v>13535</v>
      </c>
    </row>
    <row r="59" spans="1:10" x14ac:dyDescent="0.25">
      <c r="A59" s="117" t="s">
        <v>13536</v>
      </c>
      <c r="B59" s="98" t="s">
        <v>13594</v>
      </c>
      <c r="C59" s="98" t="s">
        <v>13655</v>
      </c>
      <c r="D59" s="98" t="s">
        <v>11908</v>
      </c>
      <c r="E59" s="98" t="s">
        <v>3513</v>
      </c>
      <c r="F59" s="112">
        <v>44028</v>
      </c>
      <c r="G59" s="112">
        <v>44028</v>
      </c>
      <c r="H59" s="112">
        <v>44028</v>
      </c>
      <c r="I59" s="98" t="s">
        <v>13534</v>
      </c>
      <c r="J59" s="118" t="s">
        <v>13535</v>
      </c>
    </row>
    <row r="60" spans="1:10" x14ac:dyDescent="0.25">
      <c r="A60" s="117" t="s">
        <v>13536</v>
      </c>
      <c r="B60" s="98" t="s">
        <v>13595</v>
      </c>
      <c r="C60" s="98" t="s">
        <v>13655</v>
      </c>
      <c r="D60" s="98" t="s">
        <v>12715</v>
      </c>
      <c r="E60" s="98" t="s">
        <v>3812</v>
      </c>
      <c r="F60" s="112">
        <v>44029</v>
      </c>
      <c r="G60" s="112">
        <v>44032</v>
      </c>
      <c r="H60" s="112">
        <v>44032</v>
      </c>
      <c r="I60" s="98" t="s">
        <v>13534</v>
      </c>
      <c r="J60" s="118" t="s">
        <v>13535</v>
      </c>
    </row>
    <row r="61" spans="1:10" x14ac:dyDescent="0.25">
      <c r="A61" s="117" t="s">
        <v>13536</v>
      </c>
      <c r="B61" s="98" t="s">
        <v>13596</v>
      </c>
      <c r="C61" s="98" t="s">
        <v>13655</v>
      </c>
      <c r="D61" s="98" t="s">
        <v>12804</v>
      </c>
      <c r="E61" s="98" t="s">
        <v>3513</v>
      </c>
      <c r="F61" s="112">
        <v>44029</v>
      </c>
      <c r="G61" s="112">
        <v>44032</v>
      </c>
      <c r="H61" s="112">
        <v>43952</v>
      </c>
      <c r="I61" s="112">
        <v>44196</v>
      </c>
      <c r="J61" s="118" t="s">
        <v>13535</v>
      </c>
    </row>
    <row r="62" spans="1:10" x14ac:dyDescent="0.25">
      <c r="A62" s="117" t="s">
        <v>13536</v>
      </c>
      <c r="B62" s="98" t="s">
        <v>13597</v>
      </c>
      <c r="C62" s="98" t="s">
        <v>13655</v>
      </c>
      <c r="D62" s="98" t="s">
        <v>11846</v>
      </c>
      <c r="E62" s="98" t="s">
        <v>3143</v>
      </c>
      <c r="F62" s="112">
        <v>44029</v>
      </c>
      <c r="G62" s="112">
        <v>44040</v>
      </c>
      <c r="H62" s="112">
        <v>44040</v>
      </c>
      <c r="I62" s="98" t="s">
        <v>13534</v>
      </c>
      <c r="J62" s="118" t="s">
        <v>13535</v>
      </c>
    </row>
    <row r="63" spans="1:10" x14ac:dyDescent="0.25">
      <c r="A63" s="117" t="s">
        <v>13532</v>
      </c>
      <c r="B63" s="98" t="s">
        <v>13598</v>
      </c>
      <c r="C63" s="98" t="s">
        <v>13655</v>
      </c>
      <c r="D63" s="98" t="s">
        <v>12825</v>
      </c>
      <c r="E63" s="98" t="s">
        <v>3812</v>
      </c>
      <c r="F63" s="112">
        <v>44032</v>
      </c>
      <c r="G63" s="112">
        <v>44033</v>
      </c>
      <c r="H63" s="112">
        <v>44033</v>
      </c>
      <c r="I63" s="98" t="s">
        <v>13534</v>
      </c>
      <c r="J63" s="118" t="s">
        <v>13535</v>
      </c>
    </row>
    <row r="64" spans="1:10" x14ac:dyDescent="0.25">
      <c r="A64" s="117" t="s">
        <v>13536</v>
      </c>
      <c r="B64" s="98" t="s">
        <v>13599</v>
      </c>
      <c r="C64" s="98" t="s">
        <v>13655</v>
      </c>
      <c r="D64" s="98" t="s">
        <v>11863</v>
      </c>
      <c r="E64" s="98" t="s">
        <v>2926</v>
      </c>
      <c r="F64" s="112">
        <v>44032</v>
      </c>
      <c r="G64" s="112">
        <v>44034</v>
      </c>
      <c r="H64" s="112">
        <v>44034</v>
      </c>
      <c r="I64" s="98" t="s">
        <v>13534</v>
      </c>
      <c r="J64" s="118" t="s">
        <v>13535</v>
      </c>
    </row>
    <row r="65" spans="1:10" x14ac:dyDescent="0.25">
      <c r="A65" s="117" t="s">
        <v>13536</v>
      </c>
      <c r="B65" s="98" t="s">
        <v>13600</v>
      </c>
      <c r="C65" s="98" t="s">
        <v>13655</v>
      </c>
      <c r="D65" s="98" t="s">
        <v>11812</v>
      </c>
      <c r="E65" s="98" t="s">
        <v>2926</v>
      </c>
      <c r="F65" s="112">
        <v>44032</v>
      </c>
      <c r="G65" s="112">
        <v>44035</v>
      </c>
      <c r="H65" s="112">
        <v>44035</v>
      </c>
      <c r="I65" s="98" t="s">
        <v>13534</v>
      </c>
      <c r="J65" s="118" t="s">
        <v>13535</v>
      </c>
    </row>
    <row r="66" spans="1:10" x14ac:dyDescent="0.25">
      <c r="A66" s="117" t="s">
        <v>13536</v>
      </c>
      <c r="B66" s="98" t="s">
        <v>13601</v>
      </c>
      <c r="C66" s="98" t="s">
        <v>13655</v>
      </c>
      <c r="D66" s="98" t="s">
        <v>11747</v>
      </c>
      <c r="E66" s="98" t="s">
        <v>3143</v>
      </c>
      <c r="F66" s="112">
        <v>44032</v>
      </c>
      <c r="G66" s="112">
        <v>44033</v>
      </c>
      <c r="H66" s="112">
        <v>44013</v>
      </c>
      <c r="I66" s="112">
        <v>44196</v>
      </c>
      <c r="J66" s="118" t="s">
        <v>13535</v>
      </c>
    </row>
    <row r="67" spans="1:10" x14ac:dyDescent="0.25">
      <c r="A67" s="117" t="s">
        <v>13532</v>
      </c>
      <c r="B67" s="98" t="s">
        <v>13602</v>
      </c>
      <c r="C67" s="98" t="s">
        <v>13655</v>
      </c>
      <c r="D67" s="98" t="s">
        <v>13407</v>
      </c>
      <c r="E67" s="98" t="s">
        <v>2758</v>
      </c>
      <c r="F67" s="112">
        <v>44032</v>
      </c>
      <c r="G67" s="112">
        <v>44032</v>
      </c>
      <c r="H67" s="112">
        <v>44013</v>
      </c>
      <c r="I67" s="98" t="s">
        <v>13534</v>
      </c>
      <c r="J67" s="118" t="s">
        <v>13535</v>
      </c>
    </row>
    <row r="68" spans="1:10" x14ac:dyDescent="0.25">
      <c r="A68" s="117" t="s">
        <v>13536</v>
      </c>
      <c r="B68" s="98" t="s">
        <v>13603</v>
      </c>
      <c r="C68" s="98" t="s">
        <v>13655</v>
      </c>
      <c r="D68" s="98" t="s">
        <v>12981</v>
      </c>
      <c r="E68" s="98" t="s">
        <v>3812</v>
      </c>
      <c r="F68" s="112">
        <v>44032</v>
      </c>
      <c r="G68" s="112">
        <v>44032</v>
      </c>
      <c r="H68" s="112">
        <v>43983</v>
      </c>
      <c r="I68" s="112">
        <v>44196</v>
      </c>
      <c r="J68" s="118" t="s">
        <v>13535</v>
      </c>
    </row>
    <row r="69" spans="1:10" x14ac:dyDescent="0.25">
      <c r="A69" s="117" t="s">
        <v>13536</v>
      </c>
      <c r="B69" s="98" t="s">
        <v>13604</v>
      </c>
      <c r="C69" s="98" t="s">
        <v>13655</v>
      </c>
      <c r="D69" s="98" t="s">
        <v>12194</v>
      </c>
      <c r="E69" s="98" t="s">
        <v>2926</v>
      </c>
      <c r="F69" s="112">
        <v>44033</v>
      </c>
      <c r="G69" s="112">
        <v>44034</v>
      </c>
      <c r="H69" s="112">
        <v>44034</v>
      </c>
      <c r="I69" s="98" t="s">
        <v>13534</v>
      </c>
      <c r="J69" s="118" t="s">
        <v>13535</v>
      </c>
    </row>
    <row r="70" spans="1:10" x14ac:dyDescent="0.25">
      <c r="A70" s="117" t="s">
        <v>13536</v>
      </c>
      <c r="B70" s="98" t="s">
        <v>13605</v>
      </c>
      <c r="C70" s="98" t="s">
        <v>13655</v>
      </c>
      <c r="D70" s="98" t="s">
        <v>13164</v>
      </c>
      <c r="E70" s="98" t="s">
        <v>4289</v>
      </c>
      <c r="F70" s="112">
        <v>44033</v>
      </c>
      <c r="G70" s="112">
        <v>44034</v>
      </c>
      <c r="H70" s="112">
        <v>44034</v>
      </c>
      <c r="I70" s="98" t="s">
        <v>13534</v>
      </c>
      <c r="J70" s="118" t="s">
        <v>13535</v>
      </c>
    </row>
    <row r="71" spans="1:10" x14ac:dyDescent="0.25">
      <c r="A71" s="117" t="s">
        <v>13536</v>
      </c>
      <c r="B71" s="98" t="s">
        <v>13606</v>
      </c>
      <c r="C71" s="98" t="s">
        <v>13655</v>
      </c>
      <c r="D71" s="98" t="s">
        <v>11626</v>
      </c>
      <c r="E71" s="98" t="s">
        <v>4626</v>
      </c>
      <c r="F71" s="112">
        <v>44033</v>
      </c>
      <c r="G71" s="112">
        <v>44034</v>
      </c>
      <c r="H71" s="112">
        <v>44034</v>
      </c>
      <c r="I71" s="98" t="s">
        <v>13534</v>
      </c>
      <c r="J71" s="118" t="s">
        <v>13535</v>
      </c>
    </row>
    <row r="72" spans="1:10" x14ac:dyDescent="0.25">
      <c r="A72" s="117" t="s">
        <v>13536</v>
      </c>
      <c r="B72" s="98" t="s">
        <v>13607</v>
      </c>
      <c r="C72" s="98" t="s">
        <v>13655</v>
      </c>
      <c r="D72" s="98" t="s">
        <v>13062</v>
      </c>
      <c r="E72" s="98" t="s">
        <v>3812</v>
      </c>
      <c r="F72" s="112">
        <v>44033</v>
      </c>
      <c r="G72" s="112">
        <v>44036</v>
      </c>
      <c r="H72" s="112">
        <v>44036</v>
      </c>
      <c r="I72" s="98" t="s">
        <v>13534</v>
      </c>
      <c r="J72" s="118" t="s">
        <v>13535</v>
      </c>
    </row>
    <row r="73" spans="1:10" x14ac:dyDescent="0.25">
      <c r="A73" s="117" t="s">
        <v>13536</v>
      </c>
      <c r="B73" s="98" t="s">
        <v>13608</v>
      </c>
      <c r="C73" s="98" t="s">
        <v>13655</v>
      </c>
      <c r="D73" s="98" t="s">
        <v>12306</v>
      </c>
      <c r="E73" s="98" t="s">
        <v>4626</v>
      </c>
      <c r="F73" s="112">
        <v>44033</v>
      </c>
      <c r="G73" s="112">
        <v>44034</v>
      </c>
      <c r="H73" s="112">
        <v>44034</v>
      </c>
      <c r="I73" s="98" t="s">
        <v>13534</v>
      </c>
      <c r="J73" s="118" t="s">
        <v>13535</v>
      </c>
    </row>
    <row r="74" spans="1:10" x14ac:dyDescent="0.25">
      <c r="A74" s="117" t="s">
        <v>13536</v>
      </c>
      <c r="B74" s="98" t="s">
        <v>13609</v>
      </c>
      <c r="C74" s="98" t="s">
        <v>13655</v>
      </c>
      <c r="D74" s="98" t="s">
        <v>11731</v>
      </c>
      <c r="E74" s="98" t="s">
        <v>4626</v>
      </c>
      <c r="F74" s="112">
        <v>44034</v>
      </c>
      <c r="G74" s="112">
        <v>44034</v>
      </c>
      <c r="H74" s="112">
        <v>44034</v>
      </c>
      <c r="I74" s="98" t="s">
        <v>13534</v>
      </c>
      <c r="J74" s="118" t="s">
        <v>13535</v>
      </c>
    </row>
    <row r="75" spans="1:10" x14ac:dyDescent="0.25">
      <c r="A75" s="117" t="s">
        <v>13532</v>
      </c>
      <c r="B75" s="98" t="s">
        <v>13610</v>
      </c>
      <c r="C75" s="98" t="s">
        <v>13655</v>
      </c>
      <c r="D75" s="98" t="s">
        <v>13515</v>
      </c>
      <c r="E75" s="98" t="s">
        <v>3812</v>
      </c>
      <c r="F75" s="112">
        <v>44035</v>
      </c>
      <c r="G75" s="112">
        <v>44035</v>
      </c>
      <c r="H75" s="112">
        <v>44128</v>
      </c>
      <c r="I75" s="98" t="s">
        <v>13534</v>
      </c>
      <c r="J75" s="118" t="s">
        <v>13611</v>
      </c>
    </row>
    <row r="76" spans="1:10" x14ac:dyDescent="0.25">
      <c r="A76" s="117" t="s">
        <v>13536</v>
      </c>
      <c r="B76" s="98" t="s">
        <v>13612</v>
      </c>
      <c r="C76" s="98" t="s">
        <v>13655</v>
      </c>
      <c r="D76" s="98" t="s">
        <v>12002</v>
      </c>
      <c r="E76" s="98" t="s">
        <v>2197</v>
      </c>
      <c r="F76" s="112">
        <v>44035</v>
      </c>
      <c r="G76" s="112">
        <v>44039</v>
      </c>
      <c r="H76" s="112">
        <v>43891</v>
      </c>
      <c r="I76" s="112">
        <v>44196</v>
      </c>
      <c r="J76" s="118" t="s">
        <v>13535</v>
      </c>
    </row>
    <row r="77" spans="1:10" x14ac:dyDescent="0.25">
      <c r="A77" s="117" t="s">
        <v>13536</v>
      </c>
      <c r="B77" s="98" t="s">
        <v>13613</v>
      </c>
      <c r="C77" s="98" t="s">
        <v>13655</v>
      </c>
      <c r="D77" s="98" t="s">
        <v>12781</v>
      </c>
      <c r="E77" s="98" t="s">
        <v>1356</v>
      </c>
      <c r="F77" s="112">
        <v>44036</v>
      </c>
      <c r="G77" s="112">
        <v>44036</v>
      </c>
      <c r="H77" s="112">
        <v>44036</v>
      </c>
      <c r="I77" s="98" t="s">
        <v>13534</v>
      </c>
      <c r="J77" s="118" t="s">
        <v>13535</v>
      </c>
    </row>
    <row r="78" spans="1:10" x14ac:dyDescent="0.25">
      <c r="A78" s="117" t="s">
        <v>13536</v>
      </c>
      <c r="B78" s="98" t="s">
        <v>13614</v>
      </c>
      <c r="C78" s="98" t="s">
        <v>13655</v>
      </c>
      <c r="D78" s="98" t="s">
        <v>11394</v>
      </c>
      <c r="E78" s="98" t="s">
        <v>901</v>
      </c>
      <c r="F78" s="112">
        <v>44036</v>
      </c>
      <c r="G78" s="112">
        <v>44036</v>
      </c>
      <c r="H78" s="112">
        <v>44036</v>
      </c>
      <c r="I78" s="98" t="s">
        <v>13534</v>
      </c>
      <c r="J78" s="118" t="s">
        <v>13535</v>
      </c>
    </row>
    <row r="79" spans="1:10" x14ac:dyDescent="0.25">
      <c r="A79" s="117" t="s">
        <v>13536</v>
      </c>
      <c r="B79" s="98" t="s">
        <v>13615</v>
      </c>
      <c r="C79" s="98" t="s">
        <v>13655</v>
      </c>
      <c r="D79" s="98" t="s">
        <v>12517</v>
      </c>
      <c r="E79" s="98" t="s">
        <v>29</v>
      </c>
      <c r="F79" s="112">
        <v>44036</v>
      </c>
      <c r="G79" s="112">
        <v>44039</v>
      </c>
      <c r="H79" s="112">
        <v>44039</v>
      </c>
      <c r="I79" s="98" t="s">
        <v>13534</v>
      </c>
      <c r="J79" s="118" t="s">
        <v>13535</v>
      </c>
    </row>
    <row r="80" spans="1:10" x14ac:dyDescent="0.25">
      <c r="A80" s="117" t="s">
        <v>13532</v>
      </c>
      <c r="B80" s="98" t="s">
        <v>13616</v>
      </c>
      <c r="C80" s="98" t="s">
        <v>13655</v>
      </c>
      <c r="D80" s="98" t="s">
        <v>12571</v>
      </c>
      <c r="E80" s="98" t="s">
        <v>4626</v>
      </c>
      <c r="F80" s="112">
        <v>44039</v>
      </c>
      <c r="G80" s="112">
        <v>44040</v>
      </c>
      <c r="H80" s="112">
        <v>44039</v>
      </c>
      <c r="I80" s="112">
        <v>44196</v>
      </c>
      <c r="J80" s="118" t="s">
        <v>13535</v>
      </c>
    </row>
    <row r="81" spans="1:10" x14ac:dyDescent="0.25">
      <c r="A81" s="117" t="s">
        <v>13532</v>
      </c>
      <c r="B81" s="98" t="s">
        <v>13617</v>
      </c>
      <c r="C81" s="98" t="s">
        <v>13655</v>
      </c>
      <c r="D81" s="98" t="s">
        <v>12936</v>
      </c>
      <c r="E81" s="98" t="s">
        <v>4626</v>
      </c>
      <c r="F81" s="112">
        <v>44040</v>
      </c>
      <c r="G81" s="112">
        <v>44040</v>
      </c>
      <c r="H81" s="112">
        <v>44040</v>
      </c>
      <c r="I81" s="98" t="s">
        <v>13534</v>
      </c>
      <c r="J81" s="118" t="s">
        <v>13535</v>
      </c>
    </row>
    <row r="82" spans="1:10" x14ac:dyDescent="0.25">
      <c r="A82" s="117" t="s">
        <v>13536</v>
      </c>
      <c r="B82" s="98" t="s">
        <v>13618</v>
      </c>
      <c r="C82" s="98" t="s">
        <v>13655</v>
      </c>
      <c r="D82" s="98" t="s">
        <v>11783</v>
      </c>
      <c r="E82" s="98" t="s">
        <v>901</v>
      </c>
      <c r="F82" s="112">
        <v>44040</v>
      </c>
      <c r="G82" s="112">
        <v>44040</v>
      </c>
      <c r="H82" s="112">
        <v>44040</v>
      </c>
      <c r="I82" s="98" t="s">
        <v>13534</v>
      </c>
      <c r="J82" s="118" t="s">
        <v>13535</v>
      </c>
    </row>
    <row r="83" spans="1:10" x14ac:dyDescent="0.25">
      <c r="A83" s="117" t="s">
        <v>13536</v>
      </c>
      <c r="B83" s="98" t="s">
        <v>13619</v>
      </c>
      <c r="C83" s="98" t="s">
        <v>13655</v>
      </c>
      <c r="D83" s="98" t="s">
        <v>11814</v>
      </c>
      <c r="E83" s="98" t="s">
        <v>4626</v>
      </c>
      <c r="F83" s="112">
        <v>44040</v>
      </c>
      <c r="G83" s="112">
        <v>44040</v>
      </c>
      <c r="H83" s="112">
        <v>43952</v>
      </c>
      <c r="I83" s="98" t="s">
        <v>13534</v>
      </c>
      <c r="J83" s="118" t="s">
        <v>13535</v>
      </c>
    </row>
    <row r="84" spans="1:10" x14ac:dyDescent="0.25">
      <c r="A84" s="117" t="s">
        <v>13536</v>
      </c>
      <c r="B84" s="98" t="s">
        <v>13620</v>
      </c>
      <c r="C84" s="98" t="s">
        <v>13655</v>
      </c>
      <c r="D84" s="98" t="s">
        <v>12096</v>
      </c>
      <c r="E84" s="98" t="s">
        <v>3812</v>
      </c>
      <c r="F84" s="112">
        <v>44041</v>
      </c>
      <c r="G84" s="112">
        <v>44041</v>
      </c>
      <c r="H84" s="112">
        <v>44041</v>
      </c>
      <c r="I84" s="98" t="s">
        <v>13534</v>
      </c>
      <c r="J84" s="118" t="s">
        <v>13535</v>
      </c>
    </row>
    <row r="85" spans="1:10" x14ac:dyDescent="0.25">
      <c r="A85" s="117" t="s">
        <v>13532</v>
      </c>
      <c r="B85" s="98" t="s">
        <v>13621</v>
      </c>
      <c r="C85" s="98" t="s">
        <v>13655</v>
      </c>
      <c r="D85" s="98" t="s">
        <v>11972</v>
      </c>
      <c r="E85" s="98" t="s">
        <v>2274</v>
      </c>
      <c r="F85" s="112">
        <v>44041</v>
      </c>
      <c r="G85" s="112">
        <v>44043</v>
      </c>
      <c r="H85" s="112">
        <v>43891</v>
      </c>
      <c r="I85" s="112">
        <v>44196</v>
      </c>
      <c r="J85" s="118" t="s">
        <v>13535</v>
      </c>
    </row>
    <row r="86" spans="1:10" x14ac:dyDescent="0.25">
      <c r="A86" s="117" t="s">
        <v>13536</v>
      </c>
      <c r="B86" s="98" t="s">
        <v>13622</v>
      </c>
      <c r="C86" s="98" t="s">
        <v>13655</v>
      </c>
      <c r="D86" s="98" t="s">
        <v>11808</v>
      </c>
      <c r="E86" s="98" t="s">
        <v>3812</v>
      </c>
      <c r="F86" s="112">
        <v>44041</v>
      </c>
      <c r="G86" s="112">
        <v>44041</v>
      </c>
      <c r="H86" s="112">
        <v>44041</v>
      </c>
      <c r="I86" s="98" t="s">
        <v>13534</v>
      </c>
      <c r="J86" s="118" t="s">
        <v>13535</v>
      </c>
    </row>
    <row r="87" spans="1:10" x14ac:dyDescent="0.25">
      <c r="A87" s="117" t="s">
        <v>13536</v>
      </c>
      <c r="B87" s="98" t="s">
        <v>13623</v>
      </c>
      <c r="C87" s="98" t="s">
        <v>13655</v>
      </c>
      <c r="D87" s="98" t="s">
        <v>11843</v>
      </c>
      <c r="E87" s="98" t="s">
        <v>2758</v>
      </c>
      <c r="F87" s="112">
        <v>44042</v>
      </c>
      <c r="G87" s="112">
        <v>44042</v>
      </c>
      <c r="H87" s="112">
        <v>43891</v>
      </c>
      <c r="I87" s="98" t="s">
        <v>13534</v>
      </c>
      <c r="J87" s="118" t="s">
        <v>13535</v>
      </c>
    </row>
    <row r="88" spans="1:10" x14ac:dyDescent="0.25">
      <c r="A88" s="117" t="s">
        <v>13536</v>
      </c>
      <c r="B88" s="98" t="s">
        <v>13624</v>
      </c>
      <c r="C88" s="98" t="s">
        <v>13655</v>
      </c>
      <c r="D88" s="98" t="s">
        <v>12688</v>
      </c>
      <c r="E88" s="98" t="s">
        <v>3747</v>
      </c>
      <c r="F88" s="112">
        <v>44042</v>
      </c>
      <c r="G88" s="112">
        <v>44042</v>
      </c>
      <c r="H88" s="112">
        <v>44042</v>
      </c>
      <c r="I88" s="98" t="s">
        <v>13534</v>
      </c>
      <c r="J88" s="118" t="s">
        <v>13535</v>
      </c>
    </row>
    <row r="89" spans="1:10" x14ac:dyDescent="0.25">
      <c r="A89" s="117" t="s">
        <v>13536</v>
      </c>
      <c r="B89" s="98" t="s">
        <v>13625</v>
      </c>
      <c r="C89" s="98" t="s">
        <v>13655</v>
      </c>
      <c r="D89" s="98" t="s">
        <v>12491</v>
      </c>
      <c r="E89" s="98" t="s">
        <v>901</v>
      </c>
      <c r="F89" s="112">
        <v>44042</v>
      </c>
      <c r="G89" s="112">
        <v>44042</v>
      </c>
      <c r="H89" s="112">
        <v>44042</v>
      </c>
      <c r="I89" s="98" t="s">
        <v>13534</v>
      </c>
      <c r="J89" s="118" t="s">
        <v>13535</v>
      </c>
    </row>
    <row r="90" spans="1:10" x14ac:dyDescent="0.25">
      <c r="A90" s="117" t="s">
        <v>13536</v>
      </c>
      <c r="B90" s="98" t="s">
        <v>13626</v>
      </c>
      <c r="C90" s="98" t="s">
        <v>13655</v>
      </c>
      <c r="D90" s="98" t="s">
        <v>13253</v>
      </c>
      <c r="E90" s="98" t="s">
        <v>3812</v>
      </c>
      <c r="F90" s="112">
        <v>44043</v>
      </c>
      <c r="G90" s="112">
        <v>44043</v>
      </c>
      <c r="H90" s="112">
        <v>44043</v>
      </c>
      <c r="I90" s="98" t="s">
        <v>13534</v>
      </c>
      <c r="J90" s="118" t="s">
        <v>13535</v>
      </c>
    </row>
    <row r="91" spans="1:10" x14ac:dyDescent="0.25">
      <c r="A91" s="117" t="s">
        <v>13536</v>
      </c>
      <c r="B91" s="98" t="s">
        <v>13627</v>
      </c>
      <c r="C91" s="98" t="s">
        <v>13655</v>
      </c>
      <c r="D91" s="98" t="s">
        <v>13058</v>
      </c>
      <c r="E91" s="98" t="s">
        <v>3812</v>
      </c>
      <c r="F91" s="112">
        <v>44043</v>
      </c>
      <c r="G91" s="112">
        <v>44043</v>
      </c>
      <c r="H91" s="112">
        <v>44043</v>
      </c>
      <c r="I91" s="98" t="s">
        <v>13534</v>
      </c>
      <c r="J91" s="118" t="s">
        <v>13535</v>
      </c>
    </row>
    <row r="92" spans="1:10" x14ac:dyDescent="0.25">
      <c r="A92" s="117" t="s">
        <v>13536</v>
      </c>
      <c r="B92" s="98" t="s">
        <v>13628</v>
      </c>
      <c r="C92" s="98" t="s">
        <v>13655</v>
      </c>
      <c r="D92" s="98" t="s">
        <v>13307</v>
      </c>
      <c r="E92" s="98" t="s">
        <v>901</v>
      </c>
      <c r="F92" s="112">
        <v>44043</v>
      </c>
      <c r="G92" s="112">
        <v>44043</v>
      </c>
      <c r="H92" s="112">
        <v>44043</v>
      </c>
      <c r="I92" s="98" t="s">
        <v>13534</v>
      </c>
      <c r="J92" s="118" t="s">
        <v>13535</v>
      </c>
    </row>
    <row r="93" spans="1:10" x14ac:dyDescent="0.25">
      <c r="A93" s="117" t="s">
        <v>13536</v>
      </c>
      <c r="B93" s="98" t="s">
        <v>13629</v>
      </c>
      <c r="C93" s="98" t="s">
        <v>13655</v>
      </c>
      <c r="D93" s="98" t="s">
        <v>13248</v>
      </c>
      <c r="E93" s="98" t="s">
        <v>3812</v>
      </c>
      <c r="F93" s="112">
        <v>44043</v>
      </c>
      <c r="G93" s="112">
        <v>44043</v>
      </c>
      <c r="H93" s="112">
        <v>44043</v>
      </c>
      <c r="I93" s="98" t="s">
        <v>13534</v>
      </c>
      <c r="J93" s="118" t="s">
        <v>13535</v>
      </c>
    </row>
    <row r="94" spans="1:10" x14ac:dyDescent="0.25">
      <c r="A94" s="117" t="s">
        <v>13536</v>
      </c>
      <c r="B94" s="98" t="s">
        <v>13630</v>
      </c>
      <c r="C94" s="98" t="s">
        <v>13655</v>
      </c>
      <c r="D94" s="98" t="s">
        <v>11653</v>
      </c>
      <c r="E94" s="98" t="s">
        <v>1356</v>
      </c>
      <c r="F94" s="112">
        <v>44046</v>
      </c>
      <c r="G94" s="112">
        <v>44046</v>
      </c>
      <c r="H94" s="112">
        <v>44046</v>
      </c>
      <c r="I94" s="98" t="s">
        <v>13534</v>
      </c>
      <c r="J94" s="118" t="s">
        <v>13562</v>
      </c>
    </row>
    <row r="95" spans="1:10" x14ac:dyDescent="0.25">
      <c r="A95" s="117" t="s">
        <v>13536</v>
      </c>
      <c r="B95" s="98" t="s">
        <v>13631</v>
      </c>
      <c r="C95" s="98" t="s">
        <v>13655</v>
      </c>
      <c r="D95" s="98" t="s">
        <v>13056</v>
      </c>
      <c r="E95" s="98" t="s">
        <v>3812</v>
      </c>
      <c r="F95" s="112">
        <v>44047</v>
      </c>
      <c r="G95" s="112">
        <v>44047</v>
      </c>
      <c r="H95" s="112">
        <v>44047</v>
      </c>
      <c r="I95" s="98" t="s">
        <v>13534</v>
      </c>
      <c r="J95" s="118" t="s">
        <v>13535</v>
      </c>
    </row>
    <row r="96" spans="1:10" x14ac:dyDescent="0.25">
      <c r="A96" s="117" t="s">
        <v>13536</v>
      </c>
      <c r="B96" s="98" t="s">
        <v>13632</v>
      </c>
      <c r="C96" s="98" t="s">
        <v>13655</v>
      </c>
      <c r="D96" s="98" t="s">
        <v>12247</v>
      </c>
      <c r="E96" s="98" t="s">
        <v>2197</v>
      </c>
      <c r="F96" s="112">
        <v>44047</v>
      </c>
      <c r="G96" s="112">
        <v>44048</v>
      </c>
      <c r="H96" s="112">
        <v>43891</v>
      </c>
      <c r="I96" s="112">
        <v>44196</v>
      </c>
      <c r="J96" s="118" t="s">
        <v>13535</v>
      </c>
    </row>
    <row r="97" spans="1:10" x14ac:dyDescent="0.25">
      <c r="A97" s="117" t="s">
        <v>13536</v>
      </c>
      <c r="B97" s="98" t="s">
        <v>13633</v>
      </c>
      <c r="C97" s="98" t="s">
        <v>13655</v>
      </c>
      <c r="D97" s="98" t="s">
        <v>11415</v>
      </c>
      <c r="E97" s="98" t="s">
        <v>3812</v>
      </c>
      <c r="F97" s="112">
        <v>44047</v>
      </c>
      <c r="G97" s="112">
        <v>44047</v>
      </c>
      <c r="H97" s="112">
        <v>44026</v>
      </c>
      <c r="I97" s="98" t="s">
        <v>13534</v>
      </c>
      <c r="J97" s="118" t="s">
        <v>13535</v>
      </c>
    </row>
    <row r="98" spans="1:10" x14ac:dyDescent="0.25">
      <c r="A98" s="117" t="s">
        <v>13536</v>
      </c>
      <c r="B98" s="98" t="s">
        <v>13634</v>
      </c>
      <c r="C98" s="98" t="s">
        <v>13655</v>
      </c>
      <c r="D98" s="98" t="s">
        <v>11966</v>
      </c>
      <c r="E98" s="98" t="s">
        <v>634</v>
      </c>
      <c r="F98" s="112">
        <v>44047</v>
      </c>
      <c r="G98" s="112">
        <v>44047</v>
      </c>
      <c r="H98" s="112">
        <v>44047</v>
      </c>
      <c r="I98" s="98" t="s">
        <v>13534</v>
      </c>
      <c r="J98" s="118" t="s">
        <v>13535</v>
      </c>
    </row>
    <row r="99" spans="1:10" x14ac:dyDescent="0.25">
      <c r="A99" s="117" t="s">
        <v>13536</v>
      </c>
      <c r="B99" s="98" t="s">
        <v>13635</v>
      </c>
      <c r="C99" s="98" t="s">
        <v>13655</v>
      </c>
      <c r="D99" s="98" t="s">
        <v>13043</v>
      </c>
      <c r="E99" s="98" t="s">
        <v>3812</v>
      </c>
      <c r="F99" s="112">
        <v>44048</v>
      </c>
      <c r="G99" s="112">
        <v>44048</v>
      </c>
      <c r="H99" s="112">
        <v>44048</v>
      </c>
      <c r="I99" s="98" t="s">
        <v>13534</v>
      </c>
      <c r="J99" s="118" t="s">
        <v>13535</v>
      </c>
    </row>
    <row r="100" spans="1:10" x14ac:dyDescent="0.25">
      <c r="A100" s="117" t="s">
        <v>13536</v>
      </c>
      <c r="B100" s="98" t="s">
        <v>13636</v>
      </c>
      <c r="C100" s="98" t="s">
        <v>13655</v>
      </c>
      <c r="D100" s="98" t="s">
        <v>12113</v>
      </c>
      <c r="E100" s="98" t="s">
        <v>3812</v>
      </c>
      <c r="F100" s="112">
        <v>44049</v>
      </c>
      <c r="G100" s="112">
        <v>44049</v>
      </c>
      <c r="H100" s="112">
        <v>44049</v>
      </c>
      <c r="I100" s="98" t="s">
        <v>13534</v>
      </c>
      <c r="J100" s="118" t="s">
        <v>13535</v>
      </c>
    </row>
    <row r="101" spans="1:10" x14ac:dyDescent="0.25">
      <c r="A101" s="117" t="s">
        <v>13536</v>
      </c>
      <c r="B101" s="98" t="s">
        <v>13637</v>
      </c>
      <c r="C101" s="98" t="s">
        <v>13655</v>
      </c>
      <c r="D101" s="98" t="s">
        <v>13139</v>
      </c>
      <c r="E101" s="98" t="s">
        <v>4626</v>
      </c>
      <c r="F101" s="112">
        <v>44049</v>
      </c>
      <c r="G101" s="112">
        <v>44050</v>
      </c>
      <c r="H101" s="112">
        <v>44050</v>
      </c>
      <c r="I101" s="98" t="s">
        <v>13534</v>
      </c>
      <c r="J101" s="118" t="s">
        <v>13535</v>
      </c>
    </row>
    <row r="102" spans="1:10" x14ac:dyDescent="0.25">
      <c r="A102" s="117" t="s">
        <v>13536</v>
      </c>
      <c r="B102" s="98" t="s">
        <v>13614</v>
      </c>
      <c r="C102" s="98" t="s">
        <v>13655</v>
      </c>
      <c r="D102" s="98" t="s">
        <v>11888</v>
      </c>
      <c r="E102" s="98" t="s">
        <v>634</v>
      </c>
      <c r="F102" s="112">
        <v>44050</v>
      </c>
      <c r="G102" s="112">
        <v>44050</v>
      </c>
      <c r="H102" s="112">
        <v>44050</v>
      </c>
      <c r="I102" s="98" t="s">
        <v>13534</v>
      </c>
      <c r="J102" s="118" t="s">
        <v>13535</v>
      </c>
    </row>
    <row r="103" spans="1:10" x14ac:dyDescent="0.25">
      <c r="A103" s="117" t="s">
        <v>13536</v>
      </c>
      <c r="B103" s="98" t="s">
        <v>13638</v>
      </c>
      <c r="C103" s="98" t="s">
        <v>13655</v>
      </c>
      <c r="D103" s="98" t="s">
        <v>12881</v>
      </c>
      <c r="E103" s="98" t="s">
        <v>901</v>
      </c>
      <c r="F103" s="112">
        <v>44055</v>
      </c>
      <c r="G103" s="112">
        <v>44056</v>
      </c>
      <c r="H103" s="112">
        <v>44055</v>
      </c>
      <c r="I103" s="98" t="s">
        <v>13534</v>
      </c>
      <c r="J103" s="118" t="s">
        <v>13535</v>
      </c>
    </row>
    <row r="104" spans="1:10" x14ac:dyDescent="0.25">
      <c r="A104" s="117" t="s">
        <v>13536</v>
      </c>
      <c r="B104" s="98" t="s">
        <v>13639</v>
      </c>
      <c r="C104" s="98" t="s">
        <v>13655</v>
      </c>
      <c r="D104" s="98" t="s">
        <v>13248</v>
      </c>
      <c r="E104" s="98" t="s">
        <v>3812</v>
      </c>
      <c r="F104" s="112">
        <v>44055</v>
      </c>
      <c r="G104" s="112">
        <v>44055</v>
      </c>
      <c r="H104" s="112">
        <v>44055</v>
      </c>
      <c r="I104" s="98" t="s">
        <v>13534</v>
      </c>
      <c r="J104" s="118" t="s">
        <v>13535</v>
      </c>
    </row>
    <row r="105" spans="1:10" x14ac:dyDescent="0.25">
      <c r="A105" s="117" t="s">
        <v>13532</v>
      </c>
      <c r="B105" s="98" t="s">
        <v>13640</v>
      </c>
      <c r="C105" s="98" t="s">
        <v>13655</v>
      </c>
      <c r="D105" s="98" t="s">
        <v>11698</v>
      </c>
      <c r="E105" s="98" t="s">
        <v>2197</v>
      </c>
      <c r="F105" s="112">
        <v>44055</v>
      </c>
      <c r="G105" s="112">
        <v>44056</v>
      </c>
      <c r="H105" s="112">
        <v>43891</v>
      </c>
      <c r="I105" s="112">
        <v>44196</v>
      </c>
      <c r="J105" s="118" t="s">
        <v>13535</v>
      </c>
    </row>
    <row r="106" spans="1:10" x14ac:dyDescent="0.25">
      <c r="A106" s="117" t="s">
        <v>13536</v>
      </c>
      <c r="B106" s="98" t="s">
        <v>13641</v>
      </c>
      <c r="C106" s="98" t="s">
        <v>13655</v>
      </c>
      <c r="D106" s="98" t="s">
        <v>11950</v>
      </c>
      <c r="E106" s="98" t="s">
        <v>29</v>
      </c>
      <c r="F106" s="112">
        <v>44056</v>
      </c>
      <c r="G106" s="112">
        <v>44056</v>
      </c>
      <c r="H106" s="112">
        <v>43891</v>
      </c>
      <c r="I106" s="98" t="s">
        <v>13534</v>
      </c>
      <c r="J106" s="118" t="s">
        <v>13535</v>
      </c>
    </row>
    <row r="107" spans="1:10" x14ac:dyDescent="0.25">
      <c r="A107" s="117" t="s">
        <v>13536</v>
      </c>
      <c r="B107" s="98" t="s">
        <v>13557</v>
      </c>
      <c r="C107" s="98" t="s">
        <v>13655</v>
      </c>
      <c r="D107" s="98" t="s">
        <v>12557</v>
      </c>
      <c r="E107" s="98" t="s">
        <v>634</v>
      </c>
      <c r="F107" s="112">
        <v>44056</v>
      </c>
      <c r="G107" s="112">
        <v>44056</v>
      </c>
      <c r="H107" s="112">
        <v>44056</v>
      </c>
      <c r="I107" s="98" t="s">
        <v>13534</v>
      </c>
      <c r="J107" s="118" t="s">
        <v>13535</v>
      </c>
    </row>
    <row r="108" spans="1:10" x14ac:dyDescent="0.25">
      <c r="A108" s="117" t="s">
        <v>13536</v>
      </c>
      <c r="B108" s="98" t="s">
        <v>13642</v>
      </c>
      <c r="C108" s="98" t="s">
        <v>13655</v>
      </c>
      <c r="D108" s="98" t="s">
        <v>12727</v>
      </c>
      <c r="E108" s="98" t="s">
        <v>634</v>
      </c>
      <c r="F108" s="112">
        <v>44056</v>
      </c>
      <c r="G108" s="112">
        <v>44056</v>
      </c>
      <c r="H108" s="112">
        <v>44056</v>
      </c>
      <c r="I108" s="98" t="s">
        <v>13534</v>
      </c>
      <c r="J108" s="118" t="s">
        <v>13535</v>
      </c>
    </row>
    <row r="109" spans="1:10" x14ac:dyDescent="0.25">
      <c r="A109" s="117" t="s">
        <v>13536</v>
      </c>
      <c r="B109" s="98" t="s">
        <v>13643</v>
      </c>
      <c r="C109" s="98" t="s">
        <v>13655</v>
      </c>
      <c r="D109" s="98" t="s">
        <v>12418</v>
      </c>
      <c r="E109" s="98" t="s">
        <v>2926</v>
      </c>
      <c r="F109" s="112">
        <v>44061</v>
      </c>
      <c r="G109" s="112">
        <v>44062</v>
      </c>
      <c r="H109" s="112">
        <v>43891</v>
      </c>
      <c r="I109" s="112">
        <v>44196</v>
      </c>
      <c r="J109" s="118" t="s">
        <v>13562</v>
      </c>
    </row>
    <row r="110" spans="1:10" x14ac:dyDescent="0.25">
      <c r="A110" s="117" t="s">
        <v>13536</v>
      </c>
      <c r="B110" s="98" t="s">
        <v>13644</v>
      </c>
      <c r="C110" s="98" t="s">
        <v>13655</v>
      </c>
      <c r="D110" s="98" t="s">
        <v>12752</v>
      </c>
      <c r="E110" s="98" t="s">
        <v>3812</v>
      </c>
      <c r="F110" s="112">
        <v>44062</v>
      </c>
      <c r="G110" s="112">
        <v>44062</v>
      </c>
      <c r="H110" s="112">
        <v>44062</v>
      </c>
      <c r="I110" s="98" t="s">
        <v>13534</v>
      </c>
      <c r="J110" s="118" t="s">
        <v>13535</v>
      </c>
    </row>
    <row r="111" spans="1:10" x14ac:dyDescent="0.25">
      <c r="A111" s="117" t="s">
        <v>13536</v>
      </c>
      <c r="B111" s="98" t="s">
        <v>13645</v>
      </c>
      <c r="C111" s="98" t="s">
        <v>13655</v>
      </c>
      <c r="D111" s="98" t="s">
        <v>13010</v>
      </c>
      <c r="E111" s="98" t="s">
        <v>3812</v>
      </c>
      <c r="F111" s="112">
        <v>44062</v>
      </c>
      <c r="G111" s="112">
        <v>44062</v>
      </c>
      <c r="H111" s="112">
        <v>44062</v>
      </c>
      <c r="I111" s="112">
        <v>44093</v>
      </c>
      <c r="J111" s="118" t="s">
        <v>13535</v>
      </c>
    </row>
    <row r="112" spans="1:10" x14ac:dyDescent="0.25">
      <c r="A112" s="117" t="s">
        <v>13532</v>
      </c>
      <c r="B112" s="98" t="s">
        <v>13646</v>
      </c>
      <c r="C112" s="98" t="s">
        <v>13655</v>
      </c>
      <c r="D112" s="98" t="s">
        <v>12230</v>
      </c>
      <c r="E112" s="98" t="s">
        <v>4289</v>
      </c>
      <c r="F112" s="112">
        <v>44062</v>
      </c>
      <c r="G112" s="112">
        <v>44063</v>
      </c>
      <c r="H112" s="112">
        <v>44063</v>
      </c>
      <c r="I112" s="98" t="s">
        <v>13534</v>
      </c>
      <c r="J112" s="118" t="s">
        <v>13535</v>
      </c>
    </row>
    <row r="113" spans="1:10" x14ac:dyDescent="0.25">
      <c r="A113" s="117" t="s">
        <v>13536</v>
      </c>
      <c r="B113" s="98" t="s">
        <v>13647</v>
      </c>
      <c r="C113" s="98" t="s">
        <v>13655</v>
      </c>
      <c r="D113" s="98" t="s">
        <v>12852</v>
      </c>
      <c r="E113" s="98" t="s">
        <v>3513</v>
      </c>
      <c r="F113" s="112">
        <v>44063</v>
      </c>
      <c r="G113" s="112">
        <v>44068</v>
      </c>
      <c r="H113" s="112">
        <v>43891</v>
      </c>
      <c r="I113" s="112">
        <v>44196</v>
      </c>
      <c r="J113" s="118" t="s">
        <v>13535</v>
      </c>
    </row>
    <row r="114" spans="1:10" x14ac:dyDescent="0.25">
      <c r="A114" s="117" t="s">
        <v>13536</v>
      </c>
      <c r="B114" s="98" t="s">
        <v>13648</v>
      </c>
      <c r="C114" s="98" t="s">
        <v>13655</v>
      </c>
      <c r="D114" s="98" t="s">
        <v>12279</v>
      </c>
      <c r="E114" s="98" t="s">
        <v>901</v>
      </c>
      <c r="F114" s="112">
        <v>44068</v>
      </c>
      <c r="G114" s="112">
        <v>44068</v>
      </c>
      <c r="H114" s="112">
        <v>44068</v>
      </c>
      <c r="I114" s="98" t="s">
        <v>13534</v>
      </c>
      <c r="J114" s="118" t="s">
        <v>13535</v>
      </c>
    </row>
    <row r="115" spans="1:10" x14ac:dyDescent="0.25">
      <c r="A115" s="117" t="s">
        <v>13536</v>
      </c>
      <c r="B115" s="98" t="s">
        <v>13649</v>
      </c>
      <c r="C115" s="98" t="s">
        <v>13655</v>
      </c>
      <c r="D115" s="98" t="s">
        <v>11559</v>
      </c>
      <c r="E115" s="98" t="s">
        <v>901</v>
      </c>
      <c r="F115" s="112">
        <v>44069</v>
      </c>
      <c r="G115" s="112">
        <v>44069</v>
      </c>
      <c r="H115" s="112">
        <v>44069</v>
      </c>
      <c r="I115" s="98" t="s">
        <v>13534</v>
      </c>
      <c r="J115" s="118" t="s">
        <v>13535</v>
      </c>
    </row>
    <row r="116" spans="1:10" x14ac:dyDescent="0.25">
      <c r="A116" s="117" t="s">
        <v>13532</v>
      </c>
      <c r="B116" s="98" t="s">
        <v>13650</v>
      </c>
      <c r="C116" s="98" t="s">
        <v>13655</v>
      </c>
      <c r="D116" s="98" t="s">
        <v>11501</v>
      </c>
      <c r="E116" s="98" t="s">
        <v>4559</v>
      </c>
      <c r="F116" s="112">
        <v>44069</v>
      </c>
      <c r="G116" s="112">
        <v>44070</v>
      </c>
      <c r="H116" s="112">
        <v>43979</v>
      </c>
      <c r="I116" s="112">
        <v>44196</v>
      </c>
      <c r="J116" s="118" t="s">
        <v>13562</v>
      </c>
    </row>
    <row r="117" spans="1:10" x14ac:dyDescent="0.25">
      <c r="A117" s="117" t="s">
        <v>13536</v>
      </c>
      <c r="B117" s="98" t="s">
        <v>13651</v>
      </c>
      <c r="C117" s="98" t="s">
        <v>13655</v>
      </c>
      <c r="D117" s="98" t="s">
        <v>12120</v>
      </c>
      <c r="E117" s="98" t="s">
        <v>4626</v>
      </c>
      <c r="F117" s="112">
        <v>44074</v>
      </c>
      <c r="G117" s="112">
        <v>44074</v>
      </c>
      <c r="H117" s="112">
        <v>44074</v>
      </c>
      <c r="I117" s="98" t="s">
        <v>13534</v>
      </c>
      <c r="J117" s="118" t="s">
        <v>13535</v>
      </c>
    </row>
    <row r="118" spans="1:10" x14ac:dyDescent="0.25">
      <c r="A118" s="117" t="s">
        <v>13536</v>
      </c>
      <c r="B118" s="98" t="s">
        <v>13652</v>
      </c>
      <c r="C118" s="98" t="s">
        <v>13655</v>
      </c>
      <c r="D118" s="98" t="s">
        <v>12331</v>
      </c>
      <c r="E118" s="98" t="s">
        <v>4626</v>
      </c>
      <c r="F118" s="112">
        <v>44075</v>
      </c>
      <c r="G118" s="112">
        <v>44076</v>
      </c>
      <c r="H118" s="112">
        <v>44076</v>
      </c>
      <c r="I118" s="98" t="s">
        <v>13534</v>
      </c>
      <c r="J118" s="118" t="s">
        <v>13535</v>
      </c>
    </row>
    <row r="119" spans="1:10" ht="15.75" thickBot="1" x14ac:dyDescent="0.3">
      <c r="A119" s="119" t="s">
        <v>13536</v>
      </c>
      <c r="B119" s="120" t="s">
        <v>13653</v>
      </c>
      <c r="C119" s="120" t="s">
        <v>13655</v>
      </c>
      <c r="D119" s="120" t="s">
        <v>12788</v>
      </c>
      <c r="E119" s="120" t="s">
        <v>3812</v>
      </c>
      <c r="F119" s="121">
        <v>44077</v>
      </c>
      <c r="G119" s="121">
        <v>44077</v>
      </c>
      <c r="H119" s="121">
        <v>44077</v>
      </c>
      <c r="I119" s="120" t="s">
        <v>13534</v>
      </c>
      <c r="J119" s="122" t="s">
        <v>13535</v>
      </c>
    </row>
  </sheetData>
  <autoFilter ref="A2:J120"/>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N10668"/>
  <sheetViews>
    <sheetView zoomScale="96" zoomScaleNormal="96" workbookViewId="0">
      <pane xSplit="2" ySplit="2" topLeftCell="C3" activePane="bottomRight" state="frozen"/>
      <selection pane="topRight" activeCell="C1" sqref="C1"/>
      <selection pane="bottomLeft" activeCell="A3" sqref="A3"/>
      <selection pane="bottomRight" activeCell="C19" sqref="C19"/>
    </sheetView>
  </sheetViews>
  <sheetFormatPr defaultRowHeight="15" x14ac:dyDescent="0.25"/>
  <cols>
    <col min="1" max="1" width="15.85546875" bestFit="1" customWidth="1"/>
    <col min="2" max="2" width="44" bestFit="1" customWidth="1"/>
    <col min="3" max="3" width="11.7109375" style="104" customWidth="1"/>
    <col min="4" max="4" width="19.42578125" bestFit="1" customWidth="1"/>
    <col min="5" max="5" width="17.28515625" bestFit="1" customWidth="1"/>
    <col min="7" max="7" width="16.5703125" bestFit="1" customWidth="1"/>
    <col min="8" max="8" width="15.140625" bestFit="1" customWidth="1"/>
    <col min="9" max="9" width="18.140625" bestFit="1" customWidth="1"/>
    <col min="10" max="10" width="19.5703125" hidden="1" customWidth="1"/>
    <col min="11" max="11" width="17.7109375" hidden="1" customWidth="1"/>
    <col min="12" max="12" width="18.85546875" hidden="1" customWidth="1"/>
    <col min="13" max="13" width="56.42578125" hidden="1" customWidth="1"/>
    <col min="14" max="14" width="12.85546875" hidden="1" customWidth="1"/>
  </cols>
  <sheetData>
    <row r="1" spans="1:14" ht="15.75" thickBot="1" x14ac:dyDescent="0.3">
      <c r="B1" s="85" t="s">
        <v>13522</v>
      </c>
      <c r="C1" s="86">
        <v>44074</v>
      </c>
      <c r="D1" s="134" t="s">
        <v>17068</v>
      </c>
    </row>
    <row r="2" spans="1:14" ht="60.75" thickBot="1" x14ac:dyDescent="0.3">
      <c r="A2" s="100" t="s">
        <v>13659</v>
      </c>
      <c r="B2" s="100" t="s">
        <v>13660</v>
      </c>
      <c r="C2" s="103" t="s">
        <v>26</v>
      </c>
      <c r="D2" s="100" t="s">
        <v>13661</v>
      </c>
      <c r="E2" s="100" t="s">
        <v>13662</v>
      </c>
      <c r="F2" s="100" t="s">
        <v>17067</v>
      </c>
      <c r="G2" s="100" t="s">
        <v>13663</v>
      </c>
      <c r="H2" s="100" t="s">
        <v>13664</v>
      </c>
      <c r="I2" s="100" t="s">
        <v>17053</v>
      </c>
      <c r="J2" s="100" t="s">
        <v>17038</v>
      </c>
      <c r="K2" s="100" t="s">
        <v>17039</v>
      </c>
      <c r="L2" s="100" t="s">
        <v>17045</v>
      </c>
      <c r="M2" s="100" t="s">
        <v>13665</v>
      </c>
      <c r="N2" s="101" t="s">
        <v>17043</v>
      </c>
    </row>
    <row r="3" spans="1:14" x14ac:dyDescent="0.25">
      <c r="A3" s="128">
        <v>1613940000119</v>
      </c>
      <c r="B3" s="114" t="s">
        <v>11394</v>
      </c>
      <c r="C3" s="129" t="s">
        <v>901</v>
      </c>
      <c r="D3" s="114" t="s">
        <v>13667</v>
      </c>
      <c r="E3" s="114" t="s">
        <v>13669</v>
      </c>
      <c r="F3" s="133">
        <v>14</v>
      </c>
      <c r="G3" s="115">
        <v>44075</v>
      </c>
      <c r="H3" s="114"/>
      <c r="I3" s="129" t="str">
        <f t="shared" ref="I3:I66" si="0">IFERROR(IF(OR(E3="Ativos", E3="Aposentados",E3="Pensionistas"),IF(F3&gt;=14,"SIM","NÃO"),""),"")</f>
        <v>SIM</v>
      </c>
      <c r="J3" s="129"/>
      <c r="K3" s="129"/>
      <c r="L3" s="129"/>
      <c r="M3" s="114"/>
      <c r="N3" s="116"/>
    </row>
    <row r="4" spans="1:14" x14ac:dyDescent="0.25">
      <c r="A4" s="130">
        <v>1298330000178</v>
      </c>
      <c r="B4" s="98" t="s">
        <v>11395</v>
      </c>
      <c r="C4" s="123" t="s">
        <v>901</v>
      </c>
      <c r="D4" s="98" t="s">
        <v>13667</v>
      </c>
      <c r="E4" s="98" t="s">
        <v>13669</v>
      </c>
      <c r="F4" s="124">
        <v>11</v>
      </c>
      <c r="G4" s="112">
        <v>42072</v>
      </c>
      <c r="H4" s="98"/>
      <c r="I4" s="123" t="str">
        <f t="shared" si="0"/>
        <v>NÃO</v>
      </c>
      <c r="J4" s="123"/>
      <c r="K4" s="123"/>
      <c r="L4" s="123"/>
      <c r="M4" s="98" t="s">
        <v>14122</v>
      </c>
      <c r="N4" s="118"/>
    </row>
    <row r="5" spans="1:14" x14ac:dyDescent="0.25">
      <c r="A5" s="130">
        <v>5105127000199</v>
      </c>
      <c r="B5" s="98" t="s">
        <v>11396</v>
      </c>
      <c r="C5" s="123" t="s">
        <v>2413</v>
      </c>
      <c r="D5" s="98" t="s">
        <v>13667</v>
      </c>
      <c r="E5" s="98" t="s">
        <v>13669</v>
      </c>
      <c r="F5" s="124">
        <v>11</v>
      </c>
      <c r="G5" s="112">
        <v>41275</v>
      </c>
      <c r="H5" s="98"/>
      <c r="I5" s="123" t="str">
        <f t="shared" si="0"/>
        <v>NÃO</v>
      </c>
      <c r="J5" s="123"/>
      <c r="K5" s="123"/>
      <c r="L5" s="123"/>
      <c r="M5" s="98" t="s">
        <v>15063</v>
      </c>
      <c r="N5" s="118"/>
    </row>
    <row r="6" spans="1:14" x14ac:dyDescent="0.25">
      <c r="A6" s="130">
        <v>37425451000180</v>
      </c>
      <c r="B6" s="98" t="s">
        <v>11397</v>
      </c>
      <c r="C6" s="123" t="s">
        <v>5227</v>
      </c>
      <c r="D6" s="98" t="s">
        <v>13667</v>
      </c>
      <c r="E6" s="98" t="s">
        <v>13669</v>
      </c>
      <c r="F6" s="124">
        <v>11</v>
      </c>
      <c r="G6" s="112">
        <v>40148</v>
      </c>
      <c r="H6" s="98"/>
      <c r="I6" s="123" t="str">
        <f t="shared" si="0"/>
        <v>NÃO</v>
      </c>
      <c r="J6" s="123"/>
      <c r="K6" s="123"/>
      <c r="L6" s="123"/>
      <c r="M6" s="98"/>
      <c r="N6" s="118"/>
    </row>
    <row r="7" spans="1:14" x14ac:dyDescent="0.25">
      <c r="A7" s="130">
        <v>7000268000172</v>
      </c>
      <c r="B7" s="98" t="s">
        <v>11398</v>
      </c>
      <c r="C7" s="123" t="s">
        <v>1142</v>
      </c>
      <c r="D7" s="98" t="s">
        <v>13667</v>
      </c>
      <c r="E7" s="98" t="s">
        <v>13669</v>
      </c>
      <c r="F7" s="124">
        <v>11</v>
      </c>
      <c r="G7" s="112">
        <v>40269</v>
      </c>
      <c r="H7" s="98"/>
      <c r="I7" s="123" t="str">
        <f t="shared" si="0"/>
        <v>NÃO</v>
      </c>
      <c r="J7" s="123"/>
      <c r="K7" s="123"/>
      <c r="L7" s="123"/>
      <c r="M7" s="98" t="s">
        <v>14374</v>
      </c>
      <c r="N7" s="118"/>
    </row>
    <row r="8" spans="1:14" x14ac:dyDescent="0.25">
      <c r="A8" s="130">
        <v>23555170000138</v>
      </c>
      <c r="B8" s="98" t="s">
        <v>11399</v>
      </c>
      <c r="C8" s="123" t="s">
        <v>634</v>
      </c>
      <c r="D8" s="98" t="s">
        <v>13667</v>
      </c>
      <c r="E8" s="98" t="s">
        <v>13669</v>
      </c>
      <c r="F8" s="124">
        <v>11</v>
      </c>
      <c r="G8" s="112">
        <v>41480</v>
      </c>
      <c r="H8" s="98"/>
      <c r="I8" s="123" t="str">
        <f t="shared" si="0"/>
        <v>NÃO</v>
      </c>
      <c r="J8" s="123"/>
      <c r="K8" s="123"/>
      <c r="L8" s="123"/>
      <c r="M8" s="98" t="s">
        <v>13929</v>
      </c>
      <c r="N8" s="118"/>
    </row>
    <row r="9" spans="1:14" x14ac:dyDescent="0.25">
      <c r="A9" s="130">
        <v>7847379000119</v>
      </c>
      <c r="B9" s="98" t="s">
        <v>11400</v>
      </c>
      <c r="C9" s="123" t="s">
        <v>634</v>
      </c>
      <c r="D9" s="98" t="s">
        <v>13667</v>
      </c>
      <c r="E9" s="98" t="s">
        <v>13669</v>
      </c>
      <c r="F9" s="124">
        <v>11</v>
      </c>
      <c r="G9" s="112">
        <v>40491</v>
      </c>
      <c r="H9" s="98"/>
      <c r="I9" s="123" t="str">
        <f t="shared" si="0"/>
        <v>NÃO</v>
      </c>
      <c r="J9" s="123"/>
      <c r="K9" s="123"/>
      <c r="L9" s="123"/>
      <c r="M9" s="98"/>
      <c r="N9" s="118"/>
    </row>
    <row r="10" spans="1:14" x14ac:dyDescent="0.25">
      <c r="A10" s="130">
        <v>3507571000105</v>
      </c>
      <c r="B10" s="98" t="s">
        <v>11401</v>
      </c>
      <c r="C10" s="123" t="s">
        <v>2274</v>
      </c>
      <c r="D10" s="98" t="s">
        <v>13667</v>
      </c>
      <c r="E10" s="98" t="s">
        <v>13669</v>
      </c>
      <c r="F10" s="124">
        <v>11</v>
      </c>
      <c r="G10" s="112">
        <v>38598</v>
      </c>
      <c r="H10" s="98"/>
      <c r="I10" s="123" t="str">
        <f t="shared" si="0"/>
        <v>NÃO</v>
      </c>
      <c r="J10" s="123"/>
      <c r="K10" s="123"/>
      <c r="L10" s="123"/>
      <c r="M10" s="98"/>
      <c r="N10" s="118"/>
    </row>
    <row r="11" spans="1:14" x14ac:dyDescent="0.25">
      <c r="A11" s="130">
        <v>2218683000183</v>
      </c>
      <c r="B11" s="98" t="s">
        <v>11402</v>
      </c>
      <c r="C11" s="123" t="s">
        <v>901</v>
      </c>
      <c r="D11" s="98" t="s">
        <v>13667</v>
      </c>
      <c r="E11" s="98" t="s">
        <v>13669</v>
      </c>
      <c r="F11" s="124">
        <v>11</v>
      </c>
      <c r="G11" s="112">
        <v>43439</v>
      </c>
      <c r="H11" s="98"/>
      <c r="I11" s="123" t="str">
        <f t="shared" si="0"/>
        <v>NÃO</v>
      </c>
      <c r="J11" s="123"/>
      <c r="K11" s="123"/>
      <c r="L11" s="123"/>
      <c r="M11" s="98" t="s">
        <v>14123</v>
      </c>
      <c r="N11" s="118"/>
    </row>
    <row r="12" spans="1:14" x14ac:dyDescent="0.25">
      <c r="A12" s="130">
        <v>76105642000117</v>
      </c>
      <c r="B12" s="98" t="s">
        <v>11403</v>
      </c>
      <c r="C12" s="123" t="s">
        <v>3143</v>
      </c>
      <c r="D12" s="98" t="s">
        <v>13667</v>
      </c>
      <c r="E12" s="98" t="s">
        <v>13669</v>
      </c>
      <c r="F12" s="124">
        <v>11</v>
      </c>
      <c r="G12" s="112">
        <v>41578</v>
      </c>
      <c r="H12" s="98"/>
      <c r="I12" s="123" t="str">
        <f t="shared" si="0"/>
        <v>NÃO</v>
      </c>
      <c r="J12" s="123"/>
      <c r="K12" s="123"/>
      <c r="L12" s="123"/>
      <c r="M12" s="98" t="s">
        <v>15645</v>
      </c>
      <c r="N12" s="118"/>
    </row>
    <row r="13" spans="1:14" x14ac:dyDescent="0.25">
      <c r="A13" s="130">
        <v>10346096000106</v>
      </c>
      <c r="B13" s="98" t="s">
        <v>11404</v>
      </c>
      <c r="C13" s="123" t="s">
        <v>2758</v>
      </c>
      <c r="D13" s="98" t="s">
        <v>13667</v>
      </c>
      <c r="E13" s="98" t="s">
        <v>13669</v>
      </c>
      <c r="F13" s="124">
        <v>13</v>
      </c>
      <c r="G13" s="112">
        <v>40695</v>
      </c>
      <c r="H13" s="98"/>
      <c r="I13" s="123" t="str">
        <f t="shared" si="0"/>
        <v>NÃO</v>
      </c>
      <c r="J13" s="123"/>
      <c r="K13" s="123"/>
      <c r="L13" s="123"/>
      <c r="M13" s="98" t="s">
        <v>15233</v>
      </c>
      <c r="N13" s="118"/>
    </row>
    <row r="14" spans="1:14" x14ac:dyDescent="0.25">
      <c r="A14" s="130">
        <v>10358174000184</v>
      </c>
      <c r="B14" s="98" t="s">
        <v>11405</v>
      </c>
      <c r="C14" s="123" t="s">
        <v>2758</v>
      </c>
      <c r="D14" s="98" t="s">
        <v>13667</v>
      </c>
      <c r="E14" s="98" t="s">
        <v>13669</v>
      </c>
      <c r="F14" s="124">
        <v>11</v>
      </c>
      <c r="G14" s="112">
        <v>43679</v>
      </c>
      <c r="H14" s="98"/>
      <c r="I14" s="123" t="str">
        <f t="shared" si="0"/>
        <v>NÃO</v>
      </c>
      <c r="J14" s="123"/>
      <c r="K14" s="123"/>
      <c r="L14" s="123"/>
      <c r="M14" s="98"/>
      <c r="N14" s="118"/>
    </row>
    <row r="15" spans="1:14" x14ac:dyDescent="0.25">
      <c r="A15" s="130">
        <v>5119854000105</v>
      </c>
      <c r="B15" s="98" t="s">
        <v>11406</v>
      </c>
      <c r="C15" s="123" t="s">
        <v>2413</v>
      </c>
      <c r="D15" s="98" t="s">
        <v>13667</v>
      </c>
      <c r="E15" s="98" t="s">
        <v>13669</v>
      </c>
      <c r="F15" s="124">
        <v>11</v>
      </c>
      <c r="G15" s="112">
        <v>39476</v>
      </c>
      <c r="H15" s="98"/>
      <c r="I15" s="123" t="str">
        <f t="shared" si="0"/>
        <v>NÃO</v>
      </c>
      <c r="J15" s="123"/>
      <c r="K15" s="123"/>
      <c r="L15" s="123"/>
      <c r="M15" s="98" t="s">
        <v>13699</v>
      </c>
      <c r="N15" s="118"/>
    </row>
    <row r="16" spans="1:14" x14ac:dyDescent="0.25">
      <c r="A16" s="130">
        <v>10091494000110</v>
      </c>
      <c r="B16" s="98" t="s">
        <v>11407</v>
      </c>
      <c r="C16" s="123" t="s">
        <v>2758</v>
      </c>
      <c r="D16" s="98" t="s">
        <v>13667</v>
      </c>
      <c r="E16" s="98" t="s">
        <v>13669</v>
      </c>
      <c r="F16" s="124">
        <v>11</v>
      </c>
      <c r="G16" s="112">
        <v>43466</v>
      </c>
      <c r="H16" s="98"/>
      <c r="I16" s="123" t="str">
        <f t="shared" si="0"/>
        <v>NÃO</v>
      </c>
      <c r="J16" s="123"/>
      <c r="K16" s="123"/>
      <c r="L16" s="123"/>
      <c r="M16" s="98"/>
      <c r="N16" s="118"/>
    </row>
    <row r="17" spans="1:14" x14ac:dyDescent="0.25">
      <c r="A17" s="130">
        <v>6554976000192</v>
      </c>
      <c r="B17" s="98" t="s">
        <v>11408</v>
      </c>
      <c r="C17" s="123" t="s">
        <v>2926</v>
      </c>
      <c r="D17" s="98" t="s">
        <v>13667</v>
      </c>
      <c r="E17" s="98" t="s">
        <v>13669</v>
      </c>
      <c r="F17" s="124">
        <v>14</v>
      </c>
      <c r="G17" s="112">
        <v>44166</v>
      </c>
      <c r="H17" s="98"/>
      <c r="I17" s="123" t="str">
        <f t="shared" si="0"/>
        <v>SIM</v>
      </c>
      <c r="J17" s="123"/>
      <c r="K17" s="123"/>
      <c r="L17" s="123"/>
      <c r="M17" s="98"/>
      <c r="N17" s="118"/>
    </row>
    <row r="18" spans="1:14" x14ac:dyDescent="0.25">
      <c r="A18" s="130">
        <v>15023898000190</v>
      </c>
      <c r="B18" s="98" t="s">
        <v>11409</v>
      </c>
      <c r="C18" s="123" t="s">
        <v>2274</v>
      </c>
      <c r="D18" s="98" t="s">
        <v>13667</v>
      </c>
      <c r="E18" s="98" t="s">
        <v>13669</v>
      </c>
      <c r="F18" s="124">
        <v>14</v>
      </c>
      <c r="G18" s="112">
        <v>44035</v>
      </c>
      <c r="H18" s="98"/>
      <c r="I18" s="123" t="str">
        <f t="shared" si="0"/>
        <v>SIM</v>
      </c>
      <c r="J18" s="123"/>
      <c r="K18" s="123"/>
      <c r="L18" s="123"/>
      <c r="M18" s="98"/>
      <c r="N18" s="118"/>
    </row>
    <row r="19" spans="1:14" x14ac:dyDescent="0.25">
      <c r="A19" s="130">
        <v>9145368000112</v>
      </c>
      <c r="B19" s="98" t="s">
        <v>11410</v>
      </c>
      <c r="C19" s="123" t="s">
        <v>2554</v>
      </c>
      <c r="D19" s="98" t="s">
        <v>13667</v>
      </c>
      <c r="E19" s="98" t="s">
        <v>13669</v>
      </c>
      <c r="F19" s="124">
        <v>11</v>
      </c>
      <c r="G19" s="112">
        <v>41365</v>
      </c>
      <c r="H19" s="98"/>
      <c r="I19" s="123" t="str">
        <f t="shared" si="0"/>
        <v>NÃO</v>
      </c>
      <c r="J19" s="123"/>
      <c r="K19" s="123"/>
      <c r="L19" s="123"/>
      <c r="M19" s="98" t="s">
        <v>15124</v>
      </c>
      <c r="N19" s="118"/>
    </row>
    <row r="20" spans="1:14" x14ac:dyDescent="0.25">
      <c r="A20" s="130">
        <v>6554760000127</v>
      </c>
      <c r="B20" s="98" t="s">
        <v>11411</v>
      </c>
      <c r="C20" s="123" t="s">
        <v>2926</v>
      </c>
      <c r="D20" s="98" t="s">
        <v>13667</v>
      </c>
      <c r="E20" s="98" t="s">
        <v>13669</v>
      </c>
      <c r="F20" s="124">
        <v>11</v>
      </c>
      <c r="G20" s="112">
        <v>40968</v>
      </c>
      <c r="H20" s="98"/>
      <c r="I20" s="123" t="str">
        <f t="shared" si="0"/>
        <v>NÃO</v>
      </c>
      <c r="J20" s="123"/>
      <c r="K20" s="123"/>
      <c r="L20" s="123"/>
      <c r="M20" s="98" t="s">
        <v>15546</v>
      </c>
      <c r="N20" s="118"/>
    </row>
    <row r="21" spans="1:14" x14ac:dyDescent="0.25">
      <c r="A21" s="130">
        <v>3184066000177</v>
      </c>
      <c r="B21" s="98" t="s">
        <v>11412</v>
      </c>
      <c r="C21" s="123" t="s">
        <v>2197</v>
      </c>
      <c r="D21" s="98" t="s">
        <v>13667</v>
      </c>
      <c r="E21" s="98" t="s">
        <v>13669</v>
      </c>
      <c r="F21" s="124">
        <v>11</v>
      </c>
      <c r="G21" s="112">
        <v>42583</v>
      </c>
      <c r="H21" s="98"/>
      <c r="I21" s="123" t="str">
        <f t="shared" si="0"/>
        <v>NÃO</v>
      </c>
      <c r="J21" s="123"/>
      <c r="K21" s="123"/>
      <c r="L21" s="123"/>
      <c r="M21" s="98" t="s">
        <v>14838</v>
      </c>
      <c r="N21" s="118"/>
    </row>
    <row r="22" spans="1:14" x14ac:dyDescent="0.25">
      <c r="A22" s="130">
        <v>25141292000103</v>
      </c>
      <c r="B22" s="98" t="s">
        <v>11413</v>
      </c>
      <c r="C22" s="123" t="s">
        <v>901</v>
      </c>
      <c r="D22" s="98" t="s">
        <v>13667</v>
      </c>
      <c r="E22" s="98" t="s">
        <v>13669</v>
      </c>
      <c r="F22" s="124">
        <v>14</v>
      </c>
      <c r="G22" s="112">
        <v>44013</v>
      </c>
      <c r="H22" s="98"/>
      <c r="I22" s="123" t="str">
        <f t="shared" si="0"/>
        <v>SIM</v>
      </c>
      <c r="J22" s="123"/>
      <c r="K22" s="123"/>
      <c r="L22" s="123"/>
      <c r="M22" s="98"/>
      <c r="N22" s="118"/>
    </row>
    <row r="23" spans="1:14" x14ac:dyDescent="0.25">
      <c r="A23" s="130">
        <v>10183929000157</v>
      </c>
      <c r="B23" s="98" t="s">
        <v>11414</v>
      </c>
      <c r="C23" s="123" t="s">
        <v>2758</v>
      </c>
      <c r="D23" s="98" t="s">
        <v>13667</v>
      </c>
      <c r="E23" s="98" t="s">
        <v>13669</v>
      </c>
      <c r="F23" s="124">
        <v>11</v>
      </c>
      <c r="G23" s="112">
        <v>41181</v>
      </c>
      <c r="H23" s="98"/>
      <c r="I23" s="123" t="str">
        <f t="shared" si="0"/>
        <v>NÃO</v>
      </c>
      <c r="J23" s="123"/>
      <c r="K23" s="123"/>
      <c r="L23" s="123"/>
      <c r="M23" s="98" t="s">
        <v>15234</v>
      </c>
      <c r="N23" s="118"/>
    </row>
    <row r="24" spans="1:14" x14ac:dyDescent="0.25">
      <c r="A24" s="130">
        <v>92406495000171</v>
      </c>
      <c r="B24" s="98" t="s">
        <v>11415</v>
      </c>
      <c r="C24" s="123" t="s">
        <v>3812</v>
      </c>
      <c r="D24" s="98" t="s">
        <v>13667</v>
      </c>
      <c r="E24" s="98" t="s">
        <v>13669</v>
      </c>
      <c r="F24" s="124">
        <v>14</v>
      </c>
      <c r="G24" s="112">
        <v>44136</v>
      </c>
      <c r="H24" s="98"/>
      <c r="I24" s="123" t="str">
        <f t="shared" si="0"/>
        <v>SIM</v>
      </c>
      <c r="J24" s="123"/>
      <c r="K24" s="123"/>
      <c r="L24" s="123"/>
      <c r="M24" s="98"/>
      <c r="N24" s="118"/>
    </row>
    <row r="25" spans="1:14" x14ac:dyDescent="0.25">
      <c r="A25" s="130">
        <v>11286341000191</v>
      </c>
      <c r="B25" s="98" t="s">
        <v>11416</v>
      </c>
      <c r="C25" s="123" t="s">
        <v>2758</v>
      </c>
      <c r="D25" s="98" t="s">
        <v>13667</v>
      </c>
      <c r="E25" s="98" t="s">
        <v>13669</v>
      </c>
      <c r="F25" s="124">
        <v>11</v>
      </c>
      <c r="G25" s="112">
        <v>42177</v>
      </c>
      <c r="H25" s="98"/>
      <c r="I25" s="123" t="str">
        <f t="shared" si="0"/>
        <v>NÃO</v>
      </c>
      <c r="J25" s="123"/>
      <c r="K25" s="123"/>
      <c r="L25" s="123"/>
      <c r="M25" s="98" t="s">
        <v>15236</v>
      </c>
      <c r="N25" s="118"/>
    </row>
    <row r="26" spans="1:14" x14ac:dyDescent="0.25">
      <c r="A26" s="130">
        <v>44831733000143</v>
      </c>
      <c r="B26" s="98" t="s">
        <v>11417</v>
      </c>
      <c r="C26" s="123" t="s">
        <v>4626</v>
      </c>
      <c r="D26" s="98" t="s">
        <v>13667</v>
      </c>
      <c r="E26" s="98" t="s">
        <v>13669</v>
      </c>
      <c r="F26" s="124">
        <v>11</v>
      </c>
      <c r="G26" s="112">
        <v>40194</v>
      </c>
      <c r="H26" s="98"/>
      <c r="I26" s="123" t="str">
        <f t="shared" si="0"/>
        <v>NÃO</v>
      </c>
      <c r="J26" s="123"/>
      <c r="K26" s="123"/>
      <c r="L26" s="123"/>
      <c r="M26" s="98"/>
      <c r="N26" s="118"/>
    </row>
    <row r="27" spans="1:14" x14ac:dyDescent="0.25">
      <c r="A27" s="130">
        <v>18404749000160</v>
      </c>
      <c r="B27" s="98" t="s">
        <v>11418</v>
      </c>
      <c r="C27" s="123" t="s">
        <v>1356</v>
      </c>
      <c r="D27" s="98" t="s">
        <v>13667</v>
      </c>
      <c r="E27" s="98" t="s">
        <v>13669</v>
      </c>
      <c r="F27" s="124">
        <v>11</v>
      </c>
      <c r="G27" s="112">
        <v>40634</v>
      </c>
      <c r="H27" s="98"/>
      <c r="I27" s="123" t="str">
        <f t="shared" si="0"/>
        <v>NÃO</v>
      </c>
      <c r="J27" s="123"/>
      <c r="K27" s="123"/>
      <c r="L27" s="123"/>
      <c r="M27" s="98" t="s">
        <v>14458</v>
      </c>
      <c r="N27" s="118"/>
    </row>
    <row r="28" spans="1:14" x14ac:dyDescent="0.25">
      <c r="A28" s="130">
        <v>1616520000196</v>
      </c>
      <c r="B28" s="98" t="s">
        <v>11419</v>
      </c>
      <c r="C28" s="123" t="s">
        <v>901</v>
      </c>
      <c r="D28" s="98" t="s">
        <v>13667</v>
      </c>
      <c r="E28" s="98" t="s">
        <v>13669</v>
      </c>
      <c r="F28" s="124">
        <v>11</v>
      </c>
      <c r="G28" s="112">
        <v>41529</v>
      </c>
      <c r="H28" s="98"/>
      <c r="I28" s="123" t="str">
        <f t="shared" si="0"/>
        <v>NÃO</v>
      </c>
      <c r="J28" s="123"/>
      <c r="K28" s="123"/>
      <c r="L28" s="123"/>
      <c r="M28" s="98" t="s">
        <v>14125</v>
      </c>
      <c r="N28" s="118"/>
    </row>
    <row r="29" spans="1:14" x14ac:dyDescent="0.25">
      <c r="A29" s="130">
        <v>82892266000150</v>
      </c>
      <c r="B29" s="98" t="s">
        <v>11420</v>
      </c>
      <c r="C29" s="123" t="s">
        <v>4289</v>
      </c>
      <c r="D29" s="98" t="s">
        <v>13667</v>
      </c>
      <c r="E29" s="98" t="s">
        <v>13669</v>
      </c>
      <c r="F29" s="124">
        <v>14</v>
      </c>
      <c r="G29" s="112">
        <v>44044</v>
      </c>
      <c r="H29" s="98"/>
      <c r="I29" s="123" t="str">
        <f t="shared" si="0"/>
        <v>SIM</v>
      </c>
      <c r="J29" s="123"/>
      <c r="K29" s="123"/>
      <c r="L29" s="123"/>
      <c r="M29" s="98"/>
      <c r="N29" s="118"/>
    </row>
    <row r="30" spans="1:14" x14ac:dyDescent="0.25">
      <c r="A30" s="130">
        <v>87531976000179</v>
      </c>
      <c r="B30" s="98" t="s">
        <v>11421</v>
      </c>
      <c r="C30" s="123" t="s">
        <v>3812</v>
      </c>
      <c r="D30" s="98" t="s">
        <v>13667</v>
      </c>
      <c r="E30" s="98" t="s">
        <v>13669</v>
      </c>
      <c r="F30" s="124">
        <v>11</v>
      </c>
      <c r="G30" s="112">
        <v>39645</v>
      </c>
      <c r="H30" s="98"/>
      <c r="I30" s="123" t="str">
        <f t="shared" si="0"/>
        <v>NÃO</v>
      </c>
      <c r="J30" s="123"/>
      <c r="K30" s="123"/>
      <c r="L30" s="123"/>
      <c r="M30" s="98" t="s">
        <v>16175</v>
      </c>
      <c r="N30" s="118"/>
    </row>
    <row r="31" spans="1:14" x14ac:dyDescent="0.25">
      <c r="A31" s="130">
        <v>31796584000187</v>
      </c>
      <c r="B31" s="98" t="s">
        <v>11422</v>
      </c>
      <c r="C31" s="123" t="s">
        <v>821</v>
      </c>
      <c r="D31" s="98" t="s">
        <v>13667</v>
      </c>
      <c r="E31" s="98" t="s">
        <v>13669</v>
      </c>
      <c r="F31" s="124">
        <v>14</v>
      </c>
      <c r="G31" s="112">
        <v>44136</v>
      </c>
      <c r="H31" s="98"/>
      <c r="I31" s="123" t="str">
        <f t="shared" si="0"/>
        <v>SIM</v>
      </c>
      <c r="J31" s="123"/>
      <c r="K31" s="123"/>
      <c r="L31" s="123"/>
      <c r="M31" s="98"/>
      <c r="N31" s="118"/>
    </row>
    <row r="32" spans="1:14" x14ac:dyDescent="0.25">
      <c r="A32" s="130">
        <v>7568231000145</v>
      </c>
      <c r="B32" s="98" t="s">
        <v>11423</v>
      </c>
      <c r="C32" s="123" t="s">
        <v>634</v>
      </c>
      <c r="D32" s="98" t="s">
        <v>13667</v>
      </c>
      <c r="E32" s="98" t="s">
        <v>13669</v>
      </c>
      <c r="F32" s="124">
        <v>11</v>
      </c>
      <c r="G32" s="112">
        <v>43131</v>
      </c>
      <c r="H32" s="98"/>
      <c r="I32" s="123" t="str">
        <f t="shared" si="0"/>
        <v>NÃO</v>
      </c>
      <c r="J32" s="123"/>
      <c r="K32" s="123"/>
      <c r="L32" s="123"/>
      <c r="M32" s="98" t="s">
        <v>13931</v>
      </c>
      <c r="N32" s="118"/>
    </row>
    <row r="33" spans="1:14" x14ac:dyDescent="0.25">
      <c r="A33" s="130">
        <v>87613253000119</v>
      </c>
      <c r="B33" s="98" t="s">
        <v>11424</v>
      </c>
      <c r="C33" s="123" t="s">
        <v>3812</v>
      </c>
      <c r="D33" s="98" t="s">
        <v>13667</v>
      </c>
      <c r="E33" s="98" t="s">
        <v>13669</v>
      </c>
      <c r="F33" s="124">
        <v>14</v>
      </c>
      <c r="G33" s="112">
        <v>44013</v>
      </c>
      <c r="H33" s="98"/>
      <c r="I33" s="123" t="str">
        <f t="shared" si="0"/>
        <v>SIM</v>
      </c>
      <c r="J33" s="123"/>
      <c r="K33" s="123"/>
      <c r="L33" s="123"/>
      <c r="M33" s="98"/>
      <c r="N33" s="118"/>
    </row>
    <row r="34" spans="1:14" x14ac:dyDescent="0.25">
      <c r="A34" s="130">
        <v>18186346000191</v>
      </c>
      <c r="B34" s="98" t="s">
        <v>11425</v>
      </c>
      <c r="C34" s="123" t="s">
        <v>1356</v>
      </c>
      <c r="D34" s="98" t="s">
        <v>13667</v>
      </c>
      <c r="E34" s="98" t="s">
        <v>13669</v>
      </c>
      <c r="F34" s="124">
        <v>11</v>
      </c>
      <c r="G34" s="112">
        <v>43282</v>
      </c>
      <c r="H34" s="98"/>
      <c r="I34" s="123" t="str">
        <f t="shared" si="0"/>
        <v>NÃO</v>
      </c>
      <c r="J34" s="123"/>
      <c r="K34" s="123"/>
      <c r="L34" s="123"/>
      <c r="M34" s="98"/>
      <c r="N34" s="118"/>
    </row>
    <row r="35" spans="1:14" x14ac:dyDescent="0.25">
      <c r="A35" s="130">
        <v>8700684000146</v>
      </c>
      <c r="B35" s="98" t="s">
        <v>11426</v>
      </c>
      <c r="C35" s="123" t="s">
        <v>2554</v>
      </c>
      <c r="D35" s="98" t="s">
        <v>13667</v>
      </c>
      <c r="E35" s="98" t="s">
        <v>13669</v>
      </c>
      <c r="F35" s="124">
        <v>11</v>
      </c>
      <c r="G35" s="112">
        <v>39218</v>
      </c>
      <c r="H35" s="98"/>
      <c r="I35" s="123" t="str">
        <f t="shared" si="0"/>
        <v>NÃO</v>
      </c>
      <c r="J35" s="123"/>
      <c r="K35" s="123"/>
      <c r="L35" s="123"/>
      <c r="M35" s="98" t="s">
        <v>13534</v>
      </c>
      <c r="N35" s="118"/>
    </row>
    <row r="36" spans="1:14" x14ac:dyDescent="0.25">
      <c r="A36" s="130">
        <v>8926263000138</v>
      </c>
      <c r="B36" s="98" t="s">
        <v>11427</v>
      </c>
      <c r="C36" s="123" t="s">
        <v>2554</v>
      </c>
      <c r="D36" s="98" t="s">
        <v>13667</v>
      </c>
      <c r="E36" s="98" t="s">
        <v>13669</v>
      </c>
      <c r="F36" s="124">
        <v>11</v>
      </c>
      <c r="G36" s="112">
        <v>41471</v>
      </c>
      <c r="H36" s="98"/>
      <c r="I36" s="123" t="str">
        <f t="shared" si="0"/>
        <v>NÃO</v>
      </c>
      <c r="J36" s="123"/>
      <c r="K36" s="123"/>
      <c r="L36" s="123"/>
      <c r="M36" s="98" t="s">
        <v>15127</v>
      </c>
      <c r="N36" s="118"/>
    </row>
    <row r="37" spans="1:14" x14ac:dyDescent="0.25">
      <c r="A37" s="130">
        <v>11043981000170</v>
      </c>
      <c r="B37" s="98" t="s">
        <v>11428</v>
      </c>
      <c r="C37" s="123" t="s">
        <v>2758</v>
      </c>
      <c r="D37" s="98" t="s">
        <v>13667</v>
      </c>
      <c r="E37" s="98" t="s">
        <v>13669</v>
      </c>
      <c r="F37" s="124">
        <v>11</v>
      </c>
      <c r="G37" s="112">
        <v>38435</v>
      </c>
      <c r="H37" s="98"/>
      <c r="I37" s="123" t="str">
        <f t="shared" si="0"/>
        <v>NÃO</v>
      </c>
      <c r="J37" s="123"/>
      <c r="K37" s="123"/>
      <c r="L37" s="123"/>
      <c r="M37" s="98" t="s">
        <v>13699</v>
      </c>
      <c r="N37" s="118"/>
    </row>
    <row r="38" spans="1:14" x14ac:dyDescent="0.25">
      <c r="A38" s="130">
        <v>6000244000150</v>
      </c>
      <c r="B38" s="98" t="s">
        <v>11429</v>
      </c>
      <c r="C38" s="123" t="s">
        <v>1142</v>
      </c>
      <c r="D38" s="98" t="s">
        <v>13667</v>
      </c>
      <c r="E38" s="98" t="s">
        <v>13669</v>
      </c>
      <c r="F38" s="124">
        <v>11</v>
      </c>
      <c r="G38" s="112">
        <v>41661</v>
      </c>
      <c r="H38" s="98"/>
      <c r="I38" s="123" t="str">
        <f t="shared" si="0"/>
        <v>NÃO</v>
      </c>
      <c r="J38" s="123"/>
      <c r="K38" s="123"/>
      <c r="L38" s="123"/>
      <c r="M38" s="98" t="s">
        <v>14376</v>
      </c>
      <c r="N38" s="118"/>
    </row>
    <row r="39" spans="1:14" x14ac:dyDescent="0.25">
      <c r="A39" s="130">
        <v>6096853000155</v>
      </c>
      <c r="B39" s="98" t="s">
        <v>11430</v>
      </c>
      <c r="C39" s="123" t="s">
        <v>1142</v>
      </c>
      <c r="D39" s="98" t="s">
        <v>13667</v>
      </c>
      <c r="E39" s="98" t="s">
        <v>13669</v>
      </c>
      <c r="F39" s="124">
        <v>11</v>
      </c>
      <c r="G39" s="112">
        <v>39854</v>
      </c>
      <c r="H39" s="98"/>
      <c r="I39" s="123" t="str">
        <f t="shared" si="0"/>
        <v>NÃO</v>
      </c>
      <c r="J39" s="123"/>
      <c r="K39" s="123"/>
      <c r="L39" s="123"/>
      <c r="M39" s="98"/>
      <c r="N39" s="118"/>
    </row>
    <row r="40" spans="1:14" x14ac:dyDescent="0.25">
      <c r="A40" s="130">
        <v>87612784000197</v>
      </c>
      <c r="B40" s="98" t="s">
        <v>11431</v>
      </c>
      <c r="C40" s="123" t="s">
        <v>3812</v>
      </c>
      <c r="D40" s="98" t="s">
        <v>13667</v>
      </c>
      <c r="E40" s="98" t="s">
        <v>13669</v>
      </c>
      <c r="F40" s="124">
        <v>11</v>
      </c>
      <c r="G40" s="112">
        <v>39569</v>
      </c>
      <c r="H40" s="98"/>
      <c r="I40" s="123" t="str">
        <f t="shared" si="0"/>
        <v>NÃO</v>
      </c>
      <c r="J40" s="123"/>
      <c r="K40" s="123"/>
      <c r="L40" s="123"/>
      <c r="M40" s="98"/>
      <c r="N40" s="118"/>
    </row>
    <row r="41" spans="1:14" x14ac:dyDescent="0.25">
      <c r="A41" s="130">
        <v>27174101000135</v>
      </c>
      <c r="B41" s="98" t="s">
        <v>11432</v>
      </c>
      <c r="C41" s="123" t="s">
        <v>821</v>
      </c>
      <c r="D41" s="98" t="s">
        <v>13667</v>
      </c>
      <c r="E41" s="98" t="s">
        <v>13669</v>
      </c>
      <c r="F41" s="124">
        <v>11</v>
      </c>
      <c r="G41" s="112">
        <v>43315</v>
      </c>
      <c r="H41" s="98"/>
      <c r="I41" s="123" t="str">
        <f t="shared" si="0"/>
        <v>NÃO</v>
      </c>
      <c r="J41" s="123"/>
      <c r="K41" s="123"/>
      <c r="L41" s="123"/>
      <c r="M41" s="98" t="s">
        <v>14069</v>
      </c>
      <c r="N41" s="118"/>
    </row>
    <row r="42" spans="1:14" x14ac:dyDescent="0.25">
      <c r="A42" s="130">
        <v>87896874000157</v>
      </c>
      <c r="B42" s="98" t="s">
        <v>11433</v>
      </c>
      <c r="C42" s="123" t="s">
        <v>3812</v>
      </c>
      <c r="D42" s="98" t="s">
        <v>13667</v>
      </c>
      <c r="E42" s="98" t="s">
        <v>13669</v>
      </c>
      <c r="F42" s="124">
        <v>11</v>
      </c>
      <c r="G42" s="112">
        <v>39812</v>
      </c>
      <c r="H42" s="98"/>
      <c r="I42" s="123" t="str">
        <f t="shared" si="0"/>
        <v>NÃO</v>
      </c>
      <c r="J42" s="123"/>
      <c r="K42" s="123"/>
      <c r="L42" s="123"/>
      <c r="M42" s="98" t="s">
        <v>16180</v>
      </c>
      <c r="N42" s="118"/>
    </row>
    <row r="43" spans="1:14" x14ac:dyDescent="0.25">
      <c r="A43" s="130">
        <v>41522152000131</v>
      </c>
      <c r="B43" s="98" t="s">
        <v>11434</v>
      </c>
      <c r="C43" s="123" t="s">
        <v>2926</v>
      </c>
      <c r="D43" s="98" t="s">
        <v>13667</v>
      </c>
      <c r="E43" s="98" t="s">
        <v>13669</v>
      </c>
      <c r="F43" s="124">
        <v>11</v>
      </c>
      <c r="G43" s="112">
        <v>40998</v>
      </c>
      <c r="H43" s="98"/>
      <c r="I43" s="123" t="str">
        <f t="shared" si="0"/>
        <v>NÃO</v>
      </c>
      <c r="J43" s="123"/>
      <c r="K43" s="123"/>
      <c r="L43" s="123"/>
      <c r="M43" s="98" t="s">
        <v>15549</v>
      </c>
      <c r="N43" s="118"/>
    </row>
    <row r="44" spans="1:14" x14ac:dyDescent="0.25">
      <c r="A44" s="130">
        <v>92465228000175</v>
      </c>
      <c r="B44" s="98" t="s">
        <v>11435</v>
      </c>
      <c r="C44" s="123" t="s">
        <v>3812</v>
      </c>
      <c r="D44" s="98" t="s">
        <v>13667</v>
      </c>
      <c r="E44" s="98" t="s">
        <v>13669</v>
      </c>
      <c r="F44" s="124">
        <v>11</v>
      </c>
      <c r="G44" s="112">
        <v>42736</v>
      </c>
      <c r="H44" s="98"/>
      <c r="I44" s="123" t="str">
        <f t="shared" si="0"/>
        <v>NÃO</v>
      </c>
      <c r="J44" s="123"/>
      <c r="K44" s="123"/>
      <c r="L44" s="123"/>
      <c r="M44" s="98" t="s">
        <v>16183</v>
      </c>
      <c r="N44" s="118"/>
    </row>
    <row r="45" spans="1:14" x14ac:dyDescent="0.25">
      <c r="A45" s="130">
        <v>17709197000135</v>
      </c>
      <c r="B45" s="98" t="s">
        <v>11436</v>
      </c>
      <c r="C45" s="123" t="s">
        <v>1356</v>
      </c>
      <c r="D45" s="98" t="s">
        <v>13667</v>
      </c>
      <c r="E45" s="98" t="s">
        <v>13669</v>
      </c>
      <c r="F45" s="124">
        <v>11</v>
      </c>
      <c r="G45" s="112">
        <v>43647</v>
      </c>
      <c r="H45" s="98"/>
      <c r="I45" s="123" t="str">
        <f t="shared" si="0"/>
        <v>NÃO</v>
      </c>
      <c r="J45" s="123"/>
      <c r="K45" s="123"/>
      <c r="L45" s="123"/>
      <c r="M45" s="98"/>
      <c r="N45" s="118"/>
    </row>
    <row r="46" spans="1:14" x14ac:dyDescent="0.25">
      <c r="A46" s="130">
        <v>8148462000162</v>
      </c>
      <c r="B46" s="98" t="s">
        <v>11437</v>
      </c>
      <c r="C46" s="123" t="s">
        <v>3601</v>
      </c>
      <c r="D46" s="98" t="s">
        <v>13667</v>
      </c>
      <c r="E46" s="98" t="s">
        <v>13669</v>
      </c>
      <c r="F46" s="124">
        <v>11</v>
      </c>
      <c r="G46" s="112">
        <v>39958</v>
      </c>
      <c r="H46" s="98"/>
      <c r="I46" s="123" t="str">
        <f t="shared" si="0"/>
        <v>NÃO</v>
      </c>
      <c r="J46" s="123"/>
      <c r="K46" s="123"/>
      <c r="L46" s="123"/>
      <c r="M46" s="98"/>
      <c r="N46" s="118"/>
    </row>
    <row r="47" spans="1:14" x14ac:dyDescent="0.25">
      <c r="A47" s="130">
        <v>1298975000100</v>
      </c>
      <c r="B47" s="98" t="s">
        <v>11438</v>
      </c>
      <c r="C47" s="123" t="s">
        <v>901</v>
      </c>
      <c r="D47" s="98" t="s">
        <v>13667</v>
      </c>
      <c r="E47" s="98" t="s">
        <v>13669</v>
      </c>
      <c r="F47" s="124">
        <v>11</v>
      </c>
      <c r="G47" s="112">
        <v>41591</v>
      </c>
      <c r="H47" s="98"/>
      <c r="I47" s="123" t="str">
        <f t="shared" si="0"/>
        <v>NÃO</v>
      </c>
      <c r="J47" s="123"/>
      <c r="K47" s="123"/>
      <c r="L47" s="123"/>
      <c r="M47" s="98" t="s">
        <v>14128</v>
      </c>
      <c r="N47" s="118"/>
    </row>
    <row r="48" spans="1:14" x14ac:dyDescent="0.25">
      <c r="A48" s="130">
        <v>1612471000113</v>
      </c>
      <c r="B48" s="98" t="s">
        <v>11439</v>
      </c>
      <c r="C48" s="123" t="s">
        <v>2554</v>
      </c>
      <c r="D48" s="98" t="s">
        <v>13667</v>
      </c>
      <c r="E48" s="98" t="s">
        <v>13669</v>
      </c>
      <c r="F48" s="124">
        <v>11</v>
      </c>
      <c r="G48" s="112">
        <v>39539</v>
      </c>
      <c r="H48" s="98"/>
      <c r="I48" s="123" t="str">
        <f t="shared" si="0"/>
        <v>NÃO</v>
      </c>
      <c r="J48" s="123"/>
      <c r="K48" s="123"/>
      <c r="L48" s="123"/>
      <c r="M48" s="98" t="s">
        <v>13699</v>
      </c>
      <c r="N48" s="118"/>
    </row>
    <row r="49" spans="1:14" x14ac:dyDescent="0.25">
      <c r="A49" s="130">
        <v>8778318000100</v>
      </c>
      <c r="B49" s="98" t="s">
        <v>11440</v>
      </c>
      <c r="C49" s="123" t="s">
        <v>2554</v>
      </c>
      <c r="D49" s="98" t="s">
        <v>13667</v>
      </c>
      <c r="E49" s="98" t="s">
        <v>13669</v>
      </c>
      <c r="F49" s="124">
        <v>11</v>
      </c>
      <c r="G49" s="112">
        <v>43845</v>
      </c>
      <c r="H49" s="98"/>
      <c r="I49" s="123" t="str">
        <f t="shared" si="0"/>
        <v>NÃO</v>
      </c>
      <c r="J49" s="123"/>
      <c r="K49" s="123"/>
      <c r="L49" s="123"/>
      <c r="M49" s="98"/>
      <c r="N49" s="118"/>
    </row>
    <row r="50" spans="1:14" x14ac:dyDescent="0.25">
      <c r="A50" s="130">
        <v>10164028000118</v>
      </c>
      <c r="B50" s="98" t="s">
        <v>11441</v>
      </c>
      <c r="C50" s="123" t="s">
        <v>2758</v>
      </c>
      <c r="D50" s="98" t="s">
        <v>13667</v>
      </c>
      <c r="E50" s="98" t="s">
        <v>13669</v>
      </c>
      <c r="F50" s="124">
        <v>14</v>
      </c>
      <c r="G50" s="112">
        <v>44136</v>
      </c>
      <c r="H50" s="98"/>
      <c r="I50" s="123" t="str">
        <f t="shared" si="0"/>
        <v>SIM</v>
      </c>
      <c r="J50" s="123"/>
      <c r="K50" s="123"/>
      <c r="L50" s="123"/>
      <c r="M50" s="98"/>
      <c r="N50" s="118"/>
    </row>
    <row r="51" spans="1:14" x14ac:dyDescent="0.25">
      <c r="A51" s="130">
        <v>76105659000174</v>
      </c>
      <c r="B51" s="98" t="s">
        <v>11442</v>
      </c>
      <c r="C51" s="123" t="s">
        <v>3143</v>
      </c>
      <c r="D51" s="98" t="s">
        <v>13667</v>
      </c>
      <c r="E51" s="98" t="s">
        <v>13669</v>
      </c>
      <c r="F51" s="124">
        <v>11</v>
      </c>
      <c r="G51" s="112">
        <v>38566</v>
      </c>
      <c r="H51" s="98"/>
      <c r="I51" s="123" t="str">
        <f t="shared" si="0"/>
        <v>NÃO</v>
      </c>
      <c r="J51" s="123"/>
      <c r="K51" s="123"/>
      <c r="L51" s="123"/>
      <c r="M51" s="98" t="s">
        <v>15648</v>
      </c>
      <c r="N51" s="118"/>
    </row>
    <row r="52" spans="1:14" x14ac:dyDescent="0.25">
      <c r="A52" s="130">
        <v>1345537000156</v>
      </c>
      <c r="B52" s="98" t="s">
        <v>11443</v>
      </c>
      <c r="C52" s="123" t="s">
        <v>901</v>
      </c>
      <c r="D52" s="98" t="s">
        <v>13667</v>
      </c>
      <c r="E52" s="98" t="s">
        <v>13669</v>
      </c>
      <c r="F52" s="124">
        <v>11</v>
      </c>
      <c r="G52" s="112">
        <v>40704</v>
      </c>
      <c r="H52" s="98"/>
      <c r="I52" s="123" t="str">
        <f t="shared" si="0"/>
        <v>NÃO</v>
      </c>
      <c r="J52" s="123"/>
      <c r="K52" s="123"/>
      <c r="L52" s="123"/>
      <c r="M52" s="98"/>
      <c r="N52" s="118"/>
    </row>
    <row r="53" spans="1:14" x14ac:dyDescent="0.25">
      <c r="A53" s="130">
        <v>18332627000105</v>
      </c>
      <c r="B53" s="98" t="s">
        <v>11444</v>
      </c>
      <c r="C53" s="123" t="s">
        <v>1356</v>
      </c>
      <c r="D53" s="98" t="s">
        <v>13667</v>
      </c>
      <c r="E53" s="98" t="s">
        <v>13669</v>
      </c>
      <c r="F53" s="124">
        <v>11</v>
      </c>
      <c r="G53" s="112">
        <v>39276</v>
      </c>
      <c r="H53" s="98"/>
      <c r="I53" s="123" t="str">
        <f t="shared" si="0"/>
        <v>NÃO</v>
      </c>
      <c r="J53" s="123"/>
      <c r="K53" s="123"/>
      <c r="L53" s="123"/>
      <c r="M53" s="98" t="s">
        <v>13534</v>
      </c>
      <c r="N53" s="118"/>
    </row>
    <row r="54" spans="1:14" x14ac:dyDescent="0.25">
      <c r="A54" s="130">
        <v>87612933000118</v>
      </c>
      <c r="B54" s="98" t="s">
        <v>11445</v>
      </c>
      <c r="C54" s="123" t="s">
        <v>3812</v>
      </c>
      <c r="D54" s="98" t="s">
        <v>13667</v>
      </c>
      <c r="E54" s="98" t="s">
        <v>13669</v>
      </c>
      <c r="F54" s="124">
        <v>11</v>
      </c>
      <c r="G54" s="112">
        <v>42736</v>
      </c>
      <c r="H54" s="98"/>
      <c r="I54" s="123" t="str">
        <f t="shared" si="0"/>
        <v>NÃO</v>
      </c>
      <c r="J54" s="123"/>
      <c r="K54" s="123"/>
      <c r="L54" s="123"/>
      <c r="M54" s="98" t="s">
        <v>16185</v>
      </c>
      <c r="N54" s="118"/>
    </row>
    <row r="55" spans="1:14" x14ac:dyDescent="0.25">
      <c r="A55" s="130">
        <v>15023906000107</v>
      </c>
      <c r="B55" s="98" t="s">
        <v>11446</v>
      </c>
      <c r="C55" s="123" t="s">
        <v>2274</v>
      </c>
      <c r="D55" s="98" t="s">
        <v>13667</v>
      </c>
      <c r="E55" s="98" t="s">
        <v>13669</v>
      </c>
      <c r="F55" s="124">
        <v>11</v>
      </c>
      <c r="G55" s="112">
        <v>38754</v>
      </c>
      <c r="H55" s="98"/>
      <c r="I55" s="123" t="str">
        <f t="shared" si="0"/>
        <v>NÃO</v>
      </c>
      <c r="J55" s="123"/>
      <c r="K55" s="123"/>
      <c r="L55" s="123"/>
      <c r="M55" s="98" t="s">
        <v>14918</v>
      </c>
      <c r="N55" s="118"/>
    </row>
    <row r="56" spans="1:14" x14ac:dyDescent="0.25">
      <c r="A56" s="130">
        <v>5263116000137</v>
      </c>
      <c r="B56" s="98" t="s">
        <v>11447</v>
      </c>
      <c r="C56" s="123" t="s">
        <v>2413</v>
      </c>
      <c r="D56" s="98" t="s">
        <v>13667</v>
      </c>
      <c r="E56" s="98" t="s">
        <v>13669</v>
      </c>
      <c r="F56" s="124">
        <v>11</v>
      </c>
      <c r="G56" s="112">
        <v>39246</v>
      </c>
      <c r="H56" s="98"/>
      <c r="I56" s="123" t="str">
        <f t="shared" si="0"/>
        <v>NÃO</v>
      </c>
      <c r="J56" s="123"/>
      <c r="K56" s="123"/>
      <c r="L56" s="123"/>
      <c r="M56" s="98"/>
      <c r="N56" s="118"/>
    </row>
    <row r="57" spans="1:14" x14ac:dyDescent="0.25">
      <c r="A57" s="130">
        <v>78069143000147</v>
      </c>
      <c r="B57" s="98" t="s">
        <v>11448</v>
      </c>
      <c r="C57" s="123" t="s">
        <v>3143</v>
      </c>
      <c r="D57" s="98" t="s">
        <v>13667</v>
      </c>
      <c r="E57" s="98" t="s">
        <v>13669</v>
      </c>
      <c r="F57" s="124">
        <v>11</v>
      </c>
      <c r="G57" s="112">
        <v>43657</v>
      </c>
      <c r="H57" s="98"/>
      <c r="I57" s="123" t="str">
        <f t="shared" si="0"/>
        <v>NÃO</v>
      </c>
      <c r="J57" s="123"/>
      <c r="K57" s="123"/>
      <c r="L57" s="123"/>
      <c r="M57" s="98"/>
      <c r="N57" s="118"/>
    </row>
    <row r="58" spans="1:14" x14ac:dyDescent="0.25">
      <c r="A58" s="130">
        <v>10091502000129</v>
      </c>
      <c r="B58" s="98" t="s">
        <v>11449</v>
      </c>
      <c r="C58" s="123" t="s">
        <v>2758</v>
      </c>
      <c r="D58" s="98" t="s">
        <v>13667</v>
      </c>
      <c r="E58" s="98" t="s">
        <v>13669</v>
      </c>
      <c r="F58" s="124">
        <v>14</v>
      </c>
      <c r="G58" s="112">
        <v>44136</v>
      </c>
      <c r="H58" s="98"/>
      <c r="I58" s="123" t="str">
        <f t="shared" si="0"/>
        <v>SIM</v>
      </c>
      <c r="J58" s="123"/>
      <c r="K58" s="123"/>
      <c r="L58" s="123"/>
      <c r="M58" s="98"/>
      <c r="N58" s="118"/>
    </row>
    <row r="59" spans="1:14" x14ac:dyDescent="0.25">
      <c r="A59" s="130">
        <v>45298569000113</v>
      </c>
      <c r="B59" s="98" t="s">
        <v>11450</v>
      </c>
      <c r="C59" s="123" t="s">
        <v>4626</v>
      </c>
      <c r="D59" s="98" t="s">
        <v>13667</v>
      </c>
      <c r="E59" s="98" t="s">
        <v>13669</v>
      </c>
      <c r="F59" s="124">
        <v>11</v>
      </c>
      <c r="G59" s="112">
        <v>38196</v>
      </c>
      <c r="H59" s="98"/>
      <c r="I59" s="123" t="str">
        <f t="shared" si="0"/>
        <v>NÃO</v>
      </c>
      <c r="J59" s="123"/>
      <c r="K59" s="123"/>
      <c r="L59" s="123"/>
      <c r="M59" s="98" t="s">
        <v>16675</v>
      </c>
      <c r="N59" s="118"/>
    </row>
    <row r="60" spans="1:14" x14ac:dyDescent="0.25">
      <c r="A60" s="130">
        <v>92406057000103</v>
      </c>
      <c r="B60" s="98" t="s">
        <v>11451</v>
      </c>
      <c r="C60" s="123" t="s">
        <v>3812</v>
      </c>
      <c r="D60" s="98" t="s">
        <v>13667</v>
      </c>
      <c r="E60" s="98" t="s">
        <v>13669</v>
      </c>
      <c r="F60" s="124">
        <v>11</v>
      </c>
      <c r="G60" s="112">
        <v>38488</v>
      </c>
      <c r="H60" s="98"/>
      <c r="I60" s="123" t="str">
        <f t="shared" si="0"/>
        <v>NÃO</v>
      </c>
      <c r="J60" s="123"/>
      <c r="K60" s="123"/>
      <c r="L60" s="123"/>
      <c r="M60" s="98"/>
      <c r="N60" s="118"/>
    </row>
    <row r="61" spans="1:14" x14ac:dyDescent="0.25">
      <c r="A61" s="130">
        <v>1612832000121</v>
      </c>
      <c r="B61" s="98" t="s">
        <v>11452</v>
      </c>
      <c r="C61" s="123" t="s">
        <v>1142</v>
      </c>
      <c r="D61" s="98" t="s">
        <v>13667</v>
      </c>
      <c r="E61" s="98" t="s">
        <v>13669</v>
      </c>
      <c r="F61" s="124">
        <v>11</v>
      </c>
      <c r="G61" s="112">
        <v>39305</v>
      </c>
      <c r="H61" s="98"/>
      <c r="I61" s="123" t="str">
        <f t="shared" si="0"/>
        <v>NÃO</v>
      </c>
      <c r="J61" s="123"/>
      <c r="K61" s="123"/>
      <c r="L61" s="123"/>
      <c r="M61" s="98" t="s">
        <v>14379</v>
      </c>
      <c r="N61" s="118"/>
    </row>
    <row r="62" spans="1:14" x14ac:dyDescent="0.25">
      <c r="A62" s="130">
        <v>3579836000180</v>
      </c>
      <c r="B62" s="98" t="s">
        <v>11453</v>
      </c>
      <c r="C62" s="123" t="s">
        <v>2274</v>
      </c>
      <c r="D62" s="98" t="s">
        <v>13667</v>
      </c>
      <c r="E62" s="98" t="s">
        <v>13669</v>
      </c>
      <c r="F62" s="124">
        <v>14</v>
      </c>
      <c r="G62" s="112">
        <v>44136</v>
      </c>
      <c r="H62" s="98"/>
      <c r="I62" s="123" t="str">
        <f t="shared" si="0"/>
        <v>SIM</v>
      </c>
      <c r="J62" s="123"/>
      <c r="K62" s="123"/>
      <c r="L62" s="123"/>
      <c r="M62" s="98"/>
      <c r="N62" s="118"/>
    </row>
    <row r="63" spans="1:14" x14ac:dyDescent="0.25">
      <c r="A63" s="130">
        <v>92123926000192</v>
      </c>
      <c r="B63" s="98" t="s">
        <v>11454</v>
      </c>
      <c r="C63" s="123" t="s">
        <v>3812</v>
      </c>
      <c r="D63" s="98" t="s">
        <v>13667</v>
      </c>
      <c r="E63" s="98" t="s">
        <v>13669</v>
      </c>
      <c r="F63" s="124">
        <v>14</v>
      </c>
      <c r="G63" s="112">
        <v>44105</v>
      </c>
      <c r="H63" s="98"/>
      <c r="I63" s="123" t="str">
        <f t="shared" si="0"/>
        <v>SIM</v>
      </c>
      <c r="J63" s="123"/>
      <c r="K63" s="123"/>
      <c r="L63" s="123"/>
      <c r="M63" s="98"/>
      <c r="N63" s="118"/>
    </row>
    <row r="64" spans="1:14" x14ac:dyDescent="0.25">
      <c r="A64" s="130">
        <v>1740455000106</v>
      </c>
      <c r="B64" s="98" t="s">
        <v>11455</v>
      </c>
      <c r="C64" s="123" t="s">
        <v>901</v>
      </c>
      <c r="D64" s="98" t="s">
        <v>13667</v>
      </c>
      <c r="E64" s="98" t="s">
        <v>13669</v>
      </c>
      <c r="F64" s="124">
        <v>14</v>
      </c>
      <c r="G64" s="112">
        <v>43922</v>
      </c>
      <c r="H64" s="98"/>
      <c r="I64" s="123" t="str">
        <f t="shared" si="0"/>
        <v>SIM</v>
      </c>
      <c r="J64" s="123"/>
      <c r="K64" s="123"/>
      <c r="L64" s="123"/>
      <c r="M64" s="98"/>
      <c r="N64" s="118"/>
    </row>
    <row r="65" spans="1:14" x14ac:dyDescent="0.25">
      <c r="A65" s="130">
        <v>76279967000116</v>
      </c>
      <c r="B65" s="98" t="s">
        <v>11456</v>
      </c>
      <c r="C65" s="123" t="s">
        <v>3143</v>
      </c>
      <c r="D65" s="98" t="s">
        <v>13667</v>
      </c>
      <c r="E65" s="98" t="s">
        <v>13669</v>
      </c>
      <c r="F65" s="124">
        <v>11</v>
      </c>
      <c r="G65" s="112">
        <v>43299</v>
      </c>
      <c r="H65" s="98"/>
      <c r="I65" s="123" t="str">
        <f t="shared" si="0"/>
        <v>NÃO</v>
      </c>
      <c r="J65" s="123"/>
      <c r="K65" s="123"/>
      <c r="L65" s="123"/>
      <c r="M65" s="98"/>
      <c r="N65" s="118"/>
    </row>
    <row r="66" spans="1:14" x14ac:dyDescent="0.25">
      <c r="A66" s="130">
        <v>81478059000191</v>
      </c>
      <c r="B66" s="98" t="s">
        <v>11457</v>
      </c>
      <c r="C66" s="123" t="s">
        <v>3143</v>
      </c>
      <c r="D66" s="98" t="s">
        <v>13667</v>
      </c>
      <c r="E66" s="98" t="s">
        <v>13669</v>
      </c>
      <c r="F66" s="124">
        <v>11</v>
      </c>
      <c r="G66" s="112">
        <v>42401</v>
      </c>
      <c r="H66" s="98"/>
      <c r="I66" s="123" t="str">
        <f t="shared" si="0"/>
        <v>NÃO</v>
      </c>
      <c r="J66" s="123"/>
      <c r="K66" s="123"/>
      <c r="L66" s="123"/>
      <c r="M66" s="98" t="s">
        <v>15651</v>
      </c>
      <c r="N66" s="118"/>
    </row>
    <row r="67" spans="1:14" x14ac:dyDescent="0.25">
      <c r="A67" s="130">
        <v>6554794000111</v>
      </c>
      <c r="B67" s="98" t="s">
        <v>11458</v>
      </c>
      <c r="C67" s="123" t="s">
        <v>2926</v>
      </c>
      <c r="D67" s="98" t="s">
        <v>13667</v>
      </c>
      <c r="E67" s="98" t="s">
        <v>13669</v>
      </c>
      <c r="F67" s="124">
        <v>11</v>
      </c>
      <c r="G67" s="112">
        <v>40899</v>
      </c>
      <c r="H67" s="98"/>
      <c r="I67" s="123" t="str">
        <f t="shared" ref="I67:I130" si="1">IFERROR(IF(OR(E67="Ativos", E67="Aposentados",E67="Pensionistas"),IF(F67&gt;=14,"SIM","NÃO"),""),"")</f>
        <v>NÃO</v>
      </c>
      <c r="J67" s="123"/>
      <c r="K67" s="123"/>
      <c r="L67" s="123"/>
      <c r="M67" s="98" t="s">
        <v>15550</v>
      </c>
      <c r="N67" s="118"/>
    </row>
    <row r="68" spans="1:14" x14ac:dyDescent="0.25">
      <c r="A68" s="130">
        <v>44518488000119</v>
      </c>
      <c r="B68" s="98" t="s">
        <v>11459</v>
      </c>
      <c r="C68" s="123" t="s">
        <v>4626</v>
      </c>
      <c r="D68" s="98" t="s">
        <v>13667</v>
      </c>
      <c r="E68" s="98" t="s">
        <v>13669</v>
      </c>
      <c r="F68" s="124">
        <v>11</v>
      </c>
      <c r="G68" s="112">
        <v>39117</v>
      </c>
      <c r="H68" s="98"/>
      <c r="I68" s="123" t="str">
        <f t="shared" si="1"/>
        <v>NÃO</v>
      </c>
      <c r="J68" s="123"/>
      <c r="K68" s="123"/>
      <c r="L68" s="123"/>
      <c r="M68" s="98" t="s">
        <v>13699</v>
      </c>
      <c r="N68" s="118"/>
    </row>
    <row r="69" spans="1:14" x14ac:dyDescent="0.25">
      <c r="A69" s="130">
        <v>16725392000196</v>
      </c>
      <c r="B69" s="98" t="s">
        <v>11460</v>
      </c>
      <c r="C69" s="123" t="s">
        <v>1356</v>
      </c>
      <c r="D69" s="98" t="s">
        <v>13667</v>
      </c>
      <c r="E69" s="98" t="s">
        <v>13669</v>
      </c>
      <c r="F69" s="124">
        <v>11</v>
      </c>
      <c r="G69" s="112">
        <v>39873</v>
      </c>
      <c r="H69" s="98"/>
      <c r="I69" s="123" t="str">
        <f t="shared" si="1"/>
        <v>NÃO</v>
      </c>
      <c r="J69" s="123"/>
      <c r="K69" s="123"/>
      <c r="L69" s="123"/>
      <c r="M69" s="98" t="s">
        <v>14460</v>
      </c>
      <c r="N69" s="118"/>
    </row>
    <row r="70" spans="1:14" x14ac:dyDescent="0.25">
      <c r="A70" s="130">
        <v>88000906000157</v>
      </c>
      <c r="B70" s="98" t="s">
        <v>11461</v>
      </c>
      <c r="C70" s="123" t="s">
        <v>3812</v>
      </c>
      <c r="D70" s="98" t="s">
        <v>13667</v>
      </c>
      <c r="E70" s="98" t="s">
        <v>13669</v>
      </c>
      <c r="F70" s="124">
        <v>11</v>
      </c>
      <c r="G70" s="112">
        <v>43465</v>
      </c>
      <c r="H70" s="98"/>
      <c r="I70" s="123" t="str">
        <f t="shared" si="1"/>
        <v>NÃO</v>
      </c>
      <c r="J70" s="123"/>
      <c r="K70" s="123"/>
      <c r="L70" s="123"/>
      <c r="M70" s="98"/>
      <c r="N70" s="118"/>
    </row>
    <row r="71" spans="1:14" x14ac:dyDescent="0.25">
      <c r="A71" s="130">
        <v>2367597000132</v>
      </c>
      <c r="B71" s="98" t="s">
        <v>11462</v>
      </c>
      <c r="C71" s="123" t="s">
        <v>901</v>
      </c>
      <c r="D71" s="98" t="s">
        <v>13667</v>
      </c>
      <c r="E71" s="98" t="s">
        <v>13669</v>
      </c>
      <c r="F71" s="124">
        <v>11</v>
      </c>
      <c r="G71" s="112">
        <v>40634</v>
      </c>
      <c r="H71" s="98"/>
      <c r="I71" s="123" t="str">
        <f t="shared" si="1"/>
        <v>NÃO</v>
      </c>
      <c r="J71" s="123"/>
      <c r="K71" s="123"/>
      <c r="L71" s="123"/>
      <c r="M71" s="98"/>
      <c r="N71" s="118"/>
    </row>
    <row r="72" spans="1:14" x14ac:dyDescent="0.25">
      <c r="A72" s="130">
        <v>15845340000190</v>
      </c>
      <c r="B72" s="98" t="s">
        <v>11463</v>
      </c>
      <c r="C72" s="123" t="s">
        <v>3747</v>
      </c>
      <c r="D72" s="98" t="s">
        <v>13667</v>
      </c>
      <c r="E72" s="98" t="s">
        <v>13669</v>
      </c>
      <c r="F72" s="124">
        <v>11</v>
      </c>
      <c r="G72" s="112">
        <v>43435</v>
      </c>
      <c r="H72" s="98"/>
      <c r="I72" s="123" t="str">
        <f t="shared" si="1"/>
        <v>NÃO</v>
      </c>
      <c r="J72" s="123"/>
      <c r="K72" s="123"/>
      <c r="L72" s="123"/>
      <c r="M72" s="98"/>
      <c r="N72" s="118"/>
    </row>
    <row r="73" spans="1:14" x14ac:dyDescent="0.25">
      <c r="A73" s="130">
        <v>3568433000136</v>
      </c>
      <c r="B73" s="98" t="s">
        <v>11464</v>
      </c>
      <c r="C73" s="123" t="s">
        <v>2197</v>
      </c>
      <c r="D73" s="98" t="s">
        <v>13667</v>
      </c>
      <c r="E73" s="98" t="s">
        <v>13669</v>
      </c>
      <c r="F73" s="124">
        <v>11</v>
      </c>
      <c r="G73" s="112">
        <v>42430</v>
      </c>
      <c r="H73" s="98"/>
      <c r="I73" s="123" t="str">
        <f t="shared" si="1"/>
        <v>NÃO</v>
      </c>
      <c r="J73" s="123"/>
      <c r="K73" s="123"/>
      <c r="L73" s="123"/>
      <c r="M73" s="98" t="s">
        <v>14839</v>
      </c>
      <c r="N73" s="118"/>
    </row>
    <row r="74" spans="1:14" x14ac:dyDescent="0.25">
      <c r="A74" s="130">
        <v>75475038000110</v>
      </c>
      <c r="B74" s="98" t="s">
        <v>11465</v>
      </c>
      <c r="C74" s="123" t="s">
        <v>3143</v>
      </c>
      <c r="D74" s="98" t="s">
        <v>13667</v>
      </c>
      <c r="E74" s="98" t="s">
        <v>13669</v>
      </c>
      <c r="F74" s="124">
        <v>11</v>
      </c>
      <c r="G74" s="112">
        <v>39071</v>
      </c>
      <c r="H74" s="98"/>
      <c r="I74" s="123" t="str">
        <f t="shared" si="1"/>
        <v>NÃO</v>
      </c>
      <c r="J74" s="123"/>
      <c r="K74" s="123"/>
      <c r="L74" s="123"/>
      <c r="M74" s="98" t="s">
        <v>15652</v>
      </c>
      <c r="N74" s="118"/>
    </row>
    <row r="75" spans="1:14" x14ac:dyDescent="0.25">
      <c r="A75" s="130">
        <v>11294360000160</v>
      </c>
      <c r="B75" s="98" t="s">
        <v>11466</v>
      </c>
      <c r="C75" s="123" t="s">
        <v>2758</v>
      </c>
      <c r="D75" s="98" t="s">
        <v>13667</v>
      </c>
      <c r="E75" s="98" t="s">
        <v>13669</v>
      </c>
      <c r="F75" s="124">
        <v>11</v>
      </c>
      <c r="G75" s="112">
        <v>41487</v>
      </c>
      <c r="H75" s="98"/>
      <c r="I75" s="123" t="str">
        <f t="shared" si="1"/>
        <v>NÃO</v>
      </c>
      <c r="J75" s="123"/>
      <c r="K75" s="123"/>
      <c r="L75" s="123"/>
      <c r="M75" s="98" t="s">
        <v>15241</v>
      </c>
      <c r="N75" s="118"/>
    </row>
    <row r="76" spans="1:14" x14ac:dyDescent="0.25">
      <c r="A76" s="130">
        <v>6157846000116</v>
      </c>
      <c r="B76" s="98" t="s">
        <v>11467</v>
      </c>
      <c r="C76" s="123" t="s">
        <v>1142</v>
      </c>
      <c r="D76" s="98" t="s">
        <v>13667</v>
      </c>
      <c r="E76" s="98" t="s">
        <v>13669</v>
      </c>
      <c r="F76" s="124">
        <v>11</v>
      </c>
      <c r="G76" s="112">
        <v>40087</v>
      </c>
      <c r="H76" s="98"/>
      <c r="I76" s="123" t="str">
        <f t="shared" si="1"/>
        <v>NÃO</v>
      </c>
      <c r="J76" s="123"/>
      <c r="K76" s="123"/>
      <c r="L76" s="123"/>
      <c r="M76" s="98"/>
      <c r="N76" s="118"/>
    </row>
    <row r="77" spans="1:14" x14ac:dyDescent="0.25">
      <c r="A77" s="130">
        <v>45781176000166</v>
      </c>
      <c r="B77" s="98" t="s">
        <v>11468</v>
      </c>
      <c r="C77" s="123" t="s">
        <v>4626</v>
      </c>
      <c r="D77" s="98" t="s">
        <v>13667</v>
      </c>
      <c r="E77" s="98" t="s">
        <v>13669</v>
      </c>
      <c r="F77" s="124">
        <v>11</v>
      </c>
      <c r="G77" s="112">
        <v>43616</v>
      </c>
      <c r="H77" s="98"/>
      <c r="I77" s="123" t="str">
        <f t="shared" si="1"/>
        <v>NÃO</v>
      </c>
      <c r="J77" s="123"/>
      <c r="K77" s="123"/>
      <c r="L77" s="123"/>
      <c r="M77" s="98"/>
      <c r="N77" s="118"/>
    </row>
    <row r="78" spans="1:14" x14ac:dyDescent="0.25">
      <c r="A78" s="130">
        <v>92411156000183</v>
      </c>
      <c r="B78" s="98" t="s">
        <v>11469</v>
      </c>
      <c r="C78" s="123" t="s">
        <v>3812</v>
      </c>
      <c r="D78" s="98" t="s">
        <v>13667</v>
      </c>
      <c r="E78" s="98" t="s">
        <v>13669</v>
      </c>
      <c r="F78" s="124">
        <v>14</v>
      </c>
      <c r="G78" s="112">
        <v>44075</v>
      </c>
      <c r="H78" s="98"/>
      <c r="I78" s="123" t="str">
        <f t="shared" si="1"/>
        <v>SIM</v>
      </c>
      <c r="J78" s="123"/>
      <c r="K78" s="123"/>
      <c r="L78" s="123"/>
      <c r="M78" s="98"/>
      <c r="N78" s="118"/>
    </row>
    <row r="79" spans="1:14" x14ac:dyDescent="0.25">
      <c r="A79" s="130">
        <v>6582449000191</v>
      </c>
      <c r="B79" s="98" t="s">
        <v>11470</v>
      </c>
      <c r="C79" s="123" t="s">
        <v>634</v>
      </c>
      <c r="D79" s="98" t="s">
        <v>13667</v>
      </c>
      <c r="E79" s="98" t="s">
        <v>13669</v>
      </c>
      <c r="F79" s="124">
        <v>11</v>
      </c>
      <c r="G79" s="112">
        <v>41403</v>
      </c>
      <c r="H79" s="98"/>
      <c r="I79" s="123" t="str">
        <f t="shared" si="1"/>
        <v>NÃO</v>
      </c>
      <c r="J79" s="123"/>
      <c r="K79" s="123"/>
      <c r="L79" s="123"/>
      <c r="M79" s="98"/>
      <c r="N79" s="118"/>
    </row>
    <row r="80" spans="1:14" x14ac:dyDescent="0.25">
      <c r="A80" s="130">
        <v>77817054000179</v>
      </c>
      <c r="B80" s="98" t="s">
        <v>11471</v>
      </c>
      <c r="C80" s="123" t="s">
        <v>3143</v>
      </c>
      <c r="D80" s="98" t="s">
        <v>13667</v>
      </c>
      <c r="E80" s="98" t="s">
        <v>13669</v>
      </c>
      <c r="F80" s="124">
        <v>11</v>
      </c>
      <c r="G80" s="112">
        <v>43070</v>
      </c>
      <c r="H80" s="98"/>
      <c r="I80" s="123" t="str">
        <f t="shared" si="1"/>
        <v>NÃO</v>
      </c>
      <c r="J80" s="123"/>
      <c r="K80" s="123"/>
      <c r="L80" s="123"/>
      <c r="M80" s="98" t="s">
        <v>15655</v>
      </c>
      <c r="N80" s="118"/>
    </row>
    <row r="81" spans="1:14" x14ac:dyDescent="0.25">
      <c r="A81" s="130">
        <v>6002372000133</v>
      </c>
      <c r="B81" s="98" t="s">
        <v>11472</v>
      </c>
      <c r="C81" s="123" t="s">
        <v>1142</v>
      </c>
      <c r="D81" s="98" t="s">
        <v>13667</v>
      </c>
      <c r="E81" s="98" t="s">
        <v>13669</v>
      </c>
      <c r="F81" s="124">
        <v>11</v>
      </c>
      <c r="G81" s="112">
        <v>41522</v>
      </c>
      <c r="H81" s="98"/>
      <c r="I81" s="123" t="str">
        <f t="shared" si="1"/>
        <v>NÃO</v>
      </c>
      <c r="J81" s="123"/>
      <c r="K81" s="123"/>
      <c r="L81" s="123"/>
      <c r="M81" s="98" t="s">
        <v>14383</v>
      </c>
      <c r="N81" s="118"/>
    </row>
    <row r="82" spans="1:14" x14ac:dyDescent="0.25">
      <c r="A82" s="130">
        <v>5058441000168</v>
      </c>
      <c r="B82" s="98" t="s">
        <v>11473</v>
      </c>
      <c r="C82" s="123" t="s">
        <v>2413</v>
      </c>
      <c r="D82" s="98" t="s">
        <v>13667</v>
      </c>
      <c r="E82" s="98" t="s">
        <v>13669</v>
      </c>
      <c r="F82" s="124">
        <v>11</v>
      </c>
      <c r="G82" s="112">
        <v>41165</v>
      </c>
      <c r="H82" s="98"/>
      <c r="I82" s="123" t="str">
        <f t="shared" si="1"/>
        <v>NÃO</v>
      </c>
      <c r="J82" s="123"/>
      <c r="K82" s="123"/>
      <c r="L82" s="123"/>
      <c r="M82" s="98" t="s">
        <v>15068</v>
      </c>
      <c r="N82" s="118"/>
    </row>
    <row r="83" spans="1:14" x14ac:dyDescent="0.25">
      <c r="A83" s="130">
        <v>1067479000146</v>
      </c>
      <c r="B83" s="98" t="s">
        <v>11474</v>
      </c>
      <c r="C83" s="123" t="s">
        <v>901</v>
      </c>
      <c r="D83" s="98" t="s">
        <v>13667</v>
      </c>
      <c r="E83" s="98" t="s">
        <v>13669</v>
      </c>
      <c r="F83" s="124">
        <v>11</v>
      </c>
      <c r="G83" s="112">
        <v>40909</v>
      </c>
      <c r="H83" s="98"/>
      <c r="I83" s="123" t="str">
        <f t="shared" si="1"/>
        <v>NÃO</v>
      </c>
      <c r="J83" s="123"/>
      <c r="K83" s="123"/>
      <c r="L83" s="123"/>
      <c r="M83" s="98" t="s">
        <v>13534</v>
      </c>
      <c r="N83" s="118"/>
    </row>
    <row r="84" spans="1:14" x14ac:dyDescent="0.25">
      <c r="A84" s="130">
        <v>6116461000100</v>
      </c>
      <c r="B84" s="98" t="s">
        <v>11475</v>
      </c>
      <c r="C84" s="123" t="s">
        <v>1142</v>
      </c>
      <c r="D84" s="98" t="s">
        <v>13667</v>
      </c>
      <c r="E84" s="98" t="s">
        <v>13669</v>
      </c>
      <c r="F84" s="124">
        <v>14</v>
      </c>
      <c r="G84" s="112">
        <v>44166</v>
      </c>
      <c r="H84" s="98"/>
      <c r="I84" s="123" t="str">
        <f t="shared" si="1"/>
        <v>SIM</v>
      </c>
      <c r="J84" s="123"/>
      <c r="K84" s="123"/>
      <c r="L84" s="123"/>
      <c r="M84" s="98"/>
      <c r="N84" s="118"/>
    </row>
    <row r="85" spans="1:14" x14ac:dyDescent="0.25">
      <c r="A85" s="130">
        <v>27142694000158</v>
      </c>
      <c r="B85" s="98" t="s">
        <v>11476</v>
      </c>
      <c r="C85" s="123" t="s">
        <v>821</v>
      </c>
      <c r="D85" s="98" t="s">
        <v>13667</v>
      </c>
      <c r="E85" s="98" t="s">
        <v>13669</v>
      </c>
      <c r="F85" s="124">
        <v>11</v>
      </c>
      <c r="G85" s="112">
        <v>41127</v>
      </c>
      <c r="H85" s="98"/>
      <c r="I85" s="123" t="str">
        <f t="shared" si="1"/>
        <v>NÃO</v>
      </c>
      <c r="J85" s="123"/>
      <c r="K85" s="123"/>
      <c r="L85" s="123"/>
      <c r="M85" s="98" t="s">
        <v>14072</v>
      </c>
      <c r="N85" s="118"/>
    </row>
    <row r="86" spans="1:14" x14ac:dyDescent="0.25">
      <c r="A86" s="130">
        <v>76235761000194</v>
      </c>
      <c r="B86" s="98" t="s">
        <v>11477</v>
      </c>
      <c r="C86" s="123" t="s">
        <v>3143</v>
      </c>
      <c r="D86" s="98" t="s">
        <v>13667</v>
      </c>
      <c r="E86" s="98" t="s">
        <v>13669</v>
      </c>
      <c r="F86" s="124">
        <v>11</v>
      </c>
      <c r="G86" s="112">
        <v>40759</v>
      </c>
      <c r="H86" s="98"/>
      <c r="I86" s="123" t="str">
        <f t="shared" si="1"/>
        <v>NÃO</v>
      </c>
      <c r="J86" s="123"/>
      <c r="K86" s="123"/>
      <c r="L86" s="123"/>
      <c r="M86" s="98" t="s">
        <v>13534</v>
      </c>
      <c r="N86" s="118"/>
    </row>
    <row r="87" spans="1:14" x14ac:dyDescent="0.25">
      <c r="A87" s="130">
        <v>17884412000134</v>
      </c>
      <c r="B87" s="98" t="s">
        <v>11478</v>
      </c>
      <c r="C87" s="123" t="s">
        <v>1356</v>
      </c>
      <c r="D87" s="98" t="s">
        <v>13667</v>
      </c>
      <c r="E87" s="98" t="s">
        <v>13669</v>
      </c>
      <c r="F87" s="124">
        <v>11</v>
      </c>
      <c r="G87" s="112">
        <v>39523</v>
      </c>
      <c r="H87" s="98"/>
      <c r="I87" s="123" t="str">
        <f t="shared" si="1"/>
        <v>NÃO</v>
      </c>
      <c r="J87" s="123"/>
      <c r="K87" s="123"/>
      <c r="L87" s="123"/>
      <c r="M87" s="98" t="s">
        <v>14464</v>
      </c>
      <c r="N87" s="118"/>
    </row>
    <row r="88" spans="1:14" x14ac:dyDescent="0.25">
      <c r="A88" s="130">
        <v>3747649000169</v>
      </c>
      <c r="B88" s="98" t="s">
        <v>11479</v>
      </c>
      <c r="C88" s="123" t="s">
        <v>2197</v>
      </c>
      <c r="D88" s="98" t="s">
        <v>13667</v>
      </c>
      <c r="E88" s="98" t="s">
        <v>13669</v>
      </c>
      <c r="F88" s="124">
        <v>11</v>
      </c>
      <c r="G88" s="112">
        <v>40179</v>
      </c>
      <c r="H88" s="98"/>
      <c r="I88" s="123" t="str">
        <f t="shared" si="1"/>
        <v>NÃO</v>
      </c>
      <c r="J88" s="123"/>
      <c r="K88" s="123"/>
      <c r="L88" s="123"/>
      <c r="M88" s="98"/>
      <c r="N88" s="118"/>
    </row>
    <row r="89" spans="1:14" x14ac:dyDescent="0.25">
      <c r="A89" s="130">
        <v>10130755000164</v>
      </c>
      <c r="B89" s="98" t="s">
        <v>11480</v>
      </c>
      <c r="C89" s="123" t="s">
        <v>2758</v>
      </c>
      <c r="D89" s="98" t="s">
        <v>13667</v>
      </c>
      <c r="E89" s="98" t="s">
        <v>13669</v>
      </c>
      <c r="F89" s="124">
        <v>11</v>
      </c>
      <c r="G89" s="112">
        <v>41122</v>
      </c>
      <c r="H89" s="98"/>
      <c r="I89" s="123" t="str">
        <f t="shared" si="1"/>
        <v>NÃO</v>
      </c>
      <c r="J89" s="123"/>
      <c r="K89" s="123"/>
      <c r="L89" s="123"/>
      <c r="M89" s="98" t="s">
        <v>15244</v>
      </c>
      <c r="N89" s="118"/>
    </row>
    <row r="90" spans="1:14" x14ac:dyDescent="0.25">
      <c r="A90" s="130">
        <v>82951195000110</v>
      </c>
      <c r="B90" s="98" t="s">
        <v>11481</v>
      </c>
      <c r="C90" s="123" t="s">
        <v>4289</v>
      </c>
      <c r="D90" s="98" t="s">
        <v>13667</v>
      </c>
      <c r="E90" s="98" t="s">
        <v>13669</v>
      </c>
      <c r="F90" s="124">
        <v>11</v>
      </c>
      <c r="G90" s="112">
        <v>38599</v>
      </c>
      <c r="H90" s="98"/>
      <c r="I90" s="123" t="str">
        <f t="shared" si="1"/>
        <v>NÃO</v>
      </c>
      <c r="J90" s="123"/>
      <c r="K90" s="123"/>
      <c r="L90" s="123"/>
      <c r="M90" s="98"/>
      <c r="N90" s="118"/>
    </row>
    <row r="91" spans="1:14" x14ac:dyDescent="0.25">
      <c r="A91" s="130">
        <v>6554752000180</v>
      </c>
      <c r="B91" s="98" t="s">
        <v>11482</v>
      </c>
      <c r="C91" s="123" t="s">
        <v>2926</v>
      </c>
      <c r="D91" s="98" t="s">
        <v>13667</v>
      </c>
      <c r="E91" s="98" t="s">
        <v>13669</v>
      </c>
      <c r="F91" s="124">
        <v>14</v>
      </c>
      <c r="G91" s="112">
        <v>44105</v>
      </c>
      <c r="H91" s="98"/>
      <c r="I91" s="123" t="str">
        <f t="shared" si="1"/>
        <v>SIM</v>
      </c>
      <c r="J91" s="123"/>
      <c r="K91" s="123"/>
      <c r="L91" s="123"/>
      <c r="M91" s="98"/>
      <c r="N91" s="118"/>
    </row>
    <row r="92" spans="1:14" x14ac:dyDescent="0.25">
      <c r="A92" s="130">
        <v>29172467000109</v>
      </c>
      <c r="B92" s="98" t="s">
        <v>11483</v>
      </c>
      <c r="C92" s="123" t="s">
        <v>3513</v>
      </c>
      <c r="D92" s="98" t="s">
        <v>13667</v>
      </c>
      <c r="E92" s="98" t="s">
        <v>13669</v>
      </c>
      <c r="F92" s="124">
        <v>11</v>
      </c>
      <c r="G92" s="112">
        <v>40736</v>
      </c>
      <c r="H92" s="98"/>
      <c r="I92" s="123" t="str">
        <f t="shared" si="1"/>
        <v>NÃO</v>
      </c>
      <c r="J92" s="123"/>
      <c r="K92" s="123"/>
      <c r="L92" s="123"/>
      <c r="M92" s="98"/>
      <c r="N92" s="118"/>
    </row>
    <row r="93" spans="1:14" x14ac:dyDescent="0.25">
      <c r="A93" s="130">
        <v>95642286000115</v>
      </c>
      <c r="B93" s="98" t="s">
        <v>11484</v>
      </c>
      <c r="C93" s="123" t="s">
        <v>3143</v>
      </c>
      <c r="D93" s="98" t="s">
        <v>13667</v>
      </c>
      <c r="E93" s="98" t="s">
        <v>13669</v>
      </c>
      <c r="F93" s="124">
        <v>11</v>
      </c>
      <c r="G93" s="112">
        <v>40530</v>
      </c>
      <c r="H93" s="98"/>
      <c r="I93" s="123" t="str">
        <f t="shared" si="1"/>
        <v>NÃO</v>
      </c>
      <c r="J93" s="123"/>
      <c r="K93" s="123"/>
      <c r="L93" s="123"/>
      <c r="M93" s="98"/>
      <c r="N93" s="118"/>
    </row>
    <row r="94" spans="1:14" x14ac:dyDescent="0.25">
      <c r="A94" s="130">
        <v>1127430000131</v>
      </c>
      <c r="B94" s="98" t="s">
        <v>11485</v>
      </c>
      <c r="C94" s="123" t="s">
        <v>901</v>
      </c>
      <c r="D94" s="98" t="s">
        <v>13667</v>
      </c>
      <c r="E94" s="98" t="s">
        <v>13669</v>
      </c>
      <c r="F94" s="124">
        <v>14</v>
      </c>
      <c r="G94" s="112">
        <v>44136</v>
      </c>
      <c r="H94" s="98"/>
      <c r="I94" s="123" t="str">
        <f t="shared" si="1"/>
        <v>SIM</v>
      </c>
      <c r="J94" s="123"/>
      <c r="K94" s="123"/>
      <c r="L94" s="123"/>
      <c r="M94" s="98"/>
      <c r="N94" s="118"/>
    </row>
    <row r="95" spans="1:14" x14ac:dyDescent="0.25">
      <c r="A95" s="130">
        <v>2262368000153</v>
      </c>
      <c r="B95" s="98" t="s">
        <v>11486</v>
      </c>
      <c r="C95" s="123" t="s">
        <v>901</v>
      </c>
      <c r="D95" s="98" t="s">
        <v>13667</v>
      </c>
      <c r="E95" s="98" t="s">
        <v>13669</v>
      </c>
      <c r="F95" s="124">
        <v>13.29</v>
      </c>
      <c r="G95" s="112">
        <v>43770</v>
      </c>
      <c r="H95" s="98"/>
      <c r="I95" s="123" t="str">
        <f t="shared" si="1"/>
        <v>NÃO</v>
      </c>
      <c r="J95" s="123"/>
      <c r="K95" s="123"/>
      <c r="L95" s="123"/>
      <c r="M95" s="98"/>
      <c r="N95" s="118"/>
    </row>
    <row r="96" spans="1:14" x14ac:dyDescent="0.25">
      <c r="A96" s="130">
        <v>82892332000192</v>
      </c>
      <c r="B96" s="98" t="s">
        <v>11487</v>
      </c>
      <c r="C96" s="123" t="s">
        <v>4289</v>
      </c>
      <c r="D96" s="98" t="s">
        <v>13667</v>
      </c>
      <c r="E96" s="98" t="s">
        <v>13669</v>
      </c>
      <c r="F96" s="124">
        <v>11</v>
      </c>
      <c r="G96" s="112">
        <v>38561</v>
      </c>
      <c r="H96" s="98"/>
      <c r="I96" s="123" t="str">
        <f t="shared" si="1"/>
        <v>NÃO</v>
      </c>
      <c r="J96" s="123"/>
      <c r="K96" s="123"/>
      <c r="L96" s="123"/>
      <c r="M96" s="98" t="s">
        <v>16581</v>
      </c>
      <c r="N96" s="118"/>
    </row>
    <row r="97" spans="1:14" x14ac:dyDescent="0.25">
      <c r="A97" s="130">
        <v>87261509000176</v>
      </c>
      <c r="B97" s="98" t="s">
        <v>11488</v>
      </c>
      <c r="C97" s="123" t="s">
        <v>3812</v>
      </c>
      <c r="D97" s="98" t="s">
        <v>13667</v>
      </c>
      <c r="E97" s="98" t="s">
        <v>13669</v>
      </c>
      <c r="F97" s="124">
        <v>14</v>
      </c>
      <c r="G97" s="112">
        <v>44013</v>
      </c>
      <c r="H97" s="98"/>
      <c r="I97" s="123" t="str">
        <f t="shared" si="1"/>
        <v>SIM</v>
      </c>
      <c r="J97" s="123"/>
      <c r="K97" s="123"/>
      <c r="L97" s="123"/>
      <c r="M97" s="98"/>
      <c r="N97" s="118"/>
    </row>
    <row r="98" spans="1:14" x14ac:dyDescent="0.25">
      <c r="A98" s="130">
        <v>6554018000111</v>
      </c>
      <c r="B98" s="98" t="s">
        <v>11489</v>
      </c>
      <c r="C98" s="123" t="s">
        <v>2926</v>
      </c>
      <c r="D98" s="98" t="s">
        <v>13667</v>
      </c>
      <c r="E98" s="98" t="s">
        <v>13669</v>
      </c>
      <c r="F98" s="124">
        <v>11</v>
      </c>
      <c r="G98" s="112">
        <v>39363</v>
      </c>
      <c r="H98" s="98"/>
      <c r="I98" s="123" t="str">
        <f t="shared" si="1"/>
        <v>NÃO</v>
      </c>
      <c r="J98" s="123"/>
      <c r="K98" s="123"/>
      <c r="L98" s="123"/>
      <c r="M98" s="98" t="s">
        <v>13699</v>
      </c>
      <c r="N98" s="118"/>
    </row>
    <row r="99" spans="1:14" x14ac:dyDescent="0.25">
      <c r="A99" s="130">
        <v>82892290000190</v>
      </c>
      <c r="B99" s="98" t="s">
        <v>11490</v>
      </c>
      <c r="C99" s="123" t="s">
        <v>4289</v>
      </c>
      <c r="D99" s="98" t="s">
        <v>13667</v>
      </c>
      <c r="E99" s="98" t="s">
        <v>13669</v>
      </c>
      <c r="F99" s="124">
        <v>14</v>
      </c>
      <c r="G99" s="112">
        <v>44136</v>
      </c>
      <c r="H99" s="98"/>
      <c r="I99" s="123" t="str">
        <f t="shared" si="1"/>
        <v>SIM</v>
      </c>
      <c r="J99" s="123"/>
      <c r="K99" s="123"/>
      <c r="L99" s="123"/>
      <c r="M99" s="98"/>
      <c r="N99" s="118"/>
    </row>
    <row r="100" spans="1:14" x14ac:dyDescent="0.25">
      <c r="A100" s="130">
        <v>13908728000168</v>
      </c>
      <c r="B100" s="98" t="s">
        <v>11491</v>
      </c>
      <c r="C100" s="123" t="s">
        <v>215</v>
      </c>
      <c r="D100" s="98" t="s">
        <v>13667</v>
      </c>
      <c r="E100" s="98" t="s">
        <v>13669</v>
      </c>
      <c r="F100" s="124">
        <v>7</v>
      </c>
      <c r="G100" s="112">
        <v>37886</v>
      </c>
      <c r="H100" s="98"/>
      <c r="I100" s="123" t="str">
        <f t="shared" si="1"/>
        <v>NÃO</v>
      </c>
      <c r="J100" s="123"/>
      <c r="K100" s="123"/>
      <c r="L100" s="123"/>
      <c r="M100" s="98"/>
      <c r="N100" s="118"/>
    </row>
    <row r="101" spans="1:14" x14ac:dyDescent="0.25">
      <c r="A101" s="130">
        <v>3567930000110</v>
      </c>
      <c r="B101" s="98" t="s">
        <v>11492</v>
      </c>
      <c r="C101" s="123" t="s">
        <v>2197</v>
      </c>
      <c r="D101" s="98" t="s">
        <v>13667</v>
      </c>
      <c r="E101" s="98" t="s">
        <v>13669</v>
      </c>
      <c r="F101" s="124">
        <v>11</v>
      </c>
      <c r="G101" s="112">
        <v>42073</v>
      </c>
      <c r="H101" s="98"/>
      <c r="I101" s="123" t="str">
        <f t="shared" si="1"/>
        <v>NÃO</v>
      </c>
      <c r="J101" s="123"/>
      <c r="K101" s="123"/>
      <c r="L101" s="123"/>
      <c r="M101" s="98" t="s">
        <v>14842</v>
      </c>
      <c r="N101" s="118"/>
    </row>
    <row r="102" spans="1:14" x14ac:dyDescent="0.25">
      <c r="A102" s="130">
        <v>87842233000110</v>
      </c>
      <c r="B102" s="98" t="s">
        <v>11493</v>
      </c>
      <c r="C102" s="123" t="s">
        <v>3812</v>
      </c>
      <c r="D102" s="98" t="s">
        <v>13667</v>
      </c>
      <c r="E102" s="98" t="s">
        <v>13669</v>
      </c>
      <c r="F102" s="124">
        <v>14</v>
      </c>
      <c r="G102" s="112">
        <v>44013</v>
      </c>
      <c r="H102" s="98"/>
      <c r="I102" s="123" t="str">
        <f t="shared" si="1"/>
        <v>SIM</v>
      </c>
      <c r="J102" s="123"/>
      <c r="K102" s="123"/>
      <c r="L102" s="123"/>
      <c r="M102" s="98"/>
      <c r="N102" s="118"/>
    </row>
    <row r="103" spans="1:14" x14ac:dyDescent="0.25">
      <c r="A103" s="130">
        <v>1005727000124</v>
      </c>
      <c r="B103" s="98" t="s">
        <v>11494</v>
      </c>
      <c r="C103" s="123" t="s">
        <v>901</v>
      </c>
      <c r="D103" s="98" t="s">
        <v>13667</v>
      </c>
      <c r="E103" s="98" t="s">
        <v>13669</v>
      </c>
      <c r="F103" s="124">
        <v>11</v>
      </c>
      <c r="G103" s="112">
        <v>38616</v>
      </c>
      <c r="H103" s="98"/>
      <c r="I103" s="123" t="str">
        <f t="shared" si="1"/>
        <v>NÃO</v>
      </c>
      <c r="J103" s="123"/>
      <c r="K103" s="123"/>
      <c r="L103" s="123"/>
      <c r="M103" s="98"/>
      <c r="N103" s="118"/>
    </row>
    <row r="104" spans="1:14" x14ac:dyDescent="0.25">
      <c r="A104" s="130">
        <v>24859316000100</v>
      </c>
      <c r="B104" s="98" t="s">
        <v>11495</v>
      </c>
      <c r="C104" s="123" t="s">
        <v>901</v>
      </c>
      <c r="D104" s="98" t="s">
        <v>13667</v>
      </c>
      <c r="E104" s="98" t="s">
        <v>13669</v>
      </c>
      <c r="F104" s="124">
        <v>11</v>
      </c>
      <c r="G104" s="112">
        <v>41967</v>
      </c>
      <c r="H104" s="98"/>
      <c r="I104" s="123" t="str">
        <f t="shared" si="1"/>
        <v>NÃO</v>
      </c>
      <c r="J104" s="123"/>
      <c r="K104" s="123"/>
      <c r="L104" s="123"/>
      <c r="M104" s="98" t="s">
        <v>14136</v>
      </c>
      <c r="N104" s="118"/>
    </row>
    <row r="105" spans="1:14" x14ac:dyDescent="0.25">
      <c r="A105" s="130">
        <v>3563335000106</v>
      </c>
      <c r="B105" s="98" t="s">
        <v>11496</v>
      </c>
      <c r="C105" s="123" t="s">
        <v>2197</v>
      </c>
      <c r="D105" s="98" t="s">
        <v>13667</v>
      </c>
      <c r="E105" s="98" t="s">
        <v>13669</v>
      </c>
      <c r="F105" s="124">
        <v>11</v>
      </c>
      <c r="G105" s="112">
        <v>38746</v>
      </c>
      <c r="H105" s="98"/>
      <c r="I105" s="123" t="str">
        <f t="shared" si="1"/>
        <v>NÃO</v>
      </c>
      <c r="J105" s="123"/>
      <c r="K105" s="123"/>
      <c r="L105" s="123"/>
      <c r="M105" s="98"/>
      <c r="N105" s="118"/>
    </row>
    <row r="106" spans="1:14" x14ac:dyDescent="0.25">
      <c r="A106" s="130">
        <v>46605051000148</v>
      </c>
      <c r="B106" s="98" t="s">
        <v>11497</v>
      </c>
      <c r="C106" s="123" t="s">
        <v>4626</v>
      </c>
      <c r="D106" s="98" t="s">
        <v>13667</v>
      </c>
      <c r="E106" s="98" t="s">
        <v>13669</v>
      </c>
      <c r="F106" s="124">
        <v>11</v>
      </c>
      <c r="G106" s="112">
        <v>41900</v>
      </c>
      <c r="H106" s="98"/>
      <c r="I106" s="123" t="str">
        <f t="shared" si="1"/>
        <v>NÃO</v>
      </c>
      <c r="J106" s="123"/>
      <c r="K106" s="123"/>
      <c r="L106" s="123"/>
      <c r="M106" s="98"/>
      <c r="N106" s="118"/>
    </row>
    <row r="107" spans="1:14" x14ac:dyDescent="0.25">
      <c r="A107" s="130">
        <v>36288900000123</v>
      </c>
      <c r="B107" s="98" t="s">
        <v>11498</v>
      </c>
      <c r="C107" s="123" t="s">
        <v>3513</v>
      </c>
      <c r="D107" s="98" t="s">
        <v>13667</v>
      </c>
      <c r="E107" s="98" t="s">
        <v>13669</v>
      </c>
      <c r="F107" s="124">
        <v>11</v>
      </c>
      <c r="G107" s="112">
        <v>41247</v>
      </c>
      <c r="H107" s="98"/>
      <c r="I107" s="123" t="str">
        <f t="shared" si="1"/>
        <v>NÃO</v>
      </c>
      <c r="J107" s="123"/>
      <c r="K107" s="123"/>
      <c r="L107" s="123"/>
      <c r="M107" s="98" t="s">
        <v>15923</v>
      </c>
      <c r="N107" s="118"/>
    </row>
    <row r="108" spans="1:14" x14ac:dyDescent="0.25">
      <c r="A108" s="130">
        <v>1321850000154</v>
      </c>
      <c r="B108" s="98" t="s">
        <v>11499</v>
      </c>
      <c r="C108" s="123" t="s">
        <v>2274</v>
      </c>
      <c r="D108" s="98" t="s">
        <v>13667</v>
      </c>
      <c r="E108" s="98" t="s">
        <v>13669</v>
      </c>
      <c r="F108" s="124">
        <v>11</v>
      </c>
      <c r="G108" s="112">
        <v>42124</v>
      </c>
      <c r="H108" s="98"/>
      <c r="I108" s="123" t="str">
        <f t="shared" si="1"/>
        <v>NÃO</v>
      </c>
      <c r="J108" s="123"/>
      <c r="K108" s="123"/>
      <c r="L108" s="123"/>
      <c r="M108" s="98" t="s">
        <v>14922</v>
      </c>
      <c r="N108" s="118"/>
    </row>
    <row r="109" spans="1:14" x14ac:dyDescent="0.25">
      <c r="A109" s="130">
        <v>3452299000103</v>
      </c>
      <c r="B109" s="98" t="s">
        <v>11500</v>
      </c>
      <c r="C109" s="123" t="s">
        <v>2197</v>
      </c>
      <c r="D109" s="98" t="s">
        <v>13667</v>
      </c>
      <c r="E109" s="98" t="s">
        <v>13669</v>
      </c>
      <c r="F109" s="124">
        <v>11</v>
      </c>
      <c r="G109" s="112">
        <v>43333</v>
      </c>
      <c r="H109" s="98"/>
      <c r="I109" s="123" t="str">
        <f t="shared" si="1"/>
        <v>NÃO</v>
      </c>
      <c r="J109" s="123"/>
      <c r="K109" s="123"/>
      <c r="L109" s="123"/>
      <c r="M109" s="98" t="s">
        <v>14847</v>
      </c>
      <c r="N109" s="118"/>
    </row>
    <row r="110" spans="1:14" x14ac:dyDescent="0.25">
      <c r="A110" s="130">
        <v>13128780000100</v>
      </c>
      <c r="B110" s="98" t="s">
        <v>11501</v>
      </c>
      <c r="C110" s="123" t="s">
        <v>4559</v>
      </c>
      <c r="D110" s="98" t="s">
        <v>13667</v>
      </c>
      <c r="E110" s="98" t="s">
        <v>13669</v>
      </c>
      <c r="F110" s="124">
        <v>11</v>
      </c>
      <c r="G110" s="112">
        <v>39353</v>
      </c>
      <c r="H110" s="98"/>
      <c r="I110" s="123" t="str">
        <f t="shared" si="1"/>
        <v>NÃO</v>
      </c>
      <c r="J110" s="123"/>
      <c r="K110" s="123"/>
      <c r="L110" s="123"/>
      <c r="M110" s="98" t="s">
        <v>16667</v>
      </c>
      <c r="N110" s="118"/>
    </row>
    <row r="111" spans="1:14" x14ac:dyDescent="0.25">
      <c r="A111" s="130">
        <v>58993577000121</v>
      </c>
      <c r="B111" s="98" t="s">
        <v>11502</v>
      </c>
      <c r="C111" s="123" t="s">
        <v>4626</v>
      </c>
      <c r="D111" s="98" t="s">
        <v>13667</v>
      </c>
      <c r="E111" s="98" t="s">
        <v>13669</v>
      </c>
      <c r="F111" s="124">
        <v>11</v>
      </c>
      <c r="G111" s="112">
        <v>40115</v>
      </c>
      <c r="H111" s="98"/>
      <c r="I111" s="123" t="str">
        <f t="shared" si="1"/>
        <v>NÃO</v>
      </c>
      <c r="J111" s="123"/>
      <c r="K111" s="123"/>
      <c r="L111" s="123"/>
      <c r="M111" s="98"/>
      <c r="N111" s="118"/>
    </row>
    <row r="112" spans="1:14" x14ac:dyDescent="0.25">
      <c r="A112" s="130">
        <v>7684756000146</v>
      </c>
      <c r="B112" s="98" t="s">
        <v>11503</v>
      </c>
      <c r="C112" s="123" t="s">
        <v>634</v>
      </c>
      <c r="D112" s="98" t="s">
        <v>13667</v>
      </c>
      <c r="E112" s="98" t="s">
        <v>13669</v>
      </c>
      <c r="F112" s="124">
        <v>11</v>
      </c>
      <c r="G112" s="112">
        <v>38771</v>
      </c>
      <c r="H112" s="98"/>
      <c r="I112" s="123" t="str">
        <f t="shared" si="1"/>
        <v>NÃO</v>
      </c>
      <c r="J112" s="123"/>
      <c r="K112" s="123"/>
      <c r="L112" s="123"/>
      <c r="M112" s="98" t="s">
        <v>13937</v>
      </c>
      <c r="N112" s="118"/>
    </row>
    <row r="113" spans="1:14" x14ac:dyDescent="0.25">
      <c r="A113" s="130">
        <v>7387392000132</v>
      </c>
      <c r="B113" s="98" t="s">
        <v>11504</v>
      </c>
      <c r="C113" s="123" t="s">
        <v>634</v>
      </c>
      <c r="D113" s="98" t="s">
        <v>13667</v>
      </c>
      <c r="E113" s="98" t="s">
        <v>13669</v>
      </c>
      <c r="F113" s="124">
        <v>11</v>
      </c>
      <c r="G113" s="112">
        <v>40084</v>
      </c>
      <c r="H113" s="98"/>
      <c r="I113" s="123" t="str">
        <f t="shared" si="1"/>
        <v>NÃO</v>
      </c>
      <c r="J113" s="123"/>
      <c r="K113" s="123"/>
      <c r="L113" s="123"/>
      <c r="M113" s="98" t="s">
        <v>13534</v>
      </c>
      <c r="N113" s="118"/>
    </row>
    <row r="114" spans="1:14" x14ac:dyDescent="0.25">
      <c r="A114" s="130">
        <v>1613860000163</v>
      </c>
      <c r="B114" s="98" t="s">
        <v>11505</v>
      </c>
      <c r="C114" s="123" t="s">
        <v>2758</v>
      </c>
      <c r="D114" s="98" t="s">
        <v>13667</v>
      </c>
      <c r="E114" s="98" t="s">
        <v>13669</v>
      </c>
      <c r="F114" s="124">
        <v>11</v>
      </c>
      <c r="G114" s="112">
        <v>40779</v>
      </c>
      <c r="H114" s="98"/>
      <c r="I114" s="123" t="str">
        <f t="shared" si="1"/>
        <v>NÃO</v>
      </c>
      <c r="J114" s="123"/>
      <c r="K114" s="123"/>
      <c r="L114" s="123"/>
      <c r="M114" s="98" t="s">
        <v>13534</v>
      </c>
      <c r="N114" s="118"/>
    </row>
    <row r="115" spans="1:14" x14ac:dyDescent="0.25">
      <c r="A115" s="130">
        <v>27142702000166</v>
      </c>
      <c r="B115" s="98" t="s">
        <v>11506</v>
      </c>
      <c r="C115" s="123" t="s">
        <v>821</v>
      </c>
      <c r="D115" s="98" t="s">
        <v>13667</v>
      </c>
      <c r="E115" s="98" t="s">
        <v>13669</v>
      </c>
      <c r="F115" s="124">
        <v>14</v>
      </c>
      <c r="G115" s="112">
        <v>44044</v>
      </c>
      <c r="H115" s="98"/>
      <c r="I115" s="123" t="str">
        <f t="shared" si="1"/>
        <v>SIM</v>
      </c>
      <c r="J115" s="123"/>
      <c r="K115" s="123"/>
      <c r="L115" s="123"/>
      <c r="M115" s="98"/>
      <c r="N115" s="118"/>
    </row>
    <row r="116" spans="1:14" x14ac:dyDescent="0.25">
      <c r="A116" s="130">
        <v>1318898000103</v>
      </c>
      <c r="B116" s="98" t="s">
        <v>11507</v>
      </c>
      <c r="C116" s="123" t="s">
        <v>901</v>
      </c>
      <c r="D116" s="98" t="s">
        <v>13667</v>
      </c>
      <c r="E116" s="98" t="s">
        <v>13669</v>
      </c>
      <c r="F116" s="124">
        <v>11</v>
      </c>
      <c r="G116" s="112">
        <v>40672</v>
      </c>
      <c r="H116" s="98"/>
      <c r="I116" s="123" t="str">
        <f t="shared" si="1"/>
        <v>NÃO</v>
      </c>
      <c r="J116" s="123"/>
      <c r="K116" s="123"/>
      <c r="L116" s="123"/>
      <c r="M116" s="98"/>
      <c r="N116" s="118"/>
    </row>
    <row r="117" spans="1:14" x14ac:dyDescent="0.25">
      <c r="A117" s="130">
        <v>1215474000113</v>
      </c>
      <c r="B117" s="98" t="s">
        <v>11508</v>
      </c>
      <c r="C117" s="123" t="s">
        <v>901</v>
      </c>
      <c r="D117" s="98" t="s">
        <v>13667</v>
      </c>
      <c r="E117" s="98" t="s">
        <v>13669</v>
      </c>
      <c r="F117" s="124">
        <v>11</v>
      </c>
      <c r="G117" s="112">
        <v>42892</v>
      </c>
      <c r="H117" s="98"/>
      <c r="I117" s="123" t="str">
        <f t="shared" si="1"/>
        <v>NÃO</v>
      </c>
      <c r="J117" s="123"/>
      <c r="K117" s="123"/>
      <c r="L117" s="123"/>
      <c r="M117" s="98" t="s">
        <v>14139</v>
      </c>
      <c r="N117" s="118"/>
    </row>
    <row r="118" spans="1:14" x14ac:dyDescent="0.25">
      <c r="A118" s="130">
        <v>2070621000177</v>
      </c>
      <c r="B118" s="98" t="s">
        <v>11509</v>
      </c>
      <c r="C118" s="123" t="s">
        <v>5227</v>
      </c>
      <c r="D118" s="98" t="s">
        <v>13667</v>
      </c>
      <c r="E118" s="98" t="s">
        <v>13669</v>
      </c>
      <c r="F118" s="124">
        <v>11</v>
      </c>
      <c r="G118" s="112">
        <v>40668</v>
      </c>
      <c r="H118" s="98"/>
      <c r="I118" s="123" t="str">
        <f t="shared" si="1"/>
        <v>NÃO</v>
      </c>
      <c r="J118" s="123"/>
      <c r="K118" s="123"/>
      <c r="L118" s="123"/>
      <c r="M118" s="98" t="s">
        <v>17006</v>
      </c>
      <c r="N118" s="118"/>
    </row>
    <row r="119" spans="1:14" x14ac:dyDescent="0.25">
      <c r="A119" s="130">
        <v>3239035000176</v>
      </c>
      <c r="B119" s="98" t="s">
        <v>11510</v>
      </c>
      <c r="C119" s="123" t="s">
        <v>2274</v>
      </c>
      <c r="D119" s="98" t="s">
        <v>13667</v>
      </c>
      <c r="E119" s="98" t="s">
        <v>13669</v>
      </c>
      <c r="F119" s="124">
        <v>14</v>
      </c>
      <c r="G119" s="112">
        <v>44044</v>
      </c>
      <c r="H119" s="98"/>
      <c r="I119" s="123" t="str">
        <f t="shared" si="1"/>
        <v>SIM</v>
      </c>
      <c r="J119" s="123"/>
      <c r="K119" s="123"/>
      <c r="L119" s="123"/>
      <c r="M119" s="98"/>
      <c r="N119" s="118"/>
    </row>
    <row r="120" spans="1:14" x14ac:dyDescent="0.25">
      <c r="A120" s="130">
        <v>1830793000139</v>
      </c>
      <c r="B120" s="98" t="s">
        <v>11511</v>
      </c>
      <c r="C120" s="123" t="s">
        <v>5227</v>
      </c>
      <c r="D120" s="98" t="s">
        <v>13667</v>
      </c>
      <c r="E120" s="98" t="s">
        <v>13669</v>
      </c>
      <c r="F120" s="124">
        <v>11</v>
      </c>
      <c r="G120" s="112">
        <v>38433</v>
      </c>
      <c r="H120" s="98"/>
      <c r="I120" s="123" t="str">
        <f t="shared" si="1"/>
        <v>NÃO</v>
      </c>
      <c r="J120" s="123"/>
      <c r="K120" s="123"/>
      <c r="L120" s="123"/>
      <c r="M120" s="98"/>
      <c r="N120" s="118"/>
    </row>
    <row r="121" spans="1:14" x14ac:dyDescent="0.25">
      <c r="A121" s="130">
        <v>3947926000187</v>
      </c>
      <c r="B121" s="98" t="s">
        <v>11512</v>
      </c>
      <c r="C121" s="123" t="s">
        <v>2274</v>
      </c>
      <c r="D121" s="98" t="s">
        <v>13667</v>
      </c>
      <c r="E121" s="98" t="s">
        <v>13669</v>
      </c>
      <c r="F121" s="124">
        <v>11</v>
      </c>
      <c r="G121" s="112">
        <v>40280</v>
      </c>
      <c r="H121" s="98"/>
      <c r="I121" s="123" t="str">
        <f t="shared" si="1"/>
        <v>NÃO</v>
      </c>
      <c r="J121" s="123"/>
      <c r="K121" s="123"/>
      <c r="L121" s="123"/>
      <c r="M121" s="98"/>
      <c r="N121" s="118"/>
    </row>
    <row r="122" spans="1:14" x14ac:dyDescent="0.25">
      <c r="A122" s="130">
        <v>1237403000111</v>
      </c>
      <c r="B122" s="98" t="s">
        <v>11513</v>
      </c>
      <c r="C122" s="123" t="s">
        <v>5227</v>
      </c>
      <c r="D122" s="98" t="s">
        <v>13667</v>
      </c>
      <c r="E122" s="98" t="s">
        <v>13669</v>
      </c>
      <c r="F122" s="124">
        <v>11</v>
      </c>
      <c r="G122" s="112">
        <v>41617</v>
      </c>
      <c r="H122" s="98"/>
      <c r="I122" s="123" t="str">
        <f t="shared" si="1"/>
        <v>NÃO</v>
      </c>
      <c r="J122" s="123"/>
      <c r="K122" s="123"/>
      <c r="L122" s="123"/>
      <c r="M122" s="98" t="s">
        <v>17007</v>
      </c>
      <c r="N122" s="118"/>
    </row>
    <row r="123" spans="1:14" x14ac:dyDescent="0.25">
      <c r="A123" s="130">
        <v>3759271000113</v>
      </c>
      <c r="B123" s="98" t="s">
        <v>11514</v>
      </c>
      <c r="C123" s="123" t="s">
        <v>2197</v>
      </c>
      <c r="D123" s="98" t="s">
        <v>13667</v>
      </c>
      <c r="E123" s="98" t="s">
        <v>13669</v>
      </c>
      <c r="F123" s="124">
        <v>11</v>
      </c>
      <c r="G123" s="112">
        <v>39859</v>
      </c>
      <c r="H123" s="98"/>
      <c r="I123" s="123" t="str">
        <f t="shared" si="1"/>
        <v>NÃO</v>
      </c>
      <c r="J123" s="123"/>
      <c r="K123" s="123"/>
      <c r="L123" s="123"/>
      <c r="M123" s="98"/>
      <c r="N123" s="118"/>
    </row>
    <row r="124" spans="1:14" x14ac:dyDescent="0.25">
      <c r="A124" s="130">
        <v>46634176000104</v>
      </c>
      <c r="B124" s="98" t="s">
        <v>11515</v>
      </c>
      <c r="C124" s="123" t="s">
        <v>4626</v>
      </c>
      <c r="D124" s="98" t="s">
        <v>13667</v>
      </c>
      <c r="E124" s="98" t="s">
        <v>13669</v>
      </c>
      <c r="F124" s="124">
        <v>11</v>
      </c>
      <c r="G124" s="112">
        <v>43013</v>
      </c>
      <c r="H124" s="98"/>
      <c r="I124" s="123" t="str">
        <f t="shared" si="1"/>
        <v>NÃO</v>
      </c>
      <c r="J124" s="123"/>
      <c r="K124" s="123"/>
      <c r="L124" s="123"/>
      <c r="M124" s="98" t="s">
        <v>16683</v>
      </c>
      <c r="N124" s="118"/>
    </row>
    <row r="125" spans="1:14" x14ac:dyDescent="0.25">
      <c r="A125" s="130">
        <v>12198693000158</v>
      </c>
      <c r="B125" s="98" t="s">
        <v>11516</v>
      </c>
      <c r="C125" s="123" t="s">
        <v>29</v>
      </c>
      <c r="D125" s="98" t="s">
        <v>13667</v>
      </c>
      <c r="E125" s="98" t="s">
        <v>13669</v>
      </c>
      <c r="F125" s="124">
        <v>11</v>
      </c>
      <c r="G125" s="112">
        <v>40751</v>
      </c>
      <c r="H125" s="98"/>
      <c r="I125" s="123" t="str">
        <f t="shared" si="1"/>
        <v>NÃO</v>
      </c>
      <c r="J125" s="123"/>
      <c r="K125" s="123"/>
      <c r="L125" s="123"/>
      <c r="M125" s="98" t="s">
        <v>13680</v>
      </c>
      <c r="N125" s="118"/>
    </row>
    <row r="126" spans="1:14" x14ac:dyDescent="0.25">
      <c r="A126" s="130">
        <v>18132167000171</v>
      </c>
      <c r="B126" s="98" t="s">
        <v>11517</v>
      </c>
      <c r="C126" s="123" t="s">
        <v>1356</v>
      </c>
      <c r="D126" s="98" t="s">
        <v>13667</v>
      </c>
      <c r="E126" s="98" t="s">
        <v>13669</v>
      </c>
      <c r="F126" s="124">
        <v>14</v>
      </c>
      <c r="G126" s="112">
        <v>44070</v>
      </c>
      <c r="H126" s="98"/>
      <c r="I126" s="123" t="str">
        <f t="shared" si="1"/>
        <v>SIM</v>
      </c>
      <c r="J126" s="123"/>
      <c r="K126" s="123"/>
      <c r="L126" s="123"/>
      <c r="M126" s="98"/>
      <c r="N126" s="118"/>
    </row>
    <row r="127" spans="1:14" x14ac:dyDescent="0.25">
      <c r="A127" s="130">
        <v>76958966000106</v>
      </c>
      <c r="B127" s="98" t="s">
        <v>11518</v>
      </c>
      <c r="C127" s="123" t="s">
        <v>3143</v>
      </c>
      <c r="D127" s="98" t="s">
        <v>13667</v>
      </c>
      <c r="E127" s="98" t="s">
        <v>13669</v>
      </c>
      <c r="F127" s="124">
        <v>11</v>
      </c>
      <c r="G127" s="112">
        <v>38664</v>
      </c>
      <c r="H127" s="98"/>
      <c r="I127" s="123" t="str">
        <f t="shared" si="1"/>
        <v>NÃO</v>
      </c>
      <c r="J127" s="123"/>
      <c r="K127" s="123"/>
      <c r="L127" s="123"/>
      <c r="M127" s="98" t="s">
        <v>15663</v>
      </c>
      <c r="N127" s="118"/>
    </row>
    <row r="128" spans="1:14" x14ac:dyDescent="0.25">
      <c r="A128" s="130">
        <v>23098510000149</v>
      </c>
      <c r="B128" s="98" t="s">
        <v>11519</v>
      </c>
      <c r="C128" s="123" t="s">
        <v>1356</v>
      </c>
      <c r="D128" s="98" t="s">
        <v>13667</v>
      </c>
      <c r="E128" s="98" t="s">
        <v>13669</v>
      </c>
      <c r="F128" s="124">
        <v>11</v>
      </c>
      <c r="G128" s="112">
        <v>38659</v>
      </c>
      <c r="H128" s="98"/>
      <c r="I128" s="123" t="str">
        <f t="shared" si="1"/>
        <v>NÃO</v>
      </c>
      <c r="J128" s="123"/>
      <c r="K128" s="123"/>
      <c r="L128" s="123"/>
      <c r="M128" s="98" t="s">
        <v>14468</v>
      </c>
      <c r="N128" s="118"/>
    </row>
    <row r="129" spans="1:14" x14ac:dyDescent="0.25">
      <c r="A129" s="130">
        <v>75658377000131</v>
      </c>
      <c r="B129" s="98" t="s">
        <v>11520</v>
      </c>
      <c r="C129" s="123" t="s">
        <v>3143</v>
      </c>
      <c r="D129" s="98" t="s">
        <v>13667</v>
      </c>
      <c r="E129" s="98" t="s">
        <v>13669</v>
      </c>
      <c r="F129" s="124">
        <v>11</v>
      </c>
      <c r="G129" s="112">
        <v>43740</v>
      </c>
      <c r="H129" s="98"/>
      <c r="I129" s="123" t="str">
        <f t="shared" si="1"/>
        <v>NÃO</v>
      </c>
      <c r="J129" s="123"/>
      <c r="K129" s="123"/>
      <c r="L129" s="123"/>
      <c r="M129" s="98"/>
      <c r="N129" s="118"/>
    </row>
    <row r="130" spans="1:14" x14ac:dyDescent="0.25">
      <c r="A130" s="130">
        <v>15023914000145</v>
      </c>
      <c r="B130" s="98" t="s">
        <v>11521</v>
      </c>
      <c r="C130" s="123" t="s">
        <v>2274</v>
      </c>
      <c r="D130" s="98" t="s">
        <v>13667</v>
      </c>
      <c r="E130" s="98" t="s">
        <v>13669</v>
      </c>
      <c r="F130" s="124">
        <v>14</v>
      </c>
      <c r="G130" s="112">
        <v>44062</v>
      </c>
      <c r="H130" s="98"/>
      <c r="I130" s="123" t="str">
        <f t="shared" si="1"/>
        <v>SIM</v>
      </c>
      <c r="J130" s="123"/>
      <c r="K130" s="123"/>
      <c r="L130" s="123"/>
      <c r="M130" s="98"/>
      <c r="N130" s="118"/>
    </row>
    <row r="131" spans="1:14" x14ac:dyDescent="0.25">
      <c r="A131" s="130">
        <v>83102228000110</v>
      </c>
      <c r="B131" s="98" t="s">
        <v>11522</v>
      </c>
      <c r="C131" s="123" t="s">
        <v>4289</v>
      </c>
      <c r="D131" s="98" t="s">
        <v>13667</v>
      </c>
      <c r="E131" s="98" t="s">
        <v>13669</v>
      </c>
      <c r="F131" s="124">
        <v>14</v>
      </c>
      <c r="G131" s="112">
        <v>43911</v>
      </c>
      <c r="H131" s="98"/>
      <c r="I131" s="123" t="str">
        <f t="shared" ref="I131:I194" si="2">IFERROR(IF(OR(E131="Ativos", E131="Aposentados",E131="Pensionistas"),IF(F131&gt;=14,"SIM","NÃO"),""),"")</f>
        <v>SIM</v>
      </c>
      <c r="J131" s="123"/>
      <c r="K131" s="123"/>
      <c r="L131" s="123"/>
      <c r="M131" s="98"/>
      <c r="N131" s="118"/>
    </row>
    <row r="132" spans="1:14" x14ac:dyDescent="0.25">
      <c r="A132" s="130">
        <v>8778755000123</v>
      </c>
      <c r="B132" s="98" t="s">
        <v>11523</v>
      </c>
      <c r="C132" s="123" t="s">
        <v>2554</v>
      </c>
      <c r="D132" s="98" t="s">
        <v>13667</v>
      </c>
      <c r="E132" s="98" t="s">
        <v>13669</v>
      </c>
      <c r="F132" s="124">
        <v>11</v>
      </c>
      <c r="G132" s="112">
        <v>40598</v>
      </c>
      <c r="H132" s="98"/>
      <c r="I132" s="123" t="str">
        <f t="shared" si="2"/>
        <v>NÃO</v>
      </c>
      <c r="J132" s="123"/>
      <c r="K132" s="123"/>
      <c r="L132" s="123"/>
      <c r="M132" s="98"/>
      <c r="N132" s="118"/>
    </row>
    <row r="133" spans="1:14" x14ac:dyDescent="0.25">
      <c r="A133" s="130">
        <v>44215846000114</v>
      </c>
      <c r="B133" s="98" t="s">
        <v>11524</v>
      </c>
      <c r="C133" s="123" t="s">
        <v>4626</v>
      </c>
      <c r="D133" s="98" t="s">
        <v>13667</v>
      </c>
      <c r="E133" s="98" t="s">
        <v>13669</v>
      </c>
      <c r="F133" s="124">
        <v>11</v>
      </c>
      <c r="G133" s="112">
        <v>38773</v>
      </c>
      <c r="H133" s="98"/>
      <c r="I133" s="123" t="str">
        <f t="shared" si="2"/>
        <v>NÃO</v>
      </c>
      <c r="J133" s="123"/>
      <c r="K133" s="123"/>
      <c r="L133" s="123"/>
      <c r="M133" s="98" t="s">
        <v>16687</v>
      </c>
      <c r="N133" s="118"/>
    </row>
    <row r="134" spans="1:14" x14ac:dyDescent="0.25">
      <c r="A134" s="130">
        <v>7539984000122</v>
      </c>
      <c r="B134" s="98" t="s">
        <v>11525</v>
      </c>
      <c r="C134" s="123" t="s">
        <v>634</v>
      </c>
      <c r="D134" s="98" t="s">
        <v>13667</v>
      </c>
      <c r="E134" s="98" t="s">
        <v>13669</v>
      </c>
      <c r="F134" s="124">
        <v>11</v>
      </c>
      <c r="G134" s="112">
        <v>40260</v>
      </c>
      <c r="H134" s="98"/>
      <c r="I134" s="123" t="str">
        <f t="shared" si="2"/>
        <v>NÃO</v>
      </c>
      <c r="J134" s="123"/>
      <c r="K134" s="123"/>
      <c r="L134" s="123"/>
      <c r="M134" s="98"/>
      <c r="N134" s="118"/>
    </row>
    <row r="135" spans="1:14" x14ac:dyDescent="0.25">
      <c r="A135" s="130">
        <v>11040854000118</v>
      </c>
      <c r="B135" s="98" t="s">
        <v>11526</v>
      </c>
      <c r="C135" s="123" t="s">
        <v>2758</v>
      </c>
      <c r="D135" s="98" t="s">
        <v>13667</v>
      </c>
      <c r="E135" s="98" t="s">
        <v>13669</v>
      </c>
      <c r="F135" s="124">
        <v>11</v>
      </c>
      <c r="G135" s="112">
        <v>38955</v>
      </c>
      <c r="H135" s="98"/>
      <c r="I135" s="123" t="str">
        <f t="shared" si="2"/>
        <v>NÃO</v>
      </c>
      <c r="J135" s="123"/>
      <c r="K135" s="123"/>
      <c r="L135" s="123"/>
      <c r="M135" s="98" t="s">
        <v>15247</v>
      </c>
      <c r="N135" s="118"/>
    </row>
    <row r="136" spans="1:14" x14ac:dyDescent="0.25">
      <c r="A136" s="130">
        <v>28531762000133</v>
      </c>
      <c r="B136" s="98" t="s">
        <v>11527</v>
      </c>
      <c r="C136" s="123" t="s">
        <v>3513</v>
      </c>
      <c r="D136" s="98" t="s">
        <v>13667</v>
      </c>
      <c r="E136" s="98" t="s">
        <v>13669</v>
      </c>
      <c r="F136" s="124">
        <v>11</v>
      </c>
      <c r="G136" s="112">
        <v>41648</v>
      </c>
      <c r="H136" s="98"/>
      <c r="I136" s="123" t="str">
        <f t="shared" si="2"/>
        <v>NÃO</v>
      </c>
      <c r="J136" s="123"/>
      <c r="K136" s="123"/>
      <c r="L136" s="123"/>
      <c r="M136" s="98" t="s">
        <v>15924</v>
      </c>
      <c r="N136" s="118"/>
    </row>
    <row r="137" spans="1:14" x14ac:dyDescent="0.25">
      <c r="A137" s="130">
        <v>87613469000184</v>
      </c>
      <c r="B137" s="98" t="s">
        <v>11528</v>
      </c>
      <c r="C137" s="123" t="s">
        <v>3812</v>
      </c>
      <c r="D137" s="98" t="s">
        <v>13667</v>
      </c>
      <c r="E137" s="98" t="s">
        <v>13669</v>
      </c>
      <c r="F137" s="124">
        <v>14</v>
      </c>
      <c r="G137" s="112">
        <v>43922</v>
      </c>
      <c r="H137" s="98"/>
      <c r="I137" s="123" t="str">
        <f t="shared" si="2"/>
        <v>SIM</v>
      </c>
      <c r="J137" s="123"/>
      <c r="K137" s="123"/>
      <c r="L137" s="123"/>
      <c r="M137" s="98"/>
      <c r="N137" s="118"/>
    </row>
    <row r="138" spans="1:14" x14ac:dyDescent="0.25">
      <c r="A138" s="130">
        <v>76105535000199</v>
      </c>
      <c r="B138" s="98" t="s">
        <v>11529</v>
      </c>
      <c r="C138" s="123" t="s">
        <v>3143</v>
      </c>
      <c r="D138" s="98" t="s">
        <v>13667</v>
      </c>
      <c r="E138" s="98" t="s">
        <v>13669</v>
      </c>
      <c r="F138" s="124">
        <v>11</v>
      </c>
      <c r="G138" s="112">
        <v>38228</v>
      </c>
      <c r="H138" s="98"/>
      <c r="I138" s="123" t="str">
        <f t="shared" si="2"/>
        <v>NÃO</v>
      </c>
      <c r="J138" s="123"/>
      <c r="K138" s="123"/>
      <c r="L138" s="123"/>
      <c r="M138" s="98" t="s">
        <v>15667</v>
      </c>
      <c r="N138" s="118"/>
    </row>
    <row r="139" spans="1:14" x14ac:dyDescent="0.25">
      <c r="A139" s="130">
        <v>18140756000100</v>
      </c>
      <c r="B139" s="98" t="s">
        <v>11530</v>
      </c>
      <c r="C139" s="123" t="s">
        <v>1356</v>
      </c>
      <c r="D139" s="98" t="s">
        <v>13667</v>
      </c>
      <c r="E139" s="98" t="s">
        <v>13669</v>
      </c>
      <c r="F139" s="124">
        <v>11</v>
      </c>
      <c r="G139" s="112">
        <v>42580</v>
      </c>
      <c r="H139" s="98"/>
      <c r="I139" s="123" t="str">
        <f t="shared" si="2"/>
        <v>NÃO</v>
      </c>
      <c r="J139" s="123"/>
      <c r="K139" s="123"/>
      <c r="L139" s="123"/>
      <c r="M139" s="98" t="s">
        <v>14470</v>
      </c>
      <c r="N139" s="118"/>
    </row>
    <row r="140" spans="1:14" x14ac:dyDescent="0.25">
      <c r="A140" s="130">
        <v>17899717000110</v>
      </c>
      <c r="B140" s="98" t="s">
        <v>11531</v>
      </c>
      <c r="C140" s="123" t="s">
        <v>1356</v>
      </c>
      <c r="D140" s="98" t="s">
        <v>13667</v>
      </c>
      <c r="E140" s="98" t="s">
        <v>13669</v>
      </c>
      <c r="F140" s="124">
        <v>14</v>
      </c>
      <c r="G140" s="112">
        <v>44105</v>
      </c>
      <c r="H140" s="98"/>
      <c r="I140" s="123" t="str">
        <f t="shared" si="2"/>
        <v>SIM</v>
      </c>
      <c r="J140" s="123"/>
      <c r="K140" s="123"/>
      <c r="L140" s="123"/>
      <c r="M140" s="98"/>
      <c r="N140" s="118"/>
    </row>
    <row r="141" spans="1:14" x14ac:dyDescent="0.25">
      <c r="A141" s="130">
        <v>10105955000167</v>
      </c>
      <c r="B141" s="98" t="s">
        <v>11532</v>
      </c>
      <c r="C141" s="123" t="s">
        <v>2758</v>
      </c>
      <c r="D141" s="98" t="s">
        <v>13667</v>
      </c>
      <c r="E141" s="98" t="s">
        <v>13669</v>
      </c>
      <c r="F141" s="124">
        <v>14</v>
      </c>
      <c r="G141" s="112">
        <v>44032</v>
      </c>
      <c r="H141" s="98"/>
      <c r="I141" s="123" t="str">
        <f t="shared" si="2"/>
        <v>SIM</v>
      </c>
      <c r="J141" s="123"/>
      <c r="K141" s="123"/>
      <c r="L141" s="123"/>
      <c r="M141" s="98"/>
      <c r="N141" s="118"/>
    </row>
    <row r="142" spans="1:14" x14ac:dyDescent="0.25">
      <c r="A142" s="130">
        <v>39554605000160</v>
      </c>
      <c r="B142" s="98" t="s">
        <v>11533</v>
      </c>
      <c r="C142" s="123" t="s">
        <v>3513</v>
      </c>
      <c r="D142" s="98" t="s">
        <v>13667</v>
      </c>
      <c r="E142" s="98" t="s">
        <v>13669</v>
      </c>
      <c r="F142" s="124">
        <v>11</v>
      </c>
      <c r="G142" s="112">
        <v>40329</v>
      </c>
      <c r="H142" s="98"/>
      <c r="I142" s="123" t="str">
        <f t="shared" si="2"/>
        <v>NÃO</v>
      </c>
      <c r="J142" s="123"/>
      <c r="K142" s="123"/>
      <c r="L142" s="123"/>
      <c r="M142" s="98" t="s">
        <v>15926</v>
      </c>
      <c r="N142" s="118"/>
    </row>
    <row r="143" spans="1:14" x14ac:dyDescent="0.25">
      <c r="A143" s="130">
        <v>3507498000171</v>
      </c>
      <c r="B143" s="98" t="s">
        <v>11534</v>
      </c>
      <c r="C143" s="123" t="s">
        <v>2274</v>
      </c>
      <c r="D143" s="98" t="s">
        <v>13667</v>
      </c>
      <c r="E143" s="98" t="s">
        <v>13669</v>
      </c>
      <c r="F143" s="124">
        <v>14</v>
      </c>
      <c r="G143" s="112">
        <v>44042</v>
      </c>
      <c r="H143" s="98"/>
      <c r="I143" s="123" t="str">
        <f t="shared" si="2"/>
        <v>SIM</v>
      </c>
      <c r="J143" s="123"/>
      <c r="K143" s="123"/>
      <c r="L143" s="123"/>
      <c r="M143" s="98"/>
      <c r="N143" s="118"/>
    </row>
    <row r="144" spans="1:14" x14ac:dyDescent="0.25">
      <c r="A144" s="130">
        <v>4104816000116</v>
      </c>
      <c r="B144" s="98" t="s">
        <v>11535</v>
      </c>
      <c r="C144" s="123" t="s">
        <v>3747</v>
      </c>
      <c r="D144" s="98" t="s">
        <v>13667</v>
      </c>
      <c r="E144" s="98" t="s">
        <v>13669</v>
      </c>
      <c r="F144" s="124">
        <v>11</v>
      </c>
      <c r="G144" s="112">
        <v>38685</v>
      </c>
      <c r="H144" s="98"/>
      <c r="I144" s="123" t="str">
        <f t="shared" si="2"/>
        <v>NÃO</v>
      </c>
      <c r="J144" s="123"/>
      <c r="K144" s="123"/>
      <c r="L144" s="123"/>
      <c r="M144" s="98" t="s">
        <v>16136</v>
      </c>
      <c r="N144" s="118"/>
    </row>
    <row r="145" spans="1:14" x14ac:dyDescent="0.25">
      <c r="A145" s="130">
        <v>1616171000102</v>
      </c>
      <c r="B145" s="98" t="s">
        <v>11536</v>
      </c>
      <c r="C145" s="123" t="s">
        <v>3513</v>
      </c>
      <c r="D145" s="98" t="s">
        <v>13667</v>
      </c>
      <c r="E145" s="98" t="s">
        <v>13669</v>
      </c>
      <c r="F145" s="124">
        <v>11</v>
      </c>
      <c r="G145" s="112">
        <v>41030</v>
      </c>
      <c r="H145" s="98"/>
      <c r="I145" s="123" t="str">
        <f t="shared" si="2"/>
        <v>NÃO</v>
      </c>
      <c r="J145" s="123"/>
      <c r="K145" s="123"/>
      <c r="L145" s="123"/>
      <c r="M145" s="98"/>
      <c r="N145" s="118"/>
    </row>
    <row r="146" spans="1:14" x14ac:dyDescent="0.25">
      <c r="A146" s="130">
        <v>6554984000139</v>
      </c>
      <c r="B146" s="98" t="s">
        <v>11537</v>
      </c>
      <c r="C146" s="123" t="s">
        <v>2926</v>
      </c>
      <c r="D146" s="98" t="s">
        <v>13667</v>
      </c>
      <c r="E146" s="98" t="s">
        <v>13669</v>
      </c>
      <c r="F146" s="124">
        <v>11</v>
      </c>
      <c r="G146" s="112">
        <v>42234</v>
      </c>
      <c r="H146" s="98"/>
      <c r="I146" s="123" t="str">
        <f t="shared" si="2"/>
        <v>NÃO</v>
      </c>
      <c r="J146" s="123"/>
      <c r="K146" s="123"/>
      <c r="L146" s="123"/>
      <c r="M146" s="98" t="s">
        <v>15554</v>
      </c>
      <c r="N146" s="118"/>
    </row>
    <row r="147" spans="1:14" x14ac:dyDescent="0.25">
      <c r="A147" s="130">
        <v>27792373000107</v>
      </c>
      <c r="B147" s="98" t="s">
        <v>11538</v>
      </c>
      <c r="C147" s="123" t="s">
        <v>3513</v>
      </c>
      <c r="D147" s="98" t="s">
        <v>13667</v>
      </c>
      <c r="E147" s="98" t="s">
        <v>13669</v>
      </c>
      <c r="F147" s="124">
        <v>11</v>
      </c>
      <c r="G147" s="112">
        <v>38443</v>
      </c>
      <c r="H147" s="98"/>
      <c r="I147" s="123" t="str">
        <f t="shared" si="2"/>
        <v>NÃO</v>
      </c>
      <c r="J147" s="123"/>
      <c r="K147" s="123"/>
      <c r="L147" s="123"/>
      <c r="M147" s="98" t="s">
        <v>15930</v>
      </c>
      <c r="N147" s="118"/>
    </row>
    <row r="148" spans="1:14" x14ac:dyDescent="0.25">
      <c r="A148" s="130">
        <v>1125780000169</v>
      </c>
      <c r="B148" s="98" t="s">
        <v>11539</v>
      </c>
      <c r="C148" s="123" t="s">
        <v>5227</v>
      </c>
      <c r="D148" s="98" t="s">
        <v>13667</v>
      </c>
      <c r="E148" s="98" t="s">
        <v>13669</v>
      </c>
      <c r="F148" s="124">
        <v>11</v>
      </c>
      <c r="G148" s="112">
        <v>43465</v>
      </c>
      <c r="H148" s="98"/>
      <c r="I148" s="123" t="str">
        <f t="shared" si="2"/>
        <v>NÃO</v>
      </c>
      <c r="J148" s="123"/>
      <c r="K148" s="123"/>
      <c r="L148" s="123"/>
      <c r="M148" s="98" t="s">
        <v>17009</v>
      </c>
      <c r="N148" s="118"/>
    </row>
    <row r="149" spans="1:14" x14ac:dyDescent="0.25">
      <c r="A149" s="130">
        <v>87297271000139</v>
      </c>
      <c r="B149" s="98" t="s">
        <v>11540</v>
      </c>
      <c r="C149" s="123" t="s">
        <v>3812</v>
      </c>
      <c r="D149" s="98" t="s">
        <v>13667</v>
      </c>
      <c r="E149" s="98" t="s">
        <v>13669</v>
      </c>
      <c r="F149" s="124">
        <v>14</v>
      </c>
      <c r="G149" s="112">
        <v>44136</v>
      </c>
      <c r="H149" s="98"/>
      <c r="I149" s="123" t="str">
        <f t="shared" si="2"/>
        <v>SIM</v>
      </c>
      <c r="J149" s="123"/>
      <c r="K149" s="123"/>
      <c r="L149" s="123"/>
      <c r="M149" s="98"/>
      <c r="N149" s="118"/>
    </row>
    <row r="150" spans="1:14" x14ac:dyDescent="0.25">
      <c r="A150" s="130">
        <v>91103093000135</v>
      </c>
      <c r="B150" s="98" t="s">
        <v>11541</v>
      </c>
      <c r="C150" s="123" t="s">
        <v>3812</v>
      </c>
      <c r="D150" s="98" t="s">
        <v>13667</v>
      </c>
      <c r="E150" s="98" t="s">
        <v>13669</v>
      </c>
      <c r="F150" s="124">
        <v>11</v>
      </c>
      <c r="G150" s="112">
        <v>41563</v>
      </c>
      <c r="H150" s="98"/>
      <c r="I150" s="123" t="str">
        <f t="shared" si="2"/>
        <v>NÃO</v>
      </c>
      <c r="J150" s="123"/>
      <c r="K150" s="123"/>
      <c r="L150" s="123"/>
      <c r="M150" s="98" t="s">
        <v>16191</v>
      </c>
      <c r="N150" s="118"/>
    </row>
    <row r="151" spans="1:14" x14ac:dyDescent="0.25">
      <c r="A151" s="130">
        <v>88363072000144</v>
      </c>
      <c r="B151" s="98" t="s">
        <v>11542</v>
      </c>
      <c r="C151" s="123" t="s">
        <v>3812</v>
      </c>
      <c r="D151" s="98" t="s">
        <v>13667</v>
      </c>
      <c r="E151" s="98" t="s">
        <v>13669</v>
      </c>
      <c r="F151" s="124">
        <v>11</v>
      </c>
      <c r="G151" s="112">
        <v>39443</v>
      </c>
      <c r="H151" s="98"/>
      <c r="I151" s="123" t="str">
        <f t="shared" si="2"/>
        <v>NÃO</v>
      </c>
      <c r="J151" s="123"/>
      <c r="K151" s="123"/>
      <c r="L151" s="123"/>
      <c r="M151" s="98" t="s">
        <v>13699</v>
      </c>
      <c r="N151" s="118"/>
    </row>
    <row r="152" spans="1:14" x14ac:dyDescent="0.25">
      <c r="A152" s="130">
        <v>88860366000181</v>
      </c>
      <c r="B152" s="98" t="s">
        <v>11543</v>
      </c>
      <c r="C152" s="123" t="s">
        <v>3812</v>
      </c>
      <c r="D152" s="98" t="s">
        <v>13667</v>
      </c>
      <c r="E152" s="98" t="s">
        <v>13669</v>
      </c>
      <c r="F152" s="124">
        <v>14</v>
      </c>
      <c r="G152" s="112">
        <v>44136</v>
      </c>
      <c r="H152" s="98"/>
      <c r="I152" s="123" t="str">
        <f t="shared" si="2"/>
        <v>SIM</v>
      </c>
      <c r="J152" s="123"/>
      <c r="K152" s="123"/>
      <c r="L152" s="123"/>
      <c r="M152" s="98"/>
      <c r="N152" s="118"/>
    </row>
    <row r="153" spans="1:14" x14ac:dyDescent="0.25">
      <c r="A153" s="130">
        <v>82826462000127</v>
      </c>
      <c r="B153" s="98" t="s">
        <v>11544</v>
      </c>
      <c r="C153" s="123" t="s">
        <v>4289</v>
      </c>
      <c r="D153" s="98" t="s">
        <v>13667</v>
      </c>
      <c r="E153" s="98" t="s">
        <v>13669</v>
      </c>
      <c r="F153" s="124">
        <v>11</v>
      </c>
      <c r="G153" s="112">
        <v>38366</v>
      </c>
      <c r="H153" s="98"/>
      <c r="I153" s="123" t="str">
        <f t="shared" si="2"/>
        <v>NÃO</v>
      </c>
      <c r="J153" s="123"/>
      <c r="K153" s="123"/>
      <c r="L153" s="123"/>
      <c r="M153" s="98"/>
      <c r="N153" s="118"/>
    </row>
    <row r="154" spans="1:14" x14ac:dyDescent="0.25">
      <c r="A154" s="130">
        <v>45735552000186</v>
      </c>
      <c r="B154" s="98" t="s">
        <v>11545</v>
      </c>
      <c r="C154" s="123" t="s">
        <v>4626</v>
      </c>
      <c r="D154" s="98" t="s">
        <v>13667</v>
      </c>
      <c r="E154" s="98" t="s">
        <v>13669</v>
      </c>
      <c r="F154" s="124">
        <v>11</v>
      </c>
      <c r="G154" s="112">
        <v>42181</v>
      </c>
      <c r="H154" s="98"/>
      <c r="I154" s="123" t="str">
        <f t="shared" si="2"/>
        <v>NÃO</v>
      </c>
      <c r="J154" s="123"/>
      <c r="K154" s="123"/>
      <c r="L154" s="123"/>
      <c r="M154" s="98" t="s">
        <v>16688</v>
      </c>
      <c r="N154" s="118"/>
    </row>
    <row r="155" spans="1:14" x14ac:dyDescent="0.25">
      <c r="A155" s="130">
        <v>1067081000100</v>
      </c>
      <c r="B155" s="98" t="s">
        <v>11546</v>
      </c>
      <c r="C155" s="123" t="s">
        <v>901</v>
      </c>
      <c r="D155" s="98" t="s">
        <v>13667</v>
      </c>
      <c r="E155" s="98" t="s">
        <v>13669</v>
      </c>
      <c r="F155" s="124">
        <v>14</v>
      </c>
      <c r="G155" s="112">
        <v>44105</v>
      </c>
      <c r="H155" s="98"/>
      <c r="I155" s="123" t="str">
        <f t="shared" si="2"/>
        <v>SIM</v>
      </c>
      <c r="J155" s="123"/>
      <c r="K155" s="123"/>
      <c r="L155" s="123"/>
      <c r="M155" s="98"/>
      <c r="N155" s="118"/>
    </row>
    <row r="156" spans="1:14" x14ac:dyDescent="0.25">
      <c r="A156" s="130">
        <v>87612750000100</v>
      </c>
      <c r="B156" s="98" t="s">
        <v>11547</v>
      </c>
      <c r="C156" s="123" t="s">
        <v>3812</v>
      </c>
      <c r="D156" s="98" t="s">
        <v>13667</v>
      </c>
      <c r="E156" s="98" t="s">
        <v>13669</v>
      </c>
      <c r="F156" s="124">
        <v>11</v>
      </c>
      <c r="G156" s="112">
        <v>42644</v>
      </c>
      <c r="H156" s="98"/>
      <c r="I156" s="123" t="str">
        <f t="shared" si="2"/>
        <v>NÃO</v>
      </c>
      <c r="J156" s="123"/>
      <c r="K156" s="123"/>
      <c r="L156" s="123"/>
      <c r="M156" s="98" t="s">
        <v>16193</v>
      </c>
      <c r="N156" s="118"/>
    </row>
    <row r="157" spans="1:14" x14ac:dyDescent="0.25">
      <c r="A157" s="130">
        <v>65712002000159</v>
      </c>
      <c r="B157" s="98" t="s">
        <v>11548</v>
      </c>
      <c r="C157" s="123" t="s">
        <v>4626</v>
      </c>
      <c r="D157" s="98" t="s">
        <v>13667</v>
      </c>
      <c r="E157" s="98" t="s">
        <v>13669</v>
      </c>
      <c r="F157" s="124">
        <v>11</v>
      </c>
      <c r="G157" s="112">
        <v>43430</v>
      </c>
      <c r="H157" s="98"/>
      <c r="I157" s="123" t="str">
        <f t="shared" si="2"/>
        <v>NÃO</v>
      </c>
      <c r="J157" s="123"/>
      <c r="K157" s="123"/>
      <c r="L157" s="123"/>
      <c r="M157" s="98"/>
      <c r="N157" s="118"/>
    </row>
    <row r="158" spans="1:14" x14ac:dyDescent="0.25">
      <c r="A158" s="130">
        <v>46179941000135</v>
      </c>
      <c r="B158" s="98" t="s">
        <v>11549</v>
      </c>
      <c r="C158" s="123" t="s">
        <v>4626</v>
      </c>
      <c r="D158" s="98" t="s">
        <v>13667</v>
      </c>
      <c r="E158" s="98" t="s">
        <v>13669</v>
      </c>
      <c r="F158" s="124">
        <v>11</v>
      </c>
      <c r="G158" s="112">
        <v>39428</v>
      </c>
      <c r="H158" s="98"/>
      <c r="I158" s="123" t="str">
        <f t="shared" si="2"/>
        <v>NÃO</v>
      </c>
      <c r="J158" s="123"/>
      <c r="K158" s="123"/>
      <c r="L158" s="123"/>
      <c r="M158" s="98"/>
      <c r="N158" s="118"/>
    </row>
    <row r="159" spans="1:14" x14ac:dyDescent="0.25">
      <c r="A159" s="130">
        <v>75743377000130</v>
      </c>
      <c r="B159" s="98" t="s">
        <v>11550</v>
      </c>
      <c r="C159" s="123" t="s">
        <v>3143</v>
      </c>
      <c r="D159" s="98" t="s">
        <v>13667</v>
      </c>
      <c r="E159" s="98" t="s">
        <v>13669</v>
      </c>
      <c r="F159" s="124">
        <v>11</v>
      </c>
      <c r="G159" s="112">
        <v>39801</v>
      </c>
      <c r="H159" s="98"/>
      <c r="I159" s="123" t="str">
        <f t="shared" si="2"/>
        <v>NÃO</v>
      </c>
      <c r="J159" s="123"/>
      <c r="K159" s="123"/>
      <c r="L159" s="123"/>
      <c r="M159" s="98" t="s">
        <v>13534</v>
      </c>
      <c r="N159" s="118"/>
    </row>
    <row r="160" spans="1:14" x14ac:dyDescent="0.25">
      <c r="A160" s="130">
        <v>12200143000126</v>
      </c>
      <c r="B160" s="98" t="s">
        <v>11551</v>
      </c>
      <c r="C160" s="123" t="s">
        <v>29</v>
      </c>
      <c r="D160" s="98" t="s">
        <v>13667</v>
      </c>
      <c r="E160" s="98" t="s">
        <v>13669</v>
      </c>
      <c r="F160" s="124">
        <v>14</v>
      </c>
      <c r="G160" s="112">
        <v>44105</v>
      </c>
      <c r="H160" s="98"/>
      <c r="I160" s="123" t="str">
        <f t="shared" si="2"/>
        <v>SIM</v>
      </c>
      <c r="J160" s="123"/>
      <c r="K160" s="123"/>
      <c r="L160" s="123"/>
      <c r="M160" s="98"/>
      <c r="N160" s="118"/>
    </row>
    <row r="161" spans="1:14" x14ac:dyDescent="0.25">
      <c r="A161" s="130">
        <v>75731018000162</v>
      </c>
      <c r="B161" s="98" t="s">
        <v>11552</v>
      </c>
      <c r="C161" s="123" t="s">
        <v>3143</v>
      </c>
      <c r="D161" s="98" t="s">
        <v>13667</v>
      </c>
      <c r="E161" s="98" t="s">
        <v>13669</v>
      </c>
      <c r="F161" s="124">
        <v>11</v>
      </c>
      <c r="G161" s="112">
        <v>38542</v>
      </c>
      <c r="H161" s="98"/>
      <c r="I161" s="123" t="str">
        <f t="shared" si="2"/>
        <v>NÃO</v>
      </c>
      <c r="J161" s="123"/>
      <c r="K161" s="123"/>
      <c r="L161" s="123"/>
      <c r="M161" s="98" t="s">
        <v>15670</v>
      </c>
      <c r="N161" s="118"/>
    </row>
    <row r="162" spans="1:14" x14ac:dyDescent="0.25">
      <c r="A162" s="130">
        <v>2320364000184</v>
      </c>
      <c r="B162" s="98" t="s">
        <v>11553</v>
      </c>
      <c r="C162" s="123" t="s">
        <v>901</v>
      </c>
      <c r="D162" s="98" t="s">
        <v>13667</v>
      </c>
      <c r="E162" s="98" t="s">
        <v>13669</v>
      </c>
      <c r="F162" s="124">
        <v>11</v>
      </c>
      <c r="G162" s="112">
        <v>43053</v>
      </c>
      <c r="H162" s="98"/>
      <c r="I162" s="123" t="str">
        <f t="shared" si="2"/>
        <v>NÃO</v>
      </c>
      <c r="J162" s="123"/>
      <c r="K162" s="123"/>
      <c r="L162" s="123"/>
      <c r="M162" s="98" t="s">
        <v>14141</v>
      </c>
      <c r="N162" s="118"/>
    </row>
    <row r="163" spans="1:14" x14ac:dyDescent="0.25">
      <c r="A163" s="130">
        <v>46634168000150</v>
      </c>
      <c r="B163" s="98" t="s">
        <v>11554</v>
      </c>
      <c r="C163" s="123" t="s">
        <v>4626</v>
      </c>
      <c r="D163" s="98" t="s">
        <v>13667</v>
      </c>
      <c r="E163" s="98" t="s">
        <v>13669</v>
      </c>
      <c r="F163" s="124">
        <v>11</v>
      </c>
      <c r="G163" s="112">
        <v>39225</v>
      </c>
      <c r="H163" s="98"/>
      <c r="I163" s="123" t="str">
        <f t="shared" si="2"/>
        <v>NÃO</v>
      </c>
      <c r="J163" s="123"/>
      <c r="K163" s="123"/>
      <c r="L163" s="123"/>
      <c r="M163" s="98"/>
      <c r="N163" s="118"/>
    </row>
    <row r="164" spans="1:14" x14ac:dyDescent="0.25">
      <c r="A164" s="130">
        <v>45093267000109</v>
      </c>
      <c r="B164" s="98" t="s">
        <v>11555</v>
      </c>
      <c r="C164" s="123" t="s">
        <v>4626</v>
      </c>
      <c r="D164" s="98" t="s">
        <v>13667</v>
      </c>
      <c r="E164" s="98" t="s">
        <v>13669</v>
      </c>
      <c r="F164" s="124">
        <v>11</v>
      </c>
      <c r="G164" s="112">
        <v>42076</v>
      </c>
      <c r="H164" s="98"/>
      <c r="I164" s="123" t="str">
        <f t="shared" si="2"/>
        <v>NÃO</v>
      </c>
      <c r="J164" s="123"/>
      <c r="K164" s="123"/>
      <c r="L164" s="123"/>
      <c r="M164" s="98" t="s">
        <v>16691</v>
      </c>
      <c r="N164" s="118"/>
    </row>
    <row r="165" spans="1:14" x14ac:dyDescent="0.25">
      <c r="A165" s="130">
        <v>18008862000126</v>
      </c>
      <c r="B165" s="98" t="s">
        <v>11556</v>
      </c>
      <c r="C165" s="123" t="s">
        <v>1356</v>
      </c>
      <c r="D165" s="98" t="s">
        <v>13667</v>
      </c>
      <c r="E165" s="98" t="s">
        <v>13669</v>
      </c>
      <c r="F165" s="124">
        <v>11</v>
      </c>
      <c r="G165" s="112">
        <v>39365</v>
      </c>
      <c r="H165" s="98"/>
      <c r="I165" s="123" t="str">
        <f t="shared" si="2"/>
        <v>NÃO</v>
      </c>
      <c r="J165" s="123"/>
      <c r="K165" s="123"/>
      <c r="L165" s="123"/>
      <c r="M165" s="98" t="s">
        <v>14475</v>
      </c>
      <c r="N165" s="118"/>
    </row>
    <row r="166" spans="1:14" x14ac:dyDescent="0.25">
      <c r="A166" s="130">
        <v>88073291000199</v>
      </c>
      <c r="B166" s="98" t="s">
        <v>11557</v>
      </c>
      <c r="C166" s="123" t="s">
        <v>3812</v>
      </c>
      <c r="D166" s="98" t="s">
        <v>13667</v>
      </c>
      <c r="E166" s="98" t="s">
        <v>13669</v>
      </c>
      <c r="F166" s="124">
        <v>13</v>
      </c>
      <c r="G166" s="112">
        <v>42823</v>
      </c>
      <c r="H166" s="98"/>
      <c r="I166" s="123" t="str">
        <f t="shared" si="2"/>
        <v>NÃO</v>
      </c>
      <c r="J166" s="123"/>
      <c r="K166" s="123"/>
      <c r="L166" s="123"/>
      <c r="M166" s="98"/>
      <c r="N166" s="118"/>
    </row>
    <row r="167" spans="1:14" x14ac:dyDescent="0.25">
      <c r="A167" s="130">
        <v>5425871000170</v>
      </c>
      <c r="B167" s="98" t="s">
        <v>11558</v>
      </c>
      <c r="C167" s="123" t="s">
        <v>2413</v>
      </c>
      <c r="D167" s="98" t="s">
        <v>13667</v>
      </c>
      <c r="E167" s="98" t="s">
        <v>13669</v>
      </c>
      <c r="F167" s="124">
        <v>11</v>
      </c>
      <c r="G167" s="112">
        <v>41589</v>
      </c>
      <c r="H167" s="98"/>
      <c r="I167" s="123" t="str">
        <f t="shared" si="2"/>
        <v>NÃO</v>
      </c>
      <c r="J167" s="123"/>
      <c r="K167" s="123"/>
      <c r="L167" s="123"/>
      <c r="M167" s="98" t="s">
        <v>15070</v>
      </c>
      <c r="N167" s="118"/>
    </row>
    <row r="168" spans="1:14" x14ac:dyDescent="0.25">
      <c r="A168" s="130">
        <v>1067131000159</v>
      </c>
      <c r="B168" s="98" t="s">
        <v>11559</v>
      </c>
      <c r="C168" s="123" t="s">
        <v>901</v>
      </c>
      <c r="D168" s="98" t="s">
        <v>13667</v>
      </c>
      <c r="E168" s="98" t="s">
        <v>13669</v>
      </c>
      <c r="F168" s="124">
        <v>11</v>
      </c>
      <c r="G168" s="112">
        <v>40113</v>
      </c>
      <c r="H168" s="98"/>
      <c r="I168" s="123" t="str">
        <f t="shared" si="2"/>
        <v>NÃO</v>
      </c>
      <c r="J168" s="123"/>
      <c r="K168" s="123"/>
      <c r="L168" s="123"/>
      <c r="M168" s="98" t="s">
        <v>14143</v>
      </c>
      <c r="N168" s="118"/>
    </row>
    <row r="169" spans="1:14" x14ac:dyDescent="0.25">
      <c r="A169" s="130">
        <v>95954509000180</v>
      </c>
      <c r="B169" s="98" t="s">
        <v>11560</v>
      </c>
      <c r="C169" s="123" t="s">
        <v>4289</v>
      </c>
      <c r="D169" s="98" t="s">
        <v>13667</v>
      </c>
      <c r="E169" s="98" t="s">
        <v>13669</v>
      </c>
      <c r="F169" s="124">
        <v>11</v>
      </c>
      <c r="G169" s="112">
        <v>39676</v>
      </c>
      <c r="H169" s="98"/>
      <c r="I169" s="123" t="str">
        <f t="shared" si="2"/>
        <v>NÃO</v>
      </c>
      <c r="J169" s="123"/>
      <c r="K169" s="123"/>
      <c r="L169" s="123"/>
      <c r="M169" s="98" t="s">
        <v>13534</v>
      </c>
      <c r="N169" s="118"/>
    </row>
    <row r="170" spans="1:14" x14ac:dyDescent="0.25">
      <c r="A170" s="130">
        <v>83102285000107</v>
      </c>
      <c r="B170" s="98" t="s">
        <v>11561</v>
      </c>
      <c r="C170" s="123" t="s">
        <v>4289</v>
      </c>
      <c r="D170" s="98" t="s">
        <v>13667</v>
      </c>
      <c r="E170" s="98" t="s">
        <v>13669</v>
      </c>
      <c r="F170" s="124">
        <v>11</v>
      </c>
      <c r="G170" s="112">
        <v>38346</v>
      </c>
      <c r="H170" s="98"/>
      <c r="I170" s="123" t="str">
        <f t="shared" si="2"/>
        <v>NÃO</v>
      </c>
      <c r="J170" s="123"/>
      <c r="K170" s="123"/>
      <c r="L170" s="123"/>
      <c r="M170" s="98"/>
      <c r="N170" s="118"/>
    </row>
    <row r="171" spans="1:14" x14ac:dyDescent="0.25">
      <c r="A171" s="130">
        <v>1611339000197</v>
      </c>
      <c r="B171" s="98" t="s">
        <v>11563</v>
      </c>
      <c r="C171" s="123" t="s">
        <v>3812</v>
      </c>
      <c r="D171" s="98" t="s">
        <v>13667</v>
      </c>
      <c r="E171" s="98" t="s">
        <v>13669</v>
      </c>
      <c r="F171" s="124">
        <v>11</v>
      </c>
      <c r="G171" s="112">
        <v>39397</v>
      </c>
      <c r="H171" s="98"/>
      <c r="I171" s="123" t="str">
        <f t="shared" si="2"/>
        <v>NÃO</v>
      </c>
      <c r="J171" s="123"/>
      <c r="K171" s="123"/>
      <c r="L171" s="123"/>
      <c r="M171" s="98" t="s">
        <v>16197</v>
      </c>
      <c r="N171" s="118"/>
    </row>
    <row r="172" spans="1:14" x14ac:dyDescent="0.25">
      <c r="A172" s="130">
        <v>20920567000193</v>
      </c>
      <c r="B172" s="98" t="s">
        <v>11564</v>
      </c>
      <c r="C172" s="123" t="s">
        <v>1356</v>
      </c>
      <c r="D172" s="98" t="s">
        <v>13667</v>
      </c>
      <c r="E172" s="98" t="s">
        <v>13669</v>
      </c>
      <c r="F172" s="124">
        <v>11</v>
      </c>
      <c r="G172" s="112">
        <v>38964</v>
      </c>
      <c r="H172" s="98"/>
      <c r="I172" s="123" t="str">
        <f t="shared" si="2"/>
        <v>NÃO</v>
      </c>
      <c r="J172" s="123"/>
      <c r="K172" s="123"/>
      <c r="L172" s="123"/>
      <c r="M172" s="98" t="s">
        <v>14477</v>
      </c>
      <c r="N172" s="118"/>
    </row>
    <row r="173" spans="1:14" x14ac:dyDescent="0.25">
      <c r="A173" s="130">
        <v>8927915000159</v>
      </c>
      <c r="B173" s="98" t="s">
        <v>11565</v>
      </c>
      <c r="C173" s="123" t="s">
        <v>2554</v>
      </c>
      <c r="D173" s="98" t="s">
        <v>13667</v>
      </c>
      <c r="E173" s="98" t="s">
        <v>13669</v>
      </c>
      <c r="F173" s="124">
        <v>11</v>
      </c>
      <c r="G173" s="112">
        <v>39448</v>
      </c>
      <c r="H173" s="98"/>
      <c r="I173" s="123" t="str">
        <f t="shared" si="2"/>
        <v>NÃO</v>
      </c>
      <c r="J173" s="123"/>
      <c r="K173" s="123"/>
      <c r="L173" s="123"/>
      <c r="M173" s="98" t="s">
        <v>13699</v>
      </c>
      <c r="N173" s="118"/>
    </row>
    <row r="174" spans="1:14" x14ac:dyDescent="0.25">
      <c r="A174" s="130">
        <v>18349902000101</v>
      </c>
      <c r="B174" s="98" t="s">
        <v>11566</v>
      </c>
      <c r="C174" s="123" t="s">
        <v>1356</v>
      </c>
      <c r="D174" s="98" t="s">
        <v>13667</v>
      </c>
      <c r="E174" s="98" t="s">
        <v>13669</v>
      </c>
      <c r="F174" s="124">
        <v>11</v>
      </c>
      <c r="G174" s="112">
        <v>41640</v>
      </c>
      <c r="H174" s="98"/>
      <c r="I174" s="123" t="str">
        <f t="shared" si="2"/>
        <v>NÃO</v>
      </c>
      <c r="J174" s="123"/>
      <c r="K174" s="123"/>
      <c r="L174" s="123"/>
      <c r="M174" s="98" t="s">
        <v>14479</v>
      </c>
      <c r="N174" s="118"/>
    </row>
    <row r="175" spans="1:14" x14ac:dyDescent="0.25">
      <c r="A175" s="130">
        <v>91693325000152</v>
      </c>
      <c r="B175" s="98" t="s">
        <v>11567</v>
      </c>
      <c r="C175" s="123" t="s">
        <v>3812</v>
      </c>
      <c r="D175" s="98" t="s">
        <v>13667</v>
      </c>
      <c r="E175" s="98" t="s">
        <v>13669</v>
      </c>
      <c r="F175" s="124">
        <v>14</v>
      </c>
      <c r="G175" s="112">
        <v>44013</v>
      </c>
      <c r="H175" s="98"/>
      <c r="I175" s="123" t="str">
        <f t="shared" si="2"/>
        <v>SIM</v>
      </c>
      <c r="J175" s="123"/>
      <c r="K175" s="123"/>
      <c r="L175" s="123"/>
      <c r="M175" s="98"/>
      <c r="N175" s="118"/>
    </row>
    <row r="176" spans="1:14" x14ac:dyDescent="0.25">
      <c r="A176" s="130">
        <v>3507563000169</v>
      </c>
      <c r="B176" s="98" t="s">
        <v>11568</v>
      </c>
      <c r="C176" s="123" t="s">
        <v>2274</v>
      </c>
      <c r="D176" s="98" t="s">
        <v>13667</v>
      </c>
      <c r="E176" s="98" t="s">
        <v>13669</v>
      </c>
      <c r="F176" s="124">
        <v>11</v>
      </c>
      <c r="G176" s="112">
        <v>40001</v>
      </c>
      <c r="H176" s="98"/>
      <c r="I176" s="123" t="str">
        <f t="shared" si="2"/>
        <v>NÃO</v>
      </c>
      <c r="J176" s="123"/>
      <c r="K176" s="123"/>
      <c r="L176" s="123"/>
      <c r="M176" s="98"/>
      <c r="N176" s="118"/>
    </row>
    <row r="177" spans="1:14" x14ac:dyDescent="0.25">
      <c r="A177" s="130">
        <v>91900365000128</v>
      </c>
      <c r="B177" s="98" t="s">
        <v>11569</v>
      </c>
      <c r="C177" s="123" t="s">
        <v>3812</v>
      </c>
      <c r="D177" s="98" t="s">
        <v>13667</v>
      </c>
      <c r="E177" s="98" t="s">
        <v>13669</v>
      </c>
      <c r="F177" s="124">
        <v>11</v>
      </c>
      <c r="G177" s="112">
        <v>41515</v>
      </c>
      <c r="H177" s="98"/>
      <c r="I177" s="123" t="str">
        <f t="shared" si="2"/>
        <v>NÃO</v>
      </c>
      <c r="J177" s="123"/>
      <c r="K177" s="123"/>
      <c r="L177" s="123"/>
      <c r="M177" s="98" t="s">
        <v>16201</v>
      </c>
      <c r="N177" s="118"/>
    </row>
    <row r="178" spans="1:14" x14ac:dyDescent="0.25">
      <c r="A178" s="130">
        <v>17095043000109</v>
      </c>
      <c r="B178" s="98" t="s">
        <v>11570</v>
      </c>
      <c r="C178" s="123" t="s">
        <v>1356</v>
      </c>
      <c r="D178" s="98" t="s">
        <v>13667</v>
      </c>
      <c r="E178" s="98" t="s">
        <v>13669</v>
      </c>
      <c r="F178" s="124">
        <v>11</v>
      </c>
      <c r="G178" s="112">
        <v>38810</v>
      </c>
      <c r="H178" s="98"/>
      <c r="I178" s="123" t="str">
        <f t="shared" si="2"/>
        <v>NÃO</v>
      </c>
      <c r="J178" s="123"/>
      <c r="K178" s="123"/>
      <c r="L178" s="123"/>
      <c r="M178" s="98" t="s">
        <v>14481</v>
      </c>
      <c r="N178" s="118"/>
    </row>
    <row r="179" spans="1:14" x14ac:dyDescent="0.25">
      <c r="A179" s="130">
        <v>4271037000105</v>
      </c>
      <c r="B179" s="98" t="s">
        <v>11571</v>
      </c>
      <c r="C179" s="123" t="s">
        <v>133</v>
      </c>
      <c r="D179" s="98" t="s">
        <v>13667</v>
      </c>
      <c r="E179" s="98" t="s">
        <v>13669</v>
      </c>
      <c r="F179" s="124">
        <v>11</v>
      </c>
      <c r="G179" s="112">
        <v>38984</v>
      </c>
      <c r="H179" s="98"/>
      <c r="I179" s="123" t="str">
        <f t="shared" si="2"/>
        <v>NÃO</v>
      </c>
      <c r="J179" s="123"/>
      <c r="K179" s="123"/>
      <c r="L179" s="123"/>
      <c r="M179" s="98"/>
      <c r="N179" s="118"/>
    </row>
    <row r="180" spans="1:14" x14ac:dyDescent="0.25">
      <c r="A180" s="130">
        <v>10120962000138</v>
      </c>
      <c r="B180" s="98" t="s">
        <v>11572</v>
      </c>
      <c r="C180" s="123" t="s">
        <v>2758</v>
      </c>
      <c r="D180" s="98" t="s">
        <v>13667</v>
      </c>
      <c r="E180" s="98" t="s">
        <v>13669</v>
      </c>
      <c r="F180" s="124">
        <v>11</v>
      </c>
      <c r="G180" s="112">
        <v>39486</v>
      </c>
      <c r="H180" s="98"/>
      <c r="I180" s="123" t="str">
        <f t="shared" si="2"/>
        <v>NÃO</v>
      </c>
      <c r="J180" s="123"/>
      <c r="K180" s="123"/>
      <c r="L180" s="123"/>
      <c r="M180" s="98" t="s">
        <v>13534</v>
      </c>
      <c r="N180" s="118"/>
    </row>
    <row r="181" spans="1:14" x14ac:dyDescent="0.25">
      <c r="A181" s="130">
        <v>8993925000192</v>
      </c>
      <c r="B181" s="98" t="s">
        <v>11573</v>
      </c>
      <c r="C181" s="123" t="s">
        <v>2554</v>
      </c>
      <c r="D181" s="98" t="s">
        <v>13667</v>
      </c>
      <c r="E181" s="98" t="s">
        <v>13669</v>
      </c>
      <c r="F181" s="124">
        <v>11</v>
      </c>
      <c r="G181" s="112">
        <v>40111</v>
      </c>
      <c r="H181" s="98"/>
      <c r="I181" s="123" t="str">
        <f t="shared" si="2"/>
        <v>NÃO</v>
      </c>
      <c r="J181" s="123"/>
      <c r="K181" s="123"/>
      <c r="L181" s="123"/>
      <c r="M181" s="98" t="s">
        <v>15131</v>
      </c>
      <c r="N181" s="118"/>
    </row>
    <row r="182" spans="1:14" x14ac:dyDescent="0.25">
      <c r="A182" s="130">
        <v>12262713000102</v>
      </c>
      <c r="B182" s="98" t="s">
        <v>11574</v>
      </c>
      <c r="C182" s="123" t="s">
        <v>29</v>
      </c>
      <c r="D182" s="98" t="s">
        <v>13667</v>
      </c>
      <c r="E182" s="98" t="s">
        <v>13669</v>
      </c>
      <c r="F182" s="124">
        <v>11</v>
      </c>
      <c r="G182" s="112">
        <v>40500</v>
      </c>
      <c r="H182" s="98"/>
      <c r="I182" s="123" t="str">
        <f t="shared" si="2"/>
        <v>NÃO</v>
      </c>
      <c r="J182" s="123"/>
      <c r="K182" s="123"/>
      <c r="L182" s="123"/>
      <c r="M182" s="98"/>
      <c r="N182" s="118"/>
    </row>
    <row r="183" spans="1:14" x14ac:dyDescent="0.25">
      <c r="A183" s="130">
        <v>27165745000167</v>
      </c>
      <c r="B183" s="98" t="s">
        <v>11575</v>
      </c>
      <c r="C183" s="123" t="s">
        <v>821</v>
      </c>
      <c r="D183" s="98" t="s">
        <v>13667</v>
      </c>
      <c r="E183" s="98" t="s">
        <v>13669</v>
      </c>
      <c r="F183" s="124">
        <v>11</v>
      </c>
      <c r="G183" s="112">
        <v>37471</v>
      </c>
      <c r="H183" s="98"/>
      <c r="I183" s="123" t="str">
        <f t="shared" si="2"/>
        <v>NÃO</v>
      </c>
      <c r="J183" s="123"/>
      <c r="K183" s="123"/>
      <c r="L183" s="123"/>
      <c r="M183" s="98"/>
      <c r="N183" s="118"/>
    </row>
    <row r="184" spans="1:14" x14ac:dyDescent="0.25">
      <c r="A184" s="130">
        <v>3507522000172</v>
      </c>
      <c r="B184" s="98" t="s">
        <v>11576</v>
      </c>
      <c r="C184" s="123" t="s">
        <v>2274</v>
      </c>
      <c r="D184" s="98" t="s">
        <v>13667</v>
      </c>
      <c r="E184" s="98" t="s">
        <v>13669</v>
      </c>
      <c r="F184" s="124">
        <v>14</v>
      </c>
      <c r="G184" s="112">
        <v>44136</v>
      </c>
      <c r="H184" s="98"/>
      <c r="I184" s="123" t="str">
        <f t="shared" si="2"/>
        <v>SIM</v>
      </c>
      <c r="J184" s="123"/>
      <c r="K184" s="123"/>
      <c r="L184" s="123"/>
      <c r="M184" s="98"/>
      <c r="N184" s="118"/>
    </row>
    <row r="185" spans="1:14" x14ac:dyDescent="0.25">
      <c r="A185" s="130">
        <v>3439239000150</v>
      </c>
      <c r="B185" s="98" t="s">
        <v>11577</v>
      </c>
      <c r="C185" s="123" t="s">
        <v>2274</v>
      </c>
      <c r="D185" s="98" t="s">
        <v>13667</v>
      </c>
      <c r="E185" s="98" t="s">
        <v>13669</v>
      </c>
      <c r="F185" s="124">
        <v>11</v>
      </c>
      <c r="G185" s="112">
        <v>38439</v>
      </c>
      <c r="H185" s="98"/>
      <c r="I185" s="123" t="str">
        <f t="shared" si="2"/>
        <v>NÃO</v>
      </c>
      <c r="J185" s="123"/>
      <c r="K185" s="123"/>
      <c r="L185" s="123"/>
      <c r="M185" s="98"/>
      <c r="N185" s="118"/>
    </row>
    <row r="186" spans="1:14" x14ac:dyDescent="0.25">
      <c r="A186" s="130">
        <v>94726312000120</v>
      </c>
      <c r="B186" s="98" t="s">
        <v>11578</v>
      </c>
      <c r="C186" s="123" t="s">
        <v>3812</v>
      </c>
      <c r="D186" s="98" t="s">
        <v>13667</v>
      </c>
      <c r="E186" s="98" t="s">
        <v>13669</v>
      </c>
      <c r="F186" s="124">
        <v>11</v>
      </c>
      <c r="G186" s="112">
        <v>39588</v>
      </c>
      <c r="H186" s="98"/>
      <c r="I186" s="123" t="str">
        <f t="shared" si="2"/>
        <v>NÃO</v>
      </c>
      <c r="J186" s="123"/>
      <c r="K186" s="123"/>
      <c r="L186" s="123"/>
      <c r="M186" s="98" t="s">
        <v>13699</v>
      </c>
      <c r="N186" s="118"/>
    </row>
    <row r="187" spans="1:14" x14ac:dyDescent="0.25">
      <c r="A187" s="130">
        <v>28576080000147</v>
      </c>
      <c r="B187" s="98" t="s">
        <v>11579</v>
      </c>
      <c r="C187" s="123" t="s">
        <v>3513</v>
      </c>
      <c r="D187" s="98" t="s">
        <v>13667</v>
      </c>
      <c r="E187" s="98" t="s">
        <v>13669</v>
      </c>
      <c r="F187" s="124">
        <v>11</v>
      </c>
      <c r="G187" s="112">
        <v>40267</v>
      </c>
      <c r="H187" s="98"/>
      <c r="I187" s="123" t="str">
        <f t="shared" si="2"/>
        <v>NÃO</v>
      </c>
      <c r="J187" s="123"/>
      <c r="K187" s="123"/>
      <c r="L187" s="123"/>
      <c r="M187" s="98" t="s">
        <v>15933</v>
      </c>
      <c r="N187" s="118"/>
    </row>
    <row r="188" spans="1:14" x14ac:dyDescent="0.25">
      <c r="A188" s="130">
        <v>88811930000176</v>
      </c>
      <c r="B188" s="98" t="s">
        <v>11580</v>
      </c>
      <c r="C188" s="123" t="s">
        <v>3812</v>
      </c>
      <c r="D188" s="98" t="s">
        <v>13667</v>
      </c>
      <c r="E188" s="98" t="s">
        <v>13669</v>
      </c>
      <c r="F188" s="124">
        <v>11</v>
      </c>
      <c r="G188" s="112">
        <v>38596</v>
      </c>
      <c r="H188" s="98"/>
      <c r="I188" s="123" t="str">
        <f t="shared" si="2"/>
        <v>NÃO</v>
      </c>
      <c r="J188" s="123"/>
      <c r="K188" s="123"/>
      <c r="L188" s="123"/>
      <c r="M188" s="98"/>
      <c r="N188" s="118"/>
    </row>
    <row r="189" spans="1:14" x14ac:dyDescent="0.25">
      <c r="A189" s="130">
        <v>93539153000192</v>
      </c>
      <c r="B189" s="98" t="s">
        <v>11581</v>
      </c>
      <c r="C189" s="123" t="s">
        <v>3812</v>
      </c>
      <c r="D189" s="98" t="s">
        <v>13667</v>
      </c>
      <c r="E189" s="98" t="s">
        <v>13669</v>
      </c>
      <c r="F189" s="124">
        <v>14</v>
      </c>
      <c r="G189" s="112">
        <v>44136</v>
      </c>
      <c r="H189" s="98"/>
      <c r="I189" s="123" t="str">
        <f t="shared" si="2"/>
        <v>SIM</v>
      </c>
      <c r="J189" s="123"/>
      <c r="K189" s="123"/>
      <c r="L189" s="123"/>
      <c r="M189" s="98"/>
      <c r="N189" s="118"/>
    </row>
    <row r="190" spans="1:14" x14ac:dyDescent="0.25">
      <c r="A190" s="130">
        <v>94704004000102</v>
      </c>
      <c r="B190" s="98" t="s">
        <v>11582</v>
      </c>
      <c r="C190" s="123" t="s">
        <v>3812</v>
      </c>
      <c r="D190" s="98" t="s">
        <v>13667</v>
      </c>
      <c r="E190" s="98" t="s">
        <v>13669</v>
      </c>
      <c r="F190" s="124">
        <v>11.8</v>
      </c>
      <c r="G190" s="112">
        <v>43672</v>
      </c>
      <c r="H190" s="98"/>
      <c r="I190" s="123" t="str">
        <f t="shared" si="2"/>
        <v>NÃO</v>
      </c>
      <c r="J190" s="123"/>
      <c r="K190" s="123"/>
      <c r="L190" s="123"/>
      <c r="M190" s="98"/>
      <c r="N190" s="118"/>
    </row>
    <row r="191" spans="1:14" x14ac:dyDescent="0.25">
      <c r="A191" s="130">
        <v>28695658000184</v>
      </c>
      <c r="B191" s="98" t="s">
        <v>11583</v>
      </c>
      <c r="C191" s="123" t="s">
        <v>3513</v>
      </c>
      <c r="D191" s="98" t="s">
        <v>13667</v>
      </c>
      <c r="E191" s="98" t="s">
        <v>13669</v>
      </c>
      <c r="F191" s="124">
        <v>11</v>
      </c>
      <c r="G191" s="112">
        <v>40736</v>
      </c>
      <c r="H191" s="98"/>
      <c r="I191" s="123" t="str">
        <f t="shared" si="2"/>
        <v>NÃO</v>
      </c>
      <c r="J191" s="123"/>
      <c r="K191" s="123"/>
      <c r="L191" s="123"/>
      <c r="M191" s="98" t="s">
        <v>15937</v>
      </c>
      <c r="N191" s="118"/>
    </row>
    <row r="192" spans="1:14" x14ac:dyDescent="0.25">
      <c r="A192" s="130">
        <v>83102830000157</v>
      </c>
      <c r="B192" s="98" t="s">
        <v>11584</v>
      </c>
      <c r="C192" s="123" t="s">
        <v>4289</v>
      </c>
      <c r="D192" s="98" t="s">
        <v>13667</v>
      </c>
      <c r="E192" s="98" t="s">
        <v>13669</v>
      </c>
      <c r="F192" s="124">
        <v>14</v>
      </c>
      <c r="G192" s="112">
        <v>43922</v>
      </c>
      <c r="H192" s="98"/>
      <c r="I192" s="123" t="str">
        <f t="shared" si="2"/>
        <v>SIM</v>
      </c>
      <c r="J192" s="123"/>
      <c r="K192" s="123"/>
      <c r="L192" s="123"/>
      <c r="M192" s="98"/>
      <c r="N192" s="118"/>
    </row>
    <row r="193" spans="1:14" x14ac:dyDescent="0.25">
      <c r="A193" s="130">
        <v>75666131000101</v>
      </c>
      <c r="B193" s="98" t="s">
        <v>11585</v>
      </c>
      <c r="C193" s="123" t="s">
        <v>3143</v>
      </c>
      <c r="D193" s="98" t="s">
        <v>13667</v>
      </c>
      <c r="E193" s="98" t="s">
        <v>13669</v>
      </c>
      <c r="F193" s="124">
        <v>11</v>
      </c>
      <c r="G193" s="112">
        <v>39164</v>
      </c>
      <c r="H193" s="98"/>
      <c r="I193" s="123" t="str">
        <f t="shared" si="2"/>
        <v>NÃO</v>
      </c>
      <c r="J193" s="123"/>
      <c r="K193" s="123"/>
      <c r="L193" s="123"/>
      <c r="M193" s="98" t="s">
        <v>15672</v>
      </c>
      <c r="N193" s="118"/>
    </row>
    <row r="194" spans="1:14" x14ac:dyDescent="0.25">
      <c r="A194" s="130">
        <v>4283040000149</v>
      </c>
      <c r="B194" s="98" t="s">
        <v>11587</v>
      </c>
      <c r="C194" s="123" t="s">
        <v>133</v>
      </c>
      <c r="D194" s="98" t="s">
        <v>13667</v>
      </c>
      <c r="E194" s="98" t="s">
        <v>13669</v>
      </c>
      <c r="F194" s="124">
        <v>11</v>
      </c>
      <c r="G194" s="112">
        <v>43649</v>
      </c>
      <c r="H194" s="98"/>
      <c r="I194" s="123" t="str">
        <f t="shared" si="2"/>
        <v>NÃO</v>
      </c>
      <c r="J194" s="123"/>
      <c r="K194" s="123"/>
      <c r="L194" s="123"/>
      <c r="M194" s="98"/>
      <c r="N194" s="118"/>
    </row>
    <row r="195" spans="1:14" x14ac:dyDescent="0.25">
      <c r="A195" s="130">
        <v>6217954000137</v>
      </c>
      <c r="B195" s="98" t="s">
        <v>11588</v>
      </c>
      <c r="C195" s="123" t="s">
        <v>1142</v>
      </c>
      <c r="D195" s="98" t="s">
        <v>13667</v>
      </c>
      <c r="E195" s="98" t="s">
        <v>13669</v>
      </c>
      <c r="F195" s="124">
        <v>11</v>
      </c>
      <c r="G195" s="112">
        <v>42334</v>
      </c>
      <c r="H195" s="98"/>
      <c r="I195" s="123" t="str">
        <f t="shared" ref="I195:I258" si="3">IFERROR(IF(OR(E195="Ativos", E195="Aposentados",E195="Pensionistas"),IF(F195&gt;=14,"SIM","NÃO"),""),"")</f>
        <v>NÃO</v>
      </c>
      <c r="J195" s="123"/>
      <c r="K195" s="123"/>
      <c r="L195" s="123"/>
      <c r="M195" s="98" t="s">
        <v>14385</v>
      </c>
      <c r="N195" s="118"/>
    </row>
    <row r="196" spans="1:14" x14ac:dyDescent="0.25">
      <c r="A196" s="130">
        <v>10110989000140</v>
      </c>
      <c r="B196" s="98" t="s">
        <v>11589</v>
      </c>
      <c r="C196" s="123" t="s">
        <v>2758</v>
      </c>
      <c r="D196" s="98" t="s">
        <v>13667</v>
      </c>
      <c r="E196" s="98" t="s">
        <v>13669</v>
      </c>
      <c r="F196" s="124">
        <v>11</v>
      </c>
      <c r="G196" s="112">
        <v>43162</v>
      </c>
      <c r="H196" s="98"/>
      <c r="I196" s="123" t="str">
        <f t="shared" si="3"/>
        <v>NÃO</v>
      </c>
      <c r="J196" s="123"/>
      <c r="K196" s="123"/>
      <c r="L196" s="123"/>
      <c r="M196" s="98"/>
      <c r="N196" s="118"/>
    </row>
    <row r="197" spans="1:14" x14ac:dyDescent="0.25">
      <c r="A197" s="130">
        <v>44780609000104</v>
      </c>
      <c r="B197" s="98" t="s">
        <v>11590</v>
      </c>
      <c r="C197" s="123" t="s">
        <v>4626</v>
      </c>
      <c r="D197" s="98" t="s">
        <v>13667</v>
      </c>
      <c r="E197" s="98" t="s">
        <v>13669</v>
      </c>
      <c r="F197" s="124">
        <v>11</v>
      </c>
      <c r="G197" s="112">
        <v>40669</v>
      </c>
      <c r="H197" s="98"/>
      <c r="I197" s="123" t="str">
        <f t="shared" si="3"/>
        <v>NÃO</v>
      </c>
      <c r="J197" s="123"/>
      <c r="K197" s="123"/>
      <c r="L197" s="123"/>
      <c r="M197" s="98" t="s">
        <v>16693</v>
      </c>
      <c r="N197" s="118"/>
    </row>
    <row r="198" spans="1:14" x14ac:dyDescent="0.25">
      <c r="A198" s="130">
        <v>2355675000189</v>
      </c>
      <c r="B198" s="98" t="s">
        <v>11591</v>
      </c>
      <c r="C198" s="123" t="s">
        <v>901</v>
      </c>
      <c r="D198" s="98" t="s">
        <v>13667</v>
      </c>
      <c r="E198" s="98" t="s">
        <v>13669</v>
      </c>
      <c r="F198" s="124">
        <v>11</v>
      </c>
      <c r="G198" s="112">
        <v>41821</v>
      </c>
      <c r="H198" s="98"/>
      <c r="I198" s="123" t="str">
        <f t="shared" si="3"/>
        <v>NÃO</v>
      </c>
      <c r="J198" s="123"/>
      <c r="K198" s="123"/>
      <c r="L198" s="123"/>
      <c r="M198" s="98" t="s">
        <v>14144</v>
      </c>
      <c r="N198" s="118"/>
    </row>
    <row r="199" spans="1:14" x14ac:dyDescent="0.25">
      <c r="A199" s="130">
        <v>6554745000189</v>
      </c>
      <c r="B199" s="98" t="s">
        <v>11592</v>
      </c>
      <c r="C199" s="123" t="s">
        <v>2926</v>
      </c>
      <c r="D199" s="98" t="s">
        <v>13667</v>
      </c>
      <c r="E199" s="98" t="s">
        <v>13669</v>
      </c>
      <c r="F199" s="124">
        <v>11</v>
      </c>
      <c r="G199" s="112">
        <v>39404</v>
      </c>
      <c r="H199" s="98"/>
      <c r="I199" s="123" t="str">
        <f t="shared" si="3"/>
        <v>NÃO</v>
      </c>
      <c r="J199" s="123"/>
      <c r="K199" s="123"/>
      <c r="L199" s="123"/>
      <c r="M199" s="98" t="s">
        <v>15555</v>
      </c>
      <c r="N199" s="118"/>
    </row>
    <row r="200" spans="1:14" x14ac:dyDescent="0.25">
      <c r="A200" s="130">
        <v>87612735000154</v>
      </c>
      <c r="B200" s="98" t="s">
        <v>11593</v>
      </c>
      <c r="C200" s="123" t="s">
        <v>3812</v>
      </c>
      <c r="D200" s="98" t="s">
        <v>13667</v>
      </c>
      <c r="E200" s="98" t="s">
        <v>13669</v>
      </c>
      <c r="F200" s="124">
        <v>11</v>
      </c>
      <c r="G200" s="112">
        <v>43326</v>
      </c>
      <c r="H200" s="98"/>
      <c r="I200" s="123" t="str">
        <f t="shared" si="3"/>
        <v>NÃO</v>
      </c>
      <c r="J200" s="123"/>
      <c r="K200" s="123"/>
      <c r="L200" s="123"/>
      <c r="M200" s="98" t="s">
        <v>16206</v>
      </c>
      <c r="N200" s="118"/>
    </row>
    <row r="201" spans="1:14" x14ac:dyDescent="0.25">
      <c r="A201" s="130">
        <v>46523015000135</v>
      </c>
      <c r="B201" s="98" t="s">
        <v>11594</v>
      </c>
      <c r="C201" s="123" t="s">
        <v>4626</v>
      </c>
      <c r="D201" s="98" t="s">
        <v>13667</v>
      </c>
      <c r="E201" s="98" t="s">
        <v>13669</v>
      </c>
      <c r="F201" s="124">
        <v>11</v>
      </c>
      <c r="G201" s="112">
        <v>43327</v>
      </c>
      <c r="H201" s="98"/>
      <c r="I201" s="123" t="str">
        <f t="shared" si="3"/>
        <v>NÃO</v>
      </c>
      <c r="J201" s="123"/>
      <c r="K201" s="123"/>
      <c r="L201" s="123"/>
      <c r="M201" s="98"/>
      <c r="N201" s="118"/>
    </row>
    <row r="202" spans="1:14" x14ac:dyDescent="0.25">
      <c r="A202" s="130">
        <v>12250056000183</v>
      </c>
      <c r="B202" s="98" t="s">
        <v>11595</v>
      </c>
      <c r="C202" s="123" t="s">
        <v>29</v>
      </c>
      <c r="D202" s="98" t="s">
        <v>13667</v>
      </c>
      <c r="E202" s="98" t="s">
        <v>13669</v>
      </c>
      <c r="F202" s="124">
        <v>11</v>
      </c>
      <c r="G202" s="112">
        <v>43437</v>
      </c>
      <c r="H202" s="98"/>
      <c r="I202" s="123" t="str">
        <f t="shared" si="3"/>
        <v>NÃO</v>
      </c>
      <c r="J202" s="123"/>
      <c r="K202" s="123"/>
      <c r="L202" s="123"/>
      <c r="M202" s="98" t="s">
        <v>13684</v>
      </c>
      <c r="N202" s="118"/>
    </row>
    <row r="203" spans="1:14" x14ac:dyDescent="0.25">
      <c r="A203" s="130">
        <v>7387343000108</v>
      </c>
      <c r="B203" s="98" t="s">
        <v>11596</v>
      </c>
      <c r="C203" s="123" t="s">
        <v>634</v>
      </c>
      <c r="D203" s="98" t="s">
        <v>13667</v>
      </c>
      <c r="E203" s="98" t="s">
        <v>13669</v>
      </c>
      <c r="F203" s="124">
        <v>11</v>
      </c>
      <c r="G203" s="112">
        <v>42964</v>
      </c>
      <c r="H203" s="98"/>
      <c r="I203" s="123" t="str">
        <f t="shared" si="3"/>
        <v>NÃO</v>
      </c>
      <c r="J203" s="123"/>
      <c r="K203" s="123"/>
      <c r="L203" s="123"/>
      <c r="M203" s="98" t="s">
        <v>13945</v>
      </c>
      <c r="N203" s="118"/>
    </row>
    <row r="204" spans="1:14" x14ac:dyDescent="0.25">
      <c r="A204" s="130">
        <v>46137410000180</v>
      </c>
      <c r="B204" s="98" t="s">
        <v>11597</v>
      </c>
      <c r="C204" s="123" t="s">
        <v>4626</v>
      </c>
      <c r="D204" s="98" t="s">
        <v>13667</v>
      </c>
      <c r="E204" s="98" t="s">
        <v>13669</v>
      </c>
      <c r="F204" s="124">
        <v>11</v>
      </c>
      <c r="G204" s="112">
        <v>39173</v>
      </c>
      <c r="H204" s="98"/>
      <c r="I204" s="123" t="str">
        <f t="shared" si="3"/>
        <v>NÃO</v>
      </c>
      <c r="J204" s="123"/>
      <c r="K204" s="123"/>
      <c r="L204" s="123"/>
      <c r="M204" s="98" t="s">
        <v>16697</v>
      </c>
      <c r="N204" s="118"/>
    </row>
    <row r="205" spans="1:14" x14ac:dyDescent="0.25">
      <c r="A205" s="130">
        <v>8924581000160</v>
      </c>
      <c r="B205" s="98" t="s">
        <v>11598</v>
      </c>
      <c r="C205" s="123" t="s">
        <v>2554</v>
      </c>
      <c r="D205" s="98" t="s">
        <v>13667</v>
      </c>
      <c r="E205" s="98" t="s">
        <v>13669</v>
      </c>
      <c r="F205" s="124">
        <v>11</v>
      </c>
      <c r="G205" s="112">
        <v>41708</v>
      </c>
      <c r="H205" s="98"/>
      <c r="I205" s="123" t="str">
        <f t="shared" si="3"/>
        <v>NÃO</v>
      </c>
      <c r="J205" s="123"/>
      <c r="K205" s="123"/>
      <c r="L205" s="123"/>
      <c r="M205" s="98" t="s">
        <v>15133</v>
      </c>
      <c r="N205" s="118"/>
    </row>
    <row r="206" spans="1:14" x14ac:dyDescent="0.25">
      <c r="A206" s="130">
        <v>45709920000111</v>
      </c>
      <c r="B206" s="98" t="s">
        <v>11599</v>
      </c>
      <c r="C206" s="123" t="s">
        <v>4626</v>
      </c>
      <c r="D206" s="98" t="s">
        <v>13667</v>
      </c>
      <c r="E206" s="98" t="s">
        <v>13669</v>
      </c>
      <c r="F206" s="124">
        <v>11</v>
      </c>
      <c r="G206" s="112">
        <v>41331</v>
      </c>
      <c r="H206" s="98"/>
      <c r="I206" s="123" t="str">
        <f t="shared" si="3"/>
        <v>NÃO</v>
      </c>
      <c r="J206" s="123"/>
      <c r="K206" s="123"/>
      <c r="L206" s="123"/>
      <c r="M206" s="98" t="s">
        <v>16702</v>
      </c>
      <c r="N206" s="118"/>
    </row>
    <row r="207" spans="1:14" x14ac:dyDescent="0.25">
      <c r="A207" s="130">
        <v>7528292000189</v>
      </c>
      <c r="B207" s="98" t="s">
        <v>11600</v>
      </c>
      <c r="C207" s="123" t="s">
        <v>634</v>
      </c>
      <c r="D207" s="98" t="s">
        <v>13667</v>
      </c>
      <c r="E207" s="98" t="s">
        <v>13669</v>
      </c>
      <c r="F207" s="124">
        <v>11</v>
      </c>
      <c r="G207" s="112">
        <v>39679</v>
      </c>
      <c r="H207" s="98"/>
      <c r="I207" s="123" t="str">
        <f t="shared" si="3"/>
        <v>NÃO</v>
      </c>
      <c r="J207" s="123"/>
      <c r="K207" s="123"/>
      <c r="L207" s="123"/>
      <c r="M207" s="98" t="s">
        <v>13699</v>
      </c>
      <c r="N207" s="118"/>
    </row>
    <row r="208" spans="1:14" x14ac:dyDescent="0.25">
      <c r="A208" s="130">
        <v>1005917000141</v>
      </c>
      <c r="B208" s="98" t="s">
        <v>11601</v>
      </c>
      <c r="C208" s="123" t="s">
        <v>901</v>
      </c>
      <c r="D208" s="98" t="s">
        <v>13667</v>
      </c>
      <c r="E208" s="98" t="s">
        <v>13669</v>
      </c>
      <c r="F208" s="124">
        <v>11</v>
      </c>
      <c r="G208" s="112">
        <v>41821</v>
      </c>
      <c r="H208" s="98"/>
      <c r="I208" s="123" t="str">
        <f t="shared" si="3"/>
        <v>NÃO</v>
      </c>
      <c r="J208" s="123"/>
      <c r="K208" s="123"/>
      <c r="L208" s="123"/>
      <c r="M208" s="98" t="s">
        <v>14145</v>
      </c>
      <c r="N208" s="118"/>
    </row>
    <row r="209" spans="1:14" x14ac:dyDescent="0.25">
      <c r="A209" s="130">
        <v>76245067000158</v>
      </c>
      <c r="B209" s="98" t="s">
        <v>11602</v>
      </c>
      <c r="C209" s="123" t="s">
        <v>3143</v>
      </c>
      <c r="D209" s="98" t="s">
        <v>13667</v>
      </c>
      <c r="E209" s="98" t="s">
        <v>13669</v>
      </c>
      <c r="F209" s="124">
        <v>11</v>
      </c>
      <c r="G209" s="112">
        <v>41532</v>
      </c>
      <c r="H209" s="98"/>
      <c r="I209" s="123" t="str">
        <f t="shared" si="3"/>
        <v>NÃO</v>
      </c>
      <c r="J209" s="123"/>
      <c r="K209" s="123"/>
      <c r="L209" s="123"/>
      <c r="M209" s="98" t="s">
        <v>15675</v>
      </c>
      <c r="N209" s="118"/>
    </row>
    <row r="210" spans="1:14" x14ac:dyDescent="0.25">
      <c r="A210" s="130">
        <v>12227641000162</v>
      </c>
      <c r="B210" s="98" t="s">
        <v>11603</v>
      </c>
      <c r="C210" s="123" t="s">
        <v>29</v>
      </c>
      <c r="D210" s="98" t="s">
        <v>13667</v>
      </c>
      <c r="E210" s="98" t="s">
        <v>13669</v>
      </c>
      <c r="F210" s="124">
        <v>11</v>
      </c>
      <c r="G210" s="112">
        <v>39904</v>
      </c>
      <c r="H210" s="98"/>
      <c r="I210" s="123" t="str">
        <f t="shared" si="3"/>
        <v>NÃO</v>
      </c>
      <c r="J210" s="123"/>
      <c r="K210" s="123"/>
      <c r="L210" s="123"/>
      <c r="M210" s="98" t="s">
        <v>13685</v>
      </c>
      <c r="N210" s="118"/>
    </row>
    <row r="211" spans="1:14" x14ac:dyDescent="0.25">
      <c r="A211" s="130">
        <v>5055009000113</v>
      </c>
      <c r="B211" s="98" t="s">
        <v>11604</v>
      </c>
      <c r="C211" s="123" t="s">
        <v>2413</v>
      </c>
      <c r="D211" s="98" t="s">
        <v>13667</v>
      </c>
      <c r="E211" s="98" t="s">
        <v>13669</v>
      </c>
      <c r="F211" s="124">
        <v>11</v>
      </c>
      <c r="G211" s="112">
        <v>43021</v>
      </c>
      <c r="H211" s="98"/>
      <c r="I211" s="123" t="str">
        <f t="shared" si="3"/>
        <v>NÃO</v>
      </c>
      <c r="J211" s="123"/>
      <c r="K211" s="123"/>
      <c r="L211" s="123"/>
      <c r="M211" s="98" t="s">
        <v>15071</v>
      </c>
      <c r="N211" s="118"/>
    </row>
    <row r="212" spans="1:14" x14ac:dyDescent="0.25">
      <c r="A212" s="130">
        <v>8928517000157</v>
      </c>
      <c r="B212" s="98" t="s">
        <v>11605</v>
      </c>
      <c r="C212" s="123" t="s">
        <v>2554</v>
      </c>
      <c r="D212" s="98" t="s">
        <v>13667</v>
      </c>
      <c r="E212" s="98" t="s">
        <v>13669</v>
      </c>
      <c r="F212" s="124">
        <v>11</v>
      </c>
      <c r="G212" s="112">
        <v>40753</v>
      </c>
      <c r="H212" s="98"/>
      <c r="I212" s="123" t="str">
        <f t="shared" si="3"/>
        <v>NÃO</v>
      </c>
      <c r="J212" s="123"/>
      <c r="K212" s="123"/>
      <c r="L212" s="123"/>
      <c r="M212" s="98" t="s">
        <v>13534</v>
      </c>
      <c r="N212" s="118"/>
    </row>
    <row r="213" spans="1:14" x14ac:dyDescent="0.25">
      <c r="A213" s="130">
        <v>10113728000183</v>
      </c>
      <c r="B213" s="98" t="s">
        <v>11606</v>
      </c>
      <c r="C213" s="123" t="s">
        <v>2758</v>
      </c>
      <c r="D213" s="98" t="s">
        <v>13667</v>
      </c>
      <c r="E213" s="98" t="s">
        <v>13669</v>
      </c>
      <c r="F213" s="124">
        <v>11</v>
      </c>
      <c r="G213" s="112">
        <v>38795</v>
      </c>
      <c r="H213" s="98"/>
      <c r="I213" s="123" t="str">
        <f t="shared" si="3"/>
        <v>NÃO</v>
      </c>
      <c r="J213" s="123"/>
      <c r="K213" s="123"/>
      <c r="L213" s="123"/>
      <c r="M213" s="98" t="s">
        <v>15254</v>
      </c>
      <c r="N213" s="118"/>
    </row>
    <row r="214" spans="1:14" x14ac:dyDescent="0.25">
      <c r="A214" s="130">
        <v>8920126000196</v>
      </c>
      <c r="B214" s="98" t="s">
        <v>11607</v>
      </c>
      <c r="C214" s="123" t="s">
        <v>2554</v>
      </c>
      <c r="D214" s="98" t="s">
        <v>13667</v>
      </c>
      <c r="E214" s="98" t="s">
        <v>13669</v>
      </c>
      <c r="F214" s="124">
        <v>11</v>
      </c>
      <c r="G214" s="112">
        <v>40798</v>
      </c>
      <c r="H214" s="98"/>
      <c r="I214" s="123" t="str">
        <f t="shared" si="3"/>
        <v>NÃO</v>
      </c>
      <c r="J214" s="123"/>
      <c r="K214" s="123"/>
      <c r="L214" s="123"/>
      <c r="M214" s="98"/>
      <c r="N214" s="118"/>
    </row>
    <row r="215" spans="1:14" x14ac:dyDescent="0.25">
      <c r="A215" s="130">
        <v>1612560000160</v>
      </c>
      <c r="B215" s="98" t="s">
        <v>11608</v>
      </c>
      <c r="C215" s="123" t="s">
        <v>2926</v>
      </c>
      <c r="D215" s="98" t="s">
        <v>13667</v>
      </c>
      <c r="E215" s="98" t="s">
        <v>13669</v>
      </c>
      <c r="F215" s="124">
        <v>11</v>
      </c>
      <c r="G215" s="112">
        <v>43826</v>
      </c>
      <c r="H215" s="98"/>
      <c r="I215" s="123" t="str">
        <f t="shared" si="3"/>
        <v>NÃO</v>
      </c>
      <c r="J215" s="123"/>
      <c r="K215" s="123"/>
      <c r="L215" s="123"/>
      <c r="M215" s="98"/>
      <c r="N215" s="118"/>
    </row>
    <row r="216" spans="1:14" x14ac:dyDescent="0.25">
      <c r="A216" s="130">
        <v>39485438000142</v>
      </c>
      <c r="B216" s="98" t="s">
        <v>11609</v>
      </c>
      <c r="C216" s="123" t="s">
        <v>3513</v>
      </c>
      <c r="D216" s="98" t="s">
        <v>13667</v>
      </c>
      <c r="E216" s="98" t="s">
        <v>13669</v>
      </c>
      <c r="F216" s="124">
        <v>11</v>
      </c>
      <c r="G216" s="112">
        <v>39079</v>
      </c>
      <c r="H216" s="98"/>
      <c r="I216" s="123" t="str">
        <f t="shared" si="3"/>
        <v>NÃO</v>
      </c>
      <c r="J216" s="123"/>
      <c r="K216" s="123"/>
      <c r="L216" s="123"/>
      <c r="M216" s="98"/>
      <c r="N216" s="118"/>
    </row>
    <row r="217" spans="1:14" x14ac:dyDescent="0.25">
      <c r="A217" s="130">
        <v>18338129000170</v>
      </c>
      <c r="B217" s="98" t="s">
        <v>11610</v>
      </c>
      <c r="C217" s="123" t="s">
        <v>1356</v>
      </c>
      <c r="D217" s="98" t="s">
        <v>13667</v>
      </c>
      <c r="E217" s="98" t="s">
        <v>13669</v>
      </c>
      <c r="F217" s="124">
        <v>11</v>
      </c>
      <c r="G217" s="112">
        <v>40513</v>
      </c>
      <c r="H217" s="98"/>
      <c r="I217" s="123" t="str">
        <f t="shared" si="3"/>
        <v>NÃO</v>
      </c>
      <c r="J217" s="123"/>
      <c r="K217" s="123"/>
      <c r="L217" s="123"/>
      <c r="M217" s="98"/>
      <c r="N217" s="118"/>
    </row>
    <row r="218" spans="1:14" x14ac:dyDescent="0.25">
      <c r="A218" s="130">
        <v>18715383000140</v>
      </c>
      <c r="B218" s="98" t="s">
        <v>11611</v>
      </c>
      <c r="C218" s="123" t="s">
        <v>1356</v>
      </c>
      <c r="D218" s="98" t="s">
        <v>13667</v>
      </c>
      <c r="E218" s="98" t="s">
        <v>13669</v>
      </c>
      <c r="F218" s="124">
        <v>11</v>
      </c>
      <c r="G218" s="112">
        <v>40907</v>
      </c>
      <c r="H218" s="98"/>
      <c r="I218" s="123" t="str">
        <f t="shared" si="3"/>
        <v>NÃO</v>
      </c>
      <c r="J218" s="123"/>
      <c r="K218" s="123"/>
      <c r="L218" s="123"/>
      <c r="M218" s="98" t="s">
        <v>13534</v>
      </c>
      <c r="N218" s="118"/>
    </row>
    <row r="219" spans="1:14" x14ac:dyDescent="0.25">
      <c r="A219" s="130">
        <v>10260222000105</v>
      </c>
      <c r="B219" s="98" t="s">
        <v>11612</v>
      </c>
      <c r="C219" s="123" t="s">
        <v>2758</v>
      </c>
      <c r="D219" s="98" t="s">
        <v>13667</v>
      </c>
      <c r="E219" s="98" t="s">
        <v>13669</v>
      </c>
      <c r="F219" s="124">
        <v>11</v>
      </c>
      <c r="G219" s="112">
        <v>38981</v>
      </c>
      <c r="H219" s="98"/>
      <c r="I219" s="123" t="str">
        <f t="shared" si="3"/>
        <v>NÃO</v>
      </c>
      <c r="J219" s="123"/>
      <c r="K219" s="123"/>
      <c r="L219" s="123"/>
      <c r="M219" s="98" t="s">
        <v>15260</v>
      </c>
      <c r="N219" s="118"/>
    </row>
    <row r="220" spans="1:14" x14ac:dyDescent="0.25">
      <c r="A220" s="130">
        <v>12250163000101</v>
      </c>
      <c r="B220" s="98" t="s">
        <v>11613</v>
      </c>
      <c r="C220" s="123" t="s">
        <v>29</v>
      </c>
      <c r="D220" s="98" t="s">
        <v>13667</v>
      </c>
      <c r="E220" s="98" t="s">
        <v>13669</v>
      </c>
      <c r="F220" s="124">
        <v>11</v>
      </c>
      <c r="G220" s="112">
        <v>41490</v>
      </c>
      <c r="H220" s="98"/>
      <c r="I220" s="123" t="str">
        <f t="shared" si="3"/>
        <v>NÃO</v>
      </c>
      <c r="J220" s="123"/>
      <c r="K220" s="123"/>
      <c r="L220" s="123"/>
      <c r="M220" s="98" t="s">
        <v>13686</v>
      </c>
      <c r="N220" s="118"/>
    </row>
    <row r="221" spans="1:14" x14ac:dyDescent="0.25">
      <c r="A221" s="130">
        <v>4243978000135</v>
      </c>
      <c r="B221" s="98" t="s">
        <v>11614</v>
      </c>
      <c r="C221" s="123" t="s">
        <v>133</v>
      </c>
      <c r="D221" s="98" t="s">
        <v>13667</v>
      </c>
      <c r="E221" s="98" t="s">
        <v>13669</v>
      </c>
      <c r="F221" s="124">
        <v>11</v>
      </c>
      <c r="G221" s="112">
        <v>42369</v>
      </c>
      <c r="H221" s="98"/>
      <c r="I221" s="123" t="str">
        <f t="shared" si="3"/>
        <v>NÃO</v>
      </c>
      <c r="J221" s="123"/>
      <c r="K221" s="123"/>
      <c r="L221" s="123"/>
      <c r="M221" s="98" t="s">
        <v>13814</v>
      </c>
      <c r="N221" s="118"/>
    </row>
    <row r="222" spans="1:14" x14ac:dyDescent="0.25">
      <c r="A222" s="130">
        <v>87849923000109</v>
      </c>
      <c r="B222" s="98" t="s">
        <v>11615</v>
      </c>
      <c r="C222" s="123" t="s">
        <v>3812</v>
      </c>
      <c r="D222" s="98" t="s">
        <v>13667</v>
      </c>
      <c r="E222" s="98" t="s">
        <v>13669</v>
      </c>
      <c r="F222" s="124">
        <v>14</v>
      </c>
      <c r="G222" s="112">
        <v>43914</v>
      </c>
      <c r="H222" s="98"/>
      <c r="I222" s="123" t="str">
        <f t="shared" si="3"/>
        <v>SIM</v>
      </c>
      <c r="J222" s="123"/>
      <c r="K222" s="123"/>
      <c r="L222" s="123"/>
      <c r="M222" s="98"/>
      <c r="N222" s="118"/>
    </row>
    <row r="223" spans="1:14" x14ac:dyDescent="0.25">
      <c r="A223" s="130">
        <v>1614602000100</v>
      </c>
      <c r="B223" s="98" t="s">
        <v>11616</v>
      </c>
      <c r="C223" s="123" t="s">
        <v>1356</v>
      </c>
      <c r="D223" s="98" t="s">
        <v>13667</v>
      </c>
      <c r="E223" s="98" t="s">
        <v>13669</v>
      </c>
      <c r="F223" s="124">
        <v>11</v>
      </c>
      <c r="G223" s="112">
        <v>39234</v>
      </c>
      <c r="H223" s="98"/>
      <c r="I223" s="123" t="str">
        <f t="shared" si="3"/>
        <v>NÃO</v>
      </c>
      <c r="J223" s="123"/>
      <c r="K223" s="123"/>
      <c r="L223" s="123"/>
      <c r="M223" s="98" t="s">
        <v>13534</v>
      </c>
      <c r="N223" s="118"/>
    </row>
    <row r="224" spans="1:14" x14ac:dyDescent="0.25">
      <c r="A224" s="130">
        <v>68020916000147</v>
      </c>
      <c r="B224" s="98" t="s">
        <v>11617</v>
      </c>
      <c r="C224" s="123" t="s">
        <v>4626</v>
      </c>
      <c r="D224" s="98" t="s">
        <v>13667</v>
      </c>
      <c r="E224" s="98" t="s">
        <v>13669</v>
      </c>
      <c r="F224" s="124">
        <v>14</v>
      </c>
      <c r="G224" s="112">
        <v>43922</v>
      </c>
      <c r="H224" s="98"/>
      <c r="I224" s="123" t="str">
        <f t="shared" si="3"/>
        <v>SIM</v>
      </c>
      <c r="J224" s="123"/>
      <c r="K224" s="123"/>
      <c r="L224" s="123"/>
      <c r="M224" s="98"/>
      <c r="N224" s="118"/>
    </row>
    <row r="225" spans="1:14" x14ac:dyDescent="0.25">
      <c r="A225" s="130">
        <v>6554034000104</v>
      </c>
      <c r="B225" s="98" t="s">
        <v>11618</v>
      </c>
      <c r="C225" s="123" t="s">
        <v>2926</v>
      </c>
      <c r="D225" s="98" t="s">
        <v>13667</v>
      </c>
      <c r="E225" s="98" t="s">
        <v>13669</v>
      </c>
      <c r="F225" s="124">
        <v>11</v>
      </c>
      <c r="G225" s="112">
        <v>41704</v>
      </c>
      <c r="H225" s="98"/>
      <c r="I225" s="123" t="str">
        <f t="shared" si="3"/>
        <v>NÃO</v>
      </c>
      <c r="J225" s="123"/>
      <c r="K225" s="123"/>
      <c r="L225" s="123"/>
      <c r="M225" s="98" t="s">
        <v>15557</v>
      </c>
      <c r="N225" s="118"/>
    </row>
    <row r="226" spans="1:14" x14ac:dyDescent="0.25">
      <c r="A226" s="130">
        <v>4628111000106</v>
      </c>
      <c r="B226" s="98" t="s">
        <v>11619</v>
      </c>
      <c r="C226" s="123" t="s">
        <v>133</v>
      </c>
      <c r="D226" s="98" t="s">
        <v>13667</v>
      </c>
      <c r="E226" s="98" t="s">
        <v>13669</v>
      </c>
      <c r="F226" s="124">
        <v>11</v>
      </c>
      <c r="G226" s="112">
        <v>40968</v>
      </c>
      <c r="H226" s="98"/>
      <c r="I226" s="123" t="str">
        <f t="shared" si="3"/>
        <v>NÃO</v>
      </c>
      <c r="J226" s="123"/>
      <c r="K226" s="123"/>
      <c r="L226" s="123"/>
      <c r="M226" s="98" t="s">
        <v>13817</v>
      </c>
      <c r="N226" s="118"/>
    </row>
    <row r="227" spans="1:14" x14ac:dyDescent="0.25">
      <c r="A227" s="130">
        <v>10287373000149</v>
      </c>
      <c r="B227" s="98" t="s">
        <v>11620</v>
      </c>
      <c r="C227" s="123" t="s">
        <v>2758</v>
      </c>
      <c r="D227" s="98" t="s">
        <v>13667</v>
      </c>
      <c r="E227" s="98" t="s">
        <v>13669</v>
      </c>
      <c r="F227" s="124">
        <v>13</v>
      </c>
      <c r="G227" s="112">
        <v>43557</v>
      </c>
      <c r="H227" s="98"/>
      <c r="I227" s="123" t="str">
        <f t="shared" si="3"/>
        <v>NÃO</v>
      </c>
      <c r="J227" s="123"/>
      <c r="K227" s="123"/>
      <c r="L227" s="123"/>
      <c r="M227" s="98"/>
      <c r="N227" s="118"/>
    </row>
    <row r="228" spans="1:14" x14ac:dyDescent="0.25">
      <c r="A228" s="130">
        <v>18715391000196</v>
      </c>
      <c r="B228" s="98" t="s">
        <v>11621</v>
      </c>
      <c r="C228" s="123" t="s">
        <v>1356</v>
      </c>
      <c r="D228" s="98" t="s">
        <v>13667</v>
      </c>
      <c r="E228" s="98" t="s">
        <v>13669</v>
      </c>
      <c r="F228" s="124">
        <v>14</v>
      </c>
      <c r="G228" s="112">
        <v>44743</v>
      </c>
      <c r="H228" s="98"/>
      <c r="I228" s="123" t="str">
        <f t="shared" si="3"/>
        <v>SIM</v>
      </c>
      <c r="J228" s="123"/>
      <c r="K228" s="123"/>
      <c r="L228" s="123"/>
      <c r="M228" s="98"/>
      <c r="N228" s="118"/>
    </row>
    <row r="229" spans="1:14" x14ac:dyDescent="0.25">
      <c r="A229" s="130">
        <v>10091510000175</v>
      </c>
      <c r="B229" s="98" t="s">
        <v>11622</v>
      </c>
      <c r="C229" s="123" t="s">
        <v>2758</v>
      </c>
      <c r="D229" s="98" t="s">
        <v>13667</v>
      </c>
      <c r="E229" s="98" t="s">
        <v>13669</v>
      </c>
      <c r="F229" s="124">
        <v>12</v>
      </c>
      <c r="G229" s="112">
        <v>39542</v>
      </c>
      <c r="H229" s="98"/>
      <c r="I229" s="123" t="str">
        <f t="shared" si="3"/>
        <v>NÃO</v>
      </c>
      <c r="J229" s="123"/>
      <c r="K229" s="123"/>
      <c r="L229" s="123"/>
      <c r="M229" s="98"/>
      <c r="N229" s="118"/>
    </row>
    <row r="230" spans="1:14" x14ac:dyDescent="0.25">
      <c r="A230" s="130">
        <v>82892308000153</v>
      </c>
      <c r="B230" s="98" t="s">
        <v>11623</v>
      </c>
      <c r="C230" s="123" t="s">
        <v>4289</v>
      </c>
      <c r="D230" s="98" t="s">
        <v>13667</v>
      </c>
      <c r="E230" s="98" t="s">
        <v>13669</v>
      </c>
      <c r="F230" s="124">
        <v>11</v>
      </c>
      <c r="G230" s="112">
        <v>38435</v>
      </c>
      <c r="H230" s="98"/>
      <c r="I230" s="123" t="str">
        <f t="shared" si="3"/>
        <v>NÃO</v>
      </c>
      <c r="J230" s="123"/>
      <c r="K230" s="123"/>
      <c r="L230" s="123"/>
      <c r="M230" s="98" t="s">
        <v>16588</v>
      </c>
      <c r="N230" s="118"/>
    </row>
    <row r="231" spans="1:14" x14ac:dyDescent="0.25">
      <c r="A231" s="130">
        <v>44430783000119</v>
      </c>
      <c r="B231" s="98" t="s">
        <v>11624</v>
      </c>
      <c r="C231" s="123" t="s">
        <v>4626</v>
      </c>
      <c r="D231" s="98" t="s">
        <v>13667</v>
      </c>
      <c r="E231" s="98" t="s">
        <v>13669</v>
      </c>
      <c r="F231" s="124">
        <v>11</v>
      </c>
      <c r="G231" s="112">
        <v>38771</v>
      </c>
      <c r="H231" s="98"/>
      <c r="I231" s="123" t="str">
        <f t="shared" si="3"/>
        <v>NÃO</v>
      </c>
      <c r="J231" s="123"/>
      <c r="K231" s="123"/>
      <c r="L231" s="123"/>
      <c r="M231" s="98" t="s">
        <v>16705</v>
      </c>
      <c r="N231" s="118"/>
    </row>
    <row r="232" spans="1:14" x14ac:dyDescent="0.25">
      <c r="A232" s="130">
        <v>18296640000156</v>
      </c>
      <c r="B232" s="98" t="s">
        <v>11625</v>
      </c>
      <c r="C232" s="123" t="s">
        <v>1356</v>
      </c>
      <c r="D232" s="98" t="s">
        <v>13667</v>
      </c>
      <c r="E232" s="98" t="s">
        <v>13669</v>
      </c>
      <c r="F232" s="124">
        <v>11</v>
      </c>
      <c r="G232" s="112">
        <v>39539</v>
      </c>
      <c r="H232" s="98"/>
      <c r="I232" s="123" t="str">
        <f t="shared" si="3"/>
        <v>NÃO</v>
      </c>
      <c r="J232" s="123"/>
      <c r="K232" s="123"/>
      <c r="L232" s="123"/>
      <c r="M232" s="98" t="s">
        <v>13699</v>
      </c>
      <c r="N232" s="118"/>
    </row>
    <row r="233" spans="1:14" x14ac:dyDescent="0.25">
      <c r="A233" s="130">
        <v>46151718000180</v>
      </c>
      <c r="B233" s="98" t="s">
        <v>11626</v>
      </c>
      <c r="C233" s="123" t="s">
        <v>4626</v>
      </c>
      <c r="D233" s="98" t="s">
        <v>13667</v>
      </c>
      <c r="E233" s="98" t="s">
        <v>13669</v>
      </c>
      <c r="F233" s="124">
        <v>14</v>
      </c>
      <c r="G233" s="112">
        <v>44166</v>
      </c>
      <c r="H233" s="98"/>
      <c r="I233" s="123" t="str">
        <f t="shared" si="3"/>
        <v>SIM</v>
      </c>
      <c r="J233" s="123"/>
      <c r="K233" s="123"/>
      <c r="L233" s="123"/>
      <c r="M233" s="98"/>
      <c r="N233" s="118"/>
    </row>
    <row r="234" spans="1:14" x14ac:dyDescent="0.25">
      <c r="A234" s="130">
        <v>46523288000180</v>
      </c>
      <c r="B234" s="98" t="s">
        <v>11627</v>
      </c>
      <c r="C234" s="123" t="s">
        <v>4626</v>
      </c>
      <c r="D234" s="98" t="s">
        <v>13667</v>
      </c>
      <c r="E234" s="98" t="s">
        <v>13669</v>
      </c>
      <c r="F234" s="124">
        <v>11</v>
      </c>
      <c r="G234" s="112">
        <v>40329</v>
      </c>
      <c r="H234" s="98"/>
      <c r="I234" s="123" t="str">
        <f t="shared" si="3"/>
        <v>NÃO</v>
      </c>
      <c r="J234" s="123"/>
      <c r="K234" s="123"/>
      <c r="L234" s="123"/>
      <c r="M234" s="98"/>
      <c r="N234" s="118"/>
    </row>
    <row r="235" spans="1:14" x14ac:dyDescent="0.25">
      <c r="A235" s="130">
        <v>83108357000115</v>
      </c>
      <c r="B235" s="98" t="s">
        <v>11628</v>
      </c>
      <c r="C235" s="123" t="s">
        <v>4289</v>
      </c>
      <c r="D235" s="98" t="s">
        <v>13667</v>
      </c>
      <c r="E235" s="98" t="s">
        <v>13669</v>
      </c>
      <c r="F235" s="124">
        <v>14</v>
      </c>
      <c r="G235" s="112">
        <v>44044</v>
      </c>
      <c r="H235" s="98"/>
      <c r="I235" s="123" t="str">
        <f t="shared" si="3"/>
        <v>SIM</v>
      </c>
      <c r="J235" s="123"/>
      <c r="K235" s="123"/>
      <c r="L235" s="123"/>
      <c r="M235" s="98"/>
      <c r="N235" s="118"/>
    </row>
    <row r="236" spans="1:14" x14ac:dyDescent="0.25">
      <c r="A236" s="130">
        <v>27167436000126</v>
      </c>
      <c r="B236" s="98" t="s">
        <v>11629</v>
      </c>
      <c r="C236" s="123" t="s">
        <v>821</v>
      </c>
      <c r="D236" s="98" t="s">
        <v>13667</v>
      </c>
      <c r="E236" s="98" t="s">
        <v>13669</v>
      </c>
      <c r="F236" s="124">
        <v>14</v>
      </c>
      <c r="G236" s="112">
        <v>44072</v>
      </c>
      <c r="H236" s="98"/>
      <c r="I236" s="123" t="str">
        <f t="shared" si="3"/>
        <v>SIM</v>
      </c>
      <c r="J236" s="123"/>
      <c r="K236" s="123"/>
      <c r="L236" s="123"/>
      <c r="M236" s="98"/>
      <c r="N236" s="118"/>
    </row>
    <row r="237" spans="1:14" x14ac:dyDescent="0.25">
      <c r="A237" s="130">
        <v>18239590000175</v>
      </c>
      <c r="B237" s="98" t="s">
        <v>11630</v>
      </c>
      <c r="C237" s="123" t="s">
        <v>1356</v>
      </c>
      <c r="D237" s="98" t="s">
        <v>13667</v>
      </c>
      <c r="E237" s="98" t="s">
        <v>13669</v>
      </c>
      <c r="F237" s="124">
        <v>11</v>
      </c>
      <c r="G237" s="112">
        <v>38626</v>
      </c>
      <c r="H237" s="98"/>
      <c r="I237" s="123" t="str">
        <f t="shared" si="3"/>
        <v>NÃO</v>
      </c>
      <c r="J237" s="123"/>
      <c r="K237" s="123"/>
      <c r="L237" s="123"/>
      <c r="M237" s="98" t="s">
        <v>14494</v>
      </c>
      <c r="N237" s="118"/>
    </row>
    <row r="238" spans="1:14" x14ac:dyDescent="0.25">
      <c r="A238" s="130">
        <v>76217017000167</v>
      </c>
      <c r="B238" s="98" t="s">
        <v>11631</v>
      </c>
      <c r="C238" s="123" t="s">
        <v>3143</v>
      </c>
      <c r="D238" s="98" t="s">
        <v>13667</v>
      </c>
      <c r="E238" s="98" t="s">
        <v>13669</v>
      </c>
      <c r="F238" s="124">
        <v>11</v>
      </c>
      <c r="G238" s="112">
        <v>40311</v>
      </c>
      <c r="H238" s="98"/>
      <c r="I238" s="123" t="str">
        <f t="shared" si="3"/>
        <v>NÃO</v>
      </c>
      <c r="J238" s="123"/>
      <c r="K238" s="123"/>
      <c r="L238" s="123"/>
      <c r="M238" s="98"/>
      <c r="N238" s="118"/>
    </row>
    <row r="239" spans="1:14" x14ac:dyDescent="0.25">
      <c r="A239" s="130">
        <v>8142655000106</v>
      </c>
      <c r="B239" s="98" t="s">
        <v>11632</v>
      </c>
      <c r="C239" s="123" t="s">
        <v>3601</v>
      </c>
      <c r="D239" s="98" t="s">
        <v>13667</v>
      </c>
      <c r="E239" s="98" t="s">
        <v>13669</v>
      </c>
      <c r="F239" s="124">
        <v>11</v>
      </c>
      <c r="G239" s="112">
        <v>41974</v>
      </c>
      <c r="H239" s="98"/>
      <c r="I239" s="123" t="str">
        <f t="shared" si="3"/>
        <v>NÃO</v>
      </c>
      <c r="J239" s="123"/>
      <c r="K239" s="123"/>
      <c r="L239" s="123"/>
      <c r="M239" s="98" t="s">
        <v>16058</v>
      </c>
      <c r="N239" s="118"/>
    </row>
    <row r="240" spans="1:14" x14ac:dyDescent="0.25">
      <c r="A240" s="130">
        <v>1612906000120</v>
      </c>
      <c r="B240" s="98" t="s">
        <v>11633</v>
      </c>
      <c r="C240" s="123" t="s">
        <v>3143</v>
      </c>
      <c r="D240" s="98" t="s">
        <v>13667</v>
      </c>
      <c r="E240" s="98" t="s">
        <v>13669</v>
      </c>
      <c r="F240" s="124">
        <v>11</v>
      </c>
      <c r="G240" s="112">
        <v>43650</v>
      </c>
      <c r="H240" s="98"/>
      <c r="I240" s="123" t="str">
        <f t="shared" si="3"/>
        <v>NÃO</v>
      </c>
      <c r="J240" s="123"/>
      <c r="K240" s="123"/>
      <c r="L240" s="123"/>
      <c r="M240" s="98"/>
      <c r="N240" s="118"/>
    </row>
    <row r="241" spans="1:14" x14ac:dyDescent="0.25">
      <c r="A241" s="130">
        <v>7963515000136</v>
      </c>
      <c r="B241" s="98" t="s">
        <v>11634</v>
      </c>
      <c r="C241" s="123" t="s">
        <v>634</v>
      </c>
      <c r="D241" s="98" t="s">
        <v>13667</v>
      </c>
      <c r="E241" s="98" t="s">
        <v>13669</v>
      </c>
      <c r="F241" s="124">
        <v>11</v>
      </c>
      <c r="G241" s="112">
        <v>39297</v>
      </c>
      <c r="H241" s="98"/>
      <c r="I241" s="123" t="str">
        <f t="shared" si="3"/>
        <v>NÃO</v>
      </c>
      <c r="J241" s="123"/>
      <c r="K241" s="123"/>
      <c r="L241" s="123"/>
      <c r="M241" s="98" t="s">
        <v>13699</v>
      </c>
      <c r="N241" s="118"/>
    </row>
    <row r="242" spans="1:14" x14ac:dyDescent="0.25">
      <c r="A242" s="130">
        <v>1612538000110</v>
      </c>
      <c r="B242" s="98" t="s">
        <v>11635</v>
      </c>
      <c r="C242" s="123" t="s">
        <v>2554</v>
      </c>
      <c r="D242" s="98" t="s">
        <v>13667</v>
      </c>
      <c r="E242" s="98" t="s">
        <v>13669</v>
      </c>
      <c r="F242" s="124">
        <v>11</v>
      </c>
      <c r="G242" s="112">
        <v>40231</v>
      </c>
      <c r="H242" s="98"/>
      <c r="I242" s="123" t="str">
        <f t="shared" si="3"/>
        <v>NÃO</v>
      </c>
      <c r="J242" s="123"/>
      <c r="K242" s="123"/>
      <c r="L242" s="123"/>
      <c r="M242" s="98" t="s">
        <v>13699</v>
      </c>
      <c r="N242" s="118"/>
    </row>
    <row r="243" spans="1:14" x14ac:dyDescent="0.25">
      <c r="A243" s="130">
        <v>5943030000155</v>
      </c>
      <c r="B243" s="98" t="s">
        <v>11636</v>
      </c>
      <c r="C243" s="123" t="s">
        <v>3798</v>
      </c>
      <c r="D243" s="98" t="s">
        <v>13667</v>
      </c>
      <c r="E243" s="98" t="s">
        <v>13669</v>
      </c>
      <c r="F243" s="124">
        <v>11</v>
      </c>
      <c r="G243" s="112">
        <v>42382</v>
      </c>
      <c r="H243" s="98"/>
      <c r="I243" s="123" t="str">
        <f t="shared" si="3"/>
        <v>NÃO</v>
      </c>
      <c r="J243" s="123"/>
      <c r="K243" s="123"/>
      <c r="L243" s="123"/>
      <c r="M243" s="98" t="s">
        <v>16172</v>
      </c>
      <c r="N243" s="118"/>
    </row>
    <row r="244" spans="1:14" x14ac:dyDescent="0.25">
      <c r="A244" s="130">
        <v>92410562000121</v>
      </c>
      <c r="B244" s="98" t="s">
        <v>11637</v>
      </c>
      <c r="C244" s="123" t="s">
        <v>3812</v>
      </c>
      <c r="D244" s="98" t="s">
        <v>13667</v>
      </c>
      <c r="E244" s="98" t="s">
        <v>13669</v>
      </c>
      <c r="F244" s="124">
        <v>14</v>
      </c>
      <c r="G244" s="112">
        <v>44075</v>
      </c>
      <c r="H244" s="98"/>
      <c r="I244" s="123" t="str">
        <f t="shared" si="3"/>
        <v>SIM</v>
      </c>
      <c r="J244" s="123"/>
      <c r="K244" s="123"/>
      <c r="L244" s="123"/>
      <c r="M244" s="98"/>
      <c r="N244" s="118"/>
    </row>
    <row r="245" spans="1:14" x14ac:dyDescent="0.25">
      <c r="A245" s="130">
        <v>87612867000186</v>
      </c>
      <c r="B245" s="98" t="s">
        <v>11638</v>
      </c>
      <c r="C245" s="123" t="s">
        <v>3812</v>
      </c>
      <c r="D245" s="98" t="s">
        <v>13667</v>
      </c>
      <c r="E245" s="98" t="s">
        <v>13669</v>
      </c>
      <c r="F245" s="124">
        <v>11</v>
      </c>
      <c r="G245" s="112">
        <v>42370</v>
      </c>
      <c r="H245" s="98"/>
      <c r="I245" s="123" t="str">
        <f t="shared" si="3"/>
        <v>NÃO</v>
      </c>
      <c r="J245" s="123"/>
      <c r="K245" s="123"/>
      <c r="L245" s="123"/>
      <c r="M245" s="98"/>
      <c r="N245" s="118"/>
    </row>
    <row r="246" spans="1:14" x14ac:dyDescent="0.25">
      <c r="A246" s="130">
        <v>1602022000194</v>
      </c>
      <c r="B246" s="98" t="s">
        <v>11639</v>
      </c>
      <c r="C246" s="123" t="s">
        <v>3812</v>
      </c>
      <c r="D246" s="98" t="s">
        <v>13667</v>
      </c>
      <c r="E246" s="98" t="s">
        <v>13669</v>
      </c>
      <c r="F246" s="124">
        <v>11</v>
      </c>
      <c r="G246" s="112">
        <v>38749</v>
      </c>
      <c r="H246" s="98"/>
      <c r="I246" s="123" t="str">
        <f t="shared" si="3"/>
        <v>NÃO</v>
      </c>
      <c r="J246" s="123"/>
      <c r="K246" s="123"/>
      <c r="L246" s="123"/>
      <c r="M246" s="98" t="s">
        <v>16210</v>
      </c>
      <c r="N246" s="118"/>
    </row>
    <row r="247" spans="1:14" x14ac:dyDescent="0.25">
      <c r="A247" s="130">
        <v>12264396000163</v>
      </c>
      <c r="B247" s="98" t="s">
        <v>11640</v>
      </c>
      <c r="C247" s="123" t="s">
        <v>29</v>
      </c>
      <c r="D247" s="98" t="s">
        <v>13667</v>
      </c>
      <c r="E247" s="98" t="s">
        <v>13669</v>
      </c>
      <c r="F247" s="124">
        <v>11</v>
      </c>
      <c r="G247" s="112">
        <v>41340</v>
      </c>
      <c r="H247" s="98"/>
      <c r="I247" s="123" t="str">
        <f t="shared" si="3"/>
        <v>NÃO</v>
      </c>
      <c r="J247" s="123"/>
      <c r="K247" s="123"/>
      <c r="L247" s="123"/>
      <c r="M247" s="98" t="s">
        <v>13689</v>
      </c>
      <c r="N247" s="118"/>
    </row>
    <row r="248" spans="1:14" x14ac:dyDescent="0.25">
      <c r="A248" s="130">
        <v>18803072000132</v>
      </c>
      <c r="B248" s="98" t="s">
        <v>11641</v>
      </c>
      <c r="C248" s="123" t="s">
        <v>1356</v>
      </c>
      <c r="D248" s="98" t="s">
        <v>13667</v>
      </c>
      <c r="E248" s="98" t="s">
        <v>13669</v>
      </c>
      <c r="F248" s="124">
        <v>11</v>
      </c>
      <c r="G248" s="112">
        <v>41340</v>
      </c>
      <c r="H248" s="98"/>
      <c r="I248" s="123" t="str">
        <f t="shared" si="3"/>
        <v>NÃO</v>
      </c>
      <c r="J248" s="123"/>
      <c r="K248" s="123"/>
      <c r="L248" s="123"/>
      <c r="M248" s="98" t="s">
        <v>14502</v>
      </c>
      <c r="N248" s="118"/>
    </row>
    <row r="249" spans="1:14" x14ac:dyDescent="0.25">
      <c r="A249" s="130">
        <v>11040862000164</v>
      </c>
      <c r="B249" s="98" t="s">
        <v>11642</v>
      </c>
      <c r="C249" s="123" t="s">
        <v>2758</v>
      </c>
      <c r="D249" s="98" t="s">
        <v>13667</v>
      </c>
      <c r="E249" s="98" t="s">
        <v>13669</v>
      </c>
      <c r="F249" s="124">
        <v>11</v>
      </c>
      <c r="G249" s="112">
        <v>40539</v>
      </c>
      <c r="H249" s="98"/>
      <c r="I249" s="123" t="str">
        <f t="shared" si="3"/>
        <v>NÃO</v>
      </c>
      <c r="J249" s="123"/>
      <c r="K249" s="123"/>
      <c r="L249" s="123"/>
      <c r="M249" s="98"/>
      <c r="N249" s="118"/>
    </row>
    <row r="250" spans="1:14" x14ac:dyDescent="0.25">
      <c r="A250" s="130">
        <v>15465016000147</v>
      </c>
      <c r="B250" s="98" t="s">
        <v>11643</v>
      </c>
      <c r="C250" s="123" t="s">
        <v>2197</v>
      </c>
      <c r="D250" s="98" t="s">
        <v>13667</v>
      </c>
      <c r="E250" s="98" t="s">
        <v>13669</v>
      </c>
      <c r="F250" s="124">
        <v>11</v>
      </c>
      <c r="G250" s="112">
        <v>40269</v>
      </c>
      <c r="H250" s="98"/>
      <c r="I250" s="123" t="str">
        <f t="shared" si="3"/>
        <v>NÃO</v>
      </c>
      <c r="J250" s="123"/>
      <c r="K250" s="123"/>
      <c r="L250" s="123"/>
      <c r="M250" s="98"/>
      <c r="N250" s="118"/>
    </row>
    <row r="251" spans="1:14" x14ac:dyDescent="0.25">
      <c r="A251" s="130">
        <v>11285954000104</v>
      </c>
      <c r="B251" s="98" t="s">
        <v>11644</v>
      </c>
      <c r="C251" s="123" t="s">
        <v>2758</v>
      </c>
      <c r="D251" s="98" t="s">
        <v>13667</v>
      </c>
      <c r="E251" s="98" t="s">
        <v>13669</v>
      </c>
      <c r="F251" s="124">
        <v>11</v>
      </c>
      <c r="G251" s="112">
        <v>40228</v>
      </c>
      <c r="H251" s="98"/>
      <c r="I251" s="123" t="str">
        <f t="shared" si="3"/>
        <v>NÃO</v>
      </c>
      <c r="J251" s="123"/>
      <c r="K251" s="123"/>
      <c r="L251" s="123"/>
      <c r="M251" s="98" t="s">
        <v>15269</v>
      </c>
      <c r="N251" s="118"/>
    </row>
    <row r="252" spans="1:14" x14ac:dyDescent="0.25">
      <c r="A252" s="130">
        <v>18301002000186</v>
      </c>
      <c r="B252" s="98" t="s">
        <v>11645</v>
      </c>
      <c r="C252" s="123" t="s">
        <v>1356</v>
      </c>
      <c r="D252" s="98" t="s">
        <v>13667</v>
      </c>
      <c r="E252" s="98" t="s">
        <v>13669</v>
      </c>
      <c r="F252" s="124">
        <v>11</v>
      </c>
      <c r="G252" s="112">
        <v>38792</v>
      </c>
      <c r="H252" s="98"/>
      <c r="I252" s="123" t="str">
        <f t="shared" si="3"/>
        <v>NÃO</v>
      </c>
      <c r="J252" s="123"/>
      <c r="K252" s="123"/>
      <c r="L252" s="123"/>
      <c r="M252" s="98"/>
      <c r="N252" s="118"/>
    </row>
    <row r="253" spans="1:14" x14ac:dyDescent="0.25">
      <c r="A253" s="130">
        <v>6229975000172</v>
      </c>
      <c r="B253" s="98" t="s">
        <v>11646</v>
      </c>
      <c r="C253" s="123" t="s">
        <v>1142</v>
      </c>
      <c r="D253" s="98" t="s">
        <v>13667</v>
      </c>
      <c r="E253" s="98" t="s">
        <v>13669</v>
      </c>
      <c r="F253" s="124">
        <v>11</v>
      </c>
      <c r="G253" s="112">
        <v>40521</v>
      </c>
      <c r="H253" s="98"/>
      <c r="I253" s="123" t="str">
        <f t="shared" si="3"/>
        <v>NÃO</v>
      </c>
      <c r="J253" s="123"/>
      <c r="K253" s="123"/>
      <c r="L253" s="123"/>
      <c r="M253" s="98" t="s">
        <v>13534</v>
      </c>
      <c r="N253" s="118"/>
    </row>
    <row r="254" spans="1:14" x14ac:dyDescent="0.25">
      <c r="A254" s="130">
        <v>10293074000117</v>
      </c>
      <c r="B254" s="98" t="s">
        <v>11647</v>
      </c>
      <c r="C254" s="123" t="s">
        <v>2758</v>
      </c>
      <c r="D254" s="98" t="s">
        <v>13667</v>
      </c>
      <c r="E254" s="98" t="s">
        <v>13669</v>
      </c>
      <c r="F254" s="124">
        <v>13</v>
      </c>
      <c r="G254" s="112">
        <v>42998</v>
      </c>
      <c r="H254" s="98"/>
      <c r="I254" s="123" t="str">
        <f t="shared" si="3"/>
        <v>NÃO</v>
      </c>
      <c r="J254" s="123"/>
      <c r="K254" s="123"/>
      <c r="L254" s="123"/>
      <c r="M254" s="98" t="s">
        <v>15271</v>
      </c>
      <c r="N254" s="118"/>
    </row>
    <row r="255" spans="1:14" x14ac:dyDescent="0.25">
      <c r="A255" s="130">
        <v>28561041000176</v>
      </c>
      <c r="B255" s="98" t="s">
        <v>11648</v>
      </c>
      <c r="C255" s="123" t="s">
        <v>3513</v>
      </c>
      <c r="D255" s="98" t="s">
        <v>13667</v>
      </c>
      <c r="E255" s="98" t="s">
        <v>13669</v>
      </c>
      <c r="F255" s="124">
        <v>11</v>
      </c>
      <c r="G255" s="112">
        <v>42993</v>
      </c>
      <c r="H255" s="98"/>
      <c r="I255" s="123" t="str">
        <f t="shared" si="3"/>
        <v>NÃO</v>
      </c>
      <c r="J255" s="123"/>
      <c r="K255" s="123"/>
      <c r="L255" s="123"/>
      <c r="M255" s="98" t="s">
        <v>15938</v>
      </c>
      <c r="N255" s="118"/>
    </row>
    <row r="256" spans="1:14" x14ac:dyDescent="0.25">
      <c r="A256" s="130">
        <v>2186708000104</v>
      </c>
      <c r="B256" s="98" t="s">
        <v>11649</v>
      </c>
      <c r="C256" s="123" t="s">
        <v>901</v>
      </c>
      <c r="D256" s="98" t="s">
        <v>13667</v>
      </c>
      <c r="E256" s="98" t="s">
        <v>13669</v>
      </c>
      <c r="F256" s="124">
        <v>11</v>
      </c>
      <c r="G256" s="112">
        <v>42856</v>
      </c>
      <c r="H256" s="98"/>
      <c r="I256" s="123" t="str">
        <f t="shared" si="3"/>
        <v>NÃO</v>
      </c>
      <c r="J256" s="123"/>
      <c r="K256" s="123"/>
      <c r="L256" s="123"/>
      <c r="M256" s="98" t="s">
        <v>14147</v>
      </c>
      <c r="N256" s="118"/>
    </row>
    <row r="257" spans="1:14" x14ac:dyDescent="0.25">
      <c r="A257" s="130">
        <v>6554356000153</v>
      </c>
      <c r="B257" s="98" t="s">
        <v>11651</v>
      </c>
      <c r="C257" s="123" t="s">
        <v>2926</v>
      </c>
      <c r="D257" s="98" t="s">
        <v>13667</v>
      </c>
      <c r="E257" s="98" t="s">
        <v>13669</v>
      </c>
      <c r="F257" s="124">
        <v>11</v>
      </c>
      <c r="G257" s="112">
        <v>39911</v>
      </c>
      <c r="H257" s="98"/>
      <c r="I257" s="123" t="str">
        <f t="shared" si="3"/>
        <v>NÃO</v>
      </c>
      <c r="J257" s="123"/>
      <c r="K257" s="123"/>
      <c r="L257" s="123"/>
      <c r="M257" s="98" t="s">
        <v>15559</v>
      </c>
      <c r="N257" s="118"/>
    </row>
    <row r="258" spans="1:14" x14ac:dyDescent="0.25">
      <c r="A258" s="130">
        <v>8002404000126</v>
      </c>
      <c r="B258" s="98" t="s">
        <v>11652</v>
      </c>
      <c r="C258" s="123" t="s">
        <v>3601</v>
      </c>
      <c r="D258" s="98" t="s">
        <v>13667</v>
      </c>
      <c r="E258" s="98" t="s">
        <v>13669</v>
      </c>
      <c r="F258" s="124">
        <v>11</v>
      </c>
      <c r="G258" s="112">
        <v>42984</v>
      </c>
      <c r="H258" s="98"/>
      <c r="I258" s="123" t="str">
        <f t="shared" si="3"/>
        <v>NÃO</v>
      </c>
      <c r="J258" s="123"/>
      <c r="K258" s="123"/>
      <c r="L258" s="123"/>
      <c r="M258" s="98"/>
      <c r="N258" s="118"/>
    </row>
    <row r="259" spans="1:14" x14ac:dyDescent="0.25">
      <c r="A259" s="130">
        <v>18187815000197</v>
      </c>
      <c r="B259" s="98" t="s">
        <v>11653</v>
      </c>
      <c r="C259" s="123" t="s">
        <v>1356</v>
      </c>
      <c r="D259" s="98" t="s">
        <v>13667</v>
      </c>
      <c r="E259" s="98" t="s">
        <v>13669</v>
      </c>
      <c r="F259" s="124">
        <v>11</v>
      </c>
      <c r="G259" s="112">
        <v>41389</v>
      </c>
      <c r="H259" s="98"/>
      <c r="I259" s="123" t="str">
        <f t="shared" ref="I259:I322" si="4">IFERROR(IF(OR(E259="Ativos", E259="Aposentados",E259="Pensionistas"),IF(F259&gt;=14,"SIM","NÃO"),""),"")</f>
        <v>NÃO</v>
      </c>
      <c r="J259" s="123"/>
      <c r="K259" s="123"/>
      <c r="L259" s="123"/>
      <c r="M259" s="98" t="s">
        <v>14507</v>
      </c>
      <c r="N259" s="118"/>
    </row>
    <row r="260" spans="1:14" x14ac:dyDescent="0.25">
      <c r="A260" s="130">
        <v>1612668000152</v>
      </c>
      <c r="B260" s="98" t="s">
        <v>11654</v>
      </c>
      <c r="C260" s="123" t="s">
        <v>1142</v>
      </c>
      <c r="D260" s="98" t="s">
        <v>13667</v>
      </c>
      <c r="E260" s="98" t="s">
        <v>13669</v>
      </c>
      <c r="F260" s="124">
        <v>11</v>
      </c>
      <c r="G260" s="112">
        <v>40575</v>
      </c>
      <c r="H260" s="98"/>
      <c r="I260" s="123" t="str">
        <f t="shared" si="4"/>
        <v>NÃO</v>
      </c>
      <c r="J260" s="123"/>
      <c r="K260" s="123"/>
      <c r="L260" s="123"/>
      <c r="M260" s="98" t="s">
        <v>14389</v>
      </c>
      <c r="N260" s="118"/>
    </row>
    <row r="261" spans="1:14" x14ac:dyDescent="0.25">
      <c r="A261" s="130">
        <v>1149624000138</v>
      </c>
      <c r="B261" s="98" t="s">
        <v>11655</v>
      </c>
      <c r="C261" s="123" t="s">
        <v>901</v>
      </c>
      <c r="D261" s="98" t="s">
        <v>13667</v>
      </c>
      <c r="E261" s="98" t="s">
        <v>13669</v>
      </c>
      <c r="F261" s="124">
        <v>11</v>
      </c>
      <c r="G261" s="112">
        <v>41780</v>
      </c>
      <c r="H261" s="98"/>
      <c r="I261" s="123" t="str">
        <f t="shared" si="4"/>
        <v>NÃO</v>
      </c>
      <c r="J261" s="123"/>
      <c r="K261" s="123"/>
      <c r="L261" s="123"/>
      <c r="M261" s="98" t="s">
        <v>14149</v>
      </c>
      <c r="N261" s="118"/>
    </row>
    <row r="262" spans="1:14" x14ac:dyDescent="0.25">
      <c r="A262" s="130">
        <v>52359692000162</v>
      </c>
      <c r="B262" s="98" t="s">
        <v>11656</v>
      </c>
      <c r="C262" s="123" t="s">
        <v>4626</v>
      </c>
      <c r="D262" s="98" t="s">
        <v>13667</v>
      </c>
      <c r="E262" s="98" t="s">
        <v>13669</v>
      </c>
      <c r="F262" s="124">
        <v>11</v>
      </c>
      <c r="G262" s="112">
        <v>42608</v>
      </c>
      <c r="H262" s="98"/>
      <c r="I262" s="123" t="str">
        <f t="shared" si="4"/>
        <v>NÃO</v>
      </c>
      <c r="J262" s="123"/>
      <c r="K262" s="123"/>
      <c r="L262" s="123"/>
      <c r="M262" s="98" t="s">
        <v>16710</v>
      </c>
      <c r="N262" s="118"/>
    </row>
    <row r="263" spans="1:14" x14ac:dyDescent="0.25">
      <c r="A263" s="130">
        <v>90873787000199</v>
      </c>
      <c r="B263" s="98" t="s">
        <v>11657</v>
      </c>
      <c r="C263" s="123" t="s">
        <v>3812</v>
      </c>
      <c r="D263" s="98" t="s">
        <v>13667</v>
      </c>
      <c r="E263" s="98" t="s">
        <v>13669</v>
      </c>
      <c r="F263" s="124">
        <v>14</v>
      </c>
      <c r="G263" s="112">
        <v>44136</v>
      </c>
      <c r="H263" s="98"/>
      <c r="I263" s="123" t="str">
        <f t="shared" si="4"/>
        <v>SIM</v>
      </c>
      <c r="J263" s="123"/>
      <c r="K263" s="123"/>
      <c r="L263" s="123"/>
      <c r="M263" s="98"/>
      <c r="N263" s="118"/>
    </row>
    <row r="264" spans="1:14" x14ac:dyDescent="0.25">
      <c r="A264" s="130">
        <v>41522194000172</v>
      </c>
      <c r="B264" s="98" t="s">
        <v>11658</v>
      </c>
      <c r="C264" s="123" t="s">
        <v>2926</v>
      </c>
      <c r="D264" s="98" t="s">
        <v>13667</v>
      </c>
      <c r="E264" s="98" t="s">
        <v>13669</v>
      </c>
      <c r="F264" s="124">
        <v>11</v>
      </c>
      <c r="G264" s="112">
        <v>41948</v>
      </c>
      <c r="H264" s="98"/>
      <c r="I264" s="123" t="str">
        <f t="shared" si="4"/>
        <v>NÃO</v>
      </c>
      <c r="J264" s="123"/>
      <c r="K264" s="123"/>
      <c r="L264" s="123"/>
      <c r="M264" s="98" t="s">
        <v>15561</v>
      </c>
      <c r="N264" s="118"/>
    </row>
    <row r="265" spans="1:14" x14ac:dyDescent="0.25">
      <c r="A265" s="130">
        <v>18244368000160</v>
      </c>
      <c r="B265" s="98" t="s">
        <v>11659</v>
      </c>
      <c r="C265" s="123" t="s">
        <v>1356</v>
      </c>
      <c r="D265" s="98" t="s">
        <v>13667</v>
      </c>
      <c r="E265" s="98" t="s">
        <v>13669</v>
      </c>
      <c r="F265" s="124">
        <v>14</v>
      </c>
      <c r="G265" s="112">
        <v>44075</v>
      </c>
      <c r="H265" s="98"/>
      <c r="I265" s="123" t="str">
        <f t="shared" si="4"/>
        <v>SIM</v>
      </c>
      <c r="J265" s="123"/>
      <c r="K265" s="123"/>
      <c r="L265" s="123"/>
      <c r="M265" s="98"/>
      <c r="N265" s="118"/>
    </row>
    <row r="266" spans="1:14" x14ac:dyDescent="0.25">
      <c r="A266" s="130">
        <v>75771261000104</v>
      </c>
      <c r="B266" s="98" t="s">
        <v>11660</v>
      </c>
      <c r="C266" s="123" t="s">
        <v>3143</v>
      </c>
      <c r="D266" s="98" t="s">
        <v>13667</v>
      </c>
      <c r="E266" s="98" t="s">
        <v>13669</v>
      </c>
      <c r="F266" s="124">
        <v>11</v>
      </c>
      <c r="G266" s="112">
        <v>39173</v>
      </c>
      <c r="H266" s="98"/>
      <c r="I266" s="123" t="str">
        <f t="shared" si="4"/>
        <v>NÃO</v>
      </c>
      <c r="J266" s="123"/>
      <c r="K266" s="123"/>
      <c r="L266" s="123"/>
      <c r="M266" s="98"/>
      <c r="N266" s="118"/>
    </row>
    <row r="267" spans="1:14" x14ac:dyDescent="0.25">
      <c r="A267" s="130">
        <v>24857096000177</v>
      </c>
      <c r="B267" s="98" t="s">
        <v>11661</v>
      </c>
      <c r="C267" s="123" t="s">
        <v>901</v>
      </c>
      <c r="D267" s="98" t="s">
        <v>13667</v>
      </c>
      <c r="E267" s="98" t="s">
        <v>13669</v>
      </c>
      <c r="F267" s="124">
        <v>11</v>
      </c>
      <c r="G267" s="112">
        <v>41292</v>
      </c>
      <c r="H267" s="98"/>
      <c r="I267" s="123" t="str">
        <f t="shared" si="4"/>
        <v>NÃO</v>
      </c>
      <c r="J267" s="123"/>
      <c r="K267" s="123"/>
      <c r="L267" s="123"/>
      <c r="M267" s="98" t="s">
        <v>14152</v>
      </c>
      <c r="N267" s="118"/>
    </row>
    <row r="268" spans="1:14" x14ac:dyDescent="0.25">
      <c r="A268" s="130">
        <v>16245375000151</v>
      </c>
      <c r="B268" s="98" t="s">
        <v>11662</v>
      </c>
      <c r="C268" s="123" t="s">
        <v>215</v>
      </c>
      <c r="D268" s="98" t="s">
        <v>13667</v>
      </c>
      <c r="E268" s="98" t="s">
        <v>13669</v>
      </c>
      <c r="F268" s="124">
        <v>11</v>
      </c>
      <c r="G268" s="112">
        <v>38455</v>
      </c>
      <c r="H268" s="98"/>
      <c r="I268" s="123" t="str">
        <f t="shared" si="4"/>
        <v>NÃO</v>
      </c>
      <c r="J268" s="123"/>
      <c r="K268" s="123"/>
      <c r="L268" s="123"/>
      <c r="M268" s="98" t="s">
        <v>13868</v>
      </c>
      <c r="N268" s="118"/>
    </row>
    <row r="269" spans="1:14" x14ac:dyDescent="0.25">
      <c r="A269" s="130">
        <v>3073673000160</v>
      </c>
      <c r="B269" s="98" t="s">
        <v>11663</v>
      </c>
      <c r="C269" s="123" t="s">
        <v>2197</v>
      </c>
      <c r="D269" s="98" t="s">
        <v>13667</v>
      </c>
      <c r="E269" s="98" t="s">
        <v>13669</v>
      </c>
      <c r="F269" s="124">
        <v>11</v>
      </c>
      <c r="G269" s="112">
        <v>39783</v>
      </c>
      <c r="H269" s="98"/>
      <c r="I269" s="123" t="str">
        <f t="shared" si="4"/>
        <v>NÃO</v>
      </c>
      <c r="J269" s="123"/>
      <c r="K269" s="123"/>
      <c r="L269" s="123"/>
      <c r="M269" s="98"/>
      <c r="N269" s="118"/>
    </row>
    <row r="270" spans="1:14" x14ac:dyDescent="0.25">
      <c r="A270" s="130">
        <v>10121515000101</v>
      </c>
      <c r="B270" s="98" t="s">
        <v>11664</v>
      </c>
      <c r="C270" s="123" t="s">
        <v>2758</v>
      </c>
      <c r="D270" s="98" t="s">
        <v>13667</v>
      </c>
      <c r="E270" s="98" t="s">
        <v>13669</v>
      </c>
      <c r="F270" s="124">
        <v>11</v>
      </c>
      <c r="G270" s="112">
        <v>41275</v>
      </c>
      <c r="H270" s="98"/>
      <c r="I270" s="123" t="str">
        <f t="shared" si="4"/>
        <v>NÃO</v>
      </c>
      <c r="J270" s="123"/>
      <c r="K270" s="123"/>
      <c r="L270" s="123"/>
      <c r="M270" s="98"/>
      <c r="N270" s="118"/>
    </row>
    <row r="271" spans="1:14" x14ac:dyDescent="0.25">
      <c r="A271" s="130">
        <v>8924037000118</v>
      </c>
      <c r="B271" s="98" t="s">
        <v>11665</v>
      </c>
      <c r="C271" s="123" t="s">
        <v>2554</v>
      </c>
      <c r="D271" s="98" t="s">
        <v>13667</v>
      </c>
      <c r="E271" s="98" t="s">
        <v>13669</v>
      </c>
      <c r="F271" s="124">
        <v>11</v>
      </c>
      <c r="G271" s="112">
        <v>39132</v>
      </c>
      <c r="H271" s="98"/>
      <c r="I271" s="123" t="str">
        <f t="shared" si="4"/>
        <v>NÃO</v>
      </c>
      <c r="J271" s="123"/>
      <c r="K271" s="123"/>
      <c r="L271" s="123"/>
      <c r="M271" s="98" t="s">
        <v>15139</v>
      </c>
      <c r="N271" s="118"/>
    </row>
    <row r="272" spans="1:14" x14ac:dyDescent="0.25">
      <c r="A272" s="130">
        <v>1634272000106</v>
      </c>
      <c r="B272" s="98" t="s">
        <v>11666</v>
      </c>
      <c r="C272" s="123" t="s">
        <v>901</v>
      </c>
      <c r="D272" s="98" t="s">
        <v>13667</v>
      </c>
      <c r="E272" s="98" t="s">
        <v>13669</v>
      </c>
      <c r="F272" s="124">
        <v>11</v>
      </c>
      <c r="G272" s="112">
        <v>39600</v>
      </c>
      <c r="H272" s="98"/>
      <c r="I272" s="123" t="str">
        <f t="shared" si="4"/>
        <v>NÃO</v>
      </c>
      <c r="J272" s="123"/>
      <c r="K272" s="123"/>
      <c r="L272" s="123"/>
      <c r="M272" s="98" t="s">
        <v>13699</v>
      </c>
      <c r="N272" s="118"/>
    </row>
    <row r="273" spans="1:14" x14ac:dyDescent="0.25">
      <c r="A273" s="130">
        <v>92454818000100</v>
      </c>
      <c r="B273" s="98" t="s">
        <v>11667</v>
      </c>
      <c r="C273" s="123" t="s">
        <v>3812</v>
      </c>
      <c r="D273" s="98" t="s">
        <v>13667</v>
      </c>
      <c r="E273" s="98" t="s">
        <v>13669</v>
      </c>
      <c r="F273" s="124">
        <v>11</v>
      </c>
      <c r="G273" s="112">
        <v>40791</v>
      </c>
      <c r="H273" s="98"/>
      <c r="I273" s="123" t="str">
        <f t="shared" si="4"/>
        <v>NÃO</v>
      </c>
      <c r="J273" s="123"/>
      <c r="K273" s="123"/>
      <c r="L273" s="123"/>
      <c r="M273" s="98"/>
      <c r="N273" s="118"/>
    </row>
    <row r="274" spans="1:14" x14ac:dyDescent="0.25">
      <c r="A274" s="130">
        <v>1612566000137</v>
      </c>
      <c r="B274" s="98" t="s">
        <v>11668</v>
      </c>
      <c r="C274" s="123" t="s">
        <v>2926</v>
      </c>
      <c r="D274" s="98" t="s">
        <v>13667</v>
      </c>
      <c r="E274" s="98" t="s">
        <v>13669</v>
      </c>
      <c r="F274" s="124">
        <v>11</v>
      </c>
      <c r="G274" s="112">
        <v>41810</v>
      </c>
      <c r="H274" s="98"/>
      <c r="I274" s="123" t="str">
        <f t="shared" si="4"/>
        <v>NÃO</v>
      </c>
      <c r="J274" s="123"/>
      <c r="K274" s="123"/>
      <c r="L274" s="123"/>
      <c r="M274" s="98" t="s">
        <v>15562</v>
      </c>
      <c r="N274" s="118"/>
    </row>
    <row r="275" spans="1:14" x14ac:dyDescent="0.25">
      <c r="A275" s="130">
        <v>4477568000159</v>
      </c>
      <c r="B275" s="98" t="s">
        <v>11669</v>
      </c>
      <c r="C275" s="123" t="s">
        <v>133</v>
      </c>
      <c r="D275" s="98" t="s">
        <v>13667</v>
      </c>
      <c r="E275" s="98" t="s">
        <v>13669</v>
      </c>
      <c r="F275" s="124">
        <v>11</v>
      </c>
      <c r="G275" s="112">
        <v>41717</v>
      </c>
      <c r="H275" s="98"/>
      <c r="I275" s="123" t="str">
        <f t="shared" si="4"/>
        <v>NÃO</v>
      </c>
      <c r="J275" s="123"/>
      <c r="K275" s="123"/>
      <c r="L275" s="123"/>
      <c r="M275" s="98" t="s">
        <v>13818</v>
      </c>
      <c r="N275" s="118"/>
    </row>
    <row r="276" spans="1:14" x14ac:dyDescent="0.25">
      <c r="A276" s="130">
        <v>87613014000169</v>
      </c>
      <c r="B276" s="98" t="s">
        <v>11670</v>
      </c>
      <c r="C276" s="123" t="s">
        <v>3812</v>
      </c>
      <c r="D276" s="98" t="s">
        <v>13667</v>
      </c>
      <c r="E276" s="98" t="s">
        <v>13669</v>
      </c>
      <c r="F276" s="124">
        <v>11</v>
      </c>
      <c r="G276" s="112">
        <v>38679</v>
      </c>
      <c r="H276" s="98"/>
      <c r="I276" s="123" t="str">
        <f t="shared" si="4"/>
        <v>NÃO</v>
      </c>
      <c r="J276" s="123"/>
      <c r="K276" s="123"/>
      <c r="L276" s="123"/>
      <c r="M276" s="98"/>
      <c r="N276" s="118"/>
    </row>
    <row r="277" spans="1:14" x14ac:dyDescent="0.25">
      <c r="A277" s="130">
        <v>46634101000115</v>
      </c>
      <c r="B277" s="98" t="s">
        <v>11671</v>
      </c>
      <c r="C277" s="123" t="s">
        <v>4626</v>
      </c>
      <c r="D277" s="98" t="s">
        <v>13667</v>
      </c>
      <c r="E277" s="98" t="s">
        <v>13669</v>
      </c>
      <c r="F277" s="124">
        <v>14</v>
      </c>
      <c r="G277" s="112">
        <v>44044</v>
      </c>
      <c r="H277" s="98"/>
      <c r="I277" s="123" t="str">
        <f t="shared" si="4"/>
        <v>SIM</v>
      </c>
      <c r="J277" s="123"/>
      <c r="K277" s="123"/>
      <c r="L277" s="123"/>
      <c r="M277" s="98"/>
      <c r="N277" s="118"/>
    </row>
    <row r="278" spans="1:14" x14ac:dyDescent="0.25">
      <c r="A278" s="130">
        <v>12332995000177</v>
      </c>
      <c r="B278" s="98" t="s">
        <v>11672</v>
      </c>
      <c r="C278" s="123" t="s">
        <v>29</v>
      </c>
      <c r="D278" s="98" t="s">
        <v>13667</v>
      </c>
      <c r="E278" s="98" t="s">
        <v>13669</v>
      </c>
      <c r="F278" s="124">
        <v>11</v>
      </c>
      <c r="G278" s="112">
        <v>39073</v>
      </c>
      <c r="H278" s="98"/>
      <c r="I278" s="123" t="str">
        <f t="shared" si="4"/>
        <v>NÃO</v>
      </c>
      <c r="J278" s="123"/>
      <c r="K278" s="123"/>
      <c r="L278" s="123"/>
      <c r="M278" s="98" t="s">
        <v>13691</v>
      </c>
      <c r="N278" s="118"/>
    </row>
    <row r="279" spans="1:14" x14ac:dyDescent="0.25">
      <c r="A279" s="130">
        <v>41522236000175</v>
      </c>
      <c r="B279" s="98" t="s">
        <v>11673</v>
      </c>
      <c r="C279" s="123" t="s">
        <v>2926</v>
      </c>
      <c r="D279" s="98" t="s">
        <v>13667</v>
      </c>
      <c r="E279" s="98" t="s">
        <v>13669</v>
      </c>
      <c r="F279" s="124">
        <v>11</v>
      </c>
      <c r="G279" s="112">
        <v>41942</v>
      </c>
      <c r="H279" s="98"/>
      <c r="I279" s="123" t="str">
        <f t="shared" si="4"/>
        <v>NÃO</v>
      </c>
      <c r="J279" s="123"/>
      <c r="K279" s="123"/>
      <c r="L279" s="123"/>
      <c r="M279" s="98" t="s">
        <v>15564</v>
      </c>
      <c r="N279" s="118"/>
    </row>
    <row r="280" spans="1:14" x14ac:dyDescent="0.25">
      <c r="A280" s="130">
        <v>18017442000106</v>
      </c>
      <c r="B280" s="98" t="s">
        <v>11674</v>
      </c>
      <c r="C280" s="123" t="s">
        <v>1356</v>
      </c>
      <c r="D280" s="98" t="s">
        <v>13667</v>
      </c>
      <c r="E280" s="98" t="s">
        <v>13669</v>
      </c>
      <c r="F280" s="124">
        <v>11</v>
      </c>
      <c r="G280" s="112">
        <v>40374</v>
      </c>
      <c r="H280" s="98"/>
      <c r="I280" s="123" t="str">
        <f t="shared" si="4"/>
        <v>NÃO</v>
      </c>
      <c r="J280" s="123"/>
      <c r="K280" s="123"/>
      <c r="L280" s="123"/>
      <c r="M280" s="98" t="s">
        <v>14510</v>
      </c>
      <c r="N280" s="118"/>
    </row>
    <row r="281" spans="1:14" x14ac:dyDescent="0.25">
      <c r="A281" s="130">
        <v>18025890000151</v>
      </c>
      <c r="B281" s="98" t="s">
        <v>11675</v>
      </c>
      <c r="C281" s="123" t="s">
        <v>1356</v>
      </c>
      <c r="D281" s="98" t="s">
        <v>13667</v>
      </c>
      <c r="E281" s="98" t="s">
        <v>13669</v>
      </c>
      <c r="F281" s="124">
        <v>14</v>
      </c>
      <c r="G281" s="112">
        <v>43983</v>
      </c>
      <c r="H281" s="98"/>
      <c r="I281" s="123" t="str">
        <f t="shared" si="4"/>
        <v>SIM</v>
      </c>
      <c r="J281" s="123"/>
      <c r="K281" s="123"/>
      <c r="L281" s="123"/>
      <c r="M281" s="98"/>
      <c r="N281" s="118"/>
    </row>
    <row r="282" spans="1:14" x14ac:dyDescent="0.25">
      <c r="A282" s="130">
        <v>10131076000100</v>
      </c>
      <c r="B282" s="98" t="s">
        <v>11676</v>
      </c>
      <c r="C282" s="123" t="s">
        <v>2758</v>
      </c>
      <c r="D282" s="98" t="s">
        <v>13667</v>
      </c>
      <c r="E282" s="98" t="s">
        <v>13669</v>
      </c>
      <c r="F282" s="124">
        <v>11</v>
      </c>
      <c r="G282" s="112">
        <v>39220</v>
      </c>
      <c r="H282" s="98"/>
      <c r="I282" s="123" t="str">
        <f t="shared" si="4"/>
        <v>NÃO</v>
      </c>
      <c r="J282" s="123"/>
      <c r="K282" s="123"/>
      <c r="L282" s="123"/>
      <c r="M282" s="98"/>
      <c r="N282" s="118"/>
    </row>
    <row r="283" spans="1:14" x14ac:dyDescent="0.25">
      <c r="A283" s="130">
        <v>11358173000100</v>
      </c>
      <c r="B283" s="98" t="s">
        <v>11677</v>
      </c>
      <c r="C283" s="123" t="s">
        <v>2758</v>
      </c>
      <c r="D283" s="98" t="s">
        <v>13667</v>
      </c>
      <c r="E283" s="98" t="s">
        <v>13669</v>
      </c>
      <c r="F283" s="124">
        <v>11</v>
      </c>
      <c r="G283" s="112">
        <v>41851</v>
      </c>
      <c r="H283" s="98"/>
      <c r="I283" s="123" t="str">
        <f t="shared" si="4"/>
        <v>NÃO</v>
      </c>
      <c r="J283" s="123"/>
      <c r="K283" s="123"/>
      <c r="L283" s="123"/>
      <c r="M283" s="98" t="s">
        <v>15274</v>
      </c>
      <c r="N283" s="118"/>
    </row>
    <row r="284" spans="1:14" x14ac:dyDescent="0.25">
      <c r="A284" s="130">
        <v>10091528000177</v>
      </c>
      <c r="B284" s="98" t="s">
        <v>11678</v>
      </c>
      <c r="C284" s="123" t="s">
        <v>2758</v>
      </c>
      <c r="D284" s="98" t="s">
        <v>13667</v>
      </c>
      <c r="E284" s="98" t="s">
        <v>13669</v>
      </c>
      <c r="F284" s="124">
        <v>11</v>
      </c>
      <c r="G284" s="112">
        <v>38298</v>
      </c>
      <c r="H284" s="98"/>
      <c r="I284" s="123" t="str">
        <f t="shared" si="4"/>
        <v>NÃO</v>
      </c>
      <c r="J284" s="123"/>
      <c r="K284" s="123"/>
      <c r="L284" s="123"/>
      <c r="M284" s="98" t="s">
        <v>15282</v>
      </c>
      <c r="N284" s="118"/>
    </row>
    <row r="285" spans="1:14" x14ac:dyDescent="0.25">
      <c r="A285" s="130">
        <v>8767154000115</v>
      </c>
      <c r="B285" s="98" t="s">
        <v>11679</v>
      </c>
      <c r="C285" s="123" t="s">
        <v>2554</v>
      </c>
      <c r="D285" s="98" t="s">
        <v>13667</v>
      </c>
      <c r="E285" s="98" t="s">
        <v>13669</v>
      </c>
      <c r="F285" s="124">
        <v>11</v>
      </c>
      <c r="G285" s="112">
        <v>39251</v>
      </c>
      <c r="H285" s="98"/>
      <c r="I285" s="123" t="str">
        <f t="shared" si="4"/>
        <v>NÃO</v>
      </c>
      <c r="J285" s="123"/>
      <c r="K285" s="123"/>
      <c r="L285" s="123"/>
      <c r="M285" s="98"/>
      <c r="N285" s="118"/>
    </row>
    <row r="286" spans="1:14" x14ac:dyDescent="0.25">
      <c r="A286" s="130">
        <v>4876389000194</v>
      </c>
      <c r="B286" s="98" t="s">
        <v>11680</v>
      </c>
      <c r="C286" s="123" t="s">
        <v>2413</v>
      </c>
      <c r="D286" s="98" t="s">
        <v>13667</v>
      </c>
      <c r="E286" s="98" t="s">
        <v>13669</v>
      </c>
      <c r="F286" s="124">
        <v>11</v>
      </c>
      <c r="G286" s="112">
        <v>40234</v>
      </c>
      <c r="H286" s="98"/>
      <c r="I286" s="123" t="str">
        <f t="shared" si="4"/>
        <v>NÃO</v>
      </c>
      <c r="J286" s="123"/>
      <c r="K286" s="123"/>
      <c r="L286" s="123"/>
      <c r="M286" s="98"/>
      <c r="N286" s="118"/>
    </row>
    <row r="287" spans="1:14" x14ac:dyDescent="0.25">
      <c r="A287" s="130">
        <v>91693309000160</v>
      </c>
      <c r="B287" s="98" t="s">
        <v>11681</v>
      </c>
      <c r="C287" s="123" t="s">
        <v>3812</v>
      </c>
      <c r="D287" s="98" t="s">
        <v>13667</v>
      </c>
      <c r="E287" s="98" t="s">
        <v>13669</v>
      </c>
      <c r="F287" s="124">
        <v>14</v>
      </c>
      <c r="G287" s="112">
        <v>44044</v>
      </c>
      <c r="H287" s="98"/>
      <c r="I287" s="123" t="str">
        <f t="shared" si="4"/>
        <v>SIM</v>
      </c>
      <c r="J287" s="123"/>
      <c r="K287" s="123"/>
      <c r="L287" s="123"/>
      <c r="M287" s="98"/>
      <c r="N287" s="118"/>
    </row>
    <row r="288" spans="1:14" x14ac:dyDescent="0.25">
      <c r="A288" s="130">
        <v>45301652000102</v>
      </c>
      <c r="B288" s="98" t="s">
        <v>11682</v>
      </c>
      <c r="C288" s="123" t="s">
        <v>4626</v>
      </c>
      <c r="D288" s="98" t="s">
        <v>13667</v>
      </c>
      <c r="E288" s="98" t="s">
        <v>13669</v>
      </c>
      <c r="F288" s="124">
        <v>11</v>
      </c>
      <c r="G288" s="112">
        <v>43504</v>
      </c>
      <c r="H288" s="98"/>
      <c r="I288" s="123" t="str">
        <f t="shared" si="4"/>
        <v>NÃO</v>
      </c>
      <c r="J288" s="123"/>
      <c r="K288" s="123"/>
      <c r="L288" s="123"/>
      <c r="M288" s="98"/>
      <c r="N288" s="118"/>
    </row>
    <row r="289" spans="1:14" x14ac:dyDescent="0.25">
      <c r="A289" s="130" t="s">
        <v>17073</v>
      </c>
      <c r="B289" s="98" t="s">
        <v>17069</v>
      </c>
      <c r="C289" s="123" t="s">
        <v>215</v>
      </c>
      <c r="D289" s="98" t="s">
        <v>13667</v>
      </c>
      <c r="E289" s="98" t="s">
        <v>13669</v>
      </c>
      <c r="F289" s="124"/>
      <c r="G289" s="112"/>
      <c r="H289" s="98"/>
      <c r="I289" s="123" t="str">
        <f t="shared" si="4"/>
        <v>NÃO</v>
      </c>
      <c r="J289" s="123"/>
      <c r="K289" s="123"/>
      <c r="L289" s="123"/>
      <c r="M289" s="98"/>
      <c r="N289" s="118"/>
    </row>
    <row r="290" spans="1:14" x14ac:dyDescent="0.25">
      <c r="A290" s="130">
        <v>83102343000194</v>
      </c>
      <c r="B290" s="98" t="s">
        <v>11683</v>
      </c>
      <c r="C290" s="123" t="s">
        <v>4289</v>
      </c>
      <c r="D290" s="98" t="s">
        <v>13667</v>
      </c>
      <c r="E290" s="98" t="s">
        <v>13669</v>
      </c>
      <c r="F290" s="124">
        <v>11</v>
      </c>
      <c r="G290" s="112">
        <v>40897</v>
      </c>
      <c r="H290" s="98"/>
      <c r="I290" s="123" t="str">
        <f t="shared" si="4"/>
        <v>NÃO</v>
      </c>
      <c r="J290" s="123"/>
      <c r="K290" s="123"/>
      <c r="L290" s="123"/>
      <c r="M290" s="98" t="s">
        <v>13534</v>
      </c>
      <c r="N290" s="118"/>
    </row>
    <row r="291" spans="1:14" x14ac:dyDescent="0.25">
      <c r="A291" s="130">
        <v>10165165000177</v>
      </c>
      <c r="B291" s="98" t="s">
        <v>11684</v>
      </c>
      <c r="C291" s="123" t="s">
        <v>2758</v>
      </c>
      <c r="D291" s="98" t="s">
        <v>13667</v>
      </c>
      <c r="E291" s="98" t="s">
        <v>13669</v>
      </c>
      <c r="F291" s="124">
        <v>11</v>
      </c>
      <c r="G291" s="112">
        <v>38679</v>
      </c>
      <c r="H291" s="98"/>
      <c r="I291" s="123" t="str">
        <f t="shared" si="4"/>
        <v>NÃO</v>
      </c>
      <c r="J291" s="123"/>
      <c r="K291" s="123"/>
      <c r="L291" s="123"/>
      <c r="M291" s="98" t="s">
        <v>15286</v>
      </c>
      <c r="N291" s="118"/>
    </row>
    <row r="292" spans="1:14" x14ac:dyDescent="0.25">
      <c r="A292" s="130">
        <v>10105963000103</v>
      </c>
      <c r="B292" s="98" t="s">
        <v>11685</v>
      </c>
      <c r="C292" s="123" t="s">
        <v>2758</v>
      </c>
      <c r="D292" s="98" t="s">
        <v>13667</v>
      </c>
      <c r="E292" s="98" t="s">
        <v>13669</v>
      </c>
      <c r="F292" s="124">
        <v>13.21</v>
      </c>
      <c r="G292" s="112">
        <v>38862</v>
      </c>
      <c r="H292" s="98"/>
      <c r="I292" s="123" t="str">
        <f t="shared" si="4"/>
        <v>NÃO</v>
      </c>
      <c r="J292" s="123"/>
      <c r="K292" s="123"/>
      <c r="L292" s="123"/>
      <c r="M292" s="98" t="s">
        <v>15289</v>
      </c>
      <c r="N292" s="118"/>
    </row>
    <row r="293" spans="1:14" x14ac:dyDescent="0.25">
      <c r="A293" s="130">
        <v>46634382000106</v>
      </c>
      <c r="B293" s="98" t="s">
        <v>11686</v>
      </c>
      <c r="C293" s="123" t="s">
        <v>4626</v>
      </c>
      <c r="D293" s="98" t="s">
        <v>13667</v>
      </c>
      <c r="E293" s="98" t="s">
        <v>13669</v>
      </c>
      <c r="F293" s="124">
        <v>11</v>
      </c>
      <c r="G293" s="112">
        <v>42773</v>
      </c>
      <c r="H293" s="98"/>
      <c r="I293" s="123" t="str">
        <f t="shared" si="4"/>
        <v>NÃO</v>
      </c>
      <c r="J293" s="123"/>
      <c r="K293" s="123"/>
      <c r="L293" s="123"/>
      <c r="M293" s="98" t="s">
        <v>16712</v>
      </c>
      <c r="N293" s="118"/>
    </row>
    <row r="294" spans="1:14" x14ac:dyDescent="0.25">
      <c r="A294" s="130">
        <v>44435121000131</v>
      </c>
      <c r="B294" s="98" t="s">
        <v>11687</v>
      </c>
      <c r="C294" s="123" t="s">
        <v>4626</v>
      </c>
      <c r="D294" s="98" t="s">
        <v>13667</v>
      </c>
      <c r="E294" s="98" t="s">
        <v>13669</v>
      </c>
      <c r="F294" s="124">
        <v>11</v>
      </c>
      <c r="G294" s="112">
        <v>39083</v>
      </c>
      <c r="H294" s="98"/>
      <c r="I294" s="123" t="str">
        <f t="shared" si="4"/>
        <v>NÃO</v>
      </c>
      <c r="J294" s="123"/>
      <c r="K294" s="123"/>
      <c r="L294" s="123"/>
      <c r="M294" s="98"/>
      <c r="N294" s="118"/>
    </row>
    <row r="295" spans="1:14" x14ac:dyDescent="0.25">
      <c r="A295" s="130">
        <v>1345909000144</v>
      </c>
      <c r="B295" s="98" t="s">
        <v>11688</v>
      </c>
      <c r="C295" s="123" t="s">
        <v>901</v>
      </c>
      <c r="D295" s="98" t="s">
        <v>13667</v>
      </c>
      <c r="E295" s="98" t="s">
        <v>13669</v>
      </c>
      <c r="F295" s="124">
        <v>11</v>
      </c>
      <c r="G295" s="112">
        <v>41448</v>
      </c>
      <c r="H295" s="98"/>
      <c r="I295" s="123" t="str">
        <f t="shared" si="4"/>
        <v>NÃO</v>
      </c>
      <c r="J295" s="123"/>
      <c r="K295" s="123"/>
      <c r="L295" s="123"/>
      <c r="M295" s="98" t="s">
        <v>14154</v>
      </c>
      <c r="N295" s="118"/>
    </row>
    <row r="296" spans="1:14" x14ac:dyDescent="0.25">
      <c r="A296" s="130">
        <v>26867770000120</v>
      </c>
      <c r="B296" s="98" t="s">
        <v>11689</v>
      </c>
      <c r="C296" s="123" t="s">
        <v>901</v>
      </c>
      <c r="D296" s="98" t="s">
        <v>13667</v>
      </c>
      <c r="E296" s="98" t="s">
        <v>13669</v>
      </c>
      <c r="F296" s="124">
        <v>11</v>
      </c>
      <c r="G296" s="112">
        <v>38568</v>
      </c>
      <c r="H296" s="98"/>
      <c r="I296" s="123" t="str">
        <f t="shared" si="4"/>
        <v>NÃO</v>
      </c>
      <c r="J296" s="123"/>
      <c r="K296" s="123"/>
      <c r="L296" s="123"/>
      <c r="M296" s="98" t="s">
        <v>14158</v>
      </c>
      <c r="N296" s="118"/>
    </row>
    <row r="297" spans="1:14" x14ac:dyDescent="0.25">
      <c r="A297" s="130">
        <v>6554455000135</v>
      </c>
      <c r="B297" s="98" t="s">
        <v>11690</v>
      </c>
      <c r="C297" s="123" t="s">
        <v>2926</v>
      </c>
      <c r="D297" s="98" t="s">
        <v>13667</v>
      </c>
      <c r="E297" s="98" t="s">
        <v>13669</v>
      </c>
      <c r="F297" s="124">
        <v>11</v>
      </c>
      <c r="G297" s="112">
        <v>41669</v>
      </c>
      <c r="H297" s="98"/>
      <c r="I297" s="123" t="str">
        <f t="shared" si="4"/>
        <v>NÃO</v>
      </c>
      <c r="J297" s="123"/>
      <c r="K297" s="123"/>
      <c r="L297" s="123"/>
      <c r="M297" s="98" t="s">
        <v>15568</v>
      </c>
      <c r="N297" s="118"/>
    </row>
    <row r="298" spans="1:14" x14ac:dyDescent="0.25">
      <c r="A298" s="130">
        <v>1612525000140</v>
      </c>
      <c r="B298" s="98" t="s">
        <v>11691</v>
      </c>
      <c r="C298" s="123" t="s">
        <v>1142</v>
      </c>
      <c r="D298" s="98" t="s">
        <v>13667</v>
      </c>
      <c r="E298" s="98" t="s">
        <v>13669</v>
      </c>
      <c r="F298" s="124">
        <v>11</v>
      </c>
      <c r="G298" s="112">
        <v>38718</v>
      </c>
      <c r="H298" s="98"/>
      <c r="I298" s="123" t="str">
        <f t="shared" si="4"/>
        <v>NÃO</v>
      </c>
      <c r="J298" s="123"/>
      <c r="K298" s="123"/>
      <c r="L298" s="123"/>
      <c r="M298" s="98" t="s">
        <v>14391</v>
      </c>
      <c r="N298" s="118"/>
    </row>
    <row r="299" spans="1:14" x14ac:dyDescent="0.25">
      <c r="A299" s="130">
        <v>24856569000111</v>
      </c>
      <c r="B299" s="98" t="s">
        <v>11692</v>
      </c>
      <c r="C299" s="123" t="s">
        <v>901</v>
      </c>
      <c r="D299" s="98" t="s">
        <v>13667</v>
      </c>
      <c r="E299" s="98" t="s">
        <v>13669</v>
      </c>
      <c r="F299" s="124">
        <v>11</v>
      </c>
      <c r="G299" s="112">
        <v>42736</v>
      </c>
      <c r="H299" s="98"/>
      <c r="I299" s="123" t="str">
        <f t="shared" si="4"/>
        <v>NÃO</v>
      </c>
      <c r="J299" s="123"/>
      <c r="K299" s="123"/>
      <c r="L299" s="123"/>
      <c r="M299" s="98" t="s">
        <v>14160</v>
      </c>
      <c r="N299" s="118"/>
    </row>
    <row r="300" spans="1:14" x14ac:dyDescent="0.25">
      <c r="A300" s="130">
        <v>18125146000129</v>
      </c>
      <c r="B300" s="98" t="s">
        <v>11693</v>
      </c>
      <c r="C300" s="123" t="s">
        <v>1356</v>
      </c>
      <c r="D300" s="98" t="s">
        <v>13667</v>
      </c>
      <c r="E300" s="98" t="s">
        <v>13669</v>
      </c>
      <c r="F300" s="124">
        <v>11</v>
      </c>
      <c r="G300" s="112">
        <v>42402</v>
      </c>
      <c r="H300" s="98"/>
      <c r="I300" s="123" t="str">
        <f t="shared" si="4"/>
        <v>NÃO</v>
      </c>
      <c r="J300" s="123"/>
      <c r="K300" s="123"/>
      <c r="L300" s="123"/>
      <c r="M300" s="98" t="s">
        <v>14513</v>
      </c>
      <c r="N300" s="118"/>
    </row>
    <row r="301" spans="1:14" x14ac:dyDescent="0.25">
      <c r="A301" s="130">
        <v>1266058000144</v>
      </c>
      <c r="B301" s="98" t="s">
        <v>11694</v>
      </c>
      <c r="C301" s="123" t="s">
        <v>3747</v>
      </c>
      <c r="D301" s="98" t="s">
        <v>13667</v>
      </c>
      <c r="E301" s="98" t="s">
        <v>13669</v>
      </c>
      <c r="F301" s="124">
        <v>11</v>
      </c>
      <c r="G301" s="112">
        <v>42552</v>
      </c>
      <c r="H301" s="98"/>
      <c r="I301" s="123" t="str">
        <f t="shared" si="4"/>
        <v>NÃO</v>
      </c>
      <c r="J301" s="123"/>
      <c r="K301" s="123"/>
      <c r="L301" s="123"/>
      <c r="M301" s="98" t="s">
        <v>16138</v>
      </c>
      <c r="N301" s="118"/>
    </row>
    <row r="302" spans="1:14" x14ac:dyDescent="0.25">
      <c r="A302" s="130">
        <v>18279067000172</v>
      </c>
      <c r="B302" s="98" t="s">
        <v>11695</v>
      </c>
      <c r="C302" s="123" t="s">
        <v>1356</v>
      </c>
      <c r="D302" s="98" t="s">
        <v>13667</v>
      </c>
      <c r="E302" s="98" t="s">
        <v>13669</v>
      </c>
      <c r="F302" s="124">
        <v>11</v>
      </c>
      <c r="G302" s="112">
        <v>40878</v>
      </c>
      <c r="H302" s="98"/>
      <c r="I302" s="123" t="str">
        <f t="shared" si="4"/>
        <v>NÃO</v>
      </c>
      <c r="J302" s="123"/>
      <c r="K302" s="123"/>
      <c r="L302" s="123"/>
      <c r="M302" s="98" t="s">
        <v>13534</v>
      </c>
      <c r="N302" s="118"/>
    </row>
    <row r="303" spans="1:14" x14ac:dyDescent="0.25">
      <c r="A303" s="130">
        <v>4628046000100</v>
      </c>
      <c r="B303" s="98" t="s">
        <v>11696</v>
      </c>
      <c r="C303" s="123" t="s">
        <v>133</v>
      </c>
      <c r="D303" s="98" t="s">
        <v>13667</v>
      </c>
      <c r="E303" s="98" t="s">
        <v>13669</v>
      </c>
      <c r="F303" s="124">
        <v>11</v>
      </c>
      <c r="G303" s="112">
        <v>39987</v>
      </c>
      <c r="H303" s="98"/>
      <c r="I303" s="123" t="str">
        <f t="shared" si="4"/>
        <v>NÃO</v>
      </c>
      <c r="J303" s="123"/>
      <c r="K303" s="123"/>
      <c r="L303" s="123"/>
      <c r="M303" s="98" t="s">
        <v>13699</v>
      </c>
      <c r="N303" s="118"/>
    </row>
    <row r="304" spans="1:14" x14ac:dyDescent="0.25">
      <c r="A304" s="130">
        <v>8865644000154</v>
      </c>
      <c r="B304" s="98" t="s">
        <v>11697</v>
      </c>
      <c r="C304" s="123" t="s">
        <v>2554</v>
      </c>
      <c r="D304" s="98" t="s">
        <v>13667</v>
      </c>
      <c r="E304" s="98" t="s">
        <v>13669</v>
      </c>
      <c r="F304" s="124">
        <v>11</v>
      </c>
      <c r="G304" s="112">
        <v>38792</v>
      </c>
      <c r="H304" s="98"/>
      <c r="I304" s="123" t="str">
        <f t="shared" si="4"/>
        <v>NÃO</v>
      </c>
      <c r="J304" s="123"/>
      <c r="K304" s="123"/>
      <c r="L304" s="123"/>
      <c r="M304" s="98" t="s">
        <v>15147</v>
      </c>
      <c r="N304" s="118"/>
    </row>
    <row r="305" spans="1:14" x14ac:dyDescent="0.25">
      <c r="A305" s="130">
        <v>3155900000104</v>
      </c>
      <c r="B305" s="98" t="s">
        <v>11698</v>
      </c>
      <c r="C305" s="123" t="s">
        <v>2197</v>
      </c>
      <c r="D305" s="98" t="s">
        <v>13667</v>
      </c>
      <c r="E305" s="98" t="s">
        <v>13669</v>
      </c>
      <c r="F305" s="124">
        <v>11</v>
      </c>
      <c r="G305" s="112">
        <v>41000</v>
      </c>
      <c r="H305" s="98"/>
      <c r="I305" s="123" t="str">
        <f t="shared" si="4"/>
        <v>NÃO</v>
      </c>
      <c r="J305" s="123"/>
      <c r="K305" s="123"/>
      <c r="L305" s="123"/>
      <c r="M305" s="98" t="s">
        <v>14852</v>
      </c>
      <c r="N305" s="118"/>
    </row>
    <row r="306" spans="1:14" x14ac:dyDescent="0.25">
      <c r="A306" s="130">
        <v>1603707000155</v>
      </c>
      <c r="B306" s="98" t="s">
        <v>11699</v>
      </c>
      <c r="C306" s="123" t="s">
        <v>1356</v>
      </c>
      <c r="D306" s="98" t="s">
        <v>13667</v>
      </c>
      <c r="E306" s="98" t="s">
        <v>13669</v>
      </c>
      <c r="F306" s="124">
        <v>11</v>
      </c>
      <c r="G306" s="112">
        <v>42913</v>
      </c>
      <c r="H306" s="98"/>
      <c r="I306" s="123" t="str">
        <f t="shared" si="4"/>
        <v>NÃO</v>
      </c>
      <c r="J306" s="123"/>
      <c r="K306" s="123"/>
      <c r="L306" s="123"/>
      <c r="M306" s="98"/>
      <c r="N306" s="118"/>
    </row>
    <row r="307" spans="1:14" x14ac:dyDescent="0.25">
      <c r="A307" s="130">
        <v>9012493000154</v>
      </c>
      <c r="B307" s="98" t="s">
        <v>11700</v>
      </c>
      <c r="C307" s="123" t="s">
        <v>2554</v>
      </c>
      <c r="D307" s="98" t="s">
        <v>13667</v>
      </c>
      <c r="E307" s="98" t="s">
        <v>13669</v>
      </c>
      <c r="F307" s="124">
        <v>11</v>
      </c>
      <c r="G307" s="112">
        <v>39686</v>
      </c>
      <c r="H307" s="98"/>
      <c r="I307" s="123" t="str">
        <f t="shared" si="4"/>
        <v>NÃO</v>
      </c>
      <c r="J307" s="123"/>
      <c r="K307" s="123"/>
      <c r="L307" s="123"/>
      <c r="M307" s="98" t="s">
        <v>13534</v>
      </c>
      <c r="N307" s="118"/>
    </row>
    <row r="308" spans="1:14" x14ac:dyDescent="0.25">
      <c r="A308" s="130">
        <v>11294402000162</v>
      </c>
      <c r="B308" s="98" t="s">
        <v>11701</v>
      </c>
      <c r="C308" s="123" t="s">
        <v>2758</v>
      </c>
      <c r="D308" s="98" t="s">
        <v>13667</v>
      </c>
      <c r="E308" s="98" t="s">
        <v>13669</v>
      </c>
      <c r="F308" s="124">
        <v>14</v>
      </c>
      <c r="G308" s="112">
        <v>43189</v>
      </c>
      <c r="H308" s="98"/>
      <c r="I308" s="123" t="str">
        <f t="shared" si="4"/>
        <v>SIM</v>
      </c>
      <c r="J308" s="123"/>
      <c r="K308" s="123"/>
      <c r="L308" s="123"/>
      <c r="M308" s="98" t="s">
        <v>15292</v>
      </c>
      <c r="N308" s="118"/>
    </row>
    <row r="309" spans="1:14" x14ac:dyDescent="0.25">
      <c r="A309" s="130">
        <v>28549483000105</v>
      </c>
      <c r="B309" s="98" t="s">
        <v>11702</v>
      </c>
      <c r="C309" s="123" t="s">
        <v>3513</v>
      </c>
      <c r="D309" s="98" t="s">
        <v>13667</v>
      </c>
      <c r="E309" s="98" t="s">
        <v>13669</v>
      </c>
      <c r="F309" s="124">
        <v>11</v>
      </c>
      <c r="G309" s="112">
        <v>40544</v>
      </c>
      <c r="H309" s="98"/>
      <c r="I309" s="123" t="str">
        <f t="shared" si="4"/>
        <v>NÃO</v>
      </c>
      <c r="J309" s="123"/>
      <c r="K309" s="123"/>
      <c r="L309" s="123"/>
      <c r="M309" s="98" t="s">
        <v>15941</v>
      </c>
      <c r="N309" s="118"/>
    </row>
    <row r="310" spans="1:14" x14ac:dyDescent="0.25">
      <c r="A310" s="130">
        <v>10113710000181</v>
      </c>
      <c r="B310" s="98" t="s">
        <v>11703</v>
      </c>
      <c r="C310" s="123" t="s">
        <v>2758</v>
      </c>
      <c r="D310" s="98" t="s">
        <v>13667</v>
      </c>
      <c r="E310" s="98" t="s">
        <v>13669</v>
      </c>
      <c r="F310" s="124">
        <v>13.5</v>
      </c>
      <c r="G310" s="112">
        <v>42923</v>
      </c>
      <c r="H310" s="98"/>
      <c r="I310" s="123" t="str">
        <f t="shared" si="4"/>
        <v>NÃO</v>
      </c>
      <c r="J310" s="123"/>
      <c r="K310" s="123"/>
      <c r="L310" s="123"/>
      <c r="M310" s="98" t="s">
        <v>15293</v>
      </c>
      <c r="N310" s="118"/>
    </row>
    <row r="311" spans="1:14" x14ac:dyDescent="0.25">
      <c r="A311" s="130">
        <v>83074302000131</v>
      </c>
      <c r="B311" s="98" t="s">
        <v>11704</v>
      </c>
      <c r="C311" s="123" t="s">
        <v>4289</v>
      </c>
      <c r="D311" s="98" t="s">
        <v>13667</v>
      </c>
      <c r="E311" s="98" t="s">
        <v>13669</v>
      </c>
      <c r="F311" s="124">
        <v>14</v>
      </c>
      <c r="G311" s="112">
        <v>44013</v>
      </c>
      <c r="H311" s="98"/>
      <c r="I311" s="123" t="str">
        <f t="shared" si="4"/>
        <v>SIM</v>
      </c>
      <c r="J311" s="123"/>
      <c r="K311" s="123"/>
      <c r="L311" s="123"/>
      <c r="M311" s="98"/>
      <c r="N311" s="118"/>
    </row>
    <row r="312" spans="1:14" x14ac:dyDescent="0.25">
      <c r="A312" s="130">
        <v>88142302000145</v>
      </c>
      <c r="B312" s="98" t="s">
        <v>11705</v>
      </c>
      <c r="C312" s="123" t="s">
        <v>3812</v>
      </c>
      <c r="D312" s="98" t="s">
        <v>13667</v>
      </c>
      <c r="E312" s="98" t="s">
        <v>13669</v>
      </c>
      <c r="F312" s="124">
        <v>14</v>
      </c>
      <c r="G312" s="112">
        <v>44136</v>
      </c>
      <c r="H312" s="98"/>
      <c r="I312" s="123" t="str">
        <f t="shared" si="4"/>
        <v>SIM</v>
      </c>
      <c r="J312" s="123"/>
      <c r="K312" s="123"/>
      <c r="L312" s="123"/>
      <c r="M312" s="98"/>
      <c r="N312" s="118"/>
    </row>
    <row r="313" spans="1:14" x14ac:dyDescent="0.25">
      <c r="A313" s="130">
        <v>63762058000192</v>
      </c>
      <c r="B313" s="98" t="s">
        <v>11706</v>
      </c>
      <c r="C313" s="123" t="s">
        <v>3747</v>
      </c>
      <c r="D313" s="98" t="s">
        <v>13667</v>
      </c>
      <c r="E313" s="98" t="s">
        <v>13669</v>
      </c>
      <c r="F313" s="124">
        <v>14</v>
      </c>
      <c r="G313" s="112">
        <v>44136</v>
      </c>
      <c r="H313" s="98"/>
      <c r="I313" s="123" t="str">
        <f t="shared" si="4"/>
        <v>SIM</v>
      </c>
      <c r="J313" s="123"/>
      <c r="K313" s="123"/>
      <c r="L313" s="123"/>
      <c r="M313" s="98"/>
      <c r="N313" s="118"/>
    </row>
    <row r="314" spans="1:14" x14ac:dyDescent="0.25">
      <c r="A314" s="130">
        <v>88604897000103</v>
      </c>
      <c r="B314" s="98" t="s">
        <v>11707</v>
      </c>
      <c r="C314" s="123" t="s">
        <v>3812</v>
      </c>
      <c r="D314" s="98" t="s">
        <v>13667</v>
      </c>
      <c r="E314" s="98" t="s">
        <v>13669</v>
      </c>
      <c r="F314" s="124">
        <v>11</v>
      </c>
      <c r="G314" s="112">
        <v>38749</v>
      </c>
      <c r="H314" s="98"/>
      <c r="I314" s="123" t="str">
        <f t="shared" si="4"/>
        <v>NÃO</v>
      </c>
      <c r="J314" s="123"/>
      <c r="K314" s="123"/>
      <c r="L314" s="123"/>
      <c r="M314" s="98" t="s">
        <v>16222</v>
      </c>
      <c r="N314" s="118"/>
    </row>
    <row r="315" spans="1:14" x14ac:dyDescent="0.25">
      <c r="A315" s="130">
        <v>3214145000183</v>
      </c>
      <c r="B315" s="98" t="s">
        <v>11708</v>
      </c>
      <c r="C315" s="123" t="s">
        <v>2274</v>
      </c>
      <c r="D315" s="98" t="s">
        <v>13667</v>
      </c>
      <c r="E315" s="98" t="s">
        <v>13669</v>
      </c>
      <c r="F315" s="124">
        <v>11</v>
      </c>
      <c r="G315" s="112">
        <v>43663</v>
      </c>
      <c r="H315" s="98"/>
      <c r="I315" s="123" t="str">
        <f t="shared" si="4"/>
        <v>NÃO</v>
      </c>
      <c r="J315" s="123"/>
      <c r="K315" s="123"/>
      <c r="L315" s="123"/>
      <c r="M315" s="98"/>
      <c r="N315" s="118"/>
    </row>
    <row r="316" spans="1:14" x14ac:dyDescent="0.25">
      <c r="A316" s="130">
        <v>2164820000144</v>
      </c>
      <c r="B316" s="98" t="s">
        <v>11709</v>
      </c>
      <c r="C316" s="123" t="s">
        <v>901</v>
      </c>
      <c r="D316" s="98" t="s">
        <v>13667</v>
      </c>
      <c r="E316" s="98" t="s">
        <v>13669</v>
      </c>
      <c r="F316" s="124">
        <v>11</v>
      </c>
      <c r="G316" s="112">
        <v>42736</v>
      </c>
      <c r="H316" s="98"/>
      <c r="I316" s="123" t="str">
        <f t="shared" si="4"/>
        <v>NÃO</v>
      </c>
      <c r="J316" s="123"/>
      <c r="K316" s="123"/>
      <c r="L316" s="123"/>
      <c r="M316" s="98" t="s">
        <v>14164</v>
      </c>
      <c r="N316" s="118"/>
    </row>
    <row r="317" spans="1:14" x14ac:dyDescent="0.25">
      <c r="A317" s="130">
        <v>4884482000140</v>
      </c>
      <c r="B317" s="98" t="s">
        <v>11710</v>
      </c>
      <c r="C317" s="123" t="s">
        <v>2413</v>
      </c>
      <c r="D317" s="98" t="s">
        <v>13667</v>
      </c>
      <c r="E317" s="98" t="s">
        <v>13669</v>
      </c>
      <c r="F317" s="124">
        <v>11</v>
      </c>
      <c r="G317" s="112">
        <v>39173</v>
      </c>
      <c r="H317" s="98"/>
      <c r="I317" s="123" t="str">
        <f t="shared" si="4"/>
        <v>NÃO</v>
      </c>
      <c r="J317" s="123"/>
      <c r="K317" s="123"/>
      <c r="L317" s="123"/>
      <c r="M317" s="98" t="s">
        <v>13534</v>
      </c>
      <c r="N317" s="118"/>
    </row>
    <row r="318" spans="1:14" x14ac:dyDescent="0.25">
      <c r="A318" s="130">
        <v>1612360000107</v>
      </c>
      <c r="B318" s="98" t="s">
        <v>11711</v>
      </c>
      <c r="C318" s="123" t="s">
        <v>2413</v>
      </c>
      <c r="D318" s="98" t="s">
        <v>13667</v>
      </c>
      <c r="E318" s="98" t="s">
        <v>13669</v>
      </c>
      <c r="F318" s="124">
        <v>11</v>
      </c>
      <c r="G318" s="112">
        <v>40452</v>
      </c>
      <c r="H318" s="98"/>
      <c r="I318" s="123" t="str">
        <f t="shared" si="4"/>
        <v>NÃO</v>
      </c>
      <c r="J318" s="123"/>
      <c r="K318" s="123"/>
      <c r="L318" s="123"/>
      <c r="M318" s="98" t="s">
        <v>15076</v>
      </c>
      <c r="N318" s="118"/>
    </row>
    <row r="319" spans="1:14" x14ac:dyDescent="0.25">
      <c r="A319" s="130">
        <v>87530978000143</v>
      </c>
      <c r="B319" s="98" t="s">
        <v>11712</v>
      </c>
      <c r="C319" s="123" t="s">
        <v>3812</v>
      </c>
      <c r="D319" s="98" t="s">
        <v>13667</v>
      </c>
      <c r="E319" s="98" t="s">
        <v>13669</v>
      </c>
      <c r="F319" s="124">
        <v>11</v>
      </c>
      <c r="G319" s="112">
        <v>43466</v>
      </c>
      <c r="H319" s="98"/>
      <c r="I319" s="123" t="str">
        <f t="shared" si="4"/>
        <v>NÃO</v>
      </c>
      <c r="J319" s="123"/>
      <c r="K319" s="123"/>
      <c r="L319" s="123"/>
      <c r="M319" s="98"/>
      <c r="N319" s="118"/>
    </row>
    <row r="320" spans="1:14" x14ac:dyDescent="0.25">
      <c r="A320" s="130">
        <v>8923997000163</v>
      </c>
      <c r="B320" s="98" t="s">
        <v>11713</v>
      </c>
      <c r="C320" s="123" t="s">
        <v>2554</v>
      </c>
      <c r="D320" s="98" t="s">
        <v>13667</v>
      </c>
      <c r="E320" s="98" t="s">
        <v>13669</v>
      </c>
      <c r="F320" s="124">
        <v>11</v>
      </c>
      <c r="G320" s="112">
        <v>43089</v>
      </c>
      <c r="H320" s="98"/>
      <c r="I320" s="123" t="str">
        <f t="shared" si="4"/>
        <v>NÃO</v>
      </c>
      <c r="J320" s="123"/>
      <c r="K320" s="123"/>
      <c r="L320" s="123"/>
      <c r="M320" s="98" t="s">
        <v>15151</v>
      </c>
      <c r="N320" s="118"/>
    </row>
    <row r="321" spans="1:14" x14ac:dyDescent="0.25">
      <c r="A321" s="130">
        <v>79806000117</v>
      </c>
      <c r="B321" s="98" t="s">
        <v>11714</v>
      </c>
      <c r="C321" s="123" t="s">
        <v>901</v>
      </c>
      <c r="D321" s="98" t="s">
        <v>13667</v>
      </c>
      <c r="E321" s="98" t="s">
        <v>13669</v>
      </c>
      <c r="F321" s="124">
        <v>11</v>
      </c>
      <c r="G321" s="112">
        <v>41526</v>
      </c>
      <c r="H321" s="98"/>
      <c r="I321" s="123" t="str">
        <f t="shared" si="4"/>
        <v>NÃO</v>
      </c>
      <c r="J321" s="123"/>
      <c r="K321" s="123"/>
      <c r="L321" s="123"/>
      <c r="M321" s="98" t="s">
        <v>14166</v>
      </c>
      <c r="N321" s="118"/>
    </row>
    <row r="322" spans="1:14" x14ac:dyDescent="0.25">
      <c r="A322" s="130">
        <v>18457267000178</v>
      </c>
      <c r="B322" s="98" t="s">
        <v>11715</v>
      </c>
      <c r="C322" s="123" t="s">
        <v>1356</v>
      </c>
      <c r="D322" s="98" t="s">
        <v>13667</v>
      </c>
      <c r="E322" s="98" t="s">
        <v>13669</v>
      </c>
      <c r="F322" s="124">
        <v>11</v>
      </c>
      <c r="G322" s="112">
        <v>43435</v>
      </c>
      <c r="H322" s="98"/>
      <c r="I322" s="123" t="str">
        <f t="shared" si="4"/>
        <v>NÃO</v>
      </c>
      <c r="J322" s="123"/>
      <c r="K322" s="123"/>
      <c r="L322" s="123"/>
      <c r="M322" s="98"/>
      <c r="N322" s="118"/>
    </row>
    <row r="323" spans="1:14" x14ac:dyDescent="0.25">
      <c r="A323" s="130">
        <v>29128766000138</v>
      </c>
      <c r="B323" s="98" t="s">
        <v>11716</v>
      </c>
      <c r="C323" s="123" t="s">
        <v>3513</v>
      </c>
      <c r="D323" s="98" t="s">
        <v>13667</v>
      </c>
      <c r="E323" s="98" t="s">
        <v>13669</v>
      </c>
      <c r="F323" s="124">
        <v>11</v>
      </c>
      <c r="G323" s="112">
        <v>39094</v>
      </c>
      <c r="H323" s="98"/>
      <c r="I323" s="123" t="str">
        <f t="shared" ref="I323:I386" si="5">IFERROR(IF(OR(E323="Ativos", E323="Aposentados",E323="Pensionistas"),IF(F323&gt;=14,"SIM","NÃO"),""),"")</f>
        <v>NÃO</v>
      </c>
      <c r="J323" s="123"/>
      <c r="K323" s="123"/>
      <c r="L323" s="123"/>
      <c r="M323" s="98" t="s">
        <v>15944</v>
      </c>
      <c r="N323" s="118"/>
    </row>
    <row r="324" spans="1:14" x14ac:dyDescent="0.25">
      <c r="A324" s="130">
        <v>10091619000102</v>
      </c>
      <c r="B324" s="98" t="s">
        <v>11717</v>
      </c>
      <c r="C324" s="123" t="s">
        <v>2758</v>
      </c>
      <c r="D324" s="98" t="s">
        <v>13667</v>
      </c>
      <c r="E324" s="98" t="s">
        <v>13669</v>
      </c>
      <c r="F324" s="124">
        <v>14</v>
      </c>
      <c r="G324" s="112">
        <v>44075</v>
      </c>
      <c r="H324" s="98"/>
      <c r="I324" s="123" t="str">
        <f t="shared" si="5"/>
        <v>SIM</v>
      </c>
      <c r="J324" s="123"/>
      <c r="K324" s="123"/>
      <c r="L324" s="123"/>
      <c r="M324" s="98"/>
      <c r="N324" s="118"/>
    </row>
    <row r="325" spans="1:14" x14ac:dyDescent="0.25">
      <c r="A325" s="130">
        <v>87990800000185</v>
      </c>
      <c r="B325" s="98" t="s">
        <v>11718</v>
      </c>
      <c r="C325" s="123" t="s">
        <v>3812</v>
      </c>
      <c r="D325" s="98" t="s">
        <v>13667</v>
      </c>
      <c r="E325" s="98" t="s">
        <v>13669</v>
      </c>
      <c r="F325" s="124">
        <v>11</v>
      </c>
      <c r="G325" s="112">
        <v>41640</v>
      </c>
      <c r="H325" s="98"/>
      <c r="I325" s="123" t="str">
        <f t="shared" si="5"/>
        <v>NÃO</v>
      </c>
      <c r="J325" s="123"/>
      <c r="K325" s="123"/>
      <c r="L325" s="123"/>
      <c r="M325" s="98" t="s">
        <v>16225</v>
      </c>
      <c r="N325" s="118"/>
    </row>
    <row r="326" spans="1:14" x14ac:dyDescent="0.25">
      <c r="A326" s="130">
        <v>27165588000190</v>
      </c>
      <c r="B326" s="98" t="s">
        <v>11719</v>
      </c>
      <c r="C326" s="123" t="s">
        <v>821</v>
      </c>
      <c r="D326" s="98" t="s">
        <v>13667</v>
      </c>
      <c r="E326" s="98" t="s">
        <v>13669</v>
      </c>
      <c r="F326" s="124">
        <v>11</v>
      </c>
      <c r="G326" s="112">
        <v>38627</v>
      </c>
      <c r="H326" s="98"/>
      <c r="I326" s="123" t="str">
        <f t="shared" si="5"/>
        <v>NÃO</v>
      </c>
      <c r="J326" s="123"/>
      <c r="K326" s="123"/>
      <c r="L326" s="123"/>
      <c r="M326" s="98"/>
      <c r="N326" s="118"/>
    </row>
    <row r="327" spans="1:14" x14ac:dyDescent="0.25">
      <c r="A327" s="130">
        <v>1612686000134</v>
      </c>
      <c r="B327" s="98" t="s">
        <v>11720</v>
      </c>
      <c r="C327" s="123" t="s">
        <v>2554</v>
      </c>
      <c r="D327" s="98" t="s">
        <v>13667</v>
      </c>
      <c r="E327" s="98" t="s">
        <v>13669</v>
      </c>
      <c r="F327" s="124">
        <v>11</v>
      </c>
      <c r="G327" s="112">
        <v>40093</v>
      </c>
      <c r="H327" s="98"/>
      <c r="I327" s="123" t="str">
        <f t="shared" si="5"/>
        <v>NÃO</v>
      </c>
      <c r="J327" s="123"/>
      <c r="K327" s="123"/>
      <c r="L327" s="123"/>
      <c r="M327" s="98" t="s">
        <v>13710</v>
      </c>
      <c r="N327" s="118"/>
    </row>
    <row r="328" spans="1:14" x14ac:dyDescent="0.25">
      <c r="A328" s="130">
        <v>12227971000158</v>
      </c>
      <c r="B328" s="98" t="s">
        <v>11721</v>
      </c>
      <c r="C328" s="123" t="s">
        <v>29</v>
      </c>
      <c r="D328" s="98" t="s">
        <v>13667</v>
      </c>
      <c r="E328" s="98" t="s">
        <v>13669</v>
      </c>
      <c r="F328" s="124">
        <v>11</v>
      </c>
      <c r="G328" s="112">
        <v>41395</v>
      </c>
      <c r="H328" s="98"/>
      <c r="I328" s="123" t="str">
        <f t="shared" si="5"/>
        <v>NÃO</v>
      </c>
      <c r="J328" s="123"/>
      <c r="K328" s="123"/>
      <c r="L328" s="123"/>
      <c r="M328" s="98"/>
      <c r="N328" s="118"/>
    </row>
    <row r="329" spans="1:14" x14ac:dyDescent="0.25">
      <c r="A329" s="130">
        <v>87613600000103</v>
      </c>
      <c r="B329" s="98" t="s">
        <v>11722</v>
      </c>
      <c r="C329" s="123" t="s">
        <v>3812</v>
      </c>
      <c r="D329" s="98" t="s">
        <v>13667</v>
      </c>
      <c r="E329" s="98" t="s">
        <v>13669</v>
      </c>
      <c r="F329" s="124">
        <v>11</v>
      </c>
      <c r="G329" s="112">
        <v>38777</v>
      </c>
      <c r="H329" s="98"/>
      <c r="I329" s="123" t="str">
        <f t="shared" si="5"/>
        <v>NÃO</v>
      </c>
      <c r="J329" s="123"/>
      <c r="K329" s="123"/>
      <c r="L329" s="123"/>
      <c r="M329" s="98"/>
      <c r="N329" s="118"/>
    </row>
    <row r="330" spans="1:14" x14ac:dyDescent="0.25">
      <c r="A330" s="130">
        <v>1164292000160</v>
      </c>
      <c r="B330" s="98" t="s">
        <v>11723</v>
      </c>
      <c r="C330" s="123" t="s">
        <v>901</v>
      </c>
      <c r="D330" s="98" t="s">
        <v>13667</v>
      </c>
      <c r="E330" s="98" t="s">
        <v>13669</v>
      </c>
      <c r="F330" s="124">
        <v>11</v>
      </c>
      <c r="G330" s="112">
        <v>41875</v>
      </c>
      <c r="H330" s="98"/>
      <c r="I330" s="123" t="str">
        <f t="shared" si="5"/>
        <v>NÃO</v>
      </c>
      <c r="J330" s="123"/>
      <c r="K330" s="123"/>
      <c r="L330" s="123"/>
      <c r="M330" s="98" t="s">
        <v>14169</v>
      </c>
      <c r="N330" s="118"/>
    </row>
    <row r="331" spans="1:14" x14ac:dyDescent="0.25">
      <c r="A331" s="130">
        <v>10131720000140</v>
      </c>
      <c r="B331" s="98" t="s">
        <v>11724</v>
      </c>
      <c r="C331" s="123" t="s">
        <v>2758</v>
      </c>
      <c r="D331" s="98" t="s">
        <v>13667</v>
      </c>
      <c r="E331" s="98" t="s">
        <v>13669</v>
      </c>
      <c r="F331" s="124">
        <v>11</v>
      </c>
      <c r="G331" s="112">
        <v>42859</v>
      </c>
      <c r="H331" s="98"/>
      <c r="I331" s="123" t="str">
        <f t="shared" si="5"/>
        <v>NÃO</v>
      </c>
      <c r="J331" s="123"/>
      <c r="K331" s="123"/>
      <c r="L331" s="123"/>
      <c r="M331" s="98" t="s">
        <v>15294</v>
      </c>
      <c r="N331" s="118"/>
    </row>
    <row r="332" spans="1:14" x14ac:dyDescent="0.25">
      <c r="A332" s="130">
        <v>75845545000106</v>
      </c>
      <c r="B332" s="98" t="s">
        <v>11725</v>
      </c>
      <c r="C332" s="123" t="s">
        <v>3143</v>
      </c>
      <c r="D332" s="98" t="s">
        <v>13667</v>
      </c>
      <c r="E332" s="98" t="s">
        <v>13669</v>
      </c>
      <c r="F332" s="124">
        <v>11</v>
      </c>
      <c r="G332" s="112">
        <v>42005</v>
      </c>
      <c r="H332" s="98"/>
      <c r="I332" s="123" t="str">
        <f t="shared" si="5"/>
        <v>NÃO</v>
      </c>
      <c r="J332" s="123"/>
      <c r="K332" s="123"/>
      <c r="L332" s="123"/>
      <c r="M332" s="98" t="s">
        <v>15680</v>
      </c>
      <c r="N332" s="118"/>
    </row>
    <row r="333" spans="1:14" x14ac:dyDescent="0.25">
      <c r="A333" s="130">
        <v>78121878000172</v>
      </c>
      <c r="B333" s="98" t="s">
        <v>11726</v>
      </c>
      <c r="C333" s="123" t="s">
        <v>3143</v>
      </c>
      <c r="D333" s="98" t="s">
        <v>13667</v>
      </c>
      <c r="E333" s="98" t="s">
        <v>13669</v>
      </c>
      <c r="F333" s="124">
        <v>11</v>
      </c>
      <c r="G333" s="112">
        <v>40542</v>
      </c>
      <c r="H333" s="98"/>
      <c r="I333" s="123" t="str">
        <f t="shared" si="5"/>
        <v>NÃO</v>
      </c>
      <c r="J333" s="123"/>
      <c r="K333" s="123"/>
      <c r="L333" s="123"/>
      <c r="M333" s="98" t="s">
        <v>15681</v>
      </c>
      <c r="N333" s="118"/>
    </row>
    <row r="334" spans="1:14" x14ac:dyDescent="0.25">
      <c r="A334" s="130">
        <v>18114256000195</v>
      </c>
      <c r="B334" s="98" t="s">
        <v>11727</v>
      </c>
      <c r="C334" s="123" t="s">
        <v>1356</v>
      </c>
      <c r="D334" s="98" t="s">
        <v>13667</v>
      </c>
      <c r="E334" s="98" t="s">
        <v>13669</v>
      </c>
      <c r="F334" s="124">
        <v>11</v>
      </c>
      <c r="G334" s="112">
        <v>41849</v>
      </c>
      <c r="H334" s="98"/>
      <c r="I334" s="123" t="str">
        <f t="shared" si="5"/>
        <v>NÃO</v>
      </c>
      <c r="J334" s="123"/>
      <c r="K334" s="123"/>
      <c r="L334" s="123"/>
      <c r="M334" s="98" t="s">
        <v>14515</v>
      </c>
      <c r="N334" s="118"/>
    </row>
    <row r="335" spans="1:14" x14ac:dyDescent="0.25">
      <c r="A335" s="130">
        <v>87613006000112</v>
      </c>
      <c r="B335" s="98" t="s">
        <v>11728</v>
      </c>
      <c r="C335" s="123" t="s">
        <v>3812</v>
      </c>
      <c r="D335" s="98" t="s">
        <v>13667</v>
      </c>
      <c r="E335" s="98" t="s">
        <v>13669</v>
      </c>
      <c r="F335" s="124">
        <v>11</v>
      </c>
      <c r="G335" s="112">
        <v>39873</v>
      </c>
      <c r="H335" s="98"/>
      <c r="I335" s="123" t="str">
        <f t="shared" si="5"/>
        <v>NÃO</v>
      </c>
      <c r="J335" s="123"/>
      <c r="K335" s="123"/>
      <c r="L335" s="123"/>
      <c r="M335" s="98" t="s">
        <v>13699</v>
      </c>
      <c r="N335" s="118"/>
    </row>
    <row r="336" spans="1:14" x14ac:dyDescent="0.25">
      <c r="A336" s="130">
        <v>87612925000171</v>
      </c>
      <c r="B336" s="98" t="s">
        <v>11729</v>
      </c>
      <c r="C336" s="123" t="s">
        <v>3812</v>
      </c>
      <c r="D336" s="98" t="s">
        <v>13667</v>
      </c>
      <c r="E336" s="98" t="s">
        <v>13669</v>
      </c>
      <c r="F336" s="124">
        <v>11</v>
      </c>
      <c r="G336" s="112">
        <v>39173</v>
      </c>
      <c r="H336" s="98"/>
      <c r="I336" s="123" t="str">
        <f t="shared" si="5"/>
        <v>NÃO</v>
      </c>
      <c r="J336" s="123"/>
      <c r="K336" s="123"/>
      <c r="L336" s="123"/>
      <c r="M336" s="98" t="s">
        <v>16229</v>
      </c>
      <c r="N336" s="118"/>
    </row>
    <row r="337" spans="1:14" x14ac:dyDescent="0.25">
      <c r="A337" s="130">
        <v>46523064000178</v>
      </c>
      <c r="B337" s="98" t="s">
        <v>11730</v>
      </c>
      <c r="C337" s="123" t="s">
        <v>4626</v>
      </c>
      <c r="D337" s="98" t="s">
        <v>13667</v>
      </c>
      <c r="E337" s="98" t="s">
        <v>13669</v>
      </c>
      <c r="F337" s="124">
        <v>12</v>
      </c>
      <c r="G337" s="112">
        <v>43831</v>
      </c>
      <c r="H337" s="98"/>
      <c r="I337" s="123" t="str">
        <f t="shared" si="5"/>
        <v>NÃO</v>
      </c>
      <c r="J337" s="123"/>
      <c r="K337" s="123"/>
      <c r="L337" s="123"/>
      <c r="M337" s="98"/>
      <c r="N337" s="118"/>
    </row>
    <row r="338" spans="1:14" x14ac:dyDescent="0.25">
      <c r="A338" s="130">
        <v>53307906000110</v>
      </c>
      <c r="B338" s="98" t="s">
        <v>11731</v>
      </c>
      <c r="C338" s="123" t="s">
        <v>4626</v>
      </c>
      <c r="D338" s="98" t="s">
        <v>13667</v>
      </c>
      <c r="E338" s="98" t="s">
        <v>13669</v>
      </c>
      <c r="F338" s="124">
        <v>12</v>
      </c>
      <c r="G338" s="112">
        <v>40037</v>
      </c>
      <c r="H338" s="98"/>
      <c r="I338" s="123" t="str">
        <f t="shared" si="5"/>
        <v>NÃO</v>
      </c>
      <c r="J338" s="123"/>
      <c r="K338" s="123"/>
      <c r="L338" s="123"/>
      <c r="M338" s="98"/>
      <c r="N338" s="118"/>
    </row>
    <row r="339" spans="1:14" x14ac:dyDescent="0.25">
      <c r="A339" s="130">
        <v>46523023000181</v>
      </c>
      <c r="B339" s="98" t="s">
        <v>11732</v>
      </c>
      <c r="C339" s="123" t="s">
        <v>4626</v>
      </c>
      <c r="D339" s="98" t="s">
        <v>13667</v>
      </c>
      <c r="E339" s="98" t="s">
        <v>13669</v>
      </c>
      <c r="F339" s="124">
        <v>11</v>
      </c>
      <c r="G339" s="112">
        <v>42736</v>
      </c>
      <c r="H339" s="98"/>
      <c r="I339" s="123" t="str">
        <f t="shared" si="5"/>
        <v>NÃO</v>
      </c>
      <c r="J339" s="123"/>
      <c r="K339" s="123"/>
      <c r="L339" s="123"/>
      <c r="M339" s="98" t="s">
        <v>16717</v>
      </c>
      <c r="N339" s="118"/>
    </row>
    <row r="340" spans="1:14" x14ac:dyDescent="0.25">
      <c r="A340" s="130">
        <v>6469837000160</v>
      </c>
      <c r="B340" s="98" t="s">
        <v>11733</v>
      </c>
      <c r="C340" s="123" t="s">
        <v>1142</v>
      </c>
      <c r="D340" s="98" t="s">
        <v>13667</v>
      </c>
      <c r="E340" s="98" t="s">
        <v>13669</v>
      </c>
      <c r="F340" s="124">
        <v>11</v>
      </c>
      <c r="G340" s="112">
        <v>42856</v>
      </c>
      <c r="H340" s="98"/>
      <c r="I340" s="123" t="str">
        <f t="shared" si="5"/>
        <v>NÃO</v>
      </c>
      <c r="J340" s="123"/>
      <c r="K340" s="123"/>
      <c r="L340" s="123"/>
      <c r="M340" s="98" t="s">
        <v>14395</v>
      </c>
      <c r="N340" s="118"/>
    </row>
    <row r="341" spans="1:14" x14ac:dyDescent="0.25">
      <c r="A341" s="130">
        <v>8923971000115</v>
      </c>
      <c r="B341" s="98" t="s">
        <v>11734</v>
      </c>
      <c r="C341" s="123" t="s">
        <v>2554</v>
      </c>
      <c r="D341" s="98" t="s">
        <v>13667</v>
      </c>
      <c r="E341" s="98" t="s">
        <v>13669</v>
      </c>
      <c r="F341" s="124">
        <v>11</v>
      </c>
      <c r="G341" s="112">
        <v>40319</v>
      </c>
      <c r="H341" s="98"/>
      <c r="I341" s="123" t="str">
        <f t="shared" si="5"/>
        <v>NÃO</v>
      </c>
      <c r="J341" s="123"/>
      <c r="K341" s="123"/>
      <c r="L341" s="123"/>
      <c r="M341" s="98"/>
      <c r="N341" s="118"/>
    </row>
    <row r="342" spans="1:14" x14ac:dyDescent="0.25">
      <c r="A342" s="130">
        <v>1612573000139</v>
      </c>
      <c r="B342" s="98" t="s">
        <v>11735</v>
      </c>
      <c r="C342" s="123" t="s">
        <v>2926</v>
      </c>
      <c r="D342" s="98" t="s">
        <v>13667</v>
      </c>
      <c r="E342" s="98" t="s">
        <v>13669</v>
      </c>
      <c r="F342" s="124">
        <v>11</v>
      </c>
      <c r="G342" s="112">
        <v>42064</v>
      </c>
      <c r="H342" s="98"/>
      <c r="I342" s="123" t="str">
        <f t="shared" si="5"/>
        <v>NÃO</v>
      </c>
      <c r="J342" s="123"/>
      <c r="K342" s="123"/>
      <c r="L342" s="123"/>
      <c r="M342" s="98"/>
      <c r="N342" s="118"/>
    </row>
    <row r="343" spans="1:14" x14ac:dyDescent="0.25">
      <c r="A343" s="130">
        <v>12333738000150</v>
      </c>
      <c r="B343" s="98" t="s">
        <v>11736</v>
      </c>
      <c r="C343" s="123" t="s">
        <v>29</v>
      </c>
      <c r="D343" s="98" t="s">
        <v>13667</v>
      </c>
      <c r="E343" s="98" t="s">
        <v>13669</v>
      </c>
      <c r="F343" s="124">
        <v>11</v>
      </c>
      <c r="G343" s="112">
        <v>41368</v>
      </c>
      <c r="H343" s="98"/>
      <c r="I343" s="123" t="str">
        <f t="shared" si="5"/>
        <v>NÃO</v>
      </c>
      <c r="J343" s="123"/>
      <c r="K343" s="123"/>
      <c r="L343" s="123"/>
      <c r="M343" s="98" t="s">
        <v>13695</v>
      </c>
      <c r="N343" s="118"/>
    </row>
    <row r="344" spans="1:14" x14ac:dyDescent="0.25">
      <c r="A344" s="130">
        <v>1612620000144</v>
      </c>
      <c r="B344" s="98" t="s">
        <v>11737</v>
      </c>
      <c r="C344" s="123" t="s">
        <v>2926</v>
      </c>
      <c r="D344" s="98" t="s">
        <v>13667</v>
      </c>
      <c r="E344" s="98" t="s">
        <v>13669</v>
      </c>
      <c r="F344" s="124">
        <v>11</v>
      </c>
      <c r="G344" s="112">
        <v>43098</v>
      </c>
      <c r="H344" s="98"/>
      <c r="I344" s="123" t="str">
        <f t="shared" si="5"/>
        <v>NÃO</v>
      </c>
      <c r="J344" s="123"/>
      <c r="K344" s="123"/>
      <c r="L344" s="123"/>
      <c r="M344" s="98" t="s">
        <v>15570</v>
      </c>
      <c r="N344" s="118"/>
    </row>
    <row r="345" spans="1:14" x14ac:dyDescent="0.25">
      <c r="A345" s="130">
        <v>11034741000100</v>
      </c>
      <c r="B345" s="98" t="s">
        <v>11738</v>
      </c>
      <c r="C345" s="123" t="s">
        <v>2758</v>
      </c>
      <c r="D345" s="98" t="s">
        <v>13667</v>
      </c>
      <c r="E345" s="98" t="s">
        <v>13669</v>
      </c>
      <c r="F345" s="124">
        <v>11</v>
      </c>
      <c r="G345" s="112">
        <v>42822</v>
      </c>
      <c r="H345" s="98"/>
      <c r="I345" s="123" t="str">
        <f t="shared" si="5"/>
        <v>NÃO</v>
      </c>
      <c r="J345" s="123"/>
      <c r="K345" s="123"/>
      <c r="L345" s="123"/>
      <c r="M345" s="98" t="s">
        <v>15295</v>
      </c>
      <c r="N345" s="118"/>
    </row>
    <row r="346" spans="1:14" x14ac:dyDescent="0.25">
      <c r="A346" s="130">
        <v>8809071000141</v>
      </c>
      <c r="B346" s="98" t="s">
        <v>11739</v>
      </c>
      <c r="C346" s="123" t="s">
        <v>2554</v>
      </c>
      <c r="D346" s="98" t="s">
        <v>13667</v>
      </c>
      <c r="E346" s="98" t="s">
        <v>13669</v>
      </c>
      <c r="F346" s="124">
        <v>11</v>
      </c>
      <c r="G346" s="112">
        <v>40937</v>
      </c>
      <c r="H346" s="98"/>
      <c r="I346" s="123" t="str">
        <f t="shared" si="5"/>
        <v>NÃO</v>
      </c>
      <c r="J346" s="123"/>
      <c r="K346" s="123"/>
      <c r="L346" s="123"/>
      <c r="M346" s="98" t="s">
        <v>13534</v>
      </c>
      <c r="N346" s="118"/>
    </row>
    <row r="347" spans="1:14" x14ac:dyDescent="0.25">
      <c r="A347" s="130">
        <v>1787506000155</v>
      </c>
      <c r="B347" s="98" t="s">
        <v>11740</v>
      </c>
      <c r="C347" s="123" t="s">
        <v>901</v>
      </c>
      <c r="D347" s="98" t="s">
        <v>13667</v>
      </c>
      <c r="E347" s="98" t="s">
        <v>13669</v>
      </c>
      <c r="F347" s="124">
        <v>11</v>
      </c>
      <c r="G347" s="112">
        <v>42720</v>
      </c>
      <c r="H347" s="98"/>
      <c r="I347" s="123" t="str">
        <f t="shared" si="5"/>
        <v>NÃO</v>
      </c>
      <c r="J347" s="123"/>
      <c r="K347" s="123"/>
      <c r="L347" s="123"/>
      <c r="M347" s="98" t="s">
        <v>14171</v>
      </c>
      <c r="N347" s="118"/>
    </row>
    <row r="348" spans="1:14" x14ac:dyDescent="0.25">
      <c r="A348" s="130">
        <v>13913355000113</v>
      </c>
      <c r="B348" s="98" t="s">
        <v>11741</v>
      </c>
      <c r="C348" s="123" t="s">
        <v>215</v>
      </c>
      <c r="D348" s="98" t="s">
        <v>13667</v>
      </c>
      <c r="E348" s="98" t="s">
        <v>13669</v>
      </c>
      <c r="F348" s="124">
        <v>11</v>
      </c>
      <c r="G348" s="112">
        <v>38891</v>
      </c>
      <c r="H348" s="98"/>
      <c r="I348" s="123" t="str">
        <f t="shared" si="5"/>
        <v>NÃO</v>
      </c>
      <c r="J348" s="123"/>
      <c r="K348" s="123"/>
      <c r="L348" s="123"/>
      <c r="M348" s="98" t="s">
        <v>13534</v>
      </c>
      <c r="N348" s="118"/>
    </row>
    <row r="349" spans="1:14" x14ac:dyDescent="0.25">
      <c r="A349" s="130">
        <v>10279107000174</v>
      </c>
      <c r="B349" s="98" t="s">
        <v>11742</v>
      </c>
      <c r="C349" s="123" t="s">
        <v>2758</v>
      </c>
      <c r="D349" s="98" t="s">
        <v>13667</v>
      </c>
      <c r="E349" s="98" t="s">
        <v>13669</v>
      </c>
      <c r="F349" s="124">
        <v>11</v>
      </c>
      <c r="G349" s="112">
        <v>38258</v>
      </c>
      <c r="H349" s="98"/>
      <c r="I349" s="123" t="str">
        <f t="shared" si="5"/>
        <v>NÃO</v>
      </c>
      <c r="J349" s="123"/>
      <c r="K349" s="123"/>
      <c r="L349" s="123"/>
      <c r="M349" s="98" t="s">
        <v>15297</v>
      </c>
      <c r="N349" s="118"/>
    </row>
    <row r="350" spans="1:14" x14ac:dyDescent="0.25">
      <c r="A350" s="130">
        <v>14109763000180</v>
      </c>
      <c r="B350" s="98" t="s">
        <v>11743</v>
      </c>
      <c r="C350" s="123" t="s">
        <v>215</v>
      </c>
      <c r="D350" s="98" t="s">
        <v>13667</v>
      </c>
      <c r="E350" s="98" t="s">
        <v>13669</v>
      </c>
      <c r="F350" s="124">
        <v>11</v>
      </c>
      <c r="G350" s="112">
        <v>40032</v>
      </c>
      <c r="H350" s="98"/>
      <c r="I350" s="123" t="str">
        <f t="shared" si="5"/>
        <v>NÃO</v>
      </c>
      <c r="J350" s="123"/>
      <c r="K350" s="123"/>
      <c r="L350" s="123"/>
      <c r="M350" s="98"/>
      <c r="N350" s="118"/>
    </row>
    <row r="351" spans="1:14" x14ac:dyDescent="0.25">
      <c r="A351" s="130">
        <v>3501517000152</v>
      </c>
      <c r="B351" s="98" t="s">
        <v>11744</v>
      </c>
      <c r="C351" s="123" t="s">
        <v>2197</v>
      </c>
      <c r="D351" s="98" t="s">
        <v>13667</v>
      </c>
      <c r="E351" s="98" t="s">
        <v>13669</v>
      </c>
      <c r="F351" s="124">
        <v>11</v>
      </c>
      <c r="G351" s="112">
        <v>38859</v>
      </c>
      <c r="H351" s="98"/>
      <c r="I351" s="123" t="str">
        <f t="shared" si="5"/>
        <v>NÃO</v>
      </c>
      <c r="J351" s="123"/>
      <c r="K351" s="123"/>
      <c r="L351" s="123"/>
      <c r="M351" s="98" t="s">
        <v>14855</v>
      </c>
      <c r="N351" s="118"/>
    </row>
    <row r="352" spans="1:14" x14ac:dyDescent="0.25">
      <c r="A352" s="130">
        <v>88696810000175</v>
      </c>
      <c r="B352" s="98" t="s">
        <v>11745</v>
      </c>
      <c r="C352" s="123" t="s">
        <v>3812</v>
      </c>
      <c r="D352" s="98" t="s">
        <v>13667</v>
      </c>
      <c r="E352" s="98" t="s">
        <v>13669</v>
      </c>
      <c r="F352" s="124">
        <v>12</v>
      </c>
      <c r="G352" s="112">
        <v>40841</v>
      </c>
      <c r="H352" s="98"/>
      <c r="I352" s="123" t="str">
        <f t="shared" si="5"/>
        <v>NÃO</v>
      </c>
      <c r="J352" s="123"/>
      <c r="K352" s="123"/>
      <c r="L352" s="123"/>
      <c r="M352" s="98" t="s">
        <v>13534</v>
      </c>
      <c r="N352" s="118"/>
    </row>
    <row r="353" spans="1:14" x14ac:dyDescent="0.25">
      <c r="A353" s="130">
        <v>8260663000157</v>
      </c>
      <c r="B353" s="98" t="s">
        <v>11746</v>
      </c>
      <c r="C353" s="123" t="s">
        <v>2758</v>
      </c>
      <c r="D353" s="98" t="s">
        <v>13667</v>
      </c>
      <c r="E353" s="98" t="s">
        <v>13669</v>
      </c>
      <c r="F353" s="124">
        <v>11</v>
      </c>
      <c r="G353" s="112">
        <v>41640</v>
      </c>
      <c r="H353" s="98"/>
      <c r="I353" s="123" t="str">
        <f t="shared" si="5"/>
        <v>NÃO</v>
      </c>
      <c r="J353" s="123"/>
      <c r="K353" s="123"/>
      <c r="L353" s="123"/>
      <c r="M353" s="98" t="s">
        <v>15301</v>
      </c>
      <c r="N353" s="118"/>
    </row>
    <row r="354" spans="1:14" x14ac:dyDescent="0.25">
      <c r="A354" s="130">
        <v>75442756000190</v>
      </c>
      <c r="B354" s="98" t="s">
        <v>11747</v>
      </c>
      <c r="C354" s="123" t="s">
        <v>3143</v>
      </c>
      <c r="D354" s="98" t="s">
        <v>13667</v>
      </c>
      <c r="E354" s="98" t="s">
        <v>13669</v>
      </c>
      <c r="F354" s="124">
        <v>14</v>
      </c>
      <c r="G354" s="112">
        <v>44136</v>
      </c>
      <c r="H354" s="98"/>
      <c r="I354" s="123" t="str">
        <f t="shared" si="5"/>
        <v>SIM</v>
      </c>
      <c r="J354" s="123"/>
      <c r="K354" s="123"/>
      <c r="L354" s="123"/>
      <c r="M354" s="98"/>
      <c r="N354" s="118"/>
    </row>
    <row r="355" spans="1:14" x14ac:dyDescent="0.25">
      <c r="A355" s="130">
        <v>88756929000196</v>
      </c>
      <c r="B355" s="98" t="s">
        <v>11748</v>
      </c>
      <c r="C355" s="123" t="s">
        <v>3812</v>
      </c>
      <c r="D355" s="98" t="s">
        <v>13667</v>
      </c>
      <c r="E355" s="98" t="s">
        <v>13669</v>
      </c>
      <c r="F355" s="124">
        <v>14</v>
      </c>
      <c r="G355" s="112">
        <v>44044</v>
      </c>
      <c r="H355" s="98"/>
      <c r="I355" s="123" t="str">
        <f t="shared" si="5"/>
        <v>SIM</v>
      </c>
      <c r="J355" s="123"/>
      <c r="K355" s="123"/>
      <c r="L355" s="123"/>
      <c r="M355" s="98"/>
      <c r="N355" s="118"/>
    </row>
    <row r="356" spans="1:14" x14ac:dyDescent="0.25">
      <c r="A356" s="130">
        <v>75732057000184</v>
      </c>
      <c r="B356" s="98" t="s">
        <v>11749</v>
      </c>
      <c r="C356" s="123" t="s">
        <v>3143</v>
      </c>
      <c r="D356" s="98" t="s">
        <v>13667</v>
      </c>
      <c r="E356" s="98" t="s">
        <v>13669</v>
      </c>
      <c r="F356" s="124">
        <v>11</v>
      </c>
      <c r="G356" s="112">
        <v>43101</v>
      </c>
      <c r="H356" s="98"/>
      <c r="I356" s="123" t="str">
        <f t="shared" si="5"/>
        <v>NÃO</v>
      </c>
      <c r="J356" s="123"/>
      <c r="K356" s="123"/>
      <c r="L356" s="123"/>
      <c r="M356" s="98" t="s">
        <v>15686</v>
      </c>
      <c r="N356" s="118"/>
    </row>
    <row r="357" spans="1:14" x14ac:dyDescent="0.25">
      <c r="A357" s="130">
        <v>83102293000145</v>
      </c>
      <c r="B357" s="98" t="s">
        <v>11750</v>
      </c>
      <c r="C357" s="123" t="s">
        <v>4289</v>
      </c>
      <c r="D357" s="98" t="s">
        <v>13667</v>
      </c>
      <c r="E357" s="98" t="s">
        <v>13669</v>
      </c>
      <c r="F357" s="124">
        <v>14</v>
      </c>
      <c r="G357" s="112">
        <v>44044</v>
      </c>
      <c r="H357" s="98"/>
      <c r="I357" s="123" t="str">
        <f t="shared" si="5"/>
        <v>SIM</v>
      </c>
      <c r="J357" s="123"/>
      <c r="K357" s="123"/>
      <c r="L357" s="123"/>
      <c r="M357" s="98"/>
      <c r="N357" s="118"/>
    </row>
    <row r="358" spans="1:14" x14ac:dyDescent="0.25">
      <c r="A358" s="130">
        <v>29111085000167</v>
      </c>
      <c r="B358" s="98" t="s">
        <v>11751</v>
      </c>
      <c r="C358" s="123" t="s">
        <v>3513</v>
      </c>
      <c r="D358" s="98" t="s">
        <v>13667</v>
      </c>
      <c r="E358" s="98" t="s">
        <v>13669</v>
      </c>
      <c r="F358" s="124">
        <v>11</v>
      </c>
      <c r="G358" s="112">
        <v>39176</v>
      </c>
      <c r="H358" s="98"/>
      <c r="I358" s="123" t="str">
        <f t="shared" si="5"/>
        <v>NÃO</v>
      </c>
      <c r="J358" s="123"/>
      <c r="K358" s="123"/>
      <c r="L358" s="123"/>
      <c r="M358" s="98" t="s">
        <v>13534</v>
      </c>
      <c r="N358" s="118"/>
    </row>
    <row r="359" spans="1:14" x14ac:dyDescent="0.25">
      <c r="A359" s="130">
        <v>18675975000185</v>
      </c>
      <c r="B359" s="98" t="s">
        <v>11752</v>
      </c>
      <c r="C359" s="123" t="s">
        <v>1356</v>
      </c>
      <c r="D359" s="98" t="s">
        <v>13667</v>
      </c>
      <c r="E359" s="98" t="s">
        <v>13669</v>
      </c>
      <c r="F359" s="124">
        <v>14</v>
      </c>
      <c r="G359" s="112">
        <v>44013</v>
      </c>
      <c r="H359" s="98"/>
      <c r="I359" s="123" t="str">
        <f t="shared" si="5"/>
        <v>SIM</v>
      </c>
      <c r="J359" s="123"/>
      <c r="K359" s="123"/>
      <c r="L359" s="123"/>
      <c r="M359" s="98"/>
      <c r="N359" s="118"/>
    </row>
    <row r="360" spans="1:14" x14ac:dyDescent="0.25">
      <c r="A360" s="130">
        <v>18404905000192</v>
      </c>
      <c r="B360" s="98" t="s">
        <v>11753</v>
      </c>
      <c r="C360" s="123" t="s">
        <v>1356</v>
      </c>
      <c r="D360" s="98" t="s">
        <v>13667</v>
      </c>
      <c r="E360" s="98" t="s">
        <v>13669</v>
      </c>
      <c r="F360" s="124">
        <v>11</v>
      </c>
      <c r="G360" s="112">
        <v>40322</v>
      </c>
      <c r="H360" s="98"/>
      <c r="I360" s="123" t="str">
        <f t="shared" si="5"/>
        <v>NÃO</v>
      </c>
      <c r="J360" s="123"/>
      <c r="K360" s="123"/>
      <c r="L360" s="123"/>
      <c r="M360" s="98" t="s">
        <v>14519</v>
      </c>
      <c r="N360" s="118"/>
    </row>
    <row r="361" spans="1:14" x14ac:dyDescent="0.25">
      <c r="A361" s="130">
        <v>18712174000142</v>
      </c>
      <c r="B361" s="98" t="s">
        <v>11754</v>
      </c>
      <c r="C361" s="123" t="s">
        <v>1356</v>
      </c>
      <c r="D361" s="98" t="s">
        <v>13667</v>
      </c>
      <c r="E361" s="98" t="s">
        <v>13669</v>
      </c>
      <c r="F361" s="124">
        <v>11</v>
      </c>
      <c r="G361" s="112">
        <v>43903</v>
      </c>
      <c r="H361" s="98"/>
      <c r="I361" s="123" t="str">
        <f t="shared" si="5"/>
        <v>NÃO</v>
      </c>
      <c r="J361" s="123"/>
      <c r="K361" s="123"/>
      <c r="L361" s="123"/>
      <c r="M361" s="98"/>
      <c r="N361" s="118"/>
    </row>
    <row r="362" spans="1:14" x14ac:dyDescent="0.25">
      <c r="A362" s="130">
        <v>1631604000107</v>
      </c>
      <c r="B362" s="98" t="s">
        <v>11755</v>
      </c>
      <c r="C362" s="123" t="s">
        <v>29</v>
      </c>
      <c r="D362" s="98" t="s">
        <v>13667</v>
      </c>
      <c r="E362" s="98" t="s">
        <v>13669</v>
      </c>
      <c r="F362" s="124">
        <v>11</v>
      </c>
      <c r="G362" s="112">
        <v>42920</v>
      </c>
      <c r="H362" s="98"/>
      <c r="I362" s="123" t="str">
        <f t="shared" si="5"/>
        <v>NÃO</v>
      </c>
      <c r="J362" s="123"/>
      <c r="K362" s="123"/>
      <c r="L362" s="123"/>
      <c r="M362" s="98" t="s">
        <v>13697</v>
      </c>
      <c r="N362" s="118"/>
    </row>
    <row r="363" spans="1:14" x14ac:dyDescent="0.25">
      <c r="A363" s="130">
        <v>87612859000130</v>
      </c>
      <c r="B363" s="98" t="s">
        <v>11756</v>
      </c>
      <c r="C363" s="123" t="s">
        <v>3812</v>
      </c>
      <c r="D363" s="98" t="s">
        <v>13667</v>
      </c>
      <c r="E363" s="98" t="s">
        <v>13669</v>
      </c>
      <c r="F363" s="124">
        <v>14</v>
      </c>
      <c r="G363" s="112">
        <v>44013</v>
      </c>
      <c r="H363" s="98"/>
      <c r="I363" s="123" t="str">
        <f t="shared" si="5"/>
        <v>SIM</v>
      </c>
      <c r="J363" s="123"/>
      <c r="K363" s="123"/>
      <c r="L363" s="123"/>
      <c r="M363" s="98"/>
      <c r="N363" s="118"/>
    </row>
    <row r="364" spans="1:14" x14ac:dyDescent="0.25">
      <c r="A364" s="130">
        <v>1611489000109</v>
      </c>
      <c r="B364" s="98" t="s">
        <v>11757</v>
      </c>
      <c r="C364" s="123" t="s">
        <v>3143</v>
      </c>
      <c r="D364" s="98" t="s">
        <v>13667</v>
      </c>
      <c r="E364" s="98" t="s">
        <v>13669</v>
      </c>
      <c r="F364" s="124">
        <v>11</v>
      </c>
      <c r="G364" s="112">
        <v>41626</v>
      </c>
      <c r="H364" s="98"/>
      <c r="I364" s="123" t="str">
        <f t="shared" si="5"/>
        <v>NÃO</v>
      </c>
      <c r="J364" s="123"/>
      <c r="K364" s="123"/>
      <c r="L364" s="123"/>
      <c r="M364" s="98" t="s">
        <v>15689</v>
      </c>
      <c r="N364" s="118"/>
    </row>
    <row r="365" spans="1:14" x14ac:dyDescent="0.25">
      <c r="A365" s="130">
        <v>8993917000146</v>
      </c>
      <c r="B365" s="98" t="s">
        <v>11758</v>
      </c>
      <c r="C365" s="123" t="s">
        <v>2554</v>
      </c>
      <c r="D365" s="98" t="s">
        <v>13667</v>
      </c>
      <c r="E365" s="98" t="s">
        <v>13669</v>
      </c>
      <c r="F365" s="124">
        <v>14</v>
      </c>
      <c r="G365" s="112">
        <v>43922</v>
      </c>
      <c r="H365" s="98"/>
      <c r="I365" s="123" t="str">
        <f t="shared" si="5"/>
        <v>SIM</v>
      </c>
      <c r="J365" s="123"/>
      <c r="K365" s="123"/>
      <c r="L365" s="123"/>
      <c r="M365" s="98"/>
      <c r="N365" s="118"/>
    </row>
    <row r="366" spans="1:14" x14ac:dyDescent="0.25">
      <c r="A366" s="130">
        <v>76105600000186</v>
      </c>
      <c r="B366" s="98" t="s">
        <v>11759</v>
      </c>
      <c r="C366" s="123" t="s">
        <v>3143</v>
      </c>
      <c r="D366" s="98" t="s">
        <v>13667</v>
      </c>
      <c r="E366" s="98" t="s">
        <v>13669</v>
      </c>
      <c r="F366" s="124">
        <v>11</v>
      </c>
      <c r="G366" s="112">
        <v>40533</v>
      </c>
      <c r="H366" s="98"/>
      <c r="I366" s="123" t="str">
        <f t="shared" si="5"/>
        <v>NÃO</v>
      </c>
      <c r="J366" s="123"/>
      <c r="K366" s="123"/>
      <c r="L366" s="123"/>
      <c r="M366" s="98" t="s">
        <v>15691</v>
      </c>
      <c r="N366" s="118"/>
    </row>
    <row r="367" spans="1:14" x14ac:dyDescent="0.25">
      <c r="A367" s="130">
        <v>965152000129</v>
      </c>
      <c r="B367" s="98" t="s">
        <v>11760</v>
      </c>
      <c r="C367" s="123" t="s">
        <v>2274</v>
      </c>
      <c r="D367" s="98" t="s">
        <v>13667</v>
      </c>
      <c r="E367" s="98" t="s">
        <v>13669</v>
      </c>
      <c r="F367" s="124">
        <v>11</v>
      </c>
      <c r="G367" s="112">
        <v>38947</v>
      </c>
      <c r="H367" s="98"/>
      <c r="I367" s="123" t="str">
        <f t="shared" si="5"/>
        <v>NÃO</v>
      </c>
      <c r="J367" s="123"/>
      <c r="K367" s="123"/>
      <c r="L367" s="123"/>
      <c r="M367" s="98"/>
      <c r="N367" s="118"/>
    </row>
    <row r="368" spans="1:14" x14ac:dyDescent="0.25">
      <c r="A368" s="130">
        <v>51885242000140</v>
      </c>
      <c r="B368" s="98" t="s">
        <v>11761</v>
      </c>
      <c r="C368" s="123" t="s">
        <v>4626</v>
      </c>
      <c r="D368" s="98" t="s">
        <v>13667</v>
      </c>
      <c r="E368" s="98" t="s">
        <v>13669</v>
      </c>
      <c r="F368" s="124">
        <v>11</v>
      </c>
      <c r="G368" s="112">
        <v>38261</v>
      </c>
      <c r="H368" s="98"/>
      <c r="I368" s="123" t="str">
        <f t="shared" si="5"/>
        <v>NÃO</v>
      </c>
      <c r="J368" s="123"/>
      <c r="K368" s="123"/>
      <c r="L368" s="123"/>
      <c r="M368" s="98"/>
      <c r="N368" s="118"/>
    </row>
    <row r="369" spans="1:14" x14ac:dyDescent="0.25">
      <c r="A369" s="130">
        <v>2215747000192</v>
      </c>
      <c r="B369" s="98" t="s">
        <v>11762</v>
      </c>
      <c r="C369" s="123" t="s">
        <v>901</v>
      </c>
      <c r="D369" s="98" t="s">
        <v>13667</v>
      </c>
      <c r="E369" s="98" t="s">
        <v>13669</v>
      </c>
      <c r="F369" s="124">
        <v>11</v>
      </c>
      <c r="G369" s="112">
        <v>41358</v>
      </c>
      <c r="H369" s="98"/>
      <c r="I369" s="123" t="str">
        <f t="shared" si="5"/>
        <v>NÃO</v>
      </c>
      <c r="J369" s="123"/>
      <c r="K369" s="123"/>
      <c r="L369" s="123"/>
      <c r="M369" s="98" t="s">
        <v>14174</v>
      </c>
      <c r="N369" s="118"/>
    </row>
    <row r="370" spans="1:14" x14ac:dyDescent="0.25">
      <c r="A370" s="130">
        <v>12264628000183</v>
      </c>
      <c r="B370" s="98" t="s">
        <v>11763</v>
      </c>
      <c r="C370" s="123" t="s">
        <v>29</v>
      </c>
      <c r="D370" s="98" t="s">
        <v>13667</v>
      </c>
      <c r="E370" s="98" t="s">
        <v>13669</v>
      </c>
      <c r="F370" s="124">
        <v>11</v>
      </c>
      <c r="G370" s="112">
        <v>40301</v>
      </c>
      <c r="H370" s="98"/>
      <c r="I370" s="123" t="str">
        <f t="shared" si="5"/>
        <v>NÃO</v>
      </c>
      <c r="J370" s="123"/>
      <c r="K370" s="123"/>
      <c r="L370" s="123"/>
      <c r="M370" s="98"/>
      <c r="N370" s="118"/>
    </row>
    <row r="371" spans="1:14" x14ac:dyDescent="0.25">
      <c r="A371" s="130">
        <v>83102749000177</v>
      </c>
      <c r="B371" s="98" t="s">
        <v>11764</v>
      </c>
      <c r="C371" s="123" t="s">
        <v>4289</v>
      </c>
      <c r="D371" s="98" t="s">
        <v>13667</v>
      </c>
      <c r="E371" s="98" t="s">
        <v>13669</v>
      </c>
      <c r="F371" s="124">
        <v>11</v>
      </c>
      <c r="G371" s="112">
        <v>38419</v>
      </c>
      <c r="H371" s="98"/>
      <c r="I371" s="123" t="str">
        <f t="shared" si="5"/>
        <v>NÃO</v>
      </c>
      <c r="J371" s="123"/>
      <c r="K371" s="123"/>
      <c r="L371" s="123"/>
      <c r="M371" s="98" t="s">
        <v>16595</v>
      </c>
      <c r="N371" s="118"/>
    </row>
    <row r="372" spans="1:14" x14ac:dyDescent="0.25">
      <c r="A372" s="130">
        <v>1763614000198</v>
      </c>
      <c r="B372" s="98" t="s">
        <v>11765</v>
      </c>
      <c r="C372" s="123" t="s">
        <v>901</v>
      </c>
      <c r="D372" s="98" t="s">
        <v>13667</v>
      </c>
      <c r="E372" s="98" t="s">
        <v>13669</v>
      </c>
      <c r="F372" s="124">
        <v>14</v>
      </c>
      <c r="G372" s="112">
        <v>44166</v>
      </c>
      <c r="H372" s="98"/>
      <c r="I372" s="123" t="str">
        <f t="shared" si="5"/>
        <v>SIM</v>
      </c>
      <c r="J372" s="123"/>
      <c r="K372" s="123"/>
      <c r="L372" s="123"/>
      <c r="M372" s="98"/>
      <c r="N372" s="118"/>
    </row>
    <row r="373" spans="1:14" x14ac:dyDescent="0.25">
      <c r="A373" s="130">
        <v>90832619000155</v>
      </c>
      <c r="B373" s="98" t="s">
        <v>11766</v>
      </c>
      <c r="C373" s="123" t="s">
        <v>3812</v>
      </c>
      <c r="D373" s="98" t="s">
        <v>13667</v>
      </c>
      <c r="E373" s="98" t="s">
        <v>13669</v>
      </c>
      <c r="F373" s="124">
        <v>14</v>
      </c>
      <c r="G373" s="112">
        <v>44136</v>
      </c>
      <c r="H373" s="98"/>
      <c r="I373" s="123" t="str">
        <f t="shared" si="5"/>
        <v>SIM</v>
      </c>
      <c r="J373" s="123"/>
      <c r="K373" s="123"/>
      <c r="L373" s="123"/>
      <c r="M373" s="98"/>
      <c r="N373" s="118"/>
    </row>
    <row r="374" spans="1:14" x14ac:dyDescent="0.25">
      <c r="A374" s="130">
        <v>80869621000145</v>
      </c>
      <c r="B374" s="98" t="s">
        <v>11767</v>
      </c>
      <c r="C374" s="123" t="s">
        <v>3143</v>
      </c>
      <c r="D374" s="98" t="s">
        <v>13667</v>
      </c>
      <c r="E374" s="98" t="s">
        <v>13669</v>
      </c>
      <c r="F374" s="124">
        <v>11</v>
      </c>
      <c r="G374" s="112">
        <v>39431</v>
      </c>
      <c r="H374" s="98"/>
      <c r="I374" s="123" t="str">
        <f t="shared" si="5"/>
        <v>NÃO</v>
      </c>
      <c r="J374" s="123"/>
      <c r="K374" s="123"/>
      <c r="L374" s="123"/>
      <c r="M374" s="98" t="s">
        <v>13699</v>
      </c>
      <c r="N374" s="118"/>
    </row>
    <row r="375" spans="1:14" x14ac:dyDescent="0.25">
      <c r="A375" s="130">
        <v>76002658000102</v>
      </c>
      <c r="B375" s="98" t="s">
        <v>11768</v>
      </c>
      <c r="C375" s="123" t="s">
        <v>3143</v>
      </c>
      <c r="D375" s="98" t="s">
        <v>13667</v>
      </c>
      <c r="E375" s="98" t="s">
        <v>13669</v>
      </c>
      <c r="F375" s="124">
        <v>11</v>
      </c>
      <c r="G375" s="112">
        <v>40487</v>
      </c>
      <c r="H375" s="98"/>
      <c r="I375" s="123" t="str">
        <f t="shared" si="5"/>
        <v>NÃO</v>
      </c>
      <c r="J375" s="123"/>
      <c r="K375" s="123"/>
      <c r="L375" s="123"/>
      <c r="M375" s="98" t="s">
        <v>15693</v>
      </c>
      <c r="N375" s="118"/>
    </row>
    <row r="376" spans="1:14" x14ac:dyDescent="0.25">
      <c r="A376" s="130">
        <v>13908702000110</v>
      </c>
      <c r="B376" s="98" t="s">
        <v>11769</v>
      </c>
      <c r="C376" s="123" t="s">
        <v>215</v>
      </c>
      <c r="D376" s="98" t="s">
        <v>13667</v>
      </c>
      <c r="E376" s="98" t="s">
        <v>13669</v>
      </c>
      <c r="F376" s="124">
        <v>11</v>
      </c>
      <c r="G376" s="112">
        <v>40605</v>
      </c>
      <c r="H376" s="98"/>
      <c r="I376" s="123" t="str">
        <f t="shared" si="5"/>
        <v>NÃO</v>
      </c>
      <c r="J376" s="123"/>
      <c r="K376" s="123"/>
      <c r="L376" s="123"/>
      <c r="M376" s="98" t="s">
        <v>13534</v>
      </c>
      <c r="N376" s="118"/>
    </row>
    <row r="377" spans="1:14" x14ac:dyDescent="0.25">
      <c r="A377" s="130">
        <v>3501509000106</v>
      </c>
      <c r="B377" s="98" t="s">
        <v>11770</v>
      </c>
      <c r="C377" s="123" t="s">
        <v>2197</v>
      </c>
      <c r="D377" s="98" t="s">
        <v>13667</v>
      </c>
      <c r="E377" s="98" t="s">
        <v>13669</v>
      </c>
      <c r="F377" s="124">
        <v>11</v>
      </c>
      <c r="G377" s="112">
        <v>38231</v>
      </c>
      <c r="H377" s="98"/>
      <c r="I377" s="123" t="str">
        <f t="shared" si="5"/>
        <v>NÃO</v>
      </c>
      <c r="J377" s="123"/>
      <c r="K377" s="123"/>
      <c r="L377" s="123"/>
      <c r="M377" s="98" t="s">
        <v>14858</v>
      </c>
      <c r="N377" s="118"/>
    </row>
    <row r="378" spans="1:14" x14ac:dyDescent="0.25">
      <c r="A378" s="130">
        <v>76105618000188</v>
      </c>
      <c r="B378" s="98" t="s">
        <v>11771</v>
      </c>
      <c r="C378" s="123" t="s">
        <v>3143</v>
      </c>
      <c r="D378" s="98" t="s">
        <v>13667</v>
      </c>
      <c r="E378" s="98" t="s">
        <v>13669</v>
      </c>
      <c r="F378" s="124">
        <v>11</v>
      </c>
      <c r="G378" s="112">
        <v>43178</v>
      </c>
      <c r="H378" s="98"/>
      <c r="I378" s="123" t="str">
        <f t="shared" si="5"/>
        <v>NÃO</v>
      </c>
      <c r="J378" s="123"/>
      <c r="K378" s="123"/>
      <c r="L378" s="123"/>
      <c r="M378" s="98" t="s">
        <v>15695</v>
      </c>
      <c r="N378" s="118"/>
    </row>
    <row r="379" spans="1:14" x14ac:dyDescent="0.25">
      <c r="A379" s="130">
        <v>6716880000183</v>
      </c>
      <c r="B379" s="98" t="s">
        <v>11772</v>
      </c>
      <c r="C379" s="123" t="s">
        <v>2926</v>
      </c>
      <c r="D379" s="98" t="s">
        <v>13667</v>
      </c>
      <c r="E379" s="98" t="s">
        <v>13669</v>
      </c>
      <c r="F379" s="124">
        <v>11</v>
      </c>
      <c r="G379" s="112">
        <v>40640</v>
      </c>
      <c r="H379" s="98"/>
      <c r="I379" s="123" t="str">
        <f t="shared" si="5"/>
        <v>NÃO</v>
      </c>
      <c r="J379" s="123"/>
      <c r="K379" s="123"/>
      <c r="L379" s="123"/>
      <c r="M379" s="98"/>
      <c r="N379" s="118"/>
    </row>
    <row r="380" spans="1:14" x14ac:dyDescent="0.25">
      <c r="A380" s="130">
        <v>75904524000106</v>
      </c>
      <c r="B380" s="98" t="s">
        <v>11773</v>
      </c>
      <c r="C380" s="123" t="s">
        <v>3143</v>
      </c>
      <c r="D380" s="98" t="s">
        <v>13667</v>
      </c>
      <c r="E380" s="98" t="s">
        <v>13669</v>
      </c>
      <c r="F380" s="124">
        <v>14</v>
      </c>
      <c r="G380" s="112">
        <v>43983</v>
      </c>
      <c r="H380" s="98"/>
      <c r="I380" s="123" t="str">
        <f t="shared" si="5"/>
        <v>SIM</v>
      </c>
      <c r="J380" s="123"/>
      <c r="K380" s="123"/>
      <c r="L380" s="123"/>
      <c r="M380" s="98"/>
      <c r="N380" s="118"/>
    </row>
    <row r="381" spans="1:14" x14ac:dyDescent="0.25">
      <c r="A381" s="130">
        <v>63762033000199</v>
      </c>
      <c r="B381" s="98" t="s">
        <v>11774</v>
      </c>
      <c r="C381" s="123" t="s">
        <v>3747</v>
      </c>
      <c r="D381" s="98" t="s">
        <v>13667</v>
      </c>
      <c r="E381" s="98" t="s">
        <v>13669</v>
      </c>
      <c r="F381" s="124">
        <v>14</v>
      </c>
      <c r="G381" s="112">
        <v>44044</v>
      </c>
      <c r="H381" s="98"/>
      <c r="I381" s="123" t="str">
        <f t="shared" si="5"/>
        <v>SIM</v>
      </c>
      <c r="J381" s="123"/>
      <c r="K381" s="123"/>
      <c r="L381" s="123"/>
      <c r="M381" s="98"/>
      <c r="N381" s="118"/>
    </row>
    <row r="382" spans="1:14" x14ac:dyDescent="0.25">
      <c r="A382" s="130">
        <v>24772287000136</v>
      </c>
      <c r="B382" s="98" t="s">
        <v>11775</v>
      </c>
      <c r="C382" s="123" t="s">
        <v>2274</v>
      </c>
      <c r="D382" s="98" t="s">
        <v>13667</v>
      </c>
      <c r="E382" s="98" t="s">
        <v>13669</v>
      </c>
      <c r="F382" s="124">
        <v>14</v>
      </c>
      <c r="G382" s="112">
        <v>44105</v>
      </c>
      <c r="H382" s="98"/>
      <c r="I382" s="123" t="str">
        <f t="shared" si="5"/>
        <v>SIM</v>
      </c>
      <c r="J382" s="123"/>
      <c r="K382" s="123"/>
      <c r="L382" s="123"/>
      <c r="M382" s="98"/>
      <c r="N382" s="118"/>
    </row>
    <row r="383" spans="1:14" x14ac:dyDescent="0.25">
      <c r="A383" s="130">
        <v>8358723000179</v>
      </c>
      <c r="B383" s="98" t="s">
        <v>11776</v>
      </c>
      <c r="C383" s="123" t="s">
        <v>3601</v>
      </c>
      <c r="D383" s="98" t="s">
        <v>13667</v>
      </c>
      <c r="E383" s="98" t="s">
        <v>13669</v>
      </c>
      <c r="F383" s="124">
        <v>11</v>
      </c>
      <c r="G383" s="112">
        <v>42809</v>
      </c>
      <c r="H383" s="98"/>
      <c r="I383" s="123" t="str">
        <f t="shared" si="5"/>
        <v>NÃO</v>
      </c>
      <c r="J383" s="123"/>
      <c r="K383" s="123"/>
      <c r="L383" s="123"/>
      <c r="M383" s="98" t="s">
        <v>16060</v>
      </c>
      <c r="N383" s="118"/>
    </row>
    <row r="384" spans="1:14" x14ac:dyDescent="0.25">
      <c r="A384" s="130">
        <v>24950495000188</v>
      </c>
      <c r="B384" s="98" t="s">
        <v>11777</v>
      </c>
      <c r="C384" s="123" t="s">
        <v>2274</v>
      </c>
      <c r="D384" s="98" t="s">
        <v>13667</v>
      </c>
      <c r="E384" s="98" t="s">
        <v>13669</v>
      </c>
      <c r="F384" s="124">
        <v>14</v>
      </c>
      <c r="G384" s="112">
        <v>44136</v>
      </c>
      <c r="H384" s="98"/>
      <c r="I384" s="123" t="str">
        <f t="shared" si="5"/>
        <v>SIM</v>
      </c>
      <c r="J384" s="123"/>
      <c r="K384" s="123"/>
      <c r="L384" s="123"/>
      <c r="M384" s="98"/>
      <c r="N384" s="118"/>
    </row>
    <row r="385" spans="1:14" x14ac:dyDescent="0.25">
      <c r="A385" s="130">
        <v>18298190000130</v>
      </c>
      <c r="B385" s="98" t="s">
        <v>11778</v>
      </c>
      <c r="C385" s="123" t="s">
        <v>1356</v>
      </c>
      <c r="D385" s="98" t="s">
        <v>13667</v>
      </c>
      <c r="E385" s="98" t="s">
        <v>13669</v>
      </c>
      <c r="F385" s="124">
        <v>11</v>
      </c>
      <c r="G385" s="112">
        <v>38434</v>
      </c>
      <c r="H385" s="98"/>
      <c r="I385" s="123" t="str">
        <f t="shared" si="5"/>
        <v>NÃO</v>
      </c>
      <c r="J385" s="123"/>
      <c r="K385" s="123"/>
      <c r="L385" s="123"/>
      <c r="M385" s="98" t="s">
        <v>14521</v>
      </c>
      <c r="N385" s="118"/>
    </row>
    <row r="386" spans="1:14" x14ac:dyDescent="0.25">
      <c r="A386" s="130">
        <v>1126143000107</v>
      </c>
      <c r="B386" s="98" t="s">
        <v>11779</v>
      </c>
      <c r="C386" s="123" t="s">
        <v>901</v>
      </c>
      <c r="D386" s="98" t="s">
        <v>13667</v>
      </c>
      <c r="E386" s="98" t="s">
        <v>13669</v>
      </c>
      <c r="F386" s="124">
        <v>11</v>
      </c>
      <c r="G386" s="112">
        <v>40629</v>
      </c>
      <c r="H386" s="98"/>
      <c r="I386" s="123" t="str">
        <f t="shared" si="5"/>
        <v>NÃO</v>
      </c>
      <c r="J386" s="123"/>
      <c r="K386" s="123"/>
      <c r="L386" s="123"/>
      <c r="M386" s="98"/>
      <c r="N386" s="118"/>
    </row>
    <row r="387" spans="1:14" x14ac:dyDescent="0.25">
      <c r="A387" s="130">
        <v>92406164000131</v>
      </c>
      <c r="B387" s="98" t="s">
        <v>11780</v>
      </c>
      <c r="C387" s="123" t="s">
        <v>3812</v>
      </c>
      <c r="D387" s="98" t="s">
        <v>13667</v>
      </c>
      <c r="E387" s="98" t="s">
        <v>13669</v>
      </c>
      <c r="F387" s="124">
        <v>11</v>
      </c>
      <c r="G387" s="112">
        <v>38827</v>
      </c>
      <c r="H387" s="98"/>
      <c r="I387" s="123" t="str">
        <f t="shared" ref="I387:I450" si="6">IFERROR(IF(OR(E387="Ativos", E387="Aposentados",E387="Pensionistas"),IF(F387&gt;=14,"SIM","NÃO"),""),"")</f>
        <v>NÃO</v>
      </c>
      <c r="J387" s="123"/>
      <c r="K387" s="123"/>
      <c r="L387" s="123"/>
      <c r="M387" s="98" t="s">
        <v>16234</v>
      </c>
      <c r="N387" s="118"/>
    </row>
    <row r="388" spans="1:14" x14ac:dyDescent="0.25">
      <c r="A388" s="130">
        <v>29116894000161</v>
      </c>
      <c r="B388" s="98" t="s">
        <v>11781</v>
      </c>
      <c r="C388" s="123" t="s">
        <v>3513</v>
      </c>
      <c r="D388" s="98" t="s">
        <v>13667</v>
      </c>
      <c r="E388" s="98" t="s">
        <v>13669</v>
      </c>
      <c r="F388" s="124">
        <v>11</v>
      </c>
      <c r="G388" s="112">
        <v>39290</v>
      </c>
      <c r="H388" s="98"/>
      <c r="I388" s="123" t="str">
        <f t="shared" si="6"/>
        <v>NÃO</v>
      </c>
      <c r="J388" s="123"/>
      <c r="K388" s="123"/>
      <c r="L388" s="123"/>
      <c r="M388" s="98" t="s">
        <v>13534</v>
      </c>
      <c r="N388" s="118"/>
    </row>
    <row r="389" spans="1:14" x14ac:dyDescent="0.25">
      <c r="A389" s="130">
        <v>18245175000124</v>
      </c>
      <c r="B389" s="98" t="s">
        <v>11782</v>
      </c>
      <c r="C389" s="123" t="s">
        <v>1356</v>
      </c>
      <c r="D389" s="98" t="s">
        <v>13667</v>
      </c>
      <c r="E389" s="98" t="s">
        <v>13669</v>
      </c>
      <c r="F389" s="124">
        <v>11</v>
      </c>
      <c r="G389" s="112">
        <v>41250</v>
      </c>
      <c r="H389" s="98"/>
      <c r="I389" s="123" t="str">
        <f t="shared" si="6"/>
        <v>NÃO</v>
      </c>
      <c r="J389" s="123"/>
      <c r="K389" s="123"/>
      <c r="L389" s="123"/>
      <c r="M389" s="98"/>
      <c r="N389" s="118"/>
    </row>
    <row r="390" spans="1:14" x14ac:dyDescent="0.25">
      <c r="A390" s="130">
        <v>1493998000176</v>
      </c>
      <c r="B390" s="98" t="s">
        <v>11783</v>
      </c>
      <c r="C390" s="123" t="s">
        <v>901</v>
      </c>
      <c r="D390" s="98" t="s">
        <v>13667</v>
      </c>
      <c r="E390" s="98" t="s">
        <v>13669</v>
      </c>
      <c r="F390" s="124">
        <v>11</v>
      </c>
      <c r="G390" s="112">
        <v>40855</v>
      </c>
      <c r="H390" s="98"/>
      <c r="I390" s="123" t="str">
        <f t="shared" si="6"/>
        <v>NÃO</v>
      </c>
      <c r="J390" s="123"/>
      <c r="K390" s="123"/>
      <c r="L390" s="123"/>
      <c r="M390" s="98" t="s">
        <v>14181</v>
      </c>
      <c r="N390" s="118"/>
    </row>
    <row r="391" spans="1:14" x14ac:dyDescent="0.25">
      <c r="A391" s="130">
        <v>11362779000101</v>
      </c>
      <c r="B391" s="98" t="s">
        <v>11784</v>
      </c>
      <c r="C391" s="123" t="s">
        <v>2758</v>
      </c>
      <c r="D391" s="98" t="s">
        <v>13667</v>
      </c>
      <c r="E391" s="98" t="s">
        <v>13669</v>
      </c>
      <c r="F391" s="124">
        <v>14</v>
      </c>
      <c r="G391" s="112">
        <v>43719</v>
      </c>
      <c r="H391" s="98"/>
      <c r="I391" s="123" t="str">
        <f t="shared" si="6"/>
        <v>SIM</v>
      </c>
      <c r="J391" s="123"/>
      <c r="K391" s="123"/>
      <c r="L391" s="123"/>
      <c r="M391" s="98"/>
      <c r="N391" s="118"/>
    </row>
    <row r="392" spans="1:14" x14ac:dyDescent="0.25">
      <c r="A392" s="130">
        <v>12367892000142</v>
      </c>
      <c r="B392" s="98" t="s">
        <v>11785</v>
      </c>
      <c r="C392" s="123" t="s">
        <v>29</v>
      </c>
      <c r="D392" s="98" t="s">
        <v>13667</v>
      </c>
      <c r="E392" s="98" t="s">
        <v>13669</v>
      </c>
      <c r="F392" s="124">
        <v>11</v>
      </c>
      <c r="G392" s="112">
        <v>39777</v>
      </c>
      <c r="H392" s="98"/>
      <c r="I392" s="123" t="str">
        <f t="shared" si="6"/>
        <v>NÃO</v>
      </c>
      <c r="J392" s="123"/>
      <c r="K392" s="123"/>
      <c r="L392" s="123"/>
      <c r="M392" s="98" t="s">
        <v>13699</v>
      </c>
      <c r="N392" s="118"/>
    </row>
    <row r="393" spans="1:14" x14ac:dyDescent="0.25">
      <c r="A393" s="130">
        <v>15023922000191</v>
      </c>
      <c r="B393" s="98" t="s">
        <v>11786</v>
      </c>
      <c r="C393" s="123" t="s">
        <v>2274</v>
      </c>
      <c r="D393" s="98" t="s">
        <v>13667</v>
      </c>
      <c r="E393" s="98" t="s">
        <v>13669</v>
      </c>
      <c r="F393" s="124">
        <v>11</v>
      </c>
      <c r="G393" s="112">
        <v>43647</v>
      </c>
      <c r="H393" s="98"/>
      <c r="I393" s="123" t="str">
        <f t="shared" si="6"/>
        <v>NÃO</v>
      </c>
      <c r="J393" s="123"/>
      <c r="K393" s="123"/>
      <c r="L393" s="123"/>
      <c r="M393" s="98"/>
      <c r="N393" s="118"/>
    </row>
    <row r="394" spans="1:14" x14ac:dyDescent="0.25">
      <c r="A394" s="130">
        <v>17888090000100</v>
      </c>
      <c r="B394" s="98" t="s">
        <v>11787</v>
      </c>
      <c r="C394" s="123" t="s">
        <v>1356</v>
      </c>
      <c r="D394" s="98" t="s">
        <v>13667</v>
      </c>
      <c r="E394" s="98" t="s">
        <v>13669</v>
      </c>
      <c r="F394" s="124">
        <v>11</v>
      </c>
      <c r="G394" s="112">
        <v>43525</v>
      </c>
      <c r="H394" s="98"/>
      <c r="I394" s="123" t="str">
        <f t="shared" si="6"/>
        <v>NÃO</v>
      </c>
      <c r="J394" s="123"/>
      <c r="K394" s="123"/>
      <c r="L394" s="123"/>
      <c r="M394" s="98"/>
      <c r="N394" s="118"/>
    </row>
    <row r="395" spans="1:14" x14ac:dyDescent="0.25">
      <c r="A395" s="130">
        <v>87568911000106</v>
      </c>
      <c r="B395" s="98" t="s">
        <v>11788</v>
      </c>
      <c r="C395" s="123" t="s">
        <v>3812</v>
      </c>
      <c r="D395" s="98" t="s">
        <v>13667</v>
      </c>
      <c r="E395" s="98" t="s">
        <v>13669</v>
      </c>
      <c r="F395" s="124">
        <v>14</v>
      </c>
      <c r="G395" s="112">
        <v>44075</v>
      </c>
      <c r="H395" s="98"/>
      <c r="I395" s="123" t="str">
        <f t="shared" si="6"/>
        <v>SIM</v>
      </c>
      <c r="J395" s="123"/>
      <c r="K395" s="123"/>
      <c r="L395" s="123"/>
      <c r="M395" s="98"/>
      <c r="N395" s="118"/>
    </row>
    <row r="396" spans="1:14" x14ac:dyDescent="0.25">
      <c r="A396" s="130">
        <v>87612842000182</v>
      </c>
      <c r="B396" s="98" t="s">
        <v>11789</v>
      </c>
      <c r="C396" s="123" t="s">
        <v>3812</v>
      </c>
      <c r="D396" s="98" t="s">
        <v>13667</v>
      </c>
      <c r="E396" s="98" t="s">
        <v>13669</v>
      </c>
      <c r="F396" s="124">
        <v>14</v>
      </c>
      <c r="G396" s="112">
        <v>44013</v>
      </c>
      <c r="H396" s="98"/>
      <c r="I396" s="123" t="str">
        <f t="shared" si="6"/>
        <v>SIM</v>
      </c>
      <c r="J396" s="123"/>
      <c r="K396" s="123"/>
      <c r="L396" s="123"/>
      <c r="M396" s="98"/>
      <c r="N396" s="118"/>
    </row>
    <row r="397" spans="1:14" x14ac:dyDescent="0.25">
      <c r="A397" s="130">
        <v>46179958000192</v>
      </c>
      <c r="B397" s="98" t="s">
        <v>11790</v>
      </c>
      <c r="C397" s="123" t="s">
        <v>4626</v>
      </c>
      <c r="D397" s="98" t="s">
        <v>13667</v>
      </c>
      <c r="E397" s="98" t="s">
        <v>13669</v>
      </c>
      <c r="F397" s="124">
        <v>11</v>
      </c>
      <c r="G397" s="112">
        <v>39424</v>
      </c>
      <c r="H397" s="98"/>
      <c r="I397" s="123" t="str">
        <f t="shared" si="6"/>
        <v>NÃO</v>
      </c>
      <c r="J397" s="123"/>
      <c r="K397" s="123"/>
      <c r="L397" s="123"/>
      <c r="M397" s="98" t="s">
        <v>16723</v>
      </c>
      <c r="N397" s="118"/>
    </row>
    <row r="398" spans="1:14" x14ac:dyDescent="0.25">
      <c r="A398" s="130">
        <v>45374261000100</v>
      </c>
      <c r="B398" s="98" t="s">
        <v>11791</v>
      </c>
      <c r="C398" s="123" t="s">
        <v>4626</v>
      </c>
      <c r="D398" s="98" t="s">
        <v>13667</v>
      </c>
      <c r="E398" s="98" t="s">
        <v>13669</v>
      </c>
      <c r="F398" s="124">
        <v>11</v>
      </c>
      <c r="G398" s="112">
        <v>40340</v>
      </c>
      <c r="H398" s="98"/>
      <c r="I398" s="123" t="str">
        <f t="shared" si="6"/>
        <v>NÃO</v>
      </c>
      <c r="J398" s="123"/>
      <c r="K398" s="123"/>
      <c r="L398" s="123"/>
      <c r="M398" s="98"/>
      <c r="N398" s="118"/>
    </row>
    <row r="399" spans="1:14" x14ac:dyDescent="0.25">
      <c r="A399" s="130">
        <v>94702818000108</v>
      </c>
      <c r="B399" s="98" t="s">
        <v>11792</v>
      </c>
      <c r="C399" s="123" t="s">
        <v>3812</v>
      </c>
      <c r="D399" s="98" t="s">
        <v>13667</v>
      </c>
      <c r="E399" s="98" t="s">
        <v>13669</v>
      </c>
      <c r="F399" s="124">
        <v>11</v>
      </c>
      <c r="G399" s="112">
        <v>41640</v>
      </c>
      <c r="H399" s="98"/>
      <c r="I399" s="123" t="str">
        <f t="shared" si="6"/>
        <v>NÃO</v>
      </c>
      <c r="J399" s="123"/>
      <c r="K399" s="123"/>
      <c r="L399" s="123"/>
      <c r="M399" s="98" t="s">
        <v>16238</v>
      </c>
      <c r="N399" s="118"/>
    </row>
    <row r="400" spans="1:14" x14ac:dyDescent="0.25">
      <c r="A400" s="130">
        <v>88861430000149</v>
      </c>
      <c r="B400" s="98" t="s">
        <v>11793</v>
      </c>
      <c r="C400" s="123" t="s">
        <v>3812</v>
      </c>
      <c r="D400" s="98" t="s">
        <v>13667</v>
      </c>
      <c r="E400" s="98" t="s">
        <v>13669</v>
      </c>
      <c r="F400" s="124">
        <v>11</v>
      </c>
      <c r="G400" s="112">
        <v>40925</v>
      </c>
      <c r="H400" s="98"/>
      <c r="I400" s="123" t="str">
        <f t="shared" si="6"/>
        <v>NÃO</v>
      </c>
      <c r="J400" s="123"/>
      <c r="K400" s="123"/>
      <c r="L400" s="123"/>
      <c r="M400" s="98" t="s">
        <v>13699</v>
      </c>
      <c r="N400" s="118"/>
    </row>
    <row r="401" spans="1:14" x14ac:dyDescent="0.25">
      <c r="A401" s="130">
        <v>10132777000163</v>
      </c>
      <c r="B401" s="98" t="s">
        <v>11794</v>
      </c>
      <c r="C401" s="123" t="s">
        <v>2758</v>
      </c>
      <c r="D401" s="98" t="s">
        <v>13667</v>
      </c>
      <c r="E401" s="98" t="s">
        <v>13669</v>
      </c>
      <c r="F401" s="124">
        <v>11</v>
      </c>
      <c r="G401" s="112">
        <v>39309</v>
      </c>
      <c r="H401" s="98"/>
      <c r="I401" s="123" t="str">
        <f t="shared" si="6"/>
        <v>NÃO</v>
      </c>
      <c r="J401" s="123"/>
      <c r="K401" s="123"/>
      <c r="L401" s="123"/>
      <c r="M401" s="98" t="s">
        <v>15308</v>
      </c>
      <c r="N401" s="118"/>
    </row>
    <row r="402" spans="1:14" x14ac:dyDescent="0.25">
      <c r="A402" s="130">
        <v>7963259000187</v>
      </c>
      <c r="B402" s="98" t="s">
        <v>11795</v>
      </c>
      <c r="C402" s="123" t="s">
        <v>634</v>
      </c>
      <c r="D402" s="98" t="s">
        <v>13667</v>
      </c>
      <c r="E402" s="98" t="s">
        <v>13669</v>
      </c>
      <c r="F402" s="124">
        <v>11</v>
      </c>
      <c r="G402" s="112">
        <v>38838</v>
      </c>
      <c r="H402" s="98"/>
      <c r="I402" s="123" t="str">
        <f t="shared" si="6"/>
        <v>NÃO</v>
      </c>
      <c r="J402" s="123"/>
      <c r="K402" s="123"/>
      <c r="L402" s="123"/>
      <c r="M402" s="98" t="s">
        <v>13955</v>
      </c>
      <c r="N402" s="118"/>
    </row>
    <row r="403" spans="1:14" x14ac:dyDescent="0.25">
      <c r="A403" s="130">
        <v>88577416000118</v>
      </c>
      <c r="B403" s="98" t="s">
        <v>11796</v>
      </c>
      <c r="C403" s="123" t="s">
        <v>3812</v>
      </c>
      <c r="D403" s="98" t="s">
        <v>13667</v>
      </c>
      <c r="E403" s="98" t="s">
        <v>13669</v>
      </c>
      <c r="F403" s="124">
        <v>14</v>
      </c>
      <c r="G403" s="112">
        <v>43983</v>
      </c>
      <c r="H403" s="98"/>
      <c r="I403" s="123" t="str">
        <f t="shared" si="6"/>
        <v>SIM</v>
      </c>
      <c r="J403" s="123"/>
      <c r="K403" s="123"/>
      <c r="L403" s="123"/>
      <c r="M403" s="98"/>
      <c r="N403" s="118"/>
    </row>
    <row r="404" spans="1:14" x14ac:dyDescent="0.25">
      <c r="A404" s="130">
        <v>83102384000180</v>
      </c>
      <c r="B404" s="98" t="s">
        <v>11797</v>
      </c>
      <c r="C404" s="123" t="s">
        <v>4289</v>
      </c>
      <c r="D404" s="98" t="s">
        <v>13667</v>
      </c>
      <c r="E404" s="98" t="s">
        <v>13669</v>
      </c>
      <c r="F404" s="124">
        <v>11</v>
      </c>
      <c r="G404" s="112">
        <v>42583</v>
      </c>
      <c r="H404" s="98"/>
      <c r="I404" s="123" t="str">
        <f t="shared" si="6"/>
        <v>NÃO</v>
      </c>
      <c r="J404" s="123"/>
      <c r="K404" s="123"/>
      <c r="L404" s="123"/>
      <c r="M404" s="98" t="s">
        <v>16598</v>
      </c>
      <c r="N404" s="118"/>
    </row>
    <row r="405" spans="1:14" x14ac:dyDescent="0.25">
      <c r="A405" s="130">
        <v>1617441000108</v>
      </c>
      <c r="B405" s="98" t="s">
        <v>11798</v>
      </c>
      <c r="C405" s="123" t="s">
        <v>1356</v>
      </c>
      <c r="D405" s="98" t="s">
        <v>13667</v>
      </c>
      <c r="E405" s="98" t="s">
        <v>13669</v>
      </c>
      <c r="F405" s="124">
        <v>11</v>
      </c>
      <c r="G405" s="112">
        <v>39374</v>
      </c>
      <c r="H405" s="98"/>
      <c r="I405" s="123" t="str">
        <f t="shared" si="6"/>
        <v>NÃO</v>
      </c>
      <c r="J405" s="123"/>
      <c r="K405" s="123"/>
      <c r="L405" s="123"/>
      <c r="M405" s="98"/>
      <c r="N405" s="118"/>
    </row>
    <row r="406" spans="1:14" x14ac:dyDescent="0.25">
      <c r="A406" s="130">
        <v>78279981000145</v>
      </c>
      <c r="B406" s="98" t="s">
        <v>11799</v>
      </c>
      <c r="C406" s="123" t="s">
        <v>3143</v>
      </c>
      <c r="D406" s="98" t="s">
        <v>13667</v>
      </c>
      <c r="E406" s="98" t="s">
        <v>13669</v>
      </c>
      <c r="F406" s="124">
        <v>14</v>
      </c>
      <c r="G406" s="112">
        <v>44075</v>
      </c>
      <c r="H406" s="98"/>
      <c r="I406" s="123" t="str">
        <f t="shared" si="6"/>
        <v>SIM</v>
      </c>
      <c r="J406" s="123"/>
      <c r="K406" s="123"/>
      <c r="L406" s="123"/>
      <c r="M406" s="98"/>
      <c r="N406" s="118"/>
    </row>
    <row r="407" spans="1:14" x14ac:dyDescent="0.25">
      <c r="A407" s="130">
        <v>28645794000160</v>
      </c>
      <c r="B407" s="98" t="s">
        <v>11800</v>
      </c>
      <c r="C407" s="123" t="s">
        <v>3513</v>
      </c>
      <c r="D407" s="98" t="s">
        <v>13667</v>
      </c>
      <c r="E407" s="98" t="s">
        <v>13669</v>
      </c>
      <c r="F407" s="124">
        <v>11</v>
      </c>
      <c r="G407" s="112">
        <v>38694</v>
      </c>
      <c r="H407" s="98"/>
      <c r="I407" s="123" t="str">
        <f t="shared" si="6"/>
        <v>NÃO</v>
      </c>
      <c r="J407" s="123"/>
      <c r="K407" s="123"/>
      <c r="L407" s="123"/>
      <c r="M407" s="98"/>
      <c r="N407" s="118"/>
    </row>
    <row r="408" spans="1:14" x14ac:dyDescent="0.25">
      <c r="A408" s="130">
        <v>6156160000100</v>
      </c>
      <c r="B408" s="98" t="s">
        <v>11801</v>
      </c>
      <c r="C408" s="123" t="s">
        <v>1142</v>
      </c>
      <c r="D408" s="98" t="s">
        <v>13667</v>
      </c>
      <c r="E408" s="98" t="s">
        <v>13669</v>
      </c>
      <c r="F408" s="124">
        <v>11</v>
      </c>
      <c r="G408" s="112">
        <v>38963</v>
      </c>
      <c r="H408" s="98"/>
      <c r="I408" s="123" t="str">
        <f t="shared" si="6"/>
        <v>NÃO</v>
      </c>
      <c r="J408" s="123"/>
      <c r="K408" s="123"/>
      <c r="L408" s="123"/>
      <c r="M408" s="98" t="s">
        <v>14397</v>
      </c>
      <c r="N408" s="118"/>
    </row>
    <row r="409" spans="1:14" x14ac:dyDescent="0.25">
      <c r="A409" s="130">
        <v>4247441000143</v>
      </c>
      <c r="B409" s="98" t="s">
        <v>11802</v>
      </c>
      <c r="C409" s="123" t="s">
        <v>133</v>
      </c>
      <c r="D409" s="98" t="s">
        <v>13667</v>
      </c>
      <c r="E409" s="98" t="s">
        <v>13669</v>
      </c>
      <c r="F409" s="124">
        <v>11</v>
      </c>
      <c r="G409" s="112">
        <v>40235</v>
      </c>
      <c r="H409" s="98"/>
      <c r="I409" s="123" t="str">
        <f t="shared" si="6"/>
        <v>NÃO</v>
      </c>
      <c r="J409" s="123"/>
      <c r="K409" s="123"/>
      <c r="L409" s="123"/>
      <c r="M409" s="98"/>
      <c r="N409" s="118"/>
    </row>
    <row r="410" spans="1:14" x14ac:dyDescent="0.25">
      <c r="A410" s="130">
        <v>5149091000145</v>
      </c>
      <c r="B410" s="98" t="s">
        <v>11803</v>
      </c>
      <c r="C410" s="123" t="s">
        <v>2413</v>
      </c>
      <c r="D410" s="98" t="s">
        <v>13667</v>
      </c>
      <c r="E410" s="98" t="s">
        <v>13669</v>
      </c>
      <c r="F410" s="124">
        <v>11</v>
      </c>
      <c r="G410" s="112">
        <v>40186</v>
      </c>
      <c r="H410" s="98"/>
      <c r="I410" s="123" t="str">
        <f t="shared" si="6"/>
        <v>NÃO</v>
      </c>
      <c r="J410" s="123"/>
      <c r="K410" s="123"/>
      <c r="L410" s="123"/>
      <c r="M410" s="98" t="s">
        <v>13534</v>
      </c>
      <c r="N410" s="118"/>
    </row>
    <row r="411" spans="1:14" x14ac:dyDescent="0.25">
      <c r="A411" s="130">
        <v>4215971000100</v>
      </c>
      <c r="B411" s="98" t="s">
        <v>11804</v>
      </c>
      <c r="C411" s="123" t="s">
        <v>3812</v>
      </c>
      <c r="D411" s="98" t="s">
        <v>13667</v>
      </c>
      <c r="E411" s="98" t="s">
        <v>13669</v>
      </c>
      <c r="F411" s="124">
        <v>14</v>
      </c>
      <c r="G411" s="112">
        <v>44105</v>
      </c>
      <c r="H411" s="98"/>
      <c r="I411" s="123" t="str">
        <f t="shared" si="6"/>
        <v>SIM</v>
      </c>
      <c r="J411" s="123"/>
      <c r="K411" s="123"/>
      <c r="L411" s="123"/>
      <c r="M411" s="98"/>
      <c r="N411" s="118"/>
    </row>
    <row r="412" spans="1:14" x14ac:dyDescent="0.25">
      <c r="A412" s="130">
        <v>90836693000140</v>
      </c>
      <c r="B412" s="98" t="s">
        <v>11805</v>
      </c>
      <c r="C412" s="123" t="s">
        <v>3812</v>
      </c>
      <c r="D412" s="98" t="s">
        <v>13667</v>
      </c>
      <c r="E412" s="98" t="s">
        <v>13669</v>
      </c>
      <c r="F412" s="124">
        <v>14</v>
      </c>
      <c r="G412" s="112">
        <v>44084</v>
      </c>
      <c r="H412" s="98"/>
      <c r="I412" s="123" t="str">
        <f t="shared" si="6"/>
        <v>SIM</v>
      </c>
      <c r="J412" s="123"/>
      <c r="K412" s="123"/>
      <c r="L412" s="123"/>
      <c r="M412" s="98"/>
      <c r="N412" s="118"/>
    </row>
    <row r="413" spans="1:14" x14ac:dyDescent="0.25">
      <c r="A413" s="130">
        <v>4213779000184</v>
      </c>
      <c r="B413" s="98" t="s">
        <v>11806</v>
      </c>
      <c r="C413" s="123" t="s">
        <v>3812</v>
      </c>
      <c r="D413" s="98" t="s">
        <v>13667</v>
      </c>
      <c r="E413" s="98" t="s">
        <v>13669</v>
      </c>
      <c r="F413" s="124">
        <v>14</v>
      </c>
      <c r="G413" s="112">
        <v>44056</v>
      </c>
      <c r="H413" s="98"/>
      <c r="I413" s="123" t="str">
        <f t="shared" si="6"/>
        <v>SIM</v>
      </c>
      <c r="J413" s="123"/>
      <c r="K413" s="123"/>
      <c r="L413" s="123"/>
      <c r="M413" s="98"/>
      <c r="N413" s="118"/>
    </row>
    <row r="414" spans="1:14" x14ac:dyDescent="0.25">
      <c r="A414" s="130">
        <v>18114249000193</v>
      </c>
      <c r="B414" s="98" t="s">
        <v>11807</v>
      </c>
      <c r="C414" s="123" t="s">
        <v>1356</v>
      </c>
      <c r="D414" s="98" t="s">
        <v>13667</v>
      </c>
      <c r="E414" s="98" t="s">
        <v>13669</v>
      </c>
      <c r="F414" s="124">
        <v>11</v>
      </c>
      <c r="G414" s="112">
        <v>40148</v>
      </c>
      <c r="H414" s="98"/>
      <c r="I414" s="123" t="str">
        <f t="shared" si="6"/>
        <v>NÃO</v>
      </c>
      <c r="J414" s="123"/>
      <c r="K414" s="123"/>
      <c r="L414" s="123"/>
      <c r="M414" s="98"/>
      <c r="N414" s="118"/>
    </row>
    <row r="415" spans="1:14" x14ac:dyDescent="0.25">
      <c r="A415" s="130">
        <v>92122720000148</v>
      </c>
      <c r="B415" s="98" t="s">
        <v>11808</v>
      </c>
      <c r="C415" s="123" t="s">
        <v>3812</v>
      </c>
      <c r="D415" s="98" t="s">
        <v>13667</v>
      </c>
      <c r="E415" s="98" t="s">
        <v>13669</v>
      </c>
      <c r="F415" s="124">
        <v>14</v>
      </c>
      <c r="G415" s="112">
        <v>44136</v>
      </c>
      <c r="H415" s="98"/>
      <c r="I415" s="123" t="str">
        <f t="shared" si="6"/>
        <v>SIM</v>
      </c>
      <c r="J415" s="123"/>
      <c r="K415" s="123"/>
      <c r="L415" s="123"/>
      <c r="M415" s="98"/>
      <c r="N415" s="118"/>
    </row>
    <row r="416" spans="1:14" x14ac:dyDescent="0.25">
      <c r="A416" s="130">
        <v>13897111000194</v>
      </c>
      <c r="B416" s="98" t="s">
        <v>11809</v>
      </c>
      <c r="C416" s="123" t="s">
        <v>215</v>
      </c>
      <c r="D416" s="98" t="s">
        <v>13667</v>
      </c>
      <c r="E416" s="98" t="s">
        <v>13669</v>
      </c>
      <c r="F416" s="124">
        <v>11</v>
      </c>
      <c r="G416" s="112">
        <v>39806</v>
      </c>
      <c r="H416" s="98"/>
      <c r="I416" s="123" t="str">
        <f t="shared" si="6"/>
        <v>NÃO</v>
      </c>
      <c r="J416" s="123"/>
      <c r="K416" s="123"/>
      <c r="L416" s="123"/>
      <c r="M416" s="98"/>
      <c r="N416" s="118"/>
    </row>
    <row r="417" spans="1:14" x14ac:dyDescent="0.25">
      <c r="A417" s="130">
        <v>18457234000128</v>
      </c>
      <c r="B417" s="98" t="s">
        <v>11810</v>
      </c>
      <c r="C417" s="123" t="s">
        <v>1356</v>
      </c>
      <c r="D417" s="98" t="s">
        <v>13667</v>
      </c>
      <c r="E417" s="98" t="s">
        <v>13669</v>
      </c>
      <c r="F417" s="124">
        <v>11</v>
      </c>
      <c r="G417" s="112">
        <v>43709</v>
      </c>
      <c r="H417" s="98"/>
      <c r="I417" s="123" t="str">
        <f t="shared" si="6"/>
        <v>NÃO</v>
      </c>
      <c r="J417" s="123"/>
      <c r="K417" s="123"/>
      <c r="L417" s="123"/>
      <c r="M417" s="98"/>
      <c r="N417" s="118"/>
    </row>
    <row r="418" spans="1:14" x14ac:dyDescent="0.25">
      <c r="A418" s="130">
        <v>7063589000116</v>
      </c>
      <c r="B418" s="98" t="s">
        <v>11811</v>
      </c>
      <c r="C418" s="123" t="s">
        <v>634</v>
      </c>
      <c r="D418" s="98" t="s">
        <v>13667</v>
      </c>
      <c r="E418" s="98" t="s">
        <v>13669</v>
      </c>
      <c r="F418" s="124">
        <v>11</v>
      </c>
      <c r="G418" s="112">
        <v>39135</v>
      </c>
      <c r="H418" s="98"/>
      <c r="I418" s="123" t="str">
        <f t="shared" si="6"/>
        <v>NÃO</v>
      </c>
      <c r="J418" s="123"/>
      <c r="K418" s="123"/>
      <c r="L418" s="123"/>
      <c r="M418" s="98" t="s">
        <v>13959</v>
      </c>
      <c r="N418" s="118"/>
    </row>
    <row r="419" spans="1:14" x14ac:dyDescent="0.25">
      <c r="A419" s="130">
        <v>6553879000185</v>
      </c>
      <c r="B419" s="98" t="s">
        <v>11812</v>
      </c>
      <c r="C419" s="123" t="s">
        <v>2926</v>
      </c>
      <c r="D419" s="98" t="s">
        <v>13667</v>
      </c>
      <c r="E419" s="98" t="s">
        <v>13669</v>
      </c>
      <c r="F419" s="124">
        <v>11</v>
      </c>
      <c r="G419" s="112">
        <v>42736</v>
      </c>
      <c r="H419" s="98"/>
      <c r="I419" s="123" t="str">
        <f t="shared" si="6"/>
        <v>NÃO</v>
      </c>
      <c r="J419" s="123"/>
      <c r="K419" s="123"/>
      <c r="L419" s="123"/>
      <c r="M419" s="98" t="s">
        <v>15571</v>
      </c>
      <c r="N419" s="118"/>
    </row>
    <row r="420" spans="1:14" x14ac:dyDescent="0.25">
      <c r="A420" s="130">
        <v>18017426000113</v>
      </c>
      <c r="B420" s="98" t="s">
        <v>11813</v>
      </c>
      <c r="C420" s="123" t="s">
        <v>1356</v>
      </c>
      <c r="D420" s="98" t="s">
        <v>13667</v>
      </c>
      <c r="E420" s="98" t="s">
        <v>13669</v>
      </c>
      <c r="F420" s="124">
        <v>11</v>
      </c>
      <c r="G420" s="112">
        <v>43466</v>
      </c>
      <c r="H420" s="98"/>
      <c r="I420" s="123" t="str">
        <f t="shared" si="6"/>
        <v>NÃO</v>
      </c>
      <c r="J420" s="123"/>
      <c r="K420" s="123"/>
      <c r="L420" s="123"/>
      <c r="M420" s="98"/>
      <c r="N420" s="118"/>
    </row>
    <row r="421" spans="1:14" x14ac:dyDescent="0.25">
      <c r="A421" s="130">
        <v>44723674000190</v>
      </c>
      <c r="B421" s="98" t="s">
        <v>11814</v>
      </c>
      <c r="C421" s="123" t="s">
        <v>4626</v>
      </c>
      <c r="D421" s="98" t="s">
        <v>13667</v>
      </c>
      <c r="E421" s="98" t="s">
        <v>13669</v>
      </c>
      <c r="F421" s="124">
        <v>14</v>
      </c>
      <c r="G421" s="112">
        <v>43922</v>
      </c>
      <c r="H421" s="98"/>
      <c r="I421" s="123" t="str">
        <f t="shared" si="6"/>
        <v>SIM</v>
      </c>
      <c r="J421" s="123"/>
      <c r="K421" s="123"/>
      <c r="L421" s="123"/>
      <c r="M421" s="98"/>
      <c r="N421" s="118"/>
    </row>
    <row r="422" spans="1:14" x14ac:dyDescent="0.25">
      <c r="A422" s="130">
        <v>11256088000123</v>
      </c>
      <c r="B422" s="98" t="s">
        <v>11815</v>
      </c>
      <c r="C422" s="123" t="s">
        <v>2758</v>
      </c>
      <c r="D422" s="98" t="s">
        <v>13667</v>
      </c>
      <c r="E422" s="98" t="s">
        <v>13669</v>
      </c>
      <c r="F422" s="124">
        <v>11</v>
      </c>
      <c r="G422" s="112">
        <v>40028</v>
      </c>
      <c r="H422" s="98"/>
      <c r="I422" s="123" t="str">
        <f t="shared" si="6"/>
        <v>NÃO</v>
      </c>
      <c r="J422" s="123"/>
      <c r="K422" s="123"/>
      <c r="L422" s="123"/>
      <c r="M422" s="98"/>
      <c r="N422" s="118"/>
    </row>
    <row r="423" spans="1:14" x14ac:dyDescent="0.25">
      <c r="A423" s="130">
        <v>18385138000111</v>
      </c>
      <c r="B423" s="98" t="s">
        <v>11816</v>
      </c>
      <c r="C423" s="123" t="s">
        <v>1356</v>
      </c>
      <c r="D423" s="98" t="s">
        <v>13667</v>
      </c>
      <c r="E423" s="98" t="s">
        <v>13669</v>
      </c>
      <c r="F423" s="124">
        <v>11</v>
      </c>
      <c r="G423" s="112">
        <v>40506</v>
      </c>
      <c r="H423" s="98"/>
      <c r="I423" s="123" t="str">
        <f t="shared" si="6"/>
        <v>NÃO</v>
      </c>
      <c r="J423" s="123"/>
      <c r="K423" s="123"/>
      <c r="L423" s="123"/>
      <c r="M423" s="98" t="s">
        <v>13534</v>
      </c>
      <c r="N423" s="118"/>
    </row>
    <row r="424" spans="1:14" x14ac:dyDescent="0.25">
      <c r="A424" s="130">
        <v>1614158000114</v>
      </c>
      <c r="B424" s="98" t="s">
        <v>11817</v>
      </c>
      <c r="C424" s="123" t="s">
        <v>3812</v>
      </c>
      <c r="D424" s="98" t="s">
        <v>13667</v>
      </c>
      <c r="E424" s="98" t="s">
        <v>13669</v>
      </c>
      <c r="F424" s="124">
        <v>11</v>
      </c>
      <c r="G424" s="112">
        <v>43005</v>
      </c>
      <c r="H424" s="98"/>
      <c r="I424" s="123" t="str">
        <f t="shared" si="6"/>
        <v>NÃO</v>
      </c>
      <c r="J424" s="123"/>
      <c r="K424" s="123"/>
      <c r="L424" s="123"/>
      <c r="M424" s="98" t="s">
        <v>16245</v>
      </c>
      <c r="N424" s="118"/>
    </row>
    <row r="425" spans="1:14" x14ac:dyDescent="0.25">
      <c r="A425" s="130">
        <v>46482840000139</v>
      </c>
      <c r="B425" s="98" t="s">
        <v>11818</v>
      </c>
      <c r="C425" s="123" t="s">
        <v>4626</v>
      </c>
      <c r="D425" s="98" t="s">
        <v>13667</v>
      </c>
      <c r="E425" s="98" t="s">
        <v>13669</v>
      </c>
      <c r="F425" s="124">
        <v>11</v>
      </c>
      <c r="G425" s="112">
        <v>42319</v>
      </c>
      <c r="H425" s="98"/>
      <c r="I425" s="123" t="str">
        <f t="shared" si="6"/>
        <v>NÃO</v>
      </c>
      <c r="J425" s="123"/>
      <c r="K425" s="123"/>
      <c r="L425" s="123"/>
      <c r="M425" s="98" t="s">
        <v>16728</v>
      </c>
      <c r="N425" s="118"/>
    </row>
    <row r="426" spans="1:14" x14ac:dyDescent="0.25">
      <c r="A426" s="130">
        <v>16418766000120</v>
      </c>
      <c r="B426" s="98" t="s">
        <v>11819</v>
      </c>
      <c r="C426" s="123" t="s">
        <v>215</v>
      </c>
      <c r="D426" s="98" t="s">
        <v>13667</v>
      </c>
      <c r="E426" s="98" t="s">
        <v>13669</v>
      </c>
      <c r="F426" s="124">
        <v>11</v>
      </c>
      <c r="G426" s="112">
        <v>40821</v>
      </c>
      <c r="H426" s="98"/>
      <c r="I426" s="123" t="str">
        <f t="shared" si="6"/>
        <v>NÃO</v>
      </c>
      <c r="J426" s="123"/>
      <c r="K426" s="123"/>
      <c r="L426" s="123"/>
      <c r="M426" s="98"/>
      <c r="N426" s="118"/>
    </row>
    <row r="427" spans="1:14" x14ac:dyDescent="0.25">
      <c r="A427" s="130">
        <v>18094797000107</v>
      </c>
      <c r="B427" s="98" t="s">
        <v>11820</v>
      </c>
      <c r="C427" s="123" t="s">
        <v>1356</v>
      </c>
      <c r="D427" s="98" t="s">
        <v>13667</v>
      </c>
      <c r="E427" s="98" t="s">
        <v>13669</v>
      </c>
      <c r="F427" s="124">
        <v>11</v>
      </c>
      <c r="G427" s="112">
        <v>42125</v>
      </c>
      <c r="H427" s="98"/>
      <c r="I427" s="123" t="str">
        <f t="shared" si="6"/>
        <v>NÃO</v>
      </c>
      <c r="J427" s="123"/>
      <c r="K427" s="123"/>
      <c r="L427" s="123"/>
      <c r="M427" s="98" t="s">
        <v>14533</v>
      </c>
      <c r="N427" s="118"/>
    </row>
    <row r="428" spans="1:14" x14ac:dyDescent="0.25">
      <c r="A428" s="130">
        <v>19279827000104</v>
      </c>
      <c r="B428" s="98" t="s">
        <v>11821</v>
      </c>
      <c r="C428" s="123" t="s">
        <v>1356</v>
      </c>
      <c r="D428" s="98" t="s">
        <v>13667</v>
      </c>
      <c r="E428" s="98" t="s">
        <v>13669</v>
      </c>
      <c r="F428" s="124">
        <v>11</v>
      </c>
      <c r="G428" s="112">
        <v>40899</v>
      </c>
      <c r="H428" s="98"/>
      <c r="I428" s="123" t="str">
        <f t="shared" si="6"/>
        <v>NÃO</v>
      </c>
      <c r="J428" s="123"/>
      <c r="K428" s="123"/>
      <c r="L428" s="123"/>
      <c r="M428" s="98" t="s">
        <v>14536</v>
      </c>
      <c r="N428" s="118"/>
    </row>
    <row r="429" spans="1:14" x14ac:dyDescent="0.25">
      <c r="A429" s="130">
        <v>1609497000102</v>
      </c>
      <c r="B429" s="98" t="s">
        <v>11822</v>
      </c>
      <c r="C429" s="123" t="s">
        <v>3513</v>
      </c>
      <c r="D429" s="98" t="s">
        <v>13667</v>
      </c>
      <c r="E429" s="98" t="s">
        <v>13669</v>
      </c>
      <c r="F429" s="124">
        <v>11</v>
      </c>
      <c r="G429" s="112">
        <v>43103</v>
      </c>
      <c r="H429" s="98"/>
      <c r="I429" s="123" t="str">
        <f t="shared" si="6"/>
        <v>NÃO</v>
      </c>
      <c r="J429" s="123"/>
      <c r="K429" s="123"/>
      <c r="L429" s="123"/>
      <c r="M429" s="98" t="s">
        <v>15952</v>
      </c>
      <c r="N429" s="118"/>
    </row>
    <row r="430" spans="1:14" x14ac:dyDescent="0.25">
      <c r="A430" s="130">
        <v>4530044000184</v>
      </c>
      <c r="B430" s="98" t="s">
        <v>11823</v>
      </c>
      <c r="C430" s="123" t="s">
        <v>133</v>
      </c>
      <c r="D430" s="98" t="s">
        <v>13667</v>
      </c>
      <c r="E430" s="98" t="s">
        <v>13669</v>
      </c>
      <c r="F430" s="124">
        <v>11</v>
      </c>
      <c r="G430" s="112">
        <v>38861</v>
      </c>
      <c r="H430" s="98"/>
      <c r="I430" s="123" t="str">
        <f t="shared" si="6"/>
        <v>NÃO</v>
      </c>
      <c r="J430" s="123"/>
      <c r="K430" s="123"/>
      <c r="L430" s="123"/>
      <c r="M430" s="98"/>
      <c r="N430" s="118"/>
    </row>
    <row r="431" spans="1:14" x14ac:dyDescent="0.25">
      <c r="A431" s="130">
        <v>87613535000116</v>
      </c>
      <c r="B431" s="98" t="s">
        <v>11824</v>
      </c>
      <c r="C431" s="123" t="s">
        <v>3812</v>
      </c>
      <c r="D431" s="98" t="s">
        <v>13667</v>
      </c>
      <c r="E431" s="98" t="s">
        <v>13669</v>
      </c>
      <c r="F431" s="124">
        <v>14</v>
      </c>
      <c r="G431" s="112">
        <v>44044</v>
      </c>
      <c r="H431" s="98"/>
      <c r="I431" s="123" t="str">
        <f t="shared" si="6"/>
        <v>SIM</v>
      </c>
      <c r="J431" s="123"/>
      <c r="K431" s="123"/>
      <c r="L431" s="123"/>
      <c r="M431" s="98"/>
      <c r="N431" s="118"/>
    </row>
    <row r="432" spans="1:14" x14ac:dyDescent="0.25">
      <c r="A432" s="130">
        <v>21154174000189</v>
      </c>
      <c r="B432" s="98" t="s">
        <v>11825</v>
      </c>
      <c r="C432" s="123" t="s">
        <v>1356</v>
      </c>
      <c r="D432" s="98" t="s">
        <v>13667</v>
      </c>
      <c r="E432" s="98" t="s">
        <v>13669</v>
      </c>
      <c r="F432" s="124">
        <v>11</v>
      </c>
      <c r="G432" s="112">
        <v>41532</v>
      </c>
      <c r="H432" s="98"/>
      <c r="I432" s="123" t="str">
        <f t="shared" si="6"/>
        <v>NÃO</v>
      </c>
      <c r="J432" s="123"/>
      <c r="K432" s="123"/>
      <c r="L432" s="123"/>
      <c r="M432" s="98" t="s">
        <v>14539</v>
      </c>
      <c r="N432" s="118"/>
    </row>
    <row r="433" spans="1:14" x14ac:dyDescent="0.25">
      <c r="A433" s="130">
        <v>46599825000175</v>
      </c>
      <c r="B433" s="98" t="s">
        <v>11826</v>
      </c>
      <c r="C433" s="123" t="s">
        <v>4626</v>
      </c>
      <c r="D433" s="98" t="s">
        <v>13667</v>
      </c>
      <c r="E433" s="98" t="s">
        <v>13669</v>
      </c>
      <c r="F433" s="124">
        <v>11</v>
      </c>
      <c r="G433" s="112">
        <v>38936</v>
      </c>
      <c r="H433" s="98"/>
      <c r="I433" s="123" t="str">
        <f t="shared" si="6"/>
        <v>NÃO</v>
      </c>
      <c r="J433" s="123"/>
      <c r="K433" s="123"/>
      <c r="L433" s="123"/>
      <c r="M433" s="98"/>
      <c r="N433" s="118"/>
    </row>
    <row r="434" spans="1:14" x14ac:dyDescent="0.25">
      <c r="A434" s="130">
        <v>39228739000190</v>
      </c>
      <c r="B434" s="98" t="s">
        <v>11827</v>
      </c>
      <c r="C434" s="123" t="s">
        <v>3513</v>
      </c>
      <c r="D434" s="98" t="s">
        <v>13667</v>
      </c>
      <c r="E434" s="98" t="s">
        <v>13669</v>
      </c>
      <c r="F434" s="124">
        <v>11</v>
      </c>
      <c r="G434" s="112">
        <v>40179</v>
      </c>
      <c r="H434" s="98"/>
      <c r="I434" s="123" t="str">
        <f t="shared" si="6"/>
        <v>NÃO</v>
      </c>
      <c r="J434" s="123"/>
      <c r="K434" s="123"/>
      <c r="L434" s="123"/>
      <c r="M434" s="98" t="s">
        <v>15953</v>
      </c>
      <c r="N434" s="118"/>
    </row>
    <row r="435" spans="1:14" x14ac:dyDescent="0.25">
      <c r="A435" s="130">
        <v>27150549000119</v>
      </c>
      <c r="B435" s="98" t="s">
        <v>11828</v>
      </c>
      <c r="C435" s="123" t="s">
        <v>821</v>
      </c>
      <c r="D435" s="98" t="s">
        <v>13667</v>
      </c>
      <c r="E435" s="98" t="s">
        <v>13669</v>
      </c>
      <c r="F435" s="124">
        <v>11</v>
      </c>
      <c r="G435" s="112">
        <v>43654</v>
      </c>
      <c r="H435" s="98"/>
      <c r="I435" s="123" t="str">
        <f t="shared" si="6"/>
        <v>NÃO</v>
      </c>
      <c r="J435" s="123"/>
      <c r="K435" s="123"/>
      <c r="L435" s="123"/>
      <c r="M435" s="98"/>
      <c r="N435" s="118"/>
    </row>
    <row r="436" spans="1:14" x14ac:dyDescent="0.25">
      <c r="A436" s="130">
        <v>7707094000182</v>
      </c>
      <c r="B436" s="98" t="s">
        <v>11829</v>
      </c>
      <c r="C436" s="123" t="s">
        <v>634</v>
      </c>
      <c r="D436" s="98" t="s">
        <v>13667</v>
      </c>
      <c r="E436" s="98" t="s">
        <v>13669</v>
      </c>
      <c r="F436" s="124">
        <v>11</v>
      </c>
      <c r="G436" s="112">
        <v>40938</v>
      </c>
      <c r="H436" s="98"/>
      <c r="I436" s="123" t="str">
        <f t="shared" si="6"/>
        <v>NÃO</v>
      </c>
      <c r="J436" s="123"/>
      <c r="K436" s="123"/>
      <c r="L436" s="123"/>
      <c r="M436" s="98" t="s">
        <v>13963</v>
      </c>
      <c r="N436" s="118"/>
    </row>
    <row r="437" spans="1:14" x14ac:dyDescent="0.25">
      <c r="A437" s="130">
        <v>6738132000100</v>
      </c>
      <c r="B437" s="98" t="s">
        <v>11830</v>
      </c>
      <c r="C437" s="123" t="s">
        <v>634</v>
      </c>
      <c r="D437" s="98" t="s">
        <v>13667</v>
      </c>
      <c r="E437" s="98" t="s">
        <v>13669</v>
      </c>
      <c r="F437" s="124">
        <v>11</v>
      </c>
      <c r="G437" s="112">
        <v>41546</v>
      </c>
      <c r="H437" s="98"/>
      <c r="I437" s="123" t="str">
        <f t="shared" si="6"/>
        <v>NÃO</v>
      </c>
      <c r="J437" s="123"/>
      <c r="K437" s="123"/>
      <c r="L437" s="123"/>
      <c r="M437" s="98" t="s">
        <v>13964</v>
      </c>
      <c r="N437" s="118"/>
    </row>
    <row r="438" spans="1:14" x14ac:dyDescent="0.25">
      <c r="A438" s="130">
        <v>1617905000178</v>
      </c>
      <c r="B438" s="98" t="s">
        <v>11831</v>
      </c>
      <c r="C438" s="123" t="s">
        <v>2274</v>
      </c>
      <c r="D438" s="98" t="s">
        <v>13667</v>
      </c>
      <c r="E438" s="98" t="s">
        <v>13669</v>
      </c>
      <c r="F438" s="124">
        <v>11</v>
      </c>
      <c r="G438" s="112">
        <v>43009</v>
      </c>
      <c r="H438" s="98"/>
      <c r="I438" s="123" t="str">
        <f t="shared" si="6"/>
        <v>NÃO</v>
      </c>
      <c r="J438" s="123"/>
      <c r="K438" s="123"/>
      <c r="L438" s="123"/>
      <c r="M438" s="98" t="s">
        <v>14934</v>
      </c>
      <c r="N438" s="118"/>
    </row>
    <row r="439" spans="1:14" x14ac:dyDescent="0.25">
      <c r="A439" s="130">
        <v>88587183000134</v>
      </c>
      <c r="B439" s="98" t="s">
        <v>11832</v>
      </c>
      <c r="C439" s="123" t="s">
        <v>3812</v>
      </c>
      <c r="D439" s="98" t="s">
        <v>13667</v>
      </c>
      <c r="E439" s="98" t="s">
        <v>13669</v>
      </c>
      <c r="F439" s="124">
        <v>14</v>
      </c>
      <c r="G439" s="112">
        <v>44013</v>
      </c>
      <c r="H439" s="98"/>
      <c r="I439" s="123" t="str">
        <f t="shared" si="6"/>
        <v>SIM</v>
      </c>
      <c r="J439" s="123"/>
      <c r="K439" s="123"/>
      <c r="L439" s="123"/>
      <c r="M439" s="98"/>
      <c r="N439" s="118"/>
    </row>
    <row r="440" spans="1:14" x14ac:dyDescent="0.25">
      <c r="A440" s="130">
        <v>18477315000190</v>
      </c>
      <c r="B440" s="98" t="s">
        <v>11833</v>
      </c>
      <c r="C440" s="123" t="s">
        <v>1356</v>
      </c>
      <c r="D440" s="98" t="s">
        <v>13667</v>
      </c>
      <c r="E440" s="98" t="s">
        <v>13669</v>
      </c>
      <c r="F440" s="124">
        <v>11</v>
      </c>
      <c r="G440" s="112">
        <v>38518</v>
      </c>
      <c r="H440" s="98"/>
      <c r="I440" s="123" t="str">
        <f t="shared" si="6"/>
        <v>NÃO</v>
      </c>
      <c r="J440" s="123"/>
      <c r="K440" s="123"/>
      <c r="L440" s="123"/>
      <c r="M440" s="98" t="s">
        <v>14541</v>
      </c>
      <c r="N440" s="118"/>
    </row>
    <row r="441" spans="1:14" x14ac:dyDescent="0.25">
      <c r="A441" s="130">
        <v>18303172000108</v>
      </c>
      <c r="B441" s="98" t="s">
        <v>11834</v>
      </c>
      <c r="C441" s="123" t="s">
        <v>1356</v>
      </c>
      <c r="D441" s="98" t="s">
        <v>13667</v>
      </c>
      <c r="E441" s="98" t="s">
        <v>13669</v>
      </c>
      <c r="F441" s="124">
        <v>11</v>
      </c>
      <c r="G441" s="112">
        <v>42005</v>
      </c>
      <c r="H441" s="98"/>
      <c r="I441" s="123" t="str">
        <f t="shared" si="6"/>
        <v>NÃO</v>
      </c>
      <c r="J441" s="123"/>
      <c r="K441" s="123"/>
      <c r="L441" s="123"/>
      <c r="M441" s="98" t="s">
        <v>14543</v>
      </c>
      <c r="N441" s="118"/>
    </row>
    <row r="442" spans="1:14" x14ac:dyDescent="0.25">
      <c r="A442" s="130">
        <v>29128741000134</v>
      </c>
      <c r="B442" s="98" t="s">
        <v>11835</v>
      </c>
      <c r="C442" s="123" t="s">
        <v>3513</v>
      </c>
      <c r="D442" s="98" t="s">
        <v>13667</v>
      </c>
      <c r="E442" s="98" t="s">
        <v>13669</v>
      </c>
      <c r="F442" s="124">
        <v>11</v>
      </c>
      <c r="G442" s="112">
        <v>38803</v>
      </c>
      <c r="H442" s="98"/>
      <c r="I442" s="123" t="str">
        <f t="shared" si="6"/>
        <v>NÃO</v>
      </c>
      <c r="J442" s="123"/>
      <c r="K442" s="123"/>
      <c r="L442" s="123"/>
      <c r="M442" s="98" t="s">
        <v>15963</v>
      </c>
      <c r="N442" s="118"/>
    </row>
    <row r="443" spans="1:14" x14ac:dyDescent="0.25">
      <c r="A443" s="130">
        <v>18291377000102</v>
      </c>
      <c r="B443" s="98" t="s">
        <v>11836</v>
      </c>
      <c r="C443" s="123" t="s">
        <v>1356</v>
      </c>
      <c r="D443" s="98" t="s">
        <v>13667</v>
      </c>
      <c r="E443" s="98" t="s">
        <v>13669</v>
      </c>
      <c r="F443" s="124">
        <v>14</v>
      </c>
      <c r="G443" s="112">
        <v>44044</v>
      </c>
      <c r="H443" s="98"/>
      <c r="I443" s="123" t="str">
        <f t="shared" si="6"/>
        <v>SIM</v>
      </c>
      <c r="J443" s="123"/>
      <c r="K443" s="123"/>
      <c r="L443" s="123"/>
      <c r="M443" s="98"/>
      <c r="N443" s="118"/>
    </row>
    <row r="444" spans="1:14" x14ac:dyDescent="0.25">
      <c r="A444" s="130">
        <v>18602029000109</v>
      </c>
      <c r="B444" s="98" t="s">
        <v>11837</v>
      </c>
      <c r="C444" s="123" t="s">
        <v>1356</v>
      </c>
      <c r="D444" s="98" t="s">
        <v>13667</v>
      </c>
      <c r="E444" s="98" t="s">
        <v>13669</v>
      </c>
      <c r="F444" s="124">
        <v>11</v>
      </c>
      <c r="G444" s="112">
        <v>38939</v>
      </c>
      <c r="H444" s="98"/>
      <c r="I444" s="123" t="str">
        <f t="shared" si="6"/>
        <v>NÃO</v>
      </c>
      <c r="J444" s="123"/>
      <c r="K444" s="123"/>
      <c r="L444" s="123"/>
      <c r="M444" s="98" t="s">
        <v>14548</v>
      </c>
      <c r="N444" s="118"/>
    </row>
    <row r="445" spans="1:14" x14ac:dyDescent="0.25">
      <c r="A445" s="130">
        <v>2542538000153</v>
      </c>
      <c r="B445" s="98" t="s">
        <v>11838</v>
      </c>
      <c r="C445" s="123" t="s">
        <v>901</v>
      </c>
      <c r="D445" s="98" t="s">
        <v>13667</v>
      </c>
      <c r="E445" s="98" t="s">
        <v>13669</v>
      </c>
      <c r="F445" s="124">
        <v>14</v>
      </c>
      <c r="G445" s="112">
        <v>43922</v>
      </c>
      <c r="H445" s="98"/>
      <c r="I445" s="123" t="str">
        <f t="shared" si="6"/>
        <v>SIM</v>
      </c>
      <c r="J445" s="123"/>
      <c r="K445" s="123"/>
      <c r="L445" s="123"/>
      <c r="M445" s="98"/>
      <c r="N445" s="118"/>
    </row>
    <row r="446" spans="1:14" x14ac:dyDescent="0.25">
      <c r="A446" s="130">
        <v>35444991000186</v>
      </c>
      <c r="B446" s="98" t="s">
        <v>11839</v>
      </c>
      <c r="C446" s="123" t="s">
        <v>2758</v>
      </c>
      <c r="D446" s="98" t="s">
        <v>13667</v>
      </c>
      <c r="E446" s="98" t="s">
        <v>13669</v>
      </c>
      <c r="F446" s="124">
        <v>11</v>
      </c>
      <c r="G446" s="112">
        <v>42305</v>
      </c>
      <c r="H446" s="98"/>
      <c r="I446" s="123" t="str">
        <f t="shared" si="6"/>
        <v>NÃO</v>
      </c>
      <c r="J446" s="123"/>
      <c r="K446" s="123"/>
      <c r="L446" s="123"/>
      <c r="M446" s="98" t="s">
        <v>15315</v>
      </c>
      <c r="N446" s="118"/>
    </row>
    <row r="447" spans="1:14" x14ac:dyDescent="0.25">
      <c r="A447" s="130">
        <v>12250684000169</v>
      </c>
      <c r="B447" s="98" t="s">
        <v>11840</v>
      </c>
      <c r="C447" s="123" t="s">
        <v>29</v>
      </c>
      <c r="D447" s="98" t="s">
        <v>13667</v>
      </c>
      <c r="E447" s="98" t="s">
        <v>13669</v>
      </c>
      <c r="F447" s="124">
        <v>11</v>
      </c>
      <c r="G447" s="112">
        <v>40302</v>
      </c>
      <c r="H447" s="98"/>
      <c r="I447" s="123" t="str">
        <f t="shared" si="6"/>
        <v>NÃO</v>
      </c>
      <c r="J447" s="123"/>
      <c r="K447" s="123"/>
      <c r="L447" s="123"/>
      <c r="M447" s="98" t="s">
        <v>13534</v>
      </c>
      <c r="N447" s="118"/>
    </row>
    <row r="448" spans="1:14" x14ac:dyDescent="0.25">
      <c r="A448" s="130">
        <v>12081691000184</v>
      </c>
      <c r="B448" s="98" t="s">
        <v>11841</v>
      </c>
      <c r="C448" s="123" t="s">
        <v>1142</v>
      </c>
      <c r="D448" s="98" t="s">
        <v>13667</v>
      </c>
      <c r="E448" s="98" t="s">
        <v>13669</v>
      </c>
      <c r="F448" s="124">
        <v>11</v>
      </c>
      <c r="G448" s="112">
        <v>40151</v>
      </c>
      <c r="H448" s="98"/>
      <c r="I448" s="123" t="str">
        <f t="shared" si="6"/>
        <v>NÃO</v>
      </c>
      <c r="J448" s="123"/>
      <c r="K448" s="123"/>
      <c r="L448" s="123"/>
      <c r="M448" s="98"/>
      <c r="N448" s="118"/>
    </row>
    <row r="449" spans="1:14" x14ac:dyDescent="0.25">
      <c r="A449" s="130">
        <v>11097342000198</v>
      </c>
      <c r="B449" s="98" t="s">
        <v>11842</v>
      </c>
      <c r="C449" s="123" t="s">
        <v>2758</v>
      </c>
      <c r="D449" s="98" t="s">
        <v>13667</v>
      </c>
      <c r="E449" s="98" t="s">
        <v>13669</v>
      </c>
      <c r="F449" s="124">
        <v>11</v>
      </c>
      <c r="G449" s="112">
        <v>39692</v>
      </c>
      <c r="H449" s="98"/>
      <c r="I449" s="123" t="str">
        <f t="shared" si="6"/>
        <v>NÃO</v>
      </c>
      <c r="J449" s="123"/>
      <c r="K449" s="123"/>
      <c r="L449" s="123"/>
      <c r="M449" s="98" t="s">
        <v>13534</v>
      </c>
      <c r="N449" s="118"/>
    </row>
    <row r="450" spans="1:14" x14ac:dyDescent="0.25">
      <c r="A450" s="130">
        <v>10091536000113</v>
      </c>
      <c r="B450" s="98" t="s">
        <v>11843</v>
      </c>
      <c r="C450" s="123" t="s">
        <v>2758</v>
      </c>
      <c r="D450" s="98" t="s">
        <v>13667</v>
      </c>
      <c r="E450" s="98" t="s">
        <v>13669</v>
      </c>
      <c r="F450" s="124">
        <v>14</v>
      </c>
      <c r="G450" s="112">
        <v>44075</v>
      </c>
      <c r="H450" s="98"/>
      <c r="I450" s="123" t="str">
        <f t="shared" si="6"/>
        <v>SIM</v>
      </c>
      <c r="J450" s="123"/>
      <c r="K450" s="123"/>
      <c r="L450" s="123"/>
      <c r="M450" s="98"/>
      <c r="N450" s="118"/>
    </row>
    <row r="451" spans="1:14" x14ac:dyDescent="0.25">
      <c r="A451" s="130">
        <v>18242800000184</v>
      </c>
      <c r="B451" s="98" t="s">
        <v>11844</v>
      </c>
      <c r="C451" s="123" t="s">
        <v>1356</v>
      </c>
      <c r="D451" s="98" t="s">
        <v>13667</v>
      </c>
      <c r="E451" s="98" t="s">
        <v>13669</v>
      </c>
      <c r="F451" s="124">
        <v>11</v>
      </c>
      <c r="G451" s="112">
        <v>40479</v>
      </c>
      <c r="H451" s="98"/>
      <c r="I451" s="123" t="str">
        <f t="shared" ref="I451:I514" si="7">IFERROR(IF(OR(E451="Ativos", E451="Aposentados",E451="Pensionistas"),IF(F451&gt;=14,"SIM","NÃO"),""),"")</f>
        <v>NÃO</v>
      </c>
      <c r="J451" s="123"/>
      <c r="K451" s="123"/>
      <c r="L451" s="123"/>
      <c r="M451" s="98" t="s">
        <v>13534</v>
      </c>
      <c r="N451" s="118"/>
    </row>
    <row r="452" spans="1:14" x14ac:dyDescent="0.25">
      <c r="A452" s="130">
        <v>7589369000120</v>
      </c>
      <c r="B452" s="98" t="s">
        <v>11845</v>
      </c>
      <c r="C452" s="123" t="s">
        <v>634</v>
      </c>
      <c r="D452" s="98" t="s">
        <v>13667</v>
      </c>
      <c r="E452" s="98" t="s">
        <v>13669</v>
      </c>
      <c r="F452" s="124">
        <v>11</v>
      </c>
      <c r="G452" s="112">
        <v>40251</v>
      </c>
      <c r="H452" s="98"/>
      <c r="I452" s="123" t="str">
        <f t="shared" si="7"/>
        <v>NÃO</v>
      </c>
      <c r="J452" s="123"/>
      <c r="K452" s="123"/>
      <c r="L452" s="123"/>
      <c r="M452" s="98"/>
      <c r="N452" s="118"/>
    </row>
    <row r="453" spans="1:14" x14ac:dyDescent="0.25">
      <c r="A453" s="130">
        <v>76208867000107</v>
      </c>
      <c r="B453" s="98" t="s">
        <v>11846</v>
      </c>
      <c r="C453" s="123" t="s">
        <v>3143</v>
      </c>
      <c r="D453" s="98" t="s">
        <v>13667</v>
      </c>
      <c r="E453" s="98" t="s">
        <v>13669</v>
      </c>
      <c r="F453" s="124">
        <v>14</v>
      </c>
      <c r="G453" s="112">
        <v>44136</v>
      </c>
      <c r="H453" s="98"/>
      <c r="I453" s="123" t="str">
        <f t="shared" si="7"/>
        <v>SIM</v>
      </c>
      <c r="J453" s="123"/>
      <c r="K453" s="123"/>
      <c r="L453" s="123"/>
      <c r="M453" s="98"/>
      <c r="N453" s="118"/>
    </row>
    <row r="454" spans="1:14" x14ac:dyDescent="0.25">
      <c r="A454" s="130">
        <v>90483058000126</v>
      </c>
      <c r="B454" s="98" t="s">
        <v>11847</v>
      </c>
      <c r="C454" s="123" t="s">
        <v>3812</v>
      </c>
      <c r="D454" s="98" t="s">
        <v>13667</v>
      </c>
      <c r="E454" s="98" t="s">
        <v>13669</v>
      </c>
      <c r="F454" s="124">
        <v>14</v>
      </c>
      <c r="G454" s="112">
        <v>44044</v>
      </c>
      <c r="H454" s="98"/>
      <c r="I454" s="123" t="str">
        <f t="shared" si="7"/>
        <v>SIM</v>
      </c>
      <c r="J454" s="123"/>
      <c r="K454" s="123"/>
      <c r="L454" s="123"/>
      <c r="M454" s="98"/>
      <c r="N454" s="118"/>
    </row>
    <row r="455" spans="1:14" x14ac:dyDescent="0.25">
      <c r="A455" s="130">
        <v>29115458000178</v>
      </c>
      <c r="B455" s="98" t="s">
        <v>11848</v>
      </c>
      <c r="C455" s="123" t="s">
        <v>3513</v>
      </c>
      <c r="D455" s="98" t="s">
        <v>13667</v>
      </c>
      <c r="E455" s="98" t="s">
        <v>13669</v>
      </c>
      <c r="F455" s="124">
        <v>11</v>
      </c>
      <c r="G455" s="112">
        <v>39045</v>
      </c>
      <c r="H455" s="98"/>
      <c r="I455" s="123" t="str">
        <f t="shared" si="7"/>
        <v>NÃO</v>
      </c>
      <c r="J455" s="123"/>
      <c r="K455" s="123"/>
      <c r="L455" s="123"/>
      <c r="M455" s="98"/>
      <c r="N455" s="118"/>
    </row>
    <row r="456" spans="1:14" x14ac:dyDescent="0.25">
      <c r="A456" s="130">
        <v>1618704000195</v>
      </c>
      <c r="B456" s="98" t="s">
        <v>11849</v>
      </c>
      <c r="C456" s="123" t="s">
        <v>2758</v>
      </c>
      <c r="D456" s="98" t="s">
        <v>13667</v>
      </c>
      <c r="E456" s="98" t="s">
        <v>13669</v>
      </c>
      <c r="F456" s="124">
        <v>11</v>
      </c>
      <c r="G456" s="112">
        <v>39006</v>
      </c>
      <c r="H456" s="98"/>
      <c r="I456" s="123" t="str">
        <f t="shared" si="7"/>
        <v>NÃO</v>
      </c>
      <c r="J456" s="123"/>
      <c r="K456" s="123"/>
      <c r="L456" s="123"/>
      <c r="M456" s="98"/>
      <c r="N456" s="118"/>
    </row>
    <row r="457" spans="1:14" x14ac:dyDescent="0.25">
      <c r="A457" s="130">
        <v>3342920000186</v>
      </c>
      <c r="B457" s="98" t="s">
        <v>11850</v>
      </c>
      <c r="C457" s="123" t="s">
        <v>2197</v>
      </c>
      <c r="D457" s="98" t="s">
        <v>13667</v>
      </c>
      <c r="E457" s="98" t="s">
        <v>13669</v>
      </c>
      <c r="F457" s="124">
        <v>11</v>
      </c>
      <c r="G457" s="112">
        <v>41464</v>
      </c>
      <c r="H457" s="98"/>
      <c r="I457" s="123" t="str">
        <f t="shared" si="7"/>
        <v>NÃO</v>
      </c>
      <c r="J457" s="123"/>
      <c r="K457" s="123"/>
      <c r="L457" s="123"/>
      <c r="M457" s="98" t="s">
        <v>14862</v>
      </c>
      <c r="N457" s="118"/>
    </row>
    <row r="458" spans="1:14" x14ac:dyDescent="0.25">
      <c r="A458" s="130">
        <v>5121991000184</v>
      </c>
      <c r="B458" s="98" t="s">
        <v>11851</v>
      </c>
      <c r="C458" s="123" t="s">
        <v>2413</v>
      </c>
      <c r="D458" s="98" t="s">
        <v>13667</v>
      </c>
      <c r="E458" s="98" t="s">
        <v>13669</v>
      </c>
      <c r="F458" s="124">
        <v>11</v>
      </c>
      <c r="G458" s="112">
        <v>41935</v>
      </c>
      <c r="H458" s="98"/>
      <c r="I458" s="123" t="str">
        <f t="shared" si="7"/>
        <v>NÃO</v>
      </c>
      <c r="J458" s="123"/>
      <c r="K458" s="123"/>
      <c r="L458" s="123"/>
      <c r="M458" s="98" t="s">
        <v>15080</v>
      </c>
      <c r="N458" s="118"/>
    </row>
    <row r="459" spans="1:14" x14ac:dyDescent="0.25">
      <c r="A459" s="130">
        <v>24772154000160</v>
      </c>
      <c r="B459" s="98" t="s">
        <v>11852</v>
      </c>
      <c r="C459" s="123" t="s">
        <v>2274</v>
      </c>
      <c r="D459" s="98" t="s">
        <v>13667</v>
      </c>
      <c r="E459" s="98" t="s">
        <v>13669</v>
      </c>
      <c r="F459" s="124">
        <v>14</v>
      </c>
      <c r="G459" s="112">
        <v>44075</v>
      </c>
      <c r="H459" s="98"/>
      <c r="I459" s="123" t="str">
        <f t="shared" si="7"/>
        <v>SIM</v>
      </c>
      <c r="J459" s="123"/>
      <c r="K459" s="123"/>
      <c r="L459" s="123"/>
      <c r="M459" s="98"/>
      <c r="N459" s="118"/>
    </row>
    <row r="460" spans="1:14" x14ac:dyDescent="0.25">
      <c r="A460" s="130">
        <v>63761969000103</v>
      </c>
      <c r="B460" s="98" t="s">
        <v>11853</v>
      </c>
      <c r="C460" s="123" t="s">
        <v>3747</v>
      </c>
      <c r="D460" s="98" t="s">
        <v>13667</v>
      </c>
      <c r="E460" s="98" t="s">
        <v>13669</v>
      </c>
      <c r="F460" s="124">
        <v>11</v>
      </c>
      <c r="G460" s="112">
        <v>38605</v>
      </c>
      <c r="H460" s="98"/>
      <c r="I460" s="123" t="str">
        <f t="shared" si="7"/>
        <v>NÃO</v>
      </c>
      <c r="J460" s="123"/>
      <c r="K460" s="123"/>
      <c r="L460" s="123"/>
      <c r="M460" s="98" t="s">
        <v>16142</v>
      </c>
      <c r="N460" s="118"/>
    </row>
    <row r="461" spans="1:14" x14ac:dyDescent="0.25">
      <c r="A461" s="130">
        <v>37275849000188</v>
      </c>
      <c r="B461" s="98" t="s">
        <v>11854</v>
      </c>
      <c r="C461" s="123" t="s">
        <v>901</v>
      </c>
      <c r="D461" s="98" t="s">
        <v>13667</v>
      </c>
      <c r="E461" s="98" t="s">
        <v>13669</v>
      </c>
      <c r="F461" s="124">
        <v>14</v>
      </c>
      <c r="G461" s="112">
        <v>44166</v>
      </c>
      <c r="H461" s="98"/>
      <c r="I461" s="123" t="str">
        <f t="shared" si="7"/>
        <v>SIM</v>
      </c>
      <c r="J461" s="123"/>
      <c r="K461" s="123"/>
      <c r="L461" s="123"/>
      <c r="M461" s="98"/>
      <c r="N461" s="118"/>
    </row>
    <row r="462" spans="1:14" x14ac:dyDescent="0.25">
      <c r="A462" s="130">
        <v>6554315000167</v>
      </c>
      <c r="B462" s="98" t="s">
        <v>11855</v>
      </c>
      <c r="C462" s="123" t="s">
        <v>2926</v>
      </c>
      <c r="D462" s="98" t="s">
        <v>13667</v>
      </c>
      <c r="E462" s="98" t="s">
        <v>13669</v>
      </c>
      <c r="F462" s="124">
        <v>11</v>
      </c>
      <c r="G462" s="112">
        <v>43435</v>
      </c>
      <c r="H462" s="98"/>
      <c r="I462" s="123" t="str">
        <f t="shared" si="7"/>
        <v>NÃO</v>
      </c>
      <c r="J462" s="123"/>
      <c r="K462" s="123"/>
      <c r="L462" s="123"/>
      <c r="M462" s="98"/>
      <c r="N462" s="118"/>
    </row>
    <row r="463" spans="1:14" x14ac:dyDescent="0.25">
      <c r="A463" s="130">
        <v>1505643000150</v>
      </c>
      <c r="B463" s="98" t="s">
        <v>11856</v>
      </c>
      <c r="C463" s="123" t="s">
        <v>901</v>
      </c>
      <c r="D463" s="98" t="s">
        <v>13667</v>
      </c>
      <c r="E463" s="98" t="s">
        <v>13669</v>
      </c>
      <c r="F463" s="124">
        <v>11</v>
      </c>
      <c r="G463" s="112">
        <v>39525</v>
      </c>
      <c r="H463" s="98"/>
      <c r="I463" s="123" t="str">
        <f t="shared" si="7"/>
        <v>NÃO</v>
      </c>
      <c r="J463" s="123"/>
      <c r="K463" s="123"/>
      <c r="L463" s="123"/>
      <c r="M463" s="98" t="s">
        <v>14184</v>
      </c>
      <c r="N463" s="118"/>
    </row>
    <row r="464" spans="1:14" x14ac:dyDescent="0.25">
      <c r="A464" s="130">
        <v>45122603000102</v>
      </c>
      <c r="B464" s="98" t="s">
        <v>11857</v>
      </c>
      <c r="C464" s="123" t="s">
        <v>4626</v>
      </c>
      <c r="D464" s="98" t="s">
        <v>13667</v>
      </c>
      <c r="E464" s="98" t="s">
        <v>13669</v>
      </c>
      <c r="F464" s="124">
        <v>12</v>
      </c>
      <c r="G464" s="112">
        <v>38442</v>
      </c>
      <c r="H464" s="98"/>
      <c r="I464" s="123" t="str">
        <f t="shared" si="7"/>
        <v>NÃO</v>
      </c>
      <c r="J464" s="123"/>
      <c r="K464" s="123"/>
      <c r="L464" s="123"/>
      <c r="M464" s="98"/>
      <c r="N464" s="118"/>
    </row>
    <row r="465" spans="1:14" x14ac:dyDescent="0.25">
      <c r="A465" s="130">
        <v>76208842000103</v>
      </c>
      <c r="B465" s="98" t="s">
        <v>11858</v>
      </c>
      <c r="C465" s="123" t="s">
        <v>3143</v>
      </c>
      <c r="D465" s="98" t="s">
        <v>13667</v>
      </c>
      <c r="E465" s="98" t="s">
        <v>13669</v>
      </c>
      <c r="F465" s="124">
        <v>14</v>
      </c>
      <c r="G465" s="112">
        <v>44035</v>
      </c>
      <c r="H465" s="98"/>
      <c r="I465" s="123" t="str">
        <f t="shared" si="7"/>
        <v>SIM</v>
      </c>
      <c r="J465" s="123"/>
      <c r="K465" s="123"/>
      <c r="L465" s="123"/>
      <c r="M465" s="98"/>
      <c r="N465" s="118"/>
    </row>
    <row r="466" spans="1:14" x14ac:dyDescent="0.25">
      <c r="A466" s="130">
        <v>7616162000106</v>
      </c>
      <c r="B466" s="98" t="s">
        <v>11859</v>
      </c>
      <c r="C466" s="123" t="s">
        <v>634</v>
      </c>
      <c r="D466" s="98" t="s">
        <v>13667</v>
      </c>
      <c r="E466" s="98" t="s">
        <v>13669</v>
      </c>
      <c r="F466" s="124">
        <v>11</v>
      </c>
      <c r="G466" s="112">
        <v>39156</v>
      </c>
      <c r="H466" s="98"/>
      <c r="I466" s="123" t="str">
        <f t="shared" si="7"/>
        <v>NÃO</v>
      </c>
      <c r="J466" s="123"/>
      <c r="K466" s="123"/>
      <c r="L466" s="123"/>
      <c r="M466" s="98"/>
      <c r="N466" s="118"/>
    </row>
    <row r="467" spans="1:14" x14ac:dyDescent="0.25">
      <c r="A467" s="130">
        <v>18008870000172</v>
      </c>
      <c r="B467" s="98" t="s">
        <v>11860</v>
      </c>
      <c r="C467" s="123" t="s">
        <v>1356</v>
      </c>
      <c r="D467" s="98" t="s">
        <v>13667</v>
      </c>
      <c r="E467" s="98" t="s">
        <v>13669</v>
      </c>
      <c r="F467" s="124">
        <v>14</v>
      </c>
      <c r="G467" s="112">
        <v>44018</v>
      </c>
      <c r="H467" s="98"/>
      <c r="I467" s="123" t="str">
        <f t="shared" si="7"/>
        <v>SIM</v>
      </c>
      <c r="J467" s="123"/>
      <c r="K467" s="123"/>
      <c r="L467" s="123"/>
      <c r="M467" s="98"/>
      <c r="N467" s="118"/>
    </row>
    <row r="468" spans="1:14" x14ac:dyDescent="0.25">
      <c r="A468" s="130">
        <v>6082820000156</v>
      </c>
      <c r="B468" s="98" t="s">
        <v>11861</v>
      </c>
      <c r="C468" s="123" t="s">
        <v>1142</v>
      </c>
      <c r="D468" s="98" t="s">
        <v>13667</v>
      </c>
      <c r="E468" s="98" t="s">
        <v>13669</v>
      </c>
      <c r="F468" s="124">
        <v>11</v>
      </c>
      <c r="G468" s="112">
        <v>38821</v>
      </c>
      <c r="H468" s="98"/>
      <c r="I468" s="123" t="str">
        <f t="shared" si="7"/>
        <v>NÃO</v>
      </c>
      <c r="J468" s="123"/>
      <c r="K468" s="123"/>
      <c r="L468" s="123"/>
      <c r="M468" s="98" t="s">
        <v>14401</v>
      </c>
      <c r="N468" s="118"/>
    </row>
    <row r="469" spans="1:14" x14ac:dyDescent="0.25">
      <c r="A469" s="130">
        <v>88830609000139</v>
      </c>
      <c r="B469" s="98" t="s">
        <v>11862</v>
      </c>
      <c r="C469" s="123" t="s">
        <v>3812</v>
      </c>
      <c r="D469" s="98" t="s">
        <v>13667</v>
      </c>
      <c r="E469" s="98" t="s">
        <v>13669</v>
      </c>
      <c r="F469" s="124">
        <v>11</v>
      </c>
      <c r="G469" s="112">
        <v>41907</v>
      </c>
      <c r="H469" s="98"/>
      <c r="I469" s="123" t="str">
        <f t="shared" si="7"/>
        <v>NÃO</v>
      </c>
      <c r="J469" s="123"/>
      <c r="K469" s="123"/>
      <c r="L469" s="123"/>
      <c r="M469" s="98" t="s">
        <v>16247</v>
      </c>
      <c r="N469" s="118"/>
    </row>
    <row r="470" spans="1:14" x14ac:dyDescent="0.25">
      <c r="A470" s="130">
        <v>1612618000175</v>
      </c>
      <c r="B470" s="98" t="s">
        <v>11863</v>
      </c>
      <c r="C470" s="123" t="s">
        <v>2926</v>
      </c>
      <c r="D470" s="98" t="s">
        <v>13667</v>
      </c>
      <c r="E470" s="98" t="s">
        <v>13669</v>
      </c>
      <c r="F470" s="124">
        <v>11</v>
      </c>
      <c r="G470" s="112">
        <v>42053</v>
      </c>
      <c r="H470" s="98"/>
      <c r="I470" s="123" t="str">
        <f t="shared" si="7"/>
        <v>NÃO</v>
      </c>
      <c r="J470" s="123"/>
      <c r="K470" s="123"/>
      <c r="L470" s="123"/>
      <c r="M470" s="98" t="s">
        <v>15572</v>
      </c>
      <c r="N470" s="118"/>
    </row>
    <row r="471" spans="1:14" x14ac:dyDescent="0.25">
      <c r="A471" s="130">
        <v>8004061000139</v>
      </c>
      <c r="B471" s="98" t="s">
        <v>11864</v>
      </c>
      <c r="C471" s="123" t="s">
        <v>3601</v>
      </c>
      <c r="D471" s="98" t="s">
        <v>13667</v>
      </c>
      <c r="E471" s="98" t="s">
        <v>13669</v>
      </c>
      <c r="F471" s="124">
        <v>11</v>
      </c>
      <c r="G471" s="112">
        <v>41712</v>
      </c>
      <c r="H471" s="98"/>
      <c r="I471" s="123" t="str">
        <f t="shared" si="7"/>
        <v>NÃO</v>
      </c>
      <c r="J471" s="123"/>
      <c r="K471" s="123"/>
      <c r="L471" s="123"/>
      <c r="M471" s="98" t="s">
        <v>16062</v>
      </c>
      <c r="N471" s="118"/>
    </row>
    <row r="472" spans="1:14" x14ac:dyDescent="0.25">
      <c r="A472" s="130">
        <v>11361219000132</v>
      </c>
      <c r="B472" s="98" t="s">
        <v>11865</v>
      </c>
      <c r="C472" s="123" t="s">
        <v>2758</v>
      </c>
      <c r="D472" s="98" t="s">
        <v>13667</v>
      </c>
      <c r="E472" s="98" t="s">
        <v>13669</v>
      </c>
      <c r="F472" s="124">
        <v>11</v>
      </c>
      <c r="G472" s="112">
        <v>41913</v>
      </c>
      <c r="H472" s="98"/>
      <c r="I472" s="123" t="str">
        <f t="shared" si="7"/>
        <v>NÃO</v>
      </c>
      <c r="J472" s="123"/>
      <c r="K472" s="123"/>
      <c r="L472" s="123"/>
      <c r="M472" s="98" t="s">
        <v>15319</v>
      </c>
      <c r="N472" s="118"/>
    </row>
    <row r="473" spans="1:14" x14ac:dyDescent="0.25">
      <c r="A473" s="130">
        <v>1131713000157</v>
      </c>
      <c r="B473" s="98" t="s">
        <v>11866</v>
      </c>
      <c r="C473" s="123" t="s">
        <v>901</v>
      </c>
      <c r="D473" s="98" t="s">
        <v>13667</v>
      </c>
      <c r="E473" s="98" t="s">
        <v>13669</v>
      </c>
      <c r="F473" s="124">
        <v>11</v>
      </c>
      <c r="G473" s="112">
        <v>43009</v>
      </c>
      <c r="H473" s="98"/>
      <c r="I473" s="123" t="str">
        <f t="shared" si="7"/>
        <v>NÃO</v>
      </c>
      <c r="J473" s="123"/>
      <c r="K473" s="123"/>
      <c r="L473" s="123"/>
      <c r="M473" s="98" t="s">
        <v>14187</v>
      </c>
      <c r="N473" s="118"/>
    </row>
    <row r="474" spans="1:14" x14ac:dyDescent="0.25">
      <c r="A474" s="130">
        <v>46634184000142</v>
      </c>
      <c r="B474" s="98" t="s">
        <v>11867</v>
      </c>
      <c r="C474" s="123" t="s">
        <v>4626</v>
      </c>
      <c r="D474" s="98" t="s">
        <v>13667</v>
      </c>
      <c r="E474" s="98" t="s">
        <v>13669</v>
      </c>
      <c r="F474" s="124">
        <v>11</v>
      </c>
      <c r="G474" s="112">
        <v>40393</v>
      </c>
      <c r="H474" s="98"/>
      <c r="I474" s="123" t="str">
        <f t="shared" si="7"/>
        <v>NÃO</v>
      </c>
      <c r="J474" s="123"/>
      <c r="K474" s="123"/>
      <c r="L474" s="123"/>
      <c r="M474" s="98"/>
      <c r="N474" s="118"/>
    </row>
    <row r="475" spans="1:14" x14ac:dyDescent="0.25">
      <c r="A475" s="130">
        <v>46634614000126</v>
      </c>
      <c r="B475" s="98" t="s">
        <v>11868</v>
      </c>
      <c r="C475" s="123" t="s">
        <v>4626</v>
      </c>
      <c r="D475" s="98" t="s">
        <v>13667</v>
      </c>
      <c r="E475" s="98" t="s">
        <v>13669</v>
      </c>
      <c r="F475" s="124">
        <v>11</v>
      </c>
      <c r="G475" s="112">
        <v>38791</v>
      </c>
      <c r="H475" s="98"/>
      <c r="I475" s="123" t="str">
        <f t="shared" si="7"/>
        <v>NÃO</v>
      </c>
      <c r="J475" s="123"/>
      <c r="K475" s="123"/>
      <c r="L475" s="123"/>
      <c r="M475" s="98"/>
      <c r="N475" s="118"/>
    </row>
    <row r="476" spans="1:14" x14ac:dyDescent="0.25">
      <c r="A476" s="130">
        <v>1612869000150</v>
      </c>
      <c r="B476" s="98" t="s">
        <v>11869</v>
      </c>
      <c r="C476" s="123" t="s">
        <v>3812</v>
      </c>
      <c r="D476" s="98" t="s">
        <v>13667</v>
      </c>
      <c r="E476" s="98" t="s">
        <v>13669</v>
      </c>
      <c r="F476" s="124">
        <v>11</v>
      </c>
      <c r="G476" s="112">
        <v>43466</v>
      </c>
      <c r="H476" s="98"/>
      <c r="I476" s="123" t="str">
        <f t="shared" si="7"/>
        <v>NÃO</v>
      </c>
      <c r="J476" s="123"/>
      <c r="K476" s="123"/>
      <c r="L476" s="123"/>
      <c r="M476" s="98"/>
      <c r="N476" s="118"/>
    </row>
    <row r="477" spans="1:14" x14ac:dyDescent="0.25">
      <c r="A477" s="130">
        <v>76105626000124</v>
      </c>
      <c r="B477" s="98" t="s">
        <v>11870</v>
      </c>
      <c r="C477" s="123" t="s">
        <v>3143</v>
      </c>
      <c r="D477" s="98" t="s">
        <v>13667</v>
      </c>
      <c r="E477" s="98" t="s">
        <v>13669</v>
      </c>
      <c r="F477" s="124">
        <v>11</v>
      </c>
      <c r="G477" s="112">
        <v>41507</v>
      </c>
      <c r="H477" s="98"/>
      <c r="I477" s="123" t="str">
        <f t="shared" si="7"/>
        <v>NÃO</v>
      </c>
      <c r="J477" s="123"/>
      <c r="K477" s="123"/>
      <c r="L477" s="123"/>
      <c r="M477" s="98" t="s">
        <v>15697</v>
      </c>
      <c r="N477" s="118"/>
    </row>
    <row r="478" spans="1:14" x14ac:dyDescent="0.25">
      <c r="A478" s="130">
        <v>92000223000177</v>
      </c>
      <c r="B478" s="98" t="s">
        <v>11871</v>
      </c>
      <c r="C478" s="123" t="s">
        <v>3812</v>
      </c>
      <c r="D478" s="98" t="s">
        <v>13667</v>
      </c>
      <c r="E478" s="98" t="s">
        <v>13669</v>
      </c>
      <c r="F478" s="124">
        <v>11</v>
      </c>
      <c r="G478" s="112">
        <v>41275</v>
      </c>
      <c r="H478" s="98"/>
      <c r="I478" s="123" t="str">
        <f t="shared" si="7"/>
        <v>NÃO</v>
      </c>
      <c r="J478" s="123"/>
      <c r="K478" s="123"/>
      <c r="L478" s="123"/>
      <c r="M478" s="98" t="s">
        <v>13534</v>
      </c>
      <c r="N478" s="118"/>
    </row>
    <row r="479" spans="1:14" x14ac:dyDescent="0.25">
      <c r="A479" s="130">
        <v>92005545000109</v>
      </c>
      <c r="B479" s="98" t="s">
        <v>11872</v>
      </c>
      <c r="C479" s="123" t="s">
        <v>3812</v>
      </c>
      <c r="D479" s="98" t="s">
        <v>13667</v>
      </c>
      <c r="E479" s="98" t="s">
        <v>13669</v>
      </c>
      <c r="F479" s="124">
        <v>14</v>
      </c>
      <c r="G479" s="112">
        <v>44136</v>
      </c>
      <c r="H479" s="98"/>
      <c r="I479" s="123" t="str">
        <f t="shared" si="7"/>
        <v>SIM</v>
      </c>
      <c r="J479" s="123"/>
      <c r="K479" s="123"/>
      <c r="L479" s="123"/>
      <c r="M479" s="98"/>
      <c r="N479" s="118"/>
    </row>
    <row r="480" spans="1:14" x14ac:dyDescent="0.25">
      <c r="A480" s="130">
        <v>92324748000168</v>
      </c>
      <c r="B480" s="98" t="s">
        <v>11873</v>
      </c>
      <c r="C480" s="123" t="s">
        <v>3812</v>
      </c>
      <c r="D480" s="98" t="s">
        <v>13667</v>
      </c>
      <c r="E480" s="98" t="s">
        <v>13669</v>
      </c>
      <c r="F480" s="124">
        <v>14</v>
      </c>
      <c r="G480" s="112">
        <v>44044</v>
      </c>
      <c r="H480" s="98"/>
      <c r="I480" s="123" t="str">
        <f t="shared" si="7"/>
        <v>SIM</v>
      </c>
      <c r="J480" s="123"/>
      <c r="K480" s="123"/>
      <c r="L480" s="123"/>
      <c r="M480" s="98"/>
      <c r="N480" s="118"/>
    </row>
    <row r="481" spans="1:14" x14ac:dyDescent="0.25">
      <c r="A481" s="130">
        <v>87612990000105</v>
      </c>
      <c r="B481" s="98" t="s">
        <v>11874</v>
      </c>
      <c r="C481" s="123" t="s">
        <v>3812</v>
      </c>
      <c r="D481" s="98" t="s">
        <v>13667</v>
      </c>
      <c r="E481" s="98" t="s">
        <v>13669</v>
      </c>
      <c r="F481" s="124">
        <v>14</v>
      </c>
      <c r="G481" s="112">
        <v>44039</v>
      </c>
      <c r="H481" s="98"/>
      <c r="I481" s="123" t="str">
        <f t="shared" si="7"/>
        <v>SIM</v>
      </c>
      <c r="J481" s="123"/>
      <c r="K481" s="123"/>
      <c r="L481" s="123"/>
      <c r="M481" s="98"/>
      <c r="N481" s="118"/>
    </row>
    <row r="482" spans="1:14" x14ac:dyDescent="0.25">
      <c r="A482" s="130">
        <v>25043530000148</v>
      </c>
      <c r="B482" s="98" t="s">
        <v>11875</v>
      </c>
      <c r="C482" s="123" t="s">
        <v>901</v>
      </c>
      <c r="D482" s="98" t="s">
        <v>13667</v>
      </c>
      <c r="E482" s="98" t="s">
        <v>13669</v>
      </c>
      <c r="F482" s="124">
        <v>11</v>
      </c>
      <c r="G482" s="112">
        <v>43160</v>
      </c>
      <c r="H482" s="98"/>
      <c r="I482" s="123" t="str">
        <f t="shared" si="7"/>
        <v>NÃO</v>
      </c>
      <c r="J482" s="123"/>
      <c r="K482" s="123"/>
      <c r="L482" s="123"/>
      <c r="M482" s="98" t="s">
        <v>14188</v>
      </c>
      <c r="N482" s="118"/>
    </row>
    <row r="483" spans="1:14" x14ac:dyDescent="0.25">
      <c r="A483" s="130">
        <v>11049806000190</v>
      </c>
      <c r="B483" s="98" t="s">
        <v>11876</v>
      </c>
      <c r="C483" s="123" t="s">
        <v>2758</v>
      </c>
      <c r="D483" s="98" t="s">
        <v>13667</v>
      </c>
      <c r="E483" s="98" t="s">
        <v>13669</v>
      </c>
      <c r="F483" s="124">
        <v>11</v>
      </c>
      <c r="G483" s="112">
        <v>38729</v>
      </c>
      <c r="H483" s="98"/>
      <c r="I483" s="123" t="str">
        <f t="shared" si="7"/>
        <v>NÃO</v>
      </c>
      <c r="J483" s="123"/>
      <c r="K483" s="123"/>
      <c r="L483" s="123"/>
      <c r="M483" s="98"/>
      <c r="N483" s="118"/>
    </row>
    <row r="484" spans="1:14" x14ac:dyDescent="0.25">
      <c r="A484" s="130">
        <v>12334629000157</v>
      </c>
      <c r="B484" s="98" t="s">
        <v>11877</v>
      </c>
      <c r="C484" s="123" t="s">
        <v>29</v>
      </c>
      <c r="D484" s="98" t="s">
        <v>13667</v>
      </c>
      <c r="E484" s="98" t="s">
        <v>13669</v>
      </c>
      <c r="F484" s="124">
        <v>11</v>
      </c>
      <c r="G484" s="112">
        <v>38992</v>
      </c>
      <c r="H484" s="98"/>
      <c r="I484" s="123" t="str">
        <f t="shared" si="7"/>
        <v>NÃO</v>
      </c>
      <c r="J484" s="123"/>
      <c r="K484" s="123"/>
      <c r="L484" s="123"/>
      <c r="M484" s="98"/>
      <c r="N484" s="118"/>
    </row>
    <row r="485" spans="1:14" x14ac:dyDescent="0.25">
      <c r="A485" s="130">
        <v>87613220000179</v>
      </c>
      <c r="B485" s="98" t="s">
        <v>11878</v>
      </c>
      <c r="C485" s="123" t="s">
        <v>3812</v>
      </c>
      <c r="D485" s="98" t="s">
        <v>13667</v>
      </c>
      <c r="E485" s="98" t="s">
        <v>13669</v>
      </c>
      <c r="F485" s="124">
        <v>14</v>
      </c>
      <c r="G485" s="112">
        <v>44136</v>
      </c>
      <c r="H485" s="98"/>
      <c r="I485" s="123" t="str">
        <f t="shared" si="7"/>
        <v>SIM</v>
      </c>
      <c r="J485" s="123"/>
      <c r="K485" s="123"/>
      <c r="L485" s="123"/>
      <c r="M485" s="98"/>
      <c r="N485" s="118"/>
    </row>
    <row r="486" spans="1:14" x14ac:dyDescent="0.25">
      <c r="A486" s="130">
        <v>3507530000119</v>
      </c>
      <c r="B486" s="98" t="s">
        <v>11879</v>
      </c>
      <c r="C486" s="123" t="s">
        <v>2274</v>
      </c>
      <c r="D486" s="98" t="s">
        <v>13667</v>
      </c>
      <c r="E486" s="98" t="s">
        <v>13669</v>
      </c>
      <c r="F486" s="124">
        <v>11</v>
      </c>
      <c r="G486" s="112">
        <v>42006</v>
      </c>
      <c r="H486" s="98"/>
      <c r="I486" s="123" t="str">
        <f t="shared" si="7"/>
        <v>NÃO</v>
      </c>
      <c r="J486" s="123"/>
      <c r="K486" s="123"/>
      <c r="L486" s="123"/>
      <c r="M486" s="98"/>
      <c r="N486" s="118"/>
    </row>
    <row r="487" spans="1:14" x14ac:dyDescent="0.25">
      <c r="A487" s="130">
        <v>1612489000115</v>
      </c>
      <c r="B487" s="98" t="s">
        <v>11880</v>
      </c>
      <c r="C487" s="123" t="s">
        <v>1356</v>
      </c>
      <c r="D487" s="98" t="s">
        <v>13667</v>
      </c>
      <c r="E487" s="98" t="s">
        <v>13669</v>
      </c>
      <c r="F487" s="124">
        <v>11</v>
      </c>
      <c r="G487" s="112">
        <v>38789</v>
      </c>
      <c r="H487" s="98"/>
      <c r="I487" s="123" t="str">
        <f t="shared" si="7"/>
        <v>NÃO</v>
      </c>
      <c r="J487" s="123"/>
      <c r="K487" s="123"/>
      <c r="L487" s="123"/>
      <c r="M487" s="98" t="s">
        <v>14552</v>
      </c>
      <c r="N487" s="118"/>
    </row>
    <row r="488" spans="1:14" x14ac:dyDescent="0.25">
      <c r="A488" s="130">
        <v>24859332000194</v>
      </c>
      <c r="B488" s="98" t="s">
        <v>11881</v>
      </c>
      <c r="C488" s="123" t="s">
        <v>901</v>
      </c>
      <c r="D488" s="98" t="s">
        <v>13667</v>
      </c>
      <c r="E488" s="98" t="s">
        <v>13669</v>
      </c>
      <c r="F488" s="124">
        <v>11</v>
      </c>
      <c r="G488" s="112">
        <v>43809</v>
      </c>
      <c r="H488" s="98"/>
      <c r="I488" s="123" t="str">
        <f t="shared" si="7"/>
        <v>NÃO</v>
      </c>
      <c r="J488" s="123"/>
      <c r="K488" s="123"/>
      <c r="L488" s="123"/>
      <c r="M488" s="98"/>
      <c r="N488" s="118"/>
    </row>
    <row r="489" spans="1:14" x14ac:dyDescent="0.25">
      <c r="A489" s="130">
        <v>24651200000172</v>
      </c>
      <c r="B489" s="98" t="s">
        <v>11882</v>
      </c>
      <c r="C489" s="123" t="s">
        <v>2197</v>
      </c>
      <c r="D489" s="98" t="s">
        <v>13667</v>
      </c>
      <c r="E489" s="98" t="s">
        <v>13669</v>
      </c>
      <c r="F489" s="124">
        <v>11</v>
      </c>
      <c r="G489" s="112">
        <v>41367</v>
      </c>
      <c r="H489" s="98"/>
      <c r="I489" s="123" t="str">
        <f t="shared" si="7"/>
        <v>NÃO</v>
      </c>
      <c r="J489" s="123"/>
      <c r="K489" s="123"/>
      <c r="L489" s="123"/>
      <c r="M489" s="98" t="s">
        <v>14864</v>
      </c>
      <c r="N489" s="118"/>
    </row>
    <row r="490" spans="1:14" x14ac:dyDescent="0.25">
      <c r="A490" s="130">
        <v>6117709000158</v>
      </c>
      <c r="B490" s="98" t="s">
        <v>11883</v>
      </c>
      <c r="C490" s="123" t="s">
        <v>1142</v>
      </c>
      <c r="D490" s="98" t="s">
        <v>13667</v>
      </c>
      <c r="E490" s="98" t="s">
        <v>13669</v>
      </c>
      <c r="F490" s="124">
        <v>11</v>
      </c>
      <c r="G490" s="112">
        <v>38626</v>
      </c>
      <c r="H490" s="98"/>
      <c r="I490" s="123" t="str">
        <f t="shared" si="7"/>
        <v>NÃO</v>
      </c>
      <c r="J490" s="123"/>
      <c r="K490" s="123"/>
      <c r="L490" s="123"/>
      <c r="M490" s="98" t="s">
        <v>14403</v>
      </c>
      <c r="N490" s="118"/>
    </row>
    <row r="491" spans="1:14" x14ac:dyDescent="0.25">
      <c r="A491" s="130">
        <v>83021808000182</v>
      </c>
      <c r="B491" s="98" t="s">
        <v>11884</v>
      </c>
      <c r="C491" s="123" t="s">
        <v>4289</v>
      </c>
      <c r="D491" s="98" t="s">
        <v>13667</v>
      </c>
      <c r="E491" s="98" t="s">
        <v>13669</v>
      </c>
      <c r="F491" s="124">
        <v>11</v>
      </c>
      <c r="G491" s="112">
        <v>37742</v>
      </c>
      <c r="H491" s="98"/>
      <c r="I491" s="123" t="str">
        <f t="shared" si="7"/>
        <v>NÃO</v>
      </c>
      <c r="J491" s="123"/>
      <c r="K491" s="123"/>
      <c r="L491" s="123"/>
      <c r="M491" s="98"/>
      <c r="N491" s="118"/>
    </row>
    <row r="492" spans="1:14" x14ac:dyDescent="0.25">
      <c r="A492" s="130">
        <v>88743604000179</v>
      </c>
      <c r="B492" s="98" t="s">
        <v>11885</v>
      </c>
      <c r="C492" s="123" t="s">
        <v>3812</v>
      </c>
      <c r="D492" s="98" t="s">
        <v>13667</v>
      </c>
      <c r="E492" s="98" t="s">
        <v>13669</v>
      </c>
      <c r="F492" s="124">
        <v>11</v>
      </c>
      <c r="G492" s="112">
        <v>40326</v>
      </c>
      <c r="H492" s="98"/>
      <c r="I492" s="123" t="str">
        <f t="shared" si="7"/>
        <v>NÃO</v>
      </c>
      <c r="J492" s="123"/>
      <c r="K492" s="123"/>
      <c r="L492" s="123"/>
      <c r="M492" s="98"/>
      <c r="N492" s="118"/>
    </row>
    <row r="493" spans="1:14" x14ac:dyDescent="0.25">
      <c r="A493" s="130">
        <v>76995414000160</v>
      </c>
      <c r="B493" s="98" t="s">
        <v>11886</v>
      </c>
      <c r="C493" s="123" t="s">
        <v>3143</v>
      </c>
      <c r="D493" s="98" t="s">
        <v>13667</v>
      </c>
      <c r="E493" s="98" t="s">
        <v>13669</v>
      </c>
      <c r="F493" s="124">
        <v>14</v>
      </c>
      <c r="G493" s="112">
        <v>44044</v>
      </c>
      <c r="H493" s="98"/>
      <c r="I493" s="123" t="str">
        <f t="shared" si="7"/>
        <v>SIM</v>
      </c>
      <c r="J493" s="123"/>
      <c r="K493" s="123"/>
      <c r="L493" s="123"/>
      <c r="M493" s="98"/>
      <c r="N493" s="118"/>
    </row>
    <row r="494" spans="1:14" x14ac:dyDescent="0.25">
      <c r="A494" s="130">
        <v>63386627000142</v>
      </c>
      <c r="B494" s="98" t="s">
        <v>11887</v>
      </c>
      <c r="C494" s="123" t="s">
        <v>634</v>
      </c>
      <c r="D494" s="98" t="s">
        <v>13667</v>
      </c>
      <c r="E494" s="98" t="s">
        <v>13669</v>
      </c>
      <c r="F494" s="124">
        <v>11</v>
      </c>
      <c r="G494" s="112">
        <v>39168</v>
      </c>
      <c r="H494" s="98"/>
      <c r="I494" s="123" t="str">
        <f t="shared" si="7"/>
        <v>NÃO</v>
      </c>
      <c r="J494" s="123"/>
      <c r="K494" s="123"/>
      <c r="L494" s="123"/>
      <c r="M494" s="98" t="s">
        <v>13534</v>
      </c>
      <c r="N494" s="118"/>
    </row>
    <row r="495" spans="1:14" x14ac:dyDescent="0.25">
      <c r="A495" s="130">
        <v>23555279000175</v>
      </c>
      <c r="B495" s="98" t="s">
        <v>11888</v>
      </c>
      <c r="C495" s="123" t="s">
        <v>634</v>
      </c>
      <c r="D495" s="98" t="s">
        <v>13667</v>
      </c>
      <c r="E495" s="98" t="s">
        <v>13669</v>
      </c>
      <c r="F495" s="124">
        <v>11</v>
      </c>
      <c r="G495" s="112">
        <v>40269</v>
      </c>
      <c r="H495" s="98"/>
      <c r="I495" s="123" t="str">
        <f t="shared" si="7"/>
        <v>NÃO</v>
      </c>
      <c r="J495" s="123"/>
      <c r="K495" s="123"/>
      <c r="L495" s="123"/>
      <c r="M495" s="98" t="s">
        <v>13976</v>
      </c>
      <c r="N495" s="118"/>
    </row>
    <row r="496" spans="1:14" x14ac:dyDescent="0.25">
      <c r="A496" s="130">
        <v>76309806000128</v>
      </c>
      <c r="B496" s="98" t="s">
        <v>11889</v>
      </c>
      <c r="C496" s="123" t="s">
        <v>3143</v>
      </c>
      <c r="D496" s="98" t="s">
        <v>13667</v>
      </c>
      <c r="E496" s="98" t="s">
        <v>13669</v>
      </c>
      <c r="F496" s="124">
        <v>14</v>
      </c>
      <c r="G496" s="112">
        <v>44136</v>
      </c>
      <c r="H496" s="98"/>
      <c r="I496" s="123" t="str">
        <f t="shared" si="7"/>
        <v>SIM</v>
      </c>
      <c r="J496" s="123"/>
      <c r="K496" s="123"/>
      <c r="L496" s="123"/>
      <c r="M496" s="98"/>
      <c r="N496" s="118"/>
    </row>
    <row r="497" spans="1:14" x14ac:dyDescent="0.25">
      <c r="A497" s="130">
        <v>36862621000121</v>
      </c>
      <c r="B497" s="98" t="s">
        <v>11890</v>
      </c>
      <c r="C497" s="123" t="s">
        <v>901</v>
      </c>
      <c r="D497" s="98" t="s">
        <v>13667</v>
      </c>
      <c r="E497" s="98" t="s">
        <v>13669</v>
      </c>
      <c r="F497" s="124">
        <v>11</v>
      </c>
      <c r="G497" s="112">
        <v>42730</v>
      </c>
      <c r="H497" s="98"/>
      <c r="I497" s="123" t="str">
        <f t="shared" si="7"/>
        <v>NÃO</v>
      </c>
      <c r="J497" s="123"/>
      <c r="K497" s="123"/>
      <c r="L497" s="123"/>
      <c r="M497" s="98" t="s">
        <v>14189</v>
      </c>
      <c r="N497" s="118"/>
    </row>
    <row r="498" spans="1:14" x14ac:dyDescent="0.25">
      <c r="A498" s="130">
        <v>90256686000179</v>
      </c>
      <c r="B498" s="98" t="s">
        <v>11891</v>
      </c>
      <c r="C498" s="123" t="s">
        <v>3812</v>
      </c>
      <c r="D498" s="98" t="s">
        <v>13667</v>
      </c>
      <c r="E498" s="98" t="s">
        <v>13669</v>
      </c>
      <c r="F498" s="124">
        <v>11</v>
      </c>
      <c r="G498" s="112">
        <v>40318</v>
      </c>
      <c r="H498" s="98"/>
      <c r="I498" s="123" t="str">
        <f t="shared" si="7"/>
        <v>NÃO</v>
      </c>
      <c r="J498" s="123"/>
      <c r="K498" s="123"/>
      <c r="L498" s="123"/>
      <c r="M498" s="98"/>
      <c r="N498" s="118"/>
    </row>
    <row r="499" spans="1:14" x14ac:dyDescent="0.25">
      <c r="A499" s="130">
        <v>88202437000159</v>
      </c>
      <c r="B499" s="98" t="s">
        <v>11892</v>
      </c>
      <c r="C499" s="123" t="s">
        <v>3812</v>
      </c>
      <c r="D499" s="98" t="s">
        <v>13667</v>
      </c>
      <c r="E499" s="98" t="s">
        <v>13669</v>
      </c>
      <c r="F499" s="124">
        <v>11</v>
      </c>
      <c r="G499" s="112">
        <v>43831</v>
      </c>
      <c r="H499" s="98"/>
      <c r="I499" s="123" t="str">
        <f t="shared" si="7"/>
        <v>NÃO</v>
      </c>
      <c r="J499" s="123"/>
      <c r="K499" s="123"/>
      <c r="L499" s="123"/>
      <c r="M499" s="98"/>
      <c r="N499" s="118"/>
    </row>
    <row r="500" spans="1:14" x14ac:dyDescent="0.25">
      <c r="A500" s="130">
        <v>1310499000104</v>
      </c>
      <c r="B500" s="98" t="s">
        <v>11893</v>
      </c>
      <c r="C500" s="123" t="s">
        <v>2274</v>
      </c>
      <c r="D500" s="98" t="s">
        <v>13667</v>
      </c>
      <c r="E500" s="98" t="s">
        <v>13669</v>
      </c>
      <c r="F500" s="124">
        <v>14</v>
      </c>
      <c r="G500" s="112">
        <v>44013</v>
      </c>
      <c r="H500" s="98"/>
      <c r="I500" s="123" t="str">
        <f t="shared" si="7"/>
        <v>SIM</v>
      </c>
      <c r="J500" s="123"/>
      <c r="K500" s="123"/>
      <c r="L500" s="123"/>
      <c r="M500" s="98"/>
      <c r="N500" s="118"/>
    </row>
    <row r="501" spans="1:14" x14ac:dyDescent="0.25">
      <c r="A501" s="130">
        <v>4262432000121</v>
      </c>
      <c r="B501" s="98" t="s">
        <v>11894</v>
      </c>
      <c r="C501" s="123" t="s">
        <v>133</v>
      </c>
      <c r="D501" s="98" t="s">
        <v>13667</v>
      </c>
      <c r="E501" s="98" t="s">
        <v>13669</v>
      </c>
      <c r="F501" s="124">
        <v>11</v>
      </c>
      <c r="G501" s="112">
        <v>40368</v>
      </c>
      <c r="H501" s="98"/>
      <c r="I501" s="123" t="str">
        <f t="shared" si="7"/>
        <v>NÃO</v>
      </c>
      <c r="J501" s="123"/>
      <c r="K501" s="123"/>
      <c r="L501" s="123"/>
      <c r="M501" s="98" t="s">
        <v>13827</v>
      </c>
      <c r="N501" s="118"/>
    </row>
    <row r="502" spans="1:14" x14ac:dyDescent="0.25">
      <c r="A502" s="130" t="s">
        <v>17072</v>
      </c>
      <c r="B502" s="98" t="s">
        <v>17070</v>
      </c>
      <c r="C502" s="123" t="s">
        <v>2926</v>
      </c>
      <c r="D502" s="98" t="s">
        <v>13667</v>
      </c>
      <c r="E502" s="98" t="s">
        <v>13669</v>
      </c>
      <c r="F502" s="124"/>
      <c r="G502" s="112"/>
      <c r="H502" s="98"/>
      <c r="I502" s="123" t="str">
        <f t="shared" si="7"/>
        <v>NÃO</v>
      </c>
      <c r="J502" s="123"/>
      <c r="K502" s="123"/>
      <c r="L502" s="123"/>
      <c r="M502" s="98"/>
      <c r="N502" s="118"/>
    </row>
    <row r="503" spans="1:14" x14ac:dyDescent="0.25">
      <c r="A503" s="130">
        <v>965145000127</v>
      </c>
      <c r="B503" s="98" t="s">
        <v>11895</v>
      </c>
      <c r="C503" s="123" t="s">
        <v>2274</v>
      </c>
      <c r="D503" s="98" t="s">
        <v>13667</v>
      </c>
      <c r="E503" s="98" t="s">
        <v>13669</v>
      </c>
      <c r="F503" s="124">
        <v>11</v>
      </c>
      <c r="G503" s="112">
        <v>41156</v>
      </c>
      <c r="H503" s="98"/>
      <c r="I503" s="123" t="str">
        <f t="shared" si="7"/>
        <v>NÃO</v>
      </c>
      <c r="J503" s="123"/>
      <c r="K503" s="123"/>
      <c r="L503" s="123"/>
      <c r="M503" s="98" t="s">
        <v>14941</v>
      </c>
      <c r="N503" s="118"/>
    </row>
    <row r="504" spans="1:14" x14ac:dyDescent="0.25">
      <c r="A504" s="130">
        <v>5281738000198</v>
      </c>
      <c r="B504" s="98" t="s">
        <v>11896</v>
      </c>
      <c r="C504" s="123" t="s">
        <v>1142</v>
      </c>
      <c r="D504" s="98" t="s">
        <v>13667</v>
      </c>
      <c r="E504" s="98" t="s">
        <v>13669</v>
      </c>
      <c r="F504" s="124">
        <v>11</v>
      </c>
      <c r="G504" s="112">
        <v>43466</v>
      </c>
      <c r="H504" s="98"/>
      <c r="I504" s="123" t="str">
        <f t="shared" si="7"/>
        <v>NÃO</v>
      </c>
      <c r="J504" s="123"/>
      <c r="K504" s="123"/>
      <c r="L504" s="123"/>
      <c r="M504" s="98"/>
      <c r="N504" s="118"/>
    </row>
    <row r="505" spans="1:14" x14ac:dyDescent="0.25">
      <c r="A505" s="130">
        <v>18132464000117</v>
      </c>
      <c r="B505" s="98" t="s">
        <v>11897</v>
      </c>
      <c r="C505" s="123" t="s">
        <v>1356</v>
      </c>
      <c r="D505" s="98" t="s">
        <v>13667</v>
      </c>
      <c r="E505" s="98" t="s">
        <v>13669</v>
      </c>
      <c r="F505" s="124">
        <v>14</v>
      </c>
      <c r="G505" s="112">
        <v>44136</v>
      </c>
      <c r="H505" s="98"/>
      <c r="I505" s="123" t="str">
        <f t="shared" si="7"/>
        <v>SIM</v>
      </c>
      <c r="J505" s="123"/>
      <c r="K505" s="123"/>
      <c r="L505" s="123"/>
      <c r="M505" s="98"/>
      <c r="N505" s="118"/>
    </row>
    <row r="506" spans="1:14" x14ac:dyDescent="0.25">
      <c r="A506" s="130">
        <v>12198719000168</v>
      </c>
      <c r="B506" s="98" t="s">
        <v>11898</v>
      </c>
      <c r="C506" s="123" t="s">
        <v>29</v>
      </c>
      <c r="D506" s="98" t="s">
        <v>13667</v>
      </c>
      <c r="E506" s="98" t="s">
        <v>13669</v>
      </c>
      <c r="F506" s="124">
        <v>11</v>
      </c>
      <c r="G506" s="112">
        <v>39539</v>
      </c>
      <c r="H506" s="98"/>
      <c r="I506" s="123" t="str">
        <f t="shared" si="7"/>
        <v>NÃO</v>
      </c>
      <c r="J506" s="123"/>
      <c r="K506" s="123"/>
      <c r="L506" s="123"/>
      <c r="M506" s="98" t="s">
        <v>13699</v>
      </c>
      <c r="N506" s="118"/>
    </row>
    <row r="507" spans="1:14" x14ac:dyDescent="0.25">
      <c r="A507" s="130">
        <v>15023930000138</v>
      </c>
      <c r="B507" s="98" t="s">
        <v>11899</v>
      </c>
      <c r="C507" s="123" t="s">
        <v>2274</v>
      </c>
      <c r="D507" s="98" t="s">
        <v>13667</v>
      </c>
      <c r="E507" s="98" t="s">
        <v>13669</v>
      </c>
      <c r="F507" s="124">
        <v>11</v>
      </c>
      <c r="G507" s="112">
        <v>40374</v>
      </c>
      <c r="H507" s="98"/>
      <c r="I507" s="123" t="str">
        <f t="shared" si="7"/>
        <v>NÃO</v>
      </c>
      <c r="J507" s="123"/>
      <c r="K507" s="123"/>
      <c r="L507" s="123"/>
      <c r="M507" s="98"/>
      <c r="N507" s="118"/>
    </row>
    <row r="508" spans="1:14" x14ac:dyDescent="0.25">
      <c r="A508" s="130">
        <v>1795483000120</v>
      </c>
      <c r="B508" s="98" t="s">
        <v>11900</v>
      </c>
      <c r="C508" s="123" t="s">
        <v>5227</v>
      </c>
      <c r="D508" s="98" t="s">
        <v>13667</v>
      </c>
      <c r="E508" s="98" t="s">
        <v>13669</v>
      </c>
      <c r="F508" s="124">
        <v>11</v>
      </c>
      <c r="G508" s="112">
        <v>43435</v>
      </c>
      <c r="H508" s="98"/>
      <c r="I508" s="123" t="str">
        <f t="shared" si="7"/>
        <v>NÃO</v>
      </c>
      <c r="J508" s="123"/>
      <c r="K508" s="123"/>
      <c r="L508" s="123"/>
      <c r="M508" s="98" t="s">
        <v>17010</v>
      </c>
      <c r="N508" s="118"/>
    </row>
    <row r="509" spans="1:14" x14ac:dyDescent="0.25">
      <c r="A509" s="130">
        <v>4213687000102</v>
      </c>
      <c r="B509" s="98" t="s">
        <v>11901</v>
      </c>
      <c r="C509" s="123" t="s">
        <v>2274</v>
      </c>
      <c r="D509" s="98" t="s">
        <v>13667</v>
      </c>
      <c r="E509" s="98" t="s">
        <v>13669</v>
      </c>
      <c r="F509" s="124">
        <v>14</v>
      </c>
      <c r="G509" s="112">
        <v>44044</v>
      </c>
      <c r="H509" s="98"/>
      <c r="I509" s="123" t="str">
        <f t="shared" si="7"/>
        <v>SIM</v>
      </c>
      <c r="J509" s="123"/>
      <c r="K509" s="123"/>
      <c r="L509" s="123"/>
      <c r="M509" s="98"/>
      <c r="N509" s="118"/>
    </row>
    <row r="510" spans="1:14" x14ac:dyDescent="0.25">
      <c r="A510" s="130">
        <v>76105634000170</v>
      </c>
      <c r="B510" s="98" t="s">
        <v>11902</v>
      </c>
      <c r="C510" s="123" t="s">
        <v>3143</v>
      </c>
      <c r="D510" s="98" t="s">
        <v>13667</v>
      </c>
      <c r="E510" s="98" t="s">
        <v>13669</v>
      </c>
      <c r="F510" s="124">
        <v>11</v>
      </c>
      <c r="G510" s="112">
        <v>39028</v>
      </c>
      <c r="H510" s="98"/>
      <c r="I510" s="123" t="str">
        <f t="shared" si="7"/>
        <v>NÃO</v>
      </c>
      <c r="J510" s="123"/>
      <c r="K510" s="123"/>
      <c r="L510" s="123"/>
      <c r="M510" s="98" t="s">
        <v>13534</v>
      </c>
      <c r="N510" s="118"/>
    </row>
    <row r="511" spans="1:14" x14ac:dyDescent="0.25">
      <c r="A511" s="130">
        <v>41522350000103</v>
      </c>
      <c r="B511" s="98" t="s">
        <v>11903</v>
      </c>
      <c r="C511" s="123" t="s">
        <v>2926</v>
      </c>
      <c r="D511" s="98" t="s">
        <v>13667</v>
      </c>
      <c r="E511" s="98" t="s">
        <v>13669</v>
      </c>
      <c r="F511" s="124">
        <v>11</v>
      </c>
      <c r="G511" s="112">
        <v>40269</v>
      </c>
      <c r="H511" s="98"/>
      <c r="I511" s="123" t="str">
        <f t="shared" si="7"/>
        <v>NÃO</v>
      </c>
      <c r="J511" s="123"/>
      <c r="K511" s="123"/>
      <c r="L511" s="123"/>
      <c r="M511" s="98" t="s">
        <v>15575</v>
      </c>
      <c r="N511" s="118"/>
    </row>
    <row r="512" spans="1:14" x14ac:dyDescent="0.25">
      <c r="A512" s="130">
        <v>12332987000120</v>
      </c>
      <c r="B512" s="98" t="s">
        <v>11904</v>
      </c>
      <c r="C512" s="123" t="s">
        <v>29</v>
      </c>
      <c r="D512" s="98" t="s">
        <v>13667</v>
      </c>
      <c r="E512" s="98" t="s">
        <v>13669</v>
      </c>
      <c r="F512" s="124">
        <v>12</v>
      </c>
      <c r="G512" s="112">
        <v>41709</v>
      </c>
      <c r="H512" s="98"/>
      <c r="I512" s="123" t="str">
        <f t="shared" si="7"/>
        <v>NÃO</v>
      </c>
      <c r="J512" s="123"/>
      <c r="K512" s="123"/>
      <c r="L512" s="123"/>
      <c r="M512" s="98"/>
      <c r="N512" s="118"/>
    </row>
    <row r="513" spans="1:14" x14ac:dyDescent="0.25">
      <c r="A513" s="130">
        <v>76970326000103</v>
      </c>
      <c r="B513" s="98" t="s">
        <v>11905</v>
      </c>
      <c r="C513" s="123" t="s">
        <v>3143</v>
      </c>
      <c r="D513" s="98" t="s">
        <v>13667</v>
      </c>
      <c r="E513" s="98" t="s">
        <v>13669</v>
      </c>
      <c r="F513" s="124">
        <v>11</v>
      </c>
      <c r="G513" s="112">
        <v>40314</v>
      </c>
      <c r="H513" s="98"/>
      <c r="I513" s="123" t="str">
        <f t="shared" si="7"/>
        <v>NÃO</v>
      </c>
      <c r="J513" s="123"/>
      <c r="K513" s="123"/>
      <c r="L513" s="123"/>
      <c r="M513" s="98"/>
      <c r="N513" s="118"/>
    </row>
    <row r="514" spans="1:14" x14ac:dyDescent="0.25">
      <c r="A514" s="130">
        <v>87613527000170</v>
      </c>
      <c r="B514" s="98" t="s">
        <v>11906</v>
      </c>
      <c r="C514" s="123" t="s">
        <v>3812</v>
      </c>
      <c r="D514" s="98" t="s">
        <v>13667</v>
      </c>
      <c r="E514" s="98" t="s">
        <v>13669</v>
      </c>
      <c r="F514" s="124">
        <v>14</v>
      </c>
      <c r="G514" s="112">
        <v>44136</v>
      </c>
      <c r="H514" s="98"/>
      <c r="I514" s="123" t="str">
        <f t="shared" si="7"/>
        <v>SIM</v>
      </c>
      <c r="J514" s="123"/>
      <c r="K514" s="123"/>
      <c r="L514" s="123"/>
      <c r="M514" s="98"/>
      <c r="N514" s="118"/>
    </row>
    <row r="515" spans="1:14" x14ac:dyDescent="0.25">
      <c r="A515" s="130">
        <v>18449173000157</v>
      </c>
      <c r="B515" s="98" t="s">
        <v>11907</v>
      </c>
      <c r="C515" s="123" t="s">
        <v>1356</v>
      </c>
      <c r="D515" s="98" t="s">
        <v>13667</v>
      </c>
      <c r="E515" s="98" t="s">
        <v>13669</v>
      </c>
      <c r="F515" s="124">
        <v>11</v>
      </c>
      <c r="G515" s="112">
        <v>38799</v>
      </c>
      <c r="H515" s="98"/>
      <c r="I515" s="123" t="str">
        <f t="shared" ref="I515:I578" si="8">IFERROR(IF(OR(E515="Ativos", E515="Aposentados",E515="Pensionistas"),IF(F515&gt;=14,"SIM","NÃO"),""),"")</f>
        <v>NÃO</v>
      </c>
      <c r="J515" s="123"/>
      <c r="K515" s="123"/>
      <c r="L515" s="123"/>
      <c r="M515" s="98" t="s">
        <v>14556</v>
      </c>
      <c r="N515" s="118"/>
    </row>
    <row r="516" spans="1:14" x14ac:dyDescent="0.25">
      <c r="A516" s="130">
        <v>39554597000151</v>
      </c>
      <c r="B516" s="98" t="s">
        <v>11908</v>
      </c>
      <c r="C516" s="123" t="s">
        <v>3513</v>
      </c>
      <c r="D516" s="98" t="s">
        <v>13667</v>
      </c>
      <c r="E516" s="98" t="s">
        <v>13669</v>
      </c>
      <c r="F516" s="124">
        <v>11</v>
      </c>
      <c r="G516" s="112">
        <v>42726</v>
      </c>
      <c r="H516" s="98"/>
      <c r="I516" s="123" t="str">
        <f t="shared" si="8"/>
        <v>NÃO</v>
      </c>
      <c r="J516" s="123"/>
      <c r="K516" s="123"/>
      <c r="L516" s="123"/>
      <c r="M516" s="98" t="s">
        <v>15966</v>
      </c>
      <c r="N516" s="118"/>
    </row>
    <row r="517" spans="1:14" x14ac:dyDescent="0.25">
      <c r="A517" s="130">
        <v>1367853000129</v>
      </c>
      <c r="B517" s="98" t="s">
        <v>11909</v>
      </c>
      <c r="C517" s="123" t="s">
        <v>2274</v>
      </c>
      <c r="D517" s="98" t="s">
        <v>13667</v>
      </c>
      <c r="E517" s="98" t="s">
        <v>13669</v>
      </c>
      <c r="F517" s="124">
        <v>14</v>
      </c>
      <c r="G517" s="112">
        <v>44075</v>
      </c>
      <c r="H517" s="98"/>
      <c r="I517" s="123" t="str">
        <f t="shared" si="8"/>
        <v>SIM</v>
      </c>
      <c r="J517" s="123"/>
      <c r="K517" s="123"/>
      <c r="L517" s="123"/>
      <c r="M517" s="98"/>
      <c r="N517" s="118"/>
    </row>
    <row r="518" spans="1:14" x14ac:dyDescent="0.25">
      <c r="A518" s="130">
        <v>27174077000134</v>
      </c>
      <c r="B518" s="98" t="s">
        <v>11910</v>
      </c>
      <c r="C518" s="123" t="s">
        <v>821</v>
      </c>
      <c r="D518" s="98" t="s">
        <v>13667</v>
      </c>
      <c r="E518" s="98" t="s">
        <v>13669</v>
      </c>
      <c r="F518" s="124">
        <v>11</v>
      </c>
      <c r="G518" s="112">
        <v>39070</v>
      </c>
      <c r="H518" s="98"/>
      <c r="I518" s="123" t="str">
        <f t="shared" si="8"/>
        <v>NÃO</v>
      </c>
      <c r="J518" s="123"/>
      <c r="K518" s="123"/>
      <c r="L518" s="123"/>
      <c r="M518" s="98" t="s">
        <v>14077</v>
      </c>
      <c r="N518" s="118"/>
    </row>
    <row r="519" spans="1:14" x14ac:dyDescent="0.25">
      <c r="A519" s="130">
        <v>18428854000139</v>
      </c>
      <c r="B519" s="98" t="s">
        <v>11911</v>
      </c>
      <c r="C519" s="123" t="s">
        <v>1356</v>
      </c>
      <c r="D519" s="98" t="s">
        <v>13667</v>
      </c>
      <c r="E519" s="98" t="s">
        <v>13669</v>
      </c>
      <c r="F519" s="124">
        <v>11</v>
      </c>
      <c r="G519" s="112">
        <v>39162</v>
      </c>
      <c r="H519" s="98"/>
      <c r="I519" s="123" t="str">
        <f t="shared" si="8"/>
        <v>NÃO</v>
      </c>
      <c r="J519" s="123"/>
      <c r="K519" s="123"/>
      <c r="L519" s="123"/>
      <c r="M519" s="98"/>
      <c r="N519" s="118"/>
    </row>
    <row r="520" spans="1:14" x14ac:dyDescent="0.25">
      <c r="A520" s="130">
        <v>29115466000114</v>
      </c>
      <c r="B520" s="98" t="s">
        <v>11912</v>
      </c>
      <c r="C520" s="123" t="s">
        <v>3513</v>
      </c>
      <c r="D520" s="98" t="s">
        <v>13667</v>
      </c>
      <c r="E520" s="98" t="s">
        <v>13669</v>
      </c>
      <c r="F520" s="124">
        <v>14</v>
      </c>
      <c r="G520" s="112">
        <v>44105</v>
      </c>
      <c r="H520" s="98"/>
      <c r="I520" s="123" t="str">
        <f t="shared" si="8"/>
        <v>SIM</v>
      </c>
      <c r="J520" s="123"/>
      <c r="K520" s="123"/>
      <c r="L520" s="123"/>
      <c r="M520" s="98"/>
      <c r="N520" s="118"/>
    </row>
    <row r="521" spans="1:14" x14ac:dyDescent="0.25">
      <c r="A521" s="130">
        <v>18315200000107</v>
      </c>
      <c r="B521" s="98" t="s">
        <v>11913</v>
      </c>
      <c r="C521" s="123" t="s">
        <v>1356</v>
      </c>
      <c r="D521" s="98" t="s">
        <v>13667</v>
      </c>
      <c r="E521" s="98" t="s">
        <v>13669</v>
      </c>
      <c r="F521" s="124">
        <v>11</v>
      </c>
      <c r="G521" s="112">
        <v>38443</v>
      </c>
      <c r="H521" s="98"/>
      <c r="I521" s="123" t="str">
        <f t="shared" si="8"/>
        <v>NÃO</v>
      </c>
      <c r="J521" s="123"/>
      <c r="K521" s="123"/>
      <c r="L521" s="123"/>
      <c r="M521" s="98" t="s">
        <v>14559</v>
      </c>
      <c r="N521" s="118"/>
    </row>
    <row r="522" spans="1:14" x14ac:dyDescent="0.25">
      <c r="A522" s="130">
        <v>45331188000199</v>
      </c>
      <c r="B522" s="98" t="s">
        <v>11914</v>
      </c>
      <c r="C522" s="123" t="s">
        <v>4626</v>
      </c>
      <c r="D522" s="98" t="s">
        <v>13667</v>
      </c>
      <c r="E522" s="98" t="s">
        <v>13669</v>
      </c>
      <c r="F522" s="124">
        <v>14</v>
      </c>
      <c r="G522" s="112">
        <v>44075</v>
      </c>
      <c r="H522" s="98"/>
      <c r="I522" s="123" t="str">
        <f t="shared" si="8"/>
        <v>SIM</v>
      </c>
      <c r="J522" s="123"/>
      <c r="K522" s="123"/>
      <c r="L522" s="123"/>
      <c r="M522" s="98"/>
      <c r="N522" s="118"/>
    </row>
    <row r="523" spans="1:14" x14ac:dyDescent="0.25">
      <c r="A523" s="130">
        <v>83024257000100</v>
      </c>
      <c r="B523" s="98" t="s">
        <v>11915</v>
      </c>
      <c r="C523" s="123" t="s">
        <v>4289</v>
      </c>
      <c r="D523" s="98" t="s">
        <v>13667</v>
      </c>
      <c r="E523" s="98" t="s">
        <v>13669</v>
      </c>
      <c r="F523" s="124">
        <v>11</v>
      </c>
      <c r="G523" s="112">
        <v>38168</v>
      </c>
      <c r="H523" s="98"/>
      <c r="I523" s="123" t="str">
        <f t="shared" si="8"/>
        <v>NÃO</v>
      </c>
      <c r="J523" s="123"/>
      <c r="K523" s="123"/>
      <c r="L523" s="123"/>
      <c r="M523" s="98" t="s">
        <v>16601</v>
      </c>
      <c r="N523" s="118"/>
    </row>
    <row r="524" spans="1:14" x14ac:dyDescent="0.25">
      <c r="A524" s="130">
        <v>10150068000100</v>
      </c>
      <c r="B524" s="98" t="s">
        <v>11916</v>
      </c>
      <c r="C524" s="123" t="s">
        <v>2758</v>
      </c>
      <c r="D524" s="98" t="s">
        <v>13667</v>
      </c>
      <c r="E524" s="98" t="s">
        <v>13669</v>
      </c>
      <c r="F524" s="124">
        <v>12.5</v>
      </c>
      <c r="G524" s="112">
        <v>42904</v>
      </c>
      <c r="H524" s="98"/>
      <c r="I524" s="123" t="str">
        <f t="shared" si="8"/>
        <v>NÃO</v>
      </c>
      <c r="J524" s="123"/>
      <c r="K524" s="123"/>
      <c r="L524" s="123"/>
      <c r="M524" s="98"/>
      <c r="N524" s="118"/>
    </row>
    <row r="525" spans="1:14" x14ac:dyDescent="0.25">
      <c r="A525" s="130">
        <v>8916645000180</v>
      </c>
      <c r="B525" s="98" t="s">
        <v>11917</v>
      </c>
      <c r="C525" s="123" t="s">
        <v>2554</v>
      </c>
      <c r="D525" s="98" t="s">
        <v>13667</v>
      </c>
      <c r="E525" s="98" t="s">
        <v>13669</v>
      </c>
      <c r="F525" s="124">
        <v>14</v>
      </c>
      <c r="G525" s="112">
        <v>44126</v>
      </c>
      <c r="H525" s="98"/>
      <c r="I525" s="123" t="str">
        <f t="shared" si="8"/>
        <v>SIM</v>
      </c>
      <c r="J525" s="123"/>
      <c r="K525" s="123"/>
      <c r="L525" s="123"/>
      <c r="M525" s="98"/>
      <c r="N525" s="118"/>
    </row>
    <row r="526" spans="1:14" x14ac:dyDescent="0.25">
      <c r="A526" s="130">
        <v>88437926000190</v>
      </c>
      <c r="B526" s="98" t="s">
        <v>11918</v>
      </c>
      <c r="C526" s="123" t="s">
        <v>3812</v>
      </c>
      <c r="D526" s="98" t="s">
        <v>13667</v>
      </c>
      <c r="E526" s="98" t="s">
        <v>13669</v>
      </c>
      <c r="F526" s="124">
        <v>14</v>
      </c>
      <c r="G526" s="112">
        <v>44136</v>
      </c>
      <c r="H526" s="98"/>
      <c r="I526" s="123" t="str">
        <f t="shared" si="8"/>
        <v>SIM</v>
      </c>
      <c r="J526" s="123"/>
      <c r="K526" s="123"/>
      <c r="L526" s="123"/>
      <c r="M526" s="98"/>
      <c r="N526" s="118"/>
    </row>
    <row r="527" spans="1:14" x14ac:dyDescent="0.25">
      <c r="A527" s="130">
        <v>37464716000150</v>
      </c>
      <c r="B527" s="98" t="s">
        <v>11919</v>
      </c>
      <c r="C527" s="123" t="s">
        <v>2274</v>
      </c>
      <c r="D527" s="98" t="s">
        <v>13667</v>
      </c>
      <c r="E527" s="98" t="s">
        <v>13669</v>
      </c>
      <c r="F527" s="124">
        <v>11</v>
      </c>
      <c r="G527" s="112">
        <v>42005</v>
      </c>
      <c r="H527" s="98"/>
      <c r="I527" s="123" t="str">
        <f t="shared" si="8"/>
        <v>NÃO</v>
      </c>
      <c r="J527" s="123"/>
      <c r="K527" s="123"/>
      <c r="L527" s="123"/>
      <c r="M527" s="98" t="s">
        <v>14947</v>
      </c>
      <c r="N527" s="118"/>
    </row>
    <row r="528" spans="1:14" x14ac:dyDescent="0.25">
      <c r="A528" s="130">
        <v>16752446000102</v>
      </c>
      <c r="B528" s="98" t="s">
        <v>11920</v>
      </c>
      <c r="C528" s="123" t="s">
        <v>1356</v>
      </c>
      <c r="D528" s="98" t="s">
        <v>13667</v>
      </c>
      <c r="E528" s="98" t="s">
        <v>13669</v>
      </c>
      <c r="F528" s="124">
        <v>11</v>
      </c>
      <c r="G528" s="112">
        <v>39234</v>
      </c>
      <c r="H528" s="98"/>
      <c r="I528" s="123" t="str">
        <f t="shared" si="8"/>
        <v>NÃO</v>
      </c>
      <c r="J528" s="123"/>
      <c r="K528" s="123"/>
      <c r="L528" s="123"/>
      <c r="M528" s="98"/>
      <c r="N528" s="118"/>
    </row>
    <row r="529" spans="1:14" x14ac:dyDescent="0.25">
      <c r="A529" s="130">
        <v>75825828000188</v>
      </c>
      <c r="B529" s="98" t="s">
        <v>11921</v>
      </c>
      <c r="C529" s="123" t="s">
        <v>3143</v>
      </c>
      <c r="D529" s="98" t="s">
        <v>13667</v>
      </c>
      <c r="E529" s="98" t="s">
        <v>13669</v>
      </c>
      <c r="F529" s="124">
        <v>11</v>
      </c>
      <c r="G529" s="112">
        <v>40465</v>
      </c>
      <c r="H529" s="98"/>
      <c r="I529" s="123" t="str">
        <f t="shared" si="8"/>
        <v>NÃO</v>
      </c>
      <c r="J529" s="123"/>
      <c r="K529" s="123"/>
      <c r="L529" s="123"/>
      <c r="M529" s="98" t="s">
        <v>13534</v>
      </c>
      <c r="N529" s="118"/>
    </row>
    <row r="530" spans="1:14" x14ac:dyDescent="0.25">
      <c r="A530" s="130">
        <v>4219688000156</v>
      </c>
      <c r="B530" s="98" t="s">
        <v>11922</v>
      </c>
      <c r="C530" s="123" t="s">
        <v>2274</v>
      </c>
      <c r="D530" s="98" t="s">
        <v>13667</v>
      </c>
      <c r="E530" s="98" t="s">
        <v>13669</v>
      </c>
      <c r="F530" s="124">
        <v>14</v>
      </c>
      <c r="G530" s="112">
        <v>44044</v>
      </c>
      <c r="H530" s="98"/>
      <c r="I530" s="123" t="str">
        <f t="shared" si="8"/>
        <v>SIM</v>
      </c>
      <c r="J530" s="123"/>
      <c r="K530" s="123"/>
      <c r="L530" s="123"/>
      <c r="M530" s="98"/>
      <c r="N530" s="118"/>
    </row>
    <row r="531" spans="1:14" x14ac:dyDescent="0.25">
      <c r="A531" s="130">
        <v>4219688000156</v>
      </c>
      <c r="B531" s="98" t="s">
        <v>11922</v>
      </c>
      <c r="C531" s="123" t="s">
        <v>2274</v>
      </c>
      <c r="D531" s="98" t="s">
        <v>13667</v>
      </c>
      <c r="E531" s="98" t="s">
        <v>13669</v>
      </c>
      <c r="F531" s="124">
        <v>11</v>
      </c>
      <c r="G531" s="112">
        <v>44044</v>
      </c>
      <c r="H531" s="98"/>
      <c r="I531" s="123" t="str">
        <f t="shared" si="8"/>
        <v>NÃO</v>
      </c>
      <c r="J531" s="123"/>
      <c r="K531" s="123"/>
      <c r="L531" s="123"/>
      <c r="M531" s="98"/>
      <c r="N531" s="118"/>
    </row>
    <row r="532" spans="1:14" x14ac:dyDescent="0.25">
      <c r="A532" s="130">
        <v>4219688000156</v>
      </c>
      <c r="B532" s="98" t="s">
        <v>11922</v>
      </c>
      <c r="C532" s="123" t="s">
        <v>2274</v>
      </c>
      <c r="D532" s="98" t="s">
        <v>13667</v>
      </c>
      <c r="E532" s="98" t="s">
        <v>13669</v>
      </c>
      <c r="F532" s="124">
        <v>12</v>
      </c>
      <c r="G532" s="112">
        <v>44044</v>
      </c>
      <c r="H532" s="98"/>
      <c r="I532" s="123" t="str">
        <f t="shared" si="8"/>
        <v>NÃO</v>
      </c>
      <c r="J532" s="123"/>
      <c r="K532" s="123"/>
      <c r="L532" s="123"/>
      <c r="M532" s="98"/>
      <c r="N532" s="118"/>
    </row>
    <row r="533" spans="1:14" x14ac:dyDescent="0.25">
      <c r="A533" s="130">
        <v>4219688000156</v>
      </c>
      <c r="B533" s="98" t="s">
        <v>11922</v>
      </c>
      <c r="C533" s="123" t="s">
        <v>2274</v>
      </c>
      <c r="D533" s="98" t="s">
        <v>13667</v>
      </c>
      <c r="E533" s="98" t="s">
        <v>13669</v>
      </c>
      <c r="F533" s="124">
        <v>13</v>
      </c>
      <c r="G533" s="112">
        <v>44044</v>
      </c>
      <c r="H533" s="98"/>
      <c r="I533" s="123" t="str">
        <f t="shared" si="8"/>
        <v>NÃO</v>
      </c>
      <c r="J533" s="123"/>
      <c r="K533" s="123"/>
      <c r="L533" s="123"/>
      <c r="M533" s="98"/>
      <c r="N533" s="118"/>
    </row>
    <row r="534" spans="1:14" x14ac:dyDescent="0.25">
      <c r="A534" s="130">
        <v>87708889000144</v>
      </c>
      <c r="B534" s="98" t="s">
        <v>11923</v>
      </c>
      <c r="C534" s="123" t="s">
        <v>3812</v>
      </c>
      <c r="D534" s="98" t="s">
        <v>13667</v>
      </c>
      <c r="E534" s="98" t="s">
        <v>13669</v>
      </c>
      <c r="F534" s="124">
        <v>14</v>
      </c>
      <c r="G534" s="112">
        <v>44136</v>
      </c>
      <c r="H534" s="98"/>
      <c r="I534" s="123" t="str">
        <f t="shared" si="8"/>
        <v>SIM</v>
      </c>
      <c r="J534" s="123"/>
      <c r="K534" s="123"/>
      <c r="L534" s="123"/>
      <c r="M534" s="98"/>
      <c r="N534" s="118"/>
    </row>
    <row r="535" spans="1:14" x14ac:dyDescent="0.25">
      <c r="A535" s="130">
        <v>18715508000131</v>
      </c>
      <c r="B535" s="98" t="s">
        <v>11924</v>
      </c>
      <c r="C535" s="123" t="s">
        <v>1356</v>
      </c>
      <c r="D535" s="98" t="s">
        <v>13667</v>
      </c>
      <c r="E535" s="98" t="s">
        <v>13669</v>
      </c>
      <c r="F535" s="124">
        <v>11</v>
      </c>
      <c r="G535" s="112">
        <v>41821</v>
      </c>
      <c r="H535" s="98"/>
      <c r="I535" s="123" t="str">
        <f t="shared" si="8"/>
        <v>NÃO</v>
      </c>
      <c r="J535" s="123"/>
      <c r="K535" s="123"/>
      <c r="L535" s="123"/>
      <c r="M535" s="98"/>
      <c r="N535" s="118"/>
    </row>
    <row r="536" spans="1:14" x14ac:dyDescent="0.25">
      <c r="A536" s="130">
        <v>76105519000104</v>
      </c>
      <c r="B536" s="98" t="s">
        <v>11925</v>
      </c>
      <c r="C536" s="123" t="s">
        <v>3143</v>
      </c>
      <c r="D536" s="98" t="s">
        <v>13667</v>
      </c>
      <c r="E536" s="98" t="s">
        <v>13669</v>
      </c>
      <c r="F536" s="124">
        <v>11</v>
      </c>
      <c r="G536" s="112">
        <v>38587</v>
      </c>
      <c r="H536" s="98"/>
      <c r="I536" s="123" t="str">
        <f t="shared" si="8"/>
        <v>NÃO</v>
      </c>
      <c r="J536" s="123"/>
      <c r="K536" s="123"/>
      <c r="L536" s="123"/>
      <c r="M536" s="98" t="s">
        <v>15713</v>
      </c>
      <c r="N536" s="118"/>
    </row>
    <row r="537" spans="1:14" x14ac:dyDescent="0.25">
      <c r="A537" s="130">
        <v>12200325000105</v>
      </c>
      <c r="B537" s="98" t="s">
        <v>11926</v>
      </c>
      <c r="C537" s="123" t="s">
        <v>29</v>
      </c>
      <c r="D537" s="98" t="s">
        <v>13667</v>
      </c>
      <c r="E537" s="98" t="s">
        <v>13669</v>
      </c>
      <c r="F537" s="124">
        <v>11</v>
      </c>
      <c r="G537" s="112">
        <v>41365</v>
      </c>
      <c r="H537" s="98"/>
      <c r="I537" s="123" t="str">
        <f t="shared" si="8"/>
        <v>NÃO</v>
      </c>
      <c r="J537" s="123"/>
      <c r="K537" s="123"/>
      <c r="L537" s="123"/>
      <c r="M537" s="98" t="s">
        <v>13709</v>
      </c>
      <c r="N537" s="118"/>
    </row>
    <row r="538" spans="1:14" x14ac:dyDescent="0.25">
      <c r="A538" s="130">
        <v>94703980000132</v>
      </c>
      <c r="B538" s="98" t="s">
        <v>11927</v>
      </c>
      <c r="C538" s="123" t="s">
        <v>3812</v>
      </c>
      <c r="D538" s="98" t="s">
        <v>13667</v>
      </c>
      <c r="E538" s="98" t="s">
        <v>13669</v>
      </c>
      <c r="F538" s="124">
        <v>11</v>
      </c>
      <c r="G538" s="112">
        <v>43466</v>
      </c>
      <c r="H538" s="98"/>
      <c r="I538" s="123" t="str">
        <f t="shared" si="8"/>
        <v>NÃO</v>
      </c>
      <c r="J538" s="123"/>
      <c r="K538" s="123"/>
      <c r="L538" s="123"/>
      <c r="M538" s="98" t="s">
        <v>16257</v>
      </c>
      <c r="N538" s="118"/>
    </row>
    <row r="539" spans="1:14" x14ac:dyDescent="0.25">
      <c r="A539" s="130">
        <v>22680672000128</v>
      </c>
      <c r="B539" s="98" t="s">
        <v>11928</v>
      </c>
      <c r="C539" s="123" t="s">
        <v>1356</v>
      </c>
      <c r="D539" s="98" t="s">
        <v>13667</v>
      </c>
      <c r="E539" s="98" t="s">
        <v>13669</v>
      </c>
      <c r="F539" s="124">
        <v>11</v>
      </c>
      <c r="G539" s="112">
        <v>41743</v>
      </c>
      <c r="H539" s="98"/>
      <c r="I539" s="123" t="str">
        <f t="shared" si="8"/>
        <v>NÃO</v>
      </c>
      <c r="J539" s="123"/>
      <c r="K539" s="123"/>
      <c r="L539" s="123"/>
      <c r="M539" s="98" t="s">
        <v>14568</v>
      </c>
      <c r="N539" s="118"/>
    </row>
    <row r="540" spans="1:14" x14ac:dyDescent="0.25">
      <c r="A540" s="130">
        <v>13883996000172</v>
      </c>
      <c r="B540" s="98" t="s">
        <v>11929</v>
      </c>
      <c r="C540" s="123" t="s">
        <v>215</v>
      </c>
      <c r="D540" s="98" t="s">
        <v>13667</v>
      </c>
      <c r="E540" s="98" t="s">
        <v>13669</v>
      </c>
      <c r="F540" s="124">
        <v>11</v>
      </c>
      <c r="G540" s="112">
        <v>39448</v>
      </c>
      <c r="H540" s="98"/>
      <c r="I540" s="123" t="str">
        <f t="shared" si="8"/>
        <v>NÃO</v>
      </c>
      <c r="J540" s="123"/>
      <c r="K540" s="123"/>
      <c r="L540" s="123"/>
      <c r="M540" s="98" t="s">
        <v>13879</v>
      </c>
      <c r="N540" s="118"/>
    </row>
    <row r="541" spans="1:14" x14ac:dyDescent="0.25">
      <c r="A541" s="130">
        <v>76208826000102</v>
      </c>
      <c r="B541" s="98" t="s">
        <v>11930</v>
      </c>
      <c r="C541" s="123" t="s">
        <v>3143</v>
      </c>
      <c r="D541" s="98" t="s">
        <v>13667</v>
      </c>
      <c r="E541" s="98" t="s">
        <v>13669</v>
      </c>
      <c r="F541" s="124">
        <v>11</v>
      </c>
      <c r="G541" s="112">
        <v>38345</v>
      </c>
      <c r="H541" s="98"/>
      <c r="I541" s="123" t="str">
        <f t="shared" si="8"/>
        <v>NÃO</v>
      </c>
      <c r="J541" s="123"/>
      <c r="K541" s="123"/>
      <c r="L541" s="123"/>
      <c r="M541" s="98"/>
      <c r="N541" s="118"/>
    </row>
    <row r="542" spans="1:14" x14ac:dyDescent="0.25">
      <c r="A542" s="130">
        <v>28614865000167</v>
      </c>
      <c r="B542" s="98" t="s">
        <v>11931</v>
      </c>
      <c r="C542" s="123" t="s">
        <v>3513</v>
      </c>
      <c r="D542" s="98" t="s">
        <v>13667</v>
      </c>
      <c r="E542" s="98" t="s">
        <v>13669</v>
      </c>
      <c r="F542" s="124">
        <v>11</v>
      </c>
      <c r="G542" s="112">
        <v>43503</v>
      </c>
      <c r="H542" s="98"/>
      <c r="I542" s="123" t="str">
        <f t="shared" si="8"/>
        <v>NÃO</v>
      </c>
      <c r="J542" s="123"/>
      <c r="K542" s="123"/>
      <c r="L542" s="123"/>
      <c r="M542" s="98"/>
      <c r="N542" s="118"/>
    </row>
    <row r="543" spans="1:14" x14ac:dyDescent="0.25">
      <c r="A543" s="130">
        <v>18085647000129</v>
      </c>
      <c r="B543" s="98" t="s">
        <v>11932</v>
      </c>
      <c r="C543" s="123" t="s">
        <v>1356</v>
      </c>
      <c r="D543" s="98" t="s">
        <v>13667</v>
      </c>
      <c r="E543" s="98" t="s">
        <v>13669</v>
      </c>
      <c r="F543" s="124">
        <v>11</v>
      </c>
      <c r="G543" s="112">
        <v>40814</v>
      </c>
      <c r="H543" s="98"/>
      <c r="I543" s="123" t="str">
        <f t="shared" si="8"/>
        <v>NÃO</v>
      </c>
      <c r="J543" s="123"/>
      <c r="K543" s="123"/>
      <c r="L543" s="123"/>
      <c r="M543" s="98" t="s">
        <v>14570</v>
      </c>
      <c r="N543" s="118"/>
    </row>
    <row r="544" spans="1:14" x14ac:dyDescent="0.25">
      <c r="A544" s="130">
        <v>6331110000112</v>
      </c>
      <c r="B544" s="98" t="s">
        <v>11933</v>
      </c>
      <c r="C544" s="123" t="s">
        <v>1142</v>
      </c>
      <c r="D544" s="98" t="s">
        <v>13667</v>
      </c>
      <c r="E544" s="98" t="s">
        <v>13669</v>
      </c>
      <c r="F544" s="124">
        <v>11</v>
      </c>
      <c r="G544" s="112">
        <v>41627</v>
      </c>
      <c r="H544" s="98"/>
      <c r="I544" s="123" t="str">
        <f t="shared" si="8"/>
        <v>NÃO</v>
      </c>
      <c r="J544" s="123"/>
      <c r="K544" s="123"/>
      <c r="L544" s="123"/>
      <c r="M544" s="98" t="s">
        <v>14407</v>
      </c>
      <c r="N544" s="118"/>
    </row>
    <row r="545" spans="1:14" x14ac:dyDescent="0.25">
      <c r="A545" s="130">
        <v>18591149000158</v>
      </c>
      <c r="B545" s="98" t="s">
        <v>11934</v>
      </c>
      <c r="C545" s="123" t="s">
        <v>1356</v>
      </c>
      <c r="D545" s="98" t="s">
        <v>13667</v>
      </c>
      <c r="E545" s="98" t="s">
        <v>13669</v>
      </c>
      <c r="F545" s="124">
        <v>11</v>
      </c>
      <c r="G545" s="112">
        <v>40947</v>
      </c>
      <c r="H545" s="98"/>
      <c r="I545" s="123" t="str">
        <f t="shared" si="8"/>
        <v>NÃO</v>
      </c>
      <c r="J545" s="123"/>
      <c r="K545" s="123"/>
      <c r="L545" s="123"/>
      <c r="M545" s="98" t="s">
        <v>14571</v>
      </c>
      <c r="N545" s="118"/>
    </row>
    <row r="546" spans="1:14" x14ac:dyDescent="0.25">
      <c r="A546" s="130">
        <v>94721388000163</v>
      </c>
      <c r="B546" s="98" t="s">
        <v>11935</v>
      </c>
      <c r="C546" s="123" t="s">
        <v>3812</v>
      </c>
      <c r="D546" s="98" t="s">
        <v>13667</v>
      </c>
      <c r="E546" s="98" t="s">
        <v>13669</v>
      </c>
      <c r="F546" s="124">
        <v>14</v>
      </c>
      <c r="G546" s="112">
        <v>44013</v>
      </c>
      <c r="H546" s="98"/>
      <c r="I546" s="123" t="str">
        <f t="shared" si="8"/>
        <v>SIM</v>
      </c>
      <c r="J546" s="123"/>
      <c r="K546" s="123"/>
      <c r="L546" s="123"/>
      <c r="M546" s="98"/>
      <c r="N546" s="118"/>
    </row>
    <row r="547" spans="1:14" x14ac:dyDescent="0.25">
      <c r="A547" s="130">
        <v>87613154000137</v>
      </c>
      <c r="B547" s="98" t="s">
        <v>11936</v>
      </c>
      <c r="C547" s="123" t="s">
        <v>3812</v>
      </c>
      <c r="D547" s="98" t="s">
        <v>13667</v>
      </c>
      <c r="E547" s="98" t="s">
        <v>13669</v>
      </c>
      <c r="F547" s="124">
        <v>11</v>
      </c>
      <c r="G547" s="112">
        <v>43217</v>
      </c>
      <c r="H547" s="98"/>
      <c r="I547" s="123" t="str">
        <f t="shared" si="8"/>
        <v>NÃO</v>
      </c>
      <c r="J547" s="123"/>
      <c r="K547" s="123"/>
      <c r="L547" s="123"/>
      <c r="M547" s="98" t="s">
        <v>16259</v>
      </c>
      <c r="N547" s="118"/>
    </row>
    <row r="548" spans="1:14" x14ac:dyDescent="0.25">
      <c r="A548" s="130">
        <v>19875046000182</v>
      </c>
      <c r="B548" s="98" t="s">
        <v>11937</v>
      </c>
      <c r="C548" s="123" t="s">
        <v>1356</v>
      </c>
      <c r="D548" s="98" t="s">
        <v>13667</v>
      </c>
      <c r="E548" s="98" t="s">
        <v>13669</v>
      </c>
      <c r="F548" s="124">
        <v>11</v>
      </c>
      <c r="G548" s="112">
        <v>39507</v>
      </c>
      <c r="H548" s="98"/>
      <c r="I548" s="123" t="str">
        <f t="shared" si="8"/>
        <v>NÃO</v>
      </c>
      <c r="J548" s="123"/>
      <c r="K548" s="123"/>
      <c r="L548" s="123"/>
      <c r="M548" s="98" t="s">
        <v>13699</v>
      </c>
      <c r="N548" s="118"/>
    </row>
    <row r="549" spans="1:14" x14ac:dyDescent="0.25">
      <c r="A549" s="130">
        <v>8355471000124</v>
      </c>
      <c r="B549" s="98" t="s">
        <v>11938</v>
      </c>
      <c r="C549" s="123" t="s">
        <v>3601</v>
      </c>
      <c r="D549" s="98" t="s">
        <v>13667</v>
      </c>
      <c r="E549" s="98" t="s">
        <v>13669</v>
      </c>
      <c r="F549" s="124">
        <v>11</v>
      </c>
      <c r="G549" s="112">
        <v>40575</v>
      </c>
      <c r="H549" s="98"/>
      <c r="I549" s="123" t="str">
        <f t="shared" si="8"/>
        <v>NÃO</v>
      </c>
      <c r="J549" s="123"/>
      <c r="K549" s="123"/>
      <c r="L549" s="123"/>
      <c r="M549" s="98" t="s">
        <v>13534</v>
      </c>
      <c r="N549" s="118"/>
    </row>
    <row r="550" spans="1:14" x14ac:dyDescent="0.25">
      <c r="A550" s="130">
        <v>46634192000199</v>
      </c>
      <c r="B550" s="98" t="s">
        <v>11939</v>
      </c>
      <c r="C550" s="123" t="s">
        <v>4626</v>
      </c>
      <c r="D550" s="98" t="s">
        <v>13667</v>
      </c>
      <c r="E550" s="98" t="s">
        <v>13669</v>
      </c>
      <c r="F550" s="124">
        <v>11</v>
      </c>
      <c r="G550" s="112">
        <v>40523</v>
      </c>
      <c r="H550" s="98"/>
      <c r="I550" s="123" t="str">
        <f t="shared" si="8"/>
        <v>NÃO</v>
      </c>
      <c r="J550" s="123"/>
      <c r="K550" s="123"/>
      <c r="L550" s="123"/>
      <c r="M550" s="98"/>
      <c r="N550" s="118"/>
    </row>
    <row r="551" spans="1:14" x14ac:dyDescent="0.25">
      <c r="A551" s="130">
        <v>4215013000139</v>
      </c>
      <c r="B551" s="98" t="s">
        <v>11940</v>
      </c>
      <c r="C551" s="123" t="s">
        <v>3812</v>
      </c>
      <c r="D551" s="98" t="s">
        <v>13667</v>
      </c>
      <c r="E551" s="98" t="s">
        <v>13669</v>
      </c>
      <c r="F551" s="124">
        <v>14</v>
      </c>
      <c r="G551" s="112">
        <v>44044</v>
      </c>
      <c r="H551" s="98"/>
      <c r="I551" s="123" t="str">
        <f t="shared" si="8"/>
        <v>SIM</v>
      </c>
      <c r="J551" s="123"/>
      <c r="K551" s="123"/>
      <c r="L551" s="123"/>
      <c r="M551" s="98"/>
      <c r="N551" s="118"/>
    </row>
    <row r="552" spans="1:14" x14ac:dyDescent="0.25">
      <c r="A552" s="130">
        <v>1988914000175</v>
      </c>
      <c r="B552" s="98" t="s">
        <v>11941</v>
      </c>
      <c r="C552" s="123" t="s">
        <v>2197</v>
      </c>
      <c r="D552" s="98" t="s">
        <v>13667</v>
      </c>
      <c r="E552" s="98" t="s">
        <v>13669</v>
      </c>
      <c r="F552" s="124">
        <v>11</v>
      </c>
      <c r="G552" s="112">
        <v>42370</v>
      </c>
      <c r="H552" s="98"/>
      <c r="I552" s="123" t="str">
        <f t="shared" si="8"/>
        <v>NÃO</v>
      </c>
      <c r="J552" s="123"/>
      <c r="K552" s="123"/>
      <c r="L552" s="123"/>
      <c r="M552" s="98" t="s">
        <v>14867</v>
      </c>
      <c r="N552" s="118"/>
    </row>
    <row r="553" spans="1:14" x14ac:dyDescent="0.25">
      <c r="A553" s="130">
        <v>18298174000148</v>
      </c>
      <c r="B553" s="98" t="s">
        <v>11942</v>
      </c>
      <c r="C553" s="123" t="s">
        <v>1356</v>
      </c>
      <c r="D553" s="98" t="s">
        <v>13667</v>
      </c>
      <c r="E553" s="98" t="s">
        <v>13669</v>
      </c>
      <c r="F553" s="124">
        <v>14</v>
      </c>
      <c r="G553" s="112">
        <v>44044</v>
      </c>
      <c r="H553" s="98"/>
      <c r="I553" s="123" t="str">
        <f t="shared" si="8"/>
        <v>SIM</v>
      </c>
      <c r="J553" s="123"/>
      <c r="K553" s="123"/>
      <c r="L553" s="123"/>
      <c r="M553" s="98"/>
      <c r="N553" s="118"/>
    </row>
    <row r="554" spans="1:14" x14ac:dyDescent="0.25">
      <c r="A554" s="130">
        <v>2321115000103</v>
      </c>
      <c r="B554" s="98" t="s">
        <v>11943</v>
      </c>
      <c r="C554" s="123" t="s">
        <v>901</v>
      </c>
      <c r="D554" s="98" t="s">
        <v>13667</v>
      </c>
      <c r="E554" s="98" t="s">
        <v>13669</v>
      </c>
      <c r="F554" s="124">
        <v>11</v>
      </c>
      <c r="G554" s="112">
        <v>43062</v>
      </c>
      <c r="H554" s="98"/>
      <c r="I554" s="123" t="str">
        <f t="shared" si="8"/>
        <v>NÃO</v>
      </c>
      <c r="J554" s="123"/>
      <c r="K554" s="123"/>
      <c r="L554" s="123"/>
      <c r="M554" s="98" t="s">
        <v>14190</v>
      </c>
      <c r="N554" s="118"/>
    </row>
    <row r="555" spans="1:14" x14ac:dyDescent="0.25">
      <c r="A555" s="130">
        <v>6554257000171</v>
      </c>
      <c r="B555" s="98" t="s">
        <v>11944</v>
      </c>
      <c r="C555" s="123" t="s">
        <v>2926</v>
      </c>
      <c r="D555" s="98" t="s">
        <v>13667</v>
      </c>
      <c r="E555" s="98" t="s">
        <v>13669</v>
      </c>
      <c r="F555" s="124">
        <v>11</v>
      </c>
      <c r="G555" s="112">
        <v>40298</v>
      </c>
      <c r="H555" s="98"/>
      <c r="I555" s="123" t="str">
        <f t="shared" si="8"/>
        <v>NÃO</v>
      </c>
      <c r="J555" s="123"/>
      <c r="K555" s="123"/>
      <c r="L555" s="123"/>
      <c r="M555" s="98" t="s">
        <v>15576</v>
      </c>
      <c r="N555" s="118"/>
    </row>
    <row r="556" spans="1:14" x14ac:dyDescent="0.25">
      <c r="A556" s="130">
        <v>11286358000149</v>
      </c>
      <c r="B556" s="98" t="s">
        <v>11945</v>
      </c>
      <c r="C556" s="123" t="s">
        <v>2758</v>
      </c>
      <c r="D556" s="98" t="s">
        <v>13667</v>
      </c>
      <c r="E556" s="98" t="s">
        <v>13669</v>
      </c>
      <c r="F556" s="124">
        <v>11</v>
      </c>
      <c r="G556" s="112">
        <v>41974</v>
      </c>
      <c r="H556" s="98"/>
      <c r="I556" s="123" t="str">
        <f t="shared" si="8"/>
        <v>NÃO</v>
      </c>
      <c r="J556" s="123"/>
      <c r="K556" s="123"/>
      <c r="L556" s="123"/>
      <c r="M556" s="98" t="s">
        <v>15323</v>
      </c>
      <c r="N556" s="118"/>
    </row>
    <row r="557" spans="1:14" x14ac:dyDescent="0.25">
      <c r="A557" s="130">
        <v>14221741000107</v>
      </c>
      <c r="B557" s="98" t="s">
        <v>11946</v>
      </c>
      <c r="C557" s="123" t="s">
        <v>215</v>
      </c>
      <c r="D557" s="98" t="s">
        <v>13667</v>
      </c>
      <c r="E557" s="98" t="s">
        <v>13669</v>
      </c>
      <c r="F557" s="124">
        <v>11</v>
      </c>
      <c r="G557" s="112">
        <v>40008</v>
      </c>
      <c r="H557" s="98"/>
      <c r="I557" s="123" t="str">
        <f t="shared" si="8"/>
        <v>NÃO</v>
      </c>
      <c r="J557" s="123"/>
      <c r="K557" s="123"/>
      <c r="L557" s="123"/>
      <c r="M557" s="98"/>
      <c r="N557" s="118"/>
    </row>
    <row r="558" spans="1:14" x14ac:dyDescent="0.25">
      <c r="A558" s="130">
        <v>10273548000169</v>
      </c>
      <c r="B558" s="98" t="s">
        <v>11947</v>
      </c>
      <c r="C558" s="123" t="s">
        <v>2758</v>
      </c>
      <c r="D558" s="98" t="s">
        <v>13667</v>
      </c>
      <c r="E558" s="98" t="s">
        <v>13669</v>
      </c>
      <c r="F558" s="124">
        <v>11</v>
      </c>
      <c r="G558" s="112">
        <v>39546</v>
      </c>
      <c r="H558" s="98"/>
      <c r="I558" s="123" t="str">
        <f t="shared" si="8"/>
        <v>NÃO</v>
      </c>
      <c r="J558" s="123"/>
      <c r="K558" s="123"/>
      <c r="L558" s="123"/>
      <c r="M558" s="98" t="s">
        <v>15329</v>
      </c>
      <c r="N558" s="118"/>
    </row>
    <row r="559" spans="1:14" x14ac:dyDescent="0.25">
      <c r="A559" s="130">
        <v>3330461000110</v>
      </c>
      <c r="B559" s="98" t="s">
        <v>11948</v>
      </c>
      <c r="C559" s="123" t="s">
        <v>2197</v>
      </c>
      <c r="D559" s="98" t="s">
        <v>13667</v>
      </c>
      <c r="E559" s="98" t="s">
        <v>13669</v>
      </c>
      <c r="F559" s="124">
        <v>11</v>
      </c>
      <c r="G559" s="112">
        <v>38777</v>
      </c>
      <c r="H559" s="98"/>
      <c r="I559" s="123" t="str">
        <f t="shared" si="8"/>
        <v>NÃO</v>
      </c>
      <c r="J559" s="123"/>
      <c r="K559" s="123"/>
      <c r="L559" s="123"/>
      <c r="M559" s="98"/>
      <c r="N559" s="118"/>
    </row>
    <row r="560" spans="1:14" x14ac:dyDescent="0.25">
      <c r="A560" s="130">
        <v>1302603000100</v>
      </c>
      <c r="B560" s="98" t="s">
        <v>11949</v>
      </c>
      <c r="C560" s="123" t="s">
        <v>901</v>
      </c>
      <c r="D560" s="98" t="s">
        <v>13667</v>
      </c>
      <c r="E560" s="98" t="s">
        <v>13669</v>
      </c>
      <c r="F560" s="124">
        <v>11</v>
      </c>
      <c r="G560" s="112">
        <v>42732</v>
      </c>
      <c r="H560" s="98"/>
      <c r="I560" s="123" t="str">
        <f t="shared" si="8"/>
        <v>NÃO</v>
      </c>
      <c r="J560" s="123"/>
      <c r="K560" s="123"/>
      <c r="L560" s="123"/>
      <c r="M560" s="98" t="s">
        <v>14192</v>
      </c>
      <c r="N560" s="118"/>
    </row>
    <row r="561" spans="1:14" x14ac:dyDescent="0.25">
      <c r="A561" s="130">
        <v>12264230000147</v>
      </c>
      <c r="B561" s="98" t="s">
        <v>11950</v>
      </c>
      <c r="C561" s="123" t="s">
        <v>29</v>
      </c>
      <c r="D561" s="98" t="s">
        <v>13667</v>
      </c>
      <c r="E561" s="98" t="s">
        <v>13669</v>
      </c>
      <c r="F561" s="124">
        <v>11</v>
      </c>
      <c r="G561" s="112">
        <v>40360</v>
      </c>
      <c r="H561" s="98"/>
      <c r="I561" s="123" t="str">
        <f t="shared" si="8"/>
        <v>NÃO</v>
      </c>
      <c r="J561" s="123"/>
      <c r="K561" s="123"/>
      <c r="L561" s="123"/>
      <c r="M561" s="98" t="s">
        <v>13710</v>
      </c>
      <c r="N561" s="118"/>
    </row>
    <row r="562" spans="1:14" x14ac:dyDescent="0.25">
      <c r="A562" s="130">
        <v>15389596000130</v>
      </c>
      <c r="B562" s="98" t="s">
        <v>11951</v>
      </c>
      <c r="C562" s="123" t="s">
        <v>2197</v>
      </c>
      <c r="D562" s="98" t="s">
        <v>13667</v>
      </c>
      <c r="E562" s="98" t="s">
        <v>13669</v>
      </c>
      <c r="F562" s="124">
        <v>14</v>
      </c>
      <c r="G562" s="112">
        <v>44044</v>
      </c>
      <c r="H562" s="98"/>
      <c r="I562" s="123" t="str">
        <f t="shared" si="8"/>
        <v>SIM</v>
      </c>
      <c r="J562" s="123"/>
      <c r="K562" s="123"/>
      <c r="L562" s="123"/>
      <c r="M562" s="98"/>
      <c r="N562" s="118"/>
    </row>
    <row r="563" spans="1:14" x14ac:dyDescent="0.25">
      <c r="A563" s="130">
        <v>46523049000120</v>
      </c>
      <c r="B563" s="98" t="s">
        <v>11952</v>
      </c>
      <c r="C563" s="123" t="s">
        <v>4626</v>
      </c>
      <c r="D563" s="98" t="s">
        <v>13667</v>
      </c>
      <c r="E563" s="98" t="s">
        <v>13669</v>
      </c>
      <c r="F563" s="124">
        <v>11</v>
      </c>
      <c r="G563" s="112">
        <v>43747</v>
      </c>
      <c r="H563" s="98"/>
      <c r="I563" s="123" t="str">
        <f t="shared" si="8"/>
        <v>NÃO</v>
      </c>
      <c r="J563" s="123"/>
      <c r="K563" s="123"/>
      <c r="L563" s="123"/>
      <c r="M563" s="98"/>
      <c r="N563" s="118"/>
    </row>
    <row r="564" spans="1:14" x14ac:dyDescent="0.25">
      <c r="A564" s="130">
        <v>37465309000167</v>
      </c>
      <c r="B564" s="98" t="s">
        <v>11953</v>
      </c>
      <c r="C564" s="123" t="s">
        <v>2274</v>
      </c>
      <c r="D564" s="98" t="s">
        <v>13667</v>
      </c>
      <c r="E564" s="98" t="s">
        <v>13669</v>
      </c>
      <c r="F564" s="124">
        <v>11</v>
      </c>
      <c r="G564" s="112">
        <v>43252</v>
      </c>
      <c r="H564" s="98"/>
      <c r="I564" s="123" t="str">
        <f t="shared" si="8"/>
        <v>NÃO</v>
      </c>
      <c r="J564" s="123"/>
      <c r="K564" s="123"/>
      <c r="L564" s="123"/>
      <c r="M564" s="98" t="s">
        <v>14948</v>
      </c>
      <c r="N564" s="118"/>
    </row>
    <row r="565" spans="1:14" x14ac:dyDescent="0.25">
      <c r="A565" s="130">
        <v>2133098000180</v>
      </c>
      <c r="B565" s="98" t="s">
        <v>11954</v>
      </c>
      <c r="C565" s="123" t="s">
        <v>5227</v>
      </c>
      <c r="D565" s="98" t="s">
        <v>13667</v>
      </c>
      <c r="E565" s="98" t="s">
        <v>13669</v>
      </c>
      <c r="F565" s="124">
        <v>11</v>
      </c>
      <c r="G565" s="112">
        <v>43782</v>
      </c>
      <c r="H565" s="98"/>
      <c r="I565" s="123" t="str">
        <f t="shared" si="8"/>
        <v>NÃO</v>
      </c>
      <c r="J565" s="123"/>
      <c r="K565" s="123"/>
      <c r="L565" s="123"/>
      <c r="M565" s="98"/>
      <c r="N565" s="118"/>
    </row>
    <row r="566" spans="1:14" x14ac:dyDescent="0.25">
      <c r="A566" s="130">
        <v>3510211000162</v>
      </c>
      <c r="B566" s="98" t="s">
        <v>11955</v>
      </c>
      <c r="C566" s="123" t="s">
        <v>2197</v>
      </c>
      <c r="D566" s="98" t="s">
        <v>13667</v>
      </c>
      <c r="E566" s="98" t="s">
        <v>13669</v>
      </c>
      <c r="F566" s="124">
        <v>11</v>
      </c>
      <c r="G566" s="112">
        <v>41275</v>
      </c>
      <c r="H566" s="98"/>
      <c r="I566" s="123" t="str">
        <f t="shared" si="8"/>
        <v>NÃO</v>
      </c>
      <c r="J566" s="123"/>
      <c r="K566" s="123"/>
      <c r="L566" s="123"/>
      <c r="M566" s="98" t="s">
        <v>14868</v>
      </c>
      <c r="N566" s="118"/>
    </row>
    <row r="567" spans="1:14" x14ac:dyDescent="0.25">
      <c r="A567" s="130">
        <v>8439549000199</v>
      </c>
      <c r="B567" s="98" t="s">
        <v>11956</v>
      </c>
      <c r="C567" s="123" t="s">
        <v>29</v>
      </c>
      <c r="D567" s="98" t="s">
        <v>13667</v>
      </c>
      <c r="E567" s="98" t="s">
        <v>13669</v>
      </c>
      <c r="F567" s="124">
        <v>14</v>
      </c>
      <c r="G567" s="112">
        <v>44136</v>
      </c>
      <c r="H567" s="98"/>
      <c r="I567" s="123" t="str">
        <f t="shared" si="8"/>
        <v>SIM</v>
      </c>
      <c r="J567" s="123"/>
      <c r="K567" s="123"/>
      <c r="L567" s="123"/>
      <c r="M567" s="98"/>
      <c r="N567" s="118"/>
    </row>
    <row r="568" spans="1:14" x14ac:dyDescent="0.25">
      <c r="A568" s="130">
        <v>7587975000107</v>
      </c>
      <c r="B568" s="98" t="s">
        <v>11957</v>
      </c>
      <c r="C568" s="123" t="s">
        <v>634</v>
      </c>
      <c r="D568" s="98" t="s">
        <v>13667</v>
      </c>
      <c r="E568" s="98" t="s">
        <v>13669</v>
      </c>
      <c r="F568" s="124">
        <v>11</v>
      </c>
      <c r="G568" s="112">
        <v>40511</v>
      </c>
      <c r="H568" s="98"/>
      <c r="I568" s="123" t="str">
        <f t="shared" si="8"/>
        <v>NÃO</v>
      </c>
      <c r="J568" s="123"/>
      <c r="K568" s="123"/>
      <c r="L568" s="123"/>
      <c r="M568" s="98"/>
      <c r="N568" s="118"/>
    </row>
    <row r="569" spans="1:14" x14ac:dyDescent="0.25">
      <c r="A569" s="130">
        <v>45228319000107</v>
      </c>
      <c r="B569" s="98" t="s">
        <v>11958</v>
      </c>
      <c r="C569" s="123" t="s">
        <v>4626</v>
      </c>
      <c r="D569" s="98" t="s">
        <v>13667</v>
      </c>
      <c r="E569" s="98" t="s">
        <v>13669</v>
      </c>
      <c r="F569" s="124">
        <v>14</v>
      </c>
      <c r="G569" s="112">
        <v>43258</v>
      </c>
      <c r="H569" s="98"/>
      <c r="I569" s="123" t="str">
        <f t="shared" si="8"/>
        <v>SIM</v>
      </c>
      <c r="J569" s="123"/>
      <c r="K569" s="123"/>
      <c r="L569" s="123"/>
      <c r="M569" s="98" t="s">
        <v>16735</v>
      </c>
      <c r="N569" s="118"/>
    </row>
    <row r="570" spans="1:14" x14ac:dyDescent="0.25">
      <c r="A570" s="130">
        <v>82916818000113</v>
      </c>
      <c r="B570" s="98" t="s">
        <v>11959</v>
      </c>
      <c r="C570" s="123" t="s">
        <v>4289</v>
      </c>
      <c r="D570" s="98" t="s">
        <v>13667</v>
      </c>
      <c r="E570" s="98" t="s">
        <v>13669</v>
      </c>
      <c r="F570" s="124">
        <v>11</v>
      </c>
      <c r="G570" s="112">
        <v>39371</v>
      </c>
      <c r="H570" s="98"/>
      <c r="I570" s="123" t="str">
        <f t="shared" si="8"/>
        <v>NÃO</v>
      </c>
      <c r="J570" s="123"/>
      <c r="K570" s="123"/>
      <c r="L570" s="123"/>
      <c r="M570" s="98"/>
      <c r="N570" s="118"/>
    </row>
    <row r="571" spans="1:14" x14ac:dyDescent="0.25">
      <c r="A571" s="130">
        <v>90152240000102</v>
      </c>
      <c r="B571" s="98" t="s">
        <v>11960</v>
      </c>
      <c r="C571" s="123" t="s">
        <v>3812</v>
      </c>
      <c r="D571" s="98" t="s">
        <v>13667</v>
      </c>
      <c r="E571" s="98" t="s">
        <v>13669</v>
      </c>
      <c r="F571" s="124">
        <v>11</v>
      </c>
      <c r="G571" s="112">
        <v>43831</v>
      </c>
      <c r="H571" s="98"/>
      <c r="I571" s="123" t="str">
        <f t="shared" si="8"/>
        <v>NÃO</v>
      </c>
      <c r="J571" s="123"/>
      <c r="K571" s="123"/>
      <c r="L571" s="123"/>
      <c r="M571" s="98"/>
      <c r="N571" s="118"/>
    </row>
    <row r="572" spans="1:14" x14ac:dyDescent="0.25">
      <c r="A572" s="130">
        <v>6554299000102</v>
      </c>
      <c r="B572" s="98" t="s">
        <v>11961</v>
      </c>
      <c r="C572" s="123" t="s">
        <v>2926</v>
      </c>
      <c r="D572" s="98" t="s">
        <v>13667</v>
      </c>
      <c r="E572" s="98" t="s">
        <v>13669</v>
      </c>
      <c r="F572" s="124">
        <v>14</v>
      </c>
      <c r="G572" s="112">
        <v>44166</v>
      </c>
      <c r="H572" s="98"/>
      <c r="I572" s="123" t="str">
        <f t="shared" si="8"/>
        <v>SIM</v>
      </c>
      <c r="J572" s="123"/>
      <c r="K572" s="123"/>
      <c r="L572" s="123"/>
      <c r="M572" s="98"/>
      <c r="N572" s="118"/>
    </row>
    <row r="573" spans="1:14" x14ac:dyDescent="0.25">
      <c r="A573" s="117" t="s">
        <v>17060</v>
      </c>
      <c r="B573" s="98" t="s">
        <v>11962</v>
      </c>
      <c r="C573" s="123" t="s">
        <v>1356</v>
      </c>
      <c r="D573" s="98" t="s">
        <v>13667</v>
      </c>
      <c r="E573" s="98" t="s">
        <v>13669</v>
      </c>
      <c r="F573" s="124"/>
      <c r="G573" s="98"/>
      <c r="H573" s="98"/>
      <c r="I573" s="123" t="str">
        <f t="shared" si="8"/>
        <v>NÃO</v>
      </c>
      <c r="J573" s="98"/>
      <c r="K573" s="98"/>
      <c r="L573" s="98"/>
      <c r="M573" s="98"/>
      <c r="N573" s="118"/>
    </row>
    <row r="574" spans="1:14" x14ac:dyDescent="0.25">
      <c r="A574" s="130">
        <v>1138122000101</v>
      </c>
      <c r="B574" s="98" t="s">
        <v>11963</v>
      </c>
      <c r="C574" s="123" t="s">
        <v>901</v>
      </c>
      <c r="D574" s="98" t="s">
        <v>13667</v>
      </c>
      <c r="E574" s="98" t="s">
        <v>13669</v>
      </c>
      <c r="F574" s="124">
        <v>11</v>
      </c>
      <c r="G574" s="112">
        <v>39248</v>
      </c>
      <c r="H574" s="98"/>
      <c r="I574" s="123" t="str">
        <f t="shared" si="8"/>
        <v>NÃO</v>
      </c>
      <c r="J574" s="123"/>
      <c r="K574" s="123"/>
      <c r="L574" s="123"/>
      <c r="M574" s="98" t="s">
        <v>14194</v>
      </c>
      <c r="N574" s="118"/>
    </row>
    <row r="575" spans="1:14" x14ac:dyDescent="0.25">
      <c r="A575" s="130">
        <v>1180645000116</v>
      </c>
      <c r="B575" s="98" t="s">
        <v>11964</v>
      </c>
      <c r="C575" s="123" t="s">
        <v>901</v>
      </c>
      <c r="D575" s="98" t="s">
        <v>13667</v>
      </c>
      <c r="E575" s="98" t="s">
        <v>13669</v>
      </c>
      <c r="F575" s="124">
        <v>11</v>
      </c>
      <c r="G575" s="112">
        <v>40806</v>
      </c>
      <c r="H575" s="98"/>
      <c r="I575" s="123" t="str">
        <f t="shared" si="8"/>
        <v>NÃO</v>
      </c>
      <c r="J575" s="123"/>
      <c r="K575" s="123"/>
      <c r="L575" s="123"/>
      <c r="M575" s="98" t="s">
        <v>13534</v>
      </c>
      <c r="N575" s="118"/>
    </row>
    <row r="576" spans="1:14" x14ac:dyDescent="0.25">
      <c r="A576" s="130">
        <v>2382067000163</v>
      </c>
      <c r="B576" s="98" t="s">
        <v>11965</v>
      </c>
      <c r="C576" s="123" t="s">
        <v>901</v>
      </c>
      <c r="D576" s="98" t="s">
        <v>13667</v>
      </c>
      <c r="E576" s="98" t="s">
        <v>13669</v>
      </c>
      <c r="F576" s="124">
        <v>11</v>
      </c>
      <c r="G576" s="112">
        <v>39360</v>
      </c>
      <c r="H576" s="98"/>
      <c r="I576" s="123" t="str">
        <f t="shared" si="8"/>
        <v>NÃO</v>
      </c>
      <c r="J576" s="123"/>
      <c r="K576" s="123"/>
      <c r="L576" s="123"/>
      <c r="M576" s="98" t="s">
        <v>13534</v>
      </c>
      <c r="N576" s="118"/>
    </row>
    <row r="577" spans="1:14" x14ac:dyDescent="0.25">
      <c r="A577" s="130">
        <v>7663917000115</v>
      </c>
      <c r="B577" s="98" t="s">
        <v>11966</v>
      </c>
      <c r="C577" s="123" t="s">
        <v>634</v>
      </c>
      <c r="D577" s="98" t="s">
        <v>13667</v>
      </c>
      <c r="E577" s="98" t="s">
        <v>13669</v>
      </c>
      <c r="F577" s="124">
        <v>11</v>
      </c>
      <c r="G577" s="112">
        <v>39415</v>
      </c>
      <c r="H577" s="98"/>
      <c r="I577" s="123" t="str">
        <f t="shared" si="8"/>
        <v>NÃO</v>
      </c>
      <c r="J577" s="123"/>
      <c r="K577" s="123"/>
      <c r="L577" s="123"/>
      <c r="M577" s="98"/>
      <c r="N577" s="118"/>
    </row>
    <row r="578" spans="1:14" x14ac:dyDescent="0.25">
      <c r="A578" s="130">
        <v>18468041000172</v>
      </c>
      <c r="B578" s="98" t="s">
        <v>11967</v>
      </c>
      <c r="C578" s="123" t="s">
        <v>1356</v>
      </c>
      <c r="D578" s="98" t="s">
        <v>13667</v>
      </c>
      <c r="E578" s="98" t="s">
        <v>13669</v>
      </c>
      <c r="F578" s="124">
        <v>11</v>
      </c>
      <c r="G578" s="112">
        <v>38418</v>
      </c>
      <c r="H578" s="98"/>
      <c r="I578" s="123" t="str">
        <f t="shared" si="8"/>
        <v>NÃO</v>
      </c>
      <c r="J578" s="123"/>
      <c r="K578" s="123"/>
      <c r="L578" s="123"/>
      <c r="M578" s="98"/>
      <c r="N578" s="118"/>
    </row>
    <row r="579" spans="1:14" x14ac:dyDescent="0.25">
      <c r="A579" s="130">
        <v>76381854000127</v>
      </c>
      <c r="B579" s="98" t="s">
        <v>11968</v>
      </c>
      <c r="C579" s="123" t="s">
        <v>3143</v>
      </c>
      <c r="D579" s="98" t="s">
        <v>13667</v>
      </c>
      <c r="E579" s="98" t="s">
        <v>13669</v>
      </c>
      <c r="F579" s="124">
        <v>11</v>
      </c>
      <c r="G579" s="112">
        <v>41240</v>
      </c>
      <c r="H579" s="98"/>
      <c r="I579" s="123" t="str">
        <f t="shared" ref="I579:I642" si="9">IFERROR(IF(OR(E579="Ativos", E579="Aposentados",E579="Pensionistas"),IF(F579&gt;=14,"SIM","NÃO"),""),"")</f>
        <v>NÃO</v>
      </c>
      <c r="J579" s="123"/>
      <c r="K579" s="123"/>
      <c r="L579" s="123"/>
      <c r="M579" s="98" t="s">
        <v>15719</v>
      </c>
      <c r="N579" s="118"/>
    </row>
    <row r="580" spans="1:14" x14ac:dyDescent="0.25">
      <c r="A580" s="130">
        <v>75731034000155</v>
      </c>
      <c r="B580" s="98" t="s">
        <v>11969</v>
      </c>
      <c r="C580" s="123" t="s">
        <v>3143</v>
      </c>
      <c r="D580" s="98" t="s">
        <v>13667</v>
      </c>
      <c r="E580" s="98" t="s">
        <v>13669</v>
      </c>
      <c r="F580" s="124">
        <v>11</v>
      </c>
      <c r="G580" s="112">
        <v>42113</v>
      </c>
      <c r="H580" s="98"/>
      <c r="I580" s="123" t="str">
        <f t="shared" si="9"/>
        <v>NÃO</v>
      </c>
      <c r="J580" s="123"/>
      <c r="K580" s="123"/>
      <c r="L580" s="123"/>
      <c r="M580" s="98"/>
      <c r="N580" s="118"/>
    </row>
    <row r="581" spans="1:14" x14ac:dyDescent="0.25">
      <c r="A581" s="130">
        <v>8106510000150</v>
      </c>
      <c r="B581" s="98" t="s">
        <v>11970</v>
      </c>
      <c r="C581" s="123" t="s">
        <v>3601</v>
      </c>
      <c r="D581" s="98" t="s">
        <v>13667</v>
      </c>
      <c r="E581" s="98" t="s">
        <v>13669</v>
      </c>
      <c r="F581" s="124">
        <v>11</v>
      </c>
      <c r="G581" s="112">
        <v>41609</v>
      </c>
      <c r="H581" s="98"/>
      <c r="I581" s="123" t="str">
        <f t="shared" si="9"/>
        <v>NÃO</v>
      </c>
      <c r="J581" s="123"/>
      <c r="K581" s="123"/>
      <c r="L581" s="123"/>
      <c r="M581" s="98"/>
      <c r="N581" s="118"/>
    </row>
    <row r="582" spans="1:14" x14ac:dyDescent="0.25">
      <c r="A582" s="130">
        <v>47492806000108</v>
      </c>
      <c r="B582" s="98" t="s">
        <v>11971</v>
      </c>
      <c r="C582" s="123" t="s">
        <v>4626</v>
      </c>
      <c r="D582" s="98" t="s">
        <v>13667</v>
      </c>
      <c r="E582" s="98" t="s">
        <v>13669</v>
      </c>
      <c r="F582" s="124">
        <v>12.5</v>
      </c>
      <c r="G582" s="112">
        <v>39959</v>
      </c>
      <c r="H582" s="98"/>
      <c r="I582" s="123" t="str">
        <f t="shared" si="9"/>
        <v>NÃO</v>
      </c>
      <c r="J582" s="123"/>
      <c r="K582" s="123"/>
      <c r="L582" s="123"/>
      <c r="M582" s="98"/>
      <c r="N582" s="118"/>
    </row>
    <row r="583" spans="1:14" x14ac:dyDescent="0.25">
      <c r="A583" s="130">
        <v>3533064000146</v>
      </c>
      <c r="B583" s="98" t="s">
        <v>11972</v>
      </c>
      <c r="C583" s="123" t="s">
        <v>2274</v>
      </c>
      <c r="D583" s="98" t="s">
        <v>13667</v>
      </c>
      <c r="E583" s="98" t="s">
        <v>13669</v>
      </c>
      <c r="F583" s="124">
        <v>14</v>
      </c>
      <c r="G583" s="112">
        <v>44197</v>
      </c>
      <c r="H583" s="98"/>
      <c r="I583" s="123" t="str">
        <f t="shared" si="9"/>
        <v>SIM</v>
      </c>
      <c r="J583" s="123"/>
      <c r="K583" s="123"/>
      <c r="L583" s="123"/>
      <c r="M583" s="98"/>
      <c r="N583" s="118"/>
    </row>
    <row r="584" spans="1:14" x14ac:dyDescent="0.25">
      <c r="A584" s="130">
        <v>8732174000150</v>
      </c>
      <c r="B584" s="98" t="s">
        <v>11973</v>
      </c>
      <c r="C584" s="123" t="s">
        <v>2554</v>
      </c>
      <c r="D584" s="98" t="s">
        <v>13667</v>
      </c>
      <c r="E584" s="98" t="s">
        <v>13669</v>
      </c>
      <c r="F584" s="124">
        <v>11</v>
      </c>
      <c r="G584" s="112">
        <v>39904</v>
      </c>
      <c r="H584" s="98"/>
      <c r="I584" s="123" t="str">
        <f t="shared" si="9"/>
        <v>NÃO</v>
      </c>
      <c r="J584" s="123"/>
      <c r="K584" s="123"/>
      <c r="L584" s="123"/>
      <c r="M584" s="98"/>
      <c r="N584" s="118"/>
    </row>
    <row r="585" spans="1:14" x14ac:dyDescent="0.25">
      <c r="A585" s="130">
        <v>8781791000146</v>
      </c>
      <c r="B585" s="98" t="s">
        <v>11974</v>
      </c>
      <c r="C585" s="123" t="s">
        <v>2554</v>
      </c>
      <c r="D585" s="98" t="s">
        <v>13667</v>
      </c>
      <c r="E585" s="98" t="s">
        <v>13669</v>
      </c>
      <c r="F585" s="124">
        <v>11</v>
      </c>
      <c r="G585" s="112">
        <v>39114</v>
      </c>
      <c r="H585" s="98"/>
      <c r="I585" s="123" t="str">
        <f t="shared" si="9"/>
        <v>NÃO</v>
      </c>
      <c r="J585" s="123"/>
      <c r="K585" s="123"/>
      <c r="L585" s="123"/>
      <c r="M585" s="98" t="s">
        <v>13534</v>
      </c>
      <c r="N585" s="118"/>
    </row>
    <row r="586" spans="1:14" x14ac:dyDescent="0.25">
      <c r="A586" s="130">
        <v>84736941000188</v>
      </c>
      <c r="B586" s="98" t="s">
        <v>11975</v>
      </c>
      <c r="C586" s="123" t="s">
        <v>3747</v>
      </c>
      <c r="D586" s="98" t="s">
        <v>13667</v>
      </c>
      <c r="E586" s="98" t="s">
        <v>13669</v>
      </c>
      <c r="F586" s="124">
        <v>11</v>
      </c>
      <c r="G586" s="112">
        <v>42618</v>
      </c>
      <c r="H586" s="98"/>
      <c r="I586" s="123" t="str">
        <f t="shared" si="9"/>
        <v>NÃO</v>
      </c>
      <c r="J586" s="123"/>
      <c r="K586" s="123"/>
      <c r="L586" s="123"/>
      <c r="M586" s="98" t="s">
        <v>16143</v>
      </c>
      <c r="N586" s="118"/>
    </row>
    <row r="587" spans="1:14" x14ac:dyDescent="0.25">
      <c r="A587" s="130">
        <v>1302728000130</v>
      </c>
      <c r="B587" s="98" t="s">
        <v>11976</v>
      </c>
      <c r="C587" s="123" t="s">
        <v>901</v>
      </c>
      <c r="D587" s="98" t="s">
        <v>13667</v>
      </c>
      <c r="E587" s="98" t="s">
        <v>13669</v>
      </c>
      <c r="F587" s="124">
        <v>11</v>
      </c>
      <c r="G587" s="112">
        <v>42898</v>
      </c>
      <c r="H587" s="98"/>
      <c r="I587" s="123" t="str">
        <f t="shared" si="9"/>
        <v>NÃO</v>
      </c>
      <c r="J587" s="123"/>
      <c r="K587" s="123"/>
      <c r="L587" s="123"/>
      <c r="M587" s="98" t="s">
        <v>14199</v>
      </c>
      <c r="N587" s="118"/>
    </row>
    <row r="588" spans="1:14" x14ac:dyDescent="0.25">
      <c r="A588" s="130">
        <v>11097391000120</v>
      </c>
      <c r="B588" s="98" t="s">
        <v>11977</v>
      </c>
      <c r="C588" s="123" t="s">
        <v>2758</v>
      </c>
      <c r="D588" s="98" t="s">
        <v>13667</v>
      </c>
      <c r="E588" s="98" t="s">
        <v>13669</v>
      </c>
      <c r="F588" s="124">
        <v>11</v>
      </c>
      <c r="G588" s="112">
        <v>38979</v>
      </c>
      <c r="H588" s="98"/>
      <c r="I588" s="123" t="str">
        <f t="shared" si="9"/>
        <v>NÃO</v>
      </c>
      <c r="J588" s="123"/>
      <c r="K588" s="123"/>
      <c r="L588" s="123"/>
      <c r="M588" s="98" t="s">
        <v>13699</v>
      </c>
      <c r="N588" s="118"/>
    </row>
    <row r="589" spans="1:14" x14ac:dyDescent="0.25">
      <c r="A589" s="117" t="s">
        <v>17060</v>
      </c>
      <c r="B589" s="98" t="s">
        <v>17058</v>
      </c>
      <c r="C589" s="123" t="s">
        <v>3143</v>
      </c>
      <c r="D589" s="98" t="s">
        <v>13667</v>
      </c>
      <c r="E589" s="98" t="s">
        <v>13669</v>
      </c>
      <c r="F589" s="124">
        <v>12.5</v>
      </c>
      <c r="G589" s="112">
        <v>43831</v>
      </c>
      <c r="H589" s="112">
        <v>44196</v>
      </c>
      <c r="I589" s="123" t="str">
        <f t="shared" si="9"/>
        <v>NÃO</v>
      </c>
      <c r="J589" s="98"/>
      <c r="K589" s="98"/>
      <c r="L589" s="98"/>
      <c r="M589" s="98"/>
      <c r="N589" s="118"/>
    </row>
    <row r="590" spans="1:14" x14ac:dyDescent="0.25">
      <c r="A590" s="117" t="s">
        <v>17060</v>
      </c>
      <c r="B590" s="98" t="s">
        <v>17058</v>
      </c>
      <c r="C590" s="123" t="s">
        <v>3143</v>
      </c>
      <c r="D590" s="98" t="s">
        <v>13667</v>
      </c>
      <c r="E590" s="98" t="s">
        <v>13669</v>
      </c>
      <c r="F590" s="124">
        <v>13</v>
      </c>
      <c r="G590" s="112">
        <v>44197</v>
      </c>
      <c r="H590" s="112">
        <v>44561</v>
      </c>
      <c r="I590" s="123" t="str">
        <f t="shared" si="9"/>
        <v>NÃO</v>
      </c>
      <c r="J590" s="98"/>
      <c r="K590" s="98"/>
      <c r="L590" s="98"/>
      <c r="M590" s="98"/>
      <c r="N590" s="118"/>
    </row>
    <row r="591" spans="1:14" x14ac:dyDescent="0.25">
      <c r="A591" s="117" t="s">
        <v>17060</v>
      </c>
      <c r="B591" s="98" t="s">
        <v>17058</v>
      </c>
      <c r="C591" s="123" t="s">
        <v>3143</v>
      </c>
      <c r="D591" s="98" t="s">
        <v>13667</v>
      </c>
      <c r="E591" s="98" t="s">
        <v>13669</v>
      </c>
      <c r="F591" s="124">
        <v>13.5</v>
      </c>
      <c r="G591" s="112">
        <v>44562</v>
      </c>
      <c r="H591" s="112">
        <v>44926</v>
      </c>
      <c r="I591" s="123" t="str">
        <f t="shared" si="9"/>
        <v>NÃO</v>
      </c>
      <c r="J591" s="98"/>
      <c r="K591" s="98"/>
      <c r="L591" s="98"/>
      <c r="M591" s="98"/>
      <c r="N591" s="118"/>
    </row>
    <row r="592" spans="1:14" x14ac:dyDescent="0.25">
      <c r="A592" s="117" t="s">
        <v>17060</v>
      </c>
      <c r="B592" s="98" t="s">
        <v>17058</v>
      </c>
      <c r="C592" s="123" t="s">
        <v>3143</v>
      </c>
      <c r="D592" s="98" t="s">
        <v>13667</v>
      </c>
      <c r="E592" s="98" t="s">
        <v>13669</v>
      </c>
      <c r="F592" s="124">
        <v>14</v>
      </c>
      <c r="G592" s="112">
        <v>44927</v>
      </c>
      <c r="H592" s="112">
        <v>45291</v>
      </c>
      <c r="I592" s="123" t="str">
        <f t="shared" si="9"/>
        <v>SIM</v>
      </c>
      <c r="J592" s="98"/>
      <c r="K592" s="98"/>
      <c r="L592" s="98"/>
      <c r="M592" s="98"/>
      <c r="N592" s="118"/>
    </row>
    <row r="593" spans="1:14" x14ac:dyDescent="0.25">
      <c r="A593" s="130">
        <v>83754044000134</v>
      </c>
      <c r="B593" s="98" t="s">
        <v>11979</v>
      </c>
      <c r="C593" s="123" t="s">
        <v>4289</v>
      </c>
      <c r="D593" s="98" t="s">
        <v>13667</v>
      </c>
      <c r="E593" s="98" t="s">
        <v>13669</v>
      </c>
      <c r="F593" s="124">
        <v>14</v>
      </c>
      <c r="G593" s="112">
        <v>44013</v>
      </c>
      <c r="H593" s="98"/>
      <c r="I593" s="123" t="str">
        <f t="shared" si="9"/>
        <v>SIM</v>
      </c>
      <c r="J593" s="123"/>
      <c r="K593" s="123"/>
      <c r="L593" s="123"/>
      <c r="M593" s="98"/>
      <c r="N593" s="118"/>
    </row>
    <row r="594" spans="1:14" x14ac:dyDescent="0.25">
      <c r="A594" s="130">
        <v>76167725000130</v>
      </c>
      <c r="B594" s="98" t="s">
        <v>11980</v>
      </c>
      <c r="C594" s="123" t="s">
        <v>3143</v>
      </c>
      <c r="D594" s="98" t="s">
        <v>13667</v>
      </c>
      <c r="E594" s="98" t="s">
        <v>13669</v>
      </c>
      <c r="F594" s="124">
        <v>11</v>
      </c>
      <c r="G594" s="112">
        <v>42214</v>
      </c>
      <c r="H594" s="98"/>
      <c r="I594" s="123" t="str">
        <f t="shared" si="9"/>
        <v>NÃO</v>
      </c>
      <c r="J594" s="123"/>
      <c r="K594" s="123"/>
      <c r="L594" s="123"/>
      <c r="M594" s="98" t="s">
        <v>15723</v>
      </c>
      <c r="N594" s="118"/>
    </row>
    <row r="595" spans="1:14" x14ac:dyDescent="0.25">
      <c r="A595" s="130">
        <v>4876710000130</v>
      </c>
      <c r="B595" s="98" t="s">
        <v>11981</v>
      </c>
      <c r="C595" s="123" t="s">
        <v>2413</v>
      </c>
      <c r="D595" s="98" t="s">
        <v>13667</v>
      </c>
      <c r="E595" s="98" t="s">
        <v>13669</v>
      </c>
      <c r="F595" s="124">
        <v>15.3</v>
      </c>
      <c r="G595" s="112">
        <v>37712</v>
      </c>
      <c r="H595" s="98"/>
      <c r="I595" s="123" t="str">
        <f t="shared" si="9"/>
        <v>SIM</v>
      </c>
      <c r="J595" s="123"/>
      <c r="K595" s="123"/>
      <c r="L595" s="123"/>
      <c r="M595" s="98"/>
      <c r="N595" s="118"/>
    </row>
    <row r="596" spans="1:14" x14ac:dyDescent="0.25">
      <c r="A596" s="130">
        <v>1612579000106</v>
      </c>
      <c r="B596" s="98" t="s">
        <v>11982</v>
      </c>
      <c r="C596" s="123" t="s">
        <v>2926</v>
      </c>
      <c r="D596" s="98" t="s">
        <v>13667</v>
      </c>
      <c r="E596" s="98" t="s">
        <v>13669</v>
      </c>
      <c r="F596" s="124">
        <v>11</v>
      </c>
      <c r="G596" s="112">
        <v>42917</v>
      </c>
      <c r="H596" s="98"/>
      <c r="I596" s="123" t="str">
        <f t="shared" si="9"/>
        <v>NÃO</v>
      </c>
      <c r="J596" s="123"/>
      <c r="K596" s="123"/>
      <c r="L596" s="123"/>
      <c r="M596" s="98"/>
      <c r="N596" s="118"/>
    </row>
    <row r="597" spans="1:14" x14ac:dyDescent="0.25">
      <c r="A597" s="130">
        <v>4217647000120</v>
      </c>
      <c r="B597" s="98" t="s">
        <v>11983</v>
      </c>
      <c r="C597" s="123" t="s">
        <v>2274</v>
      </c>
      <c r="D597" s="98" t="s">
        <v>13667</v>
      </c>
      <c r="E597" s="98" t="s">
        <v>13669</v>
      </c>
      <c r="F597" s="124">
        <v>14</v>
      </c>
      <c r="G597" s="112">
        <v>44075</v>
      </c>
      <c r="H597" s="98"/>
      <c r="I597" s="123" t="str">
        <f t="shared" si="9"/>
        <v>SIM</v>
      </c>
      <c r="J597" s="123"/>
      <c r="K597" s="123"/>
      <c r="L597" s="123"/>
      <c r="M597" s="98"/>
      <c r="N597" s="118"/>
    </row>
    <row r="598" spans="1:14" x14ac:dyDescent="0.25">
      <c r="A598" s="130">
        <v>11358165000156</v>
      </c>
      <c r="B598" s="98" t="s">
        <v>11984</v>
      </c>
      <c r="C598" s="123" t="s">
        <v>2758</v>
      </c>
      <c r="D598" s="98" t="s">
        <v>13667</v>
      </c>
      <c r="E598" s="98" t="s">
        <v>13669</v>
      </c>
      <c r="F598" s="124">
        <v>11</v>
      </c>
      <c r="G598" s="112">
        <v>40515</v>
      </c>
      <c r="H598" s="98"/>
      <c r="I598" s="123" t="str">
        <f t="shared" si="9"/>
        <v>NÃO</v>
      </c>
      <c r="J598" s="123"/>
      <c r="K598" s="123"/>
      <c r="L598" s="123"/>
      <c r="M598" s="98"/>
      <c r="N598" s="118"/>
    </row>
    <row r="599" spans="1:14" x14ac:dyDescent="0.25">
      <c r="A599" s="130">
        <v>1740505000155</v>
      </c>
      <c r="B599" s="98" t="s">
        <v>11985</v>
      </c>
      <c r="C599" s="123" t="s">
        <v>901</v>
      </c>
      <c r="D599" s="98" t="s">
        <v>13667</v>
      </c>
      <c r="E599" s="98" t="s">
        <v>13669</v>
      </c>
      <c r="F599" s="124">
        <v>14</v>
      </c>
      <c r="G599" s="112">
        <v>44013</v>
      </c>
      <c r="H599" s="98"/>
      <c r="I599" s="123" t="str">
        <f t="shared" si="9"/>
        <v>SIM</v>
      </c>
      <c r="J599" s="123"/>
      <c r="K599" s="123"/>
      <c r="L599" s="123"/>
      <c r="M599" s="98"/>
      <c r="N599" s="118"/>
    </row>
    <row r="600" spans="1:14" x14ac:dyDescent="0.25">
      <c r="A600" s="130">
        <v>1130277000100</v>
      </c>
      <c r="B600" s="98" t="s">
        <v>11986</v>
      </c>
      <c r="C600" s="123" t="s">
        <v>901</v>
      </c>
      <c r="D600" s="98" t="s">
        <v>13667</v>
      </c>
      <c r="E600" s="98" t="s">
        <v>13669</v>
      </c>
      <c r="F600" s="124">
        <v>11</v>
      </c>
      <c r="G600" s="112">
        <v>42309</v>
      </c>
      <c r="H600" s="98"/>
      <c r="I600" s="123" t="str">
        <f t="shared" si="9"/>
        <v>NÃO</v>
      </c>
      <c r="J600" s="123"/>
      <c r="K600" s="123"/>
      <c r="L600" s="123"/>
      <c r="M600" s="98" t="s">
        <v>14200</v>
      </c>
      <c r="N600" s="118"/>
    </row>
    <row r="601" spans="1:14" x14ac:dyDescent="0.25">
      <c r="A601" s="130">
        <v>6554885000157</v>
      </c>
      <c r="B601" s="98" t="s">
        <v>11987</v>
      </c>
      <c r="C601" s="123" t="s">
        <v>2926</v>
      </c>
      <c r="D601" s="98" t="s">
        <v>13667</v>
      </c>
      <c r="E601" s="98" t="s">
        <v>13669</v>
      </c>
      <c r="F601" s="124">
        <v>14</v>
      </c>
      <c r="G601" s="112">
        <v>44075</v>
      </c>
      <c r="H601" s="98"/>
      <c r="I601" s="123" t="str">
        <f t="shared" si="9"/>
        <v>SIM</v>
      </c>
      <c r="J601" s="123"/>
      <c r="K601" s="123"/>
      <c r="L601" s="123"/>
      <c r="M601" s="98"/>
      <c r="N601" s="118"/>
    </row>
    <row r="602" spans="1:14" x14ac:dyDescent="0.25">
      <c r="A602" s="130">
        <v>18558098000162</v>
      </c>
      <c r="B602" s="98" t="s">
        <v>11988</v>
      </c>
      <c r="C602" s="123" t="s">
        <v>1356</v>
      </c>
      <c r="D602" s="98" t="s">
        <v>13667</v>
      </c>
      <c r="E602" s="98" t="s">
        <v>13669</v>
      </c>
      <c r="F602" s="124">
        <v>11</v>
      </c>
      <c r="G602" s="112">
        <v>39355</v>
      </c>
      <c r="H602" s="98"/>
      <c r="I602" s="123" t="str">
        <f t="shared" si="9"/>
        <v>NÃO</v>
      </c>
      <c r="J602" s="123"/>
      <c r="K602" s="123"/>
      <c r="L602" s="123"/>
      <c r="M602" s="98"/>
      <c r="N602" s="118"/>
    </row>
    <row r="603" spans="1:14" x14ac:dyDescent="0.25">
      <c r="A603" s="130">
        <v>8925968000130</v>
      </c>
      <c r="B603" s="98" t="s">
        <v>11989</v>
      </c>
      <c r="C603" s="123" t="s">
        <v>2554</v>
      </c>
      <c r="D603" s="98" t="s">
        <v>13667</v>
      </c>
      <c r="E603" s="98" t="s">
        <v>13669</v>
      </c>
      <c r="F603" s="124">
        <v>11</v>
      </c>
      <c r="G603" s="112">
        <v>40175</v>
      </c>
      <c r="H603" s="98"/>
      <c r="I603" s="123" t="str">
        <f t="shared" si="9"/>
        <v>NÃO</v>
      </c>
      <c r="J603" s="123"/>
      <c r="K603" s="123"/>
      <c r="L603" s="123"/>
      <c r="M603" s="98" t="s">
        <v>15161</v>
      </c>
      <c r="N603" s="118"/>
    </row>
    <row r="604" spans="1:14" x14ac:dyDescent="0.25">
      <c r="A604" s="130">
        <v>91553966000101</v>
      </c>
      <c r="B604" s="98" t="s">
        <v>11990</v>
      </c>
      <c r="C604" s="123" t="s">
        <v>3812</v>
      </c>
      <c r="D604" s="98" t="s">
        <v>13667</v>
      </c>
      <c r="E604" s="98" t="s">
        <v>13669</v>
      </c>
      <c r="F604" s="124">
        <v>11</v>
      </c>
      <c r="G604" s="112">
        <v>38993</v>
      </c>
      <c r="H604" s="98"/>
      <c r="I604" s="123" t="str">
        <f t="shared" si="9"/>
        <v>NÃO</v>
      </c>
      <c r="J604" s="123"/>
      <c r="K604" s="123"/>
      <c r="L604" s="123"/>
      <c r="M604" s="98" t="s">
        <v>13534</v>
      </c>
      <c r="N604" s="118"/>
    </row>
    <row r="605" spans="1:14" x14ac:dyDescent="0.25">
      <c r="A605" s="130">
        <v>46523247000193</v>
      </c>
      <c r="B605" s="98" t="s">
        <v>11991</v>
      </c>
      <c r="C605" s="123" t="s">
        <v>4626</v>
      </c>
      <c r="D605" s="98" t="s">
        <v>13667</v>
      </c>
      <c r="E605" s="98" t="s">
        <v>13669</v>
      </c>
      <c r="F605" s="124">
        <v>14</v>
      </c>
      <c r="G605" s="112">
        <v>44075</v>
      </c>
      <c r="H605" s="98"/>
      <c r="I605" s="123" t="str">
        <f t="shared" si="9"/>
        <v>SIM</v>
      </c>
      <c r="J605" s="123"/>
      <c r="K605" s="123"/>
      <c r="L605" s="123"/>
      <c r="M605" s="98"/>
      <c r="N605" s="118"/>
    </row>
    <row r="606" spans="1:14" x14ac:dyDescent="0.25">
      <c r="A606" s="130">
        <v>8942229000157</v>
      </c>
      <c r="B606" s="98" t="s">
        <v>11992</v>
      </c>
      <c r="C606" s="123" t="s">
        <v>2554</v>
      </c>
      <c r="D606" s="98" t="s">
        <v>13667</v>
      </c>
      <c r="E606" s="98" t="s">
        <v>13669</v>
      </c>
      <c r="F606" s="124">
        <v>11</v>
      </c>
      <c r="G606" s="112">
        <v>43223</v>
      </c>
      <c r="H606" s="98"/>
      <c r="I606" s="123" t="str">
        <f t="shared" si="9"/>
        <v>NÃO</v>
      </c>
      <c r="J606" s="123"/>
      <c r="K606" s="123"/>
      <c r="L606" s="123"/>
      <c r="M606" s="98" t="s">
        <v>15162</v>
      </c>
      <c r="N606" s="118"/>
    </row>
    <row r="607" spans="1:14" x14ac:dyDescent="0.25">
      <c r="A607" s="130">
        <v>76972082000106</v>
      </c>
      <c r="B607" s="98" t="s">
        <v>11993</v>
      </c>
      <c r="C607" s="123" t="s">
        <v>3143</v>
      </c>
      <c r="D607" s="98" t="s">
        <v>13667</v>
      </c>
      <c r="E607" s="98" t="s">
        <v>13669</v>
      </c>
      <c r="F607" s="124">
        <v>11</v>
      </c>
      <c r="G607" s="112">
        <v>38749</v>
      </c>
      <c r="H607" s="98"/>
      <c r="I607" s="123" t="str">
        <f t="shared" si="9"/>
        <v>NÃO</v>
      </c>
      <c r="J607" s="123"/>
      <c r="K607" s="123"/>
      <c r="L607" s="123"/>
      <c r="M607" s="98"/>
      <c r="N607" s="118"/>
    </row>
    <row r="608" spans="1:14" x14ac:dyDescent="0.25">
      <c r="A608" s="130">
        <v>17754136000190</v>
      </c>
      <c r="B608" s="98" t="s">
        <v>11994</v>
      </c>
      <c r="C608" s="123" t="s">
        <v>1356</v>
      </c>
      <c r="D608" s="98" t="s">
        <v>13667</v>
      </c>
      <c r="E608" s="98" t="s">
        <v>13669</v>
      </c>
      <c r="F608" s="124">
        <v>11</v>
      </c>
      <c r="G608" s="112">
        <v>38720</v>
      </c>
      <c r="H608" s="98"/>
      <c r="I608" s="123" t="str">
        <f t="shared" si="9"/>
        <v>NÃO</v>
      </c>
      <c r="J608" s="123"/>
      <c r="K608" s="123"/>
      <c r="L608" s="123"/>
      <c r="M608" s="98"/>
      <c r="N608" s="118"/>
    </row>
    <row r="609" spans="1:14" x14ac:dyDescent="0.25">
      <c r="A609" s="130">
        <v>1138957000161</v>
      </c>
      <c r="B609" s="98" t="s">
        <v>11995</v>
      </c>
      <c r="C609" s="123" t="s">
        <v>5227</v>
      </c>
      <c r="D609" s="98" t="s">
        <v>13667</v>
      </c>
      <c r="E609" s="98" t="s">
        <v>13669</v>
      </c>
      <c r="F609" s="124">
        <v>11</v>
      </c>
      <c r="G609" s="112">
        <v>39888</v>
      </c>
      <c r="H609" s="98"/>
      <c r="I609" s="123" t="str">
        <f t="shared" si="9"/>
        <v>NÃO</v>
      </c>
      <c r="J609" s="123"/>
      <c r="K609" s="123"/>
      <c r="L609" s="123"/>
      <c r="M609" s="98" t="s">
        <v>17011</v>
      </c>
      <c r="N609" s="118"/>
    </row>
    <row r="610" spans="1:14" x14ac:dyDescent="0.25">
      <c r="A610" s="130">
        <v>1609404000140</v>
      </c>
      <c r="B610" s="98" t="s">
        <v>11996</v>
      </c>
      <c r="C610" s="123" t="s">
        <v>3812</v>
      </c>
      <c r="D610" s="98" t="s">
        <v>13667</v>
      </c>
      <c r="E610" s="98" t="s">
        <v>13669</v>
      </c>
      <c r="F610" s="124">
        <v>11</v>
      </c>
      <c r="G610" s="112">
        <v>41275</v>
      </c>
      <c r="H610" s="98"/>
      <c r="I610" s="123" t="str">
        <f t="shared" si="9"/>
        <v>NÃO</v>
      </c>
      <c r="J610" s="123"/>
      <c r="K610" s="123"/>
      <c r="L610" s="123"/>
      <c r="M610" s="98"/>
      <c r="N610" s="118"/>
    </row>
    <row r="611" spans="1:14" x14ac:dyDescent="0.25">
      <c r="A611" s="130">
        <v>65711988000142</v>
      </c>
      <c r="B611" s="98" t="s">
        <v>11997</v>
      </c>
      <c r="C611" s="123" t="s">
        <v>4626</v>
      </c>
      <c r="D611" s="98" t="s">
        <v>13667</v>
      </c>
      <c r="E611" s="98" t="s">
        <v>13669</v>
      </c>
      <c r="F611" s="124">
        <v>14</v>
      </c>
      <c r="G611" s="112">
        <v>44044</v>
      </c>
      <c r="H611" s="98"/>
      <c r="I611" s="123" t="str">
        <f t="shared" si="9"/>
        <v>SIM</v>
      </c>
      <c r="J611" s="123"/>
      <c r="K611" s="123"/>
      <c r="L611" s="123"/>
      <c r="M611" s="98"/>
      <c r="N611" s="118"/>
    </row>
    <row r="612" spans="1:14" x14ac:dyDescent="0.25">
      <c r="A612" s="130">
        <v>18114272000188</v>
      </c>
      <c r="B612" s="98" t="s">
        <v>11998</v>
      </c>
      <c r="C612" s="123" t="s">
        <v>1356</v>
      </c>
      <c r="D612" s="98" t="s">
        <v>13667</v>
      </c>
      <c r="E612" s="98" t="s">
        <v>13669</v>
      </c>
      <c r="F612" s="124">
        <v>11</v>
      </c>
      <c r="G612" s="112">
        <v>39328</v>
      </c>
      <c r="H612" s="98"/>
      <c r="I612" s="123" t="str">
        <f t="shared" si="9"/>
        <v>NÃO</v>
      </c>
      <c r="J612" s="123"/>
      <c r="K612" s="123"/>
      <c r="L612" s="123"/>
      <c r="M612" s="98"/>
      <c r="N612" s="118"/>
    </row>
    <row r="613" spans="1:14" x14ac:dyDescent="0.25">
      <c r="A613" s="130">
        <v>46435921000188</v>
      </c>
      <c r="B613" s="98" t="s">
        <v>11999</v>
      </c>
      <c r="C613" s="123" t="s">
        <v>4626</v>
      </c>
      <c r="D613" s="98" t="s">
        <v>13667</v>
      </c>
      <c r="E613" s="98" t="s">
        <v>13669</v>
      </c>
      <c r="F613" s="124">
        <v>14</v>
      </c>
      <c r="G613" s="112">
        <v>44075</v>
      </c>
      <c r="H613" s="98"/>
      <c r="I613" s="123" t="str">
        <f t="shared" si="9"/>
        <v>SIM</v>
      </c>
      <c r="J613" s="123"/>
      <c r="K613" s="123"/>
      <c r="L613" s="123"/>
      <c r="M613" s="98"/>
      <c r="N613" s="118"/>
    </row>
    <row r="614" spans="1:14" x14ac:dyDescent="0.25">
      <c r="A614" s="130">
        <v>18291351000164</v>
      </c>
      <c r="B614" s="98" t="s">
        <v>12000</v>
      </c>
      <c r="C614" s="123" t="s">
        <v>1356</v>
      </c>
      <c r="D614" s="98" t="s">
        <v>13667</v>
      </c>
      <c r="E614" s="98" t="s">
        <v>13669</v>
      </c>
      <c r="F614" s="124">
        <v>11</v>
      </c>
      <c r="G614" s="112">
        <v>39086</v>
      </c>
      <c r="H614" s="98"/>
      <c r="I614" s="123" t="str">
        <f t="shared" si="9"/>
        <v>NÃO</v>
      </c>
      <c r="J614" s="123"/>
      <c r="K614" s="123"/>
      <c r="L614" s="123"/>
      <c r="M614" s="98"/>
      <c r="N614" s="118"/>
    </row>
    <row r="615" spans="1:14" x14ac:dyDescent="0.25">
      <c r="A615" s="130">
        <v>88254891000153</v>
      </c>
      <c r="B615" s="98" t="s">
        <v>12001</v>
      </c>
      <c r="C615" s="123" t="s">
        <v>3812</v>
      </c>
      <c r="D615" s="98" t="s">
        <v>13667</v>
      </c>
      <c r="E615" s="98" t="s">
        <v>13669</v>
      </c>
      <c r="F615" s="124">
        <v>14</v>
      </c>
      <c r="G615" s="112">
        <v>44026</v>
      </c>
      <c r="H615" s="98"/>
      <c r="I615" s="123" t="str">
        <f t="shared" si="9"/>
        <v>SIM</v>
      </c>
      <c r="J615" s="123"/>
      <c r="K615" s="123"/>
      <c r="L615" s="123"/>
      <c r="M615" s="98"/>
      <c r="N615" s="118"/>
    </row>
    <row r="616" spans="1:14" x14ac:dyDescent="0.25">
      <c r="A616" s="130">
        <v>24616187000110</v>
      </c>
      <c r="B616" s="98" t="s">
        <v>12002</v>
      </c>
      <c r="C616" s="123" t="s">
        <v>2197</v>
      </c>
      <c r="D616" s="98" t="s">
        <v>13667</v>
      </c>
      <c r="E616" s="98" t="s">
        <v>13669</v>
      </c>
      <c r="F616" s="124">
        <v>11</v>
      </c>
      <c r="G616" s="112">
        <v>39569</v>
      </c>
      <c r="H616" s="98"/>
      <c r="I616" s="123" t="str">
        <f t="shared" si="9"/>
        <v>NÃO</v>
      </c>
      <c r="J616" s="123"/>
      <c r="K616" s="123"/>
      <c r="L616" s="123"/>
      <c r="M616" s="98" t="s">
        <v>13534</v>
      </c>
      <c r="N616" s="118"/>
    </row>
    <row r="617" spans="1:14" x14ac:dyDescent="0.25">
      <c r="A617" s="130">
        <v>2070563000181</v>
      </c>
      <c r="B617" s="98" t="s">
        <v>12003</v>
      </c>
      <c r="C617" s="123" t="s">
        <v>5227</v>
      </c>
      <c r="D617" s="98" t="s">
        <v>13667</v>
      </c>
      <c r="E617" s="98" t="s">
        <v>13669</v>
      </c>
      <c r="F617" s="124">
        <v>11</v>
      </c>
      <c r="G617" s="112">
        <v>40765</v>
      </c>
      <c r="H617" s="98"/>
      <c r="I617" s="123" t="str">
        <f t="shared" si="9"/>
        <v>NÃO</v>
      </c>
      <c r="J617" s="123"/>
      <c r="K617" s="123"/>
      <c r="L617" s="123"/>
      <c r="M617" s="98" t="s">
        <v>17013</v>
      </c>
      <c r="N617" s="118"/>
    </row>
    <row r="618" spans="1:14" x14ac:dyDescent="0.25">
      <c r="A618" s="130">
        <v>90221524000103</v>
      </c>
      <c r="B618" s="98" t="s">
        <v>12004</v>
      </c>
      <c r="C618" s="123" t="s">
        <v>3812</v>
      </c>
      <c r="D618" s="98" t="s">
        <v>13667</v>
      </c>
      <c r="E618" s="98" t="s">
        <v>13669</v>
      </c>
      <c r="F618" s="124">
        <v>14</v>
      </c>
      <c r="G618" s="112">
        <v>44013</v>
      </c>
      <c r="H618" s="98"/>
      <c r="I618" s="123" t="str">
        <f t="shared" si="9"/>
        <v>SIM</v>
      </c>
      <c r="J618" s="123"/>
      <c r="K618" s="123"/>
      <c r="L618" s="123"/>
      <c r="M618" s="98"/>
      <c r="N618" s="118"/>
    </row>
    <row r="619" spans="1:14" x14ac:dyDescent="0.25">
      <c r="A619" s="130">
        <v>22953681000145</v>
      </c>
      <c r="B619" s="98" t="s">
        <v>12005</v>
      </c>
      <c r="C619" s="123" t="s">
        <v>2413</v>
      </c>
      <c r="D619" s="98" t="s">
        <v>13667</v>
      </c>
      <c r="E619" s="98" t="s">
        <v>13669</v>
      </c>
      <c r="F619" s="124">
        <v>11</v>
      </c>
      <c r="G619" s="112">
        <v>42870</v>
      </c>
      <c r="H619" s="98"/>
      <c r="I619" s="123" t="str">
        <f t="shared" si="9"/>
        <v>NÃO</v>
      </c>
      <c r="J619" s="123"/>
      <c r="K619" s="123"/>
      <c r="L619" s="123"/>
      <c r="M619" s="98" t="s">
        <v>15085</v>
      </c>
      <c r="N619" s="118"/>
    </row>
    <row r="620" spans="1:14" x14ac:dyDescent="0.25">
      <c r="A620" s="130">
        <v>87482535000124</v>
      </c>
      <c r="B620" s="98" t="s">
        <v>12006</v>
      </c>
      <c r="C620" s="123" t="s">
        <v>3812</v>
      </c>
      <c r="D620" s="98" t="s">
        <v>13667</v>
      </c>
      <c r="E620" s="98" t="s">
        <v>13669</v>
      </c>
      <c r="F620" s="124">
        <v>14</v>
      </c>
      <c r="G620" s="112">
        <v>44136</v>
      </c>
      <c r="H620" s="98"/>
      <c r="I620" s="123" t="str">
        <f t="shared" si="9"/>
        <v>SIM</v>
      </c>
      <c r="J620" s="123"/>
      <c r="K620" s="123"/>
      <c r="L620" s="123"/>
      <c r="M620" s="98"/>
      <c r="N620" s="118"/>
    </row>
    <row r="621" spans="1:14" x14ac:dyDescent="0.25">
      <c r="A621" s="130">
        <v>1640339000115</v>
      </c>
      <c r="B621" s="98" t="s">
        <v>12007</v>
      </c>
      <c r="C621" s="123" t="s">
        <v>3812</v>
      </c>
      <c r="D621" s="98" t="s">
        <v>13667</v>
      </c>
      <c r="E621" s="98" t="s">
        <v>13669</v>
      </c>
      <c r="F621" s="124">
        <v>11</v>
      </c>
      <c r="G621" s="112">
        <v>39019</v>
      </c>
      <c r="H621" s="98"/>
      <c r="I621" s="123" t="str">
        <f t="shared" si="9"/>
        <v>NÃO</v>
      </c>
      <c r="J621" s="123"/>
      <c r="K621" s="123"/>
      <c r="L621" s="123"/>
      <c r="M621" s="98" t="s">
        <v>13534</v>
      </c>
      <c r="N621" s="118"/>
    </row>
    <row r="622" spans="1:14" x14ac:dyDescent="0.25">
      <c r="A622" s="130">
        <v>27150556000110</v>
      </c>
      <c r="B622" s="98" t="s">
        <v>12008</v>
      </c>
      <c r="C622" s="123" t="s">
        <v>821</v>
      </c>
      <c r="D622" s="98" t="s">
        <v>13667</v>
      </c>
      <c r="E622" s="98" t="s">
        <v>13669</v>
      </c>
      <c r="F622" s="124">
        <v>11</v>
      </c>
      <c r="G622" s="112">
        <v>41645</v>
      </c>
      <c r="H622" s="98"/>
      <c r="I622" s="123" t="str">
        <f t="shared" si="9"/>
        <v>NÃO</v>
      </c>
      <c r="J622" s="123"/>
      <c r="K622" s="123"/>
      <c r="L622" s="123"/>
      <c r="M622" s="98" t="s">
        <v>14079</v>
      </c>
      <c r="N622" s="118"/>
    </row>
    <row r="623" spans="1:14" x14ac:dyDescent="0.25">
      <c r="A623" s="130">
        <v>87488938000180</v>
      </c>
      <c r="B623" s="98" t="s">
        <v>12009</v>
      </c>
      <c r="C623" s="123" t="s">
        <v>3812</v>
      </c>
      <c r="D623" s="98" t="s">
        <v>13667</v>
      </c>
      <c r="E623" s="98" t="s">
        <v>13669</v>
      </c>
      <c r="F623" s="124">
        <v>11</v>
      </c>
      <c r="G623" s="112">
        <v>43101</v>
      </c>
      <c r="H623" s="98"/>
      <c r="I623" s="123" t="str">
        <f t="shared" si="9"/>
        <v>NÃO</v>
      </c>
      <c r="J623" s="123"/>
      <c r="K623" s="123"/>
      <c r="L623" s="123"/>
      <c r="M623" s="98" t="s">
        <v>16269</v>
      </c>
      <c r="N623" s="118"/>
    </row>
    <row r="624" spans="1:14" x14ac:dyDescent="0.25">
      <c r="A624" s="130">
        <v>8782146000148</v>
      </c>
      <c r="B624" s="98" t="s">
        <v>12010</v>
      </c>
      <c r="C624" s="123" t="s">
        <v>2554</v>
      </c>
      <c r="D624" s="98" t="s">
        <v>13667</v>
      </c>
      <c r="E624" s="98" t="s">
        <v>13669</v>
      </c>
      <c r="F624" s="124">
        <v>11</v>
      </c>
      <c r="G624" s="112">
        <v>38494</v>
      </c>
      <c r="H624" s="98"/>
      <c r="I624" s="123" t="str">
        <f t="shared" si="9"/>
        <v>NÃO</v>
      </c>
      <c r="J624" s="123"/>
      <c r="K624" s="123"/>
      <c r="L624" s="123"/>
      <c r="M624" s="98" t="s">
        <v>15165</v>
      </c>
      <c r="N624" s="118"/>
    </row>
    <row r="625" spans="1:14" x14ac:dyDescent="0.25">
      <c r="A625" s="130">
        <v>18301010000122</v>
      </c>
      <c r="B625" s="98" t="s">
        <v>12011</v>
      </c>
      <c r="C625" s="123" t="s">
        <v>1356</v>
      </c>
      <c r="D625" s="98" t="s">
        <v>13667</v>
      </c>
      <c r="E625" s="98" t="s">
        <v>13669</v>
      </c>
      <c r="F625" s="124">
        <v>11</v>
      </c>
      <c r="G625" s="112">
        <v>38785</v>
      </c>
      <c r="H625" s="98"/>
      <c r="I625" s="123" t="str">
        <f t="shared" si="9"/>
        <v>NÃO</v>
      </c>
      <c r="J625" s="123"/>
      <c r="K625" s="123"/>
      <c r="L625" s="123"/>
      <c r="M625" s="98" t="s">
        <v>14591</v>
      </c>
      <c r="N625" s="118"/>
    </row>
    <row r="626" spans="1:14" x14ac:dyDescent="0.25">
      <c r="A626" s="130">
        <v>27167386000187</v>
      </c>
      <c r="B626" s="98" t="s">
        <v>12012</v>
      </c>
      <c r="C626" s="123" t="s">
        <v>821</v>
      </c>
      <c r="D626" s="98" t="s">
        <v>13667</v>
      </c>
      <c r="E626" s="98" t="s">
        <v>13669</v>
      </c>
      <c r="F626" s="124">
        <v>14</v>
      </c>
      <c r="G626" s="112">
        <v>44044</v>
      </c>
      <c r="H626" s="98"/>
      <c r="I626" s="123" t="str">
        <f t="shared" si="9"/>
        <v>SIM</v>
      </c>
      <c r="J626" s="123"/>
      <c r="K626" s="123"/>
      <c r="L626" s="123"/>
      <c r="M626" s="98"/>
      <c r="N626" s="118"/>
    </row>
    <row r="627" spans="1:14" x14ac:dyDescent="0.25">
      <c r="A627" s="130">
        <v>35667377000183</v>
      </c>
      <c r="B627" s="98" t="s">
        <v>12013</v>
      </c>
      <c r="C627" s="123" t="s">
        <v>2758</v>
      </c>
      <c r="D627" s="98" t="s">
        <v>13667</v>
      </c>
      <c r="E627" s="98" t="s">
        <v>13669</v>
      </c>
      <c r="F627" s="124">
        <v>14</v>
      </c>
      <c r="G627" s="112">
        <v>44013</v>
      </c>
      <c r="H627" s="98"/>
      <c r="I627" s="123" t="str">
        <f t="shared" si="9"/>
        <v>SIM</v>
      </c>
      <c r="J627" s="123"/>
      <c r="K627" s="123"/>
      <c r="L627" s="123"/>
      <c r="M627" s="98"/>
      <c r="N627" s="118"/>
    </row>
    <row r="628" spans="1:14" x14ac:dyDescent="0.25">
      <c r="A628" s="130">
        <v>15479751000100</v>
      </c>
      <c r="B628" s="98" t="s">
        <v>12014</v>
      </c>
      <c r="C628" s="123" t="s">
        <v>2197</v>
      </c>
      <c r="D628" s="98" t="s">
        <v>13667</v>
      </c>
      <c r="E628" s="98" t="s">
        <v>13669</v>
      </c>
      <c r="F628" s="124">
        <v>11</v>
      </c>
      <c r="G628" s="112">
        <v>38510</v>
      </c>
      <c r="H628" s="98"/>
      <c r="I628" s="123" t="str">
        <f t="shared" si="9"/>
        <v>NÃO</v>
      </c>
      <c r="J628" s="123"/>
      <c r="K628" s="123"/>
      <c r="L628" s="123"/>
      <c r="M628" s="98" t="s">
        <v>13534</v>
      </c>
      <c r="N628" s="118"/>
    </row>
    <row r="629" spans="1:14" x14ac:dyDescent="0.25">
      <c r="A629" s="130">
        <v>3155926000144</v>
      </c>
      <c r="B629" s="98" t="s">
        <v>12015</v>
      </c>
      <c r="C629" s="123" t="s">
        <v>2197</v>
      </c>
      <c r="D629" s="98" t="s">
        <v>13667</v>
      </c>
      <c r="E629" s="98" t="s">
        <v>13669</v>
      </c>
      <c r="F629" s="124">
        <v>11</v>
      </c>
      <c r="G629" s="112">
        <v>39173</v>
      </c>
      <c r="H629" s="98"/>
      <c r="I629" s="123" t="str">
        <f t="shared" si="9"/>
        <v>NÃO</v>
      </c>
      <c r="J629" s="123"/>
      <c r="K629" s="123"/>
      <c r="L629" s="123"/>
      <c r="M629" s="98" t="s">
        <v>13534</v>
      </c>
      <c r="N629" s="118"/>
    </row>
    <row r="630" spans="1:14" x14ac:dyDescent="0.25">
      <c r="A630" s="130">
        <v>92465210000173</v>
      </c>
      <c r="B630" s="98" t="s">
        <v>12016</v>
      </c>
      <c r="C630" s="123" t="s">
        <v>3812</v>
      </c>
      <c r="D630" s="98" t="s">
        <v>13667</v>
      </c>
      <c r="E630" s="98" t="s">
        <v>13669</v>
      </c>
      <c r="F630" s="124">
        <v>14</v>
      </c>
      <c r="G630" s="112">
        <v>44013</v>
      </c>
      <c r="H630" s="98"/>
      <c r="I630" s="123" t="str">
        <f t="shared" si="9"/>
        <v>SIM</v>
      </c>
      <c r="J630" s="123"/>
      <c r="K630" s="123"/>
      <c r="L630" s="123"/>
      <c r="M630" s="98"/>
      <c r="N630" s="118"/>
    </row>
    <row r="631" spans="1:14" x14ac:dyDescent="0.25">
      <c r="A631" s="130">
        <v>8355489000126</v>
      </c>
      <c r="B631" s="98" t="s">
        <v>12017</v>
      </c>
      <c r="C631" s="123" t="s">
        <v>3601</v>
      </c>
      <c r="D631" s="98" t="s">
        <v>13667</v>
      </c>
      <c r="E631" s="98" t="s">
        <v>13669</v>
      </c>
      <c r="F631" s="124">
        <v>14</v>
      </c>
      <c r="G631" s="112">
        <v>43952</v>
      </c>
      <c r="H631" s="98"/>
      <c r="I631" s="123" t="str">
        <f t="shared" si="9"/>
        <v>SIM</v>
      </c>
      <c r="J631" s="123"/>
      <c r="K631" s="123"/>
      <c r="L631" s="123"/>
      <c r="M631" s="98"/>
      <c r="N631" s="118"/>
    </row>
    <row r="632" spans="1:14" x14ac:dyDescent="0.25">
      <c r="A632" s="130">
        <v>95422911000113</v>
      </c>
      <c r="B632" s="98" t="s">
        <v>12018</v>
      </c>
      <c r="C632" s="123" t="s">
        <v>3143</v>
      </c>
      <c r="D632" s="98" t="s">
        <v>13667</v>
      </c>
      <c r="E632" s="98" t="s">
        <v>13669</v>
      </c>
      <c r="F632" s="124">
        <v>11</v>
      </c>
      <c r="G632" s="112">
        <v>41486</v>
      </c>
      <c r="H632" s="98"/>
      <c r="I632" s="123" t="str">
        <f t="shared" si="9"/>
        <v>NÃO</v>
      </c>
      <c r="J632" s="123"/>
      <c r="K632" s="123"/>
      <c r="L632" s="123"/>
      <c r="M632" s="98" t="s">
        <v>15728</v>
      </c>
      <c r="N632" s="118"/>
    </row>
    <row r="633" spans="1:14" x14ac:dyDescent="0.25">
      <c r="A633" s="130">
        <v>78790000128</v>
      </c>
      <c r="B633" s="98" t="s">
        <v>12019</v>
      </c>
      <c r="C633" s="123" t="s">
        <v>901</v>
      </c>
      <c r="D633" s="98" t="s">
        <v>13667</v>
      </c>
      <c r="E633" s="98" t="s">
        <v>13669</v>
      </c>
      <c r="F633" s="124">
        <v>11</v>
      </c>
      <c r="G633" s="112">
        <v>42186</v>
      </c>
      <c r="H633" s="98"/>
      <c r="I633" s="123" t="str">
        <f t="shared" si="9"/>
        <v>NÃO</v>
      </c>
      <c r="J633" s="123"/>
      <c r="K633" s="123"/>
      <c r="L633" s="123"/>
      <c r="M633" s="98" t="s">
        <v>14201</v>
      </c>
      <c r="N633" s="118"/>
    </row>
    <row r="634" spans="1:14" x14ac:dyDescent="0.25">
      <c r="A634" s="130">
        <v>28564177000130</v>
      </c>
      <c r="B634" s="98" t="s">
        <v>12020</v>
      </c>
      <c r="C634" s="123" t="s">
        <v>3513</v>
      </c>
      <c r="D634" s="98" t="s">
        <v>13667</v>
      </c>
      <c r="E634" s="98" t="s">
        <v>13669</v>
      </c>
      <c r="F634" s="124">
        <v>11</v>
      </c>
      <c r="G634" s="112">
        <v>40543</v>
      </c>
      <c r="H634" s="98"/>
      <c r="I634" s="123" t="str">
        <f t="shared" si="9"/>
        <v>NÃO</v>
      </c>
      <c r="J634" s="123"/>
      <c r="K634" s="123"/>
      <c r="L634" s="123"/>
      <c r="M634" s="98" t="s">
        <v>15971</v>
      </c>
      <c r="N634" s="118"/>
    </row>
    <row r="635" spans="1:14" x14ac:dyDescent="0.25">
      <c r="A635" s="130">
        <v>6314439000175</v>
      </c>
      <c r="B635" s="98" t="s">
        <v>12021</v>
      </c>
      <c r="C635" s="123" t="s">
        <v>1142</v>
      </c>
      <c r="D635" s="98" t="s">
        <v>13667</v>
      </c>
      <c r="E635" s="98" t="s">
        <v>13669</v>
      </c>
      <c r="F635" s="124">
        <v>11</v>
      </c>
      <c r="G635" s="112">
        <v>40575</v>
      </c>
      <c r="H635" s="98"/>
      <c r="I635" s="123" t="str">
        <f t="shared" si="9"/>
        <v>NÃO</v>
      </c>
      <c r="J635" s="123"/>
      <c r="K635" s="123"/>
      <c r="L635" s="123"/>
      <c r="M635" s="98"/>
      <c r="N635" s="118"/>
    </row>
    <row r="636" spans="1:14" x14ac:dyDescent="0.25">
      <c r="A636" s="130">
        <v>29138328000150</v>
      </c>
      <c r="B636" s="98" t="s">
        <v>12022</v>
      </c>
      <c r="C636" s="123" t="s">
        <v>3513</v>
      </c>
      <c r="D636" s="98" t="s">
        <v>13667</v>
      </c>
      <c r="E636" s="98" t="s">
        <v>13669</v>
      </c>
      <c r="F636" s="124">
        <v>14</v>
      </c>
      <c r="G636" s="112">
        <v>43053</v>
      </c>
      <c r="H636" s="98"/>
      <c r="I636" s="123" t="str">
        <f t="shared" si="9"/>
        <v>SIM</v>
      </c>
      <c r="J636" s="123"/>
      <c r="K636" s="123"/>
      <c r="L636" s="123"/>
      <c r="M636" s="98" t="s">
        <v>15974</v>
      </c>
      <c r="N636" s="118"/>
    </row>
    <row r="637" spans="1:14" x14ac:dyDescent="0.25">
      <c r="A637" s="130">
        <v>24852618000148</v>
      </c>
      <c r="B637" s="98" t="s">
        <v>12023</v>
      </c>
      <c r="C637" s="123" t="s">
        <v>901</v>
      </c>
      <c r="D637" s="98" t="s">
        <v>13667</v>
      </c>
      <c r="E637" s="98" t="s">
        <v>13669</v>
      </c>
      <c r="F637" s="124">
        <v>11</v>
      </c>
      <c r="G637" s="112">
        <v>41908</v>
      </c>
      <c r="H637" s="98"/>
      <c r="I637" s="123" t="str">
        <f t="shared" si="9"/>
        <v>NÃO</v>
      </c>
      <c r="J637" s="123"/>
      <c r="K637" s="123"/>
      <c r="L637" s="123"/>
      <c r="M637" s="98" t="s">
        <v>14203</v>
      </c>
      <c r="N637" s="118"/>
    </row>
    <row r="638" spans="1:14" x14ac:dyDescent="0.25">
      <c r="A638" s="130">
        <v>1788082000143</v>
      </c>
      <c r="B638" s="98" t="s">
        <v>12024</v>
      </c>
      <c r="C638" s="123" t="s">
        <v>901</v>
      </c>
      <c r="D638" s="98" t="s">
        <v>13667</v>
      </c>
      <c r="E638" s="98" t="s">
        <v>13669</v>
      </c>
      <c r="F638" s="124">
        <v>14</v>
      </c>
      <c r="G638" s="112">
        <v>44136</v>
      </c>
      <c r="H638" s="98"/>
      <c r="I638" s="123" t="str">
        <f t="shared" si="9"/>
        <v>SIM</v>
      </c>
      <c r="J638" s="123"/>
      <c r="K638" s="123"/>
      <c r="L638" s="123"/>
      <c r="M638" s="98"/>
      <c r="N638" s="118"/>
    </row>
    <row r="639" spans="1:14" x14ac:dyDescent="0.25">
      <c r="A639" s="130">
        <v>3741675000180</v>
      </c>
      <c r="B639" s="98" t="s">
        <v>12025</v>
      </c>
      <c r="C639" s="123" t="s">
        <v>2197</v>
      </c>
      <c r="D639" s="98" t="s">
        <v>13667</v>
      </c>
      <c r="E639" s="98" t="s">
        <v>13669</v>
      </c>
      <c r="F639" s="124">
        <v>11</v>
      </c>
      <c r="G639" s="112">
        <v>41730</v>
      </c>
      <c r="H639" s="98"/>
      <c r="I639" s="123" t="str">
        <f t="shared" si="9"/>
        <v>NÃO</v>
      </c>
      <c r="J639" s="123"/>
      <c r="K639" s="123"/>
      <c r="L639" s="123"/>
      <c r="M639" s="98" t="s">
        <v>14873</v>
      </c>
      <c r="N639" s="118"/>
    </row>
    <row r="640" spans="1:14" x14ac:dyDescent="0.25">
      <c r="A640" s="130">
        <v>6554059000108</v>
      </c>
      <c r="B640" s="98" t="s">
        <v>12026</v>
      </c>
      <c r="C640" s="123" t="s">
        <v>2926</v>
      </c>
      <c r="D640" s="98" t="s">
        <v>13667</v>
      </c>
      <c r="E640" s="98" t="s">
        <v>13669</v>
      </c>
      <c r="F640" s="124">
        <v>11</v>
      </c>
      <c r="G640" s="112">
        <v>42069</v>
      </c>
      <c r="H640" s="98"/>
      <c r="I640" s="123" t="str">
        <f t="shared" si="9"/>
        <v>NÃO</v>
      </c>
      <c r="J640" s="123"/>
      <c r="K640" s="123"/>
      <c r="L640" s="123"/>
      <c r="M640" s="98" t="s">
        <v>15581</v>
      </c>
      <c r="N640" s="118"/>
    </row>
    <row r="641" spans="1:14" x14ac:dyDescent="0.25">
      <c r="A641" s="130">
        <v>46523114000117</v>
      </c>
      <c r="B641" s="98" t="s">
        <v>12027</v>
      </c>
      <c r="C641" s="123" t="s">
        <v>4626</v>
      </c>
      <c r="D641" s="98" t="s">
        <v>13667</v>
      </c>
      <c r="E641" s="98" t="s">
        <v>13669</v>
      </c>
      <c r="F641" s="124">
        <v>14</v>
      </c>
      <c r="G641" s="112">
        <v>44136</v>
      </c>
      <c r="H641" s="98"/>
      <c r="I641" s="123" t="str">
        <f t="shared" si="9"/>
        <v>SIM</v>
      </c>
      <c r="J641" s="123"/>
      <c r="K641" s="123"/>
      <c r="L641" s="123"/>
      <c r="M641" s="98"/>
      <c r="N641" s="118"/>
    </row>
    <row r="642" spans="1:14" x14ac:dyDescent="0.25">
      <c r="A642" s="130">
        <v>88349238000178</v>
      </c>
      <c r="B642" s="98" t="s">
        <v>12028</v>
      </c>
      <c r="C642" s="123" t="s">
        <v>3812</v>
      </c>
      <c r="D642" s="98" t="s">
        <v>13667</v>
      </c>
      <c r="E642" s="98" t="s">
        <v>13669</v>
      </c>
      <c r="F642" s="124">
        <v>14</v>
      </c>
      <c r="G642" s="112">
        <v>44013</v>
      </c>
      <c r="H642" s="98"/>
      <c r="I642" s="123" t="str">
        <f t="shared" si="9"/>
        <v>SIM</v>
      </c>
      <c r="J642" s="123"/>
      <c r="K642" s="123"/>
      <c r="L642" s="123"/>
      <c r="M642" s="98"/>
      <c r="N642" s="118"/>
    </row>
    <row r="643" spans="1:14" x14ac:dyDescent="0.25">
      <c r="A643" s="130">
        <v>8355760000123</v>
      </c>
      <c r="B643" s="98" t="s">
        <v>16067</v>
      </c>
      <c r="C643" s="123" t="s">
        <v>3601</v>
      </c>
      <c r="D643" s="98" t="s">
        <v>13667</v>
      </c>
      <c r="E643" s="98" t="s">
        <v>13669</v>
      </c>
      <c r="F643" s="124">
        <v>11</v>
      </c>
      <c r="G643" s="112">
        <v>43847</v>
      </c>
      <c r="H643" s="98"/>
      <c r="I643" s="123" t="str">
        <f t="shared" ref="I643:I706" si="10">IFERROR(IF(OR(E643="Ativos", E643="Aposentados",E643="Pensionistas"),IF(F643&gt;=14,"SIM","NÃO"),""),"")</f>
        <v>NÃO</v>
      </c>
      <c r="J643" s="123"/>
      <c r="K643" s="123"/>
      <c r="L643" s="123"/>
      <c r="M643" s="98"/>
      <c r="N643" s="118"/>
    </row>
    <row r="644" spans="1:14" x14ac:dyDescent="0.25">
      <c r="A644" s="130">
        <v>89363642000169</v>
      </c>
      <c r="B644" s="98" t="s">
        <v>12029</v>
      </c>
      <c r="C644" s="123" t="s">
        <v>3812</v>
      </c>
      <c r="D644" s="98" t="s">
        <v>13667</v>
      </c>
      <c r="E644" s="98" t="s">
        <v>13669</v>
      </c>
      <c r="F644" s="124">
        <v>11.39</v>
      </c>
      <c r="G644" s="112">
        <v>38777</v>
      </c>
      <c r="H644" s="98"/>
      <c r="I644" s="123" t="str">
        <f t="shared" si="10"/>
        <v>NÃO</v>
      </c>
      <c r="J644" s="123"/>
      <c r="K644" s="123"/>
      <c r="L644" s="123"/>
      <c r="M644" s="98"/>
      <c r="N644" s="118"/>
    </row>
    <row r="645" spans="1:14" x14ac:dyDescent="0.25">
      <c r="A645" s="130">
        <v>18080655000182</v>
      </c>
      <c r="B645" s="98" t="s">
        <v>12030</v>
      </c>
      <c r="C645" s="123" t="s">
        <v>1356</v>
      </c>
      <c r="D645" s="98" t="s">
        <v>13667</v>
      </c>
      <c r="E645" s="98" t="s">
        <v>13669</v>
      </c>
      <c r="F645" s="124">
        <v>11</v>
      </c>
      <c r="G645" s="112">
        <v>39794</v>
      </c>
      <c r="H645" s="98"/>
      <c r="I645" s="123" t="str">
        <f t="shared" si="10"/>
        <v>NÃO</v>
      </c>
      <c r="J645" s="123"/>
      <c r="K645" s="123"/>
      <c r="L645" s="123"/>
      <c r="M645" s="98"/>
      <c r="N645" s="118"/>
    </row>
    <row r="646" spans="1:14" x14ac:dyDescent="0.25">
      <c r="A646" s="130">
        <v>67996363000108</v>
      </c>
      <c r="B646" s="98" t="s">
        <v>12031</v>
      </c>
      <c r="C646" s="123" t="s">
        <v>4626</v>
      </c>
      <c r="D646" s="98" t="s">
        <v>13667</v>
      </c>
      <c r="E646" s="98" t="s">
        <v>13669</v>
      </c>
      <c r="F646" s="124">
        <v>11</v>
      </c>
      <c r="G646" s="112">
        <v>40841</v>
      </c>
      <c r="H646" s="98"/>
      <c r="I646" s="123" t="str">
        <f t="shared" si="10"/>
        <v>NÃO</v>
      </c>
      <c r="J646" s="123"/>
      <c r="K646" s="123"/>
      <c r="L646" s="123"/>
      <c r="M646" s="98"/>
      <c r="N646" s="118"/>
    </row>
    <row r="647" spans="1:14" x14ac:dyDescent="0.25">
      <c r="A647" s="130">
        <v>89971782000110</v>
      </c>
      <c r="B647" s="98" t="s">
        <v>12033</v>
      </c>
      <c r="C647" s="123" t="s">
        <v>3812</v>
      </c>
      <c r="D647" s="98" t="s">
        <v>13667</v>
      </c>
      <c r="E647" s="98" t="s">
        <v>13669</v>
      </c>
      <c r="F647" s="124">
        <v>14</v>
      </c>
      <c r="G647" s="112">
        <v>44013</v>
      </c>
      <c r="H647" s="98"/>
      <c r="I647" s="123" t="str">
        <f t="shared" si="10"/>
        <v>SIM</v>
      </c>
      <c r="J647" s="123"/>
      <c r="K647" s="123"/>
      <c r="L647" s="123"/>
      <c r="M647" s="98"/>
      <c r="N647" s="118"/>
    </row>
    <row r="648" spans="1:14" x14ac:dyDescent="0.25">
      <c r="A648" s="130">
        <v>4530895000127</v>
      </c>
      <c r="B648" s="98" t="s">
        <v>12034</v>
      </c>
      <c r="C648" s="123" t="s">
        <v>133</v>
      </c>
      <c r="D648" s="98" t="s">
        <v>13667</v>
      </c>
      <c r="E648" s="98" t="s">
        <v>13669</v>
      </c>
      <c r="F648" s="124">
        <v>11</v>
      </c>
      <c r="G648" s="112">
        <v>40311</v>
      </c>
      <c r="H648" s="98"/>
      <c r="I648" s="123" t="str">
        <f t="shared" si="10"/>
        <v>NÃO</v>
      </c>
      <c r="J648" s="123"/>
      <c r="K648" s="123"/>
      <c r="L648" s="123"/>
      <c r="M648" s="98"/>
      <c r="N648" s="118"/>
    </row>
    <row r="649" spans="1:14" x14ac:dyDescent="0.25">
      <c r="A649" s="130">
        <v>92453828000113</v>
      </c>
      <c r="B649" s="98" t="s">
        <v>12035</v>
      </c>
      <c r="C649" s="123" t="s">
        <v>3812</v>
      </c>
      <c r="D649" s="98" t="s">
        <v>13667</v>
      </c>
      <c r="E649" s="98" t="s">
        <v>13669</v>
      </c>
      <c r="F649" s="124">
        <v>11</v>
      </c>
      <c r="G649" s="112">
        <v>38239</v>
      </c>
      <c r="H649" s="98"/>
      <c r="I649" s="123" t="str">
        <f t="shared" si="10"/>
        <v>NÃO</v>
      </c>
      <c r="J649" s="123"/>
      <c r="K649" s="123"/>
      <c r="L649" s="123"/>
      <c r="M649" s="98"/>
      <c r="N649" s="118"/>
    </row>
    <row r="650" spans="1:14" x14ac:dyDescent="0.25">
      <c r="A650" s="130">
        <v>87613477000120</v>
      </c>
      <c r="B650" s="98" t="s">
        <v>12036</v>
      </c>
      <c r="C650" s="123" t="s">
        <v>3812</v>
      </c>
      <c r="D650" s="98" t="s">
        <v>13667</v>
      </c>
      <c r="E650" s="98" t="s">
        <v>13669</v>
      </c>
      <c r="F650" s="124">
        <v>14</v>
      </c>
      <c r="G650" s="112">
        <v>44136</v>
      </c>
      <c r="H650" s="98"/>
      <c r="I650" s="123" t="str">
        <f t="shared" si="10"/>
        <v>SIM</v>
      </c>
      <c r="J650" s="123"/>
      <c r="K650" s="123"/>
      <c r="L650" s="123"/>
      <c r="M650" s="98"/>
      <c r="N650" s="118"/>
    </row>
    <row r="651" spans="1:14" x14ac:dyDescent="0.25">
      <c r="A651" s="130">
        <v>92406180000124</v>
      </c>
      <c r="B651" s="98" t="s">
        <v>12037</v>
      </c>
      <c r="C651" s="123" t="s">
        <v>3812</v>
      </c>
      <c r="D651" s="98" t="s">
        <v>13667</v>
      </c>
      <c r="E651" s="98" t="s">
        <v>13669</v>
      </c>
      <c r="F651" s="124">
        <v>14</v>
      </c>
      <c r="G651" s="112">
        <v>44136</v>
      </c>
      <c r="H651" s="98"/>
      <c r="I651" s="123" t="str">
        <f t="shared" si="10"/>
        <v>SIM</v>
      </c>
      <c r="J651" s="123"/>
      <c r="K651" s="123"/>
      <c r="L651" s="123"/>
      <c r="M651" s="98"/>
      <c r="N651" s="118"/>
    </row>
    <row r="652" spans="1:14" x14ac:dyDescent="0.25">
      <c r="A652" s="130">
        <v>11294303000180</v>
      </c>
      <c r="B652" s="98" t="s">
        <v>12038</v>
      </c>
      <c r="C652" s="123" t="s">
        <v>2758</v>
      </c>
      <c r="D652" s="98" t="s">
        <v>13667</v>
      </c>
      <c r="E652" s="98" t="s">
        <v>13669</v>
      </c>
      <c r="F652" s="124">
        <v>11</v>
      </c>
      <c r="G652" s="112">
        <v>42012</v>
      </c>
      <c r="H652" s="98"/>
      <c r="I652" s="123" t="str">
        <f t="shared" si="10"/>
        <v>NÃO</v>
      </c>
      <c r="J652" s="123"/>
      <c r="K652" s="123"/>
      <c r="L652" s="123"/>
      <c r="M652" s="98" t="s">
        <v>15344</v>
      </c>
      <c r="N652" s="118"/>
    </row>
    <row r="653" spans="1:14" x14ac:dyDescent="0.25">
      <c r="A653" s="130">
        <v>18114264000131</v>
      </c>
      <c r="B653" s="98" t="s">
        <v>12039</v>
      </c>
      <c r="C653" s="123" t="s">
        <v>1356</v>
      </c>
      <c r="D653" s="98" t="s">
        <v>13667</v>
      </c>
      <c r="E653" s="98" t="s">
        <v>13669</v>
      </c>
      <c r="F653" s="124">
        <v>11</v>
      </c>
      <c r="G653" s="112">
        <v>43727</v>
      </c>
      <c r="H653" s="98"/>
      <c r="I653" s="123" t="str">
        <f t="shared" si="10"/>
        <v>NÃO</v>
      </c>
      <c r="J653" s="123"/>
      <c r="K653" s="123"/>
      <c r="L653" s="123"/>
      <c r="M653" s="98"/>
      <c r="N653" s="118"/>
    </row>
    <row r="654" spans="1:14" x14ac:dyDescent="0.25">
      <c r="A654" s="130">
        <v>8993909000108</v>
      </c>
      <c r="B654" s="98" t="s">
        <v>12040</v>
      </c>
      <c r="C654" s="123" t="s">
        <v>2554</v>
      </c>
      <c r="D654" s="98" t="s">
        <v>13667</v>
      </c>
      <c r="E654" s="98" t="s">
        <v>13669</v>
      </c>
      <c r="F654" s="124">
        <v>11</v>
      </c>
      <c r="G654" s="112">
        <v>38922</v>
      </c>
      <c r="H654" s="98"/>
      <c r="I654" s="123" t="str">
        <f t="shared" si="10"/>
        <v>NÃO</v>
      </c>
      <c r="J654" s="123"/>
      <c r="K654" s="123"/>
      <c r="L654" s="123"/>
      <c r="M654" s="98" t="s">
        <v>15167</v>
      </c>
      <c r="N654" s="118"/>
    </row>
    <row r="655" spans="1:14" x14ac:dyDescent="0.25">
      <c r="A655" s="130">
        <v>1612269000191</v>
      </c>
      <c r="B655" s="98" t="s">
        <v>12041</v>
      </c>
      <c r="C655" s="123" t="s">
        <v>3143</v>
      </c>
      <c r="D655" s="98" t="s">
        <v>13667</v>
      </c>
      <c r="E655" s="98" t="s">
        <v>13669</v>
      </c>
      <c r="F655" s="124">
        <v>11</v>
      </c>
      <c r="G655" s="112">
        <v>40168</v>
      </c>
      <c r="H655" s="98"/>
      <c r="I655" s="123" t="str">
        <f t="shared" si="10"/>
        <v>NÃO</v>
      </c>
      <c r="J655" s="123"/>
      <c r="K655" s="123"/>
      <c r="L655" s="123"/>
      <c r="M655" s="98" t="s">
        <v>13534</v>
      </c>
      <c r="N655" s="118"/>
    </row>
    <row r="656" spans="1:14" x14ac:dyDescent="0.25">
      <c r="A656" s="130">
        <v>6554174000182</v>
      </c>
      <c r="B656" s="98" t="s">
        <v>12042</v>
      </c>
      <c r="C656" s="123" t="s">
        <v>2926</v>
      </c>
      <c r="D656" s="98" t="s">
        <v>13667</v>
      </c>
      <c r="E656" s="98" t="s">
        <v>13669</v>
      </c>
      <c r="F656" s="124">
        <v>11</v>
      </c>
      <c r="G656" s="112">
        <v>40909</v>
      </c>
      <c r="H656" s="98"/>
      <c r="I656" s="123" t="str">
        <f t="shared" si="10"/>
        <v>NÃO</v>
      </c>
      <c r="J656" s="123"/>
      <c r="K656" s="123"/>
      <c r="L656" s="123"/>
      <c r="M656" s="98" t="s">
        <v>15587</v>
      </c>
      <c r="N656" s="118"/>
    </row>
    <row r="657" spans="1:14" x14ac:dyDescent="0.25">
      <c r="A657" s="130">
        <v>4695284000139</v>
      </c>
      <c r="B657" s="98" t="s">
        <v>12043</v>
      </c>
      <c r="C657" s="123" t="s">
        <v>3747</v>
      </c>
      <c r="D657" s="98" t="s">
        <v>13667</v>
      </c>
      <c r="E657" s="98" t="s">
        <v>13669</v>
      </c>
      <c r="F657" s="124">
        <v>14</v>
      </c>
      <c r="G657" s="112">
        <v>44105</v>
      </c>
      <c r="H657" s="98"/>
      <c r="I657" s="123" t="str">
        <f t="shared" si="10"/>
        <v>SIM</v>
      </c>
      <c r="J657" s="123"/>
      <c r="K657" s="123"/>
      <c r="L657" s="123"/>
      <c r="M657" s="98"/>
      <c r="N657" s="118"/>
    </row>
    <row r="658" spans="1:14" x14ac:dyDescent="0.25">
      <c r="A658" s="130">
        <v>18650952000116</v>
      </c>
      <c r="B658" s="98" t="s">
        <v>12044</v>
      </c>
      <c r="C658" s="123" t="s">
        <v>1356</v>
      </c>
      <c r="D658" s="98" t="s">
        <v>13667</v>
      </c>
      <c r="E658" s="98" t="s">
        <v>13669</v>
      </c>
      <c r="F658" s="124">
        <v>11</v>
      </c>
      <c r="G658" s="112">
        <v>41778</v>
      </c>
      <c r="H658" s="98"/>
      <c r="I658" s="123" t="str">
        <f t="shared" si="10"/>
        <v>NÃO</v>
      </c>
      <c r="J658" s="123"/>
      <c r="K658" s="123"/>
      <c r="L658" s="123"/>
      <c r="M658" s="98" t="s">
        <v>14596</v>
      </c>
      <c r="N658" s="118"/>
    </row>
    <row r="659" spans="1:14" x14ac:dyDescent="0.25">
      <c r="A659" s="130">
        <v>87612743000109</v>
      </c>
      <c r="B659" s="98" t="s">
        <v>12045</v>
      </c>
      <c r="C659" s="123" t="s">
        <v>3812</v>
      </c>
      <c r="D659" s="98" t="s">
        <v>13667</v>
      </c>
      <c r="E659" s="98" t="s">
        <v>13669</v>
      </c>
      <c r="F659" s="124">
        <v>11</v>
      </c>
      <c r="G659" s="112">
        <v>38777</v>
      </c>
      <c r="H659" s="98"/>
      <c r="I659" s="123" t="str">
        <f t="shared" si="10"/>
        <v>NÃO</v>
      </c>
      <c r="J659" s="123"/>
      <c r="K659" s="123"/>
      <c r="L659" s="123"/>
      <c r="M659" s="98" t="s">
        <v>16279</v>
      </c>
      <c r="N659" s="118"/>
    </row>
    <row r="660" spans="1:14" x14ac:dyDescent="0.25">
      <c r="A660" s="130">
        <v>92406248000175</v>
      </c>
      <c r="B660" s="98" t="s">
        <v>12046</v>
      </c>
      <c r="C660" s="123" t="s">
        <v>3812</v>
      </c>
      <c r="D660" s="98" t="s">
        <v>13667</v>
      </c>
      <c r="E660" s="98" t="s">
        <v>13669</v>
      </c>
      <c r="F660" s="124">
        <v>11.5</v>
      </c>
      <c r="G660" s="112">
        <v>38777</v>
      </c>
      <c r="H660" s="98"/>
      <c r="I660" s="123" t="str">
        <f t="shared" si="10"/>
        <v>NÃO</v>
      </c>
      <c r="J660" s="123"/>
      <c r="K660" s="123"/>
      <c r="L660" s="123"/>
      <c r="M660" s="98"/>
      <c r="N660" s="118"/>
    </row>
    <row r="661" spans="1:14" x14ac:dyDescent="0.25">
      <c r="A661" s="130">
        <v>88254883000107</v>
      </c>
      <c r="B661" s="98" t="s">
        <v>12047</v>
      </c>
      <c r="C661" s="123" t="s">
        <v>3812</v>
      </c>
      <c r="D661" s="98" t="s">
        <v>13667</v>
      </c>
      <c r="E661" s="98" t="s">
        <v>13669</v>
      </c>
      <c r="F661" s="124">
        <v>11</v>
      </c>
      <c r="G661" s="112">
        <v>41541</v>
      </c>
      <c r="H661" s="98"/>
      <c r="I661" s="123" t="str">
        <f t="shared" si="10"/>
        <v>NÃO</v>
      </c>
      <c r="J661" s="123"/>
      <c r="K661" s="123"/>
      <c r="L661" s="123"/>
      <c r="M661" s="98" t="s">
        <v>16283</v>
      </c>
      <c r="N661" s="118"/>
    </row>
    <row r="662" spans="1:14" x14ac:dyDescent="0.25">
      <c r="A662" s="130">
        <v>88150495000186</v>
      </c>
      <c r="B662" s="98" t="s">
        <v>12048</v>
      </c>
      <c r="C662" s="123" t="s">
        <v>3812</v>
      </c>
      <c r="D662" s="98" t="s">
        <v>13667</v>
      </c>
      <c r="E662" s="98" t="s">
        <v>13669</v>
      </c>
      <c r="F662" s="124">
        <v>11</v>
      </c>
      <c r="G662" s="112">
        <v>42370</v>
      </c>
      <c r="H662" s="98"/>
      <c r="I662" s="123" t="str">
        <f t="shared" si="10"/>
        <v>NÃO</v>
      </c>
      <c r="J662" s="123"/>
      <c r="K662" s="123"/>
      <c r="L662" s="123"/>
      <c r="M662" s="98" t="s">
        <v>16285</v>
      </c>
      <c r="N662" s="118"/>
    </row>
    <row r="663" spans="1:14" x14ac:dyDescent="0.25">
      <c r="A663" s="130">
        <v>87246120000151</v>
      </c>
      <c r="B663" s="98" t="s">
        <v>12049</v>
      </c>
      <c r="C663" s="123" t="s">
        <v>3812</v>
      </c>
      <c r="D663" s="98" t="s">
        <v>13667</v>
      </c>
      <c r="E663" s="98" t="s">
        <v>13669</v>
      </c>
      <c r="F663" s="124">
        <v>15</v>
      </c>
      <c r="G663" s="112">
        <v>44136</v>
      </c>
      <c r="H663" s="98"/>
      <c r="I663" s="123" t="str">
        <f t="shared" si="10"/>
        <v>SIM</v>
      </c>
      <c r="J663" s="123"/>
      <c r="K663" s="123"/>
      <c r="L663" s="123"/>
      <c r="M663" s="98"/>
      <c r="N663" s="118"/>
    </row>
    <row r="664" spans="1:14" x14ac:dyDescent="0.25">
      <c r="A664" s="130">
        <v>18301028000124</v>
      </c>
      <c r="B664" s="98" t="s">
        <v>12050</v>
      </c>
      <c r="C664" s="123" t="s">
        <v>1356</v>
      </c>
      <c r="D664" s="98" t="s">
        <v>13667</v>
      </c>
      <c r="E664" s="98" t="s">
        <v>13669</v>
      </c>
      <c r="F664" s="124">
        <v>11</v>
      </c>
      <c r="G664" s="112">
        <v>42370</v>
      </c>
      <c r="H664" s="98"/>
      <c r="I664" s="123" t="str">
        <f t="shared" si="10"/>
        <v>NÃO</v>
      </c>
      <c r="J664" s="123"/>
      <c r="K664" s="123"/>
      <c r="L664" s="123"/>
      <c r="M664" s="98"/>
      <c r="N664" s="118"/>
    </row>
    <row r="665" spans="1:14" x14ac:dyDescent="0.25">
      <c r="A665" s="130">
        <v>45112224000123</v>
      </c>
      <c r="B665" s="98" t="s">
        <v>12051</v>
      </c>
      <c r="C665" s="123" t="s">
        <v>4626</v>
      </c>
      <c r="D665" s="98" t="s">
        <v>13667</v>
      </c>
      <c r="E665" s="98" t="s">
        <v>13669</v>
      </c>
      <c r="F665" s="124">
        <v>11</v>
      </c>
      <c r="G665" s="112">
        <v>43606</v>
      </c>
      <c r="H665" s="98"/>
      <c r="I665" s="123" t="str">
        <f t="shared" si="10"/>
        <v>NÃO</v>
      </c>
      <c r="J665" s="123"/>
      <c r="K665" s="123"/>
      <c r="L665" s="123"/>
      <c r="M665" s="98"/>
      <c r="N665" s="118"/>
    </row>
    <row r="666" spans="1:14" x14ac:dyDescent="0.25">
      <c r="A666" s="130">
        <v>1601857000120</v>
      </c>
      <c r="B666" s="98" t="s">
        <v>12052</v>
      </c>
      <c r="C666" s="123" t="s">
        <v>3812</v>
      </c>
      <c r="D666" s="98" t="s">
        <v>13667</v>
      </c>
      <c r="E666" s="98" t="s">
        <v>13669</v>
      </c>
      <c r="F666" s="124">
        <v>11</v>
      </c>
      <c r="G666" s="112">
        <v>43038</v>
      </c>
      <c r="H666" s="98"/>
      <c r="I666" s="123" t="str">
        <f t="shared" si="10"/>
        <v>NÃO</v>
      </c>
      <c r="J666" s="123"/>
      <c r="K666" s="123"/>
      <c r="L666" s="123"/>
      <c r="M666" s="98" t="s">
        <v>16289</v>
      </c>
      <c r="N666" s="118"/>
    </row>
    <row r="667" spans="1:14" x14ac:dyDescent="0.25">
      <c r="A667" s="130">
        <v>89971766000127</v>
      </c>
      <c r="B667" s="98" t="s">
        <v>12053</v>
      </c>
      <c r="C667" s="123" t="s">
        <v>3812</v>
      </c>
      <c r="D667" s="98" t="s">
        <v>13667</v>
      </c>
      <c r="E667" s="98" t="s">
        <v>13669</v>
      </c>
      <c r="F667" s="124">
        <v>11</v>
      </c>
      <c r="G667" s="112">
        <v>42522</v>
      </c>
      <c r="H667" s="98"/>
      <c r="I667" s="123" t="str">
        <f t="shared" si="10"/>
        <v>NÃO</v>
      </c>
      <c r="J667" s="123"/>
      <c r="K667" s="123"/>
      <c r="L667" s="123"/>
      <c r="M667" s="98" t="s">
        <v>16291</v>
      </c>
      <c r="N667" s="118"/>
    </row>
    <row r="668" spans="1:14" x14ac:dyDescent="0.25">
      <c r="A668" s="130">
        <v>23563067000130</v>
      </c>
      <c r="B668" s="98" t="s">
        <v>12054</v>
      </c>
      <c r="C668" s="123" t="s">
        <v>634</v>
      </c>
      <c r="D668" s="98" t="s">
        <v>13667</v>
      </c>
      <c r="E668" s="98" t="s">
        <v>13669</v>
      </c>
      <c r="F668" s="124">
        <v>14</v>
      </c>
      <c r="G668" s="112">
        <v>44043</v>
      </c>
      <c r="H668" s="98"/>
      <c r="I668" s="123" t="str">
        <f t="shared" si="10"/>
        <v>SIM</v>
      </c>
      <c r="J668" s="123"/>
      <c r="K668" s="123"/>
      <c r="L668" s="123"/>
      <c r="M668" s="98"/>
      <c r="N668" s="118"/>
    </row>
    <row r="669" spans="1:14" x14ac:dyDescent="0.25">
      <c r="A669" s="130">
        <v>18677591000100</v>
      </c>
      <c r="B669" s="98" t="s">
        <v>12055</v>
      </c>
      <c r="C669" s="123" t="s">
        <v>1356</v>
      </c>
      <c r="D669" s="98" t="s">
        <v>13667</v>
      </c>
      <c r="E669" s="98" t="s">
        <v>13669</v>
      </c>
      <c r="F669" s="124">
        <v>14</v>
      </c>
      <c r="G669" s="112">
        <v>44007</v>
      </c>
      <c r="H669" s="98"/>
      <c r="I669" s="123" t="str">
        <f t="shared" si="10"/>
        <v>SIM</v>
      </c>
      <c r="J669" s="123"/>
      <c r="K669" s="123"/>
      <c r="L669" s="123"/>
      <c r="M669" s="98"/>
      <c r="N669" s="118"/>
    </row>
    <row r="670" spans="1:14" x14ac:dyDescent="0.25">
      <c r="A670" s="130">
        <v>8204497000171</v>
      </c>
      <c r="B670" s="98" t="s">
        <v>12056</v>
      </c>
      <c r="C670" s="123" t="s">
        <v>3601</v>
      </c>
      <c r="D670" s="98" t="s">
        <v>13667</v>
      </c>
      <c r="E670" s="98" t="s">
        <v>13669</v>
      </c>
      <c r="F670" s="124">
        <v>11</v>
      </c>
      <c r="G670" s="112">
        <v>43282</v>
      </c>
      <c r="H670" s="98"/>
      <c r="I670" s="123" t="str">
        <f t="shared" si="10"/>
        <v>NÃO</v>
      </c>
      <c r="J670" s="123"/>
      <c r="K670" s="123"/>
      <c r="L670" s="123"/>
      <c r="M670" s="98"/>
      <c r="N670" s="118"/>
    </row>
    <row r="671" spans="1:14" x14ac:dyDescent="0.25">
      <c r="A671" s="130">
        <v>11040870000100</v>
      </c>
      <c r="B671" s="98" t="s">
        <v>12057</v>
      </c>
      <c r="C671" s="123" t="s">
        <v>2758</v>
      </c>
      <c r="D671" s="98" t="s">
        <v>13667</v>
      </c>
      <c r="E671" s="98" t="s">
        <v>13669</v>
      </c>
      <c r="F671" s="124">
        <v>11</v>
      </c>
      <c r="G671" s="112">
        <v>42709</v>
      </c>
      <c r="H671" s="98"/>
      <c r="I671" s="123" t="str">
        <f t="shared" si="10"/>
        <v>NÃO</v>
      </c>
      <c r="J671" s="123"/>
      <c r="K671" s="123"/>
      <c r="L671" s="123"/>
      <c r="M671" s="98" t="s">
        <v>15346</v>
      </c>
      <c r="N671" s="118"/>
    </row>
    <row r="672" spans="1:14" x14ac:dyDescent="0.25">
      <c r="A672" s="130">
        <v>91566893000192</v>
      </c>
      <c r="B672" s="98" t="s">
        <v>12058</v>
      </c>
      <c r="C672" s="123" t="s">
        <v>3812</v>
      </c>
      <c r="D672" s="98" t="s">
        <v>13667</v>
      </c>
      <c r="E672" s="98" t="s">
        <v>13669</v>
      </c>
      <c r="F672" s="124">
        <v>14</v>
      </c>
      <c r="G672" s="112">
        <v>44013</v>
      </c>
      <c r="H672" s="98"/>
      <c r="I672" s="123" t="str">
        <f t="shared" si="10"/>
        <v>SIM</v>
      </c>
      <c r="J672" s="123"/>
      <c r="K672" s="123"/>
      <c r="L672" s="123"/>
      <c r="M672" s="98"/>
      <c r="N672" s="118"/>
    </row>
    <row r="673" spans="1:14" x14ac:dyDescent="0.25">
      <c r="A673" s="130">
        <v>25141318000113</v>
      </c>
      <c r="B673" s="98" t="s">
        <v>12059</v>
      </c>
      <c r="C673" s="123" t="s">
        <v>901</v>
      </c>
      <c r="D673" s="98" t="s">
        <v>13667</v>
      </c>
      <c r="E673" s="98" t="s">
        <v>13669</v>
      </c>
      <c r="F673" s="124">
        <v>11</v>
      </c>
      <c r="G673" s="112">
        <v>40102</v>
      </c>
      <c r="H673" s="98"/>
      <c r="I673" s="123" t="str">
        <f t="shared" si="10"/>
        <v>NÃO</v>
      </c>
      <c r="J673" s="123"/>
      <c r="K673" s="123"/>
      <c r="L673" s="123"/>
      <c r="M673" s="98"/>
      <c r="N673" s="118"/>
    </row>
    <row r="674" spans="1:14" x14ac:dyDescent="0.25">
      <c r="A674" s="130">
        <v>89848949000150</v>
      </c>
      <c r="B674" s="98" t="s">
        <v>12060</v>
      </c>
      <c r="C674" s="123" t="s">
        <v>3812</v>
      </c>
      <c r="D674" s="98" t="s">
        <v>13667</v>
      </c>
      <c r="E674" s="98" t="s">
        <v>13669</v>
      </c>
      <c r="F674" s="124">
        <v>14</v>
      </c>
      <c r="G674" s="112">
        <v>44013</v>
      </c>
      <c r="H674" s="98"/>
      <c r="I674" s="123" t="str">
        <f t="shared" si="10"/>
        <v>SIM</v>
      </c>
      <c r="J674" s="123"/>
      <c r="K674" s="123"/>
      <c r="L674" s="123"/>
      <c r="M674" s="98"/>
      <c r="N674" s="118"/>
    </row>
    <row r="675" spans="1:14" x14ac:dyDescent="0.25">
      <c r="A675" s="130">
        <v>114801000188</v>
      </c>
      <c r="B675" s="98" t="s">
        <v>12061</v>
      </c>
      <c r="C675" s="123" t="s">
        <v>5227</v>
      </c>
      <c r="D675" s="98" t="s">
        <v>13667</v>
      </c>
      <c r="E675" s="98" t="s">
        <v>13669</v>
      </c>
      <c r="F675" s="124">
        <v>11</v>
      </c>
      <c r="G675" s="112">
        <v>42906</v>
      </c>
      <c r="H675" s="98"/>
      <c r="I675" s="123" t="str">
        <f t="shared" si="10"/>
        <v>NÃO</v>
      </c>
      <c r="J675" s="123"/>
      <c r="K675" s="123"/>
      <c r="L675" s="123"/>
      <c r="M675" s="98" t="s">
        <v>17016</v>
      </c>
      <c r="N675" s="118"/>
    </row>
    <row r="676" spans="1:14" x14ac:dyDescent="0.25">
      <c r="A676" s="130">
        <v>3155751000175</v>
      </c>
      <c r="B676" s="98" t="s">
        <v>12062</v>
      </c>
      <c r="C676" s="123" t="s">
        <v>2197</v>
      </c>
      <c r="D676" s="98" t="s">
        <v>13667</v>
      </c>
      <c r="E676" s="98" t="s">
        <v>13669</v>
      </c>
      <c r="F676" s="124">
        <v>11</v>
      </c>
      <c r="G676" s="112">
        <v>38762</v>
      </c>
      <c r="H676" s="98"/>
      <c r="I676" s="123" t="str">
        <f t="shared" si="10"/>
        <v>NÃO</v>
      </c>
      <c r="J676" s="123"/>
      <c r="K676" s="123"/>
      <c r="L676" s="123"/>
      <c r="M676" s="98"/>
      <c r="N676" s="118"/>
    </row>
    <row r="677" spans="1:14" x14ac:dyDescent="0.25">
      <c r="A677" s="130">
        <v>88488341000107</v>
      </c>
      <c r="B677" s="98" t="s">
        <v>12063</v>
      </c>
      <c r="C677" s="123" t="s">
        <v>3812</v>
      </c>
      <c r="D677" s="98" t="s">
        <v>13667</v>
      </c>
      <c r="E677" s="98" t="s">
        <v>13669</v>
      </c>
      <c r="F677" s="124">
        <v>11</v>
      </c>
      <c r="G677" s="112">
        <v>38443</v>
      </c>
      <c r="H677" s="98"/>
      <c r="I677" s="123" t="str">
        <f t="shared" si="10"/>
        <v>NÃO</v>
      </c>
      <c r="J677" s="123"/>
      <c r="K677" s="123"/>
      <c r="L677" s="123"/>
      <c r="M677" s="98"/>
      <c r="N677" s="118"/>
    </row>
    <row r="678" spans="1:14" x14ac:dyDescent="0.25">
      <c r="A678" s="130">
        <v>1915313000132</v>
      </c>
      <c r="B678" s="98" t="s">
        <v>12064</v>
      </c>
      <c r="C678" s="123" t="s">
        <v>901</v>
      </c>
      <c r="D678" s="98" t="s">
        <v>13667</v>
      </c>
      <c r="E678" s="98" t="s">
        <v>13669</v>
      </c>
      <c r="F678" s="124">
        <v>11</v>
      </c>
      <c r="G678" s="112">
        <v>43435</v>
      </c>
      <c r="H678" s="98"/>
      <c r="I678" s="123" t="str">
        <f t="shared" si="10"/>
        <v>NÃO</v>
      </c>
      <c r="J678" s="123"/>
      <c r="K678" s="123"/>
      <c r="L678" s="123"/>
      <c r="M678" s="98" t="s">
        <v>14206</v>
      </c>
      <c r="N678" s="118"/>
    </row>
    <row r="679" spans="1:14" x14ac:dyDescent="0.25">
      <c r="A679" s="130">
        <v>95422986000102</v>
      </c>
      <c r="B679" s="98" t="s">
        <v>12065</v>
      </c>
      <c r="C679" s="123" t="s">
        <v>3143</v>
      </c>
      <c r="D679" s="98" t="s">
        <v>13667</v>
      </c>
      <c r="E679" s="98" t="s">
        <v>13669</v>
      </c>
      <c r="F679" s="124">
        <v>11</v>
      </c>
      <c r="G679" s="112">
        <v>41819</v>
      </c>
      <c r="H679" s="98"/>
      <c r="I679" s="123" t="str">
        <f t="shared" si="10"/>
        <v>NÃO</v>
      </c>
      <c r="J679" s="123"/>
      <c r="K679" s="123"/>
      <c r="L679" s="123"/>
      <c r="M679" s="98" t="s">
        <v>15729</v>
      </c>
      <c r="N679" s="118"/>
    </row>
    <row r="680" spans="1:14" x14ac:dyDescent="0.25">
      <c r="A680" s="130">
        <v>1607509000160</v>
      </c>
      <c r="B680" s="98" t="s">
        <v>12066</v>
      </c>
      <c r="C680" s="123" t="s">
        <v>3812</v>
      </c>
      <c r="D680" s="98" t="s">
        <v>13667</v>
      </c>
      <c r="E680" s="98" t="s">
        <v>13669</v>
      </c>
      <c r="F680" s="124">
        <v>14</v>
      </c>
      <c r="G680" s="112">
        <v>43922</v>
      </c>
      <c r="H680" s="98"/>
      <c r="I680" s="123" t="str">
        <f t="shared" si="10"/>
        <v>SIM</v>
      </c>
      <c r="J680" s="123"/>
      <c r="K680" s="123"/>
      <c r="L680" s="123"/>
      <c r="M680" s="98"/>
      <c r="N680" s="118"/>
    </row>
    <row r="681" spans="1:14" x14ac:dyDescent="0.25">
      <c r="A681" s="130">
        <v>14043574000151</v>
      </c>
      <c r="B681" s="98" t="s">
        <v>12067</v>
      </c>
      <c r="C681" s="123" t="s">
        <v>215</v>
      </c>
      <c r="D681" s="98" t="s">
        <v>13667</v>
      </c>
      <c r="E681" s="98" t="s">
        <v>13669</v>
      </c>
      <c r="F681" s="124">
        <v>14</v>
      </c>
      <c r="G681" s="112">
        <v>44075</v>
      </c>
      <c r="H681" s="98"/>
      <c r="I681" s="123" t="str">
        <f t="shared" si="10"/>
        <v>SIM</v>
      </c>
      <c r="J681" s="123"/>
      <c r="K681" s="123"/>
      <c r="L681" s="123"/>
      <c r="M681" s="98"/>
      <c r="N681" s="118"/>
    </row>
    <row r="682" spans="1:14" x14ac:dyDescent="0.25">
      <c r="A682" s="130">
        <v>11097243000106</v>
      </c>
      <c r="B682" s="98" t="s">
        <v>12068</v>
      </c>
      <c r="C682" s="123" t="s">
        <v>2758</v>
      </c>
      <c r="D682" s="98" t="s">
        <v>13667</v>
      </c>
      <c r="E682" s="98" t="s">
        <v>13669</v>
      </c>
      <c r="F682" s="124">
        <v>11</v>
      </c>
      <c r="G682" s="112">
        <v>40982</v>
      </c>
      <c r="H682" s="98"/>
      <c r="I682" s="123" t="str">
        <f t="shared" si="10"/>
        <v>NÃO</v>
      </c>
      <c r="J682" s="123"/>
      <c r="K682" s="123"/>
      <c r="L682" s="123"/>
      <c r="M682" s="98" t="s">
        <v>15348</v>
      </c>
      <c r="N682" s="118"/>
    </row>
    <row r="683" spans="1:14" x14ac:dyDescent="0.25">
      <c r="A683" s="130">
        <v>18083071000160</v>
      </c>
      <c r="B683" s="98" t="s">
        <v>12069</v>
      </c>
      <c r="C683" s="123" t="s">
        <v>1356</v>
      </c>
      <c r="D683" s="98" t="s">
        <v>13667</v>
      </c>
      <c r="E683" s="98" t="s">
        <v>13669</v>
      </c>
      <c r="F683" s="124">
        <v>11</v>
      </c>
      <c r="G683" s="112">
        <v>40360</v>
      </c>
      <c r="H683" s="98"/>
      <c r="I683" s="123" t="str">
        <f t="shared" si="10"/>
        <v>NÃO</v>
      </c>
      <c r="J683" s="123"/>
      <c r="K683" s="123"/>
      <c r="L683" s="123"/>
      <c r="M683" s="98"/>
      <c r="N683" s="118"/>
    </row>
    <row r="684" spans="1:14" x14ac:dyDescent="0.25">
      <c r="A684" s="130">
        <v>17695032000151</v>
      </c>
      <c r="B684" s="98" t="s">
        <v>12070</v>
      </c>
      <c r="C684" s="123" t="s">
        <v>1356</v>
      </c>
      <c r="D684" s="98" t="s">
        <v>13667</v>
      </c>
      <c r="E684" s="98" t="s">
        <v>13669</v>
      </c>
      <c r="F684" s="124">
        <v>11</v>
      </c>
      <c r="G684" s="112">
        <v>39508</v>
      </c>
      <c r="H684" s="98"/>
      <c r="I684" s="123" t="str">
        <f t="shared" si="10"/>
        <v>NÃO</v>
      </c>
      <c r="J684" s="123"/>
      <c r="K684" s="123"/>
      <c r="L684" s="123"/>
      <c r="M684" s="98" t="s">
        <v>13699</v>
      </c>
      <c r="N684" s="118"/>
    </row>
    <row r="685" spans="1:14" x14ac:dyDescent="0.25">
      <c r="A685" s="130">
        <v>87838330000139</v>
      </c>
      <c r="B685" s="98" t="s">
        <v>12071</v>
      </c>
      <c r="C685" s="123" t="s">
        <v>3812</v>
      </c>
      <c r="D685" s="98" t="s">
        <v>13667</v>
      </c>
      <c r="E685" s="98" t="s">
        <v>13669</v>
      </c>
      <c r="F685" s="124">
        <v>14</v>
      </c>
      <c r="G685" s="112">
        <v>44013</v>
      </c>
      <c r="H685" s="98"/>
      <c r="I685" s="123" t="str">
        <f t="shared" si="10"/>
        <v>SIM</v>
      </c>
      <c r="J685" s="123"/>
      <c r="K685" s="123"/>
      <c r="L685" s="123"/>
      <c r="M685" s="98"/>
      <c r="N685" s="118"/>
    </row>
    <row r="686" spans="1:14" x14ac:dyDescent="0.25">
      <c r="A686" s="130">
        <v>1614088000102</v>
      </c>
      <c r="B686" s="98" t="s">
        <v>12072</v>
      </c>
      <c r="C686" s="123" t="s">
        <v>2274</v>
      </c>
      <c r="D686" s="98" t="s">
        <v>13667</v>
      </c>
      <c r="E686" s="98" t="s">
        <v>13669</v>
      </c>
      <c r="F686" s="124">
        <v>11</v>
      </c>
      <c r="G686" s="112">
        <v>42615</v>
      </c>
      <c r="H686" s="98"/>
      <c r="I686" s="123" t="str">
        <f t="shared" si="10"/>
        <v>NÃO</v>
      </c>
      <c r="J686" s="123"/>
      <c r="K686" s="123"/>
      <c r="L686" s="123"/>
      <c r="M686" s="98" t="s">
        <v>14951</v>
      </c>
      <c r="N686" s="118"/>
    </row>
    <row r="687" spans="1:14" x14ac:dyDescent="0.25">
      <c r="A687" s="130">
        <v>1619323000120</v>
      </c>
      <c r="B687" s="98" t="s">
        <v>12073</v>
      </c>
      <c r="C687" s="123" t="s">
        <v>3143</v>
      </c>
      <c r="D687" s="98" t="s">
        <v>13667</v>
      </c>
      <c r="E687" s="98" t="s">
        <v>13669</v>
      </c>
      <c r="F687" s="124">
        <v>11</v>
      </c>
      <c r="G687" s="112">
        <v>38931</v>
      </c>
      <c r="H687" s="98"/>
      <c r="I687" s="123" t="str">
        <f t="shared" si="10"/>
        <v>NÃO</v>
      </c>
      <c r="J687" s="123"/>
      <c r="K687" s="123"/>
      <c r="L687" s="123"/>
      <c r="M687" s="98" t="s">
        <v>13534</v>
      </c>
      <c r="N687" s="118"/>
    </row>
    <row r="688" spans="1:14" x14ac:dyDescent="0.25">
      <c r="A688" s="130">
        <v>47842836000105</v>
      </c>
      <c r="B688" s="98" t="s">
        <v>12074</v>
      </c>
      <c r="C688" s="123" t="s">
        <v>4626</v>
      </c>
      <c r="D688" s="98" t="s">
        <v>13667</v>
      </c>
      <c r="E688" s="98" t="s">
        <v>13669</v>
      </c>
      <c r="F688" s="124">
        <v>11</v>
      </c>
      <c r="G688" s="112">
        <v>40909</v>
      </c>
      <c r="H688" s="98"/>
      <c r="I688" s="123" t="str">
        <f t="shared" si="10"/>
        <v>NÃO</v>
      </c>
      <c r="J688" s="123"/>
      <c r="K688" s="123"/>
      <c r="L688" s="123"/>
      <c r="M688" s="98" t="s">
        <v>16741</v>
      </c>
      <c r="N688" s="118"/>
    </row>
    <row r="689" spans="1:14" x14ac:dyDescent="0.25">
      <c r="A689" s="130">
        <v>1612848000134</v>
      </c>
      <c r="B689" s="98" t="s">
        <v>12075</v>
      </c>
      <c r="C689" s="123" t="s">
        <v>4626</v>
      </c>
      <c r="D689" s="98" t="s">
        <v>13667</v>
      </c>
      <c r="E689" s="98" t="s">
        <v>13669</v>
      </c>
      <c r="F689" s="124">
        <v>14</v>
      </c>
      <c r="G689" s="112">
        <v>44044</v>
      </c>
      <c r="H689" s="98"/>
      <c r="I689" s="123" t="str">
        <f t="shared" si="10"/>
        <v>SIM</v>
      </c>
      <c r="J689" s="123"/>
      <c r="K689" s="123"/>
      <c r="L689" s="123"/>
      <c r="M689" s="98"/>
      <c r="N689" s="118"/>
    </row>
    <row r="690" spans="1:14" x14ac:dyDescent="0.25">
      <c r="A690" s="130">
        <v>11361870000102</v>
      </c>
      <c r="B690" s="98" t="s">
        <v>12076</v>
      </c>
      <c r="C690" s="123" t="s">
        <v>2758</v>
      </c>
      <c r="D690" s="98" t="s">
        <v>13667</v>
      </c>
      <c r="E690" s="98" t="s">
        <v>13669</v>
      </c>
      <c r="F690" s="124">
        <v>11</v>
      </c>
      <c r="G690" s="112">
        <v>38681</v>
      </c>
      <c r="H690" s="98"/>
      <c r="I690" s="123" t="str">
        <f t="shared" si="10"/>
        <v>NÃO</v>
      </c>
      <c r="J690" s="123"/>
      <c r="K690" s="123"/>
      <c r="L690" s="123"/>
      <c r="M690" s="98" t="s">
        <v>15350</v>
      </c>
      <c r="N690" s="118"/>
    </row>
    <row r="691" spans="1:14" x14ac:dyDescent="0.25">
      <c r="A691" s="130">
        <v>3848000174</v>
      </c>
      <c r="B691" s="98" t="s">
        <v>12077</v>
      </c>
      <c r="C691" s="123" t="s">
        <v>5227</v>
      </c>
      <c r="D691" s="98" t="s">
        <v>13667</v>
      </c>
      <c r="E691" s="98" t="s">
        <v>13669</v>
      </c>
      <c r="F691" s="124">
        <v>11</v>
      </c>
      <c r="G691" s="112">
        <v>42834</v>
      </c>
      <c r="H691" s="98"/>
      <c r="I691" s="123" t="str">
        <f t="shared" si="10"/>
        <v>NÃO</v>
      </c>
      <c r="J691" s="123"/>
      <c r="K691" s="123"/>
      <c r="L691" s="123"/>
      <c r="M691" s="98"/>
      <c r="N691" s="118"/>
    </row>
    <row r="692" spans="1:14" x14ac:dyDescent="0.25">
      <c r="A692" s="130">
        <v>1367762000193</v>
      </c>
      <c r="B692" s="98" t="s">
        <v>12078</v>
      </c>
      <c r="C692" s="123" t="s">
        <v>2274</v>
      </c>
      <c r="D692" s="98" t="s">
        <v>13667</v>
      </c>
      <c r="E692" s="98" t="s">
        <v>13669</v>
      </c>
      <c r="F692" s="124">
        <v>11</v>
      </c>
      <c r="G692" s="112">
        <v>43891</v>
      </c>
      <c r="H692" s="98"/>
      <c r="I692" s="123" t="str">
        <f t="shared" si="10"/>
        <v>NÃO</v>
      </c>
      <c r="J692" s="123"/>
      <c r="K692" s="123"/>
      <c r="L692" s="123"/>
      <c r="M692" s="98"/>
      <c r="N692" s="118"/>
    </row>
    <row r="693" spans="1:14" x14ac:dyDescent="0.25">
      <c r="A693" s="130">
        <v>13232996000102</v>
      </c>
      <c r="B693" s="98" t="s">
        <v>12079</v>
      </c>
      <c r="C693" s="123" t="s">
        <v>215</v>
      </c>
      <c r="D693" s="98" t="s">
        <v>13667</v>
      </c>
      <c r="E693" s="98" t="s">
        <v>13669</v>
      </c>
      <c r="F693" s="124">
        <v>11</v>
      </c>
      <c r="G693" s="112">
        <v>39583</v>
      </c>
      <c r="H693" s="98"/>
      <c r="I693" s="123" t="str">
        <f t="shared" si="10"/>
        <v>NÃO</v>
      </c>
      <c r="J693" s="123"/>
      <c r="K693" s="123"/>
      <c r="L693" s="123"/>
      <c r="M693" s="98" t="s">
        <v>13699</v>
      </c>
      <c r="N693" s="118"/>
    </row>
    <row r="694" spans="1:14" x14ac:dyDescent="0.25">
      <c r="A694" s="130">
        <v>2321917000113</v>
      </c>
      <c r="B694" s="98" t="s">
        <v>12080</v>
      </c>
      <c r="C694" s="123" t="s">
        <v>901</v>
      </c>
      <c r="D694" s="98" t="s">
        <v>13667</v>
      </c>
      <c r="E694" s="98" t="s">
        <v>13669</v>
      </c>
      <c r="F694" s="124">
        <v>11</v>
      </c>
      <c r="G694" s="112">
        <v>42583</v>
      </c>
      <c r="H694" s="98"/>
      <c r="I694" s="123" t="str">
        <f t="shared" si="10"/>
        <v>NÃO</v>
      </c>
      <c r="J694" s="123"/>
      <c r="K694" s="123"/>
      <c r="L694" s="123"/>
      <c r="M694" s="98" t="s">
        <v>14207</v>
      </c>
      <c r="N694" s="118"/>
    </row>
    <row r="695" spans="1:14" x14ac:dyDescent="0.25">
      <c r="A695" s="130">
        <v>12262721000159</v>
      </c>
      <c r="B695" s="98" t="s">
        <v>12081</v>
      </c>
      <c r="C695" s="123" t="s">
        <v>29</v>
      </c>
      <c r="D695" s="98" t="s">
        <v>13667</v>
      </c>
      <c r="E695" s="98" t="s">
        <v>13669</v>
      </c>
      <c r="F695" s="124">
        <v>11</v>
      </c>
      <c r="G695" s="112">
        <v>42332</v>
      </c>
      <c r="H695" s="98"/>
      <c r="I695" s="123" t="str">
        <f t="shared" si="10"/>
        <v>NÃO</v>
      </c>
      <c r="J695" s="123"/>
      <c r="K695" s="123"/>
      <c r="L695" s="123"/>
      <c r="M695" s="98" t="s">
        <v>13712</v>
      </c>
      <c r="N695" s="118"/>
    </row>
    <row r="696" spans="1:14" x14ac:dyDescent="0.25">
      <c r="A696" s="130">
        <v>95589271000130</v>
      </c>
      <c r="B696" s="98" t="s">
        <v>12082</v>
      </c>
      <c r="C696" s="123" t="s">
        <v>3143</v>
      </c>
      <c r="D696" s="98" t="s">
        <v>13667</v>
      </c>
      <c r="E696" s="98" t="s">
        <v>13669</v>
      </c>
      <c r="F696" s="124">
        <v>11</v>
      </c>
      <c r="G696" s="112">
        <v>40304</v>
      </c>
      <c r="H696" s="98"/>
      <c r="I696" s="123" t="str">
        <f t="shared" si="10"/>
        <v>NÃO</v>
      </c>
      <c r="J696" s="123"/>
      <c r="K696" s="123"/>
      <c r="L696" s="123"/>
      <c r="M696" s="98" t="s">
        <v>15733</v>
      </c>
      <c r="N696" s="118"/>
    </row>
    <row r="697" spans="1:14" x14ac:dyDescent="0.25">
      <c r="A697" s="130">
        <v>53221941000111</v>
      </c>
      <c r="B697" s="98" t="s">
        <v>12083</v>
      </c>
      <c r="C697" s="123" t="s">
        <v>4626</v>
      </c>
      <c r="D697" s="98" t="s">
        <v>13667</v>
      </c>
      <c r="E697" s="98" t="s">
        <v>13669</v>
      </c>
      <c r="F697" s="124">
        <v>11</v>
      </c>
      <c r="G697" s="112">
        <v>38944</v>
      </c>
      <c r="H697" s="98"/>
      <c r="I697" s="123" t="str">
        <f t="shared" si="10"/>
        <v>NÃO</v>
      </c>
      <c r="J697" s="123"/>
      <c r="K697" s="123"/>
      <c r="L697" s="123"/>
      <c r="M697" s="98" t="s">
        <v>16745</v>
      </c>
      <c r="N697" s="118"/>
    </row>
    <row r="698" spans="1:14" x14ac:dyDescent="0.25">
      <c r="A698" s="130">
        <v>10347466000111</v>
      </c>
      <c r="B698" s="98" t="s">
        <v>12084</v>
      </c>
      <c r="C698" s="123" t="s">
        <v>2758</v>
      </c>
      <c r="D698" s="98" t="s">
        <v>13667</v>
      </c>
      <c r="E698" s="98" t="s">
        <v>13669</v>
      </c>
      <c r="F698" s="124">
        <v>11</v>
      </c>
      <c r="G698" s="112">
        <v>40504</v>
      </c>
      <c r="H698" s="98"/>
      <c r="I698" s="123" t="str">
        <f t="shared" si="10"/>
        <v>NÃO</v>
      </c>
      <c r="J698" s="123"/>
      <c r="K698" s="123"/>
      <c r="L698" s="123"/>
      <c r="M698" s="98"/>
      <c r="N698" s="118"/>
    </row>
    <row r="699" spans="1:14" x14ac:dyDescent="0.25">
      <c r="A699" s="130">
        <v>87843819000107</v>
      </c>
      <c r="B699" s="98" t="s">
        <v>12085</v>
      </c>
      <c r="C699" s="123" t="s">
        <v>3812</v>
      </c>
      <c r="D699" s="98" t="s">
        <v>13667</v>
      </c>
      <c r="E699" s="98" t="s">
        <v>13669</v>
      </c>
      <c r="F699" s="124">
        <v>14</v>
      </c>
      <c r="G699" s="112">
        <v>43922</v>
      </c>
      <c r="H699" s="98"/>
      <c r="I699" s="123" t="str">
        <f t="shared" si="10"/>
        <v>SIM</v>
      </c>
      <c r="J699" s="123"/>
      <c r="K699" s="123"/>
      <c r="L699" s="123"/>
      <c r="M699" s="98"/>
      <c r="N699" s="118"/>
    </row>
    <row r="700" spans="1:14" x14ac:dyDescent="0.25">
      <c r="A700" s="130">
        <v>10113736000120</v>
      </c>
      <c r="B700" s="98" t="s">
        <v>12086</v>
      </c>
      <c r="C700" s="123" t="s">
        <v>2758</v>
      </c>
      <c r="D700" s="98" t="s">
        <v>13667</v>
      </c>
      <c r="E700" s="98" t="s">
        <v>13669</v>
      </c>
      <c r="F700" s="124">
        <v>11</v>
      </c>
      <c r="G700" s="112">
        <v>40332</v>
      </c>
      <c r="H700" s="98"/>
      <c r="I700" s="123" t="str">
        <f t="shared" si="10"/>
        <v>NÃO</v>
      </c>
      <c r="J700" s="123"/>
      <c r="K700" s="123"/>
      <c r="L700" s="123"/>
      <c r="M700" s="98" t="s">
        <v>15354</v>
      </c>
      <c r="N700" s="118"/>
    </row>
    <row r="701" spans="1:14" x14ac:dyDescent="0.25">
      <c r="A701" s="130">
        <v>76282706000155</v>
      </c>
      <c r="B701" s="98" t="s">
        <v>12087</v>
      </c>
      <c r="C701" s="123" t="s">
        <v>3143</v>
      </c>
      <c r="D701" s="98" t="s">
        <v>13667</v>
      </c>
      <c r="E701" s="98" t="s">
        <v>13669</v>
      </c>
      <c r="F701" s="124">
        <v>11</v>
      </c>
      <c r="G701" s="112">
        <v>40906</v>
      </c>
      <c r="H701" s="98"/>
      <c r="I701" s="123" t="str">
        <f t="shared" si="10"/>
        <v>NÃO</v>
      </c>
      <c r="J701" s="123"/>
      <c r="K701" s="123"/>
      <c r="L701" s="123"/>
      <c r="M701" s="98" t="s">
        <v>13534</v>
      </c>
      <c r="N701" s="118"/>
    </row>
    <row r="702" spans="1:14" x14ac:dyDescent="0.25">
      <c r="A702" s="130">
        <v>18313833000178</v>
      </c>
      <c r="B702" s="98" t="s">
        <v>12088</v>
      </c>
      <c r="C702" s="123" t="s">
        <v>1356</v>
      </c>
      <c r="D702" s="98" t="s">
        <v>13667</v>
      </c>
      <c r="E702" s="98" t="s">
        <v>13669</v>
      </c>
      <c r="F702" s="124">
        <v>11</v>
      </c>
      <c r="G702" s="112">
        <v>41778</v>
      </c>
      <c r="H702" s="98"/>
      <c r="I702" s="123" t="str">
        <f t="shared" si="10"/>
        <v>NÃO</v>
      </c>
      <c r="J702" s="123"/>
      <c r="K702" s="123"/>
      <c r="L702" s="123"/>
      <c r="M702" s="98" t="s">
        <v>14603</v>
      </c>
      <c r="N702" s="118"/>
    </row>
    <row r="703" spans="1:14" x14ac:dyDescent="0.25">
      <c r="A703" s="130">
        <v>6554067000154</v>
      </c>
      <c r="B703" s="98" t="s">
        <v>12089</v>
      </c>
      <c r="C703" s="123" t="s">
        <v>2926</v>
      </c>
      <c r="D703" s="98" t="s">
        <v>13667</v>
      </c>
      <c r="E703" s="98" t="s">
        <v>13669</v>
      </c>
      <c r="F703" s="124">
        <v>11</v>
      </c>
      <c r="G703" s="112">
        <v>39534</v>
      </c>
      <c r="H703" s="98"/>
      <c r="I703" s="123" t="str">
        <f t="shared" si="10"/>
        <v>NÃO</v>
      </c>
      <c r="J703" s="123"/>
      <c r="K703" s="123"/>
      <c r="L703" s="123"/>
      <c r="M703" s="98"/>
      <c r="N703" s="118"/>
    </row>
    <row r="704" spans="1:14" x14ac:dyDescent="0.25">
      <c r="A704" s="130">
        <v>1612289000162</v>
      </c>
      <c r="B704" s="98" t="s">
        <v>12090</v>
      </c>
      <c r="C704" s="123" t="s">
        <v>3812</v>
      </c>
      <c r="D704" s="98" t="s">
        <v>13667</v>
      </c>
      <c r="E704" s="98" t="s">
        <v>13669</v>
      </c>
      <c r="F704" s="124">
        <v>11</v>
      </c>
      <c r="G704" s="112">
        <v>39374</v>
      </c>
      <c r="H704" s="98"/>
      <c r="I704" s="123" t="str">
        <f t="shared" si="10"/>
        <v>NÃO</v>
      </c>
      <c r="J704" s="123"/>
      <c r="K704" s="123"/>
      <c r="L704" s="123"/>
      <c r="M704" s="98"/>
      <c r="N704" s="118"/>
    </row>
    <row r="705" spans="1:14" x14ac:dyDescent="0.25">
      <c r="A705" s="130">
        <v>82892282000143</v>
      </c>
      <c r="B705" s="98" t="s">
        <v>12091</v>
      </c>
      <c r="C705" s="123" t="s">
        <v>4289</v>
      </c>
      <c r="D705" s="98" t="s">
        <v>13667</v>
      </c>
      <c r="E705" s="98" t="s">
        <v>13669</v>
      </c>
      <c r="F705" s="124">
        <v>11</v>
      </c>
      <c r="G705" s="112">
        <v>42762</v>
      </c>
      <c r="H705" s="98"/>
      <c r="I705" s="123" t="str">
        <f t="shared" si="10"/>
        <v>NÃO</v>
      </c>
      <c r="J705" s="123"/>
      <c r="K705" s="123"/>
      <c r="L705" s="123"/>
      <c r="M705" s="98"/>
      <c r="N705" s="118"/>
    </row>
    <row r="706" spans="1:14" x14ac:dyDescent="0.25">
      <c r="A706" s="130">
        <v>75772400000114</v>
      </c>
      <c r="B706" s="98" t="s">
        <v>12092</v>
      </c>
      <c r="C706" s="123" t="s">
        <v>3143</v>
      </c>
      <c r="D706" s="98" t="s">
        <v>13667</v>
      </c>
      <c r="E706" s="98" t="s">
        <v>13669</v>
      </c>
      <c r="F706" s="124">
        <v>11</v>
      </c>
      <c r="G706" s="112">
        <v>38715</v>
      </c>
      <c r="H706" s="98"/>
      <c r="I706" s="123" t="str">
        <f t="shared" si="10"/>
        <v>NÃO</v>
      </c>
      <c r="J706" s="123"/>
      <c r="K706" s="123"/>
      <c r="L706" s="123"/>
      <c r="M706" s="98" t="s">
        <v>15736</v>
      </c>
      <c r="N706" s="118"/>
    </row>
    <row r="707" spans="1:14" x14ac:dyDescent="0.25">
      <c r="A707" s="130">
        <v>4530101000125</v>
      </c>
      <c r="B707" s="98" t="s">
        <v>12093</v>
      </c>
      <c r="C707" s="123" t="s">
        <v>133</v>
      </c>
      <c r="D707" s="98" t="s">
        <v>13667</v>
      </c>
      <c r="E707" s="98" t="s">
        <v>13669</v>
      </c>
      <c r="F707" s="124">
        <v>11</v>
      </c>
      <c r="G707" s="112">
        <v>38723</v>
      </c>
      <c r="H707" s="98"/>
      <c r="I707" s="123" t="str">
        <f t="shared" ref="I707:I770" si="11">IFERROR(IF(OR(E707="Ativos", E707="Aposentados",E707="Pensionistas"),IF(F707&gt;=14,"SIM","NÃO"),""),"")</f>
        <v>NÃO</v>
      </c>
      <c r="J707" s="123"/>
      <c r="K707" s="123"/>
      <c r="L707" s="123"/>
      <c r="M707" s="98" t="s">
        <v>13830</v>
      </c>
      <c r="N707" s="118"/>
    </row>
    <row r="708" spans="1:14" x14ac:dyDescent="0.25">
      <c r="A708" s="130">
        <v>87612768000102</v>
      </c>
      <c r="B708" s="98" t="s">
        <v>12094</v>
      </c>
      <c r="C708" s="123" t="s">
        <v>3812</v>
      </c>
      <c r="D708" s="98" t="s">
        <v>13667</v>
      </c>
      <c r="E708" s="98" t="s">
        <v>13669</v>
      </c>
      <c r="F708" s="124">
        <v>14</v>
      </c>
      <c r="G708" s="112">
        <v>44075</v>
      </c>
      <c r="H708" s="98"/>
      <c r="I708" s="123" t="str">
        <f t="shared" si="11"/>
        <v>SIM</v>
      </c>
      <c r="J708" s="123"/>
      <c r="K708" s="123"/>
      <c r="L708" s="123"/>
      <c r="M708" s="98"/>
      <c r="N708" s="118"/>
    </row>
    <row r="709" spans="1:14" x14ac:dyDescent="0.25">
      <c r="A709" s="130">
        <v>16784720000125</v>
      </c>
      <c r="B709" s="98" t="s">
        <v>12095</v>
      </c>
      <c r="C709" s="123" t="s">
        <v>1356</v>
      </c>
      <c r="D709" s="98" t="s">
        <v>13667</v>
      </c>
      <c r="E709" s="98" t="s">
        <v>13669</v>
      </c>
      <c r="F709" s="124">
        <v>14</v>
      </c>
      <c r="G709" s="112">
        <v>44044</v>
      </c>
      <c r="H709" s="98"/>
      <c r="I709" s="123" t="str">
        <f t="shared" si="11"/>
        <v>SIM</v>
      </c>
      <c r="J709" s="123"/>
      <c r="K709" s="123"/>
      <c r="L709" s="123"/>
      <c r="M709" s="98"/>
      <c r="N709" s="118"/>
    </row>
    <row r="710" spans="1:14" x14ac:dyDescent="0.25">
      <c r="A710" s="130">
        <v>97228126000150</v>
      </c>
      <c r="B710" s="98" t="s">
        <v>12096</v>
      </c>
      <c r="C710" s="123" t="s">
        <v>3812</v>
      </c>
      <c r="D710" s="98" t="s">
        <v>13667</v>
      </c>
      <c r="E710" s="98" t="s">
        <v>13669</v>
      </c>
      <c r="F710" s="124">
        <v>14</v>
      </c>
      <c r="G710" s="112">
        <v>44013</v>
      </c>
      <c r="H710" s="98"/>
      <c r="I710" s="123" t="str">
        <f t="shared" si="11"/>
        <v>SIM</v>
      </c>
      <c r="J710" s="123"/>
      <c r="K710" s="123"/>
      <c r="L710" s="123"/>
      <c r="M710" s="98"/>
      <c r="N710" s="118"/>
    </row>
    <row r="711" spans="1:14" x14ac:dyDescent="0.25">
      <c r="A711" s="130">
        <v>1738780000134</v>
      </c>
      <c r="B711" s="98" t="s">
        <v>12097</v>
      </c>
      <c r="C711" s="123" t="s">
        <v>901</v>
      </c>
      <c r="D711" s="98" t="s">
        <v>13667</v>
      </c>
      <c r="E711" s="98" t="s">
        <v>13669</v>
      </c>
      <c r="F711" s="124">
        <v>11</v>
      </c>
      <c r="G711" s="112">
        <v>39610</v>
      </c>
      <c r="H711" s="98"/>
      <c r="I711" s="123" t="str">
        <f t="shared" si="11"/>
        <v>NÃO</v>
      </c>
      <c r="J711" s="123"/>
      <c r="K711" s="123"/>
      <c r="L711" s="123"/>
      <c r="M711" s="98"/>
      <c r="N711" s="118"/>
    </row>
    <row r="712" spans="1:14" x14ac:dyDescent="0.25">
      <c r="A712" s="130">
        <v>1616684000113</v>
      </c>
      <c r="B712" s="98" t="s">
        <v>12098</v>
      </c>
      <c r="C712" s="123" t="s">
        <v>1142</v>
      </c>
      <c r="D712" s="98" t="s">
        <v>13667</v>
      </c>
      <c r="E712" s="98" t="s">
        <v>13669</v>
      </c>
      <c r="F712" s="124">
        <v>11</v>
      </c>
      <c r="G712" s="112">
        <v>38808</v>
      </c>
      <c r="H712" s="98"/>
      <c r="I712" s="123" t="str">
        <f t="shared" si="11"/>
        <v>NÃO</v>
      </c>
      <c r="J712" s="123"/>
      <c r="K712" s="123"/>
      <c r="L712" s="123"/>
      <c r="M712" s="98" t="s">
        <v>14411</v>
      </c>
      <c r="N712" s="118"/>
    </row>
    <row r="713" spans="1:14" x14ac:dyDescent="0.25">
      <c r="A713" s="130">
        <v>2075216000141</v>
      </c>
      <c r="B713" s="98" t="s">
        <v>12100</v>
      </c>
      <c r="C713" s="123" t="s">
        <v>5227</v>
      </c>
      <c r="D713" s="98" t="s">
        <v>13667</v>
      </c>
      <c r="E713" s="98" t="s">
        <v>13669</v>
      </c>
      <c r="F713" s="124">
        <v>11</v>
      </c>
      <c r="G713" s="112">
        <v>41616</v>
      </c>
      <c r="H713" s="98"/>
      <c r="I713" s="123" t="str">
        <f t="shared" si="11"/>
        <v>NÃO</v>
      </c>
      <c r="J713" s="123"/>
      <c r="K713" s="123"/>
      <c r="L713" s="123"/>
      <c r="M713" s="98" t="s">
        <v>17017</v>
      </c>
      <c r="N713" s="118"/>
    </row>
    <row r="714" spans="1:14" x14ac:dyDescent="0.25">
      <c r="A714" s="130">
        <v>81531162000158</v>
      </c>
      <c r="B714" s="98" t="s">
        <v>12101</v>
      </c>
      <c r="C714" s="123" t="s">
        <v>4289</v>
      </c>
      <c r="D714" s="98" t="s">
        <v>13667</v>
      </c>
      <c r="E714" s="98" t="s">
        <v>13669</v>
      </c>
      <c r="F714" s="124">
        <v>11</v>
      </c>
      <c r="G714" s="112">
        <v>39499</v>
      </c>
      <c r="H714" s="98"/>
      <c r="I714" s="123" t="str">
        <f t="shared" si="11"/>
        <v>NÃO</v>
      </c>
      <c r="J714" s="123"/>
      <c r="K714" s="123"/>
      <c r="L714" s="123"/>
      <c r="M714" s="98" t="s">
        <v>16606</v>
      </c>
      <c r="N714" s="118"/>
    </row>
    <row r="715" spans="1:14" x14ac:dyDescent="0.25">
      <c r="A715" s="130">
        <v>7954605000160</v>
      </c>
      <c r="B715" s="98" t="s">
        <v>12102</v>
      </c>
      <c r="C715" s="123" t="s">
        <v>634</v>
      </c>
      <c r="D715" s="98" t="s">
        <v>13667</v>
      </c>
      <c r="E715" s="98" t="s">
        <v>13669</v>
      </c>
      <c r="F715" s="124">
        <v>11</v>
      </c>
      <c r="G715" s="112">
        <v>39080</v>
      </c>
      <c r="H715" s="98"/>
      <c r="I715" s="123" t="str">
        <f t="shared" si="11"/>
        <v>NÃO</v>
      </c>
      <c r="J715" s="123"/>
      <c r="K715" s="123"/>
      <c r="L715" s="123"/>
      <c r="M715" s="98" t="s">
        <v>13979</v>
      </c>
      <c r="N715" s="118"/>
    </row>
    <row r="716" spans="1:14" x14ac:dyDescent="0.25">
      <c r="A716" s="130">
        <v>18241760000156</v>
      </c>
      <c r="B716" s="98" t="s">
        <v>12103</v>
      </c>
      <c r="C716" s="123" t="s">
        <v>1356</v>
      </c>
      <c r="D716" s="98" t="s">
        <v>13667</v>
      </c>
      <c r="E716" s="98" t="s">
        <v>13669</v>
      </c>
      <c r="F716" s="124">
        <v>11</v>
      </c>
      <c r="G716" s="112">
        <v>41913</v>
      </c>
      <c r="H716" s="98"/>
      <c r="I716" s="123" t="str">
        <f t="shared" si="11"/>
        <v>NÃO</v>
      </c>
      <c r="J716" s="123"/>
      <c r="K716" s="123"/>
      <c r="L716" s="123"/>
      <c r="M716" s="98" t="s">
        <v>14607</v>
      </c>
      <c r="N716" s="118"/>
    </row>
    <row r="717" spans="1:14" x14ac:dyDescent="0.25">
      <c r="A717" s="130">
        <v>89708051000186</v>
      </c>
      <c r="B717" s="98" t="s">
        <v>12104</v>
      </c>
      <c r="C717" s="123" t="s">
        <v>3812</v>
      </c>
      <c r="D717" s="98" t="s">
        <v>13667</v>
      </c>
      <c r="E717" s="98" t="s">
        <v>13669</v>
      </c>
      <c r="F717" s="124">
        <v>11</v>
      </c>
      <c r="G717" s="112">
        <v>42370</v>
      </c>
      <c r="H717" s="98"/>
      <c r="I717" s="123" t="str">
        <f t="shared" si="11"/>
        <v>NÃO</v>
      </c>
      <c r="J717" s="123"/>
      <c r="K717" s="123"/>
      <c r="L717" s="123"/>
      <c r="M717" s="98" t="s">
        <v>16300</v>
      </c>
      <c r="N717" s="118"/>
    </row>
    <row r="718" spans="1:14" x14ac:dyDescent="0.25">
      <c r="A718" s="130">
        <v>35050756000120</v>
      </c>
      <c r="B718" s="98" t="s">
        <v>12105</v>
      </c>
      <c r="C718" s="123" t="s">
        <v>634</v>
      </c>
      <c r="D718" s="98" t="s">
        <v>13667</v>
      </c>
      <c r="E718" s="98" t="s">
        <v>13669</v>
      </c>
      <c r="F718" s="124">
        <v>11</v>
      </c>
      <c r="G718" s="112">
        <v>38766</v>
      </c>
      <c r="H718" s="98"/>
      <c r="I718" s="123" t="str">
        <f t="shared" si="11"/>
        <v>NÃO</v>
      </c>
      <c r="J718" s="123"/>
      <c r="K718" s="123"/>
      <c r="L718" s="123"/>
      <c r="M718" s="98" t="s">
        <v>13981</v>
      </c>
      <c r="N718" s="118"/>
    </row>
    <row r="719" spans="1:14" x14ac:dyDescent="0.25">
      <c r="A719" s="130">
        <v>76206606000140</v>
      </c>
      <c r="B719" s="98" t="s">
        <v>12106</v>
      </c>
      <c r="C719" s="123" t="s">
        <v>3143</v>
      </c>
      <c r="D719" s="98" t="s">
        <v>13667</v>
      </c>
      <c r="E719" s="98" t="s">
        <v>13669</v>
      </c>
      <c r="F719" s="124">
        <v>14</v>
      </c>
      <c r="G719" s="112">
        <v>43922</v>
      </c>
      <c r="H719" s="98"/>
      <c r="I719" s="123" t="str">
        <f t="shared" si="11"/>
        <v>SIM</v>
      </c>
      <c r="J719" s="123"/>
      <c r="K719" s="123"/>
      <c r="L719" s="123"/>
      <c r="M719" s="98"/>
      <c r="N719" s="118"/>
    </row>
    <row r="720" spans="1:14" x14ac:dyDescent="0.25">
      <c r="A720" s="130">
        <v>1603719000180</v>
      </c>
      <c r="B720" s="98" t="s">
        <v>12107</v>
      </c>
      <c r="C720" s="123" t="s">
        <v>3143</v>
      </c>
      <c r="D720" s="98" t="s">
        <v>13667</v>
      </c>
      <c r="E720" s="98" t="s">
        <v>13669</v>
      </c>
      <c r="F720" s="124">
        <v>11</v>
      </c>
      <c r="G720" s="112">
        <v>42887</v>
      </c>
      <c r="H720" s="98"/>
      <c r="I720" s="123" t="str">
        <f t="shared" si="11"/>
        <v>NÃO</v>
      </c>
      <c r="J720" s="123"/>
      <c r="K720" s="123"/>
      <c r="L720" s="123"/>
      <c r="M720" s="98" t="s">
        <v>15738</v>
      </c>
      <c r="N720" s="118"/>
    </row>
    <row r="721" spans="1:14" x14ac:dyDescent="0.25">
      <c r="A721" s="130">
        <v>77816510000166</v>
      </c>
      <c r="B721" s="98" t="s">
        <v>12108</v>
      </c>
      <c r="C721" s="123" t="s">
        <v>3143</v>
      </c>
      <c r="D721" s="98" t="s">
        <v>13667</v>
      </c>
      <c r="E721" s="98" t="s">
        <v>13669</v>
      </c>
      <c r="F721" s="124">
        <v>14</v>
      </c>
      <c r="G721" s="112">
        <v>44136</v>
      </c>
      <c r="H721" s="98"/>
      <c r="I721" s="123" t="str">
        <f t="shared" si="11"/>
        <v>SIM</v>
      </c>
      <c r="J721" s="123"/>
      <c r="K721" s="123"/>
      <c r="L721" s="123"/>
      <c r="M721" s="98"/>
      <c r="N721" s="118"/>
    </row>
    <row r="722" spans="1:14" x14ac:dyDescent="0.25">
      <c r="A722" s="130">
        <v>46523072000114</v>
      </c>
      <c r="B722" s="98" t="s">
        <v>12109</v>
      </c>
      <c r="C722" s="123" t="s">
        <v>4626</v>
      </c>
      <c r="D722" s="98" t="s">
        <v>13667</v>
      </c>
      <c r="E722" s="98" t="s">
        <v>13669</v>
      </c>
      <c r="F722" s="124">
        <v>11</v>
      </c>
      <c r="G722" s="112">
        <v>40441</v>
      </c>
      <c r="H722" s="98"/>
      <c r="I722" s="123" t="str">
        <f t="shared" si="11"/>
        <v>NÃO</v>
      </c>
      <c r="J722" s="123"/>
      <c r="K722" s="123"/>
      <c r="L722" s="123"/>
      <c r="M722" s="98"/>
      <c r="N722" s="118"/>
    </row>
    <row r="723" spans="1:14" x14ac:dyDescent="0.25">
      <c r="A723" s="130">
        <v>22681423000157</v>
      </c>
      <c r="B723" s="98" t="s">
        <v>12110</v>
      </c>
      <c r="C723" s="123" t="s">
        <v>1356</v>
      </c>
      <c r="D723" s="98" t="s">
        <v>13667</v>
      </c>
      <c r="E723" s="98" t="s">
        <v>13669</v>
      </c>
      <c r="F723" s="124">
        <v>11</v>
      </c>
      <c r="G723" s="112">
        <v>42370</v>
      </c>
      <c r="H723" s="98"/>
      <c r="I723" s="123" t="str">
        <f t="shared" si="11"/>
        <v>NÃO</v>
      </c>
      <c r="J723" s="123"/>
      <c r="K723" s="123"/>
      <c r="L723" s="123"/>
      <c r="M723" s="98" t="s">
        <v>14608</v>
      </c>
      <c r="N723" s="118"/>
    </row>
    <row r="724" spans="1:14" x14ac:dyDescent="0.25">
      <c r="A724" s="130">
        <v>6553713000169</v>
      </c>
      <c r="B724" s="98" t="s">
        <v>12111</v>
      </c>
      <c r="C724" s="123" t="s">
        <v>2926</v>
      </c>
      <c r="D724" s="98" t="s">
        <v>13667</v>
      </c>
      <c r="E724" s="98" t="s">
        <v>13669</v>
      </c>
      <c r="F724" s="124">
        <v>14</v>
      </c>
      <c r="G724" s="112">
        <v>44105</v>
      </c>
      <c r="H724" s="98"/>
      <c r="I724" s="123" t="str">
        <f t="shared" si="11"/>
        <v>SIM</v>
      </c>
      <c r="J724" s="123"/>
      <c r="K724" s="123"/>
      <c r="L724" s="123"/>
      <c r="M724" s="98"/>
      <c r="N724" s="118"/>
    </row>
    <row r="725" spans="1:14" x14ac:dyDescent="0.25">
      <c r="A725" s="130">
        <v>46523080000160</v>
      </c>
      <c r="B725" s="98" t="s">
        <v>12112</v>
      </c>
      <c r="C725" s="123" t="s">
        <v>4626</v>
      </c>
      <c r="D725" s="98" t="s">
        <v>13667</v>
      </c>
      <c r="E725" s="98" t="s">
        <v>13669</v>
      </c>
      <c r="F725" s="124">
        <v>11</v>
      </c>
      <c r="G725" s="112">
        <v>43285</v>
      </c>
      <c r="H725" s="98"/>
      <c r="I725" s="123" t="str">
        <f t="shared" si="11"/>
        <v>NÃO</v>
      </c>
      <c r="J725" s="123"/>
      <c r="K725" s="123"/>
      <c r="L725" s="123"/>
      <c r="M725" s="98" t="s">
        <v>16753</v>
      </c>
      <c r="N725" s="118"/>
    </row>
    <row r="726" spans="1:14" x14ac:dyDescent="0.25">
      <c r="A726" s="130">
        <v>87612917000125</v>
      </c>
      <c r="B726" s="98" t="s">
        <v>12113</v>
      </c>
      <c r="C726" s="123" t="s">
        <v>3812</v>
      </c>
      <c r="D726" s="98" t="s">
        <v>13667</v>
      </c>
      <c r="E726" s="98" t="s">
        <v>13669</v>
      </c>
      <c r="F726" s="124">
        <v>14</v>
      </c>
      <c r="G726" s="112">
        <v>44044</v>
      </c>
      <c r="H726" s="98"/>
      <c r="I726" s="123" t="str">
        <f t="shared" si="11"/>
        <v>SIM</v>
      </c>
      <c r="J726" s="123"/>
      <c r="K726" s="123"/>
      <c r="L726" s="123"/>
      <c r="M726" s="98"/>
      <c r="N726" s="118"/>
    </row>
    <row r="727" spans="1:14" x14ac:dyDescent="0.25">
      <c r="A727" s="130">
        <v>8737785000191</v>
      </c>
      <c r="B727" s="98" t="s">
        <v>12114</v>
      </c>
      <c r="C727" s="123" t="s">
        <v>2554</v>
      </c>
      <c r="D727" s="98" t="s">
        <v>13667</v>
      </c>
      <c r="E727" s="98" t="s">
        <v>13669</v>
      </c>
      <c r="F727" s="124">
        <v>11</v>
      </c>
      <c r="G727" s="112">
        <v>38539</v>
      </c>
      <c r="H727" s="98"/>
      <c r="I727" s="123" t="str">
        <f t="shared" si="11"/>
        <v>NÃO</v>
      </c>
      <c r="J727" s="123"/>
      <c r="K727" s="123"/>
      <c r="L727" s="123"/>
      <c r="M727" s="98"/>
      <c r="N727" s="118"/>
    </row>
    <row r="728" spans="1:14" x14ac:dyDescent="0.25">
      <c r="A728" s="130">
        <v>18404954000125</v>
      </c>
      <c r="B728" s="98" t="s">
        <v>12115</v>
      </c>
      <c r="C728" s="123" t="s">
        <v>1356</v>
      </c>
      <c r="D728" s="98" t="s">
        <v>13667</v>
      </c>
      <c r="E728" s="98" t="s">
        <v>13669</v>
      </c>
      <c r="F728" s="124">
        <v>11</v>
      </c>
      <c r="G728" s="112">
        <v>42248</v>
      </c>
      <c r="H728" s="98"/>
      <c r="I728" s="123" t="str">
        <f t="shared" si="11"/>
        <v>NÃO</v>
      </c>
      <c r="J728" s="123"/>
      <c r="K728" s="123"/>
      <c r="L728" s="123"/>
      <c r="M728" s="98" t="s">
        <v>14609</v>
      </c>
      <c r="N728" s="118"/>
    </row>
    <row r="729" spans="1:14" x14ac:dyDescent="0.25">
      <c r="A729" s="130">
        <v>6553721000105</v>
      </c>
      <c r="B729" s="98" t="s">
        <v>12116</v>
      </c>
      <c r="C729" s="123" t="s">
        <v>2926</v>
      </c>
      <c r="D729" s="98" t="s">
        <v>13667</v>
      </c>
      <c r="E729" s="98" t="s">
        <v>13669</v>
      </c>
      <c r="F729" s="124">
        <v>11</v>
      </c>
      <c r="G729" s="112">
        <v>39524</v>
      </c>
      <c r="H729" s="98"/>
      <c r="I729" s="123" t="str">
        <f t="shared" si="11"/>
        <v>NÃO</v>
      </c>
      <c r="J729" s="123"/>
      <c r="K729" s="123"/>
      <c r="L729" s="123"/>
      <c r="M729" s="98" t="s">
        <v>13699</v>
      </c>
      <c r="N729" s="118"/>
    </row>
    <row r="730" spans="1:14" x14ac:dyDescent="0.25">
      <c r="A730" s="130">
        <v>27165182000107</v>
      </c>
      <c r="B730" s="98" t="s">
        <v>12117</v>
      </c>
      <c r="C730" s="123" t="s">
        <v>821</v>
      </c>
      <c r="D730" s="98" t="s">
        <v>13667</v>
      </c>
      <c r="E730" s="98" t="s">
        <v>13669</v>
      </c>
      <c r="F730" s="124">
        <v>14</v>
      </c>
      <c r="G730" s="112">
        <v>44013</v>
      </c>
      <c r="H730" s="98"/>
      <c r="I730" s="123" t="str">
        <f t="shared" si="11"/>
        <v>SIM</v>
      </c>
      <c r="J730" s="123"/>
      <c r="K730" s="123"/>
      <c r="L730" s="123"/>
      <c r="M730" s="98"/>
      <c r="N730" s="118"/>
    </row>
    <row r="731" spans="1:14" x14ac:dyDescent="0.25">
      <c r="A731" s="130">
        <v>4223461000184</v>
      </c>
      <c r="B731" s="98" t="s">
        <v>12118</v>
      </c>
      <c r="C731" s="123" t="s">
        <v>901</v>
      </c>
      <c r="D731" s="98" t="s">
        <v>13667</v>
      </c>
      <c r="E731" s="98" t="s">
        <v>13669</v>
      </c>
      <c r="F731" s="124">
        <v>11</v>
      </c>
      <c r="G731" s="112">
        <v>41483</v>
      </c>
      <c r="H731" s="98"/>
      <c r="I731" s="123" t="str">
        <f t="shared" si="11"/>
        <v>NÃO</v>
      </c>
      <c r="J731" s="123"/>
      <c r="K731" s="123"/>
      <c r="L731" s="123"/>
      <c r="M731" s="98" t="s">
        <v>14211</v>
      </c>
      <c r="N731" s="118"/>
    </row>
    <row r="732" spans="1:14" x14ac:dyDescent="0.25">
      <c r="A732" s="130">
        <v>11303906000100</v>
      </c>
      <c r="B732" s="98" t="s">
        <v>12119</v>
      </c>
      <c r="C732" s="123" t="s">
        <v>2758</v>
      </c>
      <c r="D732" s="98" t="s">
        <v>13667</v>
      </c>
      <c r="E732" s="98" t="s">
        <v>13669</v>
      </c>
      <c r="F732" s="124">
        <v>11</v>
      </c>
      <c r="G732" s="112">
        <v>41430</v>
      </c>
      <c r="H732" s="98"/>
      <c r="I732" s="123" t="str">
        <f t="shared" si="11"/>
        <v>NÃO</v>
      </c>
      <c r="J732" s="123"/>
      <c r="K732" s="123"/>
      <c r="L732" s="123"/>
      <c r="M732" s="98" t="s">
        <v>15355</v>
      </c>
      <c r="N732" s="118"/>
    </row>
    <row r="733" spans="1:14" x14ac:dyDescent="0.25">
      <c r="A733" s="130">
        <v>44518371000135</v>
      </c>
      <c r="B733" s="98" t="s">
        <v>12120</v>
      </c>
      <c r="C733" s="123" t="s">
        <v>4626</v>
      </c>
      <c r="D733" s="98" t="s">
        <v>13667</v>
      </c>
      <c r="E733" s="98" t="s">
        <v>13669</v>
      </c>
      <c r="F733" s="124">
        <v>14</v>
      </c>
      <c r="G733" s="112">
        <v>44044</v>
      </c>
      <c r="H733" s="98"/>
      <c r="I733" s="123" t="str">
        <f t="shared" si="11"/>
        <v>SIM</v>
      </c>
      <c r="J733" s="123"/>
      <c r="K733" s="123"/>
      <c r="L733" s="123"/>
      <c r="M733" s="98"/>
      <c r="N733" s="118"/>
    </row>
    <row r="734" spans="1:14" x14ac:dyDescent="0.25">
      <c r="A734" s="130">
        <v>88594999000195</v>
      </c>
      <c r="B734" s="98" t="s">
        <v>12121</v>
      </c>
      <c r="C734" s="123" t="s">
        <v>3812</v>
      </c>
      <c r="D734" s="98" t="s">
        <v>13667</v>
      </c>
      <c r="E734" s="98" t="s">
        <v>13669</v>
      </c>
      <c r="F734" s="124">
        <v>14</v>
      </c>
      <c r="G734" s="112">
        <v>44013</v>
      </c>
      <c r="H734" s="98"/>
      <c r="I734" s="123" t="str">
        <f t="shared" si="11"/>
        <v>SIM</v>
      </c>
      <c r="J734" s="123"/>
      <c r="K734" s="123"/>
      <c r="L734" s="123"/>
      <c r="M734" s="98"/>
      <c r="N734" s="118"/>
    </row>
    <row r="735" spans="1:14" x14ac:dyDescent="0.25">
      <c r="A735" s="130">
        <v>82836057000190</v>
      </c>
      <c r="B735" s="98" t="s">
        <v>12122</v>
      </c>
      <c r="C735" s="123" t="s">
        <v>4289</v>
      </c>
      <c r="D735" s="98" t="s">
        <v>13667</v>
      </c>
      <c r="E735" s="98" t="s">
        <v>13669</v>
      </c>
      <c r="F735" s="124">
        <v>11</v>
      </c>
      <c r="G735" s="112">
        <v>38428</v>
      </c>
      <c r="H735" s="98"/>
      <c r="I735" s="123" t="str">
        <f t="shared" si="11"/>
        <v>NÃO</v>
      </c>
      <c r="J735" s="123"/>
      <c r="K735" s="123"/>
      <c r="L735" s="123"/>
      <c r="M735" s="98"/>
      <c r="N735" s="118"/>
    </row>
    <row r="736" spans="1:14" x14ac:dyDescent="0.25">
      <c r="A736" s="130">
        <v>92891035000186</v>
      </c>
      <c r="B736" s="98" t="s">
        <v>12123</v>
      </c>
      <c r="C736" s="123" t="s">
        <v>3812</v>
      </c>
      <c r="D736" s="98" t="s">
        <v>13667</v>
      </c>
      <c r="E736" s="98" t="s">
        <v>13669</v>
      </c>
      <c r="F736" s="124">
        <v>11</v>
      </c>
      <c r="G736" s="112">
        <v>39344</v>
      </c>
      <c r="H736" s="98"/>
      <c r="I736" s="123" t="str">
        <f t="shared" si="11"/>
        <v>NÃO</v>
      </c>
      <c r="J736" s="123"/>
      <c r="K736" s="123"/>
      <c r="L736" s="123"/>
      <c r="M736" s="98" t="s">
        <v>15247</v>
      </c>
      <c r="N736" s="118"/>
    </row>
    <row r="737" spans="1:14" x14ac:dyDescent="0.25">
      <c r="A737" s="130">
        <v>45660602000103</v>
      </c>
      <c r="B737" s="98" t="s">
        <v>12124</v>
      </c>
      <c r="C737" s="123" t="s">
        <v>4626</v>
      </c>
      <c r="D737" s="98" t="s">
        <v>13667</v>
      </c>
      <c r="E737" s="98" t="s">
        <v>13669</v>
      </c>
      <c r="F737" s="124">
        <v>11</v>
      </c>
      <c r="G737" s="112">
        <v>41612</v>
      </c>
      <c r="H737" s="98"/>
      <c r="I737" s="123" t="str">
        <f t="shared" si="11"/>
        <v>NÃO</v>
      </c>
      <c r="J737" s="123"/>
      <c r="K737" s="123"/>
      <c r="L737" s="123"/>
      <c r="M737" s="98" t="s">
        <v>16755</v>
      </c>
      <c r="N737" s="118"/>
    </row>
    <row r="738" spans="1:14" x14ac:dyDescent="0.25">
      <c r="A738" s="130">
        <v>1614539000101</v>
      </c>
      <c r="B738" s="98" t="s">
        <v>12125</v>
      </c>
      <c r="C738" s="123" t="s">
        <v>2274</v>
      </c>
      <c r="D738" s="98" t="s">
        <v>13667</v>
      </c>
      <c r="E738" s="98" t="s">
        <v>13669</v>
      </c>
      <c r="F738" s="124">
        <v>14</v>
      </c>
      <c r="G738" s="112">
        <v>44013</v>
      </c>
      <c r="H738" s="98"/>
      <c r="I738" s="123" t="str">
        <f t="shared" si="11"/>
        <v>SIM</v>
      </c>
      <c r="J738" s="123"/>
      <c r="K738" s="123"/>
      <c r="L738" s="123"/>
      <c r="M738" s="98"/>
      <c r="N738" s="118"/>
    </row>
    <row r="739" spans="1:14" x14ac:dyDescent="0.25">
      <c r="A739" s="130">
        <v>3503612000195</v>
      </c>
      <c r="B739" s="98" t="s">
        <v>12126</v>
      </c>
      <c r="C739" s="123" t="s">
        <v>2274</v>
      </c>
      <c r="D739" s="98" t="s">
        <v>13667</v>
      </c>
      <c r="E739" s="98" t="s">
        <v>13669</v>
      </c>
      <c r="F739" s="124">
        <v>11</v>
      </c>
      <c r="G739" s="112">
        <v>38715</v>
      </c>
      <c r="H739" s="98"/>
      <c r="I739" s="123" t="str">
        <f t="shared" si="11"/>
        <v>NÃO</v>
      </c>
      <c r="J739" s="123"/>
      <c r="K739" s="123"/>
      <c r="L739" s="123"/>
      <c r="M739" s="98"/>
      <c r="N739" s="118"/>
    </row>
    <row r="740" spans="1:14" x14ac:dyDescent="0.25">
      <c r="A740" s="130">
        <v>45660610000150</v>
      </c>
      <c r="B740" s="98" t="s">
        <v>12127</v>
      </c>
      <c r="C740" s="123" t="s">
        <v>4626</v>
      </c>
      <c r="D740" s="98" t="s">
        <v>13667</v>
      </c>
      <c r="E740" s="98" t="s">
        <v>13669</v>
      </c>
      <c r="F740" s="124">
        <v>11</v>
      </c>
      <c r="G740" s="112">
        <v>38933</v>
      </c>
      <c r="H740" s="98"/>
      <c r="I740" s="123" t="str">
        <f t="shared" si="11"/>
        <v>NÃO</v>
      </c>
      <c r="J740" s="123"/>
      <c r="K740" s="123"/>
      <c r="L740" s="123"/>
      <c r="M740" s="98" t="s">
        <v>13699</v>
      </c>
      <c r="N740" s="118"/>
    </row>
    <row r="741" spans="1:14" x14ac:dyDescent="0.25">
      <c r="A741" s="130">
        <v>7438591000122</v>
      </c>
      <c r="B741" s="98" t="s">
        <v>12128</v>
      </c>
      <c r="C741" s="123" t="s">
        <v>634</v>
      </c>
      <c r="D741" s="98" t="s">
        <v>13667</v>
      </c>
      <c r="E741" s="98" t="s">
        <v>13669</v>
      </c>
      <c r="F741" s="124">
        <v>11</v>
      </c>
      <c r="G741" s="112">
        <v>38650</v>
      </c>
      <c r="H741" s="98"/>
      <c r="I741" s="123" t="str">
        <f t="shared" si="11"/>
        <v>NÃO</v>
      </c>
      <c r="J741" s="123"/>
      <c r="K741" s="123"/>
      <c r="L741" s="123"/>
      <c r="M741" s="98" t="s">
        <v>13984</v>
      </c>
      <c r="N741" s="118"/>
    </row>
    <row r="742" spans="1:14" x14ac:dyDescent="0.25">
      <c r="A742" s="130">
        <v>87613410000196</v>
      </c>
      <c r="B742" s="98" t="s">
        <v>12129</v>
      </c>
      <c r="C742" s="123" t="s">
        <v>3812</v>
      </c>
      <c r="D742" s="98" t="s">
        <v>13667</v>
      </c>
      <c r="E742" s="98" t="s">
        <v>13669</v>
      </c>
      <c r="F742" s="124">
        <v>14</v>
      </c>
      <c r="G742" s="112">
        <v>44044</v>
      </c>
      <c r="H742" s="98"/>
      <c r="I742" s="123" t="str">
        <f t="shared" si="11"/>
        <v>SIM</v>
      </c>
      <c r="J742" s="123"/>
      <c r="K742" s="123"/>
      <c r="L742" s="123"/>
      <c r="M742" s="98"/>
      <c r="N742" s="118"/>
    </row>
    <row r="743" spans="1:14" x14ac:dyDescent="0.25">
      <c r="A743" s="130">
        <v>12207536000161</v>
      </c>
      <c r="B743" s="98" t="s">
        <v>12130</v>
      </c>
      <c r="C743" s="123" t="s">
        <v>29</v>
      </c>
      <c r="D743" s="98" t="s">
        <v>13667</v>
      </c>
      <c r="E743" s="98" t="s">
        <v>13669</v>
      </c>
      <c r="F743" s="124">
        <v>11</v>
      </c>
      <c r="G743" s="112">
        <v>41129</v>
      </c>
      <c r="H743" s="98"/>
      <c r="I743" s="123" t="str">
        <f t="shared" si="11"/>
        <v>NÃO</v>
      </c>
      <c r="J743" s="123"/>
      <c r="K743" s="123"/>
      <c r="L743" s="123"/>
      <c r="M743" s="98" t="s">
        <v>13713</v>
      </c>
      <c r="N743" s="118"/>
    </row>
    <row r="744" spans="1:14" x14ac:dyDescent="0.25">
      <c r="A744" s="130">
        <v>87613048000153</v>
      </c>
      <c r="B744" s="98" t="s">
        <v>12131</v>
      </c>
      <c r="C744" s="123" t="s">
        <v>3812</v>
      </c>
      <c r="D744" s="98" t="s">
        <v>13667</v>
      </c>
      <c r="E744" s="98" t="s">
        <v>13669</v>
      </c>
      <c r="F744" s="124">
        <v>11</v>
      </c>
      <c r="G744" s="112">
        <v>40177</v>
      </c>
      <c r="H744" s="98"/>
      <c r="I744" s="123" t="str">
        <f t="shared" si="11"/>
        <v>NÃO</v>
      </c>
      <c r="J744" s="123"/>
      <c r="K744" s="123"/>
      <c r="L744" s="123"/>
      <c r="M744" s="98" t="s">
        <v>16306</v>
      </c>
      <c r="N744" s="118"/>
    </row>
    <row r="745" spans="1:14" x14ac:dyDescent="0.25">
      <c r="A745" s="130">
        <v>37464955000100</v>
      </c>
      <c r="B745" s="98" t="s">
        <v>12132</v>
      </c>
      <c r="C745" s="123" t="s">
        <v>2274</v>
      </c>
      <c r="D745" s="98" t="s">
        <v>13667</v>
      </c>
      <c r="E745" s="98" t="s">
        <v>13669</v>
      </c>
      <c r="F745" s="124">
        <v>14</v>
      </c>
      <c r="G745" s="112">
        <v>44044</v>
      </c>
      <c r="H745" s="98"/>
      <c r="I745" s="123" t="str">
        <f t="shared" si="11"/>
        <v>SIM</v>
      </c>
      <c r="J745" s="123"/>
      <c r="K745" s="123"/>
      <c r="L745" s="123"/>
      <c r="M745" s="98"/>
      <c r="N745" s="118"/>
    </row>
    <row r="746" spans="1:14" x14ac:dyDescent="0.25">
      <c r="A746" s="130">
        <v>81392656000107</v>
      </c>
      <c r="B746" s="98" t="s">
        <v>12133</v>
      </c>
      <c r="C746" s="123" t="s">
        <v>3143</v>
      </c>
      <c r="D746" s="98" t="s">
        <v>13667</v>
      </c>
      <c r="E746" s="98" t="s">
        <v>13669</v>
      </c>
      <c r="F746" s="124">
        <v>11</v>
      </c>
      <c r="G746" s="112">
        <v>39056</v>
      </c>
      <c r="H746" s="98"/>
      <c r="I746" s="123" t="str">
        <f t="shared" si="11"/>
        <v>NÃO</v>
      </c>
      <c r="J746" s="123"/>
      <c r="K746" s="123"/>
      <c r="L746" s="123"/>
      <c r="M746" s="98" t="s">
        <v>15741</v>
      </c>
      <c r="N746" s="118"/>
    </row>
    <row r="747" spans="1:14" x14ac:dyDescent="0.25">
      <c r="A747" s="130">
        <v>10150043000107</v>
      </c>
      <c r="B747" s="98" t="s">
        <v>12134</v>
      </c>
      <c r="C747" s="123" t="s">
        <v>2758</v>
      </c>
      <c r="D747" s="98" t="s">
        <v>13667</v>
      </c>
      <c r="E747" s="98" t="s">
        <v>13669</v>
      </c>
      <c r="F747" s="124">
        <v>11</v>
      </c>
      <c r="G747" s="112">
        <v>38731</v>
      </c>
      <c r="H747" s="98"/>
      <c r="I747" s="123" t="str">
        <f t="shared" si="11"/>
        <v>NÃO</v>
      </c>
      <c r="J747" s="123"/>
      <c r="K747" s="123"/>
      <c r="L747" s="123"/>
      <c r="M747" s="98" t="s">
        <v>15359</v>
      </c>
      <c r="N747" s="118"/>
    </row>
    <row r="748" spans="1:14" x14ac:dyDescent="0.25">
      <c r="A748" s="130">
        <v>1303221000100</v>
      </c>
      <c r="B748" s="98" t="s">
        <v>12135</v>
      </c>
      <c r="C748" s="123" t="s">
        <v>901</v>
      </c>
      <c r="D748" s="98" t="s">
        <v>13667</v>
      </c>
      <c r="E748" s="98" t="s">
        <v>13669</v>
      </c>
      <c r="F748" s="124">
        <v>11</v>
      </c>
      <c r="G748" s="112">
        <v>39426</v>
      </c>
      <c r="H748" s="98"/>
      <c r="I748" s="123" t="str">
        <f t="shared" si="11"/>
        <v>NÃO</v>
      </c>
      <c r="J748" s="123"/>
      <c r="K748" s="123"/>
      <c r="L748" s="123"/>
      <c r="M748" s="98"/>
      <c r="N748" s="118"/>
    </row>
    <row r="749" spans="1:14" x14ac:dyDescent="0.25">
      <c r="A749" s="130">
        <v>1065846000172</v>
      </c>
      <c r="B749" s="98" t="s">
        <v>12136</v>
      </c>
      <c r="C749" s="123" t="s">
        <v>901</v>
      </c>
      <c r="D749" s="98" t="s">
        <v>13667</v>
      </c>
      <c r="E749" s="98" t="s">
        <v>13669</v>
      </c>
      <c r="F749" s="124">
        <v>11</v>
      </c>
      <c r="G749" s="112">
        <v>43290</v>
      </c>
      <c r="H749" s="98"/>
      <c r="I749" s="123" t="str">
        <f t="shared" si="11"/>
        <v>NÃO</v>
      </c>
      <c r="J749" s="123"/>
      <c r="K749" s="123"/>
      <c r="L749" s="123"/>
      <c r="M749" s="98" t="s">
        <v>14215</v>
      </c>
      <c r="N749" s="118"/>
    </row>
    <row r="750" spans="1:14" x14ac:dyDescent="0.25">
      <c r="A750" s="130">
        <v>1612092000123</v>
      </c>
      <c r="B750" s="98" t="s">
        <v>12137</v>
      </c>
      <c r="C750" s="123" t="s">
        <v>901</v>
      </c>
      <c r="D750" s="98" t="s">
        <v>13667</v>
      </c>
      <c r="E750" s="98" t="s">
        <v>13669</v>
      </c>
      <c r="F750" s="124">
        <v>11</v>
      </c>
      <c r="G750" s="112">
        <v>43371</v>
      </c>
      <c r="H750" s="98"/>
      <c r="I750" s="123" t="str">
        <f t="shared" si="11"/>
        <v>NÃO</v>
      </c>
      <c r="J750" s="123"/>
      <c r="K750" s="123"/>
      <c r="L750" s="123"/>
      <c r="M750" s="98"/>
      <c r="N750" s="118"/>
    </row>
    <row r="751" spans="1:14" x14ac:dyDescent="0.25">
      <c r="A751" s="130">
        <v>8162687000173</v>
      </c>
      <c r="B751" s="98" t="s">
        <v>12138</v>
      </c>
      <c r="C751" s="123" t="s">
        <v>3601</v>
      </c>
      <c r="D751" s="98" t="s">
        <v>13667</v>
      </c>
      <c r="E751" s="98" t="s">
        <v>13669</v>
      </c>
      <c r="F751" s="124">
        <v>11</v>
      </c>
      <c r="G751" s="112">
        <v>41627</v>
      </c>
      <c r="H751" s="98"/>
      <c r="I751" s="123" t="str">
        <f t="shared" si="11"/>
        <v>NÃO</v>
      </c>
      <c r="J751" s="123"/>
      <c r="K751" s="123"/>
      <c r="L751" s="123"/>
      <c r="M751" s="98" t="s">
        <v>16071</v>
      </c>
      <c r="N751" s="118"/>
    </row>
    <row r="752" spans="1:14" x14ac:dyDescent="0.25">
      <c r="A752" s="130">
        <v>1291707000167</v>
      </c>
      <c r="B752" s="98" t="s">
        <v>12139</v>
      </c>
      <c r="C752" s="123" t="s">
        <v>901</v>
      </c>
      <c r="D752" s="98" t="s">
        <v>13667</v>
      </c>
      <c r="E752" s="98" t="s">
        <v>13669</v>
      </c>
      <c r="F752" s="124">
        <v>11</v>
      </c>
      <c r="G752" s="112">
        <v>41760</v>
      </c>
      <c r="H752" s="98"/>
      <c r="I752" s="123" t="str">
        <f t="shared" si="11"/>
        <v>NÃO</v>
      </c>
      <c r="J752" s="123"/>
      <c r="K752" s="123"/>
      <c r="L752" s="123"/>
      <c r="M752" s="98" t="s">
        <v>14216</v>
      </c>
      <c r="N752" s="118"/>
    </row>
    <row r="753" spans="1:14" x14ac:dyDescent="0.25">
      <c r="A753" s="130">
        <v>25086612000170</v>
      </c>
      <c r="B753" s="98" t="s">
        <v>12140</v>
      </c>
      <c r="C753" s="123" t="s">
        <v>5227</v>
      </c>
      <c r="D753" s="98" t="s">
        <v>13667</v>
      </c>
      <c r="E753" s="98" t="s">
        <v>13669</v>
      </c>
      <c r="F753" s="124">
        <v>11</v>
      </c>
      <c r="G753" s="112">
        <v>43304</v>
      </c>
      <c r="H753" s="98"/>
      <c r="I753" s="123" t="str">
        <f t="shared" si="11"/>
        <v>NÃO</v>
      </c>
      <c r="J753" s="123"/>
      <c r="K753" s="123"/>
      <c r="L753" s="123"/>
      <c r="M753" s="98"/>
      <c r="N753" s="118"/>
    </row>
    <row r="754" spans="1:14" x14ac:dyDescent="0.25">
      <c r="A754" s="130">
        <v>1753722000180</v>
      </c>
      <c r="B754" s="98" t="s">
        <v>12141</v>
      </c>
      <c r="C754" s="123" t="s">
        <v>901</v>
      </c>
      <c r="D754" s="98" t="s">
        <v>13667</v>
      </c>
      <c r="E754" s="98" t="s">
        <v>13669</v>
      </c>
      <c r="F754" s="124">
        <v>11</v>
      </c>
      <c r="G754" s="112">
        <v>39244</v>
      </c>
      <c r="H754" s="98"/>
      <c r="I754" s="123" t="str">
        <f t="shared" si="11"/>
        <v>NÃO</v>
      </c>
      <c r="J754" s="123"/>
      <c r="K754" s="123"/>
      <c r="L754" s="123"/>
      <c r="M754" s="98"/>
      <c r="N754" s="118"/>
    </row>
    <row r="755" spans="1:14" x14ac:dyDescent="0.25">
      <c r="A755" s="130">
        <v>18025932000154</v>
      </c>
      <c r="B755" s="98" t="s">
        <v>12142</v>
      </c>
      <c r="C755" s="123" t="s">
        <v>1356</v>
      </c>
      <c r="D755" s="98" t="s">
        <v>13667</v>
      </c>
      <c r="E755" s="98" t="s">
        <v>13669</v>
      </c>
      <c r="F755" s="124">
        <v>14</v>
      </c>
      <c r="G755" s="112">
        <v>44044</v>
      </c>
      <c r="H755" s="98"/>
      <c r="I755" s="123" t="str">
        <f t="shared" si="11"/>
        <v>SIM</v>
      </c>
      <c r="J755" s="123"/>
      <c r="K755" s="123"/>
      <c r="L755" s="123"/>
      <c r="M755" s="98"/>
      <c r="N755" s="118"/>
    </row>
    <row r="756" spans="1:14" x14ac:dyDescent="0.25">
      <c r="A756" s="130">
        <v>25040122000132</v>
      </c>
      <c r="B756" s="98" t="s">
        <v>12143</v>
      </c>
      <c r="C756" s="123" t="s">
        <v>901</v>
      </c>
      <c r="D756" s="98" t="s">
        <v>13667</v>
      </c>
      <c r="E756" s="98" t="s">
        <v>13669</v>
      </c>
      <c r="F756" s="124">
        <v>11</v>
      </c>
      <c r="G756" s="112">
        <v>40672</v>
      </c>
      <c r="H756" s="98"/>
      <c r="I756" s="123" t="str">
        <f t="shared" si="11"/>
        <v>NÃO</v>
      </c>
      <c r="J756" s="123"/>
      <c r="K756" s="123"/>
      <c r="L756" s="123"/>
      <c r="M756" s="98"/>
      <c r="N756" s="118"/>
    </row>
    <row r="757" spans="1:14" x14ac:dyDescent="0.25">
      <c r="A757" s="130">
        <v>63761944000100</v>
      </c>
      <c r="B757" s="98" t="s">
        <v>12144</v>
      </c>
      <c r="C757" s="123" t="s">
        <v>3747</v>
      </c>
      <c r="D757" s="98" t="s">
        <v>13667</v>
      </c>
      <c r="E757" s="98" t="s">
        <v>13669</v>
      </c>
      <c r="F757" s="124">
        <v>11</v>
      </c>
      <c r="G757" s="112">
        <v>41156</v>
      </c>
      <c r="H757" s="98"/>
      <c r="I757" s="123" t="str">
        <f t="shared" si="11"/>
        <v>NÃO</v>
      </c>
      <c r="J757" s="123"/>
      <c r="K757" s="123"/>
      <c r="L757" s="123"/>
      <c r="M757" s="98" t="s">
        <v>16144</v>
      </c>
      <c r="N757" s="118"/>
    </row>
    <row r="758" spans="1:14" x14ac:dyDescent="0.25">
      <c r="A758" s="130">
        <v>20622890000180</v>
      </c>
      <c r="B758" s="98" t="s">
        <v>12145</v>
      </c>
      <c r="C758" s="123" t="s">
        <v>1356</v>
      </c>
      <c r="D758" s="98" t="s">
        <v>13667</v>
      </c>
      <c r="E758" s="98" t="s">
        <v>13669</v>
      </c>
      <c r="F758" s="124">
        <v>11</v>
      </c>
      <c r="G758" s="112">
        <v>39743</v>
      </c>
      <c r="H758" s="98"/>
      <c r="I758" s="123" t="str">
        <f t="shared" si="11"/>
        <v>NÃO</v>
      </c>
      <c r="J758" s="123"/>
      <c r="K758" s="123"/>
      <c r="L758" s="123"/>
      <c r="M758" s="98" t="s">
        <v>13534</v>
      </c>
      <c r="N758" s="118"/>
    </row>
    <row r="759" spans="1:14" x14ac:dyDescent="0.25">
      <c r="A759" s="130">
        <v>394601000126</v>
      </c>
      <c r="B759" s="98" t="s">
        <v>14066</v>
      </c>
      <c r="C759" s="123" t="s">
        <v>819</v>
      </c>
      <c r="D759" s="98" t="s">
        <v>13667</v>
      </c>
      <c r="E759" s="98" t="s">
        <v>13669</v>
      </c>
      <c r="F759" s="124">
        <v>14</v>
      </c>
      <c r="G759" s="112">
        <v>44136</v>
      </c>
      <c r="H759" s="98"/>
      <c r="I759" s="123" t="str">
        <f t="shared" si="11"/>
        <v>SIM</v>
      </c>
      <c r="J759" s="123"/>
      <c r="K759" s="123"/>
      <c r="L759" s="123"/>
      <c r="M759" s="98"/>
      <c r="N759" s="118"/>
    </row>
    <row r="760" spans="1:14" x14ac:dyDescent="0.25">
      <c r="A760" s="130">
        <v>13937032000160</v>
      </c>
      <c r="B760" s="98" t="s">
        <v>13885</v>
      </c>
      <c r="C760" s="123" t="s">
        <v>215</v>
      </c>
      <c r="D760" s="98" t="s">
        <v>13667</v>
      </c>
      <c r="E760" s="98" t="s">
        <v>13669</v>
      </c>
      <c r="F760" s="124">
        <v>14</v>
      </c>
      <c r="G760" s="112">
        <v>43974</v>
      </c>
      <c r="H760" s="98"/>
      <c r="I760" s="123" t="str">
        <f t="shared" si="11"/>
        <v>SIM</v>
      </c>
      <c r="J760" s="123"/>
      <c r="K760" s="123"/>
      <c r="L760" s="123"/>
      <c r="M760" s="98"/>
      <c r="N760" s="118"/>
    </row>
    <row r="761" spans="1:14" x14ac:dyDescent="0.25">
      <c r="A761" s="130">
        <v>8761124000100</v>
      </c>
      <c r="B761" s="98" t="s">
        <v>15172</v>
      </c>
      <c r="C761" s="123" t="s">
        <v>2554</v>
      </c>
      <c r="D761" s="98" t="s">
        <v>13667</v>
      </c>
      <c r="E761" s="98" t="s">
        <v>13669</v>
      </c>
      <c r="F761" s="124">
        <v>14</v>
      </c>
      <c r="G761" s="112">
        <v>44006</v>
      </c>
      <c r="H761" s="98"/>
      <c r="I761" s="123" t="str">
        <f t="shared" si="11"/>
        <v>SIM</v>
      </c>
      <c r="J761" s="123"/>
      <c r="K761" s="123"/>
      <c r="L761" s="123"/>
      <c r="M761" s="98"/>
      <c r="N761" s="118"/>
    </row>
    <row r="762" spans="1:14" x14ac:dyDescent="0.25">
      <c r="A762" s="130">
        <v>12200176000176</v>
      </c>
      <c r="B762" s="98" t="s">
        <v>13716</v>
      </c>
      <c r="C762" s="123" t="s">
        <v>29</v>
      </c>
      <c r="D762" s="98" t="s">
        <v>13667</v>
      </c>
      <c r="E762" s="98" t="s">
        <v>13669</v>
      </c>
      <c r="F762" s="124">
        <v>14</v>
      </c>
      <c r="G762" s="112">
        <v>43922</v>
      </c>
      <c r="H762" s="98"/>
      <c r="I762" s="123" t="str">
        <f t="shared" si="11"/>
        <v>SIM</v>
      </c>
      <c r="J762" s="123"/>
      <c r="K762" s="123"/>
      <c r="L762" s="123"/>
      <c r="M762" s="98"/>
      <c r="N762" s="118"/>
    </row>
    <row r="763" spans="1:14" x14ac:dyDescent="0.25">
      <c r="A763" s="130">
        <v>1409580000138</v>
      </c>
      <c r="B763" s="98" t="s">
        <v>14220</v>
      </c>
      <c r="C763" s="123" t="s">
        <v>901</v>
      </c>
      <c r="D763" s="98" t="s">
        <v>13667</v>
      </c>
      <c r="E763" s="98" t="s">
        <v>13669</v>
      </c>
      <c r="F763" s="124">
        <v>14.25</v>
      </c>
      <c r="G763" s="112">
        <v>42929</v>
      </c>
      <c r="H763" s="98"/>
      <c r="I763" s="123" t="str">
        <f t="shared" si="11"/>
        <v>SIM</v>
      </c>
      <c r="J763" s="123"/>
      <c r="K763" s="123"/>
      <c r="L763" s="123"/>
      <c r="M763" s="98" t="s">
        <v>14221</v>
      </c>
      <c r="N763" s="118"/>
    </row>
    <row r="764" spans="1:14" x14ac:dyDescent="0.25">
      <c r="A764" s="130">
        <v>18715615000160</v>
      </c>
      <c r="B764" s="98" t="s">
        <v>14613</v>
      </c>
      <c r="C764" s="123" t="s">
        <v>1356</v>
      </c>
      <c r="D764" s="98" t="s">
        <v>13667</v>
      </c>
      <c r="E764" s="98" t="s">
        <v>13669</v>
      </c>
      <c r="F764" s="124">
        <v>11</v>
      </c>
      <c r="G764" s="112">
        <v>40148</v>
      </c>
      <c r="H764" s="98"/>
      <c r="I764" s="123" t="str">
        <f t="shared" si="11"/>
        <v>NÃO</v>
      </c>
      <c r="J764" s="123"/>
      <c r="K764" s="123"/>
      <c r="L764" s="123"/>
      <c r="M764" s="98" t="s">
        <v>14615</v>
      </c>
      <c r="N764" s="118"/>
    </row>
    <row r="765" spans="1:14" x14ac:dyDescent="0.25">
      <c r="A765" s="130">
        <v>10571982000125</v>
      </c>
      <c r="B765" s="98" t="s">
        <v>15362</v>
      </c>
      <c r="C765" s="123" t="s">
        <v>2758</v>
      </c>
      <c r="D765" s="98" t="s">
        <v>13667</v>
      </c>
      <c r="E765" s="98" t="s">
        <v>13669</v>
      </c>
      <c r="F765" s="124">
        <v>14</v>
      </c>
      <c r="G765" s="112">
        <v>44044</v>
      </c>
      <c r="H765" s="98"/>
      <c r="I765" s="123" t="str">
        <f t="shared" si="11"/>
        <v>SIM</v>
      </c>
      <c r="J765" s="123" t="s">
        <v>10977</v>
      </c>
      <c r="K765" s="123"/>
      <c r="L765" s="123"/>
      <c r="M765" s="98" t="s">
        <v>17042</v>
      </c>
      <c r="N765" s="118" t="s">
        <v>10977</v>
      </c>
    </row>
    <row r="766" spans="1:14" x14ac:dyDescent="0.25">
      <c r="A766" s="130">
        <v>394585000171</v>
      </c>
      <c r="B766" s="98" t="s">
        <v>16146</v>
      </c>
      <c r="C766" s="123" t="s">
        <v>3747</v>
      </c>
      <c r="D766" s="98" t="s">
        <v>13667</v>
      </c>
      <c r="E766" s="98" t="s">
        <v>13669</v>
      </c>
      <c r="F766" s="124">
        <v>11</v>
      </c>
      <c r="G766" s="112">
        <v>40956</v>
      </c>
      <c r="H766" s="98"/>
      <c r="I766" s="123" t="str">
        <f t="shared" si="11"/>
        <v>NÃO</v>
      </c>
      <c r="J766" s="123"/>
      <c r="K766" s="123"/>
      <c r="L766" s="123"/>
      <c r="M766" s="98" t="s">
        <v>16149</v>
      </c>
      <c r="N766" s="118"/>
    </row>
    <row r="767" spans="1:14" x14ac:dyDescent="0.25">
      <c r="A767" s="130">
        <v>84012012000126</v>
      </c>
      <c r="B767" s="98" t="s">
        <v>16174</v>
      </c>
      <c r="C767" s="123" t="s">
        <v>3798</v>
      </c>
      <c r="D767" s="98" t="s">
        <v>13667</v>
      </c>
      <c r="E767" s="98" t="s">
        <v>13669</v>
      </c>
      <c r="F767" s="124">
        <v>11</v>
      </c>
      <c r="G767" s="112">
        <v>38279</v>
      </c>
      <c r="H767" s="98"/>
      <c r="I767" s="123" t="str">
        <f t="shared" si="11"/>
        <v>NÃO</v>
      </c>
      <c r="J767" s="123"/>
      <c r="K767" s="123"/>
      <c r="L767" s="123"/>
      <c r="M767" s="98"/>
      <c r="N767" s="118"/>
    </row>
    <row r="768" spans="1:14" x14ac:dyDescent="0.25">
      <c r="A768" s="130">
        <v>82951229000176</v>
      </c>
      <c r="B768" s="98" t="s">
        <v>16608</v>
      </c>
      <c r="C768" s="123" t="s">
        <v>4289</v>
      </c>
      <c r="D768" s="98" t="s">
        <v>13667</v>
      </c>
      <c r="E768" s="98" t="s">
        <v>13669</v>
      </c>
      <c r="F768" s="124">
        <v>14</v>
      </c>
      <c r="G768" s="112">
        <v>43101</v>
      </c>
      <c r="H768" s="98"/>
      <c r="I768" s="123" t="str">
        <f t="shared" si="11"/>
        <v>SIM</v>
      </c>
      <c r="J768" s="123"/>
      <c r="K768" s="123"/>
      <c r="L768" s="123"/>
      <c r="M768" s="98" t="s">
        <v>16610</v>
      </c>
      <c r="N768" s="118"/>
    </row>
    <row r="769" spans="1:14" x14ac:dyDescent="0.25">
      <c r="A769" s="130">
        <v>46379400000150</v>
      </c>
      <c r="B769" s="98" t="s">
        <v>16757</v>
      </c>
      <c r="C769" s="123" t="s">
        <v>4626</v>
      </c>
      <c r="D769" s="98" t="s">
        <v>13667</v>
      </c>
      <c r="E769" s="98" t="s">
        <v>13669</v>
      </c>
      <c r="F769" s="124">
        <v>14</v>
      </c>
      <c r="G769" s="112">
        <v>44013</v>
      </c>
      <c r="H769" s="98"/>
      <c r="I769" s="123" t="str">
        <f t="shared" si="11"/>
        <v>SIM</v>
      </c>
      <c r="J769" s="123"/>
      <c r="K769" s="123"/>
      <c r="L769" s="123"/>
      <c r="M769" s="98"/>
      <c r="N769" s="118"/>
    </row>
    <row r="770" spans="1:14" x14ac:dyDescent="0.25">
      <c r="A770" s="130">
        <v>13128798000101</v>
      </c>
      <c r="B770" s="98" t="s">
        <v>16668</v>
      </c>
      <c r="C770" s="123" t="s">
        <v>4559</v>
      </c>
      <c r="D770" s="98" t="s">
        <v>13667</v>
      </c>
      <c r="E770" s="98" t="s">
        <v>13669</v>
      </c>
      <c r="F770" s="124">
        <v>14</v>
      </c>
      <c r="G770" s="112">
        <v>43922</v>
      </c>
      <c r="H770" s="98"/>
      <c r="I770" s="123" t="str">
        <f t="shared" si="11"/>
        <v>SIM</v>
      </c>
      <c r="J770" s="123"/>
      <c r="K770" s="123"/>
      <c r="L770" s="123"/>
      <c r="M770" s="98"/>
      <c r="N770" s="118"/>
    </row>
    <row r="771" spans="1:14" x14ac:dyDescent="0.25">
      <c r="A771" s="130">
        <v>63606479000124</v>
      </c>
      <c r="B771" s="98" t="s">
        <v>13666</v>
      </c>
      <c r="C771" s="123" t="s">
        <v>0</v>
      </c>
      <c r="D771" s="98" t="s">
        <v>13667</v>
      </c>
      <c r="E771" s="98" t="s">
        <v>13669</v>
      </c>
      <c r="F771" s="124">
        <v>14</v>
      </c>
      <c r="G771" s="112">
        <v>42917</v>
      </c>
      <c r="H771" s="98"/>
      <c r="I771" s="123" t="str">
        <f t="shared" ref="I771:I834" si="12">IFERROR(IF(OR(E771="Ativos", E771="Aposentados",E771="Pensionistas"),IF(F771&gt;=14,"SIM","NÃO"),""),"")</f>
        <v>SIM</v>
      </c>
      <c r="J771" s="123"/>
      <c r="K771" s="123"/>
      <c r="L771" s="123"/>
      <c r="M771" s="98"/>
      <c r="N771" s="118"/>
    </row>
    <row r="772" spans="1:14" x14ac:dyDescent="0.25">
      <c r="A772" s="130">
        <v>394577000125</v>
      </c>
      <c r="B772" s="98" t="s">
        <v>13859</v>
      </c>
      <c r="C772" s="123" t="s">
        <v>197</v>
      </c>
      <c r="D772" s="98" t="s">
        <v>13667</v>
      </c>
      <c r="E772" s="98" t="s">
        <v>13669</v>
      </c>
      <c r="F772" s="124">
        <v>11</v>
      </c>
      <c r="G772" s="112">
        <v>38675</v>
      </c>
      <c r="H772" s="98"/>
      <c r="I772" s="123" t="str">
        <f t="shared" si="12"/>
        <v>NÃO</v>
      </c>
      <c r="J772" s="123"/>
      <c r="K772" s="123"/>
      <c r="L772" s="123"/>
      <c r="M772" s="98"/>
      <c r="N772" s="118"/>
    </row>
    <row r="773" spans="1:14" x14ac:dyDescent="0.25">
      <c r="A773" s="130">
        <v>4312369000190</v>
      </c>
      <c r="B773" s="98" t="s">
        <v>13831</v>
      </c>
      <c r="C773" s="123" t="s">
        <v>133</v>
      </c>
      <c r="D773" s="98" t="s">
        <v>13667</v>
      </c>
      <c r="E773" s="98" t="s">
        <v>13669</v>
      </c>
      <c r="F773" s="124">
        <v>14</v>
      </c>
      <c r="G773" s="112">
        <v>43922</v>
      </c>
      <c r="H773" s="98"/>
      <c r="I773" s="123" t="str">
        <f t="shared" si="12"/>
        <v>SIM</v>
      </c>
      <c r="J773" s="123"/>
      <c r="K773" s="123"/>
      <c r="L773" s="123"/>
      <c r="M773" s="98"/>
      <c r="N773" s="118"/>
    </row>
    <row r="774" spans="1:14" x14ac:dyDescent="0.25">
      <c r="A774" s="130">
        <v>7954480000179</v>
      </c>
      <c r="B774" s="98" t="s">
        <v>13986</v>
      </c>
      <c r="C774" s="123" t="s">
        <v>634</v>
      </c>
      <c r="D774" s="98" t="s">
        <v>13667</v>
      </c>
      <c r="E774" s="98" t="s">
        <v>13669</v>
      </c>
      <c r="F774" s="124">
        <v>14</v>
      </c>
      <c r="G774" s="112">
        <v>43466</v>
      </c>
      <c r="H774" s="98"/>
      <c r="I774" s="123" t="str">
        <f t="shared" si="12"/>
        <v>SIM</v>
      </c>
      <c r="J774" s="123"/>
      <c r="K774" s="123"/>
      <c r="L774" s="123"/>
      <c r="M774" s="98"/>
      <c r="N774" s="118"/>
    </row>
    <row r="775" spans="1:14" x14ac:dyDescent="0.25">
      <c r="A775" s="130">
        <v>27080530000143</v>
      </c>
      <c r="B775" s="98" t="s">
        <v>14082</v>
      </c>
      <c r="C775" s="123" t="s">
        <v>821</v>
      </c>
      <c r="D775" s="98" t="s">
        <v>13667</v>
      </c>
      <c r="E775" s="98" t="s">
        <v>13669</v>
      </c>
      <c r="F775" s="124">
        <v>14</v>
      </c>
      <c r="G775" s="112">
        <v>43922</v>
      </c>
      <c r="H775" s="98"/>
      <c r="I775" s="123" t="str">
        <f t="shared" si="12"/>
        <v>SIM</v>
      </c>
      <c r="J775" s="123"/>
      <c r="K775" s="123"/>
      <c r="L775" s="123"/>
      <c r="M775" s="98"/>
      <c r="N775" s="118"/>
    </row>
    <row r="776" spans="1:14" x14ac:dyDescent="0.25">
      <c r="A776" s="130">
        <v>6354468000160</v>
      </c>
      <c r="B776" s="98" t="s">
        <v>14412</v>
      </c>
      <c r="C776" s="123" t="s">
        <v>1142</v>
      </c>
      <c r="D776" s="98" t="s">
        <v>13667</v>
      </c>
      <c r="E776" s="98" t="s">
        <v>13669</v>
      </c>
      <c r="F776" s="124">
        <v>14</v>
      </c>
      <c r="G776" s="112">
        <v>43922</v>
      </c>
      <c r="H776" s="98"/>
      <c r="I776" s="123" t="str">
        <f t="shared" si="12"/>
        <v>SIM</v>
      </c>
      <c r="J776" s="123"/>
      <c r="K776" s="123"/>
      <c r="L776" s="123"/>
      <c r="M776" s="98"/>
      <c r="N776" s="118"/>
    </row>
    <row r="777" spans="1:14" x14ac:dyDescent="0.25">
      <c r="A777" s="130">
        <v>3507415000144</v>
      </c>
      <c r="B777" s="98" t="s">
        <v>14956</v>
      </c>
      <c r="C777" s="123" t="s">
        <v>2274</v>
      </c>
      <c r="D777" s="98" t="s">
        <v>13667</v>
      </c>
      <c r="E777" s="98" t="s">
        <v>13669</v>
      </c>
      <c r="F777" s="124">
        <v>14</v>
      </c>
      <c r="G777" s="112">
        <v>43983</v>
      </c>
      <c r="H777" s="98"/>
      <c r="I777" s="123" t="str">
        <f t="shared" si="12"/>
        <v>SIM</v>
      </c>
      <c r="J777" s="123" t="s">
        <v>17040</v>
      </c>
      <c r="K777" s="123"/>
      <c r="L777" s="123"/>
      <c r="M777" s="98" t="s">
        <v>17041</v>
      </c>
      <c r="N777" s="118" t="s">
        <v>10977</v>
      </c>
    </row>
    <row r="778" spans="1:14" x14ac:dyDescent="0.25">
      <c r="A778" s="130">
        <v>15412257000128</v>
      </c>
      <c r="B778" s="98" t="s">
        <v>14876</v>
      </c>
      <c r="C778" s="123" t="s">
        <v>2197</v>
      </c>
      <c r="D778" s="98" t="s">
        <v>13667</v>
      </c>
      <c r="E778" s="98" t="s">
        <v>13669</v>
      </c>
      <c r="F778" s="124">
        <v>14</v>
      </c>
      <c r="G778" s="112">
        <v>44197</v>
      </c>
      <c r="H778" s="98"/>
      <c r="I778" s="123" t="str">
        <f t="shared" si="12"/>
        <v>SIM</v>
      </c>
      <c r="J778" s="123"/>
      <c r="K778" s="123"/>
      <c r="L778" s="123"/>
      <c r="M778" s="98"/>
      <c r="N778" s="118"/>
    </row>
    <row r="779" spans="1:14" x14ac:dyDescent="0.25">
      <c r="A779" s="130">
        <v>5054861000176</v>
      </c>
      <c r="B779" s="98" t="s">
        <v>15086</v>
      </c>
      <c r="C779" s="123" t="s">
        <v>2413</v>
      </c>
      <c r="D779" s="98" t="s">
        <v>13667</v>
      </c>
      <c r="E779" s="98" t="s">
        <v>13669</v>
      </c>
      <c r="F779" s="124">
        <v>14</v>
      </c>
      <c r="G779" s="112">
        <v>43922</v>
      </c>
      <c r="H779" s="98"/>
      <c r="I779" s="123" t="str">
        <f t="shared" si="12"/>
        <v>SIM</v>
      </c>
      <c r="J779" s="123" t="s">
        <v>17048</v>
      </c>
      <c r="K779" s="123" t="s">
        <v>10977</v>
      </c>
      <c r="L779" s="124">
        <v>5</v>
      </c>
      <c r="M779" s="125" t="s">
        <v>17046</v>
      </c>
      <c r="N779" s="118"/>
    </row>
    <row r="780" spans="1:14" x14ac:dyDescent="0.25">
      <c r="A780" s="130">
        <v>76416940000128</v>
      </c>
      <c r="B780" s="98" t="s">
        <v>15744</v>
      </c>
      <c r="C780" s="123" t="s">
        <v>3143</v>
      </c>
      <c r="D780" s="98" t="s">
        <v>13667</v>
      </c>
      <c r="E780" s="98" t="s">
        <v>13669</v>
      </c>
      <c r="F780" s="124">
        <v>14</v>
      </c>
      <c r="G780" s="112">
        <v>43922</v>
      </c>
      <c r="H780" s="98"/>
      <c r="I780" s="123" t="str">
        <f t="shared" si="12"/>
        <v>SIM</v>
      </c>
      <c r="J780" s="123"/>
      <c r="K780" s="123"/>
      <c r="L780" s="123"/>
      <c r="M780" s="98"/>
      <c r="N780" s="118"/>
    </row>
    <row r="781" spans="1:14" x14ac:dyDescent="0.25">
      <c r="A781" s="130">
        <v>6553481000149</v>
      </c>
      <c r="B781" s="98" t="s">
        <v>15588</v>
      </c>
      <c r="C781" s="123" t="s">
        <v>2926</v>
      </c>
      <c r="D781" s="98" t="s">
        <v>13667</v>
      </c>
      <c r="E781" s="98" t="s">
        <v>13669</v>
      </c>
      <c r="F781" s="124">
        <v>14</v>
      </c>
      <c r="G781" s="112">
        <v>43101</v>
      </c>
      <c r="H781" s="98"/>
      <c r="I781" s="123" t="str">
        <f t="shared" si="12"/>
        <v>SIM</v>
      </c>
      <c r="J781" s="123"/>
      <c r="K781" s="123"/>
      <c r="L781" s="123"/>
      <c r="M781" s="98" t="s">
        <v>15589</v>
      </c>
      <c r="N781" s="118"/>
    </row>
    <row r="782" spans="1:14" x14ac:dyDescent="0.25">
      <c r="A782" s="130">
        <v>42498600000171</v>
      </c>
      <c r="B782" s="98" t="s">
        <v>15976</v>
      </c>
      <c r="C782" s="123" t="s">
        <v>3513</v>
      </c>
      <c r="D782" s="98" t="s">
        <v>13667</v>
      </c>
      <c r="E782" s="98" t="s">
        <v>13669</v>
      </c>
      <c r="F782" s="124">
        <v>14</v>
      </c>
      <c r="G782" s="112">
        <v>42975</v>
      </c>
      <c r="H782" s="98"/>
      <c r="I782" s="123" t="str">
        <f t="shared" si="12"/>
        <v>SIM</v>
      </c>
      <c r="J782" s="123"/>
      <c r="K782" s="123"/>
      <c r="L782" s="123"/>
      <c r="M782" s="98"/>
      <c r="N782" s="118"/>
    </row>
    <row r="783" spans="1:14" x14ac:dyDescent="0.25">
      <c r="A783" s="130">
        <v>8241739000105</v>
      </c>
      <c r="B783" s="98" t="s">
        <v>16072</v>
      </c>
      <c r="C783" s="123" t="s">
        <v>3601</v>
      </c>
      <c r="D783" s="98" t="s">
        <v>13667</v>
      </c>
      <c r="E783" s="98" t="s">
        <v>13669</v>
      </c>
      <c r="F783" s="124">
        <v>11</v>
      </c>
      <c r="G783" s="112">
        <v>38478</v>
      </c>
      <c r="H783" s="98"/>
      <c r="I783" s="123" t="str">
        <f t="shared" si="12"/>
        <v>NÃO</v>
      </c>
      <c r="J783" s="123"/>
      <c r="K783" s="123"/>
      <c r="L783" s="123"/>
      <c r="M783" s="98" t="s">
        <v>16073</v>
      </c>
      <c r="N783" s="118"/>
    </row>
    <row r="784" spans="1:14" x14ac:dyDescent="0.25">
      <c r="A784" s="130">
        <v>87934675000196</v>
      </c>
      <c r="B784" s="98" t="s">
        <v>16310</v>
      </c>
      <c r="C784" s="123" t="s">
        <v>3812</v>
      </c>
      <c r="D784" s="98" t="s">
        <v>13667</v>
      </c>
      <c r="E784" s="98" t="s">
        <v>13669</v>
      </c>
      <c r="F784" s="124">
        <v>14</v>
      </c>
      <c r="G784" s="112">
        <v>43913</v>
      </c>
      <c r="H784" s="98"/>
      <c r="I784" s="123" t="str">
        <f t="shared" si="12"/>
        <v>SIM</v>
      </c>
      <c r="J784" s="123"/>
      <c r="K784" s="123"/>
      <c r="L784" s="123"/>
      <c r="M784" s="98"/>
      <c r="N784" s="118"/>
    </row>
    <row r="785" spans="1:14" x14ac:dyDescent="0.25">
      <c r="A785" s="130">
        <v>1786029000103</v>
      </c>
      <c r="B785" s="98" t="s">
        <v>17019</v>
      </c>
      <c r="C785" s="123" t="s">
        <v>5227</v>
      </c>
      <c r="D785" s="98" t="s">
        <v>13667</v>
      </c>
      <c r="E785" s="98" t="s">
        <v>13669</v>
      </c>
      <c r="F785" s="124">
        <v>14</v>
      </c>
      <c r="G785" s="112">
        <v>44136</v>
      </c>
      <c r="H785" s="98"/>
      <c r="I785" s="123" t="str">
        <f t="shared" si="12"/>
        <v>SIM</v>
      </c>
      <c r="J785" s="123" t="s">
        <v>10977</v>
      </c>
      <c r="K785" s="123" t="s">
        <v>10977</v>
      </c>
      <c r="L785" s="123"/>
      <c r="M785" s="98" t="s">
        <v>17044</v>
      </c>
      <c r="N785" s="131" t="s">
        <v>10977</v>
      </c>
    </row>
    <row r="786" spans="1:14" x14ac:dyDescent="0.25">
      <c r="A786" s="130">
        <v>94703964000140</v>
      </c>
      <c r="B786" s="98" t="s">
        <v>12146</v>
      </c>
      <c r="C786" s="123" t="s">
        <v>3812</v>
      </c>
      <c r="D786" s="98" t="s">
        <v>13667</v>
      </c>
      <c r="E786" s="98" t="s">
        <v>13669</v>
      </c>
      <c r="F786" s="124">
        <v>11</v>
      </c>
      <c r="G786" s="112">
        <v>42957</v>
      </c>
      <c r="H786" s="98"/>
      <c r="I786" s="123" t="str">
        <f t="shared" si="12"/>
        <v>NÃO</v>
      </c>
      <c r="J786" s="123"/>
      <c r="K786" s="123"/>
      <c r="L786" s="123"/>
      <c r="M786" s="98" t="s">
        <v>16311</v>
      </c>
      <c r="N786" s="118"/>
    </row>
    <row r="787" spans="1:14" x14ac:dyDescent="0.25">
      <c r="A787" s="130">
        <v>94577509000145</v>
      </c>
      <c r="B787" s="98" t="s">
        <v>12147</v>
      </c>
      <c r="C787" s="123" t="s">
        <v>3812</v>
      </c>
      <c r="D787" s="98" t="s">
        <v>13667</v>
      </c>
      <c r="E787" s="98" t="s">
        <v>13669</v>
      </c>
      <c r="F787" s="124">
        <v>11</v>
      </c>
      <c r="G787" s="112">
        <v>41000</v>
      </c>
      <c r="H787" s="98"/>
      <c r="I787" s="123" t="str">
        <f t="shared" si="12"/>
        <v>NÃO</v>
      </c>
      <c r="J787" s="123"/>
      <c r="K787" s="123"/>
      <c r="L787" s="123"/>
      <c r="M787" s="98" t="s">
        <v>16312</v>
      </c>
      <c r="N787" s="118"/>
    </row>
    <row r="788" spans="1:14" x14ac:dyDescent="0.25">
      <c r="A788" s="130">
        <v>11040888000102</v>
      </c>
      <c r="B788" s="98" t="s">
        <v>12148</v>
      </c>
      <c r="C788" s="123" t="s">
        <v>2758</v>
      </c>
      <c r="D788" s="98" t="s">
        <v>13667</v>
      </c>
      <c r="E788" s="98" t="s">
        <v>13669</v>
      </c>
      <c r="F788" s="124">
        <v>11</v>
      </c>
      <c r="G788" s="112">
        <v>42370</v>
      </c>
      <c r="H788" s="98"/>
      <c r="I788" s="123" t="str">
        <f t="shared" si="12"/>
        <v>NÃO</v>
      </c>
      <c r="J788" s="123"/>
      <c r="K788" s="123"/>
      <c r="L788" s="123"/>
      <c r="M788" s="98" t="s">
        <v>15363</v>
      </c>
      <c r="N788" s="118"/>
    </row>
    <row r="789" spans="1:14" x14ac:dyDescent="0.25">
      <c r="A789" s="130">
        <v>11049830000120</v>
      </c>
      <c r="B789" s="98" t="s">
        <v>12149</v>
      </c>
      <c r="C789" s="123" t="s">
        <v>2758</v>
      </c>
      <c r="D789" s="98" t="s">
        <v>13667</v>
      </c>
      <c r="E789" s="98" t="s">
        <v>13669</v>
      </c>
      <c r="F789" s="124">
        <v>14</v>
      </c>
      <c r="G789" s="112">
        <v>44136</v>
      </c>
      <c r="H789" s="98"/>
      <c r="I789" s="123" t="str">
        <f t="shared" si="12"/>
        <v>SIM</v>
      </c>
      <c r="J789" s="123"/>
      <c r="K789" s="123"/>
      <c r="L789" s="123"/>
      <c r="M789" s="98"/>
      <c r="N789" s="118"/>
    </row>
    <row r="790" spans="1:14" x14ac:dyDescent="0.25">
      <c r="A790" s="130">
        <v>87890992000158</v>
      </c>
      <c r="B790" s="98" t="s">
        <v>12150</v>
      </c>
      <c r="C790" s="123" t="s">
        <v>3812</v>
      </c>
      <c r="D790" s="98" t="s">
        <v>13667</v>
      </c>
      <c r="E790" s="98" t="s">
        <v>13669</v>
      </c>
      <c r="F790" s="124">
        <v>14</v>
      </c>
      <c r="G790" s="112">
        <v>42848</v>
      </c>
      <c r="H790" s="98"/>
      <c r="I790" s="123" t="str">
        <f t="shared" si="12"/>
        <v>SIM</v>
      </c>
      <c r="J790" s="123"/>
      <c r="K790" s="123"/>
      <c r="L790" s="123"/>
      <c r="M790" s="98" t="s">
        <v>16315</v>
      </c>
      <c r="N790" s="118"/>
    </row>
    <row r="791" spans="1:14" x14ac:dyDescent="0.25">
      <c r="A791" s="130">
        <v>27174135000120</v>
      </c>
      <c r="B791" s="98" t="s">
        <v>12151</v>
      </c>
      <c r="C791" s="123" t="s">
        <v>821</v>
      </c>
      <c r="D791" s="98" t="s">
        <v>13667</v>
      </c>
      <c r="E791" s="98" t="s">
        <v>13669</v>
      </c>
      <c r="F791" s="124">
        <v>14</v>
      </c>
      <c r="G791" s="112">
        <v>44013</v>
      </c>
      <c r="H791" s="98"/>
      <c r="I791" s="123" t="str">
        <f t="shared" si="12"/>
        <v>SIM</v>
      </c>
      <c r="J791" s="123"/>
      <c r="K791" s="123"/>
      <c r="L791" s="123"/>
      <c r="M791" s="98"/>
      <c r="N791" s="118"/>
    </row>
    <row r="792" spans="1:14" x14ac:dyDescent="0.25">
      <c r="A792" s="130">
        <v>88811922000120</v>
      </c>
      <c r="B792" s="98" t="s">
        <v>12152</v>
      </c>
      <c r="C792" s="123" t="s">
        <v>3812</v>
      </c>
      <c r="D792" s="98" t="s">
        <v>13667</v>
      </c>
      <c r="E792" s="98" t="s">
        <v>13669</v>
      </c>
      <c r="F792" s="124">
        <v>14</v>
      </c>
      <c r="G792" s="112">
        <v>43922</v>
      </c>
      <c r="H792" s="98"/>
      <c r="I792" s="123" t="str">
        <f t="shared" si="12"/>
        <v>SIM</v>
      </c>
      <c r="J792" s="123"/>
      <c r="K792" s="123"/>
      <c r="L792" s="123"/>
      <c r="M792" s="98"/>
      <c r="N792" s="118"/>
    </row>
    <row r="793" spans="1:14" x14ac:dyDescent="0.25">
      <c r="A793" s="130">
        <v>44529592000109</v>
      </c>
      <c r="B793" s="98" t="s">
        <v>12153</v>
      </c>
      <c r="C793" s="123" t="s">
        <v>4626</v>
      </c>
      <c r="D793" s="98" t="s">
        <v>13667</v>
      </c>
      <c r="E793" s="98" t="s">
        <v>13669</v>
      </c>
      <c r="F793" s="124">
        <v>14</v>
      </c>
      <c r="G793" s="112">
        <v>44035</v>
      </c>
      <c r="H793" s="98"/>
      <c r="I793" s="123" t="str">
        <f t="shared" si="12"/>
        <v>SIM</v>
      </c>
      <c r="J793" s="123"/>
      <c r="K793" s="123"/>
      <c r="L793" s="123"/>
      <c r="M793" s="98"/>
      <c r="N793" s="118"/>
    </row>
    <row r="794" spans="1:14" x14ac:dyDescent="0.25">
      <c r="A794" s="130">
        <v>48344014000159</v>
      </c>
      <c r="B794" s="98" t="s">
        <v>12154</v>
      </c>
      <c r="C794" s="123" t="s">
        <v>4626</v>
      </c>
      <c r="D794" s="98" t="s">
        <v>13667</v>
      </c>
      <c r="E794" s="98" t="s">
        <v>13669</v>
      </c>
      <c r="F794" s="124">
        <v>11</v>
      </c>
      <c r="G794" s="112">
        <v>43782</v>
      </c>
      <c r="H794" s="98"/>
      <c r="I794" s="123" t="str">
        <f t="shared" si="12"/>
        <v>NÃO</v>
      </c>
      <c r="J794" s="123"/>
      <c r="K794" s="123"/>
      <c r="L794" s="123"/>
      <c r="M794" s="98"/>
      <c r="N794" s="118"/>
    </row>
    <row r="795" spans="1:14" x14ac:dyDescent="0.25">
      <c r="A795" s="130">
        <v>76238443000187</v>
      </c>
      <c r="B795" s="98" t="s">
        <v>12155</v>
      </c>
      <c r="C795" s="123" t="s">
        <v>3143</v>
      </c>
      <c r="D795" s="98" t="s">
        <v>13667</v>
      </c>
      <c r="E795" s="98" t="s">
        <v>13669</v>
      </c>
      <c r="F795" s="124">
        <v>11</v>
      </c>
      <c r="G795" s="112">
        <v>40202</v>
      </c>
      <c r="H795" s="98"/>
      <c r="I795" s="123" t="str">
        <f t="shared" si="12"/>
        <v>NÃO</v>
      </c>
      <c r="J795" s="123"/>
      <c r="K795" s="123"/>
      <c r="L795" s="123"/>
      <c r="M795" s="98"/>
      <c r="N795" s="118"/>
    </row>
    <row r="796" spans="1:14" x14ac:dyDescent="0.25">
      <c r="A796" s="130">
        <v>5893631000109</v>
      </c>
      <c r="B796" s="98" t="s">
        <v>12156</v>
      </c>
      <c r="C796" s="123" t="s">
        <v>3747</v>
      </c>
      <c r="D796" s="98" t="s">
        <v>13667</v>
      </c>
      <c r="E796" s="98" t="s">
        <v>13669</v>
      </c>
      <c r="F796" s="124">
        <v>11</v>
      </c>
      <c r="G796" s="112">
        <v>43374</v>
      </c>
      <c r="H796" s="98"/>
      <c r="I796" s="123" t="str">
        <f t="shared" si="12"/>
        <v>NÃO</v>
      </c>
      <c r="J796" s="123"/>
      <c r="K796" s="123"/>
      <c r="L796" s="123"/>
      <c r="M796" s="98" t="s">
        <v>16151</v>
      </c>
      <c r="N796" s="118"/>
    </row>
    <row r="797" spans="1:14" x14ac:dyDescent="0.25">
      <c r="A797" s="130">
        <v>1616255000146</v>
      </c>
      <c r="B797" s="98" t="s">
        <v>12157</v>
      </c>
      <c r="C797" s="123" t="s">
        <v>3143</v>
      </c>
      <c r="D797" s="98" t="s">
        <v>13667</v>
      </c>
      <c r="E797" s="98" t="s">
        <v>13669</v>
      </c>
      <c r="F797" s="124">
        <v>11</v>
      </c>
      <c r="G797" s="112">
        <v>39444</v>
      </c>
      <c r="H797" s="98"/>
      <c r="I797" s="123" t="str">
        <f t="shared" si="12"/>
        <v>NÃO</v>
      </c>
      <c r="J797" s="123"/>
      <c r="K797" s="123"/>
      <c r="L797" s="123"/>
      <c r="M797" s="98" t="s">
        <v>15746</v>
      </c>
      <c r="N797" s="118"/>
    </row>
    <row r="798" spans="1:14" x14ac:dyDescent="0.25">
      <c r="A798" s="130">
        <v>18307439000127</v>
      </c>
      <c r="B798" s="98" t="s">
        <v>12158</v>
      </c>
      <c r="C798" s="123" t="s">
        <v>1356</v>
      </c>
      <c r="D798" s="98" t="s">
        <v>13667</v>
      </c>
      <c r="E798" s="98" t="s">
        <v>13669</v>
      </c>
      <c r="F798" s="124">
        <v>11</v>
      </c>
      <c r="G798" s="112">
        <v>40269</v>
      </c>
      <c r="H798" s="98"/>
      <c r="I798" s="123" t="str">
        <f t="shared" si="12"/>
        <v>NÃO</v>
      </c>
      <c r="J798" s="123"/>
      <c r="K798" s="123"/>
      <c r="L798" s="123"/>
      <c r="M798" s="98"/>
      <c r="N798" s="118"/>
    </row>
    <row r="799" spans="1:14" x14ac:dyDescent="0.25">
      <c r="A799" s="130">
        <v>45728326000178</v>
      </c>
      <c r="B799" s="98" t="s">
        <v>12159</v>
      </c>
      <c r="C799" s="123" t="s">
        <v>4626</v>
      </c>
      <c r="D799" s="98" t="s">
        <v>13667</v>
      </c>
      <c r="E799" s="98" t="s">
        <v>13669</v>
      </c>
      <c r="F799" s="124">
        <v>11</v>
      </c>
      <c r="G799" s="112">
        <v>38420</v>
      </c>
      <c r="H799" s="98"/>
      <c r="I799" s="123" t="str">
        <f t="shared" si="12"/>
        <v>NÃO</v>
      </c>
      <c r="J799" s="123"/>
      <c r="K799" s="123"/>
      <c r="L799" s="123"/>
      <c r="M799" s="98" t="s">
        <v>16760</v>
      </c>
      <c r="N799" s="118"/>
    </row>
    <row r="800" spans="1:14" x14ac:dyDescent="0.25">
      <c r="A800" s="130">
        <v>1373497000156</v>
      </c>
      <c r="B800" s="98" t="s">
        <v>12160</v>
      </c>
      <c r="C800" s="123" t="s">
        <v>901</v>
      </c>
      <c r="D800" s="98" t="s">
        <v>13667</v>
      </c>
      <c r="E800" s="98" t="s">
        <v>13669</v>
      </c>
      <c r="F800" s="124">
        <v>11</v>
      </c>
      <c r="G800" s="112">
        <v>42529</v>
      </c>
      <c r="H800" s="98"/>
      <c r="I800" s="123" t="str">
        <f t="shared" si="12"/>
        <v>NÃO</v>
      </c>
      <c r="J800" s="123"/>
      <c r="K800" s="123"/>
      <c r="L800" s="123"/>
      <c r="M800" s="98" t="s">
        <v>14222</v>
      </c>
      <c r="N800" s="118"/>
    </row>
    <row r="801" spans="1:14" x14ac:dyDescent="0.25">
      <c r="A801" s="130">
        <v>87862397000109</v>
      </c>
      <c r="B801" s="98" t="s">
        <v>12161</v>
      </c>
      <c r="C801" s="123" t="s">
        <v>3812</v>
      </c>
      <c r="D801" s="98" t="s">
        <v>13667</v>
      </c>
      <c r="E801" s="98" t="s">
        <v>13669</v>
      </c>
      <c r="F801" s="124">
        <v>14</v>
      </c>
      <c r="G801" s="112">
        <v>44013</v>
      </c>
      <c r="H801" s="98"/>
      <c r="I801" s="123" t="str">
        <f t="shared" si="12"/>
        <v>SIM</v>
      </c>
      <c r="J801" s="123"/>
      <c r="K801" s="123"/>
      <c r="L801" s="123"/>
      <c r="M801" s="98"/>
      <c r="N801" s="118"/>
    </row>
    <row r="802" spans="1:14" x14ac:dyDescent="0.25">
      <c r="A802" s="130">
        <v>8785479000120</v>
      </c>
      <c r="B802" s="98" t="s">
        <v>12162</v>
      </c>
      <c r="C802" s="123" t="s">
        <v>2554</v>
      </c>
      <c r="D802" s="98" t="s">
        <v>13667</v>
      </c>
      <c r="E802" s="98" t="s">
        <v>13669</v>
      </c>
      <c r="F802" s="124">
        <v>11</v>
      </c>
      <c r="G802" s="112">
        <v>41533</v>
      </c>
      <c r="H802" s="98"/>
      <c r="I802" s="123" t="str">
        <f t="shared" si="12"/>
        <v>NÃO</v>
      </c>
      <c r="J802" s="123"/>
      <c r="K802" s="123"/>
      <c r="L802" s="123"/>
      <c r="M802" s="98" t="s">
        <v>15173</v>
      </c>
      <c r="N802" s="118"/>
    </row>
    <row r="803" spans="1:14" x14ac:dyDescent="0.25">
      <c r="A803" s="130">
        <v>75845537000151</v>
      </c>
      <c r="B803" s="98" t="s">
        <v>12163</v>
      </c>
      <c r="C803" s="123" t="s">
        <v>3143</v>
      </c>
      <c r="D803" s="98" t="s">
        <v>13667</v>
      </c>
      <c r="E803" s="98" t="s">
        <v>13669</v>
      </c>
      <c r="F803" s="124">
        <v>11</v>
      </c>
      <c r="G803" s="112">
        <v>44049</v>
      </c>
      <c r="H803" s="98"/>
      <c r="I803" s="123" t="str">
        <f t="shared" si="12"/>
        <v>NÃO</v>
      </c>
      <c r="J803" s="123"/>
      <c r="K803" s="123"/>
      <c r="L803" s="123"/>
      <c r="M803" s="98"/>
      <c r="N803" s="118"/>
    </row>
    <row r="804" spans="1:14" x14ac:dyDescent="0.25">
      <c r="A804" s="130">
        <v>46596318000188</v>
      </c>
      <c r="B804" s="98" t="s">
        <v>12164</v>
      </c>
      <c r="C804" s="123" t="s">
        <v>4626</v>
      </c>
      <c r="D804" s="98" t="s">
        <v>13667</v>
      </c>
      <c r="E804" s="98" t="s">
        <v>13669</v>
      </c>
      <c r="F804" s="124">
        <v>14</v>
      </c>
      <c r="G804" s="112">
        <v>44013</v>
      </c>
      <c r="H804" s="98"/>
      <c r="I804" s="123" t="str">
        <f t="shared" si="12"/>
        <v>SIM</v>
      </c>
      <c r="J804" s="123"/>
      <c r="K804" s="123"/>
      <c r="L804" s="123"/>
      <c r="M804" s="98" t="s">
        <v>16761</v>
      </c>
      <c r="N804" s="118"/>
    </row>
    <row r="805" spans="1:14" x14ac:dyDescent="0.25">
      <c r="A805" s="130">
        <v>19382647000153</v>
      </c>
      <c r="B805" s="98" t="s">
        <v>12165</v>
      </c>
      <c r="C805" s="123" t="s">
        <v>1356</v>
      </c>
      <c r="D805" s="98" t="s">
        <v>13667</v>
      </c>
      <c r="E805" s="98" t="s">
        <v>13669</v>
      </c>
      <c r="F805" s="124">
        <v>11</v>
      </c>
      <c r="G805" s="112">
        <v>39448</v>
      </c>
      <c r="H805" s="98"/>
      <c r="I805" s="123" t="str">
        <f t="shared" si="12"/>
        <v>NÃO</v>
      </c>
      <c r="J805" s="123"/>
      <c r="K805" s="123"/>
      <c r="L805" s="123"/>
      <c r="M805" s="98" t="s">
        <v>13699</v>
      </c>
      <c r="N805" s="118"/>
    </row>
    <row r="806" spans="1:14" x14ac:dyDescent="0.25">
      <c r="A806" s="130">
        <v>2070548000133</v>
      </c>
      <c r="B806" s="98" t="s">
        <v>12166</v>
      </c>
      <c r="C806" s="123" t="s">
        <v>5227</v>
      </c>
      <c r="D806" s="98" t="s">
        <v>13667</v>
      </c>
      <c r="E806" s="98" t="s">
        <v>13669</v>
      </c>
      <c r="F806" s="124">
        <v>11</v>
      </c>
      <c r="G806" s="112">
        <v>42642</v>
      </c>
      <c r="H806" s="98"/>
      <c r="I806" s="123" t="str">
        <f t="shared" si="12"/>
        <v>NÃO</v>
      </c>
      <c r="J806" s="123"/>
      <c r="K806" s="123"/>
      <c r="L806" s="123"/>
      <c r="M806" s="98" t="s">
        <v>17020</v>
      </c>
      <c r="N806" s="118"/>
    </row>
    <row r="807" spans="1:14" x14ac:dyDescent="0.25">
      <c r="A807" s="130">
        <v>7606478000109</v>
      </c>
      <c r="B807" s="98" t="s">
        <v>12167</v>
      </c>
      <c r="C807" s="123" t="s">
        <v>634</v>
      </c>
      <c r="D807" s="98" t="s">
        <v>13667</v>
      </c>
      <c r="E807" s="98" t="s">
        <v>13669</v>
      </c>
      <c r="F807" s="124">
        <v>11</v>
      </c>
      <c r="G807" s="112">
        <v>41640</v>
      </c>
      <c r="H807" s="98"/>
      <c r="I807" s="123" t="str">
        <f t="shared" si="12"/>
        <v>NÃO</v>
      </c>
      <c r="J807" s="123"/>
      <c r="K807" s="123"/>
      <c r="L807" s="123"/>
      <c r="M807" s="98"/>
      <c r="N807" s="118"/>
    </row>
    <row r="808" spans="1:14" x14ac:dyDescent="0.25">
      <c r="A808" s="130">
        <v>18338160000100</v>
      </c>
      <c r="B808" s="98" t="s">
        <v>12168</v>
      </c>
      <c r="C808" s="123" t="s">
        <v>1356</v>
      </c>
      <c r="D808" s="98" t="s">
        <v>13667</v>
      </c>
      <c r="E808" s="98" t="s">
        <v>13669</v>
      </c>
      <c r="F808" s="124">
        <v>11</v>
      </c>
      <c r="G808" s="112">
        <v>41289</v>
      </c>
      <c r="H808" s="98"/>
      <c r="I808" s="123" t="str">
        <f t="shared" si="12"/>
        <v>NÃO</v>
      </c>
      <c r="J808" s="123"/>
      <c r="K808" s="123"/>
      <c r="L808" s="123"/>
      <c r="M808" s="98" t="s">
        <v>14620</v>
      </c>
      <c r="N808" s="118"/>
    </row>
    <row r="809" spans="1:14" x14ac:dyDescent="0.25">
      <c r="A809" s="130">
        <v>87613030000151</v>
      </c>
      <c r="B809" s="98" t="s">
        <v>12169</v>
      </c>
      <c r="C809" s="123" t="s">
        <v>3812</v>
      </c>
      <c r="D809" s="98" t="s">
        <v>13667</v>
      </c>
      <c r="E809" s="98" t="s">
        <v>13669</v>
      </c>
      <c r="F809" s="124">
        <v>11</v>
      </c>
      <c r="G809" s="112">
        <v>41074</v>
      </c>
      <c r="H809" s="98"/>
      <c r="I809" s="123" t="str">
        <f t="shared" si="12"/>
        <v>NÃO</v>
      </c>
      <c r="J809" s="123"/>
      <c r="K809" s="123"/>
      <c r="L809" s="123"/>
      <c r="M809" s="98" t="s">
        <v>16319</v>
      </c>
      <c r="N809" s="118"/>
    </row>
    <row r="810" spans="1:14" x14ac:dyDescent="0.25">
      <c r="A810" s="130">
        <v>1740588000182</v>
      </c>
      <c r="B810" s="98" t="s">
        <v>12170</v>
      </c>
      <c r="C810" s="123" t="s">
        <v>901</v>
      </c>
      <c r="D810" s="98" t="s">
        <v>13667</v>
      </c>
      <c r="E810" s="98" t="s">
        <v>13669</v>
      </c>
      <c r="F810" s="124">
        <v>14</v>
      </c>
      <c r="G810" s="112">
        <v>43922</v>
      </c>
      <c r="H810" s="98"/>
      <c r="I810" s="123" t="str">
        <f t="shared" si="12"/>
        <v>SIM</v>
      </c>
      <c r="J810" s="123"/>
      <c r="K810" s="123"/>
      <c r="L810" s="123"/>
      <c r="M810" s="98"/>
      <c r="N810" s="118"/>
    </row>
    <row r="811" spans="1:14" x14ac:dyDescent="0.25">
      <c r="A811" s="130">
        <v>76208818000166</v>
      </c>
      <c r="B811" s="98" t="s">
        <v>12171</v>
      </c>
      <c r="C811" s="123" t="s">
        <v>3143</v>
      </c>
      <c r="D811" s="98" t="s">
        <v>13667</v>
      </c>
      <c r="E811" s="98" t="s">
        <v>13669</v>
      </c>
      <c r="F811" s="124">
        <v>11</v>
      </c>
      <c r="G811" s="112">
        <v>38409</v>
      </c>
      <c r="H811" s="98"/>
      <c r="I811" s="123" t="str">
        <f t="shared" si="12"/>
        <v>NÃO</v>
      </c>
      <c r="J811" s="123"/>
      <c r="K811" s="123"/>
      <c r="L811" s="123"/>
      <c r="M811" s="98"/>
      <c r="N811" s="118"/>
    </row>
    <row r="812" spans="1:14" x14ac:dyDescent="0.25">
      <c r="A812" s="130">
        <v>3239019000183</v>
      </c>
      <c r="B812" s="98" t="s">
        <v>12172</v>
      </c>
      <c r="C812" s="123" t="s">
        <v>2274</v>
      </c>
      <c r="D812" s="98" t="s">
        <v>13667</v>
      </c>
      <c r="E812" s="98" t="s">
        <v>13669</v>
      </c>
      <c r="F812" s="124">
        <v>14</v>
      </c>
      <c r="G812" s="112">
        <v>44166</v>
      </c>
      <c r="H812" s="98"/>
      <c r="I812" s="123" t="str">
        <f t="shared" si="12"/>
        <v>SIM</v>
      </c>
      <c r="J812" s="123"/>
      <c r="K812" s="123"/>
      <c r="L812" s="123"/>
      <c r="M812" s="98"/>
      <c r="N812" s="118"/>
    </row>
    <row r="813" spans="1:14" x14ac:dyDescent="0.25">
      <c r="A813" s="130">
        <v>27165190000153</v>
      </c>
      <c r="B813" s="98" t="s">
        <v>12173</v>
      </c>
      <c r="C813" s="123" t="s">
        <v>821</v>
      </c>
      <c r="D813" s="98" t="s">
        <v>13667</v>
      </c>
      <c r="E813" s="98" t="s">
        <v>13669</v>
      </c>
      <c r="F813" s="124">
        <v>11</v>
      </c>
      <c r="G813" s="112">
        <v>42278</v>
      </c>
      <c r="H813" s="98"/>
      <c r="I813" s="123" t="str">
        <f t="shared" si="12"/>
        <v>NÃO</v>
      </c>
      <c r="J813" s="123"/>
      <c r="K813" s="123"/>
      <c r="L813" s="123"/>
      <c r="M813" s="98" t="s">
        <v>14084</v>
      </c>
      <c r="N813" s="118"/>
    </row>
    <row r="814" spans="1:14" x14ac:dyDescent="0.25">
      <c r="A814" s="130">
        <v>76178037000176</v>
      </c>
      <c r="B814" s="98" t="s">
        <v>12174</v>
      </c>
      <c r="C814" s="123" t="s">
        <v>3143</v>
      </c>
      <c r="D814" s="98" t="s">
        <v>13667</v>
      </c>
      <c r="E814" s="98" t="s">
        <v>13669</v>
      </c>
      <c r="F814" s="124">
        <v>11</v>
      </c>
      <c r="G814" s="112">
        <v>38442</v>
      </c>
      <c r="H814" s="98"/>
      <c r="I814" s="123" t="str">
        <f t="shared" si="12"/>
        <v>NÃO</v>
      </c>
      <c r="J814" s="123"/>
      <c r="K814" s="123"/>
      <c r="L814" s="123"/>
      <c r="M814" s="98"/>
      <c r="N814" s="118"/>
    </row>
    <row r="815" spans="1:14" x14ac:dyDescent="0.25">
      <c r="A815" s="130">
        <v>76017474000108</v>
      </c>
      <c r="B815" s="98" t="s">
        <v>12175</v>
      </c>
      <c r="C815" s="123" t="s">
        <v>3143</v>
      </c>
      <c r="D815" s="98" t="s">
        <v>13667</v>
      </c>
      <c r="E815" s="98" t="s">
        <v>13669</v>
      </c>
      <c r="F815" s="124">
        <v>14</v>
      </c>
      <c r="G815" s="112">
        <v>44166</v>
      </c>
      <c r="H815" s="98"/>
      <c r="I815" s="123" t="str">
        <f t="shared" si="12"/>
        <v>SIM</v>
      </c>
      <c r="J815" s="123"/>
      <c r="K815" s="123"/>
      <c r="L815" s="123"/>
      <c r="M815" s="98"/>
      <c r="N815" s="118"/>
    </row>
    <row r="816" spans="1:14" x14ac:dyDescent="0.25">
      <c r="A816" s="130">
        <v>44959021000104</v>
      </c>
      <c r="B816" s="98" t="s">
        <v>12176</v>
      </c>
      <c r="C816" s="123" t="s">
        <v>4626</v>
      </c>
      <c r="D816" s="98" t="s">
        <v>13667</v>
      </c>
      <c r="E816" s="98" t="s">
        <v>13669</v>
      </c>
      <c r="F816" s="124">
        <v>11</v>
      </c>
      <c r="G816" s="112">
        <v>42056</v>
      </c>
      <c r="H816" s="98"/>
      <c r="I816" s="123" t="str">
        <f t="shared" si="12"/>
        <v>NÃO</v>
      </c>
      <c r="J816" s="123"/>
      <c r="K816" s="123"/>
      <c r="L816" s="123"/>
      <c r="M816" s="98" t="s">
        <v>16763</v>
      </c>
      <c r="N816" s="118"/>
    </row>
    <row r="817" spans="1:14" x14ac:dyDescent="0.25">
      <c r="A817" s="130">
        <v>46319000000150</v>
      </c>
      <c r="B817" s="98" t="s">
        <v>12177</v>
      </c>
      <c r="C817" s="123" t="s">
        <v>4626</v>
      </c>
      <c r="D817" s="98" t="s">
        <v>13667</v>
      </c>
      <c r="E817" s="98" t="s">
        <v>13669</v>
      </c>
      <c r="F817" s="124">
        <v>14</v>
      </c>
      <c r="G817" s="112">
        <v>44108</v>
      </c>
      <c r="H817" s="98"/>
      <c r="I817" s="123" t="str">
        <f t="shared" si="12"/>
        <v>SIM</v>
      </c>
      <c r="J817" s="123"/>
      <c r="K817" s="123"/>
      <c r="L817" s="123"/>
      <c r="M817" s="98"/>
      <c r="N817" s="118"/>
    </row>
    <row r="818" spans="1:14" x14ac:dyDescent="0.25">
      <c r="A818" s="130">
        <v>3403896000148</v>
      </c>
      <c r="B818" s="98" t="s">
        <v>12178</v>
      </c>
      <c r="C818" s="123" t="s">
        <v>2197</v>
      </c>
      <c r="D818" s="98" t="s">
        <v>13667</v>
      </c>
      <c r="E818" s="98" t="s">
        <v>13669</v>
      </c>
      <c r="F818" s="124">
        <v>11</v>
      </c>
      <c r="G818" s="112">
        <v>40575</v>
      </c>
      <c r="H818" s="98"/>
      <c r="I818" s="123" t="str">
        <f t="shared" si="12"/>
        <v>NÃO</v>
      </c>
      <c r="J818" s="123"/>
      <c r="K818" s="123"/>
      <c r="L818" s="123"/>
      <c r="M818" s="98"/>
      <c r="N818" s="118"/>
    </row>
    <row r="819" spans="1:14" x14ac:dyDescent="0.25">
      <c r="A819" s="130">
        <v>18602052000101</v>
      </c>
      <c r="B819" s="98" t="s">
        <v>12179</v>
      </c>
      <c r="C819" s="123" t="s">
        <v>1356</v>
      </c>
      <c r="D819" s="98" t="s">
        <v>13667</v>
      </c>
      <c r="E819" s="98" t="s">
        <v>13669</v>
      </c>
      <c r="F819" s="124">
        <v>11</v>
      </c>
      <c r="G819" s="112">
        <v>40114</v>
      </c>
      <c r="H819" s="98"/>
      <c r="I819" s="123" t="str">
        <f t="shared" si="12"/>
        <v>NÃO</v>
      </c>
      <c r="J819" s="123"/>
      <c r="K819" s="123"/>
      <c r="L819" s="123"/>
      <c r="M819" s="98"/>
      <c r="N819" s="118"/>
    </row>
    <row r="820" spans="1:14" x14ac:dyDescent="0.25">
      <c r="A820" s="130">
        <v>3347127000170</v>
      </c>
      <c r="B820" s="98" t="s">
        <v>12180</v>
      </c>
      <c r="C820" s="123" t="s">
        <v>2274</v>
      </c>
      <c r="D820" s="98" t="s">
        <v>13667</v>
      </c>
      <c r="E820" s="98" t="s">
        <v>13669</v>
      </c>
      <c r="F820" s="124">
        <v>11</v>
      </c>
      <c r="G820" s="112">
        <v>40056</v>
      </c>
      <c r="H820" s="98"/>
      <c r="I820" s="123" t="str">
        <f t="shared" si="12"/>
        <v>NÃO</v>
      </c>
      <c r="J820" s="123"/>
      <c r="K820" s="123"/>
      <c r="L820" s="123"/>
      <c r="M820" s="98" t="s">
        <v>14959</v>
      </c>
      <c r="N820" s="118"/>
    </row>
    <row r="821" spans="1:14" x14ac:dyDescent="0.25">
      <c r="A821" s="130">
        <v>18137943000126</v>
      </c>
      <c r="B821" s="98" t="s">
        <v>12181</v>
      </c>
      <c r="C821" s="123" t="s">
        <v>1356</v>
      </c>
      <c r="D821" s="98" t="s">
        <v>13667</v>
      </c>
      <c r="E821" s="98" t="s">
        <v>13669</v>
      </c>
      <c r="F821" s="124">
        <v>11</v>
      </c>
      <c r="G821" s="112">
        <v>41548</v>
      </c>
      <c r="H821" s="98"/>
      <c r="I821" s="123" t="str">
        <f t="shared" si="12"/>
        <v>NÃO</v>
      </c>
      <c r="J821" s="123"/>
      <c r="K821" s="123"/>
      <c r="L821" s="123"/>
      <c r="M821" s="98" t="s">
        <v>14625</v>
      </c>
      <c r="N821" s="118"/>
    </row>
    <row r="822" spans="1:14" x14ac:dyDescent="0.25">
      <c r="A822" s="130">
        <v>18457192000125</v>
      </c>
      <c r="B822" s="98" t="s">
        <v>12182</v>
      </c>
      <c r="C822" s="123" t="s">
        <v>1356</v>
      </c>
      <c r="D822" s="98" t="s">
        <v>13667</v>
      </c>
      <c r="E822" s="98" t="s">
        <v>13669</v>
      </c>
      <c r="F822" s="124">
        <v>11</v>
      </c>
      <c r="G822" s="112">
        <v>38791</v>
      </c>
      <c r="H822" s="98"/>
      <c r="I822" s="123" t="str">
        <f t="shared" si="12"/>
        <v>NÃO</v>
      </c>
      <c r="J822" s="123"/>
      <c r="K822" s="123"/>
      <c r="L822" s="123"/>
      <c r="M822" s="98"/>
      <c r="N822" s="118"/>
    </row>
    <row r="823" spans="1:14" x14ac:dyDescent="0.25">
      <c r="A823" s="130">
        <v>1803618000152</v>
      </c>
      <c r="B823" s="98" t="s">
        <v>12183</v>
      </c>
      <c r="C823" s="123" t="s">
        <v>5227</v>
      </c>
      <c r="D823" s="98" t="s">
        <v>13667</v>
      </c>
      <c r="E823" s="98" t="s">
        <v>13669</v>
      </c>
      <c r="F823" s="124">
        <v>11</v>
      </c>
      <c r="G823" s="112">
        <v>41730</v>
      </c>
      <c r="H823" s="98"/>
      <c r="I823" s="123" t="str">
        <f t="shared" si="12"/>
        <v>NÃO</v>
      </c>
      <c r="J823" s="123"/>
      <c r="K823" s="123"/>
      <c r="L823" s="123"/>
      <c r="M823" s="98"/>
      <c r="N823" s="118"/>
    </row>
    <row r="824" spans="1:14" x14ac:dyDescent="0.25">
      <c r="A824" s="130">
        <v>91693283000150</v>
      </c>
      <c r="B824" s="98" t="s">
        <v>12184</v>
      </c>
      <c r="C824" s="123" t="s">
        <v>3812</v>
      </c>
      <c r="D824" s="98" t="s">
        <v>13667</v>
      </c>
      <c r="E824" s="98" t="s">
        <v>13669</v>
      </c>
      <c r="F824" s="124">
        <v>11</v>
      </c>
      <c r="G824" s="112">
        <v>41544</v>
      </c>
      <c r="H824" s="98"/>
      <c r="I824" s="123" t="str">
        <f t="shared" si="12"/>
        <v>NÃO</v>
      </c>
      <c r="J824" s="123"/>
      <c r="K824" s="123"/>
      <c r="L824" s="123"/>
      <c r="M824" s="98" t="s">
        <v>16322</v>
      </c>
      <c r="N824" s="118"/>
    </row>
    <row r="825" spans="1:14" x14ac:dyDescent="0.25">
      <c r="A825" s="130">
        <v>2296002000103</v>
      </c>
      <c r="B825" s="98" t="s">
        <v>12185</v>
      </c>
      <c r="C825" s="123" t="s">
        <v>901</v>
      </c>
      <c r="D825" s="98" t="s">
        <v>13667</v>
      </c>
      <c r="E825" s="98" t="s">
        <v>13669</v>
      </c>
      <c r="F825" s="124">
        <v>11</v>
      </c>
      <c r="G825" s="112">
        <v>40248</v>
      </c>
      <c r="H825" s="98"/>
      <c r="I825" s="123" t="str">
        <f t="shared" si="12"/>
        <v>NÃO</v>
      </c>
      <c r="J825" s="123"/>
      <c r="K825" s="123"/>
      <c r="L825" s="123"/>
      <c r="M825" s="98" t="s">
        <v>14224</v>
      </c>
      <c r="N825" s="118"/>
    </row>
    <row r="826" spans="1:14" x14ac:dyDescent="0.25">
      <c r="A826" s="130">
        <v>18712133000156</v>
      </c>
      <c r="B826" s="98" t="s">
        <v>12186</v>
      </c>
      <c r="C826" s="123" t="s">
        <v>1356</v>
      </c>
      <c r="D826" s="98" t="s">
        <v>13667</v>
      </c>
      <c r="E826" s="98" t="s">
        <v>13669</v>
      </c>
      <c r="F826" s="124">
        <v>14</v>
      </c>
      <c r="G826" s="112">
        <v>44013</v>
      </c>
      <c r="H826" s="98"/>
      <c r="I826" s="123" t="str">
        <f t="shared" si="12"/>
        <v>SIM</v>
      </c>
      <c r="J826" s="123"/>
      <c r="K826" s="123"/>
      <c r="L826" s="123"/>
      <c r="M826" s="98"/>
      <c r="N826" s="118"/>
    </row>
    <row r="827" spans="1:14" x14ac:dyDescent="0.25">
      <c r="A827" s="130">
        <v>88080379000138</v>
      </c>
      <c r="B827" s="98" t="s">
        <v>12187</v>
      </c>
      <c r="C827" s="123" t="s">
        <v>3812</v>
      </c>
      <c r="D827" s="98" t="s">
        <v>13667</v>
      </c>
      <c r="E827" s="98" t="s">
        <v>13669</v>
      </c>
      <c r="F827" s="124">
        <v>11</v>
      </c>
      <c r="G827" s="112">
        <v>40312</v>
      </c>
      <c r="H827" s="98"/>
      <c r="I827" s="123" t="str">
        <f t="shared" si="12"/>
        <v>NÃO</v>
      </c>
      <c r="J827" s="123"/>
      <c r="K827" s="123"/>
      <c r="L827" s="123"/>
      <c r="M827" s="98"/>
      <c r="N827" s="118"/>
    </row>
    <row r="828" spans="1:14" x14ac:dyDescent="0.25">
      <c r="A828" s="130">
        <v>82939430000138</v>
      </c>
      <c r="B828" s="98" t="s">
        <v>12188</v>
      </c>
      <c r="C828" s="123" t="s">
        <v>4289</v>
      </c>
      <c r="D828" s="98" t="s">
        <v>13667</v>
      </c>
      <c r="E828" s="98" t="s">
        <v>13669</v>
      </c>
      <c r="F828" s="124">
        <v>14</v>
      </c>
      <c r="G828" s="112">
        <v>44136</v>
      </c>
      <c r="H828" s="98"/>
      <c r="I828" s="123" t="str">
        <f t="shared" si="12"/>
        <v>SIM</v>
      </c>
      <c r="J828" s="123"/>
      <c r="K828" s="123"/>
      <c r="L828" s="123"/>
      <c r="M828" s="98"/>
      <c r="N828" s="118"/>
    </row>
    <row r="829" spans="1:14" x14ac:dyDescent="0.25">
      <c r="A829" s="130">
        <v>1105329000180</v>
      </c>
      <c r="B829" s="98" t="s">
        <v>12189</v>
      </c>
      <c r="C829" s="123" t="s">
        <v>901</v>
      </c>
      <c r="D829" s="98" t="s">
        <v>13667</v>
      </c>
      <c r="E829" s="98" t="s">
        <v>13669</v>
      </c>
      <c r="F829" s="124">
        <v>11</v>
      </c>
      <c r="G829" s="112">
        <v>42542</v>
      </c>
      <c r="H829" s="98"/>
      <c r="I829" s="123" t="str">
        <f t="shared" si="12"/>
        <v>NÃO</v>
      </c>
      <c r="J829" s="123"/>
      <c r="K829" s="123"/>
      <c r="L829" s="123"/>
      <c r="M829" s="98" t="s">
        <v>14226</v>
      </c>
      <c r="N829" s="118"/>
    </row>
    <row r="830" spans="1:14" x14ac:dyDescent="0.25">
      <c r="A830" s="130">
        <v>67172437000183</v>
      </c>
      <c r="B830" s="98" t="s">
        <v>12190</v>
      </c>
      <c r="C830" s="123" t="s">
        <v>4626</v>
      </c>
      <c r="D830" s="98" t="s">
        <v>13667</v>
      </c>
      <c r="E830" s="98" t="s">
        <v>13669</v>
      </c>
      <c r="F830" s="124">
        <v>11</v>
      </c>
      <c r="G830" s="112">
        <v>40585</v>
      </c>
      <c r="H830" s="98"/>
      <c r="I830" s="123" t="str">
        <f t="shared" si="12"/>
        <v>NÃO</v>
      </c>
      <c r="J830" s="123"/>
      <c r="K830" s="123"/>
      <c r="L830" s="123"/>
      <c r="M830" s="98" t="s">
        <v>16764</v>
      </c>
      <c r="N830" s="118"/>
    </row>
    <row r="831" spans="1:14" x14ac:dyDescent="0.25">
      <c r="A831" s="130">
        <v>23555196000186</v>
      </c>
      <c r="B831" s="98" t="s">
        <v>12191</v>
      </c>
      <c r="C831" s="123" t="s">
        <v>634</v>
      </c>
      <c r="D831" s="98" t="s">
        <v>13667</v>
      </c>
      <c r="E831" s="98" t="s">
        <v>13669</v>
      </c>
      <c r="F831" s="124">
        <v>14</v>
      </c>
      <c r="G831" s="112">
        <v>44136</v>
      </c>
      <c r="H831" s="98"/>
      <c r="I831" s="123" t="str">
        <f t="shared" si="12"/>
        <v>SIM</v>
      </c>
      <c r="J831" s="123"/>
      <c r="K831" s="123"/>
      <c r="L831" s="123"/>
      <c r="M831" s="98"/>
      <c r="N831" s="118"/>
    </row>
    <row r="832" spans="1:14" x14ac:dyDescent="0.25">
      <c r="A832" s="130">
        <v>87612834000136</v>
      </c>
      <c r="B832" s="98" t="s">
        <v>12192</v>
      </c>
      <c r="C832" s="123" t="s">
        <v>3812</v>
      </c>
      <c r="D832" s="98" t="s">
        <v>13667</v>
      </c>
      <c r="E832" s="98" t="s">
        <v>13669</v>
      </c>
      <c r="F832" s="124">
        <v>11</v>
      </c>
      <c r="G832" s="112">
        <v>40238</v>
      </c>
      <c r="H832" s="98"/>
      <c r="I832" s="123" t="str">
        <f t="shared" si="12"/>
        <v>NÃO</v>
      </c>
      <c r="J832" s="123"/>
      <c r="K832" s="123"/>
      <c r="L832" s="123"/>
      <c r="M832" s="98"/>
      <c r="N832" s="118"/>
    </row>
    <row r="833" spans="1:14" x14ac:dyDescent="0.25">
      <c r="A833" s="130">
        <v>67995027000132</v>
      </c>
      <c r="B833" s="98" t="s">
        <v>12193</v>
      </c>
      <c r="C833" s="123" t="s">
        <v>4626</v>
      </c>
      <c r="D833" s="98" t="s">
        <v>13667</v>
      </c>
      <c r="E833" s="98" t="s">
        <v>13669</v>
      </c>
      <c r="F833" s="124">
        <v>14</v>
      </c>
      <c r="G833" s="112">
        <v>44013</v>
      </c>
      <c r="H833" s="98"/>
      <c r="I833" s="123" t="str">
        <f t="shared" si="12"/>
        <v>SIM</v>
      </c>
      <c r="J833" s="123"/>
      <c r="K833" s="123"/>
      <c r="L833" s="123"/>
      <c r="M833" s="98"/>
      <c r="N833" s="118"/>
    </row>
    <row r="834" spans="1:14" x14ac:dyDescent="0.25">
      <c r="A834" s="130">
        <v>6554927000150</v>
      </c>
      <c r="B834" s="98" t="s">
        <v>12194</v>
      </c>
      <c r="C834" s="123" t="s">
        <v>2926</v>
      </c>
      <c r="D834" s="98" t="s">
        <v>13667</v>
      </c>
      <c r="E834" s="98" t="s">
        <v>13669</v>
      </c>
      <c r="F834" s="124">
        <v>14</v>
      </c>
      <c r="G834" s="112">
        <v>44136</v>
      </c>
      <c r="H834" s="98"/>
      <c r="I834" s="123" t="str">
        <f t="shared" si="12"/>
        <v>SIM</v>
      </c>
      <c r="J834" s="123"/>
      <c r="K834" s="123"/>
      <c r="L834" s="123"/>
      <c r="M834" s="98"/>
      <c r="N834" s="118"/>
    </row>
    <row r="835" spans="1:14" x14ac:dyDescent="0.25">
      <c r="A835" s="130">
        <v>4465209000181</v>
      </c>
      <c r="B835" s="98" t="s">
        <v>12195</v>
      </c>
      <c r="C835" s="123" t="s">
        <v>133</v>
      </c>
      <c r="D835" s="98" t="s">
        <v>13667</v>
      </c>
      <c r="E835" s="98" t="s">
        <v>13669</v>
      </c>
      <c r="F835" s="124">
        <v>11</v>
      </c>
      <c r="G835" s="112">
        <v>41729</v>
      </c>
      <c r="H835" s="98"/>
      <c r="I835" s="123" t="str">
        <f t="shared" ref="I835:I898" si="13">IFERROR(IF(OR(E835="Ativos", E835="Aposentados",E835="Pensionistas"),IF(F835&gt;=14,"SIM","NÃO"),""),"")</f>
        <v>NÃO</v>
      </c>
      <c r="J835" s="123"/>
      <c r="K835" s="123"/>
      <c r="L835" s="123"/>
      <c r="M835" s="98" t="s">
        <v>13832</v>
      </c>
      <c r="N835" s="118"/>
    </row>
    <row r="836" spans="1:14" x14ac:dyDescent="0.25">
      <c r="A836" s="130">
        <v>87613139000199</v>
      </c>
      <c r="B836" s="98" t="s">
        <v>12196</v>
      </c>
      <c r="C836" s="123" t="s">
        <v>3812</v>
      </c>
      <c r="D836" s="98" t="s">
        <v>13667</v>
      </c>
      <c r="E836" s="98" t="s">
        <v>13669</v>
      </c>
      <c r="F836" s="124">
        <v>14</v>
      </c>
      <c r="G836" s="112">
        <v>44035</v>
      </c>
      <c r="H836" s="98"/>
      <c r="I836" s="123" t="str">
        <f t="shared" si="13"/>
        <v>SIM</v>
      </c>
      <c r="J836" s="123"/>
      <c r="K836" s="123"/>
      <c r="L836" s="123"/>
      <c r="M836" s="98"/>
      <c r="N836" s="118"/>
    </row>
    <row r="837" spans="1:14" x14ac:dyDescent="0.25">
      <c r="A837" s="130">
        <v>1740448000104</v>
      </c>
      <c r="B837" s="98" t="s">
        <v>12197</v>
      </c>
      <c r="C837" s="123" t="s">
        <v>901</v>
      </c>
      <c r="D837" s="98" t="s">
        <v>13667</v>
      </c>
      <c r="E837" s="98" t="s">
        <v>13669</v>
      </c>
      <c r="F837" s="124">
        <v>11</v>
      </c>
      <c r="G837" s="112">
        <v>38899</v>
      </c>
      <c r="H837" s="98"/>
      <c r="I837" s="123" t="str">
        <f t="shared" si="13"/>
        <v>NÃO</v>
      </c>
      <c r="J837" s="123"/>
      <c r="K837" s="123"/>
      <c r="L837" s="123"/>
      <c r="M837" s="98"/>
      <c r="N837" s="118"/>
    </row>
    <row r="838" spans="1:14" x14ac:dyDescent="0.25">
      <c r="A838" s="130">
        <v>11286374000131</v>
      </c>
      <c r="B838" s="98" t="s">
        <v>12198</v>
      </c>
      <c r="C838" s="123" t="s">
        <v>2758</v>
      </c>
      <c r="D838" s="98" t="s">
        <v>13667</v>
      </c>
      <c r="E838" s="98" t="s">
        <v>13669</v>
      </c>
      <c r="F838" s="124">
        <v>11</v>
      </c>
      <c r="G838" s="112">
        <v>41253</v>
      </c>
      <c r="H838" s="98"/>
      <c r="I838" s="123" t="str">
        <f t="shared" si="13"/>
        <v>NÃO</v>
      </c>
      <c r="J838" s="123"/>
      <c r="K838" s="123"/>
      <c r="L838" s="123"/>
      <c r="M838" s="98" t="s">
        <v>15366</v>
      </c>
      <c r="N838" s="118"/>
    </row>
    <row r="839" spans="1:14" x14ac:dyDescent="0.25">
      <c r="A839" s="130">
        <v>77008068000141</v>
      </c>
      <c r="B839" s="98" t="s">
        <v>12199</v>
      </c>
      <c r="C839" s="123" t="s">
        <v>3143</v>
      </c>
      <c r="D839" s="98" t="s">
        <v>13667</v>
      </c>
      <c r="E839" s="98" t="s">
        <v>13669</v>
      </c>
      <c r="F839" s="124">
        <v>11</v>
      </c>
      <c r="G839" s="112">
        <v>42285</v>
      </c>
      <c r="H839" s="98"/>
      <c r="I839" s="123" t="str">
        <f t="shared" si="13"/>
        <v>NÃO</v>
      </c>
      <c r="J839" s="123"/>
      <c r="K839" s="123"/>
      <c r="L839" s="123"/>
      <c r="M839" s="98" t="s">
        <v>15756</v>
      </c>
      <c r="N839" s="118"/>
    </row>
    <row r="840" spans="1:14" x14ac:dyDescent="0.25">
      <c r="A840" s="130">
        <v>87613592000103</v>
      </c>
      <c r="B840" s="98" t="s">
        <v>12200</v>
      </c>
      <c r="C840" s="123" t="s">
        <v>3812</v>
      </c>
      <c r="D840" s="98" t="s">
        <v>13667</v>
      </c>
      <c r="E840" s="98" t="s">
        <v>13669</v>
      </c>
      <c r="F840" s="124">
        <v>14</v>
      </c>
      <c r="G840" s="112">
        <v>44105</v>
      </c>
      <c r="H840" s="98"/>
      <c r="I840" s="123" t="str">
        <f t="shared" si="13"/>
        <v>SIM</v>
      </c>
      <c r="J840" s="123"/>
      <c r="K840" s="123"/>
      <c r="L840" s="123"/>
      <c r="M840" s="98"/>
      <c r="N840" s="118"/>
    </row>
    <row r="841" spans="1:14" x14ac:dyDescent="0.25">
      <c r="A841" s="130">
        <v>13922588000182</v>
      </c>
      <c r="B841" s="98" t="s">
        <v>12201</v>
      </c>
      <c r="C841" s="123" t="s">
        <v>215</v>
      </c>
      <c r="D841" s="98" t="s">
        <v>13667</v>
      </c>
      <c r="E841" s="98" t="s">
        <v>13669</v>
      </c>
      <c r="F841" s="124">
        <v>11</v>
      </c>
      <c r="G841" s="112">
        <v>42339</v>
      </c>
      <c r="H841" s="98"/>
      <c r="I841" s="123" t="str">
        <f t="shared" si="13"/>
        <v>NÃO</v>
      </c>
      <c r="J841" s="123"/>
      <c r="K841" s="123"/>
      <c r="L841" s="123"/>
      <c r="M841" s="98" t="s">
        <v>13886</v>
      </c>
      <c r="N841" s="118"/>
    </row>
    <row r="842" spans="1:14" x14ac:dyDescent="0.25">
      <c r="A842" s="130">
        <v>12461646000155</v>
      </c>
      <c r="B842" s="98" t="s">
        <v>12202</v>
      </c>
      <c r="C842" s="123" t="s">
        <v>634</v>
      </c>
      <c r="D842" s="98" t="s">
        <v>13667</v>
      </c>
      <c r="E842" s="98" t="s">
        <v>13669</v>
      </c>
      <c r="F842" s="124">
        <v>11</v>
      </c>
      <c r="G842" s="112">
        <v>41364</v>
      </c>
      <c r="H842" s="98"/>
      <c r="I842" s="123" t="str">
        <f t="shared" si="13"/>
        <v>NÃO</v>
      </c>
      <c r="J842" s="123"/>
      <c r="K842" s="123"/>
      <c r="L842" s="123"/>
      <c r="M842" s="98"/>
      <c r="N842" s="118"/>
    </row>
    <row r="843" spans="1:14" x14ac:dyDescent="0.25">
      <c r="A843" s="130">
        <v>10105971000150</v>
      </c>
      <c r="B843" s="98" t="s">
        <v>12203</v>
      </c>
      <c r="C843" s="123" t="s">
        <v>2758</v>
      </c>
      <c r="D843" s="98" t="s">
        <v>13667</v>
      </c>
      <c r="E843" s="98" t="s">
        <v>13669</v>
      </c>
      <c r="F843" s="124">
        <v>11</v>
      </c>
      <c r="G843" s="112">
        <v>38833</v>
      </c>
      <c r="H843" s="98"/>
      <c r="I843" s="123" t="str">
        <f t="shared" si="13"/>
        <v>NÃO</v>
      </c>
      <c r="J843" s="123"/>
      <c r="K843" s="123"/>
      <c r="L843" s="123"/>
      <c r="M843" s="98" t="s">
        <v>15367</v>
      </c>
      <c r="N843" s="118"/>
    </row>
    <row r="844" spans="1:14" x14ac:dyDescent="0.25">
      <c r="A844" s="130">
        <v>76244961000103</v>
      </c>
      <c r="B844" s="98" t="s">
        <v>12204</v>
      </c>
      <c r="C844" s="123" t="s">
        <v>3143</v>
      </c>
      <c r="D844" s="98" t="s">
        <v>13667</v>
      </c>
      <c r="E844" s="98" t="s">
        <v>13669</v>
      </c>
      <c r="F844" s="124">
        <v>11</v>
      </c>
      <c r="G844" s="112">
        <v>42446</v>
      </c>
      <c r="H844" s="98"/>
      <c r="I844" s="123" t="str">
        <f t="shared" si="13"/>
        <v>NÃO</v>
      </c>
      <c r="J844" s="123"/>
      <c r="K844" s="123"/>
      <c r="L844" s="123"/>
      <c r="M844" s="98" t="s">
        <v>15758</v>
      </c>
      <c r="N844" s="118"/>
    </row>
    <row r="845" spans="1:14" x14ac:dyDescent="0.25">
      <c r="A845" s="130">
        <v>27165208000117</v>
      </c>
      <c r="B845" s="98" t="s">
        <v>12205</v>
      </c>
      <c r="C845" s="123" t="s">
        <v>821</v>
      </c>
      <c r="D845" s="98" t="s">
        <v>13667</v>
      </c>
      <c r="E845" s="98" t="s">
        <v>13669</v>
      </c>
      <c r="F845" s="124">
        <v>11</v>
      </c>
      <c r="G845" s="112">
        <v>42698</v>
      </c>
      <c r="H845" s="98"/>
      <c r="I845" s="123" t="str">
        <f t="shared" si="13"/>
        <v>NÃO</v>
      </c>
      <c r="J845" s="123"/>
      <c r="K845" s="123"/>
      <c r="L845" s="123"/>
      <c r="M845" s="98" t="s">
        <v>14085</v>
      </c>
      <c r="N845" s="118"/>
    </row>
    <row r="846" spans="1:14" x14ac:dyDescent="0.25">
      <c r="A846" s="130">
        <v>87613584000159</v>
      </c>
      <c r="B846" s="98" t="s">
        <v>12206</v>
      </c>
      <c r="C846" s="123" t="s">
        <v>3812</v>
      </c>
      <c r="D846" s="98" t="s">
        <v>13667</v>
      </c>
      <c r="E846" s="98" t="s">
        <v>13669</v>
      </c>
      <c r="F846" s="124">
        <v>14</v>
      </c>
      <c r="G846" s="112">
        <v>44013</v>
      </c>
      <c r="H846" s="98"/>
      <c r="I846" s="123" t="str">
        <f t="shared" si="13"/>
        <v>SIM</v>
      </c>
      <c r="J846" s="123"/>
      <c r="K846" s="123"/>
      <c r="L846" s="123"/>
      <c r="M846" s="98"/>
      <c r="N846" s="118"/>
    </row>
    <row r="847" spans="1:14" x14ac:dyDescent="0.25">
      <c r="A847" s="130">
        <v>11256062000185</v>
      </c>
      <c r="B847" s="98" t="s">
        <v>12207</v>
      </c>
      <c r="C847" s="123" t="s">
        <v>2758</v>
      </c>
      <c r="D847" s="98" t="s">
        <v>13667</v>
      </c>
      <c r="E847" s="98" t="s">
        <v>13669</v>
      </c>
      <c r="F847" s="124">
        <v>11</v>
      </c>
      <c r="G847" s="112">
        <v>38790</v>
      </c>
      <c r="H847" s="98"/>
      <c r="I847" s="123" t="str">
        <f t="shared" si="13"/>
        <v>NÃO</v>
      </c>
      <c r="J847" s="123"/>
      <c r="K847" s="123"/>
      <c r="L847" s="123"/>
      <c r="M847" s="98"/>
      <c r="N847" s="118"/>
    </row>
    <row r="848" spans="1:14" x14ac:dyDescent="0.25">
      <c r="A848" s="130">
        <v>92406263000113</v>
      </c>
      <c r="B848" s="98" t="s">
        <v>12208</v>
      </c>
      <c r="C848" s="123" t="s">
        <v>3812</v>
      </c>
      <c r="D848" s="98" t="s">
        <v>13667</v>
      </c>
      <c r="E848" s="98" t="s">
        <v>13669</v>
      </c>
      <c r="F848" s="124">
        <v>11</v>
      </c>
      <c r="G848" s="112">
        <v>41064</v>
      </c>
      <c r="H848" s="98"/>
      <c r="I848" s="123" t="str">
        <f t="shared" si="13"/>
        <v>NÃO</v>
      </c>
      <c r="J848" s="123"/>
      <c r="K848" s="123"/>
      <c r="L848" s="123"/>
      <c r="M848" s="98" t="s">
        <v>16332</v>
      </c>
      <c r="N848" s="118"/>
    </row>
    <row r="849" spans="1:14" x14ac:dyDescent="0.25">
      <c r="A849" s="130">
        <v>18715490000178</v>
      </c>
      <c r="B849" s="98" t="s">
        <v>12209</v>
      </c>
      <c r="C849" s="123" t="s">
        <v>1356</v>
      </c>
      <c r="D849" s="98" t="s">
        <v>13667</v>
      </c>
      <c r="E849" s="98" t="s">
        <v>13669</v>
      </c>
      <c r="F849" s="124">
        <v>14</v>
      </c>
      <c r="G849" s="112">
        <v>44044</v>
      </c>
      <c r="H849" s="98"/>
      <c r="I849" s="123" t="str">
        <f t="shared" si="13"/>
        <v>SIM</v>
      </c>
      <c r="J849" s="123"/>
      <c r="K849" s="123"/>
      <c r="L849" s="123"/>
      <c r="M849" s="98" t="s">
        <v>14629</v>
      </c>
      <c r="N849" s="118"/>
    </row>
    <row r="850" spans="1:14" x14ac:dyDescent="0.25">
      <c r="A850" s="130">
        <v>87564381000110</v>
      </c>
      <c r="B850" s="98" t="s">
        <v>12210</v>
      </c>
      <c r="C850" s="123" t="s">
        <v>3812</v>
      </c>
      <c r="D850" s="98" t="s">
        <v>13667</v>
      </c>
      <c r="E850" s="98" t="s">
        <v>13669</v>
      </c>
      <c r="F850" s="124">
        <v>11</v>
      </c>
      <c r="G850" s="112">
        <v>38714</v>
      </c>
      <c r="H850" s="98"/>
      <c r="I850" s="123" t="str">
        <f t="shared" si="13"/>
        <v>NÃO</v>
      </c>
      <c r="J850" s="123"/>
      <c r="K850" s="123"/>
      <c r="L850" s="123"/>
      <c r="M850" s="98"/>
      <c r="N850" s="118"/>
    </row>
    <row r="851" spans="1:14" x14ac:dyDescent="0.25">
      <c r="A851" s="130">
        <v>10393593000157</v>
      </c>
      <c r="B851" s="98" t="s">
        <v>12211</v>
      </c>
      <c r="C851" s="123" t="s">
        <v>634</v>
      </c>
      <c r="D851" s="98" t="s">
        <v>13667</v>
      </c>
      <c r="E851" s="98" t="s">
        <v>13669</v>
      </c>
      <c r="F851" s="124">
        <v>11</v>
      </c>
      <c r="G851" s="112">
        <v>39198</v>
      </c>
      <c r="H851" s="98"/>
      <c r="I851" s="123" t="str">
        <f t="shared" si="13"/>
        <v>NÃO</v>
      </c>
      <c r="J851" s="123"/>
      <c r="K851" s="123"/>
      <c r="L851" s="123"/>
      <c r="M851" s="98" t="s">
        <v>13992</v>
      </c>
      <c r="N851" s="118"/>
    </row>
    <row r="852" spans="1:14" x14ac:dyDescent="0.25">
      <c r="A852" s="130">
        <v>82916800000111</v>
      </c>
      <c r="B852" s="98" t="s">
        <v>12212</v>
      </c>
      <c r="C852" s="123" t="s">
        <v>4289</v>
      </c>
      <c r="D852" s="98" t="s">
        <v>13667</v>
      </c>
      <c r="E852" s="98" t="s">
        <v>13669</v>
      </c>
      <c r="F852" s="124">
        <v>14</v>
      </c>
      <c r="G852" s="112">
        <v>43209</v>
      </c>
      <c r="H852" s="98"/>
      <c r="I852" s="123" t="str">
        <f t="shared" si="13"/>
        <v>SIM</v>
      </c>
      <c r="J852" s="123"/>
      <c r="K852" s="123"/>
      <c r="L852" s="123"/>
      <c r="M852" s="98" t="s">
        <v>16611</v>
      </c>
      <c r="N852" s="118"/>
    </row>
    <row r="853" spans="1:14" x14ac:dyDescent="0.25">
      <c r="A853" s="130">
        <v>76247337000160</v>
      </c>
      <c r="B853" s="98" t="s">
        <v>12213</v>
      </c>
      <c r="C853" s="123" t="s">
        <v>3143</v>
      </c>
      <c r="D853" s="98" t="s">
        <v>13667</v>
      </c>
      <c r="E853" s="98" t="s">
        <v>13669</v>
      </c>
      <c r="F853" s="124">
        <v>11</v>
      </c>
      <c r="G853" s="112">
        <v>42965</v>
      </c>
      <c r="H853" s="98"/>
      <c r="I853" s="123" t="str">
        <f t="shared" si="13"/>
        <v>NÃO</v>
      </c>
      <c r="J853" s="123"/>
      <c r="K853" s="123"/>
      <c r="L853" s="123"/>
      <c r="M853" s="98" t="s">
        <v>15759</v>
      </c>
      <c r="N853" s="118"/>
    </row>
    <row r="854" spans="1:14" x14ac:dyDescent="0.25">
      <c r="A854" s="130">
        <v>27165646000185</v>
      </c>
      <c r="B854" s="98" t="s">
        <v>14087</v>
      </c>
      <c r="C854" s="123" t="s">
        <v>821</v>
      </c>
      <c r="D854" s="98" t="s">
        <v>13667</v>
      </c>
      <c r="E854" s="98" t="s">
        <v>13669</v>
      </c>
      <c r="F854" s="124">
        <v>14</v>
      </c>
      <c r="G854" s="112">
        <v>44136</v>
      </c>
      <c r="H854" s="98"/>
      <c r="I854" s="123" t="str">
        <f t="shared" si="13"/>
        <v>SIM</v>
      </c>
      <c r="J854" s="123"/>
      <c r="K854" s="123"/>
      <c r="L854" s="123"/>
      <c r="M854" s="98"/>
      <c r="N854" s="118"/>
    </row>
    <row r="855" spans="1:14" x14ac:dyDescent="0.25">
      <c r="A855" s="130">
        <v>12228375000192</v>
      </c>
      <c r="B855" s="98" t="s">
        <v>12214</v>
      </c>
      <c r="C855" s="123" t="s">
        <v>29</v>
      </c>
      <c r="D855" s="98" t="s">
        <v>13667</v>
      </c>
      <c r="E855" s="98" t="s">
        <v>13669</v>
      </c>
      <c r="F855" s="124">
        <v>11</v>
      </c>
      <c r="G855" s="112">
        <v>41632</v>
      </c>
      <c r="H855" s="98"/>
      <c r="I855" s="123" t="str">
        <f t="shared" si="13"/>
        <v>NÃO</v>
      </c>
      <c r="J855" s="123"/>
      <c r="K855" s="123"/>
      <c r="L855" s="123"/>
      <c r="M855" s="98" t="s">
        <v>13718</v>
      </c>
      <c r="N855" s="118"/>
    </row>
    <row r="856" spans="1:14" x14ac:dyDescent="0.25">
      <c r="A856" s="130">
        <v>44498467000189</v>
      </c>
      <c r="B856" s="98" t="s">
        <v>12215</v>
      </c>
      <c r="C856" s="123" t="s">
        <v>4626</v>
      </c>
      <c r="D856" s="98" t="s">
        <v>13667</v>
      </c>
      <c r="E856" s="98" t="s">
        <v>13669</v>
      </c>
      <c r="F856" s="124">
        <v>11</v>
      </c>
      <c r="G856" s="112">
        <v>43223</v>
      </c>
      <c r="H856" s="98"/>
      <c r="I856" s="123" t="str">
        <f t="shared" si="13"/>
        <v>NÃO</v>
      </c>
      <c r="J856" s="123"/>
      <c r="K856" s="123"/>
      <c r="L856" s="123"/>
      <c r="M856" s="98" t="s">
        <v>16767</v>
      </c>
      <c r="N856" s="118"/>
    </row>
    <row r="857" spans="1:14" x14ac:dyDescent="0.25">
      <c r="A857" s="130">
        <v>45324290000167</v>
      </c>
      <c r="B857" s="98" t="s">
        <v>12216</v>
      </c>
      <c r="C857" s="123" t="s">
        <v>4626</v>
      </c>
      <c r="D857" s="98" t="s">
        <v>13667</v>
      </c>
      <c r="E857" s="98" t="s">
        <v>13669</v>
      </c>
      <c r="F857" s="124">
        <v>11</v>
      </c>
      <c r="G857" s="112">
        <v>42437</v>
      </c>
      <c r="H857" s="98"/>
      <c r="I857" s="123" t="str">
        <f t="shared" si="13"/>
        <v>NÃO</v>
      </c>
      <c r="J857" s="123"/>
      <c r="K857" s="123"/>
      <c r="L857" s="123"/>
      <c r="M857" s="98" t="s">
        <v>16769</v>
      </c>
      <c r="N857" s="118"/>
    </row>
    <row r="858" spans="1:14" x14ac:dyDescent="0.25">
      <c r="A858" s="130">
        <v>1612346000103</v>
      </c>
      <c r="B858" s="98" t="s">
        <v>12217</v>
      </c>
      <c r="C858" s="123" t="s">
        <v>1142</v>
      </c>
      <c r="D858" s="98" t="s">
        <v>13667</v>
      </c>
      <c r="E858" s="98" t="s">
        <v>13669</v>
      </c>
      <c r="F858" s="124">
        <v>11</v>
      </c>
      <c r="G858" s="112">
        <v>39359</v>
      </c>
      <c r="H858" s="98"/>
      <c r="I858" s="123" t="str">
        <f t="shared" si="13"/>
        <v>NÃO</v>
      </c>
      <c r="J858" s="123"/>
      <c r="K858" s="123"/>
      <c r="L858" s="123"/>
      <c r="M858" s="98" t="s">
        <v>14415</v>
      </c>
      <c r="N858" s="118"/>
    </row>
    <row r="859" spans="1:14" x14ac:dyDescent="0.25">
      <c r="A859" s="130">
        <v>6323208000128</v>
      </c>
      <c r="B859" s="98" t="s">
        <v>12218</v>
      </c>
      <c r="C859" s="123" t="s">
        <v>1142</v>
      </c>
      <c r="D859" s="98" t="s">
        <v>13667</v>
      </c>
      <c r="E859" s="98" t="s">
        <v>13669</v>
      </c>
      <c r="F859" s="124">
        <v>11</v>
      </c>
      <c r="G859" s="112">
        <v>41730</v>
      </c>
      <c r="H859" s="98"/>
      <c r="I859" s="123" t="str">
        <f t="shared" si="13"/>
        <v>NÃO</v>
      </c>
      <c r="J859" s="123"/>
      <c r="K859" s="123"/>
      <c r="L859" s="123"/>
      <c r="M859" s="98" t="s">
        <v>14418</v>
      </c>
      <c r="N859" s="118"/>
    </row>
    <row r="860" spans="1:14" x14ac:dyDescent="0.25">
      <c r="A860" s="130">
        <v>10359560000190</v>
      </c>
      <c r="B860" s="98" t="s">
        <v>12219</v>
      </c>
      <c r="C860" s="123" t="s">
        <v>2758</v>
      </c>
      <c r="D860" s="98" t="s">
        <v>13667</v>
      </c>
      <c r="E860" s="98" t="s">
        <v>13669</v>
      </c>
      <c r="F860" s="124">
        <v>11</v>
      </c>
      <c r="G860" s="112">
        <v>40969</v>
      </c>
      <c r="H860" s="98"/>
      <c r="I860" s="123" t="str">
        <f t="shared" si="13"/>
        <v>NÃO</v>
      </c>
      <c r="J860" s="123"/>
      <c r="K860" s="123"/>
      <c r="L860" s="123"/>
      <c r="M860" s="98" t="s">
        <v>15371</v>
      </c>
      <c r="N860" s="118"/>
    </row>
    <row r="861" spans="1:14" x14ac:dyDescent="0.25">
      <c r="A861" s="130">
        <v>18313825000121</v>
      </c>
      <c r="B861" s="98" t="s">
        <v>12220</v>
      </c>
      <c r="C861" s="123" t="s">
        <v>1356</v>
      </c>
      <c r="D861" s="98" t="s">
        <v>13667</v>
      </c>
      <c r="E861" s="98" t="s">
        <v>13669</v>
      </c>
      <c r="F861" s="124">
        <v>11</v>
      </c>
      <c r="G861" s="112">
        <v>39320</v>
      </c>
      <c r="H861" s="98"/>
      <c r="I861" s="123" t="str">
        <f t="shared" si="13"/>
        <v>NÃO</v>
      </c>
      <c r="J861" s="123"/>
      <c r="K861" s="123"/>
      <c r="L861" s="123"/>
      <c r="M861" s="98" t="s">
        <v>14013</v>
      </c>
      <c r="N861" s="118"/>
    </row>
    <row r="862" spans="1:14" x14ac:dyDescent="0.25">
      <c r="A862" s="130">
        <v>88379763000136</v>
      </c>
      <c r="B862" s="98" t="s">
        <v>12221</v>
      </c>
      <c r="C862" s="123" t="s">
        <v>3812</v>
      </c>
      <c r="D862" s="98" t="s">
        <v>13667</v>
      </c>
      <c r="E862" s="98" t="s">
        <v>13669</v>
      </c>
      <c r="F862" s="124">
        <v>14</v>
      </c>
      <c r="G862" s="112">
        <v>44136</v>
      </c>
      <c r="H862" s="98"/>
      <c r="I862" s="123" t="str">
        <f t="shared" si="13"/>
        <v>SIM</v>
      </c>
      <c r="J862" s="123"/>
      <c r="K862" s="123"/>
      <c r="L862" s="123"/>
      <c r="M862" s="98"/>
      <c r="N862" s="118"/>
    </row>
    <row r="863" spans="1:14" x14ac:dyDescent="0.25">
      <c r="A863" s="130">
        <v>1615882000162</v>
      </c>
      <c r="B863" s="98" t="s">
        <v>12222</v>
      </c>
      <c r="C863" s="123" t="s">
        <v>3513</v>
      </c>
      <c r="D863" s="98" t="s">
        <v>13667</v>
      </c>
      <c r="E863" s="98" t="s">
        <v>13669</v>
      </c>
      <c r="F863" s="124">
        <v>11</v>
      </c>
      <c r="G863" s="112">
        <v>42384</v>
      </c>
      <c r="H863" s="98"/>
      <c r="I863" s="123" t="str">
        <f t="shared" si="13"/>
        <v>NÃO</v>
      </c>
      <c r="J863" s="123"/>
      <c r="K863" s="123"/>
      <c r="L863" s="123"/>
      <c r="M863" s="98" t="s">
        <v>15978</v>
      </c>
      <c r="N863" s="118"/>
    </row>
    <row r="864" spans="1:14" x14ac:dyDescent="0.25">
      <c r="A864" s="130">
        <v>11368966000100</v>
      </c>
      <c r="B864" s="98" t="s">
        <v>12223</v>
      </c>
      <c r="C864" s="123" t="s">
        <v>2758</v>
      </c>
      <c r="D864" s="98" t="s">
        <v>13667</v>
      </c>
      <c r="E864" s="98" t="s">
        <v>13669</v>
      </c>
      <c r="F864" s="124">
        <v>11</v>
      </c>
      <c r="G864" s="112">
        <v>42278</v>
      </c>
      <c r="H864" s="98"/>
      <c r="I864" s="123" t="str">
        <f t="shared" si="13"/>
        <v>NÃO</v>
      </c>
      <c r="J864" s="123"/>
      <c r="K864" s="123"/>
      <c r="L864" s="123"/>
      <c r="M864" s="98" t="s">
        <v>15373</v>
      </c>
      <c r="N864" s="118"/>
    </row>
    <row r="865" spans="1:14" x14ac:dyDescent="0.25">
      <c r="A865" s="130">
        <v>18306688000106</v>
      </c>
      <c r="B865" s="98" t="s">
        <v>12224</v>
      </c>
      <c r="C865" s="123" t="s">
        <v>1356</v>
      </c>
      <c r="D865" s="98" t="s">
        <v>13667</v>
      </c>
      <c r="E865" s="98" t="s">
        <v>13669</v>
      </c>
      <c r="F865" s="124">
        <v>11</v>
      </c>
      <c r="G865" s="112">
        <v>39280</v>
      </c>
      <c r="H865" s="98"/>
      <c r="I865" s="123" t="str">
        <f t="shared" si="13"/>
        <v>NÃO</v>
      </c>
      <c r="J865" s="123"/>
      <c r="K865" s="123"/>
      <c r="L865" s="123"/>
      <c r="M865" s="98"/>
      <c r="N865" s="118"/>
    </row>
    <row r="866" spans="1:14" x14ac:dyDescent="0.25">
      <c r="A866" s="130">
        <v>90738196000109</v>
      </c>
      <c r="B866" s="98" t="s">
        <v>12225</v>
      </c>
      <c r="C866" s="123" t="s">
        <v>3812</v>
      </c>
      <c r="D866" s="98" t="s">
        <v>13667</v>
      </c>
      <c r="E866" s="98" t="s">
        <v>13669</v>
      </c>
      <c r="F866" s="124">
        <v>14</v>
      </c>
      <c r="G866" s="112">
        <v>44044</v>
      </c>
      <c r="H866" s="98"/>
      <c r="I866" s="123" t="str">
        <f t="shared" si="13"/>
        <v>SIM</v>
      </c>
      <c r="J866" s="123"/>
      <c r="K866" s="123"/>
      <c r="L866" s="123"/>
      <c r="M866" s="98"/>
      <c r="N866" s="118"/>
    </row>
    <row r="867" spans="1:14" x14ac:dyDescent="0.25">
      <c r="A867" s="130">
        <v>13111224000112</v>
      </c>
      <c r="B867" s="98" t="s">
        <v>12226</v>
      </c>
      <c r="C867" s="123" t="s">
        <v>4559</v>
      </c>
      <c r="D867" s="98" t="s">
        <v>13667</v>
      </c>
      <c r="E867" s="98" t="s">
        <v>13669</v>
      </c>
      <c r="F867" s="124">
        <v>11</v>
      </c>
      <c r="G867" s="112">
        <v>41609</v>
      </c>
      <c r="H867" s="98"/>
      <c r="I867" s="123" t="str">
        <f t="shared" si="13"/>
        <v>NÃO</v>
      </c>
      <c r="J867" s="123"/>
      <c r="K867" s="123"/>
      <c r="L867" s="123"/>
      <c r="M867" s="98" t="s">
        <v>16671</v>
      </c>
      <c r="N867" s="118"/>
    </row>
    <row r="868" spans="1:14" x14ac:dyDescent="0.25">
      <c r="A868" s="130">
        <v>9680315000100</v>
      </c>
      <c r="B868" s="98" t="s">
        <v>12227</v>
      </c>
      <c r="C868" s="123" t="s">
        <v>2758</v>
      </c>
      <c r="D868" s="98" t="s">
        <v>13667</v>
      </c>
      <c r="E868" s="98" t="s">
        <v>13669</v>
      </c>
      <c r="F868" s="124">
        <v>11</v>
      </c>
      <c r="G868" s="112">
        <v>41444</v>
      </c>
      <c r="H868" s="98"/>
      <c r="I868" s="123" t="str">
        <f t="shared" si="13"/>
        <v>NÃO</v>
      </c>
      <c r="J868" s="123"/>
      <c r="K868" s="123"/>
      <c r="L868" s="123"/>
      <c r="M868" s="98" t="s">
        <v>15374</v>
      </c>
      <c r="N868" s="118"/>
    </row>
    <row r="869" spans="1:14" x14ac:dyDescent="0.25">
      <c r="A869" s="130">
        <v>59754648000104</v>
      </c>
      <c r="B869" s="98" t="s">
        <v>12228</v>
      </c>
      <c r="C869" s="123" t="s">
        <v>4626</v>
      </c>
      <c r="D869" s="98" t="s">
        <v>13667</v>
      </c>
      <c r="E869" s="98" t="s">
        <v>13669</v>
      </c>
      <c r="F869" s="124">
        <v>14</v>
      </c>
      <c r="G869" s="112">
        <v>44136</v>
      </c>
      <c r="H869" s="98"/>
      <c r="I869" s="123" t="str">
        <f t="shared" si="13"/>
        <v>SIM</v>
      </c>
      <c r="J869" s="123"/>
      <c r="K869" s="123"/>
      <c r="L869" s="123"/>
      <c r="M869" s="98"/>
      <c r="N869" s="118"/>
    </row>
    <row r="870" spans="1:14" x14ac:dyDescent="0.25">
      <c r="A870" s="130">
        <v>46482865000132</v>
      </c>
      <c r="B870" s="98" t="s">
        <v>12229</v>
      </c>
      <c r="C870" s="123" t="s">
        <v>4626</v>
      </c>
      <c r="D870" s="98" t="s">
        <v>13667</v>
      </c>
      <c r="E870" s="98" t="s">
        <v>13669</v>
      </c>
      <c r="F870" s="124">
        <v>11</v>
      </c>
      <c r="G870" s="112">
        <v>43587</v>
      </c>
      <c r="H870" s="98"/>
      <c r="I870" s="123" t="str">
        <f t="shared" si="13"/>
        <v>NÃO</v>
      </c>
      <c r="J870" s="123"/>
      <c r="K870" s="123"/>
      <c r="L870" s="123"/>
      <c r="M870" s="98"/>
      <c r="N870" s="118"/>
    </row>
    <row r="871" spans="1:14" x14ac:dyDescent="0.25">
      <c r="A871" s="130">
        <v>83102301000153</v>
      </c>
      <c r="B871" s="98" t="s">
        <v>12230</v>
      </c>
      <c r="C871" s="123" t="s">
        <v>4289</v>
      </c>
      <c r="D871" s="98" t="s">
        <v>13667</v>
      </c>
      <c r="E871" s="98" t="s">
        <v>13669</v>
      </c>
      <c r="F871" s="124">
        <v>11</v>
      </c>
      <c r="G871" s="112">
        <v>42979</v>
      </c>
      <c r="H871" s="98"/>
      <c r="I871" s="123" t="str">
        <f t="shared" si="13"/>
        <v>NÃO</v>
      </c>
      <c r="J871" s="123"/>
      <c r="K871" s="123"/>
      <c r="L871" s="123"/>
      <c r="M871" s="98"/>
      <c r="N871" s="118"/>
    </row>
    <row r="872" spans="1:14" x14ac:dyDescent="0.25">
      <c r="A872" s="130">
        <v>88186424000133</v>
      </c>
      <c r="B872" s="98" t="s">
        <v>12231</v>
      </c>
      <c r="C872" s="123" t="s">
        <v>3812</v>
      </c>
      <c r="D872" s="98" t="s">
        <v>13667</v>
      </c>
      <c r="E872" s="98" t="s">
        <v>13669</v>
      </c>
      <c r="F872" s="124">
        <v>14</v>
      </c>
      <c r="G872" s="112">
        <v>44105</v>
      </c>
      <c r="H872" s="98"/>
      <c r="I872" s="123" t="str">
        <f t="shared" si="13"/>
        <v>SIM</v>
      </c>
      <c r="J872" s="123"/>
      <c r="K872" s="123"/>
      <c r="L872" s="123"/>
      <c r="M872" s="98"/>
      <c r="N872" s="118"/>
    </row>
    <row r="873" spans="1:14" x14ac:dyDescent="0.25">
      <c r="A873" s="130">
        <v>76175892000123</v>
      </c>
      <c r="B873" s="98" t="s">
        <v>12232</v>
      </c>
      <c r="C873" s="123" t="s">
        <v>3143</v>
      </c>
      <c r="D873" s="98" t="s">
        <v>13667</v>
      </c>
      <c r="E873" s="98" t="s">
        <v>13669</v>
      </c>
      <c r="F873" s="124">
        <v>11</v>
      </c>
      <c r="G873" s="112">
        <v>38718</v>
      </c>
      <c r="H873" s="98"/>
      <c r="I873" s="123" t="str">
        <f t="shared" si="13"/>
        <v>NÃO</v>
      </c>
      <c r="J873" s="123"/>
      <c r="K873" s="123"/>
      <c r="L873" s="123"/>
      <c r="M873" s="98" t="s">
        <v>15761</v>
      </c>
      <c r="N873" s="118"/>
    </row>
    <row r="874" spans="1:14" x14ac:dyDescent="0.25">
      <c r="A874" s="130">
        <v>92454776000108</v>
      </c>
      <c r="B874" s="98" t="s">
        <v>12233</v>
      </c>
      <c r="C874" s="123" t="s">
        <v>3812</v>
      </c>
      <c r="D874" s="98" t="s">
        <v>13667</v>
      </c>
      <c r="E874" s="98" t="s">
        <v>13669</v>
      </c>
      <c r="F874" s="124">
        <v>11</v>
      </c>
      <c r="G874" s="112">
        <v>42096</v>
      </c>
      <c r="H874" s="98"/>
      <c r="I874" s="123" t="str">
        <f t="shared" si="13"/>
        <v>NÃO</v>
      </c>
      <c r="J874" s="123"/>
      <c r="K874" s="123"/>
      <c r="L874" s="123"/>
      <c r="M874" s="98" t="s">
        <v>16340</v>
      </c>
      <c r="N874" s="118"/>
    </row>
    <row r="875" spans="1:14" x14ac:dyDescent="0.25">
      <c r="A875" s="130">
        <v>76178029000120</v>
      </c>
      <c r="B875" s="98" t="s">
        <v>12234</v>
      </c>
      <c r="C875" s="123" t="s">
        <v>3143</v>
      </c>
      <c r="D875" s="98" t="s">
        <v>13667</v>
      </c>
      <c r="E875" s="98" t="s">
        <v>13669</v>
      </c>
      <c r="F875" s="124">
        <v>11</v>
      </c>
      <c r="G875" s="112">
        <v>42006</v>
      </c>
      <c r="H875" s="98"/>
      <c r="I875" s="123" t="str">
        <f t="shared" si="13"/>
        <v>NÃO</v>
      </c>
      <c r="J875" s="123"/>
      <c r="K875" s="123"/>
      <c r="L875" s="123"/>
      <c r="M875" s="98" t="s">
        <v>15766</v>
      </c>
      <c r="N875" s="118"/>
    </row>
    <row r="876" spans="1:14" x14ac:dyDescent="0.25">
      <c r="A876" s="130">
        <v>26923755000151</v>
      </c>
      <c r="B876" s="98" t="s">
        <v>12235</v>
      </c>
      <c r="C876" s="123" t="s">
        <v>901</v>
      </c>
      <c r="D876" s="98" t="s">
        <v>13667</v>
      </c>
      <c r="E876" s="98" t="s">
        <v>13669</v>
      </c>
      <c r="F876" s="124">
        <v>11</v>
      </c>
      <c r="G876" s="112">
        <v>43647</v>
      </c>
      <c r="H876" s="98"/>
      <c r="I876" s="123" t="str">
        <f t="shared" si="13"/>
        <v>NÃO</v>
      </c>
      <c r="J876" s="123"/>
      <c r="K876" s="123"/>
      <c r="L876" s="123"/>
      <c r="M876" s="98"/>
      <c r="N876" s="118"/>
    </row>
    <row r="877" spans="1:14" x14ac:dyDescent="0.25">
      <c r="A877" s="130">
        <v>10106219000123</v>
      </c>
      <c r="B877" s="98" t="s">
        <v>12236</v>
      </c>
      <c r="C877" s="123" t="s">
        <v>2758</v>
      </c>
      <c r="D877" s="98" t="s">
        <v>13667</v>
      </c>
      <c r="E877" s="98" t="s">
        <v>13669</v>
      </c>
      <c r="F877" s="124">
        <v>11</v>
      </c>
      <c r="G877" s="112">
        <v>38986</v>
      </c>
      <c r="H877" s="98"/>
      <c r="I877" s="123" t="str">
        <f t="shared" si="13"/>
        <v>NÃO</v>
      </c>
      <c r="J877" s="123"/>
      <c r="K877" s="123"/>
      <c r="L877" s="123"/>
      <c r="M877" s="98" t="s">
        <v>15378</v>
      </c>
      <c r="N877" s="118"/>
    </row>
    <row r="878" spans="1:14" x14ac:dyDescent="0.25">
      <c r="A878" s="130">
        <v>76970318000167</v>
      </c>
      <c r="B878" s="98" t="s">
        <v>12237</v>
      </c>
      <c r="C878" s="123" t="s">
        <v>3143</v>
      </c>
      <c r="D878" s="98" t="s">
        <v>13667</v>
      </c>
      <c r="E878" s="98" t="s">
        <v>13669</v>
      </c>
      <c r="F878" s="124">
        <v>11</v>
      </c>
      <c r="G878" s="112">
        <v>40103</v>
      </c>
      <c r="H878" s="98"/>
      <c r="I878" s="123" t="str">
        <f t="shared" si="13"/>
        <v>NÃO</v>
      </c>
      <c r="J878" s="123"/>
      <c r="K878" s="123"/>
      <c r="L878" s="123"/>
      <c r="M878" s="98"/>
      <c r="N878" s="118"/>
    </row>
    <row r="879" spans="1:14" x14ac:dyDescent="0.25">
      <c r="A879" s="130">
        <v>83102798000100</v>
      </c>
      <c r="B879" s="98" t="s">
        <v>12238</v>
      </c>
      <c r="C879" s="123" t="s">
        <v>4289</v>
      </c>
      <c r="D879" s="98" t="s">
        <v>13667</v>
      </c>
      <c r="E879" s="98" t="s">
        <v>13669</v>
      </c>
      <c r="F879" s="124">
        <v>14</v>
      </c>
      <c r="G879" s="112">
        <v>44044</v>
      </c>
      <c r="H879" s="98"/>
      <c r="I879" s="123" t="str">
        <f t="shared" si="13"/>
        <v>SIM</v>
      </c>
      <c r="J879" s="123"/>
      <c r="K879" s="123"/>
      <c r="L879" s="123"/>
      <c r="M879" s="98"/>
      <c r="N879" s="118"/>
    </row>
    <row r="880" spans="1:14" x14ac:dyDescent="0.25">
      <c r="A880" s="130">
        <v>44733608000109</v>
      </c>
      <c r="B880" s="98" t="s">
        <v>12239</v>
      </c>
      <c r="C880" s="123" t="s">
        <v>4626</v>
      </c>
      <c r="D880" s="98" t="s">
        <v>13667</v>
      </c>
      <c r="E880" s="98" t="s">
        <v>13669</v>
      </c>
      <c r="F880" s="124">
        <v>11</v>
      </c>
      <c r="G880" s="112">
        <v>38657</v>
      </c>
      <c r="H880" s="98"/>
      <c r="I880" s="123" t="str">
        <f t="shared" si="13"/>
        <v>NÃO</v>
      </c>
      <c r="J880" s="123"/>
      <c r="K880" s="123"/>
      <c r="L880" s="123"/>
      <c r="M880" s="98" t="s">
        <v>16773</v>
      </c>
      <c r="N880" s="118"/>
    </row>
    <row r="881" spans="1:14" x14ac:dyDescent="0.25">
      <c r="A881" s="130">
        <v>87612826000190</v>
      </c>
      <c r="B881" s="98" t="s">
        <v>12240</v>
      </c>
      <c r="C881" s="123" t="s">
        <v>3812</v>
      </c>
      <c r="D881" s="98" t="s">
        <v>13667</v>
      </c>
      <c r="E881" s="98" t="s">
        <v>13669</v>
      </c>
      <c r="F881" s="124">
        <v>11</v>
      </c>
      <c r="G881" s="112">
        <v>43543</v>
      </c>
      <c r="H881" s="98"/>
      <c r="I881" s="123" t="str">
        <f t="shared" si="13"/>
        <v>NÃO</v>
      </c>
      <c r="J881" s="123"/>
      <c r="K881" s="123"/>
      <c r="L881" s="123"/>
      <c r="M881" s="98"/>
      <c r="N881" s="118"/>
    </row>
    <row r="882" spans="1:14" x14ac:dyDescent="0.25">
      <c r="A882" s="130">
        <v>75798355000177</v>
      </c>
      <c r="B882" s="98" t="s">
        <v>12241</v>
      </c>
      <c r="C882" s="123" t="s">
        <v>3143</v>
      </c>
      <c r="D882" s="98" t="s">
        <v>13667</v>
      </c>
      <c r="E882" s="98" t="s">
        <v>13669</v>
      </c>
      <c r="F882" s="124">
        <v>11</v>
      </c>
      <c r="G882" s="112">
        <v>42144</v>
      </c>
      <c r="H882" s="98"/>
      <c r="I882" s="123" t="str">
        <f t="shared" si="13"/>
        <v>NÃO</v>
      </c>
      <c r="J882" s="123"/>
      <c r="K882" s="123"/>
      <c r="L882" s="123"/>
      <c r="M882" s="98" t="s">
        <v>15769</v>
      </c>
      <c r="N882" s="118"/>
    </row>
    <row r="883" spans="1:14" x14ac:dyDescent="0.25">
      <c r="A883" s="130">
        <v>5959000110</v>
      </c>
      <c r="B883" s="98" t="s">
        <v>12242</v>
      </c>
      <c r="C883" s="123" t="s">
        <v>901</v>
      </c>
      <c r="D883" s="98" t="s">
        <v>13667</v>
      </c>
      <c r="E883" s="98" t="s">
        <v>13669</v>
      </c>
      <c r="F883" s="124">
        <v>11</v>
      </c>
      <c r="G883" s="112">
        <v>42109</v>
      </c>
      <c r="H883" s="98"/>
      <c r="I883" s="123" t="str">
        <f t="shared" si="13"/>
        <v>NÃO</v>
      </c>
      <c r="J883" s="123"/>
      <c r="K883" s="123"/>
      <c r="L883" s="123"/>
      <c r="M883" s="98" t="s">
        <v>14229</v>
      </c>
      <c r="N883" s="118"/>
    </row>
    <row r="884" spans="1:14" x14ac:dyDescent="0.25">
      <c r="A884" s="130">
        <v>10347888000197</v>
      </c>
      <c r="B884" s="98" t="s">
        <v>12243</v>
      </c>
      <c r="C884" s="123" t="s">
        <v>2758</v>
      </c>
      <c r="D884" s="98" t="s">
        <v>13667</v>
      </c>
      <c r="E884" s="98" t="s">
        <v>13669</v>
      </c>
      <c r="F884" s="124">
        <v>14</v>
      </c>
      <c r="G884" s="112">
        <v>44105</v>
      </c>
      <c r="H884" s="98"/>
      <c r="I884" s="123" t="str">
        <f t="shared" si="13"/>
        <v>SIM</v>
      </c>
      <c r="J884" s="123"/>
      <c r="K884" s="123"/>
      <c r="L884" s="123"/>
      <c r="M884" s="98"/>
      <c r="N884" s="118"/>
    </row>
    <row r="885" spans="1:14" x14ac:dyDescent="0.25">
      <c r="A885" s="130">
        <v>12226197000160</v>
      </c>
      <c r="B885" s="98" t="s">
        <v>12244</v>
      </c>
      <c r="C885" s="123" t="s">
        <v>29</v>
      </c>
      <c r="D885" s="98" t="s">
        <v>13667</v>
      </c>
      <c r="E885" s="98" t="s">
        <v>13669</v>
      </c>
      <c r="F885" s="124">
        <v>11</v>
      </c>
      <c r="G885" s="112">
        <v>41365</v>
      </c>
      <c r="H885" s="98"/>
      <c r="I885" s="123" t="str">
        <f t="shared" si="13"/>
        <v>NÃO</v>
      </c>
      <c r="J885" s="123"/>
      <c r="K885" s="123"/>
      <c r="L885" s="123"/>
      <c r="M885" s="98" t="s">
        <v>13721</v>
      </c>
      <c r="N885" s="118"/>
    </row>
    <row r="886" spans="1:14" x14ac:dyDescent="0.25">
      <c r="A886" s="130">
        <v>18116152000110</v>
      </c>
      <c r="B886" s="98" t="s">
        <v>12245</v>
      </c>
      <c r="C886" s="123" t="s">
        <v>1356</v>
      </c>
      <c r="D886" s="98" t="s">
        <v>13667</v>
      </c>
      <c r="E886" s="98" t="s">
        <v>13669</v>
      </c>
      <c r="F886" s="124">
        <v>11</v>
      </c>
      <c r="G886" s="112">
        <v>40758</v>
      </c>
      <c r="H886" s="98"/>
      <c r="I886" s="123" t="str">
        <f t="shared" si="13"/>
        <v>NÃO</v>
      </c>
      <c r="J886" s="123"/>
      <c r="K886" s="123"/>
      <c r="L886" s="123"/>
      <c r="M886" s="98"/>
      <c r="N886" s="118"/>
    </row>
    <row r="887" spans="1:14" x14ac:dyDescent="0.25">
      <c r="A887" s="130">
        <v>1153030000109</v>
      </c>
      <c r="B887" s="98" t="s">
        <v>12246</v>
      </c>
      <c r="C887" s="123" t="s">
        <v>901</v>
      </c>
      <c r="D887" s="98" t="s">
        <v>13667</v>
      </c>
      <c r="E887" s="98" t="s">
        <v>13669</v>
      </c>
      <c r="F887" s="124">
        <v>14</v>
      </c>
      <c r="G887" s="112">
        <v>44136</v>
      </c>
      <c r="H887" s="98"/>
      <c r="I887" s="123" t="str">
        <f t="shared" si="13"/>
        <v>SIM</v>
      </c>
      <c r="J887" s="123"/>
      <c r="K887" s="123"/>
      <c r="L887" s="123"/>
      <c r="M887" s="98" t="s">
        <v>14230</v>
      </c>
      <c r="N887" s="118"/>
    </row>
    <row r="888" spans="1:14" x14ac:dyDescent="0.25">
      <c r="A888" s="130">
        <v>3342938000188</v>
      </c>
      <c r="B888" s="98" t="s">
        <v>12247</v>
      </c>
      <c r="C888" s="123" t="s">
        <v>2197</v>
      </c>
      <c r="D888" s="98" t="s">
        <v>13667</v>
      </c>
      <c r="E888" s="98" t="s">
        <v>13669</v>
      </c>
      <c r="F888" s="124">
        <v>14</v>
      </c>
      <c r="G888" s="112">
        <v>44136</v>
      </c>
      <c r="H888" s="98"/>
      <c r="I888" s="123" t="str">
        <f t="shared" si="13"/>
        <v>SIM</v>
      </c>
      <c r="J888" s="123"/>
      <c r="K888" s="123"/>
      <c r="L888" s="123"/>
      <c r="M888" s="98"/>
      <c r="N888" s="118"/>
    </row>
    <row r="889" spans="1:14" x14ac:dyDescent="0.25">
      <c r="A889" s="130">
        <v>1763606000141</v>
      </c>
      <c r="B889" s="98" t="s">
        <v>12248</v>
      </c>
      <c r="C889" s="123" t="s">
        <v>901</v>
      </c>
      <c r="D889" s="98" t="s">
        <v>13667</v>
      </c>
      <c r="E889" s="98" t="s">
        <v>13669</v>
      </c>
      <c r="F889" s="124">
        <v>11</v>
      </c>
      <c r="G889" s="112">
        <v>42957</v>
      </c>
      <c r="H889" s="98"/>
      <c r="I889" s="123" t="str">
        <f t="shared" si="13"/>
        <v>NÃO</v>
      </c>
      <c r="J889" s="123"/>
      <c r="K889" s="123"/>
      <c r="L889" s="123"/>
      <c r="M889" s="98" t="s">
        <v>14233</v>
      </c>
      <c r="N889" s="118"/>
    </row>
    <row r="890" spans="1:14" x14ac:dyDescent="0.25">
      <c r="A890" s="130">
        <v>90544511000167</v>
      </c>
      <c r="B890" s="98" t="s">
        <v>12249</v>
      </c>
      <c r="C890" s="123" t="s">
        <v>3812</v>
      </c>
      <c r="D890" s="98" t="s">
        <v>13667</v>
      </c>
      <c r="E890" s="98" t="s">
        <v>13669</v>
      </c>
      <c r="F890" s="124">
        <v>14</v>
      </c>
      <c r="G890" s="112">
        <v>44105</v>
      </c>
      <c r="H890" s="98"/>
      <c r="I890" s="123" t="str">
        <f t="shared" si="13"/>
        <v>SIM</v>
      </c>
      <c r="J890" s="123"/>
      <c r="K890" s="123"/>
      <c r="L890" s="123"/>
      <c r="M890" s="98"/>
      <c r="N890" s="118"/>
    </row>
    <row r="891" spans="1:14" x14ac:dyDescent="0.25">
      <c r="A891" s="130">
        <v>13621735000184</v>
      </c>
      <c r="B891" s="98" t="s">
        <v>12250</v>
      </c>
      <c r="C891" s="123" t="s">
        <v>215</v>
      </c>
      <c r="D891" s="98" t="s">
        <v>13667</v>
      </c>
      <c r="E891" s="98" t="s">
        <v>13669</v>
      </c>
      <c r="F891" s="124">
        <v>11</v>
      </c>
      <c r="G891" s="112">
        <v>42997</v>
      </c>
      <c r="H891" s="98"/>
      <c r="I891" s="123" t="str">
        <f t="shared" si="13"/>
        <v>NÃO</v>
      </c>
      <c r="J891" s="123"/>
      <c r="K891" s="123"/>
      <c r="L891" s="123"/>
      <c r="M891" s="98" t="s">
        <v>13889</v>
      </c>
      <c r="N891" s="118"/>
    </row>
    <row r="892" spans="1:14" x14ac:dyDescent="0.25">
      <c r="A892" s="130">
        <v>18457259000121</v>
      </c>
      <c r="B892" s="98" t="s">
        <v>12251</v>
      </c>
      <c r="C892" s="123" t="s">
        <v>1356</v>
      </c>
      <c r="D892" s="98" t="s">
        <v>13667</v>
      </c>
      <c r="E892" s="98" t="s">
        <v>13669</v>
      </c>
      <c r="F892" s="124">
        <v>14</v>
      </c>
      <c r="G892" s="112">
        <v>44136</v>
      </c>
      <c r="H892" s="98"/>
      <c r="I892" s="123" t="str">
        <f t="shared" si="13"/>
        <v>SIM</v>
      </c>
      <c r="J892" s="123"/>
      <c r="K892" s="123"/>
      <c r="L892" s="123"/>
      <c r="M892" s="98"/>
      <c r="N892" s="118"/>
    </row>
    <row r="893" spans="1:14" x14ac:dyDescent="0.25">
      <c r="A893" s="130">
        <v>1528506000130</v>
      </c>
      <c r="B893" s="98" t="s">
        <v>12252</v>
      </c>
      <c r="C893" s="123" t="s">
        <v>4626</v>
      </c>
      <c r="D893" s="98" t="s">
        <v>13667</v>
      </c>
      <c r="E893" s="98" t="s">
        <v>13669</v>
      </c>
      <c r="F893" s="124">
        <v>11</v>
      </c>
      <c r="G893" s="112">
        <v>42809</v>
      </c>
      <c r="H893" s="98"/>
      <c r="I893" s="123" t="str">
        <f t="shared" si="13"/>
        <v>NÃO</v>
      </c>
      <c r="J893" s="123"/>
      <c r="K893" s="123"/>
      <c r="L893" s="123"/>
      <c r="M893" s="98" t="s">
        <v>16774</v>
      </c>
      <c r="N893" s="118"/>
    </row>
    <row r="894" spans="1:14" x14ac:dyDescent="0.25">
      <c r="A894" s="130">
        <v>76175934000126</v>
      </c>
      <c r="B894" s="98" t="s">
        <v>12253</v>
      </c>
      <c r="C894" s="123" t="s">
        <v>3143</v>
      </c>
      <c r="D894" s="98" t="s">
        <v>13667</v>
      </c>
      <c r="E894" s="98" t="s">
        <v>13669</v>
      </c>
      <c r="F894" s="124">
        <v>11</v>
      </c>
      <c r="G894" s="112">
        <v>43131</v>
      </c>
      <c r="H894" s="98"/>
      <c r="I894" s="123" t="str">
        <f t="shared" si="13"/>
        <v>NÃO</v>
      </c>
      <c r="J894" s="123"/>
      <c r="K894" s="123"/>
      <c r="L894" s="123"/>
      <c r="M894" s="98" t="s">
        <v>15770</v>
      </c>
      <c r="N894" s="118"/>
    </row>
    <row r="895" spans="1:14" x14ac:dyDescent="0.25">
      <c r="A895" s="130">
        <v>7209245000172</v>
      </c>
      <c r="B895" s="98" t="s">
        <v>12254</v>
      </c>
      <c r="C895" s="123" t="s">
        <v>2274</v>
      </c>
      <c r="D895" s="98" t="s">
        <v>13667</v>
      </c>
      <c r="E895" s="98" t="s">
        <v>13669</v>
      </c>
      <c r="F895" s="124">
        <v>14</v>
      </c>
      <c r="G895" s="112">
        <v>44136</v>
      </c>
      <c r="H895" s="98"/>
      <c r="I895" s="123" t="str">
        <f t="shared" si="13"/>
        <v>SIM</v>
      </c>
      <c r="J895" s="123"/>
      <c r="K895" s="123"/>
      <c r="L895" s="123"/>
      <c r="M895" s="98"/>
      <c r="N895" s="118"/>
    </row>
    <row r="896" spans="1:14" x14ac:dyDescent="0.25">
      <c r="A896" s="130">
        <v>11294386000108</v>
      </c>
      <c r="B896" s="98" t="s">
        <v>12255</v>
      </c>
      <c r="C896" s="123" t="s">
        <v>2758</v>
      </c>
      <c r="D896" s="98" t="s">
        <v>13667</v>
      </c>
      <c r="E896" s="98" t="s">
        <v>13669</v>
      </c>
      <c r="F896" s="124">
        <v>11</v>
      </c>
      <c r="G896" s="112">
        <v>38964</v>
      </c>
      <c r="H896" s="98"/>
      <c r="I896" s="123" t="str">
        <f t="shared" si="13"/>
        <v>NÃO</v>
      </c>
      <c r="J896" s="123"/>
      <c r="K896" s="123"/>
      <c r="L896" s="123"/>
      <c r="M896" s="98" t="s">
        <v>13699</v>
      </c>
      <c r="N896" s="118"/>
    </row>
    <row r="897" spans="1:14" x14ac:dyDescent="0.25">
      <c r="A897" s="130">
        <v>1157536000188</v>
      </c>
      <c r="B897" s="98" t="s">
        <v>12256</v>
      </c>
      <c r="C897" s="123" t="s">
        <v>901</v>
      </c>
      <c r="D897" s="98" t="s">
        <v>13667</v>
      </c>
      <c r="E897" s="98" t="s">
        <v>13669</v>
      </c>
      <c r="F897" s="124">
        <v>11</v>
      </c>
      <c r="G897" s="112">
        <v>38961</v>
      </c>
      <c r="H897" s="98"/>
      <c r="I897" s="123" t="str">
        <f t="shared" si="13"/>
        <v>NÃO</v>
      </c>
      <c r="J897" s="123"/>
      <c r="K897" s="123"/>
      <c r="L897" s="123"/>
      <c r="M897" s="98" t="s">
        <v>14235</v>
      </c>
      <c r="N897" s="118"/>
    </row>
    <row r="898" spans="1:14" x14ac:dyDescent="0.25">
      <c r="A898" s="130">
        <v>75738484000170</v>
      </c>
      <c r="B898" s="98" t="s">
        <v>12257</v>
      </c>
      <c r="C898" s="123" t="s">
        <v>3143</v>
      </c>
      <c r="D898" s="98" t="s">
        <v>13667</v>
      </c>
      <c r="E898" s="98" t="s">
        <v>13669</v>
      </c>
      <c r="F898" s="124">
        <v>11</v>
      </c>
      <c r="G898" s="112">
        <v>41361</v>
      </c>
      <c r="H898" s="98"/>
      <c r="I898" s="123" t="str">
        <f t="shared" si="13"/>
        <v>NÃO</v>
      </c>
      <c r="J898" s="123"/>
      <c r="K898" s="123"/>
      <c r="L898" s="123"/>
      <c r="M898" s="98" t="s">
        <v>15773</v>
      </c>
      <c r="N898" s="118"/>
    </row>
    <row r="899" spans="1:14" x14ac:dyDescent="0.25">
      <c r="A899" s="130">
        <v>7679723000108</v>
      </c>
      <c r="B899" s="98" t="s">
        <v>12258</v>
      </c>
      <c r="C899" s="123" t="s">
        <v>634</v>
      </c>
      <c r="D899" s="98" t="s">
        <v>13667</v>
      </c>
      <c r="E899" s="98" t="s">
        <v>13669</v>
      </c>
      <c r="F899" s="124">
        <v>11</v>
      </c>
      <c r="G899" s="112">
        <v>40196</v>
      </c>
      <c r="H899" s="98"/>
      <c r="I899" s="123" t="str">
        <f t="shared" ref="I899:I962" si="14">IFERROR(IF(OR(E899="Ativos", E899="Aposentados",E899="Pensionistas"),IF(F899&gt;=14,"SIM","NÃO"),""),"")</f>
        <v>NÃO</v>
      </c>
      <c r="J899" s="123"/>
      <c r="K899" s="123"/>
      <c r="L899" s="123"/>
      <c r="M899" s="98"/>
      <c r="N899" s="118"/>
    </row>
    <row r="900" spans="1:14" x14ac:dyDescent="0.25">
      <c r="A900" s="130">
        <v>11040896000159</v>
      </c>
      <c r="B900" s="98" t="s">
        <v>12259</v>
      </c>
      <c r="C900" s="123" t="s">
        <v>2758</v>
      </c>
      <c r="D900" s="98" t="s">
        <v>13667</v>
      </c>
      <c r="E900" s="98" t="s">
        <v>13669</v>
      </c>
      <c r="F900" s="124">
        <v>11</v>
      </c>
      <c r="G900" s="112">
        <v>39937</v>
      </c>
      <c r="H900" s="98"/>
      <c r="I900" s="123" t="str">
        <f t="shared" si="14"/>
        <v>NÃO</v>
      </c>
      <c r="J900" s="123"/>
      <c r="K900" s="123"/>
      <c r="L900" s="123"/>
      <c r="M900" s="98"/>
      <c r="N900" s="118"/>
    </row>
    <row r="901" spans="1:14" x14ac:dyDescent="0.25">
      <c r="A901" s="130">
        <v>7680846000169</v>
      </c>
      <c r="B901" s="98" t="s">
        <v>12260</v>
      </c>
      <c r="C901" s="123" t="s">
        <v>634</v>
      </c>
      <c r="D901" s="98" t="s">
        <v>13667</v>
      </c>
      <c r="E901" s="98" t="s">
        <v>13669</v>
      </c>
      <c r="F901" s="124">
        <v>11</v>
      </c>
      <c r="G901" s="112">
        <v>38432</v>
      </c>
      <c r="H901" s="98"/>
      <c r="I901" s="123" t="str">
        <f t="shared" si="14"/>
        <v>NÃO</v>
      </c>
      <c r="J901" s="123"/>
      <c r="K901" s="123"/>
      <c r="L901" s="123"/>
      <c r="M901" s="98" t="s">
        <v>13996</v>
      </c>
      <c r="N901" s="118"/>
    </row>
    <row r="902" spans="1:14" x14ac:dyDescent="0.25">
      <c r="A902" s="130">
        <v>13763479000160</v>
      </c>
      <c r="B902" s="98" t="s">
        <v>12261</v>
      </c>
      <c r="C902" s="123" t="s">
        <v>215</v>
      </c>
      <c r="D902" s="98" t="s">
        <v>13667</v>
      </c>
      <c r="E902" s="98" t="s">
        <v>13669</v>
      </c>
      <c r="F902" s="124">
        <v>11</v>
      </c>
      <c r="G902" s="112">
        <v>43192</v>
      </c>
      <c r="H902" s="98"/>
      <c r="I902" s="123" t="str">
        <f t="shared" si="14"/>
        <v>NÃO</v>
      </c>
      <c r="J902" s="123"/>
      <c r="K902" s="123"/>
      <c r="L902" s="123"/>
      <c r="M902" s="98" t="s">
        <v>13890</v>
      </c>
      <c r="N902" s="118"/>
    </row>
    <row r="903" spans="1:14" x14ac:dyDescent="0.25">
      <c r="A903" s="130">
        <v>4628533000173</v>
      </c>
      <c r="B903" s="98" t="s">
        <v>12262</v>
      </c>
      <c r="C903" s="123" t="s">
        <v>133</v>
      </c>
      <c r="D903" s="98" t="s">
        <v>13667</v>
      </c>
      <c r="E903" s="98" t="s">
        <v>13669</v>
      </c>
      <c r="F903" s="124">
        <v>11</v>
      </c>
      <c r="G903" s="112">
        <v>39022</v>
      </c>
      <c r="H903" s="98"/>
      <c r="I903" s="123" t="str">
        <f t="shared" si="14"/>
        <v>NÃO</v>
      </c>
      <c r="J903" s="123"/>
      <c r="K903" s="123"/>
      <c r="L903" s="123"/>
      <c r="M903" s="98"/>
      <c r="N903" s="118"/>
    </row>
    <row r="904" spans="1:14" x14ac:dyDescent="0.25">
      <c r="A904" s="130">
        <v>75654574000182</v>
      </c>
      <c r="B904" s="98" t="s">
        <v>12263</v>
      </c>
      <c r="C904" s="123" t="s">
        <v>3143</v>
      </c>
      <c r="D904" s="98" t="s">
        <v>13667</v>
      </c>
      <c r="E904" s="98" t="s">
        <v>13669</v>
      </c>
      <c r="F904" s="124">
        <v>11</v>
      </c>
      <c r="G904" s="112">
        <v>38777</v>
      </c>
      <c r="H904" s="98"/>
      <c r="I904" s="123" t="str">
        <f t="shared" si="14"/>
        <v>NÃO</v>
      </c>
      <c r="J904" s="123"/>
      <c r="K904" s="123"/>
      <c r="L904" s="123"/>
      <c r="M904" s="98" t="s">
        <v>15775</v>
      </c>
      <c r="N904" s="118"/>
    </row>
    <row r="905" spans="1:14" x14ac:dyDescent="0.25">
      <c r="A905" s="130">
        <v>7683188000169</v>
      </c>
      <c r="B905" s="98" t="s">
        <v>12264</v>
      </c>
      <c r="C905" s="123" t="s">
        <v>634</v>
      </c>
      <c r="D905" s="98" t="s">
        <v>13667</v>
      </c>
      <c r="E905" s="98" t="s">
        <v>13669</v>
      </c>
      <c r="F905" s="124">
        <v>11</v>
      </c>
      <c r="G905" s="112">
        <v>40321</v>
      </c>
      <c r="H905" s="98"/>
      <c r="I905" s="123" t="str">
        <f t="shared" si="14"/>
        <v>NÃO</v>
      </c>
      <c r="J905" s="123"/>
      <c r="K905" s="123"/>
      <c r="L905" s="123"/>
      <c r="M905" s="98"/>
      <c r="N905" s="118"/>
    </row>
    <row r="906" spans="1:14" x14ac:dyDescent="0.25">
      <c r="A906" s="130">
        <v>76950088000174</v>
      </c>
      <c r="B906" s="98" t="s">
        <v>12265</v>
      </c>
      <c r="C906" s="123" t="s">
        <v>3143</v>
      </c>
      <c r="D906" s="98" t="s">
        <v>13667</v>
      </c>
      <c r="E906" s="98" t="s">
        <v>13669</v>
      </c>
      <c r="F906" s="124">
        <v>11</v>
      </c>
      <c r="G906" s="112">
        <v>42724</v>
      </c>
      <c r="H906" s="98"/>
      <c r="I906" s="123" t="str">
        <f t="shared" si="14"/>
        <v>NÃO</v>
      </c>
      <c r="J906" s="123"/>
      <c r="K906" s="123"/>
      <c r="L906" s="123"/>
      <c r="M906" s="98" t="s">
        <v>15777</v>
      </c>
      <c r="N906" s="118"/>
    </row>
    <row r="907" spans="1:14" x14ac:dyDescent="0.25">
      <c r="A907" s="130">
        <v>1605306000134</v>
      </c>
      <c r="B907" s="98" t="s">
        <v>12266</v>
      </c>
      <c r="C907" s="123" t="s">
        <v>3812</v>
      </c>
      <c r="D907" s="98" t="s">
        <v>13667</v>
      </c>
      <c r="E907" s="98" t="s">
        <v>13669</v>
      </c>
      <c r="F907" s="124">
        <v>11</v>
      </c>
      <c r="G907" s="112">
        <v>42948</v>
      </c>
      <c r="H907" s="98"/>
      <c r="I907" s="123" t="str">
        <f t="shared" si="14"/>
        <v>NÃO</v>
      </c>
      <c r="J907" s="123"/>
      <c r="K907" s="123"/>
      <c r="L907" s="123"/>
      <c r="M907" s="98"/>
      <c r="N907" s="118"/>
    </row>
    <row r="908" spans="1:14" x14ac:dyDescent="0.25">
      <c r="A908" s="130">
        <v>16234429000183</v>
      </c>
      <c r="B908" s="98" t="s">
        <v>12267</v>
      </c>
      <c r="C908" s="123" t="s">
        <v>215</v>
      </c>
      <c r="D908" s="98" t="s">
        <v>13667</v>
      </c>
      <c r="E908" s="98" t="s">
        <v>13669</v>
      </c>
      <c r="F908" s="124">
        <v>11</v>
      </c>
      <c r="G908" s="112">
        <v>40326</v>
      </c>
      <c r="H908" s="98"/>
      <c r="I908" s="123" t="str">
        <f t="shared" si="14"/>
        <v>NÃO</v>
      </c>
      <c r="J908" s="123"/>
      <c r="K908" s="123"/>
      <c r="L908" s="123"/>
      <c r="M908" s="98"/>
      <c r="N908" s="118"/>
    </row>
    <row r="909" spans="1:14" x14ac:dyDescent="0.25">
      <c r="A909" s="130">
        <v>13719646000175</v>
      </c>
      <c r="B909" s="98" t="s">
        <v>12268</v>
      </c>
      <c r="C909" s="123" t="s">
        <v>215</v>
      </c>
      <c r="D909" s="98" t="s">
        <v>13667</v>
      </c>
      <c r="E909" s="98" t="s">
        <v>13669</v>
      </c>
      <c r="F909" s="124">
        <v>11</v>
      </c>
      <c r="G909" s="112">
        <v>40660</v>
      </c>
      <c r="H909" s="98"/>
      <c r="I909" s="123" t="str">
        <f t="shared" si="14"/>
        <v>NÃO</v>
      </c>
      <c r="J909" s="123"/>
      <c r="K909" s="123"/>
      <c r="L909" s="123"/>
      <c r="M909" s="98" t="s">
        <v>13894</v>
      </c>
      <c r="N909" s="118"/>
    </row>
    <row r="910" spans="1:14" x14ac:dyDescent="0.25">
      <c r="A910" s="130">
        <v>2451938000153</v>
      </c>
      <c r="B910" s="98" t="s">
        <v>12269</v>
      </c>
      <c r="C910" s="123" t="s">
        <v>901</v>
      </c>
      <c r="D910" s="98" t="s">
        <v>13667</v>
      </c>
      <c r="E910" s="98" t="s">
        <v>13669</v>
      </c>
      <c r="F910" s="124">
        <v>11</v>
      </c>
      <c r="G910" s="112">
        <v>41757</v>
      </c>
      <c r="H910" s="98"/>
      <c r="I910" s="123" t="str">
        <f t="shared" si="14"/>
        <v>NÃO</v>
      </c>
      <c r="J910" s="123"/>
      <c r="K910" s="123"/>
      <c r="L910" s="123"/>
      <c r="M910" s="98" t="s">
        <v>14236</v>
      </c>
      <c r="N910" s="118"/>
    </row>
    <row r="911" spans="1:14" x14ac:dyDescent="0.25">
      <c r="A911" s="130">
        <v>18299446000124</v>
      </c>
      <c r="B911" s="98" t="s">
        <v>12270</v>
      </c>
      <c r="C911" s="123" t="s">
        <v>1356</v>
      </c>
      <c r="D911" s="98" t="s">
        <v>13667</v>
      </c>
      <c r="E911" s="98" t="s">
        <v>13669</v>
      </c>
      <c r="F911" s="124">
        <v>14</v>
      </c>
      <c r="G911" s="112">
        <v>44013</v>
      </c>
      <c r="H911" s="98"/>
      <c r="I911" s="123" t="str">
        <f t="shared" si="14"/>
        <v>SIM</v>
      </c>
      <c r="J911" s="123"/>
      <c r="K911" s="123"/>
      <c r="L911" s="123"/>
      <c r="M911" s="98"/>
      <c r="N911" s="118"/>
    </row>
    <row r="912" spans="1:14" x14ac:dyDescent="0.25">
      <c r="A912" s="130">
        <v>28741080000155</v>
      </c>
      <c r="B912" s="98" t="s">
        <v>12271</v>
      </c>
      <c r="C912" s="123" t="s">
        <v>3513</v>
      </c>
      <c r="D912" s="98" t="s">
        <v>13667</v>
      </c>
      <c r="E912" s="98" t="s">
        <v>13669</v>
      </c>
      <c r="F912" s="124">
        <v>11</v>
      </c>
      <c r="G912" s="112">
        <v>43092</v>
      </c>
      <c r="H912" s="98"/>
      <c r="I912" s="123" t="str">
        <f t="shared" si="14"/>
        <v>NÃO</v>
      </c>
      <c r="J912" s="123"/>
      <c r="K912" s="123"/>
      <c r="L912" s="123"/>
      <c r="M912" s="98" t="s">
        <v>15979</v>
      </c>
      <c r="N912" s="118"/>
    </row>
    <row r="913" spans="1:14" x14ac:dyDescent="0.25">
      <c r="A913" s="130">
        <v>18283101000182</v>
      </c>
      <c r="B913" s="98" t="s">
        <v>12273</v>
      </c>
      <c r="C913" s="123" t="s">
        <v>1356</v>
      </c>
      <c r="D913" s="98" t="s">
        <v>13667</v>
      </c>
      <c r="E913" s="98" t="s">
        <v>13669</v>
      </c>
      <c r="F913" s="124">
        <v>11</v>
      </c>
      <c r="G913" s="112">
        <v>41494</v>
      </c>
      <c r="H913" s="98"/>
      <c r="I913" s="123" t="str">
        <f t="shared" si="14"/>
        <v>NÃO</v>
      </c>
      <c r="J913" s="123"/>
      <c r="K913" s="123"/>
      <c r="L913" s="123"/>
      <c r="M913" s="98" t="s">
        <v>14638</v>
      </c>
      <c r="N913" s="118"/>
    </row>
    <row r="914" spans="1:14" x14ac:dyDescent="0.25">
      <c r="A914" s="130">
        <v>4241980000175</v>
      </c>
      <c r="B914" s="98" t="s">
        <v>12274</v>
      </c>
      <c r="C914" s="123" t="s">
        <v>133</v>
      </c>
      <c r="D914" s="98" t="s">
        <v>13667</v>
      </c>
      <c r="E914" s="98" t="s">
        <v>13669</v>
      </c>
      <c r="F914" s="124">
        <v>11</v>
      </c>
      <c r="G914" s="112">
        <v>38852</v>
      </c>
      <c r="H914" s="98"/>
      <c r="I914" s="123" t="str">
        <f t="shared" si="14"/>
        <v>NÃO</v>
      </c>
      <c r="J914" s="123"/>
      <c r="K914" s="123"/>
      <c r="L914" s="123"/>
      <c r="M914" s="98"/>
      <c r="N914" s="118"/>
    </row>
    <row r="915" spans="1:14" x14ac:dyDescent="0.25">
      <c r="A915" s="130">
        <v>10114502000105</v>
      </c>
      <c r="B915" s="98" t="s">
        <v>12275</v>
      </c>
      <c r="C915" s="123" t="s">
        <v>2758</v>
      </c>
      <c r="D915" s="98" t="s">
        <v>13667</v>
      </c>
      <c r="E915" s="98" t="s">
        <v>13669</v>
      </c>
      <c r="F915" s="124">
        <v>14</v>
      </c>
      <c r="G915" s="112">
        <v>44075</v>
      </c>
      <c r="H915" s="98"/>
      <c r="I915" s="123" t="str">
        <f t="shared" si="14"/>
        <v>SIM</v>
      </c>
      <c r="J915" s="123"/>
      <c r="K915" s="123"/>
      <c r="L915" s="123"/>
      <c r="M915" s="98" t="s">
        <v>15385</v>
      </c>
      <c r="N915" s="118"/>
    </row>
    <row r="916" spans="1:14" x14ac:dyDescent="0.25">
      <c r="A916" s="130">
        <v>29138302000102</v>
      </c>
      <c r="B916" s="98" t="s">
        <v>12276</v>
      </c>
      <c r="C916" s="123" t="s">
        <v>3513</v>
      </c>
      <c r="D916" s="98" t="s">
        <v>13667</v>
      </c>
      <c r="E916" s="98" t="s">
        <v>13669</v>
      </c>
      <c r="F916" s="124">
        <v>11</v>
      </c>
      <c r="G916" s="112">
        <v>42348</v>
      </c>
      <c r="H916" s="98"/>
      <c r="I916" s="123" t="str">
        <f t="shared" si="14"/>
        <v>NÃO</v>
      </c>
      <c r="J916" s="123"/>
      <c r="K916" s="123"/>
      <c r="L916" s="123"/>
      <c r="M916" s="98" t="s">
        <v>15981</v>
      </c>
      <c r="N916" s="118"/>
    </row>
    <row r="917" spans="1:14" x14ac:dyDescent="0.25">
      <c r="A917" s="130">
        <v>76970359000153</v>
      </c>
      <c r="B917" s="98" t="s">
        <v>12277</v>
      </c>
      <c r="C917" s="123" t="s">
        <v>3143</v>
      </c>
      <c r="D917" s="98" t="s">
        <v>13667</v>
      </c>
      <c r="E917" s="98" t="s">
        <v>13669</v>
      </c>
      <c r="F917" s="124">
        <v>11</v>
      </c>
      <c r="G917" s="112">
        <v>38794</v>
      </c>
      <c r="H917" s="98"/>
      <c r="I917" s="123" t="str">
        <f t="shared" si="14"/>
        <v>NÃO</v>
      </c>
      <c r="J917" s="123"/>
      <c r="K917" s="123"/>
      <c r="L917" s="123"/>
      <c r="M917" s="98"/>
      <c r="N917" s="118"/>
    </row>
    <row r="918" spans="1:14" x14ac:dyDescent="0.25">
      <c r="A918" s="130">
        <v>24850109000186</v>
      </c>
      <c r="B918" s="98" t="s">
        <v>12278</v>
      </c>
      <c r="C918" s="123" t="s">
        <v>901</v>
      </c>
      <c r="D918" s="98" t="s">
        <v>13667</v>
      </c>
      <c r="E918" s="98" t="s">
        <v>13669</v>
      </c>
      <c r="F918" s="124">
        <v>11</v>
      </c>
      <c r="G918" s="112">
        <v>41253</v>
      </c>
      <c r="H918" s="98"/>
      <c r="I918" s="123" t="str">
        <f t="shared" si="14"/>
        <v>NÃO</v>
      </c>
      <c r="J918" s="123"/>
      <c r="K918" s="123"/>
      <c r="L918" s="123"/>
      <c r="M918" s="98" t="s">
        <v>14237</v>
      </c>
      <c r="N918" s="118"/>
    </row>
    <row r="919" spans="1:14" x14ac:dyDescent="0.25">
      <c r="A919" s="130">
        <v>1067255000134</v>
      </c>
      <c r="B919" s="98" t="s">
        <v>12279</v>
      </c>
      <c r="C919" s="123" t="s">
        <v>901</v>
      </c>
      <c r="D919" s="98" t="s">
        <v>13667</v>
      </c>
      <c r="E919" s="98" t="s">
        <v>13669</v>
      </c>
      <c r="F919" s="124">
        <v>11</v>
      </c>
      <c r="G919" s="112">
        <v>42789</v>
      </c>
      <c r="H919" s="98"/>
      <c r="I919" s="123" t="str">
        <f t="shared" si="14"/>
        <v>NÃO</v>
      </c>
      <c r="J919" s="123"/>
      <c r="K919" s="123"/>
      <c r="L919" s="123"/>
      <c r="M919" s="98" t="s">
        <v>14239</v>
      </c>
      <c r="N919" s="118"/>
    </row>
    <row r="920" spans="1:14" x14ac:dyDescent="0.25">
      <c r="A920" s="130">
        <v>46634200000105</v>
      </c>
      <c r="B920" s="98" t="s">
        <v>12280</v>
      </c>
      <c r="C920" s="123" t="s">
        <v>4626</v>
      </c>
      <c r="D920" s="98" t="s">
        <v>13667</v>
      </c>
      <c r="E920" s="98" t="s">
        <v>13669</v>
      </c>
      <c r="F920" s="124">
        <v>14</v>
      </c>
      <c r="G920" s="112">
        <v>43891</v>
      </c>
      <c r="H920" s="98"/>
      <c r="I920" s="123" t="str">
        <f t="shared" si="14"/>
        <v>SIM</v>
      </c>
      <c r="J920" s="123"/>
      <c r="K920" s="123"/>
      <c r="L920" s="123"/>
      <c r="M920" s="98"/>
      <c r="N920" s="118"/>
    </row>
    <row r="921" spans="1:14" x14ac:dyDescent="0.25">
      <c r="A921" s="130">
        <v>11286382000188</v>
      </c>
      <c r="B921" s="98" t="s">
        <v>12281</v>
      </c>
      <c r="C921" s="123" t="s">
        <v>2758</v>
      </c>
      <c r="D921" s="98" t="s">
        <v>13667</v>
      </c>
      <c r="E921" s="98" t="s">
        <v>13669</v>
      </c>
      <c r="F921" s="124">
        <v>11</v>
      </c>
      <c r="G921" s="112">
        <v>41913</v>
      </c>
      <c r="H921" s="98"/>
      <c r="I921" s="123" t="str">
        <f t="shared" si="14"/>
        <v>NÃO</v>
      </c>
      <c r="J921" s="123"/>
      <c r="K921" s="123"/>
      <c r="L921" s="123"/>
      <c r="M921" s="98" t="s">
        <v>15386</v>
      </c>
      <c r="N921" s="118"/>
    </row>
    <row r="922" spans="1:14" x14ac:dyDescent="0.25">
      <c r="A922" s="130">
        <v>6553754000155</v>
      </c>
      <c r="B922" s="98" t="s">
        <v>12282</v>
      </c>
      <c r="C922" s="123" t="s">
        <v>2926</v>
      </c>
      <c r="D922" s="98" t="s">
        <v>13667</v>
      </c>
      <c r="E922" s="98" t="s">
        <v>13669</v>
      </c>
      <c r="F922" s="124">
        <v>11</v>
      </c>
      <c r="G922" s="112">
        <v>40980</v>
      </c>
      <c r="H922" s="98"/>
      <c r="I922" s="123" t="str">
        <f t="shared" si="14"/>
        <v>NÃO</v>
      </c>
      <c r="J922" s="123"/>
      <c r="K922" s="123"/>
      <c r="L922" s="123"/>
      <c r="M922" s="98" t="s">
        <v>15591</v>
      </c>
      <c r="N922" s="118"/>
    </row>
    <row r="923" spans="1:14" x14ac:dyDescent="0.25">
      <c r="A923" s="130">
        <v>83102517000119</v>
      </c>
      <c r="B923" s="98" t="s">
        <v>12283</v>
      </c>
      <c r="C923" s="123" t="s">
        <v>4289</v>
      </c>
      <c r="D923" s="98" t="s">
        <v>13667</v>
      </c>
      <c r="E923" s="98" t="s">
        <v>13669</v>
      </c>
      <c r="F923" s="124">
        <v>14</v>
      </c>
      <c r="G923" s="112">
        <v>44075</v>
      </c>
      <c r="H923" s="98"/>
      <c r="I923" s="123" t="str">
        <f t="shared" si="14"/>
        <v>SIM</v>
      </c>
      <c r="J923" s="123"/>
      <c r="K923" s="123"/>
      <c r="L923" s="123"/>
      <c r="M923" s="98"/>
      <c r="N923" s="118"/>
    </row>
    <row r="924" spans="1:14" x14ac:dyDescent="0.25">
      <c r="A924" s="130">
        <v>1612546000166</v>
      </c>
      <c r="B924" s="98" t="s">
        <v>12284</v>
      </c>
      <c r="C924" s="123" t="s">
        <v>1142</v>
      </c>
      <c r="D924" s="98" t="s">
        <v>13667</v>
      </c>
      <c r="E924" s="98" t="s">
        <v>13669</v>
      </c>
      <c r="F924" s="124">
        <v>11</v>
      </c>
      <c r="G924" s="112">
        <v>41829</v>
      </c>
      <c r="H924" s="98"/>
      <c r="I924" s="123" t="str">
        <f t="shared" si="14"/>
        <v>NÃO</v>
      </c>
      <c r="J924" s="123"/>
      <c r="K924" s="123"/>
      <c r="L924" s="123"/>
      <c r="M924" s="98"/>
      <c r="N924" s="118"/>
    </row>
    <row r="925" spans="1:14" x14ac:dyDescent="0.25">
      <c r="A925" s="130">
        <v>41563628000182</v>
      </c>
      <c r="B925" s="98" t="s">
        <v>12285</v>
      </c>
      <c r="C925" s="123" t="s">
        <v>634</v>
      </c>
      <c r="D925" s="98" t="s">
        <v>13667</v>
      </c>
      <c r="E925" s="98" t="s">
        <v>13669</v>
      </c>
      <c r="F925" s="124">
        <v>11</v>
      </c>
      <c r="G925" s="112">
        <v>41134</v>
      </c>
      <c r="H925" s="98"/>
      <c r="I925" s="123" t="str">
        <f t="shared" si="14"/>
        <v>NÃO</v>
      </c>
      <c r="J925" s="123"/>
      <c r="K925" s="123"/>
      <c r="L925" s="123"/>
      <c r="M925" s="98" t="s">
        <v>13999</v>
      </c>
      <c r="N925" s="118"/>
    </row>
    <row r="926" spans="1:14" x14ac:dyDescent="0.25">
      <c r="A926" s="130">
        <v>2186757000147</v>
      </c>
      <c r="B926" s="98" t="s">
        <v>12286</v>
      </c>
      <c r="C926" s="123" t="s">
        <v>901</v>
      </c>
      <c r="D926" s="98" t="s">
        <v>13667</v>
      </c>
      <c r="E926" s="98" t="s">
        <v>13669</v>
      </c>
      <c r="F926" s="124">
        <v>11</v>
      </c>
      <c r="G926" s="112">
        <v>42629</v>
      </c>
      <c r="H926" s="98"/>
      <c r="I926" s="123" t="str">
        <f t="shared" si="14"/>
        <v>NÃO</v>
      </c>
      <c r="J926" s="123"/>
      <c r="K926" s="123"/>
      <c r="L926" s="123"/>
      <c r="M926" s="98"/>
      <c r="N926" s="118"/>
    </row>
    <row r="927" spans="1:14" x14ac:dyDescent="0.25">
      <c r="A927" s="130">
        <v>83102277000152</v>
      </c>
      <c r="B927" s="98" t="s">
        <v>12287</v>
      </c>
      <c r="C927" s="123" t="s">
        <v>4289</v>
      </c>
      <c r="D927" s="98" t="s">
        <v>13667</v>
      </c>
      <c r="E927" s="98" t="s">
        <v>13669</v>
      </c>
      <c r="F927" s="124">
        <v>14</v>
      </c>
      <c r="G927" s="112">
        <v>44013</v>
      </c>
      <c r="H927" s="98"/>
      <c r="I927" s="123" t="str">
        <f t="shared" si="14"/>
        <v>SIM</v>
      </c>
      <c r="J927" s="123"/>
      <c r="K927" s="123"/>
      <c r="L927" s="123"/>
      <c r="M927" s="98"/>
      <c r="N927" s="118"/>
    </row>
    <row r="928" spans="1:14" x14ac:dyDescent="0.25">
      <c r="A928" s="130">
        <v>45126851000113</v>
      </c>
      <c r="B928" s="98" t="s">
        <v>12288</v>
      </c>
      <c r="C928" s="123" t="s">
        <v>4626</v>
      </c>
      <c r="D928" s="98" t="s">
        <v>13667</v>
      </c>
      <c r="E928" s="98" t="s">
        <v>13669</v>
      </c>
      <c r="F928" s="124">
        <v>11</v>
      </c>
      <c r="G928" s="112">
        <v>42711</v>
      </c>
      <c r="H928" s="98"/>
      <c r="I928" s="123" t="str">
        <f t="shared" si="14"/>
        <v>NÃO</v>
      </c>
      <c r="J928" s="123"/>
      <c r="K928" s="123"/>
      <c r="L928" s="123"/>
      <c r="M928" s="98" t="s">
        <v>16776</v>
      </c>
      <c r="N928" s="118"/>
    </row>
    <row r="929" spans="1:14" x14ac:dyDescent="0.25">
      <c r="A929" s="130">
        <v>30417158000122</v>
      </c>
      <c r="B929" s="98" t="s">
        <v>12289</v>
      </c>
      <c r="C929" s="123" t="s">
        <v>3513</v>
      </c>
      <c r="D929" s="98" t="s">
        <v>13667</v>
      </c>
      <c r="E929" s="98" t="s">
        <v>13669</v>
      </c>
      <c r="F929" s="124">
        <v>11</v>
      </c>
      <c r="G929" s="112">
        <v>40169</v>
      </c>
      <c r="H929" s="98"/>
      <c r="I929" s="123" t="str">
        <f t="shared" si="14"/>
        <v>NÃO</v>
      </c>
      <c r="J929" s="123"/>
      <c r="K929" s="123"/>
      <c r="L929" s="123"/>
      <c r="M929" s="98"/>
      <c r="N929" s="118"/>
    </row>
    <row r="930" spans="1:14" x14ac:dyDescent="0.25">
      <c r="A930" s="130">
        <v>16886871000194</v>
      </c>
      <c r="B930" s="98" t="s">
        <v>12290</v>
      </c>
      <c r="C930" s="123" t="s">
        <v>1356</v>
      </c>
      <c r="D930" s="98" t="s">
        <v>13667</v>
      </c>
      <c r="E930" s="98" t="s">
        <v>13669</v>
      </c>
      <c r="F930" s="124">
        <v>11</v>
      </c>
      <c r="G930" s="112">
        <v>40036</v>
      </c>
      <c r="H930" s="98"/>
      <c r="I930" s="123" t="str">
        <f t="shared" si="14"/>
        <v>NÃO</v>
      </c>
      <c r="J930" s="123"/>
      <c r="K930" s="123"/>
      <c r="L930" s="123"/>
      <c r="M930" s="98" t="s">
        <v>13534</v>
      </c>
      <c r="N930" s="118"/>
    </row>
    <row r="931" spans="1:14" x14ac:dyDescent="0.25">
      <c r="A931" s="130">
        <v>10150050000109</v>
      </c>
      <c r="B931" s="98" t="s">
        <v>12291</v>
      </c>
      <c r="C931" s="123" t="s">
        <v>2758</v>
      </c>
      <c r="D931" s="98" t="s">
        <v>13667</v>
      </c>
      <c r="E931" s="98" t="s">
        <v>13669</v>
      </c>
      <c r="F931" s="124">
        <v>11</v>
      </c>
      <c r="G931" s="112">
        <v>41452</v>
      </c>
      <c r="H931" s="98"/>
      <c r="I931" s="123" t="str">
        <f t="shared" si="14"/>
        <v>NÃO</v>
      </c>
      <c r="J931" s="123"/>
      <c r="K931" s="123"/>
      <c r="L931" s="123"/>
      <c r="M931" s="98"/>
      <c r="N931" s="118"/>
    </row>
    <row r="932" spans="1:14" x14ac:dyDescent="0.25">
      <c r="A932" s="130">
        <v>18666750000162</v>
      </c>
      <c r="B932" s="98" t="s">
        <v>12292</v>
      </c>
      <c r="C932" s="123" t="s">
        <v>1356</v>
      </c>
      <c r="D932" s="98" t="s">
        <v>13667</v>
      </c>
      <c r="E932" s="98" t="s">
        <v>13669</v>
      </c>
      <c r="F932" s="124">
        <v>11</v>
      </c>
      <c r="G932" s="112">
        <v>39827</v>
      </c>
      <c r="H932" s="98"/>
      <c r="I932" s="123" t="str">
        <f t="shared" si="14"/>
        <v>NÃO</v>
      </c>
      <c r="J932" s="123"/>
      <c r="K932" s="123"/>
      <c r="L932" s="123"/>
      <c r="M932" s="98" t="s">
        <v>13534</v>
      </c>
      <c r="N932" s="118"/>
    </row>
    <row r="933" spans="1:14" x14ac:dyDescent="0.25">
      <c r="A933" s="130">
        <v>28615557000156</v>
      </c>
      <c r="B933" s="98" t="s">
        <v>12294</v>
      </c>
      <c r="C933" s="123" t="s">
        <v>3513</v>
      </c>
      <c r="D933" s="98" t="s">
        <v>13667</v>
      </c>
      <c r="E933" s="98" t="s">
        <v>13669</v>
      </c>
      <c r="F933" s="124">
        <v>11</v>
      </c>
      <c r="G933" s="112">
        <v>39361</v>
      </c>
      <c r="H933" s="98"/>
      <c r="I933" s="123" t="str">
        <f t="shared" si="14"/>
        <v>NÃO</v>
      </c>
      <c r="J933" s="123"/>
      <c r="K933" s="123"/>
      <c r="L933" s="123"/>
      <c r="M933" s="98" t="s">
        <v>13534</v>
      </c>
      <c r="N933" s="118"/>
    </row>
    <row r="934" spans="1:14" x14ac:dyDescent="0.25">
      <c r="A934" s="130">
        <v>21226840000147</v>
      </c>
      <c r="B934" s="98" t="s">
        <v>12295</v>
      </c>
      <c r="C934" s="123" t="s">
        <v>1356</v>
      </c>
      <c r="D934" s="98" t="s">
        <v>13667</v>
      </c>
      <c r="E934" s="98" t="s">
        <v>13669</v>
      </c>
      <c r="F934" s="124">
        <v>11</v>
      </c>
      <c r="G934" s="112">
        <v>40899</v>
      </c>
      <c r="H934" s="98"/>
      <c r="I934" s="123" t="str">
        <f t="shared" si="14"/>
        <v>NÃO</v>
      </c>
      <c r="J934" s="123"/>
      <c r="K934" s="123"/>
      <c r="L934" s="123"/>
      <c r="M934" s="98" t="s">
        <v>14013</v>
      </c>
      <c r="N934" s="118"/>
    </row>
    <row r="935" spans="1:14" x14ac:dyDescent="0.25">
      <c r="A935" s="130">
        <v>7683956000184</v>
      </c>
      <c r="B935" s="98" t="s">
        <v>12296</v>
      </c>
      <c r="C935" s="123" t="s">
        <v>634</v>
      </c>
      <c r="D935" s="98" t="s">
        <v>13667</v>
      </c>
      <c r="E935" s="98" t="s">
        <v>13669</v>
      </c>
      <c r="F935" s="124">
        <v>11</v>
      </c>
      <c r="G935" s="112">
        <v>39141</v>
      </c>
      <c r="H935" s="98"/>
      <c r="I935" s="123" t="str">
        <f t="shared" si="14"/>
        <v>NÃO</v>
      </c>
      <c r="J935" s="123"/>
      <c r="K935" s="123"/>
      <c r="L935" s="123"/>
      <c r="M935" s="98"/>
      <c r="N935" s="118"/>
    </row>
    <row r="936" spans="1:14" x14ac:dyDescent="0.25">
      <c r="A936" s="130">
        <v>46523130000100</v>
      </c>
      <c r="B936" s="98" t="s">
        <v>12297</v>
      </c>
      <c r="C936" s="123" t="s">
        <v>4626</v>
      </c>
      <c r="D936" s="98" t="s">
        <v>13667</v>
      </c>
      <c r="E936" s="98" t="s">
        <v>13669</v>
      </c>
      <c r="F936" s="124">
        <v>11</v>
      </c>
      <c r="G936" s="112">
        <v>43151</v>
      </c>
      <c r="H936" s="98"/>
      <c r="I936" s="123" t="str">
        <f t="shared" si="14"/>
        <v>NÃO</v>
      </c>
      <c r="J936" s="123"/>
      <c r="K936" s="123"/>
      <c r="L936" s="123"/>
      <c r="M936" s="98" t="s">
        <v>16780</v>
      </c>
      <c r="N936" s="118"/>
    </row>
    <row r="937" spans="1:14" x14ac:dyDescent="0.25">
      <c r="A937" s="130">
        <v>27174168000170</v>
      </c>
      <c r="B937" s="98" t="s">
        <v>12298</v>
      </c>
      <c r="C937" s="123" t="s">
        <v>821</v>
      </c>
      <c r="D937" s="98" t="s">
        <v>13667</v>
      </c>
      <c r="E937" s="98" t="s">
        <v>13669</v>
      </c>
      <c r="F937" s="124">
        <v>11</v>
      </c>
      <c r="G937" s="112">
        <v>40269</v>
      </c>
      <c r="H937" s="98"/>
      <c r="I937" s="123" t="str">
        <f t="shared" si="14"/>
        <v>NÃO</v>
      </c>
      <c r="J937" s="123"/>
      <c r="K937" s="123"/>
      <c r="L937" s="123"/>
      <c r="M937" s="98" t="s">
        <v>14089</v>
      </c>
      <c r="N937" s="118"/>
    </row>
    <row r="938" spans="1:14" x14ac:dyDescent="0.25">
      <c r="A938" s="130">
        <v>28916716000152</v>
      </c>
      <c r="B938" s="98" t="s">
        <v>12299</v>
      </c>
      <c r="C938" s="123" t="s">
        <v>3513</v>
      </c>
      <c r="D938" s="98" t="s">
        <v>13667</v>
      </c>
      <c r="E938" s="98" t="s">
        <v>13669</v>
      </c>
      <c r="F938" s="124">
        <v>11</v>
      </c>
      <c r="G938" s="112">
        <v>38562</v>
      </c>
      <c r="H938" s="98"/>
      <c r="I938" s="123" t="str">
        <f t="shared" si="14"/>
        <v>NÃO</v>
      </c>
      <c r="J938" s="123"/>
      <c r="K938" s="123"/>
      <c r="L938" s="123"/>
      <c r="M938" s="98"/>
      <c r="N938" s="118"/>
    </row>
    <row r="939" spans="1:14" x14ac:dyDescent="0.25">
      <c r="A939" s="130">
        <v>11358157000100</v>
      </c>
      <c r="B939" s="98" t="s">
        <v>12300</v>
      </c>
      <c r="C939" s="123" t="s">
        <v>2758</v>
      </c>
      <c r="D939" s="98" t="s">
        <v>13667</v>
      </c>
      <c r="E939" s="98" t="s">
        <v>13669</v>
      </c>
      <c r="F939" s="124">
        <v>11</v>
      </c>
      <c r="G939" s="112">
        <v>42167</v>
      </c>
      <c r="H939" s="98"/>
      <c r="I939" s="123" t="str">
        <f t="shared" si="14"/>
        <v>NÃO</v>
      </c>
      <c r="J939" s="123"/>
      <c r="K939" s="123"/>
      <c r="L939" s="123"/>
      <c r="M939" s="98" t="s">
        <v>15387</v>
      </c>
      <c r="N939" s="118"/>
    </row>
    <row r="940" spans="1:14" x14ac:dyDescent="0.25">
      <c r="A940" s="130">
        <v>46634291000170</v>
      </c>
      <c r="B940" s="98" t="s">
        <v>12301</v>
      </c>
      <c r="C940" s="123" t="s">
        <v>4626</v>
      </c>
      <c r="D940" s="98" t="s">
        <v>13667</v>
      </c>
      <c r="E940" s="98" t="s">
        <v>13669</v>
      </c>
      <c r="F940" s="124">
        <v>11</v>
      </c>
      <c r="G940" s="112">
        <v>41022</v>
      </c>
      <c r="H940" s="98"/>
      <c r="I940" s="123" t="str">
        <f t="shared" si="14"/>
        <v>NÃO</v>
      </c>
      <c r="J940" s="123"/>
      <c r="K940" s="123"/>
      <c r="L940" s="123"/>
      <c r="M940" s="98" t="s">
        <v>16782</v>
      </c>
      <c r="N940" s="118"/>
    </row>
    <row r="941" spans="1:14" x14ac:dyDescent="0.25">
      <c r="A941" s="130">
        <v>18677625000158</v>
      </c>
      <c r="B941" s="98" t="s">
        <v>12302</v>
      </c>
      <c r="C941" s="123" t="s">
        <v>1356</v>
      </c>
      <c r="D941" s="98" t="s">
        <v>13667</v>
      </c>
      <c r="E941" s="98" t="s">
        <v>13669</v>
      </c>
      <c r="F941" s="124">
        <v>14</v>
      </c>
      <c r="G941" s="112">
        <v>44105</v>
      </c>
      <c r="H941" s="98"/>
      <c r="I941" s="123" t="str">
        <f t="shared" si="14"/>
        <v>SIM</v>
      </c>
      <c r="J941" s="123"/>
      <c r="K941" s="123"/>
      <c r="L941" s="123"/>
      <c r="M941" s="98"/>
      <c r="N941" s="118"/>
    </row>
    <row r="942" spans="1:14" x14ac:dyDescent="0.25">
      <c r="A942" s="130">
        <v>46634358000177</v>
      </c>
      <c r="B942" s="98" t="s">
        <v>12303</v>
      </c>
      <c r="C942" s="123" t="s">
        <v>4626</v>
      </c>
      <c r="D942" s="98" t="s">
        <v>13667</v>
      </c>
      <c r="E942" s="98" t="s">
        <v>13669</v>
      </c>
      <c r="F942" s="124">
        <v>11</v>
      </c>
      <c r="G942" s="112">
        <v>41061</v>
      </c>
      <c r="H942" s="98"/>
      <c r="I942" s="123" t="str">
        <f t="shared" si="14"/>
        <v>NÃO</v>
      </c>
      <c r="J942" s="123"/>
      <c r="K942" s="123"/>
      <c r="L942" s="123"/>
      <c r="M942" s="98"/>
      <c r="N942" s="118"/>
    </row>
    <row r="943" spans="1:14" x14ac:dyDescent="0.25">
      <c r="A943" s="130">
        <v>46523031000128</v>
      </c>
      <c r="B943" s="98" t="s">
        <v>12304</v>
      </c>
      <c r="C943" s="123" t="s">
        <v>4626</v>
      </c>
      <c r="D943" s="98" t="s">
        <v>13667</v>
      </c>
      <c r="E943" s="98" t="s">
        <v>13669</v>
      </c>
      <c r="F943" s="124">
        <v>11</v>
      </c>
      <c r="G943" s="112">
        <v>38897</v>
      </c>
      <c r="H943" s="98"/>
      <c r="I943" s="123" t="str">
        <f t="shared" si="14"/>
        <v>NÃO</v>
      </c>
      <c r="J943" s="123"/>
      <c r="K943" s="123"/>
      <c r="L943" s="123"/>
      <c r="M943" s="98" t="s">
        <v>16783</v>
      </c>
      <c r="N943" s="118"/>
    </row>
    <row r="944" spans="1:14" x14ac:dyDescent="0.25">
      <c r="A944" s="130">
        <v>7623077000167</v>
      </c>
      <c r="B944" s="98" t="s">
        <v>12305</v>
      </c>
      <c r="C944" s="123" t="s">
        <v>634</v>
      </c>
      <c r="D944" s="98" t="s">
        <v>13667</v>
      </c>
      <c r="E944" s="98" t="s">
        <v>13669</v>
      </c>
      <c r="F944" s="124">
        <v>14</v>
      </c>
      <c r="G944" s="112">
        <v>43983</v>
      </c>
      <c r="H944" s="98"/>
      <c r="I944" s="123" t="str">
        <f t="shared" si="14"/>
        <v>SIM</v>
      </c>
      <c r="J944" s="123"/>
      <c r="K944" s="123"/>
      <c r="L944" s="123"/>
      <c r="M944" s="98"/>
      <c r="N944" s="118"/>
    </row>
    <row r="945" spans="1:14" x14ac:dyDescent="0.25">
      <c r="A945" s="130">
        <v>45281144000100</v>
      </c>
      <c r="B945" s="98" t="s">
        <v>12306</v>
      </c>
      <c r="C945" s="123" t="s">
        <v>4626</v>
      </c>
      <c r="D945" s="98" t="s">
        <v>13667</v>
      </c>
      <c r="E945" s="98" t="s">
        <v>13669</v>
      </c>
      <c r="F945" s="124">
        <v>14</v>
      </c>
      <c r="G945" s="112">
        <v>44075</v>
      </c>
      <c r="H945" s="98"/>
      <c r="I945" s="123" t="str">
        <f t="shared" si="14"/>
        <v>SIM</v>
      </c>
      <c r="J945" s="123"/>
      <c r="K945" s="123"/>
      <c r="L945" s="123"/>
      <c r="M945" s="98"/>
      <c r="N945" s="118"/>
    </row>
    <row r="946" spans="1:14" x14ac:dyDescent="0.25">
      <c r="A946" s="130">
        <v>8637399000128</v>
      </c>
      <c r="B946" s="98" t="s">
        <v>12307</v>
      </c>
      <c r="C946" s="123" t="s">
        <v>2758</v>
      </c>
      <c r="D946" s="98" t="s">
        <v>13667</v>
      </c>
      <c r="E946" s="98" t="s">
        <v>13669</v>
      </c>
      <c r="F946" s="124">
        <v>14</v>
      </c>
      <c r="G946" s="112">
        <v>44013</v>
      </c>
      <c r="H946" s="98"/>
      <c r="I946" s="123" t="str">
        <f t="shared" si="14"/>
        <v>SIM</v>
      </c>
      <c r="J946" s="123"/>
      <c r="K946" s="123"/>
      <c r="L946" s="123"/>
      <c r="M946" s="98"/>
      <c r="N946" s="118"/>
    </row>
    <row r="947" spans="1:14" x14ac:dyDescent="0.25">
      <c r="A947" s="130">
        <v>7387509000188</v>
      </c>
      <c r="B947" s="98" t="s">
        <v>12308</v>
      </c>
      <c r="C947" s="123" t="s">
        <v>634</v>
      </c>
      <c r="D947" s="98" t="s">
        <v>13667</v>
      </c>
      <c r="E947" s="98" t="s">
        <v>13669</v>
      </c>
      <c r="F947" s="124">
        <v>11</v>
      </c>
      <c r="G947" s="112">
        <v>43228</v>
      </c>
      <c r="H947" s="98"/>
      <c r="I947" s="123" t="str">
        <f t="shared" si="14"/>
        <v>NÃO</v>
      </c>
      <c r="J947" s="123"/>
      <c r="K947" s="123"/>
      <c r="L947" s="123"/>
      <c r="M947" s="98"/>
      <c r="N947" s="118"/>
    </row>
    <row r="948" spans="1:14" x14ac:dyDescent="0.25">
      <c r="A948" s="130">
        <v>81140303000101</v>
      </c>
      <c r="B948" s="98" t="s">
        <v>12309</v>
      </c>
      <c r="C948" s="123" t="s">
        <v>4289</v>
      </c>
      <c r="D948" s="98" t="s">
        <v>13667</v>
      </c>
      <c r="E948" s="98" t="s">
        <v>13669</v>
      </c>
      <c r="F948" s="124">
        <v>11</v>
      </c>
      <c r="G948" s="112">
        <v>41836</v>
      </c>
      <c r="H948" s="98"/>
      <c r="I948" s="123" t="str">
        <f t="shared" si="14"/>
        <v>NÃO</v>
      </c>
      <c r="J948" s="123"/>
      <c r="K948" s="123"/>
      <c r="L948" s="123"/>
      <c r="M948" s="98" t="s">
        <v>16616</v>
      </c>
      <c r="N948" s="118"/>
    </row>
    <row r="949" spans="1:14" x14ac:dyDescent="0.25">
      <c r="A949" s="130">
        <v>3156999000150</v>
      </c>
      <c r="B949" s="98" t="s">
        <v>12310</v>
      </c>
      <c r="C949" s="123" t="s">
        <v>2197</v>
      </c>
      <c r="D949" s="98" t="s">
        <v>13667</v>
      </c>
      <c r="E949" s="98" t="s">
        <v>13669</v>
      </c>
      <c r="F949" s="124">
        <v>11</v>
      </c>
      <c r="G949" s="112">
        <v>40073</v>
      </c>
      <c r="H949" s="98"/>
      <c r="I949" s="123" t="str">
        <f t="shared" si="14"/>
        <v>NÃO</v>
      </c>
      <c r="J949" s="123"/>
      <c r="K949" s="123"/>
      <c r="L949" s="123"/>
      <c r="M949" s="98"/>
      <c r="N949" s="118"/>
    </row>
    <row r="950" spans="1:14" x14ac:dyDescent="0.25">
      <c r="A950" s="130">
        <v>44447126000184</v>
      </c>
      <c r="B950" s="98" t="s">
        <v>12311</v>
      </c>
      <c r="C950" s="123" t="s">
        <v>4626</v>
      </c>
      <c r="D950" s="98" t="s">
        <v>13667</v>
      </c>
      <c r="E950" s="98" t="s">
        <v>13669</v>
      </c>
      <c r="F950" s="124">
        <v>11</v>
      </c>
      <c r="G950" s="112">
        <v>41653</v>
      </c>
      <c r="H950" s="98"/>
      <c r="I950" s="123" t="str">
        <f t="shared" si="14"/>
        <v>NÃO</v>
      </c>
      <c r="J950" s="123"/>
      <c r="K950" s="123"/>
      <c r="L950" s="123"/>
      <c r="M950" s="98"/>
      <c r="N950" s="118"/>
    </row>
    <row r="951" spans="1:14" x14ac:dyDescent="0.25">
      <c r="A951" s="130">
        <v>1146604000103</v>
      </c>
      <c r="B951" s="98" t="s">
        <v>12312</v>
      </c>
      <c r="C951" s="123" t="s">
        <v>901</v>
      </c>
      <c r="D951" s="98" t="s">
        <v>13667</v>
      </c>
      <c r="E951" s="98" t="s">
        <v>13669</v>
      </c>
      <c r="F951" s="124">
        <v>11</v>
      </c>
      <c r="G951" s="112">
        <v>41760</v>
      </c>
      <c r="H951" s="98"/>
      <c r="I951" s="123" t="str">
        <f t="shared" si="14"/>
        <v>NÃO</v>
      </c>
      <c r="J951" s="123"/>
      <c r="K951" s="123"/>
      <c r="L951" s="123"/>
      <c r="M951" s="98" t="s">
        <v>14242</v>
      </c>
      <c r="N951" s="118"/>
    </row>
    <row r="952" spans="1:14" x14ac:dyDescent="0.25">
      <c r="A952" s="130">
        <v>46316600000164</v>
      </c>
      <c r="B952" s="98" t="s">
        <v>12313</v>
      </c>
      <c r="C952" s="123" t="s">
        <v>4626</v>
      </c>
      <c r="D952" s="98" t="s">
        <v>13667</v>
      </c>
      <c r="E952" s="98" t="s">
        <v>13669</v>
      </c>
      <c r="F952" s="124">
        <v>11</v>
      </c>
      <c r="G952" s="112">
        <v>41817</v>
      </c>
      <c r="H952" s="98"/>
      <c r="I952" s="123" t="str">
        <f t="shared" si="14"/>
        <v>NÃO</v>
      </c>
      <c r="J952" s="123"/>
      <c r="K952" s="123"/>
      <c r="L952" s="123"/>
      <c r="M952" s="98" t="s">
        <v>16789</v>
      </c>
      <c r="N952" s="118"/>
    </row>
    <row r="953" spans="1:14" x14ac:dyDescent="0.25">
      <c r="A953" s="130">
        <v>88120662000146</v>
      </c>
      <c r="B953" s="98" t="s">
        <v>12314</v>
      </c>
      <c r="C953" s="123" t="s">
        <v>3812</v>
      </c>
      <c r="D953" s="98" t="s">
        <v>13667</v>
      </c>
      <c r="E953" s="98" t="s">
        <v>13669</v>
      </c>
      <c r="F953" s="124">
        <v>14</v>
      </c>
      <c r="G953" s="112">
        <v>44105</v>
      </c>
      <c r="H953" s="98"/>
      <c r="I953" s="123" t="str">
        <f t="shared" si="14"/>
        <v>SIM</v>
      </c>
      <c r="J953" s="123"/>
      <c r="K953" s="123"/>
      <c r="L953" s="123"/>
      <c r="M953" s="98"/>
      <c r="N953" s="118"/>
    </row>
    <row r="954" spans="1:14" x14ac:dyDescent="0.25">
      <c r="A954" s="130">
        <v>15403041000104</v>
      </c>
      <c r="B954" s="98" t="s">
        <v>12315</v>
      </c>
      <c r="C954" s="123" t="s">
        <v>2197</v>
      </c>
      <c r="D954" s="98" t="s">
        <v>13667</v>
      </c>
      <c r="E954" s="98" t="s">
        <v>13669</v>
      </c>
      <c r="F954" s="124">
        <v>11</v>
      </c>
      <c r="G954" s="112">
        <v>40969</v>
      </c>
      <c r="H954" s="98"/>
      <c r="I954" s="123" t="str">
        <f t="shared" si="14"/>
        <v>NÃO</v>
      </c>
      <c r="J954" s="123"/>
      <c r="K954" s="123"/>
      <c r="L954" s="123"/>
      <c r="M954" s="98" t="s">
        <v>13534</v>
      </c>
      <c r="N954" s="118"/>
    </row>
    <row r="955" spans="1:14" x14ac:dyDescent="0.25">
      <c r="A955" s="130">
        <v>10150076000157</v>
      </c>
      <c r="B955" s="98" t="s">
        <v>12316</v>
      </c>
      <c r="C955" s="123" t="s">
        <v>2758</v>
      </c>
      <c r="D955" s="98" t="s">
        <v>13667</v>
      </c>
      <c r="E955" s="98" t="s">
        <v>13669</v>
      </c>
      <c r="F955" s="124">
        <v>11</v>
      </c>
      <c r="G955" s="112">
        <v>40385</v>
      </c>
      <c r="H955" s="98"/>
      <c r="I955" s="123" t="str">
        <f t="shared" si="14"/>
        <v>NÃO</v>
      </c>
      <c r="J955" s="123"/>
      <c r="K955" s="123"/>
      <c r="L955" s="123"/>
      <c r="M955" s="98" t="s">
        <v>15388</v>
      </c>
      <c r="N955" s="118"/>
    </row>
    <row r="956" spans="1:14" x14ac:dyDescent="0.25">
      <c r="A956" s="130">
        <v>7663941000154</v>
      </c>
      <c r="B956" s="98" t="s">
        <v>12317</v>
      </c>
      <c r="C956" s="123" t="s">
        <v>634</v>
      </c>
      <c r="D956" s="98" t="s">
        <v>13667</v>
      </c>
      <c r="E956" s="98" t="s">
        <v>13669</v>
      </c>
      <c r="F956" s="124">
        <v>11</v>
      </c>
      <c r="G956" s="112">
        <v>41214</v>
      </c>
      <c r="H956" s="98"/>
      <c r="I956" s="123" t="str">
        <f t="shared" si="14"/>
        <v>NÃO</v>
      </c>
      <c r="J956" s="123"/>
      <c r="K956" s="123"/>
      <c r="L956" s="123"/>
      <c r="M956" s="98" t="s">
        <v>14006</v>
      </c>
      <c r="N956" s="118"/>
    </row>
    <row r="957" spans="1:14" x14ac:dyDescent="0.25">
      <c r="A957" s="130">
        <v>1067271000127</v>
      </c>
      <c r="B957" s="98" t="s">
        <v>12318</v>
      </c>
      <c r="C957" s="123" t="s">
        <v>901</v>
      </c>
      <c r="D957" s="98" t="s">
        <v>13667</v>
      </c>
      <c r="E957" s="98" t="s">
        <v>13669</v>
      </c>
      <c r="F957" s="124">
        <v>11</v>
      </c>
      <c r="G957" s="112">
        <v>39066</v>
      </c>
      <c r="H957" s="98"/>
      <c r="I957" s="123" t="str">
        <f t="shared" si="14"/>
        <v>NÃO</v>
      </c>
      <c r="J957" s="123"/>
      <c r="K957" s="123"/>
      <c r="L957" s="123"/>
      <c r="M957" s="98"/>
      <c r="N957" s="118"/>
    </row>
    <row r="958" spans="1:14" x14ac:dyDescent="0.25">
      <c r="A958" s="130">
        <v>31846892000170</v>
      </c>
      <c r="B958" s="98" t="s">
        <v>12319</v>
      </c>
      <c r="C958" s="123" t="s">
        <v>3513</v>
      </c>
      <c r="D958" s="98" t="s">
        <v>13667</v>
      </c>
      <c r="E958" s="98" t="s">
        <v>13669</v>
      </c>
      <c r="F958" s="124">
        <v>11</v>
      </c>
      <c r="G958" s="112">
        <v>38842</v>
      </c>
      <c r="H958" s="98"/>
      <c r="I958" s="123" t="str">
        <f t="shared" si="14"/>
        <v>NÃO</v>
      </c>
      <c r="J958" s="123"/>
      <c r="K958" s="123"/>
      <c r="L958" s="123"/>
      <c r="M958" s="98" t="s">
        <v>13699</v>
      </c>
      <c r="N958" s="118"/>
    </row>
    <row r="959" spans="1:14" x14ac:dyDescent="0.25">
      <c r="A959" s="130">
        <v>87613402000140</v>
      </c>
      <c r="B959" s="98" t="s">
        <v>12320</v>
      </c>
      <c r="C959" s="123" t="s">
        <v>3812</v>
      </c>
      <c r="D959" s="98" t="s">
        <v>13667</v>
      </c>
      <c r="E959" s="98" t="s">
        <v>13669</v>
      </c>
      <c r="F959" s="124">
        <v>11</v>
      </c>
      <c r="G959" s="112">
        <v>40544</v>
      </c>
      <c r="H959" s="98"/>
      <c r="I959" s="123" t="str">
        <f t="shared" si="14"/>
        <v>NÃO</v>
      </c>
      <c r="J959" s="123"/>
      <c r="K959" s="123"/>
      <c r="L959" s="123"/>
      <c r="M959" s="98"/>
      <c r="N959" s="118"/>
    </row>
    <row r="960" spans="1:14" x14ac:dyDescent="0.25">
      <c r="A960" s="130">
        <v>46634127000163</v>
      </c>
      <c r="B960" s="98" t="s">
        <v>12321</v>
      </c>
      <c r="C960" s="123" t="s">
        <v>4626</v>
      </c>
      <c r="D960" s="98" t="s">
        <v>13667</v>
      </c>
      <c r="E960" s="98" t="s">
        <v>13669</v>
      </c>
      <c r="F960" s="124">
        <v>11</v>
      </c>
      <c r="G960" s="112">
        <v>42887</v>
      </c>
      <c r="H960" s="98"/>
      <c r="I960" s="123" t="str">
        <f t="shared" si="14"/>
        <v>NÃO</v>
      </c>
      <c r="J960" s="123"/>
      <c r="K960" s="123"/>
      <c r="L960" s="123"/>
      <c r="M960" s="98" t="s">
        <v>16790</v>
      </c>
      <c r="N960" s="118"/>
    </row>
    <row r="961" spans="1:14" x14ac:dyDescent="0.25">
      <c r="A961" s="130">
        <v>8148553000106</v>
      </c>
      <c r="B961" s="98" t="s">
        <v>12322</v>
      </c>
      <c r="C961" s="123" t="s">
        <v>3601</v>
      </c>
      <c r="D961" s="98" t="s">
        <v>13667</v>
      </c>
      <c r="E961" s="98" t="s">
        <v>13669</v>
      </c>
      <c r="F961" s="124">
        <v>11</v>
      </c>
      <c r="G961" s="112">
        <v>41023</v>
      </c>
      <c r="H961" s="98"/>
      <c r="I961" s="123" t="str">
        <f t="shared" si="14"/>
        <v>NÃO</v>
      </c>
      <c r="J961" s="123"/>
      <c r="K961" s="123"/>
      <c r="L961" s="123"/>
      <c r="M961" s="98" t="s">
        <v>16075</v>
      </c>
      <c r="N961" s="118"/>
    </row>
    <row r="962" spans="1:14" x14ac:dyDescent="0.25">
      <c r="A962" s="130">
        <v>3238961000127</v>
      </c>
      <c r="B962" s="98" t="s">
        <v>12323</v>
      </c>
      <c r="C962" s="123" t="s">
        <v>2274</v>
      </c>
      <c r="D962" s="98" t="s">
        <v>13667</v>
      </c>
      <c r="E962" s="98" t="s">
        <v>13669</v>
      </c>
      <c r="F962" s="124">
        <v>11</v>
      </c>
      <c r="G962" s="112">
        <v>40094</v>
      </c>
      <c r="H962" s="98"/>
      <c r="I962" s="123" t="str">
        <f t="shared" si="14"/>
        <v>NÃO</v>
      </c>
      <c r="J962" s="123"/>
      <c r="K962" s="123"/>
      <c r="L962" s="123"/>
      <c r="M962" s="98" t="s">
        <v>13534</v>
      </c>
      <c r="N962" s="118"/>
    </row>
    <row r="963" spans="1:14" x14ac:dyDescent="0.25">
      <c r="A963" s="130">
        <v>167437000114</v>
      </c>
      <c r="B963" s="98" t="s">
        <v>12324</v>
      </c>
      <c r="C963" s="123" t="s">
        <v>901</v>
      </c>
      <c r="D963" s="98" t="s">
        <v>13667</v>
      </c>
      <c r="E963" s="98" t="s">
        <v>13669</v>
      </c>
      <c r="F963" s="124">
        <v>11</v>
      </c>
      <c r="G963" s="112">
        <v>42036</v>
      </c>
      <c r="H963" s="98"/>
      <c r="I963" s="123" t="str">
        <f t="shared" ref="I963:I1026" si="15">IFERROR(IF(OR(E963="Ativos", E963="Aposentados",E963="Pensionistas"),IF(F963&gt;=14,"SIM","NÃO"),""),"")</f>
        <v>NÃO</v>
      </c>
      <c r="J963" s="123"/>
      <c r="K963" s="123"/>
      <c r="L963" s="123"/>
      <c r="M963" s="98" t="s">
        <v>14245</v>
      </c>
      <c r="N963" s="118"/>
    </row>
    <row r="964" spans="1:14" x14ac:dyDescent="0.25">
      <c r="A964" s="130">
        <v>18309724000187</v>
      </c>
      <c r="B964" s="98" t="s">
        <v>12325</v>
      </c>
      <c r="C964" s="123" t="s">
        <v>1356</v>
      </c>
      <c r="D964" s="98" t="s">
        <v>13667</v>
      </c>
      <c r="E964" s="98" t="s">
        <v>13669</v>
      </c>
      <c r="F964" s="124">
        <v>11</v>
      </c>
      <c r="G964" s="112">
        <v>39129</v>
      </c>
      <c r="H964" s="98"/>
      <c r="I964" s="123" t="str">
        <f t="shared" si="15"/>
        <v>NÃO</v>
      </c>
      <c r="J964" s="123"/>
      <c r="K964" s="123"/>
      <c r="L964" s="123"/>
      <c r="M964" s="98" t="s">
        <v>13699</v>
      </c>
      <c r="N964" s="118"/>
    </row>
    <row r="965" spans="1:14" x14ac:dyDescent="0.25">
      <c r="A965" s="130">
        <v>75458836000133</v>
      </c>
      <c r="B965" s="98" t="s">
        <v>12326</v>
      </c>
      <c r="C965" s="123" t="s">
        <v>3143</v>
      </c>
      <c r="D965" s="98" t="s">
        <v>13667</v>
      </c>
      <c r="E965" s="98" t="s">
        <v>13669</v>
      </c>
      <c r="F965" s="124">
        <v>11</v>
      </c>
      <c r="G965" s="112">
        <v>40781</v>
      </c>
      <c r="H965" s="98"/>
      <c r="I965" s="123" t="str">
        <f t="shared" si="15"/>
        <v>NÃO</v>
      </c>
      <c r="J965" s="123"/>
      <c r="K965" s="123"/>
      <c r="L965" s="123"/>
      <c r="M965" s="98" t="s">
        <v>13534</v>
      </c>
      <c r="N965" s="118"/>
    </row>
    <row r="966" spans="1:14" x14ac:dyDescent="0.25">
      <c r="A966" s="130">
        <v>3370251000156</v>
      </c>
      <c r="B966" s="98" t="s">
        <v>12327</v>
      </c>
      <c r="C966" s="123" t="s">
        <v>2274</v>
      </c>
      <c r="D966" s="98" t="s">
        <v>13667</v>
      </c>
      <c r="E966" s="98" t="s">
        <v>13669</v>
      </c>
      <c r="F966" s="124">
        <v>14</v>
      </c>
      <c r="G966" s="112">
        <v>44105</v>
      </c>
      <c r="H966" s="98"/>
      <c r="I966" s="123" t="str">
        <f t="shared" si="15"/>
        <v>SIM</v>
      </c>
      <c r="J966" s="123"/>
      <c r="K966" s="123"/>
      <c r="L966" s="123"/>
      <c r="M966" s="98"/>
      <c r="N966" s="118"/>
    </row>
    <row r="967" spans="1:14" x14ac:dyDescent="0.25">
      <c r="A967" s="130">
        <v>46634440000100</v>
      </c>
      <c r="B967" s="98" t="s">
        <v>12328</v>
      </c>
      <c r="C967" s="123" t="s">
        <v>4626</v>
      </c>
      <c r="D967" s="98" t="s">
        <v>13667</v>
      </c>
      <c r="E967" s="98" t="s">
        <v>13669</v>
      </c>
      <c r="F967" s="124">
        <v>11</v>
      </c>
      <c r="G967" s="112">
        <v>42491</v>
      </c>
      <c r="H967" s="98"/>
      <c r="I967" s="123" t="str">
        <f t="shared" si="15"/>
        <v>NÃO</v>
      </c>
      <c r="J967" s="123"/>
      <c r="K967" s="123"/>
      <c r="L967" s="123"/>
      <c r="M967" s="98" t="s">
        <v>16792</v>
      </c>
      <c r="N967" s="118"/>
    </row>
    <row r="968" spans="1:14" x14ac:dyDescent="0.25">
      <c r="A968" s="130">
        <v>18457218000135</v>
      </c>
      <c r="B968" s="98" t="s">
        <v>12329</v>
      </c>
      <c r="C968" s="123" t="s">
        <v>1356</v>
      </c>
      <c r="D968" s="98" t="s">
        <v>13667</v>
      </c>
      <c r="E968" s="98" t="s">
        <v>13669</v>
      </c>
      <c r="F968" s="124">
        <v>11</v>
      </c>
      <c r="G968" s="112">
        <v>42067</v>
      </c>
      <c r="H968" s="98"/>
      <c r="I968" s="123" t="str">
        <f t="shared" si="15"/>
        <v>NÃO</v>
      </c>
      <c r="J968" s="123"/>
      <c r="K968" s="123"/>
      <c r="L968" s="123"/>
      <c r="M968" s="98" t="s">
        <v>14649</v>
      </c>
      <c r="N968" s="118"/>
    </row>
    <row r="969" spans="1:14" x14ac:dyDescent="0.25">
      <c r="A969" s="130">
        <v>2204196000161</v>
      </c>
      <c r="B969" s="98" t="s">
        <v>12330</v>
      </c>
      <c r="C969" s="123" t="s">
        <v>901</v>
      </c>
      <c r="D969" s="98" t="s">
        <v>13667</v>
      </c>
      <c r="E969" s="98" t="s">
        <v>13669</v>
      </c>
      <c r="F969" s="124">
        <v>11</v>
      </c>
      <c r="G969" s="112">
        <v>41640</v>
      </c>
      <c r="H969" s="98"/>
      <c r="I969" s="123" t="str">
        <f t="shared" si="15"/>
        <v>NÃO</v>
      </c>
      <c r="J969" s="123"/>
      <c r="K969" s="123"/>
      <c r="L969" s="123"/>
      <c r="M969" s="98" t="s">
        <v>14246</v>
      </c>
      <c r="N969" s="118"/>
    </row>
    <row r="970" spans="1:14" x14ac:dyDescent="0.25">
      <c r="A970" s="130">
        <v>45780061000157</v>
      </c>
      <c r="B970" s="98" t="s">
        <v>12331</v>
      </c>
      <c r="C970" s="123" t="s">
        <v>4626</v>
      </c>
      <c r="D970" s="98" t="s">
        <v>13667</v>
      </c>
      <c r="E970" s="98" t="s">
        <v>13669</v>
      </c>
      <c r="F970" s="124">
        <v>14</v>
      </c>
      <c r="G970" s="112">
        <v>43922</v>
      </c>
      <c r="H970" s="98"/>
      <c r="I970" s="123" t="str">
        <f t="shared" si="15"/>
        <v>SIM</v>
      </c>
      <c r="J970" s="123"/>
      <c r="K970" s="123"/>
      <c r="L970" s="123"/>
      <c r="M970" s="98"/>
      <c r="N970" s="118"/>
    </row>
    <row r="971" spans="1:14" x14ac:dyDescent="0.25">
      <c r="A971" s="130">
        <v>46710422000151</v>
      </c>
      <c r="B971" s="98" t="s">
        <v>12332</v>
      </c>
      <c r="C971" s="123" t="s">
        <v>4626</v>
      </c>
      <c r="D971" s="98" t="s">
        <v>13667</v>
      </c>
      <c r="E971" s="98" t="s">
        <v>13669</v>
      </c>
      <c r="F971" s="124">
        <v>11</v>
      </c>
      <c r="G971" s="112">
        <v>38695</v>
      </c>
      <c r="H971" s="98"/>
      <c r="I971" s="123" t="str">
        <f t="shared" si="15"/>
        <v>NÃO</v>
      </c>
      <c r="J971" s="123"/>
      <c r="K971" s="123"/>
      <c r="L971" s="123"/>
      <c r="M971" s="98" t="s">
        <v>16796</v>
      </c>
      <c r="N971" s="118"/>
    </row>
    <row r="972" spans="1:14" x14ac:dyDescent="0.25">
      <c r="A972" s="130">
        <v>76285337000154</v>
      </c>
      <c r="B972" s="98" t="s">
        <v>12333</v>
      </c>
      <c r="C972" s="123" t="s">
        <v>3143</v>
      </c>
      <c r="D972" s="98" t="s">
        <v>13667</v>
      </c>
      <c r="E972" s="98" t="s">
        <v>13669</v>
      </c>
      <c r="F972" s="124">
        <v>11</v>
      </c>
      <c r="G972" s="112">
        <v>40825</v>
      </c>
      <c r="H972" s="98"/>
      <c r="I972" s="123" t="str">
        <f t="shared" si="15"/>
        <v>NÃO</v>
      </c>
      <c r="J972" s="123"/>
      <c r="K972" s="123"/>
      <c r="L972" s="123"/>
      <c r="M972" s="98" t="s">
        <v>15782</v>
      </c>
      <c r="N972" s="118"/>
    </row>
    <row r="973" spans="1:14" x14ac:dyDescent="0.25">
      <c r="A973" s="130">
        <v>3575875000100</v>
      </c>
      <c r="B973" s="98" t="s">
        <v>12334</v>
      </c>
      <c r="C973" s="123" t="s">
        <v>2197</v>
      </c>
      <c r="D973" s="98" t="s">
        <v>13667</v>
      </c>
      <c r="E973" s="98" t="s">
        <v>13669</v>
      </c>
      <c r="F973" s="124">
        <v>11</v>
      </c>
      <c r="G973" s="112">
        <v>39756</v>
      </c>
      <c r="H973" s="98"/>
      <c r="I973" s="123" t="str">
        <f t="shared" si="15"/>
        <v>NÃO</v>
      </c>
      <c r="J973" s="123"/>
      <c r="K973" s="123"/>
      <c r="L973" s="123"/>
      <c r="M973" s="98" t="s">
        <v>13534</v>
      </c>
      <c r="N973" s="118"/>
    </row>
    <row r="974" spans="1:14" x14ac:dyDescent="0.25">
      <c r="A974" s="130">
        <v>92457175000140</v>
      </c>
      <c r="B974" s="98" t="s">
        <v>12336</v>
      </c>
      <c r="C974" s="123" t="s">
        <v>3812</v>
      </c>
      <c r="D974" s="98" t="s">
        <v>13667</v>
      </c>
      <c r="E974" s="98" t="s">
        <v>13669</v>
      </c>
      <c r="F974" s="124">
        <v>14</v>
      </c>
      <c r="G974" s="112">
        <v>44136</v>
      </c>
      <c r="H974" s="98"/>
      <c r="I974" s="123" t="str">
        <f t="shared" si="15"/>
        <v>SIM</v>
      </c>
      <c r="J974" s="123"/>
      <c r="K974" s="123"/>
      <c r="L974" s="123"/>
      <c r="M974" s="98"/>
      <c r="N974" s="118"/>
    </row>
    <row r="975" spans="1:14" x14ac:dyDescent="0.25">
      <c r="A975" s="130">
        <v>88254909000117</v>
      </c>
      <c r="B975" s="98" t="s">
        <v>12337</v>
      </c>
      <c r="C975" s="123" t="s">
        <v>3812</v>
      </c>
      <c r="D975" s="98" t="s">
        <v>13667</v>
      </c>
      <c r="E975" s="98" t="s">
        <v>13669</v>
      </c>
      <c r="F975" s="124">
        <v>14</v>
      </c>
      <c r="G975" s="112">
        <v>44136</v>
      </c>
      <c r="H975" s="98"/>
      <c r="I975" s="123" t="str">
        <f t="shared" si="15"/>
        <v>SIM</v>
      </c>
      <c r="J975" s="123"/>
      <c r="K975" s="123"/>
      <c r="L975" s="123"/>
      <c r="M975" s="98"/>
      <c r="N975" s="118"/>
    </row>
    <row r="976" spans="1:14" x14ac:dyDescent="0.25">
      <c r="A976" s="130">
        <v>10377679000196</v>
      </c>
      <c r="B976" s="98" t="s">
        <v>12338</v>
      </c>
      <c r="C976" s="123" t="s">
        <v>2758</v>
      </c>
      <c r="D976" s="98" t="s">
        <v>13667</v>
      </c>
      <c r="E976" s="98" t="s">
        <v>13669</v>
      </c>
      <c r="F976" s="124">
        <v>14</v>
      </c>
      <c r="G976" s="112">
        <v>42497</v>
      </c>
      <c r="H976" s="98"/>
      <c r="I976" s="123" t="str">
        <f t="shared" si="15"/>
        <v>SIM</v>
      </c>
      <c r="J976" s="123"/>
      <c r="K976" s="123"/>
      <c r="L976" s="123"/>
      <c r="M976" s="98" t="s">
        <v>15389</v>
      </c>
      <c r="N976" s="118"/>
    </row>
    <row r="977" spans="1:14" x14ac:dyDescent="0.25">
      <c r="A977" s="130">
        <v>52382702000180</v>
      </c>
      <c r="B977" s="98" t="s">
        <v>12339</v>
      </c>
      <c r="C977" s="123" t="s">
        <v>4626</v>
      </c>
      <c r="D977" s="98" t="s">
        <v>13667</v>
      </c>
      <c r="E977" s="98" t="s">
        <v>13669</v>
      </c>
      <c r="F977" s="124">
        <v>11</v>
      </c>
      <c r="G977" s="112">
        <v>38813</v>
      </c>
      <c r="H977" s="98"/>
      <c r="I977" s="123" t="str">
        <f t="shared" si="15"/>
        <v>NÃO</v>
      </c>
      <c r="J977" s="123"/>
      <c r="K977" s="123"/>
      <c r="L977" s="123"/>
      <c r="M977" s="98" t="s">
        <v>16800</v>
      </c>
      <c r="N977" s="118"/>
    </row>
    <row r="978" spans="1:14" x14ac:dyDescent="0.25">
      <c r="A978" s="130">
        <v>75969667000104</v>
      </c>
      <c r="B978" s="98" t="s">
        <v>12340</v>
      </c>
      <c r="C978" s="123" t="s">
        <v>3143</v>
      </c>
      <c r="D978" s="98" t="s">
        <v>13667</v>
      </c>
      <c r="E978" s="98" t="s">
        <v>13669</v>
      </c>
      <c r="F978" s="124">
        <v>14</v>
      </c>
      <c r="G978" s="112">
        <v>44136</v>
      </c>
      <c r="H978" s="98"/>
      <c r="I978" s="123" t="str">
        <f t="shared" si="15"/>
        <v>SIM</v>
      </c>
      <c r="J978" s="123"/>
      <c r="K978" s="123"/>
      <c r="L978" s="123"/>
      <c r="M978" s="98"/>
      <c r="N978" s="118"/>
    </row>
    <row r="979" spans="1:14" x14ac:dyDescent="0.25">
      <c r="A979" s="130">
        <v>50387844000105</v>
      </c>
      <c r="B979" s="98" t="s">
        <v>12341</v>
      </c>
      <c r="C979" s="123" t="s">
        <v>4626</v>
      </c>
      <c r="D979" s="98" t="s">
        <v>13667</v>
      </c>
      <c r="E979" s="98" t="s">
        <v>13669</v>
      </c>
      <c r="F979" s="124">
        <v>14</v>
      </c>
      <c r="G979" s="112">
        <v>44105</v>
      </c>
      <c r="H979" s="98"/>
      <c r="I979" s="123" t="str">
        <f t="shared" si="15"/>
        <v>SIM</v>
      </c>
      <c r="J979" s="123"/>
      <c r="K979" s="123"/>
      <c r="L979" s="123"/>
      <c r="M979" s="98"/>
      <c r="N979" s="118"/>
    </row>
    <row r="980" spans="1:14" x14ac:dyDescent="0.25">
      <c r="A980" s="130">
        <v>8947699000103</v>
      </c>
      <c r="B980" s="98" t="s">
        <v>12342</v>
      </c>
      <c r="C980" s="123" t="s">
        <v>2554</v>
      </c>
      <c r="D980" s="98" t="s">
        <v>13667</v>
      </c>
      <c r="E980" s="98" t="s">
        <v>13669</v>
      </c>
      <c r="F980" s="124">
        <v>11</v>
      </c>
      <c r="G980" s="112">
        <v>40508</v>
      </c>
      <c r="H980" s="98"/>
      <c r="I980" s="123" t="str">
        <f t="shared" si="15"/>
        <v>NÃO</v>
      </c>
      <c r="J980" s="123"/>
      <c r="K980" s="123"/>
      <c r="L980" s="123"/>
      <c r="M980" s="98" t="s">
        <v>13534</v>
      </c>
      <c r="N980" s="118"/>
    </row>
    <row r="981" spans="1:14" x14ac:dyDescent="0.25">
      <c r="A981" s="130">
        <v>46694139000183</v>
      </c>
      <c r="B981" s="98" t="s">
        <v>12343</v>
      </c>
      <c r="C981" s="123" t="s">
        <v>4626</v>
      </c>
      <c r="D981" s="98" t="s">
        <v>13667</v>
      </c>
      <c r="E981" s="98" t="s">
        <v>13669</v>
      </c>
      <c r="F981" s="124">
        <v>14</v>
      </c>
      <c r="G981" s="112">
        <v>44197</v>
      </c>
      <c r="H981" s="98"/>
      <c r="I981" s="123" t="str">
        <f t="shared" si="15"/>
        <v>SIM</v>
      </c>
      <c r="J981" s="123"/>
      <c r="K981" s="123"/>
      <c r="L981" s="123"/>
      <c r="M981" s="98"/>
      <c r="N981" s="118"/>
    </row>
    <row r="982" spans="1:14" x14ac:dyDescent="0.25">
      <c r="A982" s="130">
        <v>3347135000116</v>
      </c>
      <c r="B982" s="98" t="s">
        <v>12344</v>
      </c>
      <c r="C982" s="123" t="s">
        <v>2274</v>
      </c>
      <c r="D982" s="98" t="s">
        <v>13667</v>
      </c>
      <c r="E982" s="98" t="s">
        <v>13669</v>
      </c>
      <c r="F982" s="124">
        <v>14</v>
      </c>
      <c r="G982" s="112">
        <v>44044</v>
      </c>
      <c r="H982" s="98"/>
      <c r="I982" s="123" t="str">
        <f t="shared" si="15"/>
        <v>SIM</v>
      </c>
      <c r="J982" s="123"/>
      <c r="K982" s="123"/>
      <c r="L982" s="123"/>
      <c r="M982" s="98"/>
      <c r="N982" s="118"/>
    </row>
    <row r="983" spans="1:14" x14ac:dyDescent="0.25">
      <c r="A983" s="130">
        <v>14197586000130</v>
      </c>
      <c r="B983" s="98" t="s">
        <v>12345</v>
      </c>
      <c r="C983" s="123" t="s">
        <v>215</v>
      </c>
      <c r="D983" s="98" t="s">
        <v>13667</v>
      </c>
      <c r="E983" s="98" t="s">
        <v>13669</v>
      </c>
      <c r="F983" s="124">
        <v>14</v>
      </c>
      <c r="G983" s="112">
        <v>43405</v>
      </c>
      <c r="H983" s="98"/>
      <c r="I983" s="123" t="str">
        <f t="shared" si="15"/>
        <v>SIM</v>
      </c>
      <c r="J983" s="123"/>
      <c r="K983" s="123"/>
      <c r="L983" s="123"/>
      <c r="M983" s="98"/>
      <c r="N983" s="118"/>
    </row>
    <row r="984" spans="1:14" x14ac:dyDescent="0.25">
      <c r="A984" s="130">
        <v>12247755000174</v>
      </c>
      <c r="B984" s="98" t="s">
        <v>12346</v>
      </c>
      <c r="C984" s="123" t="s">
        <v>29</v>
      </c>
      <c r="D984" s="98" t="s">
        <v>13667</v>
      </c>
      <c r="E984" s="98" t="s">
        <v>13669</v>
      </c>
      <c r="F984" s="124">
        <v>11</v>
      </c>
      <c r="G984" s="112">
        <v>38714</v>
      </c>
      <c r="H984" s="98"/>
      <c r="I984" s="123" t="str">
        <f t="shared" si="15"/>
        <v>NÃO</v>
      </c>
      <c r="J984" s="123"/>
      <c r="K984" s="123"/>
      <c r="L984" s="123"/>
      <c r="M984" s="98" t="s">
        <v>13699</v>
      </c>
      <c r="N984" s="118"/>
    </row>
    <row r="985" spans="1:14" x14ac:dyDescent="0.25">
      <c r="A985" s="130">
        <v>87613394000131</v>
      </c>
      <c r="B985" s="98" t="s">
        <v>12347</v>
      </c>
      <c r="C985" s="123" t="s">
        <v>3812</v>
      </c>
      <c r="D985" s="98" t="s">
        <v>13667</v>
      </c>
      <c r="E985" s="98" t="s">
        <v>13669</v>
      </c>
      <c r="F985" s="124">
        <v>11</v>
      </c>
      <c r="G985" s="112">
        <v>40087</v>
      </c>
      <c r="H985" s="98"/>
      <c r="I985" s="123" t="str">
        <f t="shared" si="15"/>
        <v>NÃO</v>
      </c>
      <c r="J985" s="123"/>
      <c r="K985" s="123"/>
      <c r="L985" s="123"/>
      <c r="M985" s="98"/>
      <c r="N985" s="118"/>
    </row>
    <row r="986" spans="1:14" x14ac:dyDescent="0.25">
      <c r="A986" s="130">
        <v>88414552000197</v>
      </c>
      <c r="B986" s="98" t="s">
        <v>12348</v>
      </c>
      <c r="C986" s="123" t="s">
        <v>3812</v>
      </c>
      <c r="D986" s="98" t="s">
        <v>13667</v>
      </c>
      <c r="E986" s="98" t="s">
        <v>13669</v>
      </c>
      <c r="F986" s="124">
        <v>11</v>
      </c>
      <c r="G986" s="112">
        <v>40534</v>
      </c>
      <c r="H986" s="98"/>
      <c r="I986" s="123" t="str">
        <f t="shared" si="15"/>
        <v>NÃO</v>
      </c>
      <c r="J986" s="123"/>
      <c r="K986" s="123"/>
      <c r="L986" s="123"/>
      <c r="M986" s="98"/>
      <c r="N986" s="118"/>
    </row>
    <row r="987" spans="1:14" x14ac:dyDescent="0.25">
      <c r="A987" s="130">
        <v>87572046000163</v>
      </c>
      <c r="B987" s="98" t="s">
        <v>12349</v>
      </c>
      <c r="C987" s="123" t="s">
        <v>3812</v>
      </c>
      <c r="D987" s="98" t="s">
        <v>13667</v>
      </c>
      <c r="E987" s="98" t="s">
        <v>13669</v>
      </c>
      <c r="F987" s="124">
        <v>12</v>
      </c>
      <c r="G987" s="112">
        <v>43466</v>
      </c>
      <c r="H987" s="98"/>
      <c r="I987" s="123" t="str">
        <f t="shared" si="15"/>
        <v>NÃO</v>
      </c>
      <c r="J987" s="123"/>
      <c r="K987" s="123"/>
      <c r="L987" s="123"/>
      <c r="M987" s="98"/>
      <c r="N987" s="118"/>
    </row>
    <row r="988" spans="1:14" x14ac:dyDescent="0.25">
      <c r="A988" s="130">
        <v>76910900000138</v>
      </c>
      <c r="B988" s="98" t="s">
        <v>12350</v>
      </c>
      <c r="C988" s="123" t="s">
        <v>3143</v>
      </c>
      <c r="D988" s="98" t="s">
        <v>13667</v>
      </c>
      <c r="E988" s="98" t="s">
        <v>13669</v>
      </c>
      <c r="F988" s="124">
        <v>11</v>
      </c>
      <c r="G988" s="112">
        <v>40164</v>
      </c>
      <c r="H988" s="98"/>
      <c r="I988" s="123" t="str">
        <f t="shared" si="15"/>
        <v>NÃO</v>
      </c>
      <c r="J988" s="123"/>
      <c r="K988" s="123"/>
      <c r="L988" s="123"/>
      <c r="M988" s="98"/>
      <c r="N988" s="118"/>
    </row>
    <row r="989" spans="1:14" x14ac:dyDescent="0.25">
      <c r="A989" s="130">
        <v>46410866000171</v>
      </c>
      <c r="B989" s="98" t="s">
        <v>12351</v>
      </c>
      <c r="C989" s="123" t="s">
        <v>4626</v>
      </c>
      <c r="D989" s="98" t="s">
        <v>13667</v>
      </c>
      <c r="E989" s="98" t="s">
        <v>13669</v>
      </c>
      <c r="F989" s="124">
        <v>11</v>
      </c>
      <c r="G989" s="112">
        <v>41083</v>
      </c>
      <c r="H989" s="98"/>
      <c r="I989" s="123" t="str">
        <f t="shared" si="15"/>
        <v>NÃO</v>
      </c>
      <c r="J989" s="123"/>
      <c r="K989" s="123"/>
      <c r="L989" s="123"/>
      <c r="M989" s="98" t="s">
        <v>16803</v>
      </c>
      <c r="N989" s="118"/>
    </row>
    <row r="990" spans="1:14" x14ac:dyDescent="0.25">
      <c r="A990" s="130">
        <v>7615750000117</v>
      </c>
      <c r="B990" s="98" t="s">
        <v>12352</v>
      </c>
      <c r="C990" s="123" t="s">
        <v>634</v>
      </c>
      <c r="D990" s="98" t="s">
        <v>13667</v>
      </c>
      <c r="E990" s="98" t="s">
        <v>13669</v>
      </c>
      <c r="F990" s="124">
        <v>14</v>
      </c>
      <c r="G990" s="112">
        <v>44105</v>
      </c>
      <c r="H990" s="98"/>
      <c r="I990" s="123" t="str">
        <f t="shared" si="15"/>
        <v>SIM</v>
      </c>
      <c r="J990" s="123"/>
      <c r="K990" s="123"/>
      <c r="L990" s="123"/>
      <c r="M990" s="98"/>
      <c r="N990" s="118"/>
    </row>
    <row r="991" spans="1:14" x14ac:dyDescent="0.25">
      <c r="A991" s="130">
        <v>6553762000100</v>
      </c>
      <c r="B991" s="98" t="s">
        <v>12353</v>
      </c>
      <c r="C991" s="123" t="s">
        <v>2926</v>
      </c>
      <c r="D991" s="98" t="s">
        <v>13667</v>
      </c>
      <c r="E991" s="98" t="s">
        <v>13669</v>
      </c>
      <c r="F991" s="124">
        <v>11</v>
      </c>
      <c r="G991" s="112">
        <v>40052</v>
      </c>
      <c r="H991" s="98"/>
      <c r="I991" s="123" t="str">
        <f t="shared" si="15"/>
        <v>NÃO</v>
      </c>
      <c r="J991" s="123"/>
      <c r="K991" s="123"/>
      <c r="L991" s="123"/>
      <c r="M991" s="98"/>
      <c r="N991" s="118"/>
    </row>
    <row r="992" spans="1:14" x14ac:dyDescent="0.25">
      <c r="A992" s="130">
        <v>45131885000104</v>
      </c>
      <c r="B992" s="98" t="s">
        <v>12354</v>
      </c>
      <c r="C992" s="123" t="s">
        <v>4626</v>
      </c>
      <c r="D992" s="98" t="s">
        <v>13667</v>
      </c>
      <c r="E992" s="98" t="s">
        <v>13669</v>
      </c>
      <c r="F992" s="124">
        <v>14</v>
      </c>
      <c r="G992" s="112">
        <v>44105</v>
      </c>
      <c r="H992" s="98"/>
      <c r="I992" s="123" t="str">
        <f t="shared" si="15"/>
        <v>SIM</v>
      </c>
      <c r="J992" s="123"/>
      <c r="K992" s="123"/>
      <c r="L992" s="123"/>
      <c r="M992" s="98"/>
      <c r="N992" s="118"/>
    </row>
    <row r="993" spans="1:14" x14ac:dyDescent="0.25">
      <c r="A993" s="130">
        <v>18017392000167</v>
      </c>
      <c r="B993" s="98" t="s">
        <v>12355</v>
      </c>
      <c r="C993" s="123" t="s">
        <v>1356</v>
      </c>
      <c r="D993" s="98" t="s">
        <v>13667</v>
      </c>
      <c r="E993" s="98" t="s">
        <v>13669</v>
      </c>
      <c r="F993" s="124">
        <v>11</v>
      </c>
      <c r="G993" s="112">
        <v>43783</v>
      </c>
      <c r="H993" s="98"/>
      <c r="I993" s="123" t="str">
        <f t="shared" si="15"/>
        <v>NÃO</v>
      </c>
      <c r="J993" s="123"/>
      <c r="K993" s="123"/>
      <c r="L993" s="123"/>
      <c r="M993" s="98"/>
      <c r="N993" s="118"/>
    </row>
    <row r="994" spans="1:14" x14ac:dyDescent="0.25">
      <c r="A994" s="130">
        <v>2879138000138</v>
      </c>
      <c r="B994" s="98" t="s">
        <v>12356</v>
      </c>
      <c r="C994" s="123" t="s">
        <v>901</v>
      </c>
      <c r="D994" s="98" t="s">
        <v>13667</v>
      </c>
      <c r="E994" s="98" t="s">
        <v>13669</v>
      </c>
      <c r="F994" s="124">
        <v>14</v>
      </c>
      <c r="G994" s="112">
        <v>44075</v>
      </c>
      <c r="H994" s="98"/>
      <c r="I994" s="123" t="str">
        <f t="shared" si="15"/>
        <v>SIM</v>
      </c>
      <c r="J994" s="123"/>
      <c r="K994" s="123"/>
      <c r="L994" s="123"/>
      <c r="M994" s="98"/>
      <c r="N994" s="118"/>
    </row>
    <row r="995" spans="1:14" x14ac:dyDescent="0.25">
      <c r="A995" s="130">
        <v>75771204000125</v>
      </c>
      <c r="B995" s="98" t="s">
        <v>12357</v>
      </c>
      <c r="C995" s="123" t="s">
        <v>3143</v>
      </c>
      <c r="D995" s="98" t="s">
        <v>13667</v>
      </c>
      <c r="E995" s="98" t="s">
        <v>13669</v>
      </c>
      <c r="F995" s="124">
        <v>11</v>
      </c>
      <c r="G995" s="112">
        <v>40479</v>
      </c>
      <c r="H995" s="98"/>
      <c r="I995" s="123" t="str">
        <f t="shared" si="15"/>
        <v>NÃO</v>
      </c>
      <c r="J995" s="123"/>
      <c r="K995" s="123"/>
      <c r="L995" s="123"/>
      <c r="M995" s="98" t="s">
        <v>15787</v>
      </c>
      <c r="N995" s="118"/>
    </row>
    <row r="996" spans="1:14" x14ac:dyDescent="0.25">
      <c r="A996" s="130">
        <v>46522991000173</v>
      </c>
      <c r="B996" s="98" t="s">
        <v>12358</v>
      </c>
      <c r="C996" s="123" t="s">
        <v>4626</v>
      </c>
      <c r="D996" s="98" t="s">
        <v>13667</v>
      </c>
      <c r="E996" s="98" t="s">
        <v>13669</v>
      </c>
      <c r="F996" s="124">
        <v>11</v>
      </c>
      <c r="G996" s="112">
        <v>43101</v>
      </c>
      <c r="H996" s="98"/>
      <c r="I996" s="123" t="str">
        <f t="shared" si="15"/>
        <v>NÃO</v>
      </c>
      <c r="J996" s="123"/>
      <c r="K996" s="123"/>
      <c r="L996" s="123"/>
      <c r="M996" s="98"/>
      <c r="N996" s="118"/>
    </row>
    <row r="997" spans="1:14" x14ac:dyDescent="0.25">
      <c r="A997" s="130">
        <v>24772147000168</v>
      </c>
      <c r="B997" s="98" t="s">
        <v>12359</v>
      </c>
      <c r="C997" s="123" t="s">
        <v>2274</v>
      </c>
      <c r="D997" s="98" t="s">
        <v>13667</v>
      </c>
      <c r="E997" s="98" t="s">
        <v>13669</v>
      </c>
      <c r="F997" s="124">
        <v>11</v>
      </c>
      <c r="G997" s="112">
        <v>43844</v>
      </c>
      <c r="H997" s="98"/>
      <c r="I997" s="123" t="str">
        <f t="shared" si="15"/>
        <v>NÃO</v>
      </c>
      <c r="J997" s="123"/>
      <c r="K997" s="123"/>
      <c r="L997" s="123"/>
      <c r="M997" s="98"/>
      <c r="N997" s="118"/>
    </row>
    <row r="998" spans="1:14" x14ac:dyDescent="0.25">
      <c r="A998" s="130">
        <v>76402882000183</v>
      </c>
      <c r="B998" s="98" t="s">
        <v>12360</v>
      </c>
      <c r="C998" s="123" t="s">
        <v>3143</v>
      </c>
      <c r="D998" s="98" t="s">
        <v>13667</v>
      </c>
      <c r="E998" s="98" t="s">
        <v>13669</v>
      </c>
      <c r="F998" s="124">
        <v>11</v>
      </c>
      <c r="G998" s="112">
        <v>42370</v>
      </c>
      <c r="H998" s="98"/>
      <c r="I998" s="123" t="str">
        <f t="shared" si="15"/>
        <v>NÃO</v>
      </c>
      <c r="J998" s="123"/>
      <c r="K998" s="123"/>
      <c r="L998" s="123"/>
      <c r="M998" s="98" t="s">
        <v>15790</v>
      </c>
      <c r="N998" s="118"/>
    </row>
    <row r="999" spans="1:14" x14ac:dyDescent="0.25">
      <c r="A999" s="130">
        <v>21461546000110</v>
      </c>
      <c r="B999" s="98" t="s">
        <v>12361</v>
      </c>
      <c r="C999" s="123" t="s">
        <v>1356</v>
      </c>
      <c r="D999" s="98" t="s">
        <v>13667</v>
      </c>
      <c r="E999" s="98" t="s">
        <v>13669</v>
      </c>
      <c r="F999" s="124">
        <v>11</v>
      </c>
      <c r="G999" s="112">
        <v>40248</v>
      </c>
      <c r="H999" s="98"/>
      <c r="I999" s="123" t="str">
        <f t="shared" si="15"/>
        <v>NÃO</v>
      </c>
      <c r="J999" s="123"/>
      <c r="K999" s="123"/>
      <c r="L999" s="123"/>
      <c r="M999" s="98" t="s">
        <v>13710</v>
      </c>
      <c r="N999" s="118"/>
    </row>
    <row r="1000" spans="1:14" x14ac:dyDescent="0.25">
      <c r="A1000" s="130">
        <v>18306654000103</v>
      </c>
      <c r="B1000" s="98" t="s">
        <v>12362</v>
      </c>
      <c r="C1000" s="123" t="s">
        <v>1356</v>
      </c>
      <c r="D1000" s="98" t="s">
        <v>13667</v>
      </c>
      <c r="E1000" s="98" t="s">
        <v>13669</v>
      </c>
      <c r="F1000" s="124">
        <v>11</v>
      </c>
      <c r="G1000" s="112">
        <v>40634</v>
      </c>
      <c r="H1000" s="98"/>
      <c r="I1000" s="123" t="str">
        <f t="shared" si="15"/>
        <v>NÃO</v>
      </c>
      <c r="J1000" s="123"/>
      <c r="K1000" s="123"/>
      <c r="L1000" s="123"/>
      <c r="M1000" s="98"/>
      <c r="N1000" s="118"/>
    </row>
    <row r="1001" spans="1:14" x14ac:dyDescent="0.25">
      <c r="A1001" s="130">
        <v>12247946000136</v>
      </c>
      <c r="B1001" s="98" t="s">
        <v>12363</v>
      </c>
      <c r="C1001" s="123" t="s">
        <v>29</v>
      </c>
      <c r="D1001" s="98" t="s">
        <v>13667</v>
      </c>
      <c r="E1001" s="98" t="s">
        <v>13669</v>
      </c>
      <c r="F1001" s="124">
        <v>11</v>
      </c>
      <c r="G1001" s="112">
        <v>39123</v>
      </c>
      <c r="H1001" s="98"/>
      <c r="I1001" s="123" t="str">
        <f t="shared" si="15"/>
        <v>NÃO</v>
      </c>
      <c r="J1001" s="123"/>
      <c r="K1001" s="123"/>
      <c r="L1001" s="123"/>
      <c r="M1001" s="98" t="s">
        <v>13725</v>
      </c>
      <c r="N1001" s="118"/>
    </row>
    <row r="1002" spans="1:14" x14ac:dyDescent="0.25">
      <c r="A1002" s="130">
        <v>39485396000140</v>
      </c>
      <c r="B1002" s="98" t="s">
        <v>12364</v>
      </c>
      <c r="C1002" s="123" t="s">
        <v>3513</v>
      </c>
      <c r="D1002" s="98" t="s">
        <v>13667</v>
      </c>
      <c r="E1002" s="98" t="s">
        <v>13669</v>
      </c>
      <c r="F1002" s="124">
        <v>11</v>
      </c>
      <c r="G1002" s="112">
        <v>42748</v>
      </c>
      <c r="H1002" s="98"/>
      <c r="I1002" s="123" t="str">
        <f t="shared" si="15"/>
        <v>NÃO</v>
      </c>
      <c r="J1002" s="123"/>
      <c r="K1002" s="123"/>
      <c r="L1002" s="123"/>
      <c r="M1002" s="98" t="s">
        <v>15986</v>
      </c>
      <c r="N1002" s="118"/>
    </row>
    <row r="1003" spans="1:14" x14ac:dyDescent="0.25">
      <c r="A1003" s="130">
        <v>1612476000146</v>
      </c>
      <c r="B1003" s="98" t="s">
        <v>12365</v>
      </c>
      <c r="C1003" s="123" t="s">
        <v>1356</v>
      </c>
      <c r="D1003" s="98" t="s">
        <v>13667</v>
      </c>
      <c r="E1003" s="98" t="s">
        <v>13669</v>
      </c>
      <c r="F1003" s="124">
        <v>11</v>
      </c>
      <c r="G1003" s="112">
        <v>41606</v>
      </c>
      <c r="H1003" s="98"/>
      <c r="I1003" s="123" t="str">
        <f t="shared" si="15"/>
        <v>NÃO</v>
      </c>
      <c r="J1003" s="123"/>
      <c r="K1003" s="123"/>
      <c r="L1003" s="123"/>
      <c r="M1003" s="98" t="s">
        <v>14653</v>
      </c>
      <c r="N1003" s="118"/>
    </row>
    <row r="1004" spans="1:14" x14ac:dyDescent="0.25">
      <c r="A1004" s="130">
        <v>75788349000139</v>
      </c>
      <c r="B1004" s="98" t="s">
        <v>12366</v>
      </c>
      <c r="C1004" s="123" t="s">
        <v>3143</v>
      </c>
      <c r="D1004" s="98" t="s">
        <v>13667</v>
      </c>
      <c r="E1004" s="98" t="s">
        <v>13669</v>
      </c>
      <c r="F1004" s="124">
        <v>14</v>
      </c>
      <c r="G1004" s="112">
        <v>44030</v>
      </c>
      <c r="H1004" s="98"/>
      <c r="I1004" s="123" t="str">
        <f t="shared" si="15"/>
        <v>SIM</v>
      </c>
      <c r="J1004" s="123"/>
      <c r="K1004" s="123"/>
      <c r="L1004" s="123"/>
      <c r="M1004" s="98"/>
      <c r="N1004" s="118"/>
    </row>
    <row r="1005" spans="1:14" x14ac:dyDescent="0.25">
      <c r="A1005" s="130">
        <v>92401561000110</v>
      </c>
      <c r="B1005" s="98" t="s">
        <v>12367</v>
      </c>
      <c r="C1005" s="123" t="s">
        <v>3812</v>
      </c>
      <c r="D1005" s="98" t="s">
        <v>13667</v>
      </c>
      <c r="E1005" s="98" t="s">
        <v>13669</v>
      </c>
      <c r="F1005" s="124">
        <v>11</v>
      </c>
      <c r="G1005" s="112">
        <v>39372</v>
      </c>
      <c r="H1005" s="98"/>
      <c r="I1005" s="123" t="str">
        <f t="shared" si="15"/>
        <v>NÃO</v>
      </c>
      <c r="J1005" s="123"/>
      <c r="K1005" s="123"/>
      <c r="L1005" s="123"/>
      <c r="M1005" s="98" t="s">
        <v>13699</v>
      </c>
      <c r="N1005" s="118"/>
    </row>
    <row r="1006" spans="1:14" x14ac:dyDescent="0.25">
      <c r="A1006" s="130">
        <v>1223916000173</v>
      </c>
      <c r="B1006" s="98" t="s">
        <v>12368</v>
      </c>
      <c r="C1006" s="123" t="s">
        <v>901</v>
      </c>
      <c r="D1006" s="98" t="s">
        <v>13667</v>
      </c>
      <c r="E1006" s="98" t="s">
        <v>13669</v>
      </c>
      <c r="F1006" s="124">
        <v>11</v>
      </c>
      <c r="G1006" s="112">
        <v>41456</v>
      </c>
      <c r="H1006" s="98"/>
      <c r="I1006" s="123" t="str">
        <f t="shared" si="15"/>
        <v>NÃO</v>
      </c>
      <c r="J1006" s="123"/>
      <c r="K1006" s="123"/>
      <c r="L1006" s="123"/>
      <c r="M1006" s="98" t="s">
        <v>14251</v>
      </c>
      <c r="N1006" s="118"/>
    </row>
    <row r="1007" spans="1:14" x14ac:dyDescent="0.25">
      <c r="A1007" s="130">
        <v>83102459000123</v>
      </c>
      <c r="B1007" s="98" t="s">
        <v>12369</v>
      </c>
      <c r="C1007" s="123" t="s">
        <v>4289</v>
      </c>
      <c r="D1007" s="98" t="s">
        <v>13667</v>
      </c>
      <c r="E1007" s="98" t="s">
        <v>13669</v>
      </c>
      <c r="F1007" s="124">
        <v>14</v>
      </c>
      <c r="G1007" s="112">
        <v>44044</v>
      </c>
      <c r="H1007" s="98"/>
      <c r="I1007" s="123" t="str">
        <f t="shared" si="15"/>
        <v>SIM</v>
      </c>
      <c r="J1007" s="123"/>
      <c r="K1007" s="123"/>
      <c r="L1007" s="123"/>
      <c r="M1007" s="98"/>
      <c r="N1007" s="118"/>
    </row>
    <row r="1008" spans="1:14" x14ac:dyDescent="0.25">
      <c r="A1008" s="130">
        <v>12207544000108</v>
      </c>
      <c r="B1008" s="98" t="s">
        <v>12370</v>
      </c>
      <c r="C1008" s="123" t="s">
        <v>29</v>
      </c>
      <c r="D1008" s="98" t="s">
        <v>13667</v>
      </c>
      <c r="E1008" s="98" t="s">
        <v>13669</v>
      </c>
      <c r="F1008" s="124">
        <v>11</v>
      </c>
      <c r="G1008" s="112">
        <v>37691</v>
      </c>
      <c r="H1008" s="98"/>
      <c r="I1008" s="123" t="str">
        <f t="shared" si="15"/>
        <v>NÃO</v>
      </c>
      <c r="J1008" s="123"/>
      <c r="K1008" s="123"/>
      <c r="L1008" s="123"/>
      <c r="M1008" s="98" t="s">
        <v>13726</v>
      </c>
      <c r="N1008" s="118"/>
    </row>
    <row r="1009" spans="1:14" x14ac:dyDescent="0.25">
      <c r="A1009" s="130">
        <v>3162047000140</v>
      </c>
      <c r="B1009" s="98" t="s">
        <v>12371</v>
      </c>
      <c r="C1009" s="123" t="s">
        <v>2197</v>
      </c>
      <c r="D1009" s="98" t="s">
        <v>13667</v>
      </c>
      <c r="E1009" s="98" t="s">
        <v>13669</v>
      </c>
      <c r="F1009" s="124">
        <v>11</v>
      </c>
      <c r="G1009" s="112">
        <v>40673</v>
      </c>
      <c r="H1009" s="98"/>
      <c r="I1009" s="123" t="str">
        <f t="shared" si="15"/>
        <v>NÃO</v>
      </c>
      <c r="J1009" s="123"/>
      <c r="K1009" s="123"/>
      <c r="L1009" s="123"/>
      <c r="M1009" s="98"/>
      <c r="N1009" s="118"/>
    </row>
    <row r="1010" spans="1:14" x14ac:dyDescent="0.25">
      <c r="A1010" s="130" t="s">
        <v>17082</v>
      </c>
      <c r="B1010" s="98" t="s">
        <v>12405</v>
      </c>
      <c r="C1010" s="123" t="s">
        <v>3601</v>
      </c>
      <c r="D1010" s="98" t="s">
        <v>13667</v>
      </c>
      <c r="E1010" s="98" t="s">
        <v>13669</v>
      </c>
      <c r="F1010" s="124">
        <v>14</v>
      </c>
      <c r="G1010" s="112"/>
      <c r="H1010" s="98"/>
      <c r="I1010" s="123" t="str">
        <f t="shared" si="15"/>
        <v>SIM</v>
      </c>
      <c r="J1010" s="123"/>
      <c r="K1010" s="123"/>
      <c r="L1010" s="123"/>
      <c r="M1010" s="98"/>
      <c r="N1010" s="118"/>
    </row>
    <row r="1011" spans="1:14" x14ac:dyDescent="0.25">
      <c r="A1011" s="130">
        <v>76970383000192</v>
      </c>
      <c r="B1011" s="98" t="s">
        <v>12372</v>
      </c>
      <c r="C1011" s="123" t="s">
        <v>3143</v>
      </c>
      <c r="D1011" s="98" t="s">
        <v>13667</v>
      </c>
      <c r="E1011" s="98" t="s">
        <v>13669</v>
      </c>
      <c r="F1011" s="124">
        <v>11</v>
      </c>
      <c r="G1011" s="112">
        <v>40817</v>
      </c>
      <c r="H1011" s="98"/>
      <c r="I1011" s="123" t="str">
        <f t="shared" si="15"/>
        <v>NÃO</v>
      </c>
      <c r="J1011" s="123"/>
      <c r="K1011" s="123"/>
      <c r="L1011" s="123"/>
      <c r="M1011" s="98"/>
      <c r="N1011" s="118"/>
    </row>
    <row r="1012" spans="1:14" x14ac:dyDescent="0.25">
      <c r="A1012" s="130">
        <v>1609402000150</v>
      </c>
      <c r="B1012" s="98" t="s">
        <v>12373</v>
      </c>
      <c r="C1012" s="123" t="s">
        <v>3812</v>
      </c>
      <c r="D1012" s="98" t="s">
        <v>13667</v>
      </c>
      <c r="E1012" s="98" t="s">
        <v>13669</v>
      </c>
      <c r="F1012" s="124">
        <v>11</v>
      </c>
      <c r="G1012" s="112">
        <v>40609</v>
      </c>
      <c r="H1012" s="98"/>
      <c r="I1012" s="123" t="str">
        <f t="shared" si="15"/>
        <v>NÃO</v>
      </c>
      <c r="J1012" s="123"/>
      <c r="K1012" s="123"/>
      <c r="L1012" s="123"/>
      <c r="M1012" s="98" t="s">
        <v>15247</v>
      </c>
      <c r="N1012" s="118"/>
    </row>
    <row r="1013" spans="1:14" x14ac:dyDescent="0.25">
      <c r="A1013" s="130">
        <v>4279238000159</v>
      </c>
      <c r="B1013" s="98" t="s">
        <v>12374</v>
      </c>
      <c r="C1013" s="123" t="s">
        <v>3747</v>
      </c>
      <c r="D1013" s="98" t="s">
        <v>13667</v>
      </c>
      <c r="E1013" s="98" t="s">
        <v>13669</v>
      </c>
      <c r="F1013" s="124">
        <v>14</v>
      </c>
      <c r="G1013" s="112">
        <v>43831</v>
      </c>
      <c r="H1013" s="98"/>
      <c r="I1013" s="123" t="str">
        <f t="shared" si="15"/>
        <v>SIM</v>
      </c>
      <c r="J1013" s="123"/>
      <c r="K1013" s="123"/>
      <c r="L1013" s="123"/>
      <c r="M1013" s="98"/>
      <c r="N1013" s="118"/>
    </row>
    <row r="1014" spans="1:14" x14ac:dyDescent="0.25">
      <c r="A1014" s="130">
        <v>1165729000180</v>
      </c>
      <c r="B1014" s="98" t="s">
        <v>12375</v>
      </c>
      <c r="C1014" s="123" t="s">
        <v>901</v>
      </c>
      <c r="D1014" s="98" t="s">
        <v>13667</v>
      </c>
      <c r="E1014" s="98" t="s">
        <v>13669</v>
      </c>
      <c r="F1014" s="124">
        <v>14</v>
      </c>
      <c r="G1014" s="112">
        <v>44136</v>
      </c>
      <c r="H1014" s="98"/>
      <c r="I1014" s="123" t="str">
        <f t="shared" si="15"/>
        <v>SIM</v>
      </c>
      <c r="J1014" s="123"/>
      <c r="K1014" s="123"/>
      <c r="L1014" s="123"/>
      <c r="M1014" s="98"/>
      <c r="N1014" s="118"/>
    </row>
    <row r="1015" spans="1:14" x14ac:dyDescent="0.25">
      <c r="A1015" s="130">
        <v>76245042000154</v>
      </c>
      <c r="B1015" s="98" t="s">
        <v>12376</v>
      </c>
      <c r="C1015" s="123" t="s">
        <v>3143</v>
      </c>
      <c r="D1015" s="98" t="s">
        <v>13667</v>
      </c>
      <c r="E1015" s="98" t="s">
        <v>13669</v>
      </c>
      <c r="F1015" s="124">
        <v>11</v>
      </c>
      <c r="G1015" s="112">
        <v>37505</v>
      </c>
      <c r="H1015" s="98"/>
      <c r="I1015" s="123" t="str">
        <f t="shared" si="15"/>
        <v>NÃO</v>
      </c>
      <c r="J1015" s="123"/>
      <c r="K1015" s="123"/>
      <c r="L1015" s="123"/>
      <c r="M1015" s="98"/>
      <c r="N1015" s="118"/>
    </row>
    <row r="1016" spans="1:14" x14ac:dyDescent="0.25">
      <c r="A1016" s="130">
        <v>10091544000160</v>
      </c>
      <c r="B1016" s="98" t="s">
        <v>12377</v>
      </c>
      <c r="C1016" s="123" t="s">
        <v>2758</v>
      </c>
      <c r="D1016" s="98" t="s">
        <v>13667</v>
      </c>
      <c r="E1016" s="98" t="s">
        <v>13669</v>
      </c>
      <c r="F1016" s="124">
        <v>11</v>
      </c>
      <c r="G1016" s="112">
        <v>38434</v>
      </c>
      <c r="H1016" s="98"/>
      <c r="I1016" s="123" t="str">
        <f t="shared" si="15"/>
        <v>NÃO</v>
      </c>
      <c r="J1016" s="123"/>
      <c r="K1016" s="123"/>
      <c r="L1016" s="123"/>
      <c r="M1016" s="98" t="s">
        <v>13699</v>
      </c>
      <c r="N1016" s="118"/>
    </row>
    <row r="1017" spans="1:14" x14ac:dyDescent="0.25">
      <c r="A1017" s="130">
        <v>3783859000102</v>
      </c>
      <c r="B1017" s="98" t="s">
        <v>12378</v>
      </c>
      <c r="C1017" s="123" t="s">
        <v>2197</v>
      </c>
      <c r="D1017" s="98" t="s">
        <v>13667</v>
      </c>
      <c r="E1017" s="98" t="s">
        <v>13669</v>
      </c>
      <c r="F1017" s="124">
        <v>11</v>
      </c>
      <c r="G1017" s="112">
        <v>40201</v>
      </c>
      <c r="H1017" s="98"/>
      <c r="I1017" s="123" t="str">
        <f t="shared" si="15"/>
        <v>NÃO</v>
      </c>
      <c r="J1017" s="123"/>
      <c r="K1017" s="123"/>
      <c r="L1017" s="123"/>
      <c r="M1017" s="98"/>
      <c r="N1017" s="118"/>
    </row>
    <row r="1018" spans="1:14" x14ac:dyDescent="0.25">
      <c r="A1018" s="130">
        <v>15023948000130</v>
      </c>
      <c r="B1018" s="98" t="s">
        <v>12379</v>
      </c>
      <c r="C1018" s="123" t="s">
        <v>2274</v>
      </c>
      <c r="D1018" s="98" t="s">
        <v>13667</v>
      </c>
      <c r="E1018" s="98" t="s">
        <v>13669</v>
      </c>
      <c r="F1018" s="124">
        <v>14</v>
      </c>
      <c r="G1018" s="112">
        <v>44075</v>
      </c>
      <c r="H1018" s="98"/>
      <c r="I1018" s="123" t="str">
        <f t="shared" si="15"/>
        <v>SIM</v>
      </c>
      <c r="J1018" s="123"/>
      <c r="K1018" s="123"/>
      <c r="L1018" s="123"/>
      <c r="M1018" s="98"/>
      <c r="N1018" s="118"/>
    </row>
    <row r="1019" spans="1:14" x14ac:dyDescent="0.25">
      <c r="A1019" s="130">
        <v>18316166000187</v>
      </c>
      <c r="B1019" s="98" t="s">
        <v>12380</v>
      </c>
      <c r="C1019" s="123" t="s">
        <v>1356</v>
      </c>
      <c r="D1019" s="98" t="s">
        <v>13667</v>
      </c>
      <c r="E1019" s="98" t="s">
        <v>13669</v>
      </c>
      <c r="F1019" s="124">
        <v>11</v>
      </c>
      <c r="G1019" s="112">
        <v>39232</v>
      </c>
      <c r="H1019" s="98"/>
      <c r="I1019" s="123" t="str">
        <f t="shared" si="15"/>
        <v>NÃO</v>
      </c>
      <c r="J1019" s="123"/>
      <c r="K1019" s="123"/>
      <c r="L1019" s="123"/>
      <c r="M1019" s="98"/>
      <c r="N1019" s="118"/>
    </row>
    <row r="1020" spans="1:14" x14ac:dyDescent="0.25">
      <c r="A1020" s="130">
        <v>2917132000108</v>
      </c>
      <c r="B1020" s="98" t="s">
        <v>12381</v>
      </c>
      <c r="C1020" s="123" t="s">
        <v>29</v>
      </c>
      <c r="D1020" s="98" t="s">
        <v>13667</v>
      </c>
      <c r="E1020" s="98" t="s">
        <v>13669</v>
      </c>
      <c r="F1020" s="124">
        <v>11</v>
      </c>
      <c r="G1020" s="112">
        <v>40624</v>
      </c>
      <c r="H1020" s="98"/>
      <c r="I1020" s="123" t="str">
        <f t="shared" si="15"/>
        <v>NÃO</v>
      </c>
      <c r="J1020" s="123"/>
      <c r="K1020" s="123"/>
      <c r="L1020" s="123"/>
      <c r="M1020" s="98" t="s">
        <v>13729</v>
      </c>
      <c r="N1020" s="118"/>
    </row>
    <row r="1021" spans="1:14" x14ac:dyDescent="0.25">
      <c r="A1021" s="130">
        <v>13894878000160</v>
      </c>
      <c r="B1021" s="98" t="s">
        <v>12382</v>
      </c>
      <c r="C1021" s="123" t="s">
        <v>215</v>
      </c>
      <c r="D1021" s="98" t="s">
        <v>13667</v>
      </c>
      <c r="E1021" s="98" t="s">
        <v>13669</v>
      </c>
      <c r="F1021" s="124">
        <v>11</v>
      </c>
      <c r="G1021" s="112">
        <v>39975</v>
      </c>
      <c r="H1021" s="98"/>
      <c r="I1021" s="123" t="str">
        <f t="shared" si="15"/>
        <v>NÃO</v>
      </c>
      <c r="J1021" s="123"/>
      <c r="K1021" s="123"/>
      <c r="L1021" s="123"/>
      <c r="M1021" s="98"/>
      <c r="N1021" s="118"/>
    </row>
    <row r="1022" spans="1:14" x14ac:dyDescent="0.25">
      <c r="A1022" s="130">
        <v>27165653000187</v>
      </c>
      <c r="B1022" s="98" t="s">
        <v>12383</v>
      </c>
      <c r="C1022" s="123" t="s">
        <v>821</v>
      </c>
      <c r="D1022" s="98" t="s">
        <v>13667</v>
      </c>
      <c r="E1022" s="98" t="s">
        <v>13669</v>
      </c>
      <c r="F1022" s="124">
        <v>11</v>
      </c>
      <c r="G1022" s="112">
        <v>38637</v>
      </c>
      <c r="H1022" s="98"/>
      <c r="I1022" s="123" t="str">
        <f t="shared" si="15"/>
        <v>NÃO</v>
      </c>
      <c r="J1022" s="123"/>
      <c r="K1022" s="123"/>
      <c r="L1022" s="123"/>
      <c r="M1022" s="98"/>
      <c r="N1022" s="118"/>
    </row>
    <row r="1023" spans="1:14" x14ac:dyDescent="0.25">
      <c r="A1023" s="130">
        <v>37623501000134</v>
      </c>
      <c r="B1023" s="98" t="s">
        <v>12384</v>
      </c>
      <c r="C1023" s="123" t="s">
        <v>901</v>
      </c>
      <c r="D1023" s="98" t="s">
        <v>13667</v>
      </c>
      <c r="E1023" s="98" t="s">
        <v>13669</v>
      </c>
      <c r="F1023" s="124">
        <v>11</v>
      </c>
      <c r="G1023" s="112">
        <v>42622</v>
      </c>
      <c r="H1023" s="98"/>
      <c r="I1023" s="123" t="str">
        <f t="shared" si="15"/>
        <v>NÃO</v>
      </c>
      <c r="J1023" s="123"/>
      <c r="K1023" s="123"/>
      <c r="L1023" s="123"/>
      <c r="M1023" s="98" t="s">
        <v>14255</v>
      </c>
      <c r="N1023" s="118"/>
    </row>
    <row r="1024" spans="1:14" x14ac:dyDescent="0.25">
      <c r="A1024" s="130">
        <v>4092672000125</v>
      </c>
      <c r="B1024" s="98" t="s">
        <v>12385</v>
      </c>
      <c r="C1024" s="123" t="s">
        <v>3747</v>
      </c>
      <c r="D1024" s="98" t="s">
        <v>13667</v>
      </c>
      <c r="E1024" s="98" t="s">
        <v>13669</v>
      </c>
      <c r="F1024" s="124">
        <v>11</v>
      </c>
      <c r="G1024" s="112">
        <v>42552</v>
      </c>
      <c r="H1024" s="98"/>
      <c r="I1024" s="123" t="str">
        <f t="shared" si="15"/>
        <v>NÃO</v>
      </c>
      <c r="J1024" s="123"/>
      <c r="K1024" s="123"/>
      <c r="L1024" s="123"/>
      <c r="M1024" s="98" t="s">
        <v>16152</v>
      </c>
      <c r="N1024" s="118"/>
    </row>
    <row r="1025" spans="1:14" x14ac:dyDescent="0.25">
      <c r="A1025" s="130">
        <v>82939380000199</v>
      </c>
      <c r="B1025" s="98" t="s">
        <v>12386</v>
      </c>
      <c r="C1025" s="123" t="s">
        <v>4289</v>
      </c>
      <c r="D1025" s="98" t="s">
        <v>13667</v>
      </c>
      <c r="E1025" s="98" t="s">
        <v>13669</v>
      </c>
      <c r="F1025" s="124">
        <v>14</v>
      </c>
      <c r="G1025" s="112">
        <v>44105</v>
      </c>
      <c r="H1025" s="98"/>
      <c r="I1025" s="123" t="str">
        <f t="shared" si="15"/>
        <v>SIM</v>
      </c>
      <c r="J1025" s="123"/>
      <c r="K1025" s="123"/>
      <c r="L1025" s="123"/>
      <c r="M1025" s="98"/>
      <c r="N1025" s="118"/>
    </row>
    <row r="1026" spans="1:14" x14ac:dyDescent="0.25">
      <c r="A1026" s="130">
        <v>11097359000145</v>
      </c>
      <c r="B1026" s="98" t="s">
        <v>12387</v>
      </c>
      <c r="C1026" s="123" t="s">
        <v>2758</v>
      </c>
      <c r="D1026" s="98" t="s">
        <v>13667</v>
      </c>
      <c r="E1026" s="98" t="s">
        <v>13669</v>
      </c>
      <c r="F1026" s="124">
        <v>11</v>
      </c>
      <c r="G1026" s="112">
        <v>39748</v>
      </c>
      <c r="H1026" s="98"/>
      <c r="I1026" s="123" t="str">
        <f t="shared" si="15"/>
        <v>NÃO</v>
      </c>
      <c r="J1026" s="123"/>
      <c r="K1026" s="123"/>
      <c r="L1026" s="123"/>
      <c r="M1026" s="98" t="s">
        <v>15394</v>
      </c>
      <c r="N1026" s="118"/>
    </row>
    <row r="1027" spans="1:14" x14ac:dyDescent="0.25">
      <c r="A1027" s="130">
        <v>31776479000186</v>
      </c>
      <c r="B1027" s="98" t="s">
        <v>12388</v>
      </c>
      <c r="C1027" s="123" t="s">
        <v>821</v>
      </c>
      <c r="D1027" s="98" t="s">
        <v>13667</v>
      </c>
      <c r="E1027" s="98" t="s">
        <v>13669</v>
      </c>
      <c r="F1027" s="124">
        <v>11</v>
      </c>
      <c r="G1027" s="112">
        <v>38596</v>
      </c>
      <c r="H1027" s="98"/>
      <c r="I1027" s="123" t="str">
        <f t="shared" ref="I1027:I1090" si="16">IFERROR(IF(OR(E1027="Ativos", E1027="Aposentados",E1027="Pensionistas"),IF(F1027&gt;=14,"SIM","NÃO"),""),"")</f>
        <v>NÃO</v>
      </c>
      <c r="J1027" s="123"/>
      <c r="K1027" s="123"/>
      <c r="L1027" s="123"/>
      <c r="M1027" s="98"/>
      <c r="N1027" s="118"/>
    </row>
    <row r="1028" spans="1:14" x14ac:dyDescent="0.25">
      <c r="A1028" s="130">
        <v>8778326000156</v>
      </c>
      <c r="B1028" s="98" t="s">
        <v>12389</v>
      </c>
      <c r="C1028" s="123" t="s">
        <v>2554</v>
      </c>
      <c r="D1028" s="98" t="s">
        <v>13667</v>
      </c>
      <c r="E1028" s="98" t="s">
        <v>13669</v>
      </c>
      <c r="F1028" s="124">
        <v>11</v>
      </c>
      <c r="G1028" s="112">
        <v>38714</v>
      </c>
      <c r="H1028" s="98"/>
      <c r="I1028" s="123" t="str">
        <f t="shared" si="16"/>
        <v>NÃO</v>
      </c>
      <c r="J1028" s="123"/>
      <c r="K1028" s="123"/>
      <c r="L1028" s="123"/>
      <c r="M1028" s="98"/>
      <c r="N1028" s="118"/>
    </row>
    <row r="1029" spans="1:14" x14ac:dyDescent="0.25">
      <c r="A1029" s="130">
        <v>16930299000113</v>
      </c>
      <c r="B1029" s="98" t="s">
        <v>12390</v>
      </c>
      <c r="C1029" s="123" t="s">
        <v>1356</v>
      </c>
      <c r="D1029" s="98" t="s">
        <v>13667</v>
      </c>
      <c r="E1029" s="98" t="s">
        <v>13669</v>
      </c>
      <c r="F1029" s="124">
        <v>14</v>
      </c>
      <c r="G1029" s="112">
        <v>44136</v>
      </c>
      <c r="H1029" s="98"/>
      <c r="I1029" s="123" t="str">
        <f t="shared" si="16"/>
        <v>SIM</v>
      </c>
      <c r="J1029" s="123"/>
      <c r="K1029" s="123"/>
      <c r="L1029" s="123"/>
      <c r="M1029" s="98"/>
      <c r="N1029" s="118"/>
    </row>
    <row r="1030" spans="1:14" x14ac:dyDescent="0.25">
      <c r="A1030" s="130">
        <v>46444790000103</v>
      </c>
      <c r="B1030" s="98" t="s">
        <v>12391</v>
      </c>
      <c r="C1030" s="123" t="s">
        <v>4626</v>
      </c>
      <c r="D1030" s="98" t="s">
        <v>13667</v>
      </c>
      <c r="E1030" s="98" t="s">
        <v>13669</v>
      </c>
      <c r="F1030" s="124">
        <v>11</v>
      </c>
      <c r="G1030" s="112">
        <v>42249</v>
      </c>
      <c r="H1030" s="98"/>
      <c r="I1030" s="123" t="str">
        <f t="shared" si="16"/>
        <v>NÃO</v>
      </c>
      <c r="J1030" s="123"/>
      <c r="K1030" s="123"/>
      <c r="L1030" s="123"/>
      <c r="M1030" s="98" t="s">
        <v>16806</v>
      </c>
      <c r="N1030" s="118"/>
    </row>
    <row r="1031" spans="1:14" x14ac:dyDescent="0.25">
      <c r="A1031" s="130">
        <v>10192441000196</v>
      </c>
      <c r="B1031" s="98" t="s">
        <v>12392</v>
      </c>
      <c r="C1031" s="123" t="s">
        <v>2758</v>
      </c>
      <c r="D1031" s="98" t="s">
        <v>13667</v>
      </c>
      <c r="E1031" s="98" t="s">
        <v>13669</v>
      </c>
      <c r="F1031" s="124">
        <v>11</v>
      </c>
      <c r="G1031" s="112">
        <v>38934</v>
      </c>
      <c r="H1031" s="98"/>
      <c r="I1031" s="123" t="str">
        <f t="shared" si="16"/>
        <v>NÃO</v>
      </c>
      <c r="J1031" s="123"/>
      <c r="K1031" s="123"/>
      <c r="L1031" s="123"/>
      <c r="M1031" s="98" t="s">
        <v>15398</v>
      </c>
      <c r="N1031" s="118"/>
    </row>
    <row r="1032" spans="1:14" x14ac:dyDescent="0.25">
      <c r="A1032" s="130">
        <v>6554208000139</v>
      </c>
      <c r="B1032" s="98" t="s">
        <v>12393</v>
      </c>
      <c r="C1032" s="123" t="s">
        <v>2926</v>
      </c>
      <c r="D1032" s="98" t="s">
        <v>13667</v>
      </c>
      <c r="E1032" s="98" t="s">
        <v>13669</v>
      </c>
      <c r="F1032" s="124">
        <v>14</v>
      </c>
      <c r="G1032" s="112">
        <v>44075</v>
      </c>
      <c r="H1032" s="98"/>
      <c r="I1032" s="123" t="str">
        <f t="shared" si="16"/>
        <v>SIM</v>
      </c>
      <c r="J1032" s="123"/>
      <c r="K1032" s="123"/>
      <c r="L1032" s="123"/>
      <c r="M1032" s="98"/>
      <c r="N1032" s="118"/>
    </row>
    <row r="1033" spans="1:14" x14ac:dyDescent="0.25">
      <c r="A1033" s="130">
        <v>89650121000192</v>
      </c>
      <c r="B1033" s="98" t="s">
        <v>12394</v>
      </c>
      <c r="C1033" s="123" t="s">
        <v>3812</v>
      </c>
      <c r="D1033" s="98" t="s">
        <v>13667</v>
      </c>
      <c r="E1033" s="98" t="s">
        <v>13669</v>
      </c>
      <c r="F1033" s="124">
        <v>11</v>
      </c>
      <c r="G1033" s="112">
        <v>42997</v>
      </c>
      <c r="H1033" s="98"/>
      <c r="I1033" s="123" t="str">
        <f t="shared" si="16"/>
        <v>NÃO</v>
      </c>
      <c r="J1033" s="123"/>
      <c r="K1033" s="123"/>
      <c r="L1033" s="123"/>
      <c r="M1033" s="98" t="s">
        <v>16355</v>
      </c>
      <c r="N1033" s="118"/>
    </row>
    <row r="1034" spans="1:14" x14ac:dyDescent="0.25">
      <c r="A1034" s="130">
        <v>83169623000110</v>
      </c>
      <c r="B1034" s="98" t="s">
        <v>12395</v>
      </c>
      <c r="C1034" s="123" t="s">
        <v>4289</v>
      </c>
      <c r="D1034" s="98" t="s">
        <v>13667</v>
      </c>
      <c r="E1034" s="98" t="s">
        <v>13669</v>
      </c>
      <c r="F1034" s="124">
        <v>11</v>
      </c>
      <c r="G1034" s="112">
        <v>38443</v>
      </c>
      <c r="H1034" s="98"/>
      <c r="I1034" s="123" t="str">
        <f t="shared" si="16"/>
        <v>NÃO</v>
      </c>
      <c r="J1034" s="123"/>
      <c r="K1034" s="123"/>
      <c r="L1034" s="123"/>
      <c r="M1034" s="98" t="s">
        <v>16621</v>
      </c>
      <c r="N1034" s="118"/>
    </row>
    <row r="1035" spans="1:14" x14ac:dyDescent="0.25">
      <c r="A1035" s="130">
        <v>6554786000175</v>
      </c>
      <c r="B1035" s="98" t="s">
        <v>12396</v>
      </c>
      <c r="C1035" s="123" t="s">
        <v>2926</v>
      </c>
      <c r="D1035" s="98" t="s">
        <v>13667</v>
      </c>
      <c r="E1035" s="98" t="s">
        <v>13669</v>
      </c>
      <c r="F1035" s="124">
        <v>11</v>
      </c>
      <c r="G1035" s="112">
        <v>40918</v>
      </c>
      <c r="H1035" s="98"/>
      <c r="I1035" s="123" t="str">
        <f t="shared" si="16"/>
        <v>NÃO</v>
      </c>
      <c r="J1035" s="123"/>
      <c r="K1035" s="123"/>
      <c r="L1035" s="123"/>
      <c r="M1035" s="98" t="s">
        <v>13534</v>
      </c>
      <c r="N1035" s="118"/>
    </row>
    <row r="1036" spans="1:14" x14ac:dyDescent="0.25">
      <c r="A1036" s="130">
        <v>2029957000196</v>
      </c>
      <c r="B1036" s="98" t="s">
        <v>12397</v>
      </c>
      <c r="C1036" s="123" t="s">
        <v>901</v>
      </c>
      <c r="D1036" s="98" t="s">
        <v>13667</v>
      </c>
      <c r="E1036" s="98" t="s">
        <v>13669</v>
      </c>
      <c r="F1036" s="124">
        <v>11</v>
      </c>
      <c r="G1036" s="112">
        <v>41883</v>
      </c>
      <c r="H1036" s="98"/>
      <c r="I1036" s="123" t="str">
        <f t="shared" si="16"/>
        <v>NÃO</v>
      </c>
      <c r="J1036" s="123"/>
      <c r="K1036" s="123"/>
      <c r="L1036" s="123"/>
      <c r="M1036" s="98" t="s">
        <v>14257</v>
      </c>
      <c r="N1036" s="118"/>
    </row>
    <row r="1037" spans="1:14" x14ac:dyDescent="0.25">
      <c r="A1037" s="130">
        <v>15072663000199</v>
      </c>
      <c r="B1037" s="98" t="s">
        <v>12398</v>
      </c>
      <c r="C1037" s="123" t="s">
        <v>2274</v>
      </c>
      <c r="D1037" s="98" t="s">
        <v>13667</v>
      </c>
      <c r="E1037" s="98" t="s">
        <v>13669</v>
      </c>
      <c r="F1037" s="124">
        <v>11</v>
      </c>
      <c r="G1037" s="112">
        <v>38555</v>
      </c>
      <c r="H1037" s="98"/>
      <c r="I1037" s="123" t="str">
        <f t="shared" si="16"/>
        <v>NÃO</v>
      </c>
      <c r="J1037" s="123"/>
      <c r="K1037" s="123"/>
      <c r="L1037" s="123"/>
      <c r="M1037" s="98" t="s">
        <v>14966</v>
      </c>
      <c r="N1037" s="118"/>
    </row>
    <row r="1038" spans="1:14" x14ac:dyDescent="0.25">
      <c r="A1038" s="130">
        <v>64487614000122</v>
      </c>
      <c r="B1038" s="98" t="s">
        <v>12399</v>
      </c>
      <c r="C1038" s="123" t="s">
        <v>1356</v>
      </c>
      <c r="D1038" s="98" t="s">
        <v>13667</v>
      </c>
      <c r="E1038" s="98" t="s">
        <v>13669</v>
      </c>
      <c r="F1038" s="124">
        <v>14</v>
      </c>
      <c r="G1038" s="112">
        <v>44063</v>
      </c>
      <c r="H1038" s="98"/>
      <c r="I1038" s="123" t="str">
        <f t="shared" si="16"/>
        <v>SIM</v>
      </c>
      <c r="J1038" s="123"/>
      <c r="K1038" s="123"/>
      <c r="L1038" s="123"/>
      <c r="M1038" s="98"/>
      <c r="N1038" s="118"/>
    </row>
    <row r="1039" spans="1:14" x14ac:dyDescent="0.25">
      <c r="A1039" s="130">
        <v>8996886000187</v>
      </c>
      <c r="B1039" s="98" t="s">
        <v>12400</v>
      </c>
      <c r="C1039" s="123" t="s">
        <v>2554</v>
      </c>
      <c r="D1039" s="98" t="s">
        <v>13667</v>
      </c>
      <c r="E1039" s="98" t="s">
        <v>13669</v>
      </c>
      <c r="F1039" s="124">
        <v>14</v>
      </c>
      <c r="G1039" s="112">
        <v>44117</v>
      </c>
      <c r="H1039" s="98"/>
      <c r="I1039" s="123" t="str">
        <f t="shared" si="16"/>
        <v>SIM</v>
      </c>
      <c r="J1039" s="123"/>
      <c r="K1039" s="123"/>
      <c r="L1039" s="123"/>
      <c r="M1039" s="98"/>
      <c r="N1039" s="118"/>
    </row>
    <row r="1040" spans="1:14" x14ac:dyDescent="0.25">
      <c r="A1040" s="130">
        <v>13915632000127</v>
      </c>
      <c r="B1040" s="98" t="s">
        <v>12401</v>
      </c>
      <c r="C1040" s="123" t="s">
        <v>215</v>
      </c>
      <c r="D1040" s="98" t="s">
        <v>13667</v>
      </c>
      <c r="E1040" s="98" t="s">
        <v>13669</v>
      </c>
      <c r="F1040" s="124">
        <v>14</v>
      </c>
      <c r="G1040" s="112">
        <v>43952</v>
      </c>
      <c r="H1040" s="98"/>
      <c r="I1040" s="123" t="str">
        <f t="shared" si="16"/>
        <v>SIM</v>
      </c>
      <c r="J1040" s="123"/>
      <c r="K1040" s="123"/>
      <c r="L1040" s="123"/>
      <c r="M1040" s="98"/>
      <c r="N1040" s="118"/>
    </row>
    <row r="1041" spans="1:14" x14ac:dyDescent="0.25">
      <c r="A1041" s="130">
        <v>7974082000114</v>
      </c>
      <c r="B1041" s="98" t="s">
        <v>12402</v>
      </c>
      <c r="C1041" s="123" t="s">
        <v>634</v>
      </c>
      <c r="D1041" s="98" t="s">
        <v>13667</v>
      </c>
      <c r="E1041" s="98" t="s">
        <v>13669</v>
      </c>
      <c r="F1041" s="124">
        <v>11</v>
      </c>
      <c r="G1041" s="112">
        <v>39317</v>
      </c>
      <c r="H1041" s="98"/>
      <c r="I1041" s="123" t="str">
        <f t="shared" si="16"/>
        <v>NÃO</v>
      </c>
      <c r="J1041" s="123"/>
      <c r="K1041" s="123"/>
      <c r="L1041" s="123"/>
      <c r="M1041" s="98" t="s">
        <v>14012</v>
      </c>
      <c r="N1041" s="118"/>
    </row>
    <row r="1042" spans="1:14" x14ac:dyDescent="0.25">
      <c r="A1042" s="130">
        <v>1612582000120</v>
      </c>
      <c r="B1042" s="98" t="s">
        <v>12403</v>
      </c>
      <c r="C1042" s="123" t="s">
        <v>2926</v>
      </c>
      <c r="D1042" s="98" t="s">
        <v>13667</v>
      </c>
      <c r="E1042" s="98" t="s">
        <v>13669</v>
      </c>
      <c r="F1042" s="124">
        <v>11</v>
      </c>
      <c r="G1042" s="112">
        <v>41443</v>
      </c>
      <c r="H1042" s="98"/>
      <c r="I1042" s="123" t="str">
        <f t="shared" si="16"/>
        <v>NÃO</v>
      </c>
      <c r="J1042" s="123"/>
      <c r="K1042" s="123"/>
      <c r="L1042" s="123"/>
      <c r="M1042" s="98" t="s">
        <v>15600</v>
      </c>
      <c r="N1042" s="118"/>
    </row>
    <row r="1043" spans="1:14" x14ac:dyDescent="0.25">
      <c r="A1043" s="130">
        <v>35450790000191</v>
      </c>
      <c r="B1043" s="98" t="s">
        <v>12404</v>
      </c>
      <c r="C1043" s="123" t="s">
        <v>2758</v>
      </c>
      <c r="D1043" s="98" t="s">
        <v>13667</v>
      </c>
      <c r="E1043" s="98" t="s">
        <v>13669</v>
      </c>
      <c r="F1043" s="124">
        <v>11</v>
      </c>
      <c r="G1043" s="112">
        <v>41971</v>
      </c>
      <c r="H1043" s="98"/>
      <c r="I1043" s="123" t="str">
        <f t="shared" si="16"/>
        <v>NÃO</v>
      </c>
      <c r="J1043" s="123"/>
      <c r="K1043" s="123"/>
      <c r="L1043" s="123"/>
      <c r="M1043" s="98" t="s">
        <v>15401</v>
      </c>
      <c r="N1043" s="118"/>
    </row>
    <row r="1044" spans="1:14" x14ac:dyDescent="0.25">
      <c r="A1044" s="130">
        <v>8095283000104</v>
      </c>
      <c r="B1044" s="98" t="s">
        <v>12406</v>
      </c>
      <c r="C1044" s="123" t="s">
        <v>3601</v>
      </c>
      <c r="D1044" s="98" t="s">
        <v>13667</v>
      </c>
      <c r="E1044" s="98" t="s">
        <v>13669</v>
      </c>
      <c r="F1044" s="124">
        <v>11</v>
      </c>
      <c r="G1044" s="112">
        <v>42644</v>
      </c>
      <c r="H1044" s="98"/>
      <c r="I1044" s="123" t="str">
        <f t="shared" si="16"/>
        <v>NÃO</v>
      </c>
      <c r="J1044" s="123"/>
      <c r="K1044" s="123"/>
      <c r="L1044" s="123"/>
      <c r="M1044" s="98" t="s">
        <v>16078</v>
      </c>
      <c r="N1044" s="118"/>
    </row>
    <row r="1045" spans="1:14" x14ac:dyDescent="0.25">
      <c r="A1045" s="130">
        <v>15359201000157</v>
      </c>
      <c r="B1045" s="98" t="s">
        <v>12407</v>
      </c>
      <c r="C1045" s="123" t="s">
        <v>2274</v>
      </c>
      <c r="D1045" s="98" t="s">
        <v>13667</v>
      </c>
      <c r="E1045" s="98" t="s">
        <v>13669</v>
      </c>
      <c r="F1045" s="124">
        <v>14</v>
      </c>
      <c r="G1045" s="112">
        <v>44041</v>
      </c>
      <c r="H1045" s="98"/>
      <c r="I1045" s="123" t="str">
        <f t="shared" si="16"/>
        <v>SIM</v>
      </c>
      <c r="J1045" s="123"/>
      <c r="K1045" s="123"/>
      <c r="L1045" s="123"/>
      <c r="M1045" s="98"/>
      <c r="N1045" s="118"/>
    </row>
    <row r="1046" spans="1:14" x14ac:dyDescent="0.25">
      <c r="A1046" s="130">
        <v>18338178000102</v>
      </c>
      <c r="B1046" s="98" t="s">
        <v>12408</v>
      </c>
      <c r="C1046" s="123" t="s">
        <v>1356</v>
      </c>
      <c r="D1046" s="98" t="s">
        <v>13667</v>
      </c>
      <c r="E1046" s="98" t="s">
        <v>13669</v>
      </c>
      <c r="F1046" s="124">
        <v>11</v>
      </c>
      <c r="G1046" s="112">
        <v>38783</v>
      </c>
      <c r="H1046" s="98"/>
      <c r="I1046" s="123" t="str">
        <f t="shared" si="16"/>
        <v>NÃO</v>
      </c>
      <c r="J1046" s="123"/>
      <c r="K1046" s="123"/>
      <c r="L1046" s="123"/>
      <c r="M1046" s="98"/>
      <c r="N1046" s="118"/>
    </row>
    <row r="1047" spans="1:14" x14ac:dyDescent="0.25">
      <c r="A1047" s="130">
        <v>88227756000119</v>
      </c>
      <c r="B1047" s="98" t="s">
        <v>12409</v>
      </c>
      <c r="C1047" s="123" t="s">
        <v>3812</v>
      </c>
      <c r="D1047" s="98" t="s">
        <v>13667</v>
      </c>
      <c r="E1047" s="98" t="s">
        <v>13669</v>
      </c>
      <c r="F1047" s="124">
        <v>11</v>
      </c>
      <c r="G1047" s="112">
        <v>43751</v>
      </c>
      <c r="H1047" s="98"/>
      <c r="I1047" s="123" t="str">
        <f t="shared" si="16"/>
        <v>NÃO</v>
      </c>
      <c r="J1047" s="123"/>
      <c r="K1047" s="123"/>
      <c r="L1047" s="123"/>
      <c r="M1047" s="98"/>
      <c r="N1047" s="118"/>
    </row>
    <row r="1048" spans="1:14" x14ac:dyDescent="0.25">
      <c r="A1048" s="130">
        <v>44518496000165</v>
      </c>
      <c r="B1048" s="98" t="s">
        <v>12410</v>
      </c>
      <c r="C1048" s="123" t="s">
        <v>4626</v>
      </c>
      <c r="D1048" s="98" t="s">
        <v>13667</v>
      </c>
      <c r="E1048" s="98" t="s">
        <v>13669</v>
      </c>
      <c r="F1048" s="124">
        <v>11</v>
      </c>
      <c r="G1048" s="112">
        <v>38872</v>
      </c>
      <c r="H1048" s="98"/>
      <c r="I1048" s="123" t="str">
        <f t="shared" si="16"/>
        <v>NÃO</v>
      </c>
      <c r="J1048" s="123"/>
      <c r="K1048" s="123"/>
      <c r="L1048" s="123"/>
      <c r="M1048" s="98"/>
      <c r="N1048" s="118"/>
    </row>
    <row r="1049" spans="1:14" x14ac:dyDescent="0.25">
      <c r="A1049" s="130">
        <v>1612150000119</v>
      </c>
      <c r="B1049" s="98" t="s">
        <v>12411</v>
      </c>
      <c r="C1049" s="123" t="s">
        <v>4626</v>
      </c>
      <c r="D1049" s="98" t="s">
        <v>13667</v>
      </c>
      <c r="E1049" s="98" t="s">
        <v>13669</v>
      </c>
      <c r="F1049" s="124">
        <v>11</v>
      </c>
      <c r="G1049" s="112">
        <v>38519</v>
      </c>
      <c r="H1049" s="98"/>
      <c r="I1049" s="123" t="str">
        <f t="shared" si="16"/>
        <v>NÃO</v>
      </c>
      <c r="J1049" s="123"/>
      <c r="K1049" s="123"/>
      <c r="L1049" s="123"/>
      <c r="M1049" s="98" t="s">
        <v>16810</v>
      </c>
      <c r="N1049" s="118"/>
    </row>
    <row r="1050" spans="1:14" x14ac:dyDescent="0.25">
      <c r="A1050" s="130">
        <v>12248100000110</v>
      </c>
      <c r="B1050" s="98" t="s">
        <v>12412</v>
      </c>
      <c r="C1050" s="123" t="s">
        <v>29</v>
      </c>
      <c r="D1050" s="98" t="s">
        <v>13667</v>
      </c>
      <c r="E1050" s="98" t="s">
        <v>13669</v>
      </c>
      <c r="F1050" s="124">
        <v>14</v>
      </c>
      <c r="G1050" s="112">
        <v>44013</v>
      </c>
      <c r="H1050" s="98"/>
      <c r="I1050" s="123" t="str">
        <f t="shared" si="16"/>
        <v>SIM</v>
      </c>
      <c r="J1050" s="123"/>
      <c r="K1050" s="123"/>
      <c r="L1050" s="123"/>
      <c r="M1050" s="98"/>
      <c r="N1050" s="118"/>
    </row>
    <row r="1051" spans="1:14" x14ac:dyDescent="0.25">
      <c r="A1051" s="130">
        <v>45780103000150</v>
      </c>
      <c r="B1051" s="98" t="s">
        <v>12413</v>
      </c>
      <c r="C1051" s="123" t="s">
        <v>4626</v>
      </c>
      <c r="D1051" s="98" t="s">
        <v>13667</v>
      </c>
      <c r="E1051" s="98" t="s">
        <v>13669</v>
      </c>
      <c r="F1051" s="124">
        <v>11</v>
      </c>
      <c r="G1051" s="112">
        <v>38260</v>
      </c>
      <c r="H1051" s="98"/>
      <c r="I1051" s="123" t="str">
        <f t="shared" si="16"/>
        <v>NÃO</v>
      </c>
      <c r="J1051" s="123"/>
      <c r="K1051" s="123"/>
      <c r="L1051" s="123"/>
      <c r="M1051" s="98" t="s">
        <v>16811</v>
      </c>
      <c r="N1051" s="118"/>
    </row>
    <row r="1052" spans="1:14" x14ac:dyDescent="0.25">
      <c r="A1052" s="130">
        <v>12265468000197</v>
      </c>
      <c r="B1052" s="98" t="s">
        <v>12414</v>
      </c>
      <c r="C1052" s="123" t="s">
        <v>29</v>
      </c>
      <c r="D1052" s="98" t="s">
        <v>13667</v>
      </c>
      <c r="E1052" s="98" t="s">
        <v>13669</v>
      </c>
      <c r="F1052" s="124">
        <v>11</v>
      </c>
      <c r="G1052" s="112">
        <v>40847</v>
      </c>
      <c r="H1052" s="98"/>
      <c r="I1052" s="123" t="str">
        <f t="shared" si="16"/>
        <v>NÃO</v>
      </c>
      <c r="J1052" s="123"/>
      <c r="K1052" s="123"/>
      <c r="L1052" s="123"/>
      <c r="M1052" s="98" t="s">
        <v>13733</v>
      </c>
      <c r="N1052" s="118"/>
    </row>
    <row r="1053" spans="1:14" x14ac:dyDescent="0.25">
      <c r="A1053" s="130">
        <v>10140978000102</v>
      </c>
      <c r="B1053" s="98" t="s">
        <v>12415</v>
      </c>
      <c r="C1053" s="123" t="s">
        <v>2758</v>
      </c>
      <c r="D1053" s="98" t="s">
        <v>13667</v>
      </c>
      <c r="E1053" s="98" t="s">
        <v>13669</v>
      </c>
      <c r="F1053" s="124">
        <v>11</v>
      </c>
      <c r="G1053" s="112">
        <v>43216</v>
      </c>
      <c r="H1053" s="98"/>
      <c r="I1053" s="123" t="str">
        <f t="shared" si="16"/>
        <v>NÃO</v>
      </c>
      <c r="J1053" s="123"/>
      <c r="K1053" s="123"/>
      <c r="L1053" s="123"/>
      <c r="M1053" s="98" t="s">
        <v>15403</v>
      </c>
      <c r="N1053" s="118"/>
    </row>
    <row r="1054" spans="1:14" x14ac:dyDescent="0.25">
      <c r="A1054" s="130">
        <v>10141489000175</v>
      </c>
      <c r="B1054" s="98" t="s">
        <v>12417</v>
      </c>
      <c r="C1054" s="123" t="s">
        <v>2758</v>
      </c>
      <c r="D1054" s="98" t="s">
        <v>13667</v>
      </c>
      <c r="E1054" s="98" t="s">
        <v>13669</v>
      </c>
      <c r="F1054" s="124">
        <v>11</v>
      </c>
      <c r="G1054" s="112">
        <v>39433</v>
      </c>
      <c r="H1054" s="98"/>
      <c r="I1054" s="123" t="str">
        <f t="shared" si="16"/>
        <v>NÃO</v>
      </c>
      <c r="J1054" s="123"/>
      <c r="K1054" s="123"/>
      <c r="L1054" s="123"/>
      <c r="M1054" s="98" t="s">
        <v>13699</v>
      </c>
      <c r="N1054" s="118"/>
    </row>
    <row r="1055" spans="1:14" x14ac:dyDescent="0.25">
      <c r="A1055" s="130">
        <v>1612585000163</v>
      </c>
      <c r="B1055" s="98" t="s">
        <v>12418</v>
      </c>
      <c r="C1055" s="123" t="s">
        <v>2926</v>
      </c>
      <c r="D1055" s="98" t="s">
        <v>13667</v>
      </c>
      <c r="E1055" s="98" t="s">
        <v>13669</v>
      </c>
      <c r="F1055" s="124">
        <v>14</v>
      </c>
      <c r="G1055" s="112">
        <v>44136</v>
      </c>
      <c r="H1055" s="98"/>
      <c r="I1055" s="123" t="str">
        <f t="shared" si="16"/>
        <v>SIM</v>
      </c>
      <c r="J1055" s="123"/>
      <c r="K1055" s="123"/>
      <c r="L1055" s="123"/>
      <c r="M1055" s="98"/>
      <c r="N1055" s="118"/>
    </row>
    <row r="1056" spans="1:14" x14ac:dyDescent="0.25">
      <c r="A1056" s="130">
        <v>8888950000106</v>
      </c>
      <c r="B1056" s="98" t="s">
        <v>12419</v>
      </c>
      <c r="C1056" s="123" t="s">
        <v>2554</v>
      </c>
      <c r="D1056" s="98" t="s">
        <v>13667</v>
      </c>
      <c r="E1056" s="98" t="s">
        <v>13669</v>
      </c>
      <c r="F1056" s="124">
        <v>11</v>
      </c>
      <c r="G1056" s="112">
        <v>43803</v>
      </c>
      <c r="H1056" s="98"/>
      <c r="I1056" s="123" t="str">
        <f t="shared" si="16"/>
        <v>NÃO</v>
      </c>
      <c r="J1056" s="123"/>
      <c r="K1056" s="123"/>
      <c r="L1056" s="123"/>
      <c r="M1056" s="98"/>
      <c r="N1056" s="118"/>
    </row>
    <row r="1057" spans="1:14" x14ac:dyDescent="0.25">
      <c r="A1057" s="130">
        <v>18668368000198</v>
      </c>
      <c r="B1057" s="98" t="s">
        <v>12420</v>
      </c>
      <c r="C1057" s="123" t="s">
        <v>1356</v>
      </c>
      <c r="D1057" s="98" t="s">
        <v>13667</v>
      </c>
      <c r="E1057" s="98" t="s">
        <v>13669</v>
      </c>
      <c r="F1057" s="124">
        <v>11</v>
      </c>
      <c r="G1057" s="112">
        <v>43265</v>
      </c>
      <c r="H1057" s="98"/>
      <c r="I1057" s="123" t="str">
        <f t="shared" si="16"/>
        <v>NÃO</v>
      </c>
      <c r="J1057" s="123"/>
      <c r="K1057" s="123"/>
      <c r="L1057" s="123"/>
      <c r="M1057" s="98" t="s">
        <v>14658</v>
      </c>
      <c r="N1057" s="118"/>
    </row>
    <row r="1058" spans="1:14" x14ac:dyDescent="0.25">
      <c r="A1058" s="130">
        <v>24950461000193</v>
      </c>
      <c r="B1058" s="98" t="s">
        <v>12421</v>
      </c>
      <c r="C1058" s="123" t="s">
        <v>2274</v>
      </c>
      <c r="D1058" s="98" t="s">
        <v>13667</v>
      </c>
      <c r="E1058" s="98" t="s">
        <v>13669</v>
      </c>
      <c r="F1058" s="124">
        <v>14</v>
      </c>
      <c r="G1058" s="112">
        <v>44013</v>
      </c>
      <c r="H1058" s="98"/>
      <c r="I1058" s="123" t="str">
        <f t="shared" si="16"/>
        <v>SIM</v>
      </c>
      <c r="J1058" s="123"/>
      <c r="K1058" s="123"/>
      <c r="L1058" s="123"/>
      <c r="M1058" s="98"/>
      <c r="N1058" s="118"/>
    </row>
    <row r="1059" spans="1:14" x14ac:dyDescent="0.25">
      <c r="A1059" s="130">
        <v>2922128000138</v>
      </c>
      <c r="B1059" s="98" t="s">
        <v>12422</v>
      </c>
      <c r="C1059" s="123" t="s">
        <v>901</v>
      </c>
      <c r="D1059" s="98" t="s">
        <v>13667</v>
      </c>
      <c r="E1059" s="98" t="s">
        <v>13669</v>
      </c>
      <c r="F1059" s="124">
        <v>11</v>
      </c>
      <c r="G1059" s="112">
        <v>39311</v>
      </c>
      <c r="H1059" s="98"/>
      <c r="I1059" s="123" t="str">
        <f t="shared" si="16"/>
        <v>NÃO</v>
      </c>
      <c r="J1059" s="123"/>
      <c r="K1059" s="123"/>
      <c r="L1059" s="123"/>
      <c r="M1059" s="98" t="s">
        <v>14260</v>
      </c>
      <c r="N1059" s="118"/>
    </row>
    <row r="1060" spans="1:14" x14ac:dyDescent="0.25">
      <c r="A1060" s="130">
        <v>75789552000120</v>
      </c>
      <c r="B1060" s="98" t="s">
        <v>12423</v>
      </c>
      <c r="C1060" s="123" t="s">
        <v>3143</v>
      </c>
      <c r="D1060" s="98" t="s">
        <v>13667</v>
      </c>
      <c r="E1060" s="98" t="s">
        <v>13669</v>
      </c>
      <c r="F1060" s="124">
        <v>11</v>
      </c>
      <c r="G1060" s="112">
        <v>43433</v>
      </c>
      <c r="H1060" s="98"/>
      <c r="I1060" s="123" t="str">
        <f t="shared" si="16"/>
        <v>NÃO</v>
      </c>
      <c r="J1060" s="123"/>
      <c r="K1060" s="123"/>
      <c r="L1060" s="123"/>
      <c r="M1060" s="98"/>
      <c r="N1060" s="118"/>
    </row>
    <row r="1061" spans="1:14" x14ac:dyDescent="0.25">
      <c r="A1061" s="130">
        <v>5830872000109</v>
      </c>
      <c r="B1061" s="98" t="s">
        <v>12424</v>
      </c>
      <c r="C1061" s="123" t="s">
        <v>133</v>
      </c>
      <c r="D1061" s="98" t="s">
        <v>13667</v>
      </c>
      <c r="E1061" s="98" t="s">
        <v>13669</v>
      </c>
      <c r="F1061" s="124">
        <v>11</v>
      </c>
      <c r="G1061" s="112">
        <v>39447</v>
      </c>
      <c r="H1061" s="98"/>
      <c r="I1061" s="123" t="str">
        <f t="shared" si="16"/>
        <v>NÃO</v>
      </c>
      <c r="J1061" s="123"/>
      <c r="K1061" s="123"/>
      <c r="L1061" s="123"/>
      <c r="M1061" s="98" t="s">
        <v>13839</v>
      </c>
      <c r="N1061" s="118"/>
    </row>
    <row r="1062" spans="1:14" x14ac:dyDescent="0.25">
      <c r="A1062" s="130">
        <v>3330453000174</v>
      </c>
      <c r="B1062" s="98" t="s">
        <v>12425</v>
      </c>
      <c r="C1062" s="123" t="s">
        <v>2197</v>
      </c>
      <c r="D1062" s="98" t="s">
        <v>13667</v>
      </c>
      <c r="E1062" s="98" t="s">
        <v>13669</v>
      </c>
      <c r="F1062" s="124">
        <v>11</v>
      </c>
      <c r="G1062" s="112">
        <v>41509</v>
      </c>
      <c r="H1062" s="98"/>
      <c r="I1062" s="123" t="str">
        <f t="shared" si="16"/>
        <v>NÃO</v>
      </c>
      <c r="J1062" s="123"/>
      <c r="K1062" s="123"/>
      <c r="L1062" s="123"/>
      <c r="M1062" s="98" t="s">
        <v>14883</v>
      </c>
      <c r="N1062" s="118"/>
    </row>
    <row r="1063" spans="1:14" x14ac:dyDescent="0.25">
      <c r="A1063" s="130">
        <v>82777301000190</v>
      </c>
      <c r="B1063" s="98" t="s">
        <v>12426</v>
      </c>
      <c r="C1063" s="123" t="s">
        <v>4289</v>
      </c>
      <c r="D1063" s="98" t="s">
        <v>13667</v>
      </c>
      <c r="E1063" s="98" t="s">
        <v>13669</v>
      </c>
      <c r="F1063" s="124">
        <v>14</v>
      </c>
      <c r="G1063" s="112">
        <v>44044</v>
      </c>
      <c r="H1063" s="98"/>
      <c r="I1063" s="123" t="str">
        <f t="shared" si="16"/>
        <v>SIM</v>
      </c>
      <c r="J1063" s="123"/>
      <c r="K1063" s="123"/>
      <c r="L1063" s="123"/>
      <c r="M1063" s="98"/>
      <c r="N1063" s="118"/>
    </row>
    <row r="1064" spans="1:14" x14ac:dyDescent="0.25">
      <c r="A1064" s="130">
        <v>41522327000100</v>
      </c>
      <c r="B1064" s="98" t="s">
        <v>12427</v>
      </c>
      <c r="C1064" s="123" t="s">
        <v>2926</v>
      </c>
      <c r="D1064" s="98" t="s">
        <v>13667</v>
      </c>
      <c r="E1064" s="98" t="s">
        <v>13669</v>
      </c>
      <c r="F1064" s="124">
        <v>11</v>
      </c>
      <c r="G1064" s="112">
        <v>39253</v>
      </c>
      <c r="H1064" s="98"/>
      <c r="I1064" s="123" t="str">
        <f t="shared" si="16"/>
        <v>NÃO</v>
      </c>
      <c r="J1064" s="123"/>
      <c r="K1064" s="123"/>
      <c r="L1064" s="123"/>
      <c r="M1064" s="98" t="s">
        <v>13534</v>
      </c>
      <c r="N1064" s="118"/>
    </row>
    <row r="1065" spans="1:14" x14ac:dyDescent="0.25">
      <c r="A1065" s="130">
        <v>12207551000100</v>
      </c>
      <c r="B1065" s="98" t="s">
        <v>12428</v>
      </c>
      <c r="C1065" s="123" t="s">
        <v>29</v>
      </c>
      <c r="D1065" s="98" t="s">
        <v>13667</v>
      </c>
      <c r="E1065" s="98" t="s">
        <v>13669</v>
      </c>
      <c r="F1065" s="124">
        <v>11</v>
      </c>
      <c r="G1065" s="112">
        <v>42950</v>
      </c>
      <c r="H1065" s="98"/>
      <c r="I1065" s="123" t="str">
        <f t="shared" si="16"/>
        <v>NÃO</v>
      </c>
      <c r="J1065" s="123"/>
      <c r="K1065" s="123"/>
      <c r="L1065" s="123"/>
      <c r="M1065" s="98" t="s">
        <v>13735</v>
      </c>
      <c r="N1065" s="118"/>
    </row>
    <row r="1066" spans="1:14" x14ac:dyDescent="0.25">
      <c r="A1066" s="130">
        <v>1612584000119</v>
      </c>
      <c r="B1066" s="98" t="s">
        <v>12429</v>
      </c>
      <c r="C1066" s="123" t="s">
        <v>2926</v>
      </c>
      <c r="D1066" s="98" t="s">
        <v>13667</v>
      </c>
      <c r="E1066" s="98" t="s">
        <v>13669</v>
      </c>
      <c r="F1066" s="124">
        <v>11</v>
      </c>
      <c r="G1066" s="112">
        <v>41451</v>
      </c>
      <c r="H1066" s="98"/>
      <c r="I1066" s="123" t="str">
        <f t="shared" si="16"/>
        <v>NÃO</v>
      </c>
      <c r="J1066" s="123"/>
      <c r="K1066" s="123"/>
      <c r="L1066" s="123"/>
      <c r="M1066" s="98" t="s">
        <v>15606</v>
      </c>
      <c r="N1066" s="118"/>
    </row>
    <row r="1067" spans="1:14" x14ac:dyDescent="0.25">
      <c r="A1067" s="130">
        <v>40893778000191</v>
      </c>
      <c r="B1067" s="98" t="s">
        <v>12430</v>
      </c>
      <c r="C1067" s="123" t="s">
        <v>2758</v>
      </c>
      <c r="D1067" s="98" t="s">
        <v>13667</v>
      </c>
      <c r="E1067" s="98" t="s">
        <v>13669</v>
      </c>
      <c r="F1067" s="124">
        <v>11</v>
      </c>
      <c r="G1067" s="112">
        <v>40259</v>
      </c>
      <c r="H1067" s="98"/>
      <c r="I1067" s="123" t="str">
        <f t="shared" si="16"/>
        <v>NÃO</v>
      </c>
      <c r="J1067" s="123"/>
      <c r="K1067" s="123"/>
      <c r="L1067" s="123"/>
      <c r="M1067" s="98" t="s">
        <v>15405</v>
      </c>
      <c r="N1067" s="118"/>
    </row>
    <row r="1068" spans="1:14" x14ac:dyDescent="0.25">
      <c r="A1068" s="130">
        <v>11286267000103</v>
      </c>
      <c r="B1068" s="98" t="s">
        <v>12431</v>
      </c>
      <c r="C1068" s="123" t="s">
        <v>2758</v>
      </c>
      <c r="D1068" s="98" t="s">
        <v>13667</v>
      </c>
      <c r="E1068" s="98" t="s">
        <v>13669</v>
      </c>
      <c r="F1068" s="124">
        <v>11</v>
      </c>
      <c r="G1068" s="112">
        <v>41664</v>
      </c>
      <c r="H1068" s="98"/>
      <c r="I1068" s="123" t="str">
        <f t="shared" si="16"/>
        <v>NÃO</v>
      </c>
      <c r="J1068" s="123"/>
      <c r="K1068" s="123"/>
      <c r="L1068" s="123"/>
      <c r="M1068" s="98" t="s">
        <v>15408</v>
      </c>
      <c r="N1068" s="118"/>
    </row>
    <row r="1069" spans="1:14" x14ac:dyDescent="0.25">
      <c r="A1069" s="130">
        <v>94704277000149</v>
      </c>
      <c r="B1069" s="98" t="s">
        <v>12432</v>
      </c>
      <c r="C1069" s="123" t="s">
        <v>3812</v>
      </c>
      <c r="D1069" s="98" t="s">
        <v>13667</v>
      </c>
      <c r="E1069" s="98" t="s">
        <v>13669</v>
      </c>
      <c r="F1069" s="124">
        <v>14</v>
      </c>
      <c r="G1069" s="112">
        <v>44136</v>
      </c>
      <c r="H1069" s="98"/>
      <c r="I1069" s="123" t="str">
        <f t="shared" si="16"/>
        <v>SIM</v>
      </c>
      <c r="J1069" s="123"/>
      <c r="K1069" s="123"/>
      <c r="L1069" s="123"/>
      <c r="M1069" s="98"/>
      <c r="N1069" s="118"/>
    </row>
    <row r="1070" spans="1:14" x14ac:dyDescent="0.25">
      <c r="A1070" s="130">
        <v>18602078000141</v>
      </c>
      <c r="B1070" s="98" t="s">
        <v>12433</v>
      </c>
      <c r="C1070" s="123" t="s">
        <v>1356</v>
      </c>
      <c r="D1070" s="98" t="s">
        <v>13667</v>
      </c>
      <c r="E1070" s="98" t="s">
        <v>13669</v>
      </c>
      <c r="F1070" s="124">
        <v>11</v>
      </c>
      <c r="G1070" s="112">
        <v>39432</v>
      </c>
      <c r="H1070" s="98"/>
      <c r="I1070" s="123" t="str">
        <f t="shared" si="16"/>
        <v>NÃO</v>
      </c>
      <c r="J1070" s="123"/>
      <c r="K1070" s="123"/>
      <c r="L1070" s="123"/>
      <c r="M1070" s="98"/>
      <c r="N1070" s="118"/>
    </row>
    <row r="1071" spans="1:14" x14ac:dyDescent="0.25">
      <c r="A1071" s="130">
        <v>1613731000175</v>
      </c>
      <c r="B1071" s="98" t="s">
        <v>12434</v>
      </c>
      <c r="C1071" s="123" t="s">
        <v>2758</v>
      </c>
      <c r="D1071" s="98" t="s">
        <v>13667</v>
      </c>
      <c r="E1071" s="98" t="s">
        <v>13669</v>
      </c>
      <c r="F1071" s="124">
        <v>11</v>
      </c>
      <c r="G1071" s="112">
        <v>38719</v>
      </c>
      <c r="H1071" s="98"/>
      <c r="I1071" s="123" t="str">
        <f t="shared" si="16"/>
        <v>NÃO</v>
      </c>
      <c r="J1071" s="123"/>
      <c r="K1071" s="123"/>
      <c r="L1071" s="123"/>
      <c r="M1071" s="98" t="s">
        <v>15409</v>
      </c>
      <c r="N1071" s="118"/>
    </row>
    <row r="1072" spans="1:14" x14ac:dyDescent="0.25">
      <c r="A1072" s="130">
        <v>8997611000168</v>
      </c>
      <c r="B1072" s="98" t="s">
        <v>12435</v>
      </c>
      <c r="C1072" s="123" t="s">
        <v>2554</v>
      </c>
      <c r="D1072" s="98" t="s">
        <v>13667</v>
      </c>
      <c r="E1072" s="98" t="s">
        <v>13669</v>
      </c>
      <c r="F1072" s="124">
        <v>14</v>
      </c>
      <c r="G1072" s="112">
        <v>43983</v>
      </c>
      <c r="H1072" s="98"/>
      <c r="I1072" s="123" t="str">
        <f t="shared" si="16"/>
        <v>SIM</v>
      </c>
      <c r="J1072" s="123"/>
      <c r="K1072" s="123"/>
      <c r="L1072" s="123"/>
      <c r="M1072" s="98"/>
      <c r="N1072" s="118"/>
    </row>
    <row r="1073" spans="1:14" x14ac:dyDescent="0.25">
      <c r="A1073" s="130">
        <v>87613626000151</v>
      </c>
      <c r="B1073" s="98" t="s">
        <v>12436</v>
      </c>
      <c r="C1073" s="123" t="s">
        <v>3812</v>
      </c>
      <c r="D1073" s="98" t="s">
        <v>13667</v>
      </c>
      <c r="E1073" s="98" t="s">
        <v>13669</v>
      </c>
      <c r="F1073" s="124">
        <v>14</v>
      </c>
      <c r="G1073" s="112">
        <v>44136</v>
      </c>
      <c r="H1073" s="98"/>
      <c r="I1073" s="123" t="str">
        <f t="shared" si="16"/>
        <v>SIM</v>
      </c>
      <c r="J1073" s="123"/>
      <c r="K1073" s="123"/>
      <c r="L1073" s="123"/>
      <c r="M1073" s="98"/>
      <c r="N1073" s="118"/>
    </row>
    <row r="1074" spans="1:14" x14ac:dyDescent="0.25">
      <c r="A1074" s="130">
        <v>92406289000161</v>
      </c>
      <c r="B1074" s="98" t="s">
        <v>12437</v>
      </c>
      <c r="C1074" s="123" t="s">
        <v>3812</v>
      </c>
      <c r="D1074" s="98" t="s">
        <v>13667</v>
      </c>
      <c r="E1074" s="98" t="s">
        <v>13669</v>
      </c>
      <c r="F1074" s="124">
        <v>14</v>
      </c>
      <c r="G1074" s="112">
        <v>44044</v>
      </c>
      <c r="H1074" s="98"/>
      <c r="I1074" s="123" t="str">
        <f t="shared" si="16"/>
        <v>SIM</v>
      </c>
      <c r="J1074" s="123"/>
      <c r="K1074" s="123"/>
      <c r="L1074" s="123"/>
      <c r="M1074" s="98"/>
      <c r="N1074" s="118"/>
    </row>
    <row r="1075" spans="1:14" x14ac:dyDescent="0.25">
      <c r="A1075" s="130">
        <v>28919637000103</v>
      </c>
      <c r="B1075" s="98" t="s">
        <v>12438</v>
      </c>
      <c r="C1075" s="123" t="s">
        <v>3513</v>
      </c>
      <c r="D1075" s="98" t="s">
        <v>13667</v>
      </c>
      <c r="E1075" s="98" t="s">
        <v>13669</v>
      </c>
      <c r="F1075" s="124">
        <v>11</v>
      </c>
      <c r="G1075" s="112">
        <v>39171</v>
      </c>
      <c r="H1075" s="98"/>
      <c r="I1075" s="123" t="str">
        <f t="shared" si="16"/>
        <v>NÃO</v>
      </c>
      <c r="J1075" s="123"/>
      <c r="K1075" s="123"/>
      <c r="L1075" s="123"/>
      <c r="M1075" s="98" t="s">
        <v>13534</v>
      </c>
      <c r="N1075" s="118"/>
    </row>
    <row r="1076" spans="1:14" x14ac:dyDescent="0.25">
      <c r="A1076" s="130">
        <v>87297982000103</v>
      </c>
      <c r="B1076" s="98" t="s">
        <v>12439</v>
      </c>
      <c r="C1076" s="123" t="s">
        <v>3812</v>
      </c>
      <c r="D1076" s="98" t="s">
        <v>13667</v>
      </c>
      <c r="E1076" s="98" t="s">
        <v>13669</v>
      </c>
      <c r="F1076" s="124">
        <v>14</v>
      </c>
      <c r="G1076" s="112">
        <v>44044</v>
      </c>
      <c r="H1076" s="98"/>
      <c r="I1076" s="123" t="str">
        <f t="shared" si="16"/>
        <v>SIM</v>
      </c>
      <c r="J1076" s="123"/>
      <c r="K1076" s="123"/>
      <c r="L1076" s="123"/>
      <c r="M1076" s="98"/>
      <c r="N1076" s="118"/>
    </row>
    <row r="1077" spans="1:14" x14ac:dyDescent="0.25">
      <c r="A1077" s="130">
        <v>10143246000176</v>
      </c>
      <c r="B1077" s="98" t="s">
        <v>12440</v>
      </c>
      <c r="C1077" s="123" t="s">
        <v>2758</v>
      </c>
      <c r="D1077" s="98" t="s">
        <v>13667</v>
      </c>
      <c r="E1077" s="98" t="s">
        <v>13669</v>
      </c>
      <c r="F1077" s="124">
        <v>11</v>
      </c>
      <c r="G1077" s="112">
        <v>39143</v>
      </c>
      <c r="H1077" s="98"/>
      <c r="I1077" s="123" t="str">
        <f t="shared" si="16"/>
        <v>NÃO</v>
      </c>
      <c r="J1077" s="123"/>
      <c r="K1077" s="123"/>
      <c r="L1077" s="123"/>
      <c r="M1077" s="98"/>
      <c r="N1077" s="118"/>
    </row>
    <row r="1078" spans="1:14" x14ac:dyDescent="0.25">
      <c r="A1078" s="130">
        <v>8113466000105</v>
      </c>
      <c r="B1078" s="98" t="s">
        <v>12441</v>
      </c>
      <c r="C1078" s="123" t="s">
        <v>3601</v>
      </c>
      <c r="D1078" s="98" t="s">
        <v>13667</v>
      </c>
      <c r="E1078" s="98" t="s">
        <v>13669</v>
      </c>
      <c r="F1078" s="124">
        <v>11</v>
      </c>
      <c r="G1078" s="112">
        <v>41382</v>
      </c>
      <c r="H1078" s="98"/>
      <c r="I1078" s="123" t="str">
        <f t="shared" si="16"/>
        <v>NÃO</v>
      </c>
      <c r="J1078" s="123"/>
      <c r="K1078" s="123"/>
      <c r="L1078" s="123"/>
      <c r="M1078" s="98" t="s">
        <v>16079</v>
      </c>
      <c r="N1078" s="118"/>
    </row>
    <row r="1079" spans="1:14" x14ac:dyDescent="0.25">
      <c r="A1079" s="130">
        <v>8159394000137</v>
      </c>
      <c r="B1079" s="98" t="s">
        <v>12442</v>
      </c>
      <c r="C1079" s="123" t="s">
        <v>3601</v>
      </c>
      <c r="D1079" s="98" t="s">
        <v>13667</v>
      </c>
      <c r="E1079" s="98" t="s">
        <v>13669</v>
      </c>
      <c r="F1079" s="124">
        <v>11</v>
      </c>
      <c r="G1079" s="112">
        <v>42380</v>
      </c>
      <c r="H1079" s="98"/>
      <c r="I1079" s="123" t="str">
        <f t="shared" si="16"/>
        <v>NÃO</v>
      </c>
      <c r="J1079" s="123"/>
      <c r="K1079" s="123"/>
      <c r="L1079" s="123"/>
      <c r="M1079" s="98" t="s">
        <v>16081</v>
      </c>
      <c r="N1079" s="118"/>
    </row>
    <row r="1080" spans="1:14" x14ac:dyDescent="0.25">
      <c r="A1080" s="130">
        <v>17877200000120</v>
      </c>
      <c r="B1080" s="98" t="s">
        <v>12443</v>
      </c>
      <c r="C1080" s="123" t="s">
        <v>1356</v>
      </c>
      <c r="D1080" s="98" t="s">
        <v>13667</v>
      </c>
      <c r="E1080" s="98" t="s">
        <v>13669</v>
      </c>
      <c r="F1080" s="124">
        <v>11</v>
      </c>
      <c r="G1080" s="112">
        <v>38932</v>
      </c>
      <c r="H1080" s="98"/>
      <c r="I1080" s="123" t="str">
        <f t="shared" si="16"/>
        <v>NÃO</v>
      </c>
      <c r="J1080" s="123"/>
      <c r="K1080" s="123"/>
      <c r="L1080" s="123"/>
      <c r="M1080" s="98" t="s">
        <v>13534</v>
      </c>
      <c r="N1080" s="118"/>
    </row>
    <row r="1081" spans="1:14" x14ac:dyDescent="0.25">
      <c r="A1081" s="130">
        <v>37465408000149</v>
      </c>
      <c r="B1081" s="98" t="s">
        <v>12444</v>
      </c>
      <c r="C1081" s="123" t="s">
        <v>2274</v>
      </c>
      <c r="D1081" s="98" t="s">
        <v>13667</v>
      </c>
      <c r="E1081" s="98" t="s">
        <v>13669</v>
      </c>
      <c r="F1081" s="124">
        <v>11</v>
      </c>
      <c r="G1081" s="112">
        <v>38729</v>
      </c>
      <c r="H1081" s="98"/>
      <c r="I1081" s="123" t="str">
        <f t="shared" si="16"/>
        <v>NÃO</v>
      </c>
      <c r="J1081" s="123"/>
      <c r="K1081" s="123"/>
      <c r="L1081" s="123"/>
      <c r="M1081" s="98" t="s">
        <v>14971</v>
      </c>
      <c r="N1081" s="118"/>
    </row>
    <row r="1082" spans="1:14" x14ac:dyDescent="0.25">
      <c r="A1082" s="130">
        <v>6554117000101</v>
      </c>
      <c r="B1082" s="98" t="s">
        <v>12445</v>
      </c>
      <c r="C1082" s="123" t="s">
        <v>2926</v>
      </c>
      <c r="D1082" s="98" t="s">
        <v>13667</v>
      </c>
      <c r="E1082" s="98" t="s">
        <v>13669</v>
      </c>
      <c r="F1082" s="124">
        <v>11</v>
      </c>
      <c r="G1082" s="112">
        <v>41701</v>
      </c>
      <c r="H1082" s="98"/>
      <c r="I1082" s="123" t="str">
        <f t="shared" si="16"/>
        <v>NÃO</v>
      </c>
      <c r="J1082" s="123"/>
      <c r="K1082" s="123"/>
      <c r="L1082" s="123"/>
      <c r="M1082" s="98" t="s">
        <v>15607</v>
      </c>
      <c r="N1082" s="118"/>
    </row>
    <row r="1083" spans="1:14" x14ac:dyDescent="0.25">
      <c r="A1083" s="130">
        <v>76020452000105</v>
      </c>
      <c r="B1083" s="98" t="s">
        <v>12446</v>
      </c>
      <c r="C1083" s="123" t="s">
        <v>3143</v>
      </c>
      <c r="D1083" s="98" t="s">
        <v>13667</v>
      </c>
      <c r="E1083" s="98" t="s">
        <v>13669</v>
      </c>
      <c r="F1083" s="124">
        <v>11</v>
      </c>
      <c r="G1083" s="112">
        <v>39066</v>
      </c>
      <c r="H1083" s="98"/>
      <c r="I1083" s="123" t="str">
        <f t="shared" si="16"/>
        <v>NÃO</v>
      </c>
      <c r="J1083" s="123"/>
      <c r="K1083" s="123"/>
      <c r="L1083" s="123"/>
      <c r="M1083" s="98"/>
      <c r="N1083" s="118"/>
    </row>
    <row r="1084" spans="1:14" x14ac:dyDescent="0.25">
      <c r="A1084" s="130">
        <v>95684536000180</v>
      </c>
      <c r="B1084" s="98" t="s">
        <v>12447</v>
      </c>
      <c r="C1084" s="123" t="s">
        <v>3143</v>
      </c>
      <c r="D1084" s="98" t="s">
        <v>13667</v>
      </c>
      <c r="E1084" s="98" t="s">
        <v>13669</v>
      </c>
      <c r="F1084" s="124">
        <v>11</v>
      </c>
      <c r="G1084" s="112">
        <v>41000</v>
      </c>
      <c r="H1084" s="98"/>
      <c r="I1084" s="123" t="str">
        <f t="shared" si="16"/>
        <v>NÃO</v>
      </c>
      <c r="J1084" s="123"/>
      <c r="K1084" s="123"/>
      <c r="L1084" s="123"/>
      <c r="M1084" s="98"/>
      <c r="N1084" s="118"/>
    </row>
    <row r="1085" spans="1:14" x14ac:dyDescent="0.25">
      <c r="A1085" s="130">
        <v>76205970000195</v>
      </c>
      <c r="B1085" s="98" t="s">
        <v>12448</v>
      </c>
      <c r="C1085" s="123" t="s">
        <v>3143</v>
      </c>
      <c r="D1085" s="98" t="s">
        <v>13667</v>
      </c>
      <c r="E1085" s="98" t="s">
        <v>13669</v>
      </c>
      <c r="F1085" s="124">
        <v>11</v>
      </c>
      <c r="G1085" s="112">
        <v>38849</v>
      </c>
      <c r="H1085" s="98"/>
      <c r="I1085" s="123" t="str">
        <f t="shared" si="16"/>
        <v>NÃO</v>
      </c>
      <c r="J1085" s="123"/>
      <c r="K1085" s="123"/>
      <c r="L1085" s="123"/>
      <c r="M1085" s="98"/>
      <c r="N1085" s="118"/>
    </row>
    <row r="1086" spans="1:14" x14ac:dyDescent="0.25">
      <c r="A1086" s="130">
        <v>44437820000110</v>
      </c>
      <c r="B1086" s="98" t="s">
        <v>12449</v>
      </c>
      <c r="C1086" s="123" t="s">
        <v>4626</v>
      </c>
      <c r="D1086" s="98" t="s">
        <v>13667</v>
      </c>
      <c r="E1086" s="98" t="s">
        <v>13669</v>
      </c>
      <c r="F1086" s="124">
        <v>14</v>
      </c>
      <c r="G1086" s="112">
        <v>44044</v>
      </c>
      <c r="H1086" s="98"/>
      <c r="I1086" s="123" t="str">
        <f t="shared" si="16"/>
        <v>SIM</v>
      </c>
      <c r="J1086" s="123"/>
      <c r="K1086" s="123"/>
      <c r="L1086" s="123"/>
      <c r="M1086" s="98"/>
      <c r="N1086" s="118"/>
    </row>
    <row r="1087" spans="1:14" x14ac:dyDescent="0.25">
      <c r="A1087" s="130">
        <v>18244376000107</v>
      </c>
      <c r="B1087" s="98" t="s">
        <v>12450</v>
      </c>
      <c r="C1087" s="123" t="s">
        <v>1356</v>
      </c>
      <c r="D1087" s="98" t="s">
        <v>13667</v>
      </c>
      <c r="E1087" s="98" t="s">
        <v>13669</v>
      </c>
      <c r="F1087" s="124">
        <v>11</v>
      </c>
      <c r="G1087" s="112">
        <v>38691</v>
      </c>
      <c r="H1087" s="98"/>
      <c r="I1087" s="123" t="str">
        <f t="shared" si="16"/>
        <v>NÃO</v>
      </c>
      <c r="J1087" s="123"/>
      <c r="K1087" s="123"/>
      <c r="L1087" s="123"/>
      <c r="M1087" s="98"/>
      <c r="N1087" s="118"/>
    </row>
    <row r="1088" spans="1:14" x14ac:dyDescent="0.25">
      <c r="A1088" s="130">
        <v>88201298000149</v>
      </c>
      <c r="B1088" s="98" t="s">
        <v>12451</v>
      </c>
      <c r="C1088" s="123" t="s">
        <v>3812</v>
      </c>
      <c r="D1088" s="98" t="s">
        <v>13667</v>
      </c>
      <c r="E1088" s="98" t="s">
        <v>13669</v>
      </c>
      <c r="F1088" s="124">
        <v>14</v>
      </c>
      <c r="G1088" s="112">
        <v>44044</v>
      </c>
      <c r="H1088" s="98"/>
      <c r="I1088" s="123" t="str">
        <f t="shared" si="16"/>
        <v>SIM</v>
      </c>
      <c r="J1088" s="123"/>
      <c r="K1088" s="123"/>
      <c r="L1088" s="123"/>
      <c r="M1088" s="98"/>
      <c r="N1088" s="118"/>
    </row>
    <row r="1089" spans="1:14" x14ac:dyDescent="0.25">
      <c r="A1089" s="130">
        <v>18315218000109</v>
      </c>
      <c r="B1089" s="98" t="s">
        <v>12452</v>
      </c>
      <c r="C1089" s="123" t="s">
        <v>1356</v>
      </c>
      <c r="D1089" s="98" t="s">
        <v>13667</v>
      </c>
      <c r="E1089" s="98" t="s">
        <v>13669</v>
      </c>
      <c r="F1089" s="124">
        <v>14</v>
      </c>
      <c r="G1089" s="112">
        <v>44041</v>
      </c>
      <c r="H1089" s="98"/>
      <c r="I1089" s="123" t="str">
        <f t="shared" si="16"/>
        <v>SIM</v>
      </c>
      <c r="J1089" s="123"/>
      <c r="K1089" s="123"/>
      <c r="L1089" s="123"/>
      <c r="M1089" s="98"/>
      <c r="N1089" s="118"/>
    </row>
    <row r="1090" spans="1:14" x14ac:dyDescent="0.25">
      <c r="A1090" s="130">
        <v>46362661000168</v>
      </c>
      <c r="B1090" s="98" t="s">
        <v>12453</v>
      </c>
      <c r="C1090" s="123" t="s">
        <v>4626</v>
      </c>
      <c r="D1090" s="98" t="s">
        <v>13667</v>
      </c>
      <c r="E1090" s="98" t="s">
        <v>13669</v>
      </c>
      <c r="F1090" s="124">
        <v>11</v>
      </c>
      <c r="G1090" s="112">
        <v>40909</v>
      </c>
      <c r="H1090" s="98"/>
      <c r="I1090" s="123" t="str">
        <f t="shared" si="16"/>
        <v>NÃO</v>
      </c>
      <c r="J1090" s="123"/>
      <c r="K1090" s="123"/>
      <c r="L1090" s="123"/>
      <c r="M1090" s="98" t="s">
        <v>13534</v>
      </c>
      <c r="N1090" s="118"/>
    </row>
    <row r="1091" spans="1:14" x14ac:dyDescent="0.25">
      <c r="A1091" s="130">
        <v>1587109000130</v>
      </c>
      <c r="B1091" s="98" t="s">
        <v>12454</v>
      </c>
      <c r="C1091" s="123" t="s">
        <v>1356</v>
      </c>
      <c r="D1091" s="98" t="s">
        <v>13667</v>
      </c>
      <c r="E1091" s="98" t="s">
        <v>13669</v>
      </c>
      <c r="F1091" s="124">
        <v>11</v>
      </c>
      <c r="G1091" s="112">
        <v>41822</v>
      </c>
      <c r="H1091" s="98"/>
      <c r="I1091" s="123" t="str">
        <f t="shared" ref="I1091:I1154" si="17">IFERROR(IF(OR(E1091="Ativos", E1091="Aposentados",E1091="Pensionistas"),IF(F1091&gt;=14,"SIM","NÃO"),""),"")</f>
        <v>NÃO</v>
      </c>
      <c r="J1091" s="123"/>
      <c r="K1091" s="123"/>
      <c r="L1091" s="123"/>
      <c r="M1091" s="98" t="s">
        <v>14666</v>
      </c>
      <c r="N1091" s="118"/>
    </row>
    <row r="1092" spans="1:14" x14ac:dyDescent="0.25">
      <c r="A1092" s="130">
        <v>46200846000176</v>
      </c>
      <c r="B1092" s="98" t="s">
        <v>12455</v>
      </c>
      <c r="C1092" s="123" t="s">
        <v>4626</v>
      </c>
      <c r="D1092" s="98" t="s">
        <v>13667</v>
      </c>
      <c r="E1092" s="98" t="s">
        <v>13669</v>
      </c>
      <c r="F1092" s="124">
        <v>14</v>
      </c>
      <c r="G1092" s="112">
        <v>43983</v>
      </c>
      <c r="H1092" s="98"/>
      <c r="I1092" s="123" t="str">
        <f t="shared" si="17"/>
        <v>SIM</v>
      </c>
      <c r="J1092" s="123"/>
      <c r="K1092" s="123"/>
      <c r="L1092" s="123"/>
      <c r="M1092" s="98"/>
      <c r="N1092" s="118"/>
    </row>
    <row r="1093" spans="1:14" x14ac:dyDescent="0.25">
      <c r="A1093" s="130">
        <v>82924390000150</v>
      </c>
      <c r="B1093" s="98" t="s">
        <v>12456</v>
      </c>
      <c r="C1093" s="123" t="s">
        <v>4289</v>
      </c>
      <c r="D1093" s="98" t="s">
        <v>13667</v>
      </c>
      <c r="E1093" s="98" t="s">
        <v>13669</v>
      </c>
      <c r="F1093" s="124">
        <v>11</v>
      </c>
      <c r="G1093" s="112">
        <v>38432</v>
      </c>
      <c r="H1093" s="98"/>
      <c r="I1093" s="123" t="str">
        <f t="shared" si="17"/>
        <v>NÃO</v>
      </c>
      <c r="J1093" s="123"/>
      <c r="K1093" s="123"/>
      <c r="L1093" s="123"/>
      <c r="M1093" s="98" t="s">
        <v>16622</v>
      </c>
      <c r="N1093" s="118"/>
    </row>
    <row r="1094" spans="1:14" x14ac:dyDescent="0.25">
      <c r="A1094" s="130">
        <v>1067305000183</v>
      </c>
      <c r="B1094" s="98" t="s">
        <v>12457</v>
      </c>
      <c r="C1094" s="123" t="s">
        <v>901</v>
      </c>
      <c r="D1094" s="98" t="s">
        <v>13667</v>
      </c>
      <c r="E1094" s="98" t="s">
        <v>13669</v>
      </c>
      <c r="F1094" s="124">
        <v>14</v>
      </c>
      <c r="G1094" s="112">
        <v>44136</v>
      </c>
      <c r="H1094" s="98"/>
      <c r="I1094" s="123" t="str">
        <f t="shared" si="17"/>
        <v>SIM</v>
      </c>
      <c r="J1094" s="123"/>
      <c r="K1094" s="123"/>
      <c r="L1094" s="123"/>
      <c r="M1094" s="98"/>
      <c r="N1094" s="118"/>
    </row>
    <row r="1095" spans="1:14" x14ac:dyDescent="0.25">
      <c r="A1095" s="130">
        <v>89030639000123</v>
      </c>
      <c r="B1095" s="98" t="s">
        <v>12458</v>
      </c>
      <c r="C1095" s="123" t="s">
        <v>3812</v>
      </c>
      <c r="D1095" s="98" t="s">
        <v>13667</v>
      </c>
      <c r="E1095" s="98" t="s">
        <v>13669</v>
      </c>
      <c r="F1095" s="124">
        <v>11</v>
      </c>
      <c r="G1095" s="112">
        <v>43658</v>
      </c>
      <c r="H1095" s="98"/>
      <c r="I1095" s="123" t="str">
        <f t="shared" si="17"/>
        <v>NÃO</v>
      </c>
      <c r="J1095" s="123"/>
      <c r="K1095" s="123"/>
      <c r="L1095" s="123"/>
      <c r="M1095" s="98"/>
      <c r="N1095" s="118"/>
    </row>
    <row r="1096" spans="1:14" x14ac:dyDescent="0.25">
      <c r="A1096" s="130">
        <v>18029165000151</v>
      </c>
      <c r="B1096" s="98" t="s">
        <v>12459</v>
      </c>
      <c r="C1096" s="123" t="s">
        <v>1356</v>
      </c>
      <c r="D1096" s="98" t="s">
        <v>13667</v>
      </c>
      <c r="E1096" s="98" t="s">
        <v>13669</v>
      </c>
      <c r="F1096" s="124">
        <v>11</v>
      </c>
      <c r="G1096" s="112">
        <v>40786</v>
      </c>
      <c r="H1096" s="98"/>
      <c r="I1096" s="123" t="str">
        <f t="shared" si="17"/>
        <v>NÃO</v>
      </c>
      <c r="J1096" s="123"/>
      <c r="K1096" s="123"/>
      <c r="L1096" s="123"/>
      <c r="M1096" s="98"/>
      <c r="N1096" s="118"/>
    </row>
    <row r="1097" spans="1:14" x14ac:dyDescent="0.25">
      <c r="A1097" s="130">
        <v>45132495000140</v>
      </c>
      <c r="B1097" s="98" t="s">
        <v>12460</v>
      </c>
      <c r="C1097" s="123" t="s">
        <v>4626</v>
      </c>
      <c r="D1097" s="98" t="s">
        <v>13667</v>
      </c>
      <c r="E1097" s="98" t="s">
        <v>13669</v>
      </c>
      <c r="F1097" s="124">
        <v>11</v>
      </c>
      <c r="G1097" s="112">
        <v>43862</v>
      </c>
      <c r="H1097" s="98"/>
      <c r="I1097" s="123" t="str">
        <f t="shared" si="17"/>
        <v>NÃO</v>
      </c>
      <c r="J1097" s="123"/>
      <c r="K1097" s="123"/>
      <c r="L1097" s="123"/>
      <c r="M1097" s="98"/>
      <c r="N1097" s="118"/>
    </row>
    <row r="1098" spans="1:14" x14ac:dyDescent="0.25">
      <c r="A1098" s="130">
        <v>11097292000149</v>
      </c>
      <c r="B1098" s="98" t="s">
        <v>12461</v>
      </c>
      <c r="C1098" s="123" t="s">
        <v>2758</v>
      </c>
      <c r="D1098" s="98" t="s">
        <v>13667</v>
      </c>
      <c r="E1098" s="98" t="s">
        <v>13669</v>
      </c>
      <c r="F1098" s="124">
        <v>11</v>
      </c>
      <c r="G1098" s="112">
        <v>40819</v>
      </c>
      <c r="H1098" s="98"/>
      <c r="I1098" s="123" t="str">
        <f t="shared" si="17"/>
        <v>NÃO</v>
      </c>
      <c r="J1098" s="123"/>
      <c r="K1098" s="123"/>
      <c r="L1098" s="123"/>
      <c r="M1098" s="98" t="s">
        <v>15417</v>
      </c>
      <c r="N1098" s="118"/>
    </row>
    <row r="1099" spans="1:14" x14ac:dyDescent="0.25">
      <c r="A1099" s="130">
        <v>94707486000146</v>
      </c>
      <c r="B1099" s="98" t="s">
        <v>12462</v>
      </c>
      <c r="C1099" s="123" t="s">
        <v>3812</v>
      </c>
      <c r="D1099" s="98" t="s">
        <v>13667</v>
      </c>
      <c r="E1099" s="98" t="s">
        <v>13669</v>
      </c>
      <c r="F1099" s="124">
        <v>11</v>
      </c>
      <c r="G1099" s="112">
        <v>38473</v>
      </c>
      <c r="H1099" s="98"/>
      <c r="I1099" s="123" t="str">
        <f t="shared" si="17"/>
        <v>NÃO</v>
      </c>
      <c r="J1099" s="123"/>
      <c r="K1099" s="123"/>
      <c r="L1099" s="123"/>
      <c r="M1099" s="98" t="s">
        <v>16363</v>
      </c>
      <c r="N1099" s="118"/>
    </row>
    <row r="1100" spans="1:14" x14ac:dyDescent="0.25">
      <c r="A1100" s="130">
        <v>27167410000188</v>
      </c>
      <c r="B1100" s="98" t="s">
        <v>12463</v>
      </c>
      <c r="C1100" s="123" t="s">
        <v>821</v>
      </c>
      <c r="D1100" s="98" t="s">
        <v>13667</v>
      </c>
      <c r="E1100" s="98" t="s">
        <v>13669</v>
      </c>
      <c r="F1100" s="124">
        <v>14</v>
      </c>
      <c r="G1100" s="112">
        <v>44013</v>
      </c>
      <c r="H1100" s="98"/>
      <c r="I1100" s="123" t="str">
        <f t="shared" si="17"/>
        <v>SIM</v>
      </c>
      <c r="J1100" s="123"/>
      <c r="K1100" s="123"/>
      <c r="L1100" s="123"/>
      <c r="M1100" s="98"/>
      <c r="N1100" s="118"/>
    </row>
    <row r="1101" spans="1:14" x14ac:dyDescent="0.25">
      <c r="A1101" s="130">
        <v>76972074000151</v>
      </c>
      <c r="B1101" s="98" t="s">
        <v>12464</v>
      </c>
      <c r="C1101" s="123" t="s">
        <v>3143</v>
      </c>
      <c r="D1101" s="98" t="s">
        <v>13667</v>
      </c>
      <c r="E1101" s="98" t="s">
        <v>13669</v>
      </c>
      <c r="F1101" s="124">
        <v>11</v>
      </c>
      <c r="G1101" s="112">
        <v>40017</v>
      </c>
      <c r="H1101" s="98"/>
      <c r="I1101" s="123" t="str">
        <f t="shared" si="17"/>
        <v>NÃO</v>
      </c>
      <c r="J1101" s="123"/>
      <c r="K1101" s="123"/>
      <c r="L1101" s="123"/>
      <c r="M1101" s="98" t="s">
        <v>15798</v>
      </c>
      <c r="N1101" s="118"/>
    </row>
    <row r="1102" spans="1:14" x14ac:dyDescent="0.25">
      <c r="A1102" s="130">
        <v>76970367000108</v>
      </c>
      <c r="B1102" s="98" t="s">
        <v>12465</v>
      </c>
      <c r="C1102" s="123" t="s">
        <v>3143</v>
      </c>
      <c r="D1102" s="98" t="s">
        <v>13667</v>
      </c>
      <c r="E1102" s="98" t="s">
        <v>13669</v>
      </c>
      <c r="F1102" s="124">
        <v>11</v>
      </c>
      <c r="G1102" s="112">
        <v>42005</v>
      </c>
      <c r="H1102" s="98"/>
      <c r="I1102" s="123" t="str">
        <f t="shared" si="17"/>
        <v>NÃO</v>
      </c>
      <c r="J1102" s="123"/>
      <c r="K1102" s="123"/>
      <c r="L1102" s="123"/>
      <c r="M1102" s="98" t="s">
        <v>15801</v>
      </c>
      <c r="N1102" s="118"/>
    </row>
    <row r="1103" spans="1:14" x14ac:dyDescent="0.25">
      <c r="A1103" s="130">
        <v>75771477000170</v>
      </c>
      <c r="B1103" s="98" t="s">
        <v>12466</v>
      </c>
      <c r="C1103" s="123" t="s">
        <v>3143</v>
      </c>
      <c r="D1103" s="98" t="s">
        <v>13667</v>
      </c>
      <c r="E1103" s="98" t="s">
        <v>13669</v>
      </c>
      <c r="F1103" s="124">
        <v>11</v>
      </c>
      <c r="G1103" s="112">
        <v>40909</v>
      </c>
      <c r="H1103" s="98"/>
      <c r="I1103" s="123" t="str">
        <f t="shared" si="17"/>
        <v>NÃO</v>
      </c>
      <c r="J1103" s="123"/>
      <c r="K1103" s="123"/>
      <c r="L1103" s="123"/>
      <c r="M1103" s="98" t="s">
        <v>13534</v>
      </c>
      <c r="N1103" s="118"/>
    </row>
    <row r="1104" spans="1:14" x14ac:dyDescent="0.25">
      <c r="A1104" s="130">
        <v>46363933000144</v>
      </c>
      <c r="B1104" s="98" t="s">
        <v>12467</v>
      </c>
      <c r="C1104" s="123" t="s">
        <v>4626</v>
      </c>
      <c r="D1104" s="98" t="s">
        <v>13667</v>
      </c>
      <c r="E1104" s="98" t="s">
        <v>13669</v>
      </c>
      <c r="F1104" s="124">
        <v>11</v>
      </c>
      <c r="G1104" s="112">
        <v>43418</v>
      </c>
      <c r="H1104" s="98"/>
      <c r="I1104" s="123" t="str">
        <f t="shared" si="17"/>
        <v>NÃO</v>
      </c>
      <c r="J1104" s="123"/>
      <c r="K1104" s="123"/>
      <c r="L1104" s="123"/>
      <c r="M1104" s="98"/>
      <c r="N1104" s="118"/>
    </row>
    <row r="1105" spans="1:14" x14ac:dyDescent="0.25">
      <c r="A1105" s="130">
        <v>24772246000140</v>
      </c>
      <c r="B1105" s="98" t="s">
        <v>12468</v>
      </c>
      <c r="C1105" s="123" t="s">
        <v>2274</v>
      </c>
      <c r="D1105" s="98" t="s">
        <v>13667</v>
      </c>
      <c r="E1105" s="98" t="s">
        <v>13669</v>
      </c>
      <c r="F1105" s="124">
        <v>14</v>
      </c>
      <c r="G1105" s="112">
        <v>44136</v>
      </c>
      <c r="H1105" s="98"/>
      <c r="I1105" s="123" t="str">
        <f t="shared" si="17"/>
        <v>SIM</v>
      </c>
      <c r="J1105" s="123"/>
      <c r="K1105" s="123"/>
      <c r="L1105" s="123"/>
      <c r="M1105" s="98"/>
      <c r="N1105" s="118"/>
    </row>
    <row r="1106" spans="1:14" x14ac:dyDescent="0.25">
      <c r="A1106" s="130">
        <v>8924813000180</v>
      </c>
      <c r="B1106" s="98" t="s">
        <v>12469</v>
      </c>
      <c r="C1106" s="123" t="s">
        <v>2554</v>
      </c>
      <c r="D1106" s="98" t="s">
        <v>13667</v>
      </c>
      <c r="E1106" s="98" t="s">
        <v>13669</v>
      </c>
      <c r="F1106" s="124">
        <v>11</v>
      </c>
      <c r="G1106" s="112">
        <v>40827</v>
      </c>
      <c r="H1106" s="98"/>
      <c r="I1106" s="123" t="str">
        <f t="shared" si="17"/>
        <v>NÃO</v>
      </c>
      <c r="J1106" s="123"/>
      <c r="K1106" s="123"/>
      <c r="L1106" s="123"/>
      <c r="M1106" s="98" t="s">
        <v>15180</v>
      </c>
      <c r="N1106" s="118"/>
    </row>
    <row r="1107" spans="1:14" x14ac:dyDescent="0.25">
      <c r="A1107" s="130">
        <v>6554448000133</v>
      </c>
      <c r="B1107" s="98" t="s">
        <v>12470</v>
      </c>
      <c r="C1107" s="123" t="s">
        <v>2926</v>
      </c>
      <c r="D1107" s="98" t="s">
        <v>13667</v>
      </c>
      <c r="E1107" s="98" t="s">
        <v>13669</v>
      </c>
      <c r="F1107" s="124">
        <v>14</v>
      </c>
      <c r="G1107" s="112">
        <v>44136</v>
      </c>
      <c r="H1107" s="98"/>
      <c r="I1107" s="123" t="str">
        <f t="shared" si="17"/>
        <v>SIM</v>
      </c>
      <c r="J1107" s="123"/>
      <c r="K1107" s="123"/>
      <c r="L1107" s="123"/>
      <c r="M1107" s="98"/>
      <c r="N1107" s="118"/>
    </row>
    <row r="1108" spans="1:14" x14ac:dyDescent="0.25">
      <c r="A1108" s="130">
        <v>80888688000127</v>
      </c>
      <c r="B1108" s="98" t="s">
        <v>12471</v>
      </c>
      <c r="C1108" s="123" t="s">
        <v>3143</v>
      </c>
      <c r="D1108" s="98" t="s">
        <v>13667</v>
      </c>
      <c r="E1108" s="98" t="s">
        <v>13669</v>
      </c>
      <c r="F1108" s="124">
        <v>11</v>
      </c>
      <c r="G1108" s="112">
        <v>39452</v>
      </c>
      <c r="H1108" s="98"/>
      <c r="I1108" s="123" t="str">
        <f t="shared" si="17"/>
        <v>NÃO</v>
      </c>
      <c r="J1108" s="123"/>
      <c r="K1108" s="123"/>
      <c r="L1108" s="123"/>
      <c r="M1108" s="98" t="s">
        <v>15804</v>
      </c>
      <c r="N1108" s="118"/>
    </row>
    <row r="1109" spans="1:14" x14ac:dyDescent="0.25">
      <c r="A1109" s="130">
        <v>1169416000109</v>
      </c>
      <c r="B1109" s="98" t="s">
        <v>12472</v>
      </c>
      <c r="C1109" s="123" t="s">
        <v>901</v>
      </c>
      <c r="D1109" s="98" t="s">
        <v>13667</v>
      </c>
      <c r="E1109" s="98" t="s">
        <v>13669</v>
      </c>
      <c r="F1109" s="124">
        <v>11</v>
      </c>
      <c r="G1109" s="112">
        <v>41901</v>
      </c>
      <c r="H1109" s="98"/>
      <c r="I1109" s="123" t="str">
        <f t="shared" si="17"/>
        <v>NÃO</v>
      </c>
      <c r="J1109" s="123"/>
      <c r="K1109" s="123"/>
      <c r="L1109" s="123"/>
      <c r="M1109" s="98" t="s">
        <v>14264</v>
      </c>
      <c r="N1109" s="118"/>
    </row>
    <row r="1110" spans="1:14" x14ac:dyDescent="0.25">
      <c r="A1110" s="130">
        <v>29115474000160</v>
      </c>
      <c r="B1110" s="98" t="s">
        <v>12473</v>
      </c>
      <c r="C1110" s="123" t="s">
        <v>3513</v>
      </c>
      <c r="D1110" s="98" t="s">
        <v>13667</v>
      </c>
      <c r="E1110" s="98" t="s">
        <v>13669</v>
      </c>
      <c r="F1110" s="124">
        <v>11</v>
      </c>
      <c r="G1110" s="112">
        <v>38648</v>
      </c>
      <c r="H1110" s="98"/>
      <c r="I1110" s="123" t="str">
        <f t="shared" si="17"/>
        <v>NÃO</v>
      </c>
      <c r="J1110" s="123"/>
      <c r="K1110" s="123"/>
      <c r="L1110" s="123"/>
      <c r="M1110" s="98"/>
      <c r="N1110" s="118"/>
    </row>
    <row r="1111" spans="1:14" x14ac:dyDescent="0.25">
      <c r="A1111" s="130">
        <v>8234148000100</v>
      </c>
      <c r="B1111" s="98" t="s">
        <v>12474</v>
      </c>
      <c r="C1111" s="123" t="s">
        <v>3601</v>
      </c>
      <c r="D1111" s="98" t="s">
        <v>13667</v>
      </c>
      <c r="E1111" s="98" t="s">
        <v>13669</v>
      </c>
      <c r="F1111" s="124">
        <v>11</v>
      </c>
      <c r="G1111" s="112">
        <v>41761</v>
      </c>
      <c r="H1111" s="98"/>
      <c r="I1111" s="123" t="str">
        <f t="shared" si="17"/>
        <v>NÃO</v>
      </c>
      <c r="J1111" s="123"/>
      <c r="K1111" s="123"/>
      <c r="L1111" s="123"/>
      <c r="M1111" s="98" t="s">
        <v>16083</v>
      </c>
      <c r="N1111" s="118"/>
    </row>
    <row r="1112" spans="1:14" x14ac:dyDescent="0.25">
      <c r="A1112" s="130">
        <v>5995766000177</v>
      </c>
      <c r="B1112" s="98" t="s">
        <v>12475</v>
      </c>
      <c r="C1112" s="123" t="s">
        <v>197</v>
      </c>
      <c r="D1112" s="98" t="s">
        <v>13667</v>
      </c>
      <c r="E1112" s="98" t="s">
        <v>13669</v>
      </c>
      <c r="F1112" s="124">
        <v>11</v>
      </c>
      <c r="G1112" s="112">
        <v>38686</v>
      </c>
      <c r="H1112" s="98"/>
      <c r="I1112" s="123" t="str">
        <f t="shared" si="17"/>
        <v>NÃO</v>
      </c>
      <c r="J1112" s="123"/>
      <c r="K1112" s="123"/>
      <c r="L1112" s="123"/>
      <c r="M1112" s="98" t="s">
        <v>13863</v>
      </c>
      <c r="N1112" s="118"/>
    </row>
    <row r="1113" spans="1:14" x14ac:dyDescent="0.25">
      <c r="A1113" s="130">
        <v>11361888000104</v>
      </c>
      <c r="B1113" s="98" t="s">
        <v>12476</v>
      </c>
      <c r="C1113" s="123" t="s">
        <v>2758</v>
      </c>
      <c r="D1113" s="98" t="s">
        <v>13667</v>
      </c>
      <c r="E1113" s="98" t="s">
        <v>13669</v>
      </c>
      <c r="F1113" s="124">
        <v>11</v>
      </c>
      <c r="G1113" s="112">
        <v>42338</v>
      </c>
      <c r="H1113" s="98"/>
      <c r="I1113" s="123" t="str">
        <f t="shared" si="17"/>
        <v>NÃO</v>
      </c>
      <c r="J1113" s="123"/>
      <c r="K1113" s="123"/>
      <c r="L1113" s="123"/>
      <c r="M1113" s="98" t="s">
        <v>15418</v>
      </c>
      <c r="N1113" s="118"/>
    </row>
    <row r="1114" spans="1:14" x14ac:dyDescent="0.25">
      <c r="A1114" s="130">
        <v>46200853000178</v>
      </c>
      <c r="B1114" s="98" t="s">
        <v>12477</v>
      </c>
      <c r="C1114" s="123" t="s">
        <v>4626</v>
      </c>
      <c r="D1114" s="98" t="s">
        <v>13667</v>
      </c>
      <c r="E1114" s="98" t="s">
        <v>13669</v>
      </c>
      <c r="F1114" s="124">
        <v>11</v>
      </c>
      <c r="G1114" s="112">
        <v>38627</v>
      </c>
      <c r="H1114" s="98"/>
      <c r="I1114" s="123" t="str">
        <f t="shared" si="17"/>
        <v>NÃO</v>
      </c>
      <c r="J1114" s="123"/>
      <c r="K1114" s="123"/>
      <c r="L1114" s="123"/>
      <c r="M1114" s="98"/>
      <c r="N1114" s="118"/>
    </row>
    <row r="1115" spans="1:14" x14ac:dyDescent="0.25">
      <c r="A1115" s="130">
        <v>8184434000109</v>
      </c>
      <c r="B1115" s="98" t="s">
        <v>12478</v>
      </c>
      <c r="C1115" s="123" t="s">
        <v>3601</v>
      </c>
      <c r="D1115" s="98" t="s">
        <v>13667</v>
      </c>
      <c r="E1115" s="98" t="s">
        <v>13669</v>
      </c>
      <c r="F1115" s="124">
        <v>11</v>
      </c>
      <c r="G1115" s="112">
        <v>39487</v>
      </c>
      <c r="H1115" s="98"/>
      <c r="I1115" s="123" t="str">
        <f t="shared" si="17"/>
        <v>NÃO</v>
      </c>
      <c r="J1115" s="123"/>
      <c r="K1115" s="123"/>
      <c r="L1115" s="123"/>
      <c r="M1115" s="98" t="s">
        <v>13534</v>
      </c>
      <c r="N1115" s="118"/>
    </row>
    <row r="1116" spans="1:14" x14ac:dyDescent="0.25">
      <c r="A1116" s="130">
        <v>51848943000100</v>
      </c>
      <c r="B1116" s="98" t="s">
        <v>12479</v>
      </c>
      <c r="C1116" s="123" t="s">
        <v>4626</v>
      </c>
      <c r="D1116" s="98" t="s">
        <v>13667</v>
      </c>
      <c r="E1116" s="98" t="s">
        <v>13669</v>
      </c>
      <c r="F1116" s="124">
        <v>11</v>
      </c>
      <c r="G1116" s="112">
        <v>38594</v>
      </c>
      <c r="H1116" s="98"/>
      <c r="I1116" s="123" t="str">
        <f t="shared" si="17"/>
        <v>NÃO</v>
      </c>
      <c r="J1116" s="123"/>
      <c r="K1116" s="123"/>
      <c r="L1116" s="123"/>
      <c r="M1116" s="98" t="s">
        <v>16817</v>
      </c>
      <c r="N1116" s="118"/>
    </row>
    <row r="1117" spans="1:14" x14ac:dyDescent="0.25">
      <c r="A1117" s="130">
        <v>12200135000180</v>
      </c>
      <c r="B1117" s="98" t="s">
        <v>12480</v>
      </c>
      <c r="C1117" s="123" t="s">
        <v>29</v>
      </c>
      <c r="D1117" s="98" t="s">
        <v>13667</v>
      </c>
      <c r="E1117" s="98" t="s">
        <v>13669</v>
      </c>
      <c r="F1117" s="124">
        <v>11</v>
      </c>
      <c r="G1117" s="112">
        <v>40078</v>
      </c>
      <c r="H1117" s="98"/>
      <c r="I1117" s="123" t="str">
        <f t="shared" si="17"/>
        <v>NÃO</v>
      </c>
      <c r="J1117" s="123"/>
      <c r="K1117" s="123"/>
      <c r="L1117" s="123"/>
      <c r="M1117" s="98" t="s">
        <v>13741</v>
      </c>
      <c r="N1117" s="118"/>
    </row>
    <row r="1118" spans="1:14" x14ac:dyDescent="0.25">
      <c r="A1118" s="130">
        <v>22855142000173</v>
      </c>
      <c r="B1118" s="98" t="s">
        <v>12481</v>
      </c>
      <c r="C1118" s="123" t="s">
        <v>3747</v>
      </c>
      <c r="D1118" s="98" t="s">
        <v>13667</v>
      </c>
      <c r="E1118" s="98" t="s">
        <v>13669</v>
      </c>
      <c r="F1118" s="124">
        <v>11</v>
      </c>
      <c r="G1118" s="112">
        <v>43335</v>
      </c>
      <c r="H1118" s="98"/>
      <c r="I1118" s="123" t="str">
        <f t="shared" si="17"/>
        <v>NÃO</v>
      </c>
      <c r="J1118" s="123"/>
      <c r="K1118" s="123"/>
      <c r="L1118" s="123"/>
      <c r="M1118" s="98" t="s">
        <v>16154</v>
      </c>
      <c r="N1118" s="118"/>
    </row>
    <row r="1119" spans="1:14" x14ac:dyDescent="0.25">
      <c r="A1119" s="130">
        <v>11097375000138</v>
      </c>
      <c r="B1119" s="98" t="s">
        <v>12482</v>
      </c>
      <c r="C1119" s="123" t="s">
        <v>2758</v>
      </c>
      <c r="D1119" s="98" t="s">
        <v>13667</v>
      </c>
      <c r="E1119" s="98" t="s">
        <v>13669</v>
      </c>
      <c r="F1119" s="124">
        <v>11</v>
      </c>
      <c r="G1119" s="112">
        <v>39093</v>
      </c>
      <c r="H1119" s="98"/>
      <c r="I1119" s="123" t="str">
        <f t="shared" si="17"/>
        <v>NÃO</v>
      </c>
      <c r="J1119" s="123"/>
      <c r="K1119" s="123"/>
      <c r="L1119" s="123"/>
      <c r="M1119" s="98" t="s">
        <v>15419</v>
      </c>
      <c r="N1119" s="118"/>
    </row>
    <row r="1120" spans="1:14" x14ac:dyDescent="0.25">
      <c r="A1120" s="130">
        <v>95992020000100</v>
      </c>
      <c r="B1120" s="98" t="s">
        <v>12483</v>
      </c>
      <c r="C1120" s="123" t="s">
        <v>4289</v>
      </c>
      <c r="D1120" s="98" t="s">
        <v>13667</v>
      </c>
      <c r="E1120" s="98" t="s">
        <v>13669</v>
      </c>
      <c r="F1120" s="124">
        <v>12</v>
      </c>
      <c r="G1120" s="112">
        <v>44105</v>
      </c>
      <c r="H1120" s="98"/>
      <c r="I1120" s="123" t="str">
        <f t="shared" si="17"/>
        <v>NÃO</v>
      </c>
      <c r="J1120" s="123"/>
      <c r="K1120" s="123"/>
      <c r="L1120" s="123"/>
      <c r="M1120" s="98"/>
      <c r="N1120" s="118"/>
    </row>
    <row r="1121" spans="1:14" x14ac:dyDescent="0.25">
      <c r="A1121" s="130">
        <v>83102509000172</v>
      </c>
      <c r="B1121" s="98" t="s">
        <v>12484</v>
      </c>
      <c r="C1121" s="123" t="s">
        <v>4289</v>
      </c>
      <c r="D1121" s="98" t="s">
        <v>13667</v>
      </c>
      <c r="E1121" s="98" t="s">
        <v>13669</v>
      </c>
      <c r="F1121" s="124">
        <v>11</v>
      </c>
      <c r="G1121" s="112">
        <v>38577</v>
      </c>
      <c r="H1121" s="98"/>
      <c r="I1121" s="123" t="str">
        <f t="shared" si="17"/>
        <v>NÃO</v>
      </c>
      <c r="J1121" s="123"/>
      <c r="K1121" s="123"/>
      <c r="L1121" s="123"/>
      <c r="M1121" s="98"/>
      <c r="N1121" s="118"/>
    </row>
    <row r="1122" spans="1:14" x14ac:dyDescent="0.25">
      <c r="A1122" s="130">
        <v>45660628000151</v>
      </c>
      <c r="B1122" s="98" t="s">
        <v>12485</v>
      </c>
      <c r="C1122" s="123" t="s">
        <v>4626</v>
      </c>
      <c r="D1122" s="98" t="s">
        <v>13667</v>
      </c>
      <c r="E1122" s="98" t="s">
        <v>13669</v>
      </c>
      <c r="F1122" s="124">
        <v>11</v>
      </c>
      <c r="G1122" s="112">
        <v>39477</v>
      </c>
      <c r="H1122" s="98"/>
      <c r="I1122" s="123" t="str">
        <f t="shared" si="17"/>
        <v>NÃO</v>
      </c>
      <c r="J1122" s="123"/>
      <c r="K1122" s="123"/>
      <c r="L1122" s="123"/>
      <c r="M1122" s="98" t="s">
        <v>16820</v>
      </c>
      <c r="N1122" s="118"/>
    </row>
    <row r="1123" spans="1:14" x14ac:dyDescent="0.25">
      <c r="A1123" s="130">
        <v>29138351000145</v>
      </c>
      <c r="B1123" s="98" t="s">
        <v>12486</v>
      </c>
      <c r="C1123" s="123" t="s">
        <v>3513</v>
      </c>
      <c r="D1123" s="98" t="s">
        <v>13667</v>
      </c>
      <c r="E1123" s="98" t="s">
        <v>13669</v>
      </c>
      <c r="F1123" s="124">
        <v>11</v>
      </c>
      <c r="G1123" s="112">
        <v>39322</v>
      </c>
      <c r="H1123" s="98"/>
      <c r="I1123" s="123" t="str">
        <f t="shared" si="17"/>
        <v>NÃO</v>
      </c>
      <c r="J1123" s="123"/>
      <c r="K1123" s="123"/>
      <c r="L1123" s="123"/>
      <c r="M1123" s="98"/>
      <c r="N1123" s="118"/>
    </row>
    <row r="1124" spans="1:14" x14ac:dyDescent="0.25">
      <c r="A1124" s="130">
        <v>46523163000150</v>
      </c>
      <c r="B1124" s="98" t="s">
        <v>12487</v>
      </c>
      <c r="C1124" s="123" t="s">
        <v>4626</v>
      </c>
      <c r="D1124" s="98" t="s">
        <v>13667</v>
      </c>
      <c r="E1124" s="98" t="s">
        <v>13669</v>
      </c>
      <c r="F1124" s="124">
        <v>11</v>
      </c>
      <c r="G1124" s="112">
        <v>43652</v>
      </c>
      <c r="H1124" s="98"/>
      <c r="I1124" s="123" t="str">
        <f t="shared" si="17"/>
        <v>NÃO</v>
      </c>
      <c r="J1124" s="123"/>
      <c r="K1124" s="123"/>
      <c r="L1124" s="123"/>
      <c r="M1124" s="98"/>
      <c r="N1124" s="118"/>
    </row>
    <row r="1125" spans="1:14" x14ac:dyDescent="0.25">
      <c r="A1125" s="130">
        <v>12228904000158</v>
      </c>
      <c r="B1125" s="98" t="s">
        <v>12488</v>
      </c>
      <c r="C1125" s="123" t="s">
        <v>29</v>
      </c>
      <c r="D1125" s="98" t="s">
        <v>13667</v>
      </c>
      <c r="E1125" s="98" t="s">
        <v>13669</v>
      </c>
      <c r="F1125" s="124">
        <v>11</v>
      </c>
      <c r="G1125" s="112">
        <v>41908</v>
      </c>
      <c r="H1125" s="98"/>
      <c r="I1125" s="123" t="str">
        <f t="shared" si="17"/>
        <v>NÃO</v>
      </c>
      <c r="J1125" s="123"/>
      <c r="K1125" s="123"/>
      <c r="L1125" s="123"/>
      <c r="M1125" s="98" t="s">
        <v>13747</v>
      </c>
      <c r="N1125" s="118"/>
    </row>
    <row r="1126" spans="1:14" x14ac:dyDescent="0.25">
      <c r="A1126" s="130">
        <v>83102392000127</v>
      </c>
      <c r="B1126" s="98" t="s">
        <v>12489</v>
      </c>
      <c r="C1126" s="123" t="s">
        <v>4289</v>
      </c>
      <c r="D1126" s="98" t="s">
        <v>13667</v>
      </c>
      <c r="E1126" s="98" t="s">
        <v>13669</v>
      </c>
      <c r="F1126" s="124">
        <v>11</v>
      </c>
      <c r="G1126" s="112">
        <v>43831</v>
      </c>
      <c r="H1126" s="98"/>
      <c r="I1126" s="123" t="str">
        <f t="shared" si="17"/>
        <v>NÃO</v>
      </c>
      <c r="J1126" s="123"/>
      <c r="K1126" s="123"/>
      <c r="L1126" s="123"/>
      <c r="M1126" s="98"/>
      <c r="N1126" s="118"/>
    </row>
    <row r="1127" spans="1:14" x14ac:dyDescent="0.25">
      <c r="A1127" s="130">
        <v>18404871000136</v>
      </c>
      <c r="B1127" s="98" t="s">
        <v>12490</v>
      </c>
      <c r="C1127" s="123" t="s">
        <v>1356</v>
      </c>
      <c r="D1127" s="98" t="s">
        <v>13667</v>
      </c>
      <c r="E1127" s="98" t="s">
        <v>13669</v>
      </c>
      <c r="F1127" s="124">
        <v>14</v>
      </c>
      <c r="G1127" s="112">
        <v>44136</v>
      </c>
      <c r="H1127" s="98"/>
      <c r="I1127" s="123" t="str">
        <f t="shared" si="17"/>
        <v>SIM</v>
      </c>
      <c r="J1127" s="123"/>
      <c r="K1127" s="123"/>
      <c r="L1127" s="123"/>
      <c r="M1127" s="98"/>
      <c r="N1127" s="118"/>
    </row>
    <row r="1128" spans="1:14" x14ac:dyDescent="0.25">
      <c r="A1128" s="130">
        <v>1740463000152</v>
      </c>
      <c r="B1128" s="98" t="s">
        <v>12491</v>
      </c>
      <c r="C1128" s="123" t="s">
        <v>901</v>
      </c>
      <c r="D1128" s="98" t="s">
        <v>13667</v>
      </c>
      <c r="E1128" s="98" t="s">
        <v>13669</v>
      </c>
      <c r="F1128" s="124">
        <v>14</v>
      </c>
      <c r="G1128" s="112">
        <v>43922</v>
      </c>
      <c r="H1128" s="98"/>
      <c r="I1128" s="123" t="str">
        <f t="shared" si="17"/>
        <v>SIM</v>
      </c>
      <c r="J1128" s="123"/>
      <c r="K1128" s="123"/>
      <c r="L1128" s="123"/>
      <c r="M1128" s="98"/>
      <c r="N1128" s="118"/>
    </row>
    <row r="1129" spans="1:14" x14ac:dyDescent="0.25">
      <c r="A1129" s="117" t="s">
        <v>17061</v>
      </c>
      <c r="B1129" s="98" t="s">
        <v>12492</v>
      </c>
      <c r="C1129" s="123" t="s">
        <v>1356</v>
      </c>
      <c r="D1129" s="98" t="s">
        <v>13667</v>
      </c>
      <c r="E1129" s="98" t="s">
        <v>13669</v>
      </c>
      <c r="F1129" s="124"/>
      <c r="G1129" s="98"/>
      <c r="H1129" s="98"/>
      <c r="I1129" s="123" t="str">
        <f t="shared" si="17"/>
        <v>NÃO</v>
      </c>
      <c r="J1129" s="98"/>
      <c r="K1129" s="98"/>
      <c r="L1129" s="98"/>
      <c r="M1129" s="98"/>
      <c r="N1129" s="118"/>
    </row>
    <row r="1130" spans="1:14" x14ac:dyDescent="0.25">
      <c r="A1130" s="130">
        <v>1613501000106</v>
      </c>
      <c r="B1130" s="98" t="s">
        <v>12493</v>
      </c>
      <c r="C1130" s="123" t="s">
        <v>3812</v>
      </c>
      <c r="D1130" s="98" t="s">
        <v>13667</v>
      </c>
      <c r="E1130" s="98" t="s">
        <v>13669</v>
      </c>
      <c r="F1130" s="124">
        <v>11</v>
      </c>
      <c r="G1130" s="112">
        <v>41275</v>
      </c>
      <c r="H1130" s="98"/>
      <c r="I1130" s="123" t="str">
        <f t="shared" si="17"/>
        <v>NÃO</v>
      </c>
      <c r="J1130" s="123"/>
      <c r="K1130" s="123"/>
      <c r="L1130" s="123"/>
      <c r="M1130" s="98" t="s">
        <v>16366</v>
      </c>
      <c r="N1130" s="118"/>
    </row>
    <row r="1131" spans="1:14" x14ac:dyDescent="0.25">
      <c r="A1131" s="130">
        <v>4274064000131</v>
      </c>
      <c r="B1131" s="98" t="s">
        <v>12494</v>
      </c>
      <c r="C1131" s="123" t="s">
        <v>133</v>
      </c>
      <c r="D1131" s="98" t="s">
        <v>13667</v>
      </c>
      <c r="E1131" s="98" t="s">
        <v>13669</v>
      </c>
      <c r="F1131" s="124">
        <v>11</v>
      </c>
      <c r="G1131" s="112">
        <v>39341</v>
      </c>
      <c r="H1131" s="98"/>
      <c r="I1131" s="123" t="str">
        <f t="shared" si="17"/>
        <v>NÃO</v>
      </c>
      <c r="J1131" s="123"/>
      <c r="K1131" s="123"/>
      <c r="L1131" s="123"/>
      <c r="M1131" s="98"/>
      <c r="N1131" s="118"/>
    </row>
    <row r="1132" spans="1:14" x14ac:dyDescent="0.25">
      <c r="A1132" s="130">
        <v>4641551000195</v>
      </c>
      <c r="B1132" s="98" t="s">
        <v>12495</v>
      </c>
      <c r="C1132" s="123" t="s">
        <v>133</v>
      </c>
      <c r="D1132" s="98" t="s">
        <v>13667</v>
      </c>
      <c r="E1132" s="98" t="s">
        <v>13669</v>
      </c>
      <c r="F1132" s="124">
        <v>11</v>
      </c>
      <c r="G1132" s="112">
        <v>40269</v>
      </c>
      <c r="H1132" s="98"/>
      <c r="I1132" s="123" t="str">
        <f t="shared" si="17"/>
        <v>NÃO</v>
      </c>
      <c r="J1132" s="123"/>
      <c r="K1132" s="123"/>
      <c r="L1132" s="123"/>
      <c r="M1132" s="98" t="s">
        <v>13534</v>
      </c>
      <c r="N1132" s="118"/>
    </row>
    <row r="1133" spans="1:14" x14ac:dyDescent="0.25">
      <c r="A1133" s="130">
        <v>1626099000102</v>
      </c>
      <c r="B1133" s="98" t="s">
        <v>12496</v>
      </c>
      <c r="C1133" s="123" t="s">
        <v>2758</v>
      </c>
      <c r="D1133" s="98" t="s">
        <v>13667</v>
      </c>
      <c r="E1133" s="98" t="s">
        <v>13669</v>
      </c>
      <c r="F1133" s="124">
        <v>11</v>
      </c>
      <c r="G1133" s="112">
        <v>40560</v>
      </c>
      <c r="H1133" s="98"/>
      <c r="I1133" s="123" t="str">
        <f t="shared" si="17"/>
        <v>NÃO</v>
      </c>
      <c r="J1133" s="123"/>
      <c r="K1133" s="123"/>
      <c r="L1133" s="123"/>
      <c r="M1133" s="98" t="s">
        <v>13534</v>
      </c>
      <c r="N1133" s="118"/>
    </row>
    <row r="1134" spans="1:14" x14ac:dyDescent="0.25">
      <c r="A1134" s="130">
        <v>4365326000173</v>
      </c>
      <c r="B1134" s="98" t="s">
        <v>12497</v>
      </c>
      <c r="C1134" s="123" t="s">
        <v>133</v>
      </c>
      <c r="D1134" s="98" t="s">
        <v>13667</v>
      </c>
      <c r="E1134" s="98" t="s">
        <v>13669</v>
      </c>
      <c r="F1134" s="124">
        <v>11</v>
      </c>
      <c r="G1134" s="112">
        <v>39464</v>
      </c>
      <c r="H1134" s="98"/>
      <c r="I1134" s="123" t="str">
        <f t="shared" si="17"/>
        <v>NÃO</v>
      </c>
      <c r="J1134" s="123"/>
      <c r="K1134" s="123"/>
      <c r="L1134" s="123"/>
      <c r="M1134" s="98" t="s">
        <v>13844</v>
      </c>
      <c r="N1134" s="118"/>
    </row>
    <row r="1135" spans="1:14" x14ac:dyDescent="0.25">
      <c r="A1135" s="130">
        <v>76285329000108</v>
      </c>
      <c r="B1135" s="98" t="s">
        <v>12498</v>
      </c>
      <c r="C1135" s="123" t="s">
        <v>3143</v>
      </c>
      <c r="D1135" s="98" t="s">
        <v>13667</v>
      </c>
      <c r="E1135" s="98" t="s">
        <v>13669</v>
      </c>
      <c r="F1135" s="124">
        <v>11</v>
      </c>
      <c r="G1135" s="112">
        <v>38419</v>
      </c>
      <c r="H1135" s="98"/>
      <c r="I1135" s="123" t="str">
        <f t="shared" si="17"/>
        <v>NÃO</v>
      </c>
      <c r="J1135" s="123"/>
      <c r="K1135" s="123"/>
      <c r="L1135" s="123"/>
      <c r="M1135" s="98" t="s">
        <v>15809</v>
      </c>
      <c r="N1135" s="118"/>
    </row>
    <row r="1136" spans="1:14" x14ac:dyDescent="0.25">
      <c r="A1136" s="130">
        <v>76105550000137</v>
      </c>
      <c r="B1136" s="98" t="s">
        <v>12499</v>
      </c>
      <c r="C1136" s="123" t="s">
        <v>3143</v>
      </c>
      <c r="D1136" s="98" t="s">
        <v>13667</v>
      </c>
      <c r="E1136" s="98" t="s">
        <v>13669</v>
      </c>
      <c r="F1136" s="124">
        <v>11</v>
      </c>
      <c r="G1136" s="112">
        <v>40030</v>
      </c>
      <c r="H1136" s="98"/>
      <c r="I1136" s="123" t="str">
        <f t="shared" si="17"/>
        <v>NÃO</v>
      </c>
      <c r="J1136" s="123"/>
      <c r="K1136" s="123"/>
      <c r="L1136" s="123"/>
      <c r="M1136" s="98" t="s">
        <v>13710</v>
      </c>
      <c r="N1136" s="118"/>
    </row>
    <row r="1137" spans="1:14" x14ac:dyDescent="0.25">
      <c r="A1137" s="130">
        <v>29138310000159</v>
      </c>
      <c r="B1137" s="98" t="s">
        <v>12500</v>
      </c>
      <c r="C1137" s="123" t="s">
        <v>3513</v>
      </c>
      <c r="D1137" s="98" t="s">
        <v>13667</v>
      </c>
      <c r="E1137" s="98" t="s">
        <v>13669</v>
      </c>
      <c r="F1137" s="124">
        <v>11</v>
      </c>
      <c r="G1137" s="112">
        <v>41921</v>
      </c>
      <c r="H1137" s="98"/>
      <c r="I1137" s="123" t="str">
        <f t="shared" si="17"/>
        <v>NÃO</v>
      </c>
      <c r="J1137" s="123"/>
      <c r="K1137" s="123"/>
      <c r="L1137" s="123"/>
      <c r="M1137" s="98" t="s">
        <v>15991</v>
      </c>
      <c r="N1137" s="118"/>
    </row>
    <row r="1138" spans="1:14" x14ac:dyDescent="0.25">
      <c r="A1138" s="130">
        <v>4197166000109</v>
      </c>
      <c r="B1138" s="98" t="s">
        <v>12501</v>
      </c>
      <c r="C1138" s="123" t="s">
        <v>133</v>
      </c>
      <c r="D1138" s="98" t="s">
        <v>13667</v>
      </c>
      <c r="E1138" s="98" t="s">
        <v>13669</v>
      </c>
      <c r="F1138" s="124">
        <v>8</v>
      </c>
      <c r="G1138" s="112">
        <v>43084</v>
      </c>
      <c r="H1138" s="98"/>
      <c r="I1138" s="123" t="str">
        <f t="shared" si="17"/>
        <v>NÃO</v>
      </c>
      <c r="J1138" s="123"/>
      <c r="K1138" s="123"/>
      <c r="L1138" s="123"/>
      <c r="M1138" s="98" t="s">
        <v>13846</v>
      </c>
      <c r="N1138" s="118"/>
    </row>
    <row r="1139" spans="1:14" x14ac:dyDescent="0.25">
      <c r="A1139" s="130">
        <v>18504167000155</v>
      </c>
      <c r="B1139" s="98" t="s">
        <v>12502</v>
      </c>
      <c r="C1139" s="123" t="s">
        <v>1356</v>
      </c>
      <c r="D1139" s="98" t="s">
        <v>13667</v>
      </c>
      <c r="E1139" s="98" t="s">
        <v>13669</v>
      </c>
      <c r="F1139" s="124">
        <v>11</v>
      </c>
      <c r="G1139" s="112">
        <v>42979</v>
      </c>
      <c r="H1139" s="98"/>
      <c r="I1139" s="123" t="str">
        <f t="shared" si="17"/>
        <v>NÃO</v>
      </c>
      <c r="J1139" s="123"/>
      <c r="K1139" s="123"/>
      <c r="L1139" s="123"/>
      <c r="M1139" s="98" t="s">
        <v>14670</v>
      </c>
      <c r="N1139" s="118"/>
    </row>
    <row r="1140" spans="1:14" x14ac:dyDescent="0.25">
      <c r="A1140" s="130">
        <v>27167345000190</v>
      </c>
      <c r="B1140" s="98" t="s">
        <v>12503</v>
      </c>
      <c r="C1140" s="123" t="s">
        <v>821</v>
      </c>
      <c r="D1140" s="98" t="s">
        <v>13667</v>
      </c>
      <c r="E1140" s="98" t="s">
        <v>13669</v>
      </c>
      <c r="F1140" s="124">
        <v>11</v>
      </c>
      <c r="G1140" s="112">
        <v>43397</v>
      </c>
      <c r="H1140" s="98"/>
      <c r="I1140" s="123" t="str">
        <f t="shared" si="17"/>
        <v>NÃO</v>
      </c>
      <c r="J1140" s="123"/>
      <c r="K1140" s="123"/>
      <c r="L1140" s="123"/>
      <c r="M1140" s="98"/>
      <c r="N1140" s="118"/>
    </row>
    <row r="1141" spans="1:14" x14ac:dyDescent="0.25">
      <c r="A1141" s="130">
        <v>94436342000100</v>
      </c>
      <c r="B1141" s="98" t="s">
        <v>12504</v>
      </c>
      <c r="C1141" s="123" t="s">
        <v>3812</v>
      </c>
      <c r="D1141" s="98" t="s">
        <v>13667</v>
      </c>
      <c r="E1141" s="98" t="s">
        <v>13669</v>
      </c>
      <c r="F1141" s="124">
        <v>11</v>
      </c>
      <c r="G1141" s="112">
        <v>43018</v>
      </c>
      <c r="H1141" s="98"/>
      <c r="I1141" s="123" t="str">
        <f t="shared" si="17"/>
        <v>NÃO</v>
      </c>
      <c r="J1141" s="123"/>
      <c r="K1141" s="123"/>
      <c r="L1141" s="123"/>
      <c r="M1141" s="98" t="s">
        <v>16369</v>
      </c>
      <c r="N1141" s="118"/>
    </row>
    <row r="1142" spans="1:14" x14ac:dyDescent="0.25">
      <c r="A1142" s="130">
        <v>12333761000144</v>
      </c>
      <c r="B1142" s="98" t="s">
        <v>12505</v>
      </c>
      <c r="C1142" s="123" t="s">
        <v>29</v>
      </c>
      <c r="D1142" s="98" t="s">
        <v>13667</v>
      </c>
      <c r="E1142" s="98" t="s">
        <v>13669</v>
      </c>
      <c r="F1142" s="124">
        <v>11</v>
      </c>
      <c r="G1142" s="112">
        <v>41380</v>
      </c>
      <c r="H1142" s="98"/>
      <c r="I1142" s="123" t="str">
        <f t="shared" si="17"/>
        <v>NÃO</v>
      </c>
      <c r="J1142" s="123"/>
      <c r="K1142" s="123"/>
      <c r="L1142" s="123"/>
      <c r="M1142" s="98" t="s">
        <v>13749</v>
      </c>
      <c r="N1142" s="118"/>
    </row>
    <row r="1143" spans="1:14" x14ac:dyDescent="0.25">
      <c r="A1143" s="130">
        <v>4505640000104</v>
      </c>
      <c r="B1143" s="98" t="s">
        <v>12506</v>
      </c>
      <c r="C1143" s="123" t="s">
        <v>133</v>
      </c>
      <c r="D1143" s="98" t="s">
        <v>13667</v>
      </c>
      <c r="E1143" s="98" t="s">
        <v>13669</v>
      </c>
      <c r="F1143" s="124">
        <v>11</v>
      </c>
      <c r="G1143" s="112">
        <v>40045</v>
      </c>
      <c r="H1143" s="98"/>
      <c r="I1143" s="123" t="str">
        <f t="shared" si="17"/>
        <v>NÃO</v>
      </c>
      <c r="J1143" s="123"/>
      <c r="K1143" s="123"/>
      <c r="L1143" s="123"/>
      <c r="M1143" s="98" t="s">
        <v>13849</v>
      </c>
      <c r="N1143" s="118"/>
    </row>
    <row r="1144" spans="1:14" x14ac:dyDescent="0.25">
      <c r="A1144" s="130">
        <v>5853163000130</v>
      </c>
      <c r="B1144" s="98" t="s">
        <v>12507</v>
      </c>
      <c r="C1144" s="123" t="s">
        <v>2413</v>
      </c>
      <c r="D1144" s="98" t="s">
        <v>13667</v>
      </c>
      <c r="E1144" s="98" t="s">
        <v>13669</v>
      </c>
      <c r="F1144" s="124">
        <v>11</v>
      </c>
      <c r="G1144" s="112">
        <v>42734</v>
      </c>
      <c r="H1144" s="98"/>
      <c r="I1144" s="123" t="str">
        <f t="shared" si="17"/>
        <v>NÃO</v>
      </c>
      <c r="J1144" s="123"/>
      <c r="K1144" s="123"/>
      <c r="L1144" s="123"/>
      <c r="M1144" s="98" t="s">
        <v>15089</v>
      </c>
      <c r="N1144" s="118"/>
    </row>
    <row r="1145" spans="1:14" x14ac:dyDescent="0.25">
      <c r="A1145" s="130">
        <v>82915026000124</v>
      </c>
      <c r="B1145" s="98" t="s">
        <v>12508</v>
      </c>
      <c r="C1145" s="123" t="s">
        <v>4289</v>
      </c>
      <c r="D1145" s="98" t="s">
        <v>13667</v>
      </c>
      <c r="E1145" s="98" t="s">
        <v>13669</v>
      </c>
      <c r="F1145" s="124">
        <v>11</v>
      </c>
      <c r="G1145" s="112">
        <v>40870</v>
      </c>
      <c r="H1145" s="98"/>
      <c r="I1145" s="123" t="str">
        <f t="shared" si="17"/>
        <v>NÃO</v>
      </c>
      <c r="J1145" s="123"/>
      <c r="K1145" s="123"/>
      <c r="L1145" s="123"/>
      <c r="M1145" s="98" t="s">
        <v>16626</v>
      </c>
      <c r="N1145" s="118"/>
    </row>
    <row r="1146" spans="1:14" x14ac:dyDescent="0.25">
      <c r="A1146" s="130">
        <v>3442597000112</v>
      </c>
      <c r="B1146" s="98" t="s">
        <v>12509</v>
      </c>
      <c r="C1146" s="123" t="s">
        <v>2197</v>
      </c>
      <c r="D1146" s="98" t="s">
        <v>13667</v>
      </c>
      <c r="E1146" s="98" t="s">
        <v>13669</v>
      </c>
      <c r="F1146" s="124">
        <v>11</v>
      </c>
      <c r="G1146" s="112">
        <v>38618</v>
      </c>
      <c r="H1146" s="98"/>
      <c r="I1146" s="123" t="str">
        <f t="shared" si="17"/>
        <v>NÃO</v>
      </c>
      <c r="J1146" s="123"/>
      <c r="K1146" s="123"/>
      <c r="L1146" s="123"/>
      <c r="M1146" s="98"/>
      <c r="N1146" s="118"/>
    </row>
    <row r="1147" spans="1:14" x14ac:dyDescent="0.25">
      <c r="A1147" s="130">
        <v>7605850000162</v>
      </c>
      <c r="B1147" s="98" t="s">
        <v>12510</v>
      </c>
      <c r="C1147" s="123" t="s">
        <v>634</v>
      </c>
      <c r="D1147" s="98" t="s">
        <v>13667</v>
      </c>
      <c r="E1147" s="98" t="s">
        <v>13669</v>
      </c>
      <c r="F1147" s="124">
        <v>11</v>
      </c>
      <c r="G1147" s="112">
        <v>42278</v>
      </c>
      <c r="H1147" s="98"/>
      <c r="I1147" s="123" t="str">
        <f t="shared" si="17"/>
        <v>NÃO</v>
      </c>
      <c r="J1147" s="123"/>
      <c r="K1147" s="123"/>
      <c r="L1147" s="123"/>
      <c r="M1147" s="98" t="s">
        <v>14015</v>
      </c>
      <c r="N1147" s="118"/>
    </row>
    <row r="1148" spans="1:14" x14ac:dyDescent="0.25">
      <c r="A1148" s="130">
        <v>12248522000196</v>
      </c>
      <c r="B1148" s="98" t="s">
        <v>12511</v>
      </c>
      <c r="C1148" s="123" t="s">
        <v>29</v>
      </c>
      <c r="D1148" s="98" t="s">
        <v>13667</v>
      </c>
      <c r="E1148" s="98" t="s">
        <v>13669</v>
      </c>
      <c r="F1148" s="124">
        <v>11</v>
      </c>
      <c r="G1148" s="112">
        <v>41087</v>
      </c>
      <c r="H1148" s="98"/>
      <c r="I1148" s="123" t="str">
        <f t="shared" si="17"/>
        <v>NÃO</v>
      </c>
      <c r="J1148" s="123"/>
      <c r="K1148" s="123"/>
      <c r="L1148" s="123"/>
      <c r="M1148" s="98" t="s">
        <v>13750</v>
      </c>
      <c r="N1148" s="118"/>
    </row>
    <row r="1149" spans="1:14" x14ac:dyDescent="0.25">
      <c r="A1149" s="130">
        <v>7963051000168</v>
      </c>
      <c r="B1149" s="98" t="s">
        <v>12512</v>
      </c>
      <c r="C1149" s="123" t="s">
        <v>634</v>
      </c>
      <c r="D1149" s="98" t="s">
        <v>13667</v>
      </c>
      <c r="E1149" s="98" t="s">
        <v>13669</v>
      </c>
      <c r="F1149" s="124">
        <v>11</v>
      </c>
      <c r="G1149" s="112">
        <v>38542</v>
      </c>
      <c r="H1149" s="98"/>
      <c r="I1149" s="123" t="str">
        <f t="shared" si="17"/>
        <v>NÃO</v>
      </c>
      <c r="J1149" s="123"/>
      <c r="K1149" s="123"/>
      <c r="L1149" s="123"/>
      <c r="M1149" s="98" t="s">
        <v>14016</v>
      </c>
      <c r="N1149" s="118"/>
    </row>
    <row r="1150" spans="1:14" x14ac:dyDescent="0.25">
      <c r="A1150" s="130">
        <v>93235943000184</v>
      </c>
      <c r="B1150" s="98" t="s">
        <v>12513</v>
      </c>
      <c r="C1150" s="123" t="s">
        <v>3812</v>
      </c>
      <c r="D1150" s="98" t="s">
        <v>13667</v>
      </c>
      <c r="E1150" s="98" t="s">
        <v>13669</v>
      </c>
      <c r="F1150" s="124">
        <v>14</v>
      </c>
      <c r="G1150" s="112">
        <v>44075</v>
      </c>
      <c r="H1150" s="98"/>
      <c r="I1150" s="123" t="str">
        <f t="shared" si="17"/>
        <v>SIM</v>
      </c>
      <c r="J1150" s="123"/>
      <c r="K1150" s="123"/>
      <c r="L1150" s="123"/>
      <c r="M1150" s="98"/>
      <c r="N1150" s="118"/>
    </row>
    <row r="1151" spans="1:14" x14ac:dyDescent="0.25">
      <c r="A1151" s="130">
        <v>12251286000167</v>
      </c>
      <c r="B1151" s="98" t="s">
        <v>12514</v>
      </c>
      <c r="C1151" s="123" t="s">
        <v>29</v>
      </c>
      <c r="D1151" s="98" t="s">
        <v>13667</v>
      </c>
      <c r="E1151" s="98" t="s">
        <v>13669</v>
      </c>
      <c r="F1151" s="124">
        <v>11</v>
      </c>
      <c r="G1151" s="112">
        <v>39946</v>
      </c>
      <c r="H1151" s="98"/>
      <c r="I1151" s="123" t="str">
        <f t="shared" si="17"/>
        <v>NÃO</v>
      </c>
      <c r="J1151" s="123"/>
      <c r="K1151" s="123"/>
      <c r="L1151" s="123"/>
      <c r="M1151" s="98"/>
      <c r="N1151" s="118"/>
    </row>
    <row r="1152" spans="1:14" x14ac:dyDescent="0.25">
      <c r="A1152" s="130">
        <v>3238987000175</v>
      </c>
      <c r="B1152" s="98" t="s">
        <v>12515</v>
      </c>
      <c r="C1152" s="123" t="s">
        <v>2274</v>
      </c>
      <c r="D1152" s="98" t="s">
        <v>13667</v>
      </c>
      <c r="E1152" s="98" t="s">
        <v>13669</v>
      </c>
      <c r="F1152" s="124">
        <v>14</v>
      </c>
      <c r="G1152" s="112">
        <v>44105</v>
      </c>
      <c r="H1152" s="98"/>
      <c r="I1152" s="123" t="str">
        <f t="shared" si="17"/>
        <v>SIM</v>
      </c>
      <c r="J1152" s="123"/>
      <c r="K1152" s="123"/>
      <c r="L1152" s="123"/>
      <c r="M1152" s="98"/>
      <c r="N1152" s="118"/>
    </row>
    <row r="1153" spans="1:14" x14ac:dyDescent="0.25">
      <c r="A1153" s="130">
        <v>13765219000123</v>
      </c>
      <c r="B1153" s="98" t="s">
        <v>12516</v>
      </c>
      <c r="C1153" s="123" t="s">
        <v>215</v>
      </c>
      <c r="D1153" s="98" t="s">
        <v>13667</v>
      </c>
      <c r="E1153" s="98" t="s">
        <v>13669</v>
      </c>
      <c r="F1153" s="124">
        <v>11</v>
      </c>
      <c r="G1153" s="112">
        <v>40039</v>
      </c>
      <c r="H1153" s="98"/>
      <c r="I1153" s="123" t="str">
        <f t="shared" si="17"/>
        <v>NÃO</v>
      </c>
      <c r="J1153" s="123"/>
      <c r="K1153" s="123"/>
      <c r="L1153" s="123"/>
      <c r="M1153" s="98"/>
      <c r="N1153" s="118"/>
    </row>
    <row r="1154" spans="1:14" x14ac:dyDescent="0.25">
      <c r="A1154" s="130">
        <v>12200275000158</v>
      </c>
      <c r="B1154" s="98" t="s">
        <v>12517</v>
      </c>
      <c r="C1154" s="123" t="s">
        <v>29</v>
      </c>
      <c r="D1154" s="98" t="s">
        <v>13667</v>
      </c>
      <c r="E1154" s="98" t="s">
        <v>13669</v>
      </c>
      <c r="F1154" s="124">
        <v>11</v>
      </c>
      <c r="G1154" s="112">
        <v>41577</v>
      </c>
      <c r="H1154" s="98"/>
      <c r="I1154" s="123" t="str">
        <f t="shared" si="17"/>
        <v>NÃO</v>
      </c>
      <c r="J1154" s="123"/>
      <c r="K1154" s="123"/>
      <c r="L1154" s="123"/>
      <c r="M1154" s="98" t="s">
        <v>13753</v>
      </c>
      <c r="N1154" s="118"/>
    </row>
    <row r="1155" spans="1:14" x14ac:dyDescent="0.25">
      <c r="A1155" s="130">
        <v>8917106000166</v>
      </c>
      <c r="B1155" s="98" t="s">
        <v>12518</v>
      </c>
      <c r="C1155" s="123" t="s">
        <v>2554</v>
      </c>
      <c r="D1155" s="98" t="s">
        <v>13667</v>
      </c>
      <c r="E1155" s="98" t="s">
        <v>13669</v>
      </c>
      <c r="F1155" s="124">
        <v>11</v>
      </c>
      <c r="G1155" s="112">
        <v>40948</v>
      </c>
      <c r="H1155" s="98"/>
      <c r="I1155" s="123" t="str">
        <f t="shared" ref="I1155:I1218" si="18">IFERROR(IF(OR(E1155="Ativos", E1155="Aposentados",E1155="Pensionistas"),IF(F1155&gt;=14,"SIM","NÃO"),""),"")</f>
        <v>NÃO</v>
      </c>
      <c r="J1155" s="123"/>
      <c r="K1155" s="123"/>
      <c r="L1155" s="123"/>
      <c r="M1155" s="98" t="s">
        <v>15181</v>
      </c>
      <c r="N1155" s="118"/>
    </row>
    <row r="1156" spans="1:14" x14ac:dyDescent="0.25">
      <c r="A1156" s="130">
        <v>76247386000100</v>
      </c>
      <c r="B1156" s="98" t="s">
        <v>12519</v>
      </c>
      <c r="C1156" s="123" t="s">
        <v>3143</v>
      </c>
      <c r="D1156" s="98" t="s">
        <v>13667</v>
      </c>
      <c r="E1156" s="98" t="s">
        <v>13669</v>
      </c>
      <c r="F1156" s="124">
        <v>11</v>
      </c>
      <c r="G1156" s="112">
        <v>38827</v>
      </c>
      <c r="H1156" s="98"/>
      <c r="I1156" s="123" t="str">
        <f t="shared" si="18"/>
        <v>NÃO</v>
      </c>
      <c r="J1156" s="123"/>
      <c r="K1156" s="123"/>
      <c r="L1156" s="123"/>
      <c r="M1156" s="98"/>
      <c r="N1156" s="118"/>
    </row>
    <row r="1157" spans="1:14" x14ac:dyDescent="0.25">
      <c r="A1157" s="130">
        <v>76282680000145</v>
      </c>
      <c r="B1157" s="98" t="s">
        <v>12520</v>
      </c>
      <c r="C1157" s="123" t="s">
        <v>3143</v>
      </c>
      <c r="D1157" s="98" t="s">
        <v>13667</v>
      </c>
      <c r="E1157" s="98" t="s">
        <v>13669</v>
      </c>
      <c r="F1157" s="124">
        <v>11</v>
      </c>
      <c r="G1157" s="112">
        <v>42886</v>
      </c>
      <c r="H1157" s="98"/>
      <c r="I1157" s="123" t="str">
        <f t="shared" si="18"/>
        <v>NÃO</v>
      </c>
      <c r="J1157" s="123"/>
      <c r="K1157" s="123"/>
      <c r="L1157" s="123"/>
      <c r="M1157" s="98" t="s">
        <v>15815</v>
      </c>
      <c r="N1157" s="118"/>
    </row>
    <row r="1158" spans="1:14" x14ac:dyDescent="0.25">
      <c r="A1158" s="130">
        <v>18295303000144</v>
      </c>
      <c r="B1158" s="98" t="s">
        <v>12521</v>
      </c>
      <c r="C1158" s="123" t="s">
        <v>1356</v>
      </c>
      <c r="D1158" s="98" t="s">
        <v>13667</v>
      </c>
      <c r="E1158" s="98" t="s">
        <v>13669</v>
      </c>
      <c r="F1158" s="124">
        <v>11</v>
      </c>
      <c r="G1158" s="112">
        <v>39934</v>
      </c>
      <c r="H1158" s="98"/>
      <c r="I1158" s="123" t="str">
        <f t="shared" si="18"/>
        <v>NÃO</v>
      </c>
      <c r="J1158" s="123"/>
      <c r="K1158" s="123"/>
      <c r="L1158" s="123"/>
      <c r="M1158" s="98"/>
      <c r="N1158" s="118"/>
    </row>
    <row r="1159" spans="1:14" x14ac:dyDescent="0.25">
      <c r="A1159" s="130">
        <v>94068418000184</v>
      </c>
      <c r="B1159" s="98" t="s">
        <v>12522</v>
      </c>
      <c r="C1159" s="123" t="s">
        <v>3812</v>
      </c>
      <c r="D1159" s="98" t="s">
        <v>13667</v>
      </c>
      <c r="E1159" s="98" t="s">
        <v>13669</v>
      </c>
      <c r="F1159" s="124">
        <v>11</v>
      </c>
      <c r="G1159" s="112">
        <v>41583</v>
      </c>
      <c r="H1159" s="98"/>
      <c r="I1159" s="123" t="str">
        <f t="shared" si="18"/>
        <v>NÃO</v>
      </c>
      <c r="J1159" s="123"/>
      <c r="K1159" s="123"/>
      <c r="L1159" s="123"/>
      <c r="M1159" s="98" t="s">
        <v>16372</v>
      </c>
      <c r="N1159" s="118"/>
    </row>
    <row r="1160" spans="1:14" x14ac:dyDescent="0.25">
      <c r="A1160" s="130">
        <v>24851479000138</v>
      </c>
      <c r="B1160" s="98" t="s">
        <v>12523</v>
      </c>
      <c r="C1160" s="123" t="s">
        <v>5227</v>
      </c>
      <c r="D1160" s="98" t="s">
        <v>13667</v>
      </c>
      <c r="E1160" s="98" t="s">
        <v>13669</v>
      </c>
      <c r="F1160" s="124">
        <v>11</v>
      </c>
      <c r="G1160" s="112">
        <v>40038</v>
      </c>
      <c r="H1160" s="98"/>
      <c r="I1160" s="123" t="str">
        <f t="shared" si="18"/>
        <v>NÃO</v>
      </c>
      <c r="J1160" s="123"/>
      <c r="K1160" s="123"/>
      <c r="L1160" s="123"/>
      <c r="M1160" s="98" t="s">
        <v>13710</v>
      </c>
      <c r="N1160" s="118"/>
    </row>
    <row r="1161" spans="1:14" x14ac:dyDescent="0.25">
      <c r="A1161" s="130">
        <v>12236873000187</v>
      </c>
      <c r="B1161" s="98" t="s">
        <v>12524</v>
      </c>
      <c r="C1161" s="123" t="s">
        <v>29</v>
      </c>
      <c r="D1161" s="98" t="s">
        <v>13667</v>
      </c>
      <c r="E1161" s="98" t="s">
        <v>13669</v>
      </c>
      <c r="F1161" s="124">
        <v>11</v>
      </c>
      <c r="G1161" s="112">
        <v>38899</v>
      </c>
      <c r="H1161" s="98"/>
      <c r="I1161" s="123" t="str">
        <f t="shared" si="18"/>
        <v>NÃO</v>
      </c>
      <c r="J1161" s="123"/>
      <c r="K1161" s="123"/>
      <c r="L1161" s="123"/>
      <c r="M1161" s="98" t="s">
        <v>13754</v>
      </c>
      <c r="N1161" s="118"/>
    </row>
    <row r="1162" spans="1:14" x14ac:dyDescent="0.25">
      <c r="A1162" s="130">
        <v>29131075000193</v>
      </c>
      <c r="B1162" s="98" t="s">
        <v>12525</v>
      </c>
      <c r="C1162" s="123" t="s">
        <v>3513</v>
      </c>
      <c r="D1162" s="98" t="s">
        <v>13667</v>
      </c>
      <c r="E1162" s="98" t="s">
        <v>13669</v>
      </c>
      <c r="F1162" s="124">
        <v>11</v>
      </c>
      <c r="G1162" s="112">
        <v>40336</v>
      </c>
      <c r="H1162" s="98"/>
      <c r="I1162" s="123" t="str">
        <f t="shared" si="18"/>
        <v>NÃO</v>
      </c>
      <c r="J1162" s="123"/>
      <c r="K1162" s="123"/>
      <c r="L1162" s="123"/>
      <c r="M1162" s="98" t="s">
        <v>15996</v>
      </c>
      <c r="N1162" s="118"/>
    </row>
    <row r="1163" spans="1:14" x14ac:dyDescent="0.25">
      <c r="A1163" s="130">
        <v>75971010000173</v>
      </c>
      <c r="B1163" s="98" t="s">
        <v>12526</v>
      </c>
      <c r="C1163" s="123" t="s">
        <v>3143</v>
      </c>
      <c r="D1163" s="98" t="s">
        <v>13667</v>
      </c>
      <c r="E1163" s="98" t="s">
        <v>13669</v>
      </c>
      <c r="F1163" s="124">
        <v>11</v>
      </c>
      <c r="G1163" s="112">
        <v>39624</v>
      </c>
      <c r="H1163" s="98"/>
      <c r="I1163" s="123" t="str">
        <f t="shared" si="18"/>
        <v>NÃO</v>
      </c>
      <c r="J1163" s="123"/>
      <c r="K1163" s="123"/>
      <c r="L1163" s="123"/>
      <c r="M1163" s="98" t="s">
        <v>15816</v>
      </c>
      <c r="N1163" s="118"/>
    </row>
    <row r="1164" spans="1:14" x14ac:dyDescent="0.25">
      <c r="A1164" s="130">
        <v>44477909000100</v>
      </c>
      <c r="B1164" s="98" t="s">
        <v>12527</v>
      </c>
      <c r="C1164" s="123" t="s">
        <v>4626</v>
      </c>
      <c r="D1164" s="98" t="s">
        <v>13667</v>
      </c>
      <c r="E1164" s="98" t="s">
        <v>13669</v>
      </c>
      <c r="F1164" s="124">
        <v>11</v>
      </c>
      <c r="G1164" s="112">
        <v>38783</v>
      </c>
      <c r="H1164" s="98"/>
      <c r="I1164" s="123" t="str">
        <f t="shared" si="18"/>
        <v>NÃO</v>
      </c>
      <c r="J1164" s="123"/>
      <c r="K1164" s="123"/>
      <c r="L1164" s="123"/>
      <c r="M1164" s="98" t="s">
        <v>16828</v>
      </c>
      <c r="N1164" s="118"/>
    </row>
    <row r="1165" spans="1:14" x14ac:dyDescent="0.25">
      <c r="A1165" s="130">
        <v>76404136000129</v>
      </c>
      <c r="B1165" s="98" t="s">
        <v>12528</v>
      </c>
      <c r="C1165" s="123" t="s">
        <v>3143</v>
      </c>
      <c r="D1165" s="98" t="s">
        <v>13667</v>
      </c>
      <c r="E1165" s="98" t="s">
        <v>13669</v>
      </c>
      <c r="F1165" s="124">
        <v>11</v>
      </c>
      <c r="G1165" s="112">
        <v>39173</v>
      </c>
      <c r="H1165" s="98"/>
      <c r="I1165" s="123" t="str">
        <f t="shared" si="18"/>
        <v>NÃO</v>
      </c>
      <c r="J1165" s="123"/>
      <c r="K1165" s="123"/>
      <c r="L1165" s="123"/>
      <c r="M1165" s="98"/>
      <c r="N1165" s="118"/>
    </row>
    <row r="1166" spans="1:14" x14ac:dyDescent="0.25">
      <c r="A1166" s="130">
        <v>76282656000106</v>
      </c>
      <c r="B1166" s="98" t="s">
        <v>12529</v>
      </c>
      <c r="C1166" s="123" t="s">
        <v>3143</v>
      </c>
      <c r="D1166" s="98" t="s">
        <v>13667</v>
      </c>
      <c r="E1166" s="98" t="s">
        <v>13669</v>
      </c>
      <c r="F1166" s="124">
        <v>11</v>
      </c>
      <c r="G1166" s="112">
        <v>39813</v>
      </c>
      <c r="H1166" s="98"/>
      <c r="I1166" s="123" t="str">
        <f t="shared" si="18"/>
        <v>NÃO</v>
      </c>
      <c r="J1166" s="123"/>
      <c r="K1166" s="123"/>
      <c r="L1166" s="123"/>
      <c r="M1166" s="98"/>
      <c r="N1166" s="118"/>
    </row>
    <row r="1167" spans="1:14" x14ac:dyDescent="0.25">
      <c r="A1167" s="130">
        <v>45132719000114</v>
      </c>
      <c r="B1167" s="98" t="s">
        <v>12530</v>
      </c>
      <c r="C1167" s="123" t="s">
        <v>4626</v>
      </c>
      <c r="D1167" s="98" t="s">
        <v>13667</v>
      </c>
      <c r="E1167" s="98" t="s">
        <v>13669</v>
      </c>
      <c r="F1167" s="124">
        <v>11</v>
      </c>
      <c r="G1167" s="112">
        <v>43166</v>
      </c>
      <c r="H1167" s="98"/>
      <c r="I1167" s="123" t="str">
        <f t="shared" si="18"/>
        <v>NÃO</v>
      </c>
      <c r="J1167" s="123"/>
      <c r="K1167" s="123"/>
      <c r="L1167" s="123"/>
      <c r="M1167" s="98" t="s">
        <v>16829</v>
      </c>
      <c r="N1167" s="118"/>
    </row>
    <row r="1168" spans="1:14" x14ac:dyDescent="0.25">
      <c r="A1168" s="130">
        <v>76995323000124</v>
      </c>
      <c r="B1168" s="98" t="s">
        <v>12531</v>
      </c>
      <c r="C1168" s="123" t="s">
        <v>3143</v>
      </c>
      <c r="D1168" s="98" t="s">
        <v>13667</v>
      </c>
      <c r="E1168" s="98" t="s">
        <v>13669</v>
      </c>
      <c r="F1168" s="124">
        <v>11</v>
      </c>
      <c r="G1168" s="112">
        <v>39234</v>
      </c>
      <c r="H1168" s="98"/>
      <c r="I1168" s="123" t="str">
        <f t="shared" si="18"/>
        <v>NÃO</v>
      </c>
      <c r="J1168" s="123"/>
      <c r="K1168" s="123"/>
      <c r="L1168" s="123"/>
      <c r="M1168" s="98" t="s">
        <v>15826</v>
      </c>
      <c r="N1168" s="118"/>
    </row>
    <row r="1169" spans="1:14" x14ac:dyDescent="0.25">
      <c r="A1169" s="130">
        <v>1612941000149</v>
      </c>
      <c r="B1169" s="98" t="s">
        <v>12532</v>
      </c>
      <c r="C1169" s="123" t="s">
        <v>2554</v>
      </c>
      <c r="D1169" s="98" t="s">
        <v>13667</v>
      </c>
      <c r="E1169" s="98" t="s">
        <v>13669</v>
      </c>
      <c r="F1169" s="124">
        <v>11</v>
      </c>
      <c r="G1169" s="112">
        <v>39272</v>
      </c>
      <c r="H1169" s="98"/>
      <c r="I1169" s="123" t="str">
        <f t="shared" si="18"/>
        <v>NÃO</v>
      </c>
      <c r="J1169" s="123"/>
      <c r="K1169" s="123"/>
      <c r="L1169" s="123"/>
      <c r="M1169" s="98" t="s">
        <v>13534</v>
      </c>
      <c r="N1169" s="118"/>
    </row>
    <row r="1170" spans="1:14" x14ac:dyDescent="0.25">
      <c r="A1170" s="130">
        <v>1612552000113</v>
      </c>
      <c r="B1170" s="98" t="s">
        <v>12533</v>
      </c>
      <c r="C1170" s="123" t="s">
        <v>3143</v>
      </c>
      <c r="D1170" s="98" t="s">
        <v>13667</v>
      </c>
      <c r="E1170" s="98" t="s">
        <v>13669</v>
      </c>
      <c r="F1170" s="124">
        <v>11</v>
      </c>
      <c r="G1170" s="112">
        <v>42186</v>
      </c>
      <c r="H1170" s="98"/>
      <c r="I1170" s="123" t="str">
        <f t="shared" si="18"/>
        <v>NÃO</v>
      </c>
      <c r="J1170" s="123"/>
      <c r="K1170" s="123"/>
      <c r="L1170" s="123"/>
      <c r="M1170" s="98" t="s">
        <v>15827</v>
      </c>
      <c r="N1170" s="118"/>
    </row>
    <row r="1171" spans="1:14" x14ac:dyDescent="0.25">
      <c r="A1171" s="130">
        <v>88485412000100</v>
      </c>
      <c r="B1171" s="98" t="s">
        <v>12534</v>
      </c>
      <c r="C1171" s="123" t="s">
        <v>3812</v>
      </c>
      <c r="D1171" s="98" t="s">
        <v>13667</v>
      </c>
      <c r="E1171" s="98" t="s">
        <v>13669</v>
      </c>
      <c r="F1171" s="124">
        <v>14</v>
      </c>
      <c r="G1171" s="112">
        <v>44075</v>
      </c>
      <c r="H1171" s="98"/>
      <c r="I1171" s="123" t="str">
        <f t="shared" si="18"/>
        <v>SIM</v>
      </c>
      <c r="J1171" s="123"/>
      <c r="K1171" s="123"/>
      <c r="L1171" s="123"/>
      <c r="M1171" s="98" t="s">
        <v>16374</v>
      </c>
      <c r="N1171" s="118"/>
    </row>
    <row r="1172" spans="1:14" x14ac:dyDescent="0.25">
      <c r="A1172" s="130">
        <v>12226205000179</v>
      </c>
      <c r="B1172" s="98" t="s">
        <v>12535</v>
      </c>
      <c r="C1172" s="123" t="s">
        <v>29</v>
      </c>
      <c r="D1172" s="98" t="s">
        <v>13667</v>
      </c>
      <c r="E1172" s="98" t="s">
        <v>13669</v>
      </c>
      <c r="F1172" s="124">
        <v>11</v>
      </c>
      <c r="G1172" s="112">
        <v>40009</v>
      </c>
      <c r="H1172" s="98"/>
      <c r="I1172" s="123" t="str">
        <f t="shared" si="18"/>
        <v>NÃO</v>
      </c>
      <c r="J1172" s="123"/>
      <c r="K1172" s="123"/>
      <c r="L1172" s="123"/>
      <c r="M1172" s="98"/>
      <c r="N1172" s="118"/>
    </row>
    <row r="1173" spans="1:14" x14ac:dyDescent="0.25">
      <c r="A1173" s="130">
        <v>6119945000103</v>
      </c>
      <c r="B1173" s="98" t="s">
        <v>12536</v>
      </c>
      <c r="C1173" s="123" t="s">
        <v>1142</v>
      </c>
      <c r="D1173" s="98" t="s">
        <v>13667</v>
      </c>
      <c r="E1173" s="98" t="s">
        <v>13669</v>
      </c>
      <c r="F1173" s="124">
        <v>11</v>
      </c>
      <c r="G1173" s="112">
        <v>38777</v>
      </c>
      <c r="H1173" s="98"/>
      <c r="I1173" s="123" t="str">
        <f t="shared" si="18"/>
        <v>NÃO</v>
      </c>
      <c r="J1173" s="123"/>
      <c r="K1173" s="123"/>
      <c r="L1173" s="123"/>
      <c r="M1173" s="98" t="s">
        <v>14420</v>
      </c>
      <c r="N1173" s="118"/>
    </row>
    <row r="1174" spans="1:14" x14ac:dyDescent="0.25">
      <c r="A1174" s="130">
        <v>76206465000165</v>
      </c>
      <c r="B1174" s="98" t="s">
        <v>12537</v>
      </c>
      <c r="C1174" s="123" t="s">
        <v>3143</v>
      </c>
      <c r="D1174" s="98" t="s">
        <v>13667</v>
      </c>
      <c r="E1174" s="98" t="s">
        <v>13669</v>
      </c>
      <c r="F1174" s="124">
        <v>11</v>
      </c>
      <c r="G1174" s="112">
        <v>43609</v>
      </c>
      <c r="H1174" s="98"/>
      <c r="I1174" s="123" t="str">
        <f t="shared" si="18"/>
        <v>NÃO</v>
      </c>
      <c r="J1174" s="123"/>
      <c r="K1174" s="123"/>
      <c r="L1174" s="123"/>
      <c r="M1174" s="98"/>
      <c r="N1174" s="118"/>
    </row>
    <row r="1175" spans="1:14" x14ac:dyDescent="0.25">
      <c r="A1175" s="130">
        <v>6554182000129</v>
      </c>
      <c r="B1175" s="98" t="s">
        <v>12538</v>
      </c>
      <c r="C1175" s="123" t="s">
        <v>2926</v>
      </c>
      <c r="D1175" s="98" t="s">
        <v>13667</v>
      </c>
      <c r="E1175" s="98" t="s">
        <v>13669</v>
      </c>
      <c r="F1175" s="124">
        <v>11</v>
      </c>
      <c r="G1175" s="112">
        <v>43191</v>
      </c>
      <c r="H1175" s="98"/>
      <c r="I1175" s="123" t="str">
        <f t="shared" si="18"/>
        <v>NÃO</v>
      </c>
      <c r="J1175" s="123"/>
      <c r="K1175" s="123"/>
      <c r="L1175" s="123"/>
      <c r="M1175" s="98"/>
      <c r="N1175" s="118"/>
    </row>
    <row r="1176" spans="1:14" x14ac:dyDescent="0.25">
      <c r="A1176" s="130">
        <v>76017466000161</v>
      </c>
      <c r="B1176" s="98" t="s">
        <v>12539</v>
      </c>
      <c r="C1176" s="123" t="s">
        <v>3143</v>
      </c>
      <c r="D1176" s="98" t="s">
        <v>13667</v>
      </c>
      <c r="E1176" s="98" t="s">
        <v>13669</v>
      </c>
      <c r="F1176" s="124">
        <v>11</v>
      </c>
      <c r="G1176" s="112">
        <v>39928</v>
      </c>
      <c r="H1176" s="98"/>
      <c r="I1176" s="123" t="str">
        <f t="shared" si="18"/>
        <v>NÃO</v>
      </c>
      <c r="J1176" s="123"/>
      <c r="K1176" s="123"/>
      <c r="L1176" s="123"/>
      <c r="M1176" s="98"/>
      <c r="N1176" s="118"/>
    </row>
    <row r="1177" spans="1:14" x14ac:dyDescent="0.25">
      <c r="A1177" s="130">
        <v>94577590000163</v>
      </c>
      <c r="B1177" s="98" t="s">
        <v>12540</v>
      </c>
      <c r="C1177" s="123" t="s">
        <v>3812</v>
      </c>
      <c r="D1177" s="98" t="s">
        <v>13667</v>
      </c>
      <c r="E1177" s="98" t="s">
        <v>13669</v>
      </c>
      <c r="F1177" s="124">
        <v>14</v>
      </c>
      <c r="G1177" s="112">
        <v>44136</v>
      </c>
      <c r="H1177" s="98"/>
      <c r="I1177" s="123" t="str">
        <f t="shared" si="18"/>
        <v>SIM</v>
      </c>
      <c r="J1177" s="123"/>
      <c r="K1177" s="123"/>
      <c r="L1177" s="123"/>
      <c r="M1177" s="98"/>
      <c r="N1177" s="118"/>
    </row>
    <row r="1178" spans="1:14" x14ac:dyDescent="0.25">
      <c r="A1178" s="130">
        <v>24850216000104</v>
      </c>
      <c r="B1178" s="98" t="s">
        <v>12541</v>
      </c>
      <c r="C1178" s="123" t="s">
        <v>901</v>
      </c>
      <c r="D1178" s="98" t="s">
        <v>13667</v>
      </c>
      <c r="E1178" s="98" t="s">
        <v>13669</v>
      </c>
      <c r="F1178" s="124">
        <v>11</v>
      </c>
      <c r="G1178" s="112">
        <v>39162</v>
      </c>
      <c r="H1178" s="98"/>
      <c r="I1178" s="123" t="str">
        <f t="shared" si="18"/>
        <v>NÃO</v>
      </c>
      <c r="J1178" s="123"/>
      <c r="K1178" s="123"/>
      <c r="L1178" s="123"/>
      <c r="M1178" s="98" t="s">
        <v>14266</v>
      </c>
      <c r="N1178" s="118"/>
    </row>
    <row r="1179" spans="1:14" x14ac:dyDescent="0.25">
      <c r="A1179" s="130">
        <v>12342663000173</v>
      </c>
      <c r="B1179" s="98" t="s">
        <v>12542</v>
      </c>
      <c r="C1179" s="123" t="s">
        <v>29</v>
      </c>
      <c r="D1179" s="98" t="s">
        <v>13667</v>
      </c>
      <c r="E1179" s="98" t="s">
        <v>13669</v>
      </c>
      <c r="F1179" s="124">
        <v>11</v>
      </c>
      <c r="G1179" s="112">
        <v>38924</v>
      </c>
      <c r="H1179" s="98"/>
      <c r="I1179" s="123" t="str">
        <f t="shared" si="18"/>
        <v>NÃO</v>
      </c>
      <c r="J1179" s="123"/>
      <c r="K1179" s="123"/>
      <c r="L1179" s="123"/>
      <c r="M1179" s="98"/>
      <c r="N1179" s="118"/>
    </row>
    <row r="1180" spans="1:14" x14ac:dyDescent="0.25">
      <c r="A1180" s="130">
        <v>24772188000154</v>
      </c>
      <c r="B1180" s="98" t="s">
        <v>12543</v>
      </c>
      <c r="C1180" s="123" t="s">
        <v>2274</v>
      </c>
      <c r="D1180" s="98" t="s">
        <v>13667</v>
      </c>
      <c r="E1180" s="98" t="s">
        <v>13669</v>
      </c>
      <c r="F1180" s="124">
        <v>14</v>
      </c>
      <c r="G1180" s="112">
        <v>44044</v>
      </c>
      <c r="H1180" s="98"/>
      <c r="I1180" s="123" t="str">
        <f t="shared" si="18"/>
        <v>SIM</v>
      </c>
      <c r="J1180" s="123"/>
      <c r="K1180" s="123"/>
      <c r="L1180" s="123"/>
      <c r="M1180" s="98"/>
      <c r="N1180" s="118"/>
    </row>
    <row r="1181" spans="1:14" x14ac:dyDescent="0.25">
      <c r="A1181" s="130">
        <v>4282869000127</v>
      </c>
      <c r="B1181" s="98" t="s">
        <v>12544</v>
      </c>
      <c r="C1181" s="123" t="s">
        <v>133</v>
      </c>
      <c r="D1181" s="98" t="s">
        <v>13667</v>
      </c>
      <c r="E1181" s="98" t="s">
        <v>13669</v>
      </c>
      <c r="F1181" s="124">
        <v>11</v>
      </c>
      <c r="G1181" s="112">
        <v>38717</v>
      </c>
      <c r="H1181" s="98"/>
      <c r="I1181" s="123" t="str">
        <f t="shared" si="18"/>
        <v>NÃO</v>
      </c>
      <c r="J1181" s="123"/>
      <c r="K1181" s="123"/>
      <c r="L1181" s="123"/>
      <c r="M1181" s="98"/>
      <c r="N1181" s="118"/>
    </row>
    <row r="1182" spans="1:14" x14ac:dyDescent="0.25">
      <c r="A1182" s="130">
        <v>2056752000108</v>
      </c>
      <c r="B1182" s="98" t="s">
        <v>12545</v>
      </c>
      <c r="C1182" s="123" t="s">
        <v>901</v>
      </c>
      <c r="D1182" s="98" t="s">
        <v>13667</v>
      </c>
      <c r="E1182" s="98" t="s">
        <v>13669</v>
      </c>
      <c r="F1182" s="124">
        <v>11</v>
      </c>
      <c r="G1182" s="112">
        <v>42737</v>
      </c>
      <c r="H1182" s="98"/>
      <c r="I1182" s="123" t="str">
        <f t="shared" si="18"/>
        <v>NÃO</v>
      </c>
      <c r="J1182" s="123"/>
      <c r="K1182" s="123"/>
      <c r="L1182" s="123"/>
      <c r="M1182" s="98" t="s">
        <v>14268</v>
      </c>
      <c r="N1182" s="118"/>
    </row>
    <row r="1183" spans="1:14" x14ac:dyDescent="0.25">
      <c r="A1183" s="130">
        <v>5986427000124</v>
      </c>
      <c r="B1183" s="98" t="s">
        <v>12546</v>
      </c>
      <c r="C1183" s="123" t="s">
        <v>197</v>
      </c>
      <c r="D1183" s="98" t="s">
        <v>13667</v>
      </c>
      <c r="E1183" s="98" t="s">
        <v>13669</v>
      </c>
      <c r="F1183" s="124">
        <v>11</v>
      </c>
      <c r="G1183" s="112">
        <v>42430</v>
      </c>
      <c r="H1183" s="98"/>
      <c r="I1183" s="123" t="str">
        <f t="shared" si="18"/>
        <v>NÃO</v>
      </c>
      <c r="J1183" s="123"/>
      <c r="K1183" s="123"/>
      <c r="L1183" s="123"/>
      <c r="M1183" s="98" t="s">
        <v>13866</v>
      </c>
      <c r="N1183" s="118"/>
    </row>
    <row r="1184" spans="1:14" x14ac:dyDescent="0.25">
      <c r="A1184" s="130">
        <v>76206481000158</v>
      </c>
      <c r="B1184" s="98" t="s">
        <v>12547</v>
      </c>
      <c r="C1184" s="123" t="s">
        <v>3143</v>
      </c>
      <c r="D1184" s="98" t="s">
        <v>13667</v>
      </c>
      <c r="E1184" s="98" t="s">
        <v>13669</v>
      </c>
      <c r="F1184" s="124">
        <v>14</v>
      </c>
      <c r="G1184" s="112">
        <v>43908</v>
      </c>
      <c r="H1184" s="98"/>
      <c r="I1184" s="123" t="str">
        <f t="shared" si="18"/>
        <v>SIM</v>
      </c>
      <c r="J1184" s="123"/>
      <c r="K1184" s="123"/>
      <c r="L1184" s="123"/>
      <c r="M1184" s="98"/>
      <c r="N1184" s="118"/>
    </row>
    <row r="1185" spans="1:14" x14ac:dyDescent="0.25">
      <c r="A1185" s="130">
        <v>28580694000100</v>
      </c>
      <c r="B1185" s="98" t="s">
        <v>12548</v>
      </c>
      <c r="C1185" s="123" t="s">
        <v>3513</v>
      </c>
      <c r="D1185" s="98" t="s">
        <v>13667</v>
      </c>
      <c r="E1185" s="98" t="s">
        <v>13669</v>
      </c>
      <c r="F1185" s="124">
        <v>11</v>
      </c>
      <c r="G1185" s="112">
        <v>41066</v>
      </c>
      <c r="H1185" s="98"/>
      <c r="I1185" s="123" t="str">
        <f t="shared" si="18"/>
        <v>NÃO</v>
      </c>
      <c r="J1185" s="123"/>
      <c r="K1185" s="123"/>
      <c r="L1185" s="123"/>
      <c r="M1185" s="98" t="s">
        <v>15999</v>
      </c>
      <c r="N1185" s="118"/>
    </row>
    <row r="1186" spans="1:14" x14ac:dyDescent="0.25">
      <c r="A1186" s="130">
        <v>17744442000145</v>
      </c>
      <c r="B1186" s="98" t="s">
        <v>12549</v>
      </c>
      <c r="C1186" s="123" t="s">
        <v>1356</v>
      </c>
      <c r="D1186" s="98" t="s">
        <v>13667</v>
      </c>
      <c r="E1186" s="98" t="s">
        <v>13669</v>
      </c>
      <c r="F1186" s="124">
        <v>11</v>
      </c>
      <c r="G1186" s="112">
        <v>43084</v>
      </c>
      <c r="H1186" s="98"/>
      <c r="I1186" s="123" t="str">
        <f t="shared" si="18"/>
        <v>NÃO</v>
      </c>
      <c r="J1186" s="123"/>
      <c r="K1186" s="123"/>
      <c r="L1186" s="123"/>
      <c r="M1186" s="98"/>
      <c r="N1186" s="118"/>
    </row>
    <row r="1187" spans="1:14" x14ac:dyDescent="0.25">
      <c r="A1187" s="130">
        <v>45116092000108</v>
      </c>
      <c r="B1187" s="98" t="s">
        <v>12550</v>
      </c>
      <c r="C1187" s="123" t="s">
        <v>4626</v>
      </c>
      <c r="D1187" s="98" t="s">
        <v>13667</v>
      </c>
      <c r="E1187" s="98" t="s">
        <v>13669</v>
      </c>
      <c r="F1187" s="124">
        <v>11</v>
      </c>
      <c r="G1187" s="112">
        <v>38440</v>
      </c>
      <c r="H1187" s="98"/>
      <c r="I1187" s="123" t="str">
        <f t="shared" si="18"/>
        <v>NÃO</v>
      </c>
      <c r="J1187" s="123"/>
      <c r="K1187" s="123"/>
      <c r="L1187" s="123"/>
      <c r="M1187" s="98" t="s">
        <v>16830</v>
      </c>
      <c r="N1187" s="118"/>
    </row>
    <row r="1188" spans="1:14" x14ac:dyDescent="0.25">
      <c r="A1188" s="130">
        <v>65712069000193</v>
      </c>
      <c r="B1188" s="98" t="s">
        <v>12551</v>
      </c>
      <c r="C1188" s="123" t="s">
        <v>4626</v>
      </c>
      <c r="D1188" s="98" t="s">
        <v>13667</v>
      </c>
      <c r="E1188" s="98" t="s">
        <v>13669</v>
      </c>
      <c r="F1188" s="124">
        <v>11</v>
      </c>
      <c r="G1188" s="112">
        <v>43733</v>
      </c>
      <c r="H1188" s="98"/>
      <c r="I1188" s="123" t="str">
        <f t="shared" si="18"/>
        <v>NÃO</v>
      </c>
      <c r="J1188" s="123"/>
      <c r="K1188" s="123"/>
      <c r="L1188" s="123"/>
      <c r="M1188" s="98"/>
      <c r="N1188" s="118"/>
    </row>
    <row r="1189" spans="1:14" x14ac:dyDescent="0.25">
      <c r="A1189" s="130">
        <v>4132090000125</v>
      </c>
      <c r="B1189" s="98" t="s">
        <v>12552</v>
      </c>
      <c r="C1189" s="123" t="s">
        <v>3513</v>
      </c>
      <c r="D1189" s="98" t="s">
        <v>13667</v>
      </c>
      <c r="E1189" s="98" t="s">
        <v>13669</v>
      </c>
      <c r="F1189" s="124">
        <v>11</v>
      </c>
      <c r="G1189" s="112">
        <v>42159</v>
      </c>
      <c r="H1189" s="98"/>
      <c r="I1189" s="123" t="str">
        <f t="shared" si="18"/>
        <v>NÃO</v>
      </c>
      <c r="J1189" s="123"/>
      <c r="K1189" s="123"/>
      <c r="L1189" s="123"/>
      <c r="M1189" s="98" t="s">
        <v>16000</v>
      </c>
      <c r="N1189" s="118"/>
    </row>
    <row r="1190" spans="1:14" x14ac:dyDescent="0.25">
      <c r="A1190" s="130">
        <v>12200283000102</v>
      </c>
      <c r="B1190" s="98" t="s">
        <v>12553</v>
      </c>
      <c r="C1190" s="123" t="s">
        <v>29</v>
      </c>
      <c r="D1190" s="98" t="s">
        <v>13667</v>
      </c>
      <c r="E1190" s="98" t="s">
        <v>13669</v>
      </c>
      <c r="F1190" s="124">
        <v>14</v>
      </c>
      <c r="G1190" s="112">
        <v>43903</v>
      </c>
      <c r="H1190" s="98"/>
      <c r="I1190" s="123" t="str">
        <f t="shared" si="18"/>
        <v>SIM</v>
      </c>
      <c r="J1190" s="123"/>
      <c r="K1190" s="123"/>
      <c r="L1190" s="123"/>
      <c r="M1190" s="98"/>
      <c r="N1190" s="118"/>
    </row>
    <row r="1191" spans="1:14" x14ac:dyDescent="0.25">
      <c r="A1191" s="130">
        <v>8349060000126</v>
      </c>
      <c r="B1191" s="98" t="s">
        <v>12554</v>
      </c>
      <c r="C1191" s="123" t="s">
        <v>3601</v>
      </c>
      <c r="D1191" s="98" t="s">
        <v>13667</v>
      </c>
      <c r="E1191" s="98" t="s">
        <v>13669</v>
      </c>
      <c r="F1191" s="124">
        <v>11</v>
      </c>
      <c r="G1191" s="112">
        <v>42075</v>
      </c>
      <c r="H1191" s="98"/>
      <c r="I1191" s="123" t="str">
        <f t="shared" si="18"/>
        <v>NÃO</v>
      </c>
      <c r="J1191" s="123"/>
      <c r="K1191" s="123"/>
      <c r="L1191" s="123"/>
      <c r="M1191" s="98" t="s">
        <v>16092</v>
      </c>
      <c r="N1191" s="118"/>
    </row>
    <row r="1192" spans="1:14" x14ac:dyDescent="0.25">
      <c r="A1192" s="130">
        <v>32415283000129</v>
      </c>
      <c r="B1192" s="98" t="s">
        <v>12555</v>
      </c>
      <c r="C1192" s="123" t="s">
        <v>3513</v>
      </c>
      <c r="D1192" s="98" t="s">
        <v>13667</v>
      </c>
      <c r="E1192" s="98" t="s">
        <v>13669</v>
      </c>
      <c r="F1192" s="124">
        <v>11</v>
      </c>
      <c r="G1192" s="112">
        <v>39802</v>
      </c>
      <c r="H1192" s="98"/>
      <c r="I1192" s="123" t="str">
        <f t="shared" si="18"/>
        <v>NÃO</v>
      </c>
      <c r="J1192" s="123"/>
      <c r="K1192" s="123"/>
      <c r="L1192" s="123"/>
      <c r="M1192" s="98"/>
      <c r="N1192" s="118"/>
    </row>
    <row r="1193" spans="1:14" x14ac:dyDescent="0.25">
      <c r="A1193" s="130">
        <v>45353307000104</v>
      </c>
      <c r="B1193" s="98" t="s">
        <v>12556</v>
      </c>
      <c r="C1193" s="123" t="s">
        <v>4626</v>
      </c>
      <c r="D1193" s="98" t="s">
        <v>13667</v>
      </c>
      <c r="E1193" s="98" t="s">
        <v>13669</v>
      </c>
      <c r="F1193" s="124">
        <v>11</v>
      </c>
      <c r="G1193" s="112">
        <v>40527</v>
      </c>
      <c r="H1193" s="98"/>
      <c r="I1193" s="123" t="str">
        <f t="shared" si="18"/>
        <v>NÃO</v>
      </c>
      <c r="J1193" s="123"/>
      <c r="K1193" s="123"/>
      <c r="L1193" s="123"/>
      <c r="M1193" s="98"/>
      <c r="N1193" s="118"/>
    </row>
    <row r="1194" spans="1:14" x14ac:dyDescent="0.25">
      <c r="A1194" s="130">
        <v>7655277000100</v>
      </c>
      <c r="B1194" s="98" t="s">
        <v>12557</v>
      </c>
      <c r="C1194" s="123" t="s">
        <v>634</v>
      </c>
      <c r="D1194" s="98" t="s">
        <v>13667</v>
      </c>
      <c r="E1194" s="98" t="s">
        <v>13669</v>
      </c>
      <c r="F1194" s="124">
        <v>14</v>
      </c>
      <c r="G1194" s="112">
        <v>44105</v>
      </c>
      <c r="H1194" s="98"/>
      <c r="I1194" s="123" t="str">
        <f t="shared" si="18"/>
        <v>SIM</v>
      </c>
      <c r="J1194" s="123"/>
      <c r="K1194" s="123"/>
      <c r="L1194" s="123"/>
      <c r="M1194" s="98"/>
      <c r="N1194" s="118"/>
    </row>
    <row r="1195" spans="1:14" x14ac:dyDescent="0.25">
      <c r="A1195" s="130">
        <v>27174119000137</v>
      </c>
      <c r="B1195" s="98" t="s">
        <v>12558</v>
      </c>
      <c r="C1195" s="123" t="s">
        <v>821</v>
      </c>
      <c r="D1195" s="98" t="s">
        <v>13667</v>
      </c>
      <c r="E1195" s="98" t="s">
        <v>13669</v>
      </c>
      <c r="F1195" s="124">
        <v>11</v>
      </c>
      <c r="G1195" s="112">
        <v>42450</v>
      </c>
      <c r="H1195" s="98"/>
      <c r="I1195" s="123" t="str">
        <f t="shared" si="18"/>
        <v>NÃO</v>
      </c>
      <c r="J1195" s="123"/>
      <c r="K1195" s="123"/>
      <c r="L1195" s="123"/>
      <c r="M1195" s="98" t="s">
        <v>14097</v>
      </c>
      <c r="N1195" s="118"/>
    </row>
    <row r="1196" spans="1:14" x14ac:dyDescent="0.25">
      <c r="A1196" s="130">
        <v>2215275000178</v>
      </c>
      <c r="B1196" s="98" t="s">
        <v>12559</v>
      </c>
      <c r="C1196" s="123" t="s">
        <v>901</v>
      </c>
      <c r="D1196" s="98" t="s">
        <v>13667</v>
      </c>
      <c r="E1196" s="98" t="s">
        <v>13669</v>
      </c>
      <c r="F1196" s="124">
        <v>14</v>
      </c>
      <c r="G1196" s="112">
        <v>43282</v>
      </c>
      <c r="H1196" s="98"/>
      <c r="I1196" s="123" t="str">
        <f t="shared" si="18"/>
        <v>SIM</v>
      </c>
      <c r="J1196" s="123"/>
      <c r="K1196" s="123"/>
      <c r="L1196" s="123"/>
      <c r="M1196" s="98"/>
      <c r="N1196" s="118"/>
    </row>
    <row r="1197" spans="1:14" x14ac:dyDescent="0.25">
      <c r="A1197" s="130">
        <v>12237038000161</v>
      </c>
      <c r="B1197" s="98" t="s">
        <v>12560</v>
      </c>
      <c r="C1197" s="123" t="s">
        <v>29</v>
      </c>
      <c r="D1197" s="98" t="s">
        <v>13667</v>
      </c>
      <c r="E1197" s="98" t="s">
        <v>13669</v>
      </c>
      <c r="F1197" s="124">
        <v>11</v>
      </c>
      <c r="G1197" s="112">
        <v>39479</v>
      </c>
      <c r="H1197" s="98"/>
      <c r="I1197" s="123" t="str">
        <f t="shared" si="18"/>
        <v>NÃO</v>
      </c>
      <c r="J1197" s="123"/>
      <c r="K1197" s="123"/>
      <c r="L1197" s="123"/>
      <c r="M1197" s="98" t="s">
        <v>13725</v>
      </c>
      <c r="N1197" s="118"/>
    </row>
    <row r="1198" spans="1:14" x14ac:dyDescent="0.25">
      <c r="A1198" s="130">
        <v>17954041000110</v>
      </c>
      <c r="B1198" s="98" t="s">
        <v>12561</v>
      </c>
      <c r="C1198" s="123" t="s">
        <v>1356</v>
      </c>
      <c r="D1198" s="98" t="s">
        <v>13667</v>
      </c>
      <c r="E1198" s="98" t="s">
        <v>13669</v>
      </c>
      <c r="F1198" s="124">
        <v>14</v>
      </c>
      <c r="G1198" s="112">
        <v>44105</v>
      </c>
      <c r="H1198" s="98"/>
      <c r="I1198" s="123" t="str">
        <f t="shared" si="18"/>
        <v>SIM</v>
      </c>
      <c r="J1198" s="123"/>
      <c r="K1198" s="123"/>
      <c r="L1198" s="123"/>
      <c r="M1198" s="98"/>
      <c r="N1198" s="118"/>
    </row>
    <row r="1199" spans="1:14" x14ac:dyDescent="0.25">
      <c r="A1199" s="130">
        <v>2316537000190</v>
      </c>
      <c r="B1199" s="98" t="s">
        <v>12562</v>
      </c>
      <c r="C1199" s="123" t="s">
        <v>901</v>
      </c>
      <c r="D1199" s="98" t="s">
        <v>13667</v>
      </c>
      <c r="E1199" s="98" t="s">
        <v>13669</v>
      </c>
      <c r="F1199" s="124">
        <v>11</v>
      </c>
      <c r="G1199" s="112">
        <v>41256</v>
      </c>
      <c r="H1199" s="98"/>
      <c r="I1199" s="123" t="str">
        <f t="shared" si="18"/>
        <v>NÃO</v>
      </c>
      <c r="J1199" s="123"/>
      <c r="K1199" s="123"/>
      <c r="L1199" s="123"/>
      <c r="M1199" s="98" t="s">
        <v>14272</v>
      </c>
      <c r="N1199" s="118"/>
    </row>
    <row r="1200" spans="1:14" x14ac:dyDescent="0.25">
      <c r="A1200" s="130">
        <v>45116290000171</v>
      </c>
      <c r="B1200" s="98" t="s">
        <v>12563</v>
      </c>
      <c r="C1200" s="123" t="s">
        <v>4626</v>
      </c>
      <c r="D1200" s="98" t="s">
        <v>13667</v>
      </c>
      <c r="E1200" s="98" t="s">
        <v>13669</v>
      </c>
      <c r="F1200" s="124">
        <v>11</v>
      </c>
      <c r="G1200" s="112">
        <v>38161</v>
      </c>
      <c r="H1200" s="98"/>
      <c r="I1200" s="123" t="str">
        <f t="shared" si="18"/>
        <v>NÃO</v>
      </c>
      <c r="J1200" s="123"/>
      <c r="K1200" s="123"/>
      <c r="L1200" s="123"/>
      <c r="M1200" s="98"/>
      <c r="N1200" s="118"/>
    </row>
    <row r="1201" spans="1:14" x14ac:dyDescent="0.25">
      <c r="A1201" s="130">
        <v>29114121000146</v>
      </c>
      <c r="B1201" s="98" t="s">
        <v>12564</v>
      </c>
      <c r="C1201" s="123" t="s">
        <v>3513</v>
      </c>
      <c r="D1201" s="98" t="s">
        <v>13667</v>
      </c>
      <c r="E1201" s="98" t="s">
        <v>13669</v>
      </c>
      <c r="F1201" s="124">
        <v>11</v>
      </c>
      <c r="G1201" s="112">
        <v>42971</v>
      </c>
      <c r="H1201" s="98"/>
      <c r="I1201" s="123" t="str">
        <f t="shared" si="18"/>
        <v>NÃO</v>
      </c>
      <c r="J1201" s="123"/>
      <c r="K1201" s="123"/>
      <c r="L1201" s="123"/>
      <c r="M1201" s="98" t="s">
        <v>16002</v>
      </c>
      <c r="N1201" s="118"/>
    </row>
    <row r="1202" spans="1:14" x14ac:dyDescent="0.25">
      <c r="A1202" s="130">
        <v>17966201000140</v>
      </c>
      <c r="B1202" s="98" t="s">
        <v>12565</v>
      </c>
      <c r="C1202" s="123" t="s">
        <v>1356</v>
      </c>
      <c r="D1202" s="98" t="s">
        <v>13667</v>
      </c>
      <c r="E1202" s="98" t="s">
        <v>13669</v>
      </c>
      <c r="F1202" s="124">
        <v>11</v>
      </c>
      <c r="G1202" s="112">
        <v>40347</v>
      </c>
      <c r="H1202" s="98"/>
      <c r="I1202" s="123" t="str">
        <f t="shared" si="18"/>
        <v>NÃO</v>
      </c>
      <c r="J1202" s="123"/>
      <c r="K1202" s="123"/>
      <c r="L1202" s="123"/>
      <c r="M1202" s="98"/>
      <c r="N1202" s="118"/>
    </row>
    <row r="1203" spans="1:14" x14ac:dyDescent="0.25">
      <c r="A1203" s="130">
        <v>11043312000107</v>
      </c>
      <c r="B1203" s="98" t="s">
        <v>12566</v>
      </c>
      <c r="C1203" s="123" t="s">
        <v>2758</v>
      </c>
      <c r="D1203" s="98" t="s">
        <v>13667</v>
      </c>
      <c r="E1203" s="98" t="s">
        <v>13669</v>
      </c>
      <c r="F1203" s="124">
        <v>11</v>
      </c>
      <c r="G1203" s="112">
        <v>41765</v>
      </c>
      <c r="H1203" s="98"/>
      <c r="I1203" s="123" t="str">
        <f t="shared" si="18"/>
        <v>NÃO</v>
      </c>
      <c r="J1203" s="123"/>
      <c r="K1203" s="123"/>
      <c r="L1203" s="123"/>
      <c r="M1203" s="98" t="s">
        <v>15423</v>
      </c>
      <c r="N1203" s="118"/>
    </row>
    <row r="1204" spans="1:14" x14ac:dyDescent="0.25">
      <c r="A1204" s="130">
        <v>44438968000170</v>
      </c>
      <c r="B1204" s="98" t="s">
        <v>12567</v>
      </c>
      <c r="C1204" s="123" t="s">
        <v>4626</v>
      </c>
      <c r="D1204" s="98" t="s">
        <v>13667</v>
      </c>
      <c r="E1204" s="98" t="s">
        <v>13669</v>
      </c>
      <c r="F1204" s="124">
        <v>11</v>
      </c>
      <c r="G1204" s="112">
        <v>43721</v>
      </c>
      <c r="H1204" s="98"/>
      <c r="I1204" s="123" t="str">
        <f t="shared" si="18"/>
        <v>NÃO</v>
      </c>
      <c r="J1204" s="123"/>
      <c r="K1204" s="123"/>
      <c r="L1204" s="123"/>
      <c r="M1204" s="98"/>
      <c r="N1204" s="118"/>
    </row>
    <row r="1205" spans="1:14" x14ac:dyDescent="0.25">
      <c r="A1205" s="130">
        <v>2070720000159</v>
      </c>
      <c r="B1205" s="98" t="s">
        <v>12568</v>
      </c>
      <c r="C1205" s="123" t="s">
        <v>5227</v>
      </c>
      <c r="D1205" s="98" t="s">
        <v>13667</v>
      </c>
      <c r="E1205" s="98" t="s">
        <v>13669</v>
      </c>
      <c r="F1205" s="124">
        <v>11</v>
      </c>
      <c r="G1205" s="112">
        <v>40422</v>
      </c>
      <c r="H1205" s="98"/>
      <c r="I1205" s="123" t="str">
        <f t="shared" si="18"/>
        <v>NÃO</v>
      </c>
      <c r="J1205" s="123"/>
      <c r="K1205" s="123"/>
      <c r="L1205" s="123"/>
      <c r="M1205" s="98" t="s">
        <v>17023</v>
      </c>
      <c r="N1205" s="118"/>
    </row>
    <row r="1206" spans="1:14" x14ac:dyDescent="0.25">
      <c r="A1206" s="130">
        <v>63787071000104</v>
      </c>
      <c r="B1206" s="98" t="s">
        <v>12569</v>
      </c>
      <c r="C1206" s="123" t="s">
        <v>3747</v>
      </c>
      <c r="D1206" s="98" t="s">
        <v>13667</v>
      </c>
      <c r="E1206" s="98" t="s">
        <v>13669</v>
      </c>
      <c r="F1206" s="124">
        <v>14</v>
      </c>
      <c r="G1206" s="112">
        <v>44075</v>
      </c>
      <c r="H1206" s="98"/>
      <c r="I1206" s="123" t="str">
        <f t="shared" si="18"/>
        <v>SIM</v>
      </c>
      <c r="J1206" s="123"/>
      <c r="K1206" s="123"/>
      <c r="L1206" s="123"/>
      <c r="M1206" s="98"/>
      <c r="N1206" s="118"/>
    </row>
    <row r="1207" spans="1:14" x14ac:dyDescent="0.25">
      <c r="A1207" s="130">
        <v>3755477000175</v>
      </c>
      <c r="B1207" s="98" t="s">
        <v>12570</v>
      </c>
      <c r="C1207" s="123" t="s">
        <v>2274</v>
      </c>
      <c r="D1207" s="98" t="s">
        <v>13667</v>
      </c>
      <c r="E1207" s="98" t="s">
        <v>13669</v>
      </c>
      <c r="F1207" s="124">
        <v>14</v>
      </c>
      <c r="G1207" s="112">
        <v>44075</v>
      </c>
      <c r="H1207" s="98"/>
      <c r="I1207" s="123" t="str">
        <f t="shared" si="18"/>
        <v>SIM</v>
      </c>
      <c r="J1207" s="123"/>
      <c r="K1207" s="123"/>
      <c r="L1207" s="123"/>
      <c r="M1207" s="98"/>
      <c r="N1207" s="118"/>
    </row>
    <row r="1208" spans="1:14" x14ac:dyDescent="0.25">
      <c r="A1208" s="130">
        <v>46523270000188</v>
      </c>
      <c r="B1208" s="98" t="s">
        <v>12571</v>
      </c>
      <c r="C1208" s="123" t="s">
        <v>4626</v>
      </c>
      <c r="D1208" s="98" t="s">
        <v>13667</v>
      </c>
      <c r="E1208" s="98" t="s">
        <v>13669</v>
      </c>
      <c r="F1208" s="124">
        <v>14</v>
      </c>
      <c r="G1208" s="112">
        <v>44136</v>
      </c>
      <c r="H1208" s="98"/>
      <c r="I1208" s="123" t="str">
        <f t="shared" si="18"/>
        <v>SIM</v>
      </c>
      <c r="J1208" s="123"/>
      <c r="K1208" s="123"/>
      <c r="L1208" s="123"/>
      <c r="M1208" s="98"/>
      <c r="N1208" s="118"/>
    </row>
    <row r="1209" spans="1:14" x14ac:dyDescent="0.25">
      <c r="A1209" s="130">
        <v>6190243000116</v>
      </c>
      <c r="B1209" s="98" t="s">
        <v>12572</v>
      </c>
      <c r="C1209" s="123" t="s">
        <v>1142</v>
      </c>
      <c r="D1209" s="98" t="s">
        <v>13667</v>
      </c>
      <c r="E1209" s="98" t="s">
        <v>13669</v>
      </c>
      <c r="F1209" s="124">
        <v>11</v>
      </c>
      <c r="G1209" s="112">
        <v>41907</v>
      </c>
      <c r="H1209" s="98"/>
      <c r="I1209" s="123" t="str">
        <f t="shared" si="18"/>
        <v>NÃO</v>
      </c>
      <c r="J1209" s="123"/>
      <c r="K1209" s="123"/>
      <c r="L1209" s="123"/>
      <c r="M1209" s="98" t="s">
        <v>14423</v>
      </c>
      <c r="N1209" s="118"/>
    </row>
    <row r="1210" spans="1:14" x14ac:dyDescent="0.25">
      <c r="A1210" s="130">
        <v>59854927000131</v>
      </c>
      <c r="B1210" s="98" t="s">
        <v>12573</v>
      </c>
      <c r="C1210" s="123" t="s">
        <v>4626</v>
      </c>
      <c r="D1210" s="98" t="s">
        <v>13667</v>
      </c>
      <c r="E1210" s="98" t="s">
        <v>13669</v>
      </c>
      <c r="F1210" s="124">
        <v>11</v>
      </c>
      <c r="G1210" s="112">
        <v>41493</v>
      </c>
      <c r="H1210" s="98"/>
      <c r="I1210" s="123" t="str">
        <f t="shared" si="18"/>
        <v>NÃO</v>
      </c>
      <c r="J1210" s="123"/>
      <c r="K1210" s="123"/>
      <c r="L1210" s="123"/>
      <c r="M1210" s="98" t="s">
        <v>16840</v>
      </c>
      <c r="N1210" s="118"/>
    </row>
    <row r="1211" spans="1:14" x14ac:dyDescent="0.25">
      <c r="A1211" s="130">
        <v>8739351000120</v>
      </c>
      <c r="B1211" s="98" t="s">
        <v>12574</v>
      </c>
      <c r="C1211" s="123" t="s">
        <v>2554</v>
      </c>
      <c r="D1211" s="98" t="s">
        <v>13667</v>
      </c>
      <c r="E1211" s="98" t="s">
        <v>13669</v>
      </c>
      <c r="F1211" s="124">
        <v>14</v>
      </c>
      <c r="G1211" s="112">
        <v>44013</v>
      </c>
      <c r="H1211" s="98"/>
      <c r="I1211" s="123" t="str">
        <f t="shared" si="18"/>
        <v>SIM</v>
      </c>
      <c r="J1211" s="123"/>
      <c r="K1211" s="123"/>
      <c r="L1211" s="123"/>
      <c r="M1211" s="98"/>
      <c r="N1211" s="118"/>
    </row>
    <row r="1212" spans="1:14" x14ac:dyDescent="0.25">
      <c r="A1212" s="130">
        <v>4838496000128</v>
      </c>
      <c r="B1212" s="98" t="s">
        <v>12575</v>
      </c>
      <c r="C1212" s="123" t="s">
        <v>2413</v>
      </c>
      <c r="D1212" s="98" t="s">
        <v>13667</v>
      </c>
      <c r="E1212" s="98" t="s">
        <v>13669</v>
      </c>
      <c r="F1212" s="124">
        <v>11</v>
      </c>
      <c r="G1212" s="112">
        <v>38805</v>
      </c>
      <c r="H1212" s="98"/>
      <c r="I1212" s="123" t="str">
        <f t="shared" si="18"/>
        <v>NÃO</v>
      </c>
      <c r="J1212" s="123"/>
      <c r="K1212" s="123"/>
      <c r="L1212" s="123"/>
      <c r="M1212" s="98"/>
      <c r="N1212" s="118"/>
    </row>
    <row r="1213" spans="1:14" x14ac:dyDescent="0.25">
      <c r="A1213" s="130">
        <v>8365900000144</v>
      </c>
      <c r="B1213" s="98" t="s">
        <v>12576</v>
      </c>
      <c r="C1213" s="123" t="s">
        <v>3601</v>
      </c>
      <c r="D1213" s="98" t="s">
        <v>13667</v>
      </c>
      <c r="E1213" s="98" t="s">
        <v>13669</v>
      </c>
      <c r="F1213" s="124">
        <v>11</v>
      </c>
      <c r="G1213" s="112">
        <v>42390</v>
      </c>
      <c r="H1213" s="98"/>
      <c r="I1213" s="123" t="str">
        <f t="shared" si="18"/>
        <v>NÃO</v>
      </c>
      <c r="J1213" s="123"/>
      <c r="K1213" s="123"/>
      <c r="L1213" s="123"/>
      <c r="M1213" s="98" t="s">
        <v>16094</v>
      </c>
      <c r="N1213" s="118"/>
    </row>
    <row r="1214" spans="1:14" x14ac:dyDescent="0.25">
      <c r="A1214" s="130">
        <v>18431155000148</v>
      </c>
      <c r="B1214" s="98" t="s">
        <v>12577</v>
      </c>
      <c r="C1214" s="123" t="s">
        <v>1356</v>
      </c>
      <c r="D1214" s="98" t="s">
        <v>13667</v>
      </c>
      <c r="E1214" s="98" t="s">
        <v>13669</v>
      </c>
      <c r="F1214" s="124">
        <v>11</v>
      </c>
      <c r="G1214" s="112">
        <v>42826</v>
      </c>
      <c r="H1214" s="98"/>
      <c r="I1214" s="123" t="str">
        <f t="shared" si="18"/>
        <v>NÃO</v>
      </c>
      <c r="J1214" s="123"/>
      <c r="K1214" s="123"/>
      <c r="L1214" s="123"/>
      <c r="M1214" s="98" t="s">
        <v>14677</v>
      </c>
      <c r="N1214" s="118"/>
    </row>
    <row r="1215" spans="1:14" x14ac:dyDescent="0.25">
      <c r="A1215" s="130">
        <v>18668376000134</v>
      </c>
      <c r="B1215" s="98" t="s">
        <v>12578</v>
      </c>
      <c r="C1215" s="123" t="s">
        <v>1356</v>
      </c>
      <c r="D1215" s="98" t="s">
        <v>13667</v>
      </c>
      <c r="E1215" s="98" t="s">
        <v>13669</v>
      </c>
      <c r="F1215" s="124">
        <v>11</v>
      </c>
      <c r="G1215" s="112">
        <v>41640</v>
      </c>
      <c r="H1215" s="98"/>
      <c r="I1215" s="123" t="str">
        <f t="shared" si="18"/>
        <v>NÃO</v>
      </c>
      <c r="J1215" s="123"/>
      <c r="K1215" s="123"/>
      <c r="L1215" s="123"/>
      <c r="M1215" s="98" t="s">
        <v>14681</v>
      </c>
      <c r="N1215" s="118"/>
    </row>
    <row r="1216" spans="1:14" x14ac:dyDescent="0.25">
      <c r="A1216" s="130">
        <v>44882074000174</v>
      </c>
      <c r="B1216" s="98" t="s">
        <v>12579</v>
      </c>
      <c r="C1216" s="123" t="s">
        <v>4626</v>
      </c>
      <c r="D1216" s="98" t="s">
        <v>13667</v>
      </c>
      <c r="E1216" s="98" t="s">
        <v>13669</v>
      </c>
      <c r="F1216" s="124">
        <v>11</v>
      </c>
      <c r="G1216" s="112">
        <v>38596</v>
      </c>
      <c r="H1216" s="98"/>
      <c r="I1216" s="123" t="str">
        <f t="shared" si="18"/>
        <v>NÃO</v>
      </c>
      <c r="J1216" s="123"/>
      <c r="K1216" s="123"/>
      <c r="L1216" s="123"/>
      <c r="M1216" s="98" t="s">
        <v>13534</v>
      </c>
      <c r="N1216" s="118"/>
    </row>
    <row r="1217" spans="1:14" x14ac:dyDescent="0.25">
      <c r="A1217" s="130">
        <v>1067891000166</v>
      </c>
      <c r="B1217" s="98" t="s">
        <v>12580</v>
      </c>
      <c r="C1217" s="123" t="s">
        <v>5227</v>
      </c>
      <c r="D1217" s="98" t="s">
        <v>13667</v>
      </c>
      <c r="E1217" s="98" t="s">
        <v>13669</v>
      </c>
      <c r="F1217" s="124">
        <v>11</v>
      </c>
      <c r="G1217" s="112">
        <v>40588</v>
      </c>
      <c r="H1217" s="98"/>
      <c r="I1217" s="123" t="str">
        <f t="shared" si="18"/>
        <v>NÃO</v>
      </c>
      <c r="J1217" s="123"/>
      <c r="K1217" s="123"/>
      <c r="L1217" s="123"/>
      <c r="M1217" s="98"/>
      <c r="N1217" s="118"/>
    </row>
    <row r="1218" spans="1:14" x14ac:dyDescent="0.25">
      <c r="A1218" s="130">
        <v>45787652000156</v>
      </c>
      <c r="B1218" s="98" t="s">
        <v>12581</v>
      </c>
      <c r="C1218" s="123" t="s">
        <v>4626</v>
      </c>
      <c r="D1218" s="98" t="s">
        <v>13667</v>
      </c>
      <c r="E1218" s="98" t="s">
        <v>13669</v>
      </c>
      <c r="F1218" s="124">
        <v>14</v>
      </c>
      <c r="G1218" s="112">
        <v>44091</v>
      </c>
      <c r="H1218" s="98"/>
      <c r="I1218" s="123" t="str">
        <f t="shared" si="18"/>
        <v>SIM</v>
      </c>
      <c r="J1218" s="123"/>
      <c r="K1218" s="123"/>
      <c r="L1218" s="123"/>
      <c r="M1218" s="98"/>
      <c r="N1218" s="118"/>
    </row>
    <row r="1219" spans="1:14" x14ac:dyDescent="0.25">
      <c r="A1219" s="130">
        <v>63761985000198</v>
      </c>
      <c r="B1219" s="98" t="s">
        <v>12582</v>
      </c>
      <c r="C1219" s="123" t="s">
        <v>3747</v>
      </c>
      <c r="D1219" s="98" t="s">
        <v>13667</v>
      </c>
      <c r="E1219" s="98" t="s">
        <v>13669</v>
      </c>
      <c r="F1219" s="124">
        <v>14</v>
      </c>
      <c r="G1219" s="112">
        <v>44136</v>
      </c>
      <c r="H1219" s="98"/>
      <c r="I1219" s="123" t="str">
        <f t="shared" ref="I1219:I1282" si="19">IFERROR(IF(OR(E1219="Ativos", E1219="Aposentados",E1219="Pensionistas"),IF(F1219&gt;=14,"SIM","NÃO"),""),"")</f>
        <v>SIM</v>
      </c>
      <c r="J1219" s="123"/>
      <c r="K1219" s="123"/>
      <c r="L1219" s="123"/>
      <c r="M1219" s="98"/>
      <c r="N1219" s="118"/>
    </row>
    <row r="1220" spans="1:14" x14ac:dyDescent="0.25">
      <c r="A1220" s="130">
        <v>1613093000192</v>
      </c>
      <c r="B1220" s="98" t="s">
        <v>12583</v>
      </c>
      <c r="C1220" s="123" t="s">
        <v>5227</v>
      </c>
      <c r="D1220" s="98" t="s">
        <v>13667</v>
      </c>
      <c r="E1220" s="98" t="s">
        <v>13669</v>
      </c>
      <c r="F1220" s="124">
        <v>11</v>
      </c>
      <c r="G1220" s="112">
        <v>39562</v>
      </c>
      <c r="H1220" s="98"/>
      <c r="I1220" s="123" t="str">
        <f t="shared" si="19"/>
        <v>NÃO</v>
      </c>
      <c r="J1220" s="123"/>
      <c r="K1220" s="123"/>
      <c r="L1220" s="123"/>
      <c r="M1220" s="98" t="s">
        <v>17026</v>
      </c>
      <c r="N1220" s="118"/>
    </row>
    <row r="1221" spans="1:14" x14ac:dyDescent="0.25">
      <c r="A1221" s="130">
        <v>12251450000136</v>
      </c>
      <c r="B1221" s="98" t="s">
        <v>12584</v>
      </c>
      <c r="C1221" s="123" t="s">
        <v>29</v>
      </c>
      <c r="D1221" s="98" t="s">
        <v>13667</v>
      </c>
      <c r="E1221" s="98" t="s">
        <v>13669</v>
      </c>
      <c r="F1221" s="124">
        <v>11</v>
      </c>
      <c r="G1221" s="112">
        <v>38839</v>
      </c>
      <c r="H1221" s="98"/>
      <c r="I1221" s="123" t="str">
        <f t="shared" si="19"/>
        <v>NÃO</v>
      </c>
      <c r="J1221" s="123"/>
      <c r="K1221" s="123"/>
      <c r="L1221" s="123"/>
      <c r="M1221" s="98"/>
      <c r="N1221" s="118"/>
    </row>
    <row r="1222" spans="1:14" x14ac:dyDescent="0.25">
      <c r="A1222" s="130">
        <v>90895905000160</v>
      </c>
      <c r="B1222" s="98" t="s">
        <v>12585</v>
      </c>
      <c r="C1222" s="123" t="s">
        <v>3812</v>
      </c>
      <c r="D1222" s="98" t="s">
        <v>13667</v>
      </c>
      <c r="E1222" s="98" t="s">
        <v>13669</v>
      </c>
      <c r="F1222" s="124">
        <v>11</v>
      </c>
      <c r="G1222" s="112">
        <v>38831</v>
      </c>
      <c r="H1222" s="98"/>
      <c r="I1222" s="123" t="str">
        <f t="shared" si="19"/>
        <v>NÃO</v>
      </c>
      <c r="J1222" s="123"/>
      <c r="K1222" s="123"/>
      <c r="L1222" s="123"/>
      <c r="M1222" s="98"/>
      <c r="N1222" s="118"/>
    </row>
    <row r="1223" spans="1:14" x14ac:dyDescent="0.25">
      <c r="A1223" s="130">
        <v>22678874000135</v>
      </c>
      <c r="B1223" s="98" t="s">
        <v>12586</v>
      </c>
      <c r="C1223" s="123" t="s">
        <v>1356</v>
      </c>
      <c r="D1223" s="98" t="s">
        <v>13667</v>
      </c>
      <c r="E1223" s="98" t="s">
        <v>13669</v>
      </c>
      <c r="F1223" s="124">
        <v>11</v>
      </c>
      <c r="G1223" s="112">
        <v>38826</v>
      </c>
      <c r="H1223" s="98"/>
      <c r="I1223" s="123" t="str">
        <f t="shared" si="19"/>
        <v>NÃO</v>
      </c>
      <c r="J1223" s="123"/>
      <c r="K1223" s="123"/>
      <c r="L1223" s="123"/>
      <c r="M1223" s="98"/>
      <c r="N1223" s="118"/>
    </row>
    <row r="1224" spans="1:14" x14ac:dyDescent="0.25">
      <c r="A1224" s="130">
        <v>1767722000139</v>
      </c>
      <c r="B1224" s="98" t="s">
        <v>12587</v>
      </c>
      <c r="C1224" s="123" t="s">
        <v>901</v>
      </c>
      <c r="D1224" s="98" t="s">
        <v>13667</v>
      </c>
      <c r="E1224" s="98" t="s">
        <v>13669</v>
      </c>
      <c r="F1224" s="124">
        <v>11</v>
      </c>
      <c r="G1224" s="112">
        <v>40372</v>
      </c>
      <c r="H1224" s="98"/>
      <c r="I1224" s="123" t="str">
        <f t="shared" si="19"/>
        <v>NÃO</v>
      </c>
      <c r="J1224" s="123"/>
      <c r="K1224" s="123"/>
      <c r="L1224" s="123"/>
      <c r="M1224" s="98" t="s">
        <v>13534</v>
      </c>
      <c r="N1224" s="118"/>
    </row>
    <row r="1225" spans="1:14" x14ac:dyDescent="0.25">
      <c r="A1225" s="130">
        <v>25043571000134</v>
      </c>
      <c r="B1225" s="98" t="s">
        <v>12588</v>
      </c>
      <c r="C1225" s="123" t="s">
        <v>901</v>
      </c>
      <c r="D1225" s="98" t="s">
        <v>13667</v>
      </c>
      <c r="E1225" s="98" t="s">
        <v>13669</v>
      </c>
      <c r="F1225" s="124">
        <v>14</v>
      </c>
      <c r="G1225" s="112">
        <v>44136</v>
      </c>
      <c r="H1225" s="98"/>
      <c r="I1225" s="123" t="str">
        <f t="shared" si="19"/>
        <v>SIM</v>
      </c>
      <c r="J1225" s="123"/>
      <c r="K1225" s="123"/>
      <c r="L1225" s="123"/>
      <c r="M1225" s="98"/>
      <c r="N1225" s="118"/>
    </row>
    <row r="1226" spans="1:14" x14ac:dyDescent="0.25">
      <c r="A1226" s="130">
        <v>7782840000100</v>
      </c>
      <c r="B1226" s="98" t="s">
        <v>12589</v>
      </c>
      <c r="C1226" s="123" t="s">
        <v>634</v>
      </c>
      <c r="D1226" s="98" t="s">
        <v>13667</v>
      </c>
      <c r="E1226" s="98" t="s">
        <v>13669</v>
      </c>
      <c r="F1226" s="124">
        <v>14</v>
      </c>
      <c r="G1226" s="112">
        <v>44136</v>
      </c>
      <c r="H1226" s="98"/>
      <c r="I1226" s="123" t="str">
        <f t="shared" si="19"/>
        <v>SIM</v>
      </c>
      <c r="J1226" s="123"/>
      <c r="K1226" s="123"/>
      <c r="L1226" s="123"/>
      <c r="M1226" s="98"/>
      <c r="N1226" s="118"/>
    </row>
    <row r="1227" spans="1:14" x14ac:dyDescent="0.25">
      <c r="A1227" s="130">
        <v>18296665000150</v>
      </c>
      <c r="B1227" s="98" t="s">
        <v>12590</v>
      </c>
      <c r="C1227" s="123" t="s">
        <v>1356</v>
      </c>
      <c r="D1227" s="98" t="s">
        <v>13667</v>
      </c>
      <c r="E1227" s="98" t="s">
        <v>13669</v>
      </c>
      <c r="F1227" s="124">
        <v>11</v>
      </c>
      <c r="G1227" s="112">
        <v>40778</v>
      </c>
      <c r="H1227" s="98"/>
      <c r="I1227" s="123" t="str">
        <f t="shared" si="19"/>
        <v>NÃO</v>
      </c>
      <c r="J1227" s="123"/>
      <c r="K1227" s="123"/>
      <c r="L1227" s="123"/>
      <c r="M1227" s="98"/>
      <c r="N1227" s="118"/>
    </row>
    <row r="1228" spans="1:14" x14ac:dyDescent="0.25">
      <c r="A1228" s="130">
        <v>11361227000189</v>
      </c>
      <c r="B1228" s="98" t="s">
        <v>12591</v>
      </c>
      <c r="C1228" s="123" t="s">
        <v>2758</v>
      </c>
      <c r="D1228" s="98" t="s">
        <v>13667</v>
      </c>
      <c r="E1228" s="98" t="s">
        <v>13669</v>
      </c>
      <c r="F1228" s="124">
        <v>11</v>
      </c>
      <c r="G1228" s="112">
        <v>42487</v>
      </c>
      <c r="H1228" s="98"/>
      <c r="I1228" s="123" t="str">
        <f t="shared" si="19"/>
        <v>NÃO</v>
      </c>
      <c r="J1228" s="123"/>
      <c r="K1228" s="123"/>
      <c r="L1228" s="123"/>
      <c r="M1228" s="98" t="s">
        <v>15424</v>
      </c>
      <c r="N1228" s="118"/>
    </row>
    <row r="1229" spans="1:14" x14ac:dyDescent="0.25">
      <c r="A1229" s="130">
        <v>76217025000103</v>
      </c>
      <c r="B1229" s="98" t="s">
        <v>12592</v>
      </c>
      <c r="C1229" s="123" t="s">
        <v>3143</v>
      </c>
      <c r="D1229" s="98" t="s">
        <v>13667</v>
      </c>
      <c r="E1229" s="98" t="s">
        <v>13669</v>
      </c>
      <c r="F1229" s="124">
        <v>14</v>
      </c>
      <c r="G1229" s="112">
        <v>44105</v>
      </c>
      <c r="H1229" s="98"/>
      <c r="I1229" s="123" t="str">
        <f t="shared" si="19"/>
        <v>SIM</v>
      </c>
      <c r="J1229" s="123"/>
      <c r="K1229" s="123"/>
      <c r="L1229" s="123"/>
      <c r="M1229" s="98"/>
      <c r="N1229" s="118"/>
    </row>
    <row r="1230" spans="1:14" x14ac:dyDescent="0.25">
      <c r="A1230" s="130">
        <v>11049822000183</v>
      </c>
      <c r="B1230" s="98" t="s">
        <v>12593</v>
      </c>
      <c r="C1230" s="123" t="s">
        <v>2758</v>
      </c>
      <c r="D1230" s="98" t="s">
        <v>13667</v>
      </c>
      <c r="E1230" s="98" t="s">
        <v>13669</v>
      </c>
      <c r="F1230" s="124">
        <v>11</v>
      </c>
      <c r="G1230" s="112">
        <v>42737</v>
      </c>
      <c r="H1230" s="98"/>
      <c r="I1230" s="123" t="str">
        <f t="shared" si="19"/>
        <v>NÃO</v>
      </c>
      <c r="J1230" s="123"/>
      <c r="K1230" s="123"/>
      <c r="L1230" s="123"/>
      <c r="M1230" s="98" t="s">
        <v>15426</v>
      </c>
      <c r="N1230" s="118"/>
    </row>
    <row r="1231" spans="1:14" x14ac:dyDescent="0.25">
      <c r="A1231" s="130">
        <v>92451038000107</v>
      </c>
      <c r="B1231" s="98" t="s">
        <v>12594</v>
      </c>
      <c r="C1231" s="123" t="s">
        <v>3812</v>
      </c>
      <c r="D1231" s="98" t="s">
        <v>13667</v>
      </c>
      <c r="E1231" s="98" t="s">
        <v>13669</v>
      </c>
      <c r="F1231" s="124">
        <v>14</v>
      </c>
      <c r="G1231" s="112">
        <v>44013</v>
      </c>
      <c r="H1231" s="98"/>
      <c r="I1231" s="123" t="str">
        <f t="shared" si="19"/>
        <v>SIM</v>
      </c>
      <c r="J1231" s="123"/>
      <c r="K1231" s="123"/>
      <c r="L1231" s="123"/>
      <c r="M1231" s="98" t="s">
        <v>16377</v>
      </c>
      <c r="N1231" s="118"/>
    </row>
    <row r="1232" spans="1:14" x14ac:dyDescent="0.25">
      <c r="A1232" s="130">
        <v>1789551000149</v>
      </c>
      <c r="B1232" s="98" t="s">
        <v>12595</v>
      </c>
      <c r="C1232" s="123" t="s">
        <v>901</v>
      </c>
      <c r="D1232" s="98" t="s">
        <v>13667</v>
      </c>
      <c r="E1232" s="98" t="s">
        <v>13669</v>
      </c>
      <c r="F1232" s="124">
        <v>11</v>
      </c>
      <c r="G1232" s="112">
        <v>41785</v>
      </c>
      <c r="H1232" s="98"/>
      <c r="I1232" s="123" t="str">
        <f t="shared" si="19"/>
        <v>NÃO</v>
      </c>
      <c r="J1232" s="123"/>
      <c r="K1232" s="123"/>
      <c r="L1232" s="123"/>
      <c r="M1232" s="98" t="s">
        <v>14276</v>
      </c>
      <c r="N1232" s="118"/>
    </row>
    <row r="1233" spans="1:14" x14ac:dyDescent="0.25">
      <c r="A1233" s="130">
        <v>93317980000131</v>
      </c>
      <c r="B1233" s="98" t="s">
        <v>12596</v>
      </c>
      <c r="C1233" s="123" t="s">
        <v>3812</v>
      </c>
      <c r="D1233" s="98" t="s">
        <v>13667</v>
      </c>
      <c r="E1233" s="98" t="s">
        <v>13669</v>
      </c>
      <c r="F1233" s="124">
        <v>14</v>
      </c>
      <c r="G1233" s="112">
        <v>44136</v>
      </c>
      <c r="H1233" s="98"/>
      <c r="I1233" s="123" t="str">
        <f t="shared" si="19"/>
        <v>SIM</v>
      </c>
      <c r="J1233" s="123"/>
      <c r="K1233" s="123"/>
      <c r="L1233" s="123"/>
      <c r="M1233" s="98"/>
      <c r="N1233" s="118"/>
    </row>
    <row r="1234" spans="1:14" x14ac:dyDescent="0.25">
      <c r="A1234" s="130">
        <v>45345899000112</v>
      </c>
      <c r="B1234" s="98" t="s">
        <v>12597</v>
      </c>
      <c r="C1234" s="123" t="s">
        <v>4626</v>
      </c>
      <c r="D1234" s="98" t="s">
        <v>13667</v>
      </c>
      <c r="E1234" s="98" t="s">
        <v>13669</v>
      </c>
      <c r="F1234" s="124">
        <v>11</v>
      </c>
      <c r="G1234" s="112">
        <v>38569</v>
      </c>
      <c r="H1234" s="98"/>
      <c r="I1234" s="123" t="str">
        <f t="shared" si="19"/>
        <v>NÃO</v>
      </c>
      <c r="J1234" s="123"/>
      <c r="K1234" s="123"/>
      <c r="L1234" s="123"/>
      <c r="M1234" s="98"/>
      <c r="N1234" s="118"/>
    </row>
    <row r="1235" spans="1:14" x14ac:dyDescent="0.25">
      <c r="A1235" s="130">
        <v>25043621000183</v>
      </c>
      <c r="B1235" s="98" t="s">
        <v>12598</v>
      </c>
      <c r="C1235" s="123" t="s">
        <v>901</v>
      </c>
      <c r="D1235" s="98" t="s">
        <v>13667</v>
      </c>
      <c r="E1235" s="98" t="s">
        <v>13669</v>
      </c>
      <c r="F1235" s="124">
        <v>11</v>
      </c>
      <c r="G1235" s="112">
        <v>41444</v>
      </c>
      <c r="H1235" s="98"/>
      <c r="I1235" s="123" t="str">
        <f t="shared" si="19"/>
        <v>NÃO</v>
      </c>
      <c r="J1235" s="123"/>
      <c r="K1235" s="123"/>
      <c r="L1235" s="123"/>
      <c r="M1235" s="98" t="s">
        <v>14277</v>
      </c>
      <c r="N1235" s="118"/>
    </row>
    <row r="1236" spans="1:14" x14ac:dyDescent="0.25">
      <c r="A1236" s="130">
        <v>13717517000148</v>
      </c>
      <c r="B1236" s="98" t="s">
        <v>12599</v>
      </c>
      <c r="C1236" s="123" t="s">
        <v>215</v>
      </c>
      <c r="D1236" s="98" t="s">
        <v>13667</v>
      </c>
      <c r="E1236" s="98" t="s">
        <v>13669</v>
      </c>
      <c r="F1236" s="124">
        <v>11</v>
      </c>
      <c r="G1236" s="112">
        <v>39843</v>
      </c>
      <c r="H1236" s="98"/>
      <c r="I1236" s="123" t="str">
        <f t="shared" si="19"/>
        <v>NÃO</v>
      </c>
      <c r="J1236" s="123"/>
      <c r="K1236" s="123"/>
      <c r="L1236" s="123"/>
      <c r="M1236" s="98"/>
      <c r="N1236" s="118"/>
    </row>
    <row r="1237" spans="1:14" x14ac:dyDescent="0.25">
      <c r="A1237" s="130">
        <v>94707627000120</v>
      </c>
      <c r="B1237" s="98" t="s">
        <v>12600</v>
      </c>
      <c r="C1237" s="123" t="s">
        <v>3812</v>
      </c>
      <c r="D1237" s="98" t="s">
        <v>13667</v>
      </c>
      <c r="E1237" s="98" t="s">
        <v>13669</v>
      </c>
      <c r="F1237" s="124">
        <v>11</v>
      </c>
      <c r="G1237" s="112">
        <v>38777</v>
      </c>
      <c r="H1237" s="98"/>
      <c r="I1237" s="123" t="str">
        <f t="shared" si="19"/>
        <v>NÃO</v>
      </c>
      <c r="J1237" s="123"/>
      <c r="K1237" s="123"/>
      <c r="L1237" s="123"/>
      <c r="M1237" s="98"/>
      <c r="N1237" s="118"/>
    </row>
    <row r="1238" spans="1:14" x14ac:dyDescent="0.25">
      <c r="A1238" s="130">
        <v>2267698000131</v>
      </c>
      <c r="B1238" s="98" t="s">
        <v>12601</v>
      </c>
      <c r="C1238" s="123" t="s">
        <v>901</v>
      </c>
      <c r="D1238" s="98" t="s">
        <v>13667</v>
      </c>
      <c r="E1238" s="98" t="s">
        <v>13669</v>
      </c>
      <c r="F1238" s="124">
        <v>11</v>
      </c>
      <c r="G1238" s="112">
        <v>42830</v>
      </c>
      <c r="H1238" s="98"/>
      <c r="I1238" s="123" t="str">
        <f t="shared" si="19"/>
        <v>NÃO</v>
      </c>
      <c r="J1238" s="123"/>
      <c r="K1238" s="123"/>
      <c r="L1238" s="123"/>
      <c r="M1238" s="98"/>
      <c r="N1238" s="118"/>
    </row>
    <row r="1239" spans="1:14" x14ac:dyDescent="0.25">
      <c r="A1239" s="130">
        <v>8348971000139</v>
      </c>
      <c r="B1239" s="98" t="s">
        <v>12602</v>
      </c>
      <c r="C1239" s="123" t="s">
        <v>3601</v>
      </c>
      <c r="D1239" s="98" t="s">
        <v>13667</v>
      </c>
      <c r="E1239" s="98" t="s">
        <v>13669</v>
      </c>
      <c r="F1239" s="124">
        <v>11</v>
      </c>
      <c r="G1239" s="112">
        <v>40983</v>
      </c>
      <c r="H1239" s="98"/>
      <c r="I1239" s="123" t="str">
        <f t="shared" si="19"/>
        <v>NÃO</v>
      </c>
      <c r="J1239" s="123"/>
      <c r="K1239" s="123"/>
      <c r="L1239" s="123"/>
      <c r="M1239" s="98"/>
      <c r="N1239" s="118"/>
    </row>
    <row r="1240" spans="1:14" x14ac:dyDescent="0.25">
      <c r="A1240" s="130">
        <v>88000922000140</v>
      </c>
      <c r="B1240" s="98" t="s">
        <v>12603</v>
      </c>
      <c r="C1240" s="123" t="s">
        <v>3812</v>
      </c>
      <c r="D1240" s="98" t="s">
        <v>13667</v>
      </c>
      <c r="E1240" s="98" t="s">
        <v>13669</v>
      </c>
      <c r="F1240" s="124">
        <v>14</v>
      </c>
      <c r="G1240" s="112">
        <v>43952</v>
      </c>
      <c r="H1240" s="98"/>
      <c r="I1240" s="123" t="str">
        <f t="shared" si="19"/>
        <v>SIM</v>
      </c>
      <c r="J1240" s="123"/>
      <c r="K1240" s="123"/>
      <c r="L1240" s="123"/>
      <c r="M1240" s="98"/>
      <c r="N1240" s="118"/>
    </row>
    <row r="1241" spans="1:14" x14ac:dyDescent="0.25">
      <c r="A1241" s="130">
        <v>1135227000107</v>
      </c>
      <c r="B1241" s="98" t="s">
        <v>12604</v>
      </c>
      <c r="C1241" s="123" t="s">
        <v>901</v>
      </c>
      <c r="D1241" s="98" t="s">
        <v>13667</v>
      </c>
      <c r="E1241" s="98" t="s">
        <v>13669</v>
      </c>
      <c r="F1241" s="124">
        <v>11</v>
      </c>
      <c r="G1241" s="112">
        <v>43009</v>
      </c>
      <c r="H1241" s="98"/>
      <c r="I1241" s="123" t="str">
        <f t="shared" si="19"/>
        <v>NÃO</v>
      </c>
      <c r="J1241" s="123"/>
      <c r="K1241" s="123"/>
      <c r="L1241" s="123"/>
      <c r="M1241" s="98" t="s">
        <v>14280</v>
      </c>
      <c r="N1241" s="118"/>
    </row>
    <row r="1242" spans="1:14" x14ac:dyDescent="0.25">
      <c r="A1242" s="130">
        <v>5105200000122</v>
      </c>
      <c r="B1242" s="98" t="s">
        <v>12605</v>
      </c>
      <c r="C1242" s="123" t="s">
        <v>2413</v>
      </c>
      <c r="D1242" s="98" t="s">
        <v>13667</v>
      </c>
      <c r="E1242" s="98" t="s">
        <v>13669</v>
      </c>
      <c r="F1242" s="124">
        <v>11</v>
      </c>
      <c r="G1242" s="112">
        <v>38770</v>
      </c>
      <c r="H1242" s="98"/>
      <c r="I1242" s="123" t="str">
        <f t="shared" si="19"/>
        <v>NÃO</v>
      </c>
      <c r="J1242" s="123"/>
      <c r="K1242" s="123"/>
      <c r="L1242" s="123"/>
      <c r="M1242" s="98" t="s">
        <v>15093</v>
      </c>
      <c r="N1242" s="118"/>
    </row>
    <row r="1243" spans="1:14" x14ac:dyDescent="0.25">
      <c r="A1243" s="130">
        <v>1621714000180</v>
      </c>
      <c r="B1243" s="98" t="s">
        <v>12606</v>
      </c>
      <c r="C1243" s="123" t="s">
        <v>3812</v>
      </c>
      <c r="D1243" s="98" t="s">
        <v>13667</v>
      </c>
      <c r="E1243" s="98" t="s">
        <v>13669</v>
      </c>
      <c r="F1243" s="124">
        <v>14</v>
      </c>
      <c r="G1243" s="112">
        <v>44136</v>
      </c>
      <c r="H1243" s="98"/>
      <c r="I1243" s="123" t="str">
        <f t="shared" si="19"/>
        <v>SIM</v>
      </c>
      <c r="J1243" s="123"/>
      <c r="K1243" s="123"/>
      <c r="L1243" s="123"/>
      <c r="M1243" s="98"/>
      <c r="N1243" s="118"/>
    </row>
    <row r="1244" spans="1:14" x14ac:dyDescent="0.25">
      <c r="A1244" s="130">
        <v>3741683000126</v>
      </c>
      <c r="B1244" s="98" t="s">
        <v>12607</v>
      </c>
      <c r="C1244" s="123" t="s">
        <v>2197</v>
      </c>
      <c r="D1244" s="98" t="s">
        <v>13667</v>
      </c>
      <c r="E1244" s="98" t="s">
        <v>13669</v>
      </c>
      <c r="F1244" s="124">
        <v>11</v>
      </c>
      <c r="G1244" s="112">
        <v>38612</v>
      </c>
      <c r="H1244" s="98"/>
      <c r="I1244" s="123" t="str">
        <f t="shared" si="19"/>
        <v>NÃO</v>
      </c>
      <c r="J1244" s="123"/>
      <c r="K1244" s="123"/>
      <c r="L1244" s="123"/>
      <c r="M1244" s="98"/>
      <c r="N1244" s="118"/>
    </row>
    <row r="1245" spans="1:14" x14ac:dyDescent="0.25">
      <c r="A1245" s="130">
        <v>75352062000161</v>
      </c>
      <c r="B1245" s="98" t="s">
        <v>12608</v>
      </c>
      <c r="C1245" s="123" t="s">
        <v>3143</v>
      </c>
      <c r="D1245" s="98" t="s">
        <v>13667</v>
      </c>
      <c r="E1245" s="98" t="s">
        <v>13669</v>
      </c>
      <c r="F1245" s="124">
        <v>11</v>
      </c>
      <c r="G1245" s="112">
        <v>39995</v>
      </c>
      <c r="H1245" s="98"/>
      <c r="I1245" s="123" t="str">
        <f t="shared" si="19"/>
        <v>NÃO</v>
      </c>
      <c r="J1245" s="123"/>
      <c r="K1245" s="123"/>
      <c r="L1245" s="123"/>
      <c r="M1245" s="98"/>
      <c r="N1245" s="118"/>
    </row>
    <row r="1246" spans="1:14" x14ac:dyDescent="0.25">
      <c r="A1246" s="130">
        <v>17947581000176</v>
      </c>
      <c r="B1246" s="98" t="s">
        <v>12609</v>
      </c>
      <c r="C1246" s="123" t="s">
        <v>1356</v>
      </c>
      <c r="D1246" s="98" t="s">
        <v>13667</v>
      </c>
      <c r="E1246" s="98" t="s">
        <v>13669</v>
      </c>
      <c r="F1246" s="124">
        <v>11</v>
      </c>
      <c r="G1246" s="112">
        <v>40694</v>
      </c>
      <c r="H1246" s="98"/>
      <c r="I1246" s="123" t="str">
        <f t="shared" si="19"/>
        <v>NÃO</v>
      </c>
      <c r="J1246" s="123"/>
      <c r="K1246" s="123"/>
      <c r="L1246" s="123"/>
      <c r="M1246" s="98"/>
      <c r="N1246" s="118"/>
    </row>
    <row r="1247" spans="1:14" x14ac:dyDescent="0.25">
      <c r="A1247" s="130">
        <v>12332953000136</v>
      </c>
      <c r="B1247" s="98" t="s">
        <v>12610</v>
      </c>
      <c r="C1247" s="123" t="s">
        <v>29</v>
      </c>
      <c r="D1247" s="98" t="s">
        <v>13667</v>
      </c>
      <c r="E1247" s="98" t="s">
        <v>13669</v>
      </c>
      <c r="F1247" s="124">
        <v>14</v>
      </c>
      <c r="G1247" s="112">
        <v>43952</v>
      </c>
      <c r="H1247" s="98"/>
      <c r="I1247" s="123" t="str">
        <f t="shared" si="19"/>
        <v>SIM</v>
      </c>
      <c r="J1247" s="123"/>
      <c r="K1247" s="123"/>
      <c r="L1247" s="123"/>
      <c r="M1247" s="98"/>
      <c r="N1247" s="118"/>
    </row>
    <row r="1248" spans="1:14" x14ac:dyDescent="0.25">
      <c r="A1248" s="130">
        <v>1612596000143</v>
      </c>
      <c r="B1248" s="98" t="s">
        <v>12611</v>
      </c>
      <c r="C1248" s="123" t="s">
        <v>2926</v>
      </c>
      <c r="D1248" s="98" t="s">
        <v>13667</v>
      </c>
      <c r="E1248" s="98" t="s">
        <v>13669</v>
      </c>
      <c r="F1248" s="124">
        <v>11</v>
      </c>
      <c r="G1248" s="112">
        <v>41640</v>
      </c>
      <c r="H1248" s="98"/>
      <c r="I1248" s="123" t="str">
        <f t="shared" si="19"/>
        <v>NÃO</v>
      </c>
      <c r="J1248" s="123"/>
      <c r="K1248" s="123"/>
      <c r="L1248" s="123"/>
      <c r="M1248" s="98" t="s">
        <v>15611</v>
      </c>
      <c r="N1248" s="118"/>
    </row>
    <row r="1249" spans="1:14" x14ac:dyDescent="0.25">
      <c r="A1249" s="130">
        <v>1799683000151</v>
      </c>
      <c r="B1249" s="98" t="s">
        <v>12612</v>
      </c>
      <c r="C1249" s="123" t="s">
        <v>901</v>
      </c>
      <c r="D1249" s="98" t="s">
        <v>13667</v>
      </c>
      <c r="E1249" s="98" t="s">
        <v>13669</v>
      </c>
      <c r="F1249" s="124">
        <v>11</v>
      </c>
      <c r="G1249" s="112">
        <v>41944</v>
      </c>
      <c r="H1249" s="98"/>
      <c r="I1249" s="123" t="str">
        <f t="shared" si="19"/>
        <v>NÃO</v>
      </c>
      <c r="J1249" s="123"/>
      <c r="K1249" s="123"/>
      <c r="L1249" s="123"/>
      <c r="M1249" s="98" t="s">
        <v>14283</v>
      </c>
      <c r="N1249" s="118"/>
    </row>
    <row r="1250" spans="1:14" x14ac:dyDescent="0.25">
      <c r="A1250" s="130">
        <v>18668624000147</v>
      </c>
      <c r="B1250" s="98" t="s">
        <v>12613</v>
      </c>
      <c r="C1250" s="123" t="s">
        <v>1356</v>
      </c>
      <c r="D1250" s="98" t="s">
        <v>13667</v>
      </c>
      <c r="E1250" s="98" t="s">
        <v>13669</v>
      </c>
      <c r="F1250" s="124">
        <v>11</v>
      </c>
      <c r="G1250" s="112">
        <v>40352</v>
      </c>
      <c r="H1250" s="98"/>
      <c r="I1250" s="123" t="str">
        <f t="shared" si="19"/>
        <v>NÃO</v>
      </c>
      <c r="J1250" s="123"/>
      <c r="K1250" s="123"/>
      <c r="L1250" s="123"/>
      <c r="M1250" s="98" t="s">
        <v>14689</v>
      </c>
      <c r="N1250" s="118"/>
    </row>
    <row r="1251" spans="1:14" x14ac:dyDescent="0.25">
      <c r="A1251" s="130">
        <v>18398974000130</v>
      </c>
      <c r="B1251" s="98" t="s">
        <v>12614</v>
      </c>
      <c r="C1251" s="123" t="s">
        <v>1356</v>
      </c>
      <c r="D1251" s="98" t="s">
        <v>13667</v>
      </c>
      <c r="E1251" s="98" t="s">
        <v>13669</v>
      </c>
      <c r="F1251" s="124">
        <v>11</v>
      </c>
      <c r="G1251" s="112">
        <v>39387</v>
      </c>
      <c r="H1251" s="98"/>
      <c r="I1251" s="123" t="str">
        <f t="shared" si="19"/>
        <v>NÃO</v>
      </c>
      <c r="J1251" s="123"/>
      <c r="K1251" s="123"/>
      <c r="L1251" s="123"/>
      <c r="M1251" s="98" t="s">
        <v>14691</v>
      </c>
      <c r="N1251" s="118"/>
    </row>
    <row r="1252" spans="1:14" x14ac:dyDescent="0.25">
      <c r="A1252" s="130">
        <v>87613519000123</v>
      </c>
      <c r="B1252" s="98" t="s">
        <v>12615</v>
      </c>
      <c r="C1252" s="123" t="s">
        <v>3812</v>
      </c>
      <c r="D1252" s="98" t="s">
        <v>13667</v>
      </c>
      <c r="E1252" s="98" t="s">
        <v>13669</v>
      </c>
      <c r="F1252" s="124">
        <v>12</v>
      </c>
      <c r="G1252" s="112">
        <v>42727</v>
      </c>
      <c r="H1252" s="98"/>
      <c r="I1252" s="123" t="str">
        <f t="shared" si="19"/>
        <v>NÃO</v>
      </c>
      <c r="J1252" s="123"/>
      <c r="K1252" s="123"/>
      <c r="L1252" s="123"/>
      <c r="M1252" s="98" t="s">
        <v>16384</v>
      </c>
      <c r="N1252" s="118"/>
    </row>
    <row r="1253" spans="1:14" x14ac:dyDescent="0.25">
      <c r="A1253" s="130">
        <v>8241747000143</v>
      </c>
      <c r="B1253" s="98" t="s">
        <v>12616</v>
      </c>
      <c r="C1253" s="123" t="s">
        <v>3601</v>
      </c>
      <c r="D1253" s="98" t="s">
        <v>13667</v>
      </c>
      <c r="E1253" s="98" t="s">
        <v>13669</v>
      </c>
      <c r="F1253" s="124">
        <v>11</v>
      </c>
      <c r="G1253" s="112">
        <v>38734</v>
      </c>
      <c r="H1253" s="98"/>
      <c r="I1253" s="123" t="str">
        <f t="shared" si="19"/>
        <v>NÃO</v>
      </c>
      <c r="J1253" s="123"/>
      <c r="K1253" s="123"/>
      <c r="L1253" s="123"/>
      <c r="M1253" s="98" t="s">
        <v>16100</v>
      </c>
      <c r="N1253" s="118"/>
    </row>
    <row r="1254" spans="1:14" x14ac:dyDescent="0.25">
      <c r="A1254" s="130">
        <v>28920304000196</v>
      </c>
      <c r="B1254" s="98" t="s">
        <v>12617</v>
      </c>
      <c r="C1254" s="123" t="s">
        <v>3513</v>
      </c>
      <c r="D1254" s="98" t="s">
        <v>13667</v>
      </c>
      <c r="E1254" s="98" t="s">
        <v>13669</v>
      </c>
      <c r="F1254" s="124">
        <v>14</v>
      </c>
      <c r="G1254" s="112">
        <v>44013</v>
      </c>
      <c r="H1254" s="98"/>
      <c r="I1254" s="123" t="str">
        <f t="shared" si="19"/>
        <v>SIM</v>
      </c>
      <c r="J1254" s="123"/>
      <c r="K1254" s="123"/>
      <c r="L1254" s="123"/>
      <c r="M1254" s="98"/>
      <c r="N1254" s="118"/>
    </row>
    <row r="1255" spans="1:14" x14ac:dyDescent="0.25">
      <c r="A1255" s="130">
        <v>83102855000150</v>
      </c>
      <c r="B1255" s="98" t="s">
        <v>12618</v>
      </c>
      <c r="C1255" s="123" t="s">
        <v>4289</v>
      </c>
      <c r="D1255" s="98" t="s">
        <v>13667</v>
      </c>
      <c r="E1255" s="98" t="s">
        <v>13669</v>
      </c>
      <c r="F1255" s="124">
        <v>14</v>
      </c>
      <c r="G1255" s="112">
        <v>43980</v>
      </c>
      <c r="H1255" s="98"/>
      <c r="I1255" s="123" t="str">
        <f t="shared" si="19"/>
        <v>SIM</v>
      </c>
      <c r="J1255" s="123"/>
      <c r="K1255" s="123"/>
      <c r="L1255" s="123"/>
      <c r="M1255" s="98"/>
      <c r="N1255" s="118"/>
    </row>
    <row r="1256" spans="1:14" x14ac:dyDescent="0.25">
      <c r="A1256" s="130">
        <v>3155934000190</v>
      </c>
      <c r="B1256" s="98" t="s">
        <v>12619</v>
      </c>
      <c r="C1256" s="123" t="s">
        <v>2197</v>
      </c>
      <c r="D1256" s="98" t="s">
        <v>13667</v>
      </c>
      <c r="E1256" s="98" t="s">
        <v>13669</v>
      </c>
      <c r="F1256" s="124">
        <v>11</v>
      </c>
      <c r="G1256" s="112">
        <v>41047</v>
      </c>
      <c r="H1256" s="98"/>
      <c r="I1256" s="123" t="str">
        <f t="shared" si="19"/>
        <v>NÃO</v>
      </c>
      <c r="J1256" s="123"/>
      <c r="K1256" s="123"/>
      <c r="L1256" s="123"/>
      <c r="M1256" s="98" t="s">
        <v>14889</v>
      </c>
      <c r="N1256" s="118"/>
    </row>
    <row r="1257" spans="1:14" x14ac:dyDescent="0.25">
      <c r="A1257" s="130">
        <v>8999708000100</v>
      </c>
      <c r="B1257" s="98" t="s">
        <v>12620</v>
      </c>
      <c r="C1257" s="123" t="s">
        <v>2554</v>
      </c>
      <c r="D1257" s="98" t="s">
        <v>13667</v>
      </c>
      <c r="E1257" s="98" t="s">
        <v>13669</v>
      </c>
      <c r="F1257" s="124">
        <v>11</v>
      </c>
      <c r="G1257" s="112">
        <v>40414</v>
      </c>
      <c r="H1257" s="98"/>
      <c r="I1257" s="123" t="str">
        <f t="shared" si="19"/>
        <v>NÃO</v>
      </c>
      <c r="J1257" s="123"/>
      <c r="K1257" s="123"/>
      <c r="L1257" s="123"/>
      <c r="M1257" s="98"/>
      <c r="N1257" s="118"/>
    </row>
    <row r="1258" spans="1:14" x14ac:dyDescent="0.25">
      <c r="A1258" s="130">
        <v>1105626000125</v>
      </c>
      <c r="B1258" s="98" t="s">
        <v>12622</v>
      </c>
      <c r="C1258" s="123" t="s">
        <v>901</v>
      </c>
      <c r="D1258" s="98" t="s">
        <v>13667</v>
      </c>
      <c r="E1258" s="98" t="s">
        <v>13669</v>
      </c>
      <c r="F1258" s="124">
        <v>11</v>
      </c>
      <c r="G1258" s="112">
        <v>41927</v>
      </c>
      <c r="H1258" s="98"/>
      <c r="I1258" s="123" t="str">
        <f t="shared" si="19"/>
        <v>NÃO</v>
      </c>
      <c r="J1258" s="123"/>
      <c r="K1258" s="123"/>
      <c r="L1258" s="123"/>
      <c r="M1258" s="98" t="s">
        <v>14285</v>
      </c>
      <c r="N1258" s="118"/>
    </row>
    <row r="1259" spans="1:14" x14ac:dyDescent="0.25">
      <c r="A1259" s="130">
        <v>45145414000147</v>
      </c>
      <c r="B1259" s="98" t="s">
        <v>12623</v>
      </c>
      <c r="C1259" s="123" t="s">
        <v>4626</v>
      </c>
      <c r="D1259" s="98" t="s">
        <v>13667</v>
      </c>
      <c r="E1259" s="98" t="s">
        <v>13669</v>
      </c>
      <c r="F1259" s="124">
        <v>11</v>
      </c>
      <c r="G1259" s="112">
        <v>39066</v>
      </c>
      <c r="H1259" s="98"/>
      <c r="I1259" s="123" t="str">
        <f t="shared" si="19"/>
        <v>NÃO</v>
      </c>
      <c r="J1259" s="123"/>
      <c r="K1259" s="123"/>
      <c r="L1259" s="123"/>
      <c r="M1259" s="98" t="s">
        <v>16844</v>
      </c>
      <c r="N1259" s="118"/>
    </row>
    <row r="1260" spans="1:14" x14ac:dyDescent="0.25">
      <c r="A1260" s="130">
        <v>4283578000153</v>
      </c>
      <c r="B1260" s="98" t="s">
        <v>12624</v>
      </c>
      <c r="C1260" s="123" t="s">
        <v>133</v>
      </c>
      <c r="D1260" s="98" t="s">
        <v>13667</v>
      </c>
      <c r="E1260" s="98" t="s">
        <v>13669</v>
      </c>
      <c r="F1260" s="124">
        <v>11</v>
      </c>
      <c r="G1260" s="112">
        <v>38790</v>
      </c>
      <c r="H1260" s="98"/>
      <c r="I1260" s="123" t="str">
        <f t="shared" si="19"/>
        <v>NÃO</v>
      </c>
      <c r="J1260" s="123"/>
      <c r="K1260" s="123"/>
      <c r="L1260" s="123"/>
      <c r="M1260" s="98" t="s">
        <v>13853</v>
      </c>
      <c r="N1260" s="118"/>
    </row>
    <row r="1261" spans="1:14" x14ac:dyDescent="0.25">
      <c r="A1261" s="130">
        <v>29138286000158</v>
      </c>
      <c r="B1261" s="98" t="s">
        <v>12625</v>
      </c>
      <c r="C1261" s="123" t="s">
        <v>3513</v>
      </c>
      <c r="D1261" s="98" t="s">
        <v>13667</v>
      </c>
      <c r="E1261" s="98" t="s">
        <v>13669</v>
      </c>
      <c r="F1261" s="124">
        <v>11</v>
      </c>
      <c r="G1261" s="112">
        <v>43181</v>
      </c>
      <c r="H1261" s="98"/>
      <c r="I1261" s="123" t="str">
        <f t="shared" si="19"/>
        <v>NÃO</v>
      </c>
      <c r="J1261" s="123"/>
      <c r="K1261" s="123"/>
      <c r="L1261" s="123"/>
      <c r="M1261" s="98" t="s">
        <v>16005</v>
      </c>
      <c r="N1261" s="118"/>
    </row>
    <row r="1262" spans="1:14" x14ac:dyDescent="0.25">
      <c r="A1262" s="130">
        <v>2215895000107</v>
      </c>
      <c r="B1262" s="98" t="s">
        <v>12626</v>
      </c>
      <c r="C1262" s="123" t="s">
        <v>901</v>
      </c>
      <c r="D1262" s="98" t="s">
        <v>13667</v>
      </c>
      <c r="E1262" s="98" t="s">
        <v>13669</v>
      </c>
      <c r="F1262" s="124">
        <v>11</v>
      </c>
      <c r="G1262" s="112">
        <v>43132</v>
      </c>
      <c r="H1262" s="98"/>
      <c r="I1262" s="123" t="str">
        <f t="shared" si="19"/>
        <v>NÃO</v>
      </c>
      <c r="J1262" s="123"/>
      <c r="K1262" s="123"/>
      <c r="L1262" s="123"/>
      <c r="M1262" s="98" t="s">
        <v>14286</v>
      </c>
      <c r="N1262" s="118"/>
    </row>
    <row r="1263" spans="1:14" x14ac:dyDescent="0.25">
      <c r="A1263" s="130">
        <v>28521748000159</v>
      </c>
      <c r="B1263" s="98" t="s">
        <v>12627</v>
      </c>
      <c r="C1263" s="123" t="s">
        <v>3513</v>
      </c>
      <c r="D1263" s="98" t="s">
        <v>13667</v>
      </c>
      <c r="E1263" s="98" t="s">
        <v>13669</v>
      </c>
      <c r="F1263" s="124">
        <v>12.5</v>
      </c>
      <c r="G1263" s="112">
        <v>42824</v>
      </c>
      <c r="H1263" s="98"/>
      <c r="I1263" s="123" t="str">
        <f t="shared" si="19"/>
        <v>NÃO</v>
      </c>
      <c r="J1263" s="123"/>
      <c r="K1263" s="123"/>
      <c r="L1263" s="123"/>
      <c r="M1263" s="98" t="s">
        <v>16008</v>
      </c>
      <c r="N1263" s="118"/>
    </row>
    <row r="1264" spans="1:14" x14ac:dyDescent="0.25">
      <c r="A1264" s="130">
        <v>3424272000107</v>
      </c>
      <c r="B1264" s="98" t="s">
        <v>12628</v>
      </c>
      <c r="C1264" s="123" t="s">
        <v>2274</v>
      </c>
      <c r="D1264" s="98" t="s">
        <v>13667</v>
      </c>
      <c r="E1264" s="98" t="s">
        <v>13669</v>
      </c>
      <c r="F1264" s="124">
        <v>11</v>
      </c>
      <c r="G1264" s="112">
        <v>41849</v>
      </c>
      <c r="H1264" s="98"/>
      <c r="I1264" s="123" t="str">
        <f t="shared" si="19"/>
        <v>NÃO</v>
      </c>
      <c r="J1264" s="123"/>
      <c r="K1264" s="123"/>
      <c r="L1264" s="123"/>
      <c r="M1264" s="98" t="s">
        <v>14979</v>
      </c>
      <c r="N1264" s="118"/>
    </row>
    <row r="1265" spans="1:14" x14ac:dyDescent="0.25">
      <c r="A1265" s="130">
        <v>91567974000107</v>
      </c>
      <c r="B1265" s="98" t="s">
        <v>12629</v>
      </c>
      <c r="C1265" s="123" t="s">
        <v>3812</v>
      </c>
      <c r="D1265" s="98" t="s">
        <v>13667</v>
      </c>
      <c r="E1265" s="98" t="s">
        <v>13669</v>
      </c>
      <c r="F1265" s="124">
        <v>11</v>
      </c>
      <c r="G1265" s="112">
        <v>43831</v>
      </c>
      <c r="H1265" s="98"/>
      <c r="I1265" s="123" t="str">
        <f t="shared" si="19"/>
        <v>NÃO</v>
      </c>
      <c r="J1265" s="123"/>
      <c r="K1265" s="123"/>
      <c r="L1265" s="123"/>
      <c r="M1265" s="98"/>
      <c r="N1265" s="118"/>
    </row>
    <row r="1266" spans="1:14" x14ac:dyDescent="0.25">
      <c r="A1266" s="130">
        <v>3425170000106</v>
      </c>
      <c r="B1266" s="98" t="s">
        <v>12630</v>
      </c>
      <c r="C1266" s="123" t="s">
        <v>2274</v>
      </c>
      <c r="D1266" s="98" t="s">
        <v>13667</v>
      </c>
      <c r="E1266" s="98" t="s">
        <v>13669</v>
      </c>
      <c r="F1266" s="124">
        <v>14</v>
      </c>
      <c r="G1266" s="112">
        <v>44041</v>
      </c>
      <c r="H1266" s="98"/>
      <c r="I1266" s="123" t="str">
        <f t="shared" si="19"/>
        <v>SIM</v>
      </c>
      <c r="J1266" s="123"/>
      <c r="K1266" s="123"/>
      <c r="L1266" s="123"/>
      <c r="M1266" s="98"/>
      <c r="N1266" s="118"/>
    </row>
    <row r="1267" spans="1:14" x14ac:dyDescent="0.25">
      <c r="A1267" s="130">
        <v>3507514000126</v>
      </c>
      <c r="B1267" s="98" t="s">
        <v>12631</v>
      </c>
      <c r="C1267" s="123" t="s">
        <v>2274</v>
      </c>
      <c r="D1267" s="98" t="s">
        <v>13667</v>
      </c>
      <c r="E1267" s="98" t="s">
        <v>13669</v>
      </c>
      <c r="F1267" s="124">
        <v>11</v>
      </c>
      <c r="G1267" s="112">
        <v>42039</v>
      </c>
      <c r="H1267" s="98"/>
      <c r="I1267" s="123" t="str">
        <f t="shared" si="19"/>
        <v>NÃO</v>
      </c>
      <c r="J1267" s="123"/>
      <c r="K1267" s="123"/>
      <c r="L1267" s="123"/>
      <c r="M1267" s="98" t="s">
        <v>14982</v>
      </c>
      <c r="N1267" s="118"/>
    </row>
    <row r="1268" spans="1:14" x14ac:dyDescent="0.25">
      <c r="A1268" s="130">
        <v>37212719000104</v>
      </c>
      <c r="B1268" s="98" t="s">
        <v>12632</v>
      </c>
      <c r="C1268" s="123" t="s">
        <v>2197</v>
      </c>
      <c r="D1268" s="98" t="s">
        <v>13667</v>
      </c>
      <c r="E1268" s="98" t="s">
        <v>13669</v>
      </c>
      <c r="F1268" s="124">
        <v>11</v>
      </c>
      <c r="G1268" s="112">
        <v>42217</v>
      </c>
      <c r="H1268" s="98"/>
      <c r="I1268" s="123" t="str">
        <f t="shared" si="19"/>
        <v>NÃO</v>
      </c>
      <c r="J1268" s="123"/>
      <c r="K1268" s="123"/>
      <c r="L1268" s="123"/>
      <c r="M1268" s="98" t="s">
        <v>14893</v>
      </c>
      <c r="N1268" s="118"/>
    </row>
    <row r="1269" spans="1:14" x14ac:dyDescent="0.25">
      <c r="A1269" s="130">
        <v>3173317000118</v>
      </c>
      <c r="B1269" s="98" t="s">
        <v>12633</v>
      </c>
      <c r="C1269" s="123" t="s">
        <v>2197</v>
      </c>
      <c r="D1269" s="98" t="s">
        <v>13667</v>
      </c>
      <c r="E1269" s="98" t="s">
        <v>13669</v>
      </c>
      <c r="F1269" s="124">
        <v>11</v>
      </c>
      <c r="G1269" s="112">
        <v>40792</v>
      </c>
      <c r="H1269" s="98"/>
      <c r="I1269" s="123" t="str">
        <f t="shared" si="19"/>
        <v>NÃO</v>
      </c>
      <c r="J1269" s="123"/>
      <c r="K1269" s="123"/>
      <c r="L1269" s="123"/>
      <c r="M1269" s="98" t="s">
        <v>14896</v>
      </c>
      <c r="N1269" s="118"/>
    </row>
    <row r="1270" spans="1:14" x14ac:dyDescent="0.25">
      <c r="A1270" s="130">
        <v>87502902000104</v>
      </c>
      <c r="B1270" s="98" t="s">
        <v>12634</v>
      </c>
      <c r="C1270" s="123" t="s">
        <v>3812</v>
      </c>
      <c r="D1270" s="98" t="s">
        <v>13667</v>
      </c>
      <c r="E1270" s="98" t="s">
        <v>13669</v>
      </c>
      <c r="F1270" s="124">
        <v>11</v>
      </c>
      <c r="G1270" s="112">
        <v>43101</v>
      </c>
      <c r="H1270" s="98"/>
      <c r="I1270" s="123" t="str">
        <f t="shared" si="19"/>
        <v>NÃO</v>
      </c>
      <c r="J1270" s="123"/>
      <c r="K1270" s="123"/>
      <c r="L1270" s="123"/>
      <c r="M1270" s="98" t="s">
        <v>16386</v>
      </c>
      <c r="N1270" s="118"/>
    </row>
    <row r="1271" spans="1:14" x14ac:dyDescent="0.25">
      <c r="A1271" s="130">
        <v>76208859000152</v>
      </c>
      <c r="B1271" s="98" t="s">
        <v>12635</v>
      </c>
      <c r="C1271" s="123" t="s">
        <v>3143</v>
      </c>
      <c r="D1271" s="98" t="s">
        <v>13667</v>
      </c>
      <c r="E1271" s="98" t="s">
        <v>13669</v>
      </c>
      <c r="F1271" s="124">
        <v>11</v>
      </c>
      <c r="G1271" s="112">
        <v>43214</v>
      </c>
      <c r="H1271" s="98"/>
      <c r="I1271" s="123" t="str">
        <f t="shared" si="19"/>
        <v>NÃO</v>
      </c>
      <c r="J1271" s="123"/>
      <c r="K1271" s="123"/>
      <c r="L1271" s="123"/>
      <c r="M1271" s="98" t="s">
        <v>15833</v>
      </c>
      <c r="N1271" s="118"/>
    </row>
    <row r="1272" spans="1:14" x14ac:dyDescent="0.25">
      <c r="A1272" s="130">
        <v>87502894000104</v>
      </c>
      <c r="B1272" s="98" t="s">
        <v>12636</v>
      </c>
      <c r="C1272" s="123" t="s">
        <v>3812</v>
      </c>
      <c r="D1272" s="98" t="s">
        <v>13667</v>
      </c>
      <c r="E1272" s="98" t="s">
        <v>13669</v>
      </c>
      <c r="F1272" s="124">
        <v>14</v>
      </c>
      <c r="G1272" s="112">
        <v>44105</v>
      </c>
      <c r="H1272" s="98"/>
      <c r="I1272" s="123" t="str">
        <f t="shared" si="19"/>
        <v>SIM</v>
      </c>
      <c r="J1272" s="123"/>
      <c r="K1272" s="123"/>
      <c r="L1272" s="123"/>
      <c r="M1272" s="98"/>
      <c r="N1272" s="118"/>
    </row>
    <row r="1273" spans="1:14" x14ac:dyDescent="0.25">
      <c r="A1273" s="130">
        <v>94704061000183</v>
      </c>
      <c r="B1273" s="98" t="s">
        <v>12637</v>
      </c>
      <c r="C1273" s="123" t="s">
        <v>3812</v>
      </c>
      <c r="D1273" s="98" t="s">
        <v>13667</v>
      </c>
      <c r="E1273" s="98" t="s">
        <v>13669</v>
      </c>
      <c r="F1273" s="124">
        <v>14</v>
      </c>
      <c r="G1273" s="112">
        <v>44105</v>
      </c>
      <c r="H1273" s="98"/>
      <c r="I1273" s="123" t="str">
        <f t="shared" si="19"/>
        <v>SIM</v>
      </c>
      <c r="J1273" s="123"/>
      <c r="K1273" s="123"/>
      <c r="L1273" s="123"/>
      <c r="M1273" s="98"/>
      <c r="N1273" s="118"/>
    </row>
    <row r="1274" spans="1:14" x14ac:dyDescent="0.25">
      <c r="A1274" s="130">
        <v>15023963000188</v>
      </c>
      <c r="B1274" s="98" t="s">
        <v>12638</v>
      </c>
      <c r="C1274" s="123" t="s">
        <v>2274</v>
      </c>
      <c r="D1274" s="98" t="s">
        <v>13667</v>
      </c>
      <c r="E1274" s="98" t="s">
        <v>13669</v>
      </c>
      <c r="F1274" s="124">
        <v>11</v>
      </c>
      <c r="G1274" s="112">
        <v>41487</v>
      </c>
      <c r="H1274" s="98"/>
      <c r="I1274" s="123" t="str">
        <f t="shared" si="19"/>
        <v>NÃO</v>
      </c>
      <c r="J1274" s="123"/>
      <c r="K1274" s="123"/>
      <c r="L1274" s="123"/>
      <c r="M1274" s="98" t="s">
        <v>14983</v>
      </c>
      <c r="N1274" s="118"/>
    </row>
    <row r="1275" spans="1:14" x14ac:dyDescent="0.25">
      <c r="A1275" s="130">
        <v>15884109000106</v>
      </c>
      <c r="B1275" s="98" t="s">
        <v>12639</v>
      </c>
      <c r="C1275" s="123" t="s">
        <v>3747</v>
      </c>
      <c r="D1275" s="98" t="s">
        <v>13667</v>
      </c>
      <c r="E1275" s="98" t="s">
        <v>13669</v>
      </c>
      <c r="F1275" s="124">
        <v>11</v>
      </c>
      <c r="G1275" s="112">
        <v>40651</v>
      </c>
      <c r="H1275" s="98"/>
      <c r="I1275" s="123" t="str">
        <f t="shared" si="19"/>
        <v>NÃO</v>
      </c>
      <c r="J1275" s="123"/>
      <c r="K1275" s="123"/>
      <c r="L1275" s="123"/>
      <c r="M1275" s="98" t="s">
        <v>16159</v>
      </c>
      <c r="N1275" s="118"/>
    </row>
    <row r="1276" spans="1:14" x14ac:dyDescent="0.25">
      <c r="A1276" s="130">
        <v>88600655000141</v>
      </c>
      <c r="B1276" s="98" t="s">
        <v>12640</v>
      </c>
      <c r="C1276" s="123" t="s">
        <v>3812</v>
      </c>
      <c r="D1276" s="98" t="s">
        <v>13667</v>
      </c>
      <c r="E1276" s="98" t="s">
        <v>13669</v>
      </c>
      <c r="F1276" s="124">
        <v>12.33</v>
      </c>
      <c r="G1276" s="112">
        <v>43101</v>
      </c>
      <c r="H1276" s="98"/>
      <c r="I1276" s="123" t="str">
        <f t="shared" si="19"/>
        <v>NÃO</v>
      </c>
      <c r="J1276" s="123"/>
      <c r="K1276" s="123"/>
      <c r="L1276" s="123"/>
      <c r="M1276" s="98" t="s">
        <v>16388</v>
      </c>
      <c r="N1276" s="118"/>
    </row>
    <row r="1277" spans="1:14" x14ac:dyDescent="0.25">
      <c r="A1277" s="130">
        <v>3238912000194</v>
      </c>
      <c r="B1277" s="98" t="s">
        <v>12641</v>
      </c>
      <c r="C1277" s="123" t="s">
        <v>2274</v>
      </c>
      <c r="D1277" s="98" t="s">
        <v>13667</v>
      </c>
      <c r="E1277" s="98" t="s">
        <v>13669</v>
      </c>
      <c r="F1277" s="124">
        <v>14</v>
      </c>
      <c r="G1277" s="112">
        <v>44136</v>
      </c>
      <c r="H1277" s="98"/>
      <c r="I1277" s="123" t="str">
        <f t="shared" si="19"/>
        <v>SIM</v>
      </c>
      <c r="J1277" s="123"/>
      <c r="K1277" s="123"/>
      <c r="L1277" s="123"/>
      <c r="M1277" s="98"/>
      <c r="N1277" s="118"/>
    </row>
    <row r="1278" spans="1:14" x14ac:dyDescent="0.25">
      <c r="A1278" s="130">
        <v>65711954000158</v>
      </c>
      <c r="B1278" s="98" t="s">
        <v>12642</v>
      </c>
      <c r="C1278" s="123" t="s">
        <v>4626</v>
      </c>
      <c r="D1278" s="98" t="s">
        <v>13667</v>
      </c>
      <c r="E1278" s="98" t="s">
        <v>13669</v>
      </c>
      <c r="F1278" s="124">
        <v>11</v>
      </c>
      <c r="G1278" s="112">
        <v>42588</v>
      </c>
      <c r="H1278" s="98"/>
      <c r="I1278" s="123" t="str">
        <f t="shared" si="19"/>
        <v>NÃO</v>
      </c>
      <c r="J1278" s="123"/>
      <c r="K1278" s="123"/>
      <c r="L1278" s="123"/>
      <c r="M1278" s="98" t="s">
        <v>16846</v>
      </c>
      <c r="N1278" s="118"/>
    </row>
    <row r="1279" spans="1:14" x14ac:dyDescent="0.25">
      <c r="A1279" s="130">
        <v>1602258000120</v>
      </c>
      <c r="B1279" s="98" t="s">
        <v>12643</v>
      </c>
      <c r="C1279" s="123" t="s">
        <v>3812</v>
      </c>
      <c r="D1279" s="98" t="s">
        <v>13667</v>
      </c>
      <c r="E1279" s="98" t="s">
        <v>13669</v>
      </c>
      <c r="F1279" s="124">
        <v>11</v>
      </c>
      <c r="G1279" s="112">
        <v>42005</v>
      </c>
      <c r="H1279" s="98"/>
      <c r="I1279" s="123" t="str">
        <f t="shared" si="19"/>
        <v>NÃO</v>
      </c>
      <c r="J1279" s="123"/>
      <c r="K1279" s="123"/>
      <c r="L1279" s="123"/>
      <c r="M1279" s="98" t="s">
        <v>16389</v>
      </c>
      <c r="N1279" s="118"/>
    </row>
    <row r="1280" spans="1:14" x14ac:dyDescent="0.25">
      <c r="A1280" s="130">
        <v>77845394000103</v>
      </c>
      <c r="B1280" s="98" t="s">
        <v>12644</v>
      </c>
      <c r="C1280" s="123" t="s">
        <v>3143</v>
      </c>
      <c r="D1280" s="98" t="s">
        <v>13667</v>
      </c>
      <c r="E1280" s="98" t="s">
        <v>13669</v>
      </c>
      <c r="F1280" s="124">
        <v>14</v>
      </c>
      <c r="G1280" s="112">
        <v>43910</v>
      </c>
      <c r="H1280" s="98"/>
      <c r="I1280" s="123" t="str">
        <f t="shared" si="19"/>
        <v>SIM</v>
      </c>
      <c r="J1280" s="123"/>
      <c r="K1280" s="123"/>
      <c r="L1280" s="123"/>
      <c r="M1280" s="98"/>
      <c r="N1280" s="118"/>
    </row>
    <row r="1281" spans="1:14" x14ac:dyDescent="0.25">
      <c r="A1281" s="130">
        <v>1613202000171</v>
      </c>
      <c r="B1281" s="98" t="s">
        <v>12645</v>
      </c>
      <c r="C1281" s="123" t="s">
        <v>4626</v>
      </c>
      <c r="D1281" s="98" t="s">
        <v>13667</v>
      </c>
      <c r="E1281" s="98" t="s">
        <v>13669</v>
      </c>
      <c r="F1281" s="124">
        <v>11</v>
      </c>
      <c r="G1281" s="112">
        <v>39055</v>
      </c>
      <c r="H1281" s="98"/>
      <c r="I1281" s="123" t="str">
        <f t="shared" si="19"/>
        <v>NÃO</v>
      </c>
      <c r="J1281" s="123"/>
      <c r="K1281" s="123"/>
      <c r="L1281" s="123"/>
      <c r="M1281" s="98" t="s">
        <v>16848</v>
      </c>
      <c r="N1281" s="118"/>
    </row>
    <row r="1282" spans="1:14" x14ac:dyDescent="0.25">
      <c r="A1282" s="130">
        <v>236968000111</v>
      </c>
      <c r="B1282" s="98" t="s">
        <v>12646</v>
      </c>
      <c r="C1282" s="123" t="s">
        <v>901</v>
      </c>
      <c r="D1282" s="98" t="s">
        <v>13667</v>
      </c>
      <c r="E1282" s="98" t="s">
        <v>13669</v>
      </c>
      <c r="F1282" s="124">
        <v>11</v>
      </c>
      <c r="G1282" s="112">
        <v>41822</v>
      </c>
      <c r="H1282" s="98"/>
      <c r="I1282" s="123" t="str">
        <f t="shared" si="19"/>
        <v>NÃO</v>
      </c>
      <c r="J1282" s="123"/>
      <c r="K1282" s="123"/>
      <c r="L1282" s="123"/>
      <c r="M1282" s="98" t="s">
        <v>14287</v>
      </c>
      <c r="N1282" s="118"/>
    </row>
    <row r="1283" spans="1:14" x14ac:dyDescent="0.25">
      <c r="A1283" s="130">
        <v>75730994000109</v>
      </c>
      <c r="B1283" s="98" t="s">
        <v>12647</v>
      </c>
      <c r="C1283" s="123" t="s">
        <v>3143</v>
      </c>
      <c r="D1283" s="98" t="s">
        <v>13667</v>
      </c>
      <c r="E1283" s="98" t="s">
        <v>13669</v>
      </c>
      <c r="F1283" s="124">
        <v>11</v>
      </c>
      <c r="G1283" s="112">
        <v>38749</v>
      </c>
      <c r="H1283" s="98"/>
      <c r="I1283" s="123" t="str">
        <f t="shared" ref="I1283:I1346" si="20">IFERROR(IF(OR(E1283="Ativos", E1283="Aposentados",E1283="Pensionistas"),IF(F1283&gt;=14,"SIM","NÃO"),""),"")</f>
        <v>NÃO</v>
      </c>
      <c r="J1283" s="123"/>
      <c r="K1283" s="123"/>
      <c r="L1283" s="123"/>
      <c r="M1283" s="98"/>
      <c r="N1283" s="118"/>
    </row>
    <row r="1284" spans="1:14" x14ac:dyDescent="0.25">
      <c r="A1284" s="130">
        <v>92455393000146</v>
      </c>
      <c r="B1284" s="98" t="s">
        <v>12648</v>
      </c>
      <c r="C1284" s="123" t="s">
        <v>3812</v>
      </c>
      <c r="D1284" s="98" t="s">
        <v>13667</v>
      </c>
      <c r="E1284" s="98" t="s">
        <v>13669</v>
      </c>
      <c r="F1284" s="124">
        <v>14</v>
      </c>
      <c r="G1284" s="112">
        <v>44013</v>
      </c>
      <c r="H1284" s="98"/>
      <c r="I1284" s="123" t="str">
        <f t="shared" si="20"/>
        <v>SIM</v>
      </c>
      <c r="J1284" s="98"/>
      <c r="K1284" s="98"/>
      <c r="L1284" s="98"/>
      <c r="M1284" s="98"/>
      <c r="N1284" s="118"/>
    </row>
    <row r="1285" spans="1:14" x14ac:dyDescent="0.25">
      <c r="A1285" s="130">
        <v>28606630000123</v>
      </c>
      <c r="B1285" s="98" t="s">
        <v>12649</v>
      </c>
      <c r="C1285" s="123" t="s">
        <v>3513</v>
      </c>
      <c r="D1285" s="98" t="s">
        <v>13667</v>
      </c>
      <c r="E1285" s="98" t="s">
        <v>13669</v>
      </c>
      <c r="F1285" s="124">
        <v>11</v>
      </c>
      <c r="G1285" s="112">
        <v>43736</v>
      </c>
      <c r="H1285" s="98"/>
      <c r="I1285" s="123" t="str">
        <f t="shared" si="20"/>
        <v>NÃO</v>
      </c>
      <c r="J1285" s="123"/>
      <c r="K1285" s="123"/>
      <c r="L1285" s="123"/>
      <c r="M1285" s="98"/>
      <c r="N1285" s="118"/>
    </row>
    <row r="1286" spans="1:14" x14ac:dyDescent="0.25">
      <c r="A1286" s="130">
        <v>44882223000103</v>
      </c>
      <c r="B1286" s="98" t="s">
        <v>12650</v>
      </c>
      <c r="C1286" s="123" t="s">
        <v>4626</v>
      </c>
      <c r="D1286" s="98" t="s">
        <v>13667</v>
      </c>
      <c r="E1286" s="98" t="s">
        <v>13669</v>
      </c>
      <c r="F1286" s="124">
        <v>11</v>
      </c>
      <c r="G1286" s="112">
        <v>39814</v>
      </c>
      <c r="H1286" s="98"/>
      <c r="I1286" s="123" t="str">
        <f t="shared" si="20"/>
        <v>NÃO</v>
      </c>
      <c r="J1286" s="123"/>
      <c r="K1286" s="123"/>
      <c r="L1286" s="123"/>
      <c r="M1286" s="98" t="s">
        <v>13699</v>
      </c>
      <c r="N1286" s="118"/>
    </row>
    <row r="1287" spans="1:14" x14ac:dyDescent="0.25">
      <c r="A1287" s="130">
        <v>91995365000159</v>
      </c>
      <c r="B1287" s="98" t="s">
        <v>12651</v>
      </c>
      <c r="C1287" s="123" t="s">
        <v>3812</v>
      </c>
      <c r="D1287" s="98" t="s">
        <v>13667</v>
      </c>
      <c r="E1287" s="98" t="s">
        <v>13669</v>
      </c>
      <c r="F1287" s="124">
        <v>14</v>
      </c>
      <c r="G1287" s="112">
        <v>44136</v>
      </c>
      <c r="H1287" s="98"/>
      <c r="I1287" s="123" t="str">
        <f t="shared" si="20"/>
        <v>SIM</v>
      </c>
      <c r="J1287" s="123"/>
      <c r="K1287" s="123"/>
      <c r="L1287" s="123"/>
      <c r="M1287" s="98"/>
      <c r="N1287" s="118"/>
    </row>
    <row r="1288" spans="1:14" x14ac:dyDescent="0.25">
      <c r="A1288" s="130">
        <v>29138278000101</v>
      </c>
      <c r="B1288" s="98" t="s">
        <v>12652</v>
      </c>
      <c r="C1288" s="123" t="s">
        <v>3513</v>
      </c>
      <c r="D1288" s="98" t="s">
        <v>13667</v>
      </c>
      <c r="E1288" s="98" t="s">
        <v>13669</v>
      </c>
      <c r="F1288" s="124">
        <v>14</v>
      </c>
      <c r="G1288" s="112">
        <v>44136</v>
      </c>
      <c r="H1288" s="98"/>
      <c r="I1288" s="123" t="str">
        <f t="shared" si="20"/>
        <v>SIM</v>
      </c>
      <c r="J1288" s="123"/>
      <c r="K1288" s="123"/>
      <c r="L1288" s="123"/>
      <c r="M1288" s="98"/>
      <c r="N1288" s="118"/>
    </row>
    <row r="1289" spans="1:14" x14ac:dyDescent="0.25">
      <c r="A1289" s="130">
        <v>1614519000122</v>
      </c>
      <c r="B1289" s="98" t="s">
        <v>12653</v>
      </c>
      <c r="C1289" s="123" t="s">
        <v>2274</v>
      </c>
      <c r="D1289" s="98" t="s">
        <v>13667</v>
      </c>
      <c r="E1289" s="98" t="s">
        <v>13669</v>
      </c>
      <c r="F1289" s="124">
        <v>14</v>
      </c>
      <c r="G1289" s="112">
        <v>44075</v>
      </c>
      <c r="H1289" s="98"/>
      <c r="I1289" s="123" t="str">
        <f t="shared" si="20"/>
        <v>SIM</v>
      </c>
      <c r="J1289" s="123"/>
      <c r="K1289" s="123"/>
      <c r="L1289" s="123"/>
      <c r="M1289" s="98"/>
      <c r="N1289" s="118"/>
    </row>
    <row r="1290" spans="1:14" x14ac:dyDescent="0.25">
      <c r="A1290" s="130">
        <v>81044984000104</v>
      </c>
      <c r="B1290" s="98" t="s">
        <v>12654</v>
      </c>
      <c r="C1290" s="123" t="s">
        <v>3143</v>
      </c>
      <c r="D1290" s="98" t="s">
        <v>13667</v>
      </c>
      <c r="E1290" s="98" t="s">
        <v>13669</v>
      </c>
      <c r="F1290" s="124">
        <v>11</v>
      </c>
      <c r="G1290" s="112">
        <v>41990</v>
      </c>
      <c r="H1290" s="98"/>
      <c r="I1290" s="123" t="str">
        <f t="shared" si="20"/>
        <v>NÃO</v>
      </c>
      <c r="J1290" s="123"/>
      <c r="K1290" s="123"/>
      <c r="L1290" s="123"/>
      <c r="M1290" s="98" t="s">
        <v>15836</v>
      </c>
      <c r="N1290" s="118"/>
    </row>
    <row r="1291" spans="1:14" x14ac:dyDescent="0.25">
      <c r="A1291" s="130">
        <v>53099149000136</v>
      </c>
      <c r="B1291" s="98" t="s">
        <v>12655</v>
      </c>
      <c r="C1291" s="123" t="s">
        <v>4626</v>
      </c>
      <c r="D1291" s="98" t="s">
        <v>13667</v>
      </c>
      <c r="E1291" s="98" t="s">
        <v>13669</v>
      </c>
      <c r="F1291" s="124">
        <v>14</v>
      </c>
      <c r="G1291" s="112">
        <v>44049</v>
      </c>
      <c r="H1291" s="98"/>
      <c r="I1291" s="123" t="str">
        <f t="shared" si="20"/>
        <v>SIM</v>
      </c>
      <c r="J1291" s="123"/>
      <c r="K1291" s="123"/>
      <c r="L1291" s="123"/>
      <c r="M1291" s="98"/>
      <c r="N1291" s="118"/>
    </row>
    <row r="1292" spans="1:14" x14ac:dyDescent="0.25">
      <c r="A1292" s="130">
        <v>22855183000160</v>
      </c>
      <c r="B1292" s="98" t="s">
        <v>12656</v>
      </c>
      <c r="C1292" s="123" t="s">
        <v>3747</v>
      </c>
      <c r="D1292" s="98" t="s">
        <v>13667</v>
      </c>
      <c r="E1292" s="98" t="s">
        <v>13669</v>
      </c>
      <c r="F1292" s="124">
        <v>11</v>
      </c>
      <c r="G1292" s="112">
        <v>43297</v>
      </c>
      <c r="H1292" s="98"/>
      <c r="I1292" s="123" t="str">
        <f t="shared" si="20"/>
        <v>NÃO</v>
      </c>
      <c r="J1292" s="123"/>
      <c r="K1292" s="123"/>
      <c r="L1292" s="123"/>
      <c r="M1292" s="98" t="s">
        <v>16161</v>
      </c>
      <c r="N1292" s="118"/>
    </row>
    <row r="1293" spans="1:14" x14ac:dyDescent="0.25">
      <c r="A1293" s="130">
        <v>37464989000102</v>
      </c>
      <c r="B1293" s="98" t="s">
        <v>12657</v>
      </c>
      <c r="C1293" s="123" t="s">
        <v>2274</v>
      </c>
      <c r="D1293" s="98" t="s">
        <v>13667</v>
      </c>
      <c r="E1293" s="98" t="s">
        <v>13669</v>
      </c>
      <c r="F1293" s="124">
        <v>14</v>
      </c>
      <c r="G1293" s="112">
        <v>44105</v>
      </c>
      <c r="H1293" s="98"/>
      <c r="I1293" s="123" t="str">
        <f t="shared" si="20"/>
        <v>SIM</v>
      </c>
      <c r="J1293" s="123"/>
      <c r="K1293" s="123"/>
      <c r="L1293" s="123"/>
      <c r="M1293" s="98"/>
      <c r="N1293" s="118"/>
    </row>
    <row r="1294" spans="1:14" x14ac:dyDescent="0.25">
      <c r="A1294" s="130">
        <v>37465556000163</v>
      </c>
      <c r="B1294" s="98" t="s">
        <v>12658</v>
      </c>
      <c r="C1294" s="123" t="s">
        <v>2274</v>
      </c>
      <c r="D1294" s="98" t="s">
        <v>13667</v>
      </c>
      <c r="E1294" s="98" t="s">
        <v>13669</v>
      </c>
      <c r="F1294" s="124">
        <v>11</v>
      </c>
      <c r="G1294" s="112">
        <v>42347</v>
      </c>
      <c r="H1294" s="98"/>
      <c r="I1294" s="123" t="str">
        <f t="shared" si="20"/>
        <v>NÃO</v>
      </c>
      <c r="J1294" s="123"/>
      <c r="K1294" s="123"/>
      <c r="L1294" s="123"/>
      <c r="M1294" s="98"/>
      <c r="N1294" s="118"/>
    </row>
    <row r="1295" spans="1:14" x14ac:dyDescent="0.25">
      <c r="A1295" s="130">
        <v>24772162000106</v>
      </c>
      <c r="B1295" s="98" t="s">
        <v>12659</v>
      </c>
      <c r="C1295" s="123" t="s">
        <v>2274</v>
      </c>
      <c r="D1295" s="98" t="s">
        <v>13667</v>
      </c>
      <c r="E1295" s="98" t="s">
        <v>13669</v>
      </c>
      <c r="F1295" s="124">
        <v>11</v>
      </c>
      <c r="G1295" s="112">
        <v>42369</v>
      </c>
      <c r="H1295" s="98"/>
      <c r="I1295" s="123" t="str">
        <f t="shared" si="20"/>
        <v>NÃO</v>
      </c>
      <c r="J1295" s="123"/>
      <c r="K1295" s="123"/>
      <c r="L1295" s="123"/>
      <c r="M1295" s="98" t="s">
        <v>14990</v>
      </c>
      <c r="N1295" s="118"/>
    </row>
    <row r="1296" spans="1:14" x14ac:dyDescent="0.25">
      <c r="A1296" s="130">
        <v>4202280000171</v>
      </c>
      <c r="B1296" s="98" t="s">
        <v>12660</v>
      </c>
      <c r="C1296" s="123" t="s">
        <v>2274</v>
      </c>
      <c r="D1296" s="98" t="s">
        <v>13667</v>
      </c>
      <c r="E1296" s="98" t="s">
        <v>13669</v>
      </c>
      <c r="F1296" s="124">
        <v>11</v>
      </c>
      <c r="G1296" s="112">
        <v>39013</v>
      </c>
      <c r="H1296" s="98"/>
      <c r="I1296" s="123" t="str">
        <f t="shared" si="20"/>
        <v>NÃO</v>
      </c>
      <c r="J1296" s="123"/>
      <c r="K1296" s="123"/>
      <c r="L1296" s="123"/>
      <c r="M1296" s="98"/>
      <c r="N1296" s="118"/>
    </row>
    <row r="1297" spans="1:14" x14ac:dyDescent="0.25">
      <c r="A1297" s="130">
        <v>3238920000130</v>
      </c>
      <c r="B1297" s="98" t="s">
        <v>12661</v>
      </c>
      <c r="C1297" s="123" t="s">
        <v>2274</v>
      </c>
      <c r="D1297" s="98" t="s">
        <v>13667</v>
      </c>
      <c r="E1297" s="98" t="s">
        <v>13669</v>
      </c>
      <c r="F1297" s="124">
        <v>14</v>
      </c>
      <c r="G1297" s="112">
        <v>44105</v>
      </c>
      <c r="H1297" s="98"/>
      <c r="I1297" s="123" t="str">
        <f t="shared" si="20"/>
        <v>SIM</v>
      </c>
      <c r="J1297" s="123"/>
      <c r="K1297" s="123"/>
      <c r="L1297" s="123"/>
      <c r="M1297" s="98"/>
      <c r="N1297" s="118"/>
    </row>
    <row r="1298" spans="1:14" x14ac:dyDescent="0.25">
      <c r="A1298" s="130">
        <v>75799577000104</v>
      </c>
      <c r="B1298" s="98" t="s">
        <v>12662</v>
      </c>
      <c r="C1298" s="123" t="s">
        <v>3143</v>
      </c>
      <c r="D1298" s="98" t="s">
        <v>13667</v>
      </c>
      <c r="E1298" s="98" t="s">
        <v>13669</v>
      </c>
      <c r="F1298" s="124">
        <v>14</v>
      </c>
      <c r="G1298" s="112">
        <v>44136</v>
      </c>
      <c r="H1298" s="98"/>
      <c r="I1298" s="123" t="str">
        <f t="shared" si="20"/>
        <v>SIM</v>
      </c>
      <c r="J1298" s="123"/>
      <c r="K1298" s="123"/>
      <c r="L1298" s="123"/>
      <c r="M1298" s="98"/>
      <c r="N1298" s="118"/>
    </row>
    <row r="1299" spans="1:14" x14ac:dyDescent="0.25">
      <c r="A1299" s="130">
        <v>7536444000195</v>
      </c>
      <c r="B1299" s="98" t="s">
        <v>12663</v>
      </c>
      <c r="C1299" s="123" t="s">
        <v>634</v>
      </c>
      <c r="D1299" s="98" t="s">
        <v>13667</v>
      </c>
      <c r="E1299" s="98" t="s">
        <v>13669</v>
      </c>
      <c r="F1299" s="124">
        <v>11</v>
      </c>
      <c r="G1299" s="112">
        <v>40333</v>
      </c>
      <c r="H1299" s="98"/>
      <c r="I1299" s="123" t="str">
        <f t="shared" si="20"/>
        <v>NÃO</v>
      </c>
      <c r="J1299" s="123"/>
      <c r="K1299" s="123"/>
      <c r="L1299" s="123"/>
      <c r="M1299" s="98"/>
      <c r="N1299" s="118"/>
    </row>
    <row r="1300" spans="1:14" x14ac:dyDescent="0.25">
      <c r="A1300" s="130">
        <v>92871532000112</v>
      </c>
      <c r="B1300" s="98" t="s">
        <v>12664</v>
      </c>
      <c r="C1300" s="123" t="s">
        <v>3812</v>
      </c>
      <c r="D1300" s="98" t="s">
        <v>13667</v>
      </c>
      <c r="E1300" s="98" t="s">
        <v>13669</v>
      </c>
      <c r="F1300" s="124">
        <v>14</v>
      </c>
      <c r="G1300" s="112">
        <v>44013</v>
      </c>
      <c r="H1300" s="98"/>
      <c r="I1300" s="123" t="str">
        <f t="shared" si="20"/>
        <v>SIM</v>
      </c>
      <c r="J1300" s="123"/>
      <c r="K1300" s="123"/>
      <c r="L1300" s="123"/>
      <c r="M1300" s="98"/>
      <c r="N1300" s="118"/>
    </row>
    <row r="1301" spans="1:14" x14ac:dyDescent="0.25">
      <c r="A1301" s="130">
        <v>88488358000156</v>
      </c>
      <c r="B1301" s="98" t="s">
        <v>12665</v>
      </c>
      <c r="C1301" s="123" t="s">
        <v>3812</v>
      </c>
      <c r="D1301" s="98" t="s">
        <v>13667</v>
      </c>
      <c r="E1301" s="98" t="s">
        <v>13669</v>
      </c>
      <c r="F1301" s="124">
        <v>11</v>
      </c>
      <c r="G1301" s="112">
        <v>40163</v>
      </c>
      <c r="H1301" s="98"/>
      <c r="I1301" s="123" t="str">
        <f t="shared" si="20"/>
        <v>NÃO</v>
      </c>
      <c r="J1301" s="123"/>
      <c r="K1301" s="123"/>
      <c r="L1301" s="123"/>
      <c r="M1301" s="98" t="s">
        <v>13534</v>
      </c>
      <c r="N1301" s="118"/>
    </row>
    <row r="1302" spans="1:14" x14ac:dyDescent="0.25">
      <c r="A1302" s="130">
        <v>8739930000173</v>
      </c>
      <c r="B1302" s="98" t="s">
        <v>12666</v>
      </c>
      <c r="C1302" s="123" t="s">
        <v>2554</v>
      </c>
      <c r="D1302" s="98" t="s">
        <v>13667</v>
      </c>
      <c r="E1302" s="98" t="s">
        <v>13669</v>
      </c>
      <c r="F1302" s="124">
        <v>11</v>
      </c>
      <c r="G1302" s="112">
        <v>39859</v>
      </c>
      <c r="H1302" s="98"/>
      <c r="I1302" s="123" t="str">
        <f t="shared" si="20"/>
        <v>NÃO</v>
      </c>
      <c r="J1302" s="123"/>
      <c r="K1302" s="123"/>
      <c r="L1302" s="123"/>
      <c r="M1302" s="98"/>
      <c r="N1302" s="118"/>
    </row>
    <row r="1303" spans="1:14" x14ac:dyDescent="0.25">
      <c r="A1303" s="130">
        <v>18159905000174</v>
      </c>
      <c r="B1303" s="98" t="s">
        <v>12667</v>
      </c>
      <c r="C1303" s="123" t="s">
        <v>1356</v>
      </c>
      <c r="D1303" s="98" t="s">
        <v>13667</v>
      </c>
      <c r="E1303" s="98" t="s">
        <v>13669</v>
      </c>
      <c r="F1303" s="124">
        <v>11</v>
      </c>
      <c r="G1303" s="112">
        <v>43131</v>
      </c>
      <c r="H1303" s="98"/>
      <c r="I1303" s="123" t="str">
        <f t="shared" si="20"/>
        <v>NÃO</v>
      </c>
      <c r="J1303" s="123"/>
      <c r="K1303" s="123"/>
      <c r="L1303" s="123"/>
      <c r="M1303" s="98" t="s">
        <v>14695</v>
      </c>
      <c r="N1303" s="118"/>
    </row>
    <row r="1304" spans="1:14" x14ac:dyDescent="0.25">
      <c r="A1304" s="130">
        <v>91618439000138</v>
      </c>
      <c r="B1304" s="98" t="s">
        <v>12668</v>
      </c>
      <c r="C1304" s="123" t="s">
        <v>3812</v>
      </c>
      <c r="D1304" s="98" t="s">
        <v>13667</v>
      </c>
      <c r="E1304" s="98" t="s">
        <v>13669</v>
      </c>
      <c r="F1304" s="124">
        <v>14</v>
      </c>
      <c r="G1304" s="112">
        <v>44041</v>
      </c>
      <c r="H1304" s="98"/>
      <c r="I1304" s="123" t="str">
        <f t="shared" si="20"/>
        <v>SIM</v>
      </c>
      <c r="J1304" s="123"/>
      <c r="K1304" s="123"/>
      <c r="L1304" s="123"/>
      <c r="M1304" s="98"/>
      <c r="N1304" s="118"/>
    </row>
    <row r="1305" spans="1:14" x14ac:dyDescent="0.25">
      <c r="A1305" s="130">
        <v>78103884000105</v>
      </c>
      <c r="B1305" s="98" t="s">
        <v>12669</v>
      </c>
      <c r="C1305" s="123" t="s">
        <v>3143</v>
      </c>
      <c r="D1305" s="98" t="s">
        <v>13667</v>
      </c>
      <c r="E1305" s="98" t="s">
        <v>13669</v>
      </c>
      <c r="F1305" s="124">
        <v>14</v>
      </c>
      <c r="G1305" s="112">
        <v>44013</v>
      </c>
      <c r="H1305" s="98"/>
      <c r="I1305" s="123" t="str">
        <f t="shared" si="20"/>
        <v>SIM</v>
      </c>
      <c r="J1305" s="123"/>
      <c r="K1305" s="123"/>
      <c r="L1305" s="123"/>
      <c r="M1305" s="98"/>
      <c r="N1305" s="118"/>
    </row>
    <row r="1306" spans="1:14" x14ac:dyDescent="0.25">
      <c r="A1306" s="130">
        <v>18187823000133</v>
      </c>
      <c r="B1306" s="98" t="s">
        <v>12670</v>
      </c>
      <c r="C1306" s="123" t="s">
        <v>1356</v>
      </c>
      <c r="D1306" s="98" t="s">
        <v>13667</v>
      </c>
      <c r="E1306" s="98" t="s">
        <v>13669</v>
      </c>
      <c r="F1306" s="124">
        <v>11</v>
      </c>
      <c r="G1306" s="112">
        <v>41313</v>
      </c>
      <c r="H1306" s="98"/>
      <c r="I1306" s="123" t="str">
        <f t="shared" si="20"/>
        <v>NÃO</v>
      </c>
      <c r="J1306" s="123"/>
      <c r="K1306" s="123"/>
      <c r="L1306" s="123"/>
      <c r="M1306" s="98"/>
      <c r="N1306" s="118"/>
    </row>
    <row r="1307" spans="1:14" x14ac:dyDescent="0.25">
      <c r="A1307" s="130">
        <v>1067925000112</v>
      </c>
      <c r="B1307" s="98" t="s">
        <v>12671</v>
      </c>
      <c r="C1307" s="123" t="s">
        <v>901</v>
      </c>
      <c r="D1307" s="98" t="s">
        <v>13667</v>
      </c>
      <c r="E1307" s="98" t="s">
        <v>13669</v>
      </c>
      <c r="F1307" s="124">
        <v>14</v>
      </c>
      <c r="G1307" s="112">
        <v>43922</v>
      </c>
      <c r="H1307" s="98"/>
      <c r="I1307" s="123" t="str">
        <f t="shared" si="20"/>
        <v>SIM</v>
      </c>
      <c r="J1307" s="123"/>
      <c r="K1307" s="123"/>
      <c r="L1307" s="123"/>
      <c r="M1307" s="98"/>
      <c r="N1307" s="118"/>
    </row>
    <row r="1308" spans="1:14" x14ac:dyDescent="0.25">
      <c r="A1308" s="130">
        <v>91110296000159</v>
      </c>
      <c r="B1308" s="98" t="s">
        <v>12672</v>
      </c>
      <c r="C1308" s="123" t="s">
        <v>3812</v>
      </c>
      <c r="D1308" s="98" t="s">
        <v>13667</v>
      </c>
      <c r="E1308" s="98" t="s">
        <v>13669</v>
      </c>
      <c r="F1308" s="124">
        <v>11</v>
      </c>
      <c r="G1308" s="112">
        <v>38966</v>
      </c>
      <c r="H1308" s="98"/>
      <c r="I1308" s="123" t="str">
        <f t="shared" si="20"/>
        <v>NÃO</v>
      </c>
      <c r="J1308" s="123"/>
      <c r="K1308" s="123"/>
      <c r="L1308" s="123"/>
      <c r="M1308" s="98" t="s">
        <v>16394</v>
      </c>
      <c r="N1308" s="118"/>
    </row>
    <row r="1309" spans="1:14" x14ac:dyDescent="0.25">
      <c r="A1309" s="117" t="s">
        <v>17062</v>
      </c>
      <c r="B1309" s="98" t="s">
        <v>12673</v>
      </c>
      <c r="C1309" s="123" t="s">
        <v>634</v>
      </c>
      <c r="D1309" s="98" t="s">
        <v>13667</v>
      </c>
      <c r="E1309" s="98" t="s">
        <v>13669</v>
      </c>
      <c r="F1309" s="124"/>
      <c r="G1309" s="98"/>
      <c r="H1309" s="98"/>
      <c r="I1309" s="123" t="str">
        <f t="shared" si="20"/>
        <v>NÃO</v>
      </c>
      <c r="J1309" s="98"/>
      <c r="K1309" s="98"/>
      <c r="L1309" s="98"/>
      <c r="M1309" s="98"/>
      <c r="N1309" s="118"/>
    </row>
    <row r="1310" spans="1:14" x14ac:dyDescent="0.25">
      <c r="A1310" s="130">
        <v>4214704000118</v>
      </c>
      <c r="B1310" s="98" t="s">
        <v>12674</v>
      </c>
      <c r="C1310" s="123" t="s">
        <v>2274</v>
      </c>
      <c r="D1310" s="98" t="s">
        <v>13667</v>
      </c>
      <c r="E1310" s="98" t="s">
        <v>13669</v>
      </c>
      <c r="F1310" s="124">
        <v>14</v>
      </c>
      <c r="G1310" s="112">
        <v>44105</v>
      </c>
      <c r="H1310" s="98"/>
      <c r="I1310" s="123" t="str">
        <f t="shared" si="20"/>
        <v>SIM</v>
      </c>
      <c r="J1310" s="123"/>
      <c r="K1310" s="123"/>
      <c r="L1310" s="123"/>
      <c r="M1310" s="98"/>
      <c r="N1310" s="118"/>
    </row>
    <row r="1311" spans="1:14" x14ac:dyDescent="0.25">
      <c r="A1311" s="130">
        <v>94309291000148</v>
      </c>
      <c r="B1311" s="98" t="s">
        <v>12675</v>
      </c>
      <c r="C1311" s="123" t="s">
        <v>3812</v>
      </c>
      <c r="D1311" s="98" t="s">
        <v>13667</v>
      </c>
      <c r="E1311" s="98" t="s">
        <v>13669</v>
      </c>
      <c r="F1311" s="124">
        <v>14</v>
      </c>
      <c r="G1311" s="112">
        <v>44044</v>
      </c>
      <c r="H1311" s="98"/>
      <c r="I1311" s="123" t="str">
        <f t="shared" si="20"/>
        <v>SIM</v>
      </c>
      <c r="J1311" s="123"/>
      <c r="K1311" s="123"/>
      <c r="L1311" s="123"/>
      <c r="M1311" s="98"/>
      <c r="N1311" s="118"/>
    </row>
    <row r="1312" spans="1:14" x14ac:dyDescent="0.25">
      <c r="A1312" s="130">
        <v>18291385000159</v>
      </c>
      <c r="B1312" s="98" t="s">
        <v>12676</v>
      </c>
      <c r="C1312" s="123" t="s">
        <v>1356</v>
      </c>
      <c r="D1312" s="98" t="s">
        <v>13667</v>
      </c>
      <c r="E1312" s="98" t="s">
        <v>13669</v>
      </c>
      <c r="F1312" s="124">
        <v>14</v>
      </c>
      <c r="G1312" s="112">
        <v>1505106</v>
      </c>
      <c r="H1312" s="98"/>
      <c r="I1312" s="123" t="str">
        <f t="shared" si="20"/>
        <v>SIM</v>
      </c>
      <c r="J1312" s="123"/>
      <c r="K1312" s="123"/>
      <c r="L1312" s="123"/>
      <c r="M1312" s="98"/>
      <c r="N1312" s="118"/>
    </row>
    <row r="1313" spans="1:14" x14ac:dyDescent="0.25">
      <c r="A1313" s="130">
        <v>82925025000160</v>
      </c>
      <c r="B1313" s="98" t="s">
        <v>12677</v>
      </c>
      <c r="C1313" s="123" t="s">
        <v>4289</v>
      </c>
      <c r="D1313" s="98" t="s">
        <v>13667</v>
      </c>
      <c r="E1313" s="98" t="s">
        <v>13669</v>
      </c>
      <c r="F1313" s="124">
        <v>11</v>
      </c>
      <c r="G1313" s="112">
        <v>38431</v>
      </c>
      <c r="H1313" s="98"/>
      <c r="I1313" s="123" t="str">
        <f t="shared" si="20"/>
        <v>NÃO</v>
      </c>
      <c r="J1313" s="123"/>
      <c r="K1313" s="123"/>
      <c r="L1313" s="123"/>
      <c r="M1313" s="98" t="s">
        <v>16630</v>
      </c>
      <c r="N1313" s="118"/>
    </row>
    <row r="1314" spans="1:14" x14ac:dyDescent="0.25">
      <c r="A1314" s="130">
        <v>1614521000100</v>
      </c>
      <c r="B1314" s="98" t="s">
        <v>12678</v>
      </c>
      <c r="C1314" s="123" t="s">
        <v>2274</v>
      </c>
      <c r="D1314" s="98" t="s">
        <v>13667</v>
      </c>
      <c r="E1314" s="98" t="s">
        <v>13669</v>
      </c>
      <c r="F1314" s="124">
        <v>11</v>
      </c>
      <c r="G1314" s="112">
        <v>41426</v>
      </c>
      <c r="H1314" s="98"/>
      <c r="I1314" s="123" t="str">
        <f t="shared" si="20"/>
        <v>NÃO</v>
      </c>
      <c r="J1314" s="123"/>
      <c r="K1314" s="123"/>
      <c r="L1314" s="123"/>
      <c r="M1314" s="98" t="s">
        <v>14999</v>
      </c>
      <c r="N1314" s="118"/>
    </row>
    <row r="1315" spans="1:14" x14ac:dyDescent="0.25">
      <c r="A1315" s="130">
        <v>699197000107</v>
      </c>
      <c r="B1315" s="98" t="s">
        <v>12679</v>
      </c>
      <c r="C1315" s="123" t="s">
        <v>3747</v>
      </c>
      <c r="D1315" s="98" t="s">
        <v>13667</v>
      </c>
      <c r="E1315" s="98" t="s">
        <v>13669</v>
      </c>
      <c r="F1315" s="124">
        <v>14</v>
      </c>
      <c r="G1315" s="112">
        <v>44136</v>
      </c>
      <c r="H1315" s="98"/>
      <c r="I1315" s="123" t="str">
        <f t="shared" si="20"/>
        <v>SIM</v>
      </c>
      <c r="J1315" s="123"/>
      <c r="K1315" s="123"/>
      <c r="L1315" s="123"/>
      <c r="M1315" s="98"/>
      <c r="N1315" s="118"/>
    </row>
    <row r="1316" spans="1:14" x14ac:dyDescent="0.25">
      <c r="A1316" s="130">
        <v>1123678000124</v>
      </c>
      <c r="B1316" s="98" t="s">
        <v>12680</v>
      </c>
      <c r="C1316" s="123" t="s">
        <v>901</v>
      </c>
      <c r="D1316" s="98" t="s">
        <v>13667</v>
      </c>
      <c r="E1316" s="98" t="s">
        <v>13669</v>
      </c>
      <c r="F1316" s="124">
        <v>11</v>
      </c>
      <c r="G1316" s="112">
        <v>41242</v>
      </c>
      <c r="H1316" s="98"/>
      <c r="I1316" s="123" t="str">
        <f t="shared" si="20"/>
        <v>NÃO</v>
      </c>
      <c r="J1316" s="123"/>
      <c r="K1316" s="123"/>
      <c r="L1316" s="123"/>
      <c r="M1316" s="98" t="s">
        <v>14290</v>
      </c>
      <c r="N1316" s="118"/>
    </row>
    <row r="1317" spans="1:14" x14ac:dyDescent="0.25">
      <c r="A1317" s="130">
        <v>15024045000173</v>
      </c>
      <c r="B1317" s="98" t="s">
        <v>12681</v>
      </c>
      <c r="C1317" s="123" t="s">
        <v>2274</v>
      </c>
      <c r="D1317" s="98" t="s">
        <v>13667</v>
      </c>
      <c r="E1317" s="98" t="s">
        <v>13669</v>
      </c>
      <c r="F1317" s="124">
        <v>11</v>
      </c>
      <c r="G1317" s="112">
        <v>41026</v>
      </c>
      <c r="H1317" s="98"/>
      <c r="I1317" s="123" t="str">
        <f t="shared" si="20"/>
        <v>NÃO</v>
      </c>
      <c r="J1317" s="123"/>
      <c r="K1317" s="123"/>
      <c r="L1317" s="123"/>
      <c r="M1317" s="98" t="s">
        <v>13534</v>
      </c>
      <c r="N1317" s="118"/>
    </row>
    <row r="1318" spans="1:14" x14ac:dyDescent="0.25">
      <c r="A1318" s="130">
        <v>92410521000135</v>
      </c>
      <c r="B1318" s="98" t="s">
        <v>12682</v>
      </c>
      <c r="C1318" s="123" t="s">
        <v>3812</v>
      </c>
      <c r="D1318" s="98" t="s">
        <v>13667</v>
      </c>
      <c r="E1318" s="98" t="s">
        <v>13669</v>
      </c>
      <c r="F1318" s="124">
        <v>11</v>
      </c>
      <c r="G1318" s="112">
        <v>43308</v>
      </c>
      <c r="H1318" s="98"/>
      <c r="I1318" s="123" t="str">
        <f t="shared" si="20"/>
        <v>NÃO</v>
      </c>
      <c r="J1318" s="123"/>
      <c r="K1318" s="123"/>
      <c r="L1318" s="123"/>
      <c r="M1318" s="98" t="s">
        <v>16398</v>
      </c>
      <c r="N1318" s="118"/>
    </row>
    <row r="1319" spans="1:14" x14ac:dyDescent="0.25">
      <c r="A1319" s="130">
        <v>6874000156</v>
      </c>
      <c r="B1319" s="98" t="s">
        <v>12683</v>
      </c>
      <c r="C1319" s="123" t="s">
        <v>901</v>
      </c>
      <c r="D1319" s="98" t="s">
        <v>13667</v>
      </c>
      <c r="E1319" s="98" t="s">
        <v>13669</v>
      </c>
      <c r="F1319" s="124">
        <v>11</v>
      </c>
      <c r="G1319" s="112">
        <v>39232</v>
      </c>
      <c r="H1319" s="98"/>
      <c r="I1319" s="123" t="str">
        <f t="shared" si="20"/>
        <v>NÃO</v>
      </c>
      <c r="J1319" s="123"/>
      <c r="K1319" s="123"/>
      <c r="L1319" s="123"/>
      <c r="M1319" s="98"/>
      <c r="N1319" s="118"/>
    </row>
    <row r="1320" spans="1:14" x14ac:dyDescent="0.25">
      <c r="A1320" s="130">
        <v>1629276000104</v>
      </c>
      <c r="B1320" s="98" t="s">
        <v>12684</v>
      </c>
      <c r="C1320" s="123" t="s">
        <v>901</v>
      </c>
      <c r="D1320" s="98" t="s">
        <v>13667</v>
      </c>
      <c r="E1320" s="98" t="s">
        <v>13669</v>
      </c>
      <c r="F1320" s="124">
        <v>11</v>
      </c>
      <c r="G1320" s="112">
        <v>41609</v>
      </c>
      <c r="H1320" s="98"/>
      <c r="I1320" s="123" t="str">
        <f t="shared" si="20"/>
        <v>NÃO</v>
      </c>
      <c r="J1320" s="123"/>
      <c r="K1320" s="123"/>
      <c r="L1320" s="123"/>
      <c r="M1320" s="98"/>
      <c r="N1320" s="118"/>
    </row>
    <row r="1321" spans="1:14" x14ac:dyDescent="0.25">
      <c r="A1321" s="130">
        <v>88254875000160</v>
      </c>
      <c r="B1321" s="98" t="s">
        <v>12685</v>
      </c>
      <c r="C1321" s="123" t="s">
        <v>3812</v>
      </c>
      <c r="D1321" s="98" t="s">
        <v>13667</v>
      </c>
      <c r="E1321" s="98" t="s">
        <v>13669</v>
      </c>
      <c r="F1321" s="124">
        <v>14</v>
      </c>
      <c r="G1321" s="112">
        <v>44013</v>
      </c>
      <c r="H1321" s="98"/>
      <c r="I1321" s="123" t="str">
        <f t="shared" si="20"/>
        <v>SIM</v>
      </c>
      <c r="J1321" s="123"/>
      <c r="K1321" s="123"/>
      <c r="L1321" s="123"/>
      <c r="M1321" s="98"/>
      <c r="N1321" s="118"/>
    </row>
    <row r="1322" spans="1:14" x14ac:dyDescent="0.25">
      <c r="A1322" s="130">
        <v>95990115000187</v>
      </c>
      <c r="B1322" s="98" t="s">
        <v>12686</v>
      </c>
      <c r="C1322" s="123" t="s">
        <v>4289</v>
      </c>
      <c r="D1322" s="98" t="s">
        <v>13667</v>
      </c>
      <c r="E1322" s="98" t="s">
        <v>13669</v>
      </c>
      <c r="F1322" s="124">
        <v>11</v>
      </c>
      <c r="G1322" s="112">
        <v>40158</v>
      </c>
      <c r="H1322" s="98"/>
      <c r="I1322" s="123" t="str">
        <f t="shared" si="20"/>
        <v>NÃO</v>
      </c>
      <c r="J1322" s="123"/>
      <c r="K1322" s="123"/>
      <c r="L1322" s="123"/>
      <c r="M1322" s="98"/>
      <c r="N1322" s="118"/>
    </row>
    <row r="1323" spans="1:14" x14ac:dyDescent="0.25">
      <c r="A1323" s="130">
        <v>3238888000193</v>
      </c>
      <c r="B1323" s="98" t="s">
        <v>12687</v>
      </c>
      <c r="C1323" s="123" t="s">
        <v>2274</v>
      </c>
      <c r="D1323" s="98" t="s">
        <v>13667</v>
      </c>
      <c r="E1323" s="98" t="s">
        <v>13669</v>
      </c>
      <c r="F1323" s="124">
        <v>14</v>
      </c>
      <c r="G1323" s="112">
        <v>44044</v>
      </c>
      <c r="H1323" s="98"/>
      <c r="I1323" s="123" t="str">
        <f t="shared" si="20"/>
        <v>SIM</v>
      </c>
      <c r="J1323" s="123"/>
      <c r="K1323" s="123"/>
      <c r="L1323" s="123"/>
      <c r="M1323" s="98"/>
      <c r="N1323" s="118"/>
    </row>
    <row r="1324" spans="1:14" x14ac:dyDescent="0.25">
      <c r="A1324" s="130">
        <v>95639472000103</v>
      </c>
      <c r="B1324" s="98" t="s">
        <v>12689</v>
      </c>
      <c r="C1324" s="123" t="s">
        <v>3143</v>
      </c>
      <c r="D1324" s="98" t="s">
        <v>13667</v>
      </c>
      <c r="E1324" s="98" t="s">
        <v>13669</v>
      </c>
      <c r="F1324" s="124">
        <v>11</v>
      </c>
      <c r="G1324" s="112">
        <v>43314</v>
      </c>
      <c r="H1324" s="98"/>
      <c r="I1324" s="123" t="str">
        <f t="shared" si="20"/>
        <v>NÃO</v>
      </c>
      <c r="J1324" s="123"/>
      <c r="K1324" s="123"/>
      <c r="L1324" s="123"/>
      <c r="M1324" s="98" t="s">
        <v>15839</v>
      </c>
      <c r="N1324" s="118"/>
    </row>
    <row r="1325" spans="1:14" x14ac:dyDescent="0.25">
      <c r="A1325" s="130">
        <v>12248878000120</v>
      </c>
      <c r="B1325" s="98" t="s">
        <v>12690</v>
      </c>
      <c r="C1325" s="123" t="s">
        <v>29</v>
      </c>
      <c r="D1325" s="98" t="s">
        <v>13667</v>
      </c>
      <c r="E1325" s="98" t="s">
        <v>13669</v>
      </c>
      <c r="F1325" s="124">
        <v>11</v>
      </c>
      <c r="G1325" s="112">
        <v>41625</v>
      </c>
      <c r="H1325" s="98"/>
      <c r="I1325" s="123" t="str">
        <f t="shared" si="20"/>
        <v>NÃO</v>
      </c>
      <c r="J1325" s="123"/>
      <c r="K1325" s="123"/>
      <c r="L1325" s="123"/>
      <c r="M1325" s="98"/>
      <c r="N1325" s="118"/>
    </row>
    <row r="1326" spans="1:14" x14ac:dyDescent="0.25">
      <c r="A1326" s="130">
        <v>94187341000161</v>
      </c>
      <c r="B1326" s="98" t="s">
        <v>12691</v>
      </c>
      <c r="C1326" s="123" t="s">
        <v>3812</v>
      </c>
      <c r="D1326" s="98" t="s">
        <v>13667</v>
      </c>
      <c r="E1326" s="98" t="s">
        <v>13669</v>
      </c>
      <c r="F1326" s="124">
        <v>14</v>
      </c>
      <c r="G1326" s="112">
        <v>44013</v>
      </c>
      <c r="H1326" s="98"/>
      <c r="I1326" s="123" t="str">
        <f t="shared" si="20"/>
        <v>SIM</v>
      </c>
      <c r="J1326" s="123"/>
      <c r="K1326" s="123"/>
      <c r="L1326" s="123"/>
      <c r="M1326" s="98"/>
      <c r="N1326" s="118"/>
    </row>
    <row r="1327" spans="1:14" x14ac:dyDescent="0.25">
      <c r="A1327" s="130">
        <v>1614517000133</v>
      </c>
      <c r="B1327" s="98" t="s">
        <v>12692</v>
      </c>
      <c r="C1327" s="123" t="s">
        <v>2274</v>
      </c>
      <c r="D1327" s="98" t="s">
        <v>13667</v>
      </c>
      <c r="E1327" s="98" t="s">
        <v>13669</v>
      </c>
      <c r="F1327" s="124">
        <v>14</v>
      </c>
      <c r="G1327" s="112">
        <v>44044</v>
      </c>
      <c r="H1327" s="98"/>
      <c r="I1327" s="123" t="str">
        <f t="shared" si="20"/>
        <v>SIM</v>
      </c>
      <c r="J1327" s="123"/>
      <c r="K1327" s="123"/>
      <c r="L1327" s="123"/>
      <c r="M1327" s="98"/>
      <c r="N1327" s="118"/>
    </row>
    <row r="1328" spans="1:14" x14ac:dyDescent="0.25">
      <c r="A1328" s="130">
        <v>6554836000114</v>
      </c>
      <c r="B1328" s="98" t="s">
        <v>12693</v>
      </c>
      <c r="C1328" s="123" t="s">
        <v>2926</v>
      </c>
      <c r="D1328" s="98" t="s">
        <v>13667</v>
      </c>
      <c r="E1328" s="98" t="s">
        <v>13669</v>
      </c>
      <c r="F1328" s="124">
        <v>11</v>
      </c>
      <c r="G1328" s="112">
        <v>41366</v>
      </c>
      <c r="H1328" s="98"/>
      <c r="I1328" s="123" t="str">
        <f t="shared" si="20"/>
        <v>NÃO</v>
      </c>
      <c r="J1328" s="123"/>
      <c r="K1328" s="123"/>
      <c r="L1328" s="123"/>
      <c r="M1328" s="98" t="s">
        <v>15613</v>
      </c>
      <c r="N1328" s="118"/>
    </row>
    <row r="1329" spans="1:14" x14ac:dyDescent="0.25">
      <c r="A1329" s="130">
        <v>25041005000193</v>
      </c>
      <c r="B1329" s="98" t="s">
        <v>12694</v>
      </c>
      <c r="C1329" s="123" t="s">
        <v>901</v>
      </c>
      <c r="D1329" s="98" t="s">
        <v>13667</v>
      </c>
      <c r="E1329" s="98" t="s">
        <v>13669</v>
      </c>
      <c r="F1329" s="124">
        <v>11</v>
      </c>
      <c r="G1329" s="112">
        <v>41724</v>
      </c>
      <c r="H1329" s="98"/>
      <c r="I1329" s="123" t="str">
        <f t="shared" si="20"/>
        <v>NÃO</v>
      </c>
      <c r="J1329" s="123"/>
      <c r="K1329" s="123"/>
      <c r="L1329" s="123"/>
      <c r="M1329" s="98" t="s">
        <v>14294</v>
      </c>
      <c r="N1329" s="118"/>
    </row>
    <row r="1330" spans="1:14" x14ac:dyDescent="0.25">
      <c r="A1330" s="130">
        <v>92411172000176</v>
      </c>
      <c r="B1330" s="98" t="s">
        <v>12695</v>
      </c>
      <c r="C1330" s="123" t="s">
        <v>3812</v>
      </c>
      <c r="D1330" s="98" t="s">
        <v>13667</v>
      </c>
      <c r="E1330" s="98" t="s">
        <v>13669</v>
      </c>
      <c r="F1330" s="124">
        <v>14</v>
      </c>
      <c r="G1330" s="112">
        <v>44044</v>
      </c>
      <c r="H1330" s="98"/>
      <c r="I1330" s="123" t="str">
        <f t="shared" si="20"/>
        <v>SIM</v>
      </c>
      <c r="J1330" s="123"/>
      <c r="K1330" s="123"/>
      <c r="L1330" s="123"/>
      <c r="M1330" s="98"/>
      <c r="N1330" s="118"/>
    </row>
    <row r="1331" spans="1:14" x14ac:dyDescent="0.25">
      <c r="A1331" s="130">
        <v>12459616000104</v>
      </c>
      <c r="B1331" s="98" t="s">
        <v>12696</v>
      </c>
      <c r="C1331" s="123" t="s">
        <v>634</v>
      </c>
      <c r="D1331" s="98" t="s">
        <v>13667</v>
      </c>
      <c r="E1331" s="98" t="s">
        <v>13669</v>
      </c>
      <c r="F1331" s="124">
        <v>11</v>
      </c>
      <c r="G1331" s="112">
        <v>38355</v>
      </c>
      <c r="H1331" s="98"/>
      <c r="I1331" s="123" t="str">
        <f t="shared" si="20"/>
        <v>NÃO</v>
      </c>
      <c r="J1331" s="123"/>
      <c r="K1331" s="123"/>
      <c r="L1331" s="123"/>
      <c r="M1331" s="98" t="s">
        <v>14025</v>
      </c>
      <c r="N1331" s="118"/>
    </row>
    <row r="1332" spans="1:14" x14ac:dyDescent="0.25">
      <c r="A1332" s="130">
        <v>4876413000195</v>
      </c>
      <c r="B1332" s="98" t="s">
        <v>12697</v>
      </c>
      <c r="C1332" s="123" t="s">
        <v>2413</v>
      </c>
      <c r="D1332" s="98" t="s">
        <v>13667</v>
      </c>
      <c r="E1332" s="98" t="s">
        <v>13669</v>
      </c>
      <c r="F1332" s="124">
        <v>11</v>
      </c>
      <c r="G1332" s="112">
        <v>38391</v>
      </c>
      <c r="H1332" s="98"/>
      <c r="I1332" s="123" t="str">
        <f t="shared" si="20"/>
        <v>NÃO</v>
      </c>
      <c r="J1332" s="123"/>
      <c r="K1332" s="123"/>
      <c r="L1332" s="123"/>
      <c r="M1332" s="98" t="s">
        <v>15094</v>
      </c>
      <c r="N1332" s="118"/>
    </row>
    <row r="1333" spans="1:14" x14ac:dyDescent="0.25">
      <c r="A1333" s="130">
        <v>18338202000103</v>
      </c>
      <c r="B1333" s="98" t="s">
        <v>12698</v>
      </c>
      <c r="C1333" s="123" t="s">
        <v>1356</v>
      </c>
      <c r="D1333" s="98" t="s">
        <v>13667</v>
      </c>
      <c r="E1333" s="98" t="s">
        <v>13669</v>
      </c>
      <c r="F1333" s="124">
        <v>14</v>
      </c>
      <c r="G1333" s="112">
        <v>44039</v>
      </c>
      <c r="H1333" s="98"/>
      <c r="I1333" s="123" t="str">
        <f t="shared" si="20"/>
        <v>SIM</v>
      </c>
      <c r="J1333" s="123"/>
      <c r="K1333" s="123"/>
      <c r="L1333" s="123"/>
      <c r="M1333" s="98"/>
      <c r="N1333" s="118"/>
    </row>
    <row r="1334" spans="1:14" x14ac:dyDescent="0.25">
      <c r="A1334" s="130">
        <v>12251468000138</v>
      </c>
      <c r="B1334" s="98" t="s">
        <v>12699</v>
      </c>
      <c r="C1334" s="123" t="s">
        <v>29</v>
      </c>
      <c r="D1334" s="98" t="s">
        <v>13667</v>
      </c>
      <c r="E1334" s="98" t="s">
        <v>13669</v>
      </c>
      <c r="F1334" s="124">
        <v>11</v>
      </c>
      <c r="G1334" s="112">
        <v>41876</v>
      </c>
      <c r="H1334" s="98"/>
      <c r="I1334" s="123" t="str">
        <f t="shared" si="20"/>
        <v>NÃO</v>
      </c>
      <c r="J1334" s="123"/>
      <c r="K1334" s="123"/>
      <c r="L1334" s="123"/>
      <c r="M1334" s="98" t="s">
        <v>13763</v>
      </c>
      <c r="N1334" s="118"/>
    </row>
    <row r="1335" spans="1:14" x14ac:dyDescent="0.25">
      <c r="A1335" s="130">
        <v>8349029000195</v>
      </c>
      <c r="B1335" s="98" t="s">
        <v>12700</v>
      </c>
      <c r="C1335" s="123" t="s">
        <v>3601</v>
      </c>
      <c r="D1335" s="98" t="s">
        <v>13667</v>
      </c>
      <c r="E1335" s="98" t="s">
        <v>13669</v>
      </c>
      <c r="F1335" s="124">
        <v>11</v>
      </c>
      <c r="G1335" s="112">
        <v>41518</v>
      </c>
      <c r="H1335" s="98"/>
      <c r="I1335" s="123" t="str">
        <f t="shared" si="20"/>
        <v>NÃO</v>
      </c>
      <c r="J1335" s="123"/>
      <c r="K1335" s="123"/>
      <c r="L1335" s="123"/>
      <c r="M1335" s="98"/>
      <c r="N1335" s="118"/>
    </row>
    <row r="1336" spans="1:14" x14ac:dyDescent="0.25">
      <c r="A1336" s="130">
        <v>46596151000155</v>
      </c>
      <c r="B1336" s="98" t="s">
        <v>12701</v>
      </c>
      <c r="C1336" s="123" t="s">
        <v>4626</v>
      </c>
      <c r="D1336" s="98" t="s">
        <v>13667</v>
      </c>
      <c r="E1336" s="98" t="s">
        <v>13669</v>
      </c>
      <c r="F1336" s="124">
        <v>11</v>
      </c>
      <c r="G1336" s="112">
        <v>40348</v>
      </c>
      <c r="H1336" s="98"/>
      <c r="I1336" s="123" t="str">
        <f t="shared" si="20"/>
        <v>NÃO</v>
      </c>
      <c r="J1336" s="123"/>
      <c r="K1336" s="123"/>
      <c r="L1336" s="123"/>
      <c r="M1336" s="98"/>
      <c r="N1336" s="118"/>
    </row>
    <row r="1337" spans="1:14" x14ac:dyDescent="0.25">
      <c r="A1337" s="130">
        <v>18188276000100</v>
      </c>
      <c r="B1337" s="98" t="s">
        <v>12702</v>
      </c>
      <c r="C1337" s="123" t="s">
        <v>1356</v>
      </c>
      <c r="D1337" s="98" t="s">
        <v>13667</v>
      </c>
      <c r="E1337" s="98" t="s">
        <v>13669</v>
      </c>
      <c r="F1337" s="124">
        <v>11</v>
      </c>
      <c r="G1337" s="112">
        <v>42979</v>
      </c>
      <c r="H1337" s="98"/>
      <c r="I1337" s="123" t="str">
        <f t="shared" si="20"/>
        <v>NÃO</v>
      </c>
      <c r="J1337" s="123"/>
      <c r="K1337" s="123"/>
      <c r="L1337" s="123"/>
      <c r="M1337" s="98" t="s">
        <v>14698</v>
      </c>
      <c r="N1337" s="118"/>
    </row>
    <row r="1338" spans="1:14" x14ac:dyDescent="0.25">
      <c r="A1338" s="130">
        <v>10404184000109</v>
      </c>
      <c r="B1338" s="98" t="s">
        <v>12703</v>
      </c>
      <c r="C1338" s="123" t="s">
        <v>2758</v>
      </c>
      <c r="D1338" s="98" t="s">
        <v>13667</v>
      </c>
      <c r="E1338" s="98" t="s">
        <v>13669</v>
      </c>
      <c r="F1338" s="124">
        <v>11</v>
      </c>
      <c r="G1338" s="112">
        <v>39981</v>
      </c>
      <c r="H1338" s="98"/>
      <c r="I1338" s="123" t="str">
        <f t="shared" si="20"/>
        <v>NÃO</v>
      </c>
      <c r="J1338" s="123"/>
      <c r="K1338" s="123"/>
      <c r="L1338" s="123"/>
      <c r="M1338" s="98" t="s">
        <v>13699</v>
      </c>
      <c r="N1338" s="118"/>
    </row>
    <row r="1339" spans="1:14" x14ac:dyDescent="0.25">
      <c r="A1339" s="130">
        <v>16854531000181</v>
      </c>
      <c r="B1339" s="98" t="s">
        <v>12704</v>
      </c>
      <c r="C1339" s="123" t="s">
        <v>1356</v>
      </c>
      <c r="D1339" s="98" t="s">
        <v>13667</v>
      </c>
      <c r="E1339" s="98" t="s">
        <v>13669</v>
      </c>
      <c r="F1339" s="124">
        <v>11</v>
      </c>
      <c r="G1339" s="112">
        <v>38436</v>
      </c>
      <c r="H1339" s="98"/>
      <c r="I1339" s="123" t="str">
        <f t="shared" si="20"/>
        <v>NÃO</v>
      </c>
      <c r="J1339" s="123"/>
      <c r="K1339" s="123"/>
      <c r="L1339" s="123"/>
      <c r="M1339" s="98"/>
      <c r="N1339" s="118"/>
    </row>
    <row r="1340" spans="1:14" x14ac:dyDescent="0.25">
      <c r="A1340" s="130">
        <v>1629809000140</v>
      </c>
      <c r="B1340" s="98" t="s">
        <v>12705</v>
      </c>
      <c r="C1340" s="123" t="s">
        <v>5227</v>
      </c>
      <c r="D1340" s="98" t="s">
        <v>13667</v>
      </c>
      <c r="E1340" s="98" t="s">
        <v>13669</v>
      </c>
      <c r="F1340" s="124">
        <v>11</v>
      </c>
      <c r="G1340" s="112">
        <v>41499</v>
      </c>
      <c r="H1340" s="98"/>
      <c r="I1340" s="123" t="str">
        <f t="shared" si="20"/>
        <v>NÃO</v>
      </c>
      <c r="J1340" s="123"/>
      <c r="K1340" s="123"/>
      <c r="L1340" s="123"/>
      <c r="M1340" s="98"/>
      <c r="N1340" s="118"/>
    </row>
    <row r="1341" spans="1:14" x14ac:dyDescent="0.25">
      <c r="A1341" s="130">
        <v>12257762000157</v>
      </c>
      <c r="B1341" s="98" t="s">
        <v>12706</v>
      </c>
      <c r="C1341" s="123" t="s">
        <v>29</v>
      </c>
      <c r="D1341" s="98" t="s">
        <v>13667</v>
      </c>
      <c r="E1341" s="98" t="s">
        <v>13669</v>
      </c>
      <c r="F1341" s="124">
        <v>14</v>
      </c>
      <c r="G1341" s="112">
        <v>44105</v>
      </c>
      <c r="H1341" s="98"/>
      <c r="I1341" s="123" t="str">
        <f t="shared" si="20"/>
        <v>SIM</v>
      </c>
      <c r="J1341" s="123"/>
      <c r="K1341" s="123"/>
      <c r="L1341" s="123"/>
      <c r="M1341" s="98"/>
      <c r="N1341" s="118"/>
    </row>
    <row r="1342" spans="1:14" x14ac:dyDescent="0.25">
      <c r="A1342" s="130">
        <v>18313858000171</v>
      </c>
      <c r="B1342" s="98" t="s">
        <v>12707</v>
      </c>
      <c r="C1342" s="123" t="s">
        <v>1356</v>
      </c>
      <c r="D1342" s="98" t="s">
        <v>13667</v>
      </c>
      <c r="E1342" s="98" t="s">
        <v>13669</v>
      </c>
      <c r="F1342" s="124">
        <v>11</v>
      </c>
      <c r="G1342" s="112">
        <v>41620</v>
      </c>
      <c r="H1342" s="98"/>
      <c r="I1342" s="123" t="str">
        <f t="shared" si="20"/>
        <v>NÃO</v>
      </c>
      <c r="J1342" s="123"/>
      <c r="K1342" s="123"/>
      <c r="L1342" s="123"/>
      <c r="M1342" s="98" t="s">
        <v>14702</v>
      </c>
      <c r="N1342" s="118"/>
    </row>
    <row r="1343" spans="1:14" x14ac:dyDescent="0.25">
      <c r="A1343" s="130">
        <v>45148699000170</v>
      </c>
      <c r="B1343" s="98" t="s">
        <v>12708</v>
      </c>
      <c r="C1343" s="123" t="s">
        <v>4626</v>
      </c>
      <c r="D1343" s="98" t="s">
        <v>13667</v>
      </c>
      <c r="E1343" s="98" t="s">
        <v>13669</v>
      </c>
      <c r="F1343" s="124">
        <v>11</v>
      </c>
      <c r="G1343" s="112">
        <v>42339</v>
      </c>
      <c r="H1343" s="98"/>
      <c r="I1343" s="123" t="str">
        <f t="shared" si="20"/>
        <v>NÃO</v>
      </c>
      <c r="J1343" s="123"/>
      <c r="K1343" s="123"/>
      <c r="L1343" s="123"/>
      <c r="M1343" s="98" t="s">
        <v>16854</v>
      </c>
      <c r="N1343" s="118"/>
    </row>
    <row r="1344" spans="1:14" x14ac:dyDescent="0.25">
      <c r="A1344" s="130">
        <v>45148970000177</v>
      </c>
      <c r="B1344" s="98" t="s">
        <v>12709</v>
      </c>
      <c r="C1344" s="123" t="s">
        <v>4626</v>
      </c>
      <c r="D1344" s="98" t="s">
        <v>13667</v>
      </c>
      <c r="E1344" s="98" t="s">
        <v>13669</v>
      </c>
      <c r="F1344" s="124">
        <v>11</v>
      </c>
      <c r="G1344" s="112">
        <v>42191</v>
      </c>
      <c r="H1344" s="98"/>
      <c r="I1344" s="123" t="str">
        <f t="shared" si="20"/>
        <v>NÃO</v>
      </c>
      <c r="J1344" s="123"/>
      <c r="K1344" s="123"/>
      <c r="L1344" s="123"/>
      <c r="M1344" s="98"/>
      <c r="N1344" s="118"/>
    </row>
    <row r="1345" spans="1:14" x14ac:dyDescent="0.25">
      <c r="A1345" s="130">
        <v>2385839000110</v>
      </c>
      <c r="B1345" s="98" t="s">
        <v>12710</v>
      </c>
      <c r="C1345" s="123" t="s">
        <v>901</v>
      </c>
      <c r="D1345" s="98" t="s">
        <v>13667</v>
      </c>
      <c r="E1345" s="98" t="s">
        <v>13669</v>
      </c>
      <c r="F1345" s="124">
        <v>11</v>
      </c>
      <c r="G1345" s="112">
        <v>42286</v>
      </c>
      <c r="H1345" s="98"/>
      <c r="I1345" s="123" t="str">
        <f t="shared" si="20"/>
        <v>NÃO</v>
      </c>
      <c r="J1345" s="123"/>
      <c r="K1345" s="123"/>
      <c r="L1345" s="123"/>
      <c r="M1345" s="98" t="s">
        <v>14296</v>
      </c>
      <c r="N1345" s="118"/>
    </row>
    <row r="1346" spans="1:14" x14ac:dyDescent="0.25">
      <c r="A1346" s="130">
        <v>45351749000111</v>
      </c>
      <c r="B1346" s="98" t="s">
        <v>12711</v>
      </c>
      <c r="C1346" s="123" t="s">
        <v>4626</v>
      </c>
      <c r="D1346" s="98" t="s">
        <v>13667</v>
      </c>
      <c r="E1346" s="98" t="s">
        <v>13669</v>
      </c>
      <c r="F1346" s="124">
        <v>11</v>
      </c>
      <c r="G1346" s="112">
        <v>38859</v>
      </c>
      <c r="H1346" s="98"/>
      <c r="I1346" s="123" t="str">
        <f t="shared" si="20"/>
        <v>NÃO</v>
      </c>
      <c r="J1346" s="123"/>
      <c r="K1346" s="123"/>
      <c r="L1346" s="123"/>
      <c r="M1346" s="98"/>
      <c r="N1346" s="118"/>
    </row>
    <row r="1347" spans="1:14" x14ac:dyDescent="0.25">
      <c r="A1347" s="130">
        <v>10294254000113</v>
      </c>
      <c r="B1347" s="98" t="s">
        <v>12712</v>
      </c>
      <c r="C1347" s="123" t="s">
        <v>2758</v>
      </c>
      <c r="D1347" s="98" t="s">
        <v>13667</v>
      </c>
      <c r="E1347" s="98" t="s">
        <v>13669</v>
      </c>
      <c r="F1347" s="124">
        <v>14</v>
      </c>
      <c r="G1347" s="112">
        <v>42816</v>
      </c>
      <c r="H1347" s="98"/>
      <c r="I1347" s="123" t="str">
        <f t="shared" ref="I1347:I1410" si="21">IFERROR(IF(OR(E1347="Ativos", E1347="Aposentados",E1347="Pensionistas"),IF(F1347&gt;=14,"SIM","NÃO"),""),"")</f>
        <v>SIM</v>
      </c>
      <c r="J1347" s="123"/>
      <c r="K1347" s="123"/>
      <c r="L1347" s="123"/>
      <c r="M1347" s="98" t="s">
        <v>15428</v>
      </c>
      <c r="N1347" s="118"/>
    </row>
    <row r="1348" spans="1:14" x14ac:dyDescent="0.25">
      <c r="A1348" s="130">
        <v>10114767000103</v>
      </c>
      <c r="B1348" s="98" t="s">
        <v>12713</v>
      </c>
      <c r="C1348" s="123" t="s">
        <v>2758</v>
      </c>
      <c r="D1348" s="98" t="s">
        <v>13667</v>
      </c>
      <c r="E1348" s="98" t="s">
        <v>13669</v>
      </c>
      <c r="F1348" s="124">
        <v>11</v>
      </c>
      <c r="G1348" s="112">
        <v>40179</v>
      </c>
      <c r="H1348" s="98"/>
      <c r="I1348" s="123" t="str">
        <f t="shared" si="21"/>
        <v>NÃO</v>
      </c>
      <c r="J1348" s="123"/>
      <c r="K1348" s="123"/>
      <c r="L1348" s="123"/>
      <c r="M1348" s="98" t="s">
        <v>15430</v>
      </c>
      <c r="N1348" s="118"/>
    </row>
    <row r="1349" spans="1:14" x14ac:dyDescent="0.25">
      <c r="A1349" s="130">
        <v>46523171000104</v>
      </c>
      <c r="B1349" s="98" t="s">
        <v>12714</v>
      </c>
      <c r="C1349" s="123" t="s">
        <v>4626</v>
      </c>
      <c r="D1349" s="98" t="s">
        <v>13667</v>
      </c>
      <c r="E1349" s="98" t="s">
        <v>13669</v>
      </c>
      <c r="F1349" s="124">
        <v>11</v>
      </c>
      <c r="G1349" s="112">
        <v>38439</v>
      </c>
      <c r="H1349" s="98"/>
      <c r="I1349" s="123" t="str">
        <f t="shared" si="21"/>
        <v>NÃO</v>
      </c>
      <c r="J1349" s="123"/>
      <c r="K1349" s="123"/>
      <c r="L1349" s="123"/>
      <c r="M1349" s="98" t="s">
        <v>16862</v>
      </c>
      <c r="N1349" s="118"/>
    </row>
    <row r="1350" spans="1:14" x14ac:dyDescent="0.25">
      <c r="A1350" s="130">
        <v>88814181000130</v>
      </c>
      <c r="B1350" s="98" t="s">
        <v>12715</v>
      </c>
      <c r="C1350" s="123" t="s">
        <v>3812</v>
      </c>
      <c r="D1350" s="98" t="s">
        <v>13667</v>
      </c>
      <c r="E1350" s="98" t="s">
        <v>13669</v>
      </c>
      <c r="F1350" s="124">
        <v>14</v>
      </c>
      <c r="G1350" s="112">
        <v>44075</v>
      </c>
      <c r="H1350" s="98"/>
      <c r="I1350" s="123" t="str">
        <f t="shared" si="21"/>
        <v>SIM</v>
      </c>
      <c r="J1350" s="123"/>
      <c r="K1350" s="123"/>
      <c r="L1350" s="123"/>
      <c r="M1350" s="98"/>
      <c r="N1350" s="118"/>
    </row>
    <row r="1351" spans="1:14" x14ac:dyDescent="0.25">
      <c r="A1351" s="130">
        <v>75326066000175</v>
      </c>
      <c r="B1351" s="98" t="s">
        <v>12716</v>
      </c>
      <c r="C1351" s="123" t="s">
        <v>4289</v>
      </c>
      <c r="D1351" s="98" t="s">
        <v>13667</v>
      </c>
      <c r="E1351" s="98" t="s">
        <v>13669</v>
      </c>
      <c r="F1351" s="124">
        <v>11</v>
      </c>
      <c r="G1351" s="112">
        <v>41495</v>
      </c>
      <c r="H1351" s="98"/>
      <c r="I1351" s="123" t="str">
        <f t="shared" si="21"/>
        <v>NÃO</v>
      </c>
      <c r="J1351" s="123"/>
      <c r="K1351" s="123"/>
      <c r="L1351" s="123"/>
      <c r="M1351" s="98" t="s">
        <v>16634</v>
      </c>
      <c r="N1351" s="118"/>
    </row>
    <row r="1352" spans="1:14" x14ac:dyDescent="0.25">
      <c r="A1352" s="130">
        <v>11040904000167</v>
      </c>
      <c r="B1352" s="98" t="s">
        <v>12717</v>
      </c>
      <c r="C1352" s="123" t="s">
        <v>2758</v>
      </c>
      <c r="D1352" s="98" t="s">
        <v>13667</v>
      </c>
      <c r="E1352" s="98" t="s">
        <v>13669</v>
      </c>
      <c r="F1352" s="124">
        <v>11</v>
      </c>
      <c r="G1352" s="112">
        <v>39007</v>
      </c>
      <c r="H1352" s="98"/>
      <c r="I1352" s="123" t="str">
        <f t="shared" si="21"/>
        <v>NÃO</v>
      </c>
      <c r="J1352" s="123"/>
      <c r="K1352" s="123"/>
      <c r="L1352" s="123"/>
      <c r="M1352" s="98" t="s">
        <v>13534</v>
      </c>
      <c r="N1352" s="118"/>
    </row>
    <row r="1353" spans="1:14" x14ac:dyDescent="0.25">
      <c r="A1353" s="130">
        <v>53415717000160</v>
      </c>
      <c r="B1353" s="98" t="s">
        <v>12718</v>
      </c>
      <c r="C1353" s="123" t="s">
        <v>4626</v>
      </c>
      <c r="D1353" s="98" t="s">
        <v>13667</v>
      </c>
      <c r="E1353" s="98" t="s">
        <v>13669</v>
      </c>
      <c r="F1353" s="124">
        <v>14</v>
      </c>
      <c r="G1353" s="112">
        <v>44013</v>
      </c>
      <c r="H1353" s="98"/>
      <c r="I1353" s="123" t="str">
        <f t="shared" si="21"/>
        <v>SIM</v>
      </c>
      <c r="J1353" s="123"/>
      <c r="K1353" s="123"/>
      <c r="L1353" s="123"/>
      <c r="M1353" s="98"/>
      <c r="N1353" s="118"/>
    </row>
    <row r="1354" spans="1:14" x14ac:dyDescent="0.25">
      <c r="A1354" s="130">
        <v>76282672000107</v>
      </c>
      <c r="B1354" s="98" t="s">
        <v>12719</v>
      </c>
      <c r="C1354" s="123" t="s">
        <v>3143</v>
      </c>
      <c r="D1354" s="98" t="s">
        <v>13667</v>
      </c>
      <c r="E1354" s="98" t="s">
        <v>13669</v>
      </c>
      <c r="F1354" s="124">
        <v>11</v>
      </c>
      <c r="G1354" s="112">
        <v>38431</v>
      </c>
      <c r="H1354" s="98"/>
      <c r="I1354" s="123" t="str">
        <f t="shared" si="21"/>
        <v>NÃO</v>
      </c>
      <c r="J1354" s="123"/>
      <c r="K1354" s="123"/>
      <c r="L1354" s="123"/>
      <c r="M1354" s="98"/>
      <c r="N1354" s="118"/>
    </row>
    <row r="1355" spans="1:14" x14ac:dyDescent="0.25">
      <c r="A1355" s="130">
        <v>12258141000198</v>
      </c>
      <c r="B1355" s="98" t="s">
        <v>12720</v>
      </c>
      <c r="C1355" s="123" t="s">
        <v>29</v>
      </c>
      <c r="D1355" s="98" t="s">
        <v>13667</v>
      </c>
      <c r="E1355" s="98" t="s">
        <v>13669</v>
      </c>
      <c r="F1355" s="124">
        <v>11</v>
      </c>
      <c r="G1355" s="112">
        <v>41760</v>
      </c>
      <c r="H1355" s="98"/>
      <c r="I1355" s="123" t="str">
        <f t="shared" si="21"/>
        <v>NÃO</v>
      </c>
      <c r="J1355" s="123"/>
      <c r="K1355" s="123"/>
      <c r="L1355" s="123"/>
      <c r="M1355" s="98" t="s">
        <v>13764</v>
      </c>
      <c r="N1355" s="118"/>
    </row>
    <row r="1356" spans="1:14" x14ac:dyDescent="0.25">
      <c r="A1356" s="130">
        <v>8095473000121</v>
      </c>
      <c r="B1356" s="98" t="s">
        <v>12721</v>
      </c>
      <c r="C1356" s="123" t="s">
        <v>3601</v>
      </c>
      <c r="D1356" s="98" t="s">
        <v>13667</v>
      </c>
      <c r="E1356" s="98" t="s">
        <v>13669</v>
      </c>
      <c r="F1356" s="124">
        <v>11</v>
      </c>
      <c r="G1356" s="112">
        <v>41724</v>
      </c>
      <c r="H1356" s="98"/>
      <c r="I1356" s="123" t="str">
        <f t="shared" si="21"/>
        <v>NÃO</v>
      </c>
      <c r="J1356" s="123"/>
      <c r="K1356" s="123"/>
      <c r="L1356" s="123"/>
      <c r="M1356" s="98" t="s">
        <v>16102</v>
      </c>
      <c r="N1356" s="118"/>
    </row>
    <row r="1357" spans="1:14" x14ac:dyDescent="0.25">
      <c r="A1357" s="130">
        <v>4380507000179</v>
      </c>
      <c r="B1357" s="98" t="s">
        <v>12722</v>
      </c>
      <c r="C1357" s="123" t="s">
        <v>3747</v>
      </c>
      <c r="D1357" s="98" t="s">
        <v>13667</v>
      </c>
      <c r="E1357" s="98" t="s">
        <v>13669</v>
      </c>
      <c r="F1357" s="124">
        <v>14</v>
      </c>
      <c r="G1357" s="112">
        <v>44075</v>
      </c>
      <c r="H1357" s="98"/>
      <c r="I1357" s="123" t="str">
        <f t="shared" si="21"/>
        <v>SIM</v>
      </c>
      <c r="J1357" s="123"/>
      <c r="K1357" s="123"/>
      <c r="L1357" s="123"/>
      <c r="M1357" s="98"/>
      <c r="N1357" s="118"/>
    </row>
    <row r="1358" spans="1:14" x14ac:dyDescent="0.25">
      <c r="A1358" s="130">
        <v>1485531000184</v>
      </c>
      <c r="B1358" s="98" t="s">
        <v>12723</v>
      </c>
      <c r="C1358" s="123" t="s">
        <v>901</v>
      </c>
      <c r="D1358" s="98" t="s">
        <v>13667</v>
      </c>
      <c r="E1358" s="98" t="s">
        <v>13669</v>
      </c>
      <c r="F1358" s="124">
        <v>11</v>
      </c>
      <c r="G1358" s="112">
        <v>40773</v>
      </c>
      <c r="H1358" s="98"/>
      <c r="I1358" s="123" t="str">
        <f t="shared" si="21"/>
        <v>NÃO</v>
      </c>
      <c r="J1358" s="123"/>
      <c r="K1358" s="123"/>
      <c r="L1358" s="123"/>
      <c r="M1358" s="98" t="s">
        <v>14297</v>
      </c>
      <c r="N1358" s="118"/>
    </row>
    <row r="1359" spans="1:14" x14ac:dyDescent="0.25">
      <c r="A1359" s="130">
        <v>1611213000112</v>
      </c>
      <c r="B1359" s="98" t="s">
        <v>12724</v>
      </c>
      <c r="C1359" s="123" t="s">
        <v>4626</v>
      </c>
      <c r="D1359" s="98" t="s">
        <v>13667</v>
      </c>
      <c r="E1359" s="98" t="s">
        <v>13669</v>
      </c>
      <c r="F1359" s="124">
        <v>11</v>
      </c>
      <c r="G1359" s="112">
        <v>42293</v>
      </c>
      <c r="H1359" s="98"/>
      <c r="I1359" s="123" t="str">
        <f t="shared" si="21"/>
        <v>NÃO</v>
      </c>
      <c r="J1359" s="123"/>
      <c r="K1359" s="123"/>
      <c r="L1359" s="123"/>
      <c r="M1359" s="98" t="s">
        <v>16864</v>
      </c>
      <c r="N1359" s="118"/>
    </row>
    <row r="1360" spans="1:14" x14ac:dyDescent="0.25">
      <c r="A1360" s="130">
        <v>16444150000124</v>
      </c>
      <c r="B1360" s="98" t="s">
        <v>12725</v>
      </c>
      <c r="C1360" s="123" t="s">
        <v>215</v>
      </c>
      <c r="D1360" s="98" t="s">
        <v>13667</v>
      </c>
      <c r="E1360" s="98" t="s">
        <v>13669</v>
      </c>
      <c r="F1360" s="124">
        <v>14</v>
      </c>
      <c r="G1360" s="112">
        <v>43104</v>
      </c>
      <c r="H1360" s="98"/>
      <c r="I1360" s="123" t="str">
        <f t="shared" si="21"/>
        <v>SIM</v>
      </c>
      <c r="J1360" s="123"/>
      <c r="K1360" s="123"/>
      <c r="L1360" s="123"/>
      <c r="M1360" s="98"/>
      <c r="N1360" s="118"/>
    </row>
    <row r="1361" spans="1:14" x14ac:dyDescent="0.25">
      <c r="A1361" s="130">
        <v>1131010000129</v>
      </c>
      <c r="B1361" s="98" t="s">
        <v>12726</v>
      </c>
      <c r="C1361" s="123" t="s">
        <v>901</v>
      </c>
      <c r="D1361" s="98" t="s">
        <v>13667</v>
      </c>
      <c r="E1361" s="98" t="s">
        <v>13669</v>
      </c>
      <c r="F1361" s="124">
        <v>11</v>
      </c>
      <c r="G1361" s="112">
        <v>42948</v>
      </c>
      <c r="H1361" s="98"/>
      <c r="I1361" s="123" t="str">
        <f t="shared" si="21"/>
        <v>NÃO</v>
      </c>
      <c r="J1361" s="123"/>
      <c r="K1361" s="123"/>
      <c r="L1361" s="123"/>
      <c r="M1361" s="98" t="s">
        <v>14299</v>
      </c>
      <c r="N1361" s="118"/>
    </row>
    <row r="1362" spans="1:14" x14ac:dyDescent="0.25">
      <c r="A1362" s="130">
        <v>7384407000109</v>
      </c>
      <c r="B1362" s="98" t="s">
        <v>12727</v>
      </c>
      <c r="C1362" s="123" t="s">
        <v>634</v>
      </c>
      <c r="D1362" s="98" t="s">
        <v>13667</v>
      </c>
      <c r="E1362" s="98" t="s">
        <v>13669</v>
      </c>
      <c r="F1362" s="124">
        <v>11</v>
      </c>
      <c r="G1362" s="112">
        <v>40062</v>
      </c>
      <c r="H1362" s="98"/>
      <c r="I1362" s="123" t="str">
        <f t="shared" si="21"/>
        <v>NÃO</v>
      </c>
      <c r="J1362" s="123"/>
      <c r="K1362" s="123"/>
      <c r="L1362" s="123"/>
      <c r="M1362" s="98" t="s">
        <v>14029</v>
      </c>
      <c r="N1362" s="118"/>
    </row>
    <row r="1363" spans="1:14" x14ac:dyDescent="0.25">
      <c r="A1363" s="130">
        <v>7963861000114</v>
      </c>
      <c r="B1363" s="98" t="s">
        <v>12728</v>
      </c>
      <c r="C1363" s="123" t="s">
        <v>634</v>
      </c>
      <c r="D1363" s="98" t="s">
        <v>13667</v>
      </c>
      <c r="E1363" s="98" t="s">
        <v>13669</v>
      </c>
      <c r="F1363" s="124">
        <v>11</v>
      </c>
      <c r="G1363" s="112">
        <v>39905</v>
      </c>
      <c r="H1363" s="98"/>
      <c r="I1363" s="123" t="str">
        <f t="shared" si="21"/>
        <v>NÃO</v>
      </c>
      <c r="J1363" s="123"/>
      <c r="K1363" s="123"/>
      <c r="L1363" s="123"/>
      <c r="M1363" s="98" t="s">
        <v>14033</v>
      </c>
      <c r="N1363" s="118"/>
    </row>
    <row r="1364" spans="1:14" x14ac:dyDescent="0.25">
      <c r="A1364" s="130">
        <v>6003636000173</v>
      </c>
      <c r="B1364" s="98" t="s">
        <v>12729</v>
      </c>
      <c r="C1364" s="123" t="s">
        <v>1142</v>
      </c>
      <c r="D1364" s="98" t="s">
        <v>13667</v>
      </c>
      <c r="E1364" s="98" t="s">
        <v>13669</v>
      </c>
      <c r="F1364" s="124">
        <v>11</v>
      </c>
      <c r="G1364" s="112">
        <v>41360</v>
      </c>
      <c r="H1364" s="98"/>
      <c r="I1364" s="123" t="str">
        <f t="shared" si="21"/>
        <v>NÃO</v>
      </c>
      <c r="J1364" s="123"/>
      <c r="K1364" s="123"/>
      <c r="L1364" s="123"/>
      <c r="M1364" s="98" t="s">
        <v>14424</v>
      </c>
      <c r="N1364" s="118"/>
    </row>
    <row r="1365" spans="1:14" x14ac:dyDescent="0.25">
      <c r="A1365" s="130">
        <v>7910755000172</v>
      </c>
      <c r="B1365" s="98" t="s">
        <v>12730</v>
      </c>
      <c r="C1365" s="123" t="s">
        <v>634</v>
      </c>
      <c r="D1365" s="98" t="s">
        <v>13667</v>
      </c>
      <c r="E1365" s="98" t="s">
        <v>13669</v>
      </c>
      <c r="F1365" s="124">
        <v>11</v>
      </c>
      <c r="G1365" s="112">
        <v>38343</v>
      </c>
      <c r="H1365" s="98"/>
      <c r="I1365" s="123" t="str">
        <f t="shared" si="21"/>
        <v>NÃO</v>
      </c>
      <c r="J1365" s="123"/>
      <c r="K1365" s="123"/>
      <c r="L1365" s="123"/>
      <c r="M1365" s="98" t="s">
        <v>14035</v>
      </c>
      <c r="N1365" s="118"/>
    </row>
    <row r="1366" spans="1:14" x14ac:dyDescent="0.25">
      <c r="A1366" s="130">
        <v>1170331000132</v>
      </c>
      <c r="B1366" s="98" t="s">
        <v>12731</v>
      </c>
      <c r="C1366" s="123" t="s">
        <v>901</v>
      </c>
      <c r="D1366" s="98" t="s">
        <v>13667</v>
      </c>
      <c r="E1366" s="98" t="s">
        <v>13669</v>
      </c>
      <c r="F1366" s="124">
        <v>11</v>
      </c>
      <c r="G1366" s="112">
        <v>43453</v>
      </c>
      <c r="H1366" s="98"/>
      <c r="I1366" s="123" t="str">
        <f t="shared" si="21"/>
        <v>NÃO</v>
      </c>
      <c r="J1366" s="123"/>
      <c r="K1366" s="123"/>
      <c r="L1366" s="123"/>
      <c r="M1366" s="98" t="s">
        <v>14300</v>
      </c>
      <c r="N1366" s="118"/>
    </row>
    <row r="1367" spans="1:14" x14ac:dyDescent="0.25">
      <c r="A1367" s="130">
        <v>6553788000140</v>
      </c>
      <c r="B1367" s="98" t="s">
        <v>12732</v>
      </c>
      <c r="C1367" s="123" t="s">
        <v>2926</v>
      </c>
      <c r="D1367" s="98" t="s">
        <v>13667</v>
      </c>
      <c r="E1367" s="98" t="s">
        <v>13669</v>
      </c>
      <c r="F1367" s="124">
        <v>11</v>
      </c>
      <c r="G1367" s="112">
        <v>43013</v>
      </c>
      <c r="H1367" s="98"/>
      <c r="I1367" s="123" t="str">
        <f t="shared" si="21"/>
        <v>NÃO</v>
      </c>
      <c r="J1367" s="123"/>
      <c r="K1367" s="123"/>
      <c r="L1367" s="123"/>
      <c r="M1367" s="98" t="s">
        <v>15616</v>
      </c>
      <c r="N1367" s="118"/>
    </row>
    <row r="1368" spans="1:14" x14ac:dyDescent="0.25">
      <c r="A1368" s="130">
        <v>18404764000108</v>
      </c>
      <c r="B1368" s="98" t="s">
        <v>12733</v>
      </c>
      <c r="C1368" s="123" t="s">
        <v>1356</v>
      </c>
      <c r="D1368" s="98" t="s">
        <v>13667</v>
      </c>
      <c r="E1368" s="98" t="s">
        <v>13669</v>
      </c>
      <c r="F1368" s="124">
        <v>11</v>
      </c>
      <c r="G1368" s="112">
        <v>39445</v>
      </c>
      <c r="H1368" s="98"/>
      <c r="I1368" s="123" t="str">
        <f t="shared" si="21"/>
        <v>NÃO</v>
      </c>
      <c r="J1368" s="123"/>
      <c r="K1368" s="123"/>
      <c r="L1368" s="123"/>
      <c r="M1368" s="98" t="s">
        <v>13534</v>
      </c>
      <c r="N1368" s="118"/>
    </row>
    <row r="1369" spans="1:14" x14ac:dyDescent="0.25">
      <c r="A1369" s="130">
        <v>18296673000104</v>
      </c>
      <c r="B1369" s="98" t="s">
        <v>12734</v>
      </c>
      <c r="C1369" s="123" t="s">
        <v>1356</v>
      </c>
      <c r="D1369" s="98" t="s">
        <v>13667</v>
      </c>
      <c r="E1369" s="98" t="s">
        <v>13669</v>
      </c>
      <c r="F1369" s="124">
        <v>11</v>
      </c>
      <c r="G1369" s="112">
        <v>40269</v>
      </c>
      <c r="H1369" s="98"/>
      <c r="I1369" s="123" t="str">
        <f t="shared" si="21"/>
        <v>NÃO</v>
      </c>
      <c r="J1369" s="123"/>
      <c r="K1369" s="123"/>
      <c r="L1369" s="123"/>
      <c r="M1369" s="98" t="s">
        <v>13534</v>
      </c>
      <c r="N1369" s="118"/>
    </row>
    <row r="1370" spans="1:14" x14ac:dyDescent="0.25">
      <c r="A1370" s="130">
        <v>12369872000100</v>
      </c>
      <c r="B1370" s="98" t="s">
        <v>12735</v>
      </c>
      <c r="C1370" s="123" t="s">
        <v>29</v>
      </c>
      <c r="D1370" s="98" t="s">
        <v>13667</v>
      </c>
      <c r="E1370" s="98" t="s">
        <v>13669</v>
      </c>
      <c r="F1370" s="124">
        <v>11</v>
      </c>
      <c r="G1370" s="112">
        <v>42177</v>
      </c>
      <c r="H1370" s="98"/>
      <c r="I1370" s="123" t="str">
        <f t="shared" si="21"/>
        <v>NÃO</v>
      </c>
      <c r="J1370" s="123"/>
      <c r="K1370" s="123"/>
      <c r="L1370" s="123"/>
      <c r="M1370" s="98" t="s">
        <v>13765</v>
      </c>
      <c r="N1370" s="118"/>
    </row>
    <row r="1371" spans="1:14" x14ac:dyDescent="0.25">
      <c r="A1371" s="130">
        <v>7488679000159</v>
      </c>
      <c r="B1371" s="98" t="s">
        <v>12736</v>
      </c>
      <c r="C1371" s="123" t="s">
        <v>634</v>
      </c>
      <c r="D1371" s="98" t="s">
        <v>13667</v>
      </c>
      <c r="E1371" s="98" t="s">
        <v>13669</v>
      </c>
      <c r="F1371" s="124">
        <v>11</v>
      </c>
      <c r="G1371" s="112">
        <v>40059</v>
      </c>
      <c r="H1371" s="98"/>
      <c r="I1371" s="123" t="str">
        <f t="shared" si="21"/>
        <v>NÃO</v>
      </c>
      <c r="J1371" s="123"/>
      <c r="K1371" s="123"/>
      <c r="L1371" s="123"/>
      <c r="M1371" s="98"/>
      <c r="N1371" s="118"/>
    </row>
    <row r="1372" spans="1:14" x14ac:dyDescent="0.25">
      <c r="A1372" s="130">
        <v>82892316000108</v>
      </c>
      <c r="B1372" s="98" t="s">
        <v>12737</v>
      </c>
      <c r="C1372" s="123" t="s">
        <v>4289</v>
      </c>
      <c r="D1372" s="98" t="s">
        <v>13667</v>
      </c>
      <c r="E1372" s="98" t="s">
        <v>13669</v>
      </c>
      <c r="F1372" s="124">
        <v>11</v>
      </c>
      <c r="G1372" s="112">
        <v>41872</v>
      </c>
      <c r="H1372" s="98"/>
      <c r="I1372" s="123" t="str">
        <f t="shared" si="21"/>
        <v>NÃO</v>
      </c>
      <c r="J1372" s="123"/>
      <c r="K1372" s="123"/>
      <c r="L1372" s="123"/>
      <c r="M1372" s="98" t="s">
        <v>16636</v>
      </c>
      <c r="N1372" s="118"/>
    </row>
    <row r="1373" spans="1:14" x14ac:dyDescent="0.25">
      <c r="A1373" s="130">
        <v>7711666000105</v>
      </c>
      <c r="B1373" s="98" t="s">
        <v>12738</v>
      </c>
      <c r="C1373" s="123" t="s">
        <v>634</v>
      </c>
      <c r="D1373" s="98" t="s">
        <v>13667</v>
      </c>
      <c r="E1373" s="98" t="s">
        <v>13669</v>
      </c>
      <c r="F1373" s="124">
        <v>14</v>
      </c>
      <c r="G1373" s="112">
        <v>44136</v>
      </c>
      <c r="H1373" s="98"/>
      <c r="I1373" s="123" t="str">
        <f t="shared" si="21"/>
        <v>SIM</v>
      </c>
      <c r="J1373" s="123"/>
      <c r="K1373" s="123"/>
      <c r="L1373" s="123"/>
      <c r="M1373" s="98"/>
      <c r="N1373" s="118"/>
    </row>
    <row r="1374" spans="1:14" x14ac:dyDescent="0.25">
      <c r="A1374" s="130">
        <v>10212447000188</v>
      </c>
      <c r="B1374" s="98" t="s">
        <v>12739</v>
      </c>
      <c r="C1374" s="123" t="s">
        <v>2758</v>
      </c>
      <c r="D1374" s="98" t="s">
        <v>13667</v>
      </c>
      <c r="E1374" s="98" t="s">
        <v>13669</v>
      </c>
      <c r="F1374" s="124">
        <v>11</v>
      </c>
      <c r="G1374" s="112">
        <v>38759</v>
      </c>
      <c r="H1374" s="98"/>
      <c r="I1374" s="123" t="str">
        <f t="shared" si="21"/>
        <v>NÃO</v>
      </c>
      <c r="J1374" s="123"/>
      <c r="K1374" s="123"/>
      <c r="L1374" s="123"/>
      <c r="M1374" s="98" t="s">
        <v>15434</v>
      </c>
      <c r="N1374" s="118"/>
    </row>
    <row r="1375" spans="1:14" x14ac:dyDescent="0.25">
      <c r="A1375" s="130">
        <v>90836701000158</v>
      </c>
      <c r="B1375" s="98" t="s">
        <v>12740</v>
      </c>
      <c r="C1375" s="123" t="s">
        <v>3812</v>
      </c>
      <c r="D1375" s="98" t="s">
        <v>13667</v>
      </c>
      <c r="E1375" s="98" t="s">
        <v>13669</v>
      </c>
      <c r="F1375" s="124">
        <v>11</v>
      </c>
      <c r="G1375" s="112">
        <v>42619</v>
      </c>
      <c r="H1375" s="98"/>
      <c r="I1375" s="123" t="str">
        <f t="shared" si="21"/>
        <v>NÃO</v>
      </c>
      <c r="J1375" s="123"/>
      <c r="K1375" s="123"/>
      <c r="L1375" s="123"/>
      <c r="M1375" s="98" t="s">
        <v>16401</v>
      </c>
      <c r="N1375" s="118"/>
    </row>
    <row r="1376" spans="1:14" x14ac:dyDescent="0.25">
      <c r="A1376" s="130">
        <v>24851511000185</v>
      </c>
      <c r="B1376" s="98" t="s">
        <v>12741</v>
      </c>
      <c r="C1376" s="123" t="s">
        <v>5227</v>
      </c>
      <c r="D1376" s="98" t="s">
        <v>13667</v>
      </c>
      <c r="E1376" s="98" t="s">
        <v>13669</v>
      </c>
      <c r="F1376" s="124">
        <v>11</v>
      </c>
      <c r="G1376" s="112">
        <v>38805</v>
      </c>
      <c r="H1376" s="98"/>
      <c r="I1376" s="123" t="str">
        <f t="shared" si="21"/>
        <v>NÃO</v>
      </c>
      <c r="J1376" s="123"/>
      <c r="K1376" s="123"/>
      <c r="L1376" s="123"/>
      <c r="M1376" s="98" t="s">
        <v>17030</v>
      </c>
      <c r="N1376" s="118"/>
    </row>
    <row r="1377" spans="1:14" x14ac:dyDescent="0.25">
      <c r="A1377" s="130">
        <v>76179829000165</v>
      </c>
      <c r="B1377" s="98" t="s">
        <v>12742</v>
      </c>
      <c r="C1377" s="123" t="s">
        <v>3143</v>
      </c>
      <c r="D1377" s="98" t="s">
        <v>13667</v>
      </c>
      <c r="E1377" s="98" t="s">
        <v>13669</v>
      </c>
      <c r="F1377" s="124">
        <v>11</v>
      </c>
      <c r="G1377" s="112">
        <v>38717</v>
      </c>
      <c r="H1377" s="98"/>
      <c r="I1377" s="123" t="str">
        <f t="shared" si="21"/>
        <v>NÃO</v>
      </c>
      <c r="J1377" s="123"/>
      <c r="K1377" s="123"/>
      <c r="L1377" s="123"/>
      <c r="M1377" s="98"/>
      <c r="N1377" s="118"/>
    </row>
    <row r="1378" spans="1:14" x14ac:dyDescent="0.25">
      <c r="A1378" s="130">
        <v>88541354000194</v>
      </c>
      <c r="B1378" s="98" t="s">
        <v>12743</v>
      </c>
      <c r="C1378" s="123" t="s">
        <v>3812</v>
      </c>
      <c r="D1378" s="98" t="s">
        <v>13667</v>
      </c>
      <c r="E1378" s="98" t="s">
        <v>13669</v>
      </c>
      <c r="F1378" s="124">
        <v>11</v>
      </c>
      <c r="G1378" s="112">
        <v>43084</v>
      </c>
      <c r="H1378" s="98"/>
      <c r="I1378" s="123" t="str">
        <f t="shared" si="21"/>
        <v>NÃO</v>
      </c>
      <c r="J1378" s="123"/>
      <c r="K1378" s="123"/>
      <c r="L1378" s="123"/>
      <c r="M1378" s="98" t="s">
        <v>16402</v>
      </c>
      <c r="N1378" s="118"/>
    </row>
    <row r="1379" spans="1:14" x14ac:dyDescent="0.25">
      <c r="A1379" s="130">
        <v>46609731000130</v>
      </c>
      <c r="B1379" s="98" t="s">
        <v>12744</v>
      </c>
      <c r="C1379" s="123" t="s">
        <v>4626</v>
      </c>
      <c r="D1379" s="98" t="s">
        <v>13667</v>
      </c>
      <c r="E1379" s="98" t="s">
        <v>13669</v>
      </c>
      <c r="F1379" s="124">
        <v>11</v>
      </c>
      <c r="G1379" s="112">
        <v>38534</v>
      </c>
      <c r="H1379" s="98"/>
      <c r="I1379" s="123" t="str">
        <f t="shared" si="21"/>
        <v>NÃO</v>
      </c>
      <c r="J1379" s="123"/>
      <c r="K1379" s="123"/>
      <c r="L1379" s="123"/>
      <c r="M1379" s="98"/>
      <c r="N1379" s="118"/>
    </row>
    <row r="1380" spans="1:14" x14ac:dyDescent="0.25">
      <c r="A1380" s="130">
        <v>12356879000198</v>
      </c>
      <c r="B1380" s="98" t="s">
        <v>12745</v>
      </c>
      <c r="C1380" s="123" t="s">
        <v>29</v>
      </c>
      <c r="D1380" s="98" t="s">
        <v>13667</v>
      </c>
      <c r="E1380" s="98" t="s">
        <v>13669</v>
      </c>
      <c r="F1380" s="124">
        <v>14</v>
      </c>
      <c r="G1380" s="112">
        <v>44049</v>
      </c>
      <c r="H1380" s="98"/>
      <c r="I1380" s="123" t="str">
        <f t="shared" si="21"/>
        <v>SIM</v>
      </c>
      <c r="J1380" s="123"/>
      <c r="K1380" s="123"/>
      <c r="L1380" s="123"/>
      <c r="M1380" s="98"/>
      <c r="N1380" s="118"/>
    </row>
    <row r="1381" spans="1:14" x14ac:dyDescent="0.25">
      <c r="A1381" s="130">
        <v>2394757000132</v>
      </c>
      <c r="B1381" s="98" t="s">
        <v>12746</v>
      </c>
      <c r="C1381" s="123" t="s">
        <v>901</v>
      </c>
      <c r="D1381" s="98" t="s">
        <v>13667</v>
      </c>
      <c r="E1381" s="98" t="s">
        <v>13669</v>
      </c>
      <c r="F1381" s="124">
        <v>11</v>
      </c>
      <c r="G1381" s="112">
        <v>41528</v>
      </c>
      <c r="H1381" s="98"/>
      <c r="I1381" s="123" t="str">
        <f t="shared" si="21"/>
        <v>NÃO</v>
      </c>
      <c r="J1381" s="123"/>
      <c r="K1381" s="123"/>
      <c r="L1381" s="123"/>
      <c r="M1381" s="98"/>
      <c r="N1381" s="118"/>
    </row>
    <row r="1382" spans="1:14" x14ac:dyDescent="0.25">
      <c r="A1382" s="130">
        <v>10144038000191</v>
      </c>
      <c r="B1382" s="98" t="s">
        <v>12747</v>
      </c>
      <c r="C1382" s="123" t="s">
        <v>2758</v>
      </c>
      <c r="D1382" s="98" t="s">
        <v>13667</v>
      </c>
      <c r="E1382" s="98" t="s">
        <v>13669</v>
      </c>
      <c r="F1382" s="124">
        <v>11</v>
      </c>
      <c r="G1382" s="112">
        <v>39192</v>
      </c>
      <c r="H1382" s="98"/>
      <c r="I1382" s="123" t="str">
        <f t="shared" si="21"/>
        <v>NÃO</v>
      </c>
      <c r="J1382" s="123"/>
      <c r="K1382" s="123"/>
      <c r="L1382" s="123"/>
      <c r="M1382" s="98" t="s">
        <v>13699</v>
      </c>
      <c r="N1382" s="118"/>
    </row>
    <row r="1383" spans="1:14" x14ac:dyDescent="0.25">
      <c r="A1383" s="130">
        <v>7401000173</v>
      </c>
      <c r="B1383" s="98" t="s">
        <v>12748</v>
      </c>
      <c r="C1383" s="123" t="s">
        <v>5227</v>
      </c>
      <c r="D1383" s="98" t="s">
        <v>13667</v>
      </c>
      <c r="E1383" s="98" t="s">
        <v>13669</v>
      </c>
      <c r="F1383" s="124">
        <v>11</v>
      </c>
      <c r="G1383" s="112">
        <v>43557</v>
      </c>
      <c r="H1383" s="98"/>
      <c r="I1383" s="123" t="str">
        <f t="shared" si="21"/>
        <v>NÃO</v>
      </c>
      <c r="J1383" s="123"/>
      <c r="K1383" s="123"/>
      <c r="L1383" s="123"/>
      <c r="M1383" s="98"/>
      <c r="N1383" s="118"/>
    </row>
    <row r="1384" spans="1:14" x14ac:dyDescent="0.25">
      <c r="A1384" s="130">
        <v>1178573000172</v>
      </c>
      <c r="B1384" s="98" t="s">
        <v>12749</v>
      </c>
      <c r="C1384" s="123" t="s">
        <v>901</v>
      </c>
      <c r="D1384" s="98" t="s">
        <v>13667</v>
      </c>
      <c r="E1384" s="98" t="s">
        <v>13669</v>
      </c>
      <c r="F1384" s="124">
        <v>11</v>
      </c>
      <c r="G1384" s="112">
        <v>42068</v>
      </c>
      <c r="H1384" s="98"/>
      <c r="I1384" s="123" t="str">
        <f t="shared" si="21"/>
        <v>NÃO</v>
      </c>
      <c r="J1384" s="123"/>
      <c r="K1384" s="123"/>
      <c r="L1384" s="123"/>
      <c r="M1384" s="98" t="s">
        <v>14302</v>
      </c>
      <c r="N1384" s="118"/>
    </row>
    <row r="1385" spans="1:14" x14ac:dyDescent="0.25">
      <c r="A1385" s="130">
        <v>75680025000182</v>
      </c>
      <c r="B1385" s="98" t="s">
        <v>12750</v>
      </c>
      <c r="C1385" s="123" t="s">
        <v>3143</v>
      </c>
      <c r="D1385" s="98" t="s">
        <v>13667</v>
      </c>
      <c r="E1385" s="98" t="s">
        <v>13669</v>
      </c>
      <c r="F1385" s="124">
        <v>11</v>
      </c>
      <c r="G1385" s="112">
        <v>41433</v>
      </c>
      <c r="H1385" s="98"/>
      <c r="I1385" s="123" t="str">
        <f t="shared" si="21"/>
        <v>NÃO</v>
      </c>
      <c r="J1385" s="123"/>
      <c r="K1385" s="123"/>
      <c r="L1385" s="123"/>
      <c r="M1385" s="98" t="s">
        <v>15841</v>
      </c>
      <c r="N1385" s="118"/>
    </row>
    <row r="1386" spans="1:14" x14ac:dyDescent="0.25">
      <c r="A1386" s="130">
        <v>76208487000164</v>
      </c>
      <c r="B1386" s="98" t="s">
        <v>12751</v>
      </c>
      <c r="C1386" s="123" t="s">
        <v>3143</v>
      </c>
      <c r="D1386" s="98" t="s">
        <v>13667</v>
      </c>
      <c r="E1386" s="98" t="s">
        <v>13669</v>
      </c>
      <c r="F1386" s="124">
        <v>11</v>
      </c>
      <c r="G1386" s="112">
        <v>38542</v>
      </c>
      <c r="H1386" s="98"/>
      <c r="I1386" s="123" t="str">
        <f t="shared" si="21"/>
        <v>NÃO</v>
      </c>
      <c r="J1386" s="123"/>
      <c r="K1386" s="123"/>
      <c r="L1386" s="123"/>
      <c r="M1386" s="98"/>
      <c r="N1386" s="118"/>
    </row>
    <row r="1387" spans="1:14" x14ac:dyDescent="0.25">
      <c r="A1387" s="130">
        <v>88702089000189</v>
      </c>
      <c r="B1387" s="98" t="s">
        <v>12752</v>
      </c>
      <c r="C1387" s="123" t="s">
        <v>3812</v>
      </c>
      <c r="D1387" s="98" t="s">
        <v>13667</v>
      </c>
      <c r="E1387" s="98" t="s">
        <v>13669</v>
      </c>
      <c r="F1387" s="124">
        <v>14</v>
      </c>
      <c r="G1387" s="112">
        <v>44013</v>
      </c>
      <c r="H1387" s="98"/>
      <c r="I1387" s="123" t="str">
        <f t="shared" si="21"/>
        <v>SIM</v>
      </c>
      <c r="J1387" s="123"/>
      <c r="K1387" s="123"/>
      <c r="L1387" s="123"/>
      <c r="M1387" s="98"/>
      <c r="N1387" s="118"/>
    </row>
    <row r="1388" spans="1:14" x14ac:dyDescent="0.25">
      <c r="A1388" s="130">
        <v>10215176000114</v>
      </c>
      <c r="B1388" s="98" t="s">
        <v>12753</v>
      </c>
      <c r="C1388" s="123" t="s">
        <v>2758</v>
      </c>
      <c r="D1388" s="98" t="s">
        <v>13667</v>
      </c>
      <c r="E1388" s="98" t="s">
        <v>13669</v>
      </c>
      <c r="F1388" s="124">
        <v>11</v>
      </c>
      <c r="G1388" s="112">
        <v>39072</v>
      </c>
      <c r="H1388" s="98"/>
      <c r="I1388" s="123" t="str">
        <f t="shared" si="21"/>
        <v>NÃO</v>
      </c>
      <c r="J1388" s="123"/>
      <c r="K1388" s="123"/>
      <c r="L1388" s="123"/>
      <c r="M1388" s="98" t="s">
        <v>15440</v>
      </c>
      <c r="N1388" s="118"/>
    </row>
    <row r="1389" spans="1:14" x14ac:dyDescent="0.25">
      <c r="A1389" s="130">
        <v>91342667000128</v>
      </c>
      <c r="B1389" s="98" t="s">
        <v>12754</v>
      </c>
      <c r="C1389" s="123" t="s">
        <v>3812</v>
      </c>
      <c r="D1389" s="98" t="s">
        <v>13667</v>
      </c>
      <c r="E1389" s="98" t="s">
        <v>13669</v>
      </c>
      <c r="F1389" s="124">
        <v>12.8</v>
      </c>
      <c r="G1389" s="112">
        <v>43678</v>
      </c>
      <c r="H1389" s="98"/>
      <c r="I1389" s="123" t="str">
        <f t="shared" si="21"/>
        <v>NÃO</v>
      </c>
      <c r="J1389" s="123"/>
      <c r="K1389" s="123"/>
      <c r="L1389" s="123"/>
      <c r="M1389" s="98"/>
      <c r="N1389" s="118"/>
    </row>
    <row r="1390" spans="1:14" x14ac:dyDescent="0.25">
      <c r="A1390" s="130">
        <v>12369880000157</v>
      </c>
      <c r="B1390" s="98" t="s">
        <v>12755</v>
      </c>
      <c r="C1390" s="123" t="s">
        <v>29</v>
      </c>
      <c r="D1390" s="98" t="s">
        <v>13667</v>
      </c>
      <c r="E1390" s="98" t="s">
        <v>13669</v>
      </c>
      <c r="F1390" s="124">
        <v>11</v>
      </c>
      <c r="G1390" s="112">
        <v>38798</v>
      </c>
      <c r="H1390" s="98"/>
      <c r="I1390" s="123" t="str">
        <f t="shared" si="21"/>
        <v>NÃO</v>
      </c>
      <c r="J1390" s="123"/>
      <c r="K1390" s="123"/>
      <c r="L1390" s="123"/>
      <c r="M1390" s="98"/>
      <c r="N1390" s="118"/>
    </row>
    <row r="1391" spans="1:14" x14ac:dyDescent="0.25">
      <c r="A1391" s="130">
        <v>83102533000101</v>
      </c>
      <c r="B1391" s="98" t="s">
        <v>12756</v>
      </c>
      <c r="C1391" s="123" t="s">
        <v>4289</v>
      </c>
      <c r="D1391" s="98" t="s">
        <v>13667</v>
      </c>
      <c r="E1391" s="98" t="s">
        <v>13669</v>
      </c>
      <c r="F1391" s="124">
        <v>14</v>
      </c>
      <c r="G1391" s="112">
        <v>43979</v>
      </c>
      <c r="H1391" s="98"/>
      <c r="I1391" s="123" t="str">
        <f t="shared" si="21"/>
        <v>SIM</v>
      </c>
      <c r="J1391" s="123"/>
      <c r="K1391" s="123"/>
      <c r="L1391" s="123"/>
      <c r="M1391" s="98"/>
      <c r="N1391" s="118"/>
    </row>
    <row r="1392" spans="1:14" x14ac:dyDescent="0.25">
      <c r="A1392" s="130">
        <v>18313817000185</v>
      </c>
      <c r="B1392" s="98" t="s">
        <v>12757</v>
      </c>
      <c r="C1392" s="123" t="s">
        <v>1356</v>
      </c>
      <c r="D1392" s="98" t="s">
        <v>13667</v>
      </c>
      <c r="E1392" s="98" t="s">
        <v>13669</v>
      </c>
      <c r="F1392" s="124">
        <v>11</v>
      </c>
      <c r="G1392" s="112">
        <v>39416</v>
      </c>
      <c r="H1392" s="98"/>
      <c r="I1392" s="123" t="str">
        <f t="shared" si="21"/>
        <v>NÃO</v>
      </c>
      <c r="J1392" s="123"/>
      <c r="K1392" s="123"/>
      <c r="L1392" s="123"/>
      <c r="M1392" s="98" t="s">
        <v>13699</v>
      </c>
      <c r="N1392" s="118"/>
    </row>
    <row r="1393" spans="1:14" x14ac:dyDescent="0.25">
      <c r="A1393" s="130">
        <v>18278051000145</v>
      </c>
      <c r="B1393" s="98" t="s">
        <v>12758</v>
      </c>
      <c r="C1393" s="123" t="s">
        <v>1356</v>
      </c>
      <c r="D1393" s="98" t="s">
        <v>13667</v>
      </c>
      <c r="E1393" s="98" t="s">
        <v>13669</v>
      </c>
      <c r="F1393" s="124">
        <v>11</v>
      </c>
      <c r="G1393" s="112">
        <v>41331</v>
      </c>
      <c r="H1393" s="98"/>
      <c r="I1393" s="123" t="str">
        <f t="shared" si="21"/>
        <v>NÃO</v>
      </c>
      <c r="J1393" s="123"/>
      <c r="K1393" s="123"/>
      <c r="L1393" s="123"/>
      <c r="M1393" s="98" t="s">
        <v>14708</v>
      </c>
      <c r="N1393" s="118"/>
    </row>
    <row r="1394" spans="1:14" x14ac:dyDescent="0.25">
      <c r="A1394" s="130">
        <v>5193057000178</v>
      </c>
      <c r="B1394" s="98" t="s">
        <v>12759</v>
      </c>
      <c r="C1394" s="123" t="s">
        <v>2413</v>
      </c>
      <c r="D1394" s="98" t="s">
        <v>13667</v>
      </c>
      <c r="E1394" s="98" t="s">
        <v>13669</v>
      </c>
      <c r="F1394" s="124">
        <v>11</v>
      </c>
      <c r="G1394" s="112">
        <v>42219</v>
      </c>
      <c r="H1394" s="98"/>
      <c r="I1394" s="123" t="str">
        <f t="shared" si="21"/>
        <v>NÃO</v>
      </c>
      <c r="J1394" s="123"/>
      <c r="K1394" s="123"/>
      <c r="L1394" s="123"/>
      <c r="M1394" s="98" t="s">
        <v>15096</v>
      </c>
      <c r="N1394" s="118"/>
    </row>
    <row r="1395" spans="1:14" x14ac:dyDescent="0.25">
      <c r="A1395" s="130">
        <v>18008193000192</v>
      </c>
      <c r="B1395" s="98" t="s">
        <v>12760</v>
      </c>
      <c r="C1395" s="123" t="s">
        <v>1356</v>
      </c>
      <c r="D1395" s="98" t="s">
        <v>13667</v>
      </c>
      <c r="E1395" s="98" t="s">
        <v>13669</v>
      </c>
      <c r="F1395" s="124">
        <v>11</v>
      </c>
      <c r="G1395" s="112">
        <v>42712</v>
      </c>
      <c r="H1395" s="98"/>
      <c r="I1395" s="123" t="str">
        <f t="shared" si="21"/>
        <v>NÃO</v>
      </c>
      <c r="J1395" s="123"/>
      <c r="K1395" s="123"/>
      <c r="L1395" s="123"/>
      <c r="M1395" s="98" t="s">
        <v>14709</v>
      </c>
      <c r="N1395" s="118"/>
    </row>
    <row r="1396" spans="1:14" x14ac:dyDescent="0.25">
      <c r="A1396" s="130">
        <v>44547305000193</v>
      </c>
      <c r="B1396" s="98" t="s">
        <v>12761</v>
      </c>
      <c r="C1396" s="123" t="s">
        <v>4626</v>
      </c>
      <c r="D1396" s="98" t="s">
        <v>13667</v>
      </c>
      <c r="E1396" s="98" t="s">
        <v>13669</v>
      </c>
      <c r="F1396" s="124">
        <v>11</v>
      </c>
      <c r="G1396" s="112">
        <v>38603</v>
      </c>
      <c r="H1396" s="98"/>
      <c r="I1396" s="123" t="str">
        <f t="shared" si="21"/>
        <v>NÃO</v>
      </c>
      <c r="J1396" s="123"/>
      <c r="K1396" s="123"/>
      <c r="L1396" s="123"/>
      <c r="M1396" s="98"/>
      <c r="N1396" s="118"/>
    </row>
    <row r="1397" spans="1:14" x14ac:dyDescent="0.25">
      <c r="A1397" s="130">
        <v>87502886000150</v>
      </c>
      <c r="B1397" s="98" t="s">
        <v>12762</v>
      </c>
      <c r="C1397" s="123" t="s">
        <v>3812</v>
      </c>
      <c r="D1397" s="98" t="s">
        <v>13667</v>
      </c>
      <c r="E1397" s="98" t="s">
        <v>13669</v>
      </c>
      <c r="F1397" s="124">
        <v>11</v>
      </c>
      <c r="G1397" s="112">
        <v>43101</v>
      </c>
      <c r="H1397" s="98"/>
      <c r="I1397" s="123" t="str">
        <f t="shared" si="21"/>
        <v>NÃO</v>
      </c>
      <c r="J1397" s="123"/>
      <c r="K1397" s="123"/>
      <c r="L1397" s="123"/>
      <c r="M1397" s="98" t="s">
        <v>16404</v>
      </c>
      <c r="N1397" s="118"/>
    </row>
    <row r="1398" spans="1:14" x14ac:dyDescent="0.25">
      <c r="A1398" s="130">
        <v>29138385000130</v>
      </c>
      <c r="B1398" s="98" t="s">
        <v>12763</v>
      </c>
      <c r="C1398" s="123" t="s">
        <v>3513</v>
      </c>
      <c r="D1398" s="98" t="s">
        <v>13667</v>
      </c>
      <c r="E1398" s="98" t="s">
        <v>13669</v>
      </c>
      <c r="F1398" s="124">
        <v>11</v>
      </c>
      <c r="G1398" s="112">
        <v>39884</v>
      </c>
      <c r="H1398" s="98"/>
      <c r="I1398" s="123" t="str">
        <f t="shared" si="21"/>
        <v>NÃO</v>
      </c>
      <c r="J1398" s="123"/>
      <c r="K1398" s="123"/>
      <c r="L1398" s="123"/>
      <c r="M1398" s="98"/>
      <c r="N1398" s="118"/>
    </row>
    <row r="1399" spans="1:14" x14ac:dyDescent="0.25">
      <c r="A1399" s="130">
        <v>46643474000152</v>
      </c>
      <c r="B1399" s="98" t="s">
        <v>12764</v>
      </c>
      <c r="C1399" s="123" t="s">
        <v>4626</v>
      </c>
      <c r="D1399" s="98" t="s">
        <v>13667</v>
      </c>
      <c r="E1399" s="98" t="s">
        <v>13669</v>
      </c>
      <c r="F1399" s="124">
        <v>11</v>
      </c>
      <c r="G1399" s="112">
        <v>42921</v>
      </c>
      <c r="H1399" s="98"/>
      <c r="I1399" s="123" t="str">
        <f t="shared" si="21"/>
        <v>NÃO</v>
      </c>
      <c r="J1399" s="123"/>
      <c r="K1399" s="123"/>
      <c r="L1399" s="123"/>
      <c r="M1399" s="98" t="s">
        <v>16865</v>
      </c>
      <c r="N1399" s="118"/>
    </row>
    <row r="1400" spans="1:14" x14ac:dyDescent="0.25">
      <c r="A1400" s="130">
        <v>10380608000142</v>
      </c>
      <c r="B1400" s="98" t="s">
        <v>12765</v>
      </c>
      <c r="C1400" s="123" t="s">
        <v>634</v>
      </c>
      <c r="D1400" s="98" t="s">
        <v>13667</v>
      </c>
      <c r="E1400" s="98" t="s">
        <v>13669</v>
      </c>
      <c r="F1400" s="124">
        <v>11</v>
      </c>
      <c r="G1400" s="112">
        <v>41514</v>
      </c>
      <c r="H1400" s="98"/>
      <c r="I1400" s="123" t="str">
        <f t="shared" si="21"/>
        <v>NÃO</v>
      </c>
      <c r="J1400" s="123"/>
      <c r="K1400" s="123"/>
      <c r="L1400" s="123"/>
      <c r="M1400" s="98" t="s">
        <v>14041</v>
      </c>
      <c r="N1400" s="118"/>
    </row>
    <row r="1401" spans="1:14" x14ac:dyDescent="0.25">
      <c r="A1401" s="130">
        <v>45127248000156</v>
      </c>
      <c r="B1401" s="98" t="s">
        <v>12766</v>
      </c>
      <c r="C1401" s="123" t="s">
        <v>4626</v>
      </c>
      <c r="D1401" s="98" t="s">
        <v>13667</v>
      </c>
      <c r="E1401" s="98" t="s">
        <v>13669</v>
      </c>
      <c r="F1401" s="124">
        <v>11</v>
      </c>
      <c r="G1401" s="112">
        <v>42583</v>
      </c>
      <c r="H1401" s="98"/>
      <c r="I1401" s="123" t="str">
        <f t="shared" si="21"/>
        <v>NÃO</v>
      </c>
      <c r="J1401" s="123"/>
      <c r="K1401" s="123"/>
      <c r="L1401" s="123"/>
      <c r="M1401" s="98" t="s">
        <v>16867</v>
      </c>
      <c r="N1401" s="118"/>
    </row>
    <row r="1402" spans="1:14" x14ac:dyDescent="0.25">
      <c r="A1402" s="130">
        <v>92000207000184</v>
      </c>
      <c r="B1402" s="98" t="s">
        <v>12767</v>
      </c>
      <c r="C1402" s="123" t="s">
        <v>3812</v>
      </c>
      <c r="D1402" s="98" t="s">
        <v>13667</v>
      </c>
      <c r="E1402" s="98" t="s">
        <v>13669</v>
      </c>
      <c r="F1402" s="124">
        <v>11</v>
      </c>
      <c r="G1402" s="112">
        <v>40883</v>
      </c>
      <c r="H1402" s="98"/>
      <c r="I1402" s="123" t="str">
        <f t="shared" si="21"/>
        <v>NÃO</v>
      </c>
      <c r="J1402" s="123"/>
      <c r="K1402" s="123"/>
      <c r="L1402" s="123"/>
      <c r="M1402" s="98" t="s">
        <v>16405</v>
      </c>
      <c r="N1402" s="118"/>
    </row>
    <row r="1403" spans="1:14" x14ac:dyDescent="0.25">
      <c r="A1403" s="130">
        <v>299180000154</v>
      </c>
      <c r="B1403" s="98" t="s">
        <v>12768</v>
      </c>
      <c r="C1403" s="123" t="s">
        <v>5227</v>
      </c>
      <c r="D1403" s="98" t="s">
        <v>13667</v>
      </c>
      <c r="E1403" s="98" t="s">
        <v>13669</v>
      </c>
      <c r="F1403" s="124">
        <v>11</v>
      </c>
      <c r="G1403" s="112">
        <v>40148</v>
      </c>
      <c r="H1403" s="98"/>
      <c r="I1403" s="123" t="str">
        <f t="shared" si="21"/>
        <v>NÃO</v>
      </c>
      <c r="J1403" s="123"/>
      <c r="K1403" s="123"/>
      <c r="L1403" s="123"/>
      <c r="M1403" s="98" t="s">
        <v>13534</v>
      </c>
      <c r="N1403" s="118"/>
    </row>
    <row r="1404" spans="1:14" x14ac:dyDescent="0.25">
      <c r="A1404" s="130">
        <v>76970334000150</v>
      </c>
      <c r="B1404" s="98" t="s">
        <v>12769</v>
      </c>
      <c r="C1404" s="123" t="s">
        <v>3143</v>
      </c>
      <c r="D1404" s="98" t="s">
        <v>13667</v>
      </c>
      <c r="E1404" s="98" t="s">
        <v>13669</v>
      </c>
      <c r="F1404" s="124">
        <v>11</v>
      </c>
      <c r="G1404" s="112">
        <v>41175</v>
      </c>
      <c r="H1404" s="98"/>
      <c r="I1404" s="123" t="str">
        <f t="shared" si="21"/>
        <v>NÃO</v>
      </c>
      <c r="J1404" s="123"/>
      <c r="K1404" s="123"/>
      <c r="L1404" s="123"/>
      <c r="M1404" s="98" t="s">
        <v>13534</v>
      </c>
      <c r="N1404" s="118"/>
    </row>
    <row r="1405" spans="1:14" x14ac:dyDescent="0.25">
      <c r="A1405" s="130">
        <v>76017458000115</v>
      </c>
      <c r="B1405" s="98" t="s">
        <v>12770</v>
      </c>
      <c r="C1405" s="123" t="s">
        <v>3143</v>
      </c>
      <c r="D1405" s="98" t="s">
        <v>13667</v>
      </c>
      <c r="E1405" s="98" t="s">
        <v>13669</v>
      </c>
      <c r="F1405" s="124">
        <v>14</v>
      </c>
      <c r="G1405" s="112">
        <v>44197</v>
      </c>
      <c r="H1405" s="98"/>
      <c r="I1405" s="123" t="str">
        <f t="shared" si="21"/>
        <v>SIM</v>
      </c>
      <c r="J1405" s="123"/>
      <c r="K1405" s="123"/>
      <c r="L1405" s="123"/>
      <c r="M1405" s="98" t="s">
        <v>15848</v>
      </c>
      <c r="N1405" s="118"/>
    </row>
    <row r="1406" spans="1:14" x14ac:dyDescent="0.25">
      <c r="A1406" s="130">
        <v>3343118000100</v>
      </c>
      <c r="B1406" s="98" t="s">
        <v>12771</v>
      </c>
      <c r="C1406" s="123" t="s">
        <v>2197</v>
      </c>
      <c r="D1406" s="98" t="s">
        <v>13667</v>
      </c>
      <c r="E1406" s="98" t="s">
        <v>13669</v>
      </c>
      <c r="F1406" s="124">
        <v>14</v>
      </c>
      <c r="G1406" s="112">
        <v>44013</v>
      </c>
      <c r="H1406" s="98"/>
      <c r="I1406" s="123" t="str">
        <f t="shared" si="21"/>
        <v>SIM</v>
      </c>
      <c r="J1406" s="123"/>
      <c r="K1406" s="123"/>
      <c r="L1406" s="123"/>
      <c r="M1406" s="98"/>
      <c r="N1406" s="118"/>
    </row>
    <row r="1407" spans="1:14" x14ac:dyDescent="0.25">
      <c r="A1407" s="130">
        <v>2056745000106</v>
      </c>
      <c r="B1407" s="98" t="s">
        <v>12772</v>
      </c>
      <c r="C1407" s="123" t="s">
        <v>901</v>
      </c>
      <c r="D1407" s="98" t="s">
        <v>13667</v>
      </c>
      <c r="E1407" s="98" t="s">
        <v>13669</v>
      </c>
      <c r="F1407" s="124">
        <v>11</v>
      </c>
      <c r="G1407" s="112">
        <v>38798</v>
      </c>
      <c r="H1407" s="98"/>
      <c r="I1407" s="123" t="str">
        <f t="shared" si="21"/>
        <v>NÃO</v>
      </c>
      <c r="J1407" s="123"/>
      <c r="K1407" s="123"/>
      <c r="L1407" s="123"/>
      <c r="M1407" s="98"/>
      <c r="N1407" s="118"/>
    </row>
    <row r="1408" spans="1:14" x14ac:dyDescent="0.25">
      <c r="A1408" s="130">
        <v>3239043000112</v>
      </c>
      <c r="B1408" s="98" t="s">
        <v>12773</v>
      </c>
      <c r="C1408" s="123" t="s">
        <v>2274</v>
      </c>
      <c r="D1408" s="98" t="s">
        <v>13667</v>
      </c>
      <c r="E1408" s="98" t="s">
        <v>13669</v>
      </c>
      <c r="F1408" s="124">
        <v>11</v>
      </c>
      <c r="G1408" s="112">
        <v>38210</v>
      </c>
      <c r="H1408" s="98"/>
      <c r="I1408" s="123" t="str">
        <f t="shared" si="21"/>
        <v>NÃO</v>
      </c>
      <c r="J1408" s="123"/>
      <c r="K1408" s="123"/>
      <c r="L1408" s="123"/>
      <c r="M1408" s="98"/>
      <c r="N1408" s="118"/>
    </row>
    <row r="1409" spans="1:14" x14ac:dyDescent="0.25">
      <c r="A1409" s="130">
        <v>46634309000134</v>
      </c>
      <c r="B1409" s="98" t="s">
        <v>12774</v>
      </c>
      <c r="C1409" s="123" t="s">
        <v>4626</v>
      </c>
      <c r="D1409" s="98" t="s">
        <v>13667</v>
      </c>
      <c r="E1409" s="98" t="s">
        <v>13669</v>
      </c>
      <c r="F1409" s="124">
        <v>11</v>
      </c>
      <c r="G1409" s="112">
        <v>43101</v>
      </c>
      <c r="H1409" s="98"/>
      <c r="I1409" s="123" t="str">
        <f t="shared" si="21"/>
        <v>NÃO</v>
      </c>
      <c r="J1409" s="123"/>
      <c r="K1409" s="123"/>
      <c r="L1409" s="123"/>
      <c r="M1409" s="98"/>
      <c r="N1409" s="118"/>
    </row>
    <row r="1410" spans="1:14" x14ac:dyDescent="0.25">
      <c r="A1410" s="130">
        <v>76970391000139</v>
      </c>
      <c r="B1410" s="98" t="s">
        <v>12775</v>
      </c>
      <c r="C1410" s="123" t="s">
        <v>3143</v>
      </c>
      <c r="D1410" s="98" t="s">
        <v>13667</v>
      </c>
      <c r="E1410" s="98" t="s">
        <v>13669</v>
      </c>
      <c r="F1410" s="124">
        <v>11</v>
      </c>
      <c r="G1410" s="112">
        <v>40971</v>
      </c>
      <c r="H1410" s="98"/>
      <c r="I1410" s="123" t="str">
        <f t="shared" si="21"/>
        <v>NÃO</v>
      </c>
      <c r="J1410" s="123"/>
      <c r="K1410" s="123"/>
      <c r="L1410" s="123"/>
      <c r="M1410" s="98" t="s">
        <v>13534</v>
      </c>
      <c r="N1410" s="118"/>
    </row>
    <row r="1411" spans="1:14" x14ac:dyDescent="0.25">
      <c r="A1411" s="130">
        <v>45134236000159</v>
      </c>
      <c r="B1411" s="98" t="s">
        <v>12776</v>
      </c>
      <c r="C1411" s="123" t="s">
        <v>4626</v>
      </c>
      <c r="D1411" s="98" t="s">
        <v>13667</v>
      </c>
      <c r="E1411" s="98" t="s">
        <v>13669</v>
      </c>
      <c r="F1411" s="124">
        <v>11</v>
      </c>
      <c r="G1411" s="112">
        <v>38685</v>
      </c>
      <c r="H1411" s="98"/>
      <c r="I1411" s="123" t="str">
        <f t="shared" ref="I1411:I1474" si="22">IFERROR(IF(OR(E1411="Ativos", E1411="Aposentados",E1411="Pensionistas"),IF(F1411&gt;=14,"SIM","NÃO"),""),"")</f>
        <v>NÃO</v>
      </c>
      <c r="J1411" s="123"/>
      <c r="K1411" s="123"/>
      <c r="L1411" s="123"/>
      <c r="M1411" s="98"/>
      <c r="N1411" s="118"/>
    </row>
    <row r="1412" spans="1:14" x14ac:dyDescent="0.25">
      <c r="A1412" s="130">
        <v>10144426000172</v>
      </c>
      <c r="B1412" s="98" t="s">
        <v>12777</v>
      </c>
      <c r="C1412" s="123" t="s">
        <v>2758</v>
      </c>
      <c r="D1412" s="98" t="s">
        <v>13667</v>
      </c>
      <c r="E1412" s="98" t="s">
        <v>13669</v>
      </c>
      <c r="F1412" s="124">
        <v>11</v>
      </c>
      <c r="G1412" s="112">
        <v>42123</v>
      </c>
      <c r="H1412" s="98"/>
      <c r="I1412" s="123" t="str">
        <f t="shared" si="22"/>
        <v>NÃO</v>
      </c>
      <c r="J1412" s="123"/>
      <c r="K1412" s="123"/>
      <c r="L1412" s="123"/>
      <c r="M1412" s="98" t="s">
        <v>15442</v>
      </c>
      <c r="N1412" s="118"/>
    </row>
    <row r="1413" spans="1:14" x14ac:dyDescent="0.25">
      <c r="A1413" s="130">
        <v>15023971000124</v>
      </c>
      <c r="B1413" s="98" t="s">
        <v>12778</v>
      </c>
      <c r="C1413" s="123" t="s">
        <v>2274</v>
      </c>
      <c r="D1413" s="98" t="s">
        <v>13667</v>
      </c>
      <c r="E1413" s="98" t="s">
        <v>13669</v>
      </c>
      <c r="F1413" s="124">
        <v>11</v>
      </c>
      <c r="G1413" s="112">
        <v>38889</v>
      </c>
      <c r="H1413" s="98"/>
      <c r="I1413" s="123" t="str">
        <f t="shared" si="22"/>
        <v>NÃO</v>
      </c>
      <c r="J1413" s="123"/>
      <c r="K1413" s="123"/>
      <c r="L1413" s="123"/>
      <c r="M1413" s="98"/>
      <c r="N1413" s="118"/>
    </row>
    <row r="1414" spans="1:14" x14ac:dyDescent="0.25">
      <c r="A1414" s="130">
        <v>76977768000181</v>
      </c>
      <c r="B1414" s="98" t="s">
        <v>12779</v>
      </c>
      <c r="C1414" s="123" t="s">
        <v>3143</v>
      </c>
      <c r="D1414" s="98" t="s">
        <v>13667</v>
      </c>
      <c r="E1414" s="98" t="s">
        <v>13669</v>
      </c>
      <c r="F1414" s="124">
        <v>11</v>
      </c>
      <c r="G1414" s="112">
        <v>38443</v>
      </c>
      <c r="H1414" s="98"/>
      <c r="I1414" s="123" t="str">
        <f t="shared" si="22"/>
        <v>NÃO</v>
      </c>
      <c r="J1414" s="123"/>
      <c r="K1414" s="123"/>
      <c r="L1414" s="123"/>
      <c r="M1414" s="98"/>
      <c r="N1414" s="118"/>
    </row>
    <row r="1415" spans="1:14" x14ac:dyDescent="0.25">
      <c r="A1415" s="130">
        <v>1998335000103</v>
      </c>
      <c r="B1415" s="98" t="s">
        <v>12780</v>
      </c>
      <c r="C1415" s="123" t="s">
        <v>2197</v>
      </c>
      <c r="D1415" s="98" t="s">
        <v>13667</v>
      </c>
      <c r="E1415" s="98" t="s">
        <v>13669</v>
      </c>
      <c r="F1415" s="124">
        <v>11</v>
      </c>
      <c r="G1415" s="112">
        <v>38617</v>
      </c>
      <c r="H1415" s="98"/>
      <c r="I1415" s="123" t="str">
        <f t="shared" si="22"/>
        <v>NÃO</v>
      </c>
      <c r="J1415" s="123"/>
      <c r="K1415" s="123"/>
      <c r="L1415" s="123"/>
      <c r="M1415" s="98" t="s">
        <v>14901</v>
      </c>
      <c r="N1415" s="118"/>
    </row>
    <row r="1416" spans="1:14" x14ac:dyDescent="0.25">
      <c r="A1416" s="130">
        <v>18116160000166</v>
      </c>
      <c r="B1416" s="98" t="s">
        <v>12781</v>
      </c>
      <c r="C1416" s="123" t="s">
        <v>1356</v>
      </c>
      <c r="D1416" s="98" t="s">
        <v>13667</v>
      </c>
      <c r="E1416" s="98" t="s">
        <v>13669</v>
      </c>
      <c r="F1416" s="124">
        <v>11</v>
      </c>
      <c r="G1416" s="112">
        <v>38786</v>
      </c>
      <c r="H1416" s="98"/>
      <c r="I1416" s="123" t="str">
        <f t="shared" si="22"/>
        <v>NÃO</v>
      </c>
      <c r="J1416" s="123"/>
      <c r="K1416" s="123"/>
      <c r="L1416" s="123"/>
      <c r="M1416" s="98"/>
      <c r="N1416" s="118"/>
    </row>
    <row r="1417" spans="1:14" x14ac:dyDescent="0.25">
      <c r="A1417" s="130">
        <v>2394765000189</v>
      </c>
      <c r="B1417" s="98" t="s">
        <v>12782</v>
      </c>
      <c r="C1417" s="123" t="s">
        <v>901</v>
      </c>
      <c r="D1417" s="98" t="s">
        <v>13667</v>
      </c>
      <c r="E1417" s="98" t="s">
        <v>13669</v>
      </c>
      <c r="F1417" s="124">
        <v>13</v>
      </c>
      <c r="G1417" s="112">
        <v>43377</v>
      </c>
      <c r="H1417" s="98"/>
      <c r="I1417" s="123" t="str">
        <f t="shared" si="22"/>
        <v>NÃO</v>
      </c>
      <c r="J1417" s="123"/>
      <c r="K1417" s="123"/>
      <c r="L1417" s="123"/>
      <c r="M1417" s="98" t="s">
        <v>14304</v>
      </c>
      <c r="N1417" s="118"/>
    </row>
    <row r="1418" spans="1:14" x14ac:dyDescent="0.25">
      <c r="A1418" s="130">
        <v>93235950000186</v>
      </c>
      <c r="B1418" s="98" t="s">
        <v>12783</v>
      </c>
      <c r="C1418" s="123" t="s">
        <v>3812</v>
      </c>
      <c r="D1418" s="98" t="s">
        <v>13667</v>
      </c>
      <c r="E1418" s="98" t="s">
        <v>13669</v>
      </c>
      <c r="F1418" s="124">
        <v>11</v>
      </c>
      <c r="G1418" s="112">
        <v>38438</v>
      </c>
      <c r="H1418" s="98"/>
      <c r="I1418" s="123" t="str">
        <f t="shared" si="22"/>
        <v>NÃO</v>
      </c>
      <c r="J1418" s="123"/>
      <c r="K1418" s="123"/>
      <c r="L1418" s="123"/>
      <c r="M1418" s="98"/>
      <c r="N1418" s="118"/>
    </row>
    <row r="1419" spans="1:14" x14ac:dyDescent="0.25">
      <c r="A1419" s="130">
        <v>59858134000190</v>
      </c>
      <c r="B1419" s="98" t="s">
        <v>12784</v>
      </c>
      <c r="C1419" s="123" t="s">
        <v>4626</v>
      </c>
      <c r="D1419" s="98" t="s">
        <v>13667</v>
      </c>
      <c r="E1419" s="98" t="s">
        <v>13669</v>
      </c>
      <c r="F1419" s="124">
        <v>14</v>
      </c>
      <c r="G1419" s="112">
        <v>44013</v>
      </c>
      <c r="H1419" s="98"/>
      <c r="I1419" s="123" t="str">
        <f t="shared" si="22"/>
        <v>SIM</v>
      </c>
      <c r="J1419" s="123"/>
      <c r="K1419" s="123"/>
      <c r="L1419" s="123"/>
      <c r="M1419" s="98"/>
      <c r="N1419" s="118"/>
    </row>
    <row r="1420" spans="1:14" x14ac:dyDescent="0.25">
      <c r="A1420" s="130">
        <v>6554430000131</v>
      </c>
      <c r="B1420" s="98" t="s">
        <v>12785</v>
      </c>
      <c r="C1420" s="123" t="s">
        <v>2926</v>
      </c>
      <c r="D1420" s="98" t="s">
        <v>13667</v>
      </c>
      <c r="E1420" s="98" t="s">
        <v>13669</v>
      </c>
      <c r="F1420" s="124">
        <v>14</v>
      </c>
      <c r="G1420" s="112">
        <v>44166</v>
      </c>
      <c r="H1420" s="98"/>
      <c r="I1420" s="123" t="str">
        <f t="shared" si="22"/>
        <v>SIM</v>
      </c>
      <c r="J1420" s="123"/>
      <c r="K1420" s="123"/>
      <c r="L1420" s="123"/>
      <c r="M1420" s="98"/>
      <c r="N1420" s="118"/>
    </row>
    <row r="1421" spans="1:14" x14ac:dyDescent="0.25">
      <c r="A1421" s="130">
        <v>11361235000125</v>
      </c>
      <c r="B1421" s="98" t="s">
        <v>12786</v>
      </c>
      <c r="C1421" s="123" t="s">
        <v>2758</v>
      </c>
      <c r="D1421" s="98" t="s">
        <v>13667</v>
      </c>
      <c r="E1421" s="98" t="s">
        <v>13669</v>
      </c>
      <c r="F1421" s="124">
        <v>14</v>
      </c>
      <c r="G1421" s="112">
        <v>44166</v>
      </c>
      <c r="H1421" s="98"/>
      <c r="I1421" s="123" t="str">
        <f t="shared" si="22"/>
        <v>SIM</v>
      </c>
      <c r="J1421" s="123"/>
      <c r="K1421" s="123"/>
      <c r="L1421" s="123"/>
      <c r="M1421" s="98"/>
      <c r="N1421" s="118"/>
    </row>
    <row r="1422" spans="1:14" x14ac:dyDescent="0.25">
      <c r="A1422" s="130">
        <v>6115117000105</v>
      </c>
      <c r="B1422" s="98" t="s">
        <v>12787</v>
      </c>
      <c r="C1422" s="123" t="s">
        <v>1142</v>
      </c>
      <c r="D1422" s="98" t="s">
        <v>13667</v>
      </c>
      <c r="E1422" s="98" t="s">
        <v>13669</v>
      </c>
      <c r="F1422" s="124">
        <v>11</v>
      </c>
      <c r="G1422" s="112">
        <v>41988</v>
      </c>
      <c r="H1422" s="98"/>
      <c r="I1422" s="123" t="str">
        <f t="shared" si="22"/>
        <v>NÃO</v>
      </c>
      <c r="J1422" s="123"/>
      <c r="K1422" s="123"/>
      <c r="L1422" s="123"/>
      <c r="M1422" s="98" t="s">
        <v>14428</v>
      </c>
      <c r="N1422" s="118"/>
    </row>
    <row r="1423" spans="1:14" x14ac:dyDescent="0.25">
      <c r="A1423" s="130">
        <v>88372883000101</v>
      </c>
      <c r="B1423" s="98" t="s">
        <v>12788</v>
      </c>
      <c r="C1423" s="123" t="s">
        <v>3812</v>
      </c>
      <c r="D1423" s="98" t="s">
        <v>13667</v>
      </c>
      <c r="E1423" s="98" t="s">
        <v>13669</v>
      </c>
      <c r="F1423" s="124">
        <v>14</v>
      </c>
      <c r="G1423" s="112">
        <v>44136</v>
      </c>
      <c r="H1423" s="98"/>
      <c r="I1423" s="123" t="str">
        <f t="shared" si="22"/>
        <v>SIM</v>
      </c>
      <c r="J1423" s="123"/>
      <c r="K1423" s="123"/>
      <c r="L1423" s="123"/>
      <c r="M1423" s="98"/>
      <c r="N1423" s="118"/>
    </row>
    <row r="1424" spans="1:14" x14ac:dyDescent="0.25">
      <c r="A1424" s="130">
        <v>8144982000105</v>
      </c>
      <c r="B1424" s="98" t="s">
        <v>12789</v>
      </c>
      <c r="C1424" s="123" t="s">
        <v>3601</v>
      </c>
      <c r="D1424" s="98" t="s">
        <v>13667</v>
      </c>
      <c r="E1424" s="98" t="s">
        <v>13669</v>
      </c>
      <c r="F1424" s="124">
        <v>14</v>
      </c>
      <c r="G1424" s="112">
        <v>44136</v>
      </c>
      <c r="H1424" s="98"/>
      <c r="I1424" s="123" t="str">
        <f t="shared" si="22"/>
        <v>SIM</v>
      </c>
      <c r="J1424" s="123"/>
      <c r="K1424" s="123"/>
      <c r="L1424" s="123"/>
      <c r="M1424" s="98"/>
      <c r="N1424" s="118"/>
    </row>
    <row r="1425" spans="1:14" x14ac:dyDescent="0.25">
      <c r="A1425" s="130">
        <v>23245806000145</v>
      </c>
      <c r="B1425" s="98" t="s">
        <v>12790</v>
      </c>
      <c r="C1425" s="123" t="s">
        <v>1356</v>
      </c>
      <c r="D1425" s="98" t="s">
        <v>13667</v>
      </c>
      <c r="E1425" s="98" t="s">
        <v>13669</v>
      </c>
      <c r="F1425" s="124">
        <v>11</v>
      </c>
      <c r="G1425" s="112">
        <v>42323</v>
      </c>
      <c r="H1425" s="98"/>
      <c r="I1425" s="123" t="str">
        <f t="shared" si="22"/>
        <v>NÃO</v>
      </c>
      <c r="J1425" s="123"/>
      <c r="K1425" s="123"/>
      <c r="L1425" s="123"/>
      <c r="M1425" s="98"/>
      <c r="N1425" s="118"/>
    </row>
    <row r="1426" spans="1:14" x14ac:dyDescent="0.25">
      <c r="A1426" s="130">
        <v>1612364000195</v>
      </c>
      <c r="B1426" s="98" t="s">
        <v>12791</v>
      </c>
      <c r="C1426" s="123" t="s">
        <v>3812</v>
      </c>
      <c r="D1426" s="98" t="s">
        <v>13667</v>
      </c>
      <c r="E1426" s="98" t="s">
        <v>13669</v>
      </c>
      <c r="F1426" s="124">
        <v>11</v>
      </c>
      <c r="G1426" s="112">
        <v>38718</v>
      </c>
      <c r="H1426" s="98"/>
      <c r="I1426" s="123" t="str">
        <f t="shared" si="22"/>
        <v>NÃO</v>
      </c>
      <c r="J1426" s="123"/>
      <c r="K1426" s="123"/>
      <c r="L1426" s="123"/>
      <c r="M1426" s="98" t="s">
        <v>16412</v>
      </c>
      <c r="N1426" s="118"/>
    </row>
    <row r="1427" spans="1:14" x14ac:dyDescent="0.25">
      <c r="A1427" s="130">
        <v>18039503000136</v>
      </c>
      <c r="B1427" s="98" t="s">
        <v>12792</v>
      </c>
      <c r="C1427" s="123" t="s">
        <v>1356</v>
      </c>
      <c r="D1427" s="98" t="s">
        <v>13667</v>
      </c>
      <c r="E1427" s="98" t="s">
        <v>13669</v>
      </c>
      <c r="F1427" s="124">
        <v>11</v>
      </c>
      <c r="G1427" s="112">
        <v>43364</v>
      </c>
      <c r="H1427" s="98"/>
      <c r="I1427" s="123" t="str">
        <f t="shared" si="22"/>
        <v>NÃO</v>
      </c>
      <c r="J1427" s="123"/>
      <c r="K1427" s="123"/>
      <c r="L1427" s="123"/>
      <c r="M1427" s="98" t="s">
        <v>14711</v>
      </c>
      <c r="N1427" s="118"/>
    </row>
    <row r="1428" spans="1:14" x14ac:dyDescent="0.25">
      <c r="A1428" s="130">
        <v>41522186000126</v>
      </c>
      <c r="B1428" s="98" t="s">
        <v>12793</v>
      </c>
      <c r="C1428" s="123" t="s">
        <v>2926</v>
      </c>
      <c r="D1428" s="98" t="s">
        <v>13667</v>
      </c>
      <c r="E1428" s="98" t="s">
        <v>13669</v>
      </c>
      <c r="F1428" s="124">
        <v>11</v>
      </c>
      <c r="G1428" s="112">
        <v>42193</v>
      </c>
      <c r="H1428" s="98"/>
      <c r="I1428" s="123" t="str">
        <f t="shared" si="22"/>
        <v>NÃO</v>
      </c>
      <c r="J1428" s="123"/>
      <c r="K1428" s="123"/>
      <c r="L1428" s="123"/>
      <c r="M1428" s="98" t="s">
        <v>15617</v>
      </c>
      <c r="N1428" s="118"/>
    </row>
    <row r="1429" spans="1:14" x14ac:dyDescent="0.25">
      <c r="A1429" s="130">
        <v>11097300000157</v>
      </c>
      <c r="B1429" s="98" t="s">
        <v>12794</v>
      </c>
      <c r="C1429" s="123" t="s">
        <v>2758</v>
      </c>
      <c r="D1429" s="98" t="s">
        <v>13667</v>
      </c>
      <c r="E1429" s="98" t="s">
        <v>13669</v>
      </c>
      <c r="F1429" s="124">
        <v>11</v>
      </c>
      <c r="G1429" s="112">
        <v>41897</v>
      </c>
      <c r="H1429" s="98"/>
      <c r="I1429" s="123" t="str">
        <f t="shared" si="22"/>
        <v>NÃO</v>
      </c>
      <c r="J1429" s="123"/>
      <c r="K1429" s="123"/>
      <c r="L1429" s="123"/>
      <c r="M1429" s="98" t="s">
        <v>15446</v>
      </c>
      <c r="N1429" s="118"/>
    </row>
    <row r="1430" spans="1:14" x14ac:dyDescent="0.25">
      <c r="A1430" s="130">
        <v>12342655000127</v>
      </c>
      <c r="B1430" s="98" t="s">
        <v>12795</v>
      </c>
      <c r="C1430" s="123" t="s">
        <v>29</v>
      </c>
      <c r="D1430" s="98" t="s">
        <v>13667</v>
      </c>
      <c r="E1430" s="98" t="s">
        <v>13669</v>
      </c>
      <c r="F1430" s="124">
        <v>11</v>
      </c>
      <c r="G1430" s="112">
        <v>38717</v>
      </c>
      <c r="H1430" s="98"/>
      <c r="I1430" s="123" t="str">
        <f t="shared" si="22"/>
        <v>NÃO</v>
      </c>
      <c r="J1430" s="123"/>
      <c r="K1430" s="123"/>
      <c r="L1430" s="123"/>
      <c r="M1430" s="98"/>
      <c r="N1430" s="118"/>
    </row>
    <row r="1431" spans="1:14" x14ac:dyDescent="0.25">
      <c r="A1431" s="130">
        <v>94577616000173</v>
      </c>
      <c r="B1431" s="98" t="s">
        <v>12796</v>
      </c>
      <c r="C1431" s="123" t="s">
        <v>3812</v>
      </c>
      <c r="D1431" s="98" t="s">
        <v>13667</v>
      </c>
      <c r="E1431" s="98" t="s">
        <v>13669</v>
      </c>
      <c r="F1431" s="124">
        <v>11.75</v>
      </c>
      <c r="G1431" s="112">
        <v>39173</v>
      </c>
      <c r="H1431" s="98"/>
      <c r="I1431" s="123" t="str">
        <f t="shared" si="22"/>
        <v>NÃO</v>
      </c>
      <c r="J1431" s="123"/>
      <c r="K1431" s="123"/>
      <c r="L1431" s="123"/>
      <c r="M1431" s="98" t="s">
        <v>16414</v>
      </c>
      <c r="N1431" s="118"/>
    </row>
    <row r="1432" spans="1:14" x14ac:dyDescent="0.25">
      <c r="A1432" s="130">
        <v>87612537000190</v>
      </c>
      <c r="B1432" s="98" t="s">
        <v>12797</v>
      </c>
      <c r="C1432" s="123" t="s">
        <v>3812</v>
      </c>
      <c r="D1432" s="98" t="s">
        <v>13667</v>
      </c>
      <c r="E1432" s="98" t="s">
        <v>13669</v>
      </c>
      <c r="F1432" s="124">
        <v>11</v>
      </c>
      <c r="G1432" s="112">
        <v>38496</v>
      </c>
      <c r="H1432" s="98"/>
      <c r="I1432" s="123" t="str">
        <f t="shared" si="22"/>
        <v>NÃO</v>
      </c>
      <c r="J1432" s="123"/>
      <c r="K1432" s="123"/>
      <c r="L1432" s="123"/>
      <c r="M1432" s="98"/>
      <c r="N1432" s="118"/>
    </row>
    <row r="1433" spans="1:14" x14ac:dyDescent="0.25">
      <c r="A1433" s="130">
        <v>1612478000135</v>
      </c>
      <c r="B1433" s="98" t="s">
        <v>12798</v>
      </c>
      <c r="C1433" s="123" t="s">
        <v>1356</v>
      </c>
      <c r="D1433" s="98" t="s">
        <v>13667</v>
      </c>
      <c r="E1433" s="98" t="s">
        <v>13669</v>
      </c>
      <c r="F1433" s="124">
        <v>11</v>
      </c>
      <c r="G1433" s="112">
        <v>41543</v>
      </c>
      <c r="H1433" s="98"/>
      <c r="I1433" s="123" t="str">
        <f t="shared" si="22"/>
        <v>NÃO</v>
      </c>
      <c r="J1433" s="123"/>
      <c r="K1433" s="123"/>
      <c r="L1433" s="123"/>
      <c r="M1433" s="98" t="s">
        <v>14713</v>
      </c>
      <c r="N1433" s="118"/>
    </row>
    <row r="1434" spans="1:14" x14ac:dyDescent="0.25">
      <c r="A1434" s="130">
        <v>76995448000154</v>
      </c>
      <c r="B1434" s="98" t="s">
        <v>12799</v>
      </c>
      <c r="C1434" s="123" t="s">
        <v>3143</v>
      </c>
      <c r="D1434" s="98" t="s">
        <v>13667</v>
      </c>
      <c r="E1434" s="98" t="s">
        <v>13669</v>
      </c>
      <c r="F1434" s="124">
        <v>11</v>
      </c>
      <c r="G1434" s="112">
        <v>43313</v>
      </c>
      <c r="H1434" s="98"/>
      <c r="I1434" s="123" t="str">
        <f t="shared" si="22"/>
        <v>NÃO</v>
      </c>
      <c r="J1434" s="123"/>
      <c r="K1434" s="123"/>
      <c r="L1434" s="123"/>
      <c r="M1434" s="98" t="s">
        <v>15852</v>
      </c>
      <c r="N1434" s="118"/>
    </row>
    <row r="1435" spans="1:14" x14ac:dyDescent="0.25">
      <c r="A1435" s="130">
        <v>9084815000170</v>
      </c>
      <c r="B1435" s="98" t="s">
        <v>12800</v>
      </c>
      <c r="C1435" s="123" t="s">
        <v>2554</v>
      </c>
      <c r="D1435" s="98" t="s">
        <v>13667</v>
      </c>
      <c r="E1435" s="98" t="s">
        <v>13669</v>
      </c>
      <c r="F1435" s="124">
        <v>11</v>
      </c>
      <c r="G1435" s="112">
        <v>41390</v>
      </c>
      <c r="H1435" s="98"/>
      <c r="I1435" s="123" t="str">
        <f t="shared" si="22"/>
        <v>NÃO</v>
      </c>
      <c r="J1435" s="123"/>
      <c r="K1435" s="123"/>
      <c r="L1435" s="123"/>
      <c r="M1435" s="98" t="s">
        <v>15184</v>
      </c>
      <c r="N1435" s="118"/>
    </row>
    <row r="1436" spans="1:14" x14ac:dyDescent="0.25">
      <c r="A1436" s="130">
        <v>18602011000107</v>
      </c>
      <c r="B1436" s="98" t="s">
        <v>12801</v>
      </c>
      <c r="C1436" s="123" t="s">
        <v>1356</v>
      </c>
      <c r="D1436" s="98" t="s">
        <v>13667</v>
      </c>
      <c r="E1436" s="98" t="s">
        <v>13669</v>
      </c>
      <c r="F1436" s="124">
        <v>11</v>
      </c>
      <c r="G1436" s="112">
        <v>38744</v>
      </c>
      <c r="H1436" s="98"/>
      <c r="I1436" s="123" t="str">
        <f t="shared" si="22"/>
        <v>NÃO</v>
      </c>
      <c r="J1436" s="123"/>
      <c r="K1436" s="123"/>
      <c r="L1436" s="123"/>
      <c r="M1436" s="98"/>
      <c r="N1436" s="118"/>
    </row>
    <row r="1437" spans="1:14" x14ac:dyDescent="0.25">
      <c r="A1437" s="130">
        <v>18468033000126</v>
      </c>
      <c r="B1437" s="98" t="s">
        <v>12802</v>
      </c>
      <c r="C1437" s="123" t="s">
        <v>1356</v>
      </c>
      <c r="D1437" s="98" t="s">
        <v>13667</v>
      </c>
      <c r="E1437" s="98" t="s">
        <v>13669</v>
      </c>
      <c r="F1437" s="124">
        <v>11</v>
      </c>
      <c r="G1437" s="112">
        <v>38777</v>
      </c>
      <c r="H1437" s="98"/>
      <c r="I1437" s="123" t="str">
        <f t="shared" si="22"/>
        <v>NÃO</v>
      </c>
      <c r="J1437" s="123"/>
      <c r="K1437" s="123"/>
      <c r="L1437" s="123"/>
      <c r="M1437" s="98" t="s">
        <v>14719</v>
      </c>
      <c r="N1437" s="118"/>
    </row>
    <row r="1438" spans="1:14" x14ac:dyDescent="0.25">
      <c r="A1438" s="130">
        <v>8349078000128</v>
      </c>
      <c r="B1438" s="98" t="s">
        <v>12803</v>
      </c>
      <c r="C1438" s="123" t="s">
        <v>3601</v>
      </c>
      <c r="D1438" s="98" t="s">
        <v>13667</v>
      </c>
      <c r="E1438" s="98" t="s">
        <v>13669</v>
      </c>
      <c r="F1438" s="124">
        <v>11</v>
      </c>
      <c r="G1438" s="112">
        <v>41171</v>
      </c>
      <c r="H1438" s="98"/>
      <c r="I1438" s="123" t="str">
        <f t="shared" si="22"/>
        <v>NÃO</v>
      </c>
      <c r="J1438" s="123"/>
      <c r="K1438" s="123"/>
      <c r="L1438" s="123"/>
      <c r="M1438" s="98" t="s">
        <v>16104</v>
      </c>
      <c r="N1438" s="118"/>
    </row>
    <row r="1439" spans="1:14" x14ac:dyDescent="0.25">
      <c r="A1439" s="130">
        <v>31844889000117</v>
      </c>
      <c r="B1439" s="98" t="s">
        <v>12804</v>
      </c>
      <c r="C1439" s="123" t="s">
        <v>3513</v>
      </c>
      <c r="D1439" s="98" t="s">
        <v>13667</v>
      </c>
      <c r="E1439" s="98" t="s">
        <v>13669</v>
      </c>
      <c r="F1439" s="124">
        <v>14</v>
      </c>
      <c r="G1439" s="112">
        <v>44025</v>
      </c>
      <c r="H1439" s="98"/>
      <c r="I1439" s="123" t="str">
        <f t="shared" si="22"/>
        <v>SIM</v>
      </c>
      <c r="J1439" s="123"/>
      <c r="K1439" s="123"/>
      <c r="L1439" s="123"/>
      <c r="M1439" s="98"/>
      <c r="N1439" s="118"/>
    </row>
    <row r="1440" spans="1:14" x14ac:dyDescent="0.25">
      <c r="A1440" s="130">
        <v>45751435000106</v>
      </c>
      <c r="B1440" s="98" t="s">
        <v>12805</v>
      </c>
      <c r="C1440" s="123" t="s">
        <v>4626</v>
      </c>
      <c r="D1440" s="98" t="s">
        <v>13667</v>
      </c>
      <c r="E1440" s="98" t="s">
        <v>13669</v>
      </c>
      <c r="F1440" s="124">
        <v>14</v>
      </c>
      <c r="G1440" s="112">
        <v>44044</v>
      </c>
      <c r="H1440" s="98"/>
      <c r="I1440" s="123" t="str">
        <f t="shared" si="22"/>
        <v>SIM</v>
      </c>
      <c r="J1440" s="123"/>
      <c r="K1440" s="123"/>
      <c r="L1440" s="123"/>
      <c r="M1440" s="98"/>
      <c r="N1440" s="118"/>
    </row>
    <row r="1441" spans="1:14" x14ac:dyDescent="0.25">
      <c r="A1441" s="130">
        <v>8945727000153</v>
      </c>
      <c r="B1441" s="98" t="s">
        <v>12806</v>
      </c>
      <c r="C1441" s="123" t="s">
        <v>2554</v>
      </c>
      <c r="D1441" s="98" t="s">
        <v>13667</v>
      </c>
      <c r="E1441" s="98" t="s">
        <v>13669</v>
      </c>
      <c r="F1441" s="124">
        <v>11</v>
      </c>
      <c r="G1441" s="112">
        <v>40683</v>
      </c>
      <c r="H1441" s="98"/>
      <c r="I1441" s="123" t="str">
        <f t="shared" si="22"/>
        <v>NÃO</v>
      </c>
      <c r="J1441" s="123"/>
      <c r="K1441" s="123"/>
      <c r="L1441" s="123"/>
      <c r="M1441" s="98" t="s">
        <v>15186</v>
      </c>
      <c r="N1441" s="118"/>
    </row>
    <row r="1442" spans="1:14" x14ac:dyDescent="0.25">
      <c r="A1442" s="130">
        <v>10408839000117</v>
      </c>
      <c r="B1442" s="98" t="s">
        <v>12807</v>
      </c>
      <c r="C1442" s="123" t="s">
        <v>2758</v>
      </c>
      <c r="D1442" s="98" t="s">
        <v>13667</v>
      </c>
      <c r="E1442" s="98" t="s">
        <v>13669</v>
      </c>
      <c r="F1442" s="124">
        <v>11</v>
      </c>
      <c r="G1442" s="112">
        <v>41548</v>
      </c>
      <c r="H1442" s="98"/>
      <c r="I1442" s="123" t="str">
        <f t="shared" si="22"/>
        <v>NÃO</v>
      </c>
      <c r="J1442" s="123"/>
      <c r="K1442" s="123"/>
      <c r="L1442" s="123"/>
      <c r="M1442" s="98" t="s">
        <v>15450</v>
      </c>
      <c r="N1442" s="118"/>
    </row>
    <row r="1443" spans="1:14" x14ac:dyDescent="0.25">
      <c r="A1443" s="130">
        <v>6553796000196</v>
      </c>
      <c r="B1443" s="98" t="s">
        <v>12808</v>
      </c>
      <c r="C1443" s="123" t="s">
        <v>2926</v>
      </c>
      <c r="D1443" s="98" t="s">
        <v>13667</v>
      </c>
      <c r="E1443" s="98" t="s">
        <v>13669</v>
      </c>
      <c r="F1443" s="124">
        <v>11</v>
      </c>
      <c r="G1443" s="112">
        <v>41108</v>
      </c>
      <c r="H1443" s="98"/>
      <c r="I1443" s="123" t="str">
        <f t="shared" si="22"/>
        <v>NÃO</v>
      </c>
      <c r="J1443" s="123"/>
      <c r="K1443" s="123"/>
      <c r="L1443" s="123"/>
      <c r="M1443" s="98" t="s">
        <v>15619</v>
      </c>
      <c r="N1443" s="118"/>
    </row>
    <row r="1444" spans="1:14" x14ac:dyDescent="0.25">
      <c r="A1444" s="130">
        <v>18307447000173</v>
      </c>
      <c r="B1444" s="98" t="s">
        <v>12809</v>
      </c>
      <c r="C1444" s="123" t="s">
        <v>1356</v>
      </c>
      <c r="D1444" s="98" t="s">
        <v>13667</v>
      </c>
      <c r="E1444" s="98" t="s">
        <v>13669</v>
      </c>
      <c r="F1444" s="124">
        <v>11</v>
      </c>
      <c r="G1444" s="112">
        <v>39254</v>
      </c>
      <c r="H1444" s="98"/>
      <c r="I1444" s="123" t="str">
        <f t="shared" si="22"/>
        <v>NÃO</v>
      </c>
      <c r="J1444" s="123"/>
      <c r="K1444" s="123"/>
      <c r="L1444" s="123"/>
      <c r="M1444" s="98" t="s">
        <v>14723</v>
      </c>
      <c r="N1444" s="118"/>
    </row>
    <row r="1445" spans="1:14" x14ac:dyDescent="0.25">
      <c r="A1445" s="130">
        <v>45150166000122</v>
      </c>
      <c r="B1445" s="98" t="s">
        <v>12810</v>
      </c>
      <c r="C1445" s="123" t="s">
        <v>4626</v>
      </c>
      <c r="D1445" s="98" t="s">
        <v>13667</v>
      </c>
      <c r="E1445" s="98" t="s">
        <v>13669</v>
      </c>
      <c r="F1445" s="124">
        <v>11</v>
      </c>
      <c r="G1445" s="112">
        <v>39792</v>
      </c>
      <c r="H1445" s="98"/>
      <c r="I1445" s="123" t="str">
        <f t="shared" si="22"/>
        <v>NÃO</v>
      </c>
      <c r="J1445" s="123"/>
      <c r="K1445" s="123"/>
      <c r="L1445" s="123"/>
      <c r="M1445" s="98"/>
      <c r="N1445" s="118"/>
    </row>
    <row r="1446" spans="1:14" x14ac:dyDescent="0.25">
      <c r="A1446" s="130">
        <v>12335030000138</v>
      </c>
      <c r="B1446" s="98" t="s">
        <v>12811</v>
      </c>
      <c r="C1446" s="123" t="s">
        <v>29</v>
      </c>
      <c r="D1446" s="98" t="s">
        <v>13667</v>
      </c>
      <c r="E1446" s="98" t="s">
        <v>13669</v>
      </c>
      <c r="F1446" s="124">
        <v>11</v>
      </c>
      <c r="G1446" s="112">
        <v>39861</v>
      </c>
      <c r="H1446" s="98"/>
      <c r="I1446" s="123" t="str">
        <f t="shared" si="22"/>
        <v>NÃO</v>
      </c>
      <c r="J1446" s="123"/>
      <c r="K1446" s="123"/>
      <c r="L1446" s="123"/>
      <c r="M1446" s="98" t="s">
        <v>13772</v>
      </c>
      <c r="N1446" s="118"/>
    </row>
    <row r="1447" spans="1:14" x14ac:dyDescent="0.25">
      <c r="A1447" s="130">
        <v>91693317000106</v>
      </c>
      <c r="B1447" s="98" t="s">
        <v>12812</v>
      </c>
      <c r="C1447" s="123" t="s">
        <v>3812</v>
      </c>
      <c r="D1447" s="98" t="s">
        <v>13667</v>
      </c>
      <c r="E1447" s="98" t="s">
        <v>13669</v>
      </c>
      <c r="F1447" s="124">
        <v>11</v>
      </c>
      <c r="G1447" s="112">
        <v>42705</v>
      </c>
      <c r="H1447" s="98"/>
      <c r="I1447" s="123" t="str">
        <f t="shared" si="22"/>
        <v>NÃO</v>
      </c>
      <c r="J1447" s="123"/>
      <c r="K1447" s="123"/>
      <c r="L1447" s="123"/>
      <c r="M1447" s="98" t="s">
        <v>16418</v>
      </c>
      <c r="N1447" s="118"/>
    </row>
    <row r="1448" spans="1:14" x14ac:dyDescent="0.25">
      <c r="A1448" s="130">
        <v>75370148000117</v>
      </c>
      <c r="B1448" s="98" t="s">
        <v>12813</v>
      </c>
      <c r="C1448" s="123" t="s">
        <v>3143</v>
      </c>
      <c r="D1448" s="98" t="s">
        <v>13667</v>
      </c>
      <c r="E1448" s="98" t="s">
        <v>13669</v>
      </c>
      <c r="F1448" s="124">
        <v>11</v>
      </c>
      <c r="G1448" s="112">
        <v>41325</v>
      </c>
      <c r="H1448" s="98"/>
      <c r="I1448" s="123" t="str">
        <f t="shared" si="22"/>
        <v>NÃO</v>
      </c>
      <c r="J1448" s="123"/>
      <c r="K1448" s="123"/>
      <c r="L1448" s="123"/>
      <c r="M1448" s="98" t="s">
        <v>15853</v>
      </c>
      <c r="N1448" s="118"/>
    </row>
    <row r="1449" spans="1:14" x14ac:dyDescent="0.25">
      <c r="A1449" s="130">
        <v>10106227000170</v>
      </c>
      <c r="B1449" s="98" t="s">
        <v>12814</v>
      </c>
      <c r="C1449" s="123" t="s">
        <v>2758</v>
      </c>
      <c r="D1449" s="98" t="s">
        <v>13667</v>
      </c>
      <c r="E1449" s="98" t="s">
        <v>13669</v>
      </c>
      <c r="F1449" s="124">
        <v>11</v>
      </c>
      <c r="G1449" s="112">
        <v>38878</v>
      </c>
      <c r="H1449" s="98"/>
      <c r="I1449" s="123" t="str">
        <f t="shared" si="22"/>
        <v>NÃO</v>
      </c>
      <c r="J1449" s="123"/>
      <c r="K1449" s="123"/>
      <c r="L1449" s="123"/>
      <c r="M1449" s="98"/>
      <c r="N1449" s="118"/>
    </row>
    <row r="1450" spans="1:14" x14ac:dyDescent="0.25">
      <c r="A1450" s="130">
        <v>8740466000135</v>
      </c>
      <c r="B1450" s="98" t="s">
        <v>12815</v>
      </c>
      <c r="C1450" s="123" t="s">
        <v>2554</v>
      </c>
      <c r="D1450" s="98" t="s">
        <v>13667</v>
      </c>
      <c r="E1450" s="98" t="s">
        <v>13669</v>
      </c>
      <c r="F1450" s="124">
        <v>11</v>
      </c>
      <c r="G1450" s="112">
        <v>38626</v>
      </c>
      <c r="H1450" s="98"/>
      <c r="I1450" s="123" t="str">
        <f t="shared" si="22"/>
        <v>NÃO</v>
      </c>
      <c r="J1450" s="123"/>
      <c r="K1450" s="123"/>
      <c r="L1450" s="123"/>
      <c r="M1450" s="98"/>
      <c r="N1450" s="118"/>
    </row>
    <row r="1451" spans="1:14" x14ac:dyDescent="0.25">
      <c r="A1451" s="130">
        <v>4219099000178</v>
      </c>
      <c r="B1451" s="98" t="s">
        <v>12816</v>
      </c>
      <c r="C1451" s="123" t="s">
        <v>3812</v>
      </c>
      <c r="D1451" s="98" t="s">
        <v>13667</v>
      </c>
      <c r="E1451" s="98" t="s">
        <v>13669</v>
      </c>
      <c r="F1451" s="124">
        <v>14</v>
      </c>
      <c r="G1451" s="112">
        <v>43983</v>
      </c>
      <c r="H1451" s="98"/>
      <c r="I1451" s="123" t="str">
        <f t="shared" si="22"/>
        <v>SIM</v>
      </c>
      <c r="J1451" s="123"/>
      <c r="K1451" s="123"/>
      <c r="L1451" s="123"/>
      <c r="M1451" s="98"/>
      <c r="N1451" s="118"/>
    </row>
    <row r="1452" spans="1:14" x14ac:dyDescent="0.25">
      <c r="A1452" s="130">
        <v>9072455000197</v>
      </c>
      <c r="B1452" s="98" t="s">
        <v>12817</v>
      </c>
      <c r="C1452" s="123" t="s">
        <v>2554</v>
      </c>
      <c r="D1452" s="98" t="s">
        <v>13667</v>
      </c>
      <c r="E1452" s="98" t="s">
        <v>13669</v>
      </c>
      <c r="F1452" s="124">
        <v>11</v>
      </c>
      <c r="G1452" s="112">
        <v>41528</v>
      </c>
      <c r="H1452" s="98"/>
      <c r="I1452" s="123" t="str">
        <f t="shared" si="22"/>
        <v>NÃO</v>
      </c>
      <c r="J1452" s="123"/>
      <c r="K1452" s="123"/>
      <c r="L1452" s="123"/>
      <c r="M1452" s="98" t="s">
        <v>15190</v>
      </c>
      <c r="N1452" s="118"/>
    </row>
    <row r="1453" spans="1:14" x14ac:dyDescent="0.25">
      <c r="A1453" s="130">
        <v>25209156000108</v>
      </c>
      <c r="B1453" s="98" t="s">
        <v>12818</v>
      </c>
      <c r="C1453" s="123" t="s">
        <v>1356</v>
      </c>
      <c r="D1453" s="98" t="s">
        <v>13667</v>
      </c>
      <c r="E1453" s="98" t="s">
        <v>13669</v>
      </c>
      <c r="F1453" s="124">
        <v>14</v>
      </c>
      <c r="G1453" s="112">
        <v>44013</v>
      </c>
      <c r="H1453" s="98"/>
      <c r="I1453" s="123" t="str">
        <f t="shared" si="22"/>
        <v>SIM</v>
      </c>
      <c r="J1453" s="123"/>
      <c r="K1453" s="123"/>
      <c r="L1453" s="123"/>
      <c r="M1453" s="98"/>
      <c r="N1453" s="118"/>
    </row>
    <row r="1454" spans="1:14" x14ac:dyDescent="0.25">
      <c r="A1454" s="130">
        <v>6184253000149</v>
      </c>
      <c r="B1454" s="98" t="s">
        <v>12819</v>
      </c>
      <c r="C1454" s="123" t="s">
        <v>1142</v>
      </c>
      <c r="D1454" s="98" t="s">
        <v>13667</v>
      </c>
      <c r="E1454" s="98" t="s">
        <v>13669</v>
      </c>
      <c r="F1454" s="124">
        <v>11</v>
      </c>
      <c r="G1454" s="112">
        <v>41452</v>
      </c>
      <c r="H1454" s="98"/>
      <c r="I1454" s="123" t="str">
        <f t="shared" si="22"/>
        <v>NÃO</v>
      </c>
      <c r="J1454" s="123"/>
      <c r="K1454" s="123"/>
      <c r="L1454" s="123"/>
      <c r="M1454" s="98" t="s">
        <v>14430</v>
      </c>
      <c r="N1454" s="118"/>
    </row>
    <row r="1455" spans="1:14" x14ac:dyDescent="0.25">
      <c r="A1455" s="130">
        <v>18140335000170</v>
      </c>
      <c r="B1455" s="98" t="s">
        <v>12820</v>
      </c>
      <c r="C1455" s="123" t="s">
        <v>1356</v>
      </c>
      <c r="D1455" s="98" t="s">
        <v>13667</v>
      </c>
      <c r="E1455" s="98" t="s">
        <v>13669</v>
      </c>
      <c r="F1455" s="124">
        <v>11</v>
      </c>
      <c r="G1455" s="112">
        <v>43101</v>
      </c>
      <c r="H1455" s="98"/>
      <c r="I1455" s="123" t="str">
        <f t="shared" si="22"/>
        <v>NÃO</v>
      </c>
      <c r="J1455" s="123"/>
      <c r="K1455" s="123"/>
      <c r="L1455" s="123"/>
      <c r="M1455" s="98" t="s">
        <v>14725</v>
      </c>
      <c r="N1455" s="118"/>
    </row>
    <row r="1456" spans="1:14" x14ac:dyDescent="0.25">
      <c r="A1456" s="130">
        <v>28539872000141</v>
      </c>
      <c r="B1456" s="98" t="s">
        <v>12821</v>
      </c>
      <c r="C1456" s="123" t="s">
        <v>821</v>
      </c>
      <c r="D1456" s="98" t="s">
        <v>13667</v>
      </c>
      <c r="E1456" s="98" t="s">
        <v>13669</v>
      </c>
      <c r="F1456" s="124">
        <v>11</v>
      </c>
      <c r="G1456" s="112">
        <v>43074</v>
      </c>
      <c r="H1456" s="98"/>
      <c r="I1456" s="123" t="str">
        <f t="shared" si="22"/>
        <v>NÃO</v>
      </c>
      <c r="J1456" s="123"/>
      <c r="K1456" s="123"/>
      <c r="L1456" s="123"/>
      <c r="M1456" s="98" t="s">
        <v>14099</v>
      </c>
      <c r="N1456" s="118"/>
    </row>
    <row r="1457" spans="1:14" x14ac:dyDescent="0.25">
      <c r="A1457" s="130">
        <v>6553929000124</v>
      </c>
      <c r="B1457" s="98" t="s">
        <v>12822</v>
      </c>
      <c r="C1457" s="123" t="s">
        <v>2926</v>
      </c>
      <c r="D1457" s="98" t="s">
        <v>13667</v>
      </c>
      <c r="E1457" s="98" t="s">
        <v>13669</v>
      </c>
      <c r="F1457" s="124">
        <v>11</v>
      </c>
      <c r="G1457" s="112">
        <v>40988</v>
      </c>
      <c r="H1457" s="98"/>
      <c r="I1457" s="123" t="str">
        <f t="shared" si="22"/>
        <v>NÃO</v>
      </c>
      <c r="J1457" s="123"/>
      <c r="K1457" s="123"/>
      <c r="L1457" s="123"/>
      <c r="M1457" s="98" t="s">
        <v>15622</v>
      </c>
      <c r="N1457" s="118"/>
    </row>
    <row r="1458" spans="1:14" x14ac:dyDescent="0.25">
      <c r="A1458" s="130">
        <v>3238631000131</v>
      </c>
      <c r="B1458" s="98" t="s">
        <v>12823</v>
      </c>
      <c r="C1458" s="123" t="s">
        <v>2274</v>
      </c>
      <c r="D1458" s="98" t="s">
        <v>13667</v>
      </c>
      <c r="E1458" s="98" t="s">
        <v>13669</v>
      </c>
      <c r="F1458" s="124">
        <v>11</v>
      </c>
      <c r="G1458" s="112">
        <v>38778</v>
      </c>
      <c r="H1458" s="98"/>
      <c r="I1458" s="123" t="str">
        <f t="shared" si="22"/>
        <v>NÃO</v>
      </c>
      <c r="J1458" s="123"/>
      <c r="K1458" s="123"/>
      <c r="L1458" s="123"/>
      <c r="M1458" s="98" t="s">
        <v>15006</v>
      </c>
      <c r="N1458" s="118"/>
    </row>
    <row r="1459" spans="1:14" x14ac:dyDescent="0.25">
      <c r="A1459" s="130">
        <v>87566188000118</v>
      </c>
      <c r="B1459" s="98" t="s">
        <v>12824</v>
      </c>
      <c r="C1459" s="123" t="s">
        <v>3812</v>
      </c>
      <c r="D1459" s="98" t="s">
        <v>13667</v>
      </c>
      <c r="E1459" s="98" t="s">
        <v>13669</v>
      </c>
      <c r="F1459" s="124">
        <v>14</v>
      </c>
      <c r="G1459" s="112">
        <v>44044</v>
      </c>
      <c r="H1459" s="98"/>
      <c r="I1459" s="123" t="str">
        <f t="shared" si="22"/>
        <v>SIM</v>
      </c>
      <c r="J1459" s="123"/>
      <c r="K1459" s="123"/>
      <c r="L1459" s="123"/>
      <c r="M1459" s="98"/>
      <c r="N1459" s="118"/>
    </row>
    <row r="1460" spans="1:14" x14ac:dyDescent="0.25">
      <c r="A1460" s="130">
        <v>87455531000157</v>
      </c>
      <c r="B1460" s="98" t="s">
        <v>12825</v>
      </c>
      <c r="C1460" s="123" t="s">
        <v>3812</v>
      </c>
      <c r="D1460" s="98" t="s">
        <v>13667</v>
      </c>
      <c r="E1460" s="98" t="s">
        <v>13669</v>
      </c>
      <c r="F1460" s="124">
        <v>14</v>
      </c>
      <c r="G1460" s="112">
        <v>43983</v>
      </c>
      <c r="H1460" s="98"/>
      <c r="I1460" s="123" t="str">
        <f t="shared" si="22"/>
        <v>SIM</v>
      </c>
      <c r="J1460" s="123"/>
      <c r="K1460" s="123"/>
      <c r="L1460" s="123"/>
      <c r="M1460" s="98" t="s">
        <v>16421</v>
      </c>
      <c r="N1460" s="118"/>
    </row>
    <row r="1461" spans="1:14" x14ac:dyDescent="0.25">
      <c r="A1461" s="130">
        <v>12243697000100</v>
      </c>
      <c r="B1461" s="98" t="s">
        <v>12826</v>
      </c>
      <c r="C1461" s="123" t="s">
        <v>29</v>
      </c>
      <c r="D1461" s="98" t="s">
        <v>13667</v>
      </c>
      <c r="E1461" s="98" t="s">
        <v>13669</v>
      </c>
      <c r="F1461" s="124">
        <v>11</v>
      </c>
      <c r="G1461" s="112">
        <v>43172</v>
      </c>
      <c r="H1461" s="98"/>
      <c r="I1461" s="123" t="str">
        <f t="shared" si="22"/>
        <v>NÃO</v>
      </c>
      <c r="J1461" s="123"/>
      <c r="K1461" s="123"/>
      <c r="L1461" s="123"/>
      <c r="M1461" s="98" t="s">
        <v>13775</v>
      </c>
      <c r="N1461" s="118"/>
    </row>
    <row r="1462" spans="1:14" x14ac:dyDescent="0.25">
      <c r="A1462" s="130">
        <v>18313874000164</v>
      </c>
      <c r="B1462" s="98" t="s">
        <v>12827</v>
      </c>
      <c r="C1462" s="123" t="s">
        <v>1356</v>
      </c>
      <c r="D1462" s="98" t="s">
        <v>13667</v>
      </c>
      <c r="E1462" s="98" t="s">
        <v>13669</v>
      </c>
      <c r="F1462" s="124">
        <v>14</v>
      </c>
      <c r="G1462" s="112">
        <v>44061</v>
      </c>
      <c r="H1462" s="98"/>
      <c r="I1462" s="123" t="str">
        <f t="shared" si="22"/>
        <v>SIM</v>
      </c>
      <c r="J1462" s="123"/>
      <c r="K1462" s="123"/>
      <c r="L1462" s="123"/>
      <c r="M1462" s="98"/>
      <c r="N1462" s="118"/>
    </row>
    <row r="1463" spans="1:14" x14ac:dyDescent="0.25">
      <c r="A1463" s="130">
        <v>18301051000119</v>
      </c>
      <c r="B1463" s="98" t="s">
        <v>12828</v>
      </c>
      <c r="C1463" s="123" t="s">
        <v>1356</v>
      </c>
      <c r="D1463" s="98" t="s">
        <v>13667</v>
      </c>
      <c r="E1463" s="98" t="s">
        <v>13669</v>
      </c>
      <c r="F1463" s="124">
        <v>14</v>
      </c>
      <c r="G1463" s="112">
        <v>43925</v>
      </c>
      <c r="H1463" s="98"/>
      <c r="I1463" s="123" t="str">
        <f t="shared" si="22"/>
        <v>SIM</v>
      </c>
      <c r="J1463" s="123"/>
      <c r="K1463" s="123"/>
      <c r="L1463" s="123"/>
      <c r="M1463" s="98"/>
      <c r="N1463" s="118"/>
    </row>
    <row r="1464" spans="1:14" x14ac:dyDescent="0.25">
      <c r="A1464" s="130">
        <v>18140772000194</v>
      </c>
      <c r="B1464" s="98" t="s">
        <v>12829</v>
      </c>
      <c r="C1464" s="123" t="s">
        <v>1356</v>
      </c>
      <c r="D1464" s="98" t="s">
        <v>13667</v>
      </c>
      <c r="E1464" s="98" t="s">
        <v>13669</v>
      </c>
      <c r="F1464" s="124">
        <v>11</v>
      </c>
      <c r="G1464" s="112">
        <v>38761</v>
      </c>
      <c r="H1464" s="98"/>
      <c r="I1464" s="123" t="str">
        <f t="shared" si="22"/>
        <v>NÃO</v>
      </c>
      <c r="J1464" s="123"/>
      <c r="K1464" s="123"/>
      <c r="L1464" s="123"/>
      <c r="M1464" s="98" t="s">
        <v>14728</v>
      </c>
      <c r="N1464" s="118"/>
    </row>
    <row r="1465" spans="1:14" x14ac:dyDescent="0.25">
      <c r="A1465" s="130">
        <v>18244343000167</v>
      </c>
      <c r="B1465" s="98" t="s">
        <v>12830</v>
      </c>
      <c r="C1465" s="123" t="s">
        <v>1356</v>
      </c>
      <c r="D1465" s="98" t="s">
        <v>13667</v>
      </c>
      <c r="E1465" s="98" t="s">
        <v>13669</v>
      </c>
      <c r="F1465" s="124">
        <v>14</v>
      </c>
      <c r="G1465" s="112">
        <v>44105</v>
      </c>
      <c r="H1465" s="98"/>
      <c r="I1465" s="123" t="str">
        <f t="shared" si="22"/>
        <v>SIM</v>
      </c>
      <c r="J1465" s="123"/>
      <c r="K1465" s="123"/>
      <c r="L1465" s="123"/>
      <c r="M1465" s="98"/>
      <c r="N1465" s="118"/>
    </row>
    <row r="1466" spans="1:14" x14ac:dyDescent="0.25">
      <c r="A1466" s="130">
        <v>1612444000140</v>
      </c>
      <c r="B1466" s="98" t="s">
        <v>12831</v>
      </c>
      <c r="C1466" s="123" t="s">
        <v>3143</v>
      </c>
      <c r="D1466" s="98" t="s">
        <v>13667</v>
      </c>
      <c r="E1466" s="98" t="s">
        <v>13669</v>
      </c>
      <c r="F1466" s="124">
        <v>11</v>
      </c>
      <c r="G1466" s="112">
        <v>40218</v>
      </c>
      <c r="H1466" s="98"/>
      <c r="I1466" s="123" t="str">
        <f t="shared" si="22"/>
        <v>NÃO</v>
      </c>
      <c r="J1466" s="123"/>
      <c r="K1466" s="123"/>
      <c r="L1466" s="123"/>
      <c r="M1466" s="98" t="s">
        <v>13534</v>
      </c>
      <c r="N1466" s="118"/>
    </row>
    <row r="1467" spans="1:14" x14ac:dyDescent="0.25">
      <c r="A1467" s="130">
        <v>81478133000170</v>
      </c>
      <c r="B1467" s="98" t="s">
        <v>12832</v>
      </c>
      <c r="C1467" s="123" t="s">
        <v>3143</v>
      </c>
      <c r="D1467" s="98" t="s">
        <v>13667</v>
      </c>
      <c r="E1467" s="98" t="s">
        <v>13669</v>
      </c>
      <c r="F1467" s="124">
        <v>11</v>
      </c>
      <c r="G1467" s="112">
        <v>42314</v>
      </c>
      <c r="H1467" s="98"/>
      <c r="I1467" s="123" t="str">
        <f t="shared" si="22"/>
        <v>NÃO</v>
      </c>
      <c r="J1467" s="123"/>
      <c r="K1467" s="123"/>
      <c r="L1467" s="123"/>
      <c r="M1467" s="98" t="s">
        <v>15856</v>
      </c>
      <c r="N1467" s="118"/>
    </row>
    <row r="1468" spans="1:14" x14ac:dyDescent="0.25">
      <c r="A1468" s="130">
        <v>46578514000120</v>
      </c>
      <c r="B1468" s="98" t="s">
        <v>12833</v>
      </c>
      <c r="C1468" s="123" t="s">
        <v>4626</v>
      </c>
      <c r="D1468" s="98" t="s">
        <v>13667</v>
      </c>
      <c r="E1468" s="98" t="s">
        <v>13669</v>
      </c>
      <c r="F1468" s="124">
        <v>11</v>
      </c>
      <c r="G1468" s="112">
        <v>38626</v>
      </c>
      <c r="H1468" s="98"/>
      <c r="I1468" s="123" t="str">
        <f t="shared" si="22"/>
        <v>NÃO</v>
      </c>
      <c r="J1468" s="123"/>
      <c r="K1468" s="123"/>
      <c r="L1468" s="123"/>
      <c r="M1468" s="98" t="s">
        <v>16875</v>
      </c>
      <c r="N1468" s="118"/>
    </row>
    <row r="1469" spans="1:14" x14ac:dyDescent="0.25">
      <c r="A1469" s="130">
        <v>10264406000135</v>
      </c>
      <c r="B1469" s="98" t="s">
        <v>12834</v>
      </c>
      <c r="C1469" s="123" t="s">
        <v>2758</v>
      </c>
      <c r="D1469" s="98" t="s">
        <v>13667</v>
      </c>
      <c r="E1469" s="98" t="s">
        <v>13669</v>
      </c>
      <c r="F1469" s="124">
        <v>11</v>
      </c>
      <c r="G1469" s="112">
        <v>38235</v>
      </c>
      <c r="H1469" s="98"/>
      <c r="I1469" s="123" t="str">
        <f t="shared" si="22"/>
        <v>NÃO</v>
      </c>
      <c r="J1469" s="123"/>
      <c r="K1469" s="123"/>
      <c r="L1469" s="123"/>
      <c r="M1469" s="98" t="s">
        <v>15456</v>
      </c>
      <c r="N1469" s="118"/>
    </row>
    <row r="1470" spans="1:14" x14ac:dyDescent="0.25">
      <c r="A1470" s="130">
        <v>10358190000177</v>
      </c>
      <c r="B1470" s="98" t="s">
        <v>12835</v>
      </c>
      <c r="C1470" s="123" t="s">
        <v>2758</v>
      </c>
      <c r="D1470" s="98" t="s">
        <v>13667</v>
      </c>
      <c r="E1470" s="98" t="s">
        <v>13669</v>
      </c>
      <c r="F1470" s="124">
        <v>14</v>
      </c>
      <c r="G1470" s="112">
        <v>43922</v>
      </c>
      <c r="H1470" s="98"/>
      <c r="I1470" s="123" t="str">
        <f t="shared" si="22"/>
        <v>SIM</v>
      </c>
      <c r="J1470" s="123"/>
      <c r="K1470" s="123"/>
      <c r="L1470" s="123"/>
      <c r="M1470" s="98"/>
      <c r="N1470" s="118"/>
    </row>
    <row r="1471" spans="1:14" x14ac:dyDescent="0.25">
      <c r="A1471" s="130">
        <v>1825413000178</v>
      </c>
      <c r="B1471" s="98" t="s">
        <v>12836</v>
      </c>
      <c r="C1471" s="123" t="s">
        <v>901</v>
      </c>
      <c r="D1471" s="98" t="s">
        <v>13667</v>
      </c>
      <c r="E1471" s="98" t="s">
        <v>13669</v>
      </c>
      <c r="F1471" s="124">
        <v>11</v>
      </c>
      <c r="G1471" s="112">
        <v>43831</v>
      </c>
      <c r="H1471" s="98"/>
      <c r="I1471" s="123" t="str">
        <f t="shared" si="22"/>
        <v>NÃO</v>
      </c>
      <c r="J1471" s="123"/>
      <c r="K1471" s="123"/>
      <c r="L1471" s="123"/>
      <c r="M1471" s="98"/>
      <c r="N1471" s="118"/>
    </row>
    <row r="1472" spans="1:14" x14ac:dyDescent="0.25">
      <c r="A1472" s="130">
        <v>29138344000143</v>
      </c>
      <c r="B1472" s="98" t="s">
        <v>12837</v>
      </c>
      <c r="C1472" s="123" t="s">
        <v>3513</v>
      </c>
      <c r="D1472" s="98" t="s">
        <v>13667</v>
      </c>
      <c r="E1472" s="98" t="s">
        <v>13669</v>
      </c>
      <c r="F1472" s="124">
        <v>11</v>
      </c>
      <c r="G1472" s="112">
        <v>43617</v>
      </c>
      <c r="H1472" s="98"/>
      <c r="I1472" s="123" t="str">
        <f t="shared" si="22"/>
        <v>NÃO</v>
      </c>
      <c r="J1472" s="123"/>
      <c r="K1472" s="123"/>
      <c r="L1472" s="123"/>
      <c r="M1472" s="98"/>
      <c r="N1472" s="118"/>
    </row>
    <row r="1473" spans="1:14" x14ac:dyDescent="0.25">
      <c r="A1473" s="130">
        <v>18338236000106</v>
      </c>
      <c r="B1473" s="98" t="s">
        <v>12838</v>
      </c>
      <c r="C1473" s="123" t="s">
        <v>1356</v>
      </c>
      <c r="D1473" s="98" t="s">
        <v>13667</v>
      </c>
      <c r="E1473" s="98" t="s">
        <v>13669</v>
      </c>
      <c r="F1473" s="124">
        <v>11</v>
      </c>
      <c r="G1473" s="112">
        <v>40269</v>
      </c>
      <c r="H1473" s="98"/>
      <c r="I1473" s="123" t="str">
        <f t="shared" si="22"/>
        <v>NÃO</v>
      </c>
      <c r="J1473" s="123"/>
      <c r="K1473" s="123"/>
      <c r="L1473" s="123"/>
      <c r="M1473" s="98"/>
      <c r="N1473" s="118"/>
    </row>
    <row r="1474" spans="1:14" x14ac:dyDescent="0.25">
      <c r="A1474" s="130">
        <v>6553804000102</v>
      </c>
      <c r="B1474" s="98" t="s">
        <v>12839</v>
      </c>
      <c r="C1474" s="123" t="s">
        <v>2926</v>
      </c>
      <c r="D1474" s="98" t="s">
        <v>13667</v>
      </c>
      <c r="E1474" s="98" t="s">
        <v>13669</v>
      </c>
      <c r="F1474" s="124">
        <v>11</v>
      </c>
      <c r="G1474" s="112">
        <v>41010</v>
      </c>
      <c r="H1474" s="98"/>
      <c r="I1474" s="123" t="str">
        <f t="shared" si="22"/>
        <v>NÃO</v>
      </c>
      <c r="J1474" s="123"/>
      <c r="K1474" s="123"/>
      <c r="L1474" s="123"/>
      <c r="M1474" s="98" t="s">
        <v>13534</v>
      </c>
      <c r="N1474" s="118"/>
    </row>
    <row r="1475" spans="1:14" x14ac:dyDescent="0.25">
      <c r="A1475" s="130">
        <v>8741399000173</v>
      </c>
      <c r="B1475" s="98" t="s">
        <v>12840</v>
      </c>
      <c r="C1475" s="123" t="s">
        <v>2554</v>
      </c>
      <c r="D1475" s="98" t="s">
        <v>13667</v>
      </c>
      <c r="E1475" s="98" t="s">
        <v>13669</v>
      </c>
      <c r="F1475" s="124">
        <v>11</v>
      </c>
      <c r="G1475" s="112">
        <v>39054</v>
      </c>
      <c r="H1475" s="98"/>
      <c r="I1475" s="123" t="str">
        <f t="shared" ref="I1475:I1538" si="23">IFERROR(IF(OR(E1475="Ativos", E1475="Aposentados",E1475="Pensionistas"),IF(F1475&gt;=14,"SIM","NÃO"),""),"")</f>
        <v>NÃO</v>
      </c>
      <c r="J1475" s="123"/>
      <c r="K1475" s="123"/>
      <c r="L1475" s="123"/>
      <c r="M1475" s="98" t="s">
        <v>15193</v>
      </c>
      <c r="N1475" s="118"/>
    </row>
    <row r="1476" spans="1:14" x14ac:dyDescent="0.25">
      <c r="A1476" s="130">
        <v>76002666000140</v>
      </c>
      <c r="B1476" s="98" t="s">
        <v>12841</v>
      </c>
      <c r="C1476" s="123" t="s">
        <v>3143</v>
      </c>
      <c r="D1476" s="98" t="s">
        <v>13667</v>
      </c>
      <c r="E1476" s="98" t="s">
        <v>13669</v>
      </c>
      <c r="F1476" s="124">
        <v>11</v>
      </c>
      <c r="G1476" s="112">
        <v>40802</v>
      </c>
      <c r="H1476" s="98"/>
      <c r="I1476" s="123" t="str">
        <f t="shared" si="23"/>
        <v>NÃO</v>
      </c>
      <c r="J1476" s="123"/>
      <c r="K1476" s="123"/>
      <c r="L1476" s="123"/>
      <c r="M1476" s="98" t="s">
        <v>13534</v>
      </c>
      <c r="N1476" s="118"/>
    </row>
    <row r="1477" spans="1:14" x14ac:dyDescent="0.25">
      <c r="A1477" s="130">
        <v>12200150000128</v>
      </c>
      <c r="B1477" s="98" t="s">
        <v>12842</v>
      </c>
      <c r="C1477" s="123" t="s">
        <v>29</v>
      </c>
      <c r="D1477" s="98" t="s">
        <v>13667</v>
      </c>
      <c r="E1477" s="98" t="s">
        <v>13669</v>
      </c>
      <c r="F1477" s="124">
        <v>11</v>
      </c>
      <c r="G1477" s="112">
        <v>40128</v>
      </c>
      <c r="H1477" s="98"/>
      <c r="I1477" s="123" t="str">
        <f t="shared" si="23"/>
        <v>NÃO</v>
      </c>
      <c r="J1477" s="123"/>
      <c r="K1477" s="123"/>
      <c r="L1477" s="123"/>
      <c r="M1477" s="98"/>
      <c r="N1477" s="118"/>
    </row>
    <row r="1478" spans="1:14" x14ac:dyDescent="0.25">
      <c r="A1478" s="130">
        <v>8786626000187</v>
      </c>
      <c r="B1478" s="98" t="s">
        <v>12843</v>
      </c>
      <c r="C1478" s="123" t="s">
        <v>2554</v>
      </c>
      <c r="D1478" s="98" t="s">
        <v>13667</v>
      </c>
      <c r="E1478" s="98" t="s">
        <v>13669</v>
      </c>
      <c r="F1478" s="124">
        <v>11</v>
      </c>
      <c r="G1478" s="112">
        <v>39213</v>
      </c>
      <c r="H1478" s="98"/>
      <c r="I1478" s="123" t="str">
        <f t="shared" si="23"/>
        <v>NÃO</v>
      </c>
      <c r="J1478" s="123"/>
      <c r="K1478" s="123"/>
      <c r="L1478" s="123"/>
      <c r="M1478" s="98" t="s">
        <v>15194</v>
      </c>
      <c r="N1478" s="118"/>
    </row>
    <row r="1479" spans="1:14" x14ac:dyDescent="0.25">
      <c r="A1479" s="130">
        <v>8788903000190</v>
      </c>
      <c r="B1479" s="98" t="s">
        <v>12844</v>
      </c>
      <c r="C1479" s="123" t="s">
        <v>2554</v>
      </c>
      <c r="D1479" s="98" t="s">
        <v>13667</v>
      </c>
      <c r="E1479" s="98" t="s">
        <v>13669</v>
      </c>
      <c r="F1479" s="124">
        <v>11</v>
      </c>
      <c r="G1479" s="112">
        <v>39505</v>
      </c>
      <c r="H1479" s="98"/>
      <c r="I1479" s="123" t="str">
        <f t="shared" si="23"/>
        <v>NÃO</v>
      </c>
      <c r="J1479" s="123"/>
      <c r="K1479" s="123"/>
      <c r="L1479" s="123"/>
      <c r="M1479" s="98" t="s">
        <v>15198</v>
      </c>
      <c r="N1479" s="118"/>
    </row>
    <row r="1480" spans="1:14" x14ac:dyDescent="0.25">
      <c r="A1480" s="130">
        <v>6554893000101</v>
      </c>
      <c r="B1480" s="98" t="s">
        <v>12845</v>
      </c>
      <c r="C1480" s="123" t="s">
        <v>2926</v>
      </c>
      <c r="D1480" s="98" t="s">
        <v>13667</v>
      </c>
      <c r="E1480" s="98" t="s">
        <v>13669</v>
      </c>
      <c r="F1480" s="124">
        <v>11</v>
      </c>
      <c r="G1480" s="112">
        <v>41842</v>
      </c>
      <c r="H1480" s="98"/>
      <c r="I1480" s="123" t="str">
        <f t="shared" si="23"/>
        <v>NÃO</v>
      </c>
      <c r="J1480" s="123"/>
      <c r="K1480" s="123"/>
      <c r="L1480" s="123"/>
      <c r="M1480" s="98" t="s">
        <v>15625</v>
      </c>
      <c r="N1480" s="118"/>
    </row>
    <row r="1481" spans="1:14" x14ac:dyDescent="0.25">
      <c r="A1481" s="130">
        <v>6189344000177</v>
      </c>
      <c r="B1481" s="98" t="s">
        <v>12846</v>
      </c>
      <c r="C1481" s="123" t="s">
        <v>1142</v>
      </c>
      <c r="D1481" s="98" t="s">
        <v>13667</v>
      </c>
      <c r="E1481" s="98" t="s">
        <v>13669</v>
      </c>
      <c r="F1481" s="124">
        <v>11</v>
      </c>
      <c r="G1481" s="112">
        <v>39153</v>
      </c>
      <c r="H1481" s="98"/>
      <c r="I1481" s="123" t="str">
        <f t="shared" si="23"/>
        <v>NÃO</v>
      </c>
      <c r="J1481" s="123"/>
      <c r="K1481" s="123"/>
      <c r="L1481" s="123"/>
      <c r="M1481" s="98" t="s">
        <v>13534</v>
      </c>
      <c r="N1481" s="118"/>
    </row>
    <row r="1482" spans="1:14" x14ac:dyDescent="0.25">
      <c r="A1482" s="130">
        <v>12335436000110</v>
      </c>
      <c r="B1482" s="98" t="s">
        <v>12847</v>
      </c>
      <c r="C1482" s="123" t="s">
        <v>29</v>
      </c>
      <c r="D1482" s="98" t="s">
        <v>13667</v>
      </c>
      <c r="E1482" s="98" t="s">
        <v>13669</v>
      </c>
      <c r="F1482" s="124">
        <v>11</v>
      </c>
      <c r="G1482" s="112">
        <v>40924</v>
      </c>
      <c r="H1482" s="98"/>
      <c r="I1482" s="123" t="str">
        <f t="shared" si="23"/>
        <v>NÃO</v>
      </c>
      <c r="J1482" s="123"/>
      <c r="K1482" s="123"/>
      <c r="L1482" s="123"/>
      <c r="M1482" s="98" t="s">
        <v>13777</v>
      </c>
      <c r="N1482" s="118"/>
    </row>
    <row r="1483" spans="1:14" x14ac:dyDescent="0.25">
      <c r="A1483" s="130">
        <v>95423000000100</v>
      </c>
      <c r="B1483" s="98" t="s">
        <v>12848</v>
      </c>
      <c r="C1483" s="123" t="s">
        <v>3143</v>
      </c>
      <c r="D1483" s="98" t="s">
        <v>13667</v>
      </c>
      <c r="E1483" s="98" t="s">
        <v>13669</v>
      </c>
      <c r="F1483" s="124">
        <v>14</v>
      </c>
      <c r="G1483" s="112">
        <v>43922</v>
      </c>
      <c r="H1483" s="98"/>
      <c r="I1483" s="123" t="str">
        <f t="shared" si="23"/>
        <v>SIM</v>
      </c>
      <c r="J1483" s="123"/>
      <c r="K1483" s="123"/>
      <c r="L1483" s="123"/>
      <c r="M1483" s="98"/>
      <c r="N1483" s="118"/>
    </row>
    <row r="1484" spans="1:14" x14ac:dyDescent="0.25">
      <c r="A1484" s="130">
        <v>92005586000103</v>
      </c>
      <c r="B1484" s="98" t="s">
        <v>12849</v>
      </c>
      <c r="C1484" s="123" t="s">
        <v>3812</v>
      </c>
      <c r="D1484" s="98" t="s">
        <v>13667</v>
      </c>
      <c r="E1484" s="98" t="s">
        <v>13669</v>
      </c>
      <c r="F1484" s="124">
        <v>14</v>
      </c>
      <c r="G1484" s="112">
        <v>44044</v>
      </c>
      <c r="H1484" s="98"/>
      <c r="I1484" s="123" t="str">
        <f t="shared" si="23"/>
        <v>SIM</v>
      </c>
      <c r="J1484" s="123"/>
      <c r="K1484" s="123"/>
      <c r="L1484" s="123"/>
      <c r="M1484" s="98"/>
      <c r="N1484" s="118"/>
    </row>
    <row r="1485" spans="1:14" x14ac:dyDescent="0.25">
      <c r="A1485" s="130">
        <v>94444346000122</v>
      </c>
      <c r="B1485" s="98" t="s">
        <v>12850</v>
      </c>
      <c r="C1485" s="123" t="s">
        <v>3812</v>
      </c>
      <c r="D1485" s="98" t="s">
        <v>13667</v>
      </c>
      <c r="E1485" s="98" t="s">
        <v>13669</v>
      </c>
      <c r="F1485" s="124">
        <v>11</v>
      </c>
      <c r="G1485" s="112">
        <v>38290</v>
      </c>
      <c r="H1485" s="98"/>
      <c r="I1485" s="123" t="str">
        <f t="shared" si="23"/>
        <v>NÃO</v>
      </c>
      <c r="J1485" s="123"/>
      <c r="K1485" s="123"/>
      <c r="L1485" s="123"/>
      <c r="M1485" s="98" t="s">
        <v>16428</v>
      </c>
      <c r="N1485" s="118"/>
    </row>
    <row r="1486" spans="1:14" x14ac:dyDescent="0.25">
      <c r="A1486" s="130">
        <v>76178011000128</v>
      </c>
      <c r="B1486" s="98" t="s">
        <v>12851</v>
      </c>
      <c r="C1486" s="123" t="s">
        <v>3143</v>
      </c>
      <c r="D1486" s="98" t="s">
        <v>13667</v>
      </c>
      <c r="E1486" s="98" t="s">
        <v>13669</v>
      </c>
      <c r="F1486" s="124">
        <v>11</v>
      </c>
      <c r="G1486" s="112">
        <v>39091</v>
      </c>
      <c r="H1486" s="98"/>
      <c r="I1486" s="123" t="str">
        <f t="shared" si="23"/>
        <v>NÃO</v>
      </c>
      <c r="J1486" s="123"/>
      <c r="K1486" s="123"/>
      <c r="L1486" s="123"/>
      <c r="M1486" s="98"/>
      <c r="N1486" s="118"/>
    </row>
    <row r="1487" spans="1:14" x14ac:dyDescent="0.25">
      <c r="A1487" s="130">
        <v>1612981000190</v>
      </c>
      <c r="B1487" s="98" t="s">
        <v>12852</v>
      </c>
      <c r="C1487" s="123" t="s">
        <v>3513</v>
      </c>
      <c r="D1487" s="98" t="s">
        <v>13667</v>
      </c>
      <c r="E1487" s="98" t="s">
        <v>13669</v>
      </c>
      <c r="F1487" s="124">
        <v>14</v>
      </c>
      <c r="G1487" s="112">
        <v>44027</v>
      </c>
      <c r="H1487" s="98"/>
      <c r="I1487" s="123" t="str">
        <f t="shared" si="23"/>
        <v>SIM</v>
      </c>
      <c r="J1487" s="123"/>
      <c r="K1487" s="123"/>
      <c r="L1487" s="123"/>
      <c r="M1487" s="98"/>
      <c r="N1487" s="118"/>
    </row>
    <row r="1488" spans="1:14" x14ac:dyDescent="0.25">
      <c r="A1488" s="130">
        <v>88084942000146</v>
      </c>
      <c r="B1488" s="98" t="s">
        <v>12853</v>
      </c>
      <c r="C1488" s="123" t="s">
        <v>3812</v>
      </c>
      <c r="D1488" s="98" t="s">
        <v>13667</v>
      </c>
      <c r="E1488" s="98" t="s">
        <v>13669</v>
      </c>
      <c r="F1488" s="124">
        <v>11</v>
      </c>
      <c r="G1488" s="112">
        <v>38433</v>
      </c>
      <c r="H1488" s="98"/>
      <c r="I1488" s="123" t="str">
        <f t="shared" si="23"/>
        <v>NÃO</v>
      </c>
      <c r="J1488" s="123"/>
      <c r="K1488" s="123"/>
      <c r="L1488" s="123"/>
      <c r="M1488" s="98"/>
      <c r="N1488" s="118"/>
    </row>
    <row r="1489" spans="1:14" x14ac:dyDescent="0.25">
      <c r="A1489" s="130">
        <v>82827148000169</v>
      </c>
      <c r="B1489" s="98" t="s">
        <v>12854</v>
      </c>
      <c r="C1489" s="123" t="s">
        <v>4289</v>
      </c>
      <c r="D1489" s="98" t="s">
        <v>13667</v>
      </c>
      <c r="E1489" s="98" t="s">
        <v>13669</v>
      </c>
      <c r="F1489" s="124">
        <v>11</v>
      </c>
      <c r="G1489" s="112">
        <v>39625</v>
      </c>
      <c r="H1489" s="98"/>
      <c r="I1489" s="123" t="str">
        <f t="shared" si="23"/>
        <v>NÃO</v>
      </c>
      <c r="J1489" s="123"/>
      <c r="K1489" s="123"/>
      <c r="L1489" s="123"/>
      <c r="M1489" s="98" t="s">
        <v>16642</v>
      </c>
      <c r="N1489" s="118"/>
    </row>
    <row r="1490" spans="1:14" x14ac:dyDescent="0.25">
      <c r="A1490" s="130">
        <v>1612481000159</v>
      </c>
      <c r="B1490" s="98" t="s">
        <v>12855</v>
      </c>
      <c r="C1490" s="123" t="s">
        <v>1356</v>
      </c>
      <c r="D1490" s="98" t="s">
        <v>13667</v>
      </c>
      <c r="E1490" s="98" t="s">
        <v>13669</v>
      </c>
      <c r="F1490" s="124">
        <v>11</v>
      </c>
      <c r="G1490" s="112">
        <v>40544</v>
      </c>
      <c r="H1490" s="98"/>
      <c r="I1490" s="123" t="str">
        <f t="shared" si="23"/>
        <v>NÃO</v>
      </c>
      <c r="J1490" s="123"/>
      <c r="K1490" s="123"/>
      <c r="L1490" s="123"/>
      <c r="M1490" s="98" t="s">
        <v>14731</v>
      </c>
      <c r="N1490" s="118"/>
    </row>
    <row r="1491" spans="1:14" x14ac:dyDescent="0.25">
      <c r="A1491" s="130">
        <v>6447833000181</v>
      </c>
      <c r="B1491" s="98" t="s">
        <v>12856</v>
      </c>
      <c r="C1491" s="123" t="s">
        <v>1142</v>
      </c>
      <c r="D1491" s="98" t="s">
        <v>13667</v>
      </c>
      <c r="E1491" s="98" t="s">
        <v>13669</v>
      </c>
      <c r="F1491" s="124">
        <v>11</v>
      </c>
      <c r="G1491" s="112">
        <v>43350</v>
      </c>
      <c r="H1491" s="98"/>
      <c r="I1491" s="123" t="str">
        <f t="shared" si="23"/>
        <v>NÃO</v>
      </c>
      <c r="J1491" s="123"/>
      <c r="K1491" s="123"/>
      <c r="L1491" s="123"/>
      <c r="M1491" s="98" t="s">
        <v>14433</v>
      </c>
      <c r="N1491" s="118"/>
    </row>
    <row r="1492" spans="1:14" x14ac:dyDescent="0.25">
      <c r="A1492" s="130">
        <v>45279627000161</v>
      </c>
      <c r="B1492" s="98" t="s">
        <v>12857</v>
      </c>
      <c r="C1492" s="123" t="s">
        <v>4626</v>
      </c>
      <c r="D1492" s="98" t="s">
        <v>13667</v>
      </c>
      <c r="E1492" s="98" t="s">
        <v>13669</v>
      </c>
      <c r="F1492" s="124">
        <v>14</v>
      </c>
      <c r="G1492" s="112">
        <v>44136</v>
      </c>
      <c r="H1492" s="98"/>
      <c r="I1492" s="123" t="str">
        <f t="shared" si="23"/>
        <v>SIM</v>
      </c>
      <c r="J1492" s="123"/>
      <c r="K1492" s="123"/>
      <c r="L1492" s="123"/>
      <c r="M1492" s="98" t="s">
        <v>13534</v>
      </c>
      <c r="N1492" s="118"/>
    </row>
    <row r="1493" spans="1:14" x14ac:dyDescent="0.25">
      <c r="A1493" s="130">
        <v>1179647000195</v>
      </c>
      <c r="B1493" s="98" t="s">
        <v>12858</v>
      </c>
      <c r="C1493" s="123" t="s">
        <v>901</v>
      </c>
      <c r="D1493" s="98" t="s">
        <v>13667</v>
      </c>
      <c r="E1493" s="98" t="s">
        <v>13669</v>
      </c>
      <c r="F1493" s="124">
        <v>11</v>
      </c>
      <c r="G1493" s="112">
        <v>43009</v>
      </c>
      <c r="H1493" s="98"/>
      <c r="I1493" s="123" t="str">
        <f t="shared" si="23"/>
        <v>NÃO</v>
      </c>
      <c r="J1493" s="123"/>
      <c r="K1493" s="123"/>
      <c r="L1493" s="123"/>
      <c r="M1493" s="98" t="s">
        <v>14306</v>
      </c>
      <c r="N1493" s="118"/>
    </row>
    <row r="1494" spans="1:14" x14ac:dyDescent="0.25">
      <c r="A1494" s="130">
        <v>17980392000103</v>
      </c>
      <c r="B1494" s="98" t="s">
        <v>12859</v>
      </c>
      <c r="C1494" s="123" t="s">
        <v>1356</v>
      </c>
      <c r="D1494" s="98" t="s">
        <v>13667</v>
      </c>
      <c r="E1494" s="98" t="s">
        <v>13669</v>
      </c>
      <c r="F1494" s="124">
        <v>11</v>
      </c>
      <c r="G1494" s="112">
        <v>39014</v>
      </c>
      <c r="H1494" s="98"/>
      <c r="I1494" s="123" t="str">
        <f t="shared" si="23"/>
        <v>NÃO</v>
      </c>
      <c r="J1494" s="123"/>
      <c r="K1494" s="123"/>
      <c r="L1494" s="123"/>
      <c r="M1494" s="98" t="s">
        <v>14734</v>
      </c>
      <c r="N1494" s="118"/>
    </row>
    <row r="1495" spans="1:14" x14ac:dyDescent="0.25">
      <c r="A1495" s="130">
        <v>46341038000129</v>
      </c>
      <c r="B1495" s="98" t="s">
        <v>12860</v>
      </c>
      <c r="C1495" s="123" t="s">
        <v>4626</v>
      </c>
      <c r="D1495" s="98" t="s">
        <v>13667</v>
      </c>
      <c r="E1495" s="98" t="s">
        <v>13669</v>
      </c>
      <c r="F1495" s="124">
        <v>11</v>
      </c>
      <c r="G1495" s="112">
        <v>39814</v>
      </c>
      <c r="H1495" s="98"/>
      <c r="I1495" s="123" t="str">
        <f t="shared" si="23"/>
        <v>NÃO</v>
      </c>
      <c r="J1495" s="123"/>
      <c r="K1495" s="123"/>
      <c r="L1495" s="123"/>
      <c r="M1495" s="98" t="s">
        <v>16880</v>
      </c>
      <c r="N1495" s="118"/>
    </row>
    <row r="1496" spans="1:14" x14ac:dyDescent="0.25">
      <c r="A1496" s="130">
        <v>29141322000132</v>
      </c>
      <c r="B1496" s="98" t="s">
        <v>12861</v>
      </c>
      <c r="C1496" s="123" t="s">
        <v>3513</v>
      </c>
      <c r="D1496" s="98" t="s">
        <v>13667</v>
      </c>
      <c r="E1496" s="98" t="s">
        <v>13669</v>
      </c>
      <c r="F1496" s="124">
        <v>11</v>
      </c>
      <c r="G1496" s="112">
        <v>41275</v>
      </c>
      <c r="H1496" s="98"/>
      <c r="I1496" s="123" t="str">
        <f t="shared" si="23"/>
        <v>NÃO</v>
      </c>
      <c r="J1496" s="123"/>
      <c r="K1496" s="123"/>
      <c r="L1496" s="123"/>
      <c r="M1496" s="98" t="s">
        <v>13534</v>
      </c>
      <c r="N1496" s="118"/>
    </row>
    <row r="1497" spans="1:14" x14ac:dyDescent="0.25">
      <c r="A1497" s="130">
        <v>77001329000100</v>
      </c>
      <c r="B1497" s="98" t="s">
        <v>12862</v>
      </c>
      <c r="C1497" s="123" t="s">
        <v>3143</v>
      </c>
      <c r="D1497" s="98" t="s">
        <v>13667</v>
      </c>
      <c r="E1497" s="98" t="s">
        <v>13669</v>
      </c>
      <c r="F1497" s="124">
        <v>11</v>
      </c>
      <c r="G1497" s="112">
        <v>38855</v>
      </c>
      <c r="H1497" s="98"/>
      <c r="I1497" s="123" t="str">
        <f t="shared" si="23"/>
        <v>NÃO</v>
      </c>
      <c r="J1497" s="123"/>
      <c r="K1497" s="123"/>
      <c r="L1497" s="123"/>
      <c r="M1497" s="98" t="s">
        <v>15860</v>
      </c>
      <c r="N1497" s="118"/>
    </row>
    <row r="1498" spans="1:14" x14ac:dyDescent="0.25">
      <c r="A1498" s="130">
        <v>18428847000137</v>
      </c>
      <c r="B1498" s="98" t="s">
        <v>12863</v>
      </c>
      <c r="C1498" s="123" t="s">
        <v>1356</v>
      </c>
      <c r="D1498" s="98" t="s">
        <v>13667</v>
      </c>
      <c r="E1498" s="98" t="s">
        <v>13669</v>
      </c>
      <c r="F1498" s="124">
        <v>11</v>
      </c>
      <c r="G1498" s="112">
        <v>38703</v>
      </c>
      <c r="H1498" s="98"/>
      <c r="I1498" s="123" t="str">
        <f t="shared" si="23"/>
        <v>NÃO</v>
      </c>
      <c r="J1498" s="123"/>
      <c r="K1498" s="123"/>
      <c r="L1498" s="123"/>
      <c r="M1498" s="98"/>
      <c r="N1498" s="118"/>
    </row>
    <row r="1499" spans="1:14" x14ac:dyDescent="0.25">
      <c r="A1499" s="130">
        <v>23515687000101</v>
      </c>
      <c r="B1499" s="98" t="s">
        <v>12864</v>
      </c>
      <c r="C1499" s="123" t="s">
        <v>1356</v>
      </c>
      <c r="D1499" s="98" t="s">
        <v>13667</v>
      </c>
      <c r="E1499" s="98" t="s">
        <v>13669</v>
      </c>
      <c r="F1499" s="124">
        <v>14</v>
      </c>
      <c r="G1499" s="112">
        <v>44004</v>
      </c>
      <c r="H1499" s="98"/>
      <c r="I1499" s="123" t="str">
        <f t="shared" si="23"/>
        <v>SIM</v>
      </c>
      <c r="J1499" s="123"/>
      <c r="K1499" s="123"/>
      <c r="L1499" s="123"/>
      <c r="M1499" s="98"/>
      <c r="N1499" s="118"/>
    </row>
    <row r="1500" spans="1:14" x14ac:dyDescent="0.25">
      <c r="A1500" s="130">
        <v>12225546000120</v>
      </c>
      <c r="B1500" s="98" t="s">
        <v>12865</v>
      </c>
      <c r="C1500" s="123" t="s">
        <v>29</v>
      </c>
      <c r="D1500" s="98" t="s">
        <v>13667</v>
      </c>
      <c r="E1500" s="98" t="s">
        <v>13669</v>
      </c>
      <c r="F1500" s="124">
        <v>11</v>
      </c>
      <c r="G1500" s="112">
        <v>40945</v>
      </c>
      <c r="H1500" s="98"/>
      <c r="I1500" s="123" t="str">
        <f t="shared" si="23"/>
        <v>NÃO</v>
      </c>
      <c r="J1500" s="123"/>
      <c r="K1500" s="123"/>
      <c r="L1500" s="123"/>
      <c r="M1500" s="98"/>
      <c r="N1500" s="118"/>
    </row>
    <row r="1501" spans="1:14" x14ac:dyDescent="0.25">
      <c r="A1501" s="130">
        <v>1168145000169</v>
      </c>
      <c r="B1501" s="98" t="s">
        <v>12866</v>
      </c>
      <c r="C1501" s="123" t="s">
        <v>901</v>
      </c>
      <c r="D1501" s="98" t="s">
        <v>13667</v>
      </c>
      <c r="E1501" s="98" t="s">
        <v>13669</v>
      </c>
      <c r="F1501" s="124">
        <v>11</v>
      </c>
      <c r="G1501" s="112">
        <v>40953</v>
      </c>
      <c r="H1501" s="98"/>
      <c r="I1501" s="123" t="str">
        <f t="shared" si="23"/>
        <v>NÃO</v>
      </c>
      <c r="J1501" s="123"/>
      <c r="K1501" s="123"/>
      <c r="L1501" s="123"/>
      <c r="M1501" s="98" t="s">
        <v>14310</v>
      </c>
      <c r="N1501" s="118"/>
    </row>
    <row r="1502" spans="1:14" x14ac:dyDescent="0.25">
      <c r="A1502" s="130">
        <v>91553941000108</v>
      </c>
      <c r="B1502" s="98" t="s">
        <v>12867</v>
      </c>
      <c r="C1502" s="123" t="s">
        <v>3812</v>
      </c>
      <c r="D1502" s="98" t="s">
        <v>13667</v>
      </c>
      <c r="E1502" s="98" t="s">
        <v>13669</v>
      </c>
      <c r="F1502" s="124">
        <v>11</v>
      </c>
      <c r="G1502" s="112">
        <v>39532</v>
      </c>
      <c r="H1502" s="98"/>
      <c r="I1502" s="123" t="str">
        <f t="shared" si="23"/>
        <v>NÃO</v>
      </c>
      <c r="J1502" s="123"/>
      <c r="K1502" s="123"/>
      <c r="L1502" s="123"/>
      <c r="M1502" s="98" t="s">
        <v>13699</v>
      </c>
      <c r="N1502" s="118"/>
    </row>
    <row r="1503" spans="1:14" x14ac:dyDescent="0.25">
      <c r="A1503" s="130">
        <v>23539463000121</v>
      </c>
      <c r="B1503" s="98" t="s">
        <v>12868</v>
      </c>
      <c r="C1503" s="123" t="s">
        <v>1356</v>
      </c>
      <c r="D1503" s="98" t="s">
        <v>13667</v>
      </c>
      <c r="E1503" s="98" t="s">
        <v>13669</v>
      </c>
      <c r="F1503" s="124">
        <v>11</v>
      </c>
      <c r="G1503" s="112">
        <v>41068</v>
      </c>
      <c r="H1503" s="98"/>
      <c r="I1503" s="123" t="str">
        <f t="shared" si="23"/>
        <v>NÃO</v>
      </c>
      <c r="J1503" s="123"/>
      <c r="K1503" s="123"/>
      <c r="L1503" s="123"/>
      <c r="M1503" s="98" t="s">
        <v>14740</v>
      </c>
      <c r="N1503" s="118"/>
    </row>
    <row r="1504" spans="1:14" x14ac:dyDescent="0.25">
      <c r="A1504" s="130">
        <v>46523007000199</v>
      </c>
      <c r="B1504" s="98" t="s">
        <v>12869</v>
      </c>
      <c r="C1504" s="123" t="s">
        <v>4626</v>
      </c>
      <c r="D1504" s="98" t="s">
        <v>13667</v>
      </c>
      <c r="E1504" s="98" t="s">
        <v>13669</v>
      </c>
      <c r="F1504" s="124">
        <v>11</v>
      </c>
      <c r="G1504" s="112">
        <v>43101</v>
      </c>
      <c r="H1504" s="98"/>
      <c r="I1504" s="123" t="str">
        <f t="shared" si="23"/>
        <v>NÃO</v>
      </c>
      <c r="J1504" s="123"/>
      <c r="K1504" s="123"/>
      <c r="L1504" s="123"/>
      <c r="M1504" s="98" t="s">
        <v>16882</v>
      </c>
      <c r="N1504" s="118"/>
    </row>
    <row r="1505" spans="1:14" x14ac:dyDescent="0.25">
      <c r="A1505" s="130">
        <v>76105675000167</v>
      </c>
      <c r="B1505" s="98" t="s">
        <v>12870</v>
      </c>
      <c r="C1505" s="123" t="s">
        <v>3143</v>
      </c>
      <c r="D1505" s="98" t="s">
        <v>13667</v>
      </c>
      <c r="E1505" s="98" t="s">
        <v>13669</v>
      </c>
      <c r="F1505" s="124">
        <v>13</v>
      </c>
      <c r="G1505" s="112">
        <v>44136</v>
      </c>
      <c r="H1505" s="98"/>
      <c r="I1505" s="123" t="str">
        <f t="shared" si="23"/>
        <v>NÃO</v>
      </c>
      <c r="J1505" s="123"/>
      <c r="K1505" s="123"/>
      <c r="L1505" s="123"/>
      <c r="M1505" s="98"/>
      <c r="N1505" s="118"/>
    </row>
    <row r="1506" spans="1:14" x14ac:dyDescent="0.25">
      <c r="A1506" s="130">
        <v>88861448000140</v>
      </c>
      <c r="B1506" s="98" t="s">
        <v>12871</v>
      </c>
      <c r="C1506" s="123" t="s">
        <v>3812</v>
      </c>
      <c r="D1506" s="98" t="s">
        <v>13667</v>
      </c>
      <c r="E1506" s="98" t="s">
        <v>13669</v>
      </c>
      <c r="F1506" s="124">
        <v>11</v>
      </c>
      <c r="G1506" s="112">
        <v>38442</v>
      </c>
      <c r="H1506" s="98"/>
      <c r="I1506" s="123" t="str">
        <f t="shared" si="23"/>
        <v>NÃO</v>
      </c>
      <c r="J1506" s="123"/>
      <c r="K1506" s="123"/>
      <c r="L1506" s="123"/>
      <c r="M1506" s="98"/>
      <c r="N1506" s="118"/>
    </row>
    <row r="1507" spans="1:14" x14ac:dyDescent="0.25">
      <c r="A1507" s="130">
        <v>46137451000176</v>
      </c>
      <c r="B1507" s="98" t="s">
        <v>12872</v>
      </c>
      <c r="C1507" s="123" t="s">
        <v>4626</v>
      </c>
      <c r="D1507" s="98" t="s">
        <v>13667</v>
      </c>
      <c r="E1507" s="98" t="s">
        <v>13669</v>
      </c>
      <c r="F1507" s="124">
        <v>13</v>
      </c>
      <c r="G1507" s="112">
        <v>41640</v>
      </c>
      <c r="H1507" s="98"/>
      <c r="I1507" s="123" t="str">
        <f t="shared" si="23"/>
        <v>NÃO</v>
      </c>
      <c r="J1507" s="123"/>
      <c r="K1507" s="123"/>
      <c r="L1507" s="123"/>
      <c r="M1507" s="98" t="s">
        <v>16883</v>
      </c>
      <c r="N1507" s="118"/>
    </row>
    <row r="1508" spans="1:14" x14ac:dyDescent="0.25">
      <c r="A1508" s="130">
        <v>1181585000156</v>
      </c>
      <c r="B1508" s="98" t="s">
        <v>12873</v>
      </c>
      <c r="C1508" s="123" t="s">
        <v>901</v>
      </c>
      <c r="D1508" s="98" t="s">
        <v>13667</v>
      </c>
      <c r="E1508" s="98" t="s">
        <v>13669</v>
      </c>
      <c r="F1508" s="124">
        <v>11</v>
      </c>
      <c r="G1508" s="112">
        <v>42593</v>
      </c>
      <c r="H1508" s="98"/>
      <c r="I1508" s="123" t="str">
        <f t="shared" si="23"/>
        <v>NÃO</v>
      </c>
      <c r="J1508" s="123"/>
      <c r="K1508" s="123"/>
      <c r="L1508" s="123"/>
      <c r="M1508" s="98" t="s">
        <v>14313</v>
      </c>
      <c r="N1508" s="118"/>
    </row>
    <row r="1509" spans="1:14" x14ac:dyDescent="0.25">
      <c r="A1509" s="130">
        <v>6553861000183</v>
      </c>
      <c r="B1509" s="98" t="s">
        <v>12874</v>
      </c>
      <c r="C1509" s="123" t="s">
        <v>2926</v>
      </c>
      <c r="D1509" s="98" t="s">
        <v>13667</v>
      </c>
      <c r="E1509" s="98" t="s">
        <v>13669</v>
      </c>
      <c r="F1509" s="124">
        <v>11</v>
      </c>
      <c r="G1509" s="112">
        <v>40875</v>
      </c>
      <c r="H1509" s="98"/>
      <c r="I1509" s="123" t="str">
        <f t="shared" si="23"/>
        <v>NÃO</v>
      </c>
      <c r="J1509" s="123"/>
      <c r="K1509" s="123"/>
      <c r="L1509" s="123"/>
      <c r="M1509" s="98" t="s">
        <v>15627</v>
      </c>
      <c r="N1509" s="118"/>
    </row>
    <row r="1510" spans="1:14" x14ac:dyDescent="0.25">
      <c r="A1510" s="130">
        <v>8789299000117</v>
      </c>
      <c r="B1510" s="98" t="s">
        <v>12875</v>
      </c>
      <c r="C1510" s="123" t="s">
        <v>2554</v>
      </c>
      <c r="D1510" s="98" t="s">
        <v>13667</v>
      </c>
      <c r="E1510" s="98" t="s">
        <v>13669</v>
      </c>
      <c r="F1510" s="124">
        <v>11</v>
      </c>
      <c r="G1510" s="112">
        <v>38701</v>
      </c>
      <c r="H1510" s="98"/>
      <c r="I1510" s="123" t="str">
        <f t="shared" si="23"/>
        <v>NÃO</v>
      </c>
      <c r="J1510" s="123"/>
      <c r="K1510" s="123"/>
      <c r="L1510" s="123"/>
      <c r="M1510" s="98" t="s">
        <v>15199</v>
      </c>
      <c r="N1510" s="118"/>
    </row>
    <row r="1511" spans="1:14" x14ac:dyDescent="0.25">
      <c r="A1511" s="130">
        <v>76172907000108</v>
      </c>
      <c r="B1511" s="98" t="s">
        <v>12876</v>
      </c>
      <c r="C1511" s="123" t="s">
        <v>3143</v>
      </c>
      <c r="D1511" s="98" t="s">
        <v>13667</v>
      </c>
      <c r="E1511" s="98" t="s">
        <v>13669</v>
      </c>
      <c r="F1511" s="124">
        <v>14</v>
      </c>
      <c r="G1511" s="112">
        <v>44013</v>
      </c>
      <c r="H1511" s="98"/>
      <c r="I1511" s="123" t="str">
        <f t="shared" si="23"/>
        <v>SIM</v>
      </c>
      <c r="J1511" s="123"/>
      <c r="K1511" s="123"/>
      <c r="L1511" s="123"/>
      <c r="M1511" s="98"/>
      <c r="N1511" s="118"/>
    </row>
    <row r="1512" spans="1:14" x14ac:dyDescent="0.25">
      <c r="A1512" s="130">
        <v>95543427000142</v>
      </c>
      <c r="B1512" s="98" t="s">
        <v>12877</v>
      </c>
      <c r="C1512" s="123" t="s">
        <v>3143</v>
      </c>
      <c r="D1512" s="98" t="s">
        <v>13667</v>
      </c>
      <c r="E1512" s="98" t="s">
        <v>13669</v>
      </c>
      <c r="F1512" s="124">
        <v>11</v>
      </c>
      <c r="G1512" s="112">
        <v>41044</v>
      </c>
      <c r="H1512" s="98"/>
      <c r="I1512" s="123" t="str">
        <f t="shared" si="23"/>
        <v>NÃO</v>
      </c>
      <c r="J1512" s="123"/>
      <c r="K1512" s="123"/>
      <c r="L1512" s="123"/>
      <c r="M1512" s="98" t="s">
        <v>15863</v>
      </c>
      <c r="N1512" s="118"/>
    </row>
    <row r="1513" spans="1:14" x14ac:dyDescent="0.25">
      <c r="A1513" s="130">
        <v>45370707000128</v>
      </c>
      <c r="B1513" s="98" t="s">
        <v>12878</v>
      </c>
      <c r="C1513" s="123" t="s">
        <v>4626</v>
      </c>
      <c r="D1513" s="98" t="s">
        <v>13667</v>
      </c>
      <c r="E1513" s="98" t="s">
        <v>13669</v>
      </c>
      <c r="F1513" s="124">
        <v>11</v>
      </c>
      <c r="G1513" s="112">
        <v>39072</v>
      </c>
      <c r="H1513" s="98"/>
      <c r="I1513" s="123" t="str">
        <f t="shared" si="23"/>
        <v>NÃO</v>
      </c>
      <c r="J1513" s="123"/>
      <c r="K1513" s="123"/>
      <c r="L1513" s="123"/>
      <c r="M1513" s="98" t="s">
        <v>16885</v>
      </c>
      <c r="N1513" s="118"/>
    </row>
    <row r="1514" spans="1:14" x14ac:dyDescent="0.25">
      <c r="A1514" s="130">
        <v>18315226000147</v>
      </c>
      <c r="B1514" s="98" t="s">
        <v>12879</v>
      </c>
      <c r="C1514" s="123" t="s">
        <v>1356</v>
      </c>
      <c r="D1514" s="98" t="s">
        <v>13667</v>
      </c>
      <c r="E1514" s="98" t="s">
        <v>13669</v>
      </c>
      <c r="F1514" s="124">
        <v>14</v>
      </c>
      <c r="G1514" s="112">
        <v>43983</v>
      </c>
      <c r="H1514" s="98"/>
      <c r="I1514" s="123" t="str">
        <f t="shared" si="23"/>
        <v>SIM</v>
      </c>
      <c r="J1514" s="123"/>
      <c r="K1514" s="123"/>
      <c r="L1514" s="123"/>
      <c r="M1514" s="98"/>
      <c r="N1514" s="118"/>
    </row>
    <row r="1515" spans="1:14" x14ac:dyDescent="0.25">
      <c r="A1515" s="130">
        <v>1189497000109</v>
      </c>
      <c r="B1515" s="98" t="s">
        <v>12880</v>
      </c>
      <c r="C1515" s="123" t="s">
        <v>5227</v>
      </c>
      <c r="D1515" s="98" t="s">
        <v>13667</v>
      </c>
      <c r="E1515" s="98" t="s">
        <v>13669</v>
      </c>
      <c r="F1515" s="124">
        <v>11</v>
      </c>
      <c r="G1515" s="112">
        <v>39876</v>
      </c>
      <c r="H1515" s="98"/>
      <c r="I1515" s="123" t="str">
        <f t="shared" si="23"/>
        <v>NÃO</v>
      </c>
      <c r="J1515" s="123"/>
      <c r="K1515" s="123"/>
      <c r="L1515" s="123"/>
      <c r="M1515" s="98"/>
      <c r="N1515" s="118"/>
    </row>
    <row r="1516" spans="1:14" x14ac:dyDescent="0.25">
      <c r="A1516" s="130">
        <v>1740422000166</v>
      </c>
      <c r="B1516" s="98" t="s">
        <v>12881</v>
      </c>
      <c r="C1516" s="123" t="s">
        <v>901</v>
      </c>
      <c r="D1516" s="98" t="s">
        <v>13667</v>
      </c>
      <c r="E1516" s="98" t="s">
        <v>13669</v>
      </c>
      <c r="F1516" s="124">
        <v>14</v>
      </c>
      <c r="G1516" s="112">
        <v>44136</v>
      </c>
      <c r="H1516" s="98"/>
      <c r="I1516" s="123" t="str">
        <f t="shared" si="23"/>
        <v>SIM</v>
      </c>
      <c r="J1516" s="123"/>
      <c r="K1516" s="123"/>
      <c r="L1516" s="123"/>
      <c r="M1516" s="98"/>
      <c r="N1516" s="118"/>
    </row>
    <row r="1517" spans="1:14" x14ac:dyDescent="0.25">
      <c r="A1517" s="130">
        <v>76460526000116</v>
      </c>
      <c r="B1517" s="98" t="s">
        <v>12882</v>
      </c>
      <c r="C1517" s="123" t="s">
        <v>3143</v>
      </c>
      <c r="D1517" s="98" t="s">
        <v>13667</v>
      </c>
      <c r="E1517" s="98" t="s">
        <v>13669</v>
      </c>
      <c r="F1517" s="124">
        <v>14</v>
      </c>
      <c r="G1517" s="112">
        <v>44136</v>
      </c>
      <c r="H1517" s="98"/>
      <c r="I1517" s="123" t="str">
        <f t="shared" si="23"/>
        <v>SIM</v>
      </c>
      <c r="J1517" s="123"/>
      <c r="K1517" s="123"/>
      <c r="L1517" s="123"/>
      <c r="M1517" s="98"/>
      <c r="N1517" s="118"/>
    </row>
    <row r="1518" spans="1:14" x14ac:dyDescent="0.25">
      <c r="A1518" s="130">
        <v>37465176000129</v>
      </c>
      <c r="B1518" s="98" t="s">
        <v>12883</v>
      </c>
      <c r="C1518" s="123" t="s">
        <v>2274</v>
      </c>
      <c r="D1518" s="98" t="s">
        <v>13667</v>
      </c>
      <c r="E1518" s="98" t="s">
        <v>13669</v>
      </c>
      <c r="F1518" s="124">
        <v>11</v>
      </c>
      <c r="G1518" s="112">
        <v>38666</v>
      </c>
      <c r="H1518" s="98"/>
      <c r="I1518" s="123" t="str">
        <f t="shared" si="23"/>
        <v>NÃO</v>
      </c>
      <c r="J1518" s="123"/>
      <c r="K1518" s="123"/>
      <c r="L1518" s="123"/>
      <c r="M1518" s="98" t="s">
        <v>15009</v>
      </c>
      <c r="N1518" s="118"/>
    </row>
    <row r="1519" spans="1:14" x14ac:dyDescent="0.25">
      <c r="A1519" s="130">
        <v>1615653000148</v>
      </c>
      <c r="B1519" s="98" t="s">
        <v>12884</v>
      </c>
      <c r="C1519" s="123" t="s">
        <v>2554</v>
      </c>
      <c r="D1519" s="98" t="s">
        <v>13667</v>
      </c>
      <c r="E1519" s="98" t="s">
        <v>13669</v>
      </c>
      <c r="F1519" s="124">
        <v>11</v>
      </c>
      <c r="G1519" s="112">
        <v>41588</v>
      </c>
      <c r="H1519" s="98"/>
      <c r="I1519" s="123" t="str">
        <f t="shared" si="23"/>
        <v>NÃO</v>
      </c>
      <c r="J1519" s="123"/>
      <c r="K1519" s="123"/>
      <c r="L1519" s="123"/>
      <c r="M1519" s="98" t="s">
        <v>15203</v>
      </c>
      <c r="N1519" s="118"/>
    </row>
    <row r="1520" spans="1:14" x14ac:dyDescent="0.25">
      <c r="A1520" s="130">
        <v>12259040000131</v>
      </c>
      <c r="B1520" s="98" t="s">
        <v>12885</v>
      </c>
      <c r="C1520" s="123" t="s">
        <v>29</v>
      </c>
      <c r="D1520" s="98" t="s">
        <v>13667</v>
      </c>
      <c r="E1520" s="98" t="s">
        <v>13669</v>
      </c>
      <c r="F1520" s="124">
        <v>11</v>
      </c>
      <c r="G1520" s="112">
        <v>40246</v>
      </c>
      <c r="H1520" s="98"/>
      <c r="I1520" s="123" t="str">
        <f t="shared" si="23"/>
        <v>NÃO</v>
      </c>
      <c r="J1520" s="123"/>
      <c r="K1520" s="123"/>
      <c r="L1520" s="123"/>
      <c r="M1520" s="98" t="s">
        <v>13782</v>
      </c>
      <c r="N1520" s="118"/>
    </row>
    <row r="1521" spans="1:14" x14ac:dyDescent="0.25">
      <c r="A1521" s="130">
        <v>1615784000125</v>
      </c>
      <c r="B1521" s="98" t="s">
        <v>12886</v>
      </c>
      <c r="C1521" s="123" t="s">
        <v>2554</v>
      </c>
      <c r="D1521" s="98" t="s">
        <v>13667</v>
      </c>
      <c r="E1521" s="98" t="s">
        <v>13669</v>
      </c>
      <c r="F1521" s="124">
        <v>11</v>
      </c>
      <c r="G1521" s="112">
        <v>40668</v>
      </c>
      <c r="H1521" s="98"/>
      <c r="I1521" s="123" t="str">
        <f t="shared" si="23"/>
        <v>NÃO</v>
      </c>
      <c r="J1521" s="123"/>
      <c r="K1521" s="123"/>
      <c r="L1521" s="123"/>
      <c r="M1521" s="98" t="s">
        <v>15206</v>
      </c>
      <c r="N1521" s="118"/>
    </row>
    <row r="1522" spans="1:14" x14ac:dyDescent="0.25">
      <c r="A1522" s="130">
        <v>18242792000176</v>
      </c>
      <c r="B1522" s="98" t="s">
        <v>12887</v>
      </c>
      <c r="C1522" s="123" t="s">
        <v>1356</v>
      </c>
      <c r="D1522" s="98" t="s">
        <v>13667</v>
      </c>
      <c r="E1522" s="98" t="s">
        <v>13669</v>
      </c>
      <c r="F1522" s="124">
        <v>12</v>
      </c>
      <c r="G1522" s="112">
        <v>39874</v>
      </c>
      <c r="H1522" s="98"/>
      <c r="I1522" s="123" t="str">
        <f t="shared" si="23"/>
        <v>NÃO</v>
      </c>
      <c r="J1522" s="123"/>
      <c r="K1522" s="123"/>
      <c r="L1522" s="123"/>
      <c r="M1522" s="98"/>
      <c r="N1522" s="118"/>
    </row>
    <row r="1523" spans="1:14" x14ac:dyDescent="0.25">
      <c r="A1523" s="130">
        <v>11049848000121</v>
      </c>
      <c r="B1523" s="98" t="s">
        <v>12888</v>
      </c>
      <c r="C1523" s="123" t="s">
        <v>2758</v>
      </c>
      <c r="D1523" s="98" t="s">
        <v>13667</v>
      </c>
      <c r="E1523" s="98" t="s">
        <v>13669</v>
      </c>
      <c r="F1523" s="124">
        <v>13</v>
      </c>
      <c r="G1523" s="112">
        <v>43160</v>
      </c>
      <c r="H1523" s="98"/>
      <c r="I1523" s="123" t="str">
        <f t="shared" si="23"/>
        <v>NÃO</v>
      </c>
      <c r="J1523" s="123"/>
      <c r="K1523" s="123"/>
      <c r="L1523" s="123"/>
      <c r="M1523" s="98" t="s">
        <v>15460</v>
      </c>
      <c r="N1523" s="118"/>
    </row>
    <row r="1524" spans="1:14" x14ac:dyDescent="0.25">
      <c r="A1524" s="130">
        <v>83102251000104</v>
      </c>
      <c r="B1524" s="98" t="s">
        <v>12889</v>
      </c>
      <c r="C1524" s="123" t="s">
        <v>4289</v>
      </c>
      <c r="D1524" s="98" t="s">
        <v>13667</v>
      </c>
      <c r="E1524" s="98" t="s">
        <v>13669</v>
      </c>
      <c r="F1524" s="124">
        <v>14</v>
      </c>
      <c r="G1524" s="112">
        <v>44105</v>
      </c>
      <c r="H1524" s="98"/>
      <c r="I1524" s="123" t="str">
        <f t="shared" si="23"/>
        <v>SIM</v>
      </c>
      <c r="J1524" s="123"/>
      <c r="K1524" s="123"/>
      <c r="L1524" s="123"/>
      <c r="M1524" s="98"/>
      <c r="N1524" s="118"/>
    </row>
    <row r="1525" spans="1:14" x14ac:dyDescent="0.25">
      <c r="A1525" s="130">
        <v>18296681000142</v>
      </c>
      <c r="B1525" s="98" t="s">
        <v>12890</v>
      </c>
      <c r="C1525" s="123" t="s">
        <v>1356</v>
      </c>
      <c r="D1525" s="98" t="s">
        <v>13667</v>
      </c>
      <c r="E1525" s="98" t="s">
        <v>13669</v>
      </c>
      <c r="F1525" s="124">
        <v>11</v>
      </c>
      <c r="G1525" s="112">
        <v>41963</v>
      </c>
      <c r="H1525" s="98"/>
      <c r="I1525" s="123" t="str">
        <f t="shared" si="23"/>
        <v>NÃO</v>
      </c>
      <c r="J1525" s="123"/>
      <c r="K1525" s="123"/>
      <c r="L1525" s="123"/>
      <c r="M1525" s="98" t="s">
        <v>14745</v>
      </c>
      <c r="N1525" s="118"/>
    </row>
    <row r="1526" spans="1:14" x14ac:dyDescent="0.25">
      <c r="A1526" s="130">
        <v>3434792000109</v>
      </c>
      <c r="B1526" s="98" t="s">
        <v>12891</v>
      </c>
      <c r="C1526" s="123" t="s">
        <v>2197</v>
      </c>
      <c r="D1526" s="98" t="s">
        <v>13667</v>
      </c>
      <c r="E1526" s="98" t="s">
        <v>13669</v>
      </c>
      <c r="F1526" s="124">
        <v>14</v>
      </c>
      <c r="G1526" s="112">
        <v>44015</v>
      </c>
      <c r="H1526" s="98"/>
      <c r="I1526" s="123" t="str">
        <f t="shared" si="23"/>
        <v>SIM</v>
      </c>
      <c r="J1526" s="123"/>
      <c r="K1526" s="123"/>
      <c r="L1526" s="123"/>
      <c r="M1526" s="98"/>
      <c r="N1526" s="118"/>
    </row>
    <row r="1527" spans="1:14" x14ac:dyDescent="0.25">
      <c r="A1527" s="130">
        <v>33000670000167</v>
      </c>
      <c r="B1527" s="98" t="s">
        <v>12892</v>
      </c>
      <c r="C1527" s="123" t="s">
        <v>2274</v>
      </c>
      <c r="D1527" s="98" t="s">
        <v>13667</v>
      </c>
      <c r="E1527" s="98" t="s">
        <v>13669</v>
      </c>
      <c r="F1527" s="124">
        <v>11</v>
      </c>
      <c r="G1527" s="112">
        <v>38645</v>
      </c>
      <c r="H1527" s="98"/>
      <c r="I1527" s="123" t="str">
        <f t="shared" si="23"/>
        <v>NÃO</v>
      </c>
      <c r="J1527" s="123"/>
      <c r="K1527" s="123"/>
      <c r="L1527" s="123"/>
      <c r="M1527" s="98" t="s">
        <v>15012</v>
      </c>
      <c r="N1527" s="118"/>
    </row>
    <row r="1528" spans="1:14" x14ac:dyDescent="0.25">
      <c r="A1528" s="130">
        <v>65712077000130</v>
      </c>
      <c r="B1528" s="98" t="s">
        <v>12893</v>
      </c>
      <c r="C1528" s="123" t="s">
        <v>4626</v>
      </c>
      <c r="D1528" s="98" t="s">
        <v>13667</v>
      </c>
      <c r="E1528" s="98" t="s">
        <v>13669</v>
      </c>
      <c r="F1528" s="124">
        <v>11</v>
      </c>
      <c r="G1528" s="112">
        <v>42719</v>
      </c>
      <c r="H1528" s="98"/>
      <c r="I1528" s="123" t="str">
        <f t="shared" si="23"/>
        <v>NÃO</v>
      </c>
      <c r="J1528" s="123"/>
      <c r="K1528" s="123"/>
      <c r="L1528" s="123"/>
      <c r="M1528" s="98" t="s">
        <v>16889</v>
      </c>
      <c r="N1528" s="118"/>
    </row>
    <row r="1529" spans="1:14" x14ac:dyDescent="0.25">
      <c r="A1529" s="130">
        <v>92451152000129</v>
      </c>
      <c r="B1529" s="98" t="s">
        <v>12894</v>
      </c>
      <c r="C1529" s="123" t="s">
        <v>3812</v>
      </c>
      <c r="D1529" s="98" t="s">
        <v>13667</v>
      </c>
      <c r="E1529" s="98" t="s">
        <v>13669</v>
      </c>
      <c r="F1529" s="124">
        <v>11</v>
      </c>
      <c r="G1529" s="112">
        <v>42736</v>
      </c>
      <c r="H1529" s="98"/>
      <c r="I1529" s="123" t="str">
        <f t="shared" si="23"/>
        <v>NÃO</v>
      </c>
      <c r="J1529" s="123"/>
      <c r="K1529" s="123"/>
      <c r="L1529" s="123"/>
      <c r="M1529" s="98"/>
      <c r="N1529" s="118"/>
    </row>
    <row r="1530" spans="1:14" x14ac:dyDescent="0.25">
      <c r="A1530" s="130">
        <v>1067974000155</v>
      </c>
      <c r="B1530" s="98" t="s">
        <v>12895</v>
      </c>
      <c r="C1530" s="123" t="s">
        <v>5227</v>
      </c>
      <c r="D1530" s="98" t="s">
        <v>13667</v>
      </c>
      <c r="E1530" s="98" t="s">
        <v>13669</v>
      </c>
      <c r="F1530" s="124">
        <v>11</v>
      </c>
      <c r="G1530" s="112">
        <v>43543</v>
      </c>
      <c r="H1530" s="98"/>
      <c r="I1530" s="123" t="str">
        <f t="shared" si="23"/>
        <v>NÃO</v>
      </c>
      <c r="J1530" s="123"/>
      <c r="K1530" s="123"/>
      <c r="L1530" s="123"/>
      <c r="M1530" s="98"/>
      <c r="N1530" s="118"/>
    </row>
    <row r="1531" spans="1:14" x14ac:dyDescent="0.25">
      <c r="A1531" s="130">
        <v>3503638000133</v>
      </c>
      <c r="B1531" s="98" t="s">
        <v>12896</v>
      </c>
      <c r="C1531" s="123" t="s">
        <v>2274</v>
      </c>
      <c r="D1531" s="98" t="s">
        <v>13667</v>
      </c>
      <c r="E1531" s="98" t="s">
        <v>13669</v>
      </c>
      <c r="F1531" s="124">
        <v>11</v>
      </c>
      <c r="G1531" s="112">
        <v>38315</v>
      </c>
      <c r="H1531" s="98"/>
      <c r="I1531" s="123" t="str">
        <f t="shared" si="23"/>
        <v>NÃO</v>
      </c>
      <c r="J1531" s="123"/>
      <c r="K1531" s="123"/>
      <c r="L1531" s="123"/>
      <c r="M1531" s="98" t="s">
        <v>15015</v>
      </c>
      <c r="N1531" s="118"/>
    </row>
    <row r="1532" spans="1:14" x14ac:dyDescent="0.25">
      <c r="A1532" s="130">
        <v>15023989000126</v>
      </c>
      <c r="B1532" s="98" t="s">
        <v>12897</v>
      </c>
      <c r="C1532" s="123" t="s">
        <v>2274</v>
      </c>
      <c r="D1532" s="98" t="s">
        <v>13667</v>
      </c>
      <c r="E1532" s="98" t="s">
        <v>13669</v>
      </c>
      <c r="F1532" s="124">
        <v>14</v>
      </c>
      <c r="G1532" s="112">
        <v>44166</v>
      </c>
      <c r="H1532" s="98"/>
      <c r="I1532" s="123" t="str">
        <f t="shared" si="23"/>
        <v>SIM</v>
      </c>
      <c r="J1532" s="123"/>
      <c r="K1532" s="123"/>
      <c r="L1532" s="123"/>
      <c r="M1532" s="98"/>
      <c r="N1532" s="118"/>
    </row>
    <row r="1533" spans="1:14" x14ac:dyDescent="0.25">
      <c r="A1533" s="130">
        <v>45162328000142</v>
      </c>
      <c r="B1533" s="98" t="s">
        <v>12898</v>
      </c>
      <c r="C1533" s="123" t="s">
        <v>4626</v>
      </c>
      <c r="D1533" s="98" t="s">
        <v>13667</v>
      </c>
      <c r="E1533" s="98" t="s">
        <v>13669</v>
      </c>
      <c r="F1533" s="124">
        <v>11</v>
      </c>
      <c r="G1533" s="112">
        <v>40275</v>
      </c>
      <c r="H1533" s="98"/>
      <c r="I1533" s="123" t="str">
        <f t="shared" si="23"/>
        <v>NÃO</v>
      </c>
      <c r="J1533" s="123"/>
      <c r="K1533" s="123"/>
      <c r="L1533" s="123"/>
      <c r="M1533" s="98"/>
      <c r="N1533" s="118"/>
    </row>
    <row r="1534" spans="1:14" x14ac:dyDescent="0.25">
      <c r="A1534" s="130">
        <v>16444143000122</v>
      </c>
      <c r="B1534" s="98" t="s">
        <v>12899</v>
      </c>
      <c r="C1534" s="123" t="s">
        <v>215</v>
      </c>
      <c r="D1534" s="98" t="s">
        <v>13667</v>
      </c>
      <c r="E1534" s="98" t="s">
        <v>13669</v>
      </c>
      <c r="F1534" s="124">
        <v>11</v>
      </c>
      <c r="G1534" s="112">
        <v>39175</v>
      </c>
      <c r="H1534" s="98"/>
      <c r="I1534" s="123" t="str">
        <f t="shared" si="23"/>
        <v>NÃO</v>
      </c>
      <c r="J1534" s="123"/>
      <c r="K1534" s="123"/>
      <c r="L1534" s="123"/>
      <c r="M1534" s="98"/>
      <c r="N1534" s="118"/>
    </row>
    <row r="1535" spans="1:14" x14ac:dyDescent="0.25">
      <c r="A1535" s="130">
        <v>51842177000176</v>
      </c>
      <c r="B1535" s="98" t="s">
        <v>12900</v>
      </c>
      <c r="C1535" s="123" t="s">
        <v>4626</v>
      </c>
      <c r="D1535" s="98" t="s">
        <v>13667</v>
      </c>
      <c r="E1535" s="98" t="s">
        <v>13669</v>
      </c>
      <c r="F1535" s="124">
        <v>11</v>
      </c>
      <c r="G1535" s="112">
        <v>43800</v>
      </c>
      <c r="H1535" s="98"/>
      <c r="I1535" s="123" t="str">
        <f t="shared" si="23"/>
        <v>NÃO</v>
      </c>
      <c r="J1535" s="123"/>
      <c r="K1535" s="123"/>
      <c r="L1535" s="123"/>
      <c r="M1535" s="98"/>
      <c r="N1535" s="118"/>
    </row>
    <row r="1536" spans="1:14" x14ac:dyDescent="0.25">
      <c r="A1536" s="130">
        <v>1801612000146</v>
      </c>
      <c r="B1536" s="98" t="s">
        <v>12901</v>
      </c>
      <c r="C1536" s="123" t="s">
        <v>901</v>
      </c>
      <c r="D1536" s="98" t="s">
        <v>13667</v>
      </c>
      <c r="E1536" s="98" t="s">
        <v>13669</v>
      </c>
      <c r="F1536" s="124">
        <v>14.25</v>
      </c>
      <c r="G1536" s="112">
        <v>43917</v>
      </c>
      <c r="H1536" s="98"/>
      <c r="I1536" s="123" t="str">
        <f t="shared" si="23"/>
        <v>SIM</v>
      </c>
      <c r="J1536" s="123"/>
      <c r="K1536" s="123"/>
      <c r="L1536" s="123"/>
      <c r="M1536" s="98" t="s">
        <v>14315</v>
      </c>
      <c r="N1536" s="118"/>
    </row>
    <row r="1537" spans="1:14" x14ac:dyDescent="0.25">
      <c r="A1537" s="130">
        <v>28920999000106</v>
      </c>
      <c r="B1537" s="98" t="s">
        <v>12902</v>
      </c>
      <c r="C1537" s="123" t="s">
        <v>3513</v>
      </c>
      <c r="D1537" s="98" t="s">
        <v>13667</v>
      </c>
      <c r="E1537" s="98" t="s">
        <v>13669</v>
      </c>
      <c r="F1537" s="124">
        <v>14</v>
      </c>
      <c r="G1537" s="112">
        <v>44044</v>
      </c>
      <c r="H1537" s="98"/>
      <c r="I1537" s="123" t="str">
        <f t="shared" si="23"/>
        <v>SIM</v>
      </c>
      <c r="J1537" s="123"/>
      <c r="K1537" s="123"/>
      <c r="L1537" s="123"/>
      <c r="M1537" s="98"/>
      <c r="N1537" s="118"/>
    </row>
    <row r="1538" spans="1:14" x14ac:dyDescent="0.25">
      <c r="A1538" s="130">
        <v>8358053000190</v>
      </c>
      <c r="B1538" s="98" t="s">
        <v>12903</v>
      </c>
      <c r="C1538" s="123" t="s">
        <v>3601</v>
      </c>
      <c r="D1538" s="98" t="s">
        <v>13667</v>
      </c>
      <c r="E1538" s="98" t="s">
        <v>13669</v>
      </c>
      <c r="F1538" s="124">
        <v>11</v>
      </c>
      <c r="G1538" s="112">
        <v>41640</v>
      </c>
      <c r="H1538" s="98"/>
      <c r="I1538" s="123" t="str">
        <f t="shared" si="23"/>
        <v>NÃO</v>
      </c>
      <c r="J1538" s="123"/>
      <c r="K1538" s="123"/>
      <c r="L1538" s="123"/>
      <c r="M1538" s="98" t="s">
        <v>16110</v>
      </c>
      <c r="N1538" s="118"/>
    </row>
    <row r="1539" spans="1:14" x14ac:dyDescent="0.25">
      <c r="A1539" s="130">
        <v>87344016000108</v>
      </c>
      <c r="B1539" s="98" t="s">
        <v>12904</v>
      </c>
      <c r="C1539" s="123" t="s">
        <v>3812</v>
      </c>
      <c r="D1539" s="98" t="s">
        <v>13667</v>
      </c>
      <c r="E1539" s="98" t="s">
        <v>13669</v>
      </c>
      <c r="F1539" s="124">
        <v>11</v>
      </c>
      <c r="G1539" s="112">
        <v>42736</v>
      </c>
      <c r="H1539" s="98"/>
      <c r="I1539" s="123" t="str">
        <f t="shared" ref="I1539:I1602" si="24">IFERROR(IF(OR(E1539="Ativos", E1539="Aposentados",E1539="Pensionistas"),IF(F1539&gt;=14,"SIM","NÃO"),""),"")</f>
        <v>NÃO</v>
      </c>
      <c r="J1539" s="123"/>
      <c r="K1539" s="123"/>
      <c r="L1539" s="123"/>
      <c r="M1539" s="98" t="s">
        <v>16432</v>
      </c>
      <c r="N1539" s="118"/>
    </row>
    <row r="1540" spans="1:14" x14ac:dyDescent="0.25">
      <c r="A1540" s="130">
        <v>1617413000182</v>
      </c>
      <c r="B1540" s="98" t="s">
        <v>12905</v>
      </c>
      <c r="C1540" s="123" t="s">
        <v>901</v>
      </c>
      <c r="D1540" s="98" t="s">
        <v>13667</v>
      </c>
      <c r="E1540" s="98" t="s">
        <v>13669</v>
      </c>
      <c r="F1540" s="124">
        <v>11</v>
      </c>
      <c r="G1540" s="112">
        <v>41471</v>
      </c>
      <c r="H1540" s="98"/>
      <c r="I1540" s="123" t="str">
        <f t="shared" si="24"/>
        <v>NÃO</v>
      </c>
      <c r="J1540" s="123"/>
      <c r="K1540" s="123"/>
      <c r="L1540" s="123"/>
      <c r="M1540" s="98" t="s">
        <v>14316</v>
      </c>
      <c r="N1540" s="118"/>
    </row>
    <row r="1541" spans="1:14" x14ac:dyDescent="0.25">
      <c r="A1541" s="130">
        <v>4876447000180</v>
      </c>
      <c r="B1541" s="98" t="s">
        <v>12906</v>
      </c>
      <c r="C1541" s="123" t="s">
        <v>2413</v>
      </c>
      <c r="D1541" s="98" t="s">
        <v>13667</v>
      </c>
      <c r="E1541" s="98" t="s">
        <v>13669</v>
      </c>
      <c r="F1541" s="124">
        <v>11</v>
      </c>
      <c r="G1541" s="112">
        <v>38786</v>
      </c>
      <c r="H1541" s="98"/>
      <c r="I1541" s="123" t="str">
        <f t="shared" si="24"/>
        <v>NÃO</v>
      </c>
      <c r="J1541" s="123"/>
      <c r="K1541" s="123"/>
      <c r="L1541" s="123"/>
      <c r="M1541" s="98"/>
      <c r="N1541" s="118"/>
    </row>
    <row r="1542" spans="1:14" x14ac:dyDescent="0.25">
      <c r="A1542" s="130">
        <v>92963560000160</v>
      </c>
      <c r="B1542" s="98" t="s">
        <v>12907</v>
      </c>
      <c r="C1542" s="123" t="s">
        <v>3812</v>
      </c>
      <c r="D1542" s="98" t="s">
        <v>13667</v>
      </c>
      <c r="E1542" s="98" t="s">
        <v>13669</v>
      </c>
      <c r="F1542" s="124">
        <v>14</v>
      </c>
      <c r="G1542" s="112">
        <v>43082</v>
      </c>
      <c r="H1542" s="98"/>
      <c r="I1542" s="123" t="str">
        <f t="shared" si="24"/>
        <v>SIM</v>
      </c>
      <c r="J1542" s="123"/>
      <c r="K1542" s="123"/>
      <c r="L1542" s="123"/>
      <c r="M1542" s="98"/>
      <c r="N1542" s="118"/>
    </row>
    <row r="1543" spans="1:14" x14ac:dyDescent="0.25">
      <c r="A1543" s="130">
        <v>1591618000136</v>
      </c>
      <c r="B1543" s="98" t="s">
        <v>12908</v>
      </c>
      <c r="C1543" s="123" t="s">
        <v>3143</v>
      </c>
      <c r="D1543" s="98" t="s">
        <v>13667</v>
      </c>
      <c r="E1543" s="98" t="s">
        <v>13669</v>
      </c>
      <c r="F1543" s="124">
        <v>11</v>
      </c>
      <c r="G1543" s="112">
        <v>43466</v>
      </c>
      <c r="H1543" s="98"/>
      <c r="I1543" s="123" t="str">
        <f t="shared" si="24"/>
        <v>NÃO</v>
      </c>
      <c r="J1543" s="123"/>
      <c r="K1543" s="123"/>
      <c r="L1543" s="123"/>
      <c r="M1543" s="98" t="s">
        <v>15866</v>
      </c>
      <c r="N1543" s="118"/>
    </row>
    <row r="1544" spans="1:14" x14ac:dyDescent="0.25">
      <c r="A1544" s="130">
        <v>82575812000120</v>
      </c>
      <c r="B1544" s="98" t="s">
        <v>12909</v>
      </c>
      <c r="C1544" s="123" t="s">
        <v>4289</v>
      </c>
      <c r="D1544" s="98" t="s">
        <v>13667</v>
      </c>
      <c r="E1544" s="98" t="s">
        <v>13669</v>
      </c>
      <c r="F1544" s="124">
        <v>14</v>
      </c>
      <c r="G1544" s="112">
        <v>44105</v>
      </c>
      <c r="H1544" s="98"/>
      <c r="I1544" s="123" t="str">
        <f t="shared" si="24"/>
        <v>SIM</v>
      </c>
      <c r="J1544" s="123"/>
      <c r="K1544" s="123"/>
      <c r="L1544" s="123"/>
      <c r="M1544" s="98"/>
      <c r="N1544" s="118"/>
    </row>
    <row r="1545" spans="1:14" x14ac:dyDescent="0.25">
      <c r="A1545" s="130">
        <v>12366720000154</v>
      </c>
      <c r="B1545" s="98" t="s">
        <v>12910</v>
      </c>
      <c r="C1545" s="123" t="s">
        <v>29</v>
      </c>
      <c r="D1545" s="98" t="s">
        <v>13667</v>
      </c>
      <c r="E1545" s="98" t="s">
        <v>13669</v>
      </c>
      <c r="F1545" s="124">
        <v>11</v>
      </c>
      <c r="G1545" s="112">
        <v>41536</v>
      </c>
      <c r="H1545" s="98"/>
      <c r="I1545" s="123" t="str">
        <f t="shared" si="24"/>
        <v>NÃO</v>
      </c>
      <c r="J1545" s="123"/>
      <c r="K1545" s="123"/>
      <c r="L1545" s="123"/>
      <c r="M1545" s="98"/>
      <c r="N1545" s="118"/>
    </row>
    <row r="1546" spans="1:14" x14ac:dyDescent="0.25">
      <c r="A1546" s="130">
        <v>8629446000191</v>
      </c>
      <c r="B1546" s="98" t="s">
        <v>12911</v>
      </c>
      <c r="C1546" s="123" t="s">
        <v>29</v>
      </c>
      <c r="D1546" s="98" t="s">
        <v>13667</v>
      </c>
      <c r="E1546" s="98" t="s">
        <v>13669</v>
      </c>
      <c r="F1546" s="124">
        <v>11</v>
      </c>
      <c r="G1546" s="112">
        <v>39376</v>
      </c>
      <c r="H1546" s="98"/>
      <c r="I1546" s="123" t="str">
        <f t="shared" si="24"/>
        <v>NÃO</v>
      </c>
      <c r="J1546" s="123"/>
      <c r="K1546" s="123"/>
      <c r="L1546" s="123"/>
      <c r="M1546" s="98" t="s">
        <v>13784</v>
      </c>
      <c r="N1546" s="118"/>
    </row>
    <row r="1547" spans="1:14" x14ac:dyDescent="0.25">
      <c r="A1547" s="130">
        <v>3238904000148</v>
      </c>
      <c r="B1547" s="98" t="s">
        <v>12912</v>
      </c>
      <c r="C1547" s="123" t="s">
        <v>2274</v>
      </c>
      <c r="D1547" s="98" t="s">
        <v>13667</v>
      </c>
      <c r="E1547" s="98" t="s">
        <v>13669</v>
      </c>
      <c r="F1547" s="124">
        <v>11</v>
      </c>
      <c r="G1547" s="112">
        <v>43221</v>
      </c>
      <c r="H1547" s="98"/>
      <c r="I1547" s="123" t="str">
        <f t="shared" si="24"/>
        <v>NÃO</v>
      </c>
      <c r="J1547" s="123"/>
      <c r="K1547" s="123"/>
      <c r="L1547" s="123"/>
      <c r="M1547" s="98" t="s">
        <v>15019</v>
      </c>
      <c r="N1547" s="118"/>
    </row>
    <row r="1548" spans="1:14" x14ac:dyDescent="0.25">
      <c r="A1548" s="130">
        <v>24740268000128</v>
      </c>
      <c r="B1548" s="98" t="s">
        <v>12913</v>
      </c>
      <c r="C1548" s="123" t="s">
        <v>2274</v>
      </c>
      <c r="D1548" s="98" t="s">
        <v>13667</v>
      </c>
      <c r="E1548" s="98" t="s">
        <v>13669</v>
      </c>
      <c r="F1548" s="124">
        <v>14</v>
      </c>
      <c r="G1548" s="112">
        <v>44136</v>
      </c>
      <c r="H1548" s="98"/>
      <c r="I1548" s="123" t="str">
        <f t="shared" si="24"/>
        <v>SIM</v>
      </c>
      <c r="J1548" s="123"/>
      <c r="K1548" s="123"/>
      <c r="L1548" s="123"/>
      <c r="M1548" s="98"/>
      <c r="N1548" s="118"/>
    </row>
    <row r="1549" spans="1:14" x14ac:dyDescent="0.25">
      <c r="A1549" s="130">
        <v>46634481000198</v>
      </c>
      <c r="B1549" s="98" t="s">
        <v>12914</v>
      </c>
      <c r="C1549" s="123" t="s">
        <v>4626</v>
      </c>
      <c r="D1549" s="98" t="s">
        <v>13667</v>
      </c>
      <c r="E1549" s="98" t="s">
        <v>13669</v>
      </c>
      <c r="F1549" s="124">
        <v>14</v>
      </c>
      <c r="G1549" s="112">
        <v>43922</v>
      </c>
      <c r="H1549" s="98"/>
      <c r="I1549" s="123" t="str">
        <f t="shared" si="24"/>
        <v>SIM</v>
      </c>
      <c r="J1549" s="123"/>
      <c r="K1549" s="123"/>
      <c r="L1549" s="123"/>
      <c r="M1549" s="98"/>
      <c r="N1549" s="118"/>
    </row>
    <row r="1550" spans="1:14" x14ac:dyDescent="0.25">
      <c r="A1550" s="130">
        <v>45339363000194</v>
      </c>
      <c r="B1550" s="98" t="s">
        <v>12915</v>
      </c>
      <c r="C1550" s="123" t="s">
        <v>4626</v>
      </c>
      <c r="D1550" s="98" t="s">
        <v>13667</v>
      </c>
      <c r="E1550" s="98" t="s">
        <v>13669</v>
      </c>
      <c r="F1550" s="124">
        <v>14</v>
      </c>
      <c r="G1550" s="112">
        <v>44013</v>
      </c>
      <c r="H1550" s="98"/>
      <c r="I1550" s="123" t="str">
        <f t="shared" si="24"/>
        <v>SIM</v>
      </c>
      <c r="J1550" s="123"/>
      <c r="K1550" s="123"/>
      <c r="L1550" s="123"/>
      <c r="M1550" s="98"/>
      <c r="N1550" s="118"/>
    </row>
    <row r="1551" spans="1:14" x14ac:dyDescent="0.25">
      <c r="A1551" s="130">
        <v>6208946000124</v>
      </c>
      <c r="B1551" s="98" t="s">
        <v>12916</v>
      </c>
      <c r="C1551" s="123" t="s">
        <v>1142</v>
      </c>
      <c r="D1551" s="98" t="s">
        <v>13667</v>
      </c>
      <c r="E1551" s="98" t="s">
        <v>13669</v>
      </c>
      <c r="F1551" s="124">
        <v>11</v>
      </c>
      <c r="G1551" s="112">
        <v>40876</v>
      </c>
      <c r="H1551" s="98"/>
      <c r="I1551" s="123" t="str">
        <f t="shared" si="24"/>
        <v>NÃO</v>
      </c>
      <c r="J1551" s="123"/>
      <c r="K1551" s="123"/>
      <c r="L1551" s="123"/>
      <c r="M1551" s="98" t="s">
        <v>13834</v>
      </c>
      <c r="N1551" s="118"/>
    </row>
    <row r="1552" spans="1:14" x14ac:dyDescent="0.25">
      <c r="A1552" s="130">
        <v>87613659000100</v>
      </c>
      <c r="B1552" s="98" t="s">
        <v>12917</v>
      </c>
      <c r="C1552" s="123" t="s">
        <v>3812</v>
      </c>
      <c r="D1552" s="98" t="s">
        <v>13667</v>
      </c>
      <c r="E1552" s="98" t="s">
        <v>13669</v>
      </c>
      <c r="F1552" s="124">
        <v>11</v>
      </c>
      <c r="G1552" s="112">
        <v>43497</v>
      </c>
      <c r="H1552" s="98"/>
      <c r="I1552" s="123" t="str">
        <f t="shared" si="24"/>
        <v>NÃO</v>
      </c>
      <c r="J1552" s="123"/>
      <c r="K1552" s="123"/>
      <c r="L1552" s="123"/>
      <c r="M1552" s="98"/>
      <c r="N1552" s="118"/>
    </row>
    <row r="1553" spans="1:14" x14ac:dyDescent="0.25">
      <c r="A1553" s="130">
        <v>93845519000151</v>
      </c>
      <c r="B1553" s="98" t="s">
        <v>12918</v>
      </c>
      <c r="C1553" s="123" t="s">
        <v>3812</v>
      </c>
      <c r="D1553" s="98" t="s">
        <v>13667</v>
      </c>
      <c r="E1553" s="98" t="s">
        <v>13669</v>
      </c>
      <c r="F1553" s="124">
        <v>14</v>
      </c>
      <c r="G1553" s="112">
        <v>44105</v>
      </c>
      <c r="H1553" s="98"/>
      <c r="I1553" s="123" t="str">
        <f t="shared" si="24"/>
        <v>SIM</v>
      </c>
      <c r="J1553" s="123"/>
      <c r="K1553" s="123"/>
      <c r="L1553" s="123"/>
      <c r="M1553" s="98"/>
      <c r="N1553" s="118"/>
    </row>
    <row r="1554" spans="1:14" x14ac:dyDescent="0.25">
      <c r="A1554" s="130">
        <v>3107539000132</v>
      </c>
      <c r="B1554" s="98" t="s">
        <v>12919</v>
      </c>
      <c r="C1554" s="123" t="s">
        <v>2197</v>
      </c>
      <c r="D1554" s="98" t="s">
        <v>13667</v>
      </c>
      <c r="E1554" s="98" t="s">
        <v>13669</v>
      </c>
      <c r="F1554" s="124">
        <v>11</v>
      </c>
      <c r="G1554" s="112">
        <v>39071</v>
      </c>
      <c r="H1554" s="98"/>
      <c r="I1554" s="123" t="str">
        <f t="shared" si="24"/>
        <v>NÃO</v>
      </c>
      <c r="J1554" s="123"/>
      <c r="K1554" s="123"/>
      <c r="L1554" s="123"/>
      <c r="M1554" s="98" t="s">
        <v>13534</v>
      </c>
      <c r="N1554" s="118"/>
    </row>
    <row r="1555" spans="1:14" x14ac:dyDescent="0.25">
      <c r="A1555" s="130">
        <v>299198000156</v>
      </c>
      <c r="B1555" s="98" t="s">
        <v>12920</v>
      </c>
      <c r="C1555" s="123" t="s">
        <v>5227</v>
      </c>
      <c r="D1555" s="98" t="s">
        <v>13667</v>
      </c>
      <c r="E1555" s="98" t="s">
        <v>13669</v>
      </c>
      <c r="F1555" s="124">
        <v>11</v>
      </c>
      <c r="G1555" s="112">
        <v>41661</v>
      </c>
      <c r="H1555" s="98"/>
      <c r="I1555" s="123" t="str">
        <f t="shared" si="24"/>
        <v>NÃO</v>
      </c>
      <c r="J1555" s="123"/>
      <c r="K1555" s="123"/>
      <c r="L1555" s="123"/>
      <c r="M1555" s="98" t="s">
        <v>17033</v>
      </c>
      <c r="N1555" s="118"/>
    </row>
    <row r="1556" spans="1:14" x14ac:dyDescent="0.25">
      <c r="A1556" s="130">
        <v>75461970000193</v>
      </c>
      <c r="B1556" s="98" t="s">
        <v>12921</v>
      </c>
      <c r="C1556" s="123" t="s">
        <v>3143</v>
      </c>
      <c r="D1556" s="98" t="s">
        <v>13667</v>
      </c>
      <c r="E1556" s="98" t="s">
        <v>13669</v>
      </c>
      <c r="F1556" s="124">
        <v>11</v>
      </c>
      <c r="G1556" s="112">
        <v>41087</v>
      </c>
      <c r="H1556" s="98"/>
      <c r="I1556" s="123" t="str">
        <f t="shared" si="24"/>
        <v>NÃO</v>
      </c>
      <c r="J1556" s="123"/>
      <c r="K1556" s="123"/>
      <c r="L1556" s="123"/>
      <c r="M1556" s="98" t="s">
        <v>13534</v>
      </c>
      <c r="N1556" s="118"/>
    </row>
    <row r="1557" spans="1:14" x14ac:dyDescent="0.25">
      <c r="A1557" s="130">
        <v>83102541000158</v>
      </c>
      <c r="B1557" s="98" t="s">
        <v>12922</v>
      </c>
      <c r="C1557" s="123" t="s">
        <v>4289</v>
      </c>
      <c r="D1557" s="98" t="s">
        <v>13667</v>
      </c>
      <c r="E1557" s="98" t="s">
        <v>13669</v>
      </c>
      <c r="F1557" s="124">
        <v>14</v>
      </c>
      <c r="G1557" s="112">
        <v>44166</v>
      </c>
      <c r="H1557" s="98"/>
      <c r="I1557" s="123" t="str">
        <f t="shared" si="24"/>
        <v>SIM</v>
      </c>
      <c r="J1557" s="123"/>
      <c r="K1557" s="123"/>
      <c r="L1557" s="123"/>
      <c r="M1557" s="98"/>
      <c r="N1557" s="118"/>
    </row>
    <row r="1558" spans="1:14" x14ac:dyDescent="0.25">
      <c r="A1558" s="130">
        <v>5903125000145</v>
      </c>
      <c r="B1558" s="98" t="s">
        <v>12923</v>
      </c>
      <c r="C1558" s="123" t="s">
        <v>3747</v>
      </c>
      <c r="D1558" s="98" t="s">
        <v>13667</v>
      </c>
      <c r="E1558" s="98" t="s">
        <v>13669</v>
      </c>
      <c r="F1558" s="124">
        <v>11</v>
      </c>
      <c r="G1558" s="112">
        <v>40539</v>
      </c>
      <c r="H1558" s="98"/>
      <c r="I1558" s="123" t="str">
        <f t="shared" si="24"/>
        <v>NÃO</v>
      </c>
      <c r="J1558" s="123"/>
      <c r="K1558" s="123"/>
      <c r="L1558" s="123"/>
      <c r="M1558" s="98"/>
      <c r="N1558" s="118"/>
    </row>
    <row r="1559" spans="1:14" x14ac:dyDescent="0.25">
      <c r="A1559" s="130">
        <v>91105452000193</v>
      </c>
      <c r="B1559" s="98" t="s">
        <v>12924</v>
      </c>
      <c r="C1559" s="123" t="s">
        <v>3812</v>
      </c>
      <c r="D1559" s="98" t="s">
        <v>13667</v>
      </c>
      <c r="E1559" s="98" t="s">
        <v>13669</v>
      </c>
      <c r="F1559" s="124">
        <v>14</v>
      </c>
      <c r="G1559" s="112">
        <v>44013</v>
      </c>
      <c r="H1559" s="98"/>
      <c r="I1559" s="123" t="str">
        <f t="shared" si="24"/>
        <v>SIM</v>
      </c>
      <c r="J1559" s="123"/>
      <c r="K1559" s="123"/>
      <c r="L1559" s="123"/>
      <c r="M1559" s="98"/>
      <c r="N1559" s="118"/>
    </row>
    <row r="1560" spans="1:14" x14ac:dyDescent="0.25">
      <c r="A1560" s="130">
        <v>87613667000148</v>
      </c>
      <c r="B1560" s="98" t="s">
        <v>12925</v>
      </c>
      <c r="C1560" s="123" t="s">
        <v>3812</v>
      </c>
      <c r="D1560" s="98" t="s">
        <v>13667</v>
      </c>
      <c r="E1560" s="98" t="s">
        <v>13669</v>
      </c>
      <c r="F1560" s="124">
        <v>14</v>
      </c>
      <c r="G1560" s="112">
        <v>44044</v>
      </c>
      <c r="H1560" s="98"/>
      <c r="I1560" s="123" t="str">
        <f t="shared" si="24"/>
        <v>SIM</v>
      </c>
      <c r="J1560" s="123"/>
      <c r="K1560" s="123"/>
      <c r="L1560" s="123"/>
      <c r="M1560" s="98"/>
      <c r="N1560" s="118"/>
    </row>
    <row r="1561" spans="1:14" x14ac:dyDescent="0.25">
      <c r="A1561" s="130">
        <v>1743335000162</v>
      </c>
      <c r="B1561" s="98" t="s">
        <v>12926</v>
      </c>
      <c r="C1561" s="123" t="s">
        <v>901</v>
      </c>
      <c r="D1561" s="98" t="s">
        <v>13667</v>
      </c>
      <c r="E1561" s="98" t="s">
        <v>13669</v>
      </c>
      <c r="F1561" s="124">
        <v>11</v>
      </c>
      <c r="G1561" s="112">
        <v>38972</v>
      </c>
      <c r="H1561" s="98"/>
      <c r="I1561" s="123" t="str">
        <f t="shared" si="24"/>
        <v>NÃO</v>
      </c>
      <c r="J1561" s="123"/>
      <c r="K1561" s="123"/>
      <c r="L1561" s="123"/>
      <c r="M1561" s="98"/>
      <c r="N1561" s="118"/>
    </row>
    <row r="1562" spans="1:14" x14ac:dyDescent="0.25">
      <c r="A1562" s="130">
        <v>45094901000128</v>
      </c>
      <c r="B1562" s="98" t="s">
        <v>12927</v>
      </c>
      <c r="C1562" s="123" t="s">
        <v>4626</v>
      </c>
      <c r="D1562" s="98" t="s">
        <v>13667</v>
      </c>
      <c r="E1562" s="98" t="s">
        <v>13669</v>
      </c>
      <c r="F1562" s="124">
        <v>11</v>
      </c>
      <c r="G1562" s="112">
        <v>41275</v>
      </c>
      <c r="H1562" s="98"/>
      <c r="I1562" s="123" t="str">
        <f t="shared" si="24"/>
        <v>NÃO</v>
      </c>
      <c r="J1562" s="123"/>
      <c r="K1562" s="123"/>
      <c r="L1562" s="123"/>
      <c r="M1562" s="98" t="s">
        <v>16893</v>
      </c>
      <c r="N1562" s="118"/>
    </row>
    <row r="1563" spans="1:14" x14ac:dyDescent="0.25">
      <c r="A1563" s="130">
        <v>12461653000157</v>
      </c>
      <c r="B1563" s="98" t="s">
        <v>12928</v>
      </c>
      <c r="C1563" s="123" t="s">
        <v>634</v>
      </c>
      <c r="D1563" s="98" t="s">
        <v>13667</v>
      </c>
      <c r="E1563" s="98" t="s">
        <v>13669</v>
      </c>
      <c r="F1563" s="124">
        <v>11</v>
      </c>
      <c r="G1563" s="112">
        <v>40392</v>
      </c>
      <c r="H1563" s="98"/>
      <c r="I1563" s="123" t="str">
        <f t="shared" si="24"/>
        <v>NÃO</v>
      </c>
      <c r="J1563" s="123"/>
      <c r="K1563" s="123"/>
      <c r="L1563" s="123"/>
      <c r="M1563" s="98"/>
      <c r="N1563" s="118"/>
    </row>
    <row r="1564" spans="1:14" x14ac:dyDescent="0.25">
      <c r="A1564" s="130">
        <v>18675983000121</v>
      </c>
      <c r="B1564" s="98" t="s">
        <v>12929</v>
      </c>
      <c r="C1564" s="123" t="s">
        <v>1356</v>
      </c>
      <c r="D1564" s="98" t="s">
        <v>13667</v>
      </c>
      <c r="E1564" s="98" t="s">
        <v>13669</v>
      </c>
      <c r="F1564" s="124">
        <v>14</v>
      </c>
      <c r="G1564" s="112">
        <v>44105</v>
      </c>
      <c r="H1564" s="98"/>
      <c r="I1564" s="123" t="str">
        <f t="shared" si="24"/>
        <v>SIM</v>
      </c>
      <c r="J1564" s="123"/>
      <c r="K1564" s="123"/>
      <c r="L1564" s="123"/>
      <c r="M1564" s="98"/>
      <c r="N1564" s="118"/>
    </row>
    <row r="1565" spans="1:14" x14ac:dyDescent="0.25">
      <c r="A1565" s="130">
        <v>3408911000140</v>
      </c>
      <c r="B1565" s="98" t="s">
        <v>12930</v>
      </c>
      <c r="C1565" s="123" t="s">
        <v>2274</v>
      </c>
      <c r="D1565" s="98" t="s">
        <v>13667</v>
      </c>
      <c r="E1565" s="98" t="s">
        <v>13669</v>
      </c>
      <c r="F1565" s="124">
        <v>11</v>
      </c>
      <c r="G1565" s="112">
        <v>41432</v>
      </c>
      <c r="H1565" s="98"/>
      <c r="I1565" s="123" t="str">
        <f t="shared" si="24"/>
        <v>NÃO</v>
      </c>
      <c r="J1565" s="123"/>
      <c r="K1565" s="123"/>
      <c r="L1565" s="123"/>
      <c r="M1565" s="98" t="s">
        <v>15021</v>
      </c>
      <c r="N1565" s="118"/>
    </row>
    <row r="1566" spans="1:14" x14ac:dyDescent="0.25">
      <c r="A1566" s="130">
        <v>46177531000155</v>
      </c>
      <c r="B1566" s="98" t="s">
        <v>12931</v>
      </c>
      <c r="C1566" s="123" t="s">
        <v>4626</v>
      </c>
      <c r="D1566" s="98" t="s">
        <v>13667</v>
      </c>
      <c r="E1566" s="98" t="s">
        <v>13669</v>
      </c>
      <c r="F1566" s="124">
        <v>14</v>
      </c>
      <c r="G1566" s="112">
        <v>44044</v>
      </c>
      <c r="H1566" s="98"/>
      <c r="I1566" s="123" t="str">
        <f t="shared" si="24"/>
        <v>SIM</v>
      </c>
      <c r="J1566" s="123"/>
      <c r="K1566" s="123"/>
      <c r="L1566" s="123"/>
      <c r="M1566" s="98"/>
      <c r="N1566" s="118"/>
    </row>
    <row r="1567" spans="1:14" x14ac:dyDescent="0.25">
      <c r="A1567" s="130">
        <v>18585570000156</v>
      </c>
      <c r="B1567" s="98" t="s">
        <v>12932</v>
      </c>
      <c r="C1567" s="123" t="s">
        <v>1356</v>
      </c>
      <c r="D1567" s="98" t="s">
        <v>13667</v>
      </c>
      <c r="E1567" s="98" t="s">
        <v>13669</v>
      </c>
      <c r="F1567" s="124">
        <v>11</v>
      </c>
      <c r="G1567" s="112">
        <v>38943</v>
      </c>
      <c r="H1567" s="98"/>
      <c r="I1567" s="123" t="str">
        <f t="shared" si="24"/>
        <v>NÃO</v>
      </c>
      <c r="J1567" s="123"/>
      <c r="K1567" s="123"/>
      <c r="L1567" s="123"/>
      <c r="M1567" s="98"/>
      <c r="N1567" s="118"/>
    </row>
    <row r="1568" spans="1:14" x14ac:dyDescent="0.25">
      <c r="A1568" s="130">
        <v>4628681000198</v>
      </c>
      <c r="B1568" s="98" t="s">
        <v>12933</v>
      </c>
      <c r="C1568" s="123" t="s">
        <v>133</v>
      </c>
      <c r="D1568" s="98" t="s">
        <v>13667</v>
      </c>
      <c r="E1568" s="98" t="s">
        <v>13669</v>
      </c>
      <c r="F1568" s="124">
        <v>11</v>
      </c>
      <c r="G1568" s="112">
        <v>41537</v>
      </c>
      <c r="H1568" s="98"/>
      <c r="I1568" s="123" t="str">
        <f t="shared" si="24"/>
        <v>NÃO</v>
      </c>
      <c r="J1568" s="123"/>
      <c r="K1568" s="123"/>
      <c r="L1568" s="123"/>
      <c r="M1568" s="98" t="s">
        <v>13856</v>
      </c>
      <c r="N1568" s="118"/>
    </row>
    <row r="1569" spans="1:14" x14ac:dyDescent="0.25">
      <c r="A1569" s="130">
        <v>94707494000192</v>
      </c>
      <c r="B1569" s="98" t="s">
        <v>12934</v>
      </c>
      <c r="C1569" s="123" t="s">
        <v>3812</v>
      </c>
      <c r="D1569" s="98" t="s">
        <v>13667</v>
      </c>
      <c r="E1569" s="98" t="s">
        <v>13669</v>
      </c>
      <c r="F1569" s="124">
        <v>11</v>
      </c>
      <c r="G1569" s="112">
        <v>41000</v>
      </c>
      <c r="H1569" s="98"/>
      <c r="I1569" s="123" t="str">
        <f t="shared" si="24"/>
        <v>NÃO</v>
      </c>
      <c r="J1569" s="123"/>
      <c r="K1569" s="123"/>
      <c r="L1569" s="123"/>
      <c r="M1569" s="98" t="s">
        <v>16440</v>
      </c>
      <c r="N1569" s="118"/>
    </row>
    <row r="1570" spans="1:14" x14ac:dyDescent="0.25">
      <c r="A1570" s="130">
        <v>18602060000140</v>
      </c>
      <c r="B1570" s="98" t="s">
        <v>12935</v>
      </c>
      <c r="C1570" s="123" t="s">
        <v>1356</v>
      </c>
      <c r="D1570" s="98" t="s">
        <v>13667</v>
      </c>
      <c r="E1570" s="98" t="s">
        <v>13669</v>
      </c>
      <c r="F1570" s="124">
        <v>11</v>
      </c>
      <c r="G1570" s="112">
        <v>38467</v>
      </c>
      <c r="H1570" s="98"/>
      <c r="I1570" s="123" t="str">
        <f t="shared" si="24"/>
        <v>NÃO</v>
      </c>
      <c r="J1570" s="123"/>
      <c r="K1570" s="123"/>
      <c r="L1570" s="123"/>
      <c r="M1570" s="98" t="s">
        <v>14751</v>
      </c>
      <c r="N1570" s="118"/>
    </row>
    <row r="1571" spans="1:14" x14ac:dyDescent="0.25">
      <c r="A1571" s="130">
        <v>55356653000108</v>
      </c>
      <c r="B1571" s="98" t="s">
        <v>12936</v>
      </c>
      <c r="C1571" s="123" t="s">
        <v>4626</v>
      </c>
      <c r="D1571" s="98" t="s">
        <v>13667</v>
      </c>
      <c r="E1571" s="98" t="s">
        <v>13669</v>
      </c>
      <c r="F1571" s="124">
        <v>12.2</v>
      </c>
      <c r="G1571" s="112">
        <v>38664</v>
      </c>
      <c r="H1571" s="98"/>
      <c r="I1571" s="123" t="str">
        <f t="shared" si="24"/>
        <v>NÃO</v>
      </c>
      <c r="J1571" s="123"/>
      <c r="K1571" s="123"/>
      <c r="L1571" s="123"/>
      <c r="M1571" s="98"/>
      <c r="N1571" s="118"/>
    </row>
    <row r="1572" spans="1:14" x14ac:dyDescent="0.25">
      <c r="A1572" s="130">
        <v>1613745000199</v>
      </c>
      <c r="B1572" s="98" t="s">
        <v>12937</v>
      </c>
      <c r="C1572" s="123" t="s">
        <v>1142</v>
      </c>
      <c r="D1572" s="98" t="s">
        <v>13667</v>
      </c>
      <c r="E1572" s="98" t="s">
        <v>13669</v>
      </c>
      <c r="F1572" s="124">
        <v>11</v>
      </c>
      <c r="G1572" s="112">
        <v>40725</v>
      </c>
      <c r="H1572" s="98"/>
      <c r="I1572" s="123" t="str">
        <f t="shared" si="24"/>
        <v>NÃO</v>
      </c>
      <c r="J1572" s="123"/>
      <c r="K1572" s="123"/>
      <c r="L1572" s="123"/>
      <c r="M1572" s="98" t="s">
        <v>14435</v>
      </c>
      <c r="N1572" s="118"/>
    </row>
    <row r="1573" spans="1:14" x14ac:dyDescent="0.25">
      <c r="A1573" s="130">
        <v>6124739000191</v>
      </c>
      <c r="B1573" s="98" t="s">
        <v>12938</v>
      </c>
      <c r="C1573" s="123" t="s">
        <v>1142</v>
      </c>
      <c r="D1573" s="98" t="s">
        <v>13667</v>
      </c>
      <c r="E1573" s="98" t="s">
        <v>13669</v>
      </c>
      <c r="F1573" s="124">
        <v>11</v>
      </c>
      <c r="G1573" s="112">
        <v>39502</v>
      </c>
      <c r="H1573" s="98"/>
      <c r="I1573" s="123" t="str">
        <f t="shared" si="24"/>
        <v>NÃO</v>
      </c>
      <c r="J1573" s="123"/>
      <c r="K1573" s="123"/>
      <c r="L1573" s="123"/>
      <c r="M1573" s="98" t="s">
        <v>13710</v>
      </c>
      <c r="N1573" s="118"/>
    </row>
    <row r="1574" spans="1:14" x14ac:dyDescent="0.25">
      <c r="A1574" s="130">
        <v>46476131000140</v>
      </c>
      <c r="B1574" s="98" t="s">
        <v>12939</v>
      </c>
      <c r="C1574" s="123" t="s">
        <v>4626</v>
      </c>
      <c r="D1574" s="98" t="s">
        <v>13667</v>
      </c>
      <c r="E1574" s="98" t="s">
        <v>13669</v>
      </c>
      <c r="F1574" s="124">
        <v>11</v>
      </c>
      <c r="G1574" s="112">
        <v>40800</v>
      </c>
      <c r="H1574" s="98"/>
      <c r="I1574" s="123" t="str">
        <f t="shared" si="24"/>
        <v>NÃO</v>
      </c>
      <c r="J1574" s="123"/>
      <c r="K1574" s="123"/>
      <c r="L1574" s="123"/>
      <c r="M1574" s="98" t="s">
        <v>13534</v>
      </c>
      <c r="N1574" s="118"/>
    </row>
    <row r="1575" spans="1:14" x14ac:dyDescent="0.25">
      <c r="A1575" s="130">
        <v>1974088000105</v>
      </c>
      <c r="B1575" s="98" t="s">
        <v>12940</v>
      </c>
      <c r="C1575" s="123" t="s">
        <v>2274</v>
      </c>
      <c r="D1575" s="98" t="s">
        <v>13667</v>
      </c>
      <c r="E1575" s="98" t="s">
        <v>13669</v>
      </c>
      <c r="F1575" s="124">
        <v>11</v>
      </c>
      <c r="G1575" s="112">
        <v>42718</v>
      </c>
      <c r="H1575" s="98"/>
      <c r="I1575" s="123" t="str">
        <f t="shared" si="24"/>
        <v>NÃO</v>
      </c>
      <c r="J1575" s="123"/>
      <c r="K1575" s="123"/>
      <c r="L1575" s="123"/>
      <c r="M1575" s="98" t="s">
        <v>15023</v>
      </c>
      <c r="N1575" s="118"/>
    </row>
    <row r="1576" spans="1:14" x14ac:dyDescent="0.25">
      <c r="A1576" s="130">
        <v>8888968000108</v>
      </c>
      <c r="B1576" s="98" t="s">
        <v>12941</v>
      </c>
      <c r="C1576" s="123" t="s">
        <v>2554</v>
      </c>
      <c r="D1576" s="98" t="s">
        <v>13667</v>
      </c>
      <c r="E1576" s="98" t="s">
        <v>13669</v>
      </c>
      <c r="F1576" s="124">
        <v>11</v>
      </c>
      <c r="G1576" s="112">
        <v>43003</v>
      </c>
      <c r="H1576" s="98"/>
      <c r="I1576" s="123" t="str">
        <f t="shared" si="24"/>
        <v>NÃO</v>
      </c>
      <c r="J1576" s="123"/>
      <c r="K1576" s="123"/>
      <c r="L1576" s="123"/>
      <c r="M1576" s="98" t="s">
        <v>15209</v>
      </c>
      <c r="N1576" s="118"/>
    </row>
    <row r="1577" spans="1:14" x14ac:dyDescent="0.25">
      <c r="A1577" s="130">
        <v>77003424000134</v>
      </c>
      <c r="B1577" s="98" t="s">
        <v>12942</v>
      </c>
      <c r="C1577" s="123" t="s">
        <v>3143</v>
      </c>
      <c r="D1577" s="98" t="s">
        <v>13667</v>
      </c>
      <c r="E1577" s="98" t="s">
        <v>13669</v>
      </c>
      <c r="F1577" s="124">
        <v>14</v>
      </c>
      <c r="G1577" s="112">
        <v>43929</v>
      </c>
      <c r="H1577" s="98"/>
      <c r="I1577" s="123" t="str">
        <f t="shared" si="24"/>
        <v>SIM</v>
      </c>
      <c r="J1577" s="123"/>
      <c r="K1577" s="123"/>
      <c r="L1577" s="123"/>
      <c r="M1577" s="98"/>
      <c r="N1577" s="118"/>
    </row>
    <row r="1578" spans="1:14" x14ac:dyDescent="0.25">
      <c r="A1578" s="130">
        <v>88186754000129</v>
      </c>
      <c r="B1578" s="98" t="s">
        <v>12943</v>
      </c>
      <c r="C1578" s="123" t="s">
        <v>3812</v>
      </c>
      <c r="D1578" s="98" t="s">
        <v>13667</v>
      </c>
      <c r="E1578" s="98" t="s">
        <v>13669</v>
      </c>
      <c r="F1578" s="124">
        <v>14</v>
      </c>
      <c r="G1578" s="112">
        <v>44052</v>
      </c>
      <c r="H1578" s="98"/>
      <c r="I1578" s="123" t="str">
        <f t="shared" si="24"/>
        <v>SIM</v>
      </c>
      <c r="J1578" s="123"/>
      <c r="K1578" s="123"/>
      <c r="L1578" s="123"/>
      <c r="M1578" s="98"/>
      <c r="N1578" s="118"/>
    </row>
    <row r="1579" spans="1:14" x14ac:dyDescent="0.25">
      <c r="A1579" s="130">
        <v>18296699000144</v>
      </c>
      <c r="B1579" s="98" t="s">
        <v>12944</v>
      </c>
      <c r="C1579" s="123" t="s">
        <v>1356</v>
      </c>
      <c r="D1579" s="98" t="s">
        <v>13667</v>
      </c>
      <c r="E1579" s="98" t="s">
        <v>13669</v>
      </c>
      <c r="F1579" s="124">
        <v>11</v>
      </c>
      <c r="G1579" s="112">
        <v>38443</v>
      </c>
      <c r="H1579" s="98"/>
      <c r="I1579" s="123" t="str">
        <f t="shared" si="24"/>
        <v>NÃO</v>
      </c>
      <c r="J1579" s="123"/>
      <c r="K1579" s="123"/>
      <c r="L1579" s="123"/>
      <c r="M1579" s="98" t="s">
        <v>13534</v>
      </c>
      <c r="N1579" s="118"/>
    </row>
    <row r="1580" spans="1:14" x14ac:dyDescent="0.25">
      <c r="A1580" s="130">
        <v>44547313000130</v>
      </c>
      <c r="B1580" s="98" t="s">
        <v>12945</v>
      </c>
      <c r="C1580" s="123" t="s">
        <v>4626</v>
      </c>
      <c r="D1580" s="98" t="s">
        <v>13667</v>
      </c>
      <c r="E1580" s="98" t="s">
        <v>13669</v>
      </c>
      <c r="F1580" s="124">
        <v>14</v>
      </c>
      <c r="G1580" s="112">
        <v>44044</v>
      </c>
      <c r="H1580" s="98"/>
      <c r="I1580" s="123" t="str">
        <f t="shared" si="24"/>
        <v>SIM</v>
      </c>
      <c r="J1580" s="123"/>
      <c r="K1580" s="123"/>
      <c r="L1580" s="123"/>
      <c r="M1580" s="98"/>
      <c r="N1580" s="118"/>
    </row>
    <row r="1581" spans="1:14" x14ac:dyDescent="0.25">
      <c r="A1581" s="130">
        <v>39560008000148</v>
      </c>
      <c r="B1581" s="98" t="s">
        <v>12946</v>
      </c>
      <c r="C1581" s="123" t="s">
        <v>3513</v>
      </c>
      <c r="D1581" s="98" t="s">
        <v>13667</v>
      </c>
      <c r="E1581" s="98" t="s">
        <v>13669</v>
      </c>
      <c r="F1581" s="124">
        <v>11</v>
      </c>
      <c r="G1581" s="112">
        <v>38715</v>
      </c>
      <c r="H1581" s="98"/>
      <c r="I1581" s="123" t="str">
        <f t="shared" si="24"/>
        <v>NÃO</v>
      </c>
      <c r="J1581" s="123"/>
      <c r="K1581" s="123"/>
      <c r="L1581" s="123"/>
      <c r="M1581" s="98" t="s">
        <v>16015</v>
      </c>
      <c r="N1581" s="118"/>
    </row>
    <row r="1582" spans="1:14" x14ac:dyDescent="0.25">
      <c r="A1582" s="130">
        <v>76105568000139</v>
      </c>
      <c r="B1582" s="98" t="s">
        <v>12947</v>
      </c>
      <c r="C1582" s="123" t="s">
        <v>3143</v>
      </c>
      <c r="D1582" s="98" t="s">
        <v>13667</v>
      </c>
      <c r="E1582" s="98" t="s">
        <v>13669</v>
      </c>
      <c r="F1582" s="124">
        <v>11</v>
      </c>
      <c r="G1582" s="112">
        <v>38699</v>
      </c>
      <c r="H1582" s="98"/>
      <c r="I1582" s="123" t="str">
        <f t="shared" si="24"/>
        <v>NÃO</v>
      </c>
      <c r="J1582" s="123"/>
      <c r="K1582" s="123"/>
      <c r="L1582" s="123"/>
      <c r="M1582" s="98"/>
      <c r="N1582" s="118"/>
    </row>
    <row r="1583" spans="1:14" x14ac:dyDescent="0.25">
      <c r="A1583" s="130">
        <v>12241675000101</v>
      </c>
      <c r="B1583" s="98" t="s">
        <v>12948</v>
      </c>
      <c r="C1583" s="123" t="s">
        <v>29</v>
      </c>
      <c r="D1583" s="98" t="s">
        <v>13667</v>
      </c>
      <c r="E1583" s="98" t="s">
        <v>13669</v>
      </c>
      <c r="F1583" s="124">
        <v>12</v>
      </c>
      <c r="G1583" s="112">
        <v>42370</v>
      </c>
      <c r="H1583" s="98"/>
      <c r="I1583" s="123" t="str">
        <f t="shared" si="24"/>
        <v>NÃO</v>
      </c>
      <c r="J1583" s="123"/>
      <c r="K1583" s="123"/>
      <c r="L1583" s="123"/>
      <c r="M1583" s="98" t="s">
        <v>13787</v>
      </c>
      <c r="N1583" s="118"/>
    </row>
    <row r="1584" spans="1:14" x14ac:dyDescent="0.25">
      <c r="A1584" s="130">
        <v>8742264000122</v>
      </c>
      <c r="B1584" s="98" t="s">
        <v>12949</v>
      </c>
      <c r="C1584" s="123" t="s">
        <v>2554</v>
      </c>
      <c r="D1584" s="98" t="s">
        <v>13667</v>
      </c>
      <c r="E1584" s="98" t="s">
        <v>13669</v>
      </c>
      <c r="F1584" s="124">
        <v>14</v>
      </c>
      <c r="G1584" s="112">
        <v>44036</v>
      </c>
      <c r="H1584" s="98"/>
      <c r="I1584" s="123" t="str">
        <f t="shared" si="24"/>
        <v>SIM</v>
      </c>
      <c r="J1584" s="123"/>
      <c r="K1584" s="123"/>
      <c r="L1584" s="123"/>
      <c r="M1584" s="98"/>
      <c r="N1584" s="118"/>
    </row>
    <row r="1585" spans="1:14" x14ac:dyDescent="0.25">
      <c r="A1585" s="130">
        <v>37465002000166</v>
      </c>
      <c r="B1585" s="98" t="s">
        <v>12951</v>
      </c>
      <c r="C1585" s="123" t="s">
        <v>2274</v>
      </c>
      <c r="D1585" s="98" t="s">
        <v>13667</v>
      </c>
      <c r="E1585" s="98" t="s">
        <v>13669</v>
      </c>
      <c r="F1585" s="124">
        <v>11</v>
      </c>
      <c r="G1585" s="112">
        <v>38590</v>
      </c>
      <c r="H1585" s="98"/>
      <c r="I1585" s="123" t="str">
        <f t="shared" si="24"/>
        <v>NÃO</v>
      </c>
      <c r="J1585" s="123"/>
      <c r="K1585" s="123"/>
      <c r="L1585" s="123"/>
      <c r="M1585" s="98" t="s">
        <v>15025</v>
      </c>
      <c r="N1585" s="118"/>
    </row>
    <row r="1586" spans="1:14" x14ac:dyDescent="0.25">
      <c r="A1586" s="130">
        <v>76973692000116</v>
      </c>
      <c r="B1586" s="98" t="s">
        <v>12952</v>
      </c>
      <c r="C1586" s="123" t="s">
        <v>3143</v>
      </c>
      <c r="D1586" s="98" t="s">
        <v>13667</v>
      </c>
      <c r="E1586" s="98" t="s">
        <v>13669</v>
      </c>
      <c r="F1586" s="124">
        <v>11</v>
      </c>
      <c r="G1586" s="112">
        <v>40108</v>
      </c>
      <c r="H1586" s="98"/>
      <c r="I1586" s="123" t="str">
        <f t="shared" si="24"/>
        <v>NÃO</v>
      </c>
      <c r="J1586" s="123"/>
      <c r="K1586" s="123"/>
      <c r="L1586" s="123"/>
      <c r="M1586" s="98" t="s">
        <v>15871</v>
      </c>
      <c r="N1586" s="118"/>
    </row>
    <row r="1587" spans="1:14" x14ac:dyDescent="0.25">
      <c r="A1587" s="130">
        <v>94444122000110</v>
      </c>
      <c r="B1587" s="98" t="s">
        <v>12953</v>
      </c>
      <c r="C1587" s="123" t="s">
        <v>3812</v>
      </c>
      <c r="D1587" s="98" t="s">
        <v>13667</v>
      </c>
      <c r="E1587" s="98" t="s">
        <v>13669</v>
      </c>
      <c r="F1587" s="124">
        <v>11</v>
      </c>
      <c r="G1587" s="112">
        <v>39767</v>
      </c>
      <c r="H1587" s="98"/>
      <c r="I1587" s="123" t="str">
        <f t="shared" si="24"/>
        <v>NÃO</v>
      </c>
      <c r="J1587" s="123"/>
      <c r="K1587" s="123"/>
      <c r="L1587" s="123"/>
      <c r="M1587" s="98"/>
      <c r="N1587" s="118"/>
    </row>
    <row r="1588" spans="1:14" x14ac:dyDescent="0.25">
      <c r="A1588" s="130">
        <v>91574764000146</v>
      </c>
      <c r="B1588" s="98" t="s">
        <v>12954</v>
      </c>
      <c r="C1588" s="123" t="s">
        <v>3812</v>
      </c>
      <c r="D1588" s="98" t="s">
        <v>13667</v>
      </c>
      <c r="E1588" s="98" t="s">
        <v>13669</v>
      </c>
      <c r="F1588" s="124">
        <v>11</v>
      </c>
      <c r="G1588" s="112">
        <v>42957</v>
      </c>
      <c r="H1588" s="98"/>
      <c r="I1588" s="123" t="str">
        <f t="shared" si="24"/>
        <v>NÃO</v>
      </c>
      <c r="J1588" s="123"/>
      <c r="K1588" s="123"/>
      <c r="L1588" s="123"/>
      <c r="M1588" s="98" t="s">
        <v>16446</v>
      </c>
      <c r="N1588" s="118"/>
    </row>
    <row r="1589" spans="1:14" x14ac:dyDescent="0.25">
      <c r="A1589" s="130">
        <v>10145225000190</v>
      </c>
      <c r="B1589" s="98" t="s">
        <v>12955</v>
      </c>
      <c r="C1589" s="123" t="s">
        <v>2758</v>
      </c>
      <c r="D1589" s="98" t="s">
        <v>13667</v>
      </c>
      <c r="E1589" s="98" t="s">
        <v>13669</v>
      </c>
      <c r="F1589" s="124">
        <v>11</v>
      </c>
      <c r="G1589" s="112">
        <v>38132</v>
      </c>
      <c r="H1589" s="98"/>
      <c r="I1589" s="123" t="str">
        <f t="shared" si="24"/>
        <v>NÃO</v>
      </c>
      <c r="J1589" s="123"/>
      <c r="K1589" s="123"/>
      <c r="L1589" s="123"/>
      <c r="M1589" s="98" t="s">
        <v>15462</v>
      </c>
      <c r="N1589" s="118"/>
    </row>
    <row r="1590" spans="1:14" x14ac:dyDescent="0.25">
      <c r="A1590" s="130">
        <v>2056737000151</v>
      </c>
      <c r="B1590" s="98" t="s">
        <v>12956</v>
      </c>
      <c r="C1590" s="123" t="s">
        <v>901</v>
      </c>
      <c r="D1590" s="98" t="s">
        <v>13667</v>
      </c>
      <c r="E1590" s="98" t="s">
        <v>13669</v>
      </c>
      <c r="F1590" s="124">
        <v>14.25</v>
      </c>
      <c r="G1590" s="112">
        <v>43263</v>
      </c>
      <c r="H1590" s="98"/>
      <c r="I1590" s="123" t="str">
        <f t="shared" si="24"/>
        <v>SIM</v>
      </c>
      <c r="J1590" s="123"/>
      <c r="K1590" s="123"/>
      <c r="L1590" s="123"/>
      <c r="M1590" s="98"/>
      <c r="N1590" s="118"/>
    </row>
    <row r="1591" spans="1:14" x14ac:dyDescent="0.25">
      <c r="A1591" s="130">
        <v>31505027000160</v>
      </c>
      <c r="B1591" s="98" t="s">
        <v>12957</v>
      </c>
      <c r="C1591" s="123" t="s">
        <v>3513</v>
      </c>
      <c r="D1591" s="98" t="s">
        <v>13667</v>
      </c>
      <c r="E1591" s="98" t="s">
        <v>13669</v>
      </c>
      <c r="F1591" s="124">
        <v>11</v>
      </c>
      <c r="G1591" s="112">
        <v>43834</v>
      </c>
      <c r="H1591" s="98"/>
      <c r="I1591" s="123" t="str">
        <f t="shared" si="24"/>
        <v>NÃO</v>
      </c>
      <c r="J1591" s="123"/>
      <c r="K1591" s="123"/>
      <c r="L1591" s="123"/>
      <c r="M1591" s="98"/>
      <c r="N1591" s="118"/>
    </row>
    <row r="1592" spans="1:14" x14ac:dyDescent="0.25">
      <c r="A1592" s="130">
        <v>76002674000197</v>
      </c>
      <c r="B1592" s="98" t="s">
        <v>12958</v>
      </c>
      <c r="C1592" s="123" t="s">
        <v>3143</v>
      </c>
      <c r="D1592" s="98" t="s">
        <v>13667</v>
      </c>
      <c r="E1592" s="98" t="s">
        <v>13669</v>
      </c>
      <c r="F1592" s="124">
        <v>14</v>
      </c>
      <c r="G1592" s="112">
        <v>44075</v>
      </c>
      <c r="H1592" s="98"/>
      <c r="I1592" s="123" t="str">
        <f t="shared" si="24"/>
        <v>SIM</v>
      </c>
      <c r="J1592" s="123"/>
      <c r="K1592" s="123"/>
      <c r="L1592" s="123"/>
      <c r="M1592" s="98"/>
      <c r="N1592" s="118"/>
    </row>
    <row r="1593" spans="1:14" x14ac:dyDescent="0.25">
      <c r="A1593" s="130">
        <v>7551179000114</v>
      </c>
      <c r="B1593" s="98" t="s">
        <v>12959</v>
      </c>
      <c r="C1593" s="123" t="s">
        <v>634</v>
      </c>
      <c r="D1593" s="98" t="s">
        <v>13667</v>
      </c>
      <c r="E1593" s="98" t="s">
        <v>13669</v>
      </c>
      <c r="F1593" s="124">
        <v>11</v>
      </c>
      <c r="G1593" s="112">
        <v>41499</v>
      </c>
      <c r="H1593" s="98"/>
      <c r="I1593" s="123" t="str">
        <f t="shared" si="24"/>
        <v>NÃO</v>
      </c>
      <c r="J1593" s="123"/>
      <c r="K1593" s="123"/>
      <c r="L1593" s="123"/>
      <c r="M1593" s="98" t="s">
        <v>14047</v>
      </c>
      <c r="N1593" s="118"/>
    </row>
    <row r="1594" spans="1:14" x14ac:dyDescent="0.25">
      <c r="A1594" s="130">
        <v>35445527000104</v>
      </c>
      <c r="B1594" s="98" t="s">
        <v>12960</v>
      </c>
      <c r="C1594" s="123" t="s">
        <v>2758</v>
      </c>
      <c r="D1594" s="98" t="s">
        <v>13667</v>
      </c>
      <c r="E1594" s="98" t="s">
        <v>13669</v>
      </c>
      <c r="F1594" s="124">
        <v>11</v>
      </c>
      <c r="G1594" s="112">
        <v>43101</v>
      </c>
      <c r="H1594" s="98"/>
      <c r="I1594" s="123" t="str">
        <f t="shared" si="24"/>
        <v>NÃO</v>
      </c>
      <c r="J1594" s="123"/>
      <c r="K1594" s="123"/>
      <c r="L1594" s="123"/>
      <c r="M1594" s="98" t="s">
        <v>15464</v>
      </c>
      <c r="N1594" s="118"/>
    </row>
    <row r="1595" spans="1:14" x14ac:dyDescent="0.25">
      <c r="A1595" s="130">
        <v>16443723000103</v>
      </c>
      <c r="B1595" s="98" t="s">
        <v>12961</v>
      </c>
      <c r="C1595" s="123" t="s">
        <v>215</v>
      </c>
      <c r="D1595" s="98" t="s">
        <v>13667</v>
      </c>
      <c r="E1595" s="98" t="s">
        <v>13669</v>
      </c>
      <c r="F1595" s="124">
        <v>7</v>
      </c>
      <c r="G1595" s="112">
        <v>39636</v>
      </c>
      <c r="H1595" s="98"/>
      <c r="I1595" s="123" t="str">
        <f t="shared" si="24"/>
        <v>NÃO</v>
      </c>
      <c r="J1595" s="123"/>
      <c r="K1595" s="123"/>
      <c r="L1595" s="123"/>
      <c r="M1595" s="98" t="s">
        <v>13905</v>
      </c>
      <c r="N1595" s="118"/>
    </row>
    <row r="1596" spans="1:14" x14ac:dyDescent="0.25">
      <c r="A1596" s="130">
        <v>23444748000189</v>
      </c>
      <c r="B1596" s="98" t="s">
        <v>12962</v>
      </c>
      <c r="C1596" s="123" t="s">
        <v>634</v>
      </c>
      <c r="D1596" s="98" t="s">
        <v>13667</v>
      </c>
      <c r="E1596" s="98" t="s">
        <v>13669</v>
      </c>
      <c r="F1596" s="124">
        <v>11</v>
      </c>
      <c r="G1596" s="112">
        <v>38646</v>
      </c>
      <c r="H1596" s="98"/>
      <c r="I1596" s="123" t="str">
        <f t="shared" si="24"/>
        <v>NÃO</v>
      </c>
      <c r="J1596" s="123"/>
      <c r="K1596" s="123"/>
      <c r="L1596" s="123"/>
      <c r="M1596" s="98"/>
      <c r="N1596" s="118"/>
    </row>
    <row r="1597" spans="1:14" x14ac:dyDescent="0.25">
      <c r="A1597" s="130">
        <v>7744303000168</v>
      </c>
      <c r="B1597" s="98" t="s">
        <v>12963</v>
      </c>
      <c r="C1597" s="123" t="s">
        <v>634</v>
      </c>
      <c r="D1597" s="98" t="s">
        <v>13667</v>
      </c>
      <c r="E1597" s="98" t="s">
        <v>13669</v>
      </c>
      <c r="F1597" s="124">
        <v>11</v>
      </c>
      <c r="G1597" s="112">
        <v>38909</v>
      </c>
      <c r="H1597" s="98"/>
      <c r="I1597" s="123" t="str">
        <f t="shared" si="24"/>
        <v>NÃO</v>
      </c>
      <c r="J1597" s="123"/>
      <c r="K1597" s="123"/>
      <c r="L1597" s="123"/>
      <c r="M1597" s="98"/>
      <c r="N1597" s="118"/>
    </row>
    <row r="1598" spans="1:14" x14ac:dyDescent="0.25">
      <c r="A1598" s="130">
        <v>44723757000189</v>
      </c>
      <c r="B1598" s="98" t="s">
        <v>12964</v>
      </c>
      <c r="C1598" s="123" t="s">
        <v>4626</v>
      </c>
      <c r="D1598" s="98" t="s">
        <v>13667</v>
      </c>
      <c r="E1598" s="98" t="s">
        <v>13669</v>
      </c>
      <c r="F1598" s="124">
        <v>11</v>
      </c>
      <c r="G1598" s="112">
        <v>40747</v>
      </c>
      <c r="H1598" s="98"/>
      <c r="I1598" s="123" t="str">
        <f t="shared" si="24"/>
        <v>NÃO</v>
      </c>
      <c r="J1598" s="123"/>
      <c r="K1598" s="123"/>
      <c r="L1598" s="123"/>
      <c r="M1598" s="98" t="s">
        <v>16898</v>
      </c>
      <c r="N1598" s="118"/>
    </row>
    <row r="1599" spans="1:14" x14ac:dyDescent="0.25">
      <c r="A1599" s="130">
        <v>95640132000194</v>
      </c>
      <c r="B1599" s="98" t="s">
        <v>12965</v>
      </c>
      <c r="C1599" s="123" t="s">
        <v>3143</v>
      </c>
      <c r="D1599" s="98" t="s">
        <v>13667</v>
      </c>
      <c r="E1599" s="98" t="s">
        <v>13669</v>
      </c>
      <c r="F1599" s="124">
        <v>11</v>
      </c>
      <c r="G1599" s="112">
        <v>38513</v>
      </c>
      <c r="H1599" s="98"/>
      <c r="I1599" s="123" t="str">
        <f t="shared" si="24"/>
        <v>NÃO</v>
      </c>
      <c r="J1599" s="123"/>
      <c r="K1599" s="123"/>
      <c r="L1599" s="123"/>
      <c r="M1599" s="98" t="s">
        <v>15874</v>
      </c>
      <c r="N1599" s="118"/>
    </row>
    <row r="1600" spans="1:14" x14ac:dyDescent="0.25">
      <c r="A1600" s="130">
        <v>82892357000196</v>
      </c>
      <c r="B1600" s="98" t="s">
        <v>12966</v>
      </c>
      <c r="C1600" s="123" t="s">
        <v>4289</v>
      </c>
      <c r="D1600" s="98" t="s">
        <v>13667</v>
      </c>
      <c r="E1600" s="98" t="s">
        <v>13669</v>
      </c>
      <c r="F1600" s="124">
        <v>14</v>
      </c>
      <c r="G1600" s="112">
        <v>44136</v>
      </c>
      <c r="H1600" s="98"/>
      <c r="I1600" s="123" t="str">
        <f t="shared" si="24"/>
        <v>SIM</v>
      </c>
      <c r="J1600" s="123"/>
      <c r="K1600" s="123"/>
      <c r="L1600" s="123"/>
      <c r="M1600" s="98"/>
      <c r="N1600" s="118"/>
    </row>
    <row r="1601" spans="1:14" x14ac:dyDescent="0.25">
      <c r="A1601" s="130">
        <v>10565000000192</v>
      </c>
      <c r="B1601" s="98" t="s">
        <v>12967</v>
      </c>
      <c r="C1601" s="123" t="s">
        <v>2758</v>
      </c>
      <c r="D1601" s="98" t="s">
        <v>13667</v>
      </c>
      <c r="E1601" s="98" t="s">
        <v>13669</v>
      </c>
      <c r="F1601" s="124">
        <v>12.82</v>
      </c>
      <c r="G1601" s="112">
        <v>38808</v>
      </c>
      <c r="H1601" s="98"/>
      <c r="I1601" s="123" t="str">
        <f t="shared" si="24"/>
        <v>NÃO</v>
      </c>
      <c r="J1601" s="123"/>
      <c r="K1601" s="123"/>
      <c r="L1601" s="123"/>
      <c r="M1601" s="98" t="s">
        <v>15469</v>
      </c>
      <c r="N1601" s="118"/>
    </row>
    <row r="1602" spans="1:14" x14ac:dyDescent="0.25">
      <c r="A1602" s="130">
        <v>7756646000142</v>
      </c>
      <c r="B1602" s="98" t="s">
        <v>12968</v>
      </c>
      <c r="C1602" s="123" t="s">
        <v>634</v>
      </c>
      <c r="D1602" s="98" t="s">
        <v>13667</v>
      </c>
      <c r="E1602" s="98" t="s">
        <v>13669</v>
      </c>
      <c r="F1602" s="124">
        <v>11</v>
      </c>
      <c r="G1602" s="112">
        <v>39182</v>
      </c>
      <c r="H1602" s="98"/>
      <c r="I1602" s="123" t="str">
        <f t="shared" si="24"/>
        <v>NÃO</v>
      </c>
      <c r="J1602" s="123"/>
      <c r="K1602" s="123"/>
      <c r="L1602" s="123"/>
      <c r="M1602" s="98" t="s">
        <v>13534</v>
      </c>
      <c r="N1602" s="118"/>
    </row>
    <row r="1603" spans="1:14" x14ac:dyDescent="0.25">
      <c r="A1603" s="130">
        <v>4144168000121</v>
      </c>
      <c r="B1603" s="98" t="s">
        <v>12969</v>
      </c>
      <c r="C1603" s="123" t="s">
        <v>2413</v>
      </c>
      <c r="D1603" s="98" t="s">
        <v>13667</v>
      </c>
      <c r="E1603" s="98" t="s">
        <v>13669</v>
      </c>
      <c r="F1603" s="124">
        <v>11</v>
      </c>
      <c r="G1603" s="112">
        <v>41760</v>
      </c>
      <c r="H1603" s="98"/>
      <c r="I1603" s="123" t="str">
        <f t="shared" ref="I1603:I1666" si="25">IFERROR(IF(OR(E1603="Ativos", E1603="Aposentados",E1603="Pensionistas"),IF(F1603&gt;=14,"SIM","NÃO"),""),"")</f>
        <v>NÃO</v>
      </c>
      <c r="J1603" s="123"/>
      <c r="K1603" s="123"/>
      <c r="L1603" s="123"/>
      <c r="M1603" s="98" t="s">
        <v>15100</v>
      </c>
      <c r="N1603" s="118"/>
    </row>
    <row r="1604" spans="1:14" x14ac:dyDescent="0.25">
      <c r="A1604" s="130">
        <v>6554380000192</v>
      </c>
      <c r="B1604" s="98" t="s">
        <v>12970</v>
      </c>
      <c r="C1604" s="123" t="s">
        <v>2926</v>
      </c>
      <c r="D1604" s="98" t="s">
        <v>13667</v>
      </c>
      <c r="E1604" s="98" t="s">
        <v>13669</v>
      </c>
      <c r="F1604" s="124">
        <v>11</v>
      </c>
      <c r="G1604" s="112">
        <v>42417</v>
      </c>
      <c r="H1604" s="98"/>
      <c r="I1604" s="123" t="str">
        <f t="shared" si="25"/>
        <v>NÃO</v>
      </c>
      <c r="J1604" s="123"/>
      <c r="K1604" s="123"/>
      <c r="L1604" s="123"/>
      <c r="M1604" s="98" t="s">
        <v>15629</v>
      </c>
      <c r="N1604" s="118"/>
    </row>
    <row r="1605" spans="1:14" x14ac:dyDescent="0.25">
      <c r="A1605" s="130">
        <v>87613113000140</v>
      </c>
      <c r="B1605" s="98" t="s">
        <v>12971</v>
      </c>
      <c r="C1605" s="123" t="s">
        <v>3812</v>
      </c>
      <c r="D1605" s="98" t="s">
        <v>13667</v>
      </c>
      <c r="E1605" s="98" t="s">
        <v>13669</v>
      </c>
      <c r="F1605" s="124">
        <v>11</v>
      </c>
      <c r="G1605" s="112">
        <v>42275</v>
      </c>
      <c r="H1605" s="98"/>
      <c r="I1605" s="123" t="str">
        <f t="shared" si="25"/>
        <v>NÃO</v>
      </c>
      <c r="J1605" s="123"/>
      <c r="K1605" s="123"/>
      <c r="L1605" s="123"/>
      <c r="M1605" s="98" t="s">
        <v>16447</v>
      </c>
      <c r="N1605" s="118"/>
    </row>
    <row r="1606" spans="1:14" x14ac:dyDescent="0.25">
      <c r="A1606" s="130">
        <v>6554943000142</v>
      </c>
      <c r="B1606" s="98" t="s">
        <v>12972</v>
      </c>
      <c r="C1606" s="123" t="s">
        <v>2926</v>
      </c>
      <c r="D1606" s="98" t="s">
        <v>13667</v>
      </c>
      <c r="E1606" s="98" t="s">
        <v>13669</v>
      </c>
      <c r="F1606" s="124">
        <v>11</v>
      </c>
      <c r="G1606" s="112">
        <v>39297</v>
      </c>
      <c r="H1606" s="98"/>
      <c r="I1606" s="123" t="str">
        <f t="shared" si="25"/>
        <v>NÃO</v>
      </c>
      <c r="J1606" s="123"/>
      <c r="K1606" s="123"/>
      <c r="L1606" s="123"/>
      <c r="M1606" s="98"/>
      <c r="N1606" s="118"/>
    </row>
    <row r="1607" spans="1:14" x14ac:dyDescent="0.25">
      <c r="A1607" s="130">
        <v>45685872000179</v>
      </c>
      <c r="B1607" s="98" t="s">
        <v>12973</v>
      </c>
      <c r="C1607" s="123" t="s">
        <v>4626</v>
      </c>
      <c r="D1607" s="98" t="s">
        <v>13667</v>
      </c>
      <c r="E1607" s="98" t="s">
        <v>13669</v>
      </c>
      <c r="F1607" s="124">
        <v>11</v>
      </c>
      <c r="G1607" s="112">
        <v>38902</v>
      </c>
      <c r="H1607" s="98"/>
      <c r="I1607" s="123" t="str">
        <f t="shared" si="25"/>
        <v>NÃO</v>
      </c>
      <c r="J1607" s="123"/>
      <c r="K1607" s="123"/>
      <c r="L1607" s="123"/>
      <c r="M1607" s="98" t="s">
        <v>16899</v>
      </c>
      <c r="N1607" s="118"/>
    </row>
    <row r="1608" spans="1:14" x14ac:dyDescent="0.25">
      <c r="A1608" s="130">
        <v>9048976000109</v>
      </c>
      <c r="B1608" s="98" t="s">
        <v>12974</v>
      </c>
      <c r="C1608" s="123" t="s">
        <v>2554</v>
      </c>
      <c r="D1608" s="98" t="s">
        <v>13667</v>
      </c>
      <c r="E1608" s="98" t="s">
        <v>13669</v>
      </c>
      <c r="F1608" s="124">
        <v>11</v>
      </c>
      <c r="G1608" s="112">
        <v>39469</v>
      </c>
      <c r="H1608" s="98"/>
      <c r="I1608" s="123" t="str">
        <f t="shared" si="25"/>
        <v>NÃO</v>
      </c>
      <c r="J1608" s="123"/>
      <c r="K1608" s="123"/>
      <c r="L1608" s="123"/>
      <c r="M1608" s="98" t="s">
        <v>13699</v>
      </c>
      <c r="N1608" s="118"/>
    </row>
    <row r="1609" spans="1:14" x14ac:dyDescent="0.25">
      <c r="A1609" s="130">
        <v>76205681000196</v>
      </c>
      <c r="B1609" s="98" t="s">
        <v>12975</v>
      </c>
      <c r="C1609" s="123" t="s">
        <v>3143</v>
      </c>
      <c r="D1609" s="98" t="s">
        <v>13667</v>
      </c>
      <c r="E1609" s="98" t="s">
        <v>13669</v>
      </c>
      <c r="F1609" s="124">
        <v>14</v>
      </c>
      <c r="G1609" s="112">
        <v>44105</v>
      </c>
      <c r="H1609" s="98"/>
      <c r="I1609" s="123" t="str">
        <f t="shared" si="25"/>
        <v>SIM</v>
      </c>
      <c r="J1609" s="123"/>
      <c r="K1609" s="123"/>
      <c r="L1609" s="123"/>
      <c r="M1609" s="98"/>
      <c r="N1609" s="118"/>
    </row>
    <row r="1610" spans="1:14" x14ac:dyDescent="0.25">
      <c r="A1610" s="130">
        <v>29178233000160</v>
      </c>
      <c r="B1610" s="98" t="s">
        <v>12976</v>
      </c>
      <c r="C1610" s="123" t="s">
        <v>3513</v>
      </c>
      <c r="D1610" s="98" t="s">
        <v>13667</v>
      </c>
      <c r="E1610" s="98" t="s">
        <v>13669</v>
      </c>
      <c r="F1610" s="124">
        <v>11</v>
      </c>
      <c r="G1610" s="112">
        <v>40305</v>
      </c>
      <c r="H1610" s="98"/>
      <c r="I1610" s="123" t="str">
        <f t="shared" si="25"/>
        <v>NÃO</v>
      </c>
      <c r="J1610" s="123"/>
      <c r="K1610" s="123"/>
      <c r="L1610" s="123"/>
      <c r="M1610" s="98"/>
      <c r="N1610" s="118"/>
    </row>
    <row r="1611" spans="1:14" x14ac:dyDescent="0.25">
      <c r="A1611" s="130">
        <v>17749912000163</v>
      </c>
      <c r="B1611" s="98" t="s">
        <v>12977</v>
      </c>
      <c r="C1611" s="123" t="s">
        <v>1356</v>
      </c>
      <c r="D1611" s="98" t="s">
        <v>13667</v>
      </c>
      <c r="E1611" s="98" t="s">
        <v>13669</v>
      </c>
      <c r="F1611" s="124">
        <v>11</v>
      </c>
      <c r="G1611" s="112">
        <v>42552</v>
      </c>
      <c r="H1611" s="98"/>
      <c r="I1611" s="123" t="str">
        <f t="shared" si="25"/>
        <v>NÃO</v>
      </c>
      <c r="J1611" s="123"/>
      <c r="K1611" s="123"/>
      <c r="L1611" s="123"/>
      <c r="M1611" s="98" t="s">
        <v>14754</v>
      </c>
      <c r="N1611" s="118"/>
    </row>
    <row r="1612" spans="1:14" x14ac:dyDescent="0.25">
      <c r="A1612" s="130">
        <v>76169879000161</v>
      </c>
      <c r="B1612" s="98" t="s">
        <v>12978</v>
      </c>
      <c r="C1612" s="123" t="s">
        <v>3143</v>
      </c>
      <c r="D1612" s="98" t="s">
        <v>13667</v>
      </c>
      <c r="E1612" s="98" t="s">
        <v>13669</v>
      </c>
      <c r="F1612" s="124">
        <v>11</v>
      </c>
      <c r="G1612" s="112">
        <v>39053</v>
      </c>
      <c r="H1612" s="98"/>
      <c r="I1612" s="123" t="str">
        <f t="shared" si="25"/>
        <v>NÃO</v>
      </c>
      <c r="J1612" s="123"/>
      <c r="K1612" s="123"/>
      <c r="L1612" s="123"/>
      <c r="M1612" s="98" t="s">
        <v>13699</v>
      </c>
      <c r="N1612" s="118"/>
    </row>
    <row r="1613" spans="1:14" x14ac:dyDescent="0.25">
      <c r="A1613" s="130">
        <v>1367788000131</v>
      </c>
      <c r="B1613" s="98" t="s">
        <v>12979</v>
      </c>
      <c r="C1613" s="123" t="s">
        <v>2274</v>
      </c>
      <c r="D1613" s="98" t="s">
        <v>13667</v>
      </c>
      <c r="E1613" s="98" t="s">
        <v>13669</v>
      </c>
      <c r="F1613" s="124">
        <v>14</v>
      </c>
      <c r="G1613" s="112">
        <v>44105</v>
      </c>
      <c r="H1613" s="98"/>
      <c r="I1613" s="123" t="str">
        <f t="shared" si="25"/>
        <v>SIM</v>
      </c>
      <c r="J1613" s="123"/>
      <c r="K1613" s="123"/>
      <c r="L1613" s="123"/>
      <c r="M1613" s="98"/>
      <c r="N1613" s="118"/>
    </row>
    <row r="1614" spans="1:14" x14ac:dyDescent="0.25">
      <c r="A1614" s="130">
        <v>1612911000132</v>
      </c>
      <c r="B1614" s="98" t="s">
        <v>12980</v>
      </c>
      <c r="C1614" s="123" t="s">
        <v>3143</v>
      </c>
      <c r="D1614" s="98" t="s">
        <v>13667</v>
      </c>
      <c r="E1614" s="98" t="s">
        <v>13669</v>
      </c>
      <c r="F1614" s="124">
        <v>14</v>
      </c>
      <c r="G1614" s="112">
        <v>44136</v>
      </c>
      <c r="H1614" s="98"/>
      <c r="I1614" s="123" t="str">
        <f t="shared" si="25"/>
        <v>SIM</v>
      </c>
      <c r="J1614" s="123"/>
      <c r="K1614" s="123"/>
      <c r="L1614" s="123"/>
      <c r="M1614" s="98"/>
      <c r="N1614" s="118"/>
    </row>
    <row r="1615" spans="1:14" x14ac:dyDescent="0.25">
      <c r="A1615" s="130">
        <v>87490306000151</v>
      </c>
      <c r="B1615" s="98" t="s">
        <v>12981</v>
      </c>
      <c r="C1615" s="123" t="s">
        <v>3812</v>
      </c>
      <c r="D1615" s="98" t="s">
        <v>13667</v>
      </c>
      <c r="E1615" s="98" t="s">
        <v>13669</v>
      </c>
      <c r="F1615" s="124">
        <v>14</v>
      </c>
      <c r="G1615" s="112">
        <v>44013</v>
      </c>
      <c r="H1615" s="98"/>
      <c r="I1615" s="123" t="str">
        <f t="shared" si="25"/>
        <v>SIM</v>
      </c>
      <c r="J1615" s="123"/>
      <c r="K1615" s="123"/>
      <c r="L1615" s="123"/>
      <c r="M1615" s="98"/>
      <c r="N1615" s="118"/>
    </row>
    <row r="1616" spans="1:14" x14ac:dyDescent="0.25">
      <c r="A1616" s="130">
        <v>1612770000158</v>
      </c>
      <c r="B1616" s="98" t="s">
        <v>12982</v>
      </c>
      <c r="C1616" s="123" t="s">
        <v>2554</v>
      </c>
      <c r="D1616" s="98" t="s">
        <v>13667</v>
      </c>
      <c r="E1616" s="98" t="s">
        <v>13669</v>
      </c>
      <c r="F1616" s="124">
        <v>11</v>
      </c>
      <c r="G1616" s="112">
        <v>39203</v>
      </c>
      <c r="H1616" s="98"/>
      <c r="I1616" s="123" t="str">
        <f t="shared" si="25"/>
        <v>NÃO</v>
      </c>
      <c r="J1616" s="123"/>
      <c r="K1616" s="123"/>
      <c r="L1616" s="123"/>
      <c r="M1616" s="98" t="s">
        <v>13534</v>
      </c>
      <c r="N1616" s="118"/>
    </row>
    <row r="1617" spans="1:14" x14ac:dyDescent="0.25">
      <c r="A1617" s="130">
        <v>25222118000195</v>
      </c>
      <c r="B1617" s="98" t="s">
        <v>12983</v>
      </c>
      <c r="C1617" s="123" t="s">
        <v>1356</v>
      </c>
      <c r="D1617" s="98" t="s">
        <v>13667</v>
      </c>
      <c r="E1617" s="98" t="s">
        <v>13669</v>
      </c>
      <c r="F1617" s="124">
        <v>11</v>
      </c>
      <c r="G1617" s="112">
        <v>42153</v>
      </c>
      <c r="H1617" s="98"/>
      <c r="I1617" s="123" t="str">
        <f t="shared" si="25"/>
        <v>NÃO</v>
      </c>
      <c r="J1617" s="123"/>
      <c r="K1617" s="123"/>
      <c r="L1617" s="123"/>
      <c r="M1617" s="98" t="s">
        <v>14756</v>
      </c>
      <c r="N1617" s="118"/>
    </row>
    <row r="1618" spans="1:14" x14ac:dyDescent="0.25">
      <c r="A1618" s="130">
        <v>10091551000161</v>
      </c>
      <c r="B1618" s="98" t="s">
        <v>12984</v>
      </c>
      <c r="C1618" s="123" t="s">
        <v>2758</v>
      </c>
      <c r="D1618" s="98" t="s">
        <v>13667</v>
      </c>
      <c r="E1618" s="98" t="s">
        <v>13669</v>
      </c>
      <c r="F1618" s="124">
        <v>11</v>
      </c>
      <c r="G1618" s="112">
        <v>38200</v>
      </c>
      <c r="H1618" s="98"/>
      <c r="I1618" s="123" t="str">
        <f t="shared" si="25"/>
        <v>NÃO</v>
      </c>
      <c r="J1618" s="123"/>
      <c r="K1618" s="123"/>
      <c r="L1618" s="123"/>
      <c r="M1618" s="98" t="s">
        <v>15475</v>
      </c>
      <c r="N1618" s="118"/>
    </row>
    <row r="1619" spans="1:14" x14ac:dyDescent="0.25">
      <c r="A1619" s="130">
        <v>8364655000150</v>
      </c>
      <c r="B1619" s="98" t="s">
        <v>12985</v>
      </c>
      <c r="C1619" s="123" t="s">
        <v>3601</v>
      </c>
      <c r="D1619" s="98" t="s">
        <v>13667</v>
      </c>
      <c r="E1619" s="98" t="s">
        <v>13669</v>
      </c>
      <c r="F1619" s="124">
        <v>11</v>
      </c>
      <c r="G1619" s="112">
        <v>43374</v>
      </c>
      <c r="H1619" s="98"/>
      <c r="I1619" s="123" t="str">
        <f t="shared" si="25"/>
        <v>NÃO</v>
      </c>
      <c r="J1619" s="123"/>
      <c r="K1619" s="123"/>
      <c r="L1619" s="123"/>
      <c r="M1619" s="98" t="s">
        <v>16112</v>
      </c>
      <c r="N1619" s="118"/>
    </row>
    <row r="1620" spans="1:14" x14ac:dyDescent="0.25">
      <c r="A1620" s="130">
        <v>11343910000193</v>
      </c>
      <c r="B1620" s="98" t="s">
        <v>12986</v>
      </c>
      <c r="C1620" s="123" t="s">
        <v>2758</v>
      </c>
      <c r="D1620" s="98" t="s">
        <v>13667</v>
      </c>
      <c r="E1620" s="98" t="s">
        <v>13669</v>
      </c>
      <c r="F1620" s="124">
        <v>11</v>
      </c>
      <c r="G1620" s="112">
        <v>38686</v>
      </c>
      <c r="H1620" s="98"/>
      <c r="I1620" s="123" t="str">
        <f t="shared" si="25"/>
        <v>NÃO</v>
      </c>
      <c r="J1620" s="123"/>
      <c r="K1620" s="123"/>
      <c r="L1620" s="123"/>
      <c r="M1620" s="98" t="s">
        <v>15477</v>
      </c>
      <c r="N1620" s="118"/>
    </row>
    <row r="1621" spans="1:14" x14ac:dyDescent="0.25">
      <c r="A1621" s="130">
        <v>24772113000173</v>
      </c>
      <c r="B1621" s="98" t="s">
        <v>12987</v>
      </c>
      <c r="C1621" s="123" t="s">
        <v>2274</v>
      </c>
      <c r="D1621" s="98" t="s">
        <v>13667</v>
      </c>
      <c r="E1621" s="98" t="s">
        <v>13669</v>
      </c>
      <c r="F1621" s="124">
        <v>11</v>
      </c>
      <c r="G1621" s="112">
        <v>40710</v>
      </c>
      <c r="H1621" s="98"/>
      <c r="I1621" s="123" t="str">
        <f t="shared" si="25"/>
        <v>NÃO</v>
      </c>
      <c r="J1621" s="123"/>
      <c r="K1621" s="123"/>
      <c r="L1621" s="123"/>
      <c r="M1621" s="98"/>
      <c r="N1621" s="118"/>
    </row>
    <row r="1622" spans="1:14" x14ac:dyDescent="0.25">
      <c r="A1622" s="130">
        <v>16418683000131</v>
      </c>
      <c r="B1622" s="98" t="s">
        <v>12988</v>
      </c>
      <c r="C1622" s="123" t="s">
        <v>215</v>
      </c>
      <c r="D1622" s="98" t="s">
        <v>13667</v>
      </c>
      <c r="E1622" s="98" t="s">
        <v>13669</v>
      </c>
      <c r="F1622" s="124">
        <v>11</v>
      </c>
      <c r="G1622" s="112">
        <v>40575</v>
      </c>
      <c r="H1622" s="98"/>
      <c r="I1622" s="123" t="str">
        <f t="shared" si="25"/>
        <v>NÃO</v>
      </c>
      <c r="J1622" s="123"/>
      <c r="K1622" s="123"/>
      <c r="L1622" s="123"/>
      <c r="M1622" s="98" t="s">
        <v>13907</v>
      </c>
      <c r="N1622" s="118"/>
    </row>
    <row r="1623" spans="1:14" x14ac:dyDescent="0.25">
      <c r="A1623" s="130">
        <v>1552221000135</v>
      </c>
      <c r="B1623" s="98" t="s">
        <v>12989</v>
      </c>
      <c r="C1623" s="123" t="s">
        <v>4626</v>
      </c>
      <c r="D1623" s="98" t="s">
        <v>13667</v>
      </c>
      <c r="E1623" s="98" t="s">
        <v>13669</v>
      </c>
      <c r="F1623" s="124">
        <v>11</v>
      </c>
      <c r="G1623" s="112">
        <v>41211</v>
      </c>
      <c r="H1623" s="98"/>
      <c r="I1623" s="123" t="str">
        <f t="shared" si="25"/>
        <v>NÃO</v>
      </c>
      <c r="J1623" s="123"/>
      <c r="K1623" s="123"/>
      <c r="L1623" s="123"/>
      <c r="M1623" s="98" t="s">
        <v>16903</v>
      </c>
      <c r="N1623" s="118"/>
    </row>
    <row r="1624" spans="1:14" x14ac:dyDescent="0.25">
      <c r="A1624" s="130">
        <v>67360446000106</v>
      </c>
      <c r="B1624" s="98" t="s">
        <v>12990</v>
      </c>
      <c r="C1624" s="123" t="s">
        <v>4626</v>
      </c>
      <c r="D1624" s="98" t="s">
        <v>13667</v>
      </c>
      <c r="E1624" s="98" t="s">
        <v>13669</v>
      </c>
      <c r="F1624" s="124">
        <v>11</v>
      </c>
      <c r="G1624" s="112">
        <v>41456</v>
      </c>
      <c r="H1624" s="98"/>
      <c r="I1624" s="123" t="str">
        <f t="shared" si="25"/>
        <v>NÃO</v>
      </c>
      <c r="J1624" s="123"/>
      <c r="K1624" s="123"/>
      <c r="L1624" s="123"/>
      <c r="M1624" s="98" t="s">
        <v>16905</v>
      </c>
      <c r="N1624" s="118"/>
    </row>
    <row r="1625" spans="1:14" x14ac:dyDescent="0.25">
      <c r="A1625" s="130">
        <v>46522967000134</v>
      </c>
      <c r="B1625" s="98" t="s">
        <v>12991</v>
      </c>
      <c r="C1625" s="123" t="s">
        <v>4626</v>
      </c>
      <c r="D1625" s="98" t="s">
        <v>13667</v>
      </c>
      <c r="E1625" s="98" t="s">
        <v>13669</v>
      </c>
      <c r="F1625" s="124">
        <v>11</v>
      </c>
      <c r="G1625" s="112">
        <v>41549</v>
      </c>
      <c r="H1625" s="98"/>
      <c r="I1625" s="123" t="str">
        <f t="shared" si="25"/>
        <v>NÃO</v>
      </c>
      <c r="J1625" s="123"/>
      <c r="K1625" s="123"/>
      <c r="L1625" s="123"/>
      <c r="M1625" s="98" t="s">
        <v>16910</v>
      </c>
      <c r="N1625" s="118"/>
    </row>
    <row r="1626" spans="1:14" x14ac:dyDescent="0.25">
      <c r="A1626" s="130">
        <v>56024581000156</v>
      </c>
      <c r="B1626" s="98" t="s">
        <v>12992</v>
      </c>
      <c r="C1626" s="123" t="s">
        <v>4626</v>
      </c>
      <c r="D1626" s="98" t="s">
        <v>13667</v>
      </c>
      <c r="E1626" s="98" t="s">
        <v>13669</v>
      </c>
      <c r="F1626" s="124">
        <v>14</v>
      </c>
      <c r="G1626" s="112">
        <v>43811</v>
      </c>
      <c r="H1626" s="98"/>
      <c r="I1626" s="123" t="str">
        <f t="shared" si="25"/>
        <v>SIM</v>
      </c>
      <c r="J1626" s="123"/>
      <c r="K1626" s="123"/>
      <c r="L1626" s="123"/>
      <c r="M1626" s="98"/>
      <c r="N1626" s="118"/>
    </row>
    <row r="1627" spans="1:14" x14ac:dyDescent="0.25">
      <c r="A1627" s="130">
        <v>15943434000100</v>
      </c>
      <c r="B1627" s="98" t="s">
        <v>12993</v>
      </c>
      <c r="C1627" s="123" t="s">
        <v>2274</v>
      </c>
      <c r="D1627" s="98" t="s">
        <v>13667</v>
      </c>
      <c r="E1627" s="98" t="s">
        <v>13669</v>
      </c>
      <c r="F1627" s="124">
        <v>11</v>
      </c>
      <c r="G1627" s="112">
        <v>42963</v>
      </c>
      <c r="H1627" s="98"/>
      <c r="I1627" s="123" t="str">
        <f t="shared" si="25"/>
        <v>NÃO</v>
      </c>
      <c r="J1627" s="123"/>
      <c r="K1627" s="123"/>
      <c r="L1627" s="123"/>
      <c r="M1627" s="98"/>
      <c r="N1627" s="118"/>
    </row>
    <row r="1628" spans="1:14" x14ac:dyDescent="0.25">
      <c r="A1628" s="130">
        <v>18312108000185</v>
      </c>
      <c r="B1628" s="98" t="s">
        <v>12994</v>
      </c>
      <c r="C1628" s="123" t="s">
        <v>1356</v>
      </c>
      <c r="D1628" s="98" t="s">
        <v>13667</v>
      </c>
      <c r="E1628" s="98" t="s">
        <v>13669</v>
      </c>
      <c r="F1628" s="124">
        <v>11</v>
      </c>
      <c r="G1628" s="112">
        <v>39527</v>
      </c>
      <c r="H1628" s="98"/>
      <c r="I1628" s="123" t="str">
        <f t="shared" si="25"/>
        <v>NÃO</v>
      </c>
      <c r="J1628" s="123"/>
      <c r="K1628" s="123"/>
      <c r="L1628" s="123"/>
      <c r="M1628" s="98"/>
      <c r="N1628" s="118"/>
    </row>
    <row r="1629" spans="1:14" x14ac:dyDescent="0.25">
      <c r="A1629" s="130">
        <v>75963256000101</v>
      </c>
      <c r="B1629" s="98" t="s">
        <v>12995</v>
      </c>
      <c r="C1629" s="123" t="s">
        <v>3143</v>
      </c>
      <c r="D1629" s="98" t="s">
        <v>13667</v>
      </c>
      <c r="E1629" s="98" t="s">
        <v>13669</v>
      </c>
      <c r="F1629" s="124">
        <v>14</v>
      </c>
      <c r="G1629" s="112">
        <v>44136</v>
      </c>
      <c r="H1629" s="98"/>
      <c r="I1629" s="123" t="str">
        <f t="shared" si="25"/>
        <v>SIM</v>
      </c>
      <c r="J1629" s="123"/>
      <c r="K1629" s="123"/>
      <c r="L1629" s="123"/>
      <c r="M1629" s="98"/>
      <c r="N1629" s="118"/>
    </row>
    <row r="1630" spans="1:14" x14ac:dyDescent="0.25">
      <c r="A1630" s="130">
        <v>27744143000164</v>
      </c>
      <c r="B1630" s="98" t="s">
        <v>12996</v>
      </c>
      <c r="C1630" s="123" t="s">
        <v>821</v>
      </c>
      <c r="D1630" s="98" t="s">
        <v>13667</v>
      </c>
      <c r="E1630" s="98" t="s">
        <v>13669</v>
      </c>
      <c r="F1630" s="124">
        <v>14</v>
      </c>
      <c r="G1630" s="112">
        <v>44105</v>
      </c>
      <c r="H1630" s="98"/>
      <c r="I1630" s="123" t="str">
        <f t="shared" si="25"/>
        <v>SIM</v>
      </c>
      <c r="J1630" s="123"/>
      <c r="K1630" s="123"/>
      <c r="L1630" s="123"/>
      <c r="M1630" s="98"/>
      <c r="N1630" s="118"/>
    </row>
    <row r="1631" spans="1:14" x14ac:dyDescent="0.25">
      <c r="A1631" s="130">
        <v>28741072000109</v>
      </c>
      <c r="B1631" s="98" t="s">
        <v>12997</v>
      </c>
      <c r="C1631" s="123" t="s">
        <v>3513</v>
      </c>
      <c r="D1631" s="98" t="s">
        <v>13667</v>
      </c>
      <c r="E1631" s="98" t="s">
        <v>13669</v>
      </c>
      <c r="F1631" s="124">
        <v>11</v>
      </c>
      <c r="G1631" s="112">
        <v>38441</v>
      </c>
      <c r="H1631" s="98"/>
      <c r="I1631" s="123" t="str">
        <f t="shared" si="25"/>
        <v>NÃO</v>
      </c>
      <c r="J1631" s="123"/>
      <c r="K1631" s="123"/>
      <c r="L1631" s="123"/>
      <c r="M1631" s="98" t="s">
        <v>16018</v>
      </c>
      <c r="N1631" s="118"/>
    </row>
    <row r="1632" spans="1:14" x14ac:dyDescent="0.25">
      <c r="A1632" s="130">
        <v>95587770000199</v>
      </c>
      <c r="B1632" s="98" t="s">
        <v>12998</v>
      </c>
      <c r="C1632" s="123" t="s">
        <v>3143</v>
      </c>
      <c r="D1632" s="98" t="s">
        <v>13667</v>
      </c>
      <c r="E1632" s="98" t="s">
        <v>13669</v>
      </c>
      <c r="F1632" s="124">
        <v>11</v>
      </c>
      <c r="G1632" s="112">
        <v>42361</v>
      </c>
      <c r="H1632" s="98"/>
      <c r="I1632" s="123" t="str">
        <f t="shared" si="25"/>
        <v>NÃO</v>
      </c>
      <c r="J1632" s="123"/>
      <c r="K1632" s="123"/>
      <c r="L1632" s="123"/>
      <c r="M1632" s="98" t="s">
        <v>15878</v>
      </c>
      <c r="N1632" s="118"/>
    </row>
    <row r="1633" spans="1:14" x14ac:dyDescent="0.25">
      <c r="A1633" s="130">
        <v>4034583000122</v>
      </c>
      <c r="B1633" s="98" t="s">
        <v>12999</v>
      </c>
      <c r="C1633" s="123" t="s">
        <v>0</v>
      </c>
      <c r="D1633" s="98" t="s">
        <v>13667</v>
      </c>
      <c r="E1633" s="98" t="s">
        <v>13669</v>
      </c>
      <c r="F1633" s="124">
        <v>14</v>
      </c>
      <c r="G1633" s="112">
        <v>44136</v>
      </c>
      <c r="H1633" s="98"/>
      <c r="I1633" s="123" t="str">
        <f t="shared" si="25"/>
        <v>SIM</v>
      </c>
      <c r="J1633" s="123"/>
      <c r="K1633" s="123"/>
      <c r="L1633" s="123"/>
      <c r="M1633" s="98"/>
      <c r="N1633" s="118"/>
    </row>
    <row r="1634" spans="1:14" x14ac:dyDescent="0.25">
      <c r="A1634" s="130">
        <v>15023997000172</v>
      </c>
      <c r="B1634" s="98" t="s">
        <v>13000</v>
      </c>
      <c r="C1634" s="123" t="s">
        <v>2274</v>
      </c>
      <c r="D1634" s="98" t="s">
        <v>13667</v>
      </c>
      <c r="E1634" s="98" t="s">
        <v>13669</v>
      </c>
      <c r="F1634" s="124">
        <v>14</v>
      </c>
      <c r="G1634" s="112">
        <v>44075</v>
      </c>
      <c r="H1634" s="98"/>
      <c r="I1634" s="123" t="str">
        <f t="shared" si="25"/>
        <v>SIM</v>
      </c>
      <c r="J1634" s="123"/>
      <c r="K1634" s="123"/>
      <c r="L1634" s="123"/>
      <c r="M1634" s="98"/>
      <c r="N1634" s="118"/>
    </row>
    <row r="1635" spans="1:14" x14ac:dyDescent="0.25">
      <c r="A1635" s="130">
        <v>1612413000190</v>
      </c>
      <c r="B1635" s="98" t="s">
        <v>13001</v>
      </c>
      <c r="C1635" s="123" t="s">
        <v>3143</v>
      </c>
      <c r="D1635" s="98" t="s">
        <v>13667</v>
      </c>
      <c r="E1635" s="98" t="s">
        <v>13669</v>
      </c>
      <c r="F1635" s="124">
        <v>11</v>
      </c>
      <c r="G1635" s="112">
        <v>40459</v>
      </c>
      <c r="H1635" s="98"/>
      <c r="I1635" s="123" t="str">
        <f t="shared" si="25"/>
        <v>NÃO</v>
      </c>
      <c r="J1635" s="123"/>
      <c r="K1635" s="123"/>
      <c r="L1635" s="123"/>
      <c r="M1635" s="98"/>
      <c r="N1635" s="118"/>
    </row>
    <row r="1636" spans="1:14" x14ac:dyDescent="0.25">
      <c r="A1636" s="130">
        <v>3681582000107</v>
      </c>
      <c r="B1636" s="98" t="s">
        <v>13002</v>
      </c>
      <c r="C1636" s="123" t="s">
        <v>2197</v>
      </c>
      <c r="D1636" s="98" t="s">
        <v>13667</v>
      </c>
      <c r="E1636" s="98" t="s">
        <v>13669</v>
      </c>
      <c r="F1636" s="124">
        <v>11</v>
      </c>
      <c r="G1636" s="112">
        <v>39021</v>
      </c>
      <c r="H1636" s="98"/>
      <c r="I1636" s="123" t="str">
        <f t="shared" si="25"/>
        <v>NÃO</v>
      </c>
      <c r="J1636" s="123"/>
      <c r="K1636" s="123"/>
      <c r="L1636" s="123"/>
      <c r="M1636" s="98"/>
      <c r="N1636" s="118"/>
    </row>
    <row r="1637" spans="1:14" x14ac:dyDescent="0.25">
      <c r="A1637" s="130">
        <v>29051216000168</v>
      </c>
      <c r="B1637" s="98" t="s">
        <v>13003</v>
      </c>
      <c r="C1637" s="123" t="s">
        <v>3513</v>
      </c>
      <c r="D1637" s="98" t="s">
        <v>13667</v>
      </c>
      <c r="E1637" s="98" t="s">
        <v>13669</v>
      </c>
      <c r="F1637" s="124">
        <v>11</v>
      </c>
      <c r="G1637" s="112">
        <v>43374</v>
      </c>
      <c r="H1637" s="98"/>
      <c r="I1637" s="123" t="str">
        <f t="shared" si="25"/>
        <v>NÃO</v>
      </c>
      <c r="J1637" s="123"/>
      <c r="K1637" s="123"/>
      <c r="L1637" s="123"/>
      <c r="M1637" s="98" t="s">
        <v>16019</v>
      </c>
      <c r="N1637" s="118"/>
    </row>
    <row r="1638" spans="1:14" x14ac:dyDescent="0.25">
      <c r="A1638" s="130">
        <v>45774064000188</v>
      </c>
      <c r="B1638" s="98" t="s">
        <v>13004</v>
      </c>
      <c r="C1638" s="123" t="s">
        <v>4626</v>
      </c>
      <c r="D1638" s="98" t="s">
        <v>13667</v>
      </c>
      <c r="E1638" s="98" t="s">
        <v>13669</v>
      </c>
      <c r="F1638" s="124">
        <v>11</v>
      </c>
      <c r="G1638" s="112">
        <v>39442</v>
      </c>
      <c r="H1638" s="98"/>
      <c r="I1638" s="123" t="str">
        <f t="shared" si="25"/>
        <v>NÃO</v>
      </c>
      <c r="J1638" s="123"/>
      <c r="K1638" s="123"/>
      <c r="L1638" s="123"/>
      <c r="M1638" s="98"/>
      <c r="N1638" s="118"/>
    </row>
    <row r="1639" spans="1:14" x14ac:dyDescent="0.25">
      <c r="A1639" s="130">
        <v>83074294000123</v>
      </c>
      <c r="B1639" s="98" t="s">
        <v>13005</v>
      </c>
      <c r="C1639" s="123" t="s">
        <v>4289</v>
      </c>
      <c r="D1639" s="98" t="s">
        <v>13667</v>
      </c>
      <c r="E1639" s="98" t="s">
        <v>13669</v>
      </c>
      <c r="F1639" s="124">
        <v>14</v>
      </c>
      <c r="G1639" s="112">
        <v>44105</v>
      </c>
      <c r="H1639" s="98"/>
      <c r="I1639" s="123" t="str">
        <f t="shared" si="25"/>
        <v>SIM</v>
      </c>
      <c r="J1639" s="123"/>
      <c r="K1639" s="123"/>
      <c r="L1639" s="123"/>
      <c r="M1639" s="98"/>
      <c r="N1639" s="118"/>
    </row>
    <row r="1640" spans="1:14" x14ac:dyDescent="0.25">
      <c r="A1640" s="130">
        <v>39223581000166</v>
      </c>
      <c r="B1640" s="98" t="s">
        <v>13006</v>
      </c>
      <c r="C1640" s="123" t="s">
        <v>3513</v>
      </c>
      <c r="D1640" s="98" t="s">
        <v>13667</v>
      </c>
      <c r="E1640" s="98" t="s">
        <v>13669</v>
      </c>
      <c r="F1640" s="124">
        <v>14</v>
      </c>
      <c r="G1640" s="112">
        <v>43160</v>
      </c>
      <c r="H1640" s="98"/>
      <c r="I1640" s="123" t="str">
        <f t="shared" si="25"/>
        <v>SIM</v>
      </c>
      <c r="J1640" s="123"/>
      <c r="K1640" s="123"/>
      <c r="L1640" s="123"/>
      <c r="M1640" s="98"/>
      <c r="N1640" s="118"/>
    </row>
    <row r="1641" spans="1:14" x14ac:dyDescent="0.25">
      <c r="A1641" s="130">
        <v>83102707000136</v>
      </c>
      <c r="B1641" s="98" t="s">
        <v>13008</v>
      </c>
      <c r="C1641" s="123" t="s">
        <v>4289</v>
      </c>
      <c r="D1641" s="98" t="s">
        <v>13667</v>
      </c>
      <c r="E1641" s="98" t="s">
        <v>13669</v>
      </c>
      <c r="F1641" s="124">
        <v>14</v>
      </c>
      <c r="G1641" s="112">
        <v>44114</v>
      </c>
      <c r="H1641" s="98"/>
      <c r="I1641" s="123" t="str">
        <f t="shared" si="25"/>
        <v>SIM</v>
      </c>
      <c r="J1641" s="123"/>
      <c r="K1641" s="123"/>
      <c r="L1641" s="123"/>
      <c r="M1641" s="98"/>
      <c r="N1641" s="118"/>
    </row>
    <row r="1642" spans="1:14" x14ac:dyDescent="0.25">
      <c r="A1642" s="130">
        <v>83102574000106</v>
      </c>
      <c r="B1642" s="98" t="s">
        <v>13009</v>
      </c>
      <c r="C1642" s="123" t="s">
        <v>4289</v>
      </c>
      <c r="D1642" s="98" t="s">
        <v>13667</v>
      </c>
      <c r="E1642" s="98" t="s">
        <v>13669</v>
      </c>
      <c r="F1642" s="124">
        <v>11.5</v>
      </c>
      <c r="G1642" s="112">
        <v>43844</v>
      </c>
      <c r="H1642" s="112">
        <v>44196</v>
      </c>
      <c r="I1642" s="123" t="str">
        <f t="shared" si="25"/>
        <v>NÃO</v>
      </c>
      <c r="J1642" s="98"/>
      <c r="K1642" s="98"/>
      <c r="L1642" s="98"/>
      <c r="M1642" s="98"/>
      <c r="N1642" s="118"/>
    </row>
    <row r="1643" spans="1:14" x14ac:dyDescent="0.25">
      <c r="A1643" s="130">
        <v>83102574000106</v>
      </c>
      <c r="B1643" s="98" t="s">
        <v>13009</v>
      </c>
      <c r="C1643" s="123" t="s">
        <v>4289</v>
      </c>
      <c r="D1643" s="98" t="s">
        <v>13667</v>
      </c>
      <c r="E1643" s="98" t="s">
        <v>13669</v>
      </c>
      <c r="F1643" s="124">
        <v>12</v>
      </c>
      <c r="G1643" s="112">
        <v>44197</v>
      </c>
      <c r="H1643" s="112">
        <v>44561</v>
      </c>
      <c r="I1643" s="123" t="str">
        <f t="shared" si="25"/>
        <v>NÃO</v>
      </c>
      <c r="J1643" s="98"/>
      <c r="K1643" s="98"/>
      <c r="L1643" s="98"/>
      <c r="M1643" s="98"/>
      <c r="N1643" s="118"/>
    </row>
    <row r="1644" spans="1:14" x14ac:dyDescent="0.25">
      <c r="A1644" s="130">
        <v>83102574000106</v>
      </c>
      <c r="B1644" s="98" t="s">
        <v>13009</v>
      </c>
      <c r="C1644" s="123" t="s">
        <v>4289</v>
      </c>
      <c r="D1644" s="98" t="s">
        <v>13667</v>
      </c>
      <c r="E1644" s="98" t="s">
        <v>13669</v>
      </c>
      <c r="F1644" s="124">
        <v>12.5</v>
      </c>
      <c r="G1644" s="112">
        <v>44562</v>
      </c>
      <c r="H1644" s="112">
        <v>44926</v>
      </c>
      <c r="I1644" s="123" t="str">
        <f t="shared" si="25"/>
        <v>NÃO</v>
      </c>
      <c r="J1644" s="98"/>
      <c r="K1644" s="98"/>
      <c r="L1644" s="98"/>
      <c r="M1644" s="98"/>
      <c r="N1644" s="118"/>
    </row>
    <row r="1645" spans="1:14" x14ac:dyDescent="0.25">
      <c r="A1645" s="130">
        <v>83102574000106</v>
      </c>
      <c r="B1645" s="98" t="s">
        <v>13009</v>
      </c>
      <c r="C1645" s="123" t="s">
        <v>4289</v>
      </c>
      <c r="D1645" s="98" t="s">
        <v>13667</v>
      </c>
      <c r="E1645" s="98" t="s">
        <v>13669</v>
      </c>
      <c r="F1645" s="124">
        <v>13</v>
      </c>
      <c r="G1645" s="112">
        <v>44927</v>
      </c>
      <c r="H1645" s="112">
        <v>45291</v>
      </c>
      <c r="I1645" s="123" t="str">
        <f t="shared" si="25"/>
        <v>NÃO</v>
      </c>
      <c r="J1645" s="98"/>
      <c r="K1645" s="98"/>
      <c r="L1645" s="98"/>
      <c r="M1645" s="98"/>
      <c r="N1645" s="118"/>
    </row>
    <row r="1646" spans="1:14" x14ac:dyDescent="0.25">
      <c r="A1646" s="130">
        <v>94704103000186</v>
      </c>
      <c r="B1646" s="98" t="s">
        <v>13010</v>
      </c>
      <c r="C1646" s="123" t="s">
        <v>3812</v>
      </c>
      <c r="D1646" s="98" t="s">
        <v>13667</v>
      </c>
      <c r="E1646" s="98" t="s">
        <v>13669</v>
      </c>
      <c r="F1646" s="124">
        <v>14</v>
      </c>
      <c r="G1646" s="112">
        <v>44136</v>
      </c>
      <c r="H1646" s="98"/>
      <c r="I1646" s="123" t="str">
        <f t="shared" si="25"/>
        <v>SIM</v>
      </c>
      <c r="J1646" s="123"/>
      <c r="K1646" s="123"/>
      <c r="L1646" s="123"/>
      <c r="M1646" s="98"/>
      <c r="N1646" s="118"/>
    </row>
    <row r="1647" spans="1:14" x14ac:dyDescent="0.25">
      <c r="A1647" s="130">
        <v>88566872000162</v>
      </c>
      <c r="B1647" s="98" t="s">
        <v>13011</v>
      </c>
      <c r="C1647" s="123" t="s">
        <v>3812</v>
      </c>
      <c r="D1647" s="98" t="s">
        <v>13667</v>
      </c>
      <c r="E1647" s="98" t="s">
        <v>13669</v>
      </c>
      <c r="F1647" s="124">
        <v>11</v>
      </c>
      <c r="G1647" s="112">
        <v>42999</v>
      </c>
      <c r="H1647" s="98"/>
      <c r="I1647" s="123" t="str">
        <f t="shared" si="25"/>
        <v>NÃO</v>
      </c>
      <c r="J1647" s="123"/>
      <c r="K1647" s="123"/>
      <c r="L1647" s="123"/>
      <c r="M1647" s="98" t="s">
        <v>16448</v>
      </c>
      <c r="N1647" s="118"/>
    </row>
    <row r="1648" spans="1:14" x14ac:dyDescent="0.25">
      <c r="A1648" s="130">
        <v>46522975000180</v>
      </c>
      <c r="B1648" s="98" t="s">
        <v>13012</v>
      </c>
      <c r="C1648" s="123" t="s">
        <v>4626</v>
      </c>
      <c r="D1648" s="98" t="s">
        <v>13667</v>
      </c>
      <c r="E1648" s="98" t="s">
        <v>13669</v>
      </c>
      <c r="F1648" s="124">
        <v>11</v>
      </c>
      <c r="G1648" s="112">
        <v>38275</v>
      </c>
      <c r="H1648" s="98"/>
      <c r="I1648" s="123" t="str">
        <f t="shared" si="25"/>
        <v>NÃO</v>
      </c>
      <c r="J1648" s="123"/>
      <c r="K1648" s="123"/>
      <c r="L1648" s="123"/>
      <c r="M1648" s="98" t="s">
        <v>16913</v>
      </c>
      <c r="N1648" s="118"/>
    </row>
    <row r="1649" spans="1:14" x14ac:dyDescent="0.25">
      <c r="A1649" s="130">
        <v>83102756000179</v>
      </c>
      <c r="B1649" s="98" t="s">
        <v>13013</v>
      </c>
      <c r="C1649" s="123" t="s">
        <v>4289</v>
      </c>
      <c r="D1649" s="98" t="s">
        <v>13667</v>
      </c>
      <c r="E1649" s="98" t="s">
        <v>13669</v>
      </c>
      <c r="F1649" s="124">
        <v>14</v>
      </c>
      <c r="G1649" s="112">
        <v>44013</v>
      </c>
      <c r="H1649" s="98"/>
      <c r="I1649" s="123" t="str">
        <f t="shared" si="25"/>
        <v>SIM</v>
      </c>
      <c r="J1649" s="123"/>
      <c r="K1649" s="123"/>
      <c r="L1649" s="123"/>
      <c r="M1649" s="98"/>
      <c r="N1649" s="118"/>
    </row>
    <row r="1650" spans="1:14" x14ac:dyDescent="0.25">
      <c r="A1650" s="130">
        <v>76002641000147</v>
      </c>
      <c r="B1650" s="98" t="s">
        <v>13014</v>
      </c>
      <c r="C1650" s="123" t="s">
        <v>3143</v>
      </c>
      <c r="D1650" s="98" t="s">
        <v>13667</v>
      </c>
      <c r="E1650" s="98" t="s">
        <v>13669</v>
      </c>
      <c r="F1650" s="124">
        <v>11</v>
      </c>
      <c r="G1650" s="112">
        <v>43266</v>
      </c>
      <c r="H1650" s="98"/>
      <c r="I1650" s="123" t="str">
        <f t="shared" si="25"/>
        <v>NÃO</v>
      </c>
      <c r="J1650" s="123"/>
      <c r="K1650" s="123"/>
      <c r="L1650" s="123"/>
      <c r="M1650" s="98" t="s">
        <v>15881</v>
      </c>
      <c r="N1650" s="118"/>
    </row>
    <row r="1651" spans="1:14" x14ac:dyDescent="0.25">
      <c r="A1651" s="130">
        <v>27165711000172</v>
      </c>
      <c r="B1651" s="98" t="s">
        <v>13015</v>
      </c>
      <c r="C1651" s="123" t="s">
        <v>821</v>
      </c>
      <c r="D1651" s="98" t="s">
        <v>13667</v>
      </c>
      <c r="E1651" s="98" t="s">
        <v>13669</v>
      </c>
      <c r="F1651" s="124">
        <v>11</v>
      </c>
      <c r="G1651" s="112">
        <v>39171</v>
      </c>
      <c r="H1651" s="98"/>
      <c r="I1651" s="123" t="str">
        <f t="shared" si="25"/>
        <v>NÃO</v>
      </c>
      <c r="J1651" s="123"/>
      <c r="K1651" s="123"/>
      <c r="L1651" s="123"/>
      <c r="M1651" s="98" t="s">
        <v>13534</v>
      </c>
      <c r="N1651" s="118"/>
    </row>
    <row r="1652" spans="1:14" x14ac:dyDescent="0.25">
      <c r="A1652" s="130">
        <v>18602045000100</v>
      </c>
      <c r="B1652" s="98" t="s">
        <v>13016</v>
      </c>
      <c r="C1652" s="123" t="s">
        <v>1356</v>
      </c>
      <c r="D1652" s="98" t="s">
        <v>13667</v>
      </c>
      <c r="E1652" s="98" t="s">
        <v>13669</v>
      </c>
      <c r="F1652" s="124">
        <v>11</v>
      </c>
      <c r="G1652" s="112">
        <v>38749</v>
      </c>
      <c r="H1652" s="98"/>
      <c r="I1652" s="123" t="str">
        <f t="shared" si="25"/>
        <v>NÃO</v>
      </c>
      <c r="J1652" s="123"/>
      <c r="K1652" s="123"/>
      <c r="L1652" s="123"/>
      <c r="M1652" s="98" t="s">
        <v>14759</v>
      </c>
      <c r="N1652" s="118"/>
    </row>
    <row r="1653" spans="1:14" x14ac:dyDescent="0.25">
      <c r="A1653" s="130">
        <v>4629697000115</v>
      </c>
      <c r="B1653" s="98" t="s">
        <v>13017</v>
      </c>
      <c r="C1653" s="123" t="s">
        <v>133</v>
      </c>
      <c r="D1653" s="98" t="s">
        <v>13667</v>
      </c>
      <c r="E1653" s="98" t="s">
        <v>13669</v>
      </c>
      <c r="F1653" s="124">
        <v>11</v>
      </c>
      <c r="G1653" s="112">
        <v>43192</v>
      </c>
      <c r="H1653" s="98"/>
      <c r="I1653" s="123" t="str">
        <f t="shared" si="25"/>
        <v>NÃO</v>
      </c>
      <c r="J1653" s="123"/>
      <c r="K1653" s="123"/>
      <c r="L1653" s="123"/>
      <c r="M1653" s="98"/>
      <c r="N1653" s="118"/>
    </row>
    <row r="1654" spans="1:14" x14ac:dyDescent="0.25">
      <c r="A1654" s="130">
        <v>24852675000127</v>
      </c>
      <c r="B1654" s="98" t="s">
        <v>13018</v>
      </c>
      <c r="C1654" s="123" t="s">
        <v>901</v>
      </c>
      <c r="D1654" s="98" t="s">
        <v>13667</v>
      </c>
      <c r="E1654" s="98" t="s">
        <v>13669</v>
      </c>
      <c r="F1654" s="124">
        <v>11</v>
      </c>
      <c r="G1654" s="112">
        <v>42034</v>
      </c>
      <c r="H1654" s="98"/>
      <c r="I1654" s="123" t="str">
        <f t="shared" si="25"/>
        <v>NÃO</v>
      </c>
      <c r="J1654" s="123"/>
      <c r="K1654" s="123"/>
      <c r="L1654" s="123"/>
      <c r="M1654" s="98" t="s">
        <v>14320</v>
      </c>
      <c r="N1654" s="118"/>
    </row>
    <row r="1655" spans="1:14" x14ac:dyDescent="0.25">
      <c r="A1655" s="130">
        <v>2056729000105</v>
      </c>
      <c r="B1655" s="98" t="s">
        <v>13019</v>
      </c>
      <c r="C1655" s="123" t="s">
        <v>901</v>
      </c>
      <c r="D1655" s="98" t="s">
        <v>13667</v>
      </c>
      <c r="E1655" s="98" t="s">
        <v>13669</v>
      </c>
      <c r="F1655" s="124">
        <v>11</v>
      </c>
      <c r="G1655" s="112">
        <v>43082</v>
      </c>
      <c r="H1655" s="98"/>
      <c r="I1655" s="123" t="str">
        <f t="shared" si="25"/>
        <v>NÃO</v>
      </c>
      <c r="J1655" s="123"/>
      <c r="K1655" s="123"/>
      <c r="L1655" s="123"/>
      <c r="M1655" s="98" t="s">
        <v>14321</v>
      </c>
      <c r="N1655" s="118"/>
    </row>
    <row r="1656" spans="1:14" x14ac:dyDescent="0.25">
      <c r="A1656" s="130">
        <v>3354560000132</v>
      </c>
      <c r="B1656" s="98" t="s">
        <v>13020</v>
      </c>
      <c r="C1656" s="123" t="s">
        <v>2197</v>
      </c>
      <c r="D1656" s="98" t="s">
        <v>13667</v>
      </c>
      <c r="E1656" s="98" t="s">
        <v>13669</v>
      </c>
      <c r="F1656" s="124">
        <v>11</v>
      </c>
      <c r="G1656" s="112">
        <v>40664</v>
      </c>
      <c r="H1656" s="98"/>
      <c r="I1656" s="123" t="str">
        <f t="shared" si="25"/>
        <v>NÃO</v>
      </c>
      <c r="J1656" s="123"/>
      <c r="K1656" s="123"/>
      <c r="L1656" s="123"/>
      <c r="M1656" s="98"/>
      <c r="N1656" s="118"/>
    </row>
    <row r="1657" spans="1:14" x14ac:dyDescent="0.25">
      <c r="A1657" s="130">
        <v>92401553000174</v>
      </c>
      <c r="B1657" s="98" t="s">
        <v>13021</v>
      </c>
      <c r="C1657" s="123" t="s">
        <v>3812</v>
      </c>
      <c r="D1657" s="98" t="s">
        <v>13667</v>
      </c>
      <c r="E1657" s="98" t="s">
        <v>13669</v>
      </c>
      <c r="F1657" s="124">
        <v>14</v>
      </c>
      <c r="G1657" s="112">
        <v>44136</v>
      </c>
      <c r="H1657" s="98"/>
      <c r="I1657" s="123" t="str">
        <f t="shared" si="25"/>
        <v>SIM</v>
      </c>
      <c r="J1657" s="123"/>
      <c r="K1657" s="123"/>
      <c r="L1657" s="123"/>
      <c r="M1657" s="98"/>
      <c r="N1657" s="118"/>
    </row>
    <row r="1658" spans="1:14" x14ac:dyDescent="0.25">
      <c r="A1658" s="130">
        <v>88187935000170</v>
      </c>
      <c r="B1658" s="98" t="s">
        <v>13022</v>
      </c>
      <c r="C1658" s="123" t="s">
        <v>3812</v>
      </c>
      <c r="D1658" s="98" t="s">
        <v>13667</v>
      </c>
      <c r="E1658" s="98" t="s">
        <v>13669</v>
      </c>
      <c r="F1658" s="124">
        <v>11</v>
      </c>
      <c r="G1658" s="112">
        <v>39387</v>
      </c>
      <c r="H1658" s="98"/>
      <c r="I1658" s="123" t="str">
        <f t="shared" si="25"/>
        <v>NÃO</v>
      </c>
      <c r="J1658" s="123"/>
      <c r="K1658" s="123"/>
      <c r="L1658" s="123"/>
      <c r="M1658" s="98" t="s">
        <v>16450</v>
      </c>
      <c r="N1658" s="118"/>
    </row>
    <row r="1659" spans="1:14" x14ac:dyDescent="0.25">
      <c r="A1659" s="130">
        <v>3501566000195</v>
      </c>
      <c r="B1659" s="98" t="s">
        <v>13023</v>
      </c>
      <c r="C1659" s="123" t="s">
        <v>2197</v>
      </c>
      <c r="D1659" s="98" t="s">
        <v>13667</v>
      </c>
      <c r="E1659" s="98" t="s">
        <v>13669</v>
      </c>
      <c r="F1659" s="124">
        <v>14</v>
      </c>
      <c r="G1659" s="112">
        <v>44075</v>
      </c>
      <c r="H1659" s="98"/>
      <c r="I1659" s="123" t="str">
        <f t="shared" si="25"/>
        <v>SIM</v>
      </c>
      <c r="J1659" s="123"/>
      <c r="K1659" s="123"/>
      <c r="L1659" s="123"/>
      <c r="M1659" s="98"/>
      <c r="N1659" s="118"/>
    </row>
    <row r="1660" spans="1:14" x14ac:dyDescent="0.25">
      <c r="A1660" s="130">
        <v>18558080000160</v>
      </c>
      <c r="B1660" s="98" t="s">
        <v>13024</v>
      </c>
      <c r="C1660" s="123" t="s">
        <v>1356</v>
      </c>
      <c r="D1660" s="98" t="s">
        <v>13667</v>
      </c>
      <c r="E1660" s="98" t="s">
        <v>13669</v>
      </c>
      <c r="F1660" s="124">
        <v>11</v>
      </c>
      <c r="G1660" s="112">
        <v>39230</v>
      </c>
      <c r="H1660" s="98"/>
      <c r="I1660" s="123" t="str">
        <f t="shared" si="25"/>
        <v>NÃO</v>
      </c>
      <c r="J1660" s="123"/>
      <c r="K1660" s="123"/>
      <c r="L1660" s="123"/>
      <c r="M1660" s="98"/>
      <c r="N1660" s="118"/>
    </row>
    <row r="1661" spans="1:14" x14ac:dyDescent="0.25">
      <c r="A1661" s="130">
        <v>8153819000109</v>
      </c>
      <c r="B1661" s="98" t="s">
        <v>13025</v>
      </c>
      <c r="C1661" s="123" t="s">
        <v>3601</v>
      </c>
      <c r="D1661" s="98" t="s">
        <v>13667</v>
      </c>
      <c r="E1661" s="98" t="s">
        <v>13669</v>
      </c>
      <c r="F1661" s="124">
        <v>14</v>
      </c>
      <c r="G1661" s="112">
        <v>44044</v>
      </c>
      <c r="H1661" s="98"/>
      <c r="I1661" s="123" t="str">
        <f t="shared" si="25"/>
        <v>SIM</v>
      </c>
      <c r="J1661" s="123"/>
      <c r="K1661" s="123"/>
      <c r="L1661" s="123"/>
      <c r="M1661" s="98"/>
      <c r="N1661" s="118"/>
    </row>
    <row r="1662" spans="1:14" x14ac:dyDescent="0.25">
      <c r="A1662" s="130">
        <v>4203896000167</v>
      </c>
      <c r="B1662" s="98" t="s">
        <v>13026</v>
      </c>
      <c r="C1662" s="123" t="s">
        <v>3812</v>
      </c>
      <c r="D1662" s="98" t="s">
        <v>13667</v>
      </c>
      <c r="E1662" s="98" t="s">
        <v>13669</v>
      </c>
      <c r="F1662" s="124">
        <v>11</v>
      </c>
      <c r="G1662" s="112">
        <v>38873</v>
      </c>
      <c r="H1662" s="98"/>
      <c r="I1662" s="123" t="str">
        <f t="shared" si="25"/>
        <v>NÃO</v>
      </c>
      <c r="J1662" s="123"/>
      <c r="K1662" s="123"/>
      <c r="L1662" s="123"/>
      <c r="M1662" s="98" t="s">
        <v>16454</v>
      </c>
      <c r="N1662" s="118"/>
    </row>
    <row r="1663" spans="1:14" x14ac:dyDescent="0.25">
      <c r="A1663" s="130">
        <v>76288760000108</v>
      </c>
      <c r="B1663" s="98" t="s">
        <v>13027</v>
      </c>
      <c r="C1663" s="123" t="s">
        <v>3143</v>
      </c>
      <c r="D1663" s="98" t="s">
        <v>13667</v>
      </c>
      <c r="E1663" s="98" t="s">
        <v>13669</v>
      </c>
      <c r="F1663" s="124">
        <v>14</v>
      </c>
      <c r="G1663" s="112">
        <v>44075</v>
      </c>
      <c r="H1663" s="98"/>
      <c r="I1663" s="123" t="str">
        <f t="shared" si="25"/>
        <v>SIM</v>
      </c>
      <c r="J1663" s="123"/>
      <c r="K1663" s="123"/>
      <c r="L1663" s="123"/>
      <c r="M1663" s="98"/>
      <c r="N1663" s="118"/>
    </row>
    <row r="1664" spans="1:14" x14ac:dyDescent="0.25">
      <c r="A1664" s="130">
        <v>4394805000118</v>
      </c>
      <c r="B1664" s="98" t="s">
        <v>13028</v>
      </c>
      <c r="C1664" s="123" t="s">
        <v>3747</v>
      </c>
      <c r="D1664" s="98" t="s">
        <v>13667</v>
      </c>
      <c r="E1664" s="98" t="s">
        <v>13669</v>
      </c>
      <c r="F1664" s="124">
        <v>14</v>
      </c>
      <c r="G1664" s="112">
        <v>44075</v>
      </c>
      <c r="H1664" s="98"/>
      <c r="I1664" s="123" t="str">
        <f t="shared" si="25"/>
        <v>SIM</v>
      </c>
      <c r="J1664" s="123"/>
      <c r="K1664" s="123"/>
      <c r="L1664" s="123"/>
      <c r="M1664" s="98"/>
      <c r="N1664" s="118"/>
    </row>
    <row r="1665" spans="1:14" x14ac:dyDescent="0.25">
      <c r="A1665" s="130">
        <v>75371401000157</v>
      </c>
      <c r="B1665" s="98" t="s">
        <v>13029</v>
      </c>
      <c r="C1665" s="123" t="s">
        <v>3143</v>
      </c>
      <c r="D1665" s="98" t="s">
        <v>13667</v>
      </c>
      <c r="E1665" s="98" t="s">
        <v>13669</v>
      </c>
      <c r="F1665" s="124">
        <v>11</v>
      </c>
      <c r="G1665" s="112">
        <v>39938</v>
      </c>
      <c r="H1665" s="98"/>
      <c r="I1665" s="123" t="str">
        <f t="shared" si="25"/>
        <v>NÃO</v>
      </c>
      <c r="J1665" s="123"/>
      <c r="K1665" s="123"/>
      <c r="L1665" s="123"/>
      <c r="M1665" s="98" t="s">
        <v>13699</v>
      </c>
      <c r="N1665" s="118"/>
    </row>
    <row r="1666" spans="1:14" x14ac:dyDescent="0.25">
      <c r="A1666" s="130">
        <v>87711503000153</v>
      </c>
      <c r="B1666" s="98" t="s">
        <v>13030</v>
      </c>
      <c r="C1666" s="123" t="s">
        <v>3812</v>
      </c>
      <c r="D1666" s="98" t="s">
        <v>13667</v>
      </c>
      <c r="E1666" s="98" t="s">
        <v>13669</v>
      </c>
      <c r="F1666" s="124">
        <v>14</v>
      </c>
      <c r="G1666" s="112">
        <v>44136</v>
      </c>
      <c r="H1666" s="98"/>
      <c r="I1666" s="123" t="str">
        <f t="shared" si="25"/>
        <v>SIM</v>
      </c>
      <c r="J1666" s="123"/>
      <c r="K1666" s="123"/>
      <c r="L1666" s="123"/>
      <c r="M1666" s="98"/>
      <c r="N1666" s="118"/>
    </row>
    <row r="1667" spans="1:14" x14ac:dyDescent="0.25">
      <c r="A1667" s="130">
        <v>87712212000180</v>
      </c>
      <c r="B1667" s="98" t="s">
        <v>13031</v>
      </c>
      <c r="C1667" s="123" t="s">
        <v>3812</v>
      </c>
      <c r="D1667" s="98" t="s">
        <v>13667</v>
      </c>
      <c r="E1667" s="98" t="s">
        <v>13669</v>
      </c>
      <c r="F1667" s="124">
        <v>11</v>
      </c>
      <c r="G1667" s="112">
        <v>43101</v>
      </c>
      <c r="H1667" s="98"/>
      <c r="I1667" s="123" t="str">
        <f t="shared" ref="I1667:I1730" si="26">IFERROR(IF(OR(E1667="Ativos", E1667="Aposentados",E1667="Pensionistas"),IF(F1667&gt;=14,"SIM","NÃO"),""),"")</f>
        <v>NÃO</v>
      </c>
      <c r="J1667" s="123"/>
      <c r="K1667" s="123"/>
      <c r="L1667" s="123"/>
      <c r="M1667" s="98"/>
      <c r="N1667" s="118"/>
    </row>
    <row r="1668" spans="1:14" x14ac:dyDescent="0.25">
      <c r="A1668" s="130">
        <v>3347101000121</v>
      </c>
      <c r="B1668" s="98" t="s">
        <v>13032</v>
      </c>
      <c r="C1668" s="123" t="s">
        <v>2274</v>
      </c>
      <c r="D1668" s="98" t="s">
        <v>13667</v>
      </c>
      <c r="E1668" s="98" t="s">
        <v>13669</v>
      </c>
      <c r="F1668" s="124">
        <v>11</v>
      </c>
      <c r="G1668" s="112">
        <v>38687</v>
      </c>
      <c r="H1668" s="98"/>
      <c r="I1668" s="123" t="str">
        <f t="shared" si="26"/>
        <v>NÃO</v>
      </c>
      <c r="J1668" s="123"/>
      <c r="K1668" s="123"/>
      <c r="L1668" s="123"/>
      <c r="M1668" s="98" t="s">
        <v>15029</v>
      </c>
      <c r="N1668" s="118"/>
    </row>
    <row r="1669" spans="1:14" x14ac:dyDescent="0.25">
      <c r="A1669" s="130">
        <v>87612982000150</v>
      </c>
      <c r="B1669" s="98" t="s">
        <v>13033</v>
      </c>
      <c r="C1669" s="123" t="s">
        <v>3812</v>
      </c>
      <c r="D1669" s="98" t="s">
        <v>13667</v>
      </c>
      <c r="E1669" s="98" t="s">
        <v>13669</v>
      </c>
      <c r="F1669" s="124">
        <v>14</v>
      </c>
      <c r="G1669" s="112">
        <v>43952</v>
      </c>
      <c r="H1669" s="98"/>
      <c r="I1669" s="123" t="str">
        <f t="shared" si="26"/>
        <v>SIM</v>
      </c>
      <c r="J1669" s="123"/>
      <c r="K1669" s="123"/>
      <c r="L1669" s="123"/>
      <c r="M1669" s="98"/>
      <c r="N1669" s="118"/>
    </row>
    <row r="1670" spans="1:14" x14ac:dyDescent="0.25">
      <c r="A1670" s="130">
        <v>1616837000122</v>
      </c>
      <c r="B1670" s="98" t="s">
        <v>13034</v>
      </c>
      <c r="C1670" s="123" t="s">
        <v>1356</v>
      </c>
      <c r="D1670" s="98" t="s">
        <v>13667</v>
      </c>
      <c r="E1670" s="98" t="s">
        <v>13669</v>
      </c>
      <c r="F1670" s="124">
        <v>11</v>
      </c>
      <c r="G1670" s="112">
        <v>41795</v>
      </c>
      <c r="H1670" s="98"/>
      <c r="I1670" s="123" t="str">
        <f t="shared" si="26"/>
        <v>NÃO</v>
      </c>
      <c r="J1670" s="123"/>
      <c r="K1670" s="123"/>
      <c r="L1670" s="123"/>
      <c r="M1670" s="98" t="s">
        <v>14760</v>
      </c>
      <c r="N1670" s="118"/>
    </row>
    <row r="1671" spans="1:14" x14ac:dyDescent="0.25">
      <c r="A1671" s="130">
        <v>88138292000174</v>
      </c>
      <c r="B1671" s="98" t="s">
        <v>13035</v>
      </c>
      <c r="C1671" s="123" t="s">
        <v>3812</v>
      </c>
      <c r="D1671" s="98" t="s">
        <v>13667</v>
      </c>
      <c r="E1671" s="98" t="s">
        <v>13669</v>
      </c>
      <c r="F1671" s="124">
        <v>11</v>
      </c>
      <c r="G1671" s="112">
        <v>40386</v>
      </c>
      <c r="H1671" s="98"/>
      <c r="I1671" s="123" t="str">
        <f t="shared" si="26"/>
        <v>NÃO</v>
      </c>
      <c r="J1671" s="123"/>
      <c r="K1671" s="123"/>
      <c r="L1671" s="123"/>
      <c r="M1671" s="98" t="s">
        <v>16459</v>
      </c>
      <c r="N1671" s="118"/>
    </row>
    <row r="1672" spans="1:14" x14ac:dyDescent="0.25">
      <c r="A1672" s="130">
        <v>3180924000105</v>
      </c>
      <c r="B1672" s="98" t="s">
        <v>13036</v>
      </c>
      <c r="C1672" s="123" t="s">
        <v>2274</v>
      </c>
      <c r="D1672" s="98" t="s">
        <v>13667</v>
      </c>
      <c r="E1672" s="98" t="s">
        <v>13669</v>
      </c>
      <c r="F1672" s="124">
        <v>11</v>
      </c>
      <c r="G1672" s="112">
        <v>38965</v>
      </c>
      <c r="H1672" s="98"/>
      <c r="I1672" s="123" t="str">
        <f t="shared" si="26"/>
        <v>NÃO</v>
      </c>
      <c r="J1672" s="123"/>
      <c r="K1672" s="123"/>
      <c r="L1672" s="123"/>
      <c r="M1672" s="98" t="s">
        <v>15033</v>
      </c>
      <c r="N1672" s="118"/>
    </row>
    <row r="1673" spans="1:14" x14ac:dyDescent="0.25">
      <c r="A1673" s="130">
        <v>2382836000123</v>
      </c>
      <c r="B1673" s="98" t="s">
        <v>13037</v>
      </c>
      <c r="C1673" s="123" t="s">
        <v>901</v>
      </c>
      <c r="D1673" s="98" t="s">
        <v>13667</v>
      </c>
      <c r="E1673" s="98" t="s">
        <v>13669</v>
      </c>
      <c r="F1673" s="124">
        <v>11</v>
      </c>
      <c r="G1673" s="112">
        <v>43378</v>
      </c>
      <c r="H1673" s="98"/>
      <c r="I1673" s="123" t="str">
        <f t="shared" si="26"/>
        <v>NÃO</v>
      </c>
      <c r="J1673" s="123"/>
      <c r="K1673" s="123"/>
      <c r="L1673" s="123"/>
      <c r="M1673" s="98"/>
      <c r="N1673" s="118"/>
    </row>
    <row r="1674" spans="1:14" x14ac:dyDescent="0.25">
      <c r="A1674" s="130">
        <v>45135043000112</v>
      </c>
      <c r="B1674" s="98" t="s">
        <v>13038</v>
      </c>
      <c r="C1674" s="123" t="s">
        <v>4626</v>
      </c>
      <c r="D1674" s="98" t="s">
        <v>13667</v>
      </c>
      <c r="E1674" s="98" t="s">
        <v>13669</v>
      </c>
      <c r="F1674" s="124">
        <v>11</v>
      </c>
      <c r="G1674" s="112">
        <v>43586</v>
      </c>
      <c r="H1674" s="98"/>
      <c r="I1674" s="123" t="str">
        <f t="shared" si="26"/>
        <v>NÃO</v>
      </c>
      <c r="J1674" s="123"/>
      <c r="K1674" s="123"/>
      <c r="L1674" s="123"/>
      <c r="M1674" s="98"/>
      <c r="N1674" s="118"/>
    </row>
    <row r="1675" spans="1:14" x14ac:dyDescent="0.25">
      <c r="A1675" s="130">
        <v>10222297000193</v>
      </c>
      <c r="B1675" s="98" t="s">
        <v>13039</v>
      </c>
      <c r="C1675" s="123" t="s">
        <v>2413</v>
      </c>
      <c r="D1675" s="98" t="s">
        <v>13667</v>
      </c>
      <c r="E1675" s="98" t="s">
        <v>13669</v>
      </c>
      <c r="F1675" s="124">
        <v>11</v>
      </c>
      <c r="G1675" s="112">
        <v>40078</v>
      </c>
      <c r="H1675" s="98"/>
      <c r="I1675" s="123" t="str">
        <f t="shared" si="26"/>
        <v>NÃO</v>
      </c>
      <c r="J1675" s="123"/>
      <c r="K1675" s="123"/>
      <c r="L1675" s="123"/>
      <c r="M1675" s="98" t="s">
        <v>13710</v>
      </c>
      <c r="N1675" s="118"/>
    </row>
    <row r="1676" spans="1:14" x14ac:dyDescent="0.25">
      <c r="A1676" s="130">
        <v>7535446000160</v>
      </c>
      <c r="B1676" s="98" t="s">
        <v>13040</v>
      </c>
      <c r="C1676" s="123" t="s">
        <v>634</v>
      </c>
      <c r="D1676" s="98" t="s">
        <v>13667</v>
      </c>
      <c r="E1676" s="98" t="s">
        <v>13669</v>
      </c>
      <c r="F1676" s="124">
        <v>11</v>
      </c>
      <c r="G1676" s="112">
        <v>39462</v>
      </c>
      <c r="H1676" s="98"/>
      <c r="I1676" s="123" t="str">
        <f t="shared" si="26"/>
        <v>NÃO</v>
      </c>
      <c r="J1676" s="123"/>
      <c r="K1676" s="123"/>
      <c r="L1676" s="123"/>
      <c r="M1676" s="98" t="s">
        <v>13699</v>
      </c>
      <c r="N1676" s="118"/>
    </row>
    <row r="1677" spans="1:14" x14ac:dyDescent="0.25">
      <c r="A1677" s="130">
        <v>18715441000135</v>
      </c>
      <c r="B1677" s="98" t="s">
        <v>13041</v>
      </c>
      <c r="C1677" s="123" t="s">
        <v>1356</v>
      </c>
      <c r="D1677" s="98" t="s">
        <v>13667</v>
      </c>
      <c r="E1677" s="98" t="s">
        <v>13669</v>
      </c>
      <c r="F1677" s="124">
        <v>14</v>
      </c>
      <c r="G1677" s="112">
        <v>44075</v>
      </c>
      <c r="H1677" s="98"/>
      <c r="I1677" s="123" t="str">
        <f t="shared" si="26"/>
        <v>SIM</v>
      </c>
      <c r="J1677" s="123"/>
      <c r="K1677" s="123"/>
      <c r="L1677" s="123"/>
      <c r="M1677" s="98"/>
      <c r="N1677" s="118"/>
    </row>
    <row r="1678" spans="1:14" x14ac:dyDescent="0.25">
      <c r="A1678" s="130">
        <v>18307454000175</v>
      </c>
      <c r="B1678" s="98" t="s">
        <v>13042</v>
      </c>
      <c r="C1678" s="123" t="s">
        <v>1356</v>
      </c>
      <c r="D1678" s="98" t="s">
        <v>13667</v>
      </c>
      <c r="E1678" s="98" t="s">
        <v>13669</v>
      </c>
      <c r="F1678" s="124">
        <v>11</v>
      </c>
      <c r="G1678" s="112">
        <v>40877</v>
      </c>
      <c r="H1678" s="98"/>
      <c r="I1678" s="123" t="str">
        <f t="shared" si="26"/>
        <v>NÃO</v>
      </c>
      <c r="J1678" s="123"/>
      <c r="K1678" s="123"/>
      <c r="L1678" s="123"/>
      <c r="M1678" s="98" t="s">
        <v>13534</v>
      </c>
      <c r="N1678" s="118"/>
    </row>
    <row r="1679" spans="1:14" x14ac:dyDescent="0.25">
      <c r="A1679" s="130">
        <v>92410422000153</v>
      </c>
      <c r="B1679" s="98" t="s">
        <v>13043</v>
      </c>
      <c r="C1679" s="123" t="s">
        <v>3812</v>
      </c>
      <c r="D1679" s="98" t="s">
        <v>13667</v>
      </c>
      <c r="E1679" s="98" t="s">
        <v>13669</v>
      </c>
      <c r="F1679" s="124">
        <v>14</v>
      </c>
      <c r="G1679" s="112">
        <v>44105</v>
      </c>
      <c r="H1679" s="98"/>
      <c r="I1679" s="123" t="str">
        <f t="shared" si="26"/>
        <v>SIM</v>
      </c>
      <c r="J1679" s="123"/>
      <c r="K1679" s="123"/>
      <c r="L1679" s="123"/>
      <c r="M1679" s="98"/>
      <c r="N1679" s="118"/>
    </row>
    <row r="1680" spans="1:14" x14ac:dyDescent="0.25">
      <c r="A1680" s="130">
        <v>92399153000171</v>
      </c>
      <c r="B1680" s="98" t="s">
        <v>13044</v>
      </c>
      <c r="C1680" s="123" t="s">
        <v>3812</v>
      </c>
      <c r="D1680" s="98" t="s">
        <v>13667</v>
      </c>
      <c r="E1680" s="98" t="s">
        <v>13669</v>
      </c>
      <c r="F1680" s="124">
        <v>15</v>
      </c>
      <c r="G1680" s="112">
        <v>40544</v>
      </c>
      <c r="H1680" s="98"/>
      <c r="I1680" s="123" t="str">
        <f t="shared" si="26"/>
        <v>SIM</v>
      </c>
      <c r="J1680" s="123"/>
      <c r="K1680" s="123"/>
      <c r="L1680" s="123"/>
      <c r="M1680" s="98" t="s">
        <v>16465</v>
      </c>
      <c r="N1680" s="118"/>
    </row>
    <row r="1681" spans="1:14" x14ac:dyDescent="0.25">
      <c r="A1681" s="130">
        <v>46756029000107</v>
      </c>
      <c r="B1681" s="98" t="s">
        <v>13046</v>
      </c>
      <c r="C1681" s="123" t="s">
        <v>4626</v>
      </c>
      <c r="D1681" s="98" t="s">
        <v>13667</v>
      </c>
      <c r="E1681" s="98" t="s">
        <v>13669</v>
      </c>
      <c r="F1681" s="124">
        <v>11</v>
      </c>
      <c r="G1681" s="112">
        <v>38279</v>
      </c>
      <c r="H1681" s="98"/>
      <c r="I1681" s="123" t="str">
        <f t="shared" si="26"/>
        <v>NÃO</v>
      </c>
      <c r="J1681" s="123"/>
      <c r="K1681" s="123"/>
      <c r="L1681" s="123"/>
      <c r="M1681" s="98"/>
      <c r="N1681" s="118"/>
    </row>
    <row r="1682" spans="1:14" x14ac:dyDescent="0.25">
      <c r="A1682" s="130">
        <v>83102723000129</v>
      </c>
      <c r="B1682" s="98" t="s">
        <v>13047</v>
      </c>
      <c r="C1682" s="123" t="s">
        <v>4289</v>
      </c>
      <c r="D1682" s="98" t="s">
        <v>13667</v>
      </c>
      <c r="E1682" s="98" t="s">
        <v>13669</v>
      </c>
      <c r="F1682" s="124">
        <v>14</v>
      </c>
      <c r="G1682" s="112">
        <v>44136</v>
      </c>
      <c r="H1682" s="98"/>
      <c r="I1682" s="123" t="str">
        <f t="shared" si="26"/>
        <v>SIM</v>
      </c>
      <c r="J1682" s="123"/>
      <c r="K1682" s="123"/>
      <c r="L1682" s="123"/>
      <c r="M1682" s="98"/>
      <c r="N1682" s="118"/>
    </row>
    <row r="1683" spans="1:14" x14ac:dyDescent="0.25">
      <c r="A1683" s="130">
        <v>11097367000191</v>
      </c>
      <c r="B1683" s="98" t="s">
        <v>13048</v>
      </c>
      <c r="C1683" s="123" t="s">
        <v>2758</v>
      </c>
      <c r="D1683" s="98" t="s">
        <v>13667</v>
      </c>
      <c r="E1683" s="98" t="s">
        <v>13669</v>
      </c>
      <c r="F1683" s="124">
        <v>11</v>
      </c>
      <c r="G1683" s="112">
        <v>41428</v>
      </c>
      <c r="H1683" s="98"/>
      <c r="I1683" s="123" t="str">
        <f t="shared" si="26"/>
        <v>NÃO</v>
      </c>
      <c r="J1683" s="123"/>
      <c r="K1683" s="123"/>
      <c r="L1683" s="123"/>
      <c r="M1683" s="98" t="s">
        <v>15479</v>
      </c>
      <c r="N1683" s="118"/>
    </row>
    <row r="1684" spans="1:14" x14ac:dyDescent="0.25">
      <c r="A1684" s="130">
        <v>11361243000171</v>
      </c>
      <c r="B1684" s="98" t="s">
        <v>13049</v>
      </c>
      <c r="C1684" s="123" t="s">
        <v>2758</v>
      </c>
      <c r="D1684" s="98" t="s">
        <v>13667</v>
      </c>
      <c r="E1684" s="98" t="s">
        <v>13669</v>
      </c>
      <c r="F1684" s="124">
        <v>14</v>
      </c>
      <c r="G1684" s="112">
        <v>44136</v>
      </c>
      <c r="H1684" s="98"/>
      <c r="I1684" s="123" t="str">
        <f t="shared" si="26"/>
        <v>SIM</v>
      </c>
      <c r="J1684" s="123"/>
      <c r="K1684" s="123"/>
      <c r="L1684" s="123"/>
      <c r="M1684" s="98"/>
      <c r="N1684" s="118"/>
    </row>
    <row r="1685" spans="1:14" x14ac:dyDescent="0.25">
      <c r="A1685" s="130">
        <v>11455714000100</v>
      </c>
      <c r="B1685" s="98" t="s">
        <v>13050</v>
      </c>
      <c r="C1685" s="123" t="s">
        <v>2758</v>
      </c>
      <c r="D1685" s="98" t="s">
        <v>13667</v>
      </c>
      <c r="E1685" s="98" t="s">
        <v>13669</v>
      </c>
      <c r="F1685" s="124">
        <v>11</v>
      </c>
      <c r="G1685" s="112">
        <v>41620</v>
      </c>
      <c r="H1685" s="98"/>
      <c r="I1685" s="123" t="str">
        <f t="shared" si="26"/>
        <v>NÃO</v>
      </c>
      <c r="J1685" s="123"/>
      <c r="K1685" s="123"/>
      <c r="L1685" s="123"/>
      <c r="M1685" s="98" t="s">
        <v>15482</v>
      </c>
      <c r="N1685" s="118"/>
    </row>
    <row r="1686" spans="1:14" x14ac:dyDescent="0.25">
      <c r="A1686" s="130">
        <v>46634093000107</v>
      </c>
      <c r="B1686" s="98" t="s">
        <v>13051</v>
      </c>
      <c r="C1686" s="123" t="s">
        <v>4626</v>
      </c>
      <c r="D1686" s="98" t="s">
        <v>13667</v>
      </c>
      <c r="E1686" s="98" t="s">
        <v>13669</v>
      </c>
      <c r="F1686" s="124">
        <v>11</v>
      </c>
      <c r="G1686" s="112">
        <v>39113</v>
      </c>
      <c r="H1686" s="98"/>
      <c r="I1686" s="123" t="str">
        <f t="shared" si="26"/>
        <v>NÃO</v>
      </c>
      <c r="J1686" s="123"/>
      <c r="K1686" s="123"/>
      <c r="L1686" s="123"/>
      <c r="M1686" s="98"/>
      <c r="N1686" s="118"/>
    </row>
    <row r="1687" spans="1:14" x14ac:dyDescent="0.25">
      <c r="A1687" s="130">
        <v>89658025000190</v>
      </c>
      <c r="B1687" s="98" t="s">
        <v>13052</v>
      </c>
      <c r="C1687" s="123" t="s">
        <v>3812</v>
      </c>
      <c r="D1687" s="98" t="s">
        <v>13667</v>
      </c>
      <c r="E1687" s="98" t="s">
        <v>13669</v>
      </c>
      <c r="F1687" s="124">
        <v>11</v>
      </c>
      <c r="G1687" s="112">
        <v>43831</v>
      </c>
      <c r="H1687" s="98"/>
      <c r="I1687" s="123" t="str">
        <f t="shared" si="26"/>
        <v>NÃO</v>
      </c>
      <c r="J1687" s="123"/>
      <c r="K1687" s="123"/>
      <c r="L1687" s="123"/>
      <c r="M1687" s="98"/>
      <c r="N1687" s="118"/>
    </row>
    <row r="1688" spans="1:14" x14ac:dyDescent="0.25">
      <c r="A1688" s="130">
        <v>82827353000124</v>
      </c>
      <c r="B1688" s="98" t="s">
        <v>13053</v>
      </c>
      <c r="C1688" s="123" t="s">
        <v>4289</v>
      </c>
      <c r="D1688" s="98" t="s">
        <v>13667</v>
      </c>
      <c r="E1688" s="98" t="s">
        <v>13669</v>
      </c>
      <c r="F1688" s="124">
        <v>11</v>
      </c>
      <c r="G1688" s="112">
        <v>39275</v>
      </c>
      <c r="H1688" s="98"/>
      <c r="I1688" s="123" t="str">
        <f t="shared" si="26"/>
        <v>NÃO</v>
      </c>
      <c r="J1688" s="123"/>
      <c r="K1688" s="123"/>
      <c r="L1688" s="123"/>
      <c r="M1688" s="98" t="s">
        <v>13534</v>
      </c>
      <c r="N1688" s="118"/>
    </row>
    <row r="1689" spans="1:14" x14ac:dyDescent="0.25">
      <c r="A1689" s="130">
        <v>13927801000149</v>
      </c>
      <c r="B1689" s="98" t="s">
        <v>13054</v>
      </c>
      <c r="C1689" s="123" t="s">
        <v>215</v>
      </c>
      <c r="D1689" s="98" t="s">
        <v>13667</v>
      </c>
      <c r="E1689" s="98" t="s">
        <v>13669</v>
      </c>
      <c r="F1689" s="124">
        <v>14</v>
      </c>
      <c r="G1689" s="112">
        <v>44013</v>
      </c>
      <c r="H1689" s="98"/>
      <c r="I1689" s="123" t="str">
        <f t="shared" si="26"/>
        <v>SIM</v>
      </c>
      <c r="J1689" s="123"/>
      <c r="K1689" s="123"/>
      <c r="L1689" s="123"/>
      <c r="M1689" s="98"/>
      <c r="N1689" s="118"/>
    </row>
    <row r="1690" spans="1:14" x14ac:dyDescent="0.25">
      <c r="A1690" s="130">
        <v>93592731000154</v>
      </c>
      <c r="B1690" s="98" t="s">
        <v>13055</v>
      </c>
      <c r="C1690" s="123" t="s">
        <v>3812</v>
      </c>
      <c r="D1690" s="98" t="s">
        <v>13667</v>
      </c>
      <c r="E1690" s="98" t="s">
        <v>13669</v>
      </c>
      <c r="F1690" s="124">
        <v>11</v>
      </c>
      <c r="G1690" s="112">
        <v>40288</v>
      </c>
      <c r="H1690" s="98"/>
      <c r="I1690" s="123" t="str">
        <f t="shared" si="26"/>
        <v>NÃO</v>
      </c>
      <c r="J1690" s="123"/>
      <c r="K1690" s="123"/>
      <c r="L1690" s="123"/>
      <c r="M1690" s="98"/>
      <c r="N1690" s="118"/>
    </row>
    <row r="1691" spans="1:14" x14ac:dyDescent="0.25">
      <c r="A1691" s="130">
        <v>87860763000190</v>
      </c>
      <c r="B1691" s="98" t="s">
        <v>13056</v>
      </c>
      <c r="C1691" s="123" t="s">
        <v>3812</v>
      </c>
      <c r="D1691" s="98" t="s">
        <v>13667</v>
      </c>
      <c r="E1691" s="98" t="s">
        <v>13669</v>
      </c>
      <c r="F1691" s="124">
        <v>12.22</v>
      </c>
      <c r="G1691" s="112">
        <v>43525</v>
      </c>
      <c r="H1691" s="98"/>
      <c r="I1691" s="123" t="str">
        <f t="shared" si="26"/>
        <v>NÃO</v>
      </c>
      <c r="J1691" s="123"/>
      <c r="K1691" s="123"/>
      <c r="L1691" s="123"/>
      <c r="M1691" s="98"/>
      <c r="N1691" s="118"/>
    </row>
    <row r="1692" spans="1:14" x14ac:dyDescent="0.25">
      <c r="A1692" s="130" t="s">
        <v>17081</v>
      </c>
      <c r="B1692" s="98" t="s">
        <v>13057</v>
      </c>
      <c r="C1692" s="123" t="s">
        <v>2413</v>
      </c>
      <c r="D1692" s="98" t="s">
        <v>13667</v>
      </c>
      <c r="E1692" s="98" t="s">
        <v>13669</v>
      </c>
      <c r="F1692" s="124"/>
      <c r="G1692" s="112"/>
      <c r="H1692" s="98"/>
      <c r="I1692" s="123" t="str">
        <f t="shared" si="26"/>
        <v>NÃO</v>
      </c>
      <c r="J1692" s="123"/>
      <c r="K1692" s="123"/>
      <c r="L1692" s="123"/>
      <c r="M1692" s="98"/>
      <c r="N1692" s="118"/>
    </row>
    <row r="1693" spans="1:14" x14ac:dyDescent="0.25">
      <c r="A1693" s="130">
        <v>87613543000162</v>
      </c>
      <c r="B1693" s="98" t="s">
        <v>13058</v>
      </c>
      <c r="C1693" s="123" t="s">
        <v>3812</v>
      </c>
      <c r="D1693" s="98" t="s">
        <v>13667</v>
      </c>
      <c r="E1693" s="98" t="s">
        <v>13669</v>
      </c>
      <c r="F1693" s="124">
        <v>14</v>
      </c>
      <c r="G1693" s="112">
        <v>44136</v>
      </c>
      <c r="H1693" s="98"/>
      <c r="I1693" s="123" t="str">
        <f t="shared" si="26"/>
        <v>SIM</v>
      </c>
      <c r="J1693" s="123"/>
      <c r="K1693" s="123"/>
      <c r="L1693" s="123"/>
      <c r="M1693" s="98"/>
      <c r="N1693" s="118"/>
    </row>
    <row r="1694" spans="1:14" x14ac:dyDescent="0.25">
      <c r="A1694" s="130">
        <v>2164804000151</v>
      </c>
      <c r="B1694" s="98" t="s">
        <v>13059</v>
      </c>
      <c r="C1694" s="123" t="s">
        <v>901</v>
      </c>
      <c r="D1694" s="98" t="s">
        <v>13667</v>
      </c>
      <c r="E1694" s="98" t="s">
        <v>13669</v>
      </c>
      <c r="F1694" s="124">
        <v>11</v>
      </c>
      <c r="G1694" s="112">
        <v>42080</v>
      </c>
      <c r="H1694" s="98"/>
      <c r="I1694" s="123" t="str">
        <f t="shared" si="26"/>
        <v>NÃO</v>
      </c>
      <c r="J1694" s="123"/>
      <c r="K1694" s="123"/>
      <c r="L1694" s="123"/>
      <c r="M1694" s="98" t="s">
        <v>14323</v>
      </c>
      <c r="N1694" s="118"/>
    </row>
    <row r="1695" spans="1:14" x14ac:dyDescent="0.25">
      <c r="A1695" s="130">
        <v>45135530000185</v>
      </c>
      <c r="B1695" s="98" t="s">
        <v>13060</v>
      </c>
      <c r="C1695" s="123" t="s">
        <v>4626</v>
      </c>
      <c r="D1695" s="98" t="s">
        <v>13667</v>
      </c>
      <c r="E1695" s="98" t="s">
        <v>13669</v>
      </c>
      <c r="F1695" s="124">
        <v>14</v>
      </c>
      <c r="G1695" s="112">
        <v>44136</v>
      </c>
      <c r="H1695" s="98"/>
      <c r="I1695" s="123" t="str">
        <f t="shared" si="26"/>
        <v>SIM</v>
      </c>
      <c r="J1695" s="123"/>
      <c r="K1695" s="123"/>
      <c r="L1695" s="123"/>
      <c r="M1695" s="98"/>
      <c r="N1695" s="118"/>
    </row>
    <row r="1696" spans="1:14" x14ac:dyDescent="0.25">
      <c r="A1696" s="130">
        <v>2264166000140</v>
      </c>
      <c r="B1696" s="98" t="s">
        <v>13061</v>
      </c>
      <c r="C1696" s="123" t="s">
        <v>901</v>
      </c>
      <c r="D1696" s="98" t="s">
        <v>13667</v>
      </c>
      <c r="E1696" s="98" t="s">
        <v>13669</v>
      </c>
      <c r="F1696" s="124">
        <v>11</v>
      </c>
      <c r="G1696" s="112">
        <v>40319</v>
      </c>
      <c r="H1696" s="98"/>
      <c r="I1696" s="123" t="str">
        <f t="shared" si="26"/>
        <v>NÃO</v>
      </c>
      <c r="J1696" s="123"/>
      <c r="K1696" s="123"/>
      <c r="L1696" s="123"/>
      <c r="M1696" s="98" t="s">
        <v>14325</v>
      </c>
      <c r="N1696" s="118"/>
    </row>
    <row r="1697" spans="1:14" x14ac:dyDescent="0.25">
      <c r="A1697" s="130">
        <v>88496468000160</v>
      </c>
      <c r="B1697" s="98" t="s">
        <v>13062</v>
      </c>
      <c r="C1697" s="123" t="s">
        <v>3812</v>
      </c>
      <c r="D1697" s="98" t="s">
        <v>13667</v>
      </c>
      <c r="E1697" s="98" t="s">
        <v>13669</v>
      </c>
      <c r="F1697" s="124">
        <v>14</v>
      </c>
      <c r="G1697" s="112">
        <v>44013</v>
      </c>
      <c r="H1697" s="98"/>
      <c r="I1697" s="123" t="str">
        <f t="shared" si="26"/>
        <v>SIM</v>
      </c>
      <c r="J1697" s="123"/>
      <c r="K1697" s="123"/>
      <c r="L1697" s="123"/>
      <c r="M1697" s="98"/>
      <c r="N1697" s="118"/>
    </row>
    <row r="1698" spans="1:14" x14ac:dyDescent="0.25">
      <c r="A1698" s="130">
        <v>8999690000146</v>
      </c>
      <c r="B1698" s="98" t="s">
        <v>13063</v>
      </c>
      <c r="C1698" s="123" t="s">
        <v>2554</v>
      </c>
      <c r="D1698" s="98" t="s">
        <v>13667</v>
      </c>
      <c r="E1698" s="98" t="s">
        <v>13669</v>
      </c>
      <c r="F1698" s="124">
        <v>11</v>
      </c>
      <c r="G1698" s="112">
        <v>41518</v>
      </c>
      <c r="H1698" s="98"/>
      <c r="I1698" s="123" t="str">
        <f t="shared" si="26"/>
        <v>NÃO</v>
      </c>
      <c r="J1698" s="123"/>
      <c r="K1698" s="123"/>
      <c r="L1698" s="123"/>
      <c r="M1698" s="98" t="s">
        <v>15212</v>
      </c>
      <c r="N1698" s="118"/>
    </row>
    <row r="1699" spans="1:14" x14ac:dyDescent="0.25">
      <c r="A1699" s="130">
        <v>24301475000186</v>
      </c>
      <c r="B1699" s="98" t="s">
        <v>13064</v>
      </c>
      <c r="C1699" s="123" t="s">
        <v>2758</v>
      </c>
      <c r="D1699" s="98" t="s">
        <v>13667</v>
      </c>
      <c r="E1699" s="98" t="s">
        <v>13669</v>
      </c>
      <c r="F1699" s="124">
        <v>11</v>
      </c>
      <c r="G1699" s="112">
        <v>38711</v>
      </c>
      <c r="H1699" s="98"/>
      <c r="I1699" s="123" t="str">
        <f t="shared" si="26"/>
        <v>NÃO</v>
      </c>
      <c r="J1699" s="123"/>
      <c r="K1699" s="123"/>
      <c r="L1699" s="123"/>
      <c r="M1699" s="98"/>
      <c r="N1699" s="118"/>
    </row>
    <row r="1700" spans="1:14" x14ac:dyDescent="0.25">
      <c r="A1700" s="130">
        <v>35445485000101</v>
      </c>
      <c r="B1700" s="98" t="s">
        <v>13065</v>
      </c>
      <c r="C1700" s="123" t="s">
        <v>2758</v>
      </c>
      <c r="D1700" s="98" t="s">
        <v>13667</v>
      </c>
      <c r="E1700" s="98" t="s">
        <v>13669</v>
      </c>
      <c r="F1700" s="124">
        <v>11</v>
      </c>
      <c r="G1700" s="112">
        <v>39448</v>
      </c>
      <c r="H1700" s="98"/>
      <c r="I1700" s="123" t="str">
        <f t="shared" si="26"/>
        <v>NÃO</v>
      </c>
      <c r="J1700" s="123"/>
      <c r="K1700" s="123"/>
      <c r="L1700" s="123"/>
      <c r="M1700" s="98" t="s">
        <v>13699</v>
      </c>
      <c r="N1700" s="118"/>
    </row>
    <row r="1701" spans="1:14" x14ac:dyDescent="0.25">
      <c r="A1701" s="130">
        <v>2669976000187</v>
      </c>
      <c r="B1701" s="98" t="s">
        <v>13066</v>
      </c>
      <c r="C1701" s="123" t="s">
        <v>901</v>
      </c>
      <c r="D1701" s="98" t="s">
        <v>13667</v>
      </c>
      <c r="E1701" s="98" t="s">
        <v>13669</v>
      </c>
      <c r="F1701" s="124">
        <v>11</v>
      </c>
      <c r="G1701" s="112">
        <v>39499</v>
      </c>
      <c r="H1701" s="98"/>
      <c r="I1701" s="123" t="str">
        <f t="shared" si="26"/>
        <v>NÃO</v>
      </c>
      <c r="J1701" s="123"/>
      <c r="K1701" s="123"/>
      <c r="L1701" s="123"/>
      <c r="M1701" s="98"/>
      <c r="N1701" s="118"/>
    </row>
    <row r="1702" spans="1:14" x14ac:dyDescent="0.25">
      <c r="A1702" s="130">
        <v>4888830000158</v>
      </c>
      <c r="B1702" s="98" t="s">
        <v>13067</v>
      </c>
      <c r="C1702" s="123" t="s">
        <v>2413</v>
      </c>
      <c r="D1702" s="98" t="s">
        <v>13667</v>
      </c>
      <c r="E1702" s="98" t="s">
        <v>13669</v>
      </c>
      <c r="F1702" s="124">
        <v>11</v>
      </c>
      <c r="G1702" s="112">
        <v>39326</v>
      </c>
      <c r="H1702" s="98"/>
      <c r="I1702" s="123" t="str">
        <f t="shared" si="26"/>
        <v>NÃO</v>
      </c>
      <c r="J1702" s="123"/>
      <c r="K1702" s="123"/>
      <c r="L1702" s="123"/>
      <c r="M1702" s="98" t="s">
        <v>15103</v>
      </c>
      <c r="N1702" s="118"/>
    </row>
    <row r="1703" spans="1:14" x14ac:dyDescent="0.25">
      <c r="A1703" s="130">
        <v>10091569000163</v>
      </c>
      <c r="B1703" s="98" t="s">
        <v>13068</v>
      </c>
      <c r="C1703" s="123" t="s">
        <v>2758</v>
      </c>
      <c r="D1703" s="98" t="s">
        <v>13667</v>
      </c>
      <c r="E1703" s="98" t="s">
        <v>13669</v>
      </c>
      <c r="F1703" s="124">
        <v>11</v>
      </c>
      <c r="G1703" s="112">
        <v>41892</v>
      </c>
      <c r="H1703" s="98"/>
      <c r="I1703" s="123" t="str">
        <f t="shared" si="26"/>
        <v>NÃO</v>
      </c>
      <c r="J1703" s="123"/>
      <c r="K1703" s="123"/>
      <c r="L1703" s="123"/>
      <c r="M1703" s="98" t="s">
        <v>15486</v>
      </c>
      <c r="N1703" s="118"/>
    </row>
    <row r="1704" spans="1:14" x14ac:dyDescent="0.25">
      <c r="A1704" s="130">
        <v>76291418000167</v>
      </c>
      <c r="B1704" s="98" t="s">
        <v>13069</v>
      </c>
      <c r="C1704" s="123" t="s">
        <v>3143</v>
      </c>
      <c r="D1704" s="98" t="s">
        <v>13667</v>
      </c>
      <c r="E1704" s="98" t="s">
        <v>13669</v>
      </c>
      <c r="F1704" s="124">
        <v>11</v>
      </c>
      <c r="G1704" s="112">
        <v>38802</v>
      </c>
      <c r="H1704" s="98"/>
      <c r="I1704" s="123" t="str">
        <f t="shared" si="26"/>
        <v>NÃO</v>
      </c>
      <c r="J1704" s="123"/>
      <c r="K1704" s="123"/>
      <c r="L1704" s="123"/>
      <c r="M1704" s="98"/>
      <c r="N1704" s="118"/>
    </row>
    <row r="1705" spans="1:14" x14ac:dyDescent="0.25">
      <c r="A1705" s="130">
        <v>25107517000105</v>
      </c>
      <c r="B1705" s="98" t="s">
        <v>13070</v>
      </c>
      <c r="C1705" s="123" t="s">
        <v>901</v>
      </c>
      <c r="D1705" s="98" t="s">
        <v>13667</v>
      </c>
      <c r="E1705" s="98" t="s">
        <v>13669</v>
      </c>
      <c r="F1705" s="124">
        <v>11</v>
      </c>
      <c r="G1705" s="112">
        <v>42716</v>
      </c>
      <c r="H1705" s="98"/>
      <c r="I1705" s="123" t="str">
        <f t="shared" si="26"/>
        <v>NÃO</v>
      </c>
      <c r="J1705" s="123"/>
      <c r="K1705" s="123"/>
      <c r="L1705" s="123"/>
      <c r="M1705" s="98" t="s">
        <v>14327</v>
      </c>
      <c r="N1705" s="118"/>
    </row>
    <row r="1706" spans="1:14" x14ac:dyDescent="0.25">
      <c r="A1706" s="130">
        <v>45138070000149</v>
      </c>
      <c r="B1706" s="98" t="s">
        <v>13071</v>
      </c>
      <c r="C1706" s="123" t="s">
        <v>4626</v>
      </c>
      <c r="D1706" s="98" t="s">
        <v>13667</v>
      </c>
      <c r="E1706" s="98" t="s">
        <v>13669</v>
      </c>
      <c r="F1706" s="124">
        <v>11</v>
      </c>
      <c r="G1706" s="112">
        <v>42826</v>
      </c>
      <c r="H1706" s="98"/>
      <c r="I1706" s="123" t="str">
        <f t="shared" si="26"/>
        <v>NÃO</v>
      </c>
      <c r="J1706" s="123"/>
      <c r="K1706" s="123"/>
      <c r="L1706" s="123"/>
      <c r="M1706" s="98" t="s">
        <v>16921</v>
      </c>
      <c r="N1706" s="118"/>
    </row>
    <row r="1707" spans="1:14" x14ac:dyDescent="0.25">
      <c r="A1707" s="130">
        <v>1613732000110</v>
      </c>
      <c r="B1707" s="98" t="s">
        <v>13072</v>
      </c>
      <c r="C1707" s="123" t="s">
        <v>2758</v>
      </c>
      <c r="D1707" s="98" t="s">
        <v>13667</v>
      </c>
      <c r="E1707" s="98" t="s">
        <v>13669</v>
      </c>
      <c r="F1707" s="124">
        <v>11</v>
      </c>
      <c r="G1707" s="112">
        <v>40520</v>
      </c>
      <c r="H1707" s="98"/>
      <c r="I1707" s="123" t="str">
        <f t="shared" si="26"/>
        <v>NÃO</v>
      </c>
      <c r="J1707" s="123"/>
      <c r="K1707" s="123"/>
      <c r="L1707" s="123"/>
      <c r="M1707" s="98"/>
      <c r="N1707" s="118"/>
    </row>
    <row r="1708" spans="1:14" x14ac:dyDescent="0.25">
      <c r="A1708" s="130">
        <v>8764284000102</v>
      </c>
      <c r="B1708" s="98" t="s">
        <v>13073</v>
      </c>
      <c r="C1708" s="123" t="s">
        <v>2554</v>
      </c>
      <c r="D1708" s="98" t="s">
        <v>13667</v>
      </c>
      <c r="E1708" s="98" t="s">
        <v>13669</v>
      </c>
      <c r="F1708" s="124">
        <v>11</v>
      </c>
      <c r="G1708" s="112">
        <v>41262</v>
      </c>
      <c r="H1708" s="98"/>
      <c r="I1708" s="123" t="str">
        <f t="shared" si="26"/>
        <v>NÃO</v>
      </c>
      <c r="J1708" s="123"/>
      <c r="K1708" s="123"/>
      <c r="L1708" s="123"/>
      <c r="M1708" s="98" t="s">
        <v>15215</v>
      </c>
      <c r="N1708" s="118"/>
    </row>
    <row r="1709" spans="1:14" x14ac:dyDescent="0.25">
      <c r="A1709" s="130">
        <v>2056711000103</v>
      </c>
      <c r="B1709" s="98" t="s">
        <v>13074</v>
      </c>
      <c r="C1709" s="123" t="s">
        <v>901</v>
      </c>
      <c r="D1709" s="98" t="s">
        <v>13667</v>
      </c>
      <c r="E1709" s="98" t="s">
        <v>13669</v>
      </c>
      <c r="F1709" s="124">
        <v>11</v>
      </c>
      <c r="G1709" s="112">
        <v>41000</v>
      </c>
      <c r="H1709" s="98"/>
      <c r="I1709" s="123" t="str">
        <f t="shared" si="26"/>
        <v>NÃO</v>
      </c>
      <c r="J1709" s="123"/>
      <c r="K1709" s="123"/>
      <c r="L1709" s="123"/>
      <c r="M1709" s="98" t="s">
        <v>14328</v>
      </c>
      <c r="N1709" s="118"/>
    </row>
    <row r="1710" spans="1:14" x14ac:dyDescent="0.25">
      <c r="A1710" s="130">
        <v>27722000130</v>
      </c>
      <c r="B1710" s="98" t="s">
        <v>13075</v>
      </c>
      <c r="C1710" s="123" t="s">
        <v>901</v>
      </c>
      <c r="D1710" s="98" t="s">
        <v>13667</v>
      </c>
      <c r="E1710" s="98" t="s">
        <v>13669</v>
      </c>
      <c r="F1710" s="124">
        <v>11</v>
      </c>
      <c r="G1710" s="112">
        <v>41264</v>
      </c>
      <c r="H1710" s="98"/>
      <c r="I1710" s="123" t="str">
        <f t="shared" si="26"/>
        <v>NÃO</v>
      </c>
      <c r="J1710" s="123"/>
      <c r="K1710" s="123"/>
      <c r="L1710" s="123"/>
      <c r="M1710" s="98" t="s">
        <v>14331</v>
      </c>
      <c r="N1710" s="118"/>
    </row>
    <row r="1711" spans="1:14" x14ac:dyDescent="0.25">
      <c r="A1711" s="130">
        <v>76205715000142</v>
      </c>
      <c r="B1711" s="98" t="s">
        <v>13076</v>
      </c>
      <c r="C1711" s="123" t="s">
        <v>3143</v>
      </c>
      <c r="D1711" s="98" t="s">
        <v>13667</v>
      </c>
      <c r="E1711" s="98" t="s">
        <v>13669</v>
      </c>
      <c r="F1711" s="124">
        <v>11</v>
      </c>
      <c r="G1711" s="112">
        <v>42430</v>
      </c>
      <c r="H1711" s="98"/>
      <c r="I1711" s="123" t="str">
        <f t="shared" si="26"/>
        <v>NÃO</v>
      </c>
      <c r="J1711" s="123"/>
      <c r="K1711" s="123"/>
      <c r="L1711" s="123"/>
      <c r="M1711" s="98" t="s">
        <v>15888</v>
      </c>
      <c r="N1711" s="118"/>
    </row>
    <row r="1712" spans="1:14" x14ac:dyDescent="0.25">
      <c r="A1712" s="130">
        <v>18140780000130</v>
      </c>
      <c r="B1712" s="98" t="s">
        <v>13077</v>
      </c>
      <c r="C1712" s="123" t="s">
        <v>1356</v>
      </c>
      <c r="D1712" s="98" t="s">
        <v>13667</v>
      </c>
      <c r="E1712" s="98" t="s">
        <v>13669</v>
      </c>
      <c r="F1712" s="124">
        <v>11</v>
      </c>
      <c r="G1712" s="112">
        <v>38803</v>
      </c>
      <c r="H1712" s="98"/>
      <c r="I1712" s="123" t="str">
        <f t="shared" si="26"/>
        <v>NÃO</v>
      </c>
      <c r="J1712" s="123"/>
      <c r="K1712" s="123"/>
      <c r="L1712" s="123"/>
      <c r="M1712" s="98"/>
      <c r="N1712" s="118"/>
    </row>
    <row r="1713" spans="1:14" x14ac:dyDescent="0.25">
      <c r="A1713" s="130">
        <v>27165521000155</v>
      </c>
      <c r="B1713" s="98" t="s">
        <v>13078</v>
      </c>
      <c r="C1713" s="123" t="s">
        <v>821</v>
      </c>
      <c r="D1713" s="98" t="s">
        <v>13667</v>
      </c>
      <c r="E1713" s="98" t="s">
        <v>13669</v>
      </c>
      <c r="F1713" s="124">
        <v>11</v>
      </c>
      <c r="G1713" s="112">
        <v>41259</v>
      </c>
      <c r="H1713" s="98"/>
      <c r="I1713" s="123" t="str">
        <f t="shared" si="26"/>
        <v>NÃO</v>
      </c>
      <c r="J1713" s="123"/>
      <c r="K1713" s="123"/>
      <c r="L1713" s="123"/>
      <c r="M1713" s="98" t="s">
        <v>14102</v>
      </c>
      <c r="N1713" s="118"/>
    </row>
    <row r="1714" spans="1:14" x14ac:dyDescent="0.25">
      <c r="A1714" s="130">
        <v>6191001000147</v>
      </c>
      <c r="B1714" s="98" t="s">
        <v>13079</v>
      </c>
      <c r="C1714" s="123" t="s">
        <v>1142</v>
      </c>
      <c r="D1714" s="98" t="s">
        <v>13667</v>
      </c>
      <c r="E1714" s="98" t="s">
        <v>13669</v>
      </c>
      <c r="F1714" s="124">
        <v>11</v>
      </c>
      <c r="G1714" s="112">
        <v>40360</v>
      </c>
      <c r="H1714" s="98"/>
      <c r="I1714" s="123" t="str">
        <f t="shared" si="26"/>
        <v>NÃO</v>
      </c>
      <c r="J1714" s="123"/>
      <c r="K1714" s="123"/>
      <c r="L1714" s="123"/>
      <c r="M1714" s="98" t="s">
        <v>14438</v>
      </c>
      <c r="N1714" s="118"/>
    </row>
    <row r="1715" spans="1:14" x14ac:dyDescent="0.25">
      <c r="A1715" s="130">
        <v>18715409000150</v>
      </c>
      <c r="B1715" s="98" t="s">
        <v>13080</v>
      </c>
      <c r="C1715" s="123" t="s">
        <v>1356</v>
      </c>
      <c r="D1715" s="98" t="s">
        <v>13667</v>
      </c>
      <c r="E1715" s="98" t="s">
        <v>13669</v>
      </c>
      <c r="F1715" s="124">
        <v>11</v>
      </c>
      <c r="G1715" s="112">
        <v>38361</v>
      </c>
      <c r="H1715" s="98"/>
      <c r="I1715" s="123" t="str">
        <f t="shared" si="26"/>
        <v>NÃO</v>
      </c>
      <c r="J1715" s="123"/>
      <c r="K1715" s="123"/>
      <c r="L1715" s="123"/>
      <c r="M1715" s="98"/>
      <c r="N1715" s="118"/>
    </row>
    <row r="1716" spans="1:14" x14ac:dyDescent="0.25">
      <c r="A1716" s="130">
        <v>9090689000167</v>
      </c>
      <c r="B1716" s="98" t="s">
        <v>13081</v>
      </c>
      <c r="C1716" s="123" t="s">
        <v>2554</v>
      </c>
      <c r="D1716" s="98" t="s">
        <v>13667</v>
      </c>
      <c r="E1716" s="98" t="s">
        <v>13669</v>
      </c>
      <c r="F1716" s="124">
        <v>11</v>
      </c>
      <c r="G1716" s="112">
        <v>40374</v>
      </c>
      <c r="H1716" s="98"/>
      <c r="I1716" s="123" t="str">
        <f t="shared" si="26"/>
        <v>NÃO</v>
      </c>
      <c r="J1716" s="123"/>
      <c r="K1716" s="123"/>
      <c r="L1716" s="123"/>
      <c r="M1716" s="98"/>
      <c r="N1716" s="118"/>
    </row>
    <row r="1717" spans="1:14" x14ac:dyDescent="0.25">
      <c r="A1717" s="130">
        <v>12200317000150</v>
      </c>
      <c r="B1717" s="98" t="s">
        <v>13082</v>
      </c>
      <c r="C1717" s="123" t="s">
        <v>29</v>
      </c>
      <c r="D1717" s="98" t="s">
        <v>13667</v>
      </c>
      <c r="E1717" s="98" t="s">
        <v>13669</v>
      </c>
      <c r="F1717" s="124">
        <v>14</v>
      </c>
      <c r="G1717" s="112">
        <v>43976</v>
      </c>
      <c r="H1717" s="98"/>
      <c r="I1717" s="123" t="str">
        <f t="shared" si="26"/>
        <v>SIM</v>
      </c>
      <c r="J1717" s="123"/>
      <c r="K1717" s="123"/>
      <c r="L1717" s="123"/>
      <c r="M1717" s="98"/>
      <c r="N1717" s="118"/>
    </row>
    <row r="1718" spans="1:14" x14ac:dyDescent="0.25">
      <c r="A1718" s="130">
        <v>12511093000106</v>
      </c>
      <c r="B1718" s="98" t="s">
        <v>13083</v>
      </c>
      <c r="C1718" s="123" t="s">
        <v>1142</v>
      </c>
      <c r="D1718" s="98" t="s">
        <v>13667</v>
      </c>
      <c r="E1718" s="98" t="s">
        <v>13669</v>
      </c>
      <c r="F1718" s="124">
        <v>11</v>
      </c>
      <c r="G1718" s="112">
        <v>41961</v>
      </c>
      <c r="H1718" s="98"/>
      <c r="I1718" s="123" t="str">
        <f t="shared" si="26"/>
        <v>NÃO</v>
      </c>
      <c r="J1718" s="123"/>
      <c r="K1718" s="123"/>
      <c r="L1718" s="123"/>
      <c r="M1718" s="98" t="s">
        <v>14440</v>
      </c>
      <c r="N1718" s="118"/>
    </row>
    <row r="1719" spans="1:14" x14ac:dyDescent="0.25">
      <c r="A1719" s="130">
        <v>88488366000100</v>
      </c>
      <c r="B1719" s="98" t="s">
        <v>13084</v>
      </c>
      <c r="C1719" s="123" t="s">
        <v>3812</v>
      </c>
      <c r="D1719" s="98" t="s">
        <v>13667</v>
      </c>
      <c r="E1719" s="98" t="s">
        <v>13669</v>
      </c>
      <c r="F1719" s="124">
        <v>11</v>
      </c>
      <c r="G1719" s="112">
        <v>39171</v>
      </c>
      <c r="H1719" s="98"/>
      <c r="I1719" s="123" t="str">
        <f t="shared" si="26"/>
        <v>NÃO</v>
      </c>
      <c r="J1719" s="123"/>
      <c r="K1719" s="123"/>
      <c r="L1719" s="123"/>
      <c r="M1719" s="98"/>
      <c r="N1719" s="118"/>
    </row>
    <row r="1720" spans="1:14" x14ac:dyDescent="0.25">
      <c r="A1720" s="130">
        <v>10358182000120</v>
      </c>
      <c r="B1720" s="98" t="s">
        <v>13085</v>
      </c>
      <c r="C1720" s="123" t="s">
        <v>2758</v>
      </c>
      <c r="D1720" s="98" t="s">
        <v>13667</v>
      </c>
      <c r="E1720" s="98" t="s">
        <v>13669</v>
      </c>
      <c r="F1720" s="124">
        <v>11</v>
      </c>
      <c r="G1720" s="112">
        <v>42256</v>
      </c>
      <c r="H1720" s="98"/>
      <c r="I1720" s="123" t="str">
        <f t="shared" si="26"/>
        <v>NÃO</v>
      </c>
      <c r="J1720" s="123"/>
      <c r="K1720" s="123"/>
      <c r="L1720" s="123"/>
      <c r="M1720" s="98" t="s">
        <v>15489</v>
      </c>
      <c r="N1720" s="118"/>
    </row>
    <row r="1721" spans="1:14" x14ac:dyDescent="0.25">
      <c r="A1721" s="130">
        <v>13912506000119</v>
      </c>
      <c r="B1721" s="98" t="s">
        <v>13086</v>
      </c>
      <c r="C1721" s="123" t="s">
        <v>215</v>
      </c>
      <c r="D1721" s="98" t="s">
        <v>13667</v>
      </c>
      <c r="E1721" s="98" t="s">
        <v>13669</v>
      </c>
      <c r="F1721" s="124">
        <v>14</v>
      </c>
      <c r="G1721" s="112">
        <v>44105</v>
      </c>
      <c r="H1721" s="98"/>
      <c r="I1721" s="123" t="str">
        <f t="shared" si="26"/>
        <v>SIM</v>
      </c>
      <c r="J1721" s="123"/>
      <c r="K1721" s="123"/>
      <c r="L1721" s="123"/>
      <c r="M1721" s="98"/>
      <c r="N1721" s="118"/>
    </row>
    <row r="1722" spans="1:14" x14ac:dyDescent="0.25">
      <c r="A1722" s="130">
        <v>36388445000138</v>
      </c>
      <c r="B1722" s="98" t="s">
        <v>13087</v>
      </c>
      <c r="C1722" s="123" t="s">
        <v>821</v>
      </c>
      <c r="D1722" s="98" t="s">
        <v>13667</v>
      </c>
      <c r="E1722" s="98" t="s">
        <v>13669</v>
      </c>
      <c r="F1722" s="124">
        <v>14</v>
      </c>
      <c r="G1722" s="112">
        <v>44014</v>
      </c>
      <c r="H1722" s="98"/>
      <c r="I1722" s="123" t="str">
        <f t="shared" si="26"/>
        <v>SIM</v>
      </c>
      <c r="J1722" s="123"/>
      <c r="K1722" s="123"/>
      <c r="L1722" s="123"/>
      <c r="M1722" s="98"/>
      <c r="N1722" s="118"/>
    </row>
    <row r="1723" spans="1:14" x14ac:dyDescent="0.25">
      <c r="A1723" s="130">
        <v>91995373000103</v>
      </c>
      <c r="B1723" s="98" t="s">
        <v>13088</v>
      </c>
      <c r="C1723" s="123" t="s">
        <v>3812</v>
      </c>
      <c r="D1723" s="98" t="s">
        <v>13667</v>
      </c>
      <c r="E1723" s="98" t="s">
        <v>13669</v>
      </c>
      <c r="F1723" s="124">
        <v>11</v>
      </c>
      <c r="G1723" s="112">
        <v>39218</v>
      </c>
      <c r="H1723" s="98"/>
      <c r="I1723" s="123" t="str">
        <f t="shared" si="26"/>
        <v>NÃO</v>
      </c>
      <c r="J1723" s="123"/>
      <c r="K1723" s="123"/>
      <c r="L1723" s="123"/>
      <c r="M1723" s="98" t="s">
        <v>13534</v>
      </c>
      <c r="N1723" s="118"/>
    </row>
    <row r="1724" spans="1:14" x14ac:dyDescent="0.25">
      <c r="A1724" s="117" t="s">
        <v>17059</v>
      </c>
      <c r="B1724" s="98" t="s">
        <v>13089</v>
      </c>
      <c r="C1724" s="123" t="s">
        <v>3143</v>
      </c>
      <c r="D1724" s="98" t="s">
        <v>13667</v>
      </c>
      <c r="E1724" s="98" t="s">
        <v>13669</v>
      </c>
      <c r="F1724" s="124">
        <v>6</v>
      </c>
      <c r="G1724" s="112">
        <v>34114</v>
      </c>
      <c r="H1724" s="112">
        <v>36929</v>
      </c>
      <c r="I1724" s="123" t="str">
        <f t="shared" si="26"/>
        <v>NÃO</v>
      </c>
      <c r="J1724" s="98"/>
      <c r="K1724" s="98"/>
      <c r="L1724" s="98"/>
      <c r="M1724" s="98"/>
      <c r="N1724" s="118"/>
    </row>
    <row r="1725" spans="1:14" x14ac:dyDescent="0.25">
      <c r="A1725" s="130">
        <v>95641916000137</v>
      </c>
      <c r="B1725" s="98" t="s">
        <v>13090</v>
      </c>
      <c r="C1725" s="123" t="s">
        <v>3143</v>
      </c>
      <c r="D1725" s="98" t="s">
        <v>13667</v>
      </c>
      <c r="E1725" s="98" t="s">
        <v>13669</v>
      </c>
      <c r="F1725" s="124">
        <v>11</v>
      </c>
      <c r="G1725" s="112">
        <v>42334</v>
      </c>
      <c r="H1725" s="98"/>
      <c r="I1725" s="123" t="str">
        <f t="shared" si="26"/>
        <v>NÃO</v>
      </c>
      <c r="J1725" s="123"/>
      <c r="K1725" s="123"/>
      <c r="L1725" s="123"/>
      <c r="M1725" s="98" t="s">
        <v>15891</v>
      </c>
      <c r="N1725" s="118"/>
    </row>
    <row r="1726" spans="1:14" x14ac:dyDescent="0.25">
      <c r="A1726" s="130">
        <v>7725138000105</v>
      </c>
      <c r="B1726" s="98" t="s">
        <v>13091</v>
      </c>
      <c r="C1726" s="123" t="s">
        <v>634</v>
      </c>
      <c r="D1726" s="98" t="s">
        <v>13667</v>
      </c>
      <c r="E1726" s="98" t="s">
        <v>13669</v>
      </c>
      <c r="F1726" s="124">
        <v>11</v>
      </c>
      <c r="G1726" s="112">
        <v>42464</v>
      </c>
      <c r="H1726" s="98"/>
      <c r="I1726" s="123" t="str">
        <f t="shared" si="26"/>
        <v>NÃO</v>
      </c>
      <c r="J1726" s="123"/>
      <c r="K1726" s="123"/>
      <c r="L1726" s="123"/>
      <c r="M1726" s="98" t="s">
        <v>14054</v>
      </c>
      <c r="N1726" s="118"/>
    </row>
    <row r="1727" spans="1:14" x14ac:dyDescent="0.25">
      <c r="A1727" s="130">
        <v>9159666000161</v>
      </c>
      <c r="B1727" s="98" t="s">
        <v>13092</v>
      </c>
      <c r="C1727" s="123" t="s">
        <v>2554</v>
      </c>
      <c r="D1727" s="98" t="s">
        <v>13667</v>
      </c>
      <c r="E1727" s="98" t="s">
        <v>13669</v>
      </c>
      <c r="F1727" s="124">
        <v>11</v>
      </c>
      <c r="G1727" s="112">
        <v>39448</v>
      </c>
      <c r="H1727" s="98"/>
      <c r="I1727" s="123" t="str">
        <f t="shared" si="26"/>
        <v>NÃO</v>
      </c>
      <c r="J1727" s="123"/>
      <c r="K1727" s="123"/>
      <c r="L1727" s="123"/>
      <c r="M1727" s="98" t="s">
        <v>13699</v>
      </c>
      <c r="N1727" s="118"/>
    </row>
    <row r="1728" spans="1:14" x14ac:dyDescent="0.25">
      <c r="A1728" s="130">
        <v>45749819000194</v>
      </c>
      <c r="B1728" s="98" t="s">
        <v>13093</v>
      </c>
      <c r="C1728" s="123" t="s">
        <v>4626</v>
      </c>
      <c r="D1728" s="98" t="s">
        <v>13667</v>
      </c>
      <c r="E1728" s="98" t="s">
        <v>13669</v>
      </c>
      <c r="F1728" s="124">
        <v>11</v>
      </c>
      <c r="G1728" s="112">
        <v>41053</v>
      </c>
      <c r="H1728" s="98"/>
      <c r="I1728" s="123" t="str">
        <f t="shared" si="26"/>
        <v>NÃO</v>
      </c>
      <c r="J1728" s="123"/>
      <c r="K1728" s="123"/>
      <c r="L1728" s="123"/>
      <c r="M1728" s="98" t="s">
        <v>16924</v>
      </c>
      <c r="N1728" s="118"/>
    </row>
    <row r="1729" spans="1:14" x14ac:dyDescent="0.25">
      <c r="A1729" s="130">
        <v>1613127000149</v>
      </c>
      <c r="B1729" s="98" t="s">
        <v>13094</v>
      </c>
      <c r="C1729" s="123" t="s">
        <v>5227</v>
      </c>
      <c r="D1729" s="98" t="s">
        <v>13667</v>
      </c>
      <c r="E1729" s="98" t="s">
        <v>13669</v>
      </c>
      <c r="F1729" s="124">
        <v>11</v>
      </c>
      <c r="G1729" s="112">
        <v>43404</v>
      </c>
      <c r="H1729" s="98"/>
      <c r="I1729" s="123" t="str">
        <f t="shared" si="26"/>
        <v>NÃO</v>
      </c>
      <c r="J1729" s="123"/>
      <c r="K1729" s="123"/>
      <c r="L1729" s="123"/>
      <c r="M1729" s="98" t="s">
        <v>17036</v>
      </c>
      <c r="N1729" s="118"/>
    </row>
    <row r="1730" spans="1:14" x14ac:dyDescent="0.25">
      <c r="A1730" s="130">
        <v>4205596000117</v>
      </c>
      <c r="B1730" s="98" t="s">
        <v>13095</v>
      </c>
      <c r="C1730" s="123" t="s">
        <v>2274</v>
      </c>
      <c r="D1730" s="98" t="s">
        <v>13667</v>
      </c>
      <c r="E1730" s="98" t="s">
        <v>13669</v>
      </c>
      <c r="F1730" s="124">
        <v>11</v>
      </c>
      <c r="G1730" s="112">
        <v>41411</v>
      </c>
      <c r="H1730" s="98"/>
      <c r="I1730" s="123" t="str">
        <f t="shared" si="26"/>
        <v>NÃO</v>
      </c>
      <c r="J1730" s="123"/>
      <c r="K1730" s="123"/>
      <c r="L1730" s="123"/>
      <c r="M1730" s="98" t="s">
        <v>15036</v>
      </c>
      <c r="N1730" s="118"/>
    </row>
    <row r="1731" spans="1:14" x14ac:dyDescent="0.25">
      <c r="A1731" s="130">
        <v>45138336000153</v>
      </c>
      <c r="B1731" s="98" t="s">
        <v>13096</v>
      </c>
      <c r="C1731" s="123" t="s">
        <v>4626</v>
      </c>
      <c r="D1731" s="98" t="s">
        <v>13667</v>
      </c>
      <c r="E1731" s="98" t="s">
        <v>13669</v>
      </c>
      <c r="F1731" s="124">
        <v>14</v>
      </c>
      <c r="G1731" s="112">
        <v>44044</v>
      </c>
      <c r="H1731" s="98"/>
      <c r="I1731" s="123" t="str">
        <f t="shared" ref="I1731:I1794" si="27">IFERROR(IF(OR(E1731="Ativos", E1731="Aposentados",E1731="Pensionistas"),IF(F1731&gt;=14,"SIM","NÃO"),""),"")</f>
        <v>SIM</v>
      </c>
      <c r="J1731" s="123"/>
      <c r="K1731" s="123"/>
      <c r="L1731" s="123"/>
      <c r="M1731" s="98"/>
      <c r="N1731" s="118"/>
    </row>
    <row r="1732" spans="1:14" x14ac:dyDescent="0.25">
      <c r="A1732" s="130">
        <v>88546890000182</v>
      </c>
      <c r="B1732" s="98" t="s">
        <v>13097</v>
      </c>
      <c r="C1732" s="123" t="s">
        <v>3812</v>
      </c>
      <c r="D1732" s="98" t="s">
        <v>13667</v>
      </c>
      <c r="E1732" s="98" t="s">
        <v>13669</v>
      </c>
      <c r="F1732" s="124">
        <v>14</v>
      </c>
      <c r="G1732" s="112">
        <v>44287</v>
      </c>
      <c r="H1732" s="98"/>
      <c r="I1732" s="123" t="str">
        <f t="shared" si="27"/>
        <v>SIM</v>
      </c>
      <c r="J1732" s="123"/>
      <c r="K1732" s="123"/>
      <c r="L1732" s="123"/>
      <c r="M1732" s="98"/>
      <c r="N1732" s="118"/>
    </row>
    <row r="1733" spans="1:14" x14ac:dyDescent="0.25">
      <c r="A1733" s="130">
        <v>1761113000172</v>
      </c>
      <c r="B1733" s="98" t="s">
        <v>13098</v>
      </c>
      <c r="C1733" s="123" t="s">
        <v>901</v>
      </c>
      <c r="D1733" s="98" t="s">
        <v>13667</v>
      </c>
      <c r="E1733" s="98" t="s">
        <v>13669</v>
      </c>
      <c r="F1733" s="124">
        <v>11</v>
      </c>
      <c r="G1733" s="112">
        <v>40415</v>
      </c>
      <c r="H1733" s="98"/>
      <c r="I1733" s="123" t="str">
        <f t="shared" si="27"/>
        <v>NÃO</v>
      </c>
      <c r="J1733" s="123"/>
      <c r="K1733" s="123"/>
      <c r="L1733" s="123"/>
      <c r="M1733" s="98"/>
      <c r="N1733" s="118"/>
    </row>
    <row r="1734" spans="1:14" x14ac:dyDescent="0.25">
      <c r="A1734" s="130">
        <v>1611211000123</v>
      </c>
      <c r="B1734" s="98" t="s">
        <v>13099</v>
      </c>
      <c r="C1734" s="123" t="s">
        <v>4626</v>
      </c>
      <c r="D1734" s="98" t="s">
        <v>13667</v>
      </c>
      <c r="E1734" s="98" t="s">
        <v>13669</v>
      </c>
      <c r="F1734" s="124">
        <v>11</v>
      </c>
      <c r="G1734" s="112">
        <v>42061</v>
      </c>
      <c r="H1734" s="98"/>
      <c r="I1734" s="123" t="str">
        <f t="shared" si="27"/>
        <v>NÃO</v>
      </c>
      <c r="J1734" s="123"/>
      <c r="K1734" s="123"/>
      <c r="L1734" s="123"/>
      <c r="M1734" s="98" t="s">
        <v>16927</v>
      </c>
      <c r="N1734" s="118"/>
    </row>
    <row r="1735" spans="1:14" x14ac:dyDescent="0.25">
      <c r="A1735" s="130">
        <v>15031669000118</v>
      </c>
      <c r="B1735" s="98" t="s">
        <v>13100</v>
      </c>
      <c r="C1735" s="123" t="s">
        <v>2274</v>
      </c>
      <c r="D1735" s="98" t="s">
        <v>13667</v>
      </c>
      <c r="E1735" s="98" t="s">
        <v>13669</v>
      </c>
      <c r="F1735" s="124">
        <v>11</v>
      </c>
      <c r="G1735" s="112">
        <v>39070</v>
      </c>
      <c r="H1735" s="98"/>
      <c r="I1735" s="123" t="str">
        <f t="shared" si="27"/>
        <v>NÃO</v>
      </c>
      <c r="J1735" s="123"/>
      <c r="K1735" s="123"/>
      <c r="L1735" s="123"/>
      <c r="M1735" s="98" t="s">
        <v>13534</v>
      </c>
      <c r="N1735" s="118"/>
    </row>
    <row r="1736" spans="1:14" x14ac:dyDescent="0.25">
      <c r="A1736" s="130">
        <v>11358140000152</v>
      </c>
      <c r="B1736" s="98" t="s">
        <v>13101</v>
      </c>
      <c r="C1736" s="123" t="s">
        <v>2758</v>
      </c>
      <c r="D1736" s="98" t="s">
        <v>13667</v>
      </c>
      <c r="E1736" s="98" t="s">
        <v>13669</v>
      </c>
      <c r="F1736" s="124">
        <v>11</v>
      </c>
      <c r="G1736" s="112">
        <v>40332</v>
      </c>
      <c r="H1736" s="98"/>
      <c r="I1736" s="123" t="str">
        <f t="shared" si="27"/>
        <v>NÃO</v>
      </c>
      <c r="J1736" s="123"/>
      <c r="K1736" s="123"/>
      <c r="L1736" s="123"/>
      <c r="M1736" s="98"/>
      <c r="N1736" s="118"/>
    </row>
    <row r="1737" spans="1:14" x14ac:dyDescent="0.25">
      <c r="A1737" s="130">
        <v>1137116000130</v>
      </c>
      <c r="B1737" s="98" t="s">
        <v>13102</v>
      </c>
      <c r="C1737" s="123" t="s">
        <v>901</v>
      </c>
      <c r="D1737" s="98" t="s">
        <v>13667</v>
      </c>
      <c r="E1737" s="98" t="s">
        <v>13669</v>
      </c>
      <c r="F1737" s="124">
        <v>11</v>
      </c>
      <c r="G1737" s="112">
        <v>42370</v>
      </c>
      <c r="H1737" s="98"/>
      <c r="I1737" s="123" t="str">
        <f t="shared" si="27"/>
        <v>NÃO</v>
      </c>
      <c r="J1737" s="123"/>
      <c r="K1737" s="123"/>
      <c r="L1737" s="123"/>
      <c r="M1737" s="98" t="s">
        <v>14336</v>
      </c>
      <c r="N1737" s="118"/>
    </row>
    <row r="1738" spans="1:14" x14ac:dyDescent="0.25">
      <c r="A1738" s="130">
        <v>18457226000181</v>
      </c>
      <c r="B1738" s="98" t="s">
        <v>13103</v>
      </c>
      <c r="C1738" s="123" t="s">
        <v>1356</v>
      </c>
      <c r="D1738" s="98" t="s">
        <v>13667</v>
      </c>
      <c r="E1738" s="98" t="s">
        <v>13669</v>
      </c>
      <c r="F1738" s="124">
        <v>11</v>
      </c>
      <c r="G1738" s="112">
        <v>40299</v>
      </c>
      <c r="H1738" s="98"/>
      <c r="I1738" s="123" t="str">
        <f t="shared" si="27"/>
        <v>NÃO</v>
      </c>
      <c r="J1738" s="123"/>
      <c r="K1738" s="123"/>
      <c r="L1738" s="123"/>
      <c r="M1738" s="98" t="s">
        <v>14767</v>
      </c>
      <c r="N1738" s="118"/>
    </row>
    <row r="1739" spans="1:14" x14ac:dyDescent="0.25">
      <c r="A1739" s="130">
        <v>88824099000197</v>
      </c>
      <c r="B1739" s="98" t="s">
        <v>13104</v>
      </c>
      <c r="C1739" s="123" t="s">
        <v>3812</v>
      </c>
      <c r="D1739" s="98" t="s">
        <v>13667</v>
      </c>
      <c r="E1739" s="98" t="s">
        <v>13669</v>
      </c>
      <c r="F1739" s="124">
        <v>14</v>
      </c>
      <c r="G1739" s="112">
        <v>44126</v>
      </c>
      <c r="H1739" s="98"/>
      <c r="I1739" s="123" t="str">
        <f t="shared" si="27"/>
        <v>SIM</v>
      </c>
      <c r="J1739" s="123"/>
      <c r="K1739" s="123"/>
      <c r="L1739" s="123"/>
      <c r="M1739" s="98"/>
      <c r="N1739" s="118"/>
    </row>
    <row r="1740" spans="1:14" x14ac:dyDescent="0.25">
      <c r="A1740" s="130">
        <v>23066640000108</v>
      </c>
      <c r="B1740" s="98" t="s">
        <v>13105</v>
      </c>
      <c r="C1740" s="123" t="s">
        <v>197</v>
      </c>
      <c r="D1740" s="98" t="s">
        <v>13667</v>
      </c>
      <c r="E1740" s="98" t="s">
        <v>13669</v>
      </c>
      <c r="F1740" s="124">
        <v>11</v>
      </c>
      <c r="G1740" s="112">
        <v>39070</v>
      </c>
      <c r="H1740" s="98"/>
      <c r="I1740" s="123" t="str">
        <f t="shared" si="27"/>
        <v>NÃO</v>
      </c>
      <c r="J1740" s="123"/>
      <c r="K1740" s="123"/>
      <c r="L1740" s="123"/>
      <c r="M1740" s="98"/>
      <c r="N1740" s="118"/>
    </row>
    <row r="1741" spans="1:14" x14ac:dyDescent="0.25">
      <c r="A1741" s="130">
        <v>88141460000180</v>
      </c>
      <c r="B1741" s="98" t="s">
        <v>13106</v>
      </c>
      <c r="C1741" s="123" t="s">
        <v>3812</v>
      </c>
      <c r="D1741" s="98" t="s">
        <v>13667</v>
      </c>
      <c r="E1741" s="98" t="s">
        <v>13669</v>
      </c>
      <c r="F1741" s="124">
        <v>14</v>
      </c>
      <c r="G1741" s="112">
        <v>44136</v>
      </c>
      <c r="H1741" s="98"/>
      <c r="I1741" s="123" t="str">
        <f t="shared" si="27"/>
        <v>SIM</v>
      </c>
      <c r="J1741" s="123"/>
      <c r="K1741" s="123"/>
      <c r="L1741" s="123"/>
      <c r="M1741" s="98"/>
      <c r="N1741" s="118"/>
    </row>
    <row r="1742" spans="1:14" x14ac:dyDescent="0.25">
      <c r="A1742" s="130">
        <v>46522983000127</v>
      </c>
      <c r="B1742" s="98" t="s">
        <v>13107</v>
      </c>
      <c r="C1742" s="123" t="s">
        <v>4626</v>
      </c>
      <c r="D1742" s="98" t="s">
        <v>13667</v>
      </c>
      <c r="E1742" s="98" t="s">
        <v>13669</v>
      </c>
      <c r="F1742" s="124">
        <v>14</v>
      </c>
      <c r="G1742" s="112">
        <v>44013</v>
      </c>
      <c r="H1742" s="98"/>
      <c r="I1742" s="123" t="str">
        <f t="shared" si="27"/>
        <v>SIM</v>
      </c>
      <c r="J1742" s="123"/>
      <c r="K1742" s="123"/>
      <c r="L1742" s="123"/>
      <c r="M1742" s="98"/>
      <c r="N1742" s="118"/>
    </row>
    <row r="1743" spans="1:14" x14ac:dyDescent="0.25">
      <c r="A1743" s="130">
        <v>5832977000199</v>
      </c>
      <c r="B1743" s="98" t="s">
        <v>13108</v>
      </c>
      <c r="C1743" s="123" t="s">
        <v>2413</v>
      </c>
      <c r="D1743" s="98" t="s">
        <v>13667</v>
      </c>
      <c r="E1743" s="98" t="s">
        <v>13669</v>
      </c>
      <c r="F1743" s="124">
        <v>11</v>
      </c>
      <c r="G1743" s="112">
        <v>39994</v>
      </c>
      <c r="H1743" s="98"/>
      <c r="I1743" s="123" t="str">
        <f t="shared" si="27"/>
        <v>NÃO</v>
      </c>
      <c r="J1743" s="123"/>
      <c r="K1743" s="123"/>
      <c r="L1743" s="123"/>
      <c r="M1743" s="98" t="s">
        <v>15106</v>
      </c>
      <c r="N1743" s="118"/>
    </row>
    <row r="1744" spans="1:14" x14ac:dyDescent="0.25">
      <c r="A1744" s="130">
        <v>7597347000102</v>
      </c>
      <c r="B1744" s="98" t="s">
        <v>13109</v>
      </c>
      <c r="C1744" s="123" t="s">
        <v>634</v>
      </c>
      <c r="D1744" s="98" t="s">
        <v>13667</v>
      </c>
      <c r="E1744" s="98" t="s">
        <v>13669</v>
      </c>
      <c r="F1744" s="124">
        <v>11</v>
      </c>
      <c r="G1744" s="112">
        <v>41659</v>
      </c>
      <c r="H1744" s="98"/>
      <c r="I1744" s="123" t="str">
        <f t="shared" si="27"/>
        <v>NÃO</v>
      </c>
      <c r="J1744" s="123"/>
      <c r="K1744" s="123"/>
      <c r="L1744" s="123"/>
      <c r="M1744" s="98" t="s">
        <v>14055</v>
      </c>
      <c r="N1744" s="118"/>
    </row>
    <row r="1745" spans="1:14" x14ac:dyDescent="0.25">
      <c r="A1745" s="130">
        <v>76920826000130</v>
      </c>
      <c r="B1745" s="98" t="s">
        <v>13110</v>
      </c>
      <c r="C1745" s="123" t="s">
        <v>3143</v>
      </c>
      <c r="D1745" s="98" t="s">
        <v>13667</v>
      </c>
      <c r="E1745" s="98" t="s">
        <v>13669</v>
      </c>
      <c r="F1745" s="124">
        <v>14</v>
      </c>
      <c r="G1745" s="112">
        <v>43999</v>
      </c>
      <c r="H1745" s="98"/>
      <c r="I1745" s="123" t="str">
        <f t="shared" si="27"/>
        <v>SIM</v>
      </c>
      <c r="J1745" s="123"/>
      <c r="K1745" s="123"/>
      <c r="L1745" s="123"/>
      <c r="M1745" s="98"/>
      <c r="N1745" s="118"/>
    </row>
    <row r="1746" spans="1:14" x14ac:dyDescent="0.25">
      <c r="A1746" s="130">
        <v>88124961000159</v>
      </c>
      <c r="B1746" s="98" t="s">
        <v>13111</v>
      </c>
      <c r="C1746" s="123" t="s">
        <v>3812</v>
      </c>
      <c r="D1746" s="98" t="s">
        <v>13667</v>
      </c>
      <c r="E1746" s="98" t="s">
        <v>13669</v>
      </c>
      <c r="F1746" s="124">
        <v>11</v>
      </c>
      <c r="G1746" s="112">
        <v>41355</v>
      </c>
      <c r="H1746" s="98"/>
      <c r="I1746" s="123" t="str">
        <f t="shared" si="27"/>
        <v>NÃO</v>
      </c>
      <c r="J1746" s="123"/>
      <c r="K1746" s="123"/>
      <c r="L1746" s="123"/>
      <c r="M1746" s="98" t="s">
        <v>16479</v>
      </c>
      <c r="N1746" s="118"/>
    </row>
    <row r="1747" spans="1:14" x14ac:dyDescent="0.25">
      <c r="A1747" s="130">
        <v>1612830000132</v>
      </c>
      <c r="B1747" s="98" t="s">
        <v>13112</v>
      </c>
      <c r="C1747" s="123" t="s">
        <v>1142</v>
      </c>
      <c r="D1747" s="98" t="s">
        <v>13667</v>
      </c>
      <c r="E1747" s="98" t="s">
        <v>13669</v>
      </c>
      <c r="F1747" s="124">
        <v>6</v>
      </c>
      <c r="G1747" s="112">
        <v>35702</v>
      </c>
      <c r="H1747" s="98"/>
      <c r="I1747" s="123" t="str">
        <f t="shared" si="27"/>
        <v>NÃO</v>
      </c>
      <c r="J1747" s="123"/>
      <c r="K1747" s="123"/>
      <c r="L1747" s="123"/>
      <c r="M1747" s="98" t="s">
        <v>14441</v>
      </c>
      <c r="N1747" s="118"/>
    </row>
    <row r="1748" spans="1:14" x14ac:dyDescent="0.25">
      <c r="A1748" s="130">
        <v>12332979000184</v>
      </c>
      <c r="B1748" s="98" t="s">
        <v>13113</v>
      </c>
      <c r="C1748" s="123" t="s">
        <v>29</v>
      </c>
      <c r="D1748" s="98" t="s">
        <v>13667</v>
      </c>
      <c r="E1748" s="98" t="s">
        <v>13669</v>
      </c>
      <c r="F1748" s="124">
        <v>11</v>
      </c>
      <c r="G1748" s="112">
        <v>39050</v>
      </c>
      <c r="H1748" s="98"/>
      <c r="I1748" s="123" t="str">
        <f t="shared" si="27"/>
        <v>NÃO</v>
      </c>
      <c r="J1748" s="123"/>
      <c r="K1748" s="123"/>
      <c r="L1748" s="123"/>
      <c r="M1748" s="98"/>
      <c r="N1748" s="118"/>
    </row>
    <row r="1749" spans="1:14" x14ac:dyDescent="0.25">
      <c r="A1749" s="130">
        <v>87897740000150</v>
      </c>
      <c r="B1749" s="98" t="s">
        <v>13114</v>
      </c>
      <c r="C1749" s="123" t="s">
        <v>3812</v>
      </c>
      <c r="D1749" s="98" t="s">
        <v>13667</v>
      </c>
      <c r="E1749" s="98" t="s">
        <v>13669</v>
      </c>
      <c r="F1749" s="124">
        <v>14</v>
      </c>
      <c r="G1749" s="112">
        <v>43930</v>
      </c>
      <c r="H1749" s="98"/>
      <c r="I1749" s="123" t="str">
        <f t="shared" si="27"/>
        <v>SIM</v>
      </c>
      <c r="J1749" s="123"/>
      <c r="K1749" s="123"/>
      <c r="L1749" s="123"/>
      <c r="M1749" s="98"/>
      <c r="N1749" s="118"/>
    </row>
    <row r="1750" spans="1:14" x14ac:dyDescent="0.25">
      <c r="A1750" s="130">
        <v>37464161000146</v>
      </c>
      <c r="B1750" s="98" t="s">
        <v>13115</v>
      </c>
      <c r="C1750" s="123" t="s">
        <v>2274</v>
      </c>
      <c r="D1750" s="98" t="s">
        <v>13667</v>
      </c>
      <c r="E1750" s="98" t="s">
        <v>13669</v>
      </c>
      <c r="F1750" s="124">
        <v>11</v>
      </c>
      <c r="G1750" s="112">
        <v>41208</v>
      </c>
      <c r="H1750" s="98"/>
      <c r="I1750" s="123" t="str">
        <f t="shared" si="27"/>
        <v>NÃO</v>
      </c>
      <c r="J1750" s="123"/>
      <c r="K1750" s="123"/>
      <c r="L1750" s="123"/>
      <c r="M1750" s="98" t="s">
        <v>15039</v>
      </c>
      <c r="N1750" s="118"/>
    </row>
    <row r="1751" spans="1:14" x14ac:dyDescent="0.25">
      <c r="A1751" s="130">
        <v>82892324000146</v>
      </c>
      <c r="B1751" s="98" t="s">
        <v>13116</v>
      </c>
      <c r="C1751" s="123" t="s">
        <v>4289</v>
      </c>
      <c r="D1751" s="98" t="s">
        <v>13667</v>
      </c>
      <c r="E1751" s="98" t="s">
        <v>13669</v>
      </c>
      <c r="F1751" s="124">
        <v>14</v>
      </c>
      <c r="G1751" s="112">
        <v>44136</v>
      </c>
      <c r="H1751" s="98"/>
      <c r="I1751" s="123" t="str">
        <f t="shared" si="27"/>
        <v>SIM</v>
      </c>
      <c r="J1751" s="123"/>
      <c r="K1751" s="123"/>
      <c r="L1751" s="123"/>
      <c r="M1751" s="98"/>
      <c r="N1751" s="118"/>
    </row>
    <row r="1752" spans="1:14" x14ac:dyDescent="0.25">
      <c r="A1752" s="130">
        <v>46522942000130</v>
      </c>
      <c r="B1752" s="98" t="s">
        <v>13117</v>
      </c>
      <c r="C1752" s="123" t="s">
        <v>4626</v>
      </c>
      <c r="D1752" s="98" t="s">
        <v>13667</v>
      </c>
      <c r="E1752" s="98" t="s">
        <v>13669</v>
      </c>
      <c r="F1752" s="124">
        <v>11</v>
      </c>
      <c r="G1752" s="112">
        <v>38443</v>
      </c>
      <c r="H1752" s="98"/>
      <c r="I1752" s="123" t="str">
        <f t="shared" si="27"/>
        <v>NÃO</v>
      </c>
      <c r="J1752" s="123"/>
      <c r="K1752" s="123"/>
      <c r="L1752" s="123"/>
      <c r="M1752" s="98"/>
      <c r="N1752" s="118"/>
    </row>
    <row r="1753" spans="1:14" x14ac:dyDescent="0.25">
      <c r="A1753" s="130">
        <v>87613071000148</v>
      </c>
      <c r="B1753" s="98" t="s">
        <v>13118</v>
      </c>
      <c r="C1753" s="123" t="s">
        <v>3812</v>
      </c>
      <c r="D1753" s="98" t="s">
        <v>13667</v>
      </c>
      <c r="E1753" s="98" t="s">
        <v>13669</v>
      </c>
      <c r="F1753" s="124">
        <v>14</v>
      </c>
      <c r="G1753" s="112">
        <v>44136</v>
      </c>
      <c r="H1753" s="98"/>
      <c r="I1753" s="123" t="str">
        <f t="shared" si="27"/>
        <v>SIM</v>
      </c>
      <c r="J1753" s="123"/>
      <c r="K1753" s="123"/>
      <c r="L1753" s="123"/>
      <c r="M1753" s="98"/>
      <c r="N1753" s="118"/>
    </row>
    <row r="1754" spans="1:14" x14ac:dyDescent="0.25">
      <c r="A1754" s="130">
        <v>37275823000130</v>
      </c>
      <c r="B1754" s="98" t="s">
        <v>13119</v>
      </c>
      <c r="C1754" s="123" t="s">
        <v>901</v>
      </c>
      <c r="D1754" s="98" t="s">
        <v>13667</v>
      </c>
      <c r="E1754" s="98" t="s">
        <v>13669</v>
      </c>
      <c r="F1754" s="124">
        <v>11</v>
      </c>
      <c r="G1754" s="112">
        <v>40112</v>
      </c>
      <c r="H1754" s="98"/>
      <c r="I1754" s="123" t="str">
        <f t="shared" si="27"/>
        <v>NÃO</v>
      </c>
      <c r="J1754" s="123"/>
      <c r="K1754" s="123"/>
      <c r="L1754" s="123"/>
      <c r="M1754" s="98" t="s">
        <v>13534</v>
      </c>
      <c r="N1754" s="118"/>
    </row>
    <row r="1755" spans="1:14" x14ac:dyDescent="0.25">
      <c r="A1755" s="130">
        <v>88814199000132</v>
      </c>
      <c r="B1755" s="98" t="s">
        <v>13120</v>
      </c>
      <c r="C1755" s="123" t="s">
        <v>3812</v>
      </c>
      <c r="D1755" s="98" t="s">
        <v>13667</v>
      </c>
      <c r="E1755" s="98" t="s">
        <v>13669</v>
      </c>
      <c r="F1755" s="124">
        <v>14</v>
      </c>
      <c r="G1755" s="112">
        <v>44013</v>
      </c>
      <c r="H1755" s="98"/>
      <c r="I1755" s="123" t="str">
        <f t="shared" si="27"/>
        <v>SIM</v>
      </c>
      <c r="J1755" s="123"/>
      <c r="K1755" s="123"/>
      <c r="L1755" s="123"/>
      <c r="M1755" s="98"/>
      <c r="N1755" s="118"/>
    </row>
    <row r="1756" spans="1:14" x14ac:dyDescent="0.25">
      <c r="A1756" s="130">
        <v>87612974000104</v>
      </c>
      <c r="B1756" s="98" t="s">
        <v>13121</v>
      </c>
      <c r="C1756" s="123" t="s">
        <v>3812</v>
      </c>
      <c r="D1756" s="98" t="s">
        <v>13667</v>
      </c>
      <c r="E1756" s="98" t="s">
        <v>13669</v>
      </c>
      <c r="F1756" s="124">
        <v>11</v>
      </c>
      <c r="G1756" s="112">
        <v>43678</v>
      </c>
      <c r="H1756" s="98"/>
      <c r="I1756" s="123" t="str">
        <f t="shared" si="27"/>
        <v>NÃO</v>
      </c>
      <c r="J1756" s="123"/>
      <c r="K1756" s="123"/>
      <c r="L1756" s="123"/>
      <c r="M1756" s="98"/>
      <c r="N1756" s="118"/>
    </row>
    <row r="1757" spans="1:14" x14ac:dyDescent="0.25">
      <c r="A1757" s="130">
        <v>37623485000180</v>
      </c>
      <c r="B1757" s="98" t="s">
        <v>13122</v>
      </c>
      <c r="C1757" s="123" t="s">
        <v>901</v>
      </c>
      <c r="D1757" s="98" t="s">
        <v>13667</v>
      </c>
      <c r="E1757" s="98" t="s">
        <v>13669</v>
      </c>
      <c r="F1757" s="124">
        <v>13</v>
      </c>
      <c r="G1757" s="112">
        <v>43732</v>
      </c>
      <c r="H1757" s="98"/>
      <c r="I1757" s="123" t="str">
        <f t="shared" si="27"/>
        <v>NÃO</v>
      </c>
      <c r="J1757" s="123"/>
      <c r="K1757" s="123"/>
      <c r="L1757" s="123"/>
      <c r="M1757" s="98"/>
      <c r="N1757" s="118"/>
    </row>
    <row r="1758" spans="1:14" x14ac:dyDescent="0.25">
      <c r="A1758" s="130">
        <v>29114139000148</v>
      </c>
      <c r="B1758" s="98" t="s">
        <v>13123</v>
      </c>
      <c r="C1758" s="123" t="s">
        <v>3513</v>
      </c>
      <c r="D1758" s="98" t="s">
        <v>13667</v>
      </c>
      <c r="E1758" s="98" t="s">
        <v>13669</v>
      </c>
      <c r="F1758" s="124">
        <v>11</v>
      </c>
      <c r="G1758" s="112">
        <v>38839</v>
      </c>
      <c r="H1758" s="98"/>
      <c r="I1758" s="123" t="str">
        <f t="shared" si="27"/>
        <v>NÃO</v>
      </c>
      <c r="J1758" s="123"/>
      <c r="K1758" s="123"/>
      <c r="L1758" s="123"/>
      <c r="M1758" s="98"/>
      <c r="N1758" s="118"/>
    </row>
    <row r="1759" spans="1:14" x14ac:dyDescent="0.25">
      <c r="A1759" s="130">
        <v>45331196000135</v>
      </c>
      <c r="B1759" s="98" t="s">
        <v>13124</v>
      </c>
      <c r="C1759" s="123" t="s">
        <v>4626</v>
      </c>
      <c r="D1759" s="98" t="s">
        <v>13667</v>
      </c>
      <c r="E1759" s="98" t="s">
        <v>13669</v>
      </c>
      <c r="F1759" s="124">
        <v>14</v>
      </c>
      <c r="G1759" s="112">
        <v>44019</v>
      </c>
      <c r="H1759" s="98"/>
      <c r="I1759" s="123" t="str">
        <f t="shared" si="27"/>
        <v>SIM</v>
      </c>
      <c r="J1759" s="123"/>
      <c r="K1759" s="123"/>
      <c r="L1759" s="123"/>
      <c r="M1759" s="98"/>
      <c r="N1759" s="118"/>
    </row>
    <row r="1760" spans="1:14" x14ac:dyDescent="0.25">
      <c r="A1760" s="130">
        <v>97857000171</v>
      </c>
      <c r="B1760" s="98" t="s">
        <v>13125</v>
      </c>
      <c r="C1760" s="123" t="s">
        <v>901</v>
      </c>
      <c r="D1760" s="98" t="s">
        <v>13667</v>
      </c>
      <c r="E1760" s="98" t="s">
        <v>13669</v>
      </c>
      <c r="F1760" s="124">
        <v>11</v>
      </c>
      <c r="G1760" s="112">
        <v>38899</v>
      </c>
      <c r="H1760" s="98"/>
      <c r="I1760" s="123" t="str">
        <f t="shared" si="27"/>
        <v>NÃO</v>
      </c>
      <c r="J1760" s="123"/>
      <c r="K1760" s="123"/>
      <c r="L1760" s="123"/>
      <c r="M1760" s="98" t="s">
        <v>14338</v>
      </c>
      <c r="N1760" s="118"/>
    </row>
    <row r="1761" spans="1:14" x14ac:dyDescent="0.25">
      <c r="A1761" s="130">
        <v>4217362000190</v>
      </c>
      <c r="B1761" s="98" t="s">
        <v>13126</v>
      </c>
      <c r="C1761" s="123" t="s">
        <v>2274</v>
      </c>
      <c r="D1761" s="98" t="s">
        <v>13667</v>
      </c>
      <c r="E1761" s="98" t="s">
        <v>13669</v>
      </c>
      <c r="F1761" s="124">
        <v>11</v>
      </c>
      <c r="G1761" s="112">
        <v>41534</v>
      </c>
      <c r="H1761" s="98"/>
      <c r="I1761" s="123" t="str">
        <f t="shared" si="27"/>
        <v>NÃO</v>
      </c>
      <c r="J1761" s="123"/>
      <c r="K1761" s="123"/>
      <c r="L1761" s="123"/>
      <c r="M1761" s="98"/>
      <c r="N1761" s="118"/>
    </row>
    <row r="1762" spans="1:14" x14ac:dyDescent="0.25">
      <c r="A1762" s="130">
        <v>3507555000112</v>
      </c>
      <c r="B1762" s="98" t="s">
        <v>13127</v>
      </c>
      <c r="C1762" s="123" t="s">
        <v>2274</v>
      </c>
      <c r="D1762" s="98" t="s">
        <v>13667</v>
      </c>
      <c r="E1762" s="98" t="s">
        <v>13669</v>
      </c>
      <c r="F1762" s="124">
        <v>11</v>
      </c>
      <c r="G1762" s="112">
        <v>42917</v>
      </c>
      <c r="H1762" s="98"/>
      <c r="I1762" s="123" t="str">
        <f t="shared" si="27"/>
        <v>NÃO</v>
      </c>
      <c r="J1762" s="123"/>
      <c r="K1762" s="123"/>
      <c r="L1762" s="123"/>
      <c r="M1762" s="98" t="s">
        <v>15042</v>
      </c>
      <c r="N1762" s="118"/>
    </row>
    <row r="1763" spans="1:14" x14ac:dyDescent="0.25">
      <c r="A1763" s="130">
        <v>16870974000166</v>
      </c>
      <c r="B1763" s="98" t="s">
        <v>13128</v>
      </c>
      <c r="C1763" s="123" t="s">
        <v>1356</v>
      </c>
      <c r="D1763" s="98" t="s">
        <v>13667</v>
      </c>
      <c r="E1763" s="98" t="s">
        <v>13669</v>
      </c>
      <c r="F1763" s="124">
        <v>11</v>
      </c>
      <c r="G1763" s="112">
        <v>43466</v>
      </c>
      <c r="H1763" s="98"/>
      <c r="I1763" s="123" t="str">
        <f t="shared" si="27"/>
        <v>NÃO</v>
      </c>
      <c r="J1763" s="123"/>
      <c r="K1763" s="123"/>
      <c r="L1763" s="123"/>
      <c r="M1763" s="98"/>
      <c r="N1763" s="118"/>
    </row>
    <row r="1764" spans="1:14" x14ac:dyDescent="0.25">
      <c r="A1764" s="130">
        <v>94704020000197</v>
      </c>
      <c r="B1764" s="98" t="s">
        <v>13129</v>
      </c>
      <c r="C1764" s="123" t="s">
        <v>3812</v>
      </c>
      <c r="D1764" s="98" t="s">
        <v>13667</v>
      </c>
      <c r="E1764" s="98" t="s">
        <v>13669</v>
      </c>
      <c r="F1764" s="124">
        <v>11</v>
      </c>
      <c r="G1764" s="112">
        <v>42644</v>
      </c>
      <c r="H1764" s="112">
        <v>44135</v>
      </c>
      <c r="I1764" s="123" t="str">
        <f t="shared" si="27"/>
        <v>NÃO</v>
      </c>
      <c r="J1764" s="98"/>
      <c r="K1764" s="98"/>
      <c r="L1764" s="98"/>
      <c r="M1764" s="98"/>
      <c r="N1764" s="118"/>
    </row>
    <row r="1765" spans="1:14" x14ac:dyDescent="0.25">
      <c r="A1765" s="130">
        <v>5059936000101</v>
      </c>
      <c r="B1765" s="98" t="s">
        <v>13130</v>
      </c>
      <c r="C1765" s="123" t="s">
        <v>2413</v>
      </c>
      <c r="D1765" s="98" t="s">
        <v>13667</v>
      </c>
      <c r="E1765" s="98" t="s">
        <v>13669</v>
      </c>
      <c r="F1765" s="124">
        <v>8</v>
      </c>
      <c r="G1765" s="112">
        <v>34262</v>
      </c>
      <c r="H1765" s="98"/>
      <c r="I1765" s="123" t="str">
        <f t="shared" si="27"/>
        <v>NÃO</v>
      </c>
      <c r="J1765" s="123"/>
      <c r="K1765" s="123"/>
      <c r="L1765" s="123"/>
      <c r="M1765" s="98" t="s">
        <v>13534</v>
      </c>
      <c r="N1765" s="118"/>
    </row>
    <row r="1766" spans="1:14" x14ac:dyDescent="0.25">
      <c r="A1766" s="130">
        <v>1612603000107</v>
      </c>
      <c r="B1766" s="98" t="s">
        <v>13131</v>
      </c>
      <c r="C1766" s="123" t="s">
        <v>2926</v>
      </c>
      <c r="D1766" s="98" t="s">
        <v>13667</v>
      </c>
      <c r="E1766" s="98" t="s">
        <v>13669</v>
      </c>
      <c r="F1766" s="124">
        <v>14</v>
      </c>
      <c r="G1766" s="112">
        <v>44166</v>
      </c>
      <c r="H1766" s="98"/>
      <c r="I1766" s="123" t="str">
        <f t="shared" si="27"/>
        <v>SIM</v>
      </c>
      <c r="J1766" s="123"/>
      <c r="K1766" s="123"/>
      <c r="L1766" s="123"/>
      <c r="M1766" s="98"/>
      <c r="N1766" s="118"/>
    </row>
    <row r="1767" spans="1:14" x14ac:dyDescent="0.25">
      <c r="A1767" s="130">
        <v>87613105000102</v>
      </c>
      <c r="B1767" s="98" t="s">
        <v>13132</v>
      </c>
      <c r="C1767" s="123" t="s">
        <v>3812</v>
      </c>
      <c r="D1767" s="98" t="s">
        <v>13667</v>
      </c>
      <c r="E1767" s="98" t="s">
        <v>13669</v>
      </c>
      <c r="F1767" s="124">
        <v>14</v>
      </c>
      <c r="G1767" s="112">
        <v>44045</v>
      </c>
      <c r="H1767" s="98"/>
      <c r="I1767" s="123" t="str">
        <f t="shared" si="27"/>
        <v>SIM</v>
      </c>
      <c r="J1767" s="123"/>
      <c r="K1767" s="123"/>
      <c r="L1767" s="123"/>
      <c r="M1767" s="98"/>
      <c r="N1767" s="118"/>
    </row>
    <row r="1768" spans="1:14" x14ac:dyDescent="0.25">
      <c r="A1768" s="130">
        <v>87612818000143</v>
      </c>
      <c r="B1768" s="98" t="s">
        <v>13133</v>
      </c>
      <c r="C1768" s="123" t="s">
        <v>3812</v>
      </c>
      <c r="D1768" s="98" t="s">
        <v>13667</v>
      </c>
      <c r="E1768" s="98" t="s">
        <v>13669</v>
      </c>
      <c r="F1768" s="124">
        <v>11</v>
      </c>
      <c r="G1768" s="112">
        <v>43228</v>
      </c>
      <c r="H1768" s="98"/>
      <c r="I1768" s="123" t="str">
        <f t="shared" si="27"/>
        <v>NÃO</v>
      </c>
      <c r="J1768" s="123"/>
      <c r="K1768" s="123"/>
      <c r="L1768" s="123"/>
      <c r="M1768" s="98" t="s">
        <v>16485</v>
      </c>
      <c r="N1768" s="118"/>
    </row>
    <row r="1769" spans="1:14" x14ac:dyDescent="0.25">
      <c r="A1769" s="130">
        <v>58200015000183</v>
      </c>
      <c r="B1769" s="98" t="s">
        <v>13134</v>
      </c>
      <c r="C1769" s="123" t="s">
        <v>4626</v>
      </c>
      <c r="D1769" s="98" t="s">
        <v>13667</v>
      </c>
      <c r="E1769" s="98" t="s">
        <v>13669</v>
      </c>
      <c r="F1769" s="124">
        <v>14</v>
      </c>
      <c r="G1769" s="112">
        <v>43952</v>
      </c>
      <c r="H1769" s="98"/>
      <c r="I1769" s="123" t="str">
        <f t="shared" si="27"/>
        <v>SIM</v>
      </c>
      <c r="J1769" s="123"/>
      <c r="K1769" s="123"/>
      <c r="L1769" s="123"/>
      <c r="M1769" s="98"/>
      <c r="N1769" s="118"/>
    </row>
    <row r="1770" spans="1:14" x14ac:dyDescent="0.25">
      <c r="A1770" s="130">
        <v>10145803000198</v>
      </c>
      <c r="B1770" s="98" t="s">
        <v>13135</v>
      </c>
      <c r="C1770" s="123" t="s">
        <v>2758</v>
      </c>
      <c r="D1770" s="98" t="s">
        <v>13667</v>
      </c>
      <c r="E1770" s="98" t="s">
        <v>13669</v>
      </c>
      <c r="F1770" s="124">
        <v>14</v>
      </c>
      <c r="G1770" s="112">
        <v>44075</v>
      </c>
      <c r="H1770" s="98"/>
      <c r="I1770" s="123" t="str">
        <f t="shared" si="27"/>
        <v>SIM</v>
      </c>
      <c r="J1770" s="123"/>
      <c r="K1770" s="123"/>
      <c r="L1770" s="123"/>
      <c r="M1770" s="98"/>
      <c r="N1770" s="118"/>
    </row>
    <row r="1771" spans="1:14" x14ac:dyDescent="0.25">
      <c r="A1771" s="130">
        <v>9069709000118</v>
      </c>
      <c r="B1771" s="98" t="s">
        <v>13136</v>
      </c>
      <c r="C1771" s="123" t="s">
        <v>2554</v>
      </c>
      <c r="D1771" s="98" t="s">
        <v>13667</v>
      </c>
      <c r="E1771" s="98" t="s">
        <v>13669</v>
      </c>
      <c r="F1771" s="124">
        <v>11</v>
      </c>
      <c r="G1771" s="112">
        <v>38725</v>
      </c>
      <c r="H1771" s="98"/>
      <c r="I1771" s="123" t="str">
        <f t="shared" si="27"/>
        <v>NÃO</v>
      </c>
      <c r="J1771" s="123"/>
      <c r="K1771" s="123"/>
      <c r="L1771" s="123"/>
      <c r="M1771" s="98"/>
      <c r="N1771" s="118"/>
    </row>
    <row r="1772" spans="1:14" x14ac:dyDescent="0.25">
      <c r="A1772" s="130">
        <v>86051398000100</v>
      </c>
      <c r="B1772" s="98" t="s">
        <v>13137</v>
      </c>
      <c r="C1772" s="123" t="s">
        <v>4289</v>
      </c>
      <c r="D1772" s="98" t="s">
        <v>13667</v>
      </c>
      <c r="E1772" s="98" t="s">
        <v>13669</v>
      </c>
      <c r="F1772" s="124">
        <v>14</v>
      </c>
      <c r="G1772" s="112">
        <v>44027</v>
      </c>
      <c r="H1772" s="98"/>
      <c r="I1772" s="123" t="str">
        <f t="shared" si="27"/>
        <v>SIM</v>
      </c>
      <c r="J1772" s="123"/>
      <c r="K1772" s="123"/>
      <c r="L1772" s="123"/>
      <c r="M1772" s="98"/>
      <c r="N1772" s="118"/>
    </row>
    <row r="1773" spans="1:14" x14ac:dyDescent="0.25">
      <c r="A1773" s="130">
        <v>10091577000100</v>
      </c>
      <c r="B1773" s="98" t="s">
        <v>13138</v>
      </c>
      <c r="C1773" s="123" t="s">
        <v>2758</v>
      </c>
      <c r="D1773" s="98" t="s">
        <v>13667</v>
      </c>
      <c r="E1773" s="98" t="s">
        <v>13669</v>
      </c>
      <c r="F1773" s="124">
        <v>11</v>
      </c>
      <c r="G1773" s="112">
        <v>39324</v>
      </c>
      <c r="H1773" s="98"/>
      <c r="I1773" s="123" t="str">
        <f t="shared" si="27"/>
        <v>NÃO</v>
      </c>
      <c r="J1773" s="123"/>
      <c r="K1773" s="123"/>
      <c r="L1773" s="123"/>
      <c r="M1773" s="98" t="s">
        <v>15494</v>
      </c>
      <c r="N1773" s="118"/>
    </row>
    <row r="1774" spans="1:14" x14ac:dyDescent="0.25">
      <c r="A1774" s="130">
        <v>46523239000147</v>
      </c>
      <c r="B1774" s="98" t="s">
        <v>13139</v>
      </c>
      <c r="C1774" s="123" t="s">
        <v>4626</v>
      </c>
      <c r="D1774" s="98" t="s">
        <v>13667</v>
      </c>
      <c r="E1774" s="98" t="s">
        <v>13669</v>
      </c>
      <c r="F1774" s="124">
        <v>11</v>
      </c>
      <c r="G1774" s="112">
        <v>43819</v>
      </c>
      <c r="H1774" s="98"/>
      <c r="I1774" s="123" t="str">
        <f t="shared" si="27"/>
        <v>NÃO</v>
      </c>
      <c r="J1774" s="123"/>
      <c r="K1774" s="123"/>
      <c r="L1774" s="123"/>
      <c r="M1774" s="98"/>
      <c r="N1774" s="118"/>
    </row>
    <row r="1775" spans="1:14" x14ac:dyDescent="0.25">
      <c r="A1775" s="130">
        <v>88489786000101</v>
      </c>
      <c r="B1775" s="98" t="s">
        <v>13140</v>
      </c>
      <c r="C1775" s="123" t="s">
        <v>3812</v>
      </c>
      <c r="D1775" s="98" t="s">
        <v>13667</v>
      </c>
      <c r="E1775" s="98" t="s">
        <v>13669</v>
      </c>
      <c r="F1775" s="124">
        <v>11</v>
      </c>
      <c r="G1775" s="112">
        <v>41241</v>
      </c>
      <c r="H1775" s="98"/>
      <c r="I1775" s="123" t="str">
        <f t="shared" si="27"/>
        <v>NÃO</v>
      </c>
      <c r="J1775" s="123"/>
      <c r="K1775" s="123"/>
      <c r="L1775" s="123"/>
      <c r="M1775" s="98" t="s">
        <v>16487</v>
      </c>
      <c r="N1775" s="118"/>
    </row>
    <row r="1776" spans="1:14" x14ac:dyDescent="0.25">
      <c r="A1776" s="130">
        <v>41522145000130</v>
      </c>
      <c r="B1776" s="98" t="s">
        <v>13141</v>
      </c>
      <c r="C1776" s="123" t="s">
        <v>2926</v>
      </c>
      <c r="D1776" s="98" t="s">
        <v>13667</v>
      </c>
      <c r="E1776" s="98" t="s">
        <v>13669</v>
      </c>
      <c r="F1776" s="124">
        <v>11</v>
      </c>
      <c r="G1776" s="112">
        <v>43641</v>
      </c>
      <c r="H1776" s="98"/>
      <c r="I1776" s="123" t="str">
        <f t="shared" si="27"/>
        <v>NÃO</v>
      </c>
      <c r="J1776" s="123"/>
      <c r="K1776" s="123"/>
      <c r="L1776" s="123"/>
      <c r="M1776" s="98"/>
      <c r="N1776" s="118"/>
    </row>
    <row r="1777" spans="1:14" x14ac:dyDescent="0.25">
      <c r="A1777" s="130">
        <v>95991261000127</v>
      </c>
      <c r="B1777" s="98" t="s">
        <v>13142</v>
      </c>
      <c r="C1777" s="123" t="s">
        <v>4289</v>
      </c>
      <c r="D1777" s="98" t="s">
        <v>13667</v>
      </c>
      <c r="E1777" s="98" t="s">
        <v>13669</v>
      </c>
      <c r="F1777" s="124">
        <v>11</v>
      </c>
      <c r="G1777" s="112">
        <v>38247</v>
      </c>
      <c r="H1777" s="98"/>
      <c r="I1777" s="123" t="str">
        <f t="shared" si="27"/>
        <v>NÃO</v>
      </c>
      <c r="J1777" s="123"/>
      <c r="K1777" s="123"/>
      <c r="L1777" s="123"/>
      <c r="M1777" s="98"/>
      <c r="N1777" s="118"/>
    </row>
    <row r="1778" spans="1:14" x14ac:dyDescent="0.25">
      <c r="A1778" s="130">
        <v>1068014000100</v>
      </c>
      <c r="B1778" s="98" t="s">
        <v>13143</v>
      </c>
      <c r="C1778" s="123" t="s">
        <v>901</v>
      </c>
      <c r="D1778" s="98" t="s">
        <v>13667</v>
      </c>
      <c r="E1778" s="98" t="s">
        <v>13669</v>
      </c>
      <c r="F1778" s="124">
        <v>11</v>
      </c>
      <c r="G1778" s="112">
        <v>42018</v>
      </c>
      <c r="H1778" s="98"/>
      <c r="I1778" s="123" t="str">
        <f t="shared" si="27"/>
        <v>NÃO</v>
      </c>
      <c r="J1778" s="123"/>
      <c r="K1778" s="123"/>
      <c r="L1778" s="123"/>
      <c r="M1778" s="98" t="s">
        <v>14340</v>
      </c>
      <c r="N1778" s="118"/>
    </row>
    <row r="1779" spans="1:14" x14ac:dyDescent="0.25">
      <c r="A1779" s="130">
        <v>3918869000108</v>
      </c>
      <c r="B1779" s="98" t="s">
        <v>13144</v>
      </c>
      <c r="C1779" s="123" t="s">
        <v>2274</v>
      </c>
      <c r="D1779" s="98" t="s">
        <v>13667</v>
      </c>
      <c r="E1779" s="98" t="s">
        <v>13669</v>
      </c>
      <c r="F1779" s="124">
        <v>14</v>
      </c>
      <c r="G1779" s="112">
        <v>44136</v>
      </c>
      <c r="H1779" s="98"/>
      <c r="I1779" s="123" t="str">
        <f t="shared" si="27"/>
        <v>SIM</v>
      </c>
      <c r="J1779" s="123"/>
      <c r="K1779" s="123"/>
      <c r="L1779" s="123"/>
      <c r="M1779" s="98"/>
      <c r="N1779" s="118"/>
    </row>
    <row r="1780" spans="1:14" x14ac:dyDescent="0.25">
      <c r="A1780" s="130">
        <v>16430951000130</v>
      </c>
      <c r="B1780" s="98" t="s">
        <v>13145</v>
      </c>
      <c r="C1780" s="123" t="s">
        <v>215</v>
      </c>
      <c r="D1780" s="98" t="s">
        <v>13667</v>
      </c>
      <c r="E1780" s="98" t="s">
        <v>13669</v>
      </c>
      <c r="F1780" s="124">
        <v>11</v>
      </c>
      <c r="G1780" s="112">
        <v>42354</v>
      </c>
      <c r="H1780" s="98"/>
      <c r="I1780" s="123" t="str">
        <f t="shared" si="27"/>
        <v>NÃO</v>
      </c>
      <c r="J1780" s="123"/>
      <c r="K1780" s="123"/>
      <c r="L1780" s="123"/>
      <c r="M1780" s="98" t="s">
        <v>13911</v>
      </c>
      <c r="N1780" s="118"/>
    </row>
    <row r="1781" spans="1:14" x14ac:dyDescent="0.25">
      <c r="A1781" s="130">
        <v>29111093000103</v>
      </c>
      <c r="B1781" s="98" t="s">
        <v>13146</v>
      </c>
      <c r="C1781" s="123" t="s">
        <v>3513</v>
      </c>
      <c r="D1781" s="98" t="s">
        <v>13667</v>
      </c>
      <c r="E1781" s="98" t="s">
        <v>13669</v>
      </c>
      <c r="F1781" s="124">
        <v>11</v>
      </c>
      <c r="G1781" s="112">
        <v>40352</v>
      </c>
      <c r="H1781" s="98"/>
      <c r="I1781" s="123" t="str">
        <f t="shared" si="27"/>
        <v>NÃO</v>
      </c>
      <c r="J1781" s="123"/>
      <c r="K1781" s="123"/>
      <c r="L1781" s="123"/>
      <c r="M1781" s="98"/>
      <c r="N1781" s="118"/>
    </row>
    <row r="1782" spans="1:14" x14ac:dyDescent="0.25">
      <c r="A1782" s="130">
        <v>22679153000140</v>
      </c>
      <c r="B1782" s="98" t="s">
        <v>13147</v>
      </c>
      <c r="C1782" s="123" t="s">
        <v>1356</v>
      </c>
      <c r="D1782" s="98" t="s">
        <v>13667</v>
      </c>
      <c r="E1782" s="98" t="s">
        <v>13669</v>
      </c>
      <c r="F1782" s="124">
        <v>11</v>
      </c>
      <c r="G1782" s="112">
        <v>38687</v>
      </c>
      <c r="H1782" s="98"/>
      <c r="I1782" s="123" t="str">
        <f t="shared" si="27"/>
        <v>NÃO</v>
      </c>
      <c r="J1782" s="123"/>
      <c r="K1782" s="123"/>
      <c r="L1782" s="123"/>
      <c r="M1782" s="98" t="s">
        <v>14771</v>
      </c>
      <c r="N1782" s="118"/>
    </row>
    <row r="1783" spans="1:14" x14ac:dyDescent="0.25">
      <c r="A1783" s="130">
        <v>46603395000118</v>
      </c>
      <c r="B1783" s="98" t="s">
        <v>13148</v>
      </c>
      <c r="C1783" s="123" t="s">
        <v>4626</v>
      </c>
      <c r="D1783" s="98" t="s">
        <v>13667</v>
      </c>
      <c r="E1783" s="98" t="s">
        <v>13669</v>
      </c>
      <c r="F1783" s="124">
        <v>11</v>
      </c>
      <c r="G1783" s="112">
        <v>38749</v>
      </c>
      <c r="H1783" s="98"/>
      <c r="I1783" s="123" t="str">
        <f t="shared" si="27"/>
        <v>NÃO</v>
      </c>
      <c r="J1783" s="123"/>
      <c r="K1783" s="123"/>
      <c r="L1783" s="123"/>
      <c r="M1783" s="98"/>
      <c r="N1783" s="118"/>
    </row>
    <row r="1784" spans="1:14" x14ac:dyDescent="0.25">
      <c r="A1784" s="130">
        <v>87896882000101</v>
      </c>
      <c r="B1784" s="98" t="s">
        <v>13149</v>
      </c>
      <c r="C1784" s="123" t="s">
        <v>3812</v>
      </c>
      <c r="D1784" s="98" t="s">
        <v>13667</v>
      </c>
      <c r="E1784" s="98" t="s">
        <v>13669</v>
      </c>
      <c r="F1784" s="124">
        <v>11</v>
      </c>
      <c r="G1784" s="112">
        <v>43831</v>
      </c>
      <c r="H1784" s="98"/>
      <c r="I1784" s="123" t="str">
        <f t="shared" si="27"/>
        <v>NÃO</v>
      </c>
      <c r="J1784" s="123"/>
      <c r="K1784" s="123"/>
      <c r="L1784" s="123"/>
      <c r="M1784" s="98"/>
      <c r="N1784" s="118"/>
    </row>
    <row r="1785" spans="1:14" x14ac:dyDescent="0.25">
      <c r="A1785" s="130">
        <v>88756879000147</v>
      </c>
      <c r="B1785" s="98" t="s">
        <v>13150</v>
      </c>
      <c r="C1785" s="123" t="s">
        <v>3812</v>
      </c>
      <c r="D1785" s="98" t="s">
        <v>13667</v>
      </c>
      <c r="E1785" s="98" t="s">
        <v>13669</v>
      </c>
      <c r="F1785" s="124">
        <v>14</v>
      </c>
      <c r="G1785" s="112">
        <v>44075</v>
      </c>
      <c r="H1785" s="98"/>
      <c r="I1785" s="123" t="str">
        <f t="shared" si="27"/>
        <v>SIM</v>
      </c>
      <c r="J1785" s="123"/>
      <c r="K1785" s="123"/>
      <c r="L1785" s="123"/>
      <c r="M1785" s="98"/>
      <c r="N1785" s="118"/>
    </row>
    <row r="1786" spans="1:14" x14ac:dyDescent="0.25">
      <c r="A1786" s="130">
        <v>13830823000196</v>
      </c>
      <c r="B1786" s="98" t="s">
        <v>13151</v>
      </c>
      <c r="C1786" s="123" t="s">
        <v>215</v>
      </c>
      <c r="D1786" s="98" t="s">
        <v>13667</v>
      </c>
      <c r="E1786" s="98" t="s">
        <v>13669</v>
      </c>
      <c r="F1786" s="124">
        <v>14</v>
      </c>
      <c r="G1786" s="112">
        <v>43902</v>
      </c>
      <c r="H1786" s="98"/>
      <c r="I1786" s="123" t="str">
        <f t="shared" si="27"/>
        <v>SIM</v>
      </c>
      <c r="J1786" s="123"/>
      <c r="K1786" s="123"/>
      <c r="L1786" s="123"/>
      <c r="M1786" s="98"/>
      <c r="N1786" s="118"/>
    </row>
    <row r="1787" spans="1:14" x14ac:dyDescent="0.25">
      <c r="A1787" s="130">
        <v>18114231000191</v>
      </c>
      <c r="B1787" s="98" t="s">
        <v>13152</v>
      </c>
      <c r="C1787" s="123" t="s">
        <v>1356</v>
      </c>
      <c r="D1787" s="98" t="s">
        <v>13667</v>
      </c>
      <c r="E1787" s="98" t="s">
        <v>13669</v>
      </c>
      <c r="F1787" s="124">
        <v>11</v>
      </c>
      <c r="G1787" s="112">
        <v>40095</v>
      </c>
      <c r="H1787" s="98"/>
      <c r="I1787" s="123" t="str">
        <f t="shared" si="27"/>
        <v>NÃO</v>
      </c>
      <c r="J1787" s="123"/>
      <c r="K1787" s="123"/>
      <c r="L1787" s="123"/>
      <c r="M1787" s="98" t="s">
        <v>14775</v>
      </c>
      <c r="N1787" s="118"/>
    </row>
    <row r="1788" spans="1:14" x14ac:dyDescent="0.25">
      <c r="A1788" s="130">
        <v>1254422000156</v>
      </c>
      <c r="B1788" s="98" t="s">
        <v>13153</v>
      </c>
      <c r="C1788" s="123" t="s">
        <v>3747</v>
      </c>
      <c r="D1788" s="98" t="s">
        <v>13667</v>
      </c>
      <c r="E1788" s="98" t="s">
        <v>13669</v>
      </c>
      <c r="F1788" s="124">
        <v>14</v>
      </c>
      <c r="G1788" s="112">
        <v>44136</v>
      </c>
      <c r="H1788" s="98"/>
      <c r="I1788" s="123" t="str">
        <f t="shared" si="27"/>
        <v>SIM</v>
      </c>
      <c r="J1788" s="123"/>
      <c r="K1788" s="123"/>
      <c r="L1788" s="123"/>
      <c r="M1788" s="98"/>
      <c r="N1788" s="118"/>
    </row>
    <row r="1789" spans="1:14" x14ac:dyDescent="0.25">
      <c r="A1789" s="130">
        <v>6553994000150</v>
      </c>
      <c r="B1789" s="98" t="s">
        <v>13154</v>
      </c>
      <c r="C1789" s="123" t="s">
        <v>2926</v>
      </c>
      <c r="D1789" s="98" t="s">
        <v>13667</v>
      </c>
      <c r="E1789" s="98" t="s">
        <v>13669</v>
      </c>
      <c r="F1789" s="124">
        <v>14</v>
      </c>
      <c r="G1789" s="112">
        <v>44166</v>
      </c>
      <c r="H1789" s="98"/>
      <c r="I1789" s="123" t="str">
        <f t="shared" si="27"/>
        <v>SIM</v>
      </c>
      <c r="J1789" s="123"/>
      <c r="K1789" s="123"/>
      <c r="L1789" s="123"/>
      <c r="M1789" s="98"/>
      <c r="N1789" s="118"/>
    </row>
    <row r="1790" spans="1:14" x14ac:dyDescent="0.25">
      <c r="A1790" s="130">
        <v>83102269000106</v>
      </c>
      <c r="B1790" s="98" t="s">
        <v>13155</v>
      </c>
      <c r="C1790" s="123" t="s">
        <v>4289</v>
      </c>
      <c r="D1790" s="98" t="s">
        <v>13667</v>
      </c>
      <c r="E1790" s="98" t="s">
        <v>13669</v>
      </c>
      <c r="F1790" s="124">
        <v>11</v>
      </c>
      <c r="G1790" s="112">
        <v>43466</v>
      </c>
      <c r="H1790" s="98"/>
      <c r="I1790" s="123" t="str">
        <f t="shared" si="27"/>
        <v>NÃO</v>
      </c>
      <c r="J1790" s="123"/>
      <c r="K1790" s="123"/>
      <c r="L1790" s="123"/>
      <c r="M1790" s="98"/>
      <c r="N1790" s="118"/>
    </row>
    <row r="1791" spans="1:14" x14ac:dyDescent="0.25">
      <c r="A1791" s="130">
        <v>88768080000170</v>
      </c>
      <c r="B1791" s="98" t="s">
        <v>13156</v>
      </c>
      <c r="C1791" s="123" t="s">
        <v>3812</v>
      </c>
      <c r="D1791" s="98" t="s">
        <v>13667</v>
      </c>
      <c r="E1791" s="98" t="s">
        <v>13669</v>
      </c>
      <c r="F1791" s="124">
        <v>14</v>
      </c>
      <c r="G1791" s="112">
        <v>44013</v>
      </c>
      <c r="H1791" s="98"/>
      <c r="I1791" s="123" t="str">
        <f t="shared" si="27"/>
        <v>SIM</v>
      </c>
      <c r="J1791" s="123"/>
      <c r="K1791" s="123"/>
      <c r="L1791" s="123"/>
      <c r="M1791" s="98"/>
      <c r="N1791" s="118"/>
    </row>
    <row r="1792" spans="1:14" x14ac:dyDescent="0.25">
      <c r="A1792" s="130">
        <v>27174143000176</v>
      </c>
      <c r="B1792" s="98" t="s">
        <v>13157</v>
      </c>
      <c r="C1792" s="123" t="s">
        <v>821</v>
      </c>
      <c r="D1792" s="98" t="s">
        <v>13667</v>
      </c>
      <c r="E1792" s="98" t="s">
        <v>13669</v>
      </c>
      <c r="F1792" s="124">
        <v>14</v>
      </c>
      <c r="G1792" s="112">
        <v>43941</v>
      </c>
      <c r="H1792" s="98"/>
      <c r="I1792" s="123" t="str">
        <f t="shared" si="27"/>
        <v>SIM</v>
      </c>
      <c r="J1792" s="123"/>
      <c r="K1792" s="123"/>
      <c r="L1792" s="123"/>
      <c r="M1792" s="98"/>
      <c r="N1792" s="118"/>
    </row>
    <row r="1793" spans="1:14" x14ac:dyDescent="0.25">
      <c r="A1793" s="130" t="s">
        <v>17071</v>
      </c>
      <c r="B1793" s="98" t="s">
        <v>17086</v>
      </c>
      <c r="C1793" s="123" t="s">
        <v>2197</v>
      </c>
      <c r="D1793" s="98" t="s">
        <v>13667</v>
      </c>
      <c r="E1793" s="98" t="s">
        <v>13669</v>
      </c>
      <c r="F1793" s="124"/>
      <c r="G1793" s="112"/>
      <c r="H1793" s="98"/>
      <c r="I1793" s="123" t="str">
        <f t="shared" si="27"/>
        <v>NÃO</v>
      </c>
      <c r="J1793" s="123"/>
      <c r="K1793" s="123"/>
      <c r="L1793" s="123"/>
      <c r="M1793" s="98"/>
      <c r="N1793" s="118"/>
    </row>
    <row r="1794" spans="1:14" x14ac:dyDescent="0.25">
      <c r="A1794" s="130">
        <v>28636579000100</v>
      </c>
      <c r="B1794" s="98" t="s">
        <v>13158</v>
      </c>
      <c r="C1794" s="123" t="s">
        <v>3513</v>
      </c>
      <c r="D1794" s="98" t="s">
        <v>13667</v>
      </c>
      <c r="E1794" s="98" t="s">
        <v>13669</v>
      </c>
      <c r="F1794" s="124">
        <v>11</v>
      </c>
      <c r="G1794" s="112">
        <v>38825</v>
      </c>
      <c r="H1794" s="98"/>
      <c r="I1794" s="123" t="str">
        <f t="shared" si="27"/>
        <v>NÃO</v>
      </c>
      <c r="J1794" s="123"/>
      <c r="K1794" s="123"/>
      <c r="L1794" s="123"/>
      <c r="M1794" s="98"/>
      <c r="N1794" s="118"/>
    </row>
    <row r="1795" spans="1:14" x14ac:dyDescent="0.25">
      <c r="A1795" s="130">
        <v>7533656000119</v>
      </c>
      <c r="B1795" s="98" t="s">
        <v>13159</v>
      </c>
      <c r="C1795" s="123" t="s">
        <v>634</v>
      </c>
      <c r="D1795" s="98" t="s">
        <v>13667</v>
      </c>
      <c r="E1795" s="98" t="s">
        <v>13669</v>
      </c>
      <c r="F1795" s="124">
        <v>11</v>
      </c>
      <c r="G1795" s="112">
        <v>38723</v>
      </c>
      <c r="H1795" s="98"/>
      <c r="I1795" s="123" t="str">
        <f t="shared" ref="I1795:I1858" si="28">IFERROR(IF(OR(E1795="Ativos", E1795="Aposentados",E1795="Pensionistas"),IF(F1795&gt;=14,"SIM","NÃO"),""),"")</f>
        <v>NÃO</v>
      </c>
      <c r="J1795" s="123"/>
      <c r="K1795" s="123"/>
      <c r="L1795" s="123"/>
      <c r="M1795" s="98" t="s">
        <v>13534</v>
      </c>
      <c r="N1795" s="118"/>
    </row>
    <row r="1796" spans="1:14" x14ac:dyDescent="0.25">
      <c r="A1796" s="130">
        <v>8079402000135</v>
      </c>
      <c r="B1796" s="98" t="s">
        <v>13160</v>
      </c>
      <c r="C1796" s="123" t="s">
        <v>3601</v>
      </c>
      <c r="D1796" s="98" t="s">
        <v>13667</v>
      </c>
      <c r="E1796" s="98" t="s">
        <v>13669</v>
      </c>
      <c r="F1796" s="124">
        <v>11</v>
      </c>
      <c r="G1796" s="112">
        <v>43538</v>
      </c>
      <c r="H1796" s="98"/>
      <c r="I1796" s="123" t="str">
        <f t="shared" si="28"/>
        <v>NÃO</v>
      </c>
      <c r="J1796" s="123"/>
      <c r="K1796" s="123"/>
      <c r="L1796" s="123"/>
      <c r="M1796" s="98"/>
      <c r="N1796" s="118"/>
    </row>
    <row r="1797" spans="1:14" x14ac:dyDescent="0.25">
      <c r="A1797" s="130">
        <v>6554828000178</v>
      </c>
      <c r="B1797" s="98" t="s">
        <v>13161</v>
      </c>
      <c r="C1797" s="123" t="s">
        <v>2926</v>
      </c>
      <c r="D1797" s="98" t="s">
        <v>13667</v>
      </c>
      <c r="E1797" s="98" t="s">
        <v>13669</v>
      </c>
      <c r="F1797" s="124">
        <v>11</v>
      </c>
      <c r="G1797" s="112">
        <v>41550</v>
      </c>
      <c r="H1797" s="98"/>
      <c r="I1797" s="123" t="str">
        <f t="shared" si="28"/>
        <v>NÃO</v>
      </c>
      <c r="J1797" s="123"/>
      <c r="K1797" s="123"/>
      <c r="L1797" s="123"/>
      <c r="M1797" s="98" t="s">
        <v>15632</v>
      </c>
      <c r="N1797" s="118"/>
    </row>
    <row r="1798" spans="1:14" x14ac:dyDescent="0.25">
      <c r="A1798" s="130">
        <v>88117700000101</v>
      </c>
      <c r="B1798" s="98" t="s">
        <v>13162</v>
      </c>
      <c r="C1798" s="123" t="s">
        <v>3812</v>
      </c>
      <c r="D1798" s="98" t="s">
        <v>13667</v>
      </c>
      <c r="E1798" s="98" t="s">
        <v>13669</v>
      </c>
      <c r="F1798" s="124">
        <v>11</v>
      </c>
      <c r="G1798" s="112">
        <v>38727</v>
      </c>
      <c r="H1798" s="98"/>
      <c r="I1798" s="123" t="str">
        <f t="shared" si="28"/>
        <v>NÃO</v>
      </c>
      <c r="J1798" s="123"/>
      <c r="K1798" s="123"/>
      <c r="L1798" s="123"/>
      <c r="M1798" s="98"/>
      <c r="N1798" s="118"/>
    </row>
    <row r="1799" spans="1:14" x14ac:dyDescent="0.25">
      <c r="A1799" s="130">
        <v>10146371000130</v>
      </c>
      <c r="B1799" s="98" t="s">
        <v>13163</v>
      </c>
      <c r="C1799" s="123" t="s">
        <v>2758</v>
      </c>
      <c r="D1799" s="98" t="s">
        <v>13667</v>
      </c>
      <c r="E1799" s="98" t="s">
        <v>13669</v>
      </c>
      <c r="F1799" s="124">
        <v>11</v>
      </c>
      <c r="G1799" s="112">
        <v>41893</v>
      </c>
      <c r="H1799" s="98"/>
      <c r="I1799" s="123" t="str">
        <f t="shared" si="28"/>
        <v>NÃO</v>
      </c>
      <c r="J1799" s="123"/>
      <c r="K1799" s="123"/>
      <c r="L1799" s="123"/>
      <c r="M1799" s="98" t="s">
        <v>15495</v>
      </c>
      <c r="N1799" s="118"/>
    </row>
    <row r="1800" spans="1:14" x14ac:dyDescent="0.25">
      <c r="A1800" s="130">
        <v>82925652000100</v>
      </c>
      <c r="B1800" s="98" t="s">
        <v>13164</v>
      </c>
      <c r="C1800" s="123" t="s">
        <v>4289</v>
      </c>
      <c r="D1800" s="98" t="s">
        <v>13667</v>
      </c>
      <c r="E1800" s="98" t="s">
        <v>13669</v>
      </c>
      <c r="F1800" s="124">
        <v>14</v>
      </c>
      <c r="G1800" s="112">
        <v>44136</v>
      </c>
      <c r="H1800" s="98"/>
      <c r="I1800" s="123" t="str">
        <f t="shared" si="28"/>
        <v>SIM</v>
      </c>
      <c r="J1800" s="123"/>
      <c r="K1800" s="123"/>
      <c r="L1800" s="123"/>
      <c r="M1800" s="98"/>
      <c r="N1800" s="118"/>
    </row>
    <row r="1801" spans="1:14" x14ac:dyDescent="0.25">
      <c r="A1801" s="130">
        <v>29116902000170</v>
      </c>
      <c r="B1801" s="98" t="s">
        <v>13165</v>
      </c>
      <c r="C1801" s="123" t="s">
        <v>3513</v>
      </c>
      <c r="D1801" s="98" t="s">
        <v>13667</v>
      </c>
      <c r="E1801" s="98" t="s">
        <v>13669</v>
      </c>
      <c r="F1801" s="124">
        <v>14</v>
      </c>
      <c r="G1801" s="112">
        <v>43922</v>
      </c>
      <c r="H1801" s="98"/>
      <c r="I1801" s="123" t="str">
        <f t="shared" si="28"/>
        <v>SIM</v>
      </c>
      <c r="J1801" s="123"/>
      <c r="K1801" s="123"/>
      <c r="L1801" s="123"/>
      <c r="M1801" s="98"/>
      <c r="N1801" s="118"/>
    </row>
    <row r="1802" spans="1:14" x14ac:dyDescent="0.25">
      <c r="A1802" s="130">
        <v>46429379000150</v>
      </c>
      <c r="B1802" s="98" t="s">
        <v>13166</v>
      </c>
      <c r="C1802" s="123" t="s">
        <v>4626</v>
      </c>
      <c r="D1802" s="98" t="s">
        <v>13667</v>
      </c>
      <c r="E1802" s="98" t="s">
        <v>13669</v>
      </c>
      <c r="F1802" s="124">
        <v>14</v>
      </c>
      <c r="G1802" s="112">
        <v>44287</v>
      </c>
      <c r="H1802" s="98"/>
      <c r="I1802" s="123" t="str">
        <f t="shared" si="28"/>
        <v>SIM</v>
      </c>
      <c r="J1802" s="123"/>
      <c r="K1802" s="123"/>
      <c r="L1802" s="123"/>
      <c r="M1802" s="98"/>
      <c r="N1802" s="118"/>
    </row>
    <row r="1803" spans="1:14" x14ac:dyDescent="0.25">
      <c r="A1803" s="130">
        <v>1612494000128</v>
      </c>
      <c r="B1803" s="98" t="s">
        <v>13167</v>
      </c>
      <c r="C1803" s="123" t="s">
        <v>1356</v>
      </c>
      <c r="D1803" s="98" t="s">
        <v>13667</v>
      </c>
      <c r="E1803" s="98" t="s">
        <v>13669</v>
      </c>
      <c r="F1803" s="124">
        <v>11</v>
      </c>
      <c r="G1803" s="112">
        <v>42067</v>
      </c>
      <c r="H1803" s="98"/>
      <c r="I1803" s="123" t="str">
        <f t="shared" si="28"/>
        <v>NÃO</v>
      </c>
      <c r="J1803" s="123"/>
      <c r="K1803" s="123"/>
      <c r="L1803" s="123"/>
      <c r="M1803" s="98" t="s">
        <v>14779</v>
      </c>
      <c r="N1803" s="118"/>
    </row>
    <row r="1804" spans="1:14" x14ac:dyDescent="0.25">
      <c r="A1804" s="130">
        <v>16928483000129</v>
      </c>
      <c r="B1804" s="98" t="s">
        <v>13168</v>
      </c>
      <c r="C1804" s="123" t="s">
        <v>1356</v>
      </c>
      <c r="D1804" s="98" t="s">
        <v>13667</v>
      </c>
      <c r="E1804" s="98" t="s">
        <v>13669</v>
      </c>
      <c r="F1804" s="124">
        <v>11</v>
      </c>
      <c r="G1804" s="112">
        <v>42223</v>
      </c>
      <c r="H1804" s="98"/>
      <c r="I1804" s="123" t="str">
        <f t="shared" si="28"/>
        <v>NÃO</v>
      </c>
      <c r="J1804" s="123"/>
      <c r="K1804" s="123"/>
      <c r="L1804" s="123"/>
      <c r="M1804" s="98"/>
      <c r="N1804" s="118"/>
    </row>
    <row r="1805" spans="1:14" x14ac:dyDescent="0.25">
      <c r="A1805" s="130">
        <v>90483082000165</v>
      </c>
      <c r="B1805" s="98" t="s">
        <v>13169</v>
      </c>
      <c r="C1805" s="123" t="s">
        <v>3812</v>
      </c>
      <c r="D1805" s="98" t="s">
        <v>13667</v>
      </c>
      <c r="E1805" s="98" t="s">
        <v>13669</v>
      </c>
      <c r="F1805" s="124">
        <v>11</v>
      </c>
      <c r="G1805" s="112">
        <v>40302</v>
      </c>
      <c r="H1805" s="98"/>
      <c r="I1805" s="123" t="str">
        <f t="shared" si="28"/>
        <v>NÃO</v>
      </c>
      <c r="J1805" s="123"/>
      <c r="K1805" s="123"/>
      <c r="L1805" s="123"/>
      <c r="M1805" s="98"/>
      <c r="N1805" s="118"/>
    </row>
    <row r="1806" spans="1:14" x14ac:dyDescent="0.25">
      <c r="A1806" s="130">
        <v>1313113000100</v>
      </c>
      <c r="B1806" s="98" t="s">
        <v>13170</v>
      </c>
      <c r="C1806" s="123" t="s">
        <v>901</v>
      </c>
      <c r="D1806" s="98" t="s">
        <v>13667</v>
      </c>
      <c r="E1806" s="98" t="s">
        <v>13669</v>
      </c>
      <c r="F1806" s="124">
        <v>14</v>
      </c>
      <c r="G1806" s="112">
        <v>43922</v>
      </c>
      <c r="H1806" s="98"/>
      <c r="I1806" s="123" t="str">
        <f t="shared" si="28"/>
        <v>SIM</v>
      </c>
      <c r="J1806" s="123"/>
      <c r="K1806" s="123"/>
      <c r="L1806" s="123"/>
      <c r="M1806" s="98"/>
      <c r="N1806" s="118"/>
    </row>
    <row r="1807" spans="1:14" x14ac:dyDescent="0.25">
      <c r="A1807" s="130">
        <v>45116712000109</v>
      </c>
      <c r="B1807" s="98" t="s">
        <v>13171</v>
      </c>
      <c r="C1807" s="123" t="s">
        <v>4626</v>
      </c>
      <c r="D1807" s="98" t="s">
        <v>13667</v>
      </c>
      <c r="E1807" s="98" t="s">
        <v>13669</v>
      </c>
      <c r="F1807" s="124">
        <v>14</v>
      </c>
      <c r="G1807" s="112">
        <v>43984</v>
      </c>
      <c r="H1807" s="98"/>
      <c r="I1807" s="123" t="str">
        <f t="shared" si="28"/>
        <v>SIM</v>
      </c>
      <c r="J1807" s="123"/>
      <c r="K1807" s="123"/>
      <c r="L1807" s="123"/>
      <c r="M1807" s="98"/>
      <c r="N1807" s="118"/>
    </row>
    <row r="1808" spans="1:14" x14ac:dyDescent="0.25">
      <c r="A1808" s="130">
        <v>1612486000181</v>
      </c>
      <c r="B1808" s="98" t="s">
        <v>13172</v>
      </c>
      <c r="C1808" s="123" t="s">
        <v>1356</v>
      </c>
      <c r="D1808" s="98" t="s">
        <v>13667</v>
      </c>
      <c r="E1808" s="98" t="s">
        <v>13669</v>
      </c>
      <c r="F1808" s="124">
        <v>11</v>
      </c>
      <c r="G1808" s="112">
        <v>41661</v>
      </c>
      <c r="H1808" s="98"/>
      <c r="I1808" s="123" t="str">
        <f t="shared" si="28"/>
        <v>NÃO</v>
      </c>
      <c r="J1808" s="123"/>
      <c r="K1808" s="123"/>
      <c r="L1808" s="123"/>
      <c r="M1808" s="98" t="s">
        <v>14781</v>
      </c>
      <c r="N1808" s="118"/>
    </row>
    <row r="1809" spans="1:14" x14ac:dyDescent="0.25">
      <c r="A1809" s="130">
        <v>59764472000163</v>
      </c>
      <c r="B1809" s="98" t="s">
        <v>13173</v>
      </c>
      <c r="C1809" s="123" t="s">
        <v>4626</v>
      </c>
      <c r="D1809" s="98" t="s">
        <v>13667</v>
      </c>
      <c r="E1809" s="98" t="s">
        <v>13669</v>
      </c>
      <c r="F1809" s="124">
        <v>11</v>
      </c>
      <c r="G1809" s="112">
        <v>43040</v>
      </c>
      <c r="H1809" s="98"/>
      <c r="I1809" s="123" t="str">
        <f t="shared" si="28"/>
        <v>NÃO</v>
      </c>
      <c r="J1809" s="123"/>
      <c r="K1809" s="123"/>
      <c r="L1809" s="123"/>
      <c r="M1809" s="98"/>
      <c r="N1809" s="118"/>
    </row>
    <row r="1810" spans="1:14" x14ac:dyDescent="0.25">
      <c r="A1810" s="130">
        <v>29138336000105</v>
      </c>
      <c r="B1810" s="98" t="s">
        <v>13174</v>
      </c>
      <c r="C1810" s="123" t="s">
        <v>3513</v>
      </c>
      <c r="D1810" s="98" t="s">
        <v>13667</v>
      </c>
      <c r="E1810" s="98" t="s">
        <v>13669</v>
      </c>
      <c r="F1810" s="124">
        <v>11</v>
      </c>
      <c r="G1810" s="112">
        <v>43159</v>
      </c>
      <c r="H1810" s="98"/>
      <c r="I1810" s="123" t="str">
        <f t="shared" si="28"/>
        <v>NÃO</v>
      </c>
      <c r="J1810" s="123"/>
      <c r="K1810" s="123"/>
      <c r="L1810" s="123"/>
      <c r="M1810" s="98" t="s">
        <v>16027</v>
      </c>
      <c r="N1810" s="118"/>
    </row>
    <row r="1811" spans="1:14" x14ac:dyDescent="0.25">
      <c r="A1811" s="130">
        <v>17749896000109</v>
      </c>
      <c r="B1811" s="98" t="s">
        <v>13175</v>
      </c>
      <c r="C1811" s="123" t="s">
        <v>1356</v>
      </c>
      <c r="D1811" s="98" t="s">
        <v>13667</v>
      </c>
      <c r="E1811" s="98" t="s">
        <v>13669</v>
      </c>
      <c r="F1811" s="124">
        <v>11</v>
      </c>
      <c r="G1811" s="112">
        <v>38984</v>
      </c>
      <c r="H1811" s="98"/>
      <c r="I1811" s="123" t="str">
        <f t="shared" si="28"/>
        <v>NÃO</v>
      </c>
      <c r="J1811" s="123"/>
      <c r="K1811" s="123"/>
      <c r="L1811" s="123"/>
      <c r="M1811" s="98" t="s">
        <v>14784</v>
      </c>
      <c r="N1811" s="118"/>
    </row>
    <row r="1812" spans="1:14" x14ac:dyDescent="0.25">
      <c r="A1812" s="130">
        <v>66232521000182</v>
      </c>
      <c r="B1812" s="98" t="s">
        <v>13176</v>
      </c>
      <c r="C1812" s="123" t="s">
        <v>1356</v>
      </c>
      <c r="D1812" s="98" t="s">
        <v>13667</v>
      </c>
      <c r="E1812" s="98" t="s">
        <v>13669</v>
      </c>
      <c r="F1812" s="124">
        <v>11</v>
      </c>
      <c r="G1812" s="112">
        <v>39417</v>
      </c>
      <c r="H1812" s="98"/>
      <c r="I1812" s="123" t="str">
        <f t="shared" si="28"/>
        <v>NÃO</v>
      </c>
      <c r="J1812" s="123"/>
      <c r="K1812" s="123"/>
      <c r="L1812" s="123"/>
      <c r="M1812" s="98"/>
      <c r="N1812" s="118"/>
    </row>
    <row r="1813" spans="1:14" x14ac:dyDescent="0.25">
      <c r="A1813" s="130">
        <v>6553655000173</v>
      </c>
      <c r="B1813" s="98" t="s">
        <v>13177</v>
      </c>
      <c r="C1813" s="123" t="s">
        <v>2926</v>
      </c>
      <c r="D1813" s="98" t="s">
        <v>13667</v>
      </c>
      <c r="E1813" s="98" t="s">
        <v>13669</v>
      </c>
      <c r="F1813" s="124">
        <v>11</v>
      </c>
      <c r="G1813" s="112">
        <v>41766</v>
      </c>
      <c r="H1813" s="98"/>
      <c r="I1813" s="123" t="str">
        <f t="shared" si="28"/>
        <v>NÃO</v>
      </c>
      <c r="J1813" s="123"/>
      <c r="K1813" s="123"/>
      <c r="L1813" s="123"/>
      <c r="M1813" s="98" t="s">
        <v>15634</v>
      </c>
      <c r="N1813" s="118"/>
    </row>
    <row r="1814" spans="1:14" x14ac:dyDescent="0.25">
      <c r="A1814" s="130">
        <v>94444247000140</v>
      </c>
      <c r="B1814" s="98" t="s">
        <v>13178</v>
      </c>
      <c r="C1814" s="123" t="s">
        <v>3812</v>
      </c>
      <c r="D1814" s="98" t="s">
        <v>13667</v>
      </c>
      <c r="E1814" s="98" t="s">
        <v>13669</v>
      </c>
      <c r="F1814" s="124">
        <v>14</v>
      </c>
      <c r="G1814" s="112">
        <v>44013</v>
      </c>
      <c r="H1814" s="98"/>
      <c r="I1814" s="123" t="str">
        <f t="shared" si="28"/>
        <v>SIM</v>
      </c>
      <c r="J1814" s="123"/>
      <c r="K1814" s="123"/>
      <c r="L1814" s="123"/>
      <c r="M1814" s="98"/>
      <c r="N1814" s="118"/>
    </row>
    <row r="1815" spans="1:14" x14ac:dyDescent="0.25">
      <c r="A1815" s="130">
        <v>77870475000163</v>
      </c>
      <c r="B1815" s="98" t="s">
        <v>13179</v>
      </c>
      <c r="C1815" s="123" t="s">
        <v>3143</v>
      </c>
      <c r="D1815" s="98" t="s">
        <v>13667</v>
      </c>
      <c r="E1815" s="98" t="s">
        <v>13669</v>
      </c>
      <c r="F1815" s="124">
        <v>11</v>
      </c>
      <c r="G1815" s="112">
        <v>42188</v>
      </c>
      <c r="H1815" s="98"/>
      <c r="I1815" s="123" t="str">
        <f t="shared" si="28"/>
        <v>NÃO</v>
      </c>
      <c r="J1815" s="123"/>
      <c r="K1815" s="123"/>
      <c r="L1815" s="123"/>
      <c r="M1815" s="98" t="s">
        <v>15893</v>
      </c>
      <c r="N1815" s="118"/>
    </row>
    <row r="1816" spans="1:14" x14ac:dyDescent="0.25">
      <c r="A1816" s="130">
        <v>82892274000105</v>
      </c>
      <c r="B1816" s="98" t="s">
        <v>13180</v>
      </c>
      <c r="C1816" s="123" t="s">
        <v>4289</v>
      </c>
      <c r="D1816" s="98" t="s">
        <v>13667</v>
      </c>
      <c r="E1816" s="98" t="s">
        <v>13669</v>
      </c>
      <c r="F1816" s="124">
        <v>11</v>
      </c>
      <c r="G1816" s="112">
        <v>42913</v>
      </c>
      <c r="H1816" s="98"/>
      <c r="I1816" s="123" t="str">
        <f t="shared" si="28"/>
        <v>NÃO</v>
      </c>
      <c r="J1816" s="123"/>
      <c r="K1816" s="123"/>
      <c r="L1816" s="123"/>
      <c r="M1816" s="98" t="s">
        <v>16656</v>
      </c>
      <c r="N1816" s="118"/>
    </row>
    <row r="1817" spans="1:14" x14ac:dyDescent="0.25">
      <c r="A1817" s="130">
        <v>10111631000131</v>
      </c>
      <c r="B1817" s="98" t="s">
        <v>13181</v>
      </c>
      <c r="C1817" s="123" t="s">
        <v>2758</v>
      </c>
      <c r="D1817" s="98" t="s">
        <v>13667</v>
      </c>
      <c r="E1817" s="98" t="s">
        <v>13669</v>
      </c>
      <c r="F1817" s="124">
        <v>11</v>
      </c>
      <c r="G1817" s="112">
        <v>42064</v>
      </c>
      <c r="H1817" s="98"/>
      <c r="I1817" s="123" t="str">
        <f t="shared" si="28"/>
        <v>NÃO</v>
      </c>
      <c r="J1817" s="123"/>
      <c r="K1817" s="123"/>
      <c r="L1817" s="123"/>
      <c r="M1817" s="98" t="s">
        <v>15498</v>
      </c>
      <c r="N1817" s="118"/>
    </row>
    <row r="1818" spans="1:14" x14ac:dyDescent="0.25">
      <c r="A1818" s="130">
        <v>8999682000108</v>
      </c>
      <c r="B1818" s="98" t="s">
        <v>13182</v>
      </c>
      <c r="C1818" s="123" t="s">
        <v>2554</v>
      </c>
      <c r="D1818" s="98" t="s">
        <v>13667</v>
      </c>
      <c r="E1818" s="98" t="s">
        <v>13669</v>
      </c>
      <c r="F1818" s="124">
        <v>11</v>
      </c>
      <c r="G1818" s="112">
        <v>39672</v>
      </c>
      <c r="H1818" s="98"/>
      <c r="I1818" s="123" t="str">
        <f t="shared" si="28"/>
        <v>NÃO</v>
      </c>
      <c r="J1818" s="123"/>
      <c r="K1818" s="123"/>
      <c r="L1818" s="123"/>
      <c r="M1818" s="98" t="s">
        <v>13534</v>
      </c>
      <c r="N1818" s="118"/>
    </row>
    <row r="1819" spans="1:14" x14ac:dyDescent="0.25">
      <c r="A1819" s="130">
        <v>12330916000199</v>
      </c>
      <c r="B1819" s="98" t="s">
        <v>13183</v>
      </c>
      <c r="C1819" s="123" t="s">
        <v>29</v>
      </c>
      <c r="D1819" s="98" t="s">
        <v>13667</v>
      </c>
      <c r="E1819" s="98" t="s">
        <v>13669</v>
      </c>
      <c r="F1819" s="124">
        <v>11</v>
      </c>
      <c r="G1819" s="112">
        <v>39359</v>
      </c>
      <c r="H1819" s="98"/>
      <c r="I1819" s="123" t="str">
        <f t="shared" si="28"/>
        <v>NÃO</v>
      </c>
      <c r="J1819" s="123"/>
      <c r="K1819" s="123"/>
      <c r="L1819" s="123"/>
      <c r="M1819" s="98"/>
      <c r="N1819" s="118"/>
    </row>
    <row r="1820" spans="1:14" x14ac:dyDescent="0.25">
      <c r="A1820" s="130">
        <v>12261228000114</v>
      </c>
      <c r="B1820" s="98" t="s">
        <v>13184</v>
      </c>
      <c r="C1820" s="123" t="s">
        <v>29</v>
      </c>
      <c r="D1820" s="98" t="s">
        <v>13667</v>
      </c>
      <c r="E1820" s="98" t="s">
        <v>13669</v>
      </c>
      <c r="F1820" s="124">
        <v>11</v>
      </c>
      <c r="G1820" s="112">
        <v>40858</v>
      </c>
      <c r="H1820" s="98"/>
      <c r="I1820" s="123" t="str">
        <f t="shared" si="28"/>
        <v>NÃO</v>
      </c>
      <c r="J1820" s="123"/>
      <c r="K1820" s="123"/>
      <c r="L1820" s="123"/>
      <c r="M1820" s="98" t="s">
        <v>13794</v>
      </c>
      <c r="N1820" s="118"/>
    </row>
    <row r="1821" spans="1:14" x14ac:dyDescent="0.25">
      <c r="A1821" s="130">
        <v>6351514000178</v>
      </c>
      <c r="B1821" s="98" t="s">
        <v>13185</v>
      </c>
      <c r="C1821" s="123" t="s">
        <v>1142</v>
      </c>
      <c r="D1821" s="98" t="s">
        <v>13667</v>
      </c>
      <c r="E1821" s="98" t="s">
        <v>13669</v>
      </c>
      <c r="F1821" s="124">
        <v>11</v>
      </c>
      <c r="G1821" s="112">
        <v>41803</v>
      </c>
      <c r="H1821" s="98"/>
      <c r="I1821" s="123" t="str">
        <f t="shared" si="28"/>
        <v>NÃO</v>
      </c>
      <c r="J1821" s="123"/>
      <c r="K1821" s="123"/>
      <c r="L1821" s="123"/>
      <c r="M1821" s="98" t="s">
        <v>14443</v>
      </c>
      <c r="N1821" s="118"/>
    </row>
    <row r="1822" spans="1:14" x14ac:dyDescent="0.25">
      <c r="A1822" s="130">
        <v>1614414000173</v>
      </c>
      <c r="B1822" s="98" t="s">
        <v>13186</v>
      </c>
      <c r="C1822" s="123" t="s">
        <v>3513</v>
      </c>
      <c r="D1822" s="98" t="s">
        <v>13667</v>
      </c>
      <c r="E1822" s="98" t="s">
        <v>13669</v>
      </c>
      <c r="F1822" s="124">
        <v>11</v>
      </c>
      <c r="G1822" s="112">
        <v>38638</v>
      </c>
      <c r="H1822" s="98"/>
      <c r="I1822" s="123" t="str">
        <f t="shared" si="28"/>
        <v>NÃO</v>
      </c>
      <c r="J1822" s="123"/>
      <c r="K1822" s="123"/>
      <c r="L1822" s="123"/>
      <c r="M1822" s="98" t="s">
        <v>16030</v>
      </c>
      <c r="N1822" s="118"/>
    </row>
    <row r="1823" spans="1:14" x14ac:dyDescent="0.25">
      <c r="A1823" s="130">
        <v>10280055000156</v>
      </c>
      <c r="B1823" s="98" t="s">
        <v>13187</v>
      </c>
      <c r="C1823" s="123" t="s">
        <v>2758</v>
      </c>
      <c r="D1823" s="98" t="s">
        <v>13667</v>
      </c>
      <c r="E1823" s="98" t="s">
        <v>13669</v>
      </c>
      <c r="F1823" s="124">
        <v>11</v>
      </c>
      <c r="G1823" s="112">
        <v>39448</v>
      </c>
      <c r="H1823" s="98"/>
      <c r="I1823" s="123" t="str">
        <f t="shared" si="28"/>
        <v>NÃO</v>
      </c>
      <c r="J1823" s="123"/>
      <c r="K1823" s="123"/>
      <c r="L1823" s="123"/>
      <c r="M1823" s="98" t="s">
        <v>13699</v>
      </c>
      <c r="N1823" s="118"/>
    </row>
    <row r="1824" spans="1:14" x14ac:dyDescent="0.25">
      <c r="A1824" s="130">
        <v>27167402000131</v>
      </c>
      <c r="B1824" s="98" t="s">
        <v>13188</v>
      </c>
      <c r="C1824" s="123" t="s">
        <v>821</v>
      </c>
      <c r="D1824" s="98" t="s">
        <v>13667</v>
      </c>
      <c r="E1824" s="98" t="s">
        <v>13669</v>
      </c>
      <c r="F1824" s="124">
        <v>11</v>
      </c>
      <c r="G1824" s="112">
        <v>38443</v>
      </c>
      <c r="H1824" s="98"/>
      <c r="I1824" s="123" t="str">
        <f t="shared" si="28"/>
        <v>NÃO</v>
      </c>
      <c r="J1824" s="123"/>
      <c r="K1824" s="123"/>
      <c r="L1824" s="123"/>
      <c r="M1824" s="98" t="s">
        <v>14107</v>
      </c>
      <c r="N1824" s="118"/>
    </row>
    <row r="1825" spans="1:14" x14ac:dyDescent="0.25">
      <c r="A1825" s="130">
        <v>11354180000126</v>
      </c>
      <c r="B1825" s="98" t="s">
        <v>13189</v>
      </c>
      <c r="C1825" s="123" t="s">
        <v>2758</v>
      </c>
      <c r="D1825" s="98" t="s">
        <v>13667</v>
      </c>
      <c r="E1825" s="98" t="s">
        <v>13669</v>
      </c>
      <c r="F1825" s="124">
        <v>11</v>
      </c>
      <c r="G1825" s="112">
        <v>39063</v>
      </c>
      <c r="H1825" s="98"/>
      <c r="I1825" s="123" t="str">
        <f t="shared" si="28"/>
        <v>NÃO</v>
      </c>
      <c r="J1825" s="123"/>
      <c r="K1825" s="123"/>
      <c r="L1825" s="123"/>
      <c r="M1825" s="98" t="s">
        <v>13534</v>
      </c>
      <c r="N1825" s="118"/>
    </row>
    <row r="1826" spans="1:14" x14ac:dyDescent="0.25">
      <c r="A1826" s="130">
        <v>92406511000126</v>
      </c>
      <c r="B1826" s="98" t="s">
        <v>13190</v>
      </c>
      <c r="C1826" s="123" t="s">
        <v>3812</v>
      </c>
      <c r="D1826" s="98" t="s">
        <v>13667</v>
      </c>
      <c r="E1826" s="98" t="s">
        <v>13669</v>
      </c>
      <c r="F1826" s="124">
        <v>11</v>
      </c>
      <c r="G1826" s="112">
        <v>38641</v>
      </c>
      <c r="H1826" s="98"/>
      <c r="I1826" s="123" t="str">
        <f t="shared" si="28"/>
        <v>NÃO</v>
      </c>
      <c r="J1826" s="123"/>
      <c r="K1826" s="123"/>
      <c r="L1826" s="123"/>
      <c r="M1826" s="98" t="s">
        <v>16493</v>
      </c>
      <c r="N1826" s="118"/>
    </row>
    <row r="1827" spans="1:14" x14ac:dyDescent="0.25">
      <c r="A1827" s="130">
        <v>92122753000198</v>
      </c>
      <c r="B1827" s="98" t="s">
        <v>13191</v>
      </c>
      <c r="C1827" s="123" t="s">
        <v>3812</v>
      </c>
      <c r="D1827" s="98" t="s">
        <v>13667</v>
      </c>
      <c r="E1827" s="98" t="s">
        <v>13669</v>
      </c>
      <c r="F1827" s="124">
        <v>11</v>
      </c>
      <c r="G1827" s="112">
        <v>38749</v>
      </c>
      <c r="H1827" s="98"/>
      <c r="I1827" s="123" t="str">
        <f t="shared" si="28"/>
        <v>NÃO</v>
      </c>
      <c r="J1827" s="123"/>
      <c r="K1827" s="123"/>
      <c r="L1827" s="123"/>
      <c r="M1827" s="98"/>
      <c r="N1827" s="118"/>
    </row>
    <row r="1828" spans="1:14" x14ac:dyDescent="0.25">
      <c r="A1828" s="130">
        <v>94187358000119</v>
      </c>
      <c r="B1828" s="98" t="s">
        <v>13192</v>
      </c>
      <c r="C1828" s="123" t="s">
        <v>3812</v>
      </c>
      <c r="D1828" s="98" t="s">
        <v>13667</v>
      </c>
      <c r="E1828" s="98" t="s">
        <v>13669</v>
      </c>
      <c r="F1828" s="124">
        <v>14</v>
      </c>
      <c r="G1828" s="112">
        <v>44013</v>
      </c>
      <c r="H1828" s="98"/>
      <c r="I1828" s="123" t="str">
        <f t="shared" si="28"/>
        <v>SIM</v>
      </c>
      <c r="J1828" s="123"/>
      <c r="K1828" s="123"/>
      <c r="L1828" s="123"/>
      <c r="M1828" s="98"/>
      <c r="N1828" s="118"/>
    </row>
    <row r="1829" spans="1:14" x14ac:dyDescent="0.25">
      <c r="A1829" s="130">
        <v>16443632000160</v>
      </c>
      <c r="B1829" s="98" t="s">
        <v>13193</v>
      </c>
      <c r="C1829" s="123" t="s">
        <v>215</v>
      </c>
      <c r="D1829" s="98" t="s">
        <v>13667</v>
      </c>
      <c r="E1829" s="98" t="s">
        <v>13669</v>
      </c>
      <c r="F1829" s="124">
        <v>11</v>
      </c>
      <c r="G1829" s="112">
        <v>39879</v>
      </c>
      <c r="H1829" s="98"/>
      <c r="I1829" s="123" t="str">
        <f t="shared" si="28"/>
        <v>NÃO</v>
      </c>
      <c r="J1829" s="123"/>
      <c r="K1829" s="123"/>
      <c r="L1829" s="123"/>
      <c r="M1829" s="98"/>
      <c r="N1829" s="118"/>
    </row>
    <row r="1830" spans="1:14" x14ac:dyDescent="0.25">
      <c r="A1830" s="130">
        <v>18409201000102</v>
      </c>
      <c r="B1830" s="98" t="s">
        <v>13194</v>
      </c>
      <c r="C1830" s="123" t="s">
        <v>1356</v>
      </c>
      <c r="D1830" s="98" t="s">
        <v>13667</v>
      </c>
      <c r="E1830" s="98" t="s">
        <v>13669</v>
      </c>
      <c r="F1830" s="124">
        <v>11</v>
      </c>
      <c r="G1830" s="112">
        <v>42122</v>
      </c>
      <c r="H1830" s="98"/>
      <c r="I1830" s="123" t="str">
        <f t="shared" si="28"/>
        <v>NÃO</v>
      </c>
      <c r="J1830" s="123"/>
      <c r="K1830" s="123"/>
      <c r="L1830" s="123"/>
      <c r="M1830" s="98" t="s">
        <v>14786</v>
      </c>
      <c r="N1830" s="118"/>
    </row>
    <row r="1831" spans="1:14" x14ac:dyDescent="0.25">
      <c r="A1831" s="130">
        <v>32972424000104</v>
      </c>
      <c r="B1831" s="98" t="s">
        <v>13195</v>
      </c>
      <c r="C1831" s="123" t="s">
        <v>2274</v>
      </c>
      <c r="D1831" s="98" t="s">
        <v>13667</v>
      </c>
      <c r="E1831" s="98" t="s">
        <v>13669</v>
      </c>
      <c r="F1831" s="124">
        <v>11</v>
      </c>
      <c r="G1831" s="112">
        <v>41596</v>
      </c>
      <c r="H1831" s="98"/>
      <c r="I1831" s="123" t="str">
        <f t="shared" si="28"/>
        <v>NÃO</v>
      </c>
      <c r="J1831" s="123"/>
      <c r="K1831" s="123"/>
      <c r="L1831" s="123"/>
      <c r="M1831" s="98" t="s">
        <v>15044</v>
      </c>
      <c r="N1831" s="118"/>
    </row>
    <row r="1832" spans="1:14" x14ac:dyDescent="0.25">
      <c r="A1832" s="130">
        <v>15024037000127</v>
      </c>
      <c r="B1832" s="98" t="s">
        <v>13196</v>
      </c>
      <c r="C1832" s="123" t="s">
        <v>2274</v>
      </c>
      <c r="D1832" s="98" t="s">
        <v>13667</v>
      </c>
      <c r="E1832" s="98" t="s">
        <v>13669</v>
      </c>
      <c r="F1832" s="124">
        <v>11</v>
      </c>
      <c r="G1832" s="112">
        <v>41456</v>
      </c>
      <c r="H1832" s="98"/>
      <c r="I1832" s="123" t="str">
        <f t="shared" si="28"/>
        <v>NÃO</v>
      </c>
      <c r="J1832" s="123"/>
      <c r="K1832" s="123"/>
      <c r="L1832" s="123"/>
      <c r="M1832" s="98" t="s">
        <v>15047</v>
      </c>
      <c r="N1832" s="118"/>
    </row>
    <row r="1833" spans="1:14" x14ac:dyDescent="0.25">
      <c r="A1833" s="130">
        <v>45741659000137</v>
      </c>
      <c r="B1833" s="98" t="s">
        <v>13197</v>
      </c>
      <c r="C1833" s="123" t="s">
        <v>4626</v>
      </c>
      <c r="D1833" s="98" t="s">
        <v>13667</v>
      </c>
      <c r="E1833" s="98" t="s">
        <v>13669</v>
      </c>
      <c r="F1833" s="124">
        <v>14</v>
      </c>
      <c r="G1833" s="112">
        <v>44136</v>
      </c>
      <c r="H1833" s="98"/>
      <c r="I1833" s="123" t="str">
        <f t="shared" si="28"/>
        <v>SIM</v>
      </c>
      <c r="J1833" s="123"/>
      <c r="K1833" s="123"/>
      <c r="L1833" s="123"/>
      <c r="M1833" s="98"/>
      <c r="N1833" s="118"/>
    </row>
    <row r="1834" spans="1:14" x14ac:dyDescent="0.25">
      <c r="A1834" s="130">
        <v>46588950000180</v>
      </c>
      <c r="B1834" s="98" t="s">
        <v>13198</v>
      </c>
      <c r="C1834" s="123" t="s">
        <v>4626</v>
      </c>
      <c r="D1834" s="98" t="s">
        <v>13667</v>
      </c>
      <c r="E1834" s="98" t="s">
        <v>13669</v>
      </c>
      <c r="F1834" s="124">
        <v>11</v>
      </c>
      <c r="G1834" s="112">
        <v>38401</v>
      </c>
      <c r="H1834" s="98"/>
      <c r="I1834" s="123" t="str">
        <f t="shared" si="28"/>
        <v>NÃO</v>
      </c>
      <c r="J1834" s="123"/>
      <c r="K1834" s="123"/>
      <c r="L1834" s="123"/>
      <c r="M1834" s="98"/>
      <c r="N1834" s="118"/>
    </row>
    <row r="1835" spans="1:14" x14ac:dyDescent="0.25">
      <c r="A1835" s="130">
        <v>8096083000176</v>
      </c>
      <c r="B1835" s="98" t="s">
        <v>13199</v>
      </c>
      <c r="C1835" s="123" t="s">
        <v>3601</v>
      </c>
      <c r="D1835" s="98" t="s">
        <v>13667</v>
      </c>
      <c r="E1835" s="98" t="s">
        <v>13669</v>
      </c>
      <c r="F1835" s="124">
        <v>11</v>
      </c>
      <c r="G1835" s="112">
        <v>41851</v>
      </c>
      <c r="H1835" s="98"/>
      <c r="I1835" s="123" t="str">
        <f t="shared" si="28"/>
        <v>NÃO</v>
      </c>
      <c r="J1835" s="123"/>
      <c r="K1835" s="123"/>
      <c r="L1835" s="123"/>
      <c r="M1835" s="98" t="s">
        <v>16116</v>
      </c>
      <c r="N1835" s="118"/>
    </row>
    <row r="1836" spans="1:14" x14ac:dyDescent="0.25">
      <c r="A1836" s="130">
        <v>92868850000124</v>
      </c>
      <c r="B1836" s="98" t="s">
        <v>13200</v>
      </c>
      <c r="C1836" s="123" t="s">
        <v>3812</v>
      </c>
      <c r="D1836" s="98" t="s">
        <v>13667</v>
      </c>
      <c r="E1836" s="98" t="s">
        <v>13669</v>
      </c>
      <c r="F1836" s="124">
        <v>11</v>
      </c>
      <c r="G1836" s="112">
        <v>43466</v>
      </c>
      <c r="H1836" s="98"/>
      <c r="I1836" s="123" t="str">
        <f t="shared" si="28"/>
        <v>NÃO</v>
      </c>
      <c r="J1836" s="123"/>
      <c r="K1836" s="123"/>
      <c r="L1836" s="123"/>
      <c r="M1836" s="98"/>
      <c r="N1836" s="118"/>
    </row>
    <row r="1837" spans="1:14" x14ac:dyDescent="0.25">
      <c r="A1837" s="130">
        <v>46643466000106</v>
      </c>
      <c r="B1837" s="98" t="s">
        <v>13201</v>
      </c>
      <c r="C1837" s="123" t="s">
        <v>4626</v>
      </c>
      <c r="D1837" s="98" t="s">
        <v>13667</v>
      </c>
      <c r="E1837" s="98" t="s">
        <v>13669</v>
      </c>
      <c r="F1837" s="124">
        <v>14</v>
      </c>
      <c r="G1837" s="112">
        <v>43983</v>
      </c>
      <c r="H1837" s="98"/>
      <c r="I1837" s="123" t="str">
        <f t="shared" si="28"/>
        <v>SIM</v>
      </c>
      <c r="J1837" s="123"/>
      <c r="K1837" s="123"/>
      <c r="L1837" s="123"/>
      <c r="M1837" s="98"/>
      <c r="N1837" s="118"/>
    </row>
    <row r="1838" spans="1:14" x14ac:dyDescent="0.25">
      <c r="A1838" s="130">
        <v>76105543000135</v>
      </c>
      <c r="B1838" s="98" t="s">
        <v>13202</v>
      </c>
      <c r="C1838" s="123" t="s">
        <v>3143</v>
      </c>
      <c r="D1838" s="98" t="s">
        <v>13667</v>
      </c>
      <c r="E1838" s="98" t="s">
        <v>13669</v>
      </c>
      <c r="F1838" s="124">
        <v>11</v>
      </c>
      <c r="G1838" s="112">
        <v>38665</v>
      </c>
      <c r="H1838" s="98"/>
      <c r="I1838" s="123" t="str">
        <f t="shared" si="28"/>
        <v>NÃO</v>
      </c>
      <c r="J1838" s="123"/>
      <c r="K1838" s="123"/>
      <c r="L1838" s="123"/>
      <c r="M1838" s="98"/>
      <c r="N1838" s="118"/>
    </row>
    <row r="1839" spans="1:14" x14ac:dyDescent="0.25">
      <c r="A1839" s="130">
        <v>15024029000180</v>
      </c>
      <c r="B1839" s="98" t="s">
        <v>13203</v>
      </c>
      <c r="C1839" s="123" t="s">
        <v>2274</v>
      </c>
      <c r="D1839" s="98" t="s">
        <v>13667</v>
      </c>
      <c r="E1839" s="98" t="s">
        <v>13669</v>
      </c>
      <c r="F1839" s="124">
        <v>11</v>
      </c>
      <c r="G1839" s="112">
        <v>42333</v>
      </c>
      <c r="H1839" s="98"/>
      <c r="I1839" s="123" t="str">
        <f t="shared" si="28"/>
        <v>NÃO</v>
      </c>
      <c r="J1839" s="123"/>
      <c r="K1839" s="123"/>
      <c r="L1839" s="123"/>
      <c r="M1839" s="98" t="s">
        <v>15050</v>
      </c>
      <c r="N1839" s="118"/>
    </row>
    <row r="1840" spans="1:14" x14ac:dyDescent="0.25">
      <c r="A1840" s="130">
        <v>6553846000135</v>
      </c>
      <c r="B1840" s="98" t="s">
        <v>13205</v>
      </c>
      <c r="C1840" s="123" t="s">
        <v>2926</v>
      </c>
      <c r="D1840" s="98" t="s">
        <v>13667</v>
      </c>
      <c r="E1840" s="98" t="s">
        <v>13669</v>
      </c>
      <c r="F1840" s="124">
        <v>11</v>
      </c>
      <c r="G1840" s="112">
        <v>40156</v>
      </c>
      <c r="H1840" s="98"/>
      <c r="I1840" s="123" t="str">
        <f t="shared" si="28"/>
        <v>NÃO</v>
      </c>
      <c r="J1840" s="123"/>
      <c r="K1840" s="123"/>
      <c r="L1840" s="123"/>
      <c r="M1840" s="98" t="s">
        <v>15635</v>
      </c>
      <c r="N1840" s="118"/>
    </row>
    <row r="1841" spans="1:14" x14ac:dyDescent="0.25">
      <c r="A1841" s="130">
        <v>89814693000160</v>
      </c>
      <c r="B1841" s="98" t="s">
        <v>13206</v>
      </c>
      <c r="C1841" s="123" t="s">
        <v>3812</v>
      </c>
      <c r="D1841" s="98" t="s">
        <v>13667</v>
      </c>
      <c r="E1841" s="98" t="s">
        <v>13669</v>
      </c>
      <c r="F1841" s="124">
        <v>11</v>
      </c>
      <c r="G1841" s="112">
        <v>38718</v>
      </c>
      <c r="H1841" s="98"/>
      <c r="I1841" s="123" t="str">
        <f t="shared" si="28"/>
        <v>NÃO</v>
      </c>
      <c r="J1841" s="123"/>
      <c r="K1841" s="123"/>
      <c r="L1841" s="123"/>
      <c r="M1841" s="98" t="s">
        <v>16499</v>
      </c>
      <c r="N1841" s="118"/>
    </row>
    <row r="1842" spans="1:14" x14ac:dyDescent="0.25">
      <c r="A1842" s="130">
        <v>11251832000105</v>
      </c>
      <c r="B1842" s="98" t="s">
        <v>13207</v>
      </c>
      <c r="C1842" s="123" t="s">
        <v>2758</v>
      </c>
      <c r="D1842" s="98" t="s">
        <v>13667</v>
      </c>
      <c r="E1842" s="98" t="s">
        <v>13669</v>
      </c>
      <c r="F1842" s="124">
        <v>11</v>
      </c>
      <c r="G1842" s="112">
        <v>41944</v>
      </c>
      <c r="H1842" s="98"/>
      <c r="I1842" s="123" t="str">
        <f t="shared" si="28"/>
        <v>NÃO</v>
      </c>
      <c r="J1842" s="123"/>
      <c r="K1842" s="123"/>
      <c r="L1842" s="123"/>
      <c r="M1842" s="98"/>
      <c r="N1842" s="118"/>
    </row>
    <row r="1843" spans="1:14" x14ac:dyDescent="0.25">
      <c r="A1843" s="130">
        <v>87893111000152</v>
      </c>
      <c r="B1843" s="98" t="s">
        <v>13208</v>
      </c>
      <c r="C1843" s="123" t="s">
        <v>3812</v>
      </c>
      <c r="D1843" s="98" t="s">
        <v>13667</v>
      </c>
      <c r="E1843" s="98" t="s">
        <v>13669</v>
      </c>
      <c r="F1843" s="124">
        <v>14</v>
      </c>
      <c r="G1843" s="112">
        <v>44136</v>
      </c>
      <c r="H1843" s="98"/>
      <c r="I1843" s="123" t="str">
        <f t="shared" si="28"/>
        <v>SIM</v>
      </c>
      <c r="J1843" s="123"/>
      <c r="K1843" s="123"/>
      <c r="L1843" s="123"/>
      <c r="M1843" s="98"/>
      <c r="N1843" s="118"/>
    </row>
    <row r="1844" spans="1:14" x14ac:dyDescent="0.25">
      <c r="A1844" s="130">
        <v>6307102000130</v>
      </c>
      <c r="B1844" s="98" t="s">
        <v>13209</v>
      </c>
      <c r="C1844" s="123" t="s">
        <v>1142</v>
      </c>
      <c r="D1844" s="98" t="s">
        <v>13667</v>
      </c>
      <c r="E1844" s="98" t="s">
        <v>13669</v>
      </c>
      <c r="F1844" s="124">
        <v>11</v>
      </c>
      <c r="G1844" s="112">
        <v>39084</v>
      </c>
      <c r="H1844" s="98"/>
      <c r="I1844" s="123" t="str">
        <f t="shared" si="28"/>
        <v>NÃO</v>
      </c>
      <c r="J1844" s="123"/>
      <c r="K1844" s="123"/>
      <c r="L1844" s="123"/>
      <c r="M1844" s="98" t="s">
        <v>14445</v>
      </c>
      <c r="N1844" s="118"/>
    </row>
    <row r="1845" spans="1:14" x14ac:dyDescent="0.25">
      <c r="A1845" s="130">
        <v>2320406000187</v>
      </c>
      <c r="B1845" s="98" t="s">
        <v>13210</v>
      </c>
      <c r="C1845" s="123" t="s">
        <v>901</v>
      </c>
      <c r="D1845" s="98" t="s">
        <v>13667</v>
      </c>
      <c r="E1845" s="98" t="s">
        <v>13669</v>
      </c>
      <c r="F1845" s="124">
        <v>11</v>
      </c>
      <c r="G1845" s="112">
        <v>42599</v>
      </c>
      <c r="H1845" s="98"/>
      <c r="I1845" s="123" t="str">
        <f t="shared" si="28"/>
        <v>NÃO</v>
      </c>
      <c r="J1845" s="123"/>
      <c r="K1845" s="123"/>
      <c r="L1845" s="123"/>
      <c r="M1845" s="98" t="s">
        <v>14344</v>
      </c>
      <c r="N1845" s="118"/>
    </row>
    <row r="1846" spans="1:14" x14ac:dyDescent="0.25">
      <c r="A1846" s="130">
        <v>25043639000185</v>
      </c>
      <c r="B1846" s="98" t="s">
        <v>13212</v>
      </c>
      <c r="C1846" s="123" t="s">
        <v>901</v>
      </c>
      <c r="D1846" s="98" t="s">
        <v>13667</v>
      </c>
      <c r="E1846" s="98" t="s">
        <v>13669</v>
      </c>
      <c r="F1846" s="124">
        <v>11</v>
      </c>
      <c r="G1846" s="112">
        <v>41852</v>
      </c>
      <c r="H1846" s="98"/>
      <c r="I1846" s="123" t="str">
        <f t="shared" si="28"/>
        <v>NÃO</v>
      </c>
      <c r="J1846" s="123"/>
      <c r="K1846" s="123"/>
      <c r="L1846" s="123"/>
      <c r="M1846" s="98" t="s">
        <v>14345</v>
      </c>
      <c r="N1846" s="118"/>
    </row>
    <row r="1847" spans="1:14" x14ac:dyDescent="0.25">
      <c r="A1847" s="130">
        <v>12342671000110</v>
      </c>
      <c r="B1847" s="98" t="s">
        <v>13213</v>
      </c>
      <c r="C1847" s="123" t="s">
        <v>29</v>
      </c>
      <c r="D1847" s="98" t="s">
        <v>13667</v>
      </c>
      <c r="E1847" s="98" t="s">
        <v>13669</v>
      </c>
      <c r="F1847" s="124">
        <v>11</v>
      </c>
      <c r="G1847" s="112">
        <v>39983</v>
      </c>
      <c r="H1847" s="98"/>
      <c r="I1847" s="123" t="str">
        <f t="shared" si="28"/>
        <v>NÃO</v>
      </c>
      <c r="J1847" s="123"/>
      <c r="K1847" s="123"/>
      <c r="L1847" s="123"/>
      <c r="M1847" s="98" t="s">
        <v>13534</v>
      </c>
      <c r="N1847" s="118"/>
    </row>
    <row r="1848" spans="1:14" x14ac:dyDescent="0.25">
      <c r="A1848" s="130">
        <v>87613022000105</v>
      </c>
      <c r="B1848" s="98" t="s">
        <v>13214</v>
      </c>
      <c r="C1848" s="123" t="s">
        <v>3812</v>
      </c>
      <c r="D1848" s="98" t="s">
        <v>13667</v>
      </c>
      <c r="E1848" s="98" t="s">
        <v>13669</v>
      </c>
      <c r="F1848" s="124">
        <v>11</v>
      </c>
      <c r="G1848" s="112">
        <v>43122</v>
      </c>
      <c r="H1848" s="98"/>
      <c r="I1848" s="123" t="str">
        <f t="shared" si="28"/>
        <v>NÃO</v>
      </c>
      <c r="J1848" s="123"/>
      <c r="K1848" s="123"/>
      <c r="L1848" s="123"/>
      <c r="M1848" s="98" t="s">
        <v>16501</v>
      </c>
      <c r="N1848" s="118"/>
    </row>
    <row r="1849" spans="1:14" x14ac:dyDescent="0.25">
      <c r="A1849" s="130">
        <v>46634523000190</v>
      </c>
      <c r="B1849" s="98" t="s">
        <v>13215</v>
      </c>
      <c r="C1849" s="123" t="s">
        <v>4626</v>
      </c>
      <c r="D1849" s="98" t="s">
        <v>13667</v>
      </c>
      <c r="E1849" s="98" t="s">
        <v>13669</v>
      </c>
      <c r="F1849" s="124">
        <v>14</v>
      </c>
      <c r="G1849" s="112">
        <v>44075</v>
      </c>
      <c r="H1849" s="98"/>
      <c r="I1849" s="123" t="str">
        <f t="shared" si="28"/>
        <v>SIM</v>
      </c>
      <c r="J1849" s="123"/>
      <c r="K1849" s="123"/>
      <c r="L1849" s="123"/>
      <c r="M1849" s="98"/>
      <c r="N1849" s="118"/>
    </row>
    <row r="1850" spans="1:14" x14ac:dyDescent="0.25">
      <c r="A1850" s="130">
        <v>88818299000137</v>
      </c>
      <c r="B1850" s="98" t="s">
        <v>13216</v>
      </c>
      <c r="C1850" s="123" t="s">
        <v>3812</v>
      </c>
      <c r="D1850" s="98" t="s">
        <v>13667</v>
      </c>
      <c r="E1850" s="98" t="s">
        <v>13669</v>
      </c>
      <c r="F1850" s="124">
        <v>14</v>
      </c>
      <c r="G1850" s="112">
        <v>44013</v>
      </c>
      <c r="H1850" s="98"/>
      <c r="I1850" s="123" t="str">
        <f t="shared" si="28"/>
        <v>SIM</v>
      </c>
      <c r="J1850" s="123"/>
      <c r="K1850" s="123"/>
      <c r="L1850" s="123"/>
      <c r="M1850" s="98"/>
      <c r="N1850" s="118"/>
    </row>
    <row r="1851" spans="1:14" x14ac:dyDescent="0.25">
      <c r="A1851" s="130">
        <v>87613097000196</v>
      </c>
      <c r="B1851" s="98" t="s">
        <v>13217</v>
      </c>
      <c r="C1851" s="123" t="s">
        <v>3812</v>
      </c>
      <c r="D1851" s="98" t="s">
        <v>13667</v>
      </c>
      <c r="E1851" s="98" t="s">
        <v>13669</v>
      </c>
      <c r="F1851" s="124">
        <v>11.7</v>
      </c>
      <c r="G1851" s="112">
        <v>40544</v>
      </c>
      <c r="H1851" s="98"/>
      <c r="I1851" s="123" t="str">
        <f t="shared" si="28"/>
        <v>NÃO</v>
      </c>
      <c r="J1851" s="123"/>
      <c r="K1851" s="123"/>
      <c r="L1851" s="123"/>
      <c r="M1851" s="98" t="s">
        <v>16504</v>
      </c>
      <c r="N1851" s="118"/>
    </row>
    <row r="1852" spans="1:14" x14ac:dyDescent="0.25">
      <c r="A1852" s="130">
        <v>6019491000107</v>
      </c>
      <c r="B1852" s="98" t="s">
        <v>13218</v>
      </c>
      <c r="C1852" s="123" t="s">
        <v>1142</v>
      </c>
      <c r="D1852" s="98" t="s">
        <v>13667</v>
      </c>
      <c r="E1852" s="98" t="s">
        <v>13669</v>
      </c>
      <c r="F1852" s="124">
        <v>11</v>
      </c>
      <c r="G1852" s="112">
        <v>42158</v>
      </c>
      <c r="H1852" s="98"/>
      <c r="I1852" s="123" t="str">
        <f t="shared" si="28"/>
        <v>NÃO</v>
      </c>
      <c r="J1852" s="123"/>
      <c r="K1852" s="123"/>
      <c r="L1852" s="123"/>
      <c r="M1852" s="98" t="s">
        <v>14448</v>
      </c>
      <c r="N1852" s="118"/>
    </row>
    <row r="1853" spans="1:14" x14ac:dyDescent="0.25">
      <c r="A1853" s="130">
        <v>76021450000122</v>
      </c>
      <c r="B1853" s="98" t="s">
        <v>13219</v>
      </c>
      <c r="C1853" s="123" t="s">
        <v>3143</v>
      </c>
      <c r="D1853" s="98" t="s">
        <v>13667</v>
      </c>
      <c r="E1853" s="98" t="s">
        <v>13669</v>
      </c>
      <c r="F1853" s="124">
        <v>11</v>
      </c>
      <c r="G1853" s="112">
        <v>38428</v>
      </c>
      <c r="H1853" s="98"/>
      <c r="I1853" s="123" t="str">
        <f t="shared" si="28"/>
        <v>NÃO</v>
      </c>
      <c r="J1853" s="123"/>
      <c r="K1853" s="123"/>
      <c r="L1853" s="123"/>
      <c r="M1853" s="98"/>
      <c r="N1853" s="118"/>
    </row>
    <row r="1854" spans="1:14" x14ac:dyDescent="0.25">
      <c r="A1854" s="130">
        <v>8355463000188</v>
      </c>
      <c r="B1854" s="98" t="s">
        <v>13220</v>
      </c>
      <c r="C1854" s="123" t="s">
        <v>3601</v>
      </c>
      <c r="D1854" s="98" t="s">
        <v>13667</v>
      </c>
      <c r="E1854" s="98" t="s">
        <v>13669</v>
      </c>
      <c r="F1854" s="124">
        <v>11</v>
      </c>
      <c r="G1854" s="112">
        <v>41913</v>
      </c>
      <c r="H1854" s="98"/>
      <c r="I1854" s="123" t="str">
        <f t="shared" si="28"/>
        <v>NÃO</v>
      </c>
      <c r="J1854" s="123"/>
      <c r="K1854" s="123"/>
      <c r="L1854" s="123"/>
      <c r="M1854" s="98" t="s">
        <v>16118</v>
      </c>
      <c r="N1854" s="118"/>
    </row>
    <row r="1855" spans="1:14" x14ac:dyDescent="0.25">
      <c r="A1855" s="130">
        <v>89971758000180</v>
      </c>
      <c r="B1855" s="98" t="s">
        <v>13221</v>
      </c>
      <c r="C1855" s="123" t="s">
        <v>3812</v>
      </c>
      <c r="D1855" s="98" t="s">
        <v>13667</v>
      </c>
      <c r="E1855" s="98" t="s">
        <v>13669</v>
      </c>
      <c r="F1855" s="124">
        <v>11</v>
      </c>
      <c r="G1855" s="112">
        <v>43831</v>
      </c>
      <c r="H1855" s="98"/>
      <c r="I1855" s="123" t="str">
        <f t="shared" si="28"/>
        <v>NÃO</v>
      </c>
      <c r="J1855" s="123"/>
      <c r="K1855" s="123"/>
      <c r="L1855" s="123"/>
      <c r="M1855" s="98"/>
      <c r="N1855" s="118"/>
    </row>
    <row r="1856" spans="1:14" x14ac:dyDescent="0.25">
      <c r="A1856" s="130">
        <v>2391654000119</v>
      </c>
      <c r="B1856" s="98" t="s">
        <v>13222</v>
      </c>
      <c r="C1856" s="123" t="s">
        <v>901</v>
      </c>
      <c r="D1856" s="98" t="s">
        <v>13667</v>
      </c>
      <c r="E1856" s="98" t="s">
        <v>13669</v>
      </c>
      <c r="F1856" s="124">
        <v>11</v>
      </c>
      <c r="G1856" s="112">
        <v>41331</v>
      </c>
      <c r="H1856" s="98"/>
      <c r="I1856" s="123" t="str">
        <f t="shared" si="28"/>
        <v>NÃO</v>
      </c>
      <c r="J1856" s="123"/>
      <c r="K1856" s="123"/>
      <c r="L1856" s="123"/>
      <c r="M1856" s="98" t="s">
        <v>14349</v>
      </c>
      <c r="N1856" s="118"/>
    </row>
    <row r="1857" spans="1:14" x14ac:dyDescent="0.25">
      <c r="A1857" s="130">
        <v>22855167000177</v>
      </c>
      <c r="B1857" s="98" t="s">
        <v>13223</v>
      </c>
      <c r="C1857" s="123" t="s">
        <v>3747</v>
      </c>
      <c r="D1857" s="98" t="s">
        <v>13667</v>
      </c>
      <c r="E1857" s="98" t="s">
        <v>13669</v>
      </c>
      <c r="F1857" s="124">
        <v>11</v>
      </c>
      <c r="G1857" s="112">
        <v>42356</v>
      </c>
      <c r="H1857" s="98"/>
      <c r="I1857" s="123" t="str">
        <f t="shared" si="28"/>
        <v>NÃO</v>
      </c>
      <c r="J1857" s="123"/>
      <c r="K1857" s="123"/>
      <c r="L1857" s="123"/>
      <c r="M1857" s="98"/>
      <c r="N1857" s="118"/>
    </row>
    <row r="1858" spans="1:14" x14ac:dyDescent="0.25">
      <c r="A1858" s="130">
        <v>24862864000180</v>
      </c>
      <c r="B1858" s="98" t="s">
        <v>13224</v>
      </c>
      <c r="C1858" s="123" t="s">
        <v>901</v>
      </c>
      <c r="D1858" s="98" t="s">
        <v>13667</v>
      </c>
      <c r="E1858" s="98" t="s">
        <v>13669</v>
      </c>
      <c r="F1858" s="124">
        <v>11</v>
      </c>
      <c r="G1858" s="112">
        <v>43291</v>
      </c>
      <c r="H1858" s="98"/>
      <c r="I1858" s="123" t="str">
        <f t="shared" si="28"/>
        <v>NÃO</v>
      </c>
      <c r="J1858" s="123"/>
      <c r="K1858" s="123"/>
      <c r="L1858" s="123"/>
      <c r="M1858" s="98" t="s">
        <v>14351</v>
      </c>
      <c r="N1858" s="118"/>
    </row>
    <row r="1859" spans="1:14" x14ac:dyDescent="0.25">
      <c r="A1859" s="130">
        <v>12364881000109</v>
      </c>
      <c r="B1859" s="98" t="s">
        <v>13225</v>
      </c>
      <c r="C1859" s="123" t="s">
        <v>29</v>
      </c>
      <c r="D1859" s="98" t="s">
        <v>13667</v>
      </c>
      <c r="E1859" s="98" t="s">
        <v>13669</v>
      </c>
      <c r="F1859" s="124">
        <v>11</v>
      </c>
      <c r="G1859" s="112">
        <v>41536</v>
      </c>
      <c r="H1859" s="98"/>
      <c r="I1859" s="123" t="str">
        <f t="shared" ref="I1859:I1922" si="29">IFERROR(IF(OR(E1859="Ativos", E1859="Aposentados",E1859="Pensionistas"),IF(F1859&gt;=14,"SIM","NÃO"),""),"")</f>
        <v>NÃO</v>
      </c>
      <c r="J1859" s="123"/>
      <c r="K1859" s="123"/>
      <c r="L1859" s="123"/>
      <c r="M1859" s="98" t="s">
        <v>13798</v>
      </c>
      <c r="N1859" s="118"/>
    </row>
    <row r="1860" spans="1:14" x14ac:dyDescent="0.25">
      <c r="A1860" s="130">
        <v>87612966000168</v>
      </c>
      <c r="B1860" s="98" t="s">
        <v>13226</v>
      </c>
      <c r="C1860" s="123" t="s">
        <v>3812</v>
      </c>
      <c r="D1860" s="98" t="s">
        <v>13667</v>
      </c>
      <c r="E1860" s="98" t="s">
        <v>13669</v>
      </c>
      <c r="F1860" s="124">
        <v>14</v>
      </c>
      <c r="G1860" s="112">
        <v>44027</v>
      </c>
      <c r="H1860" s="98"/>
      <c r="I1860" s="123" t="str">
        <f t="shared" si="29"/>
        <v>SIM</v>
      </c>
      <c r="J1860" s="123"/>
      <c r="K1860" s="123"/>
      <c r="L1860" s="123"/>
      <c r="M1860" s="98"/>
      <c r="N1860" s="118"/>
    </row>
    <row r="1861" spans="1:14" x14ac:dyDescent="0.25">
      <c r="A1861" s="130">
        <v>1616670000108</v>
      </c>
      <c r="B1861" s="98" t="s">
        <v>13227</v>
      </c>
      <c r="C1861" s="123" t="s">
        <v>901</v>
      </c>
      <c r="D1861" s="98" t="s">
        <v>13667</v>
      </c>
      <c r="E1861" s="98" t="s">
        <v>13669</v>
      </c>
      <c r="F1861" s="124">
        <v>11</v>
      </c>
      <c r="G1861" s="112">
        <v>41437</v>
      </c>
      <c r="H1861" s="98"/>
      <c r="I1861" s="123" t="str">
        <f t="shared" si="29"/>
        <v>NÃO</v>
      </c>
      <c r="J1861" s="123"/>
      <c r="K1861" s="123"/>
      <c r="L1861" s="123"/>
      <c r="M1861" s="98" t="s">
        <v>14353</v>
      </c>
      <c r="N1861" s="118"/>
    </row>
    <row r="1862" spans="1:14" x14ac:dyDescent="0.25">
      <c r="A1862" s="130">
        <v>46395000000139</v>
      </c>
      <c r="B1862" s="98" t="s">
        <v>13228</v>
      </c>
      <c r="C1862" s="123" t="s">
        <v>4626</v>
      </c>
      <c r="D1862" s="98" t="s">
        <v>13667</v>
      </c>
      <c r="E1862" s="98" t="s">
        <v>13669</v>
      </c>
      <c r="F1862" s="124">
        <v>14</v>
      </c>
      <c r="G1862" s="112">
        <v>43552</v>
      </c>
      <c r="H1862" s="98"/>
      <c r="I1862" s="123" t="str">
        <f t="shared" si="29"/>
        <v>SIM</v>
      </c>
      <c r="J1862" s="123"/>
      <c r="K1862" s="123"/>
      <c r="L1862" s="123"/>
      <c r="M1862" s="98"/>
      <c r="N1862" s="118"/>
    </row>
    <row r="1863" spans="1:14" x14ac:dyDescent="0.25">
      <c r="A1863" s="130">
        <v>87613642000144</v>
      </c>
      <c r="B1863" s="98" t="s">
        <v>13229</v>
      </c>
      <c r="C1863" s="123" t="s">
        <v>3812</v>
      </c>
      <c r="D1863" s="98" t="s">
        <v>13667</v>
      </c>
      <c r="E1863" s="98" t="s">
        <v>13669</v>
      </c>
      <c r="F1863" s="124">
        <v>11</v>
      </c>
      <c r="G1863" s="112">
        <v>38439</v>
      </c>
      <c r="H1863" s="98"/>
      <c r="I1863" s="123" t="str">
        <f t="shared" si="29"/>
        <v>NÃO</v>
      </c>
      <c r="J1863" s="123"/>
      <c r="K1863" s="123"/>
      <c r="L1863" s="123"/>
      <c r="M1863" s="98" t="s">
        <v>16507</v>
      </c>
      <c r="N1863" s="118"/>
    </row>
    <row r="1864" spans="1:14" x14ac:dyDescent="0.25">
      <c r="A1864" s="130">
        <v>8079774000161</v>
      </c>
      <c r="B1864" s="98" t="s">
        <v>13230</v>
      </c>
      <c r="C1864" s="123" t="s">
        <v>3601</v>
      </c>
      <c r="D1864" s="98" t="s">
        <v>13667</v>
      </c>
      <c r="E1864" s="98" t="s">
        <v>13669</v>
      </c>
      <c r="F1864" s="124">
        <v>11</v>
      </c>
      <c r="G1864" s="112">
        <v>41907</v>
      </c>
      <c r="H1864" s="98"/>
      <c r="I1864" s="123" t="str">
        <f t="shared" si="29"/>
        <v>NÃO</v>
      </c>
      <c r="J1864" s="123"/>
      <c r="K1864" s="123"/>
      <c r="L1864" s="123"/>
      <c r="M1864" s="98" t="s">
        <v>16120</v>
      </c>
      <c r="N1864" s="118"/>
    </row>
    <row r="1865" spans="1:14" x14ac:dyDescent="0.25">
      <c r="A1865" s="130">
        <v>28909604000174</v>
      </c>
      <c r="B1865" s="98" t="s">
        <v>13231</v>
      </c>
      <c r="C1865" s="123" t="s">
        <v>3513</v>
      </c>
      <c r="D1865" s="98" t="s">
        <v>13667</v>
      </c>
      <c r="E1865" s="98" t="s">
        <v>13669</v>
      </c>
      <c r="F1865" s="124">
        <v>11</v>
      </c>
      <c r="G1865" s="112">
        <v>39773</v>
      </c>
      <c r="H1865" s="98"/>
      <c r="I1865" s="123" t="str">
        <f t="shared" si="29"/>
        <v>NÃO</v>
      </c>
      <c r="J1865" s="123"/>
      <c r="K1865" s="123"/>
      <c r="L1865" s="123"/>
      <c r="M1865" s="98"/>
      <c r="N1865" s="118"/>
    </row>
    <row r="1866" spans="1:14" x14ac:dyDescent="0.25">
      <c r="A1866" s="130">
        <v>93235968000188</v>
      </c>
      <c r="B1866" s="98" t="s">
        <v>13232</v>
      </c>
      <c r="C1866" s="123" t="s">
        <v>3812</v>
      </c>
      <c r="D1866" s="98" t="s">
        <v>13667</v>
      </c>
      <c r="E1866" s="98" t="s">
        <v>13669</v>
      </c>
      <c r="F1866" s="124">
        <v>11</v>
      </c>
      <c r="G1866" s="112">
        <v>38777</v>
      </c>
      <c r="H1866" s="98"/>
      <c r="I1866" s="123" t="str">
        <f t="shared" si="29"/>
        <v>NÃO</v>
      </c>
      <c r="J1866" s="123"/>
      <c r="K1866" s="123"/>
      <c r="L1866" s="123"/>
      <c r="M1866" s="98"/>
      <c r="N1866" s="118"/>
    </row>
    <row r="1867" spans="1:14" x14ac:dyDescent="0.25">
      <c r="A1867" s="130">
        <v>1613101000109</v>
      </c>
      <c r="B1867" s="98" t="s">
        <v>13233</v>
      </c>
      <c r="C1867" s="123" t="s">
        <v>4289</v>
      </c>
      <c r="D1867" s="98" t="s">
        <v>13667</v>
      </c>
      <c r="E1867" s="98" t="s">
        <v>13669</v>
      </c>
      <c r="F1867" s="124">
        <v>11</v>
      </c>
      <c r="G1867" s="112">
        <v>38062</v>
      </c>
      <c r="H1867" s="98"/>
      <c r="I1867" s="123" t="str">
        <f t="shared" si="29"/>
        <v>NÃO</v>
      </c>
      <c r="J1867" s="123"/>
      <c r="K1867" s="123"/>
      <c r="L1867" s="123"/>
      <c r="M1867" s="98"/>
      <c r="N1867" s="118"/>
    </row>
    <row r="1868" spans="1:14" x14ac:dyDescent="0.25">
      <c r="A1868" s="130">
        <v>93592715000161</v>
      </c>
      <c r="B1868" s="98" t="s">
        <v>13234</v>
      </c>
      <c r="C1868" s="123" t="s">
        <v>3812</v>
      </c>
      <c r="D1868" s="98" t="s">
        <v>13667</v>
      </c>
      <c r="E1868" s="98" t="s">
        <v>13669</v>
      </c>
      <c r="F1868" s="124">
        <v>11</v>
      </c>
      <c r="G1868" s="112">
        <v>40401</v>
      </c>
      <c r="H1868" s="98"/>
      <c r="I1868" s="123" t="str">
        <f t="shared" si="29"/>
        <v>NÃO</v>
      </c>
      <c r="J1868" s="123"/>
      <c r="K1868" s="123"/>
      <c r="L1868" s="123"/>
      <c r="M1868" s="98" t="s">
        <v>16510</v>
      </c>
      <c r="N1868" s="118"/>
    </row>
    <row r="1869" spans="1:14" x14ac:dyDescent="0.25">
      <c r="A1869" s="130">
        <v>76975259000110</v>
      </c>
      <c r="B1869" s="98" t="s">
        <v>13235</v>
      </c>
      <c r="C1869" s="123" t="s">
        <v>3143</v>
      </c>
      <c r="D1869" s="98" t="s">
        <v>13667</v>
      </c>
      <c r="E1869" s="98" t="s">
        <v>13669</v>
      </c>
      <c r="F1869" s="124">
        <v>11</v>
      </c>
      <c r="G1869" s="112">
        <v>42643</v>
      </c>
      <c r="H1869" s="98"/>
      <c r="I1869" s="123" t="str">
        <f t="shared" si="29"/>
        <v>NÃO</v>
      </c>
      <c r="J1869" s="123"/>
      <c r="K1869" s="123"/>
      <c r="L1869" s="123"/>
      <c r="M1869" s="98"/>
      <c r="N1869" s="118"/>
    </row>
    <row r="1870" spans="1:14" x14ac:dyDescent="0.25">
      <c r="A1870" s="130">
        <v>87489910000168</v>
      </c>
      <c r="B1870" s="98" t="s">
        <v>13236</v>
      </c>
      <c r="C1870" s="123" t="s">
        <v>3812</v>
      </c>
      <c r="D1870" s="98" t="s">
        <v>13667</v>
      </c>
      <c r="E1870" s="98" t="s">
        <v>13669</v>
      </c>
      <c r="F1870" s="124">
        <v>14</v>
      </c>
      <c r="G1870" s="112">
        <v>44029</v>
      </c>
      <c r="H1870" s="98"/>
      <c r="I1870" s="123" t="str">
        <f t="shared" si="29"/>
        <v>SIM</v>
      </c>
      <c r="J1870" s="123"/>
      <c r="K1870" s="123"/>
      <c r="L1870" s="123"/>
      <c r="M1870" s="98"/>
      <c r="N1870" s="118"/>
    </row>
    <row r="1871" spans="1:14" x14ac:dyDescent="0.25">
      <c r="A1871" s="130">
        <v>1577844000162</v>
      </c>
      <c r="B1871" s="98" t="s">
        <v>13237</v>
      </c>
      <c r="C1871" s="123" t="s">
        <v>1142</v>
      </c>
      <c r="D1871" s="98" t="s">
        <v>13667</v>
      </c>
      <c r="E1871" s="98" t="s">
        <v>13669</v>
      </c>
      <c r="F1871" s="124">
        <v>11</v>
      </c>
      <c r="G1871" s="112">
        <v>43250</v>
      </c>
      <c r="H1871" s="98"/>
      <c r="I1871" s="123" t="str">
        <f t="shared" si="29"/>
        <v>NÃO</v>
      </c>
      <c r="J1871" s="123"/>
      <c r="K1871" s="123"/>
      <c r="L1871" s="123"/>
      <c r="M1871" s="98"/>
      <c r="N1871" s="118"/>
    </row>
    <row r="1872" spans="1:14" x14ac:dyDescent="0.25">
      <c r="A1872" s="130">
        <v>24891418000102</v>
      </c>
      <c r="B1872" s="98" t="s">
        <v>13238</v>
      </c>
      <c r="C1872" s="123" t="s">
        <v>1356</v>
      </c>
      <c r="D1872" s="98" t="s">
        <v>13667</v>
      </c>
      <c r="E1872" s="98" t="s">
        <v>13669</v>
      </c>
      <c r="F1872" s="124">
        <v>11</v>
      </c>
      <c r="G1872" s="112">
        <v>38493</v>
      </c>
      <c r="H1872" s="98"/>
      <c r="I1872" s="123" t="str">
        <f t="shared" si="29"/>
        <v>NÃO</v>
      </c>
      <c r="J1872" s="123"/>
      <c r="K1872" s="123"/>
      <c r="L1872" s="123"/>
      <c r="M1872" s="98" t="s">
        <v>14788</v>
      </c>
      <c r="N1872" s="118"/>
    </row>
    <row r="1873" spans="1:14" x14ac:dyDescent="0.25">
      <c r="A1873" s="130">
        <v>70946009000175</v>
      </c>
      <c r="B1873" s="98" t="s">
        <v>13239</v>
      </c>
      <c r="C1873" s="123" t="s">
        <v>4626</v>
      </c>
      <c r="D1873" s="98" t="s">
        <v>13667</v>
      </c>
      <c r="E1873" s="98" t="s">
        <v>13669</v>
      </c>
      <c r="F1873" s="124">
        <v>11</v>
      </c>
      <c r="G1873" s="112">
        <v>38432</v>
      </c>
      <c r="H1873" s="98"/>
      <c r="I1873" s="123" t="str">
        <f t="shared" si="29"/>
        <v>NÃO</v>
      </c>
      <c r="J1873" s="123"/>
      <c r="K1873" s="123"/>
      <c r="L1873" s="123"/>
      <c r="M1873" s="98"/>
      <c r="N1873" s="118"/>
    </row>
    <row r="1874" spans="1:14" x14ac:dyDescent="0.25">
      <c r="A1874" s="130">
        <v>12247631000199</v>
      </c>
      <c r="B1874" s="98" t="s">
        <v>13240</v>
      </c>
      <c r="C1874" s="123" t="s">
        <v>29</v>
      </c>
      <c r="D1874" s="98" t="s">
        <v>13667</v>
      </c>
      <c r="E1874" s="98" t="s">
        <v>13669</v>
      </c>
      <c r="F1874" s="124">
        <v>11</v>
      </c>
      <c r="G1874" s="112">
        <v>38565</v>
      </c>
      <c r="H1874" s="98"/>
      <c r="I1874" s="123" t="str">
        <f t="shared" si="29"/>
        <v>NÃO</v>
      </c>
      <c r="J1874" s="123"/>
      <c r="K1874" s="123"/>
      <c r="L1874" s="123"/>
      <c r="M1874" s="98" t="s">
        <v>13801</v>
      </c>
      <c r="N1874" s="118"/>
    </row>
    <row r="1875" spans="1:14" x14ac:dyDescent="0.25">
      <c r="A1875" s="130">
        <v>46482832000192</v>
      </c>
      <c r="B1875" s="98" t="s">
        <v>13241</v>
      </c>
      <c r="C1875" s="123" t="s">
        <v>4626</v>
      </c>
      <c r="D1875" s="98" t="s">
        <v>13667</v>
      </c>
      <c r="E1875" s="98" t="s">
        <v>13669</v>
      </c>
      <c r="F1875" s="124">
        <v>14</v>
      </c>
      <c r="G1875" s="112">
        <v>44136</v>
      </c>
      <c r="H1875" s="98"/>
      <c r="I1875" s="123" t="str">
        <f t="shared" si="29"/>
        <v>SIM</v>
      </c>
      <c r="J1875" s="123"/>
      <c r="K1875" s="123"/>
      <c r="L1875" s="123"/>
      <c r="M1875" s="98"/>
      <c r="N1875" s="118"/>
    </row>
    <row r="1876" spans="1:14" x14ac:dyDescent="0.25">
      <c r="A1876" s="130">
        <v>5105143000181</v>
      </c>
      <c r="B1876" s="98" t="s">
        <v>13242</v>
      </c>
      <c r="C1876" s="123" t="s">
        <v>2413</v>
      </c>
      <c r="D1876" s="98" t="s">
        <v>13667</v>
      </c>
      <c r="E1876" s="98" t="s">
        <v>13669</v>
      </c>
      <c r="F1876" s="124">
        <v>11</v>
      </c>
      <c r="G1876" s="112">
        <v>39300</v>
      </c>
      <c r="H1876" s="98"/>
      <c r="I1876" s="123" t="str">
        <f t="shared" si="29"/>
        <v>NÃO</v>
      </c>
      <c r="J1876" s="123"/>
      <c r="K1876" s="123"/>
      <c r="L1876" s="123"/>
      <c r="M1876" s="98" t="s">
        <v>15109</v>
      </c>
      <c r="N1876" s="118"/>
    </row>
    <row r="1877" spans="1:14" x14ac:dyDescent="0.25">
      <c r="A1877" s="130">
        <v>8742439000100</v>
      </c>
      <c r="B1877" s="98" t="s">
        <v>13243</v>
      </c>
      <c r="C1877" s="123" t="s">
        <v>2554</v>
      </c>
      <c r="D1877" s="98" t="s">
        <v>13667</v>
      </c>
      <c r="E1877" s="98" t="s">
        <v>13669</v>
      </c>
      <c r="F1877" s="124">
        <v>11</v>
      </c>
      <c r="G1877" s="112">
        <v>39110</v>
      </c>
      <c r="H1877" s="98"/>
      <c r="I1877" s="123" t="str">
        <f t="shared" si="29"/>
        <v>NÃO</v>
      </c>
      <c r="J1877" s="123"/>
      <c r="K1877" s="123"/>
      <c r="L1877" s="123"/>
      <c r="M1877" s="98" t="s">
        <v>13534</v>
      </c>
      <c r="N1877" s="118"/>
    </row>
    <row r="1878" spans="1:14" x14ac:dyDescent="0.25">
      <c r="A1878" s="130">
        <v>28645786000113</v>
      </c>
      <c r="B1878" s="98" t="s">
        <v>13244</v>
      </c>
      <c r="C1878" s="123" t="s">
        <v>3513</v>
      </c>
      <c r="D1878" s="98" t="s">
        <v>13667</v>
      </c>
      <c r="E1878" s="98" t="s">
        <v>13669</v>
      </c>
      <c r="F1878" s="124">
        <v>11</v>
      </c>
      <c r="G1878" s="112">
        <v>41454</v>
      </c>
      <c r="H1878" s="98"/>
      <c r="I1878" s="123" t="str">
        <f t="shared" si="29"/>
        <v>NÃO</v>
      </c>
      <c r="J1878" s="123"/>
      <c r="K1878" s="123"/>
      <c r="L1878" s="123"/>
      <c r="M1878" s="98" t="s">
        <v>16034</v>
      </c>
      <c r="N1878" s="118"/>
    </row>
    <row r="1879" spans="1:14" x14ac:dyDescent="0.25">
      <c r="A1879" s="130">
        <v>88370879000104</v>
      </c>
      <c r="B1879" s="98" t="s">
        <v>13245</v>
      </c>
      <c r="C1879" s="123" t="s">
        <v>3812</v>
      </c>
      <c r="D1879" s="98" t="s">
        <v>13667</v>
      </c>
      <c r="E1879" s="98" t="s">
        <v>13669</v>
      </c>
      <c r="F1879" s="124">
        <v>14</v>
      </c>
      <c r="G1879" s="112">
        <v>44136</v>
      </c>
      <c r="H1879" s="98"/>
      <c r="I1879" s="123" t="str">
        <f t="shared" si="29"/>
        <v>SIM</v>
      </c>
      <c r="J1879" s="123"/>
      <c r="K1879" s="123"/>
      <c r="L1879" s="123"/>
      <c r="M1879" s="98"/>
      <c r="N1879" s="118"/>
    </row>
    <row r="1880" spans="1:14" x14ac:dyDescent="0.25">
      <c r="A1880" s="130">
        <v>18308734000106</v>
      </c>
      <c r="B1880" s="98" t="s">
        <v>13246</v>
      </c>
      <c r="C1880" s="123" t="s">
        <v>1356</v>
      </c>
      <c r="D1880" s="98" t="s">
        <v>13667</v>
      </c>
      <c r="E1880" s="98" t="s">
        <v>13669</v>
      </c>
      <c r="F1880" s="124">
        <v>11</v>
      </c>
      <c r="G1880" s="112">
        <v>39547</v>
      </c>
      <c r="H1880" s="98"/>
      <c r="I1880" s="123" t="str">
        <f t="shared" si="29"/>
        <v>NÃO</v>
      </c>
      <c r="J1880" s="123"/>
      <c r="K1880" s="123"/>
      <c r="L1880" s="123"/>
      <c r="M1880" s="98"/>
      <c r="N1880" s="118"/>
    </row>
    <row r="1881" spans="1:14" x14ac:dyDescent="0.25">
      <c r="A1881" s="130">
        <v>97229181000164</v>
      </c>
      <c r="B1881" s="98" t="s">
        <v>13248</v>
      </c>
      <c r="C1881" s="123" t="s">
        <v>3812</v>
      </c>
      <c r="D1881" s="98" t="s">
        <v>13667</v>
      </c>
      <c r="E1881" s="98" t="s">
        <v>13669</v>
      </c>
      <c r="F1881" s="124">
        <v>14</v>
      </c>
      <c r="G1881" s="112">
        <v>44136</v>
      </c>
      <c r="H1881" s="98"/>
      <c r="I1881" s="123" t="str">
        <f t="shared" si="29"/>
        <v>SIM</v>
      </c>
      <c r="J1881" s="123"/>
      <c r="K1881" s="123"/>
      <c r="L1881" s="123"/>
      <c r="M1881" s="98"/>
      <c r="N1881" s="118"/>
    </row>
    <row r="1882" spans="1:14" x14ac:dyDescent="0.25">
      <c r="A1882" s="130">
        <v>75381178000129</v>
      </c>
      <c r="B1882" s="98" t="s">
        <v>13249</v>
      </c>
      <c r="C1882" s="123" t="s">
        <v>3143</v>
      </c>
      <c r="D1882" s="98" t="s">
        <v>13667</v>
      </c>
      <c r="E1882" s="98" t="s">
        <v>13669</v>
      </c>
      <c r="F1882" s="124">
        <v>11</v>
      </c>
      <c r="G1882" s="112">
        <v>40502</v>
      </c>
      <c r="H1882" s="98"/>
      <c r="I1882" s="123" t="str">
        <f t="shared" si="29"/>
        <v>NÃO</v>
      </c>
      <c r="J1882" s="123"/>
      <c r="K1882" s="123"/>
      <c r="L1882" s="123"/>
      <c r="M1882" s="98" t="s">
        <v>13534</v>
      </c>
      <c r="N1882" s="118"/>
    </row>
    <row r="1883" spans="1:14" x14ac:dyDescent="0.25">
      <c r="A1883" s="130">
        <v>8080210000149</v>
      </c>
      <c r="B1883" s="98" t="s">
        <v>13250</v>
      </c>
      <c r="C1883" s="123" t="s">
        <v>3601</v>
      </c>
      <c r="D1883" s="98" t="s">
        <v>13667</v>
      </c>
      <c r="E1883" s="98" t="s">
        <v>13669</v>
      </c>
      <c r="F1883" s="124">
        <v>14</v>
      </c>
      <c r="G1883" s="112">
        <v>44075</v>
      </c>
      <c r="H1883" s="98"/>
      <c r="I1883" s="123" t="str">
        <f t="shared" si="29"/>
        <v>SIM</v>
      </c>
      <c r="J1883" s="123"/>
      <c r="K1883" s="123"/>
      <c r="L1883" s="123"/>
      <c r="M1883" s="98"/>
      <c r="N1883" s="118"/>
    </row>
    <row r="1884" spans="1:14" x14ac:dyDescent="0.25">
      <c r="A1884" s="130">
        <v>92902055000105</v>
      </c>
      <c r="B1884" s="98" t="s">
        <v>13251</v>
      </c>
      <c r="C1884" s="123" t="s">
        <v>3812</v>
      </c>
      <c r="D1884" s="98" t="s">
        <v>13667</v>
      </c>
      <c r="E1884" s="98" t="s">
        <v>13669</v>
      </c>
      <c r="F1884" s="124">
        <v>14</v>
      </c>
      <c r="G1884" s="112">
        <v>43956</v>
      </c>
      <c r="H1884" s="98"/>
      <c r="I1884" s="123" t="str">
        <f t="shared" si="29"/>
        <v>SIM</v>
      </c>
      <c r="J1884" s="123"/>
      <c r="K1884" s="123"/>
      <c r="L1884" s="123"/>
      <c r="M1884" s="98"/>
      <c r="N1884" s="118"/>
    </row>
    <row r="1885" spans="1:14" x14ac:dyDescent="0.25">
      <c r="A1885" s="130">
        <v>94442241000134</v>
      </c>
      <c r="B1885" s="98" t="s">
        <v>13252</v>
      </c>
      <c r="C1885" s="123" t="s">
        <v>3812</v>
      </c>
      <c r="D1885" s="98" t="s">
        <v>13667</v>
      </c>
      <c r="E1885" s="98" t="s">
        <v>13669</v>
      </c>
      <c r="F1885" s="124">
        <v>14</v>
      </c>
      <c r="G1885" s="112">
        <v>43922</v>
      </c>
      <c r="H1885" s="98"/>
      <c r="I1885" s="123" t="str">
        <f t="shared" si="29"/>
        <v>SIM</v>
      </c>
      <c r="J1885" s="123"/>
      <c r="K1885" s="123"/>
      <c r="L1885" s="123"/>
      <c r="M1885" s="98"/>
      <c r="N1885" s="118"/>
    </row>
    <row r="1886" spans="1:14" x14ac:dyDescent="0.25">
      <c r="A1886" s="130">
        <v>91984492000152</v>
      </c>
      <c r="B1886" s="98" t="s">
        <v>13253</v>
      </c>
      <c r="C1886" s="123" t="s">
        <v>3812</v>
      </c>
      <c r="D1886" s="98" t="s">
        <v>13667</v>
      </c>
      <c r="E1886" s="98" t="s">
        <v>13669</v>
      </c>
      <c r="F1886" s="124">
        <v>11</v>
      </c>
      <c r="G1886" s="112">
        <v>40875</v>
      </c>
      <c r="H1886" s="98"/>
      <c r="I1886" s="123" t="str">
        <f t="shared" si="29"/>
        <v>NÃO</v>
      </c>
      <c r="J1886" s="123"/>
      <c r="K1886" s="123"/>
      <c r="L1886" s="123"/>
      <c r="M1886" s="98" t="s">
        <v>16516</v>
      </c>
      <c r="N1886" s="118"/>
    </row>
    <row r="1887" spans="1:14" x14ac:dyDescent="0.25">
      <c r="A1887" s="130">
        <v>8308470000129</v>
      </c>
      <c r="B1887" s="98" t="s">
        <v>13254</v>
      </c>
      <c r="C1887" s="123" t="s">
        <v>3601</v>
      </c>
      <c r="D1887" s="98" t="s">
        <v>13667</v>
      </c>
      <c r="E1887" s="98" t="s">
        <v>13669</v>
      </c>
      <c r="F1887" s="124">
        <v>11</v>
      </c>
      <c r="G1887" s="112">
        <v>41635</v>
      </c>
      <c r="H1887" s="98"/>
      <c r="I1887" s="123" t="str">
        <f t="shared" si="29"/>
        <v>NÃO</v>
      </c>
      <c r="J1887" s="123"/>
      <c r="K1887" s="123"/>
      <c r="L1887" s="123"/>
      <c r="M1887" s="98" t="s">
        <v>16123</v>
      </c>
      <c r="N1887" s="118"/>
    </row>
    <row r="1888" spans="1:14" x14ac:dyDescent="0.25">
      <c r="A1888" s="130">
        <v>46177523000109</v>
      </c>
      <c r="B1888" s="98" t="s">
        <v>13255</v>
      </c>
      <c r="C1888" s="123" t="s">
        <v>4626</v>
      </c>
      <c r="D1888" s="98" t="s">
        <v>13667</v>
      </c>
      <c r="E1888" s="98" t="s">
        <v>13669</v>
      </c>
      <c r="F1888" s="124">
        <v>14</v>
      </c>
      <c r="G1888" s="112">
        <v>44136</v>
      </c>
      <c r="H1888" s="98"/>
      <c r="I1888" s="123" t="str">
        <f t="shared" si="29"/>
        <v>SIM</v>
      </c>
      <c r="J1888" s="123"/>
      <c r="K1888" s="123"/>
      <c r="L1888" s="123"/>
      <c r="M1888" s="98"/>
      <c r="N1888" s="118"/>
    </row>
    <row r="1889" spans="1:14" x14ac:dyDescent="0.25">
      <c r="A1889" s="130">
        <v>87572079000103</v>
      </c>
      <c r="B1889" s="98" t="s">
        <v>13256</v>
      </c>
      <c r="C1889" s="123" t="s">
        <v>3812</v>
      </c>
      <c r="D1889" s="98" t="s">
        <v>13667</v>
      </c>
      <c r="E1889" s="98" t="s">
        <v>13669</v>
      </c>
      <c r="F1889" s="124">
        <v>14</v>
      </c>
      <c r="G1889" s="112">
        <v>44136</v>
      </c>
      <c r="H1889" s="98"/>
      <c r="I1889" s="123" t="str">
        <f t="shared" si="29"/>
        <v>SIM</v>
      </c>
      <c r="J1889" s="123"/>
      <c r="K1889" s="123"/>
      <c r="L1889" s="123"/>
      <c r="M1889" s="98"/>
      <c r="N1889" s="118"/>
    </row>
    <row r="1890" spans="1:14" x14ac:dyDescent="0.25">
      <c r="A1890" s="130">
        <v>11361896000150</v>
      </c>
      <c r="B1890" s="98" t="s">
        <v>13257</v>
      </c>
      <c r="C1890" s="123" t="s">
        <v>2758</v>
      </c>
      <c r="D1890" s="98" t="s">
        <v>13667</v>
      </c>
      <c r="E1890" s="98" t="s">
        <v>13669</v>
      </c>
      <c r="F1890" s="124">
        <v>11</v>
      </c>
      <c r="G1890" s="112">
        <v>38824</v>
      </c>
      <c r="H1890" s="98"/>
      <c r="I1890" s="123" t="str">
        <f t="shared" si="29"/>
        <v>NÃO</v>
      </c>
      <c r="J1890" s="123"/>
      <c r="K1890" s="123"/>
      <c r="L1890" s="123"/>
      <c r="M1890" s="98" t="s">
        <v>15509</v>
      </c>
      <c r="N1890" s="118"/>
    </row>
    <row r="1891" spans="1:14" x14ac:dyDescent="0.25">
      <c r="A1891" s="130">
        <v>8917080000156</v>
      </c>
      <c r="B1891" s="98" t="s">
        <v>13258</v>
      </c>
      <c r="C1891" s="123" t="s">
        <v>2554</v>
      </c>
      <c r="D1891" s="98" t="s">
        <v>13667</v>
      </c>
      <c r="E1891" s="98" t="s">
        <v>13669</v>
      </c>
      <c r="F1891" s="124">
        <v>11</v>
      </c>
      <c r="G1891" s="112">
        <v>41022</v>
      </c>
      <c r="H1891" s="98"/>
      <c r="I1891" s="123" t="str">
        <f t="shared" si="29"/>
        <v>NÃO</v>
      </c>
      <c r="J1891" s="123"/>
      <c r="K1891" s="123"/>
      <c r="L1891" s="123"/>
      <c r="M1891" s="98" t="s">
        <v>15225</v>
      </c>
      <c r="N1891" s="118"/>
    </row>
    <row r="1892" spans="1:14" x14ac:dyDescent="0.25">
      <c r="A1892" s="130">
        <v>13696257000171</v>
      </c>
      <c r="B1892" s="98" t="s">
        <v>13259</v>
      </c>
      <c r="C1892" s="123" t="s">
        <v>215</v>
      </c>
      <c r="D1892" s="98" t="s">
        <v>13667</v>
      </c>
      <c r="E1892" s="98" t="s">
        <v>13669</v>
      </c>
      <c r="F1892" s="124">
        <v>11</v>
      </c>
      <c r="G1892" s="112">
        <v>40529</v>
      </c>
      <c r="H1892" s="98"/>
      <c r="I1892" s="123" t="str">
        <f t="shared" si="29"/>
        <v>NÃO</v>
      </c>
      <c r="J1892" s="123"/>
      <c r="K1892" s="123"/>
      <c r="L1892" s="123"/>
      <c r="M1892" s="98"/>
      <c r="N1892" s="118"/>
    </row>
    <row r="1893" spans="1:14" x14ac:dyDescent="0.25">
      <c r="A1893" s="130">
        <v>87366159000102</v>
      </c>
      <c r="B1893" s="98" t="s">
        <v>13260</v>
      </c>
      <c r="C1893" s="123" t="s">
        <v>3812</v>
      </c>
      <c r="D1893" s="98" t="s">
        <v>13667</v>
      </c>
      <c r="E1893" s="98" t="s">
        <v>13669</v>
      </c>
      <c r="F1893" s="124">
        <v>14</v>
      </c>
      <c r="G1893" s="112">
        <v>44075</v>
      </c>
      <c r="H1893" s="98"/>
      <c r="I1893" s="123" t="str">
        <f t="shared" si="29"/>
        <v>SIM</v>
      </c>
      <c r="J1893" s="123"/>
      <c r="K1893" s="123"/>
      <c r="L1893" s="123"/>
      <c r="M1893" s="98"/>
      <c r="N1893" s="118"/>
    </row>
    <row r="1894" spans="1:14" x14ac:dyDescent="0.25">
      <c r="A1894" s="130">
        <v>29138393000186</v>
      </c>
      <c r="B1894" s="98" t="s">
        <v>13261</v>
      </c>
      <c r="C1894" s="123" t="s">
        <v>3513</v>
      </c>
      <c r="D1894" s="98" t="s">
        <v>13667</v>
      </c>
      <c r="E1894" s="98" t="s">
        <v>13669</v>
      </c>
      <c r="F1894" s="124">
        <v>11</v>
      </c>
      <c r="G1894" s="112">
        <v>42005</v>
      </c>
      <c r="H1894" s="98"/>
      <c r="I1894" s="123" t="str">
        <f t="shared" si="29"/>
        <v>NÃO</v>
      </c>
      <c r="J1894" s="123"/>
      <c r="K1894" s="123"/>
      <c r="L1894" s="123"/>
      <c r="M1894" s="98" t="s">
        <v>16035</v>
      </c>
      <c r="N1894" s="118"/>
    </row>
    <row r="1895" spans="1:14" x14ac:dyDescent="0.25">
      <c r="A1895" s="130">
        <v>88185020000125</v>
      </c>
      <c r="B1895" s="98" t="s">
        <v>13262</v>
      </c>
      <c r="C1895" s="123" t="s">
        <v>3812</v>
      </c>
      <c r="D1895" s="98" t="s">
        <v>13667</v>
      </c>
      <c r="E1895" s="98" t="s">
        <v>13669</v>
      </c>
      <c r="F1895" s="124">
        <v>11</v>
      </c>
      <c r="G1895" s="112">
        <v>43095</v>
      </c>
      <c r="H1895" s="98"/>
      <c r="I1895" s="123" t="str">
        <f t="shared" si="29"/>
        <v>NÃO</v>
      </c>
      <c r="J1895" s="123"/>
      <c r="K1895" s="123"/>
      <c r="L1895" s="123"/>
      <c r="M1895" s="98"/>
      <c r="N1895" s="118"/>
    </row>
    <row r="1896" spans="1:14" x14ac:dyDescent="0.25">
      <c r="A1896" s="130">
        <v>32147670000121</v>
      </c>
      <c r="B1896" s="98" t="s">
        <v>13263</v>
      </c>
      <c r="C1896" s="123" t="s">
        <v>3513</v>
      </c>
      <c r="D1896" s="98" t="s">
        <v>13667</v>
      </c>
      <c r="E1896" s="98" t="s">
        <v>13669</v>
      </c>
      <c r="F1896" s="124">
        <v>11</v>
      </c>
      <c r="G1896" s="112">
        <v>40998</v>
      </c>
      <c r="H1896" s="98"/>
      <c r="I1896" s="123" t="str">
        <f t="shared" si="29"/>
        <v>NÃO</v>
      </c>
      <c r="J1896" s="123"/>
      <c r="K1896" s="123"/>
      <c r="L1896" s="123"/>
      <c r="M1896" s="98" t="s">
        <v>16037</v>
      </c>
      <c r="N1896" s="118"/>
    </row>
    <row r="1897" spans="1:14" x14ac:dyDescent="0.25">
      <c r="A1897" s="130">
        <v>78200482000110</v>
      </c>
      <c r="B1897" s="98" t="s">
        <v>13264</v>
      </c>
      <c r="C1897" s="123" t="s">
        <v>3143</v>
      </c>
      <c r="D1897" s="98" t="s">
        <v>13667</v>
      </c>
      <c r="E1897" s="98" t="s">
        <v>13669</v>
      </c>
      <c r="F1897" s="124">
        <v>11</v>
      </c>
      <c r="G1897" s="112">
        <v>40985</v>
      </c>
      <c r="H1897" s="98"/>
      <c r="I1897" s="123" t="str">
        <f t="shared" si="29"/>
        <v>NÃO</v>
      </c>
      <c r="J1897" s="123"/>
      <c r="K1897" s="123"/>
      <c r="L1897" s="123"/>
      <c r="M1897" s="98" t="s">
        <v>15901</v>
      </c>
      <c r="N1897" s="118"/>
    </row>
    <row r="1898" spans="1:14" x14ac:dyDescent="0.25">
      <c r="A1898" s="130">
        <v>97320030000117</v>
      </c>
      <c r="B1898" s="98" t="s">
        <v>13265</v>
      </c>
      <c r="C1898" s="123" t="s">
        <v>3812</v>
      </c>
      <c r="D1898" s="98" t="s">
        <v>13667</v>
      </c>
      <c r="E1898" s="98" t="s">
        <v>13669</v>
      </c>
      <c r="F1898" s="124">
        <v>11</v>
      </c>
      <c r="G1898" s="112">
        <v>42736</v>
      </c>
      <c r="H1898" s="98"/>
      <c r="I1898" s="123" t="str">
        <f t="shared" si="29"/>
        <v>NÃO</v>
      </c>
      <c r="J1898" s="123"/>
      <c r="K1898" s="123"/>
      <c r="L1898" s="123"/>
      <c r="M1898" s="98" t="s">
        <v>16520</v>
      </c>
      <c r="N1898" s="118"/>
    </row>
    <row r="1899" spans="1:14" x14ac:dyDescent="0.25">
      <c r="A1899" s="130">
        <v>1612509000158</v>
      </c>
      <c r="B1899" s="98" t="s">
        <v>13266</v>
      </c>
      <c r="C1899" s="123" t="s">
        <v>1356</v>
      </c>
      <c r="D1899" s="98" t="s">
        <v>13667</v>
      </c>
      <c r="E1899" s="98" t="s">
        <v>13669</v>
      </c>
      <c r="F1899" s="124">
        <v>14</v>
      </c>
      <c r="G1899" s="112">
        <v>44136</v>
      </c>
      <c r="H1899" s="98"/>
      <c r="I1899" s="123" t="str">
        <f t="shared" si="29"/>
        <v>SIM</v>
      </c>
      <c r="J1899" s="123"/>
      <c r="K1899" s="123"/>
      <c r="L1899" s="123"/>
      <c r="M1899" s="98"/>
      <c r="N1899" s="118"/>
    </row>
    <row r="1900" spans="1:14" x14ac:dyDescent="0.25">
      <c r="A1900" s="130">
        <v>52879780000195</v>
      </c>
      <c r="B1900" s="98" t="s">
        <v>13267</v>
      </c>
      <c r="C1900" s="123" t="s">
        <v>4626</v>
      </c>
      <c r="D1900" s="98" t="s">
        <v>13667</v>
      </c>
      <c r="E1900" s="98" t="s">
        <v>13669</v>
      </c>
      <c r="F1900" s="124">
        <v>11</v>
      </c>
      <c r="G1900" s="112">
        <v>43788</v>
      </c>
      <c r="H1900" s="98"/>
      <c r="I1900" s="123" t="str">
        <f t="shared" si="29"/>
        <v>NÃO</v>
      </c>
      <c r="J1900" s="123"/>
      <c r="K1900" s="123"/>
      <c r="L1900" s="123"/>
      <c r="M1900" s="98"/>
      <c r="N1900" s="118"/>
    </row>
    <row r="1901" spans="1:14" x14ac:dyDescent="0.25">
      <c r="A1901" s="130">
        <v>1612805000159</v>
      </c>
      <c r="B1901" s="98" t="s">
        <v>13268</v>
      </c>
      <c r="C1901" s="123" t="s">
        <v>2926</v>
      </c>
      <c r="D1901" s="98" t="s">
        <v>13667</v>
      </c>
      <c r="E1901" s="98" t="s">
        <v>13669</v>
      </c>
      <c r="F1901" s="124">
        <v>14</v>
      </c>
      <c r="G1901" s="112">
        <v>44166</v>
      </c>
      <c r="H1901" s="98"/>
      <c r="I1901" s="123" t="str">
        <f t="shared" si="29"/>
        <v>SIM</v>
      </c>
      <c r="J1901" s="123"/>
      <c r="K1901" s="123"/>
      <c r="L1901" s="123"/>
      <c r="M1901" s="98"/>
      <c r="N1901" s="118"/>
    </row>
    <row r="1902" spans="1:14" x14ac:dyDescent="0.25">
      <c r="A1902" s="130">
        <v>87613196000178</v>
      </c>
      <c r="B1902" s="98" t="s">
        <v>13269</v>
      </c>
      <c r="C1902" s="123" t="s">
        <v>3812</v>
      </c>
      <c r="D1902" s="98" t="s">
        <v>13667</v>
      </c>
      <c r="E1902" s="98" t="s">
        <v>13669</v>
      </c>
      <c r="F1902" s="124">
        <v>14</v>
      </c>
      <c r="G1902" s="112">
        <v>44013</v>
      </c>
      <c r="H1902" s="98"/>
      <c r="I1902" s="123" t="str">
        <f t="shared" si="29"/>
        <v>SIM</v>
      </c>
      <c r="J1902" s="123"/>
      <c r="K1902" s="123"/>
      <c r="L1902" s="123"/>
      <c r="M1902" s="98"/>
      <c r="N1902" s="118"/>
    </row>
    <row r="1903" spans="1:14" x14ac:dyDescent="0.25">
      <c r="A1903" s="130">
        <v>91997056000118</v>
      </c>
      <c r="B1903" s="98" t="s">
        <v>13270</v>
      </c>
      <c r="C1903" s="123" t="s">
        <v>3812</v>
      </c>
      <c r="D1903" s="98" t="s">
        <v>13667</v>
      </c>
      <c r="E1903" s="98" t="s">
        <v>13669</v>
      </c>
      <c r="F1903" s="124">
        <v>14</v>
      </c>
      <c r="G1903" s="112">
        <v>44013</v>
      </c>
      <c r="H1903" s="98"/>
      <c r="I1903" s="123" t="str">
        <f t="shared" si="29"/>
        <v>SIM</v>
      </c>
      <c r="J1903" s="123"/>
      <c r="K1903" s="123"/>
      <c r="L1903" s="123"/>
      <c r="M1903" s="98"/>
      <c r="N1903" s="118"/>
    </row>
    <row r="1904" spans="1:14" x14ac:dyDescent="0.25">
      <c r="A1904" s="130">
        <v>92000215000120</v>
      </c>
      <c r="B1904" s="98" t="s">
        <v>13271</v>
      </c>
      <c r="C1904" s="123" t="s">
        <v>3812</v>
      </c>
      <c r="D1904" s="98" t="s">
        <v>13667</v>
      </c>
      <c r="E1904" s="98" t="s">
        <v>13669</v>
      </c>
      <c r="F1904" s="124">
        <v>11</v>
      </c>
      <c r="G1904" s="112">
        <v>42487</v>
      </c>
      <c r="H1904" s="98"/>
      <c r="I1904" s="123" t="str">
        <f t="shared" si="29"/>
        <v>NÃO</v>
      </c>
      <c r="J1904" s="123"/>
      <c r="K1904" s="123"/>
      <c r="L1904" s="123"/>
      <c r="M1904" s="98" t="s">
        <v>16522</v>
      </c>
      <c r="N1904" s="118"/>
    </row>
    <row r="1905" spans="1:14" x14ac:dyDescent="0.25">
      <c r="A1905" s="130">
        <v>87613501000121</v>
      </c>
      <c r="B1905" s="98" t="s">
        <v>13272</v>
      </c>
      <c r="C1905" s="123" t="s">
        <v>3812</v>
      </c>
      <c r="D1905" s="98" t="s">
        <v>13667</v>
      </c>
      <c r="E1905" s="98" t="s">
        <v>13669</v>
      </c>
      <c r="F1905" s="124">
        <v>11</v>
      </c>
      <c r="G1905" s="112">
        <v>42640</v>
      </c>
      <c r="H1905" s="98"/>
      <c r="I1905" s="123" t="str">
        <f t="shared" si="29"/>
        <v>NÃO</v>
      </c>
      <c r="J1905" s="123"/>
      <c r="K1905" s="123"/>
      <c r="L1905" s="123"/>
      <c r="M1905" s="98" t="s">
        <v>16523</v>
      </c>
      <c r="N1905" s="118"/>
    </row>
    <row r="1906" spans="1:14" x14ac:dyDescent="0.25">
      <c r="A1906" s="130">
        <v>25107525000151</v>
      </c>
      <c r="B1906" s="98" t="s">
        <v>13273</v>
      </c>
      <c r="C1906" s="123" t="s">
        <v>901</v>
      </c>
      <c r="D1906" s="98" t="s">
        <v>13667</v>
      </c>
      <c r="E1906" s="98" t="s">
        <v>13669</v>
      </c>
      <c r="F1906" s="124">
        <v>14</v>
      </c>
      <c r="G1906" s="112">
        <v>44136</v>
      </c>
      <c r="H1906" s="98"/>
      <c r="I1906" s="123" t="str">
        <f t="shared" si="29"/>
        <v>SIM</v>
      </c>
      <c r="J1906" s="123"/>
      <c r="K1906" s="123"/>
      <c r="L1906" s="123"/>
      <c r="M1906" s="98"/>
      <c r="N1906" s="118"/>
    </row>
    <row r="1907" spans="1:14" x14ac:dyDescent="0.25">
      <c r="A1907" s="130">
        <v>8449571000110</v>
      </c>
      <c r="B1907" s="98" t="s">
        <v>13274</v>
      </c>
      <c r="C1907" s="123" t="s">
        <v>3601</v>
      </c>
      <c r="D1907" s="98" t="s">
        <v>13667</v>
      </c>
      <c r="E1907" s="98" t="s">
        <v>13669</v>
      </c>
      <c r="F1907" s="124">
        <v>11</v>
      </c>
      <c r="G1907" s="112">
        <v>42135</v>
      </c>
      <c r="H1907" s="98"/>
      <c r="I1907" s="123" t="str">
        <f t="shared" si="29"/>
        <v>NÃO</v>
      </c>
      <c r="J1907" s="123"/>
      <c r="K1907" s="123"/>
      <c r="L1907" s="123"/>
      <c r="M1907" s="98" t="s">
        <v>16126</v>
      </c>
      <c r="N1907" s="118"/>
    </row>
    <row r="1908" spans="1:14" x14ac:dyDescent="0.25">
      <c r="A1908" s="130">
        <v>12421137000107</v>
      </c>
      <c r="B1908" s="98" t="s">
        <v>13275</v>
      </c>
      <c r="C1908" s="123" t="s">
        <v>29</v>
      </c>
      <c r="D1908" s="98" t="s">
        <v>13667</v>
      </c>
      <c r="E1908" s="98" t="s">
        <v>13669</v>
      </c>
      <c r="F1908" s="124">
        <v>11</v>
      </c>
      <c r="G1908" s="112">
        <v>41340</v>
      </c>
      <c r="H1908" s="98"/>
      <c r="I1908" s="123" t="str">
        <f t="shared" si="29"/>
        <v>NÃO</v>
      </c>
      <c r="J1908" s="123"/>
      <c r="K1908" s="123"/>
      <c r="L1908" s="123"/>
      <c r="M1908" s="98" t="s">
        <v>13804</v>
      </c>
      <c r="N1908" s="118"/>
    </row>
    <row r="1909" spans="1:14" x14ac:dyDescent="0.25">
      <c r="A1909" s="130">
        <v>18307504000114</v>
      </c>
      <c r="B1909" s="98" t="s">
        <v>13276</v>
      </c>
      <c r="C1909" s="123" t="s">
        <v>1356</v>
      </c>
      <c r="D1909" s="98" t="s">
        <v>13667</v>
      </c>
      <c r="E1909" s="98" t="s">
        <v>13669</v>
      </c>
      <c r="F1909" s="124">
        <v>14</v>
      </c>
      <c r="G1909" s="112">
        <v>44105</v>
      </c>
      <c r="H1909" s="98"/>
      <c r="I1909" s="123" t="str">
        <f t="shared" si="29"/>
        <v>SIM</v>
      </c>
      <c r="J1909" s="123"/>
      <c r="K1909" s="123"/>
      <c r="L1909" s="123"/>
      <c r="M1909" s="98"/>
      <c r="N1909" s="118"/>
    </row>
    <row r="1910" spans="1:14" x14ac:dyDescent="0.25">
      <c r="A1910" s="130">
        <v>88597984000180</v>
      </c>
      <c r="B1910" s="98" t="s">
        <v>13277</v>
      </c>
      <c r="C1910" s="123" t="s">
        <v>3812</v>
      </c>
      <c r="D1910" s="98" t="s">
        <v>13667</v>
      </c>
      <c r="E1910" s="98" t="s">
        <v>13669</v>
      </c>
      <c r="F1910" s="124">
        <v>11</v>
      </c>
      <c r="G1910" s="112">
        <v>41744</v>
      </c>
      <c r="H1910" s="98"/>
      <c r="I1910" s="123" t="str">
        <f t="shared" si="29"/>
        <v>NÃO</v>
      </c>
      <c r="J1910" s="123"/>
      <c r="K1910" s="123"/>
      <c r="L1910" s="123"/>
      <c r="M1910" s="98" t="s">
        <v>16524</v>
      </c>
      <c r="N1910" s="118"/>
    </row>
    <row r="1911" spans="1:14" x14ac:dyDescent="0.25">
      <c r="A1911" s="130">
        <v>63761993000134</v>
      </c>
      <c r="B1911" s="98" t="s">
        <v>13278</v>
      </c>
      <c r="C1911" s="123" t="s">
        <v>3747</v>
      </c>
      <c r="D1911" s="98" t="s">
        <v>13667</v>
      </c>
      <c r="E1911" s="98" t="s">
        <v>13669</v>
      </c>
      <c r="F1911" s="124">
        <v>11</v>
      </c>
      <c r="G1911" s="112">
        <v>40878</v>
      </c>
      <c r="H1911" s="98"/>
      <c r="I1911" s="123" t="str">
        <f t="shared" si="29"/>
        <v>NÃO</v>
      </c>
      <c r="J1911" s="123"/>
      <c r="K1911" s="123"/>
      <c r="L1911" s="123"/>
      <c r="M1911" s="98"/>
      <c r="N1911" s="118"/>
    </row>
    <row r="1912" spans="1:14" x14ac:dyDescent="0.25">
      <c r="A1912" s="130">
        <v>94706033000103</v>
      </c>
      <c r="B1912" s="98" t="s">
        <v>13279</v>
      </c>
      <c r="C1912" s="123" t="s">
        <v>3812</v>
      </c>
      <c r="D1912" s="98" t="s">
        <v>13667</v>
      </c>
      <c r="E1912" s="98" t="s">
        <v>13669</v>
      </c>
      <c r="F1912" s="124">
        <v>11</v>
      </c>
      <c r="G1912" s="112">
        <v>39718</v>
      </c>
      <c r="H1912" s="98"/>
      <c r="I1912" s="123" t="str">
        <f t="shared" si="29"/>
        <v>NÃO</v>
      </c>
      <c r="J1912" s="123"/>
      <c r="K1912" s="123"/>
      <c r="L1912" s="123"/>
      <c r="M1912" s="98" t="s">
        <v>13534</v>
      </c>
      <c r="N1912" s="118"/>
    </row>
    <row r="1913" spans="1:14" x14ac:dyDescent="0.25">
      <c r="A1913" s="130">
        <v>1604139000107</v>
      </c>
      <c r="B1913" s="98" t="s">
        <v>13280</v>
      </c>
      <c r="C1913" s="123" t="s">
        <v>3513</v>
      </c>
      <c r="D1913" s="98" t="s">
        <v>13667</v>
      </c>
      <c r="E1913" s="98" t="s">
        <v>13669</v>
      </c>
      <c r="F1913" s="124">
        <v>11</v>
      </c>
      <c r="G1913" s="112">
        <v>40178</v>
      </c>
      <c r="H1913" s="98"/>
      <c r="I1913" s="123" t="str">
        <f t="shared" si="29"/>
        <v>NÃO</v>
      </c>
      <c r="J1913" s="123"/>
      <c r="K1913" s="123"/>
      <c r="L1913" s="123"/>
      <c r="M1913" s="98"/>
      <c r="N1913" s="118"/>
    </row>
    <row r="1914" spans="1:14" x14ac:dyDescent="0.25">
      <c r="A1914" s="130">
        <v>27174093000127</v>
      </c>
      <c r="B1914" s="98" t="s">
        <v>13281</v>
      </c>
      <c r="C1914" s="123" t="s">
        <v>821</v>
      </c>
      <c r="D1914" s="98" t="s">
        <v>13667</v>
      </c>
      <c r="E1914" s="98" t="s">
        <v>13669</v>
      </c>
      <c r="F1914" s="124">
        <v>11</v>
      </c>
      <c r="G1914" s="112">
        <v>43815</v>
      </c>
      <c r="H1914" s="98"/>
      <c r="I1914" s="123" t="str">
        <f t="shared" si="29"/>
        <v>NÃO</v>
      </c>
      <c r="J1914" s="123"/>
      <c r="K1914" s="123"/>
      <c r="L1914" s="123"/>
      <c r="M1914" s="98"/>
      <c r="N1914" s="118"/>
    </row>
    <row r="1915" spans="1:14" x14ac:dyDescent="0.25">
      <c r="A1915" s="130">
        <v>8874695000142</v>
      </c>
      <c r="B1915" s="98" t="s">
        <v>13282</v>
      </c>
      <c r="C1915" s="123" t="s">
        <v>2554</v>
      </c>
      <c r="D1915" s="98" t="s">
        <v>13667</v>
      </c>
      <c r="E1915" s="98" t="s">
        <v>13669</v>
      </c>
      <c r="F1915" s="124">
        <v>11</v>
      </c>
      <c r="G1915" s="112">
        <v>40787</v>
      </c>
      <c r="H1915" s="98"/>
      <c r="I1915" s="123" t="str">
        <f t="shared" si="29"/>
        <v>NÃO</v>
      </c>
      <c r="J1915" s="123"/>
      <c r="K1915" s="123"/>
      <c r="L1915" s="123"/>
      <c r="M1915" s="98"/>
      <c r="N1915" s="118"/>
    </row>
    <row r="1916" spans="1:14" x14ac:dyDescent="0.25">
      <c r="A1916" s="130">
        <v>8078412000156</v>
      </c>
      <c r="B1916" s="98" t="s">
        <v>13283</v>
      </c>
      <c r="C1916" s="123" t="s">
        <v>3601</v>
      </c>
      <c r="D1916" s="98" t="s">
        <v>13667</v>
      </c>
      <c r="E1916" s="98" t="s">
        <v>13669</v>
      </c>
      <c r="F1916" s="124">
        <v>11</v>
      </c>
      <c r="G1916" s="112">
        <v>41961</v>
      </c>
      <c r="H1916" s="98"/>
      <c r="I1916" s="123" t="str">
        <f t="shared" si="29"/>
        <v>NÃO</v>
      </c>
      <c r="J1916" s="123"/>
      <c r="K1916" s="123"/>
      <c r="L1916" s="123"/>
      <c r="M1916" s="98" t="s">
        <v>16129</v>
      </c>
      <c r="N1916" s="118"/>
    </row>
    <row r="1917" spans="1:14" x14ac:dyDescent="0.25">
      <c r="A1917" s="130">
        <v>18301069000110</v>
      </c>
      <c r="B1917" s="98" t="s">
        <v>13284</v>
      </c>
      <c r="C1917" s="123" t="s">
        <v>1356</v>
      </c>
      <c r="D1917" s="98" t="s">
        <v>13667</v>
      </c>
      <c r="E1917" s="98" t="s">
        <v>13669</v>
      </c>
      <c r="F1917" s="124">
        <v>14</v>
      </c>
      <c r="G1917" s="112">
        <v>44013</v>
      </c>
      <c r="H1917" s="98"/>
      <c r="I1917" s="123" t="str">
        <f t="shared" si="29"/>
        <v>SIM</v>
      </c>
      <c r="J1917" s="123"/>
      <c r="K1917" s="123"/>
      <c r="L1917" s="123"/>
      <c r="M1917" s="98"/>
      <c r="N1917" s="118"/>
    </row>
    <row r="1918" spans="1:14" x14ac:dyDescent="0.25">
      <c r="A1918" s="130">
        <v>16417784000198</v>
      </c>
      <c r="B1918" s="98" t="s">
        <v>13285</v>
      </c>
      <c r="C1918" s="123" t="s">
        <v>215</v>
      </c>
      <c r="D1918" s="98" t="s">
        <v>13667</v>
      </c>
      <c r="E1918" s="98" t="s">
        <v>13669</v>
      </c>
      <c r="F1918" s="124">
        <v>11</v>
      </c>
      <c r="G1918" s="112">
        <v>38957</v>
      </c>
      <c r="H1918" s="98"/>
      <c r="I1918" s="123" t="str">
        <f t="shared" si="29"/>
        <v>NÃO</v>
      </c>
      <c r="J1918" s="123"/>
      <c r="K1918" s="123"/>
      <c r="L1918" s="123"/>
      <c r="M1918" s="98"/>
      <c r="N1918" s="118"/>
    </row>
    <row r="1919" spans="1:14" x14ac:dyDescent="0.25">
      <c r="A1919" s="130">
        <v>18468058000120</v>
      </c>
      <c r="B1919" s="98" t="s">
        <v>13286</v>
      </c>
      <c r="C1919" s="123" t="s">
        <v>1356</v>
      </c>
      <c r="D1919" s="98" t="s">
        <v>13667</v>
      </c>
      <c r="E1919" s="98" t="s">
        <v>13669</v>
      </c>
      <c r="F1919" s="124">
        <v>14</v>
      </c>
      <c r="G1919" s="112">
        <v>44064</v>
      </c>
      <c r="H1919" s="98"/>
      <c r="I1919" s="123" t="str">
        <f t="shared" si="29"/>
        <v>SIM</v>
      </c>
      <c r="J1919" s="123"/>
      <c r="K1919" s="123"/>
      <c r="L1919" s="123"/>
      <c r="M1919" s="98"/>
      <c r="N1919" s="118"/>
    </row>
    <row r="1920" spans="1:14" x14ac:dyDescent="0.25">
      <c r="A1920" s="130">
        <v>14222277000173</v>
      </c>
      <c r="B1920" s="98" t="s">
        <v>13287</v>
      </c>
      <c r="C1920" s="123" t="s">
        <v>215</v>
      </c>
      <c r="D1920" s="98" t="s">
        <v>13667</v>
      </c>
      <c r="E1920" s="98" t="s">
        <v>13669</v>
      </c>
      <c r="F1920" s="124">
        <v>11</v>
      </c>
      <c r="G1920" s="112">
        <v>38785</v>
      </c>
      <c r="H1920" s="98"/>
      <c r="I1920" s="123" t="str">
        <f t="shared" si="29"/>
        <v>NÃO</v>
      </c>
      <c r="J1920" s="123"/>
      <c r="K1920" s="123"/>
      <c r="L1920" s="123"/>
      <c r="M1920" s="98"/>
      <c r="N1920" s="118"/>
    </row>
    <row r="1921" spans="1:14" x14ac:dyDescent="0.25">
      <c r="A1921" s="130">
        <v>44847663000111</v>
      </c>
      <c r="B1921" s="98" t="s">
        <v>13288</v>
      </c>
      <c r="C1921" s="123" t="s">
        <v>4626</v>
      </c>
      <c r="D1921" s="98" t="s">
        <v>13667</v>
      </c>
      <c r="E1921" s="98" t="s">
        <v>13669</v>
      </c>
      <c r="F1921" s="124">
        <v>14</v>
      </c>
      <c r="G1921" s="112">
        <v>44049</v>
      </c>
      <c r="H1921" s="98"/>
      <c r="I1921" s="123" t="str">
        <f t="shared" si="29"/>
        <v>SIM</v>
      </c>
      <c r="J1921" s="123"/>
      <c r="K1921" s="123"/>
      <c r="L1921" s="123"/>
      <c r="M1921" s="98"/>
      <c r="N1921" s="118"/>
    </row>
    <row r="1922" spans="1:14" x14ac:dyDescent="0.25">
      <c r="A1922" s="130">
        <v>10282945000105</v>
      </c>
      <c r="B1922" s="98" t="s">
        <v>13289</v>
      </c>
      <c r="C1922" s="123" t="s">
        <v>2758</v>
      </c>
      <c r="D1922" s="98" t="s">
        <v>13667</v>
      </c>
      <c r="E1922" s="98" t="s">
        <v>13669</v>
      </c>
      <c r="F1922" s="124">
        <v>11</v>
      </c>
      <c r="G1922" s="112">
        <v>39261</v>
      </c>
      <c r="H1922" s="98"/>
      <c r="I1922" s="123" t="str">
        <f t="shared" si="29"/>
        <v>NÃO</v>
      </c>
      <c r="J1922" s="123"/>
      <c r="K1922" s="123"/>
      <c r="L1922" s="123"/>
      <c r="M1922" s="98" t="s">
        <v>13534</v>
      </c>
      <c r="N1922" s="118"/>
    </row>
    <row r="1923" spans="1:14" x14ac:dyDescent="0.25">
      <c r="A1923" s="130">
        <v>44229813000123</v>
      </c>
      <c r="B1923" s="98" t="s">
        <v>13290</v>
      </c>
      <c r="C1923" s="123" t="s">
        <v>4626</v>
      </c>
      <c r="D1923" s="98" t="s">
        <v>13667</v>
      </c>
      <c r="E1923" s="98" t="s">
        <v>13669</v>
      </c>
      <c r="F1923" s="124">
        <v>11</v>
      </c>
      <c r="G1923" s="112">
        <v>41459</v>
      </c>
      <c r="H1923" s="98"/>
      <c r="I1923" s="123" t="str">
        <f t="shared" ref="I1923:I1986" si="30">IFERROR(IF(OR(E1923="Ativos", E1923="Aposentados",E1923="Pensionistas"),IF(F1923&gt;=14,"SIM","NÃO"),""),"")</f>
        <v>NÃO</v>
      </c>
      <c r="J1923" s="123"/>
      <c r="K1923" s="123"/>
      <c r="L1923" s="123"/>
      <c r="M1923" s="98" t="s">
        <v>16947</v>
      </c>
      <c r="N1923" s="118"/>
    </row>
    <row r="1924" spans="1:14" x14ac:dyDescent="0.25">
      <c r="A1924" s="130">
        <v>1343086000118</v>
      </c>
      <c r="B1924" s="98" t="s">
        <v>13291</v>
      </c>
      <c r="C1924" s="123" t="s">
        <v>901</v>
      </c>
      <c r="D1924" s="98" t="s">
        <v>13667</v>
      </c>
      <c r="E1924" s="98" t="s">
        <v>13669</v>
      </c>
      <c r="F1924" s="124">
        <v>14</v>
      </c>
      <c r="G1924" s="112">
        <v>44105</v>
      </c>
      <c r="H1924" s="98"/>
      <c r="I1924" s="123" t="str">
        <f t="shared" si="30"/>
        <v>SIM</v>
      </c>
      <c r="J1924" s="123"/>
      <c r="K1924" s="123"/>
      <c r="L1924" s="123"/>
      <c r="M1924" s="98"/>
      <c r="N1924" s="118"/>
    </row>
    <row r="1925" spans="1:14" x14ac:dyDescent="0.25">
      <c r="A1925" s="130">
        <v>18008912000175</v>
      </c>
      <c r="B1925" s="98" t="s">
        <v>13292</v>
      </c>
      <c r="C1925" s="123" t="s">
        <v>1356</v>
      </c>
      <c r="D1925" s="98" t="s">
        <v>13667</v>
      </c>
      <c r="E1925" s="98" t="s">
        <v>13669</v>
      </c>
      <c r="F1925" s="124">
        <v>11</v>
      </c>
      <c r="G1925" s="112">
        <v>39675</v>
      </c>
      <c r="H1925" s="98"/>
      <c r="I1925" s="123" t="str">
        <f t="shared" si="30"/>
        <v>NÃO</v>
      </c>
      <c r="J1925" s="123"/>
      <c r="K1925" s="123"/>
      <c r="L1925" s="123"/>
      <c r="M1925" s="98"/>
      <c r="N1925" s="118"/>
    </row>
    <row r="1926" spans="1:14" x14ac:dyDescent="0.25">
      <c r="A1926" s="130">
        <v>11361250000173</v>
      </c>
      <c r="B1926" s="98" t="s">
        <v>13293</v>
      </c>
      <c r="C1926" s="123" t="s">
        <v>2758</v>
      </c>
      <c r="D1926" s="98" t="s">
        <v>13667</v>
      </c>
      <c r="E1926" s="98" t="s">
        <v>13669</v>
      </c>
      <c r="F1926" s="124">
        <v>11</v>
      </c>
      <c r="G1926" s="112">
        <v>38701</v>
      </c>
      <c r="H1926" s="98"/>
      <c r="I1926" s="123" t="str">
        <f t="shared" si="30"/>
        <v>NÃO</v>
      </c>
      <c r="J1926" s="123"/>
      <c r="K1926" s="123"/>
      <c r="L1926" s="123"/>
      <c r="M1926" s="98" t="s">
        <v>15512</v>
      </c>
      <c r="N1926" s="118"/>
    </row>
    <row r="1927" spans="1:14" x14ac:dyDescent="0.25">
      <c r="A1927" s="130">
        <v>11358116000113</v>
      </c>
      <c r="B1927" s="98" t="s">
        <v>13294</v>
      </c>
      <c r="C1927" s="123" t="s">
        <v>2758</v>
      </c>
      <c r="D1927" s="98" t="s">
        <v>13667</v>
      </c>
      <c r="E1927" s="98" t="s">
        <v>13669</v>
      </c>
      <c r="F1927" s="124">
        <v>11</v>
      </c>
      <c r="G1927" s="112">
        <v>38261</v>
      </c>
      <c r="H1927" s="98"/>
      <c r="I1927" s="123" t="str">
        <f t="shared" si="30"/>
        <v>NÃO</v>
      </c>
      <c r="J1927" s="123"/>
      <c r="K1927" s="123"/>
      <c r="L1927" s="123"/>
      <c r="M1927" s="98" t="s">
        <v>15517</v>
      </c>
      <c r="N1927" s="118"/>
    </row>
    <row r="1928" spans="1:14" x14ac:dyDescent="0.25">
      <c r="A1928" s="130">
        <v>94068236000103</v>
      </c>
      <c r="B1928" s="98" t="s">
        <v>13295</v>
      </c>
      <c r="C1928" s="123" t="s">
        <v>3812</v>
      </c>
      <c r="D1928" s="98" t="s">
        <v>13667</v>
      </c>
      <c r="E1928" s="98" t="s">
        <v>13669</v>
      </c>
      <c r="F1928" s="124">
        <v>14</v>
      </c>
      <c r="G1928" s="112">
        <v>43831</v>
      </c>
      <c r="H1928" s="98"/>
      <c r="I1928" s="123" t="str">
        <f t="shared" si="30"/>
        <v>SIM</v>
      </c>
      <c r="J1928" s="123"/>
      <c r="K1928" s="123"/>
      <c r="L1928" s="123"/>
      <c r="M1928" s="98" t="s">
        <v>16526</v>
      </c>
      <c r="N1928" s="118"/>
    </row>
    <row r="1929" spans="1:14" x14ac:dyDescent="0.25">
      <c r="A1929" s="130">
        <v>1612771000100</v>
      </c>
      <c r="B1929" s="98" t="s">
        <v>13296</v>
      </c>
      <c r="C1929" s="123" t="s">
        <v>2554</v>
      </c>
      <c r="D1929" s="98" t="s">
        <v>13667</v>
      </c>
      <c r="E1929" s="98" t="s">
        <v>13669</v>
      </c>
      <c r="F1929" s="124">
        <v>14</v>
      </c>
      <c r="G1929" s="112">
        <v>43922</v>
      </c>
      <c r="H1929" s="98"/>
      <c r="I1929" s="123" t="str">
        <f t="shared" si="30"/>
        <v>SIM</v>
      </c>
      <c r="J1929" s="123"/>
      <c r="K1929" s="123"/>
      <c r="L1929" s="123"/>
      <c r="M1929" s="98"/>
      <c r="N1929" s="118"/>
    </row>
    <row r="1930" spans="1:14" x14ac:dyDescent="0.25">
      <c r="A1930" s="130">
        <v>45371820000128</v>
      </c>
      <c r="B1930" s="98" t="s">
        <v>13297</v>
      </c>
      <c r="C1930" s="123" t="s">
        <v>4626</v>
      </c>
      <c r="D1930" s="98" t="s">
        <v>13667</v>
      </c>
      <c r="E1930" s="98" t="s">
        <v>13669</v>
      </c>
      <c r="F1930" s="124">
        <v>14</v>
      </c>
      <c r="G1930" s="112">
        <v>43191</v>
      </c>
      <c r="H1930" s="98"/>
      <c r="I1930" s="123" t="str">
        <f t="shared" si="30"/>
        <v>SIM</v>
      </c>
      <c r="J1930" s="123"/>
      <c r="K1930" s="123"/>
      <c r="L1930" s="123"/>
      <c r="M1930" s="98" t="s">
        <v>16950</v>
      </c>
      <c r="N1930" s="118"/>
    </row>
    <row r="1931" spans="1:14" x14ac:dyDescent="0.25">
      <c r="A1931" s="130">
        <v>1612776000125</v>
      </c>
      <c r="B1931" s="98" t="s">
        <v>13298</v>
      </c>
      <c r="C1931" s="123" t="s">
        <v>3812</v>
      </c>
      <c r="D1931" s="98" t="s">
        <v>13667</v>
      </c>
      <c r="E1931" s="98" t="s">
        <v>13669</v>
      </c>
      <c r="F1931" s="124">
        <v>11</v>
      </c>
      <c r="G1931" s="112">
        <v>38961</v>
      </c>
      <c r="H1931" s="98"/>
      <c r="I1931" s="123" t="str">
        <f t="shared" si="30"/>
        <v>NÃO</v>
      </c>
      <c r="J1931" s="123"/>
      <c r="K1931" s="123"/>
      <c r="L1931" s="123"/>
      <c r="M1931" s="98" t="s">
        <v>16527</v>
      </c>
      <c r="N1931" s="118"/>
    </row>
    <row r="1932" spans="1:14" x14ac:dyDescent="0.25">
      <c r="A1932" s="130">
        <v>3889011000162</v>
      </c>
      <c r="B1932" s="98" t="s">
        <v>13299</v>
      </c>
      <c r="C1932" s="123" t="s">
        <v>2197</v>
      </c>
      <c r="D1932" s="98" t="s">
        <v>13667</v>
      </c>
      <c r="E1932" s="98" t="s">
        <v>13669</v>
      </c>
      <c r="F1932" s="124">
        <v>14</v>
      </c>
      <c r="G1932" s="112">
        <v>44166</v>
      </c>
      <c r="H1932" s="98"/>
      <c r="I1932" s="123" t="str">
        <f t="shared" si="30"/>
        <v>SIM</v>
      </c>
      <c r="J1932" s="123"/>
      <c r="K1932" s="123"/>
      <c r="L1932" s="123"/>
      <c r="M1932" s="98"/>
      <c r="N1932" s="118"/>
    </row>
    <row r="1933" spans="1:14" x14ac:dyDescent="0.25">
      <c r="A1933" s="130">
        <v>46596235000199</v>
      </c>
      <c r="B1933" s="98" t="s">
        <v>13300</v>
      </c>
      <c r="C1933" s="123" t="s">
        <v>4626</v>
      </c>
      <c r="D1933" s="98" t="s">
        <v>13667</v>
      </c>
      <c r="E1933" s="98" t="s">
        <v>13669</v>
      </c>
      <c r="F1933" s="124">
        <v>11</v>
      </c>
      <c r="G1933" s="112">
        <v>39966</v>
      </c>
      <c r="H1933" s="98"/>
      <c r="I1933" s="123" t="str">
        <f t="shared" si="30"/>
        <v>NÃO</v>
      </c>
      <c r="J1933" s="123"/>
      <c r="K1933" s="123"/>
      <c r="L1933" s="123"/>
      <c r="M1933" s="98"/>
      <c r="N1933" s="118"/>
    </row>
    <row r="1934" spans="1:14" x14ac:dyDescent="0.25">
      <c r="A1934" s="130">
        <v>3501574000131</v>
      </c>
      <c r="B1934" s="98" t="s">
        <v>13301</v>
      </c>
      <c r="C1934" s="123" t="s">
        <v>2197</v>
      </c>
      <c r="D1934" s="98" t="s">
        <v>13667</v>
      </c>
      <c r="E1934" s="98" t="s">
        <v>13669</v>
      </c>
      <c r="F1934" s="124">
        <v>11</v>
      </c>
      <c r="G1934" s="112">
        <v>38722</v>
      </c>
      <c r="H1934" s="98"/>
      <c r="I1934" s="123" t="str">
        <f t="shared" si="30"/>
        <v>NÃO</v>
      </c>
      <c r="J1934" s="123"/>
      <c r="K1934" s="123"/>
      <c r="L1934" s="123"/>
      <c r="M1934" s="98"/>
      <c r="N1934" s="118"/>
    </row>
    <row r="1935" spans="1:14" x14ac:dyDescent="0.25">
      <c r="A1935" s="130">
        <v>41522129000147</v>
      </c>
      <c r="B1935" s="98" t="s">
        <v>13302</v>
      </c>
      <c r="C1935" s="123" t="s">
        <v>2926</v>
      </c>
      <c r="D1935" s="98" t="s">
        <v>13667</v>
      </c>
      <c r="E1935" s="98" t="s">
        <v>13669</v>
      </c>
      <c r="F1935" s="124">
        <v>11</v>
      </c>
      <c r="G1935" s="112">
        <v>42209</v>
      </c>
      <c r="H1935" s="98"/>
      <c r="I1935" s="123" t="str">
        <f t="shared" si="30"/>
        <v>NÃO</v>
      </c>
      <c r="J1935" s="123"/>
      <c r="K1935" s="123"/>
      <c r="L1935" s="123"/>
      <c r="M1935" s="98"/>
      <c r="N1935" s="118"/>
    </row>
    <row r="1936" spans="1:14" x14ac:dyDescent="0.25">
      <c r="A1936" s="130">
        <v>28741098000157</v>
      </c>
      <c r="B1936" s="98" t="s">
        <v>13303</v>
      </c>
      <c r="C1936" s="123" t="s">
        <v>3513</v>
      </c>
      <c r="D1936" s="98" t="s">
        <v>13667</v>
      </c>
      <c r="E1936" s="98" t="s">
        <v>13669</v>
      </c>
      <c r="F1936" s="124">
        <v>11</v>
      </c>
      <c r="G1936" s="112">
        <v>38837</v>
      </c>
      <c r="H1936" s="98"/>
      <c r="I1936" s="123" t="str">
        <f t="shared" si="30"/>
        <v>NÃO</v>
      </c>
      <c r="J1936" s="123"/>
      <c r="K1936" s="123"/>
      <c r="L1936" s="123"/>
      <c r="M1936" s="98" t="s">
        <v>16042</v>
      </c>
      <c r="N1936" s="118"/>
    </row>
    <row r="1937" spans="1:14" x14ac:dyDescent="0.25">
      <c r="A1937" s="130">
        <v>1068030000100</v>
      </c>
      <c r="B1937" s="98" t="s">
        <v>13304</v>
      </c>
      <c r="C1937" s="123" t="s">
        <v>901</v>
      </c>
      <c r="D1937" s="98" t="s">
        <v>13667</v>
      </c>
      <c r="E1937" s="98" t="s">
        <v>13669</v>
      </c>
      <c r="F1937" s="124">
        <v>14</v>
      </c>
      <c r="G1937" s="112">
        <v>43740</v>
      </c>
      <c r="H1937" s="98"/>
      <c r="I1937" s="123" t="str">
        <f t="shared" si="30"/>
        <v>SIM</v>
      </c>
      <c r="J1937" s="123"/>
      <c r="K1937" s="123"/>
      <c r="L1937" s="123"/>
      <c r="M1937" s="98"/>
      <c r="N1937" s="118"/>
    </row>
    <row r="1938" spans="1:14" x14ac:dyDescent="0.25">
      <c r="A1938" s="130">
        <v>114819000180</v>
      </c>
      <c r="B1938" s="98" t="s">
        <v>13305</v>
      </c>
      <c r="C1938" s="123" t="s">
        <v>5227</v>
      </c>
      <c r="D1938" s="98" t="s">
        <v>13667</v>
      </c>
      <c r="E1938" s="98" t="s">
        <v>13669</v>
      </c>
      <c r="F1938" s="124">
        <v>11</v>
      </c>
      <c r="G1938" s="112">
        <v>43251</v>
      </c>
      <c r="H1938" s="98"/>
      <c r="I1938" s="123" t="str">
        <f t="shared" si="30"/>
        <v>NÃO</v>
      </c>
      <c r="J1938" s="123"/>
      <c r="K1938" s="123"/>
      <c r="L1938" s="123"/>
      <c r="M1938" s="98" t="s">
        <v>17037</v>
      </c>
      <c r="N1938" s="118"/>
    </row>
    <row r="1939" spans="1:14" x14ac:dyDescent="0.25">
      <c r="A1939" s="130">
        <v>92457217000143</v>
      </c>
      <c r="B1939" s="98" t="s">
        <v>13306</v>
      </c>
      <c r="C1939" s="123" t="s">
        <v>3812</v>
      </c>
      <c r="D1939" s="98" t="s">
        <v>13667</v>
      </c>
      <c r="E1939" s="98" t="s">
        <v>13669</v>
      </c>
      <c r="F1939" s="124">
        <v>14</v>
      </c>
      <c r="G1939" s="112">
        <v>44136</v>
      </c>
      <c r="H1939" s="98"/>
      <c r="I1939" s="123" t="str">
        <f t="shared" si="30"/>
        <v>SIM</v>
      </c>
      <c r="J1939" s="123"/>
      <c r="K1939" s="123"/>
      <c r="L1939" s="123"/>
      <c r="M1939" s="98"/>
      <c r="N1939" s="118"/>
    </row>
    <row r="1940" spans="1:14" x14ac:dyDescent="0.25">
      <c r="A1940" s="130">
        <v>24855058000185</v>
      </c>
      <c r="B1940" s="98" t="s">
        <v>13307</v>
      </c>
      <c r="C1940" s="123" t="s">
        <v>901</v>
      </c>
      <c r="D1940" s="98" t="s">
        <v>13667</v>
      </c>
      <c r="E1940" s="98" t="s">
        <v>13669</v>
      </c>
      <c r="F1940" s="124">
        <v>14</v>
      </c>
      <c r="G1940" s="112">
        <v>44013</v>
      </c>
      <c r="H1940" s="98"/>
      <c r="I1940" s="123" t="str">
        <f t="shared" si="30"/>
        <v>SIM</v>
      </c>
      <c r="J1940" s="123"/>
      <c r="K1940" s="123"/>
      <c r="L1940" s="123"/>
      <c r="M1940" s="98"/>
      <c r="N1940" s="118"/>
    </row>
    <row r="1941" spans="1:14" x14ac:dyDescent="0.25">
      <c r="A1941" s="130">
        <v>15024003000132</v>
      </c>
      <c r="B1941" s="98" t="s">
        <v>13308</v>
      </c>
      <c r="C1941" s="123" t="s">
        <v>2274</v>
      </c>
      <c r="D1941" s="98" t="s">
        <v>13667</v>
      </c>
      <c r="E1941" s="98" t="s">
        <v>13669</v>
      </c>
      <c r="F1941" s="124">
        <v>14</v>
      </c>
      <c r="G1941" s="112">
        <v>44136</v>
      </c>
      <c r="H1941" s="98"/>
      <c r="I1941" s="123" t="str">
        <f t="shared" si="30"/>
        <v>SIM</v>
      </c>
      <c r="J1941" s="123"/>
      <c r="K1941" s="123"/>
      <c r="L1941" s="123"/>
      <c r="M1941" s="98"/>
      <c r="N1941" s="118"/>
    </row>
    <row r="1942" spans="1:14" x14ac:dyDescent="0.25">
      <c r="A1942" s="130">
        <v>76919083000189</v>
      </c>
      <c r="B1942" s="98" t="s">
        <v>13309</v>
      </c>
      <c r="C1942" s="123" t="s">
        <v>3143</v>
      </c>
      <c r="D1942" s="98" t="s">
        <v>13667</v>
      </c>
      <c r="E1942" s="98" t="s">
        <v>13669</v>
      </c>
      <c r="F1942" s="124">
        <v>11</v>
      </c>
      <c r="G1942" s="112">
        <v>38442</v>
      </c>
      <c r="H1942" s="98"/>
      <c r="I1942" s="123" t="str">
        <f t="shared" si="30"/>
        <v>NÃO</v>
      </c>
      <c r="J1942" s="123"/>
      <c r="K1942" s="123"/>
      <c r="L1942" s="123"/>
      <c r="M1942" s="98" t="s">
        <v>13534</v>
      </c>
      <c r="N1942" s="118"/>
    </row>
    <row r="1943" spans="1:14" x14ac:dyDescent="0.25">
      <c r="A1943" s="130">
        <v>1740489000109</v>
      </c>
      <c r="B1943" s="98" t="s">
        <v>13310</v>
      </c>
      <c r="C1943" s="123" t="s">
        <v>901</v>
      </c>
      <c r="D1943" s="98" t="s">
        <v>13667</v>
      </c>
      <c r="E1943" s="98" t="s">
        <v>13669</v>
      </c>
      <c r="F1943" s="124">
        <v>14</v>
      </c>
      <c r="G1943" s="112">
        <v>43922</v>
      </c>
      <c r="H1943" s="98"/>
      <c r="I1943" s="123" t="str">
        <f t="shared" si="30"/>
        <v>SIM</v>
      </c>
      <c r="J1943" s="123"/>
      <c r="K1943" s="123"/>
      <c r="L1943" s="123"/>
      <c r="M1943" s="98"/>
      <c r="N1943" s="118"/>
    </row>
    <row r="1944" spans="1:14" x14ac:dyDescent="0.25">
      <c r="A1944" s="130">
        <v>87592861000194</v>
      </c>
      <c r="B1944" s="98" t="s">
        <v>13311</v>
      </c>
      <c r="C1944" s="123" t="s">
        <v>3812</v>
      </c>
      <c r="D1944" s="98" t="s">
        <v>13667</v>
      </c>
      <c r="E1944" s="98" t="s">
        <v>13669</v>
      </c>
      <c r="F1944" s="124">
        <v>14</v>
      </c>
      <c r="G1944" s="112">
        <v>44044</v>
      </c>
      <c r="H1944" s="98"/>
      <c r="I1944" s="123" t="str">
        <f t="shared" si="30"/>
        <v>SIM</v>
      </c>
      <c r="J1944" s="123"/>
      <c r="K1944" s="123"/>
      <c r="L1944" s="123"/>
      <c r="M1944" s="98"/>
      <c r="N1944" s="118"/>
    </row>
    <row r="1945" spans="1:14" x14ac:dyDescent="0.25">
      <c r="A1945" s="130">
        <v>18083055000178</v>
      </c>
      <c r="B1945" s="98" t="s">
        <v>13312</v>
      </c>
      <c r="C1945" s="123" t="s">
        <v>1356</v>
      </c>
      <c r="D1945" s="98" t="s">
        <v>13667</v>
      </c>
      <c r="E1945" s="98" t="s">
        <v>13669</v>
      </c>
      <c r="F1945" s="124">
        <v>11</v>
      </c>
      <c r="G1945" s="112">
        <v>41081</v>
      </c>
      <c r="H1945" s="98"/>
      <c r="I1945" s="123" t="str">
        <f t="shared" si="30"/>
        <v>NÃO</v>
      </c>
      <c r="J1945" s="123"/>
      <c r="K1945" s="123"/>
      <c r="L1945" s="123"/>
      <c r="M1945" s="98" t="s">
        <v>14796</v>
      </c>
      <c r="N1945" s="118"/>
    </row>
    <row r="1946" spans="1:14" x14ac:dyDescent="0.25">
      <c r="A1946" s="130">
        <v>8919425000100</v>
      </c>
      <c r="B1946" s="98" t="s">
        <v>13313</v>
      </c>
      <c r="C1946" s="123" t="s">
        <v>2554</v>
      </c>
      <c r="D1946" s="98" t="s">
        <v>13667</v>
      </c>
      <c r="E1946" s="98" t="s">
        <v>13669</v>
      </c>
      <c r="F1946" s="124">
        <v>14</v>
      </c>
      <c r="G1946" s="112">
        <v>44136</v>
      </c>
      <c r="H1946" s="98"/>
      <c r="I1946" s="123" t="str">
        <f t="shared" si="30"/>
        <v>SIM</v>
      </c>
      <c r="J1946" s="123"/>
      <c r="K1946" s="123"/>
      <c r="L1946" s="123"/>
      <c r="M1946" s="98"/>
      <c r="N1946" s="118"/>
    </row>
    <row r="1947" spans="1:14" x14ac:dyDescent="0.25">
      <c r="A1947" s="130">
        <v>87738530000110</v>
      </c>
      <c r="B1947" s="98" t="s">
        <v>13314</v>
      </c>
      <c r="C1947" s="123" t="s">
        <v>3812</v>
      </c>
      <c r="D1947" s="98" t="s">
        <v>13667</v>
      </c>
      <c r="E1947" s="98" t="s">
        <v>13669</v>
      </c>
      <c r="F1947" s="124">
        <v>14</v>
      </c>
      <c r="G1947" s="112">
        <v>43983</v>
      </c>
      <c r="H1947" s="98"/>
      <c r="I1947" s="123" t="str">
        <f t="shared" si="30"/>
        <v>SIM</v>
      </c>
      <c r="J1947" s="123"/>
      <c r="K1947" s="123"/>
      <c r="L1947" s="123"/>
      <c r="M1947" s="98"/>
      <c r="N1947" s="118"/>
    </row>
    <row r="1948" spans="1:14" x14ac:dyDescent="0.25">
      <c r="A1948" s="130">
        <v>10348050000118</v>
      </c>
      <c r="B1948" s="98" t="s">
        <v>13315</v>
      </c>
      <c r="C1948" s="123" t="s">
        <v>2758</v>
      </c>
      <c r="D1948" s="98" t="s">
        <v>13667</v>
      </c>
      <c r="E1948" s="98" t="s">
        <v>13669</v>
      </c>
      <c r="F1948" s="124">
        <v>11</v>
      </c>
      <c r="G1948" s="112">
        <v>38700</v>
      </c>
      <c r="H1948" s="98"/>
      <c r="I1948" s="123" t="str">
        <f t="shared" si="30"/>
        <v>NÃO</v>
      </c>
      <c r="J1948" s="123"/>
      <c r="K1948" s="123"/>
      <c r="L1948" s="123"/>
      <c r="M1948" s="98" t="s">
        <v>15520</v>
      </c>
      <c r="N1948" s="118"/>
    </row>
    <row r="1949" spans="1:14" x14ac:dyDescent="0.25">
      <c r="A1949" s="130">
        <v>7733256000157</v>
      </c>
      <c r="B1949" s="98" t="s">
        <v>13316</v>
      </c>
      <c r="C1949" s="123" t="s">
        <v>634</v>
      </c>
      <c r="D1949" s="98" t="s">
        <v>13667</v>
      </c>
      <c r="E1949" s="98" t="s">
        <v>13669</v>
      </c>
      <c r="F1949" s="124">
        <v>11</v>
      </c>
      <c r="G1949" s="112">
        <v>40876</v>
      </c>
      <c r="H1949" s="98"/>
      <c r="I1949" s="123" t="str">
        <f t="shared" si="30"/>
        <v>NÃO</v>
      </c>
      <c r="J1949" s="123"/>
      <c r="K1949" s="123"/>
      <c r="L1949" s="123"/>
      <c r="M1949" s="98" t="s">
        <v>13534</v>
      </c>
      <c r="N1949" s="118"/>
    </row>
    <row r="1950" spans="1:14" x14ac:dyDescent="0.25">
      <c r="A1950" s="130">
        <v>24651234000167</v>
      </c>
      <c r="B1950" s="98" t="s">
        <v>13317</v>
      </c>
      <c r="C1950" s="123" t="s">
        <v>2197</v>
      </c>
      <c r="D1950" s="98" t="s">
        <v>13667</v>
      </c>
      <c r="E1950" s="98" t="s">
        <v>13669</v>
      </c>
      <c r="F1950" s="124">
        <v>11</v>
      </c>
      <c r="G1950" s="112">
        <v>39022</v>
      </c>
      <c r="H1950" s="98"/>
      <c r="I1950" s="123" t="str">
        <f t="shared" si="30"/>
        <v>NÃO</v>
      </c>
      <c r="J1950" s="123"/>
      <c r="K1950" s="123"/>
      <c r="L1950" s="123"/>
      <c r="M1950" s="98"/>
      <c r="N1950" s="118"/>
    </row>
    <row r="1951" spans="1:14" x14ac:dyDescent="0.25">
      <c r="A1951" s="130">
        <v>46634044000174</v>
      </c>
      <c r="B1951" s="98" t="s">
        <v>13318</v>
      </c>
      <c r="C1951" s="123" t="s">
        <v>4626</v>
      </c>
      <c r="D1951" s="98" t="s">
        <v>13667</v>
      </c>
      <c r="E1951" s="98" t="s">
        <v>13669</v>
      </c>
      <c r="F1951" s="124">
        <v>11</v>
      </c>
      <c r="G1951" s="112">
        <v>38626</v>
      </c>
      <c r="H1951" s="98"/>
      <c r="I1951" s="123" t="str">
        <f t="shared" si="30"/>
        <v>NÃO</v>
      </c>
      <c r="J1951" s="123"/>
      <c r="K1951" s="123"/>
      <c r="L1951" s="123"/>
      <c r="M1951" s="98" t="s">
        <v>16954</v>
      </c>
      <c r="N1951" s="118"/>
    </row>
    <row r="1952" spans="1:14" x14ac:dyDescent="0.25">
      <c r="A1952" s="130">
        <v>3239076000162</v>
      </c>
      <c r="B1952" s="98" t="s">
        <v>13319</v>
      </c>
      <c r="C1952" s="123" t="s">
        <v>2274</v>
      </c>
      <c r="D1952" s="98" t="s">
        <v>13667</v>
      </c>
      <c r="E1952" s="98" t="s">
        <v>13669</v>
      </c>
      <c r="F1952" s="124">
        <v>11</v>
      </c>
      <c r="G1952" s="112">
        <v>41407</v>
      </c>
      <c r="H1952" s="98"/>
      <c r="I1952" s="123" t="str">
        <f t="shared" si="30"/>
        <v>NÃO</v>
      </c>
      <c r="J1952" s="123"/>
      <c r="K1952" s="123"/>
      <c r="L1952" s="123"/>
      <c r="M1952" s="98" t="s">
        <v>15053</v>
      </c>
      <c r="N1952" s="118"/>
    </row>
    <row r="1953" spans="1:14" x14ac:dyDescent="0.25">
      <c r="A1953" s="130">
        <v>5133863000150</v>
      </c>
      <c r="B1953" s="98" t="s">
        <v>13320</v>
      </c>
      <c r="C1953" s="123" t="s">
        <v>2413</v>
      </c>
      <c r="D1953" s="98" t="s">
        <v>13667</v>
      </c>
      <c r="E1953" s="98" t="s">
        <v>13669</v>
      </c>
      <c r="F1953" s="124">
        <v>11</v>
      </c>
      <c r="G1953" s="112">
        <v>41519</v>
      </c>
      <c r="H1953" s="98"/>
      <c r="I1953" s="123" t="str">
        <f t="shared" si="30"/>
        <v>NÃO</v>
      </c>
      <c r="J1953" s="123"/>
      <c r="K1953" s="123"/>
      <c r="L1953" s="123"/>
      <c r="M1953" s="98" t="s">
        <v>15112</v>
      </c>
      <c r="N1953" s="118"/>
    </row>
    <row r="1954" spans="1:14" x14ac:dyDescent="0.25">
      <c r="A1954" s="130">
        <v>45787660000100</v>
      </c>
      <c r="B1954" s="98" t="s">
        <v>13321</v>
      </c>
      <c r="C1954" s="123" t="s">
        <v>4626</v>
      </c>
      <c r="D1954" s="98" t="s">
        <v>13667</v>
      </c>
      <c r="E1954" s="98" t="s">
        <v>13669</v>
      </c>
      <c r="F1954" s="124">
        <v>11</v>
      </c>
      <c r="G1954" s="112">
        <v>40422</v>
      </c>
      <c r="H1954" s="98"/>
      <c r="I1954" s="123" t="str">
        <f t="shared" si="30"/>
        <v>NÃO</v>
      </c>
      <c r="J1954" s="123"/>
      <c r="K1954" s="123"/>
      <c r="L1954" s="123"/>
      <c r="M1954" s="98" t="s">
        <v>16955</v>
      </c>
      <c r="N1954" s="118"/>
    </row>
    <row r="1955" spans="1:14" x14ac:dyDescent="0.25">
      <c r="A1955" s="130">
        <v>8874935000109</v>
      </c>
      <c r="B1955" s="98" t="s">
        <v>13322</v>
      </c>
      <c r="C1955" s="123" t="s">
        <v>2554</v>
      </c>
      <c r="D1955" s="98" t="s">
        <v>13667</v>
      </c>
      <c r="E1955" s="98" t="s">
        <v>13669</v>
      </c>
      <c r="F1955" s="124">
        <v>11</v>
      </c>
      <c r="G1955" s="112">
        <v>43040</v>
      </c>
      <c r="H1955" s="98"/>
      <c r="I1955" s="123" t="str">
        <f t="shared" si="30"/>
        <v>NÃO</v>
      </c>
      <c r="J1955" s="123"/>
      <c r="K1955" s="123"/>
      <c r="L1955" s="123"/>
      <c r="M1955" s="98" t="s">
        <v>15231</v>
      </c>
      <c r="N1955" s="118"/>
    </row>
    <row r="1956" spans="1:14" x14ac:dyDescent="0.25">
      <c r="A1956" s="130">
        <v>32165706000108</v>
      </c>
      <c r="B1956" s="98" t="s">
        <v>13323</v>
      </c>
      <c r="C1956" s="123" t="s">
        <v>3513</v>
      </c>
      <c r="D1956" s="98" t="s">
        <v>13667</v>
      </c>
      <c r="E1956" s="98" t="s">
        <v>13669</v>
      </c>
      <c r="F1956" s="124">
        <v>11</v>
      </c>
      <c r="G1956" s="112">
        <v>42718</v>
      </c>
      <c r="H1956" s="98"/>
      <c r="I1956" s="123" t="str">
        <f t="shared" si="30"/>
        <v>NÃO</v>
      </c>
      <c r="J1956" s="123"/>
      <c r="K1956" s="123"/>
      <c r="L1956" s="123"/>
      <c r="M1956" s="98" t="s">
        <v>16045</v>
      </c>
      <c r="N1956" s="118"/>
    </row>
    <row r="1957" spans="1:14" x14ac:dyDescent="0.25">
      <c r="A1957" s="130">
        <v>59764944000188</v>
      </c>
      <c r="B1957" s="98" t="s">
        <v>13324</v>
      </c>
      <c r="C1957" s="123" t="s">
        <v>4626</v>
      </c>
      <c r="D1957" s="98" t="s">
        <v>13667</v>
      </c>
      <c r="E1957" s="98" t="s">
        <v>13669</v>
      </c>
      <c r="F1957" s="124">
        <v>11</v>
      </c>
      <c r="G1957" s="112">
        <v>40269</v>
      </c>
      <c r="H1957" s="98"/>
      <c r="I1957" s="123" t="str">
        <f t="shared" si="30"/>
        <v>NÃO</v>
      </c>
      <c r="J1957" s="123"/>
      <c r="K1957" s="123"/>
      <c r="L1957" s="123"/>
      <c r="M1957" s="98"/>
      <c r="N1957" s="118"/>
    </row>
    <row r="1958" spans="1:14" x14ac:dyDescent="0.25">
      <c r="A1958" s="130">
        <v>46523056000121</v>
      </c>
      <c r="B1958" s="98" t="s">
        <v>13325</v>
      </c>
      <c r="C1958" s="123" t="s">
        <v>4626</v>
      </c>
      <c r="D1958" s="98" t="s">
        <v>13667</v>
      </c>
      <c r="E1958" s="98" t="s">
        <v>13669</v>
      </c>
      <c r="F1958" s="124">
        <v>11</v>
      </c>
      <c r="G1958" s="112">
        <v>41180</v>
      </c>
      <c r="H1958" s="98"/>
      <c r="I1958" s="123" t="str">
        <f t="shared" si="30"/>
        <v>NÃO</v>
      </c>
      <c r="J1958" s="123"/>
      <c r="K1958" s="123"/>
      <c r="L1958" s="123"/>
      <c r="M1958" s="98" t="s">
        <v>16959</v>
      </c>
      <c r="N1958" s="118"/>
    </row>
    <row r="1959" spans="1:14" x14ac:dyDescent="0.25">
      <c r="A1959" s="130">
        <v>37464997000140</v>
      </c>
      <c r="B1959" s="98" t="s">
        <v>13326</v>
      </c>
      <c r="C1959" s="123" t="s">
        <v>2274</v>
      </c>
      <c r="D1959" s="98" t="s">
        <v>13667</v>
      </c>
      <c r="E1959" s="98" t="s">
        <v>13669</v>
      </c>
      <c r="F1959" s="124">
        <v>14</v>
      </c>
      <c r="G1959" s="112">
        <v>44044</v>
      </c>
      <c r="H1959" s="98"/>
      <c r="I1959" s="123" t="str">
        <f t="shared" si="30"/>
        <v>SIM</v>
      </c>
      <c r="J1959" s="123"/>
      <c r="K1959" s="123"/>
      <c r="L1959" s="123"/>
      <c r="M1959" s="98"/>
      <c r="N1959" s="118"/>
    </row>
    <row r="1960" spans="1:14" x14ac:dyDescent="0.25">
      <c r="A1960" s="130">
        <v>4011805000191</v>
      </c>
      <c r="B1960" s="98" t="s">
        <v>13327</v>
      </c>
      <c r="C1960" s="123" t="s">
        <v>133</v>
      </c>
      <c r="D1960" s="98" t="s">
        <v>13667</v>
      </c>
      <c r="E1960" s="98" t="s">
        <v>13669</v>
      </c>
      <c r="F1960" s="124">
        <v>11</v>
      </c>
      <c r="G1960" s="112">
        <v>39814</v>
      </c>
      <c r="H1960" s="98"/>
      <c r="I1960" s="123" t="str">
        <f t="shared" si="30"/>
        <v>NÃO</v>
      </c>
      <c r="J1960" s="123"/>
      <c r="K1960" s="123"/>
      <c r="L1960" s="123"/>
      <c r="M1960" s="98"/>
      <c r="N1960" s="118"/>
    </row>
    <row r="1961" spans="1:14" x14ac:dyDescent="0.25">
      <c r="A1961" s="130">
        <v>46523122000163</v>
      </c>
      <c r="B1961" s="98" t="s">
        <v>13328</v>
      </c>
      <c r="C1961" s="123" t="s">
        <v>4626</v>
      </c>
      <c r="D1961" s="98" t="s">
        <v>13667</v>
      </c>
      <c r="E1961" s="98" t="s">
        <v>13669</v>
      </c>
      <c r="F1961" s="124">
        <v>11</v>
      </c>
      <c r="G1961" s="112">
        <v>43280</v>
      </c>
      <c r="H1961" s="98"/>
      <c r="I1961" s="123" t="str">
        <f t="shared" si="30"/>
        <v>NÃO</v>
      </c>
      <c r="J1961" s="123"/>
      <c r="K1961" s="123"/>
      <c r="L1961" s="123"/>
      <c r="M1961" s="98" t="s">
        <v>16961</v>
      </c>
      <c r="N1961" s="118"/>
    </row>
    <row r="1962" spans="1:14" x14ac:dyDescent="0.25">
      <c r="A1962" s="130">
        <v>3888989000100</v>
      </c>
      <c r="B1962" s="98" t="s">
        <v>13329</v>
      </c>
      <c r="C1962" s="123" t="s">
        <v>2197</v>
      </c>
      <c r="D1962" s="98" t="s">
        <v>13667</v>
      </c>
      <c r="E1962" s="98" t="s">
        <v>13669</v>
      </c>
      <c r="F1962" s="124">
        <v>11</v>
      </c>
      <c r="G1962" s="112">
        <v>40256</v>
      </c>
      <c r="H1962" s="98"/>
      <c r="I1962" s="123" t="str">
        <f t="shared" si="30"/>
        <v>NÃO</v>
      </c>
      <c r="J1962" s="123"/>
      <c r="K1962" s="123"/>
      <c r="L1962" s="123"/>
      <c r="M1962" s="98"/>
      <c r="N1962" s="118"/>
    </row>
    <row r="1963" spans="1:14" x14ac:dyDescent="0.25">
      <c r="A1963" s="130">
        <v>2306900000197</v>
      </c>
      <c r="B1963" s="98" t="s">
        <v>13330</v>
      </c>
      <c r="C1963" s="123" t="s">
        <v>5227</v>
      </c>
      <c r="D1963" s="98" t="s">
        <v>13667</v>
      </c>
      <c r="E1963" s="98" t="s">
        <v>13669</v>
      </c>
      <c r="F1963" s="124">
        <v>11</v>
      </c>
      <c r="G1963" s="112">
        <v>40058</v>
      </c>
      <c r="H1963" s="98"/>
      <c r="I1963" s="123" t="str">
        <f t="shared" si="30"/>
        <v>NÃO</v>
      </c>
      <c r="J1963" s="123"/>
      <c r="K1963" s="123"/>
      <c r="L1963" s="123"/>
      <c r="M1963" s="98" t="s">
        <v>13710</v>
      </c>
      <c r="N1963" s="118"/>
    </row>
    <row r="1964" spans="1:14" x14ac:dyDescent="0.25">
      <c r="A1964" s="130">
        <v>44544690000115</v>
      </c>
      <c r="B1964" s="98" t="s">
        <v>13331</v>
      </c>
      <c r="C1964" s="123" t="s">
        <v>4626</v>
      </c>
      <c r="D1964" s="98" t="s">
        <v>13667</v>
      </c>
      <c r="E1964" s="98" t="s">
        <v>13669</v>
      </c>
      <c r="F1964" s="124">
        <v>11</v>
      </c>
      <c r="G1964" s="112">
        <v>39148</v>
      </c>
      <c r="H1964" s="98"/>
      <c r="I1964" s="123" t="str">
        <f t="shared" si="30"/>
        <v>NÃO</v>
      </c>
      <c r="J1964" s="123"/>
      <c r="K1964" s="123"/>
      <c r="L1964" s="123"/>
      <c r="M1964" s="98"/>
      <c r="N1964" s="118"/>
    </row>
    <row r="1965" spans="1:14" x14ac:dyDescent="0.25">
      <c r="A1965" s="130">
        <v>82765488000102</v>
      </c>
      <c r="B1965" s="98" t="s">
        <v>13332</v>
      </c>
      <c r="C1965" s="123" t="s">
        <v>4289</v>
      </c>
      <c r="D1965" s="98" t="s">
        <v>13667</v>
      </c>
      <c r="E1965" s="98" t="s">
        <v>13669</v>
      </c>
      <c r="F1965" s="124">
        <v>11</v>
      </c>
      <c r="G1965" s="112">
        <v>40533</v>
      </c>
      <c r="H1965" s="98"/>
      <c r="I1965" s="123" t="str">
        <f t="shared" si="30"/>
        <v>NÃO</v>
      </c>
      <c r="J1965" s="123"/>
      <c r="K1965" s="123"/>
      <c r="L1965" s="123"/>
      <c r="M1965" s="98"/>
      <c r="N1965" s="118"/>
    </row>
    <row r="1966" spans="1:14" x14ac:dyDescent="0.25">
      <c r="A1966" s="130">
        <v>46373445000118</v>
      </c>
      <c r="B1966" s="98" t="s">
        <v>13333</v>
      </c>
      <c r="C1966" s="123" t="s">
        <v>4626</v>
      </c>
      <c r="D1966" s="98" t="s">
        <v>13667</v>
      </c>
      <c r="E1966" s="98" t="s">
        <v>13669</v>
      </c>
      <c r="F1966" s="124">
        <v>11</v>
      </c>
      <c r="G1966" s="112">
        <v>39231</v>
      </c>
      <c r="H1966" s="98"/>
      <c r="I1966" s="123" t="str">
        <f t="shared" si="30"/>
        <v>NÃO</v>
      </c>
      <c r="J1966" s="123"/>
      <c r="K1966" s="123"/>
      <c r="L1966" s="123"/>
      <c r="M1966" s="98" t="s">
        <v>13534</v>
      </c>
      <c r="N1966" s="118"/>
    </row>
    <row r="1967" spans="1:14" x14ac:dyDescent="0.25">
      <c r="A1967" s="130">
        <v>76978519000100</v>
      </c>
      <c r="B1967" s="98" t="s">
        <v>13334</v>
      </c>
      <c r="C1967" s="123" t="s">
        <v>3143</v>
      </c>
      <c r="D1967" s="98" t="s">
        <v>13667</v>
      </c>
      <c r="E1967" s="98" t="s">
        <v>13669</v>
      </c>
      <c r="F1967" s="124">
        <v>11</v>
      </c>
      <c r="G1967" s="112">
        <v>38625</v>
      </c>
      <c r="H1967" s="98"/>
      <c r="I1967" s="123" t="str">
        <f t="shared" si="30"/>
        <v>NÃO</v>
      </c>
      <c r="J1967" s="123"/>
      <c r="K1967" s="123"/>
      <c r="L1967" s="123"/>
      <c r="M1967" s="98" t="s">
        <v>15904</v>
      </c>
      <c r="N1967" s="118"/>
    </row>
    <row r="1968" spans="1:14" x14ac:dyDescent="0.25">
      <c r="A1968" s="130">
        <v>8159089000145</v>
      </c>
      <c r="B1968" s="98" t="s">
        <v>13335</v>
      </c>
      <c r="C1968" s="123" t="s">
        <v>3601</v>
      </c>
      <c r="D1968" s="98" t="s">
        <v>13667</v>
      </c>
      <c r="E1968" s="98" t="s">
        <v>13669</v>
      </c>
      <c r="F1968" s="124">
        <v>11</v>
      </c>
      <c r="G1968" s="112">
        <v>43983</v>
      </c>
      <c r="H1968" s="98"/>
      <c r="I1968" s="123" t="str">
        <f t="shared" si="30"/>
        <v>NÃO</v>
      </c>
      <c r="J1968" s="123"/>
      <c r="K1968" s="123"/>
      <c r="L1968" s="123"/>
      <c r="M1968" s="98"/>
      <c r="N1968" s="118"/>
    </row>
    <row r="1969" spans="1:14" x14ac:dyDescent="0.25">
      <c r="A1969" s="130">
        <v>3788239000166</v>
      </c>
      <c r="B1969" s="98" t="s">
        <v>13336</v>
      </c>
      <c r="C1969" s="123" t="s">
        <v>2274</v>
      </c>
      <c r="D1969" s="98" t="s">
        <v>13667</v>
      </c>
      <c r="E1969" s="98" t="s">
        <v>13669</v>
      </c>
      <c r="F1969" s="124">
        <v>14</v>
      </c>
      <c r="G1969" s="112">
        <v>44075</v>
      </c>
      <c r="H1969" s="98"/>
      <c r="I1969" s="123" t="str">
        <f t="shared" si="30"/>
        <v>SIM</v>
      </c>
      <c r="J1969" s="123"/>
      <c r="K1969" s="123"/>
      <c r="L1969" s="123"/>
      <c r="M1969" s="98"/>
      <c r="N1969" s="118"/>
    </row>
    <row r="1970" spans="1:14" x14ac:dyDescent="0.25">
      <c r="A1970" s="130">
        <v>12241865000129</v>
      </c>
      <c r="B1970" s="98" t="s">
        <v>13337</v>
      </c>
      <c r="C1970" s="123" t="s">
        <v>29</v>
      </c>
      <c r="D1970" s="98" t="s">
        <v>13667</v>
      </c>
      <c r="E1970" s="98" t="s">
        <v>13669</v>
      </c>
      <c r="F1970" s="124">
        <v>11</v>
      </c>
      <c r="G1970" s="112">
        <v>38616</v>
      </c>
      <c r="H1970" s="98"/>
      <c r="I1970" s="123" t="str">
        <f t="shared" si="30"/>
        <v>NÃO</v>
      </c>
      <c r="J1970" s="123"/>
      <c r="K1970" s="123"/>
      <c r="L1970" s="123"/>
      <c r="M1970" s="98" t="s">
        <v>13805</v>
      </c>
      <c r="N1970" s="118"/>
    </row>
    <row r="1971" spans="1:14" x14ac:dyDescent="0.25">
      <c r="A1971" s="130">
        <v>76247345000106</v>
      </c>
      <c r="B1971" s="98" t="s">
        <v>13338</v>
      </c>
      <c r="C1971" s="123" t="s">
        <v>3143</v>
      </c>
      <c r="D1971" s="98" t="s">
        <v>13667</v>
      </c>
      <c r="E1971" s="98" t="s">
        <v>13669</v>
      </c>
      <c r="F1971" s="124">
        <v>11</v>
      </c>
      <c r="G1971" s="112">
        <v>38894</v>
      </c>
      <c r="H1971" s="98"/>
      <c r="I1971" s="123" t="str">
        <f t="shared" si="30"/>
        <v>NÃO</v>
      </c>
      <c r="J1971" s="123"/>
      <c r="K1971" s="123"/>
      <c r="L1971" s="123"/>
      <c r="M1971" s="98"/>
      <c r="N1971" s="118"/>
    </row>
    <row r="1972" spans="1:14" x14ac:dyDescent="0.25">
      <c r="A1972" s="130">
        <v>87615449000142</v>
      </c>
      <c r="B1972" s="98" t="s">
        <v>13339</v>
      </c>
      <c r="C1972" s="123" t="s">
        <v>3812</v>
      </c>
      <c r="D1972" s="98" t="s">
        <v>13667</v>
      </c>
      <c r="E1972" s="98" t="s">
        <v>13669</v>
      </c>
      <c r="F1972" s="124">
        <v>14</v>
      </c>
      <c r="G1972" s="112">
        <v>44136</v>
      </c>
      <c r="H1972" s="98"/>
      <c r="I1972" s="123" t="str">
        <f t="shared" si="30"/>
        <v>SIM</v>
      </c>
      <c r="J1972" s="123"/>
      <c r="K1972" s="123"/>
      <c r="L1972" s="123"/>
      <c r="M1972" s="98"/>
      <c r="N1972" s="118"/>
    </row>
    <row r="1973" spans="1:14" x14ac:dyDescent="0.25">
      <c r="A1973" s="130">
        <v>87613493000113</v>
      </c>
      <c r="B1973" s="98" t="s">
        <v>13340</v>
      </c>
      <c r="C1973" s="123" t="s">
        <v>3812</v>
      </c>
      <c r="D1973" s="98" t="s">
        <v>13667</v>
      </c>
      <c r="E1973" s="98" t="s">
        <v>13669</v>
      </c>
      <c r="F1973" s="124">
        <v>11</v>
      </c>
      <c r="G1973" s="112">
        <v>38888</v>
      </c>
      <c r="H1973" s="98"/>
      <c r="I1973" s="123" t="str">
        <f t="shared" si="30"/>
        <v>NÃO</v>
      </c>
      <c r="J1973" s="123"/>
      <c r="K1973" s="123"/>
      <c r="L1973" s="123"/>
      <c r="M1973" s="98" t="s">
        <v>16532</v>
      </c>
      <c r="N1973" s="118"/>
    </row>
    <row r="1974" spans="1:14" x14ac:dyDescent="0.25">
      <c r="A1974" s="130">
        <v>8749525000136</v>
      </c>
      <c r="B1974" s="98" t="s">
        <v>13341</v>
      </c>
      <c r="C1974" s="123" t="s">
        <v>2554</v>
      </c>
      <c r="D1974" s="98" t="s">
        <v>13667</v>
      </c>
      <c r="E1974" s="98" t="s">
        <v>13669</v>
      </c>
      <c r="F1974" s="124">
        <v>14</v>
      </c>
      <c r="G1974" s="112">
        <v>44075</v>
      </c>
      <c r="H1974" s="98"/>
      <c r="I1974" s="123" t="str">
        <f t="shared" si="30"/>
        <v>SIM</v>
      </c>
      <c r="J1974" s="123"/>
      <c r="K1974" s="123"/>
      <c r="L1974" s="123"/>
      <c r="M1974" s="98"/>
      <c r="N1974" s="118"/>
    </row>
    <row r="1975" spans="1:14" x14ac:dyDescent="0.25">
      <c r="A1975" s="130">
        <v>88811948000178</v>
      </c>
      <c r="B1975" s="98" t="s">
        <v>13342</v>
      </c>
      <c r="C1975" s="123" t="s">
        <v>3812</v>
      </c>
      <c r="D1975" s="98" t="s">
        <v>13667</v>
      </c>
      <c r="E1975" s="98" t="s">
        <v>13669</v>
      </c>
      <c r="F1975" s="124">
        <v>14</v>
      </c>
      <c r="G1975" s="112">
        <v>43952</v>
      </c>
      <c r="H1975" s="98"/>
      <c r="I1975" s="123" t="str">
        <f t="shared" si="30"/>
        <v>SIM</v>
      </c>
      <c r="J1975" s="123"/>
      <c r="K1975" s="123"/>
      <c r="L1975" s="123"/>
      <c r="M1975" s="98"/>
      <c r="N1975" s="118"/>
    </row>
    <row r="1976" spans="1:14" x14ac:dyDescent="0.25">
      <c r="A1976" s="130">
        <v>75801738000157</v>
      </c>
      <c r="B1976" s="98" t="s">
        <v>13343</v>
      </c>
      <c r="C1976" s="123" t="s">
        <v>3143</v>
      </c>
      <c r="D1976" s="98" t="s">
        <v>13667</v>
      </c>
      <c r="E1976" s="98" t="s">
        <v>13669</v>
      </c>
      <c r="F1976" s="124">
        <v>11</v>
      </c>
      <c r="G1976" s="112">
        <v>40051</v>
      </c>
      <c r="H1976" s="98"/>
      <c r="I1976" s="123" t="str">
        <f t="shared" si="30"/>
        <v>NÃO</v>
      </c>
      <c r="J1976" s="123"/>
      <c r="K1976" s="123"/>
      <c r="L1976" s="123"/>
      <c r="M1976" s="98"/>
      <c r="N1976" s="118"/>
    </row>
    <row r="1977" spans="1:14" x14ac:dyDescent="0.25">
      <c r="A1977" s="130">
        <v>13796016000102</v>
      </c>
      <c r="B1977" s="98" t="s">
        <v>13344</v>
      </c>
      <c r="C1977" s="123" t="s">
        <v>215</v>
      </c>
      <c r="D1977" s="98" t="s">
        <v>13667</v>
      </c>
      <c r="E1977" s="98" t="s">
        <v>13669</v>
      </c>
      <c r="F1977" s="124">
        <v>11</v>
      </c>
      <c r="G1977" s="112">
        <v>39442</v>
      </c>
      <c r="H1977" s="98"/>
      <c r="I1977" s="123" t="str">
        <f t="shared" si="30"/>
        <v>NÃO</v>
      </c>
      <c r="J1977" s="123"/>
      <c r="K1977" s="123"/>
      <c r="L1977" s="123"/>
      <c r="M1977" s="98"/>
      <c r="N1977" s="118"/>
    </row>
    <row r="1978" spans="1:14" x14ac:dyDescent="0.25">
      <c r="A1978" s="130">
        <v>45742707000101</v>
      </c>
      <c r="B1978" s="98" t="s">
        <v>13345</v>
      </c>
      <c r="C1978" s="123" t="s">
        <v>4626</v>
      </c>
      <c r="D1978" s="98" t="s">
        <v>13667</v>
      </c>
      <c r="E1978" s="98" t="s">
        <v>13669</v>
      </c>
      <c r="F1978" s="124">
        <v>11</v>
      </c>
      <c r="G1978" s="112">
        <v>38443</v>
      </c>
      <c r="H1978" s="98"/>
      <c r="I1978" s="123" t="str">
        <f t="shared" si="30"/>
        <v>NÃO</v>
      </c>
      <c r="J1978" s="123"/>
      <c r="K1978" s="123"/>
      <c r="L1978" s="123"/>
      <c r="M1978" s="98" t="s">
        <v>16968</v>
      </c>
      <c r="N1978" s="118"/>
    </row>
    <row r="1979" spans="1:14" x14ac:dyDescent="0.25">
      <c r="A1979" s="130">
        <v>24772253000141</v>
      </c>
      <c r="B1979" s="98" t="s">
        <v>13346</v>
      </c>
      <c r="C1979" s="123" t="s">
        <v>2274</v>
      </c>
      <c r="D1979" s="98" t="s">
        <v>13667</v>
      </c>
      <c r="E1979" s="98" t="s">
        <v>13669</v>
      </c>
      <c r="F1979" s="124">
        <v>14</v>
      </c>
      <c r="G1979" s="112">
        <v>44012</v>
      </c>
      <c r="H1979" s="98"/>
      <c r="I1979" s="123" t="str">
        <f t="shared" si="30"/>
        <v>SIM</v>
      </c>
      <c r="J1979" s="123"/>
      <c r="K1979" s="123"/>
      <c r="L1979" s="123"/>
      <c r="M1979" s="98"/>
      <c r="N1979" s="118"/>
    </row>
    <row r="1980" spans="1:14" x14ac:dyDescent="0.25">
      <c r="A1980" s="130">
        <v>97761407000173</v>
      </c>
      <c r="B1980" s="98" t="s">
        <v>13347</v>
      </c>
      <c r="C1980" s="123" t="s">
        <v>3812</v>
      </c>
      <c r="D1980" s="98" t="s">
        <v>13667</v>
      </c>
      <c r="E1980" s="98" t="s">
        <v>13669</v>
      </c>
      <c r="F1980" s="124">
        <v>14</v>
      </c>
      <c r="G1980" s="112">
        <v>44136</v>
      </c>
      <c r="H1980" s="98"/>
      <c r="I1980" s="123" t="str">
        <f t="shared" si="30"/>
        <v>SIM</v>
      </c>
      <c r="J1980" s="123"/>
      <c r="K1980" s="123"/>
      <c r="L1980" s="123"/>
      <c r="M1980" s="98"/>
      <c r="N1980" s="118"/>
    </row>
    <row r="1981" spans="1:14" x14ac:dyDescent="0.25">
      <c r="A1981" s="130">
        <v>1068055000104</v>
      </c>
      <c r="B1981" s="98" t="s">
        <v>13348</v>
      </c>
      <c r="C1981" s="123" t="s">
        <v>901</v>
      </c>
      <c r="D1981" s="98" t="s">
        <v>13667</v>
      </c>
      <c r="E1981" s="98" t="s">
        <v>13669</v>
      </c>
      <c r="F1981" s="124">
        <v>11</v>
      </c>
      <c r="G1981" s="112">
        <v>43693</v>
      </c>
      <c r="H1981" s="98"/>
      <c r="I1981" s="123" t="str">
        <f t="shared" si="30"/>
        <v>NÃO</v>
      </c>
      <c r="J1981" s="123"/>
      <c r="K1981" s="123"/>
      <c r="L1981" s="123"/>
      <c r="M1981" s="98"/>
      <c r="N1981" s="118"/>
    </row>
    <row r="1982" spans="1:14" x14ac:dyDescent="0.25">
      <c r="A1982" s="130">
        <v>12207445000126</v>
      </c>
      <c r="B1982" s="98" t="s">
        <v>13349</v>
      </c>
      <c r="C1982" s="123" t="s">
        <v>29</v>
      </c>
      <c r="D1982" s="98" t="s">
        <v>13667</v>
      </c>
      <c r="E1982" s="98" t="s">
        <v>13669</v>
      </c>
      <c r="F1982" s="124">
        <v>11</v>
      </c>
      <c r="G1982" s="112">
        <v>38777</v>
      </c>
      <c r="H1982" s="98"/>
      <c r="I1982" s="123" t="str">
        <f t="shared" si="30"/>
        <v>NÃO</v>
      </c>
      <c r="J1982" s="123"/>
      <c r="K1982" s="123"/>
      <c r="L1982" s="123"/>
      <c r="M1982" s="98" t="s">
        <v>13808</v>
      </c>
      <c r="N1982" s="118"/>
    </row>
    <row r="1983" spans="1:14" x14ac:dyDescent="0.25">
      <c r="A1983" s="130">
        <v>72130818000130</v>
      </c>
      <c r="B1983" s="98" t="s">
        <v>13350</v>
      </c>
      <c r="C1983" s="123" t="s">
        <v>4626</v>
      </c>
      <c r="D1983" s="98" t="s">
        <v>13667</v>
      </c>
      <c r="E1983" s="98" t="s">
        <v>13669</v>
      </c>
      <c r="F1983" s="124">
        <v>11</v>
      </c>
      <c r="G1983" s="112">
        <v>43207</v>
      </c>
      <c r="H1983" s="98"/>
      <c r="I1983" s="123" t="str">
        <f t="shared" si="30"/>
        <v>NÃO</v>
      </c>
      <c r="J1983" s="123"/>
      <c r="K1983" s="123"/>
      <c r="L1983" s="123"/>
      <c r="M1983" s="98" t="s">
        <v>16970</v>
      </c>
      <c r="N1983" s="118"/>
    </row>
    <row r="1984" spans="1:14" x14ac:dyDescent="0.25">
      <c r="A1984" s="130">
        <v>46634218000107</v>
      </c>
      <c r="B1984" s="98" t="s">
        <v>13351</v>
      </c>
      <c r="C1984" s="123" t="s">
        <v>4626</v>
      </c>
      <c r="D1984" s="98" t="s">
        <v>13667</v>
      </c>
      <c r="E1984" s="98" t="s">
        <v>13669</v>
      </c>
      <c r="F1984" s="124">
        <v>14</v>
      </c>
      <c r="G1984" s="112">
        <v>44014</v>
      </c>
      <c r="H1984" s="98"/>
      <c r="I1984" s="123" t="str">
        <f t="shared" si="30"/>
        <v>SIM</v>
      </c>
      <c r="J1984" s="123"/>
      <c r="K1984" s="123"/>
      <c r="L1984" s="123"/>
      <c r="M1984" s="98"/>
      <c r="N1984" s="118"/>
    </row>
    <row r="1985" spans="1:14" x14ac:dyDescent="0.25">
      <c r="A1985" s="130">
        <v>64614449000122</v>
      </c>
      <c r="B1985" s="98" t="s">
        <v>13352</v>
      </c>
      <c r="C1985" s="123" t="s">
        <v>4626</v>
      </c>
      <c r="D1985" s="98" t="s">
        <v>13667</v>
      </c>
      <c r="E1985" s="98" t="s">
        <v>13669</v>
      </c>
      <c r="F1985" s="124">
        <v>11</v>
      </c>
      <c r="G1985" s="112">
        <v>38757</v>
      </c>
      <c r="H1985" s="98"/>
      <c r="I1985" s="123" t="str">
        <f t="shared" si="30"/>
        <v>NÃO</v>
      </c>
      <c r="J1985" s="123"/>
      <c r="K1985" s="123"/>
      <c r="L1985" s="123"/>
      <c r="M1985" s="98"/>
      <c r="N1985" s="118"/>
    </row>
    <row r="1986" spans="1:14" x14ac:dyDescent="0.25">
      <c r="A1986" s="130">
        <v>46634564000187</v>
      </c>
      <c r="B1986" s="98" t="s">
        <v>13353</v>
      </c>
      <c r="C1986" s="123" t="s">
        <v>4626</v>
      </c>
      <c r="D1986" s="98" t="s">
        <v>13667</v>
      </c>
      <c r="E1986" s="98" t="s">
        <v>13669</v>
      </c>
      <c r="F1986" s="124">
        <v>11</v>
      </c>
      <c r="G1986" s="112">
        <v>43738</v>
      </c>
      <c r="H1986" s="98"/>
      <c r="I1986" s="123" t="str">
        <f t="shared" si="30"/>
        <v>NÃO</v>
      </c>
      <c r="J1986" s="123"/>
      <c r="K1986" s="123"/>
      <c r="L1986" s="123"/>
      <c r="M1986" s="98"/>
      <c r="N1986" s="118"/>
    </row>
    <row r="1987" spans="1:14" x14ac:dyDescent="0.25">
      <c r="A1987" s="130">
        <v>7849532000147</v>
      </c>
      <c r="B1987" s="98" t="s">
        <v>13354</v>
      </c>
      <c r="C1987" s="123" t="s">
        <v>634</v>
      </c>
      <c r="D1987" s="98" t="s">
        <v>13667</v>
      </c>
      <c r="E1987" s="98" t="s">
        <v>13669</v>
      </c>
      <c r="F1987" s="124">
        <v>11</v>
      </c>
      <c r="G1987" s="112">
        <v>41604</v>
      </c>
      <c r="H1987" s="98"/>
      <c r="I1987" s="123" t="str">
        <f t="shared" ref="I1987:I2050" si="31">IFERROR(IF(OR(E1987="Ativos", E1987="Aposentados",E1987="Pensionistas"),IF(F1987&gt;=14,"SIM","NÃO"),""),"")</f>
        <v>NÃO</v>
      </c>
      <c r="J1987" s="123"/>
      <c r="K1987" s="123"/>
      <c r="L1987" s="123"/>
      <c r="M1987" s="98"/>
      <c r="N1987" s="118"/>
    </row>
    <row r="1988" spans="1:14" x14ac:dyDescent="0.25">
      <c r="A1988" s="130">
        <v>45176005000108</v>
      </c>
      <c r="B1988" s="98" t="s">
        <v>13355</v>
      </c>
      <c r="C1988" s="123" t="s">
        <v>4626</v>
      </c>
      <c r="D1988" s="98" t="s">
        <v>13667</v>
      </c>
      <c r="E1988" s="98" t="s">
        <v>13669</v>
      </c>
      <c r="F1988" s="124">
        <v>11</v>
      </c>
      <c r="G1988" s="112">
        <v>38628</v>
      </c>
      <c r="H1988" s="98"/>
      <c r="I1988" s="123" t="str">
        <f t="shared" si="31"/>
        <v>NÃO</v>
      </c>
      <c r="J1988" s="123"/>
      <c r="K1988" s="123"/>
      <c r="L1988" s="123"/>
      <c r="M1988" s="98"/>
      <c r="N1988" s="118"/>
    </row>
    <row r="1989" spans="1:14" x14ac:dyDescent="0.25">
      <c r="A1989" s="130">
        <v>75963850000194</v>
      </c>
      <c r="B1989" s="98" t="s">
        <v>13356</v>
      </c>
      <c r="C1989" s="123" t="s">
        <v>3143</v>
      </c>
      <c r="D1989" s="98" t="s">
        <v>13667</v>
      </c>
      <c r="E1989" s="98" t="s">
        <v>13669</v>
      </c>
      <c r="F1989" s="124">
        <v>14</v>
      </c>
      <c r="G1989" s="112">
        <v>44013</v>
      </c>
      <c r="H1989" s="98"/>
      <c r="I1989" s="123" t="str">
        <f t="shared" si="31"/>
        <v>SIM</v>
      </c>
      <c r="J1989" s="123"/>
      <c r="K1989" s="123"/>
      <c r="L1989" s="123"/>
      <c r="M1989" s="98"/>
      <c r="N1989" s="118"/>
    </row>
    <row r="1990" spans="1:14" x14ac:dyDescent="0.25">
      <c r="A1990" s="130">
        <v>23489834000108</v>
      </c>
      <c r="B1990" s="98" t="s">
        <v>13357</v>
      </c>
      <c r="C1990" s="123" t="s">
        <v>634</v>
      </c>
      <c r="D1990" s="98" t="s">
        <v>13667</v>
      </c>
      <c r="E1990" s="98" t="s">
        <v>13669</v>
      </c>
      <c r="F1990" s="124">
        <v>11</v>
      </c>
      <c r="G1990" s="112">
        <v>40206</v>
      </c>
      <c r="H1990" s="98"/>
      <c r="I1990" s="123" t="str">
        <f t="shared" si="31"/>
        <v>NÃO</v>
      </c>
      <c r="J1990" s="123"/>
      <c r="K1990" s="123"/>
      <c r="L1990" s="123"/>
      <c r="M1990" s="98" t="s">
        <v>14063</v>
      </c>
      <c r="N1990" s="118"/>
    </row>
    <row r="1991" spans="1:14" x14ac:dyDescent="0.25">
      <c r="A1991" s="130">
        <v>76170240000104</v>
      </c>
      <c r="B1991" s="98" t="s">
        <v>13358</v>
      </c>
      <c r="C1991" s="123" t="s">
        <v>3143</v>
      </c>
      <c r="D1991" s="98" t="s">
        <v>13667</v>
      </c>
      <c r="E1991" s="98" t="s">
        <v>13669</v>
      </c>
      <c r="F1991" s="124">
        <v>11</v>
      </c>
      <c r="G1991" s="112">
        <v>39157</v>
      </c>
      <c r="H1991" s="98"/>
      <c r="I1991" s="123" t="str">
        <f t="shared" si="31"/>
        <v>NÃO</v>
      </c>
      <c r="J1991" s="123"/>
      <c r="K1991" s="123"/>
      <c r="L1991" s="123"/>
      <c r="M1991" s="98" t="s">
        <v>15908</v>
      </c>
      <c r="N1991" s="118"/>
    </row>
    <row r="1992" spans="1:14" x14ac:dyDescent="0.25">
      <c r="A1992" s="130">
        <v>8357667000158</v>
      </c>
      <c r="B1992" s="98" t="s">
        <v>13359</v>
      </c>
      <c r="C1992" s="123" t="s">
        <v>3601</v>
      </c>
      <c r="D1992" s="98" t="s">
        <v>13667</v>
      </c>
      <c r="E1992" s="98" t="s">
        <v>13669</v>
      </c>
      <c r="F1992" s="124">
        <v>11</v>
      </c>
      <c r="G1992" s="112">
        <v>41764</v>
      </c>
      <c r="H1992" s="98"/>
      <c r="I1992" s="123" t="str">
        <f t="shared" si="31"/>
        <v>NÃO</v>
      </c>
      <c r="J1992" s="123"/>
      <c r="K1992" s="123"/>
      <c r="L1992" s="123"/>
      <c r="M1992" s="98" t="s">
        <v>16131</v>
      </c>
      <c r="N1992" s="118"/>
    </row>
    <row r="1993" spans="1:14" x14ac:dyDescent="0.25">
      <c r="A1993" s="130">
        <v>87613089000140</v>
      </c>
      <c r="B1993" s="98" t="s">
        <v>13360</v>
      </c>
      <c r="C1993" s="123" t="s">
        <v>3812</v>
      </c>
      <c r="D1993" s="98" t="s">
        <v>13667</v>
      </c>
      <c r="E1993" s="98" t="s">
        <v>13669</v>
      </c>
      <c r="F1993" s="124">
        <v>11</v>
      </c>
      <c r="G1993" s="112">
        <v>41456</v>
      </c>
      <c r="H1993" s="98"/>
      <c r="I1993" s="123" t="str">
        <f t="shared" si="31"/>
        <v>NÃO</v>
      </c>
      <c r="J1993" s="123"/>
      <c r="K1993" s="123"/>
      <c r="L1993" s="123"/>
      <c r="M1993" s="98" t="s">
        <v>16536</v>
      </c>
      <c r="N1993" s="118"/>
    </row>
    <row r="1994" spans="1:14" x14ac:dyDescent="0.25">
      <c r="A1994" s="130">
        <v>18404780000109</v>
      </c>
      <c r="B1994" s="98" t="s">
        <v>13361</v>
      </c>
      <c r="C1994" s="123" t="s">
        <v>1356</v>
      </c>
      <c r="D1994" s="98" t="s">
        <v>13667</v>
      </c>
      <c r="E1994" s="98" t="s">
        <v>13669</v>
      </c>
      <c r="F1994" s="124">
        <v>11</v>
      </c>
      <c r="G1994" s="112">
        <v>38677</v>
      </c>
      <c r="H1994" s="98"/>
      <c r="I1994" s="123" t="str">
        <f t="shared" si="31"/>
        <v>NÃO</v>
      </c>
      <c r="J1994" s="123"/>
      <c r="K1994" s="123"/>
      <c r="L1994" s="123"/>
      <c r="M1994" s="98"/>
      <c r="N1994" s="118"/>
    </row>
    <row r="1995" spans="1:14" x14ac:dyDescent="0.25">
      <c r="A1995" s="130">
        <v>12842829000110</v>
      </c>
      <c r="B1995" s="98" t="s">
        <v>13362</v>
      </c>
      <c r="C1995" s="123" t="s">
        <v>29</v>
      </c>
      <c r="D1995" s="98" t="s">
        <v>13667</v>
      </c>
      <c r="E1995" s="98" t="s">
        <v>13669</v>
      </c>
      <c r="F1995" s="124">
        <v>11</v>
      </c>
      <c r="G1995" s="112">
        <v>40157</v>
      </c>
      <c r="H1995" s="98"/>
      <c r="I1995" s="123" t="str">
        <f t="shared" si="31"/>
        <v>NÃO</v>
      </c>
      <c r="J1995" s="123"/>
      <c r="K1995" s="123"/>
      <c r="L1995" s="123"/>
      <c r="M1995" s="98" t="s">
        <v>13811</v>
      </c>
      <c r="N1995" s="118"/>
    </row>
    <row r="1996" spans="1:14" x14ac:dyDescent="0.25">
      <c r="A1996" s="130">
        <v>3501582000188</v>
      </c>
      <c r="B1996" s="98" t="s">
        <v>13363</v>
      </c>
      <c r="C1996" s="123" t="s">
        <v>2197</v>
      </c>
      <c r="D1996" s="98" t="s">
        <v>13667</v>
      </c>
      <c r="E1996" s="98" t="s">
        <v>13669</v>
      </c>
      <c r="F1996" s="124">
        <v>11</v>
      </c>
      <c r="G1996" s="112">
        <v>38721</v>
      </c>
      <c r="H1996" s="98"/>
      <c r="I1996" s="123" t="str">
        <f t="shared" si="31"/>
        <v>NÃO</v>
      </c>
      <c r="J1996" s="123"/>
      <c r="K1996" s="123"/>
      <c r="L1996" s="123"/>
      <c r="M1996" s="98" t="s">
        <v>14909</v>
      </c>
      <c r="N1996" s="118"/>
    </row>
    <row r="1997" spans="1:14" x14ac:dyDescent="0.25">
      <c r="A1997" s="130">
        <v>6554869000164</v>
      </c>
      <c r="B1997" s="98" t="s">
        <v>13364</v>
      </c>
      <c r="C1997" s="123" t="s">
        <v>2926</v>
      </c>
      <c r="D1997" s="98" t="s">
        <v>13667</v>
      </c>
      <c r="E1997" s="98" t="s">
        <v>13669</v>
      </c>
      <c r="F1997" s="124">
        <v>11</v>
      </c>
      <c r="G1997" s="112">
        <v>38560</v>
      </c>
      <c r="H1997" s="98"/>
      <c r="I1997" s="123" t="str">
        <f t="shared" si="31"/>
        <v>NÃO</v>
      </c>
      <c r="J1997" s="123"/>
      <c r="K1997" s="123"/>
      <c r="L1997" s="123"/>
      <c r="M1997" s="98" t="s">
        <v>15638</v>
      </c>
      <c r="N1997" s="118"/>
    </row>
    <row r="1998" spans="1:14" x14ac:dyDescent="0.25">
      <c r="A1998" s="130">
        <v>29138369000147</v>
      </c>
      <c r="B1998" s="98" t="s">
        <v>13365</v>
      </c>
      <c r="C1998" s="123" t="s">
        <v>3513</v>
      </c>
      <c r="D1998" s="98" t="s">
        <v>13667</v>
      </c>
      <c r="E1998" s="98" t="s">
        <v>13669</v>
      </c>
      <c r="F1998" s="124">
        <v>11</v>
      </c>
      <c r="G1998" s="112">
        <v>39044</v>
      </c>
      <c r="H1998" s="98"/>
      <c r="I1998" s="123" t="str">
        <f t="shared" si="31"/>
        <v>NÃO</v>
      </c>
      <c r="J1998" s="123"/>
      <c r="K1998" s="123"/>
      <c r="L1998" s="123"/>
      <c r="M1998" s="98"/>
      <c r="N1998" s="118"/>
    </row>
    <row r="1999" spans="1:14" x14ac:dyDescent="0.25">
      <c r="A1999" s="130">
        <v>11286366000195</v>
      </c>
      <c r="B1999" s="98" t="s">
        <v>13366</v>
      </c>
      <c r="C1999" s="123" t="s">
        <v>2758</v>
      </c>
      <c r="D1999" s="98" t="s">
        <v>13667</v>
      </c>
      <c r="E1999" s="98" t="s">
        <v>13669</v>
      </c>
      <c r="F1999" s="124">
        <v>11</v>
      </c>
      <c r="G1999" s="112">
        <v>41936</v>
      </c>
      <c r="H1999" s="98"/>
      <c r="I1999" s="123" t="str">
        <f t="shared" si="31"/>
        <v>NÃO</v>
      </c>
      <c r="J1999" s="123"/>
      <c r="K1999" s="123"/>
      <c r="L1999" s="123"/>
      <c r="M1999" s="98" t="s">
        <v>15523</v>
      </c>
      <c r="N1999" s="118"/>
    </row>
    <row r="2000" spans="1:14" x14ac:dyDescent="0.25">
      <c r="A2000" s="130">
        <v>75793786000140</v>
      </c>
      <c r="B2000" s="98" t="s">
        <v>13367</v>
      </c>
      <c r="C2000" s="123" t="s">
        <v>3143</v>
      </c>
      <c r="D2000" s="98" t="s">
        <v>13667</v>
      </c>
      <c r="E2000" s="98" t="s">
        <v>13669</v>
      </c>
      <c r="F2000" s="124">
        <v>14</v>
      </c>
      <c r="G2000" s="112">
        <v>44001</v>
      </c>
      <c r="H2000" s="98"/>
      <c r="I2000" s="123" t="str">
        <f t="shared" si="31"/>
        <v>SIM</v>
      </c>
      <c r="J2000" s="123"/>
      <c r="K2000" s="123"/>
      <c r="L2000" s="123"/>
      <c r="M2000" s="98"/>
      <c r="N2000" s="118"/>
    </row>
    <row r="2001" spans="1:14" x14ac:dyDescent="0.25">
      <c r="A2001" s="130">
        <v>90256660000120</v>
      </c>
      <c r="B2001" s="98" t="s">
        <v>13368</v>
      </c>
      <c r="C2001" s="123" t="s">
        <v>3812</v>
      </c>
      <c r="D2001" s="98" t="s">
        <v>13667</v>
      </c>
      <c r="E2001" s="98" t="s">
        <v>13669</v>
      </c>
      <c r="F2001" s="124">
        <v>14</v>
      </c>
      <c r="G2001" s="112">
        <v>44136</v>
      </c>
      <c r="H2001" s="98"/>
      <c r="I2001" s="123" t="str">
        <f t="shared" si="31"/>
        <v>SIM</v>
      </c>
      <c r="J2001" s="123"/>
      <c r="K2001" s="123"/>
      <c r="L2001" s="123"/>
      <c r="M2001" s="98"/>
      <c r="N2001" s="118"/>
    </row>
    <row r="2002" spans="1:14" x14ac:dyDescent="0.25">
      <c r="A2002" s="130">
        <v>11361201000130</v>
      </c>
      <c r="B2002" s="98" t="s">
        <v>13369</v>
      </c>
      <c r="C2002" s="123" t="s">
        <v>2758</v>
      </c>
      <c r="D2002" s="98" t="s">
        <v>13667</v>
      </c>
      <c r="E2002" s="98" t="s">
        <v>13669</v>
      </c>
      <c r="F2002" s="124">
        <v>11</v>
      </c>
      <c r="G2002" s="112">
        <v>42052</v>
      </c>
      <c r="H2002" s="98"/>
      <c r="I2002" s="123" t="str">
        <f t="shared" si="31"/>
        <v>NÃO</v>
      </c>
      <c r="J2002" s="123"/>
      <c r="K2002" s="123"/>
      <c r="L2002" s="123"/>
      <c r="M2002" s="98" t="s">
        <v>15525</v>
      </c>
      <c r="N2002" s="118"/>
    </row>
    <row r="2003" spans="1:14" x14ac:dyDescent="0.25">
      <c r="A2003" s="130">
        <v>1978212000100</v>
      </c>
      <c r="B2003" s="98" t="s">
        <v>13370</v>
      </c>
      <c r="C2003" s="123" t="s">
        <v>2274</v>
      </c>
      <c r="D2003" s="98" t="s">
        <v>13667</v>
      </c>
      <c r="E2003" s="98" t="s">
        <v>13669</v>
      </c>
      <c r="F2003" s="124">
        <v>14</v>
      </c>
      <c r="G2003" s="112">
        <v>44075</v>
      </c>
      <c r="H2003" s="98"/>
      <c r="I2003" s="123" t="str">
        <f t="shared" si="31"/>
        <v>SIM</v>
      </c>
      <c r="J2003" s="123"/>
      <c r="K2003" s="123"/>
      <c r="L2003" s="123"/>
      <c r="M2003" s="98"/>
      <c r="N2003" s="118"/>
    </row>
    <row r="2004" spans="1:14" x14ac:dyDescent="0.25">
      <c r="A2004" s="130">
        <v>76978881000181</v>
      </c>
      <c r="B2004" s="98" t="s">
        <v>13371</v>
      </c>
      <c r="C2004" s="123" t="s">
        <v>3143</v>
      </c>
      <c r="D2004" s="98" t="s">
        <v>13667</v>
      </c>
      <c r="E2004" s="98" t="s">
        <v>13669</v>
      </c>
      <c r="F2004" s="124">
        <v>11</v>
      </c>
      <c r="G2004" s="112">
        <v>40122</v>
      </c>
      <c r="H2004" s="98"/>
      <c r="I2004" s="123" t="str">
        <f t="shared" si="31"/>
        <v>NÃO</v>
      </c>
      <c r="J2004" s="123"/>
      <c r="K2004" s="123"/>
      <c r="L2004" s="123"/>
      <c r="M2004" s="98"/>
      <c r="N2004" s="118"/>
    </row>
    <row r="2005" spans="1:14" x14ac:dyDescent="0.25">
      <c r="A2005" s="130">
        <v>75587204000170</v>
      </c>
      <c r="B2005" s="98" t="s">
        <v>13372</v>
      </c>
      <c r="C2005" s="123" t="s">
        <v>3143</v>
      </c>
      <c r="D2005" s="98" t="s">
        <v>13667</v>
      </c>
      <c r="E2005" s="98" t="s">
        <v>13669</v>
      </c>
      <c r="F2005" s="124">
        <v>14</v>
      </c>
      <c r="G2005" s="112">
        <v>44044</v>
      </c>
      <c r="H2005" s="98"/>
      <c r="I2005" s="123" t="str">
        <f t="shared" si="31"/>
        <v>SIM</v>
      </c>
      <c r="J2005" s="123"/>
      <c r="K2005" s="123"/>
      <c r="L2005" s="123"/>
      <c r="M2005" s="98"/>
      <c r="N2005" s="118"/>
    </row>
    <row r="2006" spans="1:14" x14ac:dyDescent="0.25">
      <c r="A2006" s="130">
        <v>45709896000110</v>
      </c>
      <c r="B2006" s="98" t="s">
        <v>13373</v>
      </c>
      <c r="C2006" s="123" t="s">
        <v>4626</v>
      </c>
      <c r="D2006" s="98" t="s">
        <v>13667</v>
      </c>
      <c r="E2006" s="98" t="s">
        <v>13669</v>
      </c>
      <c r="F2006" s="124">
        <v>11</v>
      </c>
      <c r="G2006" s="112">
        <v>43466</v>
      </c>
      <c r="H2006" s="98"/>
      <c r="I2006" s="123" t="str">
        <f t="shared" si="31"/>
        <v>NÃO</v>
      </c>
      <c r="J2006" s="123"/>
      <c r="K2006" s="123"/>
      <c r="L2006" s="123"/>
      <c r="M2006" s="98"/>
      <c r="N2006" s="118"/>
    </row>
    <row r="2007" spans="1:14" x14ac:dyDescent="0.25">
      <c r="A2007" s="130">
        <v>88661400000199</v>
      </c>
      <c r="B2007" s="98" t="s">
        <v>13374</v>
      </c>
      <c r="C2007" s="123" t="s">
        <v>3812</v>
      </c>
      <c r="D2007" s="98" t="s">
        <v>13667</v>
      </c>
      <c r="E2007" s="98" t="s">
        <v>13669</v>
      </c>
      <c r="F2007" s="124">
        <v>14</v>
      </c>
      <c r="G2007" s="112">
        <v>43922</v>
      </c>
      <c r="H2007" s="98"/>
      <c r="I2007" s="123" t="str">
        <f t="shared" si="31"/>
        <v>SIM</v>
      </c>
      <c r="J2007" s="123"/>
      <c r="K2007" s="123"/>
      <c r="L2007" s="123"/>
      <c r="M2007" s="98"/>
      <c r="N2007" s="118"/>
    </row>
    <row r="2008" spans="1:14" x14ac:dyDescent="0.25">
      <c r="A2008" s="130">
        <v>84727601000190</v>
      </c>
      <c r="B2008" s="98" t="s">
        <v>13375</v>
      </c>
      <c r="C2008" s="123" t="s">
        <v>3747</v>
      </c>
      <c r="D2008" s="98" t="s">
        <v>13667</v>
      </c>
      <c r="E2008" s="98" t="s">
        <v>13669</v>
      </c>
      <c r="F2008" s="124">
        <v>11</v>
      </c>
      <c r="G2008" s="112">
        <v>38988</v>
      </c>
      <c r="H2008" s="98"/>
      <c r="I2008" s="123" t="str">
        <f t="shared" si="31"/>
        <v>NÃO</v>
      </c>
      <c r="J2008" s="123"/>
      <c r="K2008" s="123"/>
      <c r="L2008" s="123"/>
      <c r="M2008" s="98"/>
      <c r="N2008" s="118"/>
    </row>
    <row r="2009" spans="1:14" x14ac:dyDescent="0.25">
      <c r="A2009" s="130">
        <v>76170257000153</v>
      </c>
      <c r="B2009" s="98" t="s">
        <v>13376</v>
      </c>
      <c r="C2009" s="123" t="s">
        <v>3143</v>
      </c>
      <c r="D2009" s="98" t="s">
        <v>13667</v>
      </c>
      <c r="E2009" s="98" t="s">
        <v>13669</v>
      </c>
      <c r="F2009" s="124">
        <v>14</v>
      </c>
      <c r="G2009" s="112">
        <v>44136</v>
      </c>
      <c r="H2009" s="98"/>
      <c r="I2009" s="123" t="str">
        <f t="shared" si="31"/>
        <v>SIM</v>
      </c>
      <c r="J2009" s="123"/>
      <c r="K2009" s="123"/>
      <c r="L2009" s="123"/>
      <c r="M2009" s="98"/>
      <c r="N2009" s="118"/>
    </row>
    <row r="2010" spans="1:14" x14ac:dyDescent="0.25">
      <c r="A2010" s="130">
        <v>82577636000165</v>
      </c>
      <c r="B2010" s="98" t="s">
        <v>13377</v>
      </c>
      <c r="C2010" s="123" t="s">
        <v>4289</v>
      </c>
      <c r="D2010" s="98" t="s">
        <v>13667</v>
      </c>
      <c r="E2010" s="98" t="s">
        <v>13669</v>
      </c>
      <c r="F2010" s="124">
        <v>11</v>
      </c>
      <c r="G2010" s="112">
        <v>40064</v>
      </c>
      <c r="H2010" s="98"/>
      <c r="I2010" s="123" t="str">
        <f t="shared" si="31"/>
        <v>NÃO</v>
      </c>
      <c r="J2010" s="123"/>
      <c r="K2010" s="123"/>
      <c r="L2010" s="123"/>
      <c r="M2010" s="98"/>
      <c r="N2010" s="118"/>
    </row>
    <row r="2011" spans="1:14" x14ac:dyDescent="0.25">
      <c r="A2011" s="130">
        <v>76105584000121</v>
      </c>
      <c r="B2011" s="98" t="s">
        <v>13378</v>
      </c>
      <c r="C2011" s="123" t="s">
        <v>3143</v>
      </c>
      <c r="D2011" s="98" t="s">
        <v>13667</v>
      </c>
      <c r="E2011" s="98" t="s">
        <v>13669</v>
      </c>
      <c r="F2011" s="124">
        <v>14</v>
      </c>
      <c r="G2011" s="112">
        <v>44044</v>
      </c>
      <c r="H2011" s="98"/>
      <c r="I2011" s="123" t="str">
        <f t="shared" si="31"/>
        <v>SIM</v>
      </c>
      <c r="J2011" s="123"/>
      <c r="K2011" s="123"/>
      <c r="L2011" s="123"/>
      <c r="M2011" s="98"/>
      <c r="N2011" s="118"/>
    </row>
    <row r="2012" spans="1:14" x14ac:dyDescent="0.25">
      <c r="A2012" s="130">
        <v>11361904000169</v>
      </c>
      <c r="B2012" s="98" t="s">
        <v>13379</v>
      </c>
      <c r="C2012" s="123" t="s">
        <v>2758</v>
      </c>
      <c r="D2012" s="98" t="s">
        <v>13667</v>
      </c>
      <c r="E2012" s="98" t="s">
        <v>13669</v>
      </c>
      <c r="F2012" s="124">
        <v>14</v>
      </c>
      <c r="G2012" s="112">
        <v>44136</v>
      </c>
      <c r="H2012" s="98"/>
      <c r="I2012" s="123" t="str">
        <f t="shared" si="31"/>
        <v>SIM</v>
      </c>
      <c r="J2012" s="123"/>
      <c r="K2012" s="123"/>
      <c r="L2012" s="123"/>
      <c r="M2012" s="98"/>
      <c r="N2012" s="118"/>
    </row>
    <row r="2013" spans="1:14" x14ac:dyDescent="0.25">
      <c r="A2013" s="130">
        <v>6424618000165</v>
      </c>
      <c r="B2013" s="98" t="s">
        <v>13380</v>
      </c>
      <c r="C2013" s="123" t="s">
        <v>1142</v>
      </c>
      <c r="D2013" s="98" t="s">
        <v>13667</v>
      </c>
      <c r="E2013" s="98" t="s">
        <v>13669</v>
      </c>
      <c r="F2013" s="124">
        <v>11</v>
      </c>
      <c r="G2013" s="112">
        <v>42753</v>
      </c>
      <c r="H2013" s="98"/>
      <c r="I2013" s="123" t="str">
        <f t="shared" si="31"/>
        <v>NÃO</v>
      </c>
      <c r="J2013" s="123"/>
      <c r="K2013" s="123"/>
      <c r="L2013" s="123"/>
      <c r="M2013" s="98" t="s">
        <v>14449</v>
      </c>
      <c r="N2013" s="118"/>
    </row>
    <row r="2014" spans="1:14" x14ac:dyDescent="0.25">
      <c r="A2014" s="130">
        <v>83102764000115</v>
      </c>
      <c r="B2014" s="98" t="s">
        <v>13381</v>
      </c>
      <c r="C2014" s="123" t="s">
        <v>4289</v>
      </c>
      <c r="D2014" s="98" t="s">
        <v>13667</v>
      </c>
      <c r="E2014" s="98" t="s">
        <v>13669</v>
      </c>
      <c r="F2014" s="124">
        <v>14</v>
      </c>
      <c r="G2014" s="112">
        <v>44136</v>
      </c>
      <c r="H2014" s="98"/>
      <c r="I2014" s="123" t="str">
        <f t="shared" si="31"/>
        <v>SIM</v>
      </c>
      <c r="J2014" s="123"/>
      <c r="K2014" s="123"/>
      <c r="L2014" s="123"/>
      <c r="M2014" s="98"/>
      <c r="N2014" s="118"/>
    </row>
    <row r="2015" spans="1:14" x14ac:dyDescent="0.25">
      <c r="A2015" s="130">
        <v>78497492000160</v>
      </c>
      <c r="B2015" s="98" t="s">
        <v>13382</v>
      </c>
      <c r="C2015" s="123" t="s">
        <v>4289</v>
      </c>
      <c r="D2015" s="98" t="s">
        <v>13667</v>
      </c>
      <c r="E2015" s="98" t="s">
        <v>13669</v>
      </c>
      <c r="F2015" s="124">
        <v>11</v>
      </c>
      <c r="G2015" s="112">
        <v>41411</v>
      </c>
      <c r="H2015" s="98"/>
      <c r="I2015" s="123" t="str">
        <f t="shared" si="31"/>
        <v>NÃO</v>
      </c>
      <c r="J2015" s="123"/>
      <c r="K2015" s="123"/>
      <c r="L2015" s="123"/>
      <c r="M2015" s="98" t="s">
        <v>16662</v>
      </c>
      <c r="N2015" s="118"/>
    </row>
    <row r="2016" spans="1:14" x14ac:dyDescent="0.25">
      <c r="A2016" s="130">
        <v>6115307000114</v>
      </c>
      <c r="B2016" s="98" t="s">
        <v>13383</v>
      </c>
      <c r="C2016" s="123" t="s">
        <v>1142</v>
      </c>
      <c r="D2016" s="98" t="s">
        <v>13667</v>
      </c>
      <c r="E2016" s="98" t="s">
        <v>13669</v>
      </c>
      <c r="F2016" s="124">
        <v>11</v>
      </c>
      <c r="G2016" s="112">
        <v>39349</v>
      </c>
      <c r="H2016" s="98"/>
      <c r="I2016" s="123" t="str">
        <f t="shared" si="31"/>
        <v>NÃO</v>
      </c>
      <c r="J2016" s="123"/>
      <c r="K2016" s="123"/>
      <c r="L2016" s="123"/>
      <c r="M2016" s="98" t="s">
        <v>14451</v>
      </c>
      <c r="N2016" s="118"/>
    </row>
    <row r="2017" spans="1:14" x14ac:dyDescent="0.25">
      <c r="A2017" s="130">
        <v>18128223000102</v>
      </c>
      <c r="B2017" s="98" t="s">
        <v>13384</v>
      </c>
      <c r="C2017" s="123" t="s">
        <v>1356</v>
      </c>
      <c r="D2017" s="98" t="s">
        <v>13667</v>
      </c>
      <c r="E2017" s="98" t="s">
        <v>13669</v>
      </c>
      <c r="F2017" s="124">
        <v>11</v>
      </c>
      <c r="G2017" s="112">
        <v>38440</v>
      </c>
      <c r="H2017" s="98"/>
      <c r="I2017" s="123" t="str">
        <f t="shared" si="31"/>
        <v>NÃO</v>
      </c>
      <c r="J2017" s="123"/>
      <c r="K2017" s="123"/>
      <c r="L2017" s="123"/>
      <c r="M2017" s="98" t="s">
        <v>14799</v>
      </c>
      <c r="N2017" s="118"/>
    </row>
    <row r="2018" spans="1:14" x14ac:dyDescent="0.25">
      <c r="A2018" s="130">
        <v>76205806000188</v>
      </c>
      <c r="B2018" s="98" t="s">
        <v>13385</v>
      </c>
      <c r="C2018" s="123" t="s">
        <v>3143</v>
      </c>
      <c r="D2018" s="98" t="s">
        <v>13667</v>
      </c>
      <c r="E2018" s="98" t="s">
        <v>13669</v>
      </c>
      <c r="F2018" s="124">
        <v>14</v>
      </c>
      <c r="G2018" s="112">
        <v>44013</v>
      </c>
      <c r="H2018" s="98"/>
      <c r="I2018" s="123" t="str">
        <f t="shared" si="31"/>
        <v>SIM</v>
      </c>
      <c r="J2018" s="123"/>
      <c r="K2018" s="123"/>
      <c r="L2018" s="123"/>
      <c r="M2018" s="98"/>
      <c r="N2018" s="118"/>
    </row>
    <row r="2019" spans="1:14" x14ac:dyDescent="0.25">
      <c r="A2019" s="130">
        <v>13099205000118</v>
      </c>
      <c r="B2019" s="98" t="s">
        <v>13386</v>
      </c>
      <c r="C2019" s="123" t="s">
        <v>4559</v>
      </c>
      <c r="D2019" s="98" t="s">
        <v>13667</v>
      </c>
      <c r="E2019" s="98" t="s">
        <v>13669</v>
      </c>
      <c r="F2019" s="124">
        <v>11</v>
      </c>
      <c r="G2019" s="112">
        <v>39168</v>
      </c>
      <c r="H2019" s="98"/>
      <c r="I2019" s="123" t="str">
        <f t="shared" si="31"/>
        <v>NÃO</v>
      </c>
      <c r="J2019" s="123"/>
      <c r="K2019" s="123"/>
      <c r="L2019" s="123"/>
      <c r="M2019" s="98"/>
      <c r="N2019" s="118"/>
    </row>
    <row r="2020" spans="1:14" x14ac:dyDescent="0.25">
      <c r="A2020" s="130">
        <v>3503646000180</v>
      </c>
      <c r="B2020" s="98" t="s">
        <v>13387</v>
      </c>
      <c r="C2020" s="123" t="s">
        <v>2274</v>
      </c>
      <c r="D2020" s="98" t="s">
        <v>13667</v>
      </c>
      <c r="E2020" s="98" t="s">
        <v>13669</v>
      </c>
      <c r="F2020" s="124">
        <v>11</v>
      </c>
      <c r="G2020" s="112">
        <v>39357</v>
      </c>
      <c r="H2020" s="98"/>
      <c r="I2020" s="123" t="str">
        <f t="shared" si="31"/>
        <v>NÃO</v>
      </c>
      <c r="J2020" s="123"/>
      <c r="K2020" s="123"/>
      <c r="L2020" s="123"/>
      <c r="M2020" s="98" t="s">
        <v>15056</v>
      </c>
      <c r="N2020" s="118"/>
    </row>
    <row r="2021" spans="1:14" x14ac:dyDescent="0.25">
      <c r="A2021" s="130">
        <v>1539271000182</v>
      </c>
      <c r="B2021" s="98" t="s">
        <v>13388</v>
      </c>
      <c r="C2021" s="123" t="s">
        <v>3812</v>
      </c>
      <c r="D2021" s="98" t="s">
        <v>13667</v>
      </c>
      <c r="E2021" s="98" t="s">
        <v>13669</v>
      </c>
      <c r="F2021" s="124">
        <v>11</v>
      </c>
      <c r="G2021" s="112">
        <v>38710</v>
      </c>
      <c r="H2021" s="98"/>
      <c r="I2021" s="123" t="str">
        <f t="shared" si="31"/>
        <v>NÃO</v>
      </c>
      <c r="J2021" s="123"/>
      <c r="K2021" s="123"/>
      <c r="L2021" s="123"/>
      <c r="M2021" s="98" t="s">
        <v>16542</v>
      </c>
      <c r="N2021" s="118"/>
    </row>
    <row r="2022" spans="1:14" x14ac:dyDescent="0.25">
      <c r="A2022" s="130">
        <v>87876801000101</v>
      </c>
      <c r="B2022" s="98" t="s">
        <v>13389</v>
      </c>
      <c r="C2022" s="123" t="s">
        <v>3812</v>
      </c>
      <c r="D2022" s="98" t="s">
        <v>13667</v>
      </c>
      <c r="E2022" s="98" t="s">
        <v>13669</v>
      </c>
      <c r="F2022" s="124">
        <v>11</v>
      </c>
      <c r="G2022" s="112">
        <v>38808</v>
      </c>
      <c r="H2022" s="98"/>
      <c r="I2022" s="123" t="str">
        <f t="shared" si="31"/>
        <v>NÃO</v>
      </c>
      <c r="J2022" s="123"/>
      <c r="K2022" s="123"/>
      <c r="L2022" s="123"/>
      <c r="M2022" s="98" t="s">
        <v>16545</v>
      </c>
      <c r="N2022" s="118"/>
    </row>
    <row r="2023" spans="1:14" x14ac:dyDescent="0.25">
      <c r="A2023" s="130">
        <v>10167310000159</v>
      </c>
      <c r="B2023" s="98" t="s">
        <v>13390</v>
      </c>
      <c r="C2023" s="123" t="s">
        <v>2758</v>
      </c>
      <c r="D2023" s="98" t="s">
        <v>13667</v>
      </c>
      <c r="E2023" s="98" t="s">
        <v>13669</v>
      </c>
      <c r="F2023" s="124">
        <v>11</v>
      </c>
      <c r="G2023" s="112">
        <v>40001</v>
      </c>
      <c r="H2023" s="98"/>
      <c r="I2023" s="123" t="str">
        <f t="shared" si="31"/>
        <v>NÃO</v>
      </c>
      <c r="J2023" s="123"/>
      <c r="K2023" s="123"/>
      <c r="L2023" s="123"/>
      <c r="M2023" s="98" t="s">
        <v>15527</v>
      </c>
      <c r="N2023" s="118"/>
    </row>
    <row r="2024" spans="1:14" x14ac:dyDescent="0.25">
      <c r="A2024" s="130">
        <v>29115441000110</v>
      </c>
      <c r="B2024" s="98" t="s">
        <v>13391</v>
      </c>
      <c r="C2024" s="123" t="s">
        <v>3513</v>
      </c>
      <c r="D2024" s="98" t="s">
        <v>13667</v>
      </c>
      <c r="E2024" s="98" t="s">
        <v>13669</v>
      </c>
      <c r="F2024" s="124">
        <v>11</v>
      </c>
      <c r="G2024" s="112">
        <v>38941</v>
      </c>
      <c r="H2024" s="98"/>
      <c r="I2024" s="123" t="str">
        <f t="shared" si="31"/>
        <v>NÃO</v>
      </c>
      <c r="J2024" s="123"/>
      <c r="K2024" s="123"/>
      <c r="L2024" s="123"/>
      <c r="M2024" s="98" t="s">
        <v>16047</v>
      </c>
      <c r="N2024" s="118"/>
    </row>
    <row r="2025" spans="1:14" x14ac:dyDescent="0.25">
      <c r="A2025" s="130">
        <v>88771001000180</v>
      </c>
      <c r="B2025" s="98" t="s">
        <v>13392</v>
      </c>
      <c r="C2025" s="123" t="s">
        <v>3812</v>
      </c>
      <c r="D2025" s="98" t="s">
        <v>13667</v>
      </c>
      <c r="E2025" s="98" t="s">
        <v>13669</v>
      </c>
      <c r="F2025" s="124">
        <v>11</v>
      </c>
      <c r="G2025" s="112">
        <v>42549</v>
      </c>
      <c r="H2025" s="98"/>
      <c r="I2025" s="123" t="str">
        <f t="shared" si="31"/>
        <v>NÃO</v>
      </c>
      <c r="J2025" s="123"/>
      <c r="K2025" s="123"/>
      <c r="L2025" s="123"/>
      <c r="M2025" s="98"/>
      <c r="N2025" s="118"/>
    </row>
    <row r="2026" spans="1:14" x14ac:dyDescent="0.25">
      <c r="A2026" s="130">
        <v>46638714000120</v>
      </c>
      <c r="B2026" s="98" t="s">
        <v>16975</v>
      </c>
      <c r="C2026" s="123" t="s">
        <v>4626</v>
      </c>
      <c r="D2026" s="98" t="s">
        <v>13667</v>
      </c>
      <c r="E2026" s="98" t="s">
        <v>13669</v>
      </c>
      <c r="F2026" s="124">
        <v>11</v>
      </c>
      <c r="G2026" s="112">
        <v>38804</v>
      </c>
      <c r="H2026" s="98"/>
      <c r="I2026" s="123" t="str">
        <f t="shared" si="31"/>
        <v>NÃO</v>
      </c>
      <c r="J2026" s="123"/>
      <c r="K2026" s="123"/>
      <c r="L2026" s="123"/>
      <c r="M2026" s="98" t="s">
        <v>16977</v>
      </c>
      <c r="N2026" s="118"/>
    </row>
    <row r="2027" spans="1:14" x14ac:dyDescent="0.25">
      <c r="A2027" s="130">
        <v>92453810000111</v>
      </c>
      <c r="B2027" s="98" t="s">
        <v>13393</v>
      </c>
      <c r="C2027" s="123" t="s">
        <v>3812</v>
      </c>
      <c r="D2027" s="98" t="s">
        <v>13667</v>
      </c>
      <c r="E2027" s="98" t="s">
        <v>13669</v>
      </c>
      <c r="F2027" s="124">
        <v>11</v>
      </c>
      <c r="G2027" s="112">
        <v>42736</v>
      </c>
      <c r="H2027" s="98"/>
      <c r="I2027" s="123" t="str">
        <f t="shared" si="31"/>
        <v>NÃO</v>
      </c>
      <c r="J2027" s="123"/>
      <c r="K2027" s="123"/>
      <c r="L2027" s="123"/>
      <c r="M2027" s="98" t="s">
        <v>16548</v>
      </c>
      <c r="N2027" s="118"/>
    </row>
    <row r="2028" spans="1:14" x14ac:dyDescent="0.25">
      <c r="A2028" s="130">
        <v>17955535000119</v>
      </c>
      <c r="B2028" s="98" t="s">
        <v>13394</v>
      </c>
      <c r="C2028" s="123" t="s">
        <v>1356</v>
      </c>
      <c r="D2028" s="98" t="s">
        <v>13667</v>
      </c>
      <c r="E2028" s="98" t="s">
        <v>13669</v>
      </c>
      <c r="F2028" s="124">
        <v>11</v>
      </c>
      <c r="G2028" s="112">
        <v>39055</v>
      </c>
      <c r="H2028" s="98"/>
      <c r="I2028" s="123" t="str">
        <f t="shared" si="31"/>
        <v>NÃO</v>
      </c>
      <c r="J2028" s="123"/>
      <c r="K2028" s="123"/>
      <c r="L2028" s="123"/>
      <c r="M2028" s="98"/>
      <c r="N2028" s="118"/>
    </row>
    <row r="2029" spans="1:14" x14ac:dyDescent="0.25">
      <c r="A2029" s="130">
        <v>88199971000153</v>
      </c>
      <c r="B2029" s="98" t="s">
        <v>13395</v>
      </c>
      <c r="C2029" s="123" t="s">
        <v>3812</v>
      </c>
      <c r="D2029" s="98" t="s">
        <v>13667</v>
      </c>
      <c r="E2029" s="98" t="s">
        <v>13669</v>
      </c>
      <c r="F2029" s="124">
        <v>11</v>
      </c>
      <c r="G2029" s="112">
        <v>42215</v>
      </c>
      <c r="H2029" s="98"/>
      <c r="I2029" s="123" t="str">
        <f t="shared" si="31"/>
        <v>NÃO</v>
      </c>
      <c r="J2029" s="123"/>
      <c r="K2029" s="123"/>
      <c r="L2029" s="123"/>
      <c r="M2029" s="98" t="s">
        <v>16549</v>
      </c>
      <c r="N2029" s="118"/>
    </row>
    <row r="2030" spans="1:14" x14ac:dyDescent="0.25">
      <c r="A2030" s="130">
        <v>87612800000141</v>
      </c>
      <c r="B2030" s="98" t="s">
        <v>13396</v>
      </c>
      <c r="C2030" s="123" t="s">
        <v>3812</v>
      </c>
      <c r="D2030" s="98" t="s">
        <v>13667</v>
      </c>
      <c r="E2030" s="98" t="s">
        <v>13669</v>
      </c>
      <c r="F2030" s="124">
        <v>11</v>
      </c>
      <c r="G2030" s="112">
        <v>41944</v>
      </c>
      <c r="H2030" s="98"/>
      <c r="I2030" s="123" t="str">
        <f t="shared" si="31"/>
        <v>NÃO</v>
      </c>
      <c r="J2030" s="123"/>
      <c r="K2030" s="123"/>
      <c r="L2030" s="123"/>
      <c r="M2030" s="98" t="s">
        <v>16550</v>
      </c>
      <c r="N2030" s="118"/>
    </row>
    <row r="2031" spans="1:14" x14ac:dyDescent="0.25">
      <c r="A2031" s="130">
        <v>93317998000133</v>
      </c>
      <c r="B2031" s="98" t="s">
        <v>13397</v>
      </c>
      <c r="C2031" s="123" t="s">
        <v>3812</v>
      </c>
      <c r="D2031" s="98" t="s">
        <v>13667</v>
      </c>
      <c r="E2031" s="98" t="s">
        <v>13669</v>
      </c>
      <c r="F2031" s="124">
        <v>11</v>
      </c>
      <c r="G2031" s="112">
        <v>40603</v>
      </c>
      <c r="H2031" s="98"/>
      <c r="I2031" s="123" t="str">
        <f t="shared" si="31"/>
        <v>NÃO</v>
      </c>
      <c r="J2031" s="123"/>
      <c r="K2031" s="123"/>
      <c r="L2031" s="123"/>
      <c r="M2031" s="98" t="s">
        <v>16552</v>
      </c>
      <c r="N2031" s="118"/>
    </row>
    <row r="2032" spans="1:14" x14ac:dyDescent="0.25">
      <c r="A2032" s="130">
        <v>3184041000173</v>
      </c>
      <c r="B2032" s="98" t="s">
        <v>13398</v>
      </c>
      <c r="C2032" s="123" t="s">
        <v>2197</v>
      </c>
      <c r="D2032" s="98" t="s">
        <v>13667</v>
      </c>
      <c r="E2032" s="98" t="s">
        <v>13669</v>
      </c>
      <c r="F2032" s="124">
        <v>11</v>
      </c>
      <c r="G2032" s="112">
        <v>41913</v>
      </c>
      <c r="H2032" s="98"/>
      <c r="I2032" s="123" t="str">
        <f t="shared" si="31"/>
        <v>NÃO</v>
      </c>
      <c r="J2032" s="123"/>
      <c r="K2032" s="123"/>
      <c r="L2032" s="123"/>
      <c r="M2032" s="98" t="s">
        <v>14911</v>
      </c>
      <c r="N2032" s="118"/>
    </row>
    <row r="2033" spans="1:14" x14ac:dyDescent="0.25">
      <c r="A2033" s="130">
        <v>17695008000112</v>
      </c>
      <c r="B2033" s="98" t="s">
        <v>13399</v>
      </c>
      <c r="C2033" s="123" t="s">
        <v>1356</v>
      </c>
      <c r="D2033" s="98" t="s">
        <v>13667</v>
      </c>
      <c r="E2033" s="98" t="s">
        <v>13669</v>
      </c>
      <c r="F2033" s="124">
        <v>11</v>
      </c>
      <c r="G2033" s="112">
        <v>42346</v>
      </c>
      <c r="H2033" s="98"/>
      <c r="I2033" s="123" t="str">
        <f t="shared" si="31"/>
        <v>NÃO</v>
      </c>
      <c r="J2033" s="123"/>
      <c r="K2033" s="123"/>
      <c r="L2033" s="123"/>
      <c r="M2033" s="98" t="s">
        <v>14805</v>
      </c>
      <c r="N2033" s="118"/>
    </row>
    <row r="2034" spans="1:14" x14ac:dyDescent="0.25">
      <c r="A2034" s="130">
        <v>92399112000185</v>
      </c>
      <c r="B2034" s="98" t="s">
        <v>13400</v>
      </c>
      <c r="C2034" s="123" t="s">
        <v>3812</v>
      </c>
      <c r="D2034" s="98" t="s">
        <v>13667</v>
      </c>
      <c r="E2034" s="98" t="s">
        <v>13669</v>
      </c>
      <c r="F2034" s="124">
        <v>11</v>
      </c>
      <c r="G2034" s="112">
        <v>42370</v>
      </c>
      <c r="H2034" s="98"/>
      <c r="I2034" s="123" t="str">
        <f t="shared" si="31"/>
        <v>NÃO</v>
      </c>
      <c r="J2034" s="123"/>
      <c r="K2034" s="123"/>
      <c r="L2034" s="123"/>
      <c r="M2034" s="98" t="s">
        <v>16553</v>
      </c>
      <c r="N2034" s="118"/>
    </row>
    <row r="2035" spans="1:14" x14ac:dyDescent="0.25">
      <c r="A2035" s="130">
        <v>87613188000121</v>
      </c>
      <c r="B2035" s="98" t="s">
        <v>13401</v>
      </c>
      <c r="C2035" s="123" t="s">
        <v>3812</v>
      </c>
      <c r="D2035" s="98" t="s">
        <v>13667</v>
      </c>
      <c r="E2035" s="98" t="s">
        <v>13669</v>
      </c>
      <c r="F2035" s="124">
        <v>14</v>
      </c>
      <c r="G2035" s="112">
        <v>44004</v>
      </c>
      <c r="H2035" s="98"/>
      <c r="I2035" s="123" t="str">
        <f t="shared" si="31"/>
        <v>SIM</v>
      </c>
      <c r="J2035" s="123"/>
      <c r="K2035" s="123"/>
      <c r="L2035" s="123"/>
      <c r="M2035" s="98"/>
      <c r="N2035" s="118"/>
    </row>
    <row r="2036" spans="1:14" x14ac:dyDescent="0.25">
      <c r="A2036" s="130">
        <v>18245167000188</v>
      </c>
      <c r="B2036" s="98" t="s">
        <v>13402</v>
      </c>
      <c r="C2036" s="123" t="s">
        <v>1356</v>
      </c>
      <c r="D2036" s="98" t="s">
        <v>13667</v>
      </c>
      <c r="E2036" s="98" t="s">
        <v>13669</v>
      </c>
      <c r="F2036" s="124">
        <v>14</v>
      </c>
      <c r="G2036" s="112">
        <v>44136</v>
      </c>
      <c r="H2036" s="98"/>
      <c r="I2036" s="123" t="str">
        <f t="shared" si="31"/>
        <v>SIM</v>
      </c>
      <c r="J2036" s="123"/>
      <c r="K2036" s="123"/>
      <c r="L2036" s="123"/>
      <c r="M2036" s="98"/>
      <c r="N2036" s="118"/>
    </row>
    <row r="2037" spans="1:14" x14ac:dyDescent="0.25">
      <c r="A2037" s="130">
        <v>1304286000161</v>
      </c>
      <c r="B2037" s="98" t="s">
        <v>13403</v>
      </c>
      <c r="C2037" s="123" t="s">
        <v>901</v>
      </c>
      <c r="D2037" s="98" t="s">
        <v>13667</v>
      </c>
      <c r="E2037" s="98" t="s">
        <v>13669</v>
      </c>
      <c r="F2037" s="124">
        <v>14</v>
      </c>
      <c r="G2037" s="112">
        <v>44105</v>
      </c>
      <c r="H2037" s="98"/>
      <c r="I2037" s="123" t="str">
        <f t="shared" si="31"/>
        <v>SIM</v>
      </c>
      <c r="J2037" s="123"/>
      <c r="K2037" s="123"/>
      <c r="L2037" s="123"/>
      <c r="M2037" s="98"/>
      <c r="N2037" s="118"/>
    </row>
    <row r="2038" spans="1:14" x14ac:dyDescent="0.25">
      <c r="A2038" s="130">
        <v>1217538000115</v>
      </c>
      <c r="B2038" s="98" t="s">
        <v>13404</v>
      </c>
      <c r="C2038" s="123" t="s">
        <v>901</v>
      </c>
      <c r="D2038" s="98" t="s">
        <v>13667</v>
      </c>
      <c r="E2038" s="98" t="s">
        <v>13669</v>
      </c>
      <c r="F2038" s="124">
        <v>14</v>
      </c>
      <c r="G2038" s="112">
        <v>44136</v>
      </c>
      <c r="H2038" s="98"/>
      <c r="I2038" s="123" t="str">
        <f t="shared" si="31"/>
        <v>SIM</v>
      </c>
      <c r="J2038" s="123"/>
      <c r="K2038" s="123"/>
      <c r="L2038" s="123"/>
      <c r="M2038" s="98"/>
      <c r="N2038" s="118"/>
    </row>
    <row r="2039" spans="1:14" x14ac:dyDescent="0.25">
      <c r="A2039" s="130">
        <v>11040912000103</v>
      </c>
      <c r="B2039" s="98" t="s">
        <v>13405</v>
      </c>
      <c r="C2039" s="123" t="s">
        <v>2758</v>
      </c>
      <c r="D2039" s="98" t="s">
        <v>13667</v>
      </c>
      <c r="E2039" s="98" t="s">
        <v>13669</v>
      </c>
      <c r="F2039" s="124">
        <v>11</v>
      </c>
      <c r="G2039" s="112">
        <v>41050</v>
      </c>
      <c r="H2039" s="98"/>
      <c r="I2039" s="123" t="str">
        <f t="shared" si="31"/>
        <v>NÃO</v>
      </c>
      <c r="J2039" s="123"/>
      <c r="K2039" s="123"/>
      <c r="L2039" s="123"/>
      <c r="M2039" s="98" t="s">
        <v>15531</v>
      </c>
      <c r="N2039" s="118"/>
    </row>
    <row r="2040" spans="1:14" x14ac:dyDescent="0.25">
      <c r="A2040" s="130">
        <v>92399211000167</v>
      </c>
      <c r="B2040" s="98" t="s">
        <v>13406</v>
      </c>
      <c r="C2040" s="123" t="s">
        <v>3812</v>
      </c>
      <c r="D2040" s="98" t="s">
        <v>13667</v>
      </c>
      <c r="E2040" s="98" t="s">
        <v>13669</v>
      </c>
      <c r="F2040" s="124">
        <v>11</v>
      </c>
      <c r="G2040" s="112">
        <v>40345</v>
      </c>
      <c r="H2040" s="98"/>
      <c r="I2040" s="123" t="str">
        <f t="shared" si="31"/>
        <v>NÃO</v>
      </c>
      <c r="J2040" s="123"/>
      <c r="K2040" s="123"/>
      <c r="L2040" s="123"/>
      <c r="M2040" s="98" t="s">
        <v>16556</v>
      </c>
      <c r="N2040" s="118"/>
    </row>
    <row r="2041" spans="1:14" x14ac:dyDescent="0.25">
      <c r="A2041" s="130">
        <v>11350659000194</v>
      </c>
      <c r="B2041" s="98" t="s">
        <v>13407</v>
      </c>
      <c r="C2041" s="123" t="s">
        <v>2758</v>
      </c>
      <c r="D2041" s="98" t="s">
        <v>13667</v>
      </c>
      <c r="E2041" s="98" t="s">
        <v>13669</v>
      </c>
      <c r="F2041" s="124">
        <v>14</v>
      </c>
      <c r="G2041" s="112">
        <v>44013</v>
      </c>
      <c r="H2041" s="98"/>
      <c r="I2041" s="123" t="str">
        <f t="shared" si="31"/>
        <v>SIM</v>
      </c>
      <c r="J2041" s="123"/>
      <c r="K2041" s="123"/>
      <c r="L2041" s="123"/>
      <c r="M2041" s="98"/>
      <c r="N2041" s="118"/>
    </row>
    <row r="2042" spans="1:14" x14ac:dyDescent="0.25">
      <c r="A2042" s="130">
        <v>88363189000128</v>
      </c>
      <c r="B2042" s="98" t="s">
        <v>13408</v>
      </c>
      <c r="C2042" s="123" t="s">
        <v>3812</v>
      </c>
      <c r="D2042" s="98" t="s">
        <v>13667</v>
      </c>
      <c r="E2042" s="98" t="s">
        <v>13669</v>
      </c>
      <c r="F2042" s="124">
        <v>11</v>
      </c>
      <c r="G2042" s="112">
        <v>43462</v>
      </c>
      <c r="H2042" s="98"/>
      <c r="I2042" s="123" t="str">
        <f t="shared" si="31"/>
        <v>NÃO</v>
      </c>
      <c r="J2042" s="123"/>
      <c r="K2042" s="123"/>
      <c r="L2042" s="123"/>
      <c r="M2042" s="98"/>
      <c r="N2042" s="118"/>
    </row>
    <row r="2043" spans="1:14" x14ac:dyDescent="0.25">
      <c r="A2043" s="130">
        <v>1558070000122</v>
      </c>
      <c r="B2043" s="98" t="s">
        <v>13409</v>
      </c>
      <c r="C2043" s="123" t="s">
        <v>1142</v>
      </c>
      <c r="D2043" s="98" t="s">
        <v>13667</v>
      </c>
      <c r="E2043" s="98" t="s">
        <v>13669</v>
      </c>
      <c r="F2043" s="124">
        <v>11</v>
      </c>
      <c r="G2043" s="112">
        <v>42928</v>
      </c>
      <c r="H2043" s="98"/>
      <c r="I2043" s="123" t="str">
        <f t="shared" si="31"/>
        <v>NÃO</v>
      </c>
      <c r="J2043" s="123"/>
      <c r="K2043" s="123"/>
      <c r="L2043" s="123"/>
      <c r="M2043" s="98" t="s">
        <v>14453</v>
      </c>
      <c r="N2043" s="118"/>
    </row>
    <row r="2044" spans="1:14" x14ac:dyDescent="0.25">
      <c r="A2044" s="130">
        <v>22981088000102</v>
      </c>
      <c r="B2044" s="98" t="s">
        <v>13410</v>
      </c>
      <c r="C2044" s="123" t="s">
        <v>2413</v>
      </c>
      <c r="D2044" s="98" t="s">
        <v>13667</v>
      </c>
      <c r="E2044" s="98" t="s">
        <v>13669</v>
      </c>
      <c r="F2044" s="124">
        <v>11</v>
      </c>
      <c r="G2044" s="112">
        <v>42545</v>
      </c>
      <c r="H2044" s="98"/>
      <c r="I2044" s="123" t="str">
        <f t="shared" si="31"/>
        <v>NÃO</v>
      </c>
      <c r="J2044" s="123"/>
      <c r="K2044" s="123"/>
      <c r="L2044" s="123"/>
      <c r="M2044" s="98" t="s">
        <v>15114</v>
      </c>
      <c r="N2044" s="118"/>
    </row>
    <row r="2045" spans="1:14" x14ac:dyDescent="0.25">
      <c r="A2045" s="130">
        <v>87612792000133</v>
      </c>
      <c r="B2045" s="98" t="s">
        <v>13411</v>
      </c>
      <c r="C2045" s="123" t="s">
        <v>3812</v>
      </c>
      <c r="D2045" s="98" t="s">
        <v>13667</v>
      </c>
      <c r="E2045" s="98" t="s">
        <v>13669</v>
      </c>
      <c r="F2045" s="124">
        <v>12</v>
      </c>
      <c r="G2045" s="112">
        <v>39173</v>
      </c>
      <c r="H2045" s="98"/>
      <c r="I2045" s="123" t="str">
        <f t="shared" si="31"/>
        <v>NÃO</v>
      </c>
      <c r="J2045" s="123"/>
      <c r="K2045" s="123"/>
      <c r="L2045" s="123"/>
      <c r="M2045" s="98" t="s">
        <v>16559</v>
      </c>
      <c r="N2045" s="118"/>
    </row>
    <row r="2046" spans="1:14" x14ac:dyDescent="0.25">
      <c r="A2046" s="130">
        <v>5251632000141</v>
      </c>
      <c r="B2046" s="98" t="s">
        <v>13412</v>
      </c>
      <c r="C2046" s="123" t="s">
        <v>2413</v>
      </c>
      <c r="D2046" s="98" t="s">
        <v>13667</v>
      </c>
      <c r="E2046" s="98" t="s">
        <v>13669</v>
      </c>
      <c r="F2046" s="124">
        <v>11</v>
      </c>
      <c r="G2046" s="112">
        <v>41450</v>
      </c>
      <c r="H2046" s="98"/>
      <c r="I2046" s="123" t="str">
        <f t="shared" si="31"/>
        <v>NÃO</v>
      </c>
      <c r="J2046" s="123"/>
      <c r="K2046" s="123"/>
      <c r="L2046" s="123"/>
      <c r="M2046" s="98" t="s">
        <v>15117</v>
      </c>
      <c r="N2046" s="118"/>
    </row>
    <row r="2047" spans="1:14" x14ac:dyDescent="0.25">
      <c r="A2047" s="130">
        <v>92406438000192</v>
      </c>
      <c r="B2047" s="98" t="s">
        <v>13413</v>
      </c>
      <c r="C2047" s="123" t="s">
        <v>3812</v>
      </c>
      <c r="D2047" s="98" t="s">
        <v>13667</v>
      </c>
      <c r="E2047" s="98" t="s">
        <v>13669</v>
      </c>
      <c r="F2047" s="124">
        <v>11</v>
      </c>
      <c r="G2047" s="112">
        <v>40179</v>
      </c>
      <c r="H2047" s="98"/>
      <c r="I2047" s="123" t="str">
        <f t="shared" si="31"/>
        <v>NÃO</v>
      </c>
      <c r="J2047" s="123"/>
      <c r="K2047" s="123"/>
      <c r="L2047" s="123"/>
      <c r="M2047" s="98"/>
      <c r="N2047" s="118"/>
    </row>
    <row r="2048" spans="1:14" x14ac:dyDescent="0.25">
      <c r="A2048" s="130">
        <v>68703834000105</v>
      </c>
      <c r="B2048" s="98" t="s">
        <v>13414</v>
      </c>
      <c r="C2048" s="123" t="s">
        <v>3143</v>
      </c>
      <c r="D2048" s="98" t="s">
        <v>13667</v>
      </c>
      <c r="E2048" s="98" t="s">
        <v>13669</v>
      </c>
      <c r="F2048" s="124">
        <v>11</v>
      </c>
      <c r="G2048" s="112">
        <v>40273</v>
      </c>
      <c r="H2048" s="98"/>
      <c r="I2048" s="123" t="str">
        <f t="shared" si="31"/>
        <v>NÃO</v>
      </c>
      <c r="J2048" s="123"/>
      <c r="K2048" s="123"/>
      <c r="L2048" s="123"/>
      <c r="M2048" s="98"/>
      <c r="N2048" s="118"/>
    </row>
    <row r="2049" spans="1:14" x14ac:dyDescent="0.25">
      <c r="A2049" s="130">
        <v>10106250000164</v>
      </c>
      <c r="B2049" s="98" t="s">
        <v>13415</v>
      </c>
      <c r="C2049" s="123" t="s">
        <v>2758</v>
      </c>
      <c r="D2049" s="98" t="s">
        <v>13667</v>
      </c>
      <c r="E2049" s="98" t="s">
        <v>13669</v>
      </c>
      <c r="F2049" s="124">
        <v>11</v>
      </c>
      <c r="G2049" s="112">
        <v>42370</v>
      </c>
      <c r="H2049" s="98"/>
      <c r="I2049" s="123" t="str">
        <f t="shared" si="31"/>
        <v>NÃO</v>
      </c>
      <c r="J2049" s="123"/>
      <c r="K2049" s="123"/>
      <c r="L2049" s="123"/>
      <c r="M2049" s="98" t="s">
        <v>15532</v>
      </c>
      <c r="N2049" s="118"/>
    </row>
    <row r="2050" spans="1:14" x14ac:dyDescent="0.25">
      <c r="A2050" s="130">
        <v>88227764000165</v>
      </c>
      <c r="B2050" s="98" t="s">
        <v>13416</v>
      </c>
      <c r="C2050" s="123" t="s">
        <v>3812</v>
      </c>
      <c r="D2050" s="98" t="s">
        <v>13667</v>
      </c>
      <c r="E2050" s="98" t="s">
        <v>13669</v>
      </c>
      <c r="F2050" s="124">
        <v>11</v>
      </c>
      <c r="G2050" s="112">
        <v>40536</v>
      </c>
      <c r="H2050" s="98"/>
      <c r="I2050" s="123" t="str">
        <f t="shared" si="31"/>
        <v>NÃO</v>
      </c>
      <c r="J2050" s="123"/>
      <c r="K2050" s="123"/>
      <c r="L2050" s="123"/>
      <c r="M2050" s="98"/>
      <c r="N2050" s="118"/>
    </row>
    <row r="2051" spans="1:14" x14ac:dyDescent="0.25">
      <c r="A2051" s="130">
        <v>92122712000100</v>
      </c>
      <c r="B2051" s="98" t="s">
        <v>13417</v>
      </c>
      <c r="C2051" s="123" t="s">
        <v>3812</v>
      </c>
      <c r="D2051" s="98" t="s">
        <v>13667</v>
      </c>
      <c r="E2051" s="98" t="s">
        <v>13669</v>
      </c>
      <c r="F2051" s="124">
        <v>14</v>
      </c>
      <c r="G2051" s="112">
        <v>44136</v>
      </c>
      <c r="H2051" s="98"/>
      <c r="I2051" s="123" t="str">
        <f t="shared" ref="I2051:I2114" si="32">IFERROR(IF(OR(E2051="Ativos", E2051="Aposentados",E2051="Pensionistas"),IF(F2051&gt;=14,"SIM","NÃO"),""),"")</f>
        <v>SIM</v>
      </c>
      <c r="J2051" s="123"/>
      <c r="K2051" s="123"/>
      <c r="L2051" s="123"/>
      <c r="M2051" s="98"/>
      <c r="N2051" s="118"/>
    </row>
    <row r="2052" spans="1:14" x14ac:dyDescent="0.25">
      <c r="A2052" s="130">
        <v>87613634000106</v>
      </c>
      <c r="B2052" s="98" t="s">
        <v>13418</v>
      </c>
      <c r="C2052" s="123" t="s">
        <v>3812</v>
      </c>
      <c r="D2052" s="98" t="s">
        <v>13667</v>
      </c>
      <c r="E2052" s="98" t="s">
        <v>13669</v>
      </c>
      <c r="F2052" s="124">
        <v>14</v>
      </c>
      <c r="G2052" s="112">
        <v>44075</v>
      </c>
      <c r="H2052" s="98"/>
      <c r="I2052" s="123" t="str">
        <f t="shared" si="32"/>
        <v>SIM</v>
      </c>
      <c r="J2052" s="123"/>
      <c r="K2052" s="123"/>
      <c r="L2052" s="123"/>
      <c r="M2052" s="98"/>
      <c r="N2052" s="118"/>
    </row>
    <row r="2053" spans="1:14" x14ac:dyDescent="0.25">
      <c r="A2053" s="130">
        <v>11358124000160</v>
      </c>
      <c r="B2053" s="98" t="s">
        <v>13419</v>
      </c>
      <c r="C2053" s="123" t="s">
        <v>2758</v>
      </c>
      <c r="D2053" s="98" t="s">
        <v>13667</v>
      </c>
      <c r="E2053" s="98" t="s">
        <v>13669</v>
      </c>
      <c r="F2053" s="124">
        <v>11</v>
      </c>
      <c r="G2053" s="112">
        <v>39237</v>
      </c>
      <c r="H2053" s="98"/>
      <c r="I2053" s="123" t="str">
        <f t="shared" si="32"/>
        <v>NÃO</v>
      </c>
      <c r="J2053" s="123"/>
      <c r="K2053" s="123"/>
      <c r="L2053" s="123"/>
      <c r="M2053" s="98" t="s">
        <v>15534</v>
      </c>
      <c r="N2053" s="118"/>
    </row>
    <row r="2054" spans="1:14" x14ac:dyDescent="0.25">
      <c r="A2054" s="130">
        <v>45724952000196</v>
      </c>
      <c r="B2054" s="98" t="s">
        <v>13420</v>
      </c>
      <c r="C2054" s="123" t="s">
        <v>4626</v>
      </c>
      <c r="D2054" s="98" t="s">
        <v>13667</v>
      </c>
      <c r="E2054" s="98" t="s">
        <v>13669</v>
      </c>
      <c r="F2054" s="124">
        <v>11</v>
      </c>
      <c r="G2054" s="112">
        <v>38755</v>
      </c>
      <c r="H2054" s="98"/>
      <c r="I2054" s="123" t="str">
        <f t="shared" si="32"/>
        <v>NÃO</v>
      </c>
      <c r="J2054" s="123"/>
      <c r="K2054" s="123"/>
      <c r="L2054" s="123"/>
      <c r="M2054" s="98"/>
      <c r="N2054" s="118"/>
    </row>
    <row r="2055" spans="1:14" x14ac:dyDescent="0.25">
      <c r="A2055" s="130">
        <v>25324187000100</v>
      </c>
      <c r="B2055" s="98" t="s">
        <v>13421</v>
      </c>
      <c r="C2055" s="123" t="s">
        <v>1356</v>
      </c>
      <c r="D2055" s="98" t="s">
        <v>13667</v>
      </c>
      <c r="E2055" s="98" t="s">
        <v>13669</v>
      </c>
      <c r="F2055" s="124">
        <v>11</v>
      </c>
      <c r="G2055" s="112">
        <v>39022</v>
      </c>
      <c r="H2055" s="98"/>
      <c r="I2055" s="123" t="str">
        <f t="shared" si="32"/>
        <v>NÃO</v>
      </c>
      <c r="J2055" s="123"/>
      <c r="K2055" s="123"/>
      <c r="L2055" s="123"/>
      <c r="M2055" s="98"/>
      <c r="N2055" s="118"/>
    </row>
    <row r="2056" spans="1:14" x14ac:dyDescent="0.25">
      <c r="A2056" s="130">
        <v>45139482000101</v>
      </c>
      <c r="B2056" s="98" t="s">
        <v>13422</v>
      </c>
      <c r="C2056" s="123" t="s">
        <v>4626</v>
      </c>
      <c r="D2056" s="98" t="s">
        <v>13667</v>
      </c>
      <c r="E2056" s="98" t="s">
        <v>13669</v>
      </c>
      <c r="F2056" s="124">
        <v>11</v>
      </c>
      <c r="G2056" s="112">
        <v>41281</v>
      </c>
      <c r="H2056" s="98"/>
      <c r="I2056" s="123" t="str">
        <f t="shared" si="32"/>
        <v>NÃO</v>
      </c>
      <c r="J2056" s="123"/>
      <c r="K2056" s="123"/>
      <c r="L2056" s="123"/>
      <c r="M2056" s="98"/>
      <c r="N2056" s="118"/>
    </row>
    <row r="2057" spans="1:14" x14ac:dyDescent="0.25">
      <c r="A2057" s="130">
        <v>25107657000183</v>
      </c>
      <c r="B2057" s="98" t="s">
        <v>13423</v>
      </c>
      <c r="C2057" s="123" t="s">
        <v>901</v>
      </c>
      <c r="D2057" s="98" t="s">
        <v>13667</v>
      </c>
      <c r="E2057" s="98" t="s">
        <v>13669</v>
      </c>
      <c r="F2057" s="124">
        <v>11</v>
      </c>
      <c r="G2057" s="112">
        <v>39146</v>
      </c>
      <c r="H2057" s="98"/>
      <c r="I2057" s="123" t="str">
        <f t="shared" si="32"/>
        <v>NÃO</v>
      </c>
      <c r="J2057" s="123"/>
      <c r="K2057" s="123"/>
      <c r="L2057" s="123"/>
      <c r="M2057" s="98" t="s">
        <v>14359</v>
      </c>
      <c r="N2057" s="118"/>
    </row>
    <row r="2058" spans="1:14" x14ac:dyDescent="0.25">
      <c r="A2058" s="130">
        <v>78279973000107</v>
      </c>
      <c r="B2058" s="98" t="s">
        <v>13424</v>
      </c>
      <c r="C2058" s="123" t="s">
        <v>3143</v>
      </c>
      <c r="D2058" s="98" t="s">
        <v>13667</v>
      </c>
      <c r="E2058" s="98" t="s">
        <v>13669</v>
      </c>
      <c r="F2058" s="124">
        <v>14</v>
      </c>
      <c r="G2058" s="112">
        <v>44136</v>
      </c>
      <c r="H2058" s="98"/>
      <c r="I2058" s="123" t="str">
        <f t="shared" si="32"/>
        <v>SIM</v>
      </c>
      <c r="J2058" s="123"/>
      <c r="K2058" s="123"/>
      <c r="L2058" s="123"/>
      <c r="M2058" s="98"/>
      <c r="N2058" s="118"/>
    </row>
    <row r="2059" spans="1:14" x14ac:dyDescent="0.25">
      <c r="A2059" s="130">
        <v>18128207000101</v>
      </c>
      <c r="B2059" s="98" t="s">
        <v>13425</v>
      </c>
      <c r="C2059" s="123" t="s">
        <v>1356</v>
      </c>
      <c r="D2059" s="98" t="s">
        <v>13667</v>
      </c>
      <c r="E2059" s="98" t="s">
        <v>13669</v>
      </c>
      <c r="F2059" s="124">
        <v>11</v>
      </c>
      <c r="G2059" s="112">
        <v>39321</v>
      </c>
      <c r="H2059" s="98"/>
      <c r="I2059" s="123" t="str">
        <f t="shared" si="32"/>
        <v>NÃO</v>
      </c>
      <c r="J2059" s="123"/>
      <c r="K2059" s="123"/>
      <c r="L2059" s="123"/>
      <c r="M2059" s="98" t="s">
        <v>14808</v>
      </c>
      <c r="N2059" s="118"/>
    </row>
    <row r="2060" spans="1:14" x14ac:dyDescent="0.25">
      <c r="A2060" s="130">
        <v>46482857000196</v>
      </c>
      <c r="B2060" s="98" t="s">
        <v>13426</v>
      </c>
      <c r="C2060" s="123" t="s">
        <v>4626</v>
      </c>
      <c r="D2060" s="98" t="s">
        <v>13667</v>
      </c>
      <c r="E2060" s="98" t="s">
        <v>13669</v>
      </c>
      <c r="F2060" s="124">
        <v>11</v>
      </c>
      <c r="G2060" s="112">
        <v>38492</v>
      </c>
      <c r="H2060" s="98"/>
      <c r="I2060" s="123" t="str">
        <f t="shared" si="32"/>
        <v>NÃO</v>
      </c>
      <c r="J2060" s="123"/>
      <c r="K2060" s="123"/>
      <c r="L2060" s="123"/>
      <c r="M2060" s="98" t="s">
        <v>16984</v>
      </c>
      <c r="N2060" s="118"/>
    </row>
    <row r="2061" spans="1:14" x14ac:dyDescent="0.25">
      <c r="A2061" s="130">
        <v>18428839000190</v>
      </c>
      <c r="B2061" s="98" t="s">
        <v>13427</v>
      </c>
      <c r="C2061" s="123" t="s">
        <v>1356</v>
      </c>
      <c r="D2061" s="98" t="s">
        <v>13667</v>
      </c>
      <c r="E2061" s="98" t="s">
        <v>13669</v>
      </c>
      <c r="F2061" s="124">
        <v>11</v>
      </c>
      <c r="G2061" s="112">
        <v>40118</v>
      </c>
      <c r="H2061" s="98"/>
      <c r="I2061" s="123" t="str">
        <f t="shared" si="32"/>
        <v>NÃO</v>
      </c>
      <c r="J2061" s="123"/>
      <c r="K2061" s="123"/>
      <c r="L2061" s="123"/>
      <c r="M2061" s="98"/>
      <c r="N2061" s="118"/>
    </row>
    <row r="2062" spans="1:14" x14ac:dyDescent="0.25">
      <c r="A2062" s="130">
        <v>18431312000115</v>
      </c>
      <c r="B2062" s="98" t="s">
        <v>13428</v>
      </c>
      <c r="C2062" s="123" t="s">
        <v>1356</v>
      </c>
      <c r="D2062" s="98" t="s">
        <v>13667</v>
      </c>
      <c r="E2062" s="98" t="s">
        <v>13669</v>
      </c>
      <c r="F2062" s="124">
        <v>11</v>
      </c>
      <c r="G2062" s="112">
        <v>38714</v>
      </c>
      <c r="H2062" s="98"/>
      <c r="I2062" s="123" t="str">
        <f t="shared" si="32"/>
        <v>NÃO</v>
      </c>
      <c r="J2062" s="123"/>
      <c r="K2062" s="123"/>
      <c r="L2062" s="123"/>
      <c r="M2062" s="98"/>
      <c r="N2062" s="118"/>
    </row>
    <row r="2063" spans="1:14" x14ac:dyDescent="0.25">
      <c r="A2063" s="130">
        <v>1611538000103</v>
      </c>
      <c r="B2063" s="98" t="s">
        <v>13429</v>
      </c>
      <c r="C2063" s="123" t="s">
        <v>3812</v>
      </c>
      <c r="D2063" s="98" t="s">
        <v>13667</v>
      </c>
      <c r="E2063" s="98" t="s">
        <v>13669</v>
      </c>
      <c r="F2063" s="124">
        <v>11</v>
      </c>
      <c r="G2063" s="112">
        <v>38679</v>
      </c>
      <c r="H2063" s="98"/>
      <c r="I2063" s="123" t="str">
        <f t="shared" si="32"/>
        <v>NÃO</v>
      </c>
      <c r="J2063" s="123"/>
      <c r="K2063" s="123"/>
      <c r="L2063" s="123"/>
      <c r="M2063" s="98" t="s">
        <v>16565</v>
      </c>
      <c r="N2063" s="118"/>
    </row>
    <row r="2064" spans="1:14" x14ac:dyDescent="0.25">
      <c r="A2064" s="130">
        <v>45111952000110</v>
      </c>
      <c r="B2064" s="98" t="s">
        <v>13430</v>
      </c>
      <c r="C2064" s="123" t="s">
        <v>4626</v>
      </c>
      <c r="D2064" s="98" t="s">
        <v>13667</v>
      </c>
      <c r="E2064" s="98" t="s">
        <v>13669</v>
      </c>
      <c r="F2064" s="124">
        <v>11</v>
      </c>
      <c r="G2064" s="112">
        <v>40308</v>
      </c>
      <c r="H2064" s="98"/>
      <c r="I2064" s="123" t="str">
        <f t="shared" si="32"/>
        <v>NÃO</v>
      </c>
      <c r="J2064" s="123"/>
      <c r="K2064" s="123"/>
      <c r="L2064" s="123"/>
      <c r="M2064" s="98" t="s">
        <v>13534</v>
      </c>
      <c r="N2064" s="118"/>
    </row>
    <row r="2065" spans="1:14" x14ac:dyDescent="0.25">
      <c r="A2065" s="130">
        <v>37622164000160</v>
      </c>
      <c r="B2065" s="98" t="s">
        <v>13431</v>
      </c>
      <c r="C2065" s="123" t="s">
        <v>901</v>
      </c>
      <c r="D2065" s="98" t="s">
        <v>13667</v>
      </c>
      <c r="E2065" s="98" t="s">
        <v>13669</v>
      </c>
      <c r="F2065" s="124">
        <v>11</v>
      </c>
      <c r="G2065" s="112">
        <v>43466</v>
      </c>
      <c r="H2065" s="98"/>
      <c r="I2065" s="123" t="str">
        <f t="shared" si="32"/>
        <v>NÃO</v>
      </c>
      <c r="J2065" s="123"/>
      <c r="K2065" s="123"/>
      <c r="L2065" s="123"/>
      <c r="M2065" s="98"/>
      <c r="N2065" s="118"/>
    </row>
    <row r="2066" spans="1:14" x14ac:dyDescent="0.25">
      <c r="A2066" s="130">
        <v>16449902000140</v>
      </c>
      <c r="B2066" s="98" t="s">
        <v>13432</v>
      </c>
      <c r="C2066" s="123" t="s">
        <v>215</v>
      </c>
      <c r="D2066" s="98" t="s">
        <v>13667</v>
      </c>
      <c r="E2066" s="98" t="s">
        <v>13669</v>
      </c>
      <c r="F2066" s="124">
        <v>11</v>
      </c>
      <c r="G2066" s="112">
        <v>41834</v>
      </c>
      <c r="H2066" s="98"/>
      <c r="I2066" s="123" t="str">
        <f t="shared" si="32"/>
        <v>NÃO</v>
      </c>
      <c r="J2066" s="123"/>
      <c r="K2066" s="123"/>
      <c r="L2066" s="123"/>
      <c r="M2066" s="98" t="s">
        <v>13923</v>
      </c>
      <c r="N2066" s="118"/>
    </row>
    <row r="2067" spans="1:14" x14ac:dyDescent="0.25">
      <c r="A2067" s="130">
        <v>76247378000156</v>
      </c>
      <c r="B2067" s="98" t="s">
        <v>13433</v>
      </c>
      <c r="C2067" s="123" t="s">
        <v>3143</v>
      </c>
      <c r="D2067" s="98" t="s">
        <v>13667</v>
      </c>
      <c r="E2067" s="98" t="s">
        <v>13669</v>
      </c>
      <c r="F2067" s="124">
        <v>14</v>
      </c>
      <c r="G2067" s="112">
        <v>44136</v>
      </c>
      <c r="H2067" s="98"/>
      <c r="I2067" s="123" t="str">
        <f t="shared" si="32"/>
        <v>SIM</v>
      </c>
      <c r="J2067" s="123"/>
      <c r="K2067" s="123"/>
      <c r="L2067" s="123"/>
      <c r="M2067" s="98"/>
      <c r="N2067" s="118"/>
    </row>
    <row r="2068" spans="1:14" x14ac:dyDescent="0.25">
      <c r="A2068" s="130">
        <v>18125161000177</v>
      </c>
      <c r="B2068" s="98" t="s">
        <v>13434</v>
      </c>
      <c r="C2068" s="123" t="s">
        <v>1356</v>
      </c>
      <c r="D2068" s="98" t="s">
        <v>13667</v>
      </c>
      <c r="E2068" s="98" t="s">
        <v>13669</v>
      </c>
      <c r="F2068" s="124">
        <v>11</v>
      </c>
      <c r="G2068" s="112">
        <v>40612</v>
      </c>
      <c r="H2068" s="98"/>
      <c r="I2068" s="123" t="str">
        <f t="shared" si="32"/>
        <v>NÃO</v>
      </c>
      <c r="J2068" s="123"/>
      <c r="K2068" s="123"/>
      <c r="L2068" s="123"/>
      <c r="M2068" s="98" t="s">
        <v>14815</v>
      </c>
      <c r="N2068" s="118"/>
    </row>
    <row r="2069" spans="1:14" x14ac:dyDescent="0.25">
      <c r="A2069" s="130">
        <v>6553606000130</v>
      </c>
      <c r="B2069" s="98" t="s">
        <v>13435</v>
      </c>
      <c r="C2069" s="123" t="s">
        <v>2926</v>
      </c>
      <c r="D2069" s="98" t="s">
        <v>13667</v>
      </c>
      <c r="E2069" s="98" t="s">
        <v>13669</v>
      </c>
      <c r="F2069" s="124">
        <v>11</v>
      </c>
      <c r="G2069" s="112">
        <v>39475</v>
      </c>
      <c r="H2069" s="98"/>
      <c r="I2069" s="123" t="str">
        <f t="shared" si="32"/>
        <v>NÃO</v>
      </c>
      <c r="J2069" s="123"/>
      <c r="K2069" s="123"/>
      <c r="L2069" s="123"/>
      <c r="M2069" s="98" t="s">
        <v>15640</v>
      </c>
      <c r="N2069" s="118"/>
    </row>
    <row r="2070" spans="1:14" x14ac:dyDescent="0.25">
      <c r="A2070" s="130">
        <v>75967760000171</v>
      </c>
      <c r="B2070" s="98" t="s">
        <v>13436</v>
      </c>
      <c r="C2070" s="123" t="s">
        <v>3143</v>
      </c>
      <c r="D2070" s="98" t="s">
        <v>13667</v>
      </c>
      <c r="E2070" s="98" t="s">
        <v>13669</v>
      </c>
      <c r="F2070" s="124">
        <v>14</v>
      </c>
      <c r="G2070" s="112">
        <v>44136</v>
      </c>
      <c r="H2070" s="98"/>
      <c r="I2070" s="123" t="str">
        <f t="shared" si="32"/>
        <v>SIM</v>
      </c>
      <c r="J2070" s="123"/>
      <c r="K2070" s="123"/>
      <c r="L2070" s="123"/>
      <c r="M2070" s="98"/>
      <c r="N2070" s="118"/>
    </row>
    <row r="2071" spans="1:14" x14ac:dyDescent="0.25">
      <c r="A2071" s="130">
        <v>45726445000191</v>
      </c>
      <c r="B2071" s="98" t="s">
        <v>13437</v>
      </c>
      <c r="C2071" s="123" t="s">
        <v>4626</v>
      </c>
      <c r="D2071" s="98" t="s">
        <v>13667</v>
      </c>
      <c r="E2071" s="98" t="s">
        <v>13669</v>
      </c>
      <c r="F2071" s="124">
        <v>11</v>
      </c>
      <c r="G2071" s="112">
        <v>40532</v>
      </c>
      <c r="H2071" s="98"/>
      <c r="I2071" s="123" t="str">
        <f t="shared" si="32"/>
        <v>NÃO</v>
      </c>
      <c r="J2071" s="123"/>
      <c r="K2071" s="123"/>
      <c r="L2071" s="123"/>
      <c r="M2071" s="98" t="s">
        <v>16989</v>
      </c>
      <c r="N2071" s="118"/>
    </row>
    <row r="2072" spans="1:14" x14ac:dyDescent="0.25">
      <c r="A2072" s="130">
        <v>76279975000162</v>
      </c>
      <c r="B2072" s="98" t="s">
        <v>13438</v>
      </c>
      <c r="C2072" s="123" t="s">
        <v>3143</v>
      </c>
      <c r="D2072" s="98" t="s">
        <v>13667</v>
      </c>
      <c r="E2072" s="98" t="s">
        <v>13669</v>
      </c>
      <c r="F2072" s="124">
        <v>11</v>
      </c>
      <c r="G2072" s="112">
        <v>38736</v>
      </c>
      <c r="H2072" s="98"/>
      <c r="I2072" s="123" t="str">
        <f t="shared" si="32"/>
        <v>NÃO</v>
      </c>
      <c r="J2072" s="123"/>
      <c r="K2072" s="123"/>
      <c r="L2072" s="123"/>
      <c r="M2072" s="98" t="s">
        <v>15917</v>
      </c>
      <c r="N2072" s="118"/>
    </row>
    <row r="2073" spans="1:14" x14ac:dyDescent="0.25">
      <c r="A2073" s="130">
        <v>46611117000102</v>
      </c>
      <c r="B2073" s="98" t="s">
        <v>13439</v>
      </c>
      <c r="C2073" s="123" t="s">
        <v>4626</v>
      </c>
      <c r="D2073" s="98" t="s">
        <v>13667</v>
      </c>
      <c r="E2073" s="98" t="s">
        <v>13669</v>
      </c>
      <c r="F2073" s="124">
        <v>11</v>
      </c>
      <c r="G2073" s="112">
        <v>41443</v>
      </c>
      <c r="H2073" s="98"/>
      <c r="I2073" s="123" t="str">
        <f t="shared" si="32"/>
        <v>NÃO</v>
      </c>
      <c r="J2073" s="123"/>
      <c r="K2073" s="123"/>
      <c r="L2073" s="123"/>
      <c r="M2073" s="98" t="s">
        <v>16992</v>
      </c>
      <c r="N2073" s="118"/>
    </row>
    <row r="2074" spans="1:14" x14ac:dyDescent="0.25">
      <c r="A2074" s="130">
        <v>1219807000182</v>
      </c>
      <c r="B2074" s="98" t="s">
        <v>13440</v>
      </c>
      <c r="C2074" s="123" t="s">
        <v>901</v>
      </c>
      <c r="D2074" s="98" t="s">
        <v>13667</v>
      </c>
      <c r="E2074" s="98" t="s">
        <v>13669</v>
      </c>
      <c r="F2074" s="124">
        <v>11</v>
      </c>
      <c r="G2074" s="112">
        <v>41541</v>
      </c>
      <c r="H2074" s="98"/>
      <c r="I2074" s="123" t="str">
        <f t="shared" si="32"/>
        <v>NÃO</v>
      </c>
      <c r="J2074" s="123"/>
      <c r="K2074" s="123"/>
      <c r="L2074" s="123"/>
      <c r="M2074" s="98" t="s">
        <v>14362</v>
      </c>
      <c r="N2074" s="118"/>
    </row>
    <row r="2075" spans="1:14" x14ac:dyDescent="0.25">
      <c r="A2075" s="130">
        <v>2295640000100</v>
      </c>
      <c r="B2075" s="98" t="s">
        <v>13441</v>
      </c>
      <c r="C2075" s="123" t="s">
        <v>901</v>
      </c>
      <c r="D2075" s="98" t="s">
        <v>13667</v>
      </c>
      <c r="E2075" s="98" t="s">
        <v>13669</v>
      </c>
      <c r="F2075" s="124">
        <v>11</v>
      </c>
      <c r="G2075" s="112">
        <v>40612</v>
      </c>
      <c r="H2075" s="98"/>
      <c r="I2075" s="123" t="str">
        <f t="shared" si="32"/>
        <v>NÃO</v>
      </c>
      <c r="J2075" s="123"/>
      <c r="K2075" s="123"/>
      <c r="L2075" s="123"/>
      <c r="M2075" s="98"/>
      <c r="N2075" s="118"/>
    </row>
    <row r="2076" spans="1:14" x14ac:dyDescent="0.25">
      <c r="A2076" s="130">
        <v>4477782000105</v>
      </c>
      <c r="B2076" s="98" t="s">
        <v>13442</v>
      </c>
      <c r="C2076" s="123" t="s">
        <v>133</v>
      </c>
      <c r="D2076" s="98" t="s">
        <v>13667</v>
      </c>
      <c r="E2076" s="98" t="s">
        <v>13669</v>
      </c>
      <c r="F2076" s="124">
        <v>11</v>
      </c>
      <c r="G2076" s="112">
        <v>39427</v>
      </c>
      <c r="H2076" s="98"/>
      <c r="I2076" s="123" t="str">
        <f t="shared" si="32"/>
        <v>NÃO</v>
      </c>
      <c r="J2076" s="123"/>
      <c r="K2076" s="123"/>
      <c r="L2076" s="123"/>
      <c r="M2076" s="98" t="s">
        <v>13534</v>
      </c>
      <c r="N2076" s="118"/>
    </row>
    <row r="2077" spans="1:14" x14ac:dyDescent="0.25">
      <c r="A2077" s="130">
        <v>25223850000180</v>
      </c>
      <c r="B2077" s="98" t="s">
        <v>13443</v>
      </c>
      <c r="C2077" s="123" t="s">
        <v>1356</v>
      </c>
      <c r="D2077" s="98" t="s">
        <v>13667</v>
      </c>
      <c r="E2077" s="98" t="s">
        <v>13669</v>
      </c>
      <c r="F2077" s="124">
        <v>11</v>
      </c>
      <c r="G2077" s="112">
        <v>41546</v>
      </c>
      <c r="H2077" s="98"/>
      <c r="I2077" s="123" t="str">
        <f t="shared" si="32"/>
        <v>NÃO</v>
      </c>
      <c r="J2077" s="123"/>
      <c r="K2077" s="123"/>
      <c r="L2077" s="123"/>
      <c r="M2077" s="98" t="s">
        <v>14816</v>
      </c>
      <c r="N2077" s="118"/>
    </row>
    <row r="2078" spans="1:14" x14ac:dyDescent="0.25">
      <c r="A2078" s="130">
        <v>88131164000107</v>
      </c>
      <c r="B2078" s="98" t="s">
        <v>13444</v>
      </c>
      <c r="C2078" s="123" t="s">
        <v>3812</v>
      </c>
      <c r="D2078" s="98" t="s">
        <v>13667</v>
      </c>
      <c r="E2078" s="98" t="s">
        <v>13669</v>
      </c>
      <c r="F2078" s="124">
        <v>11</v>
      </c>
      <c r="G2078" s="112">
        <v>43202</v>
      </c>
      <c r="H2078" s="98"/>
      <c r="I2078" s="123" t="str">
        <f t="shared" si="32"/>
        <v>NÃO</v>
      </c>
      <c r="J2078" s="123"/>
      <c r="K2078" s="123"/>
      <c r="L2078" s="123"/>
      <c r="M2078" s="98" t="s">
        <v>16567</v>
      </c>
      <c r="N2078" s="118"/>
    </row>
    <row r="2079" spans="1:14" x14ac:dyDescent="0.25">
      <c r="A2079" s="130">
        <v>1763622000134</v>
      </c>
      <c r="B2079" s="98" t="s">
        <v>13445</v>
      </c>
      <c r="C2079" s="123" t="s">
        <v>901</v>
      </c>
      <c r="D2079" s="98" t="s">
        <v>13667</v>
      </c>
      <c r="E2079" s="98" t="s">
        <v>13669</v>
      </c>
      <c r="F2079" s="124">
        <v>11</v>
      </c>
      <c r="G2079" s="112">
        <v>41673</v>
      </c>
      <c r="H2079" s="98"/>
      <c r="I2079" s="123" t="str">
        <f t="shared" si="32"/>
        <v>NÃO</v>
      </c>
      <c r="J2079" s="123"/>
      <c r="K2079" s="123"/>
      <c r="L2079" s="123"/>
      <c r="M2079" s="98"/>
      <c r="N2079" s="118"/>
    </row>
    <row r="2080" spans="1:14" x14ac:dyDescent="0.25">
      <c r="A2080" s="130">
        <v>4215993000170</v>
      </c>
      <c r="B2080" s="98" t="s">
        <v>13446</v>
      </c>
      <c r="C2080" s="123" t="s">
        <v>2274</v>
      </c>
      <c r="D2080" s="98" t="s">
        <v>13667</v>
      </c>
      <c r="E2080" s="98" t="s">
        <v>13669</v>
      </c>
      <c r="F2080" s="124">
        <v>11</v>
      </c>
      <c r="G2080" s="112">
        <v>39984</v>
      </c>
      <c r="H2080" s="98"/>
      <c r="I2080" s="123" t="str">
        <f t="shared" si="32"/>
        <v>NÃO</v>
      </c>
      <c r="J2080" s="123"/>
      <c r="K2080" s="123"/>
      <c r="L2080" s="123"/>
      <c r="M2080" s="98" t="s">
        <v>13534</v>
      </c>
      <c r="N2080" s="118"/>
    </row>
    <row r="2081" spans="1:14" x14ac:dyDescent="0.25">
      <c r="A2081" s="130">
        <v>84722917000190</v>
      </c>
      <c r="B2081" s="98" t="s">
        <v>13447</v>
      </c>
      <c r="C2081" s="123" t="s">
        <v>3747</v>
      </c>
      <c r="D2081" s="98" t="s">
        <v>13667</v>
      </c>
      <c r="E2081" s="98" t="s">
        <v>13669</v>
      </c>
      <c r="F2081" s="124">
        <v>11</v>
      </c>
      <c r="G2081" s="112">
        <v>43440</v>
      </c>
      <c r="H2081" s="98"/>
      <c r="I2081" s="123" t="str">
        <f t="shared" si="32"/>
        <v>NÃO</v>
      </c>
      <c r="J2081" s="123"/>
      <c r="K2081" s="123"/>
      <c r="L2081" s="123"/>
      <c r="M2081" s="98"/>
      <c r="N2081" s="118"/>
    </row>
    <row r="2082" spans="1:14" x14ac:dyDescent="0.25">
      <c r="A2082" s="130">
        <v>63786990000155</v>
      </c>
      <c r="B2082" s="98" t="s">
        <v>13448</v>
      </c>
      <c r="C2082" s="123" t="s">
        <v>3747</v>
      </c>
      <c r="D2082" s="98" t="s">
        <v>13667</v>
      </c>
      <c r="E2082" s="98" t="s">
        <v>13669</v>
      </c>
      <c r="F2082" s="124">
        <v>14</v>
      </c>
      <c r="G2082" s="112">
        <v>44044</v>
      </c>
      <c r="H2082" s="98"/>
      <c r="I2082" s="123" t="str">
        <f t="shared" si="32"/>
        <v>SIM</v>
      </c>
      <c r="J2082" s="123"/>
      <c r="K2082" s="123"/>
      <c r="L2082" s="123"/>
      <c r="M2082" s="98"/>
      <c r="N2082" s="118"/>
    </row>
    <row r="2083" spans="1:14" x14ac:dyDescent="0.25">
      <c r="A2083" s="130">
        <v>94577574000170</v>
      </c>
      <c r="B2083" s="98" t="s">
        <v>13449</v>
      </c>
      <c r="C2083" s="123" t="s">
        <v>3812</v>
      </c>
      <c r="D2083" s="98" t="s">
        <v>13667</v>
      </c>
      <c r="E2083" s="98" t="s">
        <v>13669</v>
      </c>
      <c r="F2083" s="124">
        <v>14</v>
      </c>
      <c r="G2083" s="112">
        <v>44013</v>
      </c>
      <c r="H2083" s="98"/>
      <c r="I2083" s="123" t="str">
        <f t="shared" si="32"/>
        <v>SIM</v>
      </c>
      <c r="J2083" s="123"/>
      <c r="K2083" s="123"/>
      <c r="L2083" s="123"/>
      <c r="M2083" s="98"/>
      <c r="N2083" s="118"/>
    </row>
    <row r="2084" spans="1:14" x14ac:dyDescent="0.25">
      <c r="A2084" s="130">
        <v>92123918000146</v>
      </c>
      <c r="B2084" s="98" t="s">
        <v>13450</v>
      </c>
      <c r="C2084" s="123" t="s">
        <v>3812</v>
      </c>
      <c r="D2084" s="98" t="s">
        <v>13667</v>
      </c>
      <c r="E2084" s="98" t="s">
        <v>13669</v>
      </c>
      <c r="F2084" s="124">
        <v>11</v>
      </c>
      <c r="G2084" s="112">
        <v>40179</v>
      </c>
      <c r="H2084" s="98"/>
      <c r="I2084" s="123" t="str">
        <f t="shared" si="32"/>
        <v>NÃO</v>
      </c>
      <c r="J2084" s="123"/>
      <c r="K2084" s="123"/>
      <c r="L2084" s="123"/>
      <c r="M2084" s="98" t="s">
        <v>16569</v>
      </c>
      <c r="N2084" s="118"/>
    </row>
    <row r="2085" spans="1:14" x14ac:dyDescent="0.25">
      <c r="A2085" s="130">
        <v>1624729000100</v>
      </c>
      <c r="B2085" s="98" t="s">
        <v>13451</v>
      </c>
      <c r="C2085" s="123" t="s">
        <v>3812</v>
      </c>
      <c r="D2085" s="98" t="s">
        <v>13667</v>
      </c>
      <c r="E2085" s="98" t="s">
        <v>13669</v>
      </c>
      <c r="F2085" s="124">
        <v>14</v>
      </c>
      <c r="G2085" s="112">
        <v>44044</v>
      </c>
      <c r="H2085" s="98"/>
      <c r="I2085" s="123" t="str">
        <f t="shared" si="32"/>
        <v>SIM</v>
      </c>
      <c r="J2085" s="123"/>
      <c r="K2085" s="123"/>
      <c r="L2085" s="123"/>
      <c r="M2085" s="98"/>
      <c r="N2085" s="118"/>
    </row>
    <row r="2086" spans="1:14" x14ac:dyDescent="0.25">
      <c r="A2086" s="130">
        <v>29076130000190</v>
      </c>
      <c r="B2086" s="98" t="s">
        <v>13452</v>
      </c>
      <c r="C2086" s="123" t="s">
        <v>3513</v>
      </c>
      <c r="D2086" s="98" t="s">
        <v>13667</v>
      </c>
      <c r="E2086" s="98" t="s">
        <v>13669</v>
      </c>
      <c r="F2086" s="124">
        <v>11</v>
      </c>
      <c r="G2086" s="112">
        <v>41270</v>
      </c>
      <c r="H2086" s="98"/>
      <c r="I2086" s="123" t="str">
        <f t="shared" si="32"/>
        <v>NÃO</v>
      </c>
      <c r="J2086" s="123"/>
      <c r="K2086" s="123"/>
      <c r="L2086" s="123"/>
      <c r="M2086" s="98" t="s">
        <v>16049</v>
      </c>
      <c r="N2086" s="118"/>
    </row>
    <row r="2087" spans="1:14" x14ac:dyDescent="0.25">
      <c r="A2087" s="130">
        <v>6554737000132</v>
      </c>
      <c r="B2087" s="98" t="s">
        <v>13453</v>
      </c>
      <c r="C2087" s="123" t="s">
        <v>2926</v>
      </c>
      <c r="D2087" s="98" t="s">
        <v>13667</v>
      </c>
      <c r="E2087" s="98" t="s">
        <v>13669</v>
      </c>
      <c r="F2087" s="124">
        <v>11</v>
      </c>
      <c r="G2087" s="112">
        <v>42923</v>
      </c>
      <c r="H2087" s="98"/>
      <c r="I2087" s="123" t="str">
        <f t="shared" si="32"/>
        <v>NÃO</v>
      </c>
      <c r="J2087" s="123"/>
      <c r="K2087" s="123"/>
      <c r="L2087" s="123"/>
      <c r="M2087" s="98" t="s">
        <v>15641</v>
      </c>
      <c r="N2087" s="118"/>
    </row>
    <row r="2088" spans="1:14" x14ac:dyDescent="0.25">
      <c r="A2088" s="130">
        <v>46599833000111</v>
      </c>
      <c r="B2088" s="98" t="s">
        <v>13454</v>
      </c>
      <c r="C2088" s="123" t="s">
        <v>4626</v>
      </c>
      <c r="D2088" s="98" t="s">
        <v>13667</v>
      </c>
      <c r="E2088" s="98" t="s">
        <v>13669</v>
      </c>
      <c r="F2088" s="124">
        <v>14</v>
      </c>
      <c r="G2088" s="112">
        <v>44013</v>
      </c>
      <c r="H2088" s="98"/>
      <c r="I2088" s="123" t="str">
        <f t="shared" si="32"/>
        <v>SIM</v>
      </c>
      <c r="J2088" s="123"/>
      <c r="K2088" s="123"/>
      <c r="L2088" s="123"/>
      <c r="M2088" s="98"/>
      <c r="N2088" s="118"/>
    </row>
    <row r="2089" spans="1:14" x14ac:dyDescent="0.25">
      <c r="A2089" s="130">
        <v>45787678000102</v>
      </c>
      <c r="B2089" s="98" t="s">
        <v>13455</v>
      </c>
      <c r="C2089" s="123" t="s">
        <v>4626</v>
      </c>
      <c r="D2089" s="98" t="s">
        <v>13667</v>
      </c>
      <c r="E2089" s="98" t="s">
        <v>13669</v>
      </c>
      <c r="F2089" s="124">
        <v>14</v>
      </c>
      <c r="G2089" s="112">
        <v>44105</v>
      </c>
      <c r="H2089" s="98"/>
      <c r="I2089" s="123" t="str">
        <f t="shared" si="32"/>
        <v>SIM</v>
      </c>
      <c r="J2089" s="123"/>
      <c r="K2089" s="123"/>
      <c r="L2089" s="123"/>
      <c r="M2089" s="98"/>
      <c r="N2089" s="118"/>
    </row>
    <row r="2090" spans="1:14" x14ac:dyDescent="0.25">
      <c r="A2090" s="130">
        <v>1616319000109</v>
      </c>
      <c r="B2090" s="98" t="s">
        <v>13456</v>
      </c>
      <c r="C2090" s="123" t="s">
        <v>901</v>
      </c>
      <c r="D2090" s="98" t="s">
        <v>13667</v>
      </c>
      <c r="E2090" s="98" t="s">
        <v>13669</v>
      </c>
      <c r="F2090" s="124">
        <v>11</v>
      </c>
      <c r="G2090" s="112">
        <v>41621</v>
      </c>
      <c r="H2090" s="98"/>
      <c r="I2090" s="123" t="str">
        <f t="shared" si="32"/>
        <v>NÃO</v>
      </c>
      <c r="J2090" s="123"/>
      <c r="K2090" s="123"/>
      <c r="L2090" s="123"/>
      <c r="M2090" s="98" t="s">
        <v>14366</v>
      </c>
      <c r="N2090" s="118"/>
    </row>
    <row r="2091" spans="1:14" x14ac:dyDescent="0.25">
      <c r="A2091" s="130">
        <v>31723570000133</v>
      </c>
      <c r="B2091" s="98" t="s">
        <v>13457</v>
      </c>
      <c r="C2091" s="123" t="s">
        <v>821</v>
      </c>
      <c r="D2091" s="98" t="s">
        <v>13667</v>
      </c>
      <c r="E2091" s="98" t="s">
        <v>13669</v>
      </c>
      <c r="F2091" s="124">
        <v>11</v>
      </c>
      <c r="G2091" s="112">
        <v>38443</v>
      </c>
      <c r="H2091" s="98"/>
      <c r="I2091" s="123" t="str">
        <f t="shared" si="32"/>
        <v>NÃO</v>
      </c>
      <c r="J2091" s="123"/>
      <c r="K2091" s="123"/>
      <c r="L2091" s="123"/>
      <c r="M2091" s="98" t="s">
        <v>14111</v>
      </c>
      <c r="N2091" s="118"/>
    </row>
    <row r="2092" spans="1:14" x14ac:dyDescent="0.25">
      <c r="A2092" s="130">
        <v>5648738000183</v>
      </c>
      <c r="B2092" s="98" t="s">
        <v>13458</v>
      </c>
      <c r="C2092" s="123" t="s">
        <v>1142</v>
      </c>
      <c r="D2092" s="98" t="s">
        <v>13667</v>
      </c>
      <c r="E2092" s="98" t="s">
        <v>13669</v>
      </c>
      <c r="F2092" s="124">
        <v>11</v>
      </c>
      <c r="G2092" s="112">
        <v>39721</v>
      </c>
      <c r="H2092" s="98"/>
      <c r="I2092" s="123" t="str">
        <f t="shared" si="32"/>
        <v>NÃO</v>
      </c>
      <c r="J2092" s="123"/>
      <c r="K2092" s="123"/>
      <c r="L2092" s="123"/>
      <c r="M2092" s="98"/>
      <c r="N2092" s="118"/>
    </row>
    <row r="2093" spans="1:14" x14ac:dyDescent="0.25">
      <c r="A2093" s="130">
        <v>46248837000155</v>
      </c>
      <c r="B2093" s="98" t="s">
        <v>13459</v>
      </c>
      <c r="C2093" s="123" t="s">
        <v>4626</v>
      </c>
      <c r="D2093" s="98" t="s">
        <v>13667</v>
      </c>
      <c r="E2093" s="98" t="s">
        <v>13669</v>
      </c>
      <c r="F2093" s="124">
        <v>14</v>
      </c>
      <c r="G2093" s="112">
        <v>44044</v>
      </c>
      <c r="H2093" s="98"/>
      <c r="I2093" s="123" t="str">
        <f t="shared" si="32"/>
        <v>SIM</v>
      </c>
      <c r="J2093" s="123"/>
      <c r="K2093" s="123"/>
      <c r="L2093" s="123"/>
      <c r="M2093" s="98"/>
      <c r="N2093" s="118"/>
    </row>
    <row r="2094" spans="1:14" x14ac:dyDescent="0.25">
      <c r="A2094" s="130">
        <v>18240119000105</v>
      </c>
      <c r="B2094" s="98" t="s">
        <v>13460</v>
      </c>
      <c r="C2094" s="123" t="s">
        <v>1356</v>
      </c>
      <c r="D2094" s="98" t="s">
        <v>13667</v>
      </c>
      <c r="E2094" s="98" t="s">
        <v>13669</v>
      </c>
      <c r="F2094" s="124">
        <v>11</v>
      </c>
      <c r="G2094" s="112">
        <v>41425</v>
      </c>
      <c r="H2094" s="98"/>
      <c r="I2094" s="123" t="str">
        <f t="shared" si="32"/>
        <v>NÃO</v>
      </c>
      <c r="J2094" s="123"/>
      <c r="K2094" s="123"/>
      <c r="L2094" s="123"/>
      <c r="M2094" s="98" t="s">
        <v>14824</v>
      </c>
      <c r="N2094" s="118"/>
    </row>
    <row r="2095" spans="1:14" x14ac:dyDescent="0.25">
      <c r="A2095" s="130">
        <v>1218643000179</v>
      </c>
      <c r="B2095" s="98" t="s">
        <v>13461</v>
      </c>
      <c r="C2095" s="123" t="s">
        <v>901</v>
      </c>
      <c r="D2095" s="98" t="s">
        <v>13667</v>
      </c>
      <c r="E2095" s="98" t="s">
        <v>13669</v>
      </c>
      <c r="F2095" s="124">
        <v>11</v>
      </c>
      <c r="G2095" s="112">
        <v>40651</v>
      </c>
      <c r="H2095" s="98"/>
      <c r="I2095" s="123" t="str">
        <f t="shared" si="32"/>
        <v>NÃO</v>
      </c>
      <c r="J2095" s="123"/>
      <c r="K2095" s="123"/>
      <c r="L2095" s="123"/>
      <c r="M2095" s="98" t="s">
        <v>14368</v>
      </c>
      <c r="N2095" s="118"/>
    </row>
    <row r="2096" spans="1:14" x14ac:dyDescent="0.25">
      <c r="A2096" s="130">
        <v>1609780000134</v>
      </c>
      <c r="B2096" s="98" t="s">
        <v>13462</v>
      </c>
      <c r="C2096" s="123" t="s">
        <v>1356</v>
      </c>
      <c r="D2096" s="98" t="s">
        <v>13667</v>
      </c>
      <c r="E2096" s="98" t="s">
        <v>13669</v>
      </c>
      <c r="F2096" s="124">
        <v>11</v>
      </c>
      <c r="G2096" s="112">
        <v>39173</v>
      </c>
      <c r="H2096" s="98"/>
      <c r="I2096" s="123" t="str">
        <f t="shared" si="32"/>
        <v>NÃO</v>
      </c>
      <c r="J2096" s="123"/>
      <c r="K2096" s="123"/>
      <c r="L2096" s="123"/>
      <c r="M2096" s="98"/>
      <c r="N2096" s="118"/>
    </row>
    <row r="2097" spans="1:14" x14ac:dyDescent="0.25">
      <c r="A2097" s="130">
        <v>39217831000155</v>
      </c>
      <c r="B2097" s="98" t="s">
        <v>13463</v>
      </c>
      <c r="C2097" s="123" t="s">
        <v>3513</v>
      </c>
      <c r="D2097" s="98" t="s">
        <v>13667</v>
      </c>
      <c r="E2097" s="98" t="s">
        <v>13669</v>
      </c>
      <c r="F2097" s="124">
        <v>14</v>
      </c>
      <c r="G2097" s="112">
        <v>43997</v>
      </c>
      <c r="H2097" s="98"/>
      <c r="I2097" s="123" t="str">
        <f t="shared" si="32"/>
        <v>SIM</v>
      </c>
      <c r="J2097" s="123"/>
      <c r="K2097" s="123"/>
      <c r="L2097" s="123"/>
      <c r="M2097" s="98" t="s">
        <v>16052</v>
      </c>
      <c r="N2097" s="118"/>
    </row>
    <row r="2098" spans="1:14" x14ac:dyDescent="0.25">
      <c r="A2098" s="130">
        <v>18279059000126</v>
      </c>
      <c r="B2098" s="98" t="s">
        <v>13464</v>
      </c>
      <c r="C2098" s="123" t="s">
        <v>1356</v>
      </c>
      <c r="D2098" s="98" t="s">
        <v>13667</v>
      </c>
      <c r="E2098" s="98" t="s">
        <v>13669</v>
      </c>
      <c r="F2098" s="124">
        <v>11</v>
      </c>
      <c r="G2098" s="112">
        <v>38769</v>
      </c>
      <c r="H2098" s="98"/>
      <c r="I2098" s="123" t="str">
        <f t="shared" si="32"/>
        <v>NÃO</v>
      </c>
      <c r="J2098" s="123"/>
      <c r="K2098" s="123"/>
      <c r="L2098" s="123"/>
      <c r="M2098" s="98"/>
      <c r="N2098" s="118"/>
    </row>
    <row r="2099" spans="1:14" x14ac:dyDescent="0.25">
      <c r="A2099" s="130">
        <v>3507548000110</v>
      </c>
      <c r="B2099" s="98" t="s">
        <v>13465</v>
      </c>
      <c r="C2099" s="123" t="s">
        <v>2274</v>
      </c>
      <c r="D2099" s="98" t="s">
        <v>13667</v>
      </c>
      <c r="E2099" s="98" t="s">
        <v>13669</v>
      </c>
      <c r="F2099" s="124">
        <v>11</v>
      </c>
      <c r="G2099" s="112">
        <v>38449</v>
      </c>
      <c r="H2099" s="98"/>
      <c r="I2099" s="123" t="str">
        <f t="shared" si="32"/>
        <v>NÃO</v>
      </c>
      <c r="J2099" s="123"/>
      <c r="K2099" s="123"/>
      <c r="L2099" s="123"/>
      <c r="M2099" s="98"/>
      <c r="N2099" s="118"/>
    </row>
    <row r="2100" spans="1:14" x14ac:dyDescent="0.25">
      <c r="A2100" s="130">
        <v>13231006000111</v>
      </c>
      <c r="B2100" s="98" t="s">
        <v>13466</v>
      </c>
      <c r="C2100" s="123" t="s">
        <v>215</v>
      </c>
      <c r="D2100" s="98" t="s">
        <v>13667</v>
      </c>
      <c r="E2100" s="98" t="s">
        <v>13669</v>
      </c>
      <c r="F2100" s="124">
        <v>11</v>
      </c>
      <c r="G2100" s="112">
        <v>39446</v>
      </c>
      <c r="H2100" s="98"/>
      <c r="I2100" s="123" t="str">
        <f t="shared" si="32"/>
        <v>NÃO</v>
      </c>
      <c r="J2100" s="123"/>
      <c r="K2100" s="123"/>
      <c r="L2100" s="123"/>
      <c r="M2100" s="98" t="s">
        <v>13926</v>
      </c>
      <c r="N2100" s="118"/>
    </row>
    <row r="2101" spans="1:14" x14ac:dyDescent="0.25">
      <c r="A2101" s="130">
        <v>45780087000103</v>
      </c>
      <c r="B2101" s="98" t="s">
        <v>13467</v>
      </c>
      <c r="C2101" s="123" t="s">
        <v>4626</v>
      </c>
      <c r="D2101" s="98" t="s">
        <v>13667</v>
      </c>
      <c r="E2101" s="98" t="s">
        <v>13669</v>
      </c>
      <c r="F2101" s="124">
        <v>11</v>
      </c>
      <c r="G2101" s="112">
        <v>40179</v>
      </c>
      <c r="H2101" s="98"/>
      <c r="I2101" s="123" t="str">
        <f t="shared" si="32"/>
        <v>NÃO</v>
      </c>
      <c r="J2101" s="123"/>
      <c r="K2101" s="123"/>
      <c r="L2101" s="123"/>
      <c r="M2101" s="98"/>
      <c r="N2101" s="118"/>
    </row>
    <row r="2102" spans="1:14" x14ac:dyDescent="0.25">
      <c r="A2102" s="130">
        <v>32412819000152</v>
      </c>
      <c r="B2102" s="98" t="s">
        <v>13468</v>
      </c>
      <c r="C2102" s="123" t="s">
        <v>3513</v>
      </c>
      <c r="D2102" s="98" t="s">
        <v>13667</v>
      </c>
      <c r="E2102" s="98" t="s">
        <v>13669</v>
      </c>
      <c r="F2102" s="124">
        <v>14</v>
      </c>
      <c r="G2102" s="112">
        <v>44020</v>
      </c>
      <c r="H2102" s="98"/>
      <c r="I2102" s="123" t="str">
        <f t="shared" si="32"/>
        <v>SIM</v>
      </c>
      <c r="J2102" s="123"/>
      <c r="K2102" s="123"/>
      <c r="L2102" s="123"/>
      <c r="M2102" s="98"/>
      <c r="N2102" s="118"/>
    </row>
    <row r="2103" spans="1:14" x14ac:dyDescent="0.25">
      <c r="A2103" s="130">
        <v>87334918000155</v>
      </c>
      <c r="B2103" s="98" t="s">
        <v>13469</v>
      </c>
      <c r="C2103" s="123" t="s">
        <v>3812</v>
      </c>
      <c r="D2103" s="98" t="s">
        <v>13667</v>
      </c>
      <c r="E2103" s="98" t="s">
        <v>13669</v>
      </c>
      <c r="F2103" s="124">
        <v>14</v>
      </c>
      <c r="G2103" s="112">
        <v>44136</v>
      </c>
      <c r="H2103" s="98"/>
      <c r="I2103" s="123" t="str">
        <f t="shared" si="32"/>
        <v>SIM</v>
      </c>
      <c r="J2103" s="123"/>
      <c r="K2103" s="123"/>
      <c r="L2103" s="123"/>
      <c r="M2103" s="98"/>
      <c r="N2103" s="118"/>
    </row>
    <row r="2104" spans="1:14" x14ac:dyDescent="0.25">
      <c r="A2104" s="130">
        <v>10106268000166</v>
      </c>
      <c r="B2104" s="98" t="s">
        <v>13470</v>
      </c>
      <c r="C2104" s="123" t="s">
        <v>2758</v>
      </c>
      <c r="D2104" s="98" t="s">
        <v>13667</v>
      </c>
      <c r="E2104" s="98" t="s">
        <v>13669</v>
      </c>
      <c r="F2104" s="124">
        <v>11</v>
      </c>
      <c r="G2104" s="112">
        <v>38764</v>
      </c>
      <c r="H2104" s="98"/>
      <c r="I2104" s="123" t="str">
        <f t="shared" si="32"/>
        <v>NÃO</v>
      </c>
      <c r="J2104" s="123"/>
      <c r="K2104" s="123"/>
      <c r="L2104" s="123"/>
      <c r="M2104" s="98"/>
      <c r="N2104" s="118"/>
    </row>
    <row r="2105" spans="1:14" x14ac:dyDescent="0.25">
      <c r="A2105" s="130">
        <v>179531000193</v>
      </c>
      <c r="B2105" s="98" t="s">
        <v>13471</v>
      </c>
      <c r="C2105" s="123" t="s">
        <v>2274</v>
      </c>
      <c r="D2105" s="98" t="s">
        <v>13667</v>
      </c>
      <c r="E2105" s="98" t="s">
        <v>13669</v>
      </c>
      <c r="F2105" s="124">
        <v>14</v>
      </c>
      <c r="G2105" s="112">
        <v>44013</v>
      </c>
      <c r="H2105" s="98"/>
      <c r="I2105" s="123" t="str">
        <f t="shared" si="32"/>
        <v>SIM</v>
      </c>
      <c r="J2105" s="123"/>
      <c r="K2105" s="123"/>
      <c r="L2105" s="123"/>
      <c r="M2105" s="98"/>
      <c r="N2105" s="118"/>
    </row>
    <row r="2106" spans="1:14" x14ac:dyDescent="0.25">
      <c r="A2106" s="130">
        <v>8362915000159</v>
      </c>
      <c r="B2106" s="98" t="s">
        <v>13472</v>
      </c>
      <c r="C2106" s="123" t="s">
        <v>3601</v>
      </c>
      <c r="D2106" s="98" t="s">
        <v>13667</v>
      </c>
      <c r="E2106" s="98" t="s">
        <v>13669</v>
      </c>
      <c r="F2106" s="124">
        <v>11</v>
      </c>
      <c r="G2106" s="112">
        <v>42999</v>
      </c>
      <c r="H2106" s="98"/>
      <c r="I2106" s="123" t="str">
        <f t="shared" si="32"/>
        <v>NÃO</v>
      </c>
      <c r="J2106" s="123"/>
      <c r="K2106" s="123"/>
      <c r="L2106" s="123"/>
      <c r="M2106" s="98"/>
      <c r="N2106" s="118"/>
    </row>
    <row r="2107" spans="1:14" x14ac:dyDescent="0.25">
      <c r="A2107" s="130">
        <v>98661366000106</v>
      </c>
      <c r="B2107" s="98" t="s">
        <v>13473</v>
      </c>
      <c r="C2107" s="123" t="s">
        <v>3812</v>
      </c>
      <c r="D2107" s="98" t="s">
        <v>13667</v>
      </c>
      <c r="E2107" s="98" t="s">
        <v>13669</v>
      </c>
      <c r="F2107" s="124">
        <v>11</v>
      </c>
      <c r="G2107" s="112">
        <v>39315</v>
      </c>
      <c r="H2107" s="98"/>
      <c r="I2107" s="123" t="str">
        <f t="shared" si="32"/>
        <v>NÃO</v>
      </c>
      <c r="J2107" s="123"/>
      <c r="K2107" s="123"/>
      <c r="L2107" s="123"/>
      <c r="M2107" s="98"/>
      <c r="N2107" s="118"/>
    </row>
    <row r="2108" spans="1:14" x14ac:dyDescent="0.25">
      <c r="A2108" s="130">
        <v>1612615000131</v>
      </c>
      <c r="B2108" s="98" t="s">
        <v>13474</v>
      </c>
      <c r="C2108" s="123" t="s">
        <v>2926</v>
      </c>
      <c r="D2108" s="98" t="s">
        <v>13667</v>
      </c>
      <c r="E2108" s="98" t="s">
        <v>13669</v>
      </c>
      <c r="F2108" s="124">
        <v>11</v>
      </c>
      <c r="G2108" s="112">
        <v>40106</v>
      </c>
      <c r="H2108" s="98"/>
      <c r="I2108" s="123" t="str">
        <f t="shared" si="32"/>
        <v>NÃO</v>
      </c>
      <c r="J2108" s="123"/>
      <c r="K2108" s="123"/>
      <c r="L2108" s="123"/>
      <c r="M2108" s="98"/>
      <c r="N2108" s="118"/>
    </row>
    <row r="2109" spans="1:14" x14ac:dyDescent="0.25">
      <c r="A2109" s="130">
        <v>98671597000109</v>
      </c>
      <c r="B2109" s="98" t="s">
        <v>13475</v>
      </c>
      <c r="C2109" s="123" t="s">
        <v>3812</v>
      </c>
      <c r="D2109" s="98" t="s">
        <v>13667</v>
      </c>
      <c r="E2109" s="98" t="s">
        <v>13669</v>
      </c>
      <c r="F2109" s="124">
        <v>14</v>
      </c>
      <c r="G2109" s="112">
        <v>43909</v>
      </c>
      <c r="H2109" s="98"/>
      <c r="I2109" s="123" t="str">
        <f t="shared" si="32"/>
        <v>SIM</v>
      </c>
      <c r="J2109" s="123"/>
      <c r="K2109" s="123"/>
      <c r="L2109" s="123"/>
      <c r="M2109" s="98"/>
      <c r="N2109" s="118"/>
    </row>
    <row r="2110" spans="1:14" x14ac:dyDescent="0.25">
      <c r="A2110" s="130">
        <v>11348570000193</v>
      </c>
      <c r="B2110" s="98" t="s">
        <v>13476</v>
      </c>
      <c r="C2110" s="123" t="s">
        <v>2758</v>
      </c>
      <c r="D2110" s="98" t="s">
        <v>13667</v>
      </c>
      <c r="E2110" s="98" t="s">
        <v>13669</v>
      </c>
      <c r="F2110" s="124">
        <v>11</v>
      </c>
      <c r="G2110" s="112">
        <v>38713</v>
      </c>
      <c r="H2110" s="98"/>
      <c r="I2110" s="123" t="str">
        <f t="shared" si="32"/>
        <v>NÃO</v>
      </c>
      <c r="J2110" s="123"/>
      <c r="K2110" s="123"/>
      <c r="L2110" s="123"/>
      <c r="M2110" s="98"/>
      <c r="N2110" s="118"/>
    </row>
    <row r="2111" spans="1:14" x14ac:dyDescent="0.25">
      <c r="A2111" s="130">
        <v>1614685000129</v>
      </c>
      <c r="B2111" s="98" t="s">
        <v>13477</v>
      </c>
      <c r="C2111" s="123" t="s">
        <v>1356</v>
      </c>
      <c r="D2111" s="98" t="s">
        <v>13667</v>
      </c>
      <c r="E2111" s="98" t="s">
        <v>13669</v>
      </c>
      <c r="F2111" s="124">
        <v>11</v>
      </c>
      <c r="G2111" s="112">
        <v>42076</v>
      </c>
      <c r="H2111" s="98"/>
      <c r="I2111" s="123" t="str">
        <f t="shared" si="32"/>
        <v>NÃO</v>
      </c>
      <c r="J2111" s="123"/>
      <c r="K2111" s="123"/>
      <c r="L2111" s="123"/>
      <c r="M2111" s="98" t="s">
        <v>14829</v>
      </c>
      <c r="N2111" s="118"/>
    </row>
    <row r="2112" spans="1:14" x14ac:dyDescent="0.25">
      <c r="A2112" s="130">
        <v>40893646000160</v>
      </c>
      <c r="B2112" s="98" t="s">
        <v>13478</v>
      </c>
      <c r="C2112" s="123" t="s">
        <v>2758</v>
      </c>
      <c r="D2112" s="98" t="s">
        <v>13667</v>
      </c>
      <c r="E2112" s="98" t="s">
        <v>13669</v>
      </c>
      <c r="F2112" s="124">
        <v>11</v>
      </c>
      <c r="G2112" s="112">
        <v>40853</v>
      </c>
      <c r="H2112" s="98"/>
      <c r="I2112" s="123" t="str">
        <f t="shared" si="32"/>
        <v>NÃO</v>
      </c>
      <c r="J2112" s="123"/>
      <c r="K2112" s="123"/>
      <c r="L2112" s="123"/>
      <c r="M2112" s="98" t="s">
        <v>15541</v>
      </c>
      <c r="N2112" s="118"/>
    </row>
    <row r="2113" spans="1:14" x14ac:dyDescent="0.25">
      <c r="A2113" s="130">
        <v>18715425000142</v>
      </c>
      <c r="B2113" s="98" t="s">
        <v>13479</v>
      </c>
      <c r="C2113" s="123" t="s">
        <v>1356</v>
      </c>
      <c r="D2113" s="98" t="s">
        <v>13667</v>
      </c>
      <c r="E2113" s="98" t="s">
        <v>13669</v>
      </c>
      <c r="F2113" s="124">
        <v>11</v>
      </c>
      <c r="G2113" s="112">
        <v>38327</v>
      </c>
      <c r="H2113" s="98"/>
      <c r="I2113" s="123" t="str">
        <f t="shared" si="32"/>
        <v>NÃO</v>
      </c>
      <c r="J2113" s="123"/>
      <c r="K2113" s="123"/>
      <c r="L2113" s="123"/>
      <c r="M2113" s="98"/>
      <c r="N2113" s="118"/>
    </row>
    <row r="2114" spans="1:14" x14ac:dyDescent="0.25">
      <c r="A2114" s="130">
        <v>87613352000109</v>
      </c>
      <c r="B2114" s="98" t="s">
        <v>13480</v>
      </c>
      <c r="C2114" s="123" t="s">
        <v>3812</v>
      </c>
      <c r="D2114" s="98" t="s">
        <v>13667</v>
      </c>
      <c r="E2114" s="98" t="s">
        <v>13669</v>
      </c>
      <c r="F2114" s="124">
        <v>11</v>
      </c>
      <c r="G2114" s="112">
        <v>43831</v>
      </c>
      <c r="H2114" s="98"/>
      <c r="I2114" s="123" t="str">
        <f t="shared" si="32"/>
        <v>NÃO</v>
      </c>
      <c r="J2114" s="123"/>
      <c r="K2114" s="123"/>
      <c r="L2114" s="123"/>
      <c r="M2114" s="98"/>
      <c r="N2114" s="118"/>
    </row>
    <row r="2115" spans="1:14" x14ac:dyDescent="0.25">
      <c r="A2115" s="130">
        <v>88000914000101</v>
      </c>
      <c r="B2115" s="98" t="s">
        <v>13481</v>
      </c>
      <c r="C2115" s="123" t="s">
        <v>3812</v>
      </c>
      <c r="D2115" s="98" t="s">
        <v>13667</v>
      </c>
      <c r="E2115" s="98" t="s">
        <v>13669</v>
      </c>
      <c r="F2115" s="124">
        <v>14</v>
      </c>
      <c r="G2115" s="112">
        <v>42869</v>
      </c>
      <c r="H2115" s="98"/>
      <c r="I2115" s="123" t="str">
        <f t="shared" ref="I2115:I2178" si="33">IFERROR(IF(OR(E2115="Ativos", E2115="Aposentados",E2115="Pensionistas"),IF(F2115&gt;=14,"SIM","NÃO"),""),"")</f>
        <v>SIM</v>
      </c>
      <c r="J2115" s="123"/>
      <c r="K2115" s="123"/>
      <c r="L2115" s="123"/>
      <c r="M2115" s="98"/>
      <c r="N2115" s="118"/>
    </row>
    <row r="2116" spans="1:14" x14ac:dyDescent="0.25">
      <c r="A2116" s="130">
        <v>27165547000101</v>
      </c>
      <c r="B2116" s="98" t="s">
        <v>13482</v>
      </c>
      <c r="C2116" s="123" t="s">
        <v>821</v>
      </c>
      <c r="D2116" s="98" t="s">
        <v>13667</v>
      </c>
      <c r="E2116" s="98" t="s">
        <v>13669</v>
      </c>
      <c r="F2116" s="124">
        <v>14</v>
      </c>
      <c r="G2116" s="112">
        <v>43922</v>
      </c>
      <c r="H2116" s="98"/>
      <c r="I2116" s="123" t="str">
        <f t="shared" si="33"/>
        <v>SIM</v>
      </c>
      <c r="J2116" s="123"/>
      <c r="K2116" s="123"/>
      <c r="L2116" s="123"/>
      <c r="M2116" s="98"/>
      <c r="N2116" s="118"/>
    </row>
    <row r="2117" spans="1:14" x14ac:dyDescent="0.25">
      <c r="A2117" s="130">
        <v>1299692000183</v>
      </c>
      <c r="B2117" s="98" t="s">
        <v>13483</v>
      </c>
      <c r="C2117" s="123" t="s">
        <v>901</v>
      </c>
      <c r="D2117" s="98" t="s">
        <v>13667</v>
      </c>
      <c r="E2117" s="98" t="s">
        <v>13669</v>
      </c>
      <c r="F2117" s="124">
        <v>11</v>
      </c>
      <c r="G2117" s="112">
        <v>43153</v>
      </c>
      <c r="H2117" s="98"/>
      <c r="I2117" s="123" t="str">
        <f t="shared" si="33"/>
        <v>NÃO</v>
      </c>
      <c r="J2117" s="123"/>
      <c r="K2117" s="123"/>
      <c r="L2117" s="123"/>
      <c r="M2117" s="98" t="s">
        <v>14371</v>
      </c>
      <c r="N2117" s="118"/>
    </row>
    <row r="2118" spans="1:14" x14ac:dyDescent="0.25">
      <c r="A2118" s="130">
        <v>10168235000140</v>
      </c>
      <c r="B2118" s="98" t="s">
        <v>13484</v>
      </c>
      <c r="C2118" s="123" t="s">
        <v>2758</v>
      </c>
      <c r="D2118" s="98" t="s">
        <v>13667</v>
      </c>
      <c r="E2118" s="98" t="s">
        <v>13669</v>
      </c>
      <c r="F2118" s="124">
        <v>11</v>
      </c>
      <c r="G2118" s="112">
        <v>38523</v>
      </c>
      <c r="H2118" s="98"/>
      <c r="I2118" s="123" t="str">
        <f t="shared" si="33"/>
        <v>NÃO</v>
      </c>
      <c r="J2118" s="123"/>
      <c r="K2118" s="123"/>
      <c r="L2118" s="123"/>
      <c r="M2118" s="98" t="s">
        <v>14013</v>
      </c>
      <c r="N2118" s="118"/>
    </row>
    <row r="2119" spans="1:14" x14ac:dyDescent="0.25">
      <c r="A2119" s="130">
        <v>24644502000113</v>
      </c>
      <c r="B2119" s="98" t="s">
        <v>13485</v>
      </c>
      <c r="C2119" s="123" t="s">
        <v>2197</v>
      </c>
      <c r="D2119" s="98" t="s">
        <v>13667</v>
      </c>
      <c r="E2119" s="98" t="s">
        <v>13669</v>
      </c>
      <c r="F2119" s="124">
        <v>11</v>
      </c>
      <c r="G2119" s="112">
        <v>39508</v>
      </c>
      <c r="H2119" s="98"/>
      <c r="I2119" s="123" t="str">
        <f t="shared" si="33"/>
        <v>NÃO</v>
      </c>
      <c r="J2119" s="123"/>
      <c r="K2119" s="123"/>
      <c r="L2119" s="123"/>
      <c r="M2119" s="98" t="s">
        <v>14913</v>
      </c>
      <c r="N2119" s="118"/>
    </row>
    <row r="2120" spans="1:14" x14ac:dyDescent="0.25">
      <c r="A2120" s="130">
        <v>44834000107</v>
      </c>
      <c r="B2120" s="98" t="s">
        <v>13486</v>
      </c>
      <c r="C2120" s="123" t="s">
        <v>901</v>
      </c>
      <c r="D2120" s="98" t="s">
        <v>13667</v>
      </c>
      <c r="E2120" s="98" t="s">
        <v>13669</v>
      </c>
      <c r="F2120" s="124">
        <v>11</v>
      </c>
      <c r="G2120" s="112">
        <v>43344</v>
      </c>
      <c r="H2120" s="98"/>
      <c r="I2120" s="123" t="str">
        <f t="shared" si="33"/>
        <v>NÃO</v>
      </c>
      <c r="J2120" s="123"/>
      <c r="K2120" s="123"/>
      <c r="L2120" s="123"/>
      <c r="M2120" s="98" t="s">
        <v>14372</v>
      </c>
      <c r="N2120" s="118"/>
    </row>
    <row r="2121" spans="1:14" x14ac:dyDescent="0.25">
      <c r="A2121" s="130">
        <v>12333746000104</v>
      </c>
      <c r="B2121" s="98" t="s">
        <v>13487</v>
      </c>
      <c r="C2121" s="123" t="s">
        <v>29</v>
      </c>
      <c r="D2121" s="98" t="s">
        <v>13667</v>
      </c>
      <c r="E2121" s="98" t="s">
        <v>13669</v>
      </c>
      <c r="F2121" s="124">
        <v>11</v>
      </c>
      <c r="G2121" s="112">
        <v>42030</v>
      </c>
      <c r="H2121" s="98"/>
      <c r="I2121" s="123" t="str">
        <f t="shared" si="33"/>
        <v>NÃO</v>
      </c>
      <c r="J2121" s="123"/>
      <c r="K2121" s="123"/>
      <c r="L2121" s="123"/>
      <c r="M2121" s="98" t="s">
        <v>13812</v>
      </c>
      <c r="N2121" s="118"/>
    </row>
    <row r="2122" spans="1:14" x14ac:dyDescent="0.25">
      <c r="A2122" s="130">
        <v>18132449000179</v>
      </c>
      <c r="B2122" s="98" t="s">
        <v>13488</v>
      </c>
      <c r="C2122" s="123" t="s">
        <v>1356</v>
      </c>
      <c r="D2122" s="98" t="s">
        <v>13667</v>
      </c>
      <c r="E2122" s="98" t="s">
        <v>13669</v>
      </c>
      <c r="F2122" s="124">
        <v>11</v>
      </c>
      <c r="G2122" s="112">
        <v>38443</v>
      </c>
      <c r="H2122" s="98"/>
      <c r="I2122" s="123" t="str">
        <f t="shared" si="33"/>
        <v>NÃO</v>
      </c>
      <c r="J2122" s="123"/>
      <c r="K2122" s="123"/>
      <c r="L2122" s="123"/>
      <c r="M2122" s="98"/>
      <c r="N2122" s="118"/>
    </row>
    <row r="2123" spans="1:14" x14ac:dyDescent="0.25">
      <c r="A2123" s="130">
        <v>10462497000113</v>
      </c>
      <c r="B2123" s="98" t="s">
        <v>13489</v>
      </c>
      <c r="C2123" s="123" t="s">
        <v>634</v>
      </c>
      <c r="D2123" s="98" t="s">
        <v>13667</v>
      </c>
      <c r="E2123" s="98" t="s">
        <v>13669</v>
      </c>
      <c r="F2123" s="124">
        <v>11</v>
      </c>
      <c r="G2123" s="112">
        <v>39479</v>
      </c>
      <c r="H2123" s="98"/>
      <c r="I2123" s="123" t="str">
        <f t="shared" si="33"/>
        <v>NÃO</v>
      </c>
      <c r="J2123" s="123"/>
      <c r="K2123" s="123"/>
      <c r="L2123" s="123"/>
      <c r="M2123" s="98" t="s">
        <v>13699</v>
      </c>
      <c r="N2123" s="118"/>
    </row>
    <row r="2124" spans="1:14" x14ac:dyDescent="0.25">
      <c r="A2124" s="130">
        <v>87613485000177</v>
      </c>
      <c r="B2124" s="98" t="s">
        <v>13490</v>
      </c>
      <c r="C2124" s="123" t="s">
        <v>3812</v>
      </c>
      <c r="D2124" s="98" t="s">
        <v>13667</v>
      </c>
      <c r="E2124" s="98" t="s">
        <v>13669</v>
      </c>
      <c r="F2124" s="124">
        <v>11</v>
      </c>
      <c r="G2124" s="112">
        <v>42276</v>
      </c>
      <c r="H2124" s="98"/>
      <c r="I2124" s="123" t="str">
        <f t="shared" si="33"/>
        <v>NÃO</v>
      </c>
      <c r="J2124" s="123"/>
      <c r="K2124" s="123"/>
      <c r="L2124" s="123"/>
      <c r="M2124" s="98" t="s">
        <v>16574</v>
      </c>
      <c r="N2124" s="118"/>
    </row>
    <row r="2125" spans="1:14" x14ac:dyDescent="0.25">
      <c r="A2125" s="130">
        <v>83039842000184</v>
      </c>
      <c r="B2125" s="98" t="s">
        <v>13491</v>
      </c>
      <c r="C2125" s="123" t="s">
        <v>4289</v>
      </c>
      <c r="D2125" s="98" t="s">
        <v>13667</v>
      </c>
      <c r="E2125" s="98" t="s">
        <v>13669</v>
      </c>
      <c r="F2125" s="124">
        <v>14</v>
      </c>
      <c r="G2125" s="112">
        <v>43997</v>
      </c>
      <c r="H2125" s="98"/>
      <c r="I2125" s="123" t="str">
        <f t="shared" si="33"/>
        <v>SIM</v>
      </c>
      <c r="J2125" s="123"/>
      <c r="K2125" s="123"/>
      <c r="L2125" s="123"/>
      <c r="M2125" s="98"/>
      <c r="N2125" s="118"/>
    </row>
    <row r="2126" spans="1:14" x14ac:dyDescent="0.25">
      <c r="A2126" s="130">
        <v>3214160000121</v>
      </c>
      <c r="B2126" s="98" t="s">
        <v>13492</v>
      </c>
      <c r="C2126" s="123" t="s">
        <v>2274</v>
      </c>
      <c r="D2126" s="98" t="s">
        <v>13667</v>
      </c>
      <c r="E2126" s="98" t="s">
        <v>13669</v>
      </c>
      <c r="F2126" s="124">
        <v>11</v>
      </c>
      <c r="G2126" s="112">
        <v>38717</v>
      </c>
      <c r="H2126" s="98"/>
      <c r="I2126" s="123" t="str">
        <f t="shared" si="33"/>
        <v>NÃO</v>
      </c>
      <c r="J2126" s="123"/>
      <c r="K2126" s="123"/>
      <c r="L2126" s="123"/>
      <c r="M2126" s="98"/>
      <c r="N2126" s="118"/>
    </row>
    <row r="2127" spans="1:14" x14ac:dyDescent="0.25">
      <c r="A2127" s="130">
        <v>37388378000114</v>
      </c>
      <c r="B2127" s="98" t="s">
        <v>13493</v>
      </c>
      <c r="C2127" s="123" t="s">
        <v>901</v>
      </c>
      <c r="D2127" s="98" t="s">
        <v>13667</v>
      </c>
      <c r="E2127" s="98" t="s">
        <v>13669</v>
      </c>
      <c r="F2127" s="124">
        <v>14</v>
      </c>
      <c r="G2127" s="112">
        <v>44136</v>
      </c>
      <c r="H2127" s="98"/>
      <c r="I2127" s="123" t="str">
        <f t="shared" si="33"/>
        <v>SIM</v>
      </c>
      <c r="J2127" s="123"/>
      <c r="K2127" s="123"/>
      <c r="L2127" s="123"/>
      <c r="M2127" s="98"/>
      <c r="N2127" s="118"/>
    </row>
    <row r="2128" spans="1:14" x14ac:dyDescent="0.25">
      <c r="A2128" s="130">
        <v>91566869000153</v>
      </c>
      <c r="B2128" s="98" t="s">
        <v>13494</v>
      </c>
      <c r="C2128" s="123" t="s">
        <v>3812</v>
      </c>
      <c r="D2128" s="98" t="s">
        <v>13667</v>
      </c>
      <c r="E2128" s="98" t="s">
        <v>13669</v>
      </c>
      <c r="F2128" s="124">
        <v>11</v>
      </c>
      <c r="G2128" s="112">
        <v>43754</v>
      </c>
      <c r="H2128" s="98"/>
      <c r="I2128" s="123" t="str">
        <f t="shared" si="33"/>
        <v>NÃO</v>
      </c>
      <c r="J2128" s="123"/>
      <c r="K2128" s="123"/>
      <c r="L2128" s="123"/>
      <c r="M2128" s="98"/>
      <c r="N2128" s="118"/>
    </row>
    <row r="2129" spans="1:14" x14ac:dyDescent="0.25">
      <c r="A2129" s="130">
        <v>1612386000155</v>
      </c>
      <c r="B2129" s="98" t="s">
        <v>13495</v>
      </c>
      <c r="C2129" s="123" t="s">
        <v>3812</v>
      </c>
      <c r="D2129" s="98" t="s">
        <v>13667</v>
      </c>
      <c r="E2129" s="98" t="s">
        <v>13669</v>
      </c>
      <c r="F2129" s="124">
        <v>11</v>
      </c>
      <c r="G2129" s="112">
        <v>43175</v>
      </c>
      <c r="H2129" s="98"/>
      <c r="I2129" s="123" t="str">
        <f t="shared" si="33"/>
        <v>NÃO</v>
      </c>
      <c r="J2129" s="123"/>
      <c r="K2129" s="123"/>
      <c r="L2129" s="123"/>
      <c r="M2129" s="98" t="s">
        <v>16575</v>
      </c>
      <c r="N2129" s="118"/>
    </row>
    <row r="2130" spans="1:14" x14ac:dyDescent="0.25">
      <c r="A2130" s="130">
        <v>92406115000107</v>
      </c>
      <c r="B2130" s="98" t="s">
        <v>13496</v>
      </c>
      <c r="C2130" s="123" t="s">
        <v>3812</v>
      </c>
      <c r="D2130" s="98" t="s">
        <v>13667</v>
      </c>
      <c r="E2130" s="98" t="s">
        <v>13669</v>
      </c>
      <c r="F2130" s="124">
        <v>11</v>
      </c>
      <c r="G2130" s="112">
        <v>40393</v>
      </c>
      <c r="H2130" s="112">
        <v>41995</v>
      </c>
      <c r="I2130" s="123" t="str">
        <f t="shared" si="33"/>
        <v>NÃO</v>
      </c>
      <c r="J2130" s="98"/>
      <c r="K2130" s="98"/>
      <c r="L2130" s="98"/>
      <c r="M2130" s="98"/>
      <c r="N2130" s="118"/>
    </row>
    <row r="2131" spans="1:14" x14ac:dyDescent="0.25">
      <c r="A2131" s="130">
        <v>1612614000197</v>
      </c>
      <c r="B2131" s="98" t="s">
        <v>13497</v>
      </c>
      <c r="C2131" s="123" t="s">
        <v>2926</v>
      </c>
      <c r="D2131" s="98" t="s">
        <v>13667</v>
      </c>
      <c r="E2131" s="98" t="s">
        <v>13669</v>
      </c>
      <c r="F2131" s="124">
        <v>11</v>
      </c>
      <c r="G2131" s="112">
        <v>42136</v>
      </c>
      <c r="H2131" s="98"/>
      <c r="I2131" s="123" t="str">
        <f t="shared" si="33"/>
        <v>NÃO</v>
      </c>
      <c r="J2131" s="123"/>
      <c r="K2131" s="123"/>
      <c r="L2131" s="123"/>
      <c r="M2131" s="98" t="s">
        <v>15643</v>
      </c>
      <c r="N2131" s="118"/>
    </row>
    <row r="2132" spans="1:14" x14ac:dyDescent="0.25">
      <c r="A2132" s="130">
        <v>94444189000155</v>
      </c>
      <c r="B2132" s="98" t="s">
        <v>13498</v>
      </c>
      <c r="C2132" s="123" t="s">
        <v>3812</v>
      </c>
      <c r="D2132" s="98" t="s">
        <v>13667</v>
      </c>
      <c r="E2132" s="98" t="s">
        <v>13669</v>
      </c>
      <c r="F2132" s="124">
        <v>11</v>
      </c>
      <c r="G2132" s="112">
        <v>42256</v>
      </c>
      <c r="H2132" s="98"/>
      <c r="I2132" s="123" t="str">
        <f t="shared" si="33"/>
        <v>NÃO</v>
      </c>
      <c r="J2132" s="123"/>
      <c r="K2132" s="123"/>
      <c r="L2132" s="123"/>
      <c r="M2132" s="98" t="s">
        <v>16577</v>
      </c>
      <c r="N2132" s="118"/>
    </row>
    <row r="2133" spans="1:14" x14ac:dyDescent="0.25">
      <c r="A2133" s="130">
        <v>3238862000145</v>
      </c>
      <c r="B2133" s="98" t="s">
        <v>13499</v>
      </c>
      <c r="C2133" s="123" t="s">
        <v>2274</v>
      </c>
      <c r="D2133" s="98" t="s">
        <v>13667</v>
      </c>
      <c r="E2133" s="98" t="s">
        <v>13669</v>
      </c>
      <c r="F2133" s="124">
        <v>14</v>
      </c>
      <c r="G2133" s="112">
        <v>44136</v>
      </c>
      <c r="H2133" s="98"/>
      <c r="I2133" s="123" t="str">
        <f t="shared" si="33"/>
        <v>SIM</v>
      </c>
      <c r="J2133" s="123"/>
      <c r="K2133" s="123"/>
      <c r="L2133" s="123"/>
      <c r="M2133" s="98"/>
      <c r="N2133" s="118"/>
    </row>
    <row r="2134" spans="1:14" x14ac:dyDescent="0.25">
      <c r="A2134" s="130">
        <v>27165554000103</v>
      </c>
      <c r="B2134" s="98" t="s">
        <v>13500</v>
      </c>
      <c r="C2134" s="123" t="s">
        <v>821</v>
      </c>
      <c r="D2134" s="98" t="s">
        <v>13667</v>
      </c>
      <c r="E2134" s="98" t="s">
        <v>13669</v>
      </c>
      <c r="F2134" s="124">
        <v>14</v>
      </c>
      <c r="G2134" s="112">
        <v>44044</v>
      </c>
      <c r="H2134" s="98"/>
      <c r="I2134" s="123" t="str">
        <f t="shared" si="33"/>
        <v>SIM</v>
      </c>
      <c r="J2134" s="123"/>
      <c r="K2134" s="123"/>
      <c r="L2134" s="123"/>
      <c r="M2134" s="98"/>
      <c r="N2134" s="118"/>
    </row>
    <row r="2135" spans="1:14" x14ac:dyDescent="0.25">
      <c r="A2135" s="130">
        <v>4092706000181</v>
      </c>
      <c r="B2135" s="98" t="s">
        <v>13501</v>
      </c>
      <c r="C2135" s="123" t="s">
        <v>3747</v>
      </c>
      <c r="D2135" s="98" t="s">
        <v>13667</v>
      </c>
      <c r="E2135" s="98" t="s">
        <v>13669</v>
      </c>
      <c r="F2135" s="124">
        <v>14</v>
      </c>
      <c r="G2135" s="112">
        <v>44105</v>
      </c>
      <c r="H2135" s="98"/>
      <c r="I2135" s="123" t="str">
        <f t="shared" si="33"/>
        <v>SIM</v>
      </c>
      <c r="J2135" s="123"/>
      <c r="K2135" s="123"/>
      <c r="L2135" s="123"/>
      <c r="M2135" s="98"/>
      <c r="N2135" s="118"/>
    </row>
    <row r="2136" spans="1:14" x14ac:dyDescent="0.25">
      <c r="A2136" s="130">
        <v>45709912000175</v>
      </c>
      <c r="B2136" s="98" t="s">
        <v>13502</v>
      </c>
      <c r="C2136" s="123" t="s">
        <v>4626</v>
      </c>
      <c r="D2136" s="98" t="s">
        <v>13667</v>
      </c>
      <c r="E2136" s="98" t="s">
        <v>13669</v>
      </c>
      <c r="F2136" s="124">
        <v>11</v>
      </c>
      <c r="G2136" s="112">
        <v>38456</v>
      </c>
      <c r="H2136" s="98"/>
      <c r="I2136" s="123" t="str">
        <f t="shared" si="33"/>
        <v>NÃO</v>
      </c>
      <c r="J2136" s="123"/>
      <c r="K2136" s="123"/>
      <c r="L2136" s="123"/>
      <c r="M2136" s="98"/>
      <c r="N2136" s="118"/>
    </row>
    <row r="2137" spans="1:14" x14ac:dyDescent="0.25">
      <c r="A2137" s="130">
        <v>18307512000160</v>
      </c>
      <c r="B2137" s="98" t="s">
        <v>13503</v>
      </c>
      <c r="C2137" s="123" t="s">
        <v>1356</v>
      </c>
      <c r="D2137" s="98" t="s">
        <v>13667</v>
      </c>
      <c r="E2137" s="98" t="s">
        <v>13669</v>
      </c>
      <c r="F2137" s="124">
        <v>11</v>
      </c>
      <c r="G2137" s="112">
        <v>41793</v>
      </c>
      <c r="H2137" s="98"/>
      <c r="I2137" s="123" t="str">
        <f t="shared" si="33"/>
        <v>NÃO</v>
      </c>
      <c r="J2137" s="123"/>
      <c r="K2137" s="123"/>
      <c r="L2137" s="123"/>
      <c r="M2137" s="98"/>
      <c r="N2137" s="118"/>
    </row>
    <row r="2138" spans="1:14" x14ac:dyDescent="0.25">
      <c r="A2138" s="130">
        <v>18137927000133</v>
      </c>
      <c r="B2138" s="98" t="s">
        <v>13504</v>
      </c>
      <c r="C2138" s="123" t="s">
        <v>1356</v>
      </c>
      <c r="D2138" s="98" t="s">
        <v>13667</v>
      </c>
      <c r="E2138" s="98" t="s">
        <v>13669</v>
      </c>
      <c r="F2138" s="124">
        <v>11</v>
      </c>
      <c r="G2138" s="112">
        <v>41612</v>
      </c>
      <c r="H2138" s="98"/>
      <c r="I2138" s="123" t="str">
        <f t="shared" si="33"/>
        <v>NÃO</v>
      </c>
      <c r="J2138" s="123"/>
      <c r="K2138" s="123"/>
      <c r="L2138" s="123"/>
      <c r="M2138" s="98" t="s">
        <v>14837</v>
      </c>
      <c r="N2138" s="118"/>
    </row>
    <row r="2139" spans="1:14" x14ac:dyDescent="0.25">
      <c r="A2139" s="130">
        <v>91997072000100</v>
      </c>
      <c r="B2139" s="98" t="s">
        <v>13505</v>
      </c>
      <c r="C2139" s="123" t="s">
        <v>3812</v>
      </c>
      <c r="D2139" s="98" t="s">
        <v>13667</v>
      </c>
      <c r="E2139" s="98" t="s">
        <v>13669</v>
      </c>
      <c r="F2139" s="124">
        <v>14</v>
      </c>
      <c r="G2139" s="112">
        <v>44044</v>
      </c>
      <c r="H2139" s="98"/>
      <c r="I2139" s="123" t="str">
        <f t="shared" si="33"/>
        <v>SIM</v>
      </c>
      <c r="J2139" s="123"/>
      <c r="K2139" s="123"/>
      <c r="L2139" s="123"/>
      <c r="M2139" s="98"/>
      <c r="N2139" s="118"/>
    </row>
    <row r="2140" spans="1:14" x14ac:dyDescent="0.25">
      <c r="A2140" s="130">
        <v>27142058000126</v>
      </c>
      <c r="B2140" s="98" t="s">
        <v>13506</v>
      </c>
      <c r="C2140" s="123" t="s">
        <v>821</v>
      </c>
      <c r="D2140" s="98" t="s">
        <v>13667</v>
      </c>
      <c r="E2140" s="98" t="s">
        <v>13669</v>
      </c>
      <c r="F2140" s="124">
        <v>11</v>
      </c>
      <c r="G2140" s="112">
        <v>38504</v>
      </c>
      <c r="H2140" s="98"/>
      <c r="I2140" s="123" t="str">
        <f t="shared" si="33"/>
        <v>NÃO</v>
      </c>
      <c r="J2140" s="123"/>
      <c r="K2140" s="123"/>
      <c r="L2140" s="123"/>
      <c r="M2140" s="98"/>
      <c r="N2140" s="118"/>
    </row>
    <row r="2141" spans="1:14" x14ac:dyDescent="0.25">
      <c r="A2141" s="130">
        <v>94449030000123</v>
      </c>
      <c r="B2141" s="98" t="s">
        <v>13507</v>
      </c>
      <c r="C2141" s="123" t="s">
        <v>3812</v>
      </c>
      <c r="D2141" s="98" t="s">
        <v>13667</v>
      </c>
      <c r="E2141" s="98" t="s">
        <v>13669</v>
      </c>
      <c r="F2141" s="124">
        <v>11</v>
      </c>
      <c r="G2141" s="112">
        <v>42370</v>
      </c>
      <c r="H2141" s="98"/>
      <c r="I2141" s="123" t="str">
        <f t="shared" si="33"/>
        <v>NÃO</v>
      </c>
      <c r="J2141" s="123"/>
      <c r="K2141" s="123"/>
      <c r="L2141" s="123"/>
      <c r="M2141" s="98" t="s">
        <v>16578</v>
      </c>
      <c r="N2141" s="118"/>
    </row>
    <row r="2142" spans="1:14" x14ac:dyDescent="0.25">
      <c r="A2142" s="130">
        <v>11049855000123</v>
      </c>
      <c r="B2142" s="98" t="s">
        <v>13508</v>
      </c>
      <c r="C2142" s="123" t="s">
        <v>2758</v>
      </c>
      <c r="D2142" s="98" t="s">
        <v>13667</v>
      </c>
      <c r="E2142" s="98" t="s">
        <v>13669</v>
      </c>
      <c r="F2142" s="124">
        <v>13.5</v>
      </c>
      <c r="G2142" s="112">
        <v>39022</v>
      </c>
      <c r="H2142" s="98"/>
      <c r="I2142" s="123" t="str">
        <f t="shared" si="33"/>
        <v>NÃO</v>
      </c>
      <c r="J2142" s="123"/>
      <c r="K2142" s="123"/>
      <c r="L2142" s="123"/>
      <c r="M2142" s="98"/>
      <c r="N2142" s="118"/>
    </row>
    <row r="2143" spans="1:14" x14ac:dyDescent="0.25">
      <c r="A2143" s="130">
        <v>5646807000110</v>
      </c>
      <c r="B2143" s="98" t="s">
        <v>13509</v>
      </c>
      <c r="C2143" s="123" t="s">
        <v>1142</v>
      </c>
      <c r="D2143" s="98" t="s">
        <v>13667</v>
      </c>
      <c r="E2143" s="98" t="s">
        <v>13669</v>
      </c>
      <c r="F2143" s="124">
        <v>11</v>
      </c>
      <c r="G2143" s="112">
        <v>41779</v>
      </c>
      <c r="H2143" s="98"/>
      <c r="I2143" s="123" t="str">
        <f t="shared" si="33"/>
        <v>NÃO</v>
      </c>
      <c r="J2143" s="123"/>
      <c r="K2143" s="123"/>
      <c r="L2143" s="123"/>
      <c r="M2143" s="98" t="s">
        <v>14455</v>
      </c>
      <c r="N2143" s="118"/>
    </row>
    <row r="2144" spans="1:14" x14ac:dyDescent="0.25">
      <c r="A2144" s="130">
        <v>32512501000143</v>
      </c>
      <c r="B2144" s="98" t="s">
        <v>13510</v>
      </c>
      <c r="C2144" s="123" t="s">
        <v>3513</v>
      </c>
      <c r="D2144" s="98" t="s">
        <v>13667</v>
      </c>
      <c r="E2144" s="98" t="s">
        <v>13669</v>
      </c>
      <c r="F2144" s="124">
        <v>11</v>
      </c>
      <c r="G2144" s="112">
        <v>41529</v>
      </c>
      <c r="H2144" s="98"/>
      <c r="I2144" s="123" t="str">
        <f t="shared" si="33"/>
        <v>NÃO</v>
      </c>
      <c r="J2144" s="123"/>
      <c r="K2144" s="123"/>
      <c r="L2144" s="123"/>
      <c r="M2144" s="98" t="s">
        <v>16053</v>
      </c>
      <c r="N2144" s="118"/>
    </row>
    <row r="2145" spans="1:14" x14ac:dyDescent="0.25">
      <c r="A2145" s="130">
        <v>32512501000143</v>
      </c>
      <c r="B2145" s="98" t="s">
        <v>13510</v>
      </c>
      <c r="C2145" s="123" t="s">
        <v>3513</v>
      </c>
      <c r="D2145" s="98" t="s">
        <v>13667</v>
      </c>
      <c r="E2145" s="98" t="s">
        <v>13669</v>
      </c>
      <c r="F2145" s="124">
        <v>11</v>
      </c>
      <c r="G2145" s="112">
        <v>41529</v>
      </c>
      <c r="H2145" s="98"/>
      <c r="I2145" s="123" t="str">
        <f t="shared" si="33"/>
        <v>NÃO</v>
      </c>
      <c r="J2145" s="123"/>
      <c r="K2145" s="123"/>
      <c r="L2145" s="123"/>
      <c r="M2145" s="98" t="s">
        <v>16054</v>
      </c>
      <c r="N2145" s="118"/>
    </row>
    <row r="2146" spans="1:14" x14ac:dyDescent="0.25">
      <c r="A2146" s="130">
        <v>46634051000176</v>
      </c>
      <c r="B2146" s="98" t="s">
        <v>13511</v>
      </c>
      <c r="C2146" s="123" t="s">
        <v>4626</v>
      </c>
      <c r="D2146" s="98" t="s">
        <v>13667</v>
      </c>
      <c r="E2146" s="98" t="s">
        <v>13669</v>
      </c>
      <c r="F2146" s="124">
        <v>11</v>
      </c>
      <c r="G2146" s="112">
        <v>38626</v>
      </c>
      <c r="H2146" s="98"/>
      <c r="I2146" s="123" t="str">
        <f t="shared" si="33"/>
        <v>NÃO</v>
      </c>
      <c r="J2146" s="123"/>
      <c r="K2146" s="123"/>
      <c r="L2146" s="123"/>
      <c r="M2146" s="98"/>
      <c r="N2146" s="118"/>
    </row>
    <row r="2147" spans="1:14" x14ac:dyDescent="0.25">
      <c r="A2147" s="130">
        <v>46599809000182</v>
      </c>
      <c r="B2147" s="98" t="s">
        <v>13512</v>
      </c>
      <c r="C2147" s="123" t="s">
        <v>4626</v>
      </c>
      <c r="D2147" s="98" t="s">
        <v>13667</v>
      </c>
      <c r="E2147" s="98" t="s">
        <v>13669</v>
      </c>
      <c r="F2147" s="124">
        <v>14</v>
      </c>
      <c r="G2147" s="112">
        <v>44013</v>
      </c>
      <c r="H2147" s="98"/>
      <c r="I2147" s="123" t="str">
        <f t="shared" si="33"/>
        <v>SIM</v>
      </c>
      <c r="J2147" s="123"/>
      <c r="K2147" s="123"/>
      <c r="L2147" s="123"/>
      <c r="M2147" s="98"/>
      <c r="N2147" s="118"/>
    </row>
    <row r="2148" spans="1:14" x14ac:dyDescent="0.25">
      <c r="A2148" s="130">
        <v>76920800000192</v>
      </c>
      <c r="B2148" s="98" t="s">
        <v>13513</v>
      </c>
      <c r="C2148" s="123" t="s">
        <v>3143</v>
      </c>
      <c r="D2148" s="98" t="s">
        <v>13667</v>
      </c>
      <c r="E2148" s="98" t="s">
        <v>13669</v>
      </c>
      <c r="F2148" s="124">
        <v>11</v>
      </c>
      <c r="G2148" s="112">
        <v>39612</v>
      </c>
      <c r="H2148" s="98"/>
      <c r="I2148" s="123" t="str">
        <f t="shared" si="33"/>
        <v>NÃO</v>
      </c>
      <c r="J2148" s="123"/>
      <c r="K2148" s="123"/>
      <c r="L2148" s="123"/>
      <c r="M2148" s="98"/>
      <c r="N2148" s="118"/>
    </row>
    <row r="2149" spans="1:14" x14ac:dyDescent="0.25">
      <c r="A2149" s="130">
        <v>76247360000154</v>
      </c>
      <c r="B2149" s="98" t="s">
        <v>13514</v>
      </c>
      <c r="C2149" s="123" t="s">
        <v>3143</v>
      </c>
      <c r="D2149" s="98" t="s">
        <v>13667</v>
      </c>
      <c r="E2149" s="98" t="s">
        <v>13669</v>
      </c>
      <c r="F2149" s="124">
        <v>11</v>
      </c>
      <c r="G2149" s="112">
        <v>39448</v>
      </c>
      <c r="H2149" s="98"/>
      <c r="I2149" s="123" t="str">
        <f t="shared" si="33"/>
        <v>NÃO</v>
      </c>
      <c r="J2149" s="123"/>
      <c r="K2149" s="123"/>
      <c r="L2149" s="123"/>
      <c r="M2149" s="98" t="s">
        <v>13699</v>
      </c>
      <c r="N2149" s="118"/>
    </row>
    <row r="2150" spans="1:14" x14ac:dyDescent="0.25">
      <c r="A2150" s="130">
        <v>94436474000124</v>
      </c>
      <c r="B2150" s="98" t="s">
        <v>13515</v>
      </c>
      <c r="C2150" s="123" t="s">
        <v>3812</v>
      </c>
      <c r="D2150" s="98" t="s">
        <v>13667</v>
      </c>
      <c r="E2150" s="98" t="s">
        <v>13669</v>
      </c>
      <c r="F2150" s="124">
        <v>14</v>
      </c>
      <c r="G2150" s="112">
        <v>44136</v>
      </c>
      <c r="H2150" s="98"/>
      <c r="I2150" s="123" t="str">
        <f t="shared" si="33"/>
        <v>SIM</v>
      </c>
      <c r="J2150" s="123"/>
      <c r="K2150" s="123"/>
      <c r="L2150" s="123"/>
      <c r="M2150" s="98"/>
      <c r="N2150" s="118"/>
    </row>
    <row r="2151" spans="1:14" x14ac:dyDescent="0.25">
      <c r="A2151" s="130">
        <v>65708760000101</v>
      </c>
      <c r="B2151" s="98" t="s">
        <v>13516</v>
      </c>
      <c r="C2151" s="123" t="s">
        <v>4626</v>
      </c>
      <c r="D2151" s="98" t="s">
        <v>13667</v>
      </c>
      <c r="E2151" s="98" t="s">
        <v>13669</v>
      </c>
      <c r="F2151" s="124">
        <v>11</v>
      </c>
      <c r="G2151" s="112">
        <v>38949</v>
      </c>
      <c r="H2151" s="98"/>
      <c r="I2151" s="123" t="str">
        <f t="shared" si="33"/>
        <v>NÃO</v>
      </c>
      <c r="J2151" s="123"/>
      <c r="K2151" s="123"/>
      <c r="L2151" s="123"/>
      <c r="M2151" s="98" t="s">
        <v>17002</v>
      </c>
      <c r="N2151" s="118"/>
    </row>
    <row r="2152" spans="1:14" x14ac:dyDescent="0.25">
      <c r="A2152" s="130">
        <v>1613940000119</v>
      </c>
      <c r="B2152" s="98" t="s">
        <v>11394</v>
      </c>
      <c r="C2152" s="123" t="s">
        <v>901</v>
      </c>
      <c r="D2152" s="98" t="s">
        <v>13667</v>
      </c>
      <c r="E2152" s="98" t="s">
        <v>13668</v>
      </c>
      <c r="F2152" s="124">
        <v>14</v>
      </c>
      <c r="G2152" s="112">
        <v>44075</v>
      </c>
      <c r="H2152" s="98"/>
      <c r="I2152" s="123" t="str">
        <f t="shared" si="33"/>
        <v>SIM</v>
      </c>
      <c r="J2152" s="123"/>
      <c r="K2152" s="123"/>
      <c r="L2152" s="123"/>
      <c r="M2152" s="98"/>
      <c r="N2152" s="118"/>
    </row>
    <row r="2153" spans="1:14" x14ac:dyDescent="0.25">
      <c r="A2153" s="130">
        <v>1298330000178</v>
      </c>
      <c r="B2153" s="98" t="s">
        <v>11395</v>
      </c>
      <c r="C2153" s="123" t="s">
        <v>901</v>
      </c>
      <c r="D2153" s="98" t="s">
        <v>13667</v>
      </c>
      <c r="E2153" s="98" t="s">
        <v>13668</v>
      </c>
      <c r="F2153" s="124">
        <v>11</v>
      </c>
      <c r="G2153" s="112">
        <v>42072</v>
      </c>
      <c r="H2153" s="98"/>
      <c r="I2153" s="123" t="str">
        <f t="shared" si="33"/>
        <v>NÃO</v>
      </c>
      <c r="J2153" s="123"/>
      <c r="K2153" s="123"/>
      <c r="L2153" s="123"/>
      <c r="M2153" s="98" t="s">
        <v>14122</v>
      </c>
      <c r="N2153" s="118"/>
    </row>
    <row r="2154" spans="1:14" x14ac:dyDescent="0.25">
      <c r="A2154" s="130">
        <v>5105127000199</v>
      </c>
      <c r="B2154" s="98" t="s">
        <v>11396</v>
      </c>
      <c r="C2154" s="123" t="s">
        <v>2413</v>
      </c>
      <c r="D2154" s="98" t="s">
        <v>13667</v>
      </c>
      <c r="E2154" s="98" t="s">
        <v>13668</v>
      </c>
      <c r="F2154" s="124">
        <v>11</v>
      </c>
      <c r="G2154" s="112">
        <v>41275</v>
      </c>
      <c r="H2154" s="98"/>
      <c r="I2154" s="123" t="str">
        <f t="shared" si="33"/>
        <v>NÃO</v>
      </c>
      <c r="J2154" s="123"/>
      <c r="K2154" s="123"/>
      <c r="L2154" s="123"/>
      <c r="M2154" s="98" t="s">
        <v>15063</v>
      </c>
      <c r="N2154" s="118"/>
    </row>
    <row r="2155" spans="1:14" x14ac:dyDescent="0.25">
      <c r="A2155" s="130">
        <v>37425451000180</v>
      </c>
      <c r="B2155" s="98" t="s">
        <v>11397</v>
      </c>
      <c r="C2155" s="123" t="s">
        <v>5227</v>
      </c>
      <c r="D2155" s="98" t="s">
        <v>13667</v>
      </c>
      <c r="E2155" s="98" t="s">
        <v>13668</v>
      </c>
      <c r="F2155" s="124">
        <v>11</v>
      </c>
      <c r="G2155" s="112">
        <v>40148</v>
      </c>
      <c r="H2155" s="98"/>
      <c r="I2155" s="123" t="str">
        <f t="shared" si="33"/>
        <v>NÃO</v>
      </c>
      <c r="J2155" s="123"/>
      <c r="K2155" s="123"/>
      <c r="L2155" s="123"/>
      <c r="M2155" s="98" t="s">
        <v>13534</v>
      </c>
      <c r="N2155" s="118"/>
    </row>
    <row r="2156" spans="1:14" x14ac:dyDescent="0.25">
      <c r="A2156" s="130">
        <v>7000268000172</v>
      </c>
      <c r="B2156" s="98" t="s">
        <v>11398</v>
      </c>
      <c r="C2156" s="123" t="s">
        <v>1142</v>
      </c>
      <c r="D2156" s="98" t="s">
        <v>13667</v>
      </c>
      <c r="E2156" s="98" t="s">
        <v>13668</v>
      </c>
      <c r="F2156" s="124">
        <v>11</v>
      </c>
      <c r="G2156" s="112">
        <v>40269</v>
      </c>
      <c r="H2156" s="98"/>
      <c r="I2156" s="123" t="str">
        <f t="shared" si="33"/>
        <v>NÃO</v>
      </c>
      <c r="J2156" s="123"/>
      <c r="K2156" s="123"/>
      <c r="L2156" s="123"/>
      <c r="M2156" s="98" t="s">
        <v>14374</v>
      </c>
      <c r="N2156" s="118"/>
    </row>
    <row r="2157" spans="1:14" x14ac:dyDescent="0.25">
      <c r="A2157" s="130">
        <v>23555170000138</v>
      </c>
      <c r="B2157" s="98" t="s">
        <v>11399</v>
      </c>
      <c r="C2157" s="123" t="s">
        <v>634</v>
      </c>
      <c r="D2157" s="98" t="s">
        <v>13667</v>
      </c>
      <c r="E2157" s="98" t="s">
        <v>13668</v>
      </c>
      <c r="F2157" s="124">
        <v>11</v>
      </c>
      <c r="G2157" s="112">
        <v>41480</v>
      </c>
      <c r="H2157" s="98"/>
      <c r="I2157" s="123" t="str">
        <f t="shared" si="33"/>
        <v>NÃO</v>
      </c>
      <c r="J2157" s="123"/>
      <c r="K2157" s="123"/>
      <c r="L2157" s="123"/>
      <c r="M2157" s="98" t="s">
        <v>13928</v>
      </c>
      <c r="N2157" s="118"/>
    </row>
    <row r="2158" spans="1:14" x14ac:dyDescent="0.25">
      <c r="A2158" s="130">
        <v>7847379000119</v>
      </c>
      <c r="B2158" s="98" t="s">
        <v>11400</v>
      </c>
      <c r="C2158" s="123" t="s">
        <v>634</v>
      </c>
      <c r="D2158" s="98" t="s">
        <v>13667</v>
      </c>
      <c r="E2158" s="98" t="s">
        <v>13668</v>
      </c>
      <c r="F2158" s="124">
        <v>11</v>
      </c>
      <c r="G2158" s="112">
        <v>40491</v>
      </c>
      <c r="H2158" s="98"/>
      <c r="I2158" s="123" t="str">
        <f t="shared" si="33"/>
        <v>NÃO</v>
      </c>
      <c r="J2158" s="123"/>
      <c r="K2158" s="123"/>
      <c r="L2158" s="123"/>
      <c r="M2158" s="98" t="s">
        <v>13703</v>
      </c>
      <c r="N2158" s="118"/>
    </row>
    <row r="2159" spans="1:14" x14ac:dyDescent="0.25">
      <c r="A2159" s="130">
        <v>3507571000105</v>
      </c>
      <c r="B2159" s="98" t="s">
        <v>11401</v>
      </c>
      <c r="C2159" s="123" t="s">
        <v>2274</v>
      </c>
      <c r="D2159" s="98" t="s">
        <v>13667</v>
      </c>
      <c r="E2159" s="98" t="s">
        <v>13668</v>
      </c>
      <c r="F2159" s="124">
        <v>11</v>
      </c>
      <c r="G2159" s="112">
        <v>38598</v>
      </c>
      <c r="H2159" s="98"/>
      <c r="I2159" s="123" t="str">
        <f t="shared" si="33"/>
        <v>NÃO</v>
      </c>
      <c r="J2159" s="123"/>
      <c r="K2159" s="123"/>
      <c r="L2159" s="123"/>
      <c r="M2159" s="98"/>
      <c r="N2159" s="118"/>
    </row>
    <row r="2160" spans="1:14" x14ac:dyDescent="0.25">
      <c r="A2160" s="130">
        <v>2218683000183</v>
      </c>
      <c r="B2160" s="98" t="s">
        <v>11402</v>
      </c>
      <c r="C2160" s="123" t="s">
        <v>901</v>
      </c>
      <c r="D2160" s="98" t="s">
        <v>13667</v>
      </c>
      <c r="E2160" s="98" t="s">
        <v>13668</v>
      </c>
      <c r="F2160" s="124">
        <v>11</v>
      </c>
      <c r="G2160" s="112">
        <v>43439</v>
      </c>
      <c r="H2160" s="98"/>
      <c r="I2160" s="123" t="str">
        <f t="shared" si="33"/>
        <v>NÃO</v>
      </c>
      <c r="J2160" s="123"/>
      <c r="K2160" s="123"/>
      <c r="L2160" s="123"/>
      <c r="M2160" s="98" t="s">
        <v>14123</v>
      </c>
      <c r="N2160" s="118"/>
    </row>
    <row r="2161" spans="1:14" x14ac:dyDescent="0.25">
      <c r="A2161" s="130">
        <v>76105642000117</v>
      </c>
      <c r="B2161" s="98" t="s">
        <v>11403</v>
      </c>
      <c r="C2161" s="123" t="s">
        <v>3143</v>
      </c>
      <c r="D2161" s="98" t="s">
        <v>13667</v>
      </c>
      <c r="E2161" s="98" t="s">
        <v>13668</v>
      </c>
      <c r="F2161" s="124">
        <v>11</v>
      </c>
      <c r="G2161" s="112">
        <v>41578</v>
      </c>
      <c r="H2161" s="98"/>
      <c r="I2161" s="123" t="str">
        <f t="shared" si="33"/>
        <v>NÃO</v>
      </c>
      <c r="J2161" s="123"/>
      <c r="K2161" s="123"/>
      <c r="L2161" s="123"/>
      <c r="M2161" s="98" t="s">
        <v>15645</v>
      </c>
      <c r="N2161" s="118"/>
    </row>
    <row r="2162" spans="1:14" x14ac:dyDescent="0.25">
      <c r="A2162" s="130">
        <v>10346096000106</v>
      </c>
      <c r="B2162" s="98" t="s">
        <v>11404</v>
      </c>
      <c r="C2162" s="123" t="s">
        <v>2758</v>
      </c>
      <c r="D2162" s="98" t="s">
        <v>13667</v>
      </c>
      <c r="E2162" s="98" t="s">
        <v>13668</v>
      </c>
      <c r="F2162" s="124">
        <v>13</v>
      </c>
      <c r="G2162" s="112">
        <v>40695</v>
      </c>
      <c r="H2162" s="98"/>
      <c r="I2162" s="123" t="str">
        <f t="shared" si="33"/>
        <v>NÃO</v>
      </c>
      <c r="J2162" s="123"/>
      <c r="K2162" s="123"/>
      <c r="L2162" s="123"/>
      <c r="M2162" s="98" t="s">
        <v>15233</v>
      </c>
      <c r="N2162" s="118"/>
    </row>
    <row r="2163" spans="1:14" x14ac:dyDescent="0.25">
      <c r="A2163" s="130">
        <v>10358174000184</v>
      </c>
      <c r="B2163" s="98" t="s">
        <v>11405</v>
      </c>
      <c r="C2163" s="123" t="s">
        <v>2758</v>
      </c>
      <c r="D2163" s="98" t="s">
        <v>13667</v>
      </c>
      <c r="E2163" s="98" t="s">
        <v>13668</v>
      </c>
      <c r="F2163" s="124">
        <v>11</v>
      </c>
      <c r="G2163" s="112">
        <v>43679</v>
      </c>
      <c r="H2163" s="98"/>
      <c r="I2163" s="123" t="str">
        <f t="shared" si="33"/>
        <v>NÃO</v>
      </c>
      <c r="J2163" s="123"/>
      <c r="K2163" s="123"/>
      <c r="L2163" s="123"/>
      <c r="M2163" s="98"/>
      <c r="N2163" s="118"/>
    </row>
    <row r="2164" spans="1:14" x14ac:dyDescent="0.25">
      <c r="A2164" s="130">
        <v>5119854000105</v>
      </c>
      <c r="B2164" s="98" t="s">
        <v>11406</v>
      </c>
      <c r="C2164" s="123" t="s">
        <v>2413</v>
      </c>
      <c r="D2164" s="98" t="s">
        <v>13667</v>
      </c>
      <c r="E2164" s="98" t="s">
        <v>13668</v>
      </c>
      <c r="F2164" s="124">
        <v>11</v>
      </c>
      <c r="G2164" s="112">
        <v>39415</v>
      </c>
      <c r="H2164" s="98"/>
      <c r="I2164" s="123" t="str">
        <f t="shared" si="33"/>
        <v>NÃO</v>
      </c>
      <c r="J2164" s="123"/>
      <c r="K2164" s="123"/>
      <c r="L2164" s="123"/>
      <c r="M2164" s="98" t="s">
        <v>15064</v>
      </c>
      <c r="N2164" s="118"/>
    </row>
    <row r="2165" spans="1:14" x14ac:dyDescent="0.25">
      <c r="A2165" s="130">
        <v>10091494000110</v>
      </c>
      <c r="B2165" s="98" t="s">
        <v>11407</v>
      </c>
      <c r="C2165" s="123" t="s">
        <v>2758</v>
      </c>
      <c r="D2165" s="98" t="s">
        <v>13667</v>
      </c>
      <c r="E2165" s="98" t="s">
        <v>13668</v>
      </c>
      <c r="F2165" s="124">
        <v>11</v>
      </c>
      <c r="G2165" s="112">
        <v>43466</v>
      </c>
      <c r="H2165" s="98"/>
      <c r="I2165" s="123" t="str">
        <f t="shared" si="33"/>
        <v>NÃO</v>
      </c>
      <c r="J2165" s="123"/>
      <c r="K2165" s="123"/>
      <c r="L2165" s="123"/>
      <c r="M2165" s="98"/>
      <c r="N2165" s="118"/>
    </row>
    <row r="2166" spans="1:14" x14ac:dyDescent="0.25">
      <c r="A2166" s="130">
        <v>6554976000192</v>
      </c>
      <c r="B2166" s="98" t="s">
        <v>11408</v>
      </c>
      <c r="C2166" s="123" t="s">
        <v>2926</v>
      </c>
      <c r="D2166" s="98" t="s">
        <v>13667</v>
      </c>
      <c r="E2166" s="98" t="s">
        <v>13668</v>
      </c>
      <c r="F2166" s="124">
        <v>14</v>
      </c>
      <c r="G2166" s="112">
        <v>44166</v>
      </c>
      <c r="H2166" s="98"/>
      <c r="I2166" s="123" t="str">
        <f t="shared" si="33"/>
        <v>SIM</v>
      </c>
      <c r="J2166" s="123"/>
      <c r="K2166" s="123"/>
      <c r="L2166" s="123"/>
      <c r="M2166" s="98"/>
      <c r="N2166" s="118"/>
    </row>
    <row r="2167" spans="1:14" x14ac:dyDescent="0.25">
      <c r="A2167" s="130">
        <v>15023898000190</v>
      </c>
      <c r="B2167" s="98" t="s">
        <v>11409</v>
      </c>
      <c r="C2167" s="123" t="s">
        <v>2274</v>
      </c>
      <c r="D2167" s="98" t="s">
        <v>13667</v>
      </c>
      <c r="E2167" s="98" t="s">
        <v>13668</v>
      </c>
      <c r="F2167" s="124">
        <v>14</v>
      </c>
      <c r="G2167" s="112">
        <v>44035</v>
      </c>
      <c r="H2167" s="98"/>
      <c r="I2167" s="123" t="str">
        <f t="shared" si="33"/>
        <v>SIM</v>
      </c>
      <c r="J2167" s="123"/>
      <c r="K2167" s="123"/>
      <c r="L2167" s="123"/>
      <c r="M2167" s="98"/>
      <c r="N2167" s="118"/>
    </row>
    <row r="2168" spans="1:14" x14ac:dyDescent="0.25">
      <c r="A2168" s="130">
        <v>9145368000112</v>
      </c>
      <c r="B2168" s="98" t="s">
        <v>11410</v>
      </c>
      <c r="C2168" s="123" t="s">
        <v>2554</v>
      </c>
      <c r="D2168" s="98" t="s">
        <v>13667</v>
      </c>
      <c r="E2168" s="98" t="s">
        <v>13668</v>
      </c>
      <c r="F2168" s="124">
        <v>11</v>
      </c>
      <c r="G2168" s="112">
        <v>41365</v>
      </c>
      <c r="H2168" s="98"/>
      <c r="I2168" s="123" t="str">
        <f t="shared" si="33"/>
        <v>NÃO</v>
      </c>
      <c r="J2168" s="123"/>
      <c r="K2168" s="123"/>
      <c r="L2168" s="123"/>
      <c r="M2168" s="98" t="s">
        <v>15123</v>
      </c>
      <c r="N2168" s="118"/>
    </row>
    <row r="2169" spans="1:14" x14ac:dyDescent="0.25">
      <c r="A2169" s="130">
        <v>6554760000127</v>
      </c>
      <c r="B2169" s="98" t="s">
        <v>11411</v>
      </c>
      <c r="C2169" s="123" t="s">
        <v>2926</v>
      </c>
      <c r="D2169" s="98" t="s">
        <v>13667</v>
      </c>
      <c r="E2169" s="98" t="s">
        <v>13668</v>
      </c>
      <c r="F2169" s="124">
        <v>11</v>
      </c>
      <c r="G2169" s="112">
        <v>40968</v>
      </c>
      <c r="H2169" s="98"/>
      <c r="I2169" s="123" t="str">
        <f t="shared" si="33"/>
        <v>NÃO</v>
      </c>
      <c r="J2169" s="123"/>
      <c r="K2169" s="123"/>
      <c r="L2169" s="123"/>
      <c r="M2169" s="98" t="s">
        <v>15546</v>
      </c>
      <c r="N2169" s="118"/>
    </row>
    <row r="2170" spans="1:14" x14ac:dyDescent="0.25">
      <c r="A2170" s="130">
        <v>3184066000177</v>
      </c>
      <c r="B2170" s="98" t="s">
        <v>11412</v>
      </c>
      <c r="C2170" s="123" t="s">
        <v>2197</v>
      </c>
      <c r="D2170" s="98" t="s">
        <v>13667</v>
      </c>
      <c r="E2170" s="98" t="s">
        <v>13668</v>
      </c>
      <c r="F2170" s="124">
        <v>11</v>
      </c>
      <c r="G2170" s="112">
        <v>42583</v>
      </c>
      <c r="H2170" s="98"/>
      <c r="I2170" s="123" t="str">
        <f t="shared" si="33"/>
        <v>NÃO</v>
      </c>
      <c r="J2170" s="123"/>
      <c r="K2170" s="123"/>
      <c r="L2170" s="123"/>
      <c r="M2170" s="98" t="s">
        <v>14838</v>
      </c>
      <c r="N2170" s="118"/>
    </row>
    <row r="2171" spans="1:14" x14ac:dyDescent="0.25">
      <c r="A2171" s="130">
        <v>25141292000103</v>
      </c>
      <c r="B2171" s="98" t="s">
        <v>11413</v>
      </c>
      <c r="C2171" s="123" t="s">
        <v>901</v>
      </c>
      <c r="D2171" s="98" t="s">
        <v>13667</v>
      </c>
      <c r="E2171" s="98" t="s">
        <v>13668</v>
      </c>
      <c r="F2171" s="124">
        <v>14</v>
      </c>
      <c r="G2171" s="112">
        <v>44013</v>
      </c>
      <c r="H2171" s="98"/>
      <c r="I2171" s="123" t="str">
        <f t="shared" si="33"/>
        <v>SIM</v>
      </c>
      <c r="J2171" s="123"/>
      <c r="K2171" s="123"/>
      <c r="L2171" s="123"/>
      <c r="M2171" s="98"/>
      <c r="N2171" s="118"/>
    </row>
    <row r="2172" spans="1:14" x14ac:dyDescent="0.25">
      <c r="A2172" s="130">
        <v>10183929000157</v>
      </c>
      <c r="B2172" s="98" t="s">
        <v>11414</v>
      </c>
      <c r="C2172" s="123" t="s">
        <v>2758</v>
      </c>
      <c r="D2172" s="98" t="s">
        <v>13667</v>
      </c>
      <c r="E2172" s="98" t="s">
        <v>13668</v>
      </c>
      <c r="F2172" s="124">
        <v>11</v>
      </c>
      <c r="G2172" s="112">
        <v>41181</v>
      </c>
      <c r="H2172" s="98"/>
      <c r="I2172" s="123" t="str">
        <f t="shared" si="33"/>
        <v>NÃO</v>
      </c>
      <c r="J2172" s="123"/>
      <c r="K2172" s="123"/>
      <c r="L2172" s="123"/>
      <c r="M2172" s="98" t="s">
        <v>15234</v>
      </c>
      <c r="N2172" s="118"/>
    </row>
    <row r="2173" spans="1:14" x14ac:dyDescent="0.25">
      <c r="A2173" s="130">
        <v>92406495000171</v>
      </c>
      <c r="B2173" s="98" t="s">
        <v>11415</v>
      </c>
      <c r="C2173" s="123" t="s">
        <v>3812</v>
      </c>
      <c r="D2173" s="98" t="s">
        <v>13667</v>
      </c>
      <c r="E2173" s="98" t="s">
        <v>13668</v>
      </c>
      <c r="F2173" s="124">
        <v>14</v>
      </c>
      <c r="G2173" s="112">
        <v>44136</v>
      </c>
      <c r="H2173" s="98"/>
      <c r="I2173" s="123" t="str">
        <f t="shared" si="33"/>
        <v>SIM</v>
      </c>
      <c r="J2173" s="123"/>
      <c r="K2173" s="123"/>
      <c r="L2173" s="123"/>
      <c r="M2173" s="98"/>
      <c r="N2173" s="118"/>
    </row>
    <row r="2174" spans="1:14" x14ac:dyDescent="0.25">
      <c r="A2174" s="130">
        <v>11286341000191</v>
      </c>
      <c r="B2174" s="98" t="s">
        <v>11416</v>
      </c>
      <c r="C2174" s="123" t="s">
        <v>2758</v>
      </c>
      <c r="D2174" s="98" t="s">
        <v>13667</v>
      </c>
      <c r="E2174" s="98" t="s">
        <v>13668</v>
      </c>
      <c r="F2174" s="124">
        <v>14</v>
      </c>
      <c r="G2174" s="112">
        <v>44075</v>
      </c>
      <c r="H2174" s="98"/>
      <c r="I2174" s="123" t="str">
        <f t="shared" si="33"/>
        <v>SIM</v>
      </c>
      <c r="J2174" s="123"/>
      <c r="K2174" s="123"/>
      <c r="L2174" s="123"/>
      <c r="M2174" s="98"/>
      <c r="N2174" s="118"/>
    </row>
    <row r="2175" spans="1:14" x14ac:dyDescent="0.25">
      <c r="A2175" s="130">
        <v>44831733000143</v>
      </c>
      <c r="B2175" s="98" t="s">
        <v>11417</v>
      </c>
      <c r="C2175" s="123" t="s">
        <v>4626</v>
      </c>
      <c r="D2175" s="98" t="s">
        <v>13667</v>
      </c>
      <c r="E2175" s="98" t="s">
        <v>13668</v>
      </c>
      <c r="F2175" s="124">
        <v>11</v>
      </c>
      <c r="G2175" s="112">
        <v>40194</v>
      </c>
      <c r="H2175" s="98"/>
      <c r="I2175" s="123" t="str">
        <f t="shared" si="33"/>
        <v>NÃO</v>
      </c>
      <c r="J2175" s="123"/>
      <c r="K2175" s="123"/>
      <c r="L2175" s="123"/>
      <c r="M2175" s="98"/>
      <c r="N2175" s="118"/>
    </row>
    <row r="2176" spans="1:14" x14ac:dyDescent="0.25">
      <c r="A2176" s="130">
        <v>18404749000160</v>
      </c>
      <c r="B2176" s="98" t="s">
        <v>11418</v>
      </c>
      <c r="C2176" s="123" t="s">
        <v>1356</v>
      </c>
      <c r="D2176" s="98" t="s">
        <v>13667</v>
      </c>
      <c r="E2176" s="98" t="s">
        <v>13668</v>
      </c>
      <c r="F2176" s="124">
        <v>11</v>
      </c>
      <c r="G2176" s="112">
        <v>40634</v>
      </c>
      <c r="H2176" s="98"/>
      <c r="I2176" s="123" t="str">
        <f t="shared" si="33"/>
        <v>NÃO</v>
      </c>
      <c r="J2176" s="123"/>
      <c r="K2176" s="123"/>
      <c r="L2176" s="123"/>
      <c r="M2176" s="98" t="s">
        <v>14456</v>
      </c>
      <c r="N2176" s="118"/>
    </row>
    <row r="2177" spans="1:14" x14ac:dyDescent="0.25">
      <c r="A2177" s="130">
        <v>1616520000196</v>
      </c>
      <c r="B2177" s="98" t="s">
        <v>11419</v>
      </c>
      <c r="C2177" s="123" t="s">
        <v>901</v>
      </c>
      <c r="D2177" s="98" t="s">
        <v>13667</v>
      </c>
      <c r="E2177" s="98" t="s">
        <v>13668</v>
      </c>
      <c r="F2177" s="124">
        <v>11</v>
      </c>
      <c r="G2177" s="112">
        <v>41529</v>
      </c>
      <c r="H2177" s="98"/>
      <c r="I2177" s="123" t="str">
        <f t="shared" si="33"/>
        <v>NÃO</v>
      </c>
      <c r="J2177" s="123"/>
      <c r="K2177" s="123"/>
      <c r="L2177" s="123"/>
      <c r="M2177" s="98" t="s">
        <v>14125</v>
      </c>
      <c r="N2177" s="118"/>
    </row>
    <row r="2178" spans="1:14" x14ac:dyDescent="0.25">
      <c r="A2178" s="130">
        <v>82892266000150</v>
      </c>
      <c r="B2178" s="98" t="s">
        <v>11420</v>
      </c>
      <c r="C2178" s="123" t="s">
        <v>4289</v>
      </c>
      <c r="D2178" s="98" t="s">
        <v>13667</v>
      </c>
      <c r="E2178" s="98" t="s">
        <v>13668</v>
      </c>
      <c r="F2178" s="124">
        <v>14</v>
      </c>
      <c r="G2178" s="112">
        <v>44044</v>
      </c>
      <c r="H2178" s="98"/>
      <c r="I2178" s="123" t="str">
        <f t="shared" si="33"/>
        <v>SIM</v>
      </c>
      <c r="J2178" s="123"/>
      <c r="K2178" s="123"/>
      <c r="L2178" s="123"/>
      <c r="M2178" s="98"/>
      <c r="N2178" s="118"/>
    </row>
    <row r="2179" spans="1:14" x14ac:dyDescent="0.25">
      <c r="A2179" s="130">
        <v>87531976000179</v>
      </c>
      <c r="B2179" s="98" t="s">
        <v>11421</v>
      </c>
      <c r="C2179" s="123" t="s">
        <v>3812</v>
      </c>
      <c r="D2179" s="98" t="s">
        <v>13667</v>
      </c>
      <c r="E2179" s="98" t="s">
        <v>13668</v>
      </c>
      <c r="F2179" s="124">
        <v>11</v>
      </c>
      <c r="G2179" s="112">
        <v>42370</v>
      </c>
      <c r="H2179" s="98"/>
      <c r="I2179" s="123" t="str">
        <f t="shared" ref="I2179:I2242" si="34">IFERROR(IF(OR(E2179="Ativos", E2179="Aposentados",E2179="Pensionistas"),IF(F2179&gt;=14,"SIM","NÃO"),""),"")</f>
        <v>NÃO</v>
      </c>
      <c r="J2179" s="123"/>
      <c r="K2179" s="123"/>
      <c r="L2179" s="123"/>
      <c r="M2179" s="98" t="s">
        <v>16176</v>
      </c>
      <c r="N2179" s="118"/>
    </row>
    <row r="2180" spans="1:14" x14ac:dyDescent="0.25">
      <c r="A2180" s="130">
        <v>31796584000187</v>
      </c>
      <c r="B2180" s="98" t="s">
        <v>11422</v>
      </c>
      <c r="C2180" s="123" t="s">
        <v>821</v>
      </c>
      <c r="D2180" s="98" t="s">
        <v>13667</v>
      </c>
      <c r="E2180" s="98" t="s">
        <v>13668</v>
      </c>
      <c r="F2180" s="124">
        <v>14</v>
      </c>
      <c r="G2180" s="112">
        <v>44136</v>
      </c>
      <c r="H2180" s="98"/>
      <c r="I2180" s="123" t="str">
        <f t="shared" si="34"/>
        <v>SIM</v>
      </c>
      <c r="J2180" s="123"/>
      <c r="K2180" s="123"/>
      <c r="L2180" s="123"/>
      <c r="M2180" s="98"/>
      <c r="N2180" s="118"/>
    </row>
    <row r="2181" spans="1:14" x14ac:dyDescent="0.25">
      <c r="A2181" s="130">
        <v>7568231000145</v>
      </c>
      <c r="B2181" s="98" t="s">
        <v>11423</v>
      </c>
      <c r="C2181" s="123" t="s">
        <v>634</v>
      </c>
      <c r="D2181" s="98" t="s">
        <v>13667</v>
      </c>
      <c r="E2181" s="98" t="s">
        <v>13668</v>
      </c>
      <c r="F2181" s="124">
        <v>11</v>
      </c>
      <c r="G2181" s="112">
        <v>43131</v>
      </c>
      <c r="H2181" s="98"/>
      <c r="I2181" s="123" t="str">
        <f t="shared" si="34"/>
        <v>NÃO</v>
      </c>
      <c r="J2181" s="123"/>
      <c r="K2181" s="123"/>
      <c r="L2181" s="123"/>
      <c r="M2181" s="98" t="s">
        <v>13931</v>
      </c>
      <c r="N2181" s="118"/>
    </row>
    <row r="2182" spans="1:14" x14ac:dyDescent="0.25">
      <c r="A2182" s="130">
        <v>87613253000119</v>
      </c>
      <c r="B2182" s="98" t="s">
        <v>11424</v>
      </c>
      <c r="C2182" s="123" t="s">
        <v>3812</v>
      </c>
      <c r="D2182" s="98" t="s">
        <v>13667</v>
      </c>
      <c r="E2182" s="98" t="s">
        <v>13668</v>
      </c>
      <c r="F2182" s="124">
        <v>14</v>
      </c>
      <c r="G2182" s="112">
        <v>44013</v>
      </c>
      <c r="H2182" s="98"/>
      <c r="I2182" s="123" t="str">
        <f t="shared" si="34"/>
        <v>SIM</v>
      </c>
      <c r="J2182" s="123"/>
      <c r="K2182" s="123"/>
      <c r="L2182" s="123"/>
      <c r="M2182" s="98"/>
      <c r="N2182" s="118"/>
    </row>
    <row r="2183" spans="1:14" x14ac:dyDescent="0.25">
      <c r="A2183" s="130">
        <v>18186346000191</v>
      </c>
      <c r="B2183" s="98" t="s">
        <v>11425</v>
      </c>
      <c r="C2183" s="123" t="s">
        <v>1356</v>
      </c>
      <c r="D2183" s="98" t="s">
        <v>13667</v>
      </c>
      <c r="E2183" s="98" t="s">
        <v>13668</v>
      </c>
      <c r="F2183" s="124">
        <v>11</v>
      </c>
      <c r="G2183" s="112">
        <v>43282</v>
      </c>
      <c r="H2183" s="98"/>
      <c r="I2183" s="123" t="str">
        <f t="shared" si="34"/>
        <v>NÃO</v>
      </c>
      <c r="J2183" s="123"/>
      <c r="K2183" s="123"/>
      <c r="L2183" s="123"/>
      <c r="M2183" s="98"/>
      <c r="N2183" s="118"/>
    </row>
    <row r="2184" spans="1:14" x14ac:dyDescent="0.25">
      <c r="A2184" s="130">
        <v>8700684000146</v>
      </c>
      <c r="B2184" s="98" t="s">
        <v>11426</v>
      </c>
      <c r="C2184" s="123" t="s">
        <v>2554</v>
      </c>
      <c r="D2184" s="98" t="s">
        <v>13667</v>
      </c>
      <c r="E2184" s="98" t="s">
        <v>13668</v>
      </c>
      <c r="F2184" s="124">
        <v>11</v>
      </c>
      <c r="G2184" s="112">
        <v>39218</v>
      </c>
      <c r="H2184" s="98"/>
      <c r="I2184" s="123" t="str">
        <f t="shared" si="34"/>
        <v>NÃO</v>
      </c>
      <c r="J2184" s="123"/>
      <c r="K2184" s="123"/>
      <c r="L2184" s="123"/>
      <c r="M2184" s="98" t="s">
        <v>13534</v>
      </c>
      <c r="N2184" s="118"/>
    </row>
    <row r="2185" spans="1:14" x14ac:dyDescent="0.25">
      <c r="A2185" s="130">
        <v>8926263000138</v>
      </c>
      <c r="B2185" s="98" t="s">
        <v>11427</v>
      </c>
      <c r="C2185" s="123" t="s">
        <v>2554</v>
      </c>
      <c r="D2185" s="98" t="s">
        <v>13667</v>
      </c>
      <c r="E2185" s="98" t="s">
        <v>13668</v>
      </c>
      <c r="F2185" s="124">
        <v>11</v>
      </c>
      <c r="G2185" s="112">
        <v>41471</v>
      </c>
      <c r="H2185" s="98"/>
      <c r="I2185" s="123" t="str">
        <f t="shared" si="34"/>
        <v>NÃO</v>
      </c>
      <c r="J2185" s="123"/>
      <c r="K2185" s="123"/>
      <c r="L2185" s="123"/>
      <c r="M2185" s="98" t="s">
        <v>15126</v>
      </c>
      <c r="N2185" s="118"/>
    </row>
    <row r="2186" spans="1:14" x14ac:dyDescent="0.25">
      <c r="A2186" s="130">
        <v>11043981000170</v>
      </c>
      <c r="B2186" s="98" t="s">
        <v>11428</v>
      </c>
      <c r="C2186" s="123" t="s">
        <v>2758</v>
      </c>
      <c r="D2186" s="98" t="s">
        <v>13667</v>
      </c>
      <c r="E2186" s="98" t="s">
        <v>13668</v>
      </c>
      <c r="F2186" s="124">
        <v>11</v>
      </c>
      <c r="G2186" s="112">
        <v>38435</v>
      </c>
      <c r="H2186" s="98"/>
      <c r="I2186" s="123" t="str">
        <f t="shared" si="34"/>
        <v>NÃO</v>
      </c>
      <c r="J2186" s="123"/>
      <c r="K2186" s="123"/>
      <c r="L2186" s="123"/>
      <c r="M2186" s="98"/>
      <c r="N2186" s="118"/>
    </row>
    <row r="2187" spans="1:14" x14ac:dyDescent="0.25">
      <c r="A2187" s="130">
        <v>6000244000150</v>
      </c>
      <c r="B2187" s="98" t="s">
        <v>11429</v>
      </c>
      <c r="C2187" s="123" t="s">
        <v>1142</v>
      </c>
      <c r="D2187" s="98" t="s">
        <v>13667</v>
      </c>
      <c r="E2187" s="98" t="s">
        <v>13668</v>
      </c>
      <c r="F2187" s="124">
        <v>11</v>
      </c>
      <c r="G2187" s="112">
        <v>41661</v>
      </c>
      <c r="H2187" s="98"/>
      <c r="I2187" s="123" t="str">
        <f t="shared" si="34"/>
        <v>NÃO</v>
      </c>
      <c r="J2187" s="123"/>
      <c r="K2187" s="123"/>
      <c r="L2187" s="123"/>
      <c r="M2187" s="98" t="s">
        <v>14376</v>
      </c>
      <c r="N2187" s="118"/>
    </row>
    <row r="2188" spans="1:14" x14ac:dyDescent="0.25">
      <c r="A2188" s="130">
        <v>6096853000155</v>
      </c>
      <c r="B2188" s="98" t="s">
        <v>11430</v>
      </c>
      <c r="C2188" s="123" t="s">
        <v>1142</v>
      </c>
      <c r="D2188" s="98" t="s">
        <v>13667</v>
      </c>
      <c r="E2188" s="98" t="s">
        <v>13668</v>
      </c>
      <c r="F2188" s="124">
        <v>11</v>
      </c>
      <c r="G2188" s="112">
        <v>39854</v>
      </c>
      <c r="H2188" s="98"/>
      <c r="I2188" s="123" t="str">
        <f t="shared" si="34"/>
        <v>NÃO</v>
      </c>
      <c r="J2188" s="123"/>
      <c r="K2188" s="123"/>
      <c r="L2188" s="123"/>
      <c r="M2188" s="98"/>
      <c r="N2188" s="118"/>
    </row>
    <row r="2189" spans="1:14" x14ac:dyDescent="0.25">
      <c r="A2189" s="130">
        <v>87612784000197</v>
      </c>
      <c r="B2189" s="98" t="s">
        <v>11431</v>
      </c>
      <c r="C2189" s="123" t="s">
        <v>3812</v>
      </c>
      <c r="D2189" s="98" t="s">
        <v>13667</v>
      </c>
      <c r="E2189" s="98" t="s">
        <v>13668</v>
      </c>
      <c r="F2189" s="124">
        <v>11</v>
      </c>
      <c r="G2189" s="112">
        <v>39569</v>
      </c>
      <c r="H2189" s="98"/>
      <c r="I2189" s="123" t="str">
        <f t="shared" si="34"/>
        <v>NÃO</v>
      </c>
      <c r="J2189" s="123"/>
      <c r="K2189" s="123"/>
      <c r="L2189" s="123"/>
      <c r="M2189" s="98"/>
      <c r="N2189" s="118"/>
    </row>
    <row r="2190" spans="1:14" x14ac:dyDescent="0.25">
      <c r="A2190" s="130">
        <v>27174101000135</v>
      </c>
      <c r="B2190" s="98" t="s">
        <v>11432</v>
      </c>
      <c r="C2190" s="123" t="s">
        <v>821</v>
      </c>
      <c r="D2190" s="98" t="s">
        <v>13667</v>
      </c>
      <c r="E2190" s="98" t="s">
        <v>13668</v>
      </c>
      <c r="F2190" s="124">
        <v>11</v>
      </c>
      <c r="G2190" s="112">
        <v>43315</v>
      </c>
      <c r="H2190" s="98"/>
      <c r="I2190" s="123" t="str">
        <f t="shared" si="34"/>
        <v>NÃO</v>
      </c>
      <c r="J2190" s="123"/>
      <c r="K2190" s="123"/>
      <c r="L2190" s="123"/>
      <c r="M2190" s="98" t="s">
        <v>14069</v>
      </c>
      <c r="N2190" s="118"/>
    </row>
    <row r="2191" spans="1:14" x14ac:dyDescent="0.25">
      <c r="A2191" s="130">
        <v>87896874000157</v>
      </c>
      <c r="B2191" s="98" t="s">
        <v>11433</v>
      </c>
      <c r="C2191" s="123" t="s">
        <v>3812</v>
      </c>
      <c r="D2191" s="98" t="s">
        <v>13667</v>
      </c>
      <c r="E2191" s="98" t="s">
        <v>13668</v>
      </c>
      <c r="F2191" s="124">
        <v>11</v>
      </c>
      <c r="G2191" s="112">
        <v>39812</v>
      </c>
      <c r="H2191" s="98"/>
      <c r="I2191" s="123" t="str">
        <f t="shared" si="34"/>
        <v>NÃO</v>
      </c>
      <c r="J2191" s="123"/>
      <c r="K2191" s="123"/>
      <c r="L2191" s="123"/>
      <c r="M2191" s="98" t="s">
        <v>16180</v>
      </c>
      <c r="N2191" s="118"/>
    </row>
    <row r="2192" spans="1:14" x14ac:dyDescent="0.25">
      <c r="A2192" s="130">
        <v>41522152000131</v>
      </c>
      <c r="B2192" s="98" t="s">
        <v>11434</v>
      </c>
      <c r="C2192" s="123" t="s">
        <v>2926</v>
      </c>
      <c r="D2192" s="98" t="s">
        <v>13667</v>
      </c>
      <c r="E2192" s="98" t="s">
        <v>13668</v>
      </c>
      <c r="F2192" s="124">
        <v>11</v>
      </c>
      <c r="G2192" s="112">
        <v>40998</v>
      </c>
      <c r="H2192" s="98"/>
      <c r="I2192" s="123" t="str">
        <f t="shared" si="34"/>
        <v>NÃO</v>
      </c>
      <c r="J2192" s="123"/>
      <c r="K2192" s="123"/>
      <c r="L2192" s="123"/>
      <c r="M2192" s="98" t="s">
        <v>15549</v>
      </c>
      <c r="N2192" s="118"/>
    </row>
    <row r="2193" spans="1:14" x14ac:dyDescent="0.25">
      <c r="A2193" s="130">
        <v>92465228000175</v>
      </c>
      <c r="B2193" s="98" t="s">
        <v>11435</v>
      </c>
      <c r="C2193" s="123" t="s">
        <v>3812</v>
      </c>
      <c r="D2193" s="98" t="s">
        <v>13667</v>
      </c>
      <c r="E2193" s="98" t="s">
        <v>13668</v>
      </c>
      <c r="F2193" s="124">
        <v>11</v>
      </c>
      <c r="G2193" s="112">
        <v>42736</v>
      </c>
      <c r="H2193" s="98"/>
      <c r="I2193" s="123" t="str">
        <f t="shared" si="34"/>
        <v>NÃO</v>
      </c>
      <c r="J2193" s="123"/>
      <c r="K2193" s="123"/>
      <c r="L2193" s="123"/>
      <c r="M2193" s="98" t="s">
        <v>16183</v>
      </c>
      <c r="N2193" s="118"/>
    </row>
    <row r="2194" spans="1:14" x14ac:dyDescent="0.25">
      <c r="A2194" s="130">
        <v>17709197000135</v>
      </c>
      <c r="B2194" s="98" t="s">
        <v>11436</v>
      </c>
      <c r="C2194" s="123" t="s">
        <v>1356</v>
      </c>
      <c r="D2194" s="98" t="s">
        <v>13667</v>
      </c>
      <c r="E2194" s="98" t="s">
        <v>13668</v>
      </c>
      <c r="F2194" s="124">
        <v>11</v>
      </c>
      <c r="G2194" s="112">
        <v>43647</v>
      </c>
      <c r="H2194" s="98"/>
      <c r="I2194" s="123" t="str">
        <f t="shared" si="34"/>
        <v>NÃO</v>
      </c>
      <c r="J2194" s="123"/>
      <c r="K2194" s="123"/>
      <c r="L2194" s="123"/>
      <c r="M2194" s="98"/>
      <c r="N2194" s="118"/>
    </row>
    <row r="2195" spans="1:14" x14ac:dyDescent="0.25">
      <c r="A2195" s="130">
        <v>8148462000162</v>
      </c>
      <c r="B2195" s="98" t="s">
        <v>11437</v>
      </c>
      <c r="C2195" s="123" t="s">
        <v>3601</v>
      </c>
      <c r="D2195" s="98" t="s">
        <v>13667</v>
      </c>
      <c r="E2195" s="98" t="s">
        <v>13668</v>
      </c>
      <c r="F2195" s="124">
        <v>11</v>
      </c>
      <c r="G2195" s="112">
        <v>39958</v>
      </c>
      <c r="H2195" s="98"/>
      <c r="I2195" s="123" t="str">
        <f t="shared" si="34"/>
        <v>NÃO</v>
      </c>
      <c r="J2195" s="123"/>
      <c r="K2195" s="123"/>
      <c r="L2195" s="123"/>
      <c r="M2195" s="98"/>
      <c r="N2195" s="118"/>
    </row>
    <row r="2196" spans="1:14" x14ac:dyDescent="0.25">
      <c r="A2196" s="130">
        <v>1298975000100</v>
      </c>
      <c r="B2196" s="98" t="s">
        <v>11438</v>
      </c>
      <c r="C2196" s="123" t="s">
        <v>901</v>
      </c>
      <c r="D2196" s="98" t="s">
        <v>13667</v>
      </c>
      <c r="E2196" s="98" t="s">
        <v>13668</v>
      </c>
      <c r="F2196" s="124">
        <v>11</v>
      </c>
      <c r="G2196" s="112">
        <v>41591</v>
      </c>
      <c r="H2196" s="98"/>
      <c r="I2196" s="123" t="str">
        <f t="shared" si="34"/>
        <v>NÃO</v>
      </c>
      <c r="J2196" s="123"/>
      <c r="K2196" s="123"/>
      <c r="L2196" s="123"/>
      <c r="M2196" s="98" t="s">
        <v>14127</v>
      </c>
      <c r="N2196" s="118"/>
    </row>
    <row r="2197" spans="1:14" x14ac:dyDescent="0.25">
      <c r="A2197" s="130">
        <v>1612471000113</v>
      </c>
      <c r="B2197" s="98" t="s">
        <v>11439</v>
      </c>
      <c r="C2197" s="123" t="s">
        <v>2554</v>
      </c>
      <c r="D2197" s="98" t="s">
        <v>13667</v>
      </c>
      <c r="E2197" s="98" t="s">
        <v>13668</v>
      </c>
      <c r="F2197" s="124">
        <v>11</v>
      </c>
      <c r="G2197" s="112">
        <v>39539</v>
      </c>
      <c r="H2197" s="98"/>
      <c r="I2197" s="123" t="str">
        <f t="shared" si="34"/>
        <v>NÃO</v>
      </c>
      <c r="J2197" s="123"/>
      <c r="K2197" s="123"/>
      <c r="L2197" s="123"/>
      <c r="M2197" s="98" t="s">
        <v>13703</v>
      </c>
      <c r="N2197" s="118"/>
    </row>
    <row r="2198" spans="1:14" x14ac:dyDescent="0.25">
      <c r="A2198" s="130">
        <v>8778318000100</v>
      </c>
      <c r="B2198" s="98" t="s">
        <v>11440</v>
      </c>
      <c r="C2198" s="123" t="s">
        <v>2554</v>
      </c>
      <c r="D2198" s="98" t="s">
        <v>13667</v>
      </c>
      <c r="E2198" s="98" t="s">
        <v>13668</v>
      </c>
      <c r="F2198" s="124">
        <v>11</v>
      </c>
      <c r="G2198" s="112">
        <v>43845</v>
      </c>
      <c r="H2198" s="98"/>
      <c r="I2198" s="123" t="str">
        <f t="shared" si="34"/>
        <v>NÃO</v>
      </c>
      <c r="J2198" s="123"/>
      <c r="K2198" s="123"/>
      <c r="L2198" s="123"/>
      <c r="M2198" s="98"/>
      <c r="N2198" s="118"/>
    </row>
    <row r="2199" spans="1:14" x14ac:dyDescent="0.25">
      <c r="A2199" s="130">
        <v>10164028000118</v>
      </c>
      <c r="B2199" s="98" t="s">
        <v>11441</v>
      </c>
      <c r="C2199" s="123" t="s">
        <v>2758</v>
      </c>
      <c r="D2199" s="98" t="s">
        <v>13667</v>
      </c>
      <c r="E2199" s="98" t="s">
        <v>13668</v>
      </c>
      <c r="F2199" s="124">
        <v>14</v>
      </c>
      <c r="G2199" s="112">
        <v>44136</v>
      </c>
      <c r="H2199" s="98"/>
      <c r="I2199" s="123" t="str">
        <f t="shared" si="34"/>
        <v>SIM</v>
      </c>
      <c r="J2199" s="123"/>
      <c r="K2199" s="123"/>
      <c r="L2199" s="123"/>
      <c r="M2199" s="98"/>
      <c r="N2199" s="118"/>
    </row>
    <row r="2200" spans="1:14" x14ac:dyDescent="0.25">
      <c r="A2200" s="130">
        <v>76105659000174</v>
      </c>
      <c r="B2200" s="98" t="s">
        <v>11442</v>
      </c>
      <c r="C2200" s="123" t="s">
        <v>3143</v>
      </c>
      <c r="D2200" s="98" t="s">
        <v>13667</v>
      </c>
      <c r="E2200" s="98" t="s">
        <v>13668</v>
      </c>
      <c r="F2200" s="124">
        <v>11</v>
      </c>
      <c r="G2200" s="112">
        <v>38566</v>
      </c>
      <c r="H2200" s="98"/>
      <c r="I2200" s="123" t="str">
        <f t="shared" si="34"/>
        <v>NÃO</v>
      </c>
      <c r="J2200" s="123"/>
      <c r="K2200" s="123"/>
      <c r="L2200" s="123"/>
      <c r="M2200" s="98" t="s">
        <v>15647</v>
      </c>
      <c r="N2200" s="118"/>
    </row>
    <row r="2201" spans="1:14" x14ac:dyDescent="0.25">
      <c r="A2201" s="130">
        <v>1345537000156</v>
      </c>
      <c r="B2201" s="98" t="s">
        <v>11443</v>
      </c>
      <c r="C2201" s="123" t="s">
        <v>901</v>
      </c>
      <c r="D2201" s="98" t="s">
        <v>13667</v>
      </c>
      <c r="E2201" s="98" t="s">
        <v>13668</v>
      </c>
      <c r="F2201" s="124">
        <v>11</v>
      </c>
      <c r="G2201" s="112">
        <v>40704</v>
      </c>
      <c r="H2201" s="98"/>
      <c r="I2201" s="123" t="str">
        <f t="shared" si="34"/>
        <v>NÃO</v>
      </c>
      <c r="J2201" s="123"/>
      <c r="K2201" s="123"/>
      <c r="L2201" s="123"/>
      <c r="M2201" s="98"/>
      <c r="N2201" s="118"/>
    </row>
    <row r="2202" spans="1:14" x14ac:dyDescent="0.25">
      <c r="A2202" s="130">
        <v>18332627000105</v>
      </c>
      <c r="B2202" s="98" t="s">
        <v>11444</v>
      </c>
      <c r="C2202" s="123" t="s">
        <v>1356</v>
      </c>
      <c r="D2202" s="98" t="s">
        <v>13667</v>
      </c>
      <c r="E2202" s="98" t="s">
        <v>13668</v>
      </c>
      <c r="F2202" s="124">
        <v>11</v>
      </c>
      <c r="G2202" s="112">
        <v>39276</v>
      </c>
      <c r="H2202" s="98"/>
      <c r="I2202" s="123" t="str">
        <f t="shared" si="34"/>
        <v>NÃO</v>
      </c>
      <c r="J2202" s="123"/>
      <c r="K2202" s="123"/>
      <c r="L2202" s="123"/>
      <c r="M2202" s="98" t="s">
        <v>14459</v>
      </c>
      <c r="N2202" s="118"/>
    </row>
    <row r="2203" spans="1:14" x14ac:dyDescent="0.25">
      <c r="A2203" s="130">
        <v>87612933000118</v>
      </c>
      <c r="B2203" s="98" t="s">
        <v>11445</v>
      </c>
      <c r="C2203" s="123" t="s">
        <v>3812</v>
      </c>
      <c r="D2203" s="98" t="s">
        <v>13667</v>
      </c>
      <c r="E2203" s="98" t="s">
        <v>13668</v>
      </c>
      <c r="F2203" s="124">
        <v>11</v>
      </c>
      <c r="G2203" s="112">
        <v>42736</v>
      </c>
      <c r="H2203" s="98"/>
      <c r="I2203" s="123" t="str">
        <f t="shared" si="34"/>
        <v>NÃO</v>
      </c>
      <c r="J2203" s="123"/>
      <c r="K2203" s="123"/>
      <c r="L2203" s="123"/>
      <c r="M2203" s="98" t="s">
        <v>16185</v>
      </c>
      <c r="N2203" s="118"/>
    </row>
    <row r="2204" spans="1:14" x14ac:dyDescent="0.25">
      <c r="A2204" s="130">
        <v>15023906000107</v>
      </c>
      <c r="B2204" s="98" t="s">
        <v>11446</v>
      </c>
      <c r="C2204" s="123" t="s">
        <v>2274</v>
      </c>
      <c r="D2204" s="98" t="s">
        <v>13667</v>
      </c>
      <c r="E2204" s="98" t="s">
        <v>13668</v>
      </c>
      <c r="F2204" s="124">
        <v>11</v>
      </c>
      <c r="G2204" s="112">
        <v>38754</v>
      </c>
      <c r="H2204" s="98"/>
      <c r="I2204" s="123" t="str">
        <f t="shared" si="34"/>
        <v>NÃO</v>
      </c>
      <c r="J2204" s="123"/>
      <c r="K2204" s="123"/>
      <c r="L2204" s="123"/>
      <c r="M2204" s="98" t="s">
        <v>14917</v>
      </c>
      <c r="N2204" s="118"/>
    </row>
    <row r="2205" spans="1:14" x14ac:dyDescent="0.25">
      <c r="A2205" s="130">
        <v>5263116000137</v>
      </c>
      <c r="B2205" s="98" t="s">
        <v>11447</v>
      </c>
      <c r="C2205" s="123" t="s">
        <v>2413</v>
      </c>
      <c r="D2205" s="98" t="s">
        <v>13667</v>
      </c>
      <c r="E2205" s="98" t="s">
        <v>13668</v>
      </c>
      <c r="F2205" s="124">
        <v>11</v>
      </c>
      <c r="G2205" s="112">
        <v>39246</v>
      </c>
      <c r="H2205" s="98"/>
      <c r="I2205" s="123" t="str">
        <f t="shared" si="34"/>
        <v>NÃO</v>
      </c>
      <c r="J2205" s="123"/>
      <c r="K2205" s="123"/>
      <c r="L2205" s="123"/>
      <c r="M2205" s="98"/>
      <c r="N2205" s="118"/>
    </row>
    <row r="2206" spans="1:14" x14ac:dyDescent="0.25">
      <c r="A2206" s="130">
        <v>78069143000147</v>
      </c>
      <c r="B2206" s="98" t="s">
        <v>11448</v>
      </c>
      <c r="C2206" s="123" t="s">
        <v>3143</v>
      </c>
      <c r="D2206" s="98" t="s">
        <v>13667</v>
      </c>
      <c r="E2206" s="98" t="s">
        <v>13668</v>
      </c>
      <c r="F2206" s="124">
        <v>11</v>
      </c>
      <c r="G2206" s="112">
        <v>43657</v>
      </c>
      <c r="H2206" s="98"/>
      <c r="I2206" s="123" t="str">
        <f t="shared" si="34"/>
        <v>NÃO</v>
      </c>
      <c r="J2206" s="123"/>
      <c r="K2206" s="123"/>
      <c r="L2206" s="123"/>
      <c r="M2206" s="98"/>
      <c r="N2206" s="118"/>
    </row>
    <row r="2207" spans="1:14" x14ac:dyDescent="0.25">
      <c r="A2207" s="130">
        <v>10091502000129</v>
      </c>
      <c r="B2207" s="98" t="s">
        <v>11449</v>
      </c>
      <c r="C2207" s="123" t="s">
        <v>2758</v>
      </c>
      <c r="D2207" s="98" t="s">
        <v>13667</v>
      </c>
      <c r="E2207" s="98" t="s">
        <v>13668</v>
      </c>
      <c r="F2207" s="124">
        <v>14</v>
      </c>
      <c r="G2207" s="112">
        <v>44136</v>
      </c>
      <c r="H2207" s="98"/>
      <c r="I2207" s="123" t="str">
        <f t="shared" si="34"/>
        <v>SIM</v>
      </c>
      <c r="J2207" s="123"/>
      <c r="K2207" s="123"/>
      <c r="L2207" s="123"/>
      <c r="M2207" s="98"/>
      <c r="N2207" s="118"/>
    </row>
    <row r="2208" spans="1:14" x14ac:dyDescent="0.25">
      <c r="A2208" s="130">
        <v>45298569000113</v>
      </c>
      <c r="B2208" s="98" t="s">
        <v>11450</v>
      </c>
      <c r="C2208" s="123" t="s">
        <v>4626</v>
      </c>
      <c r="D2208" s="98" t="s">
        <v>13667</v>
      </c>
      <c r="E2208" s="98" t="s">
        <v>13668</v>
      </c>
      <c r="F2208" s="124">
        <v>11</v>
      </c>
      <c r="G2208" s="112">
        <v>38196</v>
      </c>
      <c r="H2208" s="98"/>
      <c r="I2208" s="123" t="str">
        <f t="shared" si="34"/>
        <v>NÃO</v>
      </c>
      <c r="J2208" s="123"/>
      <c r="K2208" s="123"/>
      <c r="L2208" s="123"/>
      <c r="M2208" s="98" t="s">
        <v>16675</v>
      </c>
      <c r="N2208" s="118"/>
    </row>
    <row r="2209" spans="1:14" x14ac:dyDescent="0.25">
      <c r="A2209" s="130">
        <v>92406057000103</v>
      </c>
      <c r="B2209" s="98" t="s">
        <v>11451</v>
      </c>
      <c r="C2209" s="123" t="s">
        <v>3812</v>
      </c>
      <c r="D2209" s="98" t="s">
        <v>13667</v>
      </c>
      <c r="E2209" s="98" t="s">
        <v>13668</v>
      </c>
      <c r="F2209" s="124">
        <v>11</v>
      </c>
      <c r="G2209" s="112">
        <v>38488</v>
      </c>
      <c r="H2209" s="98"/>
      <c r="I2209" s="123" t="str">
        <f t="shared" si="34"/>
        <v>NÃO</v>
      </c>
      <c r="J2209" s="123"/>
      <c r="K2209" s="123"/>
      <c r="L2209" s="123"/>
      <c r="M2209" s="98"/>
      <c r="N2209" s="118"/>
    </row>
    <row r="2210" spans="1:14" x14ac:dyDescent="0.25">
      <c r="A2210" s="130">
        <v>1612832000121</v>
      </c>
      <c r="B2210" s="98" t="s">
        <v>11452</v>
      </c>
      <c r="C2210" s="123" t="s">
        <v>1142</v>
      </c>
      <c r="D2210" s="98" t="s">
        <v>13667</v>
      </c>
      <c r="E2210" s="98" t="s">
        <v>13668</v>
      </c>
      <c r="F2210" s="124">
        <v>11</v>
      </c>
      <c r="G2210" s="112">
        <v>39305</v>
      </c>
      <c r="H2210" s="98"/>
      <c r="I2210" s="123" t="str">
        <f t="shared" si="34"/>
        <v>NÃO</v>
      </c>
      <c r="J2210" s="123"/>
      <c r="K2210" s="123"/>
      <c r="L2210" s="123"/>
      <c r="M2210" s="98" t="s">
        <v>14379</v>
      </c>
      <c r="N2210" s="118"/>
    </row>
    <row r="2211" spans="1:14" x14ac:dyDescent="0.25">
      <c r="A2211" s="130">
        <v>3579836000180</v>
      </c>
      <c r="B2211" s="98" t="s">
        <v>11453</v>
      </c>
      <c r="C2211" s="123" t="s">
        <v>2274</v>
      </c>
      <c r="D2211" s="98" t="s">
        <v>13667</v>
      </c>
      <c r="E2211" s="98" t="s">
        <v>13668</v>
      </c>
      <c r="F2211" s="124">
        <v>14</v>
      </c>
      <c r="G2211" s="112">
        <v>44136</v>
      </c>
      <c r="H2211" s="98"/>
      <c r="I2211" s="123" t="str">
        <f t="shared" si="34"/>
        <v>SIM</v>
      </c>
      <c r="J2211" s="123"/>
      <c r="K2211" s="123"/>
      <c r="L2211" s="123"/>
      <c r="M2211" s="98"/>
      <c r="N2211" s="118"/>
    </row>
    <row r="2212" spans="1:14" x14ac:dyDescent="0.25">
      <c r="A2212" s="130">
        <v>92123926000192</v>
      </c>
      <c r="B2212" s="98" t="s">
        <v>11454</v>
      </c>
      <c r="C2212" s="123" t="s">
        <v>3812</v>
      </c>
      <c r="D2212" s="98" t="s">
        <v>13667</v>
      </c>
      <c r="E2212" s="98" t="s">
        <v>13668</v>
      </c>
      <c r="F2212" s="124">
        <v>14</v>
      </c>
      <c r="G2212" s="112">
        <v>44105</v>
      </c>
      <c r="H2212" s="98"/>
      <c r="I2212" s="123" t="str">
        <f t="shared" si="34"/>
        <v>SIM</v>
      </c>
      <c r="J2212" s="123"/>
      <c r="K2212" s="123"/>
      <c r="L2212" s="123"/>
      <c r="M2212" s="98"/>
      <c r="N2212" s="118"/>
    </row>
    <row r="2213" spans="1:14" x14ac:dyDescent="0.25">
      <c r="A2213" s="130">
        <v>1740455000106</v>
      </c>
      <c r="B2213" s="98" t="s">
        <v>11455</v>
      </c>
      <c r="C2213" s="123" t="s">
        <v>901</v>
      </c>
      <c r="D2213" s="98" t="s">
        <v>13667</v>
      </c>
      <c r="E2213" s="98" t="s">
        <v>13668</v>
      </c>
      <c r="F2213" s="124">
        <v>14</v>
      </c>
      <c r="G2213" s="112">
        <v>43922</v>
      </c>
      <c r="H2213" s="98"/>
      <c r="I2213" s="123" t="str">
        <f t="shared" si="34"/>
        <v>SIM</v>
      </c>
      <c r="J2213" s="123"/>
      <c r="K2213" s="123"/>
      <c r="L2213" s="123"/>
      <c r="M2213" s="98"/>
      <c r="N2213" s="118"/>
    </row>
    <row r="2214" spans="1:14" x14ac:dyDescent="0.25">
      <c r="A2214" s="130">
        <v>76279967000116</v>
      </c>
      <c r="B2214" s="98" t="s">
        <v>11456</v>
      </c>
      <c r="C2214" s="123" t="s">
        <v>3143</v>
      </c>
      <c r="D2214" s="98" t="s">
        <v>13667</v>
      </c>
      <c r="E2214" s="98" t="s">
        <v>13668</v>
      </c>
      <c r="F2214" s="124">
        <v>11</v>
      </c>
      <c r="G2214" s="112">
        <v>43299</v>
      </c>
      <c r="H2214" s="98"/>
      <c r="I2214" s="123" t="str">
        <f t="shared" si="34"/>
        <v>NÃO</v>
      </c>
      <c r="J2214" s="123"/>
      <c r="K2214" s="123"/>
      <c r="L2214" s="123"/>
      <c r="M2214" s="98"/>
      <c r="N2214" s="118"/>
    </row>
    <row r="2215" spans="1:14" x14ac:dyDescent="0.25">
      <c r="A2215" s="130">
        <v>81478059000191</v>
      </c>
      <c r="B2215" s="98" t="s">
        <v>11457</v>
      </c>
      <c r="C2215" s="123" t="s">
        <v>3143</v>
      </c>
      <c r="D2215" s="98" t="s">
        <v>13667</v>
      </c>
      <c r="E2215" s="98" t="s">
        <v>13668</v>
      </c>
      <c r="F2215" s="124">
        <v>11</v>
      </c>
      <c r="G2215" s="112">
        <v>42401</v>
      </c>
      <c r="H2215" s="98"/>
      <c r="I2215" s="123" t="str">
        <f t="shared" si="34"/>
        <v>NÃO</v>
      </c>
      <c r="J2215" s="123"/>
      <c r="K2215" s="123"/>
      <c r="L2215" s="123"/>
      <c r="M2215" s="98" t="s">
        <v>15651</v>
      </c>
      <c r="N2215" s="118"/>
    </row>
    <row r="2216" spans="1:14" x14ac:dyDescent="0.25">
      <c r="A2216" s="130">
        <v>6554794000111</v>
      </c>
      <c r="B2216" s="98" t="s">
        <v>11458</v>
      </c>
      <c r="C2216" s="123" t="s">
        <v>2926</v>
      </c>
      <c r="D2216" s="98" t="s">
        <v>13667</v>
      </c>
      <c r="E2216" s="98" t="s">
        <v>13668</v>
      </c>
      <c r="F2216" s="124">
        <v>11</v>
      </c>
      <c r="G2216" s="112">
        <v>40899</v>
      </c>
      <c r="H2216" s="98"/>
      <c r="I2216" s="123" t="str">
        <f t="shared" si="34"/>
        <v>NÃO</v>
      </c>
      <c r="J2216" s="123"/>
      <c r="K2216" s="123"/>
      <c r="L2216" s="123"/>
      <c r="M2216" s="98" t="s">
        <v>15550</v>
      </c>
      <c r="N2216" s="118"/>
    </row>
    <row r="2217" spans="1:14" x14ac:dyDescent="0.25">
      <c r="A2217" s="130">
        <v>44518488000119</v>
      </c>
      <c r="B2217" s="98" t="s">
        <v>11459</v>
      </c>
      <c r="C2217" s="123" t="s">
        <v>4626</v>
      </c>
      <c r="D2217" s="98" t="s">
        <v>13667</v>
      </c>
      <c r="E2217" s="98" t="s">
        <v>13668</v>
      </c>
      <c r="F2217" s="124">
        <v>11</v>
      </c>
      <c r="G2217" s="112">
        <v>39117</v>
      </c>
      <c r="H2217" s="98"/>
      <c r="I2217" s="123" t="str">
        <f t="shared" si="34"/>
        <v>NÃO</v>
      </c>
      <c r="J2217" s="123"/>
      <c r="K2217" s="123"/>
      <c r="L2217" s="123"/>
      <c r="M2217" s="98" t="s">
        <v>13925</v>
      </c>
      <c r="N2217" s="118"/>
    </row>
    <row r="2218" spans="1:14" x14ac:dyDescent="0.25">
      <c r="A2218" s="130">
        <v>16725392000196</v>
      </c>
      <c r="B2218" s="98" t="s">
        <v>11460</v>
      </c>
      <c r="C2218" s="123" t="s">
        <v>1356</v>
      </c>
      <c r="D2218" s="98" t="s">
        <v>13667</v>
      </c>
      <c r="E2218" s="98" t="s">
        <v>13668</v>
      </c>
      <c r="F2218" s="124">
        <v>11</v>
      </c>
      <c r="G2218" s="112">
        <v>42244</v>
      </c>
      <c r="H2218" s="98"/>
      <c r="I2218" s="123" t="str">
        <f t="shared" si="34"/>
        <v>NÃO</v>
      </c>
      <c r="J2218" s="123"/>
      <c r="K2218" s="123"/>
      <c r="L2218" s="123"/>
      <c r="M2218" s="98" t="s">
        <v>14462</v>
      </c>
      <c r="N2218" s="118"/>
    </row>
    <row r="2219" spans="1:14" x14ac:dyDescent="0.25">
      <c r="A2219" s="130">
        <v>88000906000157</v>
      </c>
      <c r="B2219" s="98" t="s">
        <v>11461</v>
      </c>
      <c r="C2219" s="123" t="s">
        <v>3812</v>
      </c>
      <c r="D2219" s="98" t="s">
        <v>13667</v>
      </c>
      <c r="E2219" s="98" t="s">
        <v>13668</v>
      </c>
      <c r="F2219" s="124">
        <v>11</v>
      </c>
      <c r="G2219" s="112">
        <v>43465</v>
      </c>
      <c r="H2219" s="98"/>
      <c r="I2219" s="123" t="str">
        <f t="shared" si="34"/>
        <v>NÃO</v>
      </c>
      <c r="J2219" s="123"/>
      <c r="K2219" s="123"/>
      <c r="L2219" s="123"/>
      <c r="M2219" s="98"/>
      <c r="N2219" s="118"/>
    </row>
    <row r="2220" spans="1:14" x14ac:dyDescent="0.25">
      <c r="A2220" s="130">
        <v>2367597000132</v>
      </c>
      <c r="B2220" s="98" t="s">
        <v>11462</v>
      </c>
      <c r="C2220" s="123" t="s">
        <v>901</v>
      </c>
      <c r="D2220" s="98" t="s">
        <v>13667</v>
      </c>
      <c r="E2220" s="98" t="s">
        <v>13668</v>
      </c>
      <c r="F2220" s="124">
        <v>11</v>
      </c>
      <c r="G2220" s="112">
        <v>40634</v>
      </c>
      <c r="H2220" s="98"/>
      <c r="I2220" s="123" t="str">
        <f t="shared" si="34"/>
        <v>NÃO</v>
      </c>
      <c r="J2220" s="123"/>
      <c r="K2220" s="123"/>
      <c r="L2220" s="123"/>
      <c r="M2220" s="98"/>
      <c r="N2220" s="118"/>
    </row>
    <row r="2221" spans="1:14" x14ac:dyDescent="0.25">
      <c r="A2221" s="130">
        <v>15845340000190</v>
      </c>
      <c r="B2221" s="98" t="s">
        <v>11463</v>
      </c>
      <c r="C2221" s="123" t="s">
        <v>3747</v>
      </c>
      <c r="D2221" s="98" t="s">
        <v>13667</v>
      </c>
      <c r="E2221" s="98" t="s">
        <v>13668</v>
      </c>
      <c r="F2221" s="124">
        <v>11</v>
      </c>
      <c r="G2221" s="112">
        <v>43435</v>
      </c>
      <c r="H2221" s="98"/>
      <c r="I2221" s="123" t="str">
        <f t="shared" si="34"/>
        <v>NÃO</v>
      </c>
      <c r="J2221" s="123"/>
      <c r="K2221" s="123"/>
      <c r="L2221" s="123"/>
      <c r="M2221" s="98"/>
      <c r="N2221" s="118"/>
    </row>
    <row r="2222" spans="1:14" x14ac:dyDescent="0.25">
      <c r="A2222" s="130">
        <v>3568433000136</v>
      </c>
      <c r="B2222" s="98" t="s">
        <v>11464</v>
      </c>
      <c r="C2222" s="123" t="s">
        <v>2197</v>
      </c>
      <c r="D2222" s="98" t="s">
        <v>13667</v>
      </c>
      <c r="E2222" s="98" t="s">
        <v>13668</v>
      </c>
      <c r="F2222" s="124">
        <v>11</v>
      </c>
      <c r="G2222" s="112">
        <v>42430</v>
      </c>
      <c r="H2222" s="98"/>
      <c r="I2222" s="123" t="str">
        <f t="shared" si="34"/>
        <v>NÃO</v>
      </c>
      <c r="J2222" s="123"/>
      <c r="K2222" s="123"/>
      <c r="L2222" s="123"/>
      <c r="M2222" s="98" t="s">
        <v>14839</v>
      </c>
      <c r="N2222" s="118"/>
    </row>
    <row r="2223" spans="1:14" x14ac:dyDescent="0.25">
      <c r="A2223" s="130">
        <v>75475038000110</v>
      </c>
      <c r="B2223" s="98" t="s">
        <v>11465</v>
      </c>
      <c r="C2223" s="123" t="s">
        <v>3143</v>
      </c>
      <c r="D2223" s="98" t="s">
        <v>13667</v>
      </c>
      <c r="E2223" s="98" t="s">
        <v>13668</v>
      </c>
      <c r="F2223" s="124">
        <v>11</v>
      </c>
      <c r="G2223" s="112">
        <v>39352</v>
      </c>
      <c r="H2223" s="98"/>
      <c r="I2223" s="123" t="str">
        <f t="shared" si="34"/>
        <v>NÃO</v>
      </c>
      <c r="J2223" s="123"/>
      <c r="K2223" s="123"/>
      <c r="L2223" s="123"/>
      <c r="M2223" s="98" t="s">
        <v>15653</v>
      </c>
      <c r="N2223" s="118"/>
    </row>
    <row r="2224" spans="1:14" x14ac:dyDescent="0.25">
      <c r="A2224" s="130">
        <v>11294360000160</v>
      </c>
      <c r="B2224" s="98" t="s">
        <v>11466</v>
      </c>
      <c r="C2224" s="123" t="s">
        <v>2758</v>
      </c>
      <c r="D2224" s="98" t="s">
        <v>13667</v>
      </c>
      <c r="E2224" s="98" t="s">
        <v>13668</v>
      </c>
      <c r="F2224" s="124">
        <v>11</v>
      </c>
      <c r="G2224" s="112">
        <v>42578</v>
      </c>
      <c r="H2224" s="98"/>
      <c r="I2224" s="123" t="str">
        <f t="shared" si="34"/>
        <v>NÃO</v>
      </c>
      <c r="J2224" s="123"/>
      <c r="K2224" s="123"/>
      <c r="L2224" s="123"/>
      <c r="M2224" s="98" t="s">
        <v>15243</v>
      </c>
      <c r="N2224" s="118"/>
    </row>
    <row r="2225" spans="1:14" x14ac:dyDescent="0.25">
      <c r="A2225" s="130">
        <v>6157846000116</v>
      </c>
      <c r="B2225" s="98" t="s">
        <v>11467</v>
      </c>
      <c r="C2225" s="123" t="s">
        <v>1142</v>
      </c>
      <c r="D2225" s="98" t="s">
        <v>13667</v>
      </c>
      <c r="E2225" s="98" t="s">
        <v>13668</v>
      </c>
      <c r="F2225" s="124">
        <v>11</v>
      </c>
      <c r="G2225" s="112">
        <v>40087</v>
      </c>
      <c r="H2225" s="98"/>
      <c r="I2225" s="123" t="str">
        <f t="shared" si="34"/>
        <v>NÃO</v>
      </c>
      <c r="J2225" s="123"/>
      <c r="K2225" s="123"/>
      <c r="L2225" s="123"/>
      <c r="M2225" s="98" t="s">
        <v>14380</v>
      </c>
      <c r="N2225" s="118"/>
    </row>
    <row r="2226" spans="1:14" x14ac:dyDescent="0.25">
      <c r="A2226" s="130">
        <v>45781176000166</v>
      </c>
      <c r="B2226" s="98" t="s">
        <v>11468</v>
      </c>
      <c r="C2226" s="123" t="s">
        <v>4626</v>
      </c>
      <c r="D2226" s="98" t="s">
        <v>13667</v>
      </c>
      <c r="E2226" s="98" t="s">
        <v>13668</v>
      </c>
      <c r="F2226" s="124">
        <v>11</v>
      </c>
      <c r="G2226" s="112">
        <v>43616</v>
      </c>
      <c r="H2226" s="98"/>
      <c r="I2226" s="123" t="str">
        <f t="shared" si="34"/>
        <v>NÃO</v>
      </c>
      <c r="J2226" s="123"/>
      <c r="K2226" s="123"/>
      <c r="L2226" s="123"/>
      <c r="M2226" s="98"/>
      <c r="N2226" s="118"/>
    </row>
    <row r="2227" spans="1:14" x14ac:dyDescent="0.25">
      <c r="A2227" s="130">
        <v>92411156000183</v>
      </c>
      <c r="B2227" s="98" t="s">
        <v>11469</v>
      </c>
      <c r="C2227" s="123" t="s">
        <v>3812</v>
      </c>
      <c r="D2227" s="98" t="s">
        <v>13667</v>
      </c>
      <c r="E2227" s="98" t="s">
        <v>13668</v>
      </c>
      <c r="F2227" s="124">
        <v>14</v>
      </c>
      <c r="G2227" s="112">
        <v>44075</v>
      </c>
      <c r="H2227" s="98"/>
      <c r="I2227" s="123" t="str">
        <f t="shared" si="34"/>
        <v>SIM</v>
      </c>
      <c r="J2227" s="123"/>
      <c r="K2227" s="123"/>
      <c r="L2227" s="123"/>
      <c r="M2227" s="98"/>
      <c r="N2227" s="118"/>
    </row>
    <row r="2228" spans="1:14" x14ac:dyDescent="0.25">
      <c r="A2228" s="130">
        <v>6582449000191</v>
      </c>
      <c r="B2228" s="98" t="s">
        <v>11470</v>
      </c>
      <c r="C2228" s="123" t="s">
        <v>634</v>
      </c>
      <c r="D2228" s="98" t="s">
        <v>13667</v>
      </c>
      <c r="E2228" s="98" t="s">
        <v>13668</v>
      </c>
      <c r="F2228" s="124">
        <v>11</v>
      </c>
      <c r="G2228" s="112">
        <v>41403</v>
      </c>
      <c r="H2228" s="98"/>
      <c r="I2228" s="123" t="str">
        <f t="shared" si="34"/>
        <v>NÃO</v>
      </c>
      <c r="J2228" s="123"/>
      <c r="K2228" s="123"/>
      <c r="L2228" s="123"/>
      <c r="M2228" s="98" t="s">
        <v>13932</v>
      </c>
      <c r="N2228" s="118"/>
    </row>
    <row r="2229" spans="1:14" x14ac:dyDescent="0.25">
      <c r="A2229" s="130">
        <v>77817054000179</v>
      </c>
      <c r="B2229" s="98" t="s">
        <v>11471</v>
      </c>
      <c r="C2229" s="123" t="s">
        <v>3143</v>
      </c>
      <c r="D2229" s="98" t="s">
        <v>13667</v>
      </c>
      <c r="E2229" s="98" t="s">
        <v>13668</v>
      </c>
      <c r="F2229" s="124">
        <v>11</v>
      </c>
      <c r="G2229" s="112">
        <v>43070</v>
      </c>
      <c r="H2229" s="98"/>
      <c r="I2229" s="123" t="str">
        <f t="shared" si="34"/>
        <v>NÃO</v>
      </c>
      <c r="J2229" s="123"/>
      <c r="K2229" s="123"/>
      <c r="L2229" s="123"/>
      <c r="M2229" s="98" t="s">
        <v>15655</v>
      </c>
      <c r="N2229" s="118"/>
    </row>
    <row r="2230" spans="1:14" x14ac:dyDescent="0.25">
      <c r="A2230" s="130">
        <v>6002372000133</v>
      </c>
      <c r="B2230" s="98" t="s">
        <v>11472</v>
      </c>
      <c r="C2230" s="123" t="s">
        <v>1142</v>
      </c>
      <c r="D2230" s="98" t="s">
        <v>13667</v>
      </c>
      <c r="E2230" s="98" t="s">
        <v>13668</v>
      </c>
      <c r="F2230" s="124">
        <v>11</v>
      </c>
      <c r="G2230" s="112">
        <v>41522</v>
      </c>
      <c r="H2230" s="98"/>
      <c r="I2230" s="123" t="str">
        <f t="shared" si="34"/>
        <v>NÃO</v>
      </c>
      <c r="J2230" s="123"/>
      <c r="K2230" s="123"/>
      <c r="L2230" s="123"/>
      <c r="M2230" s="98"/>
      <c r="N2230" s="118"/>
    </row>
    <row r="2231" spans="1:14" x14ac:dyDescent="0.25">
      <c r="A2231" s="130">
        <v>5058441000168</v>
      </c>
      <c r="B2231" s="98" t="s">
        <v>11473</v>
      </c>
      <c r="C2231" s="123" t="s">
        <v>2413</v>
      </c>
      <c r="D2231" s="98" t="s">
        <v>13667</v>
      </c>
      <c r="E2231" s="98" t="s">
        <v>13668</v>
      </c>
      <c r="F2231" s="124">
        <v>11</v>
      </c>
      <c r="G2231" s="112">
        <v>41165</v>
      </c>
      <c r="H2231" s="98"/>
      <c r="I2231" s="123" t="str">
        <f t="shared" si="34"/>
        <v>NÃO</v>
      </c>
      <c r="J2231" s="123"/>
      <c r="K2231" s="123"/>
      <c r="L2231" s="123"/>
      <c r="M2231" s="98" t="s">
        <v>15066</v>
      </c>
      <c r="N2231" s="118"/>
    </row>
    <row r="2232" spans="1:14" x14ac:dyDescent="0.25">
      <c r="A2232" s="130">
        <v>1067479000146</v>
      </c>
      <c r="B2232" s="98" t="s">
        <v>11474</v>
      </c>
      <c r="C2232" s="123" t="s">
        <v>901</v>
      </c>
      <c r="D2232" s="98" t="s">
        <v>13667</v>
      </c>
      <c r="E2232" s="98" t="s">
        <v>13668</v>
      </c>
      <c r="F2232" s="124">
        <v>11</v>
      </c>
      <c r="G2232" s="112">
        <v>40909</v>
      </c>
      <c r="H2232" s="98"/>
      <c r="I2232" s="123" t="str">
        <f t="shared" si="34"/>
        <v>NÃO</v>
      </c>
      <c r="J2232" s="123"/>
      <c r="K2232" s="123"/>
      <c r="L2232" s="123"/>
      <c r="M2232" s="98" t="s">
        <v>13534</v>
      </c>
      <c r="N2232" s="118"/>
    </row>
    <row r="2233" spans="1:14" x14ac:dyDescent="0.25">
      <c r="A2233" s="130">
        <v>6116461000100</v>
      </c>
      <c r="B2233" s="98" t="s">
        <v>11475</v>
      </c>
      <c r="C2233" s="123" t="s">
        <v>1142</v>
      </c>
      <c r="D2233" s="98" t="s">
        <v>13667</v>
      </c>
      <c r="E2233" s="98" t="s">
        <v>13668</v>
      </c>
      <c r="F2233" s="124">
        <v>14</v>
      </c>
      <c r="G2233" s="112">
        <v>44166</v>
      </c>
      <c r="H2233" s="98"/>
      <c r="I2233" s="123" t="str">
        <f t="shared" si="34"/>
        <v>SIM</v>
      </c>
      <c r="J2233" s="123"/>
      <c r="K2233" s="123"/>
      <c r="L2233" s="123"/>
      <c r="M2233" s="98"/>
      <c r="N2233" s="118"/>
    </row>
    <row r="2234" spans="1:14" x14ac:dyDescent="0.25">
      <c r="A2234" s="130">
        <v>27142694000158</v>
      </c>
      <c r="B2234" s="98" t="s">
        <v>11476</v>
      </c>
      <c r="C2234" s="123" t="s">
        <v>821</v>
      </c>
      <c r="D2234" s="98" t="s">
        <v>13667</v>
      </c>
      <c r="E2234" s="98" t="s">
        <v>13668</v>
      </c>
      <c r="F2234" s="124">
        <v>11</v>
      </c>
      <c r="G2234" s="112">
        <v>41127</v>
      </c>
      <c r="H2234" s="98"/>
      <c r="I2234" s="123" t="str">
        <f t="shared" si="34"/>
        <v>NÃO</v>
      </c>
      <c r="J2234" s="123"/>
      <c r="K2234" s="123"/>
      <c r="L2234" s="123"/>
      <c r="M2234" s="98" t="s">
        <v>14071</v>
      </c>
      <c r="N2234" s="118"/>
    </row>
    <row r="2235" spans="1:14" x14ac:dyDescent="0.25">
      <c r="A2235" s="130">
        <v>76235761000194</v>
      </c>
      <c r="B2235" s="98" t="s">
        <v>11477</v>
      </c>
      <c r="C2235" s="123" t="s">
        <v>3143</v>
      </c>
      <c r="D2235" s="98" t="s">
        <v>13667</v>
      </c>
      <c r="E2235" s="98" t="s">
        <v>13668</v>
      </c>
      <c r="F2235" s="124">
        <v>11</v>
      </c>
      <c r="G2235" s="112">
        <v>40759</v>
      </c>
      <c r="H2235" s="98"/>
      <c r="I2235" s="123" t="str">
        <f t="shared" si="34"/>
        <v>NÃO</v>
      </c>
      <c r="J2235" s="123"/>
      <c r="K2235" s="123"/>
      <c r="L2235" s="123"/>
      <c r="M2235" s="98" t="s">
        <v>13534</v>
      </c>
      <c r="N2235" s="118"/>
    </row>
    <row r="2236" spans="1:14" x14ac:dyDescent="0.25">
      <c r="A2236" s="130">
        <v>17884412000134</v>
      </c>
      <c r="B2236" s="98" t="s">
        <v>11478</v>
      </c>
      <c r="C2236" s="123" t="s">
        <v>1356</v>
      </c>
      <c r="D2236" s="98" t="s">
        <v>13667</v>
      </c>
      <c r="E2236" s="98" t="s">
        <v>13668</v>
      </c>
      <c r="F2236" s="124">
        <v>11</v>
      </c>
      <c r="G2236" s="112">
        <v>39523</v>
      </c>
      <c r="H2236" s="98"/>
      <c r="I2236" s="123" t="str">
        <f t="shared" si="34"/>
        <v>NÃO</v>
      </c>
      <c r="J2236" s="123"/>
      <c r="K2236" s="123"/>
      <c r="L2236" s="123"/>
      <c r="M2236" s="98" t="s">
        <v>13703</v>
      </c>
      <c r="N2236" s="118"/>
    </row>
    <row r="2237" spans="1:14" x14ac:dyDescent="0.25">
      <c r="A2237" s="130">
        <v>3747649000169</v>
      </c>
      <c r="B2237" s="98" t="s">
        <v>11479</v>
      </c>
      <c r="C2237" s="123" t="s">
        <v>2197</v>
      </c>
      <c r="D2237" s="98" t="s">
        <v>13667</v>
      </c>
      <c r="E2237" s="98" t="s">
        <v>13668</v>
      </c>
      <c r="F2237" s="124">
        <v>11</v>
      </c>
      <c r="G2237" s="112">
        <v>40179</v>
      </c>
      <c r="H2237" s="98"/>
      <c r="I2237" s="123" t="str">
        <f t="shared" si="34"/>
        <v>NÃO</v>
      </c>
      <c r="J2237" s="123"/>
      <c r="K2237" s="123"/>
      <c r="L2237" s="123"/>
      <c r="M2237" s="98"/>
      <c r="N2237" s="118"/>
    </row>
    <row r="2238" spans="1:14" x14ac:dyDescent="0.25">
      <c r="A2238" s="130">
        <v>10130755000164</v>
      </c>
      <c r="B2238" s="98" t="s">
        <v>11480</v>
      </c>
      <c r="C2238" s="123" t="s">
        <v>2758</v>
      </c>
      <c r="D2238" s="98" t="s">
        <v>13667</v>
      </c>
      <c r="E2238" s="98" t="s">
        <v>13668</v>
      </c>
      <c r="F2238" s="124">
        <v>11</v>
      </c>
      <c r="G2238" s="112">
        <v>41122</v>
      </c>
      <c r="H2238" s="98"/>
      <c r="I2238" s="123" t="str">
        <f t="shared" si="34"/>
        <v>NÃO</v>
      </c>
      <c r="J2238" s="123"/>
      <c r="K2238" s="123"/>
      <c r="L2238" s="123"/>
      <c r="M2238" s="98" t="s">
        <v>15244</v>
      </c>
      <c r="N2238" s="118"/>
    </row>
    <row r="2239" spans="1:14" x14ac:dyDescent="0.25">
      <c r="A2239" s="130">
        <v>82951195000110</v>
      </c>
      <c r="B2239" s="98" t="s">
        <v>11481</v>
      </c>
      <c r="C2239" s="123" t="s">
        <v>4289</v>
      </c>
      <c r="D2239" s="98" t="s">
        <v>13667</v>
      </c>
      <c r="E2239" s="98" t="s">
        <v>13668</v>
      </c>
      <c r="F2239" s="124">
        <v>11</v>
      </c>
      <c r="G2239" s="112">
        <v>38599</v>
      </c>
      <c r="H2239" s="98"/>
      <c r="I2239" s="123" t="str">
        <f t="shared" si="34"/>
        <v>NÃO</v>
      </c>
      <c r="J2239" s="123"/>
      <c r="K2239" s="123"/>
      <c r="L2239" s="123"/>
      <c r="M2239" s="98"/>
      <c r="N2239" s="118"/>
    </row>
    <row r="2240" spans="1:14" x14ac:dyDescent="0.25">
      <c r="A2240" s="130">
        <v>6554752000180</v>
      </c>
      <c r="B2240" s="98" t="s">
        <v>11482</v>
      </c>
      <c r="C2240" s="123" t="s">
        <v>2926</v>
      </c>
      <c r="D2240" s="98" t="s">
        <v>13667</v>
      </c>
      <c r="E2240" s="98" t="s">
        <v>13668</v>
      </c>
      <c r="F2240" s="124">
        <v>14</v>
      </c>
      <c r="G2240" s="112">
        <v>44105</v>
      </c>
      <c r="H2240" s="98"/>
      <c r="I2240" s="123" t="str">
        <f t="shared" si="34"/>
        <v>SIM</v>
      </c>
      <c r="J2240" s="123"/>
      <c r="K2240" s="123"/>
      <c r="L2240" s="123"/>
      <c r="M2240" s="98"/>
      <c r="N2240" s="118"/>
    </row>
    <row r="2241" spans="1:14" x14ac:dyDescent="0.25">
      <c r="A2241" s="130">
        <v>29172467000109</v>
      </c>
      <c r="B2241" s="98" t="s">
        <v>11483</v>
      </c>
      <c r="C2241" s="123" t="s">
        <v>3513</v>
      </c>
      <c r="D2241" s="98" t="s">
        <v>13667</v>
      </c>
      <c r="E2241" s="98" t="s">
        <v>13668</v>
      </c>
      <c r="F2241" s="124">
        <v>11</v>
      </c>
      <c r="G2241" s="112">
        <v>40736</v>
      </c>
      <c r="H2241" s="98"/>
      <c r="I2241" s="123" t="str">
        <f t="shared" si="34"/>
        <v>NÃO</v>
      </c>
      <c r="J2241" s="123"/>
      <c r="K2241" s="123"/>
      <c r="L2241" s="123"/>
      <c r="M2241" s="98" t="s">
        <v>15921</v>
      </c>
      <c r="N2241" s="118"/>
    </row>
    <row r="2242" spans="1:14" x14ac:dyDescent="0.25">
      <c r="A2242" s="130">
        <v>95642286000115</v>
      </c>
      <c r="B2242" s="98" t="s">
        <v>11484</v>
      </c>
      <c r="C2242" s="123" t="s">
        <v>3143</v>
      </c>
      <c r="D2242" s="98" t="s">
        <v>13667</v>
      </c>
      <c r="E2242" s="98" t="s">
        <v>13668</v>
      </c>
      <c r="F2242" s="124">
        <v>11</v>
      </c>
      <c r="G2242" s="112">
        <v>40530</v>
      </c>
      <c r="H2242" s="98"/>
      <c r="I2242" s="123" t="str">
        <f t="shared" si="34"/>
        <v>NÃO</v>
      </c>
      <c r="J2242" s="123"/>
      <c r="K2242" s="123"/>
      <c r="L2242" s="123"/>
      <c r="M2242" s="98"/>
      <c r="N2242" s="118"/>
    </row>
    <row r="2243" spans="1:14" x14ac:dyDescent="0.25">
      <c r="A2243" s="130">
        <v>1127430000131</v>
      </c>
      <c r="B2243" s="98" t="s">
        <v>11485</v>
      </c>
      <c r="C2243" s="123" t="s">
        <v>901</v>
      </c>
      <c r="D2243" s="98" t="s">
        <v>13667</v>
      </c>
      <c r="E2243" s="98" t="s">
        <v>13668</v>
      </c>
      <c r="F2243" s="124">
        <v>14</v>
      </c>
      <c r="G2243" s="112">
        <v>44136</v>
      </c>
      <c r="H2243" s="98"/>
      <c r="I2243" s="123" t="str">
        <f t="shared" ref="I2243:I2306" si="35">IFERROR(IF(OR(E2243="Ativos", E2243="Aposentados",E2243="Pensionistas"),IF(F2243&gt;=14,"SIM","NÃO"),""),"")</f>
        <v>SIM</v>
      </c>
      <c r="J2243" s="123"/>
      <c r="K2243" s="123"/>
      <c r="L2243" s="123"/>
      <c r="M2243" s="98"/>
      <c r="N2243" s="118"/>
    </row>
    <row r="2244" spans="1:14" x14ac:dyDescent="0.25">
      <c r="A2244" s="130">
        <v>2262368000153</v>
      </c>
      <c r="B2244" s="98" t="s">
        <v>11486</v>
      </c>
      <c r="C2244" s="123" t="s">
        <v>901</v>
      </c>
      <c r="D2244" s="98" t="s">
        <v>13667</v>
      </c>
      <c r="E2244" s="98" t="s">
        <v>13668</v>
      </c>
      <c r="F2244" s="124">
        <v>13.29</v>
      </c>
      <c r="G2244" s="112">
        <v>43770</v>
      </c>
      <c r="H2244" s="98"/>
      <c r="I2244" s="123" t="str">
        <f t="shared" si="35"/>
        <v>NÃO</v>
      </c>
      <c r="J2244" s="123"/>
      <c r="K2244" s="123"/>
      <c r="L2244" s="123"/>
      <c r="M2244" s="98"/>
      <c r="N2244" s="118"/>
    </row>
    <row r="2245" spans="1:14" x14ac:dyDescent="0.25">
      <c r="A2245" s="130">
        <v>82892332000192</v>
      </c>
      <c r="B2245" s="98" t="s">
        <v>11487</v>
      </c>
      <c r="C2245" s="123" t="s">
        <v>4289</v>
      </c>
      <c r="D2245" s="98" t="s">
        <v>13667</v>
      </c>
      <c r="E2245" s="98" t="s">
        <v>13668</v>
      </c>
      <c r="F2245" s="124">
        <v>11</v>
      </c>
      <c r="G2245" s="112">
        <v>38561</v>
      </c>
      <c r="H2245" s="98"/>
      <c r="I2245" s="123" t="str">
        <f t="shared" si="35"/>
        <v>NÃO</v>
      </c>
      <c r="J2245" s="123"/>
      <c r="K2245" s="123"/>
      <c r="L2245" s="123"/>
      <c r="M2245" s="98" t="s">
        <v>16581</v>
      </c>
      <c r="N2245" s="118"/>
    </row>
    <row r="2246" spans="1:14" x14ac:dyDescent="0.25">
      <c r="A2246" s="130">
        <v>87261509000176</v>
      </c>
      <c r="B2246" s="98" t="s">
        <v>11488</v>
      </c>
      <c r="C2246" s="123" t="s">
        <v>3812</v>
      </c>
      <c r="D2246" s="98" t="s">
        <v>13667</v>
      </c>
      <c r="E2246" s="98" t="s">
        <v>13668</v>
      </c>
      <c r="F2246" s="124">
        <v>14</v>
      </c>
      <c r="G2246" s="112">
        <v>44013</v>
      </c>
      <c r="H2246" s="98"/>
      <c r="I2246" s="123" t="str">
        <f t="shared" si="35"/>
        <v>SIM</v>
      </c>
      <c r="J2246" s="123"/>
      <c r="K2246" s="123"/>
      <c r="L2246" s="123"/>
      <c r="M2246" s="98"/>
      <c r="N2246" s="118"/>
    </row>
    <row r="2247" spans="1:14" x14ac:dyDescent="0.25">
      <c r="A2247" s="130">
        <v>6554018000111</v>
      </c>
      <c r="B2247" s="98" t="s">
        <v>11489</v>
      </c>
      <c r="C2247" s="123" t="s">
        <v>2926</v>
      </c>
      <c r="D2247" s="98" t="s">
        <v>13667</v>
      </c>
      <c r="E2247" s="98" t="s">
        <v>13668</v>
      </c>
      <c r="F2247" s="124">
        <v>11</v>
      </c>
      <c r="G2247" s="112">
        <v>39363</v>
      </c>
      <c r="H2247" s="98"/>
      <c r="I2247" s="123" t="str">
        <f t="shared" si="35"/>
        <v>NÃO</v>
      </c>
      <c r="J2247" s="123"/>
      <c r="K2247" s="123"/>
      <c r="L2247" s="123"/>
      <c r="M2247" s="98" t="s">
        <v>15552</v>
      </c>
      <c r="N2247" s="118"/>
    </row>
    <row r="2248" spans="1:14" x14ac:dyDescent="0.25">
      <c r="A2248" s="130">
        <v>82892290000190</v>
      </c>
      <c r="B2248" s="98" t="s">
        <v>11490</v>
      </c>
      <c r="C2248" s="123" t="s">
        <v>4289</v>
      </c>
      <c r="D2248" s="98" t="s">
        <v>13667</v>
      </c>
      <c r="E2248" s="98" t="s">
        <v>13668</v>
      </c>
      <c r="F2248" s="124">
        <v>14</v>
      </c>
      <c r="G2248" s="112">
        <v>44136</v>
      </c>
      <c r="H2248" s="98"/>
      <c r="I2248" s="123" t="str">
        <f t="shared" si="35"/>
        <v>SIM</v>
      </c>
      <c r="J2248" s="123"/>
      <c r="K2248" s="123"/>
      <c r="L2248" s="123"/>
      <c r="M2248" s="98"/>
      <c r="N2248" s="118"/>
    </row>
    <row r="2249" spans="1:14" x14ac:dyDescent="0.25">
      <c r="A2249" s="130">
        <v>13908728000168</v>
      </c>
      <c r="B2249" s="98" t="s">
        <v>11491</v>
      </c>
      <c r="C2249" s="123" t="s">
        <v>215</v>
      </c>
      <c r="D2249" s="98" t="s">
        <v>13667</v>
      </c>
      <c r="E2249" s="98" t="s">
        <v>13668</v>
      </c>
      <c r="F2249" s="124">
        <v>7</v>
      </c>
      <c r="G2249" s="112">
        <v>37886</v>
      </c>
      <c r="H2249" s="98"/>
      <c r="I2249" s="123" t="str">
        <f t="shared" si="35"/>
        <v>NÃO</v>
      </c>
      <c r="J2249" s="123"/>
      <c r="K2249" s="123"/>
      <c r="L2249" s="123"/>
      <c r="M2249" s="98"/>
      <c r="N2249" s="118"/>
    </row>
    <row r="2250" spans="1:14" x14ac:dyDescent="0.25">
      <c r="A2250" s="130">
        <v>3567930000110</v>
      </c>
      <c r="B2250" s="98" t="s">
        <v>11492</v>
      </c>
      <c r="C2250" s="123" t="s">
        <v>2197</v>
      </c>
      <c r="D2250" s="98" t="s">
        <v>13667</v>
      </c>
      <c r="E2250" s="98" t="s">
        <v>13668</v>
      </c>
      <c r="F2250" s="124">
        <v>11</v>
      </c>
      <c r="G2250" s="112">
        <v>42073</v>
      </c>
      <c r="H2250" s="98"/>
      <c r="I2250" s="123" t="str">
        <f t="shared" si="35"/>
        <v>NÃO</v>
      </c>
      <c r="J2250" s="123"/>
      <c r="K2250" s="123"/>
      <c r="L2250" s="123"/>
      <c r="M2250" s="98" t="s">
        <v>14842</v>
      </c>
      <c r="N2250" s="118"/>
    </row>
    <row r="2251" spans="1:14" x14ac:dyDescent="0.25">
      <c r="A2251" s="130">
        <v>87842233000110</v>
      </c>
      <c r="B2251" s="98" t="s">
        <v>11493</v>
      </c>
      <c r="C2251" s="123" t="s">
        <v>3812</v>
      </c>
      <c r="D2251" s="98" t="s">
        <v>13667</v>
      </c>
      <c r="E2251" s="98" t="s">
        <v>13668</v>
      </c>
      <c r="F2251" s="124">
        <v>14</v>
      </c>
      <c r="G2251" s="112">
        <v>44013</v>
      </c>
      <c r="H2251" s="98"/>
      <c r="I2251" s="123" t="str">
        <f t="shared" si="35"/>
        <v>SIM</v>
      </c>
      <c r="J2251" s="123"/>
      <c r="K2251" s="123"/>
      <c r="L2251" s="123"/>
      <c r="M2251" s="98"/>
      <c r="N2251" s="118"/>
    </row>
    <row r="2252" spans="1:14" x14ac:dyDescent="0.25">
      <c r="A2252" s="130">
        <v>1005727000124</v>
      </c>
      <c r="B2252" s="98" t="s">
        <v>11494</v>
      </c>
      <c r="C2252" s="123" t="s">
        <v>901</v>
      </c>
      <c r="D2252" s="98" t="s">
        <v>13667</v>
      </c>
      <c r="E2252" s="98" t="s">
        <v>13668</v>
      </c>
      <c r="F2252" s="124">
        <v>11</v>
      </c>
      <c r="G2252" s="112">
        <v>41883</v>
      </c>
      <c r="H2252" s="98"/>
      <c r="I2252" s="123" t="str">
        <f t="shared" si="35"/>
        <v>NÃO</v>
      </c>
      <c r="J2252" s="123"/>
      <c r="K2252" s="123"/>
      <c r="L2252" s="123"/>
      <c r="M2252" s="98" t="s">
        <v>14134</v>
      </c>
      <c r="N2252" s="118"/>
    </row>
    <row r="2253" spans="1:14" x14ac:dyDescent="0.25">
      <c r="A2253" s="130">
        <v>24859316000100</v>
      </c>
      <c r="B2253" s="98" t="s">
        <v>11495</v>
      </c>
      <c r="C2253" s="123" t="s">
        <v>901</v>
      </c>
      <c r="D2253" s="98" t="s">
        <v>13667</v>
      </c>
      <c r="E2253" s="98" t="s">
        <v>13668</v>
      </c>
      <c r="F2253" s="124">
        <v>11</v>
      </c>
      <c r="G2253" s="112">
        <v>41967</v>
      </c>
      <c r="H2253" s="98"/>
      <c r="I2253" s="123" t="str">
        <f t="shared" si="35"/>
        <v>NÃO</v>
      </c>
      <c r="J2253" s="123"/>
      <c r="K2253" s="123"/>
      <c r="L2253" s="123"/>
      <c r="M2253" s="98" t="s">
        <v>14136</v>
      </c>
      <c r="N2253" s="118"/>
    </row>
    <row r="2254" spans="1:14" x14ac:dyDescent="0.25">
      <c r="A2254" s="130">
        <v>3563335000106</v>
      </c>
      <c r="B2254" s="98" t="s">
        <v>11496</v>
      </c>
      <c r="C2254" s="123" t="s">
        <v>2197</v>
      </c>
      <c r="D2254" s="98" t="s">
        <v>13667</v>
      </c>
      <c r="E2254" s="98" t="s">
        <v>13668</v>
      </c>
      <c r="F2254" s="124">
        <v>11</v>
      </c>
      <c r="G2254" s="112">
        <v>38746</v>
      </c>
      <c r="H2254" s="98"/>
      <c r="I2254" s="123" t="str">
        <f t="shared" si="35"/>
        <v>NÃO</v>
      </c>
      <c r="J2254" s="123"/>
      <c r="K2254" s="123"/>
      <c r="L2254" s="123"/>
      <c r="M2254" s="98"/>
      <c r="N2254" s="118"/>
    </row>
    <row r="2255" spans="1:14" x14ac:dyDescent="0.25">
      <c r="A2255" s="130">
        <v>46605051000148</v>
      </c>
      <c r="B2255" s="98" t="s">
        <v>11497</v>
      </c>
      <c r="C2255" s="123" t="s">
        <v>4626</v>
      </c>
      <c r="D2255" s="98" t="s">
        <v>13667</v>
      </c>
      <c r="E2255" s="98" t="s">
        <v>13668</v>
      </c>
      <c r="F2255" s="124">
        <v>11</v>
      </c>
      <c r="G2255" s="112">
        <v>43173</v>
      </c>
      <c r="H2255" s="98"/>
      <c r="I2255" s="123" t="str">
        <f t="shared" si="35"/>
        <v>NÃO</v>
      </c>
      <c r="J2255" s="123"/>
      <c r="K2255" s="123"/>
      <c r="L2255" s="123"/>
      <c r="M2255" s="98" t="s">
        <v>16681</v>
      </c>
      <c r="N2255" s="118"/>
    </row>
    <row r="2256" spans="1:14" x14ac:dyDescent="0.25">
      <c r="A2256" s="130">
        <v>36288900000123</v>
      </c>
      <c r="B2256" s="98" t="s">
        <v>11498</v>
      </c>
      <c r="C2256" s="123" t="s">
        <v>3513</v>
      </c>
      <c r="D2256" s="98" t="s">
        <v>13667</v>
      </c>
      <c r="E2256" s="98" t="s">
        <v>13668</v>
      </c>
      <c r="F2256" s="124">
        <v>11</v>
      </c>
      <c r="G2256" s="112">
        <v>41247</v>
      </c>
      <c r="H2256" s="98"/>
      <c r="I2256" s="123" t="str">
        <f t="shared" si="35"/>
        <v>NÃO</v>
      </c>
      <c r="J2256" s="123"/>
      <c r="K2256" s="123"/>
      <c r="L2256" s="123"/>
      <c r="M2256" s="98" t="s">
        <v>15923</v>
      </c>
      <c r="N2256" s="118"/>
    </row>
    <row r="2257" spans="1:14" x14ac:dyDescent="0.25">
      <c r="A2257" s="130">
        <v>1321850000154</v>
      </c>
      <c r="B2257" s="98" t="s">
        <v>11499</v>
      </c>
      <c r="C2257" s="123" t="s">
        <v>2274</v>
      </c>
      <c r="D2257" s="98" t="s">
        <v>13667</v>
      </c>
      <c r="E2257" s="98" t="s">
        <v>13668</v>
      </c>
      <c r="F2257" s="124">
        <v>11</v>
      </c>
      <c r="G2257" s="112">
        <v>42124</v>
      </c>
      <c r="H2257" s="98"/>
      <c r="I2257" s="123" t="str">
        <f t="shared" si="35"/>
        <v>NÃO</v>
      </c>
      <c r="J2257" s="123"/>
      <c r="K2257" s="123"/>
      <c r="L2257" s="123"/>
      <c r="M2257" s="98" t="s">
        <v>14922</v>
      </c>
      <c r="N2257" s="118"/>
    </row>
    <row r="2258" spans="1:14" x14ac:dyDescent="0.25">
      <c r="A2258" s="130">
        <v>3452299000103</v>
      </c>
      <c r="B2258" s="98" t="s">
        <v>11500</v>
      </c>
      <c r="C2258" s="123" t="s">
        <v>2197</v>
      </c>
      <c r="D2258" s="98" t="s">
        <v>13667</v>
      </c>
      <c r="E2258" s="98" t="s">
        <v>13668</v>
      </c>
      <c r="F2258" s="124">
        <v>11</v>
      </c>
      <c r="G2258" s="112">
        <v>43333</v>
      </c>
      <c r="H2258" s="98"/>
      <c r="I2258" s="123" t="str">
        <f t="shared" si="35"/>
        <v>NÃO</v>
      </c>
      <c r="J2258" s="123"/>
      <c r="K2258" s="123"/>
      <c r="L2258" s="123"/>
      <c r="M2258" s="98" t="s">
        <v>14847</v>
      </c>
      <c r="N2258" s="118"/>
    </row>
    <row r="2259" spans="1:14" x14ac:dyDescent="0.25">
      <c r="A2259" s="130">
        <v>13128780000100</v>
      </c>
      <c r="B2259" s="98" t="s">
        <v>11501</v>
      </c>
      <c r="C2259" s="123" t="s">
        <v>4559</v>
      </c>
      <c r="D2259" s="98" t="s">
        <v>13667</v>
      </c>
      <c r="E2259" s="98" t="s">
        <v>13668</v>
      </c>
      <c r="F2259" s="124">
        <v>11</v>
      </c>
      <c r="G2259" s="112">
        <v>37253</v>
      </c>
      <c r="H2259" s="98"/>
      <c r="I2259" s="123" t="str">
        <f t="shared" si="35"/>
        <v>NÃO</v>
      </c>
      <c r="J2259" s="123"/>
      <c r="K2259" s="123"/>
      <c r="L2259" s="123"/>
      <c r="M2259" s="98" t="s">
        <v>16666</v>
      </c>
      <c r="N2259" s="118"/>
    </row>
    <row r="2260" spans="1:14" x14ac:dyDescent="0.25">
      <c r="A2260" s="130">
        <v>58993577000121</v>
      </c>
      <c r="B2260" s="98" t="s">
        <v>11502</v>
      </c>
      <c r="C2260" s="123" t="s">
        <v>4626</v>
      </c>
      <c r="D2260" s="98" t="s">
        <v>13667</v>
      </c>
      <c r="E2260" s="98" t="s">
        <v>13668</v>
      </c>
      <c r="F2260" s="124">
        <v>11</v>
      </c>
      <c r="G2260" s="112">
        <v>40115</v>
      </c>
      <c r="H2260" s="98"/>
      <c r="I2260" s="123" t="str">
        <f t="shared" si="35"/>
        <v>NÃO</v>
      </c>
      <c r="J2260" s="123"/>
      <c r="K2260" s="123"/>
      <c r="L2260" s="123"/>
      <c r="M2260" s="98"/>
      <c r="N2260" s="118"/>
    </row>
    <row r="2261" spans="1:14" x14ac:dyDescent="0.25">
      <c r="A2261" s="130">
        <v>7684756000146</v>
      </c>
      <c r="B2261" s="98" t="s">
        <v>11503</v>
      </c>
      <c r="C2261" s="123" t="s">
        <v>634</v>
      </c>
      <c r="D2261" s="98" t="s">
        <v>13667</v>
      </c>
      <c r="E2261" s="98" t="s">
        <v>13668</v>
      </c>
      <c r="F2261" s="124">
        <v>11</v>
      </c>
      <c r="G2261" s="112">
        <v>38771</v>
      </c>
      <c r="H2261" s="98"/>
      <c r="I2261" s="123" t="str">
        <f t="shared" si="35"/>
        <v>NÃO</v>
      </c>
      <c r="J2261" s="123"/>
      <c r="K2261" s="123"/>
      <c r="L2261" s="123"/>
      <c r="M2261" s="98" t="s">
        <v>13936</v>
      </c>
      <c r="N2261" s="118"/>
    </row>
    <row r="2262" spans="1:14" x14ac:dyDescent="0.25">
      <c r="A2262" s="130">
        <v>7387392000132</v>
      </c>
      <c r="B2262" s="98" t="s">
        <v>11504</v>
      </c>
      <c r="C2262" s="123" t="s">
        <v>634</v>
      </c>
      <c r="D2262" s="98" t="s">
        <v>13667</v>
      </c>
      <c r="E2262" s="98" t="s">
        <v>13668</v>
      </c>
      <c r="F2262" s="124">
        <v>11</v>
      </c>
      <c r="G2262" s="112">
        <v>40084</v>
      </c>
      <c r="H2262" s="98"/>
      <c r="I2262" s="123" t="str">
        <f t="shared" si="35"/>
        <v>NÃO</v>
      </c>
      <c r="J2262" s="123"/>
      <c r="K2262" s="123"/>
      <c r="L2262" s="123"/>
      <c r="M2262" s="98" t="s">
        <v>13939</v>
      </c>
      <c r="N2262" s="118"/>
    </row>
    <row r="2263" spans="1:14" x14ac:dyDescent="0.25">
      <c r="A2263" s="130">
        <v>1613860000163</v>
      </c>
      <c r="B2263" s="98" t="s">
        <v>11505</v>
      </c>
      <c r="C2263" s="123" t="s">
        <v>2758</v>
      </c>
      <c r="D2263" s="98" t="s">
        <v>13667</v>
      </c>
      <c r="E2263" s="98" t="s">
        <v>13668</v>
      </c>
      <c r="F2263" s="124">
        <v>11</v>
      </c>
      <c r="G2263" s="112">
        <v>40779</v>
      </c>
      <c r="H2263" s="98"/>
      <c r="I2263" s="123" t="str">
        <f t="shared" si="35"/>
        <v>NÃO</v>
      </c>
      <c r="J2263" s="123"/>
      <c r="K2263" s="123"/>
      <c r="L2263" s="123"/>
      <c r="M2263" s="98" t="s">
        <v>13757</v>
      </c>
      <c r="N2263" s="118"/>
    </row>
    <row r="2264" spans="1:14" x14ac:dyDescent="0.25">
      <c r="A2264" s="130">
        <v>27142702000166</v>
      </c>
      <c r="B2264" s="98" t="s">
        <v>11506</v>
      </c>
      <c r="C2264" s="123" t="s">
        <v>821</v>
      </c>
      <c r="D2264" s="98" t="s">
        <v>13667</v>
      </c>
      <c r="E2264" s="98" t="s">
        <v>13668</v>
      </c>
      <c r="F2264" s="124">
        <v>14</v>
      </c>
      <c r="G2264" s="112">
        <v>44044</v>
      </c>
      <c r="H2264" s="98"/>
      <c r="I2264" s="123" t="str">
        <f t="shared" si="35"/>
        <v>SIM</v>
      </c>
      <c r="J2264" s="123"/>
      <c r="K2264" s="123"/>
      <c r="L2264" s="123"/>
      <c r="M2264" s="98"/>
      <c r="N2264" s="118"/>
    </row>
    <row r="2265" spans="1:14" x14ac:dyDescent="0.25">
      <c r="A2265" s="130">
        <v>1318898000103</v>
      </c>
      <c r="B2265" s="98" t="s">
        <v>11507</v>
      </c>
      <c r="C2265" s="123" t="s">
        <v>901</v>
      </c>
      <c r="D2265" s="98" t="s">
        <v>13667</v>
      </c>
      <c r="E2265" s="98" t="s">
        <v>13668</v>
      </c>
      <c r="F2265" s="124">
        <v>11</v>
      </c>
      <c r="G2265" s="112">
        <v>40672</v>
      </c>
      <c r="H2265" s="98"/>
      <c r="I2265" s="123" t="str">
        <f t="shared" si="35"/>
        <v>NÃO</v>
      </c>
      <c r="J2265" s="123"/>
      <c r="K2265" s="123"/>
      <c r="L2265" s="123"/>
      <c r="M2265" s="98"/>
      <c r="N2265" s="118"/>
    </row>
    <row r="2266" spans="1:14" x14ac:dyDescent="0.25">
      <c r="A2266" s="130">
        <v>1215474000113</v>
      </c>
      <c r="B2266" s="98" t="s">
        <v>11508</v>
      </c>
      <c r="C2266" s="123" t="s">
        <v>901</v>
      </c>
      <c r="D2266" s="98" t="s">
        <v>13667</v>
      </c>
      <c r="E2266" s="98" t="s">
        <v>13668</v>
      </c>
      <c r="F2266" s="124">
        <v>11</v>
      </c>
      <c r="G2266" s="112">
        <v>42892</v>
      </c>
      <c r="H2266" s="98"/>
      <c r="I2266" s="123" t="str">
        <f t="shared" si="35"/>
        <v>NÃO</v>
      </c>
      <c r="J2266" s="123"/>
      <c r="K2266" s="123"/>
      <c r="L2266" s="123"/>
      <c r="M2266" s="98"/>
      <c r="N2266" s="118"/>
    </row>
    <row r="2267" spans="1:14" x14ac:dyDescent="0.25">
      <c r="A2267" s="130">
        <v>2070621000177</v>
      </c>
      <c r="B2267" s="98" t="s">
        <v>11509</v>
      </c>
      <c r="C2267" s="123" t="s">
        <v>5227</v>
      </c>
      <c r="D2267" s="98" t="s">
        <v>13667</v>
      </c>
      <c r="E2267" s="98" t="s">
        <v>13668</v>
      </c>
      <c r="F2267" s="124">
        <v>11</v>
      </c>
      <c r="G2267" s="112">
        <v>40668</v>
      </c>
      <c r="H2267" s="98"/>
      <c r="I2267" s="123" t="str">
        <f t="shared" si="35"/>
        <v>NÃO</v>
      </c>
      <c r="J2267" s="123"/>
      <c r="K2267" s="123"/>
      <c r="L2267" s="123"/>
      <c r="M2267" s="98" t="s">
        <v>17005</v>
      </c>
      <c r="N2267" s="118"/>
    </row>
    <row r="2268" spans="1:14" x14ac:dyDescent="0.25">
      <c r="A2268" s="130">
        <v>3239035000176</v>
      </c>
      <c r="B2268" s="98" t="s">
        <v>11510</v>
      </c>
      <c r="C2268" s="123" t="s">
        <v>2274</v>
      </c>
      <c r="D2268" s="98" t="s">
        <v>13667</v>
      </c>
      <c r="E2268" s="98" t="s">
        <v>13668</v>
      </c>
      <c r="F2268" s="124">
        <v>14</v>
      </c>
      <c r="G2268" s="112">
        <v>44044</v>
      </c>
      <c r="H2268" s="98"/>
      <c r="I2268" s="123" t="str">
        <f t="shared" si="35"/>
        <v>SIM</v>
      </c>
      <c r="J2268" s="123"/>
      <c r="K2268" s="123"/>
      <c r="L2268" s="123"/>
      <c r="M2268" s="98"/>
      <c r="N2268" s="118"/>
    </row>
    <row r="2269" spans="1:14" x14ac:dyDescent="0.25">
      <c r="A2269" s="130">
        <v>1830793000139</v>
      </c>
      <c r="B2269" s="98" t="s">
        <v>11511</v>
      </c>
      <c r="C2269" s="123" t="s">
        <v>5227</v>
      </c>
      <c r="D2269" s="98" t="s">
        <v>13667</v>
      </c>
      <c r="E2269" s="98" t="s">
        <v>13668</v>
      </c>
      <c r="F2269" s="124">
        <v>11</v>
      </c>
      <c r="G2269" s="112">
        <v>38433</v>
      </c>
      <c r="H2269" s="98"/>
      <c r="I2269" s="123" t="str">
        <f t="shared" si="35"/>
        <v>NÃO</v>
      </c>
      <c r="J2269" s="123"/>
      <c r="K2269" s="123"/>
      <c r="L2269" s="123"/>
      <c r="M2269" s="98"/>
      <c r="N2269" s="118"/>
    </row>
    <row r="2270" spans="1:14" x14ac:dyDescent="0.25">
      <c r="A2270" s="130">
        <v>3947926000187</v>
      </c>
      <c r="B2270" s="98" t="s">
        <v>11512</v>
      </c>
      <c r="C2270" s="123" t="s">
        <v>2274</v>
      </c>
      <c r="D2270" s="98" t="s">
        <v>13667</v>
      </c>
      <c r="E2270" s="98" t="s">
        <v>13668</v>
      </c>
      <c r="F2270" s="124">
        <v>11</v>
      </c>
      <c r="G2270" s="112">
        <v>40280</v>
      </c>
      <c r="H2270" s="98"/>
      <c r="I2270" s="123" t="str">
        <f t="shared" si="35"/>
        <v>NÃO</v>
      </c>
      <c r="J2270" s="123"/>
      <c r="K2270" s="123"/>
      <c r="L2270" s="123"/>
      <c r="M2270" s="98"/>
      <c r="N2270" s="118"/>
    </row>
    <row r="2271" spans="1:14" x14ac:dyDescent="0.25">
      <c r="A2271" s="130">
        <v>1237403000111</v>
      </c>
      <c r="B2271" s="98" t="s">
        <v>11513</v>
      </c>
      <c r="C2271" s="123" t="s">
        <v>5227</v>
      </c>
      <c r="D2271" s="98" t="s">
        <v>13667</v>
      </c>
      <c r="E2271" s="98" t="s">
        <v>13668</v>
      </c>
      <c r="F2271" s="124">
        <v>11</v>
      </c>
      <c r="G2271" s="112">
        <v>41617</v>
      </c>
      <c r="H2271" s="98"/>
      <c r="I2271" s="123" t="str">
        <f t="shared" si="35"/>
        <v>NÃO</v>
      </c>
      <c r="J2271" s="123"/>
      <c r="K2271" s="123"/>
      <c r="L2271" s="123"/>
      <c r="M2271" s="98" t="s">
        <v>17007</v>
      </c>
      <c r="N2271" s="118"/>
    </row>
    <row r="2272" spans="1:14" x14ac:dyDescent="0.25">
      <c r="A2272" s="130">
        <v>3759271000113</v>
      </c>
      <c r="B2272" s="98" t="s">
        <v>11514</v>
      </c>
      <c r="C2272" s="123" t="s">
        <v>2197</v>
      </c>
      <c r="D2272" s="98" t="s">
        <v>13667</v>
      </c>
      <c r="E2272" s="98" t="s">
        <v>13668</v>
      </c>
      <c r="F2272" s="124">
        <v>11</v>
      </c>
      <c r="G2272" s="112">
        <v>39859</v>
      </c>
      <c r="H2272" s="98"/>
      <c r="I2272" s="123" t="str">
        <f t="shared" si="35"/>
        <v>NÃO</v>
      </c>
      <c r="J2272" s="123"/>
      <c r="K2272" s="123"/>
      <c r="L2272" s="123"/>
      <c r="M2272" s="98"/>
      <c r="N2272" s="118"/>
    </row>
    <row r="2273" spans="1:14" x14ac:dyDescent="0.25">
      <c r="A2273" s="130">
        <v>46634176000104</v>
      </c>
      <c r="B2273" s="98" t="s">
        <v>11515</v>
      </c>
      <c r="C2273" s="123" t="s">
        <v>4626</v>
      </c>
      <c r="D2273" s="98" t="s">
        <v>13667</v>
      </c>
      <c r="E2273" s="98" t="s">
        <v>13668</v>
      </c>
      <c r="F2273" s="124">
        <v>11</v>
      </c>
      <c r="G2273" s="112">
        <v>43013</v>
      </c>
      <c r="H2273" s="98"/>
      <c r="I2273" s="123" t="str">
        <f t="shared" si="35"/>
        <v>NÃO</v>
      </c>
      <c r="J2273" s="123"/>
      <c r="K2273" s="123"/>
      <c r="L2273" s="123"/>
      <c r="M2273" s="98" t="s">
        <v>16683</v>
      </c>
      <c r="N2273" s="118"/>
    </row>
    <row r="2274" spans="1:14" x14ac:dyDescent="0.25">
      <c r="A2274" s="130">
        <v>12198693000158</v>
      </c>
      <c r="B2274" s="98" t="s">
        <v>11516</v>
      </c>
      <c r="C2274" s="123" t="s">
        <v>29</v>
      </c>
      <c r="D2274" s="98" t="s">
        <v>13667</v>
      </c>
      <c r="E2274" s="98" t="s">
        <v>13668</v>
      </c>
      <c r="F2274" s="124">
        <v>11</v>
      </c>
      <c r="G2274" s="112">
        <v>40751</v>
      </c>
      <c r="H2274" s="98"/>
      <c r="I2274" s="123" t="str">
        <f t="shared" si="35"/>
        <v>NÃO</v>
      </c>
      <c r="J2274" s="123"/>
      <c r="K2274" s="123"/>
      <c r="L2274" s="123"/>
      <c r="M2274" s="98" t="s">
        <v>13679</v>
      </c>
      <c r="N2274" s="118"/>
    </row>
    <row r="2275" spans="1:14" x14ac:dyDescent="0.25">
      <c r="A2275" s="130">
        <v>18132167000171</v>
      </c>
      <c r="B2275" s="98" t="s">
        <v>11517</v>
      </c>
      <c r="C2275" s="123" t="s">
        <v>1356</v>
      </c>
      <c r="D2275" s="98" t="s">
        <v>13667</v>
      </c>
      <c r="E2275" s="98" t="s">
        <v>13668</v>
      </c>
      <c r="F2275" s="124">
        <v>14</v>
      </c>
      <c r="G2275" s="112">
        <v>44070</v>
      </c>
      <c r="H2275" s="98"/>
      <c r="I2275" s="123" t="str">
        <f t="shared" si="35"/>
        <v>SIM</v>
      </c>
      <c r="J2275" s="123"/>
      <c r="K2275" s="123"/>
      <c r="L2275" s="123"/>
      <c r="M2275" s="98"/>
      <c r="N2275" s="118"/>
    </row>
    <row r="2276" spans="1:14" x14ac:dyDescent="0.25">
      <c r="A2276" s="130">
        <v>76958966000106</v>
      </c>
      <c r="B2276" s="98" t="s">
        <v>11518</v>
      </c>
      <c r="C2276" s="123" t="s">
        <v>3143</v>
      </c>
      <c r="D2276" s="98" t="s">
        <v>13667</v>
      </c>
      <c r="E2276" s="98" t="s">
        <v>13668</v>
      </c>
      <c r="F2276" s="124">
        <v>11</v>
      </c>
      <c r="G2276" s="112">
        <v>38664</v>
      </c>
      <c r="H2276" s="98"/>
      <c r="I2276" s="123" t="str">
        <f t="shared" si="35"/>
        <v>NÃO</v>
      </c>
      <c r="J2276" s="123"/>
      <c r="K2276" s="123"/>
      <c r="L2276" s="123"/>
      <c r="M2276" s="98" t="s">
        <v>15662</v>
      </c>
      <c r="N2276" s="118"/>
    </row>
    <row r="2277" spans="1:14" x14ac:dyDescent="0.25">
      <c r="A2277" s="130">
        <v>23098510000149</v>
      </c>
      <c r="B2277" s="98" t="s">
        <v>11519</v>
      </c>
      <c r="C2277" s="123" t="s">
        <v>1356</v>
      </c>
      <c r="D2277" s="98" t="s">
        <v>13667</v>
      </c>
      <c r="E2277" s="98" t="s">
        <v>13668</v>
      </c>
      <c r="F2277" s="124">
        <v>11</v>
      </c>
      <c r="G2277" s="112">
        <v>41610</v>
      </c>
      <c r="H2277" s="98"/>
      <c r="I2277" s="123" t="str">
        <f t="shared" si="35"/>
        <v>NÃO</v>
      </c>
      <c r="J2277" s="123"/>
      <c r="K2277" s="123"/>
      <c r="L2277" s="123"/>
      <c r="M2277" s="98"/>
      <c r="N2277" s="118"/>
    </row>
    <row r="2278" spans="1:14" x14ac:dyDescent="0.25">
      <c r="A2278" s="130">
        <v>75658377000131</v>
      </c>
      <c r="B2278" s="98" t="s">
        <v>11520</v>
      </c>
      <c r="C2278" s="123" t="s">
        <v>3143</v>
      </c>
      <c r="D2278" s="98" t="s">
        <v>13667</v>
      </c>
      <c r="E2278" s="98" t="s">
        <v>13668</v>
      </c>
      <c r="F2278" s="124">
        <v>11</v>
      </c>
      <c r="G2278" s="112">
        <v>43740</v>
      </c>
      <c r="H2278" s="98"/>
      <c r="I2278" s="123" t="str">
        <f t="shared" si="35"/>
        <v>NÃO</v>
      </c>
      <c r="J2278" s="123"/>
      <c r="K2278" s="123"/>
      <c r="L2278" s="123"/>
      <c r="M2278" s="98"/>
      <c r="N2278" s="118"/>
    </row>
    <row r="2279" spans="1:14" x14ac:dyDescent="0.25">
      <c r="A2279" s="130">
        <v>15023914000145</v>
      </c>
      <c r="B2279" s="98" t="s">
        <v>11521</v>
      </c>
      <c r="C2279" s="123" t="s">
        <v>2274</v>
      </c>
      <c r="D2279" s="98" t="s">
        <v>13667</v>
      </c>
      <c r="E2279" s="98" t="s">
        <v>13668</v>
      </c>
      <c r="F2279" s="124">
        <v>14</v>
      </c>
      <c r="G2279" s="112">
        <v>44062</v>
      </c>
      <c r="H2279" s="98"/>
      <c r="I2279" s="123" t="str">
        <f t="shared" si="35"/>
        <v>SIM</v>
      </c>
      <c r="J2279" s="123"/>
      <c r="K2279" s="123"/>
      <c r="L2279" s="123"/>
      <c r="M2279" s="98"/>
      <c r="N2279" s="118"/>
    </row>
    <row r="2280" spans="1:14" x14ac:dyDescent="0.25">
      <c r="A2280" s="130">
        <v>83102228000110</v>
      </c>
      <c r="B2280" s="98" t="s">
        <v>11522</v>
      </c>
      <c r="C2280" s="123" t="s">
        <v>4289</v>
      </c>
      <c r="D2280" s="98" t="s">
        <v>13667</v>
      </c>
      <c r="E2280" s="98" t="s">
        <v>13668</v>
      </c>
      <c r="F2280" s="124">
        <v>14</v>
      </c>
      <c r="G2280" s="112">
        <v>43910</v>
      </c>
      <c r="H2280" s="98"/>
      <c r="I2280" s="123" t="str">
        <f t="shared" si="35"/>
        <v>SIM</v>
      </c>
      <c r="J2280" s="123"/>
      <c r="K2280" s="123"/>
      <c r="L2280" s="123"/>
      <c r="M2280" s="98"/>
      <c r="N2280" s="118"/>
    </row>
    <row r="2281" spans="1:14" x14ac:dyDescent="0.25">
      <c r="A2281" s="130">
        <v>8778755000123</v>
      </c>
      <c r="B2281" s="98" t="s">
        <v>11523</v>
      </c>
      <c r="C2281" s="123" t="s">
        <v>2554</v>
      </c>
      <c r="D2281" s="98" t="s">
        <v>13667</v>
      </c>
      <c r="E2281" s="98" t="s">
        <v>13668</v>
      </c>
      <c r="F2281" s="124">
        <v>11</v>
      </c>
      <c r="G2281" s="112">
        <v>40598</v>
      </c>
      <c r="H2281" s="98"/>
      <c r="I2281" s="123" t="str">
        <f t="shared" si="35"/>
        <v>NÃO</v>
      </c>
      <c r="J2281" s="123"/>
      <c r="K2281" s="123"/>
      <c r="L2281" s="123"/>
      <c r="M2281" s="98"/>
      <c r="N2281" s="118"/>
    </row>
    <row r="2282" spans="1:14" x14ac:dyDescent="0.25">
      <c r="A2282" s="130">
        <v>44215846000114</v>
      </c>
      <c r="B2282" s="98" t="s">
        <v>11524</v>
      </c>
      <c r="C2282" s="123" t="s">
        <v>4626</v>
      </c>
      <c r="D2282" s="98" t="s">
        <v>13667</v>
      </c>
      <c r="E2282" s="98" t="s">
        <v>13668</v>
      </c>
      <c r="F2282" s="124">
        <v>11</v>
      </c>
      <c r="G2282" s="112">
        <v>38773</v>
      </c>
      <c r="H2282" s="98"/>
      <c r="I2282" s="123" t="str">
        <f t="shared" si="35"/>
        <v>NÃO</v>
      </c>
      <c r="J2282" s="123"/>
      <c r="K2282" s="123"/>
      <c r="L2282" s="123"/>
      <c r="M2282" s="98" t="s">
        <v>14718</v>
      </c>
      <c r="N2282" s="118"/>
    </row>
    <row r="2283" spans="1:14" x14ac:dyDescent="0.25">
      <c r="A2283" s="130">
        <v>7539984000122</v>
      </c>
      <c r="B2283" s="98" t="s">
        <v>11525</v>
      </c>
      <c r="C2283" s="123" t="s">
        <v>634</v>
      </c>
      <c r="D2283" s="98" t="s">
        <v>13667</v>
      </c>
      <c r="E2283" s="98" t="s">
        <v>13668</v>
      </c>
      <c r="F2283" s="124">
        <v>11</v>
      </c>
      <c r="G2283" s="112">
        <v>43191</v>
      </c>
      <c r="H2283" s="98"/>
      <c r="I2283" s="123" t="str">
        <f t="shared" si="35"/>
        <v>NÃO</v>
      </c>
      <c r="J2283" s="123"/>
      <c r="K2283" s="123"/>
      <c r="L2283" s="123"/>
      <c r="M2283" s="98" t="s">
        <v>13944</v>
      </c>
      <c r="N2283" s="118"/>
    </row>
    <row r="2284" spans="1:14" x14ac:dyDescent="0.25">
      <c r="A2284" s="130">
        <v>11040854000118</v>
      </c>
      <c r="B2284" s="98" t="s">
        <v>11526</v>
      </c>
      <c r="C2284" s="123" t="s">
        <v>2758</v>
      </c>
      <c r="D2284" s="98" t="s">
        <v>13667</v>
      </c>
      <c r="E2284" s="98" t="s">
        <v>13668</v>
      </c>
      <c r="F2284" s="124">
        <v>11</v>
      </c>
      <c r="G2284" s="112">
        <v>38955</v>
      </c>
      <c r="H2284" s="98"/>
      <c r="I2284" s="123" t="str">
        <f t="shared" si="35"/>
        <v>NÃO</v>
      </c>
      <c r="J2284" s="123"/>
      <c r="K2284" s="123"/>
      <c r="L2284" s="123"/>
      <c r="M2284" s="98"/>
      <c r="N2284" s="118"/>
    </row>
    <row r="2285" spans="1:14" x14ac:dyDescent="0.25">
      <c r="A2285" s="130">
        <v>28531762000133</v>
      </c>
      <c r="B2285" s="98" t="s">
        <v>11527</v>
      </c>
      <c r="C2285" s="123" t="s">
        <v>3513</v>
      </c>
      <c r="D2285" s="98" t="s">
        <v>13667</v>
      </c>
      <c r="E2285" s="98" t="s">
        <v>13668</v>
      </c>
      <c r="F2285" s="124">
        <v>11</v>
      </c>
      <c r="G2285" s="112">
        <v>41648</v>
      </c>
      <c r="H2285" s="98"/>
      <c r="I2285" s="123" t="str">
        <f t="shared" si="35"/>
        <v>NÃO</v>
      </c>
      <c r="J2285" s="123"/>
      <c r="K2285" s="123"/>
      <c r="L2285" s="123"/>
      <c r="M2285" s="98" t="s">
        <v>15924</v>
      </c>
      <c r="N2285" s="118"/>
    </row>
    <row r="2286" spans="1:14" x14ac:dyDescent="0.25">
      <c r="A2286" s="130">
        <v>87613469000184</v>
      </c>
      <c r="B2286" s="98" t="s">
        <v>11528</v>
      </c>
      <c r="C2286" s="123" t="s">
        <v>3812</v>
      </c>
      <c r="D2286" s="98" t="s">
        <v>13667</v>
      </c>
      <c r="E2286" s="98" t="s">
        <v>13668</v>
      </c>
      <c r="F2286" s="124">
        <v>14</v>
      </c>
      <c r="G2286" s="112">
        <v>43922</v>
      </c>
      <c r="H2286" s="98"/>
      <c r="I2286" s="123" t="str">
        <f t="shared" si="35"/>
        <v>SIM</v>
      </c>
      <c r="J2286" s="123"/>
      <c r="K2286" s="123"/>
      <c r="L2286" s="123"/>
      <c r="M2286" s="98"/>
      <c r="N2286" s="118"/>
    </row>
    <row r="2287" spans="1:14" x14ac:dyDescent="0.25">
      <c r="A2287" s="130">
        <v>76105535000199</v>
      </c>
      <c r="B2287" s="98" t="s">
        <v>11529</v>
      </c>
      <c r="C2287" s="123" t="s">
        <v>3143</v>
      </c>
      <c r="D2287" s="98" t="s">
        <v>13667</v>
      </c>
      <c r="E2287" s="98" t="s">
        <v>13668</v>
      </c>
      <c r="F2287" s="124">
        <v>11</v>
      </c>
      <c r="G2287" s="112">
        <v>38228</v>
      </c>
      <c r="H2287" s="98"/>
      <c r="I2287" s="123" t="str">
        <f t="shared" si="35"/>
        <v>NÃO</v>
      </c>
      <c r="J2287" s="123"/>
      <c r="K2287" s="123"/>
      <c r="L2287" s="123"/>
      <c r="M2287" s="98" t="s">
        <v>15666</v>
      </c>
      <c r="N2287" s="118"/>
    </row>
    <row r="2288" spans="1:14" x14ac:dyDescent="0.25">
      <c r="A2288" s="130">
        <v>18140756000100</v>
      </c>
      <c r="B2288" s="98" t="s">
        <v>11530</v>
      </c>
      <c r="C2288" s="123" t="s">
        <v>1356</v>
      </c>
      <c r="D2288" s="98" t="s">
        <v>13667</v>
      </c>
      <c r="E2288" s="98" t="s">
        <v>13668</v>
      </c>
      <c r="F2288" s="124">
        <v>11</v>
      </c>
      <c r="G2288" s="112">
        <v>42580</v>
      </c>
      <c r="H2288" s="98"/>
      <c r="I2288" s="123" t="str">
        <f t="shared" si="35"/>
        <v>NÃO</v>
      </c>
      <c r="J2288" s="123"/>
      <c r="K2288" s="123"/>
      <c r="L2288" s="123"/>
      <c r="M2288" s="98"/>
      <c r="N2288" s="118"/>
    </row>
    <row r="2289" spans="1:14" x14ac:dyDescent="0.25">
      <c r="A2289" s="130">
        <v>17899717000110</v>
      </c>
      <c r="B2289" s="98" t="s">
        <v>11531</v>
      </c>
      <c r="C2289" s="123" t="s">
        <v>1356</v>
      </c>
      <c r="D2289" s="98" t="s">
        <v>13667</v>
      </c>
      <c r="E2289" s="98" t="s">
        <v>13668</v>
      </c>
      <c r="F2289" s="124">
        <v>14</v>
      </c>
      <c r="G2289" s="112">
        <v>44105</v>
      </c>
      <c r="H2289" s="98"/>
      <c r="I2289" s="123" t="str">
        <f t="shared" si="35"/>
        <v>SIM</v>
      </c>
      <c r="J2289" s="123"/>
      <c r="K2289" s="123"/>
      <c r="L2289" s="123"/>
      <c r="M2289" s="98"/>
      <c r="N2289" s="118"/>
    </row>
    <row r="2290" spans="1:14" x14ac:dyDescent="0.25">
      <c r="A2290" s="130">
        <v>10105955000167</v>
      </c>
      <c r="B2290" s="98" t="s">
        <v>11532</v>
      </c>
      <c r="C2290" s="123" t="s">
        <v>2758</v>
      </c>
      <c r="D2290" s="98" t="s">
        <v>13667</v>
      </c>
      <c r="E2290" s="98" t="s">
        <v>13668</v>
      </c>
      <c r="F2290" s="124">
        <v>14</v>
      </c>
      <c r="G2290" s="112">
        <v>44032</v>
      </c>
      <c r="H2290" s="98"/>
      <c r="I2290" s="123" t="str">
        <f t="shared" si="35"/>
        <v>SIM</v>
      </c>
      <c r="J2290" s="123"/>
      <c r="K2290" s="123"/>
      <c r="L2290" s="123"/>
      <c r="M2290" s="98"/>
      <c r="N2290" s="118"/>
    </row>
    <row r="2291" spans="1:14" x14ac:dyDescent="0.25">
      <c r="A2291" s="130">
        <v>39554605000160</v>
      </c>
      <c r="B2291" s="98" t="s">
        <v>11533</v>
      </c>
      <c r="C2291" s="123" t="s">
        <v>3513</v>
      </c>
      <c r="D2291" s="98" t="s">
        <v>13667</v>
      </c>
      <c r="E2291" s="98" t="s">
        <v>13668</v>
      </c>
      <c r="F2291" s="124">
        <v>11</v>
      </c>
      <c r="G2291" s="112">
        <v>40329</v>
      </c>
      <c r="H2291" s="98"/>
      <c r="I2291" s="123" t="str">
        <f t="shared" si="35"/>
        <v>NÃO</v>
      </c>
      <c r="J2291" s="123"/>
      <c r="K2291" s="123"/>
      <c r="L2291" s="123"/>
      <c r="M2291" s="98"/>
      <c r="N2291" s="118"/>
    </row>
    <row r="2292" spans="1:14" x14ac:dyDescent="0.25">
      <c r="A2292" s="130">
        <v>3507498000171</v>
      </c>
      <c r="B2292" s="98" t="s">
        <v>11534</v>
      </c>
      <c r="C2292" s="123" t="s">
        <v>2274</v>
      </c>
      <c r="D2292" s="98" t="s">
        <v>13667</v>
      </c>
      <c r="E2292" s="98" t="s">
        <v>13668</v>
      </c>
      <c r="F2292" s="124">
        <v>14</v>
      </c>
      <c r="G2292" s="112">
        <v>44042</v>
      </c>
      <c r="H2292" s="98"/>
      <c r="I2292" s="123" t="str">
        <f t="shared" si="35"/>
        <v>SIM</v>
      </c>
      <c r="J2292" s="123"/>
      <c r="K2292" s="123"/>
      <c r="L2292" s="123"/>
      <c r="M2292" s="98"/>
      <c r="N2292" s="118"/>
    </row>
    <row r="2293" spans="1:14" x14ac:dyDescent="0.25">
      <c r="A2293" s="130">
        <v>4104816000116</v>
      </c>
      <c r="B2293" s="98" t="s">
        <v>11535</v>
      </c>
      <c r="C2293" s="123" t="s">
        <v>3747</v>
      </c>
      <c r="D2293" s="98" t="s">
        <v>13667</v>
      </c>
      <c r="E2293" s="98" t="s">
        <v>13668</v>
      </c>
      <c r="F2293" s="124">
        <v>11</v>
      </c>
      <c r="G2293" s="112">
        <v>38685</v>
      </c>
      <c r="H2293" s="98"/>
      <c r="I2293" s="123" t="str">
        <f t="shared" si="35"/>
        <v>NÃO</v>
      </c>
      <c r="J2293" s="123"/>
      <c r="K2293" s="123"/>
      <c r="L2293" s="123"/>
      <c r="M2293" s="98" t="s">
        <v>16135</v>
      </c>
      <c r="N2293" s="118"/>
    </row>
    <row r="2294" spans="1:14" x14ac:dyDescent="0.25">
      <c r="A2294" s="130">
        <v>1616171000102</v>
      </c>
      <c r="B2294" s="98" t="s">
        <v>11536</v>
      </c>
      <c r="C2294" s="123" t="s">
        <v>3513</v>
      </c>
      <c r="D2294" s="98" t="s">
        <v>13667</v>
      </c>
      <c r="E2294" s="98" t="s">
        <v>13668</v>
      </c>
      <c r="F2294" s="124">
        <v>11</v>
      </c>
      <c r="G2294" s="112">
        <v>41030</v>
      </c>
      <c r="H2294" s="98"/>
      <c r="I2294" s="123" t="str">
        <f t="shared" si="35"/>
        <v>NÃO</v>
      </c>
      <c r="J2294" s="123"/>
      <c r="K2294" s="123"/>
      <c r="L2294" s="123"/>
      <c r="M2294" s="98" t="s">
        <v>13728</v>
      </c>
      <c r="N2294" s="118"/>
    </row>
    <row r="2295" spans="1:14" x14ac:dyDescent="0.25">
      <c r="A2295" s="130">
        <v>6554984000139</v>
      </c>
      <c r="B2295" s="98" t="s">
        <v>11537</v>
      </c>
      <c r="C2295" s="123" t="s">
        <v>2926</v>
      </c>
      <c r="D2295" s="98" t="s">
        <v>13667</v>
      </c>
      <c r="E2295" s="98" t="s">
        <v>13668</v>
      </c>
      <c r="F2295" s="124">
        <v>11</v>
      </c>
      <c r="G2295" s="112">
        <v>42234</v>
      </c>
      <c r="H2295" s="98"/>
      <c r="I2295" s="123" t="str">
        <f t="shared" si="35"/>
        <v>NÃO</v>
      </c>
      <c r="J2295" s="123"/>
      <c r="K2295" s="123"/>
      <c r="L2295" s="123"/>
      <c r="M2295" s="98" t="s">
        <v>15554</v>
      </c>
      <c r="N2295" s="118"/>
    </row>
    <row r="2296" spans="1:14" x14ac:dyDescent="0.25">
      <c r="A2296" s="130">
        <v>27792373000107</v>
      </c>
      <c r="B2296" s="98" t="s">
        <v>11538</v>
      </c>
      <c r="C2296" s="123" t="s">
        <v>3513</v>
      </c>
      <c r="D2296" s="98" t="s">
        <v>13667</v>
      </c>
      <c r="E2296" s="98" t="s">
        <v>13668</v>
      </c>
      <c r="F2296" s="124">
        <v>11</v>
      </c>
      <c r="G2296" s="112">
        <v>39427</v>
      </c>
      <c r="H2296" s="98"/>
      <c r="I2296" s="123" t="str">
        <f t="shared" si="35"/>
        <v>NÃO</v>
      </c>
      <c r="J2296" s="123"/>
      <c r="K2296" s="123"/>
      <c r="L2296" s="123"/>
      <c r="M2296" s="98" t="s">
        <v>15931</v>
      </c>
      <c r="N2296" s="118"/>
    </row>
    <row r="2297" spans="1:14" x14ac:dyDescent="0.25">
      <c r="A2297" s="130">
        <v>1125780000169</v>
      </c>
      <c r="B2297" s="98" t="s">
        <v>11539</v>
      </c>
      <c r="C2297" s="123" t="s">
        <v>5227</v>
      </c>
      <c r="D2297" s="98" t="s">
        <v>13667</v>
      </c>
      <c r="E2297" s="98" t="s">
        <v>13668</v>
      </c>
      <c r="F2297" s="124">
        <v>11</v>
      </c>
      <c r="G2297" s="112">
        <v>43465</v>
      </c>
      <c r="H2297" s="98"/>
      <c r="I2297" s="123" t="str">
        <f t="shared" si="35"/>
        <v>NÃO</v>
      </c>
      <c r="J2297" s="123"/>
      <c r="K2297" s="123"/>
      <c r="L2297" s="123"/>
      <c r="M2297" s="98"/>
      <c r="N2297" s="118"/>
    </row>
    <row r="2298" spans="1:14" x14ac:dyDescent="0.25">
      <c r="A2298" s="130">
        <v>87297271000139</v>
      </c>
      <c r="B2298" s="98" t="s">
        <v>11540</v>
      </c>
      <c r="C2298" s="123" t="s">
        <v>3812</v>
      </c>
      <c r="D2298" s="98" t="s">
        <v>13667</v>
      </c>
      <c r="E2298" s="98" t="s">
        <v>13668</v>
      </c>
      <c r="F2298" s="124">
        <v>14</v>
      </c>
      <c r="G2298" s="112">
        <v>44136</v>
      </c>
      <c r="H2298" s="98"/>
      <c r="I2298" s="123" t="str">
        <f t="shared" si="35"/>
        <v>SIM</v>
      </c>
      <c r="J2298" s="123"/>
      <c r="K2298" s="123"/>
      <c r="L2298" s="123"/>
      <c r="M2298" s="98"/>
      <c r="N2298" s="118"/>
    </row>
    <row r="2299" spans="1:14" x14ac:dyDescent="0.25">
      <c r="A2299" s="130">
        <v>91103093000135</v>
      </c>
      <c r="B2299" s="98" t="s">
        <v>11541</v>
      </c>
      <c r="C2299" s="123" t="s">
        <v>3812</v>
      </c>
      <c r="D2299" s="98" t="s">
        <v>13667</v>
      </c>
      <c r="E2299" s="98" t="s">
        <v>13668</v>
      </c>
      <c r="F2299" s="124">
        <v>11</v>
      </c>
      <c r="G2299" s="112">
        <v>41563</v>
      </c>
      <c r="H2299" s="98"/>
      <c r="I2299" s="123" t="str">
        <f t="shared" si="35"/>
        <v>NÃO</v>
      </c>
      <c r="J2299" s="123"/>
      <c r="K2299" s="123"/>
      <c r="L2299" s="123"/>
      <c r="M2299" s="98" t="s">
        <v>16191</v>
      </c>
      <c r="N2299" s="118"/>
    </row>
    <row r="2300" spans="1:14" x14ac:dyDescent="0.25">
      <c r="A2300" s="130">
        <v>88363072000144</v>
      </c>
      <c r="B2300" s="98" t="s">
        <v>11542</v>
      </c>
      <c r="C2300" s="123" t="s">
        <v>3812</v>
      </c>
      <c r="D2300" s="98" t="s">
        <v>13667</v>
      </c>
      <c r="E2300" s="98" t="s">
        <v>13668</v>
      </c>
      <c r="F2300" s="124">
        <v>11</v>
      </c>
      <c r="G2300" s="112">
        <v>39443</v>
      </c>
      <c r="H2300" s="98"/>
      <c r="I2300" s="123" t="str">
        <f t="shared" si="35"/>
        <v>NÃO</v>
      </c>
      <c r="J2300" s="123"/>
      <c r="K2300" s="123"/>
      <c r="L2300" s="123"/>
      <c r="M2300" s="98" t="s">
        <v>13703</v>
      </c>
      <c r="N2300" s="118"/>
    </row>
    <row r="2301" spans="1:14" x14ac:dyDescent="0.25">
      <c r="A2301" s="130">
        <v>88860366000181</v>
      </c>
      <c r="B2301" s="98" t="s">
        <v>11543</v>
      </c>
      <c r="C2301" s="123" t="s">
        <v>3812</v>
      </c>
      <c r="D2301" s="98" t="s">
        <v>13667</v>
      </c>
      <c r="E2301" s="98" t="s">
        <v>13668</v>
      </c>
      <c r="F2301" s="124">
        <v>14</v>
      </c>
      <c r="G2301" s="112">
        <v>44136</v>
      </c>
      <c r="H2301" s="98"/>
      <c r="I2301" s="123" t="str">
        <f t="shared" si="35"/>
        <v>SIM</v>
      </c>
      <c r="J2301" s="123"/>
      <c r="K2301" s="123"/>
      <c r="L2301" s="123"/>
      <c r="M2301" s="98"/>
      <c r="N2301" s="118"/>
    </row>
    <row r="2302" spans="1:14" x14ac:dyDescent="0.25">
      <c r="A2302" s="130">
        <v>82826462000127</v>
      </c>
      <c r="B2302" s="98" t="s">
        <v>11544</v>
      </c>
      <c r="C2302" s="123" t="s">
        <v>4289</v>
      </c>
      <c r="D2302" s="98" t="s">
        <v>13667</v>
      </c>
      <c r="E2302" s="98" t="s">
        <v>13668</v>
      </c>
      <c r="F2302" s="124">
        <v>11</v>
      </c>
      <c r="G2302" s="112">
        <v>38366</v>
      </c>
      <c r="H2302" s="98"/>
      <c r="I2302" s="123" t="str">
        <f t="shared" si="35"/>
        <v>NÃO</v>
      </c>
      <c r="J2302" s="123"/>
      <c r="K2302" s="123"/>
      <c r="L2302" s="123"/>
      <c r="M2302" s="98"/>
      <c r="N2302" s="118"/>
    </row>
    <row r="2303" spans="1:14" x14ac:dyDescent="0.25">
      <c r="A2303" s="130">
        <v>45735552000186</v>
      </c>
      <c r="B2303" s="98" t="s">
        <v>11545</v>
      </c>
      <c r="C2303" s="123" t="s">
        <v>4626</v>
      </c>
      <c r="D2303" s="98" t="s">
        <v>13667</v>
      </c>
      <c r="E2303" s="98" t="s">
        <v>13668</v>
      </c>
      <c r="F2303" s="124">
        <v>11</v>
      </c>
      <c r="G2303" s="112">
        <v>42181</v>
      </c>
      <c r="H2303" s="98"/>
      <c r="I2303" s="123" t="str">
        <f t="shared" si="35"/>
        <v>NÃO</v>
      </c>
      <c r="J2303" s="123"/>
      <c r="K2303" s="123"/>
      <c r="L2303" s="123"/>
      <c r="M2303" s="98" t="s">
        <v>16688</v>
      </c>
      <c r="N2303" s="118"/>
    </row>
    <row r="2304" spans="1:14" x14ac:dyDescent="0.25">
      <c r="A2304" s="130">
        <v>1067081000100</v>
      </c>
      <c r="B2304" s="98" t="s">
        <v>11546</v>
      </c>
      <c r="C2304" s="123" t="s">
        <v>901</v>
      </c>
      <c r="D2304" s="98" t="s">
        <v>13667</v>
      </c>
      <c r="E2304" s="98" t="s">
        <v>13668</v>
      </c>
      <c r="F2304" s="124">
        <v>14</v>
      </c>
      <c r="G2304" s="112">
        <v>44105</v>
      </c>
      <c r="H2304" s="98"/>
      <c r="I2304" s="123" t="str">
        <f t="shared" si="35"/>
        <v>SIM</v>
      </c>
      <c r="J2304" s="123"/>
      <c r="K2304" s="123"/>
      <c r="L2304" s="123"/>
      <c r="M2304" s="98"/>
      <c r="N2304" s="118"/>
    </row>
    <row r="2305" spans="1:14" x14ac:dyDescent="0.25">
      <c r="A2305" s="130">
        <v>87612750000100</v>
      </c>
      <c r="B2305" s="98" t="s">
        <v>11547</v>
      </c>
      <c r="C2305" s="123" t="s">
        <v>3812</v>
      </c>
      <c r="D2305" s="98" t="s">
        <v>13667</v>
      </c>
      <c r="E2305" s="98" t="s">
        <v>13668</v>
      </c>
      <c r="F2305" s="124">
        <v>11</v>
      </c>
      <c r="G2305" s="112">
        <v>42644</v>
      </c>
      <c r="H2305" s="98"/>
      <c r="I2305" s="123" t="str">
        <f t="shared" si="35"/>
        <v>NÃO</v>
      </c>
      <c r="J2305" s="123"/>
      <c r="K2305" s="123"/>
      <c r="L2305" s="123"/>
      <c r="M2305" s="98" t="s">
        <v>16193</v>
      </c>
      <c r="N2305" s="118"/>
    </row>
    <row r="2306" spans="1:14" x14ac:dyDescent="0.25">
      <c r="A2306" s="130">
        <v>65712002000159</v>
      </c>
      <c r="B2306" s="98" t="s">
        <v>11548</v>
      </c>
      <c r="C2306" s="123" t="s">
        <v>4626</v>
      </c>
      <c r="D2306" s="98" t="s">
        <v>13667</v>
      </c>
      <c r="E2306" s="98" t="s">
        <v>13668</v>
      </c>
      <c r="F2306" s="124">
        <v>11</v>
      </c>
      <c r="G2306" s="112">
        <v>43430</v>
      </c>
      <c r="H2306" s="98"/>
      <c r="I2306" s="123" t="str">
        <f t="shared" si="35"/>
        <v>NÃO</v>
      </c>
      <c r="J2306" s="123"/>
      <c r="K2306" s="123"/>
      <c r="L2306" s="123"/>
      <c r="M2306" s="98"/>
      <c r="N2306" s="118"/>
    </row>
    <row r="2307" spans="1:14" x14ac:dyDescent="0.25">
      <c r="A2307" s="130">
        <v>46179941000135</v>
      </c>
      <c r="B2307" s="98" t="s">
        <v>11549</v>
      </c>
      <c r="C2307" s="123" t="s">
        <v>4626</v>
      </c>
      <c r="D2307" s="98" t="s">
        <v>13667</v>
      </c>
      <c r="E2307" s="98" t="s">
        <v>13668</v>
      </c>
      <c r="F2307" s="124">
        <v>11</v>
      </c>
      <c r="G2307" s="112">
        <v>39227</v>
      </c>
      <c r="H2307" s="98"/>
      <c r="I2307" s="123" t="str">
        <f t="shared" ref="I2307:I2370" si="36">IFERROR(IF(OR(E2307="Ativos", E2307="Aposentados",E2307="Pensionistas"),IF(F2307&gt;=14,"SIM","NÃO"),""),"")</f>
        <v>NÃO</v>
      </c>
      <c r="J2307" s="123"/>
      <c r="K2307" s="123"/>
      <c r="L2307" s="123"/>
      <c r="M2307" s="98"/>
      <c r="N2307" s="118"/>
    </row>
    <row r="2308" spans="1:14" x14ac:dyDescent="0.25">
      <c r="A2308" s="130">
        <v>75743377000130</v>
      </c>
      <c r="B2308" s="98" t="s">
        <v>11550</v>
      </c>
      <c r="C2308" s="123" t="s">
        <v>3143</v>
      </c>
      <c r="D2308" s="98" t="s">
        <v>13667</v>
      </c>
      <c r="E2308" s="98" t="s">
        <v>13668</v>
      </c>
      <c r="F2308" s="124">
        <v>11</v>
      </c>
      <c r="G2308" s="112">
        <v>39801</v>
      </c>
      <c r="H2308" s="98"/>
      <c r="I2308" s="123" t="str">
        <f t="shared" si="36"/>
        <v>NÃO</v>
      </c>
      <c r="J2308" s="123"/>
      <c r="K2308" s="123"/>
      <c r="L2308" s="123"/>
      <c r="M2308" s="98" t="s">
        <v>13534</v>
      </c>
      <c r="N2308" s="118"/>
    </row>
    <row r="2309" spans="1:14" x14ac:dyDescent="0.25">
      <c r="A2309" s="130">
        <v>12200143000126</v>
      </c>
      <c r="B2309" s="98" t="s">
        <v>11551</v>
      </c>
      <c r="C2309" s="123" t="s">
        <v>29</v>
      </c>
      <c r="D2309" s="98" t="s">
        <v>13667</v>
      </c>
      <c r="E2309" s="98" t="s">
        <v>13668</v>
      </c>
      <c r="F2309" s="124">
        <v>14</v>
      </c>
      <c r="G2309" s="112">
        <v>44105</v>
      </c>
      <c r="H2309" s="98"/>
      <c r="I2309" s="123" t="str">
        <f t="shared" si="36"/>
        <v>SIM</v>
      </c>
      <c r="J2309" s="123"/>
      <c r="K2309" s="123"/>
      <c r="L2309" s="123"/>
      <c r="M2309" s="98"/>
      <c r="N2309" s="118"/>
    </row>
    <row r="2310" spans="1:14" x14ac:dyDescent="0.25">
      <c r="A2310" s="130">
        <v>75731018000162</v>
      </c>
      <c r="B2310" s="98" t="s">
        <v>11552</v>
      </c>
      <c r="C2310" s="123" t="s">
        <v>3143</v>
      </c>
      <c r="D2310" s="98" t="s">
        <v>13667</v>
      </c>
      <c r="E2310" s="98" t="s">
        <v>13668</v>
      </c>
      <c r="F2310" s="124">
        <v>11</v>
      </c>
      <c r="G2310" s="112">
        <v>38542</v>
      </c>
      <c r="H2310" s="98"/>
      <c r="I2310" s="123" t="str">
        <f t="shared" si="36"/>
        <v>NÃO</v>
      </c>
      <c r="J2310" s="123"/>
      <c r="K2310" s="123"/>
      <c r="L2310" s="123"/>
      <c r="M2310" s="98" t="s">
        <v>15669</v>
      </c>
      <c r="N2310" s="118"/>
    </row>
    <row r="2311" spans="1:14" x14ac:dyDescent="0.25">
      <c r="A2311" s="130">
        <v>2320364000184</v>
      </c>
      <c r="B2311" s="98" t="s">
        <v>11553</v>
      </c>
      <c r="C2311" s="123" t="s">
        <v>901</v>
      </c>
      <c r="D2311" s="98" t="s">
        <v>13667</v>
      </c>
      <c r="E2311" s="98" t="s">
        <v>13668</v>
      </c>
      <c r="F2311" s="124">
        <v>11</v>
      </c>
      <c r="G2311" s="112">
        <v>43053</v>
      </c>
      <c r="H2311" s="98"/>
      <c r="I2311" s="123" t="str">
        <f t="shared" si="36"/>
        <v>NÃO</v>
      </c>
      <c r="J2311" s="123"/>
      <c r="K2311" s="123"/>
      <c r="L2311" s="123"/>
      <c r="M2311" s="98" t="s">
        <v>14141</v>
      </c>
      <c r="N2311" s="118"/>
    </row>
    <row r="2312" spans="1:14" x14ac:dyDescent="0.25">
      <c r="A2312" s="130">
        <v>46634168000150</v>
      </c>
      <c r="B2312" s="98" t="s">
        <v>11554</v>
      </c>
      <c r="C2312" s="123" t="s">
        <v>4626</v>
      </c>
      <c r="D2312" s="98" t="s">
        <v>13667</v>
      </c>
      <c r="E2312" s="98" t="s">
        <v>13668</v>
      </c>
      <c r="F2312" s="124">
        <v>11</v>
      </c>
      <c r="G2312" s="112">
        <v>39225</v>
      </c>
      <c r="H2312" s="98"/>
      <c r="I2312" s="123" t="str">
        <f t="shared" si="36"/>
        <v>NÃO</v>
      </c>
      <c r="J2312" s="123"/>
      <c r="K2312" s="123"/>
      <c r="L2312" s="123"/>
      <c r="M2312" s="98"/>
      <c r="N2312" s="118"/>
    </row>
    <row r="2313" spans="1:14" x14ac:dyDescent="0.25">
      <c r="A2313" s="130">
        <v>45093267000109</v>
      </c>
      <c r="B2313" s="98" t="s">
        <v>11555</v>
      </c>
      <c r="C2313" s="123" t="s">
        <v>4626</v>
      </c>
      <c r="D2313" s="98" t="s">
        <v>13667</v>
      </c>
      <c r="E2313" s="98" t="s">
        <v>13668</v>
      </c>
      <c r="F2313" s="124">
        <v>11</v>
      </c>
      <c r="G2313" s="112">
        <v>42076</v>
      </c>
      <c r="H2313" s="98"/>
      <c r="I2313" s="123" t="str">
        <f t="shared" si="36"/>
        <v>NÃO</v>
      </c>
      <c r="J2313" s="123"/>
      <c r="K2313" s="123"/>
      <c r="L2313" s="123"/>
      <c r="M2313" s="98" t="s">
        <v>16691</v>
      </c>
      <c r="N2313" s="118"/>
    </row>
    <row r="2314" spans="1:14" x14ac:dyDescent="0.25">
      <c r="A2314" s="130">
        <v>18008862000126</v>
      </c>
      <c r="B2314" s="98" t="s">
        <v>11556</v>
      </c>
      <c r="C2314" s="123" t="s">
        <v>1356</v>
      </c>
      <c r="D2314" s="98" t="s">
        <v>13667</v>
      </c>
      <c r="E2314" s="98" t="s">
        <v>13668</v>
      </c>
      <c r="F2314" s="124">
        <v>11</v>
      </c>
      <c r="G2314" s="112">
        <v>39365</v>
      </c>
      <c r="H2314" s="98"/>
      <c r="I2314" s="123" t="str">
        <f t="shared" si="36"/>
        <v>NÃO</v>
      </c>
      <c r="J2314" s="123"/>
      <c r="K2314" s="123"/>
      <c r="L2314" s="123"/>
      <c r="M2314" s="98" t="s">
        <v>14474</v>
      </c>
      <c r="N2314" s="118"/>
    </row>
    <row r="2315" spans="1:14" x14ac:dyDescent="0.25">
      <c r="A2315" s="130">
        <v>88073291000199</v>
      </c>
      <c r="B2315" s="98" t="s">
        <v>11557</v>
      </c>
      <c r="C2315" s="123" t="s">
        <v>3812</v>
      </c>
      <c r="D2315" s="98" t="s">
        <v>13667</v>
      </c>
      <c r="E2315" s="98" t="s">
        <v>13668</v>
      </c>
      <c r="F2315" s="124">
        <v>13</v>
      </c>
      <c r="G2315" s="112">
        <v>42823</v>
      </c>
      <c r="H2315" s="98"/>
      <c r="I2315" s="123" t="str">
        <f t="shared" si="36"/>
        <v>NÃO</v>
      </c>
      <c r="J2315" s="123"/>
      <c r="K2315" s="123"/>
      <c r="L2315" s="123"/>
      <c r="M2315" s="98"/>
      <c r="N2315" s="118"/>
    </row>
    <row r="2316" spans="1:14" x14ac:dyDescent="0.25">
      <c r="A2316" s="130">
        <v>5425871000170</v>
      </c>
      <c r="B2316" s="98" t="s">
        <v>11558</v>
      </c>
      <c r="C2316" s="123" t="s">
        <v>2413</v>
      </c>
      <c r="D2316" s="98" t="s">
        <v>13667</v>
      </c>
      <c r="E2316" s="98" t="s">
        <v>13668</v>
      </c>
      <c r="F2316" s="124">
        <v>11</v>
      </c>
      <c r="G2316" s="112">
        <v>41589</v>
      </c>
      <c r="H2316" s="98"/>
      <c r="I2316" s="123" t="str">
        <f t="shared" si="36"/>
        <v>NÃO</v>
      </c>
      <c r="J2316" s="123"/>
      <c r="K2316" s="123"/>
      <c r="L2316" s="123"/>
      <c r="M2316" s="98" t="s">
        <v>15070</v>
      </c>
      <c r="N2316" s="118"/>
    </row>
    <row r="2317" spans="1:14" x14ac:dyDescent="0.25">
      <c r="A2317" s="130">
        <v>1067131000159</v>
      </c>
      <c r="B2317" s="98" t="s">
        <v>11559</v>
      </c>
      <c r="C2317" s="123" t="s">
        <v>901</v>
      </c>
      <c r="D2317" s="98" t="s">
        <v>13667</v>
      </c>
      <c r="E2317" s="98" t="s">
        <v>13668</v>
      </c>
      <c r="F2317" s="124">
        <v>11</v>
      </c>
      <c r="G2317" s="112">
        <v>40113</v>
      </c>
      <c r="H2317" s="98"/>
      <c r="I2317" s="123" t="str">
        <f t="shared" si="36"/>
        <v>NÃO</v>
      </c>
      <c r="J2317" s="123"/>
      <c r="K2317" s="123"/>
      <c r="L2317" s="123"/>
      <c r="M2317" s="98" t="s">
        <v>13710</v>
      </c>
      <c r="N2317" s="118"/>
    </row>
    <row r="2318" spans="1:14" x14ac:dyDescent="0.25">
      <c r="A2318" s="130">
        <v>95954509000180</v>
      </c>
      <c r="B2318" s="98" t="s">
        <v>11560</v>
      </c>
      <c r="C2318" s="123" t="s">
        <v>4289</v>
      </c>
      <c r="D2318" s="98" t="s">
        <v>13667</v>
      </c>
      <c r="E2318" s="98" t="s">
        <v>13668</v>
      </c>
      <c r="F2318" s="124">
        <v>11</v>
      </c>
      <c r="G2318" s="112">
        <v>39676</v>
      </c>
      <c r="H2318" s="98"/>
      <c r="I2318" s="123" t="str">
        <f t="shared" si="36"/>
        <v>NÃO</v>
      </c>
      <c r="J2318" s="123"/>
      <c r="K2318" s="123"/>
      <c r="L2318" s="123"/>
      <c r="M2318" s="98" t="s">
        <v>13534</v>
      </c>
      <c r="N2318" s="118"/>
    </row>
    <row r="2319" spans="1:14" x14ac:dyDescent="0.25">
      <c r="A2319" s="130">
        <v>83102285000107</v>
      </c>
      <c r="B2319" s="98" t="s">
        <v>11561</v>
      </c>
      <c r="C2319" s="123" t="s">
        <v>4289</v>
      </c>
      <c r="D2319" s="98" t="s">
        <v>13667</v>
      </c>
      <c r="E2319" s="98" t="s">
        <v>13668</v>
      </c>
      <c r="F2319" s="124">
        <v>11</v>
      </c>
      <c r="G2319" s="112">
        <v>38346</v>
      </c>
      <c r="H2319" s="98"/>
      <c r="I2319" s="123" t="str">
        <f t="shared" si="36"/>
        <v>NÃO</v>
      </c>
      <c r="J2319" s="123"/>
      <c r="K2319" s="123"/>
      <c r="L2319" s="123"/>
      <c r="M2319" s="98"/>
      <c r="N2319" s="118"/>
    </row>
    <row r="2320" spans="1:14" x14ac:dyDescent="0.25">
      <c r="A2320" s="130">
        <v>1611339000197</v>
      </c>
      <c r="B2320" s="98" t="s">
        <v>11563</v>
      </c>
      <c r="C2320" s="123" t="s">
        <v>3812</v>
      </c>
      <c r="D2320" s="98" t="s">
        <v>13667</v>
      </c>
      <c r="E2320" s="98" t="s">
        <v>13668</v>
      </c>
      <c r="F2320" s="124">
        <v>11</v>
      </c>
      <c r="G2320" s="112">
        <v>39397</v>
      </c>
      <c r="H2320" s="98"/>
      <c r="I2320" s="123" t="str">
        <f t="shared" si="36"/>
        <v>NÃO</v>
      </c>
      <c r="J2320" s="123"/>
      <c r="K2320" s="123"/>
      <c r="L2320" s="123"/>
      <c r="M2320" s="98" t="s">
        <v>16196</v>
      </c>
      <c r="N2320" s="118"/>
    </row>
    <row r="2321" spans="1:14" x14ac:dyDescent="0.25">
      <c r="A2321" s="130">
        <v>20920567000193</v>
      </c>
      <c r="B2321" s="98" t="s">
        <v>11564</v>
      </c>
      <c r="C2321" s="123" t="s">
        <v>1356</v>
      </c>
      <c r="D2321" s="98" t="s">
        <v>13667</v>
      </c>
      <c r="E2321" s="98" t="s">
        <v>13668</v>
      </c>
      <c r="F2321" s="124">
        <v>11</v>
      </c>
      <c r="G2321" s="112">
        <v>43831</v>
      </c>
      <c r="H2321" s="98"/>
      <c r="I2321" s="123" t="str">
        <f t="shared" si="36"/>
        <v>NÃO</v>
      </c>
      <c r="J2321" s="123"/>
      <c r="K2321" s="123"/>
      <c r="L2321" s="123"/>
      <c r="M2321" s="98"/>
      <c r="N2321" s="118"/>
    </row>
    <row r="2322" spans="1:14" x14ac:dyDescent="0.25">
      <c r="A2322" s="130">
        <v>8927915000159</v>
      </c>
      <c r="B2322" s="98" t="s">
        <v>11565</v>
      </c>
      <c r="C2322" s="123" t="s">
        <v>2554</v>
      </c>
      <c r="D2322" s="98" t="s">
        <v>13667</v>
      </c>
      <c r="E2322" s="98" t="s">
        <v>13668</v>
      </c>
      <c r="F2322" s="124">
        <v>11</v>
      </c>
      <c r="G2322" s="112">
        <v>39448</v>
      </c>
      <c r="H2322" s="98"/>
      <c r="I2322" s="123" t="str">
        <f t="shared" si="36"/>
        <v>NÃO</v>
      </c>
      <c r="J2322" s="123"/>
      <c r="K2322" s="123"/>
      <c r="L2322" s="123"/>
      <c r="M2322" s="98" t="s">
        <v>13703</v>
      </c>
      <c r="N2322" s="118"/>
    </row>
    <row r="2323" spans="1:14" x14ac:dyDescent="0.25">
      <c r="A2323" s="130">
        <v>18349902000101</v>
      </c>
      <c r="B2323" s="98" t="s">
        <v>11566</v>
      </c>
      <c r="C2323" s="123" t="s">
        <v>1356</v>
      </c>
      <c r="D2323" s="98" t="s">
        <v>13667</v>
      </c>
      <c r="E2323" s="98" t="s">
        <v>13668</v>
      </c>
      <c r="F2323" s="124">
        <v>11</v>
      </c>
      <c r="G2323" s="112">
        <v>41640</v>
      </c>
      <c r="H2323" s="98"/>
      <c r="I2323" s="123" t="str">
        <f t="shared" si="36"/>
        <v>NÃO</v>
      </c>
      <c r="J2323" s="123"/>
      <c r="K2323" s="123"/>
      <c r="L2323" s="123"/>
      <c r="M2323" s="98" t="s">
        <v>14479</v>
      </c>
      <c r="N2323" s="118"/>
    </row>
    <row r="2324" spans="1:14" x14ac:dyDescent="0.25">
      <c r="A2324" s="130">
        <v>91693325000152</v>
      </c>
      <c r="B2324" s="98" t="s">
        <v>11567</v>
      </c>
      <c r="C2324" s="123" t="s">
        <v>3812</v>
      </c>
      <c r="D2324" s="98" t="s">
        <v>13667</v>
      </c>
      <c r="E2324" s="98" t="s">
        <v>13668</v>
      </c>
      <c r="F2324" s="124">
        <v>14</v>
      </c>
      <c r="G2324" s="112">
        <v>44013</v>
      </c>
      <c r="H2324" s="98"/>
      <c r="I2324" s="123" t="str">
        <f t="shared" si="36"/>
        <v>SIM</v>
      </c>
      <c r="J2324" s="123"/>
      <c r="K2324" s="123"/>
      <c r="L2324" s="123"/>
      <c r="M2324" s="98"/>
      <c r="N2324" s="118"/>
    </row>
    <row r="2325" spans="1:14" x14ac:dyDescent="0.25">
      <c r="A2325" s="130">
        <v>3507563000169</v>
      </c>
      <c r="B2325" s="98" t="s">
        <v>11568</v>
      </c>
      <c r="C2325" s="123" t="s">
        <v>2274</v>
      </c>
      <c r="D2325" s="98" t="s">
        <v>13667</v>
      </c>
      <c r="E2325" s="98" t="s">
        <v>13668</v>
      </c>
      <c r="F2325" s="124">
        <v>11</v>
      </c>
      <c r="G2325" s="112">
        <v>40001</v>
      </c>
      <c r="H2325" s="98"/>
      <c r="I2325" s="123" t="str">
        <f t="shared" si="36"/>
        <v>NÃO</v>
      </c>
      <c r="J2325" s="123"/>
      <c r="K2325" s="123"/>
      <c r="L2325" s="123"/>
      <c r="M2325" s="98"/>
      <c r="N2325" s="118"/>
    </row>
    <row r="2326" spans="1:14" x14ac:dyDescent="0.25">
      <c r="A2326" s="130">
        <v>91900365000128</v>
      </c>
      <c r="B2326" s="98" t="s">
        <v>11569</v>
      </c>
      <c r="C2326" s="123" t="s">
        <v>3812</v>
      </c>
      <c r="D2326" s="98" t="s">
        <v>13667</v>
      </c>
      <c r="E2326" s="98" t="s">
        <v>13668</v>
      </c>
      <c r="F2326" s="124">
        <v>11</v>
      </c>
      <c r="G2326" s="112">
        <v>41515</v>
      </c>
      <c r="H2326" s="98"/>
      <c r="I2326" s="123" t="str">
        <f t="shared" si="36"/>
        <v>NÃO</v>
      </c>
      <c r="J2326" s="123"/>
      <c r="K2326" s="123"/>
      <c r="L2326" s="123"/>
      <c r="M2326" s="98" t="s">
        <v>16201</v>
      </c>
      <c r="N2326" s="118"/>
    </row>
    <row r="2327" spans="1:14" x14ac:dyDescent="0.25">
      <c r="A2327" s="130">
        <v>17095043000109</v>
      </c>
      <c r="B2327" s="98" t="s">
        <v>11570</v>
      </c>
      <c r="C2327" s="123" t="s">
        <v>1356</v>
      </c>
      <c r="D2327" s="98" t="s">
        <v>13667</v>
      </c>
      <c r="E2327" s="98" t="s">
        <v>13668</v>
      </c>
      <c r="F2327" s="124">
        <v>11</v>
      </c>
      <c r="G2327" s="112">
        <v>38810</v>
      </c>
      <c r="H2327" s="98"/>
      <c r="I2327" s="123" t="str">
        <f t="shared" si="36"/>
        <v>NÃO</v>
      </c>
      <c r="J2327" s="123"/>
      <c r="K2327" s="123"/>
      <c r="L2327" s="123"/>
      <c r="M2327" s="98" t="s">
        <v>14480</v>
      </c>
      <c r="N2327" s="118"/>
    </row>
    <row r="2328" spans="1:14" x14ac:dyDescent="0.25">
      <c r="A2328" s="130">
        <v>4271037000105</v>
      </c>
      <c r="B2328" s="98" t="s">
        <v>11571</v>
      </c>
      <c r="C2328" s="123" t="s">
        <v>133</v>
      </c>
      <c r="D2328" s="98" t="s">
        <v>13667</v>
      </c>
      <c r="E2328" s="98" t="s">
        <v>13668</v>
      </c>
      <c r="F2328" s="124">
        <v>8</v>
      </c>
      <c r="G2328" s="112">
        <v>39845</v>
      </c>
      <c r="H2328" s="98"/>
      <c r="I2328" s="123" t="str">
        <f t="shared" si="36"/>
        <v>NÃO</v>
      </c>
      <c r="J2328" s="123"/>
      <c r="K2328" s="123"/>
      <c r="L2328" s="123"/>
      <c r="M2328" s="98" t="s">
        <v>13813</v>
      </c>
      <c r="N2328" s="118"/>
    </row>
    <row r="2329" spans="1:14" x14ac:dyDescent="0.25">
      <c r="A2329" s="130">
        <v>4271037000105</v>
      </c>
      <c r="B2329" s="98" t="s">
        <v>11571</v>
      </c>
      <c r="C2329" s="123" t="s">
        <v>133</v>
      </c>
      <c r="D2329" s="98" t="s">
        <v>13667</v>
      </c>
      <c r="E2329" s="98" t="s">
        <v>13668</v>
      </c>
      <c r="F2329" s="124">
        <v>9</v>
      </c>
      <c r="G2329" s="112">
        <v>39845</v>
      </c>
      <c r="H2329" s="98"/>
      <c r="I2329" s="123" t="str">
        <f t="shared" si="36"/>
        <v>NÃO</v>
      </c>
      <c r="J2329" s="123"/>
      <c r="K2329" s="123"/>
      <c r="L2329" s="123"/>
      <c r="M2329" s="98" t="s">
        <v>13813</v>
      </c>
      <c r="N2329" s="118"/>
    </row>
    <row r="2330" spans="1:14" x14ac:dyDescent="0.25">
      <c r="A2330" s="130">
        <v>4271037000105</v>
      </c>
      <c r="B2330" s="98" t="s">
        <v>11571</v>
      </c>
      <c r="C2330" s="123" t="s">
        <v>133</v>
      </c>
      <c r="D2330" s="98" t="s">
        <v>13667</v>
      </c>
      <c r="E2330" s="98" t="s">
        <v>13668</v>
      </c>
      <c r="F2330" s="124">
        <v>11</v>
      </c>
      <c r="G2330" s="112">
        <v>39845</v>
      </c>
      <c r="H2330" s="98"/>
      <c r="I2330" s="123" t="str">
        <f t="shared" si="36"/>
        <v>NÃO</v>
      </c>
      <c r="J2330" s="123"/>
      <c r="K2330" s="123"/>
      <c r="L2330" s="123"/>
      <c r="M2330" s="98" t="s">
        <v>13813</v>
      </c>
      <c r="N2330" s="118"/>
    </row>
    <row r="2331" spans="1:14" x14ac:dyDescent="0.25">
      <c r="A2331" s="130">
        <v>10120962000138</v>
      </c>
      <c r="B2331" s="98" t="s">
        <v>11572</v>
      </c>
      <c r="C2331" s="123" t="s">
        <v>2758</v>
      </c>
      <c r="D2331" s="98" t="s">
        <v>13667</v>
      </c>
      <c r="E2331" s="98" t="s">
        <v>13668</v>
      </c>
      <c r="F2331" s="124">
        <v>11</v>
      </c>
      <c r="G2331" s="112">
        <v>39394</v>
      </c>
      <c r="H2331" s="98"/>
      <c r="I2331" s="123" t="str">
        <f t="shared" si="36"/>
        <v>NÃO</v>
      </c>
      <c r="J2331" s="123"/>
      <c r="K2331" s="123"/>
      <c r="L2331" s="123"/>
      <c r="M2331" s="98" t="s">
        <v>15249</v>
      </c>
      <c r="N2331" s="118"/>
    </row>
    <row r="2332" spans="1:14" x14ac:dyDescent="0.25">
      <c r="A2332" s="130">
        <v>8993925000192</v>
      </c>
      <c r="B2332" s="98" t="s">
        <v>11573</v>
      </c>
      <c r="C2332" s="123" t="s">
        <v>2554</v>
      </c>
      <c r="D2332" s="98" t="s">
        <v>13667</v>
      </c>
      <c r="E2332" s="98" t="s">
        <v>13668</v>
      </c>
      <c r="F2332" s="124">
        <v>11</v>
      </c>
      <c r="G2332" s="112">
        <v>40111</v>
      </c>
      <c r="H2332" s="98"/>
      <c r="I2332" s="123" t="str">
        <f t="shared" si="36"/>
        <v>NÃO</v>
      </c>
      <c r="J2332" s="123"/>
      <c r="K2332" s="123"/>
      <c r="L2332" s="123"/>
      <c r="M2332" s="98" t="s">
        <v>15131</v>
      </c>
      <c r="N2332" s="118"/>
    </row>
    <row r="2333" spans="1:14" x14ac:dyDescent="0.25">
      <c r="A2333" s="130">
        <v>12262713000102</v>
      </c>
      <c r="B2333" s="98" t="s">
        <v>11574</v>
      </c>
      <c r="C2333" s="123" t="s">
        <v>29</v>
      </c>
      <c r="D2333" s="98" t="s">
        <v>13667</v>
      </c>
      <c r="E2333" s="98" t="s">
        <v>13668</v>
      </c>
      <c r="F2333" s="124">
        <v>11</v>
      </c>
      <c r="G2333" s="112">
        <v>40798</v>
      </c>
      <c r="H2333" s="98"/>
      <c r="I2333" s="123" t="str">
        <f t="shared" si="36"/>
        <v>NÃO</v>
      </c>
      <c r="J2333" s="123"/>
      <c r="K2333" s="123"/>
      <c r="L2333" s="123"/>
      <c r="M2333" s="98" t="s">
        <v>13534</v>
      </c>
      <c r="N2333" s="118"/>
    </row>
    <row r="2334" spans="1:14" x14ac:dyDescent="0.25">
      <c r="A2334" s="130">
        <v>27165745000167</v>
      </c>
      <c r="B2334" s="98" t="s">
        <v>11575</v>
      </c>
      <c r="C2334" s="123" t="s">
        <v>821</v>
      </c>
      <c r="D2334" s="98" t="s">
        <v>13667</v>
      </c>
      <c r="E2334" s="98" t="s">
        <v>13668</v>
      </c>
      <c r="F2334" s="124">
        <v>11</v>
      </c>
      <c r="G2334" s="112">
        <v>37471</v>
      </c>
      <c r="H2334" s="98"/>
      <c r="I2334" s="123" t="str">
        <f t="shared" si="36"/>
        <v>NÃO</v>
      </c>
      <c r="J2334" s="123"/>
      <c r="K2334" s="123"/>
      <c r="L2334" s="123"/>
      <c r="M2334" s="98"/>
      <c r="N2334" s="118"/>
    </row>
    <row r="2335" spans="1:14" x14ac:dyDescent="0.25">
      <c r="A2335" s="130">
        <v>3507522000172</v>
      </c>
      <c r="B2335" s="98" t="s">
        <v>11576</v>
      </c>
      <c r="C2335" s="123" t="s">
        <v>2274</v>
      </c>
      <c r="D2335" s="98" t="s">
        <v>13667</v>
      </c>
      <c r="E2335" s="98" t="s">
        <v>13668</v>
      </c>
      <c r="F2335" s="124">
        <v>14</v>
      </c>
      <c r="G2335" s="112">
        <v>44136</v>
      </c>
      <c r="H2335" s="98"/>
      <c r="I2335" s="123" t="str">
        <f t="shared" si="36"/>
        <v>SIM</v>
      </c>
      <c r="J2335" s="123"/>
      <c r="K2335" s="123"/>
      <c r="L2335" s="123"/>
      <c r="M2335" s="98"/>
      <c r="N2335" s="118"/>
    </row>
    <row r="2336" spans="1:14" x14ac:dyDescent="0.25">
      <c r="A2336" s="130">
        <v>3439239000150</v>
      </c>
      <c r="B2336" s="98" t="s">
        <v>11577</v>
      </c>
      <c r="C2336" s="123" t="s">
        <v>2274</v>
      </c>
      <c r="D2336" s="98" t="s">
        <v>13667</v>
      </c>
      <c r="E2336" s="98" t="s">
        <v>13668</v>
      </c>
      <c r="F2336" s="124">
        <v>11</v>
      </c>
      <c r="G2336" s="112">
        <v>38439</v>
      </c>
      <c r="H2336" s="98"/>
      <c r="I2336" s="123" t="str">
        <f t="shared" si="36"/>
        <v>NÃO</v>
      </c>
      <c r="J2336" s="123"/>
      <c r="K2336" s="123"/>
      <c r="L2336" s="123"/>
      <c r="M2336" s="98"/>
      <c r="N2336" s="118"/>
    </row>
    <row r="2337" spans="1:14" x14ac:dyDescent="0.25">
      <c r="A2337" s="130">
        <v>94726312000120</v>
      </c>
      <c r="B2337" s="98" t="s">
        <v>11578</v>
      </c>
      <c r="C2337" s="123" t="s">
        <v>3812</v>
      </c>
      <c r="D2337" s="98" t="s">
        <v>13667</v>
      </c>
      <c r="E2337" s="98" t="s">
        <v>13668</v>
      </c>
      <c r="F2337" s="124">
        <v>11</v>
      </c>
      <c r="G2337" s="112">
        <v>39588</v>
      </c>
      <c r="H2337" s="98"/>
      <c r="I2337" s="123" t="str">
        <f t="shared" si="36"/>
        <v>NÃO</v>
      </c>
      <c r="J2337" s="123"/>
      <c r="K2337" s="123"/>
      <c r="L2337" s="123"/>
      <c r="M2337" s="98" t="s">
        <v>13703</v>
      </c>
      <c r="N2337" s="118"/>
    </row>
    <row r="2338" spans="1:14" x14ac:dyDescent="0.25">
      <c r="A2338" s="130">
        <v>28576080000147</v>
      </c>
      <c r="B2338" s="98" t="s">
        <v>11579</v>
      </c>
      <c r="C2338" s="123" t="s">
        <v>3513</v>
      </c>
      <c r="D2338" s="98" t="s">
        <v>13667</v>
      </c>
      <c r="E2338" s="98" t="s">
        <v>13668</v>
      </c>
      <c r="F2338" s="124">
        <v>11</v>
      </c>
      <c r="G2338" s="112">
        <v>40267</v>
      </c>
      <c r="H2338" s="98"/>
      <c r="I2338" s="123" t="str">
        <f t="shared" si="36"/>
        <v>NÃO</v>
      </c>
      <c r="J2338" s="123"/>
      <c r="K2338" s="123"/>
      <c r="L2338" s="123"/>
      <c r="M2338" s="98" t="s">
        <v>15933</v>
      </c>
      <c r="N2338" s="118"/>
    </row>
    <row r="2339" spans="1:14" x14ac:dyDescent="0.25">
      <c r="A2339" s="130">
        <v>88811930000176</v>
      </c>
      <c r="B2339" s="98" t="s">
        <v>11580</v>
      </c>
      <c r="C2339" s="123" t="s">
        <v>3812</v>
      </c>
      <c r="D2339" s="98" t="s">
        <v>13667</v>
      </c>
      <c r="E2339" s="98" t="s">
        <v>13668</v>
      </c>
      <c r="F2339" s="124">
        <v>11</v>
      </c>
      <c r="G2339" s="112">
        <v>38596</v>
      </c>
      <c r="H2339" s="98"/>
      <c r="I2339" s="123" t="str">
        <f t="shared" si="36"/>
        <v>NÃO</v>
      </c>
      <c r="J2339" s="123"/>
      <c r="K2339" s="123"/>
      <c r="L2339" s="123"/>
      <c r="M2339" s="98" t="s">
        <v>16204</v>
      </c>
      <c r="N2339" s="118"/>
    </row>
    <row r="2340" spans="1:14" x14ac:dyDescent="0.25">
      <c r="A2340" s="130">
        <v>93539153000192</v>
      </c>
      <c r="B2340" s="98" t="s">
        <v>11581</v>
      </c>
      <c r="C2340" s="123" t="s">
        <v>3812</v>
      </c>
      <c r="D2340" s="98" t="s">
        <v>13667</v>
      </c>
      <c r="E2340" s="98" t="s">
        <v>13668</v>
      </c>
      <c r="F2340" s="124">
        <v>14</v>
      </c>
      <c r="G2340" s="112">
        <v>44136</v>
      </c>
      <c r="H2340" s="98"/>
      <c r="I2340" s="123" t="str">
        <f t="shared" si="36"/>
        <v>SIM</v>
      </c>
      <c r="J2340" s="123"/>
      <c r="K2340" s="123"/>
      <c r="L2340" s="123"/>
      <c r="M2340" s="98"/>
      <c r="N2340" s="118"/>
    </row>
    <row r="2341" spans="1:14" x14ac:dyDescent="0.25">
      <c r="A2341" s="130">
        <v>94704004000102</v>
      </c>
      <c r="B2341" s="98" t="s">
        <v>11582</v>
      </c>
      <c r="C2341" s="123" t="s">
        <v>3812</v>
      </c>
      <c r="D2341" s="98" t="s">
        <v>13667</v>
      </c>
      <c r="E2341" s="98" t="s">
        <v>13668</v>
      </c>
      <c r="F2341" s="124">
        <v>11.8</v>
      </c>
      <c r="G2341" s="112">
        <v>43672</v>
      </c>
      <c r="H2341" s="98"/>
      <c r="I2341" s="123" t="str">
        <f t="shared" si="36"/>
        <v>NÃO</v>
      </c>
      <c r="J2341" s="123"/>
      <c r="K2341" s="123"/>
      <c r="L2341" s="123"/>
      <c r="M2341" s="98"/>
      <c r="N2341" s="118"/>
    </row>
    <row r="2342" spans="1:14" x14ac:dyDescent="0.25">
      <c r="A2342" s="130">
        <v>28695658000184</v>
      </c>
      <c r="B2342" s="98" t="s">
        <v>11583</v>
      </c>
      <c r="C2342" s="123" t="s">
        <v>3513</v>
      </c>
      <c r="D2342" s="98" t="s">
        <v>13667</v>
      </c>
      <c r="E2342" s="98" t="s">
        <v>13668</v>
      </c>
      <c r="F2342" s="124">
        <v>11</v>
      </c>
      <c r="G2342" s="112">
        <v>42570</v>
      </c>
      <c r="H2342" s="98"/>
      <c r="I2342" s="123" t="str">
        <f t="shared" si="36"/>
        <v>NÃO</v>
      </c>
      <c r="J2342" s="123"/>
      <c r="K2342" s="123"/>
      <c r="L2342" s="123"/>
      <c r="M2342" s="98" t="s">
        <v>15936</v>
      </c>
      <c r="N2342" s="118"/>
    </row>
    <row r="2343" spans="1:14" x14ac:dyDescent="0.25">
      <c r="A2343" s="130">
        <v>83102830000157</v>
      </c>
      <c r="B2343" s="98" t="s">
        <v>11584</v>
      </c>
      <c r="C2343" s="123" t="s">
        <v>4289</v>
      </c>
      <c r="D2343" s="98" t="s">
        <v>13667</v>
      </c>
      <c r="E2343" s="98" t="s">
        <v>13668</v>
      </c>
      <c r="F2343" s="124">
        <v>14</v>
      </c>
      <c r="G2343" s="112">
        <v>43922</v>
      </c>
      <c r="H2343" s="98"/>
      <c r="I2343" s="123" t="str">
        <f t="shared" si="36"/>
        <v>SIM</v>
      </c>
      <c r="J2343" s="123"/>
      <c r="K2343" s="123"/>
      <c r="L2343" s="123"/>
      <c r="M2343" s="98"/>
      <c r="N2343" s="118"/>
    </row>
    <row r="2344" spans="1:14" x14ac:dyDescent="0.25">
      <c r="A2344" s="130">
        <v>75666131000101</v>
      </c>
      <c r="B2344" s="98" t="s">
        <v>11585</v>
      </c>
      <c r="C2344" s="123" t="s">
        <v>3143</v>
      </c>
      <c r="D2344" s="98" t="s">
        <v>13667</v>
      </c>
      <c r="E2344" s="98" t="s">
        <v>13668</v>
      </c>
      <c r="F2344" s="124">
        <v>11</v>
      </c>
      <c r="G2344" s="112">
        <v>39164</v>
      </c>
      <c r="H2344" s="98"/>
      <c r="I2344" s="123" t="str">
        <f t="shared" si="36"/>
        <v>NÃO</v>
      </c>
      <c r="J2344" s="123"/>
      <c r="K2344" s="123"/>
      <c r="L2344" s="123"/>
      <c r="M2344" s="98" t="s">
        <v>15146</v>
      </c>
      <c r="N2344" s="118"/>
    </row>
    <row r="2345" spans="1:14" x14ac:dyDescent="0.25">
      <c r="A2345" s="130">
        <v>4283040000149</v>
      </c>
      <c r="B2345" s="98" t="s">
        <v>11587</v>
      </c>
      <c r="C2345" s="123" t="s">
        <v>133</v>
      </c>
      <c r="D2345" s="98" t="s">
        <v>13667</v>
      </c>
      <c r="E2345" s="98" t="s">
        <v>13668</v>
      </c>
      <c r="F2345" s="124">
        <v>11</v>
      </c>
      <c r="G2345" s="112">
        <v>43649</v>
      </c>
      <c r="H2345" s="98"/>
      <c r="I2345" s="123" t="str">
        <f t="shared" si="36"/>
        <v>NÃO</v>
      </c>
      <c r="J2345" s="123"/>
      <c r="K2345" s="123"/>
      <c r="L2345" s="123"/>
      <c r="M2345" s="98"/>
      <c r="N2345" s="118"/>
    </row>
    <row r="2346" spans="1:14" x14ac:dyDescent="0.25">
      <c r="A2346" s="130">
        <v>6217954000137</v>
      </c>
      <c r="B2346" s="98" t="s">
        <v>11588</v>
      </c>
      <c r="C2346" s="123" t="s">
        <v>1142</v>
      </c>
      <c r="D2346" s="98" t="s">
        <v>13667</v>
      </c>
      <c r="E2346" s="98" t="s">
        <v>13668</v>
      </c>
      <c r="F2346" s="124">
        <v>11</v>
      </c>
      <c r="G2346" s="112">
        <v>42334</v>
      </c>
      <c r="H2346" s="98"/>
      <c r="I2346" s="123" t="str">
        <f t="shared" si="36"/>
        <v>NÃO</v>
      </c>
      <c r="J2346" s="123"/>
      <c r="K2346" s="123"/>
      <c r="L2346" s="123"/>
      <c r="M2346" s="98" t="s">
        <v>14384</v>
      </c>
      <c r="N2346" s="118"/>
    </row>
    <row r="2347" spans="1:14" x14ac:dyDescent="0.25">
      <c r="A2347" s="130">
        <v>10110989000140</v>
      </c>
      <c r="B2347" s="98" t="s">
        <v>11589</v>
      </c>
      <c r="C2347" s="123" t="s">
        <v>2758</v>
      </c>
      <c r="D2347" s="98" t="s">
        <v>13667</v>
      </c>
      <c r="E2347" s="98" t="s">
        <v>13668</v>
      </c>
      <c r="F2347" s="124">
        <v>11</v>
      </c>
      <c r="G2347" s="112">
        <v>43162</v>
      </c>
      <c r="H2347" s="98"/>
      <c r="I2347" s="123" t="str">
        <f t="shared" si="36"/>
        <v>NÃO</v>
      </c>
      <c r="J2347" s="123"/>
      <c r="K2347" s="123"/>
      <c r="L2347" s="123"/>
      <c r="M2347" s="98"/>
      <c r="N2347" s="118"/>
    </row>
    <row r="2348" spans="1:14" x14ac:dyDescent="0.25">
      <c r="A2348" s="130">
        <v>44780609000104</v>
      </c>
      <c r="B2348" s="98" t="s">
        <v>11590</v>
      </c>
      <c r="C2348" s="123" t="s">
        <v>4626</v>
      </c>
      <c r="D2348" s="98" t="s">
        <v>13667</v>
      </c>
      <c r="E2348" s="98" t="s">
        <v>13668</v>
      </c>
      <c r="F2348" s="124">
        <v>11</v>
      </c>
      <c r="G2348" s="112">
        <v>40669</v>
      </c>
      <c r="H2348" s="98"/>
      <c r="I2348" s="123" t="str">
        <f t="shared" si="36"/>
        <v>NÃO</v>
      </c>
      <c r="J2348" s="123"/>
      <c r="K2348" s="123"/>
      <c r="L2348" s="123"/>
      <c r="M2348" s="98" t="s">
        <v>16693</v>
      </c>
      <c r="N2348" s="118"/>
    </row>
    <row r="2349" spans="1:14" x14ac:dyDescent="0.25">
      <c r="A2349" s="130">
        <v>2355675000189</v>
      </c>
      <c r="B2349" s="98" t="s">
        <v>11591</v>
      </c>
      <c r="C2349" s="123" t="s">
        <v>901</v>
      </c>
      <c r="D2349" s="98" t="s">
        <v>13667</v>
      </c>
      <c r="E2349" s="98" t="s">
        <v>13668</v>
      </c>
      <c r="F2349" s="124">
        <v>11</v>
      </c>
      <c r="G2349" s="112">
        <v>41821</v>
      </c>
      <c r="H2349" s="98"/>
      <c r="I2349" s="123" t="str">
        <f t="shared" si="36"/>
        <v>NÃO</v>
      </c>
      <c r="J2349" s="123"/>
      <c r="K2349" s="123"/>
      <c r="L2349" s="123"/>
      <c r="M2349" s="98" t="s">
        <v>14144</v>
      </c>
      <c r="N2349" s="118"/>
    </row>
    <row r="2350" spans="1:14" x14ac:dyDescent="0.25">
      <c r="A2350" s="130">
        <v>6554745000189</v>
      </c>
      <c r="B2350" s="98" t="s">
        <v>11592</v>
      </c>
      <c r="C2350" s="123" t="s">
        <v>2926</v>
      </c>
      <c r="D2350" s="98" t="s">
        <v>13667</v>
      </c>
      <c r="E2350" s="98" t="s">
        <v>13668</v>
      </c>
      <c r="F2350" s="124">
        <v>11</v>
      </c>
      <c r="G2350" s="112">
        <v>39314</v>
      </c>
      <c r="H2350" s="98"/>
      <c r="I2350" s="123" t="str">
        <f t="shared" si="36"/>
        <v>NÃO</v>
      </c>
      <c r="J2350" s="123"/>
      <c r="K2350" s="123"/>
      <c r="L2350" s="123"/>
      <c r="M2350" s="98" t="s">
        <v>15555</v>
      </c>
      <c r="N2350" s="118"/>
    </row>
    <row r="2351" spans="1:14" x14ac:dyDescent="0.25">
      <c r="A2351" s="130">
        <v>87612735000154</v>
      </c>
      <c r="B2351" s="98" t="s">
        <v>11593</v>
      </c>
      <c r="C2351" s="123" t="s">
        <v>3812</v>
      </c>
      <c r="D2351" s="98" t="s">
        <v>13667</v>
      </c>
      <c r="E2351" s="98" t="s">
        <v>13668</v>
      </c>
      <c r="F2351" s="124">
        <v>11</v>
      </c>
      <c r="G2351" s="112">
        <v>43326</v>
      </c>
      <c r="H2351" s="98"/>
      <c r="I2351" s="123" t="str">
        <f t="shared" si="36"/>
        <v>NÃO</v>
      </c>
      <c r="J2351" s="123"/>
      <c r="K2351" s="123"/>
      <c r="L2351" s="123"/>
      <c r="M2351" s="98" t="s">
        <v>16206</v>
      </c>
      <c r="N2351" s="118"/>
    </row>
    <row r="2352" spans="1:14" x14ac:dyDescent="0.25">
      <c r="A2352" s="130">
        <v>46523015000135</v>
      </c>
      <c r="B2352" s="98" t="s">
        <v>11594</v>
      </c>
      <c r="C2352" s="123" t="s">
        <v>4626</v>
      </c>
      <c r="D2352" s="98" t="s">
        <v>13667</v>
      </c>
      <c r="E2352" s="98" t="s">
        <v>13668</v>
      </c>
      <c r="F2352" s="124">
        <v>11</v>
      </c>
      <c r="G2352" s="112">
        <v>43327</v>
      </c>
      <c r="H2352" s="98"/>
      <c r="I2352" s="123" t="str">
        <f t="shared" si="36"/>
        <v>NÃO</v>
      </c>
      <c r="J2352" s="123"/>
      <c r="K2352" s="123"/>
      <c r="L2352" s="123"/>
      <c r="M2352" s="98"/>
      <c r="N2352" s="118"/>
    </row>
    <row r="2353" spans="1:14" x14ac:dyDescent="0.25">
      <c r="A2353" s="130">
        <v>12250056000183</v>
      </c>
      <c r="B2353" s="98" t="s">
        <v>11595</v>
      </c>
      <c r="C2353" s="123" t="s">
        <v>29</v>
      </c>
      <c r="D2353" s="98" t="s">
        <v>13667</v>
      </c>
      <c r="E2353" s="98" t="s">
        <v>13668</v>
      </c>
      <c r="F2353" s="124">
        <v>11</v>
      </c>
      <c r="G2353" s="112">
        <v>43437</v>
      </c>
      <c r="H2353" s="98"/>
      <c r="I2353" s="123" t="str">
        <f t="shared" si="36"/>
        <v>NÃO</v>
      </c>
      <c r="J2353" s="123"/>
      <c r="K2353" s="123"/>
      <c r="L2353" s="123"/>
      <c r="M2353" s="98" t="s">
        <v>13684</v>
      </c>
      <c r="N2353" s="118"/>
    </row>
    <row r="2354" spans="1:14" x14ac:dyDescent="0.25">
      <c r="A2354" s="130">
        <v>7387343000108</v>
      </c>
      <c r="B2354" s="98" t="s">
        <v>11596</v>
      </c>
      <c r="C2354" s="123" t="s">
        <v>634</v>
      </c>
      <c r="D2354" s="98" t="s">
        <v>13667</v>
      </c>
      <c r="E2354" s="98" t="s">
        <v>13668</v>
      </c>
      <c r="F2354" s="124">
        <v>11</v>
      </c>
      <c r="G2354" s="112">
        <v>42964</v>
      </c>
      <c r="H2354" s="98"/>
      <c r="I2354" s="123" t="str">
        <f t="shared" si="36"/>
        <v>NÃO</v>
      </c>
      <c r="J2354" s="123"/>
      <c r="K2354" s="123"/>
      <c r="L2354" s="123"/>
      <c r="M2354" s="98" t="s">
        <v>13945</v>
      </c>
      <c r="N2354" s="118"/>
    </row>
    <row r="2355" spans="1:14" x14ac:dyDescent="0.25">
      <c r="A2355" s="130">
        <v>46137410000180</v>
      </c>
      <c r="B2355" s="98" t="s">
        <v>11597</v>
      </c>
      <c r="C2355" s="123" t="s">
        <v>4626</v>
      </c>
      <c r="D2355" s="98" t="s">
        <v>13667</v>
      </c>
      <c r="E2355" s="98" t="s">
        <v>13668</v>
      </c>
      <c r="F2355" s="124">
        <v>11</v>
      </c>
      <c r="G2355" s="112">
        <v>39173</v>
      </c>
      <c r="H2355" s="98"/>
      <c r="I2355" s="123" t="str">
        <f t="shared" si="36"/>
        <v>NÃO</v>
      </c>
      <c r="J2355" s="123"/>
      <c r="K2355" s="123"/>
      <c r="L2355" s="123"/>
      <c r="M2355" s="98" t="s">
        <v>16696</v>
      </c>
      <c r="N2355" s="118"/>
    </row>
    <row r="2356" spans="1:14" x14ac:dyDescent="0.25">
      <c r="A2356" s="130">
        <v>8924581000160</v>
      </c>
      <c r="B2356" s="98" t="s">
        <v>11598</v>
      </c>
      <c r="C2356" s="123" t="s">
        <v>2554</v>
      </c>
      <c r="D2356" s="98" t="s">
        <v>13667</v>
      </c>
      <c r="E2356" s="98" t="s">
        <v>13668</v>
      </c>
      <c r="F2356" s="124">
        <v>11</v>
      </c>
      <c r="G2356" s="112">
        <v>41708</v>
      </c>
      <c r="H2356" s="98"/>
      <c r="I2356" s="123" t="str">
        <f t="shared" si="36"/>
        <v>NÃO</v>
      </c>
      <c r="J2356" s="123"/>
      <c r="K2356" s="123"/>
      <c r="L2356" s="123"/>
      <c r="M2356" s="98" t="s">
        <v>15132</v>
      </c>
      <c r="N2356" s="118"/>
    </row>
    <row r="2357" spans="1:14" x14ac:dyDescent="0.25">
      <c r="A2357" s="130">
        <v>45709920000111</v>
      </c>
      <c r="B2357" s="98" t="s">
        <v>11599</v>
      </c>
      <c r="C2357" s="123" t="s">
        <v>4626</v>
      </c>
      <c r="D2357" s="98" t="s">
        <v>13667</v>
      </c>
      <c r="E2357" s="98" t="s">
        <v>13668</v>
      </c>
      <c r="F2357" s="124">
        <v>11</v>
      </c>
      <c r="G2357" s="112">
        <v>41331</v>
      </c>
      <c r="H2357" s="98"/>
      <c r="I2357" s="123" t="str">
        <f t="shared" si="36"/>
        <v>NÃO</v>
      </c>
      <c r="J2357" s="123"/>
      <c r="K2357" s="123"/>
      <c r="L2357" s="123"/>
      <c r="M2357" s="98" t="s">
        <v>16701</v>
      </c>
      <c r="N2357" s="118"/>
    </row>
    <row r="2358" spans="1:14" x14ac:dyDescent="0.25">
      <c r="A2358" s="130">
        <v>7528292000189</v>
      </c>
      <c r="B2358" s="98" t="s">
        <v>11600</v>
      </c>
      <c r="C2358" s="123" t="s">
        <v>634</v>
      </c>
      <c r="D2358" s="98" t="s">
        <v>13667</v>
      </c>
      <c r="E2358" s="98" t="s">
        <v>13668</v>
      </c>
      <c r="F2358" s="124">
        <v>11</v>
      </c>
      <c r="G2358" s="112">
        <v>39679</v>
      </c>
      <c r="H2358" s="98"/>
      <c r="I2358" s="123" t="str">
        <f t="shared" si="36"/>
        <v>NÃO</v>
      </c>
      <c r="J2358" s="123"/>
      <c r="K2358" s="123"/>
      <c r="L2358" s="123"/>
      <c r="M2358" s="98" t="s">
        <v>13703</v>
      </c>
      <c r="N2358" s="118"/>
    </row>
    <row r="2359" spans="1:14" x14ac:dyDescent="0.25">
      <c r="A2359" s="130">
        <v>1005917000141</v>
      </c>
      <c r="B2359" s="98" t="s">
        <v>11601</v>
      </c>
      <c r="C2359" s="123" t="s">
        <v>901</v>
      </c>
      <c r="D2359" s="98" t="s">
        <v>13667</v>
      </c>
      <c r="E2359" s="98" t="s">
        <v>13668</v>
      </c>
      <c r="F2359" s="124">
        <v>11</v>
      </c>
      <c r="G2359" s="112">
        <v>41821</v>
      </c>
      <c r="H2359" s="98"/>
      <c r="I2359" s="123" t="str">
        <f t="shared" si="36"/>
        <v>NÃO</v>
      </c>
      <c r="J2359" s="123"/>
      <c r="K2359" s="123"/>
      <c r="L2359" s="123"/>
      <c r="M2359" s="98" t="s">
        <v>14145</v>
      </c>
      <c r="N2359" s="118"/>
    </row>
    <row r="2360" spans="1:14" x14ac:dyDescent="0.25">
      <c r="A2360" s="130">
        <v>76245067000158</v>
      </c>
      <c r="B2360" s="98" t="s">
        <v>11602</v>
      </c>
      <c r="C2360" s="123" t="s">
        <v>3143</v>
      </c>
      <c r="D2360" s="98" t="s">
        <v>13667</v>
      </c>
      <c r="E2360" s="98" t="s">
        <v>13668</v>
      </c>
      <c r="F2360" s="124">
        <v>11</v>
      </c>
      <c r="G2360" s="112">
        <v>41532</v>
      </c>
      <c r="H2360" s="98"/>
      <c r="I2360" s="123" t="str">
        <f t="shared" si="36"/>
        <v>NÃO</v>
      </c>
      <c r="J2360" s="123"/>
      <c r="K2360" s="123"/>
      <c r="L2360" s="123"/>
      <c r="M2360" s="98" t="s">
        <v>15675</v>
      </c>
      <c r="N2360" s="118"/>
    </row>
    <row r="2361" spans="1:14" x14ac:dyDescent="0.25">
      <c r="A2361" s="130">
        <v>12227641000162</v>
      </c>
      <c r="B2361" s="98" t="s">
        <v>11603</v>
      </c>
      <c r="C2361" s="123" t="s">
        <v>29</v>
      </c>
      <c r="D2361" s="98" t="s">
        <v>13667</v>
      </c>
      <c r="E2361" s="98" t="s">
        <v>13668</v>
      </c>
      <c r="F2361" s="124">
        <v>11</v>
      </c>
      <c r="G2361" s="112">
        <v>39904</v>
      </c>
      <c r="H2361" s="98"/>
      <c r="I2361" s="123" t="str">
        <f t="shared" si="36"/>
        <v>NÃO</v>
      </c>
      <c r="J2361" s="123"/>
      <c r="K2361" s="123"/>
      <c r="L2361" s="123"/>
      <c r="M2361" s="98" t="s">
        <v>13685</v>
      </c>
      <c r="N2361" s="118"/>
    </row>
    <row r="2362" spans="1:14" x14ac:dyDescent="0.25">
      <c r="A2362" s="130">
        <v>5055009000113</v>
      </c>
      <c r="B2362" s="98" t="s">
        <v>11604</v>
      </c>
      <c r="C2362" s="123" t="s">
        <v>2413</v>
      </c>
      <c r="D2362" s="98" t="s">
        <v>13667</v>
      </c>
      <c r="E2362" s="98" t="s">
        <v>13668</v>
      </c>
      <c r="F2362" s="124">
        <v>11</v>
      </c>
      <c r="G2362" s="112">
        <v>43021</v>
      </c>
      <c r="H2362" s="98"/>
      <c r="I2362" s="123" t="str">
        <f t="shared" si="36"/>
        <v>NÃO</v>
      </c>
      <c r="J2362" s="123"/>
      <c r="K2362" s="123"/>
      <c r="L2362" s="123"/>
      <c r="M2362" s="98" t="s">
        <v>15071</v>
      </c>
      <c r="N2362" s="118"/>
    </row>
    <row r="2363" spans="1:14" x14ac:dyDescent="0.25">
      <c r="A2363" s="130">
        <v>8928517000157</v>
      </c>
      <c r="B2363" s="98" t="s">
        <v>11605</v>
      </c>
      <c r="C2363" s="123" t="s">
        <v>2554</v>
      </c>
      <c r="D2363" s="98" t="s">
        <v>13667</v>
      </c>
      <c r="E2363" s="98" t="s">
        <v>13668</v>
      </c>
      <c r="F2363" s="124">
        <v>11</v>
      </c>
      <c r="G2363" s="112">
        <v>40753</v>
      </c>
      <c r="H2363" s="98"/>
      <c r="I2363" s="123" t="str">
        <f t="shared" si="36"/>
        <v>NÃO</v>
      </c>
      <c r="J2363" s="123"/>
      <c r="K2363" s="123"/>
      <c r="L2363" s="123"/>
      <c r="M2363" s="98" t="s">
        <v>13534</v>
      </c>
      <c r="N2363" s="118"/>
    </row>
    <row r="2364" spans="1:14" x14ac:dyDescent="0.25">
      <c r="A2364" s="130">
        <v>10113728000183</v>
      </c>
      <c r="B2364" s="98" t="s">
        <v>11606</v>
      </c>
      <c r="C2364" s="123" t="s">
        <v>2758</v>
      </c>
      <c r="D2364" s="98" t="s">
        <v>13667</v>
      </c>
      <c r="E2364" s="98" t="s">
        <v>13668</v>
      </c>
      <c r="F2364" s="124">
        <v>11</v>
      </c>
      <c r="G2364" s="112">
        <v>38795</v>
      </c>
      <c r="H2364" s="98"/>
      <c r="I2364" s="123" t="str">
        <f t="shared" si="36"/>
        <v>NÃO</v>
      </c>
      <c r="J2364" s="123"/>
      <c r="K2364" s="123"/>
      <c r="L2364" s="123"/>
      <c r="M2364" s="98" t="s">
        <v>15253</v>
      </c>
      <c r="N2364" s="118"/>
    </row>
    <row r="2365" spans="1:14" x14ac:dyDescent="0.25">
      <c r="A2365" s="130">
        <v>8920126000196</v>
      </c>
      <c r="B2365" s="98" t="s">
        <v>11607</v>
      </c>
      <c r="C2365" s="123" t="s">
        <v>2554</v>
      </c>
      <c r="D2365" s="98" t="s">
        <v>13667</v>
      </c>
      <c r="E2365" s="98" t="s">
        <v>13668</v>
      </c>
      <c r="F2365" s="124">
        <v>11</v>
      </c>
      <c r="G2365" s="112">
        <v>40798</v>
      </c>
      <c r="H2365" s="98"/>
      <c r="I2365" s="123" t="str">
        <f t="shared" si="36"/>
        <v>NÃO</v>
      </c>
      <c r="J2365" s="123"/>
      <c r="K2365" s="123"/>
      <c r="L2365" s="123"/>
      <c r="M2365" s="98"/>
      <c r="N2365" s="118"/>
    </row>
    <row r="2366" spans="1:14" x14ac:dyDescent="0.25">
      <c r="A2366" s="130">
        <v>1612560000160</v>
      </c>
      <c r="B2366" s="98" t="s">
        <v>11608</v>
      </c>
      <c r="C2366" s="123" t="s">
        <v>2926</v>
      </c>
      <c r="D2366" s="98" t="s">
        <v>13667</v>
      </c>
      <c r="E2366" s="98" t="s">
        <v>13668</v>
      </c>
      <c r="F2366" s="124">
        <v>11</v>
      </c>
      <c r="G2366" s="112">
        <v>43826</v>
      </c>
      <c r="H2366" s="98"/>
      <c r="I2366" s="123" t="str">
        <f t="shared" si="36"/>
        <v>NÃO</v>
      </c>
      <c r="J2366" s="123"/>
      <c r="K2366" s="123"/>
      <c r="L2366" s="123"/>
      <c r="M2366" s="98"/>
      <c r="N2366" s="118"/>
    </row>
    <row r="2367" spans="1:14" x14ac:dyDescent="0.25">
      <c r="A2367" s="130">
        <v>39485438000142</v>
      </c>
      <c r="B2367" s="98" t="s">
        <v>11609</v>
      </c>
      <c r="C2367" s="123" t="s">
        <v>3513</v>
      </c>
      <c r="D2367" s="98" t="s">
        <v>13667</v>
      </c>
      <c r="E2367" s="98" t="s">
        <v>13668</v>
      </c>
      <c r="F2367" s="124">
        <v>11</v>
      </c>
      <c r="G2367" s="112">
        <v>39079</v>
      </c>
      <c r="H2367" s="98"/>
      <c r="I2367" s="123" t="str">
        <f t="shared" si="36"/>
        <v>NÃO</v>
      </c>
      <c r="J2367" s="123"/>
      <c r="K2367" s="123"/>
      <c r="L2367" s="123"/>
      <c r="M2367" s="98"/>
      <c r="N2367" s="118"/>
    </row>
    <row r="2368" spans="1:14" x14ac:dyDescent="0.25">
      <c r="A2368" s="130">
        <v>18338129000170</v>
      </c>
      <c r="B2368" s="98" t="s">
        <v>11610</v>
      </c>
      <c r="C2368" s="123" t="s">
        <v>1356</v>
      </c>
      <c r="D2368" s="98" t="s">
        <v>13667</v>
      </c>
      <c r="E2368" s="98" t="s">
        <v>13668</v>
      </c>
      <c r="F2368" s="124">
        <v>11</v>
      </c>
      <c r="G2368" s="112">
        <v>40513</v>
      </c>
      <c r="H2368" s="98"/>
      <c r="I2368" s="123" t="str">
        <f t="shared" si="36"/>
        <v>NÃO</v>
      </c>
      <c r="J2368" s="123"/>
      <c r="K2368" s="123"/>
      <c r="L2368" s="123"/>
      <c r="M2368" s="98"/>
      <c r="N2368" s="118"/>
    </row>
    <row r="2369" spans="1:14" x14ac:dyDescent="0.25">
      <c r="A2369" s="130">
        <v>18715383000140</v>
      </c>
      <c r="B2369" s="98" t="s">
        <v>11611</v>
      </c>
      <c r="C2369" s="123" t="s">
        <v>1356</v>
      </c>
      <c r="D2369" s="98" t="s">
        <v>13667</v>
      </c>
      <c r="E2369" s="98" t="s">
        <v>13668</v>
      </c>
      <c r="F2369" s="124">
        <v>11</v>
      </c>
      <c r="G2369" s="112">
        <v>40907</v>
      </c>
      <c r="H2369" s="98"/>
      <c r="I2369" s="123" t="str">
        <f t="shared" si="36"/>
        <v>NÃO</v>
      </c>
      <c r="J2369" s="123"/>
      <c r="K2369" s="123"/>
      <c r="L2369" s="123"/>
      <c r="M2369" s="98" t="s">
        <v>13534</v>
      </c>
      <c r="N2369" s="118"/>
    </row>
    <row r="2370" spans="1:14" x14ac:dyDescent="0.25">
      <c r="A2370" s="130">
        <v>10260222000105</v>
      </c>
      <c r="B2370" s="98" t="s">
        <v>11612</v>
      </c>
      <c r="C2370" s="123" t="s">
        <v>2758</v>
      </c>
      <c r="D2370" s="98" t="s">
        <v>13667</v>
      </c>
      <c r="E2370" s="98" t="s">
        <v>13668</v>
      </c>
      <c r="F2370" s="124">
        <v>11</v>
      </c>
      <c r="G2370" s="112">
        <v>38981</v>
      </c>
      <c r="H2370" s="98"/>
      <c r="I2370" s="123" t="str">
        <f t="shared" si="36"/>
        <v>NÃO</v>
      </c>
      <c r="J2370" s="123"/>
      <c r="K2370" s="123"/>
      <c r="L2370" s="123"/>
      <c r="M2370" s="98" t="s">
        <v>15260</v>
      </c>
      <c r="N2370" s="118"/>
    </row>
    <row r="2371" spans="1:14" x14ac:dyDescent="0.25">
      <c r="A2371" s="130">
        <v>12250163000101</v>
      </c>
      <c r="B2371" s="98" t="s">
        <v>11613</v>
      </c>
      <c r="C2371" s="123" t="s">
        <v>29</v>
      </c>
      <c r="D2371" s="98" t="s">
        <v>13667</v>
      </c>
      <c r="E2371" s="98" t="s">
        <v>13668</v>
      </c>
      <c r="F2371" s="124">
        <v>11</v>
      </c>
      <c r="G2371" s="112">
        <v>41490</v>
      </c>
      <c r="H2371" s="98"/>
      <c r="I2371" s="123" t="str">
        <f t="shared" ref="I2371:I2434" si="37">IFERROR(IF(OR(E2371="Ativos", E2371="Aposentados",E2371="Pensionistas"),IF(F2371&gt;=14,"SIM","NÃO"),""),"")</f>
        <v>NÃO</v>
      </c>
      <c r="J2371" s="123"/>
      <c r="K2371" s="123"/>
      <c r="L2371" s="123"/>
      <c r="M2371" s="98" t="s">
        <v>13686</v>
      </c>
      <c r="N2371" s="118"/>
    </row>
    <row r="2372" spans="1:14" x14ac:dyDescent="0.25">
      <c r="A2372" s="130">
        <v>4243978000135</v>
      </c>
      <c r="B2372" s="98" t="s">
        <v>11614</v>
      </c>
      <c r="C2372" s="123" t="s">
        <v>133</v>
      </c>
      <c r="D2372" s="98" t="s">
        <v>13667</v>
      </c>
      <c r="E2372" s="98" t="s">
        <v>13668</v>
      </c>
      <c r="F2372" s="124">
        <v>11</v>
      </c>
      <c r="G2372" s="112">
        <v>42369</v>
      </c>
      <c r="H2372" s="98"/>
      <c r="I2372" s="123" t="str">
        <f t="shared" si="37"/>
        <v>NÃO</v>
      </c>
      <c r="J2372" s="123"/>
      <c r="K2372" s="123"/>
      <c r="L2372" s="123"/>
      <c r="M2372" s="98" t="s">
        <v>13814</v>
      </c>
      <c r="N2372" s="118"/>
    </row>
    <row r="2373" spans="1:14" x14ac:dyDescent="0.25">
      <c r="A2373" s="130">
        <v>87849923000109</v>
      </c>
      <c r="B2373" s="98" t="s">
        <v>11615</v>
      </c>
      <c r="C2373" s="123" t="s">
        <v>3812</v>
      </c>
      <c r="D2373" s="98" t="s">
        <v>13667</v>
      </c>
      <c r="E2373" s="98" t="s">
        <v>13668</v>
      </c>
      <c r="F2373" s="124">
        <v>14</v>
      </c>
      <c r="G2373" s="112">
        <v>43914</v>
      </c>
      <c r="H2373" s="98"/>
      <c r="I2373" s="123" t="str">
        <f t="shared" si="37"/>
        <v>SIM</v>
      </c>
      <c r="J2373" s="123"/>
      <c r="K2373" s="123"/>
      <c r="L2373" s="123"/>
      <c r="M2373" s="98"/>
      <c r="N2373" s="118"/>
    </row>
    <row r="2374" spans="1:14" x14ac:dyDescent="0.25">
      <c r="A2374" s="130">
        <v>1614602000100</v>
      </c>
      <c r="B2374" s="98" t="s">
        <v>11616</v>
      </c>
      <c r="C2374" s="123" t="s">
        <v>1356</v>
      </c>
      <c r="D2374" s="98" t="s">
        <v>13667</v>
      </c>
      <c r="E2374" s="98" t="s">
        <v>13668</v>
      </c>
      <c r="F2374" s="124">
        <v>11</v>
      </c>
      <c r="G2374" s="112">
        <v>39234</v>
      </c>
      <c r="H2374" s="98"/>
      <c r="I2374" s="123" t="str">
        <f t="shared" si="37"/>
        <v>NÃO</v>
      </c>
      <c r="J2374" s="123"/>
      <c r="K2374" s="123"/>
      <c r="L2374" s="123"/>
      <c r="M2374" s="98" t="s">
        <v>13534</v>
      </c>
      <c r="N2374" s="118"/>
    </row>
    <row r="2375" spans="1:14" x14ac:dyDescent="0.25">
      <c r="A2375" s="130">
        <v>68020916000147</v>
      </c>
      <c r="B2375" s="98" t="s">
        <v>11617</v>
      </c>
      <c r="C2375" s="123" t="s">
        <v>4626</v>
      </c>
      <c r="D2375" s="98" t="s">
        <v>13667</v>
      </c>
      <c r="E2375" s="98" t="s">
        <v>13668</v>
      </c>
      <c r="F2375" s="124">
        <v>14</v>
      </c>
      <c r="G2375" s="112">
        <v>43922</v>
      </c>
      <c r="H2375" s="98"/>
      <c r="I2375" s="123" t="str">
        <f t="shared" si="37"/>
        <v>SIM</v>
      </c>
      <c r="J2375" s="123"/>
      <c r="K2375" s="123"/>
      <c r="L2375" s="123"/>
      <c r="M2375" s="98"/>
      <c r="N2375" s="118"/>
    </row>
    <row r="2376" spans="1:14" x14ac:dyDescent="0.25">
      <c r="A2376" s="130">
        <v>6554034000104</v>
      </c>
      <c r="B2376" s="98" t="s">
        <v>11618</v>
      </c>
      <c r="C2376" s="123" t="s">
        <v>2926</v>
      </c>
      <c r="D2376" s="98" t="s">
        <v>13667</v>
      </c>
      <c r="E2376" s="98" t="s">
        <v>13668</v>
      </c>
      <c r="F2376" s="124">
        <v>11</v>
      </c>
      <c r="G2376" s="112">
        <v>41704</v>
      </c>
      <c r="H2376" s="98"/>
      <c r="I2376" s="123" t="str">
        <f t="shared" si="37"/>
        <v>NÃO</v>
      </c>
      <c r="J2376" s="123"/>
      <c r="K2376" s="123"/>
      <c r="L2376" s="123"/>
      <c r="M2376" s="98" t="s">
        <v>15557</v>
      </c>
      <c r="N2376" s="118"/>
    </row>
    <row r="2377" spans="1:14" x14ac:dyDescent="0.25">
      <c r="A2377" s="130">
        <v>4628111000106</v>
      </c>
      <c r="B2377" s="98" t="s">
        <v>11619</v>
      </c>
      <c r="C2377" s="123" t="s">
        <v>133</v>
      </c>
      <c r="D2377" s="98" t="s">
        <v>13667</v>
      </c>
      <c r="E2377" s="98" t="s">
        <v>13668</v>
      </c>
      <c r="F2377" s="124">
        <v>11</v>
      </c>
      <c r="G2377" s="112">
        <v>40968</v>
      </c>
      <c r="H2377" s="98"/>
      <c r="I2377" s="123" t="str">
        <f t="shared" si="37"/>
        <v>NÃO</v>
      </c>
      <c r="J2377" s="123"/>
      <c r="K2377" s="123"/>
      <c r="L2377" s="123"/>
      <c r="M2377" s="98" t="s">
        <v>13816</v>
      </c>
      <c r="N2377" s="118"/>
    </row>
    <row r="2378" spans="1:14" x14ac:dyDescent="0.25">
      <c r="A2378" s="130">
        <v>10287373000149</v>
      </c>
      <c r="B2378" s="98" t="s">
        <v>11620</v>
      </c>
      <c r="C2378" s="123" t="s">
        <v>2758</v>
      </c>
      <c r="D2378" s="98" t="s">
        <v>13667</v>
      </c>
      <c r="E2378" s="98" t="s">
        <v>13668</v>
      </c>
      <c r="F2378" s="124">
        <v>13</v>
      </c>
      <c r="G2378" s="112">
        <v>43557</v>
      </c>
      <c r="H2378" s="98"/>
      <c r="I2378" s="123" t="str">
        <f t="shared" si="37"/>
        <v>NÃO</v>
      </c>
      <c r="J2378" s="123"/>
      <c r="K2378" s="123"/>
      <c r="L2378" s="123"/>
      <c r="M2378" s="98"/>
      <c r="N2378" s="118"/>
    </row>
    <row r="2379" spans="1:14" x14ac:dyDescent="0.25">
      <c r="A2379" s="130">
        <v>18715391000196</v>
      </c>
      <c r="B2379" s="98" t="s">
        <v>11621</v>
      </c>
      <c r="C2379" s="123" t="s">
        <v>1356</v>
      </c>
      <c r="D2379" s="98" t="s">
        <v>13667</v>
      </c>
      <c r="E2379" s="98" t="s">
        <v>13668</v>
      </c>
      <c r="F2379" s="124">
        <v>14</v>
      </c>
      <c r="G2379" s="112">
        <v>44743</v>
      </c>
      <c r="H2379" s="98"/>
      <c r="I2379" s="123" t="str">
        <f t="shared" si="37"/>
        <v>SIM</v>
      </c>
      <c r="J2379" s="123"/>
      <c r="K2379" s="123"/>
      <c r="L2379" s="123"/>
      <c r="M2379" s="98"/>
      <c r="N2379" s="118"/>
    </row>
    <row r="2380" spans="1:14" x14ac:dyDescent="0.25">
      <c r="A2380" s="130">
        <v>10091510000175</v>
      </c>
      <c r="B2380" s="98" t="s">
        <v>11622</v>
      </c>
      <c r="C2380" s="123" t="s">
        <v>2758</v>
      </c>
      <c r="D2380" s="98" t="s">
        <v>13667</v>
      </c>
      <c r="E2380" s="98" t="s">
        <v>13668</v>
      </c>
      <c r="F2380" s="124">
        <v>12</v>
      </c>
      <c r="G2380" s="112">
        <v>39542</v>
      </c>
      <c r="H2380" s="98"/>
      <c r="I2380" s="123" t="str">
        <f t="shared" si="37"/>
        <v>NÃO</v>
      </c>
      <c r="J2380" s="123"/>
      <c r="K2380" s="123"/>
      <c r="L2380" s="123"/>
      <c r="M2380" s="98" t="s">
        <v>15263</v>
      </c>
      <c r="N2380" s="118"/>
    </row>
    <row r="2381" spans="1:14" x14ac:dyDescent="0.25">
      <c r="A2381" s="130">
        <v>82892308000153</v>
      </c>
      <c r="B2381" s="98" t="s">
        <v>11623</v>
      </c>
      <c r="C2381" s="123" t="s">
        <v>4289</v>
      </c>
      <c r="D2381" s="98" t="s">
        <v>13667</v>
      </c>
      <c r="E2381" s="98" t="s">
        <v>13668</v>
      </c>
      <c r="F2381" s="124">
        <v>11</v>
      </c>
      <c r="G2381" s="112">
        <v>38435</v>
      </c>
      <c r="H2381" s="98"/>
      <c r="I2381" s="123" t="str">
        <f t="shared" si="37"/>
        <v>NÃO</v>
      </c>
      <c r="J2381" s="123"/>
      <c r="K2381" s="123"/>
      <c r="L2381" s="123"/>
      <c r="M2381" s="98" t="s">
        <v>16589</v>
      </c>
      <c r="N2381" s="118"/>
    </row>
    <row r="2382" spans="1:14" x14ac:dyDescent="0.25">
      <c r="A2382" s="130">
        <v>44430783000119</v>
      </c>
      <c r="B2382" s="98" t="s">
        <v>11624</v>
      </c>
      <c r="C2382" s="123" t="s">
        <v>4626</v>
      </c>
      <c r="D2382" s="98" t="s">
        <v>13667</v>
      </c>
      <c r="E2382" s="98" t="s">
        <v>13668</v>
      </c>
      <c r="F2382" s="124">
        <v>11</v>
      </c>
      <c r="G2382" s="112">
        <v>38771</v>
      </c>
      <c r="H2382" s="98"/>
      <c r="I2382" s="123" t="str">
        <f t="shared" si="37"/>
        <v>NÃO</v>
      </c>
      <c r="J2382" s="123"/>
      <c r="K2382" s="123"/>
      <c r="L2382" s="123"/>
      <c r="M2382" s="98" t="s">
        <v>16705</v>
      </c>
      <c r="N2382" s="118"/>
    </row>
    <row r="2383" spans="1:14" x14ac:dyDescent="0.25">
      <c r="A2383" s="130">
        <v>18296640000156</v>
      </c>
      <c r="B2383" s="98" t="s">
        <v>11625</v>
      </c>
      <c r="C2383" s="123" t="s">
        <v>1356</v>
      </c>
      <c r="D2383" s="98" t="s">
        <v>13667</v>
      </c>
      <c r="E2383" s="98" t="s">
        <v>13668</v>
      </c>
      <c r="F2383" s="124">
        <v>11</v>
      </c>
      <c r="G2383" s="112">
        <v>40360</v>
      </c>
      <c r="H2383" s="98"/>
      <c r="I2383" s="123" t="str">
        <f t="shared" si="37"/>
        <v>NÃO</v>
      </c>
      <c r="J2383" s="123"/>
      <c r="K2383" s="123"/>
      <c r="L2383" s="123"/>
      <c r="M2383" s="98"/>
      <c r="N2383" s="118"/>
    </row>
    <row r="2384" spans="1:14" x14ac:dyDescent="0.25">
      <c r="A2384" s="130">
        <v>46151718000180</v>
      </c>
      <c r="B2384" s="98" t="s">
        <v>11626</v>
      </c>
      <c r="C2384" s="123" t="s">
        <v>4626</v>
      </c>
      <c r="D2384" s="98" t="s">
        <v>13667</v>
      </c>
      <c r="E2384" s="98" t="s">
        <v>13668</v>
      </c>
      <c r="F2384" s="124">
        <v>14</v>
      </c>
      <c r="G2384" s="112">
        <v>44166</v>
      </c>
      <c r="H2384" s="98"/>
      <c r="I2384" s="123" t="str">
        <f t="shared" si="37"/>
        <v>SIM</v>
      </c>
      <c r="J2384" s="123"/>
      <c r="K2384" s="123"/>
      <c r="L2384" s="123"/>
      <c r="M2384" s="98"/>
      <c r="N2384" s="118"/>
    </row>
    <row r="2385" spans="1:14" x14ac:dyDescent="0.25">
      <c r="A2385" s="130">
        <v>46523288000180</v>
      </c>
      <c r="B2385" s="98" t="s">
        <v>11627</v>
      </c>
      <c r="C2385" s="123" t="s">
        <v>4626</v>
      </c>
      <c r="D2385" s="98" t="s">
        <v>13667</v>
      </c>
      <c r="E2385" s="98" t="s">
        <v>13668</v>
      </c>
      <c r="F2385" s="124">
        <v>11</v>
      </c>
      <c r="G2385" s="112">
        <v>40329</v>
      </c>
      <c r="H2385" s="98"/>
      <c r="I2385" s="123" t="str">
        <f t="shared" si="37"/>
        <v>NÃO</v>
      </c>
      <c r="J2385" s="123"/>
      <c r="K2385" s="123"/>
      <c r="L2385" s="123"/>
      <c r="M2385" s="98"/>
      <c r="N2385" s="118"/>
    </row>
    <row r="2386" spans="1:14" x14ac:dyDescent="0.25">
      <c r="A2386" s="130">
        <v>83108357000115</v>
      </c>
      <c r="B2386" s="98" t="s">
        <v>11628</v>
      </c>
      <c r="C2386" s="123" t="s">
        <v>4289</v>
      </c>
      <c r="D2386" s="98" t="s">
        <v>13667</v>
      </c>
      <c r="E2386" s="98" t="s">
        <v>13668</v>
      </c>
      <c r="F2386" s="124">
        <v>14</v>
      </c>
      <c r="G2386" s="112">
        <v>44044</v>
      </c>
      <c r="H2386" s="98"/>
      <c r="I2386" s="123" t="str">
        <f t="shared" si="37"/>
        <v>SIM</v>
      </c>
      <c r="J2386" s="123"/>
      <c r="K2386" s="123"/>
      <c r="L2386" s="123"/>
      <c r="M2386" s="98"/>
      <c r="N2386" s="118"/>
    </row>
    <row r="2387" spans="1:14" x14ac:dyDescent="0.25">
      <c r="A2387" s="130">
        <v>27167436000126</v>
      </c>
      <c r="B2387" s="98" t="s">
        <v>11629</v>
      </c>
      <c r="C2387" s="123" t="s">
        <v>821</v>
      </c>
      <c r="D2387" s="98" t="s">
        <v>13667</v>
      </c>
      <c r="E2387" s="98" t="s">
        <v>13668</v>
      </c>
      <c r="F2387" s="124">
        <v>14</v>
      </c>
      <c r="G2387" s="112">
        <v>44072</v>
      </c>
      <c r="H2387" s="98"/>
      <c r="I2387" s="123" t="str">
        <f t="shared" si="37"/>
        <v>SIM</v>
      </c>
      <c r="J2387" s="123"/>
      <c r="K2387" s="123"/>
      <c r="L2387" s="123"/>
      <c r="M2387" s="98"/>
      <c r="N2387" s="118"/>
    </row>
    <row r="2388" spans="1:14" x14ac:dyDescent="0.25">
      <c r="A2388" s="130">
        <v>18239590000175</v>
      </c>
      <c r="B2388" s="98" t="s">
        <v>11630</v>
      </c>
      <c r="C2388" s="123" t="s">
        <v>1356</v>
      </c>
      <c r="D2388" s="98" t="s">
        <v>13667</v>
      </c>
      <c r="E2388" s="98" t="s">
        <v>13668</v>
      </c>
      <c r="F2388" s="124">
        <v>11</v>
      </c>
      <c r="G2388" s="112">
        <v>38626</v>
      </c>
      <c r="H2388" s="98"/>
      <c r="I2388" s="123" t="str">
        <f t="shared" si="37"/>
        <v>NÃO</v>
      </c>
      <c r="J2388" s="123"/>
      <c r="K2388" s="123"/>
      <c r="L2388" s="123"/>
      <c r="M2388" s="98" t="s">
        <v>14493</v>
      </c>
      <c r="N2388" s="118"/>
    </row>
    <row r="2389" spans="1:14" x14ac:dyDescent="0.25">
      <c r="A2389" s="130">
        <v>76217017000167</v>
      </c>
      <c r="B2389" s="98" t="s">
        <v>11631</v>
      </c>
      <c r="C2389" s="123" t="s">
        <v>3143</v>
      </c>
      <c r="D2389" s="98" t="s">
        <v>13667</v>
      </c>
      <c r="E2389" s="98" t="s">
        <v>13668</v>
      </c>
      <c r="F2389" s="124">
        <v>11</v>
      </c>
      <c r="G2389" s="112">
        <v>40585</v>
      </c>
      <c r="H2389" s="98"/>
      <c r="I2389" s="123" t="str">
        <f t="shared" si="37"/>
        <v>NÃO</v>
      </c>
      <c r="J2389" s="123"/>
      <c r="K2389" s="123"/>
      <c r="L2389" s="123"/>
      <c r="M2389" s="98"/>
      <c r="N2389" s="118"/>
    </row>
    <row r="2390" spans="1:14" x14ac:dyDescent="0.25">
      <c r="A2390" s="130">
        <v>8142655000106</v>
      </c>
      <c r="B2390" s="98" t="s">
        <v>11632</v>
      </c>
      <c r="C2390" s="123" t="s">
        <v>3601</v>
      </c>
      <c r="D2390" s="98" t="s">
        <v>13667</v>
      </c>
      <c r="E2390" s="98" t="s">
        <v>13668</v>
      </c>
      <c r="F2390" s="124">
        <v>11</v>
      </c>
      <c r="G2390" s="112">
        <v>41974</v>
      </c>
      <c r="H2390" s="98"/>
      <c r="I2390" s="123" t="str">
        <f t="shared" si="37"/>
        <v>NÃO</v>
      </c>
      <c r="J2390" s="123"/>
      <c r="K2390" s="123"/>
      <c r="L2390" s="123"/>
      <c r="M2390" s="98" t="s">
        <v>16058</v>
      </c>
      <c r="N2390" s="118"/>
    </row>
    <row r="2391" spans="1:14" x14ac:dyDescent="0.25">
      <c r="A2391" s="130">
        <v>1612906000120</v>
      </c>
      <c r="B2391" s="98" t="s">
        <v>11633</v>
      </c>
      <c r="C2391" s="123" t="s">
        <v>3143</v>
      </c>
      <c r="D2391" s="98" t="s">
        <v>13667</v>
      </c>
      <c r="E2391" s="98" t="s">
        <v>13668</v>
      </c>
      <c r="F2391" s="124">
        <v>11</v>
      </c>
      <c r="G2391" s="112">
        <v>43650</v>
      </c>
      <c r="H2391" s="98"/>
      <c r="I2391" s="123" t="str">
        <f t="shared" si="37"/>
        <v>NÃO</v>
      </c>
      <c r="J2391" s="123"/>
      <c r="K2391" s="123"/>
      <c r="L2391" s="123"/>
      <c r="M2391" s="98"/>
      <c r="N2391" s="118"/>
    </row>
    <row r="2392" spans="1:14" x14ac:dyDescent="0.25">
      <c r="A2392" s="130">
        <v>7963515000136</v>
      </c>
      <c r="B2392" s="98" t="s">
        <v>11634</v>
      </c>
      <c r="C2392" s="123" t="s">
        <v>634</v>
      </c>
      <c r="D2392" s="98" t="s">
        <v>13667</v>
      </c>
      <c r="E2392" s="98" t="s">
        <v>13668</v>
      </c>
      <c r="F2392" s="124">
        <v>11</v>
      </c>
      <c r="G2392" s="112">
        <v>39297</v>
      </c>
      <c r="H2392" s="98"/>
      <c r="I2392" s="123" t="str">
        <f t="shared" si="37"/>
        <v>NÃO</v>
      </c>
      <c r="J2392" s="123"/>
      <c r="K2392" s="123"/>
      <c r="L2392" s="123"/>
      <c r="M2392" s="98" t="s">
        <v>13703</v>
      </c>
      <c r="N2392" s="118"/>
    </row>
    <row r="2393" spans="1:14" x14ac:dyDescent="0.25">
      <c r="A2393" s="130">
        <v>1612538000110</v>
      </c>
      <c r="B2393" s="98" t="s">
        <v>11635</v>
      </c>
      <c r="C2393" s="123" t="s">
        <v>2554</v>
      </c>
      <c r="D2393" s="98" t="s">
        <v>13667</v>
      </c>
      <c r="E2393" s="98" t="s">
        <v>13668</v>
      </c>
      <c r="F2393" s="124">
        <v>11</v>
      </c>
      <c r="G2393" s="112">
        <v>40231</v>
      </c>
      <c r="H2393" s="98"/>
      <c r="I2393" s="123" t="str">
        <f t="shared" si="37"/>
        <v>NÃO</v>
      </c>
      <c r="J2393" s="123"/>
      <c r="K2393" s="123"/>
      <c r="L2393" s="123"/>
      <c r="M2393" s="98" t="s">
        <v>15134</v>
      </c>
      <c r="N2393" s="118"/>
    </row>
    <row r="2394" spans="1:14" x14ac:dyDescent="0.25">
      <c r="A2394" s="130">
        <v>5943030000155</v>
      </c>
      <c r="B2394" s="98" t="s">
        <v>11636</v>
      </c>
      <c r="C2394" s="123" t="s">
        <v>3798</v>
      </c>
      <c r="D2394" s="98" t="s">
        <v>13667</v>
      </c>
      <c r="E2394" s="98" t="s">
        <v>13668</v>
      </c>
      <c r="F2394" s="124">
        <v>11</v>
      </c>
      <c r="G2394" s="112">
        <v>42727</v>
      </c>
      <c r="H2394" s="98"/>
      <c r="I2394" s="123" t="str">
        <f t="shared" si="37"/>
        <v>NÃO</v>
      </c>
      <c r="J2394" s="123"/>
      <c r="K2394" s="123"/>
      <c r="L2394" s="123"/>
      <c r="M2394" s="98" t="s">
        <v>16172</v>
      </c>
      <c r="N2394" s="118"/>
    </row>
    <row r="2395" spans="1:14" x14ac:dyDescent="0.25">
      <c r="A2395" s="130">
        <v>92410562000121</v>
      </c>
      <c r="B2395" s="98" t="s">
        <v>11637</v>
      </c>
      <c r="C2395" s="123" t="s">
        <v>3812</v>
      </c>
      <c r="D2395" s="98" t="s">
        <v>13667</v>
      </c>
      <c r="E2395" s="98" t="s">
        <v>13668</v>
      </c>
      <c r="F2395" s="124">
        <v>14</v>
      </c>
      <c r="G2395" s="112">
        <v>44075</v>
      </c>
      <c r="H2395" s="98"/>
      <c r="I2395" s="123" t="str">
        <f t="shared" si="37"/>
        <v>SIM</v>
      </c>
      <c r="J2395" s="123"/>
      <c r="K2395" s="123"/>
      <c r="L2395" s="123"/>
      <c r="M2395" s="98"/>
      <c r="N2395" s="118"/>
    </row>
    <row r="2396" spans="1:14" x14ac:dyDescent="0.25">
      <c r="A2396" s="130">
        <v>87612867000186</v>
      </c>
      <c r="B2396" s="98" t="s">
        <v>11638</v>
      </c>
      <c r="C2396" s="123" t="s">
        <v>3812</v>
      </c>
      <c r="D2396" s="98" t="s">
        <v>13667</v>
      </c>
      <c r="E2396" s="98" t="s">
        <v>13668</v>
      </c>
      <c r="F2396" s="124">
        <v>11</v>
      </c>
      <c r="G2396" s="112">
        <v>42370</v>
      </c>
      <c r="H2396" s="98"/>
      <c r="I2396" s="123" t="str">
        <f t="shared" si="37"/>
        <v>NÃO</v>
      </c>
      <c r="J2396" s="123"/>
      <c r="K2396" s="123"/>
      <c r="L2396" s="123"/>
      <c r="M2396" s="98" t="s">
        <v>16208</v>
      </c>
      <c r="N2396" s="118"/>
    </row>
    <row r="2397" spans="1:14" x14ac:dyDescent="0.25">
      <c r="A2397" s="130">
        <v>1602022000194</v>
      </c>
      <c r="B2397" s="98" t="s">
        <v>11639</v>
      </c>
      <c r="C2397" s="123" t="s">
        <v>3812</v>
      </c>
      <c r="D2397" s="98" t="s">
        <v>13667</v>
      </c>
      <c r="E2397" s="98" t="s">
        <v>13668</v>
      </c>
      <c r="F2397" s="124">
        <v>11</v>
      </c>
      <c r="G2397" s="112">
        <v>38749</v>
      </c>
      <c r="H2397" s="98"/>
      <c r="I2397" s="123" t="str">
        <f t="shared" si="37"/>
        <v>NÃO</v>
      </c>
      <c r="J2397" s="123"/>
      <c r="K2397" s="123"/>
      <c r="L2397" s="123"/>
      <c r="M2397" s="98" t="s">
        <v>16209</v>
      </c>
      <c r="N2397" s="118"/>
    </row>
    <row r="2398" spans="1:14" x14ac:dyDescent="0.25">
      <c r="A2398" s="130">
        <v>12264396000163</v>
      </c>
      <c r="B2398" s="98" t="s">
        <v>11640</v>
      </c>
      <c r="C2398" s="123" t="s">
        <v>29</v>
      </c>
      <c r="D2398" s="98" t="s">
        <v>13667</v>
      </c>
      <c r="E2398" s="98" t="s">
        <v>13668</v>
      </c>
      <c r="F2398" s="124">
        <v>11</v>
      </c>
      <c r="G2398" s="112">
        <v>41340</v>
      </c>
      <c r="H2398" s="98"/>
      <c r="I2398" s="123" t="str">
        <f t="shared" si="37"/>
        <v>NÃO</v>
      </c>
      <c r="J2398" s="123"/>
      <c r="K2398" s="123"/>
      <c r="L2398" s="123"/>
      <c r="M2398" s="98" t="s">
        <v>13689</v>
      </c>
      <c r="N2398" s="118"/>
    </row>
    <row r="2399" spans="1:14" x14ac:dyDescent="0.25">
      <c r="A2399" s="130">
        <v>18803072000132</v>
      </c>
      <c r="B2399" s="98" t="s">
        <v>11641</v>
      </c>
      <c r="C2399" s="123" t="s">
        <v>1356</v>
      </c>
      <c r="D2399" s="98" t="s">
        <v>13667</v>
      </c>
      <c r="E2399" s="98" t="s">
        <v>13668</v>
      </c>
      <c r="F2399" s="124">
        <v>11</v>
      </c>
      <c r="G2399" s="112">
        <v>41340</v>
      </c>
      <c r="H2399" s="98"/>
      <c r="I2399" s="123" t="str">
        <f t="shared" si="37"/>
        <v>NÃO</v>
      </c>
      <c r="J2399" s="123"/>
      <c r="K2399" s="123"/>
      <c r="L2399" s="123"/>
      <c r="M2399" s="98" t="s">
        <v>14501</v>
      </c>
      <c r="N2399" s="118"/>
    </row>
    <row r="2400" spans="1:14" x14ac:dyDescent="0.25">
      <c r="A2400" s="130">
        <v>11040862000164</v>
      </c>
      <c r="B2400" s="98" t="s">
        <v>11642</v>
      </c>
      <c r="C2400" s="123" t="s">
        <v>2758</v>
      </c>
      <c r="D2400" s="98" t="s">
        <v>13667</v>
      </c>
      <c r="E2400" s="98" t="s">
        <v>13668</v>
      </c>
      <c r="F2400" s="124">
        <v>11</v>
      </c>
      <c r="G2400" s="112">
        <v>40539</v>
      </c>
      <c r="H2400" s="98"/>
      <c r="I2400" s="123" t="str">
        <f t="shared" si="37"/>
        <v>NÃO</v>
      </c>
      <c r="J2400" s="123"/>
      <c r="K2400" s="123"/>
      <c r="L2400" s="123"/>
      <c r="M2400" s="98"/>
      <c r="N2400" s="118"/>
    </row>
    <row r="2401" spans="1:14" x14ac:dyDescent="0.25">
      <c r="A2401" s="130">
        <v>15465016000147</v>
      </c>
      <c r="B2401" s="98" t="s">
        <v>11643</v>
      </c>
      <c r="C2401" s="123" t="s">
        <v>2197</v>
      </c>
      <c r="D2401" s="98" t="s">
        <v>13667</v>
      </c>
      <c r="E2401" s="98" t="s">
        <v>13668</v>
      </c>
      <c r="F2401" s="124">
        <v>11</v>
      </c>
      <c r="G2401" s="112">
        <v>40269</v>
      </c>
      <c r="H2401" s="98"/>
      <c r="I2401" s="123" t="str">
        <f t="shared" si="37"/>
        <v>NÃO</v>
      </c>
      <c r="J2401" s="123"/>
      <c r="K2401" s="123"/>
      <c r="L2401" s="123"/>
      <c r="M2401" s="98"/>
      <c r="N2401" s="118"/>
    </row>
    <row r="2402" spans="1:14" x14ac:dyDescent="0.25">
      <c r="A2402" s="130">
        <v>11285954000104</v>
      </c>
      <c r="B2402" s="98" t="s">
        <v>11644</v>
      </c>
      <c r="C2402" s="123" t="s">
        <v>2758</v>
      </c>
      <c r="D2402" s="98" t="s">
        <v>13667</v>
      </c>
      <c r="E2402" s="98" t="s">
        <v>13668</v>
      </c>
      <c r="F2402" s="124">
        <v>11</v>
      </c>
      <c r="G2402" s="112">
        <v>40228</v>
      </c>
      <c r="H2402" s="98"/>
      <c r="I2402" s="123" t="str">
        <f t="shared" si="37"/>
        <v>NÃO</v>
      </c>
      <c r="J2402" s="123"/>
      <c r="K2402" s="123"/>
      <c r="L2402" s="123"/>
      <c r="M2402" s="98" t="s">
        <v>15268</v>
      </c>
      <c r="N2402" s="118"/>
    </row>
    <row r="2403" spans="1:14" x14ac:dyDescent="0.25">
      <c r="A2403" s="130">
        <v>18301002000186</v>
      </c>
      <c r="B2403" s="98" t="s">
        <v>11645</v>
      </c>
      <c r="C2403" s="123" t="s">
        <v>1356</v>
      </c>
      <c r="D2403" s="98" t="s">
        <v>13667</v>
      </c>
      <c r="E2403" s="98" t="s">
        <v>13668</v>
      </c>
      <c r="F2403" s="124">
        <v>11</v>
      </c>
      <c r="G2403" s="112">
        <v>38606</v>
      </c>
      <c r="H2403" s="98"/>
      <c r="I2403" s="123" t="str">
        <f t="shared" si="37"/>
        <v>NÃO</v>
      </c>
      <c r="J2403" s="123"/>
      <c r="K2403" s="123"/>
      <c r="L2403" s="123"/>
      <c r="M2403" s="98" t="s">
        <v>14504</v>
      </c>
      <c r="N2403" s="118"/>
    </row>
    <row r="2404" spans="1:14" x14ac:dyDescent="0.25">
      <c r="A2404" s="130">
        <v>6229975000172</v>
      </c>
      <c r="B2404" s="98" t="s">
        <v>11646</v>
      </c>
      <c r="C2404" s="123" t="s">
        <v>1142</v>
      </c>
      <c r="D2404" s="98" t="s">
        <v>13667</v>
      </c>
      <c r="E2404" s="98" t="s">
        <v>13668</v>
      </c>
      <c r="F2404" s="124">
        <v>11</v>
      </c>
      <c r="G2404" s="112">
        <v>40521</v>
      </c>
      <c r="H2404" s="98"/>
      <c r="I2404" s="123" t="str">
        <f t="shared" si="37"/>
        <v>NÃO</v>
      </c>
      <c r="J2404" s="123"/>
      <c r="K2404" s="123"/>
      <c r="L2404" s="123"/>
      <c r="M2404" s="98" t="s">
        <v>13534</v>
      </c>
      <c r="N2404" s="118"/>
    </row>
    <row r="2405" spans="1:14" x14ac:dyDescent="0.25">
      <c r="A2405" s="130">
        <v>10293074000117</v>
      </c>
      <c r="B2405" s="98" t="s">
        <v>11647</v>
      </c>
      <c r="C2405" s="123" t="s">
        <v>2758</v>
      </c>
      <c r="D2405" s="98" t="s">
        <v>13667</v>
      </c>
      <c r="E2405" s="98" t="s">
        <v>13668</v>
      </c>
      <c r="F2405" s="124">
        <v>13</v>
      </c>
      <c r="G2405" s="112">
        <v>42998</v>
      </c>
      <c r="H2405" s="98"/>
      <c r="I2405" s="123" t="str">
        <f t="shared" si="37"/>
        <v>NÃO</v>
      </c>
      <c r="J2405" s="123"/>
      <c r="K2405" s="123"/>
      <c r="L2405" s="123"/>
      <c r="M2405" s="98" t="s">
        <v>15271</v>
      </c>
      <c r="N2405" s="118"/>
    </row>
    <row r="2406" spans="1:14" x14ac:dyDescent="0.25">
      <c r="A2406" s="130">
        <v>28561041000176</v>
      </c>
      <c r="B2406" s="98" t="s">
        <v>11648</v>
      </c>
      <c r="C2406" s="123" t="s">
        <v>3513</v>
      </c>
      <c r="D2406" s="98" t="s">
        <v>13667</v>
      </c>
      <c r="E2406" s="98" t="s">
        <v>13668</v>
      </c>
      <c r="F2406" s="124">
        <v>11</v>
      </c>
      <c r="G2406" s="112">
        <v>42993</v>
      </c>
      <c r="H2406" s="98"/>
      <c r="I2406" s="123" t="str">
        <f t="shared" si="37"/>
        <v>NÃO</v>
      </c>
      <c r="J2406" s="123"/>
      <c r="K2406" s="123"/>
      <c r="L2406" s="123"/>
      <c r="M2406" s="98" t="s">
        <v>15938</v>
      </c>
      <c r="N2406" s="118"/>
    </row>
    <row r="2407" spans="1:14" x14ac:dyDescent="0.25">
      <c r="A2407" s="130">
        <v>2186708000104</v>
      </c>
      <c r="B2407" s="98" t="s">
        <v>11649</v>
      </c>
      <c r="C2407" s="123" t="s">
        <v>901</v>
      </c>
      <c r="D2407" s="98" t="s">
        <v>13667</v>
      </c>
      <c r="E2407" s="98" t="s">
        <v>13668</v>
      </c>
      <c r="F2407" s="124">
        <v>11</v>
      </c>
      <c r="G2407" s="112">
        <v>42856</v>
      </c>
      <c r="H2407" s="98"/>
      <c r="I2407" s="123" t="str">
        <f t="shared" si="37"/>
        <v>NÃO</v>
      </c>
      <c r="J2407" s="123"/>
      <c r="K2407" s="123"/>
      <c r="L2407" s="123"/>
      <c r="M2407" s="98" t="s">
        <v>14147</v>
      </c>
      <c r="N2407" s="118"/>
    </row>
    <row r="2408" spans="1:14" x14ac:dyDescent="0.25">
      <c r="A2408" s="130">
        <v>8923989000117</v>
      </c>
      <c r="B2408" s="98" t="s">
        <v>11650</v>
      </c>
      <c r="C2408" s="123" t="s">
        <v>2554</v>
      </c>
      <c r="D2408" s="98" t="s">
        <v>13667</v>
      </c>
      <c r="E2408" s="98" t="s">
        <v>13668</v>
      </c>
      <c r="F2408" s="124">
        <v>11</v>
      </c>
      <c r="G2408" s="112">
        <v>40689</v>
      </c>
      <c r="H2408" s="98"/>
      <c r="I2408" s="123" t="str">
        <f t="shared" si="37"/>
        <v>NÃO</v>
      </c>
      <c r="J2408" s="123"/>
      <c r="K2408" s="123"/>
      <c r="L2408" s="123"/>
      <c r="M2408" s="98" t="s">
        <v>15136</v>
      </c>
      <c r="N2408" s="118"/>
    </row>
    <row r="2409" spans="1:14" x14ac:dyDescent="0.25">
      <c r="A2409" s="130">
        <v>6554356000153</v>
      </c>
      <c r="B2409" s="98" t="s">
        <v>11651</v>
      </c>
      <c r="C2409" s="123" t="s">
        <v>2926</v>
      </c>
      <c r="D2409" s="98" t="s">
        <v>13667</v>
      </c>
      <c r="E2409" s="98" t="s">
        <v>13668</v>
      </c>
      <c r="F2409" s="124">
        <v>11</v>
      </c>
      <c r="G2409" s="112">
        <v>39911</v>
      </c>
      <c r="H2409" s="98"/>
      <c r="I2409" s="123" t="str">
        <f t="shared" si="37"/>
        <v>NÃO</v>
      </c>
      <c r="J2409" s="123"/>
      <c r="K2409" s="123"/>
      <c r="L2409" s="123"/>
      <c r="M2409" s="98" t="s">
        <v>15559</v>
      </c>
      <c r="N2409" s="118"/>
    </row>
    <row r="2410" spans="1:14" x14ac:dyDescent="0.25">
      <c r="A2410" s="130">
        <v>8002404000126</v>
      </c>
      <c r="B2410" s="98" t="s">
        <v>11652</v>
      </c>
      <c r="C2410" s="123" t="s">
        <v>3601</v>
      </c>
      <c r="D2410" s="98" t="s">
        <v>13667</v>
      </c>
      <c r="E2410" s="98" t="s">
        <v>13668</v>
      </c>
      <c r="F2410" s="124">
        <v>11</v>
      </c>
      <c r="G2410" s="112">
        <v>42984</v>
      </c>
      <c r="H2410" s="98"/>
      <c r="I2410" s="123" t="str">
        <f t="shared" si="37"/>
        <v>NÃO</v>
      </c>
      <c r="J2410" s="123"/>
      <c r="K2410" s="123"/>
      <c r="L2410" s="123"/>
      <c r="M2410" s="98"/>
      <c r="N2410" s="118"/>
    </row>
    <row r="2411" spans="1:14" x14ac:dyDescent="0.25">
      <c r="A2411" s="130">
        <v>18187815000197</v>
      </c>
      <c r="B2411" s="98" t="s">
        <v>11653</v>
      </c>
      <c r="C2411" s="123" t="s">
        <v>1356</v>
      </c>
      <c r="D2411" s="98" t="s">
        <v>13667</v>
      </c>
      <c r="E2411" s="98" t="s">
        <v>13668</v>
      </c>
      <c r="F2411" s="124">
        <v>11</v>
      </c>
      <c r="G2411" s="112">
        <v>41389</v>
      </c>
      <c r="H2411" s="98"/>
      <c r="I2411" s="123" t="str">
        <f t="shared" si="37"/>
        <v>NÃO</v>
      </c>
      <c r="J2411" s="123"/>
      <c r="K2411" s="123"/>
      <c r="L2411" s="123"/>
      <c r="M2411" s="98" t="s">
        <v>14506</v>
      </c>
      <c r="N2411" s="118"/>
    </row>
    <row r="2412" spans="1:14" x14ac:dyDescent="0.25">
      <c r="A2412" s="130">
        <v>1612668000152</v>
      </c>
      <c r="B2412" s="98" t="s">
        <v>11654</v>
      </c>
      <c r="C2412" s="123" t="s">
        <v>1142</v>
      </c>
      <c r="D2412" s="98" t="s">
        <v>13667</v>
      </c>
      <c r="E2412" s="98" t="s">
        <v>13668</v>
      </c>
      <c r="F2412" s="124">
        <v>11</v>
      </c>
      <c r="G2412" s="112">
        <v>40575</v>
      </c>
      <c r="H2412" s="98"/>
      <c r="I2412" s="123" t="str">
        <f t="shared" si="37"/>
        <v>NÃO</v>
      </c>
      <c r="J2412" s="123"/>
      <c r="K2412" s="123"/>
      <c r="L2412" s="123"/>
      <c r="M2412" s="98" t="s">
        <v>14389</v>
      </c>
      <c r="N2412" s="118"/>
    </row>
    <row r="2413" spans="1:14" x14ac:dyDescent="0.25">
      <c r="A2413" s="130">
        <v>1149624000138</v>
      </c>
      <c r="B2413" s="98" t="s">
        <v>11655</v>
      </c>
      <c r="C2413" s="123" t="s">
        <v>901</v>
      </c>
      <c r="D2413" s="98" t="s">
        <v>13667</v>
      </c>
      <c r="E2413" s="98" t="s">
        <v>13668</v>
      </c>
      <c r="F2413" s="124">
        <v>11</v>
      </c>
      <c r="G2413" s="112">
        <v>41780</v>
      </c>
      <c r="H2413" s="98"/>
      <c r="I2413" s="123" t="str">
        <f t="shared" si="37"/>
        <v>NÃO</v>
      </c>
      <c r="J2413" s="123"/>
      <c r="K2413" s="123"/>
      <c r="L2413" s="123"/>
      <c r="M2413" s="98" t="s">
        <v>14149</v>
      </c>
      <c r="N2413" s="118"/>
    </row>
    <row r="2414" spans="1:14" x14ac:dyDescent="0.25">
      <c r="A2414" s="130">
        <v>52359692000162</v>
      </c>
      <c r="B2414" s="98" t="s">
        <v>11656</v>
      </c>
      <c r="C2414" s="123" t="s">
        <v>4626</v>
      </c>
      <c r="D2414" s="98" t="s">
        <v>13667</v>
      </c>
      <c r="E2414" s="98" t="s">
        <v>13668</v>
      </c>
      <c r="F2414" s="124">
        <v>11</v>
      </c>
      <c r="G2414" s="112">
        <v>42608</v>
      </c>
      <c r="H2414" s="98"/>
      <c r="I2414" s="123" t="str">
        <f t="shared" si="37"/>
        <v>NÃO</v>
      </c>
      <c r="J2414" s="123"/>
      <c r="K2414" s="123"/>
      <c r="L2414" s="123"/>
      <c r="M2414" s="98" t="s">
        <v>16710</v>
      </c>
      <c r="N2414" s="118"/>
    </row>
    <row r="2415" spans="1:14" x14ac:dyDescent="0.25">
      <c r="A2415" s="130">
        <v>90873787000199</v>
      </c>
      <c r="B2415" s="98" t="s">
        <v>11657</v>
      </c>
      <c r="C2415" s="123" t="s">
        <v>3812</v>
      </c>
      <c r="D2415" s="98" t="s">
        <v>13667</v>
      </c>
      <c r="E2415" s="98" t="s">
        <v>13668</v>
      </c>
      <c r="F2415" s="124">
        <v>14</v>
      </c>
      <c r="G2415" s="112">
        <v>44136</v>
      </c>
      <c r="H2415" s="98"/>
      <c r="I2415" s="123" t="str">
        <f t="shared" si="37"/>
        <v>SIM</v>
      </c>
      <c r="J2415" s="123"/>
      <c r="K2415" s="123"/>
      <c r="L2415" s="123"/>
      <c r="M2415" s="98"/>
      <c r="N2415" s="118"/>
    </row>
    <row r="2416" spans="1:14" x14ac:dyDescent="0.25">
      <c r="A2416" s="130">
        <v>41522194000172</v>
      </c>
      <c r="B2416" s="98" t="s">
        <v>11658</v>
      </c>
      <c r="C2416" s="123" t="s">
        <v>2926</v>
      </c>
      <c r="D2416" s="98" t="s">
        <v>13667</v>
      </c>
      <c r="E2416" s="98" t="s">
        <v>13668</v>
      </c>
      <c r="F2416" s="124">
        <v>11</v>
      </c>
      <c r="G2416" s="112">
        <v>41948</v>
      </c>
      <c r="H2416" s="98"/>
      <c r="I2416" s="123" t="str">
        <f t="shared" si="37"/>
        <v>NÃO</v>
      </c>
      <c r="J2416" s="123"/>
      <c r="K2416" s="123"/>
      <c r="L2416" s="123"/>
      <c r="M2416" s="98" t="s">
        <v>15561</v>
      </c>
      <c r="N2416" s="118"/>
    </row>
    <row r="2417" spans="1:14" x14ac:dyDescent="0.25">
      <c r="A2417" s="130">
        <v>18244368000160</v>
      </c>
      <c r="B2417" s="98" t="s">
        <v>11659</v>
      </c>
      <c r="C2417" s="123" t="s">
        <v>1356</v>
      </c>
      <c r="D2417" s="98" t="s">
        <v>13667</v>
      </c>
      <c r="E2417" s="98" t="s">
        <v>13668</v>
      </c>
      <c r="F2417" s="124">
        <v>14</v>
      </c>
      <c r="G2417" s="112">
        <v>44075</v>
      </c>
      <c r="H2417" s="98"/>
      <c r="I2417" s="123" t="str">
        <f t="shared" si="37"/>
        <v>SIM</v>
      </c>
      <c r="J2417" s="123"/>
      <c r="K2417" s="123"/>
      <c r="L2417" s="123"/>
      <c r="M2417" s="98"/>
      <c r="N2417" s="118"/>
    </row>
    <row r="2418" spans="1:14" x14ac:dyDescent="0.25">
      <c r="A2418" s="130">
        <v>75771261000104</v>
      </c>
      <c r="B2418" s="98" t="s">
        <v>11660</v>
      </c>
      <c r="C2418" s="123" t="s">
        <v>3143</v>
      </c>
      <c r="D2418" s="98" t="s">
        <v>13667</v>
      </c>
      <c r="E2418" s="98" t="s">
        <v>13668</v>
      </c>
      <c r="F2418" s="124">
        <v>11</v>
      </c>
      <c r="G2418" s="112">
        <v>38744</v>
      </c>
      <c r="H2418" s="98"/>
      <c r="I2418" s="123" t="str">
        <f t="shared" si="37"/>
        <v>NÃO</v>
      </c>
      <c r="J2418" s="123"/>
      <c r="K2418" s="123"/>
      <c r="L2418" s="123"/>
      <c r="M2418" s="98" t="s">
        <v>15678</v>
      </c>
      <c r="N2418" s="118"/>
    </row>
    <row r="2419" spans="1:14" x14ac:dyDescent="0.25">
      <c r="A2419" s="130">
        <v>24857096000177</v>
      </c>
      <c r="B2419" s="98" t="s">
        <v>11661</v>
      </c>
      <c r="C2419" s="123" t="s">
        <v>901</v>
      </c>
      <c r="D2419" s="98" t="s">
        <v>13667</v>
      </c>
      <c r="E2419" s="98" t="s">
        <v>13668</v>
      </c>
      <c r="F2419" s="124">
        <v>11</v>
      </c>
      <c r="G2419" s="112">
        <v>41292</v>
      </c>
      <c r="H2419" s="98"/>
      <c r="I2419" s="123" t="str">
        <f t="shared" si="37"/>
        <v>NÃO</v>
      </c>
      <c r="J2419" s="123"/>
      <c r="K2419" s="123"/>
      <c r="L2419" s="123"/>
      <c r="M2419" s="98" t="s">
        <v>14151</v>
      </c>
      <c r="N2419" s="118"/>
    </row>
    <row r="2420" spans="1:14" x14ac:dyDescent="0.25">
      <c r="A2420" s="130">
        <v>16245375000151</v>
      </c>
      <c r="B2420" s="98" t="s">
        <v>11662</v>
      </c>
      <c r="C2420" s="123" t="s">
        <v>215</v>
      </c>
      <c r="D2420" s="98" t="s">
        <v>13667</v>
      </c>
      <c r="E2420" s="98" t="s">
        <v>13668</v>
      </c>
      <c r="F2420" s="124">
        <v>11</v>
      </c>
      <c r="G2420" s="112">
        <v>38455</v>
      </c>
      <c r="H2420" s="98"/>
      <c r="I2420" s="123" t="str">
        <f t="shared" si="37"/>
        <v>NÃO</v>
      </c>
      <c r="J2420" s="123"/>
      <c r="K2420" s="123"/>
      <c r="L2420" s="123"/>
      <c r="M2420" s="98" t="s">
        <v>13868</v>
      </c>
      <c r="N2420" s="118"/>
    </row>
    <row r="2421" spans="1:14" x14ac:dyDescent="0.25">
      <c r="A2421" s="130">
        <v>3073673000160</v>
      </c>
      <c r="B2421" s="98" t="s">
        <v>11663</v>
      </c>
      <c r="C2421" s="123" t="s">
        <v>2197</v>
      </c>
      <c r="D2421" s="98" t="s">
        <v>13667</v>
      </c>
      <c r="E2421" s="98" t="s">
        <v>13668</v>
      </c>
      <c r="F2421" s="124">
        <v>11</v>
      </c>
      <c r="G2421" s="112">
        <v>38739</v>
      </c>
      <c r="H2421" s="98"/>
      <c r="I2421" s="123" t="str">
        <f t="shared" si="37"/>
        <v>NÃO</v>
      </c>
      <c r="J2421" s="123"/>
      <c r="K2421" s="123"/>
      <c r="L2421" s="123"/>
      <c r="M2421" s="98" t="s">
        <v>14850</v>
      </c>
      <c r="N2421" s="118"/>
    </row>
    <row r="2422" spans="1:14" x14ac:dyDescent="0.25">
      <c r="A2422" s="130">
        <v>10121515000101</v>
      </c>
      <c r="B2422" s="98" t="s">
        <v>11664</v>
      </c>
      <c r="C2422" s="123" t="s">
        <v>2758</v>
      </c>
      <c r="D2422" s="98" t="s">
        <v>13667</v>
      </c>
      <c r="E2422" s="98" t="s">
        <v>13668</v>
      </c>
      <c r="F2422" s="124">
        <v>11</v>
      </c>
      <c r="G2422" s="112">
        <v>41275</v>
      </c>
      <c r="H2422" s="98"/>
      <c r="I2422" s="123" t="str">
        <f t="shared" si="37"/>
        <v>NÃO</v>
      </c>
      <c r="J2422" s="123"/>
      <c r="K2422" s="123"/>
      <c r="L2422" s="123"/>
      <c r="M2422" s="98"/>
      <c r="N2422" s="118"/>
    </row>
    <row r="2423" spans="1:14" x14ac:dyDescent="0.25">
      <c r="A2423" s="130">
        <v>8924037000118</v>
      </c>
      <c r="B2423" s="98" t="s">
        <v>11665</v>
      </c>
      <c r="C2423" s="123" t="s">
        <v>2554</v>
      </c>
      <c r="D2423" s="98" t="s">
        <v>13667</v>
      </c>
      <c r="E2423" s="98" t="s">
        <v>13668</v>
      </c>
      <c r="F2423" s="124">
        <v>11</v>
      </c>
      <c r="G2423" s="112">
        <v>39132</v>
      </c>
      <c r="H2423" s="98"/>
      <c r="I2423" s="123" t="str">
        <f t="shared" si="37"/>
        <v>NÃO</v>
      </c>
      <c r="J2423" s="123"/>
      <c r="K2423" s="123"/>
      <c r="L2423" s="123"/>
      <c r="M2423" s="98" t="s">
        <v>15138</v>
      </c>
      <c r="N2423" s="118"/>
    </row>
    <row r="2424" spans="1:14" x14ac:dyDescent="0.25">
      <c r="A2424" s="130">
        <v>1634272000106</v>
      </c>
      <c r="B2424" s="98" t="s">
        <v>11666</v>
      </c>
      <c r="C2424" s="123" t="s">
        <v>901</v>
      </c>
      <c r="D2424" s="98" t="s">
        <v>13667</v>
      </c>
      <c r="E2424" s="98" t="s">
        <v>13668</v>
      </c>
      <c r="F2424" s="124">
        <v>11</v>
      </c>
      <c r="G2424" s="112">
        <v>39600</v>
      </c>
      <c r="H2424" s="98"/>
      <c r="I2424" s="123" t="str">
        <f t="shared" si="37"/>
        <v>NÃO</v>
      </c>
      <c r="J2424" s="123"/>
      <c r="K2424" s="123"/>
      <c r="L2424" s="123"/>
      <c r="M2424" s="98" t="s">
        <v>13810</v>
      </c>
      <c r="N2424" s="118"/>
    </row>
    <row r="2425" spans="1:14" x14ac:dyDescent="0.25">
      <c r="A2425" s="130">
        <v>92454818000100</v>
      </c>
      <c r="B2425" s="98" t="s">
        <v>11667</v>
      </c>
      <c r="C2425" s="123" t="s">
        <v>3812</v>
      </c>
      <c r="D2425" s="98" t="s">
        <v>13667</v>
      </c>
      <c r="E2425" s="98" t="s">
        <v>13668</v>
      </c>
      <c r="F2425" s="124">
        <v>11</v>
      </c>
      <c r="G2425" s="112">
        <v>40791</v>
      </c>
      <c r="H2425" s="98"/>
      <c r="I2425" s="123" t="str">
        <f t="shared" si="37"/>
        <v>NÃO</v>
      </c>
      <c r="J2425" s="123"/>
      <c r="K2425" s="123"/>
      <c r="L2425" s="123"/>
      <c r="M2425" s="98"/>
      <c r="N2425" s="118"/>
    </row>
    <row r="2426" spans="1:14" x14ac:dyDescent="0.25">
      <c r="A2426" s="130">
        <v>1612566000137</v>
      </c>
      <c r="B2426" s="98" t="s">
        <v>11668</v>
      </c>
      <c r="C2426" s="123" t="s">
        <v>2926</v>
      </c>
      <c r="D2426" s="98" t="s">
        <v>13667</v>
      </c>
      <c r="E2426" s="98" t="s">
        <v>13668</v>
      </c>
      <c r="F2426" s="124">
        <v>11</v>
      </c>
      <c r="G2426" s="112">
        <v>41810</v>
      </c>
      <c r="H2426" s="98"/>
      <c r="I2426" s="123" t="str">
        <f t="shared" si="37"/>
        <v>NÃO</v>
      </c>
      <c r="J2426" s="123"/>
      <c r="K2426" s="123"/>
      <c r="L2426" s="123"/>
      <c r="M2426" s="98" t="s">
        <v>15562</v>
      </c>
      <c r="N2426" s="118"/>
    </row>
    <row r="2427" spans="1:14" x14ac:dyDescent="0.25">
      <c r="A2427" s="130">
        <v>4477568000159</v>
      </c>
      <c r="B2427" s="98" t="s">
        <v>11669</v>
      </c>
      <c r="C2427" s="123" t="s">
        <v>133</v>
      </c>
      <c r="D2427" s="98" t="s">
        <v>13667</v>
      </c>
      <c r="E2427" s="98" t="s">
        <v>13668</v>
      </c>
      <c r="F2427" s="124">
        <v>11</v>
      </c>
      <c r="G2427" s="112">
        <v>41717</v>
      </c>
      <c r="H2427" s="98"/>
      <c r="I2427" s="123" t="str">
        <f t="shared" si="37"/>
        <v>NÃO</v>
      </c>
      <c r="J2427" s="123"/>
      <c r="K2427" s="123"/>
      <c r="L2427" s="123"/>
      <c r="M2427" s="98" t="s">
        <v>13819</v>
      </c>
      <c r="N2427" s="118"/>
    </row>
    <row r="2428" spans="1:14" x14ac:dyDescent="0.25">
      <c r="A2428" s="130">
        <v>87613014000169</v>
      </c>
      <c r="B2428" s="98" t="s">
        <v>11670</v>
      </c>
      <c r="C2428" s="123" t="s">
        <v>3812</v>
      </c>
      <c r="D2428" s="98" t="s">
        <v>13667</v>
      </c>
      <c r="E2428" s="98" t="s">
        <v>13668</v>
      </c>
      <c r="F2428" s="124">
        <v>11</v>
      </c>
      <c r="G2428" s="112">
        <v>38679</v>
      </c>
      <c r="H2428" s="98"/>
      <c r="I2428" s="123" t="str">
        <f t="shared" si="37"/>
        <v>NÃO</v>
      </c>
      <c r="J2428" s="123"/>
      <c r="K2428" s="123"/>
      <c r="L2428" s="123"/>
      <c r="M2428" s="98"/>
      <c r="N2428" s="118"/>
    </row>
    <row r="2429" spans="1:14" x14ac:dyDescent="0.25">
      <c r="A2429" s="130">
        <v>46634101000115</v>
      </c>
      <c r="B2429" s="98" t="s">
        <v>11671</v>
      </c>
      <c r="C2429" s="123" t="s">
        <v>4626</v>
      </c>
      <c r="D2429" s="98" t="s">
        <v>13667</v>
      </c>
      <c r="E2429" s="98" t="s">
        <v>13668</v>
      </c>
      <c r="F2429" s="124">
        <v>14</v>
      </c>
      <c r="G2429" s="112">
        <v>44044</v>
      </c>
      <c r="H2429" s="98"/>
      <c r="I2429" s="123" t="str">
        <f t="shared" si="37"/>
        <v>SIM</v>
      </c>
      <c r="J2429" s="123"/>
      <c r="K2429" s="123"/>
      <c r="L2429" s="123"/>
      <c r="M2429" s="98"/>
      <c r="N2429" s="118"/>
    </row>
    <row r="2430" spans="1:14" x14ac:dyDescent="0.25">
      <c r="A2430" s="130">
        <v>12332995000177</v>
      </c>
      <c r="B2430" s="98" t="s">
        <v>11672</v>
      </c>
      <c r="C2430" s="123" t="s">
        <v>29</v>
      </c>
      <c r="D2430" s="98" t="s">
        <v>13667</v>
      </c>
      <c r="E2430" s="98" t="s">
        <v>13668</v>
      </c>
      <c r="F2430" s="124">
        <v>11</v>
      </c>
      <c r="G2430" s="112">
        <v>39073</v>
      </c>
      <c r="H2430" s="98"/>
      <c r="I2430" s="123" t="str">
        <f t="shared" si="37"/>
        <v>NÃO</v>
      </c>
      <c r="J2430" s="123"/>
      <c r="K2430" s="123"/>
      <c r="L2430" s="123"/>
      <c r="M2430" s="98" t="s">
        <v>13690</v>
      </c>
      <c r="N2430" s="118"/>
    </row>
    <row r="2431" spans="1:14" x14ac:dyDescent="0.25">
      <c r="A2431" s="130">
        <v>41522236000175</v>
      </c>
      <c r="B2431" s="98" t="s">
        <v>11673</v>
      </c>
      <c r="C2431" s="123" t="s">
        <v>2926</v>
      </c>
      <c r="D2431" s="98" t="s">
        <v>13667</v>
      </c>
      <c r="E2431" s="98" t="s">
        <v>13668</v>
      </c>
      <c r="F2431" s="124">
        <v>11</v>
      </c>
      <c r="G2431" s="112">
        <v>41942</v>
      </c>
      <c r="H2431" s="98"/>
      <c r="I2431" s="123" t="str">
        <f t="shared" si="37"/>
        <v>NÃO</v>
      </c>
      <c r="J2431" s="123"/>
      <c r="K2431" s="123"/>
      <c r="L2431" s="123"/>
      <c r="M2431" s="98" t="s">
        <v>15565</v>
      </c>
      <c r="N2431" s="118"/>
    </row>
    <row r="2432" spans="1:14" x14ac:dyDescent="0.25">
      <c r="A2432" s="130">
        <v>18017442000106</v>
      </c>
      <c r="B2432" s="98" t="s">
        <v>11674</v>
      </c>
      <c r="C2432" s="123" t="s">
        <v>1356</v>
      </c>
      <c r="D2432" s="98" t="s">
        <v>13667</v>
      </c>
      <c r="E2432" s="98" t="s">
        <v>13668</v>
      </c>
      <c r="F2432" s="124">
        <v>11</v>
      </c>
      <c r="G2432" s="112">
        <v>40374</v>
      </c>
      <c r="H2432" s="98"/>
      <c r="I2432" s="123" t="str">
        <f t="shared" si="37"/>
        <v>NÃO</v>
      </c>
      <c r="J2432" s="123"/>
      <c r="K2432" s="123"/>
      <c r="L2432" s="123"/>
      <c r="M2432" s="98" t="s">
        <v>14509</v>
      </c>
      <c r="N2432" s="118"/>
    </row>
    <row r="2433" spans="1:14" x14ac:dyDescent="0.25">
      <c r="A2433" s="130">
        <v>18025890000151</v>
      </c>
      <c r="B2433" s="98" t="s">
        <v>11675</v>
      </c>
      <c r="C2433" s="123" t="s">
        <v>1356</v>
      </c>
      <c r="D2433" s="98" t="s">
        <v>13667</v>
      </c>
      <c r="E2433" s="98" t="s">
        <v>13668</v>
      </c>
      <c r="F2433" s="124">
        <v>14</v>
      </c>
      <c r="G2433" s="112">
        <v>43983</v>
      </c>
      <c r="H2433" s="98"/>
      <c r="I2433" s="123" t="str">
        <f t="shared" si="37"/>
        <v>SIM</v>
      </c>
      <c r="J2433" s="123"/>
      <c r="K2433" s="123"/>
      <c r="L2433" s="123"/>
      <c r="M2433" s="98"/>
      <c r="N2433" s="118"/>
    </row>
    <row r="2434" spans="1:14" x14ac:dyDescent="0.25">
      <c r="A2434" s="130">
        <v>10131076000100</v>
      </c>
      <c r="B2434" s="98" t="s">
        <v>11676</v>
      </c>
      <c r="C2434" s="123" t="s">
        <v>2758</v>
      </c>
      <c r="D2434" s="98" t="s">
        <v>13667</v>
      </c>
      <c r="E2434" s="98" t="s">
        <v>13668</v>
      </c>
      <c r="F2434" s="124">
        <v>11</v>
      </c>
      <c r="G2434" s="112">
        <v>39220</v>
      </c>
      <c r="H2434" s="98"/>
      <c r="I2434" s="123" t="str">
        <f t="shared" si="37"/>
        <v>NÃO</v>
      </c>
      <c r="J2434" s="123"/>
      <c r="K2434" s="123"/>
      <c r="L2434" s="123"/>
      <c r="M2434" s="98" t="s">
        <v>15272</v>
      </c>
      <c r="N2434" s="118"/>
    </row>
    <row r="2435" spans="1:14" x14ac:dyDescent="0.25">
      <c r="A2435" s="130">
        <v>11358173000100</v>
      </c>
      <c r="B2435" s="98" t="s">
        <v>11677</v>
      </c>
      <c r="C2435" s="123" t="s">
        <v>2758</v>
      </c>
      <c r="D2435" s="98" t="s">
        <v>13667</v>
      </c>
      <c r="E2435" s="98" t="s">
        <v>13668</v>
      </c>
      <c r="F2435" s="124">
        <v>11</v>
      </c>
      <c r="G2435" s="112">
        <v>41851</v>
      </c>
      <c r="H2435" s="98"/>
      <c r="I2435" s="123" t="str">
        <f t="shared" ref="I2435:I2498" si="38">IFERROR(IF(OR(E2435="Ativos", E2435="Aposentados",E2435="Pensionistas"),IF(F2435&gt;=14,"SIM","NÃO"),""),"")</f>
        <v>NÃO</v>
      </c>
      <c r="J2435" s="123"/>
      <c r="K2435" s="123"/>
      <c r="L2435" s="123"/>
      <c r="M2435" s="98" t="s">
        <v>15274</v>
      </c>
      <c r="N2435" s="118"/>
    </row>
    <row r="2436" spans="1:14" x14ac:dyDescent="0.25">
      <c r="A2436" s="130">
        <v>10091528000177</v>
      </c>
      <c r="B2436" s="98" t="s">
        <v>11678</v>
      </c>
      <c r="C2436" s="123" t="s">
        <v>2758</v>
      </c>
      <c r="D2436" s="98" t="s">
        <v>13667</v>
      </c>
      <c r="E2436" s="98" t="s">
        <v>13668</v>
      </c>
      <c r="F2436" s="124">
        <v>11</v>
      </c>
      <c r="G2436" s="112">
        <v>38298</v>
      </c>
      <c r="H2436" s="98"/>
      <c r="I2436" s="123" t="str">
        <f t="shared" si="38"/>
        <v>NÃO</v>
      </c>
      <c r="J2436" s="123"/>
      <c r="K2436" s="123"/>
      <c r="L2436" s="123"/>
      <c r="M2436" s="98" t="s">
        <v>15281</v>
      </c>
      <c r="N2436" s="118"/>
    </row>
    <row r="2437" spans="1:14" x14ac:dyDescent="0.25">
      <c r="A2437" s="130">
        <v>8767154000115</v>
      </c>
      <c r="B2437" s="98" t="s">
        <v>11679</v>
      </c>
      <c r="C2437" s="123" t="s">
        <v>2554</v>
      </c>
      <c r="D2437" s="98" t="s">
        <v>13667</v>
      </c>
      <c r="E2437" s="98" t="s">
        <v>13668</v>
      </c>
      <c r="F2437" s="124">
        <v>11</v>
      </c>
      <c r="G2437" s="112">
        <v>39251</v>
      </c>
      <c r="H2437" s="98"/>
      <c r="I2437" s="123" t="str">
        <f t="shared" si="38"/>
        <v>NÃO</v>
      </c>
      <c r="J2437" s="123"/>
      <c r="K2437" s="123"/>
      <c r="L2437" s="123"/>
      <c r="M2437" s="98" t="s">
        <v>15143</v>
      </c>
      <c r="N2437" s="118"/>
    </row>
    <row r="2438" spans="1:14" x14ac:dyDescent="0.25">
      <c r="A2438" s="130">
        <v>4876389000194</v>
      </c>
      <c r="B2438" s="98" t="s">
        <v>11680</v>
      </c>
      <c r="C2438" s="123" t="s">
        <v>2413</v>
      </c>
      <c r="D2438" s="98" t="s">
        <v>13667</v>
      </c>
      <c r="E2438" s="98" t="s">
        <v>13668</v>
      </c>
      <c r="F2438" s="124">
        <v>11</v>
      </c>
      <c r="G2438" s="112">
        <v>40234</v>
      </c>
      <c r="H2438" s="98"/>
      <c r="I2438" s="123" t="str">
        <f t="shared" si="38"/>
        <v>NÃO</v>
      </c>
      <c r="J2438" s="123"/>
      <c r="K2438" s="123"/>
      <c r="L2438" s="123"/>
      <c r="M2438" s="98"/>
      <c r="N2438" s="118"/>
    </row>
    <row r="2439" spans="1:14" x14ac:dyDescent="0.25">
      <c r="A2439" s="130">
        <v>91693309000160</v>
      </c>
      <c r="B2439" s="98" t="s">
        <v>11681</v>
      </c>
      <c r="C2439" s="123" t="s">
        <v>3812</v>
      </c>
      <c r="D2439" s="98" t="s">
        <v>13667</v>
      </c>
      <c r="E2439" s="98" t="s">
        <v>13668</v>
      </c>
      <c r="F2439" s="124">
        <v>14</v>
      </c>
      <c r="G2439" s="112">
        <v>44044</v>
      </c>
      <c r="H2439" s="98"/>
      <c r="I2439" s="123" t="str">
        <f t="shared" si="38"/>
        <v>SIM</v>
      </c>
      <c r="J2439" s="123"/>
      <c r="K2439" s="123"/>
      <c r="L2439" s="123"/>
      <c r="M2439" s="98"/>
      <c r="N2439" s="118"/>
    </row>
    <row r="2440" spans="1:14" x14ac:dyDescent="0.25">
      <c r="A2440" s="130">
        <v>45301652000102</v>
      </c>
      <c r="B2440" s="98" t="s">
        <v>11682</v>
      </c>
      <c r="C2440" s="123" t="s">
        <v>4626</v>
      </c>
      <c r="D2440" s="98" t="s">
        <v>13667</v>
      </c>
      <c r="E2440" s="98" t="s">
        <v>13668</v>
      </c>
      <c r="F2440" s="124">
        <v>11</v>
      </c>
      <c r="G2440" s="112">
        <v>43504</v>
      </c>
      <c r="H2440" s="98"/>
      <c r="I2440" s="123" t="str">
        <f t="shared" si="38"/>
        <v>NÃO</v>
      </c>
      <c r="J2440" s="123"/>
      <c r="K2440" s="123"/>
      <c r="L2440" s="123"/>
      <c r="M2440" s="98"/>
      <c r="N2440" s="118"/>
    </row>
    <row r="2441" spans="1:14" x14ac:dyDescent="0.25">
      <c r="A2441" s="130" t="s">
        <v>17073</v>
      </c>
      <c r="B2441" s="98" t="s">
        <v>17069</v>
      </c>
      <c r="C2441" s="123" t="s">
        <v>215</v>
      </c>
      <c r="D2441" s="98" t="s">
        <v>13667</v>
      </c>
      <c r="E2441" s="98" t="s">
        <v>13668</v>
      </c>
      <c r="F2441" s="124"/>
      <c r="G2441" s="112"/>
      <c r="H2441" s="98"/>
      <c r="I2441" s="123" t="str">
        <f t="shared" si="38"/>
        <v>NÃO</v>
      </c>
      <c r="J2441" s="123"/>
      <c r="K2441" s="123"/>
      <c r="L2441" s="123"/>
      <c r="M2441" s="98"/>
      <c r="N2441" s="118"/>
    </row>
    <row r="2442" spans="1:14" x14ac:dyDescent="0.25">
      <c r="A2442" s="130">
        <v>83102343000194</v>
      </c>
      <c r="B2442" s="98" t="s">
        <v>11683</v>
      </c>
      <c r="C2442" s="123" t="s">
        <v>4289</v>
      </c>
      <c r="D2442" s="98" t="s">
        <v>13667</v>
      </c>
      <c r="E2442" s="98" t="s">
        <v>13668</v>
      </c>
      <c r="F2442" s="124">
        <v>11</v>
      </c>
      <c r="G2442" s="112">
        <v>40897</v>
      </c>
      <c r="H2442" s="98"/>
      <c r="I2442" s="123" t="str">
        <f t="shared" si="38"/>
        <v>NÃO</v>
      </c>
      <c r="J2442" s="123"/>
      <c r="K2442" s="123"/>
      <c r="L2442" s="123"/>
      <c r="M2442" s="98" t="s">
        <v>13757</v>
      </c>
      <c r="N2442" s="118"/>
    </row>
    <row r="2443" spans="1:14" x14ac:dyDescent="0.25">
      <c r="A2443" s="130">
        <v>10165165000177</v>
      </c>
      <c r="B2443" s="98" t="s">
        <v>11684</v>
      </c>
      <c r="C2443" s="123" t="s">
        <v>2758</v>
      </c>
      <c r="D2443" s="98" t="s">
        <v>13667</v>
      </c>
      <c r="E2443" s="98" t="s">
        <v>13668</v>
      </c>
      <c r="F2443" s="124">
        <v>11</v>
      </c>
      <c r="G2443" s="112">
        <v>38679</v>
      </c>
      <c r="H2443" s="98"/>
      <c r="I2443" s="123" t="str">
        <f t="shared" si="38"/>
        <v>NÃO</v>
      </c>
      <c r="J2443" s="123"/>
      <c r="K2443" s="123"/>
      <c r="L2443" s="123"/>
      <c r="M2443" s="98" t="s">
        <v>15285</v>
      </c>
      <c r="N2443" s="118"/>
    </row>
    <row r="2444" spans="1:14" x14ac:dyDescent="0.25">
      <c r="A2444" s="130">
        <v>10105963000103</v>
      </c>
      <c r="B2444" s="98" t="s">
        <v>11685</v>
      </c>
      <c r="C2444" s="123" t="s">
        <v>2758</v>
      </c>
      <c r="D2444" s="98" t="s">
        <v>13667</v>
      </c>
      <c r="E2444" s="98" t="s">
        <v>13668</v>
      </c>
      <c r="F2444" s="124">
        <v>13.21</v>
      </c>
      <c r="G2444" s="112">
        <v>38862</v>
      </c>
      <c r="H2444" s="98"/>
      <c r="I2444" s="123" t="str">
        <f t="shared" si="38"/>
        <v>NÃO</v>
      </c>
      <c r="J2444" s="123"/>
      <c r="K2444" s="123"/>
      <c r="L2444" s="123"/>
      <c r="M2444" s="98" t="s">
        <v>15288</v>
      </c>
      <c r="N2444" s="118"/>
    </row>
    <row r="2445" spans="1:14" x14ac:dyDescent="0.25">
      <c r="A2445" s="130">
        <v>46634382000106</v>
      </c>
      <c r="B2445" s="98" t="s">
        <v>11686</v>
      </c>
      <c r="C2445" s="123" t="s">
        <v>4626</v>
      </c>
      <c r="D2445" s="98" t="s">
        <v>13667</v>
      </c>
      <c r="E2445" s="98" t="s">
        <v>13668</v>
      </c>
      <c r="F2445" s="124">
        <v>11</v>
      </c>
      <c r="G2445" s="112">
        <v>42773</v>
      </c>
      <c r="H2445" s="98"/>
      <c r="I2445" s="123" t="str">
        <f t="shared" si="38"/>
        <v>NÃO</v>
      </c>
      <c r="J2445" s="123"/>
      <c r="K2445" s="123"/>
      <c r="L2445" s="123"/>
      <c r="M2445" s="98" t="s">
        <v>16712</v>
      </c>
      <c r="N2445" s="118"/>
    </row>
    <row r="2446" spans="1:14" x14ac:dyDescent="0.25">
      <c r="A2446" s="130">
        <v>44435121000131</v>
      </c>
      <c r="B2446" s="98" t="s">
        <v>11687</v>
      </c>
      <c r="C2446" s="123" t="s">
        <v>4626</v>
      </c>
      <c r="D2446" s="98" t="s">
        <v>13667</v>
      </c>
      <c r="E2446" s="98" t="s">
        <v>13668</v>
      </c>
      <c r="F2446" s="124">
        <v>11</v>
      </c>
      <c r="G2446" s="112">
        <v>41610</v>
      </c>
      <c r="H2446" s="98"/>
      <c r="I2446" s="123" t="str">
        <f t="shared" si="38"/>
        <v>NÃO</v>
      </c>
      <c r="J2446" s="123"/>
      <c r="K2446" s="123"/>
      <c r="L2446" s="123"/>
      <c r="M2446" s="98" t="s">
        <v>16714</v>
      </c>
      <c r="N2446" s="118"/>
    </row>
    <row r="2447" spans="1:14" x14ac:dyDescent="0.25">
      <c r="A2447" s="130">
        <v>1345909000144</v>
      </c>
      <c r="B2447" s="98" t="s">
        <v>11688</v>
      </c>
      <c r="C2447" s="123" t="s">
        <v>901</v>
      </c>
      <c r="D2447" s="98" t="s">
        <v>13667</v>
      </c>
      <c r="E2447" s="98" t="s">
        <v>13668</v>
      </c>
      <c r="F2447" s="124">
        <v>11</v>
      </c>
      <c r="G2447" s="112">
        <v>43045</v>
      </c>
      <c r="H2447" s="98"/>
      <c r="I2447" s="123" t="str">
        <f t="shared" si="38"/>
        <v>NÃO</v>
      </c>
      <c r="J2447" s="123"/>
      <c r="K2447" s="123"/>
      <c r="L2447" s="123"/>
      <c r="M2447" s="98" t="s">
        <v>14156</v>
      </c>
      <c r="N2447" s="118"/>
    </row>
    <row r="2448" spans="1:14" x14ac:dyDescent="0.25">
      <c r="A2448" s="130">
        <v>26867770000120</v>
      </c>
      <c r="B2448" s="98" t="s">
        <v>11689</v>
      </c>
      <c r="C2448" s="123" t="s">
        <v>901</v>
      </c>
      <c r="D2448" s="98" t="s">
        <v>13667</v>
      </c>
      <c r="E2448" s="98" t="s">
        <v>13668</v>
      </c>
      <c r="F2448" s="124">
        <v>11</v>
      </c>
      <c r="G2448" s="112">
        <v>38568</v>
      </c>
      <c r="H2448" s="98"/>
      <c r="I2448" s="123" t="str">
        <f t="shared" si="38"/>
        <v>NÃO</v>
      </c>
      <c r="J2448" s="123"/>
      <c r="K2448" s="123"/>
      <c r="L2448" s="123"/>
      <c r="M2448" s="98" t="s">
        <v>14157</v>
      </c>
      <c r="N2448" s="118"/>
    </row>
    <row r="2449" spans="1:14" x14ac:dyDescent="0.25">
      <c r="A2449" s="130">
        <v>6554455000135</v>
      </c>
      <c r="B2449" s="98" t="s">
        <v>11690</v>
      </c>
      <c r="C2449" s="123" t="s">
        <v>2926</v>
      </c>
      <c r="D2449" s="98" t="s">
        <v>13667</v>
      </c>
      <c r="E2449" s="98" t="s">
        <v>13668</v>
      </c>
      <c r="F2449" s="124">
        <v>11</v>
      </c>
      <c r="G2449" s="112">
        <v>41669</v>
      </c>
      <c r="H2449" s="98"/>
      <c r="I2449" s="123" t="str">
        <f t="shared" si="38"/>
        <v>NÃO</v>
      </c>
      <c r="J2449" s="123"/>
      <c r="K2449" s="123"/>
      <c r="L2449" s="123"/>
      <c r="M2449" s="98" t="s">
        <v>15568</v>
      </c>
      <c r="N2449" s="118"/>
    </row>
    <row r="2450" spans="1:14" x14ac:dyDescent="0.25">
      <c r="A2450" s="130">
        <v>1612525000140</v>
      </c>
      <c r="B2450" s="98" t="s">
        <v>11691</v>
      </c>
      <c r="C2450" s="123" t="s">
        <v>1142</v>
      </c>
      <c r="D2450" s="98" t="s">
        <v>13667</v>
      </c>
      <c r="E2450" s="98" t="s">
        <v>13668</v>
      </c>
      <c r="F2450" s="124">
        <v>11</v>
      </c>
      <c r="G2450" s="112">
        <v>39082</v>
      </c>
      <c r="H2450" s="98"/>
      <c r="I2450" s="123" t="str">
        <f t="shared" si="38"/>
        <v>NÃO</v>
      </c>
      <c r="J2450" s="123"/>
      <c r="K2450" s="123"/>
      <c r="L2450" s="123"/>
      <c r="M2450" s="98" t="s">
        <v>14392</v>
      </c>
      <c r="N2450" s="118"/>
    </row>
    <row r="2451" spans="1:14" x14ac:dyDescent="0.25">
      <c r="A2451" s="130">
        <v>24856569000111</v>
      </c>
      <c r="B2451" s="98" t="s">
        <v>11692</v>
      </c>
      <c r="C2451" s="123" t="s">
        <v>901</v>
      </c>
      <c r="D2451" s="98" t="s">
        <v>13667</v>
      </c>
      <c r="E2451" s="98" t="s">
        <v>13668</v>
      </c>
      <c r="F2451" s="124">
        <v>11</v>
      </c>
      <c r="G2451" s="112">
        <v>42736</v>
      </c>
      <c r="H2451" s="98"/>
      <c r="I2451" s="123" t="str">
        <f t="shared" si="38"/>
        <v>NÃO</v>
      </c>
      <c r="J2451" s="123"/>
      <c r="K2451" s="123"/>
      <c r="L2451" s="123"/>
      <c r="M2451" s="98" t="s">
        <v>14160</v>
      </c>
      <c r="N2451" s="118"/>
    </row>
    <row r="2452" spans="1:14" x14ac:dyDescent="0.25">
      <c r="A2452" s="130">
        <v>18125146000129</v>
      </c>
      <c r="B2452" s="98" t="s">
        <v>11693</v>
      </c>
      <c r="C2452" s="123" t="s">
        <v>1356</v>
      </c>
      <c r="D2452" s="98" t="s">
        <v>13667</v>
      </c>
      <c r="E2452" s="98" t="s">
        <v>13668</v>
      </c>
      <c r="F2452" s="124">
        <v>11</v>
      </c>
      <c r="G2452" s="112">
        <v>42402</v>
      </c>
      <c r="H2452" s="98"/>
      <c r="I2452" s="123" t="str">
        <f t="shared" si="38"/>
        <v>NÃO</v>
      </c>
      <c r="J2452" s="123"/>
      <c r="K2452" s="123"/>
      <c r="L2452" s="123"/>
      <c r="M2452" s="98" t="s">
        <v>14513</v>
      </c>
      <c r="N2452" s="118"/>
    </row>
    <row r="2453" spans="1:14" x14ac:dyDescent="0.25">
      <c r="A2453" s="130">
        <v>1266058000144</v>
      </c>
      <c r="B2453" s="98" t="s">
        <v>11694</v>
      </c>
      <c r="C2453" s="123" t="s">
        <v>3747</v>
      </c>
      <c r="D2453" s="98" t="s">
        <v>13667</v>
      </c>
      <c r="E2453" s="98" t="s">
        <v>13668</v>
      </c>
      <c r="F2453" s="124">
        <v>11</v>
      </c>
      <c r="G2453" s="112">
        <v>42552</v>
      </c>
      <c r="H2453" s="98"/>
      <c r="I2453" s="123" t="str">
        <f t="shared" si="38"/>
        <v>NÃO</v>
      </c>
      <c r="J2453" s="123"/>
      <c r="K2453" s="123"/>
      <c r="L2453" s="123"/>
      <c r="M2453" s="98" t="s">
        <v>16138</v>
      </c>
      <c r="N2453" s="118"/>
    </row>
    <row r="2454" spans="1:14" x14ac:dyDescent="0.25">
      <c r="A2454" s="130">
        <v>18279067000172</v>
      </c>
      <c r="B2454" s="98" t="s">
        <v>11695</v>
      </c>
      <c r="C2454" s="123" t="s">
        <v>1356</v>
      </c>
      <c r="D2454" s="98" t="s">
        <v>13667</v>
      </c>
      <c r="E2454" s="98" t="s">
        <v>13668</v>
      </c>
      <c r="F2454" s="124">
        <v>11</v>
      </c>
      <c r="G2454" s="112">
        <v>40878</v>
      </c>
      <c r="H2454" s="98"/>
      <c r="I2454" s="123" t="str">
        <f t="shared" si="38"/>
        <v>NÃO</v>
      </c>
      <c r="J2454" s="123"/>
      <c r="K2454" s="123"/>
      <c r="L2454" s="123"/>
      <c r="M2454" s="98" t="s">
        <v>13534</v>
      </c>
      <c r="N2454" s="118"/>
    </row>
    <row r="2455" spans="1:14" x14ac:dyDescent="0.25">
      <c r="A2455" s="130">
        <v>4628046000100</v>
      </c>
      <c r="B2455" s="98" t="s">
        <v>11696</v>
      </c>
      <c r="C2455" s="123" t="s">
        <v>133</v>
      </c>
      <c r="D2455" s="98" t="s">
        <v>13667</v>
      </c>
      <c r="E2455" s="98" t="s">
        <v>13668</v>
      </c>
      <c r="F2455" s="124">
        <v>11</v>
      </c>
      <c r="G2455" s="112">
        <v>39987</v>
      </c>
      <c r="H2455" s="98"/>
      <c r="I2455" s="123" t="str">
        <f t="shared" si="38"/>
        <v>NÃO</v>
      </c>
      <c r="J2455" s="123"/>
      <c r="K2455" s="123"/>
      <c r="L2455" s="123"/>
      <c r="M2455" s="98"/>
      <c r="N2455" s="118"/>
    </row>
    <row r="2456" spans="1:14" x14ac:dyDescent="0.25">
      <c r="A2456" s="130">
        <v>8865644000154</v>
      </c>
      <c r="B2456" s="98" t="s">
        <v>11697</v>
      </c>
      <c r="C2456" s="123" t="s">
        <v>2554</v>
      </c>
      <c r="D2456" s="98" t="s">
        <v>13667</v>
      </c>
      <c r="E2456" s="98" t="s">
        <v>13668</v>
      </c>
      <c r="F2456" s="124">
        <v>11</v>
      </c>
      <c r="G2456" s="112">
        <v>38792</v>
      </c>
      <c r="H2456" s="98"/>
      <c r="I2456" s="123" t="str">
        <f t="shared" si="38"/>
        <v>NÃO</v>
      </c>
      <c r="J2456" s="123"/>
      <c r="K2456" s="123"/>
      <c r="L2456" s="123"/>
      <c r="M2456" s="98" t="s">
        <v>15146</v>
      </c>
      <c r="N2456" s="118"/>
    </row>
    <row r="2457" spans="1:14" x14ac:dyDescent="0.25">
      <c r="A2457" s="130">
        <v>3155900000104</v>
      </c>
      <c r="B2457" s="98" t="s">
        <v>11698</v>
      </c>
      <c r="C2457" s="123" t="s">
        <v>2197</v>
      </c>
      <c r="D2457" s="98" t="s">
        <v>13667</v>
      </c>
      <c r="E2457" s="98" t="s">
        <v>13668</v>
      </c>
      <c r="F2457" s="124">
        <v>11</v>
      </c>
      <c r="G2457" s="112">
        <v>41000</v>
      </c>
      <c r="H2457" s="98"/>
      <c r="I2457" s="123" t="str">
        <f t="shared" si="38"/>
        <v>NÃO</v>
      </c>
      <c r="J2457" s="123"/>
      <c r="K2457" s="123"/>
      <c r="L2457" s="123"/>
      <c r="M2457" s="98" t="s">
        <v>14851</v>
      </c>
      <c r="N2457" s="118"/>
    </row>
    <row r="2458" spans="1:14" x14ac:dyDescent="0.25">
      <c r="A2458" s="130">
        <v>1603707000155</v>
      </c>
      <c r="B2458" s="98" t="s">
        <v>11699</v>
      </c>
      <c r="C2458" s="123" t="s">
        <v>1356</v>
      </c>
      <c r="D2458" s="98" t="s">
        <v>13667</v>
      </c>
      <c r="E2458" s="98" t="s">
        <v>13668</v>
      </c>
      <c r="F2458" s="124">
        <v>11</v>
      </c>
      <c r="G2458" s="112">
        <v>42913</v>
      </c>
      <c r="H2458" s="98"/>
      <c r="I2458" s="123" t="str">
        <f t="shared" si="38"/>
        <v>NÃO</v>
      </c>
      <c r="J2458" s="123"/>
      <c r="K2458" s="123"/>
      <c r="L2458" s="123"/>
      <c r="M2458" s="98"/>
      <c r="N2458" s="118"/>
    </row>
    <row r="2459" spans="1:14" x14ac:dyDescent="0.25">
      <c r="A2459" s="130">
        <v>9012493000154</v>
      </c>
      <c r="B2459" s="98" t="s">
        <v>11700</v>
      </c>
      <c r="C2459" s="123" t="s">
        <v>2554</v>
      </c>
      <c r="D2459" s="98" t="s">
        <v>13667</v>
      </c>
      <c r="E2459" s="98" t="s">
        <v>13668</v>
      </c>
      <c r="F2459" s="124">
        <v>11</v>
      </c>
      <c r="G2459" s="112">
        <v>39686</v>
      </c>
      <c r="H2459" s="98"/>
      <c r="I2459" s="123" t="str">
        <f t="shared" si="38"/>
        <v>NÃO</v>
      </c>
      <c r="J2459" s="123"/>
      <c r="K2459" s="123"/>
      <c r="L2459" s="123"/>
      <c r="M2459" s="98" t="s">
        <v>13534</v>
      </c>
      <c r="N2459" s="118"/>
    </row>
    <row r="2460" spans="1:14" x14ac:dyDescent="0.25">
      <c r="A2460" s="130">
        <v>11294402000162</v>
      </c>
      <c r="B2460" s="98" t="s">
        <v>11701</v>
      </c>
      <c r="C2460" s="123" t="s">
        <v>2758</v>
      </c>
      <c r="D2460" s="98" t="s">
        <v>13667</v>
      </c>
      <c r="E2460" s="98" t="s">
        <v>13668</v>
      </c>
      <c r="F2460" s="124">
        <v>14</v>
      </c>
      <c r="G2460" s="112">
        <v>43189</v>
      </c>
      <c r="H2460" s="98"/>
      <c r="I2460" s="123" t="str">
        <f t="shared" si="38"/>
        <v>SIM</v>
      </c>
      <c r="J2460" s="123"/>
      <c r="K2460" s="123"/>
      <c r="L2460" s="123"/>
      <c r="M2460" s="98" t="s">
        <v>15292</v>
      </c>
      <c r="N2460" s="118"/>
    </row>
    <row r="2461" spans="1:14" x14ac:dyDescent="0.25">
      <c r="A2461" s="130">
        <v>28549483000105</v>
      </c>
      <c r="B2461" s="98" t="s">
        <v>11702</v>
      </c>
      <c r="C2461" s="123" t="s">
        <v>3513</v>
      </c>
      <c r="D2461" s="98" t="s">
        <v>13667</v>
      </c>
      <c r="E2461" s="98" t="s">
        <v>13668</v>
      </c>
      <c r="F2461" s="124">
        <v>11</v>
      </c>
      <c r="G2461" s="112">
        <v>40544</v>
      </c>
      <c r="H2461" s="98"/>
      <c r="I2461" s="123" t="str">
        <f t="shared" si="38"/>
        <v>NÃO</v>
      </c>
      <c r="J2461" s="123"/>
      <c r="K2461" s="123"/>
      <c r="L2461" s="123"/>
      <c r="M2461" s="98" t="s">
        <v>15939</v>
      </c>
      <c r="N2461" s="118"/>
    </row>
    <row r="2462" spans="1:14" x14ac:dyDescent="0.25">
      <c r="A2462" s="130">
        <v>10113710000181</v>
      </c>
      <c r="B2462" s="98" t="s">
        <v>11703</v>
      </c>
      <c r="C2462" s="123" t="s">
        <v>2758</v>
      </c>
      <c r="D2462" s="98" t="s">
        <v>13667</v>
      </c>
      <c r="E2462" s="98" t="s">
        <v>13668</v>
      </c>
      <c r="F2462" s="124">
        <v>13.5</v>
      </c>
      <c r="G2462" s="112">
        <v>42923</v>
      </c>
      <c r="H2462" s="98"/>
      <c r="I2462" s="123" t="str">
        <f t="shared" si="38"/>
        <v>NÃO</v>
      </c>
      <c r="J2462" s="123"/>
      <c r="K2462" s="123"/>
      <c r="L2462" s="123"/>
      <c r="M2462" s="98" t="s">
        <v>15293</v>
      </c>
      <c r="N2462" s="118"/>
    </row>
    <row r="2463" spans="1:14" x14ac:dyDescent="0.25">
      <c r="A2463" s="130">
        <v>83074302000131</v>
      </c>
      <c r="B2463" s="98" t="s">
        <v>11704</v>
      </c>
      <c r="C2463" s="123" t="s">
        <v>4289</v>
      </c>
      <c r="D2463" s="98" t="s">
        <v>13667</v>
      </c>
      <c r="E2463" s="98" t="s">
        <v>13668</v>
      </c>
      <c r="F2463" s="124">
        <v>14</v>
      </c>
      <c r="G2463" s="112">
        <v>44013</v>
      </c>
      <c r="H2463" s="98"/>
      <c r="I2463" s="123" t="str">
        <f t="shared" si="38"/>
        <v>SIM</v>
      </c>
      <c r="J2463" s="123"/>
      <c r="K2463" s="123"/>
      <c r="L2463" s="123"/>
      <c r="M2463" s="98"/>
      <c r="N2463" s="118"/>
    </row>
    <row r="2464" spans="1:14" x14ac:dyDescent="0.25">
      <c r="A2464" s="130">
        <v>88142302000145</v>
      </c>
      <c r="B2464" s="98" t="s">
        <v>11705</v>
      </c>
      <c r="C2464" s="123" t="s">
        <v>3812</v>
      </c>
      <c r="D2464" s="98" t="s">
        <v>13667</v>
      </c>
      <c r="E2464" s="98" t="s">
        <v>13668</v>
      </c>
      <c r="F2464" s="124">
        <v>14</v>
      </c>
      <c r="G2464" s="112">
        <v>44136</v>
      </c>
      <c r="H2464" s="98"/>
      <c r="I2464" s="123" t="str">
        <f t="shared" si="38"/>
        <v>SIM</v>
      </c>
      <c r="J2464" s="123"/>
      <c r="K2464" s="123"/>
      <c r="L2464" s="123"/>
      <c r="M2464" s="98"/>
      <c r="N2464" s="118"/>
    </row>
    <row r="2465" spans="1:14" x14ac:dyDescent="0.25">
      <c r="A2465" s="130">
        <v>63762058000192</v>
      </c>
      <c r="B2465" s="98" t="s">
        <v>11706</v>
      </c>
      <c r="C2465" s="123" t="s">
        <v>3747</v>
      </c>
      <c r="D2465" s="98" t="s">
        <v>13667</v>
      </c>
      <c r="E2465" s="98" t="s">
        <v>13668</v>
      </c>
      <c r="F2465" s="124">
        <v>14</v>
      </c>
      <c r="G2465" s="112">
        <v>44136</v>
      </c>
      <c r="H2465" s="98"/>
      <c r="I2465" s="123" t="str">
        <f t="shared" si="38"/>
        <v>SIM</v>
      </c>
      <c r="J2465" s="123"/>
      <c r="K2465" s="123"/>
      <c r="L2465" s="123"/>
      <c r="M2465" s="98"/>
      <c r="N2465" s="118"/>
    </row>
    <row r="2466" spans="1:14" x14ac:dyDescent="0.25">
      <c r="A2466" s="130">
        <v>88604897000103</v>
      </c>
      <c r="B2466" s="98" t="s">
        <v>11707</v>
      </c>
      <c r="C2466" s="123" t="s">
        <v>3812</v>
      </c>
      <c r="D2466" s="98" t="s">
        <v>13667</v>
      </c>
      <c r="E2466" s="98" t="s">
        <v>13668</v>
      </c>
      <c r="F2466" s="124">
        <v>11</v>
      </c>
      <c r="G2466" s="112">
        <v>38626</v>
      </c>
      <c r="H2466" s="98"/>
      <c r="I2466" s="123" t="str">
        <f t="shared" si="38"/>
        <v>NÃO</v>
      </c>
      <c r="J2466" s="123"/>
      <c r="K2466" s="123"/>
      <c r="L2466" s="123"/>
      <c r="M2466" s="98" t="s">
        <v>16221</v>
      </c>
      <c r="N2466" s="118"/>
    </row>
    <row r="2467" spans="1:14" x14ac:dyDescent="0.25">
      <c r="A2467" s="130">
        <v>3214145000183</v>
      </c>
      <c r="B2467" s="98" t="s">
        <v>11708</v>
      </c>
      <c r="C2467" s="123" t="s">
        <v>2274</v>
      </c>
      <c r="D2467" s="98" t="s">
        <v>13667</v>
      </c>
      <c r="E2467" s="98" t="s">
        <v>13668</v>
      </c>
      <c r="F2467" s="124">
        <v>11</v>
      </c>
      <c r="G2467" s="112">
        <v>43663</v>
      </c>
      <c r="H2467" s="98"/>
      <c r="I2467" s="123" t="str">
        <f t="shared" si="38"/>
        <v>NÃO</v>
      </c>
      <c r="J2467" s="123"/>
      <c r="K2467" s="123"/>
      <c r="L2467" s="123"/>
      <c r="M2467" s="98"/>
      <c r="N2467" s="118"/>
    </row>
    <row r="2468" spans="1:14" x14ac:dyDescent="0.25">
      <c r="A2468" s="130">
        <v>2164820000144</v>
      </c>
      <c r="B2468" s="98" t="s">
        <v>11709</v>
      </c>
      <c r="C2468" s="123" t="s">
        <v>901</v>
      </c>
      <c r="D2468" s="98" t="s">
        <v>13667</v>
      </c>
      <c r="E2468" s="98" t="s">
        <v>13668</v>
      </c>
      <c r="F2468" s="124">
        <v>11</v>
      </c>
      <c r="G2468" s="112">
        <v>42736</v>
      </c>
      <c r="H2468" s="98"/>
      <c r="I2468" s="123" t="str">
        <f t="shared" si="38"/>
        <v>NÃO</v>
      </c>
      <c r="J2468" s="123"/>
      <c r="K2468" s="123"/>
      <c r="L2468" s="123"/>
      <c r="M2468" s="98" t="s">
        <v>14165</v>
      </c>
      <c r="N2468" s="118"/>
    </row>
    <row r="2469" spans="1:14" x14ac:dyDescent="0.25">
      <c r="A2469" s="130">
        <v>4884482000140</v>
      </c>
      <c r="B2469" s="98" t="s">
        <v>11710</v>
      </c>
      <c r="C2469" s="123" t="s">
        <v>2413</v>
      </c>
      <c r="D2469" s="98" t="s">
        <v>13667</v>
      </c>
      <c r="E2469" s="98" t="s">
        <v>13668</v>
      </c>
      <c r="F2469" s="124">
        <v>11</v>
      </c>
      <c r="G2469" s="112">
        <v>39173</v>
      </c>
      <c r="H2469" s="98"/>
      <c r="I2469" s="123" t="str">
        <f t="shared" si="38"/>
        <v>NÃO</v>
      </c>
      <c r="J2469" s="123"/>
      <c r="K2469" s="123"/>
      <c r="L2469" s="123"/>
      <c r="M2469" s="98" t="s">
        <v>13757</v>
      </c>
      <c r="N2469" s="118"/>
    </row>
    <row r="2470" spans="1:14" x14ac:dyDescent="0.25">
      <c r="A2470" s="130">
        <v>1612360000107</v>
      </c>
      <c r="B2470" s="98" t="s">
        <v>11711</v>
      </c>
      <c r="C2470" s="123" t="s">
        <v>2413</v>
      </c>
      <c r="D2470" s="98" t="s">
        <v>13667</v>
      </c>
      <c r="E2470" s="98" t="s">
        <v>13668</v>
      </c>
      <c r="F2470" s="124">
        <v>11</v>
      </c>
      <c r="G2470" s="112">
        <v>40452</v>
      </c>
      <c r="H2470" s="98"/>
      <c r="I2470" s="123" t="str">
        <f t="shared" si="38"/>
        <v>NÃO</v>
      </c>
      <c r="J2470" s="123"/>
      <c r="K2470" s="123"/>
      <c r="L2470" s="123"/>
      <c r="M2470" s="98" t="s">
        <v>13728</v>
      </c>
      <c r="N2470" s="118"/>
    </row>
    <row r="2471" spans="1:14" x14ac:dyDescent="0.25">
      <c r="A2471" s="130">
        <v>87530978000143</v>
      </c>
      <c r="B2471" s="98" t="s">
        <v>11712</v>
      </c>
      <c r="C2471" s="123" t="s">
        <v>3812</v>
      </c>
      <c r="D2471" s="98" t="s">
        <v>13667</v>
      </c>
      <c r="E2471" s="98" t="s">
        <v>13668</v>
      </c>
      <c r="F2471" s="124">
        <v>11</v>
      </c>
      <c r="G2471" s="112">
        <v>43466</v>
      </c>
      <c r="H2471" s="98"/>
      <c r="I2471" s="123" t="str">
        <f t="shared" si="38"/>
        <v>NÃO</v>
      </c>
      <c r="J2471" s="123"/>
      <c r="K2471" s="123"/>
      <c r="L2471" s="123"/>
      <c r="M2471" s="98"/>
      <c r="N2471" s="118"/>
    </row>
    <row r="2472" spans="1:14" x14ac:dyDescent="0.25">
      <c r="A2472" s="130">
        <v>8923997000163</v>
      </c>
      <c r="B2472" s="98" t="s">
        <v>11713</v>
      </c>
      <c r="C2472" s="123" t="s">
        <v>2554</v>
      </c>
      <c r="D2472" s="98" t="s">
        <v>13667</v>
      </c>
      <c r="E2472" s="98" t="s">
        <v>13668</v>
      </c>
      <c r="F2472" s="124">
        <v>11</v>
      </c>
      <c r="G2472" s="112">
        <v>43089</v>
      </c>
      <c r="H2472" s="98"/>
      <c r="I2472" s="123" t="str">
        <f t="shared" si="38"/>
        <v>NÃO</v>
      </c>
      <c r="J2472" s="123"/>
      <c r="K2472" s="123"/>
      <c r="L2472" s="123"/>
      <c r="M2472" s="98" t="s">
        <v>15151</v>
      </c>
      <c r="N2472" s="118"/>
    </row>
    <row r="2473" spans="1:14" x14ac:dyDescent="0.25">
      <c r="A2473" s="130">
        <v>79806000117</v>
      </c>
      <c r="B2473" s="98" t="s">
        <v>11714</v>
      </c>
      <c r="C2473" s="123" t="s">
        <v>901</v>
      </c>
      <c r="D2473" s="98" t="s">
        <v>13667</v>
      </c>
      <c r="E2473" s="98" t="s">
        <v>13668</v>
      </c>
      <c r="F2473" s="124">
        <v>11</v>
      </c>
      <c r="G2473" s="112">
        <v>42499</v>
      </c>
      <c r="H2473" s="98"/>
      <c r="I2473" s="123" t="str">
        <f t="shared" si="38"/>
        <v>NÃO</v>
      </c>
      <c r="J2473" s="123"/>
      <c r="K2473" s="123"/>
      <c r="L2473" s="123"/>
      <c r="M2473" s="98" t="s">
        <v>14167</v>
      </c>
      <c r="N2473" s="118"/>
    </row>
    <row r="2474" spans="1:14" x14ac:dyDescent="0.25">
      <c r="A2474" s="130">
        <v>18457267000178</v>
      </c>
      <c r="B2474" s="98" t="s">
        <v>11715</v>
      </c>
      <c r="C2474" s="123" t="s">
        <v>1356</v>
      </c>
      <c r="D2474" s="98" t="s">
        <v>13667</v>
      </c>
      <c r="E2474" s="98" t="s">
        <v>13668</v>
      </c>
      <c r="F2474" s="124">
        <v>11</v>
      </c>
      <c r="G2474" s="112">
        <v>43435</v>
      </c>
      <c r="H2474" s="98"/>
      <c r="I2474" s="123" t="str">
        <f t="shared" si="38"/>
        <v>NÃO</v>
      </c>
      <c r="J2474" s="123"/>
      <c r="K2474" s="123"/>
      <c r="L2474" s="123"/>
      <c r="M2474" s="98"/>
      <c r="N2474" s="118"/>
    </row>
    <row r="2475" spans="1:14" x14ac:dyDescent="0.25">
      <c r="A2475" s="130">
        <v>29128766000138</v>
      </c>
      <c r="B2475" s="98" t="s">
        <v>11716</v>
      </c>
      <c r="C2475" s="123" t="s">
        <v>3513</v>
      </c>
      <c r="D2475" s="98" t="s">
        <v>13667</v>
      </c>
      <c r="E2475" s="98" t="s">
        <v>13668</v>
      </c>
      <c r="F2475" s="124">
        <v>11</v>
      </c>
      <c r="G2475" s="112">
        <v>39094</v>
      </c>
      <c r="H2475" s="98"/>
      <c r="I2475" s="123" t="str">
        <f t="shared" si="38"/>
        <v>NÃO</v>
      </c>
      <c r="J2475" s="123"/>
      <c r="K2475" s="123"/>
      <c r="L2475" s="123"/>
      <c r="M2475" s="98" t="s">
        <v>14002</v>
      </c>
      <c r="N2475" s="118"/>
    </row>
    <row r="2476" spans="1:14" x14ac:dyDescent="0.25">
      <c r="A2476" s="130">
        <v>10091619000102</v>
      </c>
      <c r="B2476" s="98" t="s">
        <v>11717</v>
      </c>
      <c r="C2476" s="123" t="s">
        <v>2758</v>
      </c>
      <c r="D2476" s="98" t="s">
        <v>13667</v>
      </c>
      <c r="E2476" s="98" t="s">
        <v>13668</v>
      </c>
      <c r="F2476" s="124">
        <v>14</v>
      </c>
      <c r="G2476" s="112">
        <v>44075</v>
      </c>
      <c r="H2476" s="98"/>
      <c r="I2476" s="123" t="str">
        <f t="shared" si="38"/>
        <v>SIM</v>
      </c>
      <c r="J2476" s="123"/>
      <c r="K2476" s="123"/>
      <c r="L2476" s="123"/>
      <c r="M2476" s="98"/>
      <c r="N2476" s="118"/>
    </row>
    <row r="2477" spans="1:14" x14ac:dyDescent="0.25">
      <c r="A2477" s="130">
        <v>87990800000185</v>
      </c>
      <c r="B2477" s="98" t="s">
        <v>11718</v>
      </c>
      <c r="C2477" s="123" t="s">
        <v>3812</v>
      </c>
      <c r="D2477" s="98" t="s">
        <v>13667</v>
      </c>
      <c r="E2477" s="98" t="s">
        <v>13668</v>
      </c>
      <c r="F2477" s="124">
        <v>11</v>
      </c>
      <c r="G2477" s="112">
        <v>41640</v>
      </c>
      <c r="H2477" s="98"/>
      <c r="I2477" s="123" t="str">
        <f t="shared" si="38"/>
        <v>NÃO</v>
      </c>
      <c r="J2477" s="123"/>
      <c r="K2477" s="123"/>
      <c r="L2477" s="123"/>
      <c r="M2477" s="98" t="s">
        <v>16225</v>
      </c>
      <c r="N2477" s="118"/>
    </row>
    <row r="2478" spans="1:14" x14ac:dyDescent="0.25">
      <c r="A2478" s="130">
        <v>27165588000190</v>
      </c>
      <c r="B2478" s="98" t="s">
        <v>11719</v>
      </c>
      <c r="C2478" s="123" t="s">
        <v>821</v>
      </c>
      <c r="D2478" s="98" t="s">
        <v>13667</v>
      </c>
      <c r="E2478" s="98" t="s">
        <v>13668</v>
      </c>
      <c r="F2478" s="124">
        <v>11</v>
      </c>
      <c r="G2478" s="112">
        <v>40520</v>
      </c>
      <c r="H2478" s="98"/>
      <c r="I2478" s="123" t="str">
        <f t="shared" si="38"/>
        <v>NÃO</v>
      </c>
      <c r="J2478" s="123"/>
      <c r="K2478" s="123"/>
      <c r="L2478" s="123"/>
      <c r="M2478" s="98" t="s">
        <v>14075</v>
      </c>
      <c r="N2478" s="118"/>
    </row>
    <row r="2479" spans="1:14" x14ac:dyDescent="0.25">
      <c r="A2479" s="130">
        <v>1612686000134</v>
      </c>
      <c r="B2479" s="98" t="s">
        <v>11720</v>
      </c>
      <c r="C2479" s="123" t="s">
        <v>2554</v>
      </c>
      <c r="D2479" s="98" t="s">
        <v>13667</v>
      </c>
      <c r="E2479" s="98" t="s">
        <v>13668</v>
      </c>
      <c r="F2479" s="124">
        <v>11</v>
      </c>
      <c r="G2479" s="112">
        <v>40093</v>
      </c>
      <c r="H2479" s="98"/>
      <c r="I2479" s="123" t="str">
        <f t="shared" si="38"/>
        <v>NÃO</v>
      </c>
      <c r="J2479" s="123"/>
      <c r="K2479" s="123"/>
      <c r="L2479" s="123"/>
      <c r="M2479" s="98" t="s">
        <v>15152</v>
      </c>
      <c r="N2479" s="118"/>
    </row>
    <row r="2480" spans="1:14" x14ac:dyDescent="0.25">
      <c r="A2480" s="130">
        <v>12227971000158</v>
      </c>
      <c r="B2480" s="98" t="s">
        <v>11721</v>
      </c>
      <c r="C2480" s="123" t="s">
        <v>29</v>
      </c>
      <c r="D2480" s="98" t="s">
        <v>13667</v>
      </c>
      <c r="E2480" s="98" t="s">
        <v>13668</v>
      </c>
      <c r="F2480" s="124">
        <v>11</v>
      </c>
      <c r="G2480" s="112">
        <v>41395</v>
      </c>
      <c r="H2480" s="98"/>
      <c r="I2480" s="123" t="str">
        <f t="shared" si="38"/>
        <v>NÃO</v>
      </c>
      <c r="J2480" s="123"/>
      <c r="K2480" s="123"/>
      <c r="L2480" s="123"/>
      <c r="M2480" s="98"/>
      <c r="N2480" s="118"/>
    </row>
    <row r="2481" spans="1:14" x14ac:dyDescent="0.25">
      <c r="A2481" s="130">
        <v>87613600000103</v>
      </c>
      <c r="B2481" s="98" t="s">
        <v>11722</v>
      </c>
      <c r="C2481" s="123" t="s">
        <v>3812</v>
      </c>
      <c r="D2481" s="98" t="s">
        <v>13667</v>
      </c>
      <c r="E2481" s="98" t="s">
        <v>13668</v>
      </c>
      <c r="F2481" s="124">
        <v>11</v>
      </c>
      <c r="G2481" s="112">
        <v>38777</v>
      </c>
      <c r="H2481" s="98"/>
      <c r="I2481" s="123" t="str">
        <f t="shared" si="38"/>
        <v>NÃO</v>
      </c>
      <c r="J2481" s="123"/>
      <c r="K2481" s="123"/>
      <c r="L2481" s="123"/>
      <c r="M2481" s="98" t="s">
        <v>16227</v>
      </c>
      <c r="N2481" s="118"/>
    </row>
    <row r="2482" spans="1:14" x14ac:dyDescent="0.25">
      <c r="A2482" s="130">
        <v>1164292000160</v>
      </c>
      <c r="B2482" s="98" t="s">
        <v>11723</v>
      </c>
      <c r="C2482" s="123" t="s">
        <v>901</v>
      </c>
      <c r="D2482" s="98" t="s">
        <v>13667</v>
      </c>
      <c r="E2482" s="98" t="s">
        <v>13668</v>
      </c>
      <c r="F2482" s="124">
        <v>11</v>
      </c>
      <c r="G2482" s="112">
        <v>41875</v>
      </c>
      <c r="H2482" s="98"/>
      <c r="I2482" s="123" t="str">
        <f t="shared" si="38"/>
        <v>NÃO</v>
      </c>
      <c r="J2482" s="123"/>
      <c r="K2482" s="123"/>
      <c r="L2482" s="123"/>
      <c r="M2482" s="98" t="s">
        <v>14169</v>
      </c>
      <c r="N2482" s="118"/>
    </row>
    <row r="2483" spans="1:14" x14ac:dyDescent="0.25">
      <c r="A2483" s="130">
        <v>10131720000140</v>
      </c>
      <c r="B2483" s="98" t="s">
        <v>11724</v>
      </c>
      <c r="C2483" s="123" t="s">
        <v>2758</v>
      </c>
      <c r="D2483" s="98" t="s">
        <v>13667</v>
      </c>
      <c r="E2483" s="98" t="s">
        <v>13668</v>
      </c>
      <c r="F2483" s="124">
        <v>11</v>
      </c>
      <c r="G2483" s="112">
        <v>42859</v>
      </c>
      <c r="H2483" s="98"/>
      <c r="I2483" s="123" t="str">
        <f t="shared" si="38"/>
        <v>NÃO</v>
      </c>
      <c r="J2483" s="123"/>
      <c r="K2483" s="123"/>
      <c r="L2483" s="123"/>
      <c r="M2483" s="98" t="s">
        <v>15294</v>
      </c>
      <c r="N2483" s="118"/>
    </row>
    <row r="2484" spans="1:14" x14ac:dyDescent="0.25">
      <c r="A2484" s="130">
        <v>75845545000106</v>
      </c>
      <c r="B2484" s="98" t="s">
        <v>11725</v>
      </c>
      <c r="C2484" s="123" t="s">
        <v>3143</v>
      </c>
      <c r="D2484" s="98" t="s">
        <v>13667</v>
      </c>
      <c r="E2484" s="98" t="s">
        <v>13668</v>
      </c>
      <c r="F2484" s="124">
        <v>11</v>
      </c>
      <c r="G2484" s="112">
        <v>42005</v>
      </c>
      <c r="H2484" s="98"/>
      <c r="I2484" s="123" t="str">
        <f t="shared" si="38"/>
        <v>NÃO</v>
      </c>
      <c r="J2484" s="123"/>
      <c r="K2484" s="123"/>
      <c r="L2484" s="123"/>
      <c r="M2484" s="98" t="s">
        <v>15680</v>
      </c>
      <c r="N2484" s="118"/>
    </row>
    <row r="2485" spans="1:14" x14ac:dyDescent="0.25">
      <c r="A2485" s="130">
        <v>78121878000172</v>
      </c>
      <c r="B2485" s="98" t="s">
        <v>11726</v>
      </c>
      <c r="C2485" s="123" t="s">
        <v>3143</v>
      </c>
      <c r="D2485" s="98" t="s">
        <v>13667</v>
      </c>
      <c r="E2485" s="98" t="s">
        <v>13668</v>
      </c>
      <c r="F2485" s="124">
        <v>11</v>
      </c>
      <c r="G2485" s="112">
        <v>42140</v>
      </c>
      <c r="H2485" s="98"/>
      <c r="I2485" s="123" t="str">
        <f t="shared" si="38"/>
        <v>NÃO</v>
      </c>
      <c r="J2485" s="123"/>
      <c r="K2485" s="123"/>
      <c r="L2485" s="123"/>
      <c r="M2485" s="98"/>
      <c r="N2485" s="118"/>
    </row>
    <row r="2486" spans="1:14" x14ac:dyDescent="0.25">
      <c r="A2486" s="130">
        <v>18114256000195</v>
      </c>
      <c r="B2486" s="98" t="s">
        <v>11727</v>
      </c>
      <c r="C2486" s="123" t="s">
        <v>1356</v>
      </c>
      <c r="D2486" s="98" t="s">
        <v>13667</v>
      </c>
      <c r="E2486" s="98" t="s">
        <v>13668</v>
      </c>
      <c r="F2486" s="124">
        <v>11</v>
      </c>
      <c r="G2486" s="112">
        <v>41849</v>
      </c>
      <c r="H2486" s="98"/>
      <c r="I2486" s="123" t="str">
        <f t="shared" si="38"/>
        <v>NÃO</v>
      </c>
      <c r="J2486" s="123"/>
      <c r="K2486" s="123"/>
      <c r="L2486" s="123"/>
      <c r="M2486" s="98" t="s">
        <v>14515</v>
      </c>
      <c r="N2486" s="118"/>
    </row>
    <row r="2487" spans="1:14" x14ac:dyDescent="0.25">
      <c r="A2487" s="130">
        <v>87613006000112</v>
      </c>
      <c r="B2487" s="98" t="s">
        <v>11728</v>
      </c>
      <c r="C2487" s="123" t="s">
        <v>3812</v>
      </c>
      <c r="D2487" s="98" t="s">
        <v>13667</v>
      </c>
      <c r="E2487" s="98" t="s">
        <v>13668</v>
      </c>
      <c r="F2487" s="124">
        <v>11</v>
      </c>
      <c r="G2487" s="112">
        <v>39873</v>
      </c>
      <c r="H2487" s="98"/>
      <c r="I2487" s="123" t="str">
        <f t="shared" si="38"/>
        <v>NÃO</v>
      </c>
      <c r="J2487" s="123"/>
      <c r="K2487" s="123"/>
      <c r="L2487" s="123"/>
      <c r="M2487" s="98" t="s">
        <v>13703</v>
      </c>
      <c r="N2487" s="118"/>
    </row>
    <row r="2488" spans="1:14" x14ac:dyDescent="0.25">
      <c r="A2488" s="130">
        <v>87612925000171</v>
      </c>
      <c r="B2488" s="98" t="s">
        <v>11729</v>
      </c>
      <c r="C2488" s="123" t="s">
        <v>3812</v>
      </c>
      <c r="D2488" s="98" t="s">
        <v>13667</v>
      </c>
      <c r="E2488" s="98" t="s">
        <v>13668</v>
      </c>
      <c r="F2488" s="124">
        <v>11</v>
      </c>
      <c r="G2488" s="112">
        <v>39173</v>
      </c>
      <c r="H2488" s="98"/>
      <c r="I2488" s="123" t="str">
        <f t="shared" si="38"/>
        <v>NÃO</v>
      </c>
      <c r="J2488" s="123"/>
      <c r="K2488" s="123"/>
      <c r="L2488" s="123"/>
      <c r="M2488" s="98" t="s">
        <v>14410</v>
      </c>
      <c r="N2488" s="118"/>
    </row>
    <row r="2489" spans="1:14" x14ac:dyDescent="0.25">
      <c r="A2489" s="130">
        <v>46523064000178</v>
      </c>
      <c r="B2489" s="98" t="s">
        <v>11730</v>
      </c>
      <c r="C2489" s="123" t="s">
        <v>4626</v>
      </c>
      <c r="D2489" s="98" t="s">
        <v>13667</v>
      </c>
      <c r="E2489" s="98" t="s">
        <v>13668</v>
      </c>
      <c r="F2489" s="124">
        <v>12</v>
      </c>
      <c r="G2489" s="112">
        <v>43831</v>
      </c>
      <c r="H2489" s="98"/>
      <c r="I2489" s="123" t="str">
        <f t="shared" si="38"/>
        <v>NÃO</v>
      </c>
      <c r="J2489" s="123"/>
      <c r="K2489" s="123"/>
      <c r="L2489" s="123"/>
      <c r="M2489" s="98"/>
      <c r="N2489" s="118"/>
    </row>
    <row r="2490" spans="1:14" x14ac:dyDescent="0.25">
      <c r="A2490" s="130">
        <v>53307906000110</v>
      </c>
      <c r="B2490" s="98" t="s">
        <v>11731</v>
      </c>
      <c r="C2490" s="123" t="s">
        <v>4626</v>
      </c>
      <c r="D2490" s="98" t="s">
        <v>13667</v>
      </c>
      <c r="E2490" s="98" t="s">
        <v>13668</v>
      </c>
      <c r="F2490" s="124">
        <v>12</v>
      </c>
      <c r="G2490" s="112">
        <v>40038</v>
      </c>
      <c r="H2490" s="98"/>
      <c r="I2490" s="123" t="str">
        <f t="shared" si="38"/>
        <v>NÃO</v>
      </c>
      <c r="J2490" s="123"/>
      <c r="K2490" s="123"/>
      <c r="L2490" s="123"/>
      <c r="M2490" s="98"/>
      <c r="N2490" s="118"/>
    </row>
    <row r="2491" spans="1:14" x14ac:dyDescent="0.25">
      <c r="A2491" s="130">
        <v>46523023000181</v>
      </c>
      <c r="B2491" s="98" t="s">
        <v>11732</v>
      </c>
      <c r="C2491" s="123" t="s">
        <v>4626</v>
      </c>
      <c r="D2491" s="98" t="s">
        <v>13667</v>
      </c>
      <c r="E2491" s="98" t="s">
        <v>13668</v>
      </c>
      <c r="F2491" s="124">
        <v>11</v>
      </c>
      <c r="G2491" s="112">
        <v>42736</v>
      </c>
      <c r="H2491" s="98"/>
      <c r="I2491" s="123" t="str">
        <f t="shared" si="38"/>
        <v>NÃO</v>
      </c>
      <c r="J2491" s="123"/>
      <c r="K2491" s="123"/>
      <c r="L2491" s="123"/>
      <c r="M2491" s="98" t="s">
        <v>16717</v>
      </c>
      <c r="N2491" s="118"/>
    </row>
    <row r="2492" spans="1:14" x14ac:dyDescent="0.25">
      <c r="A2492" s="130">
        <v>6469837000160</v>
      </c>
      <c r="B2492" s="98" t="s">
        <v>11733</v>
      </c>
      <c r="C2492" s="123" t="s">
        <v>1142</v>
      </c>
      <c r="D2492" s="98" t="s">
        <v>13667</v>
      </c>
      <c r="E2492" s="98" t="s">
        <v>13668</v>
      </c>
      <c r="F2492" s="124">
        <v>11</v>
      </c>
      <c r="G2492" s="112">
        <v>42856</v>
      </c>
      <c r="H2492" s="98"/>
      <c r="I2492" s="123" t="str">
        <f t="shared" si="38"/>
        <v>NÃO</v>
      </c>
      <c r="J2492" s="123"/>
      <c r="K2492" s="123"/>
      <c r="L2492" s="123"/>
      <c r="M2492" s="98" t="s">
        <v>14395</v>
      </c>
      <c r="N2492" s="118"/>
    </row>
    <row r="2493" spans="1:14" x14ac:dyDescent="0.25">
      <c r="A2493" s="130">
        <v>8923971000115</v>
      </c>
      <c r="B2493" s="98" t="s">
        <v>11734</v>
      </c>
      <c r="C2493" s="123" t="s">
        <v>2554</v>
      </c>
      <c r="D2493" s="98" t="s">
        <v>13667</v>
      </c>
      <c r="E2493" s="98" t="s">
        <v>13668</v>
      </c>
      <c r="F2493" s="124">
        <v>11</v>
      </c>
      <c r="G2493" s="112">
        <v>40319</v>
      </c>
      <c r="H2493" s="98"/>
      <c r="I2493" s="123" t="str">
        <f t="shared" si="38"/>
        <v>NÃO</v>
      </c>
      <c r="J2493" s="123"/>
      <c r="K2493" s="123"/>
      <c r="L2493" s="123"/>
      <c r="M2493" s="98"/>
      <c r="N2493" s="118"/>
    </row>
    <row r="2494" spans="1:14" x14ac:dyDescent="0.25">
      <c r="A2494" s="130">
        <v>1612573000139</v>
      </c>
      <c r="B2494" s="98" t="s">
        <v>11735</v>
      </c>
      <c r="C2494" s="123" t="s">
        <v>2926</v>
      </c>
      <c r="D2494" s="98" t="s">
        <v>13667</v>
      </c>
      <c r="E2494" s="98" t="s">
        <v>13668</v>
      </c>
      <c r="F2494" s="124">
        <v>11</v>
      </c>
      <c r="G2494" s="112">
        <v>42064</v>
      </c>
      <c r="H2494" s="98"/>
      <c r="I2494" s="123" t="str">
        <f t="shared" si="38"/>
        <v>NÃO</v>
      </c>
      <c r="J2494" s="123"/>
      <c r="K2494" s="123"/>
      <c r="L2494" s="123"/>
      <c r="M2494" s="98"/>
      <c r="N2494" s="118"/>
    </row>
    <row r="2495" spans="1:14" x14ac:dyDescent="0.25">
      <c r="A2495" s="130">
        <v>12333738000150</v>
      </c>
      <c r="B2495" s="98" t="s">
        <v>11736</v>
      </c>
      <c r="C2495" s="123" t="s">
        <v>29</v>
      </c>
      <c r="D2495" s="98" t="s">
        <v>13667</v>
      </c>
      <c r="E2495" s="98" t="s">
        <v>13668</v>
      </c>
      <c r="F2495" s="124">
        <v>11</v>
      </c>
      <c r="G2495" s="112">
        <v>41368</v>
      </c>
      <c r="H2495" s="98"/>
      <c r="I2495" s="123" t="str">
        <f t="shared" si="38"/>
        <v>NÃO</v>
      </c>
      <c r="J2495" s="123"/>
      <c r="K2495" s="123"/>
      <c r="L2495" s="123"/>
      <c r="M2495" s="98" t="s">
        <v>13695</v>
      </c>
      <c r="N2495" s="118"/>
    </row>
    <row r="2496" spans="1:14" x14ac:dyDescent="0.25">
      <c r="A2496" s="130">
        <v>1612620000144</v>
      </c>
      <c r="B2496" s="98" t="s">
        <v>11737</v>
      </c>
      <c r="C2496" s="123" t="s">
        <v>2926</v>
      </c>
      <c r="D2496" s="98" t="s">
        <v>13667</v>
      </c>
      <c r="E2496" s="98" t="s">
        <v>13668</v>
      </c>
      <c r="F2496" s="124">
        <v>11</v>
      </c>
      <c r="G2496" s="112">
        <v>43098</v>
      </c>
      <c r="H2496" s="98"/>
      <c r="I2496" s="123" t="str">
        <f t="shared" si="38"/>
        <v>NÃO</v>
      </c>
      <c r="J2496" s="123"/>
      <c r="K2496" s="123"/>
      <c r="L2496" s="123"/>
      <c r="M2496" s="98" t="s">
        <v>15570</v>
      </c>
      <c r="N2496" s="118"/>
    </row>
    <row r="2497" spans="1:14" x14ac:dyDescent="0.25">
      <c r="A2497" s="130">
        <v>11034741000100</v>
      </c>
      <c r="B2497" s="98" t="s">
        <v>11738</v>
      </c>
      <c r="C2497" s="123" t="s">
        <v>2758</v>
      </c>
      <c r="D2497" s="98" t="s">
        <v>13667</v>
      </c>
      <c r="E2497" s="98" t="s">
        <v>13668</v>
      </c>
      <c r="F2497" s="124">
        <v>11</v>
      </c>
      <c r="G2497" s="112">
        <v>42822</v>
      </c>
      <c r="H2497" s="98"/>
      <c r="I2497" s="123" t="str">
        <f t="shared" si="38"/>
        <v>NÃO</v>
      </c>
      <c r="J2497" s="123"/>
      <c r="K2497" s="123"/>
      <c r="L2497" s="123"/>
      <c r="M2497" s="98" t="s">
        <v>15295</v>
      </c>
      <c r="N2497" s="118"/>
    </row>
    <row r="2498" spans="1:14" x14ac:dyDescent="0.25">
      <c r="A2498" s="130">
        <v>8809071000141</v>
      </c>
      <c r="B2498" s="98" t="s">
        <v>11739</v>
      </c>
      <c r="C2498" s="123" t="s">
        <v>2554</v>
      </c>
      <c r="D2498" s="98" t="s">
        <v>13667</v>
      </c>
      <c r="E2498" s="98" t="s">
        <v>13668</v>
      </c>
      <c r="F2498" s="124">
        <v>11</v>
      </c>
      <c r="G2498" s="112">
        <v>40937</v>
      </c>
      <c r="H2498" s="98"/>
      <c r="I2498" s="123" t="str">
        <f t="shared" si="38"/>
        <v>NÃO</v>
      </c>
      <c r="J2498" s="123"/>
      <c r="K2498" s="123"/>
      <c r="L2498" s="123"/>
      <c r="M2498" s="98" t="s">
        <v>13534</v>
      </c>
      <c r="N2498" s="118"/>
    </row>
    <row r="2499" spans="1:14" x14ac:dyDescent="0.25">
      <c r="A2499" s="130">
        <v>1787506000155</v>
      </c>
      <c r="B2499" s="98" t="s">
        <v>11740</v>
      </c>
      <c r="C2499" s="123" t="s">
        <v>901</v>
      </c>
      <c r="D2499" s="98" t="s">
        <v>13667</v>
      </c>
      <c r="E2499" s="98" t="s">
        <v>13668</v>
      </c>
      <c r="F2499" s="124">
        <v>11</v>
      </c>
      <c r="G2499" s="112">
        <v>42832</v>
      </c>
      <c r="H2499" s="98"/>
      <c r="I2499" s="123" t="str">
        <f t="shared" ref="I2499:I2562" si="39">IFERROR(IF(OR(E2499="Ativos", E2499="Aposentados",E2499="Pensionistas"),IF(F2499&gt;=14,"SIM","NÃO"),""),"")</f>
        <v>NÃO</v>
      </c>
      <c r="J2499" s="123"/>
      <c r="K2499" s="123"/>
      <c r="L2499" s="123"/>
      <c r="M2499" s="98" t="s">
        <v>14173</v>
      </c>
      <c r="N2499" s="118"/>
    </row>
    <row r="2500" spans="1:14" x14ac:dyDescent="0.25">
      <c r="A2500" s="130">
        <v>13913355000113</v>
      </c>
      <c r="B2500" s="98" t="s">
        <v>11741</v>
      </c>
      <c r="C2500" s="123" t="s">
        <v>215</v>
      </c>
      <c r="D2500" s="98" t="s">
        <v>13667</v>
      </c>
      <c r="E2500" s="98" t="s">
        <v>13668</v>
      </c>
      <c r="F2500" s="124">
        <v>11</v>
      </c>
      <c r="G2500" s="112">
        <v>38891</v>
      </c>
      <c r="H2500" s="98"/>
      <c r="I2500" s="123" t="str">
        <f t="shared" si="39"/>
        <v>NÃO</v>
      </c>
      <c r="J2500" s="123"/>
      <c r="K2500" s="123"/>
      <c r="L2500" s="123"/>
      <c r="M2500" s="98" t="s">
        <v>13757</v>
      </c>
      <c r="N2500" s="118"/>
    </row>
    <row r="2501" spans="1:14" x14ac:dyDescent="0.25">
      <c r="A2501" s="130">
        <v>10279107000174</v>
      </c>
      <c r="B2501" s="98" t="s">
        <v>11742</v>
      </c>
      <c r="C2501" s="123" t="s">
        <v>2758</v>
      </c>
      <c r="D2501" s="98" t="s">
        <v>13667</v>
      </c>
      <c r="E2501" s="98" t="s">
        <v>13668</v>
      </c>
      <c r="F2501" s="124">
        <v>11</v>
      </c>
      <c r="G2501" s="112">
        <v>38258</v>
      </c>
      <c r="H2501" s="98"/>
      <c r="I2501" s="123" t="str">
        <f t="shared" si="39"/>
        <v>NÃO</v>
      </c>
      <c r="J2501" s="123"/>
      <c r="K2501" s="123"/>
      <c r="L2501" s="123"/>
      <c r="M2501" s="98" t="s">
        <v>15296</v>
      </c>
      <c r="N2501" s="118"/>
    </row>
    <row r="2502" spans="1:14" x14ac:dyDescent="0.25">
      <c r="A2502" s="130">
        <v>14109763000180</v>
      </c>
      <c r="B2502" s="98" t="s">
        <v>11743</v>
      </c>
      <c r="C2502" s="123" t="s">
        <v>215</v>
      </c>
      <c r="D2502" s="98" t="s">
        <v>13667</v>
      </c>
      <c r="E2502" s="98" t="s">
        <v>13668</v>
      </c>
      <c r="F2502" s="124">
        <v>11</v>
      </c>
      <c r="G2502" s="112">
        <v>40032</v>
      </c>
      <c r="H2502" s="98"/>
      <c r="I2502" s="123" t="str">
        <f t="shared" si="39"/>
        <v>NÃO</v>
      </c>
      <c r="J2502" s="123"/>
      <c r="K2502" s="123"/>
      <c r="L2502" s="123"/>
      <c r="M2502" s="98"/>
      <c r="N2502" s="118"/>
    </row>
    <row r="2503" spans="1:14" x14ac:dyDescent="0.25">
      <c r="A2503" s="130">
        <v>3501517000152</v>
      </c>
      <c r="B2503" s="98" t="s">
        <v>11744</v>
      </c>
      <c r="C2503" s="123" t="s">
        <v>2197</v>
      </c>
      <c r="D2503" s="98" t="s">
        <v>13667</v>
      </c>
      <c r="E2503" s="98" t="s">
        <v>13668</v>
      </c>
      <c r="F2503" s="124">
        <v>11</v>
      </c>
      <c r="G2503" s="112">
        <v>38859</v>
      </c>
      <c r="H2503" s="98"/>
      <c r="I2503" s="123" t="str">
        <f t="shared" si="39"/>
        <v>NÃO</v>
      </c>
      <c r="J2503" s="123"/>
      <c r="K2503" s="123"/>
      <c r="L2503" s="123"/>
      <c r="M2503" s="98" t="s">
        <v>14854</v>
      </c>
      <c r="N2503" s="118"/>
    </row>
    <row r="2504" spans="1:14" x14ac:dyDescent="0.25">
      <c r="A2504" s="130">
        <v>88696810000175</v>
      </c>
      <c r="B2504" s="98" t="s">
        <v>11745</v>
      </c>
      <c r="C2504" s="123" t="s">
        <v>3812</v>
      </c>
      <c r="D2504" s="98" t="s">
        <v>13667</v>
      </c>
      <c r="E2504" s="98" t="s">
        <v>13668</v>
      </c>
      <c r="F2504" s="124">
        <v>12</v>
      </c>
      <c r="G2504" s="112">
        <v>40841</v>
      </c>
      <c r="H2504" s="98"/>
      <c r="I2504" s="123" t="str">
        <f t="shared" si="39"/>
        <v>NÃO</v>
      </c>
      <c r="J2504" s="123"/>
      <c r="K2504" s="123"/>
      <c r="L2504" s="123"/>
      <c r="M2504" s="98" t="s">
        <v>13534</v>
      </c>
      <c r="N2504" s="118"/>
    </row>
    <row r="2505" spans="1:14" x14ac:dyDescent="0.25">
      <c r="A2505" s="130">
        <v>8260663000157</v>
      </c>
      <c r="B2505" s="98" t="s">
        <v>11746</v>
      </c>
      <c r="C2505" s="123" t="s">
        <v>2758</v>
      </c>
      <c r="D2505" s="98" t="s">
        <v>13667</v>
      </c>
      <c r="E2505" s="98" t="s">
        <v>13668</v>
      </c>
      <c r="F2505" s="124">
        <v>11</v>
      </c>
      <c r="G2505" s="112">
        <v>41640</v>
      </c>
      <c r="H2505" s="98"/>
      <c r="I2505" s="123" t="str">
        <f t="shared" si="39"/>
        <v>NÃO</v>
      </c>
      <c r="J2505" s="123"/>
      <c r="K2505" s="123"/>
      <c r="L2505" s="123"/>
      <c r="M2505" s="98" t="s">
        <v>15301</v>
      </c>
      <c r="N2505" s="118"/>
    </row>
    <row r="2506" spans="1:14" x14ac:dyDescent="0.25">
      <c r="A2506" s="130">
        <v>75442756000190</v>
      </c>
      <c r="B2506" s="98" t="s">
        <v>11747</v>
      </c>
      <c r="C2506" s="123" t="s">
        <v>3143</v>
      </c>
      <c r="D2506" s="98" t="s">
        <v>13667</v>
      </c>
      <c r="E2506" s="98" t="s">
        <v>13668</v>
      </c>
      <c r="F2506" s="124">
        <v>14</v>
      </c>
      <c r="G2506" s="112">
        <v>44136</v>
      </c>
      <c r="H2506" s="98"/>
      <c r="I2506" s="123" t="str">
        <f t="shared" si="39"/>
        <v>SIM</v>
      </c>
      <c r="J2506" s="123"/>
      <c r="K2506" s="123"/>
      <c r="L2506" s="123"/>
      <c r="M2506" s="98"/>
      <c r="N2506" s="118"/>
    </row>
    <row r="2507" spans="1:14" x14ac:dyDescent="0.25">
      <c r="A2507" s="130">
        <v>88756929000196</v>
      </c>
      <c r="B2507" s="98" t="s">
        <v>11748</v>
      </c>
      <c r="C2507" s="123" t="s">
        <v>3812</v>
      </c>
      <c r="D2507" s="98" t="s">
        <v>13667</v>
      </c>
      <c r="E2507" s="98" t="s">
        <v>13668</v>
      </c>
      <c r="F2507" s="124">
        <v>14</v>
      </c>
      <c r="G2507" s="112">
        <v>44044</v>
      </c>
      <c r="H2507" s="98"/>
      <c r="I2507" s="123" t="str">
        <f t="shared" si="39"/>
        <v>SIM</v>
      </c>
      <c r="J2507" s="123"/>
      <c r="K2507" s="123"/>
      <c r="L2507" s="123"/>
      <c r="M2507" s="98"/>
      <c r="N2507" s="118"/>
    </row>
    <row r="2508" spans="1:14" x14ac:dyDescent="0.25">
      <c r="A2508" s="130">
        <v>75732057000184</v>
      </c>
      <c r="B2508" s="98" t="s">
        <v>11749</v>
      </c>
      <c r="C2508" s="123" t="s">
        <v>3143</v>
      </c>
      <c r="D2508" s="98" t="s">
        <v>13667</v>
      </c>
      <c r="E2508" s="98" t="s">
        <v>13668</v>
      </c>
      <c r="F2508" s="124">
        <v>11</v>
      </c>
      <c r="G2508" s="112">
        <v>43101</v>
      </c>
      <c r="H2508" s="98"/>
      <c r="I2508" s="123" t="str">
        <f t="shared" si="39"/>
        <v>NÃO</v>
      </c>
      <c r="J2508" s="123"/>
      <c r="K2508" s="123"/>
      <c r="L2508" s="123"/>
      <c r="M2508" s="98" t="s">
        <v>15686</v>
      </c>
      <c r="N2508" s="118"/>
    </row>
    <row r="2509" spans="1:14" x14ac:dyDescent="0.25">
      <c r="A2509" s="130">
        <v>83102293000145</v>
      </c>
      <c r="B2509" s="98" t="s">
        <v>11750</v>
      </c>
      <c r="C2509" s="123" t="s">
        <v>4289</v>
      </c>
      <c r="D2509" s="98" t="s">
        <v>13667</v>
      </c>
      <c r="E2509" s="98" t="s">
        <v>13668</v>
      </c>
      <c r="F2509" s="124">
        <v>14</v>
      </c>
      <c r="G2509" s="112">
        <v>44044</v>
      </c>
      <c r="H2509" s="98"/>
      <c r="I2509" s="123" t="str">
        <f t="shared" si="39"/>
        <v>SIM</v>
      </c>
      <c r="J2509" s="123"/>
      <c r="K2509" s="123"/>
      <c r="L2509" s="123"/>
      <c r="M2509" s="98"/>
      <c r="N2509" s="118"/>
    </row>
    <row r="2510" spans="1:14" x14ac:dyDescent="0.25">
      <c r="A2510" s="130">
        <v>29111085000167</v>
      </c>
      <c r="B2510" s="98" t="s">
        <v>11751</v>
      </c>
      <c r="C2510" s="123" t="s">
        <v>3513</v>
      </c>
      <c r="D2510" s="98" t="s">
        <v>13667</v>
      </c>
      <c r="E2510" s="98" t="s">
        <v>13668</v>
      </c>
      <c r="F2510" s="124">
        <v>11</v>
      </c>
      <c r="G2510" s="112">
        <v>39176</v>
      </c>
      <c r="H2510" s="98"/>
      <c r="I2510" s="123" t="str">
        <f t="shared" si="39"/>
        <v>NÃO</v>
      </c>
      <c r="J2510" s="123"/>
      <c r="K2510" s="123"/>
      <c r="L2510" s="123"/>
      <c r="M2510" s="98"/>
      <c r="N2510" s="118"/>
    </row>
    <row r="2511" spans="1:14" x14ac:dyDescent="0.25">
      <c r="A2511" s="130">
        <v>18675975000185</v>
      </c>
      <c r="B2511" s="98" t="s">
        <v>11752</v>
      </c>
      <c r="C2511" s="123" t="s">
        <v>1356</v>
      </c>
      <c r="D2511" s="98" t="s">
        <v>13667</v>
      </c>
      <c r="E2511" s="98" t="s">
        <v>13668</v>
      </c>
      <c r="F2511" s="124">
        <v>14</v>
      </c>
      <c r="G2511" s="112">
        <v>44013</v>
      </c>
      <c r="H2511" s="98"/>
      <c r="I2511" s="123" t="str">
        <f t="shared" si="39"/>
        <v>SIM</v>
      </c>
      <c r="J2511" s="123"/>
      <c r="K2511" s="123"/>
      <c r="L2511" s="123"/>
      <c r="M2511" s="98"/>
      <c r="N2511" s="118"/>
    </row>
    <row r="2512" spans="1:14" x14ac:dyDescent="0.25">
      <c r="A2512" s="130">
        <v>18404905000192</v>
      </c>
      <c r="B2512" s="98" t="s">
        <v>11753</v>
      </c>
      <c r="C2512" s="123" t="s">
        <v>1356</v>
      </c>
      <c r="D2512" s="98" t="s">
        <v>13667</v>
      </c>
      <c r="E2512" s="98" t="s">
        <v>13668</v>
      </c>
      <c r="F2512" s="124">
        <v>11</v>
      </c>
      <c r="G2512" s="112">
        <v>40322</v>
      </c>
      <c r="H2512" s="98"/>
      <c r="I2512" s="123" t="str">
        <f t="shared" si="39"/>
        <v>NÃO</v>
      </c>
      <c r="J2512" s="123"/>
      <c r="K2512" s="123"/>
      <c r="L2512" s="123"/>
      <c r="M2512" s="98"/>
      <c r="N2512" s="118"/>
    </row>
    <row r="2513" spans="1:14" x14ac:dyDescent="0.25">
      <c r="A2513" s="130">
        <v>18712174000142</v>
      </c>
      <c r="B2513" s="98" t="s">
        <v>11754</v>
      </c>
      <c r="C2513" s="123" t="s">
        <v>1356</v>
      </c>
      <c r="D2513" s="98" t="s">
        <v>13667</v>
      </c>
      <c r="E2513" s="98" t="s">
        <v>13668</v>
      </c>
      <c r="F2513" s="124">
        <v>11</v>
      </c>
      <c r="G2513" s="112">
        <v>43903</v>
      </c>
      <c r="H2513" s="98"/>
      <c r="I2513" s="123" t="str">
        <f t="shared" si="39"/>
        <v>NÃO</v>
      </c>
      <c r="J2513" s="123"/>
      <c r="K2513" s="123"/>
      <c r="L2513" s="123"/>
      <c r="M2513" s="98"/>
      <c r="N2513" s="118"/>
    </row>
    <row r="2514" spans="1:14" x14ac:dyDescent="0.25">
      <c r="A2514" s="130">
        <v>1631604000107</v>
      </c>
      <c r="B2514" s="98" t="s">
        <v>11755</v>
      </c>
      <c r="C2514" s="123" t="s">
        <v>29</v>
      </c>
      <c r="D2514" s="98" t="s">
        <v>13667</v>
      </c>
      <c r="E2514" s="98" t="s">
        <v>13668</v>
      </c>
      <c r="F2514" s="124">
        <v>11</v>
      </c>
      <c r="G2514" s="112">
        <v>42920</v>
      </c>
      <c r="H2514" s="98"/>
      <c r="I2514" s="123" t="str">
        <f t="shared" si="39"/>
        <v>NÃO</v>
      </c>
      <c r="J2514" s="123"/>
      <c r="K2514" s="123"/>
      <c r="L2514" s="123"/>
      <c r="M2514" s="98"/>
      <c r="N2514" s="118"/>
    </row>
    <row r="2515" spans="1:14" x14ac:dyDescent="0.25">
      <c r="A2515" s="130">
        <v>87612859000130</v>
      </c>
      <c r="B2515" s="98" t="s">
        <v>11756</v>
      </c>
      <c r="C2515" s="123" t="s">
        <v>3812</v>
      </c>
      <c r="D2515" s="98" t="s">
        <v>13667</v>
      </c>
      <c r="E2515" s="98" t="s">
        <v>13668</v>
      </c>
      <c r="F2515" s="124">
        <v>14</v>
      </c>
      <c r="G2515" s="112">
        <v>44013</v>
      </c>
      <c r="H2515" s="98"/>
      <c r="I2515" s="123" t="str">
        <f t="shared" si="39"/>
        <v>SIM</v>
      </c>
      <c r="J2515" s="123"/>
      <c r="K2515" s="123"/>
      <c r="L2515" s="123"/>
      <c r="M2515" s="98"/>
      <c r="N2515" s="118"/>
    </row>
    <row r="2516" spans="1:14" x14ac:dyDescent="0.25">
      <c r="A2516" s="130">
        <v>1611489000109</v>
      </c>
      <c r="B2516" s="98" t="s">
        <v>11757</v>
      </c>
      <c r="C2516" s="123" t="s">
        <v>3143</v>
      </c>
      <c r="D2516" s="98" t="s">
        <v>13667</v>
      </c>
      <c r="E2516" s="98" t="s">
        <v>13668</v>
      </c>
      <c r="F2516" s="124">
        <v>11</v>
      </c>
      <c r="G2516" s="112">
        <v>41626</v>
      </c>
      <c r="H2516" s="98"/>
      <c r="I2516" s="123" t="str">
        <f t="shared" si="39"/>
        <v>NÃO</v>
      </c>
      <c r="J2516" s="123"/>
      <c r="K2516" s="123"/>
      <c r="L2516" s="123"/>
      <c r="M2516" s="98" t="s">
        <v>15688</v>
      </c>
      <c r="N2516" s="118"/>
    </row>
    <row r="2517" spans="1:14" x14ac:dyDescent="0.25">
      <c r="A2517" s="130">
        <v>8993917000146</v>
      </c>
      <c r="B2517" s="98" t="s">
        <v>11758</v>
      </c>
      <c r="C2517" s="123" t="s">
        <v>2554</v>
      </c>
      <c r="D2517" s="98" t="s">
        <v>13667</v>
      </c>
      <c r="E2517" s="98" t="s">
        <v>13668</v>
      </c>
      <c r="F2517" s="124">
        <v>14</v>
      </c>
      <c r="G2517" s="112">
        <v>43922</v>
      </c>
      <c r="H2517" s="98"/>
      <c r="I2517" s="123" t="str">
        <f t="shared" si="39"/>
        <v>SIM</v>
      </c>
      <c r="J2517" s="123"/>
      <c r="K2517" s="123"/>
      <c r="L2517" s="123"/>
      <c r="M2517" s="98"/>
      <c r="N2517" s="118"/>
    </row>
    <row r="2518" spans="1:14" x14ac:dyDescent="0.25">
      <c r="A2518" s="130">
        <v>76105600000186</v>
      </c>
      <c r="B2518" s="98" t="s">
        <v>11759</v>
      </c>
      <c r="C2518" s="123" t="s">
        <v>3143</v>
      </c>
      <c r="D2518" s="98" t="s">
        <v>13667</v>
      </c>
      <c r="E2518" s="98" t="s">
        <v>13668</v>
      </c>
      <c r="F2518" s="124">
        <v>11</v>
      </c>
      <c r="G2518" s="112">
        <v>40533</v>
      </c>
      <c r="H2518" s="98"/>
      <c r="I2518" s="123" t="str">
        <f t="shared" si="39"/>
        <v>NÃO</v>
      </c>
      <c r="J2518" s="123"/>
      <c r="K2518" s="123"/>
      <c r="L2518" s="123"/>
      <c r="M2518" s="98" t="s">
        <v>15690</v>
      </c>
      <c r="N2518" s="118"/>
    </row>
    <row r="2519" spans="1:14" x14ac:dyDescent="0.25">
      <c r="A2519" s="130">
        <v>965152000129</v>
      </c>
      <c r="B2519" s="98" t="s">
        <v>11760</v>
      </c>
      <c r="C2519" s="123" t="s">
        <v>2274</v>
      </c>
      <c r="D2519" s="98" t="s">
        <v>13667</v>
      </c>
      <c r="E2519" s="98" t="s">
        <v>13668</v>
      </c>
      <c r="F2519" s="124">
        <v>11</v>
      </c>
      <c r="G2519" s="112">
        <v>38947</v>
      </c>
      <c r="H2519" s="98"/>
      <c r="I2519" s="123" t="str">
        <f t="shared" si="39"/>
        <v>NÃO</v>
      </c>
      <c r="J2519" s="123"/>
      <c r="K2519" s="123"/>
      <c r="L2519" s="123"/>
      <c r="M2519" s="98" t="s">
        <v>14930</v>
      </c>
      <c r="N2519" s="118"/>
    </row>
    <row r="2520" spans="1:14" x14ac:dyDescent="0.25">
      <c r="A2520" s="130">
        <v>51885242000140</v>
      </c>
      <c r="B2520" s="98" t="s">
        <v>11761</v>
      </c>
      <c r="C2520" s="123" t="s">
        <v>4626</v>
      </c>
      <c r="D2520" s="98" t="s">
        <v>13667</v>
      </c>
      <c r="E2520" s="98" t="s">
        <v>13668</v>
      </c>
      <c r="F2520" s="124">
        <v>11</v>
      </c>
      <c r="G2520" s="112">
        <v>38261</v>
      </c>
      <c r="H2520" s="98"/>
      <c r="I2520" s="123" t="str">
        <f t="shared" si="39"/>
        <v>NÃO</v>
      </c>
      <c r="J2520" s="123"/>
      <c r="K2520" s="123"/>
      <c r="L2520" s="123"/>
      <c r="M2520" s="98"/>
      <c r="N2520" s="118"/>
    </row>
    <row r="2521" spans="1:14" x14ac:dyDescent="0.25">
      <c r="A2521" s="130">
        <v>2215747000192</v>
      </c>
      <c r="B2521" s="98" t="s">
        <v>11762</v>
      </c>
      <c r="C2521" s="123" t="s">
        <v>901</v>
      </c>
      <c r="D2521" s="98" t="s">
        <v>13667</v>
      </c>
      <c r="E2521" s="98" t="s">
        <v>13668</v>
      </c>
      <c r="F2521" s="124">
        <v>11</v>
      </c>
      <c r="G2521" s="112">
        <v>41358</v>
      </c>
      <c r="H2521" s="98"/>
      <c r="I2521" s="123" t="str">
        <f t="shared" si="39"/>
        <v>NÃO</v>
      </c>
      <c r="J2521" s="123"/>
      <c r="K2521" s="123"/>
      <c r="L2521" s="123"/>
      <c r="M2521" s="98" t="s">
        <v>14174</v>
      </c>
      <c r="N2521" s="118"/>
    </row>
    <row r="2522" spans="1:14" x14ac:dyDescent="0.25">
      <c r="A2522" s="130">
        <v>12264628000183</v>
      </c>
      <c r="B2522" s="98" t="s">
        <v>11763</v>
      </c>
      <c r="C2522" s="123" t="s">
        <v>29</v>
      </c>
      <c r="D2522" s="98" t="s">
        <v>13667</v>
      </c>
      <c r="E2522" s="98" t="s">
        <v>13668</v>
      </c>
      <c r="F2522" s="124">
        <v>11</v>
      </c>
      <c r="G2522" s="112">
        <v>40301</v>
      </c>
      <c r="H2522" s="98"/>
      <c r="I2522" s="123" t="str">
        <f t="shared" si="39"/>
        <v>NÃO</v>
      </c>
      <c r="J2522" s="123"/>
      <c r="K2522" s="123"/>
      <c r="L2522" s="123"/>
      <c r="M2522" s="98"/>
      <c r="N2522" s="118"/>
    </row>
    <row r="2523" spans="1:14" x14ac:dyDescent="0.25">
      <c r="A2523" s="130">
        <v>83102749000177</v>
      </c>
      <c r="B2523" s="98" t="s">
        <v>11764</v>
      </c>
      <c r="C2523" s="123" t="s">
        <v>4289</v>
      </c>
      <c r="D2523" s="98" t="s">
        <v>13667</v>
      </c>
      <c r="E2523" s="98" t="s">
        <v>13668</v>
      </c>
      <c r="F2523" s="124">
        <v>11</v>
      </c>
      <c r="G2523" s="112">
        <v>38419</v>
      </c>
      <c r="H2523" s="98"/>
      <c r="I2523" s="123" t="str">
        <f t="shared" si="39"/>
        <v>NÃO</v>
      </c>
      <c r="J2523" s="123"/>
      <c r="K2523" s="123"/>
      <c r="L2523" s="123"/>
      <c r="M2523" s="98" t="s">
        <v>16594</v>
      </c>
      <c r="N2523" s="118"/>
    </row>
    <row r="2524" spans="1:14" x14ac:dyDescent="0.25">
      <c r="A2524" s="130">
        <v>1763614000198</v>
      </c>
      <c r="B2524" s="98" t="s">
        <v>11765</v>
      </c>
      <c r="C2524" s="123" t="s">
        <v>901</v>
      </c>
      <c r="D2524" s="98" t="s">
        <v>13667</v>
      </c>
      <c r="E2524" s="98" t="s">
        <v>13668</v>
      </c>
      <c r="F2524" s="124">
        <v>14</v>
      </c>
      <c r="G2524" s="112">
        <v>44166</v>
      </c>
      <c r="H2524" s="98"/>
      <c r="I2524" s="123" t="str">
        <f t="shared" si="39"/>
        <v>SIM</v>
      </c>
      <c r="J2524" s="123"/>
      <c r="K2524" s="123"/>
      <c r="L2524" s="123"/>
      <c r="M2524" s="98"/>
      <c r="N2524" s="118"/>
    </row>
    <row r="2525" spans="1:14" x14ac:dyDescent="0.25">
      <c r="A2525" s="130">
        <v>90832619000155</v>
      </c>
      <c r="B2525" s="98" t="s">
        <v>11766</v>
      </c>
      <c r="C2525" s="123" t="s">
        <v>3812</v>
      </c>
      <c r="D2525" s="98" t="s">
        <v>13667</v>
      </c>
      <c r="E2525" s="98" t="s">
        <v>13668</v>
      </c>
      <c r="F2525" s="124">
        <v>14</v>
      </c>
      <c r="G2525" s="112">
        <v>44136</v>
      </c>
      <c r="H2525" s="98"/>
      <c r="I2525" s="123" t="str">
        <f t="shared" si="39"/>
        <v>SIM</v>
      </c>
      <c r="J2525" s="123"/>
      <c r="K2525" s="123"/>
      <c r="L2525" s="123"/>
      <c r="M2525" s="98"/>
      <c r="N2525" s="118"/>
    </row>
    <row r="2526" spans="1:14" x14ac:dyDescent="0.25">
      <c r="A2526" s="130">
        <v>80869621000145</v>
      </c>
      <c r="B2526" s="98" t="s">
        <v>11767</v>
      </c>
      <c r="C2526" s="123" t="s">
        <v>3143</v>
      </c>
      <c r="D2526" s="98" t="s">
        <v>13667</v>
      </c>
      <c r="E2526" s="98" t="s">
        <v>13668</v>
      </c>
      <c r="F2526" s="124">
        <v>11</v>
      </c>
      <c r="G2526" s="112">
        <v>39431</v>
      </c>
      <c r="H2526" s="98"/>
      <c r="I2526" s="123" t="str">
        <f t="shared" si="39"/>
        <v>NÃO</v>
      </c>
      <c r="J2526" s="123"/>
      <c r="K2526" s="123"/>
      <c r="L2526" s="123"/>
      <c r="M2526" s="98" t="s">
        <v>13703</v>
      </c>
      <c r="N2526" s="118"/>
    </row>
    <row r="2527" spans="1:14" x14ac:dyDescent="0.25">
      <c r="A2527" s="130">
        <v>76002658000102</v>
      </c>
      <c r="B2527" s="98" t="s">
        <v>11768</v>
      </c>
      <c r="C2527" s="123" t="s">
        <v>3143</v>
      </c>
      <c r="D2527" s="98" t="s">
        <v>13667</v>
      </c>
      <c r="E2527" s="98" t="s">
        <v>13668</v>
      </c>
      <c r="F2527" s="124">
        <v>11</v>
      </c>
      <c r="G2527" s="112">
        <v>40487</v>
      </c>
      <c r="H2527" s="98"/>
      <c r="I2527" s="123" t="str">
        <f t="shared" si="39"/>
        <v>NÃO</v>
      </c>
      <c r="J2527" s="123"/>
      <c r="K2527" s="123"/>
      <c r="L2527" s="123"/>
      <c r="M2527" s="98" t="s">
        <v>13906</v>
      </c>
      <c r="N2527" s="118"/>
    </row>
    <row r="2528" spans="1:14" x14ac:dyDescent="0.25">
      <c r="A2528" s="130">
        <v>13908702000110</v>
      </c>
      <c r="B2528" s="98" t="s">
        <v>11769</v>
      </c>
      <c r="C2528" s="123" t="s">
        <v>215</v>
      </c>
      <c r="D2528" s="98" t="s">
        <v>13667</v>
      </c>
      <c r="E2528" s="98" t="s">
        <v>13668</v>
      </c>
      <c r="F2528" s="124">
        <v>11</v>
      </c>
      <c r="G2528" s="112">
        <v>40605</v>
      </c>
      <c r="H2528" s="98"/>
      <c r="I2528" s="123" t="str">
        <f t="shared" si="39"/>
        <v>NÃO</v>
      </c>
      <c r="J2528" s="123"/>
      <c r="K2528" s="123"/>
      <c r="L2528" s="123"/>
      <c r="M2528" s="98" t="s">
        <v>13872</v>
      </c>
      <c r="N2528" s="118"/>
    </row>
    <row r="2529" spans="1:14" x14ac:dyDescent="0.25">
      <c r="A2529" s="130">
        <v>3501509000106</v>
      </c>
      <c r="B2529" s="98" t="s">
        <v>11770</v>
      </c>
      <c r="C2529" s="123" t="s">
        <v>2197</v>
      </c>
      <c r="D2529" s="98" t="s">
        <v>13667</v>
      </c>
      <c r="E2529" s="98" t="s">
        <v>13668</v>
      </c>
      <c r="F2529" s="124">
        <v>11</v>
      </c>
      <c r="G2529" s="112">
        <v>38231</v>
      </c>
      <c r="H2529" s="98"/>
      <c r="I2529" s="123" t="str">
        <f t="shared" si="39"/>
        <v>NÃO</v>
      </c>
      <c r="J2529" s="123"/>
      <c r="K2529" s="123"/>
      <c r="L2529" s="123"/>
      <c r="M2529" s="98" t="s">
        <v>14857</v>
      </c>
      <c r="N2529" s="118"/>
    </row>
    <row r="2530" spans="1:14" x14ac:dyDescent="0.25">
      <c r="A2530" s="130">
        <v>76105618000188</v>
      </c>
      <c r="B2530" s="98" t="s">
        <v>11771</v>
      </c>
      <c r="C2530" s="123" t="s">
        <v>3143</v>
      </c>
      <c r="D2530" s="98" t="s">
        <v>13667</v>
      </c>
      <c r="E2530" s="98" t="s">
        <v>13668</v>
      </c>
      <c r="F2530" s="124">
        <v>11</v>
      </c>
      <c r="G2530" s="112">
        <v>43209</v>
      </c>
      <c r="H2530" s="98"/>
      <c r="I2530" s="123" t="str">
        <f t="shared" si="39"/>
        <v>NÃO</v>
      </c>
      <c r="J2530" s="123"/>
      <c r="K2530" s="123"/>
      <c r="L2530" s="123"/>
      <c r="M2530" s="98" t="s">
        <v>15696</v>
      </c>
      <c r="N2530" s="118"/>
    </row>
    <row r="2531" spans="1:14" x14ac:dyDescent="0.25">
      <c r="A2531" s="130">
        <v>6716880000183</v>
      </c>
      <c r="B2531" s="98" t="s">
        <v>11772</v>
      </c>
      <c r="C2531" s="123" t="s">
        <v>2926</v>
      </c>
      <c r="D2531" s="98" t="s">
        <v>13667</v>
      </c>
      <c r="E2531" s="98" t="s">
        <v>13668</v>
      </c>
      <c r="F2531" s="124">
        <v>11</v>
      </c>
      <c r="G2531" s="112">
        <v>40640</v>
      </c>
      <c r="H2531" s="98"/>
      <c r="I2531" s="123" t="str">
        <f t="shared" si="39"/>
        <v>NÃO</v>
      </c>
      <c r="J2531" s="123"/>
      <c r="K2531" s="123"/>
      <c r="L2531" s="123"/>
      <c r="M2531" s="98"/>
      <c r="N2531" s="118"/>
    </row>
    <row r="2532" spans="1:14" x14ac:dyDescent="0.25">
      <c r="A2532" s="130">
        <v>75904524000106</v>
      </c>
      <c r="B2532" s="98" t="s">
        <v>11773</v>
      </c>
      <c r="C2532" s="123" t="s">
        <v>3143</v>
      </c>
      <c r="D2532" s="98" t="s">
        <v>13667</v>
      </c>
      <c r="E2532" s="98" t="s">
        <v>13668</v>
      </c>
      <c r="F2532" s="124">
        <v>14</v>
      </c>
      <c r="G2532" s="112">
        <v>43983</v>
      </c>
      <c r="H2532" s="98"/>
      <c r="I2532" s="123" t="str">
        <f t="shared" si="39"/>
        <v>SIM</v>
      </c>
      <c r="J2532" s="123"/>
      <c r="K2532" s="123"/>
      <c r="L2532" s="123"/>
      <c r="M2532" s="98"/>
      <c r="N2532" s="118"/>
    </row>
    <row r="2533" spans="1:14" x14ac:dyDescent="0.25">
      <c r="A2533" s="130">
        <v>63762033000199</v>
      </c>
      <c r="B2533" s="98" t="s">
        <v>11774</v>
      </c>
      <c r="C2533" s="123" t="s">
        <v>3747</v>
      </c>
      <c r="D2533" s="98" t="s">
        <v>13667</v>
      </c>
      <c r="E2533" s="98" t="s">
        <v>13668</v>
      </c>
      <c r="F2533" s="124">
        <v>14</v>
      </c>
      <c r="G2533" s="112">
        <v>44044</v>
      </c>
      <c r="H2533" s="98"/>
      <c r="I2533" s="123" t="str">
        <f t="shared" si="39"/>
        <v>SIM</v>
      </c>
      <c r="J2533" s="123"/>
      <c r="K2533" s="123"/>
      <c r="L2533" s="123"/>
      <c r="M2533" s="98"/>
      <c r="N2533" s="118"/>
    </row>
    <row r="2534" spans="1:14" x14ac:dyDescent="0.25">
      <c r="A2534" s="130">
        <v>24772287000136</v>
      </c>
      <c r="B2534" s="98" t="s">
        <v>11775</v>
      </c>
      <c r="C2534" s="123" t="s">
        <v>2274</v>
      </c>
      <c r="D2534" s="98" t="s">
        <v>13667</v>
      </c>
      <c r="E2534" s="98" t="s">
        <v>13668</v>
      </c>
      <c r="F2534" s="124">
        <v>14</v>
      </c>
      <c r="G2534" s="112">
        <v>44105</v>
      </c>
      <c r="H2534" s="98"/>
      <c r="I2534" s="123" t="str">
        <f t="shared" si="39"/>
        <v>SIM</v>
      </c>
      <c r="J2534" s="123"/>
      <c r="K2534" s="123"/>
      <c r="L2534" s="123"/>
      <c r="M2534" s="98"/>
      <c r="N2534" s="118"/>
    </row>
    <row r="2535" spans="1:14" x14ac:dyDescent="0.25">
      <c r="A2535" s="130">
        <v>8358723000179</v>
      </c>
      <c r="B2535" s="98" t="s">
        <v>11776</v>
      </c>
      <c r="C2535" s="123" t="s">
        <v>3601</v>
      </c>
      <c r="D2535" s="98" t="s">
        <v>13667</v>
      </c>
      <c r="E2535" s="98" t="s">
        <v>13668</v>
      </c>
      <c r="F2535" s="124">
        <v>11</v>
      </c>
      <c r="G2535" s="112">
        <v>42809</v>
      </c>
      <c r="H2535" s="98"/>
      <c r="I2535" s="123" t="str">
        <f t="shared" si="39"/>
        <v>NÃO</v>
      </c>
      <c r="J2535" s="123"/>
      <c r="K2535" s="123"/>
      <c r="L2535" s="123"/>
      <c r="M2535" s="98" t="s">
        <v>16060</v>
      </c>
      <c r="N2535" s="118"/>
    </row>
    <row r="2536" spans="1:14" x14ac:dyDescent="0.25">
      <c r="A2536" s="130">
        <v>24950495000188</v>
      </c>
      <c r="B2536" s="98" t="s">
        <v>11777</v>
      </c>
      <c r="C2536" s="123" t="s">
        <v>2274</v>
      </c>
      <c r="D2536" s="98" t="s">
        <v>13667</v>
      </c>
      <c r="E2536" s="98" t="s">
        <v>13668</v>
      </c>
      <c r="F2536" s="124">
        <v>14</v>
      </c>
      <c r="G2536" s="112">
        <v>44136</v>
      </c>
      <c r="H2536" s="98"/>
      <c r="I2536" s="123" t="str">
        <f t="shared" si="39"/>
        <v>SIM</v>
      </c>
      <c r="J2536" s="123"/>
      <c r="K2536" s="123"/>
      <c r="L2536" s="123"/>
      <c r="M2536" s="98"/>
      <c r="N2536" s="118"/>
    </row>
    <row r="2537" spans="1:14" x14ac:dyDescent="0.25">
      <c r="A2537" s="130">
        <v>18298190000130</v>
      </c>
      <c r="B2537" s="98" t="s">
        <v>11778</v>
      </c>
      <c r="C2537" s="123" t="s">
        <v>1356</v>
      </c>
      <c r="D2537" s="98" t="s">
        <v>13667</v>
      </c>
      <c r="E2537" s="98" t="s">
        <v>13668</v>
      </c>
      <c r="F2537" s="124">
        <v>11</v>
      </c>
      <c r="G2537" s="112">
        <v>38434</v>
      </c>
      <c r="H2537" s="98"/>
      <c r="I2537" s="123" t="str">
        <f t="shared" si="39"/>
        <v>NÃO</v>
      </c>
      <c r="J2537" s="123"/>
      <c r="K2537" s="123"/>
      <c r="L2537" s="123"/>
      <c r="M2537" s="98" t="s">
        <v>14522</v>
      </c>
      <c r="N2537" s="118"/>
    </row>
    <row r="2538" spans="1:14" x14ac:dyDescent="0.25">
      <c r="A2538" s="130">
        <v>1126143000107</v>
      </c>
      <c r="B2538" s="98" t="s">
        <v>11779</v>
      </c>
      <c r="C2538" s="123" t="s">
        <v>901</v>
      </c>
      <c r="D2538" s="98" t="s">
        <v>13667</v>
      </c>
      <c r="E2538" s="98" t="s">
        <v>13668</v>
      </c>
      <c r="F2538" s="124">
        <v>11</v>
      </c>
      <c r="G2538" s="112">
        <v>42005</v>
      </c>
      <c r="H2538" s="98"/>
      <c r="I2538" s="123" t="str">
        <f t="shared" si="39"/>
        <v>NÃO</v>
      </c>
      <c r="J2538" s="123"/>
      <c r="K2538" s="123"/>
      <c r="L2538" s="123"/>
      <c r="M2538" s="98" t="s">
        <v>14180</v>
      </c>
      <c r="N2538" s="118"/>
    </row>
    <row r="2539" spans="1:14" x14ac:dyDescent="0.25">
      <c r="A2539" s="130">
        <v>92406164000131</v>
      </c>
      <c r="B2539" s="98" t="s">
        <v>11780</v>
      </c>
      <c r="C2539" s="123" t="s">
        <v>3812</v>
      </c>
      <c r="D2539" s="98" t="s">
        <v>13667</v>
      </c>
      <c r="E2539" s="98" t="s">
        <v>13668</v>
      </c>
      <c r="F2539" s="124">
        <v>11</v>
      </c>
      <c r="G2539" s="112">
        <v>38827</v>
      </c>
      <c r="H2539" s="98"/>
      <c r="I2539" s="123" t="str">
        <f t="shared" si="39"/>
        <v>NÃO</v>
      </c>
      <c r="J2539" s="123"/>
      <c r="K2539" s="123"/>
      <c r="L2539" s="123"/>
      <c r="M2539" s="98" t="s">
        <v>16234</v>
      </c>
      <c r="N2539" s="118"/>
    </row>
    <row r="2540" spans="1:14" x14ac:dyDescent="0.25">
      <c r="A2540" s="130">
        <v>29116894000161</v>
      </c>
      <c r="B2540" s="98" t="s">
        <v>11781</v>
      </c>
      <c r="C2540" s="123" t="s">
        <v>3513</v>
      </c>
      <c r="D2540" s="98" t="s">
        <v>13667</v>
      </c>
      <c r="E2540" s="98" t="s">
        <v>13668</v>
      </c>
      <c r="F2540" s="124">
        <v>11</v>
      </c>
      <c r="G2540" s="112">
        <v>39199</v>
      </c>
      <c r="H2540" s="98"/>
      <c r="I2540" s="123" t="str">
        <f t="shared" si="39"/>
        <v>NÃO</v>
      </c>
      <c r="J2540" s="123"/>
      <c r="K2540" s="123"/>
      <c r="L2540" s="123"/>
      <c r="M2540" s="98" t="s">
        <v>13534</v>
      </c>
      <c r="N2540" s="118"/>
    </row>
    <row r="2541" spans="1:14" x14ac:dyDescent="0.25">
      <c r="A2541" s="130">
        <v>18245175000124</v>
      </c>
      <c r="B2541" s="98" t="s">
        <v>11782</v>
      </c>
      <c r="C2541" s="123" t="s">
        <v>1356</v>
      </c>
      <c r="D2541" s="98" t="s">
        <v>13667</v>
      </c>
      <c r="E2541" s="98" t="s">
        <v>13668</v>
      </c>
      <c r="F2541" s="124">
        <v>11</v>
      </c>
      <c r="G2541" s="112">
        <v>41250</v>
      </c>
      <c r="H2541" s="98"/>
      <c r="I2541" s="123" t="str">
        <f t="shared" si="39"/>
        <v>NÃO</v>
      </c>
      <c r="J2541" s="123"/>
      <c r="K2541" s="123"/>
      <c r="L2541" s="123"/>
      <c r="M2541" s="98"/>
      <c r="N2541" s="118"/>
    </row>
    <row r="2542" spans="1:14" x14ac:dyDescent="0.25">
      <c r="A2542" s="130">
        <v>1493998000176</v>
      </c>
      <c r="B2542" s="98" t="s">
        <v>11783</v>
      </c>
      <c r="C2542" s="123" t="s">
        <v>901</v>
      </c>
      <c r="D2542" s="98" t="s">
        <v>13667</v>
      </c>
      <c r="E2542" s="98" t="s">
        <v>13668</v>
      </c>
      <c r="F2542" s="124">
        <v>11</v>
      </c>
      <c r="G2542" s="112">
        <v>42064</v>
      </c>
      <c r="H2542" s="98"/>
      <c r="I2542" s="123" t="str">
        <f t="shared" si="39"/>
        <v>NÃO</v>
      </c>
      <c r="J2542" s="123"/>
      <c r="K2542" s="123"/>
      <c r="L2542" s="123"/>
      <c r="M2542" s="98" t="s">
        <v>14182</v>
      </c>
      <c r="N2542" s="118"/>
    </row>
    <row r="2543" spans="1:14" x14ac:dyDescent="0.25">
      <c r="A2543" s="130">
        <v>11362779000101</v>
      </c>
      <c r="B2543" s="98" t="s">
        <v>11784</v>
      </c>
      <c r="C2543" s="123" t="s">
        <v>2758</v>
      </c>
      <c r="D2543" s="98" t="s">
        <v>13667</v>
      </c>
      <c r="E2543" s="98" t="s">
        <v>13668</v>
      </c>
      <c r="F2543" s="124">
        <v>14</v>
      </c>
      <c r="G2543" s="112">
        <v>43719</v>
      </c>
      <c r="H2543" s="98"/>
      <c r="I2543" s="123" t="str">
        <f t="shared" si="39"/>
        <v>SIM</v>
      </c>
      <c r="J2543" s="123"/>
      <c r="K2543" s="123"/>
      <c r="L2543" s="123"/>
      <c r="M2543" s="98"/>
      <c r="N2543" s="118"/>
    </row>
    <row r="2544" spans="1:14" x14ac:dyDescent="0.25">
      <c r="A2544" s="130">
        <v>12367892000142</v>
      </c>
      <c r="B2544" s="98" t="s">
        <v>11785</v>
      </c>
      <c r="C2544" s="123" t="s">
        <v>29</v>
      </c>
      <c r="D2544" s="98" t="s">
        <v>13667</v>
      </c>
      <c r="E2544" s="98" t="s">
        <v>13668</v>
      </c>
      <c r="F2544" s="124">
        <v>11</v>
      </c>
      <c r="G2544" s="112">
        <v>40757</v>
      </c>
      <c r="H2544" s="98"/>
      <c r="I2544" s="123" t="str">
        <f t="shared" si="39"/>
        <v>NÃO</v>
      </c>
      <c r="J2544" s="123"/>
      <c r="K2544" s="123"/>
      <c r="L2544" s="123"/>
      <c r="M2544" s="98" t="s">
        <v>13700</v>
      </c>
      <c r="N2544" s="118"/>
    </row>
    <row r="2545" spans="1:14" x14ac:dyDescent="0.25">
      <c r="A2545" s="130">
        <v>15023922000191</v>
      </c>
      <c r="B2545" s="98" t="s">
        <v>11786</v>
      </c>
      <c r="C2545" s="123" t="s">
        <v>2274</v>
      </c>
      <c r="D2545" s="98" t="s">
        <v>13667</v>
      </c>
      <c r="E2545" s="98" t="s">
        <v>13668</v>
      </c>
      <c r="F2545" s="124">
        <v>11</v>
      </c>
      <c r="G2545" s="112">
        <v>43647</v>
      </c>
      <c r="H2545" s="98"/>
      <c r="I2545" s="123" t="str">
        <f t="shared" si="39"/>
        <v>NÃO</v>
      </c>
      <c r="J2545" s="123"/>
      <c r="K2545" s="123"/>
      <c r="L2545" s="123"/>
      <c r="M2545" s="98"/>
      <c r="N2545" s="118"/>
    </row>
    <row r="2546" spans="1:14" x14ac:dyDescent="0.25">
      <c r="A2546" s="130">
        <v>17888090000100</v>
      </c>
      <c r="B2546" s="98" t="s">
        <v>11787</v>
      </c>
      <c r="C2546" s="123" t="s">
        <v>1356</v>
      </c>
      <c r="D2546" s="98" t="s">
        <v>13667</v>
      </c>
      <c r="E2546" s="98" t="s">
        <v>13668</v>
      </c>
      <c r="F2546" s="124">
        <v>11</v>
      </c>
      <c r="G2546" s="112">
        <v>43525</v>
      </c>
      <c r="H2546" s="98"/>
      <c r="I2546" s="123" t="str">
        <f t="shared" si="39"/>
        <v>NÃO</v>
      </c>
      <c r="J2546" s="123"/>
      <c r="K2546" s="123"/>
      <c r="L2546" s="123"/>
      <c r="M2546" s="98"/>
      <c r="N2546" s="118"/>
    </row>
    <row r="2547" spans="1:14" x14ac:dyDescent="0.25">
      <c r="A2547" s="130">
        <v>87568911000106</v>
      </c>
      <c r="B2547" s="98" t="s">
        <v>11788</v>
      </c>
      <c r="C2547" s="123" t="s">
        <v>3812</v>
      </c>
      <c r="D2547" s="98" t="s">
        <v>13667</v>
      </c>
      <c r="E2547" s="98" t="s">
        <v>13668</v>
      </c>
      <c r="F2547" s="124">
        <v>14</v>
      </c>
      <c r="G2547" s="112">
        <v>44075</v>
      </c>
      <c r="H2547" s="98"/>
      <c r="I2547" s="123" t="str">
        <f t="shared" si="39"/>
        <v>SIM</v>
      </c>
      <c r="J2547" s="123"/>
      <c r="K2547" s="123"/>
      <c r="L2547" s="123"/>
      <c r="M2547" s="98"/>
      <c r="N2547" s="118"/>
    </row>
    <row r="2548" spans="1:14" x14ac:dyDescent="0.25">
      <c r="A2548" s="130">
        <v>87612842000182</v>
      </c>
      <c r="B2548" s="98" t="s">
        <v>11789</v>
      </c>
      <c r="C2548" s="123" t="s">
        <v>3812</v>
      </c>
      <c r="D2548" s="98" t="s">
        <v>13667</v>
      </c>
      <c r="E2548" s="98" t="s">
        <v>13668</v>
      </c>
      <c r="F2548" s="124">
        <v>14</v>
      </c>
      <c r="G2548" s="112">
        <v>44013</v>
      </c>
      <c r="H2548" s="98"/>
      <c r="I2548" s="123" t="str">
        <f t="shared" si="39"/>
        <v>SIM</v>
      </c>
      <c r="J2548" s="123"/>
      <c r="K2548" s="123"/>
      <c r="L2548" s="123"/>
      <c r="M2548" s="98"/>
      <c r="N2548" s="118"/>
    </row>
    <row r="2549" spans="1:14" x14ac:dyDescent="0.25">
      <c r="A2549" s="130">
        <v>46179958000192</v>
      </c>
      <c r="B2549" s="98" t="s">
        <v>11790</v>
      </c>
      <c r="C2549" s="123" t="s">
        <v>4626</v>
      </c>
      <c r="D2549" s="98" t="s">
        <v>13667</v>
      </c>
      <c r="E2549" s="98" t="s">
        <v>13668</v>
      </c>
      <c r="F2549" s="124">
        <v>11</v>
      </c>
      <c r="G2549" s="112">
        <v>43252</v>
      </c>
      <c r="H2549" s="98"/>
      <c r="I2549" s="123" t="str">
        <f t="shared" si="39"/>
        <v>NÃO</v>
      </c>
      <c r="J2549" s="123"/>
      <c r="K2549" s="123"/>
      <c r="L2549" s="123"/>
      <c r="M2549" s="98" t="s">
        <v>16725</v>
      </c>
      <c r="N2549" s="118"/>
    </row>
    <row r="2550" spans="1:14" x14ac:dyDescent="0.25">
      <c r="A2550" s="130">
        <v>45374261000100</v>
      </c>
      <c r="B2550" s="98" t="s">
        <v>11791</v>
      </c>
      <c r="C2550" s="123" t="s">
        <v>4626</v>
      </c>
      <c r="D2550" s="98" t="s">
        <v>13667</v>
      </c>
      <c r="E2550" s="98" t="s">
        <v>13668</v>
      </c>
      <c r="F2550" s="124">
        <v>11</v>
      </c>
      <c r="G2550" s="112">
        <v>40340</v>
      </c>
      <c r="H2550" s="98"/>
      <c r="I2550" s="123" t="str">
        <f t="shared" si="39"/>
        <v>NÃO</v>
      </c>
      <c r="J2550" s="123"/>
      <c r="K2550" s="123"/>
      <c r="L2550" s="123"/>
      <c r="M2550" s="98"/>
      <c r="N2550" s="118"/>
    </row>
    <row r="2551" spans="1:14" x14ac:dyDescent="0.25">
      <c r="A2551" s="130">
        <v>94702818000108</v>
      </c>
      <c r="B2551" s="98" t="s">
        <v>11792</v>
      </c>
      <c r="C2551" s="123" t="s">
        <v>3812</v>
      </c>
      <c r="D2551" s="98" t="s">
        <v>13667</v>
      </c>
      <c r="E2551" s="98" t="s">
        <v>13668</v>
      </c>
      <c r="F2551" s="124">
        <v>11</v>
      </c>
      <c r="G2551" s="112">
        <v>41640</v>
      </c>
      <c r="H2551" s="98"/>
      <c r="I2551" s="123" t="str">
        <f t="shared" si="39"/>
        <v>NÃO</v>
      </c>
      <c r="J2551" s="123"/>
      <c r="K2551" s="123"/>
      <c r="L2551" s="123"/>
      <c r="M2551" s="98" t="s">
        <v>16238</v>
      </c>
      <c r="N2551" s="118"/>
    </row>
    <row r="2552" spans="1:14" x14ac:dyDescent="0.25">
      <c r="A2552" s="130">
        <v>88861430000149</v>
      </c>
      <c r="B2552" s="98" t="s">
        <v>11793</v>
      </c>
      <c r="C2552" s="123" t="s">
        <v>3812</v>
      </c>
      <c r="D2552" s="98" t="s">
        <v>13667</v>
      </c>
      <c r="E2552" s="98" t="s">
        <v>13668</v>
      </c>
      <c r="F2552" s="124">
        <v>11</v>
      </c>
      <c r="G2552" s="112">
        <v>40925</v>
      </c>
      <c r="H2552" s="98"/>
      <c r="I2552" s="123" t="str">
        <f t="shared" si="39"/>
        <v>NÃO</v>
      </c>
      <c r="J2552" s="123"/>
      <c r="K2552" s="123"/>
      <c r="L2552" s="123"/>
      <c r="M2552" s="98" t="s">
        <v>13534</v>
      </c>
      <c r="N2552" s="118"/>
    </row>
    <row r="2553" spans="1:14" x14ac:dyDescent="0.25">
      <c r="A2553" s="130">
        <v>10132777000163</v>
      </c>
      <c r="B2553" s="98" t="s">
        <v>11794</v>
      </c>
      <c r="C2553" s="123" t="s">
        <v>2758</v>
      </c>
      <c r="D2553" s="98" t="s">
        <v>13667</v>
      </c>
      <c r="E2553" s="98" t="s">
        <v>13668</v>
      </c>
      <c r="F2553" s="124">
        <v>11</v>
      </c>
      <c r="G2553" s="112">
        <v>39309</v>
      </c>
      <c r="H2553" s="98"/>
      <c r="I2553" s="123" t="str">
        <f t="shared" si="39"/>
        <v>NÃO</v>
      </c>
      <c r="J2553" s="123"/>
      <c r="K2553" s="123"/>
      <c r="L2553" s="123"/>
      <c r="M2553" s="98" t="s">
        <v>15307</v>
      </c>
      <c r="N2553" s="118"/>
    </row>
    <row r="2554" spans="1:14" x14ac:dyDescent="0.25">
      <c r="A2554" s="130">
        <v>7963259000187</v>
      </c>
      <c r="B2554" s="98" t="s">
        <v>11795</v>
      </c>
      <c r="C2554" s="123" t="s">
        <v>634</v>
      </c>
      <c r="D2554" s="98" t="s">
        <v>13667</v>
      </c>
      <c r="E2554" s="98" t="s">
        <v>13668</v>
      </c>
      <c r="F2554" s="124">
        <v>11</v>
      </c>
      <c r="G2554" s="112">
        <v>38838</v>
      </c>
      <c r="H2554" s="98"/>
      <c r="I2554" s="123" t="str">
        <f t="shared" si="39"/>
        <v>NÃO</v>
      </c>
      <c r="J2554" s="123"/>
      <c r="K2554" s="123"/>
      <c r="L2554" s="123"/>
      <c r="M2554" s="98" t="s">
        <v>13955</v>
      </c>
      <c r="N2554" s="118"/>
    </row>
    <row r="2555" spans="1:14" x14ac:dyDescent="0.25">
      <c r="A2555" s="130">
        <v>88577416000118</v>
      </c>
      <c r="B2555" s="98" t="s">
        <v>11796</v>
      </c>
      <c r="C2555" s="123" t="s">
        <v>3812</v>
      </c>
      <c r="D2555" s="98" t="s">
        <v>13667</v>
      </c>
      <c r="E2555" s="98" t="s">
        <v>13668</v>
      </c>
      <c r="F2555" s="124">
        <v>14</v>
      </c>
      <c r="G2555" s="112">
        <v>43983</v>
      </c>
      <c r="H2555" s="98"/>
      <c r="I2555" s="123" t="str">
        <f t="shared" si="39"/>
        <v>SIM</v>
      </c>
      <c r="J2555" s="123"/>
      <c r="K2555" s="123"/>
      <c r="L2555" s="123"/>
      <c r="M2555" s="98"/>
      <c r="N2555" s="118"/>
    </row>
    <row r="2556" spans="1:14" x14ac:dyDescent="0.25">
      <c r="A2556" s="130">
        <v>83102384000180</v>
      </c>
      <c r="B2556" s="98" t="s">
        <v>11797</v>
      </c>
      <c r="C2556" s="123" t="s">
        <v>4289</v>
      </c>
      <c r="D2556" s="98" t="s">
        <v>13667</v>
      </c>
      <c r="E2556" s="98" t="s">
        <v>13668</v>
      </c>
      <c r="F2556" s="124">
        <v>11</v>
      </c>
      <c r="G2556" s="112">
        <v>42583</v>
      </c>
      <c r="H2556" s="98"/>
      <c r="I2556" s="123" t="str">
        <f t="shared" si="39"/>
        <v>NÃO</v>
      </c>
      <c r="J2556" s="123"/>
      <c r="K2556" s="123"/>
      <c r="L2556" s="123"/>
      <c r="M2556" s="98" t="s">
        <v>16598</v>
      </c>
      <c r="N2556" s="118"/>
    </row>
    <row r="2557" spans="1:14" x14ac:dyDescent="0.25">
      <c r="A2557" s="130">
        <v>1617441000108</v>
      </c>
      <c r="B2557" s="98" t="s">
        <v>11798</v>
      </c>
      <c r="C2557" s="123" t="s">
        <v>1356</v>
      </c>
      <c r="D2557" s="98" t="s">
        <v>13667</v>
      </c>
      <c r="E2557" s="98" t="s">
        <v>13668</v>
      </c>
      <c r="F2557" s="124">
        <v>11</v>
      </c>
      <c r="G2557" s="112">
        <v>39374</v>
      </c>
      <c r="H2557" s="98"/>
      <c r="I2557" s="123" t="str">
        <f t="shared" si="39"/>
        <v>NÃO</v>
      </c>
      <c r="J2557" s="123"/>
      <c r="K2557" s="123"/>
      <c r="L2557" s="123"/>
      <c r="M2557" s="98"/>
      <c r="N2557" s="118"/>
    </row>
    <row r="2558" spans="1:14" x14ac:dyDescent="0.25">
      <c r="A2558" s="130">
        <v>78279981000145</v>
      </c>
      <c r="B2558" s="98" t="s">
        <v>11799</v>
      </c>
      <c r="C2558" s="123" t="s">
        <v>3143</v>
      </c>
      <c r="D2558" s="98" t="s">
        <v>13667</v>
      </c>
      <c r="E2558" s="98" t="s">
        <v>13668</v>
      </c>
      <c r="F2558" s="124">
        <v>14</v>
      </c>
      <c r="G2558" s="112">
        <v>44075</v>
      </c>
      <c r="H2558" s="98"/>
      <c r="I2558" s="123" t="str">
        <f t="shared" si="39"/>
        <v>SIM</v>
      </c>
      <c r="J2558" s="123"/>
      <c r="K2558" s="123"/>
      <c r="L2558" s="123"/>
      <c r="M2558" s="98"/>
      <c r="N2558" s="118"/>
    </row>
    <row r="2559" spans="1:14" x14ac:dyDescent="0.25">
      <c r="A2559" s="130">
        <v>28645794000160</v>
      </c>
      <c r="B2559" s="98" t="s">
        <v>11800</v>
      </c>
      <c r="C2559" s="123" t="s">
        <v>3513</v>
      </c>
      <c r="D2559" s="98" t="s">
        <v>13667</v>
      </c>
      <c r="E2559" s="98" t="s">
        <v>13668</v>
      </c>
      <c r="F2559" s="124">
        <v>11</v>
      </c>
      <c r="G2559" s="112">
        <v>38694</v>
      </c>
      <c r="H2559" s="98"/>
      <c r="I2559" s="123" t="str">
        <f t="shared" si="39"/>
        <v>NÃO</v>
      </c>
      <c r="J2559" s="123"/>
      <c r="K2559" s="123"/>
      <c r="L2559" s="123"/>
      <c r="M2559" s="98"/>
      <c r="N2559" s="118"/>
    </row>
    <row r="2560" spans="1:14" x14ac:dyDescent="0.25">
      <c r="A2560" s="130">
        <v>6156160000100</v>
      </c>
      <c r="B2560" s="98" t="s">
        <v>11801</v>
      </c>
      <c r="C2560" s="123" t="s">
        <v>1142</v>
      </c>
      <c r="D2560" s="98" t="s">
        <v>13667</v>
      </c>
      <c r="E2560" s="98" t="s">
        <v>13668</v>
      </c>
      <c r="F2560" s="124">
        <v>11</v>
      </c>
      <c r="G2560" s="112">
        <v>38963</v>
      </c>
      <c r="H2560" s="98"/>
      <c r="I2560" s="123" t="str">
        <f t="shared" si="39"/>
        <v>NÃO</v>
      </c>
      <c r="J2560" s="123"/>
      <c r="K2560" s="123"/>
      <c r="L2560" s="123"/>
      <c r="M2560" s="98"/>
      <c r="N2560" s="118"/>
    </row>
    <row r="2561" spans="1:14" x14ac:dyDescent="0.25">
      <c r="A2561" s="130">
        <v>4247441000143</v>
      </c>
      <c r="B2561" s="98" t="s">
        <v>11802</v>
      </c>
      <c r="C2561" s="123" t="s">
        <v>133</v>
      </c>
      <c r="D2561" s="98" t="s">
        <v>13667</v>
      </c>
      <c r="E2561" s="98" t="s">
        <v>13668</v>
      </c>
      <c r="F2561" s="124">
        <v>11</v>
      </c>
      <c r="G2561" s="112">
        <v>40235</v>
      </c>
      <c r="H2561" s="98"/>
      <c r="I2561" s="123" t="str">
        <f t="shared" si="39"/>
        <v>NÃO</v>
      </c>
      <c r="J2561" s="123"/>
      <c r="K2561" s="123"/>
      <c r="L2561" s="123"/>
      <c r="M2561" s="98"/>
      <c r="N2561" s="118"/>
    </row>
    <row r="2562" spans="1:14" x14ac:dyDescent="0.25">
      <c r="A2562" s="130">
        <v>5149091000145</v>
      </c>
      <c r="B2562" s="98" t="s">
        <v>11803</v>
      </c>
      <c r="C2562" s="123" t="s">
        <v>2413</v>
      </c>
      <c r="D2562" s="98" t="s">
        <v>13667</v>
      </c>
      <c r="E2562" s="98" t="s">
        <v>13668</v>
      </c>
      <c r="F2562" s="124">
        <v>11</v>
      </c>
      <c r="G2562" s="112">
        <v>40186</v>
      </c>
      <c r="H2562" s="98"/>
      <c r="I2562" s="123" t="str">
        <f t="shared" si="39"/>
        <v>NÃO</v>
      </c>
      <c r="J2562" s="123"/>
      <c r="K2562" s="123"/>
      <c r="L2562" s="123"/>
      <c r="M2562" s="98" t="s">
        <v>15077</v>
      </c>
      <c r="N2562" s="118"/>
    </row>
    <row r="2563" spans="1:14" x14ac:dyDescent="0.25">
      <c r="A2563" s="130">
        <v>4215971000100</v>
      </c>
      <c r="B2563" s="98" t="s">
        <v>11804</v>
      </c>
      <c r="C2563" s="123" t="s">
        <v>3812</v>
      </c>
      <c r="D2563" s="98" t="s">
        <v>13667</v>
      </c>
      <c r="E2563" s="98" t="s">
        <v>13668</v>
      </c>
      <c r="F2563" s="124">
        <v>14</v>
      </c>
      <c r="G2563" s="112">
        <v>44105</v>
      </c>
      <c r="H2563" s="98"/>
      <c r="I2563" s="123" t="str">
        <f t="shared" ref="I2563:I2626" si="40">IFERROR(IF(OR(E2563="Ativos", E2563="Aposentados",E2563="Pensionistas"),IF(F2563&gt;=14,"SIM","NÃO"),""),"")</f>
        <v>SIM</v>
      </c>
      <c r="J2563" s="123"/>
      <c r="K2563" s="123"/>
      <c r="L2563" s="123"/>
      <c r="M2563" s="98"/>
      <c r="N2563" s="118"/>
    </row>
    <row r="2564" spans="1:14" x14ac:dyDescent="0.25">
      <c r="A2564" s="130">
        <v>90836693000140</v>
      </c>
      <c r="B2564" s="98" t="s">
        <v>11805</v>
      </c>
      <c r="C2564" s="123" t="s">
        <v>3812</v>
      </c>
      <c r="D2564" s="98" t="s">
        <v>13667</v>
      </c>
      <c r="E2564" s="98" t="s">
        <v>13668</v>
      </c>
      <c r="F2564" s="124">
        <v>14</v>
      </c>
      <c r="G2564" s="112">
        <v>44084</v>
      </c>
      <c r="H2564" s="98"/>
      <c r="I2564" s="123" t="str">
        <f t="shared" si="40"/>
        <v>SIM</v>
      </c>
      <c r="J2564" s="123"/>
      <c r="K2564" s="123"/>
      <c r="L2564" s="123"/>
      <c r="M2564" s="98"/>
      <c r="N2564" s="118"/>
    </row>
    <row r="2565" spans="1:14" x14ac:dyDescent="0.25">
      <c r="A2565" s="130">
        <v>4213779000184</v>
      </c>
      <c r="B2565" s="98" t="s">
        <v>11806</v>
      </c>
      <c r="C2565" s="123" t="s">
        <v>3812</v>
      </c>
      <c r="D2565" s="98" t="s">
        <v>13667</v>
      </c>
      <c r="E2565" s="98" t="s">
        <v>13668</v>
      </c>
      <c r="F2565" s="124">
        <v>14</v>
      </c>
      <c r="G2565" s="112">
        <v>44056</v>
      </c>
      <c r="H2565" s="98"/>
      <c r="I2565" s="123" t="str">
        <f t="shared" si="40"/>
        <v>SIM</v>
      </c>
      <c r="J2565" s="123"/>
      <c r="K2565" s="123"/>
      <c r="L2565" s="123"/>
      <c r="M2565" s="98"/>
      <c r="N2565" s="118"/>
    </row>
    <row r="2566" spans="1:14" x14ac:dyDescent="0.25">
      <c r="A2566" s="130">
        <v>18114249000193</v>
      </c>
      <c r="B2566" s="98" t="s">
        <v>11807</v>
      </c>
      <c r="C2566" s="123" t="s">
        <v>1356</v>
      </c>
      <c r="D2566" s="98" t="s">
        <v>13667</v>
      </c>
      <c r="E2566" s="98" t="s">
        <v>13668</v>
      </c>
      <c r="F2566" s="124">
        <v>11</v>
      </c>
      <c r="G2566" s="112">
        <v>40148</v>
      </c>
      <c r="H2566" s="98"/>
      <c r="I2566" s="123" t="str">
        <f t="shared" si="40"/>
        <v>NÃO</v>
      </c>
      <c r="J2566" s="123"/>
      <c r="K2566" s="123"/>
      <c r="L2566" s="123"/>
      <c r="M2566" s="98" t="s">
        <v>14529</v>
      </c>
      <c r="N2566" s="118"/>
    </row>
    <row r="2567" spans="1:14" x14ac:dyDescent="0.25">
      <c r="A2567" s="130">
        <v>92122720000148</v>
      </c>
      <c r="B2567" s="98" t="s">
        <v>11808</v>
      </c>
      <c r="C2567" s="123" t="s">
        <v>3812</v>
      </c>
      <c r="D2567" s="98" t="s">
        <v>13667</v>
      </c>
      <c r="E2567" s="98" t="s">
        <v>13668</v>
      </c>
      <c r="F2567" s="124">
        <v>14</v>
      </c>
      <c r="G2567" s="112">
        <v>44136</v>
      </c>
      <c r="H2567" s="98"/>
      <c r="I2567" s="123" t="str">
        <f t="shared" si="40"/>
        <v>SIM</v>
      </c>
      <c r="J2567" s="123"/>
      <c r="K2567" s="123"/>
      <c r="L2567" s="123"/>
      <c r="M2567" s="98"/>
      <c r="N2567" s="118"/>
    </row>
    <row r="2568" spans="1:14" x14ac:dyDescent="0.25">
      <c r="A2568" s="130">
        <v>13897111000194</v>
      </c>
      <c r="B2568" s="98" t="s">
        <v>11809</v>
      </c>
      <c r="C2568" s="123" t="s">
        <v>215</v>
      </c>
      <c r="D2568" s="98" t="s">
        <v>13667</v>
      </c>
      <c r="E2568" s="98" t="s">
        <v>13668</v>
      </c>
      <c r="F2568" s="124">
        <v>11</v>
      </c>
      <c r="G2568" s="112">
        <v>39806</v>
      </c>
      <c r="H2568" s="98"/>
      <c r="I2568" s="123" t="str">
        <f t="shared" si="40"/>
        <v>NÃO</v>
      </c>
      <c r="J2568" s="123"/>
      <c r="K2568" s="123"/>
      <c r="L2568" s="123"/>
      <c r="M2568" s="98"/>
      <c r="N2568" s="118"/>
    </row>
    <row r="2569" spans="1:14" x14ac:dyDescent="0.25">
      <c r="A2569" s="130">
        <v>18457234000128</v>
      </c>
      <c r="B2569" s="98" t="s">
        <v>11810</v>
      </c>
      <c r="C2569" s="123" t="s">
        <v>1356</v>
      </c>
      <c r="D2569" s="98" t="s">
        <v>13667</v>
      </c>
      <c r="E2569" s="98" t="s">
        <v>13668</v>
      </c>
      <c r="F2569" s="124">
        <v>11</v>
      </c>
      <c r="G2569" s="112">
        <v>43709</v>
      </c>
      <c r="H2569" s="98"/>
      <c r="I2569" s="123" t="str">
        <f t="shared" si="40"/>
        <v>NÃO</v>
      </c>
      <c r="J2569" s="123"/>
      <c r="K2569" s="123"/>
      <c r="L2569" s="123"/>
      <c r="M2569" s="98"/>
      <c r="N2569" s="118"/>
    </row>
    <row r="2570" spans="1:14" x14ac:dyDescent="0.25">
      <c r="A2570" s="130">
        <v>7063589000116</v>
      </c>
      <c r="B2570" s="98" t="s">
        <v>11811</v>
      </c>
      <c r="C2570" s="123" t="s">
        <v>634</v>
      </c>
      <c r="D2570" s="98" t="s">
        <v>13667</v>
      </c>
      <c r="E2570" s="98" t="s">
        <v>13668</v>
      </c>
      <c r="F2570" s="124">
        <v>11</v>
      </c>
      <c r="G2570" s="112">
        <v>39135</v>
      </c>
      <c r="H2570" s="98"/>
      <c r="I2570" s="123" t="str">
        <f t="shared" si="40"/>
        <v>NÃO</v>
      </c>
      <c r="J2570" s="123"/>
      <c r="K2570" s="123"/>
      <c r="L2570" s="123"/>
      <c r="M2570" s="98" t="s">
        <v>13958</v>
      </c>
      <c r="N2570" s="118"/>
    </row>
    <row r="2571" spans="1:14" x14ac:dyDescent="0.25">
      <c r="A2571" s="130">
        <v>6553879000185</v>
      </c>
      <c r="B2571" s="98" t="s">
        <v>11812</v>
      </c>
      <c r="C2571" s="123" t="s">
        <v>2926</v>
      </c>
      <c r="D2571" s="98" t="s">
        <v>13667</v>
      </c>
      <c r="E2571" s="98" t="s">
        <v>13668</v>
      </c>
      <c r="F2571" s="124">
        <v>11</v>
      </c>
      <c r="G2571" s="112">
        <v>42736</v>
      </c>
      <c r="H2571" s="98"/>
      <c r="I2571" s="123" t="str">
        <f t="shared" si="40"/>
        <v>NÃO</v>
      </c>
      <c r="J2571" s="123"/>
      <c r="K2571" s="123"/>
      <c r="L2571" s="123"/>
      <c r="M2571" s="98" t="s">
        <v>15571</v>
      </c>
      <c r="N2571" s="118"/>
    </row>
    <row r="2572" spans="1:14" x14ac:dyDescent="0.25">
      <c r="A2572" s="130">
        <v>18017426000113</v>
      </c>
      <c r="B2572" s="98" t="s">
        <v>11813</v>
      </c>
      <c r="C2572" s="123" t="s">
        <v>1356</v>
      </c>
      <c r="D2572" s="98" t="s">
        <v>13667</v>
      </c>
      <c r="E2572" s="98" t="s">
        <v>13668</v>
      </c>
      <c r="F2572" s="124">
        <v>11</v>
      </c>
      <c r="G2572" s="112">
        <v>43466</v>
      </c>
      <c r="H2572" s="98"/>
      <c r="I2572" s="123" t="str">
        <f t="shared" si="40"/>
        <v>NÃO</v>
      </c>
      <c r="J2572" s="123"/>
      <c r="K2572" s="123"/>
      <c r="L2572" s="123"/>
      <c r="M2572" s="98"/>
      <c r="N2572" s="118"/>
    </row>
    <row r="2573" spans="1:14" x14ac:dyDescent="0.25">
      <c r="A2573" s="130">
        <v>44723674000190</v>
      </c>
      <c r="B2573" s="98" t="s">
        <v>11814</v>
      </c>
      <c r="C2573" s="123" t="s">
        <v>4626</v>
      </c>
      <c r="D2573" s="98" t="s">
        <v>13667</v>
      </c>
      <c r="E2573" s="98" t="s">
        <v>13668</v>
      </c>
      <c r="F2573" s="124">
        <v>14</v>
      </c>
      <c r="G2573" s="112">
        <v>43922</v>
      </c>
      <c r="H2573" s="98"/>
      <c r="I2573" s="123" t="str">
        <f t="shared" si="40"/>
        <v>SIM</v>
      </c>
      <c r="J2573" s="123"/>
      <c r="K2573" s="123"/>
      <c r="L2573" s="123"/>
      <c r="M2573" s="98"/>
      <c r="N2573" s="118"/>
    </row>
    <row r="2574" spans="1:14" x14ac:dyDescent="0.25">
      <c r="A2574" s="130">
        <v>11256088000123</v>
      </c>
      <c r="B2574" s="98" t="s">
        <v>11815</v>
      </c>
      <c r="C2574" s="123" t="s">
        <v>2758</v>
      </c>
      <c r="D2574" s="98" t="s">
        <v>13667</v>
      </c>
      <c r="E2574" s="98" t="s">
        <v>13668</v>
      </c>
      <c r="F2574" s="124">
        <v>11</v>
      </c>
      <c r="G2574" s="112">
        <v>40028</v>
      </c>
      <c r="H2574" s="98"/>
      <c r="I2574" s="123" t="str">
        <f t="shared" si="40"/>
        <v>NÃO</v>
      </c>
      <c r="J2574" s="123"/>
      <c r="K2574" s="123"/>
      <c r="L2574" s="123"/>
      <c r="M2574" s="98" t="s">
        <v>15314</v>
      </c>
      <c r="N2574" s="118"/>
    </row>
    <row r="2575" spans="1:14" x14ac:dyDescent="0.25">
      <c r="A2575" s="130">
        <v>18385138000111</v>
      </c>
      <c r="B2575" s="98" t="s">
        <v>11816</v>
      </c>
      <c r="C2575" s="123" t="s">
        <v>1356</v>
      </c>
      <c r="D2575" s="98" t="s">
        <v>13667</v>
      </c>
      <c r="E2575" s="98" t="s">
        <v>13668</v>
      </c>
      <c r="F2575" s="124">
        <v>11</v>
      </c>
      <c r="G2575" s="112">
        <v>40506</v>
      </c>
      <c r="H2575" s="98"/>
      <c r="I2575" s="123" t="str">
        <f t="shared" si="40"/>
        <v>NÃO</v>
      </c>
      <c r="J2575" s="123"/>
      <c r="K2575" s="123"/>
      <c r="L2575" s="123"/>
      <c r="M2575" s="98" t="s">
        <v>13534</v>
      </c>
      <c r="N2575" s="118"/>
    </row>
    <row r="2576" spans="1:14" x14ac:dyDescent="0.25">
      <c r="A2576" s="130">
        <v>1614158000114</v>
      </c>
      <c r="B2576" s="98" t="s">
        <v>11817</v>
      </c>
      <c r="C2576" s="123" t="s">
        <v>3812</v>
      </c>
      <c r="D2576" s="98" t="s">
        <v>13667</v>
      </c>
      <c r="E2576" s="98" t="s">
        <v>13668</v>
      </c>
      <c r="F2576" s="124">
        <v>11</v>
      </c>
      <c r="G2576" s="112">
        <v>43005</v>
      </c>
      <c r="H2576" s="98"/>
      <c r="I2576" s="123" t="str">
        <f t="shared" si="40"/>
        <v>NÃO</v>
      </c>
      <c r="J2576" s="123"/>
      <c r="K2576" s="123"/>
      <c r="L2576" s="123"/>
      <c r="M2576" s="98" t="s">
        <v>16245</v>
      </c>
      <c r="N2576" s="118"/>
    </row>
    <row r="2577" spans="1:14" x14ac:dyDescent="0.25">
      <c r="A2577" s="130">
        <v>46482840000139</v>
      </c>
      <c r="B2577" s="98" t="s">
        <v>11818</v>
      </c>
      <c r="C2577" s="123" t="s">
        <v>4626</v>
      </c>
      <c r="D2577" s="98" t="s">
        <v>13667</v>
      </c>
      <c r="E2577" s="98" t="s">
        <v>13668</v>
      </c>
      <c r="F2577" s="124">
        <v>11</v>
      </c>
      <c r="G2577" s="112">
        <v>42319</v>
      </c>
      <c r="H2577" s="98"/>
      <c r="I2577" s="123" t="str">
        <f t="shared" si="40"/>
        <v>NÃO</v>
      </c>
      <c r="J2577" s="123"/>
      <c r="K2577" s="123"/>
      <c r="L2577" s="123"/>
      <c r="M2577" s="98" t="s">
        <v>16727</v>
      </c>
      <c r="N2577" s="118"/>
    </row>
    <row r="2578" spans="1:14" x14ac:dyDescent="0.25">
      <c r="A2578" s="130">
        <v>16418766000120</v>
      </c>
      <c r="B2578" s="98" t="s">
        <v>11819</v>
      </c>
      <c r="C2578" s="123" t="s">
        <v>215</v>
      </c>
      <c r="D2578" s="98" t="s">
        <v>13667</v>
      </c>
      <c r="E2578" s="98" t="s">
        <v>13668</v>
      </c>
      <c r="F2578" s="124">
        <v>11</v>
      </c>
      <c r="G2578" s="112">
        <v>40821</v>
      </c>
      <c r="H2578" s="98"/>
      <c r="I2578" s="123" t="str">
        <f t="shared" si="40"/>
        <v>NÃO</v>
      </c>
      <c r="J2578" s="123"/>
      <c r="K2578" s="123"/>
      <c r="L2578" s="123"/>
      <c r="M2578" s="98" t="s">
        <v>13878</v>
      </c>
      <c r="N2578" s="118"/>
    </row>
    <row r="2579" spans="1:14" x14ac:dyDescent="0.25">
      <c r="A2579" s="130">
        <v>18094797000107</v>
      </c>
      <c r="B2579" s="98" t="s">
        <v>11820</v>
      </c>
      <c r="C2579" s="123" t="s">
        <v>1356</v>
      </c>
      <c r="D2579" s="98" t="s">
        <v>13667</v>
      </c>
      <c r="E2579" s="98" t="s">
        <v>13668</v>
      </c>
      <c r="F2579" s="124">
        <v>11</v>
      </c>
      <c r="G2579" s="112">
        <v>42125</v>
      </c>
      <c r="H2579" s="98"/>
      <c r="I2579" s="123" t="str">
        <f t="shared" si="40"/>
        <v>NÃO</v>
      </c>
      <c r="J2579" s="123"/>
      <c r="K2579" s="123"/>
      <c r="L2579" s="123"/>
      <c r="M2579" s="98" t="s">
        <v>14533</v>
      </c>
      <c r="N2579" s="118"/>
    </row>
    <row r="2580" spans="1:14" x14ac:dyDescent="0.25">
      <c r="A2580" s="130">
        <v>19279827000104</v>
      </c>
      <c r="B2580" s="98" t="s">
        <v>11821</v>
      </c>
      <c r="C2580" s="123" t="s">
        <v>1356</v>
      </c>
      <c r="D2580" s="98" t="s">
        <v>13667</v>
      </c>
      <c r="E2580" s="98" t="s">
        <v>13668</v>
      </c>
      <c r="F2580" s="124">
        <v>11</v>
      </c>
      <c r="G2580" s="112">
        <v>40899</v>
      </c>
      <c r="H2580" s="98"/>
      <c r="I2580" s="123" t="str">
        <f t="shared" si="40"/>
        <v>NÃO</v>
      </c>
      <c r="J2580" s="123"/>
      <c r="K2580" s="123"/>
      <c r="L2580" s="123"/>
      <c r="M2580" s="98" t="s">
        <v>14536</v>
      </c>
      <c r="N2580" s="118"/>
    </row>
    <row r="2581" spans="1:14" x14ac:dyDescent="0.25">
      <c r="A2581" s="130">
        <v>1609497000102</v>
      </c>
      <c r="B2581" s="98" t="s">
        <v>11822</v>
      </c>
      <c r="C2581" s="123" t="s">
        <v>3513</v>
      </c>
      <c r="D2581" s="98" t="s">
        <v>13667</v>
      </c>
      <c r="E2581" s="98" t="s">
        <v>13668</v>
      </c>
      <c r="F2581" s="124">
        <v>11</v>
      </c>
      <c r="G2581" s="112">
        <v>43103</v>
      </c>
      <c r="H2581" s="98"/>
      <c r="I2581" s="123" t="str">
        <f t="shared" si="40"/>
        <v>NÃO</v>
      </c>
      <c r="J2581" s="123"/>
      <c r="K2581" s="123"/>
      <c r="L2581" s="123"/>
      <c r="M2581" s="98" t="s">
        <v>15952</v>
      </c>
      <c r="N2581" s="118"/>
    </row>
    <row r="2582" spans="1:14" x14ac:dyDescent="0.25">
      <c r="A2582" s="130">
        <v>4530044000184</v>
      </c>
      <c r="B2582" s="98" t="s">
        <v>11823</v>
      </c>
      <c r="C2582" s="123" t="s">
        <v>133</v>
      </c>
      <c r="D2582" s="98" t="s">
        <v>13667</v>
      </c>
      <c r="E2582" s="98" t="s">
        <v>13668</v>
      </c>
      <c r="F2582" s="124">
        <v>11</v>
      </c>
      <c r="G2582" s="112">
        <v>38616</v>
      </c>
      <c r="H2582" s="98"/>
      <c r="I2582" s="123" t="str">
        <f t="shared" si="40"/>
        <v>NÃO</v>
      </c>
      <c r="J2582" s="123"/>
      <c r="K2582" s="123"/>
      <c r="L2582" s="123"/>
      <c r="M2582" s="98"/>
      <c r="N2582" s="118"/>
    </row>
    <row r="2583" spans="1:14" x14ac:dyDescent="0.25">
      <c r="A2583" s="130">
        <v>87613535000116</v>
      </c>
      <c r="B2583" s="98" t="s">
        <v>11824</v>
      </c>
      <c r="C2583" s="123" t="s">
        <v>3812</v>
      </c>
      <c r="D2583" s="98" t="s">
        <v>13667</v>
      </c>
      <c r="E2583" s="98" t="s">
        <v>13668</v>
      </c>
      <c r="F2583" s="124">
        <v>14</v>
      </c>
      <c r="G2583" s="112">
        <v>44044</v>
      </c>
      <c r="H2583" s="98"/>
      <c r="I2583" s="123" t="str">
        <f t="shared" si="40"/>
        <v>SIM</v>
      </c>
      <c r="J2583" s="123"/>
      <c r="K2583" s="123"/>
      <c r="L2583" s="123"/>
      <c r="M2583" s="98"/>
      <c r="N2583" s="118"/>
    </row>
    <row r="2584" spans="1:14" x14ac:dyDescent="0.25">
      <c r="A2584" s="130">
        <v>21154174000189</v>
      </c>
      <c r="B2584" s="98" t="s">
        <v>11825</v>
      </c>
      <c r="C2584" s="123" t="s">
        <v>1356</v>
      </c>
      <c r="D2584" s="98" t="s">
        <v>13667</v>
      </c>
      <c r="E2584" s="98" t="s">
        <v>13668</v>
      </c>
      <c r="F2584" s="124">
        <v>11</v>
      </c>
      <c r="G2584" s="112">
        <v>43746</v>
      </c>
      <c r="H2584" s="98"/>
      <c r="I2584" s="123" t="str">
        <f t="shared" si="40"/>
        <v>NÃO</v>
      </c>
      <c r="J2584" s="123"/>
      <c r="K2584" s="123"/>
      <c r="L2584" s="123"/>
      <c r="M2584" s="98"/>
      <c r="N2584" s="118"/>
    </row>
    <row r="2585" spans="1:14" x14ac:dyDescent="0.25">
      <c r="A2585" s="130">
        <v>46599825000175</v>
      </c>
      <c r="B2585" s="98" t="s">
        <v>11826</v>
      </c>
      <c r="C2585" s="123" t="s">
        <v>4626</v>
      </c>
      <c r="D2585" s="98" t="s">
        <v>13667</v>
      </c>
      <c r="E2585" s="98" t="s">
        <v>13668</v>
      </c>
      <c r="F2585" s="124">
        <v>11</v>
      </c>
      <c r="G2585" s="112">
        <v>38936</v>
      </c>
      <c r="H2585" s="98"/>
      <c r="I2585" s="123" t="str">
        <f t="shared" si="40"/>
        <v>NÃO</v>
      </c>
      <c r="J2585" s="123"/>
      <c r="K2585" s="123"/>
      <c r="L2585" s="123"/>
      <c r="M2585" s="98"/>
      <c r="N2585" s="118"/>
    </row>
    <row r="2586" spans="1:14" x14ac:dyDescent="0.25">
      <c r="A2586" s="130">
        <v>39228739000190</v>
      </c>
      <c r="B2586" s="98" t="s">
        <v>11827</v>
      </c>
      <c r="C2586" s="123" t="s">
        <v>3513</v>
      </c>
      <c r="D2586" s="98" t="s">
        <v>13667</v>
      </c>
      <c r="E2586" s="98" t="s">
        <v>13668</v>
      </c>
      <c r="F2586" s="124">
        <v>11</v>
      </c>
      <c r="G2586" s="112">
        <v>40179</v>
      </c>
      <c r="H2586" s="98"/>
      <c r="I2586" s="123" t="str">
        <f t="shared" si="40"/>
        <v>NÃO</v>
      </c>
      <c r="J2586" s="123"/>
      <c r="K2586" s="123"/>
      <c r="L2586" s="123"/>
      <c r="M2586" s="98"/>
      <c r="N2586" s="118"/>
    </row>
    <row r="2587" spans="1:14" x14ac:dyDescent="0.25">
      <c r="A2587" s="130">
        <v>27150549000119</v>
      </c>
      <c r="B2587" s="98" t="s">
        <v>11828</v>
      </c>
      <c r="C2587" s="123" t="s">
        <v>821</v>
      </c>
      <c r="D2587" s="98" t="s">
        <v>13667</v>
      </c>
      <c r="E2587" s="98" t="s">
        <v>13668</v>
      </c>
      <c r="F2587" s="124">
        <v>11</v>
      </c>
      <c r="G2587" s="112">
        <v>43654</v>
      </c>
      <c r="H2587" s="98"/>
      <c r="I2587" s="123" t="str">
        <f t="shared" si="40"/>
        <v>NÃO</v>
      </c>
      <c r="J2587" s="123"/>
      <c r="K2587" s="123"/>
      <c r="L2587" s="123"/>
      <c r="M2587" s="98"/>
      <c r="N2587" s="118"/>
    </row>
    <row r="2588" spans="1:14" x14ac:dyDescent="0.25">
      <c r="A2588" s="130">
        <v>7707094000182</v>
      </c>
      <c r="B2588" s="98" t="s">
        <v>11829</v>
      </c>
      <c r="C2588" s="123" t="s">
        <v>634</v>
      </c>
      <c r="D2588" s="98" t="s">
        <v>13667</v>
      </c>
      <c r="E2588" s="98" t="s">
        <v>13668</v>
      </c>
      <c r="F2588" s="124">
        <v>11</v>
      </c>
      <c r="G2588" s="112">
        <v>40938</v>
      </c>
      <c r="H2588" s="98"/>
      <c r="I2588" s="123" t="str">
        <f t="shared" si="40"/>
        <v>NÃO</v>
      </c>
      <c r="J2588" s="123"/>
      <c r="K2588" s="123"/>
      <c r="L2588" s="123"/>
      <c r="M2588" s="98" t="s">
        <v>13963</v>
      </c>
      <c r="N2588" s="118"/>
    </row>
    <row r="2589" spans="1:14" x14ac:dyDescent="0.25">
      <c r="A2589" s="130">
        <v>6738132000100</v>
      </c>
      <c r="B2589" s="98" t="s">
        <v>11830</v>
      </c>
      <c r="C2589" s="123" t="s">
        <v>634</v>
      </c>
      <c r="D2589" s="98" t="s">
        <v>13667</v>
      </c>
      <c r="E2589" s="98" t="s">
        <v>13668</v>
      </c>
      <c r="F2589" s="124">
        <v>11</v>
      </c>
      <c r="G2589" s="112">
        <v>41546</v>
      </c>
      <c r="H2589" s="98"/>
      <c r="I2589" s="123" t="str">
        <f t="shared" si="40"/>
        <v>NÃO</v>
      </c>
      <c r="J2589" s="123"/>
      <c r="K2589" s="123"/>
      <c r="L2589" s="123"/>
      <c r="M2589" s="98"/>
      <c r="N2589" s="118"/>
    </row>
    <row r="2590" spans="1:14" x14ac:dyDescent="0.25">
      <c r="A2590" s="130">
        <v>1617905000178</v>
      </c>
      <c r="B2590" s="98" t="s">
        <v>11831</v>
      </c>
      <c r="C2590" s="123" t="s">
        <v>2274</v>
      </c>
      <c r="D2590" s="98" t="s">
        <v>13667</v>
      </c>
      <c r="E2590" s="98" t="s">
        <v>13668</v>
      </c>
      <c r="F2590" s="124">
        <v>11</v>
      </c>
      <c r="G2590" s="112">
        <v>43221</v>
      </c>
      <c r="H2590" s="98"/>
      <c r="I2590" s="123" t="str">
        <f t="shared" si="40"/>
        <v>NÃO</v>
      </c>
      <c r="J2590" s="123"/>
      <c r="K2590" s="123"/>
      <c r="L2590" s="123"/>
      <c r="M2590" s="98" t="s">
        <v>14935</v>
      </c>
      <c r="N2590" s="118"/>
    </row>
    <row r="2591" spans="1:14" x14ac:dyDescent="0.25">
      <c r="A2591" s="130">
        <v>88587183000134</v>
      </c>
      <c r="B2591" s="98" t="s">
        <v>11832</v>
      </c>
      <c r="C2591" s="123" t="s">
        <v>3812</v>
      </c>
      <c r="D2591" s="98" t="s">
        <v>13667</v>
      </c>
      <c r="E2591" s="98" t="s">
        <v>13668</v>
      </c>
      <c r="F2591" s="124">
        <v>14</v>
      </c>
      <c r="G2591" s="112">
        <v>44013</v>
      </c>
      <c r="H2591" s="98"/>
      <c r="I2591" s="123" t="str">
        <f t="shared" si="40"/>
        <v>SIM</v>
      </c>
      <c r="J2591" s="123"/>
      <c r="K2591" s="123"/>
      <c r="L2591" s="123"/>
      <c r="M2591" s="98"/>
      <c r="N2591" s="118"/>
    </row>
    <row r="2592" spans="1:14" x14ac:dyDescent="0.25">
      <c r="A2592" s="130">
        <v>18477315000190</v>
      </c>
      <c r="B2592" s="98" t="s">
        <v>11833</v>
      </c>
      <c r="C2592" s="123" t="s">
        <v>1356</v>
      </c>
      <c r="D2592" s="98" t="s">
        <v>13667</v>
      </c>
      <c r="E2592" s="98" t="s">
        <v>13668</v>
      </c>
      <c r="F2592" s="124">
        <v>11</v>
      </c>
      <c r="G2592" s="112">
        <v>38518</v>
      </c>
      <c r="H2592" s="98"/>
      <c r="I2592" s="123" t="str">
        <f t="shared" si="40"/>
        <v>NÃO</v>
      </c>
      <c r="J2592" s="123"/>
      <c r="K2592" s="123"/>
      <c r="L2592" s="123"/>
      <c r="M2592" s="98" t="s">
        <v>14540</v>
      </c>
      <c r="N2592" s="118"/>
    </row>
    <row r="2593" spans="1:14" x14ac:dyDescent="0.25">
      <c r="A2593" s="130">
        <v>18303172000108</v>
      </c>
      <c r="B2593" s="98" t="s">
        <v>11834</v>
      </c>
      <c r="C2593" s="123" t="s">
        <v>1356</v>
      </c>
      <c r="D2593" s="98" t="s">
        <v>13667</v>
      </c>
      <c r="E2593" s="98" t="s">
        <v>13668</v>
      </c>
      <c r="F2593" s="124">
        <v>11</v>
      </c>
      <c r="G2593" s="112">
        <v>42005</v>
      </c>
      <c r="H2593" s="98"/>
      <c r="I2593" s="123" t="str">
        <f t="shared" si="40"/>
        <v>NÃO</v>
      </c>
      <c r="J2593" s="123"/>
      <c r="K2593" s="123"/>
      <c r="L2593" s="123"/>
      <c r="M2593" s="98" t="s">
        <v>14543</v>
      </c>
      <c r="N2593" s="118"/>
    </row>
    <row r="2594" spans="1:14" x14ac:dyDescent="0.25">
      <c r="A2594" s="130">
        <v>29128741000134</v>
      </c>
      <c r="B2594" s="98" t="s">
        <v>11835</v>
      </c>
      <c r="C2594" s="123" t="s">
        <v>3513</v>
      </c>
      <c r="D2594" s="98" t="s">
        <v>13667</v>
      </c>
      <c r="E2594" s="98" t="s">
        <v>13668</v>
      </c>
      <c r="F2594" s="124">
        <v>11</v>
      </c>
      <c r="G2594" s="112">
        <v>38803</v>
      </c>
      <c r="H2594" s="98"/>
      <c r="I2594" s="123" t="str">
        <f t="shared" si="40"/>
        <v>NÃO</v>
      </c>
      <c r="J2594" s="123"/>
      <c r="K2594" s="123"/>
      <c r="L2594" s="123"/>
      <c r="M2594" s="98" t="s">
        <v>15961</v>
      </c>
      <c r="N2594" s="118"/>
    </row>
    <row r="2595" spans="1:14" x14ac:dyDescent="0.25">
      <c r="A2595" s="130">
        <v>18291377000102</v>
      </c>
      <c r="B2595" s="98" t="s">
        <v>11836</v>
      </c>
      <c r="C2595" s="123" t="s">
        <v>1356</v>
      </c>
      <c r="D2595" s="98" t="s">
        <v>13667</v>
      </c>
      <c r="E2595" s="98" t="s">
        <v>13668</v>
      </c>
      <c r="F2595" s="124">
        <v>14</v>
      </c>
      <c r="G2595" s="112">
        <v>44044</v>
      </c>
      <c r="H2595" s="98"/>
      <c r="I2595" s="123" t="str">
        <f t="shared" si="40"/>
        <v>SIM</v>
      </c>
      <c r="J2595" s="123"/>
      <c r="K2595" s="123"/>
      <c r="L2595" s="123"/>
      <c r="M2595" s="98"/>
      <c r="N2595" s="118"/>
    </row>
    <row r="2596" spans="1:14" x14ac:dyDescent="0.25">
      <c r="A2596" s="130">
        <v>18602029000109</v>
      </c>
      <c r="B2596" s="98" t="s">
        <v>11837</v>
      </c>
      <c r="C2596" s="123" t="s">
        <v>1356</v>
      </c>
      <c r="D2596" s="98" t="s">
        <v>13667</v>
      </c>
      <c r="E2596" s="98" t="s">
        <v>13668</v>
      </c>
      <c r="F2596" s="124">
        <v>11</v>
      </c>
      <c r="G2596" s="112">
        <v>38939</v>
      </c>
      <c r="H2596" s="98"/>
      <c r="I2596" s="123" t="str">
        <f t="shared" si="40"/>
        <v>NÃO</v>
      </c>
      <c r="J2596" s="123"/>
      <c r="K2596" s="123"/>
      <c r="L2596" s="123"/>
      <c r="M2596" s="98" t="s">
        <v>14547</v>
      </c>
      <c r="N2596" s="118"/>
    </row>
    <row r="2597" spans="1:14" x14ac:dyDescent="0.25">
      <c r="A2597" s="130">
        <v>2542538000153</v>
      </c>
      <c r="B2597" s="98" t="s">
        <v>11838</v>
      </c>
      <c r="C2597" s="123" t="s">
        <v>901</v>
      </c>
      <c r="D2597" s="98" t="s">
        <v>13667</v>
      </c>
      <c r="E2597" s="98" t="s">
        <v>13668</v>
      </c>
      <c r="F2597" s="124">
        <v>14</v>
      </c>
      <c r="G2597" s="112">
        <v>43922</v>
      </c>
      <c r="H2597" s="98"/>
      <c r="I2597" s="123" t="str">
        <f t="shared" si="40"/>
        <v>SIM</v>
      </c>
      <c r="J2597" s="123"/>
      <c r="K2597" s="123"/>
      <c r="L2597" s="123"/>
      <c r="M2597" s="98"/>
      <c r="N2597" s="118"/>
    </row>
    <row r="2598" spans="1:14" x14ac:dyDescent="0.25">
      <c r="A2598" s="130">
        <v>35444991000186</v>
      </c>
      <c r="B2598" s="98" t="s">
        <v>11839</v>
      </c>
      <c r="C2598" s="123" t="s">
        <v>2758</v>
      </c>
      <c r="D2598" s="98" t="s">
        <v>13667</v>
      </c>
      <c r="E2598" s="98" t="s">
        <v>13668</v>
      </c>
      <c r="F2598" s="124">
        <v>11</v>
      </c>
      <c r="G2598" s="112">
        <v>42305</v>
      </c>
      <c r="H2598" s="98"/>
      <c r="I2598" s="123" t="str">
        <f t="shared" si="40"/>
        <v>NÃO</v>
      </c>
      <c r="J2598" s="123"/>
      <c r="K2598" s="123"/>
      <c r="L2598" s="123"/>
      <c r="M2598" s="98" t="s">
        <v>15315</v>
      </c>
      <c r="N2598" s="118"/>
    </row>
    <row r="2599" spans="1:14" x14ac:dyDescent="0.25">
      <c r="A2599" s="130">
        <v>12250684000169</v>
      </c>
      <c r="B2599" s="98" t="s">
        <v>11840</v>
      </c>
      <c r="C2599" s="123" t="s">
        <v>29</v>
      </c>
      <c r="D2599" s="98" t="s">
        <v>13667</v>
      </c>
      <c r="E2599" s="98" t="s">
        <v>13668</v>
      </c>
      <c r="F2599" s="124">
        <v>11</v>
      </c>
      <c r="G2599" s="112">
        <v>40302</v>
      </c>
      <c r="H2599" s="98"/>
      <c r="I2599" s="123" t="str">
        <f t="shared" si="40"/>
        <v>NÃO</v>
      </c>
      <c r="J2599" s="123"/>
      <c r="K2599" s="123"/>
      <c r="L2599" s="123"/>
      <c r="M2599" s="98" t="s">
        <v>13534</v>
      </c>
      <c r="N2599" s="118"/>
    </row>
    <row r="2600" spans="1:14" x14ac:dyDescent="0.25">
      <c r="A2600" s="130">
        <v>12081691000184</v>
      </c>
      <c r="B2600" s="98" t="s">
        <v>11841</v>
      </c>
      <c r="C2600" s="123" t="s">
        <v>1142</v>
      </c>
      <c r="D2600" s="98" t="s">
        <v>13667</v>
      </c>
      <c r="E2600" s="98" t="s">
        <v>13668</v>
      </c>
      <c r="F2600" s="124">
        <v>11</v>
      </c>
      <c r="G2600" s="112">
        <v>40151</v>
      </c>
      <c r="H2600" s="98"/>
      <c r="I2600" s="123" t="str">
        <f t="shared" si="40"/>
        <v>NÃO</v>
      </c>
      <c r="J2600" s="123"/>
      <c r="K2600" s="123"/>
      <c r="L2600" s="123"/>
      <c r="M2600" s="98"/>
      <c r="N2600" s="118"/>
    </row>
    <row r="2601" spans="1:14" x14ac:dyDescent="0.25">
      <c r="A2601" s="130">
        <v>11097342000198</v>
      </c>
      <c r="B2601" s="98" t="s">
        <v>11842</v>
      </c>
      <c r="C2601" s="123" t="s">
        <v>2758</v>
      </c>
      <c r="D2601" s="98" t="s">
        <v>13667</v>
      </c>
      <c r="E2601" s="98" t="s">
        <v>13668</v>
      </c>
      <c r="F2601" s="124">
        <v>11</v>
      </c>
      <c r="G2601" s="112">
        <v>39692</v>
      </c>
      <c r="H2601" s="98"/>
      <c r="I2601" s="123" t="str">
        <f t="shared" si="40"/>
        <v>NÃO</v>
      </c>
      <c r="J2601" s="123"/>
      <c r="K2601" s="123"/>
      <c r="L2601" s="123"/>
      <c r="M2601" s="98" t="s">
        <v>15316</v>
      </c>
      <c r="N2601" s="118"/>
    </row>
    <row r="2602" spans="1:14" x14ac:dyDescent="0.25">
      <c r="A2602" s="130">
        <v>10091536000113</v>
      </c>
      <c r="B2602" s="98" t="s">
        <v>11843</v>
      </c>
      <c r="C2602" s="123" t="s">
        <v>2758</v>
      </c>
      <c r="D2602" s="98" t="s">
        <v>13667</v>
      </c>
      <c r="E2602" s="98" t="s">
        <v>13668</v>
      </c>
      <c r="F2602" s="124">
        <v>14</v>
      </c>
      <c r="G2602" s="112">
        <v>44075</v>
      </c>
      <c r="H2602" s="98"/>
      <c r="I2602" s="123" t="str">
        <f t="shared" si="40"/>
        <v>SIM</v>
      </c>
      <c r="J2602" s="123"/>
      <c r="K2602" s="123"/>
      <c r="L2602" s="123"/>
      <c r="M2602" s="98"/>
      <c r="N2602" s="118"/>
    </row>
    <row r="2603" spans="1:14" x14ac:dyDescent="0.25">
      <c r="A2603" s="130">
        <v>18242800000184</v>
      </c>
      <c r="B2603" s="98" t="s">
        <v>11844</v>
      </c>
      <c r="C2603" s="123" t="s">
        <v>1356</v>
      </c>
      <c r="D2603" s="98" t="s">
        <v>13667</v>
      </c>
      <c r="E2603" s="98" t="s">
        <v>13668</v>
      </c>
      <c r="F2603" s="124">
        <v>11</v>
      </c>
      <c r="G2603" s="112">
        <v>40479</v>
      </c>
      <c r="H2603" s="98"/>
      <c r="I2603" s="123" t="str">
        <f t="shared" si="40"/>
        <v>NÃO</v>
      </c>
      <c r="J2603" s="123"/>
      <c r="K2603" s="123"/>
      <c r="L2603" s="123"/>
      <c r="M2603" s="98" t="s">
        <v>13534</v>
      </c>
      <c r="N2603" s="118"/>
    </row>
    <row r="2604" spans="1:14" x14ac:dyDescent="0.25">
      <c r="A2604" s="130">
        <v>7589369000120</v>
      </c>
      <c r="B2604" s="98" t="s">
        <v>11845</v>
      </c>
      <c r="C2604" s="123" t="s">
        <v>634</v>
      </c>
      <c r="D2604" s="98" t="s">
        <v>13667</v>
      </c>
      <c r="E2604" s="98" t="s">
        <v>13668</v>
      </c>
      <c r="F2604" s="124">
        <v>11</v>
      </c>
      <c r="G2604" s="112">
        <v>40251</v>
      </c>
      <c r="H2604" s="98"/>
      <c r="I2604" s="123" t="str">
        <f t="shared" si="40"/>
        <v>NÃO</v>
      </c>
      <c r="J2604" s="123"/>
      <c r="K2604" s="123"/>
      <c r="L2604" s="123"/>
      <c r="M2604" s="98"/>
      <c r="N2604" s="118"/>
    </row>
    <row r="2605" spans="1:14" x14ac:dyDescent="0.25">
      <c r="A2605" s="130">
        <v>76208867000107</v>
      </c>
      <c r="B2605" s="98" t="s">
        <v>11846</v>
      </c>
      <c r="C2605" s="123" t="s">
        <v>3143</v>
      </c>
      <c r="D2605" s="98" t="s">
        <v>13667</v>
      </c>
      <c r="E2605" s="98" t="s">
        <v>13668</v>
      </c>
      <c r="F2605" s="124">
        <v>14</v>
      </c>
      <c r="G2605" s="112">
        <v>44136</v>
      </c>
      <c r="H2605" s="98"/>
      <c r="I2605" s="123" t="str">
        <f t="shared" si="40"/>
        <v>SIM</v>
      </c>
      <c r="J2605" s="123"/>
      <c r="K2605" s="123"/>
      <c r="L2605" s="123"/>
      <c r="M2605" s="98"/>
      <c r="N2605" s="118"/>
    </row>
    <row r="2606" spans="1:14" x14ac:dyDescent="0.25">
      <c r="A2606" s="130">
        <v>90483058000126</v>
      </c>
      <c r="B2606" s="98" t="s">
        <v>11847</v>
      </c>
      <c r="C2606" s="123" t="s">
        <v>3812</v>
      </c>
      <c r="D2606" s="98" t="s">
        <v>13667</v>
      </c>
      <c r="E2606" s="98" t="s">
        <v>13668</v>
      </c>
      <c r="F2606" s="124">
        <v>14</v>
      </c>
      <c r="G2606" s="112">
        <v>44044</v>
      </c>
      <c r="H2606" s="98"/>
      <c r="I2606" s="123" t="str">
        <f t="shared" si="40"/>
        <v>SIM</v>
      </c>
      <c r="J2606" s="123"/>
      <c r="K2606" s="123"/>
      <c r="L2606" s="123"/>
      <c r="M2606" s="98"/>
      <c r="N2606" s="118"/>
    </row>
    <row r="2607" spans="1:14" x14ac:dyDescent="0.25">
      <c r="A2607" s="130">
        <v>29115458000178</v>
      </c>
      <c r="B2607" s="98" t="s">
        <v>11848</v>
      </c>
      <c r="C2607" s="123" t="s">
        <v>3513</v>
      </c>
      <c r="D2607" s="98" t="s">
        <v>13667</v>
      </c>
      <c r="E2607" s="98" t="s">
        <v>13668</v>
      </c>
      <c r="F2607" s="124">
        <v>11</v>
      </c>
      <c r="G2607" s="112">
        <v>39045</v>
      </c>
      <c r="H2607" s="98"/>
      <c r="I2607" s="123" t="str">
        <f t="shared" si="40"/>
        <v>NÃO</v>
      </c>
      <c r="J2607" s="123"/>
      <c r="K2607" s="123"/>
      <c r="L2607" s="123"/>
      <c r="M2607" s="98" t="s">
        <v>15964</v>
      </c>
      <c r="N2607" s="118"/>
    </row>
    <row r="2608" spans="1:14" x14ac:dyDescent="0.25">
      <c r="A2608" s="130">
        <v>1618704000195</v>
      </c>
      <c r="B2608" s="98" t="s">
        <v>11849</v>
      </c>
      <c r="C2608" s="123" t="s">
        <v>2758</v>
      </c>
      <c r="D2608" s="98" t="s">
        <v>13667</v>
      </c>
      <c r="E2608" s="98" t="s">
        <v>13668</v>
      </c>
      <c r="F2608" s="124">
        <v>11</v>
      </c>
      <c r="G2608" s="112">
        <v>42452</v>
      </c>
      <c r="H2608" s="98"/>
      <c r="I2608" s="123" t="str">
        <f t="shared" si="40"/>
        <v>NÃO</v>
      </c>
      <c r="J2608" s="123"/>
      <c r="K2608" s="123"/>
      <c r="L2608" s="123"/>
      <c r="M2608" s="98"/>
      <c r="N2608" s="118"/>
    </row>
    <row r="2609" spans="1:14" x14ac:dyDescent="0.25">
      <c r="A2609" s="130">
        <v>3342920000186</v>
      </c>
      <c r="B2609" s="98" t="s">
        <v>11850</v>
      </c>
      <c r="C2609" s="123" t="s">
        <v>2197</v>
      </c>
      <c r="D2609" s="98" t="s">
        <v>13667</v>
      </c>
      <c r="E2609" s="98" t="s">
        <v>13668</v>
      </c>
      <c r="F2609" s="124">
        <v>11</v>
      </c>
      <c r="G2609" s="112">
        <v>41464</v>
      </c>
      <c r="H2609" s="98"/>
      <c r="I2609" s="123" t="str">
        <f t="shared" si="40"/>
        <v>NÃO</v>
      </c>
      <c r="J2609" s="123"/>
      <c r="K2609" s="123"/>
      <c r="L2609" s="123"/>
      <c r="M2609" s="98" t="s">
        <v>14862</v>
      </c>
      <c r="N2609" s="118"/>
    </row>
    <row r="2610" spans="1:14" x14ac:dyDescent="0.25">
      <c r="A2610" s="130">
        <v>5121991000184</v>
      </c>
      <c r="B2610" s="98" t="s">
        <v>11851</v>
      </c>
      <c r="C2610" s="123" t="s">
        <v>2413</v>
      </c>
      <c r="D2610" s="98" t="s">
        <v>13667</v>
      </c>
      <c r="E2610" s="98" t="s">
        <v>13668</v>
      </c>
      <c r="F2610" s="124">
        <v>11</v>
      </c>
      <c r="G2610" s="112">
        <v>41935</v>
      </c>
      <c r="H2610" s="98"/>
      <c r="I2610" s="123" t="str">
        <f t="shared" si="40"/>
        <v>NÃO</v>
      </c>
      <c r="J2610" s="123"/>
      <c r="K2610" s="123"/>
      <c r="L2610" s="123"/>
      <c r="M2610" s="98" t="s">
        <v>15080</v>
      </c>
      <c r="N2610" s="118"/>
    </row>
    <row r="2611" spans="1:14" x14ac:dyDescent="0.25">
      <c r="A2611" s="130">
        <v>24772154000160</v>
      </c>
      <c r="B2611" s="98" t="s">
        <v>11852</v>
      </c>
      <c r="C2611" s="123" t="s">
        <v>2274</v>
      </c>
      <c r="D2611" s="98" t="s">
        <v>13667</v>
      </c>
      <c r="E2611" s="98" t="s">
        <v>13668</v>
      </c>
      <c r="F2611" s="124">
        <v>14</v>
      </c>
      <c r="G2611" s="112">
        <v>44075</v>
      </c>
      <c r="H2611" s="98"/>
      <c r="I2611" s="123" t="str">
        <f t="shared" si="40"/>
        <v>SIM</v>
      </c>
      <c r="J2611" s="123"/>
      <c r="K2611" s="123"/>
      <c r="L2611" s="123"/>
      <c r="M2611" s="98"/>
      <c r="N2611" s="118"/>
    </row>
    <row r="2612" spans="1:14" x14ac:dyDescent="0.25">
      <c r="A2612" s="130">
        <v>63761969000103</v>
      </c>
      <c r="B2612" s="98" t="s">
        <v>11853</v>
      </c>
      <c r="C2612" s="123" t="s">
        <v>3747</v>
      </c>
      <c r="D2612" s="98" t="s">
        <v>13667</v>
      </c>
      <c r="E2612" s="98" t="s">
        <v>13668</v>
      </c>
      <c r="F2612" s="124">
        <v>11</v>
      </c>
      <c r="G2612" s="112">
        <v>38605</v>
      </c>
      <c r="H2612" s="98"/>
      <c r="I2612" s="123" t="str">
        <f t="shared" si="40"/>
        <v>NÃO</v>
      </c>
      <c r="J2612" s="123"/>
      <c r="K2612" s="123"/>
      <c r="L2612" s="123"/>
      <c r="M2612" s="98" t="s">
        <v>16141</v>
      </c>
      <c r="N2612" s="118"/>
    </row>
    <row r="2613" spans="1:14" x14ac:dyDescent="0.25">
      <c r="A2613" s="130">
        <v>37275849000188</v>
      </c>
      <c r="B2613" s="98" t="s">
        <v>11854</v>
      </c>
      <c r="C2613" s="123" t="s">
        <v>901</v>
      </c>
      <c r="D2613" s="98" t="s">
        <v>13667</v>
      </c>
      <c r="E2613" s="98" t="s">
        <v>13668</v>
      </c>
      <c r="F2613" s="124">
        <v>14</v>
      </c>
      <c r="G2613" s="112">
        <v>44166</v>
      </c>
      <c r="H2613" s="98"/>
      <c r="I2613" s="123" t="str">
        <f t="shared" si="40"/>
        <v>SIM</v>
      </c>
      <c r="J2613" s="123"/>
      <c r="K2613" s="123"/>
      <c r="L2613" s="123"/>
      <c r="M2613" s="98"/>
      <c r="N2613" s="118"/>
    </row>
    <row r="2614" spans="1:14" x14ac:dyDescent="0.25">
      <c r="A2614" s="130">
        <v>6554315000167</v>
      </c>
      <c r="B2614" s="98" t="s">
        <v>11855</v>
      </c>
      <c r="C2614" s="123" t="s">
        <v>2926</v>
      </c>
      <c r="D2614" s="98" t="s">
        <v>13667</v>
      </c>
      <c r="E2614" s="98" t="s">
        <v>13668</v>
      </c>
      <c r="F2614" s="124">
        <v>11</v>
      </c>
      <c r="G2614" s="112">
        <v>43587</v>
      </c>
      <c r="H2614" s="98"/>
      <c r="I2614" s="123" t="str">
        <f t="shared" si="40"/>
        <v>NÃO</v>
      </c>
      <c r="J2614" s="123"/>
      <c r="K2614" s="123"/>
      <c r="L2614" s="123"/>
      <c r="M2614" s="98"/>
      <c r="N2614" s="118"/>
    </row>
    <row r="2615" spans="1:14" x14ac:dyDescent="0.25">
      <c r="A2615" s="130">
        <v>1505643000150</v>
      </c>
      <c r="B2615" s="98" t="s">
        <v>11856</v>
      </c>
      <c r="C2615" s="123" t="s">
        <v>901</v>
      </c>
      <c r="D2615" s="98" t="s">
        <v>13667</v>
      </c>
      <c r="E2615" s="98" t="s">
        <v>13668</v>
      </c>
      <c r="F2615" s="124">
        <v>11</v>
      </c>
      <c r="G2615" s="112">
        <v>39525</v>
      </c>
      <c r="H2615" s="98"/>
      <c r="I2615" s="123" t="str">
        <f t="shared" si="40"/>
        <v>NÃO</v>
      </c>
      <c r="J2615" s="123"/>
      <c r="K2615" s="123"/>
      <c r="L2615" s="123"/>
      <c r="M2615" s="98"/>
      <c r="N2615" s="118"/>
    </row>
    <row r="2616" spans="1:14" x14ac:dyDescent="0.25">
      <c r="A2616" s="130">
        <v>45122603000102</v>
      </c>
      <c r="B2616" s="98" t="s">
        <v>11857</v>
      </c>
      <c r="C2616" s="123" t="s">
        <v>4626</v>
      </c>
      <c r="D2616" s="98" t="s">
        <v>13667</v>
      </c>
      <c r="E2616" s="98" t="s">
        <v>13668</v>
      </c>
      <c r="F2616" s="124">
        <v>12</v>
      </c>
      <c r="G2616" s="112">
        <v>37491</v>
      </c>
      <c r="H2616" s="98"/>
      <c r="I2616" s="123" t="str">
        <f t="shared" si="40"/>
        <v>NÃO</v>
      </c>
      <c r="J2616" s="123"/>
      <c r="K2616" s="123"/>
      <c r="L2616" s="123"/>
      <c r="M2616" s="98" t="s">
        <v>16730</v>
      </c>
      <c r="N2616" s="118"/>
    </row>
    <row r="2617" spans="1:14" x14ac:dyDescent="0.25">
      <c r="A2617" s="130">
        <v>76208842000103</v>
      </c>
      <c r="B2617" s="98" t="s">
        <v>11858</v>
      </c>
      <c r="C2617" s="123" t="s">
        <v>3143</v>
      </c>
      <c r="D2617" s="98" t="s">
        <v>13667</v>
      </c>
      <c r="E2617" s="98" t="s">
        <v>13668</v>
      </c>
      <c r="F2617" s="124">
        <v>14</v>
      </c>
      <c r="G2617" s="112">
        <v>44035</v>
      </c>
      <c r="H2617" s="98"/>
      <c r="I2617" s="123" t="str">
        <f t="shared" si="40"/>
        <v>SIM</v>
      </c>
      <c r="J2617" s="123"/>
      <c r="K2617" s="123"/>
      <c r="L2617" s="123"/>
      <c r="M2617" s="98"/>
      <c r="N2617" s="118"/>
    </row>
    <row r="2618" spans="1:14" x14ac:dyDescent="0.25">
      <c r="A2618" s="130">
        <v>7616162000106</v>
      </c>
      <c r="B2618" s="98" t="s">
        <v>11859</v>
      </c>
      <c r="C2618" s="123" t="s">
        <v>634</v>
      </c>
      <c r="D2618" s="98" t="s">
        <v>13667</v>
      </c>
      <c r="E2618" s="98" t="s">
        <v>13668</v>
      </c>
      <c r="F2618" s="124">
        <v>11</v>
      </c>
      <c r="G2618" s="112">
        <v>40659</v>
      </c>
      <c r="H2618" s="98"/>
      <c r="I2618" s="123" t="str">
        <f t="shared" si="40"/>
        <v>NÃO</v>
      </c>
      <c r="J2618" s="123"/>
      <c r="K2618" s="123"/>
      <c r="L2618" s="123"/>
      <c r="M2618" s="98" t="s">
        <v>13973</v>
      </c>
      <c r="N2618" s="118"/>
    </row>
    <row r="2619" spans="1:14" x14ac:dyDescent="0.25">
      <c r="A2619" s="130">
        <v>18008870000172</v>
      </c>
      <c r="B2619" s="98" t="s">
        <v>11860</v>
      </c>
      <c r="C2619" s="123" t="s">
        <v>1356</v>
      </c>
      <c r="D2619" s="98" t="s">
        <v>13667</v>
      </c>
      <c r="E2619" s="98" t="s">
        <v>13668</v>
      </c>
      <c r="F2619" s="124">
        <v>14</v>
      </c>
      <c r="G2619" s="112">
        <v>44018</v>
      </c>
      <c r="H2619" s="98"/>
      <c r="I2619" s="123" t="str">
        <f t="shared" si="40"/>
        <v>SIM</v>
      </c>
      <c r="J2619" s="123"/>
      <c r="K2619" s="123"/>
      <c r="L2619" s="123"/>
      <c r="M2619" s="98"/>
      <c r="N2619" s="118"/>
    </row>
    <row r="2620" spans="1:14" x14ac:dyDescent="0.25">
      <c r="A2620" s="130">
        <v>6082820000156</v>
      </c>
      <c r="B2620" s="98" t="s">
        <v>11861</v>
      </c>
      <c r="C2620" s="123" t="s">
        <v>1142</v>
      </c>
      <c r="D2620" s="98" t="s">
        <v>13667</v>
      </c>
      <c r="E2620" s="98" t="s">
        <v>13668</v>
      </c>
      <c r="F2620" s="124">
        <v>11</v>
      </c>
      <c r="G2620" s="112">
        <v>41992</v>
      </c>
      <c r="H2620" s="98"/>
      <c r="I2620" s="123" t="str">
        <f t="shared" si="40"/>
        <v>NÃO</v>
      </c>
      <c r="J2620" s="123"/>
      <c r="K2620" s="123"/>
      <c r="L2620" s="123"/>
      <c r="M2620" s="98"/>
      <c r="N2620" s="118"/>
    </row>
    <row r="2621" spans="1:14" x14ac:dyDescent="0.25">
      <c r="A2621" s="130">
        <v>88830609000139</v>
      </c>
      <c r="B2621" s="98" t="s">
        <v>11862</v>
      </c>
      <c r="C2621" s="123" t="s">
        <v>3812</v>
      </c>
      <c r="D2621" s="98" t="s">
        <v>13667</v>
      </c>
      <c r="E2621" s="98" t="s">
        <v>13668</v>
      </c>
      <c r="F2621" s="124">
        <v>11</v>
      </c>
      <c r="G2621" s="112">
        <v>41907</v>
      </c>
      <c r="H2621" s="98"/>
      <c r="I2621" s="123" t="str">
        <f t="shared" si="40"/>
        <v>NÃO</v>
      </c>
      <c r="J2621" s="123"/>
      <c r="K2621" s="123"/>
      <c r="L2621" s="123"/>
      <c r="M2621" s="98" t="s">
        <v>16247</v>
      </c>
      <c r="N2621" s="118"/>
    </row>
    <row r="2622" spans="1:14" x14ac:dyDescent="0.25">
      <c r="A2622" s="130">
        <v>1612618000175</v>
      </c>
      <c r="B2622" s="98" t="s">
        <v>11863</v>
      </c>
      <c r="C2622" s="123" t="s">
        <v>2926</v>
      </c>
      <c r="D2622" s="98" t="s">
        <v>13667</v>
      </c>
      <c r="E2622" s="98" t="s">
        <v>13668</v>
      </c>
      <c r="F2622" s="124">
        <v>11</v>
      </c>
      <c r="G2622" s="112">
        <v>42053</v>
      </c>
      <c r="H2622" s="98"/>
      <c r="I2622" s="123" t="str">
        <f t="shared" si="40"/>
        <v>NÃO</v>
      </c>
      <c r="J2622" s="123"/>
      <c r="K2622" s="123"/>
      <c r="L2622" s="123"/>
      <c r="M2622" s="98" t="s">
        <v>15572</v>
      </c>
      <c r="N2622" s="118"/>
    </row>
    <row r="2623" spans="1:14" x14ac:dyDescent="0.25">
      <c r="A2623" s="130">
        <v>8004061000139</v>
      </c>
      <c r="B2623" s="98" t="s">
        <v>11864</v>
      </c>
      <c r="C2623" s="123" t="s">
        <v>3601</v>
      </c>
      <c r="D2623" s="98" t="s">
        <v>13667</v>
      </c>
      <c r="E2623" s="98" t="s">
        <v>13668</v>
      </c>
      <c r="F2623" s="124">
        <v>11</v>
      </c>
      <c r="G2623" s="112">
        <v>41712</v>
      </c>
      <c r="H2623" s="98"/>
      <c r="I2623" s="123" t="str">
        <f t="shared" si="40"/>
        <v>NÃO</v>
      </c>
      <c r="J2623" s="123"/>
      <c r="K2623" s="123"/>
      <c r="L2623" s="123"/>
      <c r="M2623" s="98" t="s">
        <v>16062</v>
      </c>
      <c r="N2623" s="118"/>
    </row>
    <row r="2624" spans="1:14" x14ac:dyDescent="0.25">
      <c r="A2624" s="130">
        <v>11361219000132</v>
      </c>
      <c r="B2624" s="98" t="s">
        <v>11865</v>
      </c>
      <c r="C2624" s="123" t="s">
        <v>2758</v>
      </c>
      <c r="D2624" s="98" t="s">
        <v>13667</v>
      </c>
      <c r="E2624" s="98" t="s">
        <v>13668</v>
      </c>
      <c r="F2624" s="124">
        <v>11</v>
      </c>
      <c r="G2624" s="112">
        <v>41913</v>
      </c>
      <c r="H2624" s="98"/>
      <c r="I2624" s="123" t="str">
        <f t="shared" si="40"/>
        <v>NÃO</v>
      </c>
      <c r="J2624" s="123"/>
      <c r="K2624" s="123"/>
      <c r="L2624" s="123"/>
      <c r="M2624" s="98" t="s">
        <v>15319</v>
      </c>
      <c r="N2624" s="118"/>
    </row>
    <row r="2625" spans="1:14" x14ac:dyDescent="0.25">
      <c r="A2625" s="130">
        <v>46634184000142</v>
      </c>
      <c r="B2625" s="98" t="s">
        <v>11867</v>
      </c>
      <c r="C2625" s="123" t="s">
        <v>4626</v>
      </c>
      <c r="D2625" s="98" t="s">
        <v>13667</v>
      </c>
      <c r="E2625" s="98" t="s">
        <v>13668</v>
      </c>
      <c r="F2625" s="124">
        <v>11</v>
      </c>
      <c r="G2625" s="112">
        <v>40393</v>
      </c>
      <c r="H2625" s="98"/>
      <c r="I2625" s="123" t="str">
        <f t="shared" si="40"/>
        <v>NÃO</v>
      </c>
      <c r="J2625" s="123"/>
      <c r="K2625" s="123"/>
      <c r="L2625" s="123"/>
      <c r="M2625" s="98"/>
      <c r="N2625" s="118"/>
    </row>
    <row r="2626" spans="1:14" x14ac:dyDescent="0.25">
      <c r="A2626" s="130">
        <v>46634614000126</v>
      </c>
      <c r="B2626" s="98" t="s">
        <v>11868</v>
      </c>
      <c r="C2626" s="123" t="s">
        <v>4626</v>
      </c>
      <c r="D2626" s="98" t="s">
        <v>13667</v>
      </c>
      <c r="E2626" s="98" t="s">
        <v>13668</v>
      </c>
      <c r="F2626" s="124">
        <v>11</v>
      </c>
      <c r="G2626" s="112">
        <v>38791</v>
      </c>
      <c r="H2626" s="98"/>
      <c r="I2626" s="123" t="str">
        <f t="shared" si="40"/>
        <v>NÃO</v>
      </c>
      <c r="J2626" s="123"/>
      <c r="K2626" s="123"/>
      <c r="L2626" s="123"/>
      <c r="M2626" s="98"/>
      <c r="N2626" s="118"/>
    </row>
    <row r="2627" spans="1:14" x14ac:dyDescent="0.25">
      <c r="A2627" s="130">
        <v>1612869000150</v>
      </c>
      <c r="B2627" s="98" t="s">
        <v>11869</v>
      </c>
      <c r="C2627" s="123" t="s">
        <v>3812</v>
      </c>
      <c r="D2627" s="98" t="s">
        <v>13667</v>
      </c>
      <c r="E2627" s="98" t="s">
        <v>13668</v>
      </c>
      <c r="F2627" s="124">
        <v>11</v>
      </c>
      <c r="G2627" s="112">
        <v>43466</v>
      </c>
      <c r="H2627" s="98"/>
      <c r="I2627" s="123" t="str">
        <f t="shared" ref="I2627:I2690" si="41">IFERROR(IF(OR(E2627="Ativos", E2627="Aposentados",E2627="Pensionistas"),IF(F2627&gt;=14,"SIM","NÃO"),""),"")</f>
        <v>NÃO</v>
      </c>
      <c r="J2627" s="123"/>
      <c r="K2627" s="123"/>
      <c r="L2627" s="123"/>
      <c r="M2627" s="98"/>
      <c r="N2627" s="118"/>
    </row>
    <row r="2628" spans="1:14" x14ac:dyDescent="0.25">
      <c r="A2628" s="130">
        <v>76105626000124</v>
      </c>
      <c r="B2628" s="98" t="s">
        <v>11870</v>
      </c>
      <c r="C2628" s="123" t="s">
        <v>3143</v>
      </c>
      <c r="D2628" s="98" t="s">
        <v>13667</v>
      </c>
      <c r="E2628" s="98" t="s">
        <v>13668</v>
      </c>
      <c r="F2628" s="124">
        <v>11</v>
      </c>
      <c r="G2628" s="112">
        <v>41507</v>
      </c>
      <c r="H2628" s="98"/>
      <c r="I2628" s="123" t="str">
        <f t="shared" si="41"/>
        <v>NÃO</v>
      </c>
      <c r="J2628" s="123"/>
      <c r="K2628" s="123"/>
      <c r="L2628" s="123"/>
      <c r="M2628" s="98" t="s">
        <v>15697</v>
      </c>
      <c r="N2628" s="118"/>
    </row>
    <row r="2629" spans="1:14" x14ac:dyDescent="0.25">
      <c r="A2629" s="130">
        <v>92000223000177</v>
      </c>
      <c r="B2629" s="98" t="s">
        <v>11871</v>
      </c>
      <c r="C2629" s="123" t="s">
        <v>3812</v>
      </c>
      <c r="D2629" s="98" t="s">
        <v>13667</v>
      </c>
      <c r="E2629" s="98" t="s">
        <v>13668</v>
      </c>
      <c r="F2629" s="124">
        <v>11</v>
      </c>
      <c r="G2629" s="112">
        <v>41275</v>
      </c>
      <c r="H2629" s="98"/>
      <c r="I2629" s="123" t="str">
        <f t="shared" si="41"/>
        <v>NÃO</v>
      </c>
      <c r="J2629" s="123"/>
      <c r="K2629" s="123"/>
      <c r="L2629" s="123"/>
      <c r="M2629" s="98" t="s">
        <v>13703</v>
      </c>
      <c r="N2629" s="118"/>
    </row>
    <row r="2630" spans="1:14" x14ac:dyDescent="0.25">
      <c r="A2630" s="130">
        <v>92005545000109</v>
      </c>
      <c r="B2630" s="98" t="s">
        <v>11872</v>
      </c>
      <c r="C2630" s="123" t="s">
        <v>3812</v>
      </c>
      <c r="D2630" s="98" t="s">
        <v>13667</v>
      </c>
      <c r="E2630" s="98" t="s">
        <v>13668</v>
      </c>
      <c r="F2630" s="124">
        <v>14</v>
      </c>
      <c r="G2630" s="112">
        <v>44136</v>
      </c>
      <c r="H2630" s="98"/>
      <c r="I2630" s="123" t="str">
        <f t="shared" si="41"/>
        <v>SIM</v>
      </c>
      <c r="J2630" s="123"/>
      <c r="K2630" s="123"/>
      <c r="L2630" s="123"/>
      <c r="M2630" s="98"/>
      <c r="N2630" s="118"/>
    </row>
    <row r="2631" spans="1:14" x14ac:dyDescent="0.25">
      <c r="A2631" s="130">
        <v>92324748000168</v>
      </c>
      <c r="B2631" s="98" t="s">
        <v>11873</v>
      </c>
      <c r="C2631" s="123" t="s">
        <v>3812</v>
      </c>
      <c r="D2631" s="98" t="s">
        <v>13667</v>
      </c>
      <c r="E2631" s="98" t="s">
        <v>13668</v>
      </c>
      <c r="F2631" s="124">
        <v>14</v>
      </c>
      <c r="G2631" s="112">
        <v>44044</v>
      </c>
      <c r="H2631" s="98"/>
      <c r="I2631" s="123" t="str">
        <f t="shared" si="41"/>
        <v>SIM</v>
      </c>
      <c r="J2631" s="123"/>
      <c r="K2631" s="123"/>
      <c r="L2631" s="123"/>
      <c r="M2631" s="98"/>
      <c r="N2631" s="118"/>
    </row>
    <row r="2632" spans="1:14" x14ac:dyDescent="0.25">
      <c r="A2632" s="130">
        <v>87612990000105</v>
      </c>
      <c r="B2632" s="98" t="s">
        <v>11874</v>
      </c>
      <c r="C2632" s="123" t="s">
        <v>3812</v>
      </c>
      <c r="D2632" s="98" t="s">
        <v>13667</v>
      </c>
      <c r="E2632" s="98" t="s">
        <v>13668</v>
      </c>
      <c r="F2632" s="124">
        <v>14</v>
      </c>
      <c r="G2632" s="112">
        <v>44039</v>
      </c>
      <c r="H2632" s="98"/>
      <c r="I2632" s="123" t="str">
        <f t="shared" si="41"/>
        <v>SIM</v>
      </c>
      <c r="J2632" s="123"/>
      <c r="K2632" s="123"/>
      <c r="L2632" s="123"/>
      <c r="M2632" s="98"/>
      <c r="N2632" s="118"/>
    </row>
    <row r="2633" spans="1:14" x14ac:dyDescent="0.25">
      <c r="A2633" s="130">
        <v>25043530000148</v>
      </c>
      <c r="B2633" s="98" t="s">
        <v>11875</v>
      </c>
      <c r="C2633" s="123" t="s">
        <v>901</v>
      </c>
      <c r="D2633" s="98" t="s">
        <v>13667</v>
      </c>
      <c r="E2633" s="98" t="s">
        <v>13668</v>
      </c>
      <c r="F2633" s="124">
        <v>11</v>
      </c>
      <c r="G2633" s="112">
        <v>43160</v>
      </c>
      <c r="H2633" s="98"/>
      <c r="I2633" s="123" t="str">
        <f t="shared" si="41"/>
        <v>NÃO</v>
      </c>
      <c r="J2633" s="123"/>
      <c r="K2633" s="123"/>
      <c r="L2633" s="123"/>
      <c r="M2633" s="98" t="s">
        <v>14188</v>
      </c>
      <c r="N2633" s="118"/>
    </row>
    <row r="2634" spans="1:14" x14ac:dyDescent="0.25">
      <c r="A2634" s="130">
        <v>11049806000190</v>
      </c>
      <c r="B2634" s="98" t="s">
        <v>11876</v>
      </c>
      <c r="C2634" s="123" t="s">
        <v>2758</v>
      </c>
      <c r="D2634" s="98" t="s">
        <v>13667</v>
      </c>
      <c r="E2634" s="98" t="s">
        <v>13668</v>
      </c>
      <c r="F2634" s="124">
        <v>11</v>
      </c>
      <c r="G2634" s="112">
        <v>38729</v>
      </c>
      <c r="H2634" s="98"/>
      <c r="I2634" s="123" t="str">
        <f t="shared" si="41"/>
        <v>NÃO</v>
      </c>
      <c r="J2634" s="123"/>
      <c r="K2634" s="123"/>
      <c r="L2634" s="123"/>
      <c r="M2634" s="98"/>
      <c r="N2634" s="118"/>
    </row>
    <row r="2635" spans="1:14" x14ac:dyDescent="0.25">
      <c r="A2635" s="130">
        <v>12334629000157</v>
      </c>
      <c r="B2635" s="98" t="s">
        <v>11877</v>
      </c>
      <c r="C2635" s="123" t="s">
        <v>29</v>
      </c>
      <c r="D2635" s="98" t="s">
        <v>13667</v>
      </c>
      <c r="E2635" s="98" t="s">
        <v>13668</v>
      </c>
      <c r="F2635" s="124">
        <v>11</v>
      </c>
      <c r="G2635" s="112">
        <v>38992</v>
      </c>
      <c r="H2635" s="98"/>
      <c r="I2635" s="123" t="str">
        <f t="shared" si="41"/>
        <v>NÃO</v>
      </c>
      <c r="J2635" s="123"/>
      <c r="K2635" s="123"/>
      <c r="L2635" s="123"/>
      <c r="M2635" s="98"/>
      <c r="N2635" s="118"/>
    </row>
    <row r="2636" spans="1:14" x14ac:dyDescent="0.25">
      <c r="A2636" s="130">
        <v>87613220000179</v>
      </c>
      <c r="B2636" s="98" t="s">
        <v>11878</v>
      </c>
      <c r="C2636" s="123" t="s">
        <v>3812</v>
      </c>
      <c r="D2636" s="98" t="s">
        <v>13667</v>
      </c>
      <c r="E2636" s="98" t="s">
        <v>13668</v>
      </c>
      <c r="F2636" s="124">
        <v>14</v>
      </c>
      <c r="G2636" s="112">
        <v>44136</v>
      </c>
      <c r="H2636" s="98"/>
      <c r="I2636" s="123" t="str">
        <f t="shared" si="41"/>
        <v>SIM</v>
      </c>
      <c r="J2636" s="123"/>
      <c r="K2636" s="123"/>
      <c r="L2636" s="123"/>
      <c r="M2636" s="98"/>
      <c r="N2636" s="118"/>
    </row>
    <row r="2637" spans="1:14" x14ac:dyDescent="0.25">
      <c r="A2637" s="130">
        <v>3507530000119</v>
      </c>
      <c r="B2637" s="98" t="s">
        <v>11879</v>
      </c>
      <c r="C2637" s="123" t="s">
        <v>2274</v>
      </c>
      <c r="D2637" s="98" t="s">
        <v>13667</v>
      </c>
      <c r="E2637" s="98" t="s">
        <v>13668</v>
      </c>
      <c r="F2637" s="124">
        <v>11</v>
      </c>
      <c r="G2637" s="112">
        <v>42006</v>
      </c>
      <c r="H2637" s="98"/>
      <c r="I2637" s="123" t="str">
        <f t="shared" si="41"/>
        <v>NÃO</v>
      </c>
      <c r="J2637" s="123"/>
      <c r="K2637" s="123"/>
      <c r="L2637" s="123"/>
      <c r="M2637" s="98"/>
      <c r="N2637" s="118"/>
    </row>
    <row r="2638" spans="1:14" x14ac:dyDescent="0.25">
      <c r="A2638" s="130">
        <v>1612489000115</v>
      </c>
      <c r="B2638" s="98" t="s">
        <v>11880</v>
      </c>
      <c r="C2638" s="123" t="s">
        <v>1356</v>
      </c>
      <c r="D2638" s="98" t="s">
        <v>13667</v>
      </c>
      <c r="E2638" s="98" t="s">
        <v>13668</v>
      </c>
      <c r="F2638" s="124">
        <v>11</v>
      </c>
      <c r="G2638" s="112">
        <v>38789</v>
      </c>
      <c r="H2638" s="98"/>
      <c r="I2638" s="123" t="str">
        <f t="shared" si="41"/>
        <v>NÃO</v>
      </c>
      <c r="J2638" s="123"/>
      <c r="K2638" s="123"/>
      <c r="L2638" s="123"/>
      <c r="M2638" s="98" t="s">
        <v>14552</v>
      </c>
      <c r="N2638" s="118"/>
    </row>
    <row r="2639" spans="1:14" x14ac:dyDescent="0.25">
      <c r="A2639" s="130">
        <v>24859332000194</v>
      </c>
      <c r="B2639" s="98" t="s">
        <v>11881</v>
      </c>
      <c r="C2639" s="123" t="s">
        <v>901</v>
      </c>
      <c r="D2639" s="98" t="s">
        <v>13667</v>
      </c>
      <c r="E2639" s="98" t="s">
        <v>13668</v>
      </c>
      <c r="F2639" s="124">
        <v>11</v>
      </c>
      <c r="G2639" s="112">
        <v>43809</v>
      </c>
      <c r="H2639" s="98"/>
      <c r="I2639" s="123" t="str">
        <f t="shared" si="41"/>
        <v>NÃO</v>
      </c>
      <c r="J2639" s="123"/>
      <c r="K2639" s="123"/>
      <c r="L2639" s="123"/>
      <c r="M2639" s="98"/>
      <c r="N2639" s="118"/>
    </row>
    <row r="2640" spans="1:14" x14ac:dyDescent="0.25">
      <c r="A2640" s="130">
        <v>24651200000172</v>
      </c>
      <c r="B2640" s="98" t="s">
        <v>11882</v>
      </c>
      <c r="C2640" s="123" t="s">
        <v>2197</v>
      </c>
      <c r="D2640" s="98" t="s">
        <v>13667</v>
      </c>
      <c r="E2640" s="98" t="s">
        <v>13668</v>
      </c>
      <c r="F2640" s="124">
        <v>11</v>
      </c>
      <c r="G2640" s="112">
        <v>41367</v>
      </c>
      <c r="H2640" s="98"/>
      <c r="I2640" s="123" t="str">
        <f t="shared" si="41"/>
        <v>NÃO</v>
      </c>
      <c r="J2640" s="123"/>
      <c r="K2640" s="123"/>
      <c r="L2640" s="123"/>
      <c r="M2640" s="98" t="s">
        <v>14865</v>
      </c>
      <c r="N2640" s="118"/>
    </row>
    <row r="2641" spans="1:14" x14ac:dyDescent="0.25">
      <c r="A2641" s="130">
        <v>6117709000158</v>
      </c>
      <c r="B2641" s="98" t="s">
        <v>11883</v>
      </c>
      <c r="C2641" s="123" t="s">
        <v>1142</v>
      </c>
      <c r="D2641" s="98" t="s">
        <v>13667</v>
      </c>
      <c r="E2641" s="98" t="s">
        <v>13668</v>
      </c>
      <c r="F2641" s="124">
        <v>11</v>
      </c>
      <c r="G2641" s="112">
        <v>38626</v>
      </c>
      <c r="H2641" s="98"/>
      <c r="I2641" s="123" t="str">
        <f t="shared" si="41"/>
        <v>NÃO</v>
      </c>
      <c r="J2641" s="123"/>
      <c r="K2641" s="123"/>
      <c r="L2641" s="123"/>
      <c r="M2641" s="98" t="s">
        <v>14402</v>
      </c>
      <c r="N2641" s="118"/>
    </row>
    <row r="2642" spans="1:14" x14ac:dyDescent="0.25">
      <c r="A2642" s="130">
        <v>83021808000182</v>
      </c>
      <c r="B2642" s="98" t="s">
        <v>11884</v>
      </c>
      <c r="C2642" s="123" t="s">
        <v>4289</v>
      </c>
      <c r="D2642" s="98" t="s">
        <v>13667</v>
      </c>
      <c r="E2642" s="98" t="s">
        <v>13668</v>
      </c>
      <c r="F2642" s="124">
        <v>11</v>
      </c>
      <c r="G2642" s="112">
        <v>37742</v>
      </c>
      <c r="H2642" s="98"/>
      <c r="I2642" s="123" t="str">
        <f t="shared" si="41"/>
        <v>NÃO</v>
      </c>
      <c r="J2642" s="123"/>
      <c r="K2642" s="123"/>
      <c r="L2642" s="123"/>
      <c r="M2642" s="98"/>
      <c r="N2642" s="118"/>
    </row>
    <row r="2643" spans="1:14" x14ac:dyDescent="0.25">
      <c r="A2643" s="130">
        <v>88743604000179</v>
      </c>
      <c r="B2643" s="98" t="s">
        <v>11885</v>
      </c>
      <c r="C2643" s="123" t="s">
        <v>3812</v>
      </c>
      <c r="D2643" s="98" t="s">
        <v>13667</v>
      </c>
      <c r="E2643" s="98" t="s">
        <v>13668</v>
      </c>
      <c r="F2643" s="124">
        <v>11</v>
      </c>
      <c r="G2643" s="112">
        <v>40326</v>
      </c>
      <c r="H2643" s="98"/>
      <c r="I2643" s="123" t="str">
        <f t="shared" si="41"/>
        <v>NÃO</v>
      </c>
      <c r="J2643" s="123"/>
      <c r="K2643" s="123"/>
      <c r="L2643" s="123"/>
      <c r="M2643" s="98"/>
      <c r="N2643" s="118"/>
    </row>
    <row r="2644" spans="1:14" x14ac:dyDescent="0.25">
      <c r="A2644" s="130">
        <v>76995414000160</v>
      </c>
      <c r="B2644" s="98" t="s">
        <v>11886</v>
      </c>
      <c r="C2644" s="123" t="s">
        <v>3143</v>
      </c>
      <c r="D2644" s="98" t="s">
        <v>13667</v>
      </c>
      <c r="E2644" s="98" t="s">
        <v>13668</v>
      </c>
      <c r="F2644" s="124">
        <v>14</v>
      </c>
      <c r="G2644" s="112">
        <v>44044</v>
      </c>
      <c r="H2644" s="98"/>
      <c r="I2644" s="123" t="str">
        <f t="shared" si="41"/>
        <v>SIM</v>
      </c>
      <c r="J2644" s="123"/>
      <c r="K2644" s="123"/>
      <c r="L2644" s="123"/>
      <c r="M2644" s="98"/>
      <c r="N2644" s="118"/>
    </row>
    <row r="2645" spans="1:14" x14ac:dyDescent="0.25">
      <c r="A2645" s="130">
        <v>63386627000142</v>
      </c>
      <c r="B2645" s="98" t="s">
        <v>11887</v>
      </c>
      <c r="C2645" s="123" t="s">
        <v>634</v>
      </c>
      <c r="D2645" s="98" t="s">
        <v>13667</v>
      </c>
      <c r="E2645" s="98" t="s">
        <v>13668</v>
      </c>
      <c r="F2645" s="124">
        <v>11</v>
      </c>
      <c r="G2645" s="112">
        <v>39168</v>
      </c>
      <c r="H2645" s="98"/>
      <c r="I2645" s="123" t="str">
        <f t="shared" si="41"/>
        <v>NÃO</v>
      </c>
      <c r="J2645" s="123"/>
      <c r="K2645" s="123"/>
      <c r="L2645" s="123"/>
      <c r="M2645" s="98" t="s">
        <v>13534</v>
      </c>
      <c r="N2645" s="118"/>
    </row>
    <row r="2646" spans="1:14" x14ac:dyDescent="0.25">
      <c r="A2646" s="130">
        <v>23555279000175</v>
      </c>
      <c r="B2646" s="98" t="s">
        <v>11888</v>
      </c>
      <c r="C2646" s="123" t="s">
        <v>634</v>
      </c>
      <c r="D2646" s="98" t="s">
        <v>13667</v>
      </c>
      <c r="E2646" s="98" t="s">
        <v>13668</v>
      </c>
      <c r="F2646" s="124">
        <v>11</v>
      </c>
      <c r="G2646" s="112">
        <v>40452</v>
      </c>
      <c r="H2646" s="98"/>
      <c r="I2646" s="123" t="str">
        <f t="shared" si="41"/>
        <v>NÃO</v>
      </c>
      <c r="J2646" s="123"/>
      <c r="K2646" s="123"/>
      <c r="L2646" s="123"/>
      <c r="M2646" s="98"/>
      <c r="N2646" s="118"/>
    </row>
    <row r="2647" spans="1:14" x14ac:dyDescent="0.25">
      <c r="A2647" s="130">
        <v>76309806000128</v>
      </c>
      <c r="B2647" s="98" t="s">
        <v>11889</v>
      </c>
      <c r="C2647" s="123" t="s">
        <v>3143</v>
      </c>
      <c r="D2647" s="98" t="s">
        <v>13667</v>
      </c>
      <c r="E2647" s="98" t="s">
        <v>13668</v>
      </c>
      <c r="F2647" s="124">
        <v>14</v>
      </c>
      <c r="G2647" s="112">
        <v>44136</v>
      </c>
      <c r="H2647" s="98"/>
      <c r="I2647" s="123" t="str">
        <f t="shared" si="41"/>
        <v>SIM</v>
      </c>
      <c r="J2647" s="123"/>
      <c r="K2647" s="123"/>
      <c r="L2647" s="123"/>
      <c r="M2647" s="98"/>
      <c r="N2647" s="118"/>
    </row>
    <row r="2648" spans="1:14" x14ac:dyDescent="0.25">
      <c r="A2648" s="130">
        <v>36862621000121</v>
      </c>
      <c r="B2648" s="98" t="s">
        <v>11890</v>
      </c>
      <c r="C2648" s="123" t="s">
        <v>901</v>
      </c>
      <c r="D2648" s="98" t="s">
        <v>13667</v>
      </c>
      <c r="E2648" s="98" t="s">
        <v>13668</v>
      </c>
      <c r="F2648" s="124">
        <v>11</v>
      </c>
      <c r="G2648" s="112">
        <v>42730</v>
      </c>
      <c r="H2648" s="98"/>
      <c r="I2648" s="123" t="str">
        <f t="shared" si="41"/>
        <v>NÃO</v>
      </c>
      <c r="J2648" s="123"/>
      <c r="K2648" s="123"/>
      <c r="L2648" s="123"/>
      <c r="M2648" s="98"/>
      <c r="N2648" s="118"/>
    </row>
    <row r="2649" spans="1:14" x14ac:dyDescent="0.25">
      <c r="A2649" s="130">
        <v>90256686000179</v>
      </c>
      <c r="B2649" s="98" t="s">
        <v>11891</v>
      </c>
      <c r="C2649" s="123" t="s">
        <v>3812</v>
      </c>
      <c r="D2649" s="98" t="s">
        <v>13667</v>
      </c>
      <c r="E2649" s="98" t="s">
        <v>13668</v>
      </c>
      <c r="F2649" s="124">
        <v>11</v>
      </c>
      <c r="G2649" s="112">
        <v>40318</v>
      </c>
      <c r="H2649" s="98"/>
      <c r="I2649" s="123" t="str">
        <f t="shared" si="41"/>
        <v>NÃO</v>
      </c>
      <c r="J2649" s="123"/>
      <c r="K2649" s="123"/>
      <c r="L2649" s="123"/>
      <c r="M2649" s="98"/>
      <c r="N2649" s="118"/>
    </row>
    <row r="2650" spans="1:14" x14ac:dyDescent="0.25">
      <c r="A2650" s="130">
        <v>88202437000159</v>
      </c>
      <c r="B2650" s="98" t="s">
        <v>11892</v>
      </c>
      <c r="C2650" s="123" t="s">
        <v>3812</v>
      </c>
      <c r="D2650" s="98" t="s">
        <v>13667</v>
      </c>
      <c r="E2650" s="98" t="s">
        <v>13668</v>
      </c>
      <c r="F2650" s="124">
        <v>11</v>
      </c>
      <c r="G2650" s="112">
        <v>43831</v>
      </c>
      <c r="H2650" s="98"/>
      <c r="I2650" s="123" t="str">
        <f t="shared" si="41"/>
        <v>NÃO</v>
      </c>
      <c r="J2650" s="123"/>
      <c r="K2650" s="123"/>
      <c r="L2650" s="123"/>
      <c r="M2650" s="98"/>
      <c r="N2650" s="118"/>
    </row>
    <row r="2651" spans="1:14" x14ac:dyDescent="0.25">
      <c r="A2651" s="130">
        <v>1310499000104</v>
      </c>
      <c r="B2651" s="98" t="s">
        <v>11893</v>
      </c>
      <c r="C2651" s="123" t="s">
        <v>2274</v>
      </c>
      <c r="D2651" s="98" t="s">
        <v>13667</v>
      </c>
      <c r="E2651" s="98" t="s">
        <v>13668</v>
      </c>
      <c r="F2651" s="124">
        <v>14</v>
      </c>
      <c r="G2651" s="112">
        <v>44013</v>
      </c>
      <c r="H2651" s="98"/>
      <c r="I2651" s="123" t="str">
        <f t="shared" si="41"/>
        <v>SIM</v>
      </c>
      <c r="J2651" s="123"/>
      <c r="K2651" s="123"/>
      <c r="L2651" s="123"/>
      <c r="M2651" s="98"/>
      <c r="N2651" s="118"/>
    </row>
    <row r="2652" spans="1:14" x14ac:dyDescent="0.25">
      <c r="A2652" s="130">
        <v>4262432000121</v>
      </c>
      <c r="B2652" s="98" t="s">
        <v>11894</v>
      </c>
      <c r="C2652" s="123" t="s">
        <v>133</v>
      </c>
      <c r="D2652" s="98" t="s">
        <v>13667</v>
      </c>
      <c r="E2652" s="98" t="s">
        <v>13668</v>
      </c>
      <c r="F2652" s="124">
        <v>11</v>
      </c>
      <c r="G2652" s="112">
        <v>40368</v>
      </c>
      <c r="H2652" s="98"/>
      <c r="I2652" s="123" t="str">
        <f t="shared" si="41"/>
        <v>NÃO</v>
      </c>
      <c r="J2652" s="123"/>
      <c r="K2652" s="123"/>
      <c r="L2652" s="123"/>
      <c r="M2652" s="98" t="s">
        <v>13826</v>
      </c>
      <c r="N2652" s="118"/>
    </row>
    <row r="2653" spans="1:14" x14ac:dyDescent="0.25">
      <c r="A2653" s="130" t="s">
        <v>17072</v>
      </c>
      <c r="B2653" s="98" t="s">
        <v>17070</v>
      </c>
      <c r="C2653" s="123" t="s">
        <v>2926</v>
      </c>
      <c r="D2653" s="98" t="s">
        <v>13667</v>
      </c>
      <c r="E2653" s="98" t="s">
        <v>13668</v>
      </c>
      <c r="F2653" s="124"/>
      <c r="G2653" s="112"/>
      <c r="H2653" s="98"/>
      <c r="I2653" s="123" t="str">
        <f t="shared" si="41"/>
        <v>NÃO</v>
      </c>
      <c r="J2653" s="123"/>
      <c r="K2653" s="123"/>
      <c r="L2653" s="123"/>
      <c r="M2653" s="98"/>
      <c r="N2653" s="118"/>
    </row>
    <row r="2654" spans="1:14" x14ac:dyDescent="0.25">
      <c r="A2654" s="130">
        <v>965145000127</v>
      </c>
      <c r="B2654" s="98" t="s">
        <v>11895</v>
      </c>
      <c r="C2654" s="123" t="s">
        <v>2274</v>
      </c>
      <c r="D2654" s="98" t="s">
        <v>13667</v>
      </c>
      <c r="E2654" s="98" t="s">
        <v>13668</v>
      </c>
      <c r="F2654" s="124">
        <v>11</v>
      </c>
      <c r="G2654" s="112">
        <v>41156</v>
      </c>
      <c r="H2654" s="98"/>
      <c r="I2654" s="123" t="str">
        <f t="shared" si="41"/>
        <v>NÃO</v>
      </c>
      <c r="J2654" s="123"/>
      <c r="K2654" s="123"/>
      <c r="L2654" s="123"/>
      <c r="M2654" s="98" t="s">
        <v>14941</v>
      </c>
      <c r="N2654" s="118"/>
    </row>
    <row r="2655" spans="1:14" x14ac:dyDescent="0.25">
      <c r="A2655" s="130">
        <v>5281738000198</v>
      </c>
      <c r="B2655" s="98" t="s">
        <v>11896</v>
      </c>
      <c r="C2655" s="123" t="s">
        <v>1142</v>
      </c>
      <c r="D2655" s="98" t="s">
        <v>13667</v>
      </c>
      <c r="E2655" s="98" t="s">
        <v>13668</v>
      </c>
      <c r="F2655" s="124">
        <v>11</v>
      </c>
      <c r="G2655" s="112">
        <v>43466</v>
      </c>
      <c r="H2655" s="98"/>
      <c r="I2655" s="123" t="str">
        <f t="shared" si="41"/>
        <v>NÃO</v>
      </c>
      <c r="J2655" s="123"/>
      <c r="K2655" s="123"/>
      <c r="L2655" s="123"/>
      <c r="M2655" s="98"/>
      <c r="N2655" s="118"/>
    </row>
    <row r="2656" spans="1:14" x14ac:dyDescent="0.25">
      <c r="A2656" s="130">
        <v>18132464000117</v>
      </c>
      <c r="B2656" s="98" t="s">
        <v>11897</v>
      </c>
      <c r="C2656" s="123" t="s">
        <v>1356</v>
      </c>
      <c r="D2656" s="98" t="s">
        <v>13667</v>
      </c>
      <c r="E2656" s="98" t="s">
        <v>13668</v>
      </c>
      <c r="F2656" s="124">
        <v>14</v>
      </c>
      <c r="G2656" s="112">
        <v>44136</v>
      </c>
      <c r="H2656" s="98"/>
      <c r="I2656" s="123" t="str">
        <f t="shared" si="41"/>
        <v>SIM</v>
      </c>
      <c r="J2656" s="123"/>
      <c r="K2656" s="123"/>
      <c r="L2656" s="123"/>
      <c r="M2656" s="98"/>
      <c r="N2656" s="118"/>
    </row>
    <row r="2657" spans="1:14" x14ac:dyDescent="0.25">
      <c r="A2657" s="130">
        <v>12198719000168</v>
      </c>
      <c r="B2657" s="98" t="s">
        <v>11898</v>
      </c>
      <c r="C2657" s="123" t="s">
        <v>29</v>
      </c>
      <c r="D2657" s="98" t="s">
        <v>13667</v>
      </c>
      <c r="E2657" s="98" t="s">
        <v>13668</v>
      </c>
      <c r="F2657" s="124">
        <v>11</v>
      </c>
      <c r="G2657" s="112">
        <v>39539</v>
      </c>
      <c r="H2657" s="98"/>
      <c r="I2657" s="123" t="str">
        <f t="shared" si="41"/>
        <v>NÃO</v>
      </c>
      <c r="J2657" s="123"/>
      <c r="K2657" s="123"/>
      <c r="L2657" s="123"/>
      <c r="M2657" s="98" t="s">
        <v>13703</v>
      </c>
      <c r="N2657" s="118"/>
    </row>
    <row r="2658" spans="1:14" x14ac:dyDescent="0.25">
      <c r="A2658" s="130">
        <v>15023930000138</v>
      </c>
      <c r="B2658" s="98" t="s">
        <v>11899</v>
      </c>
      <c r="C2658" s="123" t="s">
        <v>2274</v>
      </c>
      <c r="D2658" s="98" t="s">
        <v>13667</v>
      </c>
      <c r="E2658" s="98" t="s">
        <v>13668</v>
      </c>
      <c r="F2658" s="124">
        <v>11</v>
      </c>
      <c r="G2658" s="112">
        <v>43586</v>
      </c>
      <c r="H2658" s="98"/>
      <c r="I2658" s="123" t="str">
        <f t="shared" si="41"/>
        <v>NÃO</v>
      </c>
      <c r="J2658" s="123"/>
      <c r="K2658" s="123"/>
      <c r="L2658" s="123"/>
      <c r="M2658" s="98"/>
      <c r="N2658" s="118"/>
    </row>
    <row r="2659" spans="1:14" x14ac:dyDescent="0.25">
      <c r="A2659" s="130">
        <v>1795483000120</v>
      </c>
      <c r="B2659" s="98" t="s">
        <v>11900</v>
      </c>
      <c r="C2659" s="123" t="s">
        <v>5227</v>
      </c>
      <c r="D2659" s="98" t="s">
        <v>13667</v>
      </c>
      <c r="E2659" s="98" t="s">
        <v>13668</v>
      </c>
      <c r="F2659" s="124">
        <v>11</v>
      </c>
      <c r="G2659" s="112">
        <v>43435</v>
      </c>
      <c r="H2659" s="98"/>
      <c r="I2659" s="123" t="str">
        <f t="shared" si="41"/>
        <v>NÃO</v>
      </c>
      <c r="J2659" s="123"/>
      <c r="K2659" s="123"/>
      <c r="L2659" s="123"/>
      <c r="M2659" s="98" t="s">
        <v>17010</v>
      </c>
      <c r="N2659" s="118"/>
    </row>
    <row r="2660" spans="1:14" x14ac:dyDescent="0.25">
      <c r="A2660" s="130">
        <v>4213687000102</v>
      </c>
      <c r="B2660" s="98" t="s">
        <v>11901</v>
      </c>
      <c r="C2660" s="123" t="s">
        <v>2274</v>
      </c>
      <c r="D2660" s="98" t="s">
        <v>13667</v>
      </c>
      <c r="E2660" s="98" t="s">
        <v>13668</v>
      </c>
      <c r="F2660" s="124">
        <v>14</v>
      </c>
      <c r="G2660" s="112">
        <v>44044</v>
      </c>
      <c r="H2660" s="98"/>
      <c r="I2660" s="123" t="str">
        <f t="shared" si="41"/>
        <v>SIM</v>
      </c>
      <c r="J2660" s="123"/>
      <c r="K2660" s="123"/>
      <c r="L2660" s="123"/>
      <c r="M2660" s="98"/>
      <c r="N2660" s="118"/>
    </row>
    <row r="2661" spans="1:14" x14ac:dyDescent="0.25">
      <c r="A2661" s="130">
        <v>76105634000170</v>
      </c>
      <c r="B2661" s="98" t="s">
        <v>11902</v>
      </c>
      <c r="C2661" s="123" t="s">
        <v>3143</v>
      </c>
      <c r="D2661" s="98" t="s">
        <v>13667</v>
      </c>
      <c r="E2661" s="98" t="s">
        <v>13668</v>
      </c>
      <c r="F2661" s="124">
        <v>11</v>
      </c>
      <c r="G2661" s="112">
        <v>39028</v>
      </c>
      <c r="H2661" s="98"/>
      <c r="I2661" s="123" t="str">
        <f t="shared" si="41"/>
        <v>NÃO</v>
      </c>
      <c r="J2661" s="123"/>
      <c r="K2661" s="123"/>
      <c r="L2661" s="123"/>
      <c r="M2661" s="98" t="s">
        <v>15703</v>
      </c>
      <c r="N2661" s="118"/>
    </row>
    <row r="2662" spans="1:14" x14ac:dyDescent="0.25">
      <c r="A2662" s="130">
        <v>41522350000103</v>
      </c>
      <c r="B2662" s="98" t="s">
        <v>11903</v>
      </c>
      <c r="C2662" s="123" t="s">
        <v>2926</v>
      </c>
      <c r="D2662" s="98" t="s">
        <v>13667</v>
      </c>
      <c r="E2662" s="98" t="s">
        <v>13668</v>
      </c>
      <c r="F2662" s="124">
        <v>11</v>
      </c>
      <c r="G2662" s="112">
        <v>40269</v>
      </c>
      <c r="H2662" s="98"/>
      <c r="I2662" s="123" t="str">
        <f t="shared" si="41"/>
        <v>NÃO</v>
      </c>
      <c r="J2662" s="123"/>
      <c r="K2662" s="123"/>
      <c r="L2662" s="123"/>
      <c r="M2662" s="98" t="s">
        <v>15574</v>
      </c>
      <c r="N2662" s="118"/>
    </row>
    <row r="2663" spans="1:14" x14ac:dyDescent="0.25">
      <c r="A2663" s="130">
        <v>12332987000120</v>
      </c>
      <c r="B2663" s="98" t="s">
        <v>11904</v>
      </c>
      <c r="C2663" s="123" t="s">
        <v>29</v>
      </c>
      <c r="D2663" s="98" t="s">
        <v>13667</v>
      </c>
      <c r="E2663" s="98" t="s">
        <v>13668</v>
      </c>
      <c r="F2663" s="124">
        <v>12</v>
      </c>
      <c r="G2663" s="112">
        <v>41709</v>
      </c>
      <c r="H2663" s="98"/>
      <c r="I2663" s="123" t="str">
        <f t="shared" si="41"/>
        <v>NÃO</v>
      </c>
      <c r="J2663" s="123"/>
      <c r="K2663" s="123"/>
      <c r="L2663" s="123"/>
      <c r="M2663" s="98" t="s">
        <v>13707</v>
      </c>
      <c r="N2663" s="118"/>
    </row>
    <row r="2664" spans="1:14" x14ac:dyDescent="0.25">
      <c r="A2664" s="130">
        <v>76970326000103</v>
      </c>
      <c r="B2664" s="98" t="s">
        <v>11905</v>
      </c>
      <c r="C2664" s="123" t="s">
        <v>3143</v>
      </c>
      <c r="D2664" s="98" t="s">
        <v>13667</v>
      </c>
      <c r="E2664" s="98" t="s">
        <v>13668</v>
      </c>
      <c r="F2664" s="124">
        <v>11</v>
      </c>
      <c r="G2664" s="112">
        <v>40314</v>
      </c>
      <c r="H2664" s="98"/>
      <c r="I2664" s="123" t="str">
        <f t="shared" si="41"/>
        <v>NÃO</v>
      </c>
      <c r="J2664" s="123"/>
      <c r="K2664" s="123"/>
      <c r="L2664" s="123"/>
      <c r="M2664" s="98"/>
      <c r="N2664" s="118"/>
    </row>
    <row r="2665" spans="1:14" x14ac:dyDescent="0.25">
      <c r="A2665" s="130">
        <v>87613527000170</v>
      </c>
      <c r="B2665" s="98" t="s">
        <v>11906</v>
      </c>
      <c r="C2665" s="123" t="s">
        <v>3812</v>
      </c>
      <c r="D2665" s="98" t="s">
        <v>13667</v>
      </c>
      <c r="E2665" s="98" t="s">
        <v>13668</v>
      </c>
      <c r="F2665" s="124">
        <v>14</v>
      </c>
      <c r="G2665" s="112">
        <v>44136</v>
      </c>
      <c r="H2665" s="98"/>
      <c r="I2665" s="123" t="str">
        <f t="shared" si="41"/>
        <v>SIM</v>
      </c>
      <c r="J2665" s="123"/>
      <c r="K2665" s="123"/>
      <c r="L2665" s="123"/>
      <c r="M2665" s="98"/>
      <c r="N2665" s="118"/>
    </row>
    <row r="2666" spans="1:14" x14ac:dyDescent="0.25">
      <c r="A2666" s="130">
        <v>18449173000157</v>
      </c>
      <c r="B2666" s="98" t="s">
        <v>11907</v>
      </c>
      <c r="C2666" s="123" t="s">
        <v>1356</v>
      </c>
      <c r="D2666" s="98" t="s">
        <v>13667</v>
      </c>
      <c r="E2666" s="98" t="s">
        <v>13668</v>
      </c>
      <c r="F2666" s="124">
        <v>11</v>
      </c>
      <c r="G2666" s="112">
        <v>38709</v>
      </c>
      <c r="H2666" s="98"/>
      <c r="I2666" s="123" t="str">
        <f t="shared" si="41"/>
        <v>NÃO</v>
      </c>
      <c r="J2666" s="123"/>
      <c r="K2666" s="123"/>
      <c r="L2666" s="123"/>
      <c r="M2666" s="98" t="s">
        <v>13728</v>
      </c>
      <c r="N2666" s="118"/>
    </row>
    <row r="2667" spans="1:14" x14ac:dyDescent="0.25">
      <c r="A2667" s="130">
        <v>39554597000151</v>
      </c>
      <c r="B2667" s="98" t="s">
        <v>11908</v>
      </c>
      <c r="C2667" s="123" t="s">
        <v>3513</v>
      </c>
      <c r="D2667" s="98" t="s">
        <v>13667</v>
      </c>
      <c r="E2667" s="98" t="s">
        <v>13668</v>
      </c>
      <c r="F2667" s="124">
        <v>11</v>
      </c>
      <c r="G2667" s="112">
        <v>42726</v>
      </c>
      <c r="H2667" s="98"/>
      <c r="I2667" s="123" t="str">
        <f t="shared" si="41"/>
        <v>NÃO</v>
      </c>
      <c r="J2667" s="123"/>
      <c r="K2667" s="123"/>
      <c r="L2667" s="123"/>
      <c r="M2667" s="98" t="s">
        <v>15966</v>
      </c>
      <c r="N2667" s="118"/>
    </row>
    <row r="2668" spans="1:14" x14ac:dyDescent="0.25">
      <c r="A2668" s="130">
        <v>1367853000129</v>
      </c>
      <c r="B2668" s="98" t="s">
        <v>11909</v>
      </c>
      <c r="C2668" s="123" t="s">
        <v>2274</v>
      </c>
      <c r="D2668" s="98" t="s">
        <v>13667</v>
      </c>
      <c r="E2668" s="98" t="s">
        <v>13668</v>
      </c>
      <c r="F2668" s="124">
        <v>14</v>
      </c>
      <c r="G2668" s="112">
        <v>44075</v>
      </c>
      <c r="H2668" s="98"/>
      <c r="I2668" s="123" t="str">
        <f t="shared" si="41"/>
        <v>SIM</v>
      </c>
      <c r="J2668" s="123"/>
      <c r="K2668" s="123"/>
      <c r="L2668" s="123"/>
      <c r="M2668" s="98"/>
      <c r="N2668" s="118"/>
    </row>
    <row r="2669" spans="1:14" x14ac:dyDescent="0.25">
      <c r="A2669" s="130">
        <v>27174077000134</v>
      </c>
      <c r="B2669" s="98" t="s">
        <v>11910</v>
      </c>
      <c r="C2669" s="123" t="s">
        <v>821</v>
      </c>
      <c r="D2669" s="98" t="s">
        <v>13667</v>
      </c>
      <c r="E2669" s="98" t="s">
        <v>13668</v>
      </c>
      <c r="F2669" s="124">
        <v>11</v>
      </c>
      <c r="G2669" s="112">
        <v>38838</v>
      </c>
      <c r="H2669" s="98"/>
      <c r="I2669" s="123" t="str">
        <f t="shared" si="41"/>
        <v>NÃO</v>
      </c>
      <c r="J2669" s="123"/>
      <c r="K2669" s="123"/>
      <c r="L2669" s="123"/>
      <c r="M2669" s="98"/>
      <c r="N2669" s="118"/>
    </row>
    <row r="2670" spans="1:14" x14ac:dyDescent="0.25">
      <c r="A2670" s="130">
        <v>18428854000139</v>
      </c>
      <c r="B2670" s="98" t="s">
        <v>11911</v>
      </c>
      <c r="C2670" s="123" t="s">
        <v>1356</v>
      </c>
      <c r="D2670" s="98" t="s">
        <v>13667</v>
      </c>
      <c r="E2670" s="98" t="s">
        <v>13668</v>
      </c>
      <c r="F2670" s="124">
        <v>11</v>
      </c>
      <c r="G2670" s="112">
        <v>39162</v>
      </c>
      <c r="H2670" s="98"/>
      <c r="I2670" s="123" t="str">
        <f t="shared" si="41"/>
        <v>NÃO</v>
      </c>
      <c r="J2670" s="123"/>
      <c r="K2670" s="123"/>
      <c r="L2670" s="123"/>
      <c r="M2670" s="98"/>
      <c r="N2670" s="118"/>
    </row>
    <row r="2671" spans="1:14" x14ac:dyDescent="0.25">
      <c r="A2671" s="130">
        <v>29115466000114</v>
      </c>
      <c r="B2671" s="98" t="s">
        <v>11912</v>
      </c>
      <c r="C2671" s="123" t="s">
        <v>3513</v>
      </c>
      <c r="D2671" s="98" t="s">
        <v>13667</v>
      </c>
      <c r="E2671" s="98" t="s">
        <v>13668</v>
      </c>
      <c r="F2671" s="124">
        <v>14</v>
      </c>
      <c r="G2671" s="112">
        <v>44105</v>
      </c>
      <c r="H2671" s="98"/>
      <c r="I2671" s="123" t="str">
        <f t="shared" si="41"/>
        <v>SIM</v>
      </c>
      <c r="J2671" s="123"/>
      <c r="K2671" s="123"/>
      <c r="L2671" s="123"/>
      <c r="M2671" s="98"/>
      <c r="N2671" s="118"/>
    </row>
    <row r="2672" spans="1:14" x14ac:dyDescent="0.25">
      <c r="A2672" s="130">
        <v>18315200000107</v>
      </c>
      <c r="B2672" s="98" t="s">
        <v>11913</v>
      </c>
      <c r="C2672" s="123" t="s">
        <v>1356</v>
      </c>
      <c r="D2672" s="98" t="s">
        <v>13667</v>
      </c>
      <c r="E2672" s="98" t="s">
        <v>13668</v>
      </c>
      <c r="F2672" s="124">
        <v>11</v>
      </c>
      <c r="G2672" s="112">
        <v>38443</v>
      </c>
      <c r="H2672" s="98"/>
      <c r="I2672" s="123" t="str">
        <f t="shared" si="41"/>
        <v>NÃO</v>
      </c>
      <c r="J2672" s="123"/>
      <c r="K2672" s="123"/>
      <c r="L2672" s="123"/>
      <c r="M2672" s="98" t="s">
        <v>14559</v>
      </c>
      <c r="N2672" s="118"/>
    </row>
    <row r="2673" spans="1:14" x14ac:dyDescent="0.25">
      <c r="A2673" s="130">
        <v>45331188000199</v>
      </c>
      <c r="B2673" s="98" t="s">
        <v>11914</v>
      </c>
      <c r="C2673" s="123" t="s">
        <v>4626</v>
      </c>
      <c r="D2673" s="98" t="s">
        <v>13667</v>
      </c>
      <c r="E2673" s="98" t="s">
        <v>13668</v>
      </c>
      <c r="F2673" s="124">
        <v>14</v>
      </c>
      <c r="G2673" s="112">
        <v>44075</v>
      </c>
      <c r="H2673" s="98"/>
      <c r="I2673" s="123" t="str">
        <f t="shared" si="41"/>
        <v>SIM</v>
      </c>
      <c r="J2673" s="123"/>
      <c r="K2673" s="123"/>
      <c r="L2673" s="123"/>
      <c r="M2673" s="98"/>
      <c r="N2673" s="118"/>
    </row>
    <row r="2674" spans="1:14" x14ac:dyDescent="0.25">
      <c r="A2674" s="130">
        <v>83024257000100</v>
      </c>
      <c r="B2674" s="98" t="s">
        <v>11915</v>
      </c>
      <c r="C2674" s="123" t="s">
        <v>4289</v>
      </c>
      <c r="D2674" s="98" t="s">
        <v>13667</v>
      </c>
      <c r="E2674" s="98" t="s">
        <v>13668</v>
      </c>
      <c r="F2674" s="124">
        <v>11</v>
      </c>
      <c r="G2674" s="112">
        <v>38168</v>
      </c>
      <c r="H2674" s="98"/>
      <c r="I2674" s="123" t="str">
        <f t="shared" si="41"/>
        <v>NÃO</v>
      </c>
      <c r="J2674" s="123"/>
      <c r="K2674" s="123"/>
      <c r="L2674" s="123"/>
      <c r="M2674" s="98" t="s">
        <v>16601</v>
      </c>
      <c r="N2674" s="118"/>
    </row>
    <row r="2675" spans="1:14" x14ac:dyDescent="0.25">
      <c r="A2675" s="130">
        <v>10150068000100</v>
      </c>
      <c r="B2675" s="98" t="s">
        <v>11916</v>
      </c>
      <c r="C2675" s="123" t="s">
        <v>2758</v>
      </c>
      <c r="D2675" s="98" t="s">
        <v>13667</v>
      </c>
      <c r="E2675" s="98" t="s">
        <v>13668</v>
      </c>
      <c r="F2675" s="124">
        <v>12.5</v>
      </c>
      <c r="G2675" s="112">
        <v>42904</v>
      </c>
      <c r="H2675" s="98"/>
      <c r="I2675" s="123" t="str">
        <f t="shared" si="41"/>
        <v>NÃO</v>
      </c>
      <c r="J2675" s="123"/>
      <c r="K2675" s="123"/>
      <c r="L2675" s="123"/>
      <c r="M2675" s="98"/>
      <c r="N2675" s="118"/>
    </row>
    <row r="2676" spans="1:14" x14ac:dyDescent="0.25">
      <c r="A2676" s="130">
        <v>8916645000180</v>
      </c>
      <c r="B2676" s="98" t="s">
        <v>11917</v>
      </c>
      <c r="C2676" s="123" t="s">
        <v>2554</v>
      </c>
      <c r="D2676" s="98" t="s">
        <v>13667</v>
      </c>
      <c r="E2676" s="98" t="s">
        <v>13668</v>
      </c>
      <c r="F2676" s="124">
        <v>14</v>
      </c>
      <c r="G2676" s="112">
        <v>44126</v>
      </c>
      <c r="H2676" s="98"/>
      <c r="I2676" s="123" t="str">
        <f t="shared" si="41"/>
        <v>SIM</v>
      </c>
      <c r="J2676" s="123"/>
      <c r="K2676" s="123"/>
      <c r="L2676" s="123"/>
      <c r="M2676" s="98"/>
      <c r="N2676" s="118"/>
    </row>
    <row r="2677" spans="1:14" x14ac:dyDescent="0.25">
      <c r="A2677" s="130">
        <v>88437926000190</v>
      </c>
      <c r="B2677" s="98" t="s">
        <v>11918</v>
      </c>
      <c r="C2677" s="123" t="s">
        <v>3812</v>
      </c>
      <c r="D2677" s="98" t="s">
        <v>13667</v>
      </c>
      <c r="E2677" s="98" t="s">
        <v>13668</v>
      </c>
      <c r="F2677" s="124">
        <v>14</v>
      </c>
      <c r="G2677" s="112">
        <v>44136</v>
      </c>
      <c r="H2677" s="98"/>
      <c r="I2677" s="123" t="str">
        <f t="shared" si="41"/>
        <v>SIM</v>
      </c>
      <c r="J2677" s="123"/>
      <c r="K2677" s="123"/>
      <c r="L2677" s="123"/>
      <c r="M2677" s="98"/>
      <c r="N2677" s="118"/>
    </row>
    <row r="2678" spans="1:14" x14ac:dyDescent="0.25">
      <c r="A2678" s="130">
        <v>37464716000150</v>
      </c>
      <c r="B2678" s="98" t="s">
        <v>11919</v>
      </c>
      <c r="C2678" s="123" t="s">
        <v>2274</v>
      </c>
      <c r="D2678" s="98" t="s">
        <v>13667</v>
      </c>
      <c r="E2678" s="98" t="s">
        <v>13668</v>
      </c>
      <c r="F2678" s="124">
        <v>11</v>
      </c>
      <c r="G2678" s="112">
        <v>42005</v>
      </c>
      <c r="H2678" s="98"/>
      <c r="I2678" s="123" t="str">
        <f t="shared" si="41"/>
        <v>NÃO</v>
      </c>
      <c r="J2678" s="123"/>
      <c r="K2678" s="123"/>
      <c r="L2678" s="123"/>
      <c r="M2678" s="98" t="s">
        <v>14947</v>
      </c>
      <c r="N2678" s="118"/>
    </row>
    <row r="2679" spans="1:14" x14ac:dyDescent="0.25">
      <c r="A2679" s="130">
        <v>16752446000102</v>
      </c>
      <c r="B2679" s="98" t="s">
        <v>11920</v>
      </c>
      <c r="C2679" s="123" t="s">
        <v>1356</v>
      </c>
      <c r="D2679" s="98" t="s">
        <v>13667</v>
      </c>
      <c r="E2679" s="98" t="s">
        <v>13668</v>
      </c>
      <c r="F2679" s="124">
        <v>11</v>
      </c>
      <c r="G2679" s="112">
        <v>39234</v>
      </c>
      <c r="H2679" s="98"/>
      <c r="I2679" s="123" t="str">
        <f t="shared" si="41"/>
        <v>NÃO</v>
      </c>
      <c r="J2679" s="123"/>
      <c r="K2679" s="123"/>
      <c r="L2679" s="123"/>
      <c r="M2679" s="98" t="s">
        <v>14561</v>
      </c>
      <c r="N2679" s="118"/>
    </row>
    <row r="2680" spans="1:14" x14ac:dyDescent="0.25">
      <c r="A2680" s="130">
        <v>75825828000188</v>
      </c>
      <c r="B2680" s="98" t="s">
        <v>11921</v>
      </c>
      <c r="C2680" s="123" t="s">
        <v>3143</v>
      </c>
      <c r="D2680" s="98" t="s">
        <v>13667</v>
      </c>
      <c r="E2680" s="98" t="s">
        <v>13668</v>
      </c>
      <c r="F2680" s="124">
        <v>11</v>
      </c>
      <c r="G2680" s="112">
        <v>40465</v>
      </c>
      <c r="H2680" s="98"/>
      <c r="I2680" s="123" t="str">
        <f t="shared" si="41"/>
        <v>NÃO</v>
      </c>
      <c r="J2680" s="123"/>
      <c r="K2680" s="123"/>
      <c r="L2680" s="123"/>
      <c r="M2680" s="98" t="s">
        <v>13534</v>
      </c>
      <c r="N2680" s="118"/>
    </row>
    <row r="2681" spans="1:14" x14ac:dyDescent="0.25">
      <c r="A2681" s="130">
        <v>4219688000156</v>
      </c>
      <c r="B2681" s="98" t="s">
        <v>11922</v>
      </c>
      <c r="C2681" s="123" t="s">
        <v>2274</v>
      </c>
      <c r="D2681" s="98" t="s">
        <v>13667</v>
      </c>
      <c r="E2681" s="98" t="s">
        <v>13668</v>
      </c>
      <c r="F2681" s="124">
        <v>11</v>
      </c>
      <c r="G2681" s="112">
        <v>44044</v>
      </c>
      <c r="H2681" s="98"/>
      <c r="I2681" s="123" t="str">
        <f t="shared" si="41"/>
        <v>NÃO</v>
      </c>
      <c r="J2681" s="123"/>
      <c r="K2681" s="123"/>
      <c r="L2681" s="123"/>
      <c r="M2681" s="98"/>
      <c r="N2681" s="118"/>
    </row>
    <row r="2682" spans="1:14" x14ac:dyDescent="0.25">
      <c r="A2682" s="130">
        <v>4219688000156</v>
      </c>
      <c r="B2682" s="98" t="s">
        <v>11922</v>
      </c>
      <c r="C2682" s="123" t="s">
        <v>2274</v>
      </c>
      <c r="D2682" s="98" t="s">
        <v>13667</v>
      </c>
      <c r="E2682" s="98" t="s">
        <v>13668</v>
      </c>
      <c r="F2682" s="124">
        <v>13</v>
      </c>
      <c r="G2682" s="112">
        <v>44044</v>
      </c>
      <c r="H2682" s="98"/>
      <c r="I2682" s="123" t="str">
        <f t="shared" si="41"/>
        <v>NÃO</v>
      </c>
      <c r="J2682" s="123"/>
      <c r="K2682" s="123"/>
      <c r="L2682" s="123"/>
      <c r="M2682" s="98"/>
      <c r="N2682" s="118"/>
    </row>
    <row r="2683" spans="1:14" x14ac:dyDescent="0.25">
      <c r="A2683" s="130">
        <v>4219688000156</v>
      </c>
      <c r="B2683" s="98" t="s">
        <v>11922</v>
      </c>
      <c r="C2683" s="123" t="s">
        <v>2274</v>
      </c>
      <c r="D2683" s="98" t="s">
        <v>13667</v>
      </c>
      <c r="E2683" s="98" t="s">
        <v>13668</v>
      </c>
      <c r="F2683" s="124">
        <v>12</v>
      </c>
      <c r="G2683" s="112">
        <v>44044</v>
      </c>
      <c r="H2683" s="98"/>
      <c r="I2683" s="123" t="str">
        <f t="shared" si="41"/>
        <v>NÃO</v>
      </c>
      <c r="J2683" s="123"/>
      <c r="K2683" s="123"/>
      <c r="L2683" s="123"/>
      <c r="M2683" s="98"/>
      <c r="N2683" s="118"/>
    </row>
    <row r="2684" spans="1:14" x14ac:dyDescent="0.25">
      <c r="A2684" s="130">
        <v>4219688000156</v>
      </c>
      <c r="B2684" s="98" t="s">
        <v>11922</v>
      </c>
      <c r="C2684" s="123" t="s">
        <v>2274</v>
      </c>
      <c r="D2684" s="98" t="s">
        <v>13667</v>
      </c>
      <c r="E2684" s="98" t="s">
        <v>13668</v>
      </c>
      <c r="F2684" s="124">
        <v>14</v>
      </c>
      <c r="G2684" s="112">
        <v>44044</v>
      </c>
      <c r="H2684" s="98"/>
      <c r="I2684" s="123" t="str">
        <f t="shared" si="41"/>
        <v>SIM</v>
      </c>
      <c r="J2684" s="123"/>
      <c r="K2684" s="123"/>
      <c r="L2684" s="123"/>
      <c r="M2684" s="98"/>
      <c r="N2684" s="118"/>
    </row>
    <row r="2685" spans="1:14" x14ac:dyDescent="0.25">
      <c r="A2685" s="130">
        <v>87708889000144</v>
      </c>
      <c r="B2685" s="98" t="s">
        <v>11923</v>
      </c>
      <c r="C2685" s="123" t="s">
        <v>3812</v>
      </c>
      <c r="D2685" s="98" t="s">
        <v>13667</v>
      </c>
      <c r="E2685" s="98" t="s">
        <v>13668</v>
      </c>
      <c r="F2685" s="124">
        <v>14</v>
      </c>
      <c r="G2685" s="112">
        <v>44136</v>
      </c>
      <c r="H2685" s="98"/>
      <c r="I2685" s="123" t="str">
        <f t="shared" si="41"/>
        <v>SIM</v>
      </c>
      <c r="J2685" s="123"/>
      <c r="K2685" s="123"/>
      <c r="L2685" s="123"/>
      <c r="M2685" s="98"/>
      <c r="N2685" s="118"/>
    </row>
    <row r="2686" spans="1:14" x14ac:dyDescent="0.25">
      <c r="A2686" s="130">
        <v>18715508000131</v>
      </c>
      <c r="B2686" s="98" t="s">
        <v>11924</v>
      </c>
      <c r="C2686" s="123" t="s">
        <v>1356</v>
      </c>
      <c r="D2686" s="98" t="s">
        <v>13667</v>
      </c>
      <c r="E2686" s="98" t="s">
        <v>13668</v>
      </c>
      <c r="F2686" s="124">
        <v>11</v>
      </c>
      <c r="G2686" s="112">
        <v>42550</v>
      </c>
      <c r="H2686" s="98"/>
      <c r="I2686" s="123" t="str">
        <f t="shared" si="41"/>
        <v>NÃO</v>
      </c>
      <c r="J2686" s="123"/>
      <c r="K2686" s="123"/>
      <c r="L2686" s="123"/>
      <c r="M2686" s="98" t="s">
        <v>14566</v>
      </c>
      <c r="N2686" s="118"/>
    </row>
    <row r="2687" spans="1:14" x14ac:dyDescent="0.25">
      <c r="A2687" s="130">
        <v>76105519000104</v>
      </c>
      <c r="B2687" s="98" t="s">
        <v>11925</v>
      </c>
      <c r="C2687" s="123" t="s">
        <v>3143</v>
      </c>
      <c r="D2687" s="98" t="s">
        <v>13667</v>
      </c>
      <c r="E2687" s="98" t="s">
        <v>13668</v>
      </c>
      <c r="F2687" s="124">
        <v>11</v>
      </c>
      <c r="G2687" s="112">
        <v>38341</v>
      </c>
      <c r="H2687" s="98"/>
      <c r="I2687" s="123" t="str">
        <f t="shared" si="41"/>
        <v>NÃO</v>
      </c>
      <c r="J2687" s="123"/>
      <c r="K2687" s="123"/>
      <c r="L2687" s="123"/>
      <c r="M2687" s="98" t="s">
        <v>15712</v>
      </c>
      <c r="N2687" s="118"/>
    </row>
    <row r="2688" spans="1:14" x14ac:dyDescent="0.25">
      <c r="A2688" s="130">
        <v>12200325000105</v>
      </c>
      <c r="B2688" s="98" t="s">
        <v>11926</v>
      </c>
      <c r="C2688" s="123" t="s">
        <v>29</v>
      </c>
      <c r="D2688" s="98" t="s">
        <v>13667</v>
      </c>
      <c r="E2688" s="98" t="s">
        <v>13668</v>
      </c>
      <c r="F2688" s="124">
        <v>11</v>
      </c>
      <c r="G2688" s="112">
        <v>41365</v>
      </c>
      <c r="H2688" s="98"/>
      <c r="I2688" s="123" t="str">
        <f t="shared" si="41"/>
        <v>NÃO</v>
      </c>
      <c r="J2688" s="123"/>
      <c r="K2688" s="123"/>
      <c r="L2688" s="123"/>
      <c r="M2688" s="98" t="s">
        <v>13709</v>
      </c>
      <c r="N2688" s="118"/>
    </row>
    <row r="2689" spans="1:14" x14ac:dyDescent="0.25">
      <c r="A2689" s="130">
        <v>94703980000132</v>
      </c>
      <c r="B2689" s="98" t="s">
        <v>11927</v>
      </c>
      <c r="C2689" s="123" t="s">
        <v>3812</v>
      </c>
      <c r="D2689" s="98" t="s">
        <v>13667</v>
      </c>
      <c r="E2689" s="98" t="s">
        <v>13668</v>
      </c>
      <c r="F2689" s="124">
        <v>11</v>
      </c>
      <c r="G2689" s="112">
        <v>43466</v>
      </c>
      <c r="H2689" s="98"/>
      <c r="I2689" s="123" t="str">
        <f t="shared" si="41"/>
        <v>NÃO</v>
      </c>
      <c r="J2689" s="123"/>
      <c r="K2689" s="123"/>
      <c r="L2689" s="123"/>
      <c r="M2689" s="98" t="s">
        <v>16257</v>
      </c>
      <c r="N2689" s="118"/>
    </row>
    <row r="2690" spans="1:14" x14ac:dyDescent="0.25">
      <c r="A2690" s="130">
        <v>22680672000128</v>
      </c>
      <c r="B2690" s="98" t="s">
        <v>11928</v>
      </c>
      <c r="C2690" s="123" t="s">
        <v>1356</v>
      </c>
      <c r="D2690" s="98" t="s">
        <v>13667</v>
      </c>
      <c r="E2690" s="98" t="s">
        <v>13668</v>
      </c>
      <c r="F2690" s="124">
        <v>11</v>
      </c>
      <c r="G2690" s="112">
        <v>41743</v>
      </c>
      <c r="H2690" s="98"/>
      <c r="I2690" s="123" t="str">
        <f t="shared" si="41"/>
        <v>NÃO</v>
      </c>
      <c r="J2690" s="123"/>
      <c r="K2690" s="123"/>
      <c r="L2690" s="123"/>
      <c r="M2690" s="98" t="s">
        <v>14568</v>
      </c>
      <c r="N2690" s="118"/>
    </row>
    <row r="2691" spans="1:14" x14ac:dyDescent="0.25">
      <c r="A2691" s="130">
        <v>13883996000172</v>
      </c>
      <c r="B2691" s="98" t="s">
        <v>11929</v>
      </c>
      <c r="C2691" s="123" t="s">
        <v>215</v>
      </c>
      <c r="D2691" s="98" t="s">
        <v>13667</v>
      </c>
      <c r="E2691" s="98" t="s">
        <v>13668</v>
      </c>
      <c r="F2691" s="124">
        <v>11</v>
      </c>
      <c r="G2691" s="112">
        <v>39448</v>
      </c>
      <c r="H2691" s="98"/>
      <c r="I2691" s="123" t="str">
        <f t="shared" ref="I2691:I2754" si="42">IFERROR(IF(OR(E2691="Ativos", E2691="Aposentados",E2691="Pensionistas"),IF(F2691&gt;=14,"SIM","NÃO"),""),"")</f>
        <v>NÃO</v>
      </c>
      <c r="J2691" s="123"/>
      <c r="K2691" s="123"/>
      <c r="L2691" s="123"/>
      <c r="M2691" s="98"/>
      <c r="N2691" s="118"/>
    </row>
    <row r="2692" spans="1:14" x14ac:dyDescent="0.25">
      <c r="A2692" s="130">
        <v>76208826000102</v>
      </c>
      <c r="B2692" s="98" t="s">
        <v>11930</v>
      </c>
      <c r="C2692" s="123" t="s">
        <v>3143</v>
      </c>
      <c r="D2692" s="98" t="s">
        <v>13667</v>
      </c>
      <c r="E2692" s="98" t="s">
        <v>13668</v>
      </c>
      <c r="F2692" s="124">
        <v>11</v>
      </c>
      <c r="G2692" s="112">
        <v>38345</v>
      </c>
      <c r="H2692" s="98"/>
      <c r="I2692" s="123" t="str">
        <f t="shared" si="42"/>
        <v>NÃO</v>
      </c>
      <c r="J2692" s="123"/>
      <c r="K2692" s="123"/>
      <c r="L2692" s="123"/>
      <c r="M2692" s="98"/>
      <c r="N2692" s="118"/>
    </row>
    <row r="2693" spans="1:14" x14ac:dyDescent="0.25">
      <c r="A2693" s="130">
        <v>28614865000167</v>
      </c>
      <c r="B2693" s="98" t="s">
        <v>11931</v>
      </c>
      <c r="C2693" s="123" t="s">
        <v>3513</v>
      </c>
      <c r="D2693" s="98" t="s">
        <v>13667</v>
      </c>
      <c r="E2693" s="98" t="s">
        <v>13668</v>
      </c>
      <c r="F2693" s="124">
        <v>11</v>
      </c>
      <c r="G2693" s="112">
        <v>43503</v>
      </c>
      <c r="H2693" s="98"/>
      <c r="I2693" s="123" t="str">
        <f t="shared" si="42"/>
        <v>NÃO</v>
      </c>
      <c r="J2693" s="123"/>
      <c r="K2693" s="123"/>
      <c r="L2693" s="123"/>
      <c r="M2693" s="98"/>
      <c r="N2693" s="118"/>
    </row>
    <row r="2694" spans="1:14" x14ac:dyDescent="0.25">
      <c r="A2694" s="130">
        <v>18085647000129</v>
      </c>
      <c r="B2694" s="98" t="s">
        <v>11932</v>
      </c>
      <c r="C2694" s="123" t="s">
        <v>1356</v>
      </c>
      <c r="D2694" s="98" t="s">
        <v>13667</v>
      </c>
      <c r="E2694" s="98" t="s">
        <v>13668</v>
      </c>
      <c r="F2694" s="124">
        <v>11</v>
      </c>
      <c r="G2694" s="112">
        <v>40814</v>
      </c>
      <c r="H2694" s="98"/>
      <c r="I2694" s="123" t="str">
        <f t="shared" si="42"/>
        <v>NÃO</v>
      </c>
      <c r="J2694" s="123"/>
      <c r="K2694" s="123"/>
      <c r="L2694" s="123"/>
      <c r="M2694" s="98" t="s">
        <v>14570</v>
      </c>
      <c r="N2694" s="118"/>
    </row>
    <row r="2695" spans="1:14" x14ac:dyDescent="0.25">
      <c r="A2695" s="130">
        <v>6331110000112</v>
      </c>
      <c r="B2695" s="98" t="s">
        <v>11933</v>
      </c>
      <c r="C2695" s="123" t="s">
        <v>1142</v>
      </c>
      <c r="D2695" s="98" t="s">
        <v>13667</v>
      </c>
      <c r="E2695" s="98" t="s">
        <v>13668</v>
      </c>
      <c r="F2695" s="124">
        <v>11</v>
      </c>
      <c r="G2695" s="112">
        <v>41627</v>
      </c>
      <c r="H2695" s="98"/>
      <c r="I2695" s="123" t="str">
        <f t="shared" si="42"/>
        <v>NÃO</v>
      </c>
      <c r="J2695" s="123"/>
      <c r="K2695" s="123"/>
      <c r="L2695" s="123"/>
      <c r="M2695" s="98" t="s">
        <v>14407</v>
      </c>
      <c r="N2695" s="118"/>
    </row>
    <row r="2696" spans="1:14" x14ac:dyDescent="0.25">
      <c r="A2696" s="130">
        <v>18591149000158</v>
      </c>
      <c r="B2696" s="98" t="s">
        <v>11934</v>
      </c>
      <c r="C2696" s="123" t="s">
        <v>1356</v>
      </c>
      <c r="D2696" s="98" t="s">
        <v>13667</v>
      </c>
      <c r="E2696" s="98" t="s">
        <v>13668</v>
      </c>
      <c r="F2696" s="124">
        <v>11</v>
      </c>
      <c r="G2696" s="112">
        <v>40947</v>
      </c>
      <c r="H2696" s="98"/>
      <c r="I2696" s="123" t="str">
        <f t="shared" si="42"/>
        <v>NÃO</v>
      </c>
      <c r="J2696" s="123"/>
      <c r="K2696" s="123"/>
      <c r="L2696" s="123"/>
      <c r="M2696" s="98" t="s">
        <v>14571</v>
      </c>
      <c r="N2696" s="118"/>
    </row>
    <row r="2697" spans="1:14" x14ac:dyDescent="0.25">
      <c r="A2697" s="130">
        <v>94721388000163</v>
      </c>
      <c r="B2697" s="98" t="s">
        <v>11935</v>
      </c>
      <c r="C2697" s="123" t="s">
        <v>3812</v>
      </c>
      <c r="D2697" s="98" t="s">
        <v>13667</v>
      </c>
      <c r="E2697" s="98" t="s">
        <v>13668</v>
      </c>
      <c r="F2697" s="124">
        <v>14</v>
      </c>
      <c r="G2697" s="112">
        <v>44013</v>
      </c>
      <c r="H2697" s="98"/>
      <c r="I2697" s="123" t="str">
        <f t="shared" si="42"/>
        <v>SIM</v>
      </c>
      <c r="J2697" s="123"/>
      <c r="K2697" s="123"/>
      <c r="L2697" s="123"/>
      <c r="M2697" s="98"/>
      <c r="N2697" s="118"/>
    </row>
    <row r="2698" spans="1:14" x14ac:dyDescent="0.25">
      <c r="A2698" s="130">
        <v>87613154000137</v>
      </c>
      <c r="B2698" s="98" t="s">
        <v>11936</v>
      </c>
      <c r="C2698" s="123" t="s">
        <v>3812</v>
      </c>
      <c r="D2698" s="98" t="s">
        <v>13667</v>
      </c>
      <c r="E2698" s="98" t="s">
        <v>13668</v>
      </c>
      <c r="F2698" s="124">
        <v>11</v>
      </c>
      <c r="G2698" s="112">
        <v>43217</v>
      </c>
      <c r="H2698" s="98"/>
      <c r="I2698" s="123" t="str">
        <f t="shared" si="42"/>
        <v>NÃO</v>
      </c>
      <c r="J2698" s="123"/>
      <c r="K2698" s="123"/>
      <c r="L2698" s="123"/>
      <c r="M2698" s="98"/>
      <c r="N2698" s="118"/>
    </row>
    <row r="2699" spans="1:14" x14ac:dyDescent="0.25">
      <c r="A2699" s="130">
        <v>19875046000182</v>
      </c>
      <c r="B2699" s="98" t="s">
        <v>11937</v>
      </c>
      <c r="C2699" s="123" t="s">
        <v>1356</v>
      </c>
      <c r="D2699" s="98" t="s">
        <v>13667</v>
      </c>
      <c r="E2699" s="98" t="s">
        <v>13668</v>
      </c>
      <c r="F2699" s="124">
        <v>11</v>
      </c>
      <c r="G2699" s="112">
        <v>39507</v>
      </c>
      <c r="H2699" s="98"/>
      <c r="I2699" s="123" t="str">
        <f t="shared" si="42"/>
        <v>NÃO</v>
      </c>
      <c r="J2699" s="123"/>
      <c r="K2699" s="123"/>
      <c r="L2699" s="123"/>
      <c r="M2699" s="98" t="s">
        <v>13703</v>
      </c>
      <c r="N2699" s="118"/>
    </row>
    <row r="2700" spans="1:14" x14ac:dyDescent="0.25">
      <c r="A2700" s="130">
        <v>8355471000124</v>
      </c>
      <c r="B2700" s="98" t="s">
        <v>11938</v>
      </c>
      <c r="C2700" s="123" t="s">
        <v>3601</v>
      </c>
      <c r="D2700" s="98" t="s">
        <v>13667</v>
      </c>
      <c r="E2700" s="98" t="s">
        <v>13668</v>
      </c>
      <c r="F2700" s="124">
        <v>11</v>
      </c>
      <c r="G2700" s="112">
        <v>40575</v>
      </c>
      <c r="H2700" s="98"/>
      <c r="I2700" s="123" t="str">
        <f t="shared" si="42"/>
        <v>NÃO</v>
      </c>
      <c r="J2700" s="123"/>
      <c r="K2700" s="123"/>
      <c r="L2700" s="123"/>
      <c r="M2700" s="98"/>
      <c r="N2700" s="118"/>
    </row>
    <row r="2701" spans="1:14" x14ac:dyDescent="0.25">
      <c r="A2701" s="130">
        <v>46634192000199</v>
      </c>
      <c r="B2701" s="98" t="s">
        <v>11939</v>
      </c>
      <c r="C2701" s="123" t="s">
        <v>4626</v>
      </c>
      <c r="D2701" s="98" t="s">
        <v>13667</v>
      </c>
      <c r="E2701" s="98" t="s">
        <v>13668</v>
      </c>
      <c r="F2701" s="124">
        <v>11</v>
      </c>
      <c r="G2701" s="112">
        <v>40523</v>
      </c>
      <c r="H2701" s="98"/>
      <c r="I2701" s="123" t="str">
        <f t="shared" si="42"/>
        <v>NÃO</v>
      </c>
      <c r="J2701" s="123"/>
      <c r="K2701" s="123"/>
      <c r="L2701" s="123"/>
      <c r="M2701" s="98"/>
      <c r="N2701" s="118"/>
    </row>
    <row r="2702" spans="1:14" x14ac:dyDescent="0.25">
      <c r="A2702" s="130">
        <v>4215013000139</v>
      </c>
      <c r="B2702" s="98" t="s">
        <v>11940</v>
      </c>
      <c r="C2702" s="123" t="s">
        <v>3812</v>
      </c>
      <c r="D2702" s="98" t="s">
        <v>13667</v>
      </c>
      <c r="E2702" s="98" t="s">
        <v>13668</v>
      </c>
      <c r="F2702" s="124">
        <v>14</v>
      </c>
      <c r="G2702" s="112">
        <v>44044</v>
      </c>
      <c r="H2702" s="98"/>
      <c r="I2702" s="123" t="str">
        <f t="shared" si="42"/>
        <v>SIM</v>
      </c>
      <c r="J2702" s="123"/>
      <c r="K2702" s="123"/>
      <c r="L2702" s="123"/>
      <c r="M2702" s="98"/>
      <c r="N2702" s="118"/>
    </row>
    <row r="2703" spans="1:14" x14ac:dyDescent="0.25">
      <c r="A2703" s="130">
        <v>1988914000175</v>
      </c>
      <c r="B2703" s="98" t="s">
        <v>11941</v>
      </c>
      <c r="C2703" s="123" t="s">
        <v>2197</v>
      </c>
      <c r="D2703" s="98" t="s">
        <v>13667</v>
      </c>
      <c r="E2703" s="98" t="s">
        <v>13668</v>
      </c>
      <c r="F2703" s="124">
        <v>11</v>
      </c>
      <c r="G2703" s="112">
        <v>42370</v>
      </c>
      <c r="H2703" s="98"/>
      <c r="I2703" s="123" t="str">
        <f t="shared" si="42"/>
        <v>NÃO</v>
      </c>
      <c r="J2703" s="123"/>
      <c r="K2703" s="123"/>
      <c r="L2703" s="123"/>
      <c r="M2703" s="98" t="s">
        <v>14867</v>
      </c>
      <c r="N2703" s="118"/>
    </row>
    <row r="2704" spans="1:14" x14ac:dyDescent="0.25">
      <c r="A2704" s="130">
        <v>18298174000148</v>
      </c>
      <c r="B2704" s="98" t="s">
        <v>11942</v>
      </c>
      <c r="C2704" s="123" t="s">
        <v>1356</v>
      </c>
      <c r="D2704" s="98" t="s">
        <v>13667</v>
      </c>
      <c r="E2704" s="98" t="s">
        <v>13668</v>
      </c>
      <c r="F2704" s="124">
        <v>14</v>
      </c>
      <c r="G2704" s="112">
        <v>44044</v>
      </c>
      <c r="H2704" s="98"/>
      <c r="I2704" s="123" t="str">
        <f t="shared" si="42"/>
        <v>SIM</v>
      </c>
      <c r="J2704" s="123"/>
      <c r="K2704" s="123"/>
      <c r="L2704" s="123"/>
      <c r="M2704" s="98"/>
      <c r="N2704" s="118"/>
    </row>
    <row r="2705" spans="1:14" x14ac:dyDescent="0.25">
      <c r="A2705" s="130">
        <v>2321115000103</v>
      </c>
      <c r="B2705" s="98" t="s">
        <v>11943</v>
      </c>
      <c r="C2705" s="123" t="s">
        <v>901</v>
      </c>
      <c r="D2705" s="98" t="s">
        <v>13667</v>
      </c>
      <c r="E2705" s="98" t="s">
        <v>13668</v>
      </c>
      <c r="F2705" s="124">
        <v>11</v>
      </c>
      <c r="G2705" s="112">
        <v>43062</v>
      </c>
      <c r="H2705" s="98"/>
      <c r="I2705" s="123" t="str">
        <f t="shared" si="42"/>
        <v>NÃO</v>
      </c>
      <c r="J2705" s="123"/>
      <c r="K2705" s="123"/>
      <c r="L2705" s="123"/>
      <c r="M2705" s="98" t="s">
        <v>14190</v>
      </c>
      <c r="N2705" s="118"/>
    </row>
    <row r="2706" spans="1:14" x14ac:dyDescent="0.25">
      <c r="A2706" s="130">
        <v>6554257000171</v>
      </c>
      <c r="B2706" s="98" t="s">
        <v>11944</v>
      </c>
      <c r="C2706" s="123" t="s">
        <v>2926</v>
      </c>
      <c r="D2706" s="98" t="s">
        <v>13667</v>
      </c>
      <c r="E2706" s="98" t="s">
        <v>13668</v>
      </c>
      <c r="F2706" s="124">
        <v>11</v>
      </c>
      <c r="G2706" s="112">
        <v>40298</v>
      </c>
      <c r="H2706" s="98"/>
      <c r="I2706" s="123" t="str">
        <f t="shared" si="42"/>
        <v>NÃO</v>
      </c>
      <c r="J2706" s="123"/>
      <c r="K2706" s="123"/>
      <c r="L2706" s="123"/>
      <c r="M2706" s="98" t="s">
        <v>15576</v>
      </c>
      <c r="N2706" s="118"/>
    </row>
    <row r="2707" spans="1:14" x14ac:dyDescent="0.25">
      <c r="A2707" s="130">
        <v>11286358000149</v>
      </c>
      <c r="B2707" s="98" t="s">
        <v>11945</v>
      </c>
      <c r="C2707" s="123" t="s">
        <v>2758</v>
      </c>
      <c r="D2707" s="98" t="s">
        <v>13667</v>
      </c>
      <c r="E2707" s="98" t="s">
        <v>13668</v>
      </c>
      <c r="F2707" s="124">
        <v>11</v>
      </c>
      <c r="G2707" s="112">
        <v>41974</v>
      </c>
      <c r="H2707" s="98"/>
      <c r="I2707" s="123" t="str">
        <f t="shared" si="42"/>
        <v>NÃO</v>
      </c>
      <c r="J2707" s="123"/>
      <c r="K2707" s="123"/>
      <c r="L2707" s="123"/>
      <c r="M2707" s="98" t="s">
        <v>15323</v>
      </c>
      <c r="N2707" s="118"/>
    </row>
    <row r="2708" spans="1:14" x14ac:dyDescent="0.25">
      <c r="A2708" s="130">
        <v>14221741000107</v>
      </c>
      <c r="B2708" s="98" t="s">
        <v>11946</v>
      </c>
      <c r="C2708" s="123" t="s">
        <v>215</v>
      </c>
      <c r="D2708" s="98" t="s">
        <v>13667</v>
      </c>
      <c r="E2708" s="98" t="s">
        <v>13668</v>
      </c>
      <c r="F2708" s="124">
        <v>11</v>
      </c>
      <c r="G2708" s="112">
        <v>40008</v>
      </c>
      <c r="H2708" s="98"/>
      <c r="I2708" s="123" t="str">
        <f t="shared" si="42"/>
        <v>NÃO</v>
      </c>
      <c r="J2708" s="123"/>
      <c r="K2708" s="123"/>
      <c r="L2708" s="123"/>
      <c r="M2708" s="98"/>
      <c r="N2708" s="118"/>
    </row>
    <row r="2709" spans="1:14" x14ac:dyDescent="0.25">
      <c r="A2709" s="130">
        <v>10273548000169</v>
      </c>
      <c r="B2709" s="98" t="s">
        <v>11947</v>
      </c>
      <c r="C2709" s="123" t="s">
        <v>2758</v>
      </c>
      <c r="D2709" s="98" t="s">
        <v>13667</v>
      </c>
      <c r="E2709" s="98" t="s">
        <v>13668</v>
      </c>
      <c r="F2709" s="124">
        <v>11</v>
      </c>
      <c r="G2709" s="112">
        <v>39546</v>
      </c>
      <c r="H2709" s="98"/>
      <c r="I2709" s="123" t="str">
        <f t="shared" si="42"/>
        <v>NÃO</v>
      </c>
      <c r="J2709" s="123"/>
      <c r="K2709" s="123"/>
      <c r="L2709" s="123"/>
      <c r="M2709" s="98"/>
      <c r="N2709" s="118"/>
    </row>
    <row r="2710" spans="1:14" x14ac:dyDescent="0.25">
      <c r="A2710" s="130">
        <v>3330461000110</v>
      </c>
      <c r="B2710" s="98" t="s">
        <v>11948</v>
      </c>
      <c r="C2710" s="123" t="s">
        <v>2197</v>
      </c>
      <c r="D2710" s="98" t="s">
        <v>13667</v>
      </c>
      <c r="E2710" s="98" t="s">
        <v>13668</v>
      </c>
      <c r="F2710" s="124">
        <v>11</v>
      </c>
      <c r="G2710" s="112">
        <v>38681</v>
      </c>
      <c r="H2710" s="98"/>
      <c r="I2710" s="123" t="str">
        <f t="shared" si="42"/>
        <v>NÃO</v>
      </c>
      <c r="J2710" s="123"/>
      <c r="K2710" s="123"/>
      <c r="L2710" s="123"/>
      <c r="M2710" s="98"/>
      <c r="N2710" s="118"/>
    </row>
    <row r="2711" spans="1:14" x14ac:dyDescent="0.25">
      <c r="A2711" s="130">
        <v>1302603000100</v>
      </c>
      <c r="B2711" s="98" t="s">
        <v>11949</v>
      </c>
      <c r="C2711" s="123" t="s">
        <v>901</v>
      </c>
      <c r="D2711" s="98" t="s">
        <v>13667</v>
      </c>
      <c r="E2711" s="98" t="s">
        <v>13668</v>
      </c>
      <c r="F2711" s="124">
        <v>11</v>
      </c>
      <c r="G2711" s="112">
        <v>42732</v>
      </c>
      <c r="H2711" s="98"/>
      <c r="I2711" s="123" t="str">
        <f t="shared" si="42"/>
        <v>NÃO</v>
      </c>
      <c r="J2711" s="123"/>
      <c r="K2711" s="123"/>
      <c r="L2711" s="123"/>
      <c r="M2711" s="98" t="s">
        <v>14192</v>
      </c>
      <c r="N2711" s="118"/>
    </row>
    <row r="2712" spans="1:14" x14ac:dyDescent="0.25">
      <c r="A2712" s="130">
        <v>12264230000147</v>
      </c>
      <c r="B2712" s="98" t="s">
        <v>11950</v>
      </c>
      <c r="C2712" s="123" t="s">
        <v>29</v>
      </c>
      <c r="D2712" s="98" t="s">
        <v>13667</v>
      </c>
      <c r="E2712" s="98" t="s">
        <v>13668</v>
      </c>
      <c r="F2712" s="124">
        <v>11</v>
      </c>
      <c r="G2712" s="112">
        <v>40360</v>
      </c>
      <c r="H2712" s="98"/>
      <c r="I2712" s="123" t="str">
        <f t="shared" si="42"/>
        <v>NÃO</v>
      </c>
      <c r="J2712" s="123"/>
      <c r="K2712" s="123"/>
      <c r="L2712" s="123"/>
      <c r="M2712" s="98"/>
      <c r="N2712" s="118"/>
    </row>
    <row r="2713" spans="1:14" x14ac:dyDescent="0.25">
      <c r="A2713" s="130">
        <v>15389596000130</v>
      </c>
      <c r="B2713" s="98" t="s">
        <v>11951</v>
      </c>
      <c r="C2713" s="123" t="s">
        <v>2197</v>
      </c>
      <c r="D2713" s="98" t="s">
        <v>13667</v>
      </c>
      <c r="E2713" s="98" t="s">
        <v>13668</v>
      </c>
      <c r="F2713" s="124">
        <v>14</v>
      </c>
      <c r="G2713" s="112">
        <v>44044</v>
      </c>
      <c r="H2713" s="98"/>
      <c r="I2713" s="123" t="str">
        <f t="shared" si="42"/>
        <v>SIM</v>
      </c>
      <c r="J2713" s="123"/>
      <c r="K2713" s="123"/>
      <c r="L2713" s="123"/>
      <c r="M2713" s="98"/>
      <c r="N2713" s="118"/>
    </row>
    <row r="2714" spans="1:14" x14ac:dyDescent="0.25">
      <c r="A2714" s="130">
        <v>46523049000120</v>
      </c>
      <c r="B2714" s="98" t="s">
        <v>11952</v>
      </c>
      <c r="C2714" s="123" t="s">
        <v>4626</v>
      </c>
      <c r="D2714" s="98" t="s">
        <v>13667</v>
      </c>
      <c r="E2714" s="98" t="s">
        <v>13668</v>
      </c>
      <c r="F2714" s="124">
        <v>11</v>
      </c>
      <c r="G2714" s="112">
        <v>43747</v>
      </c>
      <c r="H2714" s="98"/>
      <c r="I2714" s="123" t="str">
        <f t="shared" si="42"/>
        <v>NÃO</v>
      </c>
      <c r="J2714" s="123"/>
      <c r="K2714" s="123"/>
      <c r="L2714" s="123"/>
      <c r="M2714" s="98"/>
      <c r="N2714" s="118"/>
    </row>
    <row r="2715" spans="1:14" x14ac:dyDescent="0.25">
      <c r="A2715" s="130">
        <v>37465309000167</v>
      </c>
      <c r="B2715" s="98" t="s">
        <v>11953</v>
      </c>
      <c r="C2715" s="123" t="s">
        <v>2274</v>
      </c>
      <c r="D2715" s="98" t="s">
        <v>13667</v>
      </c>
      <c r="E2715" s="98" t="s">
        <v>13668</v>
      </c>
      <c r="F2715" s="124">
        <v>11</v>
      </c>
      <c r="G2715" s="112">
        <v>43252</v>
      </c>
      <c r="H2715" s="98"/>
      <c r="I2715" s="123" t="str">
        <f t="shared" si="42"/>
        <v>NÃO</v>
      </c>
      <c r="J2715" s="123"/>
      <c r="K2715" s="123"/>
      <c r="L2715" s="123"/>
      <c r="M2715" s="98" t="s">
        <v>14948</v>
      </c>
      <c r="N2715" s="118"/>
    </row>
    <row r="2716" spans="1:14" x14ac:dyDescent="0.25">
      <c r="A2716" s="130">
        <v>2133098000180</v>
      </c>
      <c r="B2716" s="98" t="s">
        <v>11954</v>
      </c>
      <c r="C2716" s="123" t="s">
        <v>5227</v>
      </c>
      <c r="D2716" s="98" t="s">
        <v>13667</v>
      </c>
      <c r="E2716" s="98" t="s">
        <v>13668</v>
      </c>
      <c r="F2716" s="124">
        <v>11</v>
      </c>
      <c r="G2716" s="112">
        <v>43782</v>
      </c>
      <c r="H2716" s="98"/>
      <c r="I2716" s="123" t="str">
        <f t="shared" si="42"/>
        <v>NÃO</v>
      </c>
      <c r="J2716" s="123"/>
      <c r="K2716" s="123"/>
      <c r="L2716" s="123"/>
      <c r="M2716" s="98"/>
      <c r="N2716" s="118"/>
    </row>
    <row r="2717" spans="1:14" x14ac:dyDescent="0.25">
      <c r="A2717" s="130">
        <v>3510211000162</v>
      </c>
      <c r="B2717" s="98" t="s">
        <v>11955</v>
      </c>
      <c r="C2717" s="123" t="s">
        <v>2197</v>
      </c>
      <c r="D2717" s="98" t="s">
        <v>13667</v>
      </c>
      <c r="E2717" s="98" t="s">
        <v>13668</v>
      </c>
      <c r="F2717" s="124">
        <v>11</v>
      </c>
      <c r="G2717" s="112">
        <v>41275</v>
      </c>
      <c r="H2717" s="98"/>
      <c r="I2717" s="123" t="str">
        <f t="shared" si="42"/>
        <v>NÃO</v>
      </c>
      <c r="J2717" s="123"/>
      <c r="K2717" s="123"/>
      <c r="L2717" s="123"/>
      <c r="M2717" s="98" t="s">
        <v>14869</v>
      </c>
      <c r="N2717" s="118"/>
    </row>
    <row r="2718" spans="1:14" x14ac:dyDescent="0.25">
      <c r="A2718" s="130">
        <v>8439549000199</v>
      </c>
      <c r="B2718" s="98" t="s">
        <v>11956</v>
      </c>
      <c r="C2718" s="123" t="s">
        <v>29</v>
      </c>
      <c r="D2718" s="98" t="s">
        <v>13667</v>
      </c>
      <c r="E2718" s="98" t="s">
        <v>13668</v>
      </c>
      <c r="F2718" s="124">
        <v>14</v>
      </c>
      <c r="G2718" s="112">
        <v>44136</v>
      </c>
      <c r="H2718" s="98"/>
      <c r="I2718" s="123" t="str">
        <f t="shared" si="42"/>
        <v>SIM</v>
      </c>
      <c r="J2718" s="123"/>
      <c r="K2718" s="123"/>
      <c r="L2718" s="123"/>
      <c r="M2718" s="98"/>
      <c r="N2718" s="118"/>
    </row>
    <row r="2719" spans="1:14" x14ac:dyDescent="0.25">
      <c r="A2719" s="130">
        <v>7587975000107</v>
      </c>
      <c r="B2719" s="98" t="s">
        <v>11957</v>
      </c>
      <c r="C2719" s="123" t="s">
        <v>634</v>
      </c>
      <c r="D2719" s="98" t="s">
        <v>13667</v>
      </c>
      <c r="E2719" s="98" t="s">
        <v>13668</v>
      </c>
      <c r="F2719" s="124">
        <v>11</v>
      </c>
      <c r="G2719" s="112">
        <v>40511</v>
      </c>
      <c r="H2719" s="98"/>
      <c r="I2719" s="123" t="str">
        <f t="shared" si="42"/>
        <v>NÃO</v>
      </c>
      <c r="J2719" s="123"/>
      <c r="K2719" s="123"/>
      <c r="L2719" s="123"/>
      <c r="M2719" s="98"/>
      <c r="N2719" s="118"/>
    </row>
    <row r="2720" spans="1:14" x14ac:dyDescent="0.25">
      <c r="A2720" s="130">
        <v>45228319000107</v>
      </c>
      <c r="B2720" s="98" t="s">
        <v>11958</v>
      </c>
      <c r="C2720" s="123" t="s">
        <v>4626</v>
      </c>
      <c r="D2720" s="98" t="s">
        <v>13667</v>
      </c>
      <c r="E2720" s="98" t="s">
        <v>13668</v>
      </c>
      <c r="F2720" s="124">
        <v>14</v>
      </c>
      <c r="G2720" s="112">
        <v>43258</v>
      </c>
      <c r="H2720" s="98"/>
      <c r="I2720" s="123" t="str">
        <f t="shared" si="42"/>
        <v>SIM</v>
      </c>
      <c r="J2720" s="123"/>
      <c r="K2720" s="123"/>
      <c r="L2720" s="123"/>
      <c r="M2720" s="98" t="s">
        <v>16735</v>
      </c>
      <c r="N2720" s="118"/>
    </row>
    <row r="2721" spans="1:14" x14ac:dyDescent="0.25">
      <c r="A2721" s="130">
        <v>82916818000113</v>
      </c>
      <c r="B2721" s="98" t="s">
        <v>11959</v>
      </c>
      <c r="C2721" s="123" t="s">
        <v>4289</v>
      </c>
      <c r="D2721" s="98" t="s">
        <v>13667</v>
      </c>
      <c r="E2721" s="98" t="s">
        <v>13668</v>
      </c>
      <c r="F2721" s="124">
        <v>11</v>
      </c>
      <c r="G2721" s="112">
        <v>39282</v>
      </c>
      <c r="H2721" s="98"/>
      <c r="I2721" s="123" t="str">
        <f t="shared" si="42"/>
        <v>NÃO</v>
      </c>
      <c r="J2721" s="123"/>
      <c r="K2721" s="123"/>
      <c r="L2721" s="123"/>
      <c r="M2721" s="98"/>
      <c r="N2721" s="118"/>
    </row>
    <row r="2722" spans="1:14" x14ac:dyDescent="0.25">
      <c r="A2722" s="130">
        <v>90152240000102</v>
      </c>
      <c r="B2722" s="98" t="s">
        <v>11960</v>
      </c>
      <c r="C2722" s="123" t="s">
        <v>3812</v>
      </c>
      <c r="D2722" s="98" t="s">
        <v>13667</v>
      </c>
      <c r="E2722" s="98" t="s">
        <v>13668</v>
      </c>
      <c r="F2722" s="124">
        <v>11</v>
      </c>
      <c r="G2722" s="112">
        <v>43831</v>
      </c>
      <c r="H2722" s="98"/>
      <c r="I2722" s="123" t="str">
        <f t="shared" si="42"/>
        <v>NÃO</v>
      </c>
      <c r="J2722" s="123"/>
      <c r="K2722" s="123"/>
      <c r="L2722" s="123"/>
      <c r="M2722" s="98"/>
      <c r="N2722" s="118"/>
    </row>
    <row r="2723" spans="1:14" x14ac:dyDescent="0.25">
      <c r="A2723" s="130">
        <v>6554299000102</v>
      </c>
      <c r="B2723" s="98" t="s">
        <v>11961</v>
      </c>
      <c r="C2723" s="123" t="s">
        <v>2926</v>
      </c>
      <c r="D2723" s="98" t="s">
        <v>13667</v>
      </c>
      <c r="E2723" s="98" t="s">
        <v>13668</v>
      </c>
      <c r="F2723" s="124">
        <v>14</v>
      </c>
      <c r="G2723" s="112">
        <v>44166</v>
      </c>
      <c r="H2723" s="98"/>
      <c r="I2723" s="123" t="str">
        <f t="shared" si="42"/>
        <v>SIM</v>
      </c>
      <c r="J2723" s="123"/>
      <c r="K2723" s="123"/>
      <c r="L2723" s="123"/>
      <c r="M2723" s="98"/>
      <c r="N2723" s="118"/>
    </row>
    <row r="2724" spans="1:14" x14ac:dyDescent="0.25">
      <c r="A2724" s="117" t="s">
        <v>17060</v>
      </c>
      <c r="B2724" s="98" t="s">
        <v>11962</v>
      </c>
      <c r="C2724" s="123" t="s">
        <v>1356</v>
      </c>
      <c r="D2724" s="98" t="s">
        <v>13667</v>
      </c>
      <c r="E2724" s="98" t="s">
        <v>13668</v>
      </c>
      <c r="F2724" s="124"/>
      <c r="G2724" s="98"/>
      <c r="H2724" s="98"/>
      <c r="I2724" s="123" t="str">
        <f t="shared" si="42"/>
        <v>NÃO</v>
      </c>
      <c r="J2724" s="98"/>
      <c r="K2724" s="98"/>
      <c r="L2724" s="98"/>
      <c r="M2724" s="98"/>
      <c r="N2724" s="118"/>
    </row>
    <row r="2725" spans="1:14" x14ac:dyDescent="0.25">
      <c r="A2725" s="130">
        <v>1138122000101</v>
      </c>
      <c r="B2725" s="98" t="s">
        <v>11963</v>
      </c>
      <c r="C2725" s="123" t="s">
        <v>901</v>
      </c>
      <c r="D2725" s="98" t="s">
        <v>13667</v>
      </c>
      <c r="E2725" s="98" t="s">
        <v>13668</v>
      </c>
      <c r="F2725" s="124">
        <v>11</v>
      </c>
      <c r="G2725" s="112">
        <v>40682</v>
      </c>
      <c r="H2725" s="98"/>
      <c r="I2725" s="123" t="str">
        <f t="shared" si="42"/>
        <v>NÃO</v>
      </c>
      <c r="J2725" s="123"/>
      <c r="K2725" s="123"/>
      <c r="L2725" s="123"/>
      <c r="M2725" s="98" t="s">
        <v>14195</v>
      </c>
      <c r="N2725" s="118"/>
    </row>
    <row r="2726" spans="1:14" x14ac:dyDescent="0.25">
      <c r="A2726" s="130">
        <v>1180645000116</v>
      </c>
      <c r="B2726" s="98" t="s">
        <v>11964</v>
      </c>
      <c r="C2726" s="123" t="s">
        <v>901</v>
      </c>
      <c r="D2726" s="98" t="s">
        <v>13667</v>
      </c>
      <c r="E2726" s="98" t="s">
        <v>13668</v>
      </c>
      <c r="F2726" s="124">
        <v>11</v>
      </c>
      <c r="G2726" s="112">
        <v>40806</v>
      </c>
      <c r="H2726" s="98"/>
      <c r="I2726" s="123" t="str">
        <f t="shared" si="42"/>
        <v>NÃO</v>
      </c>
      <c r="J2726" s="123"/>
      <c r="K2726" s="123"/>
      <c r="L2726" s="123"/>
      <c r="M2726" s="98" t="s">
        <v>13534</v>
      </c>
      <c r="N2726" s="118"/>
    </row>
    <row r="2727" spans="1:14" x14ac:dyDescent="0.25">
      <c r="A2727" s="130">
        <v>2382067000163</v>
      </c>
      <c r="B2727" s="98" t="s">
        <v>11965</v>
      </c>
      <c r="C2727" s="123" t="s">
        <v>901</v>
      </c>
      <c r="D2727" s="98" t="s">
        <v>13667</v>
      </c>
      <c r="E2727" s="98" t="s">
        <v>13668</v>
      </c>
      <c r="F2727" s="124">
        <v>11</v>
      </c>
      <c r="G2727" s="112">
        <v>40561</v>
      </c>
      <c r="H2727" s="98"/>
      <c r="I2727" s="123" t="str">
        <f t="shared" si="42"/>
        <v>NÃO</v>
      </c>
      <c r="J2727" s="123"/>
      <c r="K2727" s="123"/>
      <c r="L2727" s="123"/>
      <c r="M2727" s="98"/>
      <c r="N2727" s="118"/>
    </row>
    <row r="2728" spans="1:14" x14ac:dyDescent="0.25">
      <c r="A2728" s="130">
        <v>7663917000115</v>
      </c>
      <c r="B2728" s="98" t="s">
        <v>11966</v>
      </c>
      <c r="C2728" s="123" t="s">
        <v>634</v>
      </c>
      <c r="D2728" s="98" t="s">
        <v>13667</v>
      </c>
      <c r="E2728" s="98" t="s">
        <v>13668</v>
      </c>
      <c r="F2728" s="124">
        <v>11</v>
      </c>
      <c r="G2728" s="112">
        <v>39415</v>
      </c>
      <c r="H2728" s="98"/>
      <c r="I2728" s="123" t="str">
        <f t="shared" si="42"/>
        <v>NÃO</v>
      </c>
      <c r="J2728" s="123"/>
      <c r="K2728" s="123"/>
      <c r="L2728" s="123"/>
      <c r="M2728" s="98" t="s">
        <v>13703</v>
      </c>
      <c r="N2728" s="118"/>
    </row>
    <row r="2729" spans="1:14" x14ac:dyDescent="0.25">
      <c r="A2729" s="130">
        <v>18468041000172</v>
      </c>
      <c r="B2729" s="98" t="s">
        <v>11967</v>
      </c>
      <c r="C2729" s="123" t="s">
        <v>1356</v>
      </c>
      <c r="D2729" s="98" t="s">
        <v>13667</v>
      </c>
      <c r="E2729" s="98" t="s">
        <v>13668</v>
      </c>
      <c r="F2729" s="124">
        <v>11</v>
      </c>
      <c r="G2729" s="112">
        <v>38418</v>
      </c>
      <c r="H2729" s="98"/>
      <c r="I2729" s="123" t="str">
        <f t="shared" si="42"/>
        <v>NÃO</v>
      </c>
      <c r="J2729" s="123"/>
      <c r="K2729" s="123"/>
      <c r="L2729" s="123"/>
      <c r="M2729" s="98"/>
      <c r="N2729" s="118"/>
    </row>
    <row r="2730" spans="1:14" x14ac:dyDescent="0.25">
      <c r="A2730" s="130">
        <v>76381854000127</v>
      </c>
      <c r="B2730" s="98" t="s">
        <v>11968</v>
      </c>
      <c r="C2730" s="123" t="s">
        <v>3143</v>
      </c>
      <c r="D2730" s="98" t="s">
        <v>13667</v>
      </c>
      <c r="E2730" s="98" t="s">
        <v>13668</v>
      </c>
      <c r="F2730" s="124">
        <v>11</v>
      </c>
      <c r="G2730" s="112">
        <v>41240</v>
      </c>
      <c r="H2730" s="98"/>
      <c r="I2730" s="123" t="str">
        <f t="shared" si="42"/>
        <v>NÃO</v>
      </c>
      <c r="J2730" s="123"/>
      <c r="K2730" s="123"/>
      <c r="L2730" s="123"/>
      <c r="M2730" s="98"/>
      <c r="N2730" s="118"/>
    </row>
    <row r="2731" spans="1:14" x14ac:dyDescent="0.25">
      <c r="A2731" s="130">
        <v>75731034000155</v>
      </c>
      <c r="B2731" s="98" t="s">
        <v>11969</v>
      </c>
      <c r="C2731" s="123" t="s">
        <v>3143</v>
      </c>
      <c r="D2731" s="98" t="s">
        <v>13667</v>
      </c>
      <c r="E2731" s="98" t="s">
        <v>13668</v>
      </c>
      <c r="F2731" s="124">
        <v>11</v>
      </c>
      <c r="G2731" s="112">
        <v>42113</v>
      </c>
      <c r="H2731" s="98"/>
      <c r="I2731" s="123" t="str">
        <f t="shared" si="42"/>
        <v>NÃO</v>
      </c>
      <c r="J2731" s="123"/>
      <c r="K2731" s="123"/>
      <c r="L2731" s="123"/>
      <c r="M2731" s="98"/>
      <c r="N2731" s="118"/>
    </row>
    <row r="2732" spans="1:14" x14ac:dyDescent="0.25">
      <c r="A2732" s="130">
        <v>8106510000150</v>
      </c>
      <c r="B2732" s="98" t="s">
        <v>11970</v>
      </c>
      <c r="C2732" s="123" t="s">
        <v>3601</v>
      </c>
      <c r="D2732" s="98" t="s">
        <v>13667</v>
      </c>
      <c r="E2732" s="98" t="s">
        <v>13668</v>
      </c>
      <c r="F2732" s="124">
        <v>11</v>
      </c>
      <c r="G2732" s="112">
        <v>41609</v>
      </c>
      <c r="H2732" s="98"/>
      <c r="I2732" s="123" t="str">
        <f t="shared" si="42"/>
        <v>NÃO</v>
      </c>
      <c r="J2732" s="123"/>
      <c r="K2732" s="123"/>
      <c r="L2732" s="123"/>
      <c r="M2732" s="98"/>
      <c r="N2732" s="118"/>
    </row>
    <row r="2733" spans="1:14" x14ac:dyDescent="0.25">
      <c r="A2733" s="130">
        <v>47492806000108</v>
      </c>
      <c r="B2733" s="98" t="s">
        <v>11971</v>
      </c>
      <c r="C2733" s="123" t="s">
        <v>4626</v>
      </c>
      <c r="D2733" s="98" t="s">
        <v>13667</v>
      </c>
      <c r="E2733" s="98" t="s">
        <v>13668</v>
      </c>
      <c r="F2733" s="124">
        <v>12.5</v>
      </c>
      <c r="G2733" s="112">
        <v>39959</v>
      </c>
      <c r="H2733" s="98"/>
      <c r="I2733" s="123" t="str">
        <f t="shared" si="42"/>
        <v>NÃO</v>
      </c>
      <c r="J2733" s="123"/>
      <c r="K2733" s="123"/>
      <c r="L2733" s="123"/>
      <c r="M2733" s="98" t="s">
        <v>16738</v>
      </c>
      <c r="N2733" s="118"/>
    </row>
    <row r="2734" spans="1:14" x14ac:dyDescent="0.25">
      <c r="A2734" s="130">
        <v>3533064000146</v>
      </c>
      <c r="B2734" s="98" t="s">
        <v>11972</v>
      </c>
      <c r="C2734" s="123" t="s">
        <v>2274</v>
      </c>
      <c r="D2734" s="98" t="s">
        <v>13667</v>
      </c>
      <c r="E2734" s="98" t="s">
        <v>13668</v>
      </c>
      <c r="F2734" s="124">
        <v>14</v>
      </c>
      <c r="G2734" s="112">
        <v>44197</v>
      </c>
      <c r="H2734" s="98"/>
      <c r="I2734" s="123" t="str">
        <f t="shared" si="42"/>
        <v>SIM</v>
      </c>
      <c r="J2734" s="123"/>
      <c r="K2734" s="123"/>
      <c r="L2734" s="123"/>
      <c r="M2734" s="98"/>
      <c r="N2734" s="118"/>
    </row>
    <row r="2735" spans="1:14" x14ac:dyDescent="0.25">
      <c r="A2735" s="130">
        <v>8732174000150</v>
      </c>
      <c r="B2735" s="98" t="s">
        <v>11973</v>
      </c>
      <c r="C2735" s="123" t="s">
        <v>2554</v>
      </c>
      <c r="D2735" s="98" t="s">
        <v>13667</v>
      </c>
      <c r="E2735" s="98" t="s">
        <v>13668</v>
      </c>
      <c r="F2735" s="124">
        <v>11</v>
      </c>
      <c r="G2735" s="112">
        <v>39904</v>
      </c>
      <c r="H2735" s="98"/>
      <c r="I2735" s="123" t="str">
        <f t="shared" si="42"/>
        <v>NÃO</v>
      </c>
      <c r="J2735" s="123"/>
      <c r="K2735" s="123"/>
      <c r="L2735" s="123"/>
      <c r="M2735" s="98"/>
      <c r="N2735" s="118"/>
    </row>
    <row r="2736" spans="1:14" x14ac:dyDescent="0.25">
      <c r="A2736" s="130">
        <v>8781791000146</v>
      </c>
      <c r="B2736" s="98" t="s">
        <v>11974</v>
      </c>
      <c r="C2736" s="123" t="s">
        <v>2554</v>
      </c>
      <c r="D2736" s="98" t="s">
        <v>13667</v>
      </c>
      <c r="E2736" s="98" t="s">
        <v>13668</v>
      </c>
      <c r="F2736" s="124">
        <v>11</v>
      </c>
      <c r="G2736" s="112">
        <v>41519</v>
      </c>
      <c r="H2736" s="98"/>
      <c r="I2736" s="123" t="str">
        <f t="shared" si="42"/>
        <v>NÃO</v>
      </c>
      <c r="J2736" s="123"/>
      <c r="K2736" s="123"/>
      <c r="L2736" s="123"/>
      <c r="M2736" s="98" t="s">
        <v>15159</v>
      </c>
      <c r="N2736" s="118"/>
    </row>
    <row r="2737" spans="1:14" x14ac:dyDescent="0.25">
      <c r="A2737" s="130">
        <v>84736941000188</v>
      </c>
      <c r="B2737" s="98" t="s">
        <v>11975</v>
      </c>
      <c r="C2737" s="123" t="s">
        <v>3747</v>
      </c>
      <c r="D2737" s="98" t="s">
        <v>13667</v>
      </c>
      <c r="E2737" s="98" t="s">
        <v>13668</v>
      </c>
      <c r="F2737" s="124">
        <v>11</v>
      </c>
      <c r="G2737" s="112">
        <v>42618</v>
      </c>
      <c r="H2737" s="98"/>
      <c r="I2737" s="123" t="str">
        <f t="shared" si="42"/>
        <v>NÃO</v>
      </c>
      <c r="J2737" s="123"/>
      <c r="K2737" s="123"/>
      <c r="L2737" s="123"/>
      <c r="M2737" s="98" t="s">
        <v>16143</v>
      </c>
      <c r="N2737" s="118"/>
    </row>
    <row r="2738" spans="1:14" x14ac:dyDescent="0.25">
      <c r="A2738" s="130">
        <v>1302728000130</v>
      </c>
      <c r="B2738" s="98" t="s">
        <v>11976</v>
      </c>
      <c r="C2738" s="123" t="s">
        <v>901</v>
      </c>
      <c r="D2738" s="98" t="s">
        <v>13667</v>
      </c>
      <c r="E2738" s="98" t="s">
        <v>13668</v>
      </c>
      <c r="F2738" s="124">
        <v>11</v>
      </c>
      <c r="G2738" s="112">
        <v>42898</v>
      </c>
      <c r="H2738" s="98"/>
      <c r="I2738" s="123" t="str">
        <f t="shared" si="42"/>
        <v>NÃO</v>
      </c>
      <c r="J2738" s="123"/>
      <c r="K2738" s="123"/>
      <c r="L2738" s="123"/>
      <c r="M2738" s="98" t="s">
        <v>14199</v>
      </c>
      <c r="N2738" s="118"/>
    </row>
    <row r="2739" spans="1:14" x14ac:dyDescent="0.25">
      <c r="A2739" s="130">
        <v>11097391000120</v>
      </c>
      <c r="B2739" s="98" t="s">
        <v>11977</v>
      </c>
      <c r="C2739" s="123" t="s">
        <v>2758</v>
      </c>
      <c r="D2739" s="98" t="s">
        <v>13667</v>
      </c>
      <c r="E2739" s="98" t="s">
        <v>13668</v>
      </c>
      <c r="F2739" s="124">
        <v>11</v>
      </c>
      <c r="G2739" s="112">
        <v>38979</v>
      </c>
      <c r="H2739" s="98"/>
      <c r="I2739" s="123" t="str">
        <f t="shared" si="42"/>
        <v>NÃO</v>
      </c>
      <c r="J2739" s="123"/>
      <c r="K2739" s="123"/>
      <c r="L2739" s="123"/>
      <c r="M2739" s="98"/>
      <c r="N2739" s="118"/>
    </row>
    <row r="2740" spans="1:14" x14ac:dyDescent="0.25">
      <c r="A2740" s="117" t="s">
        <v>17060</v>
      </c>
      <c r="B2740" s="98" t="s">
        <v>17058</v>
      </c>
      <c r="C2740" s="123" t="s">
        <v>3143</v>
      </c>
      <c r="D2740" s="98" t="s">
        <v>13667</v>
      </c>
      <c r="E2740" s="98" t="s">
        <v>13668</v>
      </c>
      <c r="F2740" s="124">
        <v>12.5</v>
      </c>
      <c r="G2740" s="112">
        <v>43831</v>
      </c>
      <c r="H2740" s="112">
        <v>44196</v>
      </c>
      <c r="I2740" s="123" t="str">
        <f t="shared" si="42"/>
        <v>NÃO</v>
      </c>
      <c r="J2740" s="98"/>
      <c r="K2740" s="98"/>
      <c r="L2740" s="98"/>
      <c r="M2740" s="98"/>
      <c r="N2740" s="118"/>
    </row>
    <row r="2741" spans="1:14" x14ac:dyDescent="0.25">
      <c r="A2741" s="117" t="s">
        <v>17060</v>
      </c>
      <c r="B2741" s="98" t="s">
        <v>17058</v>
      </c>
      <c r="C2741" s="123" t="s">
        <v>3143</v>
      </c>
      <c r="D2741" s="98" t="s">
        <v>13667</v>
      </c>
      <c r="E2741" s="98" t="s">
        <v>13668</v>
      </c>
      <c r="F2741" s="124">
        <v>13</v>
      </c>
      <c r="G2741" s="112">
        <v>44197</v>
      </c>
      <c r="H2741" s="112">
        <v>44561</v>
      </c>
      <c r="I2741" s="123" t="str">
        <f t="shared" si="42"/>
        <v>NÃO</v>
      </c>
      <c r="J2741" s="98"/>
      <c r="K2741" s="98"/>
      <c r="L2741" s="98"/>
      <c r="M2741" s="98"/>
      <c r="N2741" s="118"/>
    </row>
    <row r="2742" spans="1:14" x14ac:dyDescent="0.25">
      <c r="A2742" s="117" t="s">
        <v>17060</v>
      </c>
      <c r="B2742" s="98" t="s">
        <v>17058</v>
      </c>
      <c r="C2742" s="123" t="s">
        <v>3143</v>
      </c>
      <c r="D2742" s="98" t="s">
        <v>13667</v>
      </c>
      <c r="E2742" s="98" t="s">
        <v>13668</v>
      </c>
      <c r="F2742" s="124">
        <v>13.5</v>
      </c>
      <c r="G2742" s="112">
        <v>44562</v>
      </c>
      <c r="H2742" s="112">
        <v>44926</v>
      </c>
      <c r="I2742" s="123" t="str">
        <f t="shared" si="42"/>
        <v>NÃO</v>
      </c>
      <c r="J2742" s="98"/>
      <c r="K2742" s="98"/>
      <c r="L2742" s="98"/>
      <c r="M2742" s="98"/>
      <c r="N2742" s="118"/>
    </row>
    <row r="2743" spans="1:14" x14ac:dyDescent="0.25">
      <c r="A2743" s="117" t="s">
        <v>17060</v>
      </c>
      <c r="B2743" s="98" t="s">
        <v>17058</v>
      </c>
      <c r="C2743" s="123" t="s">
        <v>3143</v>
      </c>
      <c r="D2743" s="98" t="s">
        <v>13667</v>
      </c>
      <c r="E2743" s="98" t="s">
        <v>13668</v>
      </c>
      <c r="F2743" s="124">
        <v>14</v>
      </c>
      <c r="G2743" s="112">
        <v>44927</v>
      </c>
      <c r="H2743" s="112">
        <v>45291</v>
      </c>
      <c r="I2743" s="123" t="str">
        <f t="shared" si="42"/>
        <v>SIM</v>
      </c>
      <c r="J2743" s="98"/>
      <c r="K2743" s="98"/>
      <c r="L2743" s="98"/>
      <c r="M2743" s="98"/>
      <c r="N2743" s="118"/>
    </row>
    <row r="2744" spans="1:14" x14ac:dyDescent="0.25">
      <c r="A2744" s="130">
        <v>83754044000134</v>
      </c>
      <c r="B2744" s="98" t="s">
        <v>11979</v>
      </c>
      <c r="C2744" s="123" t="s">
        <v>4289</v>
      </c>
      <c r="D2744" s="98" t="s">
        <v>13667</v>
      </c>
      <c r="E2744" s="98" t="s">
        <v>13668</v>
      </c>
      <c r="F2744" s="124">
        <v>14</v>
      </c>
      <c r="G2744" s="112">
        <v>44013</v>
      </c>
      <c r="H2744" s="98"/>
      <c r="I2744" s="123" t="str">
        <f t="shared" si="42"/>
        <v>SIM</v>
      </c>
      <c r="J2744" s="123"/>
      <c r="K2744" s="123"/>
      <c r="L2744" s="123"/>
      <c r="M2744" s="98"/>
      <c r="N2744" s="118"/>
    </row>
    <row r="2745" spans="1:14" x14ac:dyDescent="0.25">
      <c r="A2745" s="130">
        <v>76167725000130</v>
      </c>
      <c r="B2745" s="98" t="s">
        <v>11980</v>
      </c>
      <c r="C2745" s="123" t="s">
        <v>3143</v>
      </c>
      <c r="D2745" s="98" t="s">
        <v>13667</v>
      </c>
      <c r="E2745" s="98" t="s">
        <v>13668</v>
      </c>
      <c r="F2745" s="124">
        <v>11</v>
      </c>
      <c r="G2745" s="112">
        <v>42214</v>
      </c>
      <c r="H2745" s="98"/>
      <c r="I2745" s="123" t="str">
        <f t="shared" si="42"/>
        <v>NÃO</v>
      </c>
      <c r="J2745" s="123"/>
      <c r="K2745" s="123"/>
      <c r="L2745" s="123"/>
      <c r="M2745" s="98" t="s">
        <v>15722</v>
      </c>
      <c r="N2745" s="118"/>
    </row>
    <row r="2746" spans="1:14" x14ac:dyDescent="0.25">
      <c r="A2746" s="130">
        <v>4876710000130</v>
      </c>
      <c r="B2746" s="98" t="s">
        <v>11981</v>
      </c>
      <c r="C2746" s="123" t="s">
        <v>2413</v>
      </c>
      <c r="D2746" s="98" t="s">
        <v>13667</v>
      </c>
      <c r="E2746" s="98" t="s">
        <v>13668</v>
      </c>
      <c r="F2746" s="124">
        <v>15.3</v>
      </c>
      <c r="G2746" s="112">
        <v>37712</v>
      </c>
      <c r="H2746" s="98"/>
      <c r="I2746" s="123" t="str">
        <f t="shared" si="42"/>
        <v>SIM</v>
      </c>
      <c r="J2746" s="123"/>
      <c r="K2746" s="123"/>
      <c r="L2746" s="123"/>
      <c r="M2746" s="98" t="s">
        <v>15082</v>
      </c>
      <c r="N2746" s="118"/>
    </row>
    <row r="2747" spans="1:14" x14ac:dyDescent="0.25">
      <c r="A2747" s="130">
        <v>1612579000106</v>
      </c>
      <c r="B2747" s="98" t="s">
        <v>11982</v>
      </c>
      <c r="C2747" s="123" t="s">
        <v>2926</v>
      </c>
      <c r="D2747" s="98" t="s">
        <v>13667</v>
      </c>
      <c r="E2747" s="98" t="s">
        <v>13668</v>
      </c>
      <c r="F2747" s="124">
        <v>11</v>
      </c>
      <c r="G2747" s="112">
        <v>42917</v>
      </c>
      <c r="H2747" s="98"/>
      <c r="I2747" s="123" t="str">
        <f t="shared" si="42"/>
        <v>NÃO</v>
      </c>
      <c r="J2747" s="123"/>
      <c r="K2747" s="123"/>
      <c r="L2747" s="123"/>
      <c r="M2747" s="98"/>
      <c r="N2747" s="118"/>
    </row>
    <row r="2748" spans="1:14" x14ac:dyDescent="0.25">
      <c r="A2748" s="130">
        <v>4217647000120</v>
      </c>
      <c r="B2748" s="98" t="s">
        <v>11983</v>
      </c>
      <c r="C2748" s="123" t="s">
        <v>2274</v>
      </c>
      <c r="D2748" s="98" t="s">
        <v>13667</v>
      </c>
      <c r="E2748" s="98" t="s">
        <v>13668</v>
      </c>
      <c r="F2748" s="124">
        <v>14</v>
      </c>
      <c r="G2748" s="112">
        <v>44075</v>
      </c>
      <c r="H2748" s="98"/>
      <c r="I2748" s="123" t="str">
        <f t="shared" si="42"/>
        <v>SIM</v>
      </c>
      <c r="J2748" s="123"/>
      <c r="K2748" s="123"/>
      <c r="L2748" s="123"/>
      <c r="M2748" s="98"/>
      <c r="N2748" s="118"/>
    </row>
    <row r="2749" spans="1:14" x14ac:dyDescent="0.25">
      <c r="A2749" s="130">
        <v>11358165000156</v>
      </c>
      <c r="B2749" s="98" t="s">
        <v>11984</v>
      </c>
      <c r="C2749" s="123" t="s">
        <v>2758</v>
      </c>
      <c r="D2749" s="98" t="s">
        <v>13667</v>
      </c>
      <c r="E2749" s="98" t="s">
        <v>13668</v>
      </c>
      <c r="F2749" s="124">
        <v>11</v>
      </c>
      <c r="G2749" s="112">
        <v>40515</v>
      </c>
      <c r="H2749" s="98"/>
      <c r="I2749" s="123" t="str">
        <f t="shared" si="42"/>
        <v>NÃO</v>
      </c>
      <c r="J2749" s="123"/>
      <c r="K2749" s="123"/>
      <c r="L2749" s="123"/>
      <c r="M2749" s="98" t="s">
        <v>15146</v>
      </c>
      <c r="N2749" s="118"/>
    </row>
    <row r="2750" spans="1:14" x14ac:dyDescent="0.25">
      <c r="A2750" s="130">
        <v>1740505000155</v>
      </c>
      <c r="B2750" s="98" t="s">
        <v>11985</v>
      </c>
      <c r="C2750" s="123" t="s">
        <v>901</v>
      </c>
      <c r="D2750" s="98" t="s">
        <v>13667</v>
      </c>
      <c r="E2750" s="98" t="s">
        <v>13668</v>
      </c>
      <c r="F2750" s="124">
        <v>14</v>
      </c>
      <c r="G2750" s="112">
        <v>44013</v>
      </c>
      <c r="H2750" s="98"/>
      <c r="I2750" s="123" t="str">
        <f t="shared" si="42"/>
        <v>SIM</v>
      </c>
      <c r="J2750" s="123"/>
      <c r="K2750" s="123"/>
      <c r="L2750" s="123"/>
      <c r="M2750" s="98"/>
      <c r="N2750" s="118"/>
    </row>
    <row r="2751" spans="1:14" x14ac:dyDescent="0.25">
      <c r="A2751" s="130">
        <v>1130277000100</v>
      </c>
      <c r="B2751" s="98" t="s">
        <v>11986</v>
      </c>
      <c r="C2751" s="123" t="s">
        <v>901</v>
      </c>
      <c r="D2751" s="98" t="s">
        <v>13667</v>
      </c>
      <c r="E2751" s="98" t="s">
        <v>13668</v>
      </c>
      <c r="F2751" s="124">
        <v>11</v>
      </c>
      <c r="G2751" s="112">
        <v>42309</v>
      </c>
      <c r="H2751" s="98"/>
      <c r="I2751" s="123" t="str">
        <f t="shared" si="42"/>
        <v>NÃO</v>
      </c>
      <c r="J2751" s="123"/>
      <c r="K2751" s="123"/>
      <c r="L2751" s="123"/>
      <c r="M2751" s="98"/>
      <c r="N2751" s="118"/>
    </row>
    <row r="2752" spans="1:14" x14ac:dyDescent="0.25">
      <c r="A2752" s="130">
        <v>6554885000157</v>
      </c>
      <c r="B2752" s="98" t="s">
        <v>11987</v>
      </c>
      <c r="C2752" s="123" t="s">
        <v>2926</v>
      </c>
      <c r="D2752" s="98" t="s">
        <v>13667</v>
      </c>
      <c r="E2752" s="98" t="s">
        <v>13668</v>
      </c>
      <c r="F2752" s="124">
        <v>14</v>
      </c>
      <c r="G2752" s="112">
        <v>44075</v>
      </c>
      <c r="H2752" s="98"/>
      <c r="I2752" s="123" t="str">
        <f t="shared" si="42"/>
        <v>SIM</v>
      </c>
      <c r="J2752" s="123"/>
      <c r="K2752" s="123"/>
      <c r="L2752" s="123"/>
      <c r="M2752" s="98"/>
      <c r="N2752" s="118"/>
    </row>
    <row r="2753" spans="1:14" x14ac:dyDescent="0.25">
      <c r="A2753" s="130">
        <v>18558098000162</v>
      </c>
      <c r="B2753" s="98" t="s">
        <v>11988</v>
      </c>
      <c r="C2753" s="123" t="s">
        <v>1356</v>
      </c>
      <c r="D2753" s="98" t="s">
        <v>13667</v>
      </c>
      <c r="E2753" s="98" t="s">
        <v>13668</v>
      </c>
      <c r="F2753" s="124">
        <v>11</v>
      </c>
      <c r="G2753" s="112">
        <v>40162</v>
      </c>
      <c r="H2753" s="98"/>
      <c r="I2753" s="123" t="str">
        <f t="shared" si="42"/>
        <v>NÃO</v>
      </c>
      <c r="J2753" s="123"/>
      <c r="K2753" s="123"/>
      <c r="L2753" s="123"/>
      <c r="M2753" s="98"/>
      <c r="N2753" s="118"/>
    </row>
    <row r="2754" spans="1:14" x14ac:dyDescent="0.25">
      <c r="A2754" s="130">
        <v>8925968000130</v>
      </c>
      <c r="B2754" s="98" t="s">
        <v>11989</v>
      </c>
      <c r="C2754" s="123" t="s">
        <v>2554</v>
      </c>
      <c r="D2754" s="98" t="s">
        <v>13667</v>
      </c>
      <c r="E2754" s="98" t="s">
        <v>13668</v>
      </c>
      <c r="F2754" s="124">
        <v>11</v>
      </c>
      <c r="G2754" s="112">
        <v>40175</v>
      </c>
      <c r="H2754" s="98"/>
      <c r="I2754" s="123" t="str">
        <f t="shared" si="42"/>
        <v>NÃO</v>
      </c>
      <c r="J2754" s="123"/>
      <c r="K2754" s="123"/>
      <c r="L2754" s="123"/>
      <c r="M2754" s="98"/>
      <c r="N2754" s="118"/>
    </row>
    <row r="2755" spans="1:14" x14ac:dyDescent="0.25">
      <c r="A2755" s="130">
        <v>91553966000101</v>
      </c>
      <c r="B2755" s="98" t="s">
        <v>11990</v>
      </c>
      <c r="C2755" s="123" t="s">
        <v>3812</v>
      </c>
      <c r="D2755" s="98" t="s">
        <v>13667</v>
      </c>
      <c r="E2755" s="98" t="s">
        <v>13668</v>
      </c>
      <c r="F2755" s="124">
        <v>11</v>
      </c>
      <c r="G2755" s="112">
        <v>38718</v>
      </c>
      <c r="H2755" s="98"/>
      <c r="I2755" s="123" t="str">
        <f t="shared" ref="I2755:I2818" si="43">IFERROR(IF(OR(E2755="Ativos", E2755="Aposentados",E2755="Pensionistas"),IF(F2755&gt;=14,"SIM","NÃO"),""),"")</f>
        <v>NÃO</v>
      </c>
      <c r="J2755" s="123"/>
      <c r="K2755" s="123"/>
      <c r="L2755" s="123"/>
      <c r="M2755" s="98" t="s">
        <v>16262</v>
      </c>
      <c r="N2755" s="118"/>
    </row>
    <row r="2756" spans="1:14" x14ac:dyDescent="0.25">
      <c r="A2756" s="130">
        <v>46523247000193</v>
      </c>
      <c r="B2756" s="98" t="s">
        <v>11991</v>
      </c>
      <c r="C2756" s="123" t="s">
        <v>4626</v>
      </c>
      <c r="D2756" s="98" t="s">
        <v>13667</v>
      </c>
      <c r="E2756" s="98" t="s">
        <v>13668</v>
      </c>
      <c r="F2756" s="124">
        <v>14</v>
      </c>
      <c r="G2756" s="112">
        <v>44075</v>
      </c>
      <c r="H2756" s="98"/>
      <c r="I2756" s="123" t="str">
        <f t="shared" si="43"/>
        <v>SIM</v>
      </c>
      <c r="J2756" s="123"/>
      <c r="K2756" s="123"/>
      <c r="L2756" s="123"/>
      <c r="M2756" s="98"/>
      <c r="N2756" s="118"/>
    </row>
    <row r="2757" spans="1:14" x14ac:dyDescent="0.25">
      <c r="A2757" s="130">
        <v>8942229000157</v>
      </c>
      <c r="B2757" s="98" t="s">
        <v>11992</v>
      </c>
      <c r="C2757" s="123" t="s">
        <v>2554</v>
      </c>
      <c r="D2757" s="98" t="s">
        <v>13667</v>
      </c>
      <c r="E2757" s="98" t="s">
        <v>13668</v>
      </c>
      <c r="F2757" s="124">
        <v>11</v>
      </c>
      <c r="G2757" s="112">
        <v>43223</v>
      </c>
      <c r="H2757" s="98"/>
      <c r="I2757" s="123" t="str">
        <f t="shared" si="43"/>
        <v>NÃO</v>
      </c>
      <c r="J2757" s="123"/>
      <c r="K2757" s="123"/>
      <c r="L2757" s="123"/>
      <c r="M2757" s="98" t="s">
        <v>15162</v>
      </c>
      <c r="N2757" s="118"/>
    </row>
    <row r="2758" spans="1:14" x14ac:dyDescent="0.25">
      <c r="A2758" s="130">
        <v>76972082000106</v>
      </c>
      <c r="B2758" s="98" t="s">
        <v>11993</v>
      </c>
      <c r="C2758" s="123" t="s">
        <v>3143</v>
      </c>
      <c r="D2758" s="98" t="s">
        <v>13667</v>
      </c>
      <c r="E2758" s="98" t="s">
        <v>13668</v>
      </c>
      <c r="F2758" s="124">
        <v>11</v>
      </c>
      <c r="G2758" s="112">
        <v>41828</v>
      </c>
      <c r="H2758" s="98"/>
      <c r="I2758" s="123" t="str">
        <f t="shared" si="43"/>
        <v>NÃO</v>
      </c>
      <c r="J2758" s="123"/>
      <c r="K2758" s="123"/>
      <c r="L2758" s="123"/>
      <c r="M2758" s="98" t="s">
        <v>15726</v>
      </c>
      <c r="N2758" s="118"/>
    </row>
    <row r="2759" spans="1:14" x14ac:dyDescent="0.25">
      <c r="A2759" s="130">
        <v>17754136000190</v>
      </c>
      <c r="B2759" s="98" t="s">
        <v>11994</v>
      </c>
      <c r="C2759" s="123" t="s">
        <v>1356</v>
      </c>
      <c r="D2759" s="98" t="s">
        <v>13667</v>
      </c>
      <c r="E2759" s="98" t="s">
        <v>13668</v>
      </c>
      <c r="F2759" s="124">
        <v>11</v>
      </c>
      <c r="G2759" s="112">
        <v>38610</v>
      </c>
      <c r="H2759" s="98"/>
      <c r="I2759" s="123" t="str">
        <f t="shared" si="43"/>
        <v>NÃO</v>
      </c>
      <c r="J2759" s="123"/>
      <c r="K2759" s="123"/>
      <c r="L2759" s="123"/>
      <c r="M2759" s="98"/>
      <c r="N2759" s="118"/>
    </row>
    <row r="2760" spans="1:14" x14ac:dyDescent="0.25">
      <c r="A2760" s="130">
        <v>1138957000161</v>
      </c>
      <c r="B2760" s="98" t="s">
        <v>11995</v>
      </c>
      <c r="C2760" s="123" t="s">
        <v>5227</v>
      </c>
      <c r="D2760" s="98" t="s">
        <v>13667</v>
      </c>
      <c r="E2760" s="98" t="s">
        <v>13668</v>
      </c>
      <c r="F2760" s="124">
        <v>11</v>
      </c>
      <c r="G2760" s="112">
        <v>39888</v>
      </c>
      <c r="H2760" s="98"/>
      <c r="I2760" s="123" t="str">
        <f t="shared" si="43"/>
        <v>NÃO</v>
      </c>
      <c r="J2760" s="123"/>
      <c r="K2760" s="123"/>
      <c r="L2760" s="123"/>
      <c r="M2760" s="98" t="s">
        <v>17011</v>
      </c>
      <c r="N2760" s="118"/>
    </row>
    <row r="2761" spans="1:14" x14ac:dyDescent="0.25">
      <c r="A2761" s="130">
        <v>1609404000140</v>
      </c>
      <c r="B2761" s="98" t="s">
        <v>11996</v>
      </c>
      <c r="C2761" s="123" t="s">
        <v>3812</v>
      </c>
      <c r="D2761" s="98" t="s">
        <v>13667</v>
      </c>
      <c r="E2761" s="98" t="s">
        <v>13668</v>
      </c>
      <c r="F2761" s="124">
        <v>11</v>
      </c>
      <c r="G2761" s="112">
        <v>42650</v>
      </c>
      <c r="H2761" s="98"/>
      <c r="I2761" s="123" t="str">
        <f t="shared" si="43"/>
        <v>NÃO</v>
      </c>
      <c r="J2761" s="123"/>
      <c r="K2761" s="123"/>
      <c r="L2761" s="123"/>
      <c r="M2761" s="98" t="s">
        <v>16265</v>
      </c>
      <c r="N2761" s="118"/>
    </row>
    <row r="2762" spans="1:14" x14ac:dyDescent="0.25">
      <c r="A2762" s="130">
        <v>65711988000142</v>
      </c>
      <c r="B2762" s="98" t="s">
        <v>11997</v>
      </c>
      <c r="C2762" s="123" t="s">
        <v>4626</v>
      </c>
      <c r="D2762" s="98" t="s">
        <v>13667</v>
      </c>
      <c r="E2762" s="98" t="s">
        <v>13668</v>
      </c>
      <c r="F2762" s="124">
        <v>14</v>
      </c>
      <c r="G2762" s="112">
        <v>44044</v>
      </c>
      <c r="H2762" s="98"/>
      <c r="I2762" s="123" t="str">
        <f t="shared" si="43"/>
        <v>SIM</v>
      </c>
      <c r="J2762" s="123"/>
      <c r="K2762" s="123"/>
      <c r="L2762" s="123"/>
      <c r="M2762" s="98"/>
      <c r="N2762" s="118"/>
    </row>
    <row r="2763" spans="1:14" x14ac:dyDescent="0.25">
      <c r="A2763" s="130">
        <v>18114272000188</v>
      </c>
      <c r="B2763" s="98" t="s">
        <v>11998</v>
      </c>
      <c r="C2763" s="123" t="s">
        <v>1356</v>
      </c>
      <c r="D2763" s="98" t="s">
        <v>13667</v>
      </c>
      <c r="E2763" s="98" t="s">
        <v>13668</v>
      </c>
      <c r="F2763" s="124">
        <v>11</v>
      </c>
      <c r="G2763" s="112">
        <v>39328</v>
      </c>
      <c r="H2763" s="98"/>
      <c r="I2763" s="123" t="str">
        <f t="shared" si="43"/>
        <v>NÃO</v>
      </c>
      <c r="J2763" s="123"/>
      <c r="K2763" s="123"/>
      <c r="L2763" s="123"/>
      <c r="M2763" s="98"/>
      <c r="N2763" s="118"/>
    </row>
    <row r="2764" spans="1:14" x14ac:dyDescent="0.25">
      <c r="A2764" s="130">
        <v>46435921000188</v>
      </c>
      <c r="B2764" s="98" t="s">
        <v>11999</v>
      </c>
      <c r="C2764" s="123" t="s">
        <v>4626</v>
      </c>
      <c r="D2764" s="98" t="s">
        <v>13667</v>
      </c>
      <c r="E2764" s="98" t="s">
        <v>13668</v>
      </c>
      <c r="F2764" s="124">
        <v>14</v>
      </c>
      <c r="G2764" s="112">
        <v>44075</v>
      </c>
      <c r="H2764" s="98"/>
      <c r="I2764" s="123" t="str">
        <f t="shared" si="43"/>
        <v>SIM</v>
      </c>
      <c r="J2764" s="123"/>
      <c r="K2764" s="123"/>
      <c r="L2764" s="123"/>
      <c r="M2764" s="98"/>
      <c r="N2764" s="118"/>
    </row>
    <row r="2765" spans="1:14" x14ac:dyDescent="0.25">
      <c r="A2765" s="130">
        <v>18291351000164</v>
      </c>
      <c r="B2765" s="98" t="s">
        <v>12000</v>
      </c>
      <c r="C2765" s="123" t="s">
        <v>1356</v>
      </c>
      <c r="D2765" s="98" t="s">
        <v>13667</v>
      </c>
      <c r="E2765" s="98" t="s">
        <v>13668</v>
      </c>
      <c r="F2765" s="124">
        <v>11</v>
      </c>
      <c r="G2765" s="112">
        <v>39086</v>
      </c>
      <c r="H2765" s="98"/>
      <c r="I2765" s="123" t="str">
        <f t="shared" si="43"/>
        <v>NÃO</v>
      </c>
      <c r="J2765" s="123"/>
      <c r="K2765" s="123"/>
      <c r="L2765" s="123"/>
      <c r="M2765" s="98" t="s">
        <v>14587</v>
      </c>
      <c r="N2765" s="118"/>
    </row>
    <row r="2766" spans="1:14" x14ac:dyDescent="0.25">
      <c r="A2766" s="130">
        <v>88254891000153</v>
      </c>
      <c r="B2766" s="98" t="s">
        <v>12001</v>
      </c>
      <c r="C2766" s="123" t="s">
        <v>3812</v>
      </c>
      <c r="D2766" s="98" t="s">
        <v>13667</v>
      </c>
      <c r="E2766" s="98" t="s">
        <v>13668</v>
      </c>
      <c r="F2766" s="124">
        <v>14</v>
      </c>
      <c r="G2766" s="112">
        <v>44026</v>
      </c>
      <c r="H2766" s="98"/>
      <c r="I2766" s="123" t="str">
        <f t="shared" si="43"/>
        <v>SIM</v>
      </c>
      <c r="J2766" s="123"/>
      <c r="K2766" s="123"/>
      <c r="L2766" s="123"/>
      <c r="M2766" s="98"/>
      <c r="N2766" s="118"/>
    </row>
    <row r="2767" spans="1:14" x14ac:dyDescent="0.25">
      <c r="A2767" s="130">
        <v>24616187000110</v>
      </c>
      <c r="B2767" s="98" t="s">
        <v>12002</v>
      </c>
      <c r="C2767" s="123" t="s">
        <v>2197</v>
      </c>
      <c r="D2767" s="98" t="s">
        <v>13667</v>
      </c>
      <c r="E2767" s="98" t="s">
        <v>13668</v>
      </c>
      <c r="F2767" s="124">
        <v>11</v>
      </c>
      <c r="G2767" s="112">
        <v>39569</v>
      </c>
      <c r="H2767" s="98"/>
      <c r="I2767" s="123" t="str">
        <f t="shared" si="43"/>
        <v>NÃO</v>
      </c>
      <c r="J2767" s="123"/>
      <c r="K2767" s="123"/>
      <c r="L2767" s="123"/>
      <c r="M2767" s="98" t="s">
        <v>13534</v>
      </c>
      <c r="N2767" s="118"/>
    </row>
    <row r="2768" spans="1:14" x14ac:dyDescent="0.25">
      <c r="A2768" s="130">
        <v>2070563000181</v>
      </c>
      <c r="B2768" s="98" t="s">
        <v>12003</v>
      </c>
      <c r="C2768" s="123" t="s">
        <v>5227</v>
      </c>
      <c r="D2768" s="98" t="s">
        <v>13667</v>
      </c>
      <c r="E2768" s="98" t="s">
        <v>13668</v>
      </c>
      <c r="F2768" s="124">
        <v>11</v>
      </c>
      <c r="G2768" s="112">
        <v>40765</v>
      </c>
      <c r="H2768" s="98"/>
      <c r="I2768" s="123" t="str">
        <f t="shared" si="43"/>
        <v>NÃO</v>
      </c>
      <c r="J2768" s="123"/>
      <c r="K2768" s="123"/>
      <c r="L2768" s="123"/>
      <c r="M2768" s="98" t="s">
        <v>17013</v>
      </c>
      <c r="N2768" s="118"/>
    </row>
    <row r="2769" spans="1:14" x14ac:dyDescent="0.25">
      <c r="A2769" s="130">
        <v>90221524000103</v>
      </c>
      <c r="B2769" s="98" t="s">
        <v>12004</v>
      </c>
      <c r="C2769" s="123" t="s">
        <v>3812</v>
      </c>
      <c r="D2769" s="98" t="s">
        <v>13667</v>
      </c>
      <c r="E2769" s="98" t="s">
        <v>13668</v>
      </c>
      <c r="F2769" s="124">
        <v>14</v>
      </c>
      <c r="G2769" s="112">
        <v>44013</v>
      </c>
      <c r="H2769" s="98"/>
      <c r="I2769" s="123" t="str">
        <f t="shared" si="43"/>
        <v>SIM</v>
      </c>
      <c r="J2769" s="123"/>
      <c r="K2769" s="123"/>
      <c r="L2769" s="123"/>
      <c r="M2769" s="98"/>
      <c r="N2769" s="118"/>
    </row>
    <row r="2770" spans="1:14" x14ac:dyDescent="0.25">
      <c r="A2770" s="130">
        <v>22953681000145</v>
      </c>
      <c r="B2770" s="98" t="s">
        <v>12005</v>
      </c>
      <c r="C2770" s="123" t="s">
        <v>2413</v>
      </c>
      <c r="D2770" s="98" t="s">
        <v>13667</v>
      </c>
      <c r="E2770" s="98" t="s">
        <v>13668</v>
      </c>
      <c r="F2770" s="124">
        <v>11</v>
      </c>
      <c r="G2770" s="112">
        <v>42870</v>
      </c>
      <c r="H2770" s="98"/>
      <c r="I2770" s="123" t="str">
        <f t="shared" si="43"/>
        <v>NÃO</v>
      </c>
      <c r="J2770" s="123"/>
      <c r="K2770" s="123"/>
      <c r="L2770" s="123"/>
      <c r="M2770" s="98" t="s">
        <v>15085</v>
      </c>
      <c r="N2770" s="118"/>
    </row>
    <row r="2771" spans="1:14" x14ac:dyDescent="0.25">
      <c r="A2771" s="130">
        <v>87482535000124</v>
      </c>
      <c r="B2771" s="98" t="s">
        <v>12006</v>
      </c>
      <c r="C2771" s="123" t="s">
        <v>3812</v>
      </c>
      <c r="D2771" s="98" t="s">
        <v>13667</v>
      </c>
      <c r="E2771" s="98" t="s">
        <v>13668</v>
      </c>
      <c r="F2771" s="124">
        <v>14</v>
      </c>
      <c r="G2771" s="112">
        <v>44136</v>
      </c>
      <c r="H2771" s="98"/>
      <c r="I2771" s="123" t="str">
        <f t="shared" si="43"/>
        <v>SIM</v>
      </c>
      <c r="J2771" s="123"/>
      <c r="K2771" s="123"/>
      <c r="L2771" s="123"/>
      <c r="M2771" s="98"/>
      <c r="N2771" s="118"/>
    </row>
    <row r="2772" spans="1:14" x14ac:dyDescent="0.25">
      <c r="A2772" s="130">
        <v>1640339000115</v>
      </c>
      <c r="B2772" s="98" t="s">
        <v>12007</v>
      </c>
      <c r="C2772" s="123" t="s">
        <v>3812</v>
      </c>
      <c r="D2772" s="98" t="s">
        <v>13667</v>
      </c>
      <c r="E2772" s="98" t="s">
        <v>13668</v>
      </c>
      <c r="F2772" s="124">
        <v>11</v>
      </c>
      <c r="G2772" s="112">
        <v>39019</v>
      </c>
      <c r="H2772" s="98"/>
      <c r="I2772" s="123" t="str">
        <f t="shared" si="43"/>
        <v>NÃO</v>
      </c>
      <c r="J2772" s="123"/>
      <c r="K2772" s="123"/>
      <c r="L2772" s="123"/>
      <c r="M2772" s="98" t="s">
        <v>13534</v>
      </c>
      <c r="N2772" s="118"/>
    </row>
    <row r="2773" spans="1:14" x14ac:dyDescent="0.25">
      <c r="A2773" s="130">
        <v>27150556000110</v>
      </c>
      <c r="B2773" s="98" t="s">
        <v>12008</v>
      </c>
      <c r="C2773" s="123" t="s">
        <v>821</v>
      </c>
      <c r="D2773" s="98" t="s">
        <v>13667</v>
      </c>
      <c r="E2773" s="98" t="s">
        <v>13668</v>
      </c>
      <c r="F2773" s="124">
        <v>11</v>
      </c>
      <c r="G2773" s="112">
        <v>41645</v>
      </c>
      <c r="H2773" s="98"/>
      <c r="I2773" s="123" t="str">
        <f t="shared" si="43"/>
        <v>NÃO</v>
      </c>
      <c r="J2773" s="123"/>
      <c r="K2773" s="123"/>
      <c r="L2773" s="123"/>
      <c r="M2773" s="98" t="s">
        <v>14079</v>
      </c>
      <c r="N2773" s="118"/>
    </row>
    <row r="2774" spans="1:14" x14ac:dyDescent="0.25">
      <c r="A2774" s="130">
        <v>87488938000180</v>
      </c>
      <c r="B2774" s="98" t="s">
        <v>12009</v>
      </c>
      <c r="C2774" s="123" t="s">
        <v>3812</v>
      </c>
      <c r="D2774" s="98" t="s">
        <v>13667</v>
      </c>
      <c r="E2774" s="98" t="s">
        <v>13668</v>
      </c>
      <c r="F2774" s="124">
        <v>11</v>
      </c>
      <c r="G2774" s="112">
        <v>43101</v>
      </c>
      <c r="H2774" s="98"/>
      <c r="I2774" s="123" t="str">
        <f t="shared" si="43"/>
        <v>NÃO</v>
      </c>
      <c r="J2774" s="123"/>
      <c r="K2774" s="123"/>
      <c r="L2774" s="123"/>
      <c r="M2774" s="98" t="s">
        <v>16269</v>
      </c>
      <c r="N2774" s="118"/>
    </row>
    <row r="2775" spans="1:14" x14ac:dyDescent="0.25">
      <c r="A2775" s="130">
        <v>8782146000148</v>
      </c>
      <c r="B2775" s="98" t="s">
        <v>12010</v>
      </c>
      <c r="C2775" s="123" t="s">
        <v>2554</v>
      </c>
      <c r="D2775" s="98" t="s">
        <v>13667</v>
      </c>
      <c r="E2775" s="98" t="s">
        <v>13668</v>
      </c>
      <c r="F2775" s="124">
        <v>11</v>
      </c>
      <c r="G2775" s="112">
        <v>38494</v>
      </c>
      <c r="H2775" s="98"/>
      <c r="I2775" s="123" t="str">
        <f t="shared" si="43"/>
        <v>NÃO</v>
      </c>
      <c r="J2775" s="123"/>
      <c r="K2775" s="123"/>
      <c r="L2775" s="123"/>
      <c r="M2775" s="98" t="s">
        <v>15163</v>
      </c>
      <c r="N2775" s="118"/>
    </row>
    <row r="2776" spans="1:14" x14ac:dyDescent="0.25">
      <c r="A2776" s="130">
        <v>18301010000122</v>
      </c>
      <c r="B2776" s="98" t="s">
        <v>12011</v>
      </c>
      <c r="C2776" s="123" t="s">
        <v>1356</v>
      </c>
      <c r="D2776" s="98" t="s">
        <v>13667</v>
      </c>
      <c r="E2776" s="98" t="s">
        <v>13668</v>
      </c>
      <c r="F2776" s="124">
        <v>11</v>
      </c>
      <c r="G2776" s="112">
        <v>38785</v>
      </c>
      <c r="H2776" s="98"/>
      <c r="I2776" s="123" t="str">
        <f t="shared" si="43"/>
        <v>NÃO</v>
      </c>
      <c r="J2776" s="123"/>
      <c r="K2776" s="123"/>
      <c r="L2776" s="123"/>
      <c r="M2776" s="98" t="s">
        <v>14590</v>
      </c>
      <c r="N2776" s="118"/>
    </row>
    <row r="2777" spans="1:14" x14ac:dyDescent="0.25">
      <c r="A2777" s="130">
        <v>27167386000187</v>
      </c>
      <c r="B2777" s="98" t="s">
        <v>12012</v>
      </c>
      <c r="C2777" s="123" t="s">
        <v>821</v>
      </c>
      <c r="D2777" s="98" t="s">
        <v>13667</v>
      </c>
      <c r="E2777" s="98" t="s">
        <v>13668</v>
      </c>
      <c r="F2777" s="124">
        <v>14</v>
      </c>
      <c r="G2777" s="112">
        <v>44044</v>
      </c>
      <c r="H2777" s="98"/>
      <c r="I2777" s="123" t="str">
        <f t="shared" si="43"/>
        <v>SIM</v>
      </c>
      <c r="J2777" s="123"/>
      <c r="K2777" s="123"/>
      <c r="L2777" s="123"/>
      <c r="M2777" s="98"/>
      <c r="N2777" s="118"/>
    </row>
    <row r="2778" spans="1:14" x14ac:dyDescent="0.25">
      <c r="A2778" s="130">
        <v>35667377000183</v>
      </c>
      <c r="B2778" s="98" t="s">
        <v>12013</v>
      </c>
      <c r="C2778" s="123" t="s">
        <v>2758</v>
      </c>
      <c r="D2778" s="98" t="s">
        <v>13667</v>
      </c>
      <c r="E2778" s="98" t="s">
        <v>13668</v>
      </c>
      <c r="F2778" s="124">
        <v>14</v>
      </c>
      <c r="G2778" s="112">
        <v>44013</v>
      </c>
      <c r="H2778" s="98"/>
      <c r="I2778" s="123" t="str">
        <f t="shared" si="43"/>
        <v>SIM</v>
      </c>
      <c r="J2778" s="123"/>
      <c r="K2778" s="123"/>
      <c r="L2778" s="123"/>
      <c r="M2778" s="98"/>
      <c r="N2778" s="118"/>
    </row>
    <row r="2779" spans="1:14" x14ac:dyDescent="0.25">
      <c r="A2779" s="130">
        <v>15479751000100</v>
      </c>
      <c r="B2779" s="98" t="s">
        <v>12014</v>
      </c>
      <c r="C2779" s="123" t="s">
        <v>2197</v>
      </c>
      <c r="D2779" s="98" t="s">
        <v>13667</v>
      </c>
      <c r="E2779" s="98" t="s">
        <v>13668</v>
      </c>
      <c r="F2779" s="124">
        <v>11</v>
      </c>
      <c r="G2779" s="112">
        <v>38510</v>
      </c>
      <c r="H2779" s="98"/>
      <c r="I2779" s="123" t="str">
        <f t="shared" si="43"/>
        <v>NÃO</v>
      </c>
      <c r="J2779" s="123"/>
      <c r="K2779" s="123"/>
      <c r="L2779" s="123"/>
      <c r="M2779" s="98" t="e">
        <f>-Calculada sobre a remuneração De contribuição.</f>
        <v>#NAME?</v>
      </c>
      <c r="N2779" s="118"/>
    </row>
    <row r="2780" spans="1:14" x14ac:dyDescent="0.25">
      <c r="A2780" s="130">
        <v>3155926000144</v>
      </c>
      <c r="B2780" s="98" t="s">
        <v>12015</v>
      </c>
      <c r="C2780" s="123" t="s">
        <v>2197</v>
      </c>
      <c r="D2780" s="98" t="s">
        <v>13667</v>
      </c>
      <c r="E2780" s="98" t="s">
        <v>13668</v>
      </c>
      <c r="F2780" s="124">
        <v>11</v>
      </c>
      <c r="G2780" s="112">
        <v>39173</v>
      </c>
      <c r="H2780" s="98"/>
      <c r="I2780" s="123" t="str">
        <f t="shared" si="43"/>
        <v>NÃO</v>
      </c>
      <c r="J2780" s="123"/>
      <c r="K2780" s="123"/>
      <c r="L2780" s="123"/>
      <c r="M2780" s="98" t="s">
        <v>13534</v>
      </c>
      <c r="N2780" s="118"/>
    </row>
    <row r="2781" spans="1:14" x14ac:dyDescent="0.25">
      <c r="A2781" s="130">
        <v>92465210000173</v>
      </c>
      <c r="B2781" s="98" t="s">
        <v>12016</v>
      </c>
      <c r="C2781" s="123" t="s">
        <v>3812</v>
      </c>
      <c r="D2781" s="98" t="s">
        <v>13667</v>
      </c>
      <c r="E2781" s="98" t="s">
        <v>13668</v>
      </c>
      <c r="F2781" s="124">
        <v>14</v>
      </c>
      <c r="G2781" s="112">
        <v>44013</v>
      </c>
      <c r="H2781" s="98"/>
      <c r="I2781" s="123" t="str">
        <f t="shared" si="43"/>
        <v>SIM</v>
      </c>
      <c r="J2781" s="123"/>
      <c r="K2781" s="123"/>
      <c r="L2781" s="123"/>
      <c r="M2781" s="98"/>
      <c r="N2781" s="118"/>
    </row>
    <row r="2782" spans="1:14" x14ac:dyDescent="0.25">
      <c r="A2782" s="130">
        <v>8355489000126</v>
      </c>
      <c r="B2782" s="98" t="s">
        <v>12017</v>
      </c>
      <c r="C2782" s="123" t="s">
        <v>3601</v>
      </c>
      <c r="D2782" s="98" t="s">
        <v>13667</v>
      </c>
      <c r="E2782" s="98" t="s">
        <v>13668</v>
      </c>
      <c r="F2782" s="124">
        <v>14</v>
      </c>
      <c r="G2782" s="112">
        <v>43952</v>
      </c>
      <c r="H2782" s="98"/>
      <c r="I2782" s="123" t="str">
        <f t="shared" si="43"/>
        <v>SIM</v>
      </c>
      <c r="J2782" s="123"/>
      <c r="K2782" s="123"/>
      <c r="L2782" s="123"/>
      <c r="M2782" s="98"/>
      <c r="N2782" s="118"/>
    </row>
    <row r="2783" spans="1:14" x14ac:dyDescent="0.25">
      <c r="A2783" s="130">
        <v>95422911000113</v>
      </c>
      <c r="B2783" s="98" t="s">
        <v>12018</v>
      </c>
      <c r="C2783" s="123" t="s">
        <v>3143</v>
      </c>
      <c r="D2783" s="98" t="s">
        <v>13667</v>
      </c>
      <c r="E2783" s="98" t="s">
        <v>13668</v>
      </c>
      <c r="F2783" s="124">
        <v>11</v>
      </c>
      <c r="G2783" s="112">
        <v>41486</v>
      </c>
      <c r="H2783" s="98"/>
      <c r="I2783" s="123" t="str">
        <f t="shared" si="43"/>
        <v>NÃO</v>
      </c>
      <c r="J2783" s="123"/>
      <c r="K2783" s="123"/>
      <c r="L2783" s="123"/>
      <c r="M2783" s="98" t="s">
        <v>15728</v>
      </c>
      <c r="N2783" s="118"/>
    </row>
    <row r="2784" spans="1:14" x14ac:dyDescent="0.25">
      <c r="A2784" s="130">
        <v>78790000128</v>
      </c>
      <c r="B2784" s="98" t="s">
        <v>12019</v>
      </c>
      <c r="C2784" s="123" t="s">
        <v>901</v>
      </c>
      <c r="D2784" s="98" t="s">
        <v>13667</v>
      </c>
      <c r="E2784" s="98" t="s">
        <v>13668</v>
      </c>
      <c r="F2784" s="124">
        <v>11</v>
      </c>
      <c r="G2784" s="112">
        <v>42186</v>
      </c>
      <c r="H2784" s="98"/>
      <c r="I2784" s="123" t="str">
        <f t="shared" si="43"/>
        <v>NÃO</v>
      </c>
      <c r="J2784" s="123"/>
      <c r="K2784" s="123"/>
      <c r="L2784" s="123"/>
      <c r="M2784" s="98" t="s">
        <v>14201</v>
      </c>
      <c r="N2784" s="118"/>
    </row>
    <row r="2785" spans="1:14" x14ac:dyDescent="0.25">
      <c r="A2785" s="130">
        <v>28564177000130</v>
      </c>
      <c r="B2785" s="98" t="s">
        <v>12020</v>
      </c>
      <c r="C2785" s="123" t="s">
        <v>3513</v>
      </c>
      <c r="D2785" s="98" t="s">
        <v>13667</v>
      </c>
      <c r="E2785" s="98" t="s">
        <v>13668</v>
      </c>
      <c r="F2785" s="124">
        <v>11</v>
      </c>
      <c r="G2785" s="112">
        <v>40543</v>
      </c>
      <c r="H2785" s="98"/>
      <c r="I2785" s="123" t="str">
        <f t="shared" si="43"/>
        <v>NÃO</v>
      </c>
      <c r="J2785" s="123"/>
      <c r="K2785" s="123"/>
      <c r="L2785" s="123"/>
      <c r="M2785" s="98" t="s">
        <v>15971</v>
      </c>
      <c r="N2785" s="118"/>
    </row>
    <row r="2786" spans="1:14" x14ac:dyDescent="0.25">
      <c r="A2786" s="130">
        <v>6314439000175</v>
      </c>
      <c r="B2786" s="98" t="s">
        <v>12021</v>
      </c>
      <c r="C2786" s="123" t="s">
        <v>1142</v>
      </c>
      <c r="D2786" s="98" t="s">
        <v>13667</v>
      </c>
      <c r="E2786" s="98" t="s">
        <v>13668</v>
      </c>
      <c r="F2786" s="124">
        <v>11</v>
      </c>
      <c r="G2786" s="112">
        <v>40575</v>
      </c>
      <c r="H2786" s="98"/>
      <c r="I2786" s="123" t="str">
        <f t="shared" si="43"/>
        <v>NÃO</v>
      </c>
      <c r="J2786" s="123"/>
      <c r="K2786" s="123"/>
      <c r="L2786" s="123"/>
      <c r="M2786" s="98"/>
      <c r="N2786" s="118"/>
    </row>
    <row r="2787" spans="1:14" x14ac:dyDescent="0.25">
      <c r="A2787" s="130">
        <v>6314439000175</v>
      </c>
      <c r="B2787" s="98" t="s">
        <v>12021</v>
      </c>
      <c r="C2787" s="123" t="s">
        <v>1142</v>
      </c>
      <c r="D2787" s="98" t="s">
        <v>13667</v>
      </c>
      <c r="E2787" s="98" t="s">
        <v>13668</v>
      </c>
      <c r="F2787" s="124">
        <v>13.55</v>
      </c>
      <c r="G2787" s="112">
        <v>43252</v>
      </c>
      <c r="H2787" s="98"/>
      <c r="I2787" s="123" t="str">
        <f t="shared" si="43"/>
        <v>NÃO</v>
      </c>
      <c r="J2787" s="123"/>
      <c r="K2787" s="123"/>
      <c r="L2787" s="123"/>
      <c r="M2787" s="98"/>
      <c r="N2787" s="118"/>
    </row>
    <row r="2788" spans="1:14" x14ac:dyDescent="0.25">
      <c r="A2788" s="130">
        <v>29138328000150</v>
      </c>
      <c r="B2788" s="98" t="s">
        <v>12022</v>
      </c>
      <c r="C2788" s="123" t="s">
        <v>3513</v>
      </c>
      <c r="D2788" s="98" t="s">
        <v>13667</v>
      </c>
      <c r="E2788" s="98" t="s">
        <v>13668</v>
      </c>
      <c r="F2788" s="124">
        <v>14</v>
      </c>
      <c r="G2788" s="112">
        <v>43053</v>
      </c>
      <c r="H2788" s="98"/>
      <c r="I2788" s="123" t="str">
        <f t="shared" si="43"/>
        <v>SIM</v>
      </c>
      <c r="J2788" s="123"/>
      <c r="K2788" s="123"/>
      <c r="L2788" s="123"/>
      <c r="M2788" s="98" t="s">
        <v>15974</v>
      </c>
      <c r="N2788" s="118"/>
    </row>
    <row r="2789" spans="1:14" x14ac:dyDescent="0.25">
      <c r="A2789" s="130">
        <v>24852618000148</v>
      </c>
      <c r="B2789" s="98" t="s">
        <v>12023</v>
      </c>
      <c r="C2789" s="123" t="s">
        <v>901</v>
      </c>
      <c r="D2789" s="98" t="s">
        <v>13667</v>
      </c>
      <c r="E2789" s="98" t="s">
        <v>13668</v>
      </c>
      <c r="F2789" s="124">
        <v>11</v>
      </c>
      <c r="G2789" s="112">
        <v>41908</v>
      </c>
      <c r="H2789" s="98"/>
      <c r="I2789" s="123" t="str">
        <f t="shared" si="43"/>
        <v>NÃO</v>
      </c>
      <c r="J2789" s="123"/>
      <c r="K2789" s="123"/>
      <c r="L2789" s="123"/>
      <c r="M2789" s="98" t="s">
        <v>14203</v>
      </c>
      <c r="N2789" s="118"/>
    </row>
    <row r="2790" spans="1:14" x14ac:dyDescent="0.25">
      <c r="A2790" s="130">
        <v>1788082000143</v>
      </c>
      <c r="B2790" s="98" t="s">
        <v>12024</v>
      </c>
      <c r="C2790" s="123" t="s">
        <v>901</v>
      </c>
      <c r="D2790" s="98" t="s">
        <v>13667</v>
      </c>
      <c r="E2790" s="98" t="s">
        <v>13668</v>
      </c>
      <c r="F2790" s="124">
        <v>14</v>
      </c>
      <c r="G2790" s="112">
        <v>44136</v>
      </c>
      <c r="H2790" s="98"/>
      <c r="I2790" s="123" t="str">
        <f t="shared" si="43"/>
        <v>SIM</v>
      </c>
      <c r="J2790" s="123"/>
      <c r="K2790" s="123"/>
      <c r="L2790" s="123"/>
      <c r="M2790" s="98"/>
      <c r="N2790" s="118"/>
    </row>
    <row r="2791" spans="1:14" x14ac:dyDescent="0.25">
      <c r="A2791" s="130">
        <v>3741675000180</v>
      </c>
      <c r="B2791" s="98" t="s">
        <v>12025</v>
      </c>
      <c r="C2791" s="123" t="s">
        <v>2197</v>
      </c>
      <c r="D2791" s="98" t="s">
        <v>13667</v>
      </c>
      <c r="E2791" s="98" t="s">
        <v>13668</v>
      </c>
      <c r="F2791" s="124">
        <v>11</v>
      </c>
      <c r="G2791" s="112">
        <v>41730</v>
      </c>
      <c r="H2791" s="98"/>
      <c r="I2791" s="123" t="str">
        <f t="shared" si="43"/>
        <v>NÃO</v>
      </c>
      <c r="J2791" s="123"/>
      <c r="K2791" s="123"/>
      <c r="L2791" s="123"/>
      <c r="M2791" s="98" t="s">
        <v>14873</v>
      </c>
      <c r="N2791" s="118"/>
    </row>
    <row r="2792" spans="1:14" x14ac:dyDescent="0.25">
      <c r="A2792" s="130">
        <v>6554059000108</v>
      </c>
      <c r="B2792" s="98" t="s">
        <v>12026</v>
      </c>
      <c r="C2792" s="123" t="s">
        <v>2926</v>
      </c>
      <c r="D2792" s="98" t="s">
        <v>13667</v>
      </c>
      <c r="E2792" s="98" t="s">
        <v>13668</v>
      </c>
      <c r="F2792" s="124">
        <v>11</v>
      </c>
      <c r="G2792" s="112">
        <v>42069</v>
      </c>
      <c r="H2792" s="98"/>
      <c r="I2792" s="123" t="str">
        <f t="shared" si="43"/>
        <v>NÃO</v>
      </c>
      <c r="J2792" s="123"/>
      <c r="K2792" s="123"/>
      <c r="L2792" s="123"/>
      <c r="M2792" s="98"/>
      <c r="N2792" s="118"/>
    </row>
    <row r="2793" spans="1:14" x14ac:dyDescent="0.25">
      <c r="A2793" s="130">
        <v>46523114000117</v>
      </c>
      <c r="B2793" s="98" t="s">
        <v>12027</v>
      </c>
      <c r="C2793" s="123" t="s">
        <v>4626</v>
      </c>
      <c r="D2793" s="98" t="s">
        <v>13667</v>
      </c>
      <c r="E2793" s="98" t="s">
        <v>13668</v>
      </c>
      <c r="F2793" s="124">
        <v>14</v>
      </c>
      <c r="G2793" s="112">
        <v>44136</v>
      </c>
      <c r="H2793" s="98"/>
      <c r="I2793" s="123" t="str">
        <f t="shared" si="43"/>
        <v>SIM</v>
      </c>
      <c r="J2793" s="123"/>
      <c r="K2793" s="123"/>
      <c r="L2793" s="123"/>
      <c r="M2793" s="98"/>
      <c r="N2793" s="118"/>
    </row>
    <row r="2794" spans="1:14" x14ac:dyDescent="0.25">
      <c r="A2794" s="130">
        <v>88349238000178</v>
      </c>
      <c r="B2794" s="98" t="s">
        <v>12028</v>
      </c>
      <c r="C2794" s="123" t="s">
        <v>3812</v>
      </c>
      <c r="D2794" s="98" t="s">
        <v>13667</v>
      </c>
      <c r="E2794" s="98" t="s">
        <v>13668</v>
      </c>
      <c r="F2794" s="124">
        <v>14</v>
      </c>
      <c r="G2794" s="112">
        <v>44013</v>
      </c>
      <c r="H2794" s="98"/>
      <c r="I2794" s="123" t="str">
        <f t="shared" si="43"/>
        <v>SIM</v>
      </c>
      <c r="J2794" s="123"/>
      <c r="K2794" s="123"/>
      <c r="L2794" s="123"/>
      <c r="M2794" s="98"/>
      <c r="N2794" s="118"/>
    </row>
    <row r="2795" spans="1:14" x14ac:dyDescent="0.25">
      <c r="A2795" s="130">
        <v>8355760000123</v>
      </c>
      <c r="B2795" s="98" t="s">
        <v>16067</v>
      </c>
      <c r="C2795" s="123" t="s">
        <v>3601</v>
      </c>
      <c r="D2795" s="98" t="s">
        <v>13667</v>
      </c>
      <c r="E2795" s="98" t="s">
        <v>13668</v>
      </c>
      <c r="F2795" s="124">
        <v>11</v>
      </c>
      <c r="G2795" s="112">
        <v>43847</v>
      </c>
      <c r="H2795" s="98"/>
      <c r="I2795" s="123" t="str">
        <f t="shared" si="43"/>
        <v>NÃO</v>
      </c>
      <c r="J2795" s="123"/>
      <c r="K2795" s="123"/>
      <c r="L2795" s="123"/>
      <c r="M2795" s="98"/>
      <c r="N2795" s="118"/>
    </row>
    <row r="2796" spans="1:14" x14ac:dyDescent="0.25">
      <c r="A2796" s="130">
        <v>89363642000169</v>
      </c>
      <c r="B2796" s="98" t="s">
        <v>12029</v>
      </c>
      <c r="C2796" s="123" t="s">
        <v>3812</v>
      </c>
      <c r="D2796" s="98" t="s">
        <v>13667</v>
      </c>
      <c r="E2796" s="98" t="s">
        <v>13668</v>
      </c>
      <c r="F2796" s="124">
        <v>11.39</v>
      </c>
      <c r="G2796" s="112">
        <v>38777</v>
      </c>
      <c r="H2796" s="98"/>
      <c r="I2796" s="123" t="str">
        <f t="shared" si="43"/>
        <v>NÃO</v>
      </c>
      <c r="J2796" s="123"/>
      <c r="K2796" s="123"/>
      <c r="L2796" s="123"/>
      <c r="M2796" s="98" t="s">
        <v>16272</v>
      </c>
      <c r="N2796" s="118"/>
    </row>
    <row r="2797" spans="1:14" x14ac:dyDescent="0.25">
      <c r="A2797" s="130">
        <v>18080655000182</v>
      </c>
      <c r="B2797" s="98" t="s">
        <v>12030</v>
      </c>
      <c r="C2797" s="123" t="s">
        <v>1356</v>
      </c>
      <c r="D2797" s="98" t="s">
        <v>13667</v>
      </c>
      <c r="E2797" s="98" t="s">
        <v>13668</v>
      </c>
      <c r="F2797" s="124">
        <v>11</v>
      </c>
      <c r="G2797" s="112">
        <v>39794</v>
      </c>
      <c r="H2797" s="98"/>
      <c r="I2797" s="123" t="str">
        <f t="shared" si="43"/>
        <v>NÃO</v>
      </c>
      <c r="J2797" s="123"/>
      <c r="K2797" s="123"/>
      <c r="L2797" s="123"/>
      <c r="M2797" s="98"/>
      <c r="N2797" s="118"/>
    </row>
    <row r="2798" spans="1:14" x14ac:dyDescent="0.25">
      <c r="A2798" s="130">
        <v>67996363000108</v>
      </c>
      <c r="B2798" s="98" t="s">
        <v>12031</v>
      </c>
      <c r="C2798" s="123" t="s">
        <v>4626</v>
      </c>
      <c r="D2798" s="98" t="s">
        <v>13667</v>
      </c>
      <c r="E2798" s="98" t="s">
        <v>13668</v>
      </c>
      <c r="F2798" s="124">
        <v>11</v>
      </c>
      <c r="G2798" s="112">
        <v>40841</v>
      </c>
      <c r="H2798" s="98"/>
      <c r="I2798" s="123" t="str">
        <f t="shared" si="43"/>
        <v>NÃO</v>
      </c>
      <c r="J2798" s="123"/>
      <c r="K2798" s="123"/>
      <c r="L2798" s="123"/>
      <c r="M2798" s="98"/>
      <c r="N2798" s="118"/>
    </row>
    <row r="2799" spans="1:14" x14ac:dyDescent="0.25">
      <c r="A2799" s="130">
        <v>94704129000124</v>
      </c>
      <c r="B2799" s="98" t="s">
        <v>12032</v>
      </c>
      <c r="C2799" s="123" t="s">
        <v>3812</v>
      </c>
      <c r="D2799" s="98" t="s">
        <v>13667</v>
      </c>
      <c r="E2799" s="98" t="s">
        <v>13668</v>
      </c>
      <c r="F2799" s="124">
        <v>11</v>
      </c>
      <c r="G2799" s="112">
        <v>43101</v>
      </c>
      <c r="H2799" s="98"/>
      <c r="I2799" s="123" t="str">
        <f t="shared" si="43"/>
        <v>NÃO</v>
      </c>
      <c r="J2799" s="123"/>
      <c r="K2799" s="123"/>
      <c r="L2799" s="123"/>
      <c r="M2799" s="98" t="s">
        <v>16274</v>
      </c>
      <c r="N2799" s="118"/>
    </row>
    <row r="2800" spans="1:14" x14ac:dyDescent="0.25">
      <c r="A2800" s="130">
        <v>89971782000110</v>
      </c>
      <c r="B2800" s="98" t="s">
        <v>12033</v>
      </c>
      <c r="C2800" s="123" t="s">
        <v>3812</v>
      </c>
      <c r="D2800" s="98" t="s">
        <v>13667</v>
      </c>
      <c r="E2800" s="98" t="s">
        <v>13668</v>
      </c>
      <c r="F2800" s="124">
        <v>14</v>
      </c>
      <c r="G2800" s="112">
        <v>44013</v>
      </c>
      <c r="H2800" s="98"/>
      <c r="I2800" s="123" t="str">
        <f t="shared" si="43"/>
        <v>SIM</v>
      </c>
      <c r="J2800" s="123"/>
      <c r="K2800" s="123"/>
      <c r="L2800" s="123"/>
      <c r="M2800" s="98"/>
      <c r="N2800" s="118"/>
    </row>
    <row r="2801" spans="1:14" x14ac:dyDescent="0.25">
      <c r="A2801" s="130">
        <v>4530895000127</v>
      </c>
      <c r="B2801" s="98" t="s">
        <v>12034</v>
      </c>
      <c r="C2801" s="123" t="s">
        <v>133</v>
      </c>
      <c r="D2801" s="98" t="s">
        <v>13667</v>
      </c>
      <c r="E2801" s="98" t="s">
        <v>13668</v>
      </c>
      <c r="F2801" s="124">
        <v>11</v>
      </c>
      <c r="G2801" s="112">
        <v>40311</v>
      </c>
      <c r="H2801" s="98"/>
      <c r="I2801" s="123" t="str">
        <f t="shared" si="43"/>
        <v>NÃO</v>
      </c>
      <c r="J2801" s="123"/>
      <c r="K2801" s="123"/>
      <c r="L2801" s="123"/>
      <c r="M2801" s="98"/>
      <c r="N2801" s="118"/>
    </row>
    <row r="2802" spans="1:14" x14ac:dyDescent="0.25">
      <c r="A2802" s="130">
        <v>92453828000113</v>
      </c>
      <c r="B2802" s="98" t="s">
        <v>12035</v>
      </c>
      <c r="C2802" s="123" t="s">
        <v>3812</v>
      </c>
      <c r="D2802" s="98" t="s">
        <v>13667</v>
      </c>
      <c r="E2802" s="98" t="s">
        <v>13668</v>
      </c>
      <c r="F2802" s="124">
        <v>11</v>
      </c>
      <c r="G2802" s="112">
        <v>38239</v>
      </c>
      <c r="H2802" s="98"/>
      <c r="I2802" s="123" t="str">
        <f t="shared" si="43"/>
        <v>NÃO</v>
      </c>
      <c r="J2802" s="123"/>
      <c r="K2802" s="123"/>
      <c r="L2802" s="123"/>
      <c r="M2802" s="98"/>
      <c r="N2802" s="118"/>
    </row>
    <row r="2803" spans="1:14" x14ac:dyDescent="0.25">
      <c r="A2803" s="130">
        <v>87613477000120</v>
      </c>
      <c r="B2803" s="98" t="s">
        <v>12036</v>
      </c>
      <c r="C2803" s="123" t="s">
        <v>3812</v>
      </c>
      <c r="D2803" s="98" t="s">
        <v>13667</v>
      </c>
      <c r="E2803" s="98" t="s">
        <v>13668</v>
      </c>
      <c r="F2803" s="124">
        <v>14</v>
      </c>
      <c r="G2803" s="112">
        <v>44136</v>
      </c>
      <c r="H2803" s="98"/>
      <c r="I2803" s="123" t="str">
        <f t="shared" si="43"/>
        <v>SIM</v>
      </c>
      <c r="J2803" s="123"/>
      <c r="K2803" s="123"/>
      <c r="L2803" s="123"/>
      <c r="M2803" s="98"/>
      <c r="N2803" s="118"/>
    </row>
    <row r="2804" spans="1:14" x14ac:dyDescent="0.25">
      <c r="A2804" s="130">
        <v>92406180000124</v>
      </c>
      <c r="B2804" s="98" t="s">
        <v>12037</v>
      </c>
      <c r="C2804" s="123" t="s">
        <v>3812</v>
      </c>
      <c r="D2804" s="98" t="s">
        <v>13667</v>
      </c>
      <c r="E2804" s="98" t="s">
        <v>13668</v>
      </c>
      <c r="F2804" s="124">
        <v>14</v>
      </c>
      <c r="G2804" s="112">
        <v>44136</v>
      </c>
      <c r="H2804" s="98"/>
      <c r="I2804" s="123" t="str">
        <f t="shared" si="43"/>
        <v>SIM</v>
      </c>
      <c r="J2804" s="123"/>
      <c r="K2804" s="123"/>
      <c r="L2804" s="123"/>
      <c r="M2804" s="98"/>
      <c r="N2804" s="118"/>
    </row>
    <row r="2805" spans="1:14" x14ac:dyDescent="0.25">
      <c r="A2805" s="130">
        <v>11294303000180</v>
      </c>
      <c r="B2805" s="98" t="s">
        <v>12038</v>
      </c>
      <c r="C2805" s="123" t="s">
        <v>2758</v>
      </c>
      <c r="D2805" s="98" t="s">
        <v>13667</v>
      </c>
      <c r="E2805" s="98" t="s">
        <v>13668</v>
      </c>
      <c r="F2805" s="124">
        <v>11</v>
      </c>
      <c r="G2805" s="112">
        <v>42012</v>
      </c>
      <c r="H2805" s="98"/>
      <c r="I2805" s="123" t="str">
        <f t="shared" si="43"/>
        <v>NÃO</v>
      </c>
      <c r="J2805" s="123"/>
      <c r="K2805" s="123"/>
      <c r="L2805" s="123"/>
      <c r="M2805" s="98" t="s">
        <v>15344</v>
      </c>
      <c r="N2805" s="118"/>
    </row>
    <row r="2806" spans="1:14" x14ac:dyDescent="0.25">
      <c r="A2806" s="130">
        <v>18114264000131</v>
      </c>
      <c r="B2806" s="98" t="s">
        <v>12039</v>
      </c>
      <c r="C2806" s="123" t="s">
        <v>1356</v>
      </c>
      <c r="D2806" s="98" t="s">
        <v>13667</v>
      </c>
      <c r="E2806" s="98" t="s">
        <v>13668</v>
      </c>
      <c r="F2806" s="124">
        <v>11</v>
      </c>
      <c r="G2806" s="112">
        <v>43727</v>
      </c>
      <c r="H2806" s="98"/>
      <c r="I2806" s="123" t="str">
        <f t="shared" si="43"/>
        <v>NÃO</v>
      </c>
      <c r="J2806" s="123"/>
      <c r="K2806" s="123"/>
      <c r="L2806" s="123"/>
      <c r="M2806" s="98"/>
      <c r="N2806" s="118"/>
    </row>
    <row r="2807" spans="1:14" x14ac:dyDescent="0.25">
      <c r="A2807" s="130">
        <v>8993909000108</v>
      </c>
      <c r="B2807" s="98" t="s">
        <v>12040</v>
      </c>
      <c r="C2807" s="123" t="s">
        <v>2554</v>
      </c>
      <c r="D2807" s="98" t="s">
        <v>13667</v>
      </c>
      <c r="E2807" s="98" t="s">
        <v>13668</v>
      </c>
      <c r="F2807" s="124">
        <v>11</v>
      </c>
      <c r="G2807" s="112">
        <v>38922</v>
      </c>
      <c r="H2807" s="98"/>
      <c r="I2807" s="123" t="str">
        <f t="shared" si="43"/>
        <v>NÃO</v>
      </c>
      <c r="J2807" s="123"/>
      <c r="K2807" s="123"/>
      <c r="L2807" s="123"/>
      <c r="M2807" s="98" t="s">
        <v>15166</v>
      </c>
      <c r="N2807" s="118"/>
    </row>
    <row r="2808" spans="1:14" x14ac:dyDescent="0.25">
      <c r="A2808" s="130">
        <v>1612269000191</v>
      </c>
      <c r="B2808" s="98" t="s">
        <v>12041</v>
      </c>
      <c r="C2808" s="123" t="s">
        <v>3143</v>
      </c>
      <c r="D2808" s="98" t="s">
        <v>13667</v>
      </c>
      <c r="E2808" s="98" t="s">
        <v>13668</v>
      </c>
      <c r="F2808" s="124">
        <v>11</v>
      </c>
      <c r="G2808" s="112">
        <v>40168</v>
      </c>
      <c r="H2808" s="98"/>
      <c r="I2808" s="123" t="str">
        <f t="shared" si="43"/>
        <v>NÃO</v>
      </c>
      <c r="J2808" s="123"/>
      <c r="K2808" s="123"/>
      <c r="L2808" s="123"/>
      <c r="M2808" s="98" t="s">
        <v>13757</v>
      </c>
      <c r="N2808" s="118"/>
    </row>
    <row r="2809" spans="1:14" x14ac:dyDescent="0.25">
      <c r="A2809" s="130">
        <v>6554174000182</v>
      </c>
      <c r="B2809" s="98" t="s">
        <v>12042</v>
      </c>
      <c r="C2809" s="123" t="s">
        <v>2926</v>
      </c>
      <c r="D2809" s="98" t="s">
        <v>13667</v>
      </c>
      <c r="E2809" s="98" t="s">
        <v>13668</v>
      </c>
      <c r="F2809" s="124">
        <v>11</v>
      </c>
      <c r="G2809" s="112">
        <v>40909</v>
      </c>
      <c r="H2809" s="98"/>
      <c r="I2809" s="123" t="str">
        <f t="shared" si="43"/>
        <v>NÃO</v>
      </c>
      <c r="J2809" s="123"/>
      <c r="K2809" s="123"/>
      <c r="L2809" s="123"/>
      <c r="M2809" s="98" t="s">
        <v>15587</v>
      </c>
      <c r="N2809" s="118"/>
    </row>
    <row r="2810" spans="1:14" x14ac:dyDescent="0.25">
      <c r="A2810" s="130">
        <v>4695284000139</v>
      </c>
      <c r="B2810" s="98" t="s">
        <v>12043</v>
      </c>
      <c r="C2810" s="123" t="s">
        <v>3747</v>
      </c>
      <c r="D2810" s="98" t="s">
        <v>13667</v>
      </c>
      <c r="E2810" s="98" t="s">
        <v>13668</v>
      </c>
      <c r="F2810" s="124">
        <v>14</v>
      </c>
      <c r="G2810" s="112">
        <v>44105</v>
      </c>
      <c r="H2810" s="98"/>
      <c r="I2810" s="123" t="str">
        <f t="shared" si="43"/>
        <v>SIM</v>
      </c>
      <c r="J2810" s="123"/>
      <c r="K2810" s="123"/>
      <c r="L2810" s="123"/>
      <c r="M2810" s="98"/>
      <c r="N2810" s="118"/>
    </row>
    <row r="2811" spans="1:14" x14ac:dyDescent="0.25">
      <c r="A2811" s="130">
        <v>18650952000116</v>
      </c>
      <c r="B2811" s="98" t="s">
        <v>12044</v>
      </c>
      <c r="C2811" s="123" t="s">
        <v>1356</v>
      </c>
      <c r="D2811" s="98" t="s">
        <v>13667</v>
      </c>
      <c r="E2811" s="98" t="s">
        <v>13668</v>
      </c>
      <c r="F2811" s="124">
        <v>11</v>
      </c>
      <c r="G2811" s="112">
        <v>41778</v>
      </c>
      <c r="H2811" s="98"/>
      <c r="I2811" s="123" t="str">
        <f t="shared" si="43"/>
        <v>NÃO</v>
      </c>
      <c r="J2811" s="123"/>
      <c r="K2811" s="123"/>
      <c r="L2811" s="123"/>
      <c r="M2811" s="98" t="s">
        <v>14596</v>
      </c>
      <c r="N2811" s="118"/>
    </row>
    <row r="2812" spans="1:14" x14ac:dyDescent="0.25">
      <c r="A2812" s="130">
        <v>87612743000109</v>
      </c>
      <c r="B2812" s="98" t="s">
        <v>12045</v>
      </c>
      <c r="C2812" s="123" t="s">
        <v>3812</v>
      </c>
      <c r="D2812" s="98" t="s">
        <v>13667</v>
      </c>
      <c r="E2812" s="98" t="s">
        <v>13668</v>
      </c>
      <c r="F2812" s="124">
        <v>11</v>
      </c>
      <c r="G2812" s="112">
        <v>38594</v>
      </c>
      <c r="H2812" s="98"/>
      <c r="I2812" s="123" t="str">
        <f t="shared" si="43"/>
        <v>NÃO</v>
      </c>
      <c r="J2812" s="123"/>
      <c r="K2812" s="123"/>
      <c r="L2812" s="123"/>
      <c r="M2812" s="98" t="s">
        <v>16278</v>
      </c>
      <c r="N2812" s="118"/>
    </row>
    <row r="2813" spans="1:14" x14ac:dyDescent="0.25">
      <c r="A2813" s="130">
        <v>92406248000175</v>
      </c>
      <c r="B2813" s="98" t="s">
        <v>12046</v>
      </c>
      <c r="C2813" s="123" t="s">
        <v>3812</v>
      </c>
      <c r="D2813" s="98" t="s">
        <v>13667</v>
      </c>
      <c r="E2813" s="98" t="s">
        <v>13668</v>
      </c>
      <c r="F2813" s="124">
        <v>11.5</v>
      </c>
      <c r="G2813" s="112">
        <v>38777</v>
      </c>
      <c r="H2813" s="98"/>
      <c r="I2813" s="123" t="str">
        <f t="shared" si="43"/>
        <v>NÃO</v>
      </c>
      <c r="J2813" s="123"/>
      <c r="K2813" s="123"/>
      <c r="L2813" s="123"/>
      <c r="M2813" s="98"/>
      <c r="N2813" s="118"/>
    </row>
    <row r="2814" spans="1:14" x14ac:dyDescent="0.25">
      <c r="A2814" s="130">
        <v>88254883000107</v>
      </c>
      <c r="B2814" s="98" t="s">
        <v>12047</v>
      </c>
      <c r="C2814" s="123" t="s">
        <v>3812</v>
      </c>
      <c r="D2814" s="98" t="s">
        <v>13667</v>
      </c>
      <c r="E2814" s="98" t="s">
        <v>13668</v>
      </c>
      <c r="F2814" s="124">
        <v>11</v>
      </c>
      <c r="G2814" s="112">
        <v>41541</v>
      </c>
      <c r="H2814" s="98"/>
      <c r="I2814" s="123" t="str">
        <f t="shared" si="43"/>
        <v>NÃO</v>
      </c>
      <c r="J2814" s="123"/>
      <c r="K2814" s="123"/>
      <c r="L2814" s="123"/>
      <c r="M2814" s="98" t="s">
        <v>16283</v>
      </c>
      <c r="N2814" s="118"/>
    </row>
    <row r="2815" spans="1:14" x14ac:dyDescent="0.25">
      <c r="A2815" s="130">
        <v>88150495000186</v>
      </c>
      <c r="B2815" s="98" t="s">
        <v>12048</v>
      </c>
      <c r="C2815" s="123" t="s">
        <v>3812</v>
      </c>
      <c r="D2815" s="98" t="s">
        <v>13667</v>
      </c>
      <c r="E2815" s="98" t="s">
        <v>13668</v>
      </c>
      <c r="F2815" s="124">
        <v>11</v>
      </c>
      <c r="G2815" s="112">
        <v>42370</v>
      </c>
      <c r="H2815" s="98"/>
      <c r="I2815" s="123" t="str">
        <f t="shared" si="43"/>
        <v>NÃO</v>
      </c>
      <c r="J2815" s="123"/>
      <c r="K2815" s="123"/>
      <c r="L2815" s="123"/>
      <c r="M2815" s="98" t="s">
        <v>16285</v>
      </c>
      <c r="N2815" s="118"/>
    </row>
    <row r="2816" spans="1:14" x14ac:dyDescent="0.25">
      <c r="A2816" s="130">
        <v>87246120000151</v>
      </c>
      <c r="B2816" s="98" t="s">
        <v>12049</v>
      </c>
      <c r="C2816" s="123" t="s">
        <v>3812</v>
      </c>
      <c r="D2816" s="98" t="s">
        <v>13667</v>
      </c>
      <c r="E2816" s="98" t="s">
        <v>13668</v>
      </c>
      <c r="F2816" s="124">
        <v>15</v>
      </c>
      <c r="G2816" s="112">
        <v>44136</v>
      </c>
      <c r="H2816" s="98"/>
      <c r="I2816" s="123" t="str">
        <f t="shared" si="43"/>
        <v>SIM</v>
      </c>
      <c r="J2816" s="123"/>
      <c r="K2816" s="123"/>
      <c r="L2816" s="123"/>
      <c r="M2816" s="98"/>
      <c r="N2816" s="118"/>
    </row>
    <row r="2817" spans="1:14" x14ac:dyDescent="0.25">
      <c r="A2817" s="130">
        <v>18301028000124</v>
      </c>
      <c r="B2817" s="98" t="s">
        <v>12050</v>
      </c>
      <c r="C2817" s="123" t="s">
        <v>1356</v>
      </c>
      <c r="D2817" s="98" t="s">
        <v>13667</v>
      </c>
      <c r="E2817" s="98" t="s">
        <v>13668</v>
      </c>
      <c r="F2817" s="124">
        <v>11</v>
      </c>
      <c r="G2817" s="112">
        <v>42370</v>
      </c>
      <c r="H2817" s="98"/>
      <c r="I2817" s="123" t="str">
        <f t="shared" si="43"/>
        <v>NÃO</v>
      </c>
      <c r="J2817" s="123"/>
      <c r="K2817" s="123"/>
      <c r="L2817" s="123"/>
      <c r="M2817" s="98" t="s">
        <v>14597</v>
      </c>
      <c r="N2817" s="118"/>
    </row>
    <row r="2818" spans="1:14" x14ac:dyDescent="0.25">
      <c r="A2818" s="130">
        <v>45112224000123</v>
      </c>
      <c r="B2818" s="98" t="s">
        <v>12051</v>
      </c>
      <c r="C2818" s="123" t="s">
        <v>4626</v>
      </c>
      <c r="D2818" s="98" t="s">
        <v>13667</v>
      </c>
      <c r="E2818" s="98" t="s">
        <v>13668</v>
      </c>
      <c r="F2818" s="124">
        <v>11</v>
      </c>
      <c r="G2818" s="112">
        <v>43606</v>
      </c>
      <c r="H2818" s="98"/>
      <c r="I2818" s="123" t="str">
        <f t="shared" si="43"/>
        <v>NÃO</v>
      </c>
      <c r="J2818" s="123"/>
      <c r="K2818" s="123"/>
      <c r="L2818" s="123"/>
      <c r="M2818" s="98"/>
      <c r="N2818" s="118"/>
    </row>
    <row r="2819" spans="1:14" x14ac:dyDescent="0.25">
      <c r="A2819" s="130">
        <v>1601857000120</v>
      </c>
      <c r="B2819" s="98" t="s">
        <v>12052</v>
      </c>
      <c r="C2819" s="123" t="s">
        <v>3812</v>
      </c>
      <c r="D2819" s="98" t="s">
        <v>13667</v>
      </c>
      <c r="E2819" s="98" t="s">
        <v>13668</v>
      </c>
      <c r="F2819" s="124">
        <v>11</v>
      </c>
      <c r="G2819" s="112">
        <v>43038</v>
      </c>
      <c r="H2819" s="98"/>
      <c r="I2819" s="123" t="str">
        <f t="shared" ref="I2819:I2882" si="44">IFERROR(IF(OR(E2819="Ativos", E2819="Aposentados",E2819="Pensionistas"),IF(F2819&gt;=14,"SIM","NÃO"),""),"")</f>
        <v>NÃO</v>
      </c>
      <c r="J2819" s="123"/>
      <c r="K2819" s="123"/>
      <c r="L2819" s="123"/>
      <c r="M2819" s="98" t="s">
        <v>16289</v>
      </c>
      <c r="N2819" s="118"/>
    </row>
    <row r="2820" spans="1:14" x14ac:dyDescent="0.25">
      <c r="A2820" s="130">
        <v>89971766000127</v>
      </c>
      <c r="B2820" s="98" t="s">
        <v>12053</v>
      </c>
      <c r="C2820" s="123" t="s">
        <v>3812</v>
      </c>
      <c r="D2820" s="98" t="s">
        <v>13667</v>
      </c>
      <c r="E2820" s="98" t="s">
        <v>13668</v>
      </c>
      <c r="F2820" s="124">
        <v>11</v>
      </c>
      <c r="G2820" s="112">
        <v>42522</v>
      </c>
      <c r="H2820" s="98"/>
      <c r="I2820" s="123" t="str">
        <f t="shared" si="44"/>
        <v>NÃO</v>
      </c>
      <c r="J2820" s="123"/>
      <c r="K2820" s="123"/>
      <c r="L2820" s="123"/>
      <c r="M2820" s="98" t="s">
        <v>16291</v>
      </c>
      <c r="N2820" s="118"/>
    </row>
    <row r="2821" spans="1:14" x14ac:dyDescent="0.25">
      <c r="A2821" s="130">
        <v>23563067000130</v>
      </c>
      <c r="B2821" s="98" t="s">
        <v>12054</v>
      </c>
      <c r="C2821" s="123" t="s">
        <v>634</v>
      </c>
      <c r="D2821" s="98" t="s">
        <v>13667</v>
      </c>
      <c r="E2821" s="98" t="s">
        <v>13668</v>
      </c>
      <c r="F2821" s="124">
        <v>14</v>
      </c>
      <c r="G2821" s="112">
        <v>44043</v>
      </c>
      <c r="H2821" s="98"/>
      <c r="I2821" s="123" t="str">
        <f t="shared" si="44"/>
        <v>SIM</v>
      </c>
      <c r="J2821" s="123"/>
      <c r="K2821" s="123"/>
      <c r="L2821" s="123"/>
      <c r="M2821" s="98"/>
      <c r="N2821" s="118"/>
    </row>
    <row r="2822" spans="1:14" x14ac:dyDescent="0.25">
      <c r="A2822" s="130">
        <v>18677591000100</v>
      </c>
      <c r="B2822" s="98" t="s">
        <v>12055</v>
      </c>
      <c r="C2822" s="123" t="s">
        <v>1356</v>
      </c>
      <c r="D2822" s="98" t="s">
        <v>13667</v>
      </c>
      <c r="E2822" s="98" t="s">
        <v>13668</v>
      </c>
      <c r="F2822" s="124">
        <v>14</v>
      </c>
      <c r="G2822" s="112">
        <v>44007</v>
      </c>
      <c r="H2822" s="98"/>
      <c r="I2822" s="123" t="str">
        <f t="shared" si="44"/>
        <v>SIM</v>
      </c>
      <c r="J2822" s="123"/>
      <c r="K2822" s="123"/>
      <c r="L2822" s="123"/>
      <c r="M2822" s="98"/>
      <c r="N2822" s="118"/>
    </row>
    <row r="2823" spans="1:14" x14ac:dyDescent="0.25">
      <c r="A2823" s="130">
        <v>8204497000171</v>
      </c>
      <c r="B2823" s="98" t="s">
        <v>12056</v>
      </c>
      <c r="C2823" s="123" t="s">
        <v>3601</v>
      </c>
      <c r="D2823" s="98" t="s">
        <v>13667</v>
      </c>
      <c r="E2823" s="98" t="s">
        <v>13668</v>
      </c>
      <c r="F2823" s="124">
        <v>11</v>
      </c>
      <c r="G2823" s="112">
        <v>43282</v>
      </c>
      <c r="H2823" s="98"/>
      <c r="I2823" s="123" t="str">
        <f t="shared" si="44"/>
        <v>NÃO</v>
      </c>
      <c r="J2823" s="123"/>
      <c r="K2823" s="123"/>
      <c r="L2823" s="123"/>
      <c r="M2823" s="98" t="s">
        <v>16068</v>
      </c>
      <c r="N2823" s="118"/>
    </row>
    <row r="2824" spans="1:14" x14ac:dyDescent="0.25">
      <c r="A2824" s="130">
        <v>11040870000100</v>
      </c>
      <c r="B2824" s="98" t="s">
        <v>12057</v>
      </c>
      <c r="C2824" s="123" t="s">
        <v>2758</v>
      </c>
      <c r="D2824" s="98" t="s">
        <v>13667</v>
      </c>
      <c r="E2824" s="98" t="s">
        <v>13668</v>
      </c>
      <c r="F2824" s="124">
        <v>11</v>
      </c>
      <c r="G2824" s="112">
        <v>42709</v>
      </c>
      <c r="H2824" s="98"/>
      <c r="I2824" s="123" t="str">
        <f t="shared" si="44"/>
        <v>NÃO</v>
      </c>
      <c r="J2824" s="123"/>
      <c r="K2824" s="123"/>
      <c r="L2824" s="123"/>
      <c r="M2824" s="98" t="s">
        <v>15346</v>
      </c>
      <c r="N2824" s="118"/>
    </row>
    <row r="2825" spans="1:14" x14ac:dyDescent="0.25">
      <c r="A2825" s="130">
        <v>91566893000192</v>
      </c>
      <c r="B2825" s="98" t="s">
        <v>12058</v>
      </c>
      <c r="C2825" s="123" t="s">
        <v>3812</v>
      </c>
      <c r="D2825" s="98" t="s">
        <v>13667</v>
      </c>
      <c r="E2825" s="98" t="s">
        <v>13668</v>
      </c>
      <c r="F2825" s="124">
        <v>14</v>
      </c>
      <c r="G2825" s="112">
        <v>44013</v>
      </c>
      <c r="H2825" s="98"/>
      <c r="I2825" s="123" t="str">
        <f t="shared" si="44"/>
        <v>SIM</v>
      </c>
      <c r="J2825" s="123"/>
      <c r="K2825" s="123"/>
      <c r="L2825" s="123"/>
      <c r="M2825" s="98"/>
      <c r="N2825" s="118"/>
    </row>
    <row r="2826" spans="1:14" x14ac:dyDescent="0.25">
      <c r="A2826" s="130">
        <v>25141318000113</v>
      </c>
      <c r="B2826" s="98" t="s">
        <v>12059</v>
      </c>
      <c r="C2826" s="123" t="s">
        <v>901</v>
      </c>
      <c r="D2826" s="98" t="s">
        <v>13667</v>
      </c>
      <c r="E2826" s="98" t="s">
        <v>13668</v>
      </c>
      <c r="F2826" s="124">
        <v>11</v>
      </c>
      <c r="G2826" s="112">
        <v>40102</v>
      </c>
      <c r="H2826" s="98"/>
      <c r="I2826" s="123" t="str">
        <f t="shared" si="44"/>
        <v>NÃO</v>
      </c>
      <c r="J2826" s="123"/>
      <c r="K2826" s="123"/>
      <c r="L2826" s="123"/>
      <c r="M2826" s="98"/>
      <c r="N2826" s="118"/>
    </row>
    <row r="2827" spans="1:14" x14ac:dyDescent="0.25">
      <c r="A2827" s="130">
        <v>89848949000150</v>
      </c>
      <c r="B2827" s="98" t="s">
        <v>12060</v>
      </c>
      <c r="C2827" s="123" t="s">
        <v>3812</v>
      </c>
      <c r="D2827" s="98" t="s">
        <v>13667</v>
      </c>
      <c r="E2827" s="98" t="s">
        <v>13668</v>
      </c>
      <c r="F2827" s="124">
        <v>14</v>
      </c>
      <c r="G2827" s="112">
        <v>44013</v>
      </c>
      <c r="H2827" s="98"/>
      <c r="I2827" s="123" t="str">
        <f t="shared" si="44"/>
        <v>SIM</v>
      </c>
      <c r="J2827" s="123"/>
      <c r="K2827" s="123"/>
      <c r="L2827" s="123"/>
      <c r="M2827" s="98"/>
      <c r="N2827" s="118"/>
    </row>
    <row r="2828" spans="1:14" x14ac:dyDescent="0.25">
      <c r="A2828" s="130">
        <v>114801000188</v>
      </c>
      <c r="B2828" s="98" t="s">
        <v>12061</v>
      </c>
      <c r="C2828" s="123" t="s">
        <v>5227</v>
      </c>
      <c r="D2828" s="98" t="s">
        <v>13667</v>
      </c>
      <c r="E2828" s="98" t="s">
        <v>13668</v>
      </c>
      <c r="F2828" s="124">
        <v>11</v>
      </c>
      <c r="G2828" s="112">
        <v>42906</v>
      </c>
      <c r="H2828" s="98"/>
      <c r="I2828" s="123" t="str">
        <f t="shared" si="44"/>
        <v>NÃO</v>
      </c>
      <c r="J2828" s="123"/>
      <c r="K2828" s="123"/>
      <c r="L2828" s="123"/>
      <c r="M2828" s="98" t="s">
        <v>17015</v>
      </c>
      <c r="N2828" s="118"/>
    </row>
    <row r="2829" spans="1:14" x14ac:dyDescent="0.25">
      <c r="A2829" s="130">
        <v>3155751000175</v>
      </c>
      <c r="B2829" s="98" t="s">
        <v>12062</v>
      </c>
      <c r="C2829" s="123" t="s">
        <v>2197</v>
      </c>
      <c r="D2829" s="98" t="s">
        <v>13667</v>
      </c>
      <c r="E2829" s="98" t="s">
        <v>13668</v>
      </c>
      <c r="F2829" s="124">
        <v>11</v>
      </c>
      <c r="G2829" s="112">
        <v>38762</v>
      </c>
      <c r="H2829" s="98"/>
      <c r="I2829" s="123" t="str">
        <f t="shared" si="44"/>
        <v>NÃO</v>
      </c>
      <c r="J2829" s="123"/>
      <c r="K2829" s="123"/>
      <c r="L2829" s="123"/>
      <c r="M2829" s="98"/>
      <c r="N2829" s="118"/>
    </row>
    <row r="2830" spans="1:14" x14ac:dyDescent="0.25">
      <c r="A2830" s="130">
        <v>88488341000107</v>
      </c>
      <c r="B2830" s="98" t="s">
        <v>12063</v>
      </c>
      <c r="C2830" s="123" t="s">
        <v>3812</v>
      </c>
      <c r="D2830" s="98" t="s">
        <v>13667</v>
      </c>
      <c r="E2830" s="98" t="s">
        <v>13668</v>
      </c>
      <c r="F2830" s="124">
        <v>11</v>
      </c>
      <c r="G2830" s="112">
        <v>38443</v>
      </c>
      <c r="H2830" s="98"/>
      <c r="I2830" s="123" t="str">
        <f t="shared" si="44"/>
        <v>NÃO</v>
      </c>
      <c r="J2830" s="123"/>
      <c r="K2830" s="123"/>
      <c r="L2830" s="123"/>
      <c r="M2830" s="98" t="s">
        <v>16295</v>
      </c>
      <c r="N2830" s="118"/>
    </row>
    <row r="2831" spans="1:14" x14ac:dyDescent="0.25">
      <c r="A2831" s="130">
        <v>1915313000132</v>
      </c>
      <c r="B2831" s="98" t="s">
        <v>12064</v>
      </c>
      <c r="C2831" s="123" t="s">
        <v>901</v>
      </c>
      <c r="D2831" s="98" t="s">
        <v>13667</v>
      </c>
      <c r="E2831" s="98" t="s">
        <v>13668</v>
      </c>
      <c r="F2831" s="124">
        <v>11</v>
      </c>
      <c r="G2831" s="112">
        <v>43435</v>
      </c>
      <c r="H2831" s="98"/>
      <c r="I2831" s="123" t="str">
        <f t="shared" si="44"/>
        <v>NÃO</v>
      </c>
      <c r="J2831" s="123"/>
      <c r="K2831" s="123"/>
      <c r="L2831" s="123"/>
      <c r="M2831" s="98" t="s">
        <v>14206</v>
      </c>
      <c r="N2831" s="118"/>
    </row>
    <row r="2832" spans="1:14" x14ac:dyDescent="0.25">
      <c r="A2832" s="130">
        <v>95422986000102</v>
      </c>
      <c r="B2832" s="98" t="s">
        <v>12065</v>
      </c>
      <c r="C2832" s="123" t="s">
        <v>3143</v>
      </c>
      <c r="D2832" s="98" t="s">
        <v>13667</v>
      </c>
      <c r="E2832" s="98" t="s">
        <v>13668</v>
      </c>
      <c r="F2832" s="124">
        <v>11</v>
      </c>
      <c r="G2832" s="112">
        <v>41819</v>
      </c>
      <c r="H2832" s="98"/>
      <c r="I2832" s="123" t="str">
        <f t="shared" si="44"/>
        <v>NÃO</v>
      </c>
      <c r="J2832" s="123"/>
      <c r="K2832" s="123"/>
      <c r="L2832" s="123"/>
      <c r="M2832" s="98" t="s">
        <v>15729</v>
      </c>
      <c r="N2832" s="118"/>
    </row>
    <row r="2833" spans="1:14" x14ac:dyDescent="0.25">
      <c r="A2833" s="130">
        <v>1607509000160</v>
      </c>
      <c r="B2833" s="98" t="s">
        <v>12066</v>
      </c>
      <c r="C2833" s="123" t="s">
        <v>3812</v>
      </c>
      <c r="D2833" s="98" t="s">
        <v>13667</v>
      </c>
      <c r="E2833" s="98" t="s">
        <v>13668</v>
      </c>
      <c r="F2833" s="124">
        <v>14</v>
      </c>
      <c r="G2833" s="112">
        <v>43922</v>
      </c>
      <c r="H2833" s="98"/>
      <c r="I2833" s="123" t="str">
        <f t="shared" si="44"/>
        <v>SIM</v>
      </c>
      <c r="J2833" s="123"/>
      <c r="K2833" s="123"/>
      <c r="L2833" s="123"/>
      <c r="M2833" s="98"/>
      <c r="N2833" s="118"/>
    </row>
    <row r="2834" spans="1:14" x14ac:dyDescent="0.25">
      <c r="A2834" s="130">
        <v>14043574000151</v>
      </c>
      <c r="B2834" s="98" t="s">
        <v>12067</v>
      </c>
      <c r="C2834" s="123" t="s">
        <v>215</v>
      </c>
      <c r="D2834" s="98" t="s">
        <v>13667</v>
      </c>
      <c r="E2834" s="98" t="s">
        <v>13668</v>
      </c>
      <c r="F2834" s="124">
        <v>14</v>
      </c>
      <c r="G2834" s="112">
        <v>44075</v>
      </c>
      <c r="H2834" s="98"/>
      <c r="I2834" s="123" t="str">
        <f t="shared" si="44"/>
        <v>SIM</v>
      </c>
      <c r="J2834" s="123"/>
      <c r="K2834" s="123"/>
      <c r="L2834" s="123"/>
      <c r="M2834" s="98"/>
      <c r="N2834" s="118"/>
    </row>
    <row r="2835" spans="1:14" x14ac:dyDescent="0.25">
      <c r="A2835" s="130">
        <v>11097243000106</v>
      </c>
      <c r="B2835" s="98" t="s">
        <v>12068</v>
      </c>
      <c r="C2835" s="123" t="s">
        <v>2758</v>
      </c>
      <c r="D2835" s="98" t="s">
        <v>13667</v>
      </c>
      <c r="E2835" s="98" t="s">
        <v>13668</v>
      </c>
      <c r="F2835" s="124">
        <v>11</v>
      </c>
      <c r="G2835" s="112">
        <v>40982</v>
      </c>
      <c r="H2835" s="98"/>
      <c r="I2835" s="123" t="str">
        <f t="shared" si="44"/>
        <v>NÃO</v>
      </c>
      <c r="J2835" s="123"/>
      <c r="K2835" s="123"/>
      <c r="L2835" s="123"/>
      <c r="M2835" s="98" t="s">
        <v>15348</v>
      </c>
      <c r="N2835" s="118"/>
    </row>
    <row r="2836" spans="1:14" x14ac:dyDescent="0.25">
      <c r="A2836" s="130">
        <v>18083071000160</v>
      </c>
      <c r="B2836" s="98" t="s">
        <v>12069</v>
      </c>
      <c r="C2836" s="123" t="s">
        <v>1356</v>
      </c>
      <c r="D2836" s="98" t="s">
        <v>13667</v>
      </c>
      <c r="E2836" s="98" t="s">
        <v>13668</v>
      </c>
      <c r="F2836" s="124">
        <v>11</v>
      </c>
      <c r="G2836" s="112">
        <v>40360</v>
      </c>
      <c r="H2836" s="98"/>
      <c r="I2836" s="123" t="str">
        <f t="shared" si="44"/>
        <v>NÃO</v>
      </c>
      <c r="J2836" s="123"/>
      <c r="K2836" s="123"/>
      <c r="L2836" s="123"/>
      <c r="M2836" s="98"/>
      <c r="N2836" s="118"/>
    </row>
    <row r="2837" spans="1:14" x14ac:dyDescent="0.25">
      <c r="A2837" s="130">
        <v>17695032000151</v>
      </c>
      <c r="B2837" s="98" t="s">
        <v>12070</v>
      </c>
      <c r="C2837" s="123" t="s">
        <v>1356</v>
      </c>
      <c r="D2837" s="98" t="s">
        <v>13667</v>
      </c>
      <c r="E2837" s="98" t="s">
        <v>13668</v>
      </c>
      <c r="F2837" s="124">
        <v>11</v>
      </c>
      <c r="G2837" s="112">
        <v>39508</v>
      </c>
      <c r="H2837" s="98"/>
      <c r="I2837" s="123" t="str">
        <f t="shared" si="44"/>
        <v>NÃO</v>
      </c>
      <c r="J2837" s="123"/>
      <c r="K2837" s="123"/>
      <c r="L2837" s="123"/>
      <c r="M2837" s="98" t="s">
        <v>13703</v>
      </c>
      <c r="N2837" s="118"/>
    </row>
    <row r="2838" spans="1:14" x14ac:dyDescent="0.25">
      <c r="A2838" s="130">
        <v>87838330000139</v>
      </c>
      <c r="B2838" s="98" t="s">
        <v>12071</v>
      </c>
      <c r="C2838" s="123" t="s">
        <v>3812</v>
      </c>
      <c r="D2838" s="98" t="s">
        <v>13667</v>
      </c>
      <c r="E2838" s="98" t="s">
        <v>13668</v>
      </c>
      <c r="F2838" s="124">
        <v>14</v>
      </c>
      <c r="G2838" s="112">
        <v>44013</v>
      </c>
      <c r="H2838" s="98"/>
      <c r="I2838" s="123" t="str">
        <f t="shared" si="44"/>
        <v>SIM</v>
      </c>
      <c r="J2838" s="123"/>
      <c r="K2838" s="123"/>
      <c r="L2838" s="123"/>
      <c r="M2838" s="98"/>
      <c r="N2838" s="118"/>
    </row>
    <row r="2839" spans="1:14" x14ac:dyDescent="0.25">
      <c r="A2839" s="130">
        <v>1614088000102</v>
      </c>
      <c r="B2839" s="98" t="s">
        <v>12072</v>
      </c>
      <c r="C2839" s="123" t="s">
        <v>2274</v>
      </c>
      <c r="D2839" s="98" t="s">
        <v>13667</v>
      </c>
      <c r="E2839" s="98" t="s">
        <v>13668</v>
      </c>
      <c r="F2839" s="124">
        <v>11</v>
      </c>
      <c r="G2839" s="112">
        <v>42615</v>
      </c>
      <c r="H2839" s="98"/>
      <c r="I2839" s="123" t="str">
        <f t="shared" si="44"/>
        <v>NÃO</v>
      </c>
      <c r="J2839" s="123"/>
      <c r="K2839" s="123"/>
      <c r="L2839" s="123"/>
      <c r="M2839" s="98" t="s">
        <v>14951</v>
      </c>
      <c r="N2839" s="118"/>
    </row>
    <row r="2840" spans="1:14" x14ac:dyDescent="0.25">
      <c r="A2840" s="130">
        <v>1619323000120</v>
      </c>
      <c r="B2840" s="98" t="s">
        <v>12073</v>
      </c>
      <c r="C2840" s="123" t="s">
        <v>3143</v>
      </c>
      <c r="D2840" s="98" t="s">
        <v>13667</v>
      </c>
      <c r="E2840" s="98" t="s">
        <v>13668</v>
      </c>
      <c r="F2840" s="124">
        <v>11</v>
      </c>
      <c r="G2840" s="112">
        <v>38931</v>
      </c>
      <c r="H2840" s="98"/>
      <c r="I2840" s="123" t="str">
        <f t="shared" si="44"/>
        <v>NÃO</v>
      </c>
      <c r="J2840" s="123"/>
      <c r="K2840" s="123"/>
      <c r="L2840" s="123"/>
      <c r="M2840" s="98" t="s">
        <v>13534</v>
      </c>
      <c r="N2840" s="118"/>
    </row>
    <row r="2841" spans="1:14" x14ac:dyDescent="0.25">
      <c r="A2841" s="130">
        <v>47842836000105</v>
      </c>
      <c r="B2841" s="98" t="s">
        <v>12074</v>
      </c>
      <c r="C2841" s="123" t="s">
        <v>4626</v>
      </c>
      <c r="D2841" s="98" t="s">
        <v>13667</v>
      </c>
      <c r="E2841" s="98" t="s">
        <v>13668</v>
      </c>
      <c r="F2841" s="124">
        <v>11</v>
      </c>
      <c r="G2841" s="112">
        <v>40909</v>
      </c>
      <c r="H2841" s="98"/>
      <c r="I2841" s="123" t="str">
        <f t="shared" si="44"/>
        <v>NÃO</v>
      </c>
      <c r="J2841" s="123"/>
      <c r="K2841" s="123"/>
      <c r="L2841" s="123"/>
      <c r="M2841" s="98" t="s">
        <v>16743</v>
      </c>
      <c r="N2841" s="118"/>
    </row>
    <row r="2842" spans="1:14" x14ac:dyDescent="0.25">
      <c r="A2842" s="130">
        <v>1612848000134</v>
      </c>
      <c r="B2842" s="98" t="s">
        <v>12075</v>
      </c>
      <c r="C2842" s="123" t="s">
        <v>4626</v>
      </c>
      <c r="D2842" s="98" t="s">
        <v>13667</v>
      </c>
      <c r="E2842" s="98" t="s">
        <v>13668</v>
      </c>
      <c r="F2842" s="124">
        <v>14</v>
      </c>
      <c r="G2842" s="112">
        <v>44044</v>
      </c>
      <c r="H2842" s="98"/>
      <c r="I2842" s="123" t="str">
        <f t="shared" si="44"/>
        <v>SIM</v>
      </c>
      <c r="J2842" s="123"/>
      <c r="K2842" s="123"/>
      <c r="L2842" s="123"/>
      <c r="M2842" s="98"/>
      <c r="N2842" s="118"/>
    </row>
    <row r="2843" spans="1:14" x14ac:dyDescent="0.25">
      <c r="A2843" s="130">
        <v>11361870000102</v>
      </c>
      <c r="B2843" s="98" t="s">
        <v>12076</v>
      </c>
      <c r="C2843" s="123" t="s">
        <v>2758</v>
      </c>
      <c r="D2843" s="98" t="s">
        <v>13667</v>
      </c>
      <c r="E2843" s="98" t="s">
        <v>13668</v>
      </c>
      <c r="F2843" s="124">
        <v>11</v>
      </c>
      <c r="G2843" s="112">
        <v>38681</v>
      </c>
      <c r="H2843" s="98"/>
      <c r="I2843" s="123" t="str">
        <f t="shared" si="44"/>
        <v>NÃO</v>
      </c>
      <c r="J2843" s="123"/>
      <c r="K2843" s="123"/>
      <c r="L2843" s="123"/>
      <c r="M2843" s="98" t="s">
        <v>15349</v>
      </c>
      <c r="N2843" s="118"/>
    </row>
    <row r="2844" spans="1:14" x14ac:dyDescent="0.25">
      <c r="A2844" s="130">
        <v>3848000174</v>
      </c>
      <c r="B2844" s="98" t="s">
        <v>12077</v>
      </c>
      <c r="C2844" s="123" t="s">
        <v>5227</v>
      </c>
      <c r="D2844" s="98" t="s">
        <v>13667</v>
      </c>
      <c r="E2844" s="98" t="s">
        <v>13668</v>
      </c>
      <c r="F2844" s="124">
        <v>11</v>
      </c>
      <c r="G2844" s="112">
        <v>42834</v>
      </c>
      <c r="H2844" s="98"/>
      <c r="I2844" s="123" t="str">
        <f t="shared" si="44"/>
        <v>NÃO</v>
      </c>
      <c r="J2844" s="123"/>
      <c r="K2844" s="123"/>
      <c r="L2844" s="123"/>
      <c r="M2844" s="98"/>
      <c r="N2844" s="118"/>
    </row>
    <row r="2845" spans="1:14" x14ac:dyDescent="0.25">
      <c r="A2845" s="130">
        <v>1367762000193</v>
      </c>
      <c r="B2845" s="98" t="s">
        <v>12078</v>
      </c>
      <c r="C2845" s="123" t="s">
        <v>2274</v>
      </c>
      <c r="D2845" s="98" t="s">
        <v>13667</v>
      </c>
      <c r="E2845" s="98" t="s">
        <v>13668</v>
      </c>
      <c r="F2845" s="124">
        <v>11</v>
      </c>
      <c r="G2845" s="112">
        <v>43891</v>
      </c>
      <c r="H2845" s="98"/>
      <c r="I2845" s="123" t="str">
        <f t="shared" si="44"/>
        <v>NÃO</v>
      </c>
      <c r="J2845" s="123"/>
      <c r="K2845" s="123"/>
      <c r="L2845" s="123"/>
      <c r="M2845" s="98"/>
      <c r="N2845" s="118"/>
    </row>
    <row r="2846" spans="1:14" x14ac:dyDescent="0.25">
      <c r="A2846" s="130">
        <v>13232996000102</v>
      </c>
      <c r="B2846" s="98" t="s">
        <v>12079</v>
      </c>
      <c r="C2846" s="123" t="s">
        <v>215</v>
      </c>
      <c r="D2846" s="98" t="s">
        <v>13667</v>
      </c>
      <c r="E2846" s="98" t="s">
        <v>13668</v>
      </c>
      <c r="F2846" s="124">
        <v>11</v>
      </c>
      <c r="G2846" s="112">
        <v>39583</v>
      </c>
      <c r="H2846" s="98"/>
      <c r="I2846" s="123" t="str">
        <f t="shared" si="44"/>
        <v>NÃO</v>
      </c>
      <c r="J2846" s="123"/>
      <c r="K2846" s="123"/>
      <c r="L2846" s="123"/>
      <c r="M2846" s="98" t="s">
        <v>13703</v>
      </c>
      <c r="N2846" s="118"/>
    </row>
    <row r="2847" spans="1:14" x14ac:dyDescent="0.25">
      <c r="A2847" s="130">
        <v>2321917000113</v>
      </c>
      <c r="B2847" s="98" t="s">
        <v>12080</v>
      </c>
      <c r="C2847" s="123" t="s">
        <v>901</v>
      </c>
      <c r="D2847" s="98" t="s">
        <v>13667</v>
      </c>
      <c r="E2847" s="98" t="s">
        <v>13668</v>
      </c>
      <c r="F2847" s="124">
        <v>11</v>
      </c>
      <c r="G2847" s="112">
        <v>42583</v>
      </c>
      <c r="H2847" s="98"/>
      <c r="I2847" s="123" t="str">
        <f t="shared" si="44"/>
        <v>NÃO</v>
      </c>
      <c r="J2847" s="123"/>
      <c r="K2847" s="123"/>
      <c r="L2847" s="123"/>
      <c r="M2847" s="98" t="s">
        <v>14207</v>
      </c>
      <c r="N2847" s="118"/>
    </row>
    <row r="2848" spans="1:14" x14ac:dyDescent="0.25">
      <c r="A2848" s="130">
        <v>12262721000159</v>
      </c>
      <c r="B2848" s="98" t="s">
        <v>12081</v>
      </c>
      <c r="C2848" s="123" t="s">
        <v>29</v>
      </c>
      <c r="D2848" s="98" t="s">
        <v>13667</v>
      </c>
      <c r="E2848" s="98" t="s">
        <v>13668</v>
      </c>
      <c r="F2848" s="124">
        <v>11</v>
      </c>
      <c r="G2848" s="112">
        <v>42332</v>
      </c>
      <c r="H2848" s="98"/>
      <c r="I2848" s="123" t="str">
        <f t="shared" si="44"/>
        <v>NÃO</v>
      </c>
      <c r="J2848" s="123"/>
      <c r="K2848" s="123"/>
      <c r="L2848" s="123"/>
      <c r="M2848" s="98" t="s">
        <v>13712</v>
      </c>
      <c r="N2848" s="118"/>
    </row>
    <row r="2849" spans="1:14" x14ac:dyDescent="0.25">
      <c r="A2849" s="130">
        <v>95589271000130</v>
      </c>
      <c r="B2849" s="98" t="s">
        <v>12082</v>
      </c>
      <c r="C2849" s="123" t="s">
        <v>3143</v>
      </c>
      <c r="D2849" s="98" t="s">
        <v>13667</v>
      </c>
      <c r="E2849" s="98" t="s">
        <v>13668</v>
      </c>
      <c r="F2849" s="124">
        <v>11</v>
      </c>
      <c r="G2849" s="112">
        <v>40304</v>
      </c>
      <c r="H2849" s="98"/>
      <c r="I2849" s="123" t="str">
        <f t="shared" si="44"/>
        <v>NÃO</v>
      </c>
      <c r="J2849" s="123"/>
      <c r="K2849" s="123"/>
      <c r="L2849" s="123"/>
      <c r="M2849" s="98" t="s">
        <v>15731</v>
      </c>
      <c r="N2849" s="118"/>
    </row>
    <row r="2850" spans="1:14" x14ac:dyDescent="0.25">
      <c r="A2850" s="130">
        <v>53221941000111</v>
      </c>
      <c r="B2850" s="98" t="s">
        <v>12083</v>
      </c>
      <c r="C2850" s="123" t="s">
        <v>4626</v>
      </c>
      <c r="D2850" s="98" t="s">
        <v>13667</v>
      </c>
      <c r="E2850" s="98" t="s">
        <v>13668</v>
      </c>
      <c r="F2850" s="124">
        <v>11</v>
      </c>
      <c r="G2850" s="112">
        <v>38854</v>
      </c>
      <c r="H2850" s="98"/>
      <c r="I2850" s="123" t="str">
        <f t="shared" si="44"/>
        <v>NÃO</v>
      </c>
      <c r="J2850" s="123"/>
      <c r="K2850" s="123"/>
      <c r="L2850" s="123"/>
      <c r="M2850" s="98" t="s">
        <v>13534</v>
      </c>
      <c r="N2850" s="118"/>
    </row>
    <row r="2851" spans="1:14" x14ac:dyDescent="0.25">
      <c r="A2851" s="130">
        <v>10347466000111</v>
      </c>
      <c r="B2851" s="98" t="s">
        <v>12084</v>
      </c>
      <c r="C2851" s="123" t="s">
        <v>2758</v>
      </c>
      <c r="D2851" s="98" t="s">
        <v>13667</v>
      </c>
      <c r="E2851" s="98" t="s">
        <v>13668</v>
      </c>
      <c r="F2851" s="124">
        <v>11</v>
      </c>
      <c r="G2851" s="112">
        <v>40504</v>
      </c>
      <c r="H2851" s="98"/>
      <c r="I2851" s="123" t="str">
        <f t="shared" si="44"/>
        <v>NÃO</v>
      </c>
      <c r="J2851" s="123"/>
      <c r="K2851" s="123"/>
      <c r="L2851" s="123"/>
      <c r="M2851" s="98"/>
      <c r="N2851" s="118"/>
    </row>
    <row r="2852" spans="1:14" x14ac:dyDescent="0.25">
      <c r="A2852" s="130">
        <v>87843819000107</v>
      </c>
      <c r="B2852" s="98" t="s">
        <v>12085</v>
      </c>
      <c r="C2852" s="123" t="s">
        <v>3812</v>
      </c>
      <c r="D2852" s="98" t="s">
        <v>13667</v>
      </c>
      <c r="E2852" s="98" t="s">
        <v>13668</v>
      </c>
      <c r="F2852" s="124">
        <v>14</v>
      </c>
      <c r="G2852" s="112">
        <v>43922</v>
      </c>
      <c r="H2852" s="98"/>
      <c r="I2852" s="123" t="str">
        <f t="shared" si="44"/>
        <v>SIM</v>
      </c>
      <c r="J2852" s="123"/>
      <c r="K2852" s="123"/>
      <c r="L2852" s="123"/>
      <c r="M2852" s="98"/>
      <c r="N2852" s="118"/>
    </row>
    <row r="2853" spans="1:14" x14ac:dyDescent="0.25">
      <c r="A2853" s="130">
        <v>10113736000120</v>
      </c>
      <c r="B2853" s="98" t="s">
        <v>12086</v>
      </c>
      <c r="C2853" s="123" t="s">
        <v>2758</v>
      </c>
      <c r="D2853" s="98" t="s">
        <v>13667</v>
      </c>
      <c r="E2853" s="98" t="s">
        <v>13668</v>
      </c>
      <c r="F2853" s="124">
        <v>11</v>
      </c>
      <c r="G2853" s="112">
        <v>40332</v>
      </c>
      <c r="H2853" s="98"/>
      <c r="I2853" s="123" t="str">
        <f t="shared" si="44"/>
        <v>NÃO</v>
      </c>
      <c r="J2853" s="123"/>
      <c r="K2853" s="123"/>
      <c r="L2853" s="123"/>
      <c r="M2853" s="98"/>
      <c r="N2853" s="118"/>
    </row>
    <row r="2854" spans="1:14" x14ac:dyDescent="0.25">
      <c r="A2854" s="130">
        <v>76282706000155</v>
      </c>
      <c r="B2854" s="98" t="s">
        <v>12087</v>
      </c>
      <c r="C2854" s="123" t="s">
        <v>3143</v>
      </c>
      <c r="D2854" s="98" t="s">
        <v>13667</v>
      </c>
      <c r="E2854" s="98" t="s">
        <v>13668</v>
      </c>
      <c r="F2854" s="124">
        <v>11</v>
      </c>
      <c r="G2854" s="112">
        <v>40906</v>
      </c>
      <c r="H2854" s="98"/>
      <c r="I2854" s="123" t="str">
        <f t="shared" si="44"/>
        <v>NÃO</v>
      </c>
      <c r="J2854" s="123"/>
      <c r="K2854" s="123"/>
      <c r="L2854" s="123"/>
      <c r="M2854" s="98" t="s">
        <v>13534</v>
      </c>
      <c r="N2854" s="118"/>
    </row>
    <row r="2855" spans="1:14" x14ac:dyDescent="0.25">
      <c r="A2855" s="130">
        <v>18313833000178</v>
      </c>
      <c r="B2855" s="98" t="s">
        <v>12088</v>
      </c>
      <c r="C2855" s="123" t="s">
        <v>1356</v>
      </c>
      <c r="D2855" s="98" t="s">
        <v>13667</v>
      </c>
      <c r="E2855" s="98" t="s">
        <v>13668</v>
      </c>
      <c r="F2855" s="124">
        <v>11</v>
      </c>
      <c r="G2855" s="112">
        <v>39473</v>
      </c>
      <c r="H2855" s="98"/>
      <c r="I2855" s="123" t="str">
        <f t="shared" si="44"/>
        <v>NÃO</v>
      </c>
      <c r="J2855" s="123"/>
      <c r="K2855" s="123"/>
      <c r="L2855" s="123"/>
      <c r="M2855" s="98"/>
      <c r="N2855" s="118"/>
    </row>
    <row r="2856" spans="1:14" x14ac:dyDescent="0.25">
      <c r="A2856" s="130">
        <v>6554067000154</v>
      </c>
      <c r="B2856" s="98" t="s">
        <v>12089</v>
      </c>
      <c r="C2856" s="123" t="s">
        <v>2926</v>
      </c>
      <c r="D2856" s="98" t="s">
        <v>13667</v>
      </c>
      <c r="E2856" s="98" t="s">
        <v>13668</v>
      </c>
      <c r="F2856" s="124">
        <v>11</v>
      </c>
      <c r="G2856" s="112">
        <v>39534</v>
      </c>
      <c r="H2856" s="98"/>
      <c r="I2856" s="123" t="str">
        <f t="shared" si="44"/>
        <v>NÃO</v>
      </c>
      <c r="J2856" s="123"/>
      <c r="K2856" s="123"/>
      <c r="L2856" s="123"/>
      <c r="M2856" s="98"/>
      <c r="N2856" s="118"/>
    </row>
    <row r="2857" spans="1:14" x14ac:dyDescent="0.25">
      <c r="A2857" s="130">
        <v>1612289000162</v>
      </c>
      <c r="B2857" s="98" t="s">
        <v>12090</v>
      </c>
      <c r="C2857" s="123" t="s">
        <v>3812</v>
      </c>
      <c r="D2857" s="98" t="s">
        <v>13667</v>
      </c>
      <c r="E2857" s="98" t="s">
        <v>13668</v>
      </c>
      <c r="F2857" s="124">
        <v>11</v>
      </c>
      <c r="G2857" s="112">
        <v>43831</v>
      </c>
      <c r="H2857" s="98"/>
      <c r="I2857" s="123" t="str">
        <f t="shared" si="44"/>
        <v>NÃO</v>
      </c>
      <c r="J2857" s="123"/>
      <c r="K2857" s="123"/>
      <c r="L2857" s="123"/>
      <c r="M2857" s="98"/>
      <c r="N2857" s="118"/>
    </row>
    <row r="2858" spans="1:14" x14ac:dyDescent="0.25">
      <c r="A2858" s="130">
        <v>82892282000143</v>
      </c>
      <c r="B2858" s="98" t="s">
        <v>12091</v>
      </c>
      <c r="C2858" s="123" t="s">
        <v>4289</v>
      </c>
      <c r="D2858" s="98" t="s">
        <v>13667</v>
      </c>
      <c r="E2858" s="98" t="s">
        <v>13668</v>
      </c>
      <c r="F2858" s="124">
        <v>11</v>
      </c>
      <c r="G2858" s="112">
        <v>42762</v>
      </c>
      <c r="H2858" s="98"/>
      <c r="I2858" s="123" t="str">
        <f t="shared" si="44"/>
        <v>NÃO</v>
      </c>
      <c r="J2858" s="123"/>
      <c r="K2858" s="123"/>
      <c r="L2858" s="123"/>
      <c r="M2858" s="98"/>
      <c r="N2858" s="118"/>
    </row>
    <row r="2859" spans="1:14" x14ac:dyDescent="0.25">
      <c r="A2859" s="130">
        <v>75772400000114</v>
      </c>
      <c r="B2859" s="98" t="s">
        <v>12092</v>
      </c>
      <c r="C2859" s="123" t="s">
        <v>3143</v>
      </c>
      <c r="D2859" s="98" t="s">
        <v>13667</v>
      </c>
      <c r="E2859" s="98" t="s">
        <v>13668</v>
      </c>
      <c r="F2859" s="124">
        <v>11</v>
      </c>
      <c r="G2859" s="112">
        <v>38715</v>
      </c>
      <c r="H2859" s="98"/>
      <c r="I2859" s="123" t="str">
        <f t="shared" si="44"/>
        <v>NÃO</v>
      </c>
      <c r="J2859" s="123"/>
      <c r="K2859" s="123"/>
      <c r="L2859" s="123"/>
      <c r="M2859" s="98" t="s">
        <v>14410</v>
      </c>
      <c r="N2859" s="118"/>
    </row>
    <row r="2860" spans="1:14" x14ac:dyDescent="0.25">
      <c r="A2860" s="130">
        <v>4530101000125</v>
      </c>
      <c r="B2860" s="98" t="s">
        <v>12093</v>
      </c>
      <c r="C2860" s="123" t="s">
        <v>133</v>
      </c>
      <c r="D2860" s="98" t="s">
        <v>13667</v>
      </c>
      <c r="E2860" s="98" t="s">
        <v>13668</v>
      </c>
      <c r="F2860" s="124">
        <v>11</v>
      </c>
      <c r="G2860" s="112">
        <v>38723</v>
      </c>
      <c r="H2860" s="98"/>
      <c r="I2860" s="123" t="str">
        <f t="shared" si="44"/>
        <v>NÃO</v>
      </c>
      <c r="J2860" s="123"/>
      <c r="K2860" s="123"/>
      <c r="L2860" s="123"/>
      <c r="M2860" s="98"/>
      <c r="N2860" s="118"/>
    </row>
    <row r="2861" spans="1:14" x14ac:dyDescent="0.25">
      <c r="A2861" s="130">
        <v>87612768000102</v>
      </c>
      <c r="B2861" s="98" t="s">
        <v>12094</v>
      </c>
      <c r="C2861" s="123" t="s">
        <v>3812</v>
      </c>
      <c r="D2861" s="98" t="s">
        <v>13667</v>
      </c>
      <c r="E2861" s="98" t="s">
        <v>13668</v>
      </c>
      <c r="F2861" s="124">
        <v>14</v>
      </c>
      <c r="G2861" s="112">
        <v>44075</v>
      </c>
      <c r="H2861" s="98"/>
      <c r="I2861" s="123" t="str">
        <f t="shared" si="44"/>
        <v>SIM</v>
      </c>
      <c r="J2861" s="123"/>
      <c r="K2861" s="123"/>
      <c r="L2861" s="123"/>
      <c r="M2861" s="98"/>
      <c r="N2861" s="118"/>
    </row>
    <row r="2862" spans="1:14" x14ac:dyDescent="0.25">
      <c r="A2862" s="130">
        <v>16784720000125</v>
      </c>
      <c r="B2862" s="98" t="s">
        <v>12095</v>
      </c>
      <c r="C2862" s="123" t="s">
        <v>1356</v>
      </c>
      <c r="D2862" s="98" t="s">
        <v>13667</v>
      </c>
      <c r="E2862" s="98" t="s">
        <v>13668</v>
      </c>
      <c r="F2862" s="124">
        <v>14</v>
      </c>
      <c r="G2862" s="112">
        <v>44044</v>
      </c>
      <c r="H2862" s="98"/>
      <c r="I2862" s="123" t="str">
        <f t="shared" si="44"/>
        <v>SIM</v>
      </c>
      <c r="J2862" s="123"/>
      <c r="K2862" s="123"/>
      <c r="L2862" s="123"/>
      <c r="M2862" s="98"/>
      <c r="N2862" s="118"/>
    </row>
    <row r="2863" spans="1:14" x14ac:dyDescent="0.25">
      <c r="A2863" s="130">
        <v>97228126000150</v>
      </c>
      <c r="B2863" s="98" t="s">
        <v>12096</v>
      </c>
      <c r="C2863" s="123" t="s">
        <v>3812</v>
      </c>
      <c r="D2863" s="98" t="s">
        <v>13667</v>
      </c>
      <c r="E2863" s="98" t="s">
        <v>13668</v>
      </c>
      <c r="F2863" s="124">
        <v>14</v>
      </c>
      <c r="G2863" s="112">
        <v>44013</v>
      </c>
      <c r="H2863" s="98"/>
      <c r="I2863" s="123" t="str">
        <f t="shared" si="44"/>
        <v>SIM</v>
      </c>
      <c r="J2863" s="123"/>
      <c r="K2863" s="123"/>
      <c r="L2863" s="123"/>
      <c r="M2863" s="98"/>
      <c r="N2863" s="118"/>
    </row>
    <row r="2864" spans="1:14" x14ac:dyDescent="0.25">
      <c r="A2864" s="130">
        <v>1738780000134</v>
      </c>
      <c r="B2864" s="98" t="s">
        <v>12097</v>
      </c>
      <c r="C2864" s="123" t="s">
        <v>901</v>
      </c>
      <c r="D2864" s="98" t="s">
        <v>13667</v>
      </c>
      <c r="E2864" s="98" t="s">
        <v>13668</v>
      </c>
      <c r="F2864" s="124">
        <v>11</v>
      </c>
      <c r="G2864" s="112">
        <v>38626</v>
      </c>
      <c r="H2864" s="98"/>
      <c r="I2864" s="123" t="str">
        <f t="shared" si="44"/>
        <v>NÃO</v>
      </c>
      <c r="J2864" s="123"/>
      <c r="K2864" s="123"/>
      <c r="L2864" s="123"/>
      <c r="M2864" s="98"/>
      <c r="N2864" s="118"/>
    </row>
    <row r="2865" spans="1:14" x14ac:dyDescent="0.25">
      <c r="A2865" s="130">
        <v>1616684000113</v>
      </c>
      <c r="B2865" s="98" t="s">
        <v>12098</v>
      </c>
      <c r="C2865" s="123" t="s">
        <v>1142</v>
      </c>
      <c r="D2865" s="98" t="s">
        <v>13667</v>
      </c>
      <c r="E2865" s="98" t="s">
        <v>13668</v>
      </c>
      <c r="F2865" s="124">
        <v>11</v>
      </c>
      <c r="G2865" s="112">
        <v>38808</v>
      </c>
      <c r="H2865" s="98"/>
      <c r="I2865" s="123" t="str">
        <f t="shared" si="44"/>
        <v>NÃO</v>
      </c>
      <c r="J2865" s="123"/>
      <c r="K2865" s="123"/>
      <c r="L2865" s="123"/>
      <c r="M2865" s="98" t="s">
        <v>14410</v>
      </c>
      <c r="N2865" s="118"/>
    </row>
    <row r="2866" spans="1:14" x14ac:dyDescent="0.25">
      <c r="A2866" s="130">
        <v>2395812000109</v>
      </c>
      <c r="B2866" s="98" t="s">
        <v>12099</v>
      </c>
      <c r="C2866" s="123" t="s">
        <v>901</v>
      </c>
      <c r="D2866" s="98" t="s">
        <v>13667</v>
      </c>
      <c r="E2866" s="98" t="s">
        <v>13668</v>
      </c>
      <c r="F2866" s="124">
        <v>11</v>
      </c>
      <c r="G2866" s="112">
        <v>42142</v>
      </c>
      <c r="H2866" s="98"/>
      <c r="I2866" s="123" t="str">
        <f t="shared" si="44"/>
        <v>NÃO</v>
      </c>
      <c r="J2866" s="123"/>
      <c r="K2866" s="123"/>
      <c r="L2866" s="123"/>
      <c r="M2866" s="98"/>
      <c r="N2866" s="118"/>
    </row>
    <row r="2867" spans="1:14" x14ac:dyDescent="0.25">
      <c r="A2867" s="130">
        <v>2075216000141</v>
      </c>
      <c r="B2867" s="98" t="s">
        <v>12100</v>
      </c>
      <c r="C2867" s="123" t="s">
        <v>5227</v>
      </c>
      <c r="D2867" s="98" t="s">
        <v>13667</v>
      </c>
      <c r="E2867" s="98" t="s">
        <v>13668</v>
      </c>
      <c r="F2867" s="124">
        <v>11</v>
      </c>
      <c r="G2867" s="112">
        <v>41616</v>
      </c>
      <c r="H2867" s="98"/>
      <c r="I2867" s="123" t="str">
        <f t="shared" si="44"/>
        <v>NÃO</v>
      </c>
      <c r="J2867" s="123"/>
      <c r="K2867" s="123"/>
      <c r="L2867" s="123"/>
      <c r="M2867" s="98" t="s">
        <v>17017</v>
      </c>
      <c r="N2867" s="118"/>
    </row>
    <row r="2868" spans="1:14" x14ac:dyDescent="0.25">
      <c r="A2868" s="130">
        <v>81531162000158</v>
      </c>
      <c r="B2868" s="98" t="s">
        <v>12101</v>
      </c>
      <c r="C2868" s="123" t="s">
        <v>4289</v>
      </c>
      <c r="D2868" s="98" t="s">
        <v>13667</v>
      </c>
      <c r="E2868" s="98" t="s">
        <v>13668</v>
      </c>
      <c r="F2868" s="124">
        <v>11</v>
      </c>
      <c r="G2868" s="112">
        <v>39499</v>
      </c>
      <c r="H2868" s="98"/>
      <c r="I2868" s="123" t="str">
        <f t="shared" si="44"/>
        <v>NÃO</v>
      </c>
      <c r="J2868" s="123"/>
      <c r="K2868" s="123"/>
      <c r="L2868" s="123"/>
      <c r="M2868" s="98" t="s">
        <v>13728</v>
      </c>
      <c r="N2868" s="118"/>
    </row>
    <row r="2869" spans="1:14" x14ac:dyDescent="0.25">
      <c r="A2869" s="130">
        <v>7954605000160</v>
      </c>
      <c r="B2869" s="98" t="s">
        <v>12102</v>
      </c>
      <c r="C2869" s="123" t="s">
        <v>634</v>
      </c>
      <c r="D2869" s="98" t="s">
        <v>13667</v>
      </c>
      <c r="E2869" s="98" t="s">
        <v>13668</v>
      </c>
      <c r="F2869" s="124">
        <v>11</v>
      </c>
      <c r="G2869" s="112">
        <v>39080</v>
      </c>
      <c r="H2869" s="98"/>
      <c r="I2869" s="123" t="str">
        <f t="shared" si="44"/>
        <v>NÃO</v>
      </c>
      <c r="J2869" s="123"/>
      <c r="K2869" s="123"/>
      <c r="L2869" s="123"/>
      <c r="M2869" s="98" t="s">
        <v>13978</v>
      </c>
      <c r="N2869" s="118"/>
    </row>
    <row r="2870" spans="1:14" x14ac:dyDescent="0.25">
      <c r="A2870" s="130">
        <v>18241760000156</v>
      </c>
      <c r="B2870" s="98" t="s">
        <v>12103</v>
      </c>
      <c r="C2870" s="123" t="s">
        <v>1356</v>
      </c>
      <c r="D2870" s="98" t="s">
        <v>13667</v>
      </c>
      <c r="E2870" s="98" t="s">
        <v>13668</v>
      </c>
      <c r="F2870" s="124">
        <v>11</v>
      </c>
      <c r="G2870" s="112">
        <v>41913</v>
      </c>
      <c r="H2870" s="98"/>
      <c r="I2870" s="123" t="str">
        <f t="shared" si="44"/>
        <v>NÃO</v>
      </c>
      <c r="J2870" s="123"/>
      <c r="K2870" s="123"/>
      <c r="L2870" s="123"/>
      <c r="M2870" s="98" t="s">
        <v>14606</v>
      </c>
      <c r="N2870" s="118"/>
    </row>
    <row r="2871" spans="1:14" x14ac:dyDescent="0.25">
      <c r="A2871" s="130">
        <v>89708051000186</v>
      </c>
      <c r="B2871" s="98" t="s">
        <v>12104</v>
      </c>
      <c r="C2871" s="123" t="s">
        <v>3812</v>
      </c>
      <c r="D2871" s="98" t="s">
        <v>13667</v>
      </c>
      <c r="E2871" s="98" t="s">
        <v>13668</v>
      </c>
      <c r="F2871" s="124">
        <v>11</v>
      </c>
      <c r="G2871" s="112">
        <v>42370</v>
      </c>
      <c r="H2871" s="98"/>
      <c r="I2871" s="123" t="str">
        <f t="shared" si="44"/>
        <v>NÃO</v>
      </c>
      <c r="J2871" s="123"/>
      <c r="K2871" s="123"/>
      <c r="L2871" s="123"/>
      <c r="M2871" s="98" t="s">
        <v>16300</v>
      </c>
      <c r="N2871" s="118"/>
    </row>
    <row r="2872" spans="1:14" x14ac:dyDescent="0.25">
      <c r="A2872" s="130">
        <v>35050756000120</v>
      </c>
      <c r="B2872" s="98" t="s">
        <v>12105</v>
      </c>
      <c r="C2872" s="123" t="s">
        <v>634</v>
      </c>
      <c r="D2872" s="98" t="s">
        <v>13667</v>
      </c>
      <c r="E2872" s="98" t="s">
        <v>13668</v>
      </c>
      <c r="F2872" s="124">
        <v>11</v>
      </c>
      <c r="G2872" s="112">
        <v>42767</v>
      </c>
      <c r="H2872" s="98"/>
      <c r="I2872" s="123" t="str">
        <f t="shared" si="44"/>
        <v>NÃO</v>
      </c>
      <c r="J2872" s="123"/>
      <c r="K2872" s="123"/>
      <c r="L2872" s="123"/>
      <c r="M2872" s="98" t="s">
        <v>13982</v>
      </c>
      <c r="N2872" s="118"/>
    </row>
    <row r="2873" spans="1:14" x14ac:dyDescent="0.25">
      <c r="A2873" s="130">
        <v>76206606000140</v>
      </c>
      <c r="B2873" s="98" t="s">
        <v>12106</v>
      </c>
      <c r="C2873" s="123" t="s">
        <v>3143</v>
      </c>
      <c r="D2873" s="98" t="s">
        <v>13667</v>
      </c>
      <c r="E2873" s="98" t="s">
        <v>13668</v>
      </c>
      <c r="F2873" s="124">
        <v>14</v>
      </c>
      <c r="G2873" s="112">
        <v>43922</v>
      </c>
      <c r="H2873" s="98"/>
      <c r="I2873" s="123" t="str">
        <f t="shared" si="44"/>
        <v>SIM</v>
      </c>
      <c r="J2873" s="123"/>
      <c r="K2873" s="123"/>
      <c r="L2873" s="123"/>
      <c r="M2873" s="98"/>
      <c r="N2873" s="118"/>
    </row>
    <row r="2874" spans="1:14" x14ac:dyDescent="0.25">
      <c r="A2874" s="130">
        <v>1603719000180</v>
      </c>
      <c r="B2874" s="98" t="s">
        <v>12107</v>
      </c>
      <c r="C2874" s="123" t="s">
        <v>3143</v>
      </c>
      <c r="D2874" s="98" t="s">
        <v>13667</v>
      </c>
      <c r="E2874" s="98" t="s">
        <v>13668</v>
      </c>
      <c r="F2874" s="124">
        <v>11</v>
      </c>
      <c r="G2874" s="112">
        <v>42887</v>
      </c>
      <c r="H2874" s="98"/>
      <c r="I2874" s="123" t="str">
        <f t="shared" si="44"/>
        <v>NÃO</v>
      </c>
      <c r="J2874" s="123"/>
      <c r="K2874" s="123"/>
      <c r="L2874" s="123"/>
      <c r="M2874" s="98" t="s">
        <v>15738</v>
      </c>
      <c r="N2874" s="118"/>
    </row>
    <row r="2875" spans="1:14" x14ac:dyDescent="0.25">
      <c r="A2875" s="130">
        <v>77816510000166</v>
      </c>
      <c r="B2875" s="98" t="s">
        <v>12108</v>
      </c>
      <c r="C2875" s="123" t="s">
        <v>3143</v>
      </c>
      <c r="D2875" s="98" t="s">
        <v>13667</v>
      </c>
      <c r="E2875" s="98" t="s">
        <v>13668</v>
      </c>
      <c r="F2875" s="124">
        <v>14</v>
      </c>
      <c r="G2875" s="112">
        <v>44136</v>
      </c>
      <c r="H2875" s="98"/>
      <c r="I2875" s="123" t="str">
        <f t="shared" si="44"/>
        <v>SIM</v>
      </c>
      <c r="J2875" s="123"/>
      <c r="K2875" s="123"/>
      <c r="L2875" s="123"/>
      <c r="M2875" s="98"/>
      <c r="N2875" s="118"/>
    </row>
    <row r="2876" spans="1:14" x14ac:dyDescent="0.25">
      <c r="A2876" s="130">
        <v>46523072000114</v>
      </c>
      <c r="B2876" s="98" t="s">
        <v>12109</v>
      </c>
      <c r="C2876" s="123" t="s">
        <v>4626</v>
      </c>
      <c r="D2876" s="98" t="s">
        <v>13667</v>
      </c>
      <c r="E2876" s="98" t="s">
        <v>13668</v>
      </c>
      <c r="F2876" s="124">
        <v>11</v>
      </c>
      <c r="G2876" s="112">
        <v>40441</v>
      </c>
      <c r="H2876" s="98"/>
      <c r="I2876" s="123" t="str">
        <f t="shared" si="44"/>
        <v>NÃO</v>
      </c>
      <c r="J2876" s="123"/>
      <c r="K2876" s="123"/>
      <c r="L2876" s="123"/>
      <c r="M2876" s="98"/>
      <c r="N2876" s="118"/>
    </row>
    <row r="2877" spans="1:14" x14ac:dyDescent="0.25">
      <c r="A2877" s="130">
        <v>22681423000157</v>
      </c>
      <c r="B2877" s="98" t="s">
        <v>12110</v>
      </c>
      <c r="C2877" s="123" t="s">
        <v>1356</v>
      </c>
      <c r="D2877" s="98" t="s">
        <v>13667</v>
      </c>
      <c r="E2877" s="98" t="s">
        <v>13668</v>
      </c>
      <c r="F2877" s="124">
        <v>11</v>
      </c>
      <c r="G2877" s="112">
        <v>42370</v>
      </c>
      <c r="H2877" s="98"/>
      <c r="I2877" s="123" t="str">
        <f t="shared" si="44"/>
        <v>NÃO</v>
      </c>
      <c r="J2877" s="123"/>
      <c r="K2877" s="123"/>
      <c r="L2877" s="123"/>
      <c r="M2877" s="98" t="s">
        <v>14608</v>
      </c>
      <c r="N2877" s="118"/>
    </row>
    <row r="2878" spans="1:14" x14ac:dyDescent="0.25">
      <c r="A2878" s="130">
        <v>6553713000169</v>
      </c>
      <c r="B2878" s="98" t="s">
        <v>12111</v>
      </c>
      <c r="C2878" s="123" t="s">
        <v>2926</v>
      </c>
      <c r="D2878" s="98" t="s">
        <v>13667</v>
      </c>
      <c r="E2878" s="98" t="s">
        <v>13668</v>
      </c>
      <c r="F2878" s="124">
        <v>14</v>
      </c>
      <c r="G2878" s="112">
        <v>44105</v>
      </c>
      <c r="H2878" s="98"/>
      <c r="I2878" s="123" t="str">
        <f t="shared" si="44"/>
        <v>SIM</v>
      </c>
      <c r="J2878" s="123"/>
      <c r="K2878" s="123"/>
      <c r="L2878" s="123"/>
      <c r="M2878" s="98"/>
      <c r="N2878" s="118"/>
    </row>
    <row r="2879" spans="1:14" x14ac:dyDescent="0.25">
      <c r="A2879" s="130">
        <v>46523080000160</v>
      </c>
      <c r="B2879" s="98" t="s">
        <v>12112</v>
      </c>
      <c r="C2879" s="123" t="s">
        <v>4626</v>
      </c>
      <c r="D2879" s="98" t="s">
        <v>13667</v>
      </c>
      <c r="E2879" s="98" t="s">
        <v>13668</v>
      </c>
      <c r="F2879" s="124">
        <v>11</v>
      </c>
      <c r="G2879" s="112">
        <v>43285</v>
      </c>
      <c r="H2879" s="98"/>
      <c r="I2879" s="123" t="str">
        <f t="shared" si="44"/>
        <v>NÃO</v>
      </c>
      <c r="J2879" s="123"/>
      <c r="K2879" s="123"/>
      <c r="L2879" s="123"/>
      <c r="M2879" s="98" t="s">
        <v>16753</v>
      </c>
      <c r="N2879" s="118"/>
    </row>
    <row r="2880" spans="1:14" x14ac:dyDescent="0.25">
      <c r="A2880" s="130">
        <v>87612917000125</v>
      </c>
      <c r="B2880" s="98" t="s">
        <v>12113</v>
      </c>
      <c r="C2880" s="123" t="s">
        <v>3812</v>
      </c>
      <c r="D2880" s="98" t="s">
        <v>13667</v>
      </c>
      <c r="E2880" s="98" t="s">
        <v>13668</v>
      </c>
      <c r="F2880" s="124">
        <v>14</v>
      </c>
      <c r="G2880" s="112">
        <v>44044</v>
      </c>
      <c r="H2880" s="98"/>
      <c r="I2880" s="123" t="str">
        <f t="shared" si="44"/>
        <v>SIM</v>
      </c>
      <c r="J2880" s="123"/>
      <c r="K2880" s="123"/>
      <c r="L2880" s="123"/>
      <c r="M2880" s="98"/>
      <c r="N2880" s="118"/>
    </row>
    <row r="2881" spans="1:14" x14ac:dyDescent="0.25">
      <c r="A2881" s="130">
        <v>8737785000191</v>
      </c>
      <c r="B2881" s="98" t="s">
        <v>12114</v>
      </c>
      <c r="C2881" s="123" t="s">
        <v>2554</v>
      </c>
      <c r="D2881" s="98" t="s">
        <v>13667</v>
      </c>
      <c r="E2881" s="98" t="s">
        <v>13668</v>
      </c>
      <c r="F2881" s="124">
        <v>11</v>
      </c>
      <c r="G2881" s="112">
        <v>38539</v>
      </c>
      <c r="H2881" s="98"/>
      <c r="I2881" s="123" t="str">
        <f t="shared" si="44"/>
        <v>NÃO</v>
      </c>
      <c r="J2881" s="123"/>
      <c r="K2881" s="123"/>
      <c r="L2881" s="123"/>
      <c r="M2881" s="98" t="s">
        <v>15170</v>
      </c>
      <c r="N2881" s="118"/>
    </row>
    <row r="2882" spans="1:14" x14ac:dyDescent="0.25">
      <c r="A2882" s="130">
        <v>18404954000125</v>
      </c>
      <c r="B2882" s="98" t="s">
        <v>12115</v>
      </c>
      <c r="C2882" s="123" t="s">
        <v>1356</v>
      </c>
      <c r="D2882" s="98" t="s">
        <v>13667</v>
      </c>
      <c r="E2882" s="98" t="s">
        <v>13668</v>
      </c>
      <c r="F2882" s="124">
        <v>11</v>
      </c>
      <c r="G2882" s="112">
        <v>42248</v>
      </c>
      <c r="H2882" s="98"/>
      <c r="I2882" s="123" t="str">
        <f t="shared" si="44"/>
        <v>NÃO</v>
      </c>
      <c r="J2882" s="123"/>
      <c r="K2882" s="123"/>
      <c r="L2882" s="123"/>
      <c r="M2882" s="98" t="s">
        <v>14609</v>
      </c>
      <c r="N2882" s="118"/>
    </row>
    <row r="2883" spans="1:14" x14ac:dyDescent="0.25">
      <c r="A2883" s="130">
        <v>6553721000105</v>
      </c>
      <c r="B2883" s="98" t="s">
        <v>12116</v>
      </c>
      <c r="C2883" s="123" t="s">
        <v>2926</v>
      </c>
      <c r="D2883" s="98" t="s">
        <v>13667</v>
      </c>
      <c r="E2883" s="98" t="s">
        <v>13668</v>
      </c>
      <c r="F2883" s="124">
        <v>11</v>
      </c>
      <c r="G2883" s="112">
        <v>39524</v>
      </c>
      <c r="H2883" s="98"/>
      <c r="I2883" s="123" t="str">
        <f t="shared" ref="I2883:I2946" si="45">IFERROR(IF(OR(E2883="Ativos", E2883="Aposentados",E2883="Pensionistas"),IF(F2883&gt;=14,"SIM","NÃO"),""),"")</f>
        <v>NÃO</v>
      </c>
      <c r="J2883" s="123"/>
      <c r="K2883" s="123"/>
      <c r="L2883" s="123"/>
      <c r="M2883" s="98"/>
      <c r="N2883" s="118"/>
    </row>
    <row r="2884" spans="1:14" x14ac:dyDescent="0.25">
      <c r="A2884" s="130">
        <v>27165182000107</v>
      </c>
      <c r="B2884" s="98" t="s">
        <v>12117</v>
      </c>
      <c r="C2884" s="123" t="s">
        <v>821</v>
      </c>
      <c r="D2884" s="98" t="s">
        <v>13667</v>
      </c>
      <c r="E2884" s="98" t="s">
        <v>13668</v>
      </c>
      <c r="F2884" s="124">
        <v>14</v>
      </c>
      <c r="G2884" s="112">
        <v>44013</v>
      </c>
      <c r="H2884" s="98"/>
      <c r="I2884" s="123" t="str">
        <f t="shared" si="45"/>
        <v>SIM</v>
      </c>
      <c r="J2884" s="123"/>
      <c r="K2884" s="123"/>
      <c r="L2884" s="123"/>
      <c r="M2884" s="98"/>
      <c r="N2884" s="118"/>
    </row>
    <row r="2885" spans="1:14" x14ac:dyDescent="0.25">
      <c r="A2885" s="130">
        <v>4223461000184</v>
      </c>
      <c r="B2885" s="98" t="s">
        <v>12118</v>
      </c>
      <c r="C2885" s="123" t="s">
        <v>901</v>
      </c>
      <c r="D2885" s="98" t="s">
        <v>13667</v>
      </c>
      <c r="E2885" s="98" t="s">
        <v>13668</v>
      </c>
      <c r="F2885" s="124">
        <v>11</v>
      </c>
      <c r="G2885" s="112">
        <v>41483</v>
      </c>
      <c r="H2885" s="98"/>
      <c r="I2885" s="123" t="str">
        <f t="shared" si="45"/>
        <v>NÃO</v>
      </c>
      <c r="J2885" s="123"/>
      <c r="K2885" s="123"/>
      <c r="L2885" s="123"/>
      <c r="M2885" s="98" t="s">
        <v>14210</v>
      </c>
      <c r="N2885" s="118"/>
    </row>
    <row r="2886" spans="1:14" x14ac:dyDescent="0.25">
      <c r="A2886" s="130">
        <v>11303906000100</v>
      </c>
      <c r="B2886" s="98" t="s">
        <v>12119</v>
      </c>
      <c r="C2886" s="123" t="s">
        <v>2758</v>
      </c>
      <c r="D2886" s="98" t="s">
        <v>13667</v>
      </c>
      <c r="E2886" s="98" t="s">
        <v>13668</v>
      </c>
      <c r="F2886" s="124">
        <v>11</v>
      </c>
      <c r="G2886" s="112">
        <v>41430</v>
      </c>
      <c r="H2886" s="98"/>
      <c r="I2886" s="123" t="str">
        <f t="shared" si="45"/>
        <v>NÃO</v>
      </c>
      <c r="J2886" s="123"/>
      <c r="K2886" s="123"/>
      <c r="L2886" s="123"/>
      <c r="M2886" s="98" t="s">
        <v>15355</v>
      </c>
      <c r="N2886" s="118"/>
    </row>
    <row r="2887" spans="1:14" x14ac:dyDescent="0.25">
      <c r="A2887" s="130">
        <v>44518371000135</v>
      </c>
      <c r="B2887" s="98" t="s">
        <v>12120</v>
      </c>
      <c r="C2887" s="123" t="s">
        <v>4626</v>
      </c>
      <c r="D2887" s="98" t="s">
        <v>13667</v>
      </c>
      <c r="E2887" s="98" t="s">
        <v>13668</v>
      </c>
      <c r="F2887" s="124">
        <v>14</v>
      </c>
      <c r="G2887" s="112">
        <v>44044</v>
      </c>
      <c r="H2887" s="98"/>
      <c r="I2887" s="123" t="str">
        <f t="shared" si="45"/>
        <v>SIM</v>
      </c>
      <c r="J2887" s="123"/>
      <c r="K2887" s="123"/>
      <c r="L2887" s="123"/>
      <c r="M2887" s="98"/>
      <c r="N2887" s="118"/>
    </row>
    <row r="2888" spans="1:14" x14ac:dyDescent="0.25">
      <c r="A2888" s="130">
        <v>88594999000195</v>
      </c>
      <c r="B2888" s="98" t="s">
        <v>12121</v>
      </c>
      <c r="C2888" s="123" t="s">
        <v>3812</v>
      </c>
      <c r="D2888" s="98" t="s">
        <v>13667</v>
      </c>
      <c r="E2888" s="98" t="s">
        <v>13668</v>
      </c>
      <c r="F2888" s="124">
        <v>14</v>
      </c>
      <c r="G2888" s="112">
        <v>44013</v>
      </c>
      <c r="H2888" s="98"/>
      <c r="I2888" s="123" t="str">
        <f t="shared" si="45"/>
        <v>SIM</v>
      </c>
      <c r="J2888" s="123"/>
      <c r="K2888" s="123"/>
      <c r="L2888" s="123"/>
      <c r="M2888" s="98"/>
      <c r="N2888" s="118"/>
    </row>
    <row r="2889" spans="1:14" x14ac:dyDescent="0.25">
      <c r="A2889" s="130">
        <v>82836057000190</v>
      </c>
      <c r="B2889" s="98" t="s">
        <v>12122</v>
      </c>
      <c r="C2889" s="123" t="s">
        <v>4289</v>
      </c>
      <c r="D2889" s="98" t="s">
        <v>13667</v>
      </c>
      <c r="E2889" s="98" t="s">
        <v>13668</v>
      </c>
      <c r="F2889" s="124">
        <v>11</v>
      </c>
      <c r="G2889" s="112">
        <v>38428</v>
      </c>
      <c r="H2889" s="98"/>
      <c r="I2889" s="123" t="str">
        <f t="shared" si="45"/>
        <v>NÃO</v>
      </c>
      <c r="J2889" s="123"/>
      <c r="K2889" s="123"/>
      <c r="L2889" s="123"/>
      <c r="M2889" s="98"/>
      <c r="N2889" s="118"/>
    </row>
    <row r="2890" spans="1:14" x14ac:dyDescent="0.25">
      <c r="A2890" s="130">
        <v>92891035000186</v>
      </c>
      <c r="B2890" s="98" t="s">
        <v>12123</v>
      </c>
      <c r="C2890" s="123" t="s">
        <v>3812</v>
      </c>
      <c r="D2890" s="98" t="s">
        <v>13667</v>
      </c>
      <c r="E2890" s="98" t="s">
        <v>13668</v>
      </c>
      <c r="F2890" s="124">
        <v>11</v>
      </c>
      <c r="G2890" s="112">
        <v>39337</v>
      </c>
      <c r="H2890" s="98"/>
      <c r="I2890" s="123" t="str">
        <f t="shared" si="45"/>
        <v>NÃO</v>
      </c>
      <c r="J2890" s="123"/>
      <c r="K2890" s="123"/>
      <c r="L2890" s="123"/>
      <c r="M2890" s="98"/>
      <c r="N2890" s="118"/>
    </row>
    <row r="2891" spans="1:14" x14ac:dyDescent="0.25">
      <c r="A2891" s="130">
        <v>45660602000103</v>
      </c>
      <c r="B2891" s="98" t="s">
        <v>12124</v>
      </c>
      <c r="C2891" s="123" t="s">
        <v>4626</v>
      </c>
      <c r="D2891" s="98" t="s">
        <v>13667</v>
      </c>
      <c r="E2891" s="98" t="s">
        <v>13668</v>
      </c>
      <c r="F2891" s="124">
        <v>11</v>
      </c>
      <c r="G2891" s="112">
        <v>41612</v>
      </c>
      <c r="H2891" s="98"/>
      <c r="I2891" s="123" t="str">
        <f t="shared" si="45"/>
        <v>NÃO</v>
      </c>
      <c r="J2891" s="123"/>
      <c r="K2891" s="123"/>
      <c r="L2891" s="123"/>
      <c r="M2891" s="98" t="s">
        <v>16755</v>
      </c>
      <c r="N2891" s="118"/>
    </row>
    <row r="2892" spans="1:14" x14ac:dyDescent="0.25">
      <c r="A2892" s="130">
        <v>1614539000101</v>
      </c>
      <c r="B2892" s="98" t="s">
        <v>12125</v>
      </c>
      <c r="C2892" s="123" t="s">
        <v>2274</v>
      </c>
      <c r="D2892" s="98" t="s">
        <v>13667</v>
      </c>
      <c r="E2892" s="98" t="s">
        <v>13668</v>
      </c>
      <c r="F2892" s="124">
        <v>14</v>
      </c>
      <c r="G2892" s="112">
        <v>44013</v>
      </c>
      <c r="H2892" s="98"/>
      <c r="I2892" s="123" t="str">
        <f t="shared" si="45"/>
        <v>SIM</v>
      </c>
      <c r="J2892" s="123"/>
      <c r="K2892" s="123"/>
      <c r="L2892" s="123"/>
      <c r="M2892" s="98"/>
      <c r="N2892" s="118"/>
    </row>
    <row r="2893" spans="1:14" x14ac:dyDescent="0.25">
      <c r="A2893" s="130">
        <v>3503612000195</v>
      </c>
      <c r="B2893" s="98" t="s">
        <v>12126</v>
      </c>
      <c r="C2893" s="123" t="s">
        <v>2274</v>
      </c>
      <c r="D2893" s="98" t="s">
        <v>13667</v>
      </c>
      <c r="E2893" s="98" t="s">
        <v>13668</v>
      </c>
      <c r="F2893" s="124">
        <v>11</v>
      </c>
      <c r="G2893" s="112">
        <v>38715</v>
      </c>
      <c r="H2893" s="98"/>
      <c r="I2893" s="123" t="str">
        <f t="shared" si="45"/>
        <v>NÃO</v>
      </c>
      <c r="J2893" s="123"/>
      <c r="K2893" s="123"/>
      <c r="L2893" s="123"/>
      <c r="M2893" s="98"/>
      <c r="N2893" s="118"/>
    </row>
    <row r="2894" spans="1:14" x14ac:dyDescent="0.25">
      <c r="A2894" s="130">
        <v>45660610000150</v>
      </c>
      <c r="B2894" s="98" t="s">
        <v>12127</v>
      </c>
      <c r="C2894" s="123" t="s">
        <v>4626</v>
      </c>
      <c r="D2894" s="98" t="s">
        <v>13667</v>
      </c>
      <c r="E2894" s="98" t="s">
        <v>13668</v>
      </c>
      <c r="F2894" s="124">
        <v>11</v>
      </c>
      <c r="G2894" s="112">
        <v>38933</v>
      </c>
      <c r="H2894" s="98"/>
      <c r="I2894" s="123" t="str">
        <f t="shared" si="45"/>
        <v>NÃO</v>
      </c>
      <c r="J2894" s="123"/>
      <c r="K2894" s="123"/>
      <c r="L2894" s="123"/>
      <c r="M2894" s="98" t="s">
        <v>13703</v>
      </c>
      <c r="N2894" s="118"/>
    </row>
    <row r="2895" spans="1:14" x14ac:dyDescent="0.25">
      <c r="A2895" s="130">
        <v>7438591000122</v>
      </c>
      <c r="B2895" s="98" t="s">
        <v>12128</v>
      </c>
      <c r="C2895" s="123" t="s">
        <v>634</v>
      </c>
      <c r="D2895" s="98" t="s">
        <v>13667</v>
      </c>
      <c r="E2895" s="98" t="s">
        <v>13668</v>
      </c>
      <c r="F2895" s="124">
        <v>11</v>
      </c>
      <c r="G2895" s="112">
        <v>38650</v>
      </c>
      <c r="H2895" s="98"/>
      <c r="I2895" s="123" t="str">
        <f t="shared" si="45"/>
        <v>NÃO</v>
      </c>
      <c r="J2895" s="123"/>
      <c r="K2895" s="123"/>
      <c r="L2895" s="123"/>
      <c r="M2895" s="98" t="s">
        <v>13983</v>
      </c>
      <c r="N2895" s="118"/>
    </row>
    <row r="2896" spans="1:14" x14ac:dyDescent="0.25">
      <c r="A2896" s="130">
        <v>87613410000196</v>
      </c>
      <c r="B2896" s="98" t="s">
        <v>12129</v>
      </c>
      <c r="C2896" s="123" t="s">
        <v>3812</v>
      </c>
      <c r="D2896" s="98" t="s">
        <v>13667</v>
      </c>
      <c r="E2896" s="98" t="s">
        <v>13668</v>
      </c>
      <c r="F2896" s="124">
        <v>14</v>
      </c>
      <c r="G2896" s="112">
        <v>44044</v>
      </c>
      <c r="H2896" s="98"/>
      <c r="I2896" s="123" t="str">
        <f t="shared" si="45"/>
        <v>SIM</v>
      </c>
      <c r="J2896" s="123"/>
      <c r="K2896" s="123"/>
      <c r="L2896" s="123"/>
      <c r="M2896" s="98"/>
      <c r="N2896" s="118"/>
    </row>
    <row r="2897" spans="1:14" x14ac:dyDescent="0.25">
      <c r="A2897" s="130">
        <v>12207536000161</v>
      </c>
      <c r="B2897" s="98" t="s">
        <v>12130</v>
      </c>
      <c r="C2897" s="123" t="s">
        <v>29</v>
      </c>
      <c r="D2897" s="98" t="s">
        <v>13667</v>
      </c>
      <c r="E2897" s="98" t="s">
        <v>13668</v>
      </c>
      <c r="F2897" s="124">
        <v>11</v>
      </c>
      <c r="G2897" s="112">
        <v>41609</v>
      </c>
      <c r="H2897" s="98"/>
      <c r="I2897" s="123" t="str">
        <f t="shared" si="45"/>
        <v>NÃO</v>
      </c>
      <c r="J2897" s="123"/>
      <c r="K2897" s="123"/>
      <c r="L2897" s="123"/>
      <c r="M2897" s="98" t="s">
        <v>13715</v>
      </c>
      <c r="N2897" s="118"/>
    </row>
    <row r="2898" spans="1:14" x14ac:dyDescent="0.25">
      <c r="A2898" s="130">
        <v>87613048000153</v>
      </c>
      <c r="B2898" s="98" t="s">
        <v>12131</v>
      </c>
      <c r="C2898" s="123" t="s">
        <v>3812</v>
      </c>
      <c r="D2898" s="98" t="s">
        <v>13667</v>
      </c>
      <c r="E2898" s="98" t="s">
        <v>13668</v>
      </c>
      <c r="F2898" s="124">
        <v>11</v>
      </c>
      <c r="G2898" s="112">
        <v>41655</v>
      </c>
      <c r="H2898" s="98"/>
      <c r="I2898" s="123" t="str">
        <f t="shared" si="45"/>
        <v>NÃO</v>
      </c>
      <c r="J2898" s="123"/>
      <c r="K2898" s="123"/>
      <c r="L2898" s="123"/>
      <c r="M2898" s="98" t="s">
        <v>16307</v>
      </c>
      <c r="N2898" s="118"/>
    </row>
    <row r="2899" spans="1:14" x14ac:dyDescent="0.25">
      <c r="A2899" s="130">
        <v>37464955000100</v>
      </c>
      <c r="B2899" s="98" t="s">
        <v>12132</v>
      </c>
      <c r="C2899" s="123" t="s">
        <v>2274</v>
      </c>
      <c r="D2899" s="98" t="s">
        <v>13667</v>
      </c>
      <c r="E2899" s="98" t="s">
        <v>13668</v>
      </c>
      <c r="F2899" s="124">
        <v>14</v>
      </c>
      <c r="G2899" s="112">
        <v>44044</v>
      </c>
      <c r="H2899" s="98"/>
      <c r="I2899" s="123" t="str">
        <f t="shared" si="45"/>
        <v>SIM</v>
      </c>
      <c r="J2899" s="123"/>
      <c r="K2899" s="123"/>
      <c r="L2899" s="123"/>
      <c r="M2899" s="98"/>
      <c r="N2899" s="118"/>
    </row>
    <row r="2900" spans="1:14" x14ac:dyDescent="0.25">
      <c r="A2900" s="130">
        <v>81392656000107</v>
      </c>
      <c r="B2900" s="98" t="s">
        <v>12133</v>
      </c>
      <c r="C2900" s="123" t="s">
        <v>3143</v>
      </c>
      <c r="D2900" s="98" t="s">
        <v>13667</v>
      </c>
      <c r="E2900" s="98" t="s">
        <v>13668</v>
      </c>
      <c r="F2900" s="124">
        <v>11</v>
      </c>
      <c r="G2900" s="112">
        <v>39056</v>
      </c>
      <c r="H2900" s="98"/>
      <c r="I2900" s="123" t="str">
        <f t="shared" si="45"/>
        <v>NÃO</v>
      </c>
      <c r="J2900" s="123"/>
      <c r="K2900" s="123"/>
      <c r="L2900" s="123"/>
      <c r="M2900" s="98"/>
      <c r="N2900" s="118"/>
    </row>
    <row r="2901" spans="1:14" x14ac:dyDescent="0.25">
      <c r="A2901" s="130">
        <v>10150043000107</v>
      </c>
      <c r="B2901" s="98" t="s">
        <v>12134</v>
      </c>
      <c r="C2901" s="123" t="s">
        <v>2758</v>
      </c>
      <c r="D2901" s="98" t="s">
        <v>13667</v>
      </c>
      <c r="E2901" s="98" t="s">
        <v>13668</v>
      </c>
      <c r="F2901" s="124">
        <v>11</v>
      </c>
      <c r="G2901" s="112">
        <v>38731</v>
      </c>
      <c r="H2901" s="98"/>
      <c r="I2901" s="123" t="str">
        <f t="shared" si="45"/>
        <v>NÃO</v>
      </c>
      <c r="J2901" s="123"/>
      <c r="K2901" s="123"/>
      <c r="L2901" s="123"/>
      <c r="M2901" s="98" t="s">
        <v>15358</v>
      </c>
      <c r="N2901" s="118"/>
    </row>
    <row r="2902" spans="1:14" x14ac:dyDescent="0.25">
      <c r="A2902" s="130">
        <v>1303221000100</v>
      </c>
      <c r="B2902" s="98" t="s">
        <v>12135</v>
      </c>
      <c r="C2902" s="123" t="s">
        <v>901</v>
      </c>
      <c r="D2902" s="98" t="s">
        <v>13667</v>
      </c>
      <c r="E2902" s="98" t="s">
        <v>13668</v>
      </c>
      <c r="F2902" s="124">
        <v>11</v>
      </c>
      <c r="G2902" s="112">
        <v>39426</v>
      </c>
      <c r="H2902" s="98"/>
      <c r="I2902" s="123" t="str">
        <f t="shared" si="45"/>
        <v>NÃO</v>
      </c>
      <c r="J2902" s="123"/>
      <c r="K2902" s="123"/>
      <c r="L2902" s="123"/>
      <c r="M2902" s="98"/>
      <c r="N2902" s="118"/>
    </row>
    <row r="2903" spans="1:14" x14ac:dyDescent="0.25">
      <c r="A2903" s="130">
        <v>1065846000172</v>
      </c>
      <c r="B2903" s="98" t="s">
        <v>12136</v>
      </c>
      <c r="C2903" s="123" t="s">
        <v>901</v>
      </c>
      <c r="D2903" s="98" t="s">
        <v>13667</v>
      </c>
      <c r="E2903" s="98" t="s">
        <v>13668</v>
      </c>
      <c r="F2903" s="124">
        <v>11</v>
      </c>
      <c r="G2903" s="112">
        <v>43290</v>
      </c>
      <c r="H2903" s="98"/>
      <c r="I2903" s="123" t="str">
        <f t="shared" si="45"/>
        <v>NÃO</v>
      </c>
      <c r="J2903" s="123"/>
      <c r="K2903" s="123"/>
      <c r="L2903" s="123"/>
      <c r="M2903" s="98" t="s">
        <v>14215</v>
      </c>
      <c r="N2903" s="118"/>
    </row>
    <row r="2904" spans="1:14" x14ac:dyDescent="0.25">
      <c r="A2904" s="130">
        <v>1612092000123</v>
      </c>
      <c r="B2904" s="98" t="s">
        <v>12137</v>
      </c>
      <c r="C2904" s="123" t="s">
        <v>901</v>
      </c>
      <c r="D2904" s="98" t="s">
        <v>13667</v>
      </c>
      <c r="E2904" s="98" t="s">
        <v>13668</v>
      </c>
      <c r="F2904" s="124">
        <v>11</v>
      </c>
      <c r="G2904" s="112">
        <v>43371</v>
      </c>
      <c r="H2904" s="98"/>
      <c r="I2904" s="123" t="str">
        <f t="shared" si="45"/>
        <v>NÃO</v>
      </c>
      <c r="J2904" s="123"/>
      <c r="K2904" s="123"/>
      <c r="L2904" s="123"/>
      <c r="M2904" s="98"/>
      <c r="N2904" s="118"/>
    </row>
    <row r="2905" spans="1:14" x14ac:dyDescent="0.25">
      <c r="A2905" s="130">
        <v>8162687000173</v>
      </c>
      <c r="B2905" s="98" t="s">
        <v>12138</v>
      </c>
      <c r="C2905" s="123" t="s">
        <v>3601</v>
      </c>
      <c r="D2905" s="98" t="s">
        <v>13667</v>
      </c>
      <c r="E2905" s="98" t="s">
        <v>13668</v>
      </c>
      <c r="F2905" s="124">
        <v>11</v>
      </c>
      <c r="G2905" s="112">
        <v>41627</v>
      </c>
      <c r="H2905" s="98"/>
      <c r="I2905" s="123" t="str">
        <f t="shared" si="45"/>
        <v>NÃO</v>
      </c>
      <c r="J2905" s="123"/>
      <c r="K2905" s="123"/>
      <c r="L2905" s="123"/>
      <c r="M2905" s="98" t="s">
        <v>16070</v>
      </c>
      <c r="N2905" s="118"/>
    </row>
    <row r="2906" spans="1:14" x14ac:dyDescent="0.25">
      <c r="A2906" s="130">
        <v>1291707000167</v>
      </c>
      <c r="B2906" s="98" t="s">
        <v>12139</v>
      </c>
      <c r="C2906" s="123" t="s">
        <v>901</v>
      </c>
      <c r="D2906" s="98" t="s">
        <v>13667</v>
      </c>
      <c r="E2906" s="98" t="s">
        <v>13668</v>
      </c>
      <c r="F2906" s="124">
        <v>11</v>
      </c>
      <c r="G2906" s="112">
        <v>41760</v>
      </c>
      <c r="H2906" s="98"/>
      <c r="I2906" s="123" t="str">
        <f t="shared" si="45"/>
        <v>NÃO</v>
      </c>
      <c r="J2906" s="123"/>
      <c r="K2906" s="123"/>
      <c r="L2906" s="123"/>
      <c r="M2906" s="98" t="s">
        <v>14216</v>
      </c>
      <c r="N2906" s="118"/>
    </row>
    <row r="2907" spans="1:14" x14ac:dyDescent="0.25">
      <c r="A2907" s="130">
        <v>25086612000170</v>
      </c>
      <c r="B2907" s="98" t="s">
        <v>12140</v>
      </c>
      <c r="C2907" s="123" t="s">
        <v>5227</v>
      </c>
      <c r="D2907" s="98" t="s">
        <v>13667</v>
      </c>
      <c r="E2907" s="98" t="s">
        <v>13668</v>
      </c>
      <c r="F2907" s="124">
        <v>11</v>
      </c>
      <c r="G2907" s="112">
        <v>43304</v>
      </c>
      <c r="H2907" s="98"/>
      <c r="I2907" s="123" t="str">
        <f t="shared" si="45"/>
        <v>NÃO</v>
      </c>
      <c r="J2907" s="123"/>
      <c r="K2907" s="123"/>
      <c r="L2907" s="123"/>
      <c r="M2907" s="98"/>
      <c r="N2907" s="118"/>
    </row>
    <row r="2908" spans="1:14" x14ac:dyDescent="0.25">
      <c r="A2908" s="130">
        <v>1753722000180</v>
      </c>
      <c r="B2908" s="98" t="s">
        <v>12141</v>
      </c>
      <c r="C2908" s="123" t="s">
        <v>901</v>
      </c>
      <c r="D2908" s="98" t="s">
        <v>13667</v>
      </c>
      <c r="E2908" s="98" t="s">
        <v>13668</v>
      </c>
      <c r="F2908" s="124">
        <v>11</v>
      </c>
      <c r="G2908" s="112">
        <v>43061</v>
      </c>
      <c r="H2908" s="98"/>
      <c r="I2908" s="123" t="str">
        <f t="shared" si="45"/>
        <v>NÃO</v>
      </c>
      <c r="J2908" s="123"/>
      <c r="K2908" s="123"/>
      <c r="L2908" s="123"/>
      <c r="M2908" s="98" t="s">
        <v>14217</v>
      </c>
      <c r="N2908" s="118"/>
    </row>
    <row r="2909" spans="1:14" x14ac:dyDescent="0.25">
      <c r="A2909" s="130">
        <v>18025932000154</v>
      </c>
      <c r="B2909" s="98" t="s">
        <v>12142</v>
      </c>
      <c r="C2909" s="123" t="s">
        <v>1356</v>
      </c>
      <c r="D2909" s="98" t="s">
        <v>13667</v>
      </c>
      <c r="E2909" s="98" t="s">
        <v>13668</v>
      </c>
      <c r="F2909" s="124">
        <v>14</v>
      </c>
      <c r="G2909" s="112">
        <v>44044</v>
      </c>
      <c r="H2909" s="98"/>
      <c r="I2909" s="123" t="str">
        <f t="shared" si="45"/>
        <v>SIM</v>
      </c>
      <c r="J2909" s="123"/>
      <c r="K2909" s="123"/>
      <c r="L2909" s="123"/>
      <c r="M2909" s="98"/>
      <c r="N2909" s="118"/>
    </row>
    <row r="2910" spans="1:14" x14ac:dyDescent="0.25">
      <c r="A2910" s="130">
        <v>25040122000132</v>
      </c>
      <c r="B2910" s="98" t="s">
        <v>12143</v>
      </c>
      <c r="C2910" s="123" t="s">
        <v>901</v>
      </c>
      <c r="D2910" s="98" t="s">
        <v>13667</v>
      </c>
      <c r="E2910" s="98" t="s">
        <v>13668</v>
      </c>
      <c r="F2910" s="124">
        <v>11</v>
      </c>
      <c r="G2910" s="112">
        <v>40672</v>
      </c>
      <c r="H2910" s="98"/>
      <c r="I2910" s="123" t="str">
        <f t="shared" si="45"/>
        <v>NÃO</v>
      </c>
      <c r="J2910" s="123"/>
      <c r="K2910" s="123"/>
      <c r="L2910" s="123"/>
      <c r="M2910" s="98" t="s">
        <v>14218</v>
      </c>
      <c r="N2910" s="118"/>
    </row>
    <row r="2911" spans="1:14" x14ac:dyDescent="0.25">
      <c r="A2911" s="130">
        <v>63761944000100</v>
      </c>
      <c r="B2911" s="98" t="s">
        <v>12144</v>
      </c>
      <c r="C2911" s="123" t="s">
        <v>3747</v>
      </c>
      <c r="D2911" s="98" t="s">
        <v>13667</v>
      </c>
      <c r="E2911" s="98" t="s">
        <v>13668</v>
      </c>
      <c r="F2911" s="124">
        <v>11</v>
      </c>
      <c r="G2911" s="112">
        <v>41156</v>
      </c>
      <c r="H2911" s="98"/>
      <c r="I2911" s="123" t="str">
        <f t="shared" si="45"/>
        <v>NÃO</v>
      </c>
      <c r="J2911" s="123"/>
      <c r="K2911" s="123"/>
      <c r="L2911" s="123"/>
      <c r="M2911" s="98" t="s">
        <v>16144</v>
      </c>
      <c r="N2911" s="118"/>
    </row>
    <row r="2912" spans="1:14" x14ac:dyDescent="0.25">
      <c r="A2912" s="130">
        <v>20622890000180</v>
      </c>
      <c r="B2912" s="98" t="s">
        <v>12145</v>
      </c>
      <c r="C2912" s="123" t="s">
        <v>1356</v>
      </c>
      <c r="D2912" s="98" t="s">
        <v>13667</v>
      </c>
      <c r="E2912" s="98" t="s">
        <v>13668</v>
      </c>
      <c r="F2912" s="124">
        <v>11</v>
      </c>
      <c r="G2912" s="112">
        <v>39743</v>
      </c>
      <c r="H2912" s="98"/>
      <c r="I2912" s="123" t="str">
        <f t="shared" si="45"/>
        <v>NÃO</v>
      </c>
      <c r="J2912" s="123"/>
      <c r="K2912" s="123"/>
      <c r="L2912" s="123"/>
      <c r="M2912" s="98" t="s">
        <v>14611</v>
      </c>
      <c r="N2912" s="118"/>
    </row>
    <row r="2913" spans="1:14" x14ac:dyDescent="0.25">
      <c r="A2913" s="130">
        <v>394601000126</v>
      </c>
      <c r="B2913" s="98" t="s">
        <v>14066</v>
      </c>
      <c r="C2913" s="123" t="s">
        <v>819</v>
      </c>
      <c r="D2913" s="98" t="s">
        <v>13667</v>
      </c>
      <c r="E2913" s="98" t="s">
        <v>13668</v>
      </c>
      <c r="F2913" s="124">
        <v>14</v>
      </c>
      <c r="G2913" s="112">
        <v>44136</v>
      </c>
      <c r="H2913" s="98"/>
      <c r="I2913" s="123" t="str">
        <f t="shared" si="45"/>
        <v>SIM</v>
      </c>
      <c r="J2913" s="123"/>
      <c r="K2913" s="123"/>
      <c r="L2913" s="123"/>
      <c r="M2913" s="98"/>
      <c r="N2913" s="118"/>
    </row>
    <row r="2914" spans="1:14" x14ac:dyDescent="0.25">
      <c r="A2914" s="130">
        <v>13937032000160</v>
      </c>
      <c r="B2914" s="98" t="s">
        <v>13885</v>
      </c>
      <c r="C2914" s="123" t="s">
        <v>215</v>
      </c>
      <c r="D2914" s="98" t="s">
        <v>13667</v>
      </c>
      <c r="E2914" s="98" t="s">
        <v>13668</v>
      </c>
      <c r="F2914" s="124">
        <v>14</v>
      </c>
      <c r="G2914" s="112">
        <v>43974</v>
      </c>
      <c r="H2914" s="98"/>
      <c r="I2914" s="123" t="str">
        <f t="shared" si="45"/>
        <v>SIM</v>
      </c>
      <c r="J2914" s="123"/>
      <c r="K2914" s="123"/>
      <c r="L2914" s="123"/>
      <c r="M2914" s="98"/>
      <c r="N2914" s="118"/>
    </row>
    <row r="2915" spans="1:14" x14ac:dyDescent="0.25">
      <c r="A2915" s="130">
        <v>8761124000100</v>
      </c>
      <c r="B2915" s="98" t="s">
        <v>15172</v>
      </c>
      <c r="C2915" s="123" t="s">
        <v>2554</v>
      </c>
      <c r="D2915" s="98" t="s">
        <v>13667</v>
      </c>
      <c r="E2915" s="98" t="s">
        <v>13668</v>
      </c>
      <c r="F2915" s="124">
        <v>14</v>
      </c>
      <c r="G2915" s="112">
        <v>44006</v>
      </c>
      <c r="H2915" s="98"/>
      <c r="I2915" s="123" t="str">
        <f t="shared" si="45"/>
        <v>SIM</v>
      </c>
      <c r="J2915" s="123"/>
      <c r="K2915" s="123"/>
      <c r="L2915" s="123"/>
      <c r="M2915" s="98"/>
      <c r="N2915" s="118"/>
    </row>
    <row r="2916" spans="1:14" x14ac:dyDescent="0.25">
      <c r="A2916" s="130">
        <v>12200176000176</v>
      </c>
      <c r="B2916" s="98" t="s">
        <v>13716</v>
      </c>
      <c r="C2916" s="123" t="s">
        <v>29</v>
      </c>
      <c r="D2916" s="98" t="s">
        <v>13667</v>
      </c>
      <c r="E2916" s="98" t="s">
        <v>13668</v>
      </c>
      <c r="F2916" s="124">
        <v>14</v>
      </c>
      <c r="G2916" s="112">
        <v>43922</v>
      </c>
      <c r="H2916" s="98"/>
      <c r="I2916" s="123" t="str">
        <f t="shared" si="45"/>
        <v>SIM</v>
      </c>
      <c r="J2916" s="123"/>
      <c r="K2916" s="123"/>
      <c r="L2916" s="123"/>
      <c r="M2916" s="98"/>
      <c r="N2916" s="118"/>
    </row>
    <row r="2917" spans="1:14" x14ac:dyDescent="0.25">
      <c r="A2917" s="130">
        <v>1409580000138</v>
      </c>
      <c r="B2917" s="98" t="s">
        <v>14220</v>
      </c>
      <c r="C2917" s="123" t="s">
        <v>901</v>
      </c>
      <c r="D2917" s="98" t="s">
        <v>13667</v>
      </c>
      <c r="E2917" s="98" t="s">
        <v>13668</v>
      </c>
      <c r="F2917" s="124">
        <v>14.25</v>
      </c>
      <c r="G2917" s="112">
        <v>42929</v>
      </c>
      <c r="H2917" s="98"/>
      <c r="I2917" s="123" t="str">
        <f t="shared" si="45"/>
        <v>SIM</v>
      </c>
      <c r="J2917" s="123"/>
      <c r="K2917" s="123"/>
      <c r="L2917" s="123"/>
      <c r="M2917" s="98" t="s">
        <v>14221</v>
      </c>
      <c r="N2917" s="118"/>
    </row>
    <row r="2918" spans="1:14" x14ac:dyDescent="0.25">
      <c r="A2918" s="130">
        <v>18715615000160</v>
      </c>
      <c r="B2918" s="98" t="s">
        <v>14613</v>
      </c>
      <c r="C2918" s="123" t="s">
        <v>1356</v>
      </c>
      <c r="D2918" s="98" t="s">
        <v>13667</v>
      </c>
      <c r="E2918" s="98" t="s">
        <v>13668</v>
      </c>
      <c r="F2918" s="124">
        <v>11</v>
      </c>
      <c r="G2918" s="112">
        <v>41275</v>
      </c>
      <c r="H2918" s="98"/>
      <c r="I2918" s="123" t="str">
        <f t="shared" si="45"/>
        <v>NÃO</v>
      </c>
      <c r="J2918" s="123"/>
      <c r="K2918" s="123"/>
      <c r="L2918" s="123"/>
      <c r="M2918" s="98" t="s">
        <v>14615</v>
      </c>
      <c r="N2918" s="118"/>
    </row>
    <row r="2919" spans="1:14" x14ac:dyDescent="0.25">
      <c r="A2919" s="130">
        <v>10571982000125</v>
      </c>
      <c r="B2919" s="98" t="s">
        <v>15362</v>
      </c>
      <c r="C2919" s="123" t="s">
        <v>2758</v>
      </c>
      <c r="D2919" s="98" t="s">
        <v>13667</v>
      </c>
      <c r="E2919" s="98" t="s">
        <v>13668</v>
      </c>
      <c r="F2919" s="124">
        <v>14</v>
      </c>
      <c r="G2919" s="112">
        <v>44044</v>
      </c>
      <c r="H2919" s="98"/>
      <c r="I2919" s="123" t="str">
        <f t="shared" si="45"/>
        <v>SIM</v>
      </c>
      <c r="J2919" s="123"/>
      <c r="K2919" s="123"/>
      <c r="L2919" s="123"/>
      <c r="M2919" s="98" t="s">
        <v>17042</v>
      </c>
      <c r="N2919" s="118" t="s">
        <v>10977</v>
      </c>
    </row>
    <row r="2920" spans="1:14" x14ac:dyDescent="0.25">
      <c r="A2920" s="130">
        <v>394585000171</v>
      </c>
      <c r="B2920" s="98" t="s">
        <v>16146</v>
      </c>
      <c r="C2920" s="123" t="s">
        <v>3747</v>
      </c>
      <c r="D2920" s="98" t="s">
        <v>13667</v>
      </c>
      <c r="E2920" s="98" t="s">
        <v>13668</v>
      </c>
      <c r="F2920" s="124">
        <v>11</v>
      </c>
      <c r="G2920" s="112">
        <v>40956</v>
      </c>
      <c r="H2920" s="98"/>
      <c r="I2920" s="123" t="str">
        <f t="shared" si="45"/>
        <v>NÃO</v>
      </c>
      <c r="J2920" s="123"/>
      <c r="K2920" s="123"/>
      <c r="L2920" s="123"/>
      <c r="M2920" s="98" t="s">
        <v>16149</v>
      </c>
      <c r="N2920" s="118"/>
    </row>
    <row r="2921" spans="1:14" x14ac:dyDescent="0.25">
      <c r="A2921" s="130">
        <v>84012012000126</v>
      </c>
      <c r="B2921" s="98" t="s">
        <v>16174</v>
      </c>
      <c r="C2921" s="123" t="s">
        <v>3798</v>
      </c>
      <c r="D2921" s="98" t="s">
        <v>13667</v>
      </c>
      <c r="E2921" s="98" t="s">
        <v>13668</v>
      </c>
      <c r="F2921" s="124">
        <v>11</v>
      </c>
      <c r="G2921" s="112">
        <v>38279</v>
      </c>
      <c r="H2921" s="98"/>
      <c r="I2921" s="123" t="str">
        <f t="shared" si="45"/>
        <v>NÃO</v>
      </c>
      <c r="J2921" s="123"/>
      <c r="K2921" s="123"/>
      <c r="L2921" s="123"/>
      <c r="M2921" s="98"/>
      <c r="N2921" s="118"/>
    </row>
    <row r="2922" spans="1:14" x14ac:dyDescent="0.25">
      <c r="A2922" s="130">
        <v>82951229000176</v>
      </c>
      <c r="B2922" s="98" t="s">
        <v>16608</v>
      </c>
      <c r="C2922" s="123" t="s">
        <v>4289</v>
      </c>
      <c r="D2922" s="98" t="s">
        <v>13667</v>
      </c>
      <c r="E2922" s="98" t="s">
        <v>13668</v>
      </c>
      <c r="F2922" s="124">
        <v>14</v>
      </c>
      <c r="G2922" s="112">
        <v>43101</v>
      </c>
      <c r="H2922" s="98"/>
      <c r="I2922" s="123" t="str">
        <f t="shared" si="45"/>
        <v>SIM</v>
      </c>
      <c r="J2922" s="123"/>
      <c r="K2922" s="123"/>
      <c r="L2922" s="123"/>
      <c r="M2922" s="98" t="s">
        <v>16610</v>
      </c>
      <c r="N2922" s="118"/>
    </row>
    <row r="2923" spans="1:14" x14ac:dyDescent="0.25">
      <c r="A2923" s="130">
        <v>46379400000150</v>
      </c>
      <c r="B2923" s="98" t="s">
        <v>16757</v>
      </c>
      <c r="C2923" s="123" t="s">
        <v>4626</v>
      </c>
      <c r="D2923" s="98" t="s">
        <v>13667</v>
      </c>
      <c r="E2923" s="98" t="s">
        <v>13668</v>
      </c>
      <c r="F2923" s="124">
        <v>14</v>
      </c>
      <c r="G2923" s="112">
        <v>44013</v>
      </c>
      <c r="H2923" s="98"/>
      <c r="I2923" s="123" t="str">
        <f t="shared" si="45"/>
        <v>SIM</v>
      </c>
      <c r="J2923" s="123"/>
      <c r="K2923" s="123"/>
      <c r="L2923" s="123"/>
      <c r="M2923" s="98"/>
      <c r="N2923" s="118"/>
    </row>
    <row r="2924" spans="1:14" x14ac:dyDescent="0.25">
      <c r="A2924" s="130">
        <v>13128798000101</v>
      </c>
      <c r="B2924" s="98" t="s">
        <v>16668</v>
      </c>
      <c r="C2924" s="123" t="s">
        <v>4559</v>
      </c>
      <c r="D2924" s="98" t="s">
        <v>13667</v>
      </c>
      <c r="E2924" s="98" t="s">
        <v>13668</v>
      </c>
      <c r="F2924" s="124">
        <v>14</v>
      </c>
      <c r="G2924" s="112">
        <v>43922</v>
      </c>
      <c r="H2924" s="98"/>
      <c r="I2924" s="123" t="str">
        <f t="shared" si="45"/>
        <v>SIM</v>
      </c>
      <c r="J2924" s="123"/>
      <c r="K2924" s="123"/>
      <c r="L2924" s="123"/>
      <c r="M2924" s="98"/>
      <c r="N2924" s="118"/>
    </row>
    <row r="2925" spans="1:14" x14ac:dyDescent="0.25">
      <c r="A2925" s="130">
        <v>63606479000124</v>
      </c>
      <c r="B2925" s="98" t="s">
        <v>13666</v>
      </c>
      <c r="C2925" s="123" t="s">
        <v>0</v>
      </c>
      <c r="D2925" s="98" t="s">
        <v>13667</v>
      </c>
      <c r="E2925" s="98" t="s">
        <v>13668</v>
      </c>
      <c r="F2925" s="124">
        <v>14</v>
      </c>
      <c r="G2925" s="112">
        <v>42917</v>
      </c>
      <c r="H2925" s="98"/>
      <c r="I2925" s="123" t="str">
        <f t="shared" si="45"/>
        <v>SIM</v>
      </c>
      <c r="J2925" s="123"/>
      <c r="K2925" s="123"/>
      <c r="L2925" s="123"/>
      <c r="M2925" s="98"/>
      <c r="N2925" s="118"/>
    </row>
    <row r="2926" spans="1:14" x14ac:dyDescent="0.25">
      <c r="A2926" s="130">
        <v>394577000125</v>
      </c>
      <c r="B2926" s="98" t="s">
        <v>13859</v>
      </c>
      <c r="C2926" s="123" t="s">
        <v>197</v>
      </c>
      <c r="D2926" s="98" t="s">
        <v>13667</v>
      </c>
      <c r="E2926" s="98" t="s">
        <v>13668</v>
      </c>
      <c r="F2926" s="124">
        <v>11</v>
      </c>
      <c r="G2926" s="112">
        <v>38675</v>
      </c>
      <c r="H2926" s="98"/>
      <c r="I2926" s="123" t="str">
        <f t="shared" si="45"/>
        <v>NÃO</v>
      </c>
      <c r="J2926" s="123"/>
      <c r="K2926" s="123"/>
      <c r="L2926" s="123"/>
      <c r="M2926" s="98"/>
      <c r="N2926" s="118"/>
    </row>
    <row r="2927" spans="1:14" x14ac:dyDescent="0.25">
      <c r="A2927" s="130">
        <v>4312369000190</v>
      </c>
      <c r="B2927" s="98" t="s">
        <v>13831</v>
      </c>
      <c r="C2927" s="123" t="s">
        <v>133</v>
      </c>
      <c r="D2927" s="98" t="s">
        <v>13667</v>
      </c>
      <c r="E2927" s="98" t="s">
        <v>13668</v>
      </c>
      <c r="F2927" s="124">
        <v>14</v>
      </c>
      <c r="G2927" s="112">
        <v>43922</v>
      </c>
      <c r="H2927" s="98"/>
      <c r="I2927" s="123" t="str">
        <f t="shared" si="45"/>
        <v>SIM</v>
      </c>
      <c r="J2927" s="123"/>
      <c r="K2927" s="123"/>
      <c r="L2927" s="123"/>
      <c r="M2927" s="98"/>
      <c r="N2927" s="118"/>
    </row>
    <row r="2928" spans="1:14" x14ac:dyDescent="0.25">
      <c r="A2928" s="130">
        <v>7954480000179</v>
      </c>
      <c r="B2928" s="98" t="s">
        <v>13986</v>
      </c>
      <c r="C2928" s="123" t="s">
        <v>634</v>
      </c>
      <c r="D2928" s="98" t="s">
        <v>13667</v>
      </c>
      <c r="E2928" s="98" t="s">
        <v>13668</v>
      </c>
      <c r="F2928" s="124">
        <v>14</v>
      </c>
      <c r="G2928" s="112">
        <v>43466</v>
      </c>
      <c r="H2928" s="98"/>
      <c r="I2928" s="123" t="str">
        <f t="shared" si="45"/>
        <v>SIM</v>
      </c>
      <c r="J2928" s="123"/>
      <c r="K2928" s="123"/>
      <c r="L2928" s="123"/>
      <c r="M2928" s="98"/>
      <c r="N2928" s="118"/>
    </row>
    <row r="2929" spans="1:14" x14ac:dyDescent="0.25">
      <c r="A2929" s="130">
        <v>27080530000143</v>
      </c>
      <c r="B2929" s="98" t="s">
        <v>14082</v>
      </c>
      <c r="C2929" s="123" t="s">
        <v>821</v>
      </c>
      <c r="D2929" s="98" t="s">
        <v>13667</v>
      </c>
      <c r="E2929" s="98" t="s">
        <v>13668</v>
      </c>
      <c r="F2929" s="124">
        <v>14</v>
      </c>
      <c r="G2929" s="112">
        <v>43922</v>
      </c>
      <c r="H2929" s="98"/>
      <c r="I2929" s="123" t="str">
        <f t="shared" si="45"/>
        <v>SIM</v>
      </c>
      <c r="J2929" s="123"/>
      <c r="K2929" s="123"/>
      <c r="L2929" s="123"/>
      <c r="M2929" s="98"/>
      <c r="N2929" s="118"/>
    </row>
    <row r="2930" spans="1:14" x14ac:dyDescent="0.25">
      <c r="A2930" s="130">
        <v>6354468000160</v>
      </c>
      <c r="B2930" s="98" t="s">
        <v>14412</v>
      </c>
      <c r="C2930" s="123" t="s">
        <v>1142</v>
      </c>
      <c r="D2930" s="98" t="s">
        <v>13667</v>
      </c>
      <c r="E2930" s="98" t="s">
        <v>13668</v>
      </c>
      <c r="F2930" s="124">
        <v>14</v>
      </c>
      <c r="G2930" s="112">
        <v>43922</v>
      </c>
      <c r="H2930" s="98"/>
      <c r="I2930" s="123" t="str">
        <f t="shared" si="45"/>
        <v>SIM</v>
      </c>
      <c r="J2930" s="123"/>
      <c r="K2930" s="123"/>
      <c r="L2930" s="123"/>
      <c r="M2930" s="98"/>
      <c r="N2930" s="118"/>
    </row>
    <row r="2931" spans="1:14" x14ac:dyDescent="0.25">
      <c r="A2931" s="130">
        <v>3507415000144</v>
      </c>
      <c r="B2931" s="98" t="s">
        <v>14956</v>
      </c>
      <c r="C2931" s="123" t="s">
        <v>2274</v>
      </c>
      <c r="D2931" s="98" t="s">
        <v>13667</v>
      </c>
      <c r="E2931" s="98" t="s">
        <v>13668</v>
      </c>
      <c r="F2931" s="124">
        <v>14</v>
      </c>
      <c r="G2931" s="112">
        <v>43983</v>
      </c>
      <c r="H2931" s="98"/>
      <c r="I2931" s="123" t="str">
        <f t="shared" si="45"/>
        <v>SIM</v>
      </c>
      <c r="J2931" s="123"/>
      <c r="K2931" s="123"/>
      <c r="L2931" s="123"/>
      <c r="M2931" s="98" t="s">
        <v>17041</v>
      </c>
      <c r="N2931" s="118" t="s">
        <v>10977</v>
      </c>
    </row>
    <row r="2932" spans="1:14" x14ac:dyDescent="0.25">
      <c r="A2932" s="130">
        <v>15412257000128</v>
      </c>
      <c r="B2932" s="98" t="s">
        <v>14876</v>
      </c>
      <c r="C2932" s="123" t="s">
        <v>2197</v>
      </c>
      <c r="D2932" s="98" t="s">
        <v>13667</v>
      </c>
      <c r="E2932" s="98" t="s">
        <v>13668</v>
      </c>
      <c r="F2932" s="124">
        <v>14</v>
      </c>
      <c r="G2932" s="112">
        <v>44197</v>
      </c>
      <c r="H2932" s="98"/>
      <c r="I2932" s="123" t="str">
        <f t="shared" si="45"/>
        <v>SIM</v>
      </c>
      <c r="J2932" s="123"/>
      <c r="K2932" s="123"/>
      <c r="L2932" s="123"/>
      <c r="M2932" s="98"/>
      <c r="N2932" s="118"/>
    </row>
    <row r="2933" spans="1:14" x14ac:dyDescent="0.25">
      <c r="A2933" s="130">
        <v>5054861000176</v>
      </c>
      <c r="B2933" s="98" t="s">
        <v>15086</v>
      </c>
      <c r="C2933" s="123" t="s">
        <v>2413</v>
      </c>
      <c r="D2933" s="98" t="s">
        <v>13667</v>
      </c>
      <c r="E2933" s="98" t="s">
        <v>13668</v>
      </c>
      <c r="F2933" s="124">
        <v>14</v>
      </c>
      <c r="G2933" s="112">
        <v>43922</v>
      </c>
      <c r="H2933" s="98"/>
      <c r="I2933" s="123" t="str">
        <f t="shared" si="45"/>
        <v>SIM</v>
      </c>
      <c r="J2933" s="123"/>
      <c r="K2933" s="123" t="s">
        <v>10977</v>
      </c>
      <c r="L2933" s="124">
        <v>5</v>
      </c>
      <c r="M2933" s="125" t="s">
        <v>17046</v>
      </c>
      <c r="N2933" s="118"/>
    </row>
    <row r="2934" spans="1:14" x14ac:dyDescent="0.25">
      <c r="A2934" s="130">
        <v>76416940000128</v>
      </c>
      <c r="B2934" s="98" t="s">
        <v>15744</v>
      </c>
      <c r="C2934" s="123" t="s">
        <v>3143</v>
      </c>
      <c r="D2934" s="98" t="s">
        <v>13667</v>
      </c>
      <c r="E2934" s="98" t="s">
        <v>13668</v>
      </c>
      <c r="F2934" s="124">
        <v>14</v>
      </c>
      <c r="G2934" s="112">
        <v>43922</v>
      </c>
      <c r="H2934" s="98"/>
      <c r="I2934" s="123" t="str">
        <f t="shared" si="45"/>
        <v>SIM</v>
      </c>
      <c r="J2934" s="123"/>
      <c r="K2934" s="123"/>
      <c r="L2934" s="123"/>
      <c r="M2934" s="98"/>
      <c r="N2934" s="118"/>
    </row>
    <row r="2935" spans="1:14" x14ac:dyDescent="0.25">
      <c r="A2935" s="130">
        <v>6553481000149</v>
      </c>
      <c r="B2935" s="98" t="s">
        <v>15588</v>
      </c>
      <c r="C2935" s="123" t="s">
        <v>2926</v>
      </c>
      <c r="D2935" s="98" t="s">
        <v>13667</v>
      </c>
      <c r="E2935" s="98" t="s">
        <v>13668</v>
      </c>
      <c r="F2935" s="124">
        <v>14</v>
      </c>
      <c r="G2935" s="112">
        <v>43101</v>
      </c>
      <c r="H2935" s="98"/>
      <c r="I2935" s="123" t="str">
        <f t="shared" si="45"/>
        <v>SIM</v>
      </c>
      <c r="J2935" s="123"/>
      <c r="K2935" s="123"/>
      <c r="L2935" s="123"/>
      <c r="M2935" s="98" t="s">
        <v>15589</v>
      </c>
      <c r="N2935" s="118"/>
    </row>
    <row r="2936" spans="1:14" x14ac:dyDescent="0.25">
      <c r="A2936" s="130">
        <v>42498600000171</v>
      </c>
      <c r="B2936" s="98" t="s">
        <v>15976</v>
      </c>
      <c r="C2936" s="123" t="s">
        <v>3513</v>
      </c>
      <c r="D2936" s="98" t="s">
        <v>13667</v>
      </c>
      <c r="E2936" s="98" t="s">
        <v>13668</v>
      </c>
      <c r="F2936" s="124">
        <v>14</v>
      </c>
      <c r="G2936" s="112">
        <v>42975</v>
      </c>
      <c r="H2936" s="98"/>
      <c r="I2936" s="123" t="str">
        <f t="shared" si="45"/>
        <v>SIM</v>
      </c>
      <c r="J2936" s="123"/>
      <c r="K2936" s="123"/>
      <c r="L2936" s="123"/>
      <c r="M2936" s="98"/>
      <c r="N2936" s="118"/>
    </row>
    <row r="2937" spans="1:14" x14ac:dyDescent="0.25">
      <c r="A2937" s="130">
        <v>8241739000105</v>
      </c>
      <c r="B2937" s="98" t="s">
        <v>16072</v>
      </c>
      <c r="C2937" s="123" t="s">
        <v>3601</v>
      </c>
      <c r="D2937" s="98" t="s">
        <v>13667</v>
      </c>
      <c r="E2937" s="98" t="s">
        <v>13668</v>
      </c>
      <c r="F2937" s="124">
        <v>11</v>
      </c>
      <c r="G2937" s="112">
        <v>38478</v>
      </c>
      <c r="H2937" s="98"/>
      <c r="I2937" s="123" t="str">
        <f t="shared" si="45"/>
        <v>NÃO</v>
      </c>
      <c r="J2937" s="123"/>
      <c r="K2937" s="123"/>
      <c r="L2937" s="123"/>
      <c r="M2937" s="98" t="s">
        <v>16073</v>
      </c>
      <c r="N2937" s="118"/>
    </row>
    <row r="2938" spans="1:14" x14ac:dyDescent="0.25">
      <c r="A2938" s="130">
        <v>87934675000196</v>
      </c>
      <c r="B2938" s="98" t="s">
        <v>16310</v>
      </c>
      <c r="C2938" s="123" t="s">
        <v>3812</v>
      </c>
      <c r="D2938" s="98" t="s">
        <v>13667</v>
      </c>
      <c r="E2938" s="98" t="s">
        <v>13668</v>
      </c>
      <c r="F2938" s="124">
        <v>14</v>
      </c>
      <c r="G2938" s="112">
        <v>43913</v>
      </c>
      <c r="H2938" s="98"/>
      <c r="I2938" s="123" t="str">
        <f t="shared" si="45"/>
        <v>SIM</v>
      </c>
      <c r="J2938" s="123"/>
      <c r="K2938" s="123"/>
      <c r="L2938" s="123"/>
      <c r="M2938" s="98"/>
      <c r="N2938" s="118"/>
    </row>
    <row r="2939" spans="1:14" x14ac:dyDescent="0.25">
      <c r="A2939" s="130">
        <v>1786029000103</v>
      </c>
      <c r="B2939" s="98" t="s">
        <v>17019</v>
      </c>
      <c r="C2939" s="123" t="s">
        <v>5227</v>
      </c>
      <c r="D2939" s="98" t="s">
        <v>13667</v>
      </c>
      <c r="E2939" s="98" t="s">
        <v>13668</v>
      </c>
      <c r="F2939" s="124">
        <v>14</v>
      </c>
      <c r="G2939" s="112">
        <v>44136</v>
      </c>
      <c r="H2939" s="98"/>
      <c r="I2939" s="123" t="str">
        <f t="shared" si="45"/>
        <v>SIM</v>
      </c>
      <c r="J2939" s="123"/>
      <c r="K2939" s="123" t="s">
        <v>10977</v>
      </c>
      <c r="L2939" s="123"/>
      <c r="M2939" s="98" t="s">
        <v>17044</v>
      </c>
      <c r="N2939" s="131" t="s">
        <v>10977</v>
      </c>
    </row>
    <row r="2940" spans="1:14" x14ac:dyDescent="0.25">
      <c r="A2940" s="130">
        <v>94703964000140</v>
      </c>
      <c r="B2940" s="98" t="s">
        <v>12146</v>
      </c>
      <c r="C2940" s="123" t="s">
        <v>3812</v>
      </c>
      <c r="D2940" s="98" t="s">
        <v>13667</v>
      </c>
      <c r="E2940" s="98" t="s">
        <v>13668</v>
      </c>
      <c r="F2940" s="124">
        <v>11</v>
      </c>
      <c r="G2940" s="112">
        <v>42957</v>
      </c>
      <c r="H2940" s="98"/>
      <c r="I2940" s="123" t="str">
        <f t="shared" si="45"/>
        <v>NÃO</v>
      </c>
      <c r="J2940" s="123"/>
      <c r="K2940" s="123"/>
      <c r="L2940" s="123"/>
      <c r="M2940" s="98" t="s">
        <v>16311</v>
      </c>
      <c r="N2940" s="118"/>
    </row>
    <row r="2941" spans="1:14" x14ac:dyDescent="0.25">
      <c r="A2941" s="130">
        <v>94577509000145</v>
      </c>
      <c r="B2941" s="98" t="s">
        <v>12147</v>
      </c>
      <c r="C2941" s="123" t="s">
        <v>3812</v>
      </c>
      <c r="D2941" s="98" t="s">
        <v>13667</v>
      </c>
      <c r="E2941" s="98" t="s">
        <v>13668</v>
      </c>
      <c r="F2941" s="124">
        <v>11</v>
      </c>
      <c r="G2941" s="112">
        <v>41000</v>
      </c>
      <c r="H2941" s="98"/>
      <c r="I2941" s="123" t="str">
        <f t="shared" si="45"/>
        <v>NÃO</v>
      </c>
      <c r="J2941" s="123"/>
      <c r="K2941" s="123"/>
      <c r="L2941" s="123"/>
      <c r="M2941" s="98"/>
      <c r="N2941" s="118"/>
    </row>
    <row r="2942" spans="1:14" x14ac:dyDescent="0.25">
      <c r="A2942" s="130">
        <v>11040888000102</v>
      </c>
      <c r="B2942" s="98" t="s">
        <v>12148</v>
      </c>
      <c r="C2942" s="123" t="s">
        <v>2758</v>
      </c>
      <c r="D2942" s="98" t="s">
        <v>13667</v>
      </c>
      <c r="E2942" s="98" t="s">
        <v>13668</v>
      </c>
      <c r="F2942" s="124">
        <v>11</v>
      </c>
      <c r="G2942" s="112">
        <v>42370</v>
      </c>
      <c r="H2942" s="98"/>
      <c r="I2942" s="123" t="str">
        <f t="shared" si="45"/>
        <v>NÃO</v>
      </c>
      <c r="J2942" s="123"/>
      <c r="K2942" s="123"/>
      <c r="L2942" s="123"/>
      <c r="M2942" s="98" t="s">
        <v>15363</v>
      </c>
      <c r="N2942" s="118"/>
    </row>
    <row r="2943" spans="1:14" x14ac:dyDescent="0.25">
      <c r="A2943" s="130">
        <v>11049830000120</v>
      </c>
      <c r="B2943" s="98" t="s">
        <v>12149</v>
      </c>
      <c r="C2943" s="123" t="s">
        <v>2758</v>
      </c>
      <c r="D2943" s="98" t="s">
        <v>13667</v>
      </c>
      <c r="E2943" s="98" t="s">
        <v>13668</v>
      </c>
      <c r="F2943" s="124">
        <v>14</v>
      </c>
      <c r="G2943" s="112">
        <v>44136</v>
      </c>
      <c r="H2943" s="98"/>
      <c r="I2943" s="123" t="str">
        <f t="shared" si="45"/>
        <v>SIM</v>
      </c>
      <c r="J2943" s="123"/>
      <c r="K2943" s="123"/>
      <c r="L2943" s="123"/>
      <c r="M2943" s="98"/>
      <c r="N2943" s="118"/>
    </row>
    <row r="2944" spans="1:14" x14ac:dyDescent="0.25">
      <c r="A2944" s="130">
        <v>87890992000158</v>
      </c>
      <c r="B2944" s="98" t="s">
        <v>12150</v>
      </c>
      <c r="C2944" s="123" t="s">
        <v>3812</v>
      </c>
      <c r="D2944" s="98" t="s">
        <v>13667</v>
      </c>
      <c r="E2944" s="98" t="s">
        <v>13668</v>
      </c>
      <c r="F2944" s="124">
        <v>14</v>
      </c>
      <c r="G2944" s="112">
        <v>42848</v>
      </c>
      <c r="H2944" s="98"/>
      <c r="I2944" s="123" t="str">
        <f t="shared" si="45"/>
        <v>SIM</v>
      </c>
      <c r="J2944" s="123"/>
      <c r="K2944" s="123"/>
      <c r="L2944" s="123"/>
      <c r="M2944" s="98" t="s">
        <v>16315</v>
      </c>
      <c r="N2944" s="118"/>
    </row>
    <row r="2945" spans="1:14" x14ac:dyDescent="0.25">
      <c r="A2945" s="130">
        <v>27174135000120</v>
      </c>
      <c r="B2945" s="98" t="s">
        <v>12151</v>
      </c>
      <c r="C2945" s="123" t="s">
        <v>821</v>
      </c>
      <c r="D2945" s="98" t="s">
        <v>13667</v>
      </c>
      <c r="E2945" s="98" t="s">
        <v>13668</v>
      </c>
      <c r="F2945" s="124">
        <v>14</v>
      </c>
      <c r="G2945" s="112">
        <v>44013</v>
      </c>
      <c r="H2945" s="98"/>
      <c r="I2945" s="123" t="str">
        <f t="shared" si="45"/>
        <v>SIM</v>
      </c>
      <c r="J2945" s="123"/>
      <c r="K2945" s="123"/>
      <c r="L2945" s="123"/>
      <c r="M2945" s="98"/>
      <c r="N2945" s="118"/>
    </row>
    <row r="2946" spans="1:14" x14ac:dyDescent="0.25">
      <c r="A2946" s="130">
        <v>88811922000120</v>
      </c>
      <c r="B2946" s="98" t="s">
        <v>12152</v>
      </c>
      <c r="C2946" s="123" t="s">
        <v>3812</v>
      </c>
      <c r="D2946" s="98" t="s">
        <v>13667</v>
      </c>
      <c r="E2946" s="98" t="s">
        <v>13668</v>
      </c>
      <c r="F2946" s="124">
        <v>14</v>
      </c>
      <c r="G2946" s="112">
        <v>43862</v>
      </c>
      <c r="H2946" s="98"/>
      <c r="I2946" s="123" t="str">
        <f t="shared" si="45"/>
        <v>SIM</v>
      </c>
      <c r="J2946" s="123"/>
      <c r="K2946" s="123"/>
      <c r="L2946" s="123"/>
      <c r="M2946" s="98"/>
      <c r="N2946" s="118"/>
    </row>
    <row r="2947" spans="1:14" x14ac:dyDescent="0.25">
      <c r="A2947" s="130">
        <v>44529592000109</v>
      </c>
      <c r="B2947" s="98" t="s">
        <v>12153</v>
      </c>
      <c r="C2947" s="123" t="s">
        <v>4626</v>
      </c>
      <c r="D2947" s="98" t="s">
        <v>13667</v>
      </c>
      <c r="E2947" s="98" t="s">
        <v>13668</v>
      </c>
      <c r="F2947" s="124">
        <v>14</v>
      </c>
      <c r="G2947" s="112">
        <v>44035</v>
      </c>
      <c r="H2947" s="98"/>
      <c r="I2947" s="123" t="str">
        <f t="shared" ref="I2947:I3010" si="46">IFERROR(IF(OR(E2947="Ativos", E2947="Aposentados",E2947="Pensionistas"),IF(F2947&gt;=14,"SIM","NÃO"),""),"")</f>
        <v>SIM</v>
      </c>
      <c r="J2947" s="123"/>
      <c r="K2947" s="123"/>
      <c r="L2947" s="123"/>
      <c r="M2947" s="98"/>
      <c r="N2947" s="118"/>
    </row>
    <row r="2948" spans="1:14" x14ac:dyDescent="0.25">
      <c r="A2948" s="130">
        <v>48344014000159</v>
      </c>
      <c r="B2948" s="98" t="s">
        <v>12154</v>
      </c>
      <c r="C2948" s="123" t="s">
        <v>4626</v>
      </c>
      <c r="D2948" s="98" t="s">
        <v>13667</v>
      </c>
      <c r="E2948" s="98" t="s">
        <v>13668</v>
      </c>
      <c r="F2948" s="124">
        <v>11</v>
      </c>
      <c r="G2948" s="112">
        <v>43782</v>
      </c>
      <c r="H2948" s="98"/>
      <c r="I2948" s="123" t="str">
        <f t="shared" si="46"/>
        <v>NÃO</v>
      </c>
      <c r="J2948" s="123"/>
      <c r="K2948" s="123"/>
      <c r="L2948" s="123"/>
      <c r="M2948" s="98"/>
      <c r="N2948" s="118"/>
    </row>
    <row r="2949" spans="1:14" x14ac:dyDescent="0.25">
      <c r="A2949" s="130">
        <v>76238443000187</v>
      </c>
      <c r="B2949" s="98" t="s">
        <v>12155</v>
      </c>
      <c r="C2949" s="123" t="s">
        <v>3143</v>
      </c>
      <c r="D2949" s="98" t="s">
        <v>13667</v>
      </c>
      <c r="E2949" s="98" t="s">
        <v>13668</v>
      </c>
      <c r="F2949" s="124">
        <v>11</v>
      </c>
      <c r="G2949" s="112">
        <v>40202</v>
      </c>
      <c r="H2949" s="98"/>
      <c r="I2949" s="123" t="str">
        <f t="shared" si="46"/>
        <v>NÃO</v>
      </c>
      <c r="J2949" s="123"/>
      <c r="K2949" s="123"/>
      <c r="L2949" s="123"/>
      <c r="M2949" s="98"/>
      <c r="N2949" s="118"/>
    </row>
    <row r="2950" spans="1:14" x14ac:dyDescent="0.25">
      <c r="A2950" s="130">
        <v>5893631000109</v>
      </c>
      <c r="B2950" s="98" t="s">
        <v>12156</v>
      </c>
      <c r="C2950" s="123" t="s">
        <v>3747</v>
      </c>
      <c r="D2950" s="98" t="s">
        <v>13667</v>
      </c>
      <c r="E2950" s="98" t="s">
        <v>13668</v>
      </c>
      <c r="F2950" s="124">
        <v>11</v>
      </c>
      <c r="G2950" s="112">
        <v>43374</v>
      </c>
      <c r="H2950" s="98"/>
      <c r="I2950" s="123" t="str">
        <f t="shared" si="46"/>
        <v>NÃO</v>
      </c>
      <c r="J2950" s="123"/>
      <c r="K2950" s="123"/>
      <c r="L2950" s="123"/>
      <c r="M2950" s="98" t="s">
        <v>16151</v>
      </c>
      <c r="N2950" s="118"/>
    </row>
    <row r="2951" spans="1:14" x14ac:dyDescent="0.25">
      <c r="A2951" s="130">
        <v>1616255000146</v>
      </c>
      <c r="B2951" s="98" t="s">
        <v>12157</v>
      </c>
      <c r="C2951" s="123" t="s">
        <v>3143</v>
      </c>
      <c r="D2951" s="98" t="s">
        <v>13667</v>
      </c>
      <c r="E2951" s="98" t="s">
        <v>13668</v>
      </c>
      <c r="F2951" s="124">
        <v>11</v>
      </c>
      <c r="G2951" s="112">
        <v>39444</v>
      </c>
      <c r="H2951" s="98"/>
      <c r="I2951" s="123" t="str">
        <f t="shared" si="46"/>
        <v>NÃO</v>
      </c>
      <c r="J2951" s="123"/>
      <c r="K2951" s="123"/>
      <c r="L2951" s="123"/>
      <c r="M2951" s="98" t="s">
        <v>13728</v>
      </c>
      <c r="N2951" s="118"/>
    </row>
    <row r="2952" spans="1:14" x14ac:dyDescent="0.25">
      <c r="A2952" s="130">
        <v>18307439000127</v>
      </c>
      <c r="B2952" s="98" t="s">
        <v>12158</v>
      </c>
      <c r="C2952" s="123" t="s">
        <v>1356</v>
      </c>
      <c r="D2952" s="98" t="s">
        <v>13667</v>
      </c>
      <c r="E2952" s="98" t="s">
        <v>13668</v>
      </c>
      <c r="F2952" s="124">
        <v>11</v>
      </c>
      <c r="G2952" s="112">
        <v>40269</v>
      </c>
      <c r="H2952" s="98"/>
      <c r="I2952" s="123" t="str">
        <f t="shared" si="46"/>
        <v>NÃO</v>
      </c>
      <c r="J2952" s="123"/>
      <c r="K2952" s="123"/>
      <c r="L2952" s="123"/>
      <c r="M2952" s="98"/>
      <c r="N2952" s="118"/>
    </row>
    <row r="2953" spans="1:14" x14ac:dyDescent="0.25">
      <c r="A2953" s="130">
        <v>45728326000178</v>
      </c>
      <c r="B2953" s="98" t="s">
        <v>12159</v>
      </c>
      <c r="C2953" s="123" t="s">
        <v>4626</v>
      </c>
      <c r="D2953" s="98" t="s">
        <v>13667</v>
      </c>
      <c r="E2953" s="98" t="s">
        <v>13668</v>
      </c>
      <c r="F2953" s="124">
        <v>11</v>
      </c>
      <c r="G2953" s="112">
        <v>38420</v>
      </c>
      <c r="H2953" s="98"/>
      <c r="I2953" s="123" t="str">
        <f t="shared" si="46"/>
        <v>NÃO</v>
      </c>
      <c r="J2953" s="123"/>
      <c r="K2953" s="123"/>
      <c r="L2953" s="123"/>
      <c r="M2953" s="98" t="s">
        <v>16758</v>
      </c>
      <c r="N2953" s="118"/>
    </row>
    <row r="2954" spans="1:14" x14ac:dyDescent="0.25">
      <c r="A2954" s="130">
        <v>1373497000156</v>
      </c>
      <c r="B2954" s="98" t="s">
        <v>12160</v>
      </c>
      <c r="C2954" s="123" t="s">
        <v>901</v>
      </c>
      <c r="D2954" s="98" t="s">
        <v>13667</v>
      </c>
      <c r="E2954" s="98" t="s">
        <v>13668</v>
      </c>
      <c r="F2954" s="124">
        <v>11</v>
      </c>
      <c r="G2954" s="112">
        <v>42529</v>
      </c>
      <c r="H2954" s="98"/>
      <c r="I2954" s="123" t="str">
        <f t="shared" si="46"/>
        <v>NÃO</v>
      </c>
      <c r="J2954" s="123"/>
      <c r="K2954" s="123"/>
      <c r="L2954" s="123"/>
      <c r="M2954" s="98" t="s">
        <v>14222</v>
      </c>
      <c r="N2954" s="118"/>
    </row>
    <row r="2955" spans="1:14" x14ac:dyDescent="0.25">
      <c r="A2955" s="130">
        <v>87862397000109</v>
      </c>
      <c r="B2955" s="98" t="s">
        <v>12161</v>
      </c>
      <c r="C2955" s="123" t="s">
        <v>3812</v>
      </c>
      <c r="D2955" s="98" t="s">
        <v>13667</v>
      </c>
      <c r="E2955" s="98" t="s">
        <v>13668</v>
      </c>
      <c r="F2955" s="124">
        <v>14</v>
      </c>
      <c r="G2955" s="112">
        <v>44013</v>
      </c>
      <c r="H2955" s="98"/>
      <c r="I2955" s="123" t="str">
        <f t="shared" si="46"/>
        <v>SIM</v>
      </c>
      <c r="J2955" s="123"/>
      <c r="K2955" s="123"/>
      <c r="L2955" s="123"/>
      <c r="M2955" s="98"/>
      <c r="N2955" s="118"/>
    </row>
    <row r="2956" spans="1:14" x14ac:dyDescent="0.25">
      <c r="A2956" s="130">
        <v>8785479000120</v>
      </c>
      <c r="B2956" s="98" t="s">
        <v>12162</v>
      </c>
      <c r="C2956" s="123" t="s">
        <v>2554</v>
      </c>
      <c r="D2956" s="98" t="s">
        <v>13667</v>
      </c>
      <c r="E2956" s="98" t="s">
        <v>13668</v>
      </c>
      <c r="F2956" s="124">
        <v>11</v>
      </c>
      <c r="G2956" s="112">
        <v>41533</v>
      </c>
      <c r="H2956" s="98"/>
      <c r="I2956" s="123" t="str">
        <f t="shared" si="46"/>
        <v>NÃO</v>
      </c>
      <c r="J2956" s="123"/>
      <c r="K2956" s="123"/>
      <c r="L2956" s="123"/>
      <c r="M2956" s="98" t="s">
        <v>15173</v>
      </c>
      <c r="N2956" s="118"/>
    </row>
    <row r="2957" spans="1:14" x14ac:dyDescent="0.25">
      <c r="A2957" s="130">
        <v>75845537000151</v>
      </c>
      <c r="B2957" s="98" t="s">
        <v>12163</v>
      </c>
      <c r="C2957" s="123" t="s">
        <v>3143</v>
      </c>
      <c r="D2957" s="98" t="s">
        <v>13667</v>
      </c>
      <c r="E2957" s="98" t="s">
        <v>13668</v>
      </c>
      <c r="F2957" s="124">
        <v>11</v>
      </c>
      <c r="G2957" s="112">
        <v>44049</v>
      </c>
      <c r="H2957" s="98"/>
      <c r="I2957" s="123" t="str">
        <f t="shared" si="46"/>
        <v>NÃO</v>
      </c>
      <c r="J2957" s="123"/>
      <c r="K2957" s="123"/>
      <c r="L2957" s="123"/>
      <c r="M2957" s="98"/>
      <c r="N2957" s="118"/>
    </row>
    <row r="2958" spans="1:14" x14ac:dyDescent="0.25">
      <c r="A2958" s="130">
        <v>46596318000188</v>
      </c>
      <c r="B2958" s="98" t="s">
        <v>12164</v>
      </c>
      <c r="C2958" s="123" t="s">
        <v>4626</v>
      </c>
      <c r="D2958" s="98" t="s">
        <v>13667</v>
      </c>
      <c r="E2958" s="98" t="s">
        <v>13668</v>
      </c>
      <c r="F2958" s="124">
        <v>14</v>
      </c>
      <c r="G2958" s="112">
        <v>44013</v>
      </c>
      <c r="H2958" s="98"/>
      <c r="I2958" s="123" t="str">
        <f t="shared" si="46"/>
        <v>SIM</v>
      </c>
      <c r="J2958" s="123"/>
      <c r="K2958" s="123"/>
      <c r="L2958" s="123"/>
      <c r="M2958" s="98"/>
      <c r="N2958" s="118"/>
    </row>
    <row r="2959" spans="1:14" x14ac:dyDescent="0.25">
      <c r="A2959" s="130">
        <v>19382647000153</v>
      </c>
      <c r="B2959" s="98" t="s">
        <v>12165</v>
      </c>
      <c r="C2959" s="123" t="s">
        <v>1356</v>
      </c>
      <c r="D2959" s="98" t="s">
        <v>13667</v>
      </c>
      <c r="E2959" s="98" t="s">
        <v>13668</v>
      </c>
      <c r="F2959" s="124">
        <v>11</v>
      </c>
      <c r="G2959" s="112">
        <v>39448</v>
      </c>
      <c r="H2959" s="98"/>
      <c r="I2959" s="123" t="str">
        <f t="shared" si="46"/>
        <v>NÃO</v>
      </c>
      <c r="J2959" s="123"/>
      <c r="K2959" s="123"/>
      <c r="L2959" s="123"/>
      <c r="M2959" s="98" t="s">
        <v>13703</v>
      </c>
      <c r="N2959" s="118"/>
    </row>
    <row r="2960" spans="1:14" x14ac:dyDescent="0.25">
      <c r="A2960" s="130">
        <v>2070548000133</v>
      </c>
      <c r="B2960" s="98" t="s">
        <v>12166</v>
      </c>
      <c r="C2960" s="123" t="s">
        <v>5227</v>
      </c>
      <c r="D2960" s="98" t="s">
        <v>13667</v>
      </c>
      <c r="E2960" s="98" t="s">
        <v>13668</v>
      </c>
      <c r="F2960" s="124">
        <v>11</v>
      </c>
      <c r="G2960" s="112">
        <v>42642</v>
      </c>
      <c r="H2960" s="98"/>
      <c r="I2960" s="123" t="str">
        <f t="shared" si="46"/>
        <v>NÃO</v>
      </c>
      <c r="J2960" s="123"/>
      <c r="K2960" s="123"/>
      <c r="L2960" s="123"/>
      <c r="M2960" s="98" t="s">
        <v>17020</v>
      </c>
      <c r="N2960" s="118"/>
    </row>
    <row r="2961" spans="1:14" x14ac:dyDescent="0.25">
      <c r="A2961" s="130">
        <v>7606478000109</v>
      </c>
      <c r="B2961" s="98" t="s">
        <v>12167</v>
      </c>
      <c r="C2961" s="123" t="s">
        <v>634</v>
      </c>
      <c r="D2961" s="98" t="s">
        <v>13667</v>
      </c>
      <c r="E2961" s="98" t="s">
        <v>13668</v>
      </c>
      <c r="F2961" s="124">
        <v>11</v>
      </c>
      <c r="G2961" s="112">
        <v>41640</v>
      </c>
      <c r="H2961" s="98"/>
      <c r="I2961" s="123" t="str">
        <f t="shared" si="46"/>
        <v>NÃO</v>
      </c>
      <c r="J2961" s="123"/>
      <c r="K2961" s="123"/>
      <c r="L2961" s="123"/>
      <c r="M2961" s="98" t="s">
        <v>13987</v>
      </c>
      <c r="N2961" s="118"/>
    </row>
    <row r="2962" spans="1:14" x14ac:dyDescent="0.25">
      <c r="A2962" s="130">
        <v>18338160000100</v>
      </c>
      <c r="B2962" s="98" t="s">
        <v>12168</v>
      </c>
      <c r="C2962" s="123" t="s">
        <v>1356</v>
      </c>
      <c r="D2962" s="98" t="s">
        <v>13667</v>
      </c>
      <c r="E2962" s="98" t="s">
        <v>13668</v>
      </c>
      <c r="F2962" s="124">
        <v>11</v>
      </c>
      <c r="G2962" s="112">
        <v>41289</v>
      </c>
      <c r="H2962" s="98"/>
      <c r="I2962" s="123" t="str">
        <f t="shared" si="46"/>
        <v>NÃO</v>
      </c>
      <c r="J2962" s="123"/>
      <c r="K2962" s="123"/>
      <c r="L2962" s="123"/>
      <c r="M2962" s="98" t="s">
        <v>14619</v>
      </c>
      <c r="N2962" s="118"/>
    </row>
    <row r="2963" spans="1:14" x14ac:dyDescent="0.25">
      <c r="A2963" s="130">
        <v>87613030000151</v>
      </c>
      <c r="B2963" s="98" t="s">
        <v>12169</v>
      </c>
      <c r="C2963" s="123" t="s">
        <v>3812</v>
      </c>
      <c r="D2963" s="98" t="s">
        <v>13667</v>
      </c>
      <c r="E2963" s="98" t="s">
        <v>13668</v>
      </c>
      <c r="F2963" s="124">
        <v>11</v>
      </c>
      <c r="G2963" s="112">
        <v>41074</v>
      </c>
      <c r="H2963" s="98"/>
      <c r="I2963" s="123" t="str">
        <f t="shared" si="46"/>
        <v>NÃO</v>
      </c>
      <c r="J2963" s="123"/>
      <c r="K2963" s="123"/>
      <c r="L2963" s="123"/>
      <c r="M2963" s="98" t="s">
        <v>16319</v>
      </c>
      <c r="N2963" s="118"/>
    </row>
    <row r="2964" spans="1:14" x14ac:dyDescent="0.25">
      <c r="A2964" s="130">
        <v>1740588000182</v>
      </c>
      <c r="B2964" s="98" t="s">
        <v>12170</v>
      </c>
      <c r="C2964" s="123" t="s">
        <v>901</v>
      </c>
      <c r="D2964" s="98" t="s">
        <v>13667</v>
      </c>
      <c r="E2964" s="98" t="s">
        <v>13668</v>
      </c>
      <c r="F2964" s="124">
        <v>14</v>
      </c>
      <c r="G2964" s="112">
        <v>43922</v>
      </c>
      <c r="H2964" s="98"/>
      <c r="I2964" s="123" t="str">
        <f t="shared" si="46"/>
        <v>SIM</v>
      </c>
      <c r="J2964" s="123"/>
      <c r="K2964" s="123"/>
      <c r="L2964" s="123"/>
      <c r="M2964" s="98"/>
      <c r="N2964" s="118"/>
    </row>
    <row r="2965" spans="1:14" x14ac:dyDescent="0.25">
      <c r="A2965" s="130">
        <v>76208818000166</v>
      </c>
      <c r="B2965" s="98" t="s">
        <v>12171</v>
      </c>
      <c r="C2965" s="123" t="s">
        <v>3143</v>
      </c>
      <c r="D2965" s="98" t="s">
        <v>13667</v>
      </c>
      <c r="E2965" s="98" t="s">
        <v>13668</v>
      </c>
      <c r="F2965" s="124">
        <v>11</v>
      </c>
      <c r="G2965" s="112">
        <v>38750</v>
      </c>
      <c r="H2965" s="98"/>
      <c r="I2965" s="123" t="str">
        <f t="shared" si="46"/>
        <v>NÃO</v>
      </c>
      <c r="J2965" s="123"/>
      <c r="K2965" s="123"/>
      <c r="L2965" s="123"/>
      <c r="M2965" s="98"/>
      <c r="N2965" s="118"/>
    </row>
    <row r="2966" spans="1:14" x14ac:dyDescent="0.25">
      <c r="A2966" s="130">
        <v>3239019000183</v>
      </c>
      <c r="B2966" s="98" t="s">
        <v>12172</v>
      </c>
      <c r="C2966" s="123" t="s">
        <v>2274</v>
      </c>
      <c r="D2966" s="98" t="s">
        <v>13667</v>
      </c>
      <c r="E2966" s="98" t="s">
        <v>13668</v>
      </c>
      <c r="F2966" s="124">
        <v>14</v>
      </c>
      <c r="G2966" s="112">
        <v>44166</v>
      </c>
      <c r="H2966" s="98"/>
      <c r="I2966" s="123" t="str">
        <f t="shared" si="46"/>
        <v>SIM</v>
      </c>
      <c r="J2966" s="123"/>
      <c r="K2966" s="123"/>
      <c r="L2966" s="123"/>
      <c r="M2966" s="98"/>
      <c r="N2966" s="118"/>
    </row>
    <row r="2967" spans="1:14" x14ac:dyDescent="0.25">
      <c r="A2967" s="130">
        <v>27165190000153</v>
      </c>
      <c r="B2967" s="98" t="s">
        <v>12173</v>
      </c>
      <c r="C2967" s="123" t="s">
        <v>821</v>
      </c>
      <c r="D2967" s="98" t="s">
        <v>13667</v>
      </c>
      <c r="E2967" s="98" t="s">
        <v>13668</v>
      </c>
      <c r="F2967" s="124">
        <v>11</v>
      </c>
      <c r="G2967" s="112">
        <v>42278</v>
      </c>
      <c r="H2967" s="98"/>
      <c r="I2967" s="123" t="str">
        <f t="shared" si="46"/>
        <v>NÃO</v>
      </c>
      <c r="J2967" s="123"/>
      <c r="K2967" s="123"/>
      <c r="L2967" s="123"/>
      <c r="M2967" s="98" t="s">
        <v>14084</v>
      </c>
      <c r="N2967" s="118"/>
    </row>
    <row r="2968" spans="1:14" x14ac:dyDescent="0.25">
      <c r="A2968" s="130">
        <v>76178037000176</v>
      </c>
      <c r="B2968" s="98" t="s">
        <v>12174</v>
      </c>
      <c r="C2968" s="123" t="s">
        <v>3143</v>
      </c>
      <c r="D2968" s="98" t="s">
        <v>13667</v>
      </c>
      <c r="E2968" s="98" t="s">
        <v>13668</v>
      </c>
      <c r="F2968" s="124">
        <v>11</v>
      </c>
      <c r="G2968" s="112">
        <v>38442</v>
      </c>
      <c r="H2968" s="98"/>
      <c r="I2968" s="123" t="str">
        <f t="shared" si="46"/>
        <v>NÃO</v>
      </c>
      <c r="J2968" s="123"/>
      <c r="K2968" s="123"/>
      <c r="L2968" s="123"/>
      <c r="M2968" s="98"/>
      <c r="N2968" s="118"/>
    </row>
    <row r="2969" spans="1:14" x14ac:dyDescent="0.25">
      <c r="A2969" s="130">
        <v>76017474000108</v>
      </c>
      <c r="B2969" s="98" t="s">
        <v>12175</v>
      </c>
      <c r="C2969" s="123" t="s">
        <v>3143</v>
      </c>
      <c r="D2969" s="98" t="s">
        <v>13667</v>
      </c>
      <c r="E2969" s="98" t="s">
        <v>13668</v>
      </c>
      <c r="F2969" s="124">
        <v>14</v>
      </c>
      <c r="G2969" s="112">
        <v>44166</v>
      </c>
      <c r="H2969" s="98"/>
      <c r="I2969" s="123" t="str">
        <f t="shared" si="46"/>
        <v>SIM</v>
      </c>
      <c r="J2969" s="123"/>
      <c r="K2969" s="123"/>
      <c r="L2969" s="123"/>
      <c r="M2969" s="98"/>
      <c r="N2969" s="118"/>
    </row>
    <row r="2970" spans="1:14" x14ac:dyDescent="0.25">
      <c r="A2970" s="130">
        <v>44959021000104</v>
      </c>
      <c r="B2970" s="98" t="s">
        <v>12176</v>
      </c>
      <c r="C2970" s="123" t="s">
        <v>4626</v>
      </c>
      <c r="D2970" s="98" t="s">
        <v>13667</v>
      </c>
      <c r="E2970" s="98" t="s">
        <v>13668</v>
      </c>
      <c r="F2970" s="124">
        <v>11</v>
      </c>
      <c r="G2970" s="112">
        <v>42056</v>
      </c>
      <c r="H2970" s="98"/>
      <c r="I2970" s="123" t="str">
        <f t="shared" si="46"/>
        <v>NÃO</v>
      </c>
      <c r="J2970" s="123"/>
      <c r="K2970" s="123"/>
      <c r="L2970" s="123"/>
      <c r="M2970" s="98" t="s">
        <v>16763</v>
      </c>
      <c r="N2970" s="118"/>
    </row>
    <row r="2971" spans="1:14" x14ac:dyDescent="0.25">
      <c r="A2971" s="130">
        <v>46319000000150</v>
      </c>
      <c r="B2971" s="98" t="s">
        <v>12177</v>
      </c>
      <c r="C2971" s="123" t="s">
        <v>4626</v>
      </c>
      <c r="D2971" s="98" t="s">
        <v>13667</v>
      </c>
      <c r="E2971" s="98" t="s">
        <v>13668</v>
      </c>
      <c r="F2971" s="124">
        <v>14</v>
      </c>
      <c r="G2971" s="112">
        <v>44108</v>
      </c>
      <c r="H2971" s="98"/>
      <c r="I2971" s="123" t="str">
        <f t="shared" si="46"/>
        <v>SIM</v>
      </c>
      <c r="J2971" s="123"/>
      <c r="K2971" s="123"/>
      <c r="L2971" s="123"/>
      <c r="M2971" s="98"/>
      <c r="N2971" s="118"/>
    </row>
    <row r="2972" spans="1:14" x14ac:dyDescent="0.25">
      <c r="A2972" s="130">
        <v>3403896000148</v>
      </c>
      <c r="B2972" s="98" t="s">
        <v>12178</v>
      </c>
      <c r="C2972" s="123" t="s">
        <v>2197</v>
      </c>
      <c r="D2972" s="98" t="s">
        <v>13667</v>
      </c>
      <c r="E2972" s="98" t="s">
        <v>13668</v>
      </c>
      <c r="F2972" s="124">
        <v>11</v>
      </c>
      <c r="G2972" s="112">
        <v>40575</v>
      </c>
      <c r="H2972" s="98"/>
      <c r="I2972" s="123" t="str">
        <f t="shared" si="46"/>
        <v>NÃO</v>
      </c>
      <c r="J2972" s="123"/>
      <c r="K2972" s="123"/>
      <c r="L2972" s="123"/>
      <c r="M2972" s="98"/>
      <c r="N2972" s="118"/>
    </row>
    <row r="2973" spans="1:14" x14ac:dyDescent="0.25">
      <c r="A2973" s="130">
        <v>18602052000101</v>
      </c>
      <c r="B2973" s="98" t="s">
        <v>12179</v>
      </c>
      <c r="C2973" s="123" t="s">
        <v>1356</v>
      </c>
      <c r="D2973" s="98" t="s">
        <v>13667</v>
      </c>
      <c r="E2973" s="98" t="s">
        <v>13668</v>
      </c>
      <c r="F2973" s="124">
        <v>11</v>
      </c>
      <c r="G2973" s="112">
        <v>40114</v>
      </c>
      <c r="H2973" s="98"/>
      <c r="I2973" s="123" t="str">
        <f t="shared" si="46"/>
        <v>NÃO</v>
      </c>
      <c r="J2973" s="123"/>
      <c r="K2973" s="123"/>
      <c r="L2973" s="123"/>
      <c r="M2973" s="98"/>
      <c r="N2973" s="118"/>
    </row>
    <row r="2974" spans="1:14" x14ac:dyDescent="0.25">
      <c r="A2974" s="130">
        <v>3347127000170</v>
      </c>
      <c r="B2974" s="98" t="s">
        <v>12180</v>
      </c>
      <c r="C2974" s="123" t="s">
        <v>2274</v>
      </c>
      <c r="D2974" s="98" t="s">
        <v>13667</v>
      </c>
      <c r="E2974" s="98" t="s">
        <v>13668</v>
      </c>
      <c r="F2974" s="124">
        <v>11</v>
      </c>
      <c r="G2974" s="112">
        <v>40056</v>
      </c>
      <c r="H2974" s="98"/>
      <c r="I2974" s="123" t="str">
        <f t="shared" si="46"/>
        <v>NÃO</v>
      </c>
      <c r="J2974" s="123"/>
      <c r="K2974" s="123"/>
      <c r="L2974" s="123"/>
      <c r="M2974" s="98" t="s">
        <v>14958</v>
      </c>
      <c r="N2974" s="118"/>
    </row>
    <row r="2975" spans="1:14" x14ac:dyDescent="0.25">
      <c r="A2975" s="130">
        <v>18137943000126</v>
      </c>
      <c r="B2975" s="98" t="s">
        <v>12181</v>
      </c>
      <c r="C2975" s="123" t="s">
        <v>1356</v>
      </c>
      <c r="D2975" s="98" t="s">
        <v>13667</v>
      </c>
      <c r="E2975" s="98" t="s">
        <v>13668</v>
      </c>
      <c r="F2975" s="124">
        <v>11</v>
      </c>
      <c r="G2975" s="112">
        <v>41548</v>
      </c>
      <c r="H2975" s="98"/>
      <c r="I2975" s="123" t="str">
        <f t="shared" si="46"/>
        <v>NÃO</v>
      </c>
      <c r="J2975" s="123"/>
      <c r="K2975" s="123"/>
      <c r="L2975" s="123"/>
      <c r="M2975" s="98" t="s">
        <v>14624</v>
      </c>
      <c r="N2975" s="118"/>
    </row>
    <row r="2976" spans="1:14" x14ac:dyDescent="0.25">
      <c r="A2976" s="130">
        <v>18457192000125</v>
      </c>
      <c r="B2976" s="98" t="s">
        <v>12182</v>
      </c>
      <c r="C2976" s="123" t="s">
        <v>1356</v>
      </c>
      <c r="D2976" s="98" t="s">
        <v>13667</v>
      </c>
      <c r="E2976" s="98" t="s">
        <v>13668</v>
      </c>
      <c r="F2976" s="124">
        <v>11</v>
      </c>
      <c r="G2976" s="112">
        <v>43283</v>
      </c>
      <c r="H2976" s="98"/>
      <c r="I2976" s="123" t="str">
        <f t="shared" si="46"/>
        <v>NÃO</v>
      </c>
      <c r="J2976" s="123"/>
      <c r="K2976" s="123"/>
      <c r="L2976" s="123"/>
      <c r="M2976" s="98" t="s">
        <v>14626</v>
      </c>
      <c r="N2976" s="118"/>
    </row>
    <row r="2977" spans="1:14" x14ac:dyDescent="0.25">
      <c r="A2977" s="130">
        <v>1803618000152</v>
      </c>
      <c r="B2977" s="98" t="s">
        <v>12183</v>
      </c>
      <c r="C2977" s="123" t="s">
        <v>5227</v>
      </c>
      <c r="D2977" s="98" t="s">
        <v>13667</v>
      </c>
      <c r="E2977" s="98" t="s">
        <v>13668</v>
      </c>
      <c r="F2977" s="124">
        <v>11</v>
      </c>
      <c r="G2977" s="112">
        <v>41730</v>
      </c>
      <c r="H2977" s="98"/>
      <c r="I2977" s="123" t="str">
        <f t="shared" si="46"/>
        <v>NÃO</v>
      </c>
      <c r="J2977" s="123"/>
      <c r="K2977" s="123"/>
      <c r="L2977" s="123"/>
      <c r="M2977" s="98"/>
      <c r="N2977" s="118"/>
    </row>
    <row r="2978" spans="1:14" x14ac:dyDescent="0.25">
      <c r="A2978" s="130">
        <v>91693283000150</v>
      </c>
      <c r="B2978" s="98" t="s">
        <v>12184</v>
      </c>
      <c r="C2978" s="123" t="s">
        <v>3812</v>
      </c>
      <c r="D2978" s="98" t="s">
        <v>13667</v>
      </c>
      <c r="E2978" s="98" t="s">
        <v>13668</v>
      </c>
      <c r="F2978" s="124">
        <v>11</v>
      </c>
      <c r="G2978" s="112">
        <v>41544</v>
      </c>
      <c r="H2978" s="98"/>
      <c r="I2978" s="123" t="str">
        <f t="shared" si="46"/>
        <v>NÃO</v>
      </c>
      <c r="J2978" s="123"/>
      <c r="K2978" s="123"/>
      <c r="L2978" s="123"/>
      <c r="M2978" s="98" t="s">
        <v>16321</v>
      </c>
      <c r="N2978" s="118"/>
    </row>
    <row r="2979" spans="1:14" x14ac:dyDescent="0.25">
      <c r="A2979" s="130">
        <v>2296002000103</v>
      </c>
      <c r="B2979" s="98" t="s">
        <v>12185</v>
      </c>
      <c r="C2979" s="123" t="s">
        <v>901</v>
      </c>
      <c r="D2979" s="98" t="s">
        <v>13667</v>
      </c>
      <c r="E2979" s="98" t="s">
        <v>13668</v>
      </c>
      <c r="F2979" s="124">
        <v>11</v>
      </c>
      <c r="G2979" s="112">
        <v>40248</v>
      </c>
      <c r="H2979" s="98"/>
      <c r="I2979" s="123" t="str">
        <f t="shared" si="46"/>
        <v>NÃO</v>
      </c>
      <c r="J2979" s="123"/>
      <c r="K2979" s="123"/>
      <c r="L2979" s="123"/>
      <c r="M2979" s="98" t="s">
        <v>14224</v>
      </c>
      <c r="N2979" s="118"/>
    </row>
    <row r="2980" spans="1:14" x14ac:dyDescent="0.25">
      <c r="A2980" s="130">
        <v>18712133000156</v>
      </c>
      <c r="B2980" s="98" t="s">
        <v>12186</v>
      </c>
      <c r="C2980" s="123" t="s">
        <v>1356</v>
      </c>
      <c r="D2980" s="98" t="s">
        <v>13667</v>
      </c>
      <c r="E2980" s="98" t="s">
        <v>13668</v>
      </c>
      <c r="F2980" s="124">
        <v>14</v>
      </c>
      <c r="G2980" s="112">
        <v>44013</v>
      </c>
      <c r="H2980" s="98"/>
      <c r="I2980" s="123" t="str">
        <f t="shared" si="46"/>
        <v>SIM</v>
      </c>
      <c r="J2980" s="123"/>
      <c r="K2980" s="123"/>
      <c r="L2980" s="123"/>
      <c r="M2980" s="98"/>
      <c r="N2980" s="118"/>
    </row>
    <row r="2981" spans="1:14" x14ac:dyDescent="0.25">
      <c r="A2981" s="130">
        <v>88080379000138</v>
      </c>
      <c r="B2981" s="98" t="s">
        <v>12187</v>
      </c>
      <c r="C2981" s="123" t="s">
        <v>3812</v>
      </c>
      <c r="D2981" s="98" t="s">
        <v>13667</v>
      </c>
      <c r="E2981" s="98" t="s">
        <v>13668</v>
      </c>
      <c r="F2981" s="124">
        <v>11</v>
      </c>
      <c r="G2981" s="112">
        <v>40312</v>
      </c>
      <c r="H2981" s="98"/>
      <c r="I2981" s="123" t="str">
        <f t="shared" si="46"/>
        <v>NÃO</v>
      </c>
      <c r="J2981" s="123"/>
      <c r="K2981" s="123"/>
      <c r="L2981" s="123"/>
      <c r="M2981" s="98"/>
      <c r="N2981" s="118"/>
    </row>
    <row r="2982" spans="1:14" x14ac:dyDescent="0.25">
      <c r="A2982" s="130">
        <v>82939430000138</v>
      </c>
      <c r="B2982" s="98" t="s">
        <v>12188</v>
      </c>
      <c r="C2982" s="123" t="s">
        <v>4289</v>
      </c>
      <c r="D2982" s="98" t="s">
        <v>13667</v>
      </c>
      <c r="E2982" s="98" t="s">
        <v>13668</v>
      </c>
      <c r="F2982" s="124">
        <v>14</v>
      </c>
      <c r="G2982" s="112">
        <v>44136</v>
      </c>
      <c r="H2982" s="98"/>
      <c r="I2982" s="123" t="str">
        <f t="shared" si="46"/>
        <v>SIM</v>
      </c>
      <c r="J2982" s="123"/>
      <c r="K2982" s="123"/>
      <c r="L2982" s="123"/>
      <c r="M2982" s="98"/>
      <c r="N2982" s="118"/>
    </row>
    <row r="2983" spans="1:14" x14ac:dyDescent="0.25">
      <c r="A2983" s="130">
        <v>1105329000180</v>
      </c>
      <c r="B2983" s="98" t="s">
        <v>12189</v>
      </c>
      <c r="C2983" s="123" t="s">
        <v>901</v>
      </c>
      <c r="D2983" s="98" t="s">
        <v>13667</v>
      </c>
      <c r="E2983" s="98" t="s">
        <v>13668</v>
      </c>
      <c r="F2983" s="124">
        <v>11</v>
      </c>
      <c r="G2983" s="112">
        <v>42542</v>
      </c>
      <c r="H2983" s="98"/>
      <c r="I2983" s="123" t="str">
        <f t="shared" si="46"/>
        <v>NÃO</v>
      </c>
      <c r="J2983" s="123"/>
      <c r="K2983" s="123"/>
      <c r="L2983" s="123"/>
      <c r="M2983" s="98" t="s">
        <v>14226</v>
      </c>
      <c r="N2983" s="118"/>
    </row>
    <row r="2984" spans="1:14" x14ac:dyDescent="0.25">
      <c r="A2984" s="130">
        <v>67172437000183</v>
      </c>
      <c r="B2984" s="98" t="s">
        <v>12190</v>
      </c>
      <c r="C2984" s="123" t="s">
        <v>4626</v>
      </c>
      <c r="D2984" s="98" t="s">
        <v>13667</v>
      </c>
      <c r="E2984" s="98" t="s">
        <v>13668</v>
      </c>
      <c r="F2984" s="124">
        <v>11</v>
      </c>
      <c r="G2984" s="112">
        <v>40585</v>
      </c>
      <c r="H2984" s="98"/>
      <c r="I2984" s="123" t="str">
        <f t="shared" si="46"/>
        <v>NÃO</v>
      </c>
      <c r="J2984" s="123"/>
      <c r="K2984" s="123"/>
      <c r="L2984" s="123"/>
      <c r="M2984" s="98" t="s">
        <v>16764</v>
      </c>
      <c r="N2984" s="118"/>
    </row>
    <row r="2985" spans="1:14" x14ac:dyDescent="0.25">
      <c r="A2985" s="130">
        <v>23555196000186</v>
      </c>
      <c r="B2985" s="98" t="s">
        <v>12191</v>
      </c>
      <c r="C2985" s="123" t="s">
        <v>634</v>
      </c>
      <c r="D2985" s="98" t="s">
        <v>13667</v>
      </c>
      <c r="E2985" s="98" t="s">
        <v>13668</v>
      </c>
      <c r="F2985" s="124">
        <v>14</v>
      </c>
      <c r="G2985" s="112">
        <v>44136</v>
      </c>
      <c r="H2985" s="98"/>
      <c r="I2985" s="123" t="str">
        <f t="shared" si="46"/>
        <v>SIM</v>
      </c>
      <c r="J2985" s="123"/>
      <c r="K2985" s="123"/>
      <c r="L2985" s="123"/>
      <c r="M2985" s="98"/>
      <c r="N2985" s="118"/>
    </row>
    <row r="2986" spans="1:14" x14ac:dyDescent="0.25">
      <c r="A2986" s="130">
        <v>87612834000136</v>
      </c>
      <c r="B2986" s="98" t="s">
        <v>12192</v>
      </c>
      <c r="C2986" s="123" t="s">
        <v>3812</v>
      </c>
      <c r="D2986" s="98" t="s">
        <v>13667</v>
      </c>
      <c r="E2986" s="98" t="s">
        <v>13668</v>
      </c>
      <c r="F2986" s="124">
        <v>11</v>
      </c>
      <c r="G2986" s="112">
        <v>40238</v>
      </c>
      <c r="H2986" s="98"/>
      <c r="I2986" s="123" t="str">
        <f t="shared" si="46"/>
        <v>NÃO</v>
      </c>
      <c r="J2986" s="123"/>
      <c r="K2986" s="123"/>
      <c r="L2986" s="123"/>
      <c r="M2986" s="98"/>
      <c r="N2986" s="118"/>
    </row>
    <row r="2987" spans="1:14" x14ac:dyDescent="0.25">
      <c r="A2987" s="130">
        <v>67995027000132</v>
      </c>
      <c r="B2987" s="98" t="s">
        <v>12193</v>
      </c>
      <c r="C2987" s="123" t="s">
        <v>4626</v>
      </c>
      <c r="D2987" s="98" t="s">
        <v>13667</v>
      </c>
      <c r="E2987" s="98" t="s">
        <v>13668</v>
      </c>
      <c r="F2987" s="124">
        <v>14</v>
      </c>
      <c r="G2987" s="112">
        <v>44013</v>
      </c>
      <c r="H2987" s="98"/>
      <c r="I2987" s="123" t="str">
        <f t="shared" si="46"/>
        <v>SIM</v>
      </c>
      <c r="J2987" s="123"/>
      <c r="K2987" s="123"/>
      <c r="L2987" s="123"/>
      <c r="M2987" s="98"/>
      <c r="N2987" s="118"/>
    </row>
    <row r="2988" spans="1:14" x14ac:dyDescent="0.25">
      <c r="A2988" s="130">
        <v>6554927000150</v>
      </c>
      <c r="B2988" s="98" t="s">
        <v>12194</v>
      </c>
      <c r="C2988" s="123" t="s">
        <v>2926</v>
      </c>
      <c r="D2988" s="98" t="s">
        <v>13667</v>
      </c>
      <c r="E2988" s="98" t="s">
        <v>13668</v>
      </c>
      <c r="F2988" s="124">
        <v>14</v>
      </c>
      <c r="G2988" s="112">
        <v>44136</v>
      </c>
      <c r="H2988" s="98"/>
      <c r="I2988" s="123" t="str">
        <f t="shared" si="46"/>
        <v>SIM</v>
      </c>
      <c r="J2988" s="123"/>
      <c r="K2988" s="123"/>
      <c r="L2988" s="123"/>
      <c r="M2988" s="98"/>
      <c r="N2988" s="118"/>
    </row>
    <row r="2989" spans="1:14" x14ac:dyDescent="0.25">
      <c r="A2989" s="130">
        <v>4465209000181</v>
      </c>
      <c r="B2989" s="98" t="s">
        <v>12195</v>
      </c>
      <c r="C2989" s="123" t="s">
        <v>133</v>
      </c>
      <c r="D2989" s="98" t="s">
        <v>13667</v>
      </c>
      <c r="E2989" s="98" t="s">
        <v>13668</v>
      </c>
      <c r="F2989" s="124">
        <v>11</v>
      </c>
      <c r="G2989" s="112">
        <v>41729</v>
      </c>
      <c r="H2989" s="98"/>
      <c r="I2989" s="123" t="str">
        <f t="shared" si="46"/>
        <v>NÃO</v>
      </c>
      <c r="J2989" s="123"/>
      <c r="K2989" s="123"/>
      <c r="L2989" s="123"/>
      <c r="M2989" s="98" t="s">
        <v>13832</v>
      </c>
      <c r="N2989" s="118"/>
    </row>
    <row r="2990" spans="1:14" x14ac:dyDescent="0.25">
      <c r="A2990" s="130">
        <v>87613139000199</v>
      </c>
      <c r="B2990" s="98" t="s">
        <v>12196</v>
      </c>
      <c r="C2990" s="123" t="s">
        <v>3812</v>
      </c>
      <c r="D2990" s="98" t="s">
        <v>13667</v>
      </c>
      <c r="E2990" s="98" t="s">
        <v>13668</v>
      </c>
      <c r="F2990" s="124">
        <v>14</v>
      </c>
      <c r="G2990" s="112">
        <v>44035</v>
      </c>
      <c r="H2990" s="98"/>
      <c r="I2990" s="123" t="str">
        <f t="shared" si="46"/>
        <v>SIM</v>
      </c>
      <c r="J2990" s="123"/>
      <c r="K2990" s="123"/>
      <c r="L2990" s="123"/>
      <c r="M2990" s="98"/>
      <c r="N2990" s="118"/>
    </row>
    <row r="2991" spans="1:14" x14ac:dyDescent="0.25">
      <c r="A2991" s="130">
        <v>1740448000104</v>
      </c>
      <c r="B2991" s="98" t="s">
        <v>12197</v>
      </c>
      <c r="C2991" s="123" t="s">
        <v>901</v>
      </c>
      <c r="D2991" s="98" t="s">
        <v>13667</v>
      </c>
      <c r="E2991" s="98" t="s">
        <v>13668</v>
      </c>
      <c r="F2991" s="124">
        <v>11</v>
      </c>
      <c r="G2991" s="112">
        <v>40634</v>
      </c>
      <c r="H2991" s="98"/>
      <c r="I2991" s="123" t="str">
        <f t="shared" si="46"/>
        <v>NÃO</v>
      </c>
      <c r="J2991" s="123"/>
      <c r="K2991" s="123"/>
      <c r="L2991" s="123"/>
      <c r="M2991" s="98"/>
      <c r="N2991" s="118"/>
    </row>
    <row r="2992" spans="1:14" x14ac:dyDescent="0.25">
      <c r="A2992" s="130">
        <v>11286374000131</v>
      </c>
      <c r="B2992" s="98" t="s">
        <v>12198</v>
      </c>
      <c r="C2992" s="123" t="s">
        <v>2758</v>
      </c>
      <c r="D2992" s="98" t="s">
        <v>13667</v>
      </c>
      <c r="E2992" s="98" t="s">
        <v>13668</v>
      </c>
      <c r="F2992" s="124">
        <v>11</v>
      </c>
      <c r="G2992" s="112">
        <v>41253</v>
      </c>
      <c r="H2992" s="98"/>
      <c r="I2992" s="123" t="str">
        <f t="shared" si="46"/>
        <v>NÃO</v>
      </c>
      <c r="J2992" s="123"/>
      <c r="K2992" s="123"/>
      <c r="L2992" s="123"/>
      <c r="M2992" s="98" t="s">
        <v>15366</v>
      </c>
      <c r="N2992" s="118"/>
    </row>
    <row r="2993" spans="1:14" x14ac:dyDescent="0.25">
      <c r="A2993" s="130">
        <v>77008068000141</v>
      </c>
      <c r="B2993" s="98" t="s">
        <v>12199</v>
      </c>
      <c r="C2993" s="123" t="s">
        <v>3143</v>
      </c>
      <c r="D2993" s="98" t="s">
        <v>13667</v>
      </c>
      <c r="E2993" s="98" t="s">
        <v>13668</v>
      </c>
      <c r="F2993" s="124">
        <v>11</v>
      </c>
      <c r="G2993" s="112">
        <v>42285</v>
      </c>
      <c r="H2993" s="98"/>
      <c r="I2993" s="123" t="str">
        <f t="shared" si="46"/>
        <v>NÃO</v>
      </c>
      <c r="J2993" s="123"/>
      <c r="K2993" s="123"/>
      <c r="L2993" s="123"/>
      <c r="M2993" s="98" t="s">
        <v>15756</v>
      </c>
      <c r="N2993" s="118"/>
    </row>
    <row r="2994" spans="1:14" x14ac:dyDescent="0.25">
      <c r="A2994" s="130">
        <v>87613592000103</v>
      </c>
      <c r="B2994" s="98" t="s">
        <v>12200</v>
      </c>
      <c r="C2994" s="123" t="s">
        <v>3812</v>
      </c>
      <c r="D2994" s="98" t="s">
        <v>13667</v>
      </c>
      <c r="E2994" s="98" t="s">
        <v>13668</v>
      </c>
      <c r="F2994" s="124">
        <v>14</v>
      </c>
      <c r="G2994" s="112">
        <v>44105</v>
      </c>
      <c r="H2994" s="98"/>
      <c r="I2994" s="123" t="str">
        <f t="shared" si="46"/>
        <v>SIM</v>
      </c>
      <c r="J2994" s="123"/>
      <c r="K2994" s="123"/>
      <c r="L2994" s="123"/>
      <c r="M2994" s="98"/>
      <c r="N2994" s="118"/>
    </row>
    <row r="2995" spans="1:14" x14ac:dyDescent="0.25">
      <c r="A2995" s="130">
        <v>13922588000182</v>
      </c>
      <c r="B2995" s="98" t="s">
        <v>12201</v>
      </c>
      <c r="C2995" s="123" t="s">
        <v>215</v>
      </c>
      <c r="D2995" s="98" t="s">
        <v>13667</v>
      </c>
      <c r="E2995" s="98" t="s">
        <v>13668</v>
      </c>
      <c r="F2995" s="124">
        <v>11</v>
      </c>
      <c r="G2995" s="112">
        <v>42339</v>
      </c>
      <c r="H2995" s="98"/>
      <c r="I2995" s="123" t="str">
        <f t="shared" si="46"/>
        <v>NÃO</v>
      </c>
      <c r="J2995" s="123"/>
      <c r="K2995" s="123"/>
      <c r="L2995" s="123"/>
      <c r="M2995" s="98" t="s">
        <v>13886</v>
      </c>
      <c r="N2995" s="118"/>
    </row>
    <row r="2996" spans="1:14" x14ac:dyDescent="0.25">
      <c r="A2996" s="130">
        <v>12461646000155</v>
      </c>
      <c r="B2996" s="98" t="s">
        <v>12202</v>
      </c>
      <c r="C2996" s="123" t="s">
        <v>634</v>
      </c>
      <c r="D2996" s="98" t="s">
        <v>13667</v>
      </c>
      <c r="E2996" s="98" t="s">
        <v>13668</v>
      </c>
      <c r="F2996" s="124">
        <v>11</v>
      </c>
      <c r="G2996" s="112">
        <v>41364</v>
      </c>
      <c r="H2996" s="98"/>
      <c r="I2996" s="123" t="str">
        <f t="shared" si="46"/>
        <v>NÃO</v>
      </c>
      <c r="J2996" s="123"/>
      <c r="K2996" s="123"/>
      <c r="L2996" s="123"/>
      <c r="M2996" s="98"/>
      <c r="N2996" s="118"/>
    </row>
    <row r="2997" spans="1:14" x14ac:dyDescent="0.25">
      <c r="A2997" s="130">
        <v>10105971000150</v>
      </c>
      <c r="B2997" s="98" t="s">
        <v>12203</v>
      </c>
      <c r="C2997" s="123" t="s">
        <v>2758</v>
      </c>
      <c r="D2997" s="98" t="s">
        <v>13667</v>
      </c>
      <c r="E2997" s="98" t="s">
        <v>13668</v>
      </c>
      <c r="F2997" s="124">
        <v>11</v>
      </c>
      <c r="G2997" s="112">
        <v>38833</v>
      </c>
      <c r="H2997" s="98"/>
      <c r="I2997" s="123" t="str">
        <f t="shared" si="46"/>
        <v>NÃO</v>
      </c>
      <c r="J2997" s="123"/>
      <c r="K2997" s="123"/>
      <c r="L2997" s="123"/>
      <c r="M2997" s="98" t="s">
        <v>15249</v>
      </c>
      <c r="N2997" s="118"/>
    </row>
    <row r="2998" spans="1:14" x14ac:dyDescent="0.25">
      <c r="A2998" s="130">
        <v>76244961000103</v>
      </c>
      <c r="B2998" s="98" t="s">
        <v>12204</v>
      </c>
      <c r="C2998" s="123" t="s">
        <v>3143</v>
      </c>
      <c r="D2998" s="98" t="s">
        <v>13667</v>
      </c>
      <c r="E2998" s="98" t="s">
        <v>13668</v>
      </c>
      <c r="F2998" s="124">
        <v>11</v>
      </c>
      <c r="G2998" s="112">
        <v>42446</v>
      </c>
      <c r="H2998" s="98"/>
      <c r="I2998" s="123" t="str">
        <f t="shared" si="46"/>
        <v>NÃO</v>
      </c>
      <c r="J2998" s="123"/>
      <c r="K2998" s="123"/>
      <c r="L2998" s="123"/>
      <c r="M2998" s="98" t="s">
        <v>15758</v>
      </c>
      <c r="N2998" s="118"/>
    </row>
    <row r="2999" spans="1:14" x14ac:dyDescent="0.25">
      <c r="A2999" s="130">
        <v>27165208000117</v>
      </c>
      <c r="B2999" s="98" t="s">
        <v>12205</v>
      </c>
      <c r="C2999" s="123" t="s">
        <v>821</v>
      </c>
      <c r="D2999" s="98" t="s">
        <v>13667</v>
      </c>
      <c r="E2999" s="98" t="s">
        <v>13668</v>
      </c>
      <c r="F2999" s="124">
        <v>11</v>
      </c>
      <c r="G2999" s="112">
        <v>42698</v>
      </c>
      <c r="H2999" s="98"/>
      <c r="I2999" s="123" t="str">
        <f t="shared" si="46"/>
        <v>NÃO</v>
      </c>
      <c r="J2999" s="123"/>
      <c r="K2999" s="123"/>
      <c r="L2999" s="123"/>
      <c r="M2999" s="98" t="s">
        <v>14085</v>
      </c>
      <c r="N2999" s="118"/>
    </row>
    <row r="3000" spans="1:14" x14ac:dyDescent="0.25">
      <c r="A3000" s="130">
        <v>87613584000159</v>
      </c>
      <c r="B3000" s="98" t="s">
        <v>12206</v>
      </c>
      <c r="C3000" s="123" t="s">
        <v>3812</v>
      </c>
      <c r="D3000" s="98" t="s">
        <v>13667</v>
      </c>
      <c r="E3000" s="98" t="s">
        <v>13668</v>
      </c>
      <c r="F3000" s="124">
        <v>14</v>
      </c>
      <c r="G3000" s="112">
        <v>44013</v>
      </c>
      <c r="H3000" s="98"/>
      <c r="I3000" s="123" t="str">
        <f t="shared" si="46"/>
        <v>SIM</v>
      </c>
      <c r="J3000" s="123"/>
      <c r="K3000" s="123"/>
      <c r="L3000" s="123"/>
      <c r="M3000" s="98"/>
      <c r="N3000" s="118"/>
    </row>
    <row r="3001" spans="1:14" x14ac:dyDescent="0.25">
      <c r="A3001" s="130">
        <v>11256062000185</v>
      </c>
      <c r="B3001" s="98" t="s">
        <v>12207</v>
      </c>
      <c r="C3001" s="123" t="s">
        <v>2758</v>
      </c>
      <c r="D3001" s="98" t="s">
        <v>13667</v>
      </c>
      <c r="E3001" s="98" t="s">
        <v>13668</v>
      </c>
      <c r="F3001" s="124">
        <v>11</v>
      </c>
      <c r="G3001" s="112">
        <v>38790</v>
      </c>
      <c r="H3001" s="98"/>
      <c r="I3001" s="123" t="str">
        <f t="shared" si="46"/>
        <v>NÃO</v>
      </c>
      <c r="J3001" s="123"/>
      <c r="K3001" s="123"/>
      <c r="L3001" s="123"/>
      <c r="M3001" s="98"/>
      <c r="N3001" s="118"/>
    </row>
    <row r="3002" spans="1:14" x14ac:dyDescent="0.25">
      <c r="A3002" s="130">
        <v>92406263000113</v>
      </c>
      <c r="B3002" s="98" t="s">
        <v>12208</v>
      </c>
      <c r="C3002" s="123" t="s">
        <v>3812</v>
      </c>
      <c r="D3002" s="98" t="s">
        <v>13667</v>
      </c>
      <c r="E3002" s="98" t="s">
        <v>13668</v>
      </c>
      <c r="F3002" s="124">
        <v>11</v>
      </c>
      <c r="G3002" s="112">
        <v>41064</v>
      </c>
      <c r="H3002" s="98"/>
      <c r="I3002" s="123" t="str">
        <f t="shared" si="46"/>
        <v>NÃO</v>
      </c>
      <c r="J3002" s="123"/>
      <c r="K3002" s="123"/>
      <c r="L3002" s="123"/>
      <c r="M3002" s="98" t="s">
        <v>16332</v>
      </c>
      <c r="N3002" s="118"/>
    </row>
    <row r="3003" spans="1:14" x14ac:dyDescent="0.25">
      <c r="A3003" s="130">
        <v>18715490000178</v>
      </c>
      <c r="B3003" s="98" t="s">
        <v>12209</v>
      </c>
      <c r="C3003" s="123" t="s">
        <v>1356</v>
      </c>
      <c r="D3003" s="98" t="s">
        <v>13667</v>
      </c>
      <c r="E3003" s="98" t="s">
        <v>13668</v>
      </c>
      <c r="F3003" s="124">
        <v>14</v>
      </c>
      <c r="G3003" s="112">
        <v>44044</v>
      </c>
      <c r="H3003" s="98"/>
      <c r="I3003" s="123" t="str">
        <f t="shared" si="46"/>
        <v>SIM</v>
      </c>
      <c r="J3003" s="123"/>
      <c r="K3003" s="123"/>
      <c r="L3003" s="123"/>
      <c r="M3003" s="98"/>
      <c r="N3003" s="118"/>
    </row>
    <row r="3004" spans="1:14" x14ac:dyDescent="0.25">
      <c r="A3004" s="130">
        <v>87564381000110</v>
      </c>
      <c r="B3004" s="98" t="s">
        <v>12210</v>
      </c>
      <c r="C3004" s="123" t="s">
        <v>3812</v>
      </c>
      <c r="D3004" s="98" t="s">
        <v>13667</v>
      </c>
      <c r="E3004" s="98" t="s">
        <v>13668</v>
      </c>
      <c r="F3004" s="124">
        <v>11</v>
      </c>
      <c r="G3004" s="112">
        <v>38714</v>
      </c>
      <c r="H3004" s="98"/>
      <c r="I3004" s="123" t="str">
        <f t="shared" si="46"/>
        <v>NÃO</v>
      </c>
      <c r="J3004" s="123"/>
      <c r="K3004" s="123"/>
      <c r="L3004" s="123"/>
      <c r="M3004" s="98"/>
      <c r="N3004" s="118"/>
    </row>
    <row r="3005" spans="1:14" x14ac:dyDescent="0.25">
      <c r="A3005" s="130">
        <v>10393593000157</v>
      </c>
      <c r="B3005" s="98" t="s">
        <v>12211</v>
      </c>
      <c r="C3005" s="123" t="s">
        <v>634</v>
      </c>
      <c r="D3005" s="98" t="s">
        <v>13667</v>
      </c>
      <c r="E3005" s="98" t="s">
        <v>13668</v>
      </c>
      <c r="F3005" s="124">
        <v>11</v>
      </c>
      <c r="G3005" s="112">
        <v>39198</v>
      </c>
      <c r="H3005" s="98"/>
      <c r="I3005" s="123" t="str">
        <f t="shared" si="46"/>
        <v>NÃO</v>
      </c>
      <c r="J3005" s="123"/>
      <c r="K3005" s="123"/>
      <c r="L3005" s="123"/>
      <c r="M3005" s="98" t="s">
        <v>13991</v>
      </c>
      <c r="N3005" s="118"/>
    </row>
    <row r="3006" spans="1:14" x14ac:dyDescent="0.25">
      <c r="A3006" s="130">
        <v>82916800000111</v>
      </c>
      <c r="B3006" s="98" t="s">
        <v>12212</v>
      </c>
      <c r="C3006" s="123" t="s">
        <v>4289</v>
      </c>
      <c r="D3006" s="98" t="s">
        <v>13667</v>
      </c>
      <c r="E3006" s="98" t="s">
        <v>13668</v>
      </c>
      <c r="F3006" s="124">
        <v>14</v>
      </c>
      <c r="G3006" s="112">
        <v>43209</v>
      </c>
      <c r="H3006" s="98"/>
      <c r="I3006" s="123" t="str">
        <f t="shared" si="46"/>
        <v>SIM</v>
      </c>
      <c r="J3006" s="123"/>
      <c r="K3006" s="123"/>
      <c r="L3006" s="123"/>
      <c r="M3006" s="98" t="s">
        <v>16611</v>
      </c>
      <c r="N3006" s="118"/>
    </row>
    <row r="3007" spans="1:14" x14ac:dyDescent="0.25">
      <c r="A3007" s="130">
        <v>76247337000160</v>
      </c>
      <c r="B3007" s="98" t="s">
        <v>12213</v>
      </c>
      <c r="C3007" s="123" t="s">
        <v>3143</v>
      </c>
      <c r="D3007" s="98" t="s">
        <v>13667</v>
      </c>
      <c r="E3007" s="98" t="s">
        <v>13668</v>
      </c>
      <c r="F3007" s="124">
        <v>11</v>
      </c>
      <c r="G3007" s="112">
        <v>42965</v>
      </c>
      <c r="H3007" s="98"/>
      <c r="I3007" s="123" t="str">
        <f t="shared" si="46"/>
        <v>NÃO</v>
      </c>
      <c r="J3007" s="123"/>
      <c r="K3007" s="123"/>
      <c r="L3007" s="123"/>
      <c r="M3007" s="98" t="s">
        <v>15759</v>
      </c>
      <c r="N3007" s="118"/>
    </row>
    <row r="3008" spans="1:14" x14ac:dyDescent="0.25">
      <c r="A3008" s="130">
        <v>27165646000185</v>
      </c>
      <c r="B3008" s="98" t="s">
        <v>14087</v>
      </c>
      <c r="C3008" s="123" t="s">
        <v>821</v>
      </c>
      <c r="D3008" s="98" t="s">
        <v>13667</v>
      </c>
      <c r="E3008" s="98" t="s">
        <v>13668</v>
      </c>
      <c r="F3008" s="124">
        <v>14</v>
      </c>
      <c r="G3008" s="112">
        <v>44136</v>
      </c>
      <c r="H3008" s="98"/>
      <c r="I3008" s="123" t="str">
        <f t="shared" si="46"/>
        <v>SIM</v>
      </c>
      <c r="J3008" s="123"/>
      <c r="K3008" s="123"/>
      <c r="L3008" s="123"/>
      <c r="M3008" s="98"/>
      <c r="N3008" s="118"/>
    </row>
    <row r="3009" spans="1:14" x14ac:dyDescent="0.25">
      <c r="A3009" s="130">
        <v>12228375000192</v>
      </c>
      <c r="B3009" s="98" t="s">
        <v>12214</v>
      </c>
      <c r="C3009" s="123" t="s">
        <v>29</v>
      </c>
      <c r="D3009" s="98" t="s">
        <v>13667</v>
      </c>
      <c r="E3009" s="98" t="s">
        <v>13668</v>
      </c>
      <c r="F3009" s="124">
        <v>11</v>
      </c>
      <c r="G3009" s="112">
        <v>41632</v>
      </c>
      <c r="H3009" s="98"/>
      <c r="I3009" s="123" t="str">
        <f t="shared" si="46"/>
        <v>NÃO</v>
      </c>
      <c r="J3009" s="123"/>
      <c r="K3009" s="123"/>
      <c r="L3009" s="123"/>
      <c r="M3009" s="98" t="s">
        <v>13717</v>
      </c>
      <c r="N3009" s="118"/>
    </row>
    <row r="3010" spans="1:14" x14ac:dyDescent="0.25">
      <c r="A3010" s="130">
        <v>44498467000189</v>
      </c>
      <c r="B3010" s="98" t="s">
        <v>12215</v>
      </c>
      <c r="C3010" s="123" t="s">
        <v>4626</v>
      </c>
      <c r="D3010" s="98" t="s">
        <v>13667</v>
      </c>
      <c r="E3010" s="98" t="s">
        <v>13668</v>
      </c>
      <c r="F3010" s="124">
        <v>11</v>
      </c>
      <c r="G3010" s="112">
        <v>43223</v>
      </c>
      <c r="H3010" s="98"/>
      <c r="I3010" s="123" t="str">
        <f t="shared" si="46"/>
        <v>NÃO</v>
      </c>
      <c r="J3010" s="123"/>
      <c r="K3010" s="123"/>
      <c r="L3010" s="123"/>
      <c r="M3010" s="98" t="s">
        <v>16768</v>
      </c>
      <c r="N3010" s="118"/>
    </row>
    <row r="3011" spans="1:14" x14ac:dyDescent="0.25">
      <c r="A3011" s="130">
        <v>45324290000167</v>
      </c>
      <c r="B3011" s="98" t="s">
        <v>12216</v>
      </c>
      <c r="C3011" s="123" t="s">
        <v>4626</v>
      </c>
      <c r="D3011" s="98" t="s">
        <v>13667</v>
      </c>
      <c r="E3011" s="98" t="s">
        <v>13668</v>
      </c>
      <c r="F3011" s="124">
        <v>11</v>
      </c>
      <c r="G3011" s="112">
        <v>42437</v>
      </c>
      <c r="H3011" s="98"/>
      <c r="I3011" s="123" t="str">
        <f t="shared" ref="I3011:I3074" si="47">IFERROR(IF(OR(E3011="Ativos", E3011="Aposentados",E3011="Pensionistas"),IF(F3011&gt;=14,"SIM","NÃO"),""),"")</f>
        <v>NÃO</v>
      </c>
      <c r="J3011" s="123"/>
      <c r="K3011" s="123"/>
      <c r="L3011" s="123"/>
      <c r="M3011" s="98" t="s">
        <v>16769</v>
      </c>
      <c r="N3011" s="118"/>
    </row>
    <row r="3012" spans="1:14" x14ac:dyDescent="0.25">
      <c r="A3012" s="130">
        <v>1612346000103</v>
      </c>
      <c r="B3012" s="98" t="s">
        <v>12217</v>
      </c>
      <c r="C3012" s="123" t="s">
        <v>1142</v>
      </c>
      <c r="D3012" s="98" t="s">
        <v>13667</v>
      </c>
      <c r="E3012" s="98" t="s">
        <v>13668</v>
      </c>
      <c r="F3012" s="124">
        <v>11</v>
      </c>
      <c r="G3012" s="112">
        <v>39359</v>
      </c>
      <c r="H3012" s="98"/>
      <c r="I3012" s="123" t="str">
        <f t="shared" si="47"/>
        <v>NÃO</v>
      </c>
      <c r="J3012" s="123"/>
      <c r="K3012" s="123"/>
      <c r="L3012" s="123"/>
      <c r="M3012" s="98" t="s">
        <v>14413</v>
      </c>
      <c r="N3012" s="118"/>
    </row>
    <row r="3013" spans="1:14" x14ac:dyDescent="0.25">
      <c r="A3013" s="130">
        <v>6323208000128</v>
      </c>
      <c r="B3013" s="98" t="s">
        <v>12218</v>
      </c>
      <c r="C3013" s="123" t="s">
        <v>1142</v>
      </c>
      <c r="D3013" s="98" t="s">
        <v>13667</v>
      </c>
      <c r="E3013" s="98" t="s">
        <v>13668</v>
      </c>
      <c r="F3013" s="124">
        <v>11</v>
      </c>
      <c r="G3013" s="112">
        <v>41730</v>
      </c>
      <c r="H3013" s="98"/>
      <c r="I3013" s="123" t="str">
        <f t="shared" si="47"/>
        <v>NÃO</v>
      </c>
      <c r="J3013" s="123"/>
      <c r="K3013" s="123"/>
      <c r="L3013" s="123"/>
      <c r="M3013" s="98" t="s">
        <v>14418</v>
      </c>
      <c r="N3013" s="118"/>
    </row>
    <row r="3014" spans="1:14" x14ac:dyDescent="0.25">
      <c r="A3014" s="130">
        <v>10359560000190</v>
      </c>
      <c r="B3014" s="98" t="s">
        <v>12219</v>
      </c>
      <c r="C3014" s="123" t="s">
        <v>2758</v>
      </c>
      <c r="D3014" s="98" t="s">
        <v>13667</v>
      </c>
      <c r="E3014" s="98" t="s">
        <v>13668</v>
      </c>
      <c r="F3014" s="124">
        <v>11</v>
      </c>
      <c r="G3014" s="112">
        <v>40969</v>
      </c>
      <c r="H3014" s="98"/>
      <c r="I3014" s="123" t="str">
        <f t="shared" si="47"/>
        <v>NÃO</v>
      </c>
      <c r="J3014" s="123"/>
      <c r="K3014" s="123"/>
      <c r="L3014" s="123"/>
      <c r="M3014" s="98" t="s">
        <v>15370</v>
      </c>
      <c r="N3014" s="118"/>
    </row>
    <row r="3015" spans="1:14" x14ac:dyDescent="0.25">
      <c r="A3015" s="130">
        <v>18313825000121</v>
      </c>
      <c r="B3015" s="98" t="s">
        <v>12220</v>
      </c>
      <c r="C3015" s="123" t="s">
        <v>1356</v>
      </c>
      <c r="D3015" s="98" t="s">
        <v>13667</v>
      </c>
      <c r="E3015" s="98" t="s">
        <v>13668</v>
      </c>
      <c r="F3015" s="124">
        <v>11</v>
      </c>
      <c r="G3015" s="112">
        <v>39320</v>
      </c>
      <c r="H3015" s="98"/>
      <c r="I3015" s="123" t="str">
        <f t="shared" si="47"/>
        <v>NÃO</v>
      </c>
      <c r="J3015" s="123"/>
      <c r="K3015" s="123"/>
      <c r="L3015" s="123"/>
      <c r="M3015" s="98" t="s">
        <v>13703</v>
      </c>
      <c r="N3015" s="118"/>
    </row>
    <row r="3016" spans="1:14" x14ac:dyDescent="0.25">
      <c r="A3016" s="130">
        <v>88379763000136</v>
      </c>
      <c r="B3016" s="98" t="s">
        <v>12221</v>
      </c>
      <c r="C3016" s="123" t="s">
        <v>3812</v>
      </c>
      <c r="D3016" s="98" t="s">
        <v>13667</v>
      </c>
      <c r="E3016" s="98" t="s">
        <v>13668</v>
      </c>
      <c r="F3016" s="124">
        <v>14</v>
      </c>
      <c r="G3016" s="112">
        <v>44136</v>
      </c>
      <c r="H3016" s="98"/>
      <c r="I3016" s="123" t="str">
        <f t="shared" si="47"/>
        <v>SIM</v>
      </c>
      <c r="J3016" s="123"/>
      <c r="K3016" s="123"/>
      <c r="L3016" s="123"/>
      <c r="M3016" s="98"/>
      <c r="N3016" s="118"/>
    </row>
    <row r="3017" spans="1:14" x14ac:dyDescent="0.25">
      <c r="A3017" s="130">
        <v>1615882000162</v>
      </c>
      <c r="B3017" s="98" t="s">
        <v>12222</v>
      </c>
      <c r="C3017" s="123" t="s">
        <v>3513</v>
      </c>
      <c r="D3017" s="98" t="s">
        <v>13667</v>
      </c>
      <c r="E3017" s="98" t="s">
        <v>13668</v>
      </c>
      <c r="F3017" s="124">
        <v>11</v>
      </c>
      <c r="G3017" s="112">
        <v>42384</v>
      </c>
      <c r="H3017" s="98"/>
      <c r="I3017" s="123" t="str">
        <f t="shared" si="47"/>
        <v>NÃO</v>
      </c>
      <c r="J3017" s="123"/>
      <c r="K3017" s="123"/>
      <c r="L3017" s="123"/>
      <c r="M3017" s="98" t="s">
        <v>15978</v>
      </c>
      <c r="N3017" s="118"/>
    </row>
    <row r="3018" spans="1:14" x14ac:dyDescent="0.25">
      <c r="A3018" s="130">
        <v>11368966000100</v>
      </c>
      <c r="B3018" s="98" t="s">
        <v>12223</v>
      </c>
      <c r="C3018" s="123" t="s">
        <v>2758</v>
      </c>
      <c r="D3018" s="98" t="s">
        <v>13667</v>
      </c>
      <c r="E3018" s="98" t="s">
        <v>13668</v>
      </c>
      <c r="F3018" s="124">
        <v>11</v>
      </c>
      <c r="G3018" s="112">
        <v>42278</v>
      </c>
      <c r="H3018" s="98"/>
      <c r="I3018" s="123" t="str">
        <f t="shared" si="47"/>
        <v>NÃO</v>
      </c>
      <c r="J3018" s="123"/>
      <c r="K3018" s="123"/>
      <c r="L3018" s="123"/>
      <c r="M3018" s="98" t="s">
        <v>15373</v>
      </c>
      <c r="N3018" s="118"/>
    </row>
    <row r="3019" spans="1:14" x14ac:dyDescent="0.25">
      <c r="A3019" s="130">
        <v>18306688000106</v>
      </c>
      <c r="B3019" s="98" t="s">
        <v>12224</v>
      </c>
      <c r="C3019" s="123" t="s">
        <v>1356</v>
      </c>
      <c r="D3019" s="98" t="s">
        <v>13667</v>
      </c>
      <c r="E3019" s="98" t="s">
        <v>13668</v>
      </c>
      <c r="F3019" s="124">
        <v>11</v>
      </c>
      <c r="G3019" s="112">
        <v>39280</v>
      </c>
      <c r="H3019" s="98"/>
      <c r="I3019" s="123" t="str">
        <f t="shared" si="47"/>
        <v>NÃO</v>
      </c>
      <c r="J3019" s="123"/>
      <c r="K3019" s="123"/>
      <c r="L3019" s="123"/>
      <c r="M3019" s="98"/>
      <c r="N3019" s="118"/>
    </row>
    <row r="3020" spans="1:14" x14ac:dyDescent="0.25">
      <c r="A3020" s="130">
        <v>90738196000109</v>
      </c>
      <c r="B3020" s="98" t="s">
        <v>12225</v>
      </c>
      <c r="C3020" s="123" t="s">
        <v>3812</v>
      </c>
      <c r="D3020" s="98" t="s">
        <v>13667</v>
      </c>
      <c r="E3020" s="98" t="s">
        <v>13668</v>
      </c>
      <c r="F3020" s="124">
        <v>14</v>
      </c>
      <c r="G3020" s="112">
        <v>44044</v>
      </c>
      <c r="H3020" s="98"/>
      <c r="I3020" s="123" t="str">
        <f t="shared" si="47"/>
        <v>SIM</v>
      </c>
      <c r="J3020" s="123"/>
      <c r="K3020" s="123"/>
      <c r="L3020" s="123"/>
      <c r="M3020" s="98"/>
      <c r="N3020" s="118"/>
    </row>
    <row r="3021" spans="1:14" x14ac:dyDescent="0.25">
      <c r="A3021" s="130">
        <v>13111224000112</v>
      </c>
      <c r="B3021" s="98" t="s">
        <v>12226</v>
      </c>
      <c r="C3021" s="123" t="s">
        <v>4559</v>
      </c>
      <c r="D3021" s="98" t="s">
        <v>13667</v>
      </c>
      <c r="E3021" s="98" t="s">
        <v>13668</v>
      </c>
      <c r="F3021" s="124">
        <v>11</v>
      </c>
      <c r="G3021" s="112">
        <v>41609</v>
      </c>
      <c r="H3021" s="98"/>
      <c r="I3021" s="123" t="str">
        <f t="shared" si="47"/>
        <v>NÃO</v>
      </c>
      <c r="J3021" s="123"/>
      <c r="K3021" s="123"/>
      <c r="L3021" s="123"/>
      <c r="M3021" s="98" t="s">
        <v>16669</v>
      </c>
      <c r="N3021" s="118"/>
    </row>
    <row r="3022" spans="1:14" x14ac:dyDescent="0.25">
      <c r="A3022" s="130">
        <v>9680315000100</v>
      </c>
      <c r="B3022" s="98" t="s">
        <v>12227</v>
      </c>
      <c r="C3022" s="123" t="s">
        <v>2758</v>
      </c>
      <c r="D3022" s="98" t="s">
        <v>13667</v>
      </c>
      <c r="E3022" s="98" t="s">
        <v>13668</v>
      </c>
      <c r="F3022" s="124">
        <v>11</v>
      </c>
      <c r="G3022" s="112">
        <v>41444</v>
      </c>
      <c r="H3022" s="98"/>
      <c r="I3022" s="123" t="str">
        <f t="shared" si="47"/>
        <v>NÃO</v>
      </c>
      <c r="J3022" s="123"/>
      <c r="K3022" s="123"/>
      <c r="L3022" s="123"/>
      <c r="M3022" s="98" t="s">
        <v>15374</v>
      </c>
      <c r="N3022" s="118"/>
    </row>
    <row r="3023" spans="1:14" x14ac:dyDescent="0.25">
      <c r="A3023" s="130">
        <v>59754648000104</v>
      </c>
      <c r="B3023" s="98" t="s">
        <v>12228</v>
      </c>
      <c r="C3023" s="123" t="s">
        <v>4626</v>
      </c>
      <c r="D3023" s="98" t="s">
        <v>13667</v>
      </c>
      <c r="E3023" s="98" t="s">
        <v>13668</v>
      </c>
      <c r="F3023" s="124">
        <v>14</v>
      </c>
      <c r="G3023" s="112">
        <v>44136</v>
      </c>
      <c r="H3023" s="98"/>
      <c r="I3023" s="123" t="str">
        <f t="shared" si="47"/>
        <v>SIM</v>
      </c>
      <c r="J3023" s="123"/>
      <c r="K3023" s="123"/>
      <c r="L3023" s="123"/>
      <c r="M3023" s="98"/>
      <c r="N3023" s="118"/>
    </row>
    <row r="3024" spans="1:14" x14ac:dyDescent="0.25">
      <c r="A3024" s="130">
        <v>46482865000132</v>
      </c>
      <c r="B3024" s="98" t="s">
        <v>12229</v>
      </c>
      <c r="C3024" s="123" t="s">
        <v>4626</v>
      </c>
      <c r="D3024" s="98" t="s">
        <v>13667</v>
      </c>
      <c r="E3024" s="98" t="s">
        <v>13668</v>
      </c>
      <c r="F3024" s="124">
        <v>11</v>
      </c>
      <c r="G3024" s="112">
        <v>43587</v>
      </c>
      <c r="H3024" s="98"/>
      <c r="I3024" s="123" t="str">
        <f t="shared" si="47"/>
        <v>NÃO</v>
      </c>
      <c r="J3024" s="123"/>
      <c r="K3024" s="123"/>
      <c r="L3024" s="123"/>
      <c r="M3024" s="98"/>
      <c r="N3024" s="118"/>
    </row>
    <row r="3025" spans="1:14" x14ac:dyDescent="0.25">
      <c r="A3025" s="130">
        <v>83102301000153</v>
      </c>
      <c r="B3025" s="98" t="s">
        <v>12230</v>
      </c>
      <c r="C3025" s="123" t="s">
        <v>4289</v>
      </c>
      <c r="D3025" s="98" t="s">
        <v>13667</v>
      </c>
      <c r="E3025" s="98" t="s">
        <v>13668</v>
      </c>
      <c r="F3025" s="124">
        <v>11</v>
      </c>
      <c r="G3025" s="112">
        <v>42979</v>
      </c>
      <c r="H3025" s="98"/>
      <c r="I3025" s="123" t="str">
        <f t="shared" si="47"/>
        <v>NÃO</v>
      </c>
      <c r="J3025" s="123"/>
      <c r="K3025" s="123"/>
      <c r="L3025" s="123"/>
      <c r="M3025" s="98"/>
      <c r="N3025" s="118"/>
    </row>
    <row r="3026" spans="1:14" x14ac:dyDescent="0.25">
      <c r="A3026" s="130">
        <v>88186424000133</v>
      </c>
      <c r="B3026" s="98" t="s">
        <v>12231</v>
      </c>
      <c r="C3026" s="123" t="s">
        <v>3812</v>
      </c>
      <c r="D3026" s="98" t="s">
        <v>13667</v>
      </c>
      <c r="E3026" s="98" t="s">
        <v>13668</v>
      </c>
      <c r="F3026" s="124">
        <v>14</v>
      </c>
      <c r="G3026" s="112">
        <v>44105</v>
      </c>
      <c r="H3026" s="98"/>
      <c r="I3026" s="123" t="str">
        <f t="shared" si="47"/>
        <v>SIM</v>
      </c>
      <c r="J3026" s="123"/>
      <c r="K3026" s="123"/>
      <c r="L3026" s="123"/>
      <c r="M3026" s="98"/>
      <c r="N3026" s="118"/>
    </row>
    <row r="3027" spans="1:14" x14ac:dyDescent="0.25">
      <c r="A3027" s="130">
        <v>76175892000123</v>
      </c>
      <c r="B3027" s="98" t="s">
        <v>12232</v>
      </c>
      <c r="C3027" s="123" t="s">
        <v>3143</v>
      </c>
      <c r="D3027" s="98" t="s">
        <v>13667</v>
      </c>
      <c r="E3027" s="98" t="s">
        <v>13668</v>
      </c>
      <c r="F3027" s="124">
        <v>11</v>
      </c>
      <c r="G3027" s="112">
        <v>38718</v>
      </c>
      <c r="H3027" s="98"/>
      <c r="I3027" s="123" t="str">
        <f t="shared" si="47"/>
        <v>NÃO</v>
      </c>
      <c r="J3027" s="123"/>
      <c r="K3027" s="123"/>
      <c r="L3027" s="123"/>
      <c r="M3027" s="98" t="s">
        <v>15760</v>
      </c>
      <c r="N3027" s="118"/>
    </row>
    <row r="3028" spans="1:14" x14ac:dyDescent="0.25">
      <c r="A3028" s="130">
        <v>92454776000108</v>
      </c>
      <c r="B3028" s="98" t="s">
        <v>12233</v>
      </c>
      <c r="C3028" s="123" t="s">
        <v>3812</v>
      </c>
      <c r="D3028" s="98" t="s">
        <v>13667</v>
      </c>
      <c r="E3028" s="98" t="s">
        <v>13668</v>
      </c>
      <c r="F3028" s="124">
        <v>11</v>
      </c>
      <c r="G3028" s="112">
        <v>42096</v>
      </c>
      <c r="H3028" s="98"/>
      <c r="I3028" s="123" t="str">
        <f t="shared" si="47"/>
        <v>NÃO</v>
      </c>
      <c r="J3028" s="123"/>
      <c r="K3028" s="123"/>
      <c r="L3028" s="123"/>
      <c r="M3028" s="98" t="s">
        <v>16340</v>
      </c>
      <c r="N3028" s="118"/>
    </row>
    <row r="3029" spans="1:14" x14ac:dyDescent="0.25">
      <c r="A3029" s="130">
        <v>76178029000120</v>
      </c>
      <c r="B3029" s="98" t="s">
        <v>12234</v>
      </c>
      <c r="C3029" s="123" t="s">
        <v>3143</v>
      </c>
      <c r="D3029" s="98" t="s">
        <v>13667</v>
      </c>
      <c r="E3029" s="98" t="s">
        <v>13668</v>
      </c>
      <c r="F3029" s="124">
        <v>11</v>
      </c>
      <c r="G3029" s="112">
        <v>42006</v>
      </c>
      <c r="H3029" s="98"/>
      <c r="I3029" s="123" t="str">
        <f t="shared" si="47"/>
        <v>NÃO</v>
      </c>
      <c r="J3029" s="123"/>
      <c r="K3029" s="123"/>
      <c r="L3029" s="123"/>
      <c r="M3029" s="98" t="s">
        <v>15766</v>
      </c>
      <c r="N3029" s="118"/>
    </row>
    <row r="3030" spans="1:14" x14ac:dyDescent="0.25">
      <c r="A3030" s="130">
        <v>26923755000151</v>
      </c>
      <c r="B3030" s="98" t="s">
        <v>12235</v>
      </c>
      <c r="C3030" s="123" t="s">
        <v>901</v>
      </c>
      <c r="D3030" s="98" t="s">
        <v>13667</v>
      </c>
      <c r="E3030" s="98" t="s">
        <v>13668</v>
      </c>
      <c r="F3030" s="124">
        <v>11</v>
      </c>
      <c r="G3030" s="112">
        <v>43647</v>
      </c>
      <c r="H3030" s="98"/>
      <c r="I3030" s="123" t="str">
        <f t="shared" si="47"/>
        <v>NÃO</v>
      </c>
      <c r="J3030" s="123"/>
      <c r="K3030" s="123"/>
      <c r="L3030" s="123"/>
      <c r="M3030" s="98"/>
      <c r="N3030" s="118"/>
    </row>
    <row r="3031" spans="1:14" x14ac:dyDescent="0.25">
      <c r="A3031" s="130">
        <v>10106219000123</v>
      </c>
      <c r="B3031" s="98" t="s">
        <v>12236</v>
      </c>
      <c r="C3031" s="123" t="s">
        <v>2758</v>
      </c>
      <c r="D3031" s="98" t="s">
        <v>13667</v>
      </c>
      <c r="E3031" s="98" t="s">
        <v>13668</v>
      </c>
      <c r="F3031" s="124">
        <v>11</v>
      </c>
      <c r="G3031" s="112">
        <v>38986</v>
      </c>
      <c r="H3031" s="98"/>
      <c r="I3031" s="123" t="str">
        <f t="shared" si="47"/>
        <v>NÃO</v>
      </c>
      <c r="J3031" s="123"/>
      <c r="K3031" s="123"/>
      <c r="L3031" s="123"/>
      <c r="M3031" s="98" t="s">
        <v>15377</v>
      </c>
      <c r="N3031" s="118"/>
    </row>
    <row r="3032" spans="1:14" x14ac:dyDescent="0.25">
      <c r="A3032" s="130">
        <v>76970318000167</v>
      </c>
      <c r="B3032" s="98" t="s">
        <v>12237</v>
      </c>
      <c r="C3032" s="123" t="s">
        <v>3143</v>
      </c>
      <c r="D3032" s="98" t="s">
        <v>13667</v>
      </c>
      <c r="E3032" s="98" t="s">
        <v>13668</v>
      </c>
      <c r="F3032" s="124">
        <v>11</v>
      </c>
      <c r="G3032" s="112">
        <v>40103</v>
      </c>
      <c r="H3032" s="98"/>
      <c r="I3032" s="123" t="str">
        <f t="shared" si="47"/>
        <v>NÃO</v>
      </c>
      <c r="J3032" s="123"/>
      <c r="K3032" s="123"/>
      <c r="L3032" s="123"/>
      <c r="M3032" s="98"/>
      <c r="N3032" s="118"/>
    </row>
    <row r="3033" spans="1:14" x14ac:dyDescent="0.25">
      <c r="A3033" s="130">
        <v>83102798000100</v>
      </c>
      <c r="B3033" s="98" t="s">
        <v>12238</v>
      </c>
      <c r="C3033" s="123" t="s">
        <v>4289</v>
      </c>
      <c r="D3033" s="98" t="s">
        <v>13667</v>
      </c>
      <c r="E3033" s="98" t="s">
        <v>13668</v>
      </c>
      <c r="F3033" s="124">
        <v>14</v>
      </c>
      <c r="G3033" s="112">
        <v>44044</v>
      </c>
      <c r="H3033" s="98"/>
      <c r="I3033" s="123" t="str">
        <f t="shared" si="47"/>
        <v>SIM</v>
      </c>
      <c r="J3033" s="123"/>
      <c r="K3033" s="123"/>
      <c r="L3033" s="123"/>
      <c r="M3033" s="98"/>
      <c r="N3033" s="118"/>
    </row>
    <row r="3034" spans="1:14" x14ac:dyDescent="0.25">
      <c r="A3034" s="130">
        <v>44733608000109</v>
      </c>
      <c r="B3034" s="98" t="s">
        <v>12239</v>
      </c>
      <c r="C3034" s="123" t="s">
        <v>4626</v>
      </c>
      <c r="D3034" s="98" t="s">
        <v>13667</v>
      </c>
      <c r="E3034" s="98" t="s">
        <v>13668</v>
      </c>
      <c r="F3034" s="124">
        <v>11</v>
      </c>
      <c r="G3034" s="112">
        <v>38657</v>
      </c>
      <c r="H3034" s="98"/>
      <c r="I3034" s="123" t="str">
        <f t="shared" si="47"/>
        <v>NÃO</v>
      </c>
      <c r="J3034" s="123"/>
      <c r="K3034" s="123"/>
      <c r="L3034" s="123"/>
      <c r="M3034" s="98" t="s">
        <v>16772</v>
      </c>
      <c r="N3034" s="118"/>
    </row>
    <row r="3035" spans="1:14" x14ac:dyDescent="0.25">
      <c r="A3035" s="130">
        <v>87612826000190</v>
      </c>
      <c r="B3035" s="98" t="s">
        <v>12240</v>
      </c>
      <c r="C3035" s="123" t="s">
        <v>3812</v>
      </c>
      <c r="D3035" s="98" t="s">
        <v>13667</v>
      </c>
      <c r="E3035" s="98" t="s">
        <v>13668</v>
      </c>
      <c r="F3035" s="124">
        <v>11</v>
      </c>
      <c r="G3035" s="112">
        <v>43543</v>
      </c>
      <c r="H3035" s="98"/>
      <c r="I3035" s="123" t="str">
        <f t="shared" si="47"/>
        <v>NÃO</v>
      </c>
      <c r="J3035" s="123"/>
      <c r="K3035" s="123"/>
      <c r="L3035" s="123"/>
      <c r="M3035" s="98"/>
      <c r="N3035" s="118"/>
    </row>
    <row r="3036" spans="1:14" x14ac:dyDescent="0.25">
      <c r="A3036" s="130">
        <v>75798355000177</v>
      </c>
      <c r="B3036" s="98" t="s">
        <v>12241</v>
      </c>
      <c r="C3036" s="123" t="s">
        <v>3143</v>
      </c>
      <c r="D3036" s="98" t="s">
        <v>13667</v>
      </c>
      <c r="E3036" s="98" t="s">
        <v>13668</v>
      </c>
      <c r="F3036" s="124">
        <v>11</v>
      </c>
      <c r="G3036" s="112">
        <v>42144</v>
      </c>
      <c r="H3036" s="98"/>
      <c r="I3036" s="123" t="str">
        <f t="shared" si="47"/>
        <v>NÃO</v>
      </c>
      <c r="J3036" s="123"/>
      <c r="K3036" s="123"/>
      <c r="L3036" s="123"/>
      <c r="M3036" s="98" t="s">
        <v>15769</v>
      </c>
      <c r="N3036" s="118"/>
    </row>
    <row r="3037" spans="1:14" x14ac:dyDescent="0.25">
      <c r="A3037" s="130">
        <v>5959000110</v>
      </c>
      <c r="B3037" s="98" t="s">
        <v>12242</v>
      </c>
      <c r="C3037" s="123" t="s">
        <v>901</v>
      </c>
      <c r="D3037" s="98" t="s">
        <v>13667</v>
      </c>
      <c r="E3037" s="98" t="s">
        <v>13668</v>
      </c>
      <c r="F3037" s="124">
        <v>11</v>
      </c>
      <c r="G3037" s="112">
        <v>42109</v>
      </c>
      <c r="H3037" s="98"/>
      <c r="I3037" s="123" t="str">
        <f t="shared" si="47"/>
        <v>NÃO</v>
      </c>
      <c r="J3037" s="123"/>
      <c r="K3037" s="123"/>
      <c r="L3037" s="123"/>
      <c r="M3037" s="98" t="s">
        <v>14229</v>
      </c>
      <c r="N3037" s="118"/>
    </row>
    <row r="3038" spans="1:14" x14ac:dyDescent="0.25">
      <c r="A3038" s="130">
        <v>10347888000197</v>
      </c>
      <c r="B3038" s="98" t="s">
        <v>12243</v>
      </c>
      <c r="C3038" s="123" t="s">
        <v>2758</v>
      </c>
      <c r="D3038" s="98" t="s">
        <v>13667</v>
      </c>
      <c r="E3038" s="98" t="s">
        <v>13668</v>
      </c>
      <c r="F3038" s="124">
        <v>14</v>
      </c>
      <c r="G3038" s="112">
        <v>44105</v>
      </c>
      <c r="H3038" s="98"/>
      <c r="I3038" s="123" t="str">
        <f t="shared" si="47"/>
        <v>SIM</v>
      </c>
      <c r="J3038" s="123"/>
      <c r="K3038" s="123"/>
      <c r="L3038" s="123"/>
      <c r="M3038" s="98"/>
      <c r="N3038" s="118"/>
    </row>
    <row r="3039" spans="1:14" x14ac:dyDescent="0.25">
      <c r="A3039" s="130">
        <v>12226197000160</v>
      </c>
      <c r="B3039" s="98" t="s">
        <v>12244</v>
      </c>
      <c r="C3039" s="123" t="s">
        <v>29</v>
      </c>
      <c r="D3039" s="98" t="s">
        <v>13667</v>
      </c>
      <c r="E3039" s="98" t="s">
        <v>13668</v>
      </c>
      <c r="F3039" s="124">
        <v>11</v>
      </c>
      <c r="G3039" s="112">
        <v>41365</v>
      </c>
      <c r="H3039" s="98"/>
      <c r="I3039" s="123" t="str">
        <f t="shared" si="47"/>
        <v>NÃO</v>
      </c>
      <c r="J3039" s="123"/>
      <c r="K3039" s="123"/>
      <c r="L3039" s="123"/>
      <c r="M3039" s="98" t="s">
        <v>13721</v>
      </c>
      <c r="N3039" s="118"/>
    </row>
    <row r="3040" spans="1:14" x14ac:dyDescent="0.25">
      <c r="A3040" s="130">
        <v>18116152000110</v>
      </c>
      <c r="B3040" s="98" t="s">
        <v>12245</v>
      </c>
      <c r="C3040" s="123" t="s">
        <v>1356</v>
      </c>
      <c r="D3040" s="98" t="s">
        <v>13667</v>
      </c>
      <c r="E3040" s="98" t="s">
        <v>13668</v>
      </c>
      <c r="F3040" s="124">
        <v>11</v>
      </c>
      <c r="G3040" s="112">
        <v>40758</v>
      </c>
      <c r="H3040" s="98"/>
      <c r="I3040" s="123" t="str">
        <f t="shared" si="47"/>
        <v>NÃO</v>
      </c>
      <c r="J3040" s="123"/>
      <c r="K3040" s="123"/>
      <c r="L3040" s="123"/>
      <c r="M3040" s="98"/>
      <c r="N3040" s="118"/>
    </row>
    <row r="3041" spans="1:14" x14ac:dyDescent="0.25">
      <c r="A3041" s="130">
        <v>1153030000109</v>
      </c>
      <c r="B3041" s="98" t="s">
        <v>12246</v>
      </c>
      <c r="C3041" s="123" t="s">
        <v>901</v>
      </c>
      <c r="D3041" s="98" t="s">
        <v>13667</v>
      </c>
      <c r="E3041" s="98" t="s">
        <v>13668</v>
      </c>
      <c r="F3041" s="124">
        <v>14</v>
      </c>
      <c r="G3041" s="112">
        <v>44136</v>
      </c>
      <c r="H3041" s="98"/>
      <c r="I3041" s="123" t="str">
        <f t="shared" si="47"/>
        <v>SIM</v>
      </c>
      <c r="J3041" s="123"/>
      <c r="K3041" s="123"/>
      <c r="L3041" s="123"/>
      <c r="M3041" s="98"/>
      <c r="N3041" s="118"/>
    </row>
    <row r="3042" spans="1:14" x14ac:dyDescent="0.25">
      <c r="A3042" s="130">
        <v>3342938000188</v>
      </c>
      <c r="B3042" s="98" t="s">
        <v>12247</v>
      </c>
      <c r="C3042" s="123" t="s">
        <v>2197</v>
      </c>
      <c r="D3042" s="98" t="s">
        <v>13667</v>
      </c>
      <c r="E3042" s="98" t="s">
        <v>13668</v>
      </c>
      <c r="F3042" s="124">
        <v>14</v>
      </c>
      <c r="G3042" s="112">
        <v>44136</v>
      </c>
      <c r="H3042" s="98"/>
      <c r="I3042" s="123" t="str">
        <f t="shared" si="47"/>
        <v>SIM</v>
      </c>
      <c r="J3042" s="123"/>
      <c r="K3042" s="123"/>
      <c r="L3042" s="123"/>
      <c r="M3042" s="98"/>
      <c r="N3042" s="118"/>
    </row>
    <row r="3043" spans="1:14" x14ac:dyDescent="0.25">
      <c r="A3043" s="130">
        <v>1763606000141</v>
      </c>
      <c r="B3043" s="98" t="s">
        <v>12248</v>
      </c>
      <c r="C3043" s="123" t="s">
        <v>901</v>
      </c>
      <c r="D3043" s="98" t="s">
        <v>13667</v>
      </c>
      <c r="E3043" s="98" t="s">
        <v>13668</v>
      </c>
      <c r="F3043" s="124">
        <v>11</v>
      </c>
      <c r="G3043" s="112">
        <v>42957</v>
      </c>
      <c r="H3043" s="98"/>
      <c r="I3043" s="123" t="str">
        <f t="shared" si="47"/>
        <v>NÃO</v>
      </c>
      <c r="J3043" s="123"/>
      <c r="K3043" s="123"/>
      <c r="L3043" s="123"/>
      <c r="M3043" s="98" t="s">
        <v>14233</v>
      </c>
      <c r="N3043" s="118"/>
    </row>
    <row r="3044" spans="1:14" x14ac:dyDescent="0.25">
      <c r="A3044" s="130">
        <v>90544511000167</v>
      </c>
      <c r="B3044" s="98" t="s">
        <v>12249</v>
      </c>
      <c r="C3044" s="123" t="s">
        <v>3812</v>
      </c>
      <c r="D3044" s="98" t="s">
        <v>13667</v>
      </c>
      <c r="E3044" s="98" t="s">
        <v>13668</v>
      </c>
      <c r="F3044" s="124">
        <v>14</v>
      </c>
      <c r="G3044" s="112">
        <v>44105</v>
      </c>
      <c r="H3044" s="98"/>
      <c r="I3044" s="123" t="str">
        <f t="shared" si="47"/>
        <v>SIM</v>
      </c>
      <c r="J3044" s="123"/>
      <c r="K3044" s="123"/>
      <c r="L3044" s="123"/>
      <c r="M3044" s="98"/>
      <c r="N3044" s="118"/>
    </row>
    <row r="3045" spans="1:14" x14ac:dyDescent="0.25">
      <c r="A3045" s="130">
        <v>13621735000184</v>
      </c>
      <c r="B3045" s="98" t="s">
        <v>12250</v>
      </c>
      <c r="C3045" s="123" t="s">
        <v>215</v>
      </c>
      <c r="D3045" s="98" t="s">
        <v>13667</v>
      </c>
      <c r="E3045" s="98" t="s">
        <v>13668</v>
      </c>
      <c r="F3045" s="124">
        <v>11</v>
      </c>
      <c r="G3045" s="112">
        <v>42997</v>
      </c>
      <c r="H3045" s="98"/>
      <c r="I3045" s="123" t="str">
        <f t="shared" si="47"/>
        <v>NÃO</v>
      </c>
      <c r="J3045" s="123"/>
      <c r="K3045" s="123"/>
      <c r="L3045" s="123"/>
      <c r="M3045" s="98" t="s">
        <v>13889</v>
      </c>
      <c r="N3045" s="118"/>
    </row>
    <row r="3046" spans="1:14" x14ac:dyDescent="0.25">
      <c r="A3046" s="130">
        <v>18457259000121</v>
      </c>
      <c r="B3046" s="98" t="s">
        <v>12251</v>
      </c>
      <c r="C3046" s="123" t="s">
        <v>1356</v>
      </c>
      <c r="D3046" s="98" t="s">
        <v>13667</v>
      </c>
      <c r="E3046" s="98" t="s">
        <v>13668</v>
      </c>
      <c r="F3046" s="124">
        <v>14</v>
      </c>
      <c r="G3046" s="112">
        <v>44136</v>
      </c>
      <c r="H3046" s="98"/>
      <c r="I3046" s="123" t="str">
        <f t="shared" si="47"/>
        <v>SIM</v>
      </c>
      <c r="J3046" s="123"/>
      <c r="K3046" s="123"/>
      <c r="L3046" s="123"/>
      <c r="M3046" s="98"/>
      <c r="N3046" s="118"/>
    </row>
    <row r="3047" spans="1:14" x14ac:dyDescent="0.25">
      <c r="A3047" s="130">
        <v>1528506000130</v>
      </c>
      <c r="B3047" s="98" t="s">
        <v>12252</v>
      </c>
      <c r="C3047" s="123" t="s">
        <v>4626</v>
      </c>
      <c r="D3047" s="98" t="s">
        <v>13667</v>
      </c>
      <c r="E3047" s="98" t="s">
        <v>13668</v>
      </c>
      <c r="F3047" s="124">
        <v>11</v>
      </c>
      <c r="G3047" s="112">
        <v>42809</v>
      </c>
      <c r="H3047" s="98"/>
      <c r="I3047" s="123" t="str">
        <f t="shared" si="47"/>
        <v>NÃO</v>
      </c>
      <c r="J3047" s="123"/>
      <c r="K3047" s="123"/>
      <c r="L3047" s="123"/>
      <c r="M3047" s="98" t="s">
        <v>16774</v>
      </c>
      <c r="N3047" s="118"/>
    </row>
    <row r="3048" spans="1:14" x14ac:dyDescent="0.25">
      <c r="A3048" s="130">
        <v>76175934000126</v>
      </c>
      <c r="B3048" s="98" t="s">
        <v>12253</v>
      </c>
      <c r="C3048" s="123" t="s">
        <v>3143</v>
      </c>
      <c r="D3048" s="98" t="s">
        <v>13667</v>
      </c>
      <c r="E3048" s="98" t="s">
        <v>13668</v>
      </c>
      <c r="F3048" s="124">
        <v>11</v>
      </c>
      <c r="G3048" s="112">
        <v>43131</v>
      </c>
      <c r="H3048" s="98"/>
      <c r="I3048" s="123" t="str">
        <f t="shared" si="47"/>
        <v>NÃO</v>
      </c>
      <c r="J3048" s="123"/>
      <c r="K3048" s="123"/>
      <c r="L3048" s="123"/>
      <c r="M3048" s="98" t="s">
        <v>15770</v>
      </c>
      <c r="N3048" s="118"/>
    </row>
    <row r="3049" spans="1:14" x14ac:dyDescent="0.25">
      <c r="A3049" s="130">
        <v>7209245000172</v>
      </c>
      <c r="B3049" s="98" t="s">
        <v>12254</v>
      </c>
      <c r="C3049" s="123" t="s">
        <v>2274</v>
      </c>
      <c r="D3049" s="98" t="s">
        <v>13667</v>
      </c>
      <c r="E3049" s="98" t="s">
        <v>13668</v>
      </c>
      <c r="F3049" s="124">
        <v>14</v>
      </c>
      <c r="G3049" s="112">
        <v>44136</v>
      </c>
      <c r="H3049" s="98"/>
      <c r="I3049" s="123" t="str">
        <f t="shared" si="47"/>
        <v>SIM</v>
      </c>
      <c r="J3049" s="123"/>
      <c r="K3049" s="123"/>
      <c r="L3049" s="123"/>
      <c r="M3049" s="98"/>
      <c r="N3049" s="118"/>
    </row>
    <row r="3050" spans="1:14" x14ac:dyDescent="0.25">
      <c r="A3050" s="130">
        <v>11294386000108</v>
      </c>
      <c r="B3050" s="98" t="s">
        <v>12255</v>
      </c>
      <c r="C3050" s="123" t="s">
        <v>2758</v>
      </c>
      <c r="D3050" s="98" t="s">
        <v>13667</v>
      </c>
      <c r="E3050" s="98" t="s">
        <v>13668</v>
      </c>
      <c r="F3050" s="124">
        <v>11</v>
      </c>
      <c r="G3050" s="112">
        <v>38964</v>
      </c>
      <c r="H3050" s="98"/>
      <c r="I3050" s="123" t="str">
        <f t="shared" si="47"/>
        <v>NÃO</v>
      </c>
      <c r="J3050" s="123"/>
      <c r="K3050" s="123"/>
      <c r="L3050" s="123"/>
      <c r="M3050" s="98" t="s">
        <v>13703</v>
      </c>
      <c r="N3050" s="118"/>
    </row>
    <row r="3051" spans="1:14" x14ac:dyDescent="0.25">
      <c r="A3051" s="130">
        <v>1157536000188</v>
      </c>
      <c r="B3051" s="98" t="s">
        <v>12256</v>
      </c>
      <c r="C3051" s="123" t="s">
        <v>901</v>
      </c>
      <c r="D3051" s="98" t="s">
        <v>13667</v>
      </c>
      <c r="E3051" s="98" t="s">
        <v>13668</v>
      </c>
      <c r="F3051" s="124">
        <v>11</v>
      </c>
      <c r="G3051" s="112">
        <v>38961</v>
      </c>
      <c r="H3051" s="98"/>
      <c r="I3051" s="123" t="str">
        <f t="shared" si="47"/>
        <v>NÃO</v>
      </c>
      <c r="J3051" s="123"/>
      <c r="K3051" s="123"/>
      <c r="L3051" s="123"/>
      <c r="M3051" s="98" t="s">
        <v>14234</v>
      </c>
      <c r="N3051" s="118"/>
    </row>
    <row r="3052" spans="1:14" x14ac:dyDescent="0.25">
      <c r="A3052" s="130">
        <v>75738484000170</v>
      </c>
      <c r="B3052" s="98" t="s">
        <v>12257</v>
      </c>
      <c r="C3052" s="123" t="s">
        <v>3143</v>
      </c>
      <c r="D3052" s="98" t="s">
        <v>13667</v>
      </c>
      <c r="E3052" s="98" t="s">
        <v>13668</v>
      </c>
      <c r="F3052" s="124">
        <v>11</v>
      </c>
      <c r="G3052" s="112">
        <v>41361</v>
      </c>
      <c r="H3052" s="98"/>
      <c r="I3052" s="123" t="str">
        <f t="shared" si="47"/>
        <v>NÃO</v>
      </c>
      <c r="J3052" s="123"/>
      <c r="K3052" s="123"/>
      <c r="L3052" s="123"/>
      <c r="M3052" s="98" t="s">
        <v>15772</v>
      </c>
      <c r="N3052" s="118"/>
    </row>
    <row r="3053" spans="1:14" x14ac:dyDescent="0.25">
      <c r="A3053" s="130">
        <v>7679723000108</v>
      </c>
      <c r="B3053" s="98" t="s">
        <v>12258</v>
      </c>
      <c r="C3053" s="123" t="s">
        <v>634</v>
      </c>
      <c r="D3053" s="98" t="s">
        <v>13667</v>
      </c>
      <c r="E3053" s="98" t="s">
        <v>13668</v>
      </c>
      <c r="F3053" s="124">
        <v>11</v>
      </c>
      <c r="G3053" s="112">
        <v>40196</v>
      </c>
      <c r="H3053" s="98"/>
      <c r="I3053" s="123" t="str">
        <f t="shared" si="47"/>
        <v>NÃO</v>
      </c>
      <c r="J3053" s="123"/>
      <c r="K3053" s="123"/>
      <c r="L3053" s="123"/>
      <c r="M3053" s="98" t="s">
        <v>13710</v>
      </c>
      <c r="N3053" s="118"/>
    </row>
    <row r="3054" spans="1:14" x14ac:dyDescent="0.25">
      <c r="A3054" s="130">
        <v>11040896000159</v>
      </c>
      <c r="B3054" s="98" t="s">
        <v>12259</v>
      </c>
      <c r="C3054" s="123" t="s">
        <v>2758</v>
      </c>
      <c r="D3054" s="98" t="s">
        <v>13667</v>
      </c>
      <c r="E3054" s="98" t="s">
        <v>13668</v>
      </c>
      <c r="F3054" s="124">
        <v>11</v>
      </c>
      <c r="G3054" s="112">
        <v>39937</v>
      </c>
      <c r="H3054" s="98"/>
      <c r="I3054" s="123" t="str">
        <f t="shared" si="47"/>
        <v>NÃO</v>
      </c>
      <c r="J3054" s="123"/>
      <c r="K3054" s="123"/>
      <c r="L3054" s="123"/>
      <c r="M3054" s="98"/>
      <c r="N3054" s="118"/>
    </row>
    <row r="3055" spans="1:14" x14ac:dyDescent="0.25">
      <c r="A3055" s="130">
        <v>7680846000169</v>
      </c>
      <c r="B3055" s="98" t="s">
        <v>12260</v>
      </c>
      <c r="C3055" s="123" t="s">
        <v>634</v>
      </c>
      <c r="D3055" s="98" t="s">
        <v>13667</v>
      </c>
      <c r="E3055" s="98" t="s">
        <v>13668</v>
      </c>
      <c r="F3055" s="124">
        <v>11</v>
      </c>
      <c r="G3055" s="112">
        <v>40287</v>
      </c>
      <c r="H3055" s="98"/>
      <c r="I3055" s="123" t="str">
        <f t="shared" si="47"/>
        <v>NÃO</v>
      </c>
      <c r="J3055" s="123"/>
      <c r="K3055" s="123"/>
      <c r="L3055" s="123"/>
      <c r="M3055" s="98"/>
      <c r="N3055" s="118"/>
    </row>
    <row r="3056" spans="1:14" x14ac:dyDescent="0.25">
      <c r="A3056" s="130">
        <v>13763479000160</v>
      </c>
      <c r="B3056" s="98" t="s">
        <v>12261</v>
      </c>
      <c r="C3056" s="123" t="s">
        <v>215</v>
      </c>
      <c r="D3056" s="98" t="s">
        <v>13667</v>
      </c>
      <c r="E3056" s="98" t="s">
        <v>13668</v>
      </c>
      <c r="F3056" s="124">
        <v>11</v>
      </c>
      <c r="G3056" s="112">
        <v>43192</v>
      </c>
      <c r="H3056" s="98"/>
      <c r="I3056" s="123" t="str">
        <f t="shared" si="47"/>
        <v>NÃO</v>
      </c>
      <c r="J3056" s="123"/>
      <c r="K3056" s="123"/>
      <c r="L3056" s="123"/>
      <c r="M3056" s="98" t="s">
        <v>13890</v>
      </c>
      <c r="N3056" s="118"/>
    </row>
    <row r="3057" spans="1:14" x14ac:dyDescent="0.25">
      <c r="A3057" s="130">
        <v>4628533000173</v>
      </c>
      <c r="B3057" s="98" t="s">
        <v>12262</v>
      </c>
      <c r="C3057" s="123" t="s">
        <v>133</v>
      </c>
      <c r="D3057" s="98" t="s">
        <v>13667</v>
      </c>
      <c r="E3057" s="98" t="s">
        <v>13668</v>
      </c>
      <c r="F3057" s="124">
        <v>11</v>
      </c>
      <c r="G3057" s="112">
        <v>40850</v>
      </c>
      <c r="H3057" s="98"/>
      <c r="I3057" s="123" t="str">
        <f t="shared" si="47"/>
        <v>NÃO</v>
      </c>
      <c r="J3057" s="123"/>
      <c r="K3057" s="123"/>
      <c r="L3057" s="123"/>
      <c r="M3057" s="98" t="s">
        <v>13834</v>
      </c>
      <c r="N3057" s="118"/>
    </row>
    <row r="3058" spans="1:14" x14ac:dyDescent="0.25">
      <c r="A3058" s="130">
        <v>75654574000182</v>
      </c>
      <c r="B3058" s="98" t="s">
        <v>12263</v>
      </c>
      <c r="C3058" s="123" t="s">
        <v>3143</v>
      </c>
      <c r="D3058" s="98" t="s">
        <v>13667</v>
      </c>
      <c r="E3058" s="98" t="s">
        <v>13668</v>
      </c>
      <c r="F3058" s="124">
        <v>11</v>
      </c>
      <c r="G3058" s="112">
        <v>38777</v>
      </c>
      <c r="H3058" s="98"/>
      <c r="I3058" s="123" t="str">
        <f t="shared" si="47"/>
        <v>NÃO</v>
      </c>
      <c r="J3058" s="123"/>
      <c r="K3058" s="123"/>
      <c r="L3058" s="123"/>
      <c r="M3058" s="98" t="s">
        <v>15774</v>
      </c>
      <c r="N3058" s="118"/>
    </row>
    <row r="3059" spans="1:14" x14ac:dyDescent="0.25">
      <c r="A3059" s="130">
        <v>7683188000169</v>
      </c>
      <c r="B3059" s="98" t="s">
        <v>12264</v>
      </c>
      <c r="C3059" s="123" t="s">
        <v>634</v>
      </c>
      <c r="D3059" s="98" t="s">
        <v>13667</v>
      </c>
      <c r="E3059" s="98" t="s">
        <v>13668</v>
      </c>
      <c r="F3059" s="124">
        <v>11</v>
      </c>
      <c r="G3059" s="112">
        <v>40321</v>
      </c>
      <c r="H3059" s="98"/>
      <c r="I3059" s="123" t="str">
        <f t="shared" si="47"/>
        <v>NÃO</v>
      </c>
      <c r="J3059" s="123"/>
      <c r="K3059" s="123"/>
      <c r="L3059" s="123"/>
      <c r="M3059" s="98"/>
      <c r="N3059" s="118"/>
    </row>
    <row r="3060" spans="1:14" x14ac:dyDescent="0.25">
      <c r="A3060" s="130">
        <v>76950088000174</v>
      </c>
      <c r="B3060" s="98" t="s">
        <v>12265</v>
      </c>
      <c r="C3060" s="123" t="s">
        <v>3143</v>
      </c>
      <c r="D3060" s="98" t="s">
        <v>13667</v>
      </c>
      <c r="E3060" s="98" t="s">
        <v>13668</v>
      </c>
      <c r="F3060" s="124">
        <v>11</v>
      </c>
      <c r="G3060" s="112">
        <v>42724</v>
      </c>
      <c r="H3060" s="98"/>
      <c r="I3060" s="123" t="str">
        <f t="shared" si="47"/>
        <v>NÃO</v>
      </c>
      <c r="J3060" s="123"/>
      <c r="K3060" s="123"/>
      <c r="L3060" s="123"/>
      <c r="M3060" s="98" t="s">
        <v>15777</v>
      </c>
      <c r="N3060" s="118"/>
    </row>
    <row r="3061" spans="1:14" x14ac:dyDescent="0.25">
      <c r="A3061" s="130">
        <v>1605306000134</v>
      </c>
      <c r="B3061" s="98" t="s">
        <v>12266</v>
      </c>
      <c r="C3061" s="123" t="s">
        <v>3812</v>
      </c>
      <c r="D3061" s="98" t="s">
        <v>13667</v>
      </c>
      <c r="E3061" s="98" t="s">
        <v>13668</v>
      </c>
      <c r="F3061" s="124">
        <v>11</v>
      </c>
      <c r="G3061" s="112">
        <v>42948</v>
      </c>
      <c r="H3061" s="98"/>
      <c r="I3061" s="123" t="str">
        <f t="shared" si="47"/>
        <v>NÃO</v>
      </c>
      <c r="J3061" s="123"/>
      <c r="K3061" s="123"/>
      <c r="L3061" s="123"/>
      <c r="M3061" s="98" t="s">
        <v>16344</v>
      </c>
      <c r="N3061" s="118"/>
    </row>
    <row r="3062" spans="1:14" x14ac:dyDescent="0.25">
      <c r="A3062" s="130">
        <v>16234429000183</v>
      </c>
      <c r="B3062" s="98" t="s">
        <v>12267</v>
      </c>
      <c r="C3062" s="123" t="s">
        <v>215</v>
      </c>
      <c r="D3062" s="98" t="s">
        <v>13667</v>
      </c>
      <c r="E3062" s="98" t="s">
        <v>13668</v>
      </c>
      <c r="F3062" s="124">
        <v>11</v>
      </c>
      <c r="G3062" s="112">
        <v>40326</v>
      </c>
      <c r="H3062" s="98"/>
      <c r="I3062" s="123" t="str">
        <f t="shared" si="47"/>
        <v>NÃO</v>
      </c>
      <c r="J3062" s="123"/>
      <c r="K3062" s="123"/>
      <c r="L3062" s="123"/>
      <c r="M3062" s="98"/>
      <c r="N3062" s="118"/>
    </row>
    <row r="3063" spans="1:14" x14ac:dyDescent="0.25">
      <c r="A3063" s="130">
        <v>13719646000175</v>
      </c>
      <c r="B3063" s="98" t="s">
        <v>12268</v>
      </c>
      <c r="C3063" s="123" t="s">
        <v>215</v>
      </c>
      <c r="D3063" s="98" t="s">
        <v>13667</v>
      </c>
      <c r="E3063" s="98" t="s">
        <v>13668</v>
      </c>
      <c r="F3063" s="124">
        <v>11</v>
      </c>
      <c r="G3063" s="112">
        <v>40660</v>
      </c>
      <c r="H3063" s="98"/>
      <c r="I3063" s="123" t="str">
        <f t="shared" si="47"/>
        <v>NÃO</v>
      </c>
      <c r="J3063" s="123"/>
      <c r="K3063" s="123"/>
      <c r="L3063" s="123"/>
      <c r="M3063" s="98" t="s">
        <v>13893</v>
      </c>
      <c r="N3063" s="118"/>
    </row>
    <row r="3064" spans="1:14" x14ac:dyDescent="0.25">
      <c r="A3064" s="130">
        <v>2451938000153</v>
      </c>
      <c r="B3064" s="98" t="s">
        <v>12269</v>
      </c>
      <c r="C3064" s="123" t="s">
        <v>901</v>
      </c>
      <c r="D3064" s="98" t="s">
        <v>13667</v>
      </c>
      <c r="E3064" s="98" t="s">
        <v>13668</v>
      </c>
      <c r="F3064" s="124">
        <v>11</v>
      </c>
      <c r="G3064" s="112">
        <v>41757</v>
      </c>
      <c r="H3064" s="98"/>
      <c r="I3064" s="123" t="str">
        <f t="shared" si="47"/>
        <v>NÃO</v>
      </c>
      <c r="J3064" s="123"/>
      <c r="K3064" s="123"/>
      <c r="L3064" s="123"/>
      <c r="M3064" s="98"/>
      <c r="N3064" s="118"/>
    </row>
    <row r="3065" spans="1:14" x14ac:dyDescent="0.25">
      <c r="A3065" s="130">
        <v>18299446000124</v>
      </c>
      <c r="B3065" s="98" t="s">
        <v>12270</v>
      </c>
      <c r="C3065" s="123" t="s">
        <v>1356</v>
      </c>
      <c r="D3065" s="98" t="s">
        <v>13667</v>
      </c>
      <c r="E3065" s="98" t="s">
        <v>13668</v>
      </c>
      <c r="F3065" s="124">
        <v>14</v>
      </c>
      <c r="G3065" s="112">
        <v>44013</v>
      </c>
      <c r="H3065" s="98"/>
      <c r="I3065" s="123" t="str">
        <f t="shared" si="47"/>
        <v>SIM</v>
      </c>
      <c r="J3065" s="123"/>
      <c r="K3065" s="123"/>
      <c r="L3065" s="123"/>
      <c r="M3065" s="98"/>
      <c r="N3065" s="118"/>
    </row>
    <row r="3066" spans="1:14" x14ac:dyDescent="0.25">
      <c r="A3066" s="130">
        <v>28741080000155</v>
      </c>
      <c r="B3066" s="98" t="s">
        <v>12271</v>
      </c>
      <c r="C3066" s="123" t="s">
        <v>3513</v>
      </c>
      <c r="D3066" s="98" t="s">
        <v>13667</v>
      </c>
      <c r="E3066" s="98" t="s">
        <v>13668</v>
      </c>
      <c r="F3066" s="124">
        <v>11</v>
      </c>
      <c r="G3066" s="112">
        <v>43092</v>
      </c>
      <c r="H3066" s="98"/>
      <c r="I3066" s="123" t="str">
        <f t="shared" si="47"/>
        <v>NÃO</v>
      </c>
      <c r="J3066" s="123"/>
      <c r="K3066" s="123"/>
      <c r="L3066" s="123"/>
      <c r="M3066" s="98"/>
      <c r="N3066" s="118"/>
    </row>
    <row r="3067" spans="1:14" x14ac:dyDescent="0.25">
      <c r="A3067" s="130">
        <v>18017400000175</v>
      </c>
      <c r="B3067" s="98" t="s">
        <v>12272</v>
      </c>
      <c r="C3067" s="123" t="s">
        <v>1356</v>
      </c>
      <c r="D3067" s="98" t="s">
        <v>13667</v>
      </c>
      <c r="E3067" s="98" t="s">
        <v>13668</v>
      </c>
      <c r="F3067" s="124">
        <v>6</v>
      </c>
      <c r="G3067" s="112">
        <v>37747</v>
      </c>
      <c r="H3067" s="98"/>
      <c r="I3067" s="123" t="str">
        <f t="shared" si="47"/>
        <v>NÃO</v>
      </c>
      <c r="J3067" s="123"/>
      <c r="K3067" s="123"/>
      <c r="L3067" s="123"/>
      <c r="M3067" s="98" t="s">
        <v>14636</v>
      </c>
      <c r="N3067" s="118"/>
    </row>
    <row r="3068" spans="1:14" x14ac:dyDescent="0.25">
      <c r="A3068" s="130">
        <v>18283101000182</v>
      </c>
      <c r="B3068" s="98" t="s">
        <v>12273</v>
      </c>
      <c r="C3068" s="123" t="s">
        <v>1356</v>
      </c>
      <c r="D3068" s="98" t="s">
        <v>13667</v>
      </c>
      <c r="E3068" s="98" t="s">
        <v>13668</v>
      </c>
      <c r="F3068" s="124">
        <v>11</v>
      </c>
      <c r="G3068" s="112">
        <v>41494</v>
      </c>
      <c r="H3068" s="98"/>
      <c r="I3068" s="123" t="str">
        <f t="shared" si="47"/>
        <v>NÃO</v>
      </c>
      <c r="J3068" s="123"/>
      <c r="K3068" s="123"/>
      <c r="L3068" s="123"/>
      <c r="M3068" s="98" t="s">
        <v>14640</v>
      </c>
      <c r="N3068" s="118"/>
    </row>
    <row r="3069" spans="1:14" x14ac:dyDescent="0.25">
      <c r="A3069" s="130">
        <v>4241980000175</v>
      </c>
      <c r="B3069" s="98" t="s">
        <v>12274</v>
      </c>
      <c r="C3069" s="123" t="s">
        <v>133</v>
      </c>
      <c r="D3069" s="98" t="s">
        <v>13667</v>
      </c>
      <c r="E3069" s="98" t="s">
        <v>13668</v>
      </c>
      <c r="F3069" s="124">
        <v>11</v>
      </c>
      <c r="G3069" s="112">
        <v>38852</v>
      </c>
      <c r="H3069" s="98"/>
      <c r="I3069" s="123" t="str">
        <f t="shared" si="47"/>
        <v>NÃO</v>
      </c>
      <c r="J3069" s="123"/>
      <c r="K3069" s="123"/>
      <c r="L3069" s="123"/>
      <c r="M3069" s="98"/>
      <c r="N3069" s="118"/>
    </row>
    <row r="3070" spans="1:14" x14ac:dyDescent="0.25">
      <c r="A3070" s="130">
        <v>10114502000105</v>
      </c>
      <c r="B3070" s="98" t="s">
        <v>12275</v>
      </c>
      <c r="C3070" s="123" t="s">
        <v>2758</v>
      </c>
      <c r="D3070" s="98" t="s">
        <v>13667</v>
      </c>
      <c r="E3070" s="98" t="s">
        <v>13668</v>
      </c>
      <c r="F3070" s="124">
        <v>14</v>
      </c>
      <c r="G3070" s="112">
        <v>44075</v>
      </c>
      <c r="H3070" s="98"/>
      <c r="I3070" s="123" t="str">
        <f t="shared" si="47"/>
        <v>SIM</v>
      </c>
      <c r="J3070" s="123"/>
      <c r="K3070" s="123"/>
      <c r="L3070" s="123"/>
      <c r="M3070" s="98"/>
      <c r="N3070" s="118"/>
    </row>
    <row r="3071" spans="1:14" x14ac:dyDescent="0.25">
      <c r="A3071" s="130">
        <v>29138302000102</v>
      </c>
      <c r="B3071" s="98" t="s">
        <v>12276</v>
      </c>
      <c r="C3071" s="123" t="s">
        <v>3513</v>
      </c>
      <c r="D3071" s="98" t="s">
        <v>13667</v>
      </c>
      <c r="E3071" s="98" t="s">
        <v>13668</v>
      </c>
      <c r="F3071" s="124">
        <v>11</v>
      </c>
      <c r="G3071" s="112">
        <v>42348</v>
      </c>
      <c r="H3071" s="98"/>
      <c r="I3071" s="123" t="str">
        <f t="shared" si="47"/>
        <v>NÃO</v>
      </c>
      <c r="J3071" s="123"/>
      <c r="K3071" s="123"/>
      <c r="L3071" s="123"/>
      <c r="M3071" s="98" t="s">
        <v>15981</v>
      </c>
      <c r="N3071" s="118"/>
    </row>
    <row r="3072" spans="1:14" x14ac:dyDescent="0.25">
      <c r="A3072" s="130">
        <v>76970359000153</v>
      </c>
      <c r="B3072" s="98" t="s">
        <v>12277</v>
      </c>
      <c r="C3072" s="123" t="s">
        <v>3143</v>
      </c>
      <c r="D3072" s="98" t="s">
        <v>13667</v>
      </c>
      <c r="E3072" s="98" t="s">
        <v>13668</v>
      </c>
      <c r="F3072" s="124">
        <v>11</v>
      </c>
      <c r="G3072" s="112">
        <v>38794</v>
      </c>
      <c r="H3072" s="98"/>
      <c r="I3072" s="123" t="str">
        <f t="shared" si="47"/>
        <v>NÃO</v>
      </c>
      <c r="J3072" s="123"/>
      <c r="K3072" s="123"/>
      <c r="L3072" s="123"/>
      <c r="M3072" s="98" t="s">
        <v>13703</v>
      </c>
      <c r="N3072" s="118"/>
    </row>
    <row r="3073" spans="1:14" x14ac:dyDescent="0.25">
      <c r="A3073" s="130">
        <v>24850109000186</v>
      </c>
      <c r="B3073" s="98" t="s">
        <v>12278</v>
      </c>
      <c r="C3073" s="123" t="s">
        <v>901</v>
      </c>
      <c r="D3073" s="98" t="s">
        <v>13667</v>
      </c>
      <c r="E3073" s="98" t="s">
        <v>13668</v>
      </c>
      <c r="F3073" s="124">
        <v>11</v>
      </c>
      <c r="G3073" s="112">
        <v>43955</v>
      </c>
      <c r="H3073" s="98"/>
      <c r="I3073" s="123" t="str">
        <f t="shared" si="47"/>
        <v>NÃO</v>
      </c>
      <c r="J3073" s="123"/>
      <c r="K3073" s="123"/>
      <c r="L3073" s="123"/>
      <c r="M3073" s="98"/>
      <c r="N3073" s="118"/>
    </row>
    <row r="3074" spans="1:14" x14ac:dyDescent="0.25">
      <c r="A3074" s="130">
        <v>1067255000134</v>
      </c>
      <c r="B3074" s="98" t="s">
        <v>12279</v>
      </c>
      <c r="C3074" s="123" t="s">
        <v>901</v>
      </c>
      <c r="D3074" s="98" t="s">
        <v>13667</v>
      </c>
      <c r="E3074" s="98" t="s">
        <v>13668</v>
      </c>
      <c r="F3074" s="124">
        <v>11</v>
      </c>
      <c r="G3074" s="112">
        <v>42789</v>
      </c>
      <c r="H3074" s="98"/>
      <c r="I3074" s="123" t="str">
        <f t="shared" si="47"/>
        <v>NÃO</v>
      </c>
      <c r="J3074" s="123"/>
      <c r="K3074" s="123"/>
      <c r="L3074" s="123"/>
      <c r="M3074" s="98" t="s">
        <v>14239</v>
      </c>
      <c r="N3074" s="118"/>
    </row>
    <row r="3075" spans="1:14" x14ac:dyDescent="0.25">
      <c r="A3075" s="130">
        <v>46634200000105</v>
      </c>
      <c r="B3075" s="98" t="s">
        <v>12280</v>
      </c>
      <c r="C3075" s="123" t="s">
        <v>4626</v>
      </c>
      <c r="D3075" s="98" t="s">
        <v>13667</v>
      </c>
      <c r="E3075" s="98" t="s">
        <v>13668</v>
      </c>
      <c r="F3075" s="124">
        <v>14</v>
      </c>
      <c r="G3075" s="112">
        <v>43891</v>
      </c>
      <c r="H3075" s="98"/>
      <c r="I3075" s="123" t="str">
        <f t="shared" ref="I3075:I3138" si="48">IFERROR(IF(OR(E3075="Ativos", E3075="Aposentados",E3075="Pensionistas"),IF(F3075&gt;=14,"SIM","NÃO"),""),"")</f>
        <v>SIM</v>
      </c>
      <c r="J3075" s="123"/>
      <c r="K3075" s="123"/>
      <c r="L3075" s="123"/>
      <c r="M3075" s="98"/>
      <c r="N3075" s="118"/>
    </row>
    <row r="3076" spans="1:14" x14ac:dyDescent="0.25">
      <c r="A3076" s="130">
        <v>11286382000188</v>
      </c>
      <c r="B3076" s="98" t="s">
        <v>12281</v>
      </c>
      <c r="C3076" s="123" t="s">
        <v>2758</v>
      </c>
      <c r="D3076" s="98" t="s">
        <v>13667</v>
      </c>
      <c r="E3076" s="98" t="s">
        <v>13668</v>
      </c>
      <c r="F3076" s="124">
        <v>11</v>
      </c>
      <c r="G3076" s="112">
        <v>41913</v>
      </c>
      <c r="H3076" s="98"/>
      <c r="I3076" s="123" t="str">
        <f t="shared" si="48"/>
        <v>NÃO</v>
      </c>
      <c r="J3076" s="123"/>
      <c r="K3076" s="123"/>
      <c r="L3076" s="123"/>
      <c r="M3076" s="98" t="s">
        <v>15386</v>
      </c>
      <c r="N3076" s="118"/>
    </row>
    <row r="3077" spans="1:14" x14ac:dyDescent="0.25">
      <c r="A3077" s="130">
        <v>6553754000155</v>
      </c>
      <c r="B3077" s="98" t="s">
        <v>12282</v>
      </c>
      <c r="C3077" s="123" t="s">
        <v>2926</v>
      </c>
      <c r="D3077" s="98" t="s">
        <v>13667</v>
      </c>
      <c r="E3077" s="98" t="s">
        <v>13668</v>
      </c>
      <c r="F3077" s="124">
        <v>11</v>
      </c>
      <c r="G3077" s="112">
        <v>40980</v>
      </c>
      <c r="H3077" s="98"/>
      <c r="I3077" s="123" t="str">
        <f t="shared" si="48"/>
        <v>NÃO</v>
      </c>
      <c r="J3077" s="123"/>
      <c r="K3077" s="123"/>
      <c r="L3077" s="123"/>
      <c r="M3077" s="98" t="s">
        <v>15591</v>
      </c>
      <c r="N3077" s="118"/>
    </row>
    <row r="3078" spans="1:14" x14ac:dyDescent="0.25">
      <c r="A3078" s="130">
        <v>83102517000119</v>
      </c>
      <c r="B3078" s="98" t="s">
        <v>12283</v>
      </c>
      <c r="C3078" s="123" t="s">
        <v>4289</v>
      </c>
      <c r="D3078" s="98" t="s">
        <v>13667</v>
      </c>
      <c r="E3078" s="98" t="s">
        <v>13668</v>
      </c>
      <c r="F3078" s="124">
        <v>14</v>
      </c>
      <c r="G3078" s="112">
        <v>44075</v>
      </c>
      <c r="H3078" s="98"/>
      <c r="I3078" s="123" t="str">
        <f t="shared" si="48"/>
        <v>SIM</v>
      </c>
      <c r="J3078" s="123"/>
      <c r="K3078" s="123"/>
      <c r="L3078" s="123"/>
      <c r="M3078" s="98"/>
      <c r="N3078" s="118"/>
    </row>
    <row r="3079" spans="1:14" x14ac:dyDescent="0.25">
      <c r="A3079" s="130">
        <v>1612546000166</v>
      </c>
      <c r="B3079" s="98" t="s">
        <v>12284</v>
      </c>
      <c r="C3079" s="123" t="s">
        <v>1142</v>
      </c>
      <c r="D3079" s="98" t="s">
        <v>13667</v>
      </c>
      <c r="E3079" s="98" t="s">
        <v>13668</v>
      </c>
      <c r="F3079" s="124">
        <v>11</v>
      </c>
      <c r="G3079" s="112">
        <v>41829</v>
      </c>
      <c r="H3079" s="98"/>
      <c r="I3079" s="123" t="str">
        <f t="shared" si="48"/>
        <v>NÃO</v>
      </c>
      <c r="J3079" s="123"/>
      <c r="K3079" s="123"/>
      <c r="L3079" s="123"/>
      <c r="M3079" s="98"/>
      <c r="N3079" s="118"/>
    </row>
    <row r="3080" spans="1:14" x14ac:dyDescent="0.25">
      <c r="A3080" s="130">
        <v>41563628000182</v>
      </c>
      <c r="B3080" s="98" t="s">
        <v>12285</v>
      </c>
      <c r="C3080" s="123" t="s">
        <v>634</v>
      </c>
      <c r="D3080" s="98" t="s">
        <v>13667</v>
      </c>
      <c r="E3080" s="98" t="s">
        <v>13668</v>
      </c>
      <c r="F3080" s="124">
        <v>11</v>
      </c>
      <c r="G3080" s="112">
        <v>41134</v>
      </c>
      <c r="H3080" s="98"/>
      <c r="I3080" s="123" t="str">
        <f t="shared" si="48"/>
        <v>NÃO</v>
      </c>
      <c r="J3080" s="123"/>
      <c r="K3080" s="123"/>
      <c r="L3080" s="123"/>
      <c r="M3080" s="98" t="s">
        <v>13999</v>
      </c>
      <c r="N3080" s="118"/>
    </row>
    <row r="3081" spans="1:14" x14ac:dyDescent="0.25">
      <c r="A3081" s="130">
        <v>2186757000147</v>
      </c>
      <c r="B3081" s="98" t="s">
        <v>12286</v>
      </c>
      <c r="C3081" s="123" t="s">
        <v>901</v>
      </c>
      <c r="D3081" s="98" t="s">
        <v>13667</v>
      </c>
      <c r="E3081" s="98" t="s">
        <v>13668</v>
      </c>
      <c r="F3081" s="124">
        <v>11</v>
      </c>
      <c r="G3081" s="112">
        <v>42629</v>
      </c>
      <c r="H3081" s="98"/>
      <c r="I3081" s="123" t="str">
        <f t="shared" si="48"/>
        <v>NÃO</v>
      </c>
      <c r="J3081" s="123"/>
      <c r="K3081" s="123"/>
      <c r="L3081" s="123"/>
      <c r="M3081" s="98" t="s">
        <v>14240</v>
      </c>
      <c r="N3081" s="118"/>
    </row>
    <row r="3082" spans="1:14" x14ac:dyDescent="0.25">
      <c r="A3082" s="130">
        <v>83102277000152</v>
      </c>
      <c r="B3082" s="98" t="s">
        <v>12287</v>
      </c>
      <c r="C3082" s="123" t="s">
        <v>4289</v>
      </c>
      <c r="D3082" s="98" t="s">
        <v>13667</v>
      </c>
      <c r="E3082" s="98" t="s">
        <v>13668</v>
      </c>
      <c r="F3082" s="124">
        <v>14</v>
      </c>
      <c r="G3082" s="112">
        <v>44013</v>
      </c>
      <c r="H3082" s="98"/>
      <c r="I3082" s="123" t="str">
        <f t="shared" si="48"/>
        <v>SIM</v>
      </c>
      <c r="J3082" s="123"/>
      <c r="K3082" s="123"/>
      <c r="L3082" s="123"/>
      <c r="M3082" s="98"/>
      <c r="N3082" s="118"/>
    </row>
    <row r="3083" spans="1:14" x14ac:dyDescent="0.25">
      <c r="A3083" s="130">
        <v>45126851000113</v>
      </c>
      <c r="B3083" s="98" t="s">
        <v>12288</v>
      </c>
      <c r="C3083" s="123" t="s">
        <v>4626</v>
      </c>
      <c r="D3083" s="98" t="s">
        <v>13667</v>
      </c>
      <c r="E3083" s="98" t="s">
        <v>13668</v>
      </c>
      <c r="F3083" s="124">
        <v>11</v>
      </c>
      <c r="G3083" s="112">
        <v>42711</v>
      </c>
      <c r="H3083" s="98"/>
      <c r="I3083" s="123" t="str">
        <f t="shared" si="48"/>
        <v>NÃO</v>
      </c>
      <c r="J3083" s="123"/>
      <c r="K3083" s="123"/>
      <c r="L3083" s="123"/>
      <c r="M3083" s="98" t="s">
        <v>16776</v>
      </c>
      <c r="N3083" s="118"/>
    </row>
    <row r="3084" spans="1:14" x14ac:dyDescent="0.25">
      <c r="A3084" s="130">
        <v>30417158000122</v>
      </c>
      <c r="B3084" s="98" t="s">
        <v>12289</v>
      </c>
      <c r="C3084" s="123" t="s">
        <v>3513</v>
      </c>
      <c r="D3084" s="98" t="s">
        <v>13667</v>
      </c>
      <c r="E3084" s="98" t="s">
        <v>13668</v>
      </c>
      <c r="F3084" s="124">
        <v>11</v>
      </c>
      <c r="G3084" s="112">
        <v>40169</v>
      </c>
      <c r="H3084" s="98"/>
      <c r="I3084" s="123" t="str">
        <f t="shared" si="48"/>
        <v>NÃO</v>
      </c>
      <c r="J3084" s="123"/>
      <c r="K3084" s="123"/>
      <c r="L3084" s="123"/>
      <c r="M3084" s="98"/>
      <c r="N3084" s="118"/>
    </row>
    <row r="3085" spans="1:14" x14ac:dyDescent="0.25">
      <c r="A3085" s="130">
        <v>16886871000194</v>
      </c>
      <c r="B3085" s="98" t="s">
        <v>12290</v>
      </c>
      <c r="C3085" s="123" t="s">
        <v>1356</v>
      </c>
      <c r="D3085" s="98" t="s">
        <v>13667</v>
      </c>
      <c r="E3085" s="98" t="s">
        <v>13668</v>
      </c>
      <c r="F3085" s="124">
        <v>11</v>
      </c>
      <c r="G3085" s="112">
        <v>41640</v>
      </c>
      <c r="H3085" s="98"/>
      <c r="I3085" s="123" t="str">
        <f t="shared" si="48"/>
        <v>NÃO</v>
      </c>
      <c r="J3085" s="123"/>
      <c r="K3085" s="123"/>
      <c r="L3085" s="123"/>
      <c r="M3085" s="98" t="s">
        <v>14642</v>
      </c>
      <c r="N3085" s="118"/>
    </row>
    <row r="3086" spans="1:14" x14ac:dyDescent="0.25">
      <c r="A3086" s="130">
        <v>10150050000109</v>
      </c>
      <c r="B3086" s="98" t="s">
        <v>12291</v>
      </c>
      <c r="C3086" s="123" t="s">
        <v>2758</v>
      </c>
      <c r="D3086" s="98" t="s">
        <v>13667</v>
      </c>
      <c r="E3086" s="98" t="s">
        <v>13668</v>
      </c>
      <c r="F3086" s="124">
        <v>11</v>
      </c>
      <c r="G3086" s="112">
        <v>41452</v>
      </c>
      <c r="H3086" s="98"/>
      <c r="I3086" s="123" t="str">
        <f t="shared" si="48"/>
        <v>NÃO</v>
      </c>
      <c r="J3086" s="123"/>
      <c r="K3086" s="123"/>
      <c r="L3086" s="123"/>
      <c r="M3086" s="98"/>
      <c r="N3086" s="118"/>
    </row>
    <row r="3087" spans="1:14" x14ac:dyDescent="0.25">
      <c r="A3087" s="130">
        <v>18666750000162</v>
      </c>
      <c r="B3087" s="98" t="s">
        <v>12292</v>
      </c>
      <c r="C3087" s="123" t="s">
        <v>1356</v>
      </c>
      <c r="D3087" s="98" t="s">
        <v>13667</v>
      </c>
      <c r="E3087" s="98" t="s">
        <v>13668</v>
      </c>
      <c r="F3087" s="124">
        <v>11</v>
      </c>
      <c r="G3087" s="112">
        <v>39827</v>
      </c>
      <c r="H3087" s="98"/>
      <c r="I3087" s="123" t="str">
        <f t="shared" si="48"/>
        <v>NÃO</v>
      </c>
      <c r="J3087" s="123"/>
      <c r="K3087" s="123"/>
      <c r="L3087" s="123"/>
      <c r="M3087" s="98" t="s">
        <v>14644</v>
      </c>
      <c r="N3087" s="118"/>
    </row>
    <row r="3088" spans="1:14" x14ac:dyDescent="0.25">
      <c r="A3088" s="130">
        <v>46578498000175</v>
      </c>
      <c r="B3088" s="98" t="s">
        <v>12293</v>
      </c>
      <c r="C3088" s="123" t="s">
        <v>4626</v>
      </c>
      <c r="D3088" s="98" t="s">
        <v>13667</v>
      </c>
      <c r="E3088" s="98" t="s">
        <v>13668</v>
      </c>
      <c r="F3088" s="124">
        <v>11</v>
      </c>
      <c r="G3088" s="112">
        <v>41996</v>
      </c>
      <c r="H3088" s="98"/>
      <c r="I3088" s="123" t="str">
        <f t="shared" si="48"/>
        <v>NÃO</v>
      </c>
      <c r="J3088" s="123"/>
      <c r="K3088" s="123"/>
      <c r="L3088" s="123"/>
      <c r="M3088" s="98" t="s">
        <v>16779</v>
      </c>
      <c r="N3088" s="118"/>
    </row>
    <row r="3089" spans="1:14" x14ac:dyDescent="0.25">
      <c r="A3089" s="130">
        <v>28615557000156</v>
      </c>
      <c r="B3089" s="98" t="s">
        <v>12294</v>
      </c>
      <c r="C3089" s="123" t="s">
        <v>3513</v>
      </c>
      <c r="D3089" s="98" t="s">
        <v>13667</v>
      </c>
      <c r="E3089" s="98" t="s">
        <v>13668</v>
      </c>
      <c r="F3089" s="124">
        <v>11</v>
      </c>
      <c r="G3089" s="112">
        <v>39361</v>
      </c>
      <c r="H3089" s="98"/>
      <c r="I3089" s="123" t="str">
        <f t="shared" si="48"/>
        <v>NÃO</v>
      </c>
      <c r="J3089" s="123"/>
      <c r="K3089" s="123"/>
      <c r="L3089" s="123"/>
      <c r="M3089" s="98" t="s">
        <v>14570</v>
      </c>
      <c r="N3089" s="118"/>
    </row>
    <row r="3090" spans="1:14" x14ac:dyDescent="0.25">
      <c r="A3090" s="130">
        <v>21226840000147</v>
      </c>
      <c r="B3090" s="98" t="s">
        <v>12295</v>
      </c>
      <c r="C3090" s="123" t="s">
        <v>1356</v>
      </c>
      <c r="D3090" s="98" t="s">
        <v>13667</v>
      </c>
      <c r="E3090" s="98" t="s">
        <v>13668</v>
      </c>
      <c r="F3090" s="124">
        <v>11</v>
      </c>
      <c r="G3090" s="112">
        <v>40899</v>
      </c>
      <c r="H3090" s="98"/>
      <c r="I3090" s="123" t="str">
        <f t="shared" si="48"/>
        <v>NÃO</v>
      </c>
      <c r="J3090" s="123"/>
      <c r="K3090" s="123"/>
      <c r="L3090" s="123"/>
      <c r="M3090" s="98" t="s">
        <v>13534</v>
      </c>
      <c r="N3090" s="118"/>
    </row>
    <row r="3091" spans="1:14" x14ac:dyDescent="0.25">
      <c r="A3091" s="130">
        <v>7683956000184</v>
      </c>
      <c r="B3091" s="98" t="s">
        <v>12296</v>
      </c>
      <c r="C3091" s="123" t="s">
        <v>634</v>
      </c>
      <c r="D3091" s="98" t="s">
        <v>13667</v>
      </c>
      <c r="E3091" s="98" t="s">
        <v>13668</v>
      </c>
      <c r="F3091" s="124">
        <v>11</v>
      </c>
      <c r="G3091" s="112">
        <v>40353</v>
      </c>
      <c r="H3091" s="98"/>
      <c r="I3091" s="123" t="str">
        <f t="shared" si="48"/>
        <v>NÃO</v>
      </c>
      <c r="J3091" s="123"/>
      <c r="K3091" s="123"/>
      <c r="L3091" s="123"/>
      <c r="M3091" s="98" t="s">
        <v>14002</v>
      </c>
      <c r="N3091" s="118"/>
    </row>
    <row r="3092" spans="1:14" x14ac:dyDescent="0.25">
      <c r="A3092" s="130">
        <v>46523130000100</v>
      </c>
      <c r="B3092" s="98" t="s">
        <v>12297</v>
      </c>
      <c r="C3092" s="123" t="s">
        <v>4626</v>
      </c>
      <c r="D3092" s="98" t="s">
        <v>13667</v>
      </c>
      <c r="E3092" s="98" t="s">
        <v>13668</v>
      </c>
      <c r="F3092" s="124">
        <v>11</v>
      </c>
      <c r="G3092" s="112">
        <v>43151</v>
      </c>
      <c r="H3092" s="98"/>
      <c r="I3092" s="123" t="str">
        <f t="shared" si="48"/>
        <v>NÃO</v>
      </c>
      <c r="J3092" s="123"/>
      <c r="K3092" s="123"/>
      <c r="L3092" s="123"/>
      <c r="M3092" s="98" t="s">
        <v>16780</v>
      </c>
      <c r="N3092" s="118"/>
    </row>
    <row r="3093" spans="1:14" x14ac:dyDescent="0.25">
      <c r="A3093" s="130">
        <v>27174168000170</v>
      </c>
      <c r="B3093" s="98" t="s">
        <v>12298</v>
      </c>
      <c r="C3093" s="123" t="s">
        <v>821</v>
      </c>
      <c r="D3093" s="98" t="s">
        <v>13667</v>
      </c>
      <c r="E3093" s="98" t="s">
        <v>13668</v>
      </c>
      <c r="F3093" s="124">
        <v>11</v>
      </c>
      <c r="G3093" s="112">
        <v>40269</v>
      </c>
      <c r="H3093" s="98"/>
      <c r="I3093" s="123" t="str">
        <f t="shared" si="48"/>
        <v>NÃO</v>
      </c>
      <c r="J3093" s="123"/>
      <c r="K3093" s="123"/>
      <c r="L3093" s="123"/>
      <c r="M3093" s="98" t="s">
        <v>14088</v>
      </c>
      <c r="N3093" s="118"/>
    </row>
    <row r="3094" spans="1:14" x14ac:dyDescent="0.25">
      <c r="A3094" s="130">
        <v>28916716000152</v>
      </c>
      <c r="B3094" s="98" t="s">
        <v>12299</v>
      </c>
      <c r="C3094" s="123" t="s">
        <v>3513</v>
      </c>
      <c r="D3094" s="98" t="s">
        <v>13667</v>
      </c>
      <c r="E3094" s="98" t="s">
        <v>13668</v>
      </c>
      <c r="F3094" s="124">
        <v>11</v>
      </c>
      <c r="G3094" s="112">
        <v>38047</v>
      </c>
      <c r="H3094" s="98"/>
      <c r="I3094" s="123" t="str">
        <f t="shared" si="48"/>
        <v>NÃO</v>
      </c>
      <c r="J3094" s="123"/>
      <c r="K3094" s="123"/>
      <c r="L3094" s="123"/>
      <c r="M3094" s="98"/>
      <c r="N3094" s="118"/>
    </row>
    <row r="3095" spans="1:14" x14ac:dyDescent="0.25">
      <c r="A3095" s="130">
        <v>11358157000100</v>
      </c>
      <c r="B3095" s="98" t="s">
        <v>12300</v>
      </c>
      <c r="C3095" s="123" t="s">
        <v>2758</v>
      </c>
      <c r="D3095" s="98" t="s">
        <v>13667</v>
      </c>
      <c r="E3095" s="98" t="s">
        <v>13668</v>
      </c>
      <c r="F3095" s="124">
        <v>11</v>
      </c>
      <c r="G3095" s="112">
        <v>42167</v>
      </c>
      <c r="H3095" s="98"/>
      <c r="I3095" s="123" t="str">
        <f t="shared" si="48"/>
        <v>NÃO</v>
      </c>
      <c r="J3095" s="123"/>
      <c r="K3095" s="123"/>
      <c r="L3095" s="123"/>
      <c r="M3095" s="98" t="s">
        <v>15387</v>
      </c>
      <c r="N3095" s="118"/>
    </row>
    <row r="3096" spans="1:14" x14ac:dyDescent="0.25">
      <c r="A3096" s="130">
        <v>46634291000170</v>
      </c>
      <c r="B3096" s="98" t="s">
        <v>12301</v>
      </c>
      <c r="C3096" s="123" t="s">
        <v>4626</v>
      </c>
      <c r="D3096" s="98" t="s">
        <v>13667</v>
      </c>
      <c r="E3096" s="98" t="s">
        <v>13668</v>
      </c>
      <c r="F3096" s="124">
        <v>11</v>
      </c>
      <c r="G3096" s="112">
        <v>41022</v>
      </c>
      <c r="H3096" s="98"/>
      <c r="I3096" s="123" t="str">
        <f t="shared" si="48"/>
        <v>NÃO</v>
      </c>
      <c r="J3096" s="123"/>
      <c r="K3096" s="123"/>
      <c r="L3096" s="123"/>
      <c r="M3096" s="98" t="s">
        <v>16781</v>
      </c>
      <c r="N3096" s="118"/>
    </row>
    <row r="3097" spans="1:14" x14ac:dyDescent="0.25">
      <c r="A3097" s="130">
        <v>18677625000158</v>
      </c>
      <c r="B3097" s="98" t="s">
        <v>12302</v>
      </c>
      <c r="C3097" s="123" t="s">
        <v>1356</v>
      </c>
      <c r="D3097" s="98" t="s">
        <v>13667</v>
      </c>
      <c r="E3097" s="98" t="s">
        <v>13668</v>
      </c>
      <c r="F3097" s="124">
        <v>14</v>
      </c>
      <c r="G3097" s="112">
        <v>44105</v>
      </c>
      <c r="H3097" s="98"/>
      <c r="I3097" s="123" t="str">
        <f t="shared" si="48"/>
        <v>SIM</v>
      </c>
      <c r="J3097" s="123"/>
      <c r="K3097" s="123"/>
      <c r="L3097" s="123"/>
      <c r="M3097" s="98"/>
      <c r="N3097" s="118"/>
    </row>
    <row r="3098" spans="1:14" x14ac:dyDescent="0.25">
      <c r="A3098" s="130">
        <v>46634358000177</v>
      </c>
      <c r="B3098" s="98" t="s">
        <v>12303</v>
      </c>
      <c r="C3098" s="123" t="s">
        <v>4626</v>
      </c>
      <c r="D3098" s="98" t="s">
        <v>13667</v>
      </c>
      <c r="E3098" s="98" t="s">
        <v>13668</v>
      </c>
      <c r="F3098" s="124">
        <v>11</v>
      </c>
      <c r="G3098" s="112">
        <v>41061</v>
      </c>
      <c r="H3098" s="98"/>
      <c r="I3098" s="123" t="str">
        <f t="shared" si="48"/>
        <v>NÃO</v>
      </c>
      <c r="J3098" s="123"/>
      <c r="K3098" s="123"/>
      <c r="L3098" s="123"/>
      <c r="M3098" s="98"/>
      <c r="N3098" s="118"/>
    </row>
    <row r="3099" spans="1:14" x14ac:dyDescent="0.25">
      <c r="A3099" s="130">
        <v>46523031000128</v>
      </c>
      <c r="B3099" s="98" t="s">
        <v>12304</v>
      </c>
      <c r="C3099" s="123" t="s">
        <v>4626</v>
      </c>
      <c r="D3099" s="98" t="s">
        <v>13667</v>
      </c>
      <c r="E3099" s="98" t="s">
        <v>13668</v>
      </c>
      <c r="F3099" s="124">
        <v>11</v>
      </c>
      <c r="G3099" s="112">
        <v>38806</v>
      </c>
      <c r="H3099" s="98"/>
      <c r="I3099" s="123" t="str">
        <f t="shared" si="48"/>
        <v>NÃO</v>
      </c>
      <c r="J3099" s="123"/>
      <c r="K3099" s="123"/>
      <c r="L3099" s="123"/>
      <c r="M3099" s="98" t="s">
        <v>16783</v>
      </c>
      <c r="N3099" s="118"/>
    </row>
    <row r="3100" spans="1:14" x14ac:dyDescent="0.25">
      <c r="A3100" s="130">
        <v>7623077000167</v>
      </c>
      <c r="B3100" s="98" t="s">
        <v>12305</v>
      </c>
      <c r="C3100" s="123" t="s">
        <v>634</v>
      </c>
      <c r="D3100" s="98" t="s">
        <v>13667</v>
      </c>
      <c r="E3100" s="98" t="s">
        <v>13668</v>
      </c>
      <c r="F3100" s="124">
        <v>14</v>
      </c>
      <c r="G3100" s="112">
        <v>43983</v>
      </c>
      <c r="H3100" s="98"/>
      <c r="I3100" s="123" t="str">
        <f t="shared" si="48"/>
        <v>SIM</v>
      </c>
      <c r="J3100" s="123"/>
      <c r="K3100" s="123"/>
      <c r="L3100" s="123"/>
      <c r="M3100" s="98"/>
      <c r="N3100" s="118"/>
    </row>
    <row r="3101" spans="1:14" x14ac:dyDescent="0.25">
      <c r="A3101" s="130">
        <v>45281144000100</v>
      </c>
      <c r="B3101" s="98" t="s">
        <v>12306</v>
      </c>
      <c r="C3101" s="123" t="s">
        <v>4626</v>
      </c>
      <c r="D3101" s="98" t="s">
        <v>13667</v>
      </c>
      <c r="E3101" s="98" t="s">
        <v>13668</v>
      </c>
      <c r="F3101" s="124">
        <v>14</v>
      </c>
      <c r="G3101" s="112">
        <v>44075</v>
      </c>
      <c r="H3101" s="98"/>
      <c r="I3101" s="123" t="str">
        <f t="shared" si="48"/>
        <v>SIM</v>
      </c>
      <c r="J3101" s="123"/>
      <c r="K3101" s="123"/>
      <c r="L3101" s="123"/>
      <c r="M3101" s="98"/>
      <c r="N3101" s="118"/>
    </row>
    <row r="3102" spans="1:14" x14ac:dyDescent="0.25">
      <c r="A3102" s="130">
        <v>8637399000128</v>
      </c>
      <c r="B3102" s="98" t="s">
        <v>12307</v>
      </c>
      <c r="C3102" s="123" t="s">
        <v>2758</v>
      </c>
      <c r="D3102" s="98" t="s">
        <v>13667</v>
      </c>
      <c r="E3102" s="98" t="s">
        <v>13668</v>
      </c>
      <c r="F3102" s="124">
        <v>14</v>
      </c>
      <c r="G3102" s="112">
        <v>44013</v>
      </c>
      <c r="H3102" s="98"/>
      <c r="I3102" s="123" t="str">
        <f t="shared" si="48"/>
        <v>SIM</v>
      </c>
      <c r="J3102" s="123"/>
      <c r="K3102" s="123"/>
      <c r="L3102" s="123"/>
      <c r="M3102" s="98"/>
      <c r="N3102" s="118"/>
    </row>
    <row r="3103" spans="1:14" x14ac:dyDescent="0.25">
      <c r="A3103" s="130">
        <v>7387509000188</v>
      </c>
      <c r="B3103" s="98" t="s">
        <v>12308</v>
      </c>
      <c r="C3103" s="123" t="s">
        <v>634</v>
      </c>
      <c r="D3103" s="98" t="s">
        <v>13667</v>
      </c>
      <c r="E3103" s="98" t="s">
        <v>13668</v>
      </c>
      <c r="F3103" s="124">
        <v>11</v>
      </c>
      <c r="G3103" s="112">
        <v>43228</v>
      </c>
      <c r="H3103" s="98"/>
      <c r="I3103" s="123" t="str">
        <f t="shared" si="48"/>
        <v>NÃO</v>
      </c>
      <c r="J3103" s="123"/>
      <c r="K3103" s="123"/>
      <c r="L3103" s="123"/>
      <c r="M3103" s="98"/>
      <c r="N3103" s="118"/>
    </row>
    <row r="3104" spans="1:14" x14ac:dyDescent="0.25">
      <c r="A3104" s="130">
        <v>81140303000101</v>
      </c>
      <c r="B3104" s="98" t="s">
        <v>12309</v>
      </c>
      <c r="C3104" s="123" t="s">
        <v>4289</v>
      </c>
      <c r="D3104" s="98" t="s">
        <v>13667</v>
      </c>
      <c r="E3104" s="98" t="s">
        <v>13668</v>
      </c>
      <c r="F3104" s="124">
        <v>11</v>
      </c>
      <c r="G3104" s="112">
        <v>41836</v>
      </c>
      <c r="H3104" s="98"/>
      <c r="I3104" s="123" t="str">
        <f t="shared" si="48"/>
        <v>NÃO</v>
      </c>
      <c r="J3104" s="123"/>
      <c r="K3104" s="123"/>
      <c r="L3104" s="123"/>
      <c r="M3104" s="98" t="s">
        <v>16616</v>
      </c>
      <c r="N3104" s="118"/>
    </row>
    <row r="3105" spans="1:14" x14ac:dyDescent="0.25">
      <c r="A3105" s="130">
        <v>3156999000150</v>
      </c>
      <c r="B3105" s="98" t="s">
        <v>12310</v>
      </c>
      <c r="C3105" s="123" t="s">
        <v>2197</v>
      </c>
      <c r="D3105" s="98" t="s">
        <v>13667</v>
      </c>
      <c r="E3105" s="98" t="s">
        <v>13668</v>
      </c>
      <c r="F3105" s="124">
        <v>11</v>
      </c>
      <c r="G3105" s="112">
        <v>40073</v>
      </c>
      <c r="H3105" s="98"/>
      <c r="I3105" s="123" t="str">
        <f t="shared" si="48"/>
        <v>NÃO</v>
      </c>
      <c r="J3105" s="123"/>
      <c r="K3105" s="123"/>
      <c r="L3105" s="123"/>
      <c r="M3105" s="98"/>
      <c r="N3105" s="118"/>
    </row>
    <row r="3106" spans="1:14" x14ac:dyDescent="0.25">
      <c r="A3106" s="130">
        <v>44447126000184</v>
      </c>
      <c r="B3106" s="98" t="s">
        <v>12311</v>
      </c>
      <c r="C3106" s="123" t="s">
        <v>4626</v>
      </c>
      <c r="D3106" s="98" t="s">
        <v>13667</v>
      </c>
      <c r="E3106" s="98" t="s">
        <v>13668</v>
      </c>
      <c r="F3106" s="124">
        <v>11</v>
      </c>
      <c r="G3106" s="112">
        <v>41653</v>
      </c>
      <c r="H3106" s="98"/>
      <c r="I3106" s="123" t="str">
        <f t="shared" si="48"/>
        <v>NÃO</v>
      </c>
      <c r="J3106" s="123"/>
      <c r="K3106" s="123"/>
      <c r="L3106" s="123"/>
      <c r="M3106" s="98"/>
      <c r="N3106" s="118"/>
    </row>
    <row r="3107" spans="1:14" x14ac:dyDescent="0.25">
      <c r="A3107" s="130">
        <v>1146604000103</v>
      </c>
      <c r="B3107" s="98" t="s">
        <v>12312</v>
      </c>
      <c r="C3107" s="123" t="s">
        <v>901</v>
      </c>
      <c r="D3107" s="98" t="s">
        <v>13667</v>
      </c>
      <c r="E3107" s="98" t="s">
        <v>13668</v>
      </c>
      <c r="F3107" s="124">
        <v>11</v>
      </c>
      <c r="G3107" s="112">
        <v>41760</v>
      </c>
      <c r="H3107" s="98"/>
      <c r="I3107" s="123" t="str">
        <f t="shared" si="48"/>
        <v>NÃO</v>
      </c>
      <c r="J3107" s="123"/>
      <c r="K3107" s="123"/>
      <c r="L3107" s="123"/>
      <c r="M3107" s="98" t="s">
        <v>14242</v>
      </c>
      <c r="N3107" s="118"/>
    </row>
    <row r="3108" spans="1:14" x14ac:dyDescent="0.25">
      <c r="A3108" s="130">
        <v>46316600000164</v>
      </c>
      <c r="B3108" s="98" t="s">
        <v>12313</v>
      </c>
      <c r="C3108" s="123" t="s">
        <v>4626</v>
      </c>
      <c r="D3108" s="98" t="s">
        <v>13667</v>
      </c>
      <c r="E3108" s="98" t="s">
        <v>13668</v>
      </c>
      <c r="F3108" s="124">
        <v>11</v>
      </c>
      <c r="G3108" s="112">
        <v>41817</v>
      </c>
      <c r="H3108" s="98"/>
      <c r="I3108" s="123" t="str">
        <f t="shared" si="48"/>
        <v>NÃO</v>
      </c>
      <c r="J3108" s="123"/>
      <c r="K3108" s="123"/>
      <c r="L3108" s="123"/>
      <c r="M3108" s="98" t="s">
        <v>16789</v>
      </c>
      <c r="N3108" s="118"/>
    </row>
    <row r="3109" spans="1:14" x14ac:dyDescent="0.25">
      <c r="A3109" s="130">
        <v>88120662000146</v>
      </c>
      <c r="B3109" s="98" t="s">
        <v>12314</v>
      </c>
      <c r="C3109" s="123" t="s">
        <v>3812</v>
      </c>
      <c r="D3109" s="98" t="s">
        <v>13667</v>
      </c>
      <c r="E3109" s="98" t="s">
        <v>13668</v>
      </c>
      <c r="F3109" s="124">
        <v>14</v>
      </c>
      <c r="G3109" s="112">
        <v>44105</v>
      </c>
      <c r="H3109" s="98"/>
      <c r="I3109" s="123" t="str">
        <f t="shared" si="48"/>
        <v>SIM</v>
      </c>
      <c r="J3109" s="123"/>
      <c r="K3109" s="123"/>
      <c r="L3109" s="123"/>
      <c r="M3109" s="98"/>
      <c r="N3109" s="118"/>
    </row>
    <row r="3110" spans="1:14" x14ac:dyDescent="0.25">
      <c r="A3110" s="130">
        <v>15403041000104</v>
      </c>
      <c r="B3110" s="98" t="s">
        <v>12315</v>
      </c>
      <c r="C3110" s="123" t="s">
        <v>2197</v>
      </c>
      <c r="D3110" s="98" t="s">
        <v>13667</v>
      </c>
      <c r="E3110" s="98" t="s">
        <v>13668</v>
      </c>
      <c r="F3110" s="124">
        <v>11</v>
      </c>
      <c r="G3110" s="112">
        <v>40969</v>
      </c>
      <c r="H3110" s="98"/>
      <c r="I3110" s="123" t="str">
        <f t="shared" si="48"/>
        <v>NÃO</v>
      </c>
      <c r="J3110" s="123"/>
      <c r="K3110" s="123"/>
      <c r="L3110" s="123"/>
      <c r="M3110" s="98" t="s">
        <v>13534</v>
      </c>
      <c r="N3110" s="118"/>
    </row>
    <row r="3111" spans="1:14" x14ac:dyDescent="0.25">
      <c r="A3111" s="130">
        <v>10150076000157</v>
      </c>
      <c r="B3111" s="98" t="s">
        <v>12316</v>
      </c>
      <c r="C3111" s="123" t="s">
        <v>2758</v>
      </c>
      <c r="D3111" s="98" t="s">
        <v>13667</v>
      </c>
      <c r="E3111" s="98" t="s">
        <v>13668</v>
      </c>
      <c r="F3111" s="124">
        <v>11</v>
      </c>
      <c r="G3111" s="112">
        <v>40385</v>
      </c>
      <c r="H3111" s="98"/>
      <c r="I3111" s="123" t="str">
        <f t="shared" si="48"/>
        <v>NÃO</v>
      </c>
      <c r="J3111" s="123"/>
      <c r="K3111" s="123"/>
      <c r="L3111" s="123"/>
      <c r="M3111" s="98" t="s">
        <v>15388</v>
      </c>
      <c r="N3111" s="118"/>
    </row>
    <row r="3112" spans="1:14" x14ac:dyDescent="0.25">
      <c r="A3112" s="130">
        <v>7663941000154</v>
      </c>
      <c r="B3112" s="98" t="s">
        <v>12317</v>
      </c>
      <c r="C3112" s="123" t="s">
        <v>634</v>
      </c>
      <c r="D3112" s="98" t="s">
        <v>13667</v>
      </c>
      <c r="E3112" s="98" t="s">
        <v>13668</v>
      </c>
      <c r="F3112" s="124">
        <v>11</v>
      </c>
      <c r="G3112" s="112">
        <v>41214</v>
      </c>
      <c r="H3112" s="98"/>
      <c r="I3112" s="123" t="str">
        <f t="shared" si="48"/>
        <v>NÃO</v>
      </c>
      <c r="J3112" s="123"/>
      <c r="K3112" s="123"/>
      <c r="L3112" s="123"/>
      <c r="M3112" s="98" t="s">
        <v>14005</v>
      </c>
      <c r="N3112" s="118"/>
    </row>
    <row r="3113" spans="1:14" x14ac:dyDescent="0.25">
      <c r="A3113" s="130">
        <v>1067271000127</v>
      </c>
      <c r="B3113" s="98" t="s">
        <v>12318</v>
      </c>
      <c r="C3113" s="123" t="s">
        <v>901</v>
      </c>
      <c r="D3113" s="98" t="s">
        <v>13667</v>
      </c>
      <c r="E3113" s="98" t="s">
        <v>13668</v>
      </c>
      <c r="F3113" s="124">
        <v>11</v>
      </c>
      <c r="G3113" s="112">
        <v>43265</v>
      </c>
      <c r="H3113" s="98"/>
      <c r="I3113" s="123" t="str">
        <f t="shared" si="48"/>
        <v>NÃO</v>
      </c>
      <c r="J3113" s="123"/>
      <c r="K3113" s="123"/>
      <c r="L3113" s="123"/>
      <c r="M3113" s="98"/>
      <c r="N3113" s="118"/>
    </row>
    <row r="3114" spans="1:14" x14ac:dyDescent="0.25">
      <c r="A3114" s="130">
        <v>31846892000170</v>
      </c>
      <c r="B3114" s="98" t="s">
        <v>12319</v>
      </c>
      <c r="C3114" s="123" t="s">
        <v>3513</v>
      </c>
      <c r="D3114" s="98" t="s">
        <v>13667</v>
      </c>
      <c r="E3114" s="98" t="s">
        <v>13668</v>
      </c>
      <c r="F3114" s="124">
        <v>11</v>
      </c>
      <c r="G3114" s="112">
        <v>38842</v>
      </c>
      <c r="H3114" s="98"/>
      <c r="I3114" s="123" t="str">
        <f t="shared" si="48"/>
        <v>NÃO</v>
      </c>
      <c r="J3114" s="123"/>
      <c r="K3114" s="123"/>
      <c r="L3114" s="123"/>
      <c r="M3114" s="98"/>
      <c r="N3114" s="118"/>
    </row>
    <row r="3115" spans="1:14" x14ac:dyDescent="0.25">
      <c r="A3115" s="130">
        <v>87613402000140</v>
      </c>
      <c r="B3115" s="98" t="s">
        <v>12320</v>
      </c>
      <c r="C3115" s="123" t="s">
        <v>3812</v>
      </c>
      <c r="D3115" s="98" t="s">
        <v>13667</v>
      </c>
      <c r="E3115" s="98" t="s">
        <v>13668</v>
      </c>
      <c r="F3115" s="124">
        <v>11</v>
      </c>
      <c r="G3115" s="112">
        <v>40544</v>
      </c>
      <c r="H3115" s="98"/>
      <c r="I3115" s="123" t="str">
        <f t="shared" si="48"/>
        <v>NÃO</v>
      </c>
      <c r="J3115" s="123"/>
      <c r="K3115" s="123"/>
      <c r="L3115" s="123"/>
      <c r="M3115" s="98"/>
      <c r="N3115" s="118"/>
    </row>
    <row r="3116" spans="1:14" x14ac:dyDescent="0.25">
      <c r="A3116" s="130">
        <v>46634127000163</v>
      </c>
      <c r="B3116" s="98" t="s">
        <v>12321</v>
      </c>
      <c r="C3116" s="123" t="s">
        <v>4626</v>
      </c>
      <c r="D3116" s="98" t="s">
        <v>13667</v>
      </c>
      <c r="E3116" s="98" t="s">
        <v>13668</v>
      </c>
      <c r="F3116" s="124">
        <v>11</v>
      </c>
      <c r="G3116" s="112">
        <v>42887</v>
      </c>
      <c r="H3116" s="98"/>
      <c r="I3116" s="123" t="str">
        <f t="shared" si="48"/>
        <v>NÃO</v>
      </c>
      <c r="J3116" s="123"/>
      <c r="K3116" s="123"/>
      <c r="L3116" s="123"/>
      <c r="M3116" s="98" t="s">
        <v>16790</v>
      </c>
      <c r="N3116" s="118"/>
    </row>
    <row r="3117" spans="1:14" x14ac:dyDescent="0.25">
      <c r="A3117" s="130">
        <v>8148553000106</v>
      </c>
      <c r="B3117" s="98" t="s">
        <v>12322</v>
      </c>
      <c r="C3117" s="123" t="s">
        <v>3601</v>
      </c>
      <c r="D3117" s="98" t="s">
        <v>13667</v>
      </c>
      <c r="E3117" s="98" t="s">
        <v>13668</v>
      </c>
      <c r="F3117" s="124">
        <v>11</v>
      </c>
      <c r="G3117" s="112">
        <v>41023</v>
      </c>
      <c r="H3117" s="98"/>
      <c r="I3117" s="123" t="str">
        <f t="shared" si="48"/>
        <v>NÃO</v>
      </c>
      <c r="J3117" s="123"/>
      <c r="K3117" s="123"/>
      <c r="L3117" s="123"/>
      <c r="M3117" s="98" t="s">
        <v>16075</v>
      </c>
      <c r="N3117" s="118"/>
    </row>
    <row r="3118" spans="1:14" x14ac:dyDescent="0.25">
      <c r="A3118" s="130">
        <v>3238961000127</v>
      </c>
      <c r="B3118" s="98" t="s">
        <v>12323</v>
      </c>
      <c r="C3118" s="123" t="s">
        <v>2274</v>
      </c>
      <c r="D3118" s="98" t="s">
        <v>13667</v>
      </c>
      <c r="E3118" s="98" t="s">
        <v>13668</v>
      </c>
      <c r="F3118" s="124">
        <v>11</v>
      </c>
      <c r="G3118" s="112">
        <v>40094</v>
      </c>
      <c r="H3118" s="98"/>
      <c r="I3118" s="123" t="str">
        <f t="shared" si="48"/>
        <v>NÃO</v>
      </c>
      <c r="J3118" s="123"/>
      <c r="K3118" s="123"/>
      <c r="L3118" s="123"/>
      <c r="M3118" s="98" t="s">
        <v>14958</v>
      </c>
      <c r="N3118" s="118"/>
    </row>
    <row r="3119" spans="1:14" x14ac:dyDescent="0.25">
      <c r="A3119" s="130">
        <v>167437000114</v>
      </c>
      <c r="B3119" s="98" t="s">
        <v>12324</v>
      </c>
      <c r="C3119" s="123" t="s">
        <v>901</v>
      </c>
      <c r="D3119" s="98" t="s">
        <v>13667</v>
      </c>
      <c r="E3119" s="98" t="s">
        <v>13668</v>
      </c>
      <c r="F3119" s="124">
        <v>11</v>
      </c>
      <c r="G3119" s="112">
        <v>42036</v>
      </c>
      <c r="H3119" s="98"/>
      <c r="I3119" s="123" t="str">
        <f t="shared" si="48"/>
        <v>NÃO</v>
      </c>
      <c r="J3119" s="123"/>
      <c r="K3119" s="123"/>
      <c r="L3119" s="123"/>
      <c r="M3119" s="98" t="s">
        <v>14245</v>
      </c>
      <c r="N3119" s="118"/>
    </row>
    <row r="3120" spans="1:14" x14ac:dyDescent="0.25">
      <c r="A3120" s="130">
        <v>18309724000187</v>
      </c>
      <c r="B3120" s="98" t="s">
        <v>12325</v>
      </c>
      <c r="C3120" s="123" t="s">
        <v>1356</v>
      </c>
      <c r="D3120" s="98" t="s">
        <v>13667</v>
      </c>
      <c r="E3120" s="98" t="s">
        <v>13668</v>
      </c>
      <c r="F3120" s="124">
        <v>11</v>
      </c>
      <c r="G3120" s="112">
        <v>39129</v>
      </c>
      <c r="H3120" s="98"/>
      <c r="I3120" s="123" t="str">
        <f t="shared" si="48"/>
        <v>NÃO</v>
      </c>
      <c r="J3120" s="123"/>
      <c r="K3120" s="123"/>
      <c r="L3120" s="123"/>
      <c r="M3120" s="98"/>
      <c r="N3120" s="118"/>
    </row>
    <row r="3121" spans="1:14" x14ac:dyDescent="0.25">
      <c r="A3121" s="130">
        <v>75458836000133</v>
      </c>
      <c r="B3121" s="98" t="s">
        <v>12326</v>
      </c>
      <c r="C3121" s="123" t="s">
        <v>3143</v>
      </c>
      <c r="D3121" s="98" t="s">
        <v>13667</v>
      </c>
      <c r="E3121" s="98" t="s">
        <v>13668</v>
      </c>
      <c r="F3121" s="124">
        <v>11</v>
      </c>
      <c r="G3121" s="112">
        <v>40781</v>
      </c>
      <c r="H3121" s="98"/>
      <c r="I3121" s="123" t="str">
        <f t="shared" si="48"/>
        <v>NÃO</v>
      </c>
      <c r="J3121" s="123"/>
      <c r="K3121" s="123"/>
      <c r="L3121" s="123"/>
      <c r="M3121" s="98" t="s">
        <v>13534</v>
      </c>
      <c r="N3121" s="118"/>
    </row>
    <row r="3122" spans="1:14" x14ac:dyDescent="0.25">
      <c r="A3122" s="130">
        <v>3370251000156</v>
      </c>
      <c r="B3122" s="98" t="s">
        <v>12327</v>
      </c>
      <c r="C3122" s="123" t="s">
        <v>2274</v>
      </c>
      <c r="D3122" s="98" t="s">
        <v>13667</v>
      </c>
      <c r="E3122" s="98" t="s">
        <v>13668</v>
      </c>
      <c r="F3122" s="124">
        <v>14</v>
      </c>
      <c r="G3122" s="112">
        <v>44105</v>
      </c>
      <c r="H3122" s="98"/>
      <c r="I3122" s="123" t="str">
        <f t="shared" si="48"/>
        <v>SIM</v>
      </c>
      <c r="J3122" s="123"/>
      <c r="K3122" s="123"/>
      <c r="L3122" s="123"/>
      <c r="M3122" s="98"/>
      <c r="N3122" s="118"/>
    </row>
    <row r="3123" spans="1:14" x14ac:dyDescent="0.25">
      <c r="A3123" s="130">
        <v>46634440000100</v>
      </c>
      <c r="B3123" s="98" t="s">
        <v>12328</v>
      </c>
      <c r="C3123" s="123" t="s">
        <v>4626</v>
      </c>
      <c r="D3123" s="98" t="s">
        <v>13667</v>
      </c>
      <c r="E3123" s="98" t="s">
        <v>13668</v>
      </c>
      <c r="F3123" s="124">
        <v>11</v>
      </c>
      <c r="G3123" s="112">
        <v>42491</v>
      </c>
      <c r="H3123" s="98"/>
      <c r="I3123" s="123" t="str">
        <f t="shared" si="48"/>
        <v>NÃO</v>
      </c>
      <c r="J3123" s="123"/>
      <c r="K3123" s="123"/>
      <c r="L3123" s="123"/>
      <c r="M3123" s="98" t="s">
        <v>16792</v>
      </c>
      <c r="N3123" s="118"/>
    </row>
    <row r="3124" spans="1:14" x14ac:dyDescent="0.25">
      <c r="A3124" s="130">
        <v>18457218000135</v>
      </c>
      <c r="B3124" s="98" t="s">
        <v>12329</v>
      </c>
      <c r="C3124" s="123" t="s">
        <v>1356</v>
      </c>
      <c r="D3124" s="98" t="s">
        <v>13667</v>
      </c>
      <c r="E3124" s="98" t="s">
        <v>13668</v>
      </c>
      <c r="F3124" s="124">
        <v>11</v>
      </c>
      <c r="G3124" s="112">
        <v>42067</v>
      </c>
      <c r="H3124" s="98"/>
      <c r="I3124" s="123" t="str">
        <f t="shared" si="48"/>
        <v>NÃO</v>
      </c>
      <c r="J3124" s="123"/>
      <c r="K3124" s="123"/>
      <c r="L3124" s="123"/>
      <c r="M3124" s="98" t="s">
        <v>14649</v>
      </c>
      <c r="N3124" s="118"/>
    </row>
    <row r="3125" spans="1:14" x14ac:dyDescent="0.25">
      <c r="A3125" s="130">
        <v>2204196000161</v>
      </c>
      <c r="B3125" s="98" t="s">
        <v>12330</v>
      </c>
      <c r="C3125" s="123" t="s">
        <v>901</v>
      </c>
      <c r="D3125" s="98" t="s">
        <v>13667</v>
      </c>
      <c r="E3125" s="98" t="s">
        <v>13668</v>
      </c>
      <c r="F3125" s="124">
        <v>11</v>
      </c>
      <c r="G3125" s="112">
        <v>41640</v>
      </c>
      <c r="H3125" s="98"/>
      <c r="I3125" s="123" t="str">
        <f t="shared" si="48"/>
        <v>NÃO</v>
      </c>
      <c r="J3125" s="123"/>
      <c r="K3125" s="123"/>
      <c r="L3125" s="123"/>
      <c r="M3125" s="98" t="s">
        <v>14246</v>
      </c>
      <c r="N3125" s="118"/>
    </row>
    <row r="3126" spans="1:14" x14ac:dyDescent="0.25">
      <c r="A3126" s="130">
        <v>45780061000157</v>
      </c>
      <c r="B3126" s="98" t="s">
        <v>12331</v>
      </c>
      <c r="C3126" s="123" t="s">
        <v>4626</v>
      </c>
      <c r="D3126" s="98" t="s">
        <v>13667</v>
      </c>
      <c r="E3126" s="98" t="s">
        <v>13668</v>
      </c>
      <c r="F3126" s="124">
        <v>14</v>
      </c>
      <c r="G3126" s="112">
        <v>43922</v>
      </c>
      <c r="H3126" s="98"/>
      <c r="I3126" s="123" t="str">
        <f t="shared" si="48"/>
        <v>SIM</v>
      </c>
      <c r="J3126" s="123"/>
      <c r="K3126" s="123"/>
      <c r="L3126" s="123"/>
      <c r="M3126" s="98"/>
      <c r="N3126" s="118"/>
    </row>
    <row r="3127" spans="1:14" x14ac:dyDescent="0.25">
      <c r="A3127" s="130">
        <v>46710422000151</v>
      </c>
      <c r="B3127" s="98" t="s">
        <v>12332</v>
      </c>
      <c r="C3127" s="123" t="s">
        <v>4626</v>
      </c>
      <c r="D3127" s="98" t="s">
        <v>13667</v>
      </c>
      <c r="E3127" s="98" t="s">
        <v>13668</v>
      </c>
      <c r="F3127" s="124">
        <v>11</v>
      </c>
      <c r="G3127" s="112">
        <v>38695</v>
      </c>
      <c r="H3127" s="98"/>
      <c r="I3127" s="123" t="str">
        <f t="shared" si="48"/>
        <v>NÃO</v>
      </c>
      <c r="J3127" s="123"/>
      <c r="K3127" s="123"/>
      <c r="L3127" s="123"/>
      <c r="M3127" s="98" t="s">
        <v>16795</v>
      </c>
      <c r="N3127" s="118"/>
    </row>
    <row r="3128" spans="1:14" x14ac:dyDescent="0.25">
      <c r="A3128" s="130">
        <v>76285337000154</v>
      </c>
      <c r="B3128" s="98" t="s">
        <v>12333</v>
      </c>
      <c r="C3128" s="123" t="s">
        <v>3143</v>
      </c>
      <c r="D3128" s="98" t="s">
        <v>13667</v>
      </c>
      <c r="E3128" s="98" t="s">
        <v>13668</v>
      </c>
      <c r="F3128" s="124">
        <v>11</v>
      </c>
      <c r="G3128" s="112">
        <v>40825</v>
      </c>
      <c r="H3128" s="98"/>
      <c r="I3128" s="123" t="str">
        <f t="shared" si="48"/>
        <v>NÃO</v>
      </c>
      <c r="J3128" s="123"/>
      <c r="K3128" s="123"/>
      <c r="L3128" s="123"/>
      <c r="M3128" s="98" t="s">
        <v>15782</v>
      </c>
      <c r="N3128" s="118"/>
    </row>
    <row r="3129" spans="1:14" x14ac:dyDescent="0.25">
      <c r="A3129" s="130">
        <v>3575875000100</v>
      </c>
      <c r="B3129" s="98" t="s">
        <v>12334</v>
      </c>
      <c r="C3129" s="123" t="s">
        <v>2197</v>
      </c>
      <c r="D3129" s="98" t="s">
        <v>13667</v>
      </c>
      <c r="E3129" s="98" t="s">
        <v>13668</v>
      </c>
      <c r="F3129" s="124">
        <v>11</v>
      </c>
      <c r="G3129" s="112">
        <v>39756</v>
      </c>
      <c r="H3129" s="98"/>
      <c r="I3129" s="123" t="str">
        <f t="shared" si="48"/>
        <v>NÃO</v>
      </c>
      <c r="J3129" s="123"/>
      <c r="K3129" s="123"/>
      <c r="L3129" s="123"/>
      <c r="M3129" s="98" t="s">
        <v>13534</v>
      </c>
      <c r="N3129" s="118"/>
    </row>
    <row r="3130" spans="1:14" x14ac:dyDescent="0.25">
      <c r="A3130" s="130">
        <v>2321891000103</v>
      </c>
      <c r="B3130" s="98" t="s">
        <v>12335</v>
      </c>
      <c r="C3130" s="123" t="s">
        <v>901</v>
      </c>
      <c r="D3130" s="98" t="s">
        <v>13667</v>
      </c>
      <c r="E3130" s="98" t="s">
        <v>13668</v>
      </c>
      <c r="F3130" s="124">
        <v>11</v>
      </c>
      <c r="G3130" s="112">
        <v>40052</v>
      </c>
      <c r="H3130" s="98"/>
      <c r="I3130" s="123" t="str">
        <f t="shared" si="48"/>
        <v>NÃO</v>
      </c>
      <c r="J3130" s="123"/>
      <c r="K3130" s="123"/>
      <c r="L3130" s="123"/>
      <c r="M3130" s="98" t="s">
        <v>14248</v>
      </c>
      <c r="N3130" s="118"/>
    </row>
    <row r="3131" spans="1:14" x14ac:dyDescent="0.25">
      <c r="A3131" s="130">
        <v>92457175000140</v>
      </c>
      <c r="B3131" s="98" t="s">
        <v>12336</v>
      </c>
      <c r="C3131" s="123" t="s">
        <v>3812</v>
      </c>
      <c r="D3131" s="98" t="s">
        <v>13667</v>
      </c>
      <c r="E3131" s="98" t="s">
        <v>13668</v>
      </c>
      <c r="F3131" s="124">
        <v>14</v>
      </c>
      <c r="G3131" s="112">
        <v>44136</v>
      </c>
      <c r="H3131" s="98"/>
      <c r="I3131" s="123" t="str">
        <f t="shared" si="48"/>
        <v>SIM</v>
      </c>
      <c r="J3131" s="123"/>
      <c r="K3131" s="123"/>
      <c r="L3131" s="123"/>
      <c r="M3131" s="98"/>
      <c r="N3131" s="118"/>
    </row>
    <row r="3132" spans="1:14" x14ac:dyDescent="0.25">
      <c r="A3132" s="130">
        <v>88254909000117</v>
      </c>
      <c r="B3132" s="98" t="s">
        <v>12337</v>
      </c>
      <c r="C3132" s="123" t="s">
        <v>3812</v>
      </c>
      <c r="D3132" s="98" t="s">
        <v>13667</v>
      </c>
      <c r="E3132" s="98" t="s">
        <v>13668</v>
      </c>
      <c r="F3132" s="124">
        <v>14</v>
      </c>
      <c r="G3132" s="112">
        <v>44136</v>
      </c>
      <c r="H3132" s="98"/>
      <c r="I3132" s="123" t="str">
        <f t="shared" si="48"/>
        <v>SIM</v>
      </c>
      <c r="J3132" s="123"/>
      <c r="K3132" s="123"/>
      <c r="L3132" s="123"/>
      <c r="M3132" s="98"/>
      <c r="N3132" s="118"/>
    </row>
    <row r="3133" spans="1:14" x14ac:dyDescent="0.25">
      <c r="A3133" s="130">
        <v>10377679000196</v>
      </c>
      <c r="B3133" s="98" t="s">
        <v>12338</v>
      </c>
      <c r="C3133" s="123" t="s">
        <v>2758</v>
      </c>
      <c r="D3133" s="98" t="s">
        <v>13667</v>
      </c>
      <c r="E3133" s="98" t="s">
        <v>13668</v>
      </c>
      <c r="F3133" s="124">
        <v>14</v>
      </c>
      <c r="G3133" s="112">
        <v>42497</v>
      </c>
      <c r="H3133" s="98"/>
      <c r="I3133" s="123" t="str">
        <f t="shared" si="48"/>
        <v>SIM</v>
      </c>
      <c r="J3133" s="123"/>
      <c r="K3133" s="123"/>
      <c r="L3133" s="123"/>
      <c r="M3133" s="98" t="s">
        <v>15389</v>
      </c>
      <c r="N3133" s="118"/>
    </row>
    <row r="3134" spans="1:14" x14ac:dyDescent="0.25">
      <c r="A3134" s="130">
        <v>52382702000180</v>
      </c>
      <c r="B3134" s="98" t="s">
        <v>12339</v>
      </c>
      <c r="C3134" s="123" t="s">
        <v>4626</v>
      </c>
      <c r="D3134" s="98" t="s">
        <v>13667</v>
      </c>
      <c r="E3134" s="98" t="s">
        <v>13668</v>
      </c>
      <c r="F3134" s="124">
        <v>11</v>
      </c>
      <c r="G3134" s="112">
        <v>38813</v>
      </c>
      <c r="H3134" s="98"/>
      <c r="I3134" s="123" t="str">
        <f t="shared" si="48"/>
        <v>NÃO</v>
      </c>
      <c r="J3134" s="123"/>
      <c r="K3134" s="123"/>
      <c r="L3134" s="123"/>
      <c r="M3134" s="98" t="s">
        <v>16799</v>
      </c>
      <c r="N3134" s="118"/>
    </row>
    <row r="3135" spans="1:14" x14ac:dyDescent="0.25">
      <c r="A3135" s="130">
        <v>75969667000104</v>
      </c>
      <c r="B3135" s="98" t="s">
        <v>12340</v>
      </c>
      <c r="C3135" s="123" t="s">
        <v>3143</v>
      </c>
      <c r="D3135" s="98" t="s">
        <v>13667</v>
      </c>
      <c r="E3135" s="98" t="s">
        <v>13668</v>
      </c>
      <c r="F3135" s="124">
        <v>14</v>
      </c>
      <c r="G3135" s="112">
        <v>44136</v>
      </c>
      <c r="H3135" s="98"/>
      <c r="I3135" s="123" t="str">
        <f t="shared" si="48"/>
        <v>SIM</v>
      </c>
      <c r="J3135" s="123"/>
      <c r="K3135" s="123"/>
      <c r="L3135" s="123"/>
      <c r="M3135" s="98"/>
      <c r="N3135" s="118"/>
    </row>
    <row r="3136" spans="1:14" x14ac:dyDescent="0.25">
      <c r="A3136" s="130">
        <v>50387844000105</v>
      </c>
      <c r="B3136" s="98" t="s">
        <v>12341</v>
      </c>
      <c r="C3136" s="123" t="s">
        <v>4626</v>
      </c>
      <c r="D3136" s="98" t="s">
        <v>13667</v>
      </c>
      <c r="E3136" s="98" t="s">
        <v>13668</v>
      </c>
      <c r="F3136" s="124">
        <v>14</v>
      </c>
      <c r="G3136" s="112">
        <v>44105</v>
      </c>
      <c r="H3136" s="98"/>
      <c r="I3136" s="123" t="str">
        <f t="shared" si="48"/>
        <v>SIM</v>
      </c>
      <c r="J3136" s="123"/>
      <c r="K3136" s="123"/>
      <c r="L3136" s="123"/>
      <c r="M3136" s="98"/>
      <c r="N3136" s="118"/>
    </row>
    <row r="3137" spans="1:14" x14ac:dyDescent="0.25">
      <c r="A3137" s="130">
        <v>8947699000103</v>
      </c>
      <c r="B3137" s="98" t="s">
        <v>12342</v>
      </c>
      <c r="C3137" s="123" t="s">
        <v>2554</v>
      </c>
      <c r="D3137" s="98" t="s">
        <v>13667</v>
      </c>
      <c r="E3137" s="98" t="s">
        <v>13668</v>
      </c>
      <c r="F3137" s="124">
        <v>11</v>
      </c>
      <c r="G3137" s="112">
        <v>40508</v>
      </c>
      <c r="H3137" s="98"/>
      <c r="I3137" s="123" t="str">
        <f t="shared" si="48"/>
        <v>NÃO</v>
      </c>
      <c r="J3137" s="123"/>
      <c r="K3137" s="123"/>
      <c r="L3137" s="123"/>
      <c r="M3137" s="98" t="s">
        <v>13534</v>
      </c>
      <c r="N3137" s="118"/>
    </row>
    <row r="3138" spans="1:14" x14ac:dyDescent="0.25">
      <c r="A3138" s="130">
        <v>46694139000183</v>
      </c>
      <c r="B3138" s="98" t="s">
        <v>12343</v>
      </c>
      <c r="C3138" s="123" t="s">
        <v>4626</v>
      </c>
      <c r="D3138" s="98" t="s">
        <v>13667</v>
      </c>
      <c r="E3138" s="98" t="s">
        <v>13668</v>
      </c>
      <c r="F3138" s="124">
        <v>14</v>
      </c>
      <c r="G3138" s="112">
        <v>44197</v>
      </c>
      <c r="H3138" s="98"/>
      <c r="I3138" s="123" t="str">
        <f t="shared" si="48"/>
        <v>SIM</v>
      </c>
      <c r="J3138" s="123"/>
      <c r="K3138" s="123"/>
      <c r="L3138" s="123"/>
      <c r="M3138" s="98"/>
      <c r="N3138" s="118"/>
    </row>
    <row r="3139" spans="1:14" x14ac:dyDescent="0.25">
      <c r="A3139" s="130">
        <v>3347135000116</v>
      </c>
      <c r="B3139" s="98" t="s">
        <v>12344</v>
      </c>
      <c r="C3139" s="123" t="s">
        <v>2274</v>
      </c>
      <c r="D3139" s="98" t="s">
        <v>13667</v>
      </c>
      <c r="E3139" s="98" t="s">
        <v>13668</v>
      </c>
      <c r="F3139" s="124">
        <v>14</v>
      </c>
      <c r="G3139" s="112">
        <v>44044</v>
      </c>
      <c r="H3139" s="98"/>
      <c r="I3139" s="123" t="str">
        <f t="shared" ref="I3139:I3202" si="49">IFERROR(IF(OR(E3139="Ativos", E3139="Aposentados",E3139="Pensionistas"),IF(F3139&gt;=14,"SIM","NÃO"),""),"")</f>
        <v>SIM</v>
      </c>
      <c r="J3139" s="123"/>
      <c r="K3139" s="123"/>
      <c r="L3139" s="123"/>
      <c r="M3139" s="98"/>
      <c r="N3139" s="118"/>
    </row>
    <row r="3140" spans="1:14" x14ac:dyDescent="0.25">
      <c r="A3140" s="130">
        <v>14197586000130</v>
      </c>
      <c r="B3140" s="98" t="s">
        <v>12345</v>
      </c>
      <c r="C3140" s="123" t="s">
        <v>215</v>
      </c>
      <c r="D3140" s="98" t="s">
        <v>13667</v>
      </c>
      <c r="E3140" s="98" t="s">
        <v>13668</v>
      </c>
      <c r="F3140" s="124">
        <v>14</v>
      </c>
      <c r="G3140" s="112">
        <v>44136</v>
      </c>
      <c r="H3140" s="98"/>
      <c r="I3140" s="123" t="str">
        <f t="shared" si="49"/>
        <v>SIM</v>
      </c>
      <c r="J3140" s="123"/>
      <c r="K3140" s="123"/>
      <c r="L3140" s="123"/>
      <c r="M3140" s="98"/>
      <c r="N3140" s="118"/>
    </row>
    <row r="3141" spans="1:14" x14ac:dyDescent="0.25">
      <c r="A3141" s="130">
        <v>12247755000174</v>
      </c>
      <c r="B3141" s="98" t="s">
        <v>12346</v>
      </c>
      <c r="C3141" s="123" t="s">
        <v>29</v>
      </c>
      <c r="D3141" s="98" t="s">
        <v>13667</v>
      </c>
      <c r="E3141" s="98" t="s">
        <v>13668</v>
      </c>
      <c r="F3141" s="124">
        <v>11</v>
      </c>
      <c r="G3141" s="112">
        <v>38714</v>
      </c>
      <c r="H3141" s="98"/>
      <c r="I3141" s="123" t="str">
        <f t="shared" si="49"/>
        <v>NÃO</v>
      </c>
      <c r="J3141" s="123"/>
      <c r="K3141" s="123"/>
      <c r="L3141" s="123"/>
      <c r="M3141" s="98" t="s">
        <v>13703</v>
      </c>
      <c r="N3141" s="118"/>
    </row>
    <row r="3142" spans="1:14" x14ac:dyDescent="0.25">
      <c r="A3142" s="130">
        <v>87613394000131</v>
      </c>
      <c r="B3142" s="98" t="s">
        <v>12347</v>
      </c>
      <c r="C3142" s="123" t="s">
        <v>3812</v>
      </c>
      <c r="D3142" s="98" t="s">
        <v>13667</v>
      </c>
      <c r="E3142" s="98" t="s">
        <v>13668</v>
      </c>
      <c r="F3142" s="124">
        <v>11</v>
      </c>
      <c r="G3142" s="112">
        <v>40087</v>
      </c>
      <c r="H3142" s="98"/>
      <c r="I3142" s="123" t="str">
        <f t="shared" si="49"/>
        <v>NÃO</v>
      </c>
      <c r="J3142" s="123"/>
      <c r="K3142" s="123"/>
      <c r="L3142" s="123"/>
      <c r="M3142" s="98"/>
      <c r="N3142" s="118"/>
    </row>
    <row r="3143" spans="1:14" x14ac:dyDescent="0.25">
      <c r="A3143" s="130">
        <v>88414552000197</v>
      </c>
      <c r="B3143" s="98" t="s">
        <v>12348</v>
      </c>
      <c r="C3143" s="123" t="s">
        <v>3812</v>
      </c>
      <c r="D3143" s="98" t="s">
        <v>13667</v>
      </c>
      <c r="E3143" s="98" t="s">
        <v>13668</v>
      </c>
      <c r="F3143" s="124">
        <v>11</v>
      </c>
      <c r="G3143" s="112">
        <v>40534</v>
      </c>
      <c r="H3143" s="98"/>
      <c r="I3143" s="123" t="str">
        <f t="shared" si="49"/>
        <v>NÃO</v>
      </c>
      <c r="J3143" s="123"/>
      <c r="K3143" s="123"/>
      <c r="L3143" s="123"/>
      <c r="M3143" s="98"/>
      <c r="N3143" s="118"/>
    </row>
    <row r="3144" spans="1:14" x14ac:dyDescent="0.25">
      <c r="A3144" s="130">
        <v>87572046000163</v>
      </c>
      <c r="B3144" s="98" t="s">
        <v>12349</v>
      </c>
      <c r="C3144" s="123" t="s">
        <v>3812</v>
      </c>
      <c r="D3144" s="98" t="s">
        <v>13667</v>
      </c>
      <c r="E3144" s="98" t="s">
        <v>13668</v>
      </c>
      <c r="F3144" s="124">
        <v>12</v>
      </c>
      <c r="G3144" s="112">
        <v>43466</v>
      </c>
      <c r="H3144" s="98"/>
      <c r="I3144" s="123" t="str">
        <f t="shared" si="49"/>
        <v>NÃO</v>
      </c>
      <c r="J3144" s="123"/>
      <c r="K3144" s="123"/>
      <c r="L3144" s="123"/>
      <c r="M3144" s="98"/>
      <c r="N3144" s="118"/>
    </row>
    <row r="3145" spans="1:14" x14ac:dyDescent="0.25">
      <c r="A3145" s="130">
        <v>76910900000138</v>
      </c>
      <c r="B3145" s="98" t="s">
        <v>12350</v>
      </c>
      <c r="C3145" s="123" t="s">
        <v>3143</v>
      </c>
      <c r="D3145" s="98" t="s">
        <v>13667</v>
      </c>
      <c r="E3145" s="98" t="s">
        <v>13668</v>
      </c>
      <c r="F3145" s="124">
        <v>11</v>
      </c>
      <c r="G3145" s="112">
        <v>40165</v>
      </c>
      <c r="H3145" s="98"/>
      <c r="I3145" s="123" t="str">
        <f t="shared" si="49"/>
        <v>NÃO</v>
      </c>
      <c r="J3145" s="123"/>
      <c r="K3145" s="123"/>
      <c r="L3145" s="123"/>
      <c r="M3145" s="98"/>
      <c r="N3145" s="118"/>
    </row>
    <row r="3146" spans="1:14" x14ac:dyDescent="0.25">
      <c r="A3146" s="130">
        <v>46410866000171</v>
      </c>
      <c r="B3146" s="98" t="s">
        <v>12351</v>
      </c>
      <c r="C3146" s="123" t="s">
        <v>4626</v>
      </c>
      <c r="D3146" s="98" t="s">
        <v>13667</v>
      </c>
      <c r="E3146" s="98" t="s">
        <v>13668</v>
      </c>
      <c r="F3146" s="124">
        <v>11</v>
      </c>
      <c r="G3146" s="112">
        <v>41128</v>
      </c>
      <c r="H3146" s="98"/>
      <c r="I3146" s="123" t="str">
        <f t="shared" si="49"/>
        <v>NÃO</v>
      </c>
      <c r="J3146" s="123"/>
      <c r="K3146" s="123"/>
      <c r="L3146" s="123"/>
      <c r="M3146" s="98"/>
      <c r="N3146" s="118"/>
    </row>
    <row r="3147" spans="1:14" x14ac:dyDescent="0.25">
      <c r="A3147" s="130">
        <v>7615750000117</v>
      </c>
      <c r="B3147" s="98" t="s">
        <v>12352</v>
      </c>
      <c r="C3147" s="123" t="s">
        <v>634</v>
      </c>
      <c r="D3147" s="98" t="s">
        <v>13667</v>
      </c>
      <c r="E3147" s="98" t="s">
        <v>13668</v>
      </c>
      <c r="F3147" s="124">
        <v>14</v>
      </c>
      <c r="G3147" s="112">
        <v>44105</v>
      </c>
      <c r="H3147" s="98"/>
      <c r="I3147" s="123" t="str">
        <f t="shared" si="49"/>
        <v>SIM</v>
      </c>
      <c r="J3147" s="123"/>
      <c r="K3147" s="123"/>
      <c r="L3147" s="123"/>
      <c r="M3147" s="98"/>
      <c r="N3147" s="118"/>
    </row>
    <row r="3148" spans="1:14" x14ac:dyDescent="0.25">
      <c r="A3148" s="130">
        <v>6553762000100</v>
      </c>
      <c r="B3148" s="98" t="s">
        <v>12353</v>
      </c>
      <c r="C3148" s="123" t="s">
        <v>2926</v>
      </c>
      <c r="D3148" s="98" t="s">
        <v>13667</v>
      </c>
      <c r="E3148" s="98" t="s">
        <v>13668</v>
      </c>
      <c r="F3148" s="124">
        <v>11</v>
      </c>
      <c r="G3148" s="112">
        <v>40052</v>
      </c>
      <c r="H3148" s="98"/>
      <c r="I3148" s="123" t="str">
        <f t="shared" si="49"/>
        <v>NÃO</v>
      </c>
      <c r="J3148" s="123"/>
      <c r="K3148" s="123"/>
      <c r="L3148" s="123"/>
      <c r="M3148" s="98"/>
      <c r="N3148" s="118"/>
    </row>
    <row r="3149" spans="1:14" x14ac:dyDescent="0.25">
      <c r="A3149" s="130">
        <v>45131885000104</v>
      </c>
      <c r="B3149" s="98" t="s">
        <v>12354</v>
      </c>
      <c r="C3149" s="123" t="s">
        <v>4626</v>
      </c>
      <c r="D3149" s="98" t="s">
        <v>13667</v>
      </c>
      <c r="E3149" s="98" t="s">
        <v>13668</v>
      </c>
      <c r="F3149" s="124">
        <v>14</v>
      </c>
      <c r="G3149" s="112">
        <v>44105</v>
      </c>
      <c r="H3149" s="98"/>
      <c r="I3149" s="123" t="str">
        <f t="shared" si="49"/>
        <v>SIM</v>
      </c>
      <c r="J3149" s="123"/>
      <c r="K3149" s="123"/>
      <c r="L3149" s="123"/>
      <c r="M3149" s="98"/>
      <c r="N3149" s="118"/>
    </row>
    <row r="3150" spans="1:14" x14ac:dyDescent="0.25">
      <c r="A3150" s="130">
        <v>18017392000167</v>
      </c>
      <c r="B3150" s="98" t="s">
        <v>12355</v>
      </c>
      <c r="C3150" s="123" t="s">
        <v>1356</v>
      </c>
      <c r="D3150" s="98" t="s">
        <v>13667</v>
      </c>
      <c r="E3150" s="98" t="s">
        <v>13668</v>
      </c>
      <c r="F3150" s="124">
        <v>11</v>
      </c>
      <c r="G3150" s="112">
        <v>43783</v>
      </c>
      <c r="H3150" s="98"/>
      <c r="I3150" s="123" t="str">
        <f t="shared" si="49"/>
        <v>NÃO</v>
      </c>
      <c r="J3150" s="123"/>
      <c r="K3150" s="123"/>
      <c r="L3150" s="123"/>
      <c r="M3150" s="98"/>
      <c r="N3150" s="118"/>
    </row>
    <row r="3151" spans="1:14" x14ac:dyDescent="0.25">
      <c r="A3151" s="130">
        <v>2879138000138</v>
      </c>
      <c r="B3151" s="98" t="s">
        <v>12356</v>
      </c>
      <c r="C3151" s="123" t="s">
        <v>901</v>
      </c>
      <c r="D3151" s="98" t="s">
        <v>13667</v>
      </c>
      <c r="E3151" s="98" t="s">
        <v>13668</v>
      </c>
      <c r="F3151" s="124">
        <v>14</v>
      </c>
      <c r="G3151" s="112">
        <v>44075</v>
      </c>
      <c r="H3151" s="98"/>
      <c r="I3151" s="123" t="str">
        <f t="shared" si="49"/>
        <v>SIM</v>
      </c>
      <c r="J3151" s="123"/>
      <c r="K3151" s="123"/>
      <c r="L3151" s="123"/>
      <c r="M3151" s="98"/>
      <c r="N3151" s="118"/>
    </row>
    <row r="3152" spans="1:14" x14ac:dyDescent="0.25">
      <c r="A3152" s="130">
        <v>75771204000125</v>
      </c>
      <c r="B3152" s="98" t="s">
        <v>12357</v>
      </c>
      <c r="C3152" s="123" t="s">
        <v>3143</v>
      </c>
      <c r="D3152" s="98" t="s">
        <v>13667</v>
      </c>
      <c r="E3152" s="98" t="s">
        <v>13668</v>
      </c>
      <c r="F3152" s="124">
        <v>11</v>
      </c>
      <c r="G3152" s="112">
        <v>40479</v>
      </c>
      <c r="H3152" s="98"/>
      <c r="I3152" s="123" t="str">
        <f t="shared" si="49"/>
        <v>NÃO</v>
      </c>
      <c r="J3152" s="123"/>
      <c r="K3152" s="123"/>
      <c r="L3152" s="123"/>
      <c r="M3152" s="98" t="s">
        <v>15785</v>
      </c>
      <c r="N3152" s="118"/>
    </row>
    <row r="3153" spans="1:14" x14ac:dyDescent="0.25">
      <c r="A3153" s="130">
        <v>46522991000173</v>
      </c>
      <c r="B3153" s="98" t="s">
        <v>12358</v>
      </c>
      <c r="C3153" s="123" t="s">
        <v>4626</v>
      </c>
      <c r="D3153" s="98" t="s">
        <v>13667</v>
      </c>
      <c r="E3153" s="98" t="s">
        <v>13668</v>
      </c>
      <c r="F3153" s="124">
        <v>11</v>
      </c>
      <c r="G3153" s="112">
        <v>43101</v>
      </c>
      <c r="H3153" s="98"/>
      <c r="I3153" s="123" t="str">
        <f t="shared" si="49"/>
        <v>NÃO</v>
      </c>
      <c r="J3153" s="123"/>
      <c r="K3153" s="123"/>
      <c r="L3153" s="123"/>
      <c r="M3153" s="98"/>
      <c r="N3153" s="118"/>
    </row>
    <row r="3154" spans="1:14" x14ac:dyDescent="0.25">
      <c r="A3154" s="130">
        <v>24772147000168</v>
      </c>
      <c r="B3154" s="98" t="s">
        <v>12359</v>
      </c>
      <c r="C3154" s="123" t="s">
        <v>2274</v>
      </c>
      <c r="D3154" s="98" t="s">
        <v>13667</v>
      </c>
      <c r="E3154" s="98" t="s">
        <v>13668</v>
      </c>
      <c r="F3154" s="124">
        <v>11</v>
      </c>
      <c r="G3154" s="112">
        <v>43844</v>
      </c>
      <c r="H3154" s="98"/>
      <c r="I3154" s="123" t="str">
        <f t="shared" si="49"/>
        <v>NÃO</v>
      </c>
      <c r="J3154" s="123"/>
      <c r="K3154" s="123"/>
      <c r="L3154" s="123"/>
      <c r="M3154" s="98"/>
      <c r="N3154" s="118"/>
    </row>
    <row r="3155" spans="1:14" x14ac:dyDescent="0.25">
      <c r="A3155" s="130">
        <v>76402882000183</v>
      </c>
      <c r="B3155" s="98" t="s">
        <v>12360</v>
      </c>
      <c r="C3155" s="123" t="s">
        <v>3143</v>
      </c>
      <c r="D3155" s="98" t="s">
        <v>13667</v>
      </c>
      <c r="E3155" s="98" t="s">
        <v>13668</v>
      </c>
      <c r="F3155" s="124">
        <v>11</v>
      </c>
      <c r="G3155" s="112">
        <v>42370</v>
      </c>
      <c r="H3155" s="98"/>
      <c r="I3155" s="123" t="str">
        <f t="shared" si="49"/>
        <v>NÃO</v>
      </c>
      <c r="J3155" s="123"/>
      <c r="K3155" s="123"/>
      <c r="L3155" s="123"/>
      <c r="M3155" s="98" t="s">
        <v>15790</v>
      </c>
      <c r="N3155" s="118"/>
    </row>
    <row r="3156" spans="1:14" x14ac:dyDescent="0.25">
      <c r="A3156" s="130">
        <v>21461546000110</v>
      </c>
      <c r="B3156" s="98" t="s">
        <v>12361</v>
      </c>
      <c r="C3156" s="123" t="s">
        <v>1356</v>
      </c>
      <c r="D3156" s="98" t="s">
        <v>13667</v>
      </c>
      <c r="E3156" s="98" t="s">
        <v>13668</v>
      </c>
      <c r="F3156" s="124">
        <v>11</v>
      </c>
      <c r="G3156" s="112">
        <v>40248</v>
      </c>
      <c r="H3156" s="98"/>
      <c r="I3156" s="123" t="str">
        <f t="shared" si="49"/>
        <v>NÃO</v>
      </c>
      <c r="J3156" s="123"/>
      <c r="K3156" s="123"/>
      <c r="L3156" s="123"/>
      <c r="M3156" s="98" t="s">
        <v>13710</v>
      </c>
      <c r="N3156" s="118"/>
    </row>
    <row r="3157" spans="1:14" x14ac:dyDescent="0.25">
      <c r="A3157" s="130">
        <v>18306654000103</v>
      </c>
      <c r="B3157" s="98" t="s">
        <v>12362</v>
      </c>
      <c r="C3157" s="123" t="s">
        <v>1356</v>
      </c>
      <c r="D3157" s="98" t="s">
        <v>13667</v>
      </c>
      <c r="E3157" s="98" t="s">
        <v>13668</v>
      </c>
      <c r="F3157" s="124">
        <v>11</v>
      </c>
      <c r="G3157" s="112">
        <v>40634</v>
      </c>
      <c r="H3157" s="98"/>
      <c r="I3157" s="123" t="str">
        <f t="shared" si="49"/>
        <v>NÃO</v>
      </c>
      <c r="J3157" s="123"/>
      <c r="K3157" s="123"/>
      <c r="L3157" s="123"/>
      <c r="M3157" s="98"/>
      <c r="N3157" s="118"/>
    </row>
    <row r="3158" spans="1:14" x14ac:dyDescent="0.25">
      <c r="A3158" s="130">
        <v>12247946000136</v>
      </c>
      <c r="B3158" s="98" t="s">
        <v>12363</v>
      </c>
      <c r="C3158" s="123" t="s">
        <v>29</v>
      </c>
      <c r="D3158" s="98" t="s">
        <v>13667</v>
      </c>
      <c r="E3158" s="98" t="s">
        <v>13668</v>
      </c>
      <c r="F3158" s="124">
        <v>11</v>
      </c>
      <c r="G3158" s="112">
        <v>39123</v>
      </c>
      <c r="H3158" s="98"/>
      <c r="I3158" s="123" t="str">
        <f t="shared" si="49"/>
        <v>NÃO</v>
      </c>
      <c r="J3158" s="123"/>
      <c r="K3158" s="123"/>
      <c r="L3158" s="123"/>
      <c r="M3158" s="98"/>
      <c r="N3158" s="118"/>
    </row>
    <row r="3159" spans="1:14" x14ac:dyDescent="0.25">
      <c r="A3159" s="130">
        <v>39485396000140</v>
      </c>
      <c r="B3159" s="98" t="s">
        <v>12364</v>
      </c>
      <c r="C3159" s="123" t="s">
        <v>3513</v>
      </c>
      <c r="D3159" s="98" t="s">
        <v>13667</v>
      </c>
      <c r="E3159" s="98" t="s">
        <v>13668</v>
      </c>
      <c r="F3159" s="124">
        <v>11</v>
      </c>
      <c r="G3159" s="112">
        <v>42748</v>
      </c>
      <c r="H3159" s="98"/>
      <c r="I3159" s="123" t="str">
        <f t="shared" si="49"/>
        <v>NÃO</v>
      </c>
      <c r="J3159" s="123"/>
      <c r="K3159" s="123"/>
      <c r="L3159" s="123"/>
      <c r="M3159" s="98" t="s">
        <v>15986</v>
      </c>
      <c r="N3159" s="118"/>
    </row>
    <row r="3160" spans="1:14" x14ac:dyDescent="0.25">
      <c r="A3160" s="130">
        <v>1612476000146</v>
      </c>
      <c r="B3160" s="98" t="s">
        <v>12365</v>
      </c>
      <c r="C3160" s="123" t="s">
        <v>1356</v>
      </c>
      <c r="D3160" s="98" t="s">
        <v>13667</v>
      </c>
      <c r="E3160" s="98" t="s">
        <v>13668</v>
      </c>
      <c r="F3160" s="124">
        <v>11</v>
      </c>
      <c r="G3160" s="112">
        <v>41606</v>
      </c>
      <c r="H3160" s="98"/>
      <c r="I3160" s="123" t="str">
        <f t="shared" si="49"/>
        <v>NÃO</v>
      </c>
      <c r="J3160" s="123"/>
      <c r="K3160" s="123"/>
      <c r="L3160" s="123"/>
      <c r="M3160" s="98" t="s">
        <v>14652</v>
      </c>
      <c r="N3160" s="118"/>
    </row>
    <row r="3161" spans="1:14" x14ac:dyDescent="0.25">
      <c r="A3161" s="130">
        <v>75788349000139</v>
      </c>
      <c r="B3161" s="98" t="s">
        <v>12366</v>
      </c>
      <c r="C3161" s="123" t="s">
        <v>3143</v>
      </c>
      <c r="D3161" s="98" t="s">
        <v>13667</v>
      </c>
      <c r="E3161" s="98" t="s">
        <v>13668</v>
      </c>
      <c r="F3161" s="124">
        <v>14</v>
      </c>
      <c r="G3161" s="112">
        <v>44030</v>
      </c>
      <c r="H3161" s="98"/>
      <c r="I3161" s="123" t="str">
        <f t="shared" si="49"/>
        <v>SIM</v>
      </c>
      <c r="J3161" s="123"/>
      <c r="K3161" s="123"/>
      <c r="L3161" s="123"/>
      <c r="M3161" s="98"/>
      <c r="N3161" s="118"/>
    </row>
    <row r="3162" spans="1:14" x14ac:dyDescent="0.25">
      <c r="A3162" s="130">
        <v>92401561000110</v>
      </c>
      <c r="B3162" s="98" t="s">
        <v>12367</v>
      </c>
      <c r="C3162" s="123" t="s">
        <v>3812</v>
      </c>
      <c r="D3162" s="98" t="s">
        <v>13667</v>
      </c>
      <c r="E3162" s="98" t="s">
        <v>13668</v>
      </c>
      <c r="F3162" s="124">
        <v>11</v>
      </c>
      <c r="G3162" s="112">
        <v>39372</v>
      </c>
      <c r="H3162" s="98"/>
      <c r="I3162" s="123" t="str">
        <f t="shared" si="49"/>
        <v>NÃO</v>
      </c>
      <c r="J3162" s="123"/>
      <c r="K3162" s="123"/>
      <c r="L3162" s="123"/>
      <c r="M3162" s="98" t="s">
        <v>13728</v>
      </c>
      <c r="N3162" s="118"/>
    </row>
    <row r="3163" spans="1:14" x14ac:dyDescent="0.25">
      <c r="A3163" s="130">
        <v>1223916000173</v>
      </c>
      <c r="B3163" s="98" t="s">
        <v>12368</v>
      </c>
      <c r="C3163" s="123" t="s">
        <v>901</v>
      </c>
      <c r="D3163" s="98" t="s">
        <v>13667</v>
      </c>
      <c r="E3163" s="98" t="s">
        <v>13668</v>
      </c>
      <c r="F3163" s="124">
        <v>11</v>
      </c>
      <c r="G3163" s="112">
        <v>41974</v>
      </c>
      <c r="H3163" s="98"/>
      <c r="I3163" s="123" t="str">
        <f t="shared" si="49"/>
        <v>NÃO</v>
      </c>
      <c r="J3163" s="123"/>
      <c r="K3163" s="123"/>
      <c r="L3163" s="123"/>
      <c r="M3163" s="98" t="s">
        <v>14252</v>
      </c>
      <c r="N3163" s="118"/>
    </row>
    <row r="3164" spans="1:14" x14ac:dyDescent="0.25">
      <c r="A3164" s="130">
        <v>83102459000123</v>
      </c>
      <c r="B3164" s="98" t="s">
        <v>12369</v>
      </c>
      <c r="C3164" s="123" t="s">
        <v>4289</v>
      </c>
      <c r="D3164" s="98" t="s">
        <v>13667</v>
      </c>
      <c r="E3164" s="98" t="s">
        <v>13668</v>
      </c>
      <c r="F3164" s="124">
        <v>14</v>
      </c>
      <c r="G3164" s="112">
        <v>44044</v>
      </c>
      <c r="H3164" s="98"/>
      <c r="I3164" s="123" t="str">
        <f t="shared" si="49"/>
        <v>SIM</v>
      </c>
      <c r="J3164" s="123"/>
      <c r="K3164" s="123"/>
      <c r="L3164" s="123"/>
      <c r="M3164" s="98"/>
      <c r="N3164" s="118"/>
    </row>
    <row r="3165" spans="1:14" x14ac:dyDescent="0.25">
      <c r="A3165" s="130">
        <v>12207544000108</v>
      </c>
      <c r="B3165" s="98" t="s">
        <v>12370</v>
      </c>
      <c r="C3165" s="123" t="s">
        <v>29</v>
      </c>
      <c r="D3165" s="98" t="s">
        <v>13667</v>
      </c>
      <c r="E3165" s="98" t="s">
        <v>13668</v>
      </c>
      <c r="F3165" s="124">
        <v>11</v>
      </c>
      <c r="G3165" s="112">
        <v>37691</v>
      </c>
      <c r="H3165" s="98"/>
      <c r="I3165" s="123" t="str">
        <f t="shared" si="49"/>
        <v>NÃO</v>
      </c>
      <c r="J3165" s="123"/>
      <c r="K3165" s="123"/>
      <c r="L3165" s="123"/>
      <c r="M3165" s="98"/>
      <c r="N3165" s="118"/>
    </row>
    <row r="3166" spans="1:14" x14ac:dyDescent="0.25">
      <c r="A3166" s="130">
        <v>3162047000140</v>
      </c>
      <c r="B3166" s="98" t="s">
        <v>12371</v>
      </c>
      <c r="C3166" s="123" t="s">
        <v>2197</v>
      </c>
      <c r="D3166" s="98" t="s">
        <v>13667</v>
      </c>
      <c r="E3166" s="98" t="s">
        <v>13668</v>
      </c>
      <c r="F3166" s="124">
        <v>11</v>
      </c>
      <c r="G3166" s="112">
        <v>40673</v>
      </c>
      <c r="H3166" s="98"/>
      <c r="I3166" s="123" t="str">
        <f t="shared" si="49"/>
        <v>NÃO</v>
      </c>
      <c r="J3166" s="123"/>
      <c r="K3166" s="123"/>
      <c r="L3166" s="123"/>
      <c r="M3166" s="98"/>
      <c r="N3166" s="118"/>
    </row>
    <row r="3167" spans="1:14" x14ac:dyDescent="0.25">
      <c r="A3167" s="130" t="s">
        <v>17083</v>
      </c>
      <c r="B3167" s="98" t="s">
        <v>12405</v>
      </c>
      <c r="C3167" s="123" t="s">
        <v>3601</v>
      </c>
      <c r="D3167" s="98" t="s">
        <v>13667</v>
      </c>
      <c r="E3167" s="98" t="s">
        <v>13668</v>
      </c>
      <c r="F3167" s="124">
        <v>14</v>
      </c>
      <c r="G3167" s="112"/>
      <c r="H3167" s="98"/>
      <c r="I3167" s="123" t="str">
        <f t="shared" si="49"/>
        <v>SIM</v>
      </c>
      <c r="J3167" s="123"/>
      <c r="K3167" s="123"/>
      <c r="L3167" s="123"/>
      <c r="M3167" s="98"/>
      <c r="N3167" s="118"/>
    </row>
    <row r="3168" spans="1:14" x14ac:dyDescent="0.25">
      <c r="A3168" s="130">
        <v>76970383000192</v>
      </c>
      <c r="B3168" s="98" t="s">
        <v>12372</v>
      </c>
      <c r="C3168" s="123" t="s">
        <v>3143</v>
      </c>
      <c r="D3168" s="98" t="s">
        <v>13667</v>
      </c>
      <c r="E3168" s="98" t="s">
        <v>13668</v>
      </c>
      <c r="F3168" s="124">
        <v>11</v>
      </c>
      <c r="G3168" s="112">
        <v>40817</v>
      </c>
      <c r="H3168" s="98"/>
      <c r="I3168" s="123" t="str">
        <f t="shared" si="49"/>
        <v>NÃO</v>
      </c>
      <c r="J3168" s="123"/>
      <c r="K3168" s="123"/>
      <c r="L3168" s="123"/>
      <c r="M3168" s="98"/>
      <c r="N3168" s="118"/>
    </row>
    <row r="3169" spans="1:14" x14ac:dyDescent="0.25">
      <c r="A3169" s="130">
        <v>1609402000150</v>
      </c>
      <c r="B3169" s="98" t="s">
        <v>12373</v>
      </c>
      <c r="C3169" s="123" t="s">
        <v>3812</v>
      </c>
      <c r="D3169" s="98" t="s">
        <v>13667</v>
      </c>
      <c r="E3169" s="98" t="s">
        <v>13668</v>
      </c>
      <c r="F3169" s="124">
        <v>11</v>
      </c>
      <c r="G3169" s="112">
        <v>40609</v>
      </c>
      <c r="H3169" s="98"/>
      <c r="I3169" s="123" t="str">
        <f t="shared" si="49"/>
        <v>NÃO</v>
      </c>
      <c r="J3169" s="123"/>
      <c r="K3169" s="123"/>
      <c r="L3169" s="123"/>
      <c r="M3169" s="98" t="s">
        <v>13703</v>
      </c>
      <c r="N3169" s="118"/>
    </row>
    <row r="3170" spans="1:14" x14ac:dyDescent="0.25">
      <c r="A3170" s="130">
        <v>4279238000159</v>
      </c>
      <c r="B3170" s="98" t="s">
        <v>12374</v>
      </c>
      <c r="C3170" s="123" t="s">
        <v>3747</v>
      </c>
      <c r="D3170" s="98" t="s">
        <v>13667</v>
      </c>
      <c r="E3170" s="98" t="s">
        <v>13668</v>
      </c>
      <c r="F3170" s="124">
        <v>14</v>
      </c>
      <c r="G3170" s="112">
        <v>43831</v>
      </c>
      <c r="H3170" s="98"/>
      <c r="I3170" s="123" t="str">
        <f t="shared" si="49"/>
        <v>SIM</v>
      </c>
      <c r="J3170" s="123"/>
      <c r="K3170" s="123"/>
      <c r="L3170" s="123"/>
      <c r="M3170" s="98"/>
      <c r="N3170" s="118"/>
    </row>
    <row r="3171" spans="1:14" x14ac:dyDescent="0.25">
      <c r="A3171" s="130">
        <v>1165729000180</v>
      </c>
      <c r="B3171" s="98" t="s">
        <v>12375</v>
      </c>
      <c r="C3171" s="123" t="s">
        <v>901</v>
      </c>
      <c r="D3171" s="98" t="s">
        <v>13667</v>
      </c>
      <c r="E3171" s="98" t="s">
        <v>13668</v>
      </c>
      <c r="F3171" s="124">
        <v>14</v>
      </c>
      <c r="G3171" s="112">
        <v>44136</v>
      </c>
      <c r="H3171" s="98"/>
      <c r="I3171" s="123" t="str">
        <f t="shared" si="49"/>
        <v>SIM</v>
      </c>
      <c r="J3171" s="123"/>
      <c r="K3171" s="123"/>
      <c r="L3171" s="123"/>
      <c r="M3171" s="98"/>
      <c r="N3171" s="118"/>
    </row>
    <row r="3172" spans="1:14" x14ac:dyDescent="0.25">
      <c r="A3172" s="130">
        <v>76245042000154</v>
      </c>
      <c r="B3172" s="98" t="s">
        <v>12376</v>
      </c>
      <c r="C3172" s="123" t="s">
        <v>3143</v>
      </c>
      <c r="D3172" s="98" t="s">
        <v>13667</v>
      </c>
      <c r="E3172" s="98" t="s">
        <v>13668</v>
      </c>
      <c r="F3172" s="124">
        <v>11</v>
      </c>
      <c r="G3172" s="112">
        <v>37505</v>
      </c>
      <c r="H3172" s="98"/>
      <c r="I3172" s="123" t="str">
        <f t="shared" si="49"/>
        <v>NÃO</v>
      </c>
      <c r="J3172" s="123"/>
      <c r="K3172" s="123"/>
      <c r="L3172" s="123"/>
      <c r="M3172" s="98" t="s">
        <v>13534</v>
      </c>
      <c r="N3172" s="118"/>
    </row>
    <row r="3173" spans="1:14" x14ac:dyDescent="0.25">
      <c r="A3173" s="130">
        <v>10091544000160</v>
      </c>
      <c r="B3173" s="98" t="s">
        <v>12377</v>
      </c>
      <c r="C3173" s="123" t="s">
        <v>2758</v>
      </c>
      <c r="D3173" s="98" t="s">
        <v>13667</v>
      </c>
      <c r="E3173" s="98" t="s">
        <v>13668</v>
      </c>
      <c r="F3173" s="124">
        <v>11</v>
      </c>
      <c r="G3173" s="112">
        <v>40906</v>
      </c>
      <c r="H3173" s="98"/>
      <c r="I3173" s="123" t="str">
        <f t="shared" si="49"/>
        <v>NÃO</v>
      </c>
      <c r="J3173" s="123"/>
      <c r="K3173" s="123"/>
      <c r="L3173" s="123"/>
      <c r="M3173" s="98" t="s">
        <v>15392</v>
      </c>
      <c r="N3173" s="118"/>
    </row>
    <row r="3174" spans="1:14" x14ac:dyDescent="0.25">
      <c r="A3174" s="130">
        <v>3783859000102</v>
      </c>
      <c r="B3174" s="98" t="s">
        <v>12378</v>
      </c>
      <c r="C3174" s="123" t="s">
        <v>2197</v>
      </c>
      <c r="D3174" s="98" t="s">
        <v>13667</v>
      </c>
      <c r="E3174" s="98" t="s">
        <v>13668</v>
      </c>
      <c r="F3174" s="124">
        <v>11</v>
      </c>
      <c r="G3174" s="112">
        <v>40201</v>
      </c>
      <c r="H3174" s="98"/>
      <c r="I3174" s="123" t="str">
        <f t="shared" si="49"/>
        <v>NÃO</v>
      </c>
      <c r="J3174" s="123"/>
      <c r="K3174" s="123"/>
      <c r="L3174" s="123"/>
      <c r="M3174" s="98"/>
      <c r="N3174" s="118"/>
    </row>
    <row r="3175" spans="1:14" x14ac:dyDescent="0.25">
      <c r="A3175" s="130">
        <v>15023948000130</v>
      </c>
      <c r="B3175" s="98" t="s">
        <v>12379</v>
      </c>
      <c r="C3175" s="123" t="s">
        <v>2274</v>
      </c>
      <c r="D3175" s="98" t="s">
        <v>13667</v>
      </c>
      <c r="E3175" s="98" t="s">
        <v>13668</v>
      </c>
      <c r="F3175" s="124">
        <v>14</v>
      </c>
      <c r="G3175" s="112">
        <v>44075</v>
      </c>
      <c r="H3175" s="98"/>
      <c r="I3175" s="123" t="str">
        <f t="shared" si="49"/>
        <v>SIM</v>
      </c>
      <c r="J3175" s="123"/>
      <c r="K3175" s="123"/>
      <c r="L3175" s="123"/>
      <c r="M3175" s="98"/>
      <c r="N3175" s="118"/>
    </row>
    <row r="3176" spans="1:14" x14ac:dyDescent="0.25">
      <c r="A3176" s="130">
        <v>18316166000187</v>
      </c>
      <c r="B3176" s="98" t="s">
        <v>12380</v>
      </c>
      <c r="C3176" s="123" t="s">
        <v>1356</v>
      </c>
      <c r="D3176" s="98" t="s">
        <v>13667</v>
      </c>
      <c r="E3176" s="98" t="s">
        <v>13668</v>
      </c>
      <c r="F3176" s="124">
        <v>11</v>
      </c>
      <c r="G3176" s="112">
        <v>39232</v>
      </c>
      <c r="H3176" s="98"/>
      <c r="I3176" s="123" t="str">
        <f t="shared" si="49"/>
        <v>NÃO</v>
      </c>
      <c r="J3176" s="123"/>
      <c r="K3176" s="123"/>
      <c r="L3176" s="123"/>
      <c r="M3176" s="98"/>
      <c r="N3176" s="118"/>
    </row>
    <row r="3177" spans="1:14" x14ac:dyDescent="0.25">
      <c r="A3177" s="130">
        <v>2917132000108</v>
      </c>
      <c r="B3177" s="98" t="s">
        <v>12381</v>
      </c>
      <c r="C3177" s="123" t="s">
        <v>29</v>
      </c>
      <c r="D3177" s="98" t="s">
        <v>13667</v>
      </c>
      <c r="E3177" s="98" t="s">
        <v>13668</v>
      </c>
      <c r="F3177" s="124">
        <v>11</v>
      </c>
      <c r="G3177" s="112">
        <v>40624</v>
      </c>
      <c r="H3177" s="98"/>
      <c r="I3177" s="123" t="str">
        <f t="shared" si="49"/>
        <v>NÃO</v>
      </c>
      <c r="J3177" s="123"/>
      <c r="K3177" s="123"/>
      <c r="L3177" s="123"/>
      <c r="M3177" s="98" t="s">
        <v>13728</v>
      </c>
      <c r="N3177" s="118"/>
    </row>
    <row r="3178" spans="1:14" x14ac:dyDescent="0.25">
      <c r="A3178" s="130">
        <v>13894878000160</v>
      </c>
      <c r="B3178" s="98" t="s">
        <v>12382</v>
      </c>
      <c r="C3178" s="123" t="s">
        <v>215</v>
      </c>
      <c r="D3178" s="98" t="s">
        <v>13667</v>
      </c>
      <c r="E3178" s="98" t="s">
        <v>13668</v>
      </c>
      <c r="F3178" s="124">
        <v>11</v>
      </c>
      <c r="G3178" s="112">
        <v>39975</v>
      </c>
      <c r="H3178" s="98"/>
      <c r="I3178" s="123" t="str">
        <f t="shared" si="49"/>
        <v>NÃO</v>
      </c>
      <c r="J3178" s="123"/>
      <c r="K3178" s="123"/>
      <c r="L3178" s="123"/>
      <c r="M3178" s="98"/>
      <c r="N3178" s="118"/>
    </row>
    <row r="3179" spans="1:14" x14ac:dyDescent="0.25">
      <c r="A3179" s="130">
        <v>27165653000187</v>
      </c>
      <c r="B3179" s="98" t="s">
        <v>12383</v>
      </c>
      <c r="C3179" s="123" t="s">
        <v>821</v>
      </c>
      <c r="D3179" s="98" t="s">
        <v>13667</v>
      </c>
      <c r="E3179" s="98" t="s">
        <v>13668</v>
      </c>
      <c r="F3179" s="124">
        <v>11</v>
      </c>
      <c r="G3179" s="112">
        <v>38637</v>
      </c>
      <c r="H3179" s="98"/>
      <c r="I3179" s="123" t="str">
        <f t="shared" si="49"/>
        <v>NÃO</v>
      </c>
      <c r="J3179" s="123"/>
      <c r="K3179" s="123"/>
      <c r="L3179" s="123"/>
      <c r="M3179" s="98" t="s">
        <v>13703</v>
      </c>
      <c r="N3179" s="118"/>
    </row>
    <row r="3180" spans="1:14" x14ac:dyDescent="0.25">
      <c r="A3180" s="130">
        <v>37623501000134</v>
      </c>
      <c r="B3180" s="98" t="s">
        <v>12384</v>
      </c>
      <c r="C3180" s="123" t="s">
        <v>901</v>
      </c>
      <c r="D3180" s="98" t="s">
        <v>13667</v>
      </c>
      <c r="E3180" s="98" t="s">
        <v>13668</v>
      </c>
      <c r="F3180" s="124">
        <v>11</v>
      </c>
      <c r="G3180" s="112">
        <v>42622</v>
      </c>
      <c r="H3180" s="98"/>
      <c r="I3180" s="123" t="str">
        <f t="shared" si="49"/>
        <v>NÃO</v>
      </c>
      <c r="J3180" s="123"/>
      <c r="K3180" s="123"/>
      <c r="L3180" s="123"/>
      <c r="M3180" s="98" t="s">
        <v>14255</v>
      </c>
      <c r="N3180" s="118"/>
    </row>
    <row r="3181" spans="1:14" x14ac:dyDescent="0.25">
      <c r="A3181" s="130">
        <v>4092672000125</v>
      </c>
      <c r="B3181" s="98" t="s">
        <v>12385</v>
      </c>
      <c r="C3181" s="123" t="s">
        <v>3747</v>
      </c>
      <c r="D3181" s="98" t="s">
        <v>13667</v>
      </c>
      <c r="E3181" s="98" t="s">
        <v>13668</v>
      </c>
      <c r="F3181" s="124">
        <v>11</v>
      </c>
      <c r="G3181" s="112">
        <v>42552</v>
      </c>
      <c r="H3181" s="98"/>
      <c r="I3181" s="123" t="str">
        <f t="shared" si="49"/>
        <v>NÃO</v>
      </c>
      <c r="J3181" s="123"/>
      <c r="K3181" s="123"/>
      <c r="L3181" s="123"/>
      <c r="M3181" s="98" t="s">
        <v>16152</v>
      </c>
      <c r="N3181" s="118"/>
    </row>
    <row r="3182" spans="1:14" x14ac:dyDescent="0.25">
      <c r="A3182" s="130">
        <v>82939380000199</v>
      </c>
      <c r="B3182" s="98" t="s">
        <v>12386</v>
      </c>
      <c r="C3182" s="123" t="s">
        <v>4289</v>
      </c>
      <c r="D3182" s="98" t="s">
        <v>13667</v>
      </c>
      <c r="E3182" s="98" t="s">
        <v>13668</v>
      </c>
      <c r="F3182" s="124">
        <v>14</v>
      </c>
      <c r="G3182" s="112">
        <v>44105</v>
      </c>
      <c r="H3182" s="98"/>
      <c r="I3182" s="123" t="str">
        <f t="shared" si="49"/>
        <v>SIM</v>
      </c>
      <c r="J3182" s="123"/>
      <c r="K3182" s="123"/>
      <c r="L3182" s="123"/>
      <c r="M3182" s="98"/>
      <c r="N3182" s="118"/>
    </row>
    <row r="3183" spans="1:14" x14ac:dyDescent="0.25">
      <c r="A3183" s="130">
        <v>11097359000145</v>
      </c>
      <c r="B3183" s="98" t="s">
        <v>12387</v>
      </c>
      <c r="C3183" s="123" t="s">
        <v>2758</v>
      </c>
      <c r="D3183" s="98" t="s">
        <v>13667</v>
      </c>
      <c r="E3183" s="98" t="s">
        <v>13668</v>
      </c>
      <c r="F3183" s="124">
        <v>11</v>
      </c>
      <c r="G3183" s="112">
        <v>39748</v>
      </c>
      <c r="H3183" s="98"/>
      <c r="I3183" s="123" t="str">
        <f t="shared" si="49"/>
        <v>NÃO</v>
      </c>
      <c r="J3183" s="123"/>
      <c r="K3183" s="123"/>
      <c r="L3183" s="123"/>
      <c r="M3183" s="98" t="s">
        <v>15393</v>
      </c>
      <c r="N3183" s="118"/>
    </row>
    <row r="3184" spans="1:14" x14ac:dyDescent="0.25">
      <c r="A3184" s="130">
        <v>31776479000186</v>
      </c>
      <c r="B3184" s="98" t="s">
        <v>12388</v>
      </c>
      <c r="C3184" s="123" t="s">
        <v>821</v>
      </c>
      <c r="D3184" s="98" t="s">
        <v>13667</v>
      </c>
      <c r="E3184" s="98" t="s">
        <v>13668</v>
      </c>
      <c r="F3184" s="124">
        <v>11</v>
      </c>
      <c r="G3184" s="112">
        <v>38596</v>
      </c>
      <c r="H3184" s="98"/>
      <c r="I3184" s="123" t="str">
        <f t="shared" si="49"/>
        <v>NÃO</v>
      </c>
      <c r="J3184" s="123"/>
      <c r="K3184" s="123"/>
      <c r="L3184" s="123"/>
      <c r="M3184" s="98"/>
      <c r="N3184" s="118"/>
    </row>
    <row r="3185" spans="1:14" x14ac:dyDescent="0.25">
      <c r="A3185" s="130">
        <v>8778326000156</v>
      </c>
      <c r="B3185" s="98" t="s">
        <v>12389</v>
      </c>
      <c r="C3185" s="123" t="s">
        <v>2554</v>
      </c>
      <c r="D3185" s="98" t="s">
        <v>13667</v>
      </c>
      <c r="E3185" s="98" t="s">
        <v>13668</v>
      </c>
      <c r="F3185" s="124">
        <v>11</v>
      </c>
      <c r="G3185" s="112">
        <v>38714</v>
      </c>
      <c r="H3185" s="98"/>
      <c r="I3185" s="123" t="str">
        <f t="shared" si="49"/>
        <v>NÃO</v>
      </c>
      <c r="J3185" s="123"/>
      <c r="K3185" s="123"/>
      <c r="L3185" s="123"/>
      <c r="M3185" s="98" t="s">
        <v>15176</v>
      </c>
      <c r="N3185" s="118"/>
    </row>
    <row r="3186" spans="1:14" x14ac:dyDescent="0.25">
      <c r="A3186" s="130">
        <v>16930299000113</v>
      </c>
      <c r="B3186" s="98" t="s">
        <v>12390</v>
      </c>
      <c r="C3186" s="123" t="s">
        <v>1356</v>
      </c>
      <c r="D3186" s="98" t="s">
        <v>13667</v>
      </c>
      <c r="E3186" s="98" t="s">
        <v>13668</v>
      </c>
      <c r="F3186" s="124">
        <v>14</v>
      </c>
      <c r="G3186" s="112">
        <v>44136</v>
      </c>
      <c r="H3186" s="98"/>
      <c r="I3186" s="123" t="str">
        <f t="shared" si="49"/>
        <v>SIM</v>
      </c>
      <c r="J3186" s="123"/>
      <c r="K3186" s="123"/>
      <c r="L3186" s="123"/>
      <c r="M3186" s="98"/>
      <c r="N3186" s="118"/>
    </row>
    <row r="3187" spans="1:14" x14ac:dyDescent="0.25">
      <c r="A3187" s="130">
        <v>46444790000103</v>
      </c>
      <c r="B3187" s="98" t="s">
        <v>12391</v>
      </c>
      <c r="C3187" s="123" t="s">
        <v>4626</v>
      </c>
      <c r="D3187" s="98" t="s">
        <v>13667</v>
      </c>
      <c r="E3187" s="98" t="s">
        <v>13668</v>
      </c>
      <c r="F3187" s="124">
        <v>11</v>
      </c>
      <c r="G3187" s="112">
        <v>42249</v>
      </c>
      <c r="H3187" s="98"/>
      <c r="I3187" s="123" t="str">
        <f t="shared" si="49"/>
        <v>NÃO</v>
      </c>
      <c r="J3187" s="123"/>
      <c r="K3187" s="123"/>
      <c r="L3187" s="123"/>
      <c r="M3187" s="98" t="s">
        <v>16806</v>
      </c>
      <c r="N3187" s="118"/>
    </row>
    <row r="3188" spans="1:14" x14ac:dyDescent="0.25">
      <c r="A3188" s="130">
        <v>10192441000196</v>
      </c>
      <c r="B3188" s="98" t="s">
        <v>12392</v>
      </c>
      <c r="C3188" s="123" t="s">
        <v>2758</v>
      </c>
      <c r="D3188" s="98" t="s">
        <v>13667</v>
      </c>
      <c r="E3188" s="98" t="s">
        <v>13668</v>
      </c>
      <c r="F3188" s="124">
        <v>11</v>
      </c>
      <c r="G3188" s="112">
        <v>38934</v>
      </c>
      <c r="H3188" s="98"/>
      <c r="I3188" s="123" t="str">
        <f t="shared" si="49"/>
        <v>NÃO</v>
      </c>
      <c r="J3188" s="123"/>
      <c r="K3188" s="123"/>
      <c r="L3188" s="123"/>
      <c r="M3188" s="98" t="s">
        <v>15397</v>
      </c>
      <c r="N3188" s="118"/>
    </row>
    <row r="3189" spans="1:14" x14ac:dyDescent="0.25">
      <c r="A3189" s="130">
        <v>6554208000139</v>
      </c>
      <c r="B3189" s="98" t="s">
        <v>12393</v>
      </c>
      <c r="C3189" s="123" t="s">
        <v>2926</v>
      </c>
      <c r="D3189" s="98" t="s">
        <v>13667</v>
      </c>
      <c r="E3189" s="98" t="s">
        <v>13668</v>
      </c>
      <c r="F3189" s="124">
        <v>14</v>
      </c>
      <c r="G3189" s="112">
        <v>44075</v>
      </c>
      <c r="H3189" s="98"/>
      <c r="I3189" s="123" t="str">
        <f t="shared" si="49"/>
        <v>SIM</v>
      </c>
      <c r="J3189" s="123"/>
      <c r="K3189" s="123"/>
      <c r="L3189" s="123"/>
      <c r="M3189" s="98"/>
      <c r="N3189" s="118"/>
    </row>
    <row r="3190" spans="1:14" x14ac:dyDescent="0.25">
      <c r="A3190" s="130">
        <v>89650121000192</v>
      </c>
      <c r="B3190" s="98" t="s">
        <v>12394</v>
      </c>
      <c r="C3190" s="123" t="s">
        <v>3812</v>
      </c>
      <c r="D3190" s="98" t="s">
        <v>13667</v>
      </c>
      <c r="E3190" s="98" t="s">
        <v>13668</v>
      </c>
      <c r="F3190" s="124">
        <v>11</v>
      </c>
      <c r="G3190" s="112">
        <v>42997</v>
      </c>
      <c r="H3190" s="98"/>
      <c r="I3190" s="123" t="str">
        <f t="shared" si="49"/>
        <v>NÃO</v>
      </c>
      <c r="J3190" s="123"/>
      <c r="K3190" s="123"/>
      <c r="L3190" s="123"/>
      <c r="M3190" s="98" t="s">
        <v>16355</v>
      </c>
      <c r="N3190" s="118"/>
    </row>
    <row r="3191" spans="1:14" x14ac:dyDescent="0.25">
      <c r="A3191" s="130">
        <v>83169623000110</v>
      </c>
      <c r="B3191" s="98" t="s">
        <v>12395</v>
      </c>
      <c r="C3191" s="123" t="s">
        <v>4289</v>
      </c>
      <c r="D3191" s="98" t="s">
        <v>13667</v>
      </c>
      <c r="E3191" s="98" t="s">
        <v>13668</v>
      </c>
      <c r="F3191" s="124">
        <v>11</v>
      </c>
      <c r="G3191" s="112">
        <v>38443</v>
      </c>
      <c r="H3191" s="98"/>
      <c r="I3191" s="123" t="str">
        <f t="shared" si="49"/>
        <v>NÃO</v>
      </c>
      <c r="J3191" s="123"/>
      <c r="K3191" s="123"/>
      <c r="L3191" s="123"/>
      <c r="M3191" s="98" t="s">
        <v>16620</v>
      </c>
      <c r="N3191" s="118"/>
    </row>
    <row r="3192" spans="1:14" x14ac:dyDescent="0.25">
      <c r="A3192" s="130">
        <v>6554786000175</v>
      </c>
      <c r="B3192" s="98" t="s">
        <v>12396</v>
      </c>
      <c r="C3192" s="123" t="s">
        <v>2926</v>
      </c>
      <c r="D3192" s="98" t="s">
        <v>13667</v>
      </c>
      <c r="E3192" s="98" t="s">
        <v>13668</v>
      </c>
      <c r="F3192" s="124">
        <v>11</v>
      </c>
      <c r="G3192" s="112">
        <v>40918</v>
      </c>
      <c r="H3192" s="98"/>
      <c r="I3192" s="123" t="str">
        <f t="shared" si="49"/>
        <v>NÃO</v>
      </c>
      <c r="J3192" s="123"/>
      <c r="K3192" s="123"/>
      <c r="L3192" s="123"/>
      <c r="M3192" s="98" t="s">
        <v>13534</v>
      </c>
      <c r="N3192" s="118"/>
    </row>
    <row r="3193" spans="1:14" x14ac:dyDescent="0.25">
      <c r="A3193" s="130">
        <v>2029957000196</v>
      </c>
      <c r="B3193" s="98" t="s">
        <v>12397</v>
      </c>
      <c r="C3193" s="123" t="s">
        <v>901</v>
      </c>
      <c r="D3193" s="98" t="s">
        <v>13667</v>
      </c>
      <c r="E3193" s="98" t="s">
        <v>13668</v>
      </c>
      <c r="F3193" s="124">
        <v>11</v>
      </c>
      <c r="G3193" s="112">
        <v>41883</v>
      </c>
      <c r="H3193" s="98"/>
      <c r="I3193" s="123" t="str">
        <f t="shared" si="49"/>
        <v>NÃO</v>
      </c>
      <c r="J3193" s="123"/>
      <c r="K3193" s="123"/>
      <c r="L3193" s="123"/>
      <c r="M3193" s="98" t="s">
        <v>14257</v>
      </c>
      <c r="N3193" s="118"/>
    </row>
    <row r="3194" spans="1:14" x14ac:dyDescent="0.25">
      <c r="A3194" s="130">
        <v>15072663000199</v>
      </c>
      <c r="B3194" s="98" t="s">
        <v>12398</v>
      </c>
      <c r="C3194" s="123" t="s">
        <v>2274</v>
      </c>
      <c r="D3194" s="98" t="s">
        <v>13667</v>
      </c>
      <c r="E3194" s="98" t="s">
        <v>13668</v>
      </c>
      <c r="F3194" s="124">
        <v>11</v>
      </c>
      <c r="G3194" s="112">
        <v>38554</v>
      </c>
      <c r="H3194" s="98"/>
      <c r="I3194" s="123" t="str">
        <f t="shared" si="49"/>
        <v>NÃO</v>
      </c>
      <c r="J3194" s="123"/>
      <c r="K3194" s="123"/>
      <c r="L3194" s="123"/>
      <c r="M3194" s="98" t="s">
        <v>14965</v>
      </c>
      <c r="N3194" s="118"/>
    </row>
    <row r="3195" spans="1:14" x14ac:dyDescent="0.25">
      <c r="A3195" s="130">
        <v>64487614000122</v>
      </c>
      <c r="B3195" s="98" t="s">
        <v>12399</v>
      </c>
      <c r="C3195" s="123" t="s">
        <v>1356</v>
      </c>
      <c r="D3195" s="98" t="s">
        <v>13667</v>
      </c>
      <c r="E3195" s="98" t="s">
        <v>13668</v>
      </c>
      <c r="F3195" s="124">
        <v>14</v>
      </c>
      <c r="G3195" s="112">
        <v>44063</v>
      </c>
      <c r="H3195" s="98"/>
      <c r="I3195" s="123" t="str">
        <f t="shared" si="49"/>
        <v>SIM</v>
      </c>
      <c r="J3195" s="123"/>
      <c r="K3195" s="123"/>
      <c r="L3195" s="123"/>
      <c r="M3195" s="98"/>
      <c r="N3195" s="118"/>
    </row>
    <row r="3196" spans="1:14" x14ac:dyDescent="0.25">
      <c r="A3196" s="130">
        <v>8996886000187</v>
      </c>
      <c r="B3196" s="98" t="s">
        <v>12400</v>
      </c>
      <c r="C3196" s="123" t="s">
        <v>2554</v>
      </c>
      <c r="D3196" s="98" t="s">
        <v>13667</v>
      </c>
      <c r="E3196" s="98" t="s">
        <v>13668</v>
      </c>
      <c r="F3196" s="124">
        <v>14</v>
      </c>
      <c r="G3196" s="112">
        <v>44117</v>
      </c>
      <c r="H3196" s="98"/>
      <c r="I3196" s="123" t="str">
        <f t="shared" si="49"/>
        <v>SIM</v>
      </c>
      <c r="J3196" s="123"/>
      <c r="K3196" s="123"/>
      <c r="L3196" s="123"/>
      <c r="M3196" s="98"/>
      <c r="N3196" s="118"/>
    </row>
    <row r="3197" spans="1:14" x14ac:dyDescent="0.25">
      <c r="A3197" s="130">
        <v>13915632000127</v>
      </c>
      <c r="B3197" s="98" t="s">
        <v>12401</v>
      </c>
      <c r="C3197" s="123" t="s">
        <v>215</v>
      </c>
      <c r="D3197" s="98" t="s">
        <v>13667</v>
      </c>
      <c r="E3197" s="98" t="s">
        <v>13668</v>
      </c>
      <c r="F3197" s="124">
        <v>14</v>
      </c>
      <c r="G3197" s="112">
        <v>43952</v>
      </c>
      <c r="H3197" s="98"/>
      <c r="I3197" s="123" t="str">
        <f t="shared" si="49"/>
        <v>SIM</v>
      </c>
      <c r="J3197" s="123"/>
      <c r="K3197" s="123"/>
      <c r="L3197" s="123"/>
      <c r="M3197" s="98"/>
      <c r="N3197" s="118"/>
    </row>
    <row r="3198" spans="1:14" x14ac:dyDescent="0.25">
      <c r="A3198" s="130">
        <v>7974082000114</v>
      </c>
      <c r="B3198" s="98" t="s">
        <v>12402</v>
      </c>
      <c r="C3198" s="123" t="s">
        <v>634</v>
      </c>
      <c r="D3198" s="98" t="s">
        <v>13667</v>
      </c>
      <c r="E3198" s="98" t="s">
        <v>13668</v>
      </c>
      <c r="F3198" s="124">
        <v>11</v>
      </c>
      <c r="G3198" s="112">
        <v>39317</v>
      </c>
      <c r="H3198" s="98"/>
      <c r="I3198" s="123" t="str">
        <f t="shared" si="49"/>
        <v>NÃO</v>
      </c>
      <c r="J3198" s="123"/>
      <c r="K3198" s="123"/>
      <c r="L3198" s="123"/>
      <c r="M3198" s="98" t="s">
        <v>14011</v>
      </c>
      <c r="N3198" s="118"/>
    </row>
    <row r="3199" spans="1:14" x14ac:dyDescent="0.25">
      <c r="A3199" s="130">
        <v>1612582000120</v>
      </c>
      <c r="B3199" s="98" t="s">
        <v>12403</v>
      </c>
      <c r="C3199" s="123" t="s">
        <v>2926</v>
      </c>
      <c r="D3199" s="98" t="s">
        <v>13667</v>
      </c>
      <c r="E3199" s="98" t="s">
        <v>13668</v>
      </c>
      <c r="F3199" s="124">
        <v>11</v>
      </c>
      <c r="G3199" s="112">
        <v>41443</v>
      </c>
      <c r="H3199" s="98"/>
      <c r="I3199" s="123" t="str">
        <f t="shared" si="49"/>
        <v>NÃO</v>
      </c>
      <c r="J3199" s="123"/>
      <c r="K3199" s="123"/>
      <c r="L3199" s="123"/>
      <c r="M3199" s="98" t="s">
        <v>15599</v>
      </c>
      <c r="N3199" s="118"/>
    </row>
    <row r="3200" spans="1:14" x14ac:dyDescent="0.25">
      <c r="A3200" s="130">
        <v>35450790000191</v>
      </c>
      <c r="B3200" s="98" t="s">
        <v>12404</v>
      </c>
      <c r="C3200" s="123" t="s">
        <v>2758</v>
      </c>
      <c r="D3200" s="98" t="s">
        <v>13667</v>
      </c>
      <c r="E3200" s="98" t="s">
        <v>13668</v>
      </c>
      <c r="F3200" s="124">
        <v>11</v>
      </c>
      <c r="G3200" s="112">
        <v>42309</v>
      </c>
      <c r="H3200" s="98"/>
      <c r="I3200" s="123" t="str">
        <f t="shared" si="49"/>
        <v>NÃO</v>
      </c>
      <c r="J3200" s="123"/>
      <c r="K3200" s="123"/>
      <c r="L3200" s="123"/>
      <c r="M3200" s="98" t="s">
        <v>15402</v>
      </c>
      <c r="N3200" s="118"/>
    </row>
    <row r="3201" spans="1:14" x14ac:dyDescent="0.25">
      <c r="A3201" s="130">
        <v>8095283000104</v>
      </c>
      <c r="B3201" s="98" t="s">
        <v>12406</v>
      </c>
      <c r="C3201" s="123" t="s">
        <v>3601</v>
      </c>
      <c r="D3201" s="98" t="s">
        <v>13667</v>
      </c>
      <c r="E3201" s="98" t="s">
        <v>13668</v>
      </c>
      <c r="F3201" s="124">
        <v>11</v>
      </c>
      <c r="G3201" s="112">
        <v>42644</v>
      </c>
      <c r="H3201" s="98"/>
      <c r="I3201" s="123" t="str">
        <f t="shared" si="49"/>
        <v>NÃO</v>
      </c>
      <c r="J3201" s="123"/>
      <c r="K3201" s="123"/>
      <c r="L3201" s="123"/>
      <c r="M3201" s="98" t="s">
        <v>16078</v>
      </c>
      <c r="N3201" s="118"/>
    </row>
    <row r="3202" spans="1:14" x14ac:dyDescent="0.25">
      <c r="A3202" s="130">
        <v>15359201000157</v>
      </c>
      <c r="B3202" s="98" t="s">
        <v>12407</v>
      </c>
      <c r="C3202" s="123" t="s">
        <v>2274</v>
      </c>
      <c r="D3202" s="98" t="s">
        <v>13667</v>
      </c>
      <c r="E3202" s="98" t="s">
        <v>13668</v>
      </c>
      <c r="F3202" s="124">
        <v>14</v>
      </c>
      <c r="G3202" s="112">
        <v>44041</v>
      </c>
      <c r="H3202" s="98"/>
      <c r="I3202" s="123" t="str">
        <f t="shared" si="49"/>
        <v>SIM</v>
      </c>
      <c r="J3202" s="123"/>
      <c r="K3202" s="123"/>
      <c r="L3202" s="123"/>
      <c r="M3202" s="98"/>
      <c r="N3202" s="118"/>
    </row>
    <row r="3203" spans="1:14" x14ac:dyDescent="0.25">
      <c r="A3203" s="130">
        <v>18338178000102</v>
      </c>
      <c r="B3203" s="98" t="s">
        <v>12408</v>
      </c>
      <c r="C3203" s="123" t="s">
        <v>1356</v>
      </c>
      <c r="D3203" s="98" t="s">
        <v>13667</v>
      </c>
      <c r="E3203" s="98" t="s">
        <v>13668</v>
      </c>
      <c r="F3203" s="124">
        <v>11</v>
      </c>
      <c r="G3203" s="112">
        <v>38783</v>
      </c>
      <c r="H3203" s="98"/>
      <c r="I3203" s="123" t="str">
        <f t="shared" ref="I3203:I3266" si="50">IFERROR(IF(OR(E3203="Ativos", E3203="Aposentados",E3203="Pensionistas"),IF(F3203&gt;=14,"SIM","NÃO"),""),"")</f>
        <v>NÃO</v>
      </c>
      <c r="J3203" s="123"/>
      <c r="K3203" s="123"/>
      <c r="L3203" s="123"/>
      <c r="M3203" s="98"/>
      <c r="N3203" s="118"/>
    </row>
    <row r="3204" spans="1:14" x14ac:dyDescent="0.25">
      <c r="A3204" s="130">
        <v>88227756000119</v>
      </c>
      <c r="B3204" s="98" t="s">
        <v>12409</v>
      </c>
      <c r="C3204" s="123" t="s">
        <v>3812</v>
      </c>
      <c r="D3204" s="98" t="s">
        <v>13667</v>
      </c>
      <c r="E3204" s="98" t="s">
        <v>13668</v>
      </c>
      <c r="F3204" s="124">
        <v>11</v>
      </c>
      <c r="G3204" s="112">
        <v>43751</v>
      </c>
      <c r="H3204" s="98"/>
      <c r="I3204" s="123" t="str">
        <f t="shared" si="50"/>
        <v>NÃO</v>
      </c>
      <c r="J3204" s="123"/>
      <c r="K3204" s="123"/>
      <c r="L3204" s="123"/>
      <c r="M3204" s="98"/>
      <c r="N3204" s="118"/>
    </row>
    <row r="3205" spans="1:14" x14ac:dyDescent="0.25">
      <c r="A3205" s="130">
        <v>44518496000165</v>
      </c>
      <c r="B3205" s="98" t="s">
        <v>12410</v>
      </c>
      <c r="C3205" s="123" t="s">
        <v>4626</v>
      </c>
      <c r="D3205" s="98" t="s">
        <v>13667</v>
      </c>
      <c r="E3205" s="98" t="s">
        <v>13668</v>
      </c>
      <c r="F3205" s="124">
        <v>11</v>
      </c>
      <c r="G3205" s="112">
        <v>38872</v>
      </c>
      <c r="H3205" s="98"/>
      <c r="I3205" s="123" t="str">
        <f t="shared" si="50"/>
        <v>NÃO</v>
      </c>
      <c r="J3205" s="123"/>
      <c r="K3205" s="123"/>
      <c r="L3205" s="123"/>
      <c r="M3205" s="98"/>
      <c r="N3205" s="118"/>
    </row>
    <row r="3206" spans="1:14" x14ac:dyDescent="0.25">
      <c r="A3206" s="130">
        <v>1612150000119</v>
      </c>
      <c r="B3206" s="98" t="s">
        <v>12411</v>
      </c>
      <c r="C3206" s="123" t="s">
        <v>4626</v>
      </c>
      <c r="D3206" s="98" t="s">
        <v>13667</v>
      </c>
      <c r="E3206" s="98" t="s">
        <v>13668</v>
      </c>
      <c r="F3206" s="124">
        <v>11</v>
      </c>
      <c r="G3206" s="112">
        <v>38519</v>
      </c>
      <c r="H3206" s="98"/>
      <c r="I3206" s="123" t="str">
        <f t="shared" si="50"/>
        <v>NÃO</v>
      </c>
      <c r="J3206" s="123"/>
      <c r="K3206" s="123"/>
      <c r="L3206" s="123"/>
      <c r="M3206" s="98" t="s">
        <v>16808</v>
      </c>
      <c r="N3206" s="118"/>
    </row>
    <row r="3207" spans="1:14" x14ac:dyDescent="0.25">
      <c r="A3207" s="130">
        <v>12248100000110</v>
      </c>
      <c r="B3207" s="98" t="s">
        <v>12412</v>
      </c>
      <c r="C3207" s="123" t="s">
        <v>29</v>
      </c>
      <c r="D3207" s="98" t="s">
        <v>13667</v>
      </c>
      <c r="E3207" s="98" t="s">
        <v>13668</v>
      </c>
      <c r="F3207" s="124">
        <v>14</v>
      </c>
      <c r="G3207" s="112">
        <v>44013</v>
      </c>
      <c r="H3207" s="98"/>
      <c r="I3207" s="123" t="str">
        <f t="shared" si="50"/>
        <v>SIM</v>
      </c>
      <c r="J3207" s="123"/>
      <c r="K3207" s="123"/>
      <c r="L3207" s="123"/>
      <c r="M3207" s="98"/>
      <c r="N3207" s="118"/>
    </row>
    <row r="3208" spans="1:14" x14ac:dyDescent="0.25">
      <c r="A3208" s="130">
        <v>45780103000150</v>
      </c>
      <c r="B3208" s="98" t="s">
        <v>12413</v>
      </c>
      <c r="C3208" s="123" t="s">
        <v>4626</v>
      </c>
      <c r="D3208" s="98" t="s">
        <v>13667</v>
      </c>
      <c r="E3208" s="98" t="s">
        <v>13668</v>
      </c>
      <c r="F3208" s="124">
        <v>11</v>
      </c>
      <c r="G3208" s="112">
        <v>38260</v>
      </c>
      <c r="H3208" s="98"/>
      <c r="I3208" s="123" t="str">
        <f t="shared" si="50"/>
        <v>NÃO</v>
      </c>
      <c r="J3208" s="123"/>
      <c r="K3208" s="123"/>
      <c r="L3208" s="123"/>
      <c r="M3208" s="98" t="s">
        <v>16811</v>
      </c>
      <c r="N3208" s="118"/>
    </row>
    <row r="3209" spans="1:14" x14ac:dyDescent="0.25">
      <c r="A3209" s="130">
        <v>12265468000197</v>
      </c>
      <c r="B3209" s="98" t="s">
        <v>12414</v>
      </c>
      <c r="C3209" s="123" t="s">
        <v>29</v>
      </c>
      <c r="D3209" s="98" t="s">
        <v>13667</v>
      </c>
      <c r="E3209" s="98" t="s">
        <v>13668</v>
      </c>
      <c r="F3209" s="124">
        <v>11</v>
      </c>
      <c r="G3209" s="112">
        <v>40847</v>
      </c>
      <c r="H3209" s="98"/>
      <c r="I3209" s="123" t="str">
        <f t="shared" si="50"/>
        <v>NÃO</v>
      </c>
      <c r="J3209" s="123"/>
      <c r="K3209" s="123"/>
      <c r="L3209" s="123"/>
      <c r="M3209" s="98" t="s">
        <v>13728</v>
      </c>
      <c r="N3209" s="118"/>
    </row>
    <row r="3210" spans="1:14" x14ac:dyDescent="0.25">
      <c r="A3210" s="130">
        <v>10140978000102</v>
      </c>
      <c r="B3210" s="98" t="s">
        <v>12415</v>
      </c>
      <c r="C3210" s="123" t="s">
        <v>2758</v>
      </c>
      <c r="D3210" s="98" t="s">
        <v>13667</v>
      </c>
      <c r="E3210" s="98" t="s">
        <v>13668</v>
      </c>
      <c r="F3210" s="124">
        <v>11</v>
      </c>
      <c r="G3210" s="112">
        <v>43216</v>
      </c>
      <c r="H3210" s="98"/>
      <c r="I3210" s="123" t="str">
        <f t="shared" si="50"/>
        <v>NÃO</v>
      </c>
      <c r="J3210" s="123"/>
      <c r="K3210" s="123"/>
      <c r="L3210" s="123"/>
      <c r="M3210" s="98" t="s">
        <v>15403</v>
      </c>
      <c r="N3210" s="118"/>
    </row>
    <row r="3211" spans="1:14" x14ac:dyDescent="0.25">
      <c r="A3211" s="130">
        <v>18017368000128</v>
      </c>
      <c r="B3211" s="98" t="s">
        <v>12416</v>
      </c>
      <c r="C3211" s="123" t="s">
        <v>1356</v>
      </c>
      <c r="D3211" s="98" t="s">
        <v>13667</v>
      </c>
      <c r="E3211" s="98" t="s">
        <v>13668</v>
      </c>
      <c r="F3211" s="124">
        <v>8</v>
      </c>
      <c r="G3211" s="112">
        <v>37944</v>
      </c>
      <c r="H3211" s="98"/>
      <c r="I3211" s="123" t="str">
        <f t="shared" si="50"/>
        <v>NÃO</v>
      </c>
      <c r="J3211" s="123"/>
      <c r="K3211" s="123"/>
      <c r="L3211" s="123"/>
      <c r="M3211" s="98"/>
      <c r="N3211" s="118"/>
    </row>
    <row r="3212" spans="1:14" x14ac:dyDescent="0.25">
      <c r="A3212" s="130">
        <v>10141489000175</v>
      </c>
      <c r="B3212" s="98" t="s">
        <v>12417</v>
      </c>
      <c r="C3212" s="123" t="s">
        <v>2758</v>
      </c>
      <c r="D3212" s="98" t="s">
        <v>13667</v>
      </c>
      <c r="E3212" s="98" t="s">
        <v>13668</v>
      </c>
      <c r="F3212" s="124">
        <v>11</v>
      </c>
      <c r="G3212" s="112">
        <v>39433</v>
      </c>
      <c r="H3212" s="98"/>
      <c r="I3212" s="123" t="str">
        <f t="shared" si="50"/>
        <v>NÃO</v>
      </c>
      <c r="J3212" s="123"/>
      <c r="K3212" s="123"/>
      <c r="L3212" s="123"/>
      <c r="M3212" s="98" t="s">
        <v>13703</v>
      </c>
      <c r="N3212" s="118"/>
    </row>
    <row r="3213" spans="1:14" x14ac:dyDescent="0.25">
      <c r="A3213" s="130">
        <v>1612585000163</v>
      </c>
      <c r="B3213" s="98" t="s">
        <v>12418</v>
      </c>
      <c r="C3213" s="123" t="s">
        <v>2926</v>
      </c>
      <c r="D3213" s="98" t="s">
        <v>13667</v>
      </c>
      <c r="E3213" s="98" t="s">
        <v>13668</v>
      </c>
      <c r="F3213" s="124">
        <v>14</v>
      </c>
      <c r="G3213" s="112">
        <v>44136</v>
      </c>
      <c r="H3213" s="98"/>
      <c r="I3213" s="123" t="str">
        <f t="shared" si="50"/>
        <v>SIM</v>
      </c>
      <c r="J3213" s="123"/>
      <c r="K3213" s="123"/>
      <c r="L3213" s="123"/>
      <c r="M3213" s="98"/>
      <c r="N3213" s="118"/>
    </row>
    <row r="3214" spans="1:14" x14ac:dyDescent="0.25">
      <c r="A3214" s="130">
        <v>8888950000106</v>
      </c>
      <c r="B3214" s="98" t="s">
        <v>12419</v>
      </c>
      <c r="C3214" s="123" t="s">
        <v>2554</v>
      </c>
      <c r="D3214" s="98" t="s">
        <v>13667</v>
      </c>
      <c r="E3214" s="98" t="s">
        <v>13668</v>
      </c>
      <c r="F3214" s="124">
        <v>11</v>
      </c>
      <c r="G3214" s="112">
        <v>43803</v>
      </c>
      <c r="H3214" s="98"/>
      <c r="I3214" s="123" t="str">
        <f t="shared" si="50"/>
        <v>NÃO</v>
      </c>
      <c r="J3214" s="123"/>
      <c r="K3214" s="123"/>
      <c r="L3214" s="123"/>
      <c r="M3214" s="98"/>
      <c r="N3214" s="118"/>
    </row>
    <row r="3215" spans="1:14" x14ac:dyDescent="0.25">
      <c r="A3215" s="130">
        <v>18668368000198</v>
      </c>
      <c r="B3215" s="98" t="s">
        <v>12420</v>
      </c>
      <c r="C3215" s="123" t="s">
        <v>1356</v>
      </c>
      <c r="D3215" s="98" t="s">
        <v>13667</v>
      </c>
      <c r="E3215" s="98" t="s">
        <v>13668</v>
      </c>
      <c r="F3215" s="124">
        <v>11</v>
      </c>
      <c r="G3215" s="112">
        <v>43265</v>
      </c>
      <c r="H3215" s="98"/>
      <c r="I3215" s="123" t="str">
        <f t="shared" si="50"/>
        <v>NÃO</v>
      </c>
      <c r="J3215" s="123"/>
      <c r="K3215" s="123"/>
      <c r="L3215" s="123"/>
      <c r="M3215" s="98" t="s">
        <v>14658</v>
      </c>
      <c r="N3215" s="118"/>
    </row>
    <row r="3216" spans="1:14" x14ac:dyDescent="0.25">
      <c r="A3216" s="130">
        <v>24950461000193</v>
      </c>
      <c r="B3216" s="98" t="s">
        <v>12421</v>
      </c>
      <c r="C3216" s="123" t="s">
        <v>2274</v>
      </c>
      <c r="D3216" s="98" t="s">
        <v>13667</v>
      </c>
      <c r="E3216" s="98" t="s">
        <v>13668</v>
      </c>
      <c r="F3216" s="124">
        <v>14</v>
      </c>
      <c r="G3216" s="112">
        <v>44013</v>
      </c>
      <c r="H3216" s="98"/>
      <c r="I3216" s="123" t="str">
        <f t="shared" si="50"/>
        <v>SIM</v>
      </c>
      <c r="J3216" s="123"/>
      <c r="K3216" s="123"/>
      <c r="L3216" s="123"/>
      <c r="M3216" s="98"/>
      <c r="N3216" s="118"/>
    </row>
    <row r="3217" spans="1:14" x14ac:dyDescent="0.25">
      <c r="A3217" s="130">
        <v>2922128000138</v>
      </c>
      <c r="B3217" s="98" t="s">
        <v>12422</v>
      </c>
      <c r="C3217" s="123" t="s">
        <v>901</v>
      </c>
      <c r="D3217" s="98" t="s">
        <v>13667</v>
      </c>
      <c r="E3217" s="98" t="s">
        <v>13668</v>
      </c>
      <c r="F3217" s="124">
        <v>11</v>
      </c>
      <c r="G3217" s="112">
        <v>39311</v>
      </c>
      <c r="H3217" s="98"/>
      <c r="I3217" s="123" t="str">
        <f t="shared" si="50"/>
        <v>NÃO</v>
      </c>
      <c r="J3217" s="123"/>
      <c r="K3217" s="123"/>
      <c r="L3217" s="123"/>
      <c r="M3217" s="98" t="s">
        <v>14259</v>
      </c>
      <c r="N3217" s="118"/>
    </row>
    <row r="3218" spans="1:14" x14ac:dyDescent="0.25">
      <c r="A3218" s="130">
        <v>75789552000120</v>
      </c>
      <c r="B3218" s="98" t="s">
        <v>12423</v>
      </c>
      <c r="C3218" s="123" t="s">
        <v>3143</v>
      </c>
      <c r="D3218" s="98" t="s">
        <v>13667</v>
      </c>
      <c r="E3218" s="98" t="s">
        <v>13668</v>
      </c>
      <c r="F3218" s="124">
        <v>11</v>
      </c>
      <c r="G3218" s="112">
        <v>43433</v>
      </c>
      <c r="H3218" s="98"/>
      <c r="I3218" s="123" t="str">
        <f t="shared" si="50"/>
        <v>NÃO</v>
      </c>
      <c r="J3218" s="123"/>
      <c r="K3218" s="123"/>
      <c r="L3218" s="123"/>
      <c r="M3218" s="98"/>
      <c r="N3218" s="118"/>
    </row>
    <row r="3219" spans="1:14" x14ac:dyDescent="0.25">
      <c r="A3219" s="130">
        <v>5830872000109</v>
      </c>
      <c r="B3219" s="98" t="s">
        <v>12424</v>
      </c>
      <c r="C3219" s="123" t="s">
        <v>133</v>
      </c>
      <c r="D3219" s="98" t="s">
        <v>13667</v>
      </c>
      <c r="E3219" s="98" t="s">
        <v>13668</v>
      </c>
      <c r="F3219" s="124">
        <v>11</v>
      </c>
      <c r="G3219" s="112">
        <v>39447</v>
      </c>
      <c r="H3219" s="98"/>
      <c r="I3219" s="123" t="str">
        <f t="shared" si="50"/>
        <v>NÃO</v>
      </c>
      <c r="J3219" s="123"/>
      <c r="K3219" s="123"/>
      <c r="L3219" s="123"/>
      <c r="M3219" s="98" t="s">
        <v>13837</v>
      </c>
      <c r="N3219" s="118"/>
    </row>
    <row r="3220" spans="1:14" x14ac:dyDescent="0.25">
      <c r="A3220" s="130">
        <v>3330453000174</v>
      </c>
      <c r="B3220" s="98" t="s">
        <v>12425</v>
      </c>
      <c r="C3220" s="123" t="s">
        <v>2197</v>
      </c>
      <c r="D3220" s="98" t="s">
        <v>13667</v>
      </c>
      <c r="E3220" s="98" t="s">
        <v>13668</v>
      </c>
      <c r="F3220" s="124">
        <v>11</v>
      </c>
      <c r="G3220" s="112">
        <v>41509</v>
      </c>
      <c r="H3220" s="98"/>
      <c r="I3220" s="123" t="str">
        <f t="shared" si="50"/>
        <v>NÃO</v>
      </c>
      <c r="J3220" s="123"/>
      <c r="K3220" s="123"/>
      <c r="L3220" s="123"/>
      <c r="M3220" s="98"/>
      <c r="N3220" s="118"/>
    </row>
    <row r="3221" spans="1:14" x14ac:dyDescent="0.25">
      <c r="A3221" s="130">
        <v>82777301000190</v>
      </c>
      <c r="B3221" s="98" t="s">
        <v>12426</v>
      </c>
      <c r="C3221" s="123" t="s">
        <v>4289</v>
      </c>
      <c r="D3221" s="98" t="s">
        <v>13667</v>
      </c>
      <c r="E3221" s="98" t="s">
        <v>13668</v>
      </c>
      <c r="F3221" s="124">
        <v>14</v>
      </c>
      <c r="G3221" s="112">
        <v>44044</v>
      </c>
      <c r="H3221" s="98"/>
      <c r="I3221" s="123" t="str">
        <f t="shared" si="50"/>
        <v>SIM</v>
      </c>
      <c r="J3221" s="123"/>
      <c r="K3221" s="123"/>
      <c r="L3221" s="123"/>
      <c r="M3221" s="98"/>
      <c r="N3221" s="118"/>
    </row>
    <row r="3222" spans="1:14" x14ac:dyDescent="0.25">
      <c r="A3222" s="130">
        <v>41522327000100</v>
      </c>
      <c r="B3222" s="98" t="s">
        <v>12427</v>
      </c>
      <c r="C3222" s="123" t="s">
        <v>2926</v>
      </c>
      <c r="D3222" s="98" t="s">
        <v>13667</v>
      </c>
      <c r="E3222" s="98" t="s">
        <v>13668</v>
      </c>
      <c r="F3222" s="124">
        <v>11</v>
      </c>
      <c r="G3222" s="112">
        <v>39253</v>
      </c>
      <c r="H3222" s="98"/>
      <c r="I3222" s="123" t="str">
        <f t="shared" si="50"/>
        <v>NÃO</v>
      </c>
      <c r="J3222" s="123"/>
      <c r="K3222" s="123"/>
      <c r="L3222" s="123"/>
      <c r="M3222" s="98" t="s">
        <v>13534</v>
      </c>
      <c r="N3222" s="118"/>
    </row>
    <row r="3223" spans="1:14" x14ac:dyDescent="0.25">
      <c r="A3223" s="130">
        <v>12207551000100</v>
      </c>
      <c r="B3223" s="98" t="s">
        <v>12428</v>
      </c>
      <c r="C3223" s="123" t="s">
        <v>29</v>
      </c>
      <c r="D3223" s="98" t="s">
        <v>13667</v>
      </c>
      <c r="E3223" s="98" t="s">
        <v>13668</v>
      </c>
      <c r="F3223" s="124">
        <v>11</v>
      </c>
      <c r="G3223" s="112">
        <v>42950</v>
      </c>
      <c r="H3223" s="98"/>
      <c r="I3223" s="123" t="str">
        <f t="shared" si="50"/>
        <v>NÃO</v>
      </c>
      <c r="J3223" s="123"/>
      <c r="K3223" s="123"/>
      <c r="L3223" s="123"/>
      <c r="M3223" s="98" t="s">
        <v>13735</v>
      </c>
      <c r="N3223" s="118"/>
    </row>
    <row r="3224" spans="1:14" x14ac:dyDescent="0.25">
      <c r="A3224" s="130">
        <v>1612584000119</v>
      </c>
      <c r="B3224" s="98" t="s">
        <v>12429</v>
      </c>
      <c r="C3224" s="123" t="s">
        <v>2926</v>
      </c>
      <c r="D3224" s="98" t="s">
        <v>13667</v>
      </c>
      <c r="E3224" s="98" t="s">
        <v>13668</v>
      </c>
      <c r="F3224" s="124">
        <v>11</v>
      </c>
      <c r="G3224" s="112">
        <v>41449</v>
      </c>
      <c r="H3224" s="98"/>
      <c r="I3224" s="123" t="str">
        <f t="shared" si="50"/>
        <v>NÃO</v>
      </c>
      <c r="J3224" s="123"/>
      <c r="K3224" s="123"/>
      <c r="L3224" s="123"/>
      <c r="M3224" s="98" t="s">
        <v>15603</v>
      </c>
      <c r="N3224" s="118"/>
    </row>
    <row r="3225" spans="1:14" x14ac:dyDescent="0.25">
      <c r="A3225" s="130">
        <v>40893778000191</v>
      </c>
      <c r="B3225" s="98" t="s">
        <v>12430</v>
      </c>
      <c r="C3225" s="123" t="s">
        <v>2758</v>
      </c>
      <c r="D3225" s="98" t="s">
        <v>13667</v>
      </c>
      <c r="E3225" s="98" t="s">
        <v>13668</v>
      </c>
      <c r="F3225" s="124">
        <v>11</v>
      </c>
      <c r="G3225" s="112">
        <v>40259</v>
      </c>
      <c r="H3225" s="98"/>
      <c r="I3225" s="123" t="str">
        <f t="shared" si="50"/>
        <v>NÃO</v>
      </c>
      <c r="J3225" s="123"/>
      <c r="K3225" s="123"/>
      <c r="L3225" s="123"/>
      <c r="M3225" s="98" t="s">
        <v>13728</v>
      </c>
      <c r="N3225" s="118"/>
    </row>
    <row r="3226" spans="1:14" x14ac:dyDescent="0.25">
      <c r="A3226" s="130">
        <v>11286267000103</v>
      </c>
      <c r="B3226" s="98" t="s">
        <v>12431</v>
      </c>
      <c r="C3226" s="123" t="s">
        <v>2758</v>
      </c>
      <c r="D3226" s="98" t="s">
        <v>13667</v>
      </c>
      <c r="E3226" s="98" t="s">
        <v>13668</v>
      </c>
      <c r="F3226" s="124">
        <v>11</v>
      </c>
      <c r="G3226" s="112">
        <v>41664</v>
      </c>
      <c r="H3226" s="98"/>
      <c r="I3226" s="123" t="str">
        <f t="shared" si="50"/>
        <v>NÃO</v>
      </c>
      <c r="J3226" s="123"/>
      <c r="K3226" s="123"/>
      <c r="L3226" s="123"/>
      <c r="M3226" s="98" t="s">
        <v>15408</v>
      </c>
      <c r="N3226" s="118"/>
    </row>
    <row r="3227" spans="1:14" x14ac:dyDescent="0.25">
      <c r="A3227" s="130">
        <v>94704277000149</v>
      </c>
      <c r="B3227" s="98" t="s">
        <v>12432</v>
      </c>
      <c r="C3227" s="123" t="s">
        <v>3812</v>
      </c>
      <c r="D3227" s="98" t="s">
        <v>13667</v>
      </c>
      <c r="E3227" s="98" t="s">
        <v>13668</v>
      </c>
      <c r="F3227" s="124">
        <v>14</v>
      </c>
      <c r="G3227" s="112">
        <v>44136</v>
      </c>
      <c r="H3227" s="98"/>
      <c r="I3227" s="123" t="str">
        <f t="shared" si="50"/>
        <v>SIM</v>
      </c>
      <c r="J3227" s="123"/>
      <c r="K3227" s="123"/>
      <c r="L3227" s="123"/>
      <c r="M3227" s="98"/>
      <c r="N3227" s="118"/>
    </row>
    <row r="3228" spans="1:14" x14ac:dyDescent="0.25">
      <c r="A3228" s="130">
        <v>18602078000141</v>
      </c>
      <c r="B3228" s="98" t="s">
        <v>12433</v>
      </c>
      <c r="C3228" s="123" t="s">
        <v>1356</v>
      </c>
      <c r="D3228" s="98" t="s">
        <v>13667</v>
      </c>
      <c r="E3228" s="98" t="s">
        <v>13668</v>
      </c>
      <c r="F3228" s="124">
        <v>11</v>
      </c>
      <c r="G3228" s="112">
        <v>38795</v>
      </c>
      <c r="H3228" s="98"/>
      <c r="I3228" s="123" t="str">
        <f t="shared" si="50"/>
        <v>NÃO</v>
      </c>
      <c r="J3228" s="123"/>
      <c r="K3228" s="123"/>
      <c r="L3228" s="123"/>
      <c r="M3228" s="98"/>
      <c r="N3228" s="118"/>
    </row>
    <row r="3229" spans="1:14" x14ac:dyDescent="0.25">
      <c r="A3229" s="130">
        <v>1613731000175</v>
      </c>
      <c r="B3229" s="98" t="s">
        <v>12434</v>
      </c>
      <c r="C3229" s="123" t="s">
        <v>2758</v>
      </c>
      <c r="D3229" s="98" t="s">
        <v>13667</v>
      </c>
      <c r="E3229" s="98" t="s">
        <v>13668</v>
      </c>
      <c r="F3229" s="124">
        <v>11</v>
      </c>
      <c r="G3229" s="112">
        <v>38719</v>
      </c>
      <c r="H3229" s="98"/>
      <c r="I3229" s="123" t="str">
        <f t="shared" si="50"/>
        <v>NÃO</v>
      </c>
      <c r="J3229" s="123"/>
      <c r="K3229" s="123"/>
      <c r="L3229" s="123"/>
      <c r="M3229" s="98" t="s">
        <v>15409</v>
      </c>
      <c r="N3229" s="118"/>
    </row>
    <row r="3230" spans="1:14" x14ac:dyDescent="0.25">
      <c r="A3230" s="130">
        <v>8997611000168</v>
      </c>
      <c r="B3230" s="98" t="s">
        <v>12435</v>
      </c>
      <c r="C3230" s="123" t="s">
        <v>2554</v>
      </c>
      <c r="D3230" s="98" t="s">
        <v>13667</v>
      </c>
      <c r="E3230" s="98" t="s">
        <v>13668</v>
      </c>
      <c r="F3230" s="124">
        <v>14</v>
      </c>
      <c r="G3230" s="112">
        <v>43983</v>
      </c>
      <c r="H3230" s="98"/>
      <c r="I3230" s="123" t="str">
        <f t="shared" si="50"/>
        <v>SIM</v>
      </c>
      <c r="J3230" s="123"/>
      <c r="K3230" s="123"/>
      <c r="L3230" s="123"/>
      <c r="M3230" s="98"/>
      <c r="N3230" s="118"/>
    </row>
    <row r="3231" spans="1:14" x14ac:dyDescent="0.25">
      <c r="A3231" s="130">
        <v>87613626000151</v>
      </c>
      <c r="B3231" s="98" t="s">
        <v>12436</v>
      </c>
      <c r="C3231" s="123" t="s">
        <v>3812</v>
      </c>
      <c r="D3231" s="98" t="s">
        <v>13667</v>
      </c>
      <c r="E3231" s="98" t="s">
        <v>13668</v>
      </c>
      <c r="F3231" s="124">
        <v>14</v>
      </c>
      <c r="G3231" s="112">
        <v>44136</v>
      </c>
      <c r="H3231" s="98"/>
      <c r="I3231" s="123" t="str">
        <f t="shared" si="50"/>
        <v>SIM</v>
      </c>
      <c r="J3231" s="123"/>
      <c r="K3231" s="123"/>
      <c r="L3231" s="123"/>
      <c r="M3231" s="98"/>
      <c r="N3231" s="118"/>
    </row>
    <row r="3232" spans="1:14" x14ac:dyDescent="0.25">
      <c r="A3232" s="130">
        <v>92406289000161</v>
      </c>
      <c r="B3232" s="98" t="s">
        <v>12437</v>
      </c>
      <c r="C3232" s="123" t="s">
        <v>3812</v>
      </c>
      <c r="D3232" s="98" t="s">
        <v>13667</v>
      </c>
      <c r="E3232" s="98" t="s">
        <v>13668</v>
      </c>
      <c r="F3232" s="124">
        <v>14</v>
      </c>
      <c r="G3232" s="112">
        <v>44044</v>
      </c>
      <c r="H3232" s="98"/>
      <c r="I3232" s="123" t="str">
        <f t="shared" si="50"/>
        <v>SIM</v>
      </c>
      <c r="J3232" s="123"/>
      <c r="K3232" s="123"/>
      <c r="L3232" s="123"/>
      <c r="M3232" s="98"/>
      <c r="N3232" s="118"/>
    </row>
    <row r="3233" spans="1:14" x14ac:dyDescent="0.25">
      <c r="A3233" s="130">
        <v>28919637000103</v>
      </c>
      <c r="B3233" s="98" t="s">
        <v>12438</v>
      </c>
      <c r="C3233" s="123" t="s">
        <v>3513</v>
      </c>
      <c r="D3233" s="98" t="s">
        <v>13667</v>
      </c>
      <c r="E3233" s="98" t="s">
        <v>13668</v>
      </c>
      <c r="F3233" s="124">
        <v>11</v>
      </c>
      <c r="G3233" s="112">
        <v>39961</v>
      </c>
      <c r="H3233" s="98"/>
      <c r="I3233" s="123" t="str">
        <f t="shared" si="50"/>
        <v>NÃO</v>
      </c>
      <c r="J3233" s="123"/>
      <c r="K3233" s="123"/>
      <c r="L3233" s="123"/>
      <c r="M3233" s="98" t="s">
        <v>15987</v>
      </c>
      <c r="N3233" s="118"/>
    </row>
    <row r="3234" spans="1:14" x14ac:dyDescent="0.25">
      <c r="A3234" s="130">
        <v>87297982000103</v>
      </c>
      <c r="B3234" s="98" t="s">
        <v>12439</v>
      </c>
      <c r="C3234" s="123" t="s">
        <v>3812</v>
      </c>
      <c r="D3234" s="98" t="s">
        <v>13667</v>
      </c>
      <c r="E3234" s="98" t="s">
        <v>13668</v>
      </c>
      <c r="F3234" s="124">
        <v>14</v>
      </c>
      <c r="G3234" s="112">
        <v>44044</v>
      </c>
      <c r="H3234" s="98"/>
      <c r="I3234" s="123" t="str">
        <f t="shared" si="50"/>
        <v>SIM</v>
      </c>
      <c r="J3234" s="123"/>
      <c r="K3234" s="123"/>
      <c r="L3234" s="123"/>
      <c r="M3234" s="98"/>
      <c r="N3234" s="118"/>
    </row>
    <row r="3235" spans="1:14" x14ac:dyDescent="0.25">
      <c r="A3235" s="130">
        <v>10143246000176</v>
      </c>
      <c r="B3235" s="98" t="s">
        <v>12440</v>
      </c>
      <c r="C3235" s="123" t="s">
        <v>2758</v>
      </c>
      <c r="D3235" s="98" t="s">
        <v>13667</v>
      </c>
      <c r="E3235" s="98" t="s">
        <v>13668</v>
      </c>
      <c r="F3235" s="124">
        <v>11</v>
      </c>
      <c r="G3235" s="112">
        <v>39143</v>
      </c>
      <c r="H3235" s="98"/>
      <c r="I3235" s="123" t="str">
        <f t="shared" si="50"/>
        <v>NÃO</v>
      </c>
      <c r="J3235" s="123"/>
      <c r="K3235" s="123"/>
      <c r="L3235" s="123"/>
      <c r="M3235" s="98"/>
      <c r="N3235" s="118"/>
    </row>
    <row r="3236" spans="1:14" x14ac:dyDescent="0.25">
      <c r="A3236" s="130">
        <v>8113466000105</v>
      </c>
      <c r="B3236" s="98" t="s">
        <v>12441</v>
      </c>
      <c r="C3236" s="123" t="s">
        <v>3601</v>
      </c>
      <c r="D3236" s="98" t="s">
        <v>13667</v>
      </c>
      <c r="E3236" s="98" t="s">
        <v>13668</v>
      </c>
      <c r="F3236" s="124">
        <v>11</v>
      </c>
      <c r="G3236" s="112">
        <v>41382</v>
      </c>
      <c r="H3236" s="98"/>
      <c r="I3236" s="123" t="str">
        <f t="shared" si="50"/>
        <v>NÃO</v>
      </c>
      <c r="J3236" s="123"/>
      <c r="K3236" s="123"/>
      <c r="L3236" s="123"/>
      <c r="M3236" s="98" t="s">
        <v>16079</v>
      </c>
      <c r="N3236" s="118"/>
    </row>
    <row r="3237" spans="1:14" x14ac:dyDescent="0.25">
      <c r="A3237" s="130">
        <v>8159394000137</v>
      </c>
      <c r="B3237" s="98" t="s">
        <v>12442</v>
      </c>
      <c r="C3237" s="123" t="s">
        <v>3601</v>
      </c>
      <c r="D3237" s="98" t="s">
        <v>13667</v>
      </c>
      <c r="E3237" s="98" t="s">
        <v>13668</v>
      </c>
      <c r="F3237" s="124">
        <v>11</v>
      </c>
      <c r="G3237" s="112">
        <v>42380</v>
      </c>
      <c r="H3237" s="98"/>
      <c r="I3237" s="123" t="str">
        <f t="shared" si="50"/>
        <v>NÃO</v>
      </c>
      <c r="J3237" s="123"/>
      <c r="K3237" s="123"/>
      <c r="L3237" s="123"/>
      <c r="M3237" s="98" t="s">
        <v>16081</v>
      </c>
      <c r="N3237" s="118"/>
    </row>
    <row r="3238" spans="1:14" x14ac:dyDescent="0.25">
      <c r="A3238" s="130">
        <v>17877200000120</v>
      </c>
      <c r="B3238" s="98" t="s">
        <v>12443</v>
      </c>
      <c r="C3238" s="123" t="s">
        <v>1356</v>
      </c>
      <c r="D3238" s="98" t="s">
        <v>13667</v>
      </c>
      <c r="E3238" s="98" t="s">
        <v>13668</v>
      </c>
      <c r="F3238" s="124">
        <v>11</v>
      </c>
      <c r="G3238" s="112">
        <v>38932</v>
      </c>
      <c r="H3238" s="98"/>
      <c r="I3238" s="123" t="str">
        <f t="shared" si="50"/>
        <v>NÃO</v>
      </c>
      <c r="J3238" s="123"/>
      <c r="K3238" s="123"/>
      <c r="L3238" s="123"/>
      <c r="M3238" s="98" t="s">
        <v>13534</v>
      </c>
      <c r="N3238" s="118"/>
    </row>
    <row r="3239" spans="1:14" x14ac:dyDescent="0.25">
      <c r="A3239" s="130">
        <v>37465408000149</v>
      </c>
      <c r="B3239" s="98" t="s">
        <v>12444</v>
      </c>
      <c r="C3239" s="123" t="s">
        <v>2274</v>
      </c>
      <c r="D3239" s="98" t="s">
        <v>13667</v>
      </c>
      <c r="E3239" s="98" t="s">
        <v>13668</v>
      </c>
      <c r="F3239" s="124">
        <v>11</v>
      </c>
      <c r="G3239" s="112">
        <v>38729</v>
      </c>
      <c r="H3239" s="98"/>
      <c r="I3239" s="123" t="str">
        <f t="shared" si="50"/>
        <v>NÃO</v>
      </c>
      <c r="J3239" s="123"/>
      <c r="K3239" s="123"/>
      <c r="L3239" s="123"/>
      <c r="M3239" s="98" t="s">
        <v>14970</v>
      </c>
      <c r="N3239" s="118"/>
    </row>
    <row r="3240" spans="1:14" x14ac:dyDescent="0.25">
      <c r="A3240" s="130">
        <v>6554117000101</v>
      </c>
      <c r="B3240" s="98" t="s">
        <v>12445</v>
      </c>
      <c r="C3240" s="123" t="s">
        <v>2926</v>
      </c>
      <c r="D3240" s="98" t="s">
        <v>13667</v>
      </c>
      <c r="E3240" s="98" t="s">
        <v>13668</v>
      </c>
      <c r="F3240" s="124">
        <v>11</v>
      </c>
      <c r="G3240" s="112">
        <v>41701</v>
      </c>
      <c r="H3240" s="98"/>
      <c r="I3240" s="123" t="str">
        <f t="shared" si="50"/>
        <v>NÃO</v>
      </c>
      <c r="J3240" s="123"/>
      <c r="K3240" s="123"/>
      <c r="L3240" s="123"/>
      <c r="M3240" s="98" t="s">
        <v>15608</v>
      </c>
      <c r="N3240" s="118"/>
    </row>
    <row r="3241" spans="1:14" x14ac:dyDescent="0.25">
      <c r="A3241" s="130">
        <v>76020452000105</v>
      </c>
      <c r="B3241" s="98" t="s">
        <v>12446</v>
      </c>
      <c r="C3241" s="123" t="s">
        <v>3143</v>
      </c>
      <c r="D3241" s="98" t="s">
        <v>13667</v>
      </c>
      <c r="E3241" s="98" t="s">
        <v>13668</v>
      </c>
      <c r="F3241" s="124">
        <v>11</v>
      </c>
      <c r="G3241" s="112">
        <v>39066</v>
      </c>
      <c r="H3241" s="98"/>
      <c r="I3241" s="123" t="str">
        <f t="shared" si="50"/>
        <v>NÃO</v>
      </c>
      <c r="J3241" s="123"/>
      <c r="K3241" s="123"/>
      <c r="L3241" s="123"/>
      <c r="M3241" s="98"/>
      <c r="N3241" s="118"/>
    </row>
    <row r="3242" spans="1:14" x14ac:dyDescent="0.25">
      <c r="A3242" s="130">
        <v>95684536000180</v>
      </c>
      <c r="B3242" s="98" t="s">
        <v>12447</v>
      </c>
      <c r="C3242" s="123" t="s">
        <v>3143</v>
      </c>
      <c r="D3242" s="98" t="s">
        <v>13667</v>
      </c>
      <c r="E3242" s="98" t="s">
        <v>13668</v>
      </c>
      <c r="F3242" s="124">
        <v>11</v>
      </c>
      <c r="G3242" s="112">
        <v>41000</v>
      </c>
      <c r="H3242" s="98"/>
      <c r="I3242" s="123" t="str">
        <f t="shared" si="50"/>
        <v>NÃO</v>
      </c>
      <c r="J3242" s="123"/>
      <c r="K3242" s="123"/>
      <c r="L3242" s="123"/>
      <c r="M3242" s="98"/>
      <c r="N3242" s="118"/>
    </row>
    <row r="3243" spans="1:14" x14ac:dyDescent="0.25">
      <c r="A3243" s="130">
        <v>76205970000195</v>
      </c>
      <c r="B3243" s="98" t="s">
        <v>12448</v>
      </c>
      <c r="C3243" s="123" t="s">
        <v>3143</v>
      </c>
      <c r="D3243" s="98" t="s">
        <v>13667</v>
      </c>
      <c r="E3243" s="98" t="s">
        <v>13668</v>
      </c>
      <c r="F3243" s="124">
        <v>11</v>
      </c>
      <c r="G3243" s="112">
        <v>38849</v>
      </c>
      <c r="H3243" s="98"/>
      <c r="I3243" s="123" t="str">
        <f t="shared" si="50"/>
        <v>NÃO</v>
      </c>
      <c r="J3243" s="123"/>
      <c r="K3243" s="123"/>
      <c r="L3243" s="123"/>
      <c r="M3243" s="98"/>
      <c r="N3243" s="118"/>
    </row>
    <row r="3244" spans="1:14" x14ac:dyDescent="0.25">
      <c r="A3244" s="130">
        <v>44437820000110</v>
      </c>
      <c r="B3244" s="98" t="s">
        <v>12449</v>
      </c>
      <c r="C3244" s="123" t="s">
        <v>4626</v>
      </c>
      <c r="D3244" s="98" t="s">
        <v>13667</v>
      </c>
      <c r="E3244" s="98" t="s">
        <v>13668</v>
      </c>
      <c r="F3244" s="124">
        <v>14</v>
      </c>
      <c r="G3244" s="112">
        <v>44044</v>
      </c>
      <c r="H3244" s="98"/>
      <c r="I3244" s="123" t="str">
        <f t="shared" si="50"/>
        <v>SIM</v>
      </c>
      <c r="J3244" s="123"/>
      <c r="K3244" s="123"/>
      <c r="L3244" s="123"/>
      <c r="M3244" s="98"/>
      <c r="N3244" s="118"/>
    </row>
    <row r="3245" spans="1:14" x14ac:dyDescent="0.25">
      <c r="A3245" s="130">
        <v>18244376000107</v>
      </c>
      <c r="B3245" s="98" t="s">
        <v>12450</v>
      </c>
      <c r="C3245" s="123" t="s">
        <v>1356</v>
      </c>
      <c r="D3245" s="98" t="s">
        <v>13667</v>
      </c>
      <c r="E3245" s="98" t="s">
        <v>13668</v>
      </c>
      <c r="F3245" s="124">
        <v>11</v>
      </c>
      <c r="G3245" s="112">
        <v>38691</v>
      </c>
      <c r="H3245" s="98"/>
      <c r="I3245" s="123" t="str">
        <f t="shared" si="50"/>
        <v>NÃO</v>
      </c>
      <c r="J3245" s="123"/>
      <c r="K3245" s="123"/>
      <c r="L3245" s="123"/>
      <c r="M3245" s="98"/>
      <c r="N3245" s="118"/>
    </row>
    <row r="3246" spans="1:14" x14ac:dyDescent="0.25">
      <c r="A3246" s="130">
        <v>88201298000149</v>
      </c>
      <c r="B3246" s="98" t="s">
        <v>12451</v>
      </c>
      <c r="C3246" s="123" t="s">
        <v>3812</v>
      </c>
      <c r="D3246" s="98" t="s">
        <v>13667</v>
      </c>
      <c r="E3246" s="98" t="s">
        <v>13668</v>
      </c>
      <c r="F3246" s="124">
        <v>14</v>
      </c>
      <c r="G3246" s="112">
        <v>44044</v>
      </c>
      <c r="H3246" s="98"/>
      <c r="I3246" s="123" t="str">
        <f t="shared" si="50"/>
        <v>SIM</v>
      </c>
      <c r="J3246" s="123"/>
      <c r="K3246" s="123"/>
      <c r="L3246" s="123"/>
      <c r="M3246" s="98"/>
      <c r="N3246" s="118"/>
    </row>
    <row r="3247" spans="1:14" x14ac:dyDescent="0.25">
      <c r="A3247" s="130">
        <v>18315218000109</v>
      </c>
      <c r="B3247" s="98" t="s">
        <v>12452</v>
      </c>
      <c r="C3247" s="123" t="s">
        <v>1356</v>
      </c>
      <c r="D3247" s="98" t="s">
        <v>13667</v>
      </c>
      <c r="E3247" s="98" t="s">
        <v>13668</v>
      </c>
      <c r="F3247" s="124">
        <v>14</v>
      </c>
      <c r="G3247" s="112">
        <v>44041</v>
      </c>
      <c r="H3247" s="98"/>
      <c r="I3247" s="123" t="str">
        <f t="shared" si="50"/>
        <v>SIM</v>
      </c>
      <c r="J3247" s="123"/>
      <c r="K3247" s="123"/>
      <c r="L3247" s="123"/>
      <c r="M3247" s="98"/>
      <c r="N3247" s="118"/>
    </row>
    <row r="3248" spans="1:14" x14ac:dyDescent="0.25">
      <c r="A3248" s="130">
        <v>46362661000168</v>
      </c>
      <c r="B3248" s="98" t="s">
        <v>12453</v>
      </c>
      <c r="C3248" s="123" t="s">
        <v>4626</v>
      </c>
      <c r="D3248" s="98" t="s">
        <v>13667</v>
      </c>
      <c r="E3248" s="98" t="s">
        <v>13668</v>
      </c>
      <c r="F3248" s="124">
        <v>11</v>
      </c>
      <c r="G3248" s="112">
        <v>40909</v>
      </c>
      <c r="H3248" s="98"/>
      <c r="I3248" s="123" t="str">
        <f t="shared" si="50"/>
        <v>NÃO</v>
      </c>
      <c r="J3248" s="123"/>
      <c r="K3248" s="123"/>
      <c r="L3248" s="123"/>
      <c r="M3248" s="98" t="s">
        <v>13534</v>
      </c>
      <c r="N3248" s="118"/>
    </row>
    <row r="3249" spans="1:14" x14ac:dyDescent="0.25">
      <c r="A3249" s="130">
        <v>1587109000130</v>
      </c>
      <c r="B3249" s="98" t="s">
        <v>12454</v>
      </c>
      <c r="C3249" s="123" t="s">
        <v>1356</v>
      </c>
      <c r="D3249" s="98" t="s">
        <v>13667</v>
      </c>
      <c r="E3249" s="98" t="s">
        <v>13668</v>
      </c>
      <c r="F3249" s="124">
        <v>11</v>
      </c>
      <c r="G3249" s="112">
        <v>41071</v>
      </c>
      <c r="H3249" s="98"/>
      <c r="I3249" s="123" t="str">
        <f t="shared" si="50"/>
        <v>NÃO</v>
      </c>
      <c r="J3249" s="123"/>
      <c r="K3249" s="123"/>
      <c r="L3249" s="123"/>
      <c r="M3249" s="98" t="s">
        <v>14665</v>
      </c>
      <c r="N3249" s="118"/>
    </row>
    <row r="3250" spans="1:14" x14ac:dyDescent="0.25">
      <c r="A3250" s="130">
        <v>46200846000176</v>
      </c>
      <c r="B3250" s="98" t="s">
        <v>12455</v>
      </c>
      <c r="C3250" s="123" t="s">
        <v>4626</v>
      </c>
      <c r="D3250" s="98" t="s">
        <v>13667</v>
      </c>
      <c r="E3250" s="98" t="s">
        <v>13668</v>
      </c>
      <c r="F3250" s="124">
        <v>14</v>
      </c>
      <c r="G3250" s="112">
        <v>43983</v>
      </c>
      <c r="H3250" s="98"/>
      <c r="I3250" s="123" t="str">
        <f t="shared" si="50"/>
        <v>SIM</v>
      </c>
      <c r="J3250" s="123"/>
      <c r="K3250" s="123"/>
      <c r="L3250" s="123"/>
      <c r="M3250" s="98"/>
      <c r="N3250" s="118"/>
    </row>
    <row r="3251" spans="1:14" x14ac:dyDescent="0.25">
      <c r="A3251" s="130">
        <v>82924390000150</v>
      </c>
      <c r="B3251" s="98" t="s">
        <v>12456</v>
      </c>
      <c r="C3251" s="123" t="s">
        <v>4289</v>
      </c>
      <c r="D3251" s="98" t="s">
        <v>13667</v>
      </c>
      <c r="E3251" s="98" t="s">
        <v>13668</v>
      </c>
      <c r="F3251" s="124">
        <v>11</v>
      </c>
      <c r="G3251" s="112">
        <v>38432</v>
      </c>
      <c r="H3251" s="98"/>
      <c r="I3251" s="123" t="str">
        <f t="shared" si="50"/>
        <v>NÃO</v>
      </c>
      <c r="J3251" s="123"/>
      <c r="K3251" s="123"/>
      <c r="L3251" s="123"/>
      <c r="M3251" s="98"/>
      <c r="N3251" s="118"/>
    </row>
    <row r="3252" spans="1:14" x14ac:dyDescent="0.25">
      <c r="A3252" s="130">
        <v>1067305000183</v>
      </c>
      <c r="B3252" s="98" t="s">
        <v>12457</v>
      </c>
      <c r="C3252" s="123" t="s">
        <v>901</v>
      </c>
      <c r="D3252" s="98" t="s">
        <v>13667</v>
      </c>
      <c r="E3252" s="98" t="s">
        <v>13668</v>
      </c>
      <c r="F3252" s="124">
        <v>14</v>
      </c>
      <c r="G3252" s="112">
        <v>44136</v>
      </c>
      <c r="H3252" s="98"/>
      <c r="I3252" s="123" t="str">
        <f t="shared" si="50"/>
        <v>SIM</v>
      </c>
      <c r="J3252" s="123"/>
      <c r="K3252" s="123"/>
      <c r="L3252" s="123"/>
      <c r="M3252" s="98"/>
      <c r="N3252" s="118"/>
    </row>
    <row r="3253" spans="1:14" x14ac:dyDescent="0.25">
      <c r="A3253" s="130">
        <v>89030639000123</v>
      </c>
      <c r="B3253" s="98" t="s">
        <v>12458</v>
      </c>
      <c r="C3253" s="123" t="s">
        <v>3812</v>
      </c>
      <c r="D3253" s="98" t="s">
        <v>13667</v>
      </c>
      <c r="E3253" s="98" t="s">
        <v>13668</v>
      </c>
      <c r="F3253" s="124">
        <v>11</v>
      </c>
      <c r="G3253" s="112">
        <v>43658</v>
      </c>
      <c r="H3253" s="98"/>
      <c r="I3253" s="123" t="str">
        <f t="shared" si="50"/>
        <v>NÃO</v>
      </c>
      <c r="J3253" s="123"/>
      <c r="K3253" s="123"/>
      <c r="L3253" s="123"/>
      <c r="M3253" s="98"/>
      <c r="N3253" s="118"/>
    </row>
    <row r="3254" spans="1:14" x14ac:dyDescent="0.25">
      <c r="A3254" s="130">
        <v>18029165000151</v>
      </c>
      <c r="B3254" s="98" t="s">
        <v>12459</v>
      </c>
      <c r="C3254" s="123" t="s">
        <v>1356</v>
      </c>
      <c r="D3254" s="98" t="s">
        <v>13667</v>
      </c>
      <c r="E3254" s="98" t="s">
        <v>13668</v>
      </c>
      <c r="F3254" s="124">
        <v>11</v>
      </c>
      <c r="G3254" s="112">
        <v>40786</v>
      </c>
      <c r="H3254" s="98"/>
      <c r="I3254" s="123" t="str">
        <f t="shared" si="50"/>
        <v>NÃO</v>
      </c>
      <c r="J3254" s="123"/>
      <c r="K3254" s="123"/>
      <c r="L3254" s="123"/>
      <c r="M3254" s="98"/>
      <c r="N3254" s="118"/>
    </row>
    <row r="3255" spans="1:14" x14ac:dyDescent="0.25">
      <c r="A3255" s="130">
        <v>45132495000140</v>
      </c>
      <c r="B3255" s="98" t="s">
        <v>12460</v>
      </c>
      <c r="C3255" s="123" t="s">
        <v>4626</v>
      </c>
      <c r="D3255" s="98" t="s">
        <v>13667</v>
      </c>
      <c r="E3255" s="98" t="s">
        <v>13668</v>
      </c>
      <c r="F3255" s="124">
        <v>11</v>
      </c>
      <c r="G3255" s="112">
        <v>43862</v>
      </c>
      <c r="H3255" s="98"/>
      <c r="I3255" s="123" t="str">
        <f t="shared" si="50"/>
        <v>NÃO</v>
      </c>
      <c r="J3255" s="123"/>
      <c r="K3255" s="123"/>
      <c r="L3255" s="123"/>
      <c r="M3255" s="98"/>
      <c r="N3255" s="118"/>
    </row>
    <row r="3256" spans="1:14" x14ac:dyDescent="0.25">
      <c r="A3256" s="130">
        <v>11097292000149</v>
      </c>
      <c r="B3256" s="98" t="s">
        <v>12461</v>
      </c>
      <c r="C3256" s="123" t="s">
        <v>2758</v>
      </c>
      <c r="D3256" s="98" t="s">
        <v>13667</v>
      </c>
      <c r="E3256" s="98" t="s">
        <v>13668</v>
      </c>
      <c r="F3256" s="124">
        <v>11</v>
      </c>
      <c r="G3256" s="112">
        <v>40819</v>
      </c>
      <c r="H3256" s="98"/>
      <c r="I3256" s="123" t="str">
        <f t="shared" si="50"/>
        <v>NÃO</v>
      </c>
      <c r="J3256" s="123"/>
      <c r="K3256" s="123"/>
      <c r="L3256" s="123"/>
      <c r="M3256" s="98" t="s">
        <v>15416</v>
      </c>
      <c r="N3256" s="118"/>
    </row>
    <row r="3257" spans="1:14" x14ac:dyDescent="0.25">
      <c r="A3257" s="130">
        <v>94707486000146</v>
      </c>
      <c r="B3257" s="98" t="s">
        <v>12462</v>
      </c>
      <c r="C3257" s="123" t="s">
        <v>3812</v>
      </c>
      <c r="D3257" s="98" t="s">
        <v>13667</v>
      </c>
      <c r="E3257" s="98" t="s">
        <v>13668</v>
      </c>
      <c r="F3257" s="124">
        <v>11</v>
      </c>
      <c r="G3257" s="112">
        <v>38473</v>
      </c>
      <c r="H3257" s="98"/>
      <c r="I3257" s="123" t="str">
        <f t="shared" si="50"/>
        <v>NÃO</v>
      </c>
      <c r="J3257" s="123"/>
      <c r="K3257" s="123"/>
      <c r="L3257" s="123"/>
      <c r="M3257" s="98" t="s">
        <v>16362</v>
      </c>
      <c r="N3257" s="118"/>
    </row>
    <row r="3258" spans="1:14" x14ac:dyDescent="0.25">
      <c r="A3258" s="130">
        <v>27167410000188</v>
      </c>
      <c r="B3258" s="98" t="s">
        <v>12463</v>
      </c>
      <c r="C3258" s="123" t="s">
        <v>821</v>
      </c>
      <c r="D3258" s="98" t="s">
        <v>13667</v>
      </c>
      <c r="E3258" s="98" t="s">
        <v>13668</v>
      </c>
      <c r="F3258" s="124">
        <v>14</v>
      </c>
      <c r="G3258" s="112">
        <v>44013</v>
      </c>
      <c r="H3258" s="98"/>
      <c r="I3258" s="123" t="str">
        <f t="shared" si="50"/>
        <v>SIM</v>
      </c>
      <c r="J3258" s="123"/>
      <c r="K3258" s="123"/>
      <c r="L3258" s="123"/>
      <c r="M3258" s="98"/>
      <c r="N3258" s="118"/>
    </row>
    <row r="3259" spans="1:14" x14ac:dyDescent="0.25">
      <c r="A3259" s="130">
        <v>76972074000151</v>
      </c>
      <c r="B3259" s="98" t="s">
        <v>12464</v>
      </c>
      <c r="C3259" s="123" t="s">
        <v>3143</v>
      </c>
      <c r="D3259" s="98" t="s">
        <v>13667</v>
      </c>
      <c r="E3259" s="98" t="s">
        <v>13668</v>
      </c>
      <c r="F3259" s="124">
        <v>11</v>
      </c>
      <c r="G3259" s="112">
        <v>40017</v>
      </c>
      <c r="H3259" s="98"/>
      <c r="I3259" s="123" t="str">
        <f t="shared" si="50"/>
        <v>NÃO</v>
      </c>
      <c r="J3259" s="123"/>
      <c r="K3259" s="123"/>
      <c r="L3259" s="123"/>
      <c r="M3259" s="98" t="s">
        <v>15798</v>
      </c>
      <c r="N3259" s="118"/>
    </row>
    <row r="3260" spans="1:14" x14ac:dyDescent="0.25">
      <c r="A3260" s="130">
        <v>76970367000108</v>
      </c>
      <c r="B3260" s="98" t="s">
        <v>12465</v>
      </c>
      <c r="C3260" s="123" t="s">
        <v>3143</v>
      </c>
      <c r="D3260" s="98" t="s">
        <v>13667</v>
      </c>
      <c r="E3260" s="98" t="s">
        <v>13668</v>
      </c>
      <c r="F3260" s="124">
        <v>11</v>
      </c>
      <c r="G3260" s="112">
        <v>42005</v>
      </c>
      <c r="H3260" s="98"/>
      <c r="I3260" s="123" t="str">
        <f t="shared" si="50"/>
        <v>NÃO</v>
      </c>
      <c r="J3260" s="123"/>
      <c r="K3260" s="123"/>
      <c r="L3260" s="123"/>
      <c r="M3260" s="98" t="s">
        <v>15801</v>
      </c>
      <c r="N3260" s="118"/>
    </row>
    <row r="3261" spans="1:14" x14ac:dyDescent="0.25">
      <c r="A3261" s="130">
        <v>75771477000170</v>
      </c>
      <c r="B3261" s="98" t="s">
        <v>12466</v>
      </c>
      <c r="C3261" s="123" t="s">
        <v>3143</v>
      </c>
      <c r="D3261" s="98" t="s">
        <v>13667</v>
      </c>
      <c r="E3261" s="98" t="s">
        <v>13668</v>
      </c>
      <c r="F3261" s="124">
        <v>11</v>
      </c>
      <c r="G3261" s="112">
        <v>40909</v>
      </c>
      <c r="H3261" s="98"/>
      <c r="I3261" s="123" t="str">
        <f t="shared" si="50"/>
        <v>NÃO</v>
      </c>
      <c r="J3261" s="123"/>
      <c r="K3261" s="123"/>
      <c r="L3261" s="123"/>
      <c r="M3261" s="98" t="s">
        <v>15802</v>
      </c>
      <c r="N3261" s="118"/>
    </row>
    <row r="3262" spans="1:14" x14ac:dyDescent="0.25">
      <c r="A3262" s="130">
        <v>46363933000144</v>
      </c>
      <c r="B3262" s="98" t="s">
        <v>12467</v>
      </c>
      <c r="C3262" s="123" t="s">
        <v>4626</v>
      </c>
      <c r="D3262" s="98" t="s">
        <v>13667</v>
      </c>
      <c r="E3262" s="98" t="s">
        <v>13668</v>
      </c>
      <c r="F3262" s="124">
        <v>11</v>
      </c>
      <c r="G3262" s="112">
        <v>43418</v>
      </c>
      <c r="H3262" s="98"/>
      <c r="I3262" s="123" t="str">
        <f t="shared" si="50"/>
        <v>NÃO</v>
      </c>
      <c r="J3262" s="123"/>
      <c r="K3262" s="123"/>
      <c r="L3262" s="123"/>
      <c r="M3262" s="98"/>
      <c r="N3262" s="118"/>
    </row>
    <row r="3263" spans="1:14" x14ac:dyDescent="0.25">
      <c r="A3263" s="130">
        <v>24772246000140</v>
      </c>
      <c r="B3263" s="98" t="s">
        <v>12468</v>
      </c>
      <c r="C3263" s="123" t="s">
        <v>2274</v>
      </c>
      <c r="D3263" s="98" t="s">
        <v>13667</v>
      </c>
      <c r="E3263" s="98" t="s">
        <v>13668</v>
      </c>
      <c r="F3263" s="124">
        <v>14</v>
      </c>
      <c r="G3263" s="112">
        <v>44136</v>
      </c>
      <c r="H3263" s="98"/>
      <c r="I3263" s="123" t="str">
        <f t="shared" si="50"/>
        <v>SIM</v>
      </c>
      <c r="J3263" s="123"/>
      <c r="K3263" s="123"/>
      <c r="L3263" s="123"/>
      <c r="M3263" s="98"/>
      <c r="N3263" s="118"/>
    </row>
    <row r="3264" spans="1:14" x14ac:dyDescent="0.25">
      <c r="A3264" s="130">
        <v>8924813000180</v>
      </c>
      <c r="B3264" s="98" t="s">
        <v>12469</v>
      </c>
      <c r="C3264" s="123" t="s">
        <v>2554</v>
      </c>
      <c r="D3264" s="98" t="s">
        <v>13667</v>
      </c>
      <c r="E3264" s="98" t="s">
        <v>13668</v>
      </c>
      <c r="F3264" s="124">
        <v>11</v>
      </c>
      <c r="G3264" s="112">
        <v>40827</v>
      </c>
      <c r="H3264" s="98"/>
      <c r="I3264" s="123" t="str">
        <f t="shared" si="50"/>
        <v>NÃO</v>
      </c>
      <c r="J3264" s="123"/>
      <c r="K3264" s="123"/>
      <c r="L3264" s="123"/>
      <c r="M3264" s="98" t="s">
        <v>15180</v>
      </c>
      <c r="N3264" s="118"/>
    </row>
    <row r="3265" spans="1:14" x14ac:dyDescent="0.25">
      <c r="A3265" s="130">
        <v>6554448000133</v>
      </c>
      <c r="B3265" s="98" t="s">
        <v>12470</v>
      </c>
      <c r="C3265" s="123" t="s">
        <v>2926</v>
      </c>
      <c r="D3265" s="98" t="s">
        <v>13667</v>
      </c>
      <c r="E3265" s="98" t="s">
        <v>13668</v>
      </c>
      <c r="F3265" s="124">
        <v>14</v>
      </c>
      <c r="G3265" s="112">
        <v>44136</v>
      </c>
      <c r="H3265" s="98"/>
      <c r="I3265" s="123" t="str">
        <f t="shared" si="50"/>
        <v>SIM</v>
      </c>
      <c r="J3265" s="123"/>
      <c r="K3265" s="123"/>
      <c r="L3265" s="123"/>
      <c r="M3265" s="98"/>
      <c r="N3265" s="118"/>
    </row>
    <row r="3266" spans="1:14" x14ac:dyDescent="0.25">
      <c r="A3266" s="130">
        <v>80888688000127</v>
      </c>
      <c r="B3266" s="98" t="s">
        <v>12471</v>
      </c>
      <c r="C3266" s="123" t="s">
        <v>3143</v>
      </c>
      <c r="D3266" s="98" t="s">
        <v>13667</v>
      </c>
      <c r="E3266" s="98" t="s">
        <v>13668</v>
      </c>
      <c r="F3266" s="124">
        <v>11</v>
      </c>
      <c r="G3266" s="112">
        <v>40871</v>
      </c>
      <c r="H3266" s="98"/>
      <c r="I3266" s="123" t="str">
        <f t="shared" si="50"/>
        <v>NÃO</v>
      </c>
      <c r="J3266" s="123"/>
      <c r="K3266" s="123"/>
      <c r="L3266" s="123"/>
      <c r="M3266" s="98" t="s">
        <v>15806</v>
      </c>
      <c r="N3266" s="118"/>
    </row>
    <row r="3267" spans="1:14" x14ac:dyDescent="0.25">
      <c r="A3267" s="130">
        <v>1169416000109</v>
      </c>
      <c r="B3267" s="98" t="s">
        <v>12472</v>
      </c>
      <c r="C3267" s="123" t="s">
        <v>901</v>
      </c>
      <c r="D3267" s="98" t="s">
        <v>13667</v>
      </c>
      <c r="E3267" s="98" t="s">
        <v>13668</v>
      </c>
      <c r="F3267" s="124">
        <v>11</v>
      </c>
      <c r="G3267" s="112">
        <v>41901</v>
      </c>
      <c r="H3267" s="98"/>
      <c r="I3267" s="123" t="str">
        <f t="shared" ref="I3267:I3330" si="51">IFERROR(IF(OR(E3267="Ativos", E3267="Aposentados",E3267="Pensionistas"),IF(F3267&gt;=14,"SIM","NÃO"),""),"")</f>
        <v>NÃO</v>
      </c>
      <c r="J3267" s="123"/>
      <c r="K3267" s="123"/>
      <c r="L3267" s="123"/>
      <c r="M3267" s="98" t="s">
        <v>14265</v>
      </c>
      <c r="N3267" s="118"/>
    </row>
    <row r="3268" spans="1:14" x14ac:dyDescent="0.25">
      <c r="A3268" s="130">
        <v>29115474000160</v>
      </c>
      <c r="B3268" s="98" t="s">
        <v>12473</v>
      </c>
      <c r="C3268" s="123" t="s">
        <v>3513</v>
      </c>
      <c r="D3268" s="98" t="s">
        <v>13667</v>
      </c>
      <c r="E3268" s="98" t="s">
        <v>13668</v>
      </c>
      <c r="F3268" s="124">
        <v>11</v>
      </c>
      <c r="G3268" s="112">
        <v>38648</v>
      </c>
      <c r="H3268" s="98"/>
      <c r="I3268" s="123" t="str">
        <f t="shared" si="51"/>
        <v>NÃO</v>
      </c>
      <c r="J3268" s="123"/>
      <c r="K3268" s="123"/>
      <c r="L3268" s="123"/>
      <c r="M3268" s="98"/>
      <c r="N3268" s="118"/>
    </row>
    <row r="3269" spans="1:14" x14ac:dyDescent="0.25">
      <c r="A3269" s="130">
        <v>8234148000100</v>
      </c>
      <c r="B3269" s="98" t="s">
        <v>12474</v>
      </c>
      <c r="C3269" s="123" t="s">
        <v>3601</v>
      </c>
      <c r="D3269" s="98" t="s">
        <v>13667</v>
      </c>
      <c r="E3269" s="98" t="s">
        <v>13668</v>
      </c>
      <c r="F3269" s="124">
        <v>11</v>
      </c>
      <c r="G3269" s="112">
        <v>41761</v>
      </c>
      <c r="H3269" s="98"/>
      <c r="I3269" s="123" t="str">
        <f t="shared" si="51"/>
        <v>NÃO</v>
      </c>
      <c r="J3269" s="123"/>
      <c r="K3269" s="123"/>
      <c r="L3269" s="123"/>
      <c r="M3269" s="98" t="s">
        <v>16083</v>
      </c>
      <c r="N3269" s="118"/>
    </row>
    <row r="3270" spans="1:14" x14ac:dyDescent="0.25">
      <c r="A3270" s="130">
        <v>5995766000177</v>
      </c>
      <c r="B3270" s="98" t="s">
        <v>12475</v>
      </c>
      <c r="C3270" s="123" t="s">
        <v>197</v>
      </c>
      <c r="D3270" s="98" t="s">
        <v>13667</v>
      </c>
      <c r="E3270" s="98" t="s">
        <v>13668</v>
      </c>
      <c r="F3270" s="124">
        <v>11</v>
      </c>
      <c r="G3270" s="112">
        <v>38685</v>
      </c>
      <c r="H3270" s="98"/>
      <c r="I3270" s="123" t="str">
        <f t="shared" si="51"/>
        <v>NÃO</v>
      </c>
      <c r="J3270" s="123"/>
      <c r="K3270" s="123"/>
      <c r="L3270" s="123"/>
      <c r="M3270" s="98" t="s">
        <v>13862</v>
      </c>
      <c r="N3270" s="118"/>
    </row>
    <row r="3271" spans="1:14" x14ac:dyDescent="0.25">
      <c r="A3271" s="130">
        <v>11361888000104</v>
      </c>
      <c r="B3271" s="98" t="s">
        <v>12476</v>
      </c>
      <c r="C3271" s="123" t="s">
        <v>2758</v>
      </c>
      <c r="D3271" s="98" t="s">
        <v>13667</v>
      </c>
      <c r="E3271" s="98" t="s">
        <v>13668</v>
      </c>
      <c r="F3271" s="124">
        <v>11</v>
      </c>
      <c r="G3271" s="112">
        <v>42338</v>
      </c>
      <c r="H3271" s="98"/>
      <c r="I3271" s="123" t="str">
        <f t="shared" si="51"/>
        <v>NÃO</v>
      </c>
      <c r="J3271" s="123"/>
      <c r="K3271" s="123"/>
      <c r="L3271" s="123"/>
      <c r="M3271" s="98" t="s">
        <v>15418</v>
      </c>
      <c r="N3271" s="118"/>
    </row>
    <row r="3272" spans="1:14" x14ac:dyDescent="0.25">
      <c r="A3272" s="130">
        <v>46200853000178</v>
      </c>
      <c r="B3272" s="98" t="s">
        <v>12477</v>
      </c>
      <c r="C3272" s="123" t="s">
        <v>4626</v>
      </c>
      <c r="D3272" s="98" t="s">
        <v>13667</v>
      </c>
      <c r="E3272" s="98" t="s">
        <v>13668</v>
      </c>
      <c r="F3272" s="124">
        <v>11</v>
      </c>
      <c r="G3272" s="112">
        <v>38627</v>
      </c>
      <c r="H3272" s="98"/>
      <c r="I3272" s="123" t="str">
        <f t="shared" si="51"/>
        <v>NÃO</v>
      </c>
      <c r="J3272" s="123"/>
      <c r="K3272" s="123"/>
      <c r="L3272" s="123"/>
      <c r="M3272" s="98"/>
      <c r="N3272" s="118"/>
    </row>
    <row r="3273" spans="1:14" x14ac:dyDescent="0.25">
      <c r="A3273" s="130">
        <v>8184434000109</v>
      </c>
      <c r="B3273" s="98" t="s">
        <v>12478</v>
      </c>
      <c r="C3273" s="123" t="s">
        <v>3601</v>
      </c>
      <c r="D3273" s="98" t="s">
        <v>13667</v>
      </c>
      <c r="E3273" s="98" t="s">
        <v>13668</v>
      </c>
      <c r="F3273" s="124">
        <v>11</v>
      </c>
      <c r="G3273" s="112">
        <v>40358</v>
      </c>
      <c r="H3273" s="98"/>
      <c r="I3273" s="123" t="str">
        <f t="shared" si="51"/>
        <v>NÃO</v>
      </c>
      <c r="J3273" s="123"/>
      <c r="K3273" s="123"/>
      <c r="L3273" s="123"/>
      <c r="M3273" s="98"/>
      <c r="N3273" s="118"/>
    </row>
    <row r="3274" spans="1:14" x14ac:dyDescent="0.25">
      <c r="A3274" s="130">
        <v>51848943000100</v>
      </c>
      <c r="B3274" s="98" t="s">
        <v>12479</v>
      </c>
      <c r="C3274" s="123" t="s">
        <v>4626</v>
      </c>
      <c r="D3274" s="98" t="s">
        <v>13667</v>
      </c>
      <c r="E3274" s="98" t="s">
        <v>13668</v>
      </c>
      <c r="F3274" s="124">
        <v>11</v>
      </c>
      <c r="G3274" s="112">
        <v>38594</v>
      </c>
      <c r="H3274" s="98"/>
      <c r="I3274" s="123" t="str">
        <f t="shared" si="51"/>
        <v>NÃO</v>
      </c>
      <c r="J3274" s="123"/>
      <c r="K3274" s="123"/>
      <c r="L3274" s="123"/>
      <c r="M3274" s="98" t="s">
        <v>16816</v>
      </c>
      <c r="N3274" s="118"/>
    </row>
    <row r="3275" spans="1:14" x14ac:dyDescent="0.25">
      <c r="A3275" s="130">
        <v>12200135000180</v>
      </c>
      <c r="B3275" s="98" t="s">
        <v>12480</v>
      </c>
      <c r="C3275" s="123" t="s">
        <v>29</v>
      </c>
      <c r="D3275" s="98" t="s">
        <v>13667</v>
      </c>
      <c r="E3275" s="98" t="s">
        <v>13668</v>
      </c>
      <c r="F3275" s="124">
        <v>11</v>
      </c>
      <c r="G3275" s="112">
        <v>40078</v>
      </c>
      <c r="H3275" s="98"/>
      <c r="I3275" s="123" t="str">
        <f t="shared" si="51"/>
        <v>NÃO</v>
      </c>
      <c r="J3275" s="123"/>
      <c r="K3275" s="123"/>
      <c r="L3275" s="123"/>
      <c r="M3275" s="98" t="s">
        <v>13742</v>
      </c>
      <c r="N3275" s="118"/>
    </row>
    <row r="3276" spans="1:14" x14ac:dyDescent="0.25">
      <c r="A3276" s="130">
        <v>22855142000173</v>
      </c>
      <c r="B3276" s="98" t="s">
        <v>12481</v>
      </c>
      <c r="C3276" s="123" t="s">
        <v>3747</v>
      </c>
      <c r="D3276" s="98" t="s">
        <v>13667</v>
      </c>
      <c r="E3276" s="98" t="s">
        <v>13668</v>
      </c>
      <c r="F3276" s="124">
        <v>11</v>
      </c>
      <c r="G3276" s="112">
        <v>43335</v>
      </c>
      <c r="H3276" s="98"/>
      <c r="I3276" s="123" t="str">
        <f t="shared" si="51"/>
        <v>NÃO</v>
      </c>
      <c r="J3276" s="123"/>
      <c r="K3276" s="123"/>
      <c r="L3276" s="123"/>
      <c r="M3276" s="98" t="s">
        <v>16154</v>
      </c>
      <c r="N3276" s="118"/>
    </row>
    <row r="3277" spans="1:14" x14ac:dyDescent="0.25">
      <c r="A3277" s="130">
        <v>11097375000138</v>
      </c>
      <c r="B3277" s="98" t="s">
        <v>12482</v>
      </c>
      <c r="C3277" s="123" t="s">
        <v>2758</v>
      </c>
      <c r="D3277" s="98" t="s">
        <v>13667</v>
      </c>
      <c r="E3277" s="98" t="s">
        <v>13668</v>
      </c>
      <c r="F3277" s="124">
        <v>11</v>
      </c>
      <c r="G3277" s="112">
        <v>39093</v>
      </c>
      <c r="H3277" s="98"/>
      <c r="I3277" s="123" t="str">
        <f t="shared" si="51"/>
        <v>NÃO</v>
      </c>
      <c r="J3277" s="123"/>
      <c r="K3277" s="123"/>
      <c r="L3277" s="123"/>
      <c r="M3277" s="98" t="s">
        <v>15419</v>
      </c>
      <c r="N3277" s="118"/>
    </row>
    <row r="3278" spans="1:14" x14ac:dyDescent="0.25">
      <c r="A3278" s="130">
        <v>95992020000100</v>
      </c>
      <c r="B3278" s="98" t="s">
        <v>12483</v>
      </c>
      <c r="C3278" s="123" t="s">
        <v>4289</v>
      </c>
      <c r="D3278" s="98" t="s">
        <v>13667</v>
      </c>
      <c r="E3278" s="98" t="s">
        <v>13668</v>
      </c>
      <c r="F3278" s="124">
        <v>12</v>
      </c>
      <c r="G3278" s="112">
        <v>44105</v>
      </c>
      <c r="H3278" s="98"/>
      <c r="I3278" s="123" t="str">
        <f t="shared" si="51"/>
        <v>NÃO</v>
      </c>
      <c r="J3278" s="123"/>
      <c r="K3278" s="123"/>
      <c r="L3278" s="123"/>
      <c r="M3278" s="98"/>
      <c r="N3278" s="118"/>
    </row>
    <row r="3279" spans="1:14" x14ac:dyDescent="0.25">
      <c r="A3279" s="130">
        <v>83102509000172</v>
      </c>
      <c r="B3279" s="98" t="s">
        <v>12484</v>
      </c>
      <c r="C3279" s="123" t="s">
        <v>4289</v>
      </c>
      <c r="D3279" s="98" t="s">
        <v>13667</v>
      </c>
      <c r="E3279" s="98" t="s">
        <v>13668</v>
      </c>
      <c r="F3279" s="124">
        <v>11</v>
      </c>
      <c r="G3279" s="112">
        <v>38577</v>
      </c>
      <c r="H3279" s="98"/>
      <c r="I3279" s="123" t="str">
        <f t="shared" si="51"/>
        <v>NÃO</v>
      </c>
      <c r="J3279" s="123"/>
      <c r="K3279" s="123"/>
      <c r="L3279" s="123"/>
      <c r="M3279" s="98"/>
      <c r="N3279" s="118"/>
    </row>
    <row r="3280" spans="1:14" x14ac:dyDescent="0.25">
      <c r="A3280" s="130">
        <v>45660628000151</v>
      </c>
      <c r="B3280" s="98" t="s">
        <v>12485</v>
      </c>
      <c r="C3280" s="123" t="s">
        <v>4626</v>
      </c>
      <c r="D3280" s="98" t="s">
        <v>13667</v>
      </c>
      <c r="E3280" s="98" t="s">
        <v>13668</v>
      </c>
      <c r="F3280" s="124">
        <v>11</v>
      </c>
      <c r="G3280" s="112">
        <v>39477</v>
      </c>
      <c r="H3280" s="98"/>
      <c r="I3280" s="123" t="str">
        <f t="shared" si="51"/>
        <v>NÃO</v>
      </c>
      <c r="J3280" s="123"/>
      <c r="K3280" s="123"/>
      <c r="L3280" s="123"/>
      <c r="M3280" s="98" t="s">
        <v>13703</v>
      </c>
      <c r="N3280" s="118"/>
    </row>
    <row r="3281" spans="1:14" x14ac:dyDescent="0.25">
      <c r="A3281" s="130">
        <v>29138351000145</v>
      </c>
      <c r="B3281" s="98" t="s">
        <v>12486</v>
      </c>
      <c r="C3281" s="123" t="s">
        <v>3513</v>
      </c>
      <c r="D3281" s="98" t="s">
        <v>13667</v>
      </c>
      <c r="E3281" s="98" t="s">
        <v>13668</v>
      </c>
      <c r="F3281" s="124">
        <v>11</v>
      </c>
      <c r="G3281" s="112">
        <v>39322</v>
      </c>
      <c r="H3281" s="98"/>
      <c r="I3281" s="123" t="str">
        <f t="shared" si="51"/>
        <v>NÃO</v>
      </c>
      <c r="J3281" s="123"/>
      <c r="K3281" s="123"/>
      <c r="L3281" s="123"/>
      <c r="M3281" s="98"/>
      <c r="N3281" s="118"/>
    </row>
    <row r="3282" spans="1:14" x14ac:dyDescent="0.25">
      <c r="A3282" s="130">
        <v>46523163000150</v>
      </c>
      <c r="B3282" s="98" t="s">
        <v>12487</v>
      </c>
      <c r="C3282" s="123" t="s">
        <v>4626</v>
      </c>
      <c r="D3282" s="98" t="s">
        <v>13667</v>
      </c>
      <c r="E3282" s="98" t="s">
        <v>13668</v>
      </c>
      <c r="F3282" s="124">
        <v>11</v>
      </c>
      <c r="G3282" s="112">
        <v>43652</v>
      </c>
      <c r="H3282" s="98"/>
      <c r="I3282" s="123" t="str">
        <f t="shared" si="51"/>
        <v>NÃO</v>
      </c>
      <c r="J3282" s="123"/>
      <c r="K3282" s="123"/>
      <c r="L3282" s="123"/>
      <c r="M3282" s="98"/>
      <c r="N3282" s="118"/>
    </row>
    <row r="3283" spans="1:14" x14ac:dyDescent="0.25">
      <c r="A3283" s="130">
        <v>12228904000158</v>
      </c>
      <c r="B3283" s="98" t="s">
        <v>12488</v>
      </c>
      <c r="C3283" s="123" t="s">
        <v>29</v>
      </c>
      <c r="D3283" s="98" t="s">
        <v>13667</v>
      </c>
      <c r="E3283" s="98" t="s">
        <v>13668</v>
      </c>
      <c r="F3283" s="124">
        <v>11</v>
      </c>
      <c r="G3283" s="112">
        <v>41908</v>
      </c>
      <c r="H3283" s="98"/>
      <c r="I3283" s="123" t="str">
        <f t="shared" si="51"/>
        <v>NÃO</v>
      </c>
      <c r="J3283" s="123"/>
      <c r="K3283" s="123"/>
      <c r="L3283" s="123"/>
      <c r="M3283" s="98" t="s">
        <v>13746</v>
      </c>
      <c r="N3283" s="118"/>
    </row>
    <row r="3284" spans="1:14" x14ac:dyDescent="0.25">
      <c r="A3284" s="130">
        <v>83102392000127</v>
      </c>
      <c r="B3284" s="98" t="s">
        <v>12489</v>
      </c>
      <c r="C3284" s="123" t="s">
        <v>4289</v>
      </c>
      <c r="D3284" s="98" t="s">
        <v>13667</v>
      </c>
      <c r="E3284" s="98" t="s">
        <v>13668</v>
      </c>
      <c r="F3284" s="124">
        <v>11</v>
      </c>
      <c r="G3284" s="112">
        <v>43831</v>
      </c>
      <c r="H3284" s="98"/>
      <c r="I3284" s="123" t="str">
        <f t="shared" si="51"/>
        <v>NÃO</v>
      </c>
      <c r="J3284" s="123"/>
      <c r="K3284" s="123"/>
      <c r="L3284" s="123"/>
      <c r="M3284" s="98"/>
      <c r="N3284" s="118"/>
    </row>
    <row r="3285" spans="1:14" x14ac:dyDescent="0.25">
      <c r="A3285" s="130">
        <v>18404871000136</v>
      </c>
      <c r="B3285" s="98" t="s">
        <v>12490</v>
      </c>
      <c r="C3285" s="123" t="s">
        <v>1356</v>
      </c>
      <c r="D3285" s="98" t="s">
        <v>13667</v>
      </c>
      <c r="E3285" s="98" t="s">
        <v>13668</v>
      </c>
      <c r="F3285" s="124">
        <v>14</v>
      </c>
      <c r="G3285" s="112">
        <v>44136</v>
      </c>
      <c r="H3285" s="98"/>
      <c r="I3285" s="123" t="str">
        <f t="shared" si="51"/>
        <v>SIM</v>
      </c>
      <c r="J3285" s="123"/>
      <c r="K3285" s="123"/>
      <c r="L3285" s="123"/>
      <c r="M3285" s="98"/>
      <c r="N3285" s="118"/>
    </row>
    <row r="3286" spans="1:14" x14ac:dyDescent="0.25">
      <c r="A3286" s="130">
        <v>1740463000152</v>
      </c>
      <c r="B3286" s="98" t="s">
        <v>12491</v>
      </c>
      <c r="C3286" s="123" t="s">
        <v>901</v>
      </c>
      <c r="D3286" s="98" t="s">
        <v>13667</v>
      </c>
      <c r="E3286" s="98" t="s">
        <v>13668</v>
      </c>
      <c r="F3286" s="124">
        <v>14</v>
      </c>
      <c r="G3286" s="112">
        <v>43922</v>
      </c>
      <c r="H3286" s="98"/>
      <c r="I3286" s="123" t="str">
        <f t="shared" si="51"/>
        <v>SIM</v>
      </c>
      <c r="J3286" s="123"/>
      <c r="K3286" s="123"/>
      <c r="L3286" s="123"/>
      <c r="M3286" s="98"/>
      <c r="N3286" s="118"/>
    </row>
    <row r="3287" spans="1:14" x14ac:dyDescent="0.25">
      <c r="A3287" s="117" t="s">
        <v>17061</v>
      </c>
      <c r="B3287" s="98" t="s">
        <v>12492</v>
      </c>
      <c r="C3287" s="123" t="s">
        <v>1356</v>
      </c>
      <c r="D3287" s="98" t="s">
        <v>13667</v>
      </c>
      <c r="E3287" s="98" t="s">
        <v>13668</v>
      </c>
      <c r="F3287" s="124"/>
      <c r="G3287" s="98"/>
      <c r="H3287" s="98"/>
      <c r="I3287" s="123" t="str">
        <f t="shared" si="51"/>
        <v>NÃO</v>
      </c>
      <c r="J3287" s="98"/>
      <c r="K3287" s="98"/>
      <c r="L3287" s="98"/>
      <c r="M3287" s="98"/>
      <c r="N3287" s="118"/>
    </row>
    <row r="3288" spans="1:14" x14ac:dyDescent="0.25">
      <c r="A3288" s="130">
        <v>1613501000106</v>
      </c>
      <c r="B3288" s="98" t="s">
        <v>12493</v>
      </c>
      <c r="C3288" s="123" t="s">
        <v>3812</v>
      </c>
      <c r="D3288" s="98" t="s">
        <v>13667</v>
      </c>
      <c r="E3288" s="98" t="s">
        <v>13668</v>
      </c>
      <c r="F3288" s="124">
        <v>11</v>
      </c>
      <c r="G3288" s="112">
        <v>41275</v>
      </c>
      <c r="H3288" s="98"/>
      <c r="I3288" s="123" t="str">
        <f t="shared" si="51"/>
        <v>NÃO</v>
      </c>
      <c r="J3288" s="123"/>
      <c r="K3288" s="123"/>
      <c r="L3288" s="123"/>
      <c r="M3288" s="98" t="s">
        <v>16365</v>
      </c>
      <c r="N3288" s="118"/>
    </row>
    <row r="3289" spans="1:14" x14ac:dyDescent="0.25">
      <c r="A3289" s="130">
        <v>4274064000131</v>
      </c>
      <c r="B3289" s="98" t="s">
        <v>12494</v>
      </c>
      <c r="C3289" s="123" t="s">
        <v>133</v>
      </c>
      <c r="D3289" s="98" t="s">
        <v>13667</v>
      </c>
      <c r="E3289" s="98" t="s">
        <v>13668</v>
      </c>
      <c r="F3289" s="124">
        <v>11</v>
      </c>
      <c r="G3289" s="112">
        <v>39341</v>
      </c>
      <c r="H3289" s="98"/>
      <c r="I3289" s="123" t="str">
        <f t="shared" si="51"/>
        <v>NÃO</v>
      </c>
      <c r="J3289" s="123"/>
      <c r="K3289" s="123"/>
      <c r="L3289" s="123"/>
      <c r="M3289" s="98"/>
      <c r="N3289" s="118"/>
    </row>
    <row r="3290" spans="1:14" x14ac:dyDescent="0.25">
      <c r="A3290" s="130">
        <v>4641551000195</v>
      </c>
      <c r="B3290" s="98" t="s">
        <v>12495</v>
      </c>
      <c r="C3290" s="123" t="s">
        <v>133</v>
      </c>
      <c r="D3290" s="98" t="s">
        <v>13667</v>
      </c>
      <c r="E3290" s="98" t="s">
        <v>13668</v>
      </c>
      <c r="F3290" s="124">
        <v>11</v>
      </c>
      <c r="G3290" s="112">
        <v>40269</v>
      </c>
      <c r="H3290" s="98"/>
      <c r="I3290" s="123" t="str">
        <f t="shared" si="51"/>
        <v>NÃO</v>
      </c>
      <c r="J3290" s="123"/>
      <c r="K3290" s="123"/>
      <c r="L3290" s="123"/>
      <c r="M3290" s="98" t="s">
        <v>13534</v>
      </c>
      <c r="N3290" s="118"/>
    </row>
    <row r="3291" spans="1:14" x14ac:dyDescent="0.25">
      <c r="A3291" s="130">
        <v>1626099000102</v>
      </c>
      <c r="B3291" s="98" t="s">
        <v>12496</v>
      </c>
      <c r="C3291" s="123" t="s">
        <v>2758</v>
      </c>
      <c r="D3291" s="98" t="s">
        <v>13667</v>
      </c>
      <c r="E3291" s="98" t="s">
        <v>13668</v>
      </c>
      <c r="F3291" s="124">
        <v>11</v>
      </c>
      <c r="G3291" s="112">
        <v>40560</v>
      </c>
      <c r="H3291" s="98"/>
      <c r="I3291" s="123" t="str">
        <f t="shared" si="51"/>
        <v>NÃO</v>
      </c>
      <c r="J3291" s="123"/>
      <c r="K3291" s="123"/>
      <c r="L3291" s="123"/>
      <c r="M3291" s="98" t="s">
        <v>15421</v>
      </c>
      <c r="N3291" s="118"/>
    </row>
    <row r="3292" spans="1:14" x14ac:dyDescent="0.25">
      <c r="A3292" s="130">
        <v>4365326000173</v>
      </c>
      <c r="B3292" s="98" t="s">
        <v>12497</v>
      </c>
      <c r="C3292" s="123" t="s">
        <v>133</v>
      </c>
      <c r="D3292" s="98" t="s">
        <v>13667</v>
      </c>
      <c r="E3292" s="98" t="s">
        <v>13668</v>
      </c>
      <c r="F3292" s="124">
        <v>11</v>
      </c>
      <c r="G3292" s="112">
        <v>42368</v>
      </c>
      <c r="H3292" s="98"/>
      <c r="I3292" s="123" t="str">
        <f t="shared" si="51"/>
        <v>NÃO</v>
      </c>
      <c r="J3292" s="123"/>
      <c r="K3292" s="123"/>
      <c r="L3292" s="123"/>
      <c r="M3292" s="98" t="s">
        <v>13845</v>
      </c>
      <c r="N3292" s="118"/>
    </row>
    <row r="3293" spans="1:14" x14ac:dyDescent="0.25">
      <c r="A3293" s="130">
        <v>76285329000108</v>
      </c>
      <c r="B3293" s="98" t="s">
        <v>12498</v>
      </c>
      <c r="C3293" s="123" t="s">
        <v>3143</v>
      </c>
      <c r="D3293" s="98" t="s">
        <v>13667</v>
      </c>
      <c r="E3293" s="98" t="s">
        <v>13668</v>
      </c>
      <c r="F3293" s="124">
        <v>11</v>
      </c>
      <c r="G3293" s="112">
        <v>38419</v>
      </c>
      <c r="H3293" s="98"/>
      <c r="I3293" s="123" t="str">
        <f t="shared" si="51"/>
        <v>NÃO</v>
      </c>
      <c r="J3293" s="123"/>
      <c r="K3293" s="123"/>
      <c r="L3293" s="123"/>
      <c r="M3293" s="98" t="s">
        <v>15808</v>
      </c>
      <c r="N3293" s="118"/>
    </row>
    <row r="3294" spans="1:14" x14ac:dyDescent="0.25">
      <c r="A3294" s="130">
        <v>76105550000137</v>
      </c>
      <c r="B3294" s="98" t="s">
        <v>12499</v>
      </c>
      <c r="C3294" s="123" t="s">
        <v>3143</v>
      </c>
      <c r="D3294" s="98" t="s">
        <v>13667</v>
      </c>
      <c r="E3294" s="98" t="s">
        <v>13668</v>
      </c>
      <c r="F3294" s="124">
        <v>11</v>
      </c>
      <c r="G3294" s="112">
        <v>40030</v>
      </c>
      <c r="H3294" s="98"/>
      <c r="I3294" s="123" t="str">
        <f t="shared" si="51"/>
        <v>NÃO</v>
      </c>
      <c r="J3294" s="123"/>
      <c r="K3294" s="123"/>
      <c r="L3294" s="123"/>
      <c r="M3294" s="98" t="s">
        <v>13710</v>
      </c>
      <c r="N3294" s="118"/>
    </row>
    <row r="3295" spans="1:14" x14ac:dyDescent="0.25">
      <c r="A3295" s="130">
        <v>29138310000159</v>
      </c>
      <c r="B3295" s="98" t="s">
        <v>12500</v>
      </c>
      <c r="C3295" s="123" t="s">
        <v>3513</v>
      </c>
      <c r="D3295" s="98" t="s">
        <v>13667</v>
      </c>
      <c r="E3295" s="98" t="s">
        <v>13668</v>
      </c>
      <c r="F3295" s="124">
        <v>11</v>
      </c>
      <c r="G3295" s="112">
        <v>41921</v>
      </c>
      <c r="H3295" s="98"/>
      <c r="I3295" s="123" t="str">
        <f t="shared" si="51"/>
        <v>NÃO</v>
      </c>
      <c r="J3295" s="123"/>
      <c r="K3295" s="123"/>
      <c r="L3295" s="123"/>
      <c r="M3295" s="98" t="s">
        <v>15991</v>
      </c>
      <c r="N3295" s="118"/>
    </row>
    <row r="3296" spans="1:14" x14ac:dyDescent="0.25">
      <c r="A3296" s="130">
        <v>4197166000109</v>
      </c>
      <c r="B3296" s="98" t="s">
        <v>12501</v>
      </c>
      <c r="C3296" s="123" t="s">
        <v>133</v>
      </c>
      <c r="D3296" s="98" t="s">
        <v>13667</v>
      </c>
      <c r="E3296" s="98" t="s">
        <v>13668</v>
      </c>
      <c r="F3296" s="124">
        <v>11</v>
      </c>
      <c r="G3296" s="112">
        <v>43084</v>
      </c>
      <c r="H3296" s="98"/>
      <c r="I3296" s="123" t="str">
        <f t="shared" si="51"/>
        <v>NÃO</v>
      </c>
      <c r="J3296" s="123"/>
      <c r="K3296" s="123"/>
      <c r="L3296" s="123"/>
      <c r="M3296" s="98" t="s">
        <v>13846</v>
      </c>
      <c r="N3296" s="118"/>
    </row>
    <row r="3297" spans="1:14" x14ac:dyDescent="0.25">
      <c r="A3297" s="130">
        <v>18504167000155</v>
      </c>
      <c r="B3297" s="98" t="s">
        <v>12502</v>
      </c>
      <c r="C3297" s="123" t="s">
        <v>1356</v>
      </c>
      <c r="D3297" s="98" t="s">
        <v>13667</v>
      </c>
      <c r="E3297" s="98" t="s">
        <v>13668</v>
      </c>
      <c r="F3297" s="124">
        <v>11</v>
      </c>
      <c r="G3297" s="112">
        <v>42979</v>
      </c>
      <c r="H3297" s="98"/>
      <c r="I3297" s="123" t="str">
        <f t="shared" si="51"/>
        <v>NÃO</v>
      </c>
      <c r="J3297" s="123"/>
      <c r="K3297" s="123"/>
      <c r="L3297" s="123"/>
      <c r="M3297" s="98" t="s">
        <v>14670</v>
      </c>
      <c r="N3297" s="118"/>
    </row>
    <row r="3298" spans="1:14" x14ac:dyDescent="0.25">
      <c r="A3298" s="130">
        <v>27167345000190</v>
      </c>
      <c r="B3298" s="98" t="s">
        <v>12503</v>
      </c>
      <c r="C3298" s="123" t="s">
        <v>821</v>
      </c>
      <c r="D3298" s="98" t="s">
        <v>13667</v>
      </c>
      <c r="E3298" s="98" t="s">
        <v>13668</v>
      </c>
      <c r="F3298" s="124">
        <v>11</v>
      </c>
      <c r="G3298" s="112">
        <v>43397</v>
      </c>
      <c r="H3298" s="98"/>
      <c r="I3298" s="123" t="str">
        <f t="shared" si="51"/>
        <v>NÃO</v>
      </c>
      <c r="J3298" s="123"/>
      <c r="K3298" s="123"/>
      <c r="L3298" s="123"/>
      <c r="M3298" s="98"/>
      <c r="N3298" s="118"/>
    </row>
    <row r="3299" spans="1:14" x14ac:dyDescent="0.25">
      <c r="A3299" s="130">
        <v>94436342000100</v>
      </c>
      <c r="B3299" s="98" t="s">
        <v>12504</v>
      </c>
      <c r="C3299" s="123" t="s">
        <v>3812</v>
      </c>
      <c r="D3299" s="98" t="s">
        <v>13667</v>
      </c>
      <c r="E3299" s="98" t="s">
        <v>13668</v>
      </c>
      <c r="F3299" s="124">
        <v>11</v>
      </c>
      <c r="G3299" s="112">
        <v>43018</v>
      </c>
      <c r="H3299" s="98"/>
      <c r="I3299" s="123" t="str">
        <f t="shared" si="51"/>
        <v>NÃO</v>
      </c>
      <c r="J3299" s="123"/>
      <c r="K3299" s="123"/>
      <c r="L3299" s="123"/>
      <c r="M3299" s="98" t="s">
        <v>16369</v>
      </c>
      <c r="N3299" s="118"/>
    </row>
    <row r="3300" spans="1:14" x14ac:dyDescent="0.25">
      <c r="A3300" s="130">
        <v>12333761000144</v>
      </c>
      <c r="B3300" s="98" t="s">
        <v>12505</v>
      </c>
      <c r="C3300" s="123" t="s">
        <v>29</v>
      </c>
      <c r="D3300" s="98" t="s">
        <v>13667</v>
      </c>
      <c r="E3300" s="98" t="s">
        <v>13668</v>
      </c>
      <c r="F3300" s="124">
        <v>11</v>
      </c>
      <c r="G3300" s="112">
        <v>41380</v>
      </c>
      <c r="H3300" s="98"/>
      <c r="I3300" s="123" t="str">
        <f t="shared" si="51"/>
        <v>NÃO</v>
      </c>
      <c r="J3300" s="123"/>
      <c r="K3300" s="123"/>
      <c r="L3300" s="123"/>
      <c r="M3300" s="98"/>
      <c r="N3300" s="118"/>
    </row>
    <row r="3301" spans="1:14" x14ac:dyDescent="0.25">
      <c r="A3301" s="130">
        <v>4505640000104</v>
      </c>
      <c r="B3301" s="98" t="s">
        <v>12506</v>
      </c>
      <c r="C3301" s="123" t="s">
        <v>133</v>
      </c>
      <c r="D3301" s="98" t="s">
        <v>13667</v>
      </c>
      <c r="E3301" s="98" t="s">
        <v>13668</v>
      </c>
      <c r="F3301" s="124">
        <v>11</v>
      </c>
      <c r="G3301" s="112">
        <v>40045</v>
      </c>
      <c r="H3301" s="98"/>
      <c r="I3301" s="123" t="str">
        <f t="shared" si="51"/>
        <v>NÃO</v>
      </c>
      <c r="J3301" s="123"/>
      <c r="K3301" s="123"/>
      <c r="L3301" s="123"/>
      <c r="M3301" s="98" t="s">
        <v>13848</v>
      </c>
      <c r="N3301" s="118"/>
    </row>
    <row r="3302" spans="1:14" x14ac:dyDescent="0.25">
      <c r="A3302" s="130">
        <v>5853163000130</v>
      </c>
      <c r="B3302" s="98" t="s">
        <v>12507</v>
      </c>
      <c r="C3302" s="123" t="s">
        <v>2413</v>
      </c>
      <c r="D3302" s="98" t="s">
        <v>13667</v>
      </c>
      <c r="E3302" s="98" t="s">
        <v>13668</v>
      </c>
      <c r="F3302" s="124">
        <v>11</v>
      </c>
      <c r="G3302" s="112">
        <v>42734</v>
      </c>
      <c r="H3302" s="98"/>
      <c r="I3302" s="123" t="str">
        <f t="shared" si="51"/>
        <v>NÃO</v>
      </c>
      <c r="J3302" s="123"/>
      <c r="K3302" s="123"/>
      <c r="L3302" s="123"/>
      <c r="M3302" s="98" t="s">
        <v>15088</v>
      </c>
      <c r="N3302" s="118"/>
    </row>
    <row r="3303" spans="1:14" x14ac:dyDescent="0.25">
      <c r="A3303" s="130">
        <v>82915026000124</v>
      </c>
      <c r="B3303" s="98" t="s">
        <v>12508</v>
      </c>
      <c r="C3303" s="123" t="s">
        <v>4289</v>
      </c>
      <c r="D3303" s="98" t="s">
        <v>13667</v>
      </c>
      <c r="E3303" s="98" t="s">
        <v>13668</v>
      </c>
      <c r="F3303" s="124">
        <v>11</v>
      </c>
      <c r="G3303" s="112">
        <v>40870</v>
      </c>
      <c r="H3303" s="98"/>
      <c r="I3303" s="123" t="str">
        <f t="shared" si="51"/>
        <v>NÃO</v>
      </c>
      <c r="J3303" s="123"/>
      <c r="K3303" s="123"/>
      <c r="L3303" s="123"/>
      <c r="M3303" s="98"/>
      <c r="N3303" s="118"/>
    </row>
    <row r="3304" spans="1:14" x14ac:dyDescent="0.25">
      <c r="A3304" s="130">
        <v>3442597000112</v>
      </c>
      <c r="B3304" s="98" t="s">
        <v>12509</v>
      </c>
      <c r="C3304" s="123" t="s">
        <v>2197</v>
      </c>
      <c r="D3304" s="98" t="s">
        <v>13667</v>
      </c>
      <c r="E3304" s="98" t="s">
        <v>13668</v>
      </c>
      <c r="F3304" s="124">
        <v>11</v>
      </c>
      <c r="G3304" s="112">
        <v>38618</v>
      </c>
      <c r="H3304" s="98"/>
      <c r="I3304" s="123" t="str">
        <f t="shared" si="51"/>
        <v>NÃO</v>
      </c>
      <c r="J3304" s="123"/>
      <c r="K3304" s="123"/>
      <c r="L3304" s="123"/>
      <c r="M3304" s="98" t="s">
        <v>14886</v>
      </c>
      <c r="N3304" s="118"/>
    </row>
    <row r="3305" spans="1:14" x14ac:dyDescent="0.25">
      <c r="A3305" s="130">
        <v>7605850000162</v>
      </c>
      <c r="B3305" s="98" t="s">
        <v>12510</v>
      </c>
      <c r="C3305" s="123" t="s">
        <v>634</v>
      </c>
      <c r="D3305" s="98" t="s">
        <v>13667</v>
      </c>
      <c r="E3305" s="98" t="s">
        <v>13668</v>
      </c>
      <c r="F3305" s="124">
        <v>11</v>
      </c>
      <c r="G3305" s="112">
        <v>42278</v>
      </c>
      <c r="H3305" s="98"/>
      <c r="I3305" s="123" t="str">
        <f t="shared" si="51"/>
        <v>NÃO</v>
      </c>
      <c r="J3305" s="123"/>
      <c r="K3305" s="123"/>
      <c r="L3305" s="123"/>
      <c r="M3305" s="98" t="s">
        <v>14015</v>
      </c>
      <c r="N3305" s="118"/>
    </row>
    <row r="3306" spans="1:14" x14ac:dyDescent="0.25">
      <c r="A3306" s="130">
        <v>12248522000196</v>
      </c>
      <c r="B3306" s="98" t="s">
        <v>12511</v>
      </c>
      <c r="C3306" s="123" t="s">
        <v>29</v>
      </c>
      <c r="D3306" s="98" t="s">
        <v>13667</v>
      </c>
      <c r="E3306" s="98" t="s">
        <v>13668</v>
      </c>
      <c r="F3306" s="124">
        <v>11</v>
      </c>
      <c r="G3306" s="112">
        <v>40721</v>
      </c>
      <c r="H3306" s="98"/>
      <c r="I3306" s="123" t="str">
        <f t="shared" si="51"/>
        <v>NÃO</v>
      </c>
      <c r="J3306" s="123"/>
      <c r="K3306" s="123"/>
      <c r="L3306" s="123"/>
      <c r="M3306" s="98" t="s">
        <v>13750</v>
      </c>
      <c r="N3306" s="118"/>
    </row>
    <row r="3307" spans="1:14" x14ac:dyDescent="0.25">
      <c r="A3307" s="130">
        <v>7963051000168</v>
      </c>
      <c r="B3307" s="98" t="s">
        <v>12512</v>
      </c>
      <c r="C3307" s="123" t="s">
        <v>634</v>
      </c>
      <c r="D3307" s="98" t="s">
        <v>13667</v>
      </c>
      <c r="E3307" s="98" t="s">
        <v>13668</v>
      </c>
      <c r="F3307" s="124">
        <v>11</v>
      </c>
      <c r="G3307" s="112">
        <v>42138</v>
      </c>
      <c r="H3307" s="98"/>
      <c r="I3307" s="123" t="str">
        <f t="shared" si="51"/>
        <v>NÃO</v>
      </c>
      <c r="J3307" s="123"/>
      <c r="K3307" s="123"/>
      <c r="L3307" s="123"/>
      <c r="M3307" s="98" t="s">
        <v>14018</v>
      </c>
      <c r="N3307" s="118"/>
    </row>
    <row r="3308" spans="1:14" x14ac:dyDescent="0.25">
      <c r="A3308" s="130">
        <v>93235943000184</v>
      </c>
      <c r="B3308" s="98" t="s">
        <v>12513</v>
      </c>
      <c r="C3308" s="123" t="s">
        <v>3812</v>
      </c>
      <c r="D3308" s="98" t="s">
        <v>13667</v>
      </c>
      <c r="E3308" s="98" t="s">
        <v>13668</v>
      </c>
      <c r="F3308" s="124">
        <v>14</v>
      </c>
      <c r="G3308" s="112">
        <v>44075</v>
      </c>
      <c r="H3308" s="98"/>
      <c r="I3308" s="123" t="str">
        <f t="shared" si="51"/>
        <v>SIM</v>
      </c>
      <c r="J3308" s="123"/>
      <c r="K3308" s="123"/>
      <c r="L3308" s="123"/>
      <c r="M3308" s="98"/>
      <c r="N3308" s="118"/>
    </row>
    <row r="3309" spans="1:14" x14ac:dyDescent="0.25">
      <c r="A3309" s="130">
        <v>12251286000167</v>
      </c>
      <c r="B3309" s="98" t="s">
        <v>12514</v>
      </c>
      <c r="C3309" s="123" t="s">
        <v>29</v>
      </c>
      <c r="D3309" s="98" t="s">
        <v>13667</v>
      </c>
      <c r="E3309" s="98" t="s">
        <v>13668</v>
      </c>
      <c r="F3309" s="124">
        <v>11</v>
      </c>
      <c r="G3309" s="112">
        <v>39946</v>
      </c>
      <c r="H3309" s="98"/>
      <c r="I3309" s="123" t="str">
        <f t="shared" si="51"/>
        <v>NÃO</v>
      </c>
      <c r="J3309" s="123"/>
      <c r="K3309" s="123"/>
      <c r="L3309" s="123"/>
      <c r="M3309" s="98"/>
      <c r="N3309" s="118"/>
    </row>
    <row r="3310" spans="1:14" x14ac:dyDescent="0.25">
      <c r="A3310" s="130">
        <v>3238987000175</v>
      </c>
      <c r="B3310" s="98" t="s">
        <v>12515</v>
      </c>
      <c r="C3310" s="123" t="s">
        <v>2274</v>
      </c>
      <c r="D3310" s="98" t="s">
        <v>13667</v>
      </c>
      <c r="E3310" s="98" t="s">
        <v>13668</v>
      </c>
      <c r="F3310" s="124">
        <v>14</v>
      </c>
      <c r="G3310" s="112">
        <v>44105</v>
      </c>
      <c r="H3310" s="98"/>
      <c r="I3310" s="123" t="str">
        <f t="shared" si="51"/>
        <v>SIM</v>
      </c>
      <c r="J3310" s="123"/>
      <c r="K3310" s="123"/>
      <c r="L3310" s="123"/>
      <c r="M3310" s="98"/>
      <c r="N3310" s="118"/>
    </row>
    <row r="3311" spans="1:14" x14ac:dyDescent="0.25">
      <c r="A3311" s="130">
        <v>13765219000123</v>
      </c>
      <c r="B3311" s="98" t="s">
        <v>12516</v>
      </c>
      <c r="C3311" s="123" t="s">
        <v>215</v>
      </c>
      <c r="D3311" s="98" t="s">
        <v>13667</v>
      </c>
      <c r="E3311" s="98" t="s">
        <v>13668</v>
      </c>
      <c r="F3311" s="124">
        <v>11</v>
      </c>
      <c r="G3311" s="112">
        <v>40039</v>
      </c>
      <c r="H3311" s="98"/>
      <c r="I3311" s="123" t="str">
        <f t="shared" si="51"/>
        <v>NÃO</v>
      </c>
      <c r="J3311" s="123"/>
      <c r="K3311" s="123"/>
      <c r="L3311" s="123"/>
      <c r="M3311" s="98"/>
      <c r="N3311" s="118"/>
    </row>
    <row r="3312" spans="1:14" x14ac:dyDescent="0.25">
      <c r="A3312" s="130">
        <v>12200275000158</v>
      </c>
      <c r="B3312" s="98" t="s">
        <v>12517</v>
      </c>
      <c r="C3312" s="123" t="s">
        <v>29</v>
      </c>
      <c r="D3312" s="98" t="s">
        <v>13667</v>
      </c>
      <c r="E3312" s="98" t="s">
        <v>13668</v>
      </c>
      <c r="F3312" s="124">
        <v>11</v>
      </c>
      <c r="G3312" s="112">
        <v>41577</v>
      </c>
      <c r="H3312" s="98"/>
      <c r="I3312" s="123" t="str">
        <f t="shared" si="51"/>
        <v>NÃO</v>
      </c>
      <c r="J3312" s="123"/>
      <c r="K3312" s="123"/>
      <c r="L3312" s="123"/>
      <c r="M3312" s="98" t="s">
        <v>13752</v>
      </c>
      <c r="N3312" s="118"/>
    </row>
    <row r="3313" spans="1:14" x14ac:dyDescent="0.25">
      <c r="A3313" s="130">
        <v>8917106000166</v>
      </c>
      <c r="B3313" s="98" t="s">
        <v>12518</v>
      </c>
      <c r="C3313" s="123" t="s">
        <v>2554</v>
      </c>
      <c r="D3313" s="98" t="s">
        <v>13667</v>
      </c>
      <c r="E3313" s="98" t="s">
        <v>13668</v>
      </c>
      <c r="F3313" s="124">
        <v>11</v>
      </c>
      <c r="G3313" s="112">
        <v>40948</v>
      </c>
      <c r="H3313" s="98"/>
      <c r="I3313" s="123" t="str">
        <f t="shared" si="51"/>
        <v>NÃO</v>
      </c>
      <c r="J3313" s="123"/>
      <c r="K3313" s="123"/>
      <c r="L3313" s="123"/>
      <c r="M3313" s="98" t="s">
        <v>15181</v>
      </c>
      <c r="N3313" s="118"/>
    </row>
    <row r="3314" spans="1:14" x14ac:dyDescent="0.25">
      <c r="A3314" s="130">
        <v>76247386000100</v>
      </c>
      <c r="B3314" s="98" t="s">
        <v>12519</v>
      </c>
      <c r="C3314" s="123" t="s">
        <v>3143</v>
      </c>
      <c r="D3314" s="98" t="s">
        <v>13667</v>
      </c>
      <c r="E3314" s="98" t="s">
        <v>13668</v>
      </c>
      <c r="F3314" s="124">
        <v>11</v>
      </c>
      <c r="G3314" s="112">
        <v>38827</v>
      </c>
      <c r="H3314" s="98"/>
      <c r="I3314" s="123" t="str">
        <f t="shared" si="51"/>
        <v>NÃO</v>
      </c>
      <c r="J3314" s="123"/>
      <c r="K3314" s="123"/>
      <c r="L3314" s="123"/>
      <c r="M3314" s="98" t="s">
        <v>15813</v>
      </c>
      <c r="N3314" s="118"/>
    </row>
    <row r="3315" spans="1:14" x14ac:dyDescent="0.25">
      <c r="A3315" s="130">
        <v>76282680000145</v>
      </c>
      <c r="B3315" s="98" t="s">
        <v>12520</v>
      </c>
      <c r="C3315" s="123" t="s">
        <v>3143</v>
      </c>
      <c r="D3315" s="98" t="s">
        <v>13667</v>
      </c>
      <c r="E3315" s="98" t="s">
        <v>13668</v>
      </c>
      <c r="F3315" s="124">
        <v>11</v>
      </c>
      <c r="G3315" s="112">
        <v>40615</v>
      </c>
      <c r="H3315" s="98"/>
      <c r="I3315" s="123" t="str">
        <f t="shared" si="51"/>
        <v>NÃO</v>
      </c>
      <c r="J3315" s="123"/>
      <c r="K3315" s="123"/>
      <c r="L3315" s="123"/>
      <c r="M3315" s="98"/>
      <c r="N3315" s="118"/>
    </row>
    <row r="3316" spans="1:14" x14ac:dyDescent="0.25">
      <c r="A3316" s="130">
        <v>18295303000144</v>
      </c>
      <c r="B3316" s="98" t="s">
        <v>12521</v>
      </c>
      <c r="C3316" s="123" t="s">
        <v>1356</v>
      </c>
      <c r="D3316" s="98" t="s">
        <v>13667</v>
      </c>
      <c r="E3316" s="98" t="s">
        <v>13668</v>
      </c>
      <c r="F3316" s="124">
        <v>11</v>
      </c>
      <c r="G3316" s="112">
        <v>39934</v>
      </c>
      <c r="H3316" s="98"/>
      <c r="I3316" s="123" t="str">
        <f t="shared" si="51"/>
        <v>NÃO</v>
      </c>
      <c r="J3316" s="123"/>
      <c r="K3316" s="123"/>
      <c r="L3316" s="123"/>
      <c r="M3316" s="98"/>
      <c r="N3316" s="118"/>
    </row>
    <row r="3317" spans="1:14" x14ac:dyDescent="0.25">
      <c r="A3317" s="130">
        <v>94068418000184</v>
      </c>
      <c r="B3317" s="98" t="s">
        <v>12522</v>
      </c>
      <c r="C3317" s="123" t="s">
        <v>3812</v>
      </c>
      <c r="D3317" s="98" t="s">
        <v>13667</v>
      </c>
      <c r="E3317" s="98" t="s">
        <v>13668</v>
      </c>
      <c r="F3317" s="124">
        <v>11</v>
      </c>
      <c r="G3317" s="112">
        <v>41583</v>
      </c>
      <c r="H3317" s="98"/>
      <c r="I3317" s="123" t="str">
        <f t="shared" si="51"/>
        <v>NÃO</v>
      </c>
      <c r="J3317" s="123"/>
      <c r="K3317" s="123"/>
      <c r="L3317" s="123"/>
      <c r="M3317" s="98" t="s">
        <v>16372</v>
      </c>
      <c r="N3317" s="118"/>
    </row>
    <row r="3318" spans="1:14" x14ac:dyDescent="0.25">
      <c r="A3318" s="130">
        <v>24851479000138</v>
      </c>
      <c r="B3318" s="98" t="s">
        <v>12523</v>
      </c>
      <c r="C3318" s="123" t="s">
        <v>5227</v>
      </c>
      <c r="D3318" s="98" t="s">
        <v>13667</v>
      </c>
      <c r="E3318" s="98" t="s">
        <v>13668</v>
      </c>
      <c r="F3318" s="124">
        <v>11</v>
      </c>
      <c r="G3318" s="112">
        <v>40038</v>
      </c>
      <c r="H3318" s="98"/>
      <c r="I3318" s="123" t="str">
        <f t="shared" si="51"/>
        <v>NÃO</v>
      </c>
      <c r="J3318" s="123"/>
      <c r="K3318" s="123"/>
      <c r="L3318" s="123"/>
      <c r="M3318" s="98" t="s">
        <v>13710</v>
      </c>
      <c r="N3318" s="118"/>
    </row>
    <row r="3319" spans="1:14" x14ac:dyDescent="0.25">
      <c r="A3319" s="130">
        <v>12236873000187</v>
      </c>
      <c r="B3319" s="98" t="s">
        <v>12524</v>
      </c>
      <c r="C3319" s="123" t="s">
        <v>29</v>
      </c>
      <c r="D3319" s="98" t="s">
        <v>13667</v>
      </c>
      <c r="E3319" s="98" t="s">
        <v>13668</v>
      </c>
      <c r="F3319" s="124">
        <v>11</v>
      </c>
      <c r="G3319" s="112">
        <v>38899</v>
      </c>
      <c r="H3319" s="98"/>
      <c r="I3319" s="123" t="str">
        <f t="shared" si="51"/>
        <v>NÃO</v>
      </c>
      <c r="J3319" s="123"/>
      <c r="K3319" s="123"/>
      <c r="L3319" s="123"/>
      <c r="M3319" s="98" t="s">
        <v>13754</v>
      </c>
      <c r="N3319" s="118"/>
    </row>
    <row r="3320" spans="1:14" x14ac:dyDescent="0.25">
      <c r="A3320" s="130">
        <v>29131075000193</v>
      </c>
      <c r="B3320" s="98" t="s">
        <v>12525</v>
      </c>
      <c r="C3320" s="123" t="s">
        <v>3513</v>
      </c>
      <c r="D3320" s="98" t="s">
        <v>13667</v>
      </c>
      <c r="E3320" s="98" t="s">
        <v>13668</v>
      </c>
      <c r="F3320" s="124">
        <v>11</v>
      </c>
      <c r="G3320" s="112">
        <v>40336</v>
      </c>
      <c r="H3320" s="98"/>
      <c r="I3320" s="123" t="str">
        <f t="shared" si="51"/>
        <v>NÃO</v>
      </c>
      <c r="J3320" s="123"/>
      <c r="K3320" s="123"/>
      <c r="L3320" s="123"/>
      <c r="M3320" s="98" t="s">
        <v>13728</v>
      </c>
      <c r="N3320" s="118"/>
    </row>
    <row r="3321" spans="1:14" x14ac:dyDescent="0.25">
      <c r="A3321" s="130">
        <v>75971010000173</v>
      </c>
      <c r="B3321" s="98" t="s">
        <v>12526</v>
      </c>
      <c r="C3321" s="123" t="s">
        <v>3143</v>
      </c>
      <c r="D3321" s="98" t="s">
        <v>13667</v>
      </c>
      <c r="E3321" s="98" t="s">
        <v>13668</v>
      </c>
      <c r="F3321" s="124">
        <v>11</v>
      </c>
      <c r="G3321" s="112">
        <v>40544</v>
      </c>
      <c r="H3321" s="98"/>
      <c r="I3321" s="123" t="str">
        <f t="shared" si="51"/>
        <v>NÃO</v>
      </c>
      <c r="J3321" s="123"/>
      <c r="K3321" s="123"/>
      <c r="L3321" s="123"/>
      <c r="M3321" s="98"/>
      <c r="N3321" s="118"/>
    </row>
    <row r="3322" spans="1:14" x14ac:dyDescent="0.25">
      <c r="A3322" s="130">
        <v>44477909000100</v>
      </c>
      <c r="B3322" s="98" t="s">
        <v>12527</v>
      </c>
      <c r="C3322" s="123" t="s">
        <v>4626</v>
      </c>
      <c r="D3322" s="98" t="s">
        <v>13667</v>
      </c>
      <c r="E3322" s="98" t="s">
        <v>13668</v>
      </c>
      <c r="F3322" s="124">
        <v>11</v>
      </c>
      <c r="G3322" s="112">
        <v>38783</v>
      </c>
      <c r="H3322" s="98"/>
      <c r="I3322" s="123" t="str">
        <f t="shared" si="51"/>
        <v>NÃO</v>
      </c>
      <c r="J3322" s="123"/>
      <c r="K3322" s="123"/>
      <c r="L3322" s="123"/>
      <c r="M3322" s="98" t="s">
        <v>16826</v>
      </c>
      <c r="N3322" s="118"/>
    </row>
    <row r="3323" spans="1:14" x14ac:dyDescent="0.25">
      <c r="A3323" s="130">
        <v>76404136000129</v>
      </c>
      <c r="B3323" s="98" t="s">
        <v>12528</v>
      </c>
      <c r="C3323" s="123" t="s">
        <v>3143</v>
      </c>
      <c r="D3323" s="98" t="s">
        <v>13667</v>
      </c>
      <c r="E3323" s="98" t="s">
        <v>13668</v>
      </c>
      <c r="F3323" s="124">
        <v>11</v>
      </c>
      <c r="G3323" s="112">
        <v>39173</v>
      </c>
      <c r="H3323" s="98"/>
      <c r="I3323" s="123" t="str">
        <f t="shared" si="51"/>
        <v>NÃO</v>
      </c>
      <c r="J3323" s="123"/>
      <c r="K3323" s="123"/>
      <c r="L3323" s="123"/>
      <c r="M3323" s="98" t="s">
        <v>15820</v>
      </c>
      <c r="N3323" s="118"/>
    </row>
    <row r="3324" spans="1:14" x14ac:dyDescent="0.25">
      <c r="A3324" s="130">
        <v>76282656000106</v>
      </c>
      <c r="B3324" s="98" t="s">
        <v>12529</v>
      </c>
      <c r="C3324" s="123" t="s">
        <v>3143</v>
      </c>
      <c r="D3324" s="98" t="s">
        <v>13667</v>
      </c>
      <c r="E3324" s="98" t="s">
        <v>13668</v>
      </c>
      <c r="F3324" s="124">
        <v>11</v>
      </c>
      <c r="G3324" s="112">
        <v>39813</v>
      </c>
      <c r="H3324" s="98"/>
      <c r="I3324" s="123" t="str">
        <f t="shared" si="51"/>
        <v>NÃO</v>
      </c>
      <c r="J3324" s="123"/>
      <c r="K3324" s="123"/>
      <c r="L3324" s="123"/>
      <c r="M3324" s="98"/>
      <c r="N3324" s="118"/>
    </row>
    <row r="3325" spans="1:14" x14ac:dyDescent="0.25">
      <c r="A3325" s="130">
        <v>45132719000114</v>
      </c>
      <c r="B3325" s="98" t="s">
        <v>12530</v>
      </c>
      <c r="C3325" s="123" t="s">
        <v>4626</v>
      </c>
      <c r="D3325" s="98" t="s">
        <v>13667</v>
      </c>
      <c r="E3325" s="98" t="s">
        <v>13668</v>
      </c>
      <c r="F3325" s="124">
        <v>11</v>
      </c>
      <c r="G3325" s="112">
        <v>43166</v>
      </c>
      <c r="H3325" s="98"/>
      <c r="I3325" s="123" t="str">
        <f t="shared" si="51"/>
        <v>NÃO</v>
      </c>
      <c r="J3325" s="123"/>
      <c r="K3325" s="123"/>
      <c r="L3325" s="123"/>
      <c r="M3325" s="98" t="s">
        <v>16829</v>
      </c>
      <c r="N3325" s="118"/>
    </row>
    <row r="3326" spans="1:14" x14ac:dyDescent="0.25">
      <c r="A3326" s="130">
        <v>76995323000124</v>
      </c>
      <c r="B3326" s="98" t="s">
        <v>12531</v>
      </c>
      <c r="C3326" s="123" t="s">
        <v>3143</v>
      </c>
      <c r="D3326" s="98" t="s">
        <v>13667</v>
      </c>
      <c r="E3326" s="98" t="s">
        <v>13668</v>
      </c>
      <c r="F3326" s="124">
        <v>11</v>
      </c>
      <c r="G3326" s="112">
        <v>39234</v>
      </c>
      <c r="H3326" s="98"/>
      <c r="I3326" s="123" t="str">
        <f t="shared" si="51"/>
        <v>NÃO</v>
      </c>
      <c r="J3326" s="123"/>
      <c r="K3326" s="123"/>
      <c r="L3326" s="123"/>
      <c r="M3326" s="98" t="s">
        <v>15826</v>
      </c>
      <c r="N3326" s="118"/>
    </row>
    <row r="3327" spans="1:14" x14ac:dyDescent="0.25">
      <c r="A3327" s="130">
        <v>1612941000149</v>
      </c>
      <c r="B3327" s="98" t="s">
        <v>12532</v>
      </c>
      <c r="C3327" s="123" t="s">
        <v>2554</v>
      </c>
      <c r="D3327" s="98" t="s">
        <v>13667</v>
      </c>
      <c r="E3327" s="98" t="s">
        <v>13668</v>
      </c>
      <c r="F3327" s="124">
        <v>11</v>
      </c>
      <c r="G3327" s="112">
        <v>39272</v>
      </c>
      <c r="H3327" s="98"/>
      <c r="I3327" s="123" t="str">
        <f t="shared" si="51"/>
        <v>NÃO</v>
      </c>
      <c r="J3327" s="123"/>
      <c r="K3327" s="123"/>
      <c r="L3327" s="123"/>
      <c r="M3327" s="98" t="s">
        <v>13534</v>
      </c>
      <c r="N3327" s="118"/>
    </row>
    <row r="3328" spans="1:14" x14ac:dyDescent="0.25">
      <c r="A3328" s="130">
        <v>1612552000113</v>
      </c>
      <c r="B3328" s="98" t="s">
        <v>12533</v>
      </c>
      <c r="C3328" s="123" t="s">
        <v>3143</v>
      </c>
      <c r="D3328" s="98" t="s">
        <v>13667</v>
      </c>
      <c r="E3328" s="98" t="s">
        <v>13668</v>
      </c>
      <c r="F3328" s="124">
        <v>11</v>
      </c>
      <c r="G3328" s="112">
        <v>42186</v>
      </c>
      <c r="H3328" s="98"/>
      <c r="I3328" s="123" t="str">
        <f t="shared" si="51"/>
        <v>NÃO</v>
      </c>
      <c r="J3328" s="123"/>
      <c r="K3328" s="123"/>
      <c r="L3328" s="123"/>
      <c r="M3328" s="98" t="s">
        <v>15827</v>
      </c>
      <c r="N3328" s="118"/>
    </row>
    <row r="3329" spans="1:14" x14ac:dyDescent="0.25">
      <c r="A3329" s="130">
        <v>88485412000100</v>
      </c>
      <c r="B3329" s="98" t="s">
        <v>12534</v>
      </c>
      <c r="C3329" s="123" t="s">
        <v>3812</v>
      </c>
      <c r="D3329" s="98" t="s">
        <v>13667</v>
      </c>
      <c r="E3329" s="98" t="s">
        <v>13668</v>
      </c>
      <c r="F3329" s="124">
        <v>14</v>
      </c>
      <c r="G3329" s="112">
        <v>44075</v>
      </c>
      <c r="H3329" s="98"/>
      <c r="I3329" s="123" t="str">
        <f t="shared" si="51"/>
        <v>SIM</v>
      </c>
      <c r="J3329" s="123"/>
      <c r="K3329" s="123"/>
      <c r="L3329" s="123"/>
      <c r="M3329" s="98"/>
      <c r="N3329" s="118"/>
    </row>
    <row r="3330" spans="1:14" x14ac:dyDescent="0.25">
      <c r="A3330" s="130">
        <v>12226205000179</v>
      </c>
      <c r="B3330" s="98" t="s">
        <v>12535</v>
      </c>
      <c r="C3330" s="123" t="s">
        <v>29</v>
      </c>
      <c r="D3330" s="98" t="s">
        <v>13667</v>
      </c>
      <c r="E3330" s="98" t="s">
        <v>13668</v>
      </c>
      <c r="F3330" s="124">
        <v>11</v>
      </c>
      <c r="G3330" s="112">
        <v>40009</v>
      </c>
      <c r="H3330" s="98"/>
      <c r="I3330" s="123" t="str">
        <f t="shared" si="51"/>
        <v>NÃO</v>
      </c>
      <c r="J3330" s="123"/>
      <c r="K3330" s="123"/>
      <c r="L3330" s="123"/>
      <c r="M3330" s="98"/>
      <c r="N3330" s="118"/>
    </row>
    <row r="3331" spans="1:14" x14ac:dyDescent="0.25">
      <c r="A3331" s="130">
        <v>6119945000103</v>
      </c>
      <c r="B3331" s="98" t="s">
        <v>12536</v>
      </c>
      <c r="C3331" s="123" t="s">
        <v>1142</v>
      </c>
      <c r="D3331" s="98" t="s">
        <v>13667</v>
      </c>
      <c r="E3331" s="98" t="s">
        <v>13668</v>
      </c>
      <c r="F3331" s="124">
        <v>11</v>
      </c>
      <c r="G3331" s="112">
        <v>38777</v>
      </c>
      <c r="H3331" s="98"/>
      <c r="I3331" s="123" t="str">
        <f t="shared" ref="I3331:I3394" si="52">IFERROR(IF(OR(E3331="Ativos", E3331="Aposentados",E3331="Pensionistas"),IF(F3331&gt;=14,"SIM","NÃO"),""),"")</f>
        <v>NÃO</v>
      </c>
      <c r="J3331" s="123"/>
      <c r="K3331" s="123"/>
      <c r="L3331" s="123"/>
      <c r="M3331" s="98" t="s">
        <v>14419</v>
      </c>
      <c r="N3331" s="118"/>
    </row>
    <row r="3332" spans="1:14" x14ac:dyDescent="0.25">
      <c r="A3332" s="130">
        <v>76206465000165</v>
      </c>
      <c r="B3332" s="98" t="s">
        <v>12537</v>
      </c>
      <c r="C3332" s="123" t="s">
        <v>3143</v>
      </c>
      <c r="D3332" s="98" t="s">
        <v>13667</v>
      </c>
      <c r="E3332" s="98" t="s">
        <v>13668</v>
      </c>
      <c r="F3332" s="124">
        <v>11</v>
      </c>
      <c r="G3332" s="112">
        <v>43609</v>
      </c>
      <c r="H3332" s="98"/>
      <c r="I3332" s="123" t="str">
        <f t="shared" si="52"/>
        <v>NÃO</v>
      </c>
      <c r="J3332" s="123"/>
      <c r="K3332" s="123"/>
      <c r="L3332" s="123"/>
      <c r="M3332" s="98"/>
      <c r="N3332" s="118"/>
    </row>
    <row r="3333" spans="1:14" x14ac:dyDescent="0.25">
      <c r="A3333" s="130">
        <v>6554182000129</v>
      </c>
      <c r="B3333" s="98" t="s">
        <v>12538</v>
      </c>
      <c r="C3333" s="123" t="s">
        <v>2926</v>
      </c>
      <c r="D3333" s="98" t="s">
        <v>13667</v>
      </c>
      <c r="E3333" s="98" t="s">
        <v>13668</v>
      </c>
      <c r="F3333" s="124">
        <v>11</v>
      </c>
      <c r="G3333" s="112">
        <v>43191</v>
      </c>
      <c r="H3333" s="98"/>
      <c r="I3333" s="123" t="str">
        <f t="shared" si="52"/>
        <v>NÃO</v>
      </c>
      <c r="J3333" s="123"/>
      <c r="K3333" s="123"/>
      <c r="L3333" s="123"/>
      <c r="M3333" s="98"/>
      <c r="N3333" s="118"/>
    </row>
    <row r="3334" spans="1:14" x14ac:dyDescent="0.25">
      <c r="A3334" s="130">
        <v>76017466000161</v>
      </c>
      <c r="B3334" s="98" t="s">
        <v>12539</v>
      </c>
      <c r="C3334" s="123" t="s">
        <v>3143</v>
      </c>
      <c r="D3334" s="98" t="s">
        <v>13667</v>
      </c>
      <c r="E3334" s="98" t="s">
        <v>13668</v>
      </c>
      <c r="F3334" s="124">
        <v>11</v>
      </c>
      <c r="G3334" s="112">
        <v>39928</v>
      </c>
      <c r="H3334" s="98"/>
      <c r="I3334" s="123" t="str">
        <f t="shared" si="52"/>
        <v>NÃO</v>
      </c>
      <c r="J3334" s="123"/>
      <c r="K3334" s="123"/>
      <c r="L3334" s="123"/>
      <c r="M3334" s="98"/>
      <c r="N3334" s="118"/>
    </row>
    <row r="3335" spans="1:14" x14ac:dyDescent="0.25">
      <c r="A3335" s="130">
        <v>94577590000163</v>
      </c>
      <c r="B3335" s="98" t="s">
        <v>12540</v>
      </c>
      <c r="C3335" s="123" t="s">
        <v>3812</v>
      </c>
      <c r="D3335" s="98" t="s">
        <v>13667</v>
      </c>
      <c r="E3335" s="98" t="s">
        <v>13668</v>
      </c>
      <c r="F3335" s="124">
        <v>14</v>
      </c>
      <c r="G3335" s="112">
        <v>44136</v>
      </c>
      <c r="H3335" s="98"/>
      <c r="I3335" s="123" t="str">
        <f t="shared" si="52"/>
        <v>SIM</v>
      </c>
      <c r="J3335" s="123"/>
      <c r="K3335" s="123"/>
      <c r="L3335" s="123"/>
      <c r="M3335" s="98"/>
      <c r="N3335" s="118"/>
    </row>
    <row r="3336" spans="1:14" x14ac:dyDescent="0.25">
      <c r="A3336" s="130">
        <v>24850216000104</v>
      </c>
      <c r="B3336" s="98" t="s">
        <v>12541</v>
      </c>
      <c r="C3336" s="123" t="s">
        <v>901</v>
      </c>
      <c r="D3336" s="98" t="s">
        <v>13667</v>
      </c>
      <c r="E3336" s="98" t="s">
        <v>13668</v>
      </c>
      <c r="F3336" s="124">
        <v>11</v>
      </c>
      <c r="G3336" s="112">
        <v>39162</v>
      </c>
      <c r="H3336" s="98"/>
      <c r="I3336" s="123" t="str">
        <f t="shared" si="52"/>
        <v>NÃO</v>
      </c>
      <c r="J3336" s="123"/>
      <c r="K3336" s="123"/>
      <c r="L3336" s="123"/>
      <c r="M3336" s="98" t="s">
        <v>14266</v>
      </c>
      <c r="N3336" s="118"/>
    </row>
    <row r="3337" spans="1:14" x14ac:dyDescent="0.25">
      <c r="A3337" s="130">
        <v>12342663000173</v>
      </c>
      <c r="B3337" s="98" t="s">
        <v>12542</v>
      </c>
      <c r="C3337" s="123" t="s">
        <v>29</v>
      </c>
      <c r="D3337" s="98" t="s">
        <v>13667</v>
      </c>
      <c r="E3337" s="98" t="s">
        <v>13668</v>
      </c>
      <c r="F3337" s="124">
        <v>11</v>
      </c>
      <c r="G3337" s="112">
        <v>38924</v>
      </c>
      <c r="H3337" s="98"/>
      <c r="I3337" s="123" t="str">
        <f t="shared" si="52"/>
        <v>NÃO</v>
      </c>
      <c r="J3337" s="123"/>
      <c r="K3337" s="123"/>
      <c r="L3337" s="123"/>
      <c r="M3337" s="98"/>
      <c r="N3337" s="118"/>
    </row>
    <row r="3338" spans="1:14" x14ac:dyDescent="0.25">
      <c r="A3338" s="130">
        <v>24772188000154</v>
      </c>
      <c r="B3338" s="98" t="s">
        <v>12543</v>
      </c>
      <c r="C3338" s="123" t="s">
        <v>2274</v>
      </c>
      <c r="D3338" s="98" t="s">
        <v>13667</v>
      </c>
      <c r="E3338" s="98" t="s">
        <v>13668</v>
      </c>
      <c r="F3338" s="124">
        <v>14</v>
      </c>
      <c r="G3338" s="112">
        <v>44044</v>
      </c>
      <c r="H3338" s="98"/>
      <c r="I3338" s="123" t="str">
        <f t="shared" si="52"/>
        <v>SIM</v>
      </c>
      <c r="J3338" s="123"/>
      <c r="K3338" s="123"/>
      <c r="L3338" s="123"/>
      <c r="M3338" s="98"/>
      <c r="N3338" s="118"/>
    </row>
    <row r="3339" spans="1:14" x14ac:dyDescent="0.25">
      <c r="A3339" s="130">
        <v>4282869000127</v>
      </c>
      <c r="B3339" s="98" t="s">
        <v>12544</v>
      </c>
      <c r="C3339" s="123" t="s">
        <v>133</v>
      </c>
      <c r="D3339" s="98" t="s">
        <v>13667</v>
      </c>
      <c r="E3339" s="98" t="s">
        <v>13668</v>
      </c>
      <c r="F3339" s="124">
        <v>11</v>
      </c>
      <c r="G3339" s="112">
        <v>38717</v>
      </c>
      <c r="H3339" s="98"/>
      <c r="I3339" s="123" t="str">
        <f t="shared" si="52"/>
        <v>NÃO</v>
      </c>
      <c r="J3339" s="123"/>
      <c r="K3339" s="123"/>
      <c r="L3339" s="123"/>
      <c r="M3339" s="98" t="s">
        <v>13850</v>
      </c>
      <c r="N3339" s="118"/>
    </row>
    <row r="3340" spans="1:14" x14ac:dyDescent="0.25">
      <c r="A3340" s="130">
        <v>2056752000108</v>
      </c>
      <c r="B3340" s="98" t="s">
        <v>12545</v>
      </c>
      <c r="C3340" s="123" t="s">
        <v>901</v>
      </c>
      <c r="D3340" s="98" t="s">
        <v>13667</v>
      </c>
      <c r="E3340" s="98" t="s">
        <v>13668</v>
      </c>
      <c r="F3340" s="124">
        <v>11</v>
      </c>
      <c r="G3340" s="112">
        <v>42737</v>
      </c>
      <c r="H3340" s="98"/>
      <c r="I3340" s="123" t="str">
        <f t="shared" si="52"/>
        <v>NÃO</v>
      </c>
      <c r="J3340" s="123"/>
      <c r="K3340" s="123"/>
      <c r="L3340" s="123"/>
      <c r="M3340" s="98" t="s">
        <v>14268</v>
      </c>
      <c r="N3340" s="118"/>
    </row>
    <row r="3341" spans="1:14" x14ac:dyDescent="0.25">
      <c r="A3341" s="130">
        <v>5986427000124</v>
      </c>
      <c r="B3341" s="98" t="s">
        <v>12546</v>
      </c>
      <c r="C3341" s="123" t="s">
        <v>197</v>
      </c>
      <c r="D3341" s="98" t="s">
        <v>13667</v>
      </c>
      <c r="E3341" s="98" t="s">
        <v>13668</v>
      </c>
      <c r="F3341" s="124">
        <v>11</v>
      </c>
      <c r="G3341" s="112">
        <v>42430</v>
      </c>
      <c r="H3341" s="98"/>
      <c r="I3341" s="123" t="str">
        <f t="shared" si="52"/>
        <v>NÃO</v>
      </c>
      <c r="J3341" s="123"/>
      <c r="K3341" s="123"/>
      <c r="L3341" s="123"/>
      <c r="M3341" s="98" t="s">
        <v>13866</v>
      </c>
      <c r="N3341" s="118"/>
    </row>
    <row r="3342" spans="1:14" x14ac:dyDescent="0.25">
      <c r="A3342" s="130">
        <v>76206481000158</v>
      </c>
      <c r="B3342" s="98" t="s">
        <v>12547</v>
      </c>
      <c r="C3342" s="123" t="s">
        <v>3143</v>
      </c>
      <c r="D3342" s="98" t="s">
        <v>13667</v>
      </c>
      <c r="E3342" s="98" t="s">
        <v>13668</v>
      </c>
      <c r="F3342" s="124">
        <v>14</v>
      </c>
      <c r="G3342" s="112">
        <v>43908</v>
      </c>
      <c r="H3342" s="98"/>
      <c r="I3342" s="123" t="str">
        <f t="shared" si="52"/>
        <v>SIM</v>
      </c>
      <c r="J3342" s="123"/>
      <c r="K3342" s="123"/>
      <c r="L3342" s="123"/>
      <c r="M3342" s="98"/>
      <c r="N3342" s="118"/>
    </row>
    <row r="3343" spans="1:14" x14ac:dyDescent="0.25">
      <c r="A3343" s="130">
        <v>28580694000100</v>
      </c>
      <c r="B3343" s="98" t="s">
        <v>12548</v>
      </c>
      <c r="C3343" s="123" t="s">
        <v>3513</v>
      </c>
      <c r="D3343" s="98" t="s">
        <v>13667</v>
      </c>
      <c r="E3343" s="98" t="s">
        <v>13668</v>
      </c>
      <c r="F3343" s="124">
        <v>11</v>
      </c>
      <c r="G3343" s="112">
        <v>41066</v>
      </c>
      <c r="H3343" s="98"/>
      <c r="I3343" s="123" t="str">
        <f t="shared" si="52"/>
        <v>NÃO</v>
      </c>
      <c r="J3343" s="123"/>
      <c r="K3343" s="123"/>
      <c r="L3343" s="123"/>
      <c r="M3343" s="98" t="s">
        <v>15999</v>
      </c>
      <c r="N3343" s="118"/>
    </row>
    <row r="3344" spans="1:14" x14ac:dyDescent="0.25">
      <c r="A3344" s="130">
        <v>17744442000145</v>
      </c>
      <c r="B3344" s="98" t="s">
        <v>12549</v>
      </c>
      <c r="C3344" s="123" t="s">
        <v>1356</v>
      </c>
      <c r="D3344" s="98" t="s">
        <v>13667</v>
      </c>
      <c r="E3344" s="98" t="s">
        <v>13668</v>
      </c>
      <c r="F3344" s="124">
        <v>11</v>
      </c>
      <c r="G3344" s="112">
        <v>43084</v>
      </c>
      <c r="H3344" s="98"/>
      <c r="I3344" s="123" t="str">
        <f t="shared" si="52"/>
        <v>NÃO</v>
      </c>
      <c r="J3344" s="123"/>
      <c r="K3344" s="123"/>
      <c r="L3344" s="123"/>
      <c r="M3344" s="98"/>
      <c r="N3344" s="118"/>
    </row>
    <row r="3345" spans="1:14" x14ac:dyDescent="0.25">
      <c r="A3345" s="130">
        <v>45116092000108</v>
      </c>
      <c r="B3345" s="98" t="s">
        <v>12550</v>
      </c>
      <c r="C3345" s="123" t="s">
        <v>4626</v>
      </c>
      <c r="D3345" s="98" t="s">
        <v>13667</v>
      </c>
      <c r="E3345" s="98" t="s">
        <v>13668</v>
      </c>
      <c r="F3345" s="124">
        <v>11</v>
      </c>
      <c r="G3345" s="112">
        <v>41037</v>
      </c>
      <c r="H3345" s="98"/>
      <c r="I3345" s="123" t="str">
        <f t="shared" si="52"/>
        <v>NÃO</v>
      </c>
      <c r="J3345" s="123"/>
      <c r="K3345" s="123"/>
      <c r="L3345" s="123"/>
      <c r="M3345" s="98" t="s">
        <v>16832</v>
      </c>
      <c r="N3345" s="118"/>
    </row>
    <row r="3346" spans="1:14" x14ac:dyDescent="0.25">
      <c r="A3346" s="130">
        <v>65712069000193</v>
      </c>
      <c r="B3346" s="98" t="s">
        <v>12551</v>
      </c>
      <c r="C3346" s="123" t="s">
        <v>4626</v>
      </c>
      <c r="D3346" s="98" t="s">
        <v>13667</v>
      </c>
      <c r="E3346" s="98" t="s">
        <v>13668</v>
      </c>
      <c r="F3346" s="124">
        <v>11</v>
      </c>
      <c r="G3346" s="112">
        <v>43733</v>
      </c>
      <c r="H3346" s="98"/>
      <c r="I3346" s="123" t="str">
        <f t="shared" si="52"/>
        <v>NÃO</v>
      </c>
      <c r="J3346" s="123"/>
      <c r="K3346" s="123"/>
      <c r="L3346" s="123"/>
      <c r="M3346" s="98"/>
      <c r="N3346" s="118"/>
    </row>
    <row r="3347" spans="1:14" x14ac:dyDescent="0.25">
      <c r="A3347" s="130">
        <v>4132090000125</v>
      </c>
      <c r="B3347" s="98" t="s">
        <v>12552</v>
      </c>
      <c r="C3347" s="123" t="s">
        <v>3513</v>
      </c>
      <c r="D3347" s="98" t="s">
        <v>13667</v>
      </c>
      <c r="E3347" s="98" t="s">
        <v>13668</v>
      </c>
      <c r="F3347" s="124">
        <v>11</v>
      </c>
      <c r="G3347" s="112">
        <v>42159</v>
      </c>
      <c r="H3347" s="98"/>
      <c r="I3347" s="123" t="str">
        <f t="shared" si="52"/>
        <v>NÃO</v>
      </c>
      <c r="J3347" s="123"/>
      <c r="K3347" s="123"/>
      <c r="L3347" s="123"/>
      <c r="M3347" s="98" t="s">
        <v>16000</v>
      </c>
      <c r="N3347" s="118"/>
    </row>
    <row r="3348" spans="1:14" x14ac:dyDescent="0.25">
      <c r="A3348" s="130">
        <v>12200283000102</v>
      </c>
      <c r="B3348" s="98" t="s">
        <v>12553</v>
      </c>
      <c r="C3348" s="123" t="s">
        <v>29</v>
      </c>
      <c r="D3348" s="98" t="s">
        <v>13667</v>
      </c>
      <c r="E3348" s="98" t="s">
        <v>13668</v>
      </c>
      <c r="F3348" s="124">
        <v>14</v>
      </c>
      <c r="G3348" s="112">
        <v>43903</v>
      </c>
      <c r="H3348" s="98"/>
      <c r="I3348" s="123" t="str">
        <f t="shared" si="52"/>
        <v>SIM</v>
      </c>
      <c r="J3348" s="123"/>
      <c r="K3348" s="123"/>
      <c r="L3348" s="123"/>
      <c r="M3348" s="98"/>
      <c r="N3348" s="118"/>
    </row>
    <row r="3349" spans="1:14" x14ac:dyDescent="0.25">
      <c r="A3349" s="130">
        <v>8349060000126</v>
      </c>
      <c r="B3349" s="98" t="s">
        <v>12554</v>
      </c>
      <c r="C3349" s="123" t="s">
        <v>3601</v>
      </c>
      <c r="D3349" s="98" t="s">
        <v>13667</v>
      </c>
      <c r="E3349" s="98" t="s">
        <v>13668</v>
      </c>
      <c r="F3349" s="124">
        <v>11</v>
      </c>
      <c r="G3349" s="112">
        <v>42075</v>
      </c>
      <c r="H3349" s="98"/>
      <c r="I3349" s="123" t="str">
        <f t="shared" si="52"/>
        <v>NÃO</v>
      </c>
      <c r="J3349" s="123"/>
      <c r="K3349" s="123"/>
      <c r="L3349" s="123"/>
      <c r="M3349" s="98" t="s">
        <v>16092</v>
      </c>
      <c r="N3349" s="118"/>
    </row>
    <row r="3350" spans="1:14" x14ac:dyDescent="0.25">
      <c r="A3350" s="130">
        <v>32415283000129</v>
      </c>
      <c r="B3350" s="98" t="s">
        <v>12555</v>
      </c>
      <c r="C3350" s="123" t="s">
        <v>3513</v>
      </c>
      <c r="D3350" s="98" t="s">
        <v>13667</v>
      </c>
      <c r="E3350" s="98" t="s">
        <v>13668</v>
      </c>
      <c r="F3350" s="124">
        <v>11</v>
      </c>
      <c r="G3350" s="112">
        <v>39802</v>
      </c>
      <c r="H3350" s="98"/>
      <c r="I3350" s="123" t="str">
        <f t="shared" si="52"/>
        <v>NÃO</v>
      </c>
      <c r="J3350" s="123"/>
      <c r="K3350" s="123"/>
      <c r="L3350" s="123"/>
      <c r="M3350" s="98"/>
      <c r="N3350" s="118"/>
    </row>
    <row r="3351" spans="1:14" x14ac:dyDescent="0.25">
      <c r="A3351" s="130">
        <v>45353307000104</v>
      </c>
      <c r="B3351" s="98" t="s">
        <v>12556</v>
      </c>
      <c r="C3351" s="123" t="s">
        <v>4626</v>
      </c>
      <c r="D3351" s="98" t="s">
        <v>13667</v>
      </c>
      <c r="E3351" s="98" t="s">
        <v>13668</v>
      </c>
      <c r="F3351" s="124">
        <v>11</v>
      </c>
      <c r="G3351" s="112">
        <v>40527</v>
      </c>
      <c r="H3351" s="98"/>
      <c r="I3351" s="123" t="str">
        <f t="shared" si="52"/>
        <v>NÃO</v>
      </c>
      <c r="J3351" s="123"/>
      <c r="K3351" s="123"/>
      <c r="L3351" s="123"/>
      <c r="M3351" s="98" t="s">
        <v>16835</v>
      </c>
      <c r="N3351" s="118"/>
    </row>
    <row r="3352" spans="1:14" x14ac:dyDescent="0.25">
      <c r="A3352" s="130">
        <v>7655277000100</v>
      </c>
      <c r="B3352" s="98" t="s">
        <v>12557</v>
      </c>
      <c r="C3352" s="123" t="s">
        <v>634</v>
      </c>
      <c r="D3352" s="98" t="s">
        <v>13667</v>
      </c>
      <c r="E3352" s="98" t="s">
        <v>13668</v>
      </c>
      <c r="F3352" s="124">
        <v>14</v>
      </c>
      <c r="G3352" s="112">
        <v>44105</v>
      </c>
      <c r="H3352" s="98"/>
      <c r="I3352" s="123" t="str">
        <f t="shared" si="52"/>
        <v>SIM</v>
      </c>
      <c r="J3352" s="123"/>
      <c r="K3352" s="123"/>
      <c r="L3352" s="123"/>
      <c r="M3352" s="98"/>
      <c r="N3352" s="118"/>
    </row>
    <row r="3353" spans="1:14" x14ac:dyDescent="0.25">
      <c r="A3353" s="130">
        <v>27174119000137</v>
      </c>
      <c r="B3353" s="98" t="s">
        <v>12558</v>
      </c>
      <c r="C3353" s="123" t="s">
        <v>821</v>
      </c>
      <c r="D3353" s="98" t="s">
        <v>13667</v>
      </c>
      <c r="E3353" s="98" t="s">
        <v>13668</v>
      </c>
      <c r="F3353" s="124">
        <v>11</v>
      </c>
      <c r="G3353" s="112">
        <v>42450</v>
      </c>
      <c r="H3353" s="98"/>
      <c r="I3353" s="123" t="str">
        <f t="shared" si="52"/>
        <v>NÃO</v>
      </c>
      <c r="J3353" s="123"/>
      <c r="K3353" s="123"/>
      <c r="L3353" s="123"/>
      <c r="M3353" s="98" t="s">
        <v>14097</v>
      </c>
      <c r="N3353" s="118"/>
    </row>
    <row r="3354" spans="1:14" x14ac:dyDescent="0.25">
      <c r="A3354" s="130">
        <v>2215275000178</v>
      </c>
      <c r="B3354" s="98" t="s">
        <v>12559</v>
      </c>
      <c r="C3354" s="123" t="s">
        <v>901</v>
      </c>
      <c r="D3354" s="98" t="s">
        <v>13667</v>
      </c>
      <c r="E3354" s="98" t="s">
        <v>13668</v>
      </c>
      <c r="F3354" s="124">
        <v>14</v>
      </c>
      <c r="G3354" s="112">
        <v>43282</v>
      </c>
      <c r="H3354" s="98"/>
      <c r="I3354" s="123" t="str">
        <f t="shared" si="52"/>
        <v>SIM</v>
      </c>
      <c r="J3354" s="123"/>
      <c r="K3354" s="123"/>
      <c r="L3354" s="123"/>
      <c r="M3354" s="98"/>
      <c r="N3354" s="118"/>
    </row>
    <row r="3355" spans="1:14" x14ac:dyDescent="0.25">
      <c r="A3355" s="130">
        <v>12237038000161</v>
      </c>
      <c r="B3355" s="98" t="s">
        <v>12560</v>
      </c>
      <c r="C3355" s="123" t="s">
        <v>29</v>
      </c>
      <c r="D3355" s="98" t="s">
        <v>13667</v>
      </c>
      <c r="E3355" s="98" t="s">
        <v>13668</v>
      </c>
      <c r="F3355" s="124">
        <v>11</v>
      </c>
      <c r="G3355" s="112">
        <v>39479</v>
      </c>
      <c r="H3355" s="98"/>
      <c r="I3355" s="123" t="str">
        <f t="shared" si="52"/>
        <v>NÃO</v>
      </c>
      <c r="J3355" s="123"/>
      <c r="K3355" s="123"/>
      <c r="L3355" s="123"/>
      <c r="M3355" s="98" t="s">
        <v>13757</v>
      </c>
      <c r="N3355" s="118"/>
    </row>
    <row r="3356" spans="1:14" x14ac:dyDescent="0.25">
      <c r="A3356" s="130">
        <v>17954041000110</v>
      </c>
      <c r="B3356" s="98" t="s">
        <v>12561</v>
      </c>
      <c r="C3356" s="123" t="s">
        <v>1356</v>
      </c>
      <c r="D3356" s="98" t="s">
        <v>13667</v>
      </c>
      <c r="E3356" s="98" t="s">
        <v>13668</v>
      </c>
      <c r="F3356" s="124">
        <v>14</v>
      </c>
      <c r="G3356" s="112">
        <v>44105</v>
      </c>
      <c r="H3356" s="98"/>
      <c r="I3356" s="123" t="str">
        <f t="shared" si="52"/>
        <v>SIM</v>
      </c>
      <c r="J3356" s="123"/>
      <c r="K3356" s="123"/>
      <c r="L3356" s="123"/>
      <c r="M3356" s="98"/>
      <c r="N3356" s="118"/>
    </row>
    <row r="3357" spans="1:14" x14ac:dyDescent="0.25">
      <c r="A3357" s="130">
        <v>2316537000190</v>
      </c>
      <c r="B3357" s="98" t="s">
        <v>12562</v>
      </c>
      <c r="C3357" s="123" t="s">
        <v>901</v>
      </c>
      <c r="D3357" s="98" t="s">
        <v>13667</v>
      </c>
      <c r="E3357" s="98" t="s">
        <v>13668</v>
      </c>
      <c r="F3357" s="124">
        <v>11</v>
      </c>
      <c r="G3357" s="112">
        <v>41256</v>
      </c>
      <c r="H3357" s="98"/>
      <c r="I3357" s="123" t="str">
        <f t="shared" si="52"/>
        <v>NÃO</v>
      </c>
      <c r="J3357" s="123"/>
      <c r="K3357" s="123"/>
      <c r="L3357" s="123"/>
      <c r="M3357" s="98" t="s">
        <v>14271</v>
      </c>
      <c r="N3357" s="118"/>
    </row>
    <row r="3358" spans="1:14" x14ac:dyDescent="0.25">
      <c r="A3358" s="130">
        <v>45116290000171</v>
      </c>
      <c r="B3358" s="98" t="s">
        <v>12563</v>
      </c>
      <c r="C3358" s="123" t="s">
        <v>4626</v>
      </c>
      <c r="D3358" s="98" t="s">
        <v>13667</v>
      </c>
      <c r="E3358" s="98" t="s">
        <v>13668</v>
      </c>
      <c r="F3358" s="124">
        <v>11</v>
      </c>
      <c r="G3358" s="112">
        <v>38161</v>
      </c>
      <c r="H3358" s="98"/>
      <c r="I3358" s="123" t="str">
        <f t="shared" si="52"/>
        <v>NÃO</v>
      </c>
      <c r="J3358" s="123"/>
      <c r="K3358" s="123"/>
      <c r="L3358" s="123"/>
      <c r="M3358" s="98"/>
      <c r="N3358" s="118"/>
    </row>
    <row r="3359" spans="1:14" x14ac:dyDescent="0.25">
      <c r="A3359" s="130">
        <v>29114121000146</v>
      </c>
      <c r="B3359" s="98" t="s">
        <v>12564</v>
      </c>
      <c r="C3359" s="123" t="s">
        <v>3513</v>
      </c>
      <c r="D3359" s="98" t="s">
        <v>13667</v>
      </c>
      <c r="E3359" s="98" t="s">
        <v>13668</v>
      </c>
      <c r="F3359" s="124">
        <v>11</v>
      </c>
      <c r="G3359" s="112">
        <v>42971</v>
      </c>
      <c r="H3359" s="98"/>
      <c r="I3359" s="123" t="str">
        <f t="shared" si="52"/>
        <v>NÃO</v>
      </c>
      <c r="J3359" s="123"/>
      <c r="K3359" s="123"/>
      <c r="L3359" s="123"/>
      <c r="M3359" s="98" t="s">
        <v>16002</v>
      </c>
      <c r="N3359" s="118"/>
    </row>
    <row r="3360" spans="1:14" x14ac:dyDescent="0.25">
      <c r="A3360" s="130">
        <v>17966201000140</v>
      </c>
      <c r="B3360" s="98" t="s">
        <v>12565</v>
      </c>
      <c r="C3360" s="123" t="s">
        <v>1356</v>
      </c>
      <c r="D3360" s="98" t="s">
        <v>13667</v>
      </c>
      <c r="E3360" s="98" t="s">
        <v>13668</v>
      </c>
      <c r="F3360" s="124">
        <v>11</v>
      </c>
      <c r="G3360" s="112">
        <v>40347</v>
      </c>
      <c r="H3360" s="98"/>
      <c r="I3360" s="123" t="str">
        <f t="shared" si="52"/>
        <v>NÃO</v>
      </c>
      <c r="J3360" s="123"/>
      <c r="K3360" s="123"/>
      <c r="L3360" s="123"/>
      <c r="M3360" s="98"/>
      <c r="N3360" s="118"/>
    </row>
    <row r="3361" spans="1:14" x14ac:dyDescent="0.25">
      <c r="A3361" s="130">
        <v>11043312000107</v>
      </c>
      <c r="B3361" s="98" t="s">
        <v>12566</v>
      </c>
      <c r="C3361" s="123" t="s">
        <v>2758</v>
      </c>
      <c r="D3361" s="98" t="s">
        <v>13667</v>
      </c>
      <c r="E3361" s="98" t="s">
        <v>13668</v>
      </c>
      <c r="F3361" s="124">
        <v>11</v>
      </c>
      <c r="G3361" s="112">
        <v>41765</v>
      </c>
      <c r="H3361" s="98"/>
      <c r="I3361" s="123" t="str">
        <f t="shared" si="52"/>
        <v>NÃO</v>
      </c>
      <c r="J3361" s="123"/>
      <c r="K3361" s="123"/>
      <c r="L3361" s="123"/>
      <c r="M3361" s="98" t="s">
        <v>15423</v>
      </c>
      <c r="N3361" s="118"/>
    </row>
    <row r="3362" spans="1:14" x14ac:dyDescent="0.25">
      <c r="A3362" s="130">
        <v>44438968000170</v>
      </c>
      <c r="B3362" s="98" t="s">
        <v>12567</v>
      </c>
      <c r="C3362" s="123" t="s">
        <v>4626</v>
      </c>
      <c r="D3362" s="98" t="s">
        <v>13667</v>
      </c>
      <c r="E3362" s="98" t="s">
        <v>13668</v>
      </c>
      <c r="F3362" s="124">
        <v>11</v>
      </c>
      <c r="G3362" s="112">
        <v>43721</v>
      </c>
      <c r="H3362" s="98"/>
      <c r="I3362" s="123" t="str">
        <f t="shared" si="52"/>
        <v>NÃO</v>
      </c>
      <c r="J3362" s="123"/>
      <c r="K3362" s="123"/>
      <c r="L3362" s="123"/>
      <c r="M3362" s="98"/>
      <c r="N3362" s="118"/>
    </row>
    <row r="3363" spans="1:14" x14ac:dyDescent="0.25">
      <c r="A3363" s="130">
        <v>2070720000159</v>
      </c>
      <c r="B3363" s="98" t="s">
        <v>12568</v>
      </c>
      <c r="C3363" s="123" t="s">
        <v>5227</v>
      </c>
      <c r="D3363" s="98" t="s">
        <v>13667</v>
      </c>
      <c r="E3363" s="98" t="s">
        <v>13668</v>
      </c>
      <c r="F3363" s="124">
        <v>11</v>
      </c>
      <c r="G3363" s="112">
        <v>40422</v>
      </c>
      <c r="H3363" s="98"/>
      <c r="I3363" s="123" t="str">
        <f t="shared" si="52"/>
        <v>NÃO</v>
      </c>
      <c r="J3363" s="123"/>
      <c r="K3363" s="123"/>
      <c r="L3363" s="123"/>
      <c r="M3363" s="98"/>
      <c r="N3363" s="118"/>
    </row>
    <row r="3364" spans="1:14" x14ac:dyDescent="0.25">
      <c r="A3364" s="130">
        <v>63787071000104</v>
      </c>
      <c r="B3364" s="98" t="s">
        <v>12569</v>
      </c>
      <c r="C3364" s="123" t="s">
        <v>3747</v>
      </c>
      <c r="D3364" s="98" t="s">
        <v>13667</v>
      </c>
      <c r="E3364" s="98" t="s">
        <v>13668</v>
      </c>
      <c r="F3364" s="124">
        <v>14</v>
      </c>
      <c r="G3364" s="112">
        <v>44075</v>
      </c>
      <c r="H3364" s="98"/>
      <c r="I3364" s="123" t="str">
        <f t="shared" si="52"/>
        <v>SIM</v>
      </c>
      <c r="J3364" s="123"/>
      <c r="K3364" s="123"/>
      <c r="L3364" s="123"/>
      <c r="M3364" s="98"/>
      <c r="N3364" s="118"/>
    </row>
    <row r="3365" spans="1:14" x14ac:dyDescent="0.25">
      <c r="A3365" s="130">
        <v>3755477000175</v>
      </c>
      <c r="B3365" s="98" t="s">
        <v>12570</v>
      </c>
      <c r="C3365" s="123" t="s">
        <v>2274</v>
      </c>
      <c r="D3365" s="98" t="s">
        <v>13667</v>
      </c>
      <c r="E3365" s="98" t="s">
        <v>13668</v>
      </c>
      <c r="F3365" s="124">
        <v>14</v>
      </c>
      <c r="G3365" s="112">
        <v>44075</v>
      </c>
      <c r="H3365" s="98"/>
      <c r="I3365" s="123" t="str">
        <f t="shared" si="52"/>
        <v>SIM</v>
      </c>
      <c r="J3365" s="123"/>
      <c r="K3365" s="123"/>
      <c r="L3365" s="123"/>
      <c r="M3365" s="98"/>
      <c r="N3365" s="118"/>
    </row>
    <row r="3366" spans="1:14" x14ac:dyDescent="0.25">
      <c r="A3366" s="130">
        <v>46523270000188</v>
      </c>
      <c r="B3366" s="98" t="s">
        <v>12571</v>
      </c>
      <c r="C3366" s="123" t="s">
        <v>4626</v>
      </c>
      <c r="D3366" s="98" t="s">
        <v>13667</v>
      </c>
      <c r="E3366" s="98" t="s">
        <v>13668</v>
      </c>
      <c r="F3366" s="124">
        <v>14</v>
      </c>
      <c r="G3366" s="112">
        <v>44136</v>
      </c>
      <c r="H3366" s="98"/>
      <c r="I3366" s="123" t="str">
        <f t="shared" si="52"/>
        <v>SIM</v>
      </c>
      <c r="J3366" s="123"/>
      <c r="K3366" s="123"/>
      <c r="L3366" s="123"/>
      <c r="M3366" s="98"/>
      <c r="N3366" s="118"/>
    </row>
    <row r="3367" spans="1:14" x14ac:dyDescent="0.25">
      <c r="A3367" s="130">
        <v>6190243000116</v>
      </c>
      <c r="B3367" s="98" t="s">
        <v>12572</v>
      </c>
      <c r="C3367" s="123" t="s">
        <v>1142</v>
      </c>
      <c r="D3367" s="98" t="s">
        <v>13667</v>
      </c>
      <c r="E3367" s="98" t="s">
        <v>13668</v>
      </c>
      <c r="F3367" s="124">
        <v>11</v>
      </c>
      <c r="G3367" s="112">
        <v>41907</v>
      </c>
      <c r="H3367" s="98"/>
      <c r="I3367" s="123" t="str">
        <f t="shared" si="52"/>
        <v>NÃO</v>
      </c>
      <c r="J3367" s="123"/>
      <c r="K3367" s="123"/>
      <c r="L3367" s="123"/>
      <c r="M3367" s="98" t="s">
        <v>14422</v>
      </c>
      <c r="N3367" s="118"/>
    </row>
    <row r="3368" spans="1:14" x14ac:dyDescent="0.25">
      <c r="A3368" s="130">
        <v>59854927000131</v>
      </c>
      <c r="B3368" s="98" t="s">
        <v>12573</v>
      </c>
      <c r="C3368" s="123" t="s">
        <v>4626</v>
      </c>
      <c r="D3368" s="98" t="s">
        <v>13667</v>
      </c>
      <c r="E3368" s="98" t="s">
        <v>13668</v>
      </c>
      <c r="F3368" s="124">
        <v>11</v>
      </c>
      <c r="G3368" s="112">
        <v>41493</v>
      </c>
      <c r="H3368" s="98"/>
      <c r="I3368" s="123" t="str">
        <f t="shared" si="52"/>
        <v>NÃO</v>
      </c>
      <c r="J3368" s="123"/>
      <c r="K3368" s="123"/>
      <c r="L3368" s="123"/>
      <c r="M3368" s="98" t="s">
        <v>16839</v>
      </c>
      <c r="N3368" s="118"/>
    </row>
    <row r="3369" spans="1:14" x14ac:dyDescent="0.25">
      <c r="A3369" s="130">
        <v>8739351000120</v>
      </c>
      <c r="B3369" s="98" t="s">
        <v>12574</v>
      </c>
      <c r="C3369" s="123" t="s">
        <v>2554</v>
      </c>
      <c r="D3369" s="98" t="s">
        <v>13667</v>
      </c>
      <c r="E3369" s="98" t="s">
        <v>13668</v>
      </c>
      <c r="F3369" s="124">
        <v>14</v>
      </c>
      <c r="G3369" s="112">
        <v>44013</v>
      </c>
      <c r="H3369" s="98"/>
      <c r="I3369" s="123" t="str">
        <f t="shared" si="52"/>
        <v>SIM</v>
      </c>
      <c r="J3369" s="123"/>
      <c r="K3369" s="123"/>
      <c r="L3369" s="123"/>
      <c r="M3369" s="98"/>
      <c r="N3369" s="118"/>
    </row>
    <row r="3370" spans="1:14" x14ac:dyDescent="0.25">
      <c r="A3370" s="130">
        <v>4838496000128</v>
      </c>
      <c r="B3370" s="98" t="s">
        <v>12575</v>
      </c>
      <c r="C3370" s="123" t="s">
        <v>2413</v>
      </c>
      <c r="D3370" s="98" t="s">
        <v>13667</v>
      </c>
      <c r="E3370" s="98" t="s">
        <v>13668</v>
      </c>
      <c r="F3370" s="124">
        <v>11</v>
      </c>
      <c r="G3370" s="112">
        <v>38805</v>
      </c>
      <c r="H3370" s="98"/>
      <c r="I3370" s="123" t="str">
        <f t="shared" si="52"/>
        <v>NÃO</v>
      </c>
      <c r="J3370" s="123"/>
      <c r="K3370" s="123"/>
      <c r="L3370" s="123"/>
      <c r="M3370" s="98"/>
      <c r="N3370" s="118"/>
    </row>
    <row r="3371" spans="1:14" x14ac:dyDescent="0.25">
      <c r="A3371" s="130">
        <v>8365900000144</v>
      </c>
      <c r="B3371" s="98" t="s">
        <v>12576</v>
      </c>
      <c r="C3371" s="123" t="s">
        <v>3601</v>
      </c>
      <c r="D3371" s="98" t="s">
        <v>13667</v>
      </c>
      <c r="E3371" s="98" t="s">
        <v>13668</v>
      </c>
      <c r="F3371" s="124">
        <v>11</v>
      </c>
      <c r="G3371" s="112">
        <v>42390</v>
      </c>
      <c r="H3371" s="98"/>
      <c r="I3371" s="123" t="str">
        <f t="shared" si="52"/>
        <v>NÃO</v>
      </c>
      <c r="J3371" s="123"/>
      <c r="K3371" s="123"/>
      <c r="L3371" s="123"/>
      <c r="M3371" s="98" t="s">
        <v>16094</v>
      </c>
      <c r="N3371" s="118"/>
    </row>
    <row r="3372" spans="1:14" x14ac:dyDescent="0.25">
      <c r="A3372" s="130">
        <v>18431155000148</v>
      </c>
      <c r="B3372" s="98" t="s">
        <v>12577</v>
      </c>
      <c r="C3372" s="123" t="s">
        <v>1356</v>
      </c>
      <c r="D3372" s="98" t="s">
        <v>13667</v>
      </c>
      <c r="E3372" s="98" t="s">
        <v>13668</v>
      </c>
      <c r="F3372" s="124">
        <v>11</v>
      </c>
      <c r="G3372" s="112">
        <v>43061</v>
      </c>
      <c r="H3372" s="98"/>
      <c r="I3372" s="123" t="str">
        <f t="shared" si="52"/>
        <v>NÃO</v>
      </c>
      <c r="J3372" s="123"/>
      <c r="K3372" s="123"/>
      <c r="L3372" s="123"/>
      <c r="M3372" s="98" t="s">
        <v>14678</v>
      </c>
      <c r="N3372" s="118"/>
    </row>
    <row r="3373" spans="1:14" x14ac:dyDescent="0.25">
      <c r="A3373" s="130">
        <v>18668376000134</v>
      </c>
      <c r="B3373" s="98" t="s">
        <v>12578</v>
      </c>
      <c r="C3373" s="123" t="s">
        <v>1356</v>
      </c>
      <c r="D3373" s="98" t="s">
        <v>13667</v>
      </c>
      <c r="E3373" s="98" t="s">
        <v>13668</v>
      </c>
      <c r="F3373" s="124">
        <v>11</v>
      </c>
      <c r="G3373" s="112">
        <v>41640</v>
      </c>
      <c r="H3373" s="98"/>
      <c r="I3373" s="123" t="str">
        <f t="shared" si="52"/>
        <v>NÃO</v>
      </c>
      <c r="J3373" s="123"/>
      <c r="K3373" s="123"/>
      <c r="L3373" s="123"/>
      <c r="M3373" s="98" t="s">
        <v>14680</v>
      </c>
      <c r="N3373" s="118"/>
    </row>
    <row r="3374" spans="1:14" x14ac:dyDescent="0.25">
      <c r="A3374" s="130">
        <v>44882074000174</v>
      </c>
      <c r="B3374" s="98" t="s">
        <v>12579</v>
      </c>
      <c r="C3374" s="123" t="s">
        <v>4626</v>
      </c>
      <c r="D3374" s="98" t="s">
        <v>13667</v>
      </c>
      <c r="E3374" s="98" t="s">
        <v>13668</v>
      </c>
      <c r="F3374" s="124">
        <v>11</v>
      </c>
      <c r="G3374" s="112">
        <v>38596</v>
      </c>
      <c r="H3374" s="98"/>
      <c r="I3374" s="123" t="str">
        <f t="shared" si="52"/>
        <v>NÃO</v>
      </c>
      <c r="J3374" s="123"/>
      <c r="K3374" s="123"/>
      <c r="L3374" s="123"/>
      <c r="M3374" s="98" t="s">
        <v>13534</v>
      </c>
      <c r="N3374" s="118"/>
    </row>
    <row r="3375" spans="1:14" x14ac:dyDescent="0.25">
      <c r="A3375" s="130">
        <v>1067891000166</v>
      </c>
      <c r="B3375" s="98" t="s">
        <v>12580</v>
      </c>
      <c r="C3375" s="123" t="s">
        <v>5227</v>
      </c>
      <c r="D3375" s="98" t="s">
        <v>13667</v>
      </c>
      <c r="E3375" s="98" t="s">
        <v>13668</v>
      </c>
      <c r="F3375" s="124">
        <v>11</v>
      </c>
      <c r="G3375" s="112">
        <v>40588</v>
      </c>
      <c r="H3375" s="98"/>
      <c r="I3375" s="123" t="str">
        <f t="shared" si="52"/>
        <v>NÃO</v>
      </c>
      <c r="J3375" s="123"/>
      <c r="K3375" s="123"/>
      <c r="L3375" s="123"/>
      <c r="M3375" s="98"/>
      <c r="N3375" s="118"/>
    </row>
    <row r="3376" spans="1:14" x14ac:dyDescent="0.25">
      <c r="A3376" s="130">
        <v>45787652000156</v>
      </c>
      <c r="B3376" s="98" t="s">
        <v>12581</v>
      </c>
      <c r="C3376" s="123" t="s">
        <v>4626</v>
      </c>
      <c r="D3376" s="98" t="s">
        <v>13667</v>
      </c>
      <c r="E3376" s="98" t="s">
        <v>13668</v>
      </c>
      <c r="F3376" s="124">
        <v>14</v>
      </c>
      <c r="G3376" s="112">
        <v>44091</v>
      </c>
      <c r="H3376" s="98"/>
      <c r="I3376" s="123" t="str">
        <f t="shared" si="52"/>
        <v>SIM</v>
      </c>
      <c r="J3376" s="123"/>
      <c r="K3376" s="123"/>
      <c r="L3376" s="123"/>
      <c r="M3376" s="98"/>
      <c r="N3376" s="118"/>
    </row>
    <row r="3377" spans="1:14" x14ac:dyDescent="0.25">
      <c r="A3377" s="130">
        <v>63761985000198</v>
      </c>
      <c r="B3377" s="98" t="s">
        <v>12582</v>
      </c>
      <c r="C3377" s="123" t="s">
        <v>3747</v>
      </c>
      <c r="D3377" s="98" t="s">
        <v>13667</v>
      </c>
      <c r="E3377" s="98" t="s">
        <v>13668</v>
      </c>
      <c r="F3377" s="124">
        <v>14</v>
      </c>
      <c r="G3377" s="112">
        <v>44136</v>
      </c>
      <c r="H3377" s="98"/>
      <c r="I3377" s="123" t="str">
        <f t="shared" si="52"/>
        <v>SIM</v>
      </c>
      <c r="J3377" s="123"/>
      <c r="K3377" s="123"/>
      <c r="L3377" s="123"/>
      <c r="M3377" s="98"/>
      <c r="N3377" s="118"/>
    </row>
    <row r="3378" spans="1:14" x14ac:dyDescent="0.25">
      <c r="A3378" s="130">
        <v>1613093000192</v>
      </c>
      <c r="B3378" s="98" t="s">
        <v>12583</v>
      </c>
      <c r="C3378" s="123" t="s">
        <v>5227</v>
      </c>
      <c r="D3378" s="98" t="s">
        <v>13667</v>
      </c>
      <c r="E3378" s="98" t="s">
        <v>13668</v>
      </c>
      <c r="F3378" s="124">
        <v>11</v>
      </c>
      <c r="G3378" s="112">
        <v>39562</v>
      </c>
      <c r="H3378" s="98"/>
      <c r="I3378" s="123" t="str">
        <f t="shared" si="52"/>
        <v>NÃO</v>
      </c>
      <c r="J3378" s="123"/>
      <c r="K3378" s="123"/>
      <c r="L3378" s="123"/>
      <c r="M3378" s="98" t="s">
        <v>14958</v>
      </c>
      <c r="N3378" s="118"/>
    </row>
    <row r="3379" spans="1:14" x14ac:dyDescent="0.25">
      <c r="A3379" s="130">
        <v>12251450000136</v>
      </c>
      <c r="B3379" s="98" t="s">
        <v>12584</v>
      </c>
      <c r="C3379" s="123" t="s">
        <v>29</v>
      </c>
      <c r="D3379" s="98" t="s">
        <v>13667</v>
      </c>
      <c r="E3379" s="98" t="s">
        <v>13668</v>
      </c>
      <c r="F3379" s="124">
        <v>11</v>
      </c>
      <c r="G3379" s="112">
        <v>40434</v>
      </c>
      <c r="H3379" s="98"/>
      <c r="I3379" s="123" t="str">
        <f t="shared" si="52"/>
        <v>NÃO</v>
      </c>
      <c r="J3379" s="123"/>
      <c r="K3379" s="123"/>
      <c r="L3379" s="123"/>
      <c r="M3379" s="98" t="s">
        <v>13703</v>
      </c>
      <c r="N3379" s="118"/>
    </row>
    <row r="3380" spans="1:14" x14ac:dyDescent="0.25">
      <c r="A3380" s="130">
        <v>90895905000160</v>
      </c>
      <c r="B3380" s="98" t="s">
        <v>12585</v>
      </c>
      <c r="C3380" s="123" t="s">
        <v>3812</v>
      </c>
      <c r="D3380" s="98" t="s">
        <v>13667</v>
      </c>
      <c r="E3380" s="98" t="s">
        <v>13668</v>
      </c>
      <c r="F3380" s="124">
        <v>11</v>
      </c>
      <c r="G3380" s="112">
        <v>38831</v>
      </c>
      <c r="H3380" s="98"/>
      <c r="I3380" s="123" t="str">
        <f t="shared" si="52"/>
        <v>NÃO</v>
      </c>
      <c r="J3380" s="123"/>
      <c r="K3380" s="123"/>
      <c r="L3380" s="123"/>
      <c r="M3380" s="98"/>
      <c r="N3380" s="118"/>
    </row>
    <row r="3381" spans="1:14" x14ac:dyDescent="0.25">
      <c r="A3381" s="130">
        <v>22678874000135</v>
      </c>
      <c r="B3381" s="98" t="s">
        <v>12586</v>
      </c>
      <c r="C3381" s="123" t="s">
        <v>1356</v>
      </c>
      <c r="D3381" s="98" t="s">
        <v>13667</v>
      </c>
      <c r="E3381" s="98" t="s">
        <v>13668</v>
      </c>
      <c r="F3381" s="124">
        <v>11</v>
      </c>
      <c r="G3381" s="112">
        <v>38826</v>
      </c>
      <c r="H3381" s="98"/>
      <c r="I3381" s="123" t="str">
        <f t="shared" si="52"/>
        <v>NÃO</v>
      </c>
      <c r="J3381" s="123"/>
      <c r="K3381" s="123"/>
      <c r="L3381" s="123"/>
      <c r="M3381" s="98"/>
      <c r="N3381" s="118"/>
    </row>
    <row r="3382" spans="1:14" x14ac:dyDescent="0.25">
      <c r="A3382" s="130">
        <v>1767722000139</v>
      </c>
      <c r="B3382" s="98" t="s">
        <v>12587</v>
      </c>
      <c r="C3382" s="123" t="s">
        <v>901</v>
      </c>
      <c r="D3382" s="98" t="s">
        <v>13667</v>
      </c>
      <c r="E3382" s="98" t="s">
        <v>13668</v>
      </c>
      <c r="F3382" s="124">
        <v>11</v>
      </c>
      <c r="G3382" s="112">
        <v>40372</v>
      </c>
      <c r="H3382" s="98"/>
      <c r="I3382" s="123" t="str">
        <f t="shared" si="52"/>
        <v>NÃO</v>
      </c>
      <c r="J3382" s="123"/>
      <c r="K3382" s="123"/>
      <c r="L3382" s="123"/>
      <c r="M3382" s="98" t="s">
        <v>13534</v>
      </c>
      <c r="N3382" s="118"/>
    </row>
    <row r="3383" spans="1:14" x14ac:dyDescent="0.25">
      <c r="A3383" s="130">
        <v>25043571000134</v>
      </c>
      <c r="B3383" s="98" t="s">
        <v>12588</v>
      </c>
      <c r="C3383" s="123" t="s">
        <v>901</v>
      </c>
      <c r="D3383" s="98" t="s">
        <v>13667</v>
      </c>
      <c r="E3383" s="98" t="s">
        <v>13668</v>
      </c>
      <c r="F3383" s="124">
        <v>14</v>
      </c>
      <c r="G3383" s="112">
        <v>44136</v>
      </c>
      <c r="H3383" s="98"/>
      <c r="I3383" s="123" t="str">
        <f t="shared" si="52"/>
        <v>SIM</v>
      </c>
      <c r="J3383" s="123"/>
      <c r="K3383" s="123"/>
      <c r="L3383" s="123"/>
      <c r="M3383" s="98"/>
      <c r="N3383" s="118"/>
    </row>
    <row r="3384" spans="1:14" x14ac:dyDescent="0.25">
      <c r="A3384" s="130">
        <v>7782840000100</v>
      </c>
      <c r="B3384" s="98" t="s">
        <v>12589</v>
      </c>
      <c r="C3384" s="123" t="s">
        <v>634</v>
      </c>
      <c r="D3384" s="98" t="s">
        <v>13667</v>
      </c>
      <c r="E3384" s="98" t="s">
        <v>13668</v>
      </c>
      <c r="F3384" s="124">
        <v>14</v>
      </c>
      <c r="G3384" s="112">
        <v>44136</v>
      </c>
      <c r="H3384" s="98"/>
      <c r="I3384" s="123" t="str">
        <f t="shared" si="52"/>
        <v>SIM</v>
      </c>
      <c r="J3384" s="123"/>
      <c r="K3384" s="123"/>
      <c r="L3384" s="123"/>
      <c r="M3384" s="98"/>
      <c r="N3384" s="118"/>
    </row>
    <row r="3385" spans="1:14" x14ac:dyDescent="0.25">
      <c r="A3385" s="130">
        <v>18296665000150</v>
      </c>
      <c r="B3385" s="98" t="s">
        <v>12590</v>
      </c>
      <c r="C3385" s="123" t="s">
        <v>1356</v>
      </c>
      <c r="D3385" s="98" t="s">
        <v>13667</v>
      </c>
      <c r="E3385" s="98" t="s">
        <v>13668</v>
      </c>
      <c r="F3385" s="124">
        <v>11</v>
      </c>
      <c r="G3385" s="112">
        <v>41453</v>
      </c>
      <c r="H3385" s="98"/>
      <c r="I3385" s="123" t="str">
        <f t="shared" si="52"/>
        <v>NÃO</v>
      </c>
      <c r="J3385" s="123"/>
      <c r="K3385" s="123"/>
      <c r="L3385" s="123"/>
      <c r="M3385" s="98" t="s">
        <v>14686</v>
      </c>
      <c r="N3385" s="118"/>
    </row>
    <row r="3386" spans="1:14" x14ac:dyDescent="0.25">
      <c r="A3386" s="130">
        <v>11361227000189</v>
      </c>
      <c r="B3386" s="98" t="s">
        <v>12591</v>
      </c>
      <c r="C3386" s="123" t="s">
        <v>2758</v>
      </c>
      <c r="D3386" s="98" t="s">
        <v>13667</v>
      </c>
      <c r="E3386" s="98" t="s">
        <v>13668</v>
      </c>
      <c r="F3386" s="124">
        <v>11</v>
      </c>
      <c r="G3386" s="112">
        <v>42487</v>
      </c>
      <c r="H3386" s="98"/>
      <c r="I3386" s="123" t="str">
        <f t="shared" si="52"/>
        <v>NÃO</v>
      </c>
      <c r="J3386" s="123"/>
      <c r="K3386" s="123"/>
      <c r="L3386" s="123"/>
      <c r="M3386" s="98" t="s">
        <v>15424</v>
      </c>
      <c r="N3386" s="118"/>
    </row>
    <row r="3387" spans="1:14" x14ac:dyDescent="0.25">
      <c r="A3387" s="130">
        <v>76217025000103</v>
      </c>
      <c r="B3387" s="98" t="s">
        <v>12592</v>
      </c>
      <c r="C3387" s="123" t="s">
        <v>3143</v>
      </c>
      <c r="D3387" s="98" t="s">
        <v>13667</v>
      </c>
      <c r="E3387" s="98" t="s">
        <v>13668</v>
      </c>
      <c r="F3387" s="124">
        <v>14</v>
      </c>
      <c r="G3387" s="112">
        <v>44105</v>
      </c>
      <c r="H3387" s="98"/>
      <c r="I3387" s="123" t="str">
        <f t="shared" si="52"/>
        <v>SIM</v>
      </c>
      <c r="J3387" s="123"/>
      <c r="K3387" s="123"/>
      <c r="L3387" s="123"/>
      <c r="M3387" s="98"/>
      <c r="N3387" s="118"/>
    </row>
    <row r="3388" spans="1:14" x14ac:dyDescent="0.25">
      <c r="A3388" s="130">
        <v>11049822000183</v>
      </c>
      <c r="B3388" s="98" t="s">
        <v>12593</v>
      </c>
      <c r="C3388" s="123" t="s">
        <v>2758</v>
      </c>
      <c r="D3388" s="98" t="s">
        <v>13667</v>
      </c>
      <c r="E3388" s="98" t="s">
        <v>13668</v>
      </c>
      <c r="F3388" s="124">
        <v>11</v>
      </c>
      <c r="G3388" s="112">
        <v>42737</v>
      </c>
      <c r="H3388" s="98"/>
      <c r="I3388" s="123" t="str">
        <f t="shared" si="52"/>
        <v>NÃO</v>
      </c>
      <c r="J3388" s="123"/>
      <c r="K3388" s="123"/>
      <c r="L3388" s="123"/>
      <c r="M3388" s="98" t="s">
        <v>15425</v>
      </c>
      <c r="N3388" s="118"/>
    </row>
    <row r="3389" spans="1:14" x14ac:dyDescent="0.25">
      <c r="A3389" s="130">
        <v>92451038000107</v>
      </c>
      <c r="B3389" s="98" t="s">
        <v>12594</v>
      </c>
      <c r="C3389" s="123" t="s">
        <v>3812</v>
      </c>
      <c r="D3389" s="98" t="s">
        <v>13667</v>
      </c>
      <c r="E3389" s="98" t="s">
        <v>13668</v>
      </c>
      <c r="F3389" s="124">
        <v>14</v>
      </c>
      <c r="G3389" s="112">
        <v>44013</v>
      </c>
      <c r="H3389" s="98"/>
      <c r="I3389" s="123" t="str">
        <f t="shared" si="52"/>
        <v>SIM</v>
      </c>
      <c r="J3389" s="123"/>
      <c r="K3389" s="123"/>
      <c r="L3389" s="123"/>
      <c r="M3389" s="98"/>
      <c r="N3389" s="118"/>
    </row>
    <row r="3390" spans="1:14" x14ac:dyDescent="0.25">
      <c r="A3390" s="130">
        <v>1789551000149</v>
      </c>
      <c r="B3390" s="98" t="s">
        <v>12595</v>
      </c>
      <c r="C3390" s="123" t="s">
        <v>901</v>
      </c>
      <c r="D3390" s="98" t="s">
        <v>13667</v>
      </c>
      <c r="E3390" s="98" t="s">
        <v>13668</v>
      </c>
      <c r="F3390" s="124">
        <v>11</v>
      </c>
      <c r="G3390" s="112">
        <v>41785</v>
      </c>
      <c r="H3390" s="98"/>
      <c r="I3390" s="123" t="str">
        <f t="shared" si="52"/>
        <v>NÃO</v>
      </c>
      <c r="J3390" s="123"/>
      <c r="K3390" s="123"/>
      <c r="L3390" s="123"/>
      <c r="M3390" s="98" t="s">
        <v>14276</v>
      </c>
      <c r="N3390" s="118"/>
    </row>
    <row r="3391" spans="1:14" x14ac:dyDescent="0.25">
      <c r="A3391" s="130">
        <v>93317980000131</v>
      </c>
      <c r="B3391" s="98" t="s">
        <v>12596</v>
      </c>
      <c r="C3391" s="123" t="s">
        <v>3812</v>
      </c>
      <c r="D3391" s="98" t="s">
        <v>13667</v>
      </c>
      <c r="E3391" s="98" t="s">
        <v>13668</v>
      </c>
      <c r="F3391" s="124">
        <v>14</v>
      </c>
      <c r="G3391" s="112">
        <v>44136</v>
      </c>
      <c r="H3391" s="98"/>
      <c r="I3391" s="123" t="str">
        <f t="shared" si="52"/>
        <v>SIM</v>
      </c>
      <c r="J3391" s="123"/>
      <c r="K3391" s="123"/>
      <c r="L3391" s="123"/>
      <c r="M3391" s="98"/>
      <c r="N3391" s="118"/>
    </row>
    <row r="3392" spans="1:14" x14ac:dyDescent="0.25">
      <c r="A3392" s="130">
        <v>45345899000112</v>
      </c>
      <c r="B3392" s="98" t="s">
        <v>12597</v>
      </c>
      <c r="C3392" s="123" t="s">
        <v>4626</v>
      </c>
      <c r="D3392" s="98" t="s">
        <v>13667</v>
      </c>
      <c r="E3392" s="98" t="s">
        <v>13668</v>
      </c>
      <c r="F3392" s="124">
        <v>11</v>
      </c>
      <c r="G3392" s="112">
        <v>38228</v>
      </c>
      <c r="H3392" s="98"/>
      <c r="I3392" s="123" t="str">
        <f t="shared" si="52"/>
        <v>NÃO</v>
      </c>
      <c r="J3392" s="123"/>
      <c r="K3392" s="123"/>
      <c r="L3392" s="123"/>
      <c r="M3392" s="98"/>
      <c r="N3392" s="118"/>
    </row>
    <row r="3393" spans="1:14" x14ac:dyDescent="0.25">
      <c r="A3393" s="130">
        <v>25043621000183</v>
      </c>
      <c r="B3393" s="98" t="s">
        <v>12598</v>
      </c>
      <c r="C3393" s="123" t="s">
        <v>901</v>
      </c>
      <c r="D3393" s="98" t="s">
        <v>13667</v>
      </c>
      <c r="E3393" s="98" t="s">
        <v>13668</v>
      </c>
      <c r="F3393" s="124">
        <v>11</v>
      </c>
      <c r="G3393" s="112">
        <v>41444</v>
      </c>
      <c r="H3393" s="98"/>
      <c r="I3393" s="123" t="str">
        <f t="shared" si="52"/>
        <v>NÃO</v>
      </c>
      <c r="J3393" s="123"/>
      <c r="K3393" s="123"/>
      <c r="L3393" s="123"/>
      <c r="M3393" s="98" t="s">
        <v>14277</v>
      </c>
      <c r="N3393" s="118"/>
    </row>
    <row r="3394" spans="1:14" x14ac:dyDescent="0.25">
      <c r="A3394" s="130">
        <v>13717517000148</v>
      </c>
      <c r="B3394" s="98" t="s">
        <v>12599</v>
      </c>
      <c r="C3394" s="123" t="s">
        <v>215</v>
      </c>
      <c r="D3394" s="98" t="s">
        <v>13667</v>
      </c>
      <c r="E3394" s="98" t="s">
        <v>13668</v>
      </c>
      <c r="F3394" s="124">
        <v>11</v>
      </c>
      <c r="G3394" s="112">
        <v>39843</v>
      </c>
      <c r="H3394" s="98"/>
      <c r="I3394" s="123" t="str">
        <f t="shared" si="52"/>
        <v>NÃO</v>
      </c>
      <c r="J3394" s="123"/>
      <c r="K3394" s="123"/>
      <c r="L3394" s="123"/>
      <c r="M3394" s="98"/>
      <c r="N3394" s="118"/>
    </row>
    <row r="3395" spans="1:14" x14ac:dyDescent="0.25">
      <c r="A3395" s="130">
        <v>94707627000120</v>
      </c>
      <c r="B3395" s="98" t="s">
        <v>12600</v>
      </c>
      <c r="C3395" s="123" t="s">
        <v>3812</v>
      </c>
      <c r="D3395" s="98" t="s">
        <v>13667</v>
      </c>
      <c r="E3395" s="98" t="s">
        <v>13668</v>
      </c>
      <c r="F3395" s="124">
        <v>11</v>
      </c>
      <c r="G3395" s="112">
        <v>38777</v>
      </c>
      <c r="H3395" s="98"/>
      <c r="I3395" s="123" t="str">
        <f t="shared" ref="I3395:I3458" si="53">IFERROR(IF(OR(E3395="Ativos", E3395="Aposentados",E3395="Pensionistas"),IF(F3395&gt;=14,"SIM","NÃO"),""),"")</f>
        <v>NÃO</v>
      </c>
      <c r="J3395" s="123"/>
      <c r="K3395" s="123"/>
      <c r="L3395" s="123"/>
      <c r="M3395" s="98"/>
      <c r="N3395" s="118"/>
    </row>
    <row r="3396" spans="1:14" x14ac:dyDescent="0.25">
      <c r="A3396" s="130">
        <v>2267698000131</v>
      </c>
      <c r="B3396" s="98" t="s">
        <v>12601</v>
      </c>
      <c r="C3396" s="123" t="s">
        <v>901</v>
      </c>
      <c r="D3396" s="98" t="s">
        <v>13667</v>
      </c>
      <c r="E3396" s="98" t="s">
        <v>13668</v>
      </c>
      <c r="F3396" s="124">
        <v>11</v>
      </c>
      <c r="G3396" s="112">
        <v>42830</v>
      </c>
      <c r="H3396" s="98"/>
      <c r="I3396" s="123" t="str">
        <f t="shared" si="53"/>
        <v>NÃO</v>
      </c>
      <c r="J3396" s="123"/>
      <c r="K3396" s="123"/>
      <c r="L3396" s="123"/>
      <c r="M3396" s="98" t="s">
        <v>14278</v>
      </c>
      <c r="N3396" s="118"/>
    </row>
    <row r="3397" spans="1:14" x14ac:dyDescent="0.25">
      <c r="A3397" s="130">
        <v>8348971000139</v>
      </c>
      <c r="B3397" s="98" t="s">
        <v>12602</v>
      </c>
      <c r="C3397" s="123" t="s">
        <v>3601</v>
      </c>
      <c r="D3397" s="98" t="s">
        <v>13667</v>
      </c>
      <c r="E3397" s="98" t="s">
        <v>13668</v>
      </c>
      <c r="F3397" s="124">
        <v>11</v>
      </c>
      <c r="G3397" s="112">
        <v>40983</v>
      </c>
      <c r="H3397" s="98"/>
      <c r="I3397" s="123" t="str">
        <f t="shared" si="53"/>
        <v>NÃO</v>
      </c>
      <c r="J3397" s="123"/>
      <c r="K3397" s="123"/>
      <c r="L3397" s="123"/>
      <c r="M3397" s="98"/>
      <c r="N3397" s="118"/>
    </row>
    <row r="3398" spans="1:14" x14ac:dyDescent="0.25">
      <c r="A3398" s="130">
        <v>88000922000140</v>
      </c>
      <c r="B3398" s="98" t="s">
        <v>12603</v>
      </c>
      <c r="C3398" s="123" t="s">
        <v>3812</v>
      </c>
      <c r="D3398" s="98" t="s">
        <v>13667</v>
      </c>
      <c r="E3398" s="98" t="s">
        <v>13668</v>
      </c>
      <c r="F3398" s="124">
        <v>14</v>
      </c>
      <c r="G3398" s="112">
        <v>43952</v>
      </c>
      <c r="H3398" s="98"/>
      <c r="I3398" s="123" t="str">
        <f t="shared" si="53"/>
        <v>SIM</v>
      </c>
      <c r="J3398" s="123"/>
      <c r="K3398" s="123"/>
      <c r="L3398" s="123"/>
      <c r="M3398" s="98"/>
      <c r="N3398" s="118"/>
    </row>
    <row r="3399" spans="1:14" x14ac:dyDescent="0.25">
      <c r="A3399" s="130">
        <v>1135227000107</v>
      </c>
      <c r="B3399" s="98" t="s">
        <v>12604</v>
      </c>
      <c r="C3399" s="123" t="s">
        <v>901</v>
      </c>
      <c r="D3399" s="98" t="s">
        <v>13667</v>
      </c>
      <c r="E3399" s="98" t="s">
        <v>13668</v>
      </c>
      <c r="F3399" s="124">
        <v>11</v>
      </c>
      <c r="G3399" s="112">
        <v>43009</v>
      </c>
      <c r="H3399" s="98"/>
      <c r="I3399" s="123" t="str">
        <f t="shared" si="53"/>
        <v>NÃO</v>
      </c>
      <c r="J3399" s="123"/>
      <c r="K3399" s="123"/>
      <c r="L3399" s="123"/>
      <c r="M3399" s="98" t="s">
        <v>14280</v>
      </c>
      <c r="N3399" s="118"/>
    </row>
    <row r="3400" spans="1:14" x14ac:dyDescent="0.25">
      <c r="A3400" s="130">
        <v>5105200000122</v>
      </c>
      <c r="B3400" s="98" t="s">
        <v>12605</v>
      </c>
      <c r="C3400" s="123" t="s">
        <v>2413</v>
      </c>
      <c r="D3400" s="98" t="s">
        <v>13667</v>
      </c>
      <c r="E3400" s="98" t="s">
        <v>13668</v>
      </c>
      <c r="F3400" s="124">
        <v>11</v>
      </c>
      <c r="G3400" s="112">
        <v>38770</v>
      </c>
      <c r="H3400" s="98"/>
      <c r="I3400" s="123" t="str">
        <f t="shared" si="53"/>
        <v>NÃO</v>
      </c>
      <c r="J3400" s="123"/>
      <c r="K3400" s="123"/>
      <c r="L3400" s="123"/>
      <c r="M3400" s="98" t="s">
        <v>15091</v>
      </c>
      <c r="N3400" s="118"/>
    </row>
    <row r="3401" spans="1:14" x14ac:dyDescent="0.25">
      <c r="A3401" s="130">
        <v>1621714000180</v>
      </c>
      <c r="B3401" s="98" t="s">
        <v>12606</v>
      </c>
      <c r="C3401" s="123" t="s">
        <v>3812</v>
      </c>
      <c r="D3401" s="98" t="s">
        <v>13667</v>
      </c>
      <c r="E3401" s="98" t="s">
        <v>13668</v>
      </c>
      <c r="F3401" s="124">
        <v>14</v>
      </c>
      <c r="G3401" s="112">
        <v>44136</v>
      </c>
      <c r="H3401" s="98"/>
      <c r="I3401" s="123" t="str">
        <f t="shared" si="53"/>
        <v>SIM</v>
      </c>
      <c r="J3401" s="123"/>
      <c r="K3401" s="123"/>
      <c r="L3401" s="123"/>
      <c r="M3401" s="98"/>
      <c r="N3401" s="118"/>
    </row>
    <row r="3402" spans="1:14" x14ac:dyDescent="0.25">
      <c r="A3402" s="130">
        <v>3741683000126</v>
      </c>
      <c r="B3402" s="98" t="s">
        <v>12607</v>
      </c>
      <c r="C3402" s="123" t="s">
        <v>2197</v>
      </c>
      <c r="D3402" s="98" t="s">
        <v>13667</v>
      </c>
      <c r="E3402" s="98" t="s">
        <v>13668</v>
      </c>
      <c r="F3402" s="124">
        <v>11</v>
      </c>
      <c r="G3402" s="112">
        <v>38612</v>
      </c>
      <c r="H3402" s="98"/>
      <c r="I3402" s="123" t="str">
        <f t="shared" si="53"/>
        <v>NÃO</v>
      </c>
      <c r="J3402" s="123"/>
      <c r="K3402" s="123"/>
      <c r="L3402" s="123"/>
      <c r="M3402" s="98"/>
      <c r="N3402" s="118"/>
    </row>
    <row r="3403" spans="1:14" x14ac:dyDescent="0.25">
      <c r="A3403" s="130">
        <v>75352062000161</v>
      </c>
      <c r="B3403" s="98" t="s">
        <v>12608</v>
      </c>
      <c r="C3403" s="123" t="s">
        <v>3143</v>
      </c>
      <c r="D3403" s="98" t="s">
        <v>13667</v>
      </c>
      <c r="E3403" s="98" t="s">
        <v>13668</v>
      </c>
      <c r="F3403" s="124">
        <v>11</v>
      </c>
      <c r="G3403" s="112">
        <v>39995</v>
      </c>
      <c r="H3403" s="98"/>
      <c r="I3403" s="123" t="str">
        <f t="shared" si="53"/>
        <v>NÃO</v>
      </c>
      <c r="J3403" s="123"/>
      <c r="K3403" s="123"/>
      <c r="L3403" s="123"/>
      <c r="M3403" s="98"/>
      <c r="N3403" s="118"/>
    </row>
    <row r="3404" spans="1:14" x14ac:dyDescent="0.25">
      <c r="A3404" s="130">
        <v>17947581000176</v>
      </c>
      <c r="B3404" s="98" t="s">
        <v>12609</v>
      </c>
      <c r="C3404" s="123" t="s">
        <v>1356</v>
      </c>
      <c r="D3404" s="98" t="s">
        <v>13667</v>
      </c>
      <c r="E3404" s="98" t="s">
        <v>13668</v>
      </c>
      <c r="F3404" s="124">
        <v>11</v>
      </c>
      <c r="G3404" s="112">
        <v>43466</v>
      </c>
      <c r="H3404" s="98"/>
      <c r="I3404" s="123" t="str">
        <f t="shared" si="53"/>
        <v>NÃO</v>
      </c>
      <c r="J3404" s="123"/>
      <c r="K3404" s="123"/>
      <c r="L3404" s="123"/>
      <c r="M3404" s="98"/>
      <c r="N3404" s="118"/>
    </row>
    <row r="3405" spans="1:14" x14ac:dyDescent="0.25">
      <c r="A3405" s="130">
        <v>12332953000136</v>
      </c>
      <c r="B3405" s="98" t="s">
        <v>12610</v>
      </c>
      <c r="C3405" s="123" t="s">
        <v>29</v>
      </c>
      <c r="D3405" s="98" t="s">
        <v>13667</v>
      </c>
      <c r="E3405" s="98" t="s">
        <v>13668</v>
      </c>
      <c r="F3405" s="124">
        <v>14</v>
      </c>
      <c r="G3405" s="112">
        <v>43952</v>
      </c>
      <c r="H3405" s="98"/>
      <c r="I3405" s="123" t="str">
        <f t="shared" si="53"/>
        <v>SIM</v>
      </c>
      <c r="J3405" s="123"/>
      <c r="K3405" s="123"/>
      <c r="L3405" s="123"/>
      <c r="M3405" s="98"/>
      <c r="N3405" s="118"/>
    </row>
    <row r="3406" spans="1:14" x14ac:dyDescent="0.25">
      <c r="A3406" s="130">
        <v>1612596000143</v>
      </c>
      <c r="B3406" s="98" t="s">
        <v>12611</v>
      </c>
      <c r="C3406" s="123" t="s">
        <v>2926</v>
      </c>
      <c r="D3406" s="98" t="s">
        <v>13667</v>
      </c>
      <c r="E3406" s="98" t="s">
        <v>13668</v>
      </c>
      <c r="F3406" s="124">
        <v>11</v>
      </c>
      <c r="G3406" s="112">
        <v>41640</v>
      </c>
      <c r="H3406" s="98"/>
      <c r="I3406" s="123" t="str">
        <f t="shared" si="53"/>
        <v>NÃO</v>
      </c>
      <c r="J3406" s="123"/>
      <c r="K3406" s="123"/>
      <c r="L3406" s="123"/>
      <c r="M3406" s="98" t="s">
        <v>15611</v>
      </c>
      <c r="N3406" s="118"/>
    </row>
    <row r="3407" spans="1:14" x14ac:dyDescent="0.25">
      <c r="A3407" s="130">
        <v>1799683000151</v>
      </c>
      <c r="B3407" s="98" t="s">
        <v>12612</v>
      </c>
      <c r="C3407" s="123" t="s">
        <v>901</v>
      </c>
      <c r="D3407" s="98" t="s">
        <v>13667</v>
      </c>
      <c r="E3407" s="98" t="s">
        <v>13668</v>
      </c>
      <c r="F3407" s="124">
        <v>11</v>
      </c>
      <c r="G3407" s="112">
        <v>41944</v>
      </c>
      <c r="H3407" s="98"/>
      <c r="I3407" s="123" t="str">
        <f t="shared" si="53"/>
        <v>NÃO</v>
      </c>
      <c r="J3407" s="123"/>
      <c r="K3407" s="123"/>
      <c r="L3407" s="123"/>
      <c r="M3407" s="98" t="s">
        <v>14283</v>
      </c>
      <c r="N3407" s="118"/>
    </row>
    <row r="3408" spans="1:14" x14ac:dyDescent="0.25">
      <c r="A3408" s="130">
        <v>18668624000147</v>
      </c>
      <c r="B3408" s="98" t="s">
        <v>12613</v>
      </c>
      <c r="C3408" s="123" t="s">
        <v>1356</v>
      </c>
      <c r="D3408" s="98" t="s">
        <v>13667</v>
      </c>
      <c r="E3408" s="98" t="s">
        <v>13668</v>
      </c>
      <c r="F3408" s="124">
        <v>11</v>
      </c>
      <c r="G3408" s="112">
        <v>40352</v>
      </c>
      <c r="H3408" s="98"/>
      <c r="I3408" s="123" t="str">
        <f t="shared" si="53"/>
        <v>NÃO</v>
      </c>
      <c r="J3408" s="123"/>
      <c r="K3408" s="123"/>
      <c r="L3408" s="123"/>
      <c r="M3408" s="98" t="s">
        <v>14689</v>
      </c>
      <c r="N3408" s="118"/>
    </row>
    <row r="3409" spans="1:14" x14ac:dyDescent="0.25">
      <c r="A3409" s="130">
        <v>18398974000130</v>
      </c>
      <c r="B3409" s="98" t="s">
        <v>12614</v>
      </c>
      <c r="C3409" s="123" t="s">
        <v>1356</v>
      </c>
      <c r="D3409" s="98" t="s">
        <v>13667</v>
      </c>
      <c r="E3409" s="98" t="s">
        <v>13668</v>
      </c>
      <c r="F3409" s="124">
        <v>11</v>
      </c>
      <c r="G3409" s="112">
        <v>39387</v>
      </c>
      <c r="H3409" s="98"/>
      <c r="I3409" s="123" t="str">
        <f t="shared" si="53"/>
        <v>NÃO</v>
      </c>
      <c r="J3409" s="123"/>
      <c r="K3409" s="123"/>
      <c r="L3409" s="123"/>
      <c r="M3409" s="98" t="s">
        <v>14690</v>
      </c>
      <c r="N3409" s="118"/>
    </row>
    <row r="3410" spans="1:14" x14ac:dyDescent="0.25">
      <c r="A3410" s="130">
        <v>87613519000123</v>
      </c>
      <c r="B3410" s="98" t="s">
        <v>12615</v>
      </c>
      <c r="C3410" s="123" t="s">
        <v>3812</v>
      </c>
      <c r="D3410" s="98" t="s">
        <v>13667</v>
      </c>
      <c r="E3410" s="98" t="s">
        <v>13668</v>
      </c>
      <c r="F3410" s="124">
        <v>12</v>
      </c>
      <c r="G3410" s="112">
        <v>42727</v>
      </c>
      <c r="H3410" s="98"/>
      <c r="I3410" s="123" t="str">
        <f t="shared" si="53"/>
        <v>NÃO</v>
      </c>
      <c r="J3410" s="123"/>
      <c r="K3410" s="123"/>
      <c r="L3410" s="123"/>
      <c r="M3410" s="98" t="s">
        <v>16384</v>
      </c>
      <c r="N3410" s="118"/>
    </row>
    <row r="3411" spans="1:14" x14ac:dyDescent="0.25">
      <c r="A3411" s="130">
        <v>8241747000143</v>
      </c>
      <c r="B3411" s="98" t="s">
        <v>12616</v>
      </c>
      <c r="C3411" s="123" t="s">
        <v>3601</v>
      </c>
      <c r="D3411" s="98" t="s">
        <v>13667</v>
      </c>
      <c r="E3411" s="98" t="s">
        <v>13668</v>
      </c>
      <c r="F3411" s="124">
        <v>11</v>
      </c>
      <c r="G3411" s="112">
        <v>38734</v>
      </c>
      <c r="H3411" s="98"/>
      <c r="I3411" s="123" t="str">
        <f t="shared" si="53"/>
        <v>NÃO</v>
      </c>
      <c r="J3411" s="123"/>
      <c r="K3411" s="123"/>
      <c r="L3411" s="123"/>
      <c r="M3411" s="98" t="s">
        <v>16099</v>
      </c>
      <c r="N3411" s="118"/>
    </row>
    <row r="3412" spans="1:14" x14ac:dyDescent="0.25">
      <c r="A3412" s="130">
        <v>28920304000196</v>
      </c>
      <c r="B3412" s="98" t="s">
        <v>12617</v>
      </c>
      <c r="C3412" s="123" t="s">
        <v>3513</v>
      </c>
      <c r="D3412" s="98" t="s">
        <v>13667</v>
      </c>
      <c r="E3412" s="98" t="s">
        <v>13668</v>
      </c>
      <c r="F3412" s="124">
        <v>14</v>
      </c>
      <c r="G3412" s="112">
        <v>44013</v>
      </c>
      <c r="H3412" s="98"/>
      <c r="I3412" s="123" t="str">
        <f t="shared" si="53"/>
        <v>SIM</v>
      </c>
      <c r="J3412" s="123"/>
      <c r="K3412" s="123"/>
      <c r="L3412" s="123"/>
      <c r="M3412" s="98"/>
      <c r="N3412" s="118"/>
    </row>
    <row r="3413" spans="1:14" x14ac:dyDescent="0.25">
      <c r="A3413" s="130">
        <v>83102855000150</v>
      </c>
      <c r="B3413" s="98" t="s">
        <v>12618</v>
      </c>
      <c r="C3413" s="123" t="s">
        <v>4289</v>
      </c>
      <c r="D3413" s="98" t="s">
        <v>13667</v>
      </c>
      <c r="E3413" s="98" t="s">
        <v>13668</v>
      </c>
      <c r="F3413" s="124">
        <v>14</v>
      </c>
      <c r="G3413" s="112">
        <v>43980</v>
      </c>
      <c r="H3413" s="98"/>
      <c r="I3413" s="123" t="str">
        <f t="shared" si="53"/>
        <v>SIM</v>
      </c>
      <c r="J3413" s="123"/>
      <c r="K3413" s="123"/>
      <c r="L3413" s="123"/>
      <c r="M3413" s="98"/>
      <c r="N3413" s="118"/>
    </row>
    <row r="3414" spans="1:14" x14ac:dyDescent="0.25">
      <c r="A3414" s="130">
        <v>3155934000190</v>
      </c>
      <c r="B3414" s="98" t="s">
        <v>12619</v>
      </c>
      <c r="C3414" s="123" t="s">
        <v>2197</v>
      </c>
      <c r="D3414" s="98" t="s">
        <v>13667</v>
      </c>
      <c r="E3414" s="98" t="s">
        <v>13668</v>
      </c>
      <c r="F3414" s="124">
        <v>11</v>
      </c>
      <c r="G3414" s="112">
        <v>41047</v>
      </c>
      <c r="H3414" s="98"/>
      <c r="I3414" s="123" t="str">
        <f t="shared" si="53"/>
        <v>NÃO</v>
      </c>
      <c r="J3414" s="123"/>
      <c r="K3414" s="123"/>
      <c r="L3414" s="123"/>
      <c r="M3414" s="98" t="s">
        <v>14888</v>
      </c>
      <c r="N3414" s="118"/>
    </row>
    <row r="3415" spans="1:14" x14ac:dyDescent="0.25">
      <c r="A3415" s="130">
        <v>8999708000100</v>
      </c>
      <c r="B3415" s="98" t="s">
        <v>12620</v>
      </c>
      <c r="C3415" s="123" t="s">
        <v>2554</v>
      </c>
      <c r="D3415" s="98" t="s">
        <v>13667</v>
      </c>
      <c r="E3415" s="98" t="s">
        <v>13668</v>
      </c>
      <c r="F3415" s="124">
        <v>11</v>
      </c>
      <c r="G3415" s="112">
        <v>40414</v>
      </c>
      <c r="H3415" s="98"/>
      <c r="I3415" s="123" t="str">
        <f t="shared" si="53"/>
        <v>NÃO</v>
      </c>
      <c r="J3415" s="123"/>
      <c r="K3415" s="123"/>
      <c r="L3415" s="123"/>
      <c r="M3415" s="98"/>
      <c r="N3415" s="118"/>
    </row>
    <row r="3416" spans="1:14" x14ac:dyDescent="0.25">
      <c r="A3416" s="130">
        <v>1373620000139</v>
      </c>
      <c r="B3416" s="98" t="s">
        <v>12621</v>
      </c>
      <c r="C3416" s="123" t="s">
        <v>901</v>
      </c>
      <c r="D3416" s="98" t="s">
        <v>13667</v>
      </c>
      <c r="E3416" s="98" t="s">
        <v>13668</v>
      </c>
      <c r="F3416" s="124">
        <v>7</v>
      </c>
      <c r="G3416" s="112">
        <v>37609</v>
      </c>
      <c r="H3416" s="98"/>
      <c r="I3416" s="123" t="str">
        <f t="shared" si="53"/>
        <v>NÃO</v>
      </c>
      <c r="J3416" s="123"/>
      <c r="K3416" s="123"/>
      <c r="L3416" s="123"/>
      <c r="M3416" s="98"/>
      <c r="N3416" s="118"/>
    </row>
    <row r="3417" spans="1:14" x14ac:dyDescent="0.25">
      <c r="A3417" s="130">
        <v>1105626000125</v>
      </c>
      <c r="B3417" s="98" t="s">
        <v>12622</v>
      </c>
      <c r="C3417" s="123" t="s">
        <v>901</v>
      </c>
      <c r="D3417" s="98" t="s">
        <v>13667</v>
      </c>
      <c r="E3417" s="98" t="s">
        <v>13668</v>
      </c>
      <c r="F3417" s="124">
        <v>11</v>
      </c>
      <c r="G3417" s="112">
        <v>41927</v>
      </c>
      <c r="H3417" s="98"/>
      <c r="I3417" s="123" t="str">
        <f t="shared" si="53"/>
        <v>NÃO</v>
      </c>
      <c r="J3417" s="123"/>
      <c r="K3417" s="123"/>
      <c r="L3417" s="123"/>
      <c r="M3417" s="98" t="s">
        <v>14285</v>
      </c>
      <c r="N3417" s="118"/>
    </row>
    <row r="3418" spans="1:14" x14ac:dyDescent="0.25">
      <c r="A3418" s="130">
        <v>45145414000147</v>
      </c>
      <c r="B3418" s="98" t="s">
        <v>12623</v>
      </c>
      <c r="C3418" s="123" t="s">
        <v>4626</v>
      </c>
      <c r="D3418" s="98" t="s">
        <v>13667</v>
      </c>
      <c r="E3418" s="98" t="s">
        <v>13668</v>
      </c>
      <c r="F3418" s="124">
        <v>11</v>
      </c>
      <c r="G3418" s="112">
        <v>39066</v>
      </c>
      <c r="H3418" s="98"/>
      <c r="I3418" s="123" t="str">
        <f t="shared" si="53"/>
        <v>NÃO</v>
      </c>
      <c r="J3418" s="123"/>
      <c r="K3418" s="123"/>
      <c r="L3418" s="123"/>
      <c r="M3418" s="98" t="s">
        <v>15146</v>
      </c>
      <c r="N3418" s="118"/>
    </row>
    <row r="3419" spans="1:14" x14ac:dyDescent="0.25">
      <c r="A3419" s="130">
        <v>4283578000153</v>
      </c>
      <c r="B3419" s="98" t="s">
        <v>12624</v>
      </c>
      <c r="C3419" s="123" t="s">
        <v>133</v>
      </c>
      <c r="D3419" s="98" t="s">
        <v>13667</v>
      </c>
      <c r="E3419" s="98" t="s">
        <v>13668</v>
      </c>
      <c r="F3419" s="124">
        <v>11</v>
      </c>
      <c r="G3419" s="112">
        <v>38790</v>
      </c>
      <c r="H3419" s="98"/>
      <c r="I3419" s="123" t="str">
        <f t="shared" si="53"/>
        <v>NÃO</v>
      </c>
      <c r="J3419" s="123"/>
      <c r="K3419" s="123"/>
      <c r="L3419" s="123"/>
      <c r="M3419" s="98" t="s">
        <v>13852</v>
      </c>
      <c r="N3419" s="118"/>
    </row>
    <row r="3420" spans="1:14" x14ac:dyDescent="0.25">
      <c r="A3420" s="130">
        <v>29138286000158</v>
      </c>
      <c r="B3420" s="98" t="s">
        <v>12625</v>
      </c>
      <c r="C3420" s="123" t="s">
        <v>3513</v>
      </c>
      <c r="D3420" s="98" t="s">
        <v>13667</v>
      </c>
      <c r="E3420" s="98" t="s">
        <v>13668</v>
      </c>
      <c r="F3420" s="124">
        <v>11</v>
      </c>
      <c r="G3420" s="112">
        <v>43181</v>
      </c>
      <c r="H3420" s="98"/>
      <c r="I3420" s="123" t="str">
        <f t="shared" si="53"/>
        <v>NÃO</v>
      </c>
      <c r="J3420" s="123"/>
      <c r="K3420" s="123"/>
      <c r="L3420" s="123"/>
      <c r="M3420" s="98" t="s">
        <v>16005</v>
      </c>
      <c r="N3420" s="118"/>
    </row>
    <row r="3421" spans="1:14" x14ac:dyDescent="0.25">
      <c r="A3421" s="130">
        <v>2215895000107</v>
      </c>
      <c r="B3421" s="98" t="s">
        <v>12626</v>
      </c>
      <c r="C3421" s="123" t="s">
        <v>901</v>
      </c>
      <c r="D3421" s="98" t="s">
        <v>13667</v>
      </c>
      <c r="E3421" s="98" t="s">
        <v>13668</v>
      </c>
      <c r="F3421" s="124">
        <v>11</v>
      </c>
      <c r="G3421" s="112">
        <v>43132</v>
      </c>
      <c r="H3421" s="98"/>
      <c r="I3421" s="123" t="str">
        <f t="shared" si="53"/>
        <v>NÃO</v>
      </c>
      <c r="J3421" s="123"/>
      <c r="K3421" s="123"/>
      <c r="L3421" s="123"/>
      <c r="M3421" s="98" t="s">
        <v>14286</v>
      </c>
      <c r="N3421" s="118"/>
    </row>
    <row r="3422" spans="1:14" x14ac:dyDescent="0.25">
      <c r="A3422" s="130">
        <v>28521748000159</v>
      </c>
      <c r="B3422" s="98" t="s">
        <v>12627</v>
      </c>
      <c r="C3422" s="123" t="s">
        <v>3513</v>
      </c>
      <c r="D3422" s="98" t="s">
        <v>13667</v>
      </c>
      <c r="E3422" s="98" t="s">
        <v>13668</v>
      </c>
      <c r="F3422" s="124">
        <v>12.5</v>
      </c>
      <c r="G3422" s="112">
        <v>42824</v>
      </c>
      <c r="H3422" s="98"/>
      <c r="I3422" s="123" t="str">
        <f t="shared" si="53"/>
        <v>NÃO</v>
      </c>
      <c r="J3422" s="123"/>
      <c r="K3422" s="123"/>
      <c r="L3422" s="123"/>
      <c r="M3422" s="98" t="s">
        <v>16007</v>
      </c>
      <c r="N3422" s="118"/>
    </row>
    <row r="3423" spans="1:14" x14ac:dyDescent="0.25">
      <c r="A3423" s="130">
        <v>3424272000107</v>
      </c>
      <c r="B3423" s="98" t="s">
        <v>12628</v>
      </c>
      <c r="C3423" s="123" t="s">
        <v>2274</v>
      </c>
      <c r="D3423" s="98" t="s">
        <v>13667</v>
      </c>
      <c r="E3423" s="98" t="s">
        <v>13668</v>
      </c>
      <c r="F3423" s="124">
        <v>11</v>
      </c>
      <c r="G3423" s="112">
        <v>41849</v>
      </c>
      <c r="H3423" s="98"/>
      <c r="I3423" s="123" t="str">
        <f t="shared" si="53"/>
        <v>NÃO</v>
      </c>
      <c r="J3423" s="123"/>
      <c r="K3423" s="123"/>
      <c r="L3423" s="123"/>
      <c r="M3423" s="98" t="s">
        <v>14978</v>
      </c>
      <c r="N3423" s="118"/>
    </row>
    <row r="3424" spans="1:14" x14ac:dyDescent="0.25">
      <c r="A3424" s="130">
        <v>91567974000107</v>
      </c>
      <c r="B3424" s="98" t="s">
        <v>12629</v>
      </c>
      <c r="C3424" s="123" t="s">
        <v>3812</v>
      </c>
      <c r="D3424" s="98" t="s">
        <v>13667</v>
      </c>
      <c r="E3424" s="98" t="s">
        <v>13668</v>
      </c>
      <c r="F3424" s="124">
        <v>11</v>
      </c>
      <c r="G3424" s="112">
        <v>43831</v>
      </c>
      <c r="H3424" s="98"/>
      <c r="I3424" s="123" t="str">
        <f t="shared" si="53"/>
        <v>NÃO</v>
      </c>
      <c r="J3424" s="123"/>
      <c r="K3424" s="123"/>
      <c r="L3424" s="123"/>
      <c r="M3424" s="98"/>
      <c r="N3424" s="118"/>
    </row>
    <row r="3425" spans="1:14" x14ac:dyDescent="0.25">
      <c r="A3425" s="130">
        <v>3425170000106</v>
      </c>
      <c r="B3425" s="98" t="s">
        <v>12630</v>
      </c>
      <c r="C3425" s="123" t="s">
        <v>2274</v>
      </c>
      <c r="D3425" s="98" t="s">
        <v>13667</v>
      </c>
      <c r="E3425" s="98" t="s">
        <v>13668</v>
      </c>
      <c r="F3425" s="124">
        <v>14</v>
      </c>
      <c r="G3425" s="112">
        <v>44041</v>
      </c>
      <c r="H3425" s="98"/>
      <c r="I3425" s="123" t="str">
        <f t="shared" si="53"/>
        <v>SIM</v>
      </c>
      <c r="J3425" s="123"/>
      <c r="K3425" s="123"/>
      <c r="L3425" s="123"/>
      <c r="M3425" s="98"/>
      <c r="N3425" s="118"/>
    </row>
    <row r="3426" spans="1:14" x14ac:dyDescent="0.25">
      <c r="A3426" s="130">
        <v>3507514000126</v>
      </c>
      <c r="B3426" s="98" t="s">
        <v>12631</v>
      </c>
      <c r="C3426" s="123" t="s">
        <v>2274</v>
      </c>
      <c r="D3426" s="98" t="s">
        <v>13667</v>
      </c>
      <c r="E3426" s="98" t="s">
        <v>13668</v>
      </c>
      <c r="F3426" s="124">
        <v>11</v>
      </c>
      <c r="G3426" s="112">
        <v>42039</v>
      </c>
      <c r="H3426" s="98"/>
      <c r="I3426" s="123" t="str">
        <f t="shared" si="53"/>
        <v>NÃO</v>
      </c>
      <c r="J3426" s="123"/>
      <c r="K3426" s="123"/>
      <c r="L3426" s="123"/>
      <c r="M3426" s="98" t="s">
        <v>14982</v>
      </c>
      <c r="N3426" s="118"/>
    </row>
    <row r="3427" spans="1:14" x14ac:dyDescent="0.25">
      <c r="A3427" s="130">
        <v>37212719000104</v>
      </c>
      <c r="B3427" s="98" t="s">
        <v>12632</v>
      </c>
      <c r="C3427" s="123" t="s">
        <v>2197</v>
      </c>
      <c r="D3427" s="98" t="s">
        <v>13667</v>
      </c>
      <c r="E3427" s="98" t="s">
        <v>13668</v>
      </c>
      <c r="F3427" s="124">
        <v>11</v>
      </c>
      <c r="G3427" s="112">
        <v>42217</v>
      </c>
      <c r="H3427" s="98"/>
      <c r="I3427" s="123" t="str">
        <f t="shared" si="53"/>
        <v>NÃO</v>
      </c>
      <c r="J3427" s="123"/>
      <c r="K3427" s="123"/>
      <c r="L3427" s="123"/>
      <c r="M3427" s="98" t="s">
        <v>14892</v>
      </c>
      <c r="N3427" s="118"/>
    </row>
    <row r="3428" spans="1:14" x14ac:dyDescent="0.25">
      <c r="A3428" s="130">
        <v>3173317000118</v>
      </c>
      <c r="B3428" s="98" t="s">
        <v>12633</v>
      </c>
      <c r="C3428" s="123" t="s">
        <v>2197</v>
      </c>
      <c r="D3428" s="98" t="s">
        <v>13667</v>
      </c>
      <c r="E3428" s="98" t="s">
        <v>13668</v>
      </c>
      <c r="F3428" s="124">
        <v>11</v>
      </c>
      <c r="G3428" s="112">
        <v>40792</v>
      </c>
      <c r="H3428" s="98"/>
      <c r="I3428" s="123" t="str">
        <f t="shared" si="53"/>
        <v>NÃO</v>
      </c>
      <c r="J3428" s="123"/>
      <c r="K3428" s="123"/>
      <c r="L3428" s="123"/>
      <c r="M3428" s="98" t="s">
        <v>14897</v>
      </c>
      <c r="N3428" s="118"/>
    </row>
    <row r="3429" spans="1:14" x14ac:dyDescent="0.25">
      <c r="A3429" s="130">
        <v>87502902000104</v>
      </c>
      <c r="B3429" s="98" t="s">
        <v>12634</v>
      </c>
      <c r="C3429" s="123" t="s">
        <v>3812</v>
      </c>
      <c r="D3429" s="98" t="s">
        <v>13667</v>
      </c>
      <c r="E3429" s="98" t="s">
        <v>13668</v>
      </c>
      <c r="F3429" s="124">
        <v>11</v>
      </c>
      <c r="G3429" s="112">
        <v>43101</v>
      </c>
      <c r="H3429" s="98"/>
      <c r="I3429" s="123" t="str">
        <f t="shared" si="53"/>
        <v>NÃO</v>
      </c>
      <c r="J3429" s="123"/>
      <c r="K3429" s="123"/>
      <c r="L3429" s="123"/>
      <c r="M3429" s="98" t="s">
        <v>16386</v>
      </c>
      <c r="N3429" s="118"/>
    </row>
    <row r="3430" spans="1:14" x14ac:dyDescent="0.25">
      <c r="A3430" s="130">
        <v>76208859000152</v>
      </c>
      <c r="B3430" s="98" t="s">
        <v>12635</v>
      </c>
      <c r="C3430" s="123" t="s">
        <v>3143</v>
      </c>
      <c r="D3430" s="98" t="s">
        <v>13667</v>
      </c>
      <c r="E3430" s="98" t="s">
        <v>13668</v>
      </c>
      <c r="F3430" s="124">
        <v>11</v>
      </c>
      <c r="G3430" s="112">
        <v>43214</v>
      </c>
      <c r="H3430" s="98"/>
      <c r="I3430" s="123" t="str">
        <f t="shared" si="53"/>
        <v>NÃO</v>
      </c>
      <c r="J3430" s="123"/>
      <c r="K3430" s="123"/>
      <c r="L3430" s="123"/>
      <c r="M3430" s="98" t="s">
        <v>15833</v>
      </c>
      <c r="N3430" s="118"/>
    </row>
    <row r="3431" spans="1:14" x14ac:dyDescent="0.25">
      <c r="A3431" s="130">
        <v>87502894000104</v>
      </c>
      <c r="B3431" s="98" t="s">
        <v>12636</v>
      </c>
      <c r="C3431" s="123" t="s">
        <v>3812</v>
      </c>
      <c r="D3431" s="98" t="s">
        <v>13667</v>
      </c>
      <c r="E3431" s="98" t="s">
        <v>13668</v>
      </c>
      <c r="F3431" s="124">
        <v>14</v>
      </c>
      <c r="G3431" s="112">
        <v>44105</v>
      </c>
      <c r="H3431" s="98"/>
      <c r="I3431" s="123" t="str">
        <f t="shared" si="53"/>
        <v>SIM</v>
      </c>
      <c r="J3431" s="123"/>
      <c r="K3431" s="123"/>
      <c r="L3431" s="123"/>
      <c r="M3431" s="98"/>
      <c r="N3431" s="118"/>
    </row>
    <row r="3432" spans="1:14" x14ac:dyDescent="0.25">
      <c r="A3432" s="130">
        <v>94704061000183</v>
      </c>
      <c r="B3432" s="98" t="s">
        <v>12637</v>
      </c>
      <c r="C3432" s="123" t="s">
        <v>3812</v>
      </c>
      <c r="D3432" s="98" t="s">
        <v>13667</v>
      </c>
      <c r="E3432" s="98" t="s">
        <v>13668</v>
      </c>
      <c r="F3432" s="124">
        <v>14</v>
      </c>
      <c r="G3432" s="112">
        <v>44105</v>
      </c>
      <c r="H3432" s="98"/>
      <c r="I3432" s="123" t="str">
        <f t="shared" si="53"/>
        <v>SIM</v>
      </c>
      <c r="J3432" s="123"/>
      <c r="K3432" s="123"/>
      <c r="L3432" s="123"/>
      <c r="M3432" s="98"/>
      <c r="N3432" s="118"/>
    </row>
    <row r="3433" spans="1:14" x14ac:dyDescent="0.25">
      <c r="A3433" s="130">
        <v>15023963000188</v>
      </c>
      <c r="B3433" s="98" t="s">
        <v>12638</v>
      </c>
      <c r="C3433" s="123" t="s">
        <v>2274</v>
      </c>
      <c r="D3433" s="98" t="s">
        <v>13667</v>
      </c>
      <c r="E3433" s="98" t="s">
        <v>13668</v>
      </c>
      <c r="F3433" s="124">
        <v>11</v>
      </c>
      <c r="G3433" s="112">
        <v>41487</v>
      </c>
      <c r="H3433" s="98"/>
      <c r="I3433" s="123" t="str">
        <f t="shared" si="53"/>
        <v>NÃO</v>
      </c>
      <c r="J3433" s="123"/>
      <c r="K3433" s="123"/>
      <c r="L3433" s="123"/>
      <c r="M3433" s="98" t="s">
        <v>14983</v>
      </c>
      <c r="N3433" s="118"/>
    </row>
    <row r="3434" spans="1:14" x14ac:dyDescent="0.25">
      <c r="A3434" s="130">
        <v>15884109000106</v>
      </c>
      <c r="B3434" s="98" t="s">
        <v>12639</v>
      </c>
      <c r="C3434" s="123" t="s">
        <v>3747</v>
      </c>
      <c r="D3434" s="98" t="s">
        <v>13667</v>
      </c>
      <c r="E3434" s="98" t="s">
        <v>13668</v>
      </c>
      <c r="F3434" s="124">
        <v>11</v>
      </c>
      <c r="G3434" s="112">
        <v>40651</v>
      </c>
      <c r="H3434" s="98"/>
      <c r="I3434" s="123" t="str">
        <f t="shared" si="53"/>
        <v>NÃO</v>
      </c>
      <c r="J3434" s="123"/>
      <c r="K3434" s="123"/>
      <c r="L3434" s="123"/>
      <c r="M3434" s="98" t="s">
        <v>16158</v>
      </c>
      <c r="N3434" s="118"/>
    </row>
    <row r="3435" spans="1:14" x14ac:dyDescent="0.25">
      <c r="A3435" s="130">
        <v>88600655000141</v>
      </c>
      <c r="B3435" s="98" t="s">
        <v>12640</v>
      </c>
      <c r="C3435" s="123" t="s">
        <v>3812</v>
      </c>
      <c r="D3435" s="98" t="s">
        <v>13667</v>
      </c>
      <c r="E3435" s="98" t="s">
        <v>13668</v>
      </c>
      <c r="F3435" s="124">
        <v>12.33</v>
      </c>
      <c r="G3435" s="112">
        <v>43101</v>
      </c>
      <c r="H3435" s="98"/>
      <c r="I3435" s="123" t="str">
        <f t="shared" si="53"/>
        <v>NÃO</v>
      </c>
      <c r="J3435" s="123"/>
      <c r="K3435" s="123"/>
      <c r="L3435" s="123"/>
      <c r="M3435" s="98" t="s">
        <v>16388</v>
      </c>
      <c r="N3435" s="118"/>
    </row>
    <row r="3436" spans="1:14" x14ac:dyDescent="0.25">
      <c r="A3436" s="130">
        <v>3238912000194</v>
      </c>
      <c r="B3436" s="98" t="s">
        <v>12641</v>
      </c>
      <c r="C3436" s="123" t="s">
        <v>2274</v>
      </c>
      <c r="D3436" s="98" t="s">
        <v>13667</v>
      </c>
      <c r="E3436" s="98" t="s">
        <v>13668</v>
      </c>
      <c r="F3436" s="124">
        <v>14</v>
      </c>
      <c r="G3436" s="112">
        <v>44136</v>
      </c>
      <c r="H3436" s="98"/>
      <c r="I3436" s="123" t="str">
        <f t="shared" si="53"/>
        <v>SIM</v>
      </c>
      <c r="J3436" s="123"/>
      <c r="K3436" s="123"/>
      <c r="L3436" s="123"/>
      <c r="M3436" s="98"/>
      <c r="N3436" s="118"/>
    </row>
    <row r="3437" spans="1:14" x14ac:dyDescent="0.25">
      <c r="A3437" s="130">
        <v>65711954000158</v>
      </c>
      <c r="B3437" s="98" t="s">
        <v>12642</v>
      </c>
      <c r="C3437" s="123" t="s">
        <v>4626</v>
      </c>
      <c r="D3437" s="98" t="s">
        <v>13667</v>
      </c>
      <c r="E3437" s="98" t="s">
        <v>13668</v>
      </c>
      <c r="F3437" s="124">
        <v>11</v>
      </c>
      <c r="G3437" s="112">
        <v>42588</v>
      </c>
      <c r="H3437" s="98"/>
      <c r="I3437" s="123" t="str">
        <f t="shared" si="53"/>
        <v>NÃO</v>
      </c>
      <c r="J3437" s="123"/>
      <c r="K3437" s="123"/>
      <c r="L3437" s="123"/>
      <c r="M3437" s="98" t="s">
        <v>16846</v>
      </c>
      <c r="N3437" s="118"/>
    </row>
    <row r="3438" spans="1:14" x14ac:dyDescent="0.25">
      <c r="A3438" s="130">
        <v>1602258000120</v>
      </c>
      <c r="B3438" s="98" t="s">
        <v>12643</v>
      </c>
      <c r="C3438" s="123" t="s">
        <v>3812</v>
      </c>
      <c r="D3438" s="98" t="s">
        <v>13667</v>
      </c>
      <c r="E3438" s="98" t="s">
        <v>13668</v>
      </c>
      <c r="F3438" s="124">
        <v>11</v>
      </c>
      <c r="G3438" s="112">
        <v>42005</v>
      </c>
      <c r="H3438" s="98"/>
      <c r="I3438" s="123" t="str">
        <f t="shared" si="53"/>
        <v>NÃO</v>
      </c>
      <c r="J3438" s="123"/>
      <c r="K3438" s="123"/>
      <c r="L3438" s="123"/>
      <c r="M3438" s="98" t="s">
        <v>16389</v>
      </c>
      <c r="N3438" s="118"/>
    </row>
    <row r="3439" spans="1:14" x14ac:dyDescent="0.25">
      <c r="A3439" s="130">
        <v>77845394000103</v>
      </c>
      <c r="B3439" s="98" t="s">
        <v>12644</v>
      </c>
      <c r="C3439" s="123" t="s">
        <v>3143</v>
      </c>
      <c r="D3439" s="98" t="s">
        <v>13667</v>
      </c>
      <c r="E3439" s="98" t="s">
        <v>13668</v>
      </c>
      <c r="F3439" s="124">
        <v>14</v>
      </c>
      <c r="G3439" s="112">
        <v>43910</v>
      </c>
      <c r="H3439" s="98"/>
      <c r="I3439" s="123" t="str">
        <f t="shared" si="53"/>
        <v>SIM</v>
      </c>
      <c r="J3439" s="123"/>
      <c r="K3439" s="123"/>
      <c r="L3439" s="123"/>
      <c r="M3439" s="98"/>
      <c r="N3439" s="118"/>
    </row>
    <row r="3440" spans="1:14" x14ac:dyDescent="0.25">
      <c r="A3440" s="130">
        <v>1613202000171</v>
      </c>
      <c r="B3440" s="98" t="s">
        <v>12645</v>
      </c>
      <c r="C3440" s="123" t="s">
        <v>4626</v>
      </c>
      <c r="D3440" s="98" t="s">
        <v>13667</v>
      </c>
      <c r="E3440" s="98" t="s">
        <v>13668</v>
      </c>
      <c r="F3440" s="124">
        <v>11</v>
      </c>
      <c r="G3440" s="112">
        <v>39055</v>
      </c>
      <c r="H3440" s="98"/>
      <c r="I3440" s="123" t="str">
        <f t="shared" si="53"/>
        <v>NÃO</v>
      </c>
      <c r="J3440" s="123"/>
      <c r="K3440" s="123"/>
      <c r="L3440" s="123"/>
      <c r="M3440" s="98" t="s">
        <v>14410</v>
      </c>
      <c r="N3440" s="118"/>
    </row>
    <row r="3441" spans="1:14" x14ac:dyDescent="0.25">
      <c r="A3441" s="130">
        <v>236968000111</v>
      </c>
      <c r="B3441" s="98" t="s">
        <v>12646</v>
      </c>
      <c r="C3441" s="123" t="s">
        <v>901</v>
      </c>
      <c r="D3441" s="98" t="s">
        <v>13667</v>
      </c>
      <c r="E3441" s="98" t="s">
        <v>13668</v>
      </c>
      <c r="F3441" s="124">
        <v>11</v>
      </c>
      <c r="G3441" s="112">
        <v>41822</v>
      </c>
      <c r="H3441" s="98"/>
      <c r="I3441" s="123" t="str">
        <f t="shared" si="53"/>
        <v>NÃO</v>
      </c>
      <c r="J3441" s="123"/>
      <c r="K3441" s="123"/>
      <c r="L3441" s="123"/>
      <c r="M3441" s="98" t="s">
        <v>14287</v>
      </c>
      <c r="N3441" s="118"/>
    </row>
    <row r="3442" spans="1:14" x14ac:dyDescent="0.25">
      <c r="A3442" s="130">
        <v>75730994000109</v>
      </c>
      <c r="B3442" s="98" t="s">
        <v>12647</v>
      </c>
      <c r="C3442" s="123" t="s">
        <v>3143</v>
      </c>
      <c r="D3442" s="98" t="s">
        <v>13667</v>
      </c>
      <c r="E3442" s="98" t="s">
        <v>13668</v>
      </c>
      <c r="F3442" s="124">
        <v>11</v>
      </c>
      <c r="G3442" s="112">
        <v>38749</v>
      </c>
      <c r="H3442" s="98"/>
      <c r="I3442" s="123" t="str">
        <f t="shared" si="53"/>
        <v>NÃO</v>
      </c>
      <c r="J3442" s="123"/>
      <c r="K3442" s="123"/>
      <c r="L3442" s="123"/>
      <c r="M3442" s="98"/>
      <c r="N3442" s="118"/>
    </row>
    <row r="3443" spans="1:14" x14ac:dyDescent="0.25">
      <c r="A3443" s="130">
        <v>92455393000146</v>
      </c>
      <c r="B3443" s="98" t="s">
        <v>12648</v>
      </c>
      <c r="C3443" s="123" t="s">
        <v>3812</v>
      </c>
      <c r="D3443" s="98" t="s">
        <v>13667</v>
      </c>
      <c r="E3443" s="98" t="s">
        <v>13668</v>
      </c>
      <c r="F3443" s="124">
        <v>14</v>
      </c>
      <c r="G3443" s="112">
        <v>44013</v>
      </c>
      <c r="H3443" s="98"/>
      <c r="I3443" s="123" t="str">
        <f t="shared" si="53"/>
        <v>SIM</v>
      </c>
      <c r="J3443" s="98"/>
      <c r="K3443" s="98"/>
      <c r="L3443" s="98"/>
      <c r="M3443" s="98"/>
      <c r="N3443" s="118"/>
    </row>
    <row r="3444" spans="1:14" x14ac:dyDescent="0.25">
      <c r="A3444" s="130">
        <v>28606630000123</v>
      </c>
      <c r="B3444" s="98" t="s">
        <v>12649</v>
      </c>
      <c r="C3444" s="123" t="s">
        <v>3513</v>
      </c>
      <c r="D3444" s="98" t="s">
        <v>13667</v>
      </c>
      <c r="E3444" s="98" t="s">
        <v>13668</v>
      </c>
      <c r="F3444" s="124">
        <v>11</v>
      </c>
      <c r="G3444" s="112">
        <v>43736</v>
      </c>
      <c r="H3444" s="98"/>
      <c r="I3444" s="123" t="str">
        <f t="shared" si="53"/>
        <v>NÃO</v>
      </c>
      <c r="J3444" s="123"/>
      <c r="K3444" s="123"/>
      <c r="L3444" s="123"/>
      <c r="M3444" s="98"/>
      <c r="N3444" s="118"/>
    </row>
    <row r="3445" spans="1:14" x14ac:dyDescent="0.25">
      <c r="A3445" s="130">
        <v>44882223000103</v>
      </c>
      <c r="B3445" s="98" t="s">
        <v>12650</v>
      </c>
      <c r="C3445" s="123" t="s">
        <v>4626</v>
      </c>
      <c r="D3445" s="98" t="s">
        <v>13667</v>
      </c>
      <c r="E3445" s="98" t="s">
        <v>13668</v>
      </c>
      <c r="F3445" s="124">
        <v>11</v>
      </c>
      <c r="G3445" s="112">
        <v>39814</v>
      </c>
      <c r="H3445" s="98"/>
      <c r="I3445" s="123" t="str">
        <f t="shared" si="53"/>
        <v>NÃO</v>
      </c>
      <c r="J3445" s="123"/>
      <c r="K3445" s="123"/>
      <c r="L3445" s="123"/>
      <c r="M3445" s="98" t="s">
        <v>13703</v>
      </c>
      <c r="N3445" s="118"/>
    </row>
    <row r="3446" spans="1:14" x14ac:dyDescent="0.25">
      <c r="A3446" s="130">
        <v>91995365000159</v>
      </c>
      <c r="B3446" s="98" t="s">
        <v>12651</v>
      </c>
      <c r="C3446" s="123" t="s">
        <v>3812</v>
      </c>
      <c r="D3446" s="98" t="s">
        <v>13667</v>
      </c>
      <c r="E3446" s="98" t="s">
        <v>13668</v>
      </c>
      <c r="F3446" s="124">
        <v>14</v>
      </c>
      <c r="G3446" s="112">
        <v>44136</v>
      </c>
      <c r="H3446" s="98"/>
      <c r="I3446" s="123" t="str">
        <f t="shared" si="53"/>
        <v>SIM</v>
      </c>
      <c r="J3446" s="123"/>
      <c r="K3446" s="123"/>
      <c r="L3446" s="123"/>
      <c r="M3446" s="98"/>
      <c r="N3446" s="118"/>
    </row>
    <row r="3447" spans="1:14" x14ac:dyDescent="0.25">
      <c r="A3447" s="130">
        <v>29138278000101</v>
      </c>
      <c r="B3447" s="98" t="s">
        <v>12652</v>
      </c>
      <c r="C3447" s="123" t="s">
        <v>3513</v>
      </c>
      <c r="D3447" s="98" t="s">
        <v>13667</v>
      </c>
      <c r="E3447" s="98" t="s">
        <v>13668</v>
      </c>
      <c r="F3447" s="124">
        <v>14</v>
      </c>
      <c r="G3447" s="112">
        <v>44136</v>
      </c>
      <c r="H3447" s="98"/>
      <c r="I3447" s="123" t="str">
        <f t="shared" si="53"/>
        <v>SIM</v>
      </c>
      <c r="J3447" s="123"/>
      <c r="K3447" s="123"/>
      <c r="L3447" s="123"/>
      <c r="M3447" s="98"/>
      <c r="N3447" s="118"/>
    </row>
    <row r="3448" spans="1:14" x14ac:dyDescent="0.25">
      <c r="A3448" s="130">
        <v>1614519000122</v>
      </c>
      <c r="B3448" s="98" t="s">
        <v>12653</v>
      </c>
      <c r="C3448" s="123" t="s">
        <v>2274</v>
      </c>
      <c r="D3448" s="98" t="s">
        <v>13667</v>
      </c>
      <c r="E3448" s="98" t="s">
        <v>13668</v>
      </c>
      <c r="F3448" s="124">
        <v>14</v>
      </c>
      <c r="G3448" s="112">
        <v>44075</v>
      </c>
      <c r="H3448" s="98"/>
      <c r="I3448" s="123" t="str">
        <f t="shared" si="53"/>
        <v>SIM</v>
      </c>
      <c r="J3448" s="123"/>
      <c r="K3448" s="123"/>
      <c r="L3448" s="123"/>
      <c r="M3448" s="98"/>
      <c r="N3448" s="118"/>
    </row>
    <row r="3449" spans="1:14" x14ac:dyDescent="0.25">
      <c r="A3449" s="130">
        <v>81044984000104</v>
      </c>
      <c r="B3449" s="98" t="s">
        <v>12654</v>
      </c>
      <c r="C3449" s="123" t="s">
        <v>3143</v>
      </c>
      <c r="D3449" s="98" t="s">
        <v>13667</v>
      </c>
      <c r="E3449" s="98" t="s">
        <v>13668</v>
      </c>
      <c r="F3449" s="124">
        <v>11</v>
      </c>
      <c r="G3449" s="112">
        <v>41990</v>
      </c>
      <c r="H3449" s="98"/>
      <c r="I3449" s="123" t="str">
        <f t="shared" si="53"/>
        <v>NÃO</v>
      </c>
      <c r="J3449" s="123"/>
      <c r="K3449" s="123"/>
      <c r="L3449" s="123"/>
      <c r="M3449" s="98" t="s">
        <v>15836</v>
      </c>
      <c r="N3449" s="118"/>
    </row>
    <row r="3450" spans="1:14" x14ac:dyDescent="0.25">
      <c r="A3450" s="130">
        <v>53099149000136</v>
      </c>
      <c r="B3450" s="98" t="s">
        <v>12655</v>
      </c>
      <c r="C3450" s="123" t="s">
        <v>4626</v>
      </c>
      <c r="D3450" s="98" t="s">
        <v>13667</v>
      </c>
      <c r="E3450" s="98" t="s">
        <v>13668</v>
      </c>
      <c r="F3450" s="124">
        <v>14</v>
      </c>
      <c r="G3450" s="112">
        <v>44049</v>
      </c>
      <c r="H3450" s="98"/>
      <c r="I3450" s="123" t="str">
        <f t="shared" si="53"/>
        <v>SIM</v>
      </c>
      <c r="J3450" s="123"/>
      <c r="K3450" s="123"/>
      <c r="L3450" s="123"/>
      <c r="M3450" s="98"/>
      <c r="N3450" s="118"/>
    </row>
    <row r="3451" spans="1:14" x14ac:dyDescent="0.25">
      <c r="A3451" s="130">
        <v>22855183000160</v>
      </c>
      <c r="B3451" s="98" t="s">
        <v>12656</v>
      </c>
      <c r="C3451" s="123" t="s">
        <v>3747</v>
      </c>
      <c r="D3451" s="98" t="s">
        <v>13667</v>
      </c>
      <c r="E3451" s="98" t="s">
        <v>13668</v>
      </c>
      <c r="F3451" s="124">
        <v>11</v>
      </c>
      <c r="G3451" s="112">
        <v>43297</v>
      </c>
      <c r="H3451" s="98"/>
      <c r="I3451" s="123" t="str">
        <f t="shared" si="53"/>
        <v>NÃO</v>
      </c>
      <c r="J3451" s="123"/>
      <c r="K3451" s="123"/>
      <c r="L3451" s="123"/>
      <c r="M3451" s="98"/>
      <c r="N3451" s="118"/>
    </row>
    <row r="3452" spans="1:14" x14ac:dyDescent="0.25">
      <c r="A3452" s="130">
        <v>37464989000102</v>
      </c>
      <c r="B3452" s="98" t="s">
        <v>12657</v>
      </c>
      <c r="C3452" s="123" t="s">
        <v>2274</v>
      </c>
      <c r="D3452" s="98" t="s">
        <v>13667</v>
      </c>
      <c r="E3452" s="98" t="s">
        <v>13668</v>
      </c>
      <c r="F3452" s="124">
        <v>14</v>
      </c>
      <c r="G3452" s="112">
        <v>44105</v>
      </c>
      <c r="H3452" s="98"/>
      <c r="I3452" s="123" t="str">
        <f t="shared" si="53"/>
        <v>SIM</v>
      </c>
      <c r="J3452" s="123"/>
      <c r="K3452" s="123"/>
      <c r="L3452" s="123"/>
      <c r="M3452" s="98"/>
      <c r="N3452" s="118"/>
    </row>
    <row r="3453" spans="1:14" x14ac:dyDescent="0.25">
      <c r="A3453" s="130">
        <v>37465556000163</v>
      </c>
      <c r="B3453" s="98" t="s">
        <v>12658</v>
      </c>
      <c r="C3453" s="123" t="s">
        <v>2274</v>
      </c>
      <c r="D3453" s="98" t="s">
        <v>13667</v>
      </c>
      <c r="E3453" s="98" t="s">
        <v>13668</v>
      </c>
      <c r="F3453" s="124">
        <v>11</v>
      </c>
      <c r="G3453" s="112">
        <v>42347</v>
      </c>
      <c r="H3453" s="98"/>
      <c r="I3453" s="123" t="str">
        <f t="shared" si="53"/>
        <v>NÃO</v>
      </c>
      <c r="J3453" s="123"/>
      <c r="K3453" s="123"/>
      <c r="L3453" s="123"/>
      <c r="M3453" s="98"/>
      <c r="N3453" s="118"/>
    </row>
    <row r="3454" spans="1:14" x14ac:dyDescent="0.25">
      <c r="A3454" s="130">
        <v>24772162000106</v>
      </c>
      <c r="B3454" s="98" t="s">
        <v>12659</v>
      </c>
      <c r="C3454" s="123" t="s">
        <v>2274</v>
      </c>
      <c r="D3454" s="98" t="s">
        <v>13667</v>
      </c>
      <c r="E3454" s="98" t="s">
        <v>13668</v>
      </c>
      <c r="F3454" s="124">
        <v>11</v>
      </c>
      <c r="G3454" s="112">
        <v>42369</v>
      </c>
      <c r="H3454" s="98"/>
      <c r="I3454" s="123" t="str">
        <f t="shared" si="53"/>
        <v>NÃO</v>
      </c>
      <c r="J3454" s="123"/>
      <c r="K3454" s="123"/>
      <c r="L3454" s="123"/>
      <c r="M3454" s="98" t="s">
        <v>14989</v>
      </c>
      <c r="N3454" s="118"/>
    </row>
    <row r="3455" spans="1:14" x14ac:dyDescent="0.25">
      <c r="A3455" s="130">
        <v>4202280000171</v>
      </c>
      <c r="B3455" s="98" t="s">
        <v>12660</v>
      </c>
      <c r="C3455" s="123" t="s">
        <v>2274</v>
      </c>
      <c r="D3455" s="98" t="s">
        <v>13667</v>
      </c>
      <c r="E3455" s="98" t="s">
        <v>13668</v>
      </c>
      <c r="F3455" s="124">
        <v>11</v>
      </c>
      <c r="G3455" s="112">
        <v>39013</v>
      </c>
      <c r="H3455" s="98"/>
      <c r="I3455" s="123" t="str">
        <f t="shared" si="53"/>
        <v>NÃO</v>
      </c>
      <c r="J3455" s="123"/>
      <c r="K3455" s="123"/>
      <c r="L3455" s="123"/>
      <c r="M3455" s="98"/>
      <c r="N3455" s="118"/>
    </row>
    <row r="3456" spans="1:14" x14ac:dyDescent="0.25">
      <c r="A3456" s="130">
        <v>3238920000130</v>
      </c>
      <c r="B3456" s="98" t="s">
        <v>12661</v>
      </c>
      <c r="C3456" s="123" t="s">
        <v>2274</v>
      </c>
      <c r="D3456" s="98" t="s">
        <v>13667</v>
      </c>
      <c r="E3456" s="98" t="s">
        <v>13668</v>
      </c>
      <c r="F3456" s="124">
        <v>14</v>
      </c>
      <c r="G3456" s="112">
        <v>44105</v>
      </c>
      <c r="H3456" s="98"/>
      <c r="I3456" s="123" t="str">
        <f t="shared" si="53"/>
        <v>SIM</v>
      </c>
      <c r="J3456" s="123"/>
      <c r="K3456" s="123"/>
      <c r="L3456" s="123"/>
      <c r="M3456" s="98"/>
      <c r="N3456" s="118"/>
    </row>
    <row r="3457" spans="1:14" x14ac:dyDescent="0.25">
      <c r="A3457" s="130">
        <v>75799577000104</v>
      </c>
      <c r="B3457" s="98" t="s">
        <v>12662</v>
      </c>
      <c r="C3457" s="123" t="s">
        <v>3143</v>
      </c>
      <c r="D3457" s="98" t="s">
        <v>13667</v>
      </c>
      <c r="E3457" s="98" t="s">
        <v>13668</v>
      </c>
      <c r="F3457" s="124">
        <v>14</v>
      </c>
      <c r="G3457" s="112">
        <v>44136</v>
      </c>
      <c r="H3457" s="98"/>
      <c r="I3457" s="123" t="str">
        <f t="shared" si="53"/>
        <v>SIM</v>
      </c>
      <c r="J3457" s="123"/>
      <c r="K3457" s="123"/>
      <c r="L3457" s="123"/>
      <c r="M3457" s="98"/>
      <c r="N3457" s="118"/>
    </row>
    <row r="3458" spans="1:14" x14ac:dyDescent="0.25">
      <c r="A3458" s="130">
        <v>7536444000195</v>
      </c>
      <c r="B3458" s="98" t="s">
        <v>12663</v>
      </c>
      <c r="C3458" s="123" t="s">
        <v>634</v>
      </c>
      <c r="D3458" s="98" t="s">
        <v>13667</v>
      </c>
      <c r="E3458" s="98" t="s">
        <v>13668</v>
      </c>
      <c r="F3458" s="124">
        <v>11</v>
      </c>
      <c r="G3458" s="112">
        <v>40333</v>
      </c>
      <c r="H3458" s="98"/>
      <c r="I3458" s="123" t="str">
        <f t="shared" si="53"/>
        <v>NÃO</v>
      </c>
      <c r="J3458" s="123"/>
      <c r="K3458" s="123"/>
      <c r="L3458" s="123"/>
      <c r="M3458" s="98"/>
      <c r="N3458" s="118"/>
    </row>
    <row r="3459" spans="1:14" x14ac:dyDescent="0.25">
      <c r="A3459" s="130">
        <v>92871532000112</v>
      </c>
      <c r="B3459" s="98" t="s">
        <v>12664</v>
      </c>
      <c r="C3459" s="123" t="s">
        <v>3812</v>
      </c>
      <c r="D3459" s="98" t="s">
        <v>13667</v>
      </c>
      <c r="E3459" s="98" t="s">
        <v>13668</v>
      </c>
      <c r="F3459" s="124">
        <v>14</v>
      </c>
      <c r="G3459" s="112">
        <v>44013</v>
      </c>
      <c r="H3459" s="98"/>
      <c r="I3459" s="123" t="str">
        <f t="shared" ref="I3459:I3522" si="54">IFERROR(IF(OR(E3459="Ativos", E3459="Aposentados",E3459="Pensionistas"),IF(F3459&gt;=14,"SIM","NÃO"),""),"")</f>
        <v>SIM</v>
      </c>
      <c r="J3459" s="123"/>
      <c r="K3459" s="123"/>
      <c r="L3459" s="123"/>
      <c r="M3459" s="98"/>
      <c r="N3459" s="118"/>
    </row>
    <row r="3460" spans="1:14" x14ac:dyDescent="0.25">
      <c r="A3460" s="130">
        <v>88488358000156</v>
      </c>
      <c r="B3460" s="98" t="s">
        <v>12665</v>
      </c>
      <c r="C3460" s="123" t="s">
        <v>3812</v>
      </c>
      <c r="D3460" s="98" t="s">
        <v>13667</v>
      </c>
      <c r="E3460" s="98" t="s">
        <v>13668</v>
      </c>
      <c r="F3460" s="124">
        <v>11</v>
      </c>
      <c r="G3460" s="112">
        <v>40163</v>
      </c>
      <c r="H3460" s="98"/>
      <c r="I3460" s="123" t="str">
        <f t="shared" si="54"/>
        <v>NÃO</v>
      </c>
      <c r="J3460" s="123"/>
      <c r="K3460" s="123"/>
      <c r="L3460" s="123"/>
      <c r="M3460" s="98" t="s">
        <v>13534</v>
      </c>
      <c r="N3460" s="118"/>
    </row>
    <row r="3461" spans="1:14" x14ac:dyDescent="0.25">
      <c r="A3461" s="130">
        <v>8739930000173</v>
      </c>
      <c r="B3461" s="98" t="s">
        <v>12666</v>
      </c>
      <c r="C3461" s="123" t="s">
        <v>2554</v>
      </c>
      <c r="D3461" s="98" t="s">
        <v>13667</v>
      </c>
      <c r="E3461" s="98" t="s">
        <v>13668</v>
      </c>
      <c r="F3461" s="124">
        <v>11</v>
      </c>
      <c r="G3461" s="112">
        <v>39859</v>
      </c>
      <c r="H3461" s="98"/>
      <c r="I3461" s="123" t="str">
        <f t="shared" si="54"/>
        <v>NÃO</v>
      </c>
      <c r="J3461" s="123"/>
      <c r="K3461" s="123"/>
      <c r="L3461" s="123"/>
      <c r="M3461" s="98"/>
      <c r="N3461" s="118"/>
    </row>
    <row r="3462" spans="1:14" x14ac:dyDescent="0.25">
      <c r="A3462" s="130">
        <v>18159905000174</v>
      </c>
      <c r="B3462" s="98" t="s">
        <v>12667</v>
      </c>
      <c r="C3462" s="123" t="s">
        <v>1356</v>
      </c>
      <c r="D3462" s="98" t="s">
        <v>13667</v>
      </c>
      <c r="E3462" s="98" t="s">
        <v>13668</v>
      </c>
      <c r="F3462" s="124">
        <v>11</v>
      </c>
      <c r="G3462" s="112">
        <v>43131</v>
      </c>
      <c r="H3462" s="98"/>
      <c r="I3462" s="123" t="str">
        <f t="shared" si="54"/>
        <v>NÃO</v>
      </c>
      <c r="J3462" s="123"/>
      <c r="K3462" s="123"/>
      <c r="L3462" s="123"/>
      <c r="M3462" s="98" t="s">
        <v>14695</v>
      </c>
      <c r="N3462" s="118"/>
    </row>
    <row r="3463" spans="1:14" x14ac:dyDescent="0.25">
      <c r="A3463" s="130">
        <v>91618439000138</v>
      </c>
      <c r="B3463" s="98" t="s">
        <v>12668</v>
      </c>
      <c r="C3463" s="123" t="s">
        <v>3812</v>
      </c>
      <c r="D3463" s="98" t="s">
        <v>13667</v>
      </c>
      <c r="E3463" s="98" t="s">
        <v>13668</v>
      </c>
      <c r="F3463" s="124">
        <v>14</v>
      </c>
      <c r="G3463" s="112">
        <v>44041</v>
      </c>
      <c r="H3463" s="98"/>
      <c r="I3463" s="123" t="str">
        <f t="shared" si="54"/>
        <v>SIM</v>
      </c>
      <c r="J3463" s="123"/>
      <c r="K3463" s="123"/>
      <c r="L3463" s="123"/>
      <c r="M3463" s="98"/>
      <c r="N3463" s="118"/>
    </row>
    <row r="3464" spans="1:14" x14ac:dyDescent="0.25">
      <c r="A3464" s="130">
        <v>78103884000105</v>
      </c>
      <c r="B3464" s="98" t="s">
        <v>12669</v>
      </c>
      <c r="C3464" s="123" t="s">
        <v>3143</v>
      </c>
      <c r="D3464" s="98" t="s">
        <v>13667</v>
      </c>
      <c r="E3464" s="98" t="s">
        <v>13668</v>
      </c>
      <c r="F3464" s="124">
        <v>14</v>
      </c>
      <c r="G3464" s="112">
        <v>44013</v>
      </c>
      <c r="H3464" s="98"/>
      <c r="I3464" s="123" t="str">
        <f t="shared" si="54"/>
        <v>SIM</v>
      </c>
      <c r="J3464" s="123"/>
      <c r="K3464" s="123"/>
      <c r="L3464" s="123"/>
      <c r="M3464" s="98"/>
      <c r="N3464" s="118"/>
    </row>
    <row r="3465" spans="1:14" x14ac:dyDescent="0.25">
      <c r="A3465" s="130">
        <v>18187823000133</v>
      </c>
      <c r="B3465" s="98" t="s">
        <v>12670</v>
      </c>
      <c r="C3465" s="123" t="s">
        <v>1356</v>
      </c>
      <c r="D3465" s="98" t="s">
        <v>13667</v>
      </c>
      <c r="E3465" s="98" t="s">
        <v>13668</v>
      </c>
      <c r="F3465" s="124">
        <v>11</v>
      </c>
      <c r="G3465" s="112">
        <v>41313</v>
      </c>
      <c r="H3465" s="98"/>
      <c r="I3465" s="123" t="str">
        <f t="shared" si="54"/>
        <v>NÃO</v>
      </c>
      <c r="J3465" s="123"/>
      <c r="K3465" s="123"/>
      <c r="L3465" s="123"/>
      <c r="M3465" s="98"/>
      <c r="N3465" s="118"/>
    </row>
    <row r="3466" spans="1:14" x14ac:dyDescent="0.25">
      <c r="A3466" s="130">
        <v>1067925000112</v>
      </c>
      <c r="B3466" s="98" t="s">
        <v>12671</v>
      </c>
      <c r="C3466" s="123" t="s">
        <v>901</v>
      </c>
      <c r="D3466" s="98" t="s">
        <v>13667</v>
      </c>
      <c r="E3466" s="98" t="s">
        <v>13668</v>
      </c>
      <c r="F3466" s="124">
        <v>14</v>
      </c>
      <c r="G3466" s="112">
        <v>43922</v>
      </c>
      <c r="H3466" s="98"/>
      <c r="I3466" s="123" t="str">
        <f t="shared" si="54"/>
        <v>SIM</v>
      </c>
      <c r="J3466" s="123"/>
      <c r="K3466" s="123"/>
      <c r="L3466" s="123"/>
      <c r="M3466" s="98"/>
      <c r="N3466" s="118"/>
    </row>
    <row r="3467" spans="1:14" x14ac:dyDescent="0.25">
      <c r="A3467" s="130">
        <v>91110296000159</v>
      </c>
      <c r="B3467" s="98" t="s">
        <v>12672</v>
      </c>
      <c r="C3467" s="123" t="s">
        <v>3812</v>
      </c>
      <c r="D3467" s="98" t="s">
        <v>13667</v>
      </c>
      <c r="E3467" s="98" t="s">
        <v>13668</v>
      </c>
      <c r="F3467" s="124">
        <v>11</v>
      </c>
      <c r="G3467" s="112">
        <v>38966</v>
      </c>
      <c r="H3467" s="98"/>
      <c r="I3467" s="123" t="str">
        <f t="shared" si="54"/>
        <v>NÃO</v>
      </c>
      <c r="J3467" s="123"/>
      <c r="K3467" s="123"/>
      <c r="L3467" s="123"/>
      <c r="M3467" s="98" t="s">
        <v>15094</v>
      </c>
      <c r="N3467" s="118"/>
    </row>
    <row r="3468" spans="1:14" x14ac:dyDescent="0.25">
      <c r="A3468" s="117" t="s">
        <v>17062</v>
      </c>
      <c r="B3468" s="98" t="s">
        <v>12673</v>
      </c>
      <c r="C3468" s="123" t="s">
        <v>634</v>
      </c>
      <c r="D3468" s="98" t="s">
        <v>13667</v>
      </c>
      <c r="E3468" s="98" t="s">
        <v>13668</v>
      </c>
      <c r="F3468" s="124"/>
      <c r="G3468" s="98"/>
      <c r="H3468" s="98"/>
      <c r="I3468" s="123" t="str">
        <f t="shared" si="54"/>
        <v>NÃO</v>
      </c>
      <c r="J3468" s="98"/>
      <c r="K3468" s="98"/>
      <c r="L3468" s="98"/>
      <c r="M3468" s="98"/>
      <c r="N3468" s="118"/>
    </row>
    <row r="3469" spans="1:14" x14ac:dyDescent="0.25">
      <c r="A3469" s="130">
        <v>4214704000118</v>
      </c>
      <c r="B3469" s="98" t="s">
        <v>12674</v>
      </c>
      <c r="C3469" s="123" t="s">
        <v>2274</v>
      </c>
      <c r="D3469" s="98" t="s">
        <v>13667</v>
      </c>
      <c r="E3469" s="98" t="s">
        <v>13668</v>
      </c>
      <c r="F3469" s="124">
        <v>14</v>
      </c>
      <c r="G3469" s="112">
        <v>44105</v>
      </c>
      <c r="H3469" s="98"/>
      <c r="I3469" s="123" t="str">
        <f t="shared" si="54"/>
        <v>SIM</v>
      </c>
      <c r="J3469" s="123"/>
      <c r="K3469" s="123"/>
      <c r="L3469" s="123"/>
      <c r="M3469" s="98"/>
      <c r="N3469" s="118"/>
    </row>
    <row r="3470" spans="1:14" x14ac:dyDescent="0.25">
      <c r="A3470" s="130">
        <v>94309291000148</v>
      </c>
      <c r="B3470" s="98" t="s">
        <v>12675</v>
      </c>
      <c r="C3470" s="123" t="s">
        <v>3812</v>
      </c>
      <c r="D3470" s="98" t="s">
        <v>13667</v>
      </c>
      <c r="E3470" s="98" t="s">
        <v>13668</v>
      </c>
      <c r="F3470" s="124">
        <v>14</v>
      </c>
      <c r="G3470" s="112">
        <v>44044</v>
      </c>
      <c r="H3470" s="98"/>
      <c r="I3470" s="123" t="str">
        <f t="shared" si="54"/>
        <v>SIM</v>
      </c>
      <c r="J3470" s="123"/>
      <c r="K3470" s="123"/>
      <c r="L3470" s="123"/>
      <c r="M3470" s="98"/>
      <c r="N3470" s="118"/>
    </row>
    <row r="3471" spans="1:14" x14ac:dyDescent="0.25">
      <c r="A3471" s="130">
        <v>18291385000159</v>
      </c>
      <c r="B3471" s="98" t="s">
        <v>12676</v>
      </c>
      <c r="C3471" s="123" t="s">
        <v>1356</v>
      </c>
      <c r="D3471" s="98" t="s">
        <v>13667</v>
      </c>
      <c r="E3471" s="98" t="s">
        <v>13668</v>
      </c>
      <c r="F3471" s="124">
        <v>14</v>
      </c>
      <c r="G3471" s="112">
        <v>44136</v>
      </c>
      <c r="H3471" s="98"/>
      <c r="I3471" s="123" t="str">
        <f t="shared" si="54"/>
        <v>SIM</v>
      </c>
      <c r="J3471" s="123"/>
      <c r="K3471" s="123"/>
      <c r="L3471" s="123"/>
      <c r="M3471" s="98"/>
      <c r="N3471" s="118"/>
    </row>
    <row r="3472" spans="1:14" x14ac:dyDescent="0.25">
      <c r="A3472" s="130">
        <v>82925025000160</v>
      </c>
      <c r="B3472" s="98" t="s">
        <v>12677</v>
      </c>
      <c r="C3472" s="123" t="s">
        <v>4289</v>
      </c>
      <c r="D3472" s="98" t="s">
        <v>13667</v>
      </c>
      <c r="E3472" s="98" t="s">
        <v>13668</v>
      </c>
      <c r="F3472" s="124">
        <v>11</v>
      </c>
      <c r="G3472" s="112">
        <v>38431</v>
      </c>
      <c r="H3472" s="98"/>
      <c r="I3472" s="123" t="str">
        <f t="shared" si="54"/>
        <v>NÃO</v>
      </c>
      <c r="J3472" s="123"/>
      <c r="K3472" s="123"/>
      <c r="L3472" s="123"/>
      <c r="M3472" s="98" t="s">
        <v>16628</v>
      </c>
      <c r="N3472" s="118"/>
    </row>
    <row r="3473" spans="1:14" x14ac:dyDescent="0.25">
      <c r="A3473" s="130">
        <v>1614521000100</v>
      </c>
      <c r="B3473" s="98" t="s">
        <v>12678</v>
      </c>
      <c r="C3473" s="123" t="s">
        <v>2274</v>
      </c>
      <c r="D3473" s="98" t="s">
        <v>13667</v>
      </c>
      <c r="E3473" s="98" t="s">
        <v>13668</v>
      </c>
      <c r="F3473" s="124">
        <v>11</v>
      </c>
      <c r="G3473" s="112">
        <v>41426</v>
      </c>
      <c r="H3473" s="98"/>
      <c r="I3473" s="123" t="str">
        <f t="shared" si="54"/>
        <v>NÃO</v>
      </c>
      <c r="J3473" s="123"/>
      <c r="K3473" s="123"/>
      <c r="L3473" s="123"/>
      <c r="M3473" s="98" t="s">
        <v>14997</v>
      </c>
      <c r="N3473" s="118"/>
    </row>
    <row r="3474" spans="1:14" x14ac:dyDescent="0.25">
      <c r="A3474" s="130">
        <v>699197000107</v>
      </c>
      <c r="B3474" s="98" t="s">
        <v>12679</v>
      </c>
      <c r="C3474" s="123" t="s">
        <v>3747</v>
      </c>
      <c r="D3474" s="98" t="s">
        <v>13667</v>
      </c>
      <c r="E3474" s="98" t="s">
        <v>13668</v>
      </c>
      <c r="F3474" s="124">
        <v>14</v>
      </c>
      <c r="G3474" s="112">
        <v>44136</v>
      </c>
      <c r="H3474" s="98"/>
      <c r="I3474" s="123" t="str">
        <f t="shared" si="54"/>
        <v>SIM</v>
      </c>
      <c r="J3474" s="123"/>
      <c r="K3474" s="123"/>
      <c r="L3474" s="123"/>
      <c r="M3474" s="98"/>
      <c r="N3474" s="118"/>
    </row>
    <row r="3475" spans="1:14" x14ac:dyDescent="0.25">
      <c r="A3475" s="130">
        <v>1123678000124</v>
      </c>
      <c r="B3475" s="98" t="s">
        <v>12680</v>
      </c>
      <c r="C3475" s="123" t="s">
        <v>901</v>
      </c>
      <c r="D3475" s="98" t="s">
        <v>13667</v>
      </c>
      <c r="E3475" s="98" t="s">
        <v>13668</v>
      </c>
      <c r="F3475" s="124">
        <v>11</v>
      </c>
      <c r="G3475" s="112">
        <v>41242</v>
      </c>
      <c r="H3475" s="98"/>
      <c r="I3475" s="123" t="str">
        <f t="shared" si="54"/>
        <v>NÃO</v>
      </c>
      <c r="J3475" s="123"/>
      <c r="K3475" s="123"/>
      <c r="L3475" s="123"/>
      <c r="M3475" s="98" t="s">
        <v>14290</v>
      </c>
      <c r="N3475" s="118"/>
    </row>
    <row r="3476" spans="1:14" x14ac:dyDescent="0.25">
      <c r="A3476" s="130">
        <v>15024045000173</v>
      </c>
      <c r="B3476" s="98" t="s">
        <v>12681</v>
      </c>
      <c r="C3476" s="123" t="s">
        <v>2274</v>
      </c>
      <c r="D3476" s="98" t="s">
        <v>13667</v>
      </c>
      <c r="E3476" s="98" t="s">
        <v>13668</v>
      </c>
      <c r="F3476" s="124">
        <v>11</v>
      </c>
      <c r="G3476" s="112">
        <v>41026</v>
      </c>
      <c r="H3476" s="98"/>
      <c r="I3476" s="123" t="str">
        <f t="shared" si="54"/>
        <v>NÃO</v>
      </c>
      <c r="J3476" s="123"/>
      <c r="K3476" s="123"/>
      <c r="L3476" s="123"/>
      <c r="M3476" s="98" t="s">
        <v>13534</v>
      </c>
      <c r="N3476" s="118"/>
    </row>
    <row r="3477" spans="1:14" x14ac:dyDescent="0.25">
      <c r="A3477" s="130">
        <v>92410521000135</v>
      </c>
      <c r="B3477" s="98" t="s">
        <v>12682</v>
      </c>
      <c r="C3477" s="123" t="s">
        <v>3812</v>
      </c>
      <c r="D3477" s="98" t="s">
        <v>13667</v>
      </c>
      <c r="E3477" s="98" t="s">
        <v>13668</v>
      </c>
      <c r="F3477" s="124">
        <v>11</v>
      </c>
      <c r="G3477" s="112">
        <v>43308</v>
      </c>
      <c r="H3477" s="98"/>
      <c r="I3477" s="123" t="str">
        <f t="shared" si="54"/>
        <v>NÃO</v>
      </c>
      <c r="J3477" s="123"/>
      <c r="K3477" s="123"/>
      <c r="L3477" s="123"/>
      <c r="M3477" s="98" t="s">
        <v>16398</v>
      </c>
      <c r="N3477" s="118"/>
    </row>
    <row r="3478" spans="1:14" x14ac:dyDescent="0.25">
      <c r="A3478" s="130">
        <v>6874000156</v>
      </c>
      <c r="B3478" s="98" t="s">
        <v>12683</v>
      </c>
      <c r="C3478" s="123" t="s">
        <v>901</v>
      </c>
      <c r="D3478" s="98" t="s">
        <v>13667</v>
      </c>
      <c r="E3478" s="98" t="s">
        <v>13668</v>
      </c>
      <c r="F3478" s="124">
        <v>11</v>
      </c>
      <c r="G3478" s="112">
        <v>39141</v>
      </c>
      <c r="H3478" s="98"/>
      <c r="I3478" s="123" t="str">
        <f t="shared" si="54"/>
        <v>NÃO</v>
      </c>
      <c r="J3478" s="123"/>
      <c r="K3478" s="123"/>
      <c r="L3478" s="123"/>
      <c r="M3478" s="98"/>
      <c r="N3478" s="118"/>
    </row>
    <row r="3479" spans="1:14" x14ac:dyDescent="0.25">
      <c r="A3479" s="130">
        <v>1629276000104</v>
      </c>
      <c r="B3479" s="98" t="s">
        <v>12684</v>
      </c>
      <c r="C3479" s="123" t="s">
        <v>901</v>
      </c>
      <c r="D3479" s="98" t="s">
        <v>13667</v>
      </c>
      <c r="E3479" s="98" t="s">
        <v>13668</v>
      </c>
      <c r="F3479" s="124">
        <v>11</v>
      </c>
      <c r="G3479" s="112">
        <v>41609</v>
      </c>
      <c r="H3479" s="98"/>
      <c r="I3479" s="123" t="str">
        <f t="shared" si="54"/>
        <v>NÃO</v>
      </c>
      <c r="J3479" s="123"/>
      <c r="K3479" s="123"/>
      <c r="L3479" s="123"/>
      <c r="M3479" s="98"/>
      <c r="N3479" s="118"/>
    </row>
    <row r="3480" spans="1:14" x14ac:dyDescent="0.25">
      <c r="A3480" s="130">
        <v>88254875000160</v>
      </c>
      <c r="B3480" s="98" t="s">
        <v>12685</v>
      </c>
      <c r="C3480" s="123" t="s">
        <v>3812</v>
      </c>
      <c r="D3480" s="98" t="s">
        <v>13667</v>
      </c>
      <c r="E3480" s="98" t="s">
        <v>13668</v>
      </c>
      <c r="F3480" s="124">
        <v>14</v>
      </c>
      <c r="G3480" s="112">
        <v>44013</v>
      </c>
      <c r="H3480" s="98"/>
      <c r="I3480" s="123" t="str">
        <f t="shared" si="54"/>
        <v>SIM</v>
      </c>
      <c r="J3480" s="123"/>
      <c r="K3480" s="123"/>
      <c r="L3480" s="123"/>
      <c r="M3480" s="98"/>
      <c r="N3480" s="118"/>
    </row>
    <row r="3481" spans="1:14" x14ac:dyDescent="0.25">
      <c r="A3481" s="130">
        <v>95990115000187</v>
      </c>
      <c r="B3481" s="98" t="s">
        <v>12686</v>
      </c>
      <c r="C3481" s="123" t="s">
        <v>4289</v>
      </c>
      <c r="D3481" s="98" t="s">
        <v>13667</v>
      </c>
      <c r="E3481" s="98" t="s">
        <v>13668</v>
      </c>
      <c r="F3481" s="124">
        <v>11</v>
      </c>
      <c r="G3481" s="112">
        <v>40158</v>
      </c>
      <c r="H3481" s="98"/>
      <c r="I3481" s="123" t="str">
        <f t="shared" si="54"/>
        <v>NÃO</v>
      </c>
      <c r="J3481" s="123"/>
      <c r="K3481" s="123"/>
      <c r="L3481" s="123"/>
      <c r="M3481" s="98"/>
      <c r="N3481" s="118"/>
    </row>
    <row r="3482" spans="1:14" x14ac:dyDescent="0.25">
      <c r="A3482" s="130">
        <v>3238888000193</v>
      </c>
      <c r="B3482" s="98" t="s">
        <v>12687</v>
      </c>
      <c r="C3482" s="123" t="s">
        <v>2274</v>
      </c>
      <c r="D3482" s="98" t="s">
        <v>13667</v>
      </c>
      <c r="E3482" s="98" t="s">
        <v>13668</v>
      </c>
      <c r="F3482" s="124">
        <v>14</v>
      </c>
      <c r="G3482" s="112">
        <v>44044</v>
      </c>
      <c r="H3482" s="98"/>
      <c r="I3482" s="123" t="str">
        <f t="shared" si="54"/>
        <v>SIM</v>
      </c>
      <c r="J3482" s="123"/>
      <c r="K3482" s="123"/>
      <c r="L3482" s="123"/>
      <c r="M3482" s="98"/>
      <c r="N3482" s="118"/>
    </row>
    <row r="3483" spans="1:14" x14ac:dyDescent="0.25">
      <c r="A3483" s="130">
        <v>63762009000150</v>
      </c>
      <c r="B3483" s="98" t="s">
        <v>12688</v>
      </c>
      <c r="C3483" s="123" t="s">
        <v>3747</v>
      </c>
      <c r="D3483" s="98" t="s">
        <v>13667</v>
      </c>
      <c r="E3483" s="98" t="s">
        <v>13668</v>
      </c>
      <c r="F3483" s="124">
        <v>11</v>
      </c>
      <c r="G3483" s="112">
        <v>43101</v>
      </c>
      <c r="H3483" s="98"/>
      <c r="I3483" s="123" t="str">
        <f t="shared" si="54"/>
        <v>NÃO</v>
      </c>
      <c r="J3483" s="123"/>
      <c r="K3483" s="123"/>
      <c r="L3483" s="123"/>
      <c r="M3483" s="98" t="s">
        <v>16163</v>
      </c>
      <c r="N3483" s="118"/>
    </row>
    <row r="3484" spans="1:14" x14ac:dyDescent="0.25">
      <c r="A3484" s="130">
        <v>95639472000103</v>
      </c>
      <c r="B3484" s="98" t="s">
        <v>12689</v>
      </c>
      <c r="C3484" s="123" t="s">
        <v>3143</v>
      </c>
      <c r="D3484" s="98" t="s">
        <v>13667</v>
      </c>
      <c r="E3484" s="98" t="s">
        <v>13668</v>
      </c>
      <c r="F3484" s="124">
        <v>11</v>
      </c>
      <c r="G3484" s="112">
        <v>43314</v>
      </c>
      <c r="H3484" s="98"/>
      <c r="I3484" s="123" t="str">
        <f t="shared" si="54"/>
        <v>NÃO</v>
      </c>
      <c r="J3484" s="123"/>
      <c r="K3484" s="123"/>
      <c r="L3484" s="123"/>
      <c r="M3484" s="98" t="s">
        <v>15839</v>
      </c>
      <c r="N3484" s="118"/>
    </row>
    <row r="3485" spans="1:14" x14ac:dyDescent="0.25">
      <c r="A3485" s="130">
        <v>12248878000120</v>
      </c>
      <c r="B3485" s="98" t="s">
        <v>12690</v>
      </c>
      <c r="C3485" s="123" t="s">
        <v>29</v>
      </c>
      <c r="D3485" s="98" t="s">
        <v>13667</v>
      </c>
      <c r="E3485" s="98" t="s">
        <v>13668</v>
      </c>
      <c r="F3485" s="124">
        <v>11</v>
      </c>
      <c r="G3485" s="112">
        <v>41625</v>
      </c>
      <c r="H3485" s="98"/>
      <c r="I3485" s="123" t="str">
        <f t="shared" si="54"/>
        <v>NÃO</v>
      </c>
      <c r="J3485" s="123"/>
      <c r="K3485" s="123"/>
      <c r="L3485" s="123"/>
      <c r="M3485" s="98"/>
      <c r="N3485" s="118"/>
    </row>
    <row r="3486" spans="1:14" x14ac:dyDescent="0.25">
      <c r="A3486" s="130">
        <v>94187341000161</v>
      </c>
      <c r="B3486" s="98" t="s">
        <v>12691</v>
      </c>
      <c r="C3486" s="123" t="s">
        <v>3812</v>
      </c>
      <c r="D3486" s="98" t="s">
        <v>13667</v>
      </c>
      <c r="E3486" s="98" t="s">
        <v>13668</v>
      </c>
      <c r="F3486" s="124">
        <v>14</v>
      </c>
      <c r="G3486" s="112">
        <v>44013</v>
      </c>
      <c r="H3486" s="98"/>
      <c r="I3486" s="123" t="str">
        <f t="shared" si="54"/>
        <v>SIM</v>
      </c>
      <c r="J3486" s="123"/>
      <c r="K3486" s="123"/>
      <c r="L3486" s="123"/>
      <c r="M3486" s="98"/>
      <c r="N3486" s="118"/>
    </row>
    <row r="3487" spans="1:14" x14ac:dyDescent="0.25">
      <c r="A3487" s="130">
        <v>1614517000133</v>
      </c>
      <c r="B3487" s="98" t="s">
        <v>12692</v>
      </c>
      <c r="C3487" s="123" t="s">
        <v>2274</v>
      </c>
      <c r="D3487" s="98" t="s">
        <v>13667</v>
      </c>
      <c r="E3487" s="98" t="s">
        <v>13668</v>
      </c>
      <c r="F3487" s="124">
        <v>14</v>
      </c>
      <c r="G3487" s="112">
        <v>44044</v>
      </c>
      <c r="H3487" s="98"/>
      <c r="I3487" s="123" t="str">
        <f t="shared" si="54"/>
        <v>SIM</v>
      </c>
      <c r="J3487" s="123"/>
      <c r="K3487" s="123"/>
      <c r="L3487" s="123"/>
      <c r="M3487" s="98"/>
      <c r="N3487" s="118"/>
    </row>
    <row r="3488" spans="1:14" x14ac:dyDescent="0.25">
      <c r="A3488" s="130">
        <v>6554836000114</v>
      </c>
      <c r="B3488" s="98" t="s">
        <v>12693</v>
      </c>
      <c r="C3488" s="123" t="s">
        <v>2926</v>
      </c>
      <c r="D3488" s="98" t="s">
        <v>13667</v>
      </c>
      <c r="E3488" s="98" t="s">
        <v>13668</v>
      </c>
      <c r="F3488" s="124">
        <v>11</v>
      </c>
      <c r="G3488" s="112">
        <v>41366</v>
      </c>
      <c r="H3488" s="98"/>
      <c r="I3488" s="123" t="str">
        <f t="shared" si="54"/>
        <v>NÃO</v>
      </c>
      <c r="J3488" s="123"/>
      <c r="K3488" s="123"/>
      <c r="L3488" s="123"/>
      <c r="M3488" s="98" t="s">
        <v>15612</v>
      </c>
      <c r="N3488" s="118"/>
    </row>
    <row r="3489" spans="1:14" x14ac:dyDescent="0.25">
      <c r="A3489" s="130">
        <v>25041005000193</v>
      </c>
      <c r="B3489" s="98" t="s">
        <v>12694</v>
      </c>
      <c r="C3489" s="123" t="s">
        <v>901</v>
      </c>
      <c r="D3489" s="98" t="s">
        <v>13667</v>
      </c>
      <c r="E3489" s="98" t="s">
        <v>13668</v>
      </c>
      <c r="F3489" s="124">
        <v>11</v>
      </c>
      <c r="G3489" s="112">
        <v>41724</v>
      </c>
      <c r="H3489" s="98"/>
      <c r="I3489" s="123" t="str">
        <f t="shared" si="54"/>
        <v>NÃO</v>
      </c>
      <c r="J3489" s="123"/>
      <c r="K3489" s="123"/>
      <c r="L3489" s="123"/>
      <c r="M3489" s="98" t="s">
        <v>14294</v>
      </c>
      <c r="N3489" s="118"/>
    </row>
    <row r="3490" spans="1:14" x14ac:dyDescent="0.25">
      <c r="A3490" s="130">
        <v>92411172000176</v>
      </c>
      <c r="B3490" s="98" t="s">
        <v>12695</v>
      </c>
      <c r="C3490" s="123" t="s">
        <v>3812</v>
      </c>
      <c r="D3490" s="98" t="s">
        <v>13667</v>
      </c>
      <c r="E3490" s="98" t="s">
        <v>13668</v>
      </c>
      <c r="F3490" s="124">
        <v>14</v>
      </c>
      <c r="G3490" s="112">
        <v>44044</v>
      </c>
      <c r="H3490" s="98"/>
      <c r="I3490" s="123" t="str">
        <f t="shared" si="54"/>
        <v>SIM</v>
      </c>
      <c r="J3490" s="123"/>
      <c r="K3490" s="123"/>
      <c r="L3490" s="123"/>
      <c r="M3490" s="98"/>
      <c r="N3490" s="118"/>
    </row>
    <row r="3491" spans="1:14" x14ac:dyDescent="0.25">
      <c r="A3491" s="130">
        <v>12459616000104</v>
      </c>
      <c r="B3491" s="98" t="s">
        <v>12696</v>
      </c>
      <c r="C3491" s="123" t="s">
        <v>634</v>
      </c>
      <c r="D3491" s="98" t="s">
        <v>13667</v>
      </c>
      <c r="E3491" s="98" t="s">
        <v>13668</v>
      </c>
      <c r="F3491" s="124">
        <v>11</v>
      </c>
      <c r="G3491" s="112">
        <v>38355</v>
      </c>
      <c r="H3491" s="98"/>
      <c r="I3491" s="123" t="str">
        <f t="shared" si="54"/>
        <v>NÃO</v>
      </c>
      <c r="J3491" s="123"/>
      <c r="K3491" s="123"/>
      <c r="L3491" s="123"/>
      <c r="M3491" s="98" t="s">
        <v>14024</v>
      </c>
      <c r="N3491" s="118"/>
    </row>
    <row r="3492" spans="1:14" x14ac:dyDescent="0.25">
      <c r="A3492" s="130">
        <v>4876413000195</v>
      </c>
      <c r="B3492" s="98" t="s">
        <v>12697</v>
      </c>
      <c r="C3492" s="123" t="s">
        <v>2413</v>
      </c>
      <c r="D3492" s="98" t="s">
        <v>13667</v>
      </c>
      <c r="E3492" s="98" t="s">
        <v>13668</v>
      </c>
      <c r="F3492" s="124">
        <v>11</v>
      </c>
      <c r="G3492" s="112">
        <v>38391</v>
      </c>
      <c r="H3492" s="98"/>
      <c r="I3492" s="123" t="str">
        <f t="shared" si="54"/>
        <v>NÃO</v>
      </c>
      <c r="J3492" s="123"/>
      <c r="K3492" s="123"/>
      <c r="L3492" s="123"/>
      <c r="M3492" s="98" t="s">
        <v>15094</v>
      </c>
      <c r="N3492" s="118"/>
    </row>
    <row r="3493" spans="1:14" x14ac:dyDescent="0.25">
      <c r="A3493" s="130">
        <v>18338202000103</v>
      </c>
      <c r="B3493" s="98" t="s">
        <v>12698</v>
      </c>
      <c r="C3493" s="123" t="s">
        <v>1356</v>
      </c>
      <c r="D3493" s="98" t="s">
        <v>13667</v>
      </c>
      <c r="E3493" s="98" t="s">
        <v>13668</v>
      </c>
      <c r="F3493" s="124">
        <v>14</v>
      </c>
      <c r="G3493" s="112">
        <v>44039</v>
      </c>
      <c r="H3493" s="98"/>
      <c r="I3493" s="123" t="str">
        <f t="shared" si="54"/>
        <v>SIM</v>
      </c>
      <c r="J3493" s="123"/>
      <c r="K3493" s="123"/>
      <c r="L3493" s="123"/>
      <c r="M3493" s="98"/>
      <c r="N3493" s="118"/>
    </row>
    <row r="3494" spans="1:14" x14ac:dyDescent="0.25">
      <c r="A3494" s="130">
        <v>12251468000138</v>
      </c>
      <c r="B3494" s="98" t="s">
        <v>12699</v>
      </c>
      <c r="C3494" s="123" t="s">
        <v>29</v>
      </c>
      <c r="D3494" s="98" t="s">
        <v>13667</v>
      </c>
      <c r="E3494" s="98" t="s">
        <v>13668</v>
      </c>
      <c r="F3494" s="124">
        <v>11</v>
      </c>
      <c r="G3494" s="112">
        <v>41876</v>
      </c>
      <c r="H3494" s="98"/>
      <c r="I3494" s="123" t="str">
        <f t="shared" si="54"/>
        <v>NÃO</v>
      </c>
      <c r="J3494" s="123"/>
      <c r="K3494" s="123"/>
      <c r="L3494" s="123"/>
      <c r="M3494" s="98" t="s">
        <v>13763</v>
      </c>
      <c r="N3494" s="118"/>
    </row>
    <row r="3495" spans="1:14" x14ac:dyDescent="0.25">
      <c r="A3495" s="130">
        <v>8349029000195</v>
      </c>
      <c r="B3495" s="98" t="s">
        <v>12700</v>
      </c>
      <c r="C3495" s="123" t="s">
        <v>3601</v>
      </c>
      <c r="D3495" s="98" t="s">
        <v>13667</v>
      </c>
      <c r="E3495" s="98" t="s">
        <v>13668</v>
      </c>
      <c r="F3495" s="124">
        <v>11</v>
      </c>
      <c r="G3495" s="112">
        <v>41518</v>
      </c>
      <c r="H3495" s="98"/>
      <c r="I3495" s="123" t="str">
        <f t="shared" si="54"/>
        <v>NÃO</v>
      </c>
      <c r="J3495" s="123"/>
      <c r="K3495" s="123"/>
      <c r="L3495" s="123"/>
      <c r="M3495" s="98"/>
      <c r="N3495" s="118"/>
    </row>
    <row r="3496" spans="1:14" x14ac:dyDescent="0.25">
      <c r="A3496" s="130">
        <v>46596151000155</v>
      </c>
      <c r="B3496" s="98" t="s">
        <v>12701</v>
      </c>
      <c r="C3496" s="123" t="s">
        <v>4626</v>
      </c>
      <c r="D3496" s="98" t="s">
        <v>13667</v>
      </c>
      <c r="E3496" s="98" t="s">
        <v>13668</v>
      </c>
      <c r="F3496" s="124">
        <v>11</v>
      </c>
      <c r="G3496" s="112">
        <v>40348</v>
      </c>
      <c r="H3496" s="98"/>
      <c r="I3496" s="123" t="str">
        <f t="shared" si="54"/>
        <v>NÃO</v>
      </c>
      <c r="J3496" s="123"/>
      <c r="K3496" s="123"/>
      <c r="L3496" s="123"/>
      <c r="M3496" s="98"/>
      <c r="N3496" s="118"/>
    </row>
    <row r="3497" spans="1:14" x14ac:dyDescent="0.25">
      <c r="A3497" s="130">
        <v>18188276000100</v>
      </c>
      <c r="B3497" s="98" t="s">
        <v>12702</v>
      </c>
      <c r="C3497" s="123" t="s">
        <v>1356</v>
      </c>
      <c r="D3497" s="98" t="s">
        <v>13667</v>
      </c>
      <c r="E3497" s="98" t="s">
        <v>13668</v>
      </c>
      <c r="F3497" s="124">
        <v>11</v>
      </c>
      <c r="G3497" s="112">
        <v>42979</v>
      </c>
      <c r="H3497" s="98"/>
      <c r="I3497" s="123" t="str">
        <f t="shared" si="54"/>
        <v>NÃO</v>
      </c>
      <c r="J3497" s="123"/>
      <c r="K3497" s="123"/>
      <c r="L3497" s="123"/>
      <c r="M3497" s="98" t="s">
        <v>14698</v>
      </c>
      <c r="N3497" s="118"/>
    </row>
    <row r="3498" spans="1:14" x14ac:dyDescent="0.25">
      <c r="A3498" s="130">
        <v>10404184000109</v>
      </c>
      <c r="B3498" s="98" t="s">
        <v>12703</v>
      </c>
      <c r="C3498" s="123" t="s">
        <v>2758</v>
      </c>
      <c r="D3498" s="98" t="s">
        <v>13667</v>
      </c>
      <c r="E3498" s="98" t="s">
        <v>13668</v>
      </c>
      <c r="F3498" s="124">
        <v>11</v>
      </c>
      <c r="G3498" s="112">
        <v>39981</v>
      </c>
      <c r="H3498" s="98"/>
      <c r="I3498" s="123" t="str">
        <f t="shared" si="54"/>
        <v>NÃO</v>
      </c>
      <c r="J3498" s="123"/>
      <c r="K3498" s="123"/>
      <c r="L3498" s="123"/>
      <c r="M3498" s="98"/>
      <c r="N3498" s="118"/>
    </row>
    <row r="3499" spans="1:14" x14ac:dyDescent="0.25">
      <c r="A3499" s="130">
        <v>16854531000181</v>
      </c>
      <c r="B3499" s="98" t="s">
        <v>12704</v>
      </c>
      <c r="C3499" s="123" t="s">
        <v>1356</v>
      </c>
      <c r="D3499" s="98" t="s">
        <v>13667</v>
      </c>
      <c r="E3499" s="98" t="s">
        <v>13668</v>
      </c>
      <c r="F3499" s="124">
        <v>11</v>
      </c>
      <c r="G3499" s="112">
        <v>38436</v>
      </c>
      <c r="H3499" s="98"/>
      <c r="I3499" s="123" t="str">
        <f t="shared" si="54"/>
        <v>NÃO</v>
      </c>
      <c r="J3499" s="123"/>
      <c r="K3499" s="123"/>
      <c r="L3499" s="123"/>
      <c r="M3499" s="98"/>
      <c r="N3499" s="118"/>
    </row>
    <row r="3500" spans="1:14" x14ac:dyDescent="0.25">
      <c r="A3500" s="130">
        <v>1629809000140</v>
      </c>
      <c r="B3500" s="98" t="s">
        <v>12705</v>
      </c>
      <c r="C3500" s="123" t="s">
        <v>5227</v>
      </c>
      <c r="D3500" s="98" t="s">
        <v>13667</v>
      </c>
      <c r="E3500" s="98" t="s">
        <v>13668</v>
      </c>
      <c r="F3500" s="124">
        <v>11</v>
      </c>
      <c r="G3500" s="112">
        <v>41499</v>
      </c>
      <c r="H3500" s="98"/>
      <c r="I3500" s="123" t="str">
        <f t="shared" si="54"/>
        <v>NÃO</v>
      </c>
      <c r="J3500" s="123"/>
      <c r="K3500" s="123"/>
      <c r="L3500" s="123"/>
      <c r="M3500" s="98"/>
      <c r="N3500" s="118"/>
    </row>
    <row r="3501" spans="1:14" x14ac:dyDescent="0.25">
      <c r="A3501" s="130">
        <v>12257762000157</v>
      </c>
      <c r="B3501" s="98" t="s">
        <v>12706</v>
      </c>
      <c r="C3501" s="123" t="s">
        <v>29</v>
      </c>
      <c r="D3501" s="98" t="s">
        <v>13667</v>
      </c>
      <c r="E3501" s="98" t="s">
        <v>13668</v>
      </c>
      <c r="F3501" s="124">
        <v>14</v>
      </c>
      <c r="G3501" s="112">
        <v>44105</v>
      </c>
      <c r="H3501" s="98"/>
      <c r="I3501" s="123" t="str">
        <f t="shared" si="54"/>
        <v>SIM</v>
      </c>
      <c r="J3501" s="123"/>
      <c r="K3501" s="123"/>
      <c r="L3501" s="123"/>
      <c r="M3501" s="98"/>
      <c r="N3501" s="118"/>
    </row>
    <row r="3502" spans="1:14" x14ac:dyDescent="0.25">
      <c r="A3502" s="130">
        <v>18313858000171</v>
      </c>
      <c r="B3502" s="98" t="s">
        <v>12707</v>
      </c>
      <c r="C3502" s="123" t="s">
        <v>1356</v>
      </c>
      <c r="D3502" s="98" t="s">
        <v>13667</v>
      </c>
      <c r="E3502" s="98" t="s">
        <v>13668</v>
      </c>
      <c r="F3502" s="124">
        <v>11</v>
      </c>
      <c r="G3502" s="112">
        <v>41620</v>
      </c>
      <c r="H3502" s="98"/>
      <c r="I3502" s="123" t="str">
        <f t="shared" si="54"/>
        <v>NÃO</v>
      </c>
      <c r="J3502" s="123"/>
      <c r="K3502" s="123"/>
      <c r="L3502" s="123"/>
      <c r="M3502" s="98" t="s">
        <v>14701</v>
      </c>
      <c r="N3502" s="118"/>
    </row>
    <row r="3503" spans="1:14" x14ac:dyDescent="0.25">
      <c r="A3503" s="130">
        <v>45148699000170</v>
      </c>
      <c r="B3503" s="98" t="s">
        <v>12708</v>
      </c>
      <c r="C3503" s="123" t="s">
        <v>4626</v>
      </c>
      <c r="D3503" s="98" t="s">
        <v>13667</v>
      </c>
      <c r="E3503" s="98" t="s">
        <v>13668</v>
      </c>
      <c r="F3503" s="124">
        <v>11</v>
      </c>
      <c r="G3503" s="112">
        <v>42339</v>
      </c>
      <c r="H3503" s="98"/>
      <c r="I3503" s="123" t="str">
        <f t="shared" si="54"/>
        <v>NÃO</v>
      </c>
      <c r="J3503" s="123"/>
      <c r="K3503" s="123"/>
      <c r="L3503" s="123"/>
      <c r="M3503" s="98" t="s">
        <v>16853</v>
      </c>
      <c r="N3503" s="118"/>
    </row>
    <row r="3504" spans="1:14" x14ac:dyDescent="0.25">
      <c r="A3504" s="130">
        <v>45148970000177</v>
      </c>
      <c r="B3504" s="98" t="s">
        <v>12709</v>
      </c>
      <c r="C3504" s="123" t="s">
        <v>4626</v>
      </c>
      <c r="D3504" s="98" t="s">
        <v>13667</v>
      </c>
      <c r="E3504" s="98" t="s">
        <v>13668</v>
      </c>
      <c r="F3504" s="124">
        <v>11</v>
      </c>
      <c r="G3504" s="112">
        <v>42191</v>
      </c>
      <c r="H3504" s="98"/>
      <c r="I3504" s="123" t="str">
        <f t="shared" si="54"/>
        <v>NÃO</v>
      </c>
      <c r="J3504" s="123"/>
      <c r="K3504" s="123"/>
      <c r="L3504" s="123"/>
      <c r="M3504" s="98" t="s">
        <v>16856</v>
      </c>
      <c r="N3504" s="118"/>
    </row>
    <row r="3505" spans="1:14" x14ac:dyDescent="0.25">
      <c r="A3505" s="130">
        <v>2385839000110</v>
      </c>
      <c r="B3505" s="98" t="s">
        <v>12710</v>
      </c>
      <c r="C3505" s="123" t="s">
        <v>901</v>
      </c>
      <c r="D3505" s="98" t="s">
        <v>13667</v>
      </c>
      <c r="E3505" s="98" t="s">
        <v>13668</v>
      </c>
      <c r="F3505" s="124">
        <v>11</v>
      </c>
      <c r="G3505" s="112">
        <v>42286</v>
      </c>
      <c r="H3505" s="98"/>
      <c r="I3505" s="123" t="str">
        <f t="shared" si="54"/>
        <v>NÃO</v>
      </c>
      <c r="J3505" s="123"/>
      <c r="K3505" s="123"/>
      <c r="L3505" s="123"/>
      <c r="M3505" s="98" t="s">
        <v>14296</v>
      </c>
      <c r="N3505" s="118"/>
    </row>
    <row r="3506" spans="1:14" x14ac:dyDescent="0.25">
      <c r="A3506" s="130">
        <v>45351749000111</v>
      </c>
      <c r="B3506" s="98" t="s">
        <v>12711</v>
      </c>
      <c r="C3506" s="123" t="s">
        <v>4626</v>
      </c>
      <c r="D3506" s="98" t="s">
        <v>13667</v>
      </c>
      <c r="E3506" s="98" t="s">
        <v>13668</v>
      </c>
      <c r="F3506" s="124">
        <v>11</v>
      </c>
      <c r="G3506" s="112">
        <v>38859</v>
      </c>
      <c r="H3506" s="98"/>
      <c r="I3506" s="123" t="str">
        <f t="shared" si="54"/>
        <v>NÃO</v>
      </c>
      <c r="J3506" s="123"/>
      <c r="K3506" s="123"/>
      <c r="L3506" s="123"/>
      <c r="M3506" s="98"/>
      <c r="N3506" s="118"/>
    </row>
    <row r="3507" spans="1:14" x14ac:dyDescent="0.25">
      <c r="A3507" s="130">
        <v>10294254000113</v>
      </c>
      <c r="B3507" s="98" t="s">
        <v>12712</v>
      </c>
      <c r="C3507" s="123" t="s">
        <v>2758</v>
      </c>
      <c r="D3507" s="98" t="s">
        <v>13667</v>
      </c>
      <c r="E3507" s="98" t="s">
        <v>13668</v>
      </c>
      <c r="F3507" s="124">
        <v>14</v>
      </c>
      <c r="G3507" s="112">
        <v>42816</v>
      </c>
      <c r="H3507" s="98"/>
      <c r="I3507" s="123" t="str">
        <f t="shared" si="54"/>
        <v>SIM</v>
      </c>
      <c r="J3507" s="123"/>
      <c r="K3507" s="123"/>
      <c r="L3507" s="123"/>
      <c r="M3507" s="98" t="s">
        <v>15428</v>
      </c>
      <c r="N3507" s="118"/>
    </row>
    <row r="3508" spans="1:14" x14ac:dyDescent="0.25">
      <c r="A3508" s="130">
        <v>10114767000103</v>
      </c>
      <c r="B3508" s="98" t="s">
        <v>12713</v>
      </c>
      <c r="C3508" s="123" t="s">
        <v>2758</v>
      </c>
      <c r="D3508" s="98" t="s">
        <v>13667</v>
      </c>
      <c r="E3508" s="98" t="s">
        <v>13668</v>
      </c>
      <c r="F3508" s="124">
        <v>11</v>
      </c>
      <c r="G3508" s="112">
        <v>40179</v>
      </c>
      <c r="H3508" s="98"/>
      <c r="I3508" s="123" t="str">
        <f t="shared" si="54"/>
        <v>NÃO</v>
      </c>
      <c r="J3508" s="123"/>
      <c r="K3508" s="123"/>
      <c r="L3508" s="123"/>
      <c r="M3508" s="98"/>
      <c r="N3508" s="118"/>
    </row>
    <row r="3509" spans="1:14" x14ac:dyDescent="0.25">
      <c r="A3509" s="130">
        <v>46523171000104</v>
      </c>
      <c r="B3509" s="98" t="s">
        <v>12714</v>
      </c>
      <c r="C3509" s="123" t="s">
        <v>4626</v>
      </c>
      <c r="D3509" s="98" t="s">
        <v>13667</v>
      </c>
      <c r="E3509" s="98" t="s">
        <v>13668</v>
      </c>
      <c r="F3509" s="124">
        <v>11</v>
      </c>
      <c r="G3509" s="112">
        <v>38350</v>
      </c>
      <c r="H3509" s="98"/>
      <c r="I3509" s="123" t="str">
        <f t="shared" si="54"/>
        <v>NÃO</v>
      </c>
      <c r="J3509" s="123"/>
      <c r="K3509" s="123"/>
      <c r="L3509" s="123"/>
      <c r="M3509" s="98" t="s">
        <v>16861</v>
      </c>
      <c r="N3509" s="118"/>
    </row>
    <row r="3510" spans="1:14" x14ac:dyDescent="0.25">
      <c r="A3510" s="130">
        <v>88814181000130</v>
      </c>
      <c r="B3510" s="98" t="s">
        <v>12715</v>
      </c>
      <c r="C3510" s="123" t="s">
        <v>3812</v>
      </c>
      <c r="D3510" s="98" t="s">
        <v>13667</v>
      </c>
      <c r="E3510" s="98" t="s">
        <v>13668</v>
      </c>
      <c r="F3510" s="124">
        <v>14</v>
      </c>
      <c r="G3510" s="112">
        <v>44075</v>
      </c>
      <c r="H3510" s="98"/>
      <c r="I3510" s="123" t="str">
        <f t="shared" si="54"/>
        <v>SIM</v>
      </c>
      <c r="J3510" s="123"/>
      <c r="K3510" s="123"/>
      <c r="L3510" s="123"/>
      <c r="M3510" s="98"/>
      <c r="N3510" s="118"/>
    </row>
    <row r="3511" spans="1:14" x14ac:dyDescent="0.25">
      <c r="A3511" s="130">
        <v>75326066000175</v>
      </c>
      <c r="B3511" s="98" t="s">
        <v>12716</v>
      </c>
      <c r="C3511" s="123" t="s">
        <v>4289</v>
      </c>
      <c r="D3511" s="98" t="s">
        <v>13667</v>
      </c>
      <c r="E3511" s="98" t="s">
        <v>13668</v>
      </c>
      <c r="F3511" s="124">
        <v>11</v>
      </c>
      <c r="G3511" s="112">
        <v>41495</v>
      </c>
      <c r="H3511" s="98"/>
      <c r="I3511" s="123" t="str">
        <f t="shared" si="54"/>
        <v>NÃO</v>
      </c>
      <c r="J3511" s="123"/>
      <c r="K3511" s="123"/>
      <c r="L3511" s="123"/>
      <c r="M3511" s="98" t="s">
        <v>16633</v>
      </c>
      <c r="N3511" s="118"/>
    </row>
    <row r="3512" spans="1:14" x14ac:dyDescent="0.25">
      <c r="A3512" s="130">
        <v>11040904000167</v>
      </c>
      <c r="B3512" s="98" t="s">
        <v>12717</v>
      </c>
      <c r="C3512" s="123" t="s">
        <v>2758</v>
      </c>
      <c r="D3512" s="98" t="s">
        <v>13667</v>
      </c>
      <c r="E3512" s="98" t="s">
        <v>13668</v>
      </c>
      <c r="F3512" s="124">
        <v>11</v>
      </c>
      <c r="G3512" s="112">
        <v>39007</v>
      </c>
      <c r="H3512" s="98"/>
      <c r="I3512" s="123" t="str">
        <f t="shared" si="54"/>
        <v>NÃO</v>
      </c>
      <c r="J3512" s="123"/>
      <c r="K3512" s="123"/>
      <c r="L3512" s="123"/>
      <c r="M3512" s="98" t="s">
        <v>13534</v>
      </c>
      <c r="N3512" s="118"/>
    </row>
    <row r="3513" spans="1:14" x14ac:dyDescent="0.25">
      <c r="A3513" s="130">
        <v>53415717000160</v>
      </c>
      <c r="B3513" s="98" t="s">
        <v>12718</v>
      </c>
      <c r="C3513" s="123" t="s">
        <v>4626</v>
      </c>
      <c r="D3513" s="98" t="s">
        <v>13667</v>
      </c>
      <c r="E3513" s="98" t="s">
        <v>13668</v>
      </c>
      <c r="F3513" s="124">
        <v>14</v>
      </c>
      <c r="G3513" s="112">
        <v>44013</v>
      </c>
      <c r="H3513" s="98"/>
      <c r="I3513" s="123" t="str">
        <f t="shared" si="54"/>
        <v>SIM</v>
      </c>
      <c r="J3513" s="123"/>
      <c r="K3513" s="123"/>
      <c r="L3513" s="123"/>
      <c r="M3513" s="98"/>
      <c r="N3513" s="118"/>
    </row>
    <row r="3514" spans="1:14" x14ac:dyDescent="0.25">
      <c r="A3514" s="130">
        <v>76282672000107</v>
      </c>
      <c r="B3514" s="98" t="s">
        <v>12719</v>
      </c>
      <c r="C3514" s="123" t="s">
        <v>3143</v>
      </c>
      <c r="D3514" s="98" t="s">
        <v>13667</v>
      </c>
      <c r="E3514" s="98" t="s">
        <v>13668</v>
      </c>
      <c r="F3514" s="124">
        <v>11</v>
      </c>
      <c r="G3514" s="112">
        <v>40531</v>
      </c>
      <c r="H3514" s="98"/>
      <c r="I3514" s="123" t="str">
        <f t="shared" si="54"/>
        <v>NÃO</v>
      </c>
      <c r="J3514" s="123"/>
      <c r="K3514" s="123"/>
      <c r="L3514" s="123"/>
      <c r="M3514" s="98" t="s">
        <v>13834</v>
      </c>
      <c r="N3514" s="118"/>
    </row>
    <row r="3515" spans="1:14" x14ac:dyDescent="0.25">
      <c r="A3515" s="130">
        <v>12258141000198</v>
      </c>
      <c r="B3515" s="98" t="s">
        <v>12720</v>
      </c>
      <c r="C3515" s="123" t="s">
        <v>29</v>
      </c>
      <c r="D3515" s="98" t="s">
        <v>13667</v>
      </c>
      <c r="E3515" s="98" t="s">
        <v>13668</v>
      </c>
      <c r="F3515" s="124">
        <v>11</v>
      </c>
      <c r="G3515" s="112">
        <v>41760</v>
      </c>
      <c r="H3515" s="98"/>
      <c r="I3515" s="123" t="str">
        <f t="shared" si="54"/>
        <v>NÃO</v>
      </c>
      <c r="J3515" s="123"/>
      <c r="K3515" s="123"/>
      <c r="L3515" s="123"/>
      <c r="M3515" s="98" t="s">
        <v>13764</v>
      </c>
      <c r="N3515" s="118"/>
    </row>
    <row r="3516" spans="1:14" x14ac:dyDescent="0.25">
      <c r="A3516" s="130">
        <v>8095473000121</v>
      </c>
      <c r="B3516" s="98" t="s">
        <v>12721</v>
      </c>
      <c r="C3516" s="123" t="s">
        <v>3601</v>
      </c>
      <c r="D3516" s="98" t="s">
        <v>13667</v>
      </c>
      <c r="E3516" s="98" t="s">
        <v>13668</v>
      </c>
      <c r="F3516" s="124">
        <v>11</v>
      </c>
      <c r="G3516" s="112">
        <v>41724</v>
      </c>
      <c r="H3516" s="98"/>
      <c r="I3516" s="123" t="str">
        <f t="shared" si="54"/>
        <v>NÃO</v>
      </c>
      <c r="J3516" s="123"/>
      <c r="K3516" s="123"/>
      <c r="L3516" s="123"/>
      <c r="M3516" s="98" t="s">
        <v>16102</v>
      </c>
      <c r="N3516" s="118"/>
    </row>
    <row r="3517" spans="1:14" x14ac:dyDescent="0.25">
      <c r="A3517" s="130">
        <v>4380507000179</v>
      </c>
      <c r="B3517" s="98" t="s">
        <v>12722</v>
      </c>
      <c r="C3517" s="123" t="s">
        <v>3747</v>
      </c>
      <c r="D3517" s="98" t="s">
        <v>13667</v>
      </c>
      <c r="E3517" s="98" t="s">
        <v>13668</v>
      </c>
      <c r="F3517" s="124">
        <v>14</v>
      </c>
      <c r="G3517" s="112">
        <v>44075</v>
      </c>
      <c r="H3517" s="98"/>
      <c r="I3517" s="123" t="str">
        <f t="shared" si="54"/>
        <v>SIM</v>
      </c>
      <c r="J3517" s="123"/>
      <c r="K3517" s="123"/>
      <c r="L3517" s="123"/>
      <c r="M3517" s="98"/>
      <c r="N3517" s="118"/>
    </row>
    <row r="3518" spans="1:14" x14ac:dyDescent="0.25">
      <c r="A3518" s="130">
        <v>1485531000184</v>
      </c>
      <c r="B3518" s="98" t="s">
        <v>12723</v>
      </c>
      <c r="C3518" s="123" t="s">
        <v>901</v>
      </c>
      <c r="D3518" s="98" t="s">
        <v>13667</v>
      </c>
      <c r="E3518" s="98" t="s">
        <v>13668</v>
      </c>
      <c r="F3518" s="124">
        <v>11</v>
      </c>
      <c r="G3518" s="112">
        <v>40773</v>
      </c>
      <c r="H3518" s="98"/>
      <c r="I3518" s="123" t="str">
        <f t="shared" si="54"/>
        <v>NÃO</v>
      </c>
      <c r="J3518" s="123"/>
      <c r="K3518" s="123"/>
      <c r="L3518" s="123"/>
      <c r="M3518" s="98" t="s">
        <v>14298</v>
      </c>
      <c r="N3518" s="118"/>
    </row>
    <row r="3519" spans="1:14" x14ac:dyDescent="0.25">
      <c r="A3519" s="130">
        <v>1611213000112</v>
      </c>
      <c r="B3519" s="98" t="s">
        <v>12724</v>
      </c>
      <c r="C3519" s="123" t="s">
        <v>4626</v>
      </c>
      <c r="D3519" s="98" t="s">
        <v>13667</v>
      </c>
      <c r="E3519" s="98" t="s">
        <v>13668</v>
      </c>
      <c r="F3519" s="124">
        <v>11</v>
      </c>
      <c r="G3519" s="112">
        <v>42293</v>
      </c>
      <c r="H3519" s="98"/>
      <c r="I3519" s="123" t="str">
        <f t="shared" si="54"/>
        <v>NÃO</v>
      </c>
      <c r="J3519" s="123"/>
      <c r="K3519" s="123"/>
      <c r="L3519" s="123"/>
      <c r="M3519" s="98"/>
      <c r="N3519" s="118"/>
    </row>
    <row r="3520" spans="1:14" x14ac:dyDescent="0.25">
      <c r="A3520" s="130">
        <v>16444150000124</v>
      </c>
      <c r="B3520" s="98" t="s">
        <v>12725</v>
      </c>
      <c r="C3520" s="123" t="s">
        <v>215</v>
      </c>
      <c r="D3520" s="98" t="s">
        <v>13667</v>
      </c>
      <c r="E3520" s="98" t="s">
        <v>13668</v>
      </c>
      <c r="F3520" s="124">
        <v>14</v>
      </c>
      <c r="G3520" s="112">
        <v>44013</v>
      </c>
      <c r="H3520" s="98"/>
      <c r="I3520" s="123" t="str">
        <f t="shared" si="54"/>
        <v>SIM</v>
      </c>
      <c r="J3520" s="123"/>
      <c r="K3520" s="123"/>
      <c r="L3520" s="123"/>
      <c r="M3520" s="98"/>
      <c r="N3520" s="118"/>
    </row>
    <row r="3521" spans="1:14" x14ac:dyDescent="0.25">
      <c r="A3521" s="130">
        <v>16444150000124</v>
      </c>
      <c r="B3521" s="98" t="s">
        <v>12725</v>
      </c>
      <c r="C3521" s="123" t="s">
        <v>215</v>
      </c>
      <c r="D3521" s="98" t="s">
        <v>13667</v>
      </c>
      <c r="E3521" s="98" t="s">
        <v>13668</v>
      </c>
      <c r="F3521" s="124">
        <v>14.5</v>
      </c>
      <c r="G3521" s="112">
        <v>44013</v>
      </c>
      <c r="H3521" s="98"/>
      <c r="I3521" s="123" t="str">
        <f t="shared" si="54"/>
        <v>SIM</v>
      </c>
      <c r="J3521" s="123"/>
      <c r="K3521" s="123"/>
      <c r="L3521" s="123"/>
      <c r="M3521" s="98"/>
      <c r="N3521" s="118"/>
    </row>
    <row r="3522" spans="1:14" x14ac:dyDescent="0.25">
      <c r="A3522" s="130">
        <v>16444150000124</v>
      </c>
      <c r="B3522" s="98" t="s">
        <v>12725</v>
      </c>
      <c r="C3522" s="123" t="s">
        <v>215</v>
      </c>
      <c r="D3522" s="98" t="s">
        <v>13667</v>
      </c>
      <c r="E3522" s="98" t="s">
        <v>13668</v>
      </c>
      <c r="F3522" s="124">
        <v>16.5</v>
      </c>
      <c r="G3522" s="112">
        <v>44013</v>
      </c>
      <c r="H3522" s="98"/>
      <c r="I3522" s="123" t="str">
        <f t="shared" si="54"/>
        <v>SIM</v>
      </c>
      <c r="J3522" s="123"/>
      <c r="K3522" s="123"/>
      <c r="L3522" s="123"/>
      <c r="M3522" s="98"/>
      <c r="N3522" s="118"/>
    </row>
    <row r="3523" spans="1:14" x14ac:dyDescent="0.25">
      <c r="A3523" s="130">
        <v>16444150000124</v>
      </c>
      <c r="B3523" s="98" t="s">
        <v>12725</v>
      </c>
      <c r="C3523" s="123" t="s">
        <v>215</v>
      </c>
      <c r="D3523" s="98" t="s">
        <v>13667</v>
      </c>
      <c r="E3523" s="98" t="s">
        <v>13668</v>
      </c>
      <c r="F3523" s="124">
        <v>19</v>
      </c>
      <c r="G3523" s="112">
        <v>44013</v>
      </c>
      <c r="H3523" s="98"/>
      <c r="I3523" s="123" t="str">
        <f t="shared" ref="I3523:I3586" si="55">IFERROR(IF(OR(E3523="Ativos", E3523="Aposentados",E3523="Pensionistas"),IF(F3523&gt;=14,"SIM","NÃO"),""),"")</f>
        <v>SIM</v>
      </c>
      <c r="J3523" s="123"/>
      <c r="K3523" s="123"/>
      <c r="L3523" s="123"/>
      <c r="M3523" s="98"/>
      <c r="N3523" s="118"/>
    </row>
    <row r="3524" spans="1:14" x14ac:dyDescent="0.25">
      <c r="A3524" s="130">
        <v>16444150000124</v>
      </c>
      <c r="B3524" s="98" t="s">
        <v>12725</v>
      </c>
      <c r="C3524" s="123" t="s">
        <v>215</v>
      </c>
      <c r="D3524" s="98" t="s">
        <v>13667</v>
      </c>
      <c r="E3524" s="98" t="s">
        <v>13668</v>
      </c>
      <c r="F3524" s="124">
        <v>22</v>
      </c>
      <c r="G3524" s="112">
        <v>44013</v>
      </c>
      <c r="H3524" s="98"/>
      <c r="I3524" s="123" t="str">
        <f t="shared" si="55"/>
        <v>SIM</v>
      </c>
      <c r="J3524" s="123"/>
      <c r="K3524" s="123"/>
      <c r="L3524" s="123"/>
      <c r="M3524" s="98"/>
      <c r="N3524" s="118"/>
    </row>
    <row r="3525" spans="1:14" x14ac:dyDescent="0.25">
      <c r="A3525" s="130">
        <v>16444150000124</v>
      </c>
      <c r="B3525" s="98" t="s">
        <v>12725</v>
      </c>
      <c r="C3525" s="123" t="s">
        <v>215</v>
      </c>
      <c r="D3525" s="98" t="s">
        <v>13667</v>
      </c>
      <c r="E3525" s="98" t="s">
        <v>13668</v>
      </c>
      <c r="F3525" s="124">
        <v>7.5</v>
      </c>
      <c r="G3525" s="112">
        <v>44013</v>
      </c>
      <c r="H3525" s="98"/>
      <c r="I3525" s="123" t="str">
        <f t="shared" si="55"/>
        <v>NÃO</v>
      </c>
      <c r="J3525" s="123"/>
      <c r="K3525" s="123"/>
      <c r="L3525" s="123"/>
      <c r="M3525" s="98"/>
      <c r="N3525" s="118"/>
    </row>
    <row r="3526" spans="1:14" x14ac:dyDescent="0.25">
      <c r="A3526" s="130">
        <v>16444150000124</v>
      </c>
      <c r="B3526" s="98" t="s">
        <v>12725</v>
      </c>
      <c r="C3526" s="123" t="s">
        <v>215</v>
      </c>
      <c r="D3526" s="98" t="s">
        <v>13667</v>
      </c>
      <c r="E3526" s="98" t="s">
        <v>13668</v>
      </c>
      <c r="F3526" s="124">
        <v>9</v>
      </c>
      <c r="G3526" s="112">
        <v>44013</v>
      </c>
      <c r="H3526" s="98"/>
      <c r="I3526" s="123" t="str">
        <f t="shared" si="55"/>
        <v>NÃO</v>
      </c>
      <c r="J3526" s="123"/>
      <c r="K3526" s="123"/>
      <c r="L3526" s="123"/>
      <c r="M3526" s="98"/>
      <c r="N3526" s="118"/>
    </row>
    <row r="3527" spans="1:14" x14ac:dyDescent="0.25">
      <c r="A3527" s="130">
        <v>16444150000124</v>
      </c>
      <c r="B3527" s="98" t="s">
        <v>12725</v>
      </c>
      <c r="C3527" s="123" t="s">
        <v>215</v>
      </c>
      <c r="D3527" s="98" t="s">
        <v>13667</v>
      </c>
      <c r="E3527" s="98" t="s">
        <v>13668</v>
      </c>
      <c r="F3527" s="124">
        <v>12</v>
      </c>
      <c r="G3527" s="112">
        <v>44013</v>
      </c>
      <c r="H3527" s="98"/>
      <c r="I3527" s="123" t="str">
        <f t="shared" si="55"/>
        <v>NÃO</v>
      </c>
      <c r="J3527" s="123"/>
      <c r="K3527" s="123"/>
      <c r="L3527" s="123"/>
      <c r="M3527" s="98"/>
      <c r="N3527" s="118"/>
    </row>
    <row r="3528" spans="1:14" x14ac:dyDescent="0.25">
      <c r="A3528" s="130">
        <v>1131010000129</v>
      </c>
      <c r="B3528" s="98" t="s">
        <v>12726</v>
      </c>
      <c r="C3528" s="123" t="s">
        <v>901</v>
      </c>
      <c r="D3528" s="98" t="s">
        <v>13667</v>
      </c>
      <c r="E3528" s="98" t="s">
        <v>13668</v>
      </c>
      <c r="F3528" s="124">
        <v>11</v>
      </c>
      <c r="G3528" s="112">
        <v>42948</v>
      </c>
      <c r="H3528" s="98"/>
      <c r="I3528" s="123" t="str">
        <f t="shared" si="55"/>
        <v>NÃO</v>
      </c>
      <c r="J3528" s="123"/>
      <c r="K3528" s="123"/>
      <c r="L3528" s="123"/>
      <c r="M3528" s="98" t="s">
        <v>14299</v>
      </c>
      <c r="N3528" s="118"/>
    </row>
    <row r="3529" spans="1:14" x14ac:dyDescent="0.25">
      <c r="A3529" s="130">
        <v>7384407000109</v>
      </c>
      <c r="B3529" s="98" t="s">
        <v>12727</v>
      </c>
      <c r="C3529" s="123" t="s">
        <v>634</v>
      </c>
      <c r="D3529" s="98" t="s">
        <v>13667</v>
      </c>
      <c r="E3529" s="98" t="s">
        <v>13668</v>
      </c>
      <c r="F3529" s="124">
        <v>11</v>
      </c>
      <c r="G3529" s="112">
        <v>40062</v>
      </c>
      <c r="H3529" s="98"/>
      <c r="I3529" s="123" t="str">
        <f t="shared" si="55"/>
        <v>NÃO</v>
      </c>
      <c r="J3529" s="123"/>
      <c r="K3529" s="123"/>
      <c r="L3529" s="123"/>
      <c r="M3529" s="98" t="s">
        <v>14028</v>
      </c>
      <c r="N3529" s="118"/>
    </row>
    <row r="3530" spans="1:14" x14ac:dyDescent="0.25">
      <c r="A3530" s="130">
        <v>7963861000114</v>
      </c>
      <c r="B3530" s="98" t="s">
        <v>12728</v>
      </c>
      <c r="C3530" s="123" t="s">
        <v>634</v>
      </c>
      <c r="D3530" s="98" t="s">
        <v>13667</v>
      </c>
      <c r="E3530" s="98" t="s">
        <v>13668</v>
      </c>
      <c r="F3530" s="124">
        <v>11</v>
      </c>
      <c r="G3530" s="112">
        <v>39905</v>
      </c>
      <c r="H3530" s="98"/>
      <c r="I3530" s="123" t="str">
        <f t="shared" si="55"/>
        <v>NÃO</v>
      </c>
      <c r="J3530" s="123"/>
      <c r="K3530" s="123"/>
      <c r="L3530" s="123"/>
      <c r="M3530" s="98" t="s">
        <v>14033</v>
      </c>
      <c r="N3530" s="118"/>
    </row>
    <row r="3531" spans="1:14" x14ac:dyDescent="0.25">
      <c r="A3531" s="130">
        <v>6003636000173</v>
      </c>
      <c r="B3531" s="98" t="s">
        <v>12729</v>
      </c>
      <c r="C3531" s="123" t="s">
        <v>1142</v>
      </c>
      <c r="D3531" s="98" t="s">
        <v>13667</v>
      </c>
      <c r="E3531" s="98" t="s">
        <v>13668</v>
      </c>
      <c r="F3531" s="124">
        <v>11</v>
      </c>
      <c r="G3531" s="112">
        <v>41360</v>
      </c>
      <c r="H3531" s="98"/>
      <c r="I3531" s="123" t="str">
        <f t="shared" si="55"/>
        <v>NÃO</v>
      </c>
      <c r="J3531" s="123"/>
      <c r="K3531" s="123"/>
      <c r="L3531" s="123"/>
      <c r="M3531" s="98" t="s">
        <v>14424</v>
      </c>
      <c r="N3531" s="118"/>
    </row>
    <row r="3532" spans="1:14" x14ac:dyDescent="0.25">
      <c r="A3532" s="130">
        <v>7910755000172</v>
      </c>
      <c r="B3532" s="98" t="s">
        <v>12730</v>
      </c>
      <c r="C3532" s="123" t="s">
        <v>634</v>
      </c>
      <c r="D3532" s="98" t="s">
        <v>13667</v>
      </c>
      <c r="E3532" s="98" t="s">
        <v>13668</v>
      </c>
      <c r="F3532" s="124">
        <v>11</v>
      </c>
      <c r="G3532" s="112">
        <v>38433</v>
      </c>
      <c r="H3532" s="98"/>
      <c r="I3532" s="123" t="str">
        <f t="shared" si="55"/>
        <v>NÃO</v>
      </c>
      <c r="J3532" s="123"/>
      <c r="K3532" s="123"/>
      <c r="L3532" s="123"/>
      <c r="M3532" s="98" t="s">
        <v>14036</v>
      </c>
      <c r="N3532" s="118"/>
    </row>
    <row r="3533" spans="1:14" x14ac:dyDescent="0.25">
      <c r="A3533" s="130">
        <v>1170331000132</v>
      </c>
      <c r="B3533" s="98" t="s">
        <v>12731</v>
      </c>
      <c r="C3533" s="123" t="s">
        <v>901</v>
      </c>
      <c r="D3533" s="98" t="s">
        <v>13667</v>
      </c>
      <c r="E3533" s="98" t="s">
        <v>13668</v>
      </c>
      <c r="F3533" s="124">
        <v>11</v>
      </c>
      <c r="G3533" s="112">
        <v>43453</v>
      </c>
      <c r="H3533" s="98"/>
      <c r="I3533" s="123" t="str">
        <f t="shared" si="55"/>
        <v>NÃO</v>
      </c>
      <c r="J3533" s="123"/>
      <c r="K3533" s="123"/>
      <c r="L3533" s="123"/>
      <c r="M3533" s="98" t="s">
        <v>14300</v>
      </c>
      <c r="N3533" s="118"/>
    </row>
    <row r="3534" spans="1:14" x14ac:dyDescent="0.25">
      <c r="A3534" s="130">
        <v>6553788000140</v>
      </c>
      <c r="B3534" s="98" t="s">
        <v>12732</v>
      </c>
      <c r="C3534" s="123" t="s">
        <v>2926</v>
      </c>
      <c r="D3534" s="98" t="s">
        <v>13667</v>
      </c>
      <c r="E3534" s="98" t="s">
        <v>13668</v>
      </c>
      <c r="F3534" s="124">
        <v>11</v>
      </c>
      <c r="G3534" s="112">
        <v>43013</v>
      </c>
      <c r="H3534" s="98"/>
      <c r="I3534" s="123" t="str">
        <f t="shared" si="55"/>
        <v>NÃO</v>
      </c>
      <c r="J3534" s="123"/>
      <c r="K3534" s="123"/>
      <c r="L3534" s="123"/>
      <c r="M3534" s="98" t="s">
        <v>15616</v>
      </c>
      <c r="N3534" s="118"/>
    </row>
    <row r="3535" spans="1:14" x14ac:dyDescent="0.25">
      <c r="A3535" s="130">
        <v>18404764000108</v>
      </c>
      <c r="B3535" s="98" t="s">
        <v>12733</v>
      </c>
      <c r="C3535" s="123" t="s">
        <v>1356</v>
      </c>
      <c r="D3535" s="98" t="s">
        <v>13667</v>
      </c>
      <c r="E3535" s="98" t="s">
        <v>13668</v>
      </c>
      <c r="F3535" s="124">
        <v>11</v>
      </c>
      <c r="G3535" s="112">
        <v>41088</v>
      </c>
      <c r="H3535" s="98"/>
      <c r="I3535" s="123" t="str">
        <f t="shared" si="55"/>
        <v>NÃO</v>
      </c>
      <c r="J3535" s="123"/>
      <c r="K3535" s="123"/>
      <c r="L3535" s="123"/>
      <c r="M3535" s="98"/>
      <c r="N3535" s="118"/>
    </row>
    <row r="3536" spans="1:14" x14ac:dyDescent="0.25">
      <c r="A3536" s="130">
        <v>18296673000104</v>
      </c>
      <c r="B3536" s="98" t="s">
        <v>12734</v>
      </c>
      <c r="C3536" s="123" t="s">
        <v>1356</v>
      </c>
      <c r="D3536" s="98" t="s">
        <v>13667</v>
      </c>
      <c r="E3536" s="98" t="s">
        <v>13668</v>
      </c>
      <c r="F3536" s="124">
        <v>11</v>
      </c>
      <c r="G3536" s="112">
        <v>40269</v>
      </c>
      <c r="H3536" s="98"/>
      <c r="I3536" s="123" t="str">
        <f t="shared" si="55"/>
        <v>NÃO</v>
      </c>
      <c r="J3536" s="123"/>
      <c r="K3536" s="123"/>
      <c r="L3536" s="123"/>
      <c r="M3536" s="98" t="s">
        <v>13728</v>
      </c>
      <c r="N3536" s="118"/>
    </row>
    <row r="3537" spans="1:14" x14ac:dyDescent="0.25">
      <c r="A3537" s="130">
        <v>12369872000100</v>
      </c>
      <c r="B3537" s="98" t="s">
        <v>12735</v>
      </c>
      <c r="C3537" s="123" t="s">
        <v>29</v>
      </c>
      <c r="D3537" s="98" t="s">
        <v>13667</v>
      </c>
      <c r="E3537" s="98" t="s">
        <v>13668</v>
      </c>
      <c r="F3537" s="124">
        <v>11</v>
      </c>
      <c r="G3537" s="112">
        <v>42177</v>
      </c>
      <c r="H3537" s="98"/>
      <c r="I3537" s="123" t="str">
        <f t="shared" si="55"/>
        <v>NÃO</v>
      </c>
      <c r="J3537" s="123"/>
      <c r="K3537" s="123"/>
      <c r="L3537" s="123"/>
      <c r="M3537" s="98" t="s">
        <v>13765</v>
      </c>
      <c r="N3537" s="118"/>
    </row>
    <row r="3538" spans="1:14" x14ac:dyDescent="0.25">
      <c r="A3538" s="130">
        <v>7488679000159</v>
      </c>
      <c r="B3538" s="98" t="s">
        <v>12736</v>
      </c>
      <c r="C3538" s="123" t="s">
        <v>634</v>
      </c>
      <c r="D3538" s="98" t="s">
        <v>13667</v>
      </c>
      <c r="E3538" s="98" t="s">
        <v>13668</v>
      </c>
      <c r="F3538" s="124">
        <v>11</v>
      </c>
      <c r="G3538" s="112">
        <v>40059</v>
      </c>
      <c r="H3538" s="98"/>
      <c r="I3538" s="123" t="str">
        <f t="shared" si="55"/>
        <v>NÃO</v>
      </c>
      <c r="J3538" s="123"/>
      <c r="K3538" s="123"/>
      <c r="L3538" s="123"/>
      <c r="M3538" s="98"/>
      <c r="N3538" s="118"/>
    </row>
    <row r="3539" spans="1:14" x14ac:dyDescent="0.25">
      <c r="A3539" s="130">
        <v>82892316000108</v>
      </c>
      <c r="B3539" s="98" t="s">
        <v>12737</v>
      </c>
      <c r="C3539" s="123" t="s">
        <v>4289</v>
      </c>
      <c r="D3539" s="98" t="s">
        <v>13667</v>
      </c>
      <c r="E3539" s="98" t="s">
        <v>13668</v>
      </c>
      <c r="F3539" s="124">
        <v>11</v>
      </c>
      <c r="G3539" s="112">
        <v>41872</v>
      </c>
      <c r="H3539" s="98"/>
      <c r="I3539" s="123" t="str">
        <f t="shared" si="55"/>
        <v>NÃO</v>
      </c>
      <c r="J3539" s="123"/>
      <c r="K3539" s="123"/>
      <c r="L3539" s="123"/>
      <c r="M3539" s="98" t="s">
        <v>16637</v>
      </c>
      <c r="N3539" s="118"/>
    </row>
    <row r="3540" spans="1:14" x14ac:dyDescent="0.25">
      <c r="A3540" s="130">
        <v>7711666000105</v>
      </c>
      <c r="B3540" s="98" t="s">
        <v>12738</v>
      </c>
      <c r="C3540" s="123" t="s">
        <v>634</v>
      </c>
      <c r="D3540" s="98" t="s">
        <v>13667</v>
      </c>
      <c r="E3540" s="98" t="s">
        <v>13668</v>
      </c>
      <c r="F3540" s="124">
        <v>14</v>
      </c>
      <c r="G3540" s="112">
        <v>44136</v>
      </c>
      <c r="H3540" s="98"/>
      <c r="I3540" s="123" t="str">
        <f t="shared" si="55"/>
        <v>SIM</v>
      </c>
      <c r="J3540" s="123"/>
      <c r="K3540" s="123"/>
      <c r="L3540" s="123"/>
      <c r="M3540" s="98"/>
      <c r="N3540" s="118"/>
    </row>
    <row r="3541" spans="1:14" x14ac:dyDescent="0.25">
      <c r="A3541" s="130">
        <v>10212447000188</v>
      </c>
      <c r="B3541" s="98" t="s">
        <v>12739</v>
      </c>
      <c r="C3541" s="123" t="s">
        <v>2758</v>
      </c>
      <c r="D3541" s="98" t="s">
        <v>13667</v>
      </c>
      <c r="E3541" s="98" t="s">
        <v>13668</v>
      </c>
      <c r="F3541" s="124">
        <v>11</v>
      </c>
      <c r="G3541" s="112">
        <v>38759</v>
      </c>
      <c r="H3541" s="98"/>
      <c r="I3541" s="123" t="str">
        <f t="shared" si="55"/>
        <v>NÃO</v>
      </c>
      <c r="J3541" s="123"/>
      <c r="K3541" s="123"/>
      <c r="L3541" s="123"/>
      <c r="M3541" s="98" t="s">
        <v>15433</v>
      </c>
      <c r="N3541" s="118"/>
    </row>
    <row r="3542" spans="1:14" x14ac:dyDescent="0.25">
      <c r="A3542" s="130">
        <v>90836701000158</v>
      </c>
      <c r="B3542" s="98" t="s">
        <v>12740</v>
      </c>
      <c r="C3542" s="123" t="s">
        <v>3812</v>
      </c>
      <c r="D3542" s="98" t="s">
        <v>13667</v>
      </c>
      <c r="E3542" s="98" t="s">
        <v>13668</v>
      </c>
      <c r="F3542" s="124">
        <v>11</v>
      </c>
      <c r="G3542" s="112">
        <v>42619</v>
      </c>
      <c r="H3542" s="98"/>
      <c r="I3542" s="123" t="str">
        <f t="shared" si="55"/>
        <v>NÃO</v>
      </c>
      <c r="J3542" s="123"/>
      <c r="K3542" s="123"/>
      <c r="L3542" s="123"/>
      <c r="M3542" s="98" t="s">
        <v>16401</v>
      </c>
      <c r="N3542" s="118"/>
    </row>
    <row r="3543" spans="1:14" x14ac:dyDescent="0.25">
      <c r="A3543" s="130">
        <v>24851511000185</v>
      </c>
      <c r="B3543" s="98" t="s">
        <v>12741</v>
      </c>
      <c r="C3543" s="123" t="s">
        <v>5227</v>
      </c>
      <c r="D3543" s="98" t="s">
        <v>13667</v>
      </c>
      <c r="E3543" s="98" t="s">
        <v>13668</v>
      </c>
      <c r="F3543" s="124">
        <v>11</v>
      </c>
      <c r="G3543" s="112">
        <v>38805</v>
      </c>
      <c r="H3543" s="98"/>
      <c r="I3543" s="123" t="str">
        <f t="shared" si="55"/>
        <v>NÃO</v>
      </c>
      <c r="J3543" s="123"/>
      <c r="K3543" s="123"/>
      <c r="L3543" s="123"/>
      <c r="M3543" s="98" t="s">
        <v>13810</v>
      </c>
      <c r="N3543" s="118"/>
    </row>
    <row r="3544" spans="1:14" x14ac:dyDescent="0.25">
      <c r="A3544" s="130">
        <v>76179829000165</v>
      </c>
      <c r="B3544" s="98" t="s">
        <v>12742</v>
      </c>
      <c r="C3544" s="123" t="s">
        <v>3143</v>
      </c>
      <c r="D3544" s="98" t="s">
        <v>13667</v>
      </c>
      <c r="E3544" s="98" t="s">
        <v>13668</v>
      </c>
      <c r="F3544" s="124">
        <v>11</v>
      </c>
      <c r="G3544" s="112">
        <v>38717</v>
      </c>
      <c r="H3544" s="98"/>
      <c r="I3544" s="123" t="str">
        <f t="shared" si="55"/>
        <v>NÃO</v>
      </c>
      <c r="J3544" s="123"/>
      <c r="K3544" s="123"/>
      <c r="L3544" s="123"/>
      <c r="M3544" s="98"/>
      <c r="N3544" s="118"/>
    </row>
    <row r="3545" spans="1:14" x14ac:dyDescent="0.25">
      <c r="A3545" s="130">
        <v>88541354000194</v>
      </c>
      <c r="B3545" s="98" t="s">
        <v>12743</v>
      </c>
      <c r="C3545" s="123" t="s">
        <v>3812</v>
      </c>
      <c r="D3545" s="98" t="s">
        <v>13667</v>
      </c>
      <c r="E3545" s="98" t="s">
        <v>13668</v>
      </c>
      <c r="F3545" s="124">
        <v>11</v>
      </c>
      <c r="G3545" s="112">
        <v>43084</v>
      </c>
      <c r="H3545" s="98"/>
      <c r="I3545" s="123" t="str">
        <f t="shared" si="55"/>
        <v>NÃO</v>
      </c>
      <c r="J3545" s="123"/>
      <c r="K3545" s="123"/>
      <c r="L3545" s="123"/>
      <c r="M3545" s="98" t="s">
        <v>16402</v>
      </c>
      <c r="N3545" s="118"/>
    </row>
    <row r="3546" spans="1:14" x14ac:dyDescent="0.25">
      <c r="A3546" s="130">
        <v>46609731000130</v>
      </c>
      <c r="B3546" s="98" t="s">
        <v>12744</v>
      </c>
      <c r="C3546" s="123" t="s">
        <v>4626</v>
      </c>
      <c r="D3546" s="98" t="s">
        <v>13667</v>
      </c>
      <c r="E3546" s="98" t="s">
        <v>13668</v>
      </c>
      <c r="F3546" s="124">
        <v>11</v>
      </c>
      <c r="G3546" s="112">
        <v>40393</v>
      </c>
      <c r="H3546" s="98"/>
      <c r="I3546" s="123" t="str">
        <f t="shared" si="55"/>
        <v>NÃO</v>
      </c>
      <c r="J3546" s="123"/>
      <c r="K3546" s="123"/>
      <c r="L3546" s="123"/>
      <c r="M3546" s="98"/>
      <c r="N3546" s="118"/>
    </row>
    <row r="3547" spans="1:14" x14ac:dyDescent="0.25">
      <c r="A3547" s="130">
        <v>12356879000198</v>
      </c>
      <c r="B3547" s="98" t="s">
        <v>12745</v>
      </c>
      <c r="C3547" s="123" t="s">
        <v>29</v>
      </c>
      <c r="D3547" s="98" t="s">
        <v>13667</v>
      </c>
      <c r="E3547" s="98" t="s">
        <v>13668</v>
      </c>
      <c r="F3547" s="124">
        <v>14</v>
      </c>
      <c r="G3547" s="112">
        <v>44049</v>
      </c>
      <c r="H3547" s="98"/>
      <c r="I3547" s="123" t="str">
        <f t="shared" si="55"/>
        <v>SIM</v>
      </c>
      <c r="J3547" s="123"/>
      <c r="K3547" s="123"/>
      <c r="L3547" s="123"/>
      <c r="M3547" s="98"/>
      <c r="N3547" s="118"/>
    </row>
    <row r="3548" spans="1:14" x14ac:dyDescent="0.25">
      <c r="A3548" s="130">
        <v>2394757000132</v>
      </c>
      <c r="B3548" s="98" t="s">
        <v>12746</v>
      </c>
      <c r="C3548" s="123" t="s">
        <v>901</v>
      </c>
      <c r="D3548" s="98" t="s">
        <v>13667</v>
      </c>
      <c r="E3548" s="98" t="s">
        <v>13668</v>
      </c>
      <c r="F3548" s="124">
        <v>11</v>
      </c>
      <c r="G3548" s="112">
        <v>41528</v>
      </c>
      <c r="H3548" s="98"/>
      <c r="I3548" s="123" t="str">
        <f t="shared" si="55"/>
        <v>NÃO</v>
      </c>
      <c r="J3548" s="123"/>
      <c r="K3548" s="123"/>
      <c r="L3548" s="123"/>
      <c r="M3548" s="98"/>
      <c r="N3548" s="118"/>
    </row>
    <row r="3549" spans="1:14" x14ac:dyDescent="0.25">
      <c r="A3549" s="130">
        <v>10144038000191</v>
      </c>
      <c r="B3549" s="98" t="s">
        <v>12747</v>
      </c>
      <c r="C3549" s="123" t="s">
        <v>2758</v>
      </c>
      <c r="D3549" s="98" t="s">
        <v>13667</v>
      </c>
      <c r="E3549" s="98" t="s">
        <v>13668</v>
      </c>
      <c r="F3549" s="124">
        <v>11</v>
      </c>
      <c r="G3549" s="112">
        <v>39192</v>
      </c>
      <c r="H3549" s="98"/>
      <c r="I3549" s="123" t="str">
        <f t="shared" si="55"/>
        <v>NÃO</v>
      </c>
      <c r="J3549" s="123"/>
      <c r="K3549" s="123"/>
      <c r="L3549" s="123"/>
      <c r="M3549" s="98" t="s">
        <v>13703</v>
      </c>
      <c r="N3549" s="118"/>
    </row>
    <row r="3550" spans="1:14" x14ac:dyDescent="0.25">
      <c r="A3550" s="130">
        <v>7401000173</v>
      </c>
      <c r="B3550" s="98" t="s">
        <v>12748</v>
      </c>
      <c r="C3550" s="123" t="s">
        <v>5227</v>
      </c>
      <c r="D3550" s="98" t="s">
        <v>13667</v>
      </c>
      <c r="E3550" s="98" t="s">
        <v>13668</v>
      </c>
      <c r="F3550" s="124">
        <v>11</v>
      </c>
      <c r="G3550" s="112">
        <v>43557</v>
      </c>
      <c r="H3550" s="98"/>
      <c r="I3550" s="123" t="str">
        <f t="shared" si="55"/>
        <v>NÃO</v>
      </c>
      <c r="J3550" s="123"/>
      <c r="K3550" s="123"/>
      <c r="L3550" s="123"/>
      <c r="M3550" s="98"/>
      <c r="N3550" s="118"/>
    </row>
    <row r="3551" spans="1:14" x14ac:dyDescent="0.25">
      <c r="A3551" s="130">
        <v>1178573000172</v>
      </c>
      <c r="B3551" s="98" t="s">
        <v>12749</v>
      </c>
      <c r="C3551" s="123" t="s">
        <v>901</v>
      </c>
      <c r="D3551" s="98" t="s">
        <v>13667</v>
      </c>
      <c r="E3551" s="98" t="s">
        <v>13668</v>
      </c>
      <c r="F3551" s="124">
        <v>11</v>
      </c>
      <c r="G3551" s="112">
        <v>42068</v>
      </c>
      <c r="H3551" s="98"/>
      <c r="I3551" s="123" t="str">
        <f t="shared" si="55"/>
        <v>NÃO</v>
      </c>
      <c r="J3551" s="123"/>
      <c r="K3551" s="123"/>
      <c r="L3551" s="123"/>
      <c r="M3551" s="98" t="s">
        <v>14302</v>
      </c>
      <c r="N3551" s="118"/>
    </row>
    <row r="3552" spans="1:14" x14ac:dyDescent="0.25">
      <c r="A3552" s="130">
        <v>75680025000182</v>
      </c>
      <c r="B3552" s="98" t="s">
        <v>12750</v>
      </c>
      <c r="C3552" s="123" t="s">
        <v>3143</v>
      </c>
      <c r="D3552" s="98" t="s">
        <v>13667</v>
      </c>
      <c r="E3552" s="98" t="s">
        <v>13668</v>
      </c>
      <c r="F3552" s="124">
        <v>11</v>
      </c>
      <c r="G3552" s="112">
        <v>41433</v>
      </c>
      <c r="H3552" s="98"/>
      <c r="I3552" s="123" t="str">
        <f t="shared" si="55"/>
        <v>NÃO</v>
      </c>
      <c r="J3552" s="123"/>
      <c r="K3552" s="123"/>
      <c r="L3552" s="123"/>
      <c r="M3552" s="98"/>
      <c r="N3552" s="118"/>
    </row>
    <row r="3553" spans="1:14" x14ac:dyDescent="0.25">
      <c r="A3553" s="130">
        <v>76208487000164</v>
      </c>
      <c r="B3553" s="98" t="s">
        <v>12751</v>
      </c>
      <c r="C3553" s="123" t="s">
        <v>3143</v>
      </c>
      <c r="D3553" s="98" t="s">
        <v>13667</v>
      </c>
      <c r="E3553" s="98" t="s">
        <v>13668</v>
      </c>
      <c r="F3553" s="124">
        <v>11</v>
      </c>
      <c r="G3553" s="112">
        <v>38412</v>
      </c>
      <c r="H3553" s="98"/>
      <c r="I3553" s="123" t="str">
        <f t="shared" si="55"/>
        <v>NÃO</v>
      </c>
      <c r="J3553" s="123"/>
      <c r="K3553" s="123"/>
      <c r="L3553" s="123"/>
      <c r="M3553" s="98"/>
      <c r="N3553" s="118"/>
    </row>
    <row r="3554" spans="1:14" x14ac:dyDescent="0.25">
      <c r="A3554" s="130">
        <v>88702089000189</v>
      </c>
      <c r="B3554" s="98" t="s">
        <v>12752</v>
      </c>
      <c r="C3554" s="123" t="s">
        <v>3812</v>
      </c>
      <c r="D3554" s="98" t="s">
        <v>13667</v>
      </c>
      <c r="E3554" s="98" t="s">
        <v>13668</v>
      </c>
      <c r="F3554" s="124">
        <v>14</v>
      </c>
      <c r="G3554" s="112">
        <v>44013</v>
      </c>
      <c r="H3554" s="98"/>
      <c r="I3554" s="123" t="str">
        <f t="shared" si="55"/>
        <v>SIM</v>
      </c>
      <c r="J3554" s="123"/>
      <c r="K3554" s="123"/>
      <c r="L3554" s="123"/>
      <c r="M3554" s="98"/>
      <c r="N3554" s="118"/>
    </row>
    <row r="3555" spans="1:14" x14ac:dyDescent="0.25">
      <c r="A3555" s="130">
        <v>10215176000114</v>
      </c>
      <c r="B3555" s="98" t="s">
        <v>12753</v>
      </c>
      <c r="C3555" s="123" t="s">
        <v>2758</v>
      </c>
      <c r="D3555" s="98" t="s">
        <v>13667</v>
      </c>
      <c r="E3555" s="98" t="s">
        <v>13668</v>
      </c>
      <c r="F3555" s="124">
        <v>11</v>
      </c>
      <c r="G3555" s="112">
        <v>39072</v>
      </c>
      <c r="H3555" s="98"/>
      <c r="I3555" s="123" t="str">
        <f t="shared" si="55"/>
        <v>NÃO</v>
      </c>
      <c r="J3555" s="123"/>
      <c r="K3555" s="123"/>
      <c r="L3555" s="123"/>
      <c r="M3555" s="98" t="s">
        <v>15249</v>
      </c>
      <c r="N3555" s="118"/>
    </row>
    <row r="3556" spans="1:14" x14ac:dyDescent="0.25">
      <c r="A3556" s="130">
        <v>91342667000128</v>
      </c>
      <c r="B3556" s="98" t="s">
        <v>12754</v>
      </c>
      <c r="C3556" s="123" t="s">
        <v>3812</v>
      </c>
      <c r="D3556" s="98" t="s">
        <v>13667</v>
      </c>
      <c r="E3556" s="98" t="s">
        <v>13668</v>
      </c>
      <c r="F3556" s="124">
        <v>12.8</v>
      </c>
      <c r="G3556" s="112">
        <v>43678</v>
      </c>
      <c r="H3556" s="98"/>
      <c r="I3556" s="123" t="str">
        <f t="shared" si="55"/>
        <v>NÃO</v>
      </c>
      <c r="J3556" s="123"/>
      <c r="K3556" s="123"/>
      <c r="L3556" s="123"/>
      <c r="M3556" s="98"/>
      <c r="N3556" s="118"/>
    </row>
    <row r="3557" spans="1:14" x14ac:dyDescent="0.25">
      <c r="A3557" s="130">
        <v>12369880000157</v>
      </c>
      <c r="B3557" s="98" t="s">
        <v>12755</v>
      </c>
      <c r="C3557" s="123" t="s">
        <v>29</v>
      </c>
      <c r="D3557" s="98" t="s">
        <v>13667</v>
      </c>
      <c r="E3557" s="98" t="s">
        <v>13668</v>
      </c>
      <c r="F3557" s="124">
        <v>11</v>
      </c>
      <c r="G3557" s="112">
        <v>41983</v>
      </c>
      <c r="H3557" s="98"/>
      <c r="I3557" s="123" t="str">
        <f t="shared" si="55"/>
        <v>NÃO</v>
      </c>
      <c r="J3557" s="123"/>
      <c r="K3557" s="123"/>
      <c r="L3557" s="123"/>
      <c r="M3557" s="98" t="s">
        <v>13768</v>
      </c>
      <c r="N3557" s="118"/>
    </row>
    <row r="3558" spans="1:14" x14ac:dyDescent="0.25">
      <c r="A3558" s="130">
        <v>83102533000101</v>
      </c>
      <c r="B3558" s="98" t="s">
        <v>12756</v>
      </c>
      <c r="C3558" s="123" t="s">
        <v>4289</v>
      </c>
      <c r="D3558" s="98" t="s">
        <v>13667</v>
      </c>
      <c r="E3558" s="98" t="s">
        <v>13668</v>
      </c>
      <c r="F3558" s="124">
        <v>14</v>
      </c>
      <c r="G3558" s="112">
        <v>43979</v>
      </c>
      <c r="H3558" s="98"/>
      <c r="I3558" s="123" t="str">
        <f t="shared" si="55"/>
        <v>SIM</v>
      </c>
      <c r="J3558" s="123"/>
      <c r="K3558" s="123"/>
      <c r="L3558" s="123"/>
      <c r="M3558" s="98"/>
      <c r="N3558" s="118"/>
    </row>
    <row r="3559" spans="1:14" x14ac:dyDescent="0.25">
      <c r="A3559" s="130">
        <v>18313817000185</v>
      </c>
      <c r="B3559" s="98" t="s">
        <v>12757</v>
      </c>
      <c r="C3559" s="123" t="s">
        <v>1356</v>
      </c>
      <c r="D3559" s="98" t="s">
        <v>13667</v>
      </c>
      <c r="E3559" s="98" t="s">
        <v>13668</v>
      </c>
      <c r="F3559" s="124">
        <v>11</v>
      </c>
      <c r="G3559" s="112">
        <v>39416</v>
      </c>
      <c r="H3559" s="98"/>
      <c r="I3559" s="123" t="str">
        <f t="shared" si="55"/>
        <v>NÃO</v>
      </c>
      <c r="J3559" s="123"/>
      <c r="K3559" s="123"/>
      <c r="L3559" s="123"/>
      <c r="M3559" s="98" t="s">
        <v>14706</v>
      </c>
      <c r="N3559" s="118"/>
    </row>
    <row r="3560" spans="1:14" x14ac:dyDescent="0.25">
      <c r="A3560" s="130">
        <v>18278051000145</v>
      </c>
      <c r="B3560" s="98" t="s">
        <v>12758</v>
      </c>
      <c r="C3560" s="123" t="s">
        <v>1356</v>
      </c>
      <c r="D3560" s="98" t="s">
        <v>13667</v>
      </c>
      <c r="E3560" s="98" t="s">
        <v>13668</v>
      </c>
      <c r="F3560" s="124">
        <v>11</v>
      </c>
      <c r="G3560" s="112">
        <v>41331</v>
      </c>
      <c r="H3560" s="98"/>
      <c r="I3560" s="123" t="str">
        <f t="shared" si="55"/>
        <v>NÃO</v>
      </c>
      <c r="J3560" s="123"/>
      <c r="K3560" s="123"/>
      <c r="L3560" s="123"/>
      <c r="M3560" s="98" t="s">
        <v>14708</v>
      </c>
      <c r="N3560" s="118"/>
    </row>
    <row r="3561" spans="1:14" x14ac:dyDescent="0.25">
      <c r="A3561" s="130">
        <v>5193057000178</v>
      </c>
      <c r="B3561" s="98" t="s">
        <v>12759</v>
      </c>
      <c r="C3561" s="123" t="s">
        <v>2413</v>
      </c>
      <c r="D3561" s="98" t="s">
        <v>13667</v>
      </c>
      <c r="E3561" s="98" t="s">
        <v>13668</v>
      </c>
      <c r="F3561" s="124">
        <v>11</v>
      </c>
      <c r="G3561" s="112">
        <v>42219</v>
      </c>
      <c r="H3561" s="98"/>
      <c r="I3561" s="123" t="str">
        <f t="shared" si="55"/>
        <v>NÃO</v>
      </c>
      <c r="J3561" s="123"/>
      <c r="K3561" s="123"/>
      <c r="L3561" s="123"/>
      <c r="M3561" s="98" t="s">
        <v>15096</v>
      </c>
      <c r="N3561" s="118"/>
    </row>
    <row r="3562" spans="1:14" x14ac:dyDescent="0.25">
      <c r="A3562" s="130">
        <v>18008193000192</v>
      </c>
      <c r="B3562" s="98" t="s">
        <v>12760</v>
      </c>
      <c r="C3562" s="123" t="s">
        <v>1356</v>
      </c>
      <c r="D3562" s="98" t="s">
        <v>13667</v>
      </c>
      <c r="E3562" s="98" t="s">
        <v>13668</v>
      </c>
      <c r="F3562" s="124">
        <v>11</v>
      </c>
      <c r="G3562" s="112">
        <v>42712</v>
      </c>
      <c r="H3562" s="98"/>
      <c r="I3562" s="123" t="str">
        <f t="shared" si="55"/>
        <v>NÃO</v>
      </c>
      <c r="J3562" s="123"/>
      <c r="K3562" s="123"/>
      <c r="L3562" s="123"/>
      <c r="M3562" s="98" t="s">
        <v>14709</v>
      </c>
      <c r="N3562" s="118"/>
    </row>
    <row r="3563" spans="1:14" x14ac:dyDescent="0.25">
      <c r="A3563" s="130">
        <v>44547305000193</v>
      </c>
      <c r="B3563" s="98" t="s">
        <v>12761</v>
      </c>
      <c r="C3563" s="123" t="s">
        <v>4626</v>
      </c>
      <c r="D3563" s="98" t="s">
        <v>13667</v>
      </c>
      <c r="E3563" s="98" t="s">
        <v>13668</v>
      </c>
      <c r="F3563" s="124">
        <v>11</v>
      </c>
      <c r="G3563" s="112">
        <v>38603</v>
      </c>
      <c r="H3563" s="98"/>
      <c r="I3563" s="123" t="str">
        <f t="shared" si="55"/>
        <v>NÃO</v>
      </c>
      <c r="J3563" s="123"/>
      <c r="K3563" s="123"/>
      <c r="L3563" s="123"/>
      <c r="M3563" s="98"/>
      <c r="N3563" s="118"/>
    </row>
    <row r="3564" spans="1:14" x14ac:dyDescent="0.25">
      <c r="A3564" s="130">
        <v>87502886000150</v>
      </c>
      <c r="B3564" s="98" t="s">
        <v>12762</v>
      </c>
      <c r="C3564" s="123" t="s">
        <v>3812</v>
      </c>
      <c r="D3564" s="98" t="s">
        <v>13667</v>
      </c>
      <c r="E3564" s="98" t="s">
        <v>13668</v>
      </c>
      <c r="F3564" s="124">
        <v>11</v>
      </c>
      <c r="G3564" s="112">
        <v>43101</v>
      </c>
      <c r="H3564" s="98"/>
      <c r="I3564" s="123" t="str">
        <f t="shared" si="55"/>
        <v>NÃO</v>
      </c>
      <c r="J3564" s="123"/>
      <c r="K3564" s="123"/>
      <c r="L3564" s="123"/>
      <c r="M3564" s="98" t="s">
        <v>16404</v>
      </c>
      <c r="N3564" s="118"/>
    </row>
    <row r="3565" spans="1:14" x14ac:dyDescent="0.25">
      <c r="A3565" s="130">
        <v>29138385000130</v>
      </c>
      <c r="B3565" s="98" t="s">
        <v>12763</v>
      </c>
      <c r="C3565" s="123" t="s">
        <v>3513</v>
      </c>
      <c r="D3565" s="98" t="s">
        <v>13667</v>
      </c>
      <c r="E3565" s="98" t="s">
        <v>13668</v>
      </c>
      <c r="F3565" s="124">
        <v>11</v>
      </c>
      <c r="G3565" s="112">
        <v>39884</v>
      </c>
      <c r="H3565" s="98"/>
      <c r="I3565" s="123" t="str">
        <f t="shared" si="55"/>
        <v>NÃO</v>
      </c>
      <c r="J3565" s="123"/>
      <c r="K3565" s="123"/>
      <c r="L3565" s="123"/>
      <c r="M3565" s="98" t="s">
        <v>16010</v>
      </c>
      <c r="N3565" s="118"/>
    </row>
    <row r="3566" spans="1:14" x14ac:dyDescent="0.25">
      <c r="A3566" s="130">
        <v>46643474000152</v>
      </c>
      <c r="B3566" s="98" t="s">
        <v>12764</v>
      </c>
      <c r="C3566" s="123" t="s">
        <v>4626</v>
      </c>
      <c r="D3566" s="98" t="s">
        <v>13667</v>
      </c>
      <c r="E3566" s="98" t="s">
        <v>13668</v>
      </c>
      <c r="F3566" s="124">
        <v>11</v>
      </c>
      <c r="G3566" s="112">
        <v>42921</v>
      </c>
      <c r="H3566" s="98"/>
      <c r="I3566" s="123" t="str">
        <f t="shared" si="55"/>
        <v>NÃO</v>
      </c>
      <c r="J3566" s="123"/>
      <c r="K3566" s="123"/>
      <c r="L3566" s="123"/>
      <c r="M3566" s="98" t="s">
        <v>16865</v>
      </c>
      <c r="N3566" s="118"/>
    </row>
    <row r="3567" spans="1:14" x14ac:dyDescent="0.25">
      <c r="A3567" s="130">
        <v>10380608000142</v>
      </c>
      <c r="B3567" s="98" t="s">
        <v>12765</v>
      </c>
      <c r="C3567" s="123" t="s">
        <v>634</v>
      </c>
      <c r="D3567" s="98" t="s">
        <v>13667</v>
      </c>
      <c r="E3567" s="98" t="s">
        <v>13668</v>
      </c>
      <c r="F3567" s="124">
        <v>11</v>
      </c>
      <c r="G3567" s="112">
        <v>41514</v>
      </c>
      <c r="H3567" s="98"/>
      <c r="I3567" s="123" t="str">
        <f t="shared" si="55"/>
        <v>NÃO</v>
      </c>
      <c r="J3567" s="123"/>
      <c r="K3567" s="123"/>
      <c r="L3567" s="123"/>
      <c r="M3567" s="98" t="s">
        <v>14040</v>
      </c>
      <c r="N3567" s="118"/>
    </row>
    <row r="3568" spans="1:14" x14ac:dyDescent="0.25">
      <c r="A3568" s="130">
        <v>45127248000156</v>
      </c>
      <c r="B3568" s="98" t="s">
        <v>12766</v>
      </c>
      <c r="C3568" s="123" t="s">
        <v>4626</v>
      </c>
      <c r="D3568" s="98" t="s">
        <v>13667</v>
      </c>
      <c r="E3568" s="98" t="s">
        <v>13668</v>
      </c>
      <c r="F3568" s="124">
        <v>11</v>
      </c>
      <c r="G3568" s="112">
        <v>42583</v>
      </c>
      <c r="H3568" s="98"/>
      <c r="I3568" s="123" t="str">
        <f t="shared" si="55"/>
        <v>NÃO</v>
      </c>
      <c r="J3568" s="123"/>
      <c r="K3568" s="123"/>
      <c r="L3568" s="123"/>
      <c r="M3568" s="98" t="s">
        <v>16867</v>
      </c>
      <c r="N3568" s="118"/>
    </row>
    <row r="3569" spans="1:14" x14ac:dyDescent="0.25">
      <c r="A3569" s="130">
        <v>92000207000184</v>
      </c>
      <c r="B3569" s="98" t="s">
        <v>12767</v>
      </c>
      <c r="C3569" s="123" t="s">
        <v>3812</v>
      </c>
      <c r="D3569" s="98" t="s">
        <v>13667</v>
      </c>
      <c r="E3569" s="98" t="s">
        <v>13668</v>
      </c>
      <c r="F3569" s="124">
        <v>11</v>
      </c>
      <c r="G3569" s="112">
        <v>40883</v>
      </c>
      <c r="H3569" s="98"/>
      <c r="I3569" s="123" t="str">
        <f t="shared" si="55"/>
        <v>NÃO</v>
      </c>
      <c r="J3569" s="123"/>
      <c r="K3569" s="123"/>
      <c r="L3569" s="123"/>
      <c r="M3569" s="98" t="s">
        <v>16405</v>
      </c>
      <c r="N3569" s="118"/>
    </row>
    <row r="3570" spans="1:14" x14ac:dyDescent="0.25">
      <c r="A3570" s="130">
        <v>299180000154</v>
      </c>
      <c r="B3570" s="98" t="s">
        <v>12768</v>
      </c>
      <c r="C3570" s="123" t="s">
        <v>5227</v>
      </c>
      <c r="D3570" s="98" t="s">
        <v>13667</v>
      </c>
      <c r="E3570" s="98" t="s">
        <v>13668</v>
      </c>
      <c r="F3570" s="124">
        <v>11</v>
      </c>
      <c r="G3570" s="112">
        <v>40148</v>
      </c>
      <c r="H3570" s="98"/>
      <c r="I3570" s="123" t="str">
        <f t="shared" si="55"/>
        <v>NÃO</v>
      </c>
      <c r="J3570" s="123"/>
      <c r="K3570" s="123"/>
      <c r="L3570" s="123"/>
      <c r="M3570" s="98" t="s">
        <v>13534</v>
      </c>
      <c r="N3570" s="118"/>
    </row>
    <row r="3571" spans="1:14" x14ac:dyDescent="0.25">
      <c r="A3571" s="130">
        <v>76970334000150</v>
      </c>
      <c r="B3571" s="98" t="s">
        <v>12769</v>
      </c>
      <c r="C3571" s="123" t="s">
        <v>3143</v>
      </c>
      <c r="D3571" s="98" t="s">
        <v>13667</v>
      </c>
      <c r="E3571" s="98" t="s">
        <v>13668</v>
      </c>
      <c r="F3571" s="124">
        <v>11</v>
      </c>
      <c r="G3571" s="112">
        <v>41175</v>
      </c>
      <c r="H3571" s="98"/>
      <c r="I3571" s="123" t="str">
        <f t="shared" si="55"/>
        <v>NÃO</v>
      </c>
      <c r="J3571" s="123"/>
      <c r="K3571" s="123"/>
      <c r="L3571" s="123"/>
      <c r="M3571" s="98" t="s">
        <v>13534</v>
      </c>
      <c r="N3571" s="118"/>
    </row>
    <row r="3572" spans="1:14" x14ac:dyDescent="0.25">
      <c r="A3572" s="130">
        <v>76017458000115</v>
      </c>
      <c r="B3572" s="98" t="s">
        <v>12770</v>
      </c>
      <c r="C3572" s="123" t="s">
        <v>3143</v>
      </c>
      <c r="D3572" s="98" t="s">
        <v>13667</v>
      </c>
      <c r="E3572" s="98" t="s">
        <v>13668</v>
      </c>
      <c r="F3572" s="124">
        <v>14</v>
      </c>
      <c r="G3572" s="112">
        <v>44197</v>
      </c>
      <c r="H3572" s="98"/>
      <c r="I3572" s="123" t="str">
        <f t="shared" si="55"/>
        <v>SIM</v>
      </c>
      <c r="J3572" s="123"/>
      <c r="K3572" s="123"/>
      <c r="L3572" s="123"/>
      <c r="M3572" s="98"/>
      <c r="N3572" s="118"/>
    </row>
    <row r="3573" spans="1:14" x14ac:dyDescent="0.25">
      <c r="A3573" s="130">
        <v>3343118000100</v>
      </c>
      <c r="B3573" s="98" t="s">
        <v>12771</v>
      </c>
      <c r="C3573" s="123" t="s">
        <v>2197</v>
      </c>
      <c r="D3573" s="98" t="s">
        <v>13667</v>
      </c>
      <c r="E3573" s="98" t="s">
        <v>13668</v>
      </c>
      <c r="F3573" s="124">
        <v>14</v>
      </c>
      <c r="G3573" s="112">
        <v>44013</v>
      </c>
      <c r="H3573" s="98"/>
      <c r="I3573" s="123" t="str">
        <f t="shared" si="55"/>
        <v>SIM</v>
      </c>
      <c r="J3573" s="123"/>
      <c r="K3573" s="123"/>
      <c r="L3573" s="123"/>
      <c r="M3573" s="98"/>
      <c r="N3573" s="118"/>
    </row>
    <row r="3574" spans="1:14" x14ac:dyDescent="0.25">
      <c r="A3574" s="130">
        <v>2056745000106</v>
      </c>
      <c r="B3574" s="98" t="s">
        <v>12772</v>
      </c>
      <c r="C3574" s="123" t="s">
        <v>901</v>
      </c>
      <c r="D3574" s="98" t="s">
        <v>13667</v>
      </c>
      <c r="E3574" s="98" t="s">
        <v>13668</v>
      </c>
      <c r="F3574" s="124">
        <v>11</v>
      </c>
      <c r="G3574" s="112">
        <v>38798</v>
      </c>
      <c r="H3574" s="98"/>
      <c r="I3574" s="123" t="str">
        <f t="shared" si="55"/>
        <v>NÃO</v>
      </c>
      <c r="J3574" s="123"/>
      <c r="K3574" s="123"/>
      <c r="L3574" s="123"/>
      <c r="M3574" s="98"/>
      <c r="N3574" s="118"/>
    </row>
    <row r="3575" spans="1:14" x14ac:dyDescent="0.25">
      <c r="A3575" s="130">
        <v>3239043000112</v>
      </c>
      <c r="B3575" s="98" t="s">
        <v>12773</v>
      </c>
      <c r="C3575" s="123" t="s">
        <v>2274</v>
      </c>
      <c r="D3575" s="98" t="s">
        <v>13667</v>
      </c>
      <c r="E3575" s="98" t="s">
        <v>13668</v>
      </c>
      <c r="F3575" s="124">
        <v>11</v>
      </c>
      <c r="G3575" s="112">
        <v>38210</v>
      </c>
      <c r="H3575" s="98"/>
      <c r="I3575" s="123" t="str">
        <f t="shared" si="55"/>
        <v>NÃO</v>
      </c>
      <c r="J3575" s="123"/>
      <c r="K3575" s="123"/>
      <c r="L3575" s="123"/>
      <c r="M3575" s="98"/>
      <c r="N3575" s="118"/>
    </row>
    <row r="3576" spans="1:14" x14ac:dyDescent="0.25">
      <c r="A3576" s="130">
        <v>46634309000134</v>
      </c>
      <c r="B3576" s="98" t="s">
        <v>12774</v>
      </c>
      <c r="C3576" s="123" t="s">
        <v>4626</v>
      </c>
      <c r="D3576" s="98" t="s">
        <v>13667</v>
      </c>
      <c r="E3576" s="98" t="s">
        <v>13668</v>
      </c>
      <c r="F3576" s="124">
        <v>11</v>
      </c>
      <c r="G3576" s="112">
        <v>43101</v>
      </c>
      <c r="H3576" s="98"/>
      <c r="I3576" s="123" t="str">
        <f t="shared" si="55"/>
        <v>NÃO</v>
      </c>
      <c r="J3576" s="123"/>
      <c r="K3576" s="123"/>
      <c r="L3576" s="123"/>
      <c r="M3576" s="98"/>
      <c r="N3576" s="118"/>
    </row>
    <row r="3577" spans="1:14" x14ac:dyDescent="0.25">
      <c r="A3577" s="130">
        <v>76970391000139</v>
      </c>
      <c r="B3577" s="98" t="s">
        <v>12775</v>
      </c>
      <c r="C3577" s="123" t="s">
        <v>3143</v>
      </c>
      <c r="D3577" s="98" t="s">
        <v>13667</v>
      </c>
      <c r="E3577" s="98" t="s">
        <v>13668</v>
      </c>
      <c r="F3577" s="124">
        <v>11</v>
      </c>
      <c r="G3577" s="112">
        <v>40971</v>
      </c>
      <c r="H3577" s="98"/>
      <c r="I3577" s="123" t="str">
        <f t="shared" si="55"/>
        <v>NÃO</v>
      </c>
      <c r="J3577" s="123"/>
      <c r="K3577" s="123"/>
      <c r="L3577" s="123"/>
      <c r="M3577" s="98" t="s">
        <v>15850</v>
      </c>
      <c r="N3577" s="118"/>
    </row>
    <row r="3578" spans="1:14" x14ac:dyDescent="0.25">
      <c r="A3578" s="130">
        <v>45134236000159</v>
      </c>
      <c r="B3578" s="98" t="s">
        <v>12776</v>
      </c>
      <c r="C3578" s="123" t="s">
        <v>4626</v>
      </c>
      <c r="D3578" s="98" t="s">
        <v>13667</v>
      </c>
      <c r="E3578" s="98" t="s">
        <v>13668</v>
      </c>
      <c r="F3578" s="124">
        <v>11</v>
      </c>
      <c r="G3578" s="112">
        <v>40021</v>
      </c>
      <c r="H3578" s="98"/>
      <c r="I3578" s="123" t="str">
        <f t="shared" si="55"/>
        <v>NÃO</v>
      </c>
      <c r="J3578" s="123"/>
      <c r="K3578" s="123"/>
      <c r="L3578" s="123"/>
      <c r="M3578" s="98" t="s">
        <v>16871</v>
      </c>
      <c r="N3578" s="118"/>
    </row>
    <row r="3579" spans="1:14" x14ac:dyDescent="0.25">
      <c r="A3579" s="130">
        <v>10144426000172</v>
      </c>
      <c r="B3579" s="98" t="s">
        <v>12777</v>
      </c>
      <c r="C3579" s="123" t="s">
        <v>2758</v>
      </c>
      <c r="D3579" s="98" t="s">
        <v>13667</v>
      </c>
      <c r="E3579" s="98" t="s">
        <v>13668</v>
      </c>
      <c r="F3579" s="124">
        <v>11</v>
      </c>
      <c r="G3579" s="112">
        <v>42123</v>
      </c>
      <c r="H3579" s="98"/>
      <c r="I3579" s="123" t="str">
        <f t="shared" si="55"/>
        <v>NÃO</v>
      </c>
      <c r="J3579" s="123"/>
      <c r="K3579" s="123"/>
      <c r="L3579" s="123"/>
      <c r="M3579" s="98" t="s">
        <v>15442</v>
      </c>
      <c r="N3579" s="118"/>
    </row>
    <row r="3580" spans="1:14" x14ac:dyDescent="0.25">
      <c r="A3580" s="130">
        <v>15023971000124</v>
      </c>
      <c r="B3580" s="98" t="s">
        <v>12778</v>
      </c>
      <c r="C3580" s="123" t="s">
        <v>2274</v>
      </c>
      <c r="D3580" s="98" t="s">
        <v>13667</v>
      </c>
      <c r="E3580" s="98" t="s">
        <v>13668</v>
      </c>
      <c r="F3580" s="124">
        <v>11</v>
      </c>
      <c r="G3580" s="112">
        <v>38889</v>
      </c>
      <c r="H3580" s="98"/>
      <c r="I3580" s="123" t="str">
        <f t="shared" si="55"/>
        <v>NÃO</v>
      </c>
      <c r="J3580" s="123"/>
      <c r="K3580" s="123"/>
      <c r="L3580" s="123"/>
      <c r="M3580" s="98"/>
      <c r="N3580" s="118"/>
    </row>
    <row r="3581" spans="1:14" x14ac:dyDescent="0.25">
      <c r="A3581" s="130">
        <v>76977768000181</v>
      </c>
      <c r="B3581" s="98" t="s">
        <v>12779</v>
      </c>
      <c r="C3581" s="123" t="s">
        <v>3143</v>
      </c>
      <c r="D3581" s="98" t="s">
        <v>13667</v>
      </c>
      <c r="E3581" s="98" t="s">
        <v>13668</v>
      </c>
      <c r="F3581" s="124">
        <v>14</v>
      </c>
      <c r="G3581" s="112">
        <v>44013</v>
      </c>
      <c r="H3581" s="98"/>
      <c r="I3581" s="123" t="str">
        <f t="shared" si="55"/>
        <v>SIM</v>
      </c>
      <c r="J3581" s="123"/>
      <c r="K3581" s="123"/>
      <c r="L3581" s="123"/>
      <c r="M3581" s="98"/>
      <c r="N3581" s="118"/>
    </row>
    <row r="3582" spans="1:14" x14ac:dyDescent="0.25">
      <c r="A3582" s="130">
        <v>1998335000103</v>
      </c>
      <c r="B3582" s="98" t="s">
        <v>12780</v>
      </c>
      <c r="C3582" s="123" t="s">
        <v>2197</v>
      </c>
      <c r="D3582" s="98" t="s">
        <v>13667</v>
      </c>
      <c r="E3582" s="98" t="s">
        <v>13668</v>
      </c>
      <c r="F3582" s="124">
        <v>11</v>
      </c>
      <c r="G3582" s="112">
        <v>38617</v>
      </c>
      <c r="H3582" s="98"/>
      <c r="I3582" s="123" t="str">
        <f t="shared" si="55"/>
        <v>NÃO</v>
      </c>
      <c r="J3582" s="123"/>
      <c r="K3582" s="123"/>
      <c r="L3582" s="123"/>
      <c r="M3582" s="98" t="s">
        <v>14900</v>
      </c>
      <c r="N3582" s="118"/>
    </row>
    <row r="3583" spans="1:14" x14ac:dyDescent="0.25">
      <c r="A3583" s="130">
        <v>18116160000166</v>
      </c>
      <c r="B3583" s="98" t="s">
        <v>12781</v>
      </c>
      <c r="C3583" s="123" t="s">
        <v>1356</v>
      </c>
      <c r="D3583" s="98" t="s">
        <v>13667</v>
      </c>
      <c r="E3583" s="98" t="s">
        <v>13668</v>
      </c>
      <c r="F3583" s="124">
        <v>11</v>
      </c>
      <c r="G3583" s="112">
        <v>38786</v>
      </c>
      <c r="H3583" s="98"/>
      <c r="I3583" s="123" t="str">
        <f t="shared" si="55"/>
        <v>NÃO</v>
      </c>
      <c r="J3583" s="123"/>
      <c r="K3583" s="123"/>
      <c r="L3583" s="123"/>
      <c r="M3583" s="98" t="s">
        <v>14710</v>
      </c>
      <c r="N3583" s="118"/>
    </row>
    <row r="3584" spans="1:14" x14ac:dyDescent="0.25">
      <c r="A3584" s="130">
        <v>2394765000189</v>
      </c>
      <c r="B3584" s="98" t="s">
        <v>12782</v>
      </c>
      <c r="C3584" s="123" t="s">
        <v>901</v>
      </c>
      <c r="D3584" s="98" t="s">
        <v>13667</v>
      </c>
      <c r="E3584" s="98" t="s">
        <v>13668</v>
      </c>
      <c r="F3584" s="124">
        <v>13</v>
      </c>
      <c r="G3584" s="112">
        <v>43377</v>
      </c>
      <c r="H3584" s="98"/>
      <c r="I3584" s="123" t="str">
        <f t="shared" si="55"/>
        <v>NÃO</v>
      </c>
      <c r="J3584" s="123"/>
      <c r="K3584" s="123"/>
      <c r="L3584" s="123"/>
      <c r="M3584" s="98" t="s">
        <v>14304</v>
      </c>
      <c r="N3584" s="118"/>
    </row>
    <row r="3585" spans="1:14" x14ac:dyDescent="0.25">
      <c r="A3585" s="130">
        <v>93235950000186</v>
      </c>
      <c r="B3585" s="98" t="s">
        <v>12783</v>
      </c>
      <c r="C3585" s="123" t="s">
        <v>3812</v>
      </c>
      <c r="D3585" s="98" t="s">
        <v>13667</v>
      </c>
      <c r="E3585" s="98" t="s">
        <v>13668</v>
      </c>
      <c r="F3585" s="124">
        <v>11</v>
      </c>
      <c r="G3585" s="112">
        <v>38438</v>
      </c>
      <c r="H3585" s="98"/>
      <c r="I3585" s="123" t="str">
        <f t="shared" si="55"/>
        <v>NÃO</v>
      </c>
      <c r="J3585" s="123"/>
      <c r="K3585" s="123"/>
      <c r="L3585" s="123"/>
      <c r="M3585" s="98"/>
      <c r="N3585" s="118"/>
    </row>
    <row r="3586" spans="1:14" x14ac:dyDescent="0.25">
      <c r="A3586" s="130">
        <v>59858134000190</v>
      </c>
      <c r="B3586" s="98" t="s">
        <v>12784</v>
      </c>
      <c r="C3586" s="123" t="s">
        <v>4626</v>
      </c>
      <c r="D3586" s="98" t="s">
        <v>13667</v>
      </c>
      <c r="E3586" s="98" t="s">
        <v>13668</v>
      </c>
      <c r="F3586" s="124">
        <v>14</v>
      </c>
      <c r="G3586" s="112">
        <v>44013</v>
      </c>
      <c r="H3586" s="98"/>
      <c r="I3586" s="123" t="str">
        <f t="shared" si="55"/>
        <v>SIM</v>
      </c>
      <c r="J3586" s="123"/>
      <c r="K3586" s="123"/>
      <c r="L3586" s="123"/>
      <c r="M3586" s="98"/>
      <c r="N3586" s="118"/>
    </row>
    <row r="3587" spans="1:14" x14ac:dyDescent="0.25">
      <c r="A3587" s="130">
        <v>6554430000131</v>
      </c>
      <c r="B3587" s="98" t="s">
        <v>12785</v>
      </c>
      <c r="C3587" s="123" t="s">
        <v>2926</v>
      </c>
      <c r="D3587" s="98" t="s">
        <v>13667</v>
      </c>
      <c r="E3587" s="98" t="s">
        <v>13668</v>
      </c>
      <c r="F3587" s="124">
        <v>14</v>
      </c>
      <c r="G3587" s="112">
        <v>44166</v>
      </c>
      <c r="H3587" s="98"/>
      <c r="I3587" s="123" t="str">
        <f t="shared" ref="I3587:I3650" si="56">IFERROR(IF(OR(E3587="Ativos", E3587="Aposentados",E3587="Pensionistas"),IF(F3587&gt;=14,"SIM","NÃO"),""),"")</f>
        <v>SIM</v>
      </c>
      <c r="J3587" s="123"/>
      <c r="K3587" s="123"/>
      <c r="L3587" s="123"/>
      <c r="M3587" s="98"/>
      <c r="N3587" s="118"/>
    </row>
    <row r="3588" spans="1:14" x14ac:dyDescent="0.25">
      <c r="A3588" s="130">
        <v>11361235000125</v>
      </c>
      <c r="B3588" s="98" t="s">
        <v>12786</v>
      </c>
      <c r="C3588" s="123" t="s">
        <v>2758</v>
      </c>
      <c r="D3588" s="98" t="s">
        <v>13667</v>
      </c>
      <c r="E3588" s="98" t="s">
        <v>13668</v>
      </c>
      <c r="F3588" s="124">
        <v>14</v>
      </c>
      <c r="G3588" s="112">
        <v>44166</v>
      </c>
      <c r="H3588" s="98"/>
      <c r="I3588" s="123" t="str">
        <f t="shared" si="56"/>
        <v>SIM</v>
      </c>
      <c r="J3588" s="123"/>
      <c r="K3588" s="123"/>
      <c r="L3588" s="123"/>
      <c r="M3588" s="98"/>
      <c r="N3588" s="118"/>
    </row>
    <row r="3589" spans="1:14" x14ac:dyDescent="0.25">
      <c r="A3589" s="130">
        <v>6115117000105</v>
      </c>
      <c r="B3589" s="98" t="s">
        <v>12787</v>
      </c>
      <c r="C3589" s="123" t="s">
        <v>1142</v>
      </c>
      <c r="D3589" s="98" t="s">
        <v>13667</v>
      </c>
      <c r="E3589" s="98" t="s">
        <v>13668</v>
      </c>
      <c r="F3589" s="124">
        <v>11</v>
      </c>
      <c r="G3589" s="112">
        <v>41988</v>
      </c>
      <c r="H3589" s="98"/>
      <c r="I3589" s="123" t="str">
        <f t="shared" si="56"/>
        <v>NÃO</v>
      </c>
      <c r="J3589" s="123"/>
      <c r="K3589" s="123"/>
      <c r="L3589" s="123"/>
      <c r="M3589" s="98" t="s">
        <v>14426</v>
      </c>
      <c r="N3589" s="118"/>
    </row>
    <row r="3590" spans="1:14" x14ac:dyDescent="0.25">
      <c r="A3590" s="130">
        <v>88372883000101</v>
      </c>
      <c r="B3590" s="98" t="s">
        <v>12788</v>
      </c>
      <c r="C3590" s="123" t="s">
        <v>3812</v>
      </c>
      <c r="D3590" s="98" t="s">
        <v>13667</v>
      </c>
      <c r="E3590" s="98" t="s">
        <v>13668</v>
      </c>
      <c r="F3590" s="124">
        <v>14</v>
      </c>
      <c r="G3590" s="112">
        <v>44136</v>
      </c>
      <c r="H3590" s="98"/>
      <c r="I3590" s="123" t="str">
        <f t="shared" si="56"/>
        <v>SIM</v>
      </c>
      <c r="J3590" s="123"/>
      <c r="K3590" s="123"/>
      <c r="L3590" s="123"/>
      <c r="M3590" s="98"/>
      <c r="N3590" s="118"/>
    </row>
    <row r="3591" spans="1:14" x14ac:dyDescent="0.25">
      <c r="A3591" s="130">
        <v>8144982000105</v>
      </c>
      <c r="B3591" s="98" t="s">
        <v>12789</v>
      </c>
      <c r="C3591" s="123" t="s">
        <v>3601</v>
      </c>
      <c r="D3591" s="98" t="s">
        <v>13667</v>
      </c>
      <c r="E3591" s="98" t="s">
        <v>13668</v>
      </c>
      <c r="F3591" s="124">
        <v>14</v>
      </c>
      <c r="G3591" s="112">
        <v>44136</v>
      </c>
      <c r="H3591" s="98"/>
      <c r="I3591" s="123" t="str">
        <f t="shared" si="56"/>
        <v>SIM</v>
      </c>
      <c r="J3591" s="123"/>
      <c r="K3591" s="123"/>
      <c r="L3591" s="123"/>
      <c r="M3591" s="98"/>
      <c r="N3591" s="118"/>
    </row>
    <row r="3592" spans="1:14" x14ac:dyDescent="0.25">
      <c r="A3592" s="130">
        <v>23245806000145</v>
      </c>
      <c r="B3592" s="98" t="s">
        <v>12790</v>
      </c>
      <c r="C3592" s="123" t="s">
        <v>1356</v>
      </c>
      <c r="D3592" s="98" t="s">
        <v>13667</v>
      </c>
      <c r="E3592" s="98" t="s">
        <v>13668</v>
      </c>
      <c r="F3592" s="124">
        <v>11</v>
      </c>
      <c r="G3592" s="112">
        <v>42323</v>
      </c>
      <c r="H3592" s="98"/>
      <c r="I3592" s="123" t="str">
        <f t="shared" si="56"/>
        <v>NÃO</v>
      </c>
      <c r="J3592" s="123"/>
      <c r="K3592" s="123"/>
      <c r="L3592" s="123"/>
      <c r="M3592" s="98"/>
      <c r="N3592" s="118"/>
    </row>
    <row r="3593" spans="1:14" x14ac:dyDescent="0.25">
      <c r="A3593" s="130">
        <v>1612364000195</v>
      </c>
      <c r="B3593" s="98" t="s">
        <v>12791</v>
      </c>
      <c r="C3593" s="123" t="s">
        <v>3812</v>
      </c>
      <c r="D3593" s="98" t="s">
        <v>13667</v>
      </c>
      <c r="E3593" s="98" t="s">
        <v>13668</v>
      </c>
      <c r="F3593" s="124">
        <v>11</v>
      </c>
      <c r="G3593" s="112">
        <v>38718</v>
      </c>
      <c r="H3593" s="98"/>
      <c r="I3593" s="123" t="str">
        <f t="shared" si="56"/>
        <v>NÃO</v>
      </c>
      <c r="J3593" s="123"/>
      <c r="K3593" s="123"/>
      <c r="L3593" s="123"/>
      <c r="M3593" s="98" t="s">
        <v>16411</v>
      </c>
      <c r="N3593" s="118"/>
    </row>
    <row r="3594" spans="1:14" x14ac:dyDescent="0.25">
      <c r="A3594" s="130">
        <v>18039503000136</v>
      </c>
      <c r="B3594" s="98" t="s">
        <v>12792</v>
      </c>
      <c r="C3594" s="123" t="s">
        <v>1356</v>
      </c>
      <c r="D3594" s="98" t="s">
        <v>13667</v>
      </c>
      <c r="E3594" s="98" t="s">
        <v>13668</v>
      </c>
      <c r="F3594" s="124">
        <v>11</v>
      </c>
      <c r="G3594" s="112">
        <v>43364</v>
      </c>
      <c r="H3594" s="98"/>
      <c r="I3594" s="123" t="str">
        <f t="shared" si="56"/>
        <v>NÃO</v>
      </c>
      <c r="J3594" s="123"/>
      <c r="K3594" s="123"/>
      <c r="L3594" s="123"/>
      <c r="M3594" s="98" t="s">
        <v>14711</v>
      </c>
      <c r="N3594" s="118"/>
    </row>
    <row r="3595" spans="1:14" x14ac:dyDescent="0.25">
      <c r="A3595" s="130">
        <v>41522186000126</v>
      </c>
      <c r="B3595" s="98" t="s">
        <v>12793</v>
      </c>
      <c r="C3595" s="123" t="s">
        <v>2926</v>
      </c>
      <c r="D3595" s="98" t="s">
        <v>13667</v>
      </c>
      <c r="E3595" s="98" t="s">
        <v>13668</v>
      </c>
      <c r="F3595" s="124">
        <v>11</v>
      </c>
      <c r="G3595" s="112">
        <v>42193</v>
      </c>
      <c r="H3595" s="98"/>
      <c r="I3595" s="123" t="str">
        <f t="shared" si="56"/>
        <v>NÃO</v>
      </c>
      <c r="J3595" s="123"/>
      <c r="K3595" s="123"/>
      <c r="L3595" s="123"/>
      <c r="M3595" s="98" t="s">
        <v>15617</v>
      </c>
      <c r="N3595" s="118"/>
    </row>
    <row r="3596" spans="1:14" x14ac:dyDescent="0.25">
      <c r="A3596" s="130">
        <v>11097300000157</v>
      </c>
      <c r="B3596" s="98" t="s">
        <v>12794</v>
      </c>
      <c r="C3596" s="123" t="s">
        <v>2758</v>
      </c>
      <c r="D3596" s="98" t="s">
        <v>13667</v>
      </c>
      <c r="E3596" s="98" t="s">
        <v>13668</v>
      </c>
      <c r="F3596" s="124">
        <v>11</v>
      </c>
      <c r="G3596" s="112">
        <v>41897</v>
      </c>
      <c r="H3596" s="98"/>
      <c r="I3596" s="123" t="str">
        <f t="shared" si="56"/>
        <v>NÃO</v>
      </c>
      <c r="J3596" s="123"/>
      <c r="K3596" s="123"/>
      <c r="L3596" s="123"/>
      <c r="M3596" s="98" t="s">
        <v>15445</v>
      </c>
      <c r="N3596" s="118"/>
    </row>
    <row r="3597" spans="1:14" x14ac:dyDescent="0.25">
      <c r="A3597" s="130">
        <v>12342655000127</v>
      </c>
      <c r="B3597" s="98" t="s">
        <v>12795</v>
      </c>
      <c r="C3597" s="123" t="s">
        <v>29</v>
      </c>
      <c r="D3597" s="98" t="s">
        <v>13667</v>
      </c>
      <c r="E3597" s="98" t="s">
        <v>13668</v>
      </c>
      <c r="F3597" s="124">
        <v>11</v>
      </c>
      <c r="G3597" s="112">
        <v>42453</v>
      </c>
      <c r="H3597" s="98"/>
      <c r="I3597" s="123" t="str">
        <f t="shared" si="56"/>
        <v>NÃO</v>
      </c>
      <c r="J3597" s="123"/>
      <c r="K3597" s="123"/>
      <c r="L3597" s="123"/>
      <c r="M3597" s="98" t="s">
        <v>13770</v>
      </c>
      <c r="N3597" s="118"/>
    </row>
    <row r="3598" spans="1:14" x14ac:dyDescent="0.25">
      <c r="A3598" s="130">
        <v>94577616000173</v>
      </c>
      <c r="B3598" s="98" t="s">
        <v>12796</v>
      </c>
      <c r="C3598" s="123" t="s">
        <v>3812</v>
      </c>
      <c r="D3598" s="98" t="s">
        <v>13667</v>
      </c>
      <c r="E3598" s="98" t="s">
        <v>13668</v>
      </c>
      <c r="F3598" s="124">
        <v>11.75</v>
      </c>
      <c r="G3598" s="112">
        <v>39173</v>
      </c>
      <c r="H3598" s="98"/>
      <c r="I3598" s="123" t="str">
        <f t="shared" si="56"/>
        <v>NÃO</v>
      </c>
      <c r="J3598" s="123"/>
      <c r="K3598" s="123"/>
      <c r="L3598" s="123"/>
      <c r="M3598" s="98" t="s">
        <v>16415</v>
      </c>
      <c r="N3598" s="118"/>
    </row>
    <row r="3599" spans="1:14" x14ac:dyDescent="0.25">
      <c r="A3599" s="130">
        <v>87612537000190</v>
      </c>
      <c r="B3599" s="98" t="s">
        <v>12797</v>
      </c>
      <c r="C3599" s="123" t="s">
        <v>3812</v>
      </c>
      <c r="D3599" s="98" t="s">
        <v>13667</v>
      </c>
      <c r="E3599" s="98" t="s">
        <v>13668</v>
      </c>
      <c r="F3599" s="124">
        <v>11</v>
      </c>
      <c r="G3599" s="112">
        <v>38496</v>
      </c>
      <c r="H3599" s="98"/>
      <c r="I3599" s="123" t="str">
        <f t="shared" si="56"/>
        <v>NÃO</v>
      </c>
      <c r="J3599" s="123"/>
      <c r="K3599" s="123"/>
      <c r="L3599" s="123"/>
      <c r="M3599" s="98"/>
      <c r="N3599" s="118"/>
    </row>
    <row r="3600" spans="1:14" x14ac:dyDescent="0.25">
      <c r="A3600" s="130">
        <v>1612478000135</v>
      </c>
      <c r="B3600" s="98" t="s">
        <v>12798</v>
      </c>
      <c r="C3600" s="123" t="s">
        <v>1356</v>
      </c>
      <c r="D3600" s="98" t="s">
        <v>13667</v>
      </c>
      <c r="E3600" s="98" t="s">
        <v>13668</v>
      </c>
      <c r="F3600" s="124">
        <v>11</v>
      </c>
      <c r="G3600" s="112">
        <v>41543</v>
      </c>
      <c r="H3600" s="98"/>
      <c r="I3600" s="123" t="str">
        <f t="shared" si="56"/>
        <v>NÃO</v>
      </c>
      <c r="J3600" s="123"/>
      <c r="K3600" s="123"/>
      <c r="L3600" s="123"/>
      <c r="M3600" s="98" t="s">
        <v>14713</v>
      </c>
      <c r="N3600" s="118"/>
    </row>
    <row r="3601" spans="1:14" x14ac:dyDescent="0.25">
      <c r="A3601" s="130">
        <v>76995448000154</v>
      </c>
      <c r="B3601" s="98" t="s">
        <v>12799</v>
      </c>
      <c r="C3601" s="123" t="s">
        <v>3143</v>
      </c>
      <c r="D3601" s="98" t="s">
        <v>13667</v>
      </c>
      <c r="E3601" s="98" t="s">
        <v>13668</v>
      </c>
      <c r="F3601" s="124">
        <v>11</v>
      </c>
      <c r="G3601" s="112">
        <v>43313</v>
      </c>
      <c r="H3601" s="98"/>
      <c r="I3601" s="123" t="str">
        <f t="shared" si="56"/>
        <v>NÃO</v>
      </c>
      <c r="J3601" s="123"/>
      <c r="K3601" s="123"/>
      <c r="L3601" s="123"/>
      <c r="M3601" s="98" t="s">
        <v>15852</v>
      </c>
      <c r="N3601" s="118"/>
    </row>
    <row r="3602" spans="1:14" x14ac:dyDescent="0.25">
      <c r="A3602" s="130">
        <v>9084815000170</v>
      </c>
      <c r="B3602" s="98" t="s">
        <v>12800</v>
      </c>
      <c r="C3602" s="123" t="s">
        <v>2554</v>
      </c>
      <c r="D3602" s="98" t="s">
        <v>13667</v>
      </c>
      <c r="E3602" s="98" t="s">
        <v>13668</v>
      </c>
      <c r="F3602" s="124">
        <v>11</v>
      </c>
      <c r="G3602" s="112">
        <v>41390</v>
      </c>
      <c r="H3602" s="98"/>
      <c r="I3602" s="123" t="str">
        <f t="shared" si="56"/>
        <v>NÃO</v>
      </c>
      <c r="J3602" s="123"/>
      <c r="K3602" s="123"/>
      <c r="L3602" s="123"/>
      <c r="M3602" s="98" t="s">
        <v>15184</v>
      </c>
      <c r="N3602" s="118"/>
    </row>
    <row r="3603" spans="1:14" x14ac:dyDescent="0.25">
      <c r="A3603" s="130">
        <v>18602011000107</v>
      </c>
      <c r="B3603" s="98" t="s">
        <v>12801</v>
      </c>
      <c r="C3603" s="123" t="s">
        <v>1356</v>
      </c>
      <c r="D3603" s="98" t="s">
        <v>13667</v>
      </c>
      <c r="E3603" s="98" t="s">
        <v>13668</v>
      </c>
      <c r="F3603" s="124">
        <v>11</v>
      </c>
      <c r="G3603" s="112">
        <v>38744</v>
      </c>
      <c r="H3603" s="98"/>
      <c r="I3603" s="123" t="str">
        <f t="shared" si="56"/>
        <v>NÃO</v>
      </c>
      <c r="J3603" s="123"/>
      <c r="K3603" s="123"/>
      <c r="L3603" s="123"/>
      <c r="M3603" s="98"/>
      <c r="N3603" s="118"/>
    </row>
    <row r="3604" spans="1:14" x14ac:dyDescent="0.25">
      <c r="A3604" s="130">
        <v>18468033000126</v>
      </c>
      <c r="B3604" s="98" t="s">
        <v>12802</v>
      </c>
      <c r="C3604" s="123" t="s">
        <v>1356</v>
      </c>
      <c r="D3604" s="98" t="s">
        <v>13667</v>
      </c>
      <c r="E3604" s="98" t="s">
        <v>13668</v>
      </c>
      <c r="F3604" s="124">
        <v>11</v>
      </c>
      <c r="G3604" s="112">
        <v>38777</v>
      </c>
      <c r="H3604" s="98"/>
      <c r="I3604" s="123" t="str">
        <f t="shared" si="56"/>
        <v>NÃO</v>
      </c>
      <c r="J3604" s="123"/>
      <c r="K3604" s="123"/>
      <c r="L3604" s="123"/>
      <c r="M3604" s="98" t="s">
        <v>14718</v>
      </c>
      <c r="N3604" s="118"/>
    </row>
    <row r="3605" spans="1:14" x14ac:dyDescent="0.25">
      <c r="A3605" s="130">
        <v>8349078000128</v>
      </c>
      <c r="B3605" s="98" t="s">
        <v>12803</v>
      </c>
      <c r="C3605" s="123" t="s">
        <v>3601</v>
      </c>
      <c r="D3605" s="98" t="s">
        <v>13667</v>
      </c>
      <c r="E3605" s="98" t="s">
        <v>13668</v>
      </c>
      <c r="F3605" s="124">
        <v>11</v>
      </c>
      <c r="G3605" s="112">
        <v>41312</v>
      </c>
      <c r="H3605" s="98"/>
      <c r="I3605" s="123" t="str">
        <f t="shared" si="56"/>
        <v>NÃO</v>
      </c>
      <c r="J3605" s="123"/>
      <c r="K3605" s="123"/>
      <c r="L3605" s="123"/>
      <c r="M3605" s="98" t="s">
        <v>16106</v>
      </c>
      <c r="N3605" s="118"/>
    </row>
    <row r="3606" spans="1:14" x14ac:dyDescent="0.25">
      <c r="A3606" s="130">
        <v>31844889000117</v>
      </c>
      <c r="B3606" s="98" t="s">
        <v>12804</v>
      </c>
      <c r="C3606" s="123" t="s">
        <v>3513</v>
      </c>
      <c r="D3606" s="98" t="s">
        <v>13667</v>
      </c>
      <c r="E3606" s="98" t="s">
        <v>13668</v>
      </c>
      <c r="F3606" s="124">
        <v>14</v>
      </c>
      <c r="G3606" s="112">
        <v>44025</v>
      </c>
      <c r="H3606" s="98"/>
      <c r="I3606" s="123" t="str">
        <f t="shared" si="56"/>
        <v>SIM</v>
      </c>
      <c r="J3606" s="123"/>
      <c r="K3606" s="123"/>
      <c r="L3606" s="123"/>
      <c r="M3606" s="98"/>
      <c r="N3606" s="118"/>
    </row>
    <row r="3607" spans="1:14" x14ac:dyDescent="0.25">
      <c r="A3607" s="130">
        <v>45751435000106</v>
      </c>
      <c r="B3607" s="98" t="s">
        <v>12805</v>
      </c>
      <c r="C3607" s="123" t="s">
        <v>4626</v>
      </c>
      <c r="D3607" s="98" t="s">
        <v>13667</v>
      </c>
      <c r="E3607" s="98" t="s">
        <v>13668</v>
      </c>
      <c r="F3607" s="124">
        <v>14</v>
      </c>
      <c r="G3607" s="112">
        <v>44044</v>
      </c>
      <c r="H3607" s="98"/>
      <c r="I3607" s="123" t="str">
        <f t="shared" si="56"/>
        <v>SIM</v>
      </c>
      <c r="J3607" s="123"/>
      <c r="K3607" s="123"/>
      <c r="L3607" s="123"/>
      <c r="M3607" s="98"/>
      <c r="N3607" s="118"/>
    </row>
    <row r="3608" spans="1:14" x14ac:dyDescent="0.25">
      <c r="A3608" s="130">
        <v>8945727000153</v>
      </c>
      <c r="B3608" s="98" t="s">
        <v>12806</v>
      </c>
      <c r="C3608" s="123" t="s">
        <v>2554</v>
      </c>
      <c r="D3608" s="98" t="s">
        <v>13667</v>
      </c>
      <c r="E3608" s="98" t="s">
        <v>13668</v>
      </c>
      <c r="F3608" s="124">
        <v>11</v>
      </c>
      <c r="G3608" s="112">
        <v>40683</v>
      </c>
      <c r="H3608" s="98"/>
      <c r="I3608" s="123" t="str">
        <f t="shared" si="56"/>
        <v>NÃO</v>
      </c>
      <c r="J3608" s="123"/>
      <c r="K3608" s="123"/>
      <c r="L3608" s="123"/>
      <c r="M3608" s="98" t="s">
        <v>15186</v>
      </c>
      <c r="N3608" s="118"/>
    </row>
    <row r="3609" spans="1:14" x14ac:dyDescent="0.25">
      <c r="A3609" s="130">
        <v>10408839000117</v>
      </c>
      <c r="B3609" s="98" t="s">
        <v>12807</v>
      </c>
      <c r="C3609" s="123" t="s">
        <v>2758</v>
      </c>
      <c r="D3609" s="98" t="s">
        <v>13667</v>
      </c>
      <c r="E3609" s="98" t="s">
        <v>13668</v>
      </c>
      <c r="F3609" s="124">
        <v>11</v>
      </c>
      <c r="G3609" s="112">
        <v>41548</v>
      </c>
      <c r="H3609" s="98"/>
      <c r="I3609" s="123" t="str">
        <f t="shared" si="56"/>
        <v>NÃO</v>
      </c>
      <c r="J3609" s="123"/>
      <c r="K3609" s="123"/>
      <c r="L3609" s="123"/>
      <c r="M3609" s="98" t="s">
        <v>15450</v>
      </c>
      <c r="N3609" s="118"/>
    </row>
    <row r="3610" spans="1:14" x14ac:dyDescent="0.25">
      <c r="A3610" s="130">
        <v>6553796000196</v>
      </c>
      <c r="B3610" s="98" t="s">
        <v>12808</v>
      </c>
      <c r="C3610" s="123" t="s">
        <v>2926</v>
      </c>
      <c r="D3610" s="98" t="s">
        <v>13667</v>
      </c>
      <c r="E3610" s="98" t="s">
        <v>13668</v>
      </c>
      <c r="F3610" s="124">
        <v>11</v>
      </c>
      <c r="G3610" s="112">
        <v>41108</v>
      </c>
      <c r="H3610" s="98"/>
      <c r="I3610" s="123" t="str">
        <f t="shared" si="56"/>
        <v>NÃO</v>
      </c>
      <c r="J3610" s="123"/>
      <c r="K3610" s="123"/>
      <c r="L3610" s="123"/>
      <c r="M3610" s="98" t="s">
        <v>15619</v>
      </c>
      <c r="N3610" s="118"/>
    </row>
    <row r="3611" spans="1:14" x14ac:dyDescent="0.25">
      <c r="A3611" s="130">
        <v>18307447000173</v>
      </c>
      <c r="B3611" s="98" t="s">
        <v>12809</v>
      </c>
      <c r="C3611" s="123" t="s">
        <v>1356</v>
      </c>
      <c r="D3611" s="98" t="s">
        <v>13667</v>
      </c>
      <c r="E3611" s="98" t="s">
        <v>13668</v>
      </c>
      <c r="F3611" s="124">
        <v>11</v>
      </c>
      <c r="G3611" s="112">
        <v>39254</v>
      </c>
      <c r="H3611" s="98"/>
      <c r="I3611" s="123" t="str">
        <f t="shared" si="56"/>
        <v>NÃO</v>
      </c>
      <c r="J3611" s="123"/>
      <c r="K3611" s="123"/>
      <c r="L3611" s="123"/>
      <c r="M3611" s="98" t="s">
        <v>14721</v>
      </c>
      <c r="N3611" s="118"/>
    </row>
    <row r="3612" spans="1:14" x14ac:dyDescent="0.25">
      <c r="A3612" s="130">
        <v>45150166000122</v>
      </c>
      <c r="B3612" s="98" t="s">
        <v>12810</v>
      </c>
      <c r="C3612" s="123" t="s">
        <v>4626</v>
      </c>
      <c r="D3612" s="98" t="s">
        <v>13667</v>
      </c>
      <c r="E3612" s="98" t="s">
        <v>13668</v>
      </c>
      <c r="F3612" s="124">
        <v>11</v>
      </c>
      <c r="G3612" s="112">
        <v>39792</v>
      </c>
      <c r="H3612" s="98"/>
      <c r="I3612" s="123" t="str">
        <f t="shared" si="56"/>
        <v>NÃO</v>
      </c>
      <c r="J3612" s="123"/>
      <c r="K3612" s="123"/>
      <c r="L3612" s="123"/>
      <c r="M3612" s="98"/>
      <c r="N3612" s="118"/>
    </row>
    <row r="3613" spans="1:14" x14ac:dyDescent="0.25">
      <c r="A3613" s="130">
        <v>12335030000138</v>
      </c>
      <c r="B3613" s="98" t="s">
        <v>12811</v>
      </c>
      <c r="C3613" s="123" t="s">
        <v>29</v>
      </c>
      <c r="D3613" s="98" t="s">
        <v>13667</v>
      </c>
      <c r="E3613" s="98" t="s">
        <v>13668</v>
      </c>
      <c r="F3613" s="124">
        <v>11</v>
      </c>
      <c r="G3613" s="112">
        <v>40494</v>
      </c>
      <c r="H3613" s="98"/>
      <c r="I3613" s="123" t="str">
        <f t="shared" si="56"/>
        <v>NÃO</v>
      </c>
      <c r="J3613" s="123"/>
      <c r="K3613" s="123"/>
      <c r="L3613" s="123"/>
      <c r="M3613" s="98"/>
      <c r="N3613" s="118"/>
    </row>
    <row r="3614" spans="1:14" x14ac:dyDescent="0.25">
      <c r="A3614" s="130">
        <v>91693317000106</v>
      </c>
      <c r="B3614" s="98" t="s">
        <v>12812</v>
      </c>
      <c r="C3614" s="123" t="s">
        <v>3812</v>
      </c>
      <c r="D3614" s="98" t="s">
        <v>13667</v>
      </c>
      <c r="E3614" s="98" t="s">
        <v>13668</v>
      </c>
      <c r="F3614" s="124">
        <v>11</v>
      </c>
      <c r="G3614" s="112">
        <v>42705</v>
      </c>
      <c r="H3614" s="98"/>
      <c r="I3614" s="123" t="str">
        <f t="shared" si="56"/>
        <v>NÃO</v>
      </c>
      <c r="J3614" s="123"/>
      <c r="K3614" s="123"/>
      <c r="L3614" s="123"/>
      <c r="M3614" s="98" t="s">
        <v>16418</v>
      </c>
      <c r="N3614" s="118"/>
    </row>
    <row r="3615" spans="1:14" x14ac:dyDescent="0.25">
      <c r="A3615" s="130">
        <v>75370148000117</v>
      </c>
      <c r="B3615" s="98" t="s">
        <v>12813</v>
      </c>
      <c r="C3615" s="123" t="s">
        <v>3143</v>
      </c>
      <c r="D3615" s="98" t="s">
        <v>13667</v>
      </c>
      <c r="E3615" s="98" t="s">
        <v>13668</v>
      </c>
      <c r="F3615" s="124">
        <v>11</v>
      </c>
      <c r="G3615" s="112">
        <v>41325</v>
      </c>
      <c r="H3615" s="98"/>
      <c r="I3615" s="123" t="str">
        <f t="shared" si="56"/>
        <v>NÃO</v>
      </c>
      <c r="J3615" s="123"/>
      <c r="K3615" s="123"/>
      <c r="L3615" s="123"/>
      <c r="M3615" s="98" t="s">
        <v>15853</v>
      </c>
      <c r="N3615" s="118"/>
    </row>
    <row r="3616" spans="1:14" x14ac:dyDescent="0.25">
      <c r="A3616" s="130">
        <v>10106227000170</v>
      </c>
      <c r="B3616" s="98" t="s">
        <v>12814</v>
      </c>
      <c r="C3616" s="123" t="s">
        <v>2758</v>
      </c>
      <c r="D3616" s="98" t="s">
        <v>13667</v>
      </c>
      <c r="E3616" s="98" t="s">
        <v>13668</v>
      </c>
      <c r="F3616" s="124">
        <v>11</v>
      </c>
      <c r="G3616" s="112">
        <v>38878</v>
      </c>
      <c r="H3616" s="98"/>
      <c r="I3616" s="123" t="str">
        <f t="shared" si="56"/>
        <v>NÃO</v>
      </c>
      <c r="J3616" s="123"/>
      <c r="K3616" s="123"/>
      <c r="L3616" s="123"/>
      <c r="M3616" s="98" t="s">
        <v>15453</v>
      </c>
      <c r="N3616" s="118"/>
    </row>
    <row r="3617" spans="1:14" x14ac:dyDescent="0.25">
      <c r="A3617" s="130">
        <v>8740466000135</v>
      </c>
      <c r="B3617" s="98" t="s">
        <v>12815</v>
      </c>
      <c r="C3617" s="123" t="s">
        <v>2554</v>
      </c>
      <c r="D3617" s="98" t="s">
        <v>13667</v>
      </c>
      <c r="E3617" s="98" t="s">
        <v>13668</v>
      </c>
      <c r="F3617" s="124">
        <v>11</v>
      </c>
      <c r="G3617" s="112">
        <v>38626</v>
      </c>
      <c r="H3617" s="98"/>
      <c r="I3617" s="123" t="str">
        <f t="shared" si="56"/>
        <v>NÃO</v>
      </c>
      <c r="J3617" s="123"/>
      <c r="K3617" s="123"/>
      <c r="L3617" s="123"/>
      <c r="M3617" s="98"/>
      <c r="N3617" s="118"/>
    </row>
    <row r="3618" spans="1:14" x14ac:dyDescent="0.25">
      <c r="A3618" s="130">
        <v>4219099000178</v>
      </c>
      <c r="B3618" s="98" t="s">
        <v>12816</v>
      </c>
      <c r="C3618" s="123" t="s">
        <v>3812</v>
      </c>
      <c r="D3618" s="98" t="s">
        <v>13667</v>
      </c>
      <c r="E3618" s="98" t="s">
        <v>13668</v>
      </c>
      <c r="F3618" s="124">
        <v>14</v>
      </c>
      <c r="G3618" s="112">
        <v>43983</v>
      </c>
      <c r="H3618" s="98"/>
      <c r="I3618" s="123" t="str">
        <f t="shared" si="56"/>
        <v>SIM</v>
      </c>
      <c r="J3618" s="123"/>
      <c r="K3618" s="123"/>
      <c r="L3618" s="123"/>
      <c r="M3618" s="98"/>
      <c r="N3618" s="118"/>
    </row>
    <row r="3619" spans="1:14" x14ac:dyDescent="0.25">
      <c r="A3619" s="130">
        <v>9072455000197</v>
      </c>
      <c r="B3619" s="98" t="s">
        <v>12817</v>
      </c>
      <c r="C3619" s="123" t="s">
        <v>2554</v>
      </c>
      <c r="D3619" s="98" t="s">
        <v>13667</v>
      </c>
      <c r="E3619" s="98" t="s">
        <v>13668</v>
      </c>
      <c r="F3619" s="124">
        <v>11</v>
      </c>
      <c r="G3619" s="112">
        <v>41528</v>
      </c>
      <c r="H3619" s="98"/>
      <c r="I3619" s="123" t="str">
        <f t="shared" si="56"/>
        <v>NÃO</v>
      </c>
      <c r="J3619" s="123"/>
      <c r="K3619" s="123"/>
      <c r="L3619" s="123"/>
      <c r="M3619" s="98" t="s">
        <v>15190</v>
      </c>
      <c r="N3619" s="118"/>
    </row>
    <row r="3620" spans="1:14" x14ac:dyDescent="0.25">
      <c r="A3620" s="130">
        <v>25209156000108</v>
      </c>
      <c r="B3620" s="98" t="s">
        <v>12818</v>
      </c>
      <c r="C3620" s="123" t="s">
        <v>1356</v>
      </c>
      <c r="D3620" s="98" t="s">
        <v>13667</v>
      </c>
      <c r="E3620" s="98" t="s">
        <v>13668</v>
      </c>
      <c r="F3620" s="124">
        <v>14</v>
      </c>
      <c r="G3620" s="112">
        <v>44013</v>
      </c>
      <c r="H3620" s="98"/>
      <c r="I3620" s="123" t="str">
        <f t="shared" si="56"/>
        <v>SIM</v>
      </c>
      <c r="J3620" s="123"/>
      <c r="K3620" s="123"/>
      <c r="L3620" s="123"/>
      <c r="M3620" s="98"/>
      <c r="N3620" s="118"/>
    </row>
    <row r="3621" spans="1:14" x14ac:dyDescent="0.25">
      <c r="A3621" s="130">
        <v>6184253000149</v>
      </c>
      <c r="B3621" s="98" t="s">
        <v>12819</v>
      </c>
      <c r="C3621" s="123" t="s">
        <v>1142</v>
      </c>
      <c r="D3621" s="98" t="s">
        <v>13667</v>
      </c>
      <c r="E3621" s="98" t="s">
        <v>13668</v>
      </c>
      <c r="F3621" s="124">
        <v>11</v>
      </c>
      <c r="G3621" s="112">
        <v>41542</v>
      </c>
      <c r="H3621" s="98"/>
      <c r="I3621" s="123" t="str">
        <f t="shared" si="56"/>
        <v>NÃO</v>
      </c>
      <c r="J3621" s="123"/>
      <c r="K3621" s="123"/>
      <c r="L3621" s="123"/>
      <c r="M3621" s="98" t="s">
        <v>14432</v>
      </c>
      <c r="N3621" s="118"/>
    </row>
    <row r="3622" spans="1:14" x14ac:dyDescent="0.25">
      <c r="A3622" s="130">
        <v>18140335000170</v>
      </c>
      <c r="B3622" s="98" t="s">
        <v>12820</v>
      </c>
      <c r="C3622" s="123" t="s">
        <v>1356</v>
      </c>
      <c r="D3622" s="98" t="s">
        <v>13667</v>
      </c>
      <c r="E3622" s="98" t="s">
        <v>13668</v>
      </c>
      <c r="F3622" s="124">
        <v>11</v>
      </c>
      <c r="G3622" s="112">
        <v>43101</v>
      </c>
      <c r="H3622" s="98"/>
      <c r="I3622" s="123" t="str">
        <f t="shared" si="56"/>
        <v>NÃO</v>
      </c>
      <c r="J3622" s="123"/>
      <c r="K3622" s="123"/>
      <c r="L3622" s="123"/>
      <c r="M3622" s="98" t="s">
        <v>14725</v>
      </c>
      <c r="N3622" s="118"/>
    </row>
    <row r="3623" spans="1:14" x14ac:dyDescent="0.25">
      <c r="A3623" s="130">
        <v>28539872000141</v>
      </c>
      <c r="B3623" s="98" t="s">
        <v>12821</v>
      </c>
      <c r="C3623" s="123" t="s">
        <v>821</v>
      </c>
      <c r="D3623" s="98" t="s">
        <v>13667</v>
      </c>
      <c r="E3623" s="98" t="s">
        <v>13668</v>
      </c>
      <c r="F3623" s="124">
        <v>11</v>
      </c>
      <c r="G3623" s="112">
        <v>43074</v>
      </c>
      <c r="H3623" s="98"/>
      <c r="I3623" s="123" t="str">
        <f t="shared" si="56"/>
        <v>NÃO</v>
      </c>
      <c r="J3623" s="123"/>
      <c r="K3623" s="123"/>
      <c r="L3623" s="123"/>
      <c r="M3623" s="98" t="s">
        <v>14099</v>
      </c>
      <c r="N3623" s="118"/>
    </row>
    <row r="3624" spans="1:14" x14ac:dyDescent="0.25">
      <c r="A3624" s="130">
        <v>6553929000124</v>
      </c>
      <c r="B3624" s="98" t="s">
        <v>12822</v>
      </c>
      <c r="C3624" s="123" t="s">
        <v>2926</v>
      </c>
      <c r="D3624" s="98" t="s">
        <v>13667</v>
      </c>
      <c r="E3624" s="98" t="s">
        <v>13668</v>
      </c>
      <c r="F3624" s="124">
        <v>11</v>
      </c>
      <c r="G3624" s="112">
        <v>40988</v>
      </c>
      <c r="H3624" s="98"/>
      <c r="I3624" s="123" t="str">
        <f t="shared" si="56"/>
        <v>NÃO</v>
      </c>
      <c r="J3624" s="123"/>
      <c r="K3624" s="123"/>
      <c r="L3624" s="123"/>
      <c r="M3624" s="98" t="s">
        <v>15622</v>
      </c>
      <c r="N3624" s="118"/>
    </row>
    <row r="3625" spans="1:14" x14ac:dyDescent="0.25">
      <c r="A3625" s="130">
        <v>3238631000131</v>
      </c>
      <c r="B3625" s="98" t="s">
        <v>12823</v>
      </c>
      <c r="C3625" s="123" t="s">
        <v>2274</v>
      </c>
      <c r="D3625" s="98" t="s">
        <v>13667</v>
      </c>
      <c r="E3625" s="98" t="s">
        <v>13668</v>
      </c>
      <c r="F3625" s="124">
        <v>11</v>
      </c>
      <c r="G3625" s="112">
        <v>38778</v>
      </c>
      <c r="H3625" s="98"/>
      <c r="I3625" s="123" t="str">
        <f t="shared" si="56"/>
        <v>NÃO</v>
      </c>
      <c r="J3625" s="123"/>
      <c r="K3625" s="123"/>
      <c r="L3625" s="123"/>
      <c r="M3625" s="98" t="s">
        <v>15005</v>
      </c>
      <c r="N3625" s="118"/>
    </row>
    <row r="3626" spans="1:14" x14ac:dyDescent="0.25">
      <c r="A3626" s="130">
        <v>87566188000118</v>
      </c>
      <c r="B3626" s="98" t="s">
        <v>12824</v>
      </c>
      <c r="C3626" s="123" t="s">
        <v>3812</v>
      </c>
      <c r="D3626" s="98" t="s">
        <v>13667</v>
      </c>
      <c r="E3626" s="98" t="s">
        <v>13668</v>
      </c>
      <c r="F3626" s="124">
        <v>14</v>
      </c>
      <c r="G3626" s="112">
        <v>44044</v>
      </c>
      <c r="H3626" s="98"/>
      <c r="I3626" s="123" t="str">
        <f t="shared" si="56"/>
        <v>SIM</v>
      </c>
      <c r="J3626" s="123"/>
      <c r="K3626" s="123"/>
      <c r="L3626" s="123"/>
      <c r="M3626" s="98"/>
      <c r="N3626" s="118"/>
    </row>
    <row r="3627" spans="1:14" x14ac:dyDescent="0.25">
      <c r="A3627" s="130">
        <v>87455531000157</v>
      </c>
      <c r="B3627" s="98" t="s">
        <v>12825</v>
      </c>
      <c r="C3627" s="123" t="s">
        <v>3812</v>
      </c>
      <c r="D3627" s="98" t="s">
        <v>13667</v>
      </c>
      <c r="E3627" s="98" t="s">
        <v>13668</v>
      </c>
      <c r="F3627" s="124">
        <v>14</v>
      </c>
      <c r="G3627" s="112">
        <v>43983</v>
      </c>
      <c r="H3627" s="98"/>
      <c r="I3627" s="123" t="str">
        <f t="shared" si="56"/>
        <v>SIM</v>
      </c>
      <c r="J3627" s="123"/>
      <c r="K3627" s="123"/>
      <c r="L3627" s="123"/>
      <c r="M3627" s="98"/>
      <c r="N3627" s="118"/>
    </row>
    <row r="3628" spans="1:14" x14ac:dyDescent="0.25">
      <c r="A3628" s="130">
        <v>12243697000100</v>
      </c>
      <c r="B3628" s="98" t="s">
        <v>12826</v>
      </c>
      <c r="C3628" s="123" t="s">
        <v>29</v>
      </c>
      <c r="D3628" s="98" t="s">
        <v>13667</v>
      </c>
      <c r="E3628" s="98" t="s">
        <v>13668</v>
      </c>
      <c r="F3628" s="124">
        <v>11</v>
      </c>
      <c r="G3628" s="112">
        <v>43172</v>
      </c>
      <c r="H3628" s="98"/>
      <c r="I3628" s="123" t="str">
        <f t="shared" si="56"/>
        <v>NÃO</v>
      </c>
      <c r="J3628" s="123"/>
      <c r="K3628" s="123"/>
      <c r="L3628" s="123"/>
      <c r="M3628" s="98" t="s">
        <v>13775</v>
      </c>
      <c r="N3628" s="118"/>
    </row>
    <row r="3629" spans="1:14" x14ac:dyDescent="0.25">
      <c r="A3629" s="130">
        <v>18313874000164</v>
      </c>
      <c r="B3629" s="98" t="s">
        <v>12827</v>
      </c>
      <c r="C3629" s="123" t="s">
        <v>1356</v>
      </c>
      <c r="D3629" s="98" t="s">
        <v>13667</v>
      </c>
      <c r="E3629" s="98" t="s">
        <v>13668</v>
      </c>
      <c r="F3629" s="124">
        <v>14</v>
      </c>
      <c r="G3629" s="112">
        <v>44061</v>
      </c>
      <c r="H3629" s="98"/>
      <c r="I3629" s="123" t="str">
        <f t="shared" si="56"/>
        <v>SIM</v>
      </c>
      <c r="J3629" s="123"/>
      <c r="K3629" s="123"/>
      <c r="L3629" s="123"/>
      <c r="M3629" s="98"/>
      <c r="N3629" s="118"/>
    </row>
    <row r="3630" spans="1:14" x14ac:dyDescent="0.25">
      <c r="A3630" s="130">
        <v>18301051000119</v>
      </c>
      <c r="B3630" s="98" t="s">
        <v>12828</v>
      </c>
      <c r="C3630" s="123" t="s">
        <v>1356</v>
      </c>
      <c r="D3630" s="98" t="s">
        <v>13667</v>
      </c>
      <c r="E3630" s="98" t="s">
        <v>13668</v>
      </c>
      <c r="F3630" s="124">
        <v>14</v>
      </c>
      <c r="G3630" s="112">
        <v>43925</v>
      </c>
      <c r="H3630" s="98"/>
      <c r="I3630" s="123" t="str">
        <f t="shared" si="56"/>
        <v>SIM</v>
      </c>
      <c r="J3630" s="123"/>
      <c r="K3630" s="123"/>
      <c r="L3630" s="123"/>
      <c r="M3630" s="98"/>
      <c r="N3630" s="118"/>
    </row>
    <row r="3631" spans="1:14" x14ac:dyDescent="0.25">
      <c r="A3631" s="130">
        <v>18140772000194</v>
      </c>
      <c r="B3631" s="98" t="s">
        <v>12829</v>
      </c>
      <c r="C3631" s="123" t="s">
        <v>1356</v>
      </c>
      <c r="D3631" s="98" t="s">
        <v>13667</v>
      </c>
      <c r="E3631" s="98" t="s">
        <v>13668</v>
      </c>
      <c r="F3631" s="124">
        <v>11</v>
      </c>
      <c r="G3631" s="112">
        <v>38761</v>
      </c>
      <c r="H3631" s="98"/>
      <c r="I3631" s="123" t="str">
        <f t="shared" si="56"/>
        <v>NÃO</v>
      </c>
      <c r="J3631" s="123"/>
      <c r="K3631" s="123"/>
      <c r="L3631" s="123"/>
      <c r="M3631" s="98" t="s">
        <v>14729</v>
      </c>
      <c r="N3631" s="118"/>
    </row>
    <row r="3632" spans="1:14" x14ac:dyDescent="0.25">
      <c r="A3632" s="130">
        <v>18244343000167</v>
      </c>
      <c r="B3632" s="98" t="s">
        <v>12830</v>
      </c>
      <c r="C3632" s="123" t="s">
        <v>1356</v>
      </c>
      <c r="D3632" s="98" t="s">
        <v>13667</v>
      </c>
      <c r="E3632" s="98" t="s">
        <v>13668</v>
      </c>
      <c r="F3632" s="124">
        <v>14</v>
      </c>
      <c r="G3632" s="112">
        <v>44105</v>
      </c>
      <c r="H3632" s="98"/>
      <c r="I3632" s="123" t="str">
        <f t="shared" si="56"/>
        <v>SIM</v>
      </c>
      <c r="J3632" s="123"/>
      <c r="K3632" s="123"/>
      <c r="L3632" s="123"/>
      <c r="M3632" s="98"/>
      <c r="N3632" s="118"/>
    </row>
    <row r="3633" spans="1:14" x14ac:dyDescent="0.25">
      <c r="A3633" s="130">
        <v>1612444000140</v>
      </c>
      <c r="B3633" s="98" t="s">
        <v>12831</v>
      </c>
      <c r="C3633" s="123" t="s">
        <v>3143</v>
      </c>
      <c r="D3633" s="98" t="s">
        <v>13667</v>
      </c>
      <c r="E3633" s="98" t="s">
        <v>13668</v>
      </c>
      <c r="F3633" s="124">
        <v>11</v>
      </c>
      <c r="G3633" s="112">
        <v>40218</v>
      </c>
      <c r="H3633" s="98"/>
      <c r="I3633" s="123" t="str">
        <f t="shared" si="56"/>
        <v>NÃO</v>
      </c>
      <c r="J3633" s="123"/>
      <c r="K3633" s="123"/>
      <c r="L3633" s="123"/>
      <c r="M3633" s="98" t="s">
        <v>13534</v>
      </c>
      <c r="N3633" s="118"/>
    </row>
    <row r="3634" spans="1:14" x14ac:dyDescent="0.25">
      <c r="A3634" s="130">
        <v>81478133000170</v>
      </c>
      <c r="B3634" s="98" t="s">
        <v>12832</v>
      </c>
      <c r="C3634" s="123" t="s">
        <v>3143</v>
      </c>
      <c r="D3634" s="98" t="s">
        <v>13667</v>
      </c>
      <c r="E3634" s="98" t="s">
        <v>13668</v>
      </c>
      <c r="F3634" s="124">
        <v>11</v>
      </c>
      <c r="G3634" s="112">
        <v>42314</v>
      </c>
      <c r="H3634" s="98"/>
      <c r="I3634" s="123" t="str">
        <f t="shared" si="56"/>
        <v>NÃO</v>
      </c>
      <c r="J3634" s="123"/>
      <c r="K3634" s="123"/>
      <c r="L3634" s="123"/>
      <c r="M3634" s="98" t="s">
        <v>15856</v>
      </c>
      <c r="N3634" s="118"/>
    </row>
    <row r="3635" spans="1:14" x14ac:dyDescent="0.25">
      <c r="A3635" s="130">
        <v>46578514000120</v>
      </c>
      <c r="B3635" s="98" t="s">
        <v>12833</v>
      </c>
      <c r="C3635" s="123" t="s">
        <v>4626</v>
      </c>
      <c r="D3635" s="98" t="s">
        <v>13667</v>
      </c>
      <c r="E3635" s="98" t="s">
        <v>13668</v>
      </c>
      <c r="F3635" s="124">
        <v>11</v>
      </c>
      <c r="G3635" s="112">
        <v>38626</v>
      </c>
      <c r="H3635" s="98"/>
      <c r="I3635" s="123" t="str">
        <f t="shared" si="56"/>
        <v>NÃO</v>
      </c>
      <c r="J3635" s="123"/>
      <c r="K3635" s="123"/>
      <c r="L3635" s="123"/>
      <c r="M3635" s="98" t="s">
        <v>16874</v>
      </c>
      <c r="N3635" s="118"/>
    </row>
    <row r="3636" spans="1:14" x14ac:dyDescent="0.25">
      <c r="A3636" s="130">
        <v>10264406000135</v>
      </c>
      <c r="B3636" s="98" t="s">
        <v>12834</v>
      </c>
      <c r="C3636" s="123" t="s">
        <v>2758</v>
      </c>
      <c r="D3636" s="98" t="s">
        <v>13667</v>
      </c>
      <c r="E3636" s="98" t="s">
        <v>13668</v>
      </c>
      <c r="F3636" s="124">
        <v>11</v>
      </c>
      <c r="G3636" s="112">
        <v>38235</v>
      </c>
      <c r="H3636" s="98"/>
      <c r="I3636" s="123" t="str">
        <f t="shared" si="56"/>
        <v>NÃO</v>
      </c>
      <c r="J3636" s="123"/>
      <c r="K3636" s="123"/>
      <c r="L3636" s="123"/>
      <c r="M3636" s="98" t="s">
        <v>15455</v>
      </c>
      <c r="N3636" s="118"/>
    </row>
    <row r="3637" spans="1:14" x14ac:dyDescent="0.25">
      <c r="A3637" s="130">
        <v>10358190000177</v>
      </c>
      <c r="B3637" s="98" t="s">
        <v>12835</v>
      </c>
      <c r="C3637" s="123" t="s">
        <v>2758</v>
      </c>
      <c r="D3637" s="98" t="s">
        <v>13667</v>
      </c>
      <c r="E3637" s="98" t="s">
        <v>13668</v>
      </c>
      <c r="F3637" s="124">
        <v>14</v>
      </c>
      <c r="G3637" s="112">
        <v>43922</v>
      </c>
      <c r="H3637" s="98"/>
      <c r="I3637" s="123" t="str">
        <f t="shared" si="56"/>
        <v>SIM</v>
      </c>
      <c r="J3637" s="123"/>
      <c r="K3637" s="123"/>
      <c r="L3637" s="123"/>
      <c r="M3637" s="98"/>
      <c r="N3637" s="118"/>
    </row>
    <row r="3638" spans="1:14" x14ac:dyDescent="0.25">
      <c r="A3638" s="130">
        <v>1825413000178</v>
      </c>
      <c r="B3638" s="98" t="s">
        <v>12836</v>
      </c>
      <c r="C3638" s="123" t="s">
        <v>901</v>
      </c>
      <c r="D3638" s="98" t="s">
        <v>13667</v>
      </c>
      <c r="E3638" s="98" t="s">
        <v>13668</v>
      </c>
      <c r="F3638" s="124">
        <v>11</v>
      </c>
      <c r="G3638" s="112">
        <v>43831</v>
      </c>
      <c r="H3638" s="98"/>
      <c r="I3638" s="123" t="str">
        <f t="shared" si="56"/>
        <v>NÃO</v>
      </c>
      <c r="J3638" s="123"/>
      <c r="K3638" s="123"/>
      <c r="L3638" s="123"/>
      <c r="M3638" s="98"/>
      <c r="N3638" s="118"/>
    </row>
    <row r="3639" spans="1:14" x14ac:dyDescent="0.25">
      <c r="A3639" s="130">
        <v>29138344000143</v>
      </c>
      <c r="B3639" s="98" t="s">
        <v>12837</v>
      </c>
      <c r="C3639" s="123" t="s">
        <v>3513</v>
      </c>
      <c r="D3639" s="98" t="s">
        <v>13667</v>
      </c>
      <c r="E3639" s="98" t="s">
        <v>13668</v>
      </c>
      <c r="F3639" s="124">
        <v>11</v>
      </c>
      <c r="G3639" s="112">
        <v>43617</v>
      </c>
      <c r="H3639" s="98"/>
      <c r="I3639" s="123" t="str">
        <f t="shared" si="56"/>
        <v>NÃO</v>
      </c>
      <c r="J3639" s="123"/>
      <c r="K3639" s="123"/>
      <c r="L3639" s="123"/>
      <c r="M3639" s="98"/>
      <c r="N3639" s="118"/>
    </row>
    <row r="3640" spans="1:14" x14ac:dyDescent="0.25">
      <c r="A3640" s="130">
        <v>18338236000106</v>
      </c>
      <c r="B3640" s="98" t="s">
        <v>12838</v>
      </c>
      <c r="C3640" s="123" t="s">
        <v>1356</v>
      </c>
      <c r="D3640" s="98" t="s">
        <v>13667</v>
      </c>
      <c r="E3640" s="98" t="s">
        <v>13668</v>
      </c>
      <c r="F3640" s="124">
        <v>11</v>
      </c>
      <c r="G3640" s="112">
        <v>40269</v>
      </c>
      <c r="H3640" s="98"/>
      <c r="I3640" s="123" t="str">
        <f t="shared" si="56"/>
        <v>NÃO</v>
      </c>
      <c r="J3640" s="123"/>
      <c r="K3640" s="123"/>
      <c r="L3640" s="123"/>
      <c r="M3640" s="98"/>
      <c r="N3640" s="118"/>
    </row>
    <row r="3641" spans="1:14" x14ac:dyDescent="0.25">
      <c r="A3641" s="130">
        <v>6553804000102</v>
      </c>
      <c r="B3641" s="98" t="s">
        <v>12839</v>
      </c>
      <c r="C3641" s="123" t="s">
        <v>2926</v>
      </c>
      <c r="D3641" s="98" t="s">
        <v>13667</v>
      </c>
      <c r="E3641" s="98" t="s">
        <v>13668</v>
      </c>
      <c r="F3641" s="124">
        <v>11</v>
      </c>
      <c r="G3641" s="112">
        <v>41010</v>
      </c>
      <c r="H3641" s="98"/>
      <c r="I3641" s="123" t="str">
        <f t="shared" si="56"/>
        <v>NÃO</v>
      </c>
      <c r="J3641" s="123"/>
      <c r="K3641" s="123"/>
      <c r="L3641" s="123"/>
      <c r="M3641" s="98" t="s">
        <v>13534</v>
      </c>
      <c r="N3641" s="118"/>
    </row>
    <row r="3642" spans="1:14" x14ac:dyDescent="0.25">
      <c r="A3642" s="130">
        <v>8741399000173</v>
      </c>
      <c r="B3642" s="98" t="s">
        <v>12840</v>
      </c>
      <c r="C3642" s="123" t="s">
        <v>2554</v>
      </c>
      <c r="D3642" s="98" t="s">
        <v>13667</v>
      </c>
      <c r="E3642" s="98" t="s">
        <v>13668</v>
      </c>
      <c r="F3642" s="124">
        <v>11</v>
      </c>
      <c r="G3642" s="112">
        <v>39054</v>
      </c>
      <c r="H3642" s="98"/>
      <c r="I3642" s="123" t="str">
        <f t="shared" si="56"/>
        <v>NÃO</v>
      </c>
      <c r="J3642" s="123"/>
      <c r="K3642" s="123"/>
      <c r="L3642" s="123"/>
      <c r="M3642" s="98" t="s">
        <v>15192</v>
      </c>
      <c r="N3642" s="118"/>
    </row>
    <row r="3643" spans="1:14" x14ac:dyDescent="0.25">
      <c r="A3643" s="130">
        <v>76002666000140</v>
      </c>
      <c r="B3643" s="98" t="s">
        <v>12841</v>
      </c>
      <c r="C3643" s="123" t="s">
        <v>3143</v>
      </c>
      <c r="D3643" s="98" t="s">
        <v>13667</v>
      </c>
      <c r="E3643" s="98" t="s">
        <v>13668</v>
      </c>
      <c r="F3643" s="124">
        <v>11</v>
      </c>
      <c r="G3643" s="112">
        <v>40802</v>
      </c>
      <c r="H3643" s="98"/>
      <c r="I3643" s="123" t="str">
        <f t="shared" si="56"/>
        <v>NÃO</v>
      </c>
      <c r="J3643" s="123"/>
      <c r="K3643" s="123"/>
      <c r="L3643" s="123"/>
      <c r="M3643" s="98" t="s">
        <v>13534</v>
      </c>
      <c r="N3643" s="118"/>
    </row>
    <row r="3644" spans="1:14" x14ac:dyDescent="0.25">
      <c r="A3644" s="130">
        <v>12200150000128</v>
      </c>
      <c r="B3644" s="98" t="s">
        <v>12842</v>
      </c>
      <c r="C3644" s="123" t="s">
        <v>29</v>
      </c>
      <c r="D3644" s="98" t="s">
        <v>13667</v>
      </c>
      <c r="E3644" s="98" t="s">
        <v>13668</v>
      </c>
      <c r="F3644" s="124">
        <v>11</v>
      </c>
      <c r="G3644" s="112">
        <v>40128</v>
      </c>
      <c r="H3644" s="98"/>
      <c r="I3644" s="123" t="str">
        <f t="shared" si="56"/>
        <v>NÃO</v>
      </c>
      <c r="J3644" s="123"/>
      <c r="K3644" s="123"/>
      <c r="L3644" s="123"/>
      <c r="M3644" s="98" t="s">
        <v>13534</v>
      </c>
      <c r="N3644" s="118"/>
    </row>
    <row r="3645" spans="1:14" x14ac:dyDescent="0.25">
      <c r="A3645" s="130">
        <v>8786626000187</v>
      </c>
      <c r="B3645" s="98" t="s">
        <v>12843</v>
      </c>
      <c r="C3645" s="123" t="s">
        <v>2554</v>
      </c>
      <c r="D3645" s="98" t="s">
        <v>13667</v>
      </c>
      <c r="E3645" s="98" t="s">
        <v>13668</v>
      </c>
      <c r="F3645" s="124">
        <v>11</v>
      </c>
      <c r="G3645" s="112">
        <v>40507</v>
      </c>
      <c r="H3645" s="98"/>
      <c r="I3645" s="123" t="str">
        <f t="shared" si="56"/>
        <v>NÃO</v>
      </c>
      <c r="J3645" s="123"/>
      <c r="K3645" s="123"/>
      <c r="L3645" s="123"/>
      <c r="M3645" s="98"/>
      <c r="N3645" s="118"/>
    </row>
    <row r="3646" spans="1:14" x14ac:dyDescent="0.25">
      <c r="A3646" s="130">
        <v>8788903000190</v>
      </c>
      <c r="B3646" s="98" t="s">
        <v>12844</v>
      </c>
      <c r="C3646" s="123" t="s">
        <v>2554</v>
      </c>
      <c r="D3646" s="98" t="s">
        <v>13667</v>
      </c>
      <c r="E3646" s="98" t="s">
        <v>13668</v>
      </c>
      <c r="F3646" s="124">
        <v>11</v>
      </c>
      <c r="G3646" s="112">
        <v>39505</v>
      </c>
      <c r="H3646" s="98"/>
      <c r="I3646" s="123" t="str">
        <f t="shared" si="56"/>
        <v>NÃO</v>
      </c>
      <c r="J3646" s="123"/>
      <c r="K3646" s="123"/>
      <c r="L3646" s="123"/>
      <c r="M3646" s="98" t="s">
        <v>15197</v>
      </c>
      <c r="N3646" s="118"/>
    </row>
    <row r="3647" spans="1:14" x14ac:dyDescent="0.25">
      <c r="A3647" s="130">
        <v>6554893000101</v>
      </c>
      <c r="B3647" s="98" t="s">
        <v>12845</v>
      </c>
      <c r="C3647" s="123" t="s">
        <v>2926</v>
      </c>
      <c r="D3647" s="98" t="s">
        <v>13667</v>
      </c>
      <c r="E3647" s="98" t="s">
        <v>13668</v>
      </c>
      <c r="F3647" s="124">
        <v>11</v>
      </c>
      <c r="G3647" s="112">
        <v>41842</v>
      </c>
      <c r="H3647" s="98"/>
      <c r="I3647" s="123" t="str">
        <f t="shared" si="56"/>
        <v>NÃO</v>
      </c>
      <c r="J3647" s="123"/>
      <c r="K3647" s="123"/>
      <c r="L3647" s="123"/>
      <c r="M3647" s="98" t="s">
        <v>15625</v>
      </c>
      <c r="N3647" s="118"/>
    </row>
    <row r="3648" spans="1:14" x14ac:dyDescent="0.25">
      <c r="A3648" s="130">
        <v>6189344000177</v>
      </c>
      <c r="B3648" s="98" t="s">
        <v>12846</v>
      </c>
      <c r="C3648" s="123" t="s">
        <v>1142</v>
      </c>
      <c r="D3648" s="98" t="s">
        <v>13667</v>
      </c>
      <c r="E3648" s="98" t="s">
        <v>13668</v>
      </c>
      <c r="F3648" s="124">
        <v>11</v>
      </c>
      <c r="G3648" s="112">
        <v>39153</v>
      </c>
      <c r="H3648" s="98"/>
      <c r="I3648" s="123" t="str">
        <f t="shared" si="56"/>
        <v>NÃO</v>
      </c>
      <c r="J3648" s="123"/>
      <c r="K3648" s="123"/>
      <c r="L3648" s="123"/>
      <c r="M3648" s="98" t="s">
        <v>13534</v>
      </c>
      <c r="N3648" s="118"/>
    </row>
    <row r="3649" spans="1:14" x14ac:dyDescent="0.25">
      <c r="A3649" s="130">
        <v>12335436000110</v>
      </c>
      <c r="B3649" s="98" t="s">
        <v>12847</v>
      </c>
      <c r="C3649" s="123" t="s">
        <v>29</v>
      </c>
      <c r="D3649" s="98" t="s">
        <v>13667</v>
      </c>
      <c r="E3649" s="98" t="s">
        <v>13668</v>
      </c>
      <c r="F3649" s="124">
        <v>11</v>
      </c>
      <c r="G3649" s="112">
        <v>40924</v>
      </c>
      <c r="H3649" s="98"/>
      <c r="I3649" s="123" t="str">
        <f t="shared" si="56"/>
        <v>NÃO</v>
      </c>
      <c r="J3649" s="123"/>
      <c r="K3649" s="123"/>
      <c r="L3649" s="123"/>
      <c r="M3649" s="98" t="s">
        <v>13776</v>
      </c>
      <c r="N3649" s="118"/>
    </row>
    <row r="3650" spans="1:14" x14ac:dyDescent="0.25">
      <c r="A3650" s="130">
        <v>95423000000100</v>
      </c>
      <c r="B3650" s="98" t="s">
        <v>12848</v>
      </c>
      <c r="C3650" s="123" t="s">
        <v>3143</v>
      </c>
      <c r="D3650" s="98" t="s">
        <v>13667</v>
      </c>
      <c r="E3650" s="98" t="s">
        <v>13668</v>
      </c>
      <c r="F3650" s="124">
        <v>14</v>
      </c>
      <c r="G3650" s="112">
        <v>43922</v>
      </c>
      <c r="H3650" s="98"/>
      <c r="I3650" s="123" t="str">
        <f t="shared" si="56"/>
        <v>SIM</v>
      </c>
      <c r="J3650" s="123"/>
      <c r="K3650" s="123"/>
      <c r="L3650" s="123"/>
      <c r="M3650" s="98"/>
      <c r="N3650" s="118"/>
    </row>
    <row r="3651" spans="1:14" x14ac:dyDescent="0.25">
      <c r="A3651" s="130">
        <v>92005586000103</v>
      </c>
      <c r="B3651" s="98" t="s">
        <v>12849</v>
      </c>
      <c r="C3651" s="123" t="s">
        <v>3812</v>
      </c>
      <c r="D3651" s="98" t="s">
        <v>13667</v>
      </c>
      <c r="E3651" s="98" t="s">
        <v>13668</v>
      </c>
      <c r="F3651" s="124">
        <v>14</v>
      </c>
      <c r="G3651" s="112">
        <v>44044</v>
      </c>
      <c r="H3651" s="98"/>
      <c r="I3651" s="123" t="str">
        <f t="shared" ref="I3651:I3714" si="57">IFERROR(IF(OR(E3651="Ativos", E3651="Aposentados",E3651="Pensionistas"),IF(F3651&gt;=14,"SIM","NÃO"),""),"")</f>
        <v>SIM</v>
      </c>
      <c r="J3651" s="123"/>
      <c r="K3651" s="123"/>
      <c r="L3651" s="123"/>
      <c r="M3651" s="98"/>
      <c r="N3651" s="118"/>
    </row>
    <row r="3652" spans="1:14" x14ac:dyDescent="0.25">
      <c r="A3652" s="130">
        <v>94444346000122</v>
      </c>
      <c r="B3652" s="98" t="s">
        <v>12850</v>
      </c>
      <c r="C3652" s="123" t="s">
        <v>3812</v>
      </c>
      <c r="D3652" s="98" t="s">
        <v>13667</v>
      </c>
      <c r="E3652" s="98" t="s">
        <v>13668</v>
      </c>
      <c r="F3652" s="124">
        <v>11</v>
      </c>
      <c r="G3652" s="112">
        <v>38290</v>
      </c>
      <c r="H3652" s="98"/>
      <c r="I3652" s="123" t="str">
        <f t="shared" si="57"/>
        <v>NÃO</v>
      </c>
      <c r="J3652" s="123"/>
      <c r="K3652" s="123"/>
      <c r="L3652" s="123"/>
      <c r="M3652" s="98" t="s">
        <v>16427</v>
      </c>
      <c r="N3652" s="118"/>
    </row>
    <row r="3653" spans="1:14" x14ac:dyDescent="0.25">
      <c r="A3653" s="130">
        <v>76178011000128</v>
      </c>
      <c r="B3653" s="98" t="s">
        <v>12851</v>
      </c>
      <c r="C3653" s="123" t="s">
        <v>3143</v>
      </c>
      <c r="D3653" s="98" t="s">
        <v>13667</v>
      </c>
      <c r="E3653" s="98" t="s">
        <v>13668</v>
      </c>
      <c r="F3653" s="124">
        <v>11</v>
      </c>
      <c r="G3653" s="112">
        <v>39090</v>
      </c>
      <c r="H3653" s="98"/>
      <c r="I3653" s="123" t="str">
        <f t="shared" si="57"/>
        <v>NÃO</v>
      </c>
      <c r="J3653" s="123"/>
      <c r="K3653" s="123"/>
      <c r="L3653" s="123"/>
      <c r="M3653" s="98"/>
      <c r="N3653" s="118"/>
    </row>
    <row r="3654" spans="1:14" x14ac:dyDescent="0.25">
      <c r="A3654" s="130">
        <v>1612981000190</v>
      </c>
      <c r="B3654" s="98" t="s">
        <v>12852</v>
      </c>
      <c r="C3654" s="123" t="s">
        <v>3513</v>
      </c>
      <c r="D3654" s="98" t="s">
        <v>13667</v>
      </c>
      <c r="E3654" s="98" t="s">
        <v>13668</v>
      </c>
      <c r="F3654" s="124">
        <v>14</v>
      </c>
      <c r="G3654" s="112">
        <v>44027</v>
      </c>
      <c r="H3654" s="98"/>
      <c r="I3654" s="123" t="str">
        <f t="shared" si="57"/>
        <v>SIM</v>
      </c>
      <c r="J3654" s="123"/>
      <c r="K3654" s="123"/>
      <c r="L3654" s="123"/>
      <c r="M3654" s="98"/>
      <c r="N3654" s="118"/>
    </row>
    <row r="3655" spans="1:14" x14ac:dyDescent="0.25">
      <c r="A3655" s="130">
        <v>88084942000146</v>
      </c>
      <c r="B3655" s="98" t="s">
        <v>12853</v>
      </c>
      <c r="C3655" s="123" t="s">
        <v>3812</v>
      </c>
      <c r="D3655" s="98" t="s">
        <v>13667</v>
      </c>
      <c r="E3655" s="98" t="s">
        <v>13668</v>
      </c>
      <c r="F3655" s="124">
        <v>11</v>
      </c>
      <c r="G3655" s="112">
        <v>38433</v>
      </c>
      <c r="H3655" s="98"/>
      <c r="I3655" s="123" t="str">
        <f t="shared" si="57"/>
        <v>NÃO</v>
      </c>
      <c r="J3655" s="123"/>
      <c r="K3655" s="123"/>
      <c r="L3655" s="123"/>
      <c r="M3655" s="98"/>
      <c r="N3655" s="118"/>
    </row>
    <row r="3656" spans="1:14" x14ac:dyDescent="0.25">
      <c r="A3656" s="130">
        <v>82827148000169</v>
      </c>
      <c r="B3656" s="98" t="s">
        <v>12854</v>
      </c>
      <c r="C3656" s="123" t="s">
        <v>4289</v>
      </c>
      <c r="D3656" s="98" t="s">
        <v>13667</v>
      </c>
      <c r="E3656" s="98" t="s">
        <v>13668</v>
      </c>
      <c r="F3656" s="124">
        <v>11</v>
      </c>
      <c r="G3656" s="112">
        <v>39625</v>
      </c>
      <c r="H3656" s="98"/>
      <c r="I3656" s="123" t="str">
        <f t="shared" si="57"/>
        <v>NÃO</v>
      </c>
      <c r="J3656" s="123"/>
      <c r="K3656" s="123"/>
      <c r="L3656" s="123"/>
      <c r="M3656" s="98" t="s">
        <v>16641</v>
      </c>
      <c r="N3656" s="118"/>
    </row>
    <row r="3657" spans="1:14" x14ac:dyDescent="0.25">
      <c r="A3657" s="130">
        <v>1612481000159</v>
      </c>
      <c r="B3657" s="98" t="s">
        <v>12855</v>
      </c>
      <c r="C3657" s="123" t="s">
        <v>1356</v>
      </c>
      <c r="D3657" s="98" t="s">
        <v>13667</v>
      </c>
      <c r="E3657" s="98" t="s">
        <v>13668</v>
      </c>
      <c r="F3657" s="124">
        <v>11</v>
      </c>
      <c r="G3657" s="112">
        <v>40544</v>
      </c>
      <c r="H3657" s="98"/>
      <c r="I3657" s="123" t="str">
        <f t="shared" si="57"/>
        <v>NÃO</v>
      </c>
      <c r="J3657" s="123"/>
      <c r="K3657" s="123"/>
      <c r="L3657" s="123"/>
      <c r="M3657" s="98"/>
      <c r="N3657" s="118"/>
    </row>
    <row r="3658" spans="1:14" x14ac:dyDescent="0.25">
      <c r="A3658" s="130">
        <v>6447833000181</v>
      </c>
      <c r="B3658" s="98" t="s">
        <v>12856</v>
      </c>
      <c r="C3658" s="123" t="s">
        <v>1142</v>
      </c>
      <c r="D3658" s="98" t="s">
        <v>13667</v>
      </c>
      <c r="E3658" s="98" t="s">
        <v>13668</v>
      </c>
      <c r="F3658" s="124">
        <v>11</v>
      </c>
      <c r="G3658" s="112">
        <v>43350</v>
      </c>
      <c r="H3658" s="98"/>
      <c r="I3658" s="123" t="str">
        <f t="shared" si="57"/>
        <v>NÃO</v>
      </c>
      <c r="J3658" s="123"/>
      <c r="K3658" s="123"/>
      <c r="L3658" s="123"/>
      <c r="M3658" s="98" t="s">
        <v>14433</v>
      </c>
      <c r="N3658" s="118"/>
    </row>
    <row r="3659" spans="1:14" x14ac:dyDescent="0.25">
      <c r="A3659" s="130">
        <v>45279627000161</v>
      </c>
      <c r="B3659" s="98" t="s">
        <v>12857</v>
      </c>
      <c r="C3659" s="123" t="s">
        <v>4626</v>
      </c>
      <c r="D3659" s="98" t="s">
        <v>13667</v>
      </c>
      <c r="E3659" s="98" t="s">
        <v>13668</v>
      </c>
      <c r="F3659" s="124">
        <v>14</v>
      </c>
      <c r="G3659" s="112">
        <v>44136</v>
      </c>
      <c r="H3659" s="98"/>
      <c r="I3659" s="123" t="str">
        <f t="shared" si="57"/>
        <v>SIM</v>
      </c>
      <c r="J3659" s="123"/>
      <c r="K3659" s="123"/>
      <c r="L3659" s="123"/>
      <c r="M3659" s="98"/>
      <c r="N3659" s="118"/>
    </row>
    <row r="3660" spans="1:14" x14ac:dyDescent="0.25">
      <c r="A3660" s="130">
        <v>1179647000195</v>
      </c>
      <c r="B3660" s="98" t="s">
        <v>12858</v>
      </c>
      <c r="C3660" s="123" t="s">
        <v>901</v>
      </c>
      <c r="D3660" s="98" t="s">
        <v>13667</v>
      </c>
      <c r="E3660" s="98" t="s">
        <v>13668</v>
      </c>
      <c r="F3660" s="124">
        <v>11</v>
      </c>
      <c r="G3660" s="112">
        <v>43009</v>
      </c>
      <c r="H3660" s="98"/>
      <c r="I3660" s="123" t="str">
        <f t="shared" si="57"/>
        <v>NÃO</v>
      </c>
      <c r="J3660" s="123"/>
      <c r="K3660" s="123"/>
      <c r="L3660" s="123"/>
      <c r="M3660" s="98" t="s">
        <v>14307</v>
      </c>
      <c r="N3660" s="118"/>
    </row>
    <row r="3661" spans="1:14" x14ac:dyDescent="0.25">
      <c r="A3661" s="130">
        <v>17980392000103</v>
      </c>
      <c r="B3661" s="98" t="s">
        <v>12859</v>
      </c>
      <c r="C3661" s="123" t="s">
        <v>1356</v>
      </c>
      <c r="D3661" s="98" t="s">
        <v>13667</v>
      </c>
      <c r="E3661" s="98" t="s">
        <v>13668</v>
      </c>
      <c r="F3661" s="124">
        <v>11</v>
      </c>
      <c r="G3661" s="112">
        <v>39014</v>
      </c>
      <c r="H3661" s="98"/>
      <c r="I3661" s="123" t="str">
        <f t="shared" si="57"/>
        <v>NÃO</v>
      </c>
      <c r="J3661" s="123"/>
      <c r="K3661" s="123"/>
      <c r="L3661" s="123"/>
      <c r="M3661" s="98" t="s">
        <v>14734</v>
      </c>
      <c r="N3661" s="118"/>
    </row>
    <row r="3662" spans="1:14" x14ac:dyDescent="0.25">
      <c r="A3662" s="130">
        <v>46341038000129</v>
      </c>
      <c r="B3662" s="98" t="s">
        <v>12860</v>
      </c>
      <c r="C3662" s="123" t="s">
        <v>4626</v>
      </c>
      <c r="D3662" s="98" t="s">
        <v>13667</v>
      </c>
      <c r="E3662" s="98" t="s">
        <v>13668</v>
      </c>
      <c r="F3662" s="124">
        <v>11</v>
      </c>
      <c r="G3662" s="112">
        <v>39814</v>
      </c>
      <c r="H3662" s="98"/>
      <c r="I3662" s="123" t="str">
        <f t="shared" si="57"/>
        <v>NÃO</v>
      </c>
      <c r="J3662" s="123"/>
      <c r="K3662" s="123"/>
      <c r="L3662" s="123"/>
      <c r="M3662" s="98" t="s">
        <v>16880</v>
      </c>
      <c r="N3662" s="118"/>
    </row>
    <row r="3663" spans="1:14" x14ac:dyDescent="0.25">
      <c r="A3663" s="130">
        <v>29141322000132</v>
      </c>
      <c r="B3663" s="98" t="s">
        <v>12861</v>
      </c>
      <c r="C3663" s="123" t="s">
        <v>3513</v>
      </c>
      <c r="D3663" s="98" t="s">
        <v>13667</v>
      </c>
      <c r="E3663" s="98" t="s">
        <v>13668</v>
      </c>
      <c r="F3663" s="124">
        <v>11</v>
      </c>
      <c r="G3663" s="112">
        <v>41275</v>
      </c>
      <c r="H3663" s="98"/>
      <c r="I3663" s="123" t="str">
        <f t="shared" si="57"/>
        <v>NÃO</v>
      </c>
      <c r="J3663" s="123"/>
      <c r="K3663" s="123"/>
      <c r="L3663" s="123"/>
      <c r="M3663" s="98"/>
      <c r="N3663" s="118"/>
    </row>
    <row r="3664" spans="1:14" x14ac:dyDescent="0.25">
      <c r="A3664" s="130">
        <v>77001329000100</v>
      </c>
      <c r="B3664" s="98" t="s">
        <v>12862</v>
      </c>
      <c r="C3664" s="123" t="s">
        <v>3143</v>
      </c>
      <c r="D3664" s="98" t="s">
        <v>13667</v>
      </c>
      <c r="E3664" s="98" t="s">
        <v>13668</v>
      </c>
      <c r="F3664" s="124">
        <v>11</v>
      </c>
      <c r="G3664" s="112">
        <v>38855</v>
      </c>
      <c r="H3664" s="98"/>
      <c r="I3664" s="123" t="str">
        <f t="shared" si="57"/>
        <v>NÃO</v>
      </c>
      <c r="J3664" s="123"/>
      <c r="K3664" s="123"/>
      <c r="L3664" s="123"/>
      <c r="M3664" s="98" t="s">
        <v>15860</v>
      </c>
      <c r="N3664" s="118"/>
    </row>
    <row r="3665" spans="1:14" x14ac:dyDescent="0.25">
      <c r="A3665" s="130">
        <v>18428847000137</v>
      </c>
      <c r="B3665" s="98" t="s">
        <v>12863</v>
      </c>
      <c r="C3665" s="123" t="s">
        <v>1356</v>
      </c>
      <c r="D3665" s="98" t="s">
        <v>13667</v>
      </c>
      <c r="E3665" s="98" t="s">
        <v>13668</v>
      </c>
      <c r="F3665" s="124">
        <v>11</v>
      </c>
      <c r="G3665" s="112">
        <v>38703</v>
      </c>
      <c r="H3665" s="98"/>
      <c r="I3665" s="123" t="str">
        <f t="shared" si="57"/>
        <v>NÃO</v>
      </c>
      <c r="J3665" s="123"/>
      <c r="K3665" s="123"/>
      <c r="L3665" s="123"/>
      <c r="M3665" s="98"/>
      <c r="N3665" s="118"/>
    </row>
    <row r="3666" spans="1:14" x14ac:dyDescent="0.25">
      <c r="A3666" s="130">
        <v>23515687000101</v>
      </c>
      <c r="B3666" s="98" t="s">
        <v>12864</v>
      </c>
      <c r="C3666" s="123" t="s">
        <v>1356</v>
      </c>
      <c r="D3666" s="98" t="s">
        <v>13667</v>
      </c>
      <c r="E3666" s="98" t="s">
        <v>13668</v>
      </c>
      <c r="F3666" s="124">
        <v>14</v>
      </c>
      <c r="G3666" s="112">
        <v>44004</v>
      </c>
      <c r="H3666" s="98"/>
      <c r="I3666" s="123" t="str">
        <f t="shared" si="57"/>
        <v>SIM</v>
      </c>
      <c r="J3666" s="123"/>
      <c r="K3666" s="123"/>
      <c r="L3666" s="123"/>
      <c r="M3666" s="98"/>
      <c r="N3666" s="118"/>
    </row>
    <row r="3667" spans="1:14" x14ac:dyDescent="0.25">
      <c r="A3667" s="130">
        <v>12225546000120</v>
      </c>
      <c r="B3667" s="98" t="s">
        <v>12865</v>
      </c>
      <c r="C3667" s="123" t="s">
        <v>29</v>
      </c>
      <c r="D3667" s="98" t="s">
        <v>13667</v>
      </c>
      <c r="E3667" s="98" t="s">
        <v>13668</v>
      </c>
      <c r="F3667" s="124">
        <v>11</v>
      </c>
      <c r="G3667" s="112">
        <v>40945</v>
      </c>
      <c r="H3667" s="98"/>
      <c r="I3667" s="123" t="str">
        <f t="shared" si="57"/>
        <v>NÃO</v>
      </c>
      <c r="J3667" s="123"/>
      <c r="K3667" s="123"/>
      <c r="L3667" s="123"/>
      <c r="M3667" s="98" t="s">
        <v>13779</v>
      </c>
      <c r="N3667" s="118"/>
    </row>
    <row r="3668" spans="1:14" x14ac:dyDescent="0.25">
      <c r="A3668" s="130">
        <v>1168145000169</v>
      </c>
      <c r="B3668" s="98" t="s">
        <v>12866</v>
      </c>
      <c r="C3668" s="123" t="s">
        <v>901</v>
      </c>
      <c r="D3668" s="98" t="s">
        <v>13667</v>
      </c>
      <c r="E3668" s="98" t="s">
        <v>13668</v>
      </c>
      <c r="F3668" s="124">
        <v>11</v>
      </c>
      <c r="G3668" s="112">
        <v>41495</v>
      </c>
      <c r="H3668" s="98"/>
      <c r="I3668" s="123" t="str">
        <f t="shared" si="57"/>
        <v>NÃO</v>
      </c>
      <c r="J3668" s="123"/>
      <c r="K3668" s="123"/>
      <c r="L3668" s="123"/>
      <c r="M3668" s="98" t="s">
        <v>14311</v>
      </c>
      <c r="N3668" s="118"/>
    </row>
    <row r="3669" spans="1:14" x14ac:dyDescent="0.25">
      <c r="A3669" s="130">
        <v>91553941000108</v>
      </c>
      <c r="B3669" s="98" t="s">
        <v>12867</v>
      </c>
      <c r="C3669" s="123" t="s">
        <v>3812</v>
      </c>
      <c r="D3669" s="98" t="s">
        <v>13667</v>
      </c>
      <c r="E3669" s="98" t="s">
        <v>13668</v>
      </c>
      <c r="F3669" s="124">
        <v>11</v>
      </c>
      <c r="G3669" s="112">
        <v>39532</v>
      </c>
      <c r="H3669" s="98"/>
      <c r="I3669" s="123" t="str">
        <f t="shared" si="57"/>
        <v>NÃO</v>
      </c>
      <c r="J3669" s="123"/>
      <c r="K3669" s="123"/>
      <c r="L3669" s="123"/>
      <c r="M3669" s="98" t="s">
        <v>13703</v>
      </c>
      <c r="N3669" s="118"/>
    </row>
    <row r="3670" spans="1:14" x14ac:dyDescent="0.25">
      <c r="A3670" s="130">
        <v>23539463000121</v>
      </c>
      <c r="B3670" s="98" t="s">
        <v>12868</v>
      </c>
      <c r="C3670" s="123" t="s">
        <v>1356</v>
      </c>
      <c r="D3670" s="98" t="s">
        <v>13667</v>
      </c>
      <c r="E3670" s="98" t="s">
        <v>13668</v>
      </c>
      <c r="F3670" s="124">
        <v>11</v>
      </c>
      <c r="G3670" s="112">
        <v>41068</v>
      </c>
      <c r="H3670" s="98"/>
      <c r="I3670" s="123" t="str">
        <f t="shared" si="57"/>
        <v>NÃO</v>
      </c>
      <c r="J3670" s="123"/>
      <c r="K3670" s="123"/>
      <c r="L3670" s="123"/>
      <c r="M3670" s="98" t="s">
        <v>14739</v>
      </c>
      <c r="N3670" s="118"/>
    </row>
    <row r="3671" spans="1:14" x14ac:dyDescent="0.25">
      <c r="A3671" s="130">
        <v>46523007000199</v>
      </c>
      <c r="B3671" s="98" t="s">
        <v>12869</v>
      </c>
      <c r="C3671" s="123" t="s">
        <v>4626</v>
      </c>
      <c r="D3671" s="98" t="s">
        <v>13667</v>
      </c>
      <c r="E3671" s="98" t="s">
        <v>13668</v>
      </c>
      <c r="F3671" s="124">
        <v>11</v>
      </c>
      <c r="G3671" s="112">
        <v>43101</v>
      </c>
      <c r="H3671" s="98"/>
      <c r="I3671" s="123" t="str">
        <f t="shared" si="57"/>
        <v>NÃO</v>
      </c>
      <c r="J3671" s="123"/>
      <c r="K3671" s="123"/>
      <c r="L3671" s="123"/>
      <c r="M3671" s="98"/>
      <c r="N3671" s="118"/>
    </row>
    <row r="3672" spans="1:14" x14ac:dyDescent="0.25">
      <c r="A3672" s="130">
        <v>76105675000167</v>
      </c>
      <c r="B3672" s="98" t="s">
        <v>12870</v>
      </c>
      <c r="C3672" s="123" t="s">
        <v>3143</v>
      </c>
      <c r="D3672" s="98" t="s">
        <v>13667</v>
      </c>
      <c r="E3672" s="98" t="s">
        <v>13668</v>
      </c>
      <c r="F3672" s="124">
        <v>13</v>
      </c>
      <c r="G3672" s="112">
        <v>44136</v>
      </c>
      <c r="H3672" s="98"/>
      <c r="I3672" s="123" t="str">
        <f t="shared" si="57"/>
        <v>NÃO</v>
      </c>
      <c r="J3672" s="123"/>
      <c r="K3672" s="123"/>
      <c r="L3672" s="123"/>
      <c r="M3672" s="98"/>
      <c r="N3672" s="118"/>
    </row>
    <row r="3673" spans="1:14" x14ac:dyDescent="0.25">
      <c r="A3673" s="130">
        <v>88861448000140</v>
      </c>
      <c r="B3673" s="98" t="s">
        <v>12871</v>
      </c>
      <c r="C3673" s="123" t="s">
        <v>3812</v>
      </c>
      <c r="D3673" s="98" t="s">
        <v>13667</v>
      </c>
      <c r="E3673" s="98" t="s">
        <v>13668</v>
      </c>
      <c r="F3673" s="124">
        <v>11</v>
      </c>
      <c r="G3673" s="112">
        <v>38442</v>
      </c>
      <c r="H3673" s="98"/>
      <c r="I3673" s="123" t="str">
        <f t="shared" si="57"/>
        <v>NÃO</v>
      </c>
      <c r="J3673" s="123"/>
      <c r="K3673" s="123"/>
      <c r="L3673" s="123"/>
      <c r="M3673" s="98"/>
      <c r="N3673" s="118"/>
    </row>
    <row r="3674" spans="1:14" x14ac:dyDescent="0.25">
      <c r="A3674" s="130">
        <v>46137451000176</v>
      </c>
      <c r="B3674" s="98" t="s">
        <v>12872</v>
      </c>
      <c r="C3674" s="123" t="s">
        <v>4626</v>
      </c>
      <c r="D3674" s="98" t="s">
        <v>13667</v>
      </c>
      <c r="E3674" s="98" t="s">
        <v>13668</v>
      </c>
      <c r="F3674" s="124">
        <v>13</v>
      </c>
      <c r="G3674" s="112">
        <v>41640</v>
      </c>
      <c r="H3674" s="98"/>
      <c r="I3674" s="123" t="str">
        <f t="shared" si="57"/>
        <v>NÃO</v>
      </c>
      <c r="J3674" s="123"/>
      <c r="K3674" s="123"/>
      <c r="L3674" s="123"/>
      <c r="M3674" s="98" t="s">
        <v>16883</v>
      </c>
      <c r="N3674" s="118"/>
    </row>
    <row r="3675" spans="1:14" x14ac:dyDescent="0.25">
      <c r="A3675" s="130">
        <v>1181585000156</v>
      </c>
      <c r="B3675" s="98" t="s">
        <v>12873</v>
      </c>
      <c r="C3675" s="123" t="s">
        <v>901</v>
      </c>
      <c r="D3675" s="98" t="s">
        <v>13667</v>
      </c>
      <c r="E3675" s="98" t="s">
        <v>13668</v>
      </c>
      <c r="F3675" s="124">
        <v>11</v>
      </c>
      <c r="G3675" s="112">
        <v>42593</v>
      </c>
      <c r="H3675" s="98"/>
      <c r="I3675" s="123" t="str">
        <f t="shared" si="57"/>
        <v>NÃO</v>
      </c>
      <c r="J3675" s="123"/>
      <c r="K3675" s="123"/>
      <c r="L3675" s="123"/>
      <c r="M3675" s="98" t="s">
        <v>14313</v>
      </c>
      <c r="N3675" s="118"/>
    </row>
    <row r="3676" spans="1:14" x14ac:dyDescent="0.25">
      <c r="A3676" s="130">
        <v>6553861000183</v>
      </c>
      <c r="B3676" s="98" t="s">
        <v>12874</v>
      </c>
      <c r="C3676" s="123" t="s">
        <v>2926</v>
      </c>
      <c r="D3676" s="98" t="s">
        <v>13667</v>
      </c>
      <c r="E3676" s="98" t="s">
        <v>13668</v>
      </c>
      <c r="F3676" s="124">
        <v>11</v>
      </c>
      <c r="G3676" s="112">
        <v>40875</v>
      </c>
      <c r="H3676" s="98"/>
      <c r="I3676" s="123" t="str">
        <f t="shared" si="57"/>
        <v>NÃO</v>
      </c>
      <c r="J3676" s="123"/>
      <c r="K3676" s="123"/>
      <c r="L3676" s="123"/>
      <c r="M3676" s="98" t="s">
        <v>15627</v>
      </c>
      <c r="N3676" s="118"/>
    </row>
    <row r="3677" spans="1:14" x14ac:dyDescent="0.25">
      <c r="A3677" s="130">
        <v>8789299000117</v>
      </c>
      <c r="B3677" s="98" t="s">
        <v>12875</v>
      </c>
      <c r="C3677" s="123" t="s">
        <v>2554</v>
      </c>
      <c r="D3677" s="98" t="s">
        <v>13667</v>
      </c>
      <c r="E3677" s="98" t="s">
        <v>13668</v>
      </c>
      <c r="F3677" s="124">
        <v>11</v>
      </c>
      <c r="G3677" s="112">
        <v>40437</v>
      </c>
      <c r="H3677" s="98"/>
      <c r="I3677" s="123" t="str">
        <f t="shared" si="57"/>
        <v>NÃO</v>
      </c>
      <c r="J3677" s="123"/>
      <c r="K3677" s="123"/>
      <c r="L3677" s="123"/>
      <c r="M3677" s="98" t="s">
        <v>13728</v>
      </c>
      <c r="N3677" s="118"/>
    </row>
    <row r="3678" spans="1:14" x14ac:dyDescent="0.25">
      <c r="A3678" s="130">
        <v>76172907000108</v>
      </c>
      <c r="B3678" s="98" t="s">
        <v>12876</v>
      </c>
      <c r="C3678" s="123" t="s">
        <v>3143</v>
      </c>
      <c r="D3678" s="98" t="s">
        <v>13667</v>
      </c>
      <c r="E3678" s="98" t="s">
        <v>13668</v>
      </c>
      <c r="F3678" s="124">
        <v>14</v>
      </c>
      <c r="G3678" s="112">
        <v>44013</v>
      </c>
      <c r="H3678" s="98"/>
      <c r="I3678" s="123" t="str">
        <f t="shared" si="57"/>
        <v>SIM</v>
      </c>
      <c r="J3678" s="123"/>
      <c r="K3678" s="123"/>
      <c r="L3678" s="123"/>
      <c r="M3678" s="98"/>
      <c r="N3678" s="118"/>
    </row>
    <row r="3679" spans="1:14" x14ac:dyDescent="0.25">
      <c r="A3679" s="130">
        <v>95543427000142</v>
      </c>
      <c r="B3679" s="98" t="s">
        <v>12877</v>
      </c>
      <c r="C3679" s="123" t="s">
        <v>3143</v>
      </c>
      <c r="D3679" s="98" t="s">
        <v>13667</v>
      </c>
      <c r="E3679" s="98" t="s">
        <v>13668</v>
      </c>
      <c r="F3679" s="124">
        <v>11</v>
      </c>
      <c r="G3679" s="112">
        <v>41044</v>
      </c>
      <c r="H3679" s="98"/>
      <c r="I3679" s="123" t="str">
        <f t="shared" si="57"/>
        <v>NÃO</v>
      </c>
      <c r="J3679" s="123"/>
      <c r="K3679" s="123"/>
      <c r="L3679" s="123"/>
      <c r="M3679" s="98" t="s">
        <v>15862</v>
      </c>
      <c r="N3679" s="118"/>
    </row>
    <row r="3680" spans="1:14" x14ac:dyDescent="0.25">
      <c r="A3680" s="130">
        <v>45370707000128</v>
      </c>
      <c r="B3680" s="98" t="s">
        <v>12878</v>
      </c>
      <c r="C3680" s="123" t="s">
        <v>4626</v>
      </c>
      <c r="D3680" s="98" t="s">
        <v>13667</v>
      </c>
      <c r="E3680" s="98" t="s">
        <v>13668</v>
      </c>
      <c r="F3680" s="124">
        <v>11</v>
      </c>
      <c r="G3680" s="112">
        <v>39072</v>
      </c>
      <c r="H3680" s="98"/>
      <c r="I3680" s="123" t="str">
        <f t="shared" si="57"/>
        <v>NÃO</v>
      </c>
      <c r="J3680" s="123"/>
      <c r="K3680" s="123"/>
      <c r="L3680" s="123"/>
      <c r="M3680" s="98" t="s">
        <v>16884</v>
      </c>
      <c r="N3680" s="118"/>
    </row>
    <row r="3681" spans="1:14" x14ac:dyDescent="0.25">
      <c r="A3681" s="130">
        <v>18315226000147</v>
      </c>
      <c r="B3681" s="98" t="s">
        <v>12879</v>
      </c>
      <c r="C3681" s="123" t="s">
        <v>1356</v>
      </c>
      <c r="D3681" s="98" t="s">
        <v>13667</v>
      </c>
      <c r="E3681" s="98" t="s">
        <v>13668</v>
      </c>
      <c r="F3681" s="124">
        <v>14</v>
      </c>
      <c r="G3681" s="112">
        <v>43983</v>
      </c>
      <c r="H3681" s="98"/>
      <c r="I3681" s="123" t="str">
        <f t="shared" si="57"/>
        <v>SIM</v>
      </c>
      <c r="J3681" s="123"/>
      <c r="K3681" s="123"/>
      <c r="L3681" s="123"/>
      <c r="M3681" s="98"/>
      <c r="N3681" s="118"/>
    </row>
    <row r="3682" spans="1:14" x14ac:dyDescent="0.25">
      <c r="A3682" s="130">
        <v>1189497000109</v>
      </c>
      <c r="B3682" s="98" t="s">
        <v>12880</v>
      </c>
      <c r="C3682" s="123" t="s">
        <v>5227</v>
      </c>
      <c r="D3682" s="98" t="s">
        <v>13667</v>
      </c>
      <c r="E3682" s="98" t="s">
        <v>13668</v>
      </c>
      <c r="F3682" s="124">
        <v>11</v>
      </c>
      <c r="G3682" s="112">
        <v>39876</v>
      </c>
      <c r="H3682" s="98"/>
      <c r="I3682" s="123" t="str">
        <f t="shared" si="57"/>
        <v>NÃO</v>
      </c>
      <c r="J3682" s="123"/>
      <c r="K3682" s="123"/>
      <c r="L3682" s="123"/>
      <c r="M3682" s="98" t="s">
        <v>14143</v>
      </c>
      <c r="N3682" s="118"/>
    </row>
    <row r="3683" spans="1:14" x14ac:dyDescent="0.25">
      <c r="A3683" s="130">
        <v>1740422000166</v>
      </c>
      <c r="B3683" s="98" t="s">
        <v>12881</v>
      </c>
      <c r="C3683" s="123" t="s">
        <v>901</v>
      </c>
      <c r="D3683" s="98" t="s">
        <v>13667</v>
      </c>
      <c r="E3683" s="98" t="s">
        <v>13668</v>
      </c>
      <c r="F3683" s="124">
        <v>14</v>
      </c>
      <c r="G3683" s="112">
        <v>44136</v>
      </c>
      <c r="H3683" s="98"/>
      <c r="I3683" s="123" t="str">
        <f t="shared" si="57"/>
        <v>SIM</v>
      </c>
      <c r="J3683" s="123"/>
      <c r="K3683" s="123"/>
      <c r="L3683" s="123"/>
      <c r="M3683" s="98"/>
      <c r="N3683" s="118"/>
    </row>
    <row r="3684" spans="1:14" x14ac:dyDescent="0.25">
      <c r="A3684" s="130">
        <v>76460526000116</v>
      </c>
      <c r="B3684" s="98" t="s">
        <v>12882</v>
      </c>
      <c r="C3684" s="123" t="s">
        <v>3143</v>
      </c>
      <c r="D3684" s="98" t="s">
        <v>13667</v>
      </c>
      <c r="E3684" s="98" t="s">
        <v>13668</v>
      </c>
      <c r="F3684" s="124">
        <v>14</v>
      </c>
      <c r="G3684" s="112">
        <v>44136</v>
      </c>
      <c r="H3684" s="98"/>
      <c r="I3684" s="123" t="str">
        <f t="shared" si="57"/>
        <v>SIM</v>
      </c>
      <c r="J3684" s="123"/>
      <c r="K3684" s="123"/>
      <c r="L3684" s="123"/>
      <c r="M3684" s="98"/>
      <c r="N3684" s="118"/>
    </row>
    <row r="3685" spans="1:14" x14ac:dyDescent="0.25">
      <c r="A3685" s="130">
        <v>37465176000129</v>
      </c>
      <c r="B3685" s="98" t="s">
        <v>12883</v>
      </c>
      <c r="C3685" s="123" t="s">
        <v>2274</v>
      </c>
      <c r="D3685" s="98" t="s">
        <v>13667</v>
      </c>
      <c r="E3685" s="98" t="s">
        <v>13668</v>
      </c>
      <c r="F3685" s="124">
        <v>11</v>
      </c>
      <c r="G3685" s="112">
        <v>38666</v>
      </c>
      <c r="H3685" s="98"/>
      <c r="I3685" s="123" t="str">
        <f t="shared" si="57"/>
        <v>NÃO</v>
      </c>
      <c r="J3685" s="123"/>
      <c r="K3685" s="123"/>
      <c r="L3685" s="123"/>
      <c r="M3685" s="98" t="s">
        <v>15008</v>
      </c>
      <c r="N3685" s="118"/>
    </row>
    <row r="3686" spans="1:14" x14ac:dyDescent="0.25">
      <c r="A3686" s="130">
        <v>1615653000148</v>
      </c>
      <c r="B3686" s="98" t="s">
        <v>12884</v>
      </c>
      <c r="C3686" s="123" t="s">
        <v>2554</v>
      </c>
      <c r="D3686" s="98" t="s">
        <v>13667</v>
      </c>
      <c r="E3686" s="98" t="s">
        <v>13668</v>
      </c>
      <c r="F3686" s="124">
        <v>11</v>
      </c>
      <c r="G3686" s="112">
        <v>41588</v>
      </c>
      <c r="H3686" s="98"/>
      <c r="I3686" s="123" t="str">
        <f t="shared" si="57"/>
        <v>NÃO</v>
      </c>
      <c r="J3686" s="123"/>
      <c r="K3686" s="123"/>
      <c r="L3686" s="123"/>
      <c r="M3686" s="98" t="s">
        <v>15203</v>
      </c>
      <c r="N3686" s="118"/>
    </row>
    <row r="3687" spans="1:14" x14ac:dyDescent="0.25">
      <c r="A3687" s="130">
        <v>12259040000131</v>
      </c>
      <c r="B3687" s="98" t="s">
        <v>12885</v>
      </c>
      <c r="C3687" s="123" t="s">
        <v>29</v>
      </c>
      <c r="D3687" s="98" t="s">
        <v>13667</v>
      </c>
      <c r="E3687" s="98" t="s">
        <v>13668</v>
      </c>
      <c r="F3687" s="124">
        <v>11</v>
      </c>
      <c r="G3687" s="112">
        <v>40246</v>
      </c>
      <c r="H3687" s="98"/>
      <c r="I3687" s="123" t="str">
        <f t="shared" si="57"/>
        <v>NÃO</v>
      </c>
      <c r="J3687" s="123"/>
      <c r="K3687" s="123"/>
      <c r="L3687" s="123"/>
      <c r="M3687" s="98" t="s">
        <v>13781</v>
      </c>
      <c r="N3687" s="118"/>
    </row>
    <row r="3688" spans="1:14" x14ac:dyDescent="0.25">
      <c r="A3688" s="130">
        <v>1615784000125</v>
      </c>
      <c r="B3688" s="98" t="s">
        <v>12886</v>
      </c>
      <c r="C3688" s="123" t="s">
        <v>2554</v>
      </c>
      <c r="D3688" s="98" t="s">
        <v>13667</v>
      </c>
      <c r="E3688" s="98" t="s">
        <v>13668</v>
      </c>
      <c r="F3688" s="124">
        <v>11</v>
      </c>
      <c r="G3688" s="112">
        <v>40668</v>
      </c>
      <c r="H3688" s="98"/>
      <c r="I3688" s="123" t="str">
        <f t="shared" si="57"/>
        <v>NÃO</v>
      </c>
      <c r="J3688" s="123"/>
      <c r="K3688" s="123"/>
      <c r="L3688" s="123"/>
      <c r="M3688" s="98" t="s">
        <v>15205</v>
      </c>
      <c r="N3688" s="118"/>
    </row>
    <row r="3689" spans="1:14" x14ac:dyDescent="0.25">
      <c r="A3689" s="130">
        <v>18242792000176</v>
      </c>
      <c r="B3689" s="98" t="s">
        <v>12887</v>
      </c>
      <c r="C3689" s="123" t="s">
        <v>1356</v>
      </c>
      <c r="D3689" s="98" t="s">
        <v>13667</v>
      </c>
      <c r="E3689" s="98" t="s">
        <v>13668</v>
      </c>
      <c r="F3689" s="124">
        <v>12</v>
      </c>
      <c r="G3689" s="112">
        <v>39874</v>
      </c>
      <c r="H3689" s="98"/>
      <c r="I3689" s="123" t="str">
        <f t="shared" si="57"/>
        <v>NÃO</v>
      </c>
      <c r="J3689" s="123"/>
      <c r="K3689" s="123"/>
      <c r="L3689" s="123"/>
      <c r="M3689" s="98"/>
      <c r="N3689" s="118"/>
    </row>
    <row r="3690" spans="1:14" x14ac:dyDescent="0.25">
      <c r="A3690" s="130">
        <v>11049848000121</v>
      </c>
      <c r="B3690" s="98" t="s">
        <v>12888</v>
      </c>
      <c r="C3690" s="123" t="s">
        <v>2758</v>
      </c>
      <c r="D3690" s="98" t="s">
        <v>13667</v>
      </c>
      <c r="E3690" s="98" t="s">
        <v>13668</v>
      </c>
      <c r="F3690" s="124">
        <v>13</v>
      </c>
      <c r="G3690" s="112">
        <v>43160</v>
      </c>
      <c r="H3690" s="98"/>
      <c r="I3690" s="123" t="str">
        <f t="shared" si="57"/>
        <v>NÃO</v>
      </c>
      <c r="J3690" s="123"/>
      <c r="K3690" s="123"/>
      <c r="L3690" s="123"/>
      <c r="M3690" s="98" t="s">
        <v>15460</v>
      </c>
      <c r="N3690" s="118"/>
    </row>
    <row r="3691" spans="1:14" x14ac:dyDescent="0.25">
      <c r="A3691" s="130">
        <v>83102251000104</v>
      </c>
      <c r="B3691" s="98" t="s">
        <v>12889</v>
      </c>
      <c r="C3691" s="123" t="s">
        <v>4289</v>
      </c>
      <c r="D3691" s="98" t="s">
        <v>13667</v>
      </c>
      <c r="E3691" s="98" t="s">
        <v>13668</v>
      </c>
      <c r="F3691" s="124">
        <v>14</v>
      </c>
      <c r="G3691" s="112">
        <v>44105</v>
      </c>
      <c r="H3691" s="98"/>
      <c r="I3691" s="123" t="str">
        <f t="shared" si="57"/>
        <v>SIM</v>
      </c>
      <c r="J3691" s="123"/>
      <c r="K3691" s="123"/>
      <c r="L3691" s="123"/>
      <c r="M3691" s="98"/>
      <c r="N3691" s="118"/>
    </row>
    <row r="3692" spans="1:14" x14ac:dyDescent="0.25">
      <c r="A3692" s="130">
        <v>18296681000142</v>
      </c>
      <c r="B3692" s="98" t="s">
        <v>12890</v>
      </c>
      <c r="C3692" s="123" t="s">
        <v>1356</v>
      </c>
      <c r="D3692" s="98" t="s">
        <v>13667</v>
      </c>
      <c r="E3692" s="98" t="s">
        <v>13668</v>
      </c>
      <c r="F3692" s="124">
        <v>11</v>
      </c>
      <c r="G3692" s="112">
        <v>41963</v>
      </c>
      <c r="H3692" s="98"/>
      <c r="I3692" s="123" t="str">
        <f t="shared" si="57"/>
        <v>NÃO</v>
      </c>
      <c r="J3692" s="123"/>
      <c r="K3692" s="123"/>
      <c r="L3692" s="123"/>
      <c r="M3692" s="98" t="s">
        <v>14745</v>
      </c>
      <c r="N3692" s="118"/>
    </row>
    <row r="3693" spans="1:14" x14ac:dyDescent="0.25">
      <c r="A3693" s="130">
        <v>3434792000109</v>
      </c>
      <c r="B3693" s="98" t="s">
        <v>12891</v>
      </c>
      <c r="C3693" s="123" t="s">
        <v>2197</v>
      </c>
      <c r="D3693" s="98" t="s">
        <v>13667</v>
      </c>
      <c r="E3693" s="98" t="s">
        <v>13668</v>
      </c>
      <c r="F3693" s="124">
        <v>14</v>
      </c>
      <c r="G3693" s="112">
        <v>44015</v>
      </c>
      <c r="H3693" s="98"/>
      <c r="I3693" s="123" t="str">
        <f t="shared" si="57"/>
        <v>SIM</v>
      </c>
      <c r="J3693" s="123"/>
      <c r="K3693" s="123"/>
      <c r="L3693" s="123"/>
      <c r="M3693" s="98"/>
      <c r="N3693" s="118"/>
    </row>
    <row r="3694" spans="1:14" x14ac:dyDescent="0.25">
      <c r="A3694" s="130">
        <v>33000670000167</v>
      </c>
      <c r="B3694" s="98" t="s">
        <v>12892</v>
      </c>
      <c r="C3694" s="123" t="s">
        <v>2274</v>
      </c>
      <c r="D3694" s="98" t="s">
        <v>13667</v>
      </c>
      <c r="E3694" s="98" t="s">
        <v>13668</v>
      </c>
      <c r="F3694" s="124">
        <v>11</v>
      </c>
      <c r="G3694" s="112">
        <v>38645</v>
      </c>
      <c r="H3694" s="98"/>
      <c r="I3694" s="123" t="str">
        <f t="shared" si="57"/>
        <v>NÃO</v>
      </c>
      <c r="J3694" s="123"/>
      <c r="K3694" s="123"/>
      <c r="L3694" s="123"/>
      <c r="M3694" s="98" t="s">
        <v>15011</v>
      </c>
      <c r="N3694" s="118"/>
    </row>
    <row r="3695" spans="1:14" x14ac:dyDescent="0.25">
      <c r="A3695" s="130">
        <v>65712077000130</v>
      </c>
      <c r="B3695" s="98" t="s">
        <v>12893</v>
      </c>
      <c r="C3695" s="123" t="s">
        <v>4626</v>
      </c>
      <c r="D3695" s="98" t="s">
        <v>13667</v>
      </c>
      <c r="E3695" s="98" t="s">
        <v>13668</v>
      </c>
      <c r="F3695" s="124">
        <v>11</v>
      </c>
      <c r="G3695" s="112">
        <v>42719</v>
      </c>
      <c r="H3695" s="98"/>
      <c r="I3695" s="123" t="str">
        <f t="shared" si="57"/>
        <v>NÃO</v>
      </c>
      <c r="J3695" s="123"/>
      <c r="K3695" s="123"/>
      <c r="L3695" s="123"/>
      <c r="M3695" s="98" t="s">
        <v>16889</v>
      </c>
      <c r="N3695" s="118"/>
    </row>
    <row r="3696" spans="1:14" x14ac:dyDescent="0.25">
      <c r="A3696" s="130">
        <v>92451152000129</v>
      </c>
      <c r="B3696" s="98" t="s">
        <v>12894</v>
      </c>
      <c r="C3696" s="123" t="s">
        <v>3812</v>
      </c>
      <c r="D3696" s="98" t="s">
        <v>13667</v>
      </c>
      <c r="E3696" s="98" t="s">
        <v>13668</v>
      </c>
      <c r="F3696" s="124">
        <v>11</v>
      </c>
      <c r="G3696" s="112">
        <v>42736</v>
      </c>
      <c r="H3696" s="98"/>
      <c r="I3696" s="123" t="str">
        <f t="shared" si="57"/>
        <v>NÃO</v>
      </c>
      <c r="J3696" s="123"/>
      <c r="K3696" s="123"/>
      <c r="L3696" s="123"/>
      <c r="M3696" s="98"/>
      <c r="N3696" s="118"/>
    </row>
    <row r="3697" spans="1:14" x14ac:dyDescent="0.25">
      <c r="A3697" s="130">
        <v>1067974000155</v>
      </c>
      <c r="B3697" s="98" t="s">
        <v>12895</v>
      </c>
      <c r="C3697" s="123" t="s">
        <v>5227</v>
      </c>
      <c r="D3697" s="98" t="s">
        <v>13667</v>
      </c>
      <c r="E3697" s="98" t="s">
        <v>13668</v>
      </c>
      <c r="F3697" s="124">
        <v>11</v>
      </c>
      <c r="G3697" s="112">
        <v>43543</v>
      </c>
      <c r="H3697" s="98"/>
      <c r="I3697" s="123" t="str">
        <f t="shared" si="57"/>
        <v>NÃO</v>
      </c>
      <c r="J3697" s="123"/>
      <c r="K3697" s="123"/>
      <c r="L3697" s="123"/>
      <c r="M3697" s="98"/>
      <c r="N3697" s="118"/>
    </row>
    <row r="3698" spans="1:14" x14ac:dyDescent="0.25">
      <c r="A3698" s="130">
        <v>3503638000133</v>
      </c>
      <c r="B3698" s="98" t="s">
        <v>12896</v>
      </c>
      <c r="C3698" s="123" t="s">
        <v>2274</v>
      </c>
      <c r="D3698" s="98" t="s">
        <v>13667</v>
      </c>
      <c r="E3698" s="98" t="s">
        <v>13668</v>
      </c>
      <c r="F3698" s="124">
        <v>11</v>
      </c>
      <c r="G3698" s="112">
        <v>38315</v>
      </c>
      <c r="H3698" s="98"/>
      <c r="I3698" s="123" t="str">
        <f t="shared" si="57"/>
        <v>NÃO</v>
      </c>
      <c r="J3698" s="123"/>
      <c r="K3698" s="123"/>
      <c r="L3698" s="123"/>
      <c r="M3698" s="98" t="s">
        <v>15014</v>
      </c>
      <c r="N3698" s="118"/>
    </row>
    <row r="3699" spans="1:14" x14ac:dyDescent="0.25">
      <c r="A3699" s="130">
        <v>15023989000126</v>
      </c>
      <c r="B3699" s="98" t="s">
        <v>12897</v>
      </c>
      <c r="C3699" s="123" t="s">
        <v>2274</v>
      </c>
      <c r="D3699" s="98" t="s">
        <v>13667</v>
      </c>
      <c r="E3699" s="98" t="s">
        <v>13668</v>
      </c>
      <c r="F3699" s="124">
        <v>14</v>
      </c>
      <c r="G3699" s="112">
        <v>44166</v>
      </c>
      <c r="H3699" s="98"/>
      <c r="I3699" s="123" t="str">
        <f t="shared" si="57"/>
        <v>SIM</v>
      </c>
      <c r="J3699" s="123"/>
      <c r="K3699" s="123"/>
      <c r="L3699" s="123"/>
      <c r="M3699" s="98"/>
      <c r="N3699" s="118"/>
    </row>
    <row r="3700" spans="1:14" x14ac:dyDescent="0.25">
      <c r="A3700" s="130">
        <v>45162328000142</v>
      </c>
      <c r="B3700" s="98" t="s">
        <v>12898</v>
      </c>
      <c r="C3700" s="123" t="s">
        <v>4626</v>
      </c>
      <c r="D3700" s="98" t="s">
        <v>13667</v>
      </c>
      <c r="E3700" s="98" t="s">
        <v>13668</v>
      </c>
      <c r="F3700" s="124">
        <v>11</v>
      </c>
      <c r="G3700" s="112">
        <v>40275</v>
      </c>
      <c r="H3700" s="98"/>
      <c r="I3700" s="123" t="str">
        <f t="shared" si="57"/>
        <v>NÃO</v>
      </c>
      <c r="J3700" s="123"/>
      <c r="K3700" s="123"/>
      <c r="L3700" s="123"/>
      <c r="M3700" s="98" t="s">
        <v>14459</v>
      </c>
      <c r="N3700" s="118"/>
    </row>
    <row r="3701" spans="1:14" x14ac:dyDescent="0.25">
      <c r="A3701" s="130">
        <v>16444143000122</v>
      </c>
      <c r="B3701" s="98" t="s">
        <v>12899</v>
      </c>
      <c r="C3701" s="123" t="s">
        <v>215</v>
      </c>
      <c r="D3701" s="98" t="s">
        <v>13667</v>
      </c>
      <c r="E3701" s="98" t="s">
        <v>13668</v>
      </c>
      <c r="F3701" s="124">
        <v>11</v>
      </c>
      <c r="G3701" s="112">
        <v>39175</v>
      </c>
      <c r="H3701" s="98"/>
      <c r="I3701" s="123" t="str">
        <f t="shared" si="57"/>
        <v>NÃO</v>
      </c>
      <c r="J3701" s="123"/>
      <c r="K3701" s="123"/>
      <c r="L3701" s="123"/>
      <c r="M3701" s="98"/>
      <c r="N3701" s="118"/>
    </row>
    <row r="3702" spans="1:14" x14ac:dyDescent="0.25">
      <c r="A3702" s="130">
        <v>51842177000176</v>
      </c>
      <c r="B3702" s="98" t="s">
        <v>12900</v>
      </c>
      <c r="C3702" s="123" t="s">
        <v>4626</v>
      </c>
      <c r="D3702" s="98" t="s">
        <v>13667</v>
      </c>
      <c r="E3702" s="98" t="s">
        <v>13668</v>
      </c>
      <c r="F3702" s="124">
        <v>11</v>
      </c>
      <c r="G3702" s="112">
        <v>43800</v>
      </c>
      <c r="H3702" s="98"/>
      <c r="I3702" s="123" t="str">
        <f t="shared" si="57"/>
        <v>NÃO</v>
      </c>
      <c r="J3702" s="123"/>
      <c r="K3702" s="123"/>
      <c r="L3702" s="123"/>
      <c r="M3702" s="98"/>
      <c r="N3702" s="118"/>
    </row>
    <row r="3703" spans="1:14" x14ac:dyDescent="0.25">
      <c r="A3703" s="130">
        <v>1801612000146</v>
      </c>
      <c r="B3703" s="98" t="s">
        <v>12901</v>
      </c>
      <c r="C3703" s="123" t="s">
        <v>901</v>
      </c>
      <c r="D3703" s="98" t="s">
        <v>13667</v>
      </c>
      <c r="E3703" s="98" t="s">
        <v>13668</v>
      </c>
      <c r="F3703" s="124">
        <v>14.25</v>
      </c>
      <c r="G3703" s="112">
        <v>43917</v>
      </c>
      <c r="H3703" s="98"/>
      <c r="I3703" s="123" t="str">
        <f t="shared" si="57"/>
        <v>SIM</v>
      </c>
      <c r="J3703" s="123"/>
      <c r="K3703" s="123"/>
      <c r="L3703" s="123"/>
      <c r="M3703" s="98"/>
      <c r="N3703" s="118"/>
    </row>
    <row r="3704" spans="1:14" x14ac:dyDescent="0.25">
      <c r="A3704" s="130">
        <v>28920999000106</v>
      </c>
      <c r="B3704" s="98" t="s">
        <v>12902</v>
      </c>
      <c r="C3704" s="123" t="s">
        <v>3513</v>
      </c>
      <c r="D3704" s="98" t="s">
        <v>13667</v>
      </c>
      <c r="E3704" s="98" t="s">
        <v>13668</v>
      </c>
      <c r="F3704" s="124">
        <v>14</v>
      </c>
      <c r="G3704" s="112">
        <v>44044</v>
      </c>
      <c r="H3704" s="98"/>
      <c r="I3704" s="123" t="str">
        <f t="shared" si="57"/>
        <v>SIM</v>
      </c>
      <c r="J3704" s="123"/>
      <c r="K3704" s="123"/>
      <c r="L3704" s="123"/>
      <c r="M3704" s="98"/>
      <c r="N3704" s="118"/>
    </row>
    <row r="3705" spans="1:14" x14ac:dyDescent="0.25">
      <c r="A3705" s="130">
        <v>28920999000106</v>
      </c>
      <c r="B3705" s="98" t="s">
        <v>12902</v>
      </c>
      <c r="C3705" s="123" t="s">
        <v>3513</v>
      </c>
      <c r="D3705" s="98" t="s">
        <v>13667</v>
      </c>
      <c r="E3705" s="98" t="s">
        <v>13668</v>
      </c>
      <c r="F3705" s="124">
        <v>14</v>
      </c>
      <c r="G3705" s="112">
        <v>44044</v>
      </c>
      <c r="H3705" s="98"/>
      <c r="I3705" s="123" t="str">
        <f t="shared" si="57"/>
        <v>SIM</v>
      </c>
      <c r="J3705" s="123"/>
      <c r="K3705" s="123"/>
      <c r="L3705" s="123"/>
      <c r="M3705" s="98"/>
      <c r="N3705" s="118"/>
    </row>
    <row r="3706" spans="1:14" x14ac:dyDescent="0.25">
      <c r="A3706" s="130">
        <v>8358053000190</v>
      </c>
      <c r="B3706" s="98" t="s">
        <v>12903</v>
      </c>
      <c r="C3706" s="123" t="s">
        <v>3601</v>
      </c>
      <c r="D3706" s="98" t="s">
        <v>13667</v>
      </c>
      <c r="E3706" s="98" t="s">
        <v>13668</v>
      </c>
      <c r="F3706" s="124">
        <v>11</v>
      </c>
      <c r="G3706" s="112">
        <v>41640</v>
      </c>
      <c r="H3706" s="98"/>
      <c r="I3706" s="123" t="str">
        <f t="shared" si="57"/>
        <v>NÃO</v>
      </c>
      <c r="J3706" s="123"/>
      <c r="K3706" s="123"/>
      <c r="L3706" s="123"/>
      <c r="M3706" s="98" t="s">
        <v>16109</v>
      </c>
      <c r="N3706" s="118"/>
    </row>
    <row r="3707" spans="1:14" x14ac:dyDescent="0.25">
      <c r="A3707" s="130">
        <v>87344016000108</v>
      </c>
      <c r="B3707" s="98" t="s">
        <v>12904</v>
      </c>
      <c r="C3707" s="123" t="s">
        <v>3812</v>
      </c>
      <c r="D3707" s="98" t="s">
        <v>13667</v>
      </c>
      <c r="E3707" s="98" t="s">
        <v>13668</v>
      </c>
      <c r="F3707" s="124">
        <v>11</v>
      </c>
      <c r="G3707" s="112">
        <v>42736</v>
      </c>
      <c r="H3707" s="98"/>
      <c r="I3707" s="123" t="str">
        <f t="shared" si="57"/>
        <v>NÃO</v>
      </c>
      <c r="J3707" s="123"/>
      <c r="K3707" s="123"/>
      <c r="L3707" s="123"/>
      <c r="M3707" s="98"/>
      <c r="N3707" s="118"/>
    </row>
    <row r="3708" spans="1:14" x14ac:dyDescent="0.25">
      <c r="A3708" s="130">
        <v>1617413000182</v>
      </c>
      <c r="B3708" s="98" t="s">
        <v>12905</v>
      </c>
      <c r="C3708" s="123" t="s">
        <v>901</v>
      </c>
      <c r="D3708" s="98" t="s">
        <v>13667</v>
      </c>
      <c r="E3708" s="98" t="s">
        <v>13668</v>
      </c>
      <c r="F3708" s="124">
        <v>11</v>
      </c>
      <c r="G3708" s="112">
        <v>41471</v>
      </c>
      <c r="H3708" s="98"/>
      <c r="I3708" s="123" t="str">
        <f t="shared" si="57"/>
        <v>NÃO</v>
      </c>
      <c r="J3708" s="123"/>
      <c r="K3708" s="123"/>
      <c r="L3708" s="123"/>
      <c r="M3708" s="98" t="s">
        <v>14316</v>
      </c>
      <c r="N3708" s="118"/>
    </row>
    <row r="3709" spans="1:14" x14ac:dyDescent="0.25">
      <c r="A3709" s="130">
        <v>4876447000180</v>
      </c>
      <c r="B3709" s="98" t="s">
        <v>12906</v>
      </c>
      <c r="C3709" s="123" t="s">
        <v>2413</v>
      </c>
      <c r="D3709" s="98" t="s">
        <v>13667</v>
      </c>
      <c r="E3709" s="98" t="s">
        <v>13668</v>
      </c>
      <c r="F3709" s="124">
        <v>11</v>
      </c>
      <c r="G3709" s="112">
        <v>39976</v>
      </c>
      <c r="H3709" s="98"/>
      <c r="I3709" s="123" t="str">
        <f t="shared" si="57"/>
        <v>NÃO</v>
      </c>
      <c r="J3709" s="123"/>
      <c r="K3709" s="123"/>
      <c r="L3709" s="123"/>
      <c r="M3709" s="98" t="s">
        <v>13703</v>
      </c>
      <c r="N3709" s="118"/>
    </row>
    <row r="3710" spans="1:14" x14ac:dyDescent="0.25">
      <c r="A3710" s="130">
        <v>92963560000160</v>
      </c>
      <c r="B3710" s="98" t="s">
        <v>12907</v>
      </c>
      <c r="C3710" s="123" t="s">
        <v>3812</v>
      </c>
      <c r="D3710" s="98" t="s">
        <v>13667</v>
      </c>
      <c r="E3710" s="98" t="s">
        <v>13668</v>
      </c>
      <c r="F3710" s="124">
        <v>14</v>
      </c>
      <c r="G3710" s="112">
        <v>43082</v>
      </c>
      <c r="H3710" s="98"/>
      <c r="I3710" s="123" t="str">
        <f t="shared" si="57"/>
        <v>SIM</v>
      </c>
      <c r="J3710" s="123"/>
      <c r="K3710" s="123"/>
      <c r="L3710" s="123"/>
      <c r="M3710" s="98"/>
      <c r="N3710" s="118"/>
    </row>
    <row r="3711" spans="1:14" x14ac:dyDescent="0.25">
      <c r="A3711" s="130">
        <v>1591618000136</v>
      </c>
      <c r="B3711" s="98" t="s">
        <v>12908</v>
      </c>
      <c r="C3711" s="123" t="s">
        <v>3143</v>
      </c>
      <c r="D3711" s="98" t="s">
        <v>13667</v>
      </c>
      <c r="E3711" s="98" t="s">
        <v>13668</v>
      </c>
      <c r="F3711" s="124">
        <v>11</v>
      </c>
      <c r="G3711" s="112">
        <v>43466</v>
      </c>
      <c r="H3711" s="98"/>
      <c r="I3711" s="123" t="str">
        <f t="shared" si="57"/>
        <v>NÃO</v>
      </c>
      <c r="J3711" s="123"/>
      <c r="K3711" s="123"/>
      <c r="L3711" s="123"/>
      <c r="M3711" s="98"/>
      <c r="N3711" s="118"/>
    </row>
    <row r="3712" spans="1:14" x14ac:dyDescent="0.25">
      <c r="A3712" s="130">
        <v>82575812000120</v>
      </c>
      <c r="B3712" s="98" t="s">
        <v>12909</v>
      </c>
      <c r="C3712" s="123" t="s">
        <v>4289</v>
      </c>
      <c r="D3712" s="98" t="s">
        <v>13667</v>
      </c>
      <c r="E3712" s="98" t="s">
        <v>13668</v>
      </c>
      <c r="F3712" s="124">
        <v>14</v>
      </c>
      <c r="G3712" s="112">
        <v>44105</v>
      </c>
      <c r="H3712" s="98"/>
      <c r="I3712" s="123" t="str">
        <f t="shared" si="57"/>
        <v>SIM</v>
      </c>
      <c r="J3712" s="123"/>
      <c r="K3712" s="123"/>
      <c r="L3712" s="123"/>
      <c r="M3712" s="98"/>
      <c r="N3712" s="118"/>
    </row>
    <row r="3713" spans="1:14" x14ac:dyDescent="0.25">
      <c r="A3713" s="130">
        <v>12366720000154</v>
      </c>
      <c r="B3713" s="98" t="s">
        <v>12910</v>
      </c>
      <c r="C3713" s="123" t="s">
        <v>29</v>
      </c>
      <c r="D3713" s="98" t="s">
        <v>13667</v>
      </c>
      <c r="E3713" s="98" t="s">
        <v>13668</v>
      </c>
      <c r="F3713" s="124">
        <v>11</v>
      </c>
      <c r="G3713" s="112">
        <v>41536</v>
      </c>
      <c r="H3713" s="98"/>
      <c r="I3713" s="123" t="str">
        <f t="shared" si="57"/>
        <v>NÃO</v>
      </c>
      <c r="J3713" s="123"/>
      <c r="K3713" s="123"/>
      <c r="L3713" s="123"/>
      <c r="M3713" s="98"/>
      <c r="N3713" s="118"/>
    </row>
    <row r="3714" spans="1:14" x14ac:dyDescent="0.25">
      <c r="A3714" s="130">
        <v>8629446000191</v>
      </c>
      <c r="B3714" s="98" t="s">
        <v>12911</v>
      </c>
      <c r="C3714" s="123" t="s">
        <v>29</v>
      </c>
      <c r="D3714" s="98" t="s">
        <v>13667</v>
      </c>
      <c r="E3714" s="98" t="s">
        <v>13668</v>
      </c>
      <c r="F3714" s="124">
        <v>11</v>
      </c>
      <c r="G3714" s="112">
        <v>39376</v>
      </c>
      <c r="H3714" s="98"/>
      <c r="I3714" s="123" t="str">
        <f t="shared" si="57"/>
        <v>NÃO</v>
      </c>
      <c r="J3714" s="123"/>
      <c r="K3714" s="123"/>
      <c r="L3714" s="123"/>
      <c r="M3714" s="98"/>
      <c r="N3714" s="118"/>
    </row>
    <row r="3715" spans="1:14" x14ac:dyDescent="0.25">
      <c r="A3715" s="130">
        <v>3238904000148</v>
      </c>
      <c r="B3715" s="98" t="s">
        <v>12912</v>
      </c>
      <c r="C3715" s="123" t="s">
        <v>2274</v>
      </c>
      <c r="D3715" s="98" t="s">
        <v>13667</v>
      </c>
      <c r="E3715" s="98" t="s">
        <v>13668</v>
      </c>
      <c r="F3715" s="124">
        <v>11</v>
      </c>
      <c r="G3715" s="112">
        <v>43221</v>
      </c>
      <c r="H3715" s="98"/>
      <c r="I3715" s="123" t="str">
        <f t="shared" ref="I3715:I3778" si="58">IFERROR(IF(OR(E3715="Ativos", E3715="Aposentados",E3715="Pensionistas"),IF(F3715&gt;=14,"SIM","NÃO"),""),"")</f>
        <v>NÃO</v>
      </c>
      <c r="J3715" s="123"/>
      <c r="K3715" s="123"/>
      <c r="L3715" s="123"/>
      <c r="M3715" s="98" t="s">
        <v>15019</v>
      </c>
      <c r="N3715" s="118"/>
    </row>
    <row r="3716" spans="1:14" x14ac:dyDescent="0.25">
      <c r="A3716" s="130">
        <v>24740268000128</v>
      </c>
      <c r="B3716" s="98" t="s">
        <v>12913</v>
      </c>
      <c r="C3716" s="123" t="s">
        <v>2274</v>
      </c>
      <c r="D3716" s="98" t="s">
        <v>13667</v>
      </c>
      <c r="E3716" s="98" t="s">
        <v>13668</v>
      </c>
      <c r="F3716" s="124">
        <v>14</v>
      </c>
      <c r="G3716" s="112">
        <v>44136</v>
      </c>
      <c r="H3716" s="98"/>
      <c r="I3716" s="123" t="str">
        <f t="shared" si="58"/>
        <v>SIM</v>
      </c>
      <c r="J3716" s="123"/>
      <c r="K3716" s="123"/>
      <c r="L3716" s="123"/>
      <c r="M3716" s="98"/>
      <c r="N3716" s="118"/>
    </row>
    <row r="3717" spans="1:14" x14ac:dyDescent="0.25">
      <c r="A3717" s="130">
        <v>46634481000198</v>
      </c>
      <c r="B3717" s="98" t="s">
        <v>12914</v>
      </c>
      <c r="C3717" s="123" t="s">
        <v>4626</v>
      </c>
      <c r="D3717" s="98" t="s">
        <v>13667</v>
      </c>
      <c r="E3717" s="98" t="s">
        <v>13668</v>
      </c>
      <c r="F3717" s="124">
        <v>14</v>
      </c>
      <c r="G3717" s="112">
        <v>43922</v>
      </c>
      <c r="H3717" s="98"/>
      <c r="I3717" s="123" t="str">
        <f t="shared" si="58"/>
        <v>SIM</v>
      </c>
      <c r="J3717" s="123"/>
      <c r="K3717" s="123"/>
      <c r="L3717" s="123"/>
      <c r="M3717" s="98"/>
      <c r="N3717" s="118"/>
    </row>
    <row r="3718" spans="1:14" x14ac:dyDescent="0.25">
      <c r="A3718" s="130">
        <v>45339363000194</v>
      </c>
      <c r="B3718" s="98" t="s">
        <v>12915</v>
      </c>
      <c r="C3718" s="123" t="s">
        <v>4626</v>
      </c>
      <c r="D3718" s="98" t="s">
        <v>13667</v>
      </c>
      <c r="E3718" s="98" t="s">
        <v>13668</v>
      </c>
      <c r="F3718" s="124">
        <v>14</v>
      </c>
      <c r="G3718" s="112">
        <v>44013</v>
      </c>
      <c r="H3718" s="98"/>
      <c r="I3718" s="123" t="str">
        <f t="shared" si="58"/>
        <v>SIM</v>
      </c>
      <c r="J3718" s="123"/>
      <c r="K3718" s="123"/>
      <c r="L3718" s="123"/>
      <c r="M3718" s="98"/>
      <c r="N3718" s="118"/>
    </row>
    <row r="3719" spans="1:14" x14ac:dyDescent="0.25">
      <c r="A3719" s="130">
        <v>6208946000124</v>
      </c>
      <c r="B3719" s="98" t="s">
        <v>12916</v>
      </c>
      <c r="C3719" s="123" t="s">
        <v>1142</v>
      </c>
      <c r="D3719" s="98" t="s">
        <v>13667</v>
      </c>
      <c r="E3719" s="98" t="s">
        <v>13668</v>
      </c>
      <c r="F3719" s="124">
        <v>11</v>
      </c>
      <c r="G3719" s="112">
        <v>40876</v>
      </c>
      <c r="H3719" s="98"/>
      <c r="I3719" s="123" t="str">
        <f t="shared" si="58"/>
        <v>NÃO</v>
      </c>
      <c r="J3719" s="123"/>
      <c r="K3719" s="123"/>
      <c r="L3719" s="123"/>
      <c r="M3719" s="98" t="s">
        <v>13834</v>
      </c>
      <c r="N3719" s="118"/>
    </row>
    <row r="3720" spans="1:14" x14ac:dyDescent="0.25">
      <c r="A3720" s="130">
        <v>87613659000100</v>
      </c>
      <c r="B3720" s="98" t="s">
        <v>12917</v>
      </c>
      <c r="C3720" s="123" t="s">
        <v>3812</v>
      </c>
      <c r="D3720" s="98" t="s">
        <v>13667</v>
      </c>
      <c r="E3720" s="98" t="s">
        <v>13668</v>
      </c>
      <c r="F3720" s="124">
        <v>11</v>
      </c>
      <c r="G3720" s="112">
        <v>43497</v>
      </c>
      <c r="H3720" s="98"/>
      <c r="I3720" s="123" t="str">
        <f t="shared" si="58"/>
        <v>NÃO</v>
      </c>
      <c r="J3720" s="123"/>
      <c r="K3720" s="123"/>
      <c r="L3720" s="123"/>
      <c r="M3720" s="98"/>
      <c r="N3720" s="118"/>
    </row>
    <row r="3721" spans="1:14" x14ac:dyDescent="0.25">
      <c r="A3721" s="130">
        <v>93845519000151</v>
      </c>
      <c r="B3721" s="98" t="s">
        <v>12918</v>
      </c>
      <c r="C3721" s="123" t="s">
        <v>3812</v>
      </c>
      <c r="D3721" s="98" t="s">
        <v>13667</v>
      </c>
      <c r="E3721" s="98" t="s">
        <v>13668</v>
      </c>
      <c r="F3721" s="124">
        <v>14</v>
      </c>
      <c r="G3721" s="112">
        <v>44105</v>
      </c>
      <c r="H3721" s="98"/>
      <c r="I3721" s="123" t="str">
        <f t="shared" si="58"/>
        <v>SIM</v>
      </c>
      <c r="J3721" s="123"/>
      <c r="K3721" s="123"/>
      <c r="L3721" s="123"/>
      <c r="M3721" s="98"/>
      <c r="N3721" s="118"/>
    </row>
    <row r="3722" spans="1:14" x14ac:dyDescent="0.25">
      <c r="A3722" s="130">
        <v>3107539000132</v>
      </c>
      <c r="B3722" s="98" t="s">
        <v>12919</v>
      </c>
      <c r="C3722" s="123" t="s">
        <v>2197</v>
      </c>
      <c r="D3722" s="98" t="s">
        <v>13667</v>
      </c>
      <c r="E3722" s="98" t="s">
        <v>13668</v>
      </c>
      <c r="F3722" s="124">
        <v>11</v>
      </c>
      <c r="G3722" s="112">
        <v>39071</v>
      </c>
      <c r="H3722" s="98"/>
      <c r="I3722" s="123" t="str">
        <f t="shared" si="58"/>
        <v>NÃO</v>
      </c>
      <c r="J3722" s="123"/>
      <c r="K3722" s="123"/>
      <c r="L3722" s="123"/>
      <c r="M3722" s="98" t="s">
        <v>13534</v>
      </c>
      <c r="N3722" s="118"/>
    </row>
    <row r="3723" spans="1:14" x14ac:dyDescent="0.25">
      <c r="A3723" s="130">
        <v>299198000156</v>
      </c>
      <c r="B3723" s="98" t="s">
        <v>12920</v>
      </c>
      <c r="C3723" s="123" t="s">
        <v>5227</v>
      </c>
      <c r="D3723" s="98" t="s">
        <v>13667</v>
      </c>
      <c r="E3723" s="98" t="s">
        <v>13668</v>
      </c>
      <c r="F3723" s="124">
        <v>11</v>
      </c>
      <c r="G3723" s="112">
        <v>41661</v>
      </c>
      <c r="H3723" s="98"/>
      <c r="I3723" s="123" t="str">
        <f t="shared" si="58"/>
        <v>NÃO</v>
      </c>
      <c r="J3723" s="123"/>
      <c r="K3723" s="123"/>
      <c r="L3723" s="123"/>
      <c r="M3723" s="98"/>
      <c r="N3723" s="118"/>
    </row>
    <row r="3724" spans="1:14" x14ac:dyDescent="0.25">
      <c r="A3724" s="130">
        <v>75461970000193</v>
      </c>
      <c r="B3724" s="98" t="s">
        <v>12921</v>
      </c>
      <c r="C3724" s="123" t="s">
        <v>3143</v>
      </c>
      <c r="D3724" s="98" t="s">
        <v>13667</v>
      </c>
      <c r="E3724" s="98" t="s">
        <v>13668</v>
      </c>
      <c r="F3724" s="124">
        <v>11</v>
      </c>
      <c r="G3724" s="112">
        <v>41087</v>
      </c>
      <c r="H3724" s="98"/>
      <c r="I3724" s="123" t="str">
        <f t="shared" si="58"/>
        <v>NÃO</v>
      </c>
      <c r="J3724" s="123"/>
      <c r="K3724" s="123"/>
      <c r="L3724" s="123"/>
      <c r="M3724" s="98" t="s">
        <v>13534</v>
      </c>
      <c r="N3724" s="118"/>
    </row>
    <row r="3725" spans="1:14" x14ac:dyDescent="0.25">
      <c r="A3725" s="130">
        <v>83102541000158</v>
      </c>
      <c r="B3725" s="98" t="s">
        <v>12922</v>
      </c>
      <c r="C3725" s="123" t="s">
        <v>4289</v>
      </c>
      <c r="D3725" s="98" t="s">
        <v>13667</v>
      </c>
      <c r="E3725" s="98" t="s">
        <v>13668</v>
      </c>
      <c r="F3725" s="124">
        <v>14</v>
      </c>
      <c r="G3725" s="112">
        <v>44166</v>
      </c>
      <c r="H3725" s="98"/>
      <c r="I3725" s="123" t="str">
        <f t="shared" si="58"/>
        <v>SIM</v>
      </c>
      <c r="J3725" s="123"/>
      <c r="K3725" s="123"/>
      <c r="L3725" s="123"/>
      <c r="M3725" s="98"/>
      <c r="N3725" s="118"/>
    </row>
    <row r="3726" spans="1:14" x14ac:dyDescent="0.25">
      <c r="A3726" s="130">
        <v>5903125000145</v>
      </c>
      <c r="B3726" s="98" t="s">
        <v>12923</v>
      </c>
      <c r="C3726" s="123" t="s">
        <v>3747</v>
      </c>
      <c r="D3726" s="98" t="s">
        <v>13667</v>
      </c>
      <c r="E3726" s="98" t="s">
        <v>13668</v>
      </c>
      <c r="F3726" s="124">
        <v>11</v>
      </c>
      <c r="G3726" s="112">
        <v>40539</v>
      </c>
      <c r="H3726" s="98"/>
      <c r="I3726" s="123" t="str">
        <f t="shared" si="58"/>
        <v>NÃO</v>
      </c>
      <c r="J3726" s="123"/>
      <c r="K3726" s="123"/>
      <c r="L3726" s="123"/>
      <c r="M3726" s="98"/>
      <c r="N3726" s="118"/>
    </row>
    <row r="3727" spans="1:14" x14ac:dyDescent="0.25">
      <c r="A3727" s="130">
        <v>91105452000193</v>
      </c>
      <c r="B3727" s="98" t="s">
        <v>12924</v>
      </c>
      <c r="C3727" s="123" t="s">
        <v>3812</v>
      </c>
      <c r="D3727" s="98" t="s">
        <v>13667</v>
      </c>
      <c r="E3727" s="98" t="s">
        <v>13668</v>
      </c>
      <c r="F3727" s="124">
        <v>14</v>
      </c>
      <c r="G3727" s="112">
        <v>44013</v>
      </c>
      <c r="H3727" s="98"/>
      <c r="I3727" s="123" t="str">
        <f t="shared" si="58"/>
        <v>SIM</v>
      </c>
      <c r="J3727" s="123"/>
      <c r="K3727" s="123"/>
      <c r="L3727" s="123"/>
      <c r="M3727" s="98"/>
      <c r="N3727" s="118"/>
    </row>
    <row r="3728" spans="1:14" x14ac:dyDescent="0.25">
      <c r="A3728" s="130">
        <v>87613667000148</v>
      </c>
      <c r="B3728" s="98" t="s">
        <v>12925</v>
      </c>
      <c r="C3728" s="123" t="s">
        <v>3812</v>
      </c>
      <c r="D3728" s="98" t="s">
        <v>13667</v>
      </c>
      <c r="E3728" s="98" t="s">
        <v>13668</v>
      </c>
      <c r="F3728" s="124">
        <v>14</v>
      </c>
      <c r="G3728" s="112">
        <v>44044</v>
      </c>
      <c r="H3728" s="98"/>
      <c r="I3728" s="123" t="str">
        <f t="shared" si="58"/>
        <v>SIM</v>
      </c>
      <c r="J3728" s="123"/>
      <c r="K3728" s="123"/>
      <c r="L3728" s="123"/>
      <c r="M3728" s="98"/>
      <c r="N3728" s="118"/>
    </row>
    <row r="3729" spans="1:14" x14ac:dyDescent="0.25">
      <c r="A3729" s="130">
        <v>1743335000162</v>
      </c>
      <c r="B3729" s="98" t="s">
        <v>12926</v>
      </c>
      <c r="C3729" s="123" t="s">
        <v>901</v>
      </c>
      <c r="D3729" s="98" t="s">
        <v>13667</v>
      </c>
      <c r="E3729" s="98" t="s">
        <v>13668</v>
      </c>
      <c r="F3729" s="124">
        <v>11</v>
      </c>
      <c r="G3729" s="112">
        <v>42005</v>
      </c>
      <c r="H3729" s="98"/>
      <c r="I3729" s="123" t="str">
        <f t="shared" si="58"/>
        <v>NÃO</v>
      </c>
      <c r="J3729" s="123"/>
      <c r="K3729" s="123"/>
      <c r="L3729" s="123"/>
      <c r="M3729" s="98" t="s">
        <v>14318</v>
      </c>
      <c r="N3729" s="118"/>
    </row>
    <row r="3730" spans="1:14" x14ac:dyDescent="0.25">
      <c r="A3730" s="130">
        <v>45094901000128</v>
      </c>
      <c r="B3730" s="98" t="s">
        <v>12927</v>
      </c>
      <c r="C3730" s="123" t="s">
        <v>4626</v>
      </c>
      <c r="D3730" s="98" t="s">
        <v>13667</v>
      </c>
      <c r="E3730" s="98" t="s">
        <v>13668</v>
      </c>
      <c r="F3730" s="124">
        <v>11</v>
      </c>
      <c r="G3730" s="112">
        <v>41275</v>
      </c>
      <c r="H3730" s="98"/>
      <c r="I3730" s="123" t="str">
        <f t="shared" si="58"/>
        <v>NÃO</v>
      </c>
      <c r="J3730" s="123"/>
      <c r="K3730" s="123"/>
      <c r="L3730" s="123"/>
      <c r="M3730" s="98" t="s">
        <v>16893</v>
      </c>
      <c r="N3730" s="118"/>
    </row>
    <row r="3731" spans="1:14" x14ac:dyDescent="0.25">
      <c r="A3731" s="130">
        <v>12461653000157</v>
      </c>
      <c r="B3731" s="98" t="s">
        <v>12928</v>
      </c>
      <c r="C3731" s="123" t="s">
        <v>634</v>
      </c>
      <c r="D3731" s="98" t="s">
        <v>13667</v>
      </c>
      <c r="E3731" s="98" t="s">
        <v>13668</v>
      </c>
      <c r="F3731" s="124">
        <v>11</v>
      </c>
      <c r="G3731" s="112">
        <v>40392</v>
      </c>
      <c r="H3731" s="98"/>
      <c r="I3731" s="123" t="str">
        <f t="shared" si="58"/>
        <v>NÃO</v>
      </c>
      <c r="J3731" s="123"/>
      <c r="K3731" s="123"/>
      <c r="L3731" s="123"/>
      <c r="M3731" s="98"/>
      <c r="N3731" s="118"/>
    </row>
    <row r="3732" spans="1:14" x14ac:dyDescent="0.25">
      <c r="A3732" s="130">
        <v>18675983000121</v>
      </c>
      <c r="B3732" s="98" t="s">
        <v>12929</v>
      </c>
      <c r="C3732" s="123" t="s">
        <v>1356</v>
      </c>
      <c r="D3732" s="98" t="s">
        <v>13667</v>
      </c>
      <c r="E3732" s="98" t="s">
        <v>13668</v>
      </c>
      <c r="F3732" s="124">
        <v>14</v>
      </c>
      <c r="G3732" s="112">
        <v>44105</v>
      </c>
      <c r="H3732" s="98"/>
      <c r="I3732" s="123" t="str">
        <f t="shared" si="58"/>
        <v>SIM</v>
      </c>
      <c r="J3732" s="123"/>
      <c r="K3732" s="123"/>
      <c r="L3732" s="123"/>
      <c r="M3732" s="98"/>
      <c r="N3732" s="118"/>
    </row>
    <row r="3733" spans="1:14" x14ac:dyDescent="0.25">
      <c r="A3733" s="130">
        <v>3408911000140</v>
      </c>
      <c r="B3733" s="98" t="s">
        <v>12930</v>
      </c>
      <c r="C3733" s="123" t="s">
        <v>2274</v>
      </c>
      <c r="D3733" s="98" t="s">
        <v>13667</v>
      </c>
      <c r="E3733" s="98" t="s">
        <v>13668</v>
      </c>
      <c r="F3733" s="124">
        <v>11</v>
      </c>
      <c r="G3733" s="112">
        <v>41432</v>
      </c>
      <c r="H3733" s="98"/>
      <c r="I3733" s="123" t="str">
        <f t="shared" si="58"/>
        <v>NÃO</v>
      </c>
      <c r="J3733" s="123"/>
      <c r="K3733" s="123"/>
      <c r="L3733" s="123"/>
      <c r="M3733" s="98" t="s">
        <v>15021</v>
      </c>
      <c r="N3733" s="118"/>
    </row>
    <row r="3734" spans="1:14" x14ac:dyDescent="0.25">
      <c r="A3734" s="130">
        <v>46177531000155</v>
      </c>
      <c r="B3734" s="98" t="s">
        <v>12931</v>
      </c>
      <c r="C3734" s="123" t="s">
        <v>4626</v>
      </c>
      <c r="D3734" s="98" t="s">
        <v>13667</v>
      </c>
      <c r="E3734" s="98" t="s">
        <v>13668</v>
      </c>
      <c r="F3734" s="124">
        <v>14</v>
      </c>
      <c r="G3734" s="112">
        <v>44044</v>
      </c>
      <c r="H3734" s="98"/>
      <c r="I3734" s="123" t="str">
        <f t="shared" si="58"/>
        <v>SIM</v>
      </c>
      <c r="J3734" s="123"/>
      <c r="K3734" s="123"/>
      <c r="L3734" s="123"/>
      <c r="M3734" s="98"/>
      <c r="N3734" s="118"/>
    </row>
    <row r="3735" spans="1:14" x14ac:dyDescent="0.25">
      <c r="A3735" s="130">
        <v>18585570000156</v>
      </c>
      <c r="B3735" s="98" t="s">
        <v>12932</v>
      </c>
      <c r="C3735" s="123" t="s">
        <v>1356</v>
      </c>
      <c r="D3735" s="98" t="s">
        <v>13667</v>
      </c>
      <c r="E3735" s="98" t="s">
        <v>13668</v>
      </c>
      <c r="F3735" s="124">
        <v>11</v>
      </c>
      <c r="G3735" s="112">
        <v>38943</v>
      </c>
      <c r="H3735" s="98"/>
      <c r="I3735" s="123" t="str">
        <f t="shared" si="58"/>
        <v>NÃO</v>
      </c>
      <c r="J3735" s="123"/>
      <c r="K3735" s="123"/>
      <c r="L3735" s="123"/>
      <c r="M3735" s="98"/>
      <c r="N3735" s="118"/>
    </row>
    <row r="3736" spans="1:14" x14ac:dyDescent="0.25">
      <c r="A3736" s="130">
        <v>4628681000198</v>
      </c>
      <c r="B3736" s="98" t="s">
        <v>12933</v>
      </c>
      <c r="C3736" s="123" t="s">
        <v>133</v>
      </c>
      <c r="D3736" s="98" t="s">
        <v>13667</v>
      </c>
      <c r="E3736" s="98" t="s">
        <v>13668</v>
      </c>
      <c r="F3736" s="124">
        <v>11</v>
      </c>
      <c r="G3736" s="112">
        <v>41537</v>
      </c>
      <c r="H3736" s="98"/>
      <c r="I3736" s="123" t="str">
        <f t="shared" si="58"/>
        <v>NÃO</v>
      </c>
      <c r="J3736" s="123"/>
      <c r="K3736" s="123"/>
      <c r="L3736" s="123"/>
      <c r="M3736" s="98" t="s">
        <v>13856</v>
      </c>
      <c r="N3736" s="118"/>
    </row>
    <row r="3737" spans="1:14" x14ac:dyDescent="0.25">
      <c r="A3737" s="130">
        <v>94707494000192</v>
      </c>
      <c r="B3737" s="98" t="s">
        <v>12934</v>
      </c>
      <c r="C3737" s="123" t="s">
        <v>3812</v>
      </c>
      <c r="D3737" s="98" t="s">
        <v>13667</v>
      </c>
      <c r="E3737" s="98" t="s">
        <v>13668</v>
      </c>
      <c r="F3737" s="124">
        <v>11</v>
      </c>
      <c r="G3737" s="112">
        <v>41000</v>
      </c>
      <c r="H3737" s="98"/>
      <c r="I3737" s="123" t="str">
        <f t="shared" si="58"/>
        <v>NÃO</v>
      </c>
      <c r="J3737" s="123"/>
      <c r="K3737" s="123"/>
      <c r="L3737" s="123"/>
      <c r="M3737" s="98" t="s">
        <v>16439</v>
      </c>
      <c r="N3737" s="118"/>
    </row>
    <row r="3738" spans="1:14" x14ac:dyDescent="0.25">
      <c r="A3738" s="130">
        <v>18602060000140</v>
      </c>
      <c r="B3738" s="98" t="s">
        <v>12935</v>
      </c>
      <c r="C3738" s="123" t="s">
        <v>1356</v>
      </c>
      <c r="D3738" s="98" t="s">
        <v>13667</v>
      </c>
      <c r="E3738" s="98" t="s">
        <v>13668</v>
      </c>
      <c r="F3738" s="124">
        <v>11</v>
      </c>
      <c r="G3738" s="112">
        <v>38467</v>
      </c>
      <c r="H3738" s="98"/>
      <c r="I3738" s="123" t="str">
        <f t="shared" si="58"/>
        <v>NÃO</v>
      </c>
      <c r="J3738" s="123"/>
      <c r="K3738" s="123"/>
      <c r="L3738" s="123"/>
      <c r="M3738" s="98" t="s">
        <v>14750</v>
      </c>
      <c r="N3738" s="118"/>
    </row>
    <row r="3739" spans="1:14" x14ac:dyDescent="0.25">
      <c r="A3739" s="130">
        <v>55356653000108</v>
      </c>
      <c r="B3739" s="98" t="s">
        <v>12936</v>
      </c>
      <c r="C3739" s="123" t="s">
        <v>4626</v>
      </c>
      <c r="D3739" s="98" t="s">
        <v>13667</v>
      </c>
      <c r="E3739" s="98" t="s">
        <v>13668</v>
      </c>
      <c r="F3739" s="124">
        <v>12.2</v>
      </c>
      <c r="G3739" s="112">
        <v>37202</v>
      </c>
      <c r="H3739" s="98"/>
      <c r="I3739" s="123" t="str">
        <f t="shared" si="58"/>
        <v>NÃO</v>
      </c>
      <c r="J3739" s="123"/>
      <c r="K3739" s="123"/>
      <c r="L3739" s="123"/>
      <c r="M3739" s="98" t="s">
        <v>13534</v>
      </c>
      <c r="N3739" s="118"/>
    </row>
    <row r="3740" spans="1:14" x14ac:dyDescent="0.25">
      <c r="A3740" s="130">
        <v>1613745000199</v>
      </c>
      <c r="B3740" s="98" t="s">
        <v>12937</v>
      </c>
      <c r="C3740" s="123" t="s">
        <v>1142</v>
      </c>
      <c r="D3740" s="98" t="s">
        <v>13667</v>
      </c>
      <c r="E3740" s="98" t="s">
        <v>13668</v>
      </c>
      <c r="F3740" s="124">
        <v>11</v>
      </c>
      <c r="G3740" s="112">
        <v>40725</v>
      </c>
      <c r="H3740" s="98"/>
      <c r="I3740" s="123" t="str">
        <f t="shared" si="58"/>
        <v>NÃO</v>
      </c>
      <c r="J3740" s="123"/>
      <c r="K3740" s="123"/>
      <c r="L3740" s="123"/>
      <c r="M3740" s="98" t="s">
        <v>14436</v>
      </c>
      <c r="N3740" s="118"/>
    </row>
    <row r="3741" spans="1:14" x14ac:dyDescent="0.25">
      <c r="A3741" s="130">
        <v>6124739000191</v>
      </c>
      <c r="B3741" s="98" t="s">
        <v>12938</v>
      </c>
      <c r="C3741" s="123" t="s">
        <v>1142</v>
      </c>
      <c r="D3741" s="98" t="s">
        <v>13667</v>
      </c>
      <c r="E3741" s="98" t="s">
        <v>13668</v>
      </c>
      <c r="F3741" s="124">
        <v>11</v>
      </c>
      <c r="G3741" s="112">
        <v>39502</v>
      </c>
      <c r="H3741" s="98"/>
      <c r="I3741" s="123" t="str">
        <f t="shared" si="58"/>
        <v>NÃO</v>
      </c>
      <c r="J3741" s="123"/>
      <c r="K3741" s="123"/>
      <c r="L3741" s="123"/>
      <c r="M3741" s="98" t="s">
        <v>13710</v>
      </c>
      <c r="N3741" s="118"/>
    </row>
    <row r="3742" spans="1:14" x14ac:dyDescent="0.25">
      <c r="A3742" s="130">
        <v>46476131000140</v>
      </c>
      <c r="B3742" s="98" t="s">
        <v>12939</v>
      </c>
      <c r="C3742" s="123" t="s">
        <v>4626</v>
      </c>
      <c r="D3742" s="98" t="s">
        <v>13667</v>
      </c>
      <c r="E3742" s="98" t="s">
        <v>13668</v>
      </c>
      <c r="F3742" s="124">
        <v>11</v>
      </c>
      <c r="G3742" s="112">
        <v>40800</v>
      </c>
      <c r="H3742" s="98"/>
      <c r="I3742" s="123" t="str">
        <f t="shared" si="58"/>
        <v>NÃO</v>
      </c>
      <c r="J3742" s="123"/>
      <c r="K3742" s="123"/>
      <c r="L3742" s="123"/>
      <c r="M3742" s="98" t="s">
        <v>13534</v>
      </c>
      <c r="N3742" s="118"/>
    </row>
    <row r="3743" spans="1:14" x14ac:dyDescent="0.25">
      <c r="A3743" s="130">
        <v>1974088000105</v>
      </c>
      <c r="B3743" s="98" t="s">
        <v>12940</v>
      </c>
      <c r="C3743" s="123" t="s">
        <v>2274</v>
      </c>
      <c r="D3743" s="98" t="s">
        <v>13667</v>
      </c>
      <c r="E3743" s="98" t="s">
        <v>13668</v>
      </c>
      <c r="F3743" s="124">
        <v>11</v>
      </c>
      <c r="G3743" s="112">
        <v>42718</v>
      </c>
      <c r="H3743" s="98"/>
      <c r="I3743" s="123" t="str">
        <f t="shared" si="58"/>
        <v>NÃO</v>
      </c>
      <c r="J3743" s="123"/>
      <c r="K3743" s="123"/>
      <c r="L3743" s="123"/>
      <c r="M3743" s="98" t="s">
        <v>15023</v>
      </c>
      <c r="N3743" s="118"/>
    </row>
    <row r="3744" spans="1:14" x14ac:dyDescent="0.25">
      <c r="A3744" s="130">
        <v>8888968000108</v>
      </c>
      <c r="B3744" s="98" t="s">
        <v>12941</v>
      </c>
      <c r="C3744" s="123" t="s">
        <v>2554</v>
      </c>
      <c r="D3744" s="98" t="s">
        <v>13667</v>
      </c>
      <c r="E3744" s="98" t="s">
        <v>13668</v>
      </c>
      <c r="F3744" s="124">
        <v>11</v>
      </c>
      <c r="G3744" s="112">
        <v>43003</v>
      </c>
      <c r="H3744" s="98"/>
      <c r="I3744" s="123" t="str">
        <f t="shared" si="58"/>
        <v>NÃO</v>
      </c>
      <c r="J3744" s="123"/>
      <c r="K3744" s="123"/>
      <c r="L3744" s="123"/>
      <c r="M3744" s="98" t="s">
        <v>15209</v>
      </c>
      <c r="N3744" s="118"/>
    </row>
    <row r="3745" spans="1:14" x14ac:dyDescent="0.25">
      <c r="A3745" s="130">
        <v>77003424000134</v>
      </c>
      <c r="B3745" s="98" t="s">
        <v>12942</v>
      </c>
      <c r="C3745" s="123" t="s">
        <v>3143</v>
      </c>
      <c r="D3745" s="98" t="s">
        <v>13667</v>
      </c>
      <c r="E3745" s="98" t="s">
        <v>13668</v>
      </c>
      <c r="F3745" s="124">
        <v>14</v>
      </c>
      <c r="G3745" s="112">
        <v>43929</v>
      </c>
      <c r="H3745" s="98"/>
      <c r="I3745" s="123" t="str">
        <f t="shared" si="58"/>
        <v>SIM</v>
      </c>
      <c r="J3745" s="123"/>
      <c r="K3745" s="123"/>
      <c r="L3745" s="123"/>
      <c r="M3745" s="98"/>
      <c r="N3745" s="118"/>
    </row>
    <row r="3746" spans="1:14" x14ac:dyDescent="0.25">
      <c r="A3746" s="130">
        <v>88186754000129</v>
      </c>
      <c r="B3746" s="98" t="s">
        <v>12943</v>
      </c>
      <c r="C3746" s="123" t="s">
        <v>3812</v>
      </c>
      <c r="D3746" s="98" t="s">
        <v>13667</v>
      </c>
      <c r="E3746" s="98" t="s">
        <v>13668</v>
      </c>
      <c r="F3746" s="124">
        <v>14</v>
      </c>
      <c r="G3746" s="112">
        <v>44052</v>
      </c>
      <c r="H3746" s="98"/>
      <c r="I3746" s="123" t="str">
        <f t="shared" si="58"/>
        <v>SIM</v>
      </c>
      <c r="J3746" s="123"/>
      <c r="K3746" s="123"/>
      <c r="L3746" s="123"/>
      <c r="M3746" s="98"/>
      <c r="N3746" s="118"/>
    </row>
    <row r="3747" spans="1:14" x14ac:dyDescent="0.25">
      <c r="A3747" s="130">
        <v>18296699000144</v>
      </c>
      <c r="B3747" s="98" t="s">
        <v>12944</v>
      </c>
      <c r="C3747" s="123" t="s">
        <v>1356</v>
      </c>
      <c r="D3747" s="98" t="s">
        <v>13667</v>
      </c>
      <c r="E3747" s="98" t="s">
        <v>13668</v>
      </c>
      <c r="F3747" s="124">
        <v>11</v>
      </c>
      <c r="G3747" s="112">
        <v>38443</v>
      </c>
      <c r="H3747" s="98"/>
      <c r="I3747" s="123" t="str">
        <f t="shared" si="58"/>
        <v>NÃO</v>
      </c>
      <c r="J3747" s="123"/>
      <c r="K3747" s="123"/>
      <c r="L3747" s="123"/>
      <c r="M3747" s="98"/>
      <c r="N3747" s="118"/>
    </row>
    <row r="3748" spans="1:14" x14ac:dyDescent="0.25">
      <c r="A3748" s="130">
        <v>44547313000130</v>
      </c>
      <c r="B3748" s="98" t="s">
        <v>12945</v>
      </c>
      <c r="C3748" s="123" t="s">
        <v>4626</v>
      </c>
      <c r="D3748" s="98" t="s">
        <v>13667</v>
      </c>
      <c r="E3748" s="98" t="s">
        <v>13668</v>
      </c>
      <c r="F3748" s="124">
        <v>14</v>
      </c>
      <c r="G3748" s="112">
        <v>44044</v>
      </c>
      <c r="H3748" s="98"/>
      <c r="I3748" s="123" t="str">
        <f t="shared" si="58"/>
        <v>SIM</v>
      </c>
      <c r="J3748" s="123"/>
      <c r="K3748" s="123"/>
      <c r="L3748" s="123"/>
      <c r="M3748" s="98"/>
      <c r="N3748" s="118"/>
    </row>
    <row r="3749" spans="1:14" x14ac:dyDescent="0.25">
      <c r="A3749" s="130">
        <v>39560008000148</v>
      </c>
      <c r="B3749" s="98" t="s">
        <v>12946</v>
      </c>
      <c r="C3749" s="123" t="s">
        <v>3513</v>
      </c>
      <c r="D3749" s="98" t="s">
        <v>13667</v>
      </c>
      <c r="E3749" s="98" t="s">
        <v>13668</v>
      </c>
      <c r="F3749" s="124">
        <v>11</v>
      </c>
      <c r="G3749" s="112">
        <v>38715</v>
      </c>
      <c r="H3749" s="98"/>
      <c r="I3749" s="123" t="str">
        <f t="shared" si="58"/>
        <v>NÃO</v>
      </c>
      <c r="J3749" s="123"/>
      <c r="K3749" s="123"/>
      <c r="L3749" s="123"/>
      <c r="M3749" s="98" t="s">
        <v>13534</v>
      </c>
      <c r="N3749" s="118"/>
    </row>
    <row r="3750" spans="1:14" x14ac:dyDescent="0.25">
      <c r="A3750" s="130">
        <v>76105568000139</v>
      </c>
      <c r="B3750" s="98" t="s">
        <v>12947</v>
      </c>
      <c r="C3750" s="123" t="s">
        <v>3143</v>
      </c>
      <c r="D3750" s="98" t="s">
        <v>13667</v>
      </c>
      <c r="E3750" s="98" t="s">
        <v>13668</v>
      </c>
      <c r="F3750" s="124">
        <v>11</v>
      </c>
      <c r="G3750" s="112">
        <v>38699</v>
      </c>
      <c r="H3750" s="98"/>
      <c r="I3750" s="123" t="str">
        <f t="shared" si="58"/>
        <v>NÃO</v>
      </c>
      <c r="J3750" s="123"/>
      <c r="K3750" s="123"/>
      <c r="L3750" s="123"/>
      <c r="M3750" s="98"/>
      <c r="N3750" s="118"/>
    </row>
    <row r="3751" spans="1:14" x14ac:dyDescent="0.25">
      <c r="A3751" s="130">
        <v>12241675000101</v>
      </c>
      <c r="B3751" s="98" t="s">
        <v>12948</v>
      </c>
      <c r="C3751" s="123" t="s">
        <v>29</v>
      </c>
      <c r="D3751" s="98" t="s">
        <v>13667</v>
      </c>
      <c r="E3751" s="98" t="s">
        <v>13668</v>
      </c>
      <c r="F3751" s="124">
        <v>12</v>
      </c>
      <c r="G3751" s="112">
        <v>42370</v>
      </c>
      <c r="H3751" s="98"/>
      <c r="I3751" s="123" t="str">
        <f t="shared" si="58"/>
        <v>NÃO</v>
      </c>
      <c r="J3751" s="123"/>
      <c r="K3751" s="123"/>
      <c r="L3751" s="123"/>
      <c r="M3751" s="98" t="s">
        <v>13787</v>
      </c>
      <c r="N3751" s="118"/>
    </row>
    <row r="3752" spans="1:14" x14ac:dyDescent="0.25">
      <c r="A3752" s="130">
        <v>8742264000122</v>
      </c>
      <c r="B3752" s="98" t="s">
        <v>12949</v>
      </c>
      <c r="C3752" s="123" t="s">
        <v>2554</v>
      </c>
      <c r="D3752" s="98" t="s">
        <v>13667</v>
      </c>
      <c r="E3752" s="98" t="s">
        <v>13668</v>
      </c>
      <c r="F3752" s="124">
        <v>14</v>
      </c>
      <c r="G3752" s="112">
        <v>44036</v>
      </c>
      <c r="H3752" s="98"/>
      <c r="I3752" s="123" t="str">
        <f t="shared" si="58"/>
        <v>SIM</v>
      </c>
      <c r="J3752" s="123"/>
      <c r="K3752" s="123"/>
      <c r="L3752" s="123"/>
      <c r="M3752" s="98"/>
      <c r="N3752" s="118"/>
    </row>
    <row r="3753" spans="1:14" x14ac:dyDescent="0.25">
      <c r="A3753" s="130">
        <v>39485412000102</v>
      </c>
      <c r="B3753" s="98" t="s">
        <v>12950</v>
      </c>
      <c r="C3753" s="123" t="s">
        <v>3513</v>
      </c>
      <c r="D3753" s="98" t="s">
        <v>13667</v>
      </c>
      <c r="E3753" s="98" t="s">
        <v>13668</v>
      </c>
      <c r="F3753" s="124">
        <v>11</v>
      </c>
      <c r="G3753" s="112">
        <v>43462</v>
      </c>
      <c r="H3753" s="98"/>
      <c r="I3753" s="123" t="str">
        <f t="shared" si="58"/>
        <v>NÃO</v>
      </c>
      <c r="J3753" s="123"/>
      <c r="K3753" s="123"/>
      <c r="L3753" s="123"/>
      <c r="M3753" s="98"/>
      <c r="N3753" s="118"/>
    </row>
    <row r="3754" spans="1:14" x14ac:dyDescent="0.25">
      <c r="A3754" s="130">
        <v>37465002000166</v>
      </c>
      <c r="B3754" s="98" t="s">
        <v>12951</v>
      </c>
      <c r="C3754" s="123" t="s">
        <v>2274</v>
      </c>
      <c r="D3754" s="98" t="s">
        <v>13667</v>
      </c>
      <c r="E3754" s="98" t="s">
        <v>13668</v>
      </c>
      <c r="F3754" s="124">
        <v>11</v>
      </c>
      <c r="G3754" s="112">
        <v>38590</v>
      </c>
      <c r="H3754" s="98"/>
      <c r="I3754" s="123" t="str">
        <f t="shared" si="58"/>
        <v>NÃO</v>
      </c>
      <c r="J3754" s="123"/>
      <c r="K3754" s="123"/>
      <c r="L3754" s="123"/>
      <c r="M3754" s="98" t="s">
        <v>15024</v>
      </c>
      <c r="N3754" s="118"/>
    </row>
    <row r="3755" spans="1:14" x14ac:dyDescent="0.25">
      <c r="A3755" s="130">
        <v>76973692000116</v>
      </c>
      <c r="B3755" s="98" t="s">
        <v>12952</v>
      </c>
      <c r="C3755" s="123" t="s">
        <v>3143</v>
      </c>
      <c r="D3755" s="98" t="s">
        <v>13667</v>
      </c>
      <c r="E3755" s="98" t="s">
        <v>13668</v>
      </c>
      <c r="F3755" s="124">
        <v>11</v>
      </c>
      <c r="G3755" s="112">
        <v>40108</v>
      </c>
      <c r="H3755" s="98"/>
      <c r="I3755" s="123" t="str">
        <f t="shared" si="58"/>
        <v>NÃO</v>
      </c>
      <c r="J3755" s="123"/>
      <c r="K3755" s="123"/>
      <c r="L3755" s="123"/>
      <c r="M3755" s="98"/>
      <c r="N3755" s="118"/>
    </row>
    <row r="3756" spans="1:14" x14ac:dyDescent="0.25">
      <c r="A3756" s="130">
        <v>94444122000110</v>
      </c>
      <c r="B3756" s="98" t="s">
        <v>12953</v>
      </c>
      <c r="C3756" s="123" t="s">
        <v>3812</v>
      </c>
      <c r="D3756" s="98" t="s">
        <v>13667</v>
      </c>
      <c r="E3756" s="98" t="s">
        <v>13668</v>
      </c>
      <c r="F3756" s="124">
        <v>11</v>
      </c>
      <c r="G3756" s="112">
        <v>39767</v>
      </c>
      <c r="H3756" s="98"/>
      <c r="I3756" s="123" t="str">
        <f t="shared" si="58"/>
        <v>NÃO</v>
      </c>
      <c r="J3756" s="123"/>
      <c r="K3756" s="123"/>
      <c r="L3756" s="123"/>
      <c r="M3756" s="98"/>
      <c r="N3756" s="118"/>
    </row>
    <row r="3757" spans="1:14" x14ac:dyDescent="0.25">
      <c r="A3757" s="130">
        <v>91574764000146</v>
      </c>
      <c r="B3757" s="98" t="s">
        <v>12954</v>
      </c>
      <c r="C3757" s="123" t="s">
        <v>3812</v>
      </c>
      <c r="D3757" s="98" t="s">
        <v>13667</v>
      </c>
      <c r="E3757" s="98" t="s">
        <v>13668</v>
      </c>
      <c r="F3757" s="124">
        <v>11</v>
      </c>
      <c r="G3757" s="112">
        <v>42957</v>
      </c>
      <c r="H3757" s="98"/>
      <c r="I3757" s="123" t="str">
        <f t="shared" si="58"/>
        <v>NÃO</v>
      </c>
      <c r="J3757" s="123"/>
      <c r="K3757" s="123"/>
      <c r="L3757" s="123"/>
      <c r="M3757" s="98" t="s">
        <v>16446</v>
      </c>
      <c r="N3757" s="118"/>
    </row>
    <row r="3758" spans="1:14" x14ac:dyDescent="0.25">
      <c r="A3758" s="130">
        <v>10145225000190</v>
      </c>
      <c r="B3758" s="98" t="s">
        <v>12955</v>
      </c>
      <c r="C3758" s="123" t="s">
        <v>2758</v>
      </c>
      <c r="D3758" s="98" t="s">
        <v>13667</v>
      </c>
      <c r="E3758" s="98" t="s">
        <v>13668</v>
      </c>
      <c r="F3758" s="124">
        <v>11</v>
      </c>
      <c r="G3758" s="112">
        <v>38132</v>
      </c>
      <c r="H3758" s="98"/>
      <c r="I3758" s="123" t="str">
        <f t="shared" si="58"/>
        <v>NÃO</v>
      </c>
      <c r="J3758" s="123"/>
      <c r="K3758" s="123"/>
      <c r="L3758" s="123"/>
      <c r="M3758" s="98" t="s">
        <v>15462</v>
      </c>
      <c r="N3758" s="118"/>
    </row>
    <row r="3759" spans="1:14" x14ac:dyDescent="0.25">
      <c r="A3759" s="130">
        <v>2056737000151</v>
      </c>
      <c r="B3759" s="98" t="s">
        <v>12956</v>
      </c>
      <c r="C3759" s="123" t="s">
        <v>901</v>
      </c>
      <c r="D3759" s="98" t="s">
        <v>13667</v>
      </c>
      <c r="E3759" s="98" t="s">
        <v>13668</v>
      </c>
      <c r="F3759" s="124">
        <v>14.25</v>
      </c>
      <c r="G3759" s="112">
        <v>43263</v>
      </c>
      <c r="H3759" s="98"/>
      <c r="I3759" s="123" t="str">
        <f t="shared" si="58"/>
        <v>SIM</v>
      </c>
      <c r="J3759" s="123"/>
      <c r="K3759" s="123"/>
      <c r="L3759" s="123"/>
      <c r="M3759" s="98"/>
      <c r="N3759" s="118"/>
    </row>
    <row r="3760" spans="1:14" x14ac:dyDescent="0.25">
      <c r="A3760" s="130">
        <v>31505027000160</v>
      </c>
      <c r="B3760" s="98" t="s">
        <v>12957</v>
      </c>
      <c r="C3760" s="123" t="s">
        <v>3513</v>
      </c>
      <c r="D3760" s="98" t="s">
        <v>13667</v>
      </c>
      <c r="E3760" s="98" t="s">
        <v>13668</v>
      </c>
      <c r="F3760" s="124">
        <v>11</v>
      </c>
      <c r="G3760" s="112">
        <v>43834</v>
      </c>
      <c r="H3760" s="98"/>
      <c r="I3760" s="123" t="str">
        <f t="shared" si="58"/>
        <v>NÃO</v>
      </c>
      <c r="J3760" s="123"/>
      <c r="K3760" s="123"/>
      <c r="L3760" s="123"/>
      <c r="M3760" s="98"/>
      <c r="N3760" s="118"/>
    </row>
    <row r="3761" spans="1:14" x14ac:dyDescent="0.25">
      <c r="A3761" s="130">
        <v>76002674000197</v>
      </c>
      <c r="B3761" s="98" t="s">
        <v>12958</v>
      </c>
      <c r="C3761" s="123" t="s">
        <v>3143</v>
      </c>
      <c r="D3761" s="98" t="s">
        <v>13667</v>
      </c>
      <c r="E3761" s="98" t="s">
        <v>13668</v>
      </c>
      <c r="F3761" s="124">
        <v>14</v>
      </c>
      <c r="G3761" s="112">
        <v>44075</v>
      </c>
      <c r="H3761" s="98"/>
      <c r="I3761" s="123" t="str">
        <f t="shared" si="58"/>
        <v>SIM</v>
      </c>
      <c r="J3761" s="123"/>
      <c r="K3761" s="123"/>
      <c r="L3761" s="123"/>
      <c r="M3761" s="98"/>
      <c r="N3761" s="118"/>
    </row>
    <row r="3762" spans="1:14" x14ac:dyDescent="0.25">
      <c r="A3762" s="130">
        <v>7551179000114</v>
      </c>
      <c r="B3762" s="98" t="s">
        <v>12959</v>
      </c>
      <c r="C3762" s="123" t="s">
        <v>634</v>
      </c>
      <c r="D3762" s="98" t="s">
        <v>13667</v>
      </c>
      <c r="E3762" s="98" t="s">
        <v>13668</v>
      </c>
      <c r="F3762" s="124">
        <v>11</v>
      </c>
      <c r="G3762" s="112">
        <v>41499</v>
      </c>
      <c r="H3762" s="98"/>
      <c r="I3762" s="123" t="str">
        <f t="shared" si="58"/>
        <v>NÃO</v>
      </c>
      <c r="J3762" s="123"/>
      <c r="K3762" s="123"/>
      <c r="L3762" s="123"/>
      <c r="M3762" s="98" t="s">
        <v>14046</v>
      </c>
      <c r="N3762" s="118"/>
    </row>
    <row r="3763" spans="1:14" x14ac:dyDescent="0.25">
      <c r="A3763" s="130">
        <v>35445527000104</v>
      </c>
      <c r="B3763" s="98" t="s">
        <v>12960</v>
      </c>
      <c r="C3763" s="123" t="s">
        <v>2758</v>
      </c>
      <c r="D3763" s="98" t="s">
        <v>13667</v>
      </c>
      <c r="E3763" s="98" t="s">
        <v>13668</v>
      </c>
      <c r="F3763" s="124">
        <v>11</v>
      </c>
      <c r="G3763" s="112">
        <v>43101</v>
      </c>
      <c r="H3763" s="98"/>
      <c r="I3763" s="123" t="str">
        <f t="shared" si="58"/>
        <v>NÃO</v>
      </c>
      <c r="J3763" s="123"/>
      <c r="K3763" s="123"/>
      <c r="L3763" s="123"/>
      <c r="M3763" s="98" t="s">
        <v>15464</v>
      </c>
      <c r="N3763" s="118"/>
    </row>
    <row r="3764" spans="1:14" x14ac:dyDescent="0.25">
      <c r="A3764" s="130">
        <v>16443723000103</v>
      </c>
      <c r="B3764" s="98" t="s">
        <v>12961</v>
      </c>
      <c r="C3764" s="123" t="s">
        <v>215</v>
      </c>
      <c r="D3764" s="98" t="s">
        <v>13667</v>
      </c>
      <c r="E3764" s="98" t="s">
        <v>13668</v>
      </c>
      <c r="F3764" s="124">
        <v>11</v>
      </c>
      <c r="G3764" s="112">
        <v>43466</v>
      </c>
      <c r="H3764" s="98"/>
      <c r="I3764" s="123" t="str">
        <f t="shared" si="58"/>
        <v>NÃO</v>
      </c>
      <c r="J3764" s="123"/>
      <c r="K3764" s="123"/>
      <c r="L3764" s="123"/>
      <c r="M3764" s="98"/>
      <c r="N3764" s="118"/>
    </row>
    <row r="3765" spans="1:14" x14ac:dyDescent="0.25">
      <c r="A3765" s="130">
        <v>23444748000189</v>
      </c>
      <c r="B3765" s="98" t="s">
        <v>12962</v>
      </c>
      <c r="C3765" s="123" t="s">
        <v>634</v>
      </c>
      <c r="D3765" s="98" t="s">
        <v>13667</v>
      </c>
      <c r="E3765" s="98" t="s">
        <v>13668</v>
      </c>
      <c r="F3765" s="124">
        <v>11</v>
      </c>
      <c r="G3765" s="112">
        <v>38646</v>
      </c>
      <c r="H3765" s="98"/>
      <c r="I3765" s="123" t="str">
        <f t="shared" si="58"/>
        <v>NÃO</v>
      </c>
      <c r="J3765" s="123"/>
      <c r="K3765" s="123"/>
      <c r="L3765" s="123"/>
      <c r="M3765" s="98"/>
      <c r="N3765" s="118"/>
    </row>
    <row r="3766" spans="1:14" x14ac:dyDescent="0.25">
      <c r="A3766" s="130">
        <v>7744303000168</v>
      </c>
      <c r="B3766" s="98" t="s">
        <v>12963</v>
      </c>
      <c r="C3766" s="123" t="s">
        <v>634</v>
      </c>
      <c r="D3766" s="98" t="s">
        <v>13667</v>
      </c>
      <c r="E3766" s="98" t="s">
        <v>13668</v>
      </c>
      <c r="F3766" s="124">
        <v>11</v>
      </c>
      <c r="G3766" s="112">
        <v>38909</v>
      </c>
      <c r="H3766" s="98"/>
      <c r="I3766" s="123" t="str">
        <f t="shared" si="58"/>
        <v>NÃO</v>
      </c>
      <c r="J3766" s="123"/>
      <c r="K3766" s="123"/>
      <c r="L3766" s="123"/>
      <c r="M3766" s="98"/>
      <c r="N3766" s="118"/>
    </row>
    <row r="3767" spans="1:14" x14ac:dyDescent="0.25">
      <c r="A3767" s="130">
        <v>44723757000189</v>
      </c>
      <c r="B3767" s="98" t="s">
        <v>12964</v>
      </c>
      <c r="C3767" s="123" t="s">
        <v>4626</v>
      </c>
      <c r="D3767" s="98" t="s">
        <v>13667</v>
      </c>
      <c r="E3767" s="98" t="s">
        <v>13668</v>
      </c>
      <c r="F3767" s="124">
        <v>11</v>
      </c>
      <c r="G3767" s="112">
        <v>43304</v>
      </c>
      <c r="H3767" s="98"/>
      <c r="I3767" s="123" t="str">
        <f t="shared" si="58"/>
        <v>NÃO</v>
      </c>
      <c r="J3767" s="123"/>
      <c r="K3767" s="123"/>
      <c r="L3767" s="123"/>
      <c r="M3767" s="98" t="s">
        <v>16898</v>
      </c>
      <c r="N3767" s="118"/>
    </row>
    <row r="3768" spans="1:14" x14ac:dyDescent="0.25">
      <c r="A3768" s="130">
        <v>95640132000194</v>
      </c>
      <c r="B3768" s="98" t="s">
        <v>12965</v>
      </c>
      <c r="C3768" s="123" t="s">
        <v>3143</v>
      </c>
      <c r="D3768" s="98" t="s">
        <v>13667</v>
      </c>
      <c r="E3768" s="98" t="s">
        <v>13668</v>
      </c>
      <c r="F3768" s="124">
        <v>11</v>
      </c>
      <c r="G3768" s="112">
        <v>38513</v>
      </c>
      <c r="H3768" s="98"/>
      <c r="I3768" s="123" t="str">
        <f t="shared" si="58"/>
        <v>NÃO</v>
      </c>
      <c r="J3768" s="123"/>
      <c r="K3768" s="123"/>
      <c r="L3768" s="123"/>
      <c r="M3768" s="98" t="s">
        <v>15873</v>
      </c>
      <c r="N3768" s="118"/>
    </row>
    <row r="3769" spans="1:14" x14ac:dyDescent="0.25">
      <c r="A3769" s="130">
        <v>82892357000196</v>
      </c>
      <c r="B3769" s="98" t="s">
        <v>12966</v>
      </c>
      <c r="C3769" s="123" t="s">
        <v>4289</v>
      </c>
      <c r="D3769" s="98" t="s">
        <v>13667</v>
      </c>
      <c r="E3769" s="98" t="s">
        <v>13668</v>
      </c>
      <c r="F3769" s="124">
        <v>14</v>
      </c>
      <c r="G3769" s="112">
        <v>44136</v>
      </c>
      <c r="H3769" s="98"/>
      <c r="I3769" s="123" t="str">
        <f t="shared" si="58"/>
        <v>SIM</v>
      </c>
      <c r="J3769" s="123"/>
      <c r="K3769" s="123"/>
      <c r="L3769" s="123"/>
      <c r="M3769" s="98"/>
      <c r="N3769" s="118"/>
    </row>
    <row r="3770" spans="1:14" x14ac:dyDescent="0.25">
      <c r="A3770" s="130">
        <v>10565000000192</v>
      </c>
      <c r="B3770" s="98" t="s">
        <v>12967</v>
      </c>
      <c r="C3770" s="123" t="s">
        <v>2758</v>
      </c>
      <c r="D3770" s="98" t="s">
        <v>13667</v>
      </c>
      <c r="E3770" s="98" t="s">
        <v>13668</v>
      </c>
      <c r="F3770" s="124">
        <v>12.82</v>
      </c>
      <c r="G3770" s="112">
        <v>38808</v>
      </c>
      <c r="H3770" s="98"/>
      <c r="I3770" s="123" t="str">
        <f t="shared" si="58"/>
        <v>NÃO</v>
      </c>
      <c r="J3770" s="123"/>
      <c r="K3770" s="123"/>
      <c r="L3770" s="123"/>
      <c r="M3770" s="98" t="s">
        <v>15468</v>
      </c>
      <c r="N3770" s="118"/>
    </row>
    <row r="3771" spans="1:14" x14ac:dyDescent="0.25">
      <c r="A3771" s="130">
        <v>7756646000142</v>
      </c>
      <c r="B3771" s="98" t="s">
        <v>12968</v>
      </c>
      <c r="C3771" s="123" t="s">
        <v>634</v>
      </c>
      <c r="D3771" s="98" t="s">
        <v>13667</v>
      </c>
      <c r="E3771" s="98" t="s">
        <v>13668</v>
      </c>
      <c r="F3771" s="124">
        <v>11</v>
      </c>
      <c r="G3771" s="112">
        <v>38910</v>
      </c>
      <c r="H3771" s="98"/>
      <c r="I3771" s="123" t="str">
        <f t="shared" si="58"/>
        <v>NÃO</v>
      </c>
      <c r="J3771" s="123"/>
      <c r="K3771" s="123"/>
      <c r="L3771" s="123"/>
      <c r="M3771" s="98"/>
      <c r="N3771" s="118"/>
    </row>
    <row r="3772" spans="1:14" x14ac:dyDescent="0.25">
      <c r="A3772" s="130">
        <v>4144168000121</v>
      </c>
      <c r="B3772" s="98" t="s">
        <v>12969</v>
      </c>
      <c r="C3772" s="123" t="s">
        <v>2413</v>
      </c>
      <c r="D3772" s="98" t="s">
        <v>13667</v>
      </c>
      <c r="E3772" s="98" t="s">
        <v>13668</v>
      </c>
      <c r="F3772" s="124">
        <v>11</v>
      </c>
      <c r="G3772" s="112">
        <v>41760</v>
      </c>
      <c r="H3772" s="98"/>
      <c r="I3772" s="123" t="str">
        <f t="shared" si="58"/>
        <v>NÃO</v>
      </c>
      <c r="J3772" s="123"/>
      <c r="K3772" s="123"/>
      <c r="L3772" s="123"/>
      <c r="M3772" s="98" t="s">
        <v>15100</v>
      </c>
      <c r="N3772" s="118"/>
    </row>
    <row r="3773" spans="1:14" x14ac:dyDescent="0.25">
      <c r="A3773" s="130">
        <v>6554380000192</v>
      </c>
      <c r="B3773" s="98" t="s">
        <v>12970</v>
      </c>
      <c r="C3773" s="123" t="s">
        <v>2926</v>
      </c>
      <c r="D3773" s="98" t="s">
        <v>13667</v>
      </c>
      <c r="E3773" s="98" t="s">
        <v>13668</v>
      </c>
      <c r="F3773" s="124">
        <v>11</v>
      </c>
      <c r="G3773" s="112">
        <v>42417</v>
      </c>
      <c r="H3773" s="98"/>
      <c r="I3773" s="123" t="str">
        <f t="shared" si="58"/>
        <v>NÃO</v>
      </c>
      <c r="J3773" s="123"/>
      <c r="K3773" s="123"/>
      <c r="L3773" s="123"/>
      <c r="M3773" s="98" t="s">
        <v>15629</v>
      </c>
      <c r="N3773" s="118"/>
    </row>
    <row r="3774" spans="1:14" x14ac:dyDescent="0.25">
      <c r="A3774" s="130">
        <v>87613113000140</v>
      </c>
      <c r="B3774" s="98" t="s">
        <v>12971</v>
      </c>
      <c r="C3774" s="123" t="s">
        <v>3812</v>
      </c>
      <c r="D3774" s="98" t="s">
        <v>13667</v>
      </c>
      <c r="E3774" s="98" t="s">
        <v>13668</v>
      </c>
      <c r="F3774" s="124">
        <v>11</v>
      </c>
      <c r="G3774" s="112">
        <v>42275</v>
      </c>
      <c r="H3774" s="98"/>
      <c r="I3774" s="123" t="str">
        <f t="shared" si="58"/>
        <v>NÃO</v>
      </c>
      <c r="J3774" s="123"/>
      <c r="K3774" s="123"/>
      <c r="L3774" s="123"/>
      <c r="M3774" s="98" t="s">
        <v>16447</v>
      </c>
      <c r="N3774" s="118"/>
    </row>
    <row r="3775" spans="1:14" x14ac:dyDescent="0.25">
      <c r="A3775" s="130">
        <v>6554943000142</v>
      </c>
      <c r="B3775" s="98" t="s">
        <v>12972</v>
      </c>
      <c r="C3775" s="123" t="s">
        <v>2926</v>
      </c>
      <c r="D3775" s="98" t="s">
        <v>13667</v>
      </c>
      <c r="E3775" s="98" t="s">
        <v>13668</v>
      </c>
      <c r="F3775" s="124">
        <v>11</v>
      </c>
      <c r="G3775" s="112">
        <v>39207</v>
      </c>
      <c r="H3775" s="98"/>
      <c r="I3775" s="123" t="str">
        <f t="shared" si="58"/>
        <v>NÃO</v>
      </c>
      <c r="J3775" s="123"/>
      <c r="K3775" s="123"/>
      <c r="L3775" s="123"/>
      <c r="M3775" s="98"/>
      <c r="N3775" s="118"/>
    </row>
    <row r="3776" spans="1:14" x14ac:dyDescent="0.25">
      <c r="A3776" s="130">
        <v>45685872000179</v>
      </c>
      <c r="B3776" s="98" t="s">
        <v>12973</v>
      </c>
      <c r="C3776" s="123" t="s">
        <v>4626</v>
      </c>
      <c r="D3776" s="98" t="s">
        <v>13667</v>
      </c>
      <c r="E3776" s="98" t="s">
        <v>13668</v>
      </c>
      <c r="F3776" s="124">
        <v>11</v>
      </c>
      <c r="G3776" s="112">
        <v>38902</v>
      </c>
      <c r="H3776" s="98"/>
      <c r="I3776" s="123" t="str">
        <f t="shared" si="58"/>
        <v>NÃO</v>
      </c>
      <c r="J3776" s="123"/>
      <c r="K3776" s="123"/>
      <c r="L3776" s="123"/>
      <c r="M3776" s="98"/>
      <c r="N3776" s="118"/>
    </row>
    <row r="3777" spans="1:14" x14ac:dyDescent="0.25">
      <c r="A3777" s="130">
        <v>9048976000109</v>
      </c>
      <c r="B3777" s="98" t="s">
        <v>12974</v>
      </c>
      <c r="C3777" s="123" t="s">
        <v>2554</v>
      </c>
      <c r="D3777" s="98" t="s">
        <v>13667</v>
      </c>
      <c r="E3777" s="98" t="s">
        <v>13668</v>
      </c>
      <c r="F3777" s="124">
        <v>11</v>
      </c>
      <c r="G3777" s="112">
        <v>39379</v>
      </c>
      <c r="H3777" s="98"/>
      <c r="I3777" s="123" t="str">
        <f t="shared" si="58"/>
        <v>NÃO</v>
      </c>
      <c r="J3777" s="123"/>
      <c r="K3777" s="123"/>
      <c r="L3777" s="123"/>
      <c r="M3777" s="98" t="s">
        <v>13703</v>
      </c>
      <c r="N3777" s="118"/>
    </row>
    <row r="3778" spans="1:14" x14ac:dyDescent="0.25">
      <c r="A3778" s="130">
        <v>76205681000196</v>
      </c>
      <c r="B3778" s="98" t="s">
        <v>12975</v>
      </c>
      <c r="C3778" s="123" t="s">
        <v>3143</v>
      </c>
      <c r="D3778" s="98" t="s">
        <v>13667</v>
      </c>
      <c r="E3778" s="98" t="s">
        <v>13668</v>
      </c>
      <c r="F3778" s="124">
        <v>14</v>
      </c>
      <c r="G3778" s="112">
        <v>44105</v>
      </c>
      <c r="H3778" s="98"/>
      <c r="I3778" s="123" t="str">
        <f t="shared" si="58"/>
        <v>SIM</v>
      </c>
      <c r="J3778" s="123"/>
      <c r="K3778" s="123"/>
      <c r="L3778" s="123"/>
      <c r="M3778" s="98"/>
      <c r="N3778" s="118"/>
    </row>
    <row r="3779" spans="1:14" x14ac:dyDescent="0.25">
      <c r="A3779" s="130">
        <v>29178233000160</v>
      </c>
      <c r="B3779" s="98" t="s">
        <v>12976</v>
      </c>
      <c r="C3779" s="123" t="s">
        <v>3513</v>
      </c>
      <c r="D3779" s="98" t="s">
        <v>13667</v>
      </c>
      <c r="E3779" s="98" t="s">
        <v>13668</v>
      </c>
      <c r="F3779" s="124">
        <v>11</v>
      </c>
      <c r="G3779" s="112">
        <v>40305</v>
      </c>
      <c r="H3779" s="98"/>
      <c r="I3779" s="123" t="str">
        <f t="shared" ref="I3779:I3842" si="59">IFERROR(IF(OR(E3779="Ativos", E3779="Aposentados",E3779="Pensionistas"),IF(F3779&gt;=14,"SIM","NÃO"),""),"")</f>
        <v>NÃO</v>
      </c>
      <c r="J3779" s="123"/>
      <c r="K3779" s="123"/>
      <c r="L3779" s="123"/>
      <c r="M3779" s="98"/>
      <c r="N3779" s="118"/>
    </row>
    <row r="3780" spans="1:14" x14ac:dyDescent="0.25">
      <c r="A3780" s="130">
        <v>17749912000163</v>
      </c>
      <c r="B3780" s="98" t="s">
        <v>12977</v>
      </c>
      <c r="C3780" s="123" t="s">
        <v>1356</v>
      </c>
      <c r="D3780" s="98" t="s">
        <v>13667</v>
      </c>
      <c r="E3780" s="98" t="s">
        <v>13668</v>
      </c>
      <c r="F3780" s="124">
        <v>11</v>
      </c>
      <c r="G3780" s="112">
        <v>42552</v>
      </c>
      <c r="H3780" s="98"/>
      <c r="I3780" s="123" t="str">
        <f t="shared" si="59"/>
        <v>NÃO</v>
      </c>
      <c r="J3780" s="123"/>
      <c r="K3780" s="123"/>
      <c r="L3780" s="123"/>
      <c r="M3780" s="98" t="s">
        <v>14754</v>
      </c>
      <c r="N3780" s="118"/>
    </row>
    <row r="3781" spans="1:14" x14ac:dyDescent="0.25">
      <c r="A3781" s="130">
        <v>76169879000161</v>
      </c>
      <c r="B3781" s="98" t="s">
        <v>12978</v>
      </c>
      <c r="C3781" s="123" t="s">
        <v>3143</v>
      </c>
      <c r="D3781" s="98" t="s">
        <v>13667</v>
      </c>
      <c r="E3781" s="98" t="s">
        <v>13668</v>
      </c>
      <c r="F3781" s="124">
        <v>11</v>
      </c>
      <c r="G3781" s="112">
        <v>39053</v>
      </c>
      <c r="H3781" s="98"/>
      <c r="I3781" s="123" t="str">
        <f t="shared" si="59"/>
        <v>NÃO</v>
      </c>
      <c r="J3781" s="123"/>
      <c r="K3781" s="123"/>
      <c r="L3781" s="123"/>
      <c r="M3781" s="98"/>
      <c r="N3781" s="118"/>
    </row>
    <row r="3782" spans="1:14" x14ac:dyDescent="0.25">
      <c r="A3782" s="130">
        <v>1367788000131</v>
      </c>
      <c r="B3782" s="98" t="s">
        <v>12979</v>
      </c>
      <c r="C3782" s="123" t="s">
        <v>2274</v>
      </c>
      <c r="D3782" s="98" t="s">
        <v>13667</v>
      </c>
      <c r="E3782" s="98" t="s">
        <v>13668</v>
      </c>
      <c r="F3782" s="124">
        <v>14</v>
      </c>
      <c r="G3782" s="112">
        <v>44105</v>
      </c>
      <c r="H3782" s="98"/>
      <c r="I3782" s="123" t="str">
        <f t="shared" si="59"/>
        <v>SIM</v>
      </c>
      <c r="J3782" s="123"/>
      <c r="K3782" s="123"/>
      <c r="L3782" s="123"/>
      <c r="M3782" s="98"/>
      <c r="N3782" s="118"/>
    </row>
    <row r="3783" spans="1:14" x14ac:dyDescent="0.25">
      <c r="A3783" s="130">
        <v>1612911000132</v>
      </c>
      <c r="B3783" s="98" t="s">
        <v>12980</v>
      </c>
      <c r="C3783" s="123" t="s">
        <v>3143</v>
      </c>
      <c r="D3783" s="98" t="s">
        <v>13667</v>
      </c>
      <c r="E3783" s="98" t="s">
        <v>13668</v>
      </c>
      <c r="F3783" s="124">
        <v>14</v>
      </c>
      <c r="G3783" s="112">
        <v>44136</v>
      </c>
      <c r="H3783" s="98"/>
      <c r="I3783" s="123" t="str">
        <f t="shared" si="59"/>
        <v>SIM</v>
      </c>
      <c r="J3783" s="123"/>
      <c r="K3783" s="123"/>
      <c r="L3783" s="123"/>
      <c r="M3783" s="98"/>
      <c r="N3783" s="118"/>
    </row>
    <row r="3784" spans="1:14" x14ac:dyDescent="0.25">
      <c r="A3784" s="130">
        <v>87490306000151</v>
      </c>
      <c r="B3784" s="98" t="s">
        <v>12981</v>
      </c>
      <c r="C3784" s="123" t="s">
        <v>3812</v>
      </c>
      <c r="D3784" s="98" t="s">
        <v>13667</v>
      </c>
      <c r="E3784" s="98" t="s">
        <v>13668</v>
      </c>
      <c r="F3784" s="124">
        <v>14</v>
      </c>
      <c r="G3784" s="112">
        <v>44013</v>
      </c>
      <c r="H3784" s="98"/>
      <c r="I3784" s="123" t="str">
        <f t="shared" si="59"/>
        <v>SIM</v>
      </c>
      <c r="J3784" s="123"/>
      <c r="K3784" s="123"/>
      <c r="L3784" s="123"/>
      <c r="M3784" s="98"/>
      <c r="N3784" s="118"/>
    </row>
    <row r="3785" spans="1:14" x14ac:dyDescent="0.25">
      <c r="A3785" s="130">
        <v>1612770000158</v>
      </c>
      <c r="B3785" s="98" t="s">
        <v>12982</v>
      </c>
      <c r="C3785" s="123" t="s">
        <v>2554</v>
      </c>
      <c r="D3785" s="98" t="s">
        <v>13667</v>
      </c>
      <c r="E3785" s="98" t="s">
        <v>13668</v>
      </c>
      <c r="F3785" s="124">
        <v>11</v>
      </c>
      <c r="G3785" s="112">
        <v>39203</v>
      </c>
      <c r="H3785" s="98"/>
      <c r="I3785" s="123" t="str">
        <f t="shared" si="59"/>
        <v>NÃO</v>
      </c>
      <c r="J3785" s="123"/>
      <c r="K3785" s="123"/>
      <c r="L3785" s="123"/>
      <c r="M3785" s="98" t="s">
        <v>13534</v>
      </c>
      <c r="N3785" s="118"/>
    </row>
    <row r="3786" spans="1:14" x14ac:dyDescent="0.25">
      <c r="A3786" s="130">
        <v>25222118000195</v>
      </c>
      <c r="B3786" s="98" t="s">
        <v>12983</v>
      </c>
      <c r="C3786" s="123" t="s">
        <v>1356</v>
      </c>
      <c r="D3786" s="98" t="s">
        <v>13667</v>
      </c>
      <c r="E3786" s="98" t="s">
        <v>13668</v>
      </c>
      <c r="F3786" s="124">
        <v>11</v>
      </c>
      <c r="G3786" s="112">
        <v>42153</v>
      </c>
      <c r="H3786" s="98"/>
      <c r="I3786" s="123" t="str">
        <f t="shared" si="59"/>
        <v>NÃO</v>
      </c>
      <c r="J3786" s="123"/>
      <c r="K3786" s="123"/>
      <c r="L3786" s="123"/>
      <c r="M3786" s="98" t="s">
        <v>14756</v>
      </c>
      <c r="N3786" s="118"/>
    </row>
    <row r="3787" spans="1:14" x14ac:dyDescent="0.25">
      <c r="A3787" s="130">
        <v>10091551000161</v>
      </c>
      <c r="B3787" s="98" t="s">
        <v>12984</v>
      </c>
      <c r="C3787" s="123" t="s">
        <v>2758</v>
      </c>
      <c r="D3787" s="98" t="s">
        <v>13667</v>
      </c>
      <c r="E3787" s="98" t="s">
        <v>13668</v>
      </c>
      <c r="F3787" s="124">
        <v>11</v>
      </c>
      <c r="G3787" s="112">
        <v>38200</v>
      </c>
      <c r="H3787" s="98"/>
      <c r="I3787" s="123" t="str">
        <f t="shared" si="59"/>
        <v>NÃO</v>
      </c>
      <c r="J3787" s="123"/>
      <c r="K3787" s="123"/>
      <c r="L3787" s="123"/>
      <c r="M3787" s="98"/>
      <c r="N3787" s="118"/>
    </row>
    <row r="3788" spans="1:14" x14ac:dyDescent="0.25">
      <c r="A3788" s="130">
        <v>8364655000150</v>
      </c>
      <c r="B3788" s="98" t="s">
        <v>12985</v>
      </c>
      <c r="C3788" s="123" t="s">
        <v>3601</v>
      </c>
      <c r="D3788" s="98" t="s">
        <v>13667</v>
      </c>
      <c r="E3788" s="98" t="s">
        <v>13668</v>
      </c>
      <c r="F3788" s="124">
        <v>11</v>
      </c>
      <c r="G3788" s="112">
        <v>43374</v>
      </c>
      <c r="H3788" s="98"/>
      <c r="I3788" s="123" t="str">
        <f t="shared" si="59"/>
        <v>NÃO</v>
      </c>
      <c r="J3788" s="123"/>
      <c r="K3788" s="123"/>
      <c r="L3788" s="123"/>
      <c r="M3788" s="98" t="s">
        <v>16112</v>
      </c>
      <c r="N3788" s="118"/>
    </row>
    <row r="3789" spans="1:14" x14ac:dyDescent="0.25">
      <c r="A3789" s="130">
        <v>11343910000193</v>
      </c>
      <c r="B3789" s="98" t="s">
        <v>12986</v>
      </c>
      <c r="C3789" s="123" t="s">
        <v>2758</v>
      </c>
      <c r="D3789" s="98" t="s">
        <v>13667</v>
      </c>
      <c r="E3789" s="98" t="s">
        <v>13668</v>
      </c>
      <c r="F3789" s="124">
        <v>11</v>
      </c>
      <c r="G3789" s="112">
        <v>38686</v>
      </c>
      <c r="H3789" s="98"/>
      <c r="I3789" s="123" t="str">
        <f t="shared" si="59"/>
        <v>NÃO</v>
      </c>
      <c r="J3789" s="123"/>
      <c r="K3789" s="123"/>
      <c r="L3789" s="123"/>
      <c r="M3789" s="98" t="s">
        <v>15477</v>
      </c>
      <c r="N3789" s="118"/>
    </row>
    <row r="3790" spans="1:14" x14ac:dyDescent="0.25">
      <c r="A3790" s="130">
        <v>24772113000173</v>
      </c>
      <c r="B3790" s="98" t="s">
        <v>12987</v>
      </c>
      <c r="C3790" s="123" t="s">
        <v>2274</v>
      </c>
      <c r="D3790" s="98" t="s">
        <v>13667</v>
      </c>
      <c r="E3790" s="98" t="s">
        <v>13668</v>
      </c>
      <c r="F3790" s="124">
        <v>11</v>
      </c>
      <c r="G3790" s="112">
        <v>40710</v>
      </c>
      <c r="H3790" s="98"/>
      <c r="I3790" s="123" t="str">
        <f t="shared" si="59"/>
        <v>NÃO</v>
      </c>
      <c r="J3790" s="123"/>
      <c r="K3790" s="123"/>
      <c r="L3790" s="123"/>
      <c r="M3790" s="98"/>
      <c r="N3790" s="118"/>
    </row>
    <row r="3791" spans="1:14" x14ac:dyDescent="0.25">
      <c r="A3791" s="130">
        <v>16418683000131</v>
      </c>
      <c r="B3791" s="98" t="s">
        <v>12988</v>
      </c>
      <c r="C3791" s="123" t="s">
        <v>215</v>
      </c>
      <c r="D3791" s="98" t="s">
        <v>13667</v>
      </c>
      <c r="E3791" s="98" t="s">
        <v>13668</v>
      </c>
      <c r="F3791" s="124">
        <v>11</v>
      </c>
      <c r="G3791" s="112">
        <v>40575</v>
      </c>
      <c r="H3791" s="98"/>
      <c r="I3791" s="123" t="str">
        <f t="shared" si="59"/>
        <v>NÃO</v>
      </c>
      <c r="J3791" s="123"/>
      <c r="K3791" s="123"/>
      <c r="L3791" s="123"/>
      <c r="M3791" s="98" t="s">
        <v>13906</v>
      </c>
      <c r="N3791" s="118"/>
    </row>
    <row r="3792" spans="1:14" x14ac:dyDescent="0.25">
      <c r="A3792" s="130">
        <v>1552221000135</v>
      </c>
      <c r="B3792" s="98" t="s">
        <v>12989</v>
      </c>
      <c r="C3792" s="123" t="s">
        <v>4626</v>
      </c>
      <c r="D3792" s="98" t="s">
        <v>13667</v>
      </c>
      <c r="E3792" s="98" t="s">
        <v>13668</v>
      </c>
      <c r="F3792" s="124">
        <v>11</v>
      </c>
      <c r="G3792" s="112">
        <v>41211</v>
      </c>
      <c r="H3792" s="98"/>
      <c r="I3792" s="123" t="str">
        <f t="shared" si="59"/>
        <v>NÃO</v>
      </c>
      <c r="J3792" s="123"/>
      <c r="K3792" s="123"/>
      <c r="L3792" s="123"/>
      <c r="M3792" s="98" t="s">
        <v>16902</v>
      </c>
      <c r="N3792" s="118"/>
    </row>
    <row r="3793" spans="1:14" x14ac:dyDescent="0.25">
      <c r="A3793" s="130">
        <v>67360446000106</v>
      </c>
      <c r="B3793" s="98" t="s">
        <v>12990</v>
      </c>
      <c r="C3793" s="123" t="s">
        <v>4626</v>
      </c>
      <c r="D3793" s="98" t="s">
        <v>13667</v>
      </c>
      <c r="E3793" s="98" t="s">
        <v>13668</v>
      </c>
      <c r="F3793" s="124">
        <v>11</v>
      </c>
      <c r="G3793" s="112">
        <v>41456</v>
      </c>
      <c r="H3793" s="98"/>
      <c r="I3793" s="123" t="str">
        <f t="shared" si="59"/>
        <v>NÃO</v>
      </c>
      <c r="J3793" s="123"/>
      <c r="K3793" s="123"/>
      <c r="L3793" s="123"/>
      <c r="M3793" s="98" t="s">
        <v>16905</v>
      </c>
      <c r="N3793" s="118"/>
    </row>
    <row r="3794" spans="1:14" x14ac:dyDescent="0.25">
      <c r="A3794" s="130">
        <v>46522967000134</v>
      </c>
      <c r="B3794" s="98" t="s">
        <v>12991</v>
      </c>
      <c r="C3794" s="123" t="s">
        <v>4626</v>
      </c>
      <c r="D3794" s="98" t="s">
        <v>13667</v>
      </c>
      <c r="E3794" s="98" t="s">
        <v>13668</v>
      </c>
      <c r="F3794" s="124">
        <v>11</v>
      </c>
      <c r="G3794" s="112">
        <v>41549</v>
      </c>
      <c r="H3794" s="98"/>
      <c r="I3794" s="123" t="str">
        <f t="shared" si="59"/>
        <v>NÃO</v>
      </c>
      <c r="J3794" s="123"/>
      <c r="K3794" s="123"/>
      <c r="L3794" s="123"/>
      <c r="M3794" s="98" t="s">
        <v>16910</v>
      </c>
      <c r="N3794" s="118"/>
    </row>
    <row r="3795" spans="1:14" x14ac:dyDescent="0.25">
      <c r="A3795" s="130">
        <v>56024581000156</v>
      </c>
      <c r="B3795" s="98" t="s">
        <v>12992</v>
      </c>
      <c r="C3795" s="123" t="s">
        <v>4626</v>
      </c>
      <c r="D3795" s="98" t="s">
        <v>13667</v>
      </c>
      <c r="E3795" s="98" t="s">
        <v>13668</v>
      </c>
      <c r="F3795" s="124">
        <v>14</v>
      </c>
      <c r="G3795" s="112">
        <v>43811</v>
      </c>
      <c r="H3795" s="98"/>
      <c r="I3795" s="123" t="str">
        <f t="shared" si="59"/>
        <v>SIM</v>
      </c>
      <c r="J3795" s="123"/>
      <c r="K3795" s="123"/>
      <c r="L3795" s="123"/>
      <c r="M3795" s="98"/>
      <c r="N3795" s="118"/>
    </row>
    <row r="3796" spans="1:14" x14ac:dyDescent="0.25">
      <c r="A3796" s="130">
        <v>15943434000100</v>
      </c>
      <c r="B3796" s="98" t="s">
        <v>12993</v>
      </c>
      <c r="C3796" s="123" t="s">
        <v>2274</v>
      </c>
      <c r="D3796" s="98" t="s">
        <v>13667</v>
      </c>
      <c r="E3796" s="98" t="s">
        <v>13668</v>
      </c>
      <c r="F3796" s="124">
        <v>11</v>
      </c>
      <c r="G3796" s="112">
        <v>42963</v>
      </c>
      <c r="H3796" s="98"/>
      <c r="I3796" s="123" t="str">
        <f t="shared" si="59"/>
        <v>NÃO</v>
      </c>
      <c r="J3796" s="123"/>
      <c r="K3796" s="123"/>
      <c r="L3796" s="123"/>
      <c r="M3796" s="98" t="s">
        <v>15028</v>
      </c>
      <c r="N3796" s="118"/>
    </row>
    <row r="3797" spans="1:14" x14ac:dyDescent="0.25">
      <c r="A3797" s="130">
        <v>18312108000185</v>
      </c>
      <c r="B3797" s="98" t="s">
        <v>12994</v>
      </c>
      <c r="C3797" s="123" t="s">
        <v>1356</v>
      </c>
      <c r="D3797" s="98" t="s">
        <v>13667</v>
      </c>
      <c r="E3797" s="98" t="s">
        <v>13668</v>
      </c>
      <c r="F3797" s="124">
        <v>11</v>
      </c>
      <c r="G3797" s="112">
        <v>39527</v>
      </c>
      <c r="H3797" s="98"/>
      <c r="I3797" s="123" t="str">
        <f t="shared" si="59"/>
        <v>NÃO</v>
      </c>
      <c r="J3797" s="123"/>
      <c r="K3797" s="123"/>
      <c r="L3797" s="123"/>
      <c r="M3797" s="98"/>
      <c r="N3797" s="118"/>
    </row>
    <row r="3798" spans="1:14" x14ac:dyDescent="0.25">
      <c r="A3798" s="130">
        <v>75963256000101</v>
      </c>
      <c r="B3798" s="98" t="s">
        <v>12995</v>
      </c>
      <c r="C3798" s="123" t="s">
        <v>3143</v>
      </c>
      <c r="D3798" s="98" t="s">
        <v>13667</v>
      </c>
      <c r="E3798" s="98" t="s">
        <v>13668</v>
      </c>
      <c r="F3798" s="124">
        <v>14</v>
      </c>
      <c r="G3798" s="112">
        <v>44136</v>
      </c>
      <c r="H3798" s="98"/>
      <c r="I3798" s="123" t="str">
        <f t="shared" si="59"/>
        <v>SIM</v>
      </c>
      <c r="J3798" s="123"/>
      <c r="K3798" s="123"/>
      <c r="L3798" s="123"/>
      <c r="M3798" s="98"/>
      <c r="N3798" s="118"/>
    </row>
    <row r="3799" spans="1:14" x14ac:dyDescent="0.25">
      <c r="A3799" s="130">
        <v>27744143000164</v>
      </c>
      <c r="B3799" s="98" t="s">
        <v>12996</v>
      </c>
      <c r="C3799" s="123" t="s">
        <v>821</v>
      </c>
      <c r="D3799" s="98" t="s">
        <v>13667</v>
      </c>
      <c r="E3799" s="98" t="s">
        <v>13668</v>
      </c>
      <c r="F3799" s="124">
        <v>14</v>
      </c>
      <c r="G3799" s="112">
        <v>44105</v>
      </c>
      <c r="H3799" s="98"/>
      <c r="I3799" s="123" t="str">
        <f t="shared" si="59"/>
        <v>SIM</v>
      </c>
      <c r="J3799" s="123"/>
      <c r="K3799" s="123"/>
      <c r="L3799" s="123"/>
      <c r="M3799" s="98"/>
      <c r="N3799" s="118"/>
    </row>
    <row r="3800" spans="1:14" x14ac:dyDescent="0.25">
      <c r="A3800" s="130">
        <v>28741072000109</v>
      </c>
      <c r="B3800" s="98" t="s">
        <v>12997</v>
      </c>
      <c r="C3800" s="123" t="s">
        <v>3513</v>
      </c>
      <c r="D3800" s="98" t="s">
        <v>13667</v>
      </c>
      <c r="E3800" s="98" t="s">
        <v>13668</v>
      </c>
      <c r="F3800" s="124">
        <v>11</v>
      </c>
      <c r="G3800" s="112">
        <v>38441</v>
      </c>
      <c r="H3800" s="98"/>
      <c r="I3800" s="123" t="str">
        <f t="shared" si="59"/>
        <v>NÃO</v>
      </c>
      <c r="J3800" s="123"/>
      <c r="K3800" s="123"/>
      <c r="L3800" s="123"/>
      <c r="M3800" s="98"/>
      <c r="N3800" s="118"/>
    </row>
    <row r="3801" spans="1:14" x14ac:dyDescent="0.25">
      <c r="A3801" s="130">
        <v>95587770000199</v>
      </c>
      <c r="B3801" s="98" t="s">
        <v>12998</v>
      </c>
      <c r="C3801" s="123" t="s">
        <v>3143</v>
      </c>
      <c r="D3801" s="98" t="s">
        <v>13667</v>
      </c>
      <c r="E3801" s="98" t="s">
        <v>13668</v>
      </c>
      <c r="F3801" s="124">
        <v>11</v>
      </c>
      <c r="G3801" s="112">
        <v>42361</v>
      </c>
      <c r="H3801" s="98"/>
      <c r="I3801" s="123" t="str">
        <f t="shared" si="59"/>
        <v>NÃO</v>
      </c>
      <c r="J3801" s="123"/>
      <c r="K3801" s="123"/>
      <c r="L3801" s="123"/>
      <c r="M3801" s="98" t="s">
        <v>15878</v>
      </c>
      <c r="N3801" s="118"/>
    </row>
    <row r="3802" spans="1:14" x14ac:dyDescent="0.25">
      <c r="A3802" s="130">
        <v>4034583000122</v>
      </c>
      <c r="B3802" s="98" t="s">
        <v>12999</v>
      </c>
      <c r="C3802" s="123" t="s">
        <v>0</v>
      </c>
      <c r="D3802" s="98" t="s">
        <v>13667</v>
      </c>
      <c r="E3802" s="98" t="s">
        <v>13668</v>
      </c>
      <c r="F3802" s="124">
        <v>14</v>
      </c>
      <c r="G3802" s="112">
        <v>44136</v>
      </c>
      <c r="H3802" s="98"/>
      <c r="I3802" s="123" t="str">
        <f t="shared" si="59"/>
        <v>SIM</v>
      </c>
      <c r="J3802" s="123"/>
      <c r="K3802" s="123"/>
      <c r="L3802" s="123"/>
      <c r="M3802" s="98"/>
      <c r="N3802" s="118"/>
    </row>
    <row r="3803" spans="1:14" x14ac:dyDescent="0.25">
      <c r="A3803" s="130">
        <v>15023997000172</v>
      </c>
      <c r="B3803" s="98" t="s">
        <v>13000</v>
      </c>
      <c r="C3803" s="123" t="s">
        <v>2274</v>
      </c>
      <c r="D3803" s="98" t="s">
        <v>13667</v>
      </c>
      <c r="E3803" s="98" t="s">
        <v>13668</v>
      </c>
      <c r="F3803" s="124">
        <v>14</v>
      </c>
      <c r="G3803" s="112">
        <v>44075</v>
      </c>
      <c r="H3803" s="98"/>
      <c r="I3803" s="123" t="str">
        <f t="shared" si="59"/>
        <v>SIM</v>
      </c>
      <c r="J3803" s="123"/>
      <c r="K3803" s="123"/>
      <c r="L3803" s="123"/>
      <c r="M3803" s="98"/>
      <c r="N3803" s="118"/>
    </row>
    <row r="3804" spans="1:14" x14ac:dyDescent="0.25">
      <c r="A3804" s="130">
        <v>1612413000190</v>
      </c>
      <c r="B3804" s="98" t="s">
        <v>13001</v>
      </c>
      <c r="C3804" s="123" t="s">
        <v>3143</v>
      </c>
      <c r="D3804" s="98" t="s">
        <v>13667</v>
      </c>
      <c r="E3804" s="98" t="s">
        <v>13668</v>
      </c>
      <c r="F3804" s="124">
        <v>11</v>
      </c>
      <c r="G3804" s="112">
        <v>38712</v>
      </c>
      <c r="H3804" s="98"/>
      <c r="I3804" s="123" t="str">
        <f t="shared" si="59"/>
        <v>NÃO</v>
      </c>
      <c r="J3804" s="123"/>
      <c r="K3804" s="123"/>
      <c r="L3804" s="123"/>
      <c r="M3804" s="98" t="s">
        <v>13703</v>
      </c>
      <c r="N3804" s="118"/>
    </row>
    <row r="3805" spans="1:14" x14ac:dyDescent="0.25">
      <c r="A3805" s="130">
        <v>3681582000107</v>
      </c>
      <c r="B3805" s="98" t="s">
        <v>13002</v>
      </c>
      <c r="C3805" s="123" t="s">
        <v>2197</v>
      </c>
      <c r="D3805" s="98" t="s">
        <v>13667</v>
      </c>
      <c r="E3805" s="98" t="s">
        <v>13668</v>
      </c>
      <c r="F3805" s="124">
        <v>11</v>
      </c>
      <c r="G3805" s="112">
        <v>39021</v>
      </c>
      <c r="H3805" s="98"/>
      <c r="I3805" s="123" t="str">
        <f t="shared" si="59"/>
        <v>NÃO</v>
      </c>
      <c r="J3805" s="123"/>
      <c r="K3805" s="123"/>
      <c r="L3805" s="123"/>
      <c r="M3805" s="98"/>
      <c r="N3805" s="118"/>
    </row>
    <row r="3806" spans="1:14" x14ac:dyDescent="0.25">
      <c r="A3806" s="130">
        <v>29051216000168</v>
      </c>
      <c r="B3806" s="98" t="s">
        <v>13003</v>
      </c>
      <c r="C3806" s="123" t="s">
        <v>3513</v>
      </c>
      <c r="D3806" s="98" t="s">
        <v>13667</v>
      </c>
      <c r="E3806" s="98" t="s">
        <v>13668</v>
      </c>
      <c r="F3806" s="124">
        <v>11</v>
      </c>
      <c r="G3806" s="112">
        <v>43374</v>
      </c>
      <c r="H3806" s="98"/>
      <c r="I3806" s="123" t="str">
        <f t="shared" si="59"/>
        <v>NÃO</v>
      </c>
      <c r="J3806" s="123"/>
      <c r="K3806" s="123"/>
      <c r="L3806" s="123"/>
      <c r="M3806" s="98" t="s">
        <v>16019</v>
      </c>
      <c r="N3806" s="118"/>
    </row>
    <row r="3807" spans="1:14" x14ac:dyDescent="0.25">
      <c r="A3807" s="130">
        <v>45774064000188</v>
      </c>
      <c r="B3807" s="98" t="s">
        <v>13004</v>
      </c>
      <c r="C3807" s="123" t="s">
        <v>4626</v>
      </c>
      <c r="D3807" s="98" t="s">
        <v>13667</v>
      </c>
      <c r="E3807" s="98" t="s">
        <v>13668</v>
      </c>
      <c r="F3807" s="124">
        <v>11</v>
      </c>
      <c r="G3807" s="112">
        <v>39442</v>
      </c>
      <c r="H3807" s="98"/>
      <c r="I3807" s="123" t="str">
        <f t="shared" si="59"/>
        <v>NÃO</v>
      </c>
      <c r="J3807" s="123"/>
      <c r="K3807" s="123"/>
      <c r="L3807" s="123"/>
      <c r="M3807" s="98"/>
      <c r="N3807" s="118"/>
    </row>
    <row r="3808" spans="1:14" x14ac:dyDescent="0.25">
      <c r="A3808" s="130">
        <v>83074294000123</v>
      </c>
      <c r="B3808" s="98" t="s">
        <v>13005</v>
      </c>
      <c r="C3808" s="123" t="s">
        <v>4289</v>
      </c>
      <c r="D3808" s="98" t="s">
        <v>13667</v>
      </c>
      <c r="E3808" s="98" t="s">
        <v>13668</v>
      </c>
      <c r="F3808" s="124">
        <v>14</v>
      </c>
      <c r="G3808" s="112">
        <v>44105</v>
      </c>
      <c r="H3808" s="98"/>
      <c r="I3808" s="123" t="str">
        <f t="shared" si="59"/>
        <v>SIM</v>
      </c>
      <c r="J3808" s="123"/>
      <c r="K3808" s="123"/>
      <c r="L3808" s="123"/>
      <c r="M3808" s="98"/>
      <c r="N3808" s="118"/>
    </row>
    <row r="3809" spans="1:14" x14ac:dyDescent="0.25">
      <c r="A3809" s="130">
        <v>39223581000166</v>
      </c>
      <c r="B3809" s="98" t="s">
        <v>13006</v>
      </c>
      <c r="C3809" s="123" t="s">
        <v>3513</v>
      </c>
      <c r="D3809" s="98" t="s">
        <v>13667</v>
      </c>
      <c r="E3809" s="98" t="s">
        <v>13668</v>
      </c>
      <c r="F3809" s="124">
        <v>14</v>
      </c>
      <c r="G3809" s="112">
        <v>43160</v>
      </c>
      <c r="H3809" s="98"/>
      <c r="I3809" s="123" t="str">
        <f t="shared" si="59"/>
        <v>SIM</v>
      </c>
      <c r="J3809" s="123"/>
      <c r="K3809" s="123"/>
      <c r="L3809" s="123"/>
      <c r="M3809" s="98"/>
      <c r="N3809" s="118"/>
    </row>
    <row r="3810" spans="1:14" x14ac:dyDescent="0.25">
      <c r="A3810" s="130">
        <v>42498733000148</v>
      </c>
      <c r="B3810" s="98" t="s">
        <v>13007</v>
      </c>
      <c r="C3810" s="123" t="s">
        <v>3513</v>
      </c>
      <c r="D3810" s="98" t="s">
        <v>13667</v>
      </c>
      <c r="E3810" s="98" t="s">
        <v>13668</v>
      </c>
      <c r="F3810" s="124">
        <v>11</v>
      </c>
      <c r="G3810" s="112">
        <v>36524</v>
      </c>
      <c r="H3810" s="98"/>
      <c r="I3810" s="123" t="str">
        <f t="shared" si="59"/>
        <v>NÃO</v>
      </c>
      <c r="J3810" s="123"/>
      <c r="K3810" s="123"/>
      <c r="L3810" s="123"/>
      <c r="M3810" s="98" t="s">
        <v>16021</v>
      </c>
      <c r="N3810" s="118"/>
    </row>
    <row r="3811" spans="1:14" x14ac:dyDescent="0.25">
      <c r="A3811" s="130">
        <v>83102707000136</v>
      </c>
      <c r="B3811" s="98" t="s">
        <v>13008</v>
      </c>
      <c r="C3811" s="123" t="s">
        <v>4289</v>
      </c>
      <c r="D3811" s="98" t="s">
        <v>13667</v>
      </c>
      <c r="E3811" s="98" t="s">
        <v>13668</v>
      </c>
      <c r="F3811" s="124">
        <v>14</v>
      </c>
      <c r="G3811" s="112">
        <v>44114</v>
      </c>
      <c r="H3811" s="98"/>
      <c r="I3811" s="123" t="str">
        <f t="shared" si="59"/>
        <v>SIM</v>
      </c>
      <c r="J3811" s="123"/>
      <c r="K3811" s="123"/>
      <c r="L3811" s="123"/>
      <c r="M3811" s="98"/>
      <c r="N3811" s="118"/>
    </row>
    <row r="3812" spans="1:14" x14ac:dyDescent="0.25">
      <c r="A3812" s="130">
        <v>83102574000106</v>
      </c>
      <c r="B3812" s="98" t="s">
        <v>13009</v>
      </c>
      <c r="C3812" s="123" t="s">
        <v>4289</v>
      </c>
      <c r="D3812" s="98" t="s">
        <v>13667</v>
      </c>
      <c r="E3812" s="98" t="s">
        <v>13668</v>
      </c>
      <c r="F3812" s="124">
        <v>11.5</v>
      </c>
      <c r="G3812" s="112">
        <v>43844</v>
      </c>
      <c r="H3812" s="112">
        <v>44196</v>
      </c>
      <c r="I3812" s="123" t="str">
        <f t="shared" si="59"/>
        <v>NÃO</v>
      </c>
      <c r="J3812" s="98"/>
      <c r="K3812" s="98"/>
      <c r="L3812" s="98"/>
      <c r="M3812" s="98"/>
      <c r="N3812" s="118"/>
    </row>
    <row r="3813" spans="1:14" x14ac:dyDescent="0.25">
      <c r="A3813" s="130">
        <v>83102574000106</v>
      </c>
      <c r="B3813" s="98" t="s">
        <v>13009</v>
      </c>
      <c r="C3813" s="123" t="s">
        <v>4289</v>
      </c>
      <c r="D3813" s="98" t="s">
        <v>13667</v>
      </c>
      <c r="E3813" s="98" t="s">
        <v>13668</v>
      </c>
      <c r="F3813" s="124">
        <v>12</v>
      </c>
      <c r="G3813" s="112">
        <v>44197</v>
      </c>
      <c r="H3813" s="112">
        <v>44561</v>
      </c>
      <c r="I3813" s="123" t="str">
        <f t="shared" si="59"/>
        <v>NÃO</v>
      </c>
      <c r="J3813" s="98"/>
      <c r="K3813" s="98"/>
      <c r="L3813" s="98"/>
      <c r="M3813" s="98"/>
      <c r="N3813" s="118"/>
    </row>
    <row r="3814" spans="1:14" x14ac:dyDescent="0.25">
      <c r="A3814" s="130">
        <v>83102574000106</v>
      </c>
      <c r="B3814" s="98" t="s">
        <v>13009</v>
      </c>
      <c r="C3814" s="123" t="s">
        <v>4289</v>
      </c>
      <c r="D3814" s="98" t="s">
        <v>13667</v>
      </c>
      <c r="E3814" s="98" t="s">
        <v>13668</v>
      </c>
      <c r="F3814" s="124">
        <v>12.5</v>
      </c>
      <c r="G3814" s="112">
        <v>44562</v>
      </c>
      <c r="H3814" s="112">
        <v>44926</v>
      </c>
      <c r="I3814" s="123" t="str">
        <f t="shared" si="59"/>
        <v>NÃO</v>
      </c>
      <c r="J3814" s="98"/>
      <c r="K3814" s="98"/>
      <c r="L3814" s="98"/>
      <c r="M3814" s="98"/>
      <c r="N3814" s="118"/>
    </row>
    <row r="3815" spans="1:14" x14ac:dyDescent="0.25">
      <c r="A3815" s="130">
        <v>83102574000106</v>
      </c>
      <c r="B3815" s="98" t="s">
        <v>13009</v>
      </c>
      <c r="C3815" s="123" t="s">
        <v>4289</v>
      </c>
      <c r="D3815" s="98" t="s">
        <v>13667</v>
      </c>
      <c r="E3815" s="98" t="s">
        <v>13668</v>
      </c>
      <c r="F3815" s="124">
        <v>13</v>
      </c>
      <c r="G3815" s="112">
        <v>44927</v>
      </c>
      <c r="H3815" s="112">
        <v>45291</v>
      </c>
      <c r="I3815" s="123" t="str">
        <f t="shared" si="59"/>
        <v>NÃO</v>
      </c>
      <c r="J3815" s="98"/>
      <c r="K3815" s="98"/>
      <c r="L3815" s="98"/>
      <c r="M3815" s="98"/>
      <c r="N3815" s="118"/>
    </row>
    <row r="3816" spans="1:14" x14ac:dyDescent="0.25">
      <c r="A3816" s="130">
        <v>94704103000186</v>
      </c>
      <c r="B3816" s="98" t="s">
        <v>13010</v>
      </c>
      <c r="C3816" s="123" t="s">
        <v>3812</v>
      </c>
      <c r="D3816" s="98" t="s">
        <v>13667</v>
      </c>
      <c r="E3816" s="98" t="s">
        <v>13668</v>
      </c>
      <c r="F3816" s="124">
        <v>14</v>
      </c>
      <c r="G3816" s="112">
        <v>44136</v>
      </c>
      <c r="H3816" s="98"/>
      <c r="I3816" s="123" t="str">
        <f t="shared" si="59"/>
        <v>SIM</v>
      </c>
      <c r="J3816" s="123"/>
      <c r="K3816" s="123"/>
      <c r="L3816" s="123"/>
      <c r="M3816" s="98"/>
      <c r="N3816" s="118"/>
    </row>
    <row r="3817" spans="1:14" x14ac:dyDescent="0.25">
      <c r="A3817" s="130">
        <v>88566872000162</v>
      </c>
      <c r="B3817" s="98" t="s">
        <v>13011</v>
      </c>
      <c r="C3817" s="123" t="s">
        <v>3812</v>
      </c>
      <c r="D3817" s="98" t="s">
        <v>13667</v>
      </c>
      <c r="E3817" s="98" t="s">
        <v>13668</v>
      </c>
      <c r="F3817" s="124">
        <v>11</v>
      </c>
      <c r="G3817" s="112">
        <v>42999</v>
      </c>
      <c r="H3817" s="98"/>
      <c r="I3817" s="123" t="str">
        <f t="shared" si="59"/>
        <v>NÃO</v>
      </c>
      <c r="J3817" s="123"/>
      <c r="K3817" s="123"/>
      <c r="L3817" s="123"/>
      <c r="M3817" s="98" t="s">
        <v>16448</v>
      </c>
      <c r="N3817" s="118"/>
    </row>
    <row r="3818" spans="1:14" x14ac:dyDescent="0.25">
      <c r="A3818" s="130">
        <v>46522975000180</v>
      </c>
      <c r="B3818" s="98" t="s">
        <v>13012</v>
      </c>
      <c r="C3818" s="123" t="s">
        <v>4626</v>
      </c>
      <c r="D3818" s="98" t="s">
        <v>13667</v>
      </c>
      <c r="E3818" s="98" t="s">
        <v>13668</v>
      </c>
      <c r="F3818" s="124">
        <v>11</v>
      </c>
      <c r="G3818" s="112">
        <v>38275</v>
      </c>
      <c r="H3818" s="98"/>
      <c r="I3818" s="123" t="str">
        <f t="shared" si="59"/>
        <v>NÃO</v>
      </c>
      <c r="J3818" s="123"/>
      <c r="K3818" s="123"/>
      <c r="L3818" s="123"/>
      <c r="M3818" s="98" t="s">
        <v>16912</v>
      </c>
      <c r="N3818" s="118"/>
    </row>
    <row r="3819" spans="1:14" x14ac:dyDescent="0.25">
      <c r="A3819" s="130">
        <v>83102756000179</v>
      </c>
      <c r="B3819" s="98" t="s">
        <v>13013</v>
      </c>
      <c r="C3819" s="123" t="s">
        <v>4289</v>
      </c>
      <c r="D3819" s="98" t="s">
        <v>13667</v>
      </c>
      <c r="E3819" s="98" t="s">
        <v>13668</v>
      </c>
      <c r="F3819" s="124">
        <v>14</v>
      </c>
      <c r="G3819" s="112">
        <v>44013</v>
      </c>
      <c r="H3819" s="98"/>
      <c r="I3819" s="123" t="str">
        <f t="shared" si="59"/>
        <v>SIM</v>
      </c>
      <c r="J3819" s="123"/>
      <c r="K3819" s="123"/>
      <c r="L3819" s="123"/>
      <c r="M3819" s="98"/>
      <c r="N3819" s="118"/>
    </row>
    <row r="3820" spans="1:14" x14ac:dyDescent="0.25">
      <c r="A3820" s="130">
        <v>76002641000147</v>
      </c>
      <c r="B3820" s="98" t="s">
        <v>13014</v>
      </c>
      <c r="C3820" s="123" t="s">
        <v>3143</v>
      </c>
      <c r="D3820" s="98" t="s">
        <v>13667</v>
      </c>
      <c r="E3820" s="98" t="s">
        <v>13668</v>
      </c>
      <c r="F3820" s="124">
        <v>11</v>
      </c>
      <c r="G3820" s="112">
        <v>43313</v>
      </c>
      <c r="H3820" s="98"/>
      <c r="I3820" s="123" t="str">
        <f t="shared" si="59"/>
        <v>NÃO</v>
      </c>
      <c r="J3820" s="123"/>
      <c r="K3820" s="123"/>
      <c r="L3820" s="123"/>
      <c r="M3820" s="98" t="s">
        <v>15882</v>
      </c>
      <c r="N3820" s="118"/>
    </row>
    <row r="3821" spans="1:14" x14ac:dyDescent="0.25">
      <c r="A3821" s="130">
        <v>27165711000172</v>
      </c>
      <c r="B3821" s="98" t="s">
        <v>13015</v>
      </c>
      <c r="C3821" s="123" t="s">
        <v>821</v>
      </c>
      <c r="D3821" s="98" t="s">
        <v>13667</v>
      </c>
      <c r="E3821" s="98" t="s">
        <v>13668</v>
      </c>
      <c r="F3821" s="124">
        <v>11</v>
      </c>
      <c r="G3821" s="112">
        <v>42005</v>
      </c>
      <c r="H3821" s="98"/>
      <c r="I3821" s="123" t="str">
        <f t="shared" si="59"/>
        <v>NÃO</v>
      </c>
      <c r="J3821" s="123"/>
      <c r="K3821" s="123"/>
      <c r="L3821" s="123"/>
      <c r="M3821" s="98" t="s">
        <v>14101</v>
      </c>
      <c r="N3821" s="118"/>
    </row>
    <row r="3822" spans="1:14" x14ac:dyDescent="0.25">
      <c r="A3822" s="130">
        <v>18602045000100</v>
      </c>
      <c r="B3822" s="98" t="s">
        <v>13016</v>
      </c>
      <c r="C3822" s="123" t="s">
        <v>1356</v>
      </c>
      <c r="D3822" s="98" t="s">
        <v>13667</v>
      </c>
      <c r="E3822" s="98" t="s">
        <v>13668</v>
      </c>
      <c r="F3822" s="124">
        <v>11</v>
      </c>
      <c r="G3822" s="112">
        <v>38749</v>
      </c>
      <c r="H3822" s="98"/>
      <c r="I3822" s="123" t="str">
        <f t="shared" si="59"/>
        <v>NÃO</v>
      </c>
      <c r="J3822" s="123"/>
      <c r="K3822" s="123"/>
      <c r="L3822" s="123"/>
      <c r="M3822" s="98" t="s">
        <v>14757</v>
      </c>
      <c r="N3822" s="118"/>
    </row>
    <row r="3823" spans="1:14" x14ac:dyDescent="0.25">
      <c r="A3823" s="130">
        <v>4629697000115</v>
      </c>
      <c r="B3823" s="98" t="s">
        <v>13017</v>
      </c>
      <c r="C3823" s="123" t="s">
        <v>133</v>
      </c>
      <c r="D3823" s="98" t="s">
        <v>13667</v>
      </c>
      <c r="E3823" s="98" t="s">
        <v>13668</v>
      </c>
      <c r="F3823" s="124">
        <v>11</v>
      </c>
      <c r="G3823" s="112">
        <v>43192</v>
      </c>
      <c r="H3823" s="112">
        <v>43247</v>
      </c>
      <c r="I3823" s="123" t="str">
        <f t="shared" si="59"/>
        <v>NÃO</v>
      </c>
      <c r="J3823" s="98"/>
      <c r="K3823" s="98"/>
      <c r="L3823" s="98"/>
      <c r="M3823" s="98"/>
      <c r="N3823" s="118"/>
    </row>
    <row r="3824" spans="1:14" x14ac:dyDescent="0.25">
      <c r="A3824" s="130">
        <v>24852675000127</v>
      </c>
      <c r="B3824" s="98" t="s">
        <v>13018</v>
      </c>
      <c r="C3824" s="123" t="s">
        <v>901</v>
      </c>
      <c r="D3824" s="98" t="s">
        <v>13667</v>
      </c>
      <c r="E3824" s="98" t="s">
        <v>13668</v>
      </c>
      <c r="F3824" s="124">
        <v>11</v>
      </c>
      <c r="G3824" s="112">
        <v>42034</v>
      </c>
      <c r="H3824" s="98"/>
      <c r="I3824" s="123" t="str">
        <f t="shared" si="59"/>
        <v>NÃO</v>
      </c>
      <c r="J3824" s="123"/>
      <c r="K3824" s="123"/>
      <c r="L3824" s="123"/>
      <c r="M3824" s="98" t="s">
        <v>14320</v>
      </c>
      <c r="N3824" s="118"/>
    </row>
    <row r="3825" spans="1:14" x14ac:dyDescent="0.25">
      <c r="A3825" s="130">
        <v>2056729000105</v>
      </c>
      <c r="B3825" s="98" t="s">
        <v>13019</v>
      </c>
      <c r="C3825" s="123" t="s">
        <v>901</v>
      </c>
      <c r="D3825" s="98" t="s">
        <v>13667</v>
      </c>
      <c r="E3825" s="98" t="s">
        <v>13668</v>
      </c>
      <c r="F3825" s="124">
        <v>11</v>
      </c>
      <c r="G3825" s="112">
        <v>43082</v>
      </c>
      <c r="H3825" s="98"/>
      <c r="I3825" s="123" t="str">
        <f t="shared" si="59"/>
        <v>NÃO</v>
      </c>
      <c r="J3825" s="123"/>
      <c r="K3825" s="123"/>
      <c r="L3825" s="123"/>
      <c r="M3825" s="98" t="s">
        <v>14321</v>
      </c>
      <c r="N3825" s="118"/>
    </row>
    <row r="3826" spans="1:14" x14ac:dyDescent="0.25">
      <c r="A3826" s="130">
        <v>3354560000132</v>
      </c>
      <c r="B3826" s="98" t="s">
        <v>13020</v>
      </c>
      <c r="C3826" s="123" t="s">
        <v>2197</v>
      </c>
      <c r="D3826" s="98" t="s">
        <v>13667</v>
      </c>
      <c r="E3826" s="98" t="s">
        <v>13668</v>
      </c>
      <c r="F3826" s="124">
        <v>11</v>
      </c>
      <c r="G3826" s="112">
        <v>40664</v>
      </c>
      <c r="H3826" s="98"/>
      <c r="I3826" s="123" t="str">
        <f t="shared" si="59"/>
        <v>NÃO</v>
      </c>
      <c r="J3826" s="123"/>
      <c r="K3826" s="123"/>
      <c r="L3826" s="123"/>
      <c r="M3826" s="98"/>
      <c r="N3826" s="118"/>
    </row>
    <row r="3827" spans="1:14" x14ac:dyDescent="0.25">
      <c r="A3827" s="130">
        <v>92401553000174</v>
      </c>
      <c r="B3827" s="98" t="s">
        <v>13021</v>
      </c>
      <c r="C3827" s="123" t="s">
        <v>3812</v>
      </c>
      <c r="D3827" s="98" t="s">
        <v>13667</v>
      </c>
      <c r="E3827" s="98" t="s">
        <v>13668</v>
      </c>
      <c r="F3827" s="124">
        <v>14</v>
      </c>
      <c r="G3827" s="112">
        <v>44136</v>
      </c>
      <c r="H3827" s="98"/>
      <c r="I3827" s="123" t="str">
        <f t="shared" si="59"/>
        <v>SIM</v>
      </c>
      <c r="J3827" s="123"/>
      <c r="K3827" s="123"/>
      <c r="L3827" s="123"/>
      <c r="M3827" s="98"/>
      <c r="N3827" s="118"/>
    </row>
    <row r="3828" spans="1:14" x14ac:dyDescent="0.25">
      <c r="A3828" s="130">
        <v>88187935000170</v>
      </c>
      <c r="B3828" s="98" t="s">
        <v>13022</v>
      </c>
      <c r="C3828" s="123" t="s">
        <v>3812</v>
      </c>
      <c r="D3828" s="98" t="s">
        <v>13667</v>
      </c>
      <c r="E3828" s="98" t="s">
        <v>13668</v>
      </c>
      <c r="F3828" s="124">
        <v>11</v>
      </c>
      <c r="G3828" s="112">
        <v>39387</v>
      </c>
      <c r="H3828" s="98"/>
      <c r="I3828" s="123" t="str">
        <f t="shared" si="59"/>
        <v>NÃO</v>
      </c>
      <c r="J3828" s="123"/>
      <c r="K3828" s="123"/>
      <c r="L3828" s="123"/>
      <c r="M3828" s="98" t="s">
        <v>13703</v>
      </c>
      <c r="N3828" s="118"/>
    </row>
    <row r="3829" spans="1:14" x14ac:dyDescent="0.25">
      <c r="A3829" s="130">
        <v>3501566000195</v>
      </c>
      <c r="B3829" s="98" t="s">
        <v>13023</v>
      </c>
      <c r="C3829" s="123" t="s">
        <v>2197</v>
      </c>
      <c r="D3829" s="98" t="s">
        <v>13667</v>
      </c>
      <c r="E3829" s="98" t="s">
        <v>13668</v>
      </c>
      <c r="F3829" s="124">
        <v>14</v>
      </c>
      <c r="G3829" s="112">
        <v>44075</v>
      </c>
      <c r="H3829" s="98"/>
      <c r="I3829" s="123" t="str">
        <f t="shared" si="59"/>
        <v>SIM</v>
      </c>
      <c r="J3829" s="123"/>
      <c r="K3829" s="123"/>
      <c r="L3829" s="123"/>
      <c r="M3829" s="98"/>
      <c r="N3829" s="118"/>
    </row>
    <row r="3830" spans="1:14" x14ac:dyDescent="0.25">
      <c r="A3830" s="130">
        <v>18558080000160</v>
      </c>
      <c r="B3830" s="98" t="s">
        <v>13024</v>
      </c>
      <c r="C3830" s="123" t="s">
        <v>1356</v>
      </c>
      <c r="D3830" s="98" t="s">
        <v>13667</v>
      </c>
      <c r="E3830" s="98" t="s">
        <v>13668</v>
      </c>
      <c r="F3830" s="124">
        <v>11</v>
      </c>
      <c r="G3830" s="112">
        <v>39230</v>
      </c>
      <c r="H3830" s="98"/>
      <c r="I3830" s="123" t="str">
        <f t="shared" si="59"/>
        <v>NÃO</v>
      </c>
      <c r="J3830" s="123"/>
      <c r="K3830" s="123"/>
      <c r="L3830" s="123"/>
      <c r="M3830" s="98"/>
      <c r="N3830" s="118"/>
    </row>
    <row r="3831" spans="1:14" x14ac:dyDescent="0.25">
      <c r="A3831" s="130">
        <v>8153819000109</v>
      </c>
      <c r="B3831" s="98" t="s">
        <v>13025</v>
      </c>
      <c r="C3831" s="123" t="s">
        <v>3601</v>
      </c>
      <c r="D3831" s="98" t="s">
        <v>13667</v>
      </c>
      <c r="E3831" s="98" t="s">
        <v>13668</v>
      </c>
      <c r="F3831" s="124">
        <v>14</v>
      </c>
      <c r="G3831" s="112">
        <v>44044</v>
      </c>
      <c r="H3831" s="98"/>
      <c r="I3831" s="123" t="str">
        <f t="shared" si="59"/>
        <v>SIM</v>
      </c>
      <c r="J3831" s="123"/>
      <c r="K3831" s="123"/>
      <c r="L3831" s="123"/>
      <c r="M3831" s="98"/>
      <c r="N3831" s="118"/>
    </row>
    <row r="3832" spans="1:14" x14ac:dyDescent="0.25">
      <c r="A3832" s="130">
        <v>4203896000167</v>
      </c>
      <c r="B3832" s="98" t="s">
        <v>13026</v>
      </c>
      <c r="C3832" s="123" t="s">
        <v>3812</v>
      </c>
      <c r="D3832" s="98" t="s">
        <v>13667</v>
      </c>
      <c r="E3832" s="98" t="s">
        <v>13668</v>
      </c>
      <c r="F3832" s="124">
        <v>11</v>
      </c>
      <c r="G3832" s="112">
        <v>38873</v>
      </c>
      <c r="H3832" s="98"/>
      <c r="I3832" s="123" t="str">
        <f t="shared" si="59"/>
        <v>NÃO</v>
      </c>
      <c r="J3832" s="123"/>
      <c r="K3832" s="123"/>
      <c r="L3832" s="123"/>
      <c r="M3832" s="98" t="s">
        <v>16453</v>
      </c>
      <c r="N3832" s="118"/>
    </row>
    <row r="3833" spans="1:14" x14ac:dyDescent="0.25">
      <c r="A3833" s="130">
        <v>76288760000108</v>
      </c>
      <c r="B3833" s="98" t="s">
        <v>13027</v>
      </c>
      <c r="C3833" s="123" t="s">
        <v>3143</v>
      </c>
      <c r="D3833" s="98" t="s">
        <v>13667</v>
      </c>
      <c r="E3833" s="98" t="s">
        <v>13668</v>
      </c>
      <c r="F3833" s="124">
        <v>14</v>
      </c>
      <c r="G3833" s="112">
        <v>44075</v>
      </c>
      <c r="H3833" s="98"/>
      <c r="I3833" s="123" t="str">
        <f t="shared" si="59"/>
        <v>SIM</v>
      </c>
      <c r="J3833" s="123"/>
      <c r="K3833" s="123"/>
      <c r="L3833" s="123"/>
      <c r="M3833" s="98"/>
      <c r="N3833" s="118"/>
    </row>
    <row r="3834" spans="1:14" x14ac:dyDescent="0.25">
      <c r="A3834" s="130">
        <v>4394805000118</v>
      </c>
      <c r="B3834" s="98" t="s">
        <v>13028</v>
      </c>
      <c r="C3834" s="123" t="s">
        <v>3747</v>
      </c>
      <c r="D3834" s="98" t="s">
        <v>13667</v>
      </c>
      <c r="E3834" s="98" t="s">
        <v>13668</v>
      </c>
      <c r="F3834" s="124">
        <v>14</v>
      </c>
      <c r="G3834" s="112">
        <v>44075</v>
      </c>
      <c r="H3834" s="98"/>
      <c r="I3834" s="123" t="str">
        <f t="shared" si="59"/>
        <v>SIM</v>
      </c>
      <c r="J3834" s="123"/>
      <c r="K3834" s="123"/>
      <c r="L3834" s="123"/>
      <c r="M3834" s="98"/>
      <c r="N3834" s="118"/>
    </row>
    <row r="3835" spans="1:14" x14ac:dyDescent="0.25">
      <c r="A3835" s="130">
        <v>75371401000157</v>
      </c>
      <c r="B3835" s="98" t="s">
        <v>13029</v>
      </c>
      <c r="C3835" s="123" t="s">
        <v>3143</v>
      </c>
      <c r="D3835" s="98" t="s">
        <v>13667</v>
      </c>
      <c r="E3835" s="98" t="s">
        <v>13668</v>
      </c>
      <c r="F3835" s="124">
        <v>11</v>
      </c>
      <c r="G3835" s="112">
        <v>42309</v>
      </c>
      <c r="H3835" s="98"/>
      <c r="I3835" s="123" t="str">
        <f t="shared" si="59"/>
        <v>NÃO</v>
      </c>
      <c r="J3835" s="123"/>
      <c r="K3835" s="123"/>
      <c r="L3835" s="123"/>
      <c r="M3835" s="98" t="s">
        <v>15884</v>
      </c>
      <c r="N3835" s="118"/>
    </row>
    <row r="3836" spans="1:14" x14ac:dyDescent="0.25">
      <c r="A3836" s="130">
        <v>87711503000153</v>
      </c>
      <c r="B3836" s="98" t="s">
        <v>13030</v>
      </c>
      <c r="C3836" s="123" t="s">
        <v>3812</v>
      </c>
      <c r="D3836" s="98" t="s">
        <v>13667</v>
      </c>
      <c r="E3836" s="98" t="s">
        <v>13668</v>
      </c>
      <c r="F3836" s="124">
        <v>14</v>
      </c>
      <c r="G3836" s="112">
        <v>44136</v>
      </c>
      <c r="H3836" s="98"/>
      <c r="I3836" s="123" t="str">
        <f t="shared" si="59"/>
        <v>SIM</v>
      </c>
      <c r="J3836" s="123"/>
      <c r="K3836" s="123"/>
      <c r="L3836" s="123"/>
      <c r="M3836" s="98"/>
      <c r="N3836" s="118"/>
    </row>
    <row r="3837" spans="1:14" x14ac:dyDescent="0.25">
      <c r="A3837" s="130">
        <v>87712212000180</v>
      </c>
      <c r="B3837" s="98" t="s">
        <v>13031</v>
      </c>
      <c r="C3837" s="123" t="s">
        <v>3812</v>
      </c>
      <c r="D3837" s="98" t="s">
        <v>13667</v>
      </c>
      <c r="E3837" s="98" t="s">
        <v>13668</v>
      </c>
      <c r="F3837" s="124">
        <v>11</v>
      </c>
      <c r="G3837" s="112">
        <v>43101</v>
      </c>
      <c r="H3837" s="98"/>
      <c r="I3837" s="123" t="str">
        <f t="shared" si="59"/>
        <v>NÃO</v>
      </c>
      <c r="J3837" s="123"/>
      <c r="K3837" s="123"/>
      <c r="L3837" s="123"/>
      <c r="M3837" s="98" t="s">
        <v>16457</v>
      </c>
      <c r="N3837" s="118"/>
    </row>
    <row r="3838" spans="1:14" x14ac:dyDescent="0.25">
      <c r="A3838" s="130">
        <v>3347101000121</v>
      </c>
      <c r="B3838" s="98" t="s">
        <v>13032</v>
      </c>
      <c r="C3838" s="123" t="s">
        <v>2274</v>
      </c>
      <c r="D3838" s="98" t="s">
        <v>13667</v>
      </c>
      <c r="E3838" s="98" t="s">
        <v>13668</v>
      </c>
      <c r="F3838" s="124">
        <v>11</v>
      </c>
      <c r="G3838" s="112">
        <v>38687</v>
      </c>
      <c r="H3838" s="98"/>
      <c r="I3838" s="123" t="str">
        <f t="shared" si="59"/>
        <v>NÃO</v>
      </c>
      <c r="J3838" s="123"/>
      <c r="K3838" s="123"/>
      <c r="L3838" s="123"/>
      <c r="M3838" s="98" t="s">
        <v>15030</v>
      </c>
      <c r="N3838" s="118"/>
    </row>
    <row r="3839" spans="1:14" x14ac:dyDescent="0.25">
      <c r="A3839" s="130">
        <v>87612982000150</v>
      </c>
      <c r="B3839" s="98" t="s">
        <v>13033</v>
      </c>
      <c r="C3839" s="123" t="s">
        <v>3812</v>
      </c>
      <c r="D3839" s="98" t="s">
        <v>13667</v>
      </c>
      <c r="E3839" s="98" t="s">
        <v>13668</v>
      </c>
      <c r="F3839" s="124">
        <v>14</v>
      </c>
      <c r="G3839" s="112">
        <v>43952</v>
      </c>
      <c r="H3839" s="98"/>
      <c r="I3839" s="123" t="str">
        <f t="shared" si="59"/>
        <v>SIM</v>
      </c>
      <c r="J3839" s="123"/>
      <c r="K3839" s="123"/>
      <c r="L3839" s="123"/>
      <c r="M3839" s="98"/>
      <c r="N3839" s="118"/>
    </row>
    <row r="3840" spans="1:14" x14ac:dyDescent="0.25">
      <c r="A3840" s="130">
        <v>1616837000122</v>
      </c>
      <c r="B3840" s="98" t="s">
        <v>13034</v>
      </c>
      <c r="C3840" s="123" t="s">
        <v>1356</v>
      </c>
      <c r="D3840" s="98" t="s">
        <v>13667</v>
      </c>
      <c r="E3840" s="98" t="s">
        <v>13668</v>
      </c>
      <c r="F3840" s="124">
        <v>11</v>
      </c>
      <c r="G3840" s="112">
        <v>43070</v>
      </c>
      <c r="H3840" s="98"/>
      <c r="I3840" s="123" t="str">
        <f t="shared" si="59"/>
        <v>NÃO</v>
      </c>
      <c r="J3840" s="123"/>
      <c r="K3840" s="123"/>
      <c r="L3840" s="123"/>
      <c r="M3840" s="98" t="s">
        <v>14762</v>
      </c>
      <c r="N3840" s="118"/>
    </row>
    <row r="3841" spans="1:14" x14ac:dyDescent="0.25">
      <c r="A3841" s="130">
        <v>88138292000174</v>
      </c>
      <c r="B3841" s="98" t="s">
        <v>13035</v>
      </c>
      <c r="C3841" s="123" t="s">
        <v>3812</v>
      </c>
      <c r="D3841" s="98" t="s">
        <v>13667</v>
      </c>
      <c r="E3841" s="98" t="s">
        <v>13668</v>
      </c>
      <c r="F3841" s="124">
        <v>11</v>
      </c>
      <c r="G3841" s="112">
        <v>40386</v>
      </c>
      <c r="H3841" s="98"/>
      <c r="I3841" s="123" t="str">
        <f t="shared" si="59"/>
        <v>NÃO</v>
      </c>
      <c r="J3841" s="123"/>
      <c r="K3841" s="123"/>
      <c r="L3841" s="123"/>
      <c r="M3841" s="98" t="s">
        <v>16459</v>
      </c>
      <c r="N3841" s="118"/>
    </row>
    <row r="3842" spans="1:14" x14ac:dyDescent="0.25">
      <c r="A3842" s="130">
        <v>3180924000105</v>
      </c>
      <c r="B3842" s="98" t="s">
        <v>13036</v>
      </c>
      <c r="C3842" s="123" t="s">
        <v>2274</v>
      </c>
      <c r="D3842" s="98" t="s">
        <v>13667</v>
      </c>
      <c r="E3842" s="98" t="s">
        <v>13668</v>
      </c>
      <c r="F3842" s="124">
        <v>11</v>
      </c>
      <c r="G3842" s="112">
        <v>38965</v>
      </c>
      <c r="H3842" s="98"/>
      <c r="I3842" s="123" t="str">
        <f t="shared" si="59"/>
        <v>NÃO</v>
      </c>
      <c r="J3842" s="123"/>
      <c r="K3842" s="123"/>
      <c r="L3842" s="123"/>
      <c r="M3842" s="98" t="s">
        <v>15032</v>
      </c>
      <c r="N3842" s="118"/>
    </row>
    <row r="3843" spans="1:14" x14ac:dyDescent="0.25">
      <c r="A3843" s="130">
        <v>2382836000123</v>
      </c>
      <c r="B3843" s="98" t="s">
        <v>13037</v>
      </c>
      <c r="C3843" s="123" t="s">
        <v>901</v>
      </c>
      <c r="D3843" s="98" t="s">
        <v>13667</v>
      </c>
      <c r="E3843" s="98" t="s">
        <v>13668</v>
      </c>
      <c r="F3843" s="124">
        <v>11</v>
      </c>
      <c r="G3843" s="112">
        <v>43378</v>
      </c>
      <c r="H3843" s="98"/>
      <c r="I3843" s="123" t="str">
        <f t="shared" ref="I3843:I3906" si="60">IFERROR(IF(OR(E3843="Ativos", E3843="Aposentados",E3843="Pensionistas"),IF(F3843&gt;=14,"SIM","NÃO"),""),"")</f>
        <v>NÃO</v>
      </c>
      <c r="J3843" s="123"/>
      <c r="K3843" s="123"/>
      <c r="L3843" s="123"/>
      <c r="M3843" s="98"/>
      <c r="N3843" s="118"/>
    </row>
    <row r="3844" spans="1:14" x14ac:dyDescent="0.25">
      <c r="A3844" s="130">
        <v>45135043000112</v>
      </c>
      <c r="B3844" s="98" t="s">
        <v>13038</v>
      </c>
      <c r="C3844" s="123" t="s">
        <v>4626</v>
      </c>
      <c r="D3844" s="98" t="s">
        <v>13667</v>
      </c>
      <c r="E3844" s="98" t="s">
        <v>13668</v>
      </c>
      <c r="F3844" s="124">
        <v>11</v>
      </c>
      <c r="G3844" s="112">
        <v>43586</v>
      </c>
      <c r="H3844" s="98"/>
      <c r="I3844" s="123" t="str">
        <f t="shared" si="60"/>
        <v>NÃO</v>
      </c>
      <c r="J3844" s="123"/>
      <c r="K3844" s="123"/>
      <c r="L3844" s="123"/>
      <c r="M3844" s="98"/>
      <c r="N3844" s="118"/>
    </row>
    <row r="3845" spans="1:14" x14ac:dyDescent="0.25">
      <c r="A3845" s="130">
        <v>10222297000193</v>
      </c>
      <c r="B3845" s="98" t="s">
        <v>13039</v>
      </c>
      <c r="C3845" s="123" t="s">
        <v>2413</v>
      </c>
      <c r="D3845" s="98" t="s">
        <v>13667</v>
      </c>
      <c r="E3845" s="98" t="s">
        <v>13668</v>
      </c>
      <c r="F3845" s="124">
        <v>11</v>
      </c>
      <c r="G3845" s="112">
        <v>40078</v>
      </c>
      <c r="H3845" s="98"/>
      <c r="I3845" s="123" t="str">
        <f t="shared" si="60"/>
        <v>NÃO</v>
      </c>
      <c r="J3845" s="123"/>
      <c r="K3845" s="123"/>
      <c r="L3845" s="123"/>
      <c r="M3845" s="98" t="s">
        <v>13710</v>
      </c>
      <c r="N3845" s="118"/>
    </row>
    <row r="3846" spans="1:14" x14ac:dyDescent="0.25">
      <c r="A3846" s="130">
        <v>7535446000160</v>
      </c>
      <c r="B3846" s="98" t="s">
        <v>13040</v>
      </c>
      <c r="C3846" s="123" t="s">
        <v>634</v>
      </c>
      <c r="D3846" s="98" t="s">
        <v>13667</v>
      </c>
      <c r="E3846" s="98" t="s">
        <v>13668</v>
      </c>
      <c r="F3846" s="124">
        <v>11</v>
      </c>
      <c r="G3846" s="112">
        <v>39462</v>
      </c>
      <c r="H3846" s="98"/>
      <c r="I3846" s="123" t="str">
        <f t="shared" si="60"/>
        <v>NÃO</v>
      </c>
      <c r="J3846" s="123"/>
      <c r="K3846" s="123"/>
      <c r="L3846" s="123"/>
      <c r="M3846" s="98" t="s">
        <v>14052</v>
      </c>
      <c r="N3846" s="118"/>
    </row>
    <row r="3847" spans="1:14" x14ac:dyDescent="0.25">
      <c r="A3847" s="130">
        <v>18715441000135</v>
      </c>
      <c r="B3847" s="98" t="s">
        <v>13041</v>
      </c>
      <c r="C3847" s="123" t="s">
        <v>1356</v>
      </c>
      <c r="D3847" s="98" t="s">
        <v>13667</v>
      </c>
      <c r="E3847" s="98" t="s">
        <v>13668</v>
      </c>
      <c r="F3847" s="124">
        <v>14</v>
      </c>
      <c r="G3847" s="112">
        <v>44075</v>
      </c>
      <c r="H3847" s="98"/>
      <c r="I3847" s="123" t="str">
        <f t="shared" si="60"/>
        <v>SIM</v>
      </c>
      <c r="J3847" s="123"/>
      <c r="K3847" s="123"/>
      <c r="L3847" s="123"/>
      <c r="M3847" s="98"/>
      <c r="N3847" s="118"/>
    </row>
    <row r="3848" spans="1:14" x14ac:dyDescent="0.25">
      <c r="A3848" s="130">
        <v>18307454000175</v>
      </c>
      <c r="B3848" s="98" t="s">
        <v>13042</v>
      </c>
      <c r="C3848" s="123" t="s">
        <v>1356</v>
      </c>
      <c r="D3848" s="98" t="s">
        <v>13667</v>
      </c>
      <c r="E3848" s="98" t="s">
        <v>13668</v>
      </c>
      <c r="F3848" s="124">
        <v>11</v>
      </c>
      <c r="G3848" s="112">
        <v>40877</v>
      </c>
      <c r="H3848" s="98"/>
      <c r="I3848" s="123" t="str">
        <f t="shared" si="60"/>
        <v>NÃO</v>
      </c>
      <c r="J3848" s="123"/>
      <c r="K3848" s="123"/>
      <c r="L3848" s="123"/>
      <c r="M3848" s="98" t="s">
        <v>13534</v>
      </c>
      <c r="N3848" s="118"/>
    </row>
    <row r="3849" spans="1:14" x14ac:dyDescent="0.25">
      <c r="A3849" s="130">
        <v>92410422000153</v>
      </c>
      <c r="B3849" s="98" t="s">
        <v>13043</v>
      </c>
      <c r="C3849" s="123" t="s">
        <v>3812</v>
      </c>
      <c r="D3849" s="98" t="s">
        <v>13667</v>
      </c>
      <c r="E3849" s="98" t="s">
        <v>13668</v>
      </c>
      <c r="F3849" s="124">
        <v>14</v>
      </c>
      <c r="G3849" s="112">
        <v>44105</v>
      </c>
      <c r="H3849" s="98"/>
      <c r="I3849" s="123" t="str">
        <f t="shared" si="60"/>
        <v>SIM</v>
      </c>
      <c r="J3849" s="123"/>
      <c r="K3849" s="123"/>
      <c r="L3849" s="123"/>
      <c r="M3849" s="98"/>
      <c r="N3849" s="118"/>
    </row>
    <row r="3850" spans="1:14" x14ac:dyDescent="0.25">
      <c r="A3850" s="130">
        <v>92399153000171</v>
      </c>
      <c r="B3850" s="98" t="s">
        <v>13044</v>
      </c>
      <c r="C3850" s="123" t="s">
        <v>3812</v>
      </c>
      <c r="D3850" s="98" t="s">
        <v>13667</v>
      </c>
      <c r="E3850" s="98" t="s">
        <v>13668</v>
      </c>
      <c r="F3850" s="124">
        <v>15</v>
      </c>
      <c r="G3850" s="112">
        <v>40544</v>
      </c>
      <c r="H3850" s="98"/>
      <c r="I3850" s="123" t="str">
        <f t="shared" si="60"/>
        <v>SIM</v>
      </c>
      <c r="J3850" s="123"/>
      <c r="K3850" s="123"/>
      <c r="L3850" s="123"/>
      <c r="M3850" s="98" t="s">
        <v>16464</v>
      </c>
      <c r="N3850" s="118"/>
    </row>
    <row r="3851" spans="1:14" x14ac:dyDescent="0.25">
      <c r="A3851" s="130">
        <v>46613196000190</v>
      </c>
      <c r="B3851" s="98" t="s">
        <v>13045</v>
      </c>
      <c r="C3851" s="123" t="s">
        <v>4626</v>
      </c>
      <c r="D3851" s="98" t="s">
        <v>13667</v>
      </c>
      <c r="E3851" s="98" t="s">
        <v>13668</v>
      </c>
      <c r="F3851" s="124">
        <v>11</v>
      </c>
      <c r="G3851" s="112">
        <v>41781</v>
      </c>
      <c r="H3851" s="98"/>
      <c r="I3851" s="123" t="str">
        <f t="shared" si="60"/>
        <v>NÃO</v>
      </c>
      <c r="J3851" s="123"/>
      <c r="K3851" s="123"/>
      <c r="L3851" s="123"/>
      <c r="M3851" s="98" t="s">
        <v>16916</v>
      </c>
      <c r="N3851" s="118"/>
    </row>
    <row r="3852" spans="1:14" x14ac:dyDescent="0.25">
      <c r="A3852" s="130">
        <v>46756029000107</v>
      </c>
      <c r="B3852" s="98" t="s">
        <v>13046</v>
      </c>
      <c r="C3852" s="123" t="s">
        <v>4626</v>
      </c>
      <c r="D3852" s="98" t="s">
        <v>13667</v>
      </c>
      <c r="E3852" s="98" t="s">
        <v>13668</v>
      </c>
      <c r="F3852" s="124">
        <v>11</v>
      </c>
      <c r="G3852" s="112">
        <v>38279</v>
      </c>
      <c r="H3852" s="98"/>
      <c r="I3852" s="123" t="str">
        <f t="shared" si="60"/>
        <v>NÃO</v>
      </c>
      <c r="J3852" s="123"/>
      <c r="K3852" s="123"/>
      <c r="L3852" s="123"/>
      <c r="M3852" s="98"/>
      <c r="N3852" s="118"/>
    </row>
    <row r="3853" spans="1:14" x14ac:dyDescent="0.25">
      <c r="A3853" s="130">
        <v>83102723000129</v>
      </c>
      <c r="B3853" s="98" t="s">
        <v>13047</v>
      </c>
      <c r="C3853" s="123" t="s">
        <v>4289</v>
      </c>
      <c r="D3853" s="98" t="s">
        <v>13667</v>
      </c>
      <c r="E3853" s="98" t="s">
        <v>13668</v>
      </c>
      <c r="F3853" s="124">
        <v>14</v>
      </c>
      <c r="G3853" s="112">
        <v>44136</v>
      </c>
      <c r="H3853" s="98"/>
      <c r="I3853" s="123" t="str">
        <f t="shared" si="60"/>
        <v>SIM</v>
      </c>
      <c r="J3853" s="123"/>
      <c r="K3853" s="123"/>
      <c r="L3853" s="123"/>
      <c r="M3853" s="98"/>
      <c r="N3853" s="118"/>
    </row>
    <row r="3854" spans="1:14" x14ac:dyDescent="0.25">
      <c r="A3854" s="130">
        <v>11097367000191</v>
      </c>
      <c r="B3854" s="98" t="s">
        <v>13048</v>
      </c>
      <c r="C3854" s="123" t="s">
        <v>2758</v>
      </c>
      <c r="D3854" s="98" t="s">
        <v>13667</v>
      </c>
      <c r="E3854" s="98" t="s">
        <v>13668</v>
      </c>
      <c r="F3854" s="124">
        <v>11</v>
      </c>
      <c r="G3854" s="112">
        <v>41428</v>
      </c>
      <c r="H3854" s="98"/>
      <c r="I3854" s="123" t="str">
        <f t="shared" si="60"/>
        <v>NÃO</v>
      </c>
      <c r="J3854" s="123"/>
      <c r="K3854" s="123"/>
      <c r="L3854" s="123"/>
      <c r="M3854" s="98"/>
      <c r="N3854" s="118"/>
    </row>
    <row r="3855" spans="1:14" x14ac:dyDescent="0.25">
      <c r="A3855" s="130">
        <v>11361243000171</v>
      </c>
      <c r="B3855" s="98" t="s">
        <v>13049</v>
      </c>
      <c r="C3855" s="123" t="s">
        <v>2758</v>
      </c>
      <c r="D3855" s="98" t="s">
        <v>13667</v>
      </c>
      <c r="E3855" s="98" t="s">
        <v>13668</v>
      </c>
      <c r="F3855" s="124">
        <v>14</v>
      </c>
      <c r="G3855" s="112">
        <v>44136</v>
      </c>
      <c r="H3855" s="98"/>
      <c r="I3855" s="123" t="str">
        <f t="shared" si="60"/>
        <v>SIM</v>
      </c>
      <c r="J3855" s="123"/>
      <c r="K3855" s="123"/>
      <c r="L3855" s="123"/>
      <c r="M3855" s="98"/>
      <c r="N3855" s="118"/>
    </row>
    <row r="3856" spans="1:14" x14ac:dyDescent="0.25">
      <c r="A3856" s="130">
        <v>11455714000100</v>
      </c>
      <c r="B3856" s="98" t="s">
        <v>13050</v>
      </c>
      <c r="C3856" s="123" t="s">
        <v>2758</v>
      </c>
      <c r="D3856" s="98" t="s">
        <v>13667</v>
      </c>
      <c r="E3856" s="98" t="s">
        <v>13668</v>
      </c>
      <c r="F3856" s="124">
        <v>11</v>
      </c>
      <c r="G3856" s="112">
        <v>41620</v>
      </c>
      <c r="H3856" s="98"/>
      <c r="I3856" s="123" t="str">
        <f t="shared" si="60"/>
        <v>NÃO</v>
      </c>
      <c r="J3856" s="123"/>
      <c r="K3856" s="123"/>
      <c r="L3856" s="123"/>
      <c r="M3856" s="98" t="s">
        <v>15482</v>
      </c>
      <c r="N3856" s="118"/>
    </row>
    <row r="3857" spans="1:14" x14ac:dyDescent="0.25">
      <c r="A3857" s="130">
        <v>46634093000107</v>
      </c>
      <c r="B3857" s="98" t="s">
        <v>13051</v>
      </c>
      <c r="C3857" s="123" t="s">
        <v>4626</v>
      </c>
      <c r="D3857" s="98" t="s">
        <v>13667</v>
      </c>
      <c r="E3857" s="98" t="s">
        <v>13668</v>
      </c>
      <c r="F3857" s="124">
        <v>11</v>
      </c>
      <c r="G3857" s="112">
        <v>39022</v>
      </c>
      <c r="H3857" s="98"/>
      <c r="I3857" s="123" t="str">
        <f t="shared" si="60"/>
        <v>NÃO</v>
      </c>
      <c r="J3857" s="123"/>
      <c r="K3857" s="123"/>
      <c r="L3857" s="123"/>
      <c r="M3857" s="98" t="s">
        <v>16918</v>
      </c>
      <c r="N3857" s="118"/>
    </row>
    <row r="3858" spans="1:14" x14ac:dyDescent="0.25">
      <c r="A3858" s="130">
        <v>89658025000190</v>
      </c>
      <c r="B3858" s="98" t="s">
        <v>13052</v>
      </c>
      <c r="C3858" s="123" t="s">
        <v>3812</v>
      </c>
      <c r="D3858" s="98" t="s">
        <v>13667</v>
      </c>
      <c r="E3858" s="98" t="s">
        <v>13668</v>
      </c>
      <c r="F3858" s="124">
        <v>11</v>
      </c>
      <c r="G3858" s="112">
        <v>43831</v>
      </c>
      <c r="H3858" s="98"/>
      <c r="I3858" s="123" t="str">
        <f t="shared" si="60"/>
        <v>NÃO</v>
      </c>
      <c r="J3858" s="123"/>
      <c r="K3858" s="123"/>
      <c r="L3858" s="123"/>
      <c r="M3858" s="98"/>
      <c r="N3858" s="118"/>
    </row>
    <row r="3859" spans="1:14" x14ac:dyDescent="0.25">
      <c r="A3859" s="130">
        <v>82827353000124</v>
      </c>
      <c r="B3859" s="98" t="s">
        <v>13053</v>
      </c>
      <c r="C3859" s="123" t="s">
        <v>4289</v>
      </c>
      <c r="D3859" s="98" t="s">
        <v>13667</v>
      </c>
      <c r="E3859" s="98" t="s">
        <v>13668</v>
      </c>
      <c r="F3859" s="124">
        <v>11</v>
      </c>
      <c r="G3859" s="112">
        <v>39275</v>
      </c>
      <c r="H3859" s="98"/>
      <c r="I3859" s="123" t="str">
        <f t="shared" si="60"/>
        <v>NÃO</v>
      </c>
      <c r="J3859" s="123"/>
      <c r="K3859" s="123"/>
      <c r="L3859" s="123"/>
      <c r="M3859" s="98" t="s">
        <v>13534</v>
      </c>
      <c r="N3859" s="118"/>
    </row>
    <row r="3860" spans="1:14" x14ac:dyDescent="0.25">
      <c r="A3860" s="130">
        <v>13927801000149</v>
      </c>
      <c r="B3860" s="98" t="s">
        <v>13054</v>
      </c>
      <c r="C3860" s="123" t="s">
        <v>215</v>
      </c>
      <c r="D3860" s="98" t="s">
        <v>13667</v>
      </c>
      <c r="E3860" s="98" t="s">
        <v>13668</v>
      </c>
      <c r="F3860" s="124">
        <v>14</v>
      </c>
      <c r="G3860" s="112">
        <v>44013</v>
      </c>
      <c r="H3860" s="98"/>
      <c r="I3860" s="123" t="str">
        <f t="shared" si="60"/>
        <v>SIM</v>
      </c>
      <c r="J3860" s="123"/>
      <c r="K3860" s="123"/>
      <c r="L3860" s="123"/>
      <c r="M3860" s="98"/>
      <c r="N3860" s="118"/>
    </row>
    <row r="3861" spans="1:14" x14ac:dyDescent="0.25">
      <c r="A3861" s="130">
        <v>93592731000154</v>
      </c>
      <c r="B3861" s="98" t="s">
        <v>13055</v>
      </c>
      <c r="C3861" s="123" t="s">
        <v>3812</v>
      </c>
      <c r="D3861" s="98" t="s">
        <v>13667</v>
      </c>
      <c r="E3861" s="98" t="s">
        <v>13668</v>
      </c>
      <c r="F3861" s="124">
        <v>11</v>
      </c>
      <c r="G3861" s="112">
        <v>40288</v>
      </c>
      <c r="H3861" s="98"/>
      <c r="I3861" s="123" t="str">
        <f t="shared" si="60"/>
        <v>NÃO</v>
      </c>
      <c r="J3861" s="123"/>
      <c r="K3861" s="123"/>
      <c r="L3861" s="123"/>
      <c r="M3861" s="98"/>
      <c r="N3861" s="118"/>
    </row>
    <row r="3862" spans="1:14" x14ac:dyDescent="0.25">
      <c r="A3862" s="130">
        <v>87860763000190</v>
      </c>
      <c r="B3862" s="98" t="s">
        <v>13056</v>
      </c>
      <c r="C3862" s="123" t="s">
        <v>3812</v>
      </c>
      <c r="D3862" s="98" t="s">
        <v>13667</v>
      </c>
      <c r="E3862" s="98" t="s">
        <v>13668</v>
      </c>
      <c r="F3862" s="124">
        <v>12.22</v>
      </c>
      <c r="G3862" s="112">
        <v>43525</v>
      </c>
      <c r="H3862" s="98"/>
      <c r="I3862" s="123" t="str">
        <f t="shared" si="60"/>
        <v>NÃO</v>
      </c>
      <c r="J3862" s="123"/>
      <c r="K3862" s="123"/>
      <c r="L3862" s="123"/>
      <c r="M3862" s="98"/>
      <c r="N3862" s="118"/>
    </row>
    <row r="3863" spans="1:14" x14ac:dyDescent="0.25">
      <c r="A3863" s="130" t="s">
        <v>17081</v>
      </c>
      <c r="B3863" s="98" t="s">
        <v>13057</v>
      </c>
      <c r="C3863" s="123" t="s">
        <v>2413</v>
      </c>
      <c r="D3863" s="98" t="s">
        <v>13667</v>
      </c>
      <c r="E3863" s="98" t="s">
        <v>13668</v>
      </c>
      <c r="F3863" s="124"/>
      <c r="G3863" s="112"/>
      <c r="H3863" s="98"/>
      <c r="I3863" s="123" t="str">
        <f t="shared" si="60"/>
        <v>NÃO</v>
      </c>
      <c r="J3863" s="123"/>
      <c r="K3863" s="123"/>
      <c r="L3863" s="123"/>
      <c r="M3863" s="98"/>
      <c r="N3863" s="118"/>
    </row>
    <row r="3864" spans="1:14" x14ac:dyDescent="0.25">
      <c r="A3864" s="130">
        <v>87613543000162</v>
      </c>
      <c r="B3864" s="98" t="s">
        <v>13058</v>
      </c>
      <c r="C3864" s="123" t="s">
        <v>3812</v>
      </c>
      <c r="D3864" s="98" t="s">
        <v>13667</v>
      </c>
      <c r="E3864" s="98" t="s">
        <v>13668</v>
      </c>
      <c r="F3864" s="124">
        <v>14</v>
      </c>
      <c r="G3864" s="112">
        <v>44136</v>
      </c>
      <c r="H3864" s="98"/>
      <c r="I3864" s="123" t="str">
        <f t="shared" si="60"/>
        <v>SIM</v>
      </c>
      <c r="J3864" s="123"/>
      <c r="K3864" s="123"/>
      <c r="L3864" s="123"/>
      <c r="M3864" s="98"/>
      <c r="N3864" s="118"/>
    </row>
    <row r="3865" spans="1:14" x14ac:dyDescent="0.25">
      <c r="A3865" s="130">
        <v>2164804000151</v>
      </c>
      <c r="B3865" s="98" t="s">
        <v>13059</v>
      </c>
      <c r="C3865" s="123" t="s">
        <v>901</v>
      </c>
      <c r="D3865" s="98" t="s">
        <v>13667</v>
      </c>
      <c r="E3865" s="98" t="s">
        <v>13668</v>
      </c>
      <c r="F3865" s="124">
        <v>11</v>
      </c>
      <c r="G3865" s="112">
        <v>42080</v>
      </c>
      <c r="H3865" s="98"/>
      <c r="I3865" s="123" t="str">
        <f t="shared" si="60"/>
        <v>NÃO</v>
      </c>
      <c r="J3865" s="123"/>
      <c r="K3865" s="123"/>
      <c r="L3865" s="123"/>
      <c r="M3865" s="98" t="s">
        <v>14323</v>
      </c>
      <c r="N3865" s="118"/>
    </row>
    <row r="3866" spans="1:14" x14ac:dyDescent="0.25">
      <c r="A3866" s="130">
        <v>45135530000185</v>
      </c>
      <c r="B3866" s="98" t="s">
        <v>13060</v>
      </c>
      <c r="C3866" s="123" t="s">
        <v>4626</v>
      </c>
      <c r="D3866" s="98" t="s">
        <v>13667</v>
      </c>
      <c r="E3866" s="98" t="s">
        <v>13668</v>
      </c>
      <c r="F3866" s="124">
        <v>14</v>
      </c>
      <c r="G3866" s="112">
        <v>44136</v>
      </c>
      <c r="H3866" s="98"/>
      <c r="I3866" s="123" t="str">
        <f t="shared" si="60"/>
        <v>SIM</v>
      </c>
      <c r="J3866" s="123"/>
      <c r="K3866" s="123"/>
      <c r="L3866" s="123"/>
      <c r="M3866" s="98"/>
      <c r="N3866" s="118"/>
    </row>
    <row r="3867" spans="1:14" x14ac:dyDescent="0.25">
      <c r="A3867" s="130">
        <v>2264166000140</v>
      </c>
      <c r="B3867" s="98" t="s">
        <v>13061</v>
      </c>
      <c r="C3867" s="123" t="s">
        <v>901</v>
      </c>
      <c r="D3867" s="98" t="s">
        <v>13667</v>
      </c>
      <c r="E3867" s="98" t="s">
        <v>13668</v>
      </c>
      <c r="F3867" s="124">
        <v>11</v>
      </c>
      <c r="G3867" s="112">
        <v>40319</v>
      </c>
      <c r="H3867" s="98"/>
      <c r="I3867" s="123" t="str">
        <f t="shared" si="60"/>
        <v>NÃO</v>
      </c>
      <c r="J3867" s="123"/>
      <c r="K3867" s="123"/>
      <c r="L3867" s="123"/>
      <c r="M3867" s="98" t="s">
        <v>14325</v>
      </c>
      <c r="N3867" s="118"/>
    </row>
    <row r="3868" spans="1:14" x14ac:dyDescent="0.25">
      <c r="A3868" s="130">
        <v>88496468000160</v>
      </c>
      <c r="B3868" s="98" t="s">
        <v>13062</v>
      </c>
      <c r="C3868" s="123" t="s">
        <v>3812</v>
      </c>
      <c r="D3868" s="98" t="s">
        <v>13667</v>
      </c>
      <c r="E3868" s="98" t="s">
        <v>13668</v>
      </c>
      <c r="F3868" s="124">
        <v>14</v>
      </c>
      <c r="G3868" s="112">
        <v>44013</v>
      </c>
      <c r="H3868" s="98"/>
      <c r="I3868" s="123" t="str">
        <f t="shared" si="60"/>
        <v>SIM</v>
      </c>
      <c r="J3868" s="123"/>
      <c r="K3868" s="123"/>
      <c r="L3868" s="123"/>
      <c r="M3868" s="98"/>
      <c r="N3868" s="118"/>
    </row>
    <row r="3869" spans="1:14" x14ac:dyDescent="0.25">
      <c r="A3869" s="130">
        <v>8999690000146</v>
      </c>
      <c r="B3869" s="98" t="s">
        <v>13063</v>
      </c>
      <c r="C3869" s="123" t="s">
        <v>2554</v>
      </c>
      <c r="D3869" s="98" t="s">
        <v>13667</v>
      </c>
      <c r="E3869" s="98" t="s">
        <v>13668</v>
      </c>
      <c r="F3869" s="124">
        <v>11</v>
      </c>
      <c r="G3869" s="112">
        <v>41518</v>
      </c>
      <c r="H3869" s="98"/>
      <c r="I3869" s="123" t="str">
        <f t="shared" si="60"/>
        <v>NÃO</v>
      </c>
      <c r="J3869" s="98"/>
      <c r="K3869" s="98"/>
      <c r="L3869" s="98"/>
      <c r="M3869" s="98"/>
      <c r="N3869" s="118"/>
    </row>
    <row r="3870" spans="1:14" x14ac:dyDescent="0.25">
      <c r="A3870" s="130">
        <v>24301475000186</v>
      </c>
      <c r="B3870" s="98" t="s">
        <v>13064</v>
      </c>
      <c r="C3870" s="123" t="s">
        <v>2758</v>
      </c>
      <c r="D3870" s="98" t="s">
        <v>13667</v>
      </c>
      <c r="E3870" s="98" t="s">
        <v>13668</v>
      </c>
      <c r="F3870" s="124">
        <v>11</v>
      </c>
      <c r="G3870" s="112">
        <v>38711</v>
      </c>
      <c r="H3870" s="98"/>
      <c r="I3870" s="123" t="str">
        <f t="shared" si="60"/>
        <v>NÃO</v>
      </c>
      <c r="J3870" s="123"/>
      <c r="K3870" s="123"/>
      <c r="L3870" s="123"/>
      <c r="M3870" s="98" t="s">
        <v>15484</v>
      </c>
      <c r="N3870" s="118"/>
    </row>
    <row r="3871" spans="1:14" x14ac:dyDescent="0.25">
      <c r="A3871" s="130">
        <v>35445485000101</v>
      </c>
      <c r="B3871" s="98" t="s">
        <v>13065</v>
      </c>
      <c r="C3871" s="123" t="s">
        <v>2758</v>
      </c>
      <c r="D3871" s="98" t="s">
        <v>13667</v>
      </c>
      <c r="E3871" s="98" t="s">
        <v>13668</v>
      </c>
      <c r="F3871" s="124">
        <v>11</v>
      </c>
      <c r="G3871" s="112">
        <v>39448</v>
      </c>
      <c r="H3871" s="98"/>
      <c r="I3871" s="123" t="str">
        <f t="shared" si="60"/>
        <v>NÃO</v>
      </c>
      <c r="J3871" s="123"/>
      <c r="K3871" s="123"/>
      <c r="L3871" s="123"/>
      <c r="M3871" s="98" t="s">
        <v>13703</v>
      </c>
      <c r="N3871" s="118"/>
    </row>
    <row r="3872" spans="1:14" x14ac:dyDescent="0.25">
      <c r="A3872" s="130">
        <v>2669976000187</v>
      </c>
      <c r="B3872" s="98" t="s">
        <v>13066</v>
      </c>
      <c r="C3872" s="123" t="s">
        <v>901</v>
      </c>
      <c r="D3872" s="98" t="s">
        <v>13667</v>
      </c>
      <c r="E3872" s="98" t="s">
        <v>13668</v>
      </c>
      <c r="F3872" s="124">
        <v>11</v>
      </c>
      <c r="G3872" s="112">
        <v>39499</v>
      </c>
      <c r="H3872" s="98"/>
      <c r="I3872" s="123" t="str">
        <f t="shared" si="60"/>
        <v>NÃO</v>
      </c>
      <c r="J3872" s="123"/>
      <c r="K3872" s="123"/>
      <c r="L3872" s="123"/>
      <c r="M3872" s="98"/>
      <c r="N3872" s="118"/>
    </row>
    <row r="3873" spans="1:14" x14ac:dyDescent="0.25">
      <c r="A3873" s="130">
        <v>4888830000158</v>
      </c>
      <c r="B3873" s="98" t="s">
        <v>13067</v>
      </c>
      <c r="C3873" s="123" t="s">
        <v>2413</v>
      </c>
      <c r="D3873" s="98" t="s">
        <v>13667</v>
      </c>
      <c r="E3873" s="98" t="s">
        <v>13668</v>
      </c>
      <c r="F3873" s="124">
        <v>11</v>
      </c>
      <c r="G3873" s="112">
        <v>39326</v>
      </c>
      <c r="H3873" s="98"/>
      <c r="I3873" s="123" t="str">
        <f t="shared" si="60"/>
        <v>NÃO</v>
      </c>
      <c r="J3873" s="123"/>
      <c r="K3873" s="123"/>
      <c r="L3873" s="123"/>
      <c r="M3873" s="98" t="s">
        <v>13757</v>
      </c>
      <c r="N3873" s="118"/>
    </row>
    <row r="3874" spans="1:14" x14ac:dyDescent="0.25">
      <c r="A3874" s="130">
        <v>10091569000163</v>
      </c>
      <c r="B3874" s="98" t="s">
        <v>13068</v>
      </c>
      <c r="C3874" s="123" t="s">
        <v>2758</v>
      </c>
      <c r="D3874" s="98" t="s">
        <v>13667</v>
      </c>
      <c r="E3874" s="98" t="s">
        <v>13668</v>
      </c>
      <c r="F3874" s="124">
        <v>11</v>
      </c>
      <c r="G3874" s="112">
        <v>41892</v>
      </c>
      <c r="H3874" s="98"/>
      <c r="I3874" s="123" t="str">
        <f t="shared" si="60"/>
        <v>NÃO</v>
      </c>
      <c r="J3874" s="123"/>
      <c r="K3874" s="123"/>
      <c r="L3874" s="123"/>
      <c r="M3874" s="98" t="s">
        <v>15486</v>
      </c>
      <c r="N3874" s="118"/>
    </row>
    <row r="3875" spans="1:14" x14ac:dyDescent="0.25">
      <c r="A3875" s="130">
        <v>76291418000167</v>
      </c>
      <c r="B3875" s="98" t="s">
        <v>13069</v>
      </c>
      <c r="C3875" s="123" t="s">
        <v>3143</v>
      </c>
      <c r="D3875" s="98" t="s">
        <v>13667</v>
      </c>
      <c r="E3875" s="98" t="s">
        <v>13668</v>
      </c>
      <c r="F3875" s="124">
        <v>11</v>
      </c>
      <c r="G3875" s="112">
        <v>39057</v>
      </c>
      <c r="H3875" s="98"/>
      <c r="I3875" s="123" t="str">
        <f t="shared" si="60"/>
        <v>NÃO</v>
      </c>
      <c r="J3875" s="123"/>
      <c r="K3875" s="123"/>
      <c r="L3875" s="123"/>
      <c r="M3875" s="98" t="s">
        <v>13757</v>
      </c>
      <c r="N3875" s="118"/>
    </row>
    <row r="3876" spans="1:14" x14ac:dyDescent="0.25">
      <c r="A3876" s="130">
        <v>25107517000105</v>
      </c>
      <c r="B3876" s="98" t="s">
        <v>13070</v>
      </c>
      <c r="C3876" s="123" t="s">
        <v>901</v>
      </c>
      <c r="D3876" s="98" t="s">
        <v>13667</v>
      </c>
      <c r="E3876" s="98" t="s">
        <v>13668</v>
      </c>
      <c r="F3876" s="124">
        <v>11</v>
      </c>
      <c r="G3876" s="112">
        <v>42716</v>
      </c>
      <c r="H3876" s="98"/>
      <c r="I3876" s="123" t="str">
        <f t="shared" si="60"/>
        <v>NÃO</v>
      </c>
      <c r="J3876" s="123"/>
      <c r="K3876" s="123"/>
      <c r="L3876" s="123"/>
      <c r="M3876" s="98" t="s">
        <v>14327</v>
      </c>
      <c r="N3876" s="118"/>
    </row>
    <row r="3877" spans="1:14" x14ac:dyDescent="0.25">
      <c r="A3877" s="130">
        <v>45138070000149</v>
      </c>
      <c r="B3877" s="98" t="s">
        <v>13071</v>
      </c>
      <c r="C3877" s="123" t="s">
        <v>4626</v>
      </c>
      <c r="D3877" s="98" t="s">
        <v>13667</v>
      </c>
      <c r="E3877" s="98" t="s">
        <v>13668</v>
      </c>
      <c r="F3877" s="124">
        <v>11</v>
      </c>
      <c r="G3877" s="112">
        <v>42826</v>
      </c>
      <c r="H3877" s="98"/>
      <c r="I3877" s="123" t="str">
        <f t="shared" si="60"/>
        <v>NÃO</v>
      </c>
      <c r="J3877" s="123"/>
      <c r="K3877" s="123"/>
      <c r="L3877" s="123"/>
      <c r="M3877" s="98" t="s">
        <v>16921</v>
      </c>
      <c r="N3877" s="118"/>
    </row>
    <row r="3878" spans="1:14" x14ac:dyDescent="0.25">
      <c r="A3878" s="130">
        <v>1613732000110</v>
      </c>
      <c r="B3878" s="98" t="s">
        <v>13072</v>
      </c>
      <c r="C3878" s="123" t="s">
        <v>2758</v>
      </c>
      <c r="D3878" s="98" t="s">
        <v>13667</v>
      </c>
      <c r="E3878" s="98" t="s">
        <v>13668</v>
      </c>
      <c r="F3878" s="124">
        <v>11</v>
      </c>
      <c r="G3878" s="112">
        <v>40520</v>
      </c>
      <c r="H3878" s="98"/>
      <c r="I3878" s="123" t="str">
        <f t="shared" si="60"/>
        <v>NÃO</v>
      </c>
      <c r="J3878" s="123"/>
      <c r="K3878" s="123"/>
      <c r="L3878" s="123"/>
      <c r="M3878" s="98"/>
      <c r="N3878" s="118"/>
    </row>
    <row r="3879" spans="1:14" x14ac:dyDescent="0.25">
      <c r="A3879" s="130">
        <v>8764284000102</v>
      </c>
      <c r="B3879" s="98" t="s">
        <v>13073</v>
      </c>
      <c r="C3879" s="123" t="s">
        <v>2554</v>
      </c>
      <c r="D3879" s="98" t="s">
        <v>13667</v>
      </c>
      <c r="E3879" s="98" t="s">
        <v>13668</v>
      </c>
      <c r="F3879" s="124">
        <v>11</v>
      </c>
      <c r="G3879" s="112">
        <v>41262</v>
      </c>
      <c r="H3879" s="98"/>
      <c r="I3879" s="123" t="str">
        <f t="shared" si="60"/>
        <v>NÃO</v>
      </c>
      <c r="J3879" s="123"/>
      <c r="K3879" s="123"/>
      <c r="L3879" s="123"/>
      <c r="M3879" s="98" t="s">
        <v>15214</v>
      </c>
      <c r="N3879" s="118"/>
    </row>
    <row r="3880" spans="1:14" x14ac:dyDescent="0.25">
      <c r="A3880" s="130">
        <v>2056711000103</v>
      </c>
      <c r="B3880" s="98" t="s">
        <v>13074</v>
      </c>
      <c r="C3880" s="123" t="s">
        <v>901</v>
      </c>
      <c r="D3880" s="98" t="s">
        <v>13667</v>
      </c>
      <c r="E3880" s="98" t="s">
        <v>13668</v>
      </c>
      <c r="F3880" s="124">
        <v>11</v>
      </c>
      <c r="G3880" s="112">
        <v>41000</v>
      </c>
      <c r="H3880" s="98"/>
      <c r="I3880" s="123" t="str">
        <f t="shared" si="60"/>
        <v>NÃO</v>
      </c>
      <c r="J3880" s="123"/>
      <c r="K3880" s="123"/>
      <c r="L3880" s="123"/>
      <c r="M3880" s="98" t="s">
        <v>14328</v>
      </c>
      <c r="N3880" s="118"/>
    </row>
    <row r="3881" spans="1:14" x14ac:dyDescent="0.25">
      <c r="A3881" s="130">
        <v>27722000130</v>
      </c>
      <c r="B3881" s="98" t="s">
        <v>13075</v>
      </c>
      <c r="C3881" s="123" t="s">
        <v>901</v>
      </c>
      <c r="D3881" s="98" t="s">
        <v>13667</v>
      </c>
      <c r="E3881" s="98" t="s">
        <v>13668</v>
      </c>
      <c r="F3881" s="124">
        <v>11</v>
      </c>
      <c r="G3881" s="112">
        <v>41913</v>
      </c>
      <c r="H3881" s="98"/>
      <c r="I3881" s="123" t="str">
        <f t="shared" si="60"/>
        <v>NÃO</v>
      </c>
      <c r="J3881" s="123"/>
      <c r="K3881" s="123"/>
      <c r="L3881" s="123"/>
      <c r="M3881" s="98" t="s">
        <v>14332</v>
      </c>
      <c r="N3881" s="118"/>
    </row>
    <row r="3882" spans="1:14" x14ac:dyDescent="0.25">
      <c r="A3882" s="130">
        <v>76205715000142</v>
      </c>
      <c r="B3882" s="98" t="s">
        <v>13076</v>
      </c>
      <c r="C3882" s="123" t="s">
        <v>3143</v>
      </c>
      <c r="D3882" s="98" t="s">
        <v>13667</v>
      </c>
      <c r="E3882" s="98" t="s">
        <v>13668</v>
      </c>
      <c r="F3882" s="124">
        <v>11</v>
      </c>
      <c r="G3882" s="112">
        <v>42430</v>
      </c>
      <c r="H3882" s="98"/>
      <c r="I3882" s="123" t="str">
        <f t="shared" si="60"/>
        <v>NÃO</v>
      </c>
      <c r="J3882" s="123"/>
      <c r="K3882" s="123"/>
      <c r="L3882" s="123"/>
      <c r="M3882" s="98" t="s">
        <v>15887</v>
      </c>
      <c r="N3882" s="118"/>
    </row>
    <row r="3883" spans="1:14" x14ac:dyDescent="0.25">
      <c r="A3883" s="130">
        <v>18140780000130</v>
      </c>
      <c r="B3883" s="98" t="s">
        <v>13077</v>
      </c>
      <c r="C3883" s="123" t="s">
        <v>1356</v>
      </c>
      <c r="D3883" s="98" t="s">
        <v>13667</v>
      </c>
      <c r="E3883" s="98" t="s">
        <v>13668</v>
      </c>
      <c r="F3883" s="124">
        <v>11</v>
      </c>
      <c r="G3883" s="112">
        <v>38797</v>
      </c>
      <c r="H3883" s="98"/>
      <c r="I3883" s="123" t="str">
        <f t="shared" si="60"/>
        <v>NÃO</v>
      </c>
      <c r="J3883" s="123"/>
      <c r="K3883" s="123"/>
      <c r="L3883" s="123"/>
      <c r="M3883" s="98"/>
      <c r="N3883" s="118"/>
    </row>
    <row r="3884" spans="1:14" x14ac:dyDescent="0.25">
      <c r="A3884" s="130">
        <v>27165521000155</v>
      </c>
      <c r="B3884" s="98" t="s">
        <v>13078</v>
      </c>
      <c r="C3884" s="123" t="s">
        <v>821</v>
      </c>
      <c r="D3884" s="98" t="s">
        <v>13667</v>
      </c>
      <c r="E3884" s="98" t="s">
        <v>13668</v>
      </c>
      <c r="F3884" s="124">
        <v>11</v>
      </c>
      <c r="G3884" s="112">
        <v>41259</v>
      </c>
      <c r="H3884" s="98"/>
      <c r="I3884" s="123" t="str">
        <f t="shared" si="60"/>
        <v>NÃO</v>
      </c>
      <c r="J3884" s="123"/>
      <c r="K3884" s="123"/>
      <c r="L3884" s="123"/>
      <c r="M3884" s="98" t="s">
        <v>13906</v>
      </c>
      <c r="N3884" s="118"/>
    </row>
    <row r="3885" spans="1:14" x14ac:dyDescent="0.25">
      <c r="A3885" s="130">
        <v>6191001000147</v>
      </c>
      <c r="B3885" s="98" t="s">
        <v>13079</v>
      </c>
      <c r="C3885" s="123" t="s">
        <v>1142</v>
      </c>
      <c r="D3885" s="98" t="s">
        <v>13667</v>
      </c>
      <c r="E3885" s="98" t="s">
        <v>13668</v>
      </c>
      <c r="F3885" s="124">
        <v>11</v>
      </c>
      <c r="G3885" s="112">
        <v>40360</v>
      </c>
      <c r="H3885" s="98"/>
      <c r="I3885" s="123" t="str">
        <f t="shared" si="60"/>
        <v>NÃO</v>
      </c>
      <c r="J3885" s="123"/>
      <c r="K3885" s="123"/>
      <c r="L3885" s="123"/>
      <c r="M3885" s="98" t="s">
        <v>14438</v>
      </c>
      <c r="N3885" s="118"/>
    </row>
    <row r="3886" spans="1:14" x14ac:dyDescent="0.25">
      <c r="A3886" s="130">
        <v>18715409000150</v>
      </c>
      <c r="B3886" s="98" t="s">
        <v>13080</v>
      </c>
      <c r="C3886" s="123" t="s">
        <v>1356</v>
      </c>
      <c r="D3886" s="98" t="s">
        <v>13667</v>
      </c>
      <c r="E3886" s="98" t="s">
        <v>13668</v>
      </c>
      <c r="F3886" s="124">
        <v>11</v>
      </c>
      <c r="G3886" s="112">
        <v>38361</v>
      </c>
      <c r="H3886" s="98"/>
      <c r="I3886" s="123" t="str">
        <f t="shared" si="60"/>
        <v>NÃO</v>
      </c>
      <c r="J3886" s="123"/>
      <c r="K3886" s="123"/>
      <c r="L3886" s="123"/>
      <c r="M3886" s="98"/>
      <c r="N3886" s="118"/>
    </row>
    <row r="3887" spans="1:14" x14ac:dyDescent="0.25">
      <c r="A3887" s="130">
        <v>9090689000167</v>
      </c>
      <c r="B3887" s="98" t="s">
        <v>13081</v>
      </c>
      <c r="C3887" s="123" t="s">
        <v>2554</v>
      </c>
      <c r="D3887" s="98" t="s">
        <v>13667</v>
      </c>
      <c r="E3887" s="98" t="s">
        <v>13668</v>
      </c>
      <c r="F3887" s="124">
        <v>11</v>
      </c>
      <c r="G3887" s="112">
        <v>40374</v>
      </c>
      <c r="H3887" s="98"/>
      <c r="I3887" s="123" t="str">
        <f t="shared" si="60"/>
        <v>NÃO</v>
      </c>
      <c r="J3887" s="123"/>
      <c r="K3887" s="123"/>
      <c r="L3887" s="123"/>
      <c r="M3887" s="98"/>
      <c r="N3887" s="118"/>
    </row>
    <row r="3888" spans="1:14" x14ac:dyDescent="0.25">
      <c r="A3888" s="130">
        <v>12200317000150</v>
      </c>
      <c r="B3888" s="98" t="s">
        <v>13082</v>
      </c>
      <c r="C3888" s="123" t="s">
        <v>29</v>
      </c>
      <c r="D3888" s="98" t="s">
        <v>13667</v>
      </c>
      <c r="E3888" s="98" t="s">
        <v>13668</v>
      </c>
      <c r="F3888" s="124">
        <v>14</v>
      </c>
      <c r="G3888" s="112">
        <v>43976</v>
      </c>
      <c r="H3888" s="98"/>
      <c r="I3888" s="123" t="str">
        <f t="shared" si="60"/>
        <v>SIM</v>
      </c>
      <c r="J3888" s="123"/>
      <c r="K3888" s="123"/>
      <c r="L3888" s="123"/>
      <c r="M3888" s="98"/>
      <c r="N3888" s="118"/>
    </row>
    <row r="3889" spans="1:14" x14ac:dyDescent="0.25">
      <c r="A3889" s="130">
        <v>12511093000106</v>
      </c>
      <c r="B3889" s="98" t="s">
        <v>13083</v>
      </c>
      <c r="C3889" s="123" t="s">
        <v>1142</v>
      </c>
      <c r="D3889" s="98" t="s">
        <v>13667</v>
      </c>
      <c r="E3889" s="98" t="s">
        <v>13668</v>
      </c>
      <c r="F3889" s="124">
        <v>11</v>
      </c>
      <c r="G3889" s="112">
        <v>41961</v>
      </c>
      <c r="H3889" s="98"/>
      <c r="I3889" s="123" t="str">
        <f t="shared" si="60"/>
        <v>NÃO</v>
      </c>
      <c r="J3889" s="123"/>
      <c r="K3889" s="123"/>
      <c r="L3889" s="123"/>
      <c r="M3889" s="98" t="s">
        <v>14440</v>
      </c>
      <c r="N3889" s="118"/>
    </row>
    <row r="3890" spans="1:14" x14ac:dyDescent="0.25">
      <c r="A3890" s="130">
        <v>88488366000100</v>
      </c>
      <c r="B3890" s="98" t="s">
        <v>13084</v>
      </c>
      <c r="C3890" s="123" t="s">
        <v>3812</v>
      </c>
      <c r="D3890" s="98" t="s">
        <v>13667</v>
      </c>
      <c r="E3890" s="98" t="s">
        <v>13668</v>
      </c>
      <c r="F3890" s="124">
        <v>11</v>
      </c>
      <c r="G3890" s="112">
        <v>39171</v>
      </c>
      <c r="H3890" s="98"/>
      <c r="I3890" s="123" t="str">
        <f t="shared" si="60"/>
        <v>NÃO</v>
      </c>
      <c r="J3890" s="123"/>
      <c r="K3890" s="123"/>
      <c r="L3890" s="123"/>
      <c r="M3890" s="98" t="s">
        <v>13534</v>
      </c>
      <c r="N3890" s="118"/>
    </row>
    <row r="3891" spans="1:14" x14ac:dyDescent="0.25">
      <c r="A3891" s="130">
        <v>10358182000120</v>
      </c>
      <c r="B3891" s="98" t="s">
        <v>13085</v>
      </c>
      <c r="C3891" s="123" t="s">
        <v>2758</v>
      </c>
      <c r="D3891" s="98" t="s">
        <v>13667</v>
      </c>
      <c r="E3891" s="98" t="s">
        <v>13668</v>
      </c>
      <c r="F3891" s="124">
        <v>11</v>
      </c>
      <c r="G3891" s="112">
        <v>42256</v>
      </c>
      <c r="H3891" s="98"/>
      <c r="I3891" s="123" t="str">
        <f t="shared" si="60"/>
        <v>NÃO</v>
      </c>
      <c r="J3891" s="123"/>
      <c r="K3891" s="123"/>
      <c r="L3891" s="123"/>
      <c r="M3891" s="98" t="s">
        <v>15489</v>
      </c>
      <c r="N3891" s="118"/>
    </row>
    <row r="3892" spans="1:14" x14ac:dyDescent="0.25">
      <c r="A3892" s="130">
        <v>13912506000119</v>
      </c>
      <c r="B3892" s="98" t="s">
        <v>13086</v>
      </c>
      <c r="C3892" s="123" t="s">
        <v>215</v>
      </c>
      <c r="D3892" s="98" t="s">
        <v>13667</v>
      </c>
      <c r="E3892" s="98" t="s">
        <v>13668</v>
      </c>
      <c r="F3892" s="124">
        <v>14</v>
      </c>
      <c r="G3892" s="112">
        <v>44105</v>
      </c>
      <c r="H3892" s="98"/>
      <c r="I3892" s="123" t="str">
        <f t="shared" si="60"/>
        <v>SIM</v>
      </c>
      <c r="J3892" s="123"/>
      <c r="K3892" s="123"/>
      <c r="L3892" s="123"/>
      <c r="M3892" s="98"/>
      <c r="N3892" s="118"/>
    </row>
    <row r="3893" spans="1:14" x14ac:dyDescent="0.25">
      <c r="A3893" s="130">
        <v>36388445000138</v>
      </c>
      <c r="B3893" s="98" t="s">
        <v>13087</v>
      </c>
      <c r="C3893" s="123" t="s">
        <v>821</v>
      </c>
      <c r="D3893" s="98" t="s">
        <v>13667</v>
      </c>
      <c r="E3893" s="98" t="s">
        <v>13668</v>
      </c>
      <c r="F3893" s="124">
        <v>14</v>
      </c>
      <c r="G3893" s="112">
        <v>44014</v>
      </c>
      <c r="H3893" s="98"/>
      <c r="I3893" s="123" t="str">
        <f t="shared" si="60"/>
        <v>SIM</v>
      </c>
      <c r="J3893" s="123"/>
      <c r="K3893" s="123"/>
      <c r="L3893" s="123"/>
      <c r="M3893" s="98"/>
      <c r="N3893" s="118"/>
    </row>
    <row r="3894" spans="1:14" x14ac:dyDescent="0.25">
      <c r="A3894" s="130">
        <v>91995373000103</v>
      </c>
      <c r="B3894" s="98" t="s">
        <v>13088</v>
      </c>
      <c r="C3894" s="123" t="s">
        <v>3812</v>
      </c>
      <c r="D3894" s="98" t="s">
        <v>13667</v>
      </c>
      <c r="E3894" s="98" t="s">
        <v>13668</v>
      </c>
      <c r="F3894" s="124">
        <v>11</v>
      </c>
      <c r="G3894" s="112">
        <v>39218</v>
      </c>
      <c r="H3894" s="98"/>
      <c r="I3894" s="123" t="str">
        <f t="shared" si="60"/>
        <v>NÃO</v>
      </c>
      <c r="J3894" s="123"/>
      <c r="K3894" s="123"/>
      <c r="L3894" s="123"/>
      <c r="M3894" s="98" t="s">
        <v>13534</v>
      </c>
      <c r="N3894" s="118"/>
    </row>
    <row r="3895" spans="1:14" x14ac:dyDescent="0.25">
      <c r="A3895" s="117" t="s">
        <v>17059</v>
      </c>
      <c r="B3895" s="98" t="s">
        <v>13089</v>
      </c>
      <c r="C3895" s="123" t="s">
        <v>3143</v>
      </c>
      <c r="D3895" s="98" t="s">
        <v>13667</v>
      </c>
      <c r="E3895" s="98" t="s">
        <v>13668</v>
      </c>
      <c r="F3895" s="124">
        <v>6</v>
      </c>
      <c r="G3895" s="112">
        <v>34114</v>
      </c>
      <c r="H3895" s="112">
        <v>36929</v>
      </c>
      <c r="I3895" s="123" t="str">
        <f t="shared" si="60"/>
        <v>NÃO</v>
      </c>
      <c r="J3895" s="98"/>
      <c r="K3895" s="98"/>
      <c r="L3895" s="98"/>
      <c r="M3895" s="98"/>
      <c r="N3895" s="118"/>
    </row>
    <row r="3896" spans="1:14" x14ac:dyDescent="0.25">
      <c r="A3896" s="130">
        <v>95641916000137</v>
      </c>
      <c r="B3896" s="98" t="s">
        <v>13090</v>
      </c>
      <c r="C3896" s="123" t="s">
        <v>3143</v>
      </c>
      <c r="D3896" s="98" t="s">
        <v>13667</v>
      </c>
      <c r="E3896" s="98" t="s">
        <v>13668</v>
      </c>
      <c r="F3896" s="124">
        <v>11</v>
      </c>
      <c r="G3896" s="112">
        <v>42334</v>
      </c>
      <c r="H3896" s="98"/>
      <c r="I3896" s="123" t="str">
        <f t="shared" si="60"/>
        <v>NÃO</v>
      </c>
      <c r="J3896" s="123"/>
      <c r="K3896" s="123"/>
      <c r="L3896" s="123"/>
      <c r="M3896" s="98" t="s">
        <v>15891</v>
      </c>
      <c r="N3896" s="118"/>
    </row>
    <row r="3897" spans="1:14" x14ac:dyDescent="0.25">
      <c r="A3897" s="130">
        <v>7725138000105</v>
      </c>
      <c r="B3897" s="98" t="s">
        <v>13091</v>
      </c>
      <c r="C3897" s="123" t="s">
        <v>634</v>
      </c>
      <c r="D3897" s="98" t="s">
        <v>13667</v>
      </c>
      <c r="E3897" s="98" t="s">
        <v>13668</v>
      </c>
      <c r="F3897" s="124">
        <v>11</v>
      </c>
      <c r="G3897" s="112">
        <v>42464</v>
      </c>
      <c r="H3897" s="98"/>
      <c r="I3897" s="123" t="str">
        <f t="shared" si="60"/>
        <v>NÃO</v>
      </c>
      <c r="J3897" s="123"/>
      <c r="K3897" s="123"/>
      <c r="L3897" s="123"/>
      <c r="M3897" s="98" t="s">
        <v>14054</v>
      </c>
      <c r="N3897" s="118"/>
    </row>
    <row r="3898" spans="1:14" x14ac:dyDescent="0.25">
      <c r="A3898" s="130">
        <v>9159666000161</v>
      </c>
      <c r="B3898" s="98" t="s">
        <v>13092</v>
      </c>
      <c r="C3898" s="123" t="s">
        <v>2554</v>
      </c>
      <c r="D3898" s="98" t="s">
        <v>13667</v>
      </c>
      <c r="E3898" s="98" t="s">
        <v>13668</v>
      </c>
      <c r="F3898" s="124">
        <v>11</v>
      </c>
      <c r="G3898" s="112">
        <v>40541</v>
      </c>
      <c r="H3898" s="98"/>
      <c r="I3898" s="123" t="str">
        <f t="shared" si="60"/>
        <v>NÃO</v>
      </c>
      <c r="J3898" s="123"/>
      <c r="K3898" s="123"/>
      <c r="L3898" s="123"/>
      <c r="M3898" s="98" t="s">
        <v>15219</v>
      </c>
      <c r="N3898" s="118"/>
    </row>
    <row r="3899" spans="1:14" x14ac:dyDescent="0.25">
      <c r="A3899" s="130">
        <v>45749819000194</v>
      </c>
      <c r="B3899" s="98" t="s">
        <v>13093</v>
      </c>
      <c r="C3899" s="123" t="s">
        <v>4626</v>
      </c>
      <c r="D3899" s="98" t="s">
        <v>13667</v>
      </c>
      <c r="E3899" s="98" t="s">
        <v>13668</v>
      </c>
      <c r="F3899" s="124">
        <v>11</v>
      </c>
      <c r="G3899" s="112">
        <v>41053</v>
      </c>
      <c r="H3899" s="98"/>
      <c r="I3899" s="123" t="str">
        <f t="shared" si="60"/>
        <v>NÃO</v>
      </c>
      <c r="J3899" s="123"/>
      <c r="K3899" s="123"/>
      <c r="L3899" s="123"/>
      <c r="M3899" s="98" t="s">
        <v>16923</v>
      </c>
      <c r="N3899" s="118"/>
    </row>
    <row r="3900" spans="1:14" x14ac:dyDescent="0.25">
      <c r="A3900" s="130">
        <v>1613127000149</v>
      </c>
      <c r="B3900" s="98" t="s">
        <v>13094</v>
      </c>
      <c r="C3900" s="123" t="s">
        <v>5227</v>
      </c>
      <c r="D3900" s="98" t="s">
        <v>13667</v>
      </c>
      <c r="E3900" s="98" t="s">
        <v>13668</v>
      </c>
      <c r="F3900" s="124">
        <v>11</v>
      </c>
      <c r="G3900" s="112">
        <v>43404</v>
      </c>
      <c r="H3900" s="98"/>
      <c r="I3900" s="123" t="str">
        <f t="shared" si="60"/>
        <v>NÃO</v>
      </c>
      <c r="J3900" s="123"/>
      <c r="K3900" s="123"/>
      <c r="L3900" s="123"/>
      <c r="M3900" s="98" t="s">
        <v>17036</v>
      </c>
      <c r="N3900" s="118"/>
    </row>
    <row r="3901" spans="1:14" x14ac:dyDescent="0.25">
      <c r="A3901" s="130">
        <v>4205596000117</v>
      </c>
      <c r="B3901" s="98" t="s">
        <v>13095</v>
      </c>
      <c r="C3901" s="123" t="s">
        <v>2274</v>
      </c>
      <c r="D3901" s="98" t="s">
        <v>13667</v>
      </c>
      <c r="E3901" s="98" t="s">
        <v>13668</v>
      </c>
      <c r="F3901" s="124">
        <v>11</v>
      </c>
      <c r="G3901" s="112">
        <v>41411</v>
      </c>
      <c r="H3901" s="98"/>
      <c r="I3901" s="123" t="str">
        <f t="shared" si="60"/>
        <v>NÃO</v>
      </c>
      <c r="J3901" s="123"/>
      <c r="K3901" s="123"/>
      <c r="L3901" s="123"/>
      <c r="M3901" s="98" t="s">
        <v>15036</v>
      </c>
      <c r="N3901" s="118"/>
    </row>
    <row r="3902" spans="1:14" x14ac:dyDescent="0.25">
      <c r="A3902" s="130">
        <v>45138336000153</v>
      </c>
      <c r="B3902" s="98" t="s">
        <v>13096</v>
      </c>
      <c r="C3902" s="123" t="s">
        <v>4626</v>
      </c>
      <c r="D3902" s="98" t="s">
        <v>13667</v>
      </c>
      <c r="E3902" s="98" t="s">
        <v>13668</v>
      </c>
      <c r="F3902" s="124">
        <v>14</v>
      </c>
      <c r="G3902" s="112">
        <v>44044</v>
      </c>
      <c r="H3902" s="98"/>
      <c r="I3902" s="123" t="str">
        <f t="shared" si="60"/>
        <v>SIM</v>
      </c>
      <c r="J3902" s="123"/>
      <c r="K3902" s="123"/>
      <c r="L3902" s="123"/>
      <c r="M3902" s="98"/>
      <c r="N3902" s="118"/>
    </row>
    <row r="3903" spans="1:14" x14ac:dyDescent="0.25">
      <c r="A3903" s="130">
        <v>88546890000182</v>
      </c>
      <c r="B3903" s="98" t="s">
        <v>13097</v>
      </c>
      <c r="C3903" s="123" t="s">
        <v>3812</v>
      </c>
      <c r="D3903" s="98" t="s">
        <v>13667</v>
      </c>
      <c r="E3903" s="98" t="s">
        <v>13668</v>
      </c>
      <c r="F3903" s="124">
        <v>14</v>
      </c>
      <c r="G3903" s="112">
        <v>44287</v>
      </c>
      <c r="H3903" s="98"/>
      <c r="I3903" s="123" t="str">
        <f t="shared" si="60"/>
        <v>SIM</v>
      </c>
      <c r="J3903" s="123"/>
      <c r="K3903" s="123"/>
      <c r="L3903" s="123"/>
      <c r="M3903" s="98"/>
      <c r="N3903" s="118"/>
    </row>
    <row r="3904" spans="1:14" x14ac:dyDescent="0.25">
      <c r="A3904" s="130">
        <v>1761113000172</v>
      </c>
      <c r="B3904" s="98" t="s">
        <v>13098</v>
      </c>
      <c r="C3904" s="123" t="s">
        <v>901</v>
      </c>
      <c r="D3904" s="98" t="s">
        <v>13667</v>
      </c>
      <c r="E3904" s="98" t="s">
        <v>13668</v>
      </c>
      <c r="F3904" s="124">
        <v>11</v>
      </c>
      <c r="G3904" s="112">
        <v>40613</v>
      </c>
      <c r="H3904" s="98"/>
      <c r="I3904" s="123" t="str">
        <f t="shared" si="60"/>
        <v>NÃO</v>
      </c>
      <c r="J3904" s="123"/>
      <c r="K3904" s="123"/>
      <c r="L3904" s="123"/>
      <c r="M3904" s="98" t="s">
        <v>14333</v>
      </c>
      <c r="N3904" s="118"/>
    </row>
    <row r="3905" spans="1:14" x14ac:dyDescent="0.25">
      <c r="A3905" s="130">
        <v>1611211000123</v>
      </c>
      <c r="B3905" s="98" t="s">
        <v>13099</v>
      </c>
      <c r="C3905" s="123" t="s">
        <v>4626</v>
      </c>
      <c r="D3905" s="98" t="s">
        <v>13667</v>
      </c>
      <c r="E3905" s="98" t="s">
        <v>13668</v>
      </c>
      <c r="F3905" s="124">
        <v>11</v>
      </c>
      <c r="G3905" s="112">
        <v>42061</v>
      </c>
      <c r="H3905" s="98"/>
      <c r="I3905" s="123" t="str">
        <f t="shared" si="60"/>
        <v>NÃO</v>
      </c>
      <c r="J3905" s="123"/>
      <c r="K3905" s="123"/>
      <c r="L3905" s="123"/>
      <c r="M3905" s="98" t="s">
        <v>16927</v>
      </c>
      <c r="N3905" s="118"/>
    </row>
    <row r="3906" spans="1:14" x14ac:dyDescent="0.25">
      <c r="A3906" s="130">
        <v>15031669000118</v>
      </c>
      <c r="B3906" s="98" t="s">
        <v>13100</v>
      </c>
      <c r="C3906" s="123" t="s">
        <v>2274</v>
      </c>
      <c r="D3906" s="98" t="s">
        <v>13667</v>
      </c>
      <c r="E3906" s="98" t="s">
        <v>13668</v>
      </c>
      <c r="F3906" s="124">
        <v>11</v>
      </c>
      <c r="G3906" s="112">
        <v>39070</v>
      </c>
      <c r="H3906" s="98"/>
      <c r="I3906" s="123" t="str">
        <f t="shared" si="60"/>
        <v>NÃO</v>
      </c>
      <c r="J3906" s="123"/>
      <c r="K3906" s="123"/>
      <c r="L3906" s="123"/>
      <c r="M3906" s="98" t="s">
        <v>13534</v>
      </c>
      <c r="N3906" s="118"/>
    </row>
    <row r="3907" spans="1:14" x14ac:dyDescent="0.25">
      <c r="A3907" s="130">
        <v>11358140000152</v>
      </c>
      <c r="B3907" s="98" t="s">
        <v>13101</v>
      </c>
      <c r="C3907" s="123" t="s">
        <v>2758</v>
      </c>
      <c r="D3907" s="98" t="s">
        <v>13667</v>
      </c>
      <c r="E3907" s="98" t="s">
        <v>13668</v>
      </c>
      <c r="F3907" s="124">
        <v>11</v>
      </c>
      <c r="G3907" s="112">
        <v>40332</v>
      </c>
      <c r="H3907" s="98"/>
      <c r="I3907" s="123" t="str">
        <f t="shared" ref="I3907:I3970" si="61">IFERROR(IF(OR(E3907="Ativos", E3907="Aposentados",E3907="Pensionistas"),IF(F3907&gt;=14,"SIM","NÃO"),""),"")</f>
        <v>NÃO</v>
      </c>
      <c r="J3907" s="123"/>
      <c r="K3907" s="123"/>
      <c r="L3907" s="123"/>
      <c r="M3907" s="98"/>
      <c r="N3907" s="118"/>
    </row>
    <row r="3908" spans="1:14" x14ac:dyDescent="0.25">
      <c r="A3908" s="130">
        <v>1137116000130</v>
      </c>
      <c r="B3908" s="98" t="s">
        <v>13102</v>
      </c>
      <c r="C3908" s="123" t="s">
        <v>901</v>
      </c>
      <c r="D3908" s="98" t="s">
        <v>13667</v>
      </c>
      <c r="E3908" s="98" t="s">
        <v>13668</v>
      </c>
      <c r="F3908" s="124">
        <v>11</v>
      </c>
      <c r="G3908" s="112">
        <v>42370</v>
      </c>
      <c r="H3908" s="98"/>
      <c r="I3908" s="123" t="str">
        <f t="shared" si="61"/>
        <v>NÃO</v>
      </c>
      <c r="J3908" s="123"/>
      <c r="K3908" s="123"/>
      <c r="L3908" s="123"/>
      <c r="M3908" s="98" t="s">
        <v>14336</v>
      </c>
      <c r="N3908" s="118"/>
    </row>
    <row r="3909" spans="1:14" x14ac:dyDescent="0.25">
      <c r="A3909" s="130">
        <v>18457226000181</v>
      </c>
      <c r="B3909" s="98" t="s">
        <v>13103</v>
      </c>
      <c r="C3909" s="123" t="s">
        <v>1356</v>
      </c>
      <c r="D3909" s="98" t="s">
        <v>13667</v>
      </c>
      <c r="E3909" s="98" t="s">
        <v>13668</v>
      </c>
      <c r="F3909" s="124">
        <v>11</v>
      </c>
      <c r="G3909" s="112">
        <v>40798</v>
      </c>
      <c r="H3909" s="98"/>
      <c r="I3909" s="123" t="str">
        <f t="shared" si="61"/>
        <v>NÃO</v>
      </c>
      <c r="J3909" s="123"/>
      <c r="K3909" s="123"/>
      <c r="L3909" s="123"/>
      <c r="M3909" s="98" t="s">
        <v>13534</v>
      </c>
      <c r="N3909" s="118"/>
    </row>
    <row r="3910" spans="1:14" x14ac:dyDescent="0.25">
      <c r="A3910" s="130">
        <v>88824099000197</v>
      </c>
      <c r="B3910" s="98" t="s">
        <v>13104</v>
      </c>
      <c r="C3910" s="123" t="s">
        <v>3812</v>
      </c>
      <c r="D3910" s="98" t="s">
        <v>13667</v>
      </c>
      <c r="E3910" s="98" t="s">
        <v>13668</v>
      </c>
      <c r="F3910" s="124">
        <v>14</v>
      </c>
      <c r="G3910" s="112">
        <v>44126</v>
      </c>
      <c r="H3910" s="98"/>
      <c r="I3910" s="123" t="str">
        <f t="shared" si="61"/>
        <v>SIM</v>
      </c>
      <c r="J3910" s="123"/>
      <c r="K3910" s="123"/>
      <c r="L3910" s="123"/>
      <c r="M3910" s="98"/>
      <c r="N3910" s="118"/>
    </row>
    <row r="3911" spans="1:14" x14ac:dyDescent="0.25">
      <c r="A3911" s="130">
        <v>23066640000108</v>
      </c>
      <c r="B3911" s="98" t="s">
        <v>13105</v>
      </c>
      <c r="C3911" s="123" t="s">
        <v>197</v>
      </c>
      <c r="D3911" s="98" t="s">
        <v>13667</v>
      </c>
      <c r="E3911" s="98" t="s">
        <v>13668</v>
      </c>
      <c r="F3911" s="124">
        <v>11</v>
      </c>
      <c r="G3911" s="112">
        <v>39070</v>
      </c>
      <c r="H3911" s="98"/>
      <c r="I3911" s="123" t="str">
        <f t="shared" si="61"/>
        <v>NÃO</v>
      </c>
      <c r="J3911" s="123"/>
      <c r="K3911" s="123"/>
      <c r="L3911" s="123"/>
      <c r="M3911" s="98"/>
      <c r="N3911" s="118"/>
    </row>
    <row r="3912" spans="1:14" x14ac:dyDescent="0.25">
      <c r="A3912" s="130">
        <v>88141460000180</v>
      </c>
      <c r="B3912" s="98" t="s">
        <v>13106</v>
      </c>
      <c r="C3912" s="123" t="s">
        <v>3812</v>
      </c>
      <c r="D3912" s="98" t="s">
        <v>13667</v>
      </c>
      <c r="E3912" s="98" t="s">
        <v>13668</v>
      </c>
      <c r="F3912" s="124">
        <v>14</v>
      </c>
      <c r="G3912" s="112">
        <v>44136</v>
      </c>
      <c r="H3912" s="98"/>
      <c r="I3912" s="123" t="str">
        <f t="shared" si="61"/>
        <v>SIM</v>
      </c>
      <c r="J3912" s="123"/>
      <c r="K3912" s="123"/>
      <c r="L3912" s="123"/>
      <c r="M3912" s="98"/>
      <c r="N3912" s="118"/>
    </row>
    <row r="3913" spans="1:14" x14ac:dyDescent="0.25">
      <c r="A3913" s="130">
        <v>46522983000127</v>
      </c>
      <c r="B3913" s="98" t="s">
        <v>13107</v>
      </c>
      <c r="C3913" s="123" t="s">
        <v>4626</v>
      </c>
      <c r="D3913" s="98" t="s">
        <v>13667</v>
      </c>
      <c r="E3913" s="98" t="s">
        <v>13668</v>
      </c>
      <c r="F3913" s="124">
        <v>14</v>
      </c>
      <c r="G3913" s="112">
        <v>44013</v>
      </c>
      <c r="H3913" s="98"/>
      <c r="I3913" s="123" t="str">
        <f t="shared" si="61"/>
        <v>SIM</v>
      </c>
      <c r="J3913" s="123"/>
      <c r="K3913" s="123"/>
      <c r="L3913" s="123"/>
      <c r="M3913" s="98"/>
      <c r="N3913" s="118"/>
    </row>
    <row r="3914" spans="1:14" x14ac:dyDescent="0.25">
      <c r="A3914" s="130">
        <v>5832977000199</v>
      </c>
      <c r="B3914" s="98" t="s">
        <v>13108</v>
      </c>
      <c r="C3914" s="123" t="s">
        <v>2413</v>
      </c>
      <c r="D3914" s="98" t="s">
        <v>13667</v>
      </c>
      <c r="E3914" s="98" t="s">
        <v>13668</v>
      </c>
      <c r="F3914" s="124">
        <v>11</v>
      </c>
      <c r="G3914" s="112">
        <v>41253</v>
      </c>
      <c r="H3914" s="98"/>
      <c r="I3914" s="123" t="str">
        <f t="shared" si="61"/>
        <v>NÃO</v>
      </c>
      <c r="J3914" s="123"/>
      <c r="K3914" s="123"/>
      <c r="L3914" s="123"/>
      <c r="M3914" s="98" t="s">
        <v>15107</v>
      </c>
      <c r="N3914" s="118"/>
    </row>
    <row r="3915" spans="1:14" x14ac:dyDescent="0.25">
      <c r="A3915" s="130">
        <v>7597347000102</v>
      </c>
      <c r="B3915" s="98" t="s">
        <v>13109</v>
      </c>
      <c r="C3915" s="123" t="s">
        <v>634</v>
      </c>
      <c r="D3915" s="98" t="s">
        <v>13667</v>
      </c>
      <c r="E3915" s="98" t="s">
        <v>13668</v>
      </c>
      <c r="F3915" s="124">
        <v>11</v>
      </c>
      <c r="G3915" s="112">
        <v>41659</v>
      </c>
      <c r="H3915" s="98"/>
      <c r="I3915" s="123" t="str">
        <f t="shared" si="61"/>
        <v>NÃO</v>
      </c>
      <c r="J3915" s="123"/>
      <c r="K3915" s="123"/>
      <c r="L3915" s="123"/>
      <c r="M3915" s="98" t="s">
        <v>14056</v>
      </c>
      <c r="N3915" s="118"/>
    </row>
    <row r="3916" spans="1:14" x14ac:dyDescent="0.25">
      <c r="A3916" s="130">
        <v>76920826000130</v>
      </c>
      <c r="B3916" s="98" t="s">
        <v>13110</v>
      </c>
      <c r="C3916" s="123" t="s">
        <v>3143</v>
      </c>
      <c r="D3916" s="98" t="s">
        <v>13667</v>
      </c>
      <c r="E3916" s="98" t="s">
        <v>13668</v>
      </c>
      <c r="F3916" s="124">
        <v>14</v>
      </c>
      <c r="G3916" s="112">
        <v>43999</v>
      </c>
      <c r="H3916" s="98"/>
      <c r="I3916" s="123" t="str">
        <f t="shared" si="61"/>
        <v>SIM</v>
      </c>
      <c r="J3916" s="123"/>
      <c r="K3916" s="123"/>
      <c r="L3916" s="123"/>
      <c r="M3916" s="98"/>
      <c r="N3916" s="118"/>
    </row>
    <row r="3917" spans="1:14" x14ac:dyDescent="0.25">
      <c r="A3917" s="130">
        <v>88124961000159</v>
      </c>
      <c r="B3917" s="98" t="s">
        <v>13111</v>
      </c>
      <c r="C3917" s="123" t="s">
        <v>3812</v>
      </c>
      <c r="D3917" s="98" t="s">
        <v>13667</v>
      </c>
      <c r="E3917" s="98" t="s">
        <v>13668</v>
      </c>
      <c r="F3917" s="124">
        <v>11</v>
      </c>
      <c r="G3917" s="112">
        <v>41355</v>
      </c>
      <c r="H3917" s="98"/>
      <c r="I3917" s="123" t="str">
        <f t="shared" si="61"/>
        <v>NÃO</v>
      </c>
      <c r="J3917" s="123"/>
      <c r="K3917" s="123"/>
      <c r="L3917" s="123"/>
      <c r="M3917" s="98" t="s">
        <v>16479</v>
      </c>
      <c r="N3917" s="118"/>
    </row>
    <row r="3918" spans="1:14" x14ac:dyDescent="0.25">
      <c r="A3918" s="130">
        <v>1612830000132</v>
      </c>
      <c r="B3918" s="98" t="s">
        <v>13112</v>
      </c>
      <c r="C3918" s="123" t="s">
        <v>1142</v>
      </c>
      <c r="D3918" s="98" t="s">
        <v>13667</v>
      </c>
      <c r="E3918" s="98" t="s">
        <v>13668</v>
      </c>
      <c r="F3918" s="124">
        <v>6</v>
      </c>
      <c r="G3918" s="112">
        <v>35702</v>
      </c>
      <c r="H3918" s="98"/>
      <c r="I3918" s="123" t="str">
        <f t="shared" si="61"/>
        <v>NÃO</v>
      </c>
      <c r="J3918" s="123"/>
      <c r="K3918" s="123"/>
      <c r="L3918" s="123"/>
      <c r="M3918" s="98" t="s">
        <v>14441</v>
      </c>
      <c r="N3918" s="118"/>
    </row>
    <row r="3919" spans="1:14" x14ac:dyDescent="0.25">
      <c r="A3919" s="130">
        <v>12332979000184</v>
      </c>
      <c r="B3919" s="98" t="s">
        <v>13113</v>
      </c>
      <c r="C3919" s="123" t="s">
        <v>29</v>
      </c>
      <c r="D3919" s="98" t="s">
        <v>13667</v>
      </c>
      <c r="E3919" s="98" t="s">
        <v>13668</v>
      </c>
      <c r="F3919" s="124">
        <v>11</v>
      </c>
      <c r="G3919" s="112">
        <v>38960</v>
      </c>
      <c r="H3919" s="98"/>
      <c r="I3919" s="123" t="str">
        <f t="shared" si="61"/>
        <v>NÃO</v>
      </c>
      <c r="J3919" s="123"/>
      <c r="K3919" s="123"/>
      <c r="L3919" s="123"/>
      <c r="M3919" s="98"/>
      <c r="N3919" s="118"/>
    </row>
    <row r="3920" spans="1:14" x14ac:dyDescent="0.25">
      <c r="A3920" s="130">
        <v>87897740000150</v>
      </c>
      <c r="B3920" s="98" t="s">
        <v>13114</v>
      </c>
      <c r="C3920" s="123" t="s">
        <v>3812</v>
      </c>
      <c r="D3920" s="98" t="s">
        <v>13667</v>
      </c>
      <c r="E3920" s="98" t="s">
        <v>13668</v>
      </c>
      <c r="F3920" s="124">
        <v>14</v>
      </c>
      <c r="G3920" s="112">
        <v>43930</v>
      </c>
      <c r="H3920" s="98"/>
      <c r="I3920" s="123" t="str">
        <f t="shared" si="61"/>
        <v>SIM</v>
      </c>
      <c r="J3920" s="123"/>
      <c r="K3920" s="123"/>
      <c r="L3920" s="123"/>
      <c r="M3920" s="98"/>
      <c r="N3920" s="118"/>
    </row>
    <row r="3921" spans="1:14" x14ac:dyDescent="0.25">
      <c r="A3921" s="130">
        <v>37464161000146</v>
      </c>
      <c r="B3921" s="98" t="s">
        <v>13115</v>
      </c>
      <c r="C3921" s="123" t="s">
        <v>2274</v>
      </c>
      <c r="D3921" s="98" t="s">
        <v>13667</v>
      </c>
      <c r="E3921" s="98" t="s">
        <v>13668</v>
      </c>
      <c r="F3921" s="124">
        <v>11</v>
      </c>
      <c r="G3921" s="112">
        <v>41208</v>
      </c>
      <c r="H3921" s="98"/>
      <c r="I3921" s="123" t="str">
        <f t="shared" si="61"/>
        <v>NÃO</v>
      </c>
      <c r="J3921" s="123"/>
      <c r="K3921" s="123"/>
      <c r="L3921" s="123"/>
      <c r="M3921" s="98" t="s">
        <v>15039</v>
      </c>
      <c r="N3921" s="118"/>
    </row>
    <row r="3922" spans="1:14" x14ac:dyDescent="0.25">
      <c r="A3922" s="130">
        <v>82892324000146</v>
      </c>
      <c r="B3922" s="98" t="s">
        <v>13116</v>
      </c>
      <c r="C3922" s="123" t="s">
        <v>4289</v>
      </c>
      <c r="D3922" s="98" t="s">
        <v>13667</v>
      </c>
      <c r="E3922" s="98" t="s">
        <v>13668</v>
      </c>
      <c r="F3922" s="124">
        <v>14</v>
      </c>
      <c r="G3922" s="112">
        <v>44136</v>
      </c>
      <c r="H3922" s="98"/>
      <c r="I3922" s="123" t="str">
        <f t="shared" si="61"/>
        <v>SIM</v>
      </c>
      <c r="J3922" s="123"/>
      <c r="K3922" s="123"/>
      <c r="L3922" s="123"/>
      <c r="M3922" s="98"/>
      <c r="N3922" s="118"/>
    </row>
    <row r="3923" spans="1:14" x14ac:dyDescent="0.25">
      <c r="A3923" s="130">
        <v>46522942000130</v>
      </c>
      <c r="B3923" s="98" t="s">
        <v>13117</v>
      </c>
      <c r="C3923" s="123" t="s">
        <v>4626</v>
      </c>
      <c r="D3923" s="98" t="s">
        <v>13667</v>
      </c>
      <c r="E3923" s="98" t="s">
        <v>13668</v>
      </c>
      <c r="F3923" s="124">
        <v>11</v>
      </c>
      <c r="G3923" s="112">
        <v>38443</v>
      </c>
      <c r="H3923" s="98"/>
      <c r="I3923" s="123" t="str">
        <f t="shared" si="61"/>
        <v>NÃO</v>
      </c>
      <c r="J3923" s="123"/>
      <c r="K3923" s="123"/>
      <c r="L3923" s="123"/>
      <c r="M3923" s="98" t="s">
        <v>16929</v>
      </c>
      <c r="N3923" s="118"/>
    </row>
    <row r="3924" spans="1:14" x14ac:dyDescent="0.25">
      <c r="A3924" s="130">
        <v>87613071000148</v>
      </c>
      <c r="B3924" s="98" t="s">
        <v>13118</v>
      </c>
      <c r="C3924" s="123" t="s">
        <v>3812</v>
      </c>
      <c r="D3924" s="98" t="s">
        <v>13667</v>
      </c>
      <c r="E3924" s="98" t="s">
        <v>13668</v>
      </c>
      <c r="F3924" s="124">
        <v>14</v>
      </c>
      <c r="G3924" s="112">
        <v>44136</v>
      </c>
      <c r="H3924" s="98"/>
      <c r="I3924" s="123" t="str">
        <f t="shared" si="61"/>
        <v>SIM</v>
      </c>
      <c r="J3924" s="123"/>
      <c r="K3924" s="123"/>
      <c r="L3924" s="123"/>
      <c r="M3924" s="98"/>
      <c r="N3924" s="118"/>
    </row>
    <row r="3925" spans="1:14" x14ac:dyDescent="0.25">
      <c r="A3925" s="130">
        <v>37275823000130</v>
      </c>
      <c r="B3925" s="98" t="s">
        <v>13119</v>
      </c>
      <c r="C3925" s="123" t="s">
        <v>901</v>
      </c>
      <c r="D3925" s="98" t="s">
        <v>13667</v>
      </c>
      <c r="E3925" s="98" t="s">
        <v>13668</v>
      </c>
      <c r="F3925" s="124">
        <v>11</v>
      </c>
      <c r="G3925" s="112">
        <v>40112</v>
      </c>
      <c r="H3925" s="98"/>
      <c r="I3925" s="123" t="str">
        <f t="shared" si="61"/>
        <v>NÃO</v>
      </c>
      <c r="J3925" s="123"/>
      <c r="K3925" s="123"/>
      <c r="L3925" s="123"/>
      <c r="M3925" s="98" t="s">
        <v>13534</v>
      </c>
      <c r="N3925" s="118"/>
    </row>
    <row r="3926" spans="1:14" x14ac:dyDescent="0.25">
      <c r="A3926" s="130">
        <v>88814199000132</v>
      </c>
      <c r="B3926" s="98" t="s">
        <v>13120</v>
      </c>
      <c r="C3926" s="123" t="s">
        <v>3812</v>
      </c>
      <c r="D3926" s="98" t="s">
        <v>13667</v>
      </c>
      <c r="E3926" s="98" t="s">
        <v>13668</v>
      </c>
      <c r="F3926" s="124">
        <v>14</v>
      </c>
      <c r="G3926" s="112">
        <v>44013</v>
      </c>
      <c r="H3926" s="98"/>
      <c r="I3926" s="123" t="str">
        <f t="shared" si="61"/>
        <v>SIM</v>
      </c>
      <c r="J3926" s="123"/>
      <c r="K3926" s="123"/>
      <c r="L3926" s="123"/>
      <c r="M3926" s="98"/>
      <c r="N3926" s="118"/>
    </row>
    <row r="3927" spans="1:14" x14ac:dyDescent="0.25">
      <c r="A3927" s="130">
        <v>87612974000104</v>
      </c>
      <c r="B3927" s="98" t="s">
        <v>13121</v>
      </c>
      <c r="C3927" s="123" t="s">
        <v>3812</v>
      </c>
      <c r="D3927" s="98" t="s">
        <v>13667</v>
      </c>
      <c r="E3927" s="98" t="s">
        <v>13668</v>
      </c>
      <c r="F3927" s="124">
        <v>11</v>
      </c>
      <c r="G3927" s="112">
        <v>43678</v>
      </c>
      <c r="H3927" s="98"/>
      <c r="I3927" s="123" t="str">
        <f t="shared" si="61"/>
        <v>NÃO</v>
      </c>
      <c r="J3927" s="123"/>
      <c r="K3927" s="123"/>
      <c r="L3927" s="123"/>
      <c r="M3927" s="98"/>
      <c r="N3927" s="118"/>
    </row>
    <row r="3928" spans="1:14" x14ac:dyDescent="0.25">
      <c r="A3928" s="130">
        <v>37623485000180</v>
      </c>
      <c r="B3928" s="98" t="s">
        <v>13122</v>
      </c>
      <c r="C3928" s="123" t="s">
        <v>901</v>
      </c>
      <c r="D3928" s="98" t="s">
        <v>13667</v>
      </c>
      <c r="E3928" s="98" t="s">
        <v>13668</v>
      </c>
      <c r="F3928" s="124">
        <v>13</v>
      </c>
      <c r="G3928" s="112">
        <v>43732</v>
      </c>
      <c r="H3928" s="98"/>
      <c r="I3928" s="123" t="str">
        <f t="shared" si="61"/>
        <v>NÃO</v>
      </c>
      <c r="J3928" s="123"/>
      <c r="K3928" s="123"/>
      <c r="L3928" s="123"/>
      <c r="M3928" s="98"/>
      <c r="N3928" s="118"/>
    </row>
    <row r="3929" spans="1:14" x14ac:dyDescent="0.25">
      <c r="A3929" s="130">
        <v>29114139000148</v>
      </c>
      <c r="B3929" s="98" t="s">
        <v>13123</v>
      </c>
      <c r="C3929" s="123" t="s">
        <v>3513</v>
      </c>
      <c r="D3929" s="98" t="s">
        <v>13667</v>
      </c>
      <c r="E3929" s="98" t="s">
        <v>13668</v>
      </c>
      <c r="F3929" s="124">
        <v>11</v>
      </c>
      <c r="G3929" s="112">
        <v>38839</v>
      </c>
      <c r="H3929" s="98"/>
      <c r="I3929" s="123" t="str">
        <f t="shared" si="61"/>
        <v>NÃO</v>
      </c>
      <c r="J3929" s="123"/>
      <c r="K3929" s="123"/>
      <c r="L3929" s="123"/>
      <c r="M3929" s="98"/>
      <c r="N3929" s="118"/>
    </row>
    <row r="3930" spans="1:14" x14ac:dyDescent="0.25">
      <c r="A3930" s="130">
        <v>45331196000135</v>
      </c>
      <c r="B3930" s="98" t="s">
        <v>13124</v>
      </c>
      <c r="C3930" s="123" t="s">
        <v>4626</v>
      </c>
      <c r="D3930" s="98" t="s">
        <v>13667</v>
      </c>
      <c r="E3930" s="98" t="s">
        <v>13668</v>
      </c>
      <c r="F3930" s="124">
        <v>14</v>
      </c>
      <c r="G3930" s="112">
        <v>44019</v>
      </c>
      <c r="H3930" s="98"/>
      <c r="I3930" s="123" t="str">
        <f t="shared" si="61"/>
        <v>SIM</v>
      </c>
      <c r="J3930" s="123"/>
      <c r="K3930" s="123"/>
      <c r="L3930" s="123"/>
      <c r="M3930" s="98"/>
      <c r="N3930" s="118"/>
    </row>
    <row r="3931" spans="1:14" x14ac:dyDescent="0.25">
      <c r="A3931" s="130">
        <v>97857000171</v>
      </c>
      <c r="B3931" s="98" t="s">
        <v>13125</v>
      </c>
      <c r="C3931" s="123" t="s">
        <v>901</v>
      </c>
      <c r="D3931" s="98" t="s">
        <v>13667</v>
      </c>
      <c r="E3931" s="98" t="s">
        <v>13668</v>
      </c>
      <c r="F3931" s="124">
        <v>11</v>
      </c>
      <c r="G3931" s="112">
        <v>41640</v>
      </c>
      <c r="H3931" s="98"/>
      <c r="I3931" s="123" t="str">
        <f t="shared" si="61"/>
        <v>NÃO</v>
      </c>
      <c r="J3931" s="123"/>
      <c r="K3931" s="123"/>
      <c r="L3931" s="123"/>
      <c r="M3931" s="98" t="s">
        <v>14339</v>
      </c>
      <c r="N3931" s="118"/>
    </row>
    <row r="3932" spans="1:14" x14ac:dyDescent="0.25">
      <c r="A3932" s="130">
        <v>4217362000190</v>
      </c>
      <c r="B3932" s="98" t="s">
        <v>13126</v>
      </c>
      <c r="C3932" s="123" t="s">
        <v>2274</v>
      </c>
      <c r="D3932" s="98" t="s">
        <v>13667</v>
      </c>
      <c r="E3932" s="98" t="s">
        <v>13668</v>
      </c>
      <c r="F3932" s="124">
        <v>11</v>
      </c>
      <c r="G3932" s="112">
        <v>41534</v>
      </c>
      <c r="H3932" s="98"/>
      <c r="I3932" s="123" t="str">
        <f t="shared" si="61"/>
        <v>NÃO</v>
      </c>
      <c r="J3932" s="123"/>
      <c r="K3932" s="123"/>
      <c r="L3932" s="123"/>
      <c r="M3932" s="98"/>
      <c r="N3932" s="118"/>
    </row>
    <row r="3933" spans="1:14" x14ac:dyDescent="0.25">
      <c r="A3933" s="130">
        <v>3507555000112</v>
      </c>
      <c r="B3933" s="98" t="s">
        <v>13127</v>
      </c>
      <c r="C3933" s="123" t="s">
        <v>2274</v>
      </c>
      <c r="D3933" s="98" t="s">
        <v>13667</v>
      </c>
      <c r="E3933" s="98" t="s">
        <v>13668</v>
      </c>
      <c r="F3933" s="124">
        <v>11</v>
      </c>
      <c r="G3933" s="112">
        <v>42917</v>
      </c>
      <c r="H3933" s="98"/>
      <c r="I3933" s="123" t="str">
        <f t="shared" si="61"/>
        <v>NÃO</v>
      </c>
      <c r="J3933" s="123"/>
      <c r="K3933" s="123"/>
      <c r="L3933" s="123"/>
      <c r="M3933" s="98" t="s">
        <v>15042</v>
      </c>
      <c r="N3933" s="118"/>
    </row>
    <row r="3934" spans="1:14" x14ac:dyDescent="0.25">
      <c r="A3934" s="130">
        <v>16870974000166</v>
      </c>
      <c r="B3934" s="98" t="s">
        <v>13128</v>
      </c>
      <c r="C3934" s="123" t="s">
        <v>1356</v>
      </c>
      <c r="D3934" s="98" t="s">
        <v>13667</v>
      </c>
      <c r="E3934" s="98" t="s">
        <v>13668</v>
      </c>
      <c r="F3934" s="124">
        <v>11</v>
      </c>
      <c r="G3934" s="112">
        <v>43466</v>
      </c>
      <c r="H3934" s="98"/>
      <c r="I3934" s="123" t="str">
        <f t="shared" si="61"/>
        <v>NÃO</v>
      </c>
      <c r="J3934" s="123"/>
      <c r="K3934" s="123"/>
      <c r="L3934" s="123"/>
      <c r="M3934" s="98"/>
      <c r="N3934" s="118"/>
    </row>
    <row r="3935" spans="1:14" x14ac:dyDescent="0.25">
      <c r="A3935" s="130">
        <v>94704020000197</v>
      </c>
      <c r="B3935" s="98" t="s">
        <v>13129</v>
      </c>
      <c r="C3935" s="123" t="s">
        <v>3812</v>
      </c>
      <c r="D3935" s="98" t="s">
        <v>13667</v>
      </c>
      <c r="E3935" s="98" t="s">
        <v>13668</v>
      </c>
      <c r="F3935" s="124">
        <v>11</v>
      </c>
      <c r="G3935" s="112">
        <v>42644</v>
      </c>
      <c r="H3935" s="112">
        <v>44135</v>
      </c>
      <c r="I3935" s="123" t="str">
        <f t="shared" si="61"/>
        <v>NÃO</v>
      </c>
      <c r="J3935" s="98"/>
      <c r="K3935" s="98"/>
      <c r="L3935" s="98"/>
      <c r="M3935" s="98"/>
      <c r="N3935" s="118"/>
    </row>
    <row r="3936" spans="1:14" x14ac:dyDescent="0.25">
      <c r="A3936" s="130">
        <v>5059936000101</v>
      </c>
      <c r="B3936" s="98" t="s">
        <v>13130</v>
      </c>
      <c r="C3936" s="123" t="s">
        <v>2413</v>
      </c>
      <c r="D3936" s="98" t="s">
        <v>13667</v>
      </c>
      <c r="E3936" s="98" t="s">
        <v>13668</v>
      </c>
      <c r="F3936" s="124">
        <v>8</v>
      </c>
      <c r="G3936" s="112">
        <v>34262</v>
      </c>
      <c r="H3936" s="98"/>
      <c r="I3936" s="123" t="str">
        <f t="shared" si="61"/>
        <v>NÃO</v>
      </c>
      <c r="J3936" s="123"/>
      <c r="K3936" s="123"/>
      <c r="L3936" s="123"/>
      <c r="M3936" s="98" t="s">
        <v>13534</v>
      </c>
      <c r="N3936" s="118"/>
    </row>
    <row r="3937" spans="1:14" x14ac:dyDescent="0.25">
      <c r="A3937" s="130">
        <v>1612603000107</v>
      </c>
      <c r="B3937" s="98" t="s">
        <v>13131</v>
      </c>
      <c r="C3937" s="123" t="s">
        <v>2926</v>
      </c>
      <c r="D3937" s="98" t="s">
        <v>13667</v>
      </c>
      <c r="E3937" s="98" t="s">
        <v>13668</v>
      </c>
      <c r="F3937" s="124">
        <v>14</v>
      </c>
      <c r="G3937" s="112">
        <v>44166</v>
      </c>
      <c r="H3937" s="98"/>
      <c r="I3937" s="123" t="str">
        <f t="shared" si="61"/>
        <v>SIM</v>
      </c>
      <c r="J3937" s="123"/>
      <c r="K3937" s="123"/>
      <c r="L3937" s="123"/>
      <c r="M3937" s="98"/>
      <c r="N3937" s="118"/>
    </row>
    <row r="3938" spans="1:14" x14ac:dyDescent="0.25">
      <c r="A3938" s="130">
        <v>87613105000102</v>
      </c>
      <c r="B3938" s="98" t="s">
        <v>13132</v>
      </c>
      <c r="C3938" s="123" t="s">
        <v>3812</v>
      </c>
      <c r="D3938" s="98" t="s">
        <v>13667</v>
      </c>
      <c r="E3938" s="98" t="s">
        <v>13668</v>
      </c>
      <c r="F3938" s="124">
        <v>14</v>
      </c>
      <c r="G3938" s="112">
        <v>44045</v>
      </c>
      <c r="H3938" s="98"/>
      <c r="I3938" s="123" t="str">
        <f t="shared" si="61"/>
        <v>SIM</v>
      </c>
      <c r="J3938" s="123"/>
      <c r="K3938" s="123"/>
      <c r="L3938" s="123"/>
      <c r="M3938" s="98"/>
      <c r="N3938" s="118"/>
    </row>
    <row r="3939" spans="1:14" x14ac:dyDescent="0.25">
      <c r="A3939" s="130">
        <v>87612818000143</v>
      </c>
      <c r="B3939" s="98" t="s">
        <v>13133</v>
      </c>
      <c r="C3939" s="123" t="s">
        <v>3812</v>
      </c>
      <c r="D3939" s="98" t="s">
        <v>13667</v>
      </c>
      <c r="E3939" s="98" t="s">
        <v>13668</v>
      </c>
      <c r="F3939" s="124">
        <v>11</v>
      </c>
      <c r="G3939" s="112">
        <v>43228</v>
      </c>
      <c r="H3939" s="98"/>
      <c r="I3939" s="123" t="str">
        <f t="shared" si="61"/>
        <v>NÃO</v>
      </c>
      <c r="J3939" s="123"/>
      <c r="K3939" s="123"/>
      <c r="L3939" s="123"/>
      <c r="M3939" s="98" t="s">
        <v>16485</v>
      </c>
      <c r="N3939" s="118"/>
    </row>
    <row r="3940" spans="1:14" x14ac:dyDescent="0.25">
      <c r="A3940" s="130">
        <v>58200015000183</v>
      </c>
      <c r="B3940" s="98" t="s">
        <v>13134</v>
      </c>
      <c r="C3940" s="123" t="s">
        <v>4626</v>
      </c>
      <c r="D3940" s="98" t="s">
        <v>13667</v>
      </c>
      <c r="E3940" s="98" t="s">
        <v>13668</v>
      </c>
      <c r="F3940" s="124">
        <v>14</v>
      </c>
      <c r="G3940" s="112">
        <v>43952</v>
      </c>
      <c r="H3940" s="98"/>
      <c r="I3940" s="123" t="str">
        <f t="shared" si="61"/>
        <v>SIM</v>
      </c>
      <c r="J3940" s="123"/>
      <c r="K3940" s="123"/>
      <c r="L3940" s="123"/>
      <c r="M3940" s="98"/>
      <c r="N3940" s="118"/>
    </row>
    <row r="3941" spans="1:14" x14ac:dyDescent="0.25">
      <c r="A3941" s="130">
        <v>10145803000198</v>
      </c>
      <c r="B3941" s="98" t="s">
        <v>13135</v>
      </c>
      <c r="C3941" s="123" t="s">
        <v>2758</v>
      </c>
      <c r="D3941" s="98" t="s">
        <v>13667</v>
      </c>
      <c r="E3941" s="98" t="s">
        <v>13668</v>
      </c>
      <c r="F3941" s="124">
        <v>14</v>
      </c>
      <c r="G3941" s="112">
        <v>44075</v>
      </c>
      <c r="H3941" s="98"/>
      <c r="I3941" s="123" t="str">
        <f t="shared" si="61"/>
        <v>SIM</v>
      </c>
      <c r="J3941" s="123"/>
      <c r="K3941" s="123"/>
      <c r="L3941" s="123"/>
      <c r="M3941" s="98"/>
      <c r="N3941" s="118"/>
    </row>
    <row r="3942" spans="1:14" x14ac:dyDescent="0.25">
      <c r="A3942" s="130">
        <v>9069709000118</v>
      </c>
      <c r="B3942" s="98" t="s">
        <v>13136</v>
      </c>
      <c r="C3942" s="123" t="s">
        <v>2554</v>
      </c>
      <c r="D3942" s="98" t="s">
        <v>13667</v>
      </c>
      <c r="E3942" s="98" t="s">
        <v>13668</v>
      </c>
      <c r="F3942" s="124">
        <v>11</v>
      </c>
      <c r="G3942" s="112">
        <v>38725</v>
      </c>
      <c r="H3942" s="98"/>
      <c r="I3942" s="123" t="str">
        <f t="shared" si="61"/>
        <v>NÃO</v>
      </c>
      <c r="J3942" s="123"/>
      <c r="K3942" s="123"/>
      <c r="L3942" s="123"/>
      <c r="M3942" s="98"/>
      <c r="N3942" s="118"/>
    </row>
    <row r="3943" spans="1:14" x14ac:dyDescent="0.25">
      <c r="A3943" s="130">
        <v>86051398000100</v>
      </c>
      <c r="B3943" s="98" t="s">
        <v>13137</v>
      </c>
      <c r="C3943" s="123" t="s">
        <v>4289</v>
      </c>
      <c r="D3943" s="98" t="s">
        <v>13667</v>
      </c>
      <c r="E3943" s="98" t="s">
        <v>13668</v>
      </c>
      <c r="F3943" s="124">
        <v>14</v>
      </c>
      <c r="G3943" s="112">
        <v>44027</v>
      </c>
      <c r="H3943" s="98"/>
      <c r="I3943" s="123" t="str">
        <f t="shared" si="61"/>
        <v>SIM</v>
      </c>
      <c r="J3943" s="123"/>
      <c r="K3943" s="123"/>
      <c r="L3943" s="123"/>
      <c r="M3943" s="98"/>
      <c r="N3943" s="118"/>
    </row>
    <row r="3944" spans="1:14" x14ac:dyDescent="0.25">
      <c r="A3944" s="130">
        <v>10091577000100</v>
      </c>
      <c r="B3944" s="98" t="s">
        <v>13138</v>
      </c>
      <c r="C3944" s="123" t="s">
        <v>2758</v>
      </c>
      <c r="D3944" s="98" t="s">
        <v>13667</v>
      </c>
      <c r="E3944" s="98" t="s">
        <v>13668</v>
      </c>
      <c r="F3944" s="124">
        <v>11</v>
      </c>
      <c r="G3944" s="112">
        <v>39324</v>
      </c>
      <c r="H3944" s="98"/>
      <c r="I3944" s="123" t="str">
        <f t="shared" si="61"/>
        <v>NÃO</v>
      </c>
      <c r="J3944" s="123"/>
      <c r="K3944" s="123"/>
      <c r="L3944" s="123"/>
      <c r="M3944" s="98" t="s">
        <v>15494</v>
      </c>
      <c r="N3944" s="118"/>
    </row>
    <row r="3945" spans="1:14" x14ac:dyDescent="0.25">
      <c r="A3945" s="130">
        <v>46523239000147</v>
      </c>
      <c r="B3945" s="98" t="s">
        <v>13139</v>
      </c>
      <c r="C3945" s="123" t="s">
        <v>4626</v>
      </c>
      <c r="D3945" s="98" t="s">
        <v>13667</v>
      </c>
      <c r="E3945" s="98" t="s">
        <v>13668</v>
      </c>
      <c r="F3945" s="124">
        <v>11</v>
      </c>
      <c r="G3945" s="112">
        <v>43819</v>
      </c>
      <c r="H3945" s="98"/>
      <c r="I3945" s="123" t="str">
        <f t="shared" si="61"/>
        <v>NÃO</v>
      </c>
      <c r="J3945" s="123"/>
      <c r="K3945" s="123"/>
      <c r="L3945" s="123"/>
      <c r="M3945" s="98"/>
      <c r="N3945" s="118"/>
    </row>
    <row r="3946" spans="1:14" x14ac:dyDescent="0.25">
      <c r="A3946" s="130">
        <v>88489786000101</v>
      </c>
      <c r="B3946" s="98" t="s">
        <v>13140</v>
      </c>
      <c r="C3946" s="123" t="s">
        <v>3812</v>
      </c>
      <c r="D3946" s="98" t="s">
        <v>13667</v>
      </c>
      <c r="E3946" s="98" t="s">
        <v>13668</v>
      </c>
      <c r="F3946" s="124">
        <v>11</v>
      </c>
      <c r="G3946" s="112">
        <v>40170</v>
      </c>
      <c r="H3946" s="98"/>
      <c r="I3946" s="123" t="str">
        <f t="shared" si="61"/>
        <v>NÃO</v>
      </c>
      <c r="J3946" s="123"/>
      <c r="K3946" s="123"/>
      <c r="L3946" s="123"/>
      <c r="M3946" s="98" t="s">
        <v>16486</v>
      </c>
      <c r="N3946" s="118"/>
    </row>
    <row r="3947" spans="1:14" x14ac:dyDescent="0.25">
      <c r="A3947" s="130">
        <v>41522145000130</v>
      </c>
      <c r="B3947" s="98" t="s">
        <v>13141</v>
      </c>
      <c r="C3947" s="123" t="s">
        <v>2926</v>
      </c>
      <c r="D3947" s="98" t="s">
        <v>13667</v>
      </c>
      <c r="E3947" s="98" t="s">
        <v>13668</v>
      </c>
      <c r="F3947" s="124">
        <v>11</v>
      </c>
      <c r="G3947" s="112">
        <v>43641</v>
      </c>
      <c r="H3947" s="98"/>
      <c r="I3947" s="123" t="str">
        <f t="shared" si="61"/>
        <v>NÃO</v>
      </c>
      <c r="J3947" s="123"/>
      <c r="K3947" s="123"/>
      <c r="L3947" s="123"/>
      <c r="M3947" s="98"/>
      <c r="N3947" s="118"/>
    </row>
    <row r="3948" spans="1:14" x14ac:dyDescent="0.25">
      <c r="A3948" s="130">
        <v>95991261000127</v>
      </c>
      <c r="B3948" s="98" t="s">
        <v>13142</v>
      </c>
      <c r="C3948" s="123" t="s">
        <v>4289</v>
      </c>
      <c r="D3948" s="98" t="s">
        <v>13667</v>
      </c>
      <c r="E3948" s="98" t="s">
        <v>13668</v>
      </c>
      <c r="F3948" s="124">
        <v>11</v>
      </c>
      <c r="G3948" s="112">
        <v>38247</v>
      </c>
      <c r="H3948" s="98"/>
      <c r="I3948" s="123" t="str">
        <f t="shared" si="61"/>
        <v>NÃO</v>
      </c>
      <c r="J3948" s="123"/>
      <c r="K3948" s="123"/>
      <c r="L3948" s="123"/>
      <c r="M3948" s="98" t="s">
        <v>16654</v>
      </c>
      <c r="N3948" s="118"/>
    </row>
    <row r="3949" spans="1:14" x14ac:dyDescent="0.25">
      <c r="A3949" s="130">
        <v>1068014000100</v>
      </c>
      <c r="B3949" s="98" t="s">
        <v>13143</v>
      </c>
      <c r="C3949" s="123" t="s">
        <v>901</v>
      </c>
      <c r="D3949" s="98" t="s">
        <v>13667</v>
      </c>
      <c r="E3949" s="98" t="s">
        <v>13668</v>
      </c>
      <c r="F3949" s="124">
        <v>11</v>
      </c>
      <c r="G3949" s="112">
        <v>42018</v>
      </c>
      <c r="H3949" s="98"/>
      <c r="I3949" s="123" t="str">
        <f t="shared" si="61"/>
        <v>NÃO</v>
      </c>
      <c r="J3949" s="123"/>
      <c r="K3949" s="123"/>
      <c r="L3949" s="123"/>
      <c r="M3949" s="98" t="s">
        <v>14340</v>
      </c>
      <c r="N3949" s="118"/>
    </row>
    <row r="3950" spans="1:14" x14ac:dyDescent="0.25">
      <c r="A3950" s="130">
        <v>3918869000108</v>
      </c>
      <c r="B3950" s="98" t="s">
        <v>13144</v>
      </c>
      <c r="C3950" s="123" t="s">
        <v>2274</v>
      </c>
      <c r="D3950" s="98" t="s">
        <v>13667</v>
      </c>
      <c r="E3950" s="98" t="s">
        <v>13668</v>
      </c>
      <c r="F3950" s="124">
        <v>14</v>
      </c>
      <c r="G3950" s="112">
        <v>44136</v>
      </c>
      <c r="H3950" s="98"/>
      <c r="I3950" s="123" t="str">
        <f t="shared" si="61"/>
        <v>SIM</v>
      </c>
      <c r="J3950" s="123"/>
      <c r="K3950" s="123"/>
      <c r="L3950" s="123"/>
      <c r="M3950" s="98"/>
      <c r="N3950" s="118"/>
    </row>
    <row r="3951" spans="1:14" x14ac:dyDescent="0.25">
      <c r="A3951" s="130">
        <v>16430951000130</v>
      </c>
      <c r="B3951" s="98" t="s">
        <v>13145</v>
      </c>
      <c r="C3951" s="123" t="s">
        <v>215</v>
      </c>
      <c r="D3951" s="98" t="s">
        <v>13667</v>
      </c>
      <c r="E3951" s="98" t="s">
        <v>13668</v>
      </c>
      <c r="F3951" s="124">
        <v>11</v>
      </c>
      <c r="G3951" s="112">
        <v>42354</v>
      </c>
      <c r="H3951" s="98"/>
      <c r="I3951" s="123" t="str">
        <f t="shared" si="61"/>
        <v>NÃO</v>
      </c>
      <c r="J3951" s="123"/>
      <c r="K3951" s="123"/>
      <c r="L3951" s="123"/>
      <c r="M3951" s="98" t="s">
        <v>13911</v>
      </c>
      <c r="N3951" s="118"/>
    </row>
    <row r="3952" spans="1:14" x14ac:dyDescent="0.25">
      <c r="A3952" s="130">
        <v>29111093000103</v>
      </c>
      <c r="B3952" s="98" t="s">
        <v>13146</v>
      </c>
      <c r="C3952" s="123" t="s">
        <v>3513</v>
      </c>
      <c r="D3952" s="98" t="s">
        <v>13667</v>
      </c>
      <c r="E3952" s="98" t="s">
        <v>13668</v>
      </c>
      <c r="F3952" s="124">
        <v>11</v>
      </c>
      <c r="G3952" s="112">
        <v>40352</v>
      </c>
      <c r="H3952" s="98"/>
      <c r="I3952" s="123" t="str">
        <f t="shared" si="61"/>
        <v>NÃO</v>
      </c>
      <c r="J3952" s="123"/>
      <c r="K3952" s="123"/>
      <c r="L3952" s="123"/>
      <c r="M3952" s="98"/>
      <c r="N3952" s="118"/>
    </row>
    <row r="3953" spans="1:14" x14ac:dyDescent="0.25">
      <c r="A3953" s="130">
        <v>22679153000140</v>
      </c>
      <c r="B3953" s="98" t="s">
        <v>13147</v>
      </c>
      <c r="C3953" s="123" t="s">
        <v>1356</v>
      </c>
      <c r="D3953" s="98" t="s">
        <v>13667</v>
      </c>
      <c r="E3953" s="98" t="s">
        <v>13668</v>
      </c>
      <c r="F3953" s="124">
        <v>11</v>
      </c>
      <c r="G3953" s="112">
        <v>38588</v>
      </c>
      <c r="H3953" s="98"/>
      <c r="I3953" s="123" t="str">
        <f t="shared" si="61"/>
        <v>NÃO</v>
      </c>
      <c r="J3953" s="123"/>
      <c r="K3953" s="123"/>
      <c r="L3953" s="123"/>
      <c r="M3953" s="98" t="s">
        <v>14770</v>
      </c>
      <c r="N3953" s="118"/>
    </row>
    <row r="3954" spans="1:14" x14ac:dyDescent="0.25">
      <c r="A3954" s="130">
        <v>46603395000118</v>
      </c>
      <c r="B3954" s="98" t="s">
        <v>13148</v>
      </c>
      <c r="C3954" s="123" t="s">
        <v>4626</v>
      </c>
      <c r="D3954" s="98" t="s">
        <v>13667</v>
      </c>
      <c r="E3954" s="98" t="s">
        <v>13668</v>
      </c>
      <c r="F3954" s="124">
        <v>11</v>
      </c>
      <c r="G3954" s="112">
        <v>41016</v>
      </c>
      <c r="H3954" s="98"/>
      <c r="I3954" s="123" t="str">
        <f t="shared" si="61"/>
        <v>NÃO</v>
      </c>
      <c r="J3954" s="123"/>
      <c r="K3954" s="123"/>
      <c r="L3954" s="123"/>
      <c r="M3954" s="98" t="s">
        <v>16934</v>
      </c>
      <c r="N3954" s="118"/>
    </row>
    <row r="3955" spans="1:14" x14ac:dyDescent="0.25">
      <c r="A3955" s="130">
        <v>87896882000101</v>
      </c>
      <c r="B3955" s="98" t="s">
        <v>13149</v>
      </c>
      <c r="C3955" s="123" t="s">
        <v>3812</v>
      </c>
      <c r="D3955" s="98" t="s">
        <v>13667</v>
      </c>
      <c r="E3955" s="98" t="s">
        <v>13668</v>
      </c>
      <c r="F3955" s="124">
        <v>11</v>
      </c>
      <c r="G3955" s="112">
        <v>43831</v>
      </c>
      <c r="H3955" s="98"/>
      <c r="I3955" s="123" t="str">
        <f t="shared" si="61"/>
        <v>NÃO</v>
      </c>
      <c r="J3955" s="123"/>
      <c r="K3955" s="123"/>
      <c r="L3955" s="123"/>
      <c r="M3955" s="98"/>
      <c r="N3955" s="118"/>
    </row>
    <row r="3956" spans="1:14" x14ac:dyDescent="0.25">
      <c r="A3956" s="130">
        <v>88756879000147</v>
      </c>
      <c r="B3956" s="98" t="s">
        <v>13150</v>
      </c>
      <c r="C3956" s="123" t="s">
        <v>3812</v>
      </c>
      <c r="D3956" s="98" t="s">
        <v>13667</v>
      </c>
      <c r="E3956" s="98" t="s">
        <v>13668</v>
      </c>
      <c r="F3956" s="124">
        <v>14</v>
      </c>
      <c r="G3956" s="112">
        <v>44075</v>
      </c>
      <c r="H3956" s="98"/>
      <c r="I3956" s="123" t="str">
        <f t="shared" si="61"/>
        <v>SIM</v>
      </c>
      <c r="J3956" s="123"/>
      <c r="K3956" s="123"/>
      <c r="L3956" s="123"/>
      <c r="M3956" s="98"/>
      <c r="N3956" s="118"/>
    </row>
    <row r="3957" spans="1:14" x14ac:dyDescent="0.25">
      <c r="A3957" s="130">
        <v>13830823000196</v>
      </c>
      <c r="B3957" s="98" t="s">
        <v>13151</v>
      </c>
      <c r="C3957" s="123" t="s">
        <v>215</v>
      </c>
      <c r="D3957" s="98" t="s">
        <v>13667</v>
      </c>
      <c r="E3957" s="98" t="s">
        <v>13668</v>
      </c>
      <c r="F3957" s="124">
        <v>14</v>
      </c>
      <c r="G3957" s="112">
        <v>43902</v>
      </c>
      <c r="H3957" s="98"/>
      <c r="I3957" s="123" t="str">
        <f t="shared" si="61"/>
        <v>SIM</v>
      </c>
      <c r="J3957" s="123"/>
      <c r="K3957" s="123"/>
      <c r="L3957" s="123"/>
      <c r="M3957" s="98"/>
      <c r="N3957" s="118"/>
    </row>
    <row r="3958" spans="1:14" x14ac:dyDescent="0.25">
      <c r="A3958" s="130">
        <v>18114231000191</v>
      </c>
      <c r="B3958" s="98" t="s">
        <v>13152</v>
      </c>
      <c r="C3958" s="123" t="s">
        <v>1356</v>
      </c>
      <c r="D3958" s="98" t="s">
        <v>13667</v>
      </c>
      <c r="E3958" s="98" t="s">
        <v>13668</v>
      </c>
      <c r="F3958" s="124">
        <v>11</v>
      </c>
      <c r="G3958" s="112">
        <v>40095</v>
      </c>
      <c r="H3958" s="98"/>
      <c r="I3958" s="123" t="str">
        <f t="shared" si="61"/>
        <v>NÃO</v>
      </c>
      <c r="J3958" s="123"/>
      <c r="K3958" s="123"/>
      <c r="L3958" s="123"/>
      <c r="M3958" s="98" t="s">
        <v>14774</v>
      </c>
      <c r="N3958" s="118"/>
    </row>
    <row r="3959" spans="1:14" x14ac:dyDescent="0.25">
      <c r="A3959" s="130">
        <v>1254422000156</v>
      </c>
      <c r="B3959" s="98" t="s">
        <v>13153</v>
      </c>
      <c r="C3959" s="123" t="s">
        <v>3747</v>
      </c>
      <c r="D3959" s="98" t="s">
        <v>13667</v>
      </c>
      <c r="E3959" s="98" t="s">
        <v>13668</v>
      </c>
      <c r="F3959" s="124">
        <v>14</v>
      </c>
      <c r="G3959" s="112">
        <v>44136</v>
      </c>
      <c r="H3959" s="98"/>
      <c r="I3959" s="123" t="str">
        <f t="shared" si="61"/>
        <v>SIM</v>
      </c>
      <c r="J3959" s="123"/>
      <c r="K3959" s="123"/>
      <c r="L3959" s="123"/>
      <c r="M3959" s="98"/>
      <c r="N3959" s="118"/>
    </row>
    <row r="3960" spans="1:14" x14ac:dyDescent="0.25">
      <c r="A3960" s="130">
        <v>6553994000150</v>
      </c>
      <c r="B3960" s="98" t="s">
        <v>13154</v>
      </c>
      <c r="C3960" s="123" t="s">
        <v>2926</v>
      </c>
      <c r="D3960" s="98" t="s">
        <v>13667</v>
      </c>
      <c r="E3960" s="98" t="s">
        <v>13668</v>
      </c>
      <c r="F3960" s="124">
        <v>14</v>
      </c>
      <c r="G3960" s="112">
        <v>44166</v>
      </c>
      <c r="H3960" s="98"/>
      <c r="I3960" s="123" t="str">
        <f t="shared" si="61"/>
        <v>SIM</v>
      </c>
      <c r="J3960" s="123"/>
      <c r="K3960" s="123"/>
      <c r="L3960" s="123"/>
      <c r="M3960" s="98"/>
      <c r="N3960" s="118"/>
    </row>
    <row r="3961" spans="1:14" x14ac:dyDescent="0.25">
      <c r="A3961" s="130">
        <v>83102269000106</v>
      </c>
      <c r="B3961" s="98" t="s">
        <v>13155</v>
      </c>
      <c r="C3961" s="123" t="s">
        <v>4289</v>
      </c>
      <c r="D3961" s="98" t="s">
        <v>13667</v>
      </c>
      <c r="E3961" s="98" t="s">
        <v>13668</v>
      </c>
      <c r="F3961" s="124">
        <v>11</v>
      </c>
      <c r="G3961" s="112">
        <v>43466</v>
      </c>
      <c r="H3961" s="98"/>
      <c r="I3961" s="123" t="str">
        <f t="shared" si="61"/>
        <v>NÃO</v>
      </c>
      <c r="J3961" s="123"/>
      <c r="K3961" s="123"/>
      <c r="L3961" s="123"/>
      <c r="M3961" s="98"/>
      <c r="N3961" s="118"/>
    </row>
    <row r="3962" spans="1:14" x14ac:dyDescent="0.25">
      <c r="A3962" s="130">
        <v>88768080000170</v>
      </c>
      <c r="B3962" s="98" t="s">
        <v>13156</v>
      </c>
      <c r="C3962" s="123" t="s">
        <v>3812</v>
      </c>
      <c r="D3962" s="98" t="s">
        <v>13667</v>
      </c>
      <c r="E3962" s="98" t="s">
        <v>13668</v>
      </c>
      <c r="F3962" s="124">
        <v>14</v>
      </c>
      <c r="G3962" s="112">
        <v>44013</v>
      </c>
      <c r="H3962" s="98"/>
      <c r="I3962" s="123" t="str">
        <f t="shared" si="61"/>
        <v>SIM</v>
      </c>
      <c r="J3962" s="123"/>
      <c r="K3962" s="123"/>
      <c r="L3962" s="123"/>
      <c r="M3962" s="98"/>
      <c r="N3962" s="118"/>
    </row>
    <row r="3963" spans="1:14" x14ac:dyDescent="0.25">
      <c r="A3963" s="130">
        <v>27174143000176</v>
      </c>
      <c r="B3963" s="98" t="s">
        <v>13157</v>
      </c>
      <c r="C3963" s="123" t="s">
        <v>821</v>
      </c>
      <c r="D3963" s="98" t="s">
        <v>13667</v>
      </c>
      <c r="E3963" s="98" t="s">
        <v>13668</v>
      </c>
      <c r="F3963" s="124">
        <v>14</v>
      </c>
      <c r="G3963" s="112">
        <v>43941</v>
      </c>
      <c r="H3963" s="98"/>
      <c r="I3963" s="123" t="str">
        <f t="shared" si="61"/>
        <v>SIM</v>
      </c>
      <c r="J3963" s="123"/>
      <c r="K3963" s="123"/>
      <c r="L3963" s="123"/>
      <c r="M3963" s="98"/>
      <c r="N3963" s="118"/>
    </row>
    <row r="3964" spans="1:14" x14ac:dyDescent="0.25">
      <c r="A3964" s="130" t="s">
        <v>17071</v>
      </c>
      <c r="B3964" s="98" t="s">
        <v>17086</v>
      </c>
      <c r="C3964" s="123" t="s">
        <v>2197</v>
      </c>
      <c r="D3964" s="98" t="s">
        <v>13667</v>
      </c>
      <c r="E3964" s="98" t="s">
        <v>13668</v>
      </c>
      <c r="F3964" s="124"/>
      <c r="G3964" s="112"/>
      <c r="H3964" s="98"/>
      <c r="I3964" s="123" t="str">
        <f t="shared" si="61"/>
        <v>NÃO</v>
      </c>
      <c r="J3964" s="123"/>
      <c r="K3964" s="123"/>
      <c r="L3964" s="123"/>
      <c r="M3964" s="98"/>
      <c r="N3964" s="118"/>
    </row>
    <row r="3965" spans="1:14" x14ac:dyDescent="0.25">
      <c r="A3965" s="130">
        <v>28636579000100</v>
      </c>
      <c r="B3965" s="98" t="s">
        <v>13158</v>
      </c>
      <c r="C3965" s="123" t="s">
        <v>3513</v>
      </c>
      <c r="D3965" s="98" t="s">
        <v>13667</v>
      </c>
      <c r="E3965" s="98" t="s">
        <v>13668</v>
      </c>
      <c r="F3965" s="124">
        <v>11</v>
      </c>
      <c r="G3965" s="112">
        <v>38825</v>
      </c>
      <c r="H3965" s="98"/>
      <c r="I3965" s="123" t="str">
        <f t="shared" si="61"/>
        <v>NÃO</v>
      </c>
      <c r="J3965" s="123"/>
      <c r="K3965" s="123"/>
      <c r="L3965" s="123"/>
      <c r="M3965" s="98" t="s">
        <v>16024</v>
      </c>
      <c r="N3965" s="118"/>
    </row>
    <row r="3966" spans="1:14" x14ac:dyDescent="0.25">
      <c r="A3966" s="130">
        <v>7533656000119</v>
      </c>
      <c r="B3966" s="98" t="s">
        <v>13159</v>
      </c>
      <c r="C3966" s="123" t="s">
        <v>634</v>
      </c>
      <c r="D3966" s="98" t="s">
        <v>13667</v>
      </c>
      <c r="E3966" s="98" t="s">
        <v>13668</v>
      </c>
      <c r="F3966" s="124">
        <v>11</v>
      </c>
      <c r="G3966" s="112">
        <v>38996</v>
      </c>
      <c r="H3966" s="98"/>
      <c r="I3966" s="123" t="str">
        <f t="shared" si="61"/>
        <v>NÃO</v>
      </c>
      <c r="J3966" s="123"/>
      <c r="K3966" s="123"/>
      <c r="L3966" s="123"/>
      <c r="M3966" s="98" t="s">
        <v>13534</v>
      </c>
      <c r="N3966" s="118"/>
    </row>
    <row r="3967" spans="1:14" x14ac:dyDescent="0.25">
      <c r="A3967" s="130">
        <v>8079402000135</v>
      </c>
      <c r="B3967" s="98" t="s">
        <v>13160</v>
      </c>
      <c r="C3967" s="123" t="s">
        <v>3601</v>
      </c>
      <c r="D3967" s="98" t="s">
        <v>13667</v>
      </c>
      <c r="E3967" s="98" t="s">
        <v>13668</v>
      </c>
      <c r="F3967" s="124">
        <v>11</v>
      </c>
      <c r="G3967" s="112">
        <v>43538</v>
      </c>
      <c r="H3967" s="98"/>
      <c r="I3967" s="123" t="str">
        <f t="shared" si="61"/>
        <v>NÃO</v>
      </c>
      <c r="J3967" s="123"/>
      <c r="K3967" s="123"/>
      <c r="L3967" s="123"/>
      <c r="M3967" s="98"/>
      <c r="N3967" s="118"/>
    </row>
    <row r="3968" spans="1:14" x14ac:dyDescent="0.25">
      <c r="A3968" s="130">
        <v>6554828000178</v>
      </c>
      <c r="B3968" s="98" t="s">
        <v>13161</v>
      </c>
      <c r="C3968" s="123" t="s">
        <v>2926</v>
      </c>
      <c r="D3968" s="98" t="s">
        <v>13667</v>
      </c>
      <c r="E3968" s="98" t="s">
        <v>13668</v>
      </c>
      <c r="F3968" s="124">
        <v>11</v>
      </c>
      <c r="G3968" s="112">
        <v>41550</v>
      </c>
      <c r="H3968" s="98"/>
      <c r="I3968" s="123" t="str">
        <f t="shared" si="61"/>
        <v>NÃO</v>
      </c>
      <c r="J3968" s="123"/>
      <c r="K3968" s="123"/>
      <c r="L3968" s="123"/>
      <c r="M3968" s="98" t="s">
        <v>15632</v>
      </c>
      <c r="N3968" s="118"/>
    </row>
    <row r="3969" spans="1:14" x14ac:dyDescent="0.25">
      <c r="A3969" s="130">
        <v>88117700000101</v>
      </c>
      <c r="B3969" s="98" t="s">
        <v>13162</v>
      </c>
      <c r="C3969" s="123" t="s">
        <v>3812</v>
      </c>
      <c r="D3969" s="98" t="s">
        <v>13667</v>
      </c>
      <c r="E3969" s="98" t="s">
        <v>13668</v>
      </c>
      <c r="F3969" s="124">
        <v>11</v>
      </c>
      <c r="G3969" s="112">
        <v>38727</v>
      </c>
      <c r="H3969" s="98"/>
      <c r="I3969" s="123" t="str">
        <f t="shared" si="61"/>
        <v>NÃO</v>
      </c>
      <c r="J3969" s="123"/>
      <c r="K3969" s="123"/>
      <c r="L3969" s="123"/>
      <c r="M3969" s="98"/>
      <c r="N3969" s="118"/>
    </row>
    <row r="3970" spans="1:14" x14ac:dyDescent="0.25">
      <c r="A3970" s="130">
        <v>10146371000130</v>
      </c>
      <c r="B3970" s="98" t="s">
        <v>13163</v>
      </c>
      <c r="C3970" s="123" t="s">
        <v>2758</v>
      </c>
      <c r="D3970" s="98" t="s">
        <v>13667</v>
      </c>
      <c r="E3970" s="98" t="s">
        <v>13668</v>
      </c>
      <c r="F3970" s="124">
        <v>11</v>
      </c>
      <c r="G3970" s="112">
        <v>41893</v>
      </c>
      <c r="H3970" s="98"/>
      <c r="I3970" s="123" t="str">
        <f t="shared" si="61"/>
        <v>NÃO</v>
      </c>
      <c r="J3970" s="123"/>
      <c r="K3970" s="123"/>
      <c r="L3970" s="123"/>
      <c r="M3970" s="98"/>
      <c r="N3970" s="118"/>
    </row>
    <row r="3971" spans="1:14" x14ac:dyDescent="0.25">
      <c r="A3971" s="130">
        <v>82925652000100</v>
      </c>
      <c r="B3971" s="98" t="s">
        <v>13164</v>
      </c>
      <c r="C3971" s="123" t="s">
        <v>4289</v>
      </c>
      <c r="D3971" s="98" t="s">
        <v>13667</v>
      </c>
      <c r="E3971" s="98" t="s">
        <v>13668</v>
      </c>
      <c r="F3971" s="124">
        <v>14</v>
      </c>
      <c r="G3971" s="112">
        <v>44136</v>
      </c>
      <c r="H3971" s="98"/>
      <c r="I3971" s="123" t="str">
        <f t="shared" ref="I3971:I4034" si="62">IFERROR(IF(OR(E3971="Ativos", E3971="Aposentados",E3971="Pensionistas"),IF(F3971&gt;=14,"SIM","NÃO"),""),"")</f>
        <v>SIM</v>
      </c>
      <c r="J3971" s="123"/>
      <c r="K3971" s="123"/>
      <c r="L3971" s="123"/>
      <c r="M3971" s="98"/>
      <c r="N3971" s="118"/>
    </row>
    <row r="3972" spans="1:14" x14ac:dyDescent="0.25">
      <c r="A3972" s="130">
        <v>29116902000170</v>
      </c>
      <c r="B3972" s="98" t="s">
        <v>13165</v>
      </c>
      <c r="C3972" s="123" t="s">
        <v>3513</v>
      </c>
      <c r="D3972" s="98" t="s">
        <v>13667</v>
      </c>
      <c r="E3972" s="98" t="s">
        <v>13668</v>
      </c>
      <c r="F3972" s="124">
        <v>14</v>
      </c>
      <c r="G3972" s="112">
        <v>43922</v>
      </c>
      <c r="H3972" s="98"/>
      <c r="I3972" s="123" t="str">
        <f t="shared" si="62"/>
        <v>SIM</v>
      </c>
      <c r="J3972" s="123"/>
      <c r="K3972" s="123"/>
      <c r="L3972" s="123"/>
      <c r="M3972" s="98"/>
      <c r="N3972" s="118"/>
    </row>
    <row r="3973" spans="1:14" x14ac:dyDescent="0.25">
      <c r="A3973" s="130">
        <v>46429379000150</v>
      </c>
      <c r="B3973" s="98" t="s">
        <v>13166</v>
      </c>
      <c r="C3973" s="123" t="s">
        <v>4626</v>
      </c>
      <c r="D3973" s="98" t="s">
        <v>13667</v>
      </c>
      <c r="E3973" s="98" t="s">
        <v>13668</v>
      </c>
      <c r="F3973" s="124">
        <v>14</v>
      </c>
      <c r="G3973" s="112">
        <v>44287</v>
      </c>
      <c r="H3973" s="98"/>
      <c r="I3973" s="123" t="str">
        <f t="shared" si="62"/>
        <v>SIM</v>
      </c>
      <c r="J3973" s="123"/>
      <c r="K3973" s="123"/>
      <c r="L3973" s="123"/>
      <c r="M3973" s="98"/>
      <c r="N3973" s="118"/>
    </row>
    <row r="3974" spans="1:14" x14ac:dyDescent="0.25">
      <c r="A3974" s="130">
        <v>1612494000128</v>
      </c>
      <c r="B3974" s="98" t="s">
        <v>13167</v>
      </c>
      <c r="C3974" s="123" t="s">
        <v>1356</v>
      </c>
      <c r="D3974" s="98" t="s">
        <v>13667</v>
      </c>
      <c r="E3974" s="98" t="s">
        <v>13668</v>
      </c>
      <c r="F3974" s="124">
        <v>11</v>
      </c>
      <c r="G3974" s="112">
        <v>42067</v>
      </c>
      <c r="H3974" s="98"/>
      <c r="I3974" s="123" t="str">
        <f t="shared" si="62"/>
        <v>NÃO</v>
      </c>
      <c r="J3974" s="123"/>
      <c r="K3974" s="123"/>
      <c r="L3974" s="123"/>
      <c r="M3974" s="98" t="s">
        <v>14779</v>
      </c>
      <c r="N3974" s="118"/>
    </row>
    <row r="3975" spans="1:14" x14ac:dyDescent="0.25">
      <c r="A3975" s="130">
        <v>16928483000129</v>
      </c>
      <c r="B3975" s="98" t="s">
        <v>13168</v>
      </c>
      <c r="C3975" s="123" t="s">
        <v>1356</v>
      </c>
      <c r="D3975" s="98" t="s">
        <v>13667</v>
      </c>
      <c r="E3975" s="98" t="s">
        <v>13668</v>
      </c>
      <c r="F3975" s="124">
        <v>11</v>
      </c>
      <c r="G3975" s="112">
        <v>42223</v>
      </c>
      <c r="H3975" s="98"/>
      <c r="I3975" s="123" t="str">
        <f t="shared" si="62"/>
        <v>NÃO</v>
      </c>
      <c r="J3975" s="123"/>
      <c r="K3975" s="123"/>
      <c r="L3975" s="123"/>
      <c r="M3975" s="98"/>
      <c r="N3975" s="118"/>
    </row>
    <row r="3976" spans="1:14" x14ac:dyDescent="0.25">
      <c r="A3976" s="130">
        <v>90483082000165</v>
      </c>
      <c r="B3976" s="98" t="s">
        <v>13169</v>
      </c>
      <c r="C3976" s="123" t="s">
        <v>3812</v>
      </c>
      <c r="D3976" s="98" t="s">
        <v>13667</v>
      </c>
      <c r="E3976" s="98" t="s">
        <v>13668</v>
      </c>
      <c r="F3976" s="124">
        <v>11</v>
      </c>
      <c r="G3976" s="112">
        <v>40302</v>
      </c>
      <c r="H3976" s="98"/>
      <c r="I3976" s="123" t="str">
        <f t="shared" si="62"/>
        <v>NÃO</v>
      </c>
      <c r="J3976" s="123"/>
      <c r="K3976" s="123"/>
      <c r="L3976" s="123"/>
      <c r="M3976" s="98"/>
      <c r="N3976" s="118"/>
    </row>
    <row r="3977" spans="1:14" x14ac:dyDescent="0.25">
      <c r="A3977" s="130">
        <v>1313113000100</v>
      </c>
      <c r="B3977" s="98" t="s">
        <v>13170</v>
      </c>
      <c r="C3977" s="123" t="s">
        <v>901</v>
      </c>
      <c r="D3977" s="98" t="s">
        <v>13667</v>
      </c>
      <c r="E3977" s="98" t="s">
        <v>13668</v>
      </c>
      <c r="F3977" s="124">
        <v>14</v>
      </c>
      <c r="G3977" s="112">
        <v>43922</v>
      </c>
      <c r="H3977" s="98"/>
      <c r="I3977" s="123" t="str">
        <f t="shared" si="62"/>
        <v>SIM</v>
      </c>
      <c r="J3977" s="123"/>
      <c r="K3977" s="123"/>
      <c r="L3977" s="123"/>
      <c r="M3977" s="98"/>
      <c r="N3977" s="118"/>
    </row>
    <row r="3978" spans="1:14" x14ac:dyDescent="0.25">
      <c r="A3978" s="130">
        <v>45116712000109</v>
      </c>
      <c r="B3978" s="98" t="s">
        <v>13171</v>
      </c>
      <c r="C3978" s="123" t="s">
        <v>4626</v>
      </c>
      <c r="D3978" s="98" t="s">
        <v>13667</v>
      </c>
      <c r="E3978" s="98" t="s">
        <v>13668</v>
      </c>
      <c r="F3978" s="124">
        <v>14</v>
      </c>
      <c r="G3978" s="112">
        <v>43984</v>
      </c>
      <c r="H3978" s="98"/>
      <c r="I3978" s="123" t="str">
        <f t="shared" si="62"/>
        <v>SIM</v>
      </c>
      <c r="J3978" s="123"/>
      <c r="K3978" s="123"/>
      <c r="L3978" s="123"/>
      <c r="M3978" s="98"/>
      <c r="N3978" s="118"/>
    </row>
    <row r="3979" spans="1:14" x14ac:dyDescent="0.25">
      <c r="A3979" s="130">
        <v>1612486000181</v>
      </c>
      <c r="B3979" s="98" t="s">
        <v>13172</v>
      </c>
      <c r="C3979" s="123" t="s">
        <v>1356</v>
      </c>
      <c r="D3979" s="98" t="s">
        <v>13667</v>
      </c>
      <c r="E3979" s="98" t="s">
        <v>13668</v>
      </c>
      <c r="F3979" s="124">
        <v>11</v>
      </c>
      <c r="G3979" s="112">
        <v>41661</v>
      </c>
      <c r="H3979" s="98"/>
      <c r="I3979" s="123" t="str">
        <f t="shared" si="62"/>
        <v>NÃO</v>
      </c>
      <c r="J3979" s="123"/>
      <c r="K3979" s="123"/>
      <c r="L3979" s="123"/>
      <c r="M3979" s="98" t="s">
        <v>14781</v>
      </c>
      <c r="N3979" s="118"/>
    </row>
    <row r="3980" spans="1:14" x14ac:dyDescent="0.25">
      <c r="A3980" s="130">
        <v>59764472000163</v>
      </c>
      <c r="B3980" s="98" t="s">
        <v>13173</v>
      </c>
      <c r="C3980" s="123" t="s">
        <v>4626</v>
      </c>
      <c r="D3980" s="98" t="s">
        <v>13667</v>
      </c>
      <c r="E3980" s="98" t="s">
        <v>13668</v>
      </c>
      <c r="F3980" s="124">
        <v>11</v>
      </c>
      <c r="G3980" s="112">
        <v>43040</v>
      </c>
      <c r="H3980" s="98"/>
      <c r="I3980" s="123" t="str">
        <f t="shared" si="62"/>
        <v>NÃO</v>
      </c>
      <c r="J3980" s="123"/>
      <c r="K3980" s="123"/>
      <c r="L3980" s="123"/>
      <c r="M3980" s="98"/>
      <c r="N3980" s="118"/>
    </row>
    <row r="3981" spans="1:14" x14ac:dyDescent="0.25">
      <c r="A3981" s="130">
        <v>29138336000105</v>
      </c>
      <c r="B3981" s="98" t="s">
        <v>13174</v>
      </c>
      <c r="C3981" s="123" t="s">
        <v>3513</v>
      </c>
      <c r="D3981" s="98" t="s">
        <v>13667</v>
      </c>
      <c r="E3981" s="98" t="s">
        <v>13668</v>
      </c>
      <c r="F3981" s="124">
        <v>11</v>
      </c>
      <c r="G3981" s="112">
        <v>43159</v>
      </c>
      <c r="H3981" s="98"/>
      <c r="I3981" s="123" t="str">
        <f t="shared" si="62"/>
        <v>NÃO</v>
      </c>
      <c r="J3981" s="123"/>
      <c r="K3981" s="123"/>
      <c r="L3981" s="123"/>
      <c r="M3981" s="98" t="s">
        <v>16027</v>
      </c>
      <c r="N3981" s="118"/>
    </row>
    <row r="3982" spans="1:14" x14ac:dyDescent="0.25">
      <c r="A3982" s="130">
        <v>17749896000109</v>
      </c>
      <c r="B3982" s="98" t="s">
        <v>13175</v>
      </c>
      <c r="C3982" s="123" t="s">
        <v>1356</v>
      </c>
      <c r="D3982" s="98" t="s">
        <v>13667</v>
      </c>
      <c r="E3982" s="98" t="s">
        <v>13668</v>
      </c>
      <c r="F3982" s="124">
        <v>11</v>
      </c>
      <c r="G3982" s="112">
        <v>38984</v>
      </c>
      <c r="H3982" s="98"/>
      <c r="I3982" s="123" t="str">
        <f t="shared" si="62"/>
        <v>NÃO</v>
      </c>
      <c r="J3982" s="123"/>
      <c r="K3982" s="123"/>
      <c r="L3982" s="123"/>
      <c r="M3982" s="98" t="s">
        <v>14782</v>
      </c>
      <c r="N3982" s="118"/>
    </row>
    <row r="3983" spans="1:14" x14ac:dyDescent="0.25">
      <c r="A3983" s="130">
        <v>66232521000182</v>
      </c>
      <c r="B3983" s="98" t="s">
        <v>13176</v>
      </c>
      <c r="C3983" s="123" t="s">
        <v>1356</v>
      </c>
      <c r="D3983" s="98" t="s">
        <v>13667</v>
      </c>
      <c r="E3983" s="98" t="s">
        <v>13668</v>
      </c>
      <c r="F3983" s="124">
        <v>11</v>
      </c>
      <c r="G3983" s="112">
        <v>40736</v>
      </c>
      <c r="H3983" s="98"/>
      <c r="I3983" s="123" t="str">
        <f t="shared" si="62"/>
        <v>NÃO</v>
      </c>
      <c r="J3983" s="123"/>
      <c r="K3983" s="123"/>
      <c r="L3983" s="123"/>
      <c r="M3983" s="98"/>
      <c r="N3983" s="118"/>
    </row>
    <row r="3984" spans="1:14" x14ac:dyDescent="0.25">
      <c r="A3984" s="130">
        <v>6553655000173</v>
      </c>
      <c r="B3984" s="98" t="s">
        <v>13177</v>
      </c>
      <c r="C3984" s="123" t="s">
        <v>2926</v>
      </c>
      <c r="D3984" s="98" t="s">
        <v>13667</v>
      </c>
      <c r="E3984" s="98" t="s">
        <v>13668</v>
      </c>
      <c r="F3984" s="124">
        <v>11</v>
      </c>
      <c r="G3984" s="112">
        <v>41766</v>
      </c>
      <c r="H3984" s="98"/>
      <c r="I3984" s="123" t="str">
        <f t="shared" si="62"/>
        <v>NÃO</v>
      </c>
      <c r="J3984" s="123"/>
      <c r="K3984" s="123"/>
      <c r="L3984" s="123"/>
      <c r="M3984" s="98" t="s">
        <v>15634</v>
      </c>
      <c r="N3984" s="118"/>
    </row>
    <row r="3985" spans="1:14" x14ac:dyDescent="0.25">
      <c r="A3985" s="130">
        <v>94444247000140</v>
      </c>
      <c r="B3985" s="98" t="s">
        <v>13178</v>
      </c>
      <c r="C3985" s="123" t="s">
        <v>3812</v>
      </c>
      <c r="D3985" s="98" t="s">
        <v>13667</v>
      </c>
      <c r="E3985" s="98" t="s">
        <v>13668</v>
      </c>
      <c r="F3985" s="124">
        <v>14</v>
      </c>
      <c r="G3985" s="112">
        <v>44013</v>
      </c>
      <c r="H3985" s="98"/>
      <c r="I3985" s="123" t="str">
        <f t="shared" si="62"/>
        <v>SIM</v>
      </c>
      <c r="J3985" s="123"/>
      <c r="K3985" s="123"/>
      <c r="L3985" s="123"/>
      <c r="M3985" s="98"/>
      <c r="N3985" s="118"/>
    </row>
    <row r="3986" spans="1:14" x14ac:dyDescent="0.25">
      <c r="A3986" s="130">
        <v>77870475000163</v>
      </c>
      <c r="B3986" s="98" t="s">
        <v>13179</v>
      </c>
      <c r="C3986" s="123" t="s">
        <v>3143</v>
      </c>
      <c r="D3986" s="98" t="s">
        <v>13667</v>
      </c>
      <c r="E3986" s="98" t="s">
        <v>13668</v>
      </c>
      <c r="F3986" s="124">
        <v>11</v>
      </c>
      <c r="G3986" s="112">
        <v>42188</v>
      </c>
      <c r="H3986" s="98"/>
      <c r="I3986" s="123" t="str">
        <f t="shared" si="62"/>
        <v>NÃO</v>
      </c>
      <c r="J3986" s="123"/>
      <c r="K3986" s="123"/>
      <c r="L3986" s="123"/>
      <c r="M3986" s="98"/>
      <c r="N3986" s="118"/>
    </row>
    <row r="3987" spans="1:14" x14ac:dyDescent="0.25">
      <c r="A3987" s="130">
        <v>82892274000105</v>
      </c>
      <c r="B3987" s="98" t="s">
        <v>13180</v>
      </c>
      <c r="C3987" s="123" t="s">
        <v>4289</v>
      </c>
      <c r="D3987" s="98" t="s">
        <v>13667</v>
      </c>
      <c r="E3987" s="98" t="s">
        <v>13668</v>
      </c>
      <c r="F3987" s="124">
        <v>11</v>
      </c>
      <c r="G3987" s="112">
        <v>42913</v>
      </c>
      <c r="H3987" s="98"/>
      <c r="I3987" s="123" t="str">
        <f t="shared" si="62"/>
        <v>NÃO</v>
      </c>
      <c r="J3987" s="123"/>
      <c r="K3987" s="123"/>
      <c r="L3987" s="123"/>
      <c r="M3987" s="98" t="s">
        <v>16656</v>
      </c>
      <c r="N3987" s="118"/>
    </row>
    <row r="3988" spans="1:14" x14ac:dyDescent="0.25">
      <c r="A3988" s="130">
        <v>10111631000131</v>
      </c>
      <c r="B3988" s="98" t="s">
        <v>13181</v>
      </c>
      <c r="C3988" s="123" t="s">
        <v>2758</v>
      </c>
      <c r="D3988" s="98" t="s">
        <v>13667</v>
      </c>
      <c r="E3988" s="98" t="s">
        <v>13668</v>
      </c>
      <c r="F3988" s="124">
        <v>11</v>
      </c>
      <c r="G3988" s="112">
        <v>42064</v>
      </c>
      <c r="H3988" s="98"/>
      <c r="I3988" s="123" t="str">
        <f t="shared" si="62"/>
        <v>NÃO</v>
      </c>
      <c r="J3988" s="123"/>
      <c r="K3988" s="123"/>
      <c r="L3988" s="123"/>
      <c r="M3988" s="98" t="s">
        <v>15500</v>
      </c>
      <c r="N3988" s="118"/>
    </row>
    <row r="3989" spans="1:14" x14ac:dyDescent="0.25">
      <c r="A3989" s="130">
        <v>8999682000108</v>
      </c>
      <c r="B3989" s="98" t="s">
        <v>13182</v>
      </c>
      <c r="C3989" s="123" t="s">
        <v>2554</v>
      </c>
      <c r="D3989" s="98" t="s">
        <v>13667</v>
      </c>
      <c r="E3989" s="98" t="s">
        <v>13668</v>
      </c>
      <c r="F3989" s="124">
        <v>11</v>
      </c>
      <c r="G3989" s="112">
        <v>39672</v>
      </c>
      <c r="H3989" s="98"/>
      <c r="I3989" s="123" t="str">
        <f t="shared" si="62"/>
        <v>NÃO</v>
      </c>
      <c r="J3989" s="123"/>
      <c r="K3989" s="123"/>
      <c r="L3989" s="123"/>
      <c r="M3989" s="98" t="s">
        <v>13534</v>
      </c>
      <c r="N3989" s="118"/>
    </row>
    <row r="3990" spans="1:14" x14ac:dyDescent="0.25">
      <c r="A3990" s="130">
        <v>12330916000199</v>
      </c>
      <c r="B3990" s="98" t="s">
        <v>13183</v>
      </c>
      <c r="C3990" s="123" t="s">
        <v>29</v>
      </c>
      <c r="D3990" s="98" t="s">
        <v>13667</v>
      </c>
      <c r="E3990" s="98" t="s">
        <v>13668</v>
      </c>
      <c r="F3990" s="124">
        <v>11</v>
      </c>
      <c r="G3990" s="112">
        <v>39359</v>
      </c>
      <c r="H3990" s="98"/>
      <c r="I3990" s="123" t="str">
        <f t="shared" si="62"/>
        <v>NÃO</v>
      </c>
      <c r="J3990" s="123"/>
      <c r="K3990" s="123"/>
      <c r="L3990" s="123"/>
      <c r="M3990" s="98"/>
      <c r="N3990" s="118"/>
    </row>
    <row r="3991" spans="1:14" x14ac:dyDescent="0.25">
      <c r="A3991" s="130">
        <v>12261228000114</v>
      </c>
      <c r="B3991" s="98" t="s">
        <v>13184</v>
      </c>
      <c r="C3991" s="123" t="s">
        <v>29</v>
      </c>
      <c r="D3991" s="98" t="s">
        <v>13667</v>
      </c>
      <c r="E3991" s="98" t="s">
        <v>13668</v>
      </c>
      <c r="F3991" s="124">
        <v>11</v>
      </c>
      <c r="G3991" s="112">
        <v>40858</v>
      </c>
      <c r="H3991" s="98"/>
      <c r="I3991" s="123" t="str">
        <f t="shared" si="62"/>
        <v>NÃO</v>
      </c>
      <c r="J3991" s="123"/>
      <c r="K3991" s="123"/>
      <c r="L3991" s="123"/>
      <c r="M3991" s="98" t="s">
        <v>13793</v>
      </c>
      <c r="N3991" s="118"/>
    </row>
    <row r="3992" spans="1:14" x14ac:dyDescent="0.25">
      <c r="A3992" s="130">
        <v>6351514000178</v>
      </c>
      <c r="B3992" s="98" t="s">
        <v>13185</v>
      </c>
      <c r="C3992" s="123" t="s">
        <v>1142</v>
      </c>
      <c r="D3992" s="98" t="s">
        <v>13667</v>
      </c>
      <c r="E3992" s="98" t="s">
        <v>13668</v>
      </c>
      <c r="F3992" s="124">
        <v>11</v>
      </c>
      <c r="G3992" s="112">
        <v>41803</v>
      </c>
      <c r="H3992" s="98"/>
      <c r="I3992" s="123" t="str">
        <f t="shared" si="62"/>
        <v>NÃO</v>
      </c>
      <c r="J3992" s="123"/>
      <c r="K3992" s="123"/>
      <c r="L3992" s="123"/>
      <c r="M3992" s="98"/>
      <c r="N3992" s="118"/>
    </row>
    <row r="3993" spans="1:14" x14ac:dyDescent="0.25">
      <c r="A3993" s="130">
        <v>1614414000173</v>
      </c>
      <c r="B3993" s="98" t="s">
        <v>13186</v>
      </c>
      <c r="C3993" s="123" t="s">
        <v>3513</v>
      </c>
      <c r="D3993" s="98" t="s">
        <v>13667</v>
      </c>
      <c r="E3993" s="98" t="s">
        <v>13668</v>
      </c>
      <c r="F3993" s="124">
        <v>11</v>
      </c>
      <c r="G3993" s="112">
        <v>38638</v>
      </c>
      <c r="H3993" s="98"/>
      <c r="I3993" s="123" t="str">
        <f t="shared" si="62"/>
        <v>NÃO</v>
      </c>
      <c r="J3993" s="123"/>
      <c r="K3993" s="123"/>
      <c r="L3993" s="123"/>
      <c r="M3993" s="98" t="s">
        <v>16029</v>
      </c>
      <c r="N3993" s="118"/>
    </row>
    <row r="3994" spans="1:14" x14ac:dyDescent="0.25">
      <c r="A3994" s="130">
        <v>10280055000156</v>
      </c>
      <c r="B3994" s="98" t="s">
        <v>13187</v>
      </c>
      <c r="C3994" s="123" t="s">
        <v>2758</v>
      </c>
      <c r="D3994" s="98" t="s">
        <v>13667</v>
      </c>
      <c r="E3994" s="98" t="s">
        <v>13668</v>
      </c>
      <c r="F3994" s="124">
        <v>11</v>
      </c>
      <c r="G3994" s="112">
        <v>39448</v>
      </c>
      <c r="H3994" s="98"/>
      <c r="I3994" s="123" t="str">
        <f t="shared" si="62"/>
        <v>NÃO</v>
      </c>
      <c r="J3994" s="123"/>
      <c r="K3994" s="123"/>
      <c r="L3994" s="123"/>
      <c r="M3994" s="98" t="s">
        <v>13728</v>
      </c>
      <c r="N3994" s="118"/>
    </row>
    <row r="3995" spans="1:14" x14ac:dyDescent="0.25">
      <c r="A3995" s="130">
        <v>27167402000131</v>
      </c>
      <c r="B3995" s="98" t="s">
        <v>13188</v>
      </c>
      <c r="C3995" s="123" t="s">
        <v>821</v>
      </c>
      <c r="D3995" s="98" t="s">
        <v>13667</v>
      </c>
      <c r="E3995" s="98" t="s">
        <v>13668</v>
      </c>
      <c r="F3995" s="124">
        <v>11</v>
      </c>
      <c r="G3995" s="112">
        <v>38443</v>
      </c>
      <c r="H3995" s="98"/>
      <c r="I3995" s="123" t="str">
        <f t="shared" si="62"/>
        <v>NÃO</v>
      </c>
      <c r="J3995" s="123"/>
      <c r="K3995" s="123"/>
      <c r="L3995" s="123"/>
      <c r="M3995" s="98" t="s">
        <v>14106</v>
      </c>
      <c r="N3995" s="118"/>
    </row>
    <row r="3996" spans="1:14" x14ac:dyDescent="0.25">
      <c r="A3996" s="130">
        <v>11354180000126</v>
      </c>
      <c r="B3996" s="98" t="s">
        <v>13189</v>
      </c>
      <c r="C3996" s="123" t="s">
        <v>2758</v>
      </c>
      <c r="D3996" s="98" t="s">
        <v>13667</v>
      </c>
      <c r="E3996" s="98" t="s">
        <v>13668</v>
      </c>
      <c r="F3996" s="124">
        <v>11</v>
      </c>
      <c r="G3996" s="112">
        <v>39063</v>
      </c>
      <c r="H3996" s="98"/>
      <c r="I3996" s="123" t="str">
        <f t="shared" si="62"/>
        <v>NÃO</v>
      </c>
      <c r="J3996" s="123"/>
      <c r="K3996" s="123"/>
      <c r="L3996" s="123"/>
      <c r="M3996" s="98" t="s">
        <v>13534</v>
      </c>
      <c r="N3996" s="118"/>
    </row>
    <row r="3997" spans="1:14" x14ac:dyDescent="0.25">
      <c r="A3997" s="130">
        <v>92406511000126</v>
      </c>
      <c r="B3997" s="98" t="s">
        <v>13190</v>
      </c>
      <c r="C3997" s="123" t="s">
        <v>3812</v>
      </c>
      <c r="D3997" s="98" t="s">
        <v>13667</v>
      </c>
      <c r="E3997" s="98" t="s">
        <v>13668</v>
      </c>
      <c r="F3997" s="124">
        <v>11</v>
      </c>
      <c r="G3997" s="112">
        <v>38641</v>
      </c>
      <c r="H3997" s="98"/>
      <c r="I3997" s="123" t="str">
        <f t="shared" si="62"/>
        <v>NÃO</v>
      </c>
      <c r="J3997" s="123"/>
      <c r="K3997" s="123"/>
      <c r="L3997" s="123"/>
      <c r="M3997" s="98" t="s">
        <v>16492</v>
      </c>
      <c r="N3997" s="118"/>
    </row>
    <row r="3998" spans="1:14" x14ac:dyDescent="0.25">
      <c r="A3998" s="130">
        <v>92122753000198</v>
      </c>
      <c r="B3998" s="98" t="s">
        <v>13191</v>
      </c>
      <c r="C3998" s="123" t="s">
        <v>3812</v>
      </c>
      <c r="D3998" s="98" t="s">
        <v>13667</v>
      </c>
      <c r="E3998" s="98" t="s">
        <v>13668</v>
      </c>
      <c r="F3998" s="124">
        <v>11</v>
      </c>
      <c r="G3998" s="112">
        <v>38749</v>
      </c>
      <c r="H3998" s="98"/>
      <c r="I3998" s="123" t="str">
        <f t="shared" si="62"/>
        <v>NÃO</v>
      </c>
      <c r="J3998" s="123"/>
      <c r="K3998" s="123"/>
      <c r="L3998" s="123"/>
      <c r="M3998" s="98"/>
      <c r="N3998" s="118"/>
    </row>
    <row r="3999" spans="1:14" x14ac:dyDescent="0.25">
      <c r="A3999" s="130">
        <v>94187358000119</v>
      </c>
      <c r="B3999" s="98" t="s">
        <v>13192</v>
      </c>
      <c r="C3999" s="123" t="s">
        <v>3812</v>
      </c>
      <c r="D3999" s="98" t="s">
        <v>13667</v>
      </c>
      <c r="E3999" s="98" t="s">
        <v>13668</v>
      </c>
      <c r="F3999" s="124">
        <v>14</v>
      </c>
      <c r="G3999" s="112">
        <v>44013</v>
      </c>
      <c r="H3999" s="98"/>
      <c r="I3999" s="123" t="str">
        <f t="shared" si="62"/>
        <v>SIM</v>
      </c>
      <c r="J3999" s="123"/>
      <c r="K3999" s="123"/>
      <c r="L3999" s="123"/>
      <c r="M3999" s="98"/>
      <c r="N3999" s="118"/>
    </row>
    <row r="4000" spans="1:14" x14ac:dyDescent="0.25">
      <c r="A4000" s="130">
        <v>16443632000160</v>
      </c>
      <c r="B4000" s="98" t="s">
        <v>13193</v>
      </c>
      <c r="C4000" s="123" t="s">
        <v>215</v>
      </c>
      <c r="D4000" s="98" t="s">
        <v>13667</v>
      </c>
      <c r="E4000" s="98" t="s">
        <v>13668</v>
      </c>
      <c r="F4000" s="124">
        <v>11</v>
      </c>
      <c r="G4000" s="112">
        <v>39879</v>
      </c>
      <c r="H4000" s="98"/>
      <c r="I4000" s="123" t="str">
        <f t="shared" si="62"/>
        <v>NÃO</v>
      </c>
      <c r="J4000" s="123"/>
      <c r="K4000" s="123"/>
      <c r="L4000" s="123"/>
      <c r="M4000" s="98" t="s">
        <v>13914</v>
      </c>
      <c r="N4000" s="118"/>
    </row>
    <row r="4001" spans="1:14" x14ac:dyDescent="0.25">
      <c r="A4001" s="130">
        <v>18409201000102</v>
      </c>
      <c r="B4001" s="98" t="s">
        <v>13194</v>
      </c>
      <c r="C4001" s="123" t="s">
        <v>1356</v>
      </c>
      <c r="D4001" s="98" t="s">
        <v>13667</v>
      </c>
      <c r="E4001" s="98" t="s">
        <v>13668</v>
      </c>
      <c r="F4001" s="124">
        <v>11</v>
      </c>
      <c r="G4001" s="112">
        <v>42122</v>
      </c>
      <c r="H4001" s="98"/>
      <c r="I4001" s="123" t="str">
        <f t="shared" si="62"/>
        <v>NÃO</v>
      </c>
      <c r="J4001" s="123"/>
      <c r="K4001" s="123"/>
      <c r="L4001" s="123"/>
      <c r="M4001" s="98" t="s">
        <v>14786</v>
      </c>
      <c r="N4001" s="118"/>
    </row>
    <row r="4002" spans="1:14" x14ac:dyDescent="0.25">
      <c r="A4002" s="130">
        <v>32972424000104</v>
      </c>
      <c r="B4002" s="98" t="s">
        <v>13195</v>
      </c>
      <c r="C4002" s="123" t="s">
        <v>2274</v>
      </c>
      <c r="D4002" s="98" t="s">
        <v>13667</v>
      </c>
      <c r="E4002" s="98" t="s">
        <v>13668</v>
      </c>
      <c r="F4002" s="124">
        <v>11</v>
      </c>
      <c r="G4002" s="112">
        <v>41596</v>
      </c>
      <c r="H4002" s="98"/>
      <c r="I4002" s="123" t="str">
        <f t="shared" si="62"/>
        <v>NÃO</v>
      </c>
      <c r="J4002" s="123"/>
      <c r="K4002" s="123"/>
      <c r="L4002" s="123"/>
      <c r="M4002" s="98" t="s">
        <v>15045</v>
      </c>
      <c r="N4002" s="118"/>
    </row>
    <row r="4003" spans="1:14" x14ac:dyDescent="0.25">
      <c r="A4003" s="130">
        <v>15024037000127</v>
      </c>
      <c r="B4003" s="98" t="s">
        <v>13196</v>
      </c>
      <c r="C4003" s="123" t="s">
        <v>2274</v>
      </c>
      <c r="D4003" s="98" t="s">
        <v>13667</v>
      </c>
      <c r="E4003" s="98" t="s">
        <v>13668</v>
      </c>
      <c r="F4003" s="124">
        <v>11</v>
      </c>
      <c r="G4003" s="112">
        <v>41456</v>
      </c>
      <c r="H4003" s="98"/>
      <c r="I4003" s="123" t="str">
        <f t="shared" si="62"/>
        <v>NÃO</v>
      </c>
      <c r="J4003" s="123"/>
      <c r="K4003" s="123"/>
      <c r="L4003" s="123"/>
      <c r="M4003" s="98" t="s">
        <v>15047</v>
      </c>
      <c r="N4003" s="118"/>
    </row>
    <row r="4004" spans="1:14" x14ac:dyDescent="0.25">
      <c r="A4004" s="130">
        <v>45741659000137</v>
      </c>
      <c r="B4004" s="98" t="s">
        <v>13197</v>
      </c>
      <c r="C4004" s="123" t="s">
        <v>4626</v>
      </c>
      <c r="D4004" s="98" t="s">
        <v>13667</v>
      </c>
      <c r="E4004" s="98" t="s">
        <v>13668</v>
      </c>
      <c r="F4004" s="124">
        <v>14</v>
      </c>
      <c r="G4004" s="112">
        <v>44136</v>
      </c>
      <c r="H4004" s="98"/>
      <c r="I4004" s="123" t="str">
        <f t="shared" si="62"/>
        <v>SIM</v>
      </c>
      <c r="J4004" s="123"/>
      <c r="K4004" s="123"/>
      <c r="L4004" s="123"/>
      <c r="M4004" s="98"/>
      <c r="N4004" s="118"/>
    </row>
    <row r="4005" spans="1:14" x14ac:dyDescent="0.25">
      <c r="A4005" s="130">
        <v>46588950000180</v>
      </c>
      <c r="B4005" s="98" t="s">
        <v>13198</v>
      </c>
      <c r="C4005" s="123" t="s">
        <v>4626</v>
      </c>
      <c r="D4005" s="98" t="s">
        <v>13667</v>
      </c>
      <c r="E4005" s="98" t="s">
        <v>13668</v>
      </c>
      <c r="F4005" s="124">
        <v>11</v>
      </c>
      <c r="G4005" s="112">
        <v>37253</v>
      </c>
      <c r="H4005" s="98"/>
      <c r="I4005" s="123" t="str">
        <f t="shared" si="62"/>
        <v>NÃO</v>
      </c>
      <c r="J4005" s="123"/>
      <c r="K4005" s="123"/>
      <c r="L4005" s="123"/>
      <c r="M4005" s="98" t="s">
        <v>13534</v>
      </c>
      <c r="N4005" s="118"/>
    </row>
    <row r="4006" spans="1:14" x14ac:dyDescent="0.25">
      <c r="A4006" s="130">
        <v>8096083000176</v>
      </c>
      <c r="B4006" s="98" t="s">
        <v>13199</v>
      </c>
      <c r="C4006" s="123" t="s">
        <v>3601</v>
      </c>
      <c r="D4006" s="98" t="s">
        <v>13667</v>
      </c>
      <c r="E4006" s="98" t="s">
        <v>13668</v>
      </c>
      <c r="F4006" s="124">
        <v>11</v>
      </c>
      <c r="G4006" s="112">
        <v>41851</v>
      </c>
      <c r="H4006" s="98"/>
      <c r="I4006" s="123" t="str">
        <f t="shared" si="62"/>
        <v>NÃO</v>
      </c>
      <c r="J4006" s="123"/>
      <c r="K4006" s="123"/>
      <c r="L4006" s="123"/>
      <c r="M4006" s="98" t="s">
        <v>16115</v>
      </c>
      <c r="N4006" s="118"/>
    </row>
    <row r="4007" spans="1:14" x14ac:dyDescent="0.25">
      <c r="A4007" s="130">
        <v>92868850000124</v>
      </c>
      <c r="B4007" s="98" t="s">
        <v>13200</v>
      </c>
      <c r="C4007" s="123" t="s">
        <v>3812</v>
      </c>
      <c r="D4007" s="98" t="s">
        <v>13667</v>
      </c>
      <c r="E4007" s="98" t="s">
        <v>13668</v>
      </c>
      <c r="F4007" s="124">
        <v>11</v>
      </c>
      <c r="G4007" s="112">
        <v>43466</v>
      </c>
      <c r="H4007" s="98"/>
      <c r="I4007" s="123" t="str">
        <f t="shared" si="62"/>
        <v>NÃO</v>
      </c>
      <c r="J4007" s="123"/>
      <c r="K4007" s="123"/>
      <c r="L4007" s="123"/>
      <c r="M4007" s="98"/>
      <c r="N4007" s="118"/>
    </row>
    <row r="4008" spans="1:14" x14ac:dyDescent="0.25">
      <c r="A4008" s="130">
        <v>46643466000106</v>
      </c>
      <c r="B4008" s="98" t="s">
        <v>13201</v>
      </c>
      <c r="C4008" s="123" t="s">
        <v>4626</v>
      </c>
      <c r="D4008" s="98" t="s">
        <v>13667</v>
      </c>
      <c r="E4008" s="98" t="s">
        <v>13668</v>
      </c>
      <c r="F4008" s="124">
        <v>14</v>
      </c>
      <c r="G4008" s="112">
        <v>43983</v>
      </c>
      <c r="H4008" s="98"/>
      <c r="I4008" s="123" t="str">
        <f t="shared" si="62"/>
        <v>SIM</v>
      </c>
      <c r="J4008" s="123"/>
      <c r="K4008" s="123"/>
      <c r="L4008" s="123"/>
      <c r="M4008" s="98"/>
      <c r="N4008" s="118"/>
    </row>
    <row r="4009" spans="1:14" x14ac:dyDescent="0.25">
      <c r="A4009" s="130">
        <v>76105543000135</v>
      </c>
      <c r="B4009" s="98" t="s">
        <v>13202</v>
      </c>
      <c r="C4009" s="123" t="s">
        <v>3143</v>
      </c>
      <c r="D4009" s="98" t="s">
        <v>13667</v>
      </c>
      <c r="E4009" s="98" t="s">
        <v>13668</v>
      </c>
      <c r="F4009" s="124">
        <v>11</v>
      </c>
      <c r="G4009" s="112">
        <v>38665</v>
      </c>
      <c r="H4009" s="98"/>
      <c r="I4009" s="123" t="str">
        <f t="shared" si="62"/>
        <v>NÃO</v>
      </c>
      <c r="J4009" s="123"/>
      <c r="K4009" s="123"/>
      <c r="L4009" s="123"/>
      <c r="M4009" s="98"/>
      <c r="N4009" s="118"/>
    </row>
    <row r="4010" spans="1:14" x14ac:dyDescent="0.25">
      <c r="A4010" s="130">
        <v>15024029000180</v>
      </c>
      <c r="B4010" s="98" t="s">
        <v>13203</v>
      </c>
      <c r="C4010" s="123" t="s">
        <v>2274</v>
      </c>
      <c r="D4010" s="98" t="s">
        <v>13667</v>
      </c>
      <c r="E4010" s="98" t="s">
        <v>13668</v>
      </c>
      <c r="F4010" s="124">
        <v>11</v>
      </c>
      <c r="G4010" s="112">
        <v>42333</v>
      </c>
      <c r="H4010" s="98"/>
      <c r="I4010" s="123" t="str">
        <f t="shared" si="62"/>
        <v>NÃO</v>
      </c>
      <c r="J4010" s="123"/>
      <c r="K4010" s="123"/>
      <c r="L4010" s="123"/>
      <c r="M4010" s="98" t="s">
        <v>15050</v>
      </c>
      <c r="N4010" s="118"/>
    </row>
    <row r="4011" spans="1:14" x14ac:dyDescent="0.25">
      <c r="A4011" s="130">
        <v>1612384000166</v>
      </c>
      <c r="B4011" s="98" t="s">
        <v>13204</v>
      </c>
      <c r="C4011" s="123" t="s">
        <v>2554</v>
      </c>
      <c r="D4011" s="98" t="s">
        <v>13667</v>
      </c>
      <c r="E4011" s="98" t="s">
        <v>13668</v>
      </c>
      <c r="F4011" s="124">
        <v>11</v>
      </c>
      <c r="G4011" s="112">
        <v>40007</v>
      </c>
      <c r="H4011" s="98"/>
      <c r="I4011" s="123" t="str">
        <f t="shared" si="62"/>
        <v>NÃO</v>
      </c>
      <c r="J4011" s="123"/>
      <c r="K4011" s="123"/>
      <c r="L4011" s="123"/>
      <c r="M4011" s="98" t="s">
        <v>13534</v>
      </c>
      <c r="N4011" s="118"/>
    </row>
    <row r="4012" spans="1:14" x14ac:dyDescent="0.25">
      <c r="A4012" s="130">
        <v>6553846000135</v>
      </c>
      <c r="B4012" s="98" t="s">
        <v>13205</v>
      </c>
      <c r="C4012" s="123" t="s">
        <v>2926</v>
      </c>
      <c r="D4012" s="98" t="s">
        <v>13667</v>
      </c>
      <c r="E4012" s="98" t="s">
        <v>13668</v>
      </c>
      <c r="F4012" s="124">
        <v>11</v>
      </c>
      <c r="G4012" s="112">
        <v>40156</v>
      </c>
      <c r="H4012" s="98"/>
      <c r="I4012" s="123" t="str">
        <f t="shared" si="62"/>
        <v>NÃO</v>
      </c>
      <c r="J4012" s="123"/>
      <c r="K4012" s="123"/>
      <c r="L4012" s="123"/>
      <c r="M4012" s="98"/>
      <c r="N4012" s="118"/>
    </row>
    <row r="4013" spans="1:14" x14ac:dyDescent="0.25">
      <c r="A4013" s="130">
        <v>89814693000160</v>
      </c>
      <c r="B4013" s="98" t="s">
        <v>13206</v>
      </c>
      <c r="C4013" s="123" t="s">
        <v>3812</v>
      </c>
      <c r="D4013" s="98" t="s">
        <v>13667</v>
      </c>
      <c r="E4013" s="98" t="s">
        <v>13668</v>
      </c>
      <c r="F4013" s="124">
        <v>11</v>
      </c>
      <c r="G4013" s="112">
        <v>38718</v>
      </c>
      <c r="H4013" s="98"/>
      <c r="I4013" s="123" t="str">
        <f t="shared" si="62"/>
        <v>NÃO</v>
      </c>
      <c r="J4013" s="123"/>
      <c r="K4013" s="123"/>
      <c r="L4013" s="123"/>
      <c r="M4013" s="98" t="s">
        <v>16498</v>
      </c>
      <c r="N4013" s="118"/>
    </row>
    <row r="4014" spans="1:14" x14ac:dyDescent="0.25">
      <c r="A4014" s="130">
        <v>11251832000105</v>
      </c>
      <c r="B4014" s="98" t="s">
        <v>13207</v>
      </c>
      <c r="C4014" s="123" t="s">
        <v>2758</v>
      </c>
      <c r="D4014" s="98" t="s">
        <v>13667</v>
      </c>
      <c r="E4014" s="98" t="s">
        <v>13668</v>
      </c>
      <c r="F4014" s="124">
        <v>11</v>
      </c>
      <c r="G4014" s="112">
        <v>41944</v>
      </c>
      <c r="H4014" s="98"/>
      <c r="I4014" s="123" t="str">
        <f t="shared" si="62"/>
        <v>NÃO</v>
      </c>
      <c r="J4014" s="123"/>
      <c r="K4014" s="123"/>
      <c r="L4014" s="123"/>
      <c r="M4014" s="98"/>
      <c r="N4014" s="118"/>
    </row>
    <row r="4015" spans="1:14" x14ac:dyDescent="0.25">
      <c r="A4015" s="130">
        <v>87893111000152</v>
      </c>
      <c r="B4015" s="98" t="s">
        <v>13208</v>
      </c>
      <c r="C4015" s="123" t="s">
        <v>3812</v>
      </c>
      <c r="D4015" s="98" t="s">
        <v>13667</v>
      </c>
      <c r="E4015" s="98" t="s">
        <v>13668</v>
      </c>
      <c r="F4015" s="124">
        <v>14</v>
      </c>
      <c r="G4015" s="112">
        <v>44136</v>
      </c>
      <c r="H4015" s="98"/>
      <c r="I4015" s="123" t="str">
        <f t="shared" si="62"/>
        <v>SIM</v>
      </c>
      <c r="J4015" s="123"/>
      <c r="K4015" s="123"/>
      <c r="L4015" s="123"/>
      <c r="M4015" s="98"/>
      <c r="N4015" s="118"/>
    </row>
    <row r="4016" spans="1:14" x14ac:dyDescent="0.25">
      <c r="A4016" s="130">
        <v>6307102000130</v>
      </c>
      <c r="B4016" s="98" t="s">
        <v>13209</v>
      </c>
      <c r="C4016" s="123" t="s">
        <v>1142</v>
      </c>
      <c r="D4016" s="98" t="s">
        <v>13667</v>
      </c>
      <c r="E4016" s="98" t="s">
        <v>13668</v>
      </c>
      <c r="F4016" s="124">
        <v>11</v>
      </c>
      <c r="G4016" s="112">
        <v>39084</v>
      </c>
      <c r="H4016" s="98"/>
      <c r="I4016" s="123" t="str">
        <f t="shared" si="62"/>
        <v>NÃO</v>
      </c>
      <c r="J4016" s="123"/>
      <c r="K4016" s="123"/>
      <c r="L4016" s="123"/>
      <c r="M4016" s="98"/>
      <c r="N4016" s="118"/>
    </row>
    <row r="4017" spans="1:14" x14ac:dyDescent="0.25">
      <c r="A4017" s="130">
        <v>2320406000187</v>
      </c>
      <c r="B4017" s="98" t="s">
        <v>13210</v>
      </c>
      <c r="C4017" s="123" t="s">
        <v>901</v>
      </c>
      <c r="D4017" s="98" t="s">
        <v>13667</v>
      </c>
      <c r="E4017" s="98" t="s">
        <v>13668</v>
      </c>
      <c r="F4017" s="124">
        <v>11</v>
      </c>
      <c r="G4017" s="112">
        <v>42599</v>
      </c>
      <c r="H4017" s="98"/>
      <c r="I4017" s="123" t="str">
        <f t="shared" si="62"/>
        <v>NÃO</v>
      </c>
      <c r="J4017" s="123"/>
      <c r="K4017" s="123"/>
      <c r="L4017" s="123"/>
      <c r="M4017" s="98" t="s">
        <v>14344</v>
      </c>
      <c r="N4017" s="118"/>
    </row>
    <row r="4018" spans="1:14" x14ac:dyDescent="0.25">
      <c r="A4018" s="130">
        <v>6460018000152</v>
      </c>
      <c r="B4018" s="98" t="s">
        <v>13211</v>
      </c>
      <c r="C4018" s="123" t="s">
        <v>1142</v>
      </c>
      <c r="D4018" s="98" t="s">
        <v>13667</v>
      </c>
      <c r="E4018" s="98" t="s">
        <v>13668</v>
      </c>
      <c r="F4018" s="124">
        <v>8</v>
      </c>
      <c r="G4018" s="112">
        <v>37211</v>
      </c>
      <c r="H4018" s="98"/>
      <c r="I4018" s="123" t="str">
        <f t="shared" si="62"/>
        <v>NÃO</v>
      </c>
      <c r="J4018" s="123"/>
      <c r="K4018" s="123"/>
      <c r="L4018" s="123"/>
      <c r="M4018" s="98" t="s">
        <v>13534</v>
      </c>
      <c r="N4018" s="118"/>
    </row>
    <row r="4019" spans="1:14" x14ac:dyDescent="0.25">
      <c r="A4019" s="130">
        <v>25043639000185</v>
      </c>
      <c r="B4019" s="98" t="s">
        <v>13212</v>
      </c>
      <c r="C4019" s="123" t="s">
        <v>901</v>
      </c>
      <c r="D4019" s="98" t="s">
        <v>13667</v>
      </c>
      <c r="E4019" s="98" t="s">
        <v>13668</v>
      </c>
      <c r="F4019" s="124">
        <v>11</v>
      </c>
      <c r="G4019" s="112">
        <v>42370</v>
      </c>
      <c r="H4019" s="98"/>
      <c r="I4019" s="123" t="str">
        <f t="shared" si="62"/>
        <v>NÃO</v>
      </c>
      <c r="J4019" s="123"/>
      <c r="K4019" s="123"/>
      <c r="L4019" s="123"/>
      <c r="M4019" s="98" t="s">
        <v>14346</v>
      </c>
      <c r="N4019" s="118"/>
    </row>
    <row r="4020" spans="1:14" x14ac:dyDescent="0.25">
      <c r="A4020" s="130">
        <v>12342671000110</v>
      </c>
      <c r="B4020" s="98" t="s">
        <v>13213</v>
      </c>
      <c r="C4020" s="123" t="s">
        <v>29</v>
      </c>
      <c r="D4020" s="98" t="s">
        <v>13667</v>
      </c>
      <c r="E4020" s="98" t="s">
        <v>13668</v>
      </c>
      <c r="F4020" s="124">
        <v>11</v>
      </c>
      <c r="G4020" s="112">
        <v>39983</v>
      </c>
      <c r="H4020" s="98"/>
      <c r="I4020" s="123" t="str">
        <f t="shared" si="62"/>
        <v>NÃO</v>
      </c>
      <c r="J4020" s="123"/>
      <c r="K4020" s="123"/>
      <c r="L4020" s="123"/>
      <c r="M4020" s="98"/>
      <c r="N4020" s="118"/>
    </row>
    <row r="4021" spans="1:14" x14ac:dyDescent="0.25">
      <c r="A4021" s="130">
        <v>87613022000105</v>
      </c>
      <c r="B4021" s="98" t="s">
        <v>13214</v>
      </c>
      <c r="C4021" s="123" t="s">
        <v>3812</v>
      </c>
      <c r="D4021" s="98" t="s">
        <v>13667</v>
      </c>
      <c r="E4021" s="98" t="s">
        <v>13668</v>
      </c>
      <c r="F4021" s="124">
        <v>11</v>
      </c>
      <c r="G4021" s="112">
        <v>43122</v>
      </c>
      <c r="H4021" s="98"/>
      <c r="I4021" s="123" t="str">
        <f t="shared" si="62"/>
        <v>NÃO</v>
      </c>
      <c r="J4021" s="123"/>
      <c r="K4021" s="123"/>
      <c r="L4021" s="123"/>
      <c r="M4021" s="98" t="s">
        <v>16501</v>
      </c>
      <c r="N4021" s="118"/>
    </row>
    <row r="4022" spans="1:14" x14ac:dyDescent="0.25">
      <c r="A4022" s="130">
        <v>46634523000190</v>
      </c>
      <c r="B4022" s="98" t="s">
        <v>13215</v>
      </c>
      <c r="C4022" s="123" t="s">
        <v>4626</v>
      </c>
      <c r="D4022" s="98" t="s">
        <v>13667</v>
      </c>
      <c r="E4022" s="98" t="s">
        <v>13668</v>
      </c>
      <c r="F4022" s="124">
        <v>14</v>
      </c>
      <c r="G4022" s="112">
        <v>44075</v>
      </c>
      <c r="H4022" s="98"/>
      <c r="I4022" s="123" t="str">
        <f t="shared" si="62"/>
        <v>SIM</v>
      </c>
      <c r="J4022" s="123"/>
      <c r="K4022" s="123"/>
      <c r="L4022" s="123"/>
      <c r="M4022" s="98"/>
      <c r="N4022" s="118"/>
    </row>
    <row r="4023" spans="1:14" x14ac:dyDescent="0.25">
      <c r="A4023" s="130">
        <v>88818299000137</v>
      </c>
      <c r="B4023" s="98" t="s">
        <v>13216</v>
      </c>
      <c r="C4023" s="123" t="s">
        <v>3812</v>
      </c>
      <c r="D4023" s="98" t="s">
        <v>13667</v>
      </c>
      <c r="E4023" s="98" t="s">
        <v>13668</v>
      </c>
      <c r="F4023" s="124">
        <v>14</v>
      </c>
      <c r="G4023" s="112">
        <v>44013</v>
      </c>
      <c r="H4023" s="98"/>
      <c r="I4023" s="123" t="str">
        <f t="shared" si="62"/>
        <v>SIM</v>
      </c>
      <c r="J4023" s="123"/>
      <c r="K4023" s="123"/>
      <c r="L4023" s="123"/>
      <c r="M4023" s="98"/>
      <c r="N4023" s="118"/>
    </row>
    <row r="4024" spans="1:14" x14ac:dyDescent="0.25">
      <c r="A4024" s="130">
        <v>87613097000196</v>
      </c>
      <c r="B4024" s="98" t="s">
        <v>13217</v>
      </c>
      <c r="C4024" s="123" t="s">
        <v>3812</v>
      </c>
      <c r="D4024" s="98" t="s">
        <v>13667</v>
      </c>
      <c r="E4024" s="98" t="s">
        <v>13668</v>
      </c>
      <c r="F4024" s="124">
        <v>11.7</v>
      </c>
      <c r="G4024" s="112">
        <v>40544</v>
      </c>
      <c r="H4024" s="98"/>
      <c r="I4024" s="123" t="str">
        <f t="shared" si="62"/>
        <v>NÃO</v>
      </c>
      <c r="J4024" s="123"/>
      <c r="K4024" s="123"/>
      <c r="L4024" s="123"/>
      <c r="M4024" s="98" t="s">
        <v>16504</v>
      </c>
      <c r="N4024" s="118"/>
    </row>
    <row r="4025" spans="1:14" x14ac:dyDescent="0.25">
      <c r="A4025" s="130">
        <v>6019491000107</v>
      </c>
      <c r="B4025" s="98" t="s">
        <v>13218</v>
      </c>
      <c r="C4025" s="123" t="s">
        <v>1142</v>
      </c>
      <c r="D4025" s="98" t="s">
        <v>13667</v>
      </c>
      <c r="E4025" s="98" t="s">
        <v>13668</v>
      </c>
      <c r="F4025" s="124">
        <v>11</v>
      </c>
      <c r="G4025" s="112">
        <v>42158</v>
      </c>
      <c r="H4025" s="98"/>
      <c r="I4025" s="123" t="str">
        <f t="shared" si="62"/>
        <v>NÃO</v>
      </c>
      <c r="J4025" s="123"/>
      <c r="K4025" s="123"/>
      <c r="L4025" s="123"/>
      <c r="M4025" s="98" t="s">
        <v>14448</v>
      </c>
      <c r="N4025" s="118"/>
    </row>
    <row r="4026" spans="1:14" x14ac:dyDescent="0.25">
      <c r="A4026" s="130">
        <v>76021450000122</v>
      </c>
      <c r="B4026" s="98" t="s">
        <v>13219</v>
      </c>
      <c r="C4026" s="123" t="s">
        <v>3143</v>
      </c>
      <c r="D4026" s="98" t="s">
        <v>13667</v>
      </c>
      <c r="E4026" s="98" t="s">
        <v>13668</v>
      </c>
      <c r="F4026" s="124">
        <v>11</v>
      </c>
      <c r="G4026" s="112">
        <v>38428</v>
      </c>
      <c r="H4026" s="98"/>
      <c r="I4026" s="123" t="str">
        <f t="shared" si="62"/>
        <v>NÃO</v>
      </c>
      <c r="J4026" s="123"/>
      <c r="K4026" s="123"/>
      <c r="L4026" s="123"/>
      <c r="M4026" s="98"/>
      <c r="N4026" s="118"/>
    </row>
    <row r="4027" spans="1:14" x14ac:dyDescent="0.25">
      <c r="A4027" s="130">
        <v>8355463000188</v>
      </c>
      <c r="B4027" s="98" t="s">
        <v>13220</v>
      </c>
      <c r="C4027" s="123" t="s">
        <v>3601</v>
      </c>
      <c r="D4027" s="98" t="s">
        <v>13667</v>
      </c>
      <c r="E4027" s="98" t="s">
        <v>13668</v>
      </c>
      <c r="F4027" s="124">
        <v>11</v>
      </c>
      <c r="G4027" s="112">
        <v>41913</v>
      </c>
      <c r="H4027" s="98"/>
      <c r="I4027" s="123" t="str">
        <f t="shared" si="62"/>
        <v>NÃO</v>
      </c>
      <c r="J4027" s="123"/>
      <c r="K4027" s="123"/>
      <c r="L4027" s="123"/>
      <c r="M4027" s="98" t="s">
        <v>16118</v>
      </c>
      <c r="N4027" s="118"/>
    </row>
    <row r="4028" spans="1:14" x14ac:dyDescent="0.25">
      <c r="A4028" s="130">
        <v>89971758000180</v>
      </c>
      <c r="B4028" s="98" t="s">
        <v>13221</v>
      </c>
      <c r="C4028" s="123" t="s">
        <v>3812</v>
      </c>
      <c r="D4028" s="98" t="s">
        <v>13667</v>
      </c>
      <c r="E4028" s="98" t="s">
        <v>13668</v>
      </c>
      <c r="F4028" s="124">
        <v>11</v>
      </c>
      <c r="G4028" s="112">
        <v>43831</v>
      </c>
      <c r="H4028" s="98"/>
      <c r="I4028" s="123" t="str">
        <f t="shared" si="62"/>
        <v>NÃO</v>
      </c>
      <c r="J4028" s="123"/>
      <c r="K4028" s="123"/>
      <c r="L4028" s="123"/>
      <c r="M4028" s="98"/>
      <c r="N4028" s="118"/>
    </row>
    <row r="4029" spans="1:14" x14ac:dyDescent="0.25">
      <c r="A4029" s="130">
        <v>2391654000119</v>
      </c>
      <c r="B4029" s="98" t="s">
        <v>13222</v>
      </c>
      <c r="C4029" s="123" t="s">
        <v>901</v>
      </c>
      <c r="D4029" s="98" t="s">
        <v>13667</v>
      </c>
      <c r="E4029" s="98" t="s">
        <v>13668</v>
      </c>
      <c r="F4029" s="124">
        <v>11</v>
      </c>
      <c r="G4029" s="112">
        <v>41331</v>
      </c>
      <c r="H4029" s="98"/>
      <c r="I4029" s="123" t="str">
        <f t="shared" si="62"/>
        <v>NÃO</v>
      </c>
      <c r="J4029" s="123"/>
      <c r="K4029" s="123"/>
      <c r="L4029" s="123"/>
      <c r="M4029" s="98" t="s">
        <v>14348</v>
      </c>
      <c r="N4029" s="118"/>
    </row>
    <row r="4030" spans="1:14" x14ac:dyDescent="0.25">
      <c r="A4030" s="130">
        <v>22855167000177</v>
      </c>
      <c r="B4030" s="98" t="s">
        <v>13223</v>
      </c>
      <c r="C4030" s="123" t="s">
        <v>3747</v>
      </c>
      <c r="D4030" s="98" t="s">
        <v>13667</v>
      </c>
      <c r="E4030" s="98" t="s">
        <v>13668</v>
      </c>
      <c r="F4030" s="124">
        <v>11</v>
      </c>
      <c r="G4030" s="112">
        <v>42356</v>
      </c>
      <c r="H4030" s="98"/>
      <c r="I4030" s="123" t="str">
        <f t="shared" si="62"/>
        <v>NÃO</v>
      </c>
      <c r="J4030" s="123"/>
      <c r="K4030" s="123"/>
      <c r="L4030" s="123"/>
      <c r="M4030" s="98" t="s">
        <v>16168</v>
      </c>
      <c r="N4030" s="118"/>
    </row>
    <row r="4031" spans="1:14" x14ac:dyDescent="0.25">
      <c r="A4031" s="130">
        <v>24862864000180</v>
      </c>
      <c r="B4031" s="98" t="s">
        <v>13224</v>
      </c>
      <c r="C4031" s="123" t="s">
        <v>901</v>
      </c>
      <c r="D4031" s="98" t="s">
        <v>13667</v>
      </c>
      <c r="E4031" s="98" t="s">
        <v>13668</v>
      </c>
      <c r="F4031" s="124">
        <v>11</v>
      </c>
      <c r="G4031" s="112">
        <v>43291</v>
      </c>
      <c r="H4031" s="98"/>
      <c r="I4031" s="123" t="str">
        <f t="shared" si="62"/>
        <v>NÃO</v>
      </c>
      <c r="J4031" s="123"/>
      <c r="K4031" s="123"/>
      <c r="L4031" s="123"/>
      <c r="M4031" s="98" t="s">
        <v>14351</v>
      </c>
      <c r="N4031" s="118"/>
    </row>
    <row r="4032" spans="1:14" x14ac:dyDescent="0.25">
      <c r="A4032" s="130">
        <v>12364881000109</v>
      </c>
      <c r="B4032" s="98" t="s">
        <v>13225</v>
      </c>
      <c r="C4032" s="123" t="s">
        <v>29</v>
      </c>
      <c r="D4032" s="98" t="s">
        <v>13667</v>
      </c>
      <c r="E4032" s="98" t="s">
        <v>13668</v>
      </c>
      <c r="F4032" s="124">
        <v>11</v>
      </c>
      <c r="G4032" s="112">
        <v>41536</v>
      </c>
      <c r="H4032" s="98"/>
      <c r="I4032" s="123" t="str">
        <f t="shared" si="62"/>
        <v>NÃO</v>
      </c>
      <c r="J4032" s="123"/>
      <c r="K4032" s="123"/>
      <c r="L4032" s="123"/>
      <c r="M4032" s="98" t="s">
        <v>13797</v>
      </c>
      <c r="N4032" s="118"/>
    </row>
    <row r="4033" spans="1:14" x14ac:dyDescent="0.25">
      <c r="A4033" s="130">
        <v>87612966000168</v>
      </c>
      <c r="B4033" s="98" t="s">
        <v>13226</v>
      </c>
      <c r="C4033" s="123" t="s">
        <v>3812</v>
      </c>
      <c r="D4033" s="98" t="s">
        <v>13667</v>
      </c>
      <c r="E4033" s="98" t="s">
        <v>13668</v>
      </c>
      <c r="F4033" s="124">
        <v>14</v>
      </c>
      <c r="G4033" s="112">
        <v>44027</v>
      </c>
      <c r="H4033" s="98"/>
      <c r="I4033" s="123" t="str">
        <f t="shared" si="62"/>
        <v>SIM</v>
      </c>
      <c r="J4033" s="123"/>
      <c r="K4033" s="123"/>
      <c r="L4033" s="123"/>
      <c r="M4033" s="98"/>
      <c r="N4033" s="118"/>
    </row>
    <row r="4034" spans="1:14" x14ac:dyDescent="0.25">
      <c r="A4034" s="130">
        <v>1616670000108</v>
      </c>
      <c r="B4034" s="98" t="s">
        <v>13227</v>
      </c>
      <c r="C4034" s="123" t="s">
        <v>901</v>
      </c>
      <c r="D4034" s="98" t="s">
        <v>13667</v>
      </c>
      <c r="E4034" s="98" t="s">
        <v>13668</v>
      </c>
      <c r="F4034" s="124">
        <v>11</v>
      </c>
      <c r="G4034" s="112">
        <v>41437</v>
      </c>
      <c r="H4034" s="98"/>
      <c r="I4034" s="123" t="str">
        <f t="shared" si="62"/>
        <v>NÃO</v>
      </c>
      <c r="J4034" s="123"/>
      <c r="K4034" s="123"/>
      <c r="L4034" s="123"/>
      <c r="M4034" s="98" t="s">
        <v>14353</v>
      </c>
      <c r="N4034" s="118"/>
    </row>
    <row r="4035" spans="1:14" x14ac:dyDescent="0.25">
      <c r="A4035" s="130">
        <v>46395000000139</v>
      </c>
      <c r="B4035" s="98" t="s">
        <v>13228</v>
      </c>
      <c r="C4035" s="123" t="s">
        <v>4626</v>
      </c>
      <c r="D4035" s="98" t="s">
        <v>13667</v>
      </c>
      <c r="E4035" s="98" t="s">
        <v>13668</v>
      </c>
      <c r="F4035" s="124">
        <v>14</v>
      </c>
      <c r="G4035" s="112">
        <v>43552</v>
      </c>
      <c r="H4035" s="98"/>
      <c r="I4035" s="123" t="str">
        <f t="shared" ref="I4035:I4098" si="63">IFERROR(IF(OR(E4035="Ativos", E4035="Aposentados",E4035="Pensionistas"),IF(F4035&gt;=14,"SIM","NÃO"),""),"")</f>
        <v>SIM</v>
      </c>
      <c r="J4035" s="123"/>
      <c r="K4035" s="123"/>
      <c r="L4035" s="123"/>
      <c r="M4035" s="98"/>
      <c r="N4035" s="118"/>
    </row>
    <row r="4036" spans="1:14" x14ac:dyDescent="0.25">
      <c r="A4036" s="130">
        <v>87613642000144</v>
      </c>
      <c r="B4036" s="98" t="s">
        <v>13229</v>
      </c>
      <c r="C4036" s="123" t="s">
        <v>3812</v>
      </c>
      <c r="D4036" s="98" t="s">
        <v>13667</v>
      </c>
      <c r="E4036" s="98" t="s">
        <v>13668</v>
      </c>
      <c r="F4036" s="124">
        <v>11</v>
      </c>
      <c r="G4036" s="112">
        <v>38349</v>
      </c>
      <c r="H4036" s="98"/>
      <c r="I4036" s="123" t="str">
        <f t="shared" si="63"/>
        <v>NÃO</v>
      </c>
      <c r="J4036" s="123"/>
      <c r="K4036" s="123"/>
      <c r="L4036" s="123"/>
      <c r="M4036" s="98"/>
      <c r="N4036" s="118"/>
    </row>
    <row r="4037" spans="1:14" x14ac:dyDescent="0.25">
      <c r="A4037" s="130">
        <v>8079774000161</v>
      </c>
      <c r="B4037" s="98" t="s">
        <v>13230</v>
      </c>
      <c r="C4037" s="123" t="s">
        <v>3601</v>
      </c>
      <c r="D4037" s="98" t="s">
        <v>13667</v>
      </c>
      <c r="E4037" s="98" t="s">
        <v>13668</v>
      </c>
      <c r="F4037" s="124">
        <v>11</v>
      </c>
      <c r="G4037" s="112">
        <v>41907</v>
      </c>
      <c r="H4037" s="98"/>
      <c r="I4037" s="123" t="str">
        <f t="shared" si="63"/>
        <v>NÃO</v>
      </c>
      <c r="J4037" s="123"/>
      <c r="K4037" s="123"/>
      <c r="L4037" s="123"/>
      <c r="M4037" s="98" t="s">
        <v>16120</v>
      </c>
      <c r="N4037" s="118"/>
    </row>
    <row r="4038" spans="1:14" x14ac:dyDescent="0.25">
      <c r="A4038" s="130">
        <v>28909604000174</v>
      </c>
      <c r="B4038" s="98" t="s">
        <v>13231</v>
      </c>
      <c r="C4038" s="123" t="s">
        <v>3513</v>
      </c>
      <c r="D4038" s="98" t="s">
        <v>13667</v>
      </c>
      <c r="E4038" s="98" t="s">
        <v>13668</v>
      </c>
      <c r="F4038" s="124">
        <v>11</v>
      </c>
      <c r="G4038" s="112">
        <v>39773</v>
      </c>
      <c r="H4038" s="98"/>
      <c r="I4038" s="123" t="str">
        <f t="shared" si="63"/>
        <v>NÃO</v>
      </c>
      <c r="J4038" s="123"/>
      <c r="K4038" s="123"/>
      <c r="L4038" s="123"/>
      <c r="M4038" s="98"/>
      <c r="N4038" s="118"/>
    </row>
    <row r="4039" spans="1:14" x14ac:dyDescent="0.25">
      <c r="A4039" s="130">
        <v>93235968000188</v>
      </c>
      <c r="B4039" s="98" t="s">
        <v>13232</v>
      </c>
      <c r="C4039" s="123" t="s">
        <v>3812</v>
      </c>
      <c r="D4039" s="98" t="s">
        <v>13667</v>
      </c>
      <c r="E4039" s="98" t="s">
        <v>13668</v>
      </c>
      <c r="F4039" s="124">
        <v>11</v>
      </c>
      <c r="G4039" s="112">
        <v>38777</v>
      </c>
      <c r="H4039" s="98"/>
      <c r="I4039" s="123" t="str">
        <f t="shared" si="63"/>
        <v>NÃO</v>
      </c>
      <c r="J4039" s="123"/>
      <c r="K4039" s="123"/>
      <c r="L4039" s="123"/>
      <c r="M4039" s="98"/>
      <c r="N4039" s="118"/>
    </row>
    <row r="4040" spans="1:14" x14ac:dyDescent="0.25">
      <c r="A4040" s="130">
        <v>1613101000109</v>
      </c>
      <c r="B4040" s="98" t="s">
        <v>13233</v>
      </c>
      <c r="C4040" s="123" t="s">
        <v>4289</v>
      </c>
      <c r="D4040" s="98" t="s">
        <v>13667</v>
      </c>
      <c r="E4040" s="98" t="s">
        <v>13668</v>
      </c>
      <c r="F4040" s="124">
        <v>11</v>
      </c>
      <c r="G4040" s="112">
        <v>38427</v>
      </c>
      <c r="H4040" s="98"/>
      <c r="I4040" s="123" t="str">
        <f t="shared" si="63"/>
        <v>NÃO</v>
      </c>
      <c r="J4040" s="123"/>
      <c r="K4040" s="123"/>
      <c r="L4040" s="123"/>
      <c r="M4040" s="98"/>
      <c r="N4040" s="118"/>
    </row>
    <row r="4041" spans="1:14" x14ac:dyDescent="0.25">
      <c r="A4041" s="130">
        <v>93592715000161</v>
      </c>
      <c r="B4041" s="98" t="s">
        <v>13234</v>
      </c>
      <c r="C4041" s="123" t="s">
        <v>3812</v>
      </c>
      <c r="D4041" s="98" t="s">
        <v>13667</v>
      </c>
      <c r="E4041" s="98" t="s">
        <v>13668</v>
      </c>
      <c r="F4041" s="124">
        <v>11</v>
      </c>
      <c r="G4041" s="112">
        <v>40401</v>
      </c>
      <c r="H4041" s="98"/>
      <c r="I4041" s="123" t="str">
        <f t="shared" si="63"/>
        <v>NÃO</v>
      </c>
      <c r="J4041" s="123"/>
      <c r="K4041" s="123"/>
      <c r="L4041" s="123"/>
      <c r="M4041" s="98" t="s">
        <v>13703</v>
      </c>
      <c r="N4041" s="118"/>
    </row>
    <row r="4042" spans="1:14" x14ac:dyDescent="0.25">
      <c r="A4042" s="130">
        <v>76975259000110</v>
      </c>
      <c r="B4042" s="98" t="s">
        <v>13235</v>
      </c>
      <c r="C4042" s="123" t="s">
        <v>3143</v>
      </c>
      <c r="D4042" s="98" t="s">
        <v>13667</v>
      </c>
      <c r="E4042" s="98" t="s">
        <v>13668</v>
      </c>
      <c r="F4042" s="124">
        <v>11</v>
      </c>
      <c r="G4042" s="112">
        <v>42643</v>
      </c>
      <c r="H4042" s="98"/>
      <c r="I4042" s="123" t="str">
        <f t="shared" si="63"/>
        <v>NÃO</v>
      </c>
      <c r="J4042" s="123"/>
      <c r="K4042" s="123"/>
      <c r="L4042" s="123"/>
      <c r="M4042" s="98"/>
      <c r="N4042" s="118"/>
    </row>
    <row r="4043" spans="1:14" x14ac:dyDescent="0.25">
      <c r="A4043" s="130">
        <v>87489910000168</v>
      </c>
      <c r="B4043" s="98" t="s">
        <v>13236</v>
      </c>
      <c r="C4043" s="123" t="s">
        <v>3812</v>
      </c>
      <c r="D4043" s="98" t="s">
        <v>13667</v>
      </c>
      <c r="E4043" s="98" t="s">
        <v>13668</v>
      </c>
      <c r="F4043" s="124">
        <v>14</v>
      </c>
      <c r="G4043" s="112">
        <v>44029</v>
      </c>
      <c r="H4043" s="98"/>
      <c r="I4043" s="123" t="str">
        <f t="shared" si="63"/>
        <v>SIM</v>
      </c>
      <c r="J4043" s="123"/>
      <c r="K4043" s="123"/>
      <c r="L4043" s="123"/>
      <c r="M4043" s="98"/>
      <c r="N4043" s="118"/>
    </row>
    <row r="4044" spans="1:14" x14ac:dyDescent="0.25">
      <c r="A4044" s="130">
        <v>1577844000162</v>
      </c>
      <c r="B4044" s="98" t="s">
        <v>13237</v>
      </c>
      <c r="C4044" s="123" t="s">
        <v>1142</v>
      </c>
      <c r="D4044" s="98" t="s">
        <v>13667</v>
      </c>
      <c r="E4044" s="98" t="s">
        <v>13668</v>
      </c>
      <c r="F4044" s="124">
        <v>11</v>
      </c>
      <c r="G4044" s="112">
        <v>43250</v>
      </c>
      <c r="H4044" s="98"/>
      <c r="I4044" s="123" t="str">
        <f t="shared" si="63"/>
        <v>NÃO</v>
      </c>
      <c r="J4044" s="123"/>
      <c r="K4044" s="123"/>
      <c r="L4044" s="123"/>
      <c r="M4044" s="98"/>
      <c r="N4044" s="118"/>
    </row>
    <row r="4045" spans="1:14" x14ac:dyDescent="0.25">
      <c r="A4045" s="130">
        <v>24891418000102</v>
      </c>
      <c r="B4045" s="98" t="s">
        <v>13238</v>
      </c>
      <c r="C4045" s="123" t="s">
        <v>1356</v>
      </c>
      <c r="D4045" s="98" t="s">
        <v>13667</v>
      </c>
      <c r="E4045" s="98" t="s">
        <v>13668</v>
      </c>
      <c r="F4045" s="124">
        <v>11</v>
      </c>
      <c r="G4045" s="112">
        <v>38493</v>
      </c>
      <c r="H4045" s="98"/>
      <c r="I4045" s="123" t="str">
        <f t="shared" si="63"/>
        <v>NÃO</v>
      </c>
      <c r="J4045" s="123"/>
      <c r="K4045" s="123"/>
      <c r="L4045" s="123"/>
      <c r="M4045" s="98" t="s">
        <v>14788</v>
      </c>
      <c r="N4045" s="118"/>
    </row>
    <row r="4046" spans="1:14" x14ac:dyDescent="0.25">
      <c r="A4046" s="130">
        <v>70946009000175</v>
      </c>
      <c r="B4046" s="98" t="s">
        <v>13239</v>
      </c>
      <c r="C4046" s="123" t="s">
        <v>4626</v>
      </c>
      <c r="D4046" s="98" t="s">
        <v>13667</v>
      </c>
      <c r="E4046" s="98" t="s">
        <v>13668</v>
      </c>
      <c r="F4046" s="124">
        <v>11</v>
      </c>
      <c r="G4046" s="112">
        <v>38432</v>
      </c>
      <c r="H4046" s="98"/>
      <c r="I4046" s="123" t="str">
        <f t="shared" si="63"/>
        <v>NÃO</v>
      </c>
      <c r="J4046" s="123"/>
      <c r="K4046" s="123"/>
      <c r="L4046" s="123"/>
      <c r="M4046" s="98"/>
      <c r="N4046" s="118"/>
    </row>
    <row r="4047" spans="1:14" x14ac:dyDescent="0.25">
      <c r="A4047" s="130">
        <v>12247631000199</v>
      </c>
      <c r="B4047" s="98" t="s">
        <v>13240</v>
      </c>
      <c r="C4047" s="123" t="s">
        <v>29</v>
      </c>
      <c r="D4047" s="98" t="s">
        <v>13667</v>
      </c>
      <c r="E4047" s="98" t="s">
        <v>13668</v>
      </c>
      <c r="F4047" s="124">
        <v>11</v>
      </c>
      <c r="G4047" s="112">
        <v>38565</v>
      </c>
      <c r="H4047" s="98"/>
      <c r="I4047" s="123" t="str">
        <f t="shared" si="63"/>
        <v>NÃO</v>
      </c>
      <c r="J4047" s="123"/>
      <c r="K4047" s="123"/>
      <c r="L4047" s="123"/>
      <c r="M4047" s="98" t="s">
        <v>13800</v>
      </c>
      <c r="N4047" s="118"/>
    </row>
    <row r="4048" spans="1:14" x14ac:dyDescent="0.25">
      <c r="A4048" s="130">
        <v>46482832000192</v>
      </c>
      <c r="B4048" s="98" t="s">
        <v>13241</v>
      </c>
      <c r="C4048" s="123" t="s">
        <v>4626</v>
      </c>
      <c r="D4048" s="98" t="s">
        <v>13667</v>
      </c>
      <c r="E4048" s="98" t="s">
        <v>13668</v>
      </c>
      <c r="F4048" s="124">
        <v>14</v>
      </c>
      <c r="G4048" s="112">
        <v>44136</v>
      </c>
      <c r="H4048" s="98"/>
      <c r="I4048" s="123" t="str">
        <f t="shared" si="63"/>
        <v>SIM</v>
      </c>
      <c r="J4048" s="123"/>
      <c r="K4048" s="123"/>
      <c r="L4048" s="123"/>
      <c r="M4048" s="98"/>
      <c r="N4048" s="118"/>
    </row>
    <row r="4049" spans="1:14" x14ac:dyDescent="0.25">
      <c r="A4049" s="130">
        <v>5105143000181</v>
      </c>
      <c r="B4049" s="98" t="s">
        <v>13242</v>
      </c>
      <c r="C4049" s="123" t="s">
        <v>2413</v>
      </c>
      <c r="D4049" s="98" t="s">
        <v>13667</v>
      </c>
      <c r="E4049" s="98" t="s">
        <v>13668</v>
      </c>
      <c r="F4049" s="124">
        <v>11</v>
      </c>
      <c r="G4049" s="112">
        <v>39392</v>
      </c>
      <c r="H4049" s="98"/>
      <c r="I4049" s="123" t="str">
        <f t="shared" si="63"/>
        <v>NÃO</v>
      </c>
      <c r="J4049" s="123"/>
      <c r="K4049" s="123"/>
      <c r="L4049" s="123"/>
      <c r="M4049" s="98" t="s">
        <v>15109</v>
      </c>
      <c r="N4049" s="118"/>
    </row>
    <row r="4050" spans="1:14" x14ac:dyDescent="0.25">
      <c r="A4050" s="130">
        <v>8742439000100</v>
      </c>
      <c r="B4050" s="98" t="s">
        <v>13243</v>
      </c>
      <c r="C4050" s="123" t="s">
        <v>2554</v>
      </c>
      <c r="D4050" s="98" t="s">
        <v>13667</v>
      </c>
      <c r="E4050" s="98" t="s">
        <v>13668</v>
      </c>
      <c r="F4050" s="124">
        <v>11</v>
      </c>
      <c r="G4050" s="112">
        <v>38626</v>
      </c>
      <c r="H4050" s="98"/>
      <c r="I4050" s="123" t="str">
        <f t="shared" si="63"/>
        <v>NÃO</v>
      </c>
      <c r="J4050" s="123"/>
      <c r="K4050" s="123"/>
      <c r="L4050" s="123"/>
      <c r="M4050" s="98"/>
      <c r="N4050" s="118"/>
    </row>
    <row r="4051" spans="1:14" x14ac:dyDescent="0.25">
      <c r="A4051" s="130">
        <v>28645786000113</v>
      </c>
      <c r="B4051" s="98" t="s">
        <v>13244</v>
      </c>
      <c r="C4051" s="123" t="s">
        <v>3513</v>
      </c>
      <c r="D4051" s="98" t="s">
        <v>13667</v>
      </c>
      <c r="E4051" s="98" t="s">
        <v>13668</v>
      </c>
      <c r="F4051" s="124">
        <v>11</v>
      </c>
      <c r="G4051" s="112">
        <v>41454</v>
      </c>
      <c r="H4051" s="98"/>
      <c r="I4051" s="123" t="str">
        <f t="shared" si="63"/>
        <v>NÃO</v>
      </c>
      <c r="J4051" s="123"/>
      <c r="K4051" s="123"/>
      <c r="L4051" s="123"/>
      <c r="M4051" s="98" t="s">
        <v>16033</v>
      </c>
      <c r="N4051" s="118"/>
    </row>
    <row r="4052" spans="1:14" x14ac:dyDescent="0.25">
      <c r="A4052" s="130">
        <v>88370879000104</v>
      </c>
      <c r="B4052" s="98" t="s">
        <v>13245</v>
      </c>
      <c r="C4052" s="123" t="s">
        <v>3812</v>
      </c>
      <c r="D4052" s="98" t="s">
        <v>13667</v>
      </c>
      <c r="E4052" s="98" t="s">
        <v>13668</v>
      </c>
      <c r="F4052" s="124">
        <v>14</v>
      </c>
      <c r="G4052" s="112">
        <v>44136</v>
      </c>
      <c r="H4052" s="98"/>
      <c r="I4052" s="123" t="str">
        <f t="shared" si="63"/>
        <v>SIM</v>
      </c>
      <c r="J4052" s="123"/>
      <c r="K4052" s="123"/>
      <c r="L4052" s="123"/>
      <c r="M4052" s="98"/>
      <c r="N4052" s="118"/>
    </row>
    <row r="4053" spans="1:14" x14ac:dyDescent="0.25">
      <c r="A4053" s="130">
        <v>18308734000106</v>
      </c>
      <c r="B4053" s="98" t="s">
        <v>13246</v>
      </c>
      <c r="C4053" s="123" t="s">
        <v>1356</v>
      </c>
      <c r="D4053" s="98" t="s">
        <v>13667</v>
      </c>
      <c r="E4053" s="98" t="s">
        <v>13668</v>
      </c>
      <c r="F4053" s="124">
        <v>11</v>
      </c>
      <c r="G4053" s="112">
        <v>42006</v>
      </c>
      <c r="H4053" s="98"/>
      <c r="I4053" s="123" t="str">
        <f t="shared" si="63"/>
        <v>NÃO</v>
      </c>
      <c r="J4053" s="123"/>
      <c r="K4053" s="123"/>
      <c r="L4053" s="123"/>
      <c r="M4053" s="98" t="s">
        <v>14790</v>
      </c>
      <c r="N4053" s="118"/>
    </row>
    <row r="4054" spans="1:14" x14ac:dyDescent="0.25">
      <c r="A4054" s="130">
        <v>18241349000180</v>
      </c>
      <c r="B4054" s="98" t="s">
        <v>13247</v>
      </c>
      <c r="C4054" s="123" t="s">
        <v>1356</v>
      </c>
      <c r="D4054" s="98" t="s">
        <v>13667</v>
      </c>
      <c r="E4054" s="98" t="s">
        <v>13668</v>
      </c>
      <c r="F4054" s="124">
        <v>11</v>
      </c>
      <c r="G4054" s="112">
        <v>38417</v>
      </c>
      <c r="H4054" s="98"/>
      <c r="I4054" s="123" t="str">
        <f t="shared" si="63"/>
        <v>NÃO</v>
      </c>
      <c r="J4054" s="123"/>
      <c r="K4054" s="123"/>
      <c r="L4054" s="123"/>
      <c r="M4054" s="98"/>
      <c r="N4054" s="118"/>
    </row>
    <row r="4055" spans="1:14" x14ac:dyDescent="0.25">
      <c r="A4055" s="130">
        <v>97229181000164</v>
      </c>
      <c r="B4055" s="98" t="s">
        <v>13248</v>
      </c>
      <c r="C4055" s="123" t="s">
        <v>3812</v>
      </c>
      <c r="D4055" s="98" t="s">
        <v>13667</v>
      </c>
      <c r="E4055" s="98" t="s">
        <v>13668</v>
      </c>
      <c r="F4055" s="124">
        <v>14</v>
      </c>
      <c r="G4055" s="112">
        <v>44136</v>
      </c>
      <c r="H4055" s="98"/>
      <c r="I4055" s="123" t="str">
        <f t="shared" si="63"/>
        <v>SIM</v>
      </c>
      <c r="J4055" s="123"/>
      <c r="K4055" s="123"/>
      <c r="L4055" s="123"/>
      <c r="M4055" s="98"/>
      <c r="N4055" s="118"/>
    </row>
    <row r="4056" spans="1:14" x14ac:dyDescent="0.25">
      <c r="A4056" s="130">
        <v>75381178000129</v>
      </c>
      <c r="B4056" s="98" t="s">
        <v>13249</v>
      </c>
      <c r="C4056" s="123" t="s">
        <v>3143</v>
      </c>
      <c r="D4056" s="98" t="s">
        <v>13667</v>
      </c>
      <c r="E4056" s="98" t="s">
        <v>13668</v>
      </c>
      <c r="F4056" s="124">
        <v>11</v>
      </c>
      <c r="G4056" s="112">
        <v>40502</v>
      </c>
      <c r="H4056" s="98"/>
      <c r="I4056" s="123" t="str">
        <f t="shared" si="63"/>
        <v>NÃO</v>
      </c>
      <c r="J4056" s="123"/>
      <c r="K4056" s="123"/>
      <c r="L4056" s="123"/>
      <c r="M4056" s="98" t="s">
        <v>13534</v>
      </c>
      <c r="N4056" s="118"/>
    </row>
    <row r="4057" spans="1:14" x14ac:dyDescent="0.25">
      <c r="A4057" s="130">
        <v>8080210000149</v>
      </c>
      <c r="B4057" s="98" t="s">
        <v>13250</v>
      </c>
      <c r="C4057" s="123" t="s">
        <v>3601</v>
      </c>
      <c r="D4057" s="98" t="s">
        <v>13667</v>
      </c>
      <c r="E4057" s="98" t="s">
        <v>13668</v>
      </c>
      <c r="F4057" s="124">
        <v>14</v>
      </c>
      <c r="G4057" s="112">
        <v>44075</v>
      </c>
      <c r="H4057" s="98"/>
      <c r="I4057" s="123" t="str">
        <f t="shared" si="63"/>
        <v>SIM</v>
      </c>
      <c r="J4057" s="123"/>
      <c r="K4057" s="123"/>
      <c r="L4057" s="123"/>
      <c r="M4057" s="98"/>
      <c r="N4057" s="118"/>
    </row>
    <row r="4058" spans="1:14" x14ac:dyDescent="0.25">
      <c r="A4058" s="130">
        <v>92902055000105</v>
      </c>
      <c r="B4058" s="98" t="s">
        <v>13251</v>
      </c>
      <c r="C4058" s="123" t="s">
        <v>3812</v>
      </c>
      <c r="D4058" s="98" t="s">
        <v>13667</v>
      </c>
      <c r="E4058" s="98" t="s">
        <v>13668</v>
      </c>
      <c r="F4058" s="124">
        <v>14</v>
      </c>
      <c r="G4058" s="112">
        <v>43956</v>
      </c>
      <c r="H4058" s="98"/>
      <c r="I4058" s="123" t="str">
        <f t="shared" si="63"/>
        <v>SIM</v>
      </c>
      <c r="J4058" s="123"/>
      <c r="K4058" s="123"/>
      <c r="L4058" s="123"/>
      <c r="M4058" s="98"/>
      <c r="N4058" s="118"/>
    </row>
    <row r="4059" spans="1:14" x14ac:dyDescent="0.25">
      <c r="A4059" s="130">
        <v>94442241000134</v>
      </c>
      <c r="B4059" s="98" t="s">
        <v>13252</v>
      </c>
      <c r="C4059" s="123" t="s">
        <v>3812</v>
      </c>
      <c r="D4059" s="98" t="s">
        <v>13667</v>
      </c>
      <c r="E4059" s="98" t="s">
        <v>13668</v>
      </c>
      <c r="F4059" s="124">
        <v>14</v>
      </c>
      <c r="G4059" s="112">
        <v>43922</v>
      </c>
      <c r="H4059" s="98"/>
      <c r="I4059" s="123" t="str">
        <f t="shared" si="63"/>
        <v>SIM</v>
      </c>
      <c r="J4059" s="123"/>
      <c r="K4059" s="123"/>
      <c r="L4059" s="123"/>
      <c r="M4059" s="98"/>
      <c r="N4059" s="118"/>
    </row>
    <row r="4060" spans="1:14" x14ac:dyDescent="0.25">
      <c r="A4060" s="130">
        <v>91984492000152</v>
      </c>
      <c r="B4060" s="98" t="s">
        <v>13253</v>
      </c>
      <c r="C4060" s="123" t="s">
        <v>3812</v>
      </c>
      <c r="D4060" s="98" t="s">
        <v>13667</v>
      </c>
      <c r="E4060" s="98" t="s">
        <v>13668</v>
      </c>
      <c r="F4060" s="124">
        <v>11</v>
      </c>
      <c r="G4060" s="112">
        <v>40875</v>
      </c>
      <c r="H4060" s="98"/>
      <c r="I4060" s="123" t="str">
        <f t="shared" si="63"/>
        <v>NÃO</v>
      </c>
      <c r="J4060" s="123"/>
      <c r="K4060" s="123"/>
      <c r="L4060" s="123"/>
      <c r="M4060" s="98" t="s">
        <v>16516</v>
      </c>
      <c r="N4060" s="118"/>
    </row>
    <row r="4061" spans="1:14" x14ac:dyDescent="0.25">
      <c r="A4061" s="130">
        <v>8308470000129</v>
      </c>
      <c r="B4061" s="98" t="s">
        <v>13254</v>
      </c>
      <c r="C4061" s="123" t="s">
        <v>3601</v>
      </c>
      <c r="D4061" s="98" t="s">
        <v>13667</v>
      </c>
      <c r="E4061" s="98" t="s">
        <v>13668</v>
      </c>
      <c r="F4061" s="124">
        <v>11</v>
      </c>
      <c r="G4061" s="112">
        <v>42705</v>
      </c>
      <c r="H4061" s="98"/>
      <c r="I4061" s="123" t="str">
        <f t="shared" si="63"/>
        <v>NÃO</v>
      </c>
      <c r="J4061" s="123"/>
      <c r="K4061" s="123"/>
      <c r="L4061" s="123"/>
      <c r="M4061" s="98" t="s">
        <v>16124</v>
      </c>
      <c r="N4061" s="118"/>
    </row>
    <row r="4062" spans="1:14" x14ac:dyDescent="0.25">
      <c r="A4062" s="130">
        <v>46177523000109</v>
      </c>
      <c r="B4062" s="98" t="s">
        <v>13255</v>
      </c>
      <c r="C4062" s="123" t="s">
        <v>4626</v>
      </c>
      <c r="D4062" s="98" t="s">
        <v>13667</v>
      </c>
      <c r="E4062" s="98" t="s">
        <v>13668</v>
      </c>
      <c r="F4062" s="124">
        <v>14</v>
      </c>
      <c r="G4062" s="112">
        <v>44136</v>
      </c>
      <c r="H4062" s="98"/>
      <c r="I4062" s="123" t="str">
        <f t="shared" si="63"/>
        <v>SIM</v>
      </c>
      <c r="J4062" s="123"/>
      <c r="K4062" s="123"/>
      <c r="L4062" s="123"/>
      <c r="M4062" s="98"/>
      <c r="N4062" s="118"/>
    </row>
    <row r="4063" spans="1:14" x14ac:dyDescent="0.25">
      <c r="A4063" s="130">
        <v>87572079000103</v>
      </c>
      <c r="B4063" s="98" t="s">
        <v>13256</v>
      </c>
      <c r="C4063" s="123" t="s">
        <v>3812</v>
      </c>
      <c r="D4063" s="98" t="s">
        <v>13667</v>
      </c>
      <c r="E4063" s="98" t="s">
        <v>13668</v>
      </c>
      <c r="F4063" s="124">
        <v>14</v>
      </c>
      <c r="G4063" s="112">
        <v>44136</v>
      </c>
      <c r="H4063" s="98"/>
      <c r="I4063" s="123" t="str">
        <f t="shared" si="63"/>
        <v>SIM</v>
      </c>
      <c r="J4063" s="123"/>
      <c r="K4063" s="123"/>
      <c r="L4063" s="123"/>
      <c r="M4063" s="98"/>
      <c r="N4063" s="118"/>
    </row>
    <row r="4064" spans="1:14" x14ac:dyDescent="0.25">
      <c r="A4064" s="130">
        <v>11361896000150</v>
      </c>
      <c r="B4064" s="98" t="s">
        <v>13257</v>
      </c>
      <c r="C4064" s="123" t="s">
        <v>2758</v>
      </c>
      <c r="D4064" s="98" t="s">
        <v>13667</v>
      </c>
      <c r="E4064" s="98" t="s">
        <v>13668</v>
      </c>
      <c r="F4064" s="124">
        <v>11</v>
      </c>
      <c r="G4064" s="112">
        <v>38824</v>
      </c>
      <c r="H4064" s="98"/>
      <c r="I4064" s="123" t="str">
        <f t="shared" si="63"/>
        <v>NÃO</v>
      </c>
      <c r="J4064" s="123"/>
      <c r="K4064" s="123"/>
      <c r="L4064" s="123"/>
      <c r="M4064" s="98" t="s">
        <v>15507</v>
      </c>
      <c r="N4064" s="118"/>
    </row>
    <row r="4065" spans="1:14" x14ac:dyDescent="0.25">
      <c r="A4065" s="130">
        <v>8917080000156</v>
      </c>
      <c r="B4065" s="98" t="s">
        <v>13258</v>
      </c>
      <c r="C4065" s="123" t="s">
        <v>2554</v>
      </c>
      <c r="D4065" s="98" t="s">
        <v>13667</v>
      </c>
      <c r="E4065" s="98" t="s">
        <v>13668</v>
      </c>
      <c r="F4065" s="124">
        <v>11</v>
      </c>
      <c r="G4065" s="112">
        <v>41022</v>
      </c>
      <c r="H4065" s="98"/>
      <c r="I4065" s="123" t="str">
        <f t="shared" si="63"/>
        <v>NÃO</v>
      </c>
      <c r="J4065" s="123"/>
      <c r="K4065" s="123"/>
      <c r="L4065" s="123"/>
      <c r="M4065" s="98" t="s">
        <v>15225</v>
      </c>
      <c r="N4065" s="118"/>
    </row>
    <row r="4066" spans="1:14" x14ac:dyDescent="0.25">
      <c r="A4066" s="130">
        <v>13696257000171</v>
      </c>
      <c r="B4066" s="98" t="s">
        <v>13259</v>
      </c>
      <c r="C4066" s="123" t="s">
        <v>215</v>
      </c>
      <c r="D4066" s="98" t="s">
        <v>13667</v>
      </c>
      <c r="E4066" s="98" t="s">
        <v>13668</v>
      </c>
      <c r="F4066" s="124">
        <v>11</v>
      </c>
      <c r="G4066" s="112">
        <v>40529</v>
      </c>
      <c r="H4066" s="98"/>
      <c r="I4066" s="123" t="str">
        <f t="shared" si="63"/>
        <v>NÃO</v>
      </c>
      <c r="J4066" s="123"/>
      <c r="K4066" s="123"/>
      <c r="L4066" s="123"/>
      <c r="M4066" s="98"/>
      <c r="N4066" s="118"/>
    </row>
    <row r="4067" spans="1:14" x14ac:dyDescent="0.25">
      <c r="A4067" s="130">
        <v>87366159000102</v>
      </c>
      <c r="B4067" s="98" t="s">
        <v>13260</v>
      </c>
      <c r="C4067" s="123" t="s">
        <v>3812</v>
      </c>
      <c r="D4067" s="98" t="s">
        <v>13667</v>
      </c>
      <c r="E4067" s="98" t="s">
        <v>13668</v>
      </c>
      <c r="F4067" s="124">
        <v>14</v>
      </c>
      <c r="G4067" s="112">
        <v>44075</v>
      </c>
      <c r="H4067" s="98"/>
      <c r="I4067" s="123" t="str">
        <f t="shared" si="63"/>
        <v>SIM</v>
      </c>
      <c r="J4067" s="123"/>
      <c r="K4067" s="123"/>
      <c r="L4067" s="123"/>
      <c r="M4067" s="98"/>
      <c r="N4067" s="118"/>
    </row>
    <row r="4068" spans="1:14" x14ac:dyDescent="0.25">
      <c r="A4068" s="130">
        <v>29138393000186</v>
      </c>
      <c r="B4068" s="98" t="s">
        <v>13261</v>
      </c>
      <c r="C4068" s="123" t="s">
        <v>3513</v>
      </c>
      <c r="D4068" s="98" t="s">
        <v>13667</v>
      </c>
      <c r="E4068" s="98" t="s">
        <v>13668</v>
      </c>
      <c r="F4068" s="124">
        <v>11</v>
      </c>
      <c r="G4068" s="112">
        <v>42005</v>
      </c>
      <c r="H4068" s="98"/>
      <c r="I4068" s="123" t="str">
        <f t="shared" si="63"/>
        <v>NÃO</v>
      </c>
      <c r="J4068" s="123"/>
      <c r="K4068" s="123"/>
      <c r="L4068" s="123"/>
      <c r="M4068" s="98" t="s">
        <v>16035</v>
      </c>
      <c r="N4068" s="118"/>
    </row>
    <row r="4069" spans="1:14" x14ac:dyDescent="0.25">
      <c r="A4069" s="130">
        <v>88185020000125</v>
      </c>
      <c r="B4069" s="98" t="s">
        <v>13262</v>
      </c>
      <c r="C4069" s="123" t="s">
        <v>3812</v>
      </c>
      <c r="D4069" s="98" t="s">
        <v>13667</v>
      </c>
      <c r="E4069" s="98" t="s">
        <v>13668</v>
      </c>
      <c r="F4069" s="124">
        <v>11</v>
      </c>
      <c r="G4069" s="112">
        <v>43095</v>
      </c>
      <c r="H4069" s="98"/>
      <c r="I4069" s="123" t="str">
        <f t="shared" si="63"/>
        <v>NÃO</v>
      </c>
      <c r="J4069" s="123"/>
      <c r="K4069" s="123"/>
      <c r="L4069" s="123"/>
      <c r="M4069" s="98"/>
      <c r="N4069" s="118"/>
    </row>
    <row r="4070" spans="1:14" x14ac:dyDescent="0.25">
      <c r="A4070" s="130">
        <v>32147670000121</v>
      </c>
      <c r="B4070" s="98" t="s">
        <v>13263</v>
      </c>
      <c r="C4070" s="123" t="s">
        <v>3513</v>
      </c>
      <c r="D4070" s="98" t="s">
        <v>13667</v>
      </c>
      <c r="E4070" s="98" t="s">
        <v>13668</v>
      </c>
      <c r="F4070" s="124">
        <v>11</v>
      </c>
      <c r="G4070" s="112">
        <v>40998</v>
      </c>
      <c r="H4070" s="98"/>
      <c r="I4070" s="123" t="str">
        <f t="shared" si="63"/>
        <v>NÃO</v>
      </c>
      <c r="J4070" s="123"/>
      <c r="K4070" s="123"/>
      <c r="L4070" s="123"/>
      <c r="M4070" s="98"/>
      <c r="N4070" s="118"/>
    </row>
    <row r="4071" spans="1:14" x14ac:dyDescent="0.25">
      <c r="A4071" s="130">
        <v>78200482000110</v>
      </c>
      <c r="B4071" s="98" t="s">
        <v>13264</v>
      </c>
      <c r="C4071" s="123" t="s">
        <v>3143</v>
      </c>
      <c r="D4071" s="98" t="s">
        <v>13667</v>
      </c>
      <c r="E4071" s="98" t="s">
        <v>13668</v>
      </c>
      <c r="F4071" s="124">
        <v>11</v>
      </c>
      <c r="G4071" s="112">
        <v>40985</v>
      </c>
      <c r="H4071" s="98"/>
      <c r="I4071" s="123" t="str">
        <f t="shared" si="63"/>
        <v>NÃO</v>
      </c>
      <c r="J4071" s="123"/>
      <c r="K4071" s="123"/>
      <c r="L4071" s="123"/>
      <c r="M4071" s="98" t="s">
        <v>15900</v>
      </c>
      <c r="N4071" s="118"/>
    </row>
    <row r="4072" spans="1:14" x14ac:dyDescent="0.25">
      <c r="A4072" s="130">
        <v>97320030000117</v>
      </c>
      <c r="B4072" s="98" t="s">
        <v>13265</v>
      </c>
      <c r="C4072" s="123" t="s">
        <v>3812</v>
      </c>
      <c r="D4072" s="98" t="s">
        <v>13667</v>
      </c>
      <c r="E4072" s="98" t="s">
        <v>13668</v>
      </c>
      <c r="F4072" s="124">
        <v>11</v>
      </c>
      <c r="G4072" s="112">
        <v>42736</v>
      </c>
      <c r="H4072" s="98"/>
      <c r="I4072" s="123" t="str">
        <f t="shared" si="63"/>
        <v>NÃO</v>
      </c>
      <c r="J4072" s="123"/>
      <c r="K4072" s="123"/>
      <c r="L4072" s="123"/>
      <c r="M4072" s="98" t="s">
        <v>16520</v>
      </c>
      <c r="N4072" s="118"/>
    </row>
    <row r="4073" spans="1:14" x14ac:dyDescent="0.25">
      <c r="A4073" s="130">
        <v>1612509000158</v>
      </c>
      <c r="B4073" s="98" t="s">
        <v>13266</v>
      </c>
      <c r="C4073" s="123" t="s">
        <v>1356</v>
      </c>
      <c r="D4073" s="98" t="s">
        <v>13667</v>
      </c>
      <c r="E4073" s="98" t="s">
        <v>13668</v>
      </c>
      <c r="F4073" s="124">
        <v>14</v>
      </c>
      <c r="G4073" s="112">
        <v>44136</v>
      </c>
      <c r="H4073" s="98"/>
      <c r="I4073" s="123" t="str">
        <f t="shared" si="63"/>
        <v>SIM</v>
      </c>
      <c r="J4073" s="123"/>
      <c r="K4073" s="123"/>
      <c r="L4073" s="123"/>
      <c r="M4073" s="98"/>
      <c r="N4073" s="118"/>
    </row>
    <row r="4074" spans="1:14" x14ac:dyDescent="0.25">
      <c r="A4074" s="130">
        <v>52879780000195</v>
      </c>
      <c r="B4074" s="98" t="s">
        <v>13267</v>
      </c>
      <c r="C4074" s="123" t="s">
        <v>4626</v>
      </c>
      <c r="D4074" s="98" t="s">
        <v>13667</v>
      </c>
      <c r="E4074" s="98" t="s">
        <v>13668</v>
      </c>
      <c r="F4074" s="124">
        <v>11</v>
      </c>
      <c r="G4074" s="112">
        <v>43788</v>
      </c>
      <c r="H4074" s="98"/>
      <c r="I4074" s="123" t="str">
        <f t="shared" si="63"/>
        <v>NÃO</v>
      </c>
      <c r="J4074" s="123"/>
      <c r="K4074" s="123"/>
      <c r="L4074" s="123"/>
      <c r="M4074" s="98"/>
      <c r="N4074" s="118"/>
    </row>
    <row r="4075" spans="1:14" x14ac:dyDescent="0.25">
      <c r="A4075" s="130">
        <v>1612805000159</v>
      </c>
      <c r="B4075" s="98" t="s">
        <v>13268</v>
      </c>
      <c r="C4075" s="123" t="s">
        <v>2926</v>
      </c>
      <c r="D4075" s="98" t="s">
        <v>13667</v>
      </c>
      <c r="E4075" s="98" t="s">
        <v>13668</v>
      </c>
      <c r="F4075" s="124">
        <v>14</v>
      </c>
      <c r="G4075" s="112">
        <v>44166</v>
      </c>
      <c r="H4075" s="98"/>
      <c r="I4075" s="123" t="str">
        <f t="shared" si="63"/>
        <v>SIM</v>
      </c>
      <c r="J4075" s="123"/>
      <c r="K4075" s="123"/>
      <c r="L4075" s="123"/>
      <c r="M4075" s="98"/>
      <c r="N4075" s="118"/>
    </row>
    <row r="4076" spans="1:14" x14ac:dyDescent="0.25">
      <c r="A4076" s="130">
        <v>87613196000178</v>
      </c>
      <c r="B4076" s="98" t="s">
        <v>13269</v>
      </c>
      <c r="C4076" s="123" t="s">
        <v>3812</v>
      </c>
      <c r="D4076" s="98" t="s">
        <v>13667</v>
      </c>
      <c r="E4076" s="98" t="s">
        <v>13668</v>
      </c>
      <c r="F4076" s="124">
        <v>14</v>
      </c>
      <c r="G4076" s="112">
        <v>44013</v>
      </c>
      <c r="H4076" s="98"/>
      <c r="I4076" s="123" t="str">
        <f t="shared" si="63"/>
        <v>SIM</v>
      </c>
      <c r="J4076" s="123"/>
      <c r="K4076" s="123"/>
      <c r="L4076" s="123"/>
      <c r="M4076" s="98"/>
      <c r="N4076" s="118"/>
    </row>
    <row r="4077" spans="1:14" x14ac:dyDescent="0.25">
      <c r="A4077" s="130">
        <v>91997056000118</v>
      </c>
      <c r="B4077" s="98" t="s">
        <v>13270</v>
      </c>
      <c r="C4077" s="123" t="s">
        <v>3812</v>
      </c>
      <c r="D4077" s="98" t="s">
        <v>13667</v>
      </c>
      <c r="E4077" s="98" t="s">
        <v>13668</v>
      </c>
      <c r="F4077" s="124">
        <v>14</v>
      </c>
      <c r="G4077" s="112">
        <v>44013</v>
      </c>
      <c r="H4077" s="98"/>
      <c r="I4077" s="123" t="str">
        <f t="shared" si="63"/>
        <v>SIM</v>
      </c>
      <c r="J4077" s="123"/>
      <c r="K4077" s="123"/>
      <c r="L4077" s="123"/>
      <c r="M4077" s="98"/>
      <c r="N4077" s="118"/>
    </row>
    <row r="4078" spans="1:14" x14ac:dyDescent="0.25">
      <c r="A4078" s="130">
        <v>92000215000120</v>
      </c>
      <c r="B4078" s="98" t="s">
        <v>13271</v>
      </c>
      <c r="C4078" s="123" t="s">
        <v>3812</v>
      </c>
      <c r="D4078" s="98" t="s">
        <v>13667</v>
      </c>
      <c r="E4078" s="98" t="s">
        <v>13668</v>
      </c>
      <c r="F4078" s="124">
        <v>11</v>
      </c>
      <c r="G4078" s="112">
        <v>42487</v>
      </c>
      <c r="H4078" s="98"/>
      <c r="I4078" s="123" t="str">
        <f t="shared" si="63"/>
        <v>NÃO</v>
      </c>
      <c r="J4078" s="123"/>
      <c r="K4078" s="123"/>
      <c r="L4078" s="123"/>
      <c r="M4078" s="98" t="s">
        <v>16522</v>
      </c>
      <c r="N4078" s="118"/>
    </row>
    <row r="4079" spans="1:14" x14ac:dyDescent="0.25">
      <c r="A4079" s="130">
        <v>87613501000121</v>
      </c>
      <c r="B4079" s="98" t="s">
        <v>13272</v>
      </c>
      <c r="C4079" s="123" t="s">
        <v>3812</v>
      </c>
      <c r="D4079" s="98" t="s">
        <v>13667</v>
      </c>
      <c r="E4079" s="98" t="s">
        <v>13668</v>
      </c>
      <c r="F4079" s="124">
        <v>11</v>
      </c>
      <c r="G4079" s="112">
        <v>42640</v>
      </c>
      <c r="H4079" s="98"/>
      <c r="I4079" s="123" t="str">
        <f t="shared" si="63"/>
        <v>NÃO</v>
      </c>
      <c r="J4079" s="123"/>
      <c r="K4079" s="123"/>
      <c r="L4079" s="123"/>
      <c r="M4079" s="98" t="s">
        <v>16523</v>
      </c>
      <c r="N4079" s="118"/>
    </row>
    <row r="4080" spans="1:14" x14ac:dyDescent="0.25">
      <c r="A4080" s="130">
        <v>25107525000151</v>
      </c>
      <c r="B4080" s="98" t="s">
        <v>13273</v>
      </c>
      <c r="C4080" s="123" t="s">
        <v>901</v>
      </c>
      <c r="D4080" s="98" t="s">
        <v>13667</v>
      </c>
      <c r="E4080" s="98" t="s">
        <v>13668</v>
      </c>
      <c r="F4080" s="124">
        <v>14</v>
      </c>
      <c r="G4080" s="112">
        <v>44136</v>
      </c>
      <c r="H4080" s="98"/>
      <c r="I4080" s="123" t="str">
        <f t="shared" si="63"/>
        <v>SIM</v>
      </c>
      <c r="J4080" s="123"/>
      <c r="K4080" s="123"/>
      <c r="L4080" s="123"/>
      <c r="M4080" s="98"/>
      <c r="N4080" s="118"/>
    </row>
    <row r="4081" spans="1:14" x14ac:dyDescent="0.25">
      <c r="A4081" s="130">
        <v>8449571000110</v>
      </c>
      <c r="B4081" s="98" t="s">
        <v>13274</v>
      </c>
      <c r="C4081" s="123" t="s">
        <v>3601</v>
      </c>
      <c r="D4081" s="98" t="s">
        <v>13667</v>
      </c>
      <c r="E4081" s="98" t="s">
        <v>13668</v>
      </c>
      <c r="F4081" s="124">
        <v>11</v>
      </c>
      <c r="G4081" s="112">
        <v>42135</v>
      </c>
      <c r="H4081" s="98"/>
      <c r="I4081" s="123" t="str">
        <f t="shared" si="63"/>
        <v>NÃO</v>
      </c>
      <c r="J4081" s="123"/>
      <c r="K4081" s="123"/>
      <c r="L4081" s="123"/>
      <c r="M4081" s="98" t="s">
        <v>16125</v>
      </c>
      <c r="N4081" s="118"/>
    </row>
    <row r="4082" spans="1:14" x14ac:dyDescent="0.25">
      <c r="A4082" s="130">
        <v>12421137000107</v>
      </c>
      <c r="B4082" s="98" t="s">
        <v>13275</v>
      </c>
      <c r="C4082" s="123" t="s">
        <v>29</v>
      </c>
      <c r="D4082" s="98" t="s">
        <v>13667</v>
      </c>
      <c r="E4082" s="98" t="s">
        <v>13668</v>
      </c>
      <c r="F4082" s="124">
        <v>11</v>
      </c>
      <c r="G4082" s="112">
        <v>41340</v>
      </c>
      <c r="H4082" s="98"/>
      <c r="I4082" s="123" t="str">
        <f t="shared" si="63"/>
        <v>NÃO</v>
      </c>
      <c r="J4082" s="123"/>
      <c r="K4082" s="123"/>
      <c r="L4082" s="123"/>
      <c r="M4082" s="98"/>
      <c r="N4082" s="118"/>
    </row>
    <row r="4083" spans="1:14" x14ac:dyDescent="0.25">
      <c r="A4083" s="130">
        <v>18307504000114</v>
      </c>
      <c r="B4083" s="98" t="s">
        <v>13276</v>
      </c>
      <c r="C4083" s="123" t="s">
        <v>1356</v>
      </c>
      <c r="D4083" s="98" t="s">
        <v>13667</v>
      </c>
      <c r="E4083" s="98" t="s">
        <v>13668</v>
      </c>
      <c r="F4083" s="124">
        <v>14</v>
      </c>
      <c r="G4083" s="112">
        <v>44105</v>
      </c>
      <c r="H4083" s="98"/>
      <c r="I4083" s="123" t="str">
        <f t="shared" si="63"/>
        <v>SIM</v>
      </c>
      <c r="J4083" s="123"/>
      <c r="K4083" s="123"/>
      <c r="L4083" s="123"/>
      <c r="M4083" s="98"/>
      <c r="N4083" s="118"/>
    </row>
    <row r="4084" spans="1:14" x14ac:dyDescent="0.25">
      <c r="A4084" s="130">
        <v>88597984000180</v>
      </c>
      <c r="B4084" s="98" t="s">
        <v>13277</v>
      </c>
      <c r="C4084" s="123" t="s">
        <v>3812</v>
      </c>
      <c r="D4084" s="98" t="s">
        <v>13667</v>
      </c>
      <c r="E4084" s="98" t="s">
        <v>13668</v>
      </c>
      <c r="F4084" s="124">
        <v>11</v>
      </c>
      <c r="G4084" s="112">
        <v>41744</v>
      </c>
      <c r="H4084" s="98"/>
      <c r="I4084" s="123" t="str">
        <f t="shared" si="63"/>
        <v>NÃO</v>
      </c>
      <c r="J4084" s="123"/>
      <c r="K4084" s="123"/>
      <c r="L4084" s="123"/>
      <c r="M4084" s="98" t="s">
        <v>16524</v>
      </c>
      <c r="N4084" s="118"/>
    </row>
    <row r="4085" spans="1:14" x14ac:dyDescent="0.25">
      <c r="A4085" s="130">
        <v>63761993000134</v>
      </c>
      <c r="B4085" s="98" t="s">
        <v>13278</v>
      </c>
      <c r="C4085" s="123" t="s">
        <v>3747</v>
      </c>
      <c r="D4085" s="98" t="s">
        <v>13667</v>
      </c>
      <c r="E4085" s="98" t="s">
        <v>13668</v>
      </c>
      <c r="F4085" s="124">
        <v>11</v>
      </c>
      <c r="G4085" s="112">
        <v>40878</v>
      </c>
      <c r="H4085" s="98"/>
      <c r="I4085" s="123" t="str">
        <f t="shared" si="63"/>
        <v>NÃO</v>
      </c>
      <c r="J4085" s="123"/>
      <c r="K4085" s="123"/>
      <c r="L4085" s="123"/>
      <c r="M4085" s="98"/>
      <c r="N4085" s="118"/>
    </row>
    <row r="4086" spans="1:14" x14ac:dyDescent="0.25">
      <c r="A4086" s="130">
        <v>94706033000103</v>
      </c>
      <c r="B4086" s="98" t="s">
        <v>13279</v>
      </c>
      <c r="C4086" s="123" t="s">
        <v>3812</v>
      </c>
      <c r="D4086" s="98" t="s">
        <v>13667</v>
      </c>
      <c r="E4086" s="98" t="s">
        <v>13668</v>
      </c>
      <c r="F4086" s="124">
        <v>11</v>
      </c>
      <c r="G4086" s="112">
        <v>39718</v>
      </c>
      <c r="H4086" s="98"/>
      <c r="I4086" s="123" t="str">
        <f t="shared" si="63"/>
        <v>NÃO</v>
      </c>
      <c r="J4086" s="123"/>
      <c r="K4086" s="123"/>
      <c r="L4086" s="123"/>
      <c r="M4086" s="98"/>
      <c r="N4086" s="118"/>
    </row>
    <row r="4087" spans="1:14" x14ac:dyDescent="0.25">
      <c r="A4087" s="130">
        <v>1604139000107</v>
      </c>
      <c r="B4087" s="98" t="s">
        <v>13280</v>
      </c>
      <c r="C4087" s="123" t="s">
        <v>3513</v>
      </c>
      <c r="D4087" s="98" t="s">
        <v>13667</v>
      </c>
      <c r="E4087" s="98" t="s">
        <v>13668</v>
      </c>
      <c r="F4087" s="124">
        <v>11</v>
      </c>
      <c r="G4087" s="112">
        <v>40178</v>
      </c>
      <c r="H4087" s="98"/>
      <c r="I4087" s="123" t="str">
        <f t="shared" si="63"/>
        <v>NÃO</v>
      </c>
      <c r="J4087" s="123"/>
      <c r="K4087" s="123"/>
      <c r="L4087" s="123"/>
      <c r="M4087" s="98"/>
      <c r="N4087" s="118"/>
    </row>
    <row r="4088" spans="1:14" x14ac:dyDescent="0.25">
      <c r="A4088" s="130">
        <v>27174093000127</v>
      </c>
      <c r="B4088" s="98" t="s">
        <v>13281</v>
      </c>
      <c r="C4088" s="123" t="s">
        <v>821</v>
      </c>
      <c r="D4088" s="98" t="s">
        <v>13667</v>
      </c>
      <c r="E4088" s="98" t="s">
        <v>13668</v>
      </c>
      <c r="F4088" s="124">
        <v>11</v>
      </c>
      <c r="G4088" s="112">
        <v>43815</v>
      </c>
      <c r="H4088" s="98"/>
      <c r="I4088" s="123" t="str">
        <f t="shared" si="63"/>
        <v>NÃO</v>
      </c>
      <c r="J4088" s="123"/>
      <c r="K4088" s="123"/>
      <c r="L4088" s="123"/>
      <c r="M4088" s="98"/>
      <c r="N4088" s="118"/>
    </row>
    <row r="4089" spans="1:14" x14ac:dyDescent="0.25">
      <c r="A4089" s="130">
        <v>8874695000142</v>
      </c>
      <c r="B4089" s="98" t="s">
        <v>13282</v>
      </c>
      <c r="C4089" s="123" t="s">
        <v>2554</v>
      </c>
      <c r="D4089" s="98" t="s">
        <v>13667</v>
      </c>
      <c r="E4089" s="98" t="s">
        <v>13668</v>
      </c>
      <c r="F4089" s="124">
        <v>11</v>
      </c>
      <c r="G4089" s="112">
        <v>41820</v>
      </c>
      <c r="H4089" s="98"/>
      <c r="I4089" s="123" t="str">
        <f t="shared" si="63"/>
        <v>NÃO</v>
      </c>
      <c r="J4089" s="123"/>
      <c r="K4089" s="123"/>
      <c r="L4089" s="123"/>
      <c r="M4089" s="98" t="s">
        <v>15228</v>
      </c>
      <c r="N4089" s="118"/>
    </row>
    <row r="4090" spans="1:14" x14ac:dyDescent="0.25">
      <c r="A4090" s="130">
        <v>8078412000156</v>
      </c>
      <c r="B4090" s="98" t="s">
        <v>13283</v>
      </c>
      <c r="C4090" s="123" t="s">
        <v>3601</v>
      </c>
      <c r="D4090" s="98" t="s">
        <v>13667</v>
      </c>
      <c r="E4090" s="98" t="s">
        <v>13668</v>
      </c>
      <c r="F4090" s="124">
        <v>11</v>
      </c>
      <c r="G4090" s="112">
        <v>41961</v>
      </c>
      <c r="H4090" s="98"/>
      <c r="I4090" s="123" t="str">
        <f t="shared" si="63"/>
        <v>NÃO</v>
      </c>
      <c r="J4090" s="123"/>
      <c r="K4090" s="123"/>
      <c r="L4090" s="123"/>
      <c r="M4090" s="98" t="s">
        <v>16129</v>
      </c>
      <c r="N4090" s="118"/>
    </row>
    <row r="4091" spans="1:14" x14ac:dyDescent="0.25">
      <c r="A4091" s="130">
        <v>18301069000110</v>
      </c>
      <c r="B4091" s="98" t="s">
        <v>13284</v>
      </c>
      <c r="C4091" s="123" t="s">
        <v>1356</v>
      </c>
      <c r="D4091" s="98" t="s">
        <v>13667</v>
      </c>
      <c r="E4091" s="98" t="s">
        <v>13668</v>
      </c>
      <c r="F4091" s="124">
        <v>14</v>
      </c>
      <c r="G4091" s="112">
        <v>44013</v>
      </c>
      <c r="H4091" s="98"/>
      <c r="I4091" s="123" t="str">
        <f t="shared" si="63"/>
        <v>SIM</v>
      </c>
      <c r="J4091" s="123"/>
      <c r="K4091" s="123"/>
      <c r="L4091" s="123"/>
      <c r="M4091" s="98"/>
      <c r="N4091" s="118"/>
    </row>
    <row r="4092" spans="1:14" x14ac:dyDescent="0.25">
      <c r="A4092" s="130">
        <v>16417784000198</v>
      </c>
      <c r="B4092" s="98" t="s">
        <v>13285</v>
      </c>
      <c r="C4092" s="123" t="s">
        <v>215</v>
      </c>
      <c r="D4092" s="98" t="s">
        <v>13667</v>
      </c>
      <c r="E4092" s="98" t="s">
        <v>13668</v>
      </c>
      <c r="F4092" s="124">
        <v>11</v>
      </c>
      <c r="G4092" s="112">
        <v>38957</v>
      </c>
      <c r="H4092" s="98"/>
      <c r="I4092" s="123" t="str">
        <f t="shared" si="63"/>
        <v>NÃO</v>
      </c>
      <c r="J4092" s="123"/>
      <c r="K4092" s="123"/>
      <c r="L4092" s="123"/>
      <c r="M4092" s="98"/>
      <c r="N4092" s="118"/>
    </row>
    <row r="4093" spans="1:14" x14ac:dyDescent="0.25">
      <c r="A4093" s="130">
        <v>18468058000120</v>
      </c>
      <c r="B4093" s="98" t="s">
        <v>13286</v>
      </c>
      <c r="C4093" s="123" t="s">
        <v>1356</v>
      </c>
      <c r="D4093" s="98" t="s">
        <v>13667</v>
      </c>
      <c r="E4093" s="98" t="s">
        <v>13668</v>
      </c>
      <c r="F4093" s="124">
        <v>14</v>
      </c>
      <c r="G4093" s="112">
        <v>44064</v>
      </c>
      <c r="H4093" s="98"/>
      <c r="I4093" s="123" t="str">
        <f t="shared" si="63"/>
        <v>SIM</v>
      </c>
      <c r="J4093" s="123"/>
      <c r="K4093" s="123"/>
      <c r="L4093" s="123"/>
      <c r="M4093" s="98"/>
      <c r="N4093" s="118"/>
    </row>
    <row r="4094" spans="1:14" x14ac:dyDescent="0.25">
      <c r="A4094" s="130">
        <v>14222277000173</v>
      </c>
      <c r="B4094" s="98" t="s">
        <v>13287</v>
      </c>
      <c r="C4094" s="123" t="s">
        <v>215</v>
      </c>
      <c r="D4094" s="98" t="s">
        <v>13667</v>
      </c>
      <c r="E4094" s="98" t="s">
        <v>13668</v>
      </c>
      <c r="F4094" s="124">
        <v>11</v>
      </c>
      <c r="G4094" s="112">
        <v>38785</v>
      </c>
      <c r="H4094" s="98"/>
      <c r="I4094" s="123" t="str">
        <f t="shared" si="63"/>
        <v>NÃO</v>
      </c>
      <c r="J4094" s="123"/>
      <c r="K4094" s="123"/>
      <c r="L4094" s="123"/>
      <c r="M4094" s="98"/>
      <c r="N4094" s="118"/>
    </row>
    <row r="4095" spans="1:14" x14ac:dyDescent="0.25">
      <c r="A4095" s="130">
        <v>44847663000111</v>
      </c>
      <c r="B4095" s="98" t="s">
        <v>13288</v>
      </c>
      <c r="C4095" s="123" t="s">
        <v>4626</v>
      </c>
      <c r="D4095" s="98" t="s">
        <v>13667</v>
      </c>
      <c r="E4095" s="98" t="s">
        <v>13668</v>
      </c>
      <c r="F4095" s="124">
        <v>14</v>
      </c>
      <c r="G4095" s="112">
        <v>44049</v>
      </c>
      <c r="H4095" s="98"/>
      <c r="I4095" s="123" t="str">
        <f t="shared" si="63"/>
        <v>SIM</v>
      </c>
      <c r="J4095" s="123"/>
      <c r="K4095" s="123"/>
      <c r="L4095" s="123"/>
      <c r="M4095" s="98"/>
      <c r="N4095" s="118"/>
    </row>
    <row r="4096" spans="1:14" x14ac:dyDescent="0.25">
      <c r="A4096" s="130">
        <v>10282945000105</v>
      </c>
      <c r="B4096" s="98" t="s">
        <v>13289</v>
      </c>
      <c r="C4096" s="123" t="s">
        <v>2758</v>
      </c>
      <c r="D4096" s="98" t="s">
        <v>13667</v>
      </c>
      <c r="E4096" s="98" t="s">
        <v>13668</v>
      </c>
      <c r="F4096" s="124">
        <v>11</v>
      </c>
      <c r="G4096" s="112">
        <v>39261</v>
      </c>
      <c r="H4096" s="98"/>
      <c r="I4096" s="123" t="str">
        <f t="shared" si="63"/>
        <v>NÃO</v>
      </c>
      <c r="J4096" s="123"/>
      <c r="K4096" s="123"/>
      <c r="L4096" s="123"/>
      <c r="M4096" s="98" t="s">
        <v>13534</v>
      </c>
      <c r="N4096" s="118"/>
    </row>
    <row r="4097" spans="1:14" x14ac:dyDescent="0.25">
      <c r="A4097" s="130">
        <v>44229813000123</v>
      </c>
      <c r="B4097" s="98" t="s">
        <v>13290</v>
      </c>
      <c r="C4097" s="123" t="s">
        <v>4626</v>
      </c>
      <c r="D4097" s="98" t="s">
        <v>13667</v>
      </c>
      <c r="E4097" s="98" t="s">
        <v>13668</v>
      </c>
      <c r="F4097" s="124">
        <v>11</v>
      </c>
      <c r="G4097" s="112">
        <v>41459</v>
      </c>
      <c r="H4097" s="98"/>
      <c r="I4097" s="123" t="str">
        <f t="shared" si="63"/>
        <v>NÃO</v>
      </c>
      <c r="J4097" s="123"/>
      <c r="K4097" s="123"/>
      <c r="L4097" s="123"/>
      <c r="M4097" s="98" t="s">
        <v>16946</v>
      </c>
      <c r="N4097" s="118"/>
    </row>
    <row r="4098" spans="1:14" x14ac:dyDescent="0.25">
      <c r="A4098" s="130">
        <v>1343086000118</v>
      </c>
      <c r="B4098" s="98" t="s">
        <v>13291</v>
      </c>
      <c r="C4098" s="123" t="s">
        <v>901</v>
      </c>
      <c r="D4098" s="98" t="s">
        <v>13667</v>
      </c>
      <c r="E4098" s="98" t="s">
        <v>13668</v>
      </c>
      <c r="F4098" s="124">
        <v>14</v>
      </c>
      <c r="G4098" s="112">
        <v>44105</v>
      </c>
      <c r="H4098" s="98"/>
      <c r="I4098" s="123" t="str">
        <f t="shared" si="63"/>
        <v>SIM</v>
      </c>
      <c r="J4098" s="123"/>
      <c r="K4098" s="123"/>
      <c r="L4098" s="123"/>
      <c r="M4098" s="98"/>
      <c r="N4098" s="118"/>
    </row>
    <row r="4099" spans="1:14" x14ac:dyDescent="0.25">
      <c r="A4099" s="130">
        <v>18008912000175</v>
      </c>
      <c r="B4099" s="98" t="s">
        <v>13292</v>
      </c>
      <c r="C4099" s="123" t="s">
        <v>1356</v>
      </c>
      <c r="D4099" s="98" t="s">
        <v>13667</v>
      </c>
      <c r="E4099" s="98" t="s">
        <v>13668</v>
      </c>
      <c r="F4099" s="124">
        <v>11</v>
      </c>
      <c r="G4099" s="112">
        <v>39675</v>
      </c>
      <c r="H4099" s="98"/>
      <c r="I4099" s="123" t="str">
        <f t="shared" ref="I4099:I4162" si="64">IFERROR(IF(OR(E4099="Ativos", E4099="Aposentados",E4099="Pensionistas"),IF(F4099&gt;=14,"SIM","NÃO"),""),"")</f>
        <v>NÃO</v>
      </c>
      <c r="J4099" s="123"/>
      <c r="K4099" s="123"/>
      <c r="L4099" s="123"/>
      <c r="M4099" s="98"/>
      <c r="N4099" s="118"/>
    </row>
    <row r="4100" spans="1:14" x14ac:dyDescent="0.25">
      <c r="A4100" s="130">
        <v>11361250000173</v>
      </c>
      <c r="B4100" s="98" t="s">
        <v>13293</v>
      </c>
      <c r="C4100" s="123" t="s">
        <v>2758</v>
      </c>
      <c r="D4100" s="98" t="s">
        <v>13667</v>
      </c>
      <c r="E4100" s="98" t="s">
        <v>13668</v>
      </c>
      <c r="F4100" s="124">
        <v>11</v>
      </c>
      <c r="G4100" s="112">
        <v>38701</v>
      </c>
      <c r="H4100" s="98"/>
      <c r="I4100" s="123" t="str">
        <f t="shared" si="64"/>
        <v>NÃO</v>
      </c>
      <c r="J4100" s="123"/>
      <c r="K4100" s="123"/>
      <c r="L4100" s="123"/>
      <c r="M4100" s="98"/>
      <c r="N4100" s="118"/>
    </row>
    <row r="4101" spans="1:14" x14ac:dyDescent="0.25">
      <c r="A4101" s="130">
        <v>11358116000113</v>
      </c>
      <c r="B4101" s="98" t="s">
        <v>13294</v>
      </c>
      <c r="C4101" s="123" t="s">
        <v>2758</v>
      </c>
      <c r="D4101" s="98" t="s">
        <v>13667</v>
      </c>
      <c r="E4101" s="98" t="s">
        <v>13668</v>
      </c>
      <c r="F4101" s="124">
        <v>11</v>
      </c>
      <c r="G4101" s="112">
        <v>38145</v>
      </c>
      <c r="H4101" s="98"/>
      <c r="I4101" s="123" t="str">
        <f t="shared" si="64"/>
        <v>NÃO</v>
      </c>
      <c r="J4101" s="123"/>
      <c r="K4101" s="123"/>
      <c r="L4101" s="123"/>
      <c r="M4101" s="98" t="s">
        <v>15516</v>
      </c>
      <c r="N4101" s="118"/>
    </row>
    <row r="4102" spans="1:14" x14ac:dyDescent="0.25">
      <c r="A4102" s="130">
        <v>94068236000103</v>
      </c>
      <c r="B4102" s="98" t="s">
        <v>13295</v>
      </c>
      <c r="C4102" s="123" t="s">
        <v>3812</v>
      </c>
      <c r="D4102" s="98" t="s">
        <v>13667</v>
      </c>
      <c r="E4102" s="98" t="s">
        <v>13668</v>
      </c>
      <c r="F4102" s="124">
        <v>14</v>
      </c>
      <c r="G4102" s="112">
        <v>43831</v>
      </c>
      <c r="H4102" s="98"/>
      <c r="I4102" s="123" t="str">
        <f t="shared" si="64"/>
        <v>SIM</v>
      </c>
      <c r="J4102" s="123"/>
      <c r="K4102" s="123"/>
      <c r="L4102" s="123"/>
      <c r="M4102" s="98" t="s">
        <v>16526</v>
      </c>
      <c r="N4102" s="118"/>
    </row>
    <row r="4103" spans="1:14" x14ac:dyDescent="0.25">
      <c r="A4103" s="130">
        <v>1612771000100</v>
      </c>
      <c r="B4103" s="98" t="s">
        <v>13296</v>
      </c>
      <c r="C4103" s="123" t="s">
        <v>2554</v>
      </c>
      <c r="D4103" s="98" t="s">
        <v>13667</v>
      </c>
      <c r="E4103" s="98" t="s">
        <v>13668</v>
      </c>
      <c r="F4103" s="124">
        <v>14</v>
      </c>
      <c r="G4103" s="112">
        <v>43922</v>
      </c>
      <c r="H4103" s="98"/>
      <c r="I4103" s="123" t="str">
        <f t="shared" si="64"/>
        <v>SIM</v>
      </c>
      <c r="J4103" s="123"/>
      <c r="K4103" s="123"/>
      <c r="L4103" s="123"/>
      <c r="M4103" s="98"/>
      <c r="N4103" s="118"/>
    </row>
    <row r="4104" spans="1:14" x14ac:dyDescent="0.25">
      <c r="A4104" s="130">
        <v>45371820000128</v>
      </c>
      <c r="B4104" s="98" t="s">
        <v>13297</v>
      </c>
      <c r="C4104" s="123" t="s">
        <v>4626</v>
      </c>
      <c r="D4104" s="98" t="s">
        <v>13667</v>
      </c>
      <c r="E4104" s="98" t="s">
        <v>13668</v>
      </c>
      <c r="F4104" s="124">
        <v>14</v>
      </c>
      <c r="G4104" s="112">
        <v>43191</v>
      </c>
      <c r="H4104" s="98"/>
      <c r="I4104" s="123" t="str">
        <f t="shared" si="64"/>
        <v>SIM</v>
      </c>
      <c r="J4104" s="123"/>
      <c r="K4104" s="123"/>
      <c r="L4104" s="123"/>
      <c r="M4104" s="98" t="s">
        <v>16950</v>
      </c>
      <c r="N4104" s="118"/>
    </row>
    <row r="4105" spans="1:14" x14ac:dyDescent="0.25">
      <c r="A4105" s="130">
        <v>1612776000125</v>
      </c>
      <c r="B4105" s="98" t="s">
        <v>13298</v>
      </c>
      <c r="C4105" s="123" t="s">
        <v>3812</v>
      </c>
      <c r="D4105" s="98" t="s">
        <v>13667</v>
      </c>
      <c r="E4105" s="98" t="s">
        <v>13668</v>
      </c>
      <c r="F4105" s="124">
        <v>11</v>
      </c>
      <c r="G4105" s="112">
        <v>38961</v>
      </c>
      <c r="H4105" s="98"/>
      <c r="I4105" s="123" t="str">
        <f t="shared" si="64"/>
        <v>NÃO</v>
      </c>
      <c r="J4105" s="123"/>
      <c r="K4105" s="123"/>
      <c r="L4105" s="123"/>
      <c r="M4105" s="98" t="s">
        <v>16527</v>
      </c>
      <c r="N4105" s="118"/>
    </row>
    <row r="4106" spans="1:14" x14ac:dyDescent="0.25">
      <c r="A4106" s="130">
        <v>3889011000162</v>
      </c>
      <c r="B4106" s="98" t="s">
        <v>13299</v>
      </c>
      <c r="C4106" s="123" t="s">
        <v>2197</v>
      </c>
      <c r="D4106" s="98" t="s">
        <v>13667</v>
      </c>
      <c r="E4106" s="98" t="s">
        <v>13668</v>
      </c>
      <c r="F4106" s="124">
        <v>14</v>
      </c>
      <c r="G4106" s="112">
        <v>44013</v>
      </c>
      <c r="H4106" s="98"/>
      <c r="I4106" s="123" t="str">
        <f t="shared" si="64"/>
        <v>SIM</v>
      </c>
      <c r="J4106" s="123"/>
      <c r="K4106" s="123"/>
      <c r="L4106" s="123"/>
      <c r="M4106" s="98"/>
      <c r="N4106" s="118"/>
    </row>
    <row r="4107" spans="1:14" x14ac:dyDescent="0.25">
      <c r="A4107" s="130">
        <v>46596235000199</v>
      </c>
      <c r="B4107" s="98" t="s">
        <v>13300</v>
      </c>
      <c r="C4107" s="123" t="s">
        <v>4626</v>
      </c>
      <c r="D4107" s="98" t="s">
        <v>13667</v>
      </c>
      <c r="E4107" s="98" t="s">
        <v>13668</v>
      </c>
      <c r="F4107" s="124">
        <v>11</v>
      </c>
      <c r="G4107" s="112">
        <v>39966</v>
      </c>
      <c r="H4107" s="98"/>
      <c r="I4107" s="123" t="str">
        <f t="shared" si="64"/>
        <v>NÃO</v>
      </c>
      <c r="J4107" s="123"/>
      <c r="K4107" s="123"/>
      <c r="L4107" s="123"/>
      <c r="M4107" s="98"/>
      <c r="N4107" s="118"/>
    </row>
    <row r="4108" spans="1:14" x14ac:dyDescent="0.25">
      <c r="A4108" s="130">
        <v>3501574000131</v>
      </c>
      <c r="B4108" s="98" t="s">
        <v>13301</v>
      </c>
      <c r="C4108" s="123" t="s">
        <v>2197</v>
      </c>
      <c r="D4108" s="98" t="s">
        <v>13667</v>
      </c>
      <c r="E4108" s="98" t="s">
        <v>13668</v>
      </c>
      <c r="F4108" s="124">
        <v>11</v>
      </c>
      <c r="G4108" s="112">
        <v>38722</v>
      </c>
      <c r="H4108" s="98"/>
      <c r="I4108" s="123" t="str">
        <f t="shared" si="64"/>
        <v>NÃO</v>
      </c>
      <c r="J4108" s="123"/>
      <c r="K4108" s="123"/>
      <c r="L4108" s="123"/>
      <c r="M4108" s="98" t="s">
        <v>14906</v>
      </c>
      <c r="N4108" s="118"/>
    </row>
    <row r="4109" spans="1:14" x14ac:dyDescent="0.25">
      <c r="A4109" s="130">
        <v>41522129000147</v>
      </c>
      <c r="B4109" s="98" t="s">
        <v>13302</v>
      </c>
      <c r="C4109" s="123" t="s">
        <v>2926</v>
      </c>
      <c r="D4109" s="98" t="s">
        <v>13667</v>
      </c>
      <c r="E4109" s="98" t="s">
        <v>13668</v>
      </c>
      <c r="F4109" s="124">
        <v>11</v>
      </c>
      <c r="G4109" s="112">
        <v>42209</v>
      </c>
      <c r="H4109" s="98"/>
      <c r="I4109" s="123" t="str">
        <f t="shared" si="64"/>
        <v>NÃO</v>
      </c>
      <c r="J4109" s="123"/>
      <c r="K4109" s="123"/>
      <c r="L4109" s="123"/>
      <c r="M4109" s="98"/>
      <c r="N4109" s="118"/>
    </row>
    <row r="4110" spans="1:14" x14ac:dyDescent="0.25">
      <c r="A4110" s="130">
        <v>28741098000157</v>
      </c>
      <c r="B4110" s="98" t="s">
        <v>13303</v>
      </c>
      <c r="C4110" s="123" t="s">
        <v>3513</v>
      </c>
      <c r="D4110" s="98" t="s">
        <v>13667</v>
      </c>
      <c r="E4110" s="98" t="s">
        <v>13668</v>
      </c>
      <c r="F4110" s="124">
        <v>11</v>
      </c>
      <c r="G4110" s="112">
        <v>38837</v>
      </c>
      <c r="H4110" s="98"/>
      <c r="I4110" s="123" t="str">
        <f t="shared" si="64"/>
        <v>NÃO</v>
      </c>
      <c r="J4110" s="123"/>
      <c r="K4110" s="123"/>
      <c r="L4110" s="123"/>
      <c r="M4110" s="98" t="s">
        <v>16041</v>
      </c>
      <c r="N4110" s="118"/>
    </row>
    <row r="4111" spans="1:14" x14ac:dyDescent="0.25">
      <c r="A4111" s="130">
        <v>1068030000100</v>
      </c>
      <c r="B4111" s="98" t="s">
        <v>13304</v>
      </c>
      <c r="C4111" s="123" t="s">
        <v>901</v>
      </c>
      <c r="D4111" s="98" t="s">
        <v>13667</v>
      </c>
      <c r="E4111" s="98" t="s">
        <v>13668</v>
      </c>
      <c r="F4111" s="124">
        <v>14</v>
      </c>
      <c r="G4111" s="112">
        <v>43740</v>
      </c>
      <c r="H4111" s="98"/>
      <c r="I4111" s="123" t="str">
        <f t="shared" si="64"/>
        <v>SIM</v>
      </c>
      <c r="J4111" s="123"/>
      <c r="K4111" s="123"/>
      <c r="L4111" s="123"/>
      <c r="M4111" s="98"/>
      <c r="N4111" s="118"/>
    </row>
    <row r="4112" spans="1:14" x14ac:dyDescent="0.25">
      <c r="A4112" s="130">
        <v>114819000180</v>
      </c>
      <c r="B4112" s="98" t="s">
        <v>13305</v>
      </c>
      <c r="C4112" s="123" t="s">
        <v>5227</v>
      </c>
      <c r="D4112" s="98" t="s">
        <v>13667</v>
      </c>
      <c r="E4112" s="98" t="s">
        <v>13668</v>
      </c>
      <c r="F4112" s="124">
        <v>11</v>
      </c>
      <c r="G4112" s="112">
        <v>43251</v>
      </c>
      <c r="H4112" s="98"/>
      <c r="I4112" s="123" t="str">
        <f t="shared" si="64"/>
        <v>NÃO</v>
      </c>
      <c r="J4112" s="123"/>
      <c r="K4112" s="123"/>
      <c r="L4112" s="123"/>
      <c r="M4112" s="98" t="s">
        <v>17037</v>
      </c>
      <c r="N4112" s="118"/>
    </row>
    <row r="4113" spans="1:14" x14ac:dyDescent="0.25">
      <c r="A4113" s="130">
        <v>92457217000143</v>
      </c>
      <c r="B4113" s="98" t="s">
        <v>13306</v>
      </c>
      <c r="C4113" s="123" t="s">
        <v>3812</v>
      </c>
      <c r="D4113" s="98" t="s">
        <v>13667</v>
      </c>
      <c r="E4113" s="98" t="s">
        <v>13668</v>
      </c>
      <c r="F4113" s="124">
        <v>14</v>
      </c>
      <c r="G4113" s="112">
        <v>44136</v>
      </c>
      <c r="H4113" s="98"/>
      <c r="I4113" s="123" t="str">
        <f t="shared" si="64"/>
        <v>SIM</v>
      </c>
      <c r="J4113" s="123"/>
      <c r="K4113" s="123"/>
      <c r="L4113" s="123"/>
      <c r="M4113" s="98"/>
      <c r="N4113" s="118"/>
    </row>
    <row r="4114" spans="1:14" x14ac:dyDescent="0.25">
      <c r="A4114" s="130">
        <v>24855058000185</v>
      </c>
      <c r="B4114" s="98" t="s">
        <v>13307</v>
      </c>
      <c r="C4114" s="123" t="s">
        <v>901</v>
      </c>
      <c r="D4114" s="98" t="s">
        <v>13667</v>
      </c>
      <c r="E4114" s="98" t="s">
        <v>13668</v>
      </c>
      <c r="F4114" s="124">
        <v>14</v>
      </c>
      <c r="G4114" s="112">
        <v>44013</v>
      </c>
      <c r="H4114" s="98"/>
      <c r="I4114" s="123" t="str">
        <f t="shared" si="64"/>
        <v>SIM</v>
      </c>
      <c r="J4114" s="123"/>
      <c r="K4114" s="123"/>
      <c r="L4114" s="123"/>
      <c r="M4114" s="98"/>
      <c r="N4114" s="118"/>
    </row>
    <row r="4115" spans="1:14" x14ac:dyDescent="0.25">
      <c r="A4115" s="130">
        <v>15024003000132</v>
      </c>
      <c r="B4115" s="98" t="s">
        <v>13308</v>
      </c>
      <c r="C4115" s="123" t="s">
        <v>2274</v>
      </c>
      <c r="D4115" s="98" t="s">
        <v>13667</v>
      </c>
      <c r="E4115" s="98" t="s">
        <v>13668</v>
      </c>
      <c r="F4115" s="124">
        <v>14</v>
      </c>
      <c r="G4115" s="112">
        <v>44136</v>
      </c>
      <c r="H4115" s="98"/>
      <c r="I4115" s="123" t="str">
        <f t="shared" si="64"/>
        <v>SIM</v>
      </c>
      <c r="J4115" s="123"/>
      <c r="K4115" s="123"/>
      <c r="L4115" s="123"/>
      <c r="M4115" s="98"/>
      <c r="N4115" s="118"/>
    </row>
    <row r="4116" spans="1:14" x14ac:dyDescent="0.25">
      <c r="A4116" s="130">
        <v>76919083000189</v>
      </c>
      <c r="B4116" s="98" t="s">
        <v>13309</v>
      </c>
      <c r="C4116" s="123" t="s">
        <v>3143</v>
      </c>
      <c r="D4116" s="98" t="s">
        <v>13667</v>
      </c>
      <c r="E4116" s="98" t="s">
        <v>13668</v>
      </c>
      <c r="F4116" s="124">
        <v>11</v>
      </c>
      <c r="G4116" s="112">
        <v>38442</v>
      </c>
      <c r="H4116" s="98"/>
      <c r="I4116" s="123" t="str">
        <f t="shared" si="64"/>
        <v>NÃO</v>
      </c>
      <c r="J4116" s="123"/>
      <c r="K4116" s="123"/>
      <c r="L4116" s="123"/>
      <c r="M4116" s="98"/>
      <c r="N4116" s="118"/>
    </row>
    <row r="4117" spans="1:14" x14ac:dyDescent="0.25">
      <c r="A4117" s="130">
        <v>1740489000109</v>
      </c>
      <c r="B4117" s="98" t="s">
        <v>13310</v>
      </c>
      <c r="C4117" s="123" t="s">
        <v>901</v>
      </c>
      <c r="D4117" s="98" t="s">
        <v>13667</v>
      </c>
      <c r="E4117" s="98" t="s">
        <v>13668</v>
      </c>
      <c r="F4117" s="124">
        <v>14</v>
      </c>
      <c r="G4117" s="112">
        <v>43922</v>
      </c>
      <c r="H4117" s="98"/>
      <c r="I4117" s="123" t="str">
        <f t="shared" si="64"/>
        <v>SIM</v>
      </c>
      <c r="J4117" s="123"/>
      <c r="K4117" s="123"/>
      <c r="L4117" s="123"/>
      <c r="M4117" s="98"/>
      <c r="N4117" s="118"/>
    </row>
    <row r="4118" spans="1:14" x14ac:dyDescent="0.25">
      <c r="A4118" s="130">
        <v>87592861000194</v>
      </c>
      <c r="B4118" s="98" t="s">
        <v>13311</v>
      </c>
      <c r="C4118" s="123" t="s">
        <v>3812</v>
      </c>
      <c r="D4118" s="98" t="s">
        <v>13667</v>
      </c>
      <c r="E4118" s="98" t="s">
        <v>13668</v>
      </c>
      <c r="F4118" s="124">
        <v>14</v>
      </c>
      <c r="G4118" s="112">
        <v>44044</v>
      </c>
      <c r="H4118" s="98"/>
      <c r="I4118" s="123" t="str">
        <f t="shared" si="64"/>
        <v>SIM</v>
      </c>
      <c r="J4118" s="123"/>
      <c r="K4118" s="123"/>
      <c r="L4118" s="123"/>
      <c r="M4118" s="98"/>
      <c r="N4118" s="118"/>
    </row>
    <row r="4119" spans="1:14" x14ac:dyDescent="0.25">
      <c r="A4119" s="130">
        <v>18083055000178</v>
      </c>
      <c r="B4119" s="98" t="s">
        <v>13312</v>
      </c>
      <c r="C4119" s="123" t="s">
        <v>1356</v>
      </c>
      <c r="D4119" s="98" t="s">
        <v>13667</v>
      </c>
      <c r="E4119" s="98" t="s">
        <v>13668</v>
      </c>
      <c r="F4119" s="124">
        <v>11</v>
      </c>
      <c r="G4119" s="112">
        <v>41081</v>
      </c>
      <c r="H4119" s="98"/>
      <c r="I4119" s="123" t="str">
        <f t="shared" si="64"/>
        <v>NÃO</v>
      </c>
      <c r="J4119" s="123"/>
      <c r="K4119" s="123"/>
      <c r="L4119" s="123"/>
      <c r="M4119" s="98" t="s">
        <v>14795</v>
      </c>
      <c r="N4119" s="118"/>
    </row>
    <row r="4120" spans="1:14" x14ac:dyDescent="0.25">
      <c r="A4120" s="130">
        <v>8919425000100</v>
      </c>
      <c r="B4120" s="98" t="s">
        <v>13313</v>
      </c>
      <c r="C4120" s="123" t="s">
        <v>2554</v>
      </c>
      <c r="D4120" s="98" t="s">
        <v>13667</v>
      </c>
      <c r="E4120" s="98" t="s">
        <v>13668</v>
      </c>
      <c r="F4120" s="124">
        <v>14</v>
      </c>
      <c r="G4120" s="112">
        <v>44136</v>
      </c>
      <c r="H4120" s="98"/>
      <c r="I4120" s="123" t="str">
        <f t="shared" si="64"/>
        <v>SIM</v>
      </c>
      <c r="J4120" s="123"/>
      <c r="K4120" s="123"/>
      <c r="L4120" s="123"/>
      <c r="M4120" s="98"/>
      <c r="N4120" s="118"/>
    </row>
    <row r="4121" spans="1:14" x14ac:dyDescent="0.25">
      <c r="A4121" s="130">
        <v>87738530000110</v>
      </c>
      <c r="B4121" s="98" t="s">
        <v>13314</v>
      </c>
      <c r="C4121" s="123" t="s">
        <v>3812</v>
      </c>
      <c r="D4121" s="98" t="s">
        <v>13667</v>
      </c>
      <c r="E4121" s="98" t="s">
        <v>13668</v>
      </c>
      <c r="F4121" s="124">
        <v>14</v>
      </c>
      <c r="G4121" s="112">
        <v>43983</v>
      </c>
      <c r="H4121" s="98"/>
      <c r="I4121" s="123" t="str">
        <f t="shared" si="64"/>
        <v>SIM</v>
      </c>
      <c r="J4121" s="123"/>
      <c r="K4121" s="123"/>
      <c r="L4121" s="123"/>
      <c r="M4121" s="98"/>
      <c r="N4121" s="118"/>
    </row>
    <row r="4122" spans="1:14" x14ac:dyDescent="0.25">
      <c r="A4122" s="130">
        <v>10348050000118</v>
      </c>
      <c r="B4122" s="98" t="s">
        <v>13315</v>
      </c>
      <c r="C4122" s="123" t="s">
        <v>2758</v>
      </c>
      <c r="D4122" s="98" t="s">
        <v>13667</v>
      </c>
      <c r="E4122" s="98" t="s">
        <v>13668</v>
      </c>
      <c r="F4122" s="124">
        <v>11</v>
      </c>
      <c r="G4122" s="112">
        <v>38700</v>
      </c>
      <c r="H4122" s="98"/>
      <c r="I4122" s="123" t="str">
        <f t="shared" si="64"/>
        <v>NÃO</v>
      </c>
      <c r="J4122" s="123"/>
      <c r="K4122" s="123"/>
      <c r="L4122" s="123"/>
      <c r="M4122" s="98" t="s">
        <v>15519</v>
      </c>
      <c r="N4122" s="118"/>
    </row>
    <row r="4123" spans="1:14" x14ac:dyDescent="0.25">
      <c r="A4123" s="130">
        <v>7733256000157</v>
      </c>
      <c r="B4123" s="98" t="s">
        <v>13316</v>
      </c>
      <c r="C4123" s="123" t="s">
        <v>634</v>
      </c>
      <c r="D4123" s="98" t="s">
        <v>13667</v>
      </c>
      <c r="E4123" s="98" t="s">
        <v>13668</v>
      </c>
      <c r="F4123" s="124">
        <v>11</v>
      </c>
      <c r="G4123" s="112">
        <v>40876</v>
      </c>
      <c r="H4123" s="98"/>
      <c r="I4123" s="123" t="str">
        <f t="shared" si="64"/>
        <v>NÃO</v>
      </c>
      <c r="J4123" s="123"/>
      <c r="K4123" s="123"/>
      <c r="L4123" s="123"/>
      <c r="M4123" s="98" t="s">
        <v>14060</v>
      </c>
      <c r="N4123" s="118"/>
    </row>
    <row r="4124" spans="1:14" x14ac:dyDescent="0.25">
      <c r="A4124" s="130">
        <v>24651234000167</v>
      </c>
      <c r="B4124" s="98" t="s">
        <v>13317</v>
      </c>
      <c r="C4124" s="123" t="s">
        <v>2197</v>
      </c>
      <c r="D4124" s="98" t="s">
        <v>13667</v>
      </c>
      <c r="E4124" s="98" t="s">
        <v>13668</v>
      </c>
      <c r="F4124" s="124">
        <v>11</v>
      </c>
      <c r="G4124" s="112">
        <v>38911</v>
      </c>
      <c r="H4124" s="98"/>
      <c r="I4124" s="123" t="str">
        <f t="shared" si="64"/>
        <v>NÃO</v>
      </c>
      <c r="J4124" s="123"/>
      <c r="K4124" s="123"/>
      <c r="L4124" s="123"/>
      <c r="M4124" s="98" t="s">
        <v>13534</v>
      </c>
      <c r="N4124" s="118"/>
    </row>
    <row r="4125" spans="1:14" x14ac:dyDescent="0.25">
      <c r="A4125" s="130">
        <v>46634044000174</v>
      </c>
      <c r="B4125" s="98" t="s">
        <v>13318</v>
      </c>
      <c r="C4125" s="123" t="s">
        <v>4626</v>
      </c>
      <c r="D4125" s="98" t="s">
        <v>13667</v>
      </c>
      <c r="E4125" s="98" t="s">
        <v>13668</v>
      </c>
      <c r="F4125" s="124">
        <v>11</v>
      </c>
      <c r="G4125" s="112">
        <v>38626</v>
      </c>
      <c r="H4125" s="98"/>
      <c r="I4125" s="123" t="str">
        <f t="shared" si="64"/>
        <v>NÃO</v>
      </c>
      <c r="J4125" s="123"/>
      <c r="K4125" s="123"/>
      <c r="L4125" s="123"/>
      <c r="M4125" s="98" t="s">
        <v>16954</v>
      </c>
      <c r="N4125" s="118"/>
    </row>
    <row r="4126" spans="1:14" x14ac:dyDescent="0.25">
      <c r="A4126" s="130">
        <v>3239076000162</v>
      </c>
      <c r="B4126" s="98" t="s">
        <v>13319</v>
      </c>
      <c r="C4126" s="123" t="s">
        <v>2274</v>
      </c>
      <c r="D4126" s="98" t="s">
        <v>13667</v>
      </c>
      <c r="E4126" s="98" t="s">
        <v>13668</v>
      </c>
      <c r="F4126" s="124">
        <v>11</v>
      </c>
      <c r="G4126" s="112">
        <v>41407</v>
      </c>
      <c r="H4126" s="98"/>
      <c r="I4126" s="123" t="str">
        <f t="shared" si="64"/>
        <v>NÃO</v>
      </c>
      <c r="J4126" s="123"/>
      <c r="K4126" s="123"/>
      <c r="L4126" s="123"/>
      <c r="M4126" s="98" t="s">
        <v>15052</v>
      </c>
      <c r="N4126" s="118"/>
    </row>
    <row r="4127" spans="1:14" x14ac:dyDescent="0.25">
      <c r="A4127" s="130">
        <v>5133863000150</v>
      </c>
      <c r="B4127" s="98" t="s">
        <v>13320</v>
      </c>
      <c r="C4127" s="123" t="s">
        <v>2413</v>
      </c>
      <c r="D4127" s="98" t="s">
        <v>13667</v>
      </c>
      <c r="E4127" s="98" t="s">
        <v>13668</v>
      </c>
      <c r="F4127" s="124">
        <v>11</v>
      </c>
      <c r="G4127" s="112">
        <v>41519</v>
      </c>
      <c r="H4127" s="98"/>
      <c r="I4127" s="123" t="str">
        <f t="shared" si="64"/>
        <v>NÃO</v>
      </c>
      <c r="J4127" s="123"/>
      <c r="K4127" s="123"/>
      <c r="L4127" s="123"/>
      <c r="M4127" s="98" t="s">
        <v>15111</v>
      </c>
      <c r="N4127" s="118"/>
    </row>
    <row r="4128" spans="1:14" x14ac:dyDescent="0.25">
      <c r="A4128" s="130">
        <v>45787660000100</v>
      </c>
      <c r="B4128" s="98" t="s">
        <v>13321</v>
      </c>
      <c r="C4128" s="123" t="s">
        <v>4626</v>
      </c>
      <c r="D4128" s="98" t="s">
        <v>13667</v>
      </c>
      <c r="E4128" s="98" t="s">
        <v>13668</v>
      </c>
      <c r="F4128" s="124">
        <v>11</v>
      </c>
      <c r="G4128" s="112">
        <v>40422</v>
      </c>
      <c r="H4128" s="98"/>
      <c r="I4128" s="123" t="str">
        <f t="shared" si="64"/>
        <v>NÃO</v>
      </c>
      <c r="J4128" s="123"/>
      <c r="K4128" s="123"/>
      <c r="L4128" s="123"/>
      <c r="M4128" s="98" t="s">
        <v>16955</v>
      </c>
      <c r="N4128" s="118"/>
    </row>
    <row r="4129" spans="1:14" x14ac:dyDescent="0.25">
      <c r="A4129" s="130">
        <v>8874935000109</v>
      </c>
      <c r="B4129" s="98" t="s">
        <v>13322</v>
      </c>
      <c r="C4129" s="123" t="s">
        <v>2554</v>
      </c>
      <c r="D4129" s="98" t="s">
        <v>13667</v>
      </c>
      <c r="E4129" s="98" t="s">
        <v>13668</v>
      </c>
      <c r="F4129" s="124">
        <v>11</v>
      </c>
      <c r="G4129" s="112">
        <v>43040</v>
      </c>
      <c r="H4129" s="98"/>
      <c r="I4129" s="123" t="str">
        <f t="shared" si="64"/>
        <v>NÃO</v>
      </c>
      <c r="J4129" s="123"/>
      <c r="K4129" s="123"/>
      <c r="L4129" s="123"/>
      <c r="M4129" s="98" t="s">
        <v>15231</v>
      </c>
      <c r="N4129" s="118"/>
    </row>
    <row r="4130" spans="1:14" x14ac:dyDescent="0.25">
      <c r="A4130" s="130">
        <v>32165706000108</v>
      </c>
      <c r="B4130" s="98" t="s">
        <v>13323</v>
      </c>
      <c r="C4130" s="123" t="s">
        <v>3513</v>
      </c>
      <c r="D4130" s="98" t="s">
        <v>13667</v>
      </c>
      <c r="E4130" s="98" t="s">
        <v>13668</v>
      </c>
      <c r="F4130" s="124">
        <v>11</v>
      </c>
      <c r="G4130" s="112">
        <v>42718</v>
      </c>
      <c r="H4130" s="98"/>
      <c r="I4130" s="123" t="str">
        <f t="shared" si="64"/>
        <v>NÃO</v>
      </c>
      <c r="J4130" s="123"/>
      <c r="K4130" s="123"/>
      <c r="L4130" s="123"/>
      <c r="M4130" s="98" t="s">
        <v>16045</v>
      </c>
      <c r="N4130" s="118"/>
    </row>
    <row r="4131" spans="1:14" x14ac:dyDescent="0.25">
      <c r="A4131" s="130">
        <v>59764944000188</v>
      </c>
      <c r="B4131" s="98" t="s">
        <v>13324</v>
      </c>
      <c r="C4131" s="123" t="s">
        <v>4626</v>
      </c>
      <c r="D4131" s="98" t="s">
        <v>13667</v>
      </c>
      <c r="E4131" s="98" t="s">
        <v>13668</v>
      </c>
      <c r="F4131" s="124">
        <v>11</v>
      </c>
      <c r="G4131" s="112">
        <v>40513</v>
      </c>
      <c r="H4131" s="98"/>
      <c r="I4131" s="123" t="str">
        <f t="shared" si="64"/>
        <v>NÃO</v>
      </c>
      <c r="J4131" s="123"/>
      <c r="K4131" s="123"/>
      <c r="L4131" s="123"/>
      <c r="M4131" s="98"/>
      <c r="N4131" s="118"/>
    </row>
    <row r="4132" spans="1:14" x14ac:dyDescent="0.25">
      <c r="A4132" s="130">
        <v>46523056000121</v>
      </c>
      <c r="B4132" s="98" t="s">
        <v>13325</v>
      </c>
      <c r="C4132" s="123" t="s">
        <v>4626</v>
      </c>
      <c r="D4132" s="98" t="s">
        <v>13667</v>
      </c>
      <c r="E4132" s="98" t="s">
        <v>13668</v>
      </c>
      <c r="F4132" s="124">
        <v>11</v>
      </c>
      <c r="G4132" s="112">
        <v>41180</v>
      </c>
      <c r="H4132" s="98"/>
      <c r="I4132" s="123" t="str">
        <f t="shared" si="64"/>
        <v>NÃO</v>
      </c>
      <c r="J4132" s="123"/>
      <c r="K4132" s="123"/>
      <c r="L4132" s="123"/>
      <c r="M4132" s="98" t="s">
        <v>16959</v>
      </c>
      <c r="N4132" s="118"/>
    </row>
    <row r="4133" spans="1:14" x14ac:dyDescent="0.25">
      <c r="A4133" s="130">
        <v>37464997000140</v>
      </c>
      <c r="B4133" s="98" t="s">
        <v>13326</v>
      </c>
      <c r="C4133" s="123" t="s">
        <v>2274</v>
      </c>
      <c r="D4133" s="98" t="s">
        <v>13667</v>
      </c>
      <c r="E4133" s="98" t="s">
        <v>13668</v>
      </c>
      <c r="F4133" s="124">
        <v>14</v>
      </c>
      <c r="G4133" s="112">
        <v>44044</v>
      </c>
      <c r="H4133" s="98"/>
      <c r="I4133" s="123" t="str">
        <f t="shared" si="64"/>
        <v>SIM</v>
      </c>
      <c r="J4133" s="123"/>
      <c r="K4133" s="123"/>
      <c r="L4133" s="123"/>
      <c r="M4133" s="98"/>
      <c r="N4133" s="118"/>
    </row>
    <row r="4134" spans="1:14" x14ac:dyDescent="0.25">
      <c r="A4134" s="130">
        <v>4011805000191</v>
      </c>
      <c r="B4134" s="98" t="s">
        <v>13327</v>
      </c>
      <c r="C4134" s="123" t="s">
        <v>133</v>
      </c>
      <c r="D4134" s="98" t="s">
        <v>13667</v>
      </c>
      <c r="E4134" s="98" t="s">
        <v>13668</v>
      </c>
      <c r="F4134" s="124">
        <v>11</v>
      </c>
      <c r="G4134" s="112">
        <v>39814</v>
      </c>
      <c r="H4134" s="98"/>
      <c r="I4134" s="123" t="str">
        <f t="shared" si="64"/>
        <v>NÃO</v>
      </c>
      <c r="J4134" s="123"/>
      <c r="K4134" s="123"/>
      <c r="L4134" s="123"/>
      <c r="M4134" s="98"/>
      <c r="N4134" s="118"/>
    </row>
    <row r="4135" spans="1:14" x14ac:dyDescent="0.25">
      <c r="A4135" s="130">
        <v>46523122000163</v>
      </c>
      <c r="B4135" s="98" t="s">
        <v>13328</v>
      </c>
      <c r="C4135" s="123" t="s">
        <v>4626</v>
      </c>
      <c r="D4135" s="98" t="s">
        <v>13667</v>
      </c>
      <c r="E4135" s="98" t="s">
        <v>13668</v>
      </c>
      <c r="F4135" s="124">
        <v>11</v>
      </c>
      <c r="G4135" s="112">
        <v>43280</v>
      </c>
      <c r="H4135" s="98"/>
      <c r="I4135" s="123" t="str">
        <f t="shared" si="64"/>
        <v>NÃO</v>
      </c>
      <c r="J4135" s="123"/>
      <c r="K4135" s="123"/>
      <c r="L4135" s="123"/>
      <c r="M4135" s="98" t="s">
        <v>16961</v>
      </c>
      <c r="N4135" s="118"/>
    </row>
    <row r="4136" spans="1:14" x14ac:dyDescent="0.25">
      <c r="A4136" s="130">
        <v>3888989000100</v>
      </c>
      <c r="B4136" s="98" t="s">
        <v>13329</v>
      </c>
      <c r="C4136" s="123" t="s">
        <v>2197</v>
      </c>
      <c r="D4136" s="98" t="s">
        <v>13667</v>
      </c>
      <c r="E4136" s="98" t="s">
        <v>13668</v>
      </c>
      <c r="F4136" s="124">
        <v>11</v>
      </c>
      <c r="G4136" s="112">
        <v>40256</v>
      </c>
      <c r="H4136" s="98"/>
      <c r="I4136" s="123" t="str">
        <f t="shared" si="64"/>
        <v>NÃO</v>
      </c>
      <c r="J4136" s="123"/>
      <c r="K4136" s="123"/>
      <c r="L4136" s="123"/>
      <c r="M4136" s="98"/>
      <c r="N4136" s="118"/>
    </row>
    <row r="4137" spans="1:14" x14ac:dyDescent="0.25">
      <c r="A4137" s="130">
        <v>2306900000197</v>
      </c>
      <c r="B4137" s="98" t="s">
        <v>13330</v>
      </c>
      <c r="C4137" s="123" t="s">
        <v>5227</v>
      </c>
      <c r="D4137" s="98" t="s">
        <v>13667</v>
      </c>
      <c r="E4137" s="98" t="s">
        <v>13668</v>
      </c>
      <c r="F4137" s="124">
        <v>11</v>
      </c>
      <c r="G4137" s="112">
        <v>40058</v>
      </c>
      <c r="H4137" s="98"/>
      <c r="I4137" s="123" t="str">
        <f t="shared" si="64"/>
        <v>NÃO</v>
      </c>
      <c r="J4137" s="123"/>
      <c r="K4137" s="123"/>
      <c r="L4137" s="123"/>
      <c r="M4137" s="98" t="s">
        <v>13710</v>
      </c>
      <c r="N4137" s="118"/>
    </row>
    <row r="4138" spans="1:14" x14ac:dyDescent="0.25">
      <c r="A4138" s="130">
        <v>44544690000115</v>
      </c>
      <c r="B4138" s="98" t="s">
        <v>13331</v>
      </c>
      <c r="C4138" s="123" t="s">
        <v>4626</v>
      </c>
      <c r="D4138" s="98" t="s">
        <v>13667</v>
      </c>
      <c r="E4138" s="98" t="s">
        <v>13668</v>
      </c>
      <c r="F4138" s="124">
        <v>11</v>
      </c>
      <c r="G4138" s="112">
        <v>39148</v>
      </c>
      <c r="H4138" s="98"/>
      <c r="I4138" s="123" t="str">
        <f t="shared" si="64"/>
        <v>NÃO</v>
      </c>
      <c r="J4138" s="123"/>
      <c r="K4138" s="123"/>
      <c r="L4138" s="123"/>
      <c r="M4138" s="98"/>
      <c r="N4138" s="118"/>
    </row>
    <row r="4139" spans="1:14" x14ac:dyDescent="0.25">
      <c r="A4139" s="130">
        <v>82765488000102</v>
      </c>
      <c r="B4139" s="98" t="s">
        <v>13332</v>
      </c>
      <c r="C4139" s="123" t="s">
        <v>4289</v>
      </c>
      <c r="D4139" s="98" t="s">
        <v>13667</v>
      </c>
      <c r="E4139" s="98" t="s">
        <v>13668</v>
      </c>
      <c r="F4139" s="124">
        <v>11</v>
      </c>
      <c r="G4139" s="112">
        <v>40533</v>
      </c>
      <c r="H4139" s="98"/>
      <c r="I4139" s="123" t="str">
        <f t="shared" si="64"/>
        <v>NÃO</v>
      </c>
      <c r="J4139" s="123"/>
      <c r="K4139" s="123"/>
      <c r="L4139" s="123"/>
      <c r="M4139" s="98"/>
      <c r="N4139" s="118"/>
    </row>
    <row r="4140" spans="1:14" x14ac:dyDescent="0.25">
      <c r="A4140" s="130">
        <v>46373445000118</v>
      </c>
      <c r="B4140" s="98" t="s">
        <v>13333</v>
      </c>
      <c r="C4140" s="123" t="s">
        <v>4626</v>
      </c>
      <c r="D4140" s="98" t="s">
        <v>13667</v>
      </c>
      <c r="E4140" s="98" t="s">
        <v>13668</v>
      </c>
      <c r="F4140" s="124">
        <v>11</v>
      </c>
      <c r="G4140" s="112">
        <v>43256</v>
      </c>
      <c r="H4140" s="98"/>
      <c r="I4140" s="123" t="str">
        <f t="shared" si="64"/>
        <v>NÃO</v>
      </c>
      <c r="J4140" s="123"/>
      <c r="K4140" s="123"/>
      <c r="L4140" s="123"/>
      <c r="M4140" s="98" t="s">
        <v>16964</v>
      </c>
      <c r="N4140" s="118"/>
    </row>
    <row r="4141" spans="1:14" x14ac:dyDescent="0.25">
      <c r="A4141" s="130">
        <v>76978519000100</v>
      </c>
      <c r="B4141" s="98" t="s">
        <v>13334</v>
      </c>
      <c r="C4141" s="123" t="s">
        <v>3143</v>
      </c>
      <c r="D4141" s="98" t="s">
        <v>13667</v>
      </c>
      <c r="E4141" s="98" t="s">
        <v>13668</v>
      </c>
      <c r="F4141" s="124">
        <v>11</v>
      </c>
      <c r="G4141" s="112">
        <v>40457</v>
      </c>
      <c r="H4141" s="98"/>
      <c r="I4141" s="123" t="str">
        <f t="shared" si="64"/>
        <v>NÃO</v>
      </c>
      <c r="J4141" s="123"/>
      <c r="K4141" s="123"/>
      <c r="L4141" s="123"/>
      <c r="M4141" s="98" t="s">
        <v>13703</v>
      </c>
      <c r="N4141" s="118"/>
    </row>
    <row r="4142" spans="1:14" x14ac:dyDescent="0.25">
      <c r="A4142" s="130">
        <v>8159089000145</v>
      </c>
      <c r="B4142" s="98" t="s">
        <v>13335</v>
      </c>
      <c r="C4142" s="123" t="s">
        <v>3601</v>
      </c>
      <c r="D4142" s="98" t="s">
        <v>13667</v>
      </c>
      <c r="E4142" s="98" t="s">
        <v>13668</v>
      </c>
      <c r="F4142" s="124">
        <v>11</v>
      </c>
      <c r="G4142" s="112">
        <v>43983</v>
      </c>
      <c r="H4142" s="98"/>
      <c r="I4142" s="123" t="str">
        <f t="shared" si="64"/>
        <v>NÃO</v>
      </c>
      <c r="J4142" s="123"/>
      <c r="K4142" s="123"/>
      <c r="L4142" s="123"/>
      <c r="M4142" s="98"/>
      <c r="N4142" s="118"/>
    </row>
    <row r="4143" spans="1:14" x14ac:dyDescent="0.25">
      <c r="A4143" s="130">
        <v>3788239000166</v>
      </c>
      <c r="B4143" s="98" t="s">
        <v>13336</v>
      </c>
      <c r="C4143" s="123" t="s">
        <v>2274</v>
      </c>
      <c r="D4143" s="98" t="s">
        <v>13667</v>
      </c>
      <c r="E4143" s="98" t="s">
        <v>13668</v>
      </c>
      <c r="F4143" s="124">
        <v>14</v>
      </c>
      <c r="G4143" s="112">
        <v>44075</v>
      </c>
      <c r="H4143" s="98"/>
      <c r="I4143" s="123" t="str">
        <f t="shared" si="64"/>
        <v>SIM</v>
      </c>
      <c r="J4143" s="123"/>
      <c r="K4143" s="123"/>
      <c r="L4143" s="123"/>
      <c r="M4143" s="98"/>
      <c r="N4143" s="118"/>
    </row>
    <row r="4144" spans="1:14" x14ac:dyDescent="0.25">
      <c r="A4144" s="130">
        <v>12241865000129</v>
      </c>
      <c r="B4144" s="98" t="s">
        <v>13337</v>
      </c>
      <c r="C4144" s="123" t="s">
        <v>29</v>
      </c>
      <c r="D4144" s="98" t="s">
        <v>13667</v>
      </c>
      <c r="E4144" s="98" t="s">
        <v>13668</v>
      </c>
      <c r="F4144" s="124">
        <v>11</v>
      </c>
      <c r="G4144" s="112">
        <v>38616</v>
      </c>
      <c r="H4144" s="98"/>
      <c r="I4144" s="123" t="str">
        <f t="shared" si="64"/>
        <v>NÃO</v>
      </c>
      <c r="J4144" s="123"/>
      <c r="K4144" s="123"/>
      <c r="L4144" s="123"/>
      <c r="M4144" s="98"/>
      <c r="N4144" s="118"/>
    </row>
    <row r="4145" spans="1:14" x14ac:dyDescent="0.25">
      <c r="A4145" s="130">
        <v>76247345000106</v>
      </c>
      <c r="B4145" s="98" t="s">
        <v>13338</v>
      </c>
      <c r="C4145" s="123" t="s">
        <v>3143</v>
      </c>
      <c r="D4145" s="98" t="s">
        <v>13667</v>
      </c>
      <c r="E4145" s="98" t="s">
        <v>13668</v>
      </c>
      <c r="F4145" s="124">
        <v>11</v>
      </c>
      <c r="G4145" s="112">
        <v>38894</v>
      </c>
      <c r="H4145" s="98"/>
      <c r="I4145" s="123" t="str">
        <f t="shared" si="64"/>
        <v>NÃO</v>
      </c>
      <c r="J4145" s="123"/>
      <c r="K4145" s="123"/>
      <c r="L4145" s="123"/>
      <c r="M4145" s="98"/>
      <c r="N4145" s="118"/>
    </row>
    <row r="4146" spans="1:14" x14ac:dyDescent="0.25">
      <c r="A4146" s="130">
        <v>87615449000142</v>
      </c>
      <c r="B4146" s="98" t="s">
        <v>13339</v>
      </c>
      <c r="C4146" s="123" t="s">
        <v>3812</v>
      </c>
      <c r="D4146" s="98" t="s">
        <v>13667</v>
      </c>
      <c r="E4146" s="98" t="s">
        <v>13668</v>
      </c>
      <c r="F4146" s="124">
        <v>14</v>
      </c>
      <c r="G4146" s="112">
        <v>44136</v>
      </c>
      <c r="H4146" s="98"/>
      <c r="I4146" s="123" t="str">
        <f t="shared" si="64"/>
        <v>SIM</v>
      </c>
      <c r="J4146" s="123"/>
      <c r="K4146" s="123"/>
      <c r="L4146" s="123"/>
      <c r="M4146" s="98"/>
      <c r="N4146" s="118"/>
    </row>
    <row r="4147" spans="1:14" x14ac:dyDescent="0.25">
      <c r="A4147" s="130">
        <v>87613493000113</v>
      </c>
      <c r="B4147" s="98" t="s">
        <v>13340</v>
      </c>
      <c r="C4147" s="123" t="s">
        <v>3812</v>
      </c>
      <c r="D4147" s="98" t="s">
        <v>13667</v>
      </c>
      <c r="E4147" s="98" t="s">
        <v>13668</v>
      </c>
      <c r="F4147" s="124">
        <v>11</v>
      </c>
      <c r="G4147" s="112">
        <v>38991</v>
      </c>
      <c r="H4147" s="98"/>
      <c r="I4147" s="123" t="str">
        <f t="shared" si="64"/>
        <v>NÃO</v>
      </c>
      <c r="J4147" s="123"/>
      <c r="K4147" s="123"/>
      <c r="L4147" s="123"/>
      <c r="M4147" s="98" t="s">
        <v>16533</v>
      </c>
      <c r="N4147" s="118"/>
    </row>
    <row r="4148" spans="1:14" x14ac:dyDescent="0.25">
      <c r="A4148" s="130">
        <v>8749525000136</v>
      </c>
      <c r="B4148" s="98" t="s">
        <v>13341</v>
      </c>
      <c r="C4148" s="123" t="s">
        <v>2554</v>
      </c>
      <c r="D4148" s="98" t="s">
        <v>13667</v>
      </c>
      <c r="E4148" s="98" t="s">
        <v>13668</v>
      </c>
      <c r="F4148" s="124">
        <v>14</v>
      </c>
      <c r="G4148" s="112">
        <v>44075</v>
      </c>
      <c r="H4148" s="98"/>
      <c r="I4148" s="123" t="str">
        <f t="shared" si="64"/>
        <v>SIM</v>
      </c>
      <c r="J4148" s="123"/>
      <c r="K4148" s="123"/>
      <c r="L4148" s="123"/>
      <c r="M4148" s="98"/>
      <c r="N4148" s="118"/>
    </row>
    <row r="4149" spans="1:14" x14ac:dyDescent="0.25">
      <c r="A4149" s="130">
        <v>88811948000178</v>
      </c>
      <c r="B4149" s="98" t="s">
        <v>13342</v>
      </c>
      <c r="C4149" s="123" t="s">
        <v>3812</v>
      </c>
      <c r="D4149" s="98" t="s">
        <v>13667</v>
      </c>
      <c r="E4149" s="98" t="s">
        <v>13668</v>
      </c>
      <c r="F4149" s="124">
        <v>14</v>
      </c>
      <c r="G4149" s="112">
        <v>43952</v>
      </c>
      <c r="H4149" s="98"/>
      <c r="I4149" s="123" t="str">
        <f t="shared" si="64"/>
        <v>SIM</v>
      </c>
      <c r="J4149" s="123"/>
      <c r="K4149" s="123"/>
      <c r="L4149" s="123"/>
      <c r="M4149" s="98"/>
      <c r="N4149" s="118"/>
    </row>
    <row r="4150" spans="1:14" x14ac:dyDescent="0.25">
      <c r="A4150" s="130">
        <v>75801738000157</v>
      </c>
      <c r="B4150" s="98" t="s">
        <v>13343</v>
      </c>
      <c r="C4150" s="123" t="s">
        <v>3143</v>
      </c>
      <c r="D4150" s="98" t="s">
        <v>13667</v>
      </c>
      <c r="E4150" s="98" t="s">
        <v>13668</v>
      </c>
      <c r="F4150" s="124">
        <v>11</v>
      </c>
      <c r="G4150" s="112">
        <v>40051</v>
      </c>
      <c r="H4150" s="98"/>
      <c r="I4150" s="123" t="str">
        <f t="shared" si="64"/>
        <v>NÃO</v>
      </c>
      <c r="J4150" s="123"/>
      <c r="K4150" s="123"/>
      <c r="L4150" s="123"/>
      <c r="M4150" s="98"/>
      <c r="N4150" s="118"/>
    </row>
    <row r="4151" spans="1:14" x14ac:dyDescent="0.25">
      <c r="A4151" s="130">
        <v>13796016000102</v>
      </c>
      <c r="B4151" s="98" t="s">
        <v>13344</v>
      </c>
      <c r="C4151" s="123" t="s">
        <v>215</v>
      </c>
      <c r="D4151" s="98" t="s">
        <v>13667</v>
      </c>
      <c r="E4151" s="98" t="s">
        <v>13668</v>
      </c>
      <c r="F4151" s="124">
        <v>11</v>
      </c>
      <c r="G4151" s="112">
        <v>39442</v>
      </c>
      <c r="H4151" s="98"/>
      <c r="I4151" s="123" t="str">
        <f t="shared" si="64"/>
        <v>NÃO</v>
      </c>
      <c r="J4151" s="123"/>
      <c r="K4151" s="123"/>
      <c r="L4151" s="123"/>
      <c r="M4151" s="98" t="s">
        <v>13728</v>
      </c>
      <c r="N4151" s="118"/>
    </row>
    <row r="4152" spans="1:14" x14ac:dyDescent="0.25">
      <c r="A4152" s="130">
        <v>45742707000101</v>
      </c>
      <c r="B4152" s="98" t="s">
        <v>13345</v>
      </c>
      <c r="C4152" s="123" t="s">
        <v>4626</v>
      </c>
      <c r="D4152" s="98" t="s">
        <v>13667</v>
      </c>
      <c r="E4152" s="98" t="s">
        <v>13668</v>
      </c>
      <c r="F4152" s="124">
        <v>11</v>
      </c>
      <c r="G4152" s="112">
        <v>38443</v>
      </c>
      <c r="H4152" s="98"/>
      <c r="I4152" s="123" t="str">
        <f t="shared" si="64"/>
        <v>NÃO</v>
      </c>
      <c r="J4152" s="123"/>
      <c r="K4152" s="123"/>
      <c r="L4152" s="123"/>
      <c r="M4152" s="98" t="s">
        <v>16967</v>
      </c>
      <c r="N4152" s="118"/>
    </row>
    <row r="4153" spans="1:14" x14ac:dyDescent="0.25">
      <c r="A4153" s="130">
        <v>24772253000141</v>
      </c>
      <c r="B4153" s="98" t="s">
        <v>13346</v>
      </c>
      <c r="C4153" s="123" t="s">
        <v>2274</v>
      </c>
      <c r="D4153" s="98" t="s">
        <v>13667</v>
      </c>
      <c r="E4153" s="98" t="s">
        <v>13668</v>
      </c>
      <c r="F4153" s="124">
        <v>14</v>
      </c>
      <c r="G4153" s="112">
        <v>44012</v>
      </c>
      <c r="H4153" s="98"/>
      <c r="I4153" s="123" t="str">
        <f t="shared" si="64"/>
        <v>SIM</v>
      </c>
      <c r="J4153" s="123"/>
      <c r="K4153" s="123"/>
      <c r="L4153" s="123"/>
      <c r="M4153" s="98"/>
      <c r="N4153" s="118"/>
    </row>
    <row r="4154" spans="1:14" x14ac:dyDescent="0.25">
      <c r="A4154" s="130">
        <v>97761407000173</v>
      </c>
      <c r="B4154" s="98" t="s">
        <v>13347</v>
      </c>
      <c r="C4154" s="123" t="s">
        <v>3812</v>
      </c>
      <c r="D4154" s="98" t="s">
        <v>13667</v>
      </c>
      <c r="E4154" s="98" t="s">
        <v>13668</v>
      </c>
      <c r="F4154" s="124">
        <v>14</v>
      </c>
      <c r="G4154" s="112">
        <v>44136</v>
      </c>
      <c r="H4154" s="98"/>
      <c r="I4154" s="123" t="str">
        <f t="shared" si="64"/>
        <v>SIM</v>
      </c>
      <c r="J4154" s="123"/>
      <c r="K4154" s="123"/>
      <c r="L4154" s="123"/>
      <c r="M4154" s="98"/>
      <c r="N4154" s="118"/>
    </row>
    <row r="4155" spans="1:14" x14ac:dyDescent="0.25">
      <c r="A4155" s="130">
        <v>1068055000104</v>
      </c>
      <c r="B4155" s="98" t="s">
        <v>13348</v>
      </c>
      <c r="C4155" s="123" t="s">
        <v>901</v>
      </c>
      <c r="D4155" s="98" t="s">
        <v>13667</v>
      </c>
      <c r="E4155" s="98" t="s">
        <v>13668</v>
      </c>
      <c r="F4155" s="124">
        <v>11</v>
      </c>
      <c r="G4155" s="112">
        <v>43693</v>
      </c>
      <c r="H4155" s="98"/>
      <c r="I4155" s="123" t="str">
        <f t="shared" si="64"/>
        <v>NÃO</v>
      </c>
      <c r="J4155" s="123"/>
      <c r="K4155" s="123"/>
      <c r="L4155" s="123"/>
      <c r="M4155" s="98"/>
      <c r="N4155" s="118"/>
    </row>
    <row r="4156" spans="1:14" x14ac:dyDescent="0.25">
      <c r="A4156" s="130">
        <v>12207445000126</v>
      </c>
      <c r="B4156" s="98" t="s">
        <v>13349</v>
      </c>
      <c r="C4156" s="123" t="s">
        <v>29</v>
      </c>
      <c r="D4156" s="98" t="s">
        <v>13667</v>
      </c>
      <c r="E4156" s="98" t="s">
        <v>13668</v>
      </c>
      <c r="F4156" s="124">
        <v>11</v>
      </c>
      <c r="G4156" s="112">
        <v>38777</v>
      </c>
      <c r="H4156" s="98"/>
      <c r="I4156" s="123" t="str">
        <f t="shared" si="64"/>
        <v>NÃO</v>
      </c>
      <c r="J4156" s="123"/>
      <c r="K4156" s="123"/>
      <c r="L4156" s="123"/>
      <c r="M4156" s="98" t="s">
        <v>13807</v>
      </c>
      <c r="N4156" s="118"/>
    </row>
    <row r="4157" spans="1:14" x14ac:dyDescent="0.25">
      <c r="A4157" s="130">
        <v>72130818000130</v>
      </c>
      <c r="B4157" s="98" t="s">
        <v>13350</v>
      </c>
      <c r="C4157" s="123" t="s">
        <v>4626</v>
      </c>
      <c r="D4157" s="98" t="s">
        <v>13667</v>
      </c>
      <c r="E4157" s="98" t="s">
        <v>13668</v>
      </c>
      <c r="F4157" s="124">
        <v>11</v>
      </c>
      <c r="G4157" s="112">
        <v>43207</v>
      </c>
      <c r="H4157" s="98"/>
      <c r="I4157" s="123" t="str">
        <f t="shared" si="64"/>
        <v>NÃO</v>
      </c>
      <c r="J4157" s="123"/>
      <c r="K4157" s="123"/>
      <c r="L4157" s="123"/>
      <c r="M4157" s="98" t="s">
        <v>16970</v>
      </c>
      <c r="N4157" s="118"/>
    </row>
    <row r="4158" spans="1:14" x14ac:dyDescent="0.25">
      <c r="A4158" s="130">
        <v>46634218000107</v>
      </c>
      <c r="B4158" s="98" t="s">
        <v>13351</v>
      </c>
      <c r="C4158" s="123" t="s">
        <v>4626</v>
      </c>
      <c r="D4158" s="98" t="s">
        <v>13667</v>
      </c>
      <c r="E4158" s="98" t="s">
        <v>13668</v>
      </c>
      <c r="F4158" s="124">
        <v>14</v>
      </c>
      <c r="G4158" s="112">
        <v>44014</v>
      </c>
      <c r="H4158" s="98"/>
      <c r="I4158" s="123" t="str">
        <f t="shared" si="64"/>
        <v>SIM</v>
      </c>
      <c r="J4158" s="123"/>
      <c r="K4158" s="123"/>
      <c r="L4158" s="123"/>
      <c r="M4158" s="98"/>
      <c r="N4158" s="118"/>
    </row>
    <row r="4159" spans="1:14" x14ac:dyDescent="0.25">
      <c r="A4159" s="130">
        <v>64614449000122</v>
      </c>
      <c r="B4159" s="98" t="s">
        <v>13352</v>
      </c>
      <c r="C4159" s="123" t="s">
        <v>4626</v>
      </c>
      <c r="D4159" s="98" t="s">
        <v>13667</v>
      </c>
      <c r="E4159" s="98" t="s">
        <v>13668</v>
      </c>
      <c r="F4159" s="124">
        <v>11</v>
      </c>
      <c r="G4159" s="112">
        <v>38757</v>
      </c>
      <c r="H4159" s="98"/>
      <c r="I4159" s="123" t="str">
        <f t="shared" si="64"/>
        <v>NÃO</v>
      </c>
      <c r="J4159" s="123"/>
      <c r="K4159" s="123"/>
      <c r="L4159" s="123"/>
      <c r="M4159" s="98" t="s">
        <v>16972</v>
      </c>
      <c r="N4159" s="118"/>
    </row>
    <row r="4160" spans="1:14" x14ac:dyDescent="0.25">
      <c r="A4160" s="130">
        <v>46634564000187</v>
      </c>
      <c r="B4160" s="98" t="s">
        <v>13353</v>
      </c>
      <c r="C4160" s="123" t="s">
        <v>4626</v>
      </c>
      <c r="D4160" s="98" t="s">
        <v>13667</v>
      </c>
      <c r="E4160" s="98" t="s">
        <v>13668</v>
      </c>
      <c r="F4160" s="124">
        <v>11</v>
      </c>
      <c r="G4160" s="112">
        <v>43738</v>
      </c>
      <c r="H4160" s="98"/>
      <c r="I4160" s="123" t="str">
        <f t="shared" si="64"/>
        <v>NÃO</v>
      </c>
      <c r="J4160" s="123"/>
      <c r="K4160" s="123"/>
      <c r="L4160" s="123"/>
      <c r="M4160" s="98"/>
      <c r="N4160" s="118"/>
    </row>
    <row r="4161" spans="1:14" x14ac:dyDescent="0.25">
      <c r="A4161" s="130">
        <v>7849532000147</v>
      </c>
      <c r="B4161" s="98" t="s">
        <v>13354</v>
      </c>
      <c r="C4161" s="123" t="s">
        <v>634</v>
      </c>
      <c r="D4161" s="98" t="s">
        <v>13667</v>
      </c>
      <c r="E4161" s="98" t="s">
        <v>13668</v>
      </c>
      <c r="F4161" s="124">
        <v>11</v>
      </c>
      <c r="G4161" s="112">
        <v>41604</v>
      </c>
      <c r="H4161" s="98"/>
      <c r="I4161" s="123" t="str">
        <f t="shared" si="64"/>
        <v>NÃO</v>
      </c>
      <c r="J4161" s="123"/>
      <c r="K4161" s="123"/>
      <c r="L4161" s="123"/>
      <c r="M4161" s="98"/>
      <c r="N4161" s="118"/>
    </row>
    <row r="4162" spans="1:14" x14ac:dyDescent="0.25">
      <c r="A4162" s="130">
        <v>45176005000108</v>
      </c>
      <c r="B4162" s="98" t="s">
        <v>13355</v>
      </c>
      <c r="C4162" s="123" t="s">
        <v>4626</v>
      </c>
      <c r="D4162" s="98" t="s">
        <v>13667</v>
      </c>
      <c r="E4162" s="98" t="s">
        <v>13668</v>
      </c>
      <c r="F4162" s="124">
        <v>11</v>
      </c>
      <c r="G4162" s="112">
        <v>36752</v>
      </c>
      <c r="H4162" s="98"/>
      <c r="I4162" s="123" t="str">
        <f t="shared" si="64"/>
        <v>NÃO</v>
      </c>
      <c r="J4162" s="123"/>
      <c r="K4162" s="123"/>
      <c r="L4162" s="123"/>
      <c r="M4162" s="98"/>
      <c r="N4162" s="118"/>
    </row>
    <row r="4163" spans="1:14" x14ac:dyDescent="0.25">
      <c r="A4163" s="130">
        <v>75963850000194</v>
      </c>
      <c r="B4163" s="98" t="s">
        <v>13356</v>
      </c>
      <c r="C4163" s="123" t="s">
        <v>3143</v>
      </c>
      <c r="D4163" s="98" t="s">
        <v>13667</v>
      </c>
      <c r="E4163" s="98" t="s">
        <v>13668</v>
      </c>
      <c r="F4163" s="124">
        <v>14</v>
      </c>
      <c r="G4163" s="112">
        <v>44013</v>
      </c>
      <c r="H4163" s="98"/>
      <c r="I4163" s="123" t="str">
        <f t="shared" ref="I4163:I4226" si="65">IFERROR(IF(OR(E4163="Ativos", E4163="Aposentados",E4163="Pensionistas"),IF(F4163&gt;=14,"SIM","NÃO"),""),"")</f>
        <v>SIM</v>
      </c>
      <c r="J4163" s="123"/>
      <c r="K4163" s="123"/>
      <c r="L4163" s="123"/>
      <c r="M4163" s="98"/>
      <c r="N4163" s="118"/>
    </row>
    <row r="4164" spans="1:14" x14ac:dyDescent="0.25">
      <c r="A4164" s="130">
        <v>23489834000108</v>
      </c>
      <c r="B4164" s="98" t="s">
        <v>13357</v>
      </c>
      <c r="C4164" s="123" t="s">
        <v>634</v>
      </c>
      <c r="D4164" s="98" t="s">
        <v>13667</v>
      </c>
      <c r="E4164" s="98" t="s">
        <v>13668</v>
      </c>
      <c r="F4164" s="124">
        <v>11</v>
      </c>
      <c r="G4164" s="112">
        <v>42704</v>
      </c>
      <c r="H4164" s="98"/>
      <c r="I4164" s="123" t="str">
        <f t="shared" si="65"/>
        <v>NÃO</v>
      </c>
      <c r="J4164" s="123"/>
      <c r="K4164" s="123"/>
      <c r="L4164" s="123"/>
      <c r="M4164" s="98" t="s">
        <v>14063</v>
      </c>
      <c r="N4164" s="118"/>
    </row>
    <row r="4165" spans="1:14" x14ac:dyDescent="0.25">
      <c r="A4165" s="130">
        <v>76170240000104</v>
      </c>
      <c r="B4165" s="98" t="s">
        <v>13358</v>
      </c>
      <c r="C4165" s="123" t="s">
        <v>3143</v>
      </c>
      <c r="D4165" s="98" t="s">
        <v>13667</v>
      </c>
      <c r="E4165" s="98" t="s">
        <v>13668</v>
      </c>
      <c r="F4165" s="124">
        <v>11</v>
      </c>
      <c r="G4165" s="112">
        <v>39157</v>
      </c>
      <c r="H4165" s="98"/>
      <c r="I4165" s="123" t="str">
        <f t="shared" si="65"/>
        <v>NÃO</v>
      </c>
      <c r="J4165" s="123"/>
      <c r="K4165" s="123"/>
      <c r="L4165" s="123"/>
      <c r="M4165" s="98" t="s">
        <v>15909</v>
      </c>
      <c r="N4165" s="118"/>
    </row>
    <row r="4166" spans="1:14" x14ac:dyDescent="0.25">
      <c r="A4166" s="130">
        <v>8357667000158</v>
      </c>
      <c r="B4166" s="98" t="s">
        <v>13359</v>
      </c>
      <c r="C4166" s="123" t="s">
        <v>3601</v>
      </c>
      <c r="D4166" s="98" t="s">
        <v>13667</v>
      </c>
      <c r="E4166" s="98" t="s">
        <v>13668</v>
      </c>
      <c r="F4166" s="124">
        <v>11</v>
      </c>
      <c r="G4166" s="112">
        <v>41764</v>
      </c>
      <c r="H4166" s="98"/>
      <c r="I4166" s="123" t="str">
        <f t="shared" si="65"/>
        <v>NÃO</v>
      </c>
      <c r="J4166" s="123"/>
      <c r="K4166" s="123"/>
      <c r="L4166" s="123"/>
      <c r="M4166" s="98"/>
      <c r="N4166" s="118"/>
    </row>
    <row r="4167" spans="1:14" x14ac:dyDescent="0.25">
      <c r="A4167" s="130">
        <v>87613089000140</v>
      </c>
      <c r="B4167" s="98" t="s">
        <v>13360</v>
      </c>
      <c r="C4167" s="123" t="s">
        <v>3812</v>
      </c>
      <c r="D4167" s="98" t="s">
        <v>13667</v>
      </c>
      <c r="E4167" s="98" t="s">
        <v>13668</v>
      </c>
      <c r="F4167" s="124">
        <v>11</v>
      </c>
      <c r="G4167" s="112">
        <v>41456</v>
      </c>
      <c r="H4167" s="98"/>
      <c r="I4167" s="123" t="str">
        <f t="shared" si="65"/>
        <v>NÃO</v>
      </c>
      <c r="J4167" s="123"/>
      <c r="K4167" s="123"/>
      <c r="L4167" s="123"/>
      <c r="M4167" s="98" t="s">
        <v>16536</v>
      </c>
      <c r="N4167" s="118"/>
    </row>
    <row r="4168" spans="1:14" x14ac:dyDescent="0.25">
      <c r="A4168" s="130">
        <v>18404780000109</v>
      </c>
      <c r="B4168" s="98" t="s">
        <v>13361</v>
      </c>
      <c r="C4168" s="123" t="s">
        <v>1356</v>
      </c>
      <c r="D4168" s="98" t="s">
        <v>13667</v>
      </c>
      <c r="E4168" s="98" t="s">
        <v>13668</v>
      </c>
      <c r="F4168" s="124">
        <v>11</v>
      </c>
      <c r="G4168" s="112">
        <v>38677</v>
      </c>
      <c r="H4168" s="98"/>
      <c r="I4168" s="123" t="str">
        <f t="shared" si="65"/>
        <v>NÃO</v>
      </c>
      <c r="J4168" s="123"/>
      <c r="K4168" s="123"/>
      <c r="L4168" s="123"/>
      <c r="M4168" s="98"/>
      <c r="N4168" s="118"/>
    </row>
    <row r="4169" spans="1:14" x14ac:dyDescent="0.25">
      <c r="A4169" s="130">
        <v>12842829000110</v>
      </c>
      <c r="B4169" s="98" t="s">
        <v>13362</v>
      </c>
      <c r="C4169" s="123" t="s">
        <v>29</v>
      </c>
      <c r="D4169" s="98" t="s">
        <v>13667</v>
      </c>
      <c r="E4169" s="98" t="s">
        <v>13668</v>
      </c>
      <c r="F4169" s="124">
        <v>11</v>
      </c>
      <c r="G4169" s="112">
        <v>40157</v>
      </c>
      <c r="H4169" s="98"/>
      <c r="I4169" s="123" t="str">
        <f t="shared" si="65"/>
        <v>NÃO</v>
      </c>
      <c r="J4169" s="123"/>
      <c r="K4169" s="123"/>
      <c r="L4169" s="123"/>
      <c r="M4169" s="98" t="s">
        <v>13810</v>
      </c>
      <c r="N4169" s="118"/>
    </row>
    <row r="4170" spans="1:14" x14ac:dyDescent="0.25">
      <c r="A4170" s="130">
        <v>3501582000188</v>
      </c>
      <c r="B4170" s="98" t="s">
        <v>13363</v>
      </c>
      <c r="C4170" s="123" t="s">
        <v>2197</v>
      </c>
      <c r="D4170" s="98" t="s">
        <v>13667</v>
      </c>
      <c r="E4170" s="98" t="s">
        <v>13668</v>
      </c>
      <c r="F4170" s="124">
        <v>11</v>
      </c>
      <c r="G4170" s="112">
        <v>38721</v>
      </c>
      <c r="H4170" s="98"/>
      <c r="I4170" s="123" t="str">
        <f t="shared" si="65"/>
        <v>NÃO</v>
      </c>
      <c r="J4170" s="123"/>
      <c r="K4170" s="123"/>
      <c r="L4170" s="123"/>
      <c r="M4170" s="98" t="s">
        <v>14908</v>
      </c>
      <c r="N4170" s="118"/>
    </row>
    <row r="4171" spans="1:14" x14ac:dyDescent="0.25">
      <c r="A4171" s="130">
        <v>6554869000164</v>
      </c>
      <c r="B4171" s="98" t="s">
        <v>13364</v>
      </c>
      <c r="C4171" s="123" t="s">
        <v>2926</v>
      </c>
      <c r="D4171" s="98" t="s">
        <v>13667</v>
      </c>
      <c r="E4171" s="98" t="s">
        <v>13668</v>
      </c>
      <c r="F4171" s="124">
        <v>11</v>
      </c>
      <c r="G4171" s="112">
        <v>38560</v>
      </c>
      <c r="H4171" s="98"/>
      <c r="I4171" s="123" t="str">
        <f t="shared" si="65"/>
        <v>NÃO</v>
      </c>
      <c r="J4171" s="123"/>
      <c r="K4171" s="123"/>
      <c r="L4171" s="123"/>
      <c r="M4171" s="98" t="s">
        <v>15638</v>
      </c>
      <c r="N4171" s="118"/>
    </row>
    <row r="4172" spans="1:14" x14ac:dyDescent="0.25">
      <c r="A4172" s="130">
        <v>29138369000147</v>
      </c>
      <c r="B4172" s="98" t="s">
        <v>13365</v>
      </c>
      <c r="C4172" s="123" t="s">
        <v>3513</v>
      </c>
      <c r="D4172" s="98" t="s">
        <v>13667</v>
      </c>
      <c r="E4172" s="98" t="s">
        <v>13668</v>
      </c>
      <c r="F4172" s="124">
        <v>11</v>
      </c>
      <c r="G4172" s="112">
        <v>39044</v>
      </c>
      <c r="H4172" s="98"/>
      <c r="I4172" s="123" t="str">
        <f t="shared" si="65"/>
        <v>NÃO</v>
      </c>
      <c r="J4172" s="123"/>
      <c r="K4172" s="123"/>
      <c r="L4172" s="123"/>
      <c r="M4172" s="98"/>
      <c r="N4172" s="118"/>
    </row>
    <row r="4173" spans="1:14" x14ac:dyDescent="0.25">
      <c r="A4173" s="130">
        <v>11286366000195</v>
      </c>
      <c r="B4173" s="98" t="s">
        <v>13366</v>
      </c>
      <c r="C4173" s="123" t="s">
        <v>2758</v>
      </c>
      <c r="D4173" s="98" t="s">
        <v>13667</v>
      </c>
      <c r="E4173" s="98" t="s">
        <v>13668</v>
      </c>
      <c r="F4173" s="124">
        <v>11</v>
      </c>
      <c r="G4173" s="112">
        <v>41936</v>
      </c>
      <c r="H4173" s="98"/>
      <c r="I4173" s="123" t="str">
        <f t="shared" si="65"/>
        <v>NÃO</v>
      </c>
      <c r="J4173" s="123"/>
      <c r="K4173" s="123"/>
      <c r="L4173" s="123"/>
      <c r="M4173" s="98" t="s">
        <v>15523</v>
      </c>
      <c r="N4173" s="118"/>
    </row>
    <row r="4174" spans="1:14" x14ac:dyDescent="0.25">
      <c r="A4174" s="130">
        <v>75793786000140</v>
      </c>
      <c r="B4174" s="98" t="s">
        <v>13367</v>
      </c>
      <c r="C4174" s="123" t="s">
        <v>3143</v>
      </c>
      <c r="D4174" s="98" t="s">
        <v>13667</v>
      </c>
      <c r="E4174" s="98" t="s">
        <v>13668</v>
      </c>
      <c r="F4174" s="124">
        <v>14</v>
      </c>
      <c r="G4174" s="112">
        <v>44001</v>
      </c>
      <c r="H4174" s="98"/>
      <c r="I4174" s="123" t="str">
        <f t="shared" si="65"/>
        <v>SIM</v>
      </c>
      <c r="J4174" s="123"/>
      <c r="K4174" s="123"/>
      <c r="L4174" s="123"/>
      <c r="M4174" s="98"/>
      <c r="N4174" s="118"/>
    </row>
    <row r="4175" spans="1:14" x14ac:dyDescent="0.25">
      <c r="A4175" s="130">
        <v>90256660000120</v>
      </c>
      <c r="B4175" s="98" t="s">
        <v>13368</v>
      </c>
      <c r="C4175" s="123" t="s">
        <v>3812</v>
      </c>
      <c r="D4175" s="98" t="s">
        <v>13667</v>
      </c>
      <c r="E4175" s="98" t="s">
        <v>13668</v>
      </c>
      <c r="F4175" s="124">
        <v>14</v>
      </c>
      <c r="G4175" s="112">
        <v>44136</v>
      </c>
      <c r="H4175" s="98"/>
      <c r="I4175" s="123" t="str">
        <f t="shared" si="65"/>
        <v>SIM</v>
      </c>
      <c r="J4175" s="123"/>
      <c r="K4175" s="123"/>
      <c r="L4175" s="123"/>
      <c r="M4175" s="98"/>
      <c r="N4175" s="118"/>
    </row>
    <row r="4176" spans="1:14" x14ac:dyDescent="0.25">
      <c r="A4176" s="130">
        <v>11361201000130</v>
      </c>
      <c r="B4176" s="98" t="s">
        <v>13369</v>
      </c>
      <c r="C4176" s="123" t="s">
        <v>2758</v>
      </c>
      <c r="D4176" s="98" t="s">
        <v>13667</v>
      </c>
      <c r="E4176" s="98" t="s">
        <v>13668</v>
      </c>
      <c r="F4176" s="124">
        <v>11</v>
      </c>
      <c r="G4176" s="112">
        <v>42052</v>
      </c>
      <c r="H4176" s="98"/>
      <c r="I4176" s="123" t="str">
        <f t="shared" si="65"/>
        <v>NÃO</v>
      </c>
      <c r="J4176" s="123"/>
      <c r="K4176" s="123"/>
      <c r="L4176" s="123"/>
      <c r="M4176" s="98" t="s">
        <v>15525</v>
      </c>
      <c r="N4176" s="118"/>
    </row>
    <row r="4177" spans="1:14" x14ac:dyDescent="0.25">
      <c r="A4177" s="130">
        <v>1978212000100</v>
      </c>
      <c r="B4177" s="98" t="s">
        <v>13370</v>
      </c>
      <c r="C4177" s="123" t="s">
        <v>2274</v>
      </c>
      <c r="D4177" s="98" t="s">
        <v>13667</v>
      </c>
      <c r="E4177" s="98" t="s">
        <v>13668</v>
      </c>
      <c r="F4177" s="124">
        <v>14</v>
      </c>
      <c r="G4177" s="112">
        <v>44075</v>
      </c>
      <c r="H4177" s="98"/>
      <c r="I4177" s="123" t="str">
        <f t="shared" si="65"/>
        <v>SIM</v>
      </c>
      <c r="J4177" s="123"/>
      <c r="K4177" s="123"/>
      <c r="L4177" s="123"/>
      <c r="M4177" s="98"/>
      <c r="N4177" s="118"/>
    </row>
    <row r="4178" spans="1:14" x14ac:dyDescent="0.25">
      <c r="A4178" s="130">
        <v>76978881000181</v>
      </c>
      <c r="B4178" s="98" t="s">
        <v>13371</v>
      </c>
      <c r="C4178" s="123" t="s">
        <v>3143</v>
      </c>
      <c r="D4178" s="98" t="s">
        <v>13667</v>
      </c>
      <c r="E4178" s="98" t="s">
        <v>13668</v>
      </c>
      <c r="F4178" s="124">
        <v>11</v>
      </c>
      <c r="G4178" s="112">
        <v>40970</v>
      </c>
      <c r="H4178" s="98"/>
      <c r="I4178" s="123" t="str">
        <f t="shared" si="65"/>
        <v>NÃO</v>
      </c>
      <c r="J4178" s="123"/>
      <c r="K4178" s="123"/>
      <c r="L4178" s="123"/>
      <c r="M4178" s="98" t="s">
        <v>15913</v>
      </c>
      <c r="N4178" s="118"/>
    </row>
    <row r="4179" spans="1:14" x14ac:dyDescent="0.25">
      <c r="A4179" s="130">
        <v>75587204000170</v>
      </c>
      <c r="B4179" s="98" t="s">
        <v>13372</v>
      </c>
      <c r="C4179" s="123" t="s">
        <v>3143</v>
      </c>
      <c r="D4179" s="98" t="s">
        <v>13667</v>
      </c>
      <c r="E4179" s="98" t="s">
        <v>13668</v>
      </c>
      <c r="F4179" s="124">
        <v>14</v>
      </c>
      <c r="G4179" s="112">
        <v>44044</v>
      </c>
      <c r="H4179" s="98"/>
      <c r="I4179" s="123" t="str">
        <f t="shared" si="65"/>
        <v>SIM</v>
      </c>
      <c r="J4179" s="123"/>
      <c r="K4179" s="123"/>
      <c r="L4179" s="123"/>
      <c r="M4179" s="98"/>
      <c r="N4179" s="118"/>
    </row>
    <row r="4180" spans="1:14" x14ac:dyDescent="0.25">
      <c r="A4180" s="130">
        <v>45709896000110</v>
      </c>
      <c r="B4180" s="98" t="s">
        <v>13373</v>
      </c>
      <c r="C4180" s="123" t="s">
        <v>4626</v>
      </c>
      <c r="D4180" s="98" t="s">
        <v>13667</v>
      </c>
      <c r="E4180" s="98" t="s">
        <v>13668</v>
      </c>
      <c r="F4180" s="124">
        <v>11</v>
      </c>
      <c r="G4180" s="112">
        <v>43466</v>
      </c>
      <c r="H4180" s="98"/>
      <c r="I4180" s="123" t="str">
        <f t="shared" si="65"/>
        <v>NÃO</v>
      </c>
      <c r="J4180" s="123"/>
      <c r="K4180" s="123"/>
      <c r="L4180" s="123"/>
      <c r="M4180" s="98"/>
      <c r="N4180" s="118"/>
    </row>
    <row r="4181" spans="1:14" x14ac:dyDescent="0.25">
      <c r="A4181" s="130">
        <v>88661400000199</v>
      </c>
      <c r="B4181" s="98" t="s">
        <v>13374</v>
      </c>
      <c r="C4181" s="123" t="s">
        <v>3812</v>
      </c>
      <c r="D4181" s="98" t="s">
        <v>13667</v>
      </c>
      <c r="E4181" s="98" t="s">
        <v>13668</v>
      </c>
      <c r="F4181" s="124">
        <v>14</v>
      </c>
      <c r="G4181" s="112">
        <v>43922</v>
      </c>
      <c r="H4181" s="98"/>
      <c r="I4181" s="123" t="str">
        <f t="shared" si="65"/>
        <v>SIM</v>
      </c>
      <c r="J4181" s="123"/>
      <c r="K4181" s="123"/>
      <c r="L4181" s="123"/>
      <c r="M4181" s="98"/>
      <c r="N4181" s="118"/>
    </row>
    <row r="4182" spans="1:14" x14ac:dyDescent="0.25">
      <c r="A4182" s="130">
        <v>84727601000190</v>
      </c>
      <c r="B4182" s="98" t="s">
        <v>13375</v>
      </c>
      <c r="C4182" s="123" t="s">
        <v>3747</v>
      </c>
      <c r="D4182" s="98" t="s">
        <v>13667</v>
      </c>
      <c r="E4182" s="98" t="s">
        <v>13668</v>
      </c>
      <c r="F4182" s="124">
        <v>11</v>
      </c>
      <c r="G4182" s="112">
        <v>38988</v>
      </c>
      <c r="H4182" s="98"/>
      <c r="I4182" s="123" t="str">
        <f t="shared" si="65"/>
        <v>NÃO</v>
      </c>
      <c r="J4182" s="123"/>
      <c r="K4182" s="123"/>
      <c r="L4182" s="123"/>
      <c r="M4182" s="98"/>
      <c r="N4182" s="118"/>
    </row>
    <row r="4183" spans="1:14" x14ac:dyDescent="0.25">
      <c r="A4183" s="130">
        <v>76170257000153</v>
      </c>
      <c r="B4183" s="98" t="s">
        <v>13376</v>
      </c>
      <c r="C4183" s="123" t="s">
        <v>3143</v>
      </c>
      <c r="D4183" s="98" t="s">
        <v>13667</v>
      </c>
      <c r="E4183" s="98" t="s">
        <v>13668</v>
      </c>
      <c r="F4183" s="124">
        <v>14</v>
      </c>
      <c r="G4183" s="112">
        <v>44136</v>
      </c>
      <c r="H4183" s="98"/>
      <c r="I4183" s="123" t="str">
        <f t="shared" si="65"/>
        <v>SIM</v>
      </c>
      <c r="J4183" s="123"/>
      <c r="K4183" s="123"/>
      <c r="L4183" s="123"/>
      <c r="M4183" s="98"/>
      <c r="N4183" s="118"/>
    </row>
    <row r="4184" spans="1:14" x14ac:dyDescent="0.25">
      <c r="A4184" s="130">
        <v>82577636000165</v>
      </c>
      <c r="B4184" s="98" t="s">
        <v>13377</v>
      </c>
      <c r="C4184" s="123" t="s">
        <v>4289</v>
      </c>
      <c r="D4184" s="98" t="s">
        <v>13667</v>
      </c>
      <c r="E4184" s="98" t="s">
        <v>13668</v>
      </c>
      <c r="F4184" s="124">
        <v>11</v>
      </c>
      <c r="G4184" s="112">
        <v>40064</v>
      </c>
      <c r="H4184" s="98"/>
      <c r="I4184" s="123" t="str">
        <f t="shared" si="65"/>
        <v>NÃO</v>
      </c>
      <c r="J4184" s="123"/>
      <c r="K4184" s="123"/>
      <c r="L4184" s="123"/>
      <c r="M4184" s="98"/>
      <c r="N4184" s="118"/>
    </row>
    <row r="4185" spans="1:14" x14ac:dyDescent="0.25">
      <c r="A4185" s="130">
        <v>76105584000121</v>
      </c>
      <c r="B4185" s="98" t="s">
        <v>13378</v>
      </c>
      <c r="C4185" s="123" t="s">
        <v>3143</v>
      </c>
      <c r="D4185" s="98" t="s">
        <v>13667</v>
      </c>
      <c r="E4185" s="98" t="s">
        <v>13668</v>
      </c>
      <c r="F4185" s="124">
        <v>14</v>
      </c>
      <c r="G4185" s="112">
        <v>44044</v>
      </c>
      <c r="H4185" s="98"/>
      <c r="I4185" s="123" t="str">
        <f t="shared" si="65"/>
        <v>SIM</v>
      </c>
      <c r="J4185" s="123"/>
      <c r="K4185" s="123"/>
      <c r="L4185" s="123"/>
      <c r="M4185" s="98"/>
      <c r="N4185" s="118"/>
    </row>
    <row r="4186" spans="1:14" x14ac:dyDescent="0.25">
      <c r="A4186" s="130">
        <v>11361904000169</v>
      </c>
      <c r="B4186" s="98" t="s">
        <v>13379</v>
      </c>
      <c r="C4186" s="123" t="s">
        <v>2758</v>
      </c>
      <c r="D4186" s="98" t="s">
        <v>13667</v>
      </c>
      <c r="E4186" s="98" t="s">
        <v>13668</v>
      </c>
      <c r="F4186" s="124">
        <v>14</v>
      </c>
      <c r="G4186" s="112">
        <v>44136</v>
      </c>
      <c r="H4186" s="98"/>
      <c r="I4186" s="123" t="str">
        <f t="shared" si="65"/>
        <v>SIM</v>
      </c>
      <c r="J4186" s="123"/>
      <c r="K4186" s="123"/>
      <c r="L4186" s="123"/>
      <c r="M4186" s="98"/>
      <c r="N4186" s="118"/>
    </row>
    <row r="4187" spans="1:14" x14ac:dyDescent="0.25">
      <c r="A4187" s="130">
        <v>6424618000165</v>
      </c>
      <c r="B4187" s="98" t="s">
        <v>13380</v>
      </c>
      <c r="C4187" s="123" t="s">
        <v>1142</v>
      </c>
      <c r="D4187" s="98" t="s">
        <v>13667</v>
      </c>
      <c r="E4187" s="98" t="s">
        <v>13668</v>
      </c>
      <c r="F4187" s="124">
        <v>11</v>
      </c>
      <c r="G4187" s="112">
        <v>42753</v>
      </c>
      <c r="H4187" s="98"/>
      <c r="I4187" s="123" t="str">
        <f t="shared" si="65"/>
        <v>NÃO</v>
      </c>
      <c r="J4187" s="123"/>
      <c r="K4187" s="123"/>
      <c r="L4187" s="123"/>
      <c r="M4187" s="98" t="s">
        <v>14449</v>
      </c>
      <c r="N4187" s="118"/>
    </row>
    <row r="4188" spans="1:14" x14ac:dyDescent="0.25">
      <c r="A4188" s="130">
        <v>83102764000115</v>
      </c>
      <c r="B4188" s="98" t="s">
        <v>13381</v>
      </c>
      <c r="C4188" s="123" t="s">
        <v>4289</v>
      </c>
      <c r="D4188" s="98" t="s">
        <v>13667</v>
      </c>
      <c r="E4188" s="98" t="s">
        <v>13668</v>
      </c>
      <c r="F4188" s="124">
        <v>14</v>
      </c>
      <c r="G4188" s="112">
        <v>44136</v>
      </c>
      <c r="H4188" s="98"/>
      <c r="I4188" s="123" t="str">
        <f t="shared" si="65"/>
        <v>SIM</v>
      </c>
      <c r="J4188" s="123"/>
      <c r="K4188" s="123"/>
      <c r="L4188" s="123"/>
      <c r="M4188" s="98"/>
      <c r="N4188" s="118"/>
    </row>
    <row r="4189" spans="1:14" x14ac:dyDescent="0.25">
      <c r="A4189" s="130">
        <v>78497492000160</v>
      </c>
      <c r="B4189" s="98" t="s">
        <v>13382</v>
      </c>
      <c r="C4189" s="123" t="s">
        <v>4289</v>
      </c>
      <c r="D4189" s="98" t="s">
        <v>13667</v>
      </c>
      <c r="E4189" s="98" t="s">
        <v>13668</v>
      </c>
      <c r="F4189" s="124">
        <v>11</v>
      </c>
      <c r="G4189" s="112">
        <v>41411</v>
      </c>
      <c r="H4189" s="98"/>
      <c r="I4189" s="123" t="str">
        <f t="shared" si="65"/>
        <v>NÃO</v>
      </c>
      <c r="J4189" s="123"/>
      <c r="K4189" s="123"/>
      <c r="L4189" s="123"/>
      <c r="M4189" s="98" t="s">
        <v>16662</v>
      </c>
      <c r="N4189" s="118"/>
    </row>
    <row r="4190" spans="1:14" x14ac:dyDescent="0.25">
      <c r="A4190" s="130">
        <v>6115307000114</v>
      </c>
      <c r="B4190" s="98" t="s">
        <v>13383</v>
      </c>
      <c r="C4190" s="123" t="s">
        <v>1142</v>
      </c>
      <c r="D4190" s="98" t="s">
        <v>13667</v>
      </c>
      <c r="E4190" s="98" t="s">
        <v>13668</v>
      </c>
      <c r="F4190" s="124">
        <v>11</v>
      </c>
      <c r="G4190" s="112">
        <v>39349</v>
      </c>
      <c r="H4190" s="98"/>
      <c r="I4190" s="123" t="str">
        <f t="shared" si="65"/>
        <v>NÃO</v>
      </c>
      <c r="J4190" s="123"/>
      <c r="K4190" s="123"/>
      <c r="L4190" s="123"/>
      <c r="M4190" s="98" t="s">
        <v>14450</v>
      </c>
      <c r="N4190" s="118"/>
    </row>
    <row r="4191" spans="1:14" x14ac:dyDescent="0.25">
      <c r="A4191" s="130">
        <v>18128223000102</v>
      </c>
      <c r="B4191" s="98" t="s">
        <v>13384</v>
      </c>
      <c r="C4191" s="123" t="s">
        <v>1356</v>
      </c>
      <c r="D4191" s="98" t="s">
        <v>13667</v>
      </c>
      <c r="E4191" s="98" t="s">
        <v>13668</v>
      </c>
      <c r="F4191" s="124">
        <v>11</v>
      </c>
      <c r="G4191" s="112">
        <v>38349</v>
      </c>
      <c r="H4191" s="98"/>
      <c r="I4191" s="123" t="str">
        <f t="shared" si="65"/>
        <v>NÃO</v>
      </c>
      <c r="J4191" s="123"/>
      <c r="K4191" s="123"/>
      <c r="L4191" s="123"/>
      <c r="M4191" s="98" t="s">
        <v>14798</v>
      </c>
      <c r="N4191" s="118"/>
    </row>
    <row r="4192" spans="1:14" x14ac:dyDescent="0.25">
      <c r="A4192" s="130">
        <v>76205806000188</v>
      </c>
      <c r="B4192" s="98" t="s">
        <v>13385</v>
      </c>
      <c r="C4192" s="123" t="s">
        <v>3143</v>
      </c>
      <c r="D4192" s="98" t="s">
        <v>13667</v>
      </c>
      <c r="E4192" s="98" t="s">
        <v>13668</v>
      </c>
      <c r="F4192" s="124">
        <v>14</v>
      </c>
      <c r="G4192" s="112">
        <v>44013</v>
      </c>
      <c r="H4192" s="98"/>
      <c r="I4192" s="123" t="str">
        <f t="shared" si="65"/>
        <v>SIM</v>
      </c>
      <c r="J4192" s="123"/>
      <c r="K4192" s="123"/>
      <c r="L4192" s="123"/>
      <c r="M4192" s="98"/>
      <c r="N4192" s="118"/>
    </row>
    <row r="4193" spans="1:14" x14ac:dyDescent="0.25">
      <c r="A4193" s="130">
        <v>13099205000118</v>
      </c>
      <c r="B4193" s="98" t="s">
        <v>13386</v>
      </c>
      <c r="C4193" s="123" t="s">
        <v>4559</v>
      </c>
      <c r="D4193" s="98" t="s">
        <v>13667</v>
      </c>
      <c r="E4193" s="98" t="s">
        <v>13668</v>
      </c>
      <c r="F4193" s="124">
        <v>11</v>
      </c>
      <c r="G4193" s="112">
        <v>39168</v>
      </c>
      <c r="H4193" s="98"/>
      <c r="I4193" s="123" t="str">
        <f t="shared" si="65"/>
        <v>NÃO</v>
      </c>
      <c r="J4193" s="123"/>
      <c r="K4193" s="123"/>
      <c r="L4193" s="123"/>
      <c r="M4193" s="98"/>
      <c r="N4193" s="118"/>
    </row>
    <row r="4194" spans="1:14" x14ac:dyDescent="0.25">
      <c r="A4194" s="130">
        <v>3503646000180</v>
      </c>
      <c r="B4194" s="98" t="s">
        <v>13387</v>
      </c>
      <c r="C4194" s="123" t="s">
        <v>2274</v>
      </c>
      <c r="D4194" s="98" t="s">
        <v>13667</v>
      </c>
      <c r="E4194" s="98" t="s">
        <v>13668</v>
      </c>
      <c r="F4194" s="124">
        <v>11</v>
      </c>
      <c r="G4194" s="112">
        <v>39357</v>
      </c>
      <c r="H4194" s="98"/>
      <c r="I4194" s="123" t="str">
        <f t="shared" si="65"/>
        <v>NÃO</v>
      </c>
      <c r="J4194" s="123"/>
      <c r="K4194" s="123"/>
      <c r="L4194" s="123"/>
      <c r="M4194" s="98" t="s">
        <v>13728</v>
      </c>
      <c r="N4194" s="118"/>
    </row>
    <row r="4195" spans="1:14" x14ac:dyDescent="0.25">
      <c r="A4195" s="130">
        <v>1539271000182</v>
      </c>
      <c r="B4195" s="98" t="s">
        <v>13388</v>
      </c>
      <c r="C4195" s="123" t="s">
        <v>3812</v>
      </c>
      <c r="D4195" s="98" t="s">
        <v>13667</v>
      </c>
      <c r="E4195" s="98" t="s">
        <v>13668</v>
      </c>
      <c r="F4195" s="124">
        <v>11</v>
      </c>
      <c r="G4195" s="112">
        <v>38563</v>
      </c>
      <c r="H4195" s="98"/>
      <c r="I4195" s="123" t="str">
        <f t="shared" si="65"/>
        <v>NÃO</v>
      </c>
      <c r="J4195" s="123"/>
      <c r="K4195" s="123"/>
      <c r="L4195" s="123"/>
      <c r="M4195" s="98" t="s">
        <v>16541</v>
      </c>
      <c r="N4195" s="118"/>
    </row>
    <row r="4196" spans="1:14" x14ac:dyDescent="0.25">
      <c r="A4196" s="130">
        <v>87876801000101</v>
      </c>
      <c r="B4196" s="98" t="s">
        <v>13389</v>
      </c>
      <c r="C4196" s="123" t="s">
        <v>3812</v>
      </c>
      <c r="D4196" s="98" t="s">
        <v>13667</v>
      </c>
      <c r="E4196" s="98" t="s">
        <v>13668</v>
      </c>
      <c r="F4196" s="124">
        <v>11</v>
      </c>
      <c r="G4196" s="112">
        <v>38808</v>
      </c>
      <c r="H4196" s="98"/>
      <c r="I4196" s="123" t="str">
        <f t="shared" si="65"/>
        <v>NÃO</v>
      </c>
      <c r="J4196" s="123"/>
      <c r="K4196" s="123"/>
      <c r="L4196" s="123"/>
      <c r="M4196" s="98" t="s">
        <v>16544</v>
      </c>
      <c r="N4196" s="118"/>
    </row>
    <row r="4197" spans="1:14" x14ac:dyDescent="0.25">
      <c r="A4197" s="130">
        <v>10167310000159</v>
      </c>
      <c r="B4197" s="98" t="s">
        <v>13390</v>
      </c>
      <c r="C4197" s="123" t="s">
        <v>2758</v>
      </c>
      <c r="D4197" s="98" t="s">
        <v>13667</v>
      </c>
      <c r="E4197" s="98" t="s">
        <v>13668</v>
      </c>
      <c r="F4197" s="124">
        <v>11</v>
      </c>
      <c r="G4197" s="112">
        <v>40001</v>
      </c>
      <c r="H4197" s="98"/>
      <c r="I4197" s="123" t="str">
        <f t="shared" si="65"/>
        <v>NÃO</v>
      </c>
      <c r="J4197" s="123"/>
      <c r="K4197" s="123"/>
      <c r="L4197" s="123"/>
      <c r="M4197" s="98" t="s">
        <v>15528</v>
      </c>
      <c r="N4197" s="118"/>
    </row>
    <row r="4198" spans="1:14" x14ac:dyDescent="0.25">
      <c r="A4198" s="130">
        <v>29115441000110</v>
      </c>
      <c r="B4198" s="98" t="s">
        <v>13391</v>
      </c>
      <c r="C4198" s="123" t="s">
        <v>3513</v>
      </c>
      <c r="D4198" s="98" t="s">
        <v>13667</v>
      </c>
      <c r="E4198" s="98" t="s">
        <v>13668</v>
      </c>
      <c r="F4198" s="124">
        <v>11</v>
      </c>
      <c r="G4198" s="112">
        <v>40544</v>
      </c>
      <c r="H4198" s="98"/>
      <c r="I4198" s="123" t="str">
        <f t="shared" si="65"/>
        <v>NÃO</v>
      </c>
      <c r="J4198" s="123"/>
      <c r="K4198" s="123"/>
      <c r="L4198" s="123"/>
      <c r="M4198" s="98" t="s">
        <v>13534</v>
      </c>
      <c r="N4198" s="118"/>
    </row>
    <row r="4199" spans="1:14" x14ac:dyDescent="0.25">
      <c r="A4199" s="130">
        <v>88771001000180</v>
      </c>
      <c r="B4199" s="98" t="s">
        <v>13392</v>
      </c>
      <c r="C4199" s="123" t="s">
        <v>3812</v>
      </c>
      <c r="D4199" s="98" t="s">
        <v>13667</v>
      </c>
      <c r="E4199" s="98" t="s">
        <v>13668</v>
      </c>
      <c r="F4199" s="124">
        <v>11</v>
      </c>
      <c r="G4199" s="112">
        <v>42549</v>
      </c>
      <c r="H4199" s="98"/>
      <c r="I4199" s="123" t="str">
        <f t="shared" si="65"/>
        <v>NÃO</v>
      </c>
      <c r="J4199" s="123"/>
      <c r="K4199" s="123"/>
      <c r="L4199" s="123"/>
      <c r="M4199" s="98"/>
      <c r="N4199" s="118"/>
    </row>
    <row r="4200" spans="1:14" x14ac:dyDescent="0.25">
      <c r="A4200" s="130">
        <v>46638714000120</v>
      </c>
      <c r="B4200" s="98" t="s">
        <v>16975</v>
      </c>
      <c r="C4200" s="123" t="s">
        <v>4626</v>
      </c>
      <c r="D4200" s="98" t="s">
        <v>13667</v>
      </c>
      <c r="E4200" s="98" t="s">
        <v>13668</v>
      </c>
      <c r="F4200" s="124">
        <v>11</v>
      </c>
      <c r="G4200" s="112">
        <v>38804</v>
      </c>
      <c r="H4200" s="98"/>
      <c r="I4200" s="123" t="str">
        <f t="shared" si="65"/>
        <v>NÃO</v>
      </c>
      <c r="J4200" s="123"/>
      <c r="K4200" s="123"/>
      <c r="L4200" s="123"/>
      <c r="M4200" s="98" t="s">
        <v>16976</v>
      </c>
      <c r="N4200" s="118"/>
    </row>
    <row r="4201" spans="1:14" x14ac:dyDescent="0.25">
      <c r="A4201" s="130">
        <v>92453810000111</v>
      </c>
      <c r="B4201" s="98" t="s">
        <v>13393</v>
      </c>
      <c r="C4201" s="123" t="s">
        <v>3812</v>
      </c>
      <c r="D4201" s="98" t="s">
        <v>13667</v>
      </c>
      <c r="E4201" s="98" t="s">
        <v>13668</v>
      </c>
      <c r="F4201" s="124">
        <v>11</v>
      </c>
      <c r="G4201" s="112">
        <v>42736</v>
      </c>
      <c r="H4201" s="98"/>
      <c r="I4201" s="123" t="str">
        <f t="shared" si="65"/>
        <v>NÃO</v>
      </c>
      <c r="J4201" s="123"/>
      <c r="K4201" s="123"/>
      <c r="L4201" s="123"/>
      <c r="M4201" s="98" t="s">
        <v>16548</v>
      </c>
      <c r="N4201" s="118"/>
    </row>
    <row r="4202" spans="1:14" x14ac:dyDescent="0.25">
      <c r="A4202" s="130">
        <v>17955535000119</v>
      </c>
      <c r="B4202" s="98" t="s">
        <v>13394</v>
      </c>
      <c r="C4202" s="123" t="s">
        <v>1356</v>
      </c>
      <c r="D4202" s="98" t="s">
        <v>13667</v>
      </c>
      <c r="E4202" s="98" t="s">
        <v>13668</v>
      </c>
      <c r="F4202" s="124">
        <v>11</v>
      </c>
      <c r="G4202" s="112">
        <v>39055</v>
      </c>
      <c r="H4202" s="98"/>
      <c r="I4202" s="123" t="str">
        <f t="shared" si="65"/>
        <v>NÃO</v>
      </c>
      <c r="J4202" s="123"/>
      <c r="K4202" s="123"/>
      <c r="L4202" s="123"/>
      <c r="M4202" s="98" t="s">
        <v>14803</v>
      </c>
      <c r="N4202" s="118"/>
    </row>
    <row r="4203" spans="1:14" x14ac:dyDescent="0.25">
      <c r="A4203" s="130">
        <v>88199971000153</v>
      </c>
      <c r="B4203" s="98" t="s">
        <v>13395</v>
      </c>
      <c r="C4203" s="123" t="s">
        <v>3812</v>
      </c>
      <c r="D4203" s="98" t="s">
        <v>13667</v>
      </c>
      <c r="E4203" s="98" t="s">
        <v>13668</v>
      </c>
      <c r="F4203" s="124">
        <v>11</v>
      </c>
      <c r="G4203" s="112">
        <v>42215</v>
      </c>
      <c r="H4203" s="98"/>
      <c r="I4203" s="123" t="str">
        <f t="shared" si="65"/>
        <v>NÃO</v>
      </c>
      <c r="J4203" s="123"/>
      <c r="K4203" s="123"/>
      <c r="L4203" s="123"/>
      <c r="M4203" s="98" t="s">
        <v>16549</v>
      </c>
      <c r="N4203" s="118"/>
    </row>
    <row r="4204" spans="1:14" x14ac:dyDescent="0.25">
      <c r="A4204" s="130">
        <v>87612800000141</v>
      </c>
      <c r="B4204" s="98" t="s">
        <v>13396</v>
      </c>
      <c r="C4204" s="123" t="s">
        <v>3812</v>
      </c>
      <c r="D4204" s="98" t="s">
        <v>13667</v>
      </c>
      <c r="E4204" s="98" t="s">
        <v>13668</v>
      </c>
      <c r="F4204" s="124">
        <v>11</v>
      </c>
      <c r="G4204" s="112">
        <v>41944</v>
      </c>
      <c r="H4204" s="98"/>
      <c r="I4204" s="123" t="str">
        <f t="shared" si="65"/>
        <v>NÃO</v>
      </c>
      <c r="J4204" s="123"/>
      <c r="K4204" s="123"/>
      <c r="L4204" s="123"/>
      <c r="M4204" s="98" t="s">
        <v>16550</v>
      </c>
      <c r="N4204" s="118"/>
    </row>
    <row r="4205" spans="1:14" x14ac:dyDescent="0.25">
      <c r="A4205" s="130">
        <v>93317998000133</v>
      </c>
      <c r="B4205" s="98" t="s">
        <v>13397</v>
      </c>
      <c r="C4205" s="123" t="s">
        <v>3812</v>
      </c>
      <c r="D4205" s="98" t="s">
        <v>13667</v>
      </c>
      <c r="E4205" s="98" t="s">
        <v>13668</v>
      </c>
      <c r="F4205" s="124">
        <v>11</v>
      </c>
      <c r="G4205" s="112">
        <v>43704</v>
      </c>
      <c r="H4205" s="98"/>
      <c r="I4205" s="123" t="str">
        <f t="shared" si="65"/>
        <v>NÃO</v>
      </c>
      <c r="J4205" s="123"/>
      <c r="K4205" s="123"/>
      <c r="L4205" s="123"/>
      <c r="M4205" s="98"/>
      <c r="N4205" s="118"/>
    </row>
    <row r="4206" spans="1:14" x14ac:dyDescent="0.25">
      <c r="A4206" s="130">
        <v>3184041000173</v>
      </c>
      <c r="B4206" s="98" t="s">
        <v>13398</v>
      </c>
      <c r="C4206" s="123" t="s">
        <v>2197</v>
      </c>
      <c r="D4206" s="98" t="s">
        <v>13667</v>
      </c>
      <c r="E4206" s="98" t="s">
        <v>13668</v>
      </c>
      <c r="F4206" s="124">
        <v>11</v>
      </c>
      <c r="G4206" s="112">
        <v>41913</v>
      </c>
      <c r="H4206" s="98"/>
      <c r="I4206" s="123" t="str">
        <f t="shared" si="65"/>
        <v>NÃO</v>
      </c>
      <c r="J4206" s="123"/>
      <c r="K4206" s="123"/>
      <c r="L4206" s="123"/>
      <c r="M4206" s="98" t="s">
        <v>14911</v>
      </c>
      <c r="N4206" s="118"/>
    </row>
    <row r="4207" spans="1:14" x14ac:dyDescent="0.25">
      <c r="A4207" s="130">
        <v>17695008000112</v>
      </c>
      <c r="B4207" s="98" t="s">
        <v>13399</v>
      </c>
      <c r="C4207" s="123" t="s">
        <v>1356</v>
      </c>
      <c r="D4207" s="98" t="s">
        <v>13667</v>
      </c>
      <c r="E4207" s="98" t="s">
        <v>13668</v>
      </c>
      <c r="F4207" s="124">
        <v>11</v>
      </c>
      <c r="G4207" s="112">
        <v>42346</v>
      </c>
      <c r="H4207" s="98"/>
      <c r="I4207" s="123" t="str">
        <f t="shared" si="65"/>
        <v>NÃO</v>
      </c>
      <c r="J4207" s="123"/>
      <c r="K4207" s="123"/>
      <c r="L4207" s="123"/>
      <c r="M4207" s="98" t="s">
        <v>14805</v>
      </c>
      <c r="N4207" s="118"/>
    </row>
    <row r="4208" spans="1:14" x14ac:dyDescent="0.25">
      <c r="A4208" s="130">
        <v>92399112000185</v>
      </c>
      <c r="B4208" s="98" t="s">
        <v>13400</v>
      </c>
      <c r="C4208" s="123" t="s">
        <v>3812</v>
      </c>
      <c r="D4208" s="98" t="s">
        <v>13667</v>
      </c>
      <c r="E4208" s="98" t="s">
        <v>13668</v>
      </c>
      <c r="F4208" s="124">
        <v>11</v>
      </c>
      <c r="G4208" s="112">
        <v>42370</v>
      </c>
      <c r="H4208" s="98"/>
      <c r="I4208" s="123" t="str">
        <f t="shared" si="65"/>
        <v>NÃO</v>
      </c>
      <c r="J4208" s="123"/>
      <c r="K4208" s="123"/>
      <c r="L4208" s="123"/>
      <c r="M4208" s="98" t="s">
        <v>16553</v>
      </c>
      <c r="N4208" s="118"/>
    </row>
    <row r="4209" spans="1:14" x14ac:dyDescent="0.25">
      <c r="A4209" s="130">
        <v>87613188000121</v>
      </c>
      <c r="B4209" s="98" t="s">
        <v>13401</v>
      </c>
      <c r="C4209" s="123" t="s">
        <v>3812</v>
      </c>
      <c r="D4209" s="98" t="s">
        <v>13667</v>
      </c>
      <c r="E4209" s="98" t="s">
        <v>13668</v>
      </c>
      <c r="F4209" s="124">
        <v>14</v>
      </c>
      <c r="G4209" s="112">
        <v>44004</v>
      </c>
      <c r="H4209" s="98"/>
      <c r="I4209" s="123" t="str">
        <f t="shared" si="65"/>
        <v>SIM</v>
      </c>
      <c r="J4209" s="123"/>
      <c r="K4209" s="123"/>
      <c r="L4209" s="123"/>
      <c r="M4209" s="98"/>
      <c r="N4209" s="118"/>
    </row>
    <row r="4210" spans="1:14" x14ac:dyDescent="0.25">
      <c r="A4210" s="130">
        <v>18245167000188</v>
      </c>
      <c r="B4210" s="98" t="s">
        <v>13402</v>
      </c>
      <c r="C4210" s="123" t="s">
        <v>1356</v>
      </c>
      <c r="D4210" s="98" t="s">
        <v>13667</v>
      </c>
      <c r="E4210" s="98" t="s">
        <v>13668</v>
      </c>
      <c r="F4210" s="124">
        <v>14</v>
      </c>
      <c r="G4210" s="112">
        <v>44136</v>
      </c>
      <c r="H4210" s="98"/>
      <c r="I4210" s="123" t="str">
        <f t="shared" si="65"/>
        <v>SIM</v>
      </c>
      <c r="J4210" s="123"/>
      <c r="K4210" s="123"/>
      <c r="L4210" s="123"/>
      <c r="M4210" s="98"/>
      <c r="N4210" s="118"/>
    </row>
    <row r="4211" spans="1:14" x14ac:dyDescent="0.25">
      <c r="A4211" s="130">
        <v>1304286000161</v>
      </c>
      <c r="B4211" s="98" t="s">
        <v>13403</v>
      </c>
      <c r="C4211" s="123" t="s">
        <v>901</v>
      </c>
      <c r="D4211" s="98" t="s">
        <v>13667</v>
      </c>
      <c r="E4211" s="98" t="s">
        <v>13668</v>
      </c>
      <c r="F4211" s="124">
        <v>14</v>
      </c>
      <c r="G4211" s="112">
        <v>44105</v>
      </c>
      <c r="H4211" s="98"/>
      <c r="I4211" s="123" t="str">
        <f t="shared" si="65"/>
        <v>SIM</v>
      </c>
      <c r="J4211" s="123"/>
      <c r="K4211" s="123"/>
      <c r="L4211" s="123"/>
      <c r="M4211" s="98"/>
      <c r="N4211" s="118"/>
    </row>
    <row r="4212" spans="1:14" x14ac:dyDescent="0.25">
      <c r="A4212" s="130">
        <v>1217538000115</v>
      </c>
      <c r="B4212" s="98" t="s">
        <v>13404</v>
      </c>
      <c r="C4212" s="123" t="s">
        <v>901</v>
      </c>
      <c r="D4212" s="98" t="s">
        <v>13667</v>
      </c>
      <c r="E4212" s="98" t="s">
        <v>13668</v>
      </c>
      <c r="F4212" s="124">
        <v>14</v>
      </c>
      <c r="G4212" s="112">
        <v>44136</v>
      </c>
      <c r="H4212" s="98"/>
      <c r="I4212" s="123" t="str">
        <f t="shared" si="65"/>
        <v>SIM</v>
      </c>
      <c r="J4212" s="123"/>
      <c r="K4212" s="123"/>
      <c r="L4212" s="123"/>
      <c r="M4212" s="98"/>
      <c r="N4212" s="118"/>
    </row>
    <row r="4213" spans="1:14" x14ac:dyDescent="0.25">
      <c r="A4213" s="130">
        <v>11040912000103</v>
      </c>
      <c r="B4213" s="98" t="s">
        <v>13405</v>
      </c>
      <c r="C4213" s="123" t="s">
        <v>2758</v>
      </c>
      <c r="D4213" s="98" t="s">
        <v>13667</v>
      </c>
      <c r="E4213" s="98" t="s">
        <v>13668</v>
      </c>
      <c r="F4213" s="124">
        <v>11</v>
      </c>
      <c r="G4213" s="112">
        <v>41050</v>
      </c>
      <c r="H4213" s="98"/>
      <c r="I4213" s="123" t="str">
        <f t="shared" si="65"/>
        <v>NÃO</v>
      </c>
      <c r="J4213" s="123"/>
      <c r="K4213" s="123"/>
      <c r="L4213" s="123"/>
      <c r="M4213" s="98" t="s">
        <v>15531</v>
      </c>
      <c r="N4213" s="118"/>
    </row>
    <row r="4214" spans="1:14" x14ac:dyDescent="0.25">
      <c r="A4214" s="130">
        <v>92399211000167</v>
      </c>
      <c r="B4214" s="98" t="s">
        <v>13406</v>
      </c>
      <c r="C4214" s="123" t="s">
        <v>3812</v>
      </c>
      <c r="D4214" s="98" t="s">
        <v>13667</v>
      </c>
      <c r="E4214" s="98" t="s">
        <v>13668</v>
      </c>
      <c r="F4214" s="124">
        <v>11</v>
      </c>
      <c r="G4214" s="112">
        <v>40345</v>
      </c>
      <c r="H4214" s="98"/>
      <c r="I4214" s="123" t="str">
        <f t="shared" si="65"/>
        <v>NÃO</v>
      </c>
      <c r="J4214" s="123"/>
      <c r="K4214" s="123"/>
      <c r="L4214" s="123"/>
      <c r="M4214" s="98" t="s">
        <v>13703</v>
      </c>
      <c r="N4214" s="118"/>
    </row>
    <row r="4215" spans="1:14" x14ac:dyDescent="0.25">
      <c r="A4215" s="130">
        <v>11350659000194</v>
      </c>
      <c r="B4215" s="98" t="s">
        <v>13407</v>
      </c>
      <c r="C4215" s="123" t="s">
        <v>2758</v>
      </c>
      <c r="D4215" s="98" t="s">
        <v>13667</v>
      </c>
      <c r="E4215" s="98" t="s">
        <v>13668</v>
      </c>
      <c r="F4215" s="124">
        <v>14</v>
      </c>
      <c r="G4215" s="112">
        <v>44013</v>
      </c>
      <c r="H4215" s="98"/>
      <c r="I4215" s="123" t="str">
        <f t="shared" si="65"/>
        <v>SIM</v>
      </c>
      <c r="J4215" s="123"/>
      <c r="K4215" s="123"/>
      <c r="L4215" s="123"/>
      <c r="M4215" s="98"/>
      <c r="N4215" s="118"/>
    </row>
    <row r="4216" spans="1:14" x14ac:dyDescent="0.25">
      <c r="A4216" s="130">
        <v>88363189000128</v>
      </c>
      <c r="B4216" s="98" t="s">
        <v>13408</v>
      </c>
      <c r="C4216" s="123" t="s">
        <v>3812</v>
      </c>
      <c r="D4216" s="98" t="s">
        <v>13667</v>
      </c>
      <c r="E4216" s="98" t="s">
        <v>13668</v>
      </c>
      <c r="F4216" s="124">
        <v>11</v>
      </c>
      <c r="G4216" s="112">
        <v>43462</v>
      </c>
      <c r="H4216" s="98"/>
      <c r="I4216" s="123" t="str">
        <f t="shared" si="65"/>
        <v>NÃO</v>
      </c>
      <c r="J4216" s="123"/>
      <c r="K4216" s="123"/>
      <c r="L4216" s="123"/>
      <c r="M4216" s="98"/>
      <c r="N4216" s="118"/>
    </row>
    <row r="4217" spans="1:14" x14ac:dyDescent="0.25">
      <c r="A4217" s="130">
        <v>1558070000122</v>
      </c>
      <c r="B4217" s="98" t="s">
        <v>13409</v>
      </c>
      <c r="C4217" s="123" t="s">
        <v>1142</v>
      </c>
      <c r="D4217" s="98" t="s">
        <v>13667</v>
      </c>
      <c r="E4217" s="98" t="s">
        <v>13668</v>
      </c>
      <c r="F4217" s="124">
        <v>11</v>
      </c>
      <c r="G4217" s="112">
        <v>42837</v>
      </c>
      <c r="H4217" s="98"/>
      <c r="I4217" s="123" t="str">
        <f t="shared" si="65"/>
        <v>NÃO</v>
      </c>
      <c r="J4217" s="123"/>
      <c r="K4217" s="123"/>
      <c r="L4217" s="123"/>
      <c r="M4217" s="98" t="s">
        <v>14453</v>
      </c>
      <c r="N4217" s="118"/>
    </row>
    <row r="4218" spans="1:14" x14ac:dyDescent="0.25">
      <c r="A4218" s="130">
        <v>22981088000102</v>
      </c>
      <c r="B4218" s="98" t="s">
        <v>13410</v>
      </c>
      <c r="C4218" s="123" t="s">
        <v>2413</v>
      </c>
      <c r="D4218" s="98" t="s">
        <v>13667</v>
      </c>
      <c r="E4218" s="98" t="s">
        <v>13668</v>
      </c>
      <c r="F4218" s="124">
        <v>11</v>
      </c>
      <c r="G4218" s="112">
        <v>42545</v>
      </c>
      <c r="H4218" s="98"/>
      <c r="I4218" s="123" t="str">
        <f t="shared" si="65"/>
        <v>NÃO</v>
      </c>
      <c r="J4218" s="123"/>
      <c r="K4218" s="123"/>
      <c r="L4218" s="123"/>
      <c r="M4218" s="98" t="s">
        <v>15114</v>
      </c>
      <c r="N4218" s="118"/>
    </row>
    <row r="4219" spans="1:14" x14ac:dyDescent="0.25">
      <c r="A4219" s="130">
        <v>87612792000133</v>
      </c>
      <c r="B4219" s="98" t="s">
        <v>13411</v>
      </c>
      <c r="C4219" s="123" t="s">
        <v>3812</v>
      </c>
      <c r="D4219" s="98" t="s">
        <v>13667</v>
      </c>
      <c r="E4219" s="98" t="s">
        <v>13668</v>
      </c>
      <c r="F4219" s="124">
        <v>12</v>
      </c>
      <c r="G4219" s="112">
        <v>39173</v>
      </c>
      <c r="H4219" s="98"/>
      <c r="I4219" s="123" t="str">
        <f t="shared" si="65"/>
        <v>NÃO</v>
      </c>
      <c r="J4219" s="123"/>
      <c r="K4219" s="123"/>
      <c r="L4219" s="123"/>
      <c r="M4219" s="98" t="s">
        <v>14410</v>
      </c>
      <c r="N4219" s="118"/>
    </row>
    <row r="4220" spans="1:14" x14ac:dyDescent="0.25">
      <c r="A4220" s="130">
        <v>5251632000141</v>
      </c>
      <c r="B4220" s="98" t="s">
        <v>13412</v>
      </c>
      <c r="C4220" s="123" t="s">
        <v>2413</v>
      </c>
      <c r="D4220" s="98" t="s">
        <v>13667</v>
      </c>
      <c r="E4220" s="98" t="s">
        <v>13668</v>
      </c>
      <c r="F4220" s="124">
        <v>11</v>
      </c>
      <c r="G4220" s="112">
        <v>41450</v>
      </c>
      <c r="H4220" s="98"/>
      <c r="I4220" s="123" t="str">
        <f t="shared" si="65"/>
        <v>NÃO</v>
      </c>
      <c r="J4220" s="123"/>
      <c r="K4220" s="123"/>
      <c r="L4220" s="123"/>
      <c r="M4220" s="98" t="s">
        <v>15116</v>
      </c>
      <c r="N4220" s="118"/>
    </row>
    <row r="4221" spans="1:14" x14ac:dyDescent="0.25">
      <c r="A4221" s="130">
        <v>92406438000192</v>
      </c>
      <c r="B4221" s="98" t="s">
        <v>13413</v>
      </c>
      <c r="C4221" s="123" t="s">
        <v>3812</v>
      </c>
      <c r="D4221" s="98" t="s">
        <v>13667</v>
      </c>
      <c r="E4221" s="98" t="s">
        <v>13668</v>
      </c>
      <c r="F4221" s="124">
        <v>11</v>
      </c>
      <c r="G4221" s="112">
        <v>40179</v>
      </c>
      <c r="H4221" s="98"/>
      <c r="I4221" s="123" t="str">
        <f t="shared" si="65"/>
        <v>NÃO</v>
      </c>
      <c r="J4221" s="123"/>
      <c r="K4221" s="123"/>
      <c r="L4221" s="123"/>
      <c r="M4221" s="98"/>
      <c r="N4221" s="118"/>
    </row>
    <row r="4222" spans="1:14" x14ac:dyDescent="0.25">
      <c r="A4222" s="130">
        <v>68703834000105</v>
      </c>
      <c r="B4222" s="98" t="s">
        <v>13414</v>
      </c>
      <c r="C4222" s="123" t="s">
        <v>3143</v>
      </c>
      <c r="D4222" s="98" t="s">
        <v>13667</v>
      </c>
      <c r="E4222" s="98" t="s">
        <v>13668</v>
      </c>
      <c r="F4222" s="124">
        <v>11</v>
      </c>
      <c r="G4222" s="112">
        <v>40273</v>
      </c>
      <c r="H4222" s="98"/>
      <c r="I4222" s="123" t="str">
        <f t="shared" si="65"/>
        <v>NÃO</v>
      </c>
      <c r="J4222" s="123"/>
      <c r="K4222" s="123"/>
      <c r="L4222" s="123"/>
      <c r="M4222" s="98"/>
      <c r="N4222" s="118"/>
    </row>
    <row r="4223" spans="1:14" x14ac:dyDescent="0.25">
      <c r="A4223" s="130">
        <v>10106250000164</v>
      </c>
      <c r="B4223" s="98" t="s">
        <v>13415</v>
      </c>
      <c r="C4223" s="123" t="s">
        <v>2758</v>
      </c>
      <c r="D4223" s="98" t="s">
        <v>13667</v>
      </c>
      <c r="E4223" s="98" t="s">
        <v>13668</v>
      </c>
      <c r="F4223" s="124">
        <v>11</v>
      </c>
      <c r="G4223" s="112">
        <v>42370</v>
      </c>
      <c r="H4223" s="98"/>
      <c r="I4223" s="123" t="str">
        <f t="shared" si="65"/>
        <v>NÃO</v>
      </c>
      <c r="J4223" s="123"/>
      <c r="K4223" s="123"/>
      <c r="L4223" s="123"/>
      <c r="M4223" s="98" t="s">
        <v>15532</v>
      </c>
      <c r="N4223" s="118"/>
    </row>
    <row r="4224" spans="1:14" x14ac:dyDescent="0.25">
      <c r="A4224" s="130">
        <v>88227764000165</v>
      </c>
      <c r="B4224" s="98" t="s">
        <v>13416</v>
      </c>
      <c r="C4224" s="123" t="s">
        <v>3812</v>
      </c>
      <c r="D4224" s="98" t="s">
        <v>13667</v>
      </c>
      <c r="E4224" s="98" t="s">
        <v>13668</v>
      </c>
      <c r="F4224" s="124">
        <v>11</v>
      </c>
      <c r="G4224" s="112">
        <v>40536</v>
      </c>
      <c r="H4224" s="98"/>
      <c r="I4224" s="123" t="str">
        <f t="shared" si="65"/>
        <v>NÃO</v>
      </c>
      <c r="J4224" s="123"/>
      <c r="K4224" s="123"/>
      <c r="L4224" s="123"/>
      <c r="M4224" s="98"/>
      <c r="N4224" s="118"/>
    </row>
    <row r="4225" spans="1:14" x14ac:dyDescent="0.25">
      <c r="A4225" s="130">
        <v>92122712000100</v>
      </c>
      <c r="B4225" s="98" t="s">
        <v>13417</v>
      </c>
      <c r="C4225" s="123" t="s">
        <v>3812</v>
      </c>
      <c r="D4225" s="98" t="s">
        <v>13667</v>
      </c>
      <c r="E4225" s="98" t="s">
        <v>13668</v>
      </c>
      <c r="F4225" s="124">
        <v>14</v>
      </c>
      <c r="G4225" s="112">
        <v>44136</v>
      </c>
      <c r="H4225" s="98"/>
      <c r="I4225" s="123" t="str">
        <f t="shared" si="65"/>
        <v>SIM</v>
      </c>
      <c r="J4225" s="123"/>
      <c r="K4225" s="123"/>
      <c r="L4225" s="123"/>
      <c r="M4225" s="98"/>
      <c r="N4225" s="118"/>
    </row>
    <row r="4226" spans="1:14" x14ac:dyDescent="0.25">
      <c r="A4226" s="130">
        <v>87613634000106</v>
      </c>
      <c r="B4226" s="98" t="s">
        <v>13418</v>
      </c>
      <c r="C4226" s="123" t="s">
        <v>3812</v>
      </c>
      <c r="D4226" s="98" t="s">
        <v>13667</v>
      </c>
      <c r="E4226" s="98" t="s">
        <v>13668</v>
      </c>
      <c r="F4226" s="124">
        <v>14</v>
      </c>
      <c r="G4226" s="112">
        <v>44075</v>
      </c>
      <c r="H4226" s="98"/>
      <c r="I4226" s="123" t="str">
        <f t="shared" si="65"/>
        <v>SIM</v>
      </c>
      <c r="J4226" s="123"/>
      <c r="K4226" s="123"/>
      <c r="L4226" s="123"/>
      <c r="M4226" s="98"/>
      <c r="N4226" s="118"/>
    </row>
    <row r="4227" spans="1:14" x14ac:dyDescent="0.25">
      <c r="A4227" s="130">
        <v>11358124000160</v>
      </c>
      <c r="B4227" s="98" t="s">
        <v>13419</v>
      </c>
      <c r="C4227" s="123" t="s">
        <v>2758</v>
      </c>
      <c r="D4227" s="98" t="s">
        <v>13667</v>
      </c>
      <c r="E4227" s="98" t="s">
        <v>13668</v>
      </c>
      <c r="F4227" s="124">
        <v>11</v>
      </c>
      <c r="G4227" s="112">
        <v>39237</v>
      </c>
      <c r="H4227" s="98"/>
      <c r="I4227" s="123" t="str">
        <f t="shared" ref="I4227:I4290" si="66">IFERROR(IF(OR(E4227="Ativos", E4227="Aposentados",E4227="Pensionistas"),IF(F4227&gt;=14,"SIM","NÃO"),""),"")</f>
        <v>NÃO</v>
      </c>
      <c r="J4227" s="123"/>
      <c r="K4227" s="123"/>
      <c r="L4227" s="123"/>
      <c r="M4227" s="98" t="s">
        <v>15533</v>
      </c>
      <c r="N4227" s="118"/>
    </row>
    <row r="4228" spans="1:14" x14ac:dyDescent="0.25">
      <c r="A4228" s="130">
        <v>45724952000196</v>
      </c>
      <c r="B4228" s="98" t="s">
        <v>13420</v>
      </c>
      <c r="C4228" s="123" t="s">
        <v>4626</v>
      </c>
      <c r="D4228" s="98" t="s">
        <v>13667</v>
      </c>
      <c r="E4228" s="98" t="s">
        <v>13668</v>
      </c>
      <c r="F4228" s="124">
        <v>11</v>
      </c>
      <c r="G4228" s="112">
        <v>38755</v>
      </c>
      <c r="H4228" s="98"/>
      <c r="I4228" s="123" t="str">
        <f t="shared" si="66"/>
        <v>NÃO</v>
      </c>
      <c r="J4228" s="123"/>
      <c r="K4228" s="123"/>
      <c r="L4228" s="123"/>
      <c r="M4228" s="98" t="s">
        <v>16979</v>
      </c>
      <c r="N4228" s="118"/>
    </row>
    <row r="4229" spans="1:14" x14ac:dyDescent="0.25">
      <c r="A4229" s="130">
        <v>25324187000100</v>
      </c>
      <c r="B4229" s="98" t="s">
        <v>13421</v>
      </c>
      <c r="C4229" s="123" t="s">
        <v>1356</v>
      </c>
      <c r="D4229" s="98" t="s">
        <v>13667</v>
      </c>
      <c r="E4229" s="98" t="s">
        <v>13668</v>
      </c>
      <c r="F4229" s="124">
        <v>11</v>
      </c>
      <c r="G4229" s="112">
        <v>40422</v>
      </c>
      <c r="H4229" s="98"/>
      <c r="I4229" s="123" t="str">
        <f t="shared" si="66"/>
        <v>NÃO</v>
      </c>
      <c r="J4229" s="123"/>
      <c r="K4229" s="123"/>
      <c r="L4229" s="123"/>
      <c r="M4229" s="98"/>
      <c r="N4229" s="118"/>
    </row>
    <row r="4230" spans="1:14" x14ac:dyDescent="0.25">
      <c r="A4230" s="130">
        <v>45139482000101</v>
      </c>
      <c r="B4230" s="98" t="s">
        <v>13422</v>
      </c>
      <c r="C4230" s="123" t="s">
        <v>4626</v>
      </c>
      <c r="D4230" s="98" t="s">
        <v>13667</v>
      </c>
      <c r="E4230" s="98" t="s">
        <v>13668</v>
      </c>
      <c r="F4230" s="124">
        <v>11</v>
      </c>
      <c r="G4230" s="112">
        <v>41281</v>
      </c>
      <c r="H4230" s="98"/>
      <c r="I4230" s="123" t="str">
        <f t="shared" si="66"/>
        <v>NÃO</v>
      </c>
      <c r="J4230" s="123"/>
      <c r="K4230" s="123"/>
      <c r="L4230" s="123"/>
      <c r="M4230" s="98" t="s">
        <v>16981</v>
      </c>
      <c r="N4230" s="118"/>
    </row>
    <row r="4231" spans="1:14" x14ac:dyDescent="0.25">
      <c r="A4231" s="130">
        <v>25107657000183</v>
      </c>
      <c r="B4231" s="98" t="s">
        <v>13423</v>
      </c>
      <c r="C4231" s="123" t="s">
        <v>901</v>
      </c>
      <c r="D4231" s="98" t="s">
        <v>13667</v>
      </c>
      <c r="E4231" s="98" t="s">
        <v>13668</v>
      </c>
      <c r="F4231" s="124">
        <v>11</v>
      </c>
      <c r="G4231" s="112">
        <v>39146</v>
      </c>
      <c r="H4231" s="98"/>
      <c r="I4231" s="123" t="str">
        <f t="shared" si="66"/>
        <v>NÃO</v>
      </c>
      <c r="J4231" s="123"/>
      <c r="K4231" s="123"/>
      <c r="L4231" s="123"/>
      <c r="M4231" s="98" t="s">
        <v>13534</v>
      </c>
      <c r="N4231" s="118"/>
    </row>
    <row r="4232" spans="1:14" x14ac:dyDescent="0.25">
      <c r="A4232" s="130">
        <v>78279973000107</v>
      </c>
      <c r="B4232" s="98" t="s">
        <v>13424</v>
      </c>
      <c r="C4232" s="123" t="s">
        <v>3143</v>
      </c>
      <c r="D4232" s="98" t="s">
        <v>13667</v>
      </c>
      <c r="E4232" s="98" t="s">
        <v>13668</v>
      </c>
      <c r="F4232" s="124">
        <v>14</v>
      </c>
      <c r="G4232" s="112">
        <v>44136</v>
      </c>
      <c r="H4232" s="98"/>
      <c r="I4232" s="123" t="str">
        <f t="shared" si="66"/>
        <v>SIM</v>
      </c>
      <c r="J4232" s="123"/>
      <c r="K4232" s="123"/>
      <c r="L4232" s="123"/>
      <c r="M4232" s="98"/>
      <c r="N4232" s="118"/>
    </row>
    <row r="4233" spans="1:14" x14ac:dyDescent="0.25">
      <c r="A4233" s="130">
        <v>18128207000101</v>
      </c>
      <c r="B4233" s="98" t="s">
        <v>13425</v>
      </c>
      <c r="C4233" s="123" t="s">
        <v>1356</v>
      </c>
      <c r="D4233" s="98" t="s">
        <v>13667</v>
      </c>
      <c r="E4233" s="98" t="s">
        <v>13668</v>
      </c>
      <c r="F4233" s="124">
        <v>11</v>
      </c>
      <c r="G4233" s="112">
        <v>39321</v>
      </c>
      <c r="H4233" s="98"/>
      <c r="I4233" s="123" t="str">
        <f t="shared" si="66"/>
        <v>NÃO</v>
      </c>
      <c r="J4233" s="123"/>
      <c r="K4233" s="123"/>
      <c r="L4233" s="123"/>
      <c r="M4233" s="98" t="s">
        <v>14807</v>
      </c>
      <c r="N4233" s="118"/>
    </row>
    <row r="4234" spans="1:14" x14ac:dyDescent="0.25">
      <c r="A4234" s="130">
        <v>46482857000196</v>
      </c>
      <c r="B4234" s="98" t="s">
        <v>13426</v>
      </c>
      <c r="C4234" s="123" t="s">
        <v>4626</v>
      </c>
      <c r="D4234" s="98" t="s">
        <v>13667</v>
      </c>
      <c r="E4234" s="98" t="s">
        <v>13668</v>
      </c>
      <c r="F4234" s="124">
        <v>11</v>
      </c>
      <c r="G4234" s="112">
        <v>38492</v>
      </c>
      <c r="H4234" s="98"/>
      <c r="I4234" s="123" t="str">
        <f t="shared" si="66"/>
        <v>NÃO</v>
      </c>
      <c r="J4234" s="123"/>
      <c r="K4234" s="123"/>
      <c r="L4234" s="123"/>
      <c r="M4234" s="98" t="s">
        <v>16984</v>
      </c>
      <c r="N4234" s="118"/>
    </row>
    <row r="4235" spans="1:14" x14ac:dyDescent="0.25">
      <c r="A4235" s="130">
        <v>18428839000190</v>
      </c>
      <c r="B4235" s="98" t="s">
        <v>13427</v>
      </c>
      <c r="C4235" s="123" t="s">
        <v>1356</v>
      </c>
      <c r="D4235" s="98" t="s">
        <v>13667</v>
      </c>
      <c r="E4235" s="98" t="s">
        <v>13668</v>
      </c>
      <c r="F4235" s="124">
        <v>11</v>
      </c>
      <c r="G4235" s="112">
        <v>40118</v>
      </c>
      <c r="H4235" s="98"/>
      <c r="I4235" s="123" t="str">
        <f t="shared" si="66"/>
        <v>NÃO</v>
      </c>
      <c r="J4235" s="123"/>
      <c r="K4235" s="123"/>
      <c r="L4235" s="123"/>
      <c r="M4235" s="98"/>
      <c r="N4235" s="118"/>
    </row>
    <row r="4236" spans="1:14" x14ac:dyDescent="0.25">
      <c r="A4236" s="130">
        <v>18431312000115</v>
      </c>
      <c r="B4236" s="98" t="s">
        <v>13428</v>
      </c>
      <c r="C4236" s="123" t="s">
        <v>1356</v>
      </c>
      <c r="D4236" s="98" t="s">
        <v>13667</v>
      </c>
      <c r="E4236" s="98" t="s">
        <v>13668</v>
      </c>
      <c r="F4236" s="124">
        <v>11</v>
      </c>
      <c r="G4236" s="112">
        <v>37987</v>
      </c>
      <c r="H4236" s="98"/>
      <c r="I4236" s="123" t="str">
        <f t="shared" si="66"/>
        <v>NÃO</v>
      </c>
      <c r="J4236" s="123"/>
      <c r="K4236" s="123"/>
      <c r="L4236" s="123"/>
      <c r="M4236" s="98"/>
      <c r="N4236" s="118"/>
    </row>
    <row r="4237" spans="1:14" x14ac:dyDescent="0.25">
      <c r="A4237" s="130">
        <v>1611538000103</v>
      </c>
      <c r="B4237" s="98" t="s">
        <v>13429</v>
      </c>
      <c r="C4237" s="123" t="s">
        <v>3812</v>
      </c>
      <c r="D4237" s="98" t="s">
        <v>13667</v>
      </c>
      <c r="E4237" s="98" t="s">
        <v>13668</v>
      </c>
      <c r="F4237" s="124">
        <v>11</v>
      </c>
      <c r="G4237" s="112">
        <v>38679</v>
      </c>
      <c r="H4237" s="98"/>
      <c r="I4237" s="123" t="str">
        <f t="shared" si="66"/>
        <v>NÃO</v>
      </c>
      <c r="J4237" s="123"/>
      <c r="K4237" s="123"/>
      <c r="L4237" s="123"/>
      <c r="M4237" s="98" t="s">
        <v>16564</v>
      </c>
      <c r="N4237" s="118"/>
    </row>
    <row r="4238" spans="1:14" x14ac:dyDescent="0.25">
      <c r="A4238" s="130">
        <v>45111952000110</v>
      </c>
      <c r="B4238" s="98" t="s">
        <v>13430</v>
      </c>
      <c r="C4238" s="123" t="s">
        <v>4626</v>
      </c>
      <c r="D4238" s="98" t="s">
        <v>13667</v>
      </c>
      <c r="E4238" s="98" t="s">
        <v>13668</v>
      </c>
      <c r="F4238" s="124">
        <v>11</v>
      </c>
      <c r="G4238" s="112">
        <v>40308</v>
      </c>
      <c r="H4238" s="98"/>
      <c r="I4238" s="123" t="str">
        <f t="shared" si="66"/>
        <v>NÃO</v>
      </c>
      <c r="J4238" s="123"/>
      <c r="K4238" s="123"/>
      <c r="L4238" s="123"/>
      <c r="M4238" s="98" t="s">
        <v>13534</v>
      </c>
      <c r="N4238" s="118"/>
    </row>
    <row r="4239" spans="1:14" x14ac:dyDescent="0.25">
      <c r="A4239" s="130">
        <v>37622164000160</v>
      </c>
      <c r="B4239" s="98" t="s">
        <v>13431</v>
      </c>
      <c r="C4239" s="123" t="s">
        <v>901</v>
      </c>
      <c r="D4239" s="98" t="s">
        <v>13667</v>
      </c>
      <c r="E4239" s="98" t="s">
        <v>13668</v>
      </c>
      <c r="F4239" s="124">
        <v>11</v>
      </c>
      <c r="G4239" s="112">
        <v>43466</v>
      </c>
      <c r="H4239" s="98"/>
      <c r="I4239" s="123" t="str">
        <f t="shared" si="66"/>
        <v>NÃO</v>
      </c>
      <c r="J4239" s="123"/>
      <c r="K4239" s="123"/>
      <c r="L4239" s="123"/>
      <c r="M4239" s="98" t="s">
        <v>14361</v>
      </c>
      <c r="N4239" s="118"/>
    </row>
    <row r="4240" spans="1:14" x14ac:dyDescent="0.25">
      <c r="A4240" s="130">
        <v>16449902000140</v>
      </c>
      <c r="B4240" s="98" t="s">
        <v>13432</v>
      </c>
      <c r="C4240" s="123" t="s">
        <v>215</v>
      </c>
      <c r="D4240" s="98" t="s">
        <v>13667</v>
      </c>
      <c r="E4240" s="98" t="s">
        <v>13668</v>
      </c>
      <c r="F4240" s="124">
        <v>11</v>
      </c>
      <c r="G4240" s="112">
        <v>41834</v>
      </c>
      <c r="H4240" s="98"/>
      <c r="I4240" s="123" t="str">
        <f t="shared" si="66"/>
        <v>NÃO</v>
      </c>
      <c r="J4240" s="123"/>
      <c r="K4240" s="123"/>
      <c r="L4240" s="123"/>
      <c r="M4240" s="98" t="s">
        <v>13923</v>
      </c>
      <c r="N4240" s="118"/>
    </row>
    <row r="4241" spans="1:14" x14ac:dyDescent="0.25">
      <c r="A4241" s="130">
        <v>76247378000156</v>
      </c>
      <c r="B4241" s="98" t="s">
        <v>13433</v>
      </c>
      <c r="C4241" s="123" t="s">
        <v>3143</v>
      </c>
      <c r="D4241" s="98" t="s">
        <v>13667</v>
      </c>
      <c r="E4241" s="98" t="s">
        <v>13668</v>
      </c>
      <c r="F4241" s="124">
        <v>14</v>
      </c>
      <c r="G4241" s="112">
        <v>44136</v>
      </c>
      <c r="H4241" s="98"/>
      <c r="I4241" s="123" t="str">
        <f t="shared" si="66"/>
        <v>SIM</v>
      </c>
      <c r="J4241" s="123"/>
      <c r="K4241" s="123"/>
      <c r="L4241" s="123"/>
      <c r="M4241" s="98"/>
      <c r="N4241" s="118"/>
    </row>
    <row r="4242" spans="1:14" x14ac:dyDescent="0.25">
      <c r="A4242" s="130">
        <v>18125161000177</v>
      </c>
      <c r="B4242" s="98" t="s">
        <v>13434</v>
      </c>
      <c r="C4242" s="123" t="s">
        <v>1356</v>
      </c>
      <c r="D4242" s="98" t="s">
        <v>13667</v>
      </c>
      <c r="E4242" s="98" t="s">
        <v>13668</v>
      </c>
      <c r="F4242" s="124">
        <v>11</v>
      </c>
      <c r="G4242" s="112">
        <v>40612</v>
      </c>
      <c r="H4242" s="98"/>
      <c r="I4242" s="123" t="str">
        <f t="shared" si="66"/>
        <v>NÃO</v>
      </c>
      <c r="J4242" s="123"/>
      <c r="K4242" s="123"/>
      <c r="L4242" s="123"/>
      <c r="M4242" s="98" t="s">
        <v>13703</v>
      </c>
      <c r="N4242" s="118"/>
    </row>
    <row r="4243" spans="1:14" x14ac:dyDescent="0.25">
      <c r="A4243" s="130">
        <v>6553606000130</v>
      </c>
      <c r="B4243" s="98" t="s">
        <v>13435</v>
      </c>
      <c r="C4243" s="123" t="s">
        <v>2926</v>
      </c>
      <c r="D4243" s="98" t="s">
        <v>13667</v>
      </c>
      <c r="E4243" s="98" t="s">
        <v>13668</v>
      </c>
      <c r="F4243" s="124">
        <v>11</v>
      </c>
      <c r="G4243" s="112">
        <v>39475</v>
      </c>
      <c r="H4243" s="98"/>
      <c r="I4243" s="123" t="str">
        <f t="shared" si="66"/>
        <v>NÃO</v>
      </c>
      <c r="J4243" s="123"/>
      <c r="K4243" s="123"/>
      <c r="L4243" s="123"/>
      <c r="M4243" s="98" t="s">
        <v>15640</v>
      </c>
      <c r="N4243" s="118"/>
    </row>
    <row r="4244" spans="1:14" x14ac:dyDescent="0.25">
      <c r="A4244" s="130">
        <v>75967760000171</v>
      </c>
      <c r="B4244" s="98" t="s">
        <v>13436</v>
      </c>
      <c r="C4244" s="123" t="s">
        <v>3143</v>
      </c>
      <c r="D4244" s="98" t="s">
        <v>13667</v>
      </c>
      <c r="E4244" s="98" t="s">
        <v>13668</v>
      </c>
      <c r="F4244" s="124">
        <v>14</v>
      </c>
      <c r="G4244" s="112">
        <v>44136</v>
      </c>
      <c r="H4244" s="98"/>
      <c r="I4244" s="123" t="str">
        <f t="shared" si="66"/>
        <v>SIM</v>
      </c>
      <c r="J4244" s="123"/>
      <c r="K4244" s="123"/>
      <c r="L4244" s="123"/>
      <c r="M4244" s="98"/>
      <c r="N4244" s="118"/>
    </row>
    <row r="4245" spans="1:14" x14ac:dyDescent="0.25">
      <c r="A4245" s="130">
        <v>45726445000191</v>
      </c>
      <c r="B4245" s="98" t="s">
        <v>13437</v>
      </c>
      <c r="C4245" s="123" t="s">
        <v>4626</v>
      </c>
      <c r="D4245" s="98" t="s">
        <v>13667</v>
      </c>
      <c r="E4245" s="98" t="s">
        <v>13668</v>
      </c>
      <c r="F4245" s="124">
        <v>11</v>
      </c>
      <c r="G4245" s="112">
        <v>40532</v>
      </c>
      <c r="H4245" s="98"/>
      <c r="I4245" s="123" t="str">
        <f t="shared" si="66"/>
        <v>NÃO</v>
      </c>
      <c r="J4245" s="123"/>
      <c r="K4245" s="123"/>
      <c r="L4245" s="123"/>
      <c r="M4245" s="98" t="s">
        <v>16988</v>
      </c>
      <c r="N4245" s="118"/>
    </row>
    <row r="4246" spans="1:14" x14ac:dyDescent="0.25">
      <c r="A4246" s="130">
        <v>76279975000162</v>
      </c>
      <c r="B4246" s="98" t="s">
        <v>13438</v>
      </c>
      <c r="C4246" s="123" t="s">
        <v>3143</v>
      </c>
      <c r="D4246" s="98" t="s">
        <v>13667</v>
      </c>
      <c r="E4246" s="98" t="s">
        <v>13668</v>
      </c>
      <c r="F4246" s="124">
        <v>11</v>
      </c>
      <c r="G4246" s="112">
        <v>38856</v>
      </c>
      <c r="H4246" s="98"/>
      <c r="I4246" s="123" t="str">
        <f t="shared" si="66"/>
        <v>NÃO</v>
      </c>
      <c r="J4246" s="123"/>
      <c r="K4246" s="123"/>
      <c r="L4246" s="123"/>
      <c r="M4246" s="98" t="s">
        <v>15917</v>
      </c>
      <c r="N4246" s="118"/>
    </row>
    <row r="4247" spans="1:14" x14ac:dyDescent="0.25">
      <c r="A4247" s="130">
        <v>46611117000102</v>
      </c>
      <c r="B4247" s="98" t="s">
        <v>13439</v>
      </c>
      <c r="C4247" s="123" t="s">
        <v>4626</v>
      </c>
      <c r="D4247" s="98" t="s">
        <v>13667</v>
      </c>
      <c r="E4247" s="98" t="s">
        <v>13668</v>
      </c>
      <c r="F4247" s="124">
        <v>11</v>
      </c>
      <c r="G4247" s="112">
        <v>42647</v>
      </c>
      <c r="H4247" s="98"/>
      <c r="I4247" s="123" t="str">
        <f t="shared" si="66"/>
        <v>NÃO</v>
      </c>
      <c r="J4247" s="123"/>
      <c r="K4247" s="123"/>
      <c r="L4247" s="123"/>
      <c r="M4247" s="98" t="s">
        <v>16993</v>
      </c>
      <c r="N4247" s="118"/>
    </row>
    <row r="4248" spans="1:14" x14ac:dyDescent="0.25">
      <c r="A4248" s="130">
        <v>1219807000182</v>
      </c>
      <c r="B4248" s="98" t="s">
        <v>13440</v>
      </c>
      <c r="C4248" s="123" t="s">
        <v>901</v>
      </c>
      <c r="D4248" s="98" t="s">
        <v>13667</v>
      </c>
      <c r="E4248" s="98" t="s">
        <v>13668</v>
      </c>
      <c r="F4248" s="124">
        <v>11</v>
      </c>
      <c r="G4248" s="112">
        <v>41541</v>
      </c>
      <c r="H4248" s="98"/>
      <c r="I4248" s="123" t="str">
        <f t="shared" si="66"/>
        <v>NÃO</v>
      </c>
      <c r="J4248" s="123"/>
      <c r="K4248" s="123"/>
      <c r="L4248" s="123"/>
      <c r="M4248" s="98" t="s">
        <v>14362</v>
      </c>
      <c r="N4248" s="118"/>
    </row>
    <row r="4249" spans="1:14" x14ac:dyDescent="0.25">
      <c r="A4249" s="130">
        <v>2295640000100</v>
      </c>
      <c r="B4249" s="98" t="s">
        <v>13441</v>
      </c>
      <c r="C4249" s="123" t="s">
        <v>901</v>
      </c>
      <c r="D4249" s="98" t="s">
        <v>13667</v>
      </c>
      <c r="E4249" s="98" t="s">
        <v>13668</v>
      </c>
      <c r="F4249" s="124">
        <v>11</v>
      </c>
      <c r="G4249" s="112">
        <v>40612</v>
      </c>
      <c r="H4249" s="98"/>
      <c r="I4249" s="123" t="str">
        <f t="shared" si="66"/>
        <v>NÃO</v>
      </c>
      <c r="J4249" s="123"/>
      <c r="K4249" s="123"/>
      <c r="L4249" s="123"/>
      <c r="M4249" s="98"/>
      <c r="N4249" s="118"/>
    </row>
    <row r="4250" spans="1:14" x14ac:dyDescent="0.25">
      <c r="A4250" s="130">
        <v>4477782000105</v>
      </c>
      <c r="B4250" s="98" t="s">
        <v>13442</v>
      </c>
      <c r="C4250" s="123" t="s">
        <v>133</v>
      </c>
      <c r="D4250" s="98" t="s">
        <v>13667</v>
      </c>
      <c r="E4250" s="98" t="s">
        <v>13668</v>
      </c>
      <c r="F4250" s="124">
        <v>11</v>
      </c>
      <c r="G4250" s="112">
        <v>39427</v>
      </c>
      <c r="H4250" s="98"/>
      <c r="I4250" s="123" t="str">
        <f t="shared" si="66"/>
        <v>NÃO</v>
      </c>
      <c r="J4250" s="123"/>
      <c r="K4250" s="123"/>
      <c r="L4250" s="123"/>
      <c r="M4250" s="98" t="s">
        <v>13534</v>
      </c>
      <c r="N4250" s="118"/>
    </row>
    <row r="4251" spans="1:14" x14ac:dyDescent="0.25">
      <c r="A4251" s="130">
        <v>25223850000180</v>
      </c>
      <c r="B4251" s="98" t="s">
        <v>13443</v>
      </c>
      <c r="C4251" s="123" t="s">
        <v>1356</v>
      </c>
      <c r="D4251" s="98" t="s">
        <v>13667</v>
      </c>
      <c r="E4251" s="98" t="s">
        <v>13668</v>
      </c>
      <c r="F4251" s="124">
        <v>11</v>
      </c>
      <c r="G4251" s="112">
        <v>41546</v>
      </c>
      <c r="H4251" s="98"/>
      <c r="I4251" s="123" t="str">
        <f t="shared" si="66"/>
        <v>NÃO</v>
      </c>
      <c r="J4251" s="123"/>
      <c r="K4251" s="123"/>
      <c r="L4251" s="123"/>
      <c r="M4251" s="98" t="s">
        <v>14816</v>
      </c>
      <c r="N4251" s="118"/>
    </row>
    <row r="4252" spans="1:14" x14ac:dyDescent="0.25">
      <c r="A4252" s="130">
        <v>88131164000107</v>
      </c>
      <c r="B4252" s="98" t="s">
        <v>13444</v>
      </c>
      <c r="C4252" s="123" t="s">
        <v>3812</v>
      </c>
      <c r="D4252" s="98" t="s">
        <v>13667</v>
      </c>
      <c r="E4252" s="98" t="s">
        <v>13668</v>
      </c>
      <c r="F4252" s="124">
        <v>11</v>
      </c>
      <c r="G4252" s="112">
        <v>43202</v>
      </c>
      <c r="H4252" s="98"/>
      <c r="I4252" s="123" t="str">
        <f t="shared" si="66"/>
        <v>NÃO</v>
      </c>
      <c r="J4252" s="123"/>
      <c r="K4252" s="123"/>
      <c r="L4252" s="123"/>
      <c r="M4252" s="98" t="s">
        <v>16567</v>
      </c>
      <c r="N4252" s="118"/>
    </row>
    <row r="4253" spans="1:14" x14ac:dyDescent="0.25">
      <c r="A4253" s="130">
        <v>1763622000134</v>
      </c>
      <c r="B4253" s="98" t="s">
        <v>13445</v>
      </c>
      <c r="C4253" s="123" t="s">
        <v>901</v>
      </c>
      <c r="D4253" s="98" t="s">
        <v>13667</v>
      </c>
      <c r="E4253" s="98" t="s">
        <v>13668</v>
      </c>
      <c r="F4253" s="124">
        <v>11</v>
      </c>
      <c r="G4253" s="112">
        <v>41673</v>
      </c>
      <c r="H4253" s="98"/>
      <c r="I4253" s="123" t="str">
        <f t="shared" si="66"/>
        <v>NÃO</v>
      </c>
      <c r="J4253" s="123"/>
      <c r="K4253" s="123"/>
      <c r="L4253" s="123"/>
      <c r="M4253" s="98"/>
      <c r="N4253" s="118"/>
    </row>
    <row r="4254" spans="1:14" x14ac:dyDescent="0.25">
      <c r="A4254" s="130">
        <v>4215993000170</v>
      </c>
      <c r="B4254" s="98" t="s">
        <v>13446</v>
      </c>
      <c r="C4254" s="123" t="s">
        <v>2274</v>
      </c>
      <c r="D4254" s="98" t="s">
        <v>13667</v>
      </c>
      <c r="E4254" s="98" t="s">
        <v>13668</v>
      </c>
      <c r="F4254" s="124">
        <v>11</v>
      </c>
      <c r="G4254" s="112">
        <v>39984</v>
      </c>
      <c r="H4254" s="98"/>
      <c r="I4254" s="123" t="str">
        <f t="shared" si="66"/>
        <v>NÃO</v>
      </c>
      <c r="J4254" s="123"/>
      <c r="K4254" s="123"/>
      <c r="L4254" s="123"/>
      <c r="M4254" s="98" t="s">
        <v>14958</v>
      </c>
      <c r="N4254" s="118"/>
    </row>
    <row r="4255" spans="1:14" x14ac:dyDescent="0.25">
      <c r="A4255" s="130">
        <v>84722917000190</v>
      </c>
      <c r="B4255" s="98" t="s">
        <v>13447</v>
      </c>
      <c r="C4255" s="123" t="s">
        <v>3747</v>
      </c>
      <c r="D4255" s="98" t="s">
        <v>13667</v>
      </c>
      <c r="E4255" s="98" t="s">
        <v>13668</v>
      </c>
      <c r="F4255" s="124">
        <v>11</v>
      </c>
      <c r="G4255" s="112">
        <v>43440</v>
      </c>
      <c r="H4255" s="98"/>
      <c r="I4255" s="123" t="str">
        <f t="shared" si="66"/>
        <v>NÃO</v>
      </c>
      <c r="J4255" s="123"/>
      <c r="K4255" s="123"/>
      <c r="L4255" s="123"/>
      <c r="M4255" s="98"/>
      <c r="N4255" s="118"/>
    </row>
    <row r="4256" spans="1:14" x14ac:dyDescent="0.25">
      <c r="A4256" s="130">
        <v>63786990000155</v>
      </c>
      <c r="B4256" s="98" t="s">
        <v>13448</v>
      </c>
      <c r="C4256" s="123" t="s">
        <v>3747</v>
      </c>
      <c r="D4256" s="98" t="s">
        <v>13667</v>
      </c>
      <c r="E4256" s="98" t="s">
        <v>13668</v>
      </c>
      <c r="F4256" s="124">
        <v>14</v>
      </c>
      <c r="G4256" s="112">
        <v>44044</v>
      </c>
      <c r="H4256" s="98"/>
      <c r="I4256" s="123" t="str">
        <f t="shared" si="66"/>
        <v>SIM</v>
      </c>
      <c r="J4256" s="123"/>
      <c r="K4256" s="123"/>
      <c r="L4256" s="123"/>
      <c r="M4256" s="98"/>
      <c r="N4256" s="118"/>
    </row>
    <row r="4257" spans="1:14" x14ac:dyDescent="0.25">
      <c r="A4257" s="130">
        <v>94577574000170</v>
      </c>
      <c r="B4257" s="98" t="s">
        <v>13449</v>
      </c>
      <c r="C4257" s="123" t="s">
        <v>3812</v>
      </c>
      <c r="D4257" s="98" t="s">
        <v>13667</v>
      </c>
      <c r="E4257" s="98" t="s">
        <v>13668</v>
      </c>
      <c r="F4257" s="124">
        <v>14</v>
      </c>
      <c r="G4257" s="112">
        <v>44013</v>
      </c>
      <c r="H4257" s="98"/>
      <c r="I4257" s="123" t="str">
        <f t="shared" si="66"/>
        <v>SIM</v>
      </c>
      <c r="J4257" s="123"/>
      <c r="K4257" s="123"/>
      <c r="L4257" s="123"/>
      <c r="M4257" s="98"/>
      <c r="N4257" s="118"/>
    </row>
    <row r="4258" spans="1:14" x14ac:dyDescent="0.25">
      <c r="A4258" s="130">
        <v>92123918000146</v>
      </c>
      <c r="B4258" s="98" t="s">
        <v>13450</v>
      </c>
      <c r="C4258" s="123" t="s">
        <v>3812</v>
      </c>
      <c r="D4258" s="98" t="s">
        <v>13667</v>
      </c>
      <c r="E4258" s="98" t="s">
        <v>13668</v>
      </c>
      <c r="F4258" s="124">
        <v>11</v>
      </c>
      <c r="G4258" s="112">
        <v>40544</v>
      </c>
      <c r="H4258" s="98"/>
      <c r="I4258" s="123" t="str">
        <f t="shared" si="66"/>
        <v>NÃO</v>
      </c>
      <c r="J4258" s="123"/>
      <c r="K4258" s="123"/>
      <c r="L4258" s="123"/>
      <c r="M4258" s="98" t="s">
        <v>16570</v>
      </c>
      <c r="N4258" s="118"/>
    </row>
    <row r="4259" spans="1:14" x14ac:dyDescent="0.25">
      <c r="A4259" s="130">
        <v>1624729000100</v>
      </c>
      <c r="B4259" s="98" t="s">
        <v>13451</v>
      </c>
      <c r="C4259" s="123" t="s">
        <v>3812</v>
      </c>
      <c r="D4259" s="98" t="s">
        <v>13667</v>
      </c>
      <c r="E4259" s="98" t="s">
        <v>13668</v>
      </c>
      <c r="F4259" s="124">
        <v>14</v>
      </c>
      <c r="G4259" s="112">
        <v>44044</v>
      </c>
      <c r="H4259" s="98"/>
      <c r="I4259" s="123" t="str">
        <f t="shared" si="66"/>
        <v>SIM</v>
      </c>
      <c r="J4259" s="123"/>
      <c r="K4259" s="123"/>
      <c r="L4259" s="123"/>
      <c r="M4259" s="98"/>
      <c r="N4259" s="118"/>
    </row>
    <row r="4260" spans="1:14" x14ac:dyDescent="0.25">
      <c r="A4260" s="130">
        <v>29076130000190</v>
      </c>
      <c r="B4260" s="98" t="s">
        <v>13452</v>
      </c>
      <c r="C4260" s="123" t="s">
        <v>3513</v>
      </c>
      <c r="D4260" s="98" t="s">
        <v>13667</v>
      </c>
      <c r="E4260" s="98" t="s">
        <v>13668</v>
      </c>
      <c r="F4260" s="124">
        <v>11</v>
      </c>
      <c r="G4260" s="112">
        <v>41270</v>
      </c>
      <c r="H4260" s="98"/>
      <c r="I4260" s="123" t="str">
        <f t="shared" si="66"/>
        <v>NÃO</v>
      </c>
      <c r="J4260" s="123"/>
      <c r="K4260" s="123"/>
      <c r="L4260" s="123"/>
      <c r="M4260" s="98" t="s">
        <v>16049</v>
      </c>
      <c r="N4260" s="118"/>
    </row>
    <row r="4261" spans="1:14" x14ac:dyDescent="0.25">
      <c r="A4261" s="130">
        <v>6554737000132</v>
      </c>
      <c r="B4261" s="98" t="s">
        <v>13453</v>
      </c>
      <c r="C4261" s="123" t="s">
        <v>2926</v>
      </c>
      <c r="D4261" s="98" t="s">
        <v>13667</v>
      </c>
      <c r="E4261" s="98" t="s">
        <v>13668</v>
      </c>
      <c r="F4261" s="124">
        <v>11</v>
      </c>
      <c r="G4261" s="112">
        <v>42923</v>
      </c>
      <c r="H4261" s="98"/>
      <c r="I4261" s="123" t="str">
        <f t="shared" si="66"/>
        <v>NÃO</v>
      </c>
      <c r="J4261" s="123"/>
      <c r="K4261" s="123"/>
      <c r="L4261" s="123"/>
      <c r="M4261" s="98" t="s">
        <v>15641</v>
      </c>
      <c r="N4261" s="118"/>
    </row>
    <row r="4262" spans="1:14" x14ac:dyDescent="0.25">
      <c r="A4262" s="130">
        <v>46599833000111</v>
      </c>
      <c r="B4262" s="98" t="s">
        <v>13454</v>
      </c>
      <c r="C4262" s="123" t="s">
        <v>4626</v>
      </c>
      <c r="D4262" s="98" t="s">
        <v>13667</v>
      </c>
      <c r="E4262" s="98" t="s">
        <v>13668</v>
      </c>
      <c r="F4262" s="124">
        <v>14</v>
      </c>
      <c r="G4262" s="112">
        <v>44013</v>
      </c>
      <c r="H4262" s="98"/>
      <c r="I4262" s="123" t="str">
        <f t="shared" si="66"/>
        <v>SIM</v>
      </c>
      <c r="J4262" s="123"/>
      <c r="K4262" s="123"/>
      <c r="L4262" s="123"/>
      <c r="M4262" s="98"/>
      <c r="N4262" s="118"/>
    </row>
    <row r="4263" spans="1:14" x14ac:dyDescent="0.25">
      <c r="A4263" s="130">
        <v>45787678000102</v>
      </c>
      <c r="B4263" s="98" t="s">
        <v>13455</v>
      </c>
      <c r="C4263" s="123" t="s">
        <v>4626</v>
      </c>
      <c r="D4263" s="98" t="s">
        <v>13667</v>
      </c>
      <c r="E4263" s="98" t="s">
        <v>13668</v>
      </c>
      <c r="F4263" s="124">
        <v>14</v>
      </c>
      <c r="G4263" s="112">
        <v>44105</v>
      </c>
      <c r="H4263" s="98"/>
      <c r="I4263" s="123" t="str">
        <f t="shared" si="66"/>
        <v>SIM</v>
      </c>
      <c r="J4263" s="123"/>
      <c r="K4263" s="123"/>
      <c r="L4263" s="123"/>
      <c r="M4263" s="98"/>
      <c r="N4263" s="118"/>
    </row>
    <row r="4264" spans="1:14" x14ac:dyDescent="0.25">
      <c r="A4264" s="130">
        <v>1616319000109</v>
      </c>
      <c r="B4264" s="98" t="s">
        <v>13456</v>
      </c>
      <c r="C4264" s="123" t="s">
        <v>901</v>
      </c>
      <c r="D4264" s="98" t="s">
        <v>13667</v>
      </c>
      <c r="E4264" s="98" t="s">
        <v>13668</v>
      </c>
      <c r="F4264" s="124">
        <v>11</v>
      </c>
      <c r="G4264" s="112">
        <v>41621</v>
      </c>
      <c r="H4264" s="98"/>
      <c r="I4264" s="123" t="str">
        <f t="shared" si="66"/>
        <v>NÃO</v>
      </c>
      <c r="J4264" s="123"/>
      <c r="K4264" s="123"/>
      <c r="L4264" s="123"/>
      <c r="M4264" s="98" t="s">
        <v>14366</v>
      </c>
      <c r="N4264" s="118"/>
    </row>
    <row r="4265" spans="1:14" x14ac:dyDescent="0.25">
      <c r="A4265" s="130">
        <v>31723570000133</v>
      </c>
      <c r="B4265" s="98" t="s">
        <v>13457</v>
      </c>
      <c r="C4265" s="123" t="s">
        <v>821</v>
      </c>
      <c r="D4265" s="98" t="s">
        <v>13667</v>
      </c>
      <c r="E4265" s="98" t="s">
        <v>13668</v>
      </c>
      <c r="F4265" s="124">
        <v>11</v>
      </c>
      <c r="G4265" s="112">
        <v>38443</v>
      </c>
      <c r="H4265" s="98"/>
      <c r="I4265" s="123" t="str">
        <f t="shared" si="66"/>
        <v>NÃO</v>
      </c>
      <c r="J4265" s="123"/>
      <c r="K4265" s="123"/>
      <c r="L4265" s="123"/>
      <c r="M4265" s="98" t="s">
        <v>14110</v>
      </c>
      <c r="N4265" s="118"/>
    </row>
    <row r="4266" spans="1:14" x14ac:dyDescent="0.25">
      <c r="A4266" s="130">
        <v>5648738000183</v>
      </c>
      <c r="B4266" s="98" t="s">
        <v>13458</v>
      </c>
      <c r="C4266" s="123" t="s">
        <v>1142</v>
      </c>
      <c r="D4266" s="98" t="s">
        <v>13667</v>
      </c>
      <c r="E4266" s="98" t="s">
        <v>13668</v>
      </c>
      <c r="F4266" s="124">
        <v>11</v>
      </c>
      <c r="G4266" s="112">
        <v>40301</v>
      </c>
      <c r="H4266" s="98"/>
      <c r="I4266" s="123" t="str">
        <f t="shared" si="66"/>
        <v>NÃO</v>
      </c>
      <c r="J4266" s="123"/>
      <c r="K4266" s="123"/>
      <c r="L4266" s="123"/>
      <c r="M4266" s="98"/>
      <c r="N4266" s="118"/>
    </row>
    <row r="4267" spans="1:14" x14ac:dyDescent="0.25">
      <c r="A4267" s="130">
        <v>46248837000155</v>
      </c>
      <c r="B4267" s="98" t="s">
        <v>13459</v>
      </c>
      <c r="C4267" s="123" t="s">
        <v>4626</v>
      </c>
      <c r="D4267" s="98" t="s">
        <v>13667</v>
      </c>
      <c r="E4267" s="98" t="s">
        <v>13668</v>
      </c>
      <c r="F4267" s="124">
        <v>14</v>
      </c>
      <c r="G4267" s="112">
        <v>44044</v>
      </c>
      <c r="H4267" s="98"/>
      <c r="I4267" s="123" t="str">
        <f t="shared" si="66"/>
        <v>SIM</v>
      </c>
      <c r="J4267" s="123"/>
      <c r="K4267" s="123"/>
      <c r="L4267" s="123"/>
      <c r="M4267" s="98"/>
      <c r="N4267" s="118"/>
    </row>
    <row r="4268" spans="1:14" x14ac:dyDescent="0.25">
      <c r="A4268" s="130">
        <v>18240119000105</v>
      </c>
      <c r="B4268" s="98" t="s">
        <v>13460</v>
      </c>
      <c r="C4268" s="123" t="s">
        <v>1356</v>
      </c>
      <c r="D4268" s="98" t="s">
        <v>13667</v>
      </c>
      <c r="E4268" s="98" t="s">
        <v>13668</v>
      </c>
      <c r="F4268" s="124">
        <v>11</v>
      </c>
      <c r="G4268" s="112">
        <v>41425</v>
      </c>
      <c r="H4268" s="98"/>
      <c r="I4268" s="123" t="str">
        <f t="shared" si="66"/>
        <v>NÃO</v>
      </c>
      <c r="J4268" s="123"/>
      <c r="K4268" s="123"/>
      <c r="L4268" s="123"/>
      <c r="M4268" s="98" t="s">
        <v>14823</v>
      </c>
      <c r="N4268" s="118"/>
    </row>
    <row r="4269" spans="1:14" x14ac:dyDescent="0.25">
      <c r="A4269" s="130">
        <v>1218643000179</v>
      </c>
      <c r="B4269" s="98" t="s">
        <v>13461</v>
      </c>
      <c r="C4269" s="123" t="s">
        <v>901</v>
      </c>
      <c r="D4269" s="98" t="s">
        <v>13667</v>
      </c>
      <c r="E4269" s="98" t="s">
        <v>13668</v>
      </c>
      <c r="F4269" s="124">
        <v>11</v>
      </c>
      <c r="G4269" s="112">
        <v>41671</v>
      </c>
      <c r="H4269" s="98"/>
      <c r="I4269" s="123" t="str">
        <f t="shared" si="66"/>
        <v>NÃO</v>
      </c>
      <c r="J4269" s="123"/>
      <c r="K4269" s="123"/>
      <c r="L4269" s="123"/>
      <c r="M4269" s="98" t="s">
        <v>14369</v>
      </c>
      <c r="N4269" s="118"/>
    </row>
    <row r="4270" spans="1:14" x14ac:dyDescent="0.25">
      <c r="A4270" s="130">
        <v>1609780000134</v>
      </c>
      <c r="B4270" s="98" t="s">
        <v>13462</v>
      </c>
      <c r="C4270" s="123" t="s">
        <v>1356</v>
      </c>
      <c r="D4270" s="98" t="s">
        <v>13667</v>
      </c>
      <c r="E4270" s="98" t="s">
        <v>13668</v>
      </c>
      <c r="F4270" s="124">
        <v>11</v>
      </c>
      <c r="G4270" s="112">
        <v>40308</v>
      </c>
      <c r="H4270" s="98"/>
      <c r="I4270" s="123" t="str">
        <f t="shared" si="66"/>
        <v>NÃO</v>
      </c>
      <c r="J4270" s="123"/>
      <c r="K4270" s="123"/>
      <c r="L4270" s="123"/>
      <c r="M4270" s="98" t="s">
        <v>14826</v>
      </c>
      <c r="N4270" s="118"/>
    </row>
    <row r="4271" spans="1:14" x14ac:dyDescent="0.25">
      <c r="A4271" s="130">
        <v>39217831000155</v>
      </c>
      <c r="B4271" s="98" t="s">
        <v>13463</v>
      </c>
      <c r="C4271" s="123" t="s">
        <v>3513</v>
      </c>
      <c r="D4271" s="98" t="s">
        <v>13667</v>
      </c>
      <c r="E4271" s="98" t="s">
        <v>13668</v>
      </c>
      <c r="F4271" s="124">
        <v>14</v>
      </c>
      <c r="G4271" s="112">
        <v>43997</v>
      </c>
      <c r="H4271" s="98"/>
      <c r="I4271" s="123" t="str">
        <f t="shared" si="66"/>
        <v>SIM</v>
      </c>
      <c r="J4271" s="123"/>
      <c r="K4271" s="123"/>
      <c r="L4271" s="123"/>
      <c r="M4271" s="98"/>
      <c r="N4271" s="118"/>
    </row>
    <row r="4272" spans="1:14" x14ac:dyDescent="0.25">
      <c r="A4272" s="130">
        <v>18279059000126</v>
      </c>
      <c r="B4272" s="98" t="s">
        <v>13464</v>
      </c>
      <c r="C4272" s="123" t="s">
        <v>1356</v>
      </c>
      <c r="D4272" s="98" t="s">
        <v>13667</v>
      </c>
      <c r="E4272" s="98" t="s">
        <v>13668</v>
      </c>
      <c r="F4272" s="124">
        <v>11</v>
      </c>
      <c r="G4272" s="112">
        <v>38769</v>
      </c>
      <c r="H4272" s="98"/>
      <c r="I4272" s="123" t="str">
        <f t="shared" si="66"/>
        <v>NÃO</v>
      </c>
      <c r="J4272" s="123"/>
      <c r="K4272" s="123"/>
      <c r="L4272" s="123"/>
      <c r="M4272" s="98"/>
      <c r="N4272" s="118"/>
    </row>
    <row r="4273" spans="1:14" x14ac:dyDescent="0.25">
      <c r="A4273" s="130">
        <v>3507548000110</v>
      </c>
      <c r="B4273" s="98" t="s">
        <v>13465</v>
      </c>
      <c r="C4273" s="123" t="s">
        <v>2274</v>
      </c>
      <c r="D4273" s="98" t="s">
        <v>13667</v>
      </c>
      <c r="E4273" s="98" t="s">
        <v>13668</v>
      </c>
      <c r="F4273" s="124">
        <v>11</v>
      </c>
      <c r="G4273" s="112">
        <v>38449</v>
      </c>
      <c r="H4273" s="98"/>
      <c r="I4273" s="123" t="str">
        <f t="shared" si="66"/>
        <v>NÃO</v>
      </c>
      <c r="J4273" s="123"/>
      <c r="K4273" s="123"/>
      <c r="L4273" s="123"/>
      <c r="M4273" s="98" t="s">
        <v>15059</v>
      </c>
      <c r="N4273" s="118"/>
    </row>
    <row r="4274" spans="1:14" x14ac:dyDescent="0.25">
      <c r="A4274" s="130">
        <v>13231006000111</v>
      </c>
      <c r="B4274" s="98" t="s">
        <v>13466</v>
      </c>
      <c r="C4274" s="123" t="s">
        <v>215</v>
      </c>
      <c r="D4274" s="98" t="s">
        <v>13667</v>
      </c>
      <c r="E4274" s="98" t="s">
        <v>13668</v>
      </c>
      <c r="F4274" s="124">
        <v>11</v>
      </c>
      <c r="G4274" s="112">
        <v>39446</v>
      </c>
      <c r="H4274" s="98"/>
      <c r="I4274" s="123" t="str">
        <f t="shared" si="66"/>
        <v>NÃO</v>
      </c>
      <c r="J4274" s="123"/>
      <c r="K4274" s="123"/>
      <c r="L4274" s="123"/>
      <c r="M4274" s="98" t="s">
        <v>13925</v>
      </c>
      <c r="N4274" s="118"/>
    </row>
    <row r="4275" spans="1:14" x14ac:dyDescent="0.25">
      <c r="A4275" s="130">
        <v>45780087000103</v>
      </c>
      <c r="B4275" s="98" t="s">
        <v>13467</v>
      </c>
      <c r="C4275" s="123" t="s">
        <v>4626</v>
      </c>
      <c r="D4275" s="98" t="s">
        <v>13667</v>
      </c>
      <c r="E4275" s="98" t="s">
        <v>13668</v>
      </c>
      <c r="F4275" s="124">
        <v>11</v>
      </c>
      <c r="G4275" s="112">
        <v>40179</v>
      </c>
      <c r="H4275" s="98"/>
      <c r="I4275" s="123" t="str">
        <f t="shared" si="66"/>
        <v>NÃO</v>
      </c>
      <c r="J4275" s="123"/>
      <c r="K4275" s="123"/>
      <c r="L4275" s="123"/>
      <c r="M4275" s="98"/>
      <c r="N4275" s="118"/>
    </row>
    <row r="4276" spans="1:14" x14ac:dyDescent="0.25">
      <c r="A4276" s="130">
        <v>32412819000152</v>
      </c>
      <c r="B4276" s="98" t="s">
        <v>13468</v>
      </c>
      <c r="C4276" s="123" t="s">
        <v>3513</v>
      </c>
      <c r="D4276" s="98" t="s">
        <v>13667</v>
      </c>
      <c r="E4276" s="98" t="s">
        <v>13668</v>
      </c>
      <c r="F4276" s="124">
        <v>14</v>
      </c>
      <c r="G4276" s="112">
        <v>44020</v>
      </c>
      <c r="H4276" s="98"/>
      <c r="I4276" s="123" t="str">
        <f t="shared" si="66"/>
        <v>SIM</v>
      </c>
      <c r="J4276" s="123"/>
      <c r="K4276" s="123"/>
      <c r="L4276" s="123"/>
      <c r="M4276" s="98"/>
      <c r="N4276" s="118"/>
    </row>
    <row r="4277" spans="1:14" x14ac:dyDescent="0.25">
      <c r="A4277" s="130">
        <v>87334918000155</v>
      </c>
      <c r="B4277" s="98" t="s">
        <v>13469</v>
      </c>
      <c r="C4277" s="123" t="s">
        <v>3812</v>
      </c>
      <c r="D4277" s="98" t="s">
        <v>13667</v>
      </c>
      <c r="E4277" s="98" t="s">
        <v>13668</v>
      </c>
      <c r="F4277" s="124">
        <v>14</v>
      </c>
      <c r="G4277" s="112">
        <v>44136</v>
      </c>
      <c r="H4277" s="98"/>
      <c r="I4277" s="123" t="str">
        <f t="shared" si="66"/>
        <v>SIM</v>
      </c>
      <c r="J4277" s="123"/>
      <c r="K4277" s="123"/>
      <c r="L4277" s="123"/>
      <c r="M4277" s="98"/>
      <c r="N4277" s="118"/>
    </row>
    <row r="4278" spans="1:14" x14ac:dyDescent="0.25">
      <c r="A4278" s="130">
        <v>10106268000166</v>
      </c>
      <c r="B4278" s="98" t="s">
        <v>13470</v>
      </c>
      <c r="C4278" s="123" t="s">
        <v>2758</v>
      </c>
      <c r="D4278" s="98" t="s">
        <v>13667</v>
      </c>
      <c r="E4278" s="98" t="s">
        <v>13668</v>
      </c>
      <c r="F4278" s="124">
        <v>11</v>
      </c>
      <c r="G4278" s="112">
        <v>38764</v>
      </c>
      <c r="H4278" s="98"/>
      <c r="I4278" s="123" t="str">
        <f t="shared" si="66"/>
        <v>NÃO</v>
      </c>
      <c r="J4278" s="123"/>
      <c r="K4278" s="123"/>
      <c r="L4278" s="123"/>
      <c r="M4278" s="98" t="s">
        <v>15536</v>
      </c>
      <c r="N4278" s="118"/>
    </row>
    <row r="4279" spans="1:14" x14ac:dyDescent="0.25">
      <c r="A4279" s="130">
        <v>179531000193</v>
      </c>
      <c r="B4279" s="98" t="s">
        <v>13471</v>
      </c>
      <c r="C4279" s="123" t="s">
        <v>2274</v>
      </c>
      <c r="D4279" s="98" t="s">
        <v>13667</v>
      </c>
      <c r="E4279" s="98" t="s">
        <v>13668</v>
      </c>
      <c r="F4279" s="124">
        <v>14</v>
      </c>
      <c r="G4279" s="112">
        <v>44013</v>
      </c>
      <c r="H4279" s="98"/>
      <c r="I4279" s="123" t="str">
        <f t="shared" si="66"/>
        <v>SIM</v>
      </c>
      <c r="J4279" s="123"/>
      <c r="K4279" s="123"/>
      <c r="L4279" s="123"/>
      <c r="M4279" s="98"/>
      <c r="N4279" s="118"/>
    </row>
    <row r="4280" spans="1:14" x14ac:dyDescent="0.25">
      <c r="A4280" s="130">
        <v>8362915000159</v>
      </c>
      <c r="B4280" s="98" t="s">
        <v>13472</v>
      </c>
      <c r="C4280" s="123" t="s">
        <v>3601</v>
      </c>
      <c r="D4280" s="98" t="s">
        <v>13667</v>
      </c>
      <c r="E4280" s="98" t="s">
        <v>13668</v>
      </c>
      <c r="F4280" s="124">
        <v>11</v>
      </c>
      <c r="G4280" s="112">
        <v>42999</v>
      </c>
      <c r="H4280" s="98"/>
      <c r="I4280" s="123" t="str">
        <f t="shared" si="66"/>
        <v>NÃO</v>
      </c>
      <c r="J4280" s="123"/>
      <c r="K4280" s="123"/>
      <c r="L4280" s="123"/>
      <c r="M4280" s="98" t="s">
        <v>16134</v>
      </c>
      <c r="N4280" s="118"/>
    </row>
    <row r="4281" spans="1:14" x14ac:dyDescent="0.25">
      <c r="A4281" s="130">
        <v>98661366000106</v>
      </c>
      <c r="B4281" s="98" t="s">
        <v>13473</v>
      </c>
      <c r="C4281" s="123" t="s">
        <v>3812</v>
      </c>
      <c r="D4281" s="98" t="s">
        <v>13667</v>
      </c>
      <c r="E4281" s="98" t="s">
        <v>13668</v>
      </c>
      <c r="F4281" s="124">
        <v>11</v>
      </c>
      <c r="G4281" s="112">
        <v>39315</v>
      </c>
      <c r="H4281" s="98"/>
      <c r="I4281" s="123" t="str">
        <f t="shared" si="66"/>
        <v>NÃO</v>
      </c>
      <c r="J4281" s="123"/>
      <c r="K4281" s="123"/>
      <c r="L4281" s="123"/>
      <c r="M4281" s="98" t="s">
        <v>13703</v>
      </c>
      <c r="N4281" s="118"/>
    </row>
    <row r="4282" spans="1:14" x14ac:dyDescent="0.25">
      <c r="A4282" s="130">
        <v>1612615000131</v>
      </c>
      <c r="B4282" s="98" t="s">
        <v>13474</v>
      </c>
      <c r="C4282" s="123" t="s">
        <v>2926</v>
      </c>
      <c r="D4282" s="98" t="s">
        <v>13667</v>
      </c>
      <c r="E4282" s="98" t="s">
        <v>13668</v>
      </c>
      <c r="F4282" s="124">
        <v>11</v>
      </c>
      <c r="G4282" s="112">
        <v>40106</v>
      </c>
      <c r="H4282" s="98"/>
      <c r="I4282" s="123" t="str">
        <f t="shared" si="66"/>
        <v>NÃO</v>
      </c>
      <c r="J4282" s="123"/>
      <c r="K4282" s="123"/>
      <c r="L4282" s="123"/>
      <c r="M4282" s="98"/>
      <c r="N4282" s="118"/>
    </row>
    <row r="4283" spans="1:14" x14ac:dyDescent="0.25">
      <c r="A4283" s="130">
        <v>98671597000109</v>
      </c>
      <c r="B4283" s="98" t="s">
        <v>13475</v>
      </c>
      <c r="C4283" s="123" t="s">
        <v>3812</v>
      </c>
      <c r="D4283" s="98" t="s">
        <v>13667</v>
      </c>
      <c r="E4283" s="98" t="s">
        <v>13668</v>
      </c>
      <c r="F4283" s="124">
        <v>14</v>
      </c>
      <c r="G4283" s="112">
        <v>43909</v>
      </c>
      <c r="H4283" s="98"/>
      <c r="I4283" s="123" t="str">
        <f t="shared" si="66"/>
        <v>SIM</v>
      </c>
      <c r="J4283" s="123"/>
      <c r="K4283" s="123"/>
      <c r="L4283" s="123"/>
      <c r="M4283" s="98"/>
      <c r="N4283" s="118"/>
    </row>
    <row r="4284" spans="1:14" x14ac:dyDescent="0.25">
      <c r="A4284" s="130">
        <v>11348570000193</v>
      </c>
      <c r="B4284" s="98" t="s">
        <v>13476</v>
      </c>
      <c r="C4284" s="123" t="s">
        <v>2758</v>
      </c>
      <c r="D4284" s="98" t="s">
        <v>13667</v>
      </c>
      <c r="E4284" s="98" t="s">
        <v>13668</v>
      </c>
      <c r="F4284" s="124">
        <v>11</v>
      </c>
      <c r="G4284" s="112">
        <v>38713</v>
      </c>
      <c r="H4284" s="98"/>
      <c r="I4284" s="123" t="str">
        <f t="shared" si="66"/>
        <v>NÃO</v>
      </c>
      <c r="J4284" s="123"/>
      <c r="K4284" s="123"/>
      <c r="L4284" s="123"/>
      <c r="M4284" s="98" t="s">
        <v>15538</v>
      </c>
      <c r="N4284" s="118"/>
    </row>
    <row r="4285" spans="1:14" x14ac:dyDescent="0.25">
      <c r="A4285" s="130">
        <v>1614685000129</v>
      </c>
      <c r="B4285" s="98" t="s">
        <v>13477</v>
      </c>
      <c r="C4285" s="123" t="s">
        <v>1356</v>
      </c>
      <c r="D4285" s="98" t="s">
        <v>13667</v>
      </c>
      <c r="E4285" s="98" t="s">
        <v>13668</v>
      </c>
      <c r="F4285" s="124">
        <v>11</v>
      </c>
      <c r="G4285" s="112">
        <v>42076</v>
      </c>
      <c r="H4285" s="98"/>
      <c r="I4285" s="123" t="str">
        <f t="shared" si="66"/>
        <v>NÃO</v>
      </c>
      <c r="J4285" s="123"/>
      <c r="K4285" s="123"/>
      <c r="L4285" s="123"/>
      <c r="M4285" s="98"/>
      <c r="N4285" s="118"/>
    </row>
    <row r="4286" spans="1:14" x14ac:dyDescent="0.25">
      <c r="A4286" s="130">
        <v>40893646000160</v>
      </c>
      <c r="B4286" s="98" t="s">
        <v>13478</v>
      </c>
      <c r="C4286" s="123" t="s">
        <v>2758</v>
      </c>
      <c r="D4286" s="98" t="s">
        <v>13667</v>
      </c>
      <c r="E4286" s="98" t="s">
        <v>13668</v>
      </c>
      <c r="F4286" s="124">
        <v>11</v>
      </c>
      <c r="G4286" s="112">
        <v>40853</v>
      </c>
      <c r="H4286" s="98"/>
      <c r="I4286" s="123" t="str">
        <f t="shared" si="66"/>
        <v>NÃO</v>
      </c>
      <c r="J4286" s="123"/>
      <c r="K4286" s="123"/>
      <c r="L4286" s="123"/>
      <c r="M4286" s="98" t="s">
        <v>15541</v>
      </c>
      <c r="N4286" s="118"/>
    </row>
    <row r="4287" spans="1:14" x14ac:dyDescent="0.25">
      <c r="A4287" s="130">
        <v>18715425000142</v>
      </c>
      <c r="B4287" s="98" t="s">
        <v>13479</v>
      </c>
      <c r="C4287" s="123" t="s">
        <v>1356</v>
      </c>
      <c r="D4287" s="98" t="s">
        <v>13667</v>
      </c>
      <c r="E4287" s="98" t="s">
        <v>13668</v>
      </c>
      <c r="F4287" s="124">
        <v>11</v>
      </c>
      <c r="G4287" s="112">
        <v>38322</v>
      </c>
      <c r="H4287" s="98"/>
      <c r="I4287" s="123" t="str">
        <f t="shared" si="66"/>
        <v>NÃO</v>
      </c>
      <c r="J4287" s="123"/>
      <c r="K4287" s="123"/>
      <c r="L4287" s="123"/>
      <c r="M4287" s="98" t="s">
        <v>14832</v>
      </c>
      <c r="N4287" s="118"/>
    </row>
    <row r="4288" spans="1:14" x14ac:dyDescent="0.25">
      <c r="A4288" s="130">
        <v>87613352000109</v>
      </c>
      <c r="B4288" s="98" t="s">
        <v>13480</v>
      </c>
      <c r="C4288" s="123" t="s">
        <v>3812</v>
      </c>
      <c r="D4288" s="98" t="s">
        <v>13667</v>
      </c>
      <c r="E4288" s="98" t="s">
        <v>13668</v>
      </c>
      <c r="F4288" s="124">
        <v>11</v>
      </c>
      <c r="G4288" s="112">
        <v>43831</v>
      </c>
      <c r="H4288" s="98"/>
      <c r="I4288" s="123" t="str">
        <f t="shared" si="66"/>
        <v>NÃO</v>
      </c>
      <c r="J4288" s="123"/>
      <c r="K4288" s="123"/>
      <c r="L4288" s="123"/>
      <c r="M4288" s="98"/>
      <c r="N4288" s="118"/>
    </row>
    <row r="4289" spans="1:14" x14ac:dyDescent="0.25">
      <c r="A4289" s="130">
        <v>88000914000101</v>
      </c>
      <c r="B4289" s="98" t="s">
        <v>13481</v>
      </c>
      <c r="C4289" s="123" t="s">
        <v>3812</v>
      </c>
      <c r="D4289" s="98" t="s">
        <v>13667</v>
      </c>
      <c r="E4289" s="98" t="s">
        <v>13668</v>
      </c>
      <c r="F4289" s="124">
        <v>14</v>
      </c>
      <c r="G4289" s="112">
        <v>42869</v>
      </c>
      <c r="H4289" s="98"/>
      <c r="I4289" s="123" t="str">
        <f t="shared" si="66"/>
        <v>SIM</v>
      </c>
      <c r="J4289" s="123"/>
      <c r="K4289" s="123"/>
      <c r="L4289" s="123"/>
      <c r="M4289" s="98"/>
      <c r="N4289" s="118"/>
    </row>
    <row r="4290" spans="1:14" x14ac:dyDescent="0.25">
      <c r="A4290" s="130">
        <v>27165547000101</v>
      </c>
      <c r="B4290" s="98" t="s">
        <v>13482</v>
      </c>
      <c r="C4290" s="123" t="s">
        <v>821</v>
      </c>
      <c r="D4290" s="98" t="s">
        <v>13667</v>
      </c>
      <c r="E4290" s="98" t="s">
        <v>13668</v>
      </c>
      <c r="F4290" s="124">
        <v>14</v>
      </c>
      <c r="G4290" s="112">
        <v>43922</v>
      </c>
      <c r="H4290" s="98"/>
      <c r="I4290" s="123" t="str">
        <f t="shared" si="66"/>
        <v>SIM</v>
      </c>
      <c r="J4290" s="123"/>
      <c r="K4290" s="123"/>
      <c r="L4290" s="123"/>
      <c r="M4290" s="98"/>
      <c r="N4290" s="118"/>
    </row>
    <row r="4291" spans="1:14" x14ac:dyDescent="0.25">
      <c r="A4291" s="130">
        <v>1299692000183</v>
      </c>
      <c r="B4291" s="98" t="s">
        <v>13483</v>
      </c>
      <c r="C4291" s="123" t="s">
        <v>901</v>
      </c>
      <c r="D4291" s="98" t="s">
        <v>13667</v>
      </c>
      <c r="E4291" s="98" t="s">
        <v>13668</v>
      </c>
      <c r="F4291" s="124">
        <v>11</v>
      </c>
      <c r="G4291" s="112">
        <v>43153</v>
      </c>
      <c r="H4291" s="98"/>
      <c r="I4291" s="123" t="str">
        <f t="shared" ref="I4291:I4354" si="67">IFERROR(IF(OR(E4291="Ativos", E4291="Aposentados",E4291="Pensionistas"),IF(F4291&gt;=14,"SIM","NÃO"),""),"")</f>
        <v>NÃO</v>
      </c>
      <c r="J4291" s="123"/>
      <c r="K4291" s="123"/>
      <c r="L4291" s="123"/>
      <c r="M4291" s="98" t="s">
        <v>14371</v>
      </c>
      <c r="N4291" s="118"/>
    </row>
    <row r="4292" spans="1:14" x14ac:dyDescent="0.25">
      <c r="A4292" s="130">
        <v>10168235000140</v>
      </c>
      <c r="B4292" s="98" t="s">
        <v>13484</v>
      </c>
      <c r="C4292" s="123" t="s">
        <v>2758</v>
      </c>
      <c r="D4292" s="98" t="s">
        <v>13667</v>
      </c>
      <c r="E4292" s="98" t="s">
        <v>13668</v>
      </c>
      <c r="F4292" s="124">
        <v>11</v>
      </c>
      <c r="G4292" s="112">
        <v>38523</v>
      </c>
      <c r="H4292" s="98"/>
      <c r="I4292" s="123" t="str">
        <f t="shared" si="67"/>
        <v>NÃO</v>
      </c>
      <c r="J4292" s="123"/>
      <c r="K4292" s="123"/>
      <c r="L4292" s="123"/>
      <c r="M4292" s="98" t="s">
        <v>13703</v>
      </c>
      <c r="N4292" s="118"/>
    </row>
    <row r="4293" spans="1:14" x14ac:dyDescent="0.25">
      <c r="A4293" s="130">
        <v>24644502000113</v>
      </c>
      <c r="B4293" s="98" t="s">
        <v>13485</v>
      </c>
      <c r="C4293" s="123" t="s">
        <v>2197</v>
      </c>
      <c r="D4293" s="98" t="s">
        <v>13667</v>
      </c>
      <c r="E4293" s="98" t="s">
        <v>13668</v>
      </c>
      <c r="F4293" s="124">
        <v>11</v>
      </c>
      <c r="G4293" s="112">
        <v>39508</v>
      </c>
      <c r="H4293" s="98"/>
      <c r="I4293" s="123" t="str">
        <f t="shared" si="67"/>
        <v>NÃO</v>
      </c>
      <c r="J4293" s="123"/>
      <c r="K4293" s="123"/>
      <c r="L4293" s="123"/>
      <c r="M4293" s="98" t="s">
        <v>14912</v>
      </c>
      <c r="N4293" s="118"/>
    </row>
    <row r="4294" spans="1:14" x14ac:dyDescent="0.25">
      <c r="A4294" s="130">
        <v>44834000107</v>
      </c>
      <c r="B4294" s="98" t="s">
        <v>13486</v>
      </c>
      <c r="C4294" s="123" t="s">
        <v>901</v>
      </c>
      <c r="D4294" s="98" t="s">
        <v>13667</v>
      </c>
      <c r="E4294" s="98" t="s">
        <v>13668</v>
      </c>
      <c r="F4294" s="124">
        <v>11</v>
      </c>
      <c r="G4294" s="112">
        <v>43344</v>
      </c>
      <c r="H4294" s="98"/>
      <c r="I4294" s="123" t="str">
        <f t="shared" si="67"/>
        <v>NÃO</v>
      </c>
      <c r="J4294" s="123"/>
      <c r="K4294" s="123"/>
      <c r="L4294" s="123"/>
      <c r="M4294" s="98" t="s">
        <v>14372</v>
      </c>
      <c r="N4294" s="118"/>
    </row>
    <row r="4295" spans="1:14" x14ac:dyDescent="0.25">
      <c r="A4295" s="130">
        <v>12333746000104</v>
      </c>
      <c r="B4295" s="98" t="s">
        <v>13487</v>
      </c>
      <c r="C4295" s="123" t="s">
        <v>29</v>
      </c>
      <c r="D4295" s="98" t="s">
        <v>13667</v>
      </c>
      <c r="E4295" s="98" t="s">
        <v>13668</v>
      </c>
      <c r="F4295" s="124">
        <v>11</v>
      </c>
      <c r="G4295" s="112">
        <v>42030</v>
      </c>
      <c r="H4295" s="98"/>
      <c r="I4295" s="123" t="str">
        <f t="shared" si="67"/>
        <v>NÃO</v>
      </c>
      <c r="J4295" s="123"/>
      <c r="K4295" s="123"/>
      <c r="L4295" s="123"/>
      <c r="M4295" s="98" t="s">
        <v>13812</v>
      </c>
      <c r="N4295" s="118"/>
    </row>
    <row r="4296" spans="1:14" x14ac:dyDescent="0.25">
      <c r="A4296" s="130">
        <v>18132449000179</v>
      </c>
      <c r="B4296" s="98" t="s">
        <v>13488</v>
      </c>
      <c r="C4296" s="123" t="s">
        <v>1356</v>
      </c>
      <c r="D4296" s="98" t="s">
        <v>13667</v>
      </c>
      <c r="E4296" s="98" t="s">
        <v>13668</v>
      </c>
      <c r="F4296" s="124">
        <v>11</v>
      </c>
      <c r="G4296" s="112">
        <v>38443</v>
      </c>
      <c r="H4296" s="98"/>
      <c r="I4296" s="123" t="str">
        <f t="shared" si="67"/>
        <v>NÃO</v>
      </c>
      <c r="J4296" s="123"/>
      <c r="K4296" s="123"/>
      <c r="L4296" s="123"/>
      <c r="M4296" s="98"/>
      <c r="N4296" s="118"/>
    </row>
    <row r="4297" spans="1:14" x14ac:dyDescent="0.25">
      <c r="A4297" s="130">
        <v>10462497000113</v>
      </c>
      <c r="B4297" s="98" t="s">
        <v>13489</v>
      </c>
      <c r="C4297" s="123" t="s">
        <v>634</v>
      </c>
      <c r="D4297" s="98" t="s">
        <v>13667</v>
      </c>
      <c r="E4297" s="98" t="s">
        <v>13668</v>
      </c>
      <c r="F4297" s="124">
        <v>11</v>
      </c>
      <c r="G4297" s="112">
        <v>39479</v>
      </c>
      <c r="H4297" s="98"/>
      <c r="I4297" s="123" t="str">
        <f t="shared" si="67"/>
        <v>NÃO</v>
      </c>
      <c r="J4297" s="123"/>
      <c r="K4297" s="123"/>
      <c r="L4297" s="123"/>
      <c r="M4297" s="98" t="s">
        <v>13703</v>
      </c>
      <c r="N4297" s="118"/>
    </row>
    <row r="4298" spans="1:14" x14ac:dyDescent="0.25">
      <c r="A4298" s="130">
        <v>87613485000177</v>
      </c>
      <c r="B4298" s="98" t="s">
        <v>13490</v>
      </c>
      <c r="C4298" s="123" t="s">
        <v>3812</v>
      </c>
      <c r="D4298" s="98" t="s">
        <v>13667</v>
      </c>
      <c r="E4298" s="98" t="s">
        <v>13668</v>
      </c>
      <c r="F4298" s="124">
        <v>11</v>
      </c>
      <c r="G4298" s="112">
        <v>42276</v>
      </c>
      <c r="H4298" s="98"/>
      <c r="I4298" s="123" t="str">
        <f t="shared" si="67"/>
        <v>NÃO</v>
      </c>
      <c r="J4298" s="123"/>
      <c r="K4298" s="123"/>
      <c r="L4298" s="123"/>
      <c r="M4298" s="98" t="s">
        <v>16574</v>
      </c>
      <c r="N4298" s="118"/>
    </row>
    <row r="4299" spans="1:14" x14ac:dyDescent="0.25">
      <c r="A4299" s="130">
        <v>83039842000184</v>
      </c>
      <c r="B4299" s="98" t="s">
        <v>13491</v>
      </c>
      <c r="C4299" s="123" t="s">
        <v>4289</v>
      </c>
      <c r="D4299" s="98" t="s">
        <v>13667</v>
      </c>
      <c r="E4299" s="98" t="s">
        <v>13668</v>
      </c>
      <c r="F4299" s="124">
        <v>14</v>
      </c>
      <c r="G4299" s="112">
        <v>43997</v>
      </c>
      <c r="H4299" s="98"/>
      <c r="I4299" s="123" t="str">
        <f t="shared" si="67"/>
        <v>SIM</v>
      </c>
      <c r="J4299" s="123"/>
      <c r="K4299" s="123"/>
      <c r="L4299" s="123"/>
      <c r="M4299" s="98"/>
      <c r="N4299" s="118"/>
    </row>
    <row r="4300" spans="1:14" x14ac:dyDescent="0.25">
      <c r="A4300" s="130">
        <v>3214160000121</v>
      </c>
      <c r="B4300" s="98" t="s">
        <v>13492</v>
      </c>
      <c r="C4300" s="123" t="s">
        <v>2274</v>
      </c>
      <c r="D4300" s="98" t="s">
        <v>13667</v>
      </c>
      <c r="E4300" s="98" t="s">
        <v>13668</v>
      </c>
      <c r="F4300" s="124">
        <v>11</v>
      </c>
      <c r="G4300" s="112">
        <v>38717</v>
      </c>
      <c r="H4300" s="98"/>
      <c r="I4300" s="123" t="str">
        <f t="shared" si="67"/>
        <v>NÃO</v>
      </c>
      <c r="J4300" s="123"/>
      <c r="K4300" s="123"/>
      <c r="L4300" s="123"/>
      <c r="M4300" s="98"/>
      <c r="N4300" s="118"/>
    </row>
    <row r="4301" spans="1:14" x14ac:dyDescent="0.25">
      <c r="A4301" s="130">
        <v>37388378000114</v>
      </c>
      <c r="B4301" s="98" t="s">
        <v>13493</v>
      </c>
      <c r="C4301" s="123" t="s">
        <v>901</v>
      </c>
      <c r="D4301" s="98" t="s">
        <v>13667</v>
      </c>
      <c r="E4301" s="98" t="s">
        <v>13668</v>
      </c>
      <c r="F4301" s="124">
        <v>14</v>
      </c>
      <c r="G4301" s="112">
        <v>44136</v>
      </c>
      <c r="H4301" s="98"/>
      <c r="I4301" s="123" t="str">
        <f t="shared" si="67"/>
        <v>SIM</v>
      </c>
      <c r="J4301" s="123"/>
      <c r="K4301" s="123"/>
      <c r="L4301" s="123"/>
      <c r="M4301" s="98"/>
      <c r="N4301" s="118"/>
    </row>
    <row r="4302" spans="1:14" x14ac:dyDescent="0.25">
      <c r="A4302" s="130">
        <v>91566869000153</v>
      </c>
      <c r="B4302" s="98" t="s">
        <v>13494</v>
      </c>
      <c r="C4302" s="123" t="s">
        <v>3812</v>
      </c>
      <c r="D4302" s="98" t="s">
        <v>13667</v>
      </c>
      <c r="E4302" s="98" t="s">
        <v>13668</v>
      </c>
      <c r="F4302" s="124">
        <v>11</v>
      </c>
      <c r="G4302" s="112">
        <v>43754</v>
      </c>
      <c r="H4302" s="98"/>
      <c r="I4302" s="123" t="str">
        <f t="shared" si="67"/>
        <v>NÃO</v>
      </c>
      <c r="J4302" s="123"/>
      <c r="K4302" s="123"/>
      <c r="L4302" s="123"/>
      <c r="M4302" s="98"/>
      <c r="N4302" s="118"/>
    </row>
    <row r="4303" spans="1:14" x14ac:dyDescent="0.25">
      <c r="A4303" s="130">
        <v>1612386000155</v>
      </c>
      <c r="B4303" s="98" t="s">
        <v>13495</v>
      </c>
      <c r="C4303" s="123" t="s">
        <v>3812</v>
      </c>
      <c r="D4303" s="98" t="s">
        <v>13667</v>
      </c>
      <c r="E4303" s="98" t="s">
        <v>13668</v>
      </c>
      <c r="F4303" s="124">
        <v>11</v>
      </c>
      <c r="G4303" s="112">
        <v>43175</v>
      </c>
      <c r="H4303" s="98"/>
      <c r="I4303" s="123" t="str">
        <f t="shared" si="67"/>
        <v>NÃO</v>
      </c>
      <c r="J4303" s="123"/>
      <c r="K4303" s="123"/>
      <c r="L4303" s="123"/>
      <c r="M4303" s="98" t="s">
        <v>16575</v>
      </c>
      <c r="N4303" s="118"/>
    </row>
    <row r="4304" spans="1:14" x14ac:dyDescent="0.25">
      <c r="A4304" s="130">
        <v>92406115000107</v>
      </c>
      <c r="B4304" s="98" t="s">
        <v>13496</v>
      </c>
      <c r="C4304" s="123" t="s">
        <v>3812</v>
      </c>
      <c r="D4304" s="98" t="s">
        <v>13667</v>
      </c>
      <c r="E4304" s="98" t="s">
        <v>13668</v>
      </c>
      <c r="F4304" s="124">
        <v>11</v>
      </c>
      <c r="G4304" s="112">
        <v>40393</v>
      </c>
      <c r="H4304" s="112">
        <v>41995</v>
      </c>
      <c r="I4304" s="123" t="str">
        <f t="shared" si="67"/>
        <v>NÃO</v>
      </c>
      <c r="J4304" s="98"/>
      <c r="K4304" s="98"/>
      <c r="L4304" s="98"/>
      <c r="M4304" s="98"/>
      <c r="N4304" s="118"/>
    </row>
    <row r="4305" spans="1:14" x14ac:dyDescent="0.25">
      <c r="A4305" s="130">
        <v>1612614000197</v>
      </c>
      <c r="B4305" s="98" t="s">
        <v>13497</v>
      </c>
      <c r="C4305" s="123" t="s">
        <v>2926</v>
      </c>
      <c r="D4305" s="98" t="s">
        <v>13667</v>
      </c>
      <c r="E4305" s="98" t="s">
        <v>13668</v>
      </c>
      <c r="F4305" s="124">
        <v>11</v>
      </c>
      <c r="G4305" s="112">
        <v>42136</v>
      </c>
      <c r="H4305" s="98"/>
      <c r="I4305" s="123" t="str">
        <f t="shared" si="67"/>
        <v>NÃO</v>
      </c>
      <c r="J4305" s="123"/>
      <c r="K4305" s="123"/>
      <c r="L4305" s="123"/>
      <c r="M4305" s="98" t="s">
        <v>15643</v>
      </c>
      <c r="N4305" s="118"/>
    </row>
    <row r="4306" spans="1:14" x14ac:dyDescent="0.25">
      <c r="A4306" s="130">
        <v>94444189000155</v>
      </c>
      <c r="B4306" s="98" t="s">
        <v>13498</v>
      </c>
      <c r="C4306" s="123" t="s">
        <v>3812</v>
      </c>
      <c r="D4306" s="98" t="s">
        <v>13667</v>
      </c>
      <c r="E4306" s="98" t="s">
        <v>13668</v>
      </c>
      <c r="F4306" s="124">
        <v>11</v>
      </c>
      <c r="G4306" s="112">
        <v>42256</v>
      </c>
      <c r="H4306" s="98"/>
      <c r="I4306" s="123" t="str">
        <f t="shared" si="67"/>
        <v>NÃO</v>
      </c>
      <c r="J4306" s="123"/>
      <c r="K4306" s="123"/>
      <c r="L4306" s="123"/>
      <c r="M4306" s="98"/>
      <c r="N4306" s="118"/>
    </row>
    <row r="4307" spans="1:14" x14ac:dyDescent="0.25">
      <c r="A4307" s="130">
        <v>3238862000145</v>
      </c>
      <c r="B4307" s="98" t="s">
        <v>13499</v>
      </c>
      <c r="C4307" s="123" t="s">
        <v>2274</v>
      </c>
      <c r="D4307" s="98" t="s">
        <v>13667</v>
      </c>
      <c r="E4307" s="98" t="s">
        <v>13668</v>
      </c>
      <c r="F4307" s="124">
        <v>14</v>
      </c>
      <c r="G4307" s="112">
        <v>44136</v>
      </c>
      <c r="H4307" s="98"/>
      <c r="I4307" s="123" t="str">
        <f t="shared" si="67"/>
        <v>SIM</v>
      </c>
      <c r="J4307" s="123"/>
      <c r="K4307" s="123"/>
      <c r="L4307" s="123"/>
      <c r="M4307" s="98"/>
      <c r="N4307" s="118"/>
    </row>
    <row r="4308" spans="1:14" x14ac:dyDescent="0.25">
      <c r="A4308" s="130">
        <v>27165554000103</v>
      </c>
      <c r="B4308" s="98" t="s">
        <v>13500</v>
      </c>
      <c r="C4308" s="123" t="s">
        <v>821</v>
      </c>
      <c r="D4308" s="98" t="s">
        <v>13667</v>
      </c>
      <c r="E4308" s="98" t="s">
        <v>13668</v>
      </c>
      <c r="F4308" s="124">
        <v>14</v>
      </c>
      <c r="G4308" s="112">
        <v>44044</v>
      </c>
      <c r="H4308" s="98"/>
      <c r="I4308" s="123" t="str">
        <f t="shared" si="67"/>
        <v>SIM</v>
      </c>
      <c r="J4308" s="123"/>
      <c r="K4308" s="123"/>
      <c r="L4308" s="123"/>
      <c r="M4308" s="98"/>
      <c r="N4308" s="118"/>
    </row>
    <row r="4309" spans="1:14" x14ac:dyDescent="0.25">
      <c r="A4309" s="130">
        <v>4092706000181</v>
      </c>
      <c r="B4309" s="98" t="s">
        <v>13501</v>
      </c>
      <c r="C4309" s="123" t="s">
        <v>3747</v>
      </c>
      <c r="D4309" s="98" t="s">
        <v>13667</v>
      </c>
      <c r="E4309" s="98" t="s">
        <v>13668</v>
      </c>
      <c r="F4309" s="124">
        <v>14</v>
      </c>
      <c r="G4309" s="112">
        <v>44105</v>
      </c>
      <c r="H4309" s="98"/>
      <c r="I4309" s="123" t="str">
        <f t="shared" si="67"/>
        <v>SIM</v>
      </c>
      <c r="J4309" s="123"/>
      <c r="K4309" s="123"/>
      <c r="L4309" s="123"/>
      <c r="M4309" s="98"/>
      <c r="N4309" s="118"/>
    </row>
    <row r="4310" spans="1:14" x14ac:dyDescent="0.25">
      <c r="A4310" s="130">
        <v>45709912000175</v>
      </c>
      <c r="B4310" s="98" t="s">
        <v>13502</v>
      </c>
      <c r="C4310" s="123" t="s">
        <v>4626</v>
      </c>
      <c r="D4310" s="98" t="s">
        <v>13667</v>
      </c>
      <c r="E4310" s="98" t="s">
        <v>13668</v>
      </c>
      <c r="F4310" s="124">
        <v>11</v>
      </c>
      <c r="G4310" s="112">
        <v>38456</v>
      </c>
      <c r="H4310" s="98"/>
      <c r="I4310" s="123" t="str">
        <f t="shared" si="67"/>
        <v>NÃO</v>
      </c>
      <c r="J4310" s="123"/>
      <c r="K4310" s="123"/>
      <c r="L4310" s="123"/>
      <c r="M4310" s="98"/>
      <c r="N4310" s="118"/>
    </row>
    <row r="4311" spans="1:14" x14ac:dyDescent="0.25">
      <c r="A4311" s="130">
        <v>18307512000160</v>
      </c>
      <c r="B4311" s="98" t="s">
        <v>13503</v>
      </c>
      <c r="C4311" s="123" t="s">
        <v>1356</v>
      </c>
      <c r="D4311" s="98" t="s">
        <v>13667</v>
      </c>
      <c r="E4311" s="98" t="s">
        <v>13668</v>
      </c>
      <c r="F4311" s="124">
        <v>11</v>
      </c>
      <c r="G4311" s="112">
        <v>41793</v>
      </c>
      <c r="H4311" s="98"/>
      <c r="I4311" s="123" t="str">
        <f t="shared" si="67"/>
        <v>NÃO</v>
      </c>
      <c r="J4311" s="123"/>
      <c r="K4311" s="123"/>
      <c r="L4311" s="123"/>
      <c r="M4311" s="98" t="s">
        <v>14834</v>
      </c>
      <c r="N4311" s="118"/>
    </row>
    <row r="4312" spans="1:14" x14ac:dyDescent="0.25">
      <c r="A4312" s="130">
        <v>18137927000133</v>
      </c>
      <c r="B4312" s="98" t="s">
        <v>13504</v>
      </c>
      <c r="C4312" s="123" t="s">
        <v>1356</v>
      </c>
      <c r="D4312" s="98" t="s">
        <v>13667</v>
      </c>
      <c r="E4312" s="98" t="s">
        <v>13668</v>
      </c>
      <c r="F4312" s="124">
        <v>11</v>
      </c>
      <c r="G4312" s="112">
        <v>41612</v>
      </c>
      <c r="H4312" s="98"/>
      <c r="I4312" s="123" t="str">
        <f t="shared" si="67"/>
        <v>NÃO</v>
      </c>
      <c r="J4312" s="123"/>
      <c r="K4312" s="123"/>
      <c r="L4312" s="123"/>
      <c r="M4312" s="98" t="s">
        <v>14837</v>
      </c>
      <c r="N4312" s="118"/>
    </row>
    <row r="4313" spans="1:14" x14ac:dyDescent="0.25">
      <c r="A4313" s="130">
        <v>91997072000100</v>
      </c>
      <c r="B4313" s="98" t="s">
        <v>13505</v>
      </c>
      <c r="C4313" s="123" t="s">
        <v>3812</v>
      </c>
      <c r="D4313" s="98" t="s">
        <v>13667</v>
      </c>
      <c r="E4313" s="98" t="s">
        <v>13668</v>
      </c>
      <c r="F4313" s="124">
        <v>14</v>
      </c>
      <c r="G4313" s="112">
        <v>44044</v>
      </c>
      <c r="H4313" s="98"/>
      <c r="I4313" s="123" t="str">
        <f t="shared" si="67"/>
        <v>SIM</v>
      </c>
      <c r="J4313" s="123"/>
      <c r="K4313" s="123"/>
      <c r="L4313" s="123"/>
      <c r="M4313" s="98"/>
      <c r="N4313" s="118"/>
    </row>
    <row r="4314" spans="1:14" x14ac:dyDescent="0.25">
      <c r="A4314" s="130">
        <v>27142058000126</v>
      </c>
      <c r="B4314" s="98" t="s">
        <v>13506</v>
      </c>
      <c r="C4314" s="123" t="s">
        <v>821</v>
      </c>
      <c r="D4314" s="98" t="s">
        <v>13667</v>
      </c>
      <c r="E4314" s="98" t="s">
        <v>13668</v>
      </c>
      <c r="F4314" s="124">
        <v>11</v>
      </c>
      <c r="G4314" s="112">
        <v>38504</v>
      </c>
      <c r="H4314" s="98"/>
      <c r="I4314" s="123" t="str">
        <f t="shared" si="67"/>
        <v>NÃO</v>
      </c>
      <c r="J4314" s="123"/>
      <c r="K4314" s="123"/>
      <c r="L4314" s="123"/>
      <c r="M4314" s="98"/>
      <c r="N4314" s="118"/>
    </row>
    <row r="4315" spans="1:14" x14ac:dyDescent="0.25">
      <c r="A4315" s="130">
        <v>94449030000123</v>
      </c>
      <c r="B4315" s="98" t="s">
        <v>13507</v>
      </c>
      <c r="C4315" s="123" t="s">
        <v>3812</v>
      </c>
      <c r="D4315" s="98" t="s">
        <v>13667</v>
      </c>
      <c r="E4315" s="98" t="s">
        <v>13668</v>
      </c>
      <c r="F4315" s="124">
        <v>11</v>
      </c>
      <c r="G4315" s="112">
        <v>42370</v>
      </c>
      <c r="H4315" s="98"/>
      <c r="I4315" s="123" t="str">
        <f t="shared" si="67"/>
        <v>NÃO</v>
      </c>
      <c r="J4315" s="123"/>
      <c r="K4315" s="123"/>
      <c r="L4315" s="123"/>
      <c r="M4315" s="98" t="s">
        <v>16578</v>
      </c>
      <c r="N4315" s="118"/>
    </row>
    <row r="4316" spans="1:14" x14ac:dyDescent="0.25">
      <c r="A4316" s="130">
        <v>11049855000123</v>
      </c>
      <c r="B4316" s="98" t="s">
        <v>13508</v>
      </c>
      <c r="C4316" s="123" t="s">
        <v>2758</v>
      </c>
      <c r="D4316" s="98" t="s">
        <v>13667</v>
      </c>
      <c r="E4316" s="98" t="s">
        <v>13668</v>
      </c>
      <c r="F4316" s="124">
        <v>13.5</v>
      </c>
      <c r="G4316" s="112">
        <v>39022</v>
      </c>
      <c r="H4316" s="98"/>
      <c r="I4316" s="123" t="str">
        <f t="shared" si="67"/>
        <v>NÃO</v>
      </c>
      <c r="J4316" s="123"/>
      <c r="K4316" s="123"/>
      <c r="L4316" s="123"/>
      <c r="M4316" s="98"/>
      <c r="N4316" s="118"/>
    </row>
    <row r="4317" spans="1:14" x14ac:dyDescent="0.25">
      <c r="A4317" s="130">
        <v>5646807000110</v>
      </c>
      <c r="B4317" s="98" t="s">
        <v>13509</v>
      </c>
      <c r="C4317" s="123" t="s">
        <v>1142</v>
      </c>
      <c r="D4317" s="98" t="s">
        <v>13667</v>
      </c>
      <c r="E4317" s="98" t="s">
        <v>13668</v>
      </c>
      <c r="F4317" s="124">
        <v>11</v>
      </c>
      <c r="G4317" s="112">
        <v>41779</v>
      </c>
      <c r="H4317" s="98"/>
      <c r="I4317" s="123" t="str">
        <f t="shared" si="67"/>
        <v>NÃO</v>
      </c>
      <c r="J4317" s="123"/>
      <c r="K4317" s="123"/>
      <c r="L4317" s="123"/>
      <c r="M4317" s="98" t="s">
        <v>14455</v>
      </c>
      <c r="N4317" s="118"/>
    </row>
    <row r="4318" spans="1:14" x14ac:dyDescent="0.25">
      <c r="A4318" s="130">
        <v>32512501000143</v>
      </c>
      <c r="B4318" s="98" t="s">
        <v>13510</v>
      </c>
      <c r="C4318" s="123" t="s">
        <v>3513</v>
      </c>
      <c r="D4318" s="98" t="s">
        <v>13667</v>
      </c>
      <c r="E4318" s="98" t="s">
        <v>13668</v>
      </c>
      <c r="F4318" s="124">
        <v>11</v>
      </c>
      <c r="G4318" s="112">
        <v>41529</v>
      </c>
      <c r="H4318" s="98"/>
      <c r="I4318" s="123" t="str">
        <f t="shared" si="67"/>
        <v>NÃO</v>
      </c>
      <c r="J4318" s="123"/>
      <c r="K4318" s="123"/>
      <c r="L4318" s="123"/>
      <c r="M4318" s="98" t="s">
        <v>16054</v>
      </c>
      <c r="N4318" s="118"/>
    </row>
    <row r="4319" spans="1:14" x14ac:dyDescent="0.25">
      <c r="A4319" s="130">
        <v>46634051000176</v>
      </c>
      <c r="B4319" s="98" t="s">
        <v>13511</v>
      </c>
      <c r="C4319" s="123" t="s">
        <v>4626</v>
      </c>
      <c r="D4319" s="98" t="s">
        <v>13667</v>
      </c>
      <c r="E4319" s="98" t="s">
        <v>13668</v>
      </c>
      <c r="F4319" s="124">
        <v>11</v>
      </c>
      <c r="G4319" s="112">
        <v>38626</v>
      </c>
      <c r="H4319" s="98"/>
      <c r="I4319" s="123" t="str">
        <f t="shared" si="67"/>
        <v>NÃO</v>
      </c>
      <c r="J4319" s="123"/>
      <c r="K4319" s="123"/>
      <c r="L4319" s="123"/>
      <c r="M4319" s="98"/>
      <c r="N4319" s="118"/>
    </row>
    <row r="4320" spans="1:14" x14ac:dyDescent="0.25">
      <c r="A4320" s="130">
        <v>46599809000182</v>
      </c>
      <c r="B4320" s="98" t="s">
        <v>13512</v>
      </c>
      <c r="C4320" s="123" t="s">
        <v>4626</v>
      </c>
      <c r="D4320" s="98" t="s">
        <v>13667</v>
      </c>
      <c r="E4320" s="98" t="s">
        <v>13668</v>
      </c>
      <c r="F4320" s="124">
        <v>14</v>
      </c>
      <c r="G4320" s="112">
        <v>44013</v>
      </c>
      <c r="H4320" s="98"/>
      <c r="I4320" s="123" t="str">
        <f t="shared" si="67"/>
        <v>SIM</v>
      </c>
      <c r="J4320" s="123"/>
      <c r="K4320" s="123"/>
      <c r="L4320" s="123"/>
      <c r="M4320" s="98"/>
      <c r="N4320" s="118"/>
    </row>
    <row r="4321" spans="1:14" x14ac:dyDescent="0.25">
      <c r="A4321" s="130">
        <v>76920800000192</v>
      </c>
      <c r="B4321" s="98" t="s">
        <v>13513</v>
      </c>
      <c r="C4321" s="123" t="s">
        <v>3143</v>
      </c>
      <c r="D4321" s="98" t="s">
        <v>13667</v>
      </c>
      <c r="E4321" s="98" t="s">
        <v>13668</v>
      </c>
      <c r="F4321" s="124">
        <v>11</v>
      </c>
      <c r="G4321" s="112">
        <v>39612</v>
      </c>
      <c r="H4321" s="98"/>
      <c r="I4321" s="123" t="str">
        <f t="shared" si="67"/>
        <v>NÃO</v>
      </c>
      <c r="J4321" s="123"/>
      <c r="K4321" s="123"/>
      <c r="L4321" s="123"/>
      <c r="M4321" s="98" t="s">
        <v>14002</v>
      </c>
      <c r="N4321" s="118"/>
    </row>
    <row r="4322" spans="1:14" x14ac:dyDescent="0.25">
      <c r="A4322" s="130">
        <v>76247360000154</v>
      </c>
      <c r="B4322" s="98" t="s">
        <v>13514</v>
      </c>
      <c r="C4322" s="123" t="s">
        <v>3143</v>
      </c>
      <c r="D4322" s="98" t="s">
        <v>13667</v>
      </c>
      <c r="E4322" s="98" t="s">
        <v>13668</v>
      </c>
      <c r="F4322" s="124">
        <v>11</v>
      </c>
      <c r="G4322" s="112">
        <v>39448</v>
      </c>
      <c r="H4322" s="98"/>
      <c r="I4322" s="123" t="str">
        <f t="shared" si="67"/>
        <v>NÃO</v>
      </c>
      <c r="J4322" s="123"/>
      <c r="K4322" s="123"/>
      <c r="L4322" s="123"/>
      <c r="M4322" s="98"/>
      <c r="N4322" s="118"/>
    </row>
    <row r="4323" spans="1:14" x14ac:dyDescent="0.25">
      <c r="A4323" s="130">
        <v>94436474000124</v>
      </c>
      <c r="B4323" s="98" t="s">
        <v>13515</v>
      </c>
      <c r="C4323" s="123" t="s">
        <v>3812</v>
      </c>
      <c r="D4323" s="98" t="s">
        <v>13667</v>
      </c>
      <c r="E4323" s="98" t="s">
        <v>13668</v>
      </c>
      <c r="F4323" s="124">
        <v>14</v>
      </c>
      <c r="G4323" s="112">
        <v>44136</v>
      </c>
      <c r="H4323" s="98"/>
      <c r="I4323" s="123" t="str">
        <f t="shared" si="67"/>
        <v>SIM</v>
      </c>
      <c r="J4323" s="123"/>
      <c r="K4323" s="123"/>
      <c r="L4323" s="123"/>
      <c r="M4323" s="98"/>
      <c r="N4323" s="118"/>
    </row>
    <row r="4324" spans="1:14" x14ac:dyDescent="0.25">
      <c r="A4324" s="130">
        <v>65708760000101</v>
      </c>
      <c r="B4324" s="98" t="s">
        <v>13516</v>
      </c>
      <c r="C4324" s="123" t="s">
        <v>4626</v>
      </c>
      <c r="D4324" s="98" t="s">
        <v>13667</v>
      </c>
      <c r="E4324" s="98" t="s">
        <v>13668</v>
      </c>
      <c r="F4324" s="124">
        <v>11</v>
      </c>
      <c r="G4324" s="112">
        <v>38949</v>
      </c>
      <c r="H4324" s="98"/>
      <c r="I4324" s="123" t="str">
        <f t="shared" si="67"/>
        <v>NÃO</v>
      </c>
      <c r="J4324" s="123"/>
      <c r="K4324" s="123"/>
      <c r="L4324" s="123"/>
      <c r="M4324" s="98" t="s">
        <v>17001</v>
      </c>
      <c r="N4324" s="118"/>
    </row>
    <row r="4325" spans="1:14" x14ac:dyDescent="0.25">
      <c r="A4325" s="130">
        <v>1613940000119</v>
      </c>
      <c r="B4325" s="98" t="s">
        <v>11394</v>
      </c>
      <c r="C4325" s="123" t="s">
        <v>901</v>
      </c>
      <c r="D4325" s="98" t="s">
        <v>13667</v>
      </c>
      <c r="E4325" s="98" t="s">
        <v>13660</v>
      </c>
      <c r="F4325" s="124">
        <v>14</v>
      </c>
      <c r="G4325" s="112">
        <v>44075</v>
      </c>
      <c r="H4325" s="98"/>
      <c r="I4325" s="123" t="str">
        <f t="shared" si="67"/>
        <v/>
      </c>
      <c r="J4325" s="123"/>
      <c r="K4325" s="123"/>
      <c r="L4325" s="123"/>
      <c r="M4325" s="98"/>
      <c r="N4325" s="118"/>
    </row>
    <row r="4326" spans="1:14" x14ac:dyDescent="0.25">
      <c r="A4326" s="130">
        <v>1298330000178</v>
      </c>
      <c r="B4326" s="98" t="s">
        <v>11395</v>
      </c>
      <c r="C4326" s="123" t="s">
        <v>901</v>
      </c>
      <c r="D4326" s="98" t="s">
        <v>13667</v>
      </c>
      <c r="E4326" s="98" t="s">
        <v>13660</v>
      </c>
      <c r="F4326" s="124">
        <v>14.04</v>
      </c>
      <c r="G4326" s="112">
        <v>42072</v>
      </c>
      <c r="H4326" s="98"/>
      <c r="I4326" s="123" t="str">
        <f t="shared" si="67"/>
        <v/>
      </c>
      <c r="J4326" s="123"/>
      <c r="K4326" s="123"/>
      <c r="L4326" s="123"/>
      <c r="M4326" s="98" t="s">
        <v>14121</v>
      </c>
      <c r="N4326" s="118"/>
    </row>
    <row r="4327" spans="1:14" x14ac:dyDescent="0.25">
      <c r="A4327" s="130">
        <v>5105127000199</v>
      </c>
      <c r="B4327" s="98" t="s">
        <v>11396</v>
      </c>
      <c r="C4327" s="123" t="s">
        <v>2413</v>
      </c>
      <c r="D4327" s="98" t="s">
        <v>13667</v>
      </c>
      <c r="E4327" s="98" t="s">
        <v>13660</v>
      </c>
      <c r="F4327" s="124">
        <v>19.399999999999999</v>
      </c>
      <c r="G4327" s="112">
        <v>41275</v>
      </c>
      <c r="H4327" s="98"/>
      <c r="I4327" s="123" t="str">
        <f t="shared" si="67"/>
        <v/>
      </c>
      <c r="J4327" s="123"/>
      <c r="K4327" s="123"/>
      <c r="L4327" s="123"/>
      <c r="M4327" s="98" t="s">
        <v>15063</v>
      </c>
      <c r="N4327" s="118"/>
    </row>
    <row r="4328" spans="1:14" x14ac:dyDescent="0.25">
      <c r="A4328" s="130">
        <v>37425451000180</v>
      </c>
      <c r="B4328" s="98" t="s">
        <v>11397</v>
      </c>
      <c r="C4328" s="123" t="s">
        <v>5227</v>
      </c>
      <c r="D4328" s="98" t="s">
        <v>13667</v>
      </c>
      <c r="E4328" s="98" t="s">
        <v>13660</v>
      </c>
      <c r="F4328" s="124">
        <v>15.3</v>
      </c>
      <c r="G4328" s="112">
        <v>43716</v>
      </c>
      <c r="H4328" s="98"/>
      <c r="I4328" s="123" t="str">
        <f t="shared" si="67"/>
        <v/>
      </c>
      <c r="J4328" s="123"/>
      <c r="K4328" s="123"/>
      <c r="L4328" s="123"/>
      <c r="M4328" s="98"/>
      <c r="N4328" s="118"/>
    </row>
    <row r="4329" spans="1:14" x14ac:dyDescent="0.25">
      <c r="A4329" s="130">
        <v>7000268000172</v>
      </c>
      <c r="B4329" s="98" t="s">
        <v>11398</v>
      </c>
      <c r="C4329" s="123" t="s">
        <v>1142</v>
      </c>
      <c r="D4329" s="98" t="s">
        <v>13667</v>
      </c>
      <c r="E4329" s="98" t="s">
        <v>13660</v>
      </c>
      <c r="F4329" s="124">
        <v>11</v>
      </c>
      <c r="G4329" s="112">
        <v>42430</v>
      </c>
      <c r="H4329" s="98"/>
      <c r="I4329" s="123" t="str">
        <f t="shared" si="67"/>
        <v/>
      </c>
      <c r="J4329" s="123"/>
      <c r="K4329" s="123"/>
      <c r="L4329" s="123"/>
      <c r="M4329" s="98"/>
      <c r="N4329" s="118"/>
    </row>
    <row r="4330" spans="1:14" x14ac:dyDescent="0.25">
      <c r="A4330" s="130">
        <v>23555170000138</v>
      </c>
      <c r="B4330" s="98" t="s">
        <v>11399</v>
      </c>
      <c r="C4330" s="123" t="s">
        <v>634</v>
      </c>
      <c r="D4330" s="98" t="s">
        <v>13667</v>
      </c>
      <c r="E4330" s="98" t="s">
        <v>13660</v>
      </c>
      <c r="F4330" s="124">
        <v>15.66</v>
      </c>
      <c r="G4330" s="112">
        <v>43454</v>
      </c>
      <c r="H4330" s="98"/>
      <c r="I4330" s="123" t="str">
        <f t="shared" si="67"/>
        <v/>
      </c>
      <c r="J4330" s="123"/>
      <c r="K4330" s="123"/>
      <c r="L4330" s="123"/>
      <c r="M4330" s="98"/>
      <c r="N4330" s="118"/>
    </row>
    <row r="4331" spans="1:14" x14ac:dyDescent="0.25">
      <c r="A4331" s="130">
        <v>7847379000119</v>
      </c>
      <c r="B4331" s="98" t="s">
        <v>11400</v>
      </c>
      <c r="C4331" s="123" t="s">
        <v>634</v>
      </c>
      <c r="D4331" s="98" t="s">
        <v>13667</v>
      </c>
      <c r="E4331" s="98" t="s">
        <v>13660</v>
      </c>
      <c r="F4331" s="124">
        <v>20.2</v>
      </c>
      <c r="G4331" s="112">
        <v>43285</v>
      </c>
      <c r="H4331" s="98"/>
      <c r="I4331" s="123" t="str">
        <f t="shared" si="67"/>
        <v/>
      </c>
      <c r="J4331" s="123"/>
      <c r="K4331" s="123"/>
      <c r="L4331" s="123"/>
      <c r="M4331" s="98" t="s">
        <v>13930</v>
      </c>
      <c r="N4331" s="118"/>
    </row>
    <row r="4332" spans="1:14" x14ac:dyDescent="0.25">
      <c r="A4332" s="130">
        <v>3507571000105</v>
      </c>
      <c r="B4332" s="98" t="s">
        <v>11401</v>
      </c>
      <c r="C4332" s="123" t="s">
        <v>2274</v>
      </c>
      <c r="D4332" s="98" t="s">
        <v>13667</v>
      </c>
      <c r="E4332" s="98" t="s">
        <v>13660</v>
      </c>
      <c r="F4332" s="124">
        <v>7.8</v>
      </c>
      <c r="G4332" s="112">
        <v>43040</v>
      </c>
      <c r="H4332" s="98"/>
      <c r="I4332" s="123" t="str">
        <f t="shared" si="67"/>
        <v/>
      </c>
      <c r="J4332" s="123"/>
      <c r="K4332" s="123"/>
      <c r="L4332" s="123"/>
      <c r="M4332" s="98" t="s">
        <v>14915</v>
      </c>
      <c r="N4332" s="118"/>
    </row>
    <row r="4333" spans="1:14" x14ac:dyDescent="0.25">
      <c r="A4333" s="130">
        <v>2218683000183</v>
      </c>
      <c r="B4333" s="98" t="s">
        <v>11402</v>
      </c>
      <c r="C4333" s="123" t="s">
        <v>901</v>
      </c>
      <c r="D4333" s="98" t="s">
        <v>13667</v>
      </c>
      <c r="E4333" s="98" t="s">
        <v>13660</v>
      </c>
      <c r="F4333" s="124">
        <v>13.19</v>
      </c>
      <c r="G4333" s="112">
        <v>43617</v>
      </c>
      <c r="H4333" s="98"/>
      <c r="I4333" s="123" t="str">
        <f t="shared" si="67"/>
        <v/>
      </c>
      <c r="J4333" s="123"/>
      <c r="K4333" s="123"/>
      <c r="L4333" s="123"/>
      <c r="M4333" s="98"/>
      <c r="N4333" s="118"/>
    </row>
    <row r="4334" spans="1:14" x14ac:dyDescent="0.25">
      <c r="A4334" s="130">
        <v>76105642000117</v>
      </c>
      <c r="B4334" s="98" t="s">
        <v>11403</v>
      </c>
      <c r="C4334" s="123" t="s">
        <v>3143</v>
      </c>
      <c r="D4334" s="98" t="s">
        <v>13667</v>
      </c>
      <c r="E4334" s="98" t="s">
        <v>13660</v>
      </c>
      <c r="F4334" s="124">
        <v>15.31</v>
      </c>
      <c r="G4334" s="112">
        <v>41578</v>
      </c>
      <c r="H4334" s="98"/>
      <c r="I4334" s="123" t="str">
        <f t="shared" si="67"/>
        <v/>
      </c>
      <c r="J4334" s="123"/>
      <c r="K4334" s="123"/>
      <c r="L4334" s="123"/>
      <c r="M4334" s="98" t="s">
        <v>15646</v>
      </c>
      <c r="N4334" s="118"/>
    </row>
    <row r="4335" spans="1:14" x14ac:dyDescent="0.25">
      <c r="A4335" s="130">
        <v>10346096000106</v>
      </c>
      <c r="B4335" s="98" t="s">
        <v>11404</v>
      </c>
      <c r="C4335" s="123" t="s">
        <v>2758</v>
      </c>
      <c r="D4335" s="98" t="s">
        <v>13667</v>
      </c>
      <c r="E4335" s="98" t="s">
        <v>13660</v>
      </c>
      <c r="F4335" s="124">
        <v>13</v>
      </c>
      <c r="G4335" s="112">
        <v>40665</v>
      </c>
      <c r="H4335" s="98"/>
      <c r="I4335" s="123" t="str">
        <f t="shared" si="67"/>
        <v/>
      </c>
      <c r="J4335" s="123"/>
      <c r="K4335" s="123"/>
      <c r="L4335" s="123"/>
      <c r="M4335" s="98" t="s">
        <v>15233</v>
      </c>
      <c r="N4335" s="118"/>
    </row>
    <row r="4336" spans="1:14" x14ac:dyDescent="0.25">
      <c r="A4336" s="130">
        <v>10358174000184</v>
      </c>
      <c r="B4336" s="98" t="s">
        <v>11405</v>
      </c>
      <c r="C4336" s="123" t="s">
        <v>2758</v>
      </c>
      <c r="D4336" s="98" t="s">
        <v>13667</v>
      </c>
      <c r="E4336" s="98" t="s">
        <v>13660</v>
      </c>
      <c r="F4336" s="124">
        <v>15.41</v>
      </c>
      <c r="G4336" s="112">
        <v>43679</v>
      </c>
      <c r="H4336" s="98"/>
      <c r="I4336" s="123" t="str">
        <f t="shared" si="67"/>
        <v/>
      </c>
      <c r="J4336" s="123"/>
      <c r="K4336" s="123"/>
      <c r="L4336" s="123"/>
      <c r="M4336" s="98"/>
      <c r="N4336" s="118"/>
    </row>
    <row r="4337" spans="1:14" x14ac:dyDescent="0.25">
      <c r="A4337" s="130">
        <v>5119854000105</v>
      </c>
      <c r="B4337" s="98" t="s">
        <v>11406</v>
      </c>
      <c r="C4337" s="123" t="s">
        <v>2413</v>
      </c>
      <c r="D4337" s="98" t="s">
        <v>13667</v>
      </c>
      <c r="E4337" s="98" t="s">
        <v>13660</v>
      </c>
      <c r="F4337" s="124">
        <v>22</v>
      </c>
      <c r="G4337" s="112">
        <v>39415</v>
      </c>
      <c r="H4337" s="98"/>
      <c r="I4337" s="123" t="str">
        <f t="shared" si="67"/>
        <v/>
      </c>
      <c r="J4337" s="123"/>
      <c r="K4337" s="123"/>
      <c r="L4337" s="123"/>
      <c r="M4337" s="98" t="s">
        <v>15065</v>
      </c>
      <c r="N4337" s="118"/>
    </row>
    <row r="4338" spans="1:14" x14ac:dyDescent="0.25">
      <c r="A4338" s="130">
        <v>10091494000110</v>
      </c>
      <c r="B4338" s="98" t="s">
        <v>11407</v>
      </c>
      <c r="C4338" s="123" t="s">
        <v>2758</v>
      </c>
      <c r="D4338" s="98" t="s">
        <v>13667</v>
      </c>
      <c r="E4338" s="98" t="s">
        <v>13660</v>
      </c>
      <c r="F4338" s="124">
        <v>15.05</v>
      </c>
      <c r="G4338" s="112">
        <v>43714</v>
      </c>
      <c r="H4338" s="98"/>
      <c r="I4338" s="123" t="str">
        <f t="shared" si="67"/>
        <v/>
      </c>
      <c r="J4338" s="123"/>
      <c r="K4338" s="123"/>
      <c r="L4338" s="123"/>
      <c r="M4338" s="98"/>
      <c r="N4338" s="118"/>
    </row>
    <row r="4339" spans="1:14" x14ac:dyDescent="0.25">
      <c r="A4339" s="130">
        <v>6554976000192</v>
      </c>
      <c r="B4339" s="98" t="s">
        <v>11408</v>
      </c>
      <c r="C4339" s="123" t="s">
        <v>2926</v>
      </c>
      <c r="D4339" s="98" t="s">
        <v>13667</v>
      </c>
      <c r="E4339" s="98" t="s">
        <v>13660</v>
      </c>
      <c r="F4339" s="124">
        <v>14</v>
      </c>
      <c r="G4339" s="112">
        <v>44166</v>
      </c>
      <c r="H4339" s="98"/>
      <c r="I4339" s="123" t="str">
        <f t="shared" si="67"/>
        <v/>
      </c>
      <c r="J4339" s="123"/>
      <c r="K4339" s="123"/>
      <c r="L4339" s="123"/>
      <c r="M4339" s="98"/>
      <c r="N4339" s="118"/>
    </row>
    <row r="4340" spans="1:14" x14ac:dyDescent="0.25">
      <c r="A4340" s="130">
        <v>15023898000190</v>
      </c>
      <c r="B4340" s="98" t="s">
        <v>11409</v>
      </c>
      <c r="C4340" s="123" t="s">
        <v>2274</v>
      </c>
      <c r="D4340" s="98" t="s">
        <v>13667</v>
      </c>
      <c r="E4340" s="98" t="s">
        <v>13660</v>
      </c>
      <c r="F4340" s="124">
        <v>13.03</v>
      </c>
      <c r="G4340" s="112">
        <v>43055</v>
      </c>
      <c r="H4340" s="98"/>
      <c r="I4340" s="123" t="str">
        <f t="shared" si="67"/>
        <v/>
      </c>
      <c r="J4340" s="123"/>
      <c r="K4340" s="123"/>
      <c r="L4340" s="123"/>
      <c r="M4340" s="98" t="s">
        <v>14916</v>
      </c>
      <c r="N4340" s="118"/>
    </row>
    <row r="4341" spans="1:14" x14ac:dyDescent="0.25">
      <c r="A4341" s="130">
        <v>9145368000112</v>
      </c>
      <c r="B4341" s="98" t="s">
        <v>11410</v>
      </c>
      <c r="C4341" s="123" t="s">
        <v>2554</v>
      </c>
      <c r="D4341" s="98" t="s">
        <v>13667</v>
      </c>
      <c r="E4341" s="98" t="s">
        <v>13660</v>
      </c>
      <c r="F4341" s="124">
        <v>11</v>
      </c>
      <c r="G4341" s="112">
        <v>41365</v>
      </c>
      <c r="H4341" s="98"/>
      <c r="I4341" s="123" t="str">
        <f t="shared" si="67"/>
        <v/>
      </c>
      <c r="J4341" s="123"/>
      <c r="K4341" s="123"/>
      <c r="L4341" s="123"/>
      <c r="M4341" s="98"/>
      <c r="N4341" s="118"/>
    </row>
    <row r="4342" spans="1:14" x14ac:dyDescent="0.25">
      <c r="A4342" s="130">
        <v>6554760000127</v>
      </c>
      <c r="B4342" s="98" t="s">
        <v>11411</v>
      </c>
      <c r="C4342" s="123" t="s">
        <v>2926</v>
      </c>
      <c r="D4342" s="98" t="s">
        <v>13667</v>
      </c>
      <c r="E4342" s="98" t="s">
        <v>13660</v>
      </c>
      <c r="F4342" s="124">
        <v>12</v>
      </c>
      <c r="G4342" s="112">
        <v>40968</v>
      </c>
      <c r="H4342" s="98"/>
      <c r="I4342" s="123" t="str">
        <f t="shared" si="67"/>
        <v/>
      </c>
      <c r="J4342" s="123"/>
      <c r="K4342" s="123"/>
      <c r="L4342" s="123"/>
      <c r="M4342" s="98" t="s">
        <v>15547</v>
      </c>
      <c r="N4342" s="118"/>
    </row>
    <row r="4343" spans="1:14" x14ac:dyDescent="0.25">
      <c r="A4343" s="130">
        <v>3184066000177</v>
      </c>
      <c r="B4343" s="98" t="s">
        <v>11412</v>
      </c>
      <c r="C4343" s="123" t="s">
        <v>2197</v>
      </c>
      <c r="D4343" s="98" t="s">
        <v>13667</v>
      </c>
      <c r="E4343" s="98" t="s">
        <v>13660</v>
      </c>
      <c r="F4343" s="124">
        <v>21.43</v>
      </c>
      <c r="G4343" s="112">
        <v>44044</v>
      </c>
      <c r="H4343" s="98"/>
      <c r="I4343" s="123" t="str">
        <f t="shared" si="67"/>
        <v/>
      </c>
      <c r="J4343" s="123"/>
      <c r="K4343" s="123"/>
      <c r="L4343" s="123"/>
      <c r="M4343" s="98"/>
      <c r="N4343" s="118"/>
    </row>
    <row r="4344" spans="1:14" x14ac:dyDescent="0.25">
      <c r="A4344" s="130">
        <v>25141292000103</v>
      </c>
      <c r="B4344" s="98" t="s">
        <v>11413</v>
      </c>
      <c r="C4344" s="123" t="s">
        <v>901</v>
      </c>
      <c r="D4344" s="98" t="s">
        <v>13667</v>
      </c>
      <c r="E4344" s="98" t="s">
        <v>13660</v>
      </c>
      <c r="F4344" s="124">
        <v>16.809999999999999</v>
      </c>
      <c r="G4344" s="112">
        <v>44013</v>
      </c>
      <c r="H4344" s="98"/>
      <c r="I4344" s="123" t="str">
        <f t="shared" si="67"/>
        <v/>
      </c>
      <c r="J4344" s="123"/>
      <c r="K4344" s="123"/>
      <c r="L4344" s="123"/>
      <c r="M4344" s="98"/>
      <c r="N4344" s="118"/>
    </row>
    <row r="4345" spans="1:14" x14ac:dyDescent="0.25">
      <c r="A4345" s="130">
        <v>10183929000157</v>
      </c>
      <c r="B4345" s="98" t="s">
        <v>11414</v>
      </c>
      <c r="C4345" s="123" t="s">
        <v>2758</v>
      </c>
      <c r="D4345" s="98" t="s">
        <v>13667</v>
      </c>
      <c r="E4345" s="98" t="s">
        <v>13660</v>
      </c>
      <c r="F4345" s="124">
        <v>9.82</v>
      </c>
      <c r="G4345" s="112">
        <v>43101</v>
      </c>
      <c r="H4345" s="98"/>
      <c r="I4345" s="123" t="str">
        <f t="shared" si="67"/>
        <v/>
      </c>
      <c r="J4345" s="123"/>
      <c r="K4345" s="123"/>
      <c r="L4345" s="123"/>
      <c r="M4345" s="98" t="s">
        <v>15235</v>
      </c>
      <c r="N4345" s="118"/>
    </row>
    <row r="4346" spans="1:14" x14ac:dyDescent="0.25">
      <c r="A4346" s="130">
        <v>92406495000171</v>
      </c>
      <c r="B4346" s="98" t="s">
        <v>11415</v>
      </c>
      <c r="C4346" s="123" t="s">
        <v>3812</v>
      </c>
      <c r="D4346" s="98" t="s">
        <v>13667</v>
      </c>
      <c r="E4346" s="98" t="s">
        <v>13660</v>
      </c>
      <c r="F4346" s="124">
        <v>15.45</v>
      </c>
      <c r="G4346" s="112">
        <v>43831</v>
      </c>
      <c r="H4346" s="98"/>
      <c r="I4346" s="123" t="str">
        <f t="shared" si="67"/>
        <v/>
      </c>
      <c r="J4346" s="123"/>
      <c r="K4346" s="123"/>
      <c r="L4346" s="123"/>
      <c r="M4346" s="98"/>
      <c r="N4346" s="118"/>
    </row>
    <row r="4347" spans="1:14" x14ac:dyDescent="0.25">
      <c r="A4347" s="130">
        <v>11286341000191</v>
      </c>
      <c r="B4347" s="98" t="s">
        <v>11416</v>
      </c>
      <c r="C4347" s="123" t="s">
        <v>2758</v>
      </c>
      <c r="D4347" s="98" t="s">
        <v>13667</v>
      </c>
      <c r="E4347" s="98" t="s">
        <v>13660</v>
      </c>
      <c r="F4347" s="124">
        <v>11</v>
      </c>
      <c r="G4347" s="112">
        <v>42471</v>
      </c>
      <c r="H4347" s="98"/>
      <c r="I4347" s="123" t="str">
        <f t="shared" si="67"/>
        <v/>
      </c>
      <c r="J4347" s="123"/>
      <c r="K4347" s="123"/>
      <c r="L4347" s="123"/>
      <c r="M4347" s="98"/>
      <c r="N4347" s="118"/>
    </row>
    <row r="4348" spans="1:14" x14ac:dyDescent="0.25">
      <c r="A4348" s="130">
        <v>44831733000143</v>
      </c>
      <c r="B4348" s="98" t="s">
        <v>11417</v>
      </c>
      <c r="C4348" s="123" t="s">
        <v>4626</v>
      </c>
      <c r="D4348" s="98" t="s">
        <v>13667</v>
      </c>
      <c r="E4348" s="98" t="s">
        <v>13660</v>
      </c>
      <c r="F4348" s="124">
        <v>20.48</v>
      </c>
      <c r="G4348" s="112">
        <v>41795</v>
      </c>
      <c r="H4348" s="98"/>
      <c r="I4348" s="123" t="str">
        <f t="shared" si="67"/>
        <v/>
      </c>
      <c r="J4348" s="123"/>
      <c r="K4348" s="123"/>
      <c r="L4348" s="123"/>
      <c r="M4348" s="98"/>
      <c r="N4348" s="118"/>
    </row>
    <row r="4349" spans="1:14" x14ac:dyDescent="0.25">
      <c r="A4349" s="130">
        <v>18404749000160</v>
      </c>
      <c r="B4349" s="98" t="s">
        <v>11418</v>
      </c>
      <c r="C4349" s="123" t="s">
        <v>1356</v>
      </c>
      <c r="D4349" s="98" t="s">
        <v>13667</v>
      </c>
      <c r="E4349" s="98" t="s">
        <v>13660</v>
      </c>
      <c r="F4349" s="124">
        <v>15.88</v>
      </c>
      <c r="G4349" s="112">
        <v>40634</v>
      </c>
      <c r="H4349" s="98"/>
      <c r="I4349" s="123" t="str">
        <f t="shared" si="67"/>
        <v/>
      </c>
      <c r="J4349" s="123"/>
      <c r="K4349" s="123"/>
      <c r="L4349" s="123"/>
      <c r="M4349" s="98" t="s">
        <v>14457</v>
      </c>
      <c r="N4349" s="118"/>
    </row>
    <row r="4350" spans="1:14" x14ac:dyDescent="0.25">
      <c r="A4350" s="130">
        <v>1616520000196</v>
      </c>
      <c r="B4350" s="98" t="s">
        <v>11419</v>
      </c>
      <c r="C4350" s="123" t="s">
        <v>901</v>
      </c>
      <c r="D4350" s="98" t="s">
        <v>13667</v>
      </c>
      <c r="E4350" s="98" t="s">
        <v>13660</v>
      </c>
      <c r="F4350" s="124">
        <v>11.58</v>
      </c>
      <c r="G4350" s="112">
        <v>43090</v>
      </c>
      <c r="H4350" s="98"/>
      <c r="I4350" s="123" t="str">
        <f t="shared" si="67"/>
        <v/>
      </c>
      <c r="J4350" s="123"/>
      <c r="K4350" s="123"/>
      <c r="L4350" s="123"/>
      <c r="M4350" s="98" t="s">
        <v>14126</v>
      </c>
      <c r="N4350" s="118"/>
    </row>
    <row r="4351" spans="1:14" x14ac:dyDescent="0.25">
      <c r="A4351" s="130">
        <v>82892266000150</v>
      </c>
      <c r="B4351" s="98" t="s">
        <v>11420</v>
      </c>
      <c r="C4351" s="123" t="s">
        <v>4289</v>
      </c>
      <c r="D4351" s="98" t="s">
        <v>13667</v>
      </c>
      <c r="E4351" s="98" t="s">
        <v>13660</v>
      </c>
      <c r="F4351" s="124">
        <v>22</v>
      </c>
      <c r="G4351" s="112">
        <v>44044</v>
      </c>
      <c r="H4351" s="98"/>
      <c r="I4351" s="123" t="str">
        <f t="shared" si="67"/>
        <v/>
      </c>
      <c r="J4351" s="123"/>
      <c r="K4351" s="123"/>
      <c r="L4351" s="123"/>
      <c r="M4351" s="98"/>
      <c r="N4351" s="118"/>
    </row>
    <row r="4352" spans="1:14" x14ac:dyDescent="0.25">
      <c r="A4352" s="130">
        <v>87531976000179</v>
      </c>
      <c r="B4352" s="98" t="s">
        <v>11421</v>
      </c>
      <c r="C4352" s="123" t="s">
        <v>3812</v>
      </c>
      <c r="D4352" s="98" t="s">
        <v>13667</v>
      </c>
      <c r="E4352" s="98" t="s">
        <v>13660</v>
      </c>
      <c r="F4352" s="124">
        <v>17.77</v>
      </c>
      <c r="G4352" s="112">
        <v>42370</v>
      </c>
      <c r="H4352" s="98"/>
      <c r="I4352" s="123" t="str">
        <f t="shared" si="67"/>
        <v/>
      </c>
      <c r="J4352" s="123"/>
      <c r="K4352" s="123"/>
      <c r="L4352" s="123"/>
      <c r="M4352" s="98" t="s">
        <v>16177</v>
      </c>
      <c r="N4352" s="118"/>
    </row>
    <row r="4353" spans="1:14" x14ac:dyDescent="0.25">
      <c r="A4353" s="130">
        <v>31796584000187</v>
      </c>
      <c r="B4353" s="98" t="s">
        <v>11422</v>
      </c>
      <c r="C4353" s="123" t="s">
        <v>821</v>
      </c>
      <c r="D4353" s="98" t="s">
        <v>13667</v>
      </c>
      <c r="E4353" s="98" t="s">
        <v>13660</v>
      </c>
      <c r="F4353" s="124">
        <v>16.84</v>
      </c>
      <c r="G4353" s="112">
        <v>43556</v>
      </c>
      <c r="H4353" s="98"/>
      <c r="I4353" s="123" t="str">
        <f t="shared" si="67"/>
        <v/>
      </c>
      <c r="J4353" s="123"/>
      <c r="K4353" s="123"/>
      <c r="L4353" s="123"/>
      <c r="M4353" s="98"/>
      <c r="N4353" s="118"/>
    </row>
    <row r="4354" spans="1:14" x14ac:dyDescent="0.25">
      <c r="A4354" s="130">
        <v>7568231000145</v>
      </c>
      <c r="B4354" s="98" t="s">
        <v>11423</v>
      </c>
      <c r="C4354" s="123" t="s">
        <v>634</v>
      </c>
      <c r="D4354" s="98" t="s">
        <v>13667</v>
      </c>
      <c r="E4354" s="98" t="s">
        <v>13660</v>
      </c>
      <c r="F4354" s="124">
        <v>11.87</v>
      </c>
      <c r="G4354" s="112">
        <v>43739</v>
      </c>
      <c r="H4354" s="98"/>
      <c r="I4354" s="123" t="str">
        <f t="shared" si="67"/>
        <v/>
      </c>
      <c r="J4354" s="123"/>
      <c r="K4354" s="123"/>
      <c r="L4354" s="123"/>
      <c r="M4354" s="98"/>
      <c r="N4354" s="118"/>
    </row>
    <row r="4355" spans="1:14" x14ac:dyDescent="0.25">
      <c r="A4355" s="130">
        <v>87613253000119</v>
      </c>
      <c r="B4355" s="98" t="s">
        <v>11424</v>
      </c>
      <c r="C4355" s="123" t="s">
        <v>3812</v>
      </c>
      <c r="D4355" s="98" t="s">
        <v>13667</v>
      </c>
      <c r="E4355" s="98" t="s">
        <v>13660</v>
      </c>
      <c r="F4355" s="124">
        <v>16.149999999999999</v>
      </c>
      <c r="G4355" s="112">
        <v>43922</v>
      </c>
      <c r="H4355" s="98"/>
      <c r="I4355" s="123" t="str">
        <f t="shared" ref="I4355:I4418" si="68">IFERROR(IF(OR(E4355="Ativos", E4355="Aposentados",E4355="Pensionistas"),IF(F4355&gt;=14,"SIM","NÃO"),""),"")</f>
        <v/>
      </c>
      <c r="J4355" s="123"/>
      <c r="K4355" s="123"/>
      <c r="L4355" s="123"/>
      <c r="M4355" s="98"/>
      <c r="N4355" s="118"/>
    </row>
    <row r="4356" spans="1:14" x14ac:dyDescent="0.25">
      <c r="A4356" s="130">
        <v>18186346000191</v>
      </c>
      <c r="B4356" s="98" t="s">
        <v>11425</v>
      </c>
      <c r="C4356" s="123" t="s">
        <v>1356</v>
      </c>
      <c r="D4356" s="98" t="s">
        <v>13667</v>
      </c>
      <c r="E4356" s="98" t="s">
        <v>13660</v>
      </c>
      <c r="F4356" s="124">
        <v>13.53</v>
      </c>
      <c r="G4356" s="112">
        <v>43282</v>
      </c>
      <c r="H4356" s="98"/>
      <c r="I4356" s="123" t="str">
        <f t="shared" si="68"/>
        <v/>
      </c>
      <c r="J4356" s="123"/>
      <c r="K4356" s="123"/>
      <c r="L4356" s="123"/>
      <c r="M4356" s="98"/>
      <c r="N4356" s="118"/>
    </row>
    <row r="4357" spans="1:14" x14ac:dyDescent="0.25">
      <c r="A4357" s="130">
        <v>8700684000146</v>
      </c>
      <c r="B4357" s="98" t="s">
        <v>11426</v>
      </c>
      <c r="C4357" s="123" t="s">
        <v>2554</v>
      </c>
      <c r="D4357" s="98" t="s">
        <v>13667</v>
      </c>
      <c r="E4357" s="98" t="s">
        <v>13660</v>
      </c>
      <c r="F4357" s="124">
        <v>16.850000000000001</v>
      </c>
      <c r="G4357" s="112">
        <v>40534</v>
      </c>
      <c r="H4357" s="98"/>
      <c r="I4357" s="123" t="str">
        <f t="shared" si="68"/>
        <v/>
      </c>
      <c r="J4357" s="123"/>
      <c r="K4357" s="123"/>
      <c r="L4357" s="123"/>
      <c r="M4357" s="98" t="s">
        <v>15125</v>
      </c>
      <c r="N4357" s="118"/>
    </row>
    <row r="4358" spans="1:14" x14ac:dyDescent="0.25">
      <c r="A4358" s="130">
        <v>8926263000138</v>
      </c>
      <c r="B4358" s="98" t="s">
        <v>11427</v>
      </c>
      <c r="C4358" s="123" t="s">
        <v>2554</v>
      </c>
      <c r="D4358" s="98" t="s">
        <v>13667</v>
      </c>
      <c r="E4358" s="98" t="s">
        <v>13660</v>
      </c>
      <c r="F4358" s="124">
        <v>14.21</v>
      </c>
      <c r="G4358" s="112">
        <v>42583</v>
      </c>
      <c r="H4358" s="98"/>
      <c r="I4358" s="123" t="str">
        <f t="shared" si="68"/>
        <v/>
      </c>
      <c r="J4358" s="123"/>
      <c r="K4358" s="123"/>
      <c r="L4358" s="123"/>
      <c r="M4358" s="98" t="s">
        <v>15128</v>
      </c>
      <c r="N4358" s="118"/>
    </row>
    <row r="4359" spans="1:14" x14ac:dyDescent="0.25">
      <c r="A4359" s="130">
        <v>11043981000170</v>
      </c>
      <c r="B4359" s="98" t="s">
        <v>11428</v>
      </c>
      <c r="C4359" s="123" t="s">
        <v>2758</v>
      </c>
      <c r="D4359" s="98" t="s">
        <v>13667</v>
      </c>
      <c r="E4359" s="98" t="s">
        <v>13660</v>
      </c>
      <c r="F4359" s="124">
        <v>14.09</v>
      </c>
      <c r="G4359" s="112">
        <v>40544</v>
      </c>
      <c r="H4359" s="98"/>
      <c r="I4359" s="123" t="str">
        <f t="shared" si="68"/>
        <v/>
      </c>
      <c r="J4359" s="123"/>
      <c r="K4359" s="123"/>
      <c r="L4359" s="123"/>
      <c r="M4359" s="98" t="s">
        <v>15238</v>
      </c>
      <c r="N4359" s="118"/>
    </row>
    <row r="4360" spans="1:14" x14ac:dyDescent="0.25">
      <c r="A4360" s="130">
        <v>6000244000150</v>
      </c>
      <c r="B4360" s="98" t="s">
        <v>11429</v>
      </c>
      <c r="C4360" s="123" t="s">
        <v>1142</v>
      </c>
      <c r="D4360" s="98" t="s">
        <v>13667</v>
      </c>
      <c r="E4360" s="98" t="s">
        <v>13660</v>
      </c>
      <c r="F4360" s="124">
        <v>11</v>
      </c>
      <c r="G4360" s="112">
        <v>41661</v>
      </c>
      <c r="H4360" s="98"/>
      <c r="I4360" s="123" t="str">
        <f t="shared" si="68"/>
        <v/>
      </c>
      <c r="J4360" s="123"/>
      <c r="K4360" s="123"/>
      <c r="L4360" s="123"/>
      <c r="M4360" s="98" t="s">
        <v>14376</v>
      </c>
      <c r="N4360" s="118"/>
    </row>
    <row r="4361" spans="1:14" x14ac:dyDescent="0.25">
      <c r="A4361" s="130">
        <v>87612784000197</v>
      </c>
      <c r="B4361" s="98" t="s">
        <v>11431</v>
      </c>
      <c r="C4361" s="123" t="s">
        <v>3812</v>
      </c>
      <c r="D4361" s="98" t="s">
        <v>13667</v>
      </c>
      <c r="E4361" s="98" t="s">
        <v>13660</v>
      </c>
      <c r="F4361" s="124">
        <v>14.84</v>
      </c>
      <c r="G4361" s="112">
        <v>42643</v>
      </c>
      <c r="H4361" s="98"/>
      <c r="I4361" s="123" t="str">
        <f t="shared" si="68"/>
        <v/>
      </c>
      <c r="J4361" s="123"/>
      <c r="K4361" s="123"/>
      <c r="L4361" s="123"/>
      <c r="M4361" s="98" t="s">
        <v>16178</v>
      </c>
      <c r="N4361" s="118"/>
    </row>
    <row r="4362" spans="1:14" x14ac:dyDescent="0.25">
      <c r="A4362" s="130">
        <v>27174101000135</v>
      </c>
      <c r="B4362" s="98" t="s">
        <v>11432</v>
      </c>
      <c r="C4362" s="123" t="s">
        <v>821</v>
      </c>
      <c r="D4362" s="98" t="s">
        <v>13667</v>
      </c>
      <c r="E4362" s="98" t="s">
        <v>13660</v>
      </c>
      <c r="F4362" s="124">
        <v>19.5</v>
      </c>
      <c r="G4362" s="112">
        <v>43315</v>
      </c>
      <c r="H4362" s="98"/>
      <c r="I4362" s="123" t="str">
        <f t="shared" si="68"/>
        <v/>
      </c>
      <c r="J4362" s="123"/>
      <c r="K4362" s="123"/>
      <c r="L4362" s="123"/>
      <c r="M4362" s="98" t="s">
        <v>14069</v>
      </c>
      <c r="N4362" s="118"/>
    </row>
    <row r="4363" spans="1:14" x14ac:dyDescent="0.25">
      <c r="A4363" s="130">
        <v>87896874000157</v>
      </c>
      <c r="B4363" s="98" t="s">
        <v>11433</v>
      </c>
      <c r="C4363" s="123" t="s">
        <v>3812</v>
      </c>
      <c r="D4363" s="98" t="s">
        <v>13667</v>
      </c>
      <c r="E4363" s="98" t="s">
        <v>13660</v>
      </c>
      <c r="F4363" s="124">
        <v>15.24</v>
      </c>
      <c r="G4363" s="112">
        <v>43466</v>
      </c>
      <c r="H4363" s="98"/>
      <c r="I4363" s="123" t="str">
        <f t="shared" si="68"/>
        <v/>
      </c>
      <c r="J4363" s="123"/>
      <c r="K4363" s="123"/>
      <c r="L4363" s="123"/>
      <c r="M4363" s="98" t="s">
        <v>16181</v>
      </c>
      <c r="N4363" s="118"/>
    </row>
    <row r="4364" spans="1:14" x14ac:dyDescent="0.25">
      <c r="A4364" s="130">
        <v>41522152000131</v>
      </c>
      <c r="B4364" s="98" t="s">
        <v>11434</v>
      </c>
      <c r="C4364" s="123" t="s">
        <v>2926</v>
      </c>
      <c r="D4364" s="98" t="s">
        <v>13667</v>
      </c>
      <c r="E4364" s="98" t="s">
        <v>13660</v>
      </c>
      <c r="F4364" s="124">
        <v>12</v>
      </c>
      <c r="G4364" s="112">
        <v>40998</v>
      </c>
      <c r="H4364" s="98"/>
      <c r="I4364" s="123" t="str">
        <f t="shared" si="68"/>
        <v/>
      </c>
      <c r="J4364" s="123"/>
      <c r="K4364" s="123"/>
      <c r="L4364" s="123"/>
      <c r="M4364" s="98" t="s">
        <v>15548</v>
      </c>
      <c r="N4364" s="118"/>
    </row>
    <row r="4365" spans="1:14" x14ac:dyDescent="0.25">
      <c r="A4365" s="130">
        <v>92465228000175</v>
      </c>
      <c r="B4365" s="98" t="s">
        <v>11435</v>
      </c>
      <c r="C4365" s="123" t="s">
        <v>3812</v>
      </c>
      <c r="D4365" s="98" t="s">
        <v>13667</v>
      </c>
      <c r="E4365" s="98" t="s">
        <v>13660</v>
      </c>
      <c r="F4365" s="124">
        <v>17.670000000000002</v>
      </c>
      <c r="G4365" s="112">
        <v>43101</v>
      </c>
      <c r="H4365" s="98"/>
      <c r="I4365" s="123" t="str">
        <f t="shared" si="68"/>
        <v/>
      </c>
      <c r="J4365" s="123"/>
      <c r="K4365" s="123"/>
      <c r="L4365" s="123"/>
      <c r="M4365" s="98" t="s">
        <v>16184</v>
      </c>
      <c r="N4365" s="118"/>
    </row>
    <row r="4366" spans="1:14" x14ac:dyDescent="0.25">
      <c r="A4366" s="130">
        <v>17709197000135</v>
      </c>
      <c r="B4366" s="98" t="s">
        <v>11436</v>
      </c>
      <c r="C4366" s="123" t="s">
        <v>1356</v>
      </c>
      <c r="D4366" s="98" t="s">
        <v>13667</v>
      </c>
      <c r="E4366" s="98" t="s">
        <v>13660</v>
      </c>
      <c r="F4366" s="124">
        <v>22</v>
      </c>
      <c r="G4366" s="112">
        <v>43647</v>
      </c>
      <c r="H4366" s="98"/>
      <c r="I4366" s="123" t="str">
        <f t="shared" si="68"/>
        <v/>
      </c>
      <c r="J4366" s="123"/>
      <c r="K4366" s="123"/>
      <c r="L4366" s="123"/>
      <c r="M4366" s="98"/>
      <c r="N4366" s="118"/>
    </row>
    <row r="4367" spans="1:14" x14ac:dyDescent="0.25">
      <c r="A4367" s="130">
        <v>8148462000162</v>
      </c>
      <c r="B4367" s="98" t="s">
        <v>11437</v>
      </c>
      <c r="C4367" s="123" t="s">
        <v>3601</v>
      </c>
      <c r="D4367" s="98" t="s">
        <v>13667</v>
      </c>
      <c r="E4367" s="98" t="s">
        <v>13660</v>
      </c>
      <c r="F4367" s="124">
        <v>14.27</v>
      </c>
      <c r="G4367" s="112">
        <v>39958</v>
      </c>
      <c r="H4367" s="98"/>
      <c r="I4367" s="123" t="str">
        <f t="shared" si="68"/>
        <v/>
      </c>
      <c r="J4367" s="123"/>
      <c r="K4367" s="123"/>
      <c r="L4367" s="123"/>
      <c r="M4367" s="98" t="s">
        <v>16055</v>
      </c>
      <c r="N4367" s="118"/>
    </row>
    <row r="4368" spans="1:14" x14ac:dyDescent="0.25">
      <c r="A4368" s="130">
        <v>1298975000100</v>
      </c>
      <c r="B4368" s="98" t="s">
        <v>11438</v>
      </c>
      <c r="C4368" s="123" t="s">
        <v>901</v>
      </c>
      <c r="D4368" s="98" t="s">
        <v>13667</v>
      </c>
      <c r="E4368" s="98" t="s">
        <v>13660</v>
      </c>
      <c r="F4368" s="124">
        <v>14.19</v>
      </c>
      <c r="G4368" s="112">
        <v>42283</v>
      </c>
      <c r="H4368" s="98"/>
      <c r="I4368" s="123" t="str">
        <f t="shared" si="68"/>
        <v/>
      </c>
      <c r="J4368" s="123"/>
      <c r="K4368" s="123"/>
      <c r="L4368" s="123"/>
      <c r="M4368" s="98"/>
      <c r="N4368" s="118"/>
    </row>
    <row r="4369" spans="1:14" x14ac:dyDescent="0.25">
      <c r="A4369" s="130">
        <v>1612471000113</v>
      </c>
      <c r="B4369" s="98" t="s">
        <v>11439</v>
      </c>
      <c r="C4369" s="123" t="s">
        <v>2554</v>
      </c>
      <c r="D4369" s="98" t="s">
        <v>13667</v>
      </c>
      <c r="E4369" s="98" t="s">
        <v>13660</v>
      </c>
      <c r="F4369" s="124">
        <v>11.77</v>
      </c>
      <c r="G4369" s="112">
        <v>39539</v>
      </c>
      <c r="H4369" s="98"/>
      <c r="I4369" s="123" t="str">
        <f t="shared" si="68"/>
        <v/>
      </c>
      <c r="J4369" s="123"/>
      <c r="K4369" s="123"/>
      <c r="L4369" s="123"/>
      <c r="M4369" s="98" t="s">
        <v>14720</v>
      </c>
      <c r="N4369" s="118"/>
    </row>
    <row r="4370" spans="1:14" x14ac:dyDescent="0.25">
      <c r="A4370" s="130">
        <v>8778318000100</v>
      </c>
      <c r="B4370" s="98" t="s">
        <v>11440</v>
      </c>
      <c r="C4370" s="123" t="s">
        <v>2554</v>
      </c>
      <c r="D4370" s="98" t="s">
        <v>13667</v>
      </c>
      <c r="E4370" s="98" t="s">
        <v>13660</v>
      </c>
      <c r="F4370" s="124">
        <v>15.78</v>
      </c>
      <c r="G4370" s="112">
        <v>43845</v>
      </c>
      <c r="H4370" s="98"/>
      <c r="I4370" s="123" t="str">
        <f t="shared" si="68"/>
        <v/>
      </c>
      <c r="J4370" s="123"/>
      <c r="K4370" s="123"/>
      <c r="L4370" s="123"/>
      <c r="M4370" s="98"/>
      <c r="N4370" s="118"/>
    </row>
    <row r="4371" spans="1:14" x14ac:dyDescent="0.25">
      <c r="A4371" s="130">
        <v>10164028000118</v>
      </c>
      <c r="B4371" s="98" t="s">
        <v>11441</v>
      </c>
      <c r="C4371" s="123" t="s">
        <v>2758</v>
      </c>
      <c r="D4371" s="98" t="s">
        <v>13667</v>
      </c>
      <c r="E4371" s="98" t="s">
        <v>13660</v>
      </c>
      <c r="F4371" s="124">
        <v>27.5</v>
      </c>
      <c r="G4371" s="112">
        <v>44136</v>
      </c>
      <c r="H4371" s="98"/>
      <c r="I4371" s="123" t="str">
        <f t="shared" si="68"/>
        <v/>
      </c>
      <c r="J4371" s="123"/>
      <c r="K4371" s="123"/>
      <c r="L4371" s="123"/>
      <c r="M4371" s="98"/>
      <c r="N4371" s="118"/>
    </row>
    <row r="4372" spans="1:14" x14ac:dyDescent="0.25">
      <c r="A4372" s="130">
        <v>76105659000174</v>
      </c>
      <c r="B4372" s="98" t="s">
        <v>11442</v>
      </c>
      <c r="C4372" s="123" t="s">
        <v>3143</v>
      </c>
      <c r="D4372" s="98" t="s">
        <v>13667</v>
      </c>
      <c r="E4372" s="98" t="s">
        <v>13660</v>
      </c>
      <c r="F4372" s="124">
        <v>15</v>
      </c>
      <c r="G4372" s="112">
        <v>43405</v>
      </c>
      <c r="H4372" s="98"/>
      <c r="I4372" s="123" t="str">
        <f t="shared" si="68"/>
        <v/>
      </c>
      <c r="J4372" s="123"/>
      <c r="K4372" s="123"/>
      <c r="L4372" s="123"/>
      <c r="M4372" s="98" t="s">
        <v>15650</v>
      </c>
      <c r="N4372" s="118"/>
    </row>
    <row r="4373" spans="1:14" x14ac:dyDescent="0.25">
      <c r="A4373" s="130">
        <v>1345537000156</v>
      </c>
      <c r="B4373" s="98" t="s">
        <v>11443</v>
      </c>
      <c r="C4373" s="123" t="s">
        <v>901</v>
      </c>
      <c r="D4373" s="98" t="s">
        <v>13667</v>
      </c>
      <c r="E4373" s="98" t="s">
        <v>13660</v>
      </c>
      <c r="F4373" s="124">
        <v>15</v>
      </c>
      <c r="G4373" s="112">
        <v>42759</v>
      </c>
      <c r="H4373" s="98"/>
      <c r="I4373" s="123" t="str">
        <f t="shared" si="68"/>
        <v/>
      </c>
      <c r="J4373" s="123"/>
      <c r="K4373" s="123"/>
      <c r="L4373" s="123"/>
      <c r="M4373" s="98" t="s">
        <v>14130</v>
      </c>
      <c r="N4373" s="118"/>
    </row>
    <row r="4374" spans="1:14" x14ac:dyDescent="0.25">
      <c r="A4374" s="130">
        <v>18332627000105</v>
      </c>
      <c r="B4374" s="98" t="s">
        <v>11444</v>
      </c>
      <c r="C4374" s="123" t="s">
        <v>1356</v>
      </c>
      <c r="D4374" s="98" t="s">
        <v>13667</v>
      </c>
      <c r="E4374" s="98" t="s">
        <v>13660</v>
      </c>
      <c r="F4374" s="124">
        <v>11</v>
      </c>
      <c r="G4374" s="112">
        <v>39276</v>
      </c>
      <c r="H4374" s="98"/>
      <c r="I4374" s="123" t="str">
        <f t="shared" si="68"/>
        <v/>
      </c>
      <c r="J4374" s="123"/>
      <c r="K4374" s="123"/>
      <c r="L4374" s="123"/>
      <c r="M4374" s="98" t="s">
        <v>14459</v>
      </c>
      <c r="N4374" s="118"/>
    </row>
    <row r="4375" spans="1:14" x14ac:dyDescent="0.25">
      <c r="A4375" s="130">
        <v>87612933000118</v>
      </c>
      <c r="B4375" s="98" t="s">
        <v>11445</v>
      </c>
      <c r="C4375" s="123" t="s">
        <v>3812</v>
      </c>
      <c r="D4375" s="98" t="s">
        <v>13667</v>
      </c>
      <c r="E4375" s="98" t="s">
        <v>13660</v>
      </c>
      <c r="F4375" s="124">
        <v>11</v>
      </c>
      <c r="G4375" s="112">
        <v>42736</v>
      </c>
      <c r="H4375" s="98"/>
      <c r="I4375" s="123" t="str">
        <f t="shared" si="68"/>
        <v/>
      </c>
      <c r="J4375" s="123"/>
      <c r="K4375" s="123"/>
      <c r="L4375" s="123"/>
      <c r="M4375" s="98" t="s">
        <v>16185</v>
      </c>
      <c r="N4375" s="118"/>
    </row>
    <row r="4376" spans="1:14" x14ac:dyDescent="0.25">
      <c r="A4376" s="130">
        <v>15023906000107</v>
      </c>
      <c r="B4376" s="98" t="s">
        <v>11446</v>
      </c>
      <c r="C4376" s="123" t="s">
        <v>2274</v>
      </c>
      <c r="D4376" s="98" t="s">
        <v>13667</v>
      </c>
      <c r="E4376" s="98" t="s">
        <v>13660</v>
      </c>
      <c r="F4376" s="124">
        <v>14.12</v>
      </c>
      <c r="G4376" s="112">
        <v>42475</v>
      </c>
      <c r="H4376" s="98"/>
      <c r="I4376" s="123" t="str">
        <f t="shared" si="68"/>
        <v/>
      </c>
      <c r="J4376" s="123"/>
      <c r="K4376" s="123"/>
      <c r="L4376" s="123"/>
      <c r="M4376" s="98" t="s">
        <v>14920</v>
      </c>
      <c r="N4376" s="118"/>
    </row>
    <row r="4377" spans="1:14" x14ac:dyDescent="0.25">
      <c r="A4377" s="130">
        <v>5263116000137</v>
      </c>
      <c r="B4377" s="98" t="s">
        <v>11447</v>
      </c>
      <c r="C4377" s="123" t="s">
        <v>2413</v>
      </c>
      <c r="D4377" s="98" t="s">
        <v>13667</v>
      </c>
      <c r="E4377" s="98" t="s">
        <v>13660</v>
      </c>
      <c r="F4377" s="124">
        <v>11</v>
      </c>
      <c r="G4377" s="112">
        <v>39246</v>
      </c>
      <c r="H4377" s="98"/>
      <c r="I4377" s="123" t="str">
        <f t="shared" si="68"/>
        <v/>
      </c>
      <c r="J4377" s="123"/>
      <c r="K4377" s="123"/>
      <c r="L4377" s="123"/>
      <c r="M4377" s="98"/>
      <c r="N4377" s="118"/>
    </row>
    <row r="4378" spans="1:14" x14ac:dyDescent="0.25">
      <c r="A4378" s="130">
        <v>78069143000147</v>
      </c>
      <c r="B4378" s="98" t="s">
        <v>11448</v>
      </c>
      <c r="C4378" s="123" t="s">
        <v>3143</v>
      </c>
      <c r="D4378" s="98" t="s">
        <v>13667</v>
      </c>
      <c r="E4378" s="98" t="s">
        <v>13660</v>
      </c>
      <c r="F4378" s="124">
        <v>14</v>
      </c>
      <c r="G4378" s="112">
        <v>43657</v>
      </c>
      <c r="H4378" s="98"/>
      <c r="I4378" s="123" t="str">
        <f t="shared" si="68"/>
        <v/>
      </c>
      <c r="J4378" s="123"/>
      <c r="K4378" s="123"/>
      <c r="L4378" s="123"/>
      <c r="M4378" s="98"/>
      <c r="N4378" s="118"/>
    </row>
    <row r="4379" spans="1:14" x14ac:dyDescent="0.25">
      <c r="A4379" s="130">
        <v>10091502000129</v>
      </c>
      <c r="B4379" s="98" t="s">
        <v>11449</v>
      </c>
      <c r="C4379" s="123" t="s">
        <v>2758</v>
      </c>
      <c r="D4379" s="98" t="s">
        <v>13667</v>
      </c>
      <c r="E4379" s="98" t="s">
        <v>13660</v>
      </c>
      <c r="F4379" s="124">
        <v>12.8</v>
      </c>
      <c r="G4379" s="112">
        <v>40487</v>
      </c>
      <c r="H4379" s="98"/>
      <c r="I4379" s="123" t="str">
        <f t="shared" si="68"/>
        <v/>
      </c>
      <c r="J4379" s="123"/>
      <c r="K4379" s="123"/>
      <c r="L4379" s="123"/>
      <c r="M4379" s="98" t="s">
        <v>15240</v>
      </c>
      <c r="N4379" s="118"/>
    </row>
    <row r="4380" spans="1:14" x14ac:dyDescent="0.25">
      <c r="A4380" s="130">
        <v>45298569000113</v>
      </c>
      <c r="B4380" s="98" t="s">
        <v>11450</v>
      </c>
      <c r="C4380" s="123" t="s">
        <v>4626</v>
      </c>
      <c r="D4380" s="98" t="s">
        <v>13667</v>
      </c>
      <c r="E4380" s="98" t="s">
        <v>13660</v>
      </c>
      <c r="F4380" s="124">
        <v>15.39</v>
      </c>
      <c r="G4380" s="112">
        <v>42075</v>
      </c>
      <c r="H4380" s="98"/>
      <c r="I4380" s="123" t="str">
        <f t="shared" si="68"/>
        <v/>
      </c>
      <c r="J4380" s="123"/>
      <c r="K4380" s="123"/>
      <c r="L4380" s="123"/>
      <c r="M4380" s="98" t="s">
        <v>16676</v>
      </c>
      <c r="N4380" s="118"/>
    </row>
    <row r="4381" spans="1:14" x14ac:dyDescent="0.25">
      <c r="A4381" s="130">
        <v>92406057000103</v>
      </c>
      <c r="B4381" s="98" t="s">
        <v>11451</v>
      </c>
      <c r="C4381" s="123" t="s">
        <v>3812</v>
      </c>
      <c r="D4381" s="98" t="s">
        <v>13667</v>
      </c>
      <c r="E4381" s="98" t="s">
        <v>13660</v>
      </c>
      <c r="F4381" s="124">
        <v>12.04</v>
      </c>
      <c r="G4381" s="112">
        <v>42370</v>
      </c>
      <c r="H4381" s="98"/>
      <c r="I4381" s="123" t="str">
        <f t="shared" si="68"/>
        <v/>
      </c>
      <c r="J4381" s="123"/>
      <c r="K4381" s="123"/>
      <c r="L4381" s="123"/>
      <c r="M4381" s="98" t="s">
        <v>16186</v>
      </c>
      <c r="N4381" s="118"/>
    </row>
    <row r="4382" spans="1:14" x14ac:dyDescent="0.25">
      <c r="A4382" s="130">
        <v>1612832000121</v>
      </c>
      <c r="B4382" s="98" t="s">
        <v>11452</v>
      </c>
      <c r="C4382" s="123" t="s">
        <v>1142</v>
      </c>
      <c r="D4382" s="98" t="s">
        <v>13667</v>
      </c>
      <c r="E4382" s="98" t="s">
        <v>13660</v>
      </c>
      <c r="F4382" s="124">
        <v>11</v>
      </c>
      <c r="G4382" s="112">
        <v>39213</v>
      </c>
      <c r="H4382" s="98"/>
      <c r="I4382" s="123" t="str">
        <f t="shared" si="68"/>
        <v/>
      </c>
      <c r="J4382" s="123"/>
      <c r="K4382" s="123"/>
      <c r="L4382" s="123"/>
      <c r="M4382" s="98" t="s">
        <v>14378</v>
      </c>
      <c r="N4382" s="118"/>
    </row>
    <row r="4383" spans="1:14" x14ac:dyDescent="0.25">
      <c r="A4383" s="130">
        <v>3579836000180</v>
      </c>
      <c r="B4383" s="98" t="s">
        <v>11453</v>
      </c>
      <c r="C4383" s="123" t="s">
        <v>2274</v>
      </c>
      <c r="D4383" s="98" t="s">
        <v>13667</v>
      </c>
      <c r="E4383" s="98" t="s">
        <v>13660</v>
      </c>
      <c r="F4383" s="124">
        <v>6.17</v>
      </c>
      <c r="G4383" s="112">
        <v>44136</v>
      </c>
      <c r="H4383" s="98"/>
      <c r="I4383" s="123" t="str">
        <f t="shared" si="68"/>
        <v/>
      </c>
      <c r="J4383" s="123"/>
      <c r="K4383" s="123"/>
      <c r="L4383" s="123"/>
      <c r="M4383" s="98"/>
      <c r="N4383" s="118"/>
    </row>
    <row r="4384" spans="1:14" x14ac:dyDescent="0.25">
      <c r="A4384" s="130">
        <v>92123926000192</v>
      </c>
      <c r="B4384" s="98" t="s">
        <v>11454</v>
      </c>
      <c r="C4384" s="123" t="s">
        <v>3812</v>
      </c>
      <c r="D4384" s="98" t="s">
        <v>13667</v>
      </c>
      <c r="E4384" s="98" t="s">
        <v>13660</v>
      </c>
      <c r="F4384" s="124">
        <v>15.51</v>
      </c>
      <c r="G4384" s="112">
        <v>44013</v>
      </c>
      <c r="H4384" s="98"/>
      <c r="I4384" s="123" t="str">
        <f t="shared" si="68"/>
        <v/>
      </c>
      <c r="J4384" s="123"/>
      <c r="K4384" s="123"/>
      <c r="L4384" s="123"/>
      <c r="M4384" s="98"/>
      <c r="N4384" s="118"/>
    </row>
    <row r="4385" spans="1:14" x14ac:dyDescent="0.25">
      <c r="A4385" s="130">
        <v>1740455000106</v>
      </c>
      <c r="B4385" s="98" t="s">
        <v>11455</v>
      </c>
      <c r="C4385" s="123" t="s">
        <v>901</v>
      </c>
      <c r="D4385" s="98" t="s">
        <v>13667</v>
      </c>
      <c r="E4385" s="98" t="s">
        <v>13660</v>
      </c>
      <c r="F4385" s="124">
        <v>14</v>
      </c>
      <c r="G4385" s="112">
        <v>43922</v>
      </c>
      <c r="H4385" s="98"/>
      <c r="I4385" s="123" t="str">
        <f t="shared" si="68"/>
        <v/>
      </c>
      <c r="J4385" s="123"/>
      <c r="K4385" s="123"/>
      <c r="L4385" s="123"/>
      <c r="M4385" s="98"/>
      <c r="N4385" s="118"/>
    </row>
    <row r="4386" spans="1:14" x14ac:dyDescent="0.25">
      <c r="A4386" s="130">
        <v>76279967000116</v>
      </c>
      <c r="B4386" s="98" t="s">
        <v>11456</v>
      </c>
      <c r="C4386" s="123" t="s">
        <v>3143</v>
      </c>
      <c r="D4386" s="98" t="s">
        <v>13667</v>
      </c>
      <c r="E4386" s="98" t="s">
        <v>13660</v>
      </c>
      <c r="F4386" s="124">
        <v>16</v>
      </c>
      <c r="G4386" s="112">
        <v>43299</v>
      </c>
      <c r="H4386" s="98"/>
      <c r="I4386" s="123" t="str">
        <f t="shared" si="68"/>
        <v/>
      </c>
      <c r="J4386" s="123"/>
      <c r="K4386" s="123"/>
      <c r="L4386" s="123"/>
      <c r="M4386" s="98"/>
      <c r="N4386" s="118"/>
    </row>
    <row r="4387" spans="1:14" x14ac:dyDescent="0.25">
      <c r="A4387" s="130">
        <v>81478059000191</v>
      </c>
      <c r="B4387" s="98" t="s">
        <v>11457</v>
      </c>
      <c r="C4387" s="123" t="s">
        <v>3143</v>
      </c>
      <c r="D4387" s="98" t="s">
        <v>13667</v>
      </c>
      <c r="E4387" s="98" t="s">
        <v>13660</v>
      </c>
      <c r="F4387" s="124">
        <v>11</v>
      </c>
      <c r="G4387" s="112">
        <v>42401</v>
      </c>
      <c r="H4387" s="98"/>
      <c r="I4387" s="123" t="str">
        <f t="shared" si="68"/>
        <v/>
      </c>
      <c r="J4387" s="123"/>
      <c r="K4387" s="123"/>
      <c r="L4387" s="123"/>
      <c r="M4387" s="98" t="s">
        <v>15651</v>
      </c>
      <c r="N4387" s="118"/>
    </row>
    <row r="4388" spans="1:14" x14ac:dyDescent="0.25">
      <c r="A4388" s="130">
        <v>6554794000111</v>
      </c>
      <c r="B4388" s="98" t="s">
        <v>11458</v>
      </c>
      <c r="C4388" s="123" t="s">
        <v>2926</v>
      </c>
      <c r="D4388" s="98" t="s">
        <v>13667</v>
      </c>
      <c r="E4388" s="98" t="s">
        <v>13660</v>
      </c>
      <c r="F4388" s="124">
        <v>11</v>
      </c>
      <c r="G4388" s="112">
        <v>40899</v>
      </c>
      <c r="H4388" s="98"/>
      <c r="I4388" s="123" t="str">
        <f t="shared" si="68"/>
        <v/>
      </c>
      <c r="J4388" s="123"/>
      <c r="K4388" s="123"/>
      <c r="L4388" s="123"/>
      <c r="M4388" s="98" t="s">
        <v>15551</v>
      </c>
      <c r="N4388" s="118"/>
    </row>
    <row r="4389" spans="1:14" x14ac:dyDescent="0.25">
      <c r="A4389" s="130">
        <v>44518488000119</v>
      </c>
      <c r="B4389" s="98" t="s">
        <v>11459</v>
      </c>
      <c r="C4389" s="123" t="s">
        <v>4626</v>
      </c>
      <c r="D4389" s="98" t="s">
        <v>13667</v>
      </c>
      <c r="E4389" s="98" t="s">
        <v>13660</v>
      </c>
      <c r="F4389" s="124">
        <v>14</v>
      </c>
      <c r="G4389" s="112">
        <v>39117</v>
      </c>
      <c r="H4389" s="98"/>
      <c r="I4389" s="123" t="str">
        <f t="shared" si="68"/>
        <v/>
      </c>
      <c r="J4389" s="123"/>
      <c r="K4389" s="123"/>
      <c r="L4389" s="123"/>
      <c r="M4389" s="98" t="s">
        <v>16677</v>
      </c>
      <c r="N4389" s="118"/>
    </row>
    <row r="4390" spans="1:14" x14ac:dyDescent="0.25">
      <c r="A4390" s="130">
        <v>16725392000196</v>
      </c>
      <c r="B4390" s="98" t="s">
        <v>11460</v>
      </c>
      <c r="C4390" s="123" t="s">
        <v>1356</v>
      </c>
      <c r="D4390" s="98" t="s">
        <v>13667</v>
      </c>
      <c r="E4390" s="98" t="s">
        <v>13660</v>
      </c>
      <c r="F4390" s="124">
        <v>21.42</v>
      </c>
      <c r="G4390" s="112">
        <v>43859</v>
      </c>
      <c r="H4390" s="98"/>
      <c r="I4390" s="123" t="str">
        <f t="shared" si="68"/>
        <v/>
      </c>
      <c r="J4390" s="123"/>
      <c r="K4390" s="123"/>
      <c r="L4390" s="123"/>
      <c r="M4390" s="98"/>
      <c r="N4390" s="118"/>
    </row>
    <row r="4391" spans="1:14" x14ac:dyDescent="0.25">
      <c r="A4391" s="130">
        <v>88000906000157</v>
      </c>
      <c r="B4391" s="98" t="s">
        <v>11461</v>
      </c>
      <c r="C4391" s="123" t="s">
        <v>3812</v>
      </c>
      <c r="D4391" s="98" t="s">
        <v>13667</v>
      </c>
      <c r="E4391" s="98" t="s">
        <v>13660</v>
      </c>
      <c r="F4391" s="124">
        <v>14.9</v>
      </c>
      <c r="G4391" s="112">
        <v>43465</v>
      </c>
      <c r="H4391" s="98"/>
      <c r="I4391" s="123" t="str">
        <f t="shared" si="68"/>
        <v/>
      </c>
      <c r="J4391" s="123"/>
      <c r="K4391" s="123"/>
      <c r="L4391" s="123"/>
      <c r="M4391" s="98"/>
      <c r="N4391" s="118"/>
    </row>
    <row r="4392" spans="1:14" x14ac:dyDescent="0.25">
      <c r="A4392" s="130">
        <v>2367597000132</v>
      </c>
      <c r="B4392" s="98" t="s">
        <v>11462</v>
      </c>
      <c r="C4392" s="123" t="s">
        <v>901</v>
      </c>
      <c r="D4392" s="98" t="s">
        <v>13667</v>
      </c>
      <c r="E4392" s="98" t="s">
        <v>13660</v>
      </c>
      <c r="F4392" s="124">
        <v>12</v>
      </c>
      <c r="G4392" s="112">
        <v>43831</v>
      </c>
      <c r="H4392" s="98"/>
      <c r="I4392" s="123" t="str">
        <f t="shared" si="68"/>
        <v/>
      </c>
      <c r="J4392" s="123"/>
      <c r="K4392" s="123"/>
      <c r="L4392" s="123"/>
      <c r="M4392" s="98"/>
      <c r="N4392" s="118"/>
    </row>
    <row r="4393" spans="1:14" x14ac:dyDescent="0.25">
      <c r="A4393" s="130">
        <v>15845340000190</v>
      </c>
      <c r="B4393" s="98" t="s">
        <v>11463</v>
      </c>
      <c r="C4393" s="123" t="s">
        <v>3747</v>
      </c>
      <c r="D4393" s="98" t="s">
        <v>13667</v>
      </c>
      <c r="E4393" s="98" t="s">
        <v>13660</v>
      </c>
      <c r="F4393" s="124">
        <v>17.5</v>
      </c>
      <c r="G4393" s="112">
        <v>43435</v>
      </c>
      <c r="H4393" s="98"/>
      <c r="I4393" s="123" t="str">
        <f t="shared" si="68"/>
        <v/>
      </c>
      <c r="J4393" s="123"/>
      <c r="K4393" s="123"/>
      <c r="L4393" s="123"/>
      <c r="M4393" s="98"/>
      <c r="N4393" s="118"/>
    </row>
    <row r="4394" spans="1:14" x14ac:dyDescent="0.25">
      <c r="A4394" s="130">
        <v>3568433000136</v>
      </c>
      <c r="B4394" s="98" t="s">
        <v>11464</v>
      </c>
      <c r="C4394" s="123" t="s">
        <v>2197</v>
      </c>
      <c r="D4394" s="98" t="s">
        <v>13667</v>
      </c>
      <c r="E4394" s="98" t="s">
        <v>13660</v>
      </c>
      <c r="F4394" s="124">
        <v>18.07</v>
      </c>
      <c r="G4394" s="112">
        <v>43404</v>
      </c>
      <c r="H4394" s="98"/>
      <c r="I4394" s="123" t="str">
        <f t="shared" si="68"/>
        <v/>
      </c>
      <c r="J4394" s="123"/>
      <c r="K4394" s="123"/>
      <c r="L4394" s="123"/>
      <c r="M4394" s="98"/>
      <c r="N4394" s="118"/>
    </row>
    <row r="4395" spans="1:14" x14ac:dyDescent="0.25">
      <c r="A4395" s="130">
        <v>75475038000110</v>
      </c>
      <c r="B4395" s="98" t="s">
        <v>11465</v>
      </c>
      <c r="C4395" s="123" t="s">
        <v>3143</v>
      </c>
      <c r="D4395" s="98" t="s">
        <v>13667</v>
      </c>
      <c r="E4395" s="98" t="s">
        <v>13660</v>
      </c>
      <c r="F4395" s="124">
        <v>13</v>
      </c>
      <c r="G4395" s="112">
        <v>41066</v>
      </c>
      <c r="H4395" s="98"/>
      <c r="I4395" s="123" t="str">
        <f t="shared" si="68"/>
        <v/>
      </c>
      <c r="J4395" s="123"/>
      <c r="K4395" s="123"/>
      <c r="L4395" s="123"/>
      <c r="M4395" s="98" t="s">
        <v>15654</v>
      </c>
      <c r="N4395" s="118"/>
    </row>
    <row r="4396" spans="1:14" x14ac:dyDescent="0.25">
      <c r="A4396" s="130">
        <v>11294360000160</v>
      </c>
      <c r="B4396" s="98" t="s">
        <v>11466</v>
      </c>
      <c r="C4396" s="123" t="s">
        <v>2758</v>
      </c>
      <c r="D4396" s="98" t="s">
        <v>13667</v>
      </c>
      <c r="E4396" s="98" t="s">
        <v>13660</v>
      </c>
      <c r="F4396" s="124">
        <v>22</v>
      </c>
      <c r="G4396" s="112">
        <v>42578</v>
      </c>
      <c r="H4396" s="98"/>
      <c r="I4396" s="123" t="str">
        <f t="shared" si="68"/>
        <v/>
      </c>
      <c r="J4396" s="123"/>
      <c r="K4396" s="123"/>
      <c r="L4396" s="123"/>
      <c r="M4396" s="98" t="s">
        <v>15243</v>
      </c>
      <c r="N4396" s="118"/>
    </row>
    <row r="4397" spans="1:14" x14ac:dyDescent="0.25">
      <c r="A4397" s="130">
        <v>6157846000116</v>
      </c>
      <c r="B4397" s="98" t="s">
        <v>11467</v>
      </c>
      <c r="C4397" s="123" t="s">
        <v>1142</v>
      </c>
      <c r="D4397" s="98" t="s">
        <v>13667</v>
      </c>
      <c r="E4397" s="98" t="s">
        <v>13660</v>
      </c>
      <c r="F4397" s="124">
        <v>11</v>
      </c>
      <c r="G4397" s="112">
        <v>40087</v>
      </c>
      <c r="H4397" s="98"/>
      <c r="I4397" s="123" t="str">
        <f t="shared" si="68"/>
        <v/>
      </c>
      <c r="J4397" s="123"/>
      <c r="K4397" s="123"/>
      <c r="L4397" s="123"/>
      <c r="M4397" s="98" t="s">
        <v>14380</v>
      </c>
      <c r="N4397" s="118"/>
    </row>
    <row r="4398" spans="1:14" x14ac:dyDescent="0.25">
      <c r="A4398" s="130">
        <v>45781176000166</v>
      </c>
      <c r="B4398" s="98" t="s">
        <v>11468</v>
      </c>
      <c r="C4398" s="123" t="s">
        <v>4626</v>
      </c>
      <c r="D4398" s="98" t="s">
        <v>13667</v>
      </c>
      <c r="E4398" s="98" t="s">
        <v>13660</v>
      </c>
      <c r="F4398" s="124">
        <v>14.3</v>
      </c>
      <c r="G4398" s="112">
        <v>43616</v>
      </c>
      <c r="H4398" s="98"/>
      <c r="I4398" s="123" t="str">
        <f t="shared" si="68"/>
        <v/>
      </c>
      <c r="J4398" s="123"/>
      <c r="K4398" s="123"/>
      <c r="L4398" s="123"/>
      <c r="M4398" s="98"/>
      <c r="N4398" s="118"/>
    </row>
    <row r="4399" spans="1:14" x14ac:dyDescent="0.25">
      <c r="A4399" s="130">
        <v>92411156000183</v>
      </c>
      <c r="B4399" s="98" t="s">
        <v>11469</v>
      </c>
      <c r="C4399" s="123" t="s">
        <v>3812</v>
      </c>
      <c r="D4399" s="98" t="s">
        <v>13667</v>
      </c>
      <c r="E4399" s="98" t="s">
        <v>13660</v>
      </c>
      <c r="F4399" s="124">
        <v>14</v>
      </c>
      <c r="G4399" s="112">
        <v>44075</v>
      </c>
      <c r="H4399" s="98"/>
      <c r="I4399" s="123" t="str">
        <f t="shared" si="68"/>
        <v/>
      </c>
      <c r="J4399" s="123"/>
      <c r="K4399" s="123"/>
      <c r="L4399" s="123"/>
      <c r="M4399" s="98"/>
      <c r="N4399" s="118"/>
    </row>
    <row r="4400" spans="1:14" x14ac:dyDescent="0.25">
      <c r="A4400" s="130">
        <v>6582449000191</v>
      </c>
      <c r="B4400" s="98" t="s">
        <v>11470</v>
      </c>
      <c r="C4400" s="123" t="s">
        <v>634</v>
      </c>
      <c r="D4400" s="98" t="s">
        <v>13667</v>
      </c>
      <c r="E4400" s="98" t="s">
        <v>13660</v>
      </c>
      <c r="F4400" s="124">
        <v>13.99</v>
      </c>
      <c r="G4400" s="112">
        <v>41403</v>
      </c>
      <c r="H4400" s="98"/>
      <c r="I4400" s="123" t="str">
        <f t="shared" si="68"/>
        <v/>
      </c>
      <c r="J4400" s="123"/>
      <c r="K4400" s="123"/>
      <c r="L4400" s="123"/>
      <c r="M4400" s="98" t="s">
        <v>13932</v>
      </c>
      <c r="N4400" s="118"/>
    </row>
    <row r="4401" spans="1:14" x14ac:dyDescent="0.25">
      <c r="A4401" s="130">
        <v>77817054000179</v>
      </c>
      <c r="B4401" s="98" t="s">
        <v>11471</v>
      </c>
      <c r="C4401" s="123" t="s">
        <v>3143</v>
      </c>
      <c r="D4401" s="98" t="s">
        <v>13667</v>
      </c>
      <c r="E4401" s="98" t="s">
        <v>13660</v>
      </c>
      <c r="F4401" s="124">
        <v>20</v>
      </c>
      <c r="G4401" s="112">
        <v>43070</v>
      </c>
      <c r="H4401" s="98"/>
      <c r="I4401" s="123" t="str">
        <f t="shared" si="68"/>
        <v/>
      </c>
      <c r="J4401" s="123"/>
      <c r="K4401" s="123"/>
      <c r="L4401" s="123"/>
      <c r="M4401" s="98" t="s">
        <v>15655</v>
      </c>
      <c r="N4401" s="118"/>
    </row>
    <row r="4402" spans="1:14" x14ac:dyDescent="0.25">
      <c r="A4402" s="130">
        <v>6002372000133</v>
      </c>
      <c r="B4402" s="98" t="s">
        <v>11472</v>
      </c>
      <c r="C4402" s="123" t="s">
        <v>1142</v>
      </c>
      <c r="D4402" s="98" t="s">
        <v>13667</v>
      </c>
      <c r="E4402" s="98" t="s">
        <v>13660</v>
      </c>
      <c r="F4402" s="124">
        <v>11</v>
      </c>
      <c r="G4402" s="112">
        <v>41522</v>
      </c>
      <c r="H4402" s="98"/>
      <c r="I4402" s="123" t="str">
        <f t="shared" si="68"/>
        <v/>
      </c>
      <c r="J4402" s="123"/>
      <c r="K4402" s="123"/>
      <c r="L4402" s="123"/>
      <c r="M4402" s="98" t="s">
        <v>14382</v>
      </c>
      <c r="N4402" s="118"/>
    </row>
    <row r="4403" spans="1:14" x14ac:dyDescent="0.25">
      <c r="A4403" s="130">
        <v>5058441000168</v>
      </c>
      <c r="B4403" s="98" t="s">
        <v>11473</v>
      </c>
      <c r="C4403" s="123" t="s">
        <v>2413</v>
      </c>
      <c r="D4403" s="98" t="s">
        <v>13667</v>
      </c>
      <c r="E4403" s="98" t="s">
        <v>13660</v>
      </c>
      <c r="F4403" s="124">
        <v>16</v>
      </c>
      <c r="G4403" s="112">
        <v>41165</v>
      </c>
      <c r="H4403" s="98"/>
      <c r="I4403" s="123" t="str">
        <f t="shared" si="68"/>
        <v/>
      </c>
      <c r="J4403" s="123"/>
      <c r="K4403" s="123"/>
      <c r="L4403" s="123"/>
      <c r="M4403" s="98" t="s">
        <v>15067</v>
      </c>
      <c r="N4403" s="118"/>
    </row>
    <row r="4404" spans="1:14" x14ac:dyDescent="0.25">
      <c r="A4404" s="130">
        <v>1067479000146</v>
      </c>
      <c r="B4404" s="98" t="s">
        <v>11474</v>
      </c>
      <c r="C4404" s="123" t="s">
        <v>901</v>
      </c>
      <c r="D4404" s="98" t="s">
        <v>13667</v>
      </c>
      <c r="E4404" s="98" t="s">
        <v>13660</v>
      </c>
      <c r="F4404" s="124">
        <v>22</v>
      </c>
      <c r="G4404" s="112">
        <v>40909</v>
      </c>
      <c r="H4404" s="98"/>
      <c r="I4404" s="123" t="str">
        <f t="shared" si="68"/>
        <v/>
      </c>
      <c r="J4404" s="123"/>
      <c r="K4404" s="123"/>
      <c r="L4404" s="123"/>
      <c r="M4404" s="98"/>
      <c r="N4404" s="118"/>
    </row>
    <row r="4405" spans="1:14" x14ac:dyDescent="0.25">
      <c r="A4405" s="130">
        <v>6116461000100</v>
      </c>
      <c r="B4405" s="98" t="s">
        <v>11475</v>
      </c>
      <c r="C4405" s="123" t="s">
        <v>1142</v>
      </c>
      <c r="D4405" s="98" t="s">
        <v>13667</v>
      </c>
      <c r="E4405" s="98" t="s">
        <v>13660</v>
      </c>
      <c r="F4405" s="124">
        <v>14</v>
      </c>
      <c r="G4405" s="112">
        <v>44166</v>
      </c>
      <c r="H4405" s="98"/>
      <c r="I4405" s="123" t="str">
        <f t="shared" si="68"/>
        <v/>
      </c>
      <c r="J4405" s="123"/>
      <c r="K4405" s="123"/>
      <c r="L4405" s="123"/>
      <c r="M4405" s="98"/>
      <c r="N4405" s="118"/>
    </row>
    <row r="4406" spans="1:14" x14ac:dyDescent="0.25">
      <c r="A4406" s="130">
        <v>27142694000158</v>
      </c>
      <c r="B4406" s="98" t="s">
        <v>11476</v>
      </c>
      <c r="C4406" s="123" t="s">
        <v>821</v>
      </c>
      <c r="D4406" s="98" t="s">
        <v>13667</v>
      </c>
      <c r="E4406" s="98" t="s">
        <v>13660</v>
      </c>
      <c r="F4406" s="124">
        <v>15.92</v>
      </c>
      <c r="G4406" s="112">
        <v>43832</v>
      </c>
      <c r="H4406" s="98"/>
      <c r="I4406" s="123" t="str">
        <f t="shared" si="68"/>
        <v/>
      </c>
      <c r="J4406" s="123"/>
      <c r="K4406" s="123"/>
      <c r="L4406" s="123"/>
      <c r="M4406" s="98"/>
      <c r="N4406" s="118"/>
    </row>
    <row r="4407" spans="1:14" x14ac:dyDescent="0.25">
      <c r="A4407" s="130">
        <v>76235761000194</v>
      </c>
      <c r="B4407" s="98" t="s">
        <v>11477</v>
      </c>
      <c r="C4407" s="123" t="s">
        <v>3143</v>
      </c>
      <c r="D4407" s="98" t="s">
        <v>13667</v>
      </c>
      <c r="E4407" s="98" t="s">
        <v>13660</v>
      </c>
      <c r="F4407" s="124">
        <v>18</v>
      </c>
      <c r="G4407" s="112">
        <v>40759</v>
      </c>
      <c r="H4407" s="98"/>
      <c r="I4407" s="123" t="str">
        <f t="shared" si="68"/>
        <v/>
      </c>
      <c r="J4407" s="123"/>
      <c r="K4407" s="123"/>
      <c r="L4407" s="123"/>
      <c r="M4407" s="98" t="s">
        <v>15656</v>
      </c>
      <c r="N4407" s="118"/>
    </row>
    <row r="4408" spans="1:14" x14ac:dyDescent="0.25">
      <c r="A4408" s="130">
        <v>17884412000134</v>
      </c>
      <c r="B4408" s="98" t="s">
        <v>11478</v>
      </c>
      <c r="C4408" s="123" t="s">
        <v>1356</v>
      </c>
      <c r="D4408" s="98" t="s">
        <v>13667</v>
      </c>
      <c r="E4408" s="98" t="s">
        <v>13660</v>
      </c>
      <c r="F4408" s="124">
        <v>22</v>
      </c>
      <c r="G4408" s="112">
        <v>40907</v>
      </c>
      <c r="H4408" s="98"/>
      <c r="I4408" s="123" t="str">
        <f t="shared" si="68"/>
        <v/>
      </c>
      <c r="J4408" s="123"/>
      <c r="K4408" s="123"/>
      <c r="L4408" s="123"/>
      <c r="M4408" s="98" t="s">
        <v>14465</v>
      </c>
      <c r="N4408" s="118"/>
    </row>
    <row r="4409" spans="1:14" x14ac:dyDescent="0.25">
      <c r="A4409" s="130">
        <v>3747649000169</v>
      </c>
      <c r="B4409" s="98" t="s">
        <v>11479</v>
      </c>
      <c r="C4409" s="123" t="s">
        <v>2197</v>
      </c>
      <c r="D4409" s="98" t="s">
        <v>13667</v>
      </c>
      <c r="E4409" s="98" t="s">
        <v>13660</v>
      </c>
      <c r="F4409" s="124">
        <v>17.12</v>
      </c>
      <c r="G4409" s="112">
        <v>41852</v>
      </c>
      <c r="H4409" s="98"/>
      <c r="I4409" s="123" t="str">
        <f t="shared" si="68"/>
        <v/>
      </c>
      <c r="J4409" s="123"/>
      <c r="K4409" s="123"/>
      <c r="L4409" s="123"/>
      <c r="M4409" s="98" t="s">
        <v>14840</v>
      </c>
      <c r="N4409" s="118"/>
    </row>
    <row r="4410" spans="1:14" x14ac:dyDescent="0.25">
      <c r="A4410" s="130">
        <v>10130755000164</v>
      </c>
      <c r="B4410" s="98" t="s">
        <v>11480</v>
      </c>
      <c r="C4410" s="123" t="s">
        <v>2758</v>
      </c>
      <c r="D4410" s="98" t="s">
        <v>13667</v>
      </c>
      <c r="E4410" s="98" t="s">
        <v>13660</v>
      </c>
      <c r="F4410" s="124">
        <v>10.82</v>
      </c>
      <c r="G4410" s="112">
        <v>41212</v>
      </c>
      <c r="H4410" s="98"/>
      <c r="I4410" s="123" t="str">
        <f t="shared" si="68"/>
        <v/>
      </c>
      <c r="J4410" s="123"/>
      <c r="K4410" s="123"/>
      <c r="L4410" s="123"/>
      <c r="M4410" s="98" t="s">
        <v>15245</v>
      </c>
      <c r="N4410" s="118"/>
    </row>
    <row r="4411" spans="1:14" x14ac:dyDescent="0.25">
      <c r="A4411" s="130">
        <v>82951195000110</v>
      </c>
      <c r="B4411" s="98" t="s">
        <v>11481</v>
      </c>
      <c r="C4411" s="123" t="s">
        <v>4289</v>
      </c>
      <c r="D4411" s="98" t="s">
        <v>13667</v>
      </c>
      <c r="E4411" s="98" t="s">
        <v>13660</v>
      </c>
      <c r="F4411" s="124">
        <v>22</v>
      </c>
      <c r="G4411" s="112">
        <v>38599</v>
      </c>
      <c r="H4411" s="98"/>
      <c r="I4411" s="123" t="str">
        <f t="shared" si="68"/>
        <v/>
      </c>
      <c r="J4411" s="123"/>
      <c r="K4411" s="123"/>
      <c r="L4411" s="123"/>
      <c r="M4411" s="98" t="s">
        <v>16580</v>
      </c>
      <c r="N4411" s="118"/>
    </row>
    <row r="4412" spans="1:14" x14ac:dyDescent="0.25">
      <c r="A4412" s="130">
        <v>6554752000180</v>
      </c>
      <c r="B4412" s="98" t="s">
        <v>11482</v>
      </c>
      <c r="C4412" s="123" t="s">
        <v>2926</v>
      </c>
      <c r="D4412" s="98" t="s">
        <v>13667</v>
      </c>
      <c r="E4412" s="98" t="s">
        <v>13660</v>
      </c>
      <c r="F4412" s="124">
        <v>14</v>
      </c>
      <c r="G4412" s="112">
        <v>44105</v>
      </c>
      <c r="H4412" s="98"/>
      <c r="I4412" s="123" t="str">
        <f t="shared" si="68"/>
        <v/>
      </c>
      <c r="J4412" s="123"/>
      <c r="K4412" s="123"/>
      <c r="L4412" s="123"/>
      <c r="M4412" s="98"/>
      <c r="N4412" s="118"/>
    </row>
    <row r="4413" spans="1:14" x14ac:dyDescent="0.25">
      <c r="A4413" s="130">
        <v>29172467000109</v>
      </c>
      <c r="B4413" s="98" t="s">
        <v>11483</v>
      </c>
      <c r="C4413" s="123" t="s">
        <v>3513</v>
      </c>
      <c r="D4413" s="98" t="s">
        <v>13667</v>
      </c>
      <c r="E4413" s="98" t="s">
        <v>13660</v>
      </c>
      <c r="F4413" s="124">
        <v>12.2</v>
      </c>
      <c r="G4413" s="112">
        <v>40736</v>
      </c>
      <c r="H4413" s="98"/>
      <c r="I4413" s="123" t="str">
        <f t="shared" si="68"/>
        <v/>
      </c>
      <c r="J4413" s="123"/>
      <c r="K4413" s="123"/>
      <c r="L4413" s="123"/>
      <c r="M4413" s="98" t="s">
        <v>15920</v>
      </c>
      <c r="N4413" s="118"/>
    </row>
    <row r="4414" spans="1:14" x14ac:dyDescent="0.25">
      <c r="A4414" s="130">
        <v>95642286000115</v>
      </c>
      <c r="B4414" s="98" t="s">
        <v>11484</v>
      </c>
      <c r="C4414" s="123" t="s">
        <v>3143</v>
      </c>
      <c r="D4414" s="98" t="s">
        <v>13667</v>
      </c>
      <c r="E4414" s="98" t="s">
        <v>13660</v>
      </c>
      <c r="F4414" s="124">
        <v>11</v>
      </c>
      <c r="G4414" s="112">
        <v>40530</v>
      </c>
      <c r="H4414" s="98"/>
      <c r="I4414" s="123" t="str">
        <f t="shared" si="68"/>
        <v/>
      </c>
      <c r="J4414" s="123"/>
      <c r="K4414" s="123"/>
      <c r="L4414" s="123"/>
      <c r="M4414" s="98" t="s">
        <v>15657</v>
      </c>
      <c r="N4414" s="118"/>
    </row>
    <row r="4415" spans="1:14" x14ac:dyDescent="0.25">
      <c r="A4415" s="130">
        <v>1127430000131</v>
      </c>
      <c r="B4415" s="98" t="s">
        <v>11485</v>
      </c>
      <c r="C4415" s="123" t="s">
        <v>901</v>
      </c>
      <c r="D4415" s="98" t="s">
        <v>13667</v>
      </c>
      <c r="E4415" s="98" t="s">
        <v>13660</v>
      </c>
      <c r="F4415" s="124">
        <v>16</v>
      </c>
      <c r="G4415" s="112">
        <v>44044</v>
      </c>
      <c r="H4415" s="98"/>
      <c r="I4415" s="123" t="str">
        <f t="shared" si="68"/>
        <v/>
      </c>
      <c r="J4415" s="123"/>
      <c r="K4415" s="123"/>
      <c r="L4415" s="123"/>
      <c r="M4415" s="98"/>
      <c r="N4415" s="118"/>
    </row>
    <row r="4416" spans="1:14" x14ac:dyDescent="0.25">
      <c r="A4416" s="130">
        <v>2262368000153</v>
      </c>
      <c r="B4416" s="98" t="s">
        <v>11486</v>
      </c>
      <c r="C4416" s="123" t="s">
        <v>901</v>
      </c>
      <c r="D4416" s="98" t="s">
        <v>13667</v>
      </c>
      <c r="E4416" s="98" t="s">
        <v>13660</v>
      </c>
      <c r="F4416" s="124">
        <v>22</v>
      </c>
      <c r="G4416" s="112">
        <v>43770</v>
      </c>
      <c r="H4416" s="98"/>
      <c r="I4416" s="123" t="str">
        <f t="shared" si="68"/>
        <v/>
      </c>
      <c r="J4416" s="123"/>
      <c r="K4416" s="123"/>
      <c r="L4416" s="123"/>
      <c r="M4416" s="98"/>
      <c r="N4416" s="118"/>
    </row>
    <row r="4417" spans="1:14" x14ac:dyDescent="0.25">
      <c r="A4417" s="130">
        <v>82892332000192</v>
      </c>
      <c r="B4417" s="98" t="s">
        <v>11487</v>
      </c>
      <c r="C4417" s="123" t="s">
        <v>4289</v>
      </c>
      <c r="D4417" s="98" t="s">
        <v>13667</v>
      </c>
      <c r="E4417" s="98" t="s">
        <v>13660</v>
      </c>
      <c r="F4417" s="124">
        <v>22</v>
      </c>
      <c r="G4417" s="112">
        <v>38808</v>
      </c>
      <c r="H4417" s="98"/>
      <c r="I4417" s="123" t="str">
        <f t="shared" si="68"/>
        <v/>
      </c>
      <c r="J4417" s="123"/>
      <c r="K4417" s="123"/>
      <c r="L4417" s="123"/>
      <c r="M4417" s="98" t="s">
        <v>16582</v>
      </c>
      <c r="N4417" s="118"/>
    </row>
    <row r="4418" spans="1:14" x14ac:dyDescent="0.25">
      <c r="A4418" s="130">
        <v>87261509000176</v>
      </c>
      <c r="B4418" s="98" t="s">
        <v>11488</v>
      </c>
      <c r="C4418" s="123" t="s">
        <v>3812</v>
      </c>
      <c r="D4418" s="98" t="s">
        <v>13667</v>
      </c>
      <c r="E4418" s="98" t="s">
        <v>13660</v>
      </c>
      <c r="F4418" s="124">
        <v>14</v>
      </c>
      <c r="G4418" s="112">
        <v>44013</v>
      </c>
      <c r="H4418" s="98"/>
      <c r="I4418" s="123" t="str">
        <f t="shared" si="68"/>
        <v/>
      </c>
      <c r="J4418" s="123"/>
      <c r="K4418" s="123"/>
      <c r="L4418" s="123"/>
      <c r="M4418" s="98"/>
      <c r="N4418" s="118"/>
    </row>
    <row r="4419" spans="1:14" x14ac:dyDescent="0.25">
      <c r="A4419" s="130">
        <v>82892290000190</v>
      </c>
      <c r="B4419" s="98" t="s">
        <v>11490</v>
      </c>
      <c r="C4419" s="123" t="s">
        <v>4289</v>
      </c>
      <c r="D4419" s="98" t="s">
        <v>13667</v>
      </c>
      <c r="E4419" s="98" t="s">
        <v>13660</v>
      </c>
      <c r="F4419" s="124">
        <v>22</v>
      </c>
      <c r="G4419" s="112">
        <v>44136</v>
      </c>
      <c r="H4419" s="98"/>
      <c r="I4419" s="123" t="str">
        <f t="shared" ref="I4419:I4482" si="69">IFERROR(IF(OR(E4419="Ativos", E4419="Aposentados",E4419="Pensionistas"),IF(F4419&gt;=14,"SIM","NÃO"),""),"")</f>
        <v/>
      </c>
      <c r="J4419" s="123"/>
      <c r="K4419" s="123"/>
      <c r="L4419" s="123"/>
      <c r="M4419" s="98"/>
      <c r="N4419" s="118"/>
    </row>
    <row r="4420" spans="1:14" x14ac:dyDescent="0.25">
      <c r="A4420" s="130">
        <v>13908728000168</v>
      </c>
      <c r="B4420" s="98" t="s">
        <v>11491</v>
      </c>
      <c r="C4420" s="123" t="s">
        <v>215</v>
      </c>
      <c r="D4420" s="98" t="s">
        <v>13667</v>
      </c>
      <c r="E4420" s="98" t="s">
        <v>13660</v>
      </c>
      <c r="F4420" s="124">
        <v>8.59</v>
      </c>
      <c r="G4420" s="112">
        <v>37886</v>
      </c>
      <c r="H4420" s="98"/>
      <c r="I4420" s="123" t="str">
        <f t="shared" si="69"/>
        <v/>
      </c>
      <c r="J4420" s="123"/>
      <c r="K4420" s="123"/>
      <c r="L4420" s="123"/>
      <c r="M4420" s="98"/>
      <c r="N4420" s="118"/>
    </row>
    <row r="4421" spans="1:14" x14ac:dyDescent="0.25">
      <c r="A4421" s="130">
        <v>3567930000110</v>
      </c>
      <c r="B4421" s="98" t="s">
        <v>11492</v>
      </c>
      <c r="C4421" s="123" t="s">
        <v>2197</v>
      </c>
      <c r="D4421" s="98" t="s">
        <v>13667</v>
      </c>
      <c r="E4421" s="98" t="s">
        <v>13660</v>
      </c>
      <c r="F4421" s="124">
        <v>18.8</v>
      </c>
      <c r="G4421" s="112">
        <v>42705</v>
      </c>
      <c r="H4421" s="98"/>
      <c r="I4421" s="123" t="str">
        <f t="shared" si="69"/>
        <v/>
      </c>
      <c r="J4421" s="123"/>
      <c r="K4421" s="123"/>
      <c r="L4421" s="123"/>
      <c r="M4421" s="98" t="s">
        <v>14843</v>
      </c>
      <c r="N4421" s="118"/>
    </row>
    <row r="4422" spans="1:14" x14ac:dyDescent="0.25">
      <c r="A4422" s="130">
        <v>87842233000110</v>
      </c>
      <c r="B4422" s="98" t="s">
        <v>11493</v>
      </c>
      <c r="C4422" s="123" t="s">
        <v>3812</v>
      </c>
      <c r="D4422" s="98" t="s">
        <v>13667</v>
      </c>
      <c r="E4422" s="98" t="s">
        <v>13660</v>
      </c>
      <c r="F4422" s="124">
        <v>15.14</v>
      </c>
      <c r="G4422" s="112">
        <v>40909</v>
      </c>
      <c r="H4422" s="98"/>
      <c r="I4422" s="123" t="str">
        <f t="shared" si="69"/>
        <v/>
      </c>
      <c r="J4422" s="123"/>
      <c r="K4422" s="123"/>
      <c r="L4422" s="123"/>
      <c r="M4422" s="98"/>
      <c r="N4422" s="118"/>
    </row>
    <row r="4423" spans="1:14" x14ac:dyDescent="0.25">
      <c r="A4423" s="130">
        <v>1005727000124</v>
      </c>
      <c r="B4423" s="98" t="s">
        <v>11494</v>
      </c>
      <c r="C4423" s="123" t="s">
        <v>901</v>
      </c>
      <c r="D4423" s="98" t="s">
        <v>13667</v>
      </c>
      <c r="E4423" s="98" t="s">
        <v>13660</v>
      </c>
      <c r="F4423" s="124">
        <v>9.5</v>
      </c>
      <c r="G4423" s="112">
        <v>42736</v>
      </c>
      <c r="H4423" s="98"/>
      <c r="I4423" s="123" t="str">
        <f t="shared" si="69"/>
        <v/>
      </c>
      <c r="J4423" s="123"/>
      <c r="K4423" s="123"/>
      <c r="L4423" s="123"/>
      <c r="M4423" s="98" t="s">
        <v>14135</v>
      </c>
      <c r="N4423" s="118"/>
    </row>
    <row r="4424" spans="1:14" x14ac:dyDescent="0.25">
      <c r="A4424" s="130">
        <v>24859316000100</v>
      </c>
      <c r="B4424" s="98" t="s">
        <v>11495</v>
      </c>
      <c r="C4424" s="123" t="s">
        <v>901</v>
      </c>
      <c r="D4424" s="98" t="s">
        <v>13667</v>
      </c>
      <c r="E4424" s="98" t="s">
        <v>13660</v>
      </c>
      <c r="F4424" s="124">
        <v>13</v>
      </c>
      <c r="G4424" s="112">
        <v>42887</v>
      </c>
      <c r="H4424" s="98"/>
      <c r="I4424" s="123" t="str">
        <f t="shared" si="69"/>
        <v/>
      </c>
      <c r="J4424" s="123"/>
      <c r="K4424" s="123"/>
      <c r="L4424" s="123"/>
      <c r="M4424" s="98" t="s">
        <v>14137</v>
      </c>
      <c r="N4424" s="118"/>
    </row>
    <row r="4425" spans="1:14" x14ac:dyDescent="0.25">
      <c r="A4425" s="130">
        <v>3563335000106</v>
      </c>
      <c r="B4425" s="98" t="s">
        <v>11496</v>
      </c>
      <c r="C4425" s="123" t="s">
        <v>2197</v>
      </c>
      <c r="D4425" s="98" t="s">
        <v>13667</v>
      </c>
      <c r="E4425" s="98" t="s">
        <v>13660</v>
      </c>
      <c r="F4425" s="124">
        <v>14.39</v>
      </c>
      <c r="G4425" s="112">
        <v>40529</v>
      </c>
      <c r="H4425" s="98"/>
      <c r="I4425" s="123" t="str">
        <f t="shared" si="69"/>
        <v/>
      </c>
      <c r="J4425" s="123"/>
      <c r="K4425" s="123"/>
      <c r="L4425" s="123"/>
      <c r="M4425" s="98" t="s">
        <v>14845</v>
      </c>
      <c r="N4425" s="118"/>
    </row>
    <row r="4426" spans="1:14" x14ac:dyDescent="0.25">
      <c r="A4426" s="130">
        <v>46605051000148</v>
      </c>
      <c r="B4426" s="98" t="s">
        <v>11497</v>
      </c>
      <c r="C4426" s="123" t="s">
        <v>4626</v>
      </c>
      <c r="D4426" s="98" t="s">
        <v>13667</v>
      </c>
      <c r="E4426" s="98" t="s">
        <v>13660</v>
      </c>
      <c r="F4426" s="124">
        <v>22</v>
      </c>
      <c r="G4426" s="112">
        <v>43173</v>
      </c>
      <c r="H4426" s="98"/>
      <c r="I4426" s="123" t="str">
        <f t="shared" si="69"/>
        <v/>
      </c>
      <c r="J4426" s="123"/>
      <c r="K4426" s="123"/>
      <c r="L4426" s="123"/>
      <c r="M4426" s="98" t="s">
        <v>16680</v>
      </c>
      <c r="N4426" s="118"/>
    </row>
    <row r="4427" spans="1:14" x14ac:dyDescent="0.25">
      <c r="A4427" s="130">
        <v>36288900000123</v>
      </c>
      <c r="B4427" s="98" t="s">
        <v>11498</v>
      </c>
      <c r="C4427" s="123" t="s">
        <v>3513</v>
      </c>
      <c r="D4427" s="98" t="s">
        <v>13667</v>
      </c>
      <c r="E4427" s="98" t="s">
        <v>13660</v>
      </c>
      <c r="F4427" s="124">
        <v>11</v>
      </c>
      <c r="G4427" s="112">
        <v>41247</v>
      </c>
      <c r="H4427" s="98"/>
      <c r="I4427" s="123" t="str">
        <f t="shared" si="69"/>
        <v/>
      </c>
      <c r="J4427" s="123"/>
      <c r="K4427" s="123"/>
      <c r="L4427" s="123"/>
      <c r="M4427" s="98" t="s">
        <v>15923</v>
      </c>
      <c r="N4427" s="118"/>
    </row>
    <row r="4428" spans="1:14" x14ac:dyDescent="0.25">
      <c r="A4428" s="130">
        <v>1321850000154</v>
      </c>
      <c r="B4428" s="98" t="s">
        <v>11499</v>
      </c>
      <c r="C4428" s="123" t="s">
        <v>2274</v>
      </c>
      <c r="D4428" s="98" t="s">
        <v>13667</v>
      </c>
      <c r="E4428" s="98" t="s">
        <v>13660</v>
      </c>
      <c r="F4428" s="124">
        <v>16.22</v>
      </c>
      <c r="G4428" s="112">
        <v>44075</v>
      </c>
      <c r="H4428" s="98"/>
      <c r="I4428" s="123" t="str">
        <f t="shared" si="69"/>
        <v/>
      </c>
      <c r="J4428" s="123"/>
      <c r="K4428" s="123"/>
      <c r="L4428" s="123"/>
      <c r="M4428" s="98"/>
      <c r="N4428" s="118"/>
    </row>
    <row r="4429" spans="1:14" x14ac:dyDescent="0.25">
      <c r="A4429" s="130">
        <v>3452299000103</v>
      </c>
      <c r="B4429" s="98" t="s">
        <v>11500</v>
      </c>
      <c r="C4429" s="123" t="s">
        <v>2197</v>
      </c>
      <c r="D4429" s="98" t="s">
        <v>13667</v>
      </c>
      <c r="E4429" s="98" t="s">
        <v>13660</v>
      </c>
      <c r="F4429" s="124">
        <v>13</v>
      </c>
      <c r="G4429" s="112">
        <v>43333</v>
      </c>
      <c r="H4429" s="98"/>
      <c r="I4429" s="123" t="str">
        <f t="shared" si="69"/>
        <v/>
      </c>
      <c r="J4429" s="123"/>
      <c r="K4429" s="123"/>
      <c r="L4429" s="123"/>
      <c r="M4429" s="98"/>
      <c r="N4429" s="118"/>
    </row>
    <row r="4430" spans="1:14" x14ac:dyDescent="0.25">
      <c r="A4430" s="130">
        <v>13128780000100</v>
      </c>
      <c r="B4430" s="98" t="s">
        <v>11501</v>
      </c>
      <c r="C4430" s="123" t="s">
        <v>4559</v>
      </c>
      <c r="D4430" s="98" t="s">
        <v>13667</v>
      </c>
      <c r="E4430" s="98" t="s">
        <v>13660</v>
      </c>
      <c r="F4430" s="124">
        <v>22</v>
      </c>
      <c r="G4430" s="112">
        <v>37253</v>
      </c>
      <c r="H4430" s="98"/>
      <c r="I4430" s="123" t="str">
        <f t="shared" si="69"/>
        <v/>
      </c>
      <c r="J4430" s="123"/>
      <c r="K4430" s="123"/>
      <c r="L4430" s="123"/>
      <c r="M4430" s="98" t="s">
        <v>16665</v>
      </c>
      <c r="N4430" s="118"/>
    </row>
    <row r="4431" spans="1:14" x14ac:dyDescent="0.25">
      <c r="A4431" s="130">
        <v>58993577000121</v>
      </c>
      <c r="B4431" s="98" t="s">
        <v>11502</v>
      </c>
      <c r="C4431" s="123" t="s">
        <v>4626</v>
      </c>
      <c r="D4431" s="98" t="s">
        <v>13667</v>
      </c>
      <c r="E4431" s="98" t="s">
        <v>13660</v>
      </c>
      <c r="F4431" s="124">
        <v>19.670000000000002</v>
      </c>
      <c r="G4431" s="112">
        <v>42887</v>
      </c>
      <c r="H4431" s="98"/>
      <c r="I4431" s="123" t="str">
        <f t="shared" si="69"/>
        <v/>
      </c>
      <c r="J4431" s="123"/>
      <c r="K4431" s="123"/>
      <c r="L4431" s="123"/>
      <c r="M4431" s="98" t="s">
        <v>16682</v>
      </c>
      <c r="N4431" s="118"/>
    </row>
    <row r="4432" spans="1:14" x14ac:dyDescent="0.25">
      <c r="A4432" s="130">
        <v>7684756000146</v>
      </c>
      <c r="B4432" s="98" t="s">
        <v>11503</v>
      </c>
      <c r="C4432" s="123" t="s">
        <v>634</v>
      </c>
      <c r="D4432" s="98" t="s">
        <v>13667</v>
      </c>
      <c r="E4432" s="98" t="s">
        <v>13660</v>
      </c>
      <c r="F4432" s="124">
        <v>13.11</v>
      </c>
      <c r="G4432" s="112">
        <v>43405</v>
      </c>
      <c r="H4432" s="98"/>
      <c r="I4432" s="123" t="str">
        <f t="shared" si="69"/>
        <v/>
      </c>
      <c r="J4432" s="123"/>
      <c r="K4432" s="123"/>
      <c r="L4432" s="123"/>
      <c r="M4432" s="98"/>
      <c r="N4432" s="118"/>
    </row>
    <row r="4433" spans="1:14" x14ac:dyDescent="0.25">
      <c r="A4433" s="130">
        <v>7387392000132</v>
      </c>
      <c r="B4433" s="98" t="s">
        <v>11504</v>
      </c>
      <c r="C4433" s="123" t="s">
        <v>634</v>
      </c>
      <c r="D4433" s="98" t="s">
        <v>13667</v>
      </c>
      <c r="E4433" s="98" t="s">
        <v>13660</v>
      </c>
      <c r="F4433" s="124">
        <v>11.75</v>
      </c>
      <c r="G4433" s="112">
        <v>40527</v>
      </c>
      <c r="H4433" s="98"/>
      <c r="I4433" s="123" t="str">
        <f t="shared" si="69"/>
        <v/>
      </c>
      <c r="J4433" s="123"/>
      <c r="K4433" s="123"/>
      <c r="L4433" s="123"/>
      <c r="M4433" s="98" t="s">
        <v>13940</v>
      </c>
      <c r="N4433" s="118"/>
    </row>
    <row r="4434" spans="1:14" x14ac:dyDescent="0.25">
      <c r="A4434" s="130">
        <v>1613860000163</v>
      </c>
      <c r="B4434" s="98" t="s">
        <v>11505</v>
      </c>
      <c r="C4434" s="123" t="s">
        <v>2758</v>
      </c>
      <c r="D4434" s="98" t="s">
        <v>13667</v>
      </c>
      <c r="E4434" s="98" t="s">
        <v>13660</v>
      </c>
      <c r="F4434" s="124">
        <v>11.5</v>
      </c>
      <c r="G4434" s="112">
        <v>40869</v>
      </c>
      <c r="H4434" s="98"/>
      <c r="I4434" s="123" t="str">
        <f t="shared" si="69"/>
        <v/>
      </c>
      <c r="J4434" s="123"/>
      <c r="K4434" s="123"/>
      <c r="L4434" s="123"/>
      <c r="M4434" s="98" t="s">
        <v>15246</v>
      </c>
      <c r="N4434" s="118"/>
    </row>
    <row r="4435" spans="1:14" x14ac:dyDescent="0.25">
      <c r="A4435" s="130">
        <v>27142702000166</v>
      </c>
      <c r="B4435" s="98" t="s">
        <v>11506</v>
      </c>
      <c r="C4435" s="123" t="s">
        <v>821</v>
      </c>
      <c r="D4435" s="98" t="s">
        <v>13667</v>
      </c>
      <c r="E4435" s="98" t="s">
        <v>13660</v>
      </c>
      <c r="F4435" s="124">
        <v>14.5</v>
      </c>
      <c r="G4435" s="112">
        <v>44044</v>
      </c>
      <c r="H4435" s="98"/>
      <c r="I4435" s="123" t="str">
        <f t="shared" si="69"/>
        <v/>
      </c>
      <c r="J4435" s="123"/>
      <c r="K4435" s="123"/>
      <c r="L4435" s="123"/>
      <c r="M4435" s="98"/>
      <c r="N4435" s="118"/>
    </row>
    <row r="4436" spans="1:14" x14ac:dyDescent="0.25">
      <c r="A4436" s="130">
        <v>1318898000103</v>
      </c>
      <c r="B4436" s="98" t="s">
        <v>11507</v>
      </c>
      <c r="C4436" s="123" t="s">
        <v>901</v>
      </c>
      <c r="D4436" s="98" t="s">
        <v>13667</v>
      </c>
      <c r="E4436" s="98" t="s">
        <v>13660</v>
      </c>
      <c r="F4436" s="124">
        <v>12.35</v>
      </c>
      <c r="G4436" s="112">
        <v>43102</v>
      </c>
      <c r="H4436" s="98"/>
      <c r="I4436" s="123" t="str">
        <f t="shared" si="69"/>
        <v/>
      </c>
      <c r="J4436" s="123"/>
      <c r="K4436" s="123"/>
      <c r="L4436" s="123"/>
      <c r="M4436" s="98" t="s">
        <v>14138</v>
      </c>
      <c r="N4436" s="118"/>
    </row>
    <row r="4437" spans="1:14" x14ac:dyDescent="0.25">
      <c r="A4437" s="130">
        <v>1215474000113</v>
      </c>
      <c r="B4437" s="98" t="s">
        <v>11508</v>
      </c>
      <c r="C4437" s="123" t="s">
        <v>901</v>
      </c>
      <c r="D4437" s="98" t="s">
        <v>13667</v>
      </c>
      <c r="E4437" s="98" t="s">
        <v>13660</v>
      </c>
      <c r="F4437" s="124">
        <v>21</v>
      </c>
      <c r="G4437" s="112">
        <v>42892</v>
      </c>
      <c r="H4437" s="98"/>
      <c r="I4437" s="123" t="str">
        <f t="shared" si="69"/>
        <v/>
      </c>
      <c r="J4437" s="123"/>
      <c r="K4437" s="123"/>
      <c r="L4437" s="123"/>
      <c r="M4437" s="98" t="s">
        <v>14139</v>
      </c>
      <c r="N4437" s="118"/>
    </row>
    <row r="4438" spans="1:14" x14ac:dyDescent="0.25">
      <c r="A4438" s="130">
        <v>2070621000177</v>
      </c>
      <c r="B4438" s="98" t="s">
        <v>11509</v>
      </c>
      <c r="C4438" s="123" t="s">
        <v>5227</v>
      </c>
      <c r="D4438" s="98" t="s">
        <v>13667</v>
      </c>
      <c r="E4438" s="98" t="s">
        <v>13660</v>
      </c>
      <c r="F4438" s="124">
        <v>14.53</v>
      </c>
      <c r="G4438" s="112">
        <v>43121</v>
      </c>
      <c r="H4438" s="98"/>
      <c r="I4438" s="123" t="str">
        <f t="shared" si="69"/>
        <v/>
      </c>
      <c r="J4438" s="123"/>
      <c r="K4438" s="123"/>
      <c r="L4438" s="123"/>
      <c r="M4438" s="98"/>
      <c r="N4438" s="118"/>
    </row>
    <row r="4439" spans="1:14" x14ac:dyDescent="0.25">
      <c r="A4439" s="130">
        <v>3239035000176</v>
      </c>
      <c r="B4439" s="98" t="s">
        <v>11510</v>
      </c>
      <c r="C4439" s="123" t="s">
        <v>2274</v>
      </c>
      <c r="D4439" s="98" t="s">
        <v>13667</v>
      </c>
      <c r="E4439" s="98" t="s">
        <v>13660</v>
      </c>
      <c r="F4439" s="124">
        <v>8.16</v>
      </c>
      <c r="G4439" s="112">
        <v>44044</v>
      </c>
      <c r="H4439" s="98"/>
      <c r="I4439" s="123" t="str">
        <f t="shared" si="69"/>
        <v/>
      </c>
      <c r="J4439" s="123"/>
      <c r="K4439" s="123"/>
      <c r="L4439" s="123"/>
      <c r="M4439" s="98"/>
      <c r="N4439" s="118"/>
    </row>
    <row r="4440" spans="1:14" x14ac:dyDescent="0.25">
      <c r="A4440" s="130">
        <v>1830793000139</v>
      </c>
      <c r="B4440" s="98" t="s">
        <v>11511</v>
      </c>
      <c r="C4440" s="123" t="s">
        <v>5227</v>
      </c>
      <c r="D4440" s="98" t="s">
        <v>13667</v>
      </c>
      <c r="E4440" s="98" t="s">
        <v>13660</v>
      </c>
      <c r="F4440" s="124">
        <v>16</v>
      </c>
      <c r="G4440" s="112">
        <v>39448</v>
      </c>
      <c r="H4440" s="98"/>
      <c r="I4440" s="123" t="str">
        <f t="shared" si="69"/>
        <v/>
      </c>
      <c r="J4440" s="123"/>
      <c r="K4440" s="123"/>
      <c r="L4440" s="123"/>
      <c r="M4440" s="98"/>
      <c r="N4440" s="118"/>
    </row>
    <row r="4441" spans="1:14" x14ac:dyDescent="0.25">
      <c r="A4441" s="130">
        <v>3947926000187</v>
      </c>
      <c r="B4441" s="98" t="s">
        <v>11512</v>
      </c>
      <c r="C4441" s="123" t="s">
        <v>2274</v>
      </c>
      <c r="D4441" s="98" t="s">
        <v>13667</v>
      </c>
      <c r="E4441" s="98" t="s">
        <v>13660</v>
      </c>
      <c r="F4441" s="124">
        <v>12.22</v>
      </c>
      <c r="G4441" s="112">
        <v>42736</v>
      </c>
      <c r="H4441" s="98"/>
      <c r="I4441" s="123" t="str">
        <f t="shared" si="69"/>
        <v/>
      </c>
      <c r="J4441" s="123"/>
      <c r="K4441" s="123"/>
      <c r="L4441" s="123"/>
      <c r="M4441" s="98" t="s">
        <v>14925</v>
      </c>
      <c r="N4441" s="118"/>
    </row>
    <row r="4442" spans="1:14" x14ac:dyDescent="0.25">
      <c r="A4442" s="130">
        <v>1237403000111</v>
      </c>
      <c r="B4442" s="98" t="s">
        <v>11513</v>
      </c>
      <c r="C4442" s="123" t="s">
        <v>5227</v>
      </c>
      <c r="D4442" s="98" t="s">
        <v>13667</v>
      </c>
      <c r="E4442" s="98" t="s">
        <v>13660</v>
      </c>
      <c r="F4442" s="124">
        <v>15.21</v>
      </c>
      <c r="G4442" s="112">
        <v>43525</v>
      </c>
      <c r="H4442" s="98"/>
      <c r="I4442" s="123" t="str">
        <f t="shared" si="69"/>
        <v/>
      </c>
      <c r="J4442" s="123"/>
      <c r="K4442" s="123"/>
      <c r="L4442" s="123"/>
      <c r="M4442" s="98"/>
      <c r="N4442" s="118"/>
    </row>
    <row r="4443" spans="1:14" x14ac:dyDescent="0.25">
      <c r="A4443" s="130">
        <v>3759271000113</v>
      </c>
      <c r="B4443" s="98" t="s">
        <v>11514</v>
      </c>
      <c r="C4443" s="123" t="s">
        <v>2197</v>
      </c>
      <c r="D4443" s="98" t="s">
        <v>13667</v>
      </c>
      <c r="E4443" s="98" t="s">
        <v>13660</v>
      </c>
      <c r="F4443" s="124">
        <v>14.47</v>
      </c>
      <c r="G4443" s="112">
        <v>43709</v>
      </c>
      <c r="H4443" s="98"/>
      <c r="I4443" s="123" t="str">
        <f t="shared" si="69"/>
        <v/>
      </c>
      <c r="J4443" s="123"/>
      <c r="K4443" s="123"/>
      <c r="L4443" s="123"/>
      <c r="M4443" s="98"/>
      <c r="N4443" s="118"/>
    </row>
    <row r="4444" spans="1:14" x14ac:dyDescent="0.25">
      <c r="A4444" s="130">
        <v>46634176000104</v>
      </c>
      <c r="B4444" s="98" t="s">
        <v>11515</v>
      </c>
      <c r="C4444" s="123" t="s">
        <v>4626</v>
      </c>
      <c r="D4444" s="98" t="s">
        <v>13667</v>
      </c>
      <c r="E4444" s="98" t="s">
        <v>13660</v>
      </c>
      <c r="F4444" s="124">
        <v>17.8</v>
      </c>
      <c r="G4444" s="112">
        <v>43013</v>
      </c>
      <c r="H4444" s="98"/>
      <c r="I4444" s="123" t="str">
        <f t="shared" si="69"/>
        <v/>
      </c>
      <c r="J4444" s="123"/>
      <c r="K4444" s="123"/>
      <c r="L4444" s="123"/>
      <c r="M4444" s="98" t="s">
        <v>16683</v>
      </c>
      <c r="N4444" s="118"/>
    </row>
    <row r="4445" spans="1:14" x14ac:dyDescent="0.25">
      <c r="A4445" s="130">
        <v>12198693000158</v>
      </c>
      <c r="B4445" s="98" t="s">
        <v>11516</v>
      </c>
      <c r="C4445" s="123" t="s">
        <v>29</v>
      </c>
      <c r="D4445" s="98" t="s">
        <v>13667</v>
      </c>
      <c r="E4445" s="98" t="s">
        <v>13660</v>
      </c>
      <c r="F4445" s="124">
        <v>11</v>
      </c>
      <c r="G4445" s="112">
        <v>42736</v>
      </c>
      <c r="H4445" s="98"/>
      <c r="I4445" s="123" t="str">
        <f t="shared" si="69"/>
        <v/>
      </c>
      <c r="J4445" s="123"/>
      <c r="K4445" s="123"/>
      <c r="L4445" s="123"/>
      <c r="M4445" s="98" t="s">
        <v>13682</v>
      </c>
      <c r="N4445" s="118"/>
    </row>
    <row r="4446" spans="1:14" x14ac:dyDescent="0.25">
      <c r="A4446" s="130">
        <v>18132167000171</v>
      </c>
      <c r="B4446" s="98" t="s">
        <v>11517</v>
      </c>
      <c r="C4446" s="123" t="s">
        <v>1356</v>
      </c>
      <c r="D4446" s="98" t="s">
        <v>13667</v>
      </c>
      <c r="E4446" s="98" t="s">
        <v>13660</v>
      </c>
      <c r="F4446" s="124">
        <v>17.8</v>
      </c>
      <c r="G4446" s="112">
        <v>40676</v>
      </c>
      <c r="H4446" s="98"/>
      <c r="I4446" s="123" t="str">
        <f t="shared" si="69"/>
        <v/>
      </c>
      <c r="J4446" s="123"/>
      <c r="K4446" s="123"/>
      <c r="L4446" s="123"/>
      <c r="M4446" s="98" t="s">
        <v>14466</v>
      </c>
      <c r="N4446" s="118"/>
    </row>
    <row r="4447" spans="1:14" x14ac:dyDescent="0.25">
      <c r="A4447" s="130">
        <v>76958966000106</v>
      </c>
      <c r="B4447" s="98" t="s">
        <v>11518</v>
      </c>
      <c r="C4447" s="123" t="s">
        <v>3143</v>
      </c>
      <c r="D4447" s="98" t="s">
        <v>13667</v>
      </c>
      <c r="E4447" s="98" t="s">
        <v>13660</v>
      </c>
      <c r="F4447" s="124">
        <v>14.85</v>
      </c>
      <c r="G4447" s="112">
        <v>39980</v>
      </c>
      <c r="H4447" s="98"/>
      <c r="I4447" s="123" t="str">
        <f t="shared" si="69"/>
        <v/>
      </c>
      <c r="J4447" s="123"/>
      <c r="K4447" s="123"/>
      <c r="L4447" s="123"/>
      <c r="M4447" s="98" t="s">
        <v>15665</v>
      </c>
      <c r="N4447" s="118"/>
    </row>
    <row r="4448" spans="1:14" x14ac:dyDescent="0.25">
      <c r="A4448" s="130">
        <v>23098510000149</v>
      </c>
      <c r="B4448" s="98" t="s">
        <v>11519</v>
      </c>
      <c r="C4448" s="123" t="s">
        <v>1356</v>
      </c>
      <c r="D4448" s="98" t="s">
        <v>13667</v>
      </c>
      <c r="E4448" s="98" t="s">
        <v>13660</v>
      </c>
      <c r="F4448" s="124">
        <v>14.91</v>
      </c>
      <c r="G4448" s="112">
        <v>43180</v>
      </c>
      <c r="H4448" s="98"/>
      <c r="I4448" s="123" t="str">
        <f t="shared" si="69"/>
        <v/>
      </c>
      <c r="J4448" s="123"/>
      <c r="K4448" s="123"/>
      <c r="L4448" s="123"/>
      <c r="M4448" s="98" t="s">
        <v>14469</v>
      </c>
      <c r="N4448" s="118"/>
    </row>
    <row r="4449" spans="1:14" x14ac:dyDescent="0.25">
      <c r="A4449" s="130">
        <v>75658377000131</v>
      </c>
      <c r="B4449" s="98" t="s">
        <v>11520</v>
      </c>
      <c r="C4449" s="123" t="s">
        <v>3143</v>
      </c>
      <c r="D4449" s="98" t="s">
        <v>13667</v>
      </c>
      <c r="E4449" s="98" t="s">
        <v>13660</v>
      </c>
      <c r="F4449" s="124">
        <v>16.8</v>
      </c>
      <c r="G4449" s="112">
        <v>43740</v>
      </c>
      <c r="H4449" s="98"/>
      <c r="I4449" s="123" t="str">
        <f t="shared" si="69"/>
        <v/>
      </c>
      <c r="J4449" s="123"/>
      <c r="K4449" s="123"/>
      <c r="L4449" s="123"/>
      <c r="M4449" s="98"/>
      <c r="N4449" s="118"/>
    </row>
    <row r="4450" spans="1:14" x14ac:dyDescent="0.25">
      <c r="A4450" s="130">
        <v>15023914000145</v>
      </c>
      <c r="B4450" s="98" t="s">
        <v>11521</v>
      </c>
      <c r="C4450" s="123" t="s">
        <v>2274</v>
      </c>
      <c r="D4450" s="98" t="s">
        <v>13667</v>
      </c>
      <c r="E4450" s="98" t="s">
        <v>13660</v>
      </c>
      <c r="F4450" s="124">
        <v>17.05</v>
      </c>
      <c r="G4450" s="112">
        <v>44013</v>
      </c>
      <c r="H4450" s="98"/>
      <c r="I4450" s="123" t="str">
        <f t="shared" si="69"/>
        <v/>
      </c>
      <c r="J4450" s="123"/>
      <c r="K4450" s="123"/>
      <c r="L4450" s="123"/>
      <c r="M4450" s="98"/>
      <c r="N4450" s="118"/>
    </row>
    <row r="4451" spans="1:14" x14ac:dyDescent="0.25">
      <c r="A4451" s="130">
        <v>83102228000110</v>
      </c>
      <c r="B4451" s="98" t="s">
        <v>11522</v>
      </c>
      <c r="C4451" s="123" t="s">
        <v>4289</v>
      </c>
      <c r="D4451" s="98" t="s">
        <v>13667</v>
      </c>
      <c r="E4451" s="98" t="s">
        <v>13660</v>
      </c>
      <c r="F4451" s="124">
        <v>15.3</v>
      </c>
      <c r="G4451" s="112">
        <v>43733</v>
      </c>
      <c r="H4451" s="98"/>
      <c r="I4451" s="123" t="str">
        <f t="shared" si="69"/>
        <v/>
      </c>
      <c r="J4451" s="123"/>
      <c r="K4451" s="123"/>
      <c r="L4451" s="123"/>
      <c r="M4451" s="98"/>
      <c r="N4451" s="118"/>
    </row>
    <row r="4452" spans="1:14" x14ac:dyDescent="0.25">
      <c r="A4452" s="130">
        <v>8778755000123</v>
      </c>
      <c r="B4452" s="98" t="s">
        <v>11523</v>
      </c>
      <c r="C4452" s="123" t="s">
        <v>2554</v>
      </c>
      <c r="D4452" s="98" t="s">
        <v>13667</v>
      </c>
      <c r="E4452" s="98" t="s">
        <v>13660</v>
      </c>
      <c r="F4452" s="124">
        <v>15.29</v>
      </c>
      <c r="G4452" s="112">
        <v>40598</v>
      </c>
      <c r="H4452" s="98"/>
      <c r="I4452" s="123" t="str">
        <f t="shared" si="69"/>
        <v/>
      </c>
      <c r="J4452" s="123"/>
      <c r="K4452" s="123"/>
      <c r="L4452" s="123"/>
      <c r="M4452" s="98" t="s">
        <v>15130</v>
      </c>
      <c r="N4452" s="118"/>
    </row>
    <row r="4453" spans="1:14" x14ac:dyDescent="0.25">
      <c r="A4453" s="130">
        <v>44215846000114</v>
      </c>
      <c r="B4453" s="98" t="s">
        <v>11524</v>
      </c>
      <c r="C4453" s="123" t="s">
        <v>4626</v>
      </c>
      <c r="D4453" s="98" t="s">
        <v>13667</v>
      </c>
      <c r="E4453" s="98" t="s">
        <v>13660</v>
      </c>
      <c r="F4453" s="124">
        <v>19.7</v>
      </c>
      <c r="G4453" s="112">
        <v>42900</v>
      </c>
      <c r="H4453" s="98"/>
      <c r="I4453" s="123" t="str">
        <f t="shared" si="69"/>
        <v/>
      </c>
      <c r="J4453" s="123"/>
      <c r="K4453" s="123"/>
      <c r="L4453" s="123"/>
      <c r="M4453" s="98" t="s">
        <v>16686</v>
      </c>
      <c r="N4453" s="118"/>
    </row>
    <row r="4454" spans="1:14" x14ac:dyDescent="0.25">
      <c r="A4454" s="130">
        <v>7539984000122</v>
      </c>
      <c r="B4454" s="98" t="s">
        <v>11525</v>
      </c>
      <c r="C4454" s="123" t="s">
        <v>634</v>
      </c>
      <c r="D4454" s="98" t="s">
        <v>13667</v>
      </c>
      <c r="E4454" s="98" t="s">
        <v>13660</v>
      </c>
      <c r="F4454" s="124">
        <v>15.32</v>
      </c>
      <c r="G4454" s="112">
        <v>43191</v>
      </c>
      <c r="H4454" s="98"/>
      <c r="I4454" s="123" t="str">
        <f t="shared" si="69"/>
        <v/>
      </c>
      <c r="J4454" s="123"/>
      <c r="K4454" s="123"/>
      <c r="L4454" s="123"/>
      <c r="M4454" s="98" t="s">
        <v>13943</v>
      </c>
      <c r="N4454" s="118"/>
    </row>
    <row r="4455" spans="1:14" x14ac:dyDescent="0.25">
      <c r="A4455" s="130">
        <v>11040854000118</v>
      </c>
      <c r="B4455" s="98" t="s">
        <v>11526</v>
      </c>
      <c r="C4455" s="123" t="s">
        <v>2758</v>
      </c>
      <c r="D4455" s="98" t="s">
        <v>13667</v>
      </c>
      <c r="E4455" s="98" t="s">
        <v>13660</v>
      </c>
      <c r="F4455" s="124">
        <v>14.78</v>
      </c>
      <c r="G4455" s="112">
        <v>40018</v>
      </c>
      <c r="H4455" s="98"/>
      <c r="I4455" s="123" t="str">
        <f t="shared" si="69"/>
        <v/>
      </c>
      <c r="J4455" s="123"/>
      <c r="K4455" s="123"/>
      <c r="L4455" s="123"/>
      <c r="M4455" s="98" t="s">
        <v>15248</v>
      </c>
      <c r="N4455" s="118"/>
    </row>
    <row r="4456" spans="1:14" x14ac:dyDescent="0.25">
      <c r="A4456" s="130">
        <v>28531762000133</v>
      </c>
      <c r="B4456" s="98" t="s">
        <v>11527</v>
      </c>
      <c r="C4456" s="123" t="s">
        <v>3513</v>
      </c>
      <c r="D4456" s="98" t="s">
        <v>13667</v>
      </c>
      <c r="E4456" s="98" t="s">
        <v>13660</v>
      </c>
      <c r="F4456" s="124">
        <v>20.420000000000002</v>
      </c>
      <c r="G4456" s="112">
        <v>41648</v>
      </c>
      <c r="H4456" s="98"/>
      <c r="I4456" s="123" t="str">
        <f t="shared" si="69"/>
        <v/>
      </c>
      <c r="J4456" s="123"/>
      <c r="K4456" s="123"/>
      <c r="L4456" s="123"/>
      <c r="M4456" s="98" t="s">
        <v>15925</v>
      </c>
      <c r="N4456" s="118"/>
    </row>
    <row r="4457" spans="1:14" x14ac:dyDescent="0.25">
      <c r="A4457" s="130">
        <v>87613469000184</v>
      </c>
      <c r="B4457" s="98" t="s">
        <v>11528</v>
      </c>
      <c r="C4457" s="123" t="s">
        <v>3812</v>
      </c>
      <c r="D4457" s="98" t="s">
        <v>13667</v>
      </c>
      <c r="E4457" s="98" t="s">
        <v>13660</v>
      </c>
      <c r="F4457" s="124">
        <v>14</v>
      </c>
      <c r="G4457" s="112">
        <v>43922</v>
      </c>
      <c r="H4457" s="98"/>
      <c r="I4457" s="123" t="str">
        <f t="shared" si="69"/>
        <v/>
      </c>
      <c r="J4457" s="123"/>
      <c r="K4457" s="123"/>
      <c r="L4457" s="123"/>
      <c r="M4457" s="98"/>
      <c r="N4457" s="118"/>
    </row>
    <row r="4458" spans="1:14" x14ac:dyDescent="0.25">
      <c r="A4458" s="130">
        <v>18140756000100</v>
      </c>
      <c r="B4458" s="98" t="s">
        <v>11530</v>
      </c>
      <c r="C4458" s="123" t="s">
        <v>1356</v>
      </c>
      <c r="D4458" s="98" t="s">
        <v>13667</v>
      </c>
      <c r="E4458" s="98" t="s">
        <v>13660</v>
      </c>
      <c r="F4458" s="124">
        <v>22</v>
      </c>
      <c r="G4458" s="112">
        <v>42958</v>
      </c>
      <c r="H4458" s="98"/>
      <c r="I4458" s="123" t="str">
        <f t="shared" si="69"/>
        <v/>
      </c>
      <c r="J4458" s="123"/>
      <c r="K4458" s="123"/>
      <c r="L4458" s="123"/>
      <c r="M4458" s="98" t="s">
        <v>14471</v>
      </c>
      <c r="N4458" s="118"/>
    </row>
    <row r="4459" spans="1:14" x14ac:dyDescent="0.25">
      <c r="A4459" s="130">
        <v>17899717000110</v>
      </c>
      <c r="B4459" s="98" t="s">
        <v>11531</v>
      </c>
      <c r="C4459" s="123" t="s">
        <v>1356</v>
      </c>
      <c r="D4459" s="98" t="s">
        <v>13667</v>
      </c>
      <c r="E4459" s="98" t="s">
        <v>13660</v>
      </c>
      <c r="F4459" s="124">
        <v>14</v>
      </c>
      <c r="G4459" s="112">
        <v>44105</v>
      </c>
      <c r="H4459" s="98"/>
      <c r="I4459" s="123" t="str">
        <f t="shared" si="69"/>
        <v/>
      </c>
      <c r="J4459" s="123"/>
      <c r="K4459" s="123"/>
      <c r="L4459" s="123"/>
      <c r="M4459" s="98"/>
      <c r="N4459" s="118"/>
    </row>
    <row r="4460" spans="1:14" x14ac:dyDescent="0.25">
      <c r="A4460" s="130">
        <v>10105955000167</v>
      </c>
      <c r="B4460" s="98" t="s">
        <v>11532</v>
      </c>
      <c r="C4460" s="123" t="s">
        <v>2758</v>
      </c>
      <c r="D4460" s="98" t="s">
        <v>13667</v>
      </c>
      <c r="E4460" s="98" t="s">
        <v>13660</v>
      </c>
      <c r="F4460" s="124">
        <v>22</v>
      </c>
      <c r="G4460" s="112">
        <v>44032</v>
      </c>
      <c r="H4460" s="98"/>
      <c r="I4460" s="123" t="str">
        <f t="shared" si="69"/>
        <v/>
      </c>
      <c r="J4460" s="123"/>
      <c r="K4460" s="123"/>
      <c r="L4460" s="123"/>
      <c r="M4460" s="98"/>
      <c r="N4460" s="118"/>
    </row>
    <row r="4461" spans="1:14" x14ac:dyDescent="0.25">
      <c r="A4461" s="130">
        <v>39554605000160</v>
      </c>
      <c r="B4461" s="98" t="s">
        <v>11533</v>
      </c>
      <c r="C4461" s="123" t="s">
        <v>3513</v>
      </c>
      <c r="D4461" s="98" t="s">
        <v>13667</v>
      </c>
      <c r="E4461" s="98" t="s">
        <v>13660</v>
      </c>
      <c r="F4461" s="124">
        <v>14.55</v>
      </c>
      <c r="G4461" s="112">
        <v>43831</v>
      </c>
      <c r="H4461" s="98"/>
      <c r="I4461" s="123" t="str">
        <f t="shared" si="69"/>
        <v/>
      </c>
      <c r="J4461" s="123"/>
      <c r="K4461" s="123"/>
      <c r="L4461" s="123"/>
      <c r="M4461" s="98"/>
      <c r="N4461" s="118"/>
    </row>
    <row r="4462" spans="1:14" x14ac:dyDescent="0.25">
      <c r="A4462" s="130">
        <v>3507498000171</v>
      </c>
      <c r="B4462" s="98" t="s">
        <v>11534</v>
      </c>
      <c r="C4462" s="123" t="s">
        <v>2274</v>
      </c>
      <c r="D4462" s="98" t="s">
        <v>13667</v>
      </c>
      <c r="E4462" s="98" t="s">
        <v>13660</v>
      </c>
      <c r="F4462" s="124">
        <v>11.09</v>
      </c>
      <c r="G4462" s="112">
        <v>44042</v>
      </c>
      <c r="H4462" s="98"/>
      <c r="I4462" s="123" t="str">
        <f t="shared" si="69"/>
        <v/>
      </c>
      <c r="J4462" s="123"/>
      <c r="K4462" s="123"/>
      <c r="L4462" s="123"/>
      <c r="M4462" s="98"/>
      <c r="N4462" s="118"/>
    </row>
    <row r="4463" spans="1:14" x14ac:dyDescent="0.25">
      <c r="A4463" s="130">
        <v>4104816000116</v>
      </c>
      <c r="B4463" s="98" t="s">
        <v>11535</v>
      </c>
      <c r="C4463" s="123" t="s">
        <v>3747</v>
      </c>
      <c r="D4463" s="98" t="s">
        <v>13667</v>
      </c>
      <c r="E4463" s="98" t="s">
        <v>13660</v>
      </c>
      <c r="F4463" s="124">
        <v>15.27</v>
      </c>
      <c r="G4463" s="112">
        <v>42795</v>
      </c>
      <c r="H4463" s="98"/>
      <c r="I4463" s="123" t="str">
        <f t="shared" si="69"/>
        <v/>
      </c>
      <c r="J4463" s="123"/>
      <c r="K4463" s="123"/>
      <c r="L4463" s="123"/>
      <c r="M4463" s="98" t="s">
        <v>16137</v>
      </c>
      <c r="N4463" s="118"/>
    </row>
    <row r="4464" spans="1:14" x14ac:dyDescent="0.25">
      <c r="A4464" s="130">
        <v>1616171000102</v>
      </c>
      <c r="B4464" s="98" t="s">
        <v>11536</v>
      </c>
      <c r="C4464" s="123" t="s">
        <v>3513</v>
      </c>
      <c r="D4464" s="98" t="s">
        <v>13667</v>
      </c>
      <c r="E4464" s="98" t="s">
        <v>13660</v>
      </c>
      <c r="F4464" s="124">
        <v>11</v>
      </c>
      <c r="G4464" s="112">
        <v>41536</v>
      </c>
      <c r="H4464" s="98"/>
      <c r="I4464" s="123" t="str">
        <f t="shared" si="69"/>
        <v/>
      </c>
      <c r="J4464" s="123"/>
      <c r="K4464" s="123"/>
      <c r="L4464" s="123"/>
      <c r="M4464" s="98" t="s">
        <v>15929</v>
      </c>
      <c r="N4464" s="118"/>
    </row>
    <row r="4465" spans="1:14" x14ac:dyDescent="0.25">
      <c r="A4465" s="130">
        <v>6554984000139</v>
      </c>
      <c r="B4465" s="98" t="s">
        <v>11537</v>
      </c>
      <c r="C4465" s="123" t="s">
        <v>2926</v>
      </c>
      <c r="D4465" s="98" t="s">
        <v>13667</v>
      </c>
      <c r="E4465" s="98" t="s">
        <v>13660</v>
      </c>
      <c r="F4465" s="124">
        <v>11</v>
      </c>
      <c r="G4465" s="112">
        <v>42143</v>
      </c>
      <c r="H4465" s="98"/>
      <c r="I4465" s="123" t="str">
        <f t="shared" si="69"/>
        <v/>
      </c>
      <c r="J4465" s="123"/>
      <c r="K4465" s="123"/>
      <c r="L4465" s="123"/>
      <c r="M4465" s="98" t="s">
        <v>15553</v>
      </c>
      <c r="N4465" s="118"/>
    </row>
    <row r="4466" spans="1:14" x14ac:dyDescent="0.25">
      <c r="A4466" s="130">
        <v>27792373000107</v>
      </c>
      <c r="B4466" s="98" t="s">
        <v>11538</v>
      </c>
      <c r="C4466" s="123" t="s">
        <v>3513</v>
      </c>
      <c r="D4466" s="98" t="s">
        <v>13667</v>
      </c>
      <c r="E4466" s="98" t="s">
        <v>13660</v>
      </c>
      <c r="F4466" s="124">
        <v>22</v>
      </c>
      <c r="G4466" s="112">
        <v>42614</v>
      </c>
      <c r="H4466" s="98"/>
      <c r="I4466" s="123" t="str">
        <f t="shared" si="69"/>
        <v/>
      </c>
      <c r="J4466" s="123"/>
      <c r="K4466" s="123"/>
      <c r="L4466" s="123"/>
      <c r="M4466" s="98" t="s">
        <v>15932</v>
      </c>
      <c r="N4466" s="118"/>
    </row>
    <row r="4467" spans="1:14" x14ac:dyDescent="0.25">
      <c r="A4467" s="130">
        <v>1125780000169</v>
      </c>
      <c r="B4467" s="98" t="s">
        <v>11539</v>
      </c>
      <c r="C4467" s="123" t="s">
        <v>5227</v>
      </c>
      <c r="D4467" s="98" t="s">
        <v>13667</v>
      </c>
      <c r="E4467" s="98" t="s">
        <v>13660</v>
      </c>
      <c r="F4467" s="124">
        <v>13.41</v>
      </c>
      <c r="G4467" s="112">
        <v>43374</v>
      </c>
      <c r="H4467" s="98"/>
      <c r="I4467" s="123" t="str">
        <f t="shared" si="69"/>
        <v/>
      </c>
      <c r="J4467" s="123"/>
      <c r="K4467" s="123"/>
      <c r="L4467" s="123"/>
      <c r="M4467" s="98" t="s">
        <v>17009</v>
      </c>
      <c r="N4467" s="118"/>
    </row>
    <row r="4468" spans="1:14" x14ac:dyDescent="0.25">
      <c r="A4468" s="130">
        <v>87297271000139</v>
      </c>
      <c r="B4468" s="98" t="s">
        <v>11540</v>
      </c>
      <c r="C4468" s="123" t="s">
        <v>3812</v>
      </c>
      <c r="D4468" s="98" t="s">
        <v>13667</v>
      </c>
      <c r="E4468" s="98" t="s">
        <v>13660</v>
      </c>
      <c r="F4468" s="124">
        <v>14.02</v>
      </c>
      <c r="G4468" s="112">
        <v>44136</v>
      </c>
      <c r="H4468" s="98"/>
      <c r="I4468" s="123" t="str">
        <f t="shared" si="69"/>
        <v/>
      </c>
      <c r="J4468" s="123"/>
      <c r="K4468" s="123"/>
      <c r="L4468" s="123"/>
      <c r="M4468" s="98"/>
      <c r="N4468" s="118"/>
    </row>
    <row r="4469" spans="1:14" x14ac:dyDescent="0.25">
      <c r="A4469" s="130">
        <v>91103093000135</v>
      </c>
      <c r="B4469" s="98" t="s">
        <v>11541</v>
      </c>
      <c r="C4469" s="123" t="s">
        <v>3812</v>
      </c>
      <c r="D4469" s="98" t="s">
        <v>13667</v>
      </c>
      <c r="E4469" s="98" t="s">
        <v>13660</v>
      </c>
      <c r="F4469" s="124">
        <v>14</v>
      </c>
      <c r="G4469" s="112">
        <v>41563</v>
      </c>
      <c r="H4469" s="98"/>
      <c r="I4469" s="123" t="str">
        <f t="shared" si="69"/>
        <v/>
      </c>
      <c r="J4469" s="123"/>
      <c r="K4469" s="123"/>
      <c r="L4469" s="123"/>
      <c r="M4469" s="98" t="s">
        <v>16191</v>
      </c>
      <c r="N4469" s="118"/>
    </row>
    <row r="4470" spans="1:14" x14ac:dyDescent="0.25">
      <c r="A4470" s="130">
        <v>88363072000144</v>
      </c>
      <c r="B4470" s="98" t="s">
        <v>11542</v>
      </c>
      <c r="C4470" s="123" t="s">
        <v>3812</v>
      </c>
      <c r="D4470" s="98" t="s">
        <v>13667</v>
      </c>
      <c r="E4470" s="98" t="s">
        <v>13660</v>
      </c>
      <c r="F4470" s="124">
        <v>15.94</v>
      </c>
      <c r="G4470" s="112">
        <v>43617</v>
      </c>
      <c r="H4470" s="98"/>
      <c r="I4470" s="123" t="str">
        <f t="shared" si="69"/>
        <v/>
      </c>
      <c r="J4470" s="123"/>
      <c r="K4470" s="123"/>
      <c r="L4470" s="123"/>
      <c r="M4470" s="98"/>
      <c r="N4470" s="118"/>
    </row>
    <row r="4471" spans="1:14" x14ac:dyDescent="0.25">
      <c r="A4471" s="130">
        <v>88860366000181</v>
      </c>
      <c r="B4471" s="98" t="s">
        <v>11543</v>
      </c>
      <c r="C4471" s="123" t="s">
        <v>3812</v>
      </c>
      <c r="D4471" s="98" t="s">
        <v>13667</v>
      </c>
      <c r="E4471" s="98" t="s">
        <v>13660</v>
      </c>
      <c r="F4471" s="124">
        <v>15.6</v>
      </c>
      <c r="G4471" s="112">
        <v>44136</v>
      </c>
      <c r="H4471" s="98"/>
      <c r="I4471" s="123" t="str">
        <f t="shared" si="69"/>
        <v/>
      </c>
      <c r="J4471" s="123"/>
      <c r="K4471" s="123"/>
      <c r="L4471" s="123"/>
      <c r="M4471" s="98"/>
      <c r="N4471" s="118"/>
    </row>
    <row r="4472" spans="1:14" x14ac:dyDescent="0.25">
      <c r="A4472" s="130">
        <v>82826462000127</v>
      </c>
      <c r="B4472" s="98" t="s">
        <v>11544</v>
      </c>
      <c r="C4472" s="123" t="s">
        <v>4289</v>
      </c>
      <c r="D4472" s="98" t="s">
        <v>13667</v>
      </c>
      <c r="E4472" s="98" t="s">
        <v>13660</v>
      </c>
      <c r="F4472" s="124">
        <v>22</v>
      </c>
      <c r="G4472" s="112">
        <v>40074</v>
      </c>
      <c r="H4472" s="98"/>
      <c r="I4472" s="123" t="str">
        <f t="shared" si="69"/>
        <v/>
      </c>
      <c r="J4472" s="123"/>
      <c r="K4472" s="123"/>
      <c r="L4472" s="123"/>
      <c r="M4472" s="98" t="s">
        <v>16583</v>
      </c>
      <c r="N4472" s="118"/>
    </row>
    <row r="4473" spans="1:14" x14ac:dyDescent="0.25">
      <c r="A4473" s="130">
        <v>45735552000186</v>
      </c>
      <c r="B4473" s="98" t="s">
        <v>11545</v>
      </c>
      <c r="C4473" s="123" t="s">
        <v>4626</v>
      </c>
      <c r="D4473" s="98" t="s">
        <v>13667</v>
      </c>
      <c r="E4473" s="98" t="s">
        <v>13660</v>
      </c>
      <c r="F4473" s="124">
        <v>14.98</v>
      </c>
      <c r="G4473" s="112">
        <v>42181</v>
      </c>
      <c r="H4473" s="98"/>
      <c r="I4473" s="123" t="str">
        <f t="shared" si="69"/>
        <v/>
      </c>
      <c r="J4473" s="123"/>
      <c r="K4473" s="123"/>
      <c r="L4473" s="123"/>
      <c r="M4473" s="98" t="s">
        <v>16688</v>
      </c>
      <c r="N4473" s="118"/>
    </row>
    <row r="4474" spans="1:14" x14ac:dyDescent="0.25">
      <c r="A4474" s="130">
        <v>1067081000100</v>
      </c>
      <c r="B4474" s="98" t="s">
        <v>11546</v>
      </c>
      <c r="C4474" s="123" t="s">
        <v>901</v>
      </c>
      <c r="D4474" s="98" t="s">
        <v>13667</v>
      </c>
      <c r="E4474" s="98" t="s">
        <v>13660</v>
      </c>
      <c r="F4474" s="124">
        <v>18</v>
      </c>
      <c r="G4474" s="112">
        <v>44105</v>
      </c>
      <c r="H4474" s="98"/>
      <c r="I4474" s="123" t="str">
        <f t="shared" si="69"/>
        <v/>
      </c>
      <c r="J4474" s="123"/>
      <c r="K4474" s="123"/>
      <c r="L4474" s="123"/>
      <c r="M4474" s="98"/>
      <c r="N4474" s="118"/>
    </row>
    <row r="4475" spans="1:14" x14ac:dyDescent="0.25">
      <c r="A4475" s="130">
        <v>87612750000100</v>
      </c>
      <c r="B4475" s="98" t="s">
        <v>11547</v>
      </c>
      <c r="C4475" s="123" t="s">
        <v>3812</v>
      </c>
      <c r="D4475" s="98" t="s">
        <v>13667</v>
      </c>
      <c r="E4475" s="98" t="s">
        <v>13660</v>
      </c>
      <c r="F4475" s="124">
        <v>11</v>
      </c>
      <c r="G4475" s="112">
        <v>43101</v>
      </c>
      <c r="H4475" s="98"/>
      <c r="I4475" s="123" t="str">
        <f t="shared" si="69"/>
        <v/>
      </c>
      <c r="J4475" s="123"/>
      <c r="K4475" s="123"/>
      <c r="L4475" s="123"/>
      <c r="M4475" s="98" t="s">
        <v>16194</v>
      </c>
      <c r="N4475" s="118"/>
    </row>
    <row r="4476" spans="1:14" x14ac:dyDescent="0.25">
      <c r="A4476" s="130">
        <v>65712002000159</v>
      </c>
      <c r="B4476" s="98" t="s">
        <v>11548</v>
      </c>
      <c r="C4476" s="123" t="s">
        <v>4626</v>
      </c>
      <c r="D4476" s="98" t="s">
        <v>13667</v>
      </c>
      <c r="E4476" s="98" t="s">
        <v>13660</v>
      </c>
      <c r="F4476" s="124">
        <v>14.57</v>
      </c>
      <c r="G4476" s="112">
        <v>43430</v>
      </c>
      <c r="H4476" s="98"/>
      <c r="I4476" s="123" t="str">
        <f t="shared" si="69"/>
        <v/>
      </c>
      <c r="J4476" s="123"/>
      <c r="K4476" s="123"/>
      <c r="L4476" s="123"/>
      <c r="M4476" s="98"/>
      <c r="N4476" s="118"/>
    </row>
    <row r="4477" spans="1:14" x14ac:dyDescent="0.25">
      <c r="A4477" s="130">
        <v>46179941000135</v>
      </c>
      <c r="B4477" s="98" t="s">
        <v>11549</v>
      </c>
      <c r="C4477" s="123" t="s">
        <v>4626</v>
      </c>
      <c r="D4477" s="98" t="s">
        <v>13667</v>
      </c>
      <c r="E4477" s="98" t="s">
        <v>13660</v>
      </c>
      <c r="F4477" s="124">
        <v>15.56</v>
      </c>
      <c r="G4477" s="112">
        <v>41275</v>
      </c>
      <c r="H4477" s="98"/>
      <c r="I4477" s="123" t="str">
        <f t="shared" si="69"/>
        <v/>
      </c>
      <c r="J4477" s="123"/>
      <c r="K4477" s="123"/>
      <c r="L4477" s="123"/>
      <c r="M4477" s="98" t="s">
        <v>16689</v>
      </c>
      <c r="N4477" s="118"/>
    </row>
    <row r="4478" spans="1:14" x14ac:dyDescent="0.25">
      <c r="A4478" s="130">
        <v>75743377000130</v>
      </c>
      <c r="B4478" s="98" t="s">
        <v>11550</v>
      </c>
      <c r="C4478" s="123" t="s">
        <v>3143</v>
      </c>
      <c r="D4478" s="98" t="s">
        <v>13667</v>
      </c>
      <c r="E4478" s="98" t="s">
        <v>13660</v>
      </c>
      <c r="F4478" s="124">
        <v>12.13</v>
      </c>
      <c r="G4478" s="112">
        <v>43579</v>
      </c>
      <c r="H4478" s="98"/>
      <c r="I4478" s="123" t="str">
        <f t="shared" si="69"/>
        <v/>
      </c>
      <c r="J4478" s="123"/>
      <c r="K4478" s="123"/>
      <c r="L4478" s="123"/>
      <c r="M4478" s="98"/>
      <c r="N4478" s="118"/>
    </row>
    <row r="4479" spans="1:14" x14ac:dyDescent="0.25">
      <c r="A4479" s="130">
        <v>12200143000126</v>
      </c>
      <c r="B4479" s="98" t="s">
        <v>11551</v>
      </c>
      <c r="C4479" s="123" t="s">
        <v>29</v>
      </c>
      <c r="D4479" s="98" t="s">
        <v>13667</v>
      </c>
      <c r="E4479" s="98" t="s">
        <v>13660</v>
      </c>
      <c r="F4479" s="124">
        <v>11</v>
      </c>
      <c r="G4479" s="112">
        <v>43466</v>
      </c>
      <c r="H4479" s="98"/>
      <c r="I4479" s="123" t="str">
        <f t="shared" si="69"/>
        <v/>
      </c>
      <c r="J4479" s="123"/>
      <c r="K4479" s="123"/>
      <c r="L4479" s="123"/>
      <c r="M4479" s="98"/>
      <c r="N4479" s="118"/>
    </row>
    <row r="4480" spans="1:14" x14ac:dyDescent="0.25">
      <c r="A4480" s="130">
        <v>75731018000162</v>
      </c>
      <c r="B4480" s="98" t="s">
        <v>11552</v>
      </c>
      <c r="C4480" s="123" t="s">
        <v>3143</v>
      </c>
      <c r="D4480" s="98" t="s">
        <v>13667</v>
      </c>
      <c r="E4480" s="98" t="s">
        <v>13660</v>
      </c>
      <c r="F4480" s="124">
        <v>14</v>
      </c>
      <c r="G4480" s="112">
        <v>42367</v>
      </c>
      <c r="H4480" s="98"/>
      <c r="I4480" s="123" t="str">
        <f t="shared" si="69"/>
        <v/>
      </c>
      <c r="J4480" s="123"/>
      <c r="K4480" s="123"/>
      <c r="L4480" s="123"/>
      <c r="M4480" s="98" t="s">
        <v>15671</v>
      </c>
      <c r="N4480" s="118"/>
    </row>
    <row r="4481" spans="1:14" x14ac:dyDescent="0.25">
      <c r="A4481" s="130">
        <v>2320364000184</v>
      </c>
      <c r="B4481" s="98" t="s">
        <v>11553</v>
      </c>
      <c r="C4481" s="123" t="s">
        <v>901</v>
      </c>
      <c r="D4481" s="98" t="s">
        <v>13667</v>
      </c>
      <c r="E4481" s="98" t="s">
        <v>13660</v>
      </c>
      <c r="F4481" s="124">
        <v>17.63</v>
      </c>
      <c r="G4481" s="112">
        <v>43242</v>
      </c>
      <c r="H4481" s="98"/>
      <c r="I4481" s="123" t="str">
        <f t="shared" si="69"/>
        <v/>
      </c>
      <c r="J4481" s="123"/>
      <c r="K4481" s="123"/>
      <c r="L4481" s="123"/>
      <c r="M4481" s="98" t="s">
        <v>14142</v>
      </c>
      <c r="N4481" s="118"/>
    </row>
    <row r="4482" spans="1:14" x14ac:dyDescent="0.25">
      <c r="A4482" s="130">
        <v>46634168000150</v>
      </c>
      <c r="B4482" s="98" t="s">
        <v>11554</v>
      </c>
      <c r="C4482" s="123" t="s">
        <v>4626</v>
      </c>
      <c r="D4482" s="98" t="s">
        <v>13667</v>
      </c>
      <c r="E4482" s="98" t="s">
        <v>13660</v>
      </c>
      <c r="F4482" s="124">
        <v>14</v>
      </c>
      <c r="G4482" s="112">
        <v>39225</v>
      </c>
      <c r="H4482" s="98"/>
      <c r="I4482" s="123" t="str">
        <f t="shared" si="69"/>
        <v/>
      </c>
      <c r="J4482" s="123"/>
      <c r="K4482" s="123"/>
      <c r="L4482" s="123"/>
      <c r="M4482" s="98" t="s">
        <v>16690</v>
      </c>
      <c r="N4482" s="118"/>
    </row>
    <row r="4483" spans="1:14" x14ac:dyDescent="0.25">
      <c r="A4483" s="130">
        <v>45093267000109</v>
      </c>
      <c r="B4483" s="98" t="s">
        <v>11555</v>
      </c>
      <c r="C4483" s="123" t="s">
        <v>4626</v>
      </c>
      <c r="D4483" s="98" t="s">
        <v>13667</v>
      </c>
      <c r="E4483" s="98" t="s">
        <v>13660</v>
      </c>
      <c r="F4483" s="124">
        <v>16.940000000000001</v>
      </c>
      <c r="G4483" s="112">
        <v>42076</v>
      </c>
      <c r="H4483" s="98"/>
      <c r="I4483" s="123" t="str">
        <f t="shared" ref="I4483:I4546" si="70">IFERROR(IF(OR(E4483="Ativos", E4483="Aposentados",E4483="Pensionistas"),IF(F4483&gt;=14,"SIM","NÃO"),""),"")</f>
        <v/>
      </c>
      <c r="J4483" s="123"/>
      <c r="K4483" s="123"/>
      <c r="L4483" s="123"/>
      <c r="M4483" s="98" t="s">
        <v>16692</v>
      </c>
      <c r="N4483" s="118"/>
    </row>
    <row r="4484" spans="1:14" x14ac:dyDescent="0.25">
      <c r="A4484" s="130">
        <v>18008862000126</v>
      </c>
      <c r="B4484" s="98" t="s">
        <v>11556</v>
      </c>
      <c r="C4484" s="123" t="s">
        <v>1356</v>
      </c>
      <c r="D4484" s="98" t="s">
        <v>13667</v>
      </c>
      <c r="E4484" s="98" t="s">
        <v>13660</v>
      </c>
      <c r="F4484" s="124">
        <v>19.05</v>
      </c>
      <c r="G4484" s="112">
        <v>39365</v>
      </c>
      <c r="H4484" s="98"/>
      <c r="I4484" s="123" t="str">
        <f t="shared" si="70"/>
        <v/>
      </c>
      <c r="J4484" s="123"/>
      <c r="K4484" s="123"/>
      <c r="L4484" s="123"/>
      <c r="M4484" s="98" t="s">
        <v>14476</v>
      </c>
      <c r="N4484" s="118"/>
    </row>
    <row r="4485" spans="1:14" x14ac:dyDescent="0.25">
      <c r="A4485" s="130">
        <v>88073291000199</v>
      </c>
      <c r="B4485" s="98" t="s">
        <v>11557</v>
      </c>
      <c r="C4485" s="123" t="s">
        <v>3812</v>
      </c>
      <c r="D4485" s="98" t="s">
        <v>13667</v>
      </c>
      <c r="E4485" s="98" t="s">
        <v>13660</v>
      </c>
      <c r="F4485" s="124">
        <v>17.14</v>
      </c>
      <c r="G4485" s="112">
        <v>42732</v>
      </c>
      <c r="H4485" s="98"/>
      <c r="I4485" s="123" t="str">
        <f t="shared" si="70"/>
        <v/>
      </c>
      <c r="J4485" s="123"/>
      <c r="K4485" s="123"/>
      <c r="L4485" s="123"/>
      <c r="M4485" s="98"/>
      <c r="N4485" s="118"/>
    </row>
    <row r="4486" spans="1:14" x14ac:dyDescent="0.25">
      <c r="A4486" s="130">
        <v>5425871000170</v>
      </c>
      <c r="B4486" s="98" t="s">
        <v>11558</v>
      </c>
      <c r="C4486" s="123" t="s">
        <v>2413</v>
      </c>
      <c r="D4486" s="98" t="s">
        <v>13667</v>
      </c>
      <c r="E4486" s="98" t="s">
        <v>13660</v>
      </c>
      <c r="F4486" s="124">
        <v>13.48</v>
      </c>
      <c r="G4486" s="112">
        <v>43606</v>
      </c>
      <c r="H4486" s="98"/>
      <c r="I4486" s="123" t="str">
        <f t="shared" si="70"/>
        <v/>
      </c>
      <c r="J4486" s="123"/>
      <c r="K4486" s="123"/>
      <c r="L4486" s="123"/>
      <c r="M4486" s="98"/>
      <c r="N4486" s="118"/>
    </row>
    <row r="4487" spans="1:14" x14ac:dyDescent="0.25">
      <c r="A4487" s="130">
        <v>1067131000159</v>
      </c>
      <c r="B4487" s="98" t="s">
        <v>11559</v>
      </c>
      <c r="C4487" s="123" t="s">
        <v>901</v>
      </c>
      <c r="D4487" s="98" t="s">
        <v>13667</v>
      </c>
      <c r="E4487" s="98" t="s">
        <v>13660</v>
      </c>
      <c r="F4487" s="124">
        <v>16.96</v>
      </c>
      <c r="G4487" s="112">
        <v>43586</v>
      </c>
      <c r="H4487" s="98"/>
      <c r="I4487" s="123" t="str">
        <f t="shared" si="70"/>
        <v/>
      </c>
      <c r="J4487" s="123"/>
      <c r="K4487" s="123"/>
      <c r="L4487" s="123"/>
      <c r="M4487" s="98"/>
      <c r="N4487" s="118"/>
    </row>
    <row r="4488" spans="1:14" x14ac:dyDescent="0.25">
      <c r="A4488" s="130">
        <v>95954509000180</v>
      </c>
      <c r="B4488" s="98" t="s">
        <v>11560</v>
      </c>
      <c r="C4488" s="123" t="s">
        <v>4289</v>
      </c>
      <c r="D4488" s="98" t="s">
        <v>13667</v>
      </c>
      <c r="E4488" s="98" t="s">
        <v>13660</v>
      </c>
      <c r="F4488" s="124">
        <v>16.8</v>
      </c>
      <c r="G4488" s="112">
        <v>43306</v>
      </c>
      <c r="H4488" s="98"/>
      <c r="I4488" s="123" t="str">
        <f t="shared" si="70"/>
        <v/>
      </c>
      <c r="J4488" s="123"/>
      <c r="K4488" s="123"/>
      <c r="L4488" s="123"/>
      <c r="M4488" s="98" t="s">
        <v>16584</v>
      </c>
      <c r="N4488" s="118"/>
    </row>
    <row r="4489" spans="1:14" x14ac:dyDescent="0.25">
      <c r="A4489" s="130">
        <v>83102285000107</v>
      </c>
      <c r="B4489" s="98" t="s">
        <v>11561</v>
      </c>
      <c r="C4489" s="123" t="s">
        <v>4289</v>
      </c>
      <c r="D4489" s="98" t="s">
        <v>13667</v>
      </c>
      <c r="E4489" s="98" t="s">
        <v>13660</v>
      </c>
      <c r="F4489" s="124">
        <v>22</v>
      </c>
      <c r="G4489" s="112">
        <v>38436</v>
      </c>
      <c r="H4489" s="98"/>
      <c r="I4489" s="123" t="str">
        <f t="shared" si="70"/>
        <v/>
      </c>
      <c r="J4489" s="123"/>
      <c r="K4489" s="123"/>
      <c r="L4489" s="123"/>
      <c r="M4489" s="98" t="s">
        <v>16585</v>
      </c>
      <c r="N4489" s="118"/>
    </row>
    <row r="4490" spans="1:14" x14ac:dyDescent="0.25">
      <c r="A4490" s="130">
        <v>83102335000148</v>
      </c>
      <c r="B4490" s="98" t="s">
        <v>11562</v>
      </c>
      <c r="C4490" s="123" t="s">
        <v>4289</v>
      </c>
      <c r="D4490" s="98" t="s">
        <v>13667</v>
      </c>
      <c r="E4490" s="98" t="s">
        <v>13660</v>
      </c>
      <c r="F4490" s="124">
        <v>15.23</v>
      </c>
      <c r="G4490" s="112">
        <v>41764</v>
      </c>
      <c r="H4490" s="98"/>
      <c r="I4490" s="123" t="str">
        <f t="shared" si="70"/>
        <v/>
      </c>
      <c r="J4490" s="123"/>
      <c r="K4490" s="123"/>
      <c r="L4490" s="123"/>
      <c r="M4490" s="98" t="s">
        <v>16586</v>
      </c>
      <c r="N4490" s="118"/>
    </row>
    <row r="4491" spans="1:14" x14ac:dyDescent="0.25">
      <c r="A4491" s="130">
        <v>1611339000197</v>
      </c>
      <c r="B4491" s="98" t="s">
        <v>11563</v>
      </c>
      <c r="C4491" s="123" t="s">
        <v>3812</v>
      </c>
      <c r="D4491" s="98" t="s">
        <v>13667</v>
      </c>
      <c r="E4491" s="98" t="s">
        <v>13660</v>
      </c>
      <c r="F4491" s="124">
        <v>21.92</v>
      </c>
      <c r="G4491" s="112">
        <v>42493</v>
      </c>
      <c r="H4491" s="98"/>
      <c r="I4491" s="123" t="str">
        <f t="shared" si="70"/>
        <v/>
      </c>
      <c r="J4491" s="123"/>
      <c r="K4491" s="123"/>
      <c r="L4491" s="123"/>
      <c r="M4491" s="98" t="s">
        <v>16198</v>
      </c>
      <c r="N4491" s="118"/>
    </row>
    <row r="4492" spans="1:14" x14ac:dyDescent="0.25">
      <c r="A4492" s="130">
        <v>20920567000193</v>
      </c>
      <c r="B4492" s="98" t="s">
        <v>11564</v>
      </c>
      <c r="C4492" s="123" t="s">
        <v>1356</v>
      </c>
      <c r="D4492" s="98" t="s">
        <v>13667</v>
      </c>
      <c r="E4492" s="98" t="s">
        <v>13660</v>
      </c>
      <c r="F4492" s="124">
        <v>12</v>
      </c>
      <c r="G4492" s="112">
        <v>43831</v>
      </c>
      <c r="H4492" s="98"/>
      <c r="I4492" s="123" t="str">
        <f t="shared" si="70"/>
        <v/>
      </c>
      <c r="J4492" s="123"/>
      <c r="K4492" s="123"/>
      <c r="L4492" s="123"/>
      <c r="M4492" s="98"/>
      <c r="N4492" s="118"/>
    </row>
    <row r="4493" spans="1:14" x14ac:dyDescent="0.25">
      <c r="A4493" s="130">
        <v>8927915000159</v>
      </c>
      <c r="B4493" s="98" t="s">
        <v>11565</v>
      </c>
      <c r="C4493" s="123" t="s">
        <v>2554</v>
      </c>
      <c r="D4493" s="98" t="s">
        <v>13667</v>
      </c>
      <c r="E4493" s="98" t="s">
        <v>13660</v>
      </c>
      <c r="F4493" s="124">
        <v>17</v>
      </c>
      <c r="G4493" s="112">
        <v>40179</v>
      </c>
      <c r="H4493" s="98"/>
      <c r="I4493" s="123" t="str">
        <f t="shared" si="70"/>
        <v/>
      </c>
      <c r="J4493" s="123"/>
      <c r="K4493" s="123"/>
      <c r="L4493" s="123"/>
      <c r="M4493" s="98"/>
      <c r="N4493" s="118"/>
    </row>
    <row r="4494" spans="1:14" x14ac:dyDescent="0.25">
      <c r="A4494" s="130">
        <v>18349902000101</v>
      </c>
      <c r="B4494" s="98" t="s">
        <v>11566</v>
      </c>
      <c r="C4494" s="123" t="s">
        <v>1356</v>
      </c>
      <c r="D4494" s="98" t="s">
        <v>13667</v>
      </c>
      <c r="E4494" s="98" t="s">
        <v>13660</v>
      </c>
      <c r="F4494" s="124">
        <v>22</v>
      </c>
      <c r="G4494" s="112">
        <v>41640</v>
      </c>
      <c r="H4494" s="98"/>
      <c r="I4494" s="123" t="str">
        <f t="shared" si="70"/>
        <v/>
      </c>
      <c r="J4494" s="123"/>
      <c r="K4494" s="123"/>
      <c r="L4494" s="123"/>
      <c r="M4494" s="98" t="s">
        <v>14478</v>
      </c>
      <c r="N4494" s="118"/>
    </row>
    <row r="4495" spans="1:14" x14ac:dyDescent="0.25">
      <c r="A4495" s="130">
        <v>91693325000152</v>
      </c>
      <c r="B4495" s="98" t="s">
        <v>11567</v>
      </c>
      <c r="C4495" s="123" t="s">
        <v>3812</v>
      </c>
      <c r="D4495" s="98" t="s">
        <v>13667</v>
      </c>
      <c r="E4495" s="98" t="s">
        <v>13660</v>
      </c>
      <c r="F4495" s="124">
        <v>14</v>
      </c>
      <c r="G4495" s="112">
        <v>44013</v>
      </c>
      <c r="H4495" s="98"/>
      <c r="I4495" s="123" t="str">
        <f t="shared" si="70"/>
        <v/>
      </c>
      <c r="J4495" s="123"/>
      <c r="K4495" s="123"/>
      <c r="L4495" s="123"/>
      <c r="M4495" s="98"/>
      <c r="N4495" s="118"/>
    </row>
    <row r="4496" spans="1:14" x14ac:dyDescent="0.25">
      <c r="A4496" s="130">
        <v>3507563000169</v>
      </c>
      <c r="B4496" s="98" t="s">
        <v>11568</v>
      </c>
      <c r="C4496" s="123" t="s">
        <v>2274</v>
      </c>
      <c r="D4496" s="98" t="s">
        <v>13667</v>
      </c>
      <c r="E4496" s="98" t="s">
        <v>13660</v>
      </c>
      <c r="F4496" s="124">
        <v>14.17</v>
      </c>
      <c r="G4496" s="112">
        <v>43313</v>
      </c>
      <c r="H4496" s="98"/>
      <c r="I4496" s="123" t="str">
        <f t="shared" si="70"/>
        <v/>
      </c>
      <c r="J4496" s="123"/>
      <c r="K4496" s="123"/>
      <c r="L4496" s="123"/>
      <c r="M4496" s="98" t="s">
        <v>14928</v>
      </c>
      <c r="N4496" s="118"/>
    </row>
    <row r="4497" spans="1:14" x14ac:dyDescent="0.25">
      <c r="A4497" s="130">
        <v>91900365000128</v>
      </c>
      <c r="B4497" s="98" t="s">
        <v>11569</v>
      </c>
      <c r="C4497" s="123" t="s">
        <v>3812</v>
      </c>
      <c r="D4497" s="98" t="s">
        <v>13667</v>
      </c>
      <c r="E4497" s="98" t="s">
        <v>13660</v>
      </c>
      <c r="F4497" s="124">
        <v>13</v>
      </c>
      <c r="G4497" s="112">
        <v>41515</v>
      </c>
      <c r="H4497" s="98"/>
      <c r="I4497" s="123" t="str">
        <f t="shared" si="70"/>
        <v/>
      </c>
      <c r="J4497" s="123"/>
      <c r="K4497" s="123"/>
      <c r="L4497" s="123"/>
      <c r="M4497" s="98" t="s">
        <v>16202</v>
      </c>
      <c r="N4497" s="118"/>
    </row>
    <row r="4498" spans="1:14" x14ac:dyDescent="0.25">
      <c r="A4498" s="130">
        <v>17095043000109</v>
      </c>
      <c r="B4498" s="98" t="s">
        <v>11570</v>
      </c>
      <c r="C4498" s="123" t="s">
        <v>1356</v>
      </c>
      <c r="D4498" s="98" t="s">
        <v>13667</v>
      </c>
      <c r="E4498" s="98" t="s">
        <v>13660</v>
      </c>
      <c r="F4498" s="124">
        <v>22</v>
      </c>
      <c r="G4498" s="112">
        <v>39814</v>
      </c>
      <c r="H4498" s="98"/>
      <c r="I4498" s="123" t="str">
        <f t="shared" si="70"/>
        <v/>
      </c>
      <c r="J4498" s="123"/>
      <c r="K4498" s="123"/>
      <c r="L4498" s="123"/>
      <c r="M4498" s="98" t="s">
        <v>14482</v>
      </c>
      <c r="N4498" s="118"/>
    </row>
    <row r="4499" spans="1:14" x14ac:dyDescent="0.25">
      <c r="A4499" s="130">
        <v>4271037000105</v>
      </c>
      <c r="B4499" s="98" t="s">
        <v>11571</v>
      </c>
      <c r="C4499" s="123" t="s">
        <v>133</v>
      </c>
      <c r="D4499" s="98" t="s">
        <v>13667</v>
      </c>
      <c r="E4499" s="98" t="s">
        <v>13660</v>
      </c>
      <c r="F4499" s="124">
        <v>11</v>
      </c>
      <c r="G4499" s="112">
        <v>38894</v>
      </c>
      <c r="H4499" s="98"/>
      <c r="I4499" s="123" t="str">
        <f t="shared" si="70"/>
        <v/>
      </c>
      <c r="J4499" s="123"/>
      <c r="K4499" s="123"/>
      <c r="L4499" s="123"/>
      <c r="M4499" s="98"/>
      <c r="N4499" s="118"/>
    </row>
    <row r="4500" spans="1:14" x14ac:dyDescent="0.25">
      <c r="A4500" s="130">
        <v>10120962000138</v>
      </c>
      <c r="B4500" s="98" t="s">
        <v>11572</v>
      </c>
      <c r="C4500" s="123" t="s">
        <v>2758</v>
      </c>
      <c r="D4500" s="98" t="s">
        <v>13667</v>
      </c>
      <c r="E4500" s="98" t="s">
        <v>13660</v>
      </c>
      <c r="F4500" s="124">
        <v>11</v>
      </c>
      <c r="G4500" s="112">
        <v>39394</v>
      </c>
      <c r="H4500" s="98"/>
      <c r="I4500" s="123" t="str">
        <f t="shared" si="70"/>
        <v/>
      </c>
      <c r="J4500" s="123"/>
      <c r="K4500" s="123"/>
      <c r="L4500" s="123"/>
      <c r="M4500" s="98" t="s">
        <v>15250</v>
      </c>
      <c r="N4500" s="118"/>
    </row>
    <row r="4501" spans="1:14" x14ac:dyDescent="0.25">
      <c r="A4501" s="130">
        <v>8993925000192</v>
      </c>
      <c r="B4501" s="98" t="s">
        <v>11573</v>
      </c>
      <c r="C4501" s="123" t="s">
        <v>2554</v>
      </c>
      <c r="D4501" s="98" t="s">
        <v>13667</v>
      </c>
      <c r="E4501" s="98" t="s">
        <v>13660</v>
      </c>
      <c r="F4501" s="124">
        <v>15.52</v>
      </c>
      <c r="G4501" s="112">
        <v>40111</v>
      </c>
      <c r="H4501" s="98"/>
      <c r="I4501" s="123" t="str">
        <f t="shared" si="70"/>
        <v/>
      </c>
      <c r="J4501" s="123"/>
      <c r="K4501" s="123"/>
      <c r="L4501" s="123"/>
      <c r="M4501" s="98"/>
      <c r="N4501" s="118"/>
    </row>
    <row r="4502" spans="1:14" x14ac:dyDescent="0.25">
      <c r="A4502" s="130">
        <v>12262713000102</v>
      </c>
      <c r="B4502" s="98" t="s">
        <v>11574</v>
      </c>
      <c r="C4502" s="123" t="s">
        <v>29</v>
      </c>
      <c r="D4502" s="98" t="s">
        <v>13667</v>
      </c>
      <c r="E4502" s="98" t="s">
        <v>13660</v>
      </c>
      <c r="F4502" s="124">
        <v>11</v>
      </c>
      <c r="G4502" s="112">
        <v>40798</v>
      </c>
      <c r="H4502" s="98"/>
      <c r="I4502" s="123" t="str">
        <f t="shared" si="70"/>
        <v/>
      </c>
      <c r="J4502" s="123"/>
      <c r="K4502" s="123"/>
      <c r="L4502" s="123"/>
      <c r="M4502" s="98" t="s">
        <v>13683</v>
      </c>
      <c r="N4502" s="118"/>
    </row>
    <row r="4503" spans="1:14" x14ac:dyDescent="0.25">
      <c r="A4503" s="130">
        <v>27165745000167</v>
      </c>
      <c r="B4503" s="98" t="s">
        <v>11575</v>
      </c>
      <c r="C4503" s="123" t="s">
        <v>821</v>
      </c>
      <c r="D4503" s="98" t="s">
        <v>13667</v>
      </c>
      <c r="E4503" s="98" t="s">
        <v>13660</v>
      </c>
      <c r="F4503" s="124">
        <v>11</v>
      </c>
      <c r="G4503" s="112">
        <v>37691</v>
      </c>
      <c r="H4503" s="98"/>
      <c r="I4503" s="123" t="str">
        <f t="shared" si="70"/>
        <v/>
      </c>
      <c r="J4503" s="123"/>
      <c r="K4503" s="123"/>
      <c r="L4503" s="123"/>
      <c r="M4503" s="98"/>
      <c r="N4503" s="118"/>
    </row>
    <row r="4504" spans="1:14" x14ac:dyDescent="0.25">
      <c r="A4504" s="130">
        <v>3507522000172</v>
      </c>
      <c r="B4504" s="98" t="s">
        <v>11576</v>
      </c>
      <c r="C4504" s="123" t="s">
        <v>2274</v>
      </c>
      <c r="D4504" s="98" t="s">
        <v>13667</v>
      </c>
      <c r="E4504" s="98" t="s">
        <v>13660</v>
      </c>
      <c r="F4504" s="124">
        <v>10.4</v>
      </c>
      <c r="G4504" s="112">
        <v>44136</v>
      </c>
      <c r="H4504" s="98"/>
      <c r="I4504" s="123" t="str">
        <f t="shared" si="70"/>
        <v/>
      </c>
      <c r="J4504" s="123"/>
      <c r="K4504" s="123"/>
      <c r="L4504" s="123"/>
      <c r="M4504" s="98"/>
      <c r="N4504" s="118"/>
    </row>
    <row r="4505" spans="1:14" x14ac:dyDescent="0.25">
      <c r="A4505" s="130">
        <v>3439239000150</v>
      </c>
      <c r="B4505" s="98" t="s">
        <v>11577</v>
      </c>
      <c r="C4505" s="123" t="s">
        <v>2274</v>
      </c>
      <c r="D4505" s="98" t="s">
        <v>13667</v>
      </c>
      <c r="E4505" s="98" t="s">
        <v>13660</v>
      </c>
      <c r="F4505" s="124">
        <v>15.2</v>
      </c>
      <c r="G4505" s="112">
        <v>43709</v>
      </c>
      <c r="H4505" s="98"/>
      <c r="I4505" s="123" t="str">
        <f t="shared" si="70"/>
        <v/>
      </c>
      <c r="J4505" s="123"/>
      <c r="K4505" s="123"/>
      <c r="L4505" s="123"/>
      <c r="M4505" s="98"/>
      <c r="N4505" s="118"/>
    </row>
    <row r="4506" spans="1:14" x14ac:dyDescent="0.25">
      <c r="A4506" s="130">
        <v>94726312000120</v>
      </c>
      <c r="B4506" s="98" t="s">
        <v>11578</v>
      </c>
      <c r="C4506" s="123" t="s">
        <v>3812</v>
      </c>
      <c r="D4506" s="98" t="s">
        <v>13667</v>
      </c>
      <c r="E4506" s="98" t="s">
        <v>13660</v>
      </c>
      <c r="F4506" s="124">
        <v>12.7</v>
      </c>
      <c r="G4506" s="112">
        <v>42005</v>
      </c>
      <c r="H4506" s="98"/>
      <c r="I4506" s="123" t="str">
        <f t="shared" si="70"/>
        <v/>
      </c>
      <c r="J4506" s="123"/>
      <c r="K4506" s="123"/>
      <c r="L4506" s="123"/>
      <c r="M4506" s="98" t="s">
        <v>16203</v>
      </c>
      <c r="N4506" s="118"/>
    </row>
    <row r="4507" spans="1:14" x14ac:dyDescent="0.25">
      <c r="A4507" s="130">
        <v>28576080000147</v>
      </c>
      <c r="B4507" s="98" t="s">
        <v>11579</v>
      </c>
      <c r="C4507" s="123" t="s">
        <v>3513</v>
      </c>
      <c r="D4507" s="98" t="s">
        <v>13667</v>
      </c>
      <c r="E4507" s="98" t="s">
        <v>13660</v>
      </c>
      <c r="F4507" s="124">
        <v>21.38</v>
      </c>
      <c r="G4507" s="112">
        <v>42370</v>
      </c>
      <c r="H4507" s="98"/>
      <c r="I4507" s="123" t="str">
        <f t="shared" si="70"/>
        <v/>
      </c>
      <c r="J4507" s="123"/>
      <c r="K4507" s="123"/>
      <c r="L4507" s="123"/>
      <c r="M4507" s="98" t="s">
        <v>15934</v>
      </c>
      <c r="N4507" s="118"/>
    </row>
    <row r="4508" spans="1:14" x14ac:dyDescent="0.25">
      <c r="A4508" s="130">
        <v>88811930000176</v>
      </c>
      <c r="B4508" s="98" t="s">
        <v>11580</v>
      </c>
      <c r="C4508" s="123" t="s">
        <v>3812</v>
      </c>
      <c r="D4508" s="98" t="s">
        <v>13667</v>
      </c>
      <c r="E4508" s="98" t="s">
        <v>13660</v>
      </c>
      <c r="F4508" s="124">
        <v>13.41</v>
      </c>
      <c r="G4508" s="112">
        <v>40179</v>
      </c>
      <c r="H4508" s="98"/>
      <c r="I4508" s="123" t="str">
        <f t="shared" si="70"/>
        <v/>
      </c>
      <c r="J4508" s="123"/>
      <c r="K4508" s="123"/>
      <c r="L4508" s="123"/>
      <c r="M4508" s="98" t="s">
        <v>16205</v>
      </c>
      <c r="N4508" s="118"/>
    </row>
    <row r="4509" spans="1:14" x14ac:dyDescent="0.25">
      <c r="A4509" s="130">
        <v>93539153000192</v>
      </c>
      <c r="B4509" s="98" t="s">
        <v>11581</v>
      </c>
      <c r="C4509" s="123" t="s">
        <v>3812</v>
      </c>
      <c r="D4509" s="98" t="s">
        <v>13667</v>
      </c>
      <c r="E4509" s="98" t="s">
        <v>13660</v>
      </c>
      <c r="F4509" s="124">
        <v>13.82</v>
      </c>
      <c r="G4509" s="112">
        <v>44044</v>
      </c>
      <c r="H4509" s="98"/>
      <c r="I4509" s="123" t="str">
        <f t="shared" si="70"/>
        <v/>
      </c>
      <c r="J4509" s="123"/>
      <c r="K4509" s="123"/>
      <c r="L4509" s="123"/>
      <c r="M4509" s="98"/>
      <c r="N4509" s="118"/>
    </row>
    <row r="4510" spans="1:14" x14ac:dyDescent="0.25">
      <c r="A4510" s="130">
        <v>94704004000102</v>
      </c>
      <c r="B4510" s="98" t="s">
        <v>11582</v>
      </c>
      <c r="C4510" s="123" t="s">
        <v>3812</v>
      </c>
      <c r="D4510" s="98" t="s">
        <v>13667</v>
      </c>
      <c r="E4510" s="98" t="s">
        <v>13660</v>
      </c>
      <c r="F4510" s="124">
        <v>11.83</v>
      </c>
      <c r="G4510" s="112">
        <v>43672</v>
      </c>
      <c r="H4510" s="98"/>
      <c r="I4510" s="123" t="str">
        <f t="shared" si="70"/>
        <v/>
      </c>
      <c r="J4510" s="123"/>
      <c r="K4510" s="123"/>
      <c r="L4510" s="123"/>
      <c r="M4510" s="98"/>
      <c r="N4510" s="118"/>
    </row>
    <row r="4511" spans="1:14" x14ac:dyDescent="0.25">
      <c r="A4511" s="130">
        <v>28695658000184</v>
      </c>
      <c r="B4511" s="98" t="s">
        <v>11583</v>
      </c>
      <c r="C4511" s="123" t="s">
        <v>3513</v>
      </c>
      <c r="D4511" s="98" t="s">
        <v>13667</v>
      </c>
      <c r="E4511" s="98" t="s">
        <v>13660</v>
      </c>
      <c r="F4511" s="124">
        <v>22</v>
      </c>
      <c r="G4511" s="112">
        <v>42570</v>
      </c>
      <c r="H4511" s="98"/>
      <c r="I4511" s="123" t="str">
        <f t="shared" si="70"/>
        <v/>
      </c>
      <c r="J4511" s="123"/>
      <c r="K4511" s="123"/>
      <c r="L4511" s="123"/>
      <c r="M4511" s="98" t="s">
        <v>15936</v>
      </c>
      <c r="N4511" s="118"/>
    </row>
    <row r="4512" spans="1:14" x14ac:dyDescent="0.25">
      <c r="A4512" s="130">
        <v>83102830000157</v>
      </c>
      <c r="B4512" s="98" t="s">
        <v>11584</v>
      </c>
      <c r="C4512" s="123" t="s">
        <v>4289</v>
      </c>
      <c r="D4512" s="98" t="s">
        <v>13667</v>
      </c>
      <c r="E4512" s="98" t="s">
        <v>13660</v>
      </c>
      <c r="F4512" s="124">
        <v>22</v>
      </c>
      <c r="G4512" s="112">
        <v>43922</v>
      </c>
      <c r="H4512" s="98"/>
      <c r="I4512" s="123" t="str">
        <f t="shared" si="70"/>
        <v/>
      </c>
      <c r="J4512" s="123"/>
      <c r="K4512" s="123"/>
      <c r="L4512" s="123"/>
      <c r="M4512" s="98"/>
      <c r="N4512" s="118"/>
    </row>
    <row r="4513" spans="1:14" x14ac:dyDescent="0.25">
      <c r="A4513" s="130">
        <v>75666131000101</v>
      </c>
      <c r="B4513" s="98" t="s">
        <v>11585</v>
      </c>
      <c r="C4513" s="123" t="s">
        <v>3143</v>
      </c>
      <c r="D4513" s="98" t="s">
        <v>13667</v>
      </c>
      <c r="E4513" s="98" t="s">
        <v>13660</v>
      </c>
      <c r="F4513" s="124">
        <v>21</v>
      </c>
      <c r="G4513" s="112">
        <v>43466</v>
      </c>
      <c r="H4513" s="98"/>
      <c r="I4513" s="123" t="str">
        <f t="shared" si="70"/>
        <v/>
      </c>
      <c r="J4513" s="123"/>
      <c r="K4513" s="123"/>
      <c r="L4513" s="123"/>
      <c r="M4513" s="98" t="s">
        <v>15673</v>
      </c>
      <c r="N4513" s="118"/>
    </row>
    <row r="4514" spans="1:14" x14ac:dyDescent="0.25">
      <c r="A4514" s="130">
        <v>4283040000149</v>
      </c>
      <c r="B4514" s="98" t="s">
        <v>11587</v>
      </c>
      <c r="C4514" s="123" t="s">
        <v>133</v>
      </c>
      <c r="D4514" s="98" t="s">
        <v>13667</v>
      </c>
      <c r="E4514" s="98" t="s">
        <v>13660</v>
      </c>
      <c r="F4514" s="124">
        <v>11.11</v>
      </c>
      <c r="G4514" s="112">
        <v>43649</v>
      </c>
      <c r="H4514" s="98"/>
      <c r="I4514" s="123" t="str">
        <f t="shared" si="70"/>
        <v/>
      </c>
      <c r="J4514" s="123"/>
      <c r="K4514" s="123"/>
      <c r="L4514" s="123"/>
      <c r="M4514" s="98"/>
      <c r="N4514" s="118"/>
    </row>
    <row r="4515" spans="1:14" x14ac:dyDescent="0.25">
      <c r="A4515" s="130">
        <v>6217954000137</v>
      </c>
      <c r="B4515" s="98" t="s">
        <v>11588</v>
      </c>
      <c r="C4515" s="123" t="s">
        <v>1142</v>
      </c>
      <c r="D4515" s="98" t="s">
        <v>13667</v>
      </c>
      <c r="E4515" s="98" t="s">
        <v>13660</v>
      </c>
      <c r="F4515" s="124">
        <v>11</v>
      </c>
      <c r="G4515" s="112">
        <v>42334</v>
      </c>
      <c r="H4515" s="98"/>
      <c r="I4515" s="123" t="str">
        <f t="shared" si="70"/>
        <v/>
      </c>
      <c r="J4515" s="123"/>
      <c r="K4515" s="123"/>
      <c r="L4515" s="123"/>
      <c r="M4515" s="98" t="s">
        <v>14387</v>
      </c>
      <c r="N4515" s="118"/>
    </row>
    <row r="4516" spans="1:14" x14ac:dyDescent="0.25">
      <c r="A4516" s="130">
        <v>10110989000140</v>
      </c>
      <c r="B4516" s="98" t="s">
        <v>11589</v>
      </c>
      <c r="C4516" s="123" t="s">
        <v>2758</v>
      </c>
      <c r="D4516" s="98" t="s">
        <v>13667</v>
      </c>
      <c r="E4516" s="98" t="s">
        <v>13660</v>
      </c>
      <c r="F4516" s="124">
        <v>13</v>
      </c>
      <c r="G4516" s="112">
        <v>43435</v>
      </c>
      <c r="H4516" s="98"/>
      <c r="I4516" s="123" t="str">
        <f t="shared" si="70"/>
        <v/>
      </c>
      <c r="J4516" s="123"/>
      <c r="K4516" s="123"/>
      <c r="L4516" s="123"/>
      <c r="M4516" s="98" t="s">
        <v>15252</v>
      </c>
      <c r="N4516" s="118"/>
    </row>
    <row r="4517" spans="1:14" x14ac:dyDescent="0.25">
      <c r="A4517" s="130">
        <v>44780609000104</v>
      </c>
      <c r="B4517" s="98" t="s">
        <v>11590</v>
      </c>
      <c r="C4517" s="123" t="s">
        <v>4626</v>
      </c>
      <c r="D4517" s="98" t="s">
        <v>13667</v>
      </c>
      <c r="E4517" s="98" t="s">
        <v>13660</v>
      </c>
      <c r="F4517" s="124">
        <v>11.94</v>
      </c>
      <c r="G4517" s="112">
        <v>41515</v>
      </c>
      <c r="H4517" s="98"/>
      <c r="I4517" s="123" t="str">
        <f t="shared" si="70"/>
        <v/>
      </c>
      <c r="J4517" s="123"/>
      <c r="K4517" s="123"/>
      <c r="L4517" s="123"/>
      <c r="M4517" s="98" t="s">
        <v>16694</v>
      </c>
      <c r="N4517" s="118"/>
    </row>
    <row r="4518" spans="1:14" x14ac:dyDescent="0.25">
      <c r="A4518" s="130">
        <v>2355675000189</v>
      </c>
      <c r="B4518" s="98" t="s">
        <v>11591</v>
      </c>
      <c r="C4518" s="123" t="s">
        <v>901</v>
      </c>
      <c r="D4518" s="98" t="s">
        <v>13667</v>
      </c>
      <c r="E4518" s="98" t="s">
        <v>13660</v>
      </c>
      <c r="F4518" s="124">
        <v>12.92</v>
      </c>
      <c r="G4518" s="112">
        <v>43586</v>
      </c>
      <c r="H4518" s="98"/>
      <c r="I4518" s="123" t="str">
        <f t="shared" si="70"/>
        <v/>
      </c>
      <c r="J4518" s="123"/>
      <c r="K4518" s="123"/>
      <c r="L4518" s="123"/>
      <c r="M4518" s="98"/>
      <c r="N4518" s="118"/>
    </row>
    <row r="4519" spans="1:14" x14ac:dyDescent="0.25">
      <c r="A4519" s="130">
        <v>6554745000189</v>
      </c>
      <c r="B4519" s="98" t="s">
        <v>11592</v>
      </c>
      <c r="C4519" s="123" t="s">
        <v>2926</v>
      </c>
      <c r="D4519" s="98" t="s">
        <v>13667</v>
      </c>
      <c r="E4519" s="98" t="s">
        <v>13660</v>
      </c>
      <c r="F4519" s="124">
        <v>14.78</v>
      </c>
      <c r="G4519" s="112">
        <v>42531</v>
      </c>
      <c r="H4519" s="98"/>
      <c r="I4519" s="123" t="str">
        <f t="shared" si="70"/>
        <v/>
      </c>
      <c r="J4519" s="123"/>
      <c r="K4519" s="123"/>
      <c r="L4519" s="123"/>
      <c r="M4519" s="98" t="s">
        <v>15556</v>
      </c>
      <c r="N4519" s="118"/>
    </row>
    <row r="4520" spans="1:14" x14ac:dyDescent="0.25">
      <c r="A4520" s="130">
        <v>87612735000154</v>
      </c>
      <c r="B4520" s="98" t="s">
        <v>11593</v>
      </c>
      <c r="C4520" s="123" t="s">
        <v>3812</v>
      </c>
      <c r="D4520" s="98" t="s">
        <v>13667</v>
      </c>
      <c r="E4520" s="98" t="s">
        <v>13660</v>
      </c>
      <c r="F4520" s="124">
        <v>16.84</v>
      </c>
      <c r="G4520" s="112">
        <v>43326</v>
      </c>
      <c r="H4520" s="98"/>
      <c r="I4520" s="123" t="str">
        <f t="shared" si="70"/>
        <v/>
      </c>
      <c r="J4520" s="123"/>
      <c r="K4520" s="123"/>
      <c r="L4520" s="123"/>
      <c r="M4520" s="98" t="s">
        <v>16206</v>
      </c>
      <c r="N4520" s="118"/>
    </row>
    <row r="4521" spans="1:14" x14ac:dyDescent="0.25">
      <c r="A4521" s="130">
        <v>46523015000135</v>
      </c>
      <c r="B4521" s="98" t="s">
        <v>11594</v>
      </c>
      <c r="C4521" s="123" t="s">
        <v>4626</v>
      </c>
      <c r="D4521" s="98" t="s">
        <v>13667</v>
      </c>
      <c r="E4521" s="98" t="s">
        <v>13660</v>
      </c>
      <c r="F4521" s="124">
        <v>18.989999999999998</v>
      </c>
      <c r="G4521" s="112">
        <v>43327</v>
      </c>
      <c r="H4521" s="98"/>
      <c r="I4521" s="123" t="str">
        <f t="shared" si="70"/>
        <v/>
      </c>
      <c r="J4521" s="123"/>
      <c r="K4521" s="123"/>
      <c r="L4521" s="123"/>
      <c r="M4521" s="98"/>
      <c r="N4521" s="118"/>
    </row>
    <row r="4522" spans="1:14" x14ac:dyDescent="0.25">
      <c r="A4522" s="130">
        <v>12250056000183</v>
      </c>
      <c r="B4522" s="98" t="s">
        <v>11595</v>
      </c>
      <c r="C4522" s="123" t="s">
        <v>29</v>
      </c>
      <c r="D4522" s="98" t="s">
        <v>13667</v>
      </c>
      <c r="E4522" s="98" t="s">
        <v>13660</v>
      </c>
      <c r="F4522" s="124">
        <v>11</v>
      </c>
      <c r="G4522" s="112">
        <v>43437</v>
      </c>
      <c r="H4522" s="98"/>
      <c r="I4522" s="123" t="str">
        <f t="shared" si="70"/>
        <v/>
      </c>
      <c r="J4522" s="123"/>
      <c r="K4522" s="123"/>
      <c r="L4522" s="123"/>
      <c r="M4522" s="98" t="s">
        <v>13684</v>
      </c>
      <c r="N4522" s="118"/>
    </row>
    <row r="4523" spans="1:14" x14ac:dyDescent="0.25">
      <c r="A4523" s="130">
        <v>7387343000108</v>
      </c>
      <c r="B4523" s="98" t="s">
        <v>11596</v>
      </c>
      <c r="C4523" s="123" t="s">
        <v>634</v>
      </c>
      <c r="D4523" s="98" t="s">
        <v>13667</v>
      </c>
      <c r="E4523" s="98" t="s">
        <v>13660</v>
      </c>
      <c r="F4523" s="124">
        <v>15.63</v>
      </c>
      <c r="G4523" s="112">
        <v>43098</v>
      </c>
      <c r="H4523" s="98"/>
      <c r="I4523" s="123" t="str">
        <f t="shared" si="70"/>
        <v/>
      </c>
      <c r="J4523" s="123"/>
      <c r="K4523" s="123"/>
      <c r="L4523" s="123"/>
      <c r="M4523" s="98" t="s">
        <v>13946</v>
      </c>
      <c r="N4523" s="118"/>
    </row>
    <row r="4524" spans="1:14" x14ac:dyDescent="0.25">
      <c r="A4524" s="130">
        <v>46137410000180</v>
      </c>
      <c r="B4524" s="98" t="s">
        <v>11597</v>
      </c>
      <c r="C4524" s="123" t="s">
        <v>4626</v>
      </c>
      <c r="D4524" s="98" t="s">
        <v>13667</v>
      </c>
      <c r="E4524" s="98" t="s">
        <v>13660</v>
      </c>
      <c r="F4524" s="124">
        <v>22</v>
      </c>
      <c r="G4524" s="112">
        <v>39203</v>
      </c>
      <c r="H4524" s="98"/>
      <c r="I4524" s="123" t="str">
        <f t="shared" si="70"/>
        <v/>
      </c>
      <c r="J4524" s="123"/>
      <c r="K4524" s="123"/>
      <c r="L4524" s="123"/>
      <c r="M4524" s="98" t="s">
        <v>16699</v>
      </c>
      <c r="N4524" s="118"/>
    </row>
    <row r="4525" spans="1:14" x14ac:dyDescent="0.25">
      <c r="A4525" s="130">
        <v>45709920000111</v>
      </c>
      <c r="B4525" s="98" t="s">
        <v>11599</v>
      </c>
      <c r="C4525" s="123" t="s">
        <v>4626</v>
      </c>
      <c r="D4525" s="98" t="s">
        <v>13667</v>
      </c>
      <c r="E4525" s="98" t="s">
        <v>13660</v>
      </c>
      <c r="F4525" s="124">
        <v>17.350000000000001</v>
      </c>
      <c r="G4525" s="112">
        <v>41331</v>
      </c>
      <c r="H4525" s="98"/>
      <c r="I4525" s="123" t="str">
        <f t="shared" si="70"/>
        <v/>
      </c>
      <c r="J4525" s="123"/>
      <c r="K4525" s="123"/>
      <c r="L4525" s="123"/>
      <c r="M4525" s="98" t="s">
        <v>16700</v>
      </c>
      <c r="N4525" s="118"/>
    </row>
    <row r="4526" spans="1:14" x14ac:dyDescent="0.25">
      <c r="A4526" s="130">
        <v>7528292000189</v>
      </c>
      <c r="B4526" s="98" t="s">
        <v>11600</v>
      </c>
      <c r="C4526" s="123" t="s">
        <v>634</v>
      </c>
      <c r="D4526" s="98" t="s">
        <v>13667</v>
      </c>
      <c r="E4526" s="98" t="s">
        <v>13660</v>
      </c>
      <c r="F4526" s="124">
        <v>12.26</v>
      </c>
      <c r="G4526" s="112">
        <v>43831</v>
      </c>
      <c r="H4526" s="98"/>
      <c r="I4526" s="123" t="str">
        <f t="shared" si="70"/>
        <v/>
      </c>
      <c r="J4526" s="123"/>
      <c r="K4526" s="123"/>
      <c r="L4526" s="123"/>
      <c r="M4526" s="98"/>
      <c r="N4526" s="118"/>
    </row>
    <row r="4527" spans="1:14" x14ac:dyDescent="0.25">
      <c r="A4527" s="130">
        <v>1005917000141</v>
      </c>
      <c r="B4527" s="98" t="s">
        <v>11601</v>
      </c>
      <c r="C4527" s="123" t="s">
        <v>901</v>
      </c>
      <c r="D4527" s="98" t="s">
        <v>13667</v>
      </c>
      <c r="E4527" s="98" t="s">
        <v>13660</v>
      </c>
      <c r="F4527" s="124">
        <v>16.239999999999998</v>
      </c>
      <c r="G4527" s="112">
        <v>43586</v>
      </c>
      <c r="H4527" s="98"/>
      <c r="I4527" s="123" t="str">
        <f t="shared" si="70"/>
        <v/>
      </c>
      <c r="J4527" s="123"/>
      <c r="K4527" s="123"/>
      <c r="L4527" s="123"/>
      <c r="M4527" s="98"/>
      <c r="N4527" s="118"/>
    </row>
    <row r="4528" spans="1:14" x14ac:dyDescent="0.25">
      <c r="A4528" s="130">
        <v>76245067000158</v>
      </c>
      <c r="B4528" s="98" t="s">
        <v>11602</v>
      </c>
      <c r="C4528" s="123" t="s">
        <v>3143</v>
      </c>
      <c r="D4528" s="98" t="s">
        <v>13667</v>
      </c>
      <c r="E4528" s="98" t="s">
        <v>13660</v>
      </c>
      <c r="F4528" s="124">
        <v>19</v>
      </c>
      <c r="G4528" s="112">
        <v>41470</v>
      </c>
      <c r="H4528" s="98"/>
      <c r="I4528" s="123" t="str">
        <f t="shared" si="70"/>
        <v/>
      </c>
      <c r="J4528" s="123"/>
      <c r="K4528" s="123"/>
      <c r="L4528" s="123"/>
      <c r="M4528" s="98" t="s">
        <v>15674</v>
      </c>
      <c r="N4528" s="118"/>
    </row>
    <row r="4529" spans="1:14" x14ac:dyDescent="0.25">
      <c r="A4529" s="130">
        <v>12227641000162</v>
      </c>
      <c r="B4529" s="98" t="s">
        <v>11603</v>
      </c>
      <c r="C4529" s="123" t="s">
        <v>29</v>
      </c>
      <c r="D4529" s="98" t="s">
        <v>13667</v>
      </c>
      <c r="E4529" s="98" t="s">
        <v>13660</v>
      </c>
      <c r="F4529" s="124">
        <v>12.24</v>
      </c>
      <c r="G4529" s="112">
        <v>39904</v>
      </c>
      <c r="H4529" s="98"/>
      <c r="I4529" s="123" t="str">
        <f t="shared" si="70"/>
        <v/>
      </c>
      <c r="J4529" s="123"/>
      <c r="K4529" s="123"/>
      <c r="L4529" s="123"/>
      <c r="M4529" s="98" t="s">
        <v>13685</v>
      </c>
      <c r="N4529" s="118"/>
    </row>
    <row r="4530" spans="1:14" x14ac:dyDescent="0.25">
      <c r="A4530" s="130">
        <v>5055009000113</v>
      </c>
      <c r="B4530" s="98" t="s">
        <v>11604</v>
      </c>
      <c r="C4530" s="123" t="s">
        <v>2413</v>
      </c>
      <c r="D4530" s="98" t="s">
        <v>13667</v>
      </c>
      <c r="E4530" s="98" t="s">
        <v>13660</v>
      </c>
      <c r="F4530" s="124">
        <v>14</v>
      </c>
      <c r="G4530" s="112">
        <v>43021</v>
      </c>
      <c r="H4530" s="98"/>
      <c r="I4530" s="123" t="str">
        <f t="shared" si="70"/>
        <v/>
      </c>
      <c r="J4530" s="123"/>
      <c r="K4530" s="123"/>
      <c r="L4530" s="123"/>
      <c r="M4530" s="98" t="s">
        <v>15071</v>
      </c>
      <c r="N4530" s="118"/>
    </row>
    <row r="4531" spans="1:14" x14ac:dyDescent="0.25">
      <c r="A4531" s="130">
        <v>8928517000157</v>
      </c>
      <c r="B4531" s="98" t="s">
        <v>11605</v>
      </c>
      <c r="C4531" s="123" t="s">
        <v>2554</v>
      </c>
      <c r="D4531" s="98" t="s">
        <v>13667</v>
      </c>
      <c r="E4531" s="98" t="s">
        <v>13660</v>
      </c>
      <c r="F4531" s="124">
        <v>19.09</v>
      </c>
      <c r="G4531" s="112">
        <v>43741</v>
      </c>
      <c r="H4531" s="98"/>
      <c r="I4531" s="123" t="str">
        <f t="shared" si="70"/>
        <v/>
      </c>
      <c r="J4531" s="123"/>
      <c r="K4531" s="123"/>
      <c r="L4531" s="123"/>
      <c r="M4531" s="98"/>
      <c r="N4531" s="118"/>
    </row>
    <row r="4532" spans="1:14" x14ac:dyDescent="0.25">
      <c r="A4532" s="130">
        <v>10113728000183</v>
      </c>
      <c r="B4532" s="98" t="s">
        <v>11606</v>
      </c>
      <c r="C4532" s="123" t="s">
        <v>2758</v>
      </c>
      <c r="D4532" s="98" t="s">
        <v>13667</v>
      </c>
      <c r="E4532" s="98" t="s">
        <v>13660</v>
      </c>
      <c r="F4532" s="124">
        <v>11</v>
      </c>
      <c r="G4532" s="112">
        <v>43009</v>
      </c>
      <c r="H4532" s="98"/>
      <c r="I4532" s="123" t="str">
        <f t="shared" si="70"/>
        <v/>
      </c>
      <c r="J4532" s="123"/>
      <c r="K4532" s="123"/>
      <c r="L4532" s="123"/>
      <c r="M4532" s="98" t="s">
        <v>15256</v>
      </c>
      <c r="N4532" s="118"/>
    </row>
    <row r="4533" spans="1:14" x14ac:dyDescent="0.25">
      <c r="A4533" s="130">
        <v>1612560000160</v>
      </c>
      <c r="B4533" s="98" t="s">
        <v>11608</v>
      </c>
      <c r="C4533" s="123" t="s">
        <v>2926</v>
      </c>
      <c r="D4533" s="98" t="s">
        <v>13667</v>
      </c>
      <c r="E4533" s="98" t="s">
        <v>13660</v>
      </c>
      <c r="F4533" s="124">
        <v>11</v>
      </c>
      <c r="G4533" s="112">
        <v>43826</v>
      </c>
      <c r="H4533" s="98"/>
      <c r="I4533" s="123" t="str">
        <f t="shared" si="70"/>
        <v/>
      </c>
      <c r="J4533" s="123"/>
      <c r="K4533" s="123"/>
      <c r="L4533" s="123"/>
      <c r="M4533" s="98"/>
      <c r="N4533" s="118"/>
    </row>
    <row r="4534" spans="1:14" x14ac:dyDescent="0.25">
      <c r="A4534" s="130">
        <v>39485438000142</v>
      </c>
      <c r="B4534" s="98" t="s">
        <v>11609</v>
      </c>
      <c r="C4534" s="123" t="s">
        <v>3513</v>
      </c>
      <c r="D4534" s="98" t="s">
        <v>13667</v>
      </c>
      <c r="E4534" s="98" t="s">
        <v>13660</v>
      </c>
      <c r="F4534" s="124">
        <v>11</v>
      </c>
      <c r="G4534" s="112">
        <v>39079</v>
      </c>
      <c r="H4534" s="98"/>
      <c r="I4534" s="123" t="str">
        <f t="shared" si="70"/>
        <v/>
      </c>
      <c r="J4534" s="123"/>
      <c r="K4534" s="123"/>
      <c r="L4534" s="123"/>
      <c r="M4534" s="98"/>
      <c r="N4534" s="118"/>
    </row>
    <row r="4535" spans="1:14" x14ac:dyDescent="0.25">
      <c r="A4535" s="130">
        <v>18338129000170</v>
      </c>
      <c r="B4535" s="98" t="s">
        <v>11610</v>
      </c>
      <c r="C4535" s="123" t="s">
        <v>1356</v>
      </c>
      <c r="D4535" s="98" t="s">
        <v>13667</v>
      </c>
      <c r="E4535" s="98" t="s">
        <v>13660</v>
      </c>
      <c r="F4535" s="124">
        <v>13.33</v>
      </c>
      <c r="G4535" s="112">
        <v>40513</v>
      </c>
      <c r="H4535" s="98"/>
      <c r="I4535" s="123" t="str">
        <f t="shared" si="70"/>
        <v/>
      </c>
      <c r="J4535" s="123"/>
      <c r="K4535" s="123"/>
      <c r="L4535" s="123"/>
      <c r="M4535" s="98" t="s">
        <v>14483</v>
      </c>
      <c r="N4535" s="118"/>
    </row>
    <row r="4536" spans="1:14" x14ac:dyDescent="0.25">
      <c r="A4536" s="130">
        <v>18715383000140</v>
      </c>
      <c r="B4536" s="98" t="s">
        <v>11611</v>
      </c>
      <c r="C4536" s="123" t="s">
        <v>1356</v>
      </c>
      <c r="D4536" s="98" t="s">
        <v>13667</v>
      </c>
      <c r="E4536" s="98" t="s">
        <v>13660</v>
      </c>
      <c r="F4536" s="124">
        <v>22</v>
      </c>
      <c r="G4536" s="112">
        <v>40907</v>
      </c>
      <c r="H4536" s="98"/>
      <c r="I4536" s="123" t="str">
        <f t="shared" si="70"/>
        <v/>
      </c>
      <c r="J4536" s="123"/>
      <c r="K4536" s="123"/>
      <c r="L4536" s="123"/>
      <c r="M4536" s="98" t="s">
        <v>14488</v>
      </c>
      <c r="N4536" s="118"/>
    </row>
    <row r="4537" spans="1:14" x14ac:dyDescent="0.25">
      <c r="A4537" s="130">
        <v>10260222000105</v>
      </c>
      <c r="B4537" s="98" t="s">
        <v>11612</v>
      </c>
      <c r="C4537" s="123" t="s">
        <v>2758</v>
      </c>
      <c r="D4537" s="98" t="s">
        <v>13667</v>
      </c>
      <c r="E4537" s="98" t="s">
        <v>13660</v>
      </c>
      <c r="F4537" s="124">
        <v>15.3</v>
      </c>
      <c r="G4537" s="112">
        <v>39070</v>
      </c>
      <c r="H4537" s="98"/>
      <c r="I4537" s="123" t="str">
        <f t="shared" si="70"/>
        <v/>
      </c>
      <c r="J4537" s="123"/>
      <c r="K4537" s="123"/>
      <c r="L4537" s="123"/>
      <c r="M4537" s="98" t="s">
        <v>15261</v>
      </c>
      <c r="N4537" s="118"/>
    </row>
    <row r="4538" spans="1:14" x14ac:dyDescent="0.25">
      <c r="A4538" s="130">
        <v>12250163000101</v>
      </c>
      <c r="B4538" s="98" t="s">
        <v>11613</v>
      </c>
      <c r="C4538" s="123" t="s">
        <v>29</v>
      </c>
      <c r="D4538" s="98" t="s">
        <v>13667</v>
      </c>
      <c r="E4538" s="98" t="s">
        <v>13660</v>
      </c>
      <c r="F4538" s="124">
        <v>11</v>
      </c>
      <c r="G4538" s="112">
        <v>42461</v>
      </c>
      <c r="H4538" s="98"/>
      <c r="I4538" s="123" t="str">
        <f t="shared" si="70"/>
        <v/>
      </c>
      <c r="J4538" s="123"/>
      <c r="K4538" s="123"/>
      <c r="L4538" s="123"/>
      <c r="M4538" s="98" t="s">
        <v>13687</v>
      </c>
      <c r="N4538" s="118"/>
    </row>
    <row r="4539" spans="1:14" x14ac:dyDescent="0.25">
      <c r="A4539" s="130">
        <v>4243978000135</v>
      </c>
      <c r="B4539" s="98" t="s">
        <v>11614</v>
      </c>
      <c r="C4539" s="123" t="s">
        <v>133</v>
      </c>
      <c r="D4539" s="98" t="s">
        <v>13667</v>
      </c>
      <c r="E4539" s="98" t="s">
        <v>13660</v>
      </c>
      <c r="F4539" s="124">
        <v>18</v>
      </c>
      <c r="G4539" s="112">
        <v>42369</v>
      </c>
      <c r="H4539" s="98"/>
      <c r="I4539" s="123" t="str">
        <f t="shared" si="70"/>
        <v/>
      </c>
      <c r="J4539" s="123"/>
      <c r="K4539" s="123"/>
      <c r="L4539" s="123"/>
      <c r="M4539" s="98" t="s">
        <v>13814</v>
      </c>
      <c r="N4539" s="118"/>
    </row>
    <row r="4540" spans="1:14" x14ac:dyDescent="0.25">
      <c r="A4540" s="130">
        <v>87849923000109</v>
      </c>
      <c r="B4540" s="98" t="s">
        <v>11615</v>
      </c>
      <c r="C4540" s="123" t="s">
        <v>3812</v>
      </c>
      <c r="D4540" s="98" t="s">
        <v>13667</v>
      </c>
      <c r="E4540" s="98" t="s">
        <v>13660</v>
      </c>
      <c r="F4540" s="124">
        <v>14</v>
      </c>
      <c r="G4540" s="112">
        <v>43914</v>
      </c>
      <c r="H4540" s="98"/>
      <c r="I4540" s="123" t="str">
        <f t="shared" si="70"/>
        <v/>
      </c>
      <c r="J4540" s="123"/>
      <c r="K4540" s="123"/>
      <c r="L4540" s="123"/>
      <c r="M4540" s="98"/>
      <c r="N4540" s="118"/>
    </row>
    <row r="4541" spans="1:14" x14ac:dyDescent="0.25">
      <c r="A4541" s="130">
        <v>1614602000100</v>
      </c>
      <c r="B4541" s="98" t="s">
        <v>11616</v>
      </c>
      <c r="C4541" s="123" t="s">
        <v>1356</v>
      </c>
      <c r="D4541" s="98" t="s">
        <v>13667</v>
      </c>
      <c r="E4541" s="98" t="s">
        <v>13660</v>
      </c>
      <c r="F4541" s="124">
        <v>11</v>
      </c>
      <c r="G4541" s="112">
        <v>39234</v>
      </c>
      <c r="H4541" s="98"/>
      <c r="I4541" s="123" t="str">
        <f t="shared" si="70"/>
        <v/>
      </c>
      <c r="J4541" s="123"/>
      <c r="K4541" s="123"/>
      <c r="L4541" s="123"/>
      <c r="M4541" s="98" t="s">
        <v>14489</v>
      </c>
      <c r="N4541" s="118"/>
    </row>
    <row r="4542" spans="1:14" x14ac:dyDescent="0.25">
      <c r="A4542" s="130">
        <v>68020916000147</v>
      </c>
      <c r="B4542" s="98" t="s">
        <v>11617</v>
      </c>
      <c r="C4542" s="123" t="s">
        <v>4626</v>
      </c>
      <c r="D4542" s="98" t="s">
        <v>13667</v>
      </c>
      <c r="E4542" s="98" t="s">
        <v>13660</v>
      </c>
      <c r="F4542" s="124">
        <v>21.61</v>
      </c>
      <c r="G4542" s="112">
        <v>43279</v>
      </c>
      <c r="H4542" s="98"/>
      <c r="I4542" s="123" t="str">
        <f t="shared" si="70"/>
        <v/>
      </c>
      <c r="J4542" s="123"/>
      <c r="K4542" s="123"/>
      <c r="L4542" s="123"/>
      <c r="M4542" s="98" t="s">
        <v>16704</v>
      </c>
      <c r="N4542" s="118"/>
    </row>
    <row r="4543" spans="1:14" x14ac:dyDescent="0.25">
      <c r="A4543" s="130">
        <v>6554034000104</v>
      </c>
      <c r="B4543" s="98" t="s">
        <v>11618</v>
      </c>
      <c r="C4543" s="123" t="s">
        <v>2926</v>
      </c>
      <c r="D4543" s="98" t="s">
        <v>13667</v>
      </c>
      <c r="E4543" s="98" t="s">
        <v>13660</v>
      </c>
      <c r="F4543" s="124">
        <v>11</v>
      </c>
      <c r="G4543" s="112">
        <v>43586</v>
      </c>
      <c r="H4543" s="98"/>
      <c r="I4543" s="123" t="str">
        <f t="shared" si="70"/>
        <v/>
      </c>
      <c r="J4543" s="123"/>
      <c r="K4543" s="123"/>
      <c r="L4543" s="123"/>
      <c r="M4543" s="98"/>
      <c r="N4543" s="118"/>
    </row>
    <row r="4544" spans="1:14" x14ac:dyDescent="0.25">
      <c r="A4544" s="130">
        <v>4628111000106</v>
      </c>
      <c r="B4544" s="98" t="s">
        <v>11619</v>
      </c>
      <c r="C4544" s="123" t="s">
        <v>133</v>
      </c>
      <c r="D4544" s="98" t="s">
        <v>13667</v>
      </c>
      <c r="E4544" s="98" t="s">
        <v>13660</v>
      </c>
      <c r="F4544" s="124">
        <v>11.9</v>
      </c>
      <c r="G4544" s="112">
        <v>40878</v>
      </c>
      <c r="H4544" s="98"/>
      <c r="I4544" s="123" t="str">
        <f t="shared" si="70"/>
        <v/>
      </c>
      <c r="J4544" s="123"/>
      <c r="K4544" s="123"/>
      <c r="L4544" s="123"/>
      <c r="M4544" s="98" t="s">
        <v>13815</v>
      </c>
      <c r="N4544" s="118"/>
    </row>
    <row r="4545" spans="1:14" x14ac:dyDescent="0.25">
      <c r="A4545" s="130">
        <v>10287373000149</v>
      </c>
      <c r="B4545" s="98" t="s">
        <v>11620</v>
      </c>
      <c r="C4545" s="123" t="s">
        <v>2758</v>
      </c>
      <c r="D4545" s="98" t="s">
        <v>13667</v>
      </c>
      <c r="E4545" s="98" t="s">
        <v>13660</v>
      </c>
      <c r="F4545" s="124">
        <v>14.35</v>
      </c>
      <c r="G4545" s="112">
        <v>43557</v>
      </c>
      <c r="H4545" s="98"/>
      <c r="I4545" s="123" t="str">
        <f t="shared" si="70"/>
        <v/>
      </c>
      <c r="J4545" s="123"/>
      <c r="K4545" s="123"/>
      <c r="L4545" s="123"/>
      <c r="M4545" s="98"/>
      <c r="N4545" s="118"/>
    </row>
    <row r="4546" spans="1:14" x14ac:dyDescent="0.25">
      <c r="A4546" s="130">
        <v>18715391000196</v>
      </c>
      <c r="B4546" s="98" t="s">
        <v>11621</v>
      </c>
      <c r="C4546" s="123" t="s">
        <v>1356</v>
      </c>
      <c r="D4546" s="98" t="s">
        <v>13667</v>
      </c>
      <c r="E4546" s="98" t="s">
        <v>13660</v>
      </c>
      <c r="F4546" s="124">
        <v>14</v>
      </c>
      <c r="G4546" s="112">
        <v>44743</v>
      </c>
      <c r="H4546" s="98"/>
      <c r="I4546" s="123" t="str">
        <f t="shared" si="70"/>
        <v/>
      </c>
      <c r="J4546" s="123"/>
      <c r="K4546" s="123"/>
      <c r="L4546" s="123"/>
      <c r="M4546" s="98"/>
      <c r="N4546" s="118"/>
    </row>
    <row r="4547" spans="1:14" x14ac:dyDescent="0.25">
      <c r="A4547" s="130">
        <v>10091510000175</v>
      </c>
      <c r="B4547" s="98" t="s">
        <v>11622</v>
      </c>
      <c r="C4547" s="123" t="s">
        <v>2758</v>
      </c>
      <c r="D4547" s="98" t="s">
        <v>13667</v>
      </c>
      <c r="E4547" s="98" t="s">
        <v>13660</v>
      </c>
      <c r="F4547" s="124">
        <v>19.55</v>
      </c>
      <c r="G4547" s="112">
        <v>41662</v>
      </c>
      <c r="H4547" s="98"/>
      <c r="I4547" s="123" t="str">
        <f t="shared" ref="I4547:I4610" si="71">IFERROR(IF(OR(E4547="Ativos", E4547="Aposentados",E4547="Pensionistas"),IF(F4547&gt;=14,"SIM","NÃO"),""),"")</f>
        <v/>
      </c>
      <c r="J4547" s="123"/>
      <c r="K4547" s="123"/>
      <c r="L4547" s="123"/>
      <c r="M4547" s="98" t="s">
        <v>15265</v>
      </c>
      <c r="N4547" s="118"/>
    </row>
    <row r="4548" spans="1:14" x14ac:dyDescent="0.25">
      <c r="A4548" s="130">
        <v>82892308000153</v>
      </c>
      <c r="B4548" s="98" t="s">
        <v>11623</v>
      </c>
      <c r="C4548" s="123" t="s">
        <v>4289</v>
      </c>
      <c r="D4548" s="98" t="s">
        <v>13667</v>
      </c>
      <c r="E4548" s="98" t="s">
        <v>13660</v>
      </c>
      <c r="F4548" s="124">
        <v>22</v>
      </c>
      <c r="G4548" s="112">
        <v>38345</v>
      </c>
      <c r="H4548" s="98"/>
      <c r="I4548" s="123" t="str">
        <f t="shared" si="71"/>
        <v/>
      </c>
      <c r="J4548" s="123"/>
      <c r="K4548" s="123"/>
      <c r="L4548" s="123"/>
      <c r="M4548" s="98" t="s">
        <v>16587</v>
      </c>
      <c r="N4548" s="118"/>
    </row>
    <row r="4549" spans="1:14" x14ac:dyDescent="0.25">
      <c r="A4549" s="130">
        <v>44430783000119</v>
      </c>
      <c r="B4549" s="98" t="s">
        <v>11624</v>
      </c>
      <c r="C4549" s="123" t="s">
        <v>4626</v>
      </c>
      <c r="D4549" s="98" t="s">
        <v>13667</v>
      </c>
      <c r="E4549" s="98" t="s">
        <v>13660</v>
      </c>
      <c r="F4549" s="124">
        <v>14</v>
      </c>
      <c r="G4549" s="112">
        <v>38932</v>
      </c>
      <c r="H4549" s="98"/>
      <c r="I4549" s="123" t="str">
        <f t="shared" si="71"/>
        <v/>
      </c>
      <c r="J4549" s="123"/>
      <c r="K4549" s="123"/>
      <c r="L4549" s="123"/>
      <c r="M4549" s="98" t="s">
        <v>16706</v>
      </c>
      <c r="N4549" s="118"/>
    </row>
    <row r="4550" spans="1:14" x14ac:dyDescent="0.25">
      <c r="A4550" s="130">
        <v>18296640000156</v>
      </c>
      <c r="B4550" s="98" t="s">
        <v>11625</v>
      </c>
      <c r="C4550" s="123" t="s">
        <v>1356</v>
      </c>
      <c r="D4550" s="98" t="s">
        <v>13667</v>
      </c>
      <c r="E4550" s="98" t="s">
        <v>13660</v>
      </c>
      <c r="F4550" s="124">
        <v>12.1</v>
      </c>
      <c r="G4550" s="112">
        <v>40360</v>
      </c>
      <c r="H4550" s="98"/>
      <c r="I4550" s="123" t="str">
        <f t="shared" si="71"/>
        <v/>
      </c>
      <c r="J4550" s="123"/>
      <c r="K4550" s="123"/>
      <c r="L4550" s="123"/>
      <c r="M4550" s="98" t="s">
        <v>14491</v>
      </c>
      <c r="N4550" s="118"/>
    </row>
    <row r="4551" spans="1:14" x14ac:dyDescent="0.25">
      <c r="A4551" s="130">
        <v>46151718000180</v>
      </c>
      <c r="B4551" s="98" t="s">
        <v>11626</v>
      </c>
      <c r="C4551" s="123" t="s">
        <v>4626</v>
      </c>
      <c r="D4551" s="98" t="s">
        <v>13667</v>
      </c>
      <c r="E4551" s="98" t="s">
        <v>13660</v>
      </c>
      <c r="F4551" s="124">
        <v>16</v>
      </c>
      <c r="G4551" s="112">
        <v>40682</v>
      </c>
      <c r="H4551" s="98"/>
      <c r="I4551" s="123" t="str">
        <f t="shared" si="71"/>
        <v/>
      </c>
      <c r="J4551" s="123"/>
      <c r="K4551" s="123"/>
      <c r="L4551" s="123"/>
      <c r="M4551" s="98" t="s">
        <v>16708</v>
      </c>
      <c r="N4551" s="118"/>
    </row>
    <row r="4552" spans="1:14" x14ac:dyDescent="0.25">
      <c r="A4552" s="130">
        <v>46523288000180</v>
      </c>
      <c r="B4552" s="98" t="s">
        <v>11627</v>
      </c>
      <c r="C4552" s="123" t="s">
        <v>4626</v>
      </c>
      <c r="D4552" s="98" t="s">
        <v>13667</v>
      </c>
      <c r="E4552" s="98" t="s">
        <v>13660</v>
      </c>
      <c r="F4552" s="124">
        <v>16</v>
      </c>
      <c r="G4552" s="112">
        <v>40329</v>
      </c>
      <c r="H4552" s="98"/>
      <c r="I4552" s="123" t="str">
        <f t="shared" si="71"/>
        <v/>
      </c>
      <c r="J4552" s="123"/>
      <c r="K4552" s="123"/>
      <c r="L4552" s="123"/>
      <c r="M4552" s="98" t="s">
        <v>16709</v>
      </c>
      <c r="N4552" s="118"/>
    </row>
    <row r="4553" spans="1:14" x14ac:dyDescent="0.25">
      <c r="A4553" s="130">
        <v>83108357000115</v>
      </c>
      <c r="B4553" s="98" t="s">
        <v>11628</v>
      </c>
      <c r="C4553" s="123" t="s">
        <v>4289</v>
      </c>
      <c r="D4553" s="98" t="s">
        <v>13667</v>
      </c>
      <c r="E4553" s="98" t="s">
        <v>13660</v>
      </c>
      <c r="F4553" s="124">
        <v>15.78</v>
      </c>
      <c r="G4553" s="112">
        <v>38442</v>
      </c>
      <c r="H4553" s="98"/>
      <c r="I4553" s="123" t="str">
        <f t="shared" si="71"/>
        <v/>
      </c>
      <c r="J4553" s="123"/>
      <c r="K4553" s="123"/>
      <c r="L4553" s="123"/>
      <c r="M4553" s="98" t="s">
        <v>16590</v>
      </c>
      <c r="N4553" s="118"/>
    </row>
    <row r="4554" spans="1:14" x14ac:dyDescent="0.25">
      <c r="A4554" s="130">
        <v>27167436000126</v>
      </c>
      <c r="B4554" s="98" t="s">
        <v>11629</v>
      </c>
      <c r="C4554" s="123" t="s">
        <v>821</v>
      </c>
      <c r="D4554" s="98" t="s">
        <v>13667</v>
      </c>
      <c r="E4554" s="98" t="s">
        <v>13660</v>
      </c>
      <c r="F4554" s="124">
        <v>16</v>
      </c>
      <c r="G4554" s="112">
        <v>44008</v>
      </c>
      <c r="H4554" s="98"/>
      <c r="I4554" s="123" t="str">
        <f t="shared" si="71"/>
        <v/>
      </c>
      <c r="J4554" s="123"/>
      <c r="K4554" s="123"/>
      <c r="L4554" s="123"/>
      <c r="M4554" s="98"/>
      <c r="N4554" s="118"/>
    </row>
    <row r="4555" spans="1:14" x14ac:dyDescent="0.25">
      <c r="A4555" s="130">
        <v>18239590000175</v>
      </c>
      <c r="B4555" s="98" t="s">
        <v>11630</v>
      </c>
      <c r="C4555" s="123" t="s">
        <v>1356</v>
      </c>
      <c r="D4555" s="98" t="s">
        <v>13667</v>
      </c>
      <c r="E4555" s="98" t="s">
        <v>13660</v>
      </c>
      <c r="F4555" s="124">
        <v>11</v>
      </c>
      <c r="G4555" s="112">
        <v>43800</v>
      </c>
      <c r="H4555" s="98"/>
      <c r="I4555" s="123" t="str">
        <f t="shared" si="71"/>
        <v/>
      </c>
      <c r="J4555" s="123"/>
      <c r="K4555" s="123"/>
      <c r="L4555" s="123"/>
      <c r="M4555" s="98"/>
      <c r="N4555" s="118"/>
    </row>
    <row r="4556" spans="1:14" x14ac:dyDescent="0.25">
      <c r="A4556" s="130">
        <v>76217017000167</v>
      </c>
      <c r="B4556" s="98" t="s">
        <v>11631</v>
      </c>
      <c r="C4556" s="123" t="s">
        <v>3143</v>
      </c>
      <c r="D4556" s="98" t="s">
        <v>13667</v>
      </c>
      <c r="E4556" s="98" t="s">
        <v>13660</v>
      </c>
      <c r="F4556" s="124">
        <v>11</v>
      </c>
      <c r="G4556" s="112">
        <v>41560</v>
      </c>
      <c r="H4556" s="98"/>
      <c r="I4556" s="123" t="str">
        <f t="shared" si="71"/>
        <v/>
      </c>
      <c r="J4556" s="123"/>
      <c r="K4556" s="123"/>
      <c r="L4556" s="123"/>
      <c r="M4556" s="98" t="s">
        <v>15677</v>
      </c>
      <c r="N4556" s="118"/>
    </row>
    <row r="4557" spans="1:14" x14ac:dyDescent="0.25">
      <c r="A4557" s="130">
        <v>8142655000106</v>
      </c>
      <c r="B4557" s="98" t="s">
        <v>11632</v>
      </c>
      <c r="C4557" s="123" t="s">
        <v>3601</v>
      </c>
      <c r="D4557" s="98" t="s">
        <v>13667</v>
      </c>
      <c r="E4557" s="98" t="s">
        <v>13660</v>
      </c>
      <c r="F4557" s="124">
        <v>5.7</v>
      </c>
      <c r="G4557" s="112">
        <v>41974</v>
      </c>
      <c r="H4557" s="98"/>
      <c r="I4557" s="123" t="str">
        <f t="shared" si="71"/>
        <v/>
      </c>
      <c r="J4557" s="123"/>
      <c r="K4557" s="123"/>
      <c r="L4557" s="123"/>
      <c r="M4557" s="98" t="s">
        <v>16057</v>
      </c>
      <c r="N4557" s="118"/>
    </row>
    <row r="4558" spans="1:14" x14ac:dyDescent="0.25">
      <c r="A4558" s="130">
        <v>1612906000120</v>
      </c>
      <c r="B4558" s="98" t="s">
        <v>11633</v>
      </c>
      <c r="C4558" s="123" t="s">
        <v>3143</v>
      </c>
      <c r="D4558" s="98" t="s">
        <v>13667</v>
      </c>
      <c r="E4558" s="98" t="s">
        <v>13660</v>
      </c>
      <c r="F4558" s="124">
        <v>13.43</v>
      </c>
      <c r="G4558" s="112">
        <v>43650</v>
      </c>
      <c r="H4558" s="98"/>
      <c r="I4558" s="123" t="str">
        <f t="shared" si="71"/>
        <v/>
      </c>
      <c r="J4558" s="123"/>
      <c r="K4558" s="123"/>
      <c r="L4558" s="123"/>
      <c r="M4558" s="98"/>
      <c r="N4558" s="118"/>
    </row>
    <row r="4559" spans="1:14" x14ac:dyDescent="0.25">
      <c r="A4559" s="130">
        <v>7963515000136</v>
      </c>
      <c r="B4559" s="98" t="s">
        <v>11634</v>
      </c>
      <c r="C4559" s="123" t="s">
        <v>634</v>
      </c>
      <c r="D4559" s="98" t="s">
        <v>13667</v>
      </c>
      <c r="E4559" s="98" t="s">
        <v>13660</v>
      </c>
      <c r="F4559" s="124">
        <v>13</v>
      </c>
      <c r="G4559" s="112">
        <v>39297</v>
      </c>
      <c r="H4559" s="98"/>
      <c r="I4559" s="123" t="str">
        <f t="shared" si="71"/>
        <v/>
      </c>
      <c r="J4559" s="123"/>
      <c r="K4559" s="123"/>
      <c r="L4559" s="123"/>
      <c r="M4559" s="98" t="s">
        <v>13950</v>
      </c>
      <c r="N4559" s="118"/>
    </row>
    <row r="4560" spans="1:14" x14ac:dyDescent="0.25">
      <c r="A4560" s="130">
        <v>1612538000110</v>
      </c>
      <c r="B4560" s="98" t="s">
        <v>11635</v>
      </c>
      <c r="C4560" s="123" t="s">
        <v>2554</v>
      </c>
      <c r="D4560" s="98" t="s">
        <v>13667</v>
      </c>
      <c r="E4560" s="98" t="s">
        <v>13660</v>
      </c>
      <c r="F4560" s="124">
        <v>12.18</v>
      </c>
      <c r="G4560" s="112">
        <v>42186</v>
      </c>
      <c r="H4560" s="98"/>
      <c r="I4560" s="123" t="str">
        <f t="shared" si="71"/>
        <v/>
      </c>
      <c r="J4560" s="123"/>
      <c r="K4560" s="123"/>
      <c r="L4560" s="123"/>
      <c r="M4560" s="98" t="s">
        <v>15135</v>
      </c>
      <c r="N4560" s="118"/>
    </row>
    <row r="4561" spans="1:14" x14ac:dyDescent="0.25">
      <c r="A4561" s="130">
        <v>5943030000155</v>
      </c>
      <c r="B4561" s="98" t="s">
        <v>11636</v>
      </c>
      <c r="C4561" s="123" t="s">
        <v>3798</v>
      </c>
      <c r="D4561" s="98" t="s">
        <v>13667</v>
      </c>
      <c r="E4561" s="98" t="s">
        <v>13660</v>
      </c>
      <c r="F4561" s="124">
        <v>12.04</v>
      </c>
      <c r="G4561" s="112">
        <v>43026</v>
      </c>
      <c r="H4561" s="98"/>
      <c r="I4561" s="123" t="str">
        <f t="shared" si="71"/>
        <v/>
      </c>
      <c r="J4561" s="123"/>
      <c r="K4561" s="123"/>
      <c r="L4561" s="123"/>
      <c r="M4561" s="98" t="s">
        <v>16173</v>
      </c>
      <c r="N4561" s="118"/>
    </row>
    <row r="4562" spans="1:14" x14ac:dyDescent="0.25">
      <c r="A4562" s="130">
        <v>92410562000121</v>
      </c>
      <c r="B4562" s="98" t="s">
        <v>11637</v>
      </c>
      <c r="C4562" s="123" t="s">
        <v>3812</v>
      </c>
      <c r="D4562" s="98" t="s">
        <v>13667</v>
      </c>
      <c r="E4562" s="98" t="s">
        <v>13660</v>
      </c>
      <c r="F4562" s="124">
        <v>14</v>
      </c>
      <c r="G4562" s="112">
        <v>44044</v>
      </c>
      <c r="H4562" s="98"/>
      <c r="I4562" s="123" t="str">
        <f t="shared" si="71"/>
        <v/>
      </c>
      <c r="J4562" s="123"/>
      <c r="K4562" s="123"/>
      <c r="L4562" s="123"/>
      <c r="M4562" s="98"/>
      <c r="N4562" s="118"/>
    </row>
    <row r="4563" spans="1:14" x14ac:dyDescent="0.25">
      <c r="A4563" s="130">
        <v>87612867000186</v>
      </c>
      <c r="B4563" s="98" t="s">
        <v>11638</v>
      </c>
      <c r="C4563" s="123" t="s">
        <v>3812</v>
      </c>
      <c r="D4563" s="98" t="s">
        <v>13667</v>
      </c>
      <c r="E4563" s="98" t="s">
        <v>13660</v>
      </c>
      <c r="F4563" s="124">
        <v>18.329999999999998</v>
      </c>
      <c r="G4563" s="112">
        <v>42370</v>
      </c>
      <c r="H4563" s="98"/>
      <c r="I4563" s="123" t="str">
        <f t="shared" si="71"/>
        <v/>
      </c>
      <c r="J4563" s="123"/>
      <c r="K4563" s="123"/>
      <c r="L4563" s="123"/>
      <c r="M4563" s="98"/>
      <c r="N4563" s="118"/>
    </row>
    <row r="4564" spans="1:14" x14ac:dyDescent="0.25">
      <c r="A4564" s="130">
        <v>1602022000194</v>
      </c>
      <c r="B4564" s="98" t="s">
        <v>11639</v>
      </c>
      <c r="C4564" s="123" t="s">
        <v>3812</v>
      </c>
      <c r="D4564" s="98" t="s">
        <v>13667</v>
      </c>
      <c r="E4564" s="98" t="s">
        <v>13660</v>
      </c>
      <c r="F4564" s="124">
        <v>13.5</v>
      </c>
      <c r="G4564" s="112">
        <v>42036</v>
      </c>
      <c r="H4564" s="98"/>
      <c r="I4564" s="123" t="str">
        <f t="shared" si="71"/>
        <v/>
      </c>
      <c r="J4564" s="123"/>
      <c r="K4564" s="123"/>
      <c r="L4564" s="123"/>
      <c r="M4564" s="98" t="s">
        <v>16212</v>
      </c>
      <c r="N4564" s="118"/>
    </row>
    <row r="4565" spans="1:14" x14ac:dyDescent="0.25">
      <c r="A4565" s="130">
        <v>12264396000163</v>
      </c>
      <c r="B4565" s="98" t="s">
        <v>11640</v>
      </c>
      <c r="C4565" s="123" t="s">
        <v>29</v>
      </c>
      <c r="D4565" s="98" t="s">
        <v>13667</v>
      </c>
      <c r="E4565" s="98" t="s">
        <v>13660</v>
      </c>
      <c r="F4565" s="124">
        <v>14.4</v>
      </c>
      <c r="G4565" s="112">
        <v>40100</v>
      </c>
      <c r="H4565" s="98"/>
      <c r="I4565" s="123" t="str">
        <f t="shared" si="71"/>
        <v/>
      </c>
      <c r="J4565" s="123"/>
      <c r="K4565" s="123"/>
      <c r="L4565" s="123"/>
      <c r="M4565" s="98" t="s">
        <v>13688</v>
      </c>
      <c r="N4565" s="118"/>
    </row>
    <row r="4566" spans="1:14" x14ac:dyDescent="0.25">
      <c r="A4566" s="130">
        <v>18803072000132</v>
      </c>
      <c r="B4566" s="98" t="s">
        <v>11641</v>
      </c>
      <c r="C4566" s="123" t="s">
        <v>1356</v>
      </c>
      <c r="D4566" s="98" t="s">
        <v>13667</v>
      </c>
      <c r="E4566" s="98" t="s">
        <v>13660</v>
      </c>
      <c r="F4566" s="124">
        <v>12.73</v>
      </c>
      <c r="G4566" s="112">
        <v>41340</v>
      </c>
      <c r="H4566" s="98"/>
      <c r="I4566" s="123" t="str">
        <f t="shared" si="71"/>
        <v/>
      </c>
      <c r="J4566" s="123"/>
      <c r="K4566" s="123"/>
      <c r="L4566" s="123"/>
      <c r="M4566" s="98" t="s">
        <v>14500</v>
      </c>
      <c r="N4566" s="118"/>
    </row>
    <row r="4567" spans="1:14" x14ac:dyDescent="0.25">
      <c r="A4567" s="130">
        <v>11040862000164</v>
      </c>
      <c r="B4567" s="98" t="s">
        <v>11642</v>
      </c>
      <c r="C4567" s="123" t="s">
        <v>2758</v>
      </c>
      <c r="D4567" s="98" t="s">
        <v>13667</v>
      </c>
      <c r="E4567" s="98" t="s">
        <v>13660</v>
      </c>
      <c r="F4567" s="124">
        <v>15.97</v>
      </c>
      <c r="G4567" s="112">
        <v>43466</v>
      </c>
      <c r="H4567" s="98"/>
      <c r="I4567" s="123" t="str">
        <f t="shared" si="71"/>
        <v/>
      </c>
      <c r="J4567" s="123"/>
      <c r="K4567" s="123"/>
      <c r="L4567" s="123"/>
      <c r="M4567" s="98"/>
      <c r="N4567" s="118"/>
    </row>
    <row r="4568" spans="1:14" x14ac:dyDescent="0.25">
      <c r="A4568" s="130">
        <v>15465016000147</v>
      </c>
      <c r="B4568" s="98" t="s">
        <v>11643</v>
      </c>
      <c r="C4568" s="123" t="s">
        <v>2197</v>
      </c>
      <c r="D4568" s="98" t="s">
        <v>13667</v>
      </c>
      <c r="E4568" s="98" t="s">
        <v>13660</v>
      </c>
      <c r="F4568" s="124">
        <v>16.190000000000001</v>
      </c>
      <c r="G4568" s="112">
        <v>42120</v>
      </c>
      <c r="H4568" s="98"/>
      <c r="I4568" s="123" t="str">
        <f t="shared" si="71"/>
        <v/>
      </c>
      <c r="J4568" s="123"/>
      <c r="K4568" s="123"/>
      <c r="L4568" s="123"/>
      <c r="M4568" s="98" t="s">
        <v>14849</v>
      </c>
      <c r="N4568" s="118"/>
    </row>
    <row r="4569" spans="1:14" x14ac:dyDescent="0.25">
      <c r="A4569" s="130">
        <v>11285954000104</v>
      </c>
      <c r="B4569" s="98" t="s">
        <v>11644</v>
      </c>
      <c r="C4569" s="123" t="s">
        <v>2758</v>
      </c>
      <c r="D4569" s="98" t="s">
        <v>13667</v>
      </c>
      <c r="E4569" s="98" t="s">
        <v>13660</v>
      </c>
      <c r="F4569" s="124">
        <v>19.77</v>
      </c>
      <c r="G4569" s="112">
        <v>43739</v>
      </c>
      <c r="H4569" s="98"/>
      <c r="I4569" s="123" t="str">
        <f t="shared" si="71"/>
        <v/>
      </c>
      <c r="J4569" s="123"/>
      <c r="K4569" s="123"/>
      <c r="L4569" s="123"/>
      <c r="M4569" s="98"/>
      <c r="N4569" s="118"/>
    </row>
    <row r="4570" spans="1:14" x14ac:dyDescent="0.25">
      <c r="A4570" s="130">
        <v>18301002000186</v>
      </c>
      <c r="B4570" s="98" t="s">
        <v>11645</v>
      </c>
      <c r="C4570" s="123" t="s">
        <v>1356</v>
      </c>
      <c r="D4570" s="98" t="s">
        <v>13667</v>
      </c>
      <c r="E4570" s="98" t="s">
        <v>13660</v>
      </c>
      <c r="F4570" s="124">
        <v>16.32</v>
      </c>
      <c r="G4570" s="112">
        <v>40246</v>
      </c>
      <c r="H4570" s="98"/>
      <c r="I4570" s="123" t="str">
        <f t="shared" si="71"/>
        <v/>
      </c>
      <c r="J4570" s="123"/>
      <c r="K4570" s="123"/>
      <c r="L4570" s="123"/>
      <c r="M4570" s="98" t="s">
        <v>14505</v>
      </c>
      <c r="N4570" s="118"/>
    </row>
    <row r="4571" spans="1:14" x14ac:dyDescent="0.25">
      <c r="A4571" s="130">
        <v>6229975000172</v>
      </c>
      <c r="B4571" s="98" t="s">
        <v>11646</v>
      </c>
      <c r="C4571" s="123" t="s">
        <v>1142</v>
      </c>
      <c r="D4571" s="98" t="s">
        <v>13667</v>
      </c>
      <c r="E4571" s="98" t="s">
        <v>13660</v>
      </c>
      <c r="F4571" s="124">
        <v>11</v>
      </c>
      <c r="G4571" s="112">
        <v>40648</v>
      </c>
      <c r="H4571" s="98"/>
      <c r="I4571" s="123" t="str">
        <f t="shared" si="71"/>
        <v/>
      </c>
      <c r="J4571" s="123"/>
      <c r="K4571" s="123"/>
      <c r="L4571" s="123"/>
      <c r="M4571" s="98" t="s">
        <v>14388</v>
      </c>
      <c r="N4571" s="118"/>
    </row>
    <row r="4572" spans="1:14" x14ac:dyDescent="0.25">
      <c r="A4572" s="130">
        <v>10293074000117</v>
      </c>
      <c r="B4572" s="98" t="s">
        <v>11647</v>
      </c>
      <c r="C4572" s="123" t="s">
        <v>2758</v>
      </c>
      <c r="D4572" s="98" t="s">
        <v>13667</v>
      </c>
      <c r="E4572" s="98" t="s">
        <v>13660</v>
      </c>
      <c r="F4572" s="124">
        <v>18</v>
      </c>
      <c r="G4572" s="112">
        <v>43467</v>
      </c>
      <c r="H4572" s="98"/>
      <c r="I4572" s="123" t="str">
        <f t="shared" si="71"/>
        <v/>
      </c>
      <c r="J4572" s="123"/>
      <c r="K4572" s="123"/>
      <c r="L4572" s="123"/>
      <c r="M4572" s="98"/>
      <c r="N4572" s="118"/>
    </row>
    <row r="4573" spans="1:14" x14ac:dyDescent="0.25">
      <c r="A4573" s="130">
        <v>28561041000176</v>
      </c>
      <c r="B4573" s="98" t="s">
        <v>11648</v>
      </c>
      <c r="C4573" s="123" t="s">
        <v>3513</v>
      </c>
      <c r="D4573" s="98" t="s">
        <v>13667</v>
      </c>
      <c r="E4573" s="98" t="s">
        <v>13660</v>
      </c>
      <c r="F4573" s="124">
        <v>17.03</v>
      </c>
      <c r="G4573" s="112">
        <v>42993</v>
      </c>
      <c r="H4573" s="98"/>
      <c r="I4573" s="123" t="str">
        <f t="shared" si="71"/>
        <v/>
      </c>
      <c r="J4573" s="123"/>
      <c r="K4573" s="123"/>
      <c r="L4573" s="123"/>
      <c r="M4573" s="98" t="s">
        <v>15938</v>
      </c>
      <c r="N4573" s="118"/>
    </row>
    <row r="4574" spans="1:14" x14ac:dyDescent="0.25">
      <c r="A4574" s="130">
        <v>2186708000104</v>
      </c>
      <c r="B4574" s="98" t="s">
        <v>11649</v>
      </c>
      <c r="C4574" s="123" t="s">
        <v>901</v>
      </c>
      <c r="D4574" s="98" t="s">
        <v>13667</v>
      </c>
      <c r="E4574" s="98" t="s">
        <v>13660</v>
      </c>
      <c r="F4574" s="124">
        <v>11.28</v>
      </c>
      <c r="G4574" s="112">
        <v>43221</v>
      </c>
      <c r="H4574" s="98"/>
      <c r="I4574" s="123" t="str">
        <f t="shared" si="71"/>
        <v/>
      </c>
      <c r="J4574" s="123"/>
      <c r="K4574" s="123"/>
      <c r="L4574" s="123"/>
      <c r="M4574" s="98" t="s">
        <v>14148</v>
      </c>
      <c r="N4574" s="118"/>
    </row>
    <row r="4575" spans="1:14" x14ac:dyDescent="0.25">
      <c r="A4575" s="130">
        <v>8923989000117</v>
      </c>
      <c r="B4575" s="98" t="s">
        <v>11650</v>
      </c>
      <c r="C4575" s="123" t="s">
        <v>2554</v>
      </c>
      <c r="D4575" s="98" t="s">
        <v>13667</v>
      </c>
      <c r="E4575" s="98" t="s">
        <v>13660</v>
      </c>
      <c r="F4575" s="124">
        <v>17.899999999999999</v>
      </c>
      <c r="G4575" s="112">
        <v>42999</v>
      </c>
      <c r="H4575" s="98"/>
      <c r="I4575" s="123" t="str">
        <f t="shared" si="71"/>
        <v/>
      </c>
      <c r="J4575" s="123"/>
      <c r="K4575" s="123"/>
      <c r="L4575" s="123"/>
      <c r="M4575" s="98" t="s">
        <v>15137</v>
      </c>
      <c r="N4575" s="118"/>
    </row>
    <row r="4576" spans="1:14" x14ac:dyDescent="0.25">
      <c r="A4576" s="130">
        <v>6554356000153</v>
      </c>
      <c r="B4576" s="98" t="s">
        <v>11651</v>
      </c>
      <c r="C4576" s="123" t="s">
        <v>2926</v>
      </c>
      <c r="D4576" s="98" t="s">
        <v>13667</v>
      </c>
      <c r="E4576" s="98" t="s">
        <v>13660</v>
      </c>
      <c r="F4576" s="124">
        <v>11</v>
      </c>
      <c r="G4576" s="112">
        <v>43831</v>
      </c>
      <c r="H4576" s="98"/>
      <c r="I4576" s="123" t="str">
        <f t="shared" si="71"/>
        <v/>
      </c>
      <c r="J4576" s="123"/>
      <c r="K4576" s="123"/>
      <c r="L4576" s="123"/>
      <c r="M4576" s="98"/>
      <c r="N4576" s="118"/>
    </row>
    <row r="4577" spans="1:14" x14ac:dyDescent="0.25">
      <c r="A4577" s="130">
        <v>8002404000126</v>
      </c>
      <c r="B4577" s="98" t="s">
        <v>11652</v>
      </c>
      <c r="C4577" s="123" t="s">
        <v>3601</v>
      </c>
      <c r="D4577" s="98" t="s">
        <v>13667</v>
      </c>
      <c r="E4577" s="98" t="s">
        <v>13660</v>
      </c>
      <c r="F4577" s="124">
        <v>11.13</v>
      </c>
      <c r="G4577" s="112">
        <v>43466</v>
      </c>
      <c r="H4577" s="98"/>
      <c r="I4577" s="123" t="str">
        <f t="shared" si="71"/>
        <v/>
      </c>
      <c r="J4577" s="123"/>
      <c r="K4577" s="123"/>
      <c r="L4577" s="123"/>
      <c r="M4577" s="98"/>
      <c r="N4577" s="118"/>
    </row>
    <row r="4578" spans="1:14" x14ac:dyDescent="0.25">
      <c r="A4578" s="130">
        <v>18187815000197</v>
      </c>
      <c r="B4578" s="98" t="s">
        <v>11653</v>
      </c>
      <c r="C4578" s="123" t="s">
        <v>1356</v>
      </c>
      <c r="D4578" s="98" t="s">
        <v>13667</v>
      </c>
      <c r="E4578" s="98" t="s">
        <v>13660</v>
      </c>
      <c r="F4578" s="124">
        <v>18</v>
      </c>
      <c r="G4578" s="112">
        <v>42480</v>
      </c>
      <c r="H4578" s="98"/>
      <c r="I4578" s="123" t="str">
        <f t="shared" si="71"/>
        <v/>
      </c>
      <c r="J4578" s="123"/>
      <c r="K4578" s="123"/>
      <c r="L4578" s="123"/>
      <c r="M4578" s="98" t="s">
        <v>14508</v>
      </c>
      <c r="N4578" s="118"/>
    </row>
    <row r="4579" spans="1:14" x14ac:dyDescent="0.25">
      <c r="A4579" s="130">
        <v>1612668000152</v>
      </c>
      <c r="B4579" s="98" t="s">
        <v>11654</v>
      </c>
      <c r="C4579" s="123" t="s">
        <v>1142</v>
      </c>
      <c r="D4579" s="98" t="s">
        <v>13667</v>
      </c>
      <c r="E4579" s="98" t="s">
        <v>13660</v>
      </c>
      <c r="F4579" s="124">
        <v>11.05</v>
      </c>
      <c r="G4579" s="112">
        <v>42736</v>
      </c>
      <c r="H4579" s="98"/>
      <c r="I4579" s="123" t="str">
        <f t="shared" si="71"/>
        <v/>
      </c>
      <c r="J4579" s="123"/>
      <c r="K4579" s="123"/>
      <c r="L4579" s="123"/>
      <c r="M4579" s="98" t="s">
        <v>14390</v>
      </c>
      <c r="N4579" s="118"/>
    </row>
    <row r="4580" spans="1:14" x14ac:dyDescent="0.25">
      <c r="A4580" s="130">
        <v>1149624000138</v>
      </c>
      <c r="B4580" s="98" t="s">
        <v>11655</v>
      </c>
      <c r="C4580" s="123" t="s">
        <v>901</v>
      </c>
      <c r="D4580" s="98" t="s">
        <v>13667</v>
      </c>
      <c r="E4580" s="98" t="s">
        <v>13660</v>
      </c>
      <c r="F4580" s="124">
        <v>13.9</v>
      </c>
      <c r="G4580" s="112">
        <v>43770</v>
      </c>
      <c r="H4580" s="98"/>
      <c r="I4580" s="123" t="str">
        <f t="shared" si="71"/>
        <v/>
      </c>
      <c r="J4580" s="123"/>
      <c r="K4580" s="123"/>
      <c r="L4580" s="123"/>
      <c r="M4580" s="98"/>
      <c r="N4580" s="118"/>
    </row>
    <row r="4581" spans="1:14" x14ac:dyDescent="0.25">
      <c r="A4581" s="130">
        <v>52359692000162</v>
      </c>
      <c r="B4581" s="98" t="s">
        <v>11656</v>
      </c>
      <c r="C4581" s="123" t="s">
        <v>4626</v>
      </c>
      <c r="D4581" s="98" t="s">
        <v>13667</v>
      </c>
      <c r="E4581" s="98" t="s">
        <v>13660</v>
      </c>
      <c r="F4581" s="124">
        <v>20.09</v>
      </c>
      <c r="G4581" s="112">
        <v>42948</v>
      </c>
      <c r="H4581" s="98"/>
      <c r="I4581" s="123" t="str">
        <f t="shared" si="71"/>
        <v/>
      </c>
      <c r="J4581" s="123"/>
      <c r="K4581" s="123"/>
      <c r="L4581" s="123"/>
      <c r="M4581" s="98" t="s">
        <v>16711</v>
      </c>
      <c r="N4581" s="118"/>
    </row>
    <row r="4582" spans="1:14" x14ac:dyDescent="0.25">
      <c r="A4582" s="130">
        <v>90873787000199</v>
      </c>
      <c r="B4582" s="98" t="s">
        <v>11657</v>
      </c>
      <c r="C4582" s="123" t="s">
        <v>3812</v>
      </c>
      <c r="D4582" s="98" t="s">
        <v>13667</v>
      </c>
      <c r="E4582" s="98" t="s">
        <v>13660</v>
      </c>
      <c r="F4582" s="124">
        <v>14</v>
      </c>
      <c r="G4582" s="112">
        <v>44136</v>
      </c>
      <c r="H4582" s="98"/>
      <c r="I4582" s="123" t="str">
        <f t="shared" si="71"/>
        <v/>
      </c>
      <c r="J4582" s="123"/>
      <c r="K4582" s="123"/>
      <c r="L4582" s="123"/>
      <c r="M4582" s="98"/>
      <c r="N4582" s="118"/>
    </row>
    <row r="4583" spans="1:14" x14ac:dyDescent="0.25">
      <c r="A4583" s="130">
        <v>41522194000172</v>
      </c>
      <c r="B4583" s="98" t="s">
        <v>11658</v>
      </c>
      <c r="C4583" s="123" t="s">
        <v>2926</v>
      </c>
      <c r="D4583" s="98" t="s">
        <v>13667</v>
      </c>
      <c r="E4583" s="98" t="s">
        <v>13660</v>
      </c>
      <c r="F4583" s="124">
        <v>11</v>
      </c>
      <c r="G4583" s="112">
        <v>43907</v>
      </c>
      <c r="H4583" s="98"/>
      <c r="I4583" s="123" t="str">
        <f t="shared" si="71"/>
        <v/>
      </c>
      <c r="J4583" s="123"/>
      <c r="K4583" s="123"/>
      <c r="L4583" s="123"/>
      <c r="M4583" s="98"/>
      <c r="N4583" s="118"/>
    </row>
    <row r="4584" spans="1:14" x14ac:dyDescent="0.25">
      <c r="A4584" s="130">
        <v>18244368000160</v>
      </c>
      <c r="B4584" s="98" t="s">
        <v>11659</v>
      </c>
      <c r="C4584" s="123" t="s">
        <v>1356</v>
      </c>
      <c r="D4584" s="98" t="s">
        <v>13667</v>
      </c>
      <c r="E4584" s="98" t="s">
        <v>13660</v>
      </c>
      <c r="F4584" s="124">
        <v>14</v>
      </c>
      <c r="G4584" s="112">
        <v>44075</v>
      </c>
      <c r="H4584" s="98"/>
      <c r="I4584" s="123" t="str">
        <f t="shared" si="71"/>
        <v/>
      </c>
      <c r="J4584" s="123"/>
      <c r="K4584" s="123"/>
      <c r="L4584" s="123"/>
      <c r="M4584" s="98"/>
      <c r="N4584" s="118"/>
    </row>
    <row r="4585" spans="1:14" x14ac:dyDescent="0.25">
      <c r="A4585" s="130">
        <v>75771261000104</v>
      </c>
      <c r="B4585" s="98" t="s">
        <v>11660</v>
      </c>
      <c r="C4585" s="123" t="s">
        <v>3143</v>
      </c>
      <c r="D4585" s="98" t="s">
        <v>13667</v>
      </c>
      <c r="E4585" s="98" t="s">
        <v>13660</v>
      </c>
      <c r="F4585" s="124">
        <v>22</v>
      </c>
      <c r="G4585" s="112">
        <v>42872</v>
      </c>
      <c r="H4585" s="98"/>
      <c r="I4585" s="123" t="str">
        <f t="shared" si="71"/>
        <v/>
      </c>
      <c r="J4585" s="123"/>
      <c r="K4585" s="123"/>
      <c r="L4585" s="123"/>
      <c r="M4585" s="98"/>
      <c r="N4585" s="118"/>
    </row>
    <row r="4586" spans="1:14" x14ac:dyDescent="0.25">
      <c r="A4586" s="130">
        <v>24857096000177</v>
      </c>
      <c r="B4586" s="98" t="s">
        <v>11661</v>
      </c>
      <c r="C4586" s="123" t="s">
        <v>901</v>
      </c>
      <c r="D4586" s="98" t="s">
        <v>13667</v>
      </c>
      <c r="E4586" s="98" t="s">
        <v>13660</v>
      </c>
      <c r="F4586" s="124">
        <v>15.4</v>
      </c>
      <c r="G4586" s="112">
        <v>41292</v>
      </c>
      <c r="H4586" s="98"/>
      <c r="I4586" s="123" t="str">
        <f t="shared" si="71"/>
        <v/>
      </c>
      <c r="J4586" s="123"/>
      <c r="K4586" s="123"/>
      <c r="L4586" s="123"/>
      <c r="M4586" s="98" t="s">
        <v>14150</v>
      </c>
      <c r="N4586" s="118"/>
    </row>
    <row r="4587" spans="1:14" x14ac:dyDescent="0.25">
      <c r="A4587" s="130">
        <v>16245375000151</v>
      </c>
      <c r="B4587" s="98" t="s">
        <v>11662</v>
      </c>
      <c r="C4587" s="123" t="s">
        <v>215</v>
      </c>
      <c r="D4587" s="98" t="s">
        <v>13667</v>
      </c>
      <c r="E4587" s="98" t="s">
        <v>13660</v>
      </c>
      <c r="F4587" s="124">
        <v>11</v>
      </c>
      <c r="G4587" s="112">
        <v>43215</v>
      </c>
      <c r="H4587" s="98"/>
      <c r="I4587" s="123" t="str">
        <f t="shared" si="71"/>
        <v/>
      </c>
      <c r="J4587" s="123"/>
      <c r="K4587" s="123"/>
      <c r="L4587" s="123"/>
      <c r="M4587" s="98" t="s">
        <v>13869</v>
      </c>
      <c r="N4587" s="118"/>
    </row>
    <row r="4588" spans="1:14" x14ac:dyDescent="0.25">
      <c r="A4588" s="130">
        <v>3073673000160</v>
      </c>
      <c r="B4588" s="98" t="s">
        <v>11663</v>
      </c>
      <c r="C4588" s="123" t="s">
        <v>2197</v>
      </c>
      <c r="D4588" s="98" t="s">
        <v>13667</v>
      </c>
      <c r="E4588" s="98" t="s">
        <v>13660</v>
      </c>
      <c r="F4588" s="124">
        <v>17.87</v>
      </c>
      <c r="G4588" s="112">
        <v>43647</v>
      </c>
      <c r="H4588" s="98"/>
      <c r="I4588" s="123" t="str">
        <f t="shared" si="71"/>
        <v/>
      </c>
      <c r="J4588" s="123"/>
      <c r="K4588" s="123"/>
      <c r="L4588" s="123"/>
      <c r="M4588" s="98"/>
      <c r="N4588" s="118"/>
    </row>
    <row r="4589" spans="1:14" x14ac:dyDescent="0.25">
      <c r="A4589" s="130">
        <v>10121515000101</v>
      </c>
      <c r="B4589" s="98" t="s">
        <v>11664</v>
      </c>
      <c r="C4589" s="123" t="s">
        <v>2758</v>
      </c>
      <c r="D4589" s="98" t="s">
        <v>13667</v>
      </c>
      <c r="E4589" s="98" t="s">
        <v>13660</v>
      </c>
      <c r="F4589" s="124">
        <v>16.13</v>
      </c>
      <c r="G4589" s="112">
        <v>41275</v>
      </c>
      <c r="H4589" s="98"/>
      <c r="I4589" s="123" t="str">
        <f t="shared" si="71"/>
        <v/>
      </c>
      <c r="J4589" s="123"/>
      <c r="K4589" s="123"/>
      <c r="L4589" s="123"/>
      <c r="M4589" s="98"/>
      <c r="N4589" s="118"/>
    </row>
    <row r="4590" spans="1:14" x14ac:dyDescent="0.25">
      <c r="A4590" s="130">
        <v>8924037000118</v>
      </c>
      <c r="B4590" s="98" t="s">
        <v>11665</v>
      </c>
      <c r="C4590" s="123" t="s">
        <v>2554</v>
      </c>
      <c r="D4590" s="98" t="s">
        <v>13667</v>
      </c>
      <c r="E4590" s="98" t="s">
        <v>13660</v>
      </c>
      <c r="F4590" s="124">
        <v>20.55</v>
      </c>
      <c r="G4590" s="112">
        <v>40288</v>
      </c>
      <c r="H4590" s="98"/>
      <c r="I4590" s="123" t="str">
        <f t="shared" si="71"/>
        <v/>
      </c>
      <c r="J4590" s="123"/>
      <c r="K4590" s="123"/>
      <c r="L4590" s="123"/>
      <c r="M4590" s="98" t="s">
        <v>15141</v>
      </c>
      <c r="N4590" s="118"/>
    </row>
    <row r="4591" spans="1:14" x14ac:dyDescent="0.25">
      <c r="A4591" s="130">
        <v>1634272000106</v>
      </c>
      <c r="B4591" s="98" t="s">
        <v>11666</v>
      </c>
      <c r="C4591" s="123" t="s">
        <v>901</v>
      </c>
      <c r="D4591" s="98" t="s">
        <v>13667</v>
      </c>
      <c r="E4591" s="98" t="s">
        <v>13660</v>
      </c>
      <c r="F4591" s="124">
        <v>11.82</v>
      </c>
      <c r="G4591" s="112">
        <v>41640</v>
      </c>
      <c r="H4591" s="98"/>
      <c r="I4591" s="123" t="str">
        <f t="shared" si="71"/>
        <v/>
      </c>
      <c r="J4591" s="123"/>
      <c r="K4591" s="123"/>
      <c r="L4591" s="123"/>
      <c r="M4591" s="98" t="s">
        <v>14153</v>
      </c>
      <c r="N4591" s="118"/>
    </row>
    <row r="4592" spans="1:14" x14ac:dyDescent="0.25">
      <c r="A4592" s="130">
        <v>92454818000100</v>
      </c>
      <c r="B4592" s="98" t="s">
        <v>11667</v>
      </c>
      <c r="C4592" s="123" t="s">
        <v>3812</v>
      </c>
      <c r="D4592" s="98" t="s">
        <v>13667</v>
      </c>
      <c r="E4592" s="98" t="s">
        <v>13660</v>
      </c>
      <c r="F4592" s="124">
        <v>12.65</v>
      </c>
      <c r="G4592" s="112">
        <v>43101</v>
      </c>
      <c r="H4592" s="98"/>
      <c r="I4592" s="123" t="str">
        <f t="shared" si="71"/>
        <v/>
      </c>
      <c r="J4592" s="123"/>
      <c r="K4592" s="123"/>
      <c r="L4592" s="123"/>
      <c r="M4592" s="98" t="s">
        <v>16216</v>
      </c>
      <c r="N4592" s="118"/>
    </row>
    <row r="4593" spans="1:14" x14ac:dyDescent="0.25">
      <c r="A4593" s="130">
        <v>1612566000137</v>
      </c>
      <c r="B4593" s="98" t="s">
        <v>11668</v>
      </c>
      <c r="C4593" s="123" t="s">
        <v>2926</v>
      </c>
      <c r="D4593" s="98" t="s">
        <v>13667</v>
      </c>
      <c r="E4593" s="98" t="s">
        <v>13660</v>
      </c>
      <c r="F4593" s="124">
        <v>11</v>
      </c>
      <c r="G4593" s="112">
        <v>43466</v>
      </c>
      <c r="H4593" s="98"/>
      <c r="I4593" s="123" t="str">
        <f t="shared" si="71"/>
        <v/>
      </c>
      <c r="J4593" s="123"/>
      <c r="K4593" s="123"/>
      <c r="L4593" s="123"/>
      <c r="M4593" s="98" t="s">
        <v>15563</v>
      </c>
      <c r="N4593" s="118"/>
    </row>
    <row r="4594" spans="1:14" x14ac:dyDescent="0.25">
      <c r="A4594" s="130">
        <v>4477568000159</v>
      </c>
      <c r="B4594" s="98" t="s">
        <v>11669</v>
      </c>
      <c r="C4594" s="123" t="s">
        <v>133</v>
      </c>
      <c r="D4594" s="98" t="s">
        <v>13667</v>
      </c>
      <c r="E4594" s="98" t="s">
        <v>13660</v>
      </c>
      <c r="F4594" s="124">
        <v>11</v>
      </c>
      <c r="G4594" s="112">
        <v>41717</v>
      </c>
      <c r="H4594" s="98"/>
      <c r="I4594" s="123" t="str">
        <f t="shared" si="71"/>
        <v/>
      </c>
      <c r="J4594" s="123"/>
      <c r="K4594" s="123"/>
      <c r="L4594" s="123"/>
      <c r="M4594" s="98" t="s">
        <v>13820</v>
      </c>
      <c r="N4594" s="118"/>
    </row>
    <row r="4595" spans="1:14" x14ac:dyDescent="0.25">
      <c r="A4595" s="130">
        <v>87613014000169</v>
      </c>
      <c r="B4595" s="98" t="s">
        <v>11670</v>
      </c>
      <c r="C4595" s="123" t="s">
        <v>3812</v>
      </c>
      <c r="D4595" s="98" t="s">
        <v>13667</v>
      </c>
      <c r="E4595" s="98" t="s">
        <v>13660</v>
      </c>
      <c r="F4595" s="124">
        <v>14.6</v>
      </c>
      <c r="G4595" s="112">
        <v>40485</v>
      </c>
      <c r="H4595" s="98"/>
      <c r="I4595" s="123" t="str">
        <f t="shared" si="71"/>
        <v/>
      </c>
      <c r="J4595" s="123"/>
      <c r="K4595" s="123"/>
      <c r="L4595" s="123"/>
      <c r="M4595" s="98" t="s">
        <v>16217</v>
      </c>
      <c r="N4595" s="118"/>
    </row>
    <row r="4596" spans="1:14" x14ac:dyDescent="0.25">
      <c r="A4596" s="130">
        <v>46634101000115</v>
      </c>
      <c r="B4596" s="98" t="s">
        <v>11671</v>
      </c>
      <c r="C4596" s="123" t="s">
        <v>4626</v>
      </c>
      <c r="D4596" s="98" t="s">
        <v>13667</v>
      </c>
      <c r="E4596" s="98" t="s">
        <v>13660</v>
      </c>
      <c r="F4596" s="124">
        <v>17.2</v>
      </c>
      <c r="G4596" s="112">
        <v>43951</v>
      </c>
      <c r="H4596" s="98"/>
      <c r="I4596" s="123" t="str">
        <f t="shared" si="71"/>
        <v/>
      </c>
      <c r="J4596" s="123"/>
      <c r="K4596" s="123"/>
      <c r="L4596" s="123"/>
      <c r="M4596" s="98"/>
      <c r="N4596" s="118"/>
    </row>
    <row r="4597" spans="1:14" x14ac:dyDescent="0.25">
      <c r="A4597" s="130">
        <v>12332995000177</v>
      </c>
      <c r="B4597" s="98" t="s">
        <v>11672</v>
      </c>
      <c r="C4597" s="123" t="s">
        <v>29</v>
      </c>
      <c r="D4597" s="98" t="s">
        <v>13667</v>
      </c>
      <c r="E4597" s="98" t="s">
        <v>13660</v>
      </c>
      <c r="F4597" s="124">
        <v>9.34</v>
      </c>
      <c r="G4597" s="112">
        <v>41275</v>
      </c>
      <c r="H4597" s="98"/>
      <c r="I4597" s="123" t="str">
        <f t="shared" si="71"/>
        <v/>
      </c>
      <c r="J4597" s="123"/>
      <c r="K4597" s="123"/>
      <c r="L4597" s="123"/>
      <c r="M4597" s="98" t="s">
        <v>13692</v>
      </c>
      <c r="N4597" s="118"/>
    </row>
    <row r="4598" spans="1:14" x14ac:dyDescent="0.25">
      <c r="A4598" s="130">
        <v>41522236000175</v>
      </c>
      <c r="B4598" s="98" t="s">
        <v>11673</v>
      </c>
      <c r="C4598" s="123" t="s">
        <v>2926</v>
      </c>
      <c r="D4598" s="98" t="s">
        <v>13667</v>
      </c>
      <c r="E4598" s="98" t="s">
        <v>13660</v>
      </c>
      <c r="F4598" s="124">
        <v>11</v>
      </c>
      <c r="G4598" s="112">
        <v>42173</v>
      </c>
      <c r="H4598" s="98"/>
      <c r="I4598" s="123" t="str">
        <f t="shared" si="71"/>
        <v/>
      </c>
      <c r="J4598" s="123"/>
      <c r="K4598" s="123"/>
      <c r="L4598" s="123"/>
      <c r="M4598" s="98" t="s">
        <v>15567</v>
      </c>
      <c r="N4598" s="118"/>
    </row>
    <row r="4599" spans="1:14" x14ac:dyDescent="0.25">
      <c r="A4599" s="130">
        <v>18017442000106</v>
      </c>
      <c r="B4599" s="98" t="s">
        <v>11674</v>
      </c>
      <c r="C4599" s="123" t="s">
        <v>1356</v>
      </c>
      <c r="D4599" s="98" t="s">
        <v>13667</v>
      </c>
      <c r="E4599" s="98" t="s">
        <v>13660</v>
      </c>
      <c r="F4599" s="124">
        <v>14.3</v>
      </c>
      <c r="G4599" s="112">
        <v>42185</v>
      </c>
      <c r="H4599" s="98"/>
      <c r="I4599" s="123" t="str">
        <f t="shared" si="71"/>
        <v/>
      </c>
      <c r="J4599" s="123"/>
      <c r="K4599" s="123"/>
      <c r="L4599" s="123"/>
      <c r="M4599" s="98" t="s">
        <v>14511</v>
      </c>
      <c r="N4599" s="118"/>
    </row>
    <row r="4600" spans="1:14" x14ac:dyDescent="0.25">
      <c r="A4600" s="130">
        <v>18025890000151</v>
      </c>
      <c r="B4600" s="98" t="s">
        <v>11675</v>
      </c>
      <c r="C4600" s="123" t="s">
        <v>1356</v>
      </c>
      <c r="D4600" s="98" t="s">
        <v>13667</v>
      </c>
      <c r="E4600" s="98" t="s">
        <v>13660</v>
      </c>
      <c r="F4600" s="124">
        <v>14</v>
      </c>
      <c r="G4600" s="112">
        <v>43891</v>
      </c>
      <c r="H4600" s="98"/>
      <c r="I4600" s="123" t="str">
        <f t="shared" si="71"/>
        <v/>
      </c>
      <c r="J4600" s="123"/>
      <c r="K4600" s="123"/>
      <c r="L4600" s="123"/>
      <c r="M4600" s="98"/>
      <c r="N4600" s="118"/>
    </row>
    <row r="4601" spans="1:14" x14ac:dyDescent="0.25">
      <c r="A4601" s="130">
        <v>10131076000100</v>
      </c>
      <c r="B4601" s="98" t="s">
        <v>11676</v>
      </c>
      <c r="C4601" s="123" t="s">
        <v>2758</v>
      </c>
      <c r="D4601" s="98" t="s">
        <v>13667</v>
      </c>
      <c r="E4601" s="98" t="s">
        <v>13660</v>
      </c>
      <c r="F4601" s="124">
        <v>18.989999999999998</v>
      </c>
      <c r="G4601" s="112">
        <v>44005</v>
      </c>
      <c r="H4601" s="98"/>
      <c r="I4601" s="123" t="str">
        <f t="shared" si="71"/>
        <v/>
      </c>
      <c r="J4601" s="123"/>
      <c r="K4601" s="123"/>
      <c r="L4601" s="123"/>
      <c r="M4601" s="98"/>
      <c r="N4601" s="118"/>
    </row>
    <row r="4602" spans="1:14" x14ac:dyDescent="0.25">
      <c r="A4602" s="130">
        <v>11358173000100</v>
      </c>
      <c r="B4602" s="98" t="s">
        <v>11677</v>
      </c>
      <c r="C4602" s="123" t="s">
        <v>2758</v>
      </c>
      <c r="D4602" s="98" t="s">
        <v>13667</v>
      </c>
      <c r="E4602" s="98" t="s">
        <v>13660</v>
      </c>
      <c r="F4602" s="124">
        <v>12.07</v>
      </c>
      <c r="G4602" s="112">
        <v>43101</v>
      </c>
      <c r="H4602" s="98"/>
      <c r="I4602" s="123" t="str">
        <f t="shared" si="71"/>
        <v/>
      </c>
      <c r="J4602" s="123"/>
      <c r="K4602" s="123"/>
      <c r="L4602" s="123"/>
      <c r="M4602" s="98" t="s">
        <v>15275</v>
      </c>
      <c r="N4602" s="118"/>
    </row>
    <row r="4603" spans="1:14" x14ac:dyDescent="0.25">
      <c r="A4603" s="130">
        <v>10091528000177</v>
      </c>
      <c r="B4603" s="98" t="s">
        <v>11678</v>
      </c>
      <c r="C4603" s="123" t="s">
        <v>2758</v>
      </c>
      <c r="D4603" s="98" t="s">
        <v>13667</v>
      </c>
      <c r="E4603" s="98" t="s">
        <v>13660</v>
      </c>
      <c r="F4603" s="124">
        <v>14</v>
      </c>
      <c r="G4603" s="112">
        <v>39333</v>
      </c>
      <c r="H4603" s="98"/>
      <c r="I4603" s="123" t="str">
        <f t="shared" si="71"/>
        <v/>
      </c>
      <c r="J4603" s="123"/>
      <c r="K4603" s="123"/>
      <c r="L4603" s="123"/>
      <c r="M4603" s="98" t="s">
        <v>15283</v>
      </c>
      <c r="N4603" s="118"/>
    </row>
    <row r="4604" spans="1:14" x14ac:dyDescent="0.25">
      <c r="A4604" s="130">
        <v>8767154000115</v>
      </c>
      <c r="B4604" s="98" t="s">
        <v>11679</v>
      </c>
      <c r="C4604" s="123" t="s">
        <v>2554</v>
      </c>
      <c r="D4604" s="98" t="s">
        <v>13667</v>
      </c>
      <c r="E4604" s="98" t="s">
        <v>13660</v>
      </c>
      <c r="F4604" s="124">
        <v>14.62</v>
      </c>
      <c r="G4604" s="112">
        <v>43831</v>
      </c>
      <c r="H4604" s="98"/>
      <c r="I4604" s="123" t="str">
        <f t="shared" si="71"/>
        <v/>
      </c>
      <c r="J4604" s="123"/>
      <c r="K4604" s="123"/>
      <c r="L4604" s="123"/>
      <c r="M4604" s="98"/>
      <c r="N4604" s="118"/>
    </row>
    <row r="4605" spans="1:14" x14ac:dyDescent="0.25">
      <c r="A4605" s="130">
        <v>4876389000194</v>
      </c>
      <c r="B4605" s="98" t="s">
        <v>11680</v>
      </c>
      <c r="C4605" s="123" t="s">
        <v>2413</v>
      </c>
      <c r="D4605" s="98" t="s">
        <v>13667</v>
      </c>
      <c r="E4605" s="98" t="s">
        <v>13660</v>
      </c>
      <c r="F4605" s="124">
        <v>12.92</v>
      </c>
      <c r="G4605" s="112">
        <v>40899</v>
      </c>
      <c r="H4605" s="98"/>
      <c r="I4605" s="123" t="str">
        <f t="shared" si="71"/>
        <v/>
      </c>
      <c r="J4605" s="123"/>
      <c r="K4605" s="123"/>
      <c r="L4605" s="123"/>
      <c r="M4605" s="98" t="s">
        <v>15072</v>
      </c>
      <c r="N4605" s="118"/>
    </row>
    <row r="4606" spans="1:14" x14ac:dyDescent="0.25">
      <c r="A4606" s="130">
        <v>91693309000160</v>
      </c>
      <c r="B4606" s="98" t="s">
        <v>11681</v>
      </c>
      <c r="C4606" s="123" t="s">
        <v>3812</v>
      </c>
      <c r="D4606" s="98" t="s">
        <v>13667</v>
      </c>
      <c r="E4606" s="98" t="s">
        <v>13660</v>
      </c>
      <c r="F4606" s="124">
        <v>14</v>
      </c>
      <c r="G4606" s="112">
        <v>44044</v>
      </c>
      <c r="H4606" s="98"/>
      <c r="I4606" s="123" t="str">
        <f t="shared" si="71"/>
        <v/>
      </c>
      <c r="J4606" s="123"/>
      <c r="K4606" s="123"/>
      <c r="L4606" s="123"/>
      <c r="M4606" s="98"/>
      <c r="N4606" s="118"/>
    </row>
    <row r="4607" spans="1:14" x14ac:dyDescent="0.25">
      <c r="A4607" s="130">
        <v>45301652000102</v>
      </c>
      <c r="B4607" s="98" t="s">
        <v>11682</v>
      </c>
      <c r="C4607" s="123" t="s">
        <v>4626</v>
      </c>
      <c r="D4607" s="98" t="s">
        <v>13667</v>
      </c>
      <c r="E4607" s="98" t="s">
        <v>13660</v>
      </c>
      <c r="F4607" s="124">
        <v>18</v>
      </c>
      <c r="G4607" s="112">
        <v>43504</v>
      </c>
      <c r="H4607" s="98"/>
      <c r="I4607" s="123" t="str">
        <f t="shared" si="71"/>
        <v/>
      </c>
      <c r="J4607" s="123"/>
      <c r="K4607" s="123"/>
      <c r="L4607" s="123"/>
      <c r="M4607" s="98"/>
      <c r="N4607" s="118"/>
    </row>
    <row r="4608" spans="1:14" x14ac:dyDescent="0.25">
      <c r="A4608" s="130" t="s">
        <v>17073</v>
      </c>
      <c r="B4608" s="98" t="s">
        <v>17069</v>
      </c>
      <c r="C4608" s="123" t="s">
        <v>215</v>
      </c>
      <c r="D4608" s="98" t="s">
        <v>13667</v>
      </c>
      <c r="E4608" s="98" t="s">
        <v>13660</v>
      </c>
      <c r="F4608" s="124"/>
      <c r="G4608" s="112"/>
      <c r="H4608" s="98"/>
      <c r="I4608" s="123" t="str">
        <f t="shared" si="71"/>
        <v/>
      </c>
      <c r="J4608" s="123"/>
      <c r="K4608" s="123"/>
      <c r="L4608" s="123"/>
      <c r="M4608" s="98"/>
      <c r="N4608" s="118"/>
    </row>
    <row r="4609" spans="1:14" x14ac:dyDescent="0.25">
      <c r="A4609" s="130">
        <v>83102343000194</v>
      </c>
      <c r="B4609" s="98" t="s">
        <v>11683</v>
      </c>
      <c r="C4609" s="123" t="s">
        <v>4289</v>
      </c>
      <c r="D4609" s="98" t="s">
        <v>13667</v>
      </c>
      <c r="E4609" s="98" t="s">
        <v>13660</v>
      </c>
      <c r="F4609" s="124">
        <v>11.32</v>
      </c>
      <c r="G4609" s="112">
        <v>43344</v>
      </c>
      <c r="H4609" s="98"/>
      <c r="I4609" s="123" t="str">
        <f t="shared" si="71"/>
        <v/>
      </c>
      <c r="J4609" s="123"/>
      <c r="K4609" s="123"/>
      <c r="L4609" s="123"/>
      <c r="M4609" s="98" t="s">
        <v>16591</v>
      </c>
      <c r="N4609" s="118"/>
    </row>
    <row r="4610" spans="1:14" x14ac:dyDescent="0.25">
      <c r="A4610" s="130">
        <v>10165165000177</v>
      </c>
      <c r="B4610" s="98" t="s">
        <v>11684</v>
      </c>
      <c r="C4610" s="123" t="s">
        <v>2758</v>
      </c>
      <c r="D4610" s="98" t="s">
        <v>13667</v>
      </c>
      <c r="E4610" s="98" t="s">
        <v>13660</v>
      </c>
      <c r="F4610" s="124">
        <v>14.83</v>
      </c>
      <c r="G4610" s="112">
        <v>40535</v>
      </c>
      <c r="H4610" s="98"/>
      <c r="I4610" s="123" t="str">
        <f t="shared" si="71"/>
        <v/>
      </c>
      <c r="J4610" s="123"/>
      <c r="K4610" s="123"/>
      <c r="L4610" s="123"/>
      <c r="M4610" s="98" t="s">
        <v>15146</v>
      </c>
      <c r="N4610" s="118"/>
    </row>
    <row r="4611" spans="1:14" x14ac:dyDescent="0.25">
      <c r="A4611" s="130">
        <v>10105963000103</v>
      </c>
      <c r="B4611" s="98" t="s">
        <v>11685</v>
      </c>
      <c r="C4611" s="123" t="s">
        <v>2758</v>
      </c>
      <c r="D4611" s="98" t="s">
        <v>13667</v>
      </c>
      <c r="E4611" s="98" t="s">
        <v>13660</v>
      </c>
      <c r="F4611" s="124">
        <v>13.21</v>
      </c>
      <c r="G4611" s="112">
        <v>38862</v>
      </c>
      <c r="H4611" s="98"/>
      <c r="I4611" s="123" t="str">
        <f t="shared" ref="I4611:I4674" si="72">IFERROR(IF(OR(E4611="Ativos", E4611="Aposentados",E4611="Pensionistas"),IF(F4611&gt;=14,"SIM","NÃO"),""),"")</f>
        <v/>
      </c>
      <c r="J4611" s="123"/>
      <c r="K4611" s="123"/>
      <c r="L4611" s="123"/>
      <c r="M4611" s="98" t="s">
        <v>15287</v>
      </c>
      <c r="N4611" s="118"/>
    </row>
    <row r="4612" spans="1:14" x14ac:dyDescent="0.25">
      <c r="A4612" s="130">
        <v>46634382000106</v>
      </c>
      <c r="B4612" s="98" t="s">
        <v>11686</v>
      </c>
      <c r="C4612" s="123" t="s">
        <v>4626</v>
      </c>
      <c r="D4612" s="98" t="s">
        <v>13667</v>
      </c>
      <c r="E4612" s="98" t="s">
        <v>13660</v>
      </c>
      <c r="F4612" s="124">
        <v>13.53</v>
      </c>
      <c r="G4612" s="112">
        <v>43656</v>
      </c>
      <c r="H4612" s="98"/>
      <c r="I4612" s="123" t="str">
        <f t="shared" si="72"/>
        <v/>
      </c>
      <c r="J4612" s="123"/>
      <c r="K4612" s="123"/>
      <c r="L4612" s="123"/>
      <c r="M4612" s="98"/>
      <c r="N4612" s="118"/>
    </row>
    <row r="4613" spans="1:14" x14ac:dyDescent="0.25">
      <c r="A4613" s="130">
        <v>44435121000131</v>
      </c>
      <c r="B4613" s="98" t="s">
        <v>11687</v>
      </c>
      <c r="C4613" s="123" t="s">
        <v>4626</v>
      </c>
      <c r="D4613" s="98" t="s">
        <v>13667</v>
      </c>
      <c r="E4613" s="98" t="s">
        <v>13660</v>
      </c>
      <c r="F4613" s="124">
        <v>14.21</v>
      </c>
      <c r="G4613" s="112">
        <v>43466</v>
      </c>
      <c r="H4613" s="98"/>
      <c r="I4613" s="123" t="str">
        <f t="shared" si="72"/>
        <v/>
      </c>
      <c r="J4613" s="123"/>
      <c r="K4613" s="123"/>
      <c r="L4613" s="123"/>
      <c r="M4613" s="98"/>
      <c r="N4613" s="118"/>
    </row>
    <row r="4614" spans="1:14" x14ac:dyDescent="0.25">
      <c r="A4614" s="130">
        <v>1345909000144</v>
      </c>
      <c r="B4614" s="98" t="s">
        <v>11688</v>
      </c>
      <c r="C4614" s="123" t="s">
        <v>901</v>
      </c>
      <c r="D4614" s="98" t="s">
        <v>13667</v>
      </c>
      <c r="E4614" s="98" t="s">
        <v>13660</v>
      </c>
      <c r="F4614" s="124">
        <v>15.8</v>
      </c>
      <c r="G4614" s="112">
        <v>43045</v>
      </c>
      <c r="H4614" s="98"/>
      <c r="I4614" s="123" t="str">
        <f t="shared" si="72"/>
        <v/>
      </c>
      <c r="J4614" s="123"/>
      <c r="K4614" s="123"/>
      <c r="L4614" s="123"/>
      <c r="M4614" s="98" t="s">
        <v>14155</v>
      </c>
      <c r="N4614" s="118"/>
    </row>
    <row r="4615" spans="1:14" x14ac:dyDescent="0.25">
      <c r="A4615" s="130">
        <v>6554455000135</v>
      </c>
      <c r="B4615" s="98" t="s">
        <v>11690</v>
      </c>
      <c r="C4615" s="123" t="s">
        <v>2926</v>
      </c>
      <c r="D4615" s="98" t="s">
        <v>13667</v>
      </c>
      <c r="E4615" s="98" t="s">
        <v>13660</v>
      </c>
      <c r="F4615" s="124">
        <v>11</v>
      </c>
      <c r="G4615" s="112">
        <v>43546</v>
      </c>
      <c r="H4615" s="98"/>
      <c r="I4615" s="123" t="str">
        <f t="shared" si="72"/>
        <v/>
      </c>
      <c r="J4615" s="123"/>
      <c r="K4615" s="123"/>
      <c r="L4615" s="123"/>
      <c r="M4615" s="98"/>
      <c r="N4615" s="118"/>
    </row>
    <row r="4616" spans="1:14" x14ac:dyDescent="0.25">
      <c r="A4616" s="130">
        <v>1612525000140</v>
      </c>
      <c r="B4616" s="98" t="s">
        <v>11691</v>
      </c>
      <c r="C4616" s="123" t="s">
        <v>1142</v>
      </c>
      <c r="D4616" s="98" t="s">
        <v>13667</v>
      </c>
      <c r="E4616" s="98" t="s">
        <v>13660</v>
      </c>
      <c r="F4616" s="124">
        <v>11.83</v>
      </c>
      <c r="G4616" s="112">
        <v>42370</v>
      </c>
      <c r="H4616" s="98"/>
      <c r="I4616" s="123" t="str">
        <f t="shared" si="72"/>
        <v/>
      </c>
      <c r="J4616" s="123"/>
      <c r="K4616" s="123"/>
      <c r="L4616" s="123"/>
      <c r="M4616" s="98" t="s">
        <v>14393</v>
      </c>
      <c r="N4616" s="118"/>
    </row>
    <row r="4617" spans="1:14" x14ac:dyDescent="0.25">
      <c r="A4617" s="130">
        <v>24856569000111</v>
      </c>
      <c r="B4617" s="98" t="s">
        <v>11692</v>
      </c>
      <c r="C4617" s="123" t="s">
        <v>901</v>
      </c>
      <c r="D4617" s="98" t="s">
        <v>13667</v>
      </c>
      <c r="E4617" s="98" t="s">
        <v>13660</v>
      </c>
      <c r="F4617" s="124">
        <v>13.4</v>
      </c>
      <c r="G4617" s="112">
        <v>43101</v>
      </c>
      <c r="H4617" s="98"/>
      <c r="I4617" s="123" t="str">
        <f t="shared" si="72"/>
        <v/>
      </c>
      <c r="J4617" s="123"/>
      <c r="K4617" s="123"/>
      <c r="L4617" s="123"/>
      <c r="M4617" s="98" t="s">
        <v>14161</v>
      </c>
      <c r="N4617" s="118"/>
    </row>
    <row r="4618" spans="1:14" x14ac:dyDescent="0.25">
      <c r="A4618" s="130">
        <v>18125146000129</v>
      </c>
      <c r="B4618" s="98" t="s">
        <v>11693</v>
      </c>
      <c r="C4618" s="123" t="s">
        <v>1356</v>
      </c>
      <c r="D4618" s="98" t="s">
        <v>13667</v>
      </c>
      <c r="E4618" s="98" t="s">
        <v>13660</v>
      </c>
      <c r="F4618" s="124">
        <v>14.33</v>
      </c>
      <c r="G4618" s="112">
        <v>43734</v>
      </c>
      <c r="H4618" s="98"/>
      <c r="I4618" s="123" t="str">
        <f t="shared" si="72"/>
        <v/>
      </c>
      <c r="J4618" s="123"/>
      <c r="K4618" s="123"/>
      <c r="L4618" s="123"/>
      <c r="M4618" s="98"/>
      <c r="N4618" s="118"/>
    </row>
    <row r="4619" spans="1:14" x14ac:dyDescent="0.25">
      <c r="A4619" s="130">
        <v>1266058000144</v>
      </c>
      <c r="B4619" s="98" t="s">
        <v>11694</v>
      </c>
      <c r="C4619" s="123" t="s">
        <v>3747</v>
      </c>
      <c r="D4619" s="98" t="s">
        <v>13667</v>
      </c>
      <c r="E4619" s="98" t="s">
        <v>13660</v>
      </c>
      <c r="F4619" s="124">
        <v>12.3</v>
      </c>
      <c r="G4619" s="112">
        <v>42552</v>
      </c>
      <c r="H4619" s="98"/>
      <c r="I4619" s="123" t="str">
        <f t="shared" si="72"/>
        <v/>
      </c>
      <c r="J4619" s="123"/>
      <c r="K4619" s="123"/>
      <c r="L4619" s="123"/>
      <c r="M4619" s="98" t="s">
        <v>16138</v>
      </c>
      <c r="N4619" s="118"/>
    </row>
    <row r="4620" spans="1:14" x14ac:dyDescent="0.25">
      <c r="A4620" s="130">
        <v>18279067000172</v>
      </c>
      <c r="B4620" s="98" t="s">
        <v>11695</v>
      </c>
      <c r="C4620" s="123" t="s">
        <v>1356</v>
      </c>
      <c r="D4620" s="98" t="s">
        <v>13667</v>
      </c>
      <c r="E4620" s="98" t="s">
        <v>13660</v>
      </c>
      <c r="F4620" s="124">
        <v>13.34</v>
      </c>
      <c r="G4620" s="112">
        <v>41821</v>
      </c>
      <c r="H4620" s="98"/>
      <c r="I4620" s="123" t="str">
        <f t="shared" si="72"/>
        <v/>
      </c>
      <c r="J4620" s="123"/>
      <c r="K4620" s="123"/>
      <c r="L4620" s="123"/>
      <c r="M4620" s="98" t="s">
        <v>14514</v>
      </c>
      <c r="N4620" s="118"/>
    </row>
    <row r="4621" spans="1:14" x14ac:dyDescent="0.25">
      <c r="A4621" s="130">
        <v>4628046000100</v>
      </c>
      <c r="B4621" s="98" t="s">
        <v>11696</v>
      </c>
      <c r="C4621" s="123" t="s">
        <v>133</v>
      </c>
      <c r="D4621" s="98" t="s">
        <v>13667</v>
      </c>
      <c r="E4621" s="98" t="s">
        <v>13660</v>
      </c>
      <c r="F4621" s="124">
        <v>11</v>
      </c>
      <c r="G4621" s="112">
        <v>39987</v>
      </c>
      <c r="H4621" s="98"/>
      <c r="I4621" s="123" t="str">
        <f t="shared" si="72"/>
        <v/>
      </c>
      <c r="J4621" s="123"/>
      <c r="K4621" s="123"/>
      <c r="L4621" s="123"/>
      <c r="M4621" s="98" t="s">
        <v>13821</v>
      </c>
      <c r="N4621" s="118"/>
    </row>
    <row r="4622" spans="1:14" x14ac:dyDescent="0.25">
      <c r="A4622" s="130">
        <v>8865644000154</v>
      </c>
      <c r="B4622" s="98" t="s">
        <v>11697</v>
      </c>
      <c r="C4622" s="123" t="s">
        <v>2554</v>
      </c>
      <c r="D4622" s="98" t="s">
        <v>13667</v>
      </c>
      <c r="E4622" s="98" t="s">
        <v>13660</v>
      </c>
      <c r="F4622" s="124">
        <v>18.86</v>
      </c>
      <c r="G4622" s="112">
        <v>43503</v>
      </c>
      <c r="H4622" s="98"/>
      <c r="I4622" s="123" t="str">
        <f t="shared" si="72"/>
        <v/>
      </c>
      <c r="J4622" s="123"/>
      <c r="K4622" s="123"/>
      <c r="L4622" s="123"/>
      <c r="M4622" s="98" t="s">
        <v>15149</v>
      </c>
      <c r="N4622" s="118"/>
    </row>
    <row r="4623" spans="1:14" x14ac:dyDescent="0.25">
      <c r="A4623" s="130">
        <v>3155900000104</v>
      </c>
      <c r="B4623" s="98" t="s">
        <v>11698</v>
      </c>
      <c r="C4623" s="123" t="s">
        <v>2197</v>
      </c>
      <c r="D4623" s="98" t="s">
        <v>13667</v>
      </c>
      <c r="E4623" s="98" t="s">
        <v>13660</v>
      </c>
      <c r="F4623" s="124">
        <v>16.04</v>
      </c>
      <c r="G4623" s="112">
        <v>43248</v>
      </c>
      <c r="H4623" s="98"/>
      <c r="I4623" s="123" t="str">
        <f t="shared" si="72"/>
        <v/>
      </c>
      <c r="J4623" s="123"/>
      <c r="K4623" s="123"/>
      <c r="L4623" s="123"/>
      <c r="M4623" s="98" t="s">
        <v>14853</v>
      </c>
      <c r="N4623" s="118"/>
    </row>
    <row r="4624" spans="1:14" x14ac:dyDescent="0.25">
      <c r="A4624" s="130">
        <v>1603707000155</v>
      </c>
      <c r="B4624" s="98" t="s">
        <v>11699</v>
      </c>
      <c r="C4624" s="123" t="s">
        <v>1356</v>
      </c>
      <c r="D4624" s="98" t="s">
        <v>13667</v>
      </c>
      <c r="E4624" s="98" t="s">
        <v>13660</v>
      </c>
      <c r="F4624" s="124">
        <v>11</v>
      </c>
      <c r="G4624" s="112">
        <v>42913</v>
      </c>
      <c r="H4624" s="98"/>
      <c r="I4624" s="123" t="str">
        <f t="shared" si="72"/>
        <v/>
      </c>
      <c r="J4624" s="123"/>
      <c r="K4624" s="123"/>
      <c r="L4624" s="123"/>
      <c r="M4624" s="98"/>
      <c r="N4624" s="118"/>
    </row>
    <row r="4625" spans="1:14" x14ac:dyDescent="0.25">
      <c r="A4625" s="130">
        <v>9012493000154</v>
      </c>
      <c r="B4625" s="98" t="s">
        <v>11700</v>
      </c>
      <c r="C4625" s="123" t="s">
        <v>2554</v>
      </c>
      <c r="D4625" s="98" t="s">
        <v>13667</v>
      </c>
      <c r="E4625" s="98" t="s">
        <v>13660</v>
      </c>
      <c r="F4625" s="124">
        <v>12.5</v>
      </c>
      <c r="G4625" s="112">
        <v>39686</v>
      </c>
      <c r="H4625" s="98"/>
      <c r="I4625" s="123" t="str">
        <f t="shared" si="72"/>
        <v/>
      </c>
      <c r="J4625" s="123"/>
      <c r="K4625" s="123"/>
      <c r="L4625" s="123"/>
      <c r="M4625" s="98" t="s">
        <v>15150</v>
      </c>
      <c r="N4625" s="118"/>
    </row>
    <row r="4626" spans="1:14" x14ac:dyDescent="0.25">
      <c r="A4626" s="130">
        <v>11294402000162</v>
      </c>
      <c r="B4626" s="98" t="s">
        <v>11701</v>
      </c>
      <c r="C4626" s="123" t="s">
        <v>2758</v>
      </c>
      <c r="D4626" s="98" t="s">
        <v>13667</v>
      </c>
      <c r="E4626" s="98" t="s">
        <v>13660</v>
      </c>
      <c r="F4626" s="124">
        <v>22</v>
      </c>
      <c r="G4626" s="112">
        <v>43098</v>
      </c>
      <c r="H4626" s="98"/>
      <c r="I4626" s="123" t="str">
        <f t="shared" si="72"/>
        <v/>
      </c>
      <c r="J4626" s="123"/>
      <c r="K4626" s="123"/>
      <c r="L4626" s="123"/>
      <c r="M4626" s="98"/>
      <c r="N4626" s="118"/>
    </row>
    <row r="4627" spans="1:14" x14ac:dyDescent="0.25">
      <c r="A4627" s="130">
        <v>28549483000105</v>
      </c>
      <c r="B4627" s="98" t="s">
        <v>11702</v>
      </c>
      <c r="C4627" s="123" t="s">
        <v>3513</v>
      </c>
      <c r="D4627" s="98" t="s">
        <v>13667</v>
      </c>
      <c r="E4627" s="98" t="s">
        <v>13660</v>
      </c>
      <c r="F4627" s="124">
        <v>11</v>
      </c>
      <c r="G4627" s="112">
        <v>40544</v>
      </c>
      <c r="H4627" s="98"/>
      <c r="I4627" s="123" t="str">
        <f t="shared" si="72"/>
        <v/>
      </c>
      <c r="J4627" s="123"/>
      <c r="K4627" s="123"/>
      <c r="L4627" s="123"/>
      <c r="M4627" s="98" t="s">
        <v>15940</v>
      </c>
      <c r="N4627" s="118"/>
    </row>
    <row r="4628" spans="1:14" x14ac:dyDescent="0.25">
      <c r="A4628" s="130">
        <v>10113710000181</v>
      </c>
      <c r="B4628" s="98" t="s">
        <v>11703</v>
      </c>
      <c r="C4628" s="123" t="s">
        <v>2758</v>
      </c>
      <c r="D4628" s="98" t="s">
        <v>13667</v>
      </c>
      <c r="E4628" s="98" t="s">
        <v>13660</v>
      </c>
      <c r="F4628" s="124">
        <v>27</v>
      </c>
      <c r="G4628" s="112">
        <v>42832</v>
      </c>
      <c r="H4628" s="98"/>
      <c r="I4628" s="123" t="str">
        <f t="shared" si="72"/>
        <v/>
      </c>
      <c r="J4628" s="123"/>
      <c r="K4628" s="123"/>
      <c r="L4628" s="123"/>
      <c r="M4628" s="98" t="s">
        <v>15293</v>
      </c>
      <c r="N4628" s="118"/>
    </row>
    <row r="4629" spans="1:14" x14ac:dyDescent="0.25">
      <c r="A4629" s="130">
        <v>83074302000131</v>
      </c>
      <c r="B4629" s="98" t="s">
        <v>11704</v>
      </c>
      <c r="C4629" s="123" t="s">
        <v>4289</v>
      </c>
      <c r="D4629" s="98" t="s">
        <v>13667</v>
      </c>
      <c r="E4629" s="98" t="s">
        <v>13660</v>
      </c>
      <c r="F4629" s="124">
        <v>22</v>
      </c>
      <c r="G4629" s="112">
        <v>42447</v>
      </c>
      <c r="H4629" s="98"/>
      <c r="I4629" s="123" t="str">
        <f t="shared" si="72"/>
        <v/>
      </c>
      <c r="J4629" s="123"/>
      <c r="K4629" s="123"/>
      <c r="L4629" s="123"/>
      <c r="M4629" s="98" t="s">
        <v>16592</v>
      </c>
      <c r="N4629" s="118"/>
    </row>
    <row r="4630" spans="1:14" x14ac:dyDescent="0.25">
      <c r="A4630" s="130">
        <v>88142302000145</v>
      </c>
      <c r="B4630" s="98" t="s">
        <v>11705</v>
      </c>
      <c r="C4630" s="123" t="s">
        <v>3812</v>
      </c>
      <c r="D4630" s="98" t="s">
        <v>13667</v>
      </c>
      <c r="E4630" s="98" t="s">
        <v>13660</v>
      </c>
      <c r="F4630" s="124">
        <v>15.21</v>
      </c>
      <c r="G4630" s="112">
        <v>43647</v>
      </c>
      <c r="H4630" s="98"/>
      <c r="I4630" s="123" t="str">
        <f t="shared" si="72"/>
        <v/>
      </c>
      <c r="J4630" s="123"/>
      <c r="K4630" s="123"/>
      <c r="L4630" s="123"/>
      <c r="M4630" s="98"/>
      <c r="N4630" s="118"/>
    </row>
    <row r="4631" spans="1:14" x14ac:dyDescent="0.25">
      <c r="A4631" s="130">
        <v>63762058000192</v>
      </c>
      <c r="B4631" s="98" t="s">
        <v>11706</v>
      </c>
      <c r="C4631" s="123" t="s">
        <v>3747</v>
      </c>
      <c r="D4631" s="98" t="s">
        <v>13667</v>
      </c>
      <c r="E4631" s="98" t="s">
        <v>13660</v>
      </c>
      <c r="F4631" s="124">
        <v>14</v>
      </c>
      <c r="G4631" s="112">
        <v>44136</v>
      </c>
      <c r="H4631" s="98"/>
      <c r="I4631" s="123" t="str">
        <f t="shared" si="72"/>
        <v/>
      </c>
      <c r="J4631" s="123"/>
      <c r="K4631" s="123"/>
      <c r="L4631" s="123"/>
      <c r="M4631" s="98"/>
      <c r="N4631" s="118"/>
    </row>
    <row r="4632" spans="1:14" x14ac:dyDescent="0.25">
      <c r="A4632" s="130">
        <v>88604897000103</v>
      </c>
      <c r="B4632" s="98" t="s">
        <v>11707</v>
      </c>
      <c r="C4632" s="123" t="s">
        <v>3812</v>
      </c>
      <c r="D4632" s="98" t="s">
        <v>13667</v>
      </c>
      <c r="E4632" s="98" t="s">
        <v>13660</v>
      </c>
      <c r="F4632" s="124">
        <v>16.79</v>
      </c>
      <c r="G4632" s="112">
        <v>43101</v>
      </c>
      <c r="H4632" s="98"/>
      <c r="I4632" s="123" t="str">
        <f t="shared" si="72"/>
        <v/>
      </c>
      <c r="J4632" s="123"/>
      <c r="K4632" s="123"/>
      <c r="L4632" s="123"/>
      <c r="M4632" s="98" t="s">
        <v>16223</v>
      </c>
      <c r="N4632" s="118"/>
    </row>
    <row r="4633" spans="1:14" x14ac:dyDescent="0.25">
      <c r="A4633" s="130">
        <v>3214145000183</v>
      </c>
      <c r="B4633" s="98" t="s">
        <v>11708</v>
      </c>
      <c r="C4633" s="123" t="s">
        <v>2274</v>
      </c>
      <c r="D4633" s="98" t="s">
        <v>13667</v>
      </c>
      <c r="E4633" s="98" t="s">
        <v>13660</v>
      </c>
      <c r="F4633" s="124">
        <v>11</v>
      </c>
      <c r="G4633" s="112">
        <v>43663</v>
      </c>
      <c r="H4633" s="98"/>
      <c r="I4633" s="123" t="str">
        <f t="shared" si="72"/>
        <v/>
      </c>
      <c r="J4633" s="123"/>
      <c r="K4633" s="123"/>
      <c r="L4633" s="123"/>
      <c r="M4633" s="98"/>
      <c r="N4633" s="118"/>
    </row>
    <row r="4634" spans="1:14" x14ac:dyDescent="0.25">
      <c r="A4634" s="130">
        <v>2164820000144</v>
      </c>
      <c r="B4634" s="98" t="s">
        <v>11709</v>
      </c>
      <c r="C4634" s="123" t="s">
        <v>901</v>
      </c>
      <c r="D4634" s="98" t="s">
        <v>13667</v>
      </c>
      <c r="E4634" s="98" t="s">
        <v>13660</v>
      </c>
      <c r="F4634" s="124">
        <v>14</v>
      </c>
      <c r="G4634" s="112">
        <v>42736</v>
      </c>
      <c r="H4634" s="98"/>
      <c r="I4634" s="123" t="str">
        <f t="shared" si="72"/>
        <v/>
      </c>
      <c r="J4634" s="123"/>
      <c r="K4634" s="123"/>
      <c r="L4634" s="123"/>
      <c r="M4634" s="98" t="s">
        <v>14162</v>
      </c>
      <c r="N4634" s="118"/>
    </row>
    <row r="4635" spans="1:14" x14ac:dyDescent="0.25">
      <c r="A4635" s="130">
        <v>4884482000140</v>
      </c>
      <c r="B4635" s="98" t="s">
        <v>11710</v>
      </c>
      <c r="C4635" s="123" t="s">
        <v>2413</v>
      </c>
      <c r="D4635" s="98" t="s">
        <v>13667</v>
      </c>
      <c r="E4635" s="98" t="s">
        <v>13660</v>
      </c>
      <c r="F4635" s="124">
        <v>11</v>
      </c>
      <c r="G4635" s="112">
        <v>39173</v>
      </c>
      <c r="H4635" s="98"/>
      <c r="I4635" s="123" t="str">
        <f t="shared" si="72"/>
        <v/>
      </c>
      <c r="J4635" s="123"/>
      <c r="K4635" s="123"/>
      <c r="L4635" s="123"/>
      <c r="M4635" s="98" t="s">
        <v>15074</v>
      </c>
      <c r="N4635" s="118"/>
    </row>
    <row r="4636" spans="1:14" x14ac:dyDescent="0.25">
      <c r="A4636" s="130">
        <v>1612360000107</v>
      </c>
      <c r="B4636" s="98" t="s">
        <v>11711</v>
      </c>
      <c r="C4636" s="123" t="s">
        <v>2413</v>
      </c>
      <c r="D4636" s="98" t="s">
        <v>13667</v>
      </c>
      <c r="E4636" s="98" t="s">
        <v>13660</v>
      </c>
      <c r="F4636" s="124">
        <v>11</v>
      </c>
      <c r="G4636" s="112">
        <v>40361</v>
      </c>
      <c r="H4636" s="98"/>
      <c r="I4636" s="123" t="str">
        <f t="shared" si="72"/>
        <v/>
      </c>
      <c r="J4636" s="123"/>
      <c r="K4636" s="123"/>
      <c r="L4636" s="123"/>
      <c r="M4636" s="98" t="s">
        <v>15075</v>
      </c>
      <c r="N4636" s="118"/>
    </row>
    <row r="4637" spans="1:14" x14ac:dyDescent="0.25">
      <c r="A4637" s="130">
        <v>87530978000143</v>
      </c>
      <c r="B4637" s="98" t="s">
        <v>11712</v>
      </c>
      <c r="C4637" s="123" t="s">
        <v>3812</v>
      </c>
      <c r="D4637" s="98" t="s">
        <v>13667</v>
      </c>
      <c r="E4637" s="98" t="s">
        <v>13660</v>
      </c>
      <c r="F4637" s="124">
        <v>11</v>
      </c>
      <c r="G4637" s="112">
        <v>43466</v>
      </c>
      <c r="H4637" s="98"/>
      <c r="I4637" s="123" t="str">
        <f t="shared" si="72"/>
        <v/>
      </c>
      <c r="J4637" s="123"/>
      <c r="K4637" s="123"/>
      <c r="L4637" s="123"/>
      <c r="M4637" s="98"/>
      <c r="N4637" s="118"/>
    </row>
    <row r="4638" spans="1:14" x14ac:dyDescent="0.25">
      <c r="A4638" s="130">
        <v>8923997000163</v>
      </c>
      <c r="B4638" s="98" t="s">
        <v>11713</v>
      </c>
      <c r="C4638" s="123" t="s">
        <v>2554</v>
      </c>
      <c r="D4638" s="98" t="s">
        <v>13667</v>
      </c>
      <c r="E4638" s="98" t="s">
        <v>13660</v>
      </c>
      <c r="F4638" s="124">
        <v>14.25</v>
      </c>
      <c r="G4638" s="112">
        <v>43089</v>
      </c>
      <c r="H4638" s="98"/>
      <c r="I4638" s="123" t="str">
        <f t="shared" si="72"/>
        <v/>
      </c>
      <c r="J4638" s="123"/>
      <c r="K4638" s="123"/>
      <c r="L4638" s="123"/>
      <c r="M4638" s="98" t="s">
        <v>15151</v>
      </c>
      <c r="N4638" s="118"/>
    </row>
    <row r="4639" spans="1:14" x14ac:dyDescent="0.25">
      <c r="A4639" s="130">
        <v>79806000117</v>
      </c>
      <c r="B4639" s="98" t="s">
        <v>11714</v>
      </c>
      <c r="C4639" s="123" t="s">
        <v>901</v>
      </c>
      <c r="D4639" s="98" t="s">
        <v>13667</v>
      </c>
      <c r="E4639" s="98" t="s">
        <v>13660</v>
      </c>
      <c r="F4639" s="124">
        <v>14.04</v>
      </c>
      <c r="G4639" s="112">
        <v>42675</v>
      </c>
      <c r="H4639" s="98"/>
      <c r="I4639" s="123" t="str">
        <f t="shared" si="72"/>
        <v/>
      </c>
      <c r="J4639" s="123"/>
      <c r="K4639" s="123"/>
      <c r="L4639" s="123"/>
      <c r="M4639" s="98" t="s">
        <v>14168</v>
      </c>
      <c r="N4639" s="118"/>
    </row>
    <row r="4640" spans="1:14" x14ac:dyDescent="0.25">
      <c r="A4640" s="130">
        <v>18457267000178</v>
      </c>
      <c r="B4640" s="98" t="s">
        <v>11715</v>
      </c>
      <c r="C4640" s="123" t="s">
        <v>1356</v>
      </c>
      <c r="D4640" s="98" t="s">
        <v>13667</v>
      </c>
      <c r="E4640" s="98" t="s">
        <v>13660</v>
      </c>
      <c r="F4640" s="124">
        <v>14.23</v>
      </c>
      <c r="G4640" s="112">
        <v>43435</v>
      </c>
      <c r="H4640" s="98"/>
      <c r="I4640" s="123" t="str">
        <f t="shared" si="72"/>
        <v/>
      </c>
      <c r="J4640" s="123"/>
      <c r="K4640" s="123"/>
      <c r="L4640" s="123"/>
      <c r="M4640" s="98"/>
      <c r="N4640" s="118"/>
    </row>
    <row r="4641" spans="1:14" x14ac:dyDescent="0.25">
      <c r="A4641" s="130">
        <v>29128766000138</v>
      </c>
      <c r="B4641" s="98" t="s">
        <v>11716</v>
      </c>
      <c r="C4641" s="123" t="s">
        <v>3513</v>
      </c>
      <c r="D4641" s="98" t="s">
        <v>13667</v>
      </c>
      <c r="E4641" s="98" t="s">
        <v>13660</v>
      </c>
      <c r="F4641" s="124">
        <v>11</v>
      </c>
      <c r="G4641" s="112">
        <v>39094</v>
      </c>
      <c r="H4641" s="98"/>
      <c r="I4641" s="123" t="str">
        <f t="shared" si="72"/>
        <v/>
      </c>
      <c r="J4641" s="123"/>
      <c r="K4641" s="123"/>
      <c r="L4641" s="123"/>
      <c r="M4641" s="98" t="s">
        <v>15943</v>
      </c>
      <c r="N4641" s="118"/>
    </row>
    <row r="4642" spans="1:14" x14ac:dyDescent="0.25">
      <c r="A4642" s="130">
        <v>10091619000102</v>
      </c>
      <c r="B4642" s="98" t="s">
        <v>11717</v>
      </c>
      <c r="C4642" s="123" t="s">
        <v>2758</v>
      </c>
      <c r="D4642" s="98" t="s">
        <v>13667</v>
      </c>
      <c r="E4642" s="98" t="s">
        <v>13660</v>
      </c>
      <c r="F4642" s="124">
        <v>16.399999999999999</v>
      </c>
      <c r="G4642" s="112">
        <v>44075</v>
      </c>
      <c r="H4642" s="98"/>
      <c r="I4642" s="123" t="str">
        <f t="shared" si="72"/>
        <v/>
      </c>
      <c r="J4642" s="123"/>
      <c r="K4642" s="123"/>
      <c r="L4642" s="123"/>
      <c r="M4642" s="98"/>
      <c r="N4642" s="118"/>
    </row>
    <row r="4643" spans="1:14" x14ac:dyDescent="0.25">
      <c r="A4643" s="130">
        <v>87990800000185</v>
      </c>
      <c r="B4643" s="98" t="s">
        <v>11718</v>
      </c>
      <c r="C4643" s="123" t="s">
        <v>3812</v>
      </c>
      <c r="D4643" s="98" t="s">
        <v>13667</v>
      </c>
      <c r="E4643" s="98" t="s">
        <v>13660</v>
      </c>
      <c r="F4643" s="124">
        <v>13.6</v>
      </c>
      <c r="G4643" s="112">
        <v>41640</v>
      </c>
      <c r="H4643" s="98"/>
      <c r="I4643" s="123" t="str">
        <f t="shared" si="72"/>
        <v/>
      </c>
      <c r="J4643" s="123"/>
      <c r="K4643" s="123"/>
      <c r="L4643" s="123"/>
      <c r="M4643" s="98" t="s">
        <v>16225</v>
      </c>
      <c r="N4643" s="118"/>
    </row>
    <row r="4644" spans="1:14" x14ac:dyDescent="0.25">
      <c r="A4644" s="130">
        <v>27165588000190</v>
      </c>
      <c r="B4644" s="98" t="s">
        <v>11719</v>
      </c>
      <c r="C4644" s="123" t="s">
        <v>821</v>
      </c>
      <c r="D4644" s="98" t="s">
        <v>13667</v>
      </c>
      <c r="E4644" s="98" t="s">
        <v>13660</v>
      </c>
      <c r="F4644" s="124">
        <v>13</v>
      </c>
      <c r="G4644" s="112">
        <v>40544</v>
      </c>
      <c r="H4644" s="98"/>
      <c r="I4644" s="123" t="str">
        <f t="shared" si="72"/>
        <v/>
      </c>
      <c r="J4644" s="123"/>
      <c r="K4644" s="123"/>
      <c r="L4644" s="123"/>
      <c r="M4644" s="98" t="s">
        <v>14076</v>
      </c>
      <c r="N4644" s="118"/>
    </row>
    <row r="4645" spans="1:14" x14ac:dyDescent="0.25">
      <c r="A4645" s="130">
        <v>1612686000134</v>
      </c>
      <c r="B4645" s="98" t="s">
        <v>11720</v>
      </c>
      <c r="C4645" s="123" t="s">
        <v>2554</v>
      </c>
      <c r="D4645" s="98" t="s">
        <v>13667</v>
      </c>
      <c r="E4645" s="98" t="s">
        <v>13660</v>
      </c>
      <c r="F4645" s="124">
        <v>15.01</v>
      </c>
      <c r="G4645" s="112">
        <v>40859</v>
      </c>
      <c r="H4645" s="98"/>
      <c r="I4645" s="123" t="str">
        <f t="shared" si="72"/>
        <v/>
      </c>
      <c r="J4645" s="123"/>
      <c r="K4645" s="123"/>
      <c r="L4645" s="123"/>
      <c r="M4645" s="98" t="s">
        <v>15153</v>
      </c>
      <c r="N4645" s="118"/>
    </row>
    <row r="4646" spans="1:14" x14ac:dyDescent="0.25">
      <c r="A4646" s="130">
        <v>12227971000158</v>
      </c>
      <c r="B4646" s="98" t="s">
        <v>11721</v>
      </c>
      <c r="C4646" s="123" t="s">
        <v>29</v>
      </c>
      <c r="D4646" s="98" t="s">
        <v>13667</v>
      </c>
      <c r="E4646" s="98" t="s">
        <v>13660</v>
      </c>
      <c r="F4646" s="124">
        <v>14</v>
      </c>
      <c r="G4646" s="112">
        <v>41518</v>
      </c>
      <c r="H4646" s="98"/>
      <c r="I4646" s="123" t="str">
        <f t="shared" si="72"/>
        <v/>
      </c>
      <c r="J4646" s="123"/>
      <c r="K4646" s="123"/>
      <c r="L4646" s="123"/>
      <c r="M4646" s="98" t="s">
        <v>13694</v>
      </c>
      <c r="N4646" s="118"/>
    </row>
    <row r="4647" spans="1:14" x14ac:dyDescent="0.25">
      <c r="A4647" s="130">
        <v>87613600000103</v>
      </c>
      <c r="B4647" s="98" t="s">
        <v>11722</v>
      </c>
      <c r="C4647" s="123" t="s">
        <v>3812</v>
      </c>
      <c r="D4647" s="98" t="s">
        <v>13667</v>
      </c>
      <c r="E4647" s="98" t="s">
        <v>13660</v>
      </c>
      <c r="F4647" s="124">
        <v>13.13</v>
      </c>
      <c r="G4647" s="112">
        <v>43466</v>
      </c>
      <c r="H4647" s="98"/>
      <c r="I4647" s="123" t="str">
        <f t="shared" si="72"/>
        <v/>
      </c>
      <c r="J4647" s="123"/>
      <c r="K4647" s="123"/>
      <c r="L4647" s="123"/>
      <c r="M4647" s="98"/>
      <c r="N4647" s="118"/>
    </row>
    <row r="4648" spans="1:14" x14ac:dyDescent="0.25">
      <c r="A4648" s="130">
        <v>1164292000160</v>
      </c>
      <c r="B4648" s="98" t="s">
        <v>11723</v>
      </c>
      <c r="C4648" s="123" t="s">
        <v>901</v>
      </c>
      <c r="D4648" s="98" t="s">
        <v>13667</v>
      </c>
      <c r="E4648" s="98" t="s">
        <v>13660</v>
      </c>
      <c r="F4648" s="124">
        <v>12</v>
      </c>
      <c r="G4648" s="112">
        <v>43475</v>
      </c>
      <c r="H4648" s="98"/>
      <c r="I4648" s="123" t="str">
        <f t="shared" si="72"/>
        <v/>
      </c>
      <c r="J4648" s="123"/>
      <c r="K4648" s="123"/>
      <c r="L4648" s="123"/>
      <c r="M4648" s="98" t="s">
        <v>14170</v>
      </c>
      <c r="N4648" s="118"/>
    </row>
    <row r="4649" spans="1:14" x14ac:dyDescent="0.25">
      <c r="A4649" s="130">
        <v>10131720000140</v>
      </c>
      <c r="B4649" s="98" t="s">
        <v>11724</v>
      </c>
      <c r="C4649" s="123" t="s">
        <v>2758</v>
      </c>
      <c r="D4649" s="98" t="s">
        <v>13667</v>
      </c>
      <c r="E4649" s="98" t="s">
        <v>13660</v>
      </c>
      <c r="F4649" s="124">
        <v>20.05</v>
      </c>
      <c r="G4649" s="112">
        <v>42769</v>
      </c>
      <c r="H4649" s="98"/>
      <c r="I4649" s="123" t="str">
        <f t="shared" si="72"/>
        <v/>
      </c>
      <c r="J4649" s="123"/>
      <c r="K4649" s="123"/>
      <c r="L4649" s="123"/>
      <c r="M4649" s="98" t="s">
        <v>15294</v>
      </c>
      <c r="N4649" s="118"/>
    </row>
    <row r="4650" spans="1:14" x14ac:dyDescent="0.25">
      <c r="A4650" s="130">
        <v>75845545000106</v>
      </c>
      <c r="B4650" s="98" t="s">
        <v>11725</v>
      </c>
      <c r="C4650" s="123" t="s">
        <v>3143</v>
      </c>
      <c r="D4650" s="98" t="s">
        <v>13667</v>
      </c>
      <c r="E4650" s="98" t="s">
        <v>13660</v>
      </c>
      <c r="F4650" s="124">
        <v>14</v>
      </c>
      <c r="G4650" s="112">
        <v>42005</v>
      </c>
      <c r="H4650" s="98"/>
      <c r="I4650" s="123" t="str">
        <f t="shared" si="72"/>
        <v/>
      </c>
      <c r="J4650" s="123"/>
      <c r="K4650" s="123"/>
      <c r="L4650" s="123"/>
      <c r="M4650" s="98" t="s">
        <v>15679</v>
      </c>
      <c r="N4650" s="118"/>
    </row>
    <row r="4651" spans="1:14" x14ac:dyDescent="0.25">
      <c r="A4651" s="130">
        <v>78121878000172</v>
      </c>
      <c r="B4651" s="98" t="s">
        <v>11726</v>
      </c>
      <c r="C4651" s="123" t="s">
        <v>3143</v>
      </c>
      <c r="D4651" s="98" t="s">
        <v>13667</v>
      </c>
      <c r="E4651" s="98" t="s">
        <v>13660</v>
      </c>
      <c r="F4651" s="124">
        <v>11</v>
      </c>
      <c r="G4651" s="112">
        <v>42728</v>
      </c>
      <c r="H4651" s="98"/>
      <c r="I4651" s="123" t="str">
        <f t="shared" si="72"/>
        <v/>
      </c>
      <c r="J4651" s="123"/>
      <c r="K4651" s="123"/>
      <c r="L4651" s="123"/>
      <c r="M4651" s="98" t="s">
        <v>15683</v>
      </c>
      <c r="N4651" s="118"/>
    </row>
    <row r="4652" spans="1:14" x14ac:dyDescent="0.25">
      <c r="A4652" s="130">
        <v>18114256000195</v>
      </c>
      <c r="B4652" s="98" t="s">
        <v>11727</v>
      </c>
      <c r="C4652" s="123" t="s">
        <v>1356</v>
      </c>
      <c r="D4652" s="98" t="s">
        <v>13667</v>
      </c>
      <c r="E4652" s="98" t="s">
        <v>13660</v>
      </c>
      <c r="F4652" s="124">
        <v>11.86</v>
      </c>
      <c r="G4652" s="112">
        <v>41852</v>
      </c>
      <c r="H4652" s="98"/>
      <c r="I4652" s="123" t="str">
        <f t="shared" si="72"/>
        <v/>
      </c>
      <c r="J4652" s="123"/>
      <c r="K4652" s="123"/>
      <c r="L4652" s="123"/>
      <c r="M4652" s="98" t="s">
        <v>14516</v>
      </c>
      <c r="N4652" s="118"/>
    </row>
    <row r="4653" spans="1:14" x14ac:dyDescent="0.25">
      <c r="A4653" s="130">
        <v>87613006000112</v>
      </c>
      <c r="B4653" s="98" t="s">
        <v>11728</v>
      </c>
      <c r="C4653" s="123" t="s">
        <v>3812</v>
      </c>
      <c r="D4653" s="98" t="s">
        <v>13667</v>
      </c>
      <c r="E4653" s="98" t="s">
        <v>13660</v>
      </c>
      <c r="F4653" s="124">
        <v>14.03</v>
      </c>
      <c r="G4653" s="112">
        <v>43101</v>
      </c>
      <c r="H4653" s="98"/>
      <c r="I4653" s="123" t="str">
        <f t="shared" si="72"/>
        <v/>
      </c>
      <c r="J4653" s="123"/>
      <c r="K4653" s="123"/>
      <c r="L4653" s="123"/>
      <c r="M4653" s="98" t="s">
        <v>16228</v>
      </c>
      <c r="N4653" s="118"/>
    </row>
    <row r="4654" spans="1:14" x14ac:dyDescent="0.25">
      <c r="A4654" s="130">
        <v>87612925000171</v>
      </c>
      <c r="B4654" s="98" t="s">
        <v>11729</v>
      </c>
      <c r="C4654" s="123" t="s">
        <v>3812</v>
      </c>
      <c r="D4654" s="98" t="s">
        <v>13667</v>
      </c>
      <c r="E4654" s="98" t="s">
        <v>13660</v>
      </c>
      <c r="F4654" s="124">
        <v>15.65</v>
      </c>
      <c r="G4654" s="112">
        <v>43466</v>
      </c>
      <c r="H4654" s="98"/>
      <c r="I4654" s="123" t="str">
        <f t="shared" si="72"/>
        <v/>
      </c>
      <c r="J4654" s="123"/>
      <c r="K4654" s="123"/>
      <c r="L4654" s="123"/>
      <c r="M4654" s="98" t="s">
        <v>16230</v>
      </c>
      <c r="N4654" s="118"/>
    </row>
    <row r="4655" spans="1:14" x14ac:dyDescent="0.25">
      <c r="A4655" s="130">
        <v>46523064000178</v>
      </c>
      <c r="B4655" s="98" t="s">
        <v>11730</v>
      </c>
      <c r="C4655" s="123" t="s">
        <v>4626</v>
      </c>
      <c r="D4655" s="98" t="s">
        <v>13667</v>
      </c>
      <c r="E4655" s="98" t="s">
        <v>13660</v>
      </c>
      <c r="F4655" s="124">
        <v>20</v>
      </c>
      <c r="G4655" s="112">
        <v>43831</v>
      </c>
      <c r="H4655" s="98"/>
      <c r="I4655" s="123" t="str">
        <f t="shared" si="72"/>
        <v/>
      </c>
      <c r="J4655" s="123"/>
      <c r="K4655" s="123"/>
      <c r="L4655" s="123"/>
      <c r="M4655" s="98"/>
      <c r="N4655" s="118"/>
    </row>
    <row r="4656" spans="1:14" x14ac:dyDescent="0.25">
      <c r="A4656" s="130">
        <v>53307906000110</v>
      </c>
      <c r="B4656" s="98" t="s">
        <v>11731</v>
      </c>
      <c r="C4656" s="123" t="s">
        <v>4626</v>
      </c>
      <c r="D4656" s="98" t="s">
        <v>13667</v>
      </c>
      <c r="E4656" s="98" t="s">
        <v>13660</v>
      </c>
      <c r="F4656" s="124">
        <v>14.75</v>
      </c>
      <c r="G4656" s="112">
        <v>43124</v>
      </c>
      <c r="H4656" s="98"/>
      <c r="I4656" s="123" t="str">
        <f t="shared" si="72"/>
        <v/>
      </c>
      <c r="J4656" s="123"/>
      <c r="K4656" s="123"/>
      <c r="L4656" s="123"/>
      <c r="M4656" s="98" t="s">
        <v>16716</v>
      </c>
      <c r="N4656" s="118"/>
    </row>
    <row r="4657" spans="1:14" x14ac:dyDescent="0.25">
      <c r="A4657" s="130">
        <v>46523023000181</v>
      </c>
      <c r="B4657" s="98" t="s">
        <v>11732</v>
      </c>
      <c r="C4657" s="123" t="s">
        <v>4626</v>
      </c>
      <c r="D4657" s="98" t="s">
        <v>13667</v>
      </c>
      <c r="E4657" s="98" t="s">
        <v>13660</v>
      </c>
      <c r="F4657" s="124">
        <v>19.05</v>
      </c>
      <c r="G4657" s="112">
        <v>42736</v>
      </c>
      <c r="H4657" s="98"/>
      <c r="I4657" s="123" t="str">
        <f t="shared" si="72"/>
        <v/>
      </c>
      <c r="J4657" s="123"/>
      <c r="K4657" s="123"/>
      <c r="L4657" s="123"/>
      <c r="M4657" s="98" t="s">
        <v>16717</v>
      </c>
      <c r="N4657" s="118"/>
    </row>
    <row r="4658" spans="1:14" x14ac:dyDescent="0.25">
      <c r="A4658" s="130">
        <v>6469837000160</v>
      </c>
      <c r="B4658" s="98" t="s">
        <v>11733</v>
      </c>
      <c r="C4658" s="123" t="s">
        <v>1142</v>
      </c>
      <c r="D4658" s="98" t="s">
        <v>13667</v>
      </c>
      <c r="E4658" s="98" t="s">
        <v>13660</v>
      </c>
      <c r="F4658" s="124">
        <v>11</v>
      </c>
      <c r="G4658" s="112">
        <v>42765</v>
      </c>
      <c r="H4658" s="98"/>
      <c r="I4658" s="123" t="str">
        <f t="shared" si="72"/>
        <v/>
      </c>
      <c r="J4658" s="123"/>
      <c r="K4658" s="123"/>
      <c r="L4658" s="123"/>
      <c r="M4658" s="98" t="s">
        <v>14394</v>
      </c>
      <c r="N4658" s="118"/>
    </row>
    <row r="4659" spans="1:14" x14ac:dyDescent="0.25">
      <c r="A4659" s="130">
        <v>8923971000115</v>
      </c>
      <c r="B4659" s="98" t="s">
        <v>11734</v>
      </c>
      <c r="C4659" s="123" t="s">
        <v>2554</v>
      </c>
      <c r="D4659" s="98" t="s">
        <v>13667</v>
      </c>
      <c r="E4659" s="98" t="s">
        <v>13660</v>
      </c>
      <c r="F4659" s="124">
        <v>20</v>
      </c>
      <c r="G4659" s="112">
        <v>43353</v>
      </c>
      <c r="H4659" s="98"/>
      <c r="I4659" s="123" t="str">
        <f t="shared" si="72"/>
        <v/>
      </c>
      <c r="J4659" s="123"/>
      <c r="K4659" s="123"/>
      <c r="L4659" s="123"/>
      <c r="M4659" s="98"/>
      <c r="N4659" s="118"/>
    </row>
    <row r="4660" spans="1:14" x14ac:dyDescent="0.25">
      <c r="A4660" s="130">
        <v>1612573000139</v>
      </c>
      <c r="B4660" s="98" t="s">
        <v>11735</v>
      </c>
      <c r="C4660" s="123" t="s">
        <v>2926</v>
      </c>
      <c r="D4660" s="98" t="s">
        <v>13667</v>
      </c>
      <c r="E4660" s="98" t="s">
        <v>13660</v>
      </c>
      <c r="F4660" s="124">
        <v>11</v>
      </c>
      <c r="G4660" s="112">
        <v>43831</v>
      </c>
      <c r="H4660" s="98"/>
      <c r="I4660" s="123" t="str">
        <f t="shared" si="72"/>
        <v/>
      </c>
      <c r="J4660" s="123"/>
      <c r="K4660" s="123"/>
      <c r="L4660" s="123"/>
      <c r="M4660" s="98"/>
      <c r="N4660" s="118"/>
    </row>
    <row r="4661" spans="1:14" x14ac:dyDescent="0.25">
      <c r="A4661" s="130">
        <v>12333738000150</v>
      </c>
      <c r="B4661" s="98" t="s">
        <v>11736</v>
      </c>
      <c r="C4661" s="123" t="s">
        <v>29</v>
      </c>
      <c r="D4661" s="98" t="s">
        <v>13667</v>
      </c>
      <c r="E4661" s="98" t="s">
        <v>13660</v>
      </c>
      <c r="F4661" s="124">
        <v>8.1199999999999992</v>
      </c>
      <c r="G4661" s="112">
        <v>41935</v>
      </c>
      <c r="H4661" s="98"/>
      <c r="I4661" s="123" t="str">
        <f t="shared" si="72"/>
        <v/>
      </c>
      <c r="J4661" s="123"/>
      <c r="K4661" s="123"/>
      <c r="L4661" s="123"/>
      <c r="M4661" s="98" t="s">
        <v>13696</v>
      </c>
      <c r="N4661" s="118"/>
    </row>
    <row r="4662" spans="1:14" x14ac:dyDescent="0.25">
      <c r="A4662" s="130">
        <v>1612620000144</v>
      </c>
      <c r="B4662" s="98" t="s">
        <v>11737</v>
      </c>
      <c r="C4662" s="123" t="s">
        <v>2926</v>
      </c>
      <c r="D4662" s="98" t="s">
        <v>13667</v>
      </c>
      <c r="E4662" s="98" t="s">
        <v>13660</v>
      </c>
      <c r="F4662" s="124">
        <v>13</v>
      </c>
      <c r="G4662" s="112">
        <v>43098</v>
      </c>
      <c r="H4662" s="98"/>
      <c r="I4662" s="123" t="str">
        <f t="shared" si="72"/>
        <v/>
      </c>
      <c r="J4662" s="123"/>
      <c r="K4662" s="123"/>
      <c r="L4662" s="123"/>
      <c r="M4662" s="98" t="s">
        <v>15570</v>
      </c>
      <c r="N4662" s="118"/>
    </row>
    <row r="4663" spans="1:14" x14ac:dyDescent="0.25">
      <c r="A4663" s="130">
        <v>11034741000100</v>
      </c>
      <c r="B4663" s="98" t="s">
        <v>11738</v>
      </c>
      <c r="C4663" s="123" t="s">
        <v>2758</v>
      </c>
      <c r="D4663" s="98" t="s">
        <v>13667</v>
      </c>
      <c r="E4663" s="98" t="s">
        <v>13660</v>
      </c>
      <c r="F4663" s="124">
        <v>15.4</v>
      </c>
      <c r="G4663" s="112">
        <v>42822</v>
      </c>
      <c r="H4663" s="98"/>
      <c r="I4663" s="123" t="str">
        <f t="shared" si="72"/>
        <v/>
      </c>
      <c r="J4663" s="123"/>
      <c r="K4663" s="123"/>
      <c r="L4663" s="123"/>
      <c r="M4663" s="98" t="s">
        <v>15295</v>
      </c>
      <c r="N4663" s="118"/>
    </row>
    <row r="4664" spans="1:14" x14ac:dyDescent="0.25">
      <c r="A4664" s="130">
        <v>8809071000141</v>
      </c>
      <c r="B4664" s="98" t="s">
        <v>11739</v>
      </c>
      <c r="C4664" s="123" t="s">
        <v>2554</v>
      </c>
      <c r="D4664" s="98" t="s">
        <v>13667</v>
      </c>
      <c r="E4664" s="98" t="s">
        <v>13660</v>
      </c>
      <c r="F4664" s="124">
        <v>22</v>
      </c>
      <c r="G4664" s="112">
        <v>40937</v>
      </c>
      <c r="H4664" s="98"/>
      <c r="I4664" s="123" t="str">
        <f t="shared" si="72"/>
        <v/>
      </c>
      <c r="J4664" s="123"/>
      <c r="K4664" s="123"/>
      <c r="L4664" s="123"/>
      <c r="M4664" s="98" t="s">
        <v>15154</v>
      </c>
      <c r="N4664" s="118"/>
    </row>
    <row r="4665" spans="1:14" x14ac:dyDescent="0.25">
      <c r="A4665" s="130">
        <v>1787506000155</v>
      </c>
      <c r="B4665" s="98" t="s">
        <v>11740</v>
      </c>
      <c r="C4665" s="123" t="s">
        <v>901</v>
      </c>
      <c r="D4665" s="98" t="s">
        <v>13667</v>
      </c>
      <c r="E4665" s="98" t="s">
        <v>13660</v>
      </c>
      <c r="F4665" s="124">
        <v>13</v>
      </c>
      <c r="G4665" s="112">
        <v>42832</v>
      </c>
      <c r="H4665" s="98"/>
      <c r="I4665" s="123" t="str">
        <f t="shared" si="72"/>
        <v/>
      </c>
      <c r="J4665" s="123"/>
      <c r="K4665" s="123"/>
      <c r="L4665" s="123"/>
      <c r="M4665" s="98" t="s">
        <v>14172</v>
      </c>
      <c r="N4665" s="118"/>
    </row>
    <row r="4666" spans="1:14" x14ac:dyDescent="0.25">
      <c r="A4666" s="130">
        <v>13913355000113</v>
      </c>
      <c r="B4666" s="98" t="s">
        <v>11741</v>
      </c>
      <c r="C4666" s="123" t="s">
        <v>215</v>
      </c>
      <c r="D4666" s="98" t="s">
        <v>13667</v>
      </c>
      <c r="E4666" s="98" t="s">
        <v>13660</v>
      </c>
      <c r="F4666" s="124">
        <v>12</v>
      </c>
      <c r="G4666" s="112">
        <v>38991</v>
      </c>
      <c r="H4666" s="98"/>
      <c r="I4666" s="123" t="str">
        <f t="shared" si="72"/>
        <v/>
      </c>
      <c r="J4666" s="123"/>
      <c r="K4666" s="123"/>
      <c r="L4666" s="123"/>
      <c r="M4666" s="98" t="s">
        <v>13870</v>
      </c>
      <c r="N4666" s="118"/>
    </row>
    <row r="4667" spans="1:14" x14ac:dyDescent="0.25">
      <c r="A4667" s="130">
        <v>10279107000174</v>
      </c>
      <c r="B4667" s="98" t="s">
        <v>11742</v>
      </c>
      <c r="C4667" s="123" t="s">
        <v>2758</v>
      </c>
      <c r="D4667" s="98" t="s">
        <v>13667</v>
      </c>
      <c r="E4667" s="98" t="s">
        <v>13660</v>
      </c>
      <c r="F4667" s="124">
        <v>22.8</v>
      </c>
      <c r="G4667" s="112">
        <v>40946</v>
      </c>
      <c r="H4667" s="98"/>
      <c r="I4667" s="123" t="str">
        <f t="shared" si="72"/>
        <v/>
      </c>
      <c r="J4667" s="123"/>
      <c r="K4667" s="123"/>
      <c r="L4667" s="123"/>
      <c r="M4667" s="98" t="s">
        <v>15299</v>
      </c>
      <c r="N4667" s="118"/>
    </row>
    <row r="4668" spans="1:14" x14ac:dyDescent="0.25">
      <c r="A4668" s="130">
        <v>14109763000180</v>
      </c>
      <c r="B4668" s="98" t="s">
        <v>11743</v>
      </c>
      <c r="C4668" s="123" t="s">
        <v>215</v>
      </c>
      <c r="D4668" s="98" t="s">
        <v>13667</v>
      </c>
      <c r="E4668" s="98" t="s">
        <v>13660</v>
      </c>
      <c r="F4668" s="124">
        <v>12.27</v>
      </c>
      <c r="G4668" s="112">
        <v>42182</v>
      </c>
      <c r="H4668" s="98"/>
      <c r="I4668" s="123" t="str">
        <f t="shared" si="72"/>
        <v/>
      </c>
      <c r="J4668" s="123"/>
      <c r="K4668" s="123"/>
      <c r="L4668" s="123"/>
      <c r="M4668" s="98" t="s">
        <v>13871</v>
      </c>
      <c r="N4668" s="118"/>
    </row>
    <row r="4669" spans="1:14" x14ac:dyDescent="0.25">
      <c r="A4669" s="130">
        <v>3501517000152</v>
      </c>
      <c r="B4669" s="98" t="s">
        <v>11744</v>
      </c>
      <c r="C4669" s="123" t="s">
        <v>2197</v>
      </c>
      <c r="D4669" s="98" t="s">
        <v>13667</v>
      </c>
      <c r="E4669" s="98" t="s">
        <v>13660</v>
      </c>
      <c r="F4669" s="124">
        <v>14</v>
      </c>
      <c r="G4669" s="112">
        <v>42370</v>
      </c>
      <c r="H4669" s="98"/>
      <c r="I4669" s="123" t="str">
        <f t="shared" si="72"/>
        <v/>
      </c>
      <c r="J4669" s="123"/>
      <c r="K4669" s="123"/>
      <c r="L4669" s="123"/>
      <c r="M4669" s="98" t="s">
        <v>14856</v>
      </c>
      <c r="N4669" s="118"/>
    </row>
    <row r="4670" spans="1:14" x14ac:dyDescent="0.25">
      <c r="A4670" s="130">
        <v>88696810000175</v>
      </c>
      <c r="B4670" s="98" t="s">
        <v>11745</v>
      </c>
      <c r="C4670" s="123" t="s">
        <v>3812</v>
      </c>
      <c r="D4670" s="98" t="s">
        <v>13667</v>
      </c>
      <c r="E4670" s="98" t="s">
        <v>13660</v>
      </c>
      <c r="F4670" s="124">
        <v>15.38</v>
      </c>
      <c r="G4670" s="112">
        <v>42325</v>
      </c>
      <c r="H4670" s="98"/>
      <c r="I4670" s="123" t="str">
        <f t="shared" si="72"/>
        <v/>
      </c>
      <c r="J4670" s="123"/>
      <c r="K4670" s="123"/>
      <c r="L4670" s="123"/>
      <c r="M4670" s="98" t="s">
        <v>16231</v>
      </c>
      <c r="N4670" s="118"/>
    </row>
    <row r="4671" spans="1:14" x14ac:dyDescent="0.25">
      <c r="A4671" s="130">
        <v>8260663000157</v>
      </c>
      <c r="B4671" s="98" t="s">
        <v>11746</v>
      </c>
      <c r="C4671" s="123" t="s">
        <v>2758</v>
      </c>
      <c r="D4671" s="98" t="s">
        <v>13667</v>
      </c>
      <c r="E4671" s="98" t="s">
        <v>13660</v>
      </c>
      <c r="F4671" s="124">
        <v>16.64</v>
      </c>
      <c r="G4671" s="112">
        <v>41640</v>
      </c>
      <c r="H4671" s="98"/>
      <c r="I4671" s="123" t="str">
        <f t="shared" si="72"/>
        <v/>
      </c>
      <c r="J4671" s="123"/>
      <c r="K4671" s="123"/>
      <c r="L4671" s="123"/>
      <c r="M4671" s="98" t="s">
        <v>15300</v>
      </c>
      <c r="N4671" s="118"/>
    </row>
    <row r="4672" spans="1:14" x14ac:dyDescent="0.25">
      <c r="A4672" s="130">
        <v>75442756000190</v>
      </c>
      <c r="B4672" s="98" t="s">
        <v>11747</v>
      </c>
      <c r="C4672" s="123" t="s">
        <v>3143</v>
      </c>
      <c r="D4672" s="98" t="s">
        <v>13667</v>
      </c>
      <c r="E4672" s="98" t="s">
        <v>13660</v>
      </c>
      <c r="F4672" s="124">
        <v>16</v>
      </c>
      <c r="G4672" s="112">
        <v>42695</v>
      </c>
      <c r="H4672" s="98"/>
      <c r="I4672" s="123" t="str">
        <f t="shared" si="72"/>
        <v/>
      </c>
      <c r="J4672" s="123"/>
      <c r="K4672" s="123"/>
      <c r="L4672" s="123"/>
      <c r="M4672" s="98" t="s">
        <v>15684</v>
      </c>
      <c r="N4672" s="118"/>
    </row>
    <row r="4673" spans="1:14" x14ac:dyDescent="0.25">
      <c r="A4673" s="130">
        <v>88756929000196</v>
      </c>
      <c r="B4673" s="98" t="s">
        <v>11748</v>
      </c>
      <c r="C4673" s="123" t="s">
        <v>3812</v>
      </c>
      <c r="D4673" s="98" t="s">
        <v>13667</v>
      </c>
      <c r="E4673" s="98" t="s">
        <v>13660</v>
      </c>
      <c r="F4673" s="124">
        <v>23.72</v>
      </c>
      <c r="G4673" s="112">
        <v>44044</v>
      </c>
      <c r="H4673" s="98"/>
      <c r="I4673" s="123" t="str">
        <f t="shared" si="72"/>
        <v/>
      </c>
      <c r="J4673" s="123"/>
      <c r="K4673" s="123"/>
      <c r="L4673" s="123"/>
      <c r="M4673" s="98"/>
      <c r="N4673" s="118"/>
    </row>
    <row r="4674" spans="1:14" x14ac:dyDescent="0.25">
      <c r="A4674" s="130">
        <v>75732057000184</v>
      </c>
      <c r="B4674" s="98" t="s">
        <v>11749</v>
      </c>
      <c r="C4674" s="123" t="s">
        <v>3143</v>
      </c>
      <c r="D4674" s="98" t="s">
        <v>13667</v>
      </c>
      <c r="E4674" s="98" t="s">
        <v>13660</v>
      </c>
      <c r="F4674" s="124">
        <v>16.34</v>
      </c>
      <c r="G4674" s="112">
        <v>43101</v>
      </c>
      <c r="H4674" s="98"/>
      <c r="I4674" s="123" t="str">
        <f t="shared" si="72"/>
        <v/>
      </c>
      <c r="J4674" s="123"/>
      <c r="K4674" s="123"/>
      <c r="L4674" s="123"/>
      <c r="M4674" s="98" t="s">
        <v>15685</v>
      </c>
      <c r="N4674" s="118"/>
    </row>
    <row r="4675" spans="1:14" x14ac:dyDescent="0.25">
      <c r="A4675" s="130">
        <v>83102293000145</v>
      </c>
      <c r="B4675" s="98" t="s">
        <v>11750</v>
      </c>
      <c r="C4675" s="123" t="s">
        <v>4289</v>
      </c>
      <c r="D4675" s="98" t="s">
        <v>13667</v>
      </c>
      <c r="E4675" s="98" t="s">
        <v>13660</v>
      </c>
      <c r="F4675" s="124">
        <v>15</v>
      </c>
      <c r="G4675" s="112">
        <v>44044</v>
      </c>
      <c r="H4675" s="98"/>
      <c r="I4675" s="123" t="str">
        <f t="shared" ref="I4675:I4738" si="73">IFERROR(IF(OR(E4675="Ativos", E4675="Aposentados",E4675="Pensionistas"),IF(F4675&gt;=14,"SIM","NÃO"),""),"")</f>
        <v/>
      </c>
      <c r="J4675" s="123"/>
      <c r="K4675" s="123"/>
      <c r="L4675" s="123"/>
      <c r="M4675" s="98"/>
      <c r="N4675" s="118"/>
    </row>
    <row r="4676" spans="1:14" x14ac:dyDescent="0.25">
      <c r="A4676" s="130">
        <v>29111085000167</v>
      </c>
      <c r="B4676" s="98" t="s">
        <v>11751</v>
      </c>
      <c r="C4676" s="123" t="s">
        <v>3513</v>
      </c>
      <c r="D4676" s="98" t="s">
        <v>13667</v>
      </c>
      <c r="E4676" s="98" t="s">
        <v>13660</v>
      </c>
      <c r="F4676" s="124">
        <v>11</v>
      </c>
      <c r="G4676" s="112">
        <v>39176</v>
      </c>
      <c r="H4676" s="98"/>
      <c r="I4676" s="123" t="str">
        <f t="shared" si="73"/>
        <v/>
      </c>
      <c r="J4676" s="123"/>
      <c r="K4676" s="123"/>
      <c r="L4676" s="123"/>
      <c r="M4676" s="98" t="s">
        <v>13534</v>
      </c>
      <c r="N4676" s="118"/>
    </row>
    <row r="4677" spans="1:14" x14ac:dyDescent="0.25">
      <c r="A4677" s="130">
        <v>18675975000185</v>
      </c>
      <c r="B4677" s="98" t="s">
        <v>11752</v>
      </c>
      <c r="C4677" s="123" t="s">
        <v>1356</v>
      </c>
      <c r="D4677" s="98" t="s">
        <v>13667</v>
      </c>
      <c r="E4677" s="98" t="s">
        <v>13660</v>
      </c>
      <c r="F4677" s="124">
        <v>22</v>
      </c>
      <c r="G4677" s="112">
        <v>44013</v>
      </c>
      <c r="H4677" s="98"/>
      <c r="I4677" s="123" t="str">
        <f t="shared" si="73"/>
        <v/>
      </c>
      <c r="J4677" s="123"/>
      <c r="K4677" s="123"/>
      <c r="L4677" s="123"/>
      <c r="M4677" s="98"/>
      <c r="N4677" s="118"/>
    </row>
    <row r="4678" spans="1:14" x14ac:dyDescent="0.25">
      <c r="A4678" s="130">
        <v>18404905000192</v>
      </c>
      <c r="B4678" s="98" t="s">
        <v>11753</v>
      </c>
      <c r="C4678" s="123" t="s">
        <v>1356</v>
      </c>
      <c r="D4678" s="98" t="s">
        <v>13667</v>
      </c>
      <c r="E4678" s="98" t="s">
        <v>13660</v>
      </c>
      <c r="F4678" s="124">
        <v>15.01</v>
      </c>
      <c r="G4678" s="112">
        <v>40233</v>
      </c>
      <c r="H4678" s="98"/>
      <c r="I4678" s="123" t="str">
        <f t="shared" si="73"/>
        <v/>
      </c>
      <c r="J4678" s="123"/>
      <c r="K4678" s="123"/>
      <c r="L4678" s="123"/>
      <c r="M4678" s="98" t="s">
        <v>14518</v>
      </c>
      <c r="N4678" s="118"/>
    </row>
    <row r="4679" spans="1:14" x14ac:dyDescent="0.25">
      <c r="A4679" s="130">
        <v>18712174000142</v>
      </c>
      <c r="B4679" s="98" t="s">
        <v>11754</v>
      </c>
      <c r="C4679" s="123" t="s">
        <v>1356</v>
      </c>
      <c r="D4679" s="98" t="s">
        <v>13667</v>
      </c>
      <c r="E4679" s="98" t="s">
        <v>13660</v>
      </c>
      <c r="F4679" s="124">
        <v>17.399999999999999</v>
      </c>
      <c r="G4679" s="112">
        <v>43891</v>
      </c>
      <c r="H4679" s="98"/>
      <c r="I4679" s="123" t="str">
        <f t="shared" si="73"/>
        <v/>
      </c>
      <c r="J4679" s="123"/>
      <c r="K4679" s="123"/>
      <c r="L4679" s="123"/>
      <c r="M4679" s="98"/>
      <c r="N4679" s="118"/>
    </row>
    <row r="4680" spans="1:14" x14ac:dyDescent="0.25">
      <c r="A4680" s="130">
        <v>1631604000107</v>
      </c>
      <c r="B4680" s="98" t="s">
        <v>11755</v>
      </c>
      <c r="C4680" s="123" t="s">
        <v>29</v>
      </c>
      <c r="D4680" s="98" t="s">
        <v>13667</v>
      </c>
      <c r="E4680" s="98" t="s">
        <v>13660</v>
      </c>
      <c r="F4680" s="124">
        <v>11</v>
      </c>
      <c r="G4680" s="112">
        <v>42829</v>
      </c>
      <c r="H4680" s="98"/>
      <c r="I4680" s="123" t="str">
        <f t="shared" si="73"/>
        <v/>
      </c>
      <c r="J4680" s="123"/>
      <c r="K4680" s="123"/>
      <c r="L4680" s="123"/>
      <c r="M4680" s="98" t="s">
        <v>13697</v>
      </c>
      <c r="N4680" s="118"/>
    </row>
    <row r="4681" spans="1:14" x14ac:dyDescent="0.25">
      <c r="A4681" s="130">
        <v>87612859000130</v>
      </c>
      <c r="B4681" s="98" t="s">
        <v>11756</v>
      </c>
      <c r="C4681" s="123" t="s">
        <v>3812</v>
      </c>
      <c r="D4681" s="98" t="s">
        <v>13667</v>
      </c>
      <c r="E4681" s="98" t="s">
        <v>13660</v>
      </c>
      <c r="F4681" s="124">
        <v>14</v>
      </c>
      <c r="G4681" s="112">
        <v>44013</v>
      </c>
      <c r="H4681" s="98"/>
      <c r="I4681" s="123" t="str">
        <f t="shared" si="73"/>
        <v/>
      </c>
      <c r="J4681" s="123"/>
      <c r="K4681" s="123"/>
      <c r="L4681" s="123"/>
      <c r="M4681" s="98"/>
      <c r="N4681" s="118"/>
    </row>
    <row r="4682" spans="1:14" x14ac:dyDescent="0.25">
      <c r="A4682" s="130">
        <v>1611489000109</v>
      </c>
      <c r="B4682" s="98" t="s">
        <v>11757</v>
      </c>
      <c r="C4682" s="123" t="s">
        <v>3143</v>
      </c>
      <c r="D4682" s="98" t="s">
        <v>13667</v>
      </c>
      <c r="E4682" s="98" t="s">
        <v>13660</v>
      </c>
      <c r="F4682" s="124">
        <v>19.53</v>
      </c>
      <c r="G4682" s="112">
        <v>41626</v>
      </c>
      <c r="H4682" s="98"/>
      <c r="I4682" s="123" t="str">
        <f t="shared" si="73"/>
        <v/>
      </c>
      <c r="J4682" s="123"/>
      <c r="K4682" s="123"/>
      <c r="L4682" s="123"/>
      <c r="M4682" s="98" t="s">
        <v>15687</v>
      </c>
      <c r="N4682" s="118"/>
    </row>
    <row r="4683" spans="1:14" x14ac:dyDescent="0.25">
      <c r="A4683" s="130">
        <v>8993917000146</v>
      </c>
      <c r="B4683" s="98" t="s">
        <v>11758</v>
      </c>
      <c r="C4683" s="123" t="s">
        <v>2554</v>
      </c>
      <c r="D4683" s="98" t="s">
        <v>13667</v>
      </c>
      <c r="E4683" s="98" t="s">
        <v>13660</v>
      </c>
      <c r="F4683" s="124">
        <v>14</v>
      </c>
      <c r="G4683" s="112">
        <v>43922</v>
      </c>
      <c r="H4683" s="98"/>
      <c r="I4683" s="123" t="str">
        <f t="shared" si="73"/>
        <v/>
      </c>
      <c r="J4683" s="123"/>
      <c r="K4683" s="123"/>
      <c r="L4683" s="123"/>
      <c r="M4683" s="98"/>
      <c r="N4683" s="118"/>
    </row>
    <row r="4684" spans="1:14" x14ac:dyDescent="0.25">
      <c r="A4684" s="130">
        <v>76105600000186</v>
      </c>
      <c r="B4684" s="98" t="s">
        <v>11759</v>
      </c>
      <c r="C4684" s="123" t="s">
        <v>3143</v>
      </c>
      <c r="D4684" s="98" t="s">
        <v>13667</v>
      </c>
      <c r="E4684" s="98" t="s">
        <v>13660</v>
      </c>
      <c r="F4684" s="124">
        <v>11</v>
      </c>
      <c r="G4684" s="112">
        <v>40533</v>
      </c>
      <c r="H4684" s="98"/>
      <c r="I4684" s="123" t="str">
        <f t="shared" si="73"/>
        <v/>
      </c>
      <c r="J4684" s="123"/>
      <c r="K4684" s="123"/>
      <c r="L4684" s="123"/>
      <c r="M4684" s="98" t="s">
        <v>15692</v>
      </c>
      <c r="N4684" s="118"/>
    </row>
    <row r="4685" spans="1:14" x14ac:dyDescent="0.25">
      <c r="A4685" s="130">
        <v>965152000129</v>
      </c>
      <c r="B4685" s="98" t="s">
        <v>11760</v>
      </c>
      <c r="C4685" s="123" t="s">
        <v>2274</v>
      </c>
      <c r="D4685" s="98" t="s">
        <v>13667</v>
      </c>
      <c r="E4685" s="98" t="s">
        <v>13660</v>
      </c>
      <c r="F4685" s="124">
        <v>12.84</v>
      </c>
      <c r="G4685" s="112">
        <v>43617</v>
      </c>
      <c r="H4685" s="98"/>
      <c r="I4685" s="123" t="str">
        <f t="shared" si="73"/>
        <v/>
      </c>
      <c r="J4685" s="123"/>
      <c r="K4685" s="123"/>
      <c r="L4685" s="123"/>
      <c r="M4685" s="98"/>
      <c r="N4685" s="118"/>
    </row>
    <row r="4686" spans="1:14" x14ac:dyDescent="0.25">
      <c r="A4686" s="130">
        <v>51885242000140</v>
      </c>
      <c r="B4686" s="98" t="s">
        <v>11761</v>
      </c>
      <c r="C4686" s="123" t="s">
        <v>4626</v>
      </c>
      <c r="D4686" s="98" t="s">
        <v>13667</v>
      </c>
      <c r="E4686" s="98" t="s">
        <v>13660</v>
      </c>
      <c r="F4686" s="124">
        <v>22</v>
      </c>
      <c r="G4686" s="112">
        <v>38261</v>
      </c>
      <c r="H4686" s="98"/>
      <c r="I4686" s="123" t="str">
        <f t="shared" si="73"/>
        <v/>
      </c>
      <c r="J4686" s="123"/>
      <c r="K4686" s="123"/>
      <c r="L4686" s="123"/>
      <c r="M4686" s="98" t="s">
        <v>16722</v>
      </c>
      <c r="N4686" s="118"/>
    </row>
    <row r="4687" spans="1:14" x14ac:dyDescent="0.25">
      <c r="A4687" s="130">
        <v>2215747000192</v>
      </c>
      <c r="B4687" s="98" t="s">
        <v>11762</v>
      </c>
      <c r="C4687" s="123" t="s">
        <v>901</v>
      </c>
      <c r="D4687" s="98" t="s">
        <v>13667</v>
      </c>
      <c r="E4687" s="98" t="s">
        <v>13660</v>
      </c>
      <c r="F4687" s="124">
        <v>13.51</v>
      </c>
      <c r="G4687" s="112">
        <v>43557</v>
      </c>
      <c r="H4687" s="98"/>
      <c r="I4687" s="123" t="str">
        <f t="shared" si="73"/>
        <v/>
      </c>
      <c r="J4687" s="123"/>
      <c r="K4687" s="123"/>
      <c r="L4687" s="123"/>
      <c r="M4687" s="98"/>
      <c r="N4687" s="118"/>
    </row>
    <row r="4688" spans="1:14" x14ac:dyDescent="0.25">
      <c r="A4688" s="130">
        <v>12264628000183</v>
      </c>
      <c r="B4688" s="98" t="s">
        <v>11763</v>
      </c>
      <c r="C4688" s="123" t="s">
        <v>29</v>
      </c>
      <c r="D4688" s="98" t="s">
        <v>13667</v>
      </c>
      <c r="E4688" s="98" t="s">
        <v>13660</v>
      </c>
      <c r="F4688" s="124">
        <v>13</v>
      </c>
      <c r="G4688" s="112">
        <v>41540</v>
      </c>
      <c r="H4688" s="98"/>
      <c r="I4688" s="123" t="str">
        <f t="shared" si="73"/>
        <v/>
      </c>
      <c r="J4688" s="123"/>
      <c r="K4688" s="123"/>
      <c r="L4688" s="123"/>
      <c r="M4688" s="98" t="s">
        <v>13698</v>
      </c>
      <c r="N4688" s="118"/>
    </row>
    <row r="4689" spans="1:14" x14ac:dyDescent="0.25">
      <c r="A4689" s="130">
        <v>83102749000177</v>
      </c>
      <c r="B4689" s="98" t="s">
        <v>11764</v>
      </c>
      <c r="C4689" s="123" t="s">
        <v>4289</v>
      </c>
      <c r="D4689" s="98" t="s">
        <v>13667</v>
      </c>
      <c r="E4689" s="98" t="s">
        <v>13660</v>
      </c>
      <c r="F4689" s="124">
        <v>22</v>
      </c>
      <c r="G4689" s="112">
        <v>40108</v>
      </c>
      <c r="H4689" s="98"/>
      <c r="I4689" s="123" t="str">
        <f t="shared" si="73"/>
        <v/>
      </c>
      <c r="J4689" s="123"/>
      <c r="K4689" s="123"/>
      <c r="L4689" s="123"/>
      <c r="M4689" s="98" t="s">
        <v>16597</v>
      </c>
      <c r="N4689" s="118"/>
    </row>
    <row r="4690" spans="1:14" x14ac:dyDescent="0.25">
      <c r="A4690" s="130">
        <v>1763614000198</v>
      </c>
      <c r="B4690" s="98" t="s">
        <v>11765</v>
      </c>
      <c r="C4690" s="123" t="s">
        <v>901</v>
      </c>
      <c r="D4690" s="98" t="s">
        <v>13667</v>
      </c>
      <c r="E4690" s="98" t="s">
        <v>13660</v>
      </c>
      <c r="F4690" s="124">
        <v>14</v>
      </c>
      <c r="G4690" s="112">
        <v>44166</v>
      </c>
      <c r="H4690" s="98"/>
      <c r="I4690" s="123" t="str">
        <f t="shared" si="73"/>
        <v/>
      </c>
      <c r="J4690" s="123"/>
      <c r="K4690" s="123"/>
      <c r="L4690" s="123"/>
      <c r="M4690" s="98" t="s">
        <v>14179</v>
      </c>
      <c r="N4690" s="118"/>
    </row>
    <row r="4691" spans="1:14" x14ac:dyDescent="0.25">
      <c r="A4691" s="130">
        <v>90832619000155</v>
      </c>
      <c r="B4691" s="98" t="s">
        <v>11766</v>
      </c>
      <c r="C4691" s="123" t="s">
        <v>3812</v>
      </c>
      <c r="D4691" s="98" t="s">
        <v>13667</v>
      </c>
      <c r="E4691" s="98" t="s">
        <v>13660</v>
      </c>
      <c r="F4691" s="124">
        <v>17.2</v>
      </c>
      <c r="G4691" s="112">
        <v>44043</v>
      </c>
      <c r="H4691" s="98"/>
      <c r="I4691" s="123" t="str">
        <f t="shared" si="73"/>
        <v/>
      </c>
      <c r="J4691" s="123"/>
      <c r="K4691" s="123"/>
      <c r="L4691" s="123"/>
      <c r="M4691" s="98"/>
      <c r="N4691" s="118"/>
    </row>
    <row r="4692" spans="1:14" x14ac:dyDescent="0.25">
      <c r="A4692" s="130">
        <v>80869621000145</v>
      </c>
      <c r="B4692" s="98" t="s">
        <v>11767</v>
      </c>
      <c r="C4692" s="123" t="s">
        <v>3143</v>
      </c>
      <c r="D4692" s="98" t="s">
        <v>13667</v>
      </c>
      <c r="E4692" s="98" t="s">
        <v>13660</v>
      </c>
      <c r="F4692" s="124">
        <v>15</v>
      </c>
      <c r="G4692" s="112">
        <v>44034</v>
      </c>
      <c r="H4692" s="98"/>
      <c r="I4692" s="123" t="str">
        <f t="shared" si="73"/>
        <v/>
      </c>
      <c r="J4692" s="123"/>
      <c r="K4692" s="123"/>
      <c r="L4692" s="123"/>
      <c r="M4692" s="98"/>
      <c r="N4692" s="118"/>
    </row>
    <row r="4693" spans="1:14" x14ac:dyDescent="0.25">
      <c r="A4693" s="130">
        <v>76002658000102</v>
      </c>
      <c r="B4693" s="98" t="s">
        <v>11768</v>
      </c>
      <c r="C4693" s="123" t="s">
        <v>3143</v>
      </c>
      <c r="D4693" s="98" t="s">
        <v>13667</v>
      </c>
      <c r="E4693" s="98" t="s">
        <v>13660</v>
      </c>
      <c r="F4693" s="124">
        <v>11</v>
      </c>
      <c r="G4693" s="112">
        <v>40487</v>
      </c>
      <c r="H4693" s="98"/>
      <c r="I4693" s="123" t="str">
        <f t="shared" si="73"/>
        <v/>
      </c>
      <c r="J4693" s="123"/>
      <c r="K4693" s="123"/>
      <c r="L4693" s="123"/>
      <c r="M4693" s="98" t="s">
        <v>15694</v>
      </c>
      <c r="N4693" s="118"/>
    </row>
    <row r="4694" spans="1:14" x14ac:dyDescent="0.25">
      <c r="A4694" s="130">
        <v>13908702000110</v>
      </c>
      <c r="B4694" s="98" t="s">
        <v>11769</v>
      </c>
      <c r="C4694" s="123" t="s">
        <v>215</v>
      </c>
      <c r="D4694" s="98" t="s">
        <v>13667</v>
      </c>
      <c r="E4694" s="98" t="s">
        <v>13660</v>
      </c>
      <c r="F4694" s="124">
        <v>13.79</v>
      </c>
      <c r="G4694" s="112">
        <v>43215</v>
      </c>
      <c r="H4694" s="98"/>
      <c r="I4694" s="123" t="str">
        <f t="shared" si="73"/>
        <v/>
      </c>
      <c r="J4694" s="123"/>
      <c r="K4694" s="123"/>
      <c r="L4694" s="123"/>
      <c r="M4694" s="98" t="s">
        <v>13873</v>
      </c>
      <c r="N4694" s="118"/>
    </row>
    <row r="4695" spans="1:14" x14ac:dyDescent="0.25">
      <c r="A4695" s="130">
        <v>3501509000106</v>
      </c>
      <c r="B4695" s="98" t="s">
        <v>11770</v>
      </c>
      <c r="C4695" s="123" t="s">
        <v>2197</v>
      </c>
      <c r="D4695" s="98" t="s">
        <v>13667</v>
      </c>
      <c r="E4695" s="98" t="s">
        <v>13660</v>
      </c>
      <c r="F4695" s="124">
        <v>14</v>
      </c>
      <c r="G4695" s="112">
        <v>41275</v>
      </c>
      <c r="H4695" s="98"/>
      <c r="I4695" s="123" t="str">
        <f t="shared" si="73"/>
        <v/>
      </c>
      <c r="J4695" s="123"/>
      <c r="K4695" s="123"/>
      <c r="L4695" s="123"/>
      <c r="M4695" s="98" t="s">
        <v>14860</v>
      </c>
      <c r="N4695" s="118"/>
    </row>
    <row r="4696" spans="1:14" x14ac:dyDescent="0.25">
      <c r="A4696" s="130">
        <v>76105618000188</v>
      </c>
      <c r="B4696" s="98" t="s">
        <v>11771</v>
      </c>
      <c r="C4696" s="123" t="s">
        <v>3143</v>
      </c>
      <c r="D4696" s="98" t="s">
        <v>13667</v>
      </c>
      <c r="E4696" s="98" t="s">
        <v>13660</v>
      </c>
      <c r="F4696" s="124">
        <v>12</v>
      </c>
      <c r="G4696" s="112">
        <v>43209</v>
      </c>
      <c r="H4696" s="98"/>
      <c r="I4696" s="123" t="str">
        <f t="shared" si="73"/>
        <v/>
      </c>
      <c r="J4696" s="123"/>
      <c r="K4696" s="123"/>
      <c r="L4696" s="123"/>
      <c r="M4696" s="98" t="s">
        <v>15696</v>
      </c>
      <c r="N4696" s="118"/>
    </row>
    <row r="4697" spans="1:14" x14ac:dyDescent="0.25">
      <c r="A4697" s="130">
        <v>6716880000183</v>
      </c>
      <c r="B4697" s="98" t="s">
        <v>11772</v>
      </c>
      <c r="C4697" s="123" t="s">
        <v>2926</v>
      </c>
      <c r="D4697" s="98" t="s">
        <v>13667</v>
      </c>
      <c r="E4697" s="98" t="s">
        <v>13660</v>
      </c>
      <c r="F4697" s="124">
        <v>11</v>
      </c>
      <c r="G4697" s="112">
        <v>43831</v>
      </c>
      <c r="H4697" s="98"/>
      <c r="I4697" s="123" t="str">
        <f t="shared" si="73"/>
        <v/>
      </c>
      <c r="J4697" s="123"/>
      <c r="K4697" s="123"/>
      <c r="L4697" s="123"/>
      <c r="M4697" s="98"/>
      <c r="N4697" s="118"/>
    </row>
    <row r="4698" spans="1:14" x14ac:dyDescent="0.25">
      <c r="A4698" s="130">
        <v>75904524000106</v>
      </c>
      <c r="B4698" s="98" t="s">
        <v>11773</v>
      </c>
      <c r="C4698" s="123" t="s">
        <v>3143</v>
      </c>
      <c r="D4698" s="98" t="s">
        <v>13667</v>
      </c>
      <c r="E4698" s="98" t="s">
        <v>13660</v>
      </c>
      <c r="F4698" s="124">
        <v>18.12</v>
      </c>
      <c r="G4698" s="112">
        <v>41740</v>
      </c>
      <c r="H4698" s="98"/>
      <c r="I4698" s="123" t="str">
        <f t="shared" si="73"/>
        <v/>
      </c>
      <c r="J4698" s="123"/>
      <c r="K4698" s="123"/>
      <c r="L4698" s="123"/>
      <c r="M4698" s="98"/>
      <c r="N4698" s="118"/>
    </row>
    <row r="4699" spans="1:14" x14ac:dyDescent="0.25">
      <c r="A4699" s="130">
        <v>63762033000199</v>
      </c>
      <c r="B4699" s="98" t="s">
        <v>11774</v>
      </c>
      <c r="C4699" s="123" t="s">
        <v>3747</v>
      </c>
      <c r="D4699" s="98" t="s">
        <v>13667</v>
      </c>
      <c r="E4699" s="98" t="s">
        <v>13660</v>
      </c>
      <c r="F4699" s="124">
        <v>14</v>
      </c>
      <c r="G4699" s="112">
        <v>44044</v>
      </c>
      <c r="H4699" s="98"/>
      <c r="I4699" s="123" t="str">
        <f t="shared" si="73"/>
        <v/>
      </c>
      <c r="J4699" s="123"/>
      <c r="K4699" s="123"/>
      <c r="L4699" s="123"/>
      <c r="M4699" s="98"/>
      <c r="N4699" s="118"/>
    </row>
    <row r="4700" spans="1:14" x14ac:dyDescent="0.25">
      <c r="A4700" s="130">
        <v>24772287000136</v>
      </c>
      <c r="B4700" s="98" t="s">
        <v>11775</v>
      </c>
      <c r="C4700" s="123" t="s">
        <v>2274</v>
      </c>
      <c r="D4700" s="98" t="s">
        <v>13667</v>
      </c>
      <c r="E4700" s="98" t="s">
        <v>13660</v>
      </c>
      <c r="F4700" s="124">
        <v>20.350000000000001</v>
      </c>
      <c r="G4700" s="112">
        <v>43891</v>
      </c>
      <c r="H4700" s="98"/>
      <c r="I4700" s="123" t="str">
        <f t="shared" si="73"/>
        <v/>
      </c>
      <c r="J4700" s="123"/>
      <c r="K4700" s="123"/>
      <c r="L4700" s="123"/>
      <c r="M4700" s="98"/>
      <c r="N4700" s="118"/>
    </row>
    <row r="4701" spans="1:14" x14ac:dyDescent="0.25">
      <c r="A4701" s="130">
        <v>8358723000179</v>
      </c>
      <c r="B4701" s="98" t="s">
        <v>11776</v>
      </c>
      <c r="C4701" s="123" t="s">
        <v>3601</v>
      </c>
      <c r="D4701" s="98" t="s">
        <v>13667</v>
      </c>
      <c r="E4701" s="98" t="s">
        <v>13660</v>
      </c>
      <c r="F4701" s="124">
        <v>12.01</v>
      </c>
      <c r="G4701" s="112">
        <v>43466</v>
      </c>
      <c r="H4701" s="98"/>
      <c r="I4701" s="123" t="str">
        <f t="shared" si="73"/>
        <v/>
      </c>
      <c r="J4701" s="123"/>
      <c r="K4701" s="123"/>
      <c r="L4701" s="123"/>
      <c r="M4701" s="98" t="s">
        <v>16061</v>
      </c>
      <c r="N4701" s="118"/>
    </row>
    <row r="4702" spans="1:14" x14ac:dyDescent="0.25">
      <c r="A4702" s="130">
        <v>24950495000188</v>
      </c>
      <c r="B4702" s="98" t="s">
        <v>11777</v>
      </c>
      <c r="C4702" s="123" t="s">
        <v>2274</v>
      </c>
      <c r="D4702" s="98" t="s">
        <v>13667</v>
      </c>
      <c r="E4702" s="98" t="s">
        <v>13660</v>
      </c>
      <c r="F4702" s="124">
        <v>16.489999999999998</v>
      </c>
      <c r="G4702" s="112">
        <v>43678</v>
      </c>
      <c r="H4702" s="98"/>
      <c r="I4702" s="123" t="str">
        <f t="shared" si="73"/>
        <v/>
      </c>
      <c r="J4702" s="123"/>
      <c r="K4702" s="123"/>
      <c r="L4702" s="123"/>
      <c r="M4702" s="98"/>
      <c r="N4702" s="118"/>
    </row>
    <row r="4703" spans="1:14" x14ac:dyDescent="0.25">
      <c r="A4703" s="130">
        <v>18298190000130</v>
      </c>
      <c r="B4703" s="98" t="s">
        <v>11778</v>
      </c>
      <c r="C4703" s="123" t="s">
        <v>1356</v>
      </c>
      <c r="D4703" s="98" t="s">
        <v>13667</v>
      </c>
      <c r="E4703" s="98" t="s">
        <v>13660</v>
      </c>
      <c r="F4703" s="124">
        <v>12</v>
      </c>
      <c r="G4703" s="112">
        <v>38434</v>
      </c>
      <c r="H4703" s="98"/>
      <c r="I4703" s="123" t="str">
        <f t="shared" si="73"/>
        <v/>
      </c>
      <c r="J4703" s="123"/>
      <c r="K4703" s="123"/>
      <c r="L4703" s="123"/>
      <c r="M4703" s="98" t="s">
        <v>14523</v>
      </c>
      <c r="N4703" s="118"/>
    </row>
    <row r="4704" spans="1:14" x14ac:dyDescent="0.25">
      <c r="A4704" s="130">
        <v>1126143000107</v>
      </c>
      <c r="B4704" s="98" t="s">
        <v>11779</v>
      </c>
      <c r="C4704" s="123" t="s">
        <v>901</v>
      </c>
      <c r="D4704" s="98" t="s">
        <v>13667</v>
      </c>
      <c r="E4704" s="98" t="s">
        <v>13660</v>
      </c>
      <c r="F4704" s="124">
        <v>12.5</v>
      </c>
      <c r="G4704" s="112">
        <v>43831</v>
      </c>
      <c r="H4704" s="98"/>
      <c r="I4704" s="123" t="str">
        <f t="shared" si="73"/>
        <v/>
      </c>
      <c r="J4704" s="123"/>
      <c r="K4704" s="123"/>
      <c r="L4704" s="123"/>
      <c r="M4704" s="98"/>
      <c r="N4704" s="118"/>
    </row>
    <row r="4705" spans="1:14" x14ac:dyDescent="0.25">
      <c r="A4705" s="130">
        <v>92406164000131</v>
      </c>
      <c r="B4705" s="98" t="s">
        <v>11780</v>
      </c>
      <c r="C4705" s="123" t="s">
        <v>3812</v>
      </c>
      <c r="D4705" s="98" t="s">
        <v>13667</v>
      </c>
      <c r="E4705" s="98" t="s">
        <v>13660</v>
      </c>
      <c r="F4705" s="124">
        <v>18.399999999999999</v>
      </c>
      <c r="G4705" s="112">
        <v>40909</v>
      </c>
      <c r="H4705" s="98"/>
      <c r="I4705" s="123" t="str">
        <f t="shared" si="73"/>
        <v/>
      </c>
      <c r="J4705" s="123"/>
      <c r="K4705" s="123"/>
      <c r="L4705" s="123"/>
      <c r="M4705" s="98" t="s">
        <v>16236</v>
      </c>
      <c r="N4705" s="118"/>
    </row>
    <row r="4706" spans="1:14" x14ac:dyDescent="0.25">
      <c r="A4706" s="130">
        <v>29116894000161</v>
      </c>
      <c r="B4706" s="98" t="s">
        <v>11781</v>
      </c>
      <c r="C4706" s="123" t="s">
        <v>3513</v>
      </c>
      <c r="D4706" s="98" t="s">
        <v>13667</v>
      </c>
      <c r="E4706" s="98" t="s">
        <v>13660</v>
      </c>
      <c r="F4706" s="124">
        <v>11</v>
      </c>
      <c r="G4706" s="112">
        <v>39199</v>
      </c>
      <c r="H4706" s="98"/>
      <c r="I4706" s="123" t="str">
        <f t="shared" si="73"/>
        <v/>
      </c>
      <c r="J4706" s="123"/>
      <c r="K4706" s="123"/>
      <c r="L4706" s="123"/>
      <c r="M4706" s="98" t="s">
        <v>15949</v>
      </c>
      <c r="N4706" s="118"/>
    </row>
    <row r="4707" spans="1:14" x14ac:dyDescent="0.25">
      <c r="A4707" s="130">
        <v>18245175000124</v>
      </c>
      <c r="B4707" s="98" t="s">
        <v>11782</v>
      </c>
      <c r="C4707" s="123" t="s">
        <v>1356</v>
      </c>
      <c r="D4707" s="98" t="s">
        <v>13667</v>
      </c>
      <c r="E4707" s="98" t="s">
        <v>13660</v>
      </c>
      <c r="F4707" s="124">
        <v>15</v>
      </c>
      <c r="G4707" s="112">
        <v>41250</v>
      </c>
      <c r="H4707" s="98"/>
      <c r="I4707" s="123" t="str">
        <f t="shared" si="73"/>
        <v/>
      </c>
      <c r="J4707" s="123"/>
      <c r="K4707" s="123"/>
      <c r="L4707" s="123"/>
      <c r="M4707" s="98" t="s">
        <v>14525</v>
      </c>
      <c r="N4707" s="118"/>
    </row>
    <row r="4708" spans="1:14" x14ac:dyDescent="0.25">
      <c r="A4708" s="130">
        <v>1493998000176</v>
      </c>
      <c r="B4708" s="98" t="s">
        <v>11783</v>
      </c>
      <c r="C4708" s="123" t="s">
        <v>901</v>
      </c>
      <c r="D4708" s="98" t="s">
        <v>13667</v>
      </c>
      <c r="E4708" s="98" t="s">
        <v>13660</v>
      </c>
      <c r="F4708" s="124">
        <v>16.71</v>
      </c>
      <c r="G4708" s="112">
        <v>42064</v>
      </c>
      <c r="H4708" s="98"/>
      <c r="I4708" s="123" t="str">
        <f t="shared" si="73"/>
        <v/>
      </c>
      <c r="J4708" s="123"/>
      <c r="K4708" s="123"/>
      <c r="L4708" s="123"/>
      <c r="M4708" s="98" t="s">
        <v>14182</v>
      </c>
      <c r="N4708" s="118"/>
    </row>
    <row r="4709" spans="1:14" x14ac:dyDescent="0.25">
      <c r="A4709" s="130">
        <v>11362779000101</v>
      </c>
      <c r="B4709" s="98" t="s">
        <v>11784</v>
      </c>
      <c r="C4709" s="123" t="s">
        <v>2758</v>
      </c>
      <c r="D4709" s="98" t="s">
        <v>13667</v>
      </c>
      <c r="E4709" s="98" t="s">
        <v>13660</v>
      </c>
      <c r="F4709" s="124">
        <v>22</v>
      </c>
      <c r="G4709" s="112">
        <v>43719</v>
      </c>
      <c r="H4709" s="98"/>
      <c r="I4709" s="123" t="str">
        <f t="shared" si="73"/>
        <v/>
      </c>
      <c r="J4709" s="123"/>
      <c r="K4709" s="123"/>
      <c r="L4709" s="123"/>
      <c r="M4709" s="98"/>
      <c r="N4709" s="118"/>
    </row>
    <row r="4710" spans="1:14" x14ac:dyDescent="0.25">
      <c r="A4710" s="130">
        <v>12367892000142</v>
      </c>
      <c r="B4710" s="98" t="s">
        <v>11785</v>
      </c>
      <c r="C4710" s="123" t="s">
        <v>29</v>
      </c>
      <c r="D4710" s="98" t="s">
        <v>13667</v>
      </c>
      <c r="E4710" s="98" t="s">
        <v>13660</v>
      </c>
      <c r="F4710" s="124">
        <v>5.15</v>
      </c>
      <c r="G4710" s="112">
        <v>41275</v>
      </c>
      <c r="H4710" s="98"/>
      <c r="I4710" s="123" t="str">
        <f t="shared" si="73"/>
        <v/>
      </c>
      <c r="J4710" s="123"/>
      <c r="K4710" s="123"/>
      <c r="L4710" s="123"/>
      <c r="M4710" s="98" t="s">
        <v>13701</v>
      </c>
      <c r="N4710" s="118"/>
    </row>
    <row r="4711" spans="1:14" x14ac:dyDescent="0.25">
      <c r="A4711" s="130">
        <v>15023922000191</v>
      </c>
      <c r="B4711" s="98" t="s">
        <v>11786</v>
      </c>
      <c r="C4711" s="123" t="s">
        <v>2274</v>
      </c>
      <c r="D4711" s="98" t="s">
        <v>13667</v>
      </c>
      <c r="E4711" s="98" t="s">
        <v>13660</v>
      </c>
      <c r="F4711" s="124">
        <v>14.99</v>
      </c>
      <c r="G4711" s="112">
        <v>43647</v>
      </c>
      <c r="H4711" s="98"/>
      <c r="I4711" s="123" t="str">
        <f t="shared" si="73"/>
        <v/>
      </c>
      <c r="J4711" s="123"/>
      <c r="K4711" s="123"/>
      <c r="L4711" s="123"/>
      <c r="M4711" s="98"/>
      <c r="N4711" s="118"/>
    </row>
    <row r="4712" spans="1:14" x14ac:dyDescent="0.25">
      <c r="A4712" s="130">
        <v>17888090000100</v>
      </c>
      <c r="B4712" s="98" t="s">
        <v>11787</v>
      </c>
      <c r="C4712" s="123" t="s">
        <v>1356</v>
      </c>
      <c r="D4712" s="98" t="s">
        <v>13667</v>
      </c>
      <c r="E4712" s="98" t="s">
        <v>13660</v>
      </c>
      <c r="F4712" s="124">
        <v>11</v>
      </c>
      <c r="G4712" s="112">
        <v>43525</v>
      </c>
      <c r="H4712" s="98"/>
      <c r="I4712" s="123" t="str">
        <f t="shared" si="73"/>
        <v/>
      </c>
      <c r="J4712" s="123"/>
      <c r="K4712" s="123"/>
      <c r="L4712" s="123"/>
      <c r="M4712" s="98"/>
      <c r="N4712" s="118"/>
    </row>
    <row r="4713" spans="1:14" x14ac:dyDescent="0.25">
      <c r="A4713" s="130">
        <v>87568911000106</v>
      </c>
      <c r="B4713" s="98" t="s">
        <v>11788</v>
      </c>
      <c r="C4713" s="123" t="s">
        <v>3812</v>
      </c>
      <c r="D4713" s="98" t="s">
        <v>13667</v>
      </c>
      <c r="E4713" s="98" t="s">
        <v>13660</v>
      </c>
      <c r="F4713" s="124">
        <v>14.68</v>
      </c>
      <c r="G4713" s="112">
        <v>43700</v>
      </c>
      <c r="H4713" s="98"/>
      <c r="I4713" s="123" t="str">
        <f t="shared" si="73"/>
        <v/>
      </c>
      <c r="J4713" s="123"/>
      <c r="K4713" s="123"/>
      <c r="L4713" s="123"/>
      <c r="M4713" s="98"/>
      <c r="N4713" s="118"/>
    </row>
    <row r="4714" spans="1:14" x14ac:dyDescent="0.25">
      <c r="A4714" s="130">
        <v>87612842000182</v>
      </c>
      <c r="B4714" s="98" t="s">
        <v>11789</v>
      </c>
      <c r="C4714" s="123" t="s">
        <v>3812</v>
      </c>
      <c r="D4714" s="98" t="s">
        <v>13667</v>
      </c>
      <c r="E4714" s="98" t="s">
        <v>13660</v>
      </c>
      <c r="F4714" s="124">
        <v>14</v>
      </c>
      <c r="G4714" s="112">
        <v>44013</v>
      </c>
      <c r="H4714" s="98"/>
      <c r="I4714" s="123" t="str">
        <f t="shared" si="73"/>
        <v/>
      </c>
      <c r="J4714" s="123"/>
      <c r="K4714" s="123"/>
      <c r="L4714" s="123"/>
      <c r="M4714" s="98"/>
      <c r="N4714" s="118"/>
    </row>
    <row r="4715" spans="1:14" x14ac:dyDescent="0.25">
      <c r="A4715" s="130">
        <v>46179958000192</v>
      </c>
      <c r="B4715" s="98" t="s">
        <v>11790</v>
      </c>
      <c r="C4715" s="123" t="s">
        <v>4626</v>
      </c>
      <c r="D4715" s="98" t="s">
        <v>13667</v>
      </c>
      <c r="E4715" s="98" t="s">
        <v>13660</v>
      </c>
      <c r="F4715" s="124">
        <v>15.5</v>
      </c>
      <c r="G4715" s="112">
        <v>43252</v>
      </c>
      <c r="H4715" s="98"/>
      <c r="I4715" s="123" t="str">
        <f t="shared" si="73"/>
        <v/>
      </c>
      <c r="J4715" s="123"/>
      <c r="K4715" s="123"/>
      <c r="L4715" s="123"/>
      <c r="M4715" s="98" t="s">
        <v>16725</v>
      </c>
      <c r="N4715" s="118"/>
    </row>
    <row r="4716" spans="1:14" x14ac:dyDescent="0.25">
      <c r="A4716" s="130">
        <v>45374261000100</v>
      </c>
      <c r="B4716" s="98" t="s">
        <v>11791</v>
      </c>
      <c r="C4716" s="123" t="s">
        <v>4626</v>
      </c>
      <c r="D4716" s="98" t="s">
        <v>13667</v>
      </c>
      <c r="E4716" s="98" t="s">
        <v>13660</v>
      </c>
      <c r="F4716" s="124">
        <v>14.88</v>
      </c>
      <c r="G4716" s="112">
        <v>42736</v>
      </c>
      <c r="H4716" s="98"/>
      <c r="I4716" s="123" t="str">
        <f t="shared" si="73"/>
        <v/>
      </c>
      <c r="J4716" s="123"/>
      <c r="K4716" s="123"/>
      <c r="L4716" s="123"/>
      <c r="M4716" s="98" t="s">
        <v>16726</v>
      </c>
      <c r="N4716" s="118"/>
    </row>
    <row r="4717" spans="1:14" x14ac:dyDescent="0.25">
      <c r="A4717" s="130">
        <v>94702818000108</v>
      </c>
      <c r="B4717" s="98" t="s">
        <v>11792</v>
      </c>
      <c r="C4717" s="123" t="s">
        <v>3812</v>
      </c>
      <c r="D4717" s="98" t="s">
        <v>13667</v>
      </c>
      <c r="E4717" s="98" t="s">
        <v>13660</v>
      </c>
      <c r="F4717" s="124">
        <v>20.85</v>
      </c>
      <c r="G4717" s="112">
        <v>42370</v>
      </c>
      <c r="H4717" s="98"/>
      <c r="I4717" s="123" t="str">
        <f t="shared" si="73"/>
        <v/>
      </c>
      <c r="J4717" s="123"/>
      <c r="K4717" s="123"/>
      <c r="L4717" s="123"/>
      <c r="M4717" s="98" t="s">
        <v>16239</v>
      </c>
      <c r="N4717" s="118"/>
    </row>
    <row r="4718" spans="1:14" x14ac:dyDescent="0.25">
      <c r="A4718" s="130">
        <v>88861430000149</v>
      </c>
      <c r="B4718" s="98" t="s">
        <v>11793</v>
      </c>
      <c r="C4718" s="123" t="s">
        <v>3812</v>
      </c>
      <c r="D4718" s="98" t="s">
        <v>13667</v>
      </c>
      <c r="E4718" s="98" t="s">
        <v>13660</v>
      </c>
      <c r="F4718" s="124">
        <v>16.329999999999998</v>
      </c>
      <c r="G4718" s="112">
        <v>40925</v>
      </c>
      <c r="H4718" s="98"/>
      <c r="I4718" s="123" t="str">
        <f t="shared" si="73"/>
        <v/>
      </c>
      <c r="J4718" s="123"/>
      <c r="K4718" s="123"/>
      <c r="L4718" s="123"/>
      <c r="M4718" s="98" t="s">
        <v>16240</v>
      </c>
      <c r="N4718" s="118"/>
    </row>
    <row r="4719" spans="1:14" x14ac:dyDescent="0.25">
      <c r="A4719" s="130">
        <v>10132777000163</v>
      </c>
      <c r="B4719" s="98" t="s">
        <v>11794</v>
      </c>
      <c r="C4719" s="123" t="s">
        <v>2758</v>
      </c>
      <c r="D4719" s="98" t="s">
        <v>13667</v>
      </c>
      <c r="E4719" s="98" t="s">
        <v>13660</v>
      </c>
      <c r="F4719" s="124">
        <v>14.2</v>
      </c>
      <c r="G4719" s="112">
        <v>40836</v>
      </c>
      <c r="H4719" s="98"/>
      <c r="I4719" s="123" t="str">
        <f t="shared" si="73"/>
        <v/>
      </c>
      <c r="J4719" s="123"/>
      <c r="K4719" s="123"/>
      <c r="L4719" s="123"/>
      <c r="M4719" s="98" t="s">
        <v>15309</v>
      </c>
      <c r="N4719" s="118"/>
    </row>
    <row r="4720" spans="1:14" x14ac:dyDescent="0.25">
      <c r="A4720" s="130">
        <v>7963259000187</v>
      </c>
      <c r="B4720" s="98" t="s">
        <v>11795</v>
      </c>
      <c r="C4720" s="123" t="s">
        <v>634</v>
      </c>
      <c r="D4720" s="98" t="s">
        <v>13667</v>
      </c>
      <c r="E4720" s="98" t="s">
        <v>13660</v>
      </c>
      <c r="F4720" s="124">
        <v>11.27</v>
      </c>
      <c r="G4720" s="112">
        <v>38838</v>
      </c>
      <c r="H4720" s="98"/>
      <c r="I4720" s="123" t="str">
        <f t="shared" si="73"/>
        <v/>
      </c>
      <c r="J4720" s="123"/>
      <c r="K4720" s="123"/>
      <c r="L4720" s="123"/>
      <c r="M4720" s="98" t="s">
        <v>13956</v>
      </c>
      <c r="N4720" s="118"/>
    </row>
    <row r="4721" spans="1:14" x14ac:dyDescent="0.25">
      <c r="A4721" s="130">
        <v>88577416000118</v>
      </c>
      <c r="B4721" s="98" t="s">
        <v>11796</v>
      </c>
      <c r="C4721" s="123" t="s">
        <v>3812</v>
      </c>
      <c r="D4721" s="98" t="s">
        <v>13667</v>
      </c>
      <c r="E4721" s="98" t="s">
        <v>13660</v>
      </c>
      <c r="F4721" s="124">
        <v>16.7</v>
      </c>
      <c r="G4721" s="112">
        <v>40634</v>
      </c>
      <c r="H4721" s="98"/>
      <c r="I4721" s="123" t="str">
        <f t="shared" si="73"/>
        <v/>
      </c>
      <c r="J4721" s="123"/>
      <c r="K4721" s="123"/>
      <c r="L4721" s="123"/>
      <c r="M4721" s="98" t="s">
        <v>13534</v>
      </c>
      <c r="N4721" s="118"/>
    </row>
    <row r="4722" spans="1:14" x14ac:dyDescent="0.25">
      <c r="A4722" s="130">
        <v>83102384000180</v>
      </c>
      <c r="B4722" s="98" t="s">
        <v>11797</v>
      </c>
      <c r="C4722" s="123" t="s">
        <v>4289</v>
      </c>
      <c r="D4722" s="98" t="s">
        <v>13667</v>
      </c>
      <c r="E4722" s="98" t="s">
        <v>13660</v>
      </c>
      <c r="F4722" s="124">
        <v>19.5</v>
      </c>
      <c r="G4722" s="112">
        <v>42583</v>
      </c>
      <c r="H4722" s="98"/>
      <c r="I4722" s="123" t="str">
        <f t="shared" si="73"/>
        <v/>
      </c>
      <c r="J4722" s="123"/>
      <c r="K4722" s="123"/>
      <c r="L4722" s="123"/>
      <c r="M4722" s="98" t="s">
        <v>16598</v>
      </c>
      <c r="N4722" s="118"/>
    </row>
    <row r="4723" spans="1:14" x14ac:dyDescent="0.25">
      <c r="A4723" s="130">
        <v>1617441000108</v>
      </c>
      <c r="B4723" s="98" t="s">
        <v>11798</v>
      </c>
      <c r="C4723" s="123" t="s">
        <v>1356</v>
      </c>
      <c r="D4723" s="98" t="s">
        <v>13667</v>
      </c>
      <c r="E4723" s="98" t="s">
        <v>13660</v>
      </c>
      <c r="F4723" s="124">
        <v>11</v>
      </c>
      <c r="G4723" s="112">
        <v>39374</v>
      </c>
      <c r="H4723" s="98"/>
      <c r="I4723" s="123" t="str">
        <f t="shared" si="73"/>
        <v/>
      </c>
      <c r="J4723" s="123"/>
      <c r="K4723" s="123"/>
      <c r="L4723" s="123"/>
      <c r="M4723" s="98" t="s">
        <v>14527</v>
      </c>
      <c r="N4723" s="118"/>
    </row>
    <row r="4724" spans="1:14" x14ac:dyDescent="0.25">
      <c r="A4724" s="130">
        <v>78279981000145</v>
      </c>
      <c r="B4724" s="98" t="s">
        <v>11799</v>
      </c>
      <c r="C4724" s="123" t="s">
        <v>3143</v>
      </c>
      <c r="D4724" s="98" t="s">
        <v>13667</v>
      </c>
      <c r="E4724" s="98" t="s">
        <v>13660</v>
      </c>
      <c r="F4724" s="124">
        <v>15</v>
      </c>
      <c r="G4724" s="112">
        <v>43644</v>
      </c>
      <c r="H4724" s="98"/>
      <c r="I4724" s="123" t="str">
        <f t="shared" si="73"/>
        <v/>
      </c>
      <c r="J4724" s="123"/>
      <c r="K4724" s="123"/>
      <c r="L4724" s="123"/>
      <c r="M4724" s="98"/>
      <c r="N4724" s="118"/>
    </row>
    <row r="4725" spans="1:14" x14ac:dyDescent="0.25">
      <c r="A4725" s="130">
        <v>28645794000160</v>
      </c>
      <c r="B4725" s="98" t="s">
        <v>11800</v>
      </c>
      <c r="C4725" s="123" t="s">
        <v>3513</v>
      </c>
      <c r="D4725" s="98" t="s">
        <v>13667</v>
      </c>
      <c r="E4725" s="98" t="s">
        <v>13660</v>
      </c>
      <c r="F4725" s="124">
        <v>11</v>
      </c>
      <c r="G4725" s="112">
        <v>43255</v>
      </c>
      <c r="H4725" s="98"/>
      <c r="I4725" s="123" t="str">
        <f t="shared" si="73"/>
        <v/>
      </c>
      <c r="J4725" s="123"/>
      <c r="K4725" s="123"/>
      <c r="L4725" s="123"/>
      <c r="M4725" s="98" t="s">
        <v>15951</v>
      </c>
      <c r="N4725" s="118"/>
    </row>
    <row r="4726" spans="1:14" x14ac:dyDescent="0.25">
      <c r="A4726" s="130">
        <v>6156160000100</v>
      </c>
      <c r="B4726" s="98" t="s">
        <v>11801</v>
      </c>
      <c r="C4726" s="123" t="s">
        <v>1142</v>
      </c>
      <c r="D4726" s="98" t="s">
        <v>13667</v>
      </c>
      <c r="E4726" s="98" t="s">
        <v>13660</v>
      </c>
      <c r="F4726" s="124">
        <v>11</v>
      </c>
      <c r="G4726" s="112">
        <v>38963</v>
      </c>
      <c r="H4726" s="98"/>
      <c r="I4726" s="123" t="str">
        <f t="shared" si="73"/>
        <v/>
      </c>
      <c r="J4726" s="123"/>
      <c r="K4726" s="123"/>
      <c r="L4726" s="123"/>
      <c r="M4726" s="98" t="s">
        <v>14396</v>
      </c>
      <c r="N4726" s="118"/>
    </row>
    <row r="4727" spans="1:14" x14ac:dyDescent="0.25">
      <c r="A4727" s="130">
        <v>4247441000143</v>
      </c>
      <c r="B4727" s="98" t="s">
        <v>11802</v>
      </c>
      <c r="C4727" s="123" t="s">
        <v>133</v>
      </c>
      <c r="D4727" s="98" t="s">
        <v>13667</v>
      </c>
      <c r="E4727" s="98" t="s">
        <v>13660</v>
      </c>
      <c r="F4727" s="124">
        <v>15.32</v>
      </c>
      <c r="G4727" s="112">
        <v>40235</v>
      </c>
      <c r="H4727" s="98"/>
      <c r="I4727" s="123" t="str">
        <f t="shared" si="73"/>
        <v/>
      </c>
      <c r="J4727" s="123"/>
      <c r="K4727" s="123"/>
      <c r="L4727" s="123"/>
      <c r="M4727" s="98" t="s">
        <v>13823</v>
      </c>
      <c r="N4727" s="118"/>
    </row>
    <row r="4728" spans="1:14" x14ac:dyDescent="0.25">
      <c r="A4728" s="130">
        <v>5149091000145</v>
      </c>
      <c r="B4728" s="98" t="s">
        <v>11803</v>
      </c>
      <c r="C4728" s="123" t="s">
        <v>2413</v>
      </c>
      <c r="D4728" s="98" t="s">
        <v>13667</v>
      </c>
      <c r="E4728" s="98" t="s">
        <v>13660</v>
      </c>
      <c r="F4728" s="124">
        <v>12</v>
      </c>
      <c r="G4728" s="112">
        <v>40344</v>
      </c>
      <c r="H4728" s="98"/>
      <c r="I4728" s="123" t="str">
        <f t="shared" si="73"/>
        <v/>
      </c>
      <c r="J4728" s="123"/>
      <c r="K4728" s="123"/>
      <c r="L4728" s="123"/>
      <c r="M4728" s="98" t="s">
        <v>15078</v>
      </c>
      <c r="N4728" s="118"/>
    </row>
    <row r="4729" spans="1:14" x14ac:dyDescent="0.25">
      <c r="A4729" s="130">
        <v>4215971000100</v>
      </c>
      <c r="B4729" s="98" t="s">
        <v>11804</v>
      </c>
      <c r="C4729" s="123" t="s">
        <v>3812</v>
      </c>
      <c r="D4729" s="98" t="s">
        <v>13667</v>
      </c>
      <c r="E4729" s="98" t="s">
        <v>13660</v>
      </c>
      <c r="F4729" s="124">
        <v>16</v>
      </c>
      <c r="G4729" s="112">
        <v>44105</v>
      </c>
      <c r="H4729" s="98"/>
      <c r="I4729" s="123" t="str">
        <f t="shared" si="73"/>
        <v/>
      </c>
      <c r="J4729" s="123"/>
      <c r="K4729" s="123"/>
      <c r="L4729" s="123"/>
      <c r="M4729" s="98"/>
      <c r="N4729" s="118"/>
    </row>
    <row r="4730" spans="1:14" x14ac:dyDescent="0.25">
      <c r="A4730" s="130">
        <v>90836693000140</v>
      </c>
      <c r="B4730" s="98" t="s">
        <v>11805</v>
      </c>
      <c r="C4730" s="123" t="s">
        <v>3812</v>
      </c>
      <c r="D4730" s="98" t="s">
        <v>13667</v>
      </c>
      <c r="E4730" s="98" t="s">
        <v>13660</v>
      </c>
      <c r="F4730" s="124">
        <v>15.55</v>
      </c>
      <c r="G4730" s="112">
        <v>44084</v>
      </c>
      <c r="H4730" s="98"/>
      <c r="I4730" s="123" t="str">
        <f t="shared" si="73"/>
        <v/>
      </c>
      <c r="J4730" s="123"/>
      <c r="K4730" s="123"/>
      <c r="L4730" s="123"/>
      <c r="M4730" s="98"/>
      <c r="N4730" s="118"/>
    </row>
    <row r="4731" spans="1:14" x14ac:dyDescent="0.25">
      <c r="A4731" s="130">
        <v>4213779000184</v>
      </c>
      <c r="B4731" s="98" t="s">
        <v>11806</v>
      </c>
      <c r="C4731" s="123" t="s">
        <v>3812</v>
      </c>
      <c r="D4731" s="98" t="s">
        <v>13667</v>
      </c>
      <c r="E4731" s="98" t="s">
        <v>13660</v>
      </c>
      <c r="F4731" s="124">
        <v>14</v>
      </c>
      <c r="G4731" s="112">
        <v>44056</v>
      </c>
      <c r="H4731" s="98"/>
      <c r="I4731" s="123" t="str">
        <f t="shared" si="73"/>
        <v/>
      </c>
      <c r="J4731" s="123"/>
      <c r="K4731" s="123"/>
      <c r="L4731" s="123"/>
      <c r="M4731" s="98"/>
      <c r="N4731" s="118"/>
    </row>
    <row r="4732" spans="1:14" x14ac:dyDescent="0.25">
      <c r="A4732" s="130">
        <v>18114249000193</v>
      </c>
      <c r="B4732" s="98" t="s">
        <v>11807</v>
      </c>
      <c r="C4732" s="123" t="s">
        <v>1356</v>
      </c>
      <c r="D4732" s="98" t="s">
        <v>13667</v>
      </c>
      <c r="E4732" s="98" t="s">
        <v>13660</v>
      </c>
      <c r="F4732" s="124">
        <v>19</v>
      </c>
      <c r="G4732" s="112">
        <v>40148</v>
      </c>
      <c r="H4732" s="98"/>
      <c r="I4732" s="123" t="str">
        <f t="shared" si="73"/>
        <v/>
      </c>
      <c r="J4732" s="123"/>
      <c r="K4732" s="123"/>
      <c r="L4732" s="123"/>
      <c r="M4732" s="98" t="s">
        <v>14529</v>
      </c>
      <c r="N4732" s="118"/>
    </row>
    <row r="4733" spans="1:14" x14ac:dyDescent="0.25">
      <c r="A4733" s="130">
        <v>92122720000148</v>
      </c>
      <c r="B4733" s="98" t="s">
        <v>11808</v>
      </c>
      <c r="C4733" s="123" t="s">
        <v>3812</v>
      </c>
      <c r="D4733" s="98" t="s">
        <v>13667</v>
      </c>
      <c r="E4733" s="98" t="s">
        <v>13660</v>
      </c>
      <c r="F4733" s="124">
        <v>18.7</v>
      </c>
      <c r="G4733" s="112">
        <v>44136</v>
      </c>
      <c r="H4733" s="98"/>
      <c r="I4733" s="123" t="str">
        <f t="shared" si="73"/>
        <v/>
      </c>
      <c r="J4733" s="123"/>
      <c r="K4733" s="123"/>
      <c r="L4733" s="123"/>
      <c r="M4733" s="98"/>
      <c r="N4733" s="118"/>
    </row>
    <row r="4734" spans="1:14" x14ac:dyDescent="0.25">
      <c r="A4734" s="130">
        <v>13897111000194</v>
      </c>
      <c r="B4734" s="98" t="s">
        <v>11809</v>
      </c>
      <c r="C4734" s="123" t="s">
        <v>215</v>
      </c>
      <c r="D4734" s="98" t="s">
        <v>13667</v>
      </c>
      <c r="E4734" s="98" t="s">
        <v>13660</v>
      </c>
      <c r="F4734" s="124">
        <v>13</v>
      </c>
      <c r="G4734" s="112">
        <v>39806</v>
      </c>
      <c r="H4734" s="98"/>
      <c r="I4734" s="123" t="str">
        <f t="shared" si="73"/>
        <v/>
      </c>
      <c r="J4734" s="123"/>
      <c r="K4734" s="123"/>
      <c r="L4734" s="123"/>
      <c r="M4734" s="98" t="s">
        <v>13875</v>
      </c>
      <c r="N4734" s="118"/>
    </row>
    <row r="4735" spans="1:14" x14ac:dyDescent="0.25">
      <c r="A4735" s="130">
        <v>18457234000128</v>
      </c>
      <c r="B4735" s="98" t="s">
        <v>11810</v>
      </c>
      <c r="C4735" s="123" t="s">
        <v>1356</v>
      </c>
      <c r="D4735" s="98" t="s">
        <v>13667</v>
      </c>
      <c r="E4735" s="98" t="s">
        <v>13660</v>
      </c>
      <c r="F4735" s="124">
        <v>21.83</v>
      </c>
      <c r="G4735" s="112">
        <v>43709</v>
      </c>
      <c r="H4735" s="98"/>
      <c r="I4735" s="123" t="str">
        <f t="shared" si="73"/>
        <v/>
      </c>
      <c r="J4735" s="123"/>
      <c r="K4735" s="123"/>
      <c r="L4735" s="123"/>
      <c r="M4735" s="98"/>
      <c r="N4735" s="118"/>
    </row>
    <row r="4736" spans="1:14" x14ac:dyDescent="0.25">
      <c r="A4736" s="130">
        <v>7063589000116</v>
      </c>
      <c r="B4736" s="98" t="s">
        <v>11811</v>
      </c>
      <c r="C4736" s="123" t="s">
        <v>634</v>
      </c>
      <c r="D4736" s="98" t="s">
        <v>13667</v>
      </c>
      <c r="E4736" s="98" t="s">
        <v>13660</v>
      </c>
      <c r="F4736" s="124">
        <v>13</v>
      </c>
      <c r="G4736" s="112">
        <v>41590</v>
      </c>
      <c r="H4736" s="98"/>
      <c r="I4736" s="123" t="str">
        <f t="shared" si="73"/>
        <v/>
      </c>
      <c r="J4736" s="123"/>
      <c r="K4736" s="123"/>
      <c r="L4736" s="123"/>
      <c r="M4736" s="98" t="s">
        <v>13961</v>
      </c>
      <c r="N4736" s="118"/>
    </row>
    <row r="4737" spans="1:14" x14ac:dyDescent="0.25">
      <c r="A4737" s="130">
        <v>6553879000185</v>
      </c>
      <c r="B4737" s="98" t="s">
        <v>11812</v>
      </c>
      <c r="C4737" s="123" t="s">
        <v>2926</v>
      </c>
      <c r="D4737" s="98" t="s">
        <v>13667</v>
      </c>
      <c r="E4737" s="98" t="s">
        <v>13660</v>
      </c>
      <c r="F4737" s="124">
        <v>11</v>
      </c>
      <c r="G4737" s="112">
        <v>43831</v>
      </c>
      <c r="H4737" s="98"/>
      <c r="I4737" s="123" t="str">
        <f t="shared" si="73"/>
        <v/>
      </c>
      <c r="J4737" s="123"/>
      <c r="K4737" s="123"/>
      <c r="L4737" s="123"/>
      <c r="M4737" s="98"/>
      <c r="N4737" s="118"/>
    </row>
    <row r="4738" spans="1:14" x14ac:dyDescent="0.25">
      <c r="A4738" s="130">
        <v>18017426000113</v>
      </c>
      <c r="B4738" s="98" t="s">
        <v>11813</v>
      </c>
      <c r="C4738" s="123" t="s">
        <v>1356</v>
      </c>
      <c r="D4738" s="98" t="s">
        <v>13667</v>
      </c>
      <c r="E4738" s="98" t="s">
        <v>13660</v>
      </c>
      <c r="F4738" s="124">
        <v>22</v>
      </c>
      <c r="G4738" s="112">
        <v>43466</v>
      </c>
      <c r="H4738" s="98"/>
      <c r="I4738" s="123" t="str">
        <f t="shared" si="73"/>
        <v/>
      </c>
      <c r="J4738" s="123"/>
      <c r="K4738" s="123"/>
      <c r="L4738" s="123"/>
      <c r="M4738" s="98"/>
      <c r="N4738" s="118"/>
    </row>
    <row r="4739" spans="1:14" x14ac:dyDescent="0.25">
      <c r="A4739" s="130">
        <v>44723674000190</v>
      </c>
      <c r="B4739" s="98" t="s">
        <v>11814</v>
      </c>
      <c r="C4739" s="123" t="s">
        <v>4626</v>
      </c>
      <c r="D4739" s="98" t="s">
        <v>13667</v>
      </c>
      <c r="E4739" s="98" t="s">
        <v>13660</v>
      </c>
      <c r="F4739" s="124">
        <v>15.91</v>
      </c>
      <c r="G4739" s="112">
        <v>43850</v>
      </c>
      <c r="H4739" s="98"/>
      <c r="I4739" s="123" t="str">
        <f t="shared" ref="I4739:I4802" si="74">IFERROR(IF(OR(E4739="Ativos", E4739="Aposentados",E4739="Pensionistas"),IF(F4739&gt;=14,"SIM","NÃO"),""),"")</f>
        <v/>
      </c>
      <c r="J4739" s="123"/>
      <c r="K4739" s="123"/>
      <c r="L4739" s="123"/>
      <c r="M4739" s="98"/>
      <c r="N4739" s="118"/>
    </row>
    <row r="4740" spans="1:14" x14ac:dyDescent="0.25">
      <c r="A4740" s="130">
        <v>11256088000123</v>
      </c>
      <c r="B4740" s="98" t="s">
        <v>11815</v>
      </c>
      <c r="C4740" s="123" t="s">
        <v>2758</v>
      </c>
      <c r="D4740" s="98" t="s">
        <v>13667</v>
      </c>
      <c r="E4740" s="98" t="s">
        <v>13660</v>
      </c>
      <c r="F4740" s="124">
        <v>14.58</v>
      </c>
      <c r="G4740" s="112">
        <v>40028</v>
      </c>
      <c r="H4740" s="98"/>
      <c r="I4740" s="123" t="str">
        <f t="shared" si="74"/>
        <v/>
      </c>
      <c r="J4740" s="123"/>
      <c r="K4740" s="123"/>
      <c r="L4740" s="123"/>
      <c r="M4740" s="98" t="s">
        <v>15314</v>
      </c>
      <c r="N4740" s="118"/>
    </row>
    <row r="4741" spans="1:14" x14ac:dyDescent="0.25">
      <c r="A4741" s="130">
        <v>18385138000111</v>
      </c>
      <c r="B4741" s="98" t="s">
        <v>11816</v>
      </c>
      <c r="C4741" s="123" t="s">
        <v>1356</v>
      </c>
      <c r="D4741" s="98" t="s">
        <v>13667</v>
      </c>
      <c r="E4741" s="98" t="s">
        <v>13660</v>
      </c>
      <c r="F4741" s="124">
        <v>15.95</v>
      </c>
      <c r="G4741" s="112">
        <v>40506</v>
      </c>
      <c r="H4741" s="98"/>
      <c r="I4741" s="123" t="str">
        <f t="shared" si="74"/>
        <v/>
      </c>
      <c r="J4741" s="123"/>
      <c r="K4741" s="123"/>
      <c r="L4741" s="123"/>
      <c r="M4741" s="98" t="s">
        <v>14531</v>
      </c>
      <c r="N4741" s="118"/>
    </row>
    <row r="4742" spans="1:14" x14ac:dyDescent="0.25">
      <c r="A4742" s="130">
        <v>1614158000114</v>
      </c>
      <c r="B4742" s="98" t="s">
        <v>11817</v>
      </c>
      <c r="C4742" s="123" t="s">
        <v>3812</v>
      </c>
      <c r="D4742" s="98" t="s">
        <v>13667</v>
      </c>
      <c r="E4742" s="98" t="s">
        <v>13660</v>
      </c>
      <c r="F4742" s="124">
        <v>15.15</v>
      </c>
      <c r="G4742" s="112">
        <v>43101</v>
      </c>
      <c r="H4742" s="98"/>
      <c r="I4742" s="123" t="str">
        <f t="shared" si="74"/>
        <v/>
      </c>
      <c r="J4742" s="123"/>
      <c r="K4742" s="123"/>
      <c r="L4742" s="123"/>
      <c r="M4742" s="98" t="s">
        <v>16245</v>
      </c>
      <c r="N4742" s="118"/>
    </row>
    <row r="4743" spans="1:14" x14ac:dyDescent="0.25">
      <c r="A4743" s="130">
        <v>46482840000139</v>
      </c>
      <c r="B4743" s="98" t="s">
        <v>11818</v>
      </c>
      <c r="C4743" s="123" t="s">
        <v>4626</v>
      </c>
      <c r="D4743" s="98" t="s">
        <v>13667</v>
      </c>
      <c r="E4743" s="98" t="s">
        <v>13660</v>
      </c>
      <c r="F4743" s="124">
        <v>18</v>
      </c>
      <c r="G4743" s="112">
        <v>42923</v>
      </c>
      <c r="H4743" s="98"/>
      <c r="I4743" s="123" t="str">
        <f t="shared" si="74"/>
        <v/>
      </c>
      <c r="J4743" s="123"/>
      <c r="K4743" s="123"/>
      <c r="L4743" s="123"/>
      <c r="M4743" s="98" t="s">
        <v>16729</v>
      </c>
      <c r="N4743" s="118"/>
    </row>
    <row r="4744" spans="1:14" x14ac:dyDescent="0.25">
      <c r="A4744" s="130">
        <v>16418766000120</v>
      </c>
      <c r="B4744" s="98" t="s">
        <v>11819</v>
      </c>
      <c r="C4744" s="123" t="s">
        <v>215</v>
      </c>
      <c r="D4744" s="98" t="s">
        <v>13667</v>
      </c>
      <c r="E4744" s="98" t="s">
        <v>13660</v>
      </c>
      <c r="F4744" s="124">
        <v>15.31</v>
      </c>
      <c r="G4744" s="112">
        <v>40821</v>
      </c>
      <c r="H4744" s="98"/>
      <c r="I4744" s="123" t="str">
        <f t="shared" si="74"/>
        <v/>
      </c>
      <c r="J4744" s="123"/>
      <c r="K4744" s="123"/>
      <c r="L4744" s="123"/>
      <c r="M4744" s="98" t="s">
        <v>13877</v>
      </c>
      <c r="N4744" s="118"/>
    </row>
    <row r="4745" spans="1:14" x14ac:dyDescent="0.25">
      <c r="A4745" s="130">
        <v>18094797000107</v>
      </c>
      <c r="B4745" s="98" t="s">
        <v>11820</v>
      </c>
      <c r="C4745" s="123" t="s">
        <v>1356</v>
      </c>
      <c r="D4745" s="98" t="s">
        <v>13667</v>
      </c>
      <c r="E4745" s="98" t="s">
        <v>13660</v>
      </c>
      <c r="F4745" s="124">
        <v>11</v>
      </c>
      <c r="G4745" s="112">
        <v>42461</v>
      </c>
      <c r="H4745" s="98"/>
      <c r="I4745" s="123" t="str">
        <f t="shared" si="74"/>
        <v/>
      </c>
      <c r="J4745" s="123"/>
      <c r="K4745" s="123"/>
      <c r="L4745" s="123"/>
      <c r="M4745" s="98" t="s">
        <v>14534</v>
      </c>
      <c r="N4745" s="118"/>
    </row>
    <row r="4746" spans="1:14" x14ac:dyDescent="0.25">
      <c r="A4746" s="130">
        <v>19279827000104</v>
      </c>
      <c r="B4746" s="98" t="s">
        <v>11821</v>
      </c>
      <c r="C4746" s="123" t="s">
        <v>1356</v>
      </c>
      <c r="D4746" s="98" t="s">
        <v>13667</v>
      </c>
      <c r="E4746" s="98" t="s">
        <v>13660</v>
      </c>
      <c r="F4746" s="124">
        <v>22</v>
      </c>
      <c r="G4746" s="112">
        <v>40899</v>
      </c>
      <c r="H4746" s="98"/>
      <c r="I4746" s="123" t="str">
        <f t="shared" si="74"/>
        <v/>
      </c>
      <c r="J4746" s="123"/>
      <c r="K4746" s="123"/>
      <c r="L4746" s="123"/>
      <c r="M4746" s="98" t="s">
        <v>14537</v>
      </c>
      <c r="N4746" s="118"/>
    </row>
    <row r="4747" spans="1:14" x14ac:dyDescent="0.25">
      <c r="A4747" s="130">
        <v>1609497000102</v>
      </c>
      <c r="B4747" s="98" t="s">
        <v>11822</v>
      </c>
      <c r="C4747" s="123" t="s">
        <v>3513</v>
      </c>
      <c r="D4747" s="98" t="s">
        <v>13667</v>
      </c>
      <c r="E4747" s="98" t="s">
        <v>13660</v>
      </c>
      <c r="F4747" s="124">
        <v>11</v>
      </c>
      <c r="G4747" s="112">
        <v>43013</v>
      </c>
      <c r="H4747" s="98"/>
      <c r="I4747" s="123" t="str">
        <f t="shared" si="74"/>
        <v/>
      </c>
      <c r="J4747" s="123"/>
      <c r="K4747" s="123"/>
      <c r="L4747" s="123"/>
      <c r="M4747" s="98"/>
      <c r="N4747" s="118"/>
    </row>
    <row r="4748" spans="1:14" x14ac:dyDescent="0.25">
      <c r="A4748" s="130">
        <v>4530044000184</v>
      </c>
      <c r="B4748" s="98" t="s">
        <v>11823</v>
      </c>
      <c r="C4748" s="123" t="s">
        <v>133</v>
      </c>
      <c r="D4748" s="98" t="s">
        <v>13667</v>
      </c>
      <c r="E4748" s="98" t="s">
        <v>13660</v>
      </c>
      <c r="F4748" s="124">
        <v>15.92</v>
      </c>
      <c r="G4748" s="112">
        <v>41974</v>
      </c>
      <c r="H4748" s="98"/>
      <c r="I4748" s="123" t="str">
        <f t="shared" si="74"/>
        <v/>
      </c>
      <c r="J4748" s="123"/>
      <c r="K4748" s="123"/>
      <c r="L4748" s="123"/>
      <c r="M4748" s="98" t="s">
        <v>13824</v>
      </c>
      <c r="N4748" s="118"/>
    </row>
    <row r="4749" spans="1:14" x14ac:dyDescent="0.25">
      <c r="A4749" s="130">
        <v>87613535000116</v>
      </c>
      <c r="B4749" s="98" t="s">
        <v>11824</v>
      </c>
      <c r="C4749" s="123" t="s">
        <v>3812</v>
      </c>
      <c r="D4749" s="98" t="s">
        <v>13667</v>
      </c>
      <c r="E4749" s="98" t="s">
        <v>13660</v>
      </c>
      <c r="F4749" s="124">
        <v>22</v>
      </c>
      <c r="G4749" s="112">
        <v>39444</v>
      </c>
      <c r="H4749" s="98"/>
      <c r="I4749" s="123" t="str">
        <f t="shared" si="74"/>
        <v/>
      </c>
      <c r="J4749" s="123"/>
      <c r="K4749" s="123"/>
      <c r="L4749" s="123"/>
      <c r="M4749" s="98" t="s">
        <v>16246</v>
      </c>
      <c r="N4749" s="118"/>
    </row>
    <row r="4750" spans="1:14" x14ac:dyDescent="0.25">
      <c r="A4750" s="130">
        <v>21154174000189</v>
      </c>
      <c r="B4750" s="98" t="s">
        <v>11825</v>
      </c>
      <c r="C4750" s="123" t="s">
        <v>1356</v>
      </c>
      <c r="D4750" s="98" t="s">
        <v>13667</v>
      </c>
      <c r="E4750" s="98" t="s">
        <v>13660</v>
      </c>
      <c r="F4750" s="124">
        <v>21.7</v>
      </c>
      <c r="G4750" s="112">
        <v>43746</v>
      </c>
      <c r="H4750" s="98"/>
      <c r="I4750" s="123" t="str">
        <f t="shared" si="74"/>
        <v/>
      </c>
      <c r="J4750" s="123"/>
      <c r="K4750" s="123"/>
      <c r="L4750" s="123"/>
      <c r="M4750" s="98"/>
      <c r="N4750" s="118"/>
    </row>
    <row r="4751" spans="1:14" x14ac:dyDescent="0.25">
      <c r="A4751" s="130">
        <v>46599825000175</v>
      </c>
      <c r="B4751" s="98" t="s">
        <v>11826</v>
      </c>
      <c r="C4751" s="123" t="s">
        <v>4626</v>
      </c>
      <c r="D4751" s="98" t="s">
        <v>13667</v>
      </c>
      <c r="E4751" s="98" t="s">
        <v>13660</v>
      </c>
      <c r="F4751" s="124">
        <v>16.02</v>
      </c>
      <c r="G4751" s="112">
        <v>43831</v>
      </c>
      <c r="H4751" s="98"/>
      <c r="I4751" s="123" t="str">
        <f t="shared" si="74"/>
        <v/>
      </c>
      <c r="J4751" s="123"/>
      <c r="K4751" s="123"/>
      <c r="L4751" s="123"/>
      <c r="M4751" s="98"/>
      <c r="N4751" s="118"/>
    </row>
    <row r="4752" spans="1:14" x14ac:dyDescent="0.25">
      <c r="A4752" s="130">
        <v>39228739000190</v>
      </c>
      <c r="B4752" s="98" t="s">
        <v>11827</v>
      </c>
      <c r="C4752" s="123" t="s">
        <v>3513</v>
      </c>
      <c r="D4752" s="98" t="s">
        <v>13667</v>
      </c>
      <c r="E4752" s="98" t="s">
        <v>13660</v>
      </c>
      <c r="F4752" s="124">
        <v>15.78</v>
      </c>
      <c r="G4752" s="112">
        <v>40179</v>
      </c>
      <c r="H4752" s="98"/>
      <c r="I4752" s="123" t="str">
        <f t="shared" si="74"/>
        <v/>
      </c>
      <c r="J4752" s="123"/>
      <c r="K4752" s="123"/>
      <c r="L4752" s="123"/>
      <c r="M4752" s="98" t="s">
        <v>15955</v>
      </c>
      <c r="N4752" s="118"/>
    </row>
    <row r="4753" spans="1:14" x14ac:dyDescent="0.25">
      <c r="A4753" s="130">
        <v>27150549000119</v>
      </c>
      <c r="B4753" s="98" t="s">
        <v>11828</v>
      </c>
      <c r="C4753" s="123" t="s">
        <v>821</v>
      </c>
      <c r="D4753" s="98" t="s">
        <v>13667</v>
      </c>
      <c r="E4753" s="98" t="s">
        <v>13660</v>
      </c>
      <c r="F4753" s="124">
        <v>12.79</v>
      </c>
      <c r="G4753" s="112">
        <v>43654</v>
      </c>
      <c r="H4753" s="98"/>
      <c r="I4753" s="123" t="str">
        <f t="shared" si="74"/>
        <v/>
      </c>
      <c r="J4753" s="123"/>
      <c r="K4753" s="123"/>
      <c r="L4753" s="123"/>
      <c r="M4753" s="98"/>
      <c r="N4753" s="118"/>
    </row>
    <row r="4754" spans="1:14" x14ac:dyDescent="0.25">
      <c r="A4754" s="130">
        <v>7707094000182</v>
      </c>
      <c r="B4754" s="98" t="s">
        <v>11829</v>
      </c>
      <c r="C4754" s="123" t="s">
        <v>634</v>
      </c>
      <c r="D4754" s="98" t="s">
        <v>13667</v>
      </c>
      <c r="E4754" s="98" t="s">
        <v>13660</v>
      </c>
      <c r="F4754" s="124">
        <v>12.88</v>
      </c>
      <c r="G4754" s="112">
        <v>40938</v>
      </c>
      <c r="H4754" s="98"/>
      <c r="I4754" s="123" t="str">
        <f t="shared" si="74"/>
        <v/>
      </c>
      <c r="J4754" s="123"/>
      <c r="K4754" s="123"/>
      <c r="L4754" s="123"/>
      <c r="M4754" s="98" t="s">
        <v>13963</v>
      </c>
      <c r="N4754" s="118"/>
    </row>
    <row r="4755" spans="1:14" x14ac:dyDescent="0.25">
      <c r="A4755" s="130">
        <v>6738132000100</v>
      </c>
      <c r="B4755" s="98" t="s">
        <v>11830</v>
      </c>
      <c r="C4755" s="123" t="s">
        <v>634</v>
      </c>
      <c r="D4755" s="98" t="s">
        <v>13667</v>
      </c>
      <c r="E4755" s="98" t="s">
        <v>13660</v>
      </c>
      <c r="F4755" s="124">
        <v>13.2</v>
      </c>
      <c r="G4755" s="112">
        <v>43282</v>
      </c>
      <c r="H4755" s="98"/>
      <c r="I4755" s="123" t="str">
        <f t="shared" si="74"/>
        <v/>
      </c>
      <c r="J4755" s="123"/>
      <c r="K4755" s="123"/>
      <c r="L4755" s="123"/>
      <c r="M4755" s="98" t="s">
        <v>13966</v>
      </c>
      <c r="N4755" s="118"/>
    </row>
    <row r="4756" spans="1:14" x14ac:dyDescent="0.25">
      <c r="A4756" s="130">
        <v>1617905000178</v>
      </c>
      <c r="B4756" s="98" t="s">
        <v>11831</v>
      </c>
      <c r="C4756" s="123" t="s">
        <v>2274</v>
      </c>
      <c r="D4756" s="98" t="s">
        <v>13667</v>
      </c>
      <c r="E4756" s="98" t="s">
        <v>13660</v>
      </c>
      <c r="F4756" s="124">
        <v>19.760000000000002</v>
      </c>
      <c r="G4756" s="112">
        <v>43221</v>
      </c>
      <c r="H4756" s="98"/>
      <c r="I4756" s="123" t="str">
        <f t="shared" si="74"/>
        <v/>
      </c>
      <c r="J4756" s="123"/>
      <c r="K4756" s="123"/>
      <c r="L4756" s="123"/>
      <c r="M4756" s="98" t="s">
        <v>14936</v>
      </c>
      <c r="N4756" s="118"/>
    </row>
    <row r="4757" spans="1:14" x14ac:dyDescent="0.25">
      <c r="A4757" s="130">
        <v>88587183000134</v>
      </c>
      <c r="B4757" s="98" t="s">
        <v>11832</v>
      </c>
      <c r="C4757" s="123" t="s">
        <v>3812</v>
      </c>
      <c r="D4757" s="98" t="s">
        <v>13667</v>
      </c>
      <c r="E4757" s="98" t="s">
        <v>13660</v>
      </c>
      <c r="F4757" s="124">
        <v>18</v>
      </c>
      <c r="G4757" s="112">
        <v>42809</v>
      </c>
      <c r="H4757" s="98"/>
      <c r="I4757" s="123" t="str">
        <f t="shared" si="74"/>
        <v/>
      </c>
      <c r="J4757" s="123"/>
      <c r="K4757" s="123"/>
      <c r="L4757" s="123"/>
      <c r="M4757" s="98"/>
      <c r="N4757" s="118"/>
    </row>
    <row r="4758" spans="1:14" x14ac:dyDescent="0.25">
      <c r="A4758" s="130">
        <v>18477315000190</v>
      </c>
      <c r="B4758" s="98" t="s">
        <v>11833</v>
      </c>
      <c r="C4758" s="123" t="s">
        <v>1356</v>
      </c>
      <c r="D4758" s="98" t="s">
        <v>13667</v>
      </c>
      <c r="E4758" s="98" t="s">
        <v>13660</v>
      </c>
      <c r="F4758" s="124">
        <v>11.73</v>
      </c>
      <c r="G4758" s="112">
        <v>41791</v>
      </c>
      <c r="H4758" s="98"/>
      <c r="I4758" s="123" t="str">
        <f t="shared" si="74"/>
        <v/>
      </c>
      <c r="J4758" s="123"/>
      <c r="K4758" s="123"/>
      <c r="L4758" s="123"/>
      <c r="M4758" s="98" t="s">
        <v>14542</v>
      </c>
      <c r="N4758" s="118"/>
    </row>
    <row r="4759" spans="1:14" x14ac:dyDescent="0.25">
      <c r="A4759" s="130">
        <v>18303172000108</v>
      </c>
      <c r="B4759" s="98" t="s">
        <v>11834</v>
      </c>
      <c r="C4759" s="123" t="s">
        <v>1356</v>
      </c>
      <c r="D4759" s="98" t="s">
        <v>13667</v>
      </c>
      <c r="E4759" s="98" t="s">
        <v>13660</v>
      </c>
      <c r="F4759" s="124">
        <v>11</v>
      </c>
      <c r="G4759" s="112">
        <v>42361</v>
      </c>
      <c r="H4759" s="98"/>
      <c r="I4759" s="123" t="str">
        <f t="shared" si="74"/>
        <v/>
      </c>
      <c r="J4759" s="123"/>
      <c r="K4759" s="123"/>
      <c r="L4759" s="123"/>
      <c r="M4759" s="98" t="s">
        <v>14544</v>
      </c>
      <c r="N4759" s="118"/>
    </row>
    <row r="4760" spans="1:14" x14ac:dyDescent="0.25">
      <c r="A4760" s="130">
        <v>29128741000134</v>
      </c>
      <c r="B4760" s="98" t="s">
        <v>11835</v>
      </c>
      <c r="C4760" s="123" t="s">
        <v>3513</v>
      </c>
      <c r="D4760" s="98" t="s">
        <v>13667</v>
      </c>
      <c r="E4760" s="98" t="s">
        <v>13660</v>
      </c>
      <c r="F4760" s="124">
        <v>11</v>
      </c>
      <c r="G4760" s="112">
        <v>38803</v>
      </c>
      <c r="H4760" s="98"/>
      <c r="I4760" s="123" t="str">
        <f t="shared" si="74"/>
        <v/>
      </c>
      <c r="J4760" s="123"/>
      <c r="K4760" s="123"/>
      <c r="L4760" s="123"/>
      <c r="M4760" s="98" t="s">
        <v>15962</v>
      </c>
      <c r="N4760" s="118"/>
    </row>
    <row r="4761" spans="1:14" x14ac:dyDescent="0.25">
      <c r="A4761" s="130">
        <v>18291377000102</v>
      </c>
      <c r="B4761" s="98" t="s">
        <v>11836</v>
      </c>
      <c r="C4761" s="123" t="s">
        <v>1356</v>
      </c>
      <c r="D4761" s="98" t="s">
        <v>13667</v>
      </c>
      <c r="E4761" s="98" t="s">
        <v>13660</v>
      </c>
      <c r="F4761" s="124">
        <v>17.52</v>
      </c>
      <c r="G4761" s="112">
        <v>44044</v>
      </c>
      <c r="H4761" s="98"/>
      <c r="I4761" s="123" t="str">
        <f t="shared" si="74"/>
        <v/>
      </c>
      <c r="J4761" s="123"/>
      <c r="K4761" s="123"/>
      <c r="L4761" s="123"/>
      <c r="M4761" s="98"/>
      <c r="N4761" s="118"/>
    </row>
    <row r="4762" spans="1:14" x14ac:dyDescent="0.25">
      <c r="A4762" s="130">
        <v>18602029000109</v>
      </c>
      <c r="B4762" s="98" t="s">
        <v>11837</v>
      </c>
      <c r="C4762" s="123" t="s">
        <v>1356</v>
      </c>
      <c r="D4762" s="98" t="s">
        <v>13667</v>
      </c>
      <c r="E4762" s="98" t="s">
        <v>13660</v>
      </c>
      <c r="F4762" s="124">
        <v>11</v>
      </c>
      <c r="G4762" s="112">
        <v>38849</v>
      </c>
      <c r="H4762" s="98"/>
      <c r="I4762" s="123" t="str">
        <f t="shared" si="74"/>
        <v/>
      </c>
      <c r="J4762" s="123"/>
      <c r="K4762" s="123"/>
      <c r="L4762" s="123"/>
      <c r="M4762" s="98" t="s">
        <v>14546</v>
      </c>
      <c r="N4762" s="118"/>
    </row>
    <row r="4763" spans="1:14" x14ac:dyDescent="0.25">
      <c r="A4763" s="130">
        <v>35444991000186</v>
      </c>
      <c r="B4763" s="98" t="s">
        <v>11839</v>
      </c>
      <c r="C4763" s="123" t="s">
        <v>2758</v>
      </c>
      <c r="D4763" s="98" t="s">
        <v>13667</v>
      </c>
      <c r="E4763" s="98" t="s">
        <v>13660</v>
      </c>
      <c r="F4763" s="124">
        <v>14.1</v>
      </c>
      <c r="G4763" s="112">
        <v>42305</v>
      </c>
      <c r="H4763" s="98"/>
      <c r="I4763" s="123" t="str">
        <f t="shared" si="74"/>
        <v/>
      </c>
      <c r="J4763" s="123"/>
      <c r="K4763" s="123"/>
      <c r="L4763" s="123"/>
      <c r="M4763" s="98" t="s">
        <v>15315</v>
      </c>
      <c r="N4763" s="118"/>
    </row>
    <row r="4764" spans="1:14" x14ac:dyDescent="0.25">
      <c r="A4764" s="130">
        <v>12250684000169</v>
      </c>
      <c r="B4764" s="98" t="s">
        <v>11840</v>
      </c>
      <c r="C4764" s="123" t="s">
        <v>29</v>
      </c>
      <c r="D4764" s="98" t="s">
        <v>13667</v>
      </c>
      <c r="E4764" s="98" t="s">
        <v>13660</v>
      </c>
      <c r="F4764" s="124">
        <v>11</v>
      </c>
      <c r="G4764" s="112">
        <v>40302</v>
      </c>
      <c r="H4764" s="98"/>
      <c r="I4764" s="123" t="str">
        <f t="shared" si="74"/>
        <v/>
      </c>
      <c r="J4764" s="123"/>
      <c r="K4764" s="123"/>
      <c r="L4764" s="123"/>
      <c r="M4764" s="98" t="s">
        <v>13534</v>
      </c>
      <c r="N4764" s="118"/>
    </row>
    <row r="4765" spans="1:14" x14ac:dyDescent="0.25">
      <c r="A4765" s="130">
        <v>12081691000184</v>
      </c>
      <c r="B4765" s="98" t="s">
        <v>11841</v>
      </c>
      <c r="C4765" s="123" t="s">
        <v>1142</v>
      </c>
      <c r="D4765" s="98" t="s">
        <v>13667</v>
      </c>
      <c r="E4765" s="98" t="s">
        <v>13660</v>
      </c>
      <c r="F4765" s="124">
        <v>13.69</v>
      </c>
      <c r="G4765" s="112">
        <v>41578</v>
      </c>
      <c r="H4765" s="98"/>
      <c r="I4765" s="123" t="str">
        <f t="shared" si="74"/>
        <v/>
      </c>
      <c r="J4765" s="123"/>
      <c r="K4765" s="123"/>
      <c r="L4765" s="123"/>
      <c r="M4765" s="98" t="s">
        <v>14399</v>
      </c>
      <c r="N4765" s="118"/>
    </row>
    <row r="4766" spans="1:14" x14ac:dyDescent="0.25">
      <c r="A4766" s="130">
        <v>11097342000198</v>
      </c>
      <c r="B4766" s="98" t="s">
        <v>11842</v>
      </c>
      <c r="C4766" s="123" t="s">
        <v>2758</v>
      </c>
      <c r="D4766" s="98" t="s">
        <v>13667</v>
      </c>
      <c r="E4766" s="98" t="s">
        <v>13660</v>
      </c>
      <c r="F4766" s="124">
        <v>11</v>
      </c>
      <c r="G4766" s="112">
        <v>39595</v>
      </c>
      <c r="H4766" s="98"/>
      <c r="I4766" s="123" t="str">
        <f t="shared" si="74"/>
        <v/>
      </c>
      <c r="J4766" s="123"/>
      <c r="K4766" s="123"/>
      <c r="L4766" s="123"/>
      <c r="M4766" s="98" t="s">
        <v>15316</v>
      </c>
      <c r="N4766" s="118"/>
    </row>
    <row r="4767" spans="1:14" x14ac:dyDescent="0.25">
      <c r="A4767" s="130">
        <v>10091536000113</v>
      </c>
      <c r="B4767" s="98" t="s">
        <v>11843</v>
      </c>
      <c r="C4767" s="123" t="s">
        <v>2758</v>
      </c>
      <c r="D4767" s="98" t="s">
        <v>13667</v>
      </c>
      <c r="E4767" s="98" t="s">
        <v>13660</v>
      </c>
      <c r="F4767" s="124">
        <v>22</v>
      </c>
      <c r="G4767" s="112">
        <v>42346</v>
      </c>
      <c r="H4767" s="98"/>
      <c r="I4767" s="123" t="str">
        <f t="shared" si="74"/>
        <v/>
      </c>
      <c r="J4767" s="123"/>
      <c r="K4767" s="123"/>
      <c r="L4767" s="123"/>
      <c r="M4767" s="98" t="s">
        <v>15317</v>
      </c>
      <c r="N4767" s="118"/>
    </row>
    <row r="4768" spans="1:14" x14ac:dyDescent="0.25">
      <c r="A4768" s="130">
        <v>18242800000184</v>
      </c>
      <c r="B4768" s="98" t="s">
        <v>11844</v>
      </c>
      <c r="C4768" s="123" t="s">
        <v>1356</v>
      </c>
      <c r="D4768" s="98" t="s">
        <v>13667</v>
      </c>
      <c r="E4768" s="98" t="s">
        <v>13660</v>
      </c>
      <c r="F4768" s="124">
        <v>15</v>
      </c>
      <c r="G4768" s="112">
        <v>40479</v>
      </c>
      <c r="H4768" s="98"/>
      <c r="I4768" s="123" t="str">
        <f t="shared" si="74"/>
        <v/>
      </c>
      <c r="J4768" s="123"/>
      <c r="K4768" s="123"/>
      <c r="L4768" s="123"/>
      <c r="M4768" s="98" t="s">
        <v>14550</v>
      </c>
      <c r="N4768" s="118"/>
    </row>
    <row r="4769" spans="1:14" x14ac:dyDescent="0.25">
      <c r="A4769" s="130">
        <v>7589369000120</v>
      </c>
      <c r="B4769" s="98" t="s">
        <v>11845</v>
      </c>
      <c r="C4769" s="123" t="s">
        <v>634</v>
      </c>
      <c r="D4769" s="98" t="s">
        <v>13667</v>
      </c>
      <c r="E4769" s="98" t="s">
        <v>13660</v>
      </c>
      <c r="F4769" s="124">
        <v>13.13</v>
      </c>
      <c r="G4769" s="112">
        <v>40251</v>
      </c>
      <c r="H4769" s="98"/>
      <c r="I4769" s="123" t="str">
        <f t="shared" si="74"/>
        <v/>
      </c>
      <c r="J4769" s="123"/>
      <c r="K4769" s="123"/>
      <c r="L4769" s="123"/>
      <c r="M4769" s="98" t="s">
        <v>13967</v>
      </c>
      <c r="N4769" s="118"/>
    </row>
    <row r="4770" spans="1:14" x14ac:dyDescent="0.25">
      <c r="A4770" s="130">
        <v>76208867000107</v>
      </c>
      <c r="B4770" s="98" t="s">
        <v>11846</v>
      </c>
      <c r="C4770" s="123" t="s">
        <v>3143</v>
      </c>
      <c r="D4770" s="98" t="s">
        <v>13667</v>
      </c>
      <c r="E4770" s="98" t="s">
        <v>13660</v>
      </c>
      <c r="F4770" s="124">
        <v>14</v>
      </c>
      <c r="G4770" s="112">
        <v>44136</v>
      </c>
      <c r="H4770" s="98"/>
      <c r="I4770" s="123" t="str">
        <f t="shared" si="74"/>
        <v/>
      </c>
      <c r="J4770" s="123"/>
      <c r="K4770" s="123"/>
      <c r="L4770" s="123"/>
      <c r="M4770" s="98"/>
      <c r="N4770" s="118"/>
    </row>
    <row r="4771" spans="1:14" x14ac:dyDescent="0.25">
      <c r="A4771" s="130">
        <v>29115458000178</v>
      </c>
      <c r="B4771" s="98" t="s">
        <v>11848</v>
      </c>
      <c r="C4771" s="123" t="s">
        <v>3513</v>
      </c>
      <c r="D4771" s="98" t="s">
        <v>13667</v>
      </c>
      <c r="E4771" s="98" t="s">
        <v>13660</v>
      </c>
      <c r="F4771" s="124">
        <v>11</v>
      </c>
      <c r="G4771" s="112">
        <v>43592</v>
      </c>
      <c r="H4771" s="98"/>
      <c r="I4771" s="123" t="str">
        <f t="shared" si="74"/>
        <v/>
      </c>
      <c r="J4771" s="123"/>
      <c r="K4771" s="123"/>
      <c r="L4771" s="123"/>
      <c r="M4771" s="98"/>
      <c r="N4771" s="118"/>
    </row>
    <row r="4772" spans="1:14" x14ac:dyDescent="0.25">
      <c r="A4772" s="130">
        <v>1618704000195</v>
      </c>
      <c r="B4772" s="98" t="s">
        <v>11849</v>
      </c>
      <c r="C4772" s="123" t="s">
        <v>2758</v>
      </c>
      <c r="D4772" s="98" t="s">
        <v>13667</v>
      </c>
      <c r="E4772" s="98" t="s">
        <v>13660</v>
      </c>
      <c r="F4772" s="124">
        <v>17.05</v>
      </c>
      <c r="G4772" s="112">
        <v>43288</v>
      </c>
      <c r="H4772" s="98"/>
      <c r="I4772" s="123" t="str">
        <f t="shared" si="74"/>
        <v/>
      </c>
      <c r="J4772" s="123"/>
      <c r="K4772" s="123"/>
      <c r="L4772" s="123"/>
      <c r="M4772" s="98" t="s">
        <v>15318</v>
      </c>
      <c r="N4772" s="118"/>
    </row>
    <row r="4773" spans="1:14" x14ac:dyDescent="0.25">
      <c r="A4773" s="130">
        <v>3342920000186</v>
      </c>
      <c r="B4773" s="98" t="s">
        <v>11850</v>
      </c>
      <c r="C4773" s="123" t="s">
        <v>2197</v>
      </c>
      <c r="D4773" s="98" t="s">
        <v>13667</v>
      </c>
      <c r="E4773" s="98" t="s">
        <v>13660</v>
      </c>
      <c r="F4773" s="124">
        <v>13.34</v>
      </c>
      <c r="G4773" s="112">
        <v>42156</v>
      </c>
      <c r="H4773" s="98"/>
      <c r="I4773" s="123" t="str">
        <f t="shared" si="74"/>
        <v/>
      </c>
      <c r="J4773" s="123"/>
      <c r="K4773" s="123"/>
      <c r="L4773" s="123"/>
      <c r="M4773" s="98" t="s">
        <v>14863</v>
      </c>
      <c r="N4773" s="118"/>
    </row>
    <row r="4774" spans="1:14" x14ac:dyDescent="0.25">
      <c r="A4774" s="130">
        <v>5121991000184</v>
      </c>
      <c r="B4774" s="98" t="s">
        <v>11851</v>
      </c>
      <c r="C4774" s="123" t="s">
        <v>2413</v>
      </c>
      <c r="D4774" s="98" t="s">
        <v>13667</v>
      </c>
      <c r="E4774" s="98" t="s">
        <v>13660</v>
      </c>
      <c r="F4774" s="124">
        <v>19.670000000000002</v>
      </c>
      <c r="G4774" s="112">
        <v>43831</v>
      </c>
      <c r="H4774" s="98"/>
      <c r="I4774" s="123" t="str">
        <f t="shared" si="74"/>
        <v/>
      </c>
      <c r="J4774" s="123"/>
      <c r="K4774" s="123"/>
      <c r="L4774" s="123"/>
      <c r="M4774" s="98"/>
      <c r="N4774" s="118"/>
    </row>
    <row r="4775" spans="1:14" x14ac:dyDescent="0.25">
      <c r="A4775" s="130">
        <v>24772154000160</v>
      </c>
      <c r="B4775" s="98" t="s">
        <v>11852</v>
      </c>
      <c r="C4775" s="123" t="s">
        <v>2274</v>
      </c>
      <c r="D4775" s="98" t="s">
        <v>13667</v>
      </c>
      <c r="E4775" s="98" t="s">
        <v>13660</v>
      </c>
      <c r="F4775" s="124">
        <v>13.57</v>
      </c>
      <c r="G4775" s="112">
        <v>44075</v>
      </c>
      <c r="H4775" s="98"/>
      <c r="I4775" s="123" t="str">
        <f t="shared" si="74"/>
        <v/>
      </c>
      <c r="J4775" s="123"/>
      <c r="K4775" s="123"/>
      <c r="L4775" s="123"/>
      <c r="M4775" s="98"/>
      <c r="N4775" s="118"/>
    </row>
    <row r="4776" spans="1:14" x14ac:dyDescent="0.25">
      <c r="A4776" s="130">
        <v>63761969000103</v>
      </c>
      <c r="B4776" s="98" t="s">
        <v>11853</v>
      </c>
      <c r="C4776" s="123" t="s">
        <v>3747</v>
      </c>
      <c r="D4776" s="98" t="s">
        <v>13667</v>
      </c>
      <c r="E4776" s="98" t="s">
        <v>13660</v>
      </c>
      <c r="F4776" s="124">
        <v>15.84</v>
      </c>
      <c r="G4776" s="112">
        <v>43739</v>
      </c>
      <c r="H4776" s="98"/>
      <c r="I4776" s="123" t="str">
        <f t="shared" si="74"/>
        <v/>
      </c>
      <c r="J4776" s="123"/>
      <c r="K4776" s="123"/>
      <c r="L4776" s="123"/>
      <c r="M4776" s="98"/>
      <c r="N4776" s="118"/>
    </row>
    <row r="4777" spans="1:14" x14ac:dyDescent="0.25">
      <c r="A4777" s="130">
        <v>37275849000188</v>
      </c>
      <c r="B4777" s="98" t="s">
        <v>11854</v>
      </c>
      <c r="C4777" s="123" t="s">
        <v>901</v>
      </c>
      <c r="D4777" s="98" t="s">
        <v>13667</v>
      </c>
      <c r="E4777" s="98" t="s">
        <v>13660</v>
      </c>
      <c r="F4777" s="124">
        <v>15.99</v>
      </c>
      <c r="G4777" s="112">
        <v>41852</v>
      </c>
      <c r="H4777" s="98"/>
      <c r="I4777" s="123" t="str">
        <f t="shared" si="74"/>
        <v/>
      </c>
      <c r="J4777" s="123"/>
      <c r="K4777" s="123"/>
      <c r="L4777" s="123"/>
      <c r="M4777" s="98" t="s">
        <v>14183</v>
      </c>
      <c r="N4777" s="118"/>
    </row>
    <row r="4778" spans="1:14" x14ac:dyDescent="0.25">
      <c r="A4778" s="130">
        <v>6554315000167</v>
      </c>
      <c r="B4778" s="98" t="s">
        <v>11855</v>
      </c>
      <c r="C4778" s="123" t="s">
        <v>2926</v>
      </c>
      <c r="D4778" s="98" t="s">
        <v>13667</v>
      </c>
      <c r="E4778" s="98" t="s">
        <v>13660</v>
      </c>
      <c r="F4778" s="124">
        <v>13</v>
      </c>
      <c r="G4778" s="112">
        <v>43587</v>
      </c>
      <c r="H4778" s="98"/>
      <c r="I4778" s="123" t="str">
        <f t="shared" si="74"/>
        <v/>
      </c>
      <c r="J4778" s="123"/>
      <c r="K4778" s="123"/>
      <c r="L4778" s="123"/>
      <c r="M4778" s="98"/>
      <c r="N4778" s="118"/>
    </row>
    <row r="4779" spans="1:14" x14ac:dyDescent="0.25">
      <c r="A4779" s="130">
        <v>1505643000150</v>
      </c>
      <c r="B4779" s="98" t="s">
        <v>11856</v>
      </c>
      <c r="C4779" s="123" t="s">
        <v>901</v>
      </c>
      <c r="D4779" s="98" t="s">
        <v>13667</v>
      </c>
      <c r="E4779" s="98" t="s">
        <v>13660</v>
      </c>
      <c r="F4779" s="124">
        <v>17.28</v>
      </c>
      <c r="G4779" s="112">
        <v>43791</v>
      </c>
      <c r="H4779" s="98"/>
      <c r="I4779" s="123" t="str">
        <f t="shared" si="74"/>
        <v/>
      </c>
      <c r="J4779" s="123"/>
      <c r="K4779" s="123"/>
      <c r="L4779" s="123"/>
      <c r="M4779" s="98"/>
      <c r="N4779" s="118"/>
    </row>
    <row r="4780" spans="1:14" x14ac:dyDescent="0.25">
      <c r="A4780" s="130">
        <v>45122603000102</v>
      </c>
      <c r="B4780" s="98" t="s">
        <v>11857</v>
      </c>
      <c r="C4780" s="123" t="s">
        <v>4626</v>
      </c>
      <c r="D4780" s="98" t="s">
        <v>13667</v>
      </c>
      <c r="E4780" s="98" t="s">
        <v>13660</v>
      </c>
      <c r="F4780" s="124">
        <v>20.68</v>
      </c>
      <c r="G4780" s="112">
        <v>42370</v>
      </c>
      <c r="H4780" s="98"/>
      <c r="I4780" s="123" t="str">
        <f t="shared" si="74"/>
        <v/>
      </c>
      <c r="J4780" s="123"/>
      <c r="K4780" s="123"/>
      <c r="L4780" s="123"/>
      <c r="M4780" s="98" t="s">
        <v>16731</v>
      </c>
      <c r="N4780" s="118"/>
    </row>
    <row r="4781" spans="1:14" x14ac:dyDescent="0.25">
      <c r="A4781" s="130">
        <v>76208842000103</v>
      </c>
      <c r="B4781" s="98" t="s">
        <v>11858</v>
      </c>
      <c r="C4781" s="123" t="s">
        <v>3143</v>
      </c>
      <c r="D4781" s="98" t="s">
        <v>13667</v>
      </c>
      <c r="E4781" s="98" t="s">
        <v>13660</v>
      </c>
      <c r="F4781" s="124">
        <v>14</v>
      </c>
      <c r="G4781" s="112">
        <v>44035</v>
      </c>
      <c r="H4781" s="98"/>
      <c r="I4781" s="123" t="str">
        <f t="shared" si="74"/>
        <v/>
      </c>
      <c r="J4781" s="123"/>
      <c r="K4781" s="123"/>
      <c r="L4781" s="123"/>
      <c r="M4781" s="98"/>
      <c r="N4781" s="118"/>
    </row>
    <row r="4782" spans="1:14" x14ac:dyDescent="0.25">
      <c r="A4782" s="130">
        <v>7616162000106</v>
      </c>
      <c r="B4782" s="98" t="s">
        <v>11859</v>
      </c>
      <c r="C4782" s="123" t="s">
        <v>634</v>
      </c>
      <c r="D4782" s="98" t="s">
        <v>13667</v>
      </c>
      <c r="E4782" s="98" t="s">
        <v>13660</v>
      </c>
      <c r="F4782" s="124">
        <v>13.29</v>
      </c>
      <c r="G4782" s="112">
        <v>40659</v>
      </c>
      <c r="H4782" s="98"/>
      <c r="I4782" s="123" t="str">
        <f t="shared" si="74"/>
        <v/>
      </c>
      <c r="J4782" s="123"/>
      <c r="K4782" s="123"/>
      <c r="L4782" s="123"/>
      <c r="M4782" s="98" t="s">
        <v>13972</v>
      </c>
      <c r="N4782" s="118"/>
    </row>
    <row r="4783" spans="1:14" x14ac:dyDescent="0.25">
      <c r="A4783" s="130">
        <v>18008870000172</v>
      </c>
      <c r="B4783" s="98" t="s">
        <v>11860</v>
      </c>
      <c r="C4783" s="123" t="s">
        <v>1356</v>
      </c>
      <c r="D4783" s="98" t="s">
        <v>13667</v>
      </c>
      <c r="E4783" s="98" t="s">
        <v>13660</v>
      </c>
      <c r="F4783" s="124">
        <v>16.72</v>
      </c>
      <c r="G4783" s="112">
        <v>38811</v>
      </c>
      <c r="H4783" s="98"/>
      <c r="I4783" s="123" t="str">
        <f t="shared" si="74"/>
        <v/>
      </c>
      <c r="J4783" s="123"/>
      <c r="K4783" s="123"/>
      <c r="L4783" s="123"/>
      <c r="M4783" s="98" t="s">
        <v>14551</v>
      </c>
      <c r="N4783" s="118"/>
    </row>
    <row r="4784" spans="1:14" x14ac:dyDescent="0.25">
      <c r="A4784" s="130">
        <v>88830609000139</v>
      </c>
      <c r="B4784" s="98" t="s">
        <v>11862</v>
      </c>
      <c r="C4784" s="123" t="s">
        <v>3812</v>
      </c>
      <c r="D4784" s="98" t="s">
        <v>13667</v>
      </c>
      <c r="E4784" s="98" t="s">
        <v>13660</v>
      </c>
      <c r="F4784" s="124">
        <v>16.920000000000002</v>
      </c>
      <c r="G4784" s="112">
        <v>41907</v>
      </c>
      <c r="H4784" s="98"/>
      <c r="I4784" s="123" t="str">
        <f t="shared" si="74"/>
        <v/>
      </c>
      <c r="J4784" s="123"/>
      <c r="K4784" s="123"/>
      <c r="L4784" s="123"/>
      <c r="M4784" s="98" t="s">
        <v>16248</v>
      </c>
      <c r="N4784" s="118"/>
    </row>
    <row r="4785" spans="1:14" x14ac:dyDescent="0.25">
      <c r="A4785" s="130">
        <v>1612618000175</v>
      </c>
      <c r="B4785" s="98" t="s">
        <v>11863</v>
      </c>
      <c r="C4785" s="123" t="s">
        <v>2926</v>
      </c>
      <c r="D4785" s="98" t="s">
        <v>13667</v>
      </c>
      <c r="E4785" s="98" t="s">
        <v>13660</v>
      </c>
      <c r="F4785" s="124">
        <v>11</v>
      </c>
      <c r="G4785" s="112">
        <v>43831</v>
      </c>
      <c r="H4785" s="98"/>
      <c r="I4785" s="123" t="str">
        <f t="shared" si="74"/>
        <v/>
      </c>
      <c r="J4785" s="123"/>
      <c r="K4785" s="123"/>
      <c r="L4785" s="123"/>
      <c r="M4785" s="98"/>
      <c r="N4785" s="118"/>
    </row>
    <row r="4786" spans="1:14" x14ac:dyDescent="0.25">
      <c r="A4786" s="130">
        <v>8004061000139</v>
      </c>
      <c r="B4786" s="98" t="s">
        <v>11864</v>
      </c>
      <c r="C4786" s="123" t="s">
        <v>3601</v>
      </c>
      <c r="D4786" s="98" t="s">
        <v>13667</v>
      </c>
      <c r="E4786" s="98" t="s">
        <v>13660</v>
      </c>
      <c r="F4786" s="124">
        <v>14</v>
      </c>
      <c r="G4786" s="112">
        <v>42736</v>
      </c>
      <c r="H4786" s="98"/>
      <c r="I4786" s="123" t="str">
        <f t="shared" si="74"/>
        <v/>
      </c>
      <c r="J4786" s="123"/>
      <c r="K4786" s="123"/>
      <c r="L4786" s="123"/>
      <c r="M4786" s="98" t="s">
        <v>16063</v>
      </c>
      <c r="N4786" s="118"/>
    </row>
    <row r="4787" spans="1:14" x14ac:dyDescent="0.25">
      <c r="A4787" s="130">
        <v>11361219000132</v>
      </c>
      <c r="B4787" s="98" t="s">
        <v>11865</v>
      </c>
      <c r="C4787" s="123" t="s">
        <v>2758</v>
      </c>
      <c r="D4787" s="98" t="s">
        <v>13667</v>
      </c>
      <c r="E4787" s="98" t="s">
        <v>13660</v>
      </c>
      <c r="F4787" s="124">
        <v>13</v>
      </c>
      <c r="G4787" s="112">
        <v>43313</v>
      </c>
      <c r="H4787" s="98"/>
      <c r="I4787" s="123" t="str">
        <f t="shared" si="74"/>
        <v/>
      </c>
      <c r="J4787" s="123"/>
      <c r="K4787" s="123"/>
      <c r="L4787" s="123"/>
      <c r="M4787" s="98" t="s">
        <v>15320</v>
      </c>
      <c r="N4787" s="118"/>
    </row>
    <row r="4788" spans="1:14" x14ac:dyDescent="0.25">
      <c r="A4788" s="130">
        <v>1131713000157</v>
      </c>
      <c r="B4788" s="98" t="s">
        <v>11866</v>
      </c>
      <c r="C4788" s="123" t="s">
        <v>901</v>
      </c>
      <c r="D4788" s="98" t="s">
        <v>13667</v>
      </c>
      <c r="E4788" s="98" t="s">
        <v>13660</v>
      </c>
      <c r="F4788" s="124">
        <v>16.72</v>
      </c>
      <c r="G4788" s="112">
        <v>43405</v>
      </c>
      <c r="H4788" s="98"/>
      <c r="I4788" s="123" t="str">
        <f t="shared" si="74"/>
        <v/>
      </c>
      <c r="J4788" s="123"/>
      <c r="K4788" s="123"/>
      <c r="L4788" s="123"/>
      <c r="M4788" s="98"/>
      <c r="N4788" s="118"/>
    </row>
    <row r="4789" spans="1:14" x14ac:dyDescent="0.25">
      <c r="A4789" s="130">
        <v>46634184000142</v>
      </c>
      <c r="B4789" s="98" t="s">
        <v>11867</v>
      </c>
      <c r="C4789" s="123" t="s">
        <v>4626</v>
      </c>
      <c r="D4789" s="98" t="s">
        <v>13667</v>
      </c>
      <c r="E4789" s="98" t="s">
        <v>13660</v>
      </c>
      <c r="F4789" s="124">
        <v>11</v>
      </c>
      <c r="G4789" s="112">
        <v>40807</v>
      </c>
      <c r="H4789" s="98"/>
      <c r="I4789" s="123" t="str">
        <f t="shared" si="74"/>
        <v/>
      </c>
      <c r="J4789" s="123"/>
      <c r="K4789" s="123"/>
      <c r="L4789" s="123"/>
      <c r="M4789" s="98" t="s">
        <v>16732</v>
      </c>
      <c r="N4789" s="118"/>
    </row>
    <row r="4790" spans="1:14" x14ac:dyDescent="0.25">
      <c r="A4790" s="130">
        <v>46634614000126</v>
      </c>
      <c r="B4790" s="98" t="s">
        <v>11868</v>
      </c>
      <c r="C4790" s="123" t="s">
        <v>4626</v>
      </c>
      <c r="D4790" s="98" t="s">
        <v>13667</v>
      </c>
      <c r="E4790" s="98" t="s">
        <v>13660</v>
      </c>
      <c r="F4790" s="124">
        <v>14</v>
      </c>
      <c r="G4790" s="112">
        <v>38791</v>
      </c>
      <c r="H4790" s="98"/>
      <c r="I4790" s="123" t="str">
        <f t="shared" si="74"/>
        <v/>
      </c>
      <c r="J4790" s="123"/>
      <c r="K4790" s="123"/>
      <c r="L4790" s="123"/>
      <c r="M4790" s="98" t="s">
        <v>16734</v>
      </c>
      <c r="N4790" s="118"/>
    </row>
    <row r="4791" spans="1:14" x14ac:dyDescent="0.25">
      <c r="A4791" s="130">
        <v>1612869000150</v>
      </c>
      <c r="B4791" s="98" t="s">
        <v>11869</v>
      </c>
      <c r="C4791" s="123" t="s">
        <v>3812</v>
      </c>
      <c r="D4791" s="98" t="s">
        <v>13667</v>
      </c>
      <c r="E4791" s="98" t="s">
        <v>13660</v>
      </c>
      <c r="F4791" s="124">
        <v>14.88</v>
      </c>
      <c r="G4791" s="112">
        <v>43466</v>
      </c>
      <c r="H4791" s="98"/>
      <c r="I4791" s="123" t="str">
        <f t="shared" si="74"/>
        <v/>
      </c>
      <c r="J4791" s="123"/>
      <c r="K4791" s="123"/>
      <c r="L4791" s="123"/>
      <c r="M4791" s="98"/>
      <c r="N4791" s="118"/>
    </row>
    <row r="4792" spans="1:14" x14ac:dyDescent="0.25">
      <c r="A4792" s="130">
        <v>76105626000124</v>
      </c>
      <c r="B4792" s="98" t="s">
        <v>11870</v>
      </c>
      <c r="C4792" s="123" t="s">
        <v>3143</v>
      </c>
      <c r="D4792" s="98" t="s">
        <v>13667</v>
      </c>
      <c r="E4792" s="98" t="s">
        <v>13660</v>
      </c>
      <c r="F4792" s="124">
        <v>19</v>
      </c>
      <c r="G4792" s="112">
        <v>43070</v>
      </c>
      <c r="H4792" s="98"/>
      <c r="I4792" s="123" t="str">
        <f t="shared" si="74"/>
        <v/>
      </c>
      <c r="J4792" s="123"/>
      <c r="K4792" s="123"/>
      <c r="L4792" s="123"/>
      <c r="M4792" s="98" t="s">
        <v>15698</v>
      </c>
      <c r="N4792" s="118"/>
    </row>
    <row r="4793" spans="1:14" x14ac:dyDescent="0.25">
      <c r="A4793" s="130">
        <v>92000223000177</v>
      </c>
      <c r="B4793" s="98" t="s">
        <v>11871</v>
      </c>
      <c r="C4793" s="123" t="s">
        <v>3812</v>
      </c>
      <c r="D4793" s="98" t="s">
        <v>13667</v>
      </c>
      <c r="E4793" s="98" t="s">
        <v>13660</v>
      </c>
      <c r="F4793" s="124">
        <v>13.82</v>
      </c>
      <c r="G4793" s="112">
        <v>41275</v>
      </c>
      <c r="H4793" s="98"/>
      <c r="I4793" s="123" t="str">
        <f t="shared" si="74"/>
        <v/>
      </c>
      <c r="J4793" s="123"/>
      <c r="K4793" s="123"/>
      <c r="L4793" s="123"/>
      <c r="M4793" s="98" t="s">
        <v>16250</v>
      </c>
      <c r="N4793" s="118"/>
    </row>
    <row r="4794" spans="1:14" x14ac:dyDescent="0.25">
      <c r="A4794" s="130">
        <v>92005545000109</v>
      </c>
      <c r="B4794" s="98" t="s">
        <v>11872</v>
      </c>
      <c r="C4794" s="123" t="s">
        <v>3812</v>
      </c>
      <c r="D4794" s="98" t="s">
        <v>13667</v>
      </c>
      <c r="E4794" s="98" t="s">
        <v>13660</v>
      </c>
      <c r="F4794" s="124">
        <v>18.329999999999998</v>
      </c>
      <c r="G4794" s="112">
        <v>43831</v>
      </c>
      <c r="H4794" s="98"/>
      <c r="I4794" s="123" t="str">
        <f t="shared" si="74"/>
        <v/>
      </c>
      <c r="J4794" s="123"/>
      <c r="K4794" s="123"/>
      <c r="L4794" s="123"/>
      <c r="M4794" s="98"/>
      <c r="N4794" s="118"/>
    </row>
    <row r="4795" spans="1:14" x14ac:dyDescent="0.25">
      <c r="A4795" s="130">
        <v>92324748000168</v>
      </c>
      <c r="B4795" s="98" t="s">
        <v>11873</v>
      </c>
      <c r="C4795" s="123" t="s">
        <v>3812</v>
      </c>
      <c r="D4795" s="98" t="s">
        <v>13667</v>
      </c>
      <c r="E4795" s="98" t="s">
        <v>13660</v>
      </c>
      <c r="F4795" s="124">
        <v>15.57</v>
      </c>
      <c r="G4795" s="112">
        <v>43831</v>
      </c>
      <c r="H4795" s="98"/>
      <c r="I4795" s="123" t="str">
        <f t="shared" si="74"/>
        <v/>
      </c>
      <c r="J4795" s="123"/>
      <c r="K4795" s="123"/>
      <c r="L4795" s="123"/>
      <c r="M4795" s="98"/>
      <c r="N4795" s="118"/>
    </row>
    <row r="4796" spans="1:14" x14ac:dyDescent="0.25">
      <c r="A4796" s="130">
        <v>87612990000105</v>
      </c>
      <c r="B4796" s="98" t="s">
        <v>11874</v>
      </c>
      <c r="C4796" s="123" t="s">
        <v>3812</v>
      </c>
      <c r="D4796" s="98" t="s">
        <v>13667</v>
      </c>
      <c r="E4796" s="98" t="s">
        <v>13660</v>
      </c>
      <c r="F4796" s="124">
        <v>14</v>
      </c>
      <c r="G4796" s="112">
        <v>44039</v>
      </c>
      <c r="H4796" s="98"/>
      <c r="I4796" s="123" t="str">
        <f t="shared" si="74"/>
        <v/>
      </c>
      <c r="J4796" s="123"/>
      <c r="K4796" s="123"/>
      <c r="L4796" s="123"/>
      <c r="M4796" s="98"/>
      <c r="N4796" s="118"/>
    </row>
    <row r="4797" spans="1:14" x14ac:dyDescent="0.25">
      <c r="A4797" s="130">
        <v>25043530000148</v>
      </c>
      <c r="B4797" s="98" t="s">
        <v>11875</v>
      </c>
      <c r="C4797" s="123" t="s">
        <v>901</v>
      </c>
      <c r="D4797" s="98" t="s">
        <v>13667</v>
      </c>
      <c r="E4797" s="98" t="s">
        <v>13660</v>
      </c>
      <c r="F4797" s="124">
        <v>15.47</v>
      </c>
      <c r="G4797" s="112">
        <v>43160</v>
      </c>
      <c r="H4797" s="98"/>
      <c r="I4797" s="123" t="str">
        <f t="shared" si="74"/>
        <v/>
      </c>
      <c r="J4797" s="123"/>
      <c r="K4797" s="123"/>
      <c r="L4797" s="123"/>
      <c r="M4797" s="98" t="s">
        <v>14188</v>
      </c>
      <c r="N4797" s="118"/>
    </row>
    <row r="4798" spans="1:14" x14ac:dyDescent="0.25">
      <c r="A4798" s="130">
        <v>11049806000190</v>
      </c>
      <c r="B4798" s="98" t="s">
        <v>11876</v>
      </c>
      <c r="C4798" s="123" t="s">
        <v>2758</v>
      </c>
      <c r="D4798" s="98" t="s">
        <v>13667</v>
      </c>
      <c r="E4798" s="98" t="s">
        <v>13660</v>
      </c>
      <c r="F4798" s="124">
        <v>11</v>
      </c>
      <c r="G4798" s="112">
        <v>38729</v>
      </c>
      <c r="H4798" s="98"/>
      <c r="I4798" s="123" t="str">
        <f t="shared" si="74"/>
        <v/>
      </c>
      <c r="J4798" s="123"/>
      <c r="K4798" s="123"/>
      <c r="L4798" s="123"/>
      <c r="M4798" s="98" t="s">
        <v>15321</v>
      </c>
      <c r="N4798" s="118"/>
    </row>
    <row r="4799" spans="1:14" x14ac:dyDescent="0.25">
      <c r="A4799" s="130">
        <v>12334629000157</v>
      </c>
      <c r="B4799" s="98" t="s">
        <v>11877</v>
      </c>
      <c r="C4799" s="123" t="s">
        <v>29</v>
      </c>
      <c r="D4799" s="98" t="s">
        <v>13667</v>
      </c>
      <c r="E4799" s="98" t="s">
        <v>13660</v>
      </c>
      <c r="F4799" s="124">
        <v>11.64</v>
      </c>
      <c r="G4799" s="112">
        <v>38992</v>
      </c>
      <c r="H4799" s="98"/>
      <c r="I4799" s="123" t="str">
        <f t="shared" si="74"/>
        <v/>
      </c>
      <c r="J4799" s="123"/>
      <c r="K4799" s="123"/>
      <c r="L4799" s="123"/>
      <c r="M4799" s="98" t="s">
        <v>13702</v>
      </c>
      <c r="N4799" s="118"/>
    </row>
    <row r="4800" spans="1:14" x14ac:dyDescent="0.25">
      <c r="A4800" s="130">
        <v>87613220000179</v>
      </c>
      <c r="B4800" s="98" t="s">
        <v>11878</v>
      </c>
      <c r="C4800" s="123" t="s">
        <v>3812</v>
      </c>
      <c r="D4800" s="98" t="s">
        <v>13667</v>
      </c>
      <c r="E4800" s="98" t="s">
        <v>13660</v>
      </c>
      <c r="F4800" s="124">
        <v>16.440000000000001</v>
      </c>
      <c r="G4800" s="112">
        <v>44136</v>
      </c>
      <c r="H4800" s="98"/>
      <c r="I4800" s="123" t="str">
        <f t="shared" si="74"/>
        <v/>
      </c>
      <c r="J4800" s="123"/>
      <c r="K4800" s="123"/>
      <c r="L4800" s="123"/>
      <c r="M4800" s="98"/>
      <c r="N4800" s="118"/>
    </row>
    <row r="4801" spans="1:14" x14ac:dyDescent="0.25">
      <c r="A4801" s="130">
        <v>3507530000119</v>
      </c>
      <c r="B4801" s="98" t="s">
        <v>11879</v>
      </c>
      <c r="C4801" s="123" t="s">
        <v>2274</v>
      </c>
      <c r="D4801" s="98" t="s">
        <v>13667</v>
      </c>
      <c r="E4801" s="98" t="s">
        <v>13660</v>
      </c>
      <c r="F4801" s="124">
        <v>11.27</v>
      </c>
      <c r="G4801" s="112">
        <v>42614</v>
      </c>
      <c r="H4801" s="98"/>
      <c r="I4801" s="123" t="str">
        <f t="shared" si="74"/>
        <v/>
      </c>
      <c r="J4801" s="123"/>
      <c r="K4801" s="123"/>
      <c r="L4801" s="123"/>
      <c r="M4801" s="98" t="s">
        <v>14939</v>
      </c>
      <c r="N4801" s="118"/>
    </row>
    <row r="4802" spans="1:14" x14ac:dyDescent="0.25">
      <c r="A4802" s="130">
        <v>1612489000115</v>
      </c>
      <c r="B4802" s="98" t="s">
        <v>11880</v>
      </c>
      <c r="C4802" s="123" t="s">
        <v>1356</v>
      </c>
      <c r="D4802" s="98" t="s">
        <v>13667</v>
      </c>
      <c r="E4802" s="98" t="s">
        <v>13660</v>
      </c>
      <c r="F4802" s="124">
        <v>11</v>
      </c>
      <c r="G4802" s="112">
        <v>42370</v>
      </c>
      <c r="H4802" s="98"/>
      <c r="I4802" s="123" t="str">
        <f t="shared" si="74"/>
        <v/>
      </c>
      <c r="J4802" s="123"/>
      <c r="K4802" s="123"/>
      <c r="L4802" s="123"/>
      <c r="M4802" s="98" t="s">
        <v>14553</v>
      </c>
      <c r="N4802" s="118"/>
    </row>
    <row r="4803" spans="1:14" x14ac:dyDescent="0.25">
      <c r="A4803" s="130">
        <v>24859332000194</v>
      </c>
      <c r="B4803" s="98" t="s">
        <v>11881</v>
      </c>
      <c r="C4803" s="123" t="s">
        <v>901</v>
      </c>
      <c r="D4803" s="98" t="s">
        <v>13667</v>
      </c>
      <c r="E4803" s="98" t="s">
        <v>13660</v>
      </c>
      <c r="F4803" s="124">
        <v>19</v>
      </c>
      <c r="G4803" s="112">
        <v>43809</v>
      </c>
      <c r="H4803" s="98"/>
      <c r="I4803" s="123" t="str">
        <f t="shared" ref="I4803:I4866" si="75">IFERROR(IF(OR(E4803="Ativos", E4803="Aposentados",E4803="Pensionistas"),IF(F4803&gt;=14,"SIM","NÃO"),""),"")</f>
        <v/>
      </c>
      <c r="J4803" s="123"/>
      <c r="K4803" s="123"/>
      <c r="L4803" s="123"/>
      <c r="M4803" s="98"/>
      <c r="N4803" s="118"/>
    </row>
    <row r="4804" spans="1:14" x14ac:dyDescent="0.25">
      <c r="A4804" s="130">
        <v>24651200000172</v>
      </c>
      <c r="B4804" s="98" t="s">
        <v>11882</v>
      </c>
      <c r="C4804" s="123" t="s">
        <v>2197</v>
      </c>
      <c r="D4804" s="98" t="s">
        <v>13667</v>
      </c>
      <c r="E4804" s="98" t="s">
        <v>13660</v>
      </c>
      <c r="F4804" s="124">
        <v>11</v>
      </c>
      <c r="G4804" s="112">
        <v>41849</v>
      </c>
      <c r="H4804" s="98"/>
      <c r="I4804" s="123" t="str">
        <f t="shared" si="75"/>
        <v/>
      </c>
      <c r="J4804" s="123"/>
      <c r="K4804" s="123"/>
      <c r="L4804" s="123"/>
      <c r="M4804" s="98" t="s">
        <v>14866</v>
      </c>
      <c r="N4804" s="118"/>
    </row>
    <row r="4805" spans="1:14" x14ac:dyDescent="0.25">
      <c r="A4805" s="130">
        <v>6117709000158</v>
      </c>
      <c r="B4805" s="98" t="s">
        <v>11883</v>
      </c>
      <c r="C4805" s="123" t="s">
        <v>1142</v>
      </c>
      <c r="D4805" s="98" t="s">
        <v>13667</v>
      </c>
      <c r="E4805" s="98" t="s">
        <v>13660</v>
      </c>
      <c r="F4805" s="124">
        <v>5.36</v>
      </c>
      <c r="G4805" s="112">
        <v>40360</v>
      </c>
      <c r="H4805" s="98"/>
      <c r="I4805" s="123" t="str">
        <f t="shared" si="75"/>
        <v/>
      </c>
      <c r="J4805" s="123"/>
      <c r="K4805" s="123"/>
      <c r="L4805" s="123"/>
      <c r="M4805" s="98" t="s">
        <v>14405</v>
      </c>
      <c r="N4805" s="118"/>
    </row>
    <row r="4806" spans="1:14" x14ac:dyDescent="0.25">
      <c r="A4806" s="130">
        <v>83021808000182</v>
      </c>
      <c r="B4806" s="98" t="s">
        <v>11884</v>
      </c>
      <c r="C4806" s="123" t="s">
        <v>4289</v>
      </c>
      <c r="D4806" s="98" t="s">
        <v>13667</v>
      </c>
      <c r="E4806" s="98" t="s">
        <v>13660</v>
      </c>
      <c r="F4806" s="124">
        <v>22</v>
      </c>
      <c r="G4806" s="112">
        <v>42736</v>
      </c>
      <c r="H4806" s="98"/>
      <c r="I4806" s="123" t="str">
        <f t="shared" si="75"/>
        <v/>
      </c>
      <c r="J4806" s="123"/>
      <c r="K4806" s="123"/>
      <c r="L4806" s="123"/>
      <c r="M4806" s="98" t="s">
        <v>16599</v>
      </c>
      <c r="N4806" s="118"/>
    </row>
    <row r="4807" spans="1:14" x14ac:dyDescent="0.25">
      <c r="A4807" s="130">
        <v>88743604000179</v>
      </c>
      <c r="B4807" s="98" t="s">
        <v>11885</v>
      </c>
      <c r="C4807" s="123" t="s">
        <v>3812</v>
      </c>
      <c r="D4807" s="98" t="s">
        <v>13667</v>
      </c>
      <c r="E4807" s="98" t="s">
        <v>13660</v>
      </c>
      <c r="F4807" s="124">
        <v>11.65</v>
      </c>
      <c r="G4807" s="112">
        <v>43447</v>
      </c>
      <c r="H4807" s="98"/>
      <c r="I4807" s="123" t="str">
        <f t="shared" si="75"/>
        <v/>
      </c>
      <c r="J4807" s="123"/>
      <c r="K4807" s="123"/>
      <c r="L4807" s="123"/>
      <c r="M4807" s="98"/>
      <c r="N4807" s="118"/>
    </row>
    <row r="4808" spans="1:14" x14ac:dyDescent="0.25">
      <c r="A4808" s="130">
        <v>76995414000160</v>
      </c>
      <c r="B4808" s="98" t="s">
        <v>11886</v>
      </c>
      <c r="C4808" s="123" t="s">
        <v>3143</v>
      </c>
      <c r="D4808" s="98" t="s">
        <v>13667</v>
      </c>
      <c r="E4808" s="98" t="s">
        <v>13660</v>
      </c>
      <c r="F4808" s="124">
        <v>14</v>
      </c>
      <c r="G4808" s="112">
        <v>44044</v>
      </c>
      <c r="H4808" s="98"/>
      <c r="I4808" s="123" t="str">
        <f t="shared" si="75"/>
        <v/>
      </c>
      <c r="J4808" s="123"/>
      <c r="K4808" s="123"/>
      <c r="L4808" s="123"/>
      <c r="M4808" s="98"/>
      <c r="N4808" s="118"/>
    </row>
    <row r="4809" spans="1:14" x14ac:dyDescent="0.25">
      <c r="A4809" s="130">
        <v>63386627000142</v>
      </c>
      <c r="B4809" s="98" t="s">
        <v>11887</v>
      </c>
      <c r="C4809" s="123" t="s">
        <v>634</v>
      </c>
      <c r="D4809" s="98" t="s">
        <v>13667</v>
      </c>
      <c r="E4809" s="98" t="s">
        <v>13660</v>
      </c>
      <c r="F4809" s="124">
        <v>14.63</v>
      </c>
      <c r="G4809" s="112">
        <v>40170</v>
      </c>
      <c r="H4809" s="98"/>
      <c r="I4809" s="123" t="str">
        <f t="shared" si="75"/>
        <v/>
      </c>
      <c r="J4809" s="123"/>
      <c r="K4809" s="123"/>
      <c r="L4809" s="123"/>
      <c r="M4809" s="98" t="s">
        <v>13974</v>
      </c>
      <c r="N4809" s="118"/>
    </row>
    <row r="4810" spans="1:14" x14ac:dyDescent="0.25">
      <c r="A4810" s="130">
        <v>23555279000175</v>
      </c>
      <c r="B4810" s="98" t="s">
        <v>11888</v>
      </c>
      <c r="C4810" s="123" t="s">
        <v>634</v>
      </c>
      <c r="D4810" s="98" t="s">
        <v>13667</v>
      </c>
      <c r="E4810" s="98" t="s">
        <v>13660</v>
      </c>
      <c r="F4810" s="124">
        <v>13.85</v>
      </c>
      <c r="G4810" s="112">
        <v>43801</v>
      </c>
      <c r="H4810" s="98"/>
      <c r="I4810" s="123" t="str">
        <f t="shared" si="75"/>
        <v/>
      </c>
      <c r="J4810" s="123"/>
      <c r="K4810" s="123"/>
      <c r="L4810" s="123"/>
      <c r="M4810" s="98"/>
      <c r="N4810" s="118"/>
    </row>
    <row r="4811" spans="1:14" x14ac:dyDescent="0.25">
      <c r="A4811" s="130">
        <v>76309806000128</v>
      </c>
      <c r="B4811" s="98" t="s">
        <v>11889</v>
      </c>
      <c r="C4811" s="123" t="s">
        <v>3143</v>
      </c>
      <c r="D4811" s="98" t="s">
        <v>13667</v>
      </c>
      <c r="E4811" s="98" t="s">
        <v>13660</v>
      </c>
      <c r="F4811" s="124">
        <v>19</v>
      </c>
      <c r="G4811" s="112">
        <v>43191</v>
      </c>
      <c r="H4811" s="98"/>
      <c r="I4811" s="123" t="str">
        <f t="shared" si="75"/>
        <v/>
      </c>
      <c r="J4811" s="123"/>
      <c r="K4811" s="123"/>
      <c r="L4811" s="123"/>
      <c r="M4811" s="98" t="s">
        <v>15699</v>
      </c>
      <c r="N4811" s="118"/>
    </row>
    <row r="4812" spans="1:14" x14ac:dyDescent="0.25">
      <c r="A4812" s="130">
        <v>36862621000121</v>
      </c>
      <c r="B4812" s="98" t="s">
        <v>11890</v>
      </c>
      <c r="C4812" s="123" t="s">
        <v>901</v>
      </c>
      <c r="D4812" s="98" t="s">
        <v>13667</v>
      </c>
      <c r="E4812" s="98" t="s">
        <v>13660</v>
      </c>
      <c r="F4812" s="124">
        <v>15.17</v>
      </c>
      <c r="G4812" s="112">
        <v>42730</v>
      </c>
      <c r="H4812" s="98"/>
      <c r="I4812" s="123" t="str">
        <f t="shared" si="75"/>
        <v/>
      </c>
      <c r="J4812" s="123"/>
      <c r="K4812" s="123"/>
      <c r="L4812" s="123"/>
      <c r="M4812" s="98" t="s">
        <v>14189</v>
      </c>
      <c r="N4812" s="118"/>
    </row>
    <row r="4813" spans="1:14" x14ac:dyDescent="0.25">
      <c r="A4813" s="130">
        <v>90256686000179</v>
      </c>
      <c r="B4813" s="98" t="s">
        <v>11891</v>
      </c>
      <c r="C4813" s="123" t="s">
        <v>3812</v>
      </c>
      <c r="D4813" s="98" t="s">
        <v>13667</v>
      </c>
      <c r="E4813" s="98" t="s">
        <v>13660</v>
      </c>
      <c r="F4813" s="124">
        <v>17.91</v>
      </c>
      <c r="G4813" s="112">
        <v>42178</v>
      </c>
      <c r="H4813" s="98"/>
      <c r="I4813" s="123" t="str">
        <f t="shared" si="75"/>
        <v/>
      </c>
      <c r="J4813" s="123"/>
      <c r="K4813" s="123"/>
      <c r="L4813" s="123"/>
      <c r="M4813" s="98" t="s">
        <v>16253</v>
      </c>
      <c r="N4813" s="118"/>
    </row>
    <row r="4814" spans="1:14" x14ac:dyDescent="0.25">
      <c r="A4814" s="130">
        <v>88202437000159</v>
      </c>
      <c r="B4814" s="98" t="s">
        <v>11892</v>
      </c>
      <c r="C4814" s="123" t="s">
        <v>3812</v>
      </c>
      <c r="D4814" s="98" t="s">
        <v>13667</v>
      </c>
      <c r="E4814" s="98" t="s">
        <v>13660</v>
      </c>
      <c r="F4814" s="124">
        <v>16.149999999999999</v>
      </c>
      <c r="G4814" s="112">
        <v>43831</v>
      </c>
      <c r="H4814" s="98"/>
      <c r="I4814" s="123" t="str">
        <f t="shared" si="75"/>
        <v/>
      </c>
      <c r="J4814" s="123"/>
      <c r="K4814" s="123"/>
      <c r="L4814" s="123"/>
      <c r="M4814" s="98"/>
      <c r="N4814" s="118"/>
    </row>
    <row r="4815" spans="1:14" x14ac:dyDescent="0.25">
      <c r="A4815" s="130">
        <v>1310499000104</v>
      </c>
      <c r="B4815" s="98" t="s">
        <v>11893</v>
      </c>
      <c r="C4815" s="123" t="s">
        <v>2274</v>
      </c>
      <c r="D4815" s="98" t="s">
        <v>13667</v>
      </c>
      <c r="E4815" s="98" t="s">
        <v>13660</v>
      </c>
      <c r="F4815" s="124">
        <v>19.8</v>
      </c>
      <c r="G4815" s="112">
        <v>44044</v>
      </c>
      <c r="H4815" s="98"/>
      <c r="I4815" s="123" t="str">
        <f t="shared" si="75"/>
        <v/>
      </c>
      <c r="J4815" s="123"/>
      <c r="K4815" s="123"/>
      <c r="L4815" s="123"/>
      <c r="M4815" s="98"/>
      <c r="N4815" s="118"/>
    </row>
    <row r="4816" spans="1:14" x14ac:dyDescent="0.25">
      <c r="A4816" s="130">
        <v>4262432000121</v>
      </c>
      <c r="B4816" s="98" t="s">
        <v>11894</v>
      </c>
      <c r="C4816" s="123" t="s">
        <v>133</v>
      </c>
      <c r="D4816" s="98" t="s">
        <v>13667</v>
      </c>
      <c r="E4816" s="98" t="s">
        <v>13660</v>
      </c>
      <c r="F4816" s="124">
        <v>11</v>
      </c>
      <c r="G4816" s="112">
        <v>40368</v>
      </c>
      <c r="H4816" s="98"/>
      <c r="I4816" s="123" t="str">
        <f t="shared" si="75"/>
        <v/>
      </c>
      <c r="J4816" s="123"/>
      <c r="K4816" s="123"/>
      <c r="L4816" s="123"/>
      <c r="M4816" s="98" t="s">
        <v>13825</v>
      </c>
      <c r="N4816" s="118"/>
    </row>
    <row r="4817" spans="1:14" x14ac:dyDescent="0.25">
      <c r="A4817" s="130" t="s">
        <v>17072</v>
      </c>
      <c r="B4817" s="98" t="s">
        <v>17070</v>
      </c>
      <c r="C4817" s="123" t="s">
        <v>2926</v>
      </c>
      <c r="D4817" s="98" t="s">
        <v>13667</v>
      </c>
      <c r="E4817" s="98" t="s">
        <v>13660</v>
      </c>
      <c r="F4817" s="124"/>
      <c r="G4817" s="112"/>
      <c r="H4817" s="98"/>
      <c r="I4817" s="123" t="str">
        <f t="shared" si="75"/>
        <v/>
      </c>
      <c r="J4817" s="123"/>
      <c r="K4817" s="123"/>
      <c r="L4817" s="123"/>
      <c r="M4817" s="98"/>
      <c r="N4817" s="118"/>
    </row>
    <row r="4818" spans="1:14" x14ac:dyDescent="0.25">
      <c r="A4818" s="130">
        <v>965145000127</v>
      </c>
      <c r="B4818" s="98" t="s">
        <v>11895</v>
      </c>
      <c r="C4818" s="123" t="s">
        <v>2274</v>
      </c>
      <c r="D4818" s="98" t="s">
        <v>13667</v>
      </c>
      <c r="E4818" s="98" t="s">
        <v>13660</v>
      </c>
      <c r="F4818" s="124">
        <v>11.37</v>
      </c>
      <c r="G4818" s="112">
        <v>42705</v>
      </c>
      <c r="H4818" s="98"/>
      <c r="I4818" s="123" t="str">
        <f t="shared" si="75"/>
        <v/>
      </c>
      <c r="J4818" s="123"/>
      <c r="K4818" s="123"/>
      <c r="L4818" s="123"/>
      <c r="M4818" s="98" t="s">
        <v>14943</v>
      </c>
      <c r="N4818" s="118"/>
    </row>
    <row r="4819" spans="1:14" x14ac:dyDescent="0.25">
      <c r="A4819" s="130">
        <v>5281738000198</v>
      </c>
      <c r="B4819" s="98" t="s">
        <v>11896</v>
      </c>
      <c r="C4819" s="123" t="s">
        <v>1142</v>
      </c>
      <c r="D4819" s="98" t="s">
        <v>13667</v>
      </c>
      <c r="E4819" s="98" t="s">
        <v>13660</v>
      </c>
      <c r="F4819" s="124">
        <v>55.55</v>
      </c>
      <c r="G4819" s="112">
        <v>45292</v>
      </c>
      <c r="H4819" s="98"/>
      <c r="I4819" s="123" t="str">
        <f t="shared" si="75"/>
        <v/>
      </c>
      <c r="J4819" s="123"/>
      <c r="K4819" s="123"/>
      <c r="L4819" s="123"/>
      <c r="M4819" s="98"/>
      <c r="N4819" s="118"/>
    </row>
    <row r="4820" spans="1:14" x14ac:dyDescent="0.25">
      <c r="A4820" s="130">
        <v>18132464000117</v>
      </c>
      <c r="B4820" s="98" t="s">
        <v>11897</v>
      </c>
      <c r="C4820" s="123" t="s">
        <v>1356</v>
      </c>
      <c r="D4820" s="98" t="s">
        <v>13667</v>
      </c>
      <c r="E4820" s="98" t="s">
        <v>13660</v>
      </c>
      <c r="F4820" s="124">
        <v>11.83</v>
      </c>
      <c r="G4820" s="112">
        <v>40318</v>
      </c>
      <c r="H4820" s="98"/>
      <c r="I4820" s="123" t="str">
        <f t="shared" si="75"/>
        <v/>
      </c>
      <c r="J4820" s="123"/>
      <c r="K4820" s="123"/>
      <c r="L4820" s="123"/>
      <c r="M4820" s="98" t="s">
        <v>14554</v>
      </c>
      <c r="N4820" s="118"/>
    </row>
    <row r="4821" spans="1:14" x14ac:dyDescent="0.25">
      <c r="A4821" s="130">
        <v>12198719000168</v>
      </c>
      <c r="B4821" s="98" t="s">
        <v>11898</v>
      </c>
      <c r="C4821" s="123" t="s">
        <v>29</v>
      </c>
      <c r="D4821" s="98" t="s">
        <v>13667</v>
      </c>
      <c r="E4821" s="98" t="s">
        <v>13660</v>
      </c>
      <c r="F4821" s="124">
        <v>15.48</v>
      </c>
      <c r="G4821" s="112">
        <v>40330</v>
      </c>
      <c r="H4821" s="98"/>
      <c r="I4821" s="123" t="str">
        <f t="shared" si="75"/>
        <v/>
      </c>
      <c r="J4821" s="123"/>
      <c r="K4821" s="123"/>
      <c r="L4821" s="123"/>
      <c r="M4821" s="98" t="s">
        <v>13704</v>
      </c>
      <c r="N4821" s="118"/>
    </row>
    <row r="4822" spans="1:14" x14ac:dyDescent="0.25">
      <c r="A4822" s="130">
        <v>15023930000138</v>
      </c>
      <c r="B4822" s="98" t="s">
        <v>11899</v>
      </c>
      <c r="C4822" s="123" t="s">
        <v>2274</v>
      </c>
      <c r="D4822" s="98" t="s">
        <v>13667</v>
      </c>
      <c r="E4822" s="98" t="s">
        <v>13660</v>
      </c>
      <c r="F4822" s="124">
        <v>11</v>
      </c>
      <c r="G4822" s="112">
        <v>43586</v>
      </c>
      <c r="H4822" s="98"/>
      <c r="I4822" s="123" t="str">
        <f t="shared" si="75"/>
        <v/>
      </c>
      <c r="J4822" s="123"/>
      <c r="K4822" s="123"/>
      <c r="L4822" s="123"/>
      <c r="M4822" s="98"/>
      <c r="N4822" s="118"/>
    </row>
    <row r="4823" spans="1:14" x14ac:dyDescent="0.25">
      <c r="A4823" s="130">
        <v>1795483000120</v>
      </c>
      <c r="B4823" s="98" t="s">
        <v>11900</v>
      </c>
      <c r="C4823" s="123" t="s">
        <v>5227</v>
      </c>
      <c r="D4823" s="98" t="s">
        <v>13667</v>
      </c>
      <c r="E4823" s="98" t="s">
        <v>13660</v>
      </c>
      <c r="F4823" s="124">
        <v>17.440000000000001</v>
      </c>
      <c r="G4823" s="112">
        <v>43862</v>
      </c>
      <c r="H4823" s="98"/>
      <c r="I4823" s="123" t="str">
        <f t="shared" si="75"/>
        <v/>
      </c>
      <c r="J4823" s="123"/>
      <c r="K4823" s="123"/>
      <c r="L4823" s="123"/>
      <c r="M4823" s="98"/>
      <c r="N4823" s="118"/>
    </row>
    <row r="4824" spans="1:14" x14ac:dyDescent="0.25">
      <c r="A4824" s="130">
        <v>4213687000102</v>
      </c>
      <c r="B4824" s="98" t="s">
        <v>11901</v>
      </c>
      <c r="C4824" s="123" t="s">
        <v>2274</v>
      </c>
      <c r="D4824" s="98" t="s">
        <v>13667</v>
      </c>
      <c r="E4824" s="98" t="s">
        <v>13660</v>
      </c>
      <c r="F4824" s="124">
        <v>13.55</v>
      </c>
      <c r="G4824" s="112">
        <v>44044</v>
      </c>
      <c r="H4824" s="98"/>
      <c r="I4824" s="123" t="str">
        <f t="shared" si="75"/>
        <v/>
      </c>
      <c r="J4824" s="123"/>
      <c r="K4824" s="123"/>
      <c r="L4824" s="123"/>
      <c r="M4824" s="98"/>
      <c r="N4824" s="118"/>
    </row>
    <row r="4825" spans="1:14" x14ac:dyDescent="0.25">
      <c r="A4825" s="130">
        <v>76105634000170</v>
      </c>
      <c r="B4825" s="98" t="s">
        <v>11902</v>
      </c>
      <c r="C4825" s="123" t="s">
        <v>3143</v>
      </c>
      <c r="D4825" s="98" t="s">
        <v>13667</v>
      </c>
      <c r="E4825" s="98" t="s">
        <v>13660</v>
      </c>
      <c r="F4825" s="124">
        <v>11</v>
      </c>
      <c r="G4825" s="112">
        <v>39029</v>
      </c>
      <c r="H4825" s="98"/>
      <c r="I4825" s="123" t="str">
        <f t="shared" si="75"/>
        <v/>
      </c>
      <c r="J4825" s="123"/>
      <c r="K4825" s="123"/>
      <c r="L4825" s="123"/>
      <c r="M4825" s="98" t="s">
        <v>15704</v>
      </c>
      <c r="N4825" s="118"/>
    </row>
    <row r="4826" spans="1:14" x14ac:dyDescent="0.25">
      <c r="A4826" s="130">
        <v>41522350000103</v>
      </c>
      <c r="B4826" s="98" t="s">
        <v>11903</v>
      </c>
      <c r="C4826" s="123" t="s">
        <v>2926</v>
      </c>
      <c r="D4826" s="98" t="s">
        <v>13667</v>
      </c>
      <c r="E4826" s="98" t="s">
        <v>13660</v>
      </c>
      <c r="F4826" s="124">
        <v>12.66</v>
      </c>
      <c r="G4826" s="112">
        <v>43831</v>
      </c>
      <c r="H4826" s="98"/>
      <c r="I4826" s="123" t="str">
        <f t="shared" si="75"/>
        <v/>
      </c>
      <c r="J4826" s="123"/>
      <c r="K4826" s="123"/>
      <c r="L4826" s="123"/>
      <c r="M4826" s="98"/>
      <c r="N4826" s="118"/>
    </row>
    <row r="4827" spans="1:14" x14ac:dyDescent="0.25">
      <c r="A4827" s="130">
        <v>12332987000120</v>
      </c>
      <c r="B4827" s="98" t="s">
        <v>11904</v>
      </c>
      <c r="C4827" s="123" t="s">
        <v>29</v>
      </c>
      <c r="D4827" s="98" t="s">
        <v>13667</v>
      </c>
      <c r="E4827" s="98" t="s">
        <v>13660</v>
      </c>
      <c r="F4827" s="124">
        <v>12.87</v>
      </c>
      <c r="G4827" s="112">
        <v>41709</v>
      </c>
      <c r="H4827" s="98"/>
      <c r="I4827" s="123" t="str">
        <f t="shared" si="75"/>
        <v/>
      </c>
      <c r="J4827" s="123"/>
      <c r="K4827" s="123"/>
      <c r="L4827" s="123"/>
      <c r="M4827" s="98" t="s">
        <v>13706</v>
      </c>
      <c r="N4827" s="118"/>
    </row>
    <row r="4828" spans="1:14" x14ac:dyDescent="0.25">
      <c r="A4828" s="130">
        <v>76970326000103</v>
      </c>
      <c r="B4828" s="98" t="s">
        <v>11905</v>
      </c>
      <c r="C4828" s="123" t="s">
        <v>3143</v>
      </c>
      <c r="D4828" s="98" t="s">
        <v>13667</v>
      </c>
      <c r="E4828" s="98" t="s">
        <v>13660</v>
      </c>
      <c r="F4828" s="124">
        <v>12</v>
      </c>
      <c r="G4828" s="112">
        <v>40544</v>
      </c>
      <c r="H4828" s="98"/>
      <c r="I4828" s="123" t="str">
        <f t="shared" si="75"/>
        <v/>
      </c>
      <c r="J4828" s="123"/>
      <c r="K4828" s="123"/>
      <c r="L4828" s="123"/>
      <c r="M4828" s="98" t="s">
        <v>15709</v>
      </c>
      <c r="N4828" s="118"/>
    </row>
    <row r="4829" spans="1:14" x14ac:dyDescent="0.25">
      <c r="A4829" s="130">
        <v>87613527000170</v>
      </c>
      <c r="B4829" s="98" t="s">
        <v>11906</v>
      </c>
      <c r="C4829" s="123" t="s">
        <v>3812</v>
      </c>
      <c r="D4829" s="98" t="s">
        <v>13667</v>
      </c>
      <c r="E4829" s="98" t="s">
        <v>13660</v>
      </c>
      <c r="F4829" s="124">
        <v>15.43</v>
      </c>
      <c r="G4829" s="112">
        <v>42370</v>
      </c>
      <c r="H4829" s="98"/>
      <c r="I4829" s="123" t="str">
        <f t="shared" si="75"/>
        <v/>
      </c>
      <c r="J4829" s="123"/>
      <c r="K4829" s="123"/>
      <c r="L4829" s="123"/>
      <c r="M4829" s="98" t="s">
        <v>16254</v>
      </c>
      <c r="N4829" s="118"/>
    </row>
    <row r="4830" spans="1:14" x14ac:dyDescent="0.25">
      <c r="A4830" s="130">
        <v>18449173000157</v>
      </c>
      <c r="B4830" s="98" t="s">
        <v>11907</v>
      </c>
      <c r="C4830" s="123" t="s">
        <v>1356</v>
      </c>
      <c r="D4830" s="98" t="s">
        <v>13667</v>
      </c>
      <c r="E4830" s="98" t="s">
        <v>13660</v>
      </c>
      <c r="F4830" s="124">
        <v>14.7</v>
      </c>
      <c r="G4830" s="112">
        <v>40634</v>
      </c>
      <c r="H4830" s="98"/>
      <c r="I4830" s="123" t="str">
        <f t="shared" si="75"/>
        <v/>
      </c>
      <c r="J4830" s="123"/>
      <c r="K4830" s="123"/>
      <c r="L4830" s="123"/>
      <c r="M4830" s="98" t="s">
        <v>14557</v>
      </c>
      <c r="N4830" s="118"/>
    </row>
    <row r="4831" spans="1:14" x14ac:dyDescent="0.25">
      <c r="A4831" s="130">
        <v>39554597000151</v>
      </c>
      <c r="B4831" s="98" t="s">
        <v>11908</v>
      </c>
      <c r="C4831" s="123" t="s">
        <v>3513</v>
      </c>
      <c r="D4831" s="98" t="s">
        <v>13667</v>
      </c>
      <c r="E4831" s="98" t="s">
        <v>13660</v>
      </c>
      <c r="F4831" s="124">
        <v>11</v>
      </c>
      <c r="G4831" s="112">
        <v>43882</v>
      </c>
      <c r="H4831" s="98"/>
      <c r="I4831" s="123" t="str">
        <f t="shared" si="75"/>
        <v/>
      </c>
      <c r="J4831" s="123"/>
      <c r="K4831" s="123"/>
      <c r="L4831" s="123"/>
      <c r="M4831" s="98"/>
      <c r="N4831" s="118"/>
    </row>
    <row r="4832" spans="1:14" x14ac:dyDescent="0.25">
      <c r="A4832" s="130">
        <v>1367853000129</v>
      </c>
      <c r="B4832" s="98" t="s">
        <v>11909</v>
      </c>
      <c r="C4832" s="123" t="s">
        <v>2274</v>
      </c>
      <c r="D4832" s="98" t="s">
        <v>13667</v>
      </c>
      <c r="E4832" s="98" t="s">
        <v>13660</v>
      </c>
      <c r="F4832" s="124">
        <v>14</v>
      </c>
      <c r="G4832" s="112">
        <v>44075</v>
      </c>
      <c r="H4832" s="98"/>
      <c r="I4832" s="123" t="str">
        <f t="shared" si="75"/>
        <v/>
      </c>
      <c r="J4832" s="123"/>
      <c r="K4832" s="123"/>
      <c r="L4832" s="123"/>
      <c r="M4832" s="98"/>
      <c r="N4832" s="118"/>
    </row>
    <row r="4833" spans="1:14" x14ac:dyDescent="0.25">
      <c r="A4833" s="130">
        <v>27174077000134</v>
      </c>
      <c r="B4833" s="98" t="s">
        <v>11910</v>
      </c>
      <c r="C4833" s="123" t="s">
        <v>821</v>
      </c>
      <c r="D4833" s="98" t="s">
        <v>13667</v>
      </c>
      <c r="E4833" s="98" t="s">
        <v>13660</v>
      </c>
      <c r="F4833" s="124">
        <v>14.55</v>
      </c>
      <c r="G4833" s="112">
        <v>41990</v>
      </c>
      <c r="H4833" s="98"/>
      <c r="I4833" s="123" t="str">
        <f t="shared" si="75"/>
        <v/>
      </c>
      <c r="J4833" s="123"/>
      <c r="K4833" s="123"/>
      <c r="L4833" s="123"/>
      <c r="M4833" s="98" t="s">
        <v>14078</v>
      </c>
      <c r="N4833" s="118"/>
    </row>
    <row r="4834" spans="1:14" x14ac:dyDescent="0.25">
      <c r="A4834" s="130">
        <v>18428854000139</v>
      </c>
      <c r="B4834" s="98" t="s">
        <v>11911</v>
      </c>
      <c r="C4834" s="123" t="s">
        <v>1356</v>
      </c>
      <c r="D4834" s="98" t="s">
        <v>13667</v>
      </c>
      <c r="E4834" s="98" t="s">
        <v>13660</v>
      </c>
      <c r="F4834" s="124">
        <v>12</v>
      </c>
      <c r="G4834" s="112">
        <v>39162</v>
      </c>
      <c r="H4834" s="98"/>
      <c r="I4834" s="123" t="str">
        <f t="shared" si="75"/>
        <v/>
      </c>
      <c r="J4834" s="123"/>
      <c r="K4834" s="123"/>
      <c r="L4834" s="123"/>
      <c r="M4834" s="98" t="s">
        <v>14558</v>
      </c>
      <c r="N4834" s="118"/>
    </row>
    <row r="4835" spans="1:14" x14ac:dyDescent="0.25">
      <c r="A4835" s="130">
        <v>29115466000114</v>
      </c>
      <c r="B4835" s="98" t="s">
        <v>11912</v>
      </c>
      <c r="C4835" s="123" t="s">
        <v>3513</v>
      </c>
      <c r="D4835" s="98" t="s">
        <v>13667</v>
      </c>
      <c r="E4835" s="98" t="s">
        <v>13660</v>
      </c>
      <c r="F4835" s="124">
        <v>15.1</v>
      </c>
      <c r="G4835" s="112">
        <v>44105</v>
      </c>
      <c r="H4835" s="98"/>
      <c r="I4835" s="123" t="str">
        <f t="shared" si="75"/>
        <v/>
      </c>
      <c r="J4835" s="123"/>
      <c r="K4835" s="123"/>
      <c r="L4835" s="123"/>
      <c r="M4835" s="98"/>
      <c r="N4835" s="118"/>
    </row>
    <row r="4836" spans="1:14" x14ac:dyDescent="0.25">
      <c r="A4836" s="130">
        <v>18315200000107</v>
      </c>
      <c r="B4836" s="98" t="s">
        <v>11913</v>
      </c>
      <c r="C4836" s="123" t="s">
        <v>1356</v>
      </c>
      <c r="D4836" s="98" t="s">
        <v>13667</v>
      </c>
      <c r="E4836" s="98" t="s">
        <v>13660</v>
      </c>
      <c r="F4836" s="124">
        <v>11</v>
      </c>
      <c r="G4836" s="112">
        <v>40527</v>
      </c>
      <c r="H4836" s="98"/>
      <c r="I4836" s="123" t="str">
        <f t="shared" si="75"/>
        <v/>
      </c>
      <c r="J4836" s="123"/>
      <c r="K4836" s="123"/>
      <c r="L4836" s="123"/>
      <c r="M4836" s="98" t="s">
        <v>14560</v>
      </c>
      <c r="N4836" s="118"/>
    </row>
    <row r="4837" spans="1:14" x14ac:dyDescent="0.25">
      <c r="A4837" s="130">
        <v>45331188000199</v>
      </c>
      <c r="B4837" s="98" t="s">
        <v>11914</v>
      </c>
      <c r="C4837" s="123" t="s">
        <v>4626</v>
      </c>
      <c r="D4837" s="98" t="s">
        <v>13667</v>
      </c>
      <c r="E4837" s="98" t="s">
        <v>13660</v>
      </c>
      <c r="F4837" s="124">
        <v>20</v>
      </c>
      <c r="G4837" s="112">
        <v>44075</v>
      </c>
      <c r="H4837" s="98"/>
      <c r="I4837" s="123" t="str">
        <f t="shared" si="75"/>
        <v/>
      </c>
      <c r="J4837" s="123"/>
      <c r="K4837" s="123"/>
      <c r="L4837" s="123"/>
      <c r="M4837" s="98"/>
      <c r="N4837" s="118"/>
    </row>
    <row r="4838" spans="1:14" x14ac:dyDescent="0.25">
      <c r="A4838" s="130">
        <v>83024257000100</v>
      </c>
      <c r="B4838" s="98" t="s">
        <v>11915</v>
      </c>
      <c r="C4838" s="123" t="s">
        <v>4289</v>
      </c>
      <c r="D4838" s="98" t="s">
        <v>13667</v>
      </c>
      <c r="E4838" s="98" t="s">
        <v>13660</v>
      </c>
      <c r="F4838" s="124">
        <v>22</v>
      </c>
      <c r="G4838" s="112">
        <v>43466</v>
      </c>
      <c r="H4838" s="98"/>
      <c r="I4838" s="123" t="str">
        <f t="shared" si="75"/>
        <v/>
      </c>
      <c r="J4838" s="123"/>
      <c r="K4838" s="123"/>
      <c r="L4838" s="123"/>
      <c r="M4838" s="98" t="s">
        <v>16602</v>
      </c>
      <c r="N4838" s="118"/>
    </row>
    <row r="4839" spans="1:14" x14ac:dyDescent="0.25">
      <c r="A4839" s="130">
        <v>10150068000100</v>
      </c>
      <c r="B4839" s="98" t="s">
        <v>11916</v>
      </c>
      <c r="C4839" s="123" t="s">
        <v>2758</v>
      </c>
      <c r="D4839" s="98" t="s">
        <v>13667</v>
      </c>
      <c r="E4839" s="98" t="s">
        <v>13660</v>
      </c>
      <c r="F4839" s="124">
        <v>14.7</v>
      </c>
      <c r="G4839" s="112">
        <v>42331</v>
      </c>
      <c r="H4839" s="98"/>
      <c r="I4839" s="123" t="str">
        <f t="shared" si="75"/>
        <v/>
      </c>
      <c r="J4839" s="123"/>
      <c r="K4839" s="123"/>
      <c r="L4839" s="123"/>
      <c r="M4839" s="98" t="s">
        <v>15322</v>
      </c>
      <c r="N4839" s="118"/>
    </row>
    <row r="4840" spans="1:14" x14ac:dyDescent="0.25">
      <c r="A4840" s="130">
        <v>8916645000180</v>
      </c>
      <c r="B4840" s="98" t="s">
        <v>11917</v>
      </c>
      <c r="C4840" s="123" t="s">
        <v>2554</v>
      </c>
      <c r="D4840" s="98" t="s">
        <v>13667</v>
      </c>
      <c r="E4840" s="98" t="s">
        <v>13660</v>
      </c>
      <c r="F4840" s="124">
        <v>14.13</v>
      </c>
      <c r="G4840" s="112">
        <v>44055</v>
      </c>
      <c r="H4840" s="98"/>
      <c r="I4840" s="123" t="str">
        <f t="shared" si="75"/>
        <v/>
      </c>
      <c r="J4840" s="123"/>
      <c r="K4840" s="123"/>
      <c r="L4840" s="123"/>
      <c r="M4840" s="98"/>
      <c r="N4840" s="118"/>
    </row>
    <row r="4841" spans="1:14" x14ac:dyDescent="0.25">
      <c r="A4841" s="130">
        <v>88437926000190</v>
      </c>
      <c r="B4841" s="98" t="s">
        <v>11918</v>
      </c>
      <c r="C4841" s="123" t="s">
        <v>3812</v>
      </c>
      <c r="D4841" s="98" t="s">
        <v>13667</v>
      </c>
      <c r="E4841" s="98" t="s">
        <v>13660</v>
      </c>
      <c r="F4841" s="124">
        <v>16.420000000000002</v>
      </c>
      <c r="G4841" s="112">
        <v>43101</v>
      </c>
      <c r="H4841" s="98"/>
      <c r="I4841" s="123" t="str">
        <f t="shared" si="75"/>
        <v/>
      </c>
      <c r="J4841" s="123"/>
      <c r="K4841" s="123"/>
      <c r="L4841" s="123"/>
      <c r="M4841" s="98" t="s">
        <v>16255</v>
      </c>
      <c r="N4841" s="118"/>
    </row>
    <row r="4842" spans="1:14" x14ac:dyDescent="0.25">
      <c r="A4842" s="130">
        <v>37464716000150</v>
      </c>
      <c r="B4842" s="98" t="s">
        <v>11919</v>
      </c>
      <c r="C4842" s="123" t="s">
        <v>2274</v>
      </c>
      <c r="D4842" s="98" t="s">
        <v>13667</v>
      </c>
      <c r="E4842" s="98" t="s">
        <v>13660</v>
      </c>
      <c r="F4842" s="124">
        <v>11</v>
      </c>
      <c r="G4842" s="112">
        <v>42005</v>
      </c>
      <c r="H4842" s="98"/>
      <c r="I4842" s="123" t="str">
        <f t="shared" si="75"/>
        <v/>
      </c>
      <c r="J4842" s="123"/>
      <c r="K4842" s="123"/>
      <c r="L4842" s="123"/>
      <c r="M4842" s="98" t="s">
        <v>14946</v>
      </c>
      <c r="N4842" s="118"/>
    </row>
    <row r="4843" spans="1:14" x14ac:dyDescent="0.25">
      <c r="A4843" s="130">
        <v>16752446000102</v>
      </c>
      <c r="B4843" s="98" t="s">
        <v>11920</v>
      </c>
      <c r="C4843" s="123" t="s">
        <v>1356</v>
      </c>
      <c r="D4843" s="98" t="s">
        <v>13667</v>
      </c>
      <c r="E4843" s="98" t="s">
        <v>13660</v>
      </c>
      <c r="F4843" s="124">
        <v>14.83</v>
      </c>
      <c r="G4843" s="112">
        <v>40686</v>
      </c>
      <c r="H4843" s="98"/>
      <c r="I4843" s="123" t="str">
        <f t="shared" si="75"/>
        <v/>
      </c>
      <c r="J4843" s="123"/>
      <c r="K4843" s="123"/>
      <c r="L4843" s="123"/>
      <c r="M4843" s="98" t="s">
        <v>14563</v>
      </c>
      <c r="N4843" s="118"/>
    </row>
    <row r="4844" spans="1:14" x14ac:dyDescent="0.25">
      <c r="A4844" s="130">
        <v>75825828000188</v>
      </c>
      <c r="B4844" s="98" t="s">
        <v>11921</v>
      </c>
      <c r="C4844" s="123" t="s">
        <v>3143</v>
      </c>
      <c r="D4844" s="98" t="s">
        <v>13667</v>
      </c>
      <c r="E4844" s="98" t="s">
        <v>13660</v>
      </c>
      <c r="F4844" s="124">
        <v>18.45</v>
      </c>
      <c r="G4844" s="112">
        <v>38800</v>
      </c>
      <c r="H4844" s="98"/>
      <c r="I4844" s="123" t="str">
        <f t="shared" si="75"/>
        <v/>
      </c>
      <c r="J4844" s="123"/>
      <c r="K4844" s="123"/>
      <c r="L4844" s="123"/>
      <c r="M4844" s="98" t="s">
        <v>15711</v>
      </c>
      <c r="N4844" s="118"/>
    </row>
    <row r="4845" spans="1:14" x14ac:dyDescent="0.25">
      <c r="A4845" s="130">
        <v>4219688000156</v>
      </c>
      <c r="B4845" s="98" t="s">
        <v>11922</v>
      </c>
      <c r="C4845" s="123" t="s">
        <v>2274</v>
      </c>
      <c r="D4845" s="98" t="s">
        <v>13667</v>
      </c>
      <c r="E4845" s="98" t="s">
        <v>13660</v>
      </c>
      <c r="F4845" s="124">
        <v>14</v>
      </c>
      <c r="G4845" s="112">
        <v>44044</v>
      </c>
      <c r="H4845" s="98"/>
      <c r="I4845" s="123" t="str">
        <f t="shared" si="75"/>
        <v/>
      </c>
      <c r="J4845" s="123"/>
      <c r="K4845" s="123"/>
      <c r="L4845" s="123"/>
      <c r="M4845" s="98"/>
      <c r="N4845" s="118"/>
    </row>
    <row r="4846" spans="1:14" x14ac:dyDescent="0.25">
      <c r="A4846" s="130">
        <v>18715508000131</v>
      </c>
      <c r="B4846" s="98" t="s">
        <v>11924</v>
      </c>
      <c r="C4846" s="123" t="s">
        <v>1356</v>
      </c>
      <c r="D4846" s="98" t="s">
        <v>13667</v>
      </c>
      <c r="E4846" s="98" t="s">
        <v>13660</v>
      </c>
      <c r="F4846" s="124">
        <v>22</v>
      </c>
      <c r="G4846" s="112">
        <v>42550</v>
      </c>
      <c r="H4846" s="98"/>
      <c r="I4846" s="123" t="str">
        <f t="shared" si="75"/>
        <v/>
      </c>
      <c r="J4846" s="123"/>
      <c r="K4846" s="123"/>
      <c r="L4846" s="123"/>
      <c r="M4846" s="98" t="s">
        <v>14567</v>
      </c>
      <c r="N4846" s="118"/>
    </row>
    <row r="4847" spans="1:14" x14ac:dyDescent="0.25">
      <c r="A4847" s="130">
        <v>76105519000104</v>
      </c>
      <c r="B4847" s="98" t="s">
        <v>11925</v>
      </c>
      <c r="C4847" s="123" t="s">
        <v>3143</v>
      </c>
      <c r="D4847" s="98" t="s">
        <v>13667</v>
      </c>
      <c r="E4847" s="98" t="s">
        <v>13660</v>
      </c>
      <c r="F4847" s="124">
        <v>13</v>
      </c>
      <c r="G4847" s="112">
        <v>42302</v>
      </c>
      <c r="H4847" s="98"/>
      <c r="I4847" s="123" t="str">
        <f t="shared" si="75"/>
        <v/>
      </c>
      <c r="J4847" s="123"/>
      <c r="K4847" s="123"/>
      <c r="L4847" s="123"/>
      <c r="M4847" s="98" t="s">
        <v>15715</v>
      </c>
      <c r="N4847" s="118"/>
    </row>
    <row r="4848" spans="1:14" x14ac:dyDescent="0.25">
      <c r="A4848" s="130">
        <v>12200325000105</v>
      </c>
      <c r="B4848" s="98" t="s">
        <v>11926</v>
      </c>
      <c r="C4848" s="123" t="s">
        <v>29</v>
      </c>
      <c r="D4848" s="98" t="s">
        <v>13667</v>
      </c>
      <c r="E4848" s="98" t="s">
        <v>13660</v>
      </c>
      <c r="F4848" s="124">
        <v>13</v>
      </c>
      <c r="G4848" s="112">
        <v>41365</v>
      </c>
      <c r="H4848" s="98"/>
      <c r="I4848" s="123" t="str">
        <f t="shared" si="75"/>
        <v/>
      </c>
      <c r="J4848" s="123"/>
      <c r="K4848" s="123"/>
      <c r="L4848" s="123"/>
      <c r="M4848" s="98" t="s">
        <v>13709</v>
      </c>
      <c r="N4848" s="118"/>
    </row>
    <row r="4849" spans="1:14" x14ac:dyDescent="0.25">
      <c r="A4849" s="130">
        <v>94703980000132</v>
      </c>
      <c r="B4849" s="98" t="s">
        <v>11927</v>
      </c>
      <c r="C4849" s="123" t="s">
        <v>3812</v>
      </c>
      <c r="D4849" s="98" t="s">
        <v>13667</v>
      </c>
      <c r="E4849" s="98" t="s">
        <v>13660</v>
      </c>
      <c r="F4849" s="124">
        <v>14.38</v>
      </c>
      <c r="G4849" s="112">
        <v>43466</v>
      </c>
      <c r="H4849" s="98"/>
      <c r="I4849" s="123" t="str">
        <f t="shared" si="75"/>
        <v/>
      </c>
      <c r="J4849" s="123"/>
      <c r="K4849" s="123"/>
      <c r="L4849" s="123"/>
      <c r="M4849" s="98" t="s">
        <v>16257</v>
      </c>
      <c r="N4849" s="118"/>
    </row>
    <row r="4850" spans="1:14" x14ac:dyDescent="0.25">
      <c r="A4850" s="130">
        <v>22680672000128</v>
      </c>
      <c r="B4850" s="98" t="s">
        <v>11928</v>
      </c>
      <c r="C4850" s="123" t="s">
        <v>1356</v>
      </c>
      <c r="D4850" s="98" t="s">
        <v>13667</v>
      </c>
      <c r="E4850" s="98" t="s">
        <v>13660</v>
      </c>
      <c r="F4850" s="124">
        <v>13</v>
      </c>
      <c r="G4850" s="112">
        <v>41743</v>
      </c>
      <c r="H4850" s="98"/>
      <c r="I4850" s="123" t="str">
        <f t="shared" si="75"/>
        <v/>
      </c>
      <c r="J4850" s="123"/>
      <c r="K4850" s="123"/>
      <c r="L4850" s="123"/>
      <c r="M4850" s="98" t="s">
        <v>14569</v>
      </c>
      <c r="N4850" s="118"/>
    </row>
    <row r="4851" spans="1:14" x14ac:dyDescent="0.25">
      <c r="A4851" s="130">
        <v>13883996000172</v>
      </c>
      <c r="B4851" s="98" t="s">
        <v>11929</v>
      </c>
      <c r="C4851" s="123" t="s">
        <v>215</v>
      </c>
      <c r="D4851" s="98" t="s">
        <v>13667</v>
      </c>
      <c r="E4851" s="98" t="s">
        <v>13660</v>
      </c>
      <c r="F4851" s="124">
        <v>11</v>
      </c>
      <c r="G4851" s="112">
        <v>39448</v>
      </c>
      <c r="H4851" s="98"/>
      <c r="I4851" s="123" t="str">
        <f t="shared" si="75"/>
        <v/>
      </c>
      <c r="J4851" s="123"/>
      <c r="K4851" s="123"/>
      <c r="L4851" s="123"/>
      <c r="M4851" s="98" t="s">
        <v>13880</v>
      </c>
      <c r="N4851" s="118"/>
    </row>
    <row r="4852" spans="1:14" x14ac:dyDescent="0.25">
      <c r="A4852" s="130">
        <v>76208826000102</v>
      </c>
      <c r="B4852" s="98" t="s">
        <v>11930</v>
      </c>
      <c r="C4852" s="123" t="s">
        <v>3143</v>
      </c>
      <c r="D4852" s="98" t="s">
        <v>13667</v>
      </c>
      <c r="E4852" s="98" t="s">
        <v>13660</v>
      </c>
      <c r="F4852" s="124">
        <v>15</v>
      </c>
      <c r="G4852" s="112">
        <v>38345</v>
      </c>
      <c r="H4852" s="98"/>
      <c r="I4852" s="123" t="str">
        <f t="shared" si="75"/>
        <v/>
      </c>
      <c r="J4852" s="123"/>
      <c r="K4852" s="123"/>
      <c r="L4852" s="123"/>
      <c r="M4852" s="98" t="s">
        <v>15717</v>
      </c>
      <c r="N4852" s="118"/>
    </row>
    <row r="4853" spans="1:14" x14ac:dyDescent="0.25">
      <c r="A4853" s="130">
        <v>28614865000167</v>
      </c>
      <c r="B4853" s="98" t="s">
        <v>11931</v>
      </c>
      <c r="C4853" s="123" t="s">
        <v>3513</v>
      </c>
      <c r="D4853" s="98" t="s">
        <v>13667</v>
      </c>
      <c r="E4853" s="98" t="s">
        <v>13660</v>
      </c>
      <c r="F4853" s="124">
        <v>22</v>
      </c>
      <c r="G4853" s="112">
        <v>43503</v>
      </c>
      <c r="H4853" s="98"/>
      <c r="I4853" s="123" t="str">
        <f t="shared" si="75"/>
        <v/>
      </c>
      <c r="J4853" s="123"/>
      <c r="K4853" s="123"/>
      <c r="L4853" s="123"/>
      <c r="M4853" s="98"/>
      <c r="N4853" s="118"/>
    </row>
    <row r="4854" spans="1:14" x14ac:dyDescent="0.25">
      <c r="A4854" s="130">
        <v>18085647000129</v>
      </c>
      <c r="B4854" s="98" t="s">
        <v>11932</v>
      </c>
      <c r="C4854" s="123" t="s">
        <v>1356</v>
      </c>
      <c r="D4854" s="98" t="s">
        <v>13667</v>
      </c>
      <c r="E4854" s="98" t="s">
        <v>13660</v>
      </c>
      <c r="F4854" s="124">
        <v>11</v>
      </c>
      <c r="G4854" s="112">
        <v>40814</v>
      </c>
      <c r="H4854" s="98"/>
      <c r="I4854" s="123" t="str">
        <f t="shared" si="75"/>
        <v/>
      </c>
      <c r="J4854" s="123"/>
      <c r="K4854" s="123"/>
      <c r="L4854" s="123"/>
      <c r="M4854" s="98" t="s">
        <v>14570</v>
      </c>
      <c r="N4854" s="118"/>
    </row>
    <row r="4855" spans="1:14" x14ac:dyDescent="0.25">
      <c r="A4855" s="130">
        <v>6331110000112</v>
      </c>
      <c r="B4855" s="98" t="s">
        <v>11933</v>
      </c>
      <c r="C4855" s="123" t="s">
        <v>1142</v>
      </c>
      <c r="D4855" s="98" t="s">
        <v>13667</v>
      </c>
      <c r="E4855" s="98" t="s">
        <v>13660</v>
      </c>
      <c r="F4855" s="124">
        <v>16.57</v>
      </c>
      <c r="G4855" s="112">
        <v>41634</v>
      </c>
      <c r="H4855" s="98"/>
      <c r="I4855" s="123" t="str">
        <f t="shared" si="75"/>
        <v/>
      </c>
      <c r="J4855" s="123"/>
      <c r="K4855" s="123"/>
      <c r="L4855" s="123"/>
      <c r="M4855" s="98" t="s">
        <v>14408</v>
      </c>
      <c r="N4855" s="118"/>
    </row>
    <row r="4856" spans="1:14" x14ac:dyDescent="0.25">
      <c r="A4856" s="130">
        <v>18591149000158</v>
      </c>
      <c r="B4856" s="98" t="s">
        <v>11934</v>
      </c>
      <c r="C4856" s="123" t="s">
        <v>1356</v>
      </c>
      <c r="D4856" s="98" t="s">
        <v>13667</v>
      </c>
      <c r="E4856" s="98" t="s">
        <v>13660</v>
      </c>
      <c r="F4856" s="124">
        <v>13.86</v>
      </c>
      <c r="G4856" s="112">
        <v>42370</v>
      </c>
      <c r="H4856" s="98"/>
      <c r="I4856" s="123" t="str">
        <f t="shared" si="75"/>
        <v/>
      </c>
      <c r="J4856" s="123"/>
      <c r="K4856" s="123"/>
      <c r="L4856" s="123"/>
      <c r="M4856" s="98" t="s">
        <v>14572</v>
      </c>
      <c r="N4856" s="118"/>
    </row>
    <row r="4857" spans="1:14" x14ac:dyDescent="0.25">
      <c r="A4857" s="130">
        <v>94721388000163</v>
      </c>
      <c r="B4857" s="98" t="s">
        <v>11935</v>
      </c>
      <c r="C4857" s="123" t="s">
        <v>3812</v>
      </c>
      <c r="D4857" s="98" t="s">
        <v>13667</v>
      </c>
      <c r="E4857" s="98" t="s">
        <v>13660</v>
      </c>
      <c r="F4857" s="124">
        <v>14.8</v>
      </c>
      <c r="G4857" s="112">
        <v>43097</v>
      </c>
      <c r="H4857" s="98"/>
      <c r="I4857" s="123" t="str">
        <f t="shared" si="75"/>
        <v/>
      </c>
      <c r="J4857" s="123"/>
      <c r="K4857" s="123"/>
      <c r="L4857" s="123"/>
      <c r="M4857" s="98" t="s">
        <v>16258</v>
      </c>
      <c r="N4857" s="118"/>
    </row>
    <row r="4858" spans="1:14" x14ac:dyDescent="0.25">
      <c r="A4858" s="130">
        <v>87613154000137</v>
      </c>
      <c r="B4858" s="98" t="s">
        <v>11936</v>
      </c>
      <c r="C4858" s="123" t="s">
        <v>3812</v>
      </c>
      <c r="D4858" s="98" t="s">
        <v>13667</v>
      </c>
      <c r="E4858" s="98" t="s">
        <v>13660</v>
      </c>
      <c r="F4858" s="124">
        <v>15.7</v>
      </c>
      <c r="G4858" s="112">
        <v>43217</v>
      </c>
      <c r="H4858" s="98"/>
      <c r="I4858" s="123" t="str">
        <f t="shared" si="75"/>
        <v/>
      </c>
      <c r="J4858" s="123"/>
      <c r="K4858" s="123"/>
      <c r="L4858" s="123"/>
      <c r="M4858" s="98" t="s">
        <v>16260</v>
      </c>
      <c r="N4858" s="118"/>
    </row>
    <row r="4859" spans="1:14" x14ac:dyDescent="0.25">
      <c r="A4859" s="130">
        <v>19875046000182</v>
      </c>
      <c r="B4859" s="98" t="s">
        <v>11937</v>
      </c>
      <c r="C4859" s="123" t="s">
        <v>1356</v>
      </c>
      <c r="D4859" s="98" t="s">
        <v>13667</v>
      </c>
      <c r="E4859" s="98" t="s">
        <v>13660</v>
      </c>
      <c r="F4859" s="124">
        <v>18.16</v>
      </c>
      <c r="G4859" s="112">
        <v>43278</v>
      </c>
      <c r="H4859" s="98"/>
      <c r="I4859" s="123" t="str">
        <f t="shared" si="75"/>
        <v/>
      </c>
      <c r="J4859" s="123"/>
      <c r="K4859" s="123"/>
      <c r="L4859" s="123"/>
      <c r="M4859" s="98" t="s">
        <v>14577</v>
      </c>
      <c r="N4859" s="118"/>
    </row>
    <row r="4860" spans="1:14" x14ac:dyDescent="0.25">
      <c r="A4860" s="130">
        <v>8355471000124</v>
      </c>
      <c r="B4860" s="98" t="s">
        <v>11938</v>
      </c>
      <c r="C4860" s="123" t="s">
        <v>3601</v>
      </c>
      <c r="D4860" s="98" t="s">
        <v>13667</v>
      </c>
      <c r="E4860" s="98" t="s">
        <v>13660</v>
      </c>
      <c r="F4860" s="124">
        <v>8.7200000000000006</v>
      </c>
      <c r="G4860" s="112">
        <v>41426</v>
      </c>
      <c r="H4860" s="98"/>
      <c r="I4860" s="123" t="str">
        <f t="shared" si="75"/>
        <v/>
      </c>
      <c r="J4860" s="123"/>
      <c r="K4860" s="123"/>
      <c r="L4860" s="123"/>
      <c r="M4860" s="98" t="s">
        <v>16064</v>
      </c>
      <c r="N4860" s="118"/>
    </row>
    <row r="4861" spans="1:14" x14ac:dyDescent="0.25">
      <c r="A4861" s="130">
        <v>46634192000199</v>
      </c>
      <c r="B4861" s="98" t="s">
        <v>11939</v>
      </c>
      <c r="C4861" s="123" t="s">
        <v>4626</v>
      </c>
      <c r="D4861" s="98" t="s">
        <v>13667</v>
      </c>
      <c r="E4861" s="98" t="s">
        <v>13660</v>
      </c>
      <c r="F4861" s="124">
        <v>13.72</v>
      </c>
      <c r="G4861" s="112">
        <v>43102</v>
      </c>
      <c r="H4861" s="98"/>
      <c r="I4861" s="123" t="str">
        <f t="shared" si="75"/>
        <v/>
      </c>
      <c r="J4861" s="123"/>
      <c r="K4861" s="123"/>
      <c r="L4861" s="123"/>
      <c r="M4861" s="98"/>
      <c r="N4861" s="118"/>
    </row>
    <row r="4862" spans="1:14" x14ac:dyDescent="0.25">
      <c r="A4862" s="130">
        <v>4215013000139</v>
      </c>
      <c r="B4862" s="98" t="s">
        <v>11940</v>
      </c>
      <c r="C4862" s="123" t="s">
        <v>3812</v>
      </c>
      <c r="D4862" s="98" t="s">
        <v>13667</v>
      </c>
      <c r="E4862" s="98" t="s">
        <v>13660</v>
      </c>
      <c r="F4862" s="124">
        <v>14</v>
      </c>
      <c r="G4862" s="112">
        <v>43951</v>
      </c>
      <c r="H4862" s="98"/>
      <c r="I4862" s="123" t="str">
        <f t="shared" si="75"/>
        <v/>
      </c>
      <c r="J4862" s="123"/>
      <c r="K4862" s="123"/>
      <c r="L4862" s="123"/>
      <c r="M4862" s="98"/>
      <c r="N4862" s="118"/>
    </row>
    <row r="4863" spans="1:14" x14ac:dyDescent="0.25">
      <c r="A4863" s="130">
        <v>1988914000175</v>
      </c>
      <c r="B4863" s="98" t="s">
        <v>11941</v>
      </c>
      <c r="C4863" s="123" t="s">
        <v>2197</v>
      </c>
      <c r="D4863" s="98" t="s">
        <v>13667</v>
      </c>
      <c r="E4863" s="98" t="s">
        <v>13660</v>
      </c>
      <c r="F4863" s="124">
        <v>14.52</v>
      </c>
      <c r="G4863" s="112">
        <v>43831</v>
      </c>
      <c r="H4863" s="98"/>
      <c r="I4863" s="123" t="str">
        <f t="shared" si="75"/>
        <v/>
      </c>
      <c r="J4863" s="123"/>
      <c r="K4863" s="123"/>
      <c r="L4863" s="123"/>
      <c r="M4863" s="98"/>
      <c r="N4863" s="118"/>
    </row>
    <row r="4864" spans="1:14" x14ac:dyDescent="0.25">
      <c r="A4864" s="130">
        <v>18298174000148</v>
      </c>
      <c r="B4864" s="98" t="s">
        <v>11942</v>
      </c>
      <c r="C4864" s="123" t="s">
        <v>1356</v>
      </c>
      <c r="D4864" s="98" t="s">
        <v>13667</v>
      </c>
      <c r="E4864" s="98" t="s">
        <v>13660</v>
      </c>
      <c r="F4864" s="124">
        <v>14</v>
      </c>
      <c r="G4864" s="112">
        <v>44044</v>
      </c>
      <c r="H4864" s="98"/>
      <c r="I4864" s="123" t="str">
        <f t="shared" si="75"/>
        <v/>
      </c>
      <c r="J4864" s="123"/>
      <c r="K4864" s="123"/>
      <c r="L4864" s="123"/>
      <c r="M4864" s="98"/>
      <c r="N4864" s="118"/>
    </row>
    <row r="4865" spans="1:14" x14ac:dyDescent="0.25">
      <c r="A4865" s="130">
        <v>2321115000103</v>
      </c>
      <c r="B4865" s="98" t="s">
        <v>11943</v>
      </c>
      <c r="C4865" s="123" t="s">
        <v>901</v>
      </c>
      <c r="D4865" s="98" t="s">
        <v>13667</v>
      </c>
      <c r="E4865" s="98" t="s">
        <v>13660</v>
      </c>
      <c r="F4865" s="124">
        <v>18.989999999999998</v>
      </c>
      <c r="G4865" s="112">
        <v>43617</v>
      </c>
      <c r="H4865" s="98"/>
      <c r="I4865" s="123" t="str">
        <f t="shared" si="75"/>
        <v/>
      </c>
      <c r="J4865" s="123"/>
      <c r="K4865" s="123"/>
      <c r="L4865" s="123"/>
      <c r="M4865" s="98"/>
      <c r="N4865" s="118"/>
    </row>
    <row r="4866" spans="1:14" x14ac:dyDescent="0.25">
      <c r="A4866" s="130">
        <v>6554257000171</v>
      </c>
      <c r="B4866" s="98" t="s">
        <v>11944</v>
      </c>
      <c r="C4866" s="123" t="s">
        <v>2926</v>
      </c>
      <c r="D4866" s="98" t="s">
        <v>13667</v>
      </c>
      <c r="E4866" s="98" t="s">
        <v>13660</v>
      </c>
      <c r="F4866" s="124">
        <v>11</v>
      </c>
      <c r="G4866" s="112">
        <v>43831</v>
      </c>
      <c r="H4866" s="98"/>
      <c r="I4866" s="123" t="str">
        <f t="shared" si="75"/>
        <v/>
      </c>
      <c r="J4866" s="123"/>
      <c r="K4866" s="123"/>
      <c r="L4866" s="123"/>
      <c r="M4866" s="98"/>
      <c r="N4866" s="118"/>
    </row>
    <row r="4867" spans="1:14" x14ac:dyDescent="0.25">
      <c r="A4867" s="130">
        <v>11286358000149</v>
      </c>
      <c r="B4867" s="98" t="s">
        <v>11945</v>
      </c>
      <c r="C4867" s="123" t="s">
        <v>2758</v>
      </c>
      <c r="D4867" s="98" t="s">
        <v>13667</v>
      </c>
      <c r="E4867" s="98" t="s">
        <v>13660</v>
      </c>
      <c r="F4867" s="124">
        <v>19.7</v>
      </c>
      <c r="G4867" s="112">
        <v>42583</v>
      </c>
      <c r="H4867" s="98"/>
      <c r="I4867" s="123" t="str">
        <f t="shared" ref="I4867:I4930" si="76">IFERROR(IF(OR(E4867="Ativos", E4867="Aposentados",E4867="Pensionistas"),IF(F4867&gt;=14,"SIM","NÃO"),""),"")</f>
        <v/>
      </c>
      <c r="J4867" s="123"/>
      <c r="K4867" s="123"/>
      <c r="L4867" s="123"/>
      <c r="M4867" s="98" t="s">
        <v>15324</v>
      </c>
      <c r="N4867" s="118"/>
    </row>
    <row r="4868" spans="1:14" x14ac:dyDescent="0.25">
      <c r="A4868" s="130">
        <v>14221741000107</v>
      </c>
      <c r="B4868" s="98" t="s">
        <v>11946</v>
      </c>
      <c r="C4868" s="123" t="s">
        <v>215</v>
      </c>
      <c r="D4868" s="98" t="s">
        <v>13667</v>
      </c>
      <c r="E4868" s="98" t="s">
        <v>13660</v>
      </c>
      <c r="F4868" s="124">
        <v>16.34</v>
      </c>
      <c r="G4868" s="112">
        <v>43647</v>
      </c>
      <c r="H4868" s="98"/>
      <c r="I4868" s="123" t="str">
        <f t="shared" si="76"/>
        <v/>
      </c>
      <c r="J4868" s="123"/>
      <c r="K4868" s="123"/>
      <c r="L4868" s="123"/>
      <c r="M4868" s="98"/>
      <c r="N4868" s="118"/>
    </row>
    <row r="4869" spans="1:14" x14ac:dyDescent="0.25">
      <c r="A4869" s="130">
        <v>10273548000169</v>
      </c>
      <c r="B4869" s="98" t="s">
        <v>11947</v>
      </c>
      <c r="C4869" s="123" t="s">
        <v>2758</v>
      </c>
      <c r="D4869" s="98" t="s">
        <v>13667</v>
      </c>
      <c r="E4869" s="98" t="s">
        <v>13660</v>
      </c>
      <c r="F4869" s="124">
        <v>15.98</v>
      </c>
      <c r="G4869" s="112">
        <v>40544</v>
      </c>
      <c r="H4869" s="98"/>
      <c r="I4869" s="123" t="str">
        <f t="shared" si="76"/>
        <v/>
      </c>
      <c r="J4869" s="123"/>
      <c r="K4869" s="123"/>
      <c r="L4869" s="123"/>
      <c r="M4869" s="98" t="s">
        <v>15331</v>
      </c>
      <c r="N4869" s="118"/>
    </row>
    <row r="4870" spans="1:14" x14ac:dyDescent="0.25">
      <c r="A4870" s="130">
        <v>3330461000110</v>
      </c>
      <c r="B4870" s="98" t="s">
        <v>11948</v>
      </c>
      <c r="C4870" s="123" t="s">
        <v>2197</v>
      </c>
      <c r="D4870" s="98" t="s">
        <v>13667</v>
      </c>
      <c r="E4870" s="98" t="s">
        <v>13660</v>
      </c>
      <c r="F4870" s="124">
        <v>13.79</v>
      </c>
      <c r="G4870" s="112">
        <v>43998</v>
      </c>
      <c r="H4870" s="98"/>
      <c r="I4870" s="123" t="str">
        <f t="shared" si="76"/>
        <v/>
      </c>
      <c r="J4870" s="123"/>
      <c r="K4870" s="123"/>
      <c r="L4870" s="123"/>
      <c r="M4870" s="98"/>
      <c r="N4870" s="118"/>
    </row>
    <row r="4871" spans="1:14" x14ac:dyDescent="0.25">
      <c r="A4871" s="130">
        <v>1302603000100</v>
      </c>
      <c r="B4871" s="98" t="s">
        <v>11949</v>
      </c>
      <c r="C4871" s="123" t="s">
        <v>901</v>
      </c>
      <c r="D4871" s="98" t="s">
        <v>13667</v>
      </c>
      <c r="E4871" s="98" t="s">
        <v>13660</v>
      </c>
      <c r="F4871" s="124">
        <v>15.24</v>
      </c>
      <c r="G4871" s="112">
        <v>43252</v>
      </c>
      <c r="H4871" s="98"/>
      <c r="I4871" s="123" t="str">
        <f t="shared" si="76"/>
        <v/>
      </c>
      <c r="J4871" s="123"/>
      <c r="K4871" s="123"/>
      <c r="L4871" s="123"/>
      <c r="M4871" s="98" t="s">
        <v>14193</v>
      </c>
      <c r="N4871" s="118"/>
    </row>
    <row r="4872" spans="1:14" x14ac:dyDescent="0.25">
      <c r="A4872" s="130">
        <v>12264230000147</v>
      </c>
      <c r="B4872" s="98" t="s">
        <v>11950</v>
      </c>
      <c r="C4872" s="123" t="s">
        <v>29</v>
      </c>
      <c r="D4872" s="98" t="s">
        <v>13667</v>
      </c>
      <c r="E4872" s="98" t="s">
        <v>13660</v>
      </c>
      <c r="F4872" s="124">
        <v>11</v>
      </c>
      <c r="G4872" s="112">
        <v>43831</v>
      </c>
      <c r="H4872" s="98"/>
      <c r="I4872" s="123" t="str">
        <f t="shared" si="76"/>
        <v/>
      </c>
      <c r="J4872" s="123"/>
      <c r="K4872" s="123"/>
      <c r="L4872" s="123"/>
      <c r="M4872" s="98"/>
      <c r="N4872" s="118"/>
    </row>
    <row r="4873" spans="1:14" x14ac:dyDescent="0.25">
      <c r="A4873" s="130">
        <v>15389596000130</v>
      </c>
      <c r="B4873" s="98" t="s">
        <v>11951</v>
      </c>
      <c r="C4873" s="123" t="s">
        <v>2197</v>
      </c>
      <c r="D4873" s="98" t="s">
        <v>13667</v>
      </c>
      <c r="E4873" s="98" t="s">
        <v>13660</v>
      </c>
      <c r="F4873" s="124">
        <v>16.3</v>
      </c>
      <c r="G4873" s="112">
        <v>44044</v>
      </c>
      <c r="H4873" s="98"/>
      <c r="I4873" s="123" t="str">
        <f t="shared" si="76"/>
        <v/>
      </c>
      <c r="J4873" s="123"/>
      <c r="K4873" s="123"/>
      <c r="L4873" s="123"/>
      <c r="M4873" s="98"/>
      <c r="N4873" s="118"/>
    </row>
    <row r="4874" spans="1:14" x14ac:dyDescent="0.25">
      <c r="A4874" s="130">
        <v>46523049000120</v>
      </c>
      <c r="B4874" s="98" t="s">
        <v>11952</v>
      </c>
      <c r="C4874" s="123" t="s">
        <v>4626</v>
      </c>
      <c r="D4874" s="98" t="s">
        <v>13667</v>
      </c>
      <c r="E4874" s="98" t="s">
        <v>13660</v>
      </c>
      <c r="F4874" s="124">
        <v>13</v>
      </c>
      <c r="G4874" s="112">
        <v>43747</v>
      </c>
      <c r="H4874" s="98"/>
      <c r="I4874" s="123" t="str">
        <f t="shared" si="76"/>
        <v/>
      </c>
      <c r="J4874" s="123"/>
      <c r="K4874" s="123"/>
      <c r="L4874" s="123"/>
      <c r="M4874" s="98"/>
      <c r="N4874" s="118"/>
    </row>
    <row r="4875" spans="1:14" x14ac:dyDescent="0.25">
      <c r="A4875" s="130">
        <v>37465309000167</v>
      </c>
      <c r="B4875" s="98" t="s">
        <v>11953</v>
      </c>
      <c r="C4875" s="123" t="s">
        <v>2274</v>
      </c>
      <c r="D4875" s="98" t="s">
        <v>13667</v>
      </c>
      <c r="E4875" s="98" t="s">
        <v>13660</v>
      </c>
      <c r="F4875" s="124">
        <v>16.5</v>
      </c>
      <c r="G4875" s="112">
        <v>43466</v>
      </c>
      <c r="H4875" s="98"/>
      <c r="I4875" s="123" t="str">
        <f t="shared" si="76"/>
        <v/>
      </c>
      <c r="J4875" s="123"/>
      <c r="K4875" s="123"/>
      <c r="L4875" s="123"/>
      <c r="M4875" s="98" t="s">
        <v>14949</v>
      </c>
      <c r="N4875" s="118"/>
    </row>
    <row r="4876" spans="1:14" x14ac:dyDescent="0.25">
      <c r="A4876" s="130">
        <v>2133098000180</v>
      </c>
      <c r="B4876" s="98" t="s">
        <v>11954</v>
      </c>
      <c r="C4876" s="123" t="s">
        <v>5227</v>
      </c>
      <c r="D4876" s="98" t="s">
        <v>13667</v>
      </c>
      <c r="E4876" s="98" t="s">
        <v>13660</v>
      </c>
      <c r="F4876" s="124">
        <v>10.119999999999999</v>
      </c>
      <c r="G4876" s="112">
        <v>43782</v>
      </c>
      <c r="H4876" s="98"/>
      <c r="I4876" s="123" t="str">
        <f t="shared" si="76"/>
        <v/>
      </c>
      <c r="J4876" s="123"/>
      <c r="K4876" s="123"/>
      <c r="L4876" s="123"/>
      <c r="M4876" s="98"/>
      <c r="N4876" s="118"/>
    </row>
    <row r="4877" spans="1:14" x14ac:dyDescent="0.25">
      <c r="A4877" s="130">
        <v>3510211000162</v>
      </c>
      <c r="B4877" s="98" t="s">
        <v>11955</v>
      </c>
      <c r="C4877" s="123" t="s">
        <v>2197</v>
      </c>
      <c r="D4877" s="98" t="s">
        <v>13667</v>
      </c>
      <c r="E4877" s="98" t="s">
        <v>13660</v>
      </c>
      <c r="F4877" s="124">
        <v>16.27</v>
      </c>
      <c r="G4877" s="112">
        <v>43556</v>
      </c>
      <c r="H4877" s="98"/>
      <c r="I4877" s="123" t="str">
        <f t="shared" si="76"/>
        <v/>
      </c>
      <c r="J4877" s="123"/>
      <c r="K4877" s="123"/>
      <c r="L4877" s="123"/>
      <c r="M4877" s="98"/>
      <c r="N4877" s="118"/>
    </row>
    <row r="4878" spans="1:14" x14ac:dyDescent="0.25">
      <c r="A4878" s="130">
        <v>8439549000199</v>
      </c>
      <c r="B4878" s="98" t="s">
        <v>11956</v>
      </c>
      <c r="C4878" s="123" t="s">
        <v>29</v>
      </c>
      <c r="D4878" s="98" t="s">
        <v>13667</v>
      </c>
      <c r="E4878" s="98" t="s">
        <v>13660</v>
      </c>
      <c r="F4878" s="124">
        <v>16</v>
      </c>
      <c r="G4878" s="112">
        <v>43571</v>
      </c>
      <c r="H4878" s="98"/>
      <c r="I4878" s="123" t="str">
        <f t="shared" si="76"/>
        <v/>
      </c>
      <c r="J4878" s="123"/>
      <c r="K4878" s="123"/>
      <c r="L4878" s="123"/>
      <c r="M4878" s="98"/>
      <c r="N4878" s="118"/>
    </row>
    <row r="4879" spans="1:14" x14ac:dyDescent="0.25">
      <c r="A4879" s="130">
        <v>7587975000107</v>
      </c>
      <c r="B4879" s="98" t="s">
        <v>11957</v>
      </c>
      <c r="C4879" s="123" t="s">
        <v>634</v>
      </c>
      <c r="D4879" s="98" t="s">
        <v>13667</v>
      </c>
      <c r="E4879" s="98" t="s">
        <v>13660</v>
      </c>
      <c r="F4879" s="124">
        <v>13</v>
      </c>
      <c r="G4879" s="112">
        <v>43678</v>
      </c>
      <c r="H4879" s="98"/>
      <c r="I4879" s="123" t="str">
        <f t="shared" si="76"/>
        <v/>
      </c>
      <c r="J4879" s="123"/>
      <c r="K4879" s="123"/>
      <c r="L4879" s="123"/>
      <c r="M4879" s="98"/>
      <c r="N4879" s="118"/>
    </row>
    <row r="4880" spans="1:14" x14ac:dyDescent="0.25">
      <c r="A4880" s="130">
        <v>45228319000107</v>
      </c>
      <c r="B4880" s="98" t="s">
        <v>11958</v>
      </c>
      <c r="C4880" s="123" t="s">
        <v>4626</v>
      </c>
      <c r="D4880" s="98" t="s">
        <v>13667</v>
      </c>
      <c r="E4880" s="98" t="s">
        <v>13660</v>
      </c>
      <c r="F4880" s="124">
        <v>14.6</v>
      </c>
      <c r="G4880" s="112">
        <v>43258</v>
      </c>
      <c r="H4880" s="98"/>
      <c r="I4880" s="123" t="str">
        <f t="shared" si="76"/>
        <v/>
      </c>
      <c r="J4880" s="123"/>
      <c r="K4880" s="123"/>
      <c r="L4880" s="123"/>
      <c r="M4880" s="98" t="s">
        <v>16735</v>
      </c>
      <c r="N4880" s="118"/>
    </row>
    <row r="4881" spans="1:14" x14ac:dyDescent="0.25">
      <c r="A4881" s="130">
        <v>82916818000113</v>
      </c>
      <c r="B4881" s="98" t="s">
        <v>11959</v>
      </c>
      <c r="C4881" s="123" t="s">
        <v>4289</v>
      </c>
      <c r="D4881" s="98" t="s">
        <v>13667</v>
      </c>
      <c r="E4881" s="98" t="s">
        <v>13660</v>
      </c>
      <c r="F4881" s="124">
        <v>17.29</v>
      </c>
      <c r="G4881" s="112">
        <v>39648</v>
      </c>
      <c r="H4881" s="98"/>
      <c r="I4881" s="123" t="str">
        <f t="shared" si="76"/>
        <v/>
      </c>
      <c r="J4881" s="123"/>
      <c r="K4881" s="123"/>
      <c r="L4881" s="123"/>
      <c r="M4881" s="98"/>
      <c r="N4881" s="118"/>
    </row>
    <row r="4882" spans="1:14" x14ac:dyDescent="0.25">
      <c r="A4882" s="130">
        <v>90152240000102</v>
      </c>
      <c r="B4882" s="98" t="s">
        <v>11960</v>
      </c>
      <c r="C4882" s="123" t="s">
        <v>3812</v>
      </c>
      <c r="D4882" s="98" t="s">
        <v>13667</v>
      </c>
      <c r="E4882" s="98" t="s">
        <v>13660</v>
      </c>
      <c r="F4882" s="124">
        <v>12.35</v>
      </c>
      <c r="G4882" s="112">
        <v>43831</v>
      </c>
      <c r="H4882" s="98"/>
      <c r="I4882" s="123" t="str">
        <f t="shared" si="76"/>
        <v/>
      </c>
      <c r="J4882" s="123"/>
      <c r="K4882" s="123"/>
      <c r="L4882" s="123"/>
      <c r="M4882" s="98"/>
      <c r="N4882" s="118"/>
    </row>
    <row r="4883" spans="1:14" x14ac:dyDescent="0.25">
      <c r="A4883" s="130">
        <v>6554299000102</v>
      </c>
      <c r="B4883" s="98" t="s">
        <v>11961</v>
      </c>
      <c r="C4883" s="123" t="s">
        <v>2926</v>
      </c>
      <c r="D4883" s="98" t="s">
        <v>13667</v>
      </c>
      <c r="E4883" s="98" t="s">
        <v>13660</v>
      </c>
      <c r="F4883" s="124">
        <v>14</v>
      </c>
      <c r="G4883" s="112">
        <v>44166</v>
      </c>
      <c r="H4883" s="98"/>
      <c r="I4883" s="123" t="str">
        <f t="shared" si="76"/>
        <v/>
      </c>
      <c r="J4883" s="123"/>
      <c r="K4883" s="123"/>
      <c r="L4883" s="123"/>
      <c r="M4883" s="98"/>
      <c r="N4883" s="118"/>
    </row>
    <row r="4884" spans="1:14" x14ac:dyDescent="0.25">
      <c r="A4884" s="130">
        <v>1138122000101</v>
      </c>
      <c r="B4884" s="98" t="s">
        <v>11963</v>
      </c>
      <c r="C4884" s="123" t="s">
        <v>901</v>
      </c>
      <c r="D4884" s="98" t="s">
        <v>13667</v>
      </c>
      <c r="E4884" s="98" t="s">
        <v>13660</v>
      </c>
      <c r="F4884" s="124">
        <v>13.41</v>
      </c>
      <c r="G4884" s="112">
        <v>42373</v>
      </c>
      <c r="H4884" s="98"/>
      <c r="I4884" s="123" t="str">
        <f t="shared" si="76"/>
        <v/>
      </c>
      <c r="J4884" s="123"/>
      <c r="K4884" s="123"/>
      <c r="L4884" s="123"/>
      <c r="M4884" s="98" t="s">
        <v>14196</v>
      </c>
      <c r="N4884" s="118"/>
    </row>
    <row r="4885" spans="1:14" x14ac:dyDescent="0.25">
      <c r="A4885" s="130">
        <v>1180645000116</v>
      </c>
      <c r="B4885" s="98" t="s">
        <v>11964</v>
      </c>
      <c r="C4885" s="123" t="s">
        <v>901</v>
      </c>
      <c r="D4885" s="98" t="s">
        <v>13667</v>
      </c>
      <c r="E4885" s="98" t="s">
        <v>13660</v>
      </c>
      <c r="F4885" s="124">
        <v>12</v>
      </c>
      <c r="G4885" s="112">
        <v>42828</v>
      </c>
      <c r="H4885" s="98"/>
      <c r="I4885" s="123" t="str">
        <f t="shared" si="76"/>
        <v/>
      </c>
      <c r="J4885" s="123"/>
      <c r="K4885" s="123"/>
      <c r="L4885" s="123"/>
      <c r="M4885" s="98" t="s">
        <v>14197</v>
      </c>
      <c r="N4885" s="118"/>
    </row>
    <row r="4886" spans="1:14" x14ac:dyDescent="0.25">
      <c r="A4886" s="130">
        <v>2382067000163</v>
      </c>
      <c r="B4886" s="98" t="s">
        <v>11965</v>
      </c>
      <c r="C4886" s="123" t="s">
        <v>901</v>
      </c>
      <c r="D4886" s="98" t="s">
        <v>13667</v>
      </c>
      <c r="E4886" s="98" t="s">
        <v>13660</v>
      </c>
      <c r="F4886" s="124">
        <v>18.920000000000002</v>
      </c>
      <c r="G4886" s="112">
        <v>43678</v>
      </c>
      <c r="H4886" s="98"/>
      <c r="I4886" s="123" t="str">
        <f t="shared" si="76"/>
        <v/>
      </c>
      <c r="J4886" s="123"/>
      <c r="K4886" s="123"/>
      <c r="L4886" s="123"/>
      <c r="M4886" s="98"/>
      <c r="N4886" s="118"/>
    </row>
    <row r="4887" spans="1:14" x14ac:dyDescent="0.25">
      <c r="A4887" s="130">
        <v>7663917000115</v>
      </c>
      <c r="B4887" s="98" t="s">
        <v>11966</v>
      </c>
      <c r="C4887" s="123" t="s">
        <v>634</v>
      </c>
      <c r="D4887" s="98" t="s">
        <v>13667</v>
      </c>
      <c r="E4887" s="98" t="s">
        <v>13660</v>
      </c>
      <c r="F4887" s="124">
        <v>13.41</v>
      </c>
      <c r="G4887" s="112">
        <v>39325</v>
      </c>
      <c r="H4887" s="98"/>
      <c r="I4887" s="123" t="str">
        <f t="shared" si="76"/>
        <v/>
      </c>
      <c r="J4887" s="123"/>
      <c r="K4887" s="123"/>
      <c r="L4887" s="123"/>
      <c r="M4887" s="98" t="s">
        <v>13977</v>
      </c>
      <c r="N4887" s="118"/>
    </row>
    <row r="4888" spans="1:14" x14ac:dyDescent="0.25">
      <c r="A4888" s="130">
        <v>18468041000172</v>
      </c>
      <c r="B4888" s="98" t="s">
        <v>11967</v>
      </c>
      <c r="C4888" s="123" t="s">
        <v>1356</v>
      </c>
      <c r="D4888" s="98" t="s">
        <v>13667</v>
      </c>
      <c r="E4888" s="98" t="s">
        <v>13660</v>
      </c>
      <c r="F4888" s="124">
        <v>11</v>
      </c>
      <c r="G4888" s="112">
        <v>38418</v>
      </c>
      <c r="H4888" s="98"/>
      <c r="I4888" s="123" t="str">
        <f t="shared" si="76"/>
        <v/>
      </c>
      <c r="J4888" s="123"/>
      <c r="K4888" s="123"/>
      <c r="L4888" s="123"/>
      <c r="M4888" s="98" t="s">
        <v>14578</v>
      </c>
      <c r="N4888" s="118"/>
    </row>
    <row r="4889" spans="1:14" x14ac:dyDescent="0.25">
      <c r="A4889" s="130">
        <v>76381854000127</v>
      </c>
      <c r="B4889" s="98" t="s">
        <v>11968</v>
      </c>
      <c r="C4889" s="123" t="s">
        <v>3143</v>
      </c>
      <c r="D4889" s="98" t="s">
        <v>13667</v>
      </c>
      <c r="E4889" s="98" t="s">
        <v>13660</v>
      </c>
      <c r="F4889" s="124">
        <v>17.309999999999999</v>
      </c>
      <c r="G4889" s="112">
        <v>41240</v>
      </c>
      <c r="H4889" s="98"/>
      <c r="I4889" s="123" t="str">
        <f t="shared" si="76"/>
        <v/>
      </c>
      <c r="J4889" s="123"/>
      <c r="K4889" s="123"/>
      <c r="L4889" s="123"/>
      <c r="M4889" s="98" t="s">
        <v>15718</v>
      </c>
      <c r="N4889" s="118"/>
    </row>
    <row r="4890" spans="1:14" x14ac:dyDescent="0.25">
      <c r="A4890" s="130">
        <v>75731034000155</v>
      </c>
      <c r="B4890" s="98" t="s">
        <v>11969</v>
      </c>
      <c r="C4890" s="123" t="s">
        <v>3143</v>
      </c>
      <c r="D4890" s="98" t="s">
        <v>13667</v>
      </c>
      <c r="E4890" s="98" t="s">
        <v>13660</v>
      </c>
      <c r="F4890" s="124">
        <v>13</v>
      </c>
      <c r="G4890" s="112">
        <v>42113</v>
      </c>
      <c r="H4890" s="98"/>
      <c r="I4890" s="123" t="str">
        <f t="shared" si="76"/>
        <v/>
      </c>
      <c r="J4890" s="123"/>
      <c r="K4890" s="123"/>
      <c r="L4890" s="123"/>
      <c r="M4890" s="98"/>
      <c r="N4890" s="118"/>
    </row>
    <row r="4891" spans="1:14" x14ac:dyDescent="0.25">
      <c r="A4891" s="130">
        <v>8106510000150</v>
      </c>
      <c r="B4891" s="98" t="s">
        <v>11970</v>
      </c>
      <c r="C4891" s="123" t="s">
        <v>3601</v>
      </c>
      <c r="D4891" s="98" t="s">
        <v>13667</v>
      </c>
      <c r="E4891" s="98" t="s">
        <v>13660</v>
      </c>
      <c r="F4891" s="124">
        <v>14.48</v>
      </c>
      <c r="G4891" s="112">
        <v>42999</v>
      </c>
      <c r="H4891" s="98"/>
      <c r="I4891" s="123" t="str">
        <f t="shared" si="76"/>
        <v/>
      </c>
      <c r="J4891" s="123"/>
      <c r="K4891" s="123"/>
      <c r="L4891" s="123"/>
      <c r="M4891" s="98" t="s">
        <v>16066</v>
      </c>
      <c r="N4891" s="118"/>
    </row>
    <row r="4892" spans="1:14" x14ac:dyDescent="0.25">
      <c r="A4892" s="130">
        <v>47492806000108</v>
      </c>
      <c r="B4892" s="98" t="s">
        <v>11971</v>
      </c>
      <c r="C4892" s="123" t="s">
        <v>4626</v>
      </c>
      <c r="D4892" s="98" t="s">
        <v>13667</v>
      </c>
      <c r="E4892" s="98" t="s">
        <v>13660</v>
      </c>
      <c r="F4892" s="124">
        <v>25</v>
      </c>
      <c r="G4892" s="112">
        <v>43524</v>
      </c>
      <c r="H4892" s="98"/>
      <c r="I4892" s="123" t="str">
        <f t="shared" si="76"/>
        <v/>
      </c>
      <c r="J4892" s="123"/>
      <c r="K4892" s="123"/>
      <c r="L4892" s="123"/>
      <c r="M4892" s="98"/>
      <c r="N4892" s="118"/>
    </row>
    <row r="4893" spans="1:14" x14ac:dyDescent="0.25">
      <c r="A4893" s="130">
        <v>3533064000146</v>
      </c>
      <c r="B4893" s="98" t="s">
        <v>11972</v>
      </c>
      <c r="C4893" s="123" t="s">
        <v>2274</v>
      </c>
      <c r="D4893" s="98" t="s">
        <v>13667</v>
      </c>
      <c r="E4893" s="98" t="s">
        <v>13660</v>
      </c>
      <c r="F4893" s="124">
        <v>14</v>
      </c>
      <c r="G4893" s="112">
        <v>44197</v>
      </c>
      <c r="H4893" s="98"/>
      <c r="I4893" s="123" t="str">
        <f t="shared" si="76"/>
        <v/>
      </c>
      <c r="J4893" s="123"/>
      <c r="K4893" s="123"/>
      <c r="L4893" s="123"/>
      <c r="M4893" s="98"/>
      <c r="N4893" s="118"/>
    </row>
    <row r="4894" spans="1:14" x14ac:dyDescent="0.25">
      <c r="A4894" s="130">
        <v>8732174000150</v>
      </c>
      <c r="B4894" s="98" t="s">
        <v>11973</v>
      </c>
      <c r="C4894" s="123" t="s">
        <v>2554</v>
      </c>
      <c r="D4894" s="98" t="s">
        <v>13667</v>
      </c>
      <c r="E4894" s="98" t="s">
        <v>13660</v>
      </c>
      <c r="F4894" s="124">
        <v>12.72</v>
      </c>
      <c r="G4894" s="112">
        <v>40513</v>
      </c>
      <c r="H4894" s="98"/>
      <c r="I4894" s="123" t="str">
        <f t="shared" si="76"/>
        <v/>
      </c>
      <c r="J4894" s="123"/>
      <c r="K4894" s="123"/>
      <c r="L4894" s="123"/>
      <c r="M4894" s="98" t="s">
        <v>15157</v>
      </c>
      <c r="N4894" s="118"/>
    </row>
    <row r="4895" spans="1:14" x14ac:dyDescent="0.25">
      <c r="A4895" s="130">
        <v>8781791000146</v>
      </c>
      <c r="B4895" s="98" t="s">
        <v>11974</v>
      </c>
      <c r="C4895" s="123" t="s">
        <v>2554</v>
      </c>
      <c r="D4895" s="98" t="s">
        <v>13667</v>
      </c>
      <c r="E4895" s="98" t="s">
        <v>13660</v>
      </c>
      <c r="F4895" s="124">
        <v>13.05</v>
      </c>
      <c r="G4895" s="112">
        <v>43466</v>
      </c>
      <c r="H4895" s="98"/>
      <c r="I4895" s="123" t="str">
        <f t="shared" si="76"/>
        <v/>
      </c>
      <c r="J4895" s="123"/>
      <c r="K4895" s="123"/>
      <c r="L4895" s="123"/>
      <c r="M4895" s="98"/>
      <c r="N4895" s="118"/>
    </row>
    <row r="4896" spans="1:14" x14ac:dyDescent="0.25">
      <c r="A4896" s="130">
        <v>84736941000188</v>
      </c>
      <c r="B4896" s="98" t="s">
        <v>11975</v>
      </c>
      <c r="C4896" s="123" t="s">
        <v>3747</v>
      </c>
      <c r="D4896" s="98" t="s">
        <v>13667</v>
      </c>
      <c r="E4896" s="98" t="s">
        <v>13660</v>
      </c>
      <c r="F4896" s="124">
        <v>13.97</v>
      </c>
      <c r="G4896" s="112">
        <v>43005</v>
      </c>
      <c r="H4896" s="98"/>
      <c r="I4896" s="123" t="str">
        <f t="shared" si="76"/>
        <v/>
      </c>
      <c r="J4896" s="123"/>
      <c r="K4896" s="123"/>
      <c r="L4896" s="123"/>
      <c r="M4896" s="98"/>
      <c r="N4896" s="118"/>
    </row>
    <row r="4897" spans="1:14" x14ac:dyDescent="0.25">
      <c r="A4897" s="130">
        <v>1302728000130</v>
      </c>
      <c r="B4897" s="98" t="s">
        <v>11976</v>
      </c>
      <c r="C4897" s="123" t="s">
        <v>901</v>
      </c>
      <c r="D4897" s="98" t="s">
        <v>13667</v>
      </c>
      <c r="E4897" s="98" t="s">
        <v>13660</v>
      </c>
      <c r="F4897" s="124">
        <v>20.63</v>
      </c>
      <c r="G4897" s="112">
        <v>43497</v>
      </c>
      <c r="H4897" s="98"/>
      <c r="I4897" s="123" t="str">
        <f t="shared" si="76"/>
        <v/>
      </c>
      <c r="J4897" s="123"/>
      <c r="K4897" s="123"/>
      <c r="L4897" s="123"/>
      <c r="M4897" s="98"/>
      <c r="N4897" s="118"/>
    </row>
    <row r="4898" spans="1:14" x14ac:dyDescent="0.25">
      <c r="A4898" s="130">
        <v>11097391000120</v>
      </c>
      <c r="B4898" s="98" t="s">
        <v>11977</v>
      </c>
      <c r="C4898" s="123" t="s">
        <v>2758</v>
      </c>
      <c r="D4898" s="98" t="s">
        <v>13667</v>
      </c>
      <c r="E4898" s="98" t="s">
        <v>13660</v>
      </c>
      <c r="F4898" s="124">
        <v>11</v>
      </c>
      <c r="G4898" s="112">
        <v>38889</v>
      </c>
      <c r="H4898" s="98"/>
      <c r="I4898" s="123" t="str">
        <f t="shared" si="76"/>
        <v/>
      </c>
      <c r="J4898" s="123"/>
      <c r="K4898" s="123"/>
      <c r="L4898" s="123"/>
      <c r="M4898" s="98" t="s">
        <v>15336</v>
      </c>
      <c r="N4898" s="118"/>
    </row>
    <row r="4899" spans="1:14" x14ac:dyDescent="0.25">
      <c r="A4899" s="117" t="s">
        <v>17060</v>
      </c>
      <c r="B4899" s="98" t="s">
        <v>17058</v>
      </c>
      <c r="C4899" s="123" t="s">
        <v>3143</v>
      </c>
      <c r="D4899" s="98" t="s">
        <v>13667</v>
      </c>
      <c r="E4899" s="98" t="s">
        <v>13660</v>
      </c>
      <c r="F4899" s="124">
        <v>25</v>
      </c>
      <c r="G4899" s="112">
        <v>43831</v>
      </c>
      <c r="H4899" s="112">
        <v>44196</v>
      </c>
      <c r="I4899" s="123" t="str">
        <f t="shared" si="76"/>
        <v/>
      </c>
      <c r="J4899" s="98"/>
      <c r="K4899" s="98"/>
      <c r="L4899" s="98"/>
      <c r="M4899" s="98"/>
      <c r="N4899" s="118"/>
    </row>
    <row r="4900" spans="1:14" x14ac:dyDescent="0.25">
      <c r="A4900" s="117" t="s">
        <v>17060</v>
      </c>
      <c r="B4900" s="98" t="s">
        <v>17058</v>
      </c>
      <c r="C4900" s="123" t="s">
        <v>3143</v>
      </c>
      <c r="D4900" s="98" t="s">
        <v>13667</v>
      </c>
      <c r="E4900" s="98" t="s">
        <v>13660</v>
      </c>
      <c r="F4900" s="124">
        <v>26</v>
      </c>
      <c r="G4900" s="112">
        <v>44197</v>
      </c>
      <c r="H4900" s="112">
        <v>44561</v>
      </c>
      <c r="I4900" s="123" t="str">
        <f t="shared" si="76"/>
        <v/>
      </c>
      <c r="J4900" s="98"/>
      <c r="K4900" s="98"/>
      <c r="L4900" s="98"/>
      <c r="M4900" s="98"/>
      <c r="N4900" s="118"/>
    </row>
    <row r="4901" spans="1:14" x14ac:dyDescent="0.25">
      <c r="A4901" s="117" t="s">
        <v>17060</v>
      </c>
      <c r="B4901" s="98" t="s">
        <v>17058</v>
      </c>
      <c r="C4901" s="123" t="s">
        <v>3143</v>
      </c>
      <c r="D4901" s="98" t="s">
        <v>13667</v>
      </c>
      <c r="E4901" s="98" t="s">
        <v>13660</v>
      </c>
      <c r="F4901" s="124">
        <v>27</v>
      </c>
      <c r="G4901" s="112">
        <v>44562</v>
      </c>
      <c r="H4901" s="112">
        <v>44926</v>
      </c>
      <c r="I4901" s="123" t="str">
        <f t="shared" si="76"/>
        <v/>
      </c>
      <c r="J4901" s="98"/>
      <c r="K4901" s="98"/>
      <c r="L4901" s="98"/>
      <c r="M4901" s="98"/>
      <c r="N4901" s="118"/>
    </row>
    <row r="4902" spans="1:14" x14ac:dyDescent="0.25">
      <c r="A4902" s="130">
        <v>83754044000134</v>
      </c>
      <c r="B4902" s="98" t="s">
        <v>11979</v>
      </c>
      <c r="C4902" s="123" t="s">
        <v>4289</v>
      </c>
      <c r="D4902" s="98" t="s">
        <v>13667</v>
      </c>
      <c r="E4902" s="98" t="s">
        <v>13660</v>
      </c>
      <c r="F4902" s="124">
        <v>22</v>
      </c>
      <c r="G4902" s="112">
        <v>42005</v>
      </c>
      <c r="H4902" s="98"/>
      <c r="I4902" s="123" t="str">
        <f t="shared" si="76"/>
        <v/>
      </c>
      <c r="J4902" s="123"/>
      <c r="K4902" s="123"/>
      <c r="L4902" s="123"/>
      <c r="M4902" s="98" t="s">
        <v>16604</v>
      </c>
      <c r="N4902" s="118"/>
    </row>
    <row r="4903" spans="1:14" x14ac:dyDescent="0.25">
      <c r="A4903" s="130">
        <v>76167725000130</v>
      </c>
      <c r="B4903" s="98" t="s">
        <v>11980</v>
      </c>
      <c r="C4903" s="123" t="s">
        <v>3143</v>
      </c>
      <c r="D4903" s="98" t="s">
        <v>13667</v>
      </c>
      <c r="E4903" s="98" t="s">
        <v>13660</v>
      </c>
      <c r="F4903" s="124">
        <v>13</v>
      </c>
      <c r="G4903" s="112">
        <v>42214</v>
      </c>
      <c r="H4903" s="98"/>
      <c r="I4903" s="123" t="str">
        <f t="shared" si="76"/>
        <v/>
      </c>
      <c r="J4903" s="123"/>
      <c r="K4903" s="123"/>
      <c r="L4903" s="123"/>
      <c r="M4903" s="98" t="s">
        <v>15721</v>
      </c>
      <c r="N4903" s="118"/>
    </row>
    <row r="4904" spans="1:14" x14ac:dyDescent="0.25">
      <c r="A4904" s="130">
        <v>4876710000130</v>
      </c>
      <c r="B4904" s="98" t="s">
        <v>11981</v>
      </c>
      <c r="C4904" s="123" t="s">
        <v>2413</v>
      </c>
      <c r="D4904" s="98" t="s">
        <v>13667</v>
      </c>
      <c r="E4904" s="98" t="s">
        <v>13660</v>
      </c>
      <c r="F4904" s="124">
        <v>7.65</v>
      </c>
      <c r="G4904" s="112">
        <v>37712</v>
      </c>
      <c r="H4904" s="98"/>
      <c r="I4904" s="123" t="str">
        <f t="shared" si="76"/>
        <v/>
      </c>
      <c r="J4904" s="123"/>
      <c r="K4904" s="123"/>
      <c r="L4904" s="123"/>
      <c r="M4904" s="98" t="s">
        <v>15082</v>
      </c>
      <c r="N4904" s="118"/>
    </row>
    <row r="4905" spans="1:14" x14ac:dyDescent="0.25">
      <c r="A4905" s="130">
        <v>1612579000106</v>
      </c>
      <c r="B4905" s="98" t="s">
        <v>11982</v>
      </c>
      <c r="C4905" s="123" t="s">
        <v>2926</v>
      </c>
      <c r="D4905" s="98" t="s">
        <v>13667</v>
      </c>
      <c r="E4905" s="98" t="s">
        <v>13660</v>
      </c>
      <c r="F4905" s="124">
        <v>13.96</v>
      </c>
      <c r="G4905" s="112">
        <v>42917</v>
      </c>
      <c r="H4905" s="98"/>
      <c r="I4905" s="123" t="str">
        <f t="shared" si="76"/>
        <v/>
      </c>
      <c r="J4905" s="123"/>
      <c r="K4905" s="123"/>
      <c r="L4905" s="123"/>
      <c r="M4905" s="98" t="s">
        <v>15579</v>
      </c>
      <c r="N4905" s="118"/>
    </row>
    <row r="4906" spans="1:14" x14ac:dyDescent="0.25">
      <c r="A4906" s="130">
        <v>4217647000120</v>
      </c>
      <c r="B4906" s="98" t="s">
        <v>11983</v>
      </c>
      <c r="C4906" s="123" t="s">
        <v>2274</v>
      </c>
      <c r="D4906" s="98" t="s">
        <v>13667</v>
      </c>
      <c r="E4906" s="98" t="s">
        <v>13660</v>
      </c>
      <c r="F4906" s="124">
        <v>11.89</v>
      </c>
      <c r="G4906" s="112">
        <v>44075</v>
      </c>
      <c r="H4906" s="98"/>
      <c r="I4906" s="123" t="str">
        <f t="shared" si="76"/>
        <v/>
      </c>
      <c r="J4906" s="123"/>
      <c r="K4906" s="123"/>
      <c r="L4906" s="123"/>
      <c r="M4906" s="98"/>
      <c r="N4906" s="118"/>
    </row>
    <row r="4907" spans="1:14" x14ac:dyDescent="0.25">
      <c r="A4907" s="130">
        <v>11358165000156</v>
      </c>
      <c r="B4907" s="98" t="s">
        <v>11984</v>
      </c>
      <c r="C4907" s="123" t="s">
        <v>2758</v>
      </c>
      <c r="D4907" s="98" t="s">
        <v>13667</v>
      </c>
      <c r="E4907" s="98" t="s">
        <v>13660</v>
      </c>
      <c r="F4907" s="124">
        <v>12.79</v>
      </c>
      <c r="G4907" s="112">
        <v>40515</v>
      </c>
      <c r="H4907" s="98"/>
      <c r="I4907" s="123" t="str">
        <f t="shared" si="76"/>
        <v/>
      </c>
      <c r="J4907" s="123"/>
      <c r="K4907" s="123"/>
      <c r="L4907" s="123"/>
      <c r="M4907" s="98" t="s">
        <v>15341</v>
      </c>
      <c r="N4907" s="118"/>
    </row>
    <row r="4908" spans="1:14" x14ac:dyDescent="0.25">
      <c r="A4908" s="130">
        <v>1740505000155</v>
      </c>
      <c r="B4908" s="98" t="s">
        <v>11985</v>
      </c>
      <c r="C4908" s="123" t="s">
        <v>901</v>
      </c>
      <c r="D4908" s="98" t="s">
        <v>13667</v>
      </c>
      <c r="E4908" s="98" t="s">
        <v>13660</v>
      </c>
      <c r="F4908" s="124">
        <v>15.29</v>
      </c>
      <c r="G4908" s="112">
        <v>44013</v>
      </c>
      <c r="H4908" s="98"/>
      <c r="I4908" s="123" t="str">
        <f t="shared" si="76"/>
        <v/>
      </c>
      <c r="J4908" s="123"/>
      <c r="K4908" s="123"/>
      <c r="L4908" s="123"/>
      <c r="M4908" s="98"/>
      <c r="N4908" s="118"/>
    </row>
    <row r="4909" spans="1:14" x14ac:dyDescent="0.25">
      <c r="A4909" s="130">
        <v>1130277000100</v>
      </c>
      <c r="B4909" s="98" t="s">
        <v>11986</v>
      </c>
      <c r="C4909" s="123" t="s">
        <v>901</v>
      </c>
      <c r="D4909" s="98" t="s">
        <v>13667</v>
      </c>
      <c r="E4909" s="98" t="s">
        <v>13660</v>
      </c>
      <c r="F4909" s="124">
        <v>17</v>
      </c>
      <c r="G4909" s="112">
        <v>42309</v>
      </c>
      <c r="H4909" s="98"/>
      <c r="I4909" s="123" t="str">
        <f t="shared" si="76"/>
        <v/>
      </c>
      <c r="J4909" s="123"/>
      <c r="K4909" s="123"/>
      <c r="L4909" s="123"/>
      <c r="M4909" s="98" t="s">
        <v>14200</v>
      </c>
      <c r="N4909" s="118"/>
    </row>
    <row r="4910" spans="1:14" x14ac:dyDescent="0.25">
      <c r="A4910" s="130">
        <v>6554885000157</v>
      </c>
      <c r="B4910" s="98" t="s">
        <v>11987</v>
      </c>
      <c r="C4910" s="123" t="s">
        <v>2926</v>
      </c>
      <c r="D4910" s="98" t="s">
        <v>13667</v>
      </c>
      <c r="E4910" s="98" t="s">
        <v>13660</v>
      </c>
      <c r="F4910" s="124">
        <v>14</v>
      </c>
      <c r="G4910" s="112">
        <v>44075</v>
      </c>
      <c r="H4910" s="98"/>
      <c r="I4910" s="123" t="str">
        <f t="shared" si="76"/>
        <v/>
      </c>
      <c r="J4910" s="123"/>
      <c r="K4910" s="123"/>
      <c r="L4910" s="123"/>
      <c r="M4910" s="98"/>
      <c r="N4910" s="118"/>
    </row>
    <row r="4911" spans="1:14" x14ac:dyDescent="0.25">
      <c r="A4911" s="130">
        <v>18558098000162</v>
      </c>
      <c r="B4911" s="98" t="s">
        <v>11988</v>
      </c>
      <c r="C4911" s="123" t="s">
        <v>1356</v>
      </c>
      <c r="D4911" s="98" t="s">
        <v>13667</v>
      </c>
      <c r="E4911" s="98" t="s">
        <v>13660</v>
      </c>
      <c r="F4911" s="124">
        <v>22</v>
      </c>
      <c r="G4911" s="112">
        <v>40683</v>
      </c>
      <c r="H4911" s="98"/>
      <c r="I4911" s="123" t="str">
        <f t="shared" si="76"/>
        <v/>
      </c>
      <c r="J4911" s="123"/>
      <c r="K4911" s="123"/>
      <c r="L4911" s="123"/>
      <c r="M4911" s="98" t="s">
        <v>14579</v>
      </c>
      <c r="N4911" s="118"/>
    </row>
    <row r="4912" spans="1:14" x14ac:dyDescent="0.25">
      <c r="A4912" s="130">
        <v>8925968000130</v>
      </c>
      <c r="B4912" s="98" t="s">
        <v>11989</v>
      </c>
      <c r="C4912" s="123" t="s">
        <v>2554</v>
      </c>
      <c r="D4912" s="98" t="s">
        <v>13667</v>
      </c>
      <c r="E4912" s="98" t="s">
        <v>13660</v>
      </c>
      <c r="F4912" s="124">
        <v>15.86</v>
      </c>
      <c r="G4912" s="112">
        <v>40175</v>
      </c>
      <c r="H4912" s="98"/>
      <c r="I4912" s="123" t="str">
        <f t="shared" si="76"/>
        <v/>
      </c>
      <c r="J4912" s="123"/>
      <c r="K4912" s="123"/>
      <c r="L4912" s="123"/>
      <c r="M4912" s="98" t="s">
        <v>15160</v>
      </c>
      <c r="N4912" s="118"/>
    </row>
    <row r="4913" spans="1:14" x14ac:dyDescent="0.25">
      <c r="A4913" s="130">
        <v>91553966000101</v>
      </c>
      <c r="B4913" s="98" t="s">
        <v>11990</v>
      </c>
      <c r="C4913" s="123" t="s">
        <v>3812</v>
      </c>
      <c r="D4913" s="98" t="s">
        <v>13667</v>
      </c>
      <c r="E4913" s="98" t="s">
        <v>13660</v>
      </c>
      <c r="F4913" s="124">
        <v>11</v>
      </c>
      <c r="G4913" s="112">
        <v>38993</v>
      </c>
      <c r="H4913" s="98"/>
      <c r="I4913" s="123" t="str">
        <f t="shared" si="76"/>
        <v/>
      </c>
      <c r="J4913" s="123"/>
      <c r="K4913" s="123"/>
      <c r="L4913" s="123"/>
      <c r="M4913" s="98" t="s">
        <v>16263</v>
      </c>
      <c r="N4913" s="118"/>
    </row>
    <row r="4914" spans="1:14" x14ac:dyDescent="0.25">
      <c r="A4914" s="130">
        <v>46523247000193</v>
      </c>
      <c r="B4914" s="98" t="s">
        <v>11991</v>
      </c>
      <c r="C4914" s="123" t="s">
        <v>4626</v>
      </c>
      <c r="D4914" s="98" t="s">
        <v>13667</v>
      </c>
      <c r="E4914" s="98" t="s">
        <v>13660</v>
      </c>
      <c r="F4914" s="124">
        <v>15.5</v>
      </c>
      <c r="G4914" s="112">
        <v>43952</v>
      </c>
      <c r="H4914" s="98"/>
      <c r="I4914" s="123" t="str">
        <f t="shared" si="76"/>
        <v/>
      </c>
      <c r="J4914" s="123"/>
      <c r="K4914" s="123"/>
      <c r="L4914" s="123"/>
      <c r="M4914" s="98"/>
      <c r="N4914" s="118"/>
    </row>
    <row r="4915" spans="1:14" x14ac:dyDescent="0.25">
      <c r="A4915" s="130">
        <v>8942229000157</v>
      </c>
      <c r="B4915" s="98" t="s">
        <v>11992</v>
      </c>
      <c r="C4915" s="123" t="s">
        <v>2554</v>
      </c>
      <c r="D4915" s="98" t="s">
        <v>13667</v>
      </c>
      <c r="E4915" s="98" t="s">
        <v>13660</v>
      </c>
      <c r="F4915" s="124">
        <v>13.81</v>
      </c>
      <c r="G4915" s="112">
        <v>43223</v>
      </c>
      <c r="H4915" s="98"/>
      <c r="I4915" s="123" t="str">
        <f t="shared" si="76"/>
        <v/>
      </c>
      <c r="J4915" s="123"/>
      <c r="K4915" s="123"/>
      <c r="L4915" s="123"/>
      <c r="M4915" s="98" t="s">
        <v>15162</v>
      </c>
      <c r="N4915" s="118"/>
    </row>
    <row r="4916" spans="1:14" x14ac:dyDescent="0.25">
      <c r="A4916" s="130">
        <v>76972082000106</v>
      </c>
      <c r="B4916" s="98" t="s">
        <v>11993</v>
      </c>
      <c r="C4916" s="123" t="s">
        <v>3143</v>
      </c>
      <c r="D4916" s="98" t="s">
        <v>13667</v>
      </c>
      <c r="E4916" s="98" t="s">
        <v>13660</v>
      </c>
      <c r="F4916" s="124">
        <v>16</v>
      </c>
      <c r="G4916" s="112">
        <v>41828</v>
      </c>
      <c r="H4916" s="98"/>
      <c r="I4916" s="123" t="str">
        <f t="shared" si="76"/>
        <v/>
      </c>
      <c r="J4916" s="123"/>
      <c r="K4916" s="123"/>
      <c r="L4916" s="123"/>
      <c r="M4916" s="98" t="s">
        <v>15725</v>
      </c>
      <c r="N4916" s="118"/>
    </row>
    <row r="4917" spans="1:14" x14ac:dyDescent="0.25">
      <c r="A4917" s="130">
        <v>17754136000190</v>
      </c>
      <c r="B4917" s="98" t="s">
        <v>11994</v>
      </c>
      <c r="C4917" s="123" t="s">
        <v>1356</v>
      </c>
      <c r="D4917" s="98" t="s">
        <v>13667</v>
      </c>
      <c r="E4917" s="98" t="s">
        <v>13660</v>
      </c>
      <c r="F4917" s="124">
        <v>13.1</v>
      </c>
      <c r="G4917" s="112">
        <v>42447</v>
      </c>
      <c r="H4917" s="98"/>
      <c r="I4917" s="123" t="str">
        <f t="shared" si="76"/>
        <v/>
      </c>
      <c r="J4917" s="123"/>
      <c r="K4917" s="123"/>
      <c r="L4917" s="123"/>
      <c r="M4917" s="98" t="s">
        <v>14581</v>
      </c>
      <c r="N4917" s="118"/>
    </row>
    <row r="4918" spans="1:14" x14ac:dyDescent="0.25">
      <c r="A4918" s="130">
        <v>1138957000161</v>
      </c>
      <c r="B4918" s="98" t="s">
        <v>11995</v>
      </c>
      <c r="C4918" s="123" t="s">
        <v>5227</v>
      </c>
      <c r="D4918" s="98" t="s">
        <v>13667</v>
      </c>
      <c r="E4918" s="98" t="s">
        <v>13660</v>
      </c>
      <c r="F4918" s="124">
        <v>16.11</v>
      </c>
      <c r="G4918" s="112">
        <v>43739</v>
      </c>
      <c r="H4918" s="98"/>
      <c r="I4918" s="123" t="str">
        <f t="shared" si="76"/>
        <v/>
      </c>
      <c r="J4918" s="123"/>
      <c r="K4918" s="123"/>
      <c r="L4918" s="123"/>
      <c r="M4918" s="98"/>
      <c r="N4918" s="118"/>
    </row>
    <row r="4919" spans="1:14" x14ac:dyDescent="0.25">
      <c r="A4919" s="130">
        <v>1609404000140</v>
      </c>
      <c r="B4919" s="98" t="s">
        <v>11996</v>
      </c>
      <c r="C4919" s="123" t="s">
        <v>3812</v>
      </c>
      <c r="D4919" s="98" t="s">
        <v>13667</v>
      </c>
      <c r="E4919" s="98" t="s">
        <v>13660</v>
      </c>
      <c r="F4919" s="124">
        <v>15.74</v>
      </c>
      <c r="G4919" s="112">
        <v>42736</v>
      </c>
      <c r="H4919" s="98"/>
      <c r="I4919" s="123" t="str">
        <f t="shared" si="76"/>
        <v/>
      </c>
      <c r="J4919" s="123"/>
      <c r="K4919" s="123"/>
      <c r="L4919" s="123"/>
      <c r="M4919" s="98" t="s">
        <v>16266</v>
      </c>
      <c r="N4919" s="118"/>
    </row>
    <row r="4920" spans="1:14" x14ac:dyDescent="0.25">
      <c r="A4920" s="130">
        <v>65711988000142</v>
      </c>
      <c r="B4920" s="98" t="s">
        <v>11997</v>
      </c>
      <c r="C4920" s="123" t="s">
        <v>4626</v>
      </c>
      <c r="D4920" s="98" t="s">
        <v>13667</v>
      </c>
      <c r="E4920" s="98" t="s">
        <v>13660</v>
      </c>
      <c r="F4920" s="124">
        <v>16</v>
      </c>
      <c r="G4920" s="112">
        <v>44054</v>
      </c>
      <c r="H4920" s="98"/>
      <c r="I4920" s="123" t="str">
        <f t="shared" si="76"/>
        <v/>
      </c>
      <c r="J4920" s="123"/>
      <c r="K4920" s="123"/>
      <c r="L4920" s="123"/>
      <c r="M4920" s="98"/>
      <c r="N4920" s="118"/>
    </row>
    <row r="4921" spans="1:14" x14ac:dyDescent="0.25">
      <c r="A4921" s="130">
        <v>18114272000188</v>
      </c>
      <c r="B4921" s="98" t="s">
        <v>11998</v>
      </c>
      <c r="C4921" s="123" t="s">
        <v>1356</v>
      </c>
      <c r="D4921" s="98" t="s">
        <v>13667</v>
      </c>
      <c r="E4921" s="98" t="s">
        <v>13660</v>
      </c>
      <c r="F4921" s="124">
        <v>19.739999999999998</v>
      </c>
      <c r="G4921" s="112">
        <v>39338</v>
      </c>
      <c r="H4921" s="98"/>
      <c r="I4921" s="123" t="str">
        <f t="shared" si="76"/>
        <v/>
      </c>
      <c r="J4921" s="123"/>
      <c r="K4921" s="123"/>
      <c r="L4921" s="123"/>
      <c r="M4921" s="98" t="s">
        <v>14586</v>
      </c>
      <c r="N4921" s="118"/>
    </row>
    <row r="4922" spans="1:14" x14ac:dyDescent="0.25">
      <c r="A4922" s="130">
        <v>46435921000188</v>
      </c>
      <c r="B4922" s="98" t="s">
        <v>11999</v>
      </c>
      <c r="C4922" s="123" t="s">
        <v>4626</v>
      </c>
      <c r="D4922" s="98" t="s">
        <v>13667</v>
      </c>
      <c r="E4922" s="98" t="s">
        <v>13660</v>
      </c>
      <c r="F4922" s="124">
        <v>15.66</v>
      </c>
      <c r="G4922" s="112">
        <v>41640</v>
      </c>
      <c r="H4922" s="98"/>
      <c r="I4922" s="123" t="str">
        <f t="shared" si="76"/>
        <v/>
      </c>
      <c r="J4922" s="123"/>
      <c r="K4922" s="123"/>
      <c r="L4922" s="123"/>
      <c r="M4922" s="98" t="s">
        <v>16740</v>
      </c>
      <c r="N4922" s="118"/>
    </row>
    <row r="4923" spans="1:14" x14ac:dyDescent="0.25">
      <c r="A4923" s="130">
        <v>18291351000164</v>
      </c>
      <c r="B4923" s="98" t="s">
        <v>12000</v>
      </c>
      <c r="C4923" s="123" t="s">
        <v>1356</v>
      </c>
      <c r="D4923" s="98" t="s">
        <v>13667</v>
      </c>
      <c r="E4923" s="98" t="s">
        <v>13660</v>
      </c>
      <c r="F4923" s="124">
        <v>13</v>
      </c>
      <c r="G4923" s="112">
        <v>42461</v>
      </c>
      <c r="H4923" s="98"/>
      <c r="I4923" s="123" t="str">
        <f t="shared" si="76"/>
        <v/>
      </c>
      <c r="J4923" s="123"/>
      <c r="K4923" s="123"/>
      <c r="L4923" s="123"/>
      <c r="M4923" s="98"/>
      <c r="N4923" s="118"/>
    </row>
    <row r="4924" spans="1:14" x14ac:dyDescent="0.25">
      <c r="A4924" s="130">
        <v>88254891000153</v>
      </c>
      <c r="B4924" s="98" t="s">
        <v>12001</v>
      </c>
      <c r="C4924" s="123" t="s">
        <v>3812</v>
      </c>
      <c r="D4924" s="98" t="s">
        <v>13667</v>
      </c>
      <c r="E4924" s="98" t="s">
        <v>13660</v>
      </c>
      <c r="F4924" s="124">
        <v>14.58</v>
      </c>
      <c r="G4924" s="112">
        <v>43831</v>
      </c>
      <c r="H4924" s="98"/>
      <c r="I4924" s="123" t="str">
        <f t="shared" si="76"/>
        <v/>
      </c>
      <c r="J4924" s="123"/>
      <c r="K4924" s="123"/>
      <c r="L4924" s="123"/>
      <c r="M4924" s="98"/>
      <c r="N4924" s="118"/>
    </row>
    <row r="4925" spans="1:14" x14ac:dyDescent="0.25">
      <c r="A4925" s="130">
        <v>24616187000110</v>
      </c>
      <c r="B4925" s="98" t="s">
        <v>12002</v>
      </c>
      <c r="C4925" s="123" t="s">
        <v>2197</v>
      </c>
      <c r="D4925" s="98" t="s">
        <v>13667</v>
      </c>
      <c r="E4925" s="98" t="s">
        <v>13660</v>
      </c>
      <c r="F4925" s="124">
        <v>14.54</v>
      </c>
      <c r="G4925" s="112">
        <v>42317</v>
      </c>
      <c r="H4925" s="98"/>
      <c r="I4925" s="123" t="str">
        <f t="shared" si="76"/>
        <v/>
      </c>
      <c r="J4925" s="123"/>
      <c r="K4925" s="123"/>
      <c r="L4925" s="123"/>
      <c r="M4925" s="98" t="s">
        <v>14870</v>
      </c>
      <c r="N4925" s="118"/>
    </row>
    <row r="4926" spans="1:14" x14ac:dyDescent="0.25">
      <c r="A4926" s="130">
        <v>2070563000181</v>
      </c>
      <c r="B4926" s="98" t="s">
        <v>12003</v>
      </c>
      <c r="C4926" s="123" t="s">
        <v>5227</v>
      </c>
      <c r="D4926" s="98" t="s">
        <v>13667</v>
      </c>
      <c r="E4926" s="98" t="s">
        <v>13660</v>
      </c>
      <c r="F4926" s="124">
        <v>14.74</v>
      </c>
      <c r="G4926" s="112">
        <v>43678</v>
      </c>
      <c r="H4926" s="98"/>
      <c r="I4926" s="123" t="str">
        <f t="shared" si="76"/>
        <v/>
      </c>
      <c r="J4926" s="123"/>
      <c r="K4926" s="123"/>
      <c r="L4926" s="123"/>
      <c r="M4926" s="98"/>
      <c r="N4926" s="118"/>
    </row>
    <row r="4927" spans="1:14" x14ac:dyDescent="0.25">
      <c r="A4927" s="130">
        <v>90221524000103</v>
      </c>
      <c r="B4927" s="98" t="s">
        <v>12004</v>
      </c>
      <c r="C4927" s="123" t="s">
        <v>3812</v>
      </c>
      <c r="D4927" s="98" t="s">
        <v>13667</v>
      </c>
      <c r="E4927" s="98" t="s">
        <v>13660</v>
      </c>
      <c r="F4927" s="124">
        <v>14</v>
      </c>
      <c r="G4927" s="112">
        <v>44013</v>
      </c>
      <c r="H4927" s="98"/>
      <c r="I4927" s="123" t="str">
        <f t="shared" si="76"/>
        <v/>
      </c>
      <c r="J4927" s="123"/>
      <c r="K4927" s="123"/>
      <c r="L4927" s="123"/>
      <c r="M4927" s="98"/>
      <c r="N4927" s="118"/>
    </row>
    <row r="4928" spans="1:14" x14ac:dyDescent="0.25">
      <c r="A4928" s="130">
        <v>22953681000145</v>
      </c>
      <c r="B4928" s="98" t="s">
        <v>12005</v>
      </c>
      <c r="C4928" s="123" t="s">
        <v>2413</v>
      </c>
      <c r="D4928" s="98" t="s">
        <v>13667</v>
      </c>
      <c r="E4928" s="98" t="s">
        <v>13660</v>
      </c>
      <c r="F4928" s="124">
        <v>9.4600000000000009</v>
      </c>
      <c r="G4928" s="112">
        <v>41640</v>
      </c>
      <c r="H4928" s="98"/>
      <c r="I4928" s="123" t="str">
        <f t="shared" si="76"/>
        <v/>
      </c>
      <c r="J4928" s="123"/>
      <c r="K4928" s="123"/>
      <c r="L4928" s="123"/>
      <c r="M4928" s="98" t="s">
        <v>15084</v>
      </c>
      <c r="N4928" s="118"/>
    </row>
    <row r="4929" spans="1:14" x14ac:dyDescent="0.25">
      <c r="A4929" s="130">
        <v>87482535000124</v>
      </c>
      <c r="B4929" s="98" t="s">
        <v>12006</v>
      </c>
      <c r="C4929" s="123" t="s">
        <v>3812</v>
      </c>
      <c r="D4929" s="98" t="s">
        <v>13667</v>
      </c>
      <c r="E4929" s="98" t="s">
        <v>13660</v>
      </c>
      <c r="F4929" s="124">
        <v>22</v>
      </c>
      <c r="G4929" s="112">
        <v>43497</v>
      </c>
      <c r="H4929" s="98"/>
      <c r="I4929" s="123" t="str">
        <f t="shared" si="76"/>
        <v/>
      </c>
      <c r="J4929" s="123"/>
      <c r="K4929" s="123"/>
      <c r="L4929" s="123"/>
      <c r="M4929" s="98"/>
      <c r="N4929" s="118"/>
    </row>
    <row r="4930" spans="1:14" x14ac:dyDescent="0.25">
      <c r="A4930" s="130">
        <v>1640339000115</v>
      </c>
      <c r="B4930" s="98" t="s">
        <v>12007</v>
      </c>
      <c r="C4930" s="123" t="s">
        <v>3812</v>
      </c>
      <c r="D4930" s="98" t="s">
        <v>13667</v>
      </c>
      <c r="E4930" s="98" t="s">
        <v>13660</v>
      </c>
      <c r="F4930" s="124">
        <v>11</v>
      </c>
      <c r="G4930" s="112">
        <v>38929</v>
      </c>
      <c r="H4930" s="98"/>
      <c r="I4930" s="123" t="str">
        <f t="shared" si="76"/>
        <v/>
      </c>
      <c r="J4930" s="123"/>
      <c r="K4930" s="123"/>
      <c r="L4930" s="123"/>
      <c r="M4930" s="98" t="s">
        <v>13534</v>
      </c>
      <c r="N4930" s="118"/>
    </row>
    <row r="4931" spans="1:14" x14ac:dyDescent="0.25">
      <c r="A4931" s="130">
        <v>27150556000110</v>
      </c>
      <c r="B4931" s="98" t="s">
        <v>12008</v>
      </c>
      <c r="C4931" s="123" t="s">
        <v>821</v>
      </c>
      <c r="D4931" s="98" t="s">
        <v>13667</v>
      </c>
      <c r="E4931" s="98" t="s">
        <v>13660</v>
      </c>
      <c r="F4931" s="124">
        <v>18.87</v>
      </c>
      <c r="G4931" s="112">
        <v>42795</v>
      </c>
      <c r="H4931" s="98"/>
      <c r="I4931" s="123" t="str">
        <f t="shared" ref="I4931:I4994" si="77">IFERROR(IF(OR(E4931="Ativos", E4931="Aposentados",E4931="Pensionistas"),IF(F4931&gt;=14,"SIM","NÃO"),""),"")</f>
        <v/>
      </c>
      <c r="J4931" s="123"/>
      <c r="K4931" s="123"/>
      <c r="L4931" s="123"/>
      <c r="M4931" s="98" t="s">
        <v>14080</v>
      </c>
      <c r="N4931" s="118"/>
    </row>
    <row r="4932" spans="1:14" x14ac:dyDescent="0.25">
      <c r="A4932" s="130">
        <v>87488938000180</v>
      </c>
      <c r="B4932" s="98" t="s">
        <v>12009</v>
      </c>
      <c r="C4932" s="123" t="s">
        <v>3812</v>
      </c>
      <c r="D4932" s="98" t="s">
        <v>13667</v>
      </c>
      <c r="E4932" s="98" t="s">
        <v>13660</v>
      </c>
      <c r="F4932" s="124">
        <v>12.1</v>
      </c>
      <c r="G4932" s="112">
        <v>43101</v>
      </c>
      <c r="H4932" s="98"/>
      <c r="I4932" s="123" t="str">
        <f t="shared" si="77"/>
        <v/>
      </c>
      <c r="J4932" s="123"/>
      <c r="K4932" s="123"/>
      <c r="L4932" s="123"/>
      <c r="M4932" s="98" t="s">
        <v>16269</v>
      </c>
      <c r="N4932" s="118"/>
    </row>
    <row r="4933" spans="1:14" x14ac:dyDescent="0.25">
      <c r="A4933" s="130">
        <v>8782146000148</v>
      </c>
      <c r="B4933" s="98" t="s">
        <v>12010</v>
      </c>
      <c r="C4933" s="123" t="s">
        <v>2554</v>
      </c>
      <c r="D4933" s="98" t="s">
        <v>13667</v>
      </c>
      <c r="E4933" s="98" t="s">
        <v>13660</v>
      </c>
      <c r="F4933" s="124">
        <v>11</v>
      </c>
      <c r="G4933" s="112">
        <v>38494</v>
      </c>
      <c r="H4933" s="98"/>
      <c r="I4933" s="123" t="str">
        <f t="shared" si="77"/>
        <v/>
      </c>
      <c r="J4933" s="123"/>
      <c r="K4933" s="123"/>
      <c r="L4933" s="123"/>
      <c r="M4933" s="98" t="s">
        <v>15164</v>
      </c>
      <c r="N4933" s="118"/>
    </row>
    <row r="4934" spans="1:14" x14ac:dyDescent="0.25">
      <c r="A4934" s="130">
        <v>18301010000122</v>
      </c>
      <c r="B4934" s="98" t="s">
        <v>12011</v>
      </c>
      <c r="C4934" s="123" t="s">
        <v>1356</v>
      </c>
      <c r="D4934" s="98" t="s">
        <v>13667</v>
      </c>
      <c r="E4934" s="98" t="s">
        <v>13660</v>
      </c>
      <c r="F4934" s="124">
        <v>14.62</v>
      </c>
      <c r="G4934" s="112">
        <v>41066</v>
      </c>
      <c r="H4934" s="98"/>
      <c r="I4934" s="123" t="str">
        <f t="shared" si="77"/>
        <v/>
      </c>
      <c r="J4934" s="123"/>
      <c r="K4934" s="123"/>
      <c r="L4934" s="123"/>
      <c r="M4934" s="98" t="s">
        <v>14593</v>
      </c>
      <c r="N4934" s="118"/>
    </row>
    <row r="4935" spans="1:14" x14ac:dyDescent="0.25">
      <c r="A4935" s="130">
        <v>27167386000187</v>
      </c>
      <c r="B4935" s="98" t="s">
        <v>12012</v>
      </c>
      <c r="C4935" s="123" t="s">
        <v>821</v>
      </c>
      <c r="D4935" s="98" t="s">
        <v>13667</v>
      </c>
      <c r="E4935" s="98" t="s">
        <v>13660</v>
      </c>
      <c r="F4935" s="124">
        <v>20</v>
      </c>
      <c r="G4935" s="112">
        <v>44044</v>
      </c>
      <c r="H4935" s="98"/>
      <c r="I4935" s="123" t="str">
        <f t="shared" si="77"/>
        <v/>
      </c>
      <c r="J4935" s="123"/>
      <c r="K4935" s="123"/>
      <c r="L4935" s="123"/>
      <c r="M4935" s="98"/>
      <c r="N4935" s="118"/>
    </row>
    <row r="4936" spans="1:14" x14ac:dyDescent="0.25">
      <c r="A4936" s="130">
        <v>35667377000183</v>
      </c>
      <c r="B4936" s="98" t="s">
        <v>12013</v>
      </c>
      <c r="C4936" s="123" t="s">
        <v>2758</v>
      </c>
      <c r="D4936" s="98" t="s">
        <v>13667</v>
      </c>
      <c r="E4936" s="98" t="s">
        <v>13660</v>
      </c>
      <c r="F4936" s="124">
        <v>15</v>
      </c>
      <c r="G4936" s="112">
        <v>42783</v>
      </c>
      <c r="H4936" s="98"/>
      <c r="I4936" s="123" t="str">
        <f t="shared" si="77"/>
        <v/>
      </c>
      <c r="J4936" s="123"/>
      <c r="K4936" s="123"/>
      <c r="L4936" s="123"/>
      <c r="M4936" s="98"/>
      <c r="N4936" s="118"/>
    </row>
    <row r="4937" spans="1:14" x14ac:dyDescent="0.25">
      <c r="A4937" s="130">
        <v>15479751000100</v>
      </c>
      <c r="B4937" s="98" t="s">
        <v>12014</v>
      </c>
      <c r="C4937" s="123" t="s">
        <v>2197</v>
      </c>
      <c r="D4937" s="98" t="s">
        <v>13667</v>
      </c>
      <c r="E4937" s="98" t="s">
        <v>13660</v>
      </c>
      <c r="F4937" s="124">
        <v>19.95</v>
      </c>
      <c r="G4937" s="112">
        <v>43221</v>
      </c>
      <c r="H4937" s="98"/>
      <c r="I4937" s="123" t="str">
        <f t="shared" si="77"/>
        <v/>
      </c>
      <c r="J4937" s="123"/>
      <c r="K4937" s="123"/>
      <c r="L4937" s="123"/>
      <c r="M4937" s="98" t="s">
        <v>14871</v>
      </c>
      <c r="N4937" s="118"/>
    </row>
    <row r="4938" spans="1:14" x14ac:dyDescent="0.25">
      <c r="A4938" s="130">
        <v>3155926000144</v>
      </c>
      <c r="B4938" s="98" t="s">
        <v>12015</v>
      </c>
      <c r="C4938" s="123" t="s">
        <v>2197</v>
      </c>
      <c r="D4938" s="98" t="s">
        <v>13667</v>
      </c>
      <c r="E4938" s="98" t="s">
        <v>13660</v>
      </c>
      <c r="F4938" s="124">
        <v>11.06</v>
      </c>
      <c r="G4938" s="112">
        <v>39173</v>
      </c>
      <c r="H4938" s="98"/>
      <c r="I4938" s="123" t="str">
        <f t="shared" si="77"/>
        <v/>
      </c>
      <c r="J4938" s="123"/>
      <c r="K4938" s="123"/>
      <c r="L4938" s="123"/>
      <c r="M4938" s="98" t="s">
        <v>14872</v>
      </c>
      <c r="N4938" s="118"/>
    </row>
    <row r="4939" spans="1:14" x14ac:dyDescent="0.25">
      <c r="A4939" s="130">
        <v>92465210000173</v>
      </c>
      <c r="B4939" s="98" t="s">
        <v>12016</v>
      </c>
      <c r="C4939" s="123" t="s">
        <v>3812</v>
      </c>
      <c r="D4939" s="98" t="s">
        <v>13667</v>
      </c>
      <c r="E4939" s="98" t="s">
        <v>13660</v>
      </c>
      <c r="F4939" s="124">
        <v>18</v>
      </c>
      <c r="G4939" s="112">
        <v>42675</v>
      </c>
      <c r="H4939" s="98"/>
      <c r="I4939" s="123" t="str">
        <f t="shared" si="77"/>
        <v/>
      </c>
      <c r="J4939" s="123"/>
      <c r="K4939" s="123"/>
      <c r="L4939" s="123"/>
      <c r="M4939" s="98" t="s">
        <v>16270</v>
      </c>
      <c r="N4939" s="118"/>
    </row>
    <row r="4940" spans="1:14" x14ac:dyDescent="0.25">
      <c r="A4940" s="130">
        <v>8355489000126</v>
      </c>
      <c r="B4940" s="98" t="s">
        <v>12017</v>
      </c>
      <c r="C4940" s="123" t="s">
        <v>3601</v>
      </c>
      <c r="D4940" s="98" t="s">
        <v>13667</v>
      </c>
      <c r="E4940" s="98" t="s">
        <v>13660</v>
      </c>
      <c r="F4940" s="124">
        <v>14.7</v>
      </c>
      <c r="G4940" s="112">
        <v>43612</v>
      </c>
      <c r="H4940" s="98"/>
      <c r="I4940" s="123" t="str">
        <f t="shared" si="77"/>
        <v/>
      </c>
      <c r="J4940" s="123"/>
      <c r="K4940" s="123"/>
      <c r="L4940" s="123"/>
      <c r="M4940" s="98"/>
      <c r="N4940" s="118"/>
    </row>
    <row r="4941" spans="1:14" x14ac:dyDescent="0.25">
      <c r="A4941" s="130">
        <v>95422911000113</v>
      </c>
      <c r="B4941" s="98" t="s">
        <v>12018</v>
      </c>
      <c r="C4941" s="123" t="s">
        <v>3143</v>
      </c>
      <c r="D4941" s="98" t="s">
        <v>13667</v>
      </c>
      <c r="E4941" s="98" t="s">
        <v>13660</v>
      </c>
      <c r="F4941" s="124">
        <v>13</v>
      </c>
      <c r="G4941" s="112">
        <v>41486</v>
      </c>
      <c r="H4941" s="98"/>
      <c r="I4941" s="123" t="str">
        <f t="shared" si="77"/>
        <v/>
      </c>
      <c r="J4941" s="123"/>
      <c r="K4941" s="123"/>
      <c r="L4941" s="123"/>
      <c r="M4941" s="98" t="s">
        <v>15727</v>
      </c>
      <c r="N4941" s="118"/>
    </row>
    <row r="4942" spans="1:14" x14ac:dyDescent="0.25">
      <c r="A4942" s="130">
        <v>78790000128</v>
      </c>
      <c r="B4942" s="98" t="s">
        <v>12019</v>
      </c>
      <c r="C4942" s="123" t="s">
        <v>901</v>
      </c>
      <c r="D4942" s="98" t="s">
        <v>13667</v>
      </c>
      <c r="E4942" s="98" t="s">
        <v>13660</v>
      </c>
      <c r="F4942" s="124">
        <v>13.27</v>
      </c>
      <c r="G4942" s="112">
        <v>42979</v>
      </c>
      <c r="H4942" s="98"/>
      <c r="I4942" s="123" t="str">
        <f t="shared" si="77"/>
        <v/>
      </c>
      <c r="J4942" s="123"/>
      <c r="K4942" s="123"/>
      <c r="L4942" s="123"/>
      <c r="M4942" s="98"/>
      <c r="N4942" s="118"/>
    </row>
    <row r="4943" spans="1:14" x14ac:dyDescent="0.25">
      <c r="A4943" s="130">
        <v>28564177000130</v>
      </c>
      <c r="B4943" s="98" t="s">
        <v>12020</v>
      </c>
      <c r="C4943" s="123" t="s">
        <v>3513</v>
      </c>
      <c r="D4943" s="98" t="s">
        <v>13667</v>
      </c>
      <c r="E4943" s="98" t="s">
        <v>13660</v>
      </c>
      <c r="F4943" s="124">
        <v>11.4</v>
      </c>
      <c r="G4943" s="112">
        <v>40543</v>
      </c>
      <c r="H4943" s="98"/>
      <c r="I4943" s="123" t="str">
        <f t="shared" si="77"/>
        <v/>
      </c>
      <c r="J4943" s="123"/>
      <c r="K4943" s="123"/>
      <c r="L4943" s="123"/>
      <c r="M4943" s="98" t="s">
        <v>15972</v>
      </c>
      <c r="N4943" s="118"/>
    </row>
    <row r="4944" spans="1:14" x14ac:dyDescent="0.25">
      <c r="A4944" s="130">
        <v>29138328000150</v>
      </c>
      <c r="B4944" s="98" t="s">
        <v>12022</v>
      </c>
      <c r="C4944" s="123" t="s">
        <v>3513</v>
      </c>
      <c r="D4944" s="98" t="s">
        <v>13667</v>
      </c>
      <c r="E4944" s="98" t="s">
        <v>13660</v>
      </c>
      <c r="F4944" s="124">
        <v>14</v>
      </c>
      <c r="G4944" s="112">
        <v>41974</v>
      </c>
      <c r="H4944" s="98"/>
      <c r="I4944" s="123" t="str">
        <f t="shared" si="77"/>
        <v/>
      </c>
      <c r="J4944" s="123"/>
      <c r="K4944" s="123"/>
      <c r="L4944" s="123"/>
      <c r="M4944" s="98" t="s">
        <v>15975</v>
      </c>
      <c r="N4944" s="118"/>
    </row>
    <row r="4945" spans="1:14" x14ac:dyDescent="0.25">
      <c r="A4945" s="130">
        <v>1788082000143</v>
      </c>
      <c r="B4945" s="98" t="s">
        <v>12024</v>
      </c>
      <c r="C4945" s="123" t="s">
        <v>901</v>
      </c>
      <c r="D4945" s="98" t="s">
        <v>13667</v>
      </c>
      <c r="E4945" s="98" t="s">
        <v>13660</v>
      </c>
      <c r="F4945" s="124">
        <v>13</v>
      </c>
      <c r="G4945" s="112">
        <v>42612</v>
      </c>
      <c r="H4945" s="98"/>
      <c r="I4945" s="123" t="str">
        <f t="shared" si="77"/>
        <v/>
      </c>
      <c r="J4945" s="123"/>
      <c r="K4945" s="123"/>
      <c r="L4945" s="123"/>
      <c r="M4945" s="98" t="s">
        <v>14204</v>
      </c>
      <c r="N4945" s="118"/>
    </row>
    <row r="4946" spans="1:14" x14ac:dyDescent="0.25">
      <c r="A4946" s="130">
        <v>3741675000180</v>
      </c>
      <c r="B4946" s="98" t="s">
        <v>12025</v>
      </c>
      <c r="C4946" s="123" t="s">
        <v>2197</v>
      </c>
      <c r="D4946" s="98" t="s">
        <v>13667</v>
      </c>
      <c r="E4946" s="98" t="s">
        <v>13660</v>
      </c>
      <c r="F4946" s="124">
        <v>20</v>
      </c>
      <c r="G4946" s="112">
        <v>42632</v>
      </c>
      <c r="H4946" s="98"/>
      <c r="I4946" s="123" t="str">
        <f t="shared" si="77"/>
        <v/>
      </c>
      <c r="J4946" s="123"/>
      <c r="K4946" s="123"/>
      <c r="L4946" s="123"/>
      <c r="M4946" s="98" t="s">
        <v>14874</v>
      </c>
      <c r="N4946" s="118"/>
    </row>
    <row r="4947" spans="1:14" x14ac:dyDescent="0.25">
      <c r="A4947" s="130">
        <v>6554059000108</v>
      </c>
      <c r="B4947" s="98" t="s">
        <v>12026</v>
      </c>
      <c r="C4947" s="123" t="s">
        <v>2926</v>
      </c>
      <c r="D4947" s="98" t="s">
        <v>13667</v>
      </c>
      <c r="E4947" s="98" t="s">
        <v>13660</v>
      </c>
      <c r="F4947" s="124">
        <v>11</v>
      </c>
      <c r="G4947" s="112">
        <v>43070</v>
      </c>
      <c r="H4947" s="98"/>
      <c r="I4947" s="123" t="str">
        <f t="shared" si="77"/>
        <v/>
      </c>
      <c r="J4947" s="123"/>
      <c r="K4947" s="123"/>
      <c r="L4947" s="123"/>
      <c r="M4947" s="98" t="s">
        <v>15582</v>
      </c>
      <c r="N4947" s="118"/>
    </row>
    <row r="4948" spans="1:14" x14ac:dyDescent="0.25">
      <c r="A4948" s="130">
        <v>46523114000117</v>
      </c>
      <c r="B4948" s="98" t="s">
        <v>12027</v>
      </c>
      <c r="C4948" s="123" t="s">
        <v>4626</v>
      </c>
      <c r="D4948" s="98" t="s">
        <v>13667</v>
      </c>
      <c r="E4948" s="98" t="s">
        <v>13660</v>
      </c>
      <c r="F4948" s="124">
        <v>14</v>
      </c>
      <c r="G4948" s="112">
        <v>44021</v>
      </c>
      <c r="H4948" s="98"/>
      <c r="I4948" s="123" t="str">
        <f t="shared" si="77"/>
        <v/>
      </c>
      <c r="J4948" s="123"/>
      <c r="K4948" s="123"/>
      <c r="L4948" s="123"/>
      <c r="M4948" s="98"/>
      <c r="N4948" s="118"/>
    </row>
    <row r="4949" spans="1:14" x14ac:dyDescent="0.25">
      <c r="A4949" s="130">
        <v>88349238000178</v>
      </c>
      <c r="B4949" s="98" t="s">
        <v>12028</v>
      </c>
      <c r="C4949" s="123" t="s">
        <v>3812</v>
      </c>
      <c r="D4949" s="98" t="s">
        <v>13667</v>
      </c>
      <c r="E4949" s="98" t="s">
        <v>13660</v>
      </c>
      <c r="F4949" s="124">
        <v>14</v>
      </c>
      <c r="G4949" s="112">
        <v>44013</v>
      </c>
      <c r="H4949" s="98"/>
      <c r="I4949" s="123" t="str">
        <f t="shared" si="77"/>
        <v/>
      </c>
      <c r="J4949" s="123"/>
      <c r="K4949" s="123"/>
      <c r="L4949" s="123"/>
      <c r="M4949" s="98"/>
      <c r="N4949" s="118"/>
    </row>
    <row r="4950" spans="1:14" x14ac:dyDescent="0.25">
      <c r="A4950" s="130">
        <v>8355760000123</v>
      </c>
      <c r="B4950" s="98" t="s">
        <v>16067</v>
      </c>
      <c r="C4950" s="123" t="s">
        <v>3601</v>
      </c>
      <c r="D4950" s="98" t="s">
        <v>13667</v>
      </c>
      <c r="E4950" s="98" t="s">
        <v>13660</v>
      </c>
      <c r="F4950" s="124">
        <v>24.62</v>
      </c>
      <c r="G4950" s="112">
        <v>43756</v>
      </c>
      <c r="H4950" s="98"/>
      <c r="I4950" s="123" t="str">
        <f t="shared" si="77"/>
        <v/>
      </c>
      <c r="J4950" s="123"/>
      <c r="K4950" s="123"/>
      <c r="L4950" s="123"/>
      <c r="M4950" s="98"/>
      <c r="N4950" s="118"/>
    </row>
    <row r="4951" spans="1:14" x14ac:dyDescent="0.25">
      <c r="A4951" s="130">
        <v>89363642000169</v>
      </c>
      <c r="B4951" s="98" t="s">
        <v>12029</v>
      </c>
      <c r="C4951" s="123" t="s">
        <v>3812</v>
      </c>
      <c r="D4951" s="98" t="s">
        <v>13667</v>
      </c>
      <c r="E4951" s="98" t="s">
        <v>13660</v>
      </c>
      <c r="F4951" s="124">
        <v>17.62</v>
      </c>
      <c r="G4951" s="112">
        <v>42370</v>
      </c>
      <c r="H4951" s="98"/>
      <c r="I4951" s="123" t="str">
        <f t="shared" si="77"/>
        <v/>
      </c>
      <c r="J4951" s="123"/>
      <c r="K4951" s="123"/>
      <c r="L4951" s="123"/>
      <c r="M4951" s="98"/>
      <c r="N4951" s="118"/>
    </row>
    <row r="4952" spans="1:14" x14ac:dyDescent="0.25">
      <c r="A4952" s="130">
        <v>18080655000182</v>
      </c>
      <c r="B4952" s="98" t="s">
        <v>12030</v>
      </c>
      <c r="C4952" s="123" t="s">
        <v>1356</v>
      </c>
      <c r="D4952" s="98" t="s">
        <v>13667</v>
      </c>
      <c r="E4952" s="98" t="s">
        <v>13660</v>
      </c>
      <c r="F4952" s="124">
        <v>11</v>
      </c>
      <c r="G4952" s="112">
        <v>41609</v>
      </c>
      <c r="H4952" s="98"/>
      <c r="I4952" s="123" t="str">
        <f t="shared" si="77"/>
        <v/>
      </c>
      <c r="J4952" s="123"/>
      <c r="K4952" s="123"/>
      <c r="L4952" s="123"/>
      <c r="M4952" s="98" t="s">
        <v>14594</v>
      </c>
      <c r="N4952" s="118"/>
    </row>
    <row r="4953" spans="1:14" x14ac:dyDescent="0.25">
      <c r="A4953" s="130">
        <v>67996363000108</v>
      </c>
      <c r="B4953" s="98" t="s">
        <v>12031</v>
      </c>
      <c r="C4953" s="123" t="s">
        <v>4626</v>
      </c>
      <c r="D4953" s="98" t="s">
        <v>13667</v>
      </c>
      <c r="E4953" s="98" t="s">
        <v>13660</v>
      </c>
      <c r="F4953" s="124">
        <v>15</v>
      </c>
      <c r="G4953" s="112">
        <v>41032</v>
      </c>
      <c r="H4953" s="98"/>
      <c r="I4953" s="123" t="str">
        <f t="shared" si="77"/>
        <v/>
      </c>
      <c r="J4953" s="123"/>
      <c r="K4953" s="123"/>
      <c r="L4953" s="123"/>
      <c r="M4953" s="98"/>
      <c r="N4953" s="118"/>
    </row>
    <row r="4954" spans="1:14" x14ac:dyDescent="0.25">
      <c r="A4954" s="130">
        <v>94704129000124</v>
      </c>
      <c r="B4954" s="98" t="s">
        <v>12032</v>
      </c>
      <c r="C4954" s="123" t="s">
        <v>3812</v>
      </c>
      <c r="D4954" s="98" t="s">
        <v>13667</v>
      </c>
      <c r="E4954" s="98" t="s">
        <v>13660</v>
      </c>
      <c r="F4954" s="124">
        <v>13.66</v>
      </c>
      <c r="G4954" s="112">
        <v>43101</v>
      </c>
      <c r="H4954" s="98"/>
      <c r="I4954" s="123" t="str">
        <f t="shared" si="77"/>
        <v/>
      </c>
      <c r="J4954" s="123"/>
      <c r="K4954" s="123"/>
      <c r="L4954" s="123"/>
      <c r="M4954" s="98" t="s">
        <v>16273</v>
      </c>
      <c r="N4954" s="118"/>
    </row>
    <row r="4955" spans="1:14" x14ac:dyDescent="0.25">
      <c r="A4955" s="130">
        <v>89971782000110</v>
      </c>
      <c r="B4955" s="98" t="s">
        <v>12033</v>
      </c>
      <c r="C4955" s="123" t="s">
        <v>3812</v>
      </c>
      <c r="D4955" s="98" t="s">
        <v>13667</v>
      </c>
      <c r="E4955" s="98" t="s">
        <v>13660</v>
      </c>
      <c r="F4955" s="124">
        <v>16.52</v>
      </c>
      <c r="G4955" s="112">
        <v>43374</v>
      </c>
      <c r="H4955" s="98"/>
      <c r="I4955" s="123" t="str">
        <f t="shared" si="77"/>
        <v/>
      </c>
      <c r="J4955" s="123"/>
      <c r="K4955" s="123"/>
      <c r="L4955" s="123"/>
      <c r="M4955" s="98"/>
      <c r="N4955" s="118"/>
    </row>
    <row r="4956" spans="1:14" x14ac:dyDescent="0.25">
      <c r="A4956" s="130">
        <v>4530895000127</v>
      </c>
      <c r="B4956" s="98" t="s">
        <v>12034</v>
      </c>
      <c r="C4956" s="123" t="s">
        <v>133</v>
      </c>
      <c r="D4956" s="98" t="s">
        <v>13667</v>
      </c>
      <c r="E4956" s="98" t="s">
        <v>13660</v>
      </c>
      <c r="F4956" s="124">
        <v>19.22</v>
      </c>
      <c r="G4956" s="112">
        <v>40221</v>
      </c>
      <c r="H4956" s="98"/>
      <c r="I4956" s="123" t="str">
        <f t="shared" si="77"/>
        <v/>
      </c>
      <c r="J4956" s="123"/>
      <c r="K4956" s="123"/>
      <c r="L4956" s="123"/>
      <c r="M4956" s="98" t="s">
        <v>13829</v>
      </c>
      <c r="N4956" s="118"/>
    </row>
    <row r="4957" spans="1:14" x14ac:dyDescent="0.25">
      <c r="A4957" s="130">
        <v>92453828000113</v>
      </c>
      <c r="B4957" s="98" t="s">
        <v>12035</v>
      </c>
      <c r="C4957" s="123" t="s">
        <v>3812</v>
      </c>
      <c r="D4957" s="98" t="s">
        <v>13667</v>
      </c>
      <c r="E4957" s="98" t="s">
        <v>13660</v>
      </c>
      <c r="F4957" s="124">
        <v>16.79</v>
      </c>
      <c r="G4957" s="112">
        <v>43101</v>
      </c>
      <c r="H4957" s="98"/>
      <c r="I4957" s="123" t="str">
        <f t="shared" si="77"/>
        <v/>
      </c>
      <c r="J4957" s="123"/>
      <c r="K4957" s="123"/>
      <c r="L4957" s="123"/>
      <c r="M4957" s="98" t="s">
        <v>16275</v>
      </c>
      <c r="N4957" s="118"/>
    </row>
    <row r="4958" spans="1:14" x14ac:dyDescent="0.25">
      <c r="A4958" s="130">
        <v>87613477000120</v>
      </c>
      <c r="B4958" s="98" t="s">
        <v>12036</v>
      </c>
      <c r="C4958" s="123" t="s">
        <v>3812</v>
      </c>
      <c r="D4958" s="98" t="s">
        <v>13667</v>
      </c>
      <c r="E4958" s="98" t="s">
        <v>13660</v>
      </c>
      <c r="F4958" s="124">
        <v>14.88</v>
      </c>
      <c r="G4958" s="112">
        <v>43831</v>
      </c>
      <c r="H4958" s="98"/>
      <c r="I4958" s="123" t="str">
        <f t="shared" si="77"/>
        <v/>
      </c>
      <c r="J4958" s="123"/>
      <c r="K4958" s="123"/>
      <c r="L4958" s="123"/>
      <c r="M4958" s="98"/>
      <c r="N4958" s="118"/>
    </row>
    <row r="4959" spans="1:14" x14ac:dyDescent="0.25">
      <c r="A4959" s="130">
        <v>92406180000124</v>
      </c>
      <c r="B4959" s="98" t="s">
        <v>12037</v>
      </c>
      <c r="C4959" s="123" t="s">
        <v>3812</v>
      </c>
      <c r="D4959" s="98" t="s">
        <v>13667</v>
      </c>
      <c r="E4959" s="98" t="s">
        <v>13660</v>
      </c>
      <c r="F4959" s="124">
        <v>14</v>
      </c>
      <c r="G4959" s="112">
        <v>44136</v>
      </c>
      <c r="H4959" s="98"/>
      <c r="I4959" s="123" t="str">
        <f t="shared" si="77"/>
        <v/>
      </c>
      <c r="J4959" s="123"/>
      <c r="K4959" s="123"/>
      <c r="L4959" s="123"/>
      <c r="M4959" s="98"/>
      <c r="N4959" s="118"/>
    </row>
    <row r="4960" spans="1:14" x14ac:dyDescent="0.25">
      <c r="A4960" s="130">
        <v>11294303000180</v>
      </c>
      <c r="B4960" s="98" t="s">
        <v>12038</v>
      </c>
      <c r="C4960" s="123" t="s">
        <v>2758</v>
      </c>
      <c r="D4960" s="98" t="s">
        <v>13667</v>
      </c>
      <c r="E4960" s="98" t="s">
        <v>13660</v>
      </c>
      <c r="F4960" s="124">
        <v>22</v>
      </c>
      <c r="G4960" s="112">
        <v>41944</v>
      </c>
      <c r="H4960" s="98"/>
      <c r="I4960" s="123" t="str">
        <f t="shared" si="77"/>
        <v/>
      </c>
      <c r="J4960" s="123"/>
      <c r="K4960" s="123"/>
      <c r="L4960" s="123"/>
      <c r="M4960" s="98" t="s">
        <v>15343</v>
      </c>
      <c r="N4960" s="118"/>
    </row>
    <row r="4961" spans="1:14" x14ac:dyDescent="0.25">
      <c r="A4961" s="130">
        <v>18114264000131</v>
      </c>
      <c r="B4961" s="98" t="s">
        <v>12039</v>
      </c>
      <c r="C4961" s="123" t="s">
        <v>1356</v>
      </c>
      <c r="D4961" s="98" t="s">
        <v>13667</v>
      </c>
      <c r="E4961" s="98" t="s">
        <v>13660</v>
      </c>
      <c r="F4961" s="124">
        <v>15</v>
      </c>
      <c r="G4961" s="112">
        <v>43727</v>
      </c>
      <c r="H4961" s="98"/>
      <c r="I4961" s="123" t="str">
        <f t="shared" si="77"/>
        <v/>
      </c>
      <c r="J4961" s="123"/>
      <c r="K4961" s="123"/>
      <c r="L4961" s="123"/>
      <c r="M4961" s="98"/>
      <c r="N4961" s="118"/>
    </row>
    <row r="4962" spans="1:14" x14ac:dyDescent="0.25">
      <c r="A4962" s="130">
        <v>8993909000108</v>
      </c>
      <c r="B4962" s="98" t="s">
        <v>12040</v>
      </c>
      <c r="C4962" s="123" t="s">
        <v>2554</v>
      </c>
      <c r="D4962" s="98" t="s">
        <v>13667</v>
      </c>
      <c r="E4962" s="98" t="s">
        <v>13660</v>
      </c>
      <c r="F4962" s="124">
        <v>17.07</v>
      </c>
      <c r="G4962" s="112">
        <v>41083</v>
      </c>
      <c r="H4962" s="98"/>
      <c r="I4962" s="123" t="str">
        <f t="shared" si="77"/>
        <v/>
      </c>
      <c r="J4962" s="123"/>
      <c r="K4962" s="123"/>
      <c r="L4962" s="123"/>
      <c r="M4962" s="98" t="s">
        <v>15169</v>
      </c>
      <c r="N4962" s="118"/>
    </row>
    <row r="4963" spans="1:14" x14ac:dyDescent="0.25">
      <c r="A4963" s="130">
        <v>1612269000191</v>
      </c>
      <c r="B4963" s="98" t="s">
        <v>12041</v>
      </c>
      <c r="C4963" s="123" t="s">
        <v>3143</v>
      </c>
      <c r="D4963" s="98" t="s">
        <v>13667</v>
      </c>
      <c r="E4963" s="98" t="s">
        <v>13660</v>
      </c>
      <c r="F4963" s="124">
        <v>12</v>
      </c>
      <c r="G4963" s="112">
        <v>40168</v>
      </c>
      <c r="H4963" s="98"/>
      <c r="I4963" s="123" t="str">
        <f t="shared" si="77"/>
        <v/>
      </c>
      <c r="J4963" s="123"/>
      <c r="K4963" s="123"/>
      <c r="L4963" s="123"/>
      <c r="M4963" s="98" t="s">
        <v>14518</v>
      </c>
      <c r="N4963" s="118"/>
    </row>
    <row r="4964" spans="1:14" x14ac:dyDescent="0.25">
      <c r="A4964" s="130">
        <v>6554174000182</v>
      </c>
      <c r="B4964" s="98" t="s">
        <v>12042</v>
      </c>
      <c r="C4964" s="123" t="s">
        <v>2926</v>
      </c>
      <c r="D4964" s="98" t="s">
        <v>13667</v>
      </c>
      <c r="E4964" s="98" t="s">
        <v>13660</v>
      </c>
      <c r="F4964" s="124">
        <v>12</v>
      </c>
      <c r="G4964" s="112">
        <v>43046</v>
      </c>
      <c r="H4964" s="98"/>
      <c r="I4964" s="123" t="str">
        <f t="shared" si="77"/>
        <v/>
      </c>
      <c r="J4964" s="123"/>
      <c r="K4964" s="123"/>
      <c r="L4964" s="123"/>
      <c r="M4964" s="98" t="s">
        <v>15586</v>
      </c>
      <c r="N4964" s="118"/>
    </row>
    <row r="4965" spans="1:14" x14ac:dyDescent="0.25">
      <c r="A4965" s="130">
        <v>4695284000139</v>
      </c>
      <c r="B4965" s="98" t="s">
        <v>12043</v>
      </c>
      <c r="C4965" s="123" t="s">
        <v>3747</v>
      </c>
      <c r="D4965" s="98" t="s">
        <v>13667</v>
      </c>
      <c r="E4965" s="98" t="s">
        <v>13660</v>
      </c>
      <c r="F4965" s="124">
        <v>14</v>
      </c>
      <c r="G4965" s="112">
        <v>44105</v>
      </c>
      <c r="H4965" s="98"/>
      <c r="I4965" s="123" t="str">
        <f t="shared" si="77"/>
        <v/>
      </c>
      <c r="J4965" s="123"/>
      <c r="K4965" s="123"/>
      <c r="L4965" s="123"/>
      <c r="M4965" s="98"/>
      <c r="N4965" s="118"/>
    </row>
    <row r="4966" spans="1:14" x14ac:dyDescent="0.25">
      <c r="A4966" s="130">
        <v>18650952000116</v>
      </c>
      <c r="B4966" s="98" t="s">
        <v>12044</v>
      </c>
      <c r="C4966" s="123" t="s">
        <v>1356</v>
      </c>
      <c r="D4966" s="98" t="s">
        <v>13667</v>
      </c>
      <c r="E4966" s="98" t="s">
        <v>13660</v>
      </c>
      <c r="F4966" s="124">
        <v>13</v>
      </c>
      <c r="G4966" s="112">
        <v>41778</v>
      </c>
      <c r="H4966" s="98"/>
      <c r="I4966" s="123" t="str">
        <f t="shared" si="77"/>
        <v/>
      </c>
      <c r="J4966" s="123"/>
      <c r="K4966" s="123"/>
      <c r="L4966" s="123"/>
      <c r="M4966" s="98" t="s">
        <v>14596</v>
      </c>
      <c r="N4966" s="118"/>
    </row>
    <row r="4967" spans="1:14" x14ac:dyDescent="0.25">
      <c r="A4967" s="130">
        <v>87612743000109</v>
      </c>
      <c r="B4967" s="98" t="s">
        <v>12045</v>
      </c>
      <c r="C4967" s="123" t="s">
        <v>3812</v>
      </c>
      <c r="D4967" s="98" t="s">
        <v>13667</v>
      </c>
      <c r="E4967" s="98" t="s">
        <v>13660</v>
      </c>
      <c r="F4967" s="124">
        <v>16.79</v>
      </c>
      <c r="G4967" s="112">
        <v>43617</v>
      </c>
      <c r="H4967" s="98"/>
      <c r="I4967" s="123" t="str">
        <f t="shared" si="77"/>
        <v/>
      </c>
      <c r="J4967" s="123"/>
      <c r="K4967" s="123"/>
      <c r="L4967" s="123"/>
      <c r="M4967" s="98"/>
      <c r="N4967" s="118"/>
    </row>
    <row r="4968" spans="1:14" x14ac:dyDescent="0.25">
      <c r="A4968" s="130">
        <v>92406248000175</v>
      </c>
      <c r="B4968" s="98" t="s">
        <v>12046</v>
      </c>
      <c r="C4968" s="123" t="s">
        <v>3812</v>
      </c>
      <c r="D4968" s="98" t="s">
        <v>13667</v>
      </c>
      <c r="E4968" s="98" t="s">
        <v>13660</v>
      </c>
      <c r="F4968" s="124">
        <v>11.5</v>
      </c>
      <c r="G4968" s="112">
        <v>42736</v>
      </c>
      <c r="H4968" s="98"/>
      <c r="I4968" s="123" t="str">
        <f t="shared" si="77"/>
        <v/>
      </c>
      <c r="J4968" s="123"/>
      <c r="K4968" s="123"/>
      <c r="L4968" s="123"/>
      <c r="M4968" s="98" t="s">
        <v>16281</v>
      </c>
      <c r="N4968" s="118"/>
    </row>
    <row r="4969" spans="1:14" x14ac:dyDescent="0.25">
      <c r="A4969" s="130">
        <v>88254883000107</v>
      </c>
      <c r="B4969" s="98" t="s">
        <v>12047</v>
      </c>
      <c r="C4969" s="123" t="s">
        <v>3812</v>
      </c>
      <c r="D4969" s="98" t="s">
        <v>13667</v>
      </c>
      <c r="E4969" s="98" t="s">
        <v>13660</v>
      </c>
      <c r="F4969" s="124">
        <v>11</v>
      </c>
      <c r="G4969" s="112">
        <v>41541</v>
      </c>
      <c r="H4969" s="98"/>
      <c r="I4969" s="123" t="str">
        <f t="shared" si="77"/>
        <v/>
      </c>
      <c r="J4969" s="123"/>
      <c r="K4969" s="123"/>
      <c r="L4969" s="123"/>
      <c r="M4969" s="98" t="s">
        <v>16282</v>
      </c>
      <c r="N4969" s="118"/>
    </row>
    <row r="4970" spans="1:14" x14ac:dyDescent="0.25">
      <c r="A4970" s="130">
        <v>88150495000186</v>
      </c>
      <c r="B4970" s="98" t="s">
        <v>12048</v>
      </c>
      <c r="C4970" s="123" t="s">
        <v>3812</v>
      </c>
      <c r="D4970" s="98" t="s">
        <v>13667</v>
      </c>
      <c r="E4970" s="98" t="s">
        <v>13660</v>
      </c>
      <c r="F4970" s="124">
        <v>14.1</v>
      </c>
      <c r="G4970" s="112">
        <v>42370</v>
      </c>
      <c r="H4970" s="98"/>
      <c r="I4970" s="123" t="str">
        <f t="shared" si="77"/>
        <v/>
      </c>
      <c r="J4970" s="123"/>
      <c r="K4970" s="123"/>
      <c r="L4970" s="123"/>
      <c r="M4970" s="98" t="s">
        <v>16285</v>
      </c>
      <c r="N4970" s="118"/>
    </row>
    <row r="4971" spans="1:14" x14ac:dyDescent="0.25">
      <c r="A4971" s="130">
        <v>87246120000151</v>
      </c>
      <c r="B4971" s="98" t="s">
        <v>12049</v>
      </c>
      <c r="C4971" s="123" t="s">
        <v>3812</v>
      </c>
      <c r="D4971" s="98" t="s">
        <v>13667</v>
      </c>
      <c r="E4971" s="98" t="s">
        <v>13660</v>
      </c>
      <c r="F4971" s="124">
        <v>21.74</v>
      </c>
      <c r="G4971" s="112">
        <v>40052</v>
      </c>
      <c r="H4971" s="98"/>
      <c r="I4971" s="123" t="str">
        <f t="shared" si="77"/>
        <v/>
      </c>
      <c r="J4971" s="123"/>
      <c r="K4971" s="123"/>
      <c r="L4971" s="123"/>
      <c r="M4971" s="98" t="s">
        <v>16286</v>
      </c>
      <c r="N4971" s="118"/>
    </row>
    <row r="4972" spans="1:14" x14ac:dyDescent="0.25">
      <c r="A4972" s="130">
        <v>18301028000124</v>
      </c>
      <c r="B4972" s="98" t="s">
        <v>12050</v>
      </c>
      <c r="C4972" s="123" t="s">
        <v>1356</v>
      </c>
      <c r="D4972" s="98" t="s">
        <v>13667</v>
      </c>
      <c r="E4972" s="98" t="s">
        <v>13660</v>
      </c>
      <c r="F4972" s="124">
        <v>22</v>
      </c>
      <c r="G4972" s="112">
        <v>42986</v>
      </c>
      <c r="H4972" s="98"/>
      <c r="I4972" s="123" t="str">
        <f t="shared" si="77"/>
        <v/>
      </c>
      <c r="J4972" s="123"/>
      <c r="K4972" s="123"/>
      <c r="L4972" s="123"/>
      <c r="M4972" s="98" t="s">
        <v>14598</v>
      </c>
      <c r="N4972" s="118"/>
    </row>
    <row r="4973" spans="1:14" x14ac:dyDescent="0.25">
      <c r="A4973" s="130">
        <v>45112224000123</v>
      </c>
      <c r="B4973" s="98" t="s">
        <v>12051</v>
      </c>
      <c r="C4973" s="123" t="s">
        <v>4626</v>
      </c>
      <c r="D4973" s="98" t="s">
        <v>13667</v>
      </c>
      <c r="E4973" s="98" t="s">
        <v>13660</v>
      </c>
      <c r="F4973" s="124">
        <v>17.71</v>
      </c>
      <c r="G4973" s="112">
        <v>43606</v>
      </c>
      <c r="H4973" s="98"/>
      <c r="I4973" s="123" t="str">
        <f t="shared" si="77"/>
        <v/>
      </c>
      <c r="J4973" s="123"/>
      <c r="K4973" s="123"/>
      <c r="L4973" s="123"/>
      <c r="M4973" s="98"/>
      <c r="N4973" s="118"/>
    </row>
    <row r="4974" spans="1:14" x14ac:dyDescent="0.25">
      <c r="A4974" s="130">
        <v>1601857000120</v>
      </c>
      <c r="B4974" s="98" t="s">
        <v>12052</v>
      </c>
      <c r="C4974" s="123" t="s">
        <v>3812</v>
      </c>
      <c r="D4974" s="98" t="s">
        <v>13667</v>
      </c>
      <c r="E4974" s="98" t="s">
        <v>13660</v>
      </c>
      <c r="F4974" s="124">
        <v>14.91</v>
      </c>
      <c r="G4974" s="112">
        <v>42370</v>
      </c>
      <c r="H4974" s="98"/>
      <c r="I4974" s="123" t="str">
        <f t="shared" si="77"/>
        <v/>
      </c>
      <c r="J4974" s="123"/>
      <c r="K4974" s="123"/>
      <c r="L4974" s="123"/>
      <c r="M4974" s="98" t="s">
        <v>16288</v>
      </c>
      <c r="N4974" s="118"/>
    </row>
    <row r="4975" spans="1:14" x14ac:dyDescent="0.25">
      <c r="A4975" s="130">
        <v>89971766000127</v>
      </c>
      <c r="B4975" s="98" t="s">
        <v>12053</v>
      </c>
      <c r="C4975" s="123" t="s">
        <v>3812</v>
      </c>
      <c r="D4975" s="98" t="s">
        <v>13667</v>
      </c>
      <c r="E4975" s="98" t="s">
        <v>13660</v>
      </c>
      <c r="F4975" s="124">
        <v>16.87</v>
      </c>
      <c r="G4975" s="112">
        <v>42522</v>
      </c>
      <c r="H4975" s="98"/>
      <c r="I4975" s="123" t="str">
        <f t="shared" si="77"/>
        <v/>
      </c>
      <c r="J4975" s="123"/>
      <c r="K4975" s="123"/>
      <c r="L4975" s="123"/>
      <c r="M4975" s="98" t="s">
        <v>16290</v>
      </c>
      <c r="N4975" s="118"/>
    </row>
    <row r="4976" spans="1:14" x14ac:dyDescent="0.25">
      <c r="A4976" s="130">
        <v>23563067000130</v>
      </c>
      <c r="B4976" s="98" t="s">
        <v>12054</v>
      </c>
      <c r="C4976" s="123" t="s">
        <v>634</v>
      </c>
      <c r="D4976" s="98" t="s">
        <v>13667</v>
      </c>
      <c r="E4976" s="98" t="s">
        <v>13660</v>
      </c>
      <c r="F4976" s="124">
        <v>14.91</v>
      </c>
      <c r="G4976" s="112">
        <v>43485</v>
      </c>
      <c r="H4976" s="98"/>
      <c r="I4976" s="123" t="str">
        <f t="shared" si="77"/>
        <v/>
      </c>
      <c r="J4976" s="123"/>
      <c r="K4976" s="123"/>
      <c r="L4976" s="123"/>
      <c r="M4976" s="98"/>
      <c r="N4976" s="118"/>
    </row>
    <row r="4977" spans="1:14" x14ac:dyDescent="0.25">
      <c r="A4977" s="130">
        <v>18677591000100</v>
      </c>
      <c r="B4977" s="98" t="s">
        <v>12055</v>
      </c>
      <c r="C4977" s="123" t="s">
        <v>1356</v>
      </c>
      <c r="D4977" s="98" t="s">
        <v>13667</v>
      </c>
      <c r="E4977" s="98" t="s">
        <v>13660</v>
      </c>
      <c r="F4977" s="124">
        <v>16</v>
      </c>
      <c r="G4977" s="112">
        <v>42299</v>
      </c>
      <c r="H4977" s="98"/>
      <c r="I4977" s="123" t="str">
        <f t="shared" si="77"/>
        <v/>
      </c>
      <c r="J4977" s="123"/>
      <c r="K4977" s="123"/>
      <c r="L4977" s="123"/>
      <c r="M4977" s="98" t="s">
        <v>14600</v>
      </c>
      <c r="N4977" s="118"/>
    </row>
    <row r="4978" spans="1:14" x14ac:dyDescent="0.25">
      <c r="A4978" s="130">
        <v>8204497000171</v>
      </c>
      <c r="B4978" s="98" t="s">
        <v>12056</v>
      </c>
      <c r="C4978" s="123" t="s">
        <v>3601</v>
      </c>
      <c r="D4978" s="98" t="s">
        <v>13667</v>
      </c>
      <c r="E4978" s="98" t="s">
        <v>13660</v>
      </c>
      <c r="F4978" s="124">
        <v>13</v>
      </c>
      <c r="G4978" s="112">
        <v>43282</v>
      </c>
      <c r="H4978" s="98"/>
      <c r="I4978" s="123" t="str">
        <f t="shared" si="77"/>
        <v/>
      </c>
      <c r="J4978" s="123"/>
      <c r="K4978" s="123"/>
      <c r="L4978" s="123"/>
      <c r="M4978" s="98" t="s">
        <v>16068</v>
      </c>
      <c r="N4978" s="118"/>
    </row>
    <row r="4979" spans="1:14" x14ac:dyDescent="0.25">
      <c r="A4979" s="130">
        <v>11040870000100</v>
      </c>
      <c r="B4979" s="98" t="s">
        <v>12057</v>
      </c>
      <c r="C4979" s="123" t="s">
        <v>2758</v>
      </c>
      <c r="D4979" s="98" t="s">
        <v>13667</v>
      </c>
      <c r="E4979" s="98" t="s">
        <v>13660</v>
      </c>
      <c r="F4979" s="124">
        <v>11</v>
      </c>
      <c r="G4979" s="112">
        <v>42709</v>
      </c>
      <c r="H4979" s="98"/>
      <c r="I4979" s="123" t="str">
        <f t="shared" si="77"/>
        <v/>
      </c>
      <c r="J4979" s="123"/>
      <c r="K4979" s="123"/>
      <c r="L4979" s="123"/>
      <c r="M4979" s="98" t="s">
        <v>15346</v>
      </c>
      <c r="N4979" s="118"/>
    </row>
    <row r="4980" spans="1:14" x14ac:dyDescent="0.25">
      <c r="A4980" s="130">
        <v>91566893000192</v>
      </c>
      <c r="B4980" s="98" t="s">
        <v>12058</v>
      </c>
      <c r="C4980" s="123" t="s">
        <v>3812</v>
      </c>
      <c r="D4980" s="98" t="s">
        <v>13667</v>
      </c>
      <c r="E4980" s="98" t="s">
        <v>13660</v>
      </c>
      <c r="F4980" s="124">
        <v>15</v>
      </c>
      <c r="G4980" s="112">
        <v>44013</v>
      </c>
      <c r="H4980" s="98"/>
      <c r="I4980" s="123" t="str">
        <f t="shared" si="77"/>
        <v/>
      </c>
      <c r="J4980" s="123"/>
      <c r="K4980" s="123"/>
      <c r="L4980" s="123"/>
      <c r="M4980" s="98"/>
      <c r="N4980" s="118"/>
    </row>
    <row r="4981" spans="1:14" x14ac:dyDescent="0.25">
      <c r="A4981" s="130">
        <v>25141318000113</v>
      </c>
      <c r="B4981" s="98" t="s">
        <v>12059</v>
      </c>
      <c r="C4981" s="123" t="s">
        <v>901</v>
      </c>
      <c r="D4981" s="98" t="s">
        <v>13667</v>
      </c>
      <c r="E4981" s="98" t="s">
        <v>13660</v>
      </c>
      <c r="F4981" s="124">
        <v>16.510000000000002</v>
      </c>
      <c r="G4981" s="112">
        <v>43802</v>
      </c>
      <c r="H4981" s="98"/>
      <c r="I4981" s="123" t="str">
        <f t="shared" si="77"/>
        <v/>
      </c>
      <c r="J4981" s="123"/>
      <c r="K4981" s="123"/>
      <c r="L4981" s="123"/>
      <c r="M4981" s="98"/>
      <c r="N4981" s="118"/>
    </row>
    <row r="4982" spans="1:14" x14ac:dyDescent="0.25">
      <c r="A4982" s="130">
        <v>89848949000150</v>
      </c>
      <c r="B4982" s="98" t="s">
        <v>12060</v>
      </c>
      <c r="C4982" s="123" t="s">
        <v>3812</v>
      </c>
      <c r="D4982" s="98" t="s">
        <v>13667</v>
      </c>
      <c r="E4982" s="98" t="s">
        <v>13660</v>
      </c>
      <c r="F4982" s="124">
        <v>14.4</v>
      </c>
      <c r="G4982" s="112">
        <v>40544</v>
      </c>
      <c r="H4982" s="98"/>
      <c r="I4982" s="123" t="str">
        <f t="shared" si="77"/>
        <v/>
      </c>
      <c r="J4982" s="123"/>
      <c r="K4982" s="123"/>
      <c r="L4982" s="123"/>
      <c r="M4982" s="98" t="s">
        <v>16293</v>
      </c>
      <c r="N4982" s="118"/>
    </row>
    <row r="4983" spans="1:14" x14ac:dyDescent="0.25">
      <c r="A4983" s="130">
        <v>114801000188</v>
      </c>
      <c r="B4983" s="98" t="s">
        <v>12061</v>
      </c>
      <c r="C4983" s="123" t="s">
        <v>5227</v>
      </c>
      <c r="D4983" s="98" t="s">
        <v>13667</v>
      </c>
      <c r="E4983" s="98" t="s">
        <v>13660</v>
      </c>
      <c r="F4983" s="124">
        <v>14.31</v>
      </c>
      <c r="G4983" s="112">
        <v>43678</v>
      </c>
      <c r="H4983" s="98"/>
      <c r="I4983" s="123" t="str">
        <f t="shared" si="77"/>
        <v/>
      </c>
      <c r="J4983" s="123"/>
      <c r="K4983" s="123"/>
      <c r="L4983" s="123"/>
      <c r="M4983" s="98"/>
      <c r="N4983" s="118"/>
    </row>
    <row r="4984" spans="1:14" x14ac:dyDescent="0.25">
      <c r="A4984" s="130">
        <v>3155751000175</v>
      </c>
      <c r="B4984" s="98" t="s">
        <v>12062</v>
      </c>
      <c r="C4984" s="123" t="s">
        <v>2197</v>
      </c>
      <c r="D4984" s="98" t="s">
        <v>13667</v>
      </c>
      <c r="E4984" s="98" t="s">
        <v>13660</v>
      </c>
      <c r="F4984" s="124">
        <v>13.99</v>
      </c>
      <c r="G4984" s="112">
        <v>41791</v>
      </c>
      <c r="H4984" s="98"/>
      <c r="I4984" s="123" t="str">
        <f t="shared" si="77"/>
        <v/>
      </c>
      <c r="J4984" s="123"/>
      <c r="K4984" s="123"/>
      <c r="L4984" s="123"/>
      <c r="M4984" s="98" t="s">
        <v>14875</v>
      </c>
      <c r="N4984" s="118"/>
    </row>
    <row r="4985" spans="1:14" x14ac:dyDescent="0.25">
      <c r="A4985" s="130">
        <v>88488341000107</v>
      </c>
      <c r="B4985" s="98" t="s">
        <v>12063</v>
      </c>
      <c r="C4985" s="123" t="s">
        <v>3812</v>
      </c>
      <c r="D4985" s="98" t="s">
        <v>13667</v>
      </c>
      <c r="E4985" s="98" t="s">
        <v>13660</v>
      </c>
      <c r="F4985" s="124">
        <v>12.42</v>
      </c>
      <c r="G4985" s="112">
        <v>40544</v>
      </c>
      <c r="H4985" s="98"/>
      <c r="I4985" s="123" t="str">
        <f t="shared" si="77"/>
        <v/>
      </c>
      <c r="J4985" s="123"/>
      <c r="K4985" s="123"/>
      <c r="L4985" s="123"/>
      <c r="M4985" s="98" t="s">
        <v>16296</v>
      </c>
      <c r="N4985" s="118"/>
    </row>
    <row r="4986" spans="1:14" x14ac:dyDescent="0.25">
      <c r="A4986" s="130">
        <v>1915313000132</v>
      </c>
      <c r="B4986" s="98" t="s">
        <v>12064</v>
      </c>
      <c r="C4986" s="123" t="s">
        <v>901</v>
      </c>
      <c r="D4986" s="98" t="s">
        <v>13667</v>
      </c>
      <c r="E4986" s="98" t="s">
        <v>13660</v>
      </c>
      <c r="F4986" s="124">
        <v>20.48</v>
      </c>
      <c r="G4986" s="112">
        <v>43435</v>
      </c>
      <c r="H4986" s="98"/>
      <c r="I4986" s="123" t="str">
        <f t="shared" si="77"/>
        <v/>
      </c>
      <c r="J4986" s="123"/>
      <c r="K4986" s="123"/>
      <c r="L4986" s="123"/>
      <c r="M4986" s="98" t="s">
        <v>14206</v>
      </c>
      <c r="N4986" s="118"/>
    </row>
    <row r="4987" spans="1:14" x14ac:dyDescent="0.25">
      <c r="A4987" s="130">
        <v>95422986000102</v>
      </c>
      <c r="B4987" s="98" t="s">
        <v>12065</v>
      </c>
      <c r="C4987" s="123" t="s">
        <v>3143</v>
      </c>
      <c r="D4987" s="98" t="s">
        <v>13667</v>
      </c>
      <c r="E4987" s="98" t="s">
        <v>13660</v>
      </c>
      <c r="F4987" s="124">
        <v>13.4</v>
      </c>
      <c r="G4987" s="112">
        <v>41819</v>
      </c>
      <c r="H4987" s="98"/>
      <c r="I4987" s="123" t="str">
        <f t="shared" si="77"/>
        <v/>
      </c>
      <c r="J4987" s="123"/>
      <c r="K4987" s="123"/>
      <c r="L4987" s="123"/>
      <c r="M4987" s="98" t="s">
        <v>15729</v>
      </c>
      <c r="N4987" s="118"/>
    </row>
    <row r="4988" spans="1:14" x14ac:dyDescent="0.25">
      <c r="A4988" s="130">
        <v>1607509000160</v>
      </c>
      <c r="B4988" s="98" t="s">
        <v>12066</v>
      </c>
      <c r="C4988" s="123" t="s">
        <v>3812</v>
      </c>
      <c r="D4988" s="98" t="s">
        <v>13667</v>
      </c>
      <c r="E4988" s="98" t="s">
        <v>13660</v>
      </c>
      <c r="F4988" s="124">
        <v>14</v>
      </c>
      <c r="G4988" s="112">
        <v>43922</v>
      </c>
      <c r="H4988" s="98"/>
      <c r="I4988" s="123" t="str">
        <f t="shared" si="77"/>
        <v/>
      </c>
      <c r="J4988" s="123"/>
      <c r="K4988" s="123"/>
      <c r="L4988" s="123"/>
      <c r="M4988" s="98"/>
      <c r="N4988" s="118"/>
    </row>
    <row r="4989" spans="1:14" x14ac:dyDescent="0.25">
      <c r="A4989" s="130">
        <v>14043574000151</v>
      </c>
      <c r="B4989" s="98" t="s">
        <v>12067</v>
      </c>
      <c r="C4989" s="123" t="s">
        <v>215</v>
      </c>
      <c r="D4989" s="98" t="s">
        <v>13667</v>
      </c>
      <c r="E4989" s="98" t="s">
        <v>13660</v>
      </c>
      <c r="F4989" s="124">
        <v>14</v>
      </c>
      <c r="G4989" s="112">
        <v>44075</v>
      </c>
      <c r="H4989" s="98"/>
      <c r="I4989" s="123" t="str">
        <f t="shared" si="77"/>
        <v/>
      </c>
      <c r="J4989" s="123"/>
      <c r="K4989" s="123"/>
      <c r="L4989" s="123"/>
      <c r="M4989" s="98"/>
      <c r="N4989" s="118"/>
    </row>
    <row r="4990" spans="1:14" x14ac:dyDescent="0.25">
      <c r="A4990" s="130">
        <v>14043574000151</v>
      </c>
      <c r="B4990" s="98" t="s">
        <v>12067</v>
      </c>
      <c r="C4990" s="123" t="s">
        <v>215</v>
      </c>
      <c r="D4990" s="98" t="s">
        <v>13667</v>
      </c>
      <c r="E4990" s="98" t="s">
        <v>13660</v>
      </c>
      <c r="F4990" s="124">
        <v>14</v>
      </c>
      <c r="G4990" s="112">
        <v>44075</v>
      </c>
      <c r="H4990" s="98"/>
      <c r="I4990" s="123" t="str">
        <f t="shared" si="77"/>
        <v/>
      </c>
      <c r="J4990" s="123"/>
      <c r="K4990" s="123"/>
      <c r="L4990" s="123"/>
      <c r="M4990" s="98"/>
      <c r="N4990" s="118"/>
    </row>
    <row r="4991" spans="1:14" x14ac:dyDescent="0.25">
      <c r="A4991" s="130">
        <v>11097243000106</v>
      </c>
      <c r="B4991" s="98" t="s">
        <v>12068</v>
      </c>
      <c r="C4991" s="123" t="s">
        <v>2758</v>
      </c>
      <c r="D4991" s="98" t="s">
        <v>13667</v>
      </c>
      <c r="E4991" s="98" t="s">
        <v>13660</v>
      </c>
      <c r="F4991" s="124">
        <v>15.07</v>
      </c>
      <c r="G4991" s="112">
        <v>40891</v>
      </c>
      <c r="H4991" s="98"/>
      <c r="I4991" s="123" t="str">
        <f t="shared" si="77"/>
        <v/>
      </c>
      <c r="J4991" s="123"/>
      <c r="K4991" s="123"/>
      <c r="L4991" s="123"/>
      <c r="M4991" s="98" t="s">
        <v>15347</v>
      </c>
      <c r="N4991" s="118"/>
    </row>
    <row r="4992" spans="1:14" x14ac:dyDescent="0.25">
      <c r="A4992" s="130">
        <v>18083071000160</v>
      </c>
      <c r="B4992" s="98" t="s">
        <v>12069</v>
      </c>
      <c r="C4992" s="123" t="s">
        <v>1356</v>
      </c>
      <c r="D4992" s="98" t="s">
        <v>13667</v>
      </c>
      <c r="E4992" s="98" t="s">
        <v>13660</v>
      </c>
      <c r="F4992" s="124">
        <v>10</v>
      </c>
      <c r="G4992" s="112">
        <v>41275</v>
      </c>
      <c r="H4992" s="98"/>
      <c r="I4992" s="123" t="str">
        <f t="shared" si="77"/>
        <v/>
      </c>
      <c r="J4992" s="123"/>
      <c r="K4992" s="123"/>
      <c r="L4992" s="123"/>
      <c r="M4992" s="98" t="s">
        <v>14601</v>
      </c>
      <c r="N4992" s="118"/>
    </row>
    <row r="4993" spans="1:14" x14ac:dyDescent="0.25">
      <c r="A4993" s="130">
        <v>17695032000151</v>
      </c>
      <c r="B4993" s="98" t="s">
        <v>12070</v>
      </c>
      <c r="C4993" s="123" t="s">
        <v>1356</v>
      </c>
      <c r="D4993" s="98" t="s">
        <v>13667</v>
      </c>
      <c r="E4993" s="98" t="s">
        <v>13660</v>
      </c>
      <c r="F4993" s="124">
        <v>15</v>
      </c>
      <c r="G4993" s="112">
        <v>43803</v>
      </c>
      <c r="H4993" s="98"/>
      <c r="I4993" s="123" t="str">
        <f t="shared" si="77"/>
        <v/>
      </c>
      <c r="J4993" s="123"/>
      <c r="K4993" s="123"/>
      <c r="L4993" s="123"/>
      <c r="M4993" s="98"/>
      <c r="N4993" s="118"/>
    </row>
    <row r="4994" spans="1:14" x14ac:dyDescent="0.25">
      <c r="A4994" s="130">
        <v>87838330000139</v>
      </c>
      <c r="B4994" s="98" t="s">
        <v>12071</v>
      </c>
      <c r="C4994" s="123" t="s">
        <v>3812</v>
      </c>
      <c r="D4994" s="98" t="s">
        <v>13667</v>
      </c>
      <c r="E4994" s="98" t="s">
        <v>13660</v>
      </c>
      <c r="F4994" s="124">
        <v>17.38</v>
      </c>
      <c r="G4994" s="112">
        <v>43891</v>
      </c>
      <c r="H4994" s="98"/>
      <c r="I4994" s="123" t="str">
        <f t="shared" si="77"/>
        <v/>
      </c>
      <c r="J4994" s="123"/>
      <c r="K4994" s="123"/>
      <c r="L4994" s="123"/>
      <c r="M4994" s="98"/>
      <c r="N4994" s="118"/>
    </row>
    <row r="4995" spans="1:14" x14ac:dyDescent="0.25">
      <c r="A4995" s="130">
        <v>1614088000102</v>
      </c>
      <c r="B4995" s="98" t="s">
        <v>12072</v>
      </c>
      <c r="C4995" s="123" t="s">
        <v>2274</v>
      </c>
      <c r="D4995" s="98" t="s">
        <v>13667</v>
      </c>
      <c r="E4995" s="98" t="s">
        <v>13660</v>
      </c>
      <c r="F4995" s="124">
        <v>13.4</v>
      </c>
      <c r="G4995" s="112">
        <v>43221</v>
      </c>
      <c r="H4995" s="98"/>
      <c r="I4995" s="123" t="str">
        <f t="shared" ref="I4995:I5058" si="78">IFERROR(IF(OR(E4995="Ativos", E4995="Aposentados",E4995="Pensionistas"),IF(F4995&gt;=14,"SIM","NÃO"),""),"")</f>
        <v/>
      </c>
      <c r="J4995" s="123"/>
      <c r="K4995" s="123"/>
      <c r="L4995" s="123"/>
      <c r="M4995" s="98" t="s">
        <v>14952</v>
      </c>
      <c r="N4995" s="118"/>
    </row>
    <row r="4996" spans="1:14" x14ac:dyDescent="0.25">
      <c r="A4996" s="130">
        <v>1619323000120</v>
      </c>
      <c r="B4996" s="98" t="s">
        <v>12073</v>
      </c>
      <c r="C4996" s="123" t="s">
        <v>3143</v>
      </c>
      <c r="D4996" s="98" t="s">
        <v>13667</v>
      </c>
      <c r="E4996" s="98" t="s">
        <v>13660</v>
      </c>
      <c r="F4996" s="124">
        <v>14</v>
      </c>
      <c r="G4996" s="112">
        <v>39023</v>
      </c>
      <c r="H4996" s="98"/>
      <c r="I4996" s="123" t="str">
        <f t="shared" si="78"/>
        <v/>
      </c>
      <c r="J4996" s="123"/>
      <c r="K4996" s="123"/>
      <c r="L4996" s="123"/>
      <c r="M4996" s="98" t="s">
        <v>15730</v>
      </c>
      <c r="N4996" s="118"/>
    </row>
    <row r="4997" spans="1:14" x14ac:dyDescent="0.25">
      <c r="A4997" s="130">
        <v>47842836000105</v>
      </c>
      <c r="B4997" s="98" t="s">
        <v>12074</v>
      </c>
      <c r="C4997" s="123" t="s">
        <v>4626</v>
      </c>
      <c r="D4997" s="98" t="s">
        <v>13667</v>
      </c>
      <c r="E4997" s="98" t="s">
        <v>13660</v>
      </c>
      <c r="F4997" s="124">
        <v>17.809999999999999</v>
      </c>
      <c r="G4997" s="112">
        <v>41437</v>
      </c>
      <c r="H4997" s="98"/>
      <c r="I4997" s="123" t="str">
        <f t="shared" si="78"/>
        <v/>
      </c>
      <c r="J4997" s="123"/>
      <c r="K4997" s="123"/>
      <c r="L4997" s="123"/>
      <c r="M4997" s="98" t="s">
        <v>16744</v>
      </c>
      <c r="N4997" s="118"/>
    </row>
    <row r="4998" spans="1:14" x14ac:dyDescent="0.25">
      <c r="A4998" s="130">
        <v>1612848000134</v>
      </c>
      <c r="B4998" s="98" t="s">
        <v>12075</v>
      </c>
      <c r="C4998" s="123" t="s">
        <v>4626</v>
      </c>
      <c r="D4998" s="98" t="s">
        <v>13667</v>
      </c>
      <c r="E4998" s="98" t="s">
        <v>13660</v>
      </c>
      <c r="F4998" s="124">
        <v>16.5</v>
      </c>
      <c r="G4998" s="112">
        <v>44044</v>
      </c>
      <c r="H4998" s="98"/>
      <c r="I4998" s="123" t="str">
        <f t="shared" si="78"/>
        <v/>
      </c>
      <c r="J4998" s="123"/>
      <c r="K4998" s="123"/>
      <c r="L4998" s="123"/>
      <c r="M4998" s="98"/>
      <c r="N4998" s="118"/>
    </row>
    <row r="4999" spans="1:14" x14ac:dyDescent="0.25">
      <c r="A4999" s="130">
        <v>11361870000102</v>
      </c>
      <c r="B4999" s="98" t="s">
        <v>12076</v>
      </c>
      <c r="C4999" s="123" t="s">
        <v>2758</v>
      </c>
      <c r="D4999" s="98" t="s">
        <v>13667</v>
      </c>
      <c r="E4999" s="98" t="s">
        <v>13660</v>
      </c>
      <c r="F4999" s="124">
        <v>21.82</v>
      </c>
      <c r="G4999" s="112">
        <v>39814</v>
      </c>
      <c r="H4999" s="98"/>
      <c r="I4999" s="123" t="str">
        <f t="shared" si="78"/>
        <v/>
      </c>
      <c r="J4999" s="123"/>
      <c r="K4999" s="123"/>
      <c r="L4999" s="123"/>
      <c r="M4999" s="98" t="s">
        <v>15352</v>
      </c>
      <c r="N4999" s="118"/>
    </row>
    <row r="5000" spans="1:14" x14ac:dyDescent="0.25">
      <c r="A5000" s="130">
        <v>3848000174</v>
      </c>
      <c r="B5000" s="98" t="s">
        <v>12077</v>
      </c>
      <c r="C5000" s="123" t="s">
        <v>5227</v>
      </c>
      <c r="D5000" s="98" t="s">
        <v>13667</v>
      </c>
      <c r="E5000" s="98" t="s">
        <v>13660</v>
      </c>
      <c r="F5000" s="124">
        <v>14.37</v>
      </c>
      <c r="G5000" s="112">
        <v>43712</v>
      </c>
      <c r="H5000" s="98"/>
      <c r="I5000" s="123" t="str">
        <f t="shared" si="78"/>
        <v/>
      </c>
      <c r="J5000" s="123"/>
      <c r="K5000" s="123"/>
      <c r="L5000" s="123"/>
      <c r="M5000" s="98"/>
      <c r="N5000" s="118"/>
    </row>
    <row r="5001" spans="1:14" x14ac:dyDescent="0.25">
      <c r="A5001" s="130">
        <v>1367762000193</v>
      </c>
      <c r="B5001" s="98" t="s">
        <v>12078</v>
      </c>
      <c r="C5001" s="123" t="s">
        <v>2274</v>
      </c>
      <c r="D5001" s="98" t="s">
        <v>13667</v>
      </c>
      <c r="E5001" s="98" t="s">
        <v>13660</v>
      </c>
      <c r="F5001" s="124">
        <v>11.19</v>
      </c>
      <c r="G5001" s="112">
        <v>43891</v>
      </c>
      <c r="H5001" s="98"/>
      <c r="I5001" s="123" t="str">
        <f t="shared" si="78"/>
        <v/>
      </c>
      <c r="J5001" s="123"/>
      <c r="K5001" s="123"/>
      <c r="L5001" s="123"/>
      <c r="M5001" s="98"/>
      <c r="N5001" s="118"/>
    </row>
    <row r="5002" spans="1:14" x14ac:dyDescent="0.25">
      <c r="A5002" s="130">
        <v>13232996000102</v>
      </c>
      <c r="B5002" s="98" t="s">
        <v>12079</v>
      </c>
      <c r="C5002" s="123" t="s">
        <v>215</v>
      </c>
      <c r="D5002" s="98" t="s">
        <v>13667</v>
      </c>
      <c r="E5002" s="98" t="s">
        <v>13660</v>
      </c>
      <c r="F5002" s="124">
        <v>13.49</v>
      </c>
      <c r="G5002" s="112">
        <v>41845</v>
      </c>
      <c r="H5002" s="98"/>
      <c r="I5002" s="123" t="str">
        <f t="shared" si="78"/>
        <v/>
      </c>
      <c r="J5002" s="123"/>
      <c r="K5002" s="123"/>
      <c r="L5002" s="123"/>
      <c r="M5002" s="98" t="s">
        <v>13884</v>
      </c>
      <c r="N5002" s="118"/>
    </row>
    <row r="5003" spans="1:14" x14ac:dyDescent="0.25">
      <c r="A5003" s="130">
        <v>2321917000113</v>
      </c>
      <c r="B5003" s="98" t="s">
        <v>12080</v>
      </c>
      <c r="C5003" s="123" t="s">
        <v>901</v>
      </c>
      <c r="D5003" s="98" t="s">
        <v>13667</v>
      </c>
      <c r="E5003" s="98" t="s">
        <v>13660</v>
      </c>
      <c r="F5003" s="124">
        <v>16.96</v>
      </c>
      <c r="G5003" s="112">
        <v>43525</v>
      </c>
      <c r="H5003" s="98"/>
      <c r="I5003" s="123" t="str">
        <f t="shared" si="78"/>
        <v/>
      </c>
      <c r="J5003" s="123"/>
      <c r="K5003" s="123"/>
      <c r="L5003" s="123"/>
      <c r="M5003" s="98"/>
      <c r="N5003" s="118"/>
    </row>
    <row r="5004" spans="1:14" x14ac:dyDescent="0.25">
      <c r="A5004" s="130">
        <v>12262721000159</v>
      </c>
      <c r="B5004" s="98" t="s">
        <v>12081</v>
      </c>
      <c r="C5004" s="123" t="s">
        <v>29</v>
      </c>
      <c r="D5004" s="98" t="s">
        <v>13667</v>
      </c>
      <c r="E5004" s="98" t="s">
        <v>13660</v>
      </c>
      <c r="F5004" s="124">
        <v>11</v>
      </c>
      <c r="G5004" s="112">
        <v>42332</v>
      </c>
      <c r="H5004" s="98"/>
      <c r="I5004" s="123" t="str">
        <f t="shared" si="78"/>
        <v/>
      </c>
      <c r="J5004" s="123"/>
      <c r="K5004" s="123"/>
      <c r="L5004" s="123"/>
      <c r="M5004" s="98" t="s">
        <v>13712</v>
      </c>
      <c r="N5004" s="118"/>
    </row>
    <row r="5005" spans="1:14" x14ac:dyDescent="0.25">
      <c r="A5005" s="130">
        <v>95589271000130</v>
      </c>
      <c r="B5005" s="98" t="s">
        <v>12082</v>
      </c>
      <c r="C5005" s="123" t="s">
        <v>3143</v>
      </c>
      <c r="D5005" s="98" t="s">
        <v>13667</v>
      </c>
      <c r="E5005" s="98" t="s">
        <v>13660</v>
      </c>
      <c r="F5005" s="124">
        <v>13</v>
      </c>
      <c r="G5005" s="112">
        <v>40304</v>
      </c>
      <c r="H5005" s="98"/>
      <c r="I5005" s="123" t="str">
        <f t="shared" si="78"/>
        <v/>
      </c>
      <c r="J5005" s="123"/>
      <c r="K5005" s="123"/>
      <c r="L5005" s="123"/>
      <c r="M5005" s="98" t="s">
        <v>15732</v>
      </c>
      <c r="N5005" s="118"/>
    </row>
    <row r="5006" spans="1:14" x14ac:dyDescent="0.25">
      <c r="A5006" s="130">
        <v>53221941000111</v>
      </c>
      <c r="B5006" s="98" t="s">
        <v>12083</v>
      </c>
      <c r="C5006" s="123" t="s">
        <v>4626</v>
      </c>
      <c r="D5006" s="98" t="s">
        <v>13667</v>
      </c>
      <c r="E5006" s="98" t="s">
        <v>13660</v>
      </c>
      <c r="F5006" s="124">
        <v>17.5</v>
      </c>
      <c r="G5006" s="112">
        <v>39540</v>
      </c>
      <c r="H5006" s="98"/>
      <c r="I5006" s="123" t="str">
        <f t="shared" si="78"/>
        <v/>
      </c>
      <c r="J5006" s="123"/>
      <c r="K5006" s="123"/>
      <c r="L5006" s="123"/>
      <c r="M5006" s="98" t="s">
        <v>16746</v>
      </c>
      <c r="N5006" s="118"/>
    </row>
    <row r="5007" spans="1:14" x14ac:dyDescent="0.25">
      <c r="A5007" s="130">
        <v>10347466000111</v>
      </c>
      <c r="B5007" s="98" t="s">
        <v>12084</v>
      </c>
      <c r="C5007" s="123" t="s">
        <v>2758</v>
      </c>
      <c r="D5007" s="98" t="s">
        <v>13667</v>
      </c>
      <c r="E5007" s="98" t="s">
        <v>13660</v>
      </c>
      <c r="F5007" s="124">
        <v>11.6</v>
      </c>
      <c r="G5007" s="112">
        <v>40504</v>
      </c>
      <c r="H5007" s="98"/>
      <c r="I5007" s="123" t="str">
        <f t="shared" si="78"/>
        <v/>
      </c>
      <c r="J5007" s="123"/>
      <c r="K5007" s="123"/>
      <c r="L5007" s="123"/>
      <c r="M5007" s="98" t="s">
        <v>15353</v>
      </c>
      <c r="N5007" s="118"/>
    </row>
    <row r="5008" spans="1:14" x14ac:dyDescent="0.25">
      <c r="A5008" s="130">
        <v>87843819000107</v>
      </c>
      <c r="B5008" s="98" t="s">
        <v>12085</v>
      </c>
      <c r="C5008" s="123" t="s">
        <v>3812</v>
      </c>
      <c r="D5008" s="98" t="s">
        <v>13667</v>
      </c>
      <c r="E5008" s="98" t="s">
        <v>13660</v>
      </c>
      <c r="F5008" s="124">
        <v>14</v>
      </c>
      <c r="G5008" s="112">
        <v>43922</v>
      </c>
      <c r="H5008" s="98"/>
      <c r="I5008" s="123" t="str">
        <f t="shared" si="78"/>
        <v/>
      </c>
      <c r="J5008" s="123"/>
      <c r="K5008" s="123"/>
      <c r="L5008" s="123"/>
      <c r="M5008" s="98"/>
      <c r="N5008" s="118"/>
    </row>
    <row r="5009" spans="1:14" x14ac:dyDescent="0.25">
      <c r="A5009" s="130">
        <v>10113736000120</v>
      </c>
      <c r="B5009" s="98" t="s">
        <v>12086</v>
      </c>
      <c r="C5009" s="123" t="s">
        <v>2758</v>
      </c>
      <c r="D5009" s="98" t="s">
        <v>13667</v>
      </c>
      <c r="E5009" s="98" t="s">
        <v>13660</v>
      </c>
      <c r="F5009" s="124">
        <v>11</v>
      </c>
      <c r="G5009" s="112">
        <v>40332</v>
      </c>
      <c r="H5009" s="98"/>
      <c r="I5009" s="123" t="str">
        <f t="shared" si="78"/>
        <v/>
      </c>
      <c r="J5009" s="123"/>
      <c r="K5009" s="123"/>
      <c r="L5009" s="123"/>
      <c r="M5009" s="98" t="s">
        <v>15354</v>
      </c>
      <c r="N5009" s="118"/>
    </row>
    <row r="5010" spans="1:14" x14ac:dyDescent="0.25">
      <c r="A5010" s="130">
        <v>76282706000155</v>
      </c>
      <c r="B5010" s="98" t="s">
        <v>12087</v>
      </c>
      <c r="C5010" s="123" t="s">
        <v>3143</v>
      </c>
      <c r="D5010" s="98" t="s">
        <v>13667</v>
      </c>
      <c r="E5010" s="98" t="s">
        <v>13660</v>
      </c>
      <c r="F5010" s="124">
        <v>11</v>
      </c>
      <c r="G5010" s="112">
        <v>40906</v>
      </c>
      <c r="H5010" s="98"/>
      <c r="I5010" s="123" t="str">
        <f t="shared" si="78"/>
        <v/>
      </c>
      <c r="J5010" s="123"/>
      <c r="K5010" s="123"/>
      <c r="L5010" s="123"/>
      <c r="M5010" s="98" t="s">
        <v>15734</v>
      </c>
      <c r="N5010" s="118"/>
    </row>
    <row r="5011" spans="1:14" x14ac:dyDescent="0.25">
      <c r="A5011" s="130">
        <v>18313833000178</v>
      </c>
      <c r="B5011" s="98" t="s">
        <v>12088</v>
      </c>
      <c r="C5011" s="123" t="s">
        <v>1356</v>
      </c>
      <c r="D5011" s="98" t="s">
        <v>13667</v>
      </c>
      <c r="E5011" s="98" t="s">
        <v>13660</v>
      </c>
      <c r="F5011" s="124">
        <v>11</v>
      </c>
      <c r="G5011" s="112">
        <v>39473</v>
      </c>
      <c r="H5011" s="98"/>
      <c r="I5011" s="123" t="str">
        <f t="shared" si="78"/>
        <v/>
      </c>
      <c r="J5011" s="123"/>
      <c r="K5011" s="123"/>
      <c r="L5011" s="123"/>
      <c r="M5011" s="98" t="s">
        <v>14602</v>
      </c>
      <c r="N5011" s="118"/>
    </row>
    <row r="5012" spans="1:14" x14ac:dyDescent="0.25">
      <c r="A5012" s="130">
        <v>6554067000154</v>
      </c>
      <c r="B5012" s="98" t="s">
        <v>12089</v>
      </c>
      <c r="C5012" s="123" t="s">
        <v>2926</v>
      </c>
      <c r="D5012" s="98" t="s">
        <v>13667</v>
      </c>
      <c r="E5012" s="98" t="s">
        <v>13660</v>
      </c>
      <c r="F5012" s="124">
        <v>11</v>
      </c>
      <c r="G5012" s="112">
        <v>43831</v>
      </c>
      <c r="H5012" s="98"/>
      <c r="I5012" s="123" t="str">
        <f t="shared" si="78"/>
        <v/>
      </c>
      <c r="J5012" s="123"/>
      <c r="K5012" s="123"/>
      <c r="L5012" s="123"/>
      <c r="M5012" s="98"/>
      <c r="N5012" s="118"/>
    </row>
    <row r="5013" spans="1:14" x14ac:dyDescent="0.25">
      <c r="A5013" s="130">
        <v>1612289000162</v>
      </c>
      <c r="B5013" s="98" t="s">
        <v>12090</v>
      </c>
      <c r="C5013" s="123" t="s">
        <v>3812</v>
      </c>
      <c r="D5013" s="98" t="s">
        <v>13667</v>
      </c>
      <c r="E5013" s="98" t="s">
        <v>13660</v>
      </c>
      <c r="F5013" s="124">
        <v>12.39</v>
      </c>
      <c r="G5013" s="112">
        <v>43831</v>
      </c>
      <c r="H5013" s="98"/>
      <c r="I5013" s="123" t="str">
        <f t="shared" si="78"/>
        <v/>
      </c>
      <c r="J5013" s="123"/>
      <c r="K5013" s="123"/>
      <c r="L5013" s="123"/>
      <c r="M5013" s="98"/>
      <c r="N5013" s="118"/>
    </row>
    <row r="5014" spans="1:14" x14ac:dyDescent="0.25">
      <c r="A5014" s="130">
        <v>82892282000143</v>
      </c>
      <c r="B5014" s="98" t="s">
        <v>12091</v>
      </c>
      <c r="C5014" s="123" t="s">
        <v>4289</v>
      </c>
      <c r="D5014" s="98" t="s">
        <v>13667</v>
      </c>
      <c r="E5014" s="98" t="s">
        <v>13660</v>
      </c>
      <c r="F5014" s="124">
        <v>14</v>
      </c>
      <c r="G5014" s="112">
        <v>42762</v>
      </c>
      <c r="H5014" s="98"/>
      <c r="I5014" s="123" t="str">
        <f t="shared" si="78"/>
        <v/>
      </c>
      <c r="J5014" s="123"/>
      <c r="K5014" s="123"/>
      <c r="L5014" s="123"/>
      <c r="M5014" s="98"/>
      <c r="N5014" s="118"/>
    </row>
    <row r="5015" spans="1:14" x14ac:dyDescent="0.25">
      <c r="A5015" s="130">
        <v>75772400000114</v>
      </c>
      <c r="B5015" s="98" t="s">
        <v>12092</v>
      </c>
      <c r="C5015" s="123" t="s">
        <v>3143</v>
      </c>
      <c r="D5015" s="98" t="s">
        <v>13667</v>
      </c>
      <c r="E5015" s="98" t="s">
        <v>13660</v>
      </c>
      <c r="F5015" s="124">
        <v>11.71</v>
      </c>
      <c r="G5015" s="112">
        <v>38715</v>
      </c>
      <c r="H5015" s="98"/>
      <c r="I5015" s="123" t="str">
        <f t="shared" si="78"/>
        <v/>
      </c>
      <c r="J5015" s="123"/>
      <c r="K5015" s="123"/>
      <c r="L5015" s="123"/>
      <c r="M5015" s="98" t="s">
        <v>15735</v>
      </c>
      <c r="N5015" s="118"/>
    </row>
    <row r="5016" spans="1:14" x14ac:dyDescent="0.25">
      <c r="A5016" s="130">
        <v>4530101000125</v>
      </c>
      <c r="B5016" s="98" t="s">
        <v>12093</v>
      </c>
      <c r="C5016" s="123" t="s">
        <v>133</v>
      </c>
      <c r="D5016" s="98" t="s">
        <v>13667</v>
      </c>
      <c r="E5016" s="98" t="s">
        <v>13660</v>
      </c>
      <c r="F5016" s="124">
        <v>11</v>
      </c>
      <c r="G5016" s="112">
        <v>38723</v>
      </c>
      <c r="H5016" s="98"/>
      <c r="I5016" s="123" t="str">
        <f t="shared" si="78"/>
        <v/>
      </c>
      <c r="J5016" s="123"/>
      <c r="K5016" s="123"/>
      <c r="L5016" s="123"/>
      <c r="M5016" s="98"/>
      <c r="N5016" s="118"/>
    </row>
    <row r="5017" spans="1:14" x14ac:dyDescent="0.25">
      <c r="A5017" s="130">
        <v>87612768000102</v>
      </c>
      <c r="B5017" s="98" t="s">
        <v>12094</v>
      </c>
      <c r="C5017" s="123" t="s">
        <v>3812</v>
      </c>
      <c r="D5017" s="98" t="s">
        <v>13667</v>
      </c>
      <c r="E5017" s="98" t="s">
        <v>13660</v>
      </c>
      <c r="F5017" s="124">
        <v>14</v>
      </c>
      <c r="G5017" s="112">
        <v>44075</v>
      </c>
      <c r="H5017" s="98"/>
      <c r="I5017" s="123" t="str">
        <f t="shared" si="78"/>
        <v/>
      </c>
      <c r="J5017" s="123"/>
      <c r="K5017" s="123"/>
      <c r="L5017" s="123"/>
      <c r="M5017" s="98"/>
      <c r="N5017" s="118"/>
    </row>
    <row r="5018" spans="1:14" x14ac:dyDescent="0.25">
      <c r="A5018" s="130">
        <v>16784720000125</v>
      </c>
      <c r="B5018" s="98" t="s">
        <v>12095</v>
      </c>
      <c r="C5018" s="123" t="s">
        <v>1356</v>
      </c>
      <c r="D5018" s="98" t="s">
        <v>13667</v>
      </c>
      <c r="E5018" s="98" t="s">
        <v>13660</v>
      </c>
      <c r="F5018" s="124">
        <v>18</v>
      </c>
      <c r="G5018" s="112">
        <v>40996</v>
      </c>
      <c r="H5018" s="98"/>
      <c r="I5018" s="123" t="str">
        <f t="shared" si="78"/>
        <v/>
      </c>
      <c r="J5018" s="123"/>
      <c r="K5018" s="123"/>
      <c r="L5018" s="123"/>
      <c r="M5018" s="98" t="s">
        <v>14604</v>
      </c>
      <c r="N5018" s="118"/>
    </row>
    <row r="5019" spans="1:14" x14ac:dyDescent="0.25">
      <c r="A5019" s="130">
        <v>97228126000150</v>
      </c>
      <c r="B5019" s="98" t="s">
        <v>12096</v>
      </c>
      <c r="C5019" s="123" t="s">
        <v>3812</v>
      </c>
      <c r="D5019" s="98" t="s">
        <v>13667</v>
      </c>
      <c r="E5019" s="98" t="s">
        <v>13660</v>
      </c>
      <c r="F5019" s="124">
        <v>14</v>
      </c>
      <c r="G5019" s="112">
        <v>44013</v>
      </c>
      <c r="H5019" s="98"/>
      <c r="I5019" s="123" t="str">
        <f t="shared" si="78"/>
        <v/>
      </c>
      <c r="J5019" s="123"/>
      <c r="K5019" s="123"/>
      <c r="L5019" s="123"/>
      <c r="M5019" s="98"/>
      <c r="N5019" s="118"/>
    </row>
    <row r="5020" spans="1:14" x14ac:dyDescent="0.25">
      <c r="A5020" s="130">
        <v>1738780000134</v>
      </c>
      <c r="B5020" s="98" t="s">
        <v>12097</v>
      </c>
      <c r="C5020" s="123" t="s">
        <v>901</v>
      </c>
      <c r="D5020" s="98" t="s">
        <v>13667</v>
      </c>
      <c r="E5020" s="98" t="s">
        <v>13660</v>
      </c>
      <c r="F5020" s="124">
        <v>11</v>
      </c>
      <c r="G5020" s="112">
        <v>38626</v>
      </c>
      <c r="H5020" s="98"/>
      <c r="I5020" s="123" t="str">
        <f t="shared" si="78"/>
        <v/>
      </c>
      <c r="J5020" s="123"/>
      <c r="K5020" s="123"/>
      <c r="L5020" s="123"/>
      <c r="M5020" s="98" t="s">
        <v>14208</v>
      </c>
      <c r="N5020" s="118"/>
    </row>
    <row r="5021" spans="1:14" x14ac:dyDescent="0.25">
      <c r="A5021" s="130">
        <v>1616684000113</v>
      </c>
      <c r="B5021" s="98" t="s">
        <v>12098</v>
      </c>
      <c r="C5021" s="123" t="s">
        <v>1142</v>
      </c>
      <c r="D5021" s="98" t="s">
        <v>13667</v>
      </c>
      <c r="E5021" s="98" t="s">
        <v>13660</v>
      </c>
      <c r="F5021" s="124">
        <v>11</v>
      </c>
      <c r="G5021" s="112">
        <v>38808</v>
      </c>
      <c r="H5021" s="98"/>
      <c r="I5021" s="123" t="str">
        <f t="shared" si="78"/>
        <v/>
      </c>
      <c r="J5021" s="123"/>
      <c r="K5021" s="123"/>
      <c r="L5021" s="123"/>
      <c r="M5021" s="98" t="s">
        <v>14410</v>
      </c>
      <c r="N5021" s="118"/>
    </row>
    <row r="5022" spans="1:14" x14ac:dyDescent="0.25">
      <c r="A5022" s="130">
        <v>2075216000141</v>
      </c>
      <c r="B5022" s="98" t="s">
        <v>12100</v>
      </c>
      <c r="C5022" s="123" t="s">
        <v>5227</v>
      </c>
      <c r="D5022" s="98" t="s">
        <v>13667</v>
      </c>
      <c r="E5022" s="98" t="s">
        <v>13660</v>
      </c>
      <c r="F5022" s="124">
        <v>14.18</v>
      </c>
      <c r="G5022" s="112">
        <v>41616</v>
      </c>
      <c r="H5022" s="98"/>
      <c r="I5022" s="123" t="str">
        <f t="shared" si="78"/>
        <v/>
      </c>
      <c r="J5022" s="123"/>
      <c r="K5022" s="123"/>
      <c r="L5022" s="123"/>
      <c r="M5022" s="98" t="s">
        <v>17018</v>
      </c>
      <c r="N5022" s="118"/>
    </row>
    <row r="5023" spans="1:14" x14ac:dyDescent="0.25">
      <c r="A5023" s="130">
        <v>81531162000158</v>
      </c>
      <c r="B5023" s="98" t="s">
        <v>12101</v>
      </c>
      <c r="C5023" s="123" t="s">
        <v>4289</v>
      </c>
      <c r="D5023" s="98" t="s">
        <v>13667</v>
      </c>
      <c r="E5023" s="98" t="s">
        <v>13660</v>
      </c>
      <c r="F5023" s="124">
        <v>19.39</v>
      </c>
      <c r="G5023" s="112">
        <v>39499</v>
      </c>
      <c r="H5023" s="98"/>
      <c r="I5023" s="123" t="str">
        <f t="shared" si="78"/>
        <v/>
      </c>
      <c r="J5023" s="123"/>
      <c r="K5023" s="123"/>
      <c r="L5023" s="123"/>
      <c r="M5023" s="98" t="s">
        <v>16605</v>
      </c>
      <c r="N5023" s="118"/>
    </row>
    <row r="5024" spans="1:14" x14ac:dyDescent="0.25">
      <c r="A5024" s="130">
        <v>7954605000160</v>
      </c>
      <c r="B5024" s="98" t="s">
        <v>12102</v>
      </c>
      <c r="C5024" s="123" t="s">
        <v>634</v>
      </c>
      <c r="D5024" s="98" t="s">
        <v>13667</v>
      </c>
      <c r="E5024" s="98" t="s">
        <v>13660</v>
      </c>
      <c r="F5024" s="124">
        <v>22</v>
      </c>
      <c r="G5024" s="112">
        <v>39080</v>
      </c>
      <c r="H5024" s="98"/>
      <c r="I5024" s="123" t="str">
        <f t="shared" si="78"/>
        <v/>
      </c>
      <c r="J5024" s="123"/>
      <c r="K5024" s="123"/>
      <c r="L5024" s="123"/>
      <c r="M5024" s="98"/>
      <c r="N5024" s="118"/>
    </row>
    <row r="5025" spans="1:14" x14ac:dyDescent="0.25">
      <c r="A5025" s="130">
        <v>18241760000156</v>
      </c>
      <c r="B5025" s="98" t="s">
        <v>12103</v>
      </c>
      <c r="C5025" s="123" t="s">
        <v>1356</v>
      </c>
      <c r="D5025" s="98" t="s">
        <v>13667</v>
      </c>
      <c r="E5025" s="98" t="s">
        <v>13660</v>
      </c>
      <c r="F5025" s="124">
        <v>12.22</v>
      </c>
      <c r="G5025" s="112">
        <v>41913</v>
      </c>
      <c r="H5025" s="98"/>
      <c r="I5025" s="123" t="str">
        <f t="shared" si="78"/>
        <v/>
      </c>
      <c r="J5025" s="123"/>
      <c r="K5025" s="123"/>
      <c r="L5025" s="123"/>
      <c r="M5025" s="98" t="s">
        <v>14607</v>
      </c>
      <c r="N5025" s="118"/>
    </row>
    <row r="5026" spans="1:14" x14ac:dyDescent="0.25">
      <c r="A5026" s="130">
        <v>89708051000186</v>
      </c>
      <c r="B5026" s="98" t="s">
        <v>12104</v>
      </c>
      <c r="C5026" s="123" t="s">
        <v>3812</v>
      </c>
      <c r="D5026" s="98" t="s">
        <v>13667</v>
      </c>
      <c r="E5026" s="98" t="s">
        <v>13660</v>
      </c>
      <c r="F5026" s="124">
        <v>16.239999999999998</v>
      </c>
      <c r="G5026" s="112">
        <v>42370</v>
      </c>
      <c r="H5026" s="98"/>
      <c r="I5026" s="123" t="str">
        <f t="shared" si="78"/>
        <v/>
      </c>
      <c r="J5026" s="123"/>
      <c r="K5026" s="123"/>
      <c r="L5026" s="123"/>
      <c r="M5026" s="98" t="s">
        <v>16300</v>
      </c>
      <c r="N5026" s="118"/>
    </row>
    <row r="5027" spans="1:14" x14ac:dyDescent="0.25">
      <c r="A5027" s="130">
        <v>35050756000120</v>
      </c>
      <c r="B5027" s="98" t="s">
        <v>12105</v>
      </c>
      <c r="C5027" s="123" t="s">
        <v>634</v>
      </c>
      <c r="D5027" s="98" t="s">
        <v>13667</v>
      </c>
      <c r="E5027" s="98" t="s">
        <v>13660</v>
      </c>
      <c r="F5027" s="124">
        <v>17.62</v>
      </c>
      <c r="G5027" s="112">
        <v>43811</v>
      </c>
      <c r="H5027" s="98"/>
      <c r="I5027" s="123" t="str">
        <f t="shared" si="78"/>
        <v/>
      </c>
      <c r="J5027" s="123"/>
      <c r="K5027" s="123"/>
      <c r="L5027" s="123"/>
      <c r="M5027" s="98"/>
      <c r="N5027" s="118"/>
    </row>
    <row r="5028" spans="1:14" x14ac:dyDescent="0.25">
      <c r="A5028" s="130">
        <v>76206606000140</v>
      </c>
      <c r="B5028" s="98" t="s">
        <v>12106</v>
      </c>
      <c r="C5028" s="123" t="s">
        <v>3143</v>
      </c>
      <c r="D5028" s="98" t="s">
        <v>13667</v>
      </c>
      <c r="E5028" s="98" t="s">
        <v>13660</v>
      </c>
      <c r="F5028" s="124">
        <v>15</v>
      </c>
      <c r="G5028" s="112">
        <v>43922</v>
      </c>
      <c r="H5028" s="98"/>
      <c r="I5028" s="123" t="str">
        <f t="shared" si="78"/>
        <v/>
      </c>
      <c r="J5028" s="123"/>
      <c r="K5028" s="123"/>
      <c r="L5028" s="123"/>
      <c r="M5028" s="98"/>
      <c r="N5028" s="118"/>
    </row>
    <row r="5029" spans="1:14" x14ac:dyDescent="0.25">
      <c r="A5029" s="130">
        <v>1603719000180</v>
      </c>
      <c r="B5029" s="98" t="s">
        <v>12107</v>
      </c>
      <c r="C5029" s="123" t="s">
        <v>3143</v>
      </c>
      <c r="D5029" s="98" t="s">
        <v>13667</v>
      </c>
      <c r="E5029" s="98" t="s">
        <v>13660</v>
      </c>
      <c r="F5029" s="124">
        <v>12</v>
      </c>
      <c r="G5029" s="112">
        <v>42887</v>
      </c>
      <c r="H5029" s="98"/>
      <c r="I5029" s="123" t="str">
        <f t="shared" si="78"/>
        <v/>
      </c>
      <c r="J5029" s="123"/>
      <c r="K5029" s="123"/>
      <c r="L5029" s="123"/>
      <c r="M5029" s="98" t="s">
        <v>15737</v>
      </c>
      <c r="N5029" s="118"/>
    </row>
    <row r="5030" spans="1:14" x14ac:dyDescent="0.25">
      <c r="A5030" s="130">
        <v>77816510000166</v>
      </c>
      <c r="B5030" s="98" t="s">
        <v>12108</v>
      </c>
      <c r="C5030" s="123" t="s">
        <v>3143</v>
      </c>
      <c r="D5030" s="98" t="s">
        <v>13667</v>
      </c>
      <c r="E5030" s="98" t="s">
        <v>13660</v>
      </c>
      <c r="F5030" s="124">
        <v>17.61</v>
      </c>
      <c r="G5030" s="112">
        <v>39083</v>
      </c>
      <c r="H5030" s="98"/>
      <c r="I5030" s="123" t="str">
        <f t="shared" si="78"/>
        <v/>
      </c>
      <c r="J5030" s="123"/>
      <c r="K5030" s="123"/>
      <c r="L5030" s="123"/>
      <c r="M5030" s="98" t="s">
        <v>15740</v>
      </c>
      <c r="N5030" s="118"/>
    </row>
    <row r="5031" spans="1:14" x14ac:dyDescent="0.25">
      <c r="A5031" s="130">
        <v>46523072000114</v>
      </c>
      <c r="B5031" s="98" t="s">
        <v>12109</v>
      </c>
      <c r="C5031" s="123" t="s">
        <v>4626</v>
      </c>
      <c r="D5031" s="98" t="s">
        <v>13667</v>
      </c>
      <c r="E5031" s="98" t="s">
        <v>13660</v>
      </c>
      <c r="F5031" s="124">
        <v>19.22</v>
      </c>
      <c r="G5031" s="112">
        <v>40441</v>
      </c>
      <c r="H5031" s="98"/>
      <c r="I5031" s="123" t="str">
        <f t="shared" si="78"/>
        <v/>
      </c>
      <c r="J5031" s="123"/>
      <c r="K5031" s="123"/>
      <c r="L5031" s="123"/>
      <c r="M5031" s="98" t="s">
        <v>16751</v>
      </c>
      <c r="N5031" s="118"/>
    </row>
    <row r="5032" spans="1:14" x14ac:dyDescent="0.25">
      <c r="A5032" s="130">
        <v>22681423000157</v>
      </c>
      <c r="B5032" s="98" t="s">
        <v>12110</v>
      </c>
      <c r="C5032" s="123" t="s">
        <v>1356</v>
      </c>
      <c r="D5032" s="98" t="s">
        <v>13667</v>
      </c>
      <c r="E5032" s="98" t="s">
        <v>13660</v>
      </c>
      <c r="F5032" s="124">
        <v>14</v>
      </c>
      <c r="G5032" s="112">
        <v>42370</v>
      </c>
      <c r="H5032" s="98"/>
      <c r="I5032" s="123" t="str">
        <f t="shared" si="78"/>
        <v/>
      </c>
      <c r="J5032" s="123"/>
      <c r="K5032" s="123"/>
      <c r="L5032" s="123"/>
      <c r="M5032" s="98" t="s">
        <v>14608</v>
      </c>
      <c r="N5032" s="118"/>
    </row>
    <row r="5033" spans="1:14" x14ac:dyDescent="0.25">
      <c r="A5033" s="130">
        <v>6553713000169</v>
      </c>
      <c r="B5033" s="98" t="s">
        <v>12111</v>
      </c>
      <c r="C5033" s="123" t="s">
        <v>2926</v>
      </c>
      <c r="D5033" s="98" t="s">
        <v>13667</v>
      </c>
      <c r="E5033" s="98" t="s">
        <v>13660</v>
      </c>
      <c r="F5033" s="124">
        <v>11</v>
      </c>
      <c r="G5033" s="112">
        <v>43831</v>
      </c>
      <c r="H5033" s="98"/>
      <c r="I5033" s="123" t="str">
        <f t="shared" si="78"/>
        <v/>
      </c>
      <c r="J5033" s="123"/>
      <c r="K5033" s="123"/>
      <c r="L5033" s="123"/>
      <c r="M5033" s="98"/>
      <c r="N5033" s="118"/>
    </row>
    <row r="5034" spans="1:14" x14ac:dyDescent="0.25">
      <c r="A5034" s="130">
        <v>46523080000160</v>
      </c>
      <c r="B5034" s="98" t="s">
        <v>12112</v>
      </c>
      <c r="C5034" s="123" t="s">
        <v>4626</v>
      </c>
      <c r="D5034" s="98" t="s">
        <v>13667</v>
      </c>
      <c r="E5034" s="98" t="s">
        <v>13660</v>
      </c>
      <c r="F5034" s="124">
        <v>15.99</v>
      </c>
      <c r="G5034" s="112">
        <v>43285</v>
      </c>
      <c r="H5034" s="98"/>
      <c r="I5034" s="123" t="str">
        <f t="shared" si="78"/>
        <v/>
      </c>
      <c r="J5034" s="123"/>
      <c r="K5034" s="123"/>
      <c r="L5034" s="123"/>
      <c r="M5034" s="98" t="s">
        <v>16752</v>
      </c>
      <c r="N5034" s="118"/>
    </row>
    <row r="5035" spans="1:14" x14ac:dyDescent="0.25">
      <c r="A5035" s="130">
        <v>87612917000125</v>
      </c>
      <c r="B5035" s="98" t="s">
        <v>12113</v>
      </c>
      <c r="C5035" s="123" t="s">
        <v>3812</v>
      </c>
      <c r="D5035" s="98" t="s">
        <v>13667</v>
      </c>
      <c r="E5035" s="98" t="s">
        <v>13660</v>
      </c>
      <c r="F5035" s="124">
        <v>14</v>
      </c>
      <c r="G5035" s="112">
        <v>44044</v>
      </c>
      <c r="H5035" s="98"/>
      <c r="I5035" s="123" t="str">
        <f t="shared" si="78"/>
        <v/>
      </c>
      <c r="J5035" s="123"/>
      <c r="K5035" s="123"/>
      <c r="L5035" s="123"/>
      <c r="M5035" s="98"/>
      <c r="N5035" s="118"/>
    </row>
    <row r="5036" spans="1:14" x14ac:dyDescent="0.25">
      <c r="A5036" s="130">
        <v>8737785000191</v>
      </c>
      <c r="B5036" s="98" t="s">
        <v>12114</v>
      </c>
      <c r="C5036" s="123" t="s">
        <v>2554</v>
      </c>
      <c r="D5036" s="98" t="s">
        <v>13667</v>
      </c>
      <c r="E5036" s="98" t="s">
        <v>13660</v>
      </c>
      <c r="F5036" s="124">
        <v>14.28</v>
      </c>
      <c r="G5036" s="112">
        <v>42156</v>
      </c>
      <c r="H5036" s="98"/>
      <c r="I5036" s="123" t="str">
        <f t="shared" si="78"/>
        <v/>
      </c>
      <c r="J5036" s="123"/>
      <c r="K5036" s="123"/>
      <c r="L5036" s="123"/>
      <c r="M5036" s="98" t="s">
        <v>15171</v>
      </c>
      <c r="N5036" s="118"/>
    </row>
    <row r="5037" spans="1:14" x14ac:dyDescent="0.25">
      <c r="A5037" s="130">
        <v>18404954000125</v>
      </c>
      <c r="B5037" s="98" t="s">
        <v>12115</v>
      </c>
      <c r="C5037" s="123" t="s">
        <v>1356</v>
      </c>
      <c r="D5037" s="98" t="s">
        <v>13667</v>
      </c>
      <c r="E5037" s="98" t="s">
        <v>13660</v>
      </c>
      <c r="F5037" s="124">
        <v>16.62</v>
      </c>
      <c r="G5037" s="112">
        <v>42248</v>
      </c>
      <c r="H5037" s="98"/>
      <c r="I5037" s="123" t="str">
        <f t="shared" si="78"/>
        <v/>
      </c>
      <c r="J5037" s="123"/>
      <c r="K5037" s="123"/>
      <c r="L5037" s="123"/>
      <c r="M5037" s="98" t="s">
        <v>14609</v>
      </c>
      <c r="N5037" s="118"/>
    </row>
    <row r="5038" spans="1:14" x14ac:dyDescent="0.25">
      <c r="A5038" s="130">
        <v>6553721000105</v>
      </c>
      <c r="B5038" s="98" t="s">
        <v>12116</v>
      </c>
      <c r="C5038" s="123" t="s">
        <v>2926</v>
      </c>
      <c r="D5038" s="98" t="s">
        <v>13667</v>
      </c>
      <c r="E5038" s="98" t="s">
        <v>13660</v>
      </c>
      <c r="F5038" s="124">
        <v>11</v>
      </c>
      <c r="G5038" s="112">
        <v>39524</v>
      </c>
      <c r="H5038" s="98"/>
      <c r="I5038" s="123" t="str">
        <f t="shared" si="78"/>
        <v/>
      </c>
      <c r="J5038" s="123"/>
      <c r="K5038" s="123"/>
      <c r="L5038" s="123"/>
      <c r="M5038" s="98" t="s">
        <v>13703</v>
      </c>
      <c r="N5038" s="118"/>
    </row>
    <row r="5039" spans="1:14" x14ac:dyDescent="0.25">
      <c r="A5039" s="130">
        <v>27165182000107</v>
      </c>
      <c r="B5039" s="98" t="s">
        <v>12117</v>
      </c>
      <c r="C5039" s="123" t="s">
        <v>821</v>
      </c>
      <c r="D5039" s="98" t="s">
        <v>13667</v>
      </c>
      <c r="E5039" s="98" t="s">
        <v>13660</v>
      </c>
      <c r="F5039" s="124">
        <v>22</v>
      </c>
      <c r="G5039" s="112">
        <v>40919</v>
      </c>
      <c r="H5039" s="98"/>
      <c r="I5039" s="123" t="str">
        <f t="shared" si="78"/>
        <v/>
      </c>
      <c r="J5039" s="123"/>
      <c r="K5039" s="123"/>
      <c r="L5039" s="123"/>
      <c r="M5039" s="98" t="s">
        <v>14081</v>
      </c>
      <c r="N5039" s="118"/>
    </row>
    <row r="5040" spans="1:14" x14ac:dyDescent="0.25">
      <c r="A5040" s="130">
        <v>11303906000100</v>
      </c>
      <c r="B5040" s="98" t="s">
        <v>12119</v>
      </c>
      <c r="C5040" s="123" t="s">
        <v>2758</v>
      </c>
      <c r="D5040" s="98" t="s">
        <v>13667</v>
      </c>
      <c r="E5040" s="98" t="s">
        <v>13660</v>
      </c>
      <c r="F5040" s="124">
        <v>20</v>
      </c>
      <c r="G5040" s="112">
        <v>42887</v>
      </c>
      <c r="H5040" s="98"/>
      <c r="I5040" s="123" t="str">
        <f t="shared" si="78"/>
        <v/>
      </c>
      <c r="J5040" s="123"/>
      <c r="K5040" s="123"/>
      <c r="L5040" s="123"/>
      <c r="M5040" s="98" t="s">
        <v>15356</v>
      </c>
      <c r="N5040" s="118"/>
    </row>
    <row r="5041" spans="1:14" x14ac:dyDescent="0.25">
      <c r="A5041" s="130">
        <v>44518371000135</v>
      </c>
      <c r="B5041" s="98" t="s">
        <v>12120</v>
      </c>
      <c r="C5041" s="123" t="s">
        <v>4626</v>
      </c>
      <c r="D5041" s="98" t="s">
        <v>13667</v>
      </c>
      <c r="E5041" s="98" t="s">
        <v>13660</v>
      </c>
      <c r="F5041" s="124">
        <v>22</v>
      </c>
      <c r="G5041" s="112">
        <v>43756</v>
      </c>
      <c r="H5041" s="98"/>
      <c r="I5041" s="123" t="str">
        <f t="shared" si="78"/>
        <v/>
      </c>
      <c r="J5041" s="123"/>
      <c r="K5041" s="123"/>
      <c r="L5041" s="123"/>
      <c r="M5041" s="98"/>
      <c r="N5041" s="118"/>
    </row>
    <row r="5042" spans="1:14" x14ac:dyDescent="0.25">
      <c r="A5042" s="130">
        <v>88594999000195</v>
      </c>
      <c r="B5042" s="98" t="s">
        <v>12121</v>
      </c>
      <c r="C5042" s="123" t="s">
        <v>3812</v>
      </c>
      <c r="D5042" s="98" t="s">
        <v>13667</v>
      </c>
      <c r="E5042" s="98" t="s">
        <v>13660</v>
      </c>
      <c r="F5042" s="124">
        <v>14</v>
      </c>
      <c r="G5042" s="112">
        <v>44013</v>
      </c>
      <c r="H5042" s="98"/>
      <c r="I5042" s="123" t="str">
        <f t="shared" si="78"/>
        <v/>
      </c>
      <c r="J5042" s="123"/>
      <c r="K5042" s="123"/>
      <c r="L5042" s="123"/>
      <c r="M5042" s="98"/>
      <c r="N5042" s="118"/>
    </row>
    <row r="5043" spans="1:14" x14ac:dyDescent="0.25">
      <c r="A5043" s="130">
        <v>82836057000190</v>
      </c>
      <c r="B5043" s="98" t="s">
        <v>12122</v>
      </c>
      <c r="C5043" s="123" t="s">
        <v>4289</v>
      </c>
      <c r="D5043" s="98" t="s">
        <v>13667</v>
      </c>
      <c r="E5043" s="98" t="s">
        <v>13660</v>
      </c>
      <c r="F5043" s="124">
        <v>22</v>
      </c>
      <c r="G5043" s="112">
        <v>38428</v>
      </c>
      <c r="H5043" s="98"/>
      <c r="I5043" s="123" t="str">
        <f t="shared" si="78"/>
        <v/>
      </c>
      <c r="J5043" s="123"/>
      <c r="K5043" s="123"/>
      <c r="L5043" s="123"/>
      <c r="M5043" s="98" t="s">
        <v>16607</v>
      </c>
      <c r="N5043" s="118"/>
    </row>
    <row r="5044" spans="1:14" x14ac:dyDescent="0.25">
      <c r="A5044" s="130">
        <v>92891035000186</v>
      </c>
      <c r="B5044" s="98" t="s">
        <v>12123</v>
      </c>
      <c r="C5044" s="123" t="s">
        <v>3812</v>
      </c>
      <c r="D5044" s="98" t="s">
        <v>13667</v>
      </c>
      <c r="E5044" s="98" t="s">
        <v>13660</v>
      </c>
      <c r="F5044" s="124">
        <v>11</v>
      </c>
      <c r="G5044" s="112">
        <v>39337</v>
      </c>
      <c r="H5044" s="98"/>
      <c r="I5044" s="123" t="str">
        <f t="shared" si="78"/>
        <v/>
      </c>
      <c r="J5044" s="123"/>
      <c r="K5044" s="123"/>
      <c r="L5044" s="123"/>
      <c r="M5044" s="98" t="s">
        <v>16304</v>
      </c>
      <c r="N5044" s="118"/>
    </row>
    <row r="5045" spans="1:14" x14ac:dyDescent="0.25">
      <c r="A5045" s="130">
        <v>45660602000103</v>
      </c>
      <c r="B5045" s="98" t="s">
        <v>12124</v>
      </c>
      <c r="C5045" s="123" t="s">
        <v>4626</v>
      </c>
      <c r="D5045" s="98" t="s">
        <v>13667</v>
      </c>
      <c r="E5045" s="98" t="s">
        <v>13660</v>
      </c>
      <c r="F5045" s="124">
        <v>15.68</v>
      </c>
      <c r="G5045" s="112">
        <v>41612</v>
      </c>
      <c r="H5045" s="98"/>
      <c r="I5045" s="123" t="str">
        <f t="shared" si="78"/>
        <v/>
      </c>
      <c r="J5045" s="123"/>
      <c r="K5045" s="123"/>
      <c r="L5045" s="123"/>
      <c r="M5045" s="98" t="s">
        <v>16754</v>
      </c>
      <c r="N5045" s="118"/>
    </row>
    <row r="5046" spans="1:14" x14ac:dyDescent="0.25">
      <c r="A5046" s="130">
        <v>1614539000101</v>
      </c>
      <c r="B5046" s="98" t="s">
        <v>12125</v>
      </c>
      <c r="C5046" s="123" t="s">
        <v>2274</v>
      </c>
      <c r="D5046" s="98" t="s">
        <v>13667</v>
      </c>
      <c r="E5046" s="98" t="s">
        <v>13660</v>
      </c>
      <c r="F5046" s="124">
        <v>13.58</v>
      </c>
      <c r="G5046" s="112">
        <v>44013</v>
      </c>
      <c r="H5046" s="98"/>
      <c r="I5046" s="123" t="str">
        <f t="shared" si="78"/>
        <v/>
      </c>
      <c r="J5046" s="123"/>
      <c r="K5046" s="123"/>
      <c r="L5046" s="123"/>
      <c r="M5046" s="98"/>
      <c r="N5046" s="118"/>
    </row>
    <row r="5047" spans="1:14" x14ac:dyDescent="0.25">
      <c r="A5047" s="130">
        <v>3503612000195</v>
      </c>
      <c r="B5047" s="98" t="s">
        <v>12126</v>
      </c>
      <c r="C5047" s="123" t="s">
        <v>2274</v>
      </c>
      <c r="D5047" s="98" t="s">
        <v>13667</v>
      </c>
      <c r="E5047" s="98" t="s">
        <v>13660</v>
      </c>
      <c r="F5047" s="124">
        <v>13.56</v>
      </c>
      <c r="G5047" s="112">
        <v>43586</v>
      </c>
      <c r="H5047" s="98"/>
      <c r="I5047" s="123" t="str">
        <f t="shared" si="78"/>
        <v/>
      </c>
      <c r="J5047" s="123"/>
      <c r="K5047" s="123"/>
      <c r="L5047" s="123"/>
      <c r="M5047" s="98"/>
      <c r="N5047" s="118"/>
    </row>
    <row r="5048" spans="1:14" x14ac:dyDescent="0.25">
      <c r="A5048" s="130">
        <v>45660610000150</v>
      </c>
      <c r="B5048" s="98" t="s">
        <v>12127</v>
      </c>
      <c r="C5048" s="123" t="s">
        <v>4626</v>
      </c>
      <c r="D5048" s="98" t="s">
        <v>13667</v>
      </c>
      <c r="E5048" s="98" t="s">
        <v>13660</v>
      </c>
      <c r="F5048" s="124">
        <v>19</v>
      </c>
      <c r="G5048" s="112">
        <v>39234</v>
      </c>
      <c r="H5048" s="98"/>
      <c r="I5048" s="123" t="str">
        <f t="shared" si="78"/>
        <v/>
      </c>
      <c r="J5048" s="123"/>
      <c r="K5048" s="123"/>
      <c r="L5048" s="123"/>
      <c r="M5048" s="98" t="s">
        <v>16756</v>
      </c>
      <c r="N5048" s="118"/>
    </row>
    <row r="5049" spans="1:14" x14ac:dyDescent="0.25">
      <c r="A5049" s="130">
        <v>7438591000122</v>
      </c>
      <c r="B5049" s="98" t="s">
        <v>12128</v>
      </c>
      <c r="C5049" s="123" t="s">
        <v>634</v>
      </c>
      <c r="D5049" s="98" t="s">
        <v>13667</v>
      </c>
      <c r="E5049" s="98" t="s">
        <v>13660</v>
      </c>
      <c r="F5049" s="124">
        <v>13</v>
      </c>
      <c r="G5049" s="112">
        <v>42675</v>
      </c>
      <c r="H5049" s="98"/>
      <c r="I5049" s="123" t="str">
        <f t="shared" si="78"/>
        <v/>
      </c>
      <c r="J5049" s="123"/>
      <c r="K5049" s="123"/>
      <c r="L5049" s="123"/>
      <c r="M5049" s="98" t="s">
        <v>13985</v>
      </c>
      <c r="N5049" s="118"/>
    </row>
    <row r="5050" spans="1:14" x14ac:dyDescent="0.25">
      <c r="A5050" s="130">
        <v>87613410000196</v>
      </c>
      <c r="B5050" s="98" t="s">
        <v>12129</v>
      </c>
      <c r="C5050" s="123" t="s">
        <v>3812</v>
      </c>
      <c r="D5050" s="98" t="s">
        <v>13667</v>
      </c>
      <c r="E5050" s="98" t="s">
        <v>13660</v>
      </c>
      <c r="F5050" s="124">
        <v>16.440000000000001</v>
      </c>
      <c r="G5050" s="112">
        <v>44044</v>
      </c>
      <c r="H5050" s="98"/>
      <c r="I5050" s="123" t="str">
        <f t="shared" si="78"/>
        <v/>
      </c>
      <c r="J5050" s="123"/>
      <c r="K5050" s="123"/>
      <c r="L5050" s="123"/>
      <c r="M5050" s="98"/>
      <c r="N5050" s="118"/>
    </row>
    <row r="5051" spans="1:14" x14ac:dyDescent="0.25">
      <c r="A5051" s="130">
        <v>12207536000161</v>
      </c>
      <c r="B5051" s="98" t="s">
        <v>12130</v>
      </c>
      <c r="C5051" s="123" t="s">
        <v>29</v>
      </c>
      <c r="D5051" s="98" t="s">
        <v>13667</v>
      </c>
      <c r="E5051" s="98" t="s">
        <v>13660</v>
      </c>
      <c r="F5051" s="124">
        <v>12</v>
      </c>
      <c r="G5051" s="112">
        <v>41609</v>
      </c>
      <c r="H5051" s="98"/>
      <c r="I5051" s="123" t="str">
        <f t="shared" si="78"/>
        <v/>
      </c>
      <c r="J5051" s="123"/>
      <c r="K5051" s="123"/>
      <c r="L5051" s="123"/>
      <c r="M5051" s="98" t="s">
        <v>13714</v>
      </c>
      <c r="N5051" s="118"/>
    </row>
    <row r="5052" spans="1:14" x14ac:dyDescent="0.25">
      <c r="A5052" s="130">
        <v>87613048000153</v>
      </c>
      <c r="B5052" s="98" t="s">
        <v>12131</v>
      </c>
      <c r="C5052" s="123" t="s">
        <v>3812</v>
      </c>
      <c r="D5052" s="98" t="s">
        <v>13667</v>
      </c>
      <c r="E5052" s="98" t="s">
        <v>13660</v>
      </c>
      <c r="F5052" s="124">
        <v>12.14</v>
      </c>
      <c r="G5052" s="112">
        <v>42795</v>
      </c>
      <c r="H5052" s="98"/>
      <c r="I5052" s="123" t="str">
        <f t="shared" si="78"/>
        <v/>
      </c>
      <c r="J5052" s="123"/>
      <c r="K5052" s="123"/>
      <c r="L5052" s="123"/>
      <c r="M5052" s="98" t="s">
        <v>16308</v>
      </c>
      <c r="N5052" s="118"/>
    </row>
    <row r="5053" spans="1:14" x14ac:dyDescent="0.25">
      <c r="A5053" s="130">
        <v>37464955000100</v>
      </c>
      <c r="B5053" s="98" t="s">
        <v>12132</v>
      </c>
      <c r="C5053" s="123" t="s">
        <v>2274</v>
      </c>
      <c r="D5053" s="98" t="s">
        <v>13667</v>
      </c>
      <c r="E5053" s="98" t="s">
        <v>13660</v>
      </c>
      <c r="F5053" s="124">
        <v>7.06</v>
      </c>
      <c r="G5053" s="112">
        <v>44044</v>
      </c>
      <c r="H5053" s="98"/>
      <c r="I5053" s="123" t="str">
        <f t="shared" si="78"/>
        <v/>
      </c>
      <c r="J5053" s="123"/>
      <c r="K5053" s="123"/>
      <c r="L5053" s="123"/>
      <c r="M5053" s="98"/>
      <c r="N5053" s="118"/>
    </row>
    <row r="5054" spans="1:14" x14ac:dyDescent="0.25">
      <c r="A5054" s="130">
        <v>81392656000107</v>
      </c>
      <c r="B5054" s="98" t="s">
        <v>12133</v>
      </c>
      <c r="C5054" s="123" t="s">
        <v>3143</v>
      </c>
      <c r="D5054" s="98" t="s">
        <v>13667</v>
      </c>
      <c r="E5054" s="98" t="s">
        <v>13660</v>
      </c>
      <c r="F5054" s="124">
        <v>13</v>
      </c>
      <c r="G5054" s="112">
        <v>41852</v>
      </c>
      <c r="H5054" s="98"/>
      <c r="I5054" s="123" t="str">
        <f t="shared" si="78"/>
        <v/>
      </c>
      <c r="J5054" s="123"/>
      <c r="K5054" s="123"/>
      <c r="L5054" s="123"/>
      <c r="M5054" s="98" t="s">
        <v>15743</v>
      </c>
      <c r="N5054" s="118"/>
    </row>
    <row r="5055" spans="1:14" x14ac:dyDescent="0.25">
      <c r="A5055" s="130">
        <v>10150043000107</v>
      </c>
      <c r="B5055" s="98" t="s">
        <v>12134</v>
      </c>
      <c r="C5055" s="123" t="s">
        <v>2758</v>
      </c>
      <c r="D5055" s="98" t="s">
        <v>13667</v>
      </c>
      <c r="E5055" s="98" t="s">
        <v>13660</v>
      </c>
      <c r="F5055" s="124">
        <v>19.07</v>
      </c>
      <c r="G5055" s="112">
        <v>42005</v>
      </c>
      <c r="H5055" s="98"/>
      <c r="I5055" s="123" t="str">
        <f t="shared" si="78"/>
        <v/>
      </c>
      <c r="J5055" s="123"/>
      <c r="K5055" s="123"/>
      <c r="L5055" s="123"/>
      <c r="M5055" s="98" t="s">
        <v>15361</v>
      </c>
      <c r="N5055" s="118"/>
    </row>
    <row r="5056" spans="1:14" x14ac:dyDescent="0.25">
      <c r="A5056" s="130">
        <v>1303221000100</v>
      </c>
      <c r="B5056" s="98" t="s">
        <v>12135</v>
      </c>
      <c r="C5056" s="123" t="s">
        <v>901</v>
      </c>
      <c r="D5056" s="98" t="s">
        <v>13667</v>
      </c>
      <c r="E5056" s="98" t="s">
        <v>13660</v>
      </c>
      <c r="F5056" s="124">
        <v>18</v>
      </c>
      <c r="G5056" s="112">
        <v>43160</v>
      </c>
      <c r="H5056" s="98"/>
      <c r="I5056" s="123" t="str">
        <f t="shared" si="78"/>
        <v/>
      </c>
      <c r="J5056" s="123"/>
      <c r="K5056" s="123"/>
      <c r="L5056" s="123"/>
      <c r="M5056" s="98" t="s">
        <v>14213</v>
      </c>
      <c r="N5056" s="118"/>
    </row>
    <row r="5057" spans="1:14" x14ac:dyDescent="0.25">
      <c r="A5057" s="130">
        <v>1065846000172</v>
      </c>
      <c r="B5057" s="98" t="s">
        <v>12136</v>
      </c>
      <c r="C5057" s="123" t="s">
        <v>901</v>
      </c>
      <c r="D5057" s="98" t="s">
        <v>13667</v>
      </c>
      <c r="E5057" s="98" t="s">
        <v>13660</v>
      </c>
      <c r="F5057" s="124">
        <v>11</v>
      </c>
      <c r="G5057" s="112">
        <v>43290</v>
      </c>
      <c r="H5057" s="98"/>
      <c r="I5057" s="123" t="str">
        <f t="shared" si="78"/>
        <v/>
      </c>
      <c r="J5057" s="123"/>
      <c r="K5057" s="123"/>
      <c r="L5057" s="123"/>
      <c r="M5057" s="98" t="s">
        <v>14214</v>
      </c>
      <c r="N5057" s="118"/>
    </row>
    <row r="5058" spans="1:14" x14ac:dyDescent="0.25">
      <c r="A5058" s="130">
        <v>1612092000123</v>
      </c>
      <c r="B5058" s="98" t="s">
        <v>12137</v>
      </c>
      <c r="C5058" s="123" t="s">
        <v>901</v>
      </c>
      <c r="D5058" s="98" t="s">
        <v>13667</v>
      </c>
      <c r="E5058" s="98" t="s">
        <v>13660</v>
      </c>
      <c r="F5058" s="124">
        <v>13.17</v>
      </c>
      <c r="G5058" s="112">
        <v>43371</v>
      </c>
      <c r="H5058" s="98"/>
      <c r="I5058" s="123" t="str">
        <f t="shared" si="78"/>
        <v/>
      </c>
      <c r="J5058" s="123"/>
      <c r="K5058" s="123"/>
      <c r="L5058" s="123"/>
      <c r="M5058" s="98"/>
      <c r="N5058" s="118"/>
    </row>
    <row r="5059" spans="1:14" x14ac:dyDescent="0.25">
      <c r="A5059" s="130">
        <v>8162687000173</v>
      </c>
      <c r="B5059" s="98" t="s">
        <v>12138</v>
      </c>
      <c r="C5059" s="123" t="s">
        <v>3601</v>
      </c>
      <c r="D5059" s="98" t="s">
        <v>13667</v>
      </c>
      <c r="E5059" s="98" t="s">
        <v>13660</v>
      </c>
      <c r="F5059" s="124">
        <v>10.38</v>
      </c>
      <c r="G5059" s="112">
        <v>43826</v>
      </c>
      <c r="H5059" s="98"/>
      <c r="I5059" s="123" t="str">
        <f t="shared" ref="I5059:I5122" si="79">IFERROR(IF(OR(E5059="Ativos", E5059="Aposentados",E5059="Pensionistas"),IF(F5059&gt;=14,"SIM","NÃO"),""),"")</f>
        <v/>
      </c>
      <c r="J5059" s="123"/>
      <c r="K5059" s="123"/>
      <c r="L5059" s="123"/>
      <c r="M5059" s="98"/>
      <c r="N5059" s="118"/>
    </row>
    <row r="5060" spans="1:14" x14ac:dyDescent="0.25">
      <c r="A5060" s="130">
        <v>1291707000167</v>
      </c>
      <c r="B5060" s="98" t="s">
        <v>12139</v>
      </c>
      <c r="C5060" s="123" t="s">
        <v>901</v>
      </c>
      <c r="D5060" s="98" t="s">
        <v>13667</v>
      </c>
      <c r="E5060" s="98" t="s">
        <v>13660</v>
      </c>
      <c r="F5060" s="124">
        <v>13.5</v>
      </c>
      <c r="G5060" s="112">
        <v>43556</v>
      </c>
      <c r="H5060" s="98"/>
      <c r="I5060" s="123" t="str">
        <f t="shared" si="79"/>
        <v/>
      </c>
      <c r="J5060" s="123"/>
      <c r="K5060" s="123"/>
      <c r="L5060" s="123"/>
      <c r="M5060" s="98"/>
      <c r="N5060" s="118"/>
    </row>
    <row r="5061" spans="1:14" x14ac:dyDescent="0.25">
      <c r="A5061" s="130">
        <v>25086612000170</v>
      </c>
      <c r="B5061" s="98" t="s">
        <v>12140</v>
      </c>
      <c r="C5061" s="123" t="s">
        <v>5227</v>
      </c>
      <c r="D5061" s="98" t="s">
        <v>13667</v>
      </c>
      <c r="E5061" s="98" t="s">
        <v>13660</v>
      </c>
      <c r="F5061" s="124">
        <v>11</v>
      </c>
      <c r="G5061" s="112">
        <v>43213</v>
      </c>
      <c r="H5061" s="98"/>
      <c r="I5061" s="123" t="str">
        <f t="shared" si="79"/>
        <v/>
      </c>
      <c r="J5061" s="123"/>
      <c r="K5061" s="123"/>
      <c r="L5061" s="123"/>
      <c r="M5061" s="98"/>
      <c r="N5061" s="118"/>
    </row>
    <row r="5062" spans="1:14" x14ac:dyDescent="0.25">
      <c r="A5062" s="130">
        <v>1753722000180</v>
      </c>
      <c r="B5062" s="98" t="s">
        <v>12141</v>
      </c>
      <c r="C5062" s="123" t="s">
        <v>901</v>
      </c>
      <c r="D5062" s="98" t="s">
        <v>13667</v>
      </c>
      <c r="E5062" s="98" t="s">
        <v>13660</v>
      </c>
      <c r="F5062" s="124">
        <v>20.23</v>
      </c>
      <c r="G5062" s="112">
        <v>43061</v>
      </c>
      <c r="H5062" s="98"/>
      <c r="I5062" s="123" t="str">
        <f t="shared" si="79"/>
        <v/>
      </c>
      <c r="J5062" s="123"/>
      <c r="K5062" s="123"/>
      <c r="L5062" s="123"/>
      <c r="M5062" s="98" t="s">
        <v>14217</v>
      </c>
      <c r="N5062" s="118"/>
    </row>
    <row r="5063" spans="1:14" x14ac:dyDescent="0.25">
      <c r="A5063" s="130">
        <v>18025932000154</v>
      </c>
      <c r="B5063" s="98" t="s">
        <v>12142</v>
      </c>
      <c r="C5063" s="123" t="s">
        <v>1356</v>
      </c>
      <c r="D5063" s="98" t="s">
        <v>13667</v>
      </c>
      <c r="E5063" s="98" t="s">
        <v>13660</v>
      </c>
      <c r="F5063" s="124">
        <v>14</v>
      </c>
      <c r="G5063" s="112">
        <v>44044</v>
      </c>
      <c r="H5063" s="98"/>
      <c r="I5063" s="123" t="str">
        <f t="shared" si="79"/>
        <v/>
      </c>
      <c r="J5063" s="123"/>
      <c r="K5063" s="123"/>
      <c r="L5063" s="123"/>
      <c r="M5063" s="98"/>
      <c r="N5063" s="118"/>
    </row>
    <row r="5064" spans="1:14" x14ac:dyDescent="0.25">
      <c r="A5064" s="130">
        <v>25040122000132</v>
      </c>
      <c r="B5064" s="98" t="s">
        <v>12143</v>
      </c>
      <c r="C5064" s="123" t="s">
        <v>901</v>
      </c>
      <c r="D5064" s="98" t="s">
        <v>13667</v>
      </c>
      <c r="E5064" s="98" t="s">
        <v>13660</v>
      </c>
      <c r="F5064" s="124">
        <v>13.82</v>
      </c>
      <c r="G5064" s="112">
        <v>43647</v>
      </c>
      <c r="H5064" s="98"/>
      <c r="I5064" s="123" t="str">
        <f t="shared" si="79"/>
        <v/>
      </c>
      <c r="J5064" s="123"/>
      <c r="K5064" s="123"/>
      <c r="L5064" s="123"/>
      <c r="M5064" s="98"/>
      <c r="N5064" s="118"/>
    </row>
    <row r="5065" spans="1:14" x14ac:dyDescent="0.25">
      <c r="A5065" s="130">
        <v>63761944000100</v>
      </c>
      <c r="B5065" s="98" t="s">
        <v>12144</v>
      </c>
      <c r="C5065" s="123" t="s">
        <v>3747</v>
      </c>
      <c r="D5065" s="98" t="s">
        <v>13667</v>
      </c>
      <c r="E5065" s="98" t="s">
        <v>13660</v>
      </c>
      <c r="F5065" s="124">
        <v>12</v>
      </c>
      <c r="G5065" s="112">
        <v>42558</v>
      </c>
      <c r="H5065" s="98"/>
      <c r="I5065" s="123" t="str">
        <f t="shared" si="79"/>
        <v/>
      </c>
      <c r="J5065" s="123"/>
      <c r="K5065" s="123"/>
      <c r="L5065" s="123"/>
      <c r="M5065" s="98" t="s">
        <v>16145</v>
      </c>
      <c r="N5065" s="118"/>
    </row>
    <row r="5066" spans="1:14" x14ac:dyDescent="0.25">
      <c r="A5066" s="130">
        <v>20622890000180</v>
      </c>
      <c r="B5066" s="98" t="s">
        <v>12145</v>
      </c>
      <c r="C5066" s="123" t="s">
        <v>1356</v>
      </c>
      <c r="D5066" s="98" t="s">
        <v>13667</v>
      </c>
      <c r="E5066" s="98" t="s">
        <v>13660</v>
      </c>
      <c r="F5066" s="124">
        <v>13</v>
      </c>
      <c r="G5066" s="112">
        <v>40808</v>
      </c>
      <c r="H5066" s="98"/>
      <c r="I5066" s="123" t="str">
        <f t="shared" si="79"/>
        <v/>
      </c>
      <c r="J5066" s="123"/>
      <c r="K5066" s="123"/>
      <c r="L5066" s="123"/>
      <c r="M5066" s="98" t="s">
        <v>14612</v>
      </c>
      <c r="N5066" s="118"/>
    </row>
    <row r="5067" spans="1:14" x14ac:dyDescent="0.25">
      <c r="A5067" s="130">
        <v>394601000126</v>
      </c>
      <c r="B5067" s="98" t="s">
        <v>14066</v>
      </c>
      <c r="C5067" s="123" t="s">
        <v>819</v>
      </c>
      <c r="D5067" s="98" t="s">
        <v>13667</v>
      </c>
      <c r="E5067" s="98" t="s">
        <v>13660</v>
      </c>
      <c r="F5067" s="124">
        <v>22</v>
      </c>
      <c r="G5067" s="112">
        <v>43011</v>
      </c>
      <c r="H5067" s="98"/>
      <c r="I5067" s="123" t="str">
        <f t="shared" si="79"/>
        <v/>
      </c>
      <c r="J5067" s="123"/>
      <c r="K5067" s="123"/>
      <c r="L5067" s="123"/>
      <c r="M5067" s="98" t="s">
        <v>14067</v>
      </c>
      <c r="N5067" s="118"/>
    </row>
    <row r="5068" spans="1:14" x14ac:dyDescent="0.25">
      <c r="A5068" s="130">
        <v>13937032000160</v>
      </c>
      <c r="B5068" s="98" t="s">
        <v>13885</v>
      </c>
      <c r="C5068" s="123" t="s">
        <v>215</v>
      </c>
      <c r="D5068" s="98" t="s">
        <v>13667</v>
      </c>
      <c r="E5068" s="98" t="s">
        <v>13660</v>
      </c>
      <c r="F5068" s="124">
        <v>15</v>
      </c>
      <c r="G5068" s="112">
        <v>43974</v>
      </c>
      <c r="H5068" s="98"/>
      <c r="I5068" s="123" t="str">
        <f t="shared" si="79"/>
        <v/>
      </c>
      <c r="J5068" s="123"/>
      <c r="K5068" s="123"/>
      <c r="L5068" s="123"/>
      <c r="M5068" s="98"/>
      <c r="N5068" s="118"/>
    </row>
    <row r="5069" spans="1:14" x14ac:dyDescent="0.25">
      <c r="A5069" s="130">
        <v>8761124000100</v>
      </c>
      <c r="B5069" s="98" t="s">
        <v>15172</v>
      </c>
      <c r="C5069" s="123" t="s">
        <v>2554</v>
      </c>
      <c r="D5069" s="98" t="s">
        <v>13667</v>
      </c>
      <c r="E5069" s="98" t="s">
        <v>13660</v>
      </c>
      <c r="F5069" s="124">
        <v>22</v>
      </c>
      <c r="G5069" s="112">
        <v>44006</v>
      </c>
      <c r="H5069" s="98"/>
      <c r="I5069" s="123" t="str">
        <f t="shared" si="79"/>
        <v/>
      </c>
      <c r="J5069" s="123"/>
      <c r="K5069" s="123"/>
      <c r="L5069" s="123"/>
      <c r="M5069" s="98"/>
      <c r="N5069" s="118"/>
    </row>
    <row r="5070" spans="1:14" x14ac:dyDescent="0.25">
      <c r="A5070" s="130">
        <v>12200176000176</v>
      </c>
      <c r="B5070" s="98" t="s">
        <v>13716</v>
      </c>
      <c r="C5070" s="123" t="s">
        <v>29</v>
      </c>
      <c r="D5070" s="98" t="s">
        <v>13667</v>
      </c>
      <c r="E5070" s="98" t="s">
        <v>13660</v>
      </c>
      <c r="F5070" s="124">
        <v>14</v>
      </c>
      <c r="G5070" s="112">
        <v>43922</v>
      </c>
      <c r="H5070" s="98"/>
      <c r="I5070" s="123" t="str">
        <f t="shared" si="79"/>
        <v/>
      </c>
      <c r="J5070" s="123"/>
      <c r="K5070" s="123"/>
      <c r="L5070" s="123"/>
      <c r="M5070" s="98"/>
      <c r="N5070" s="118"/>
    </row>
    <row r="5071" spans="1:14" x14ac:dyDescent="0.25">
      <c r="A5071" s="130">
        <v>1409580000138</v>
      </c>
      <c r="B5071" s="98" t="s">
        <v>14220</v>
      </c>
      <c r="C5071" s="123" t="s">
        <v>901</v>
      </c>
      <c r="D5071" s="98" t="s">
        <v>13667</v>
      </c>
      <c r="E5071" s="98" t="s">
        <v>13660</v>
      </c>
      <c r="F5071" s="124">
        <v>28.5</v>
      </c>
      <c r="G5071" s="112">
        <v>42929</v>
      </c>
      <c r="H5071" s="98"/>
      <c r="I5071" s="123" t="str">
        <f t="shared" si="79"/>
        <v/>
      </c>
      <c r="J5071" s="123"/>
      <c r="K5071" s="123"/>
      <c r="L5071" s="123"/>
      <c r="M5071" s="98" t="s">
        <v>14221</v>
      </c>
      <c r="N5071" s="118"/>
    </row>
    <row r="5072" spans="1:14" x14ac:dyDescent="0.25">
      <c r="A5072" s="130">
        <v>18715615000160</v>
      </c>
      <c r="B5072" s="98" t="s">
        <v>14613</v>
      </c>
      <c r="C5072" s="123" t="s">
        <v>1356</v>
      </c>
      <c r="D5072" s="98" t="s">
        <v>13667</v>
      </c>
      <c r="E5072" s="98" t="s">
        <v>13660</v>
      </c>
      <c r="F5072" s="124">
        <v>22</v>
      </c>
      <c r="G5072" s="112">
        <v>41615</v>
      </c>
      <c r="H5072" s="98"/>
      <c r="I5072" s="123" t="str">
        <f t="shared" si="79"/>
        <v/>
      </c>
      <c r="J5072" s="123"/>
      <c r="K5072" s="123"/>
      <c r="L5072" s="123"/>
      <c r="M5072" s="98" t="s">
        <v>14616</v>
      </c>
      <c r="N5072" s="118"/>
    </row>
    <row r="5073" spans="1:14" x14ac:dyDescent="0.25">
      <c r="A5073" s="130">
        <v>10571982000125</v>
      </c>
      <c r="B5073" s="98" t="s">
        <v>15362</v>
      </c>
      <c r="C5073" s="123" t="s">
        <v>2758</v>
      </c>
      <c r="D5073" s="98" t="s">
        <v>13667</v>
      </c>
      <c r="E5073" s="98" t="s">
        <v>13660</v>
      </c>
      <c r="F5073" s="124">
        <v>14</v>
      </c>
      <c r="G5073" s="112">
        <v>44044</v>
      </c>
      <c r="H5073" s="98"/>
      <c r="I5073" s="123" t="str">
        <f t="shared" si="79"/>
        <v/>
      </c>
      <c r="J5073" s="123"/>
      <c r="K5073" s="123"/>
      <c r="L5073" s="123"/>
      <c r="M5073" s="98" t="s">
        <v>17042</v>
      </c>
      <c r="N5073" s="118" t="s">
        <v>10977</v>
      </c>
    </row>
    <row r="5074" spans="1:14" x14ac:dyDescent="0.25">
      <c r="A5074" s="130">
        <v>394585000171</v>
      </c>
      <c r="B5074" s="98" t="s">
        <v>16146</v>
      </c>
      <c r="C5074" s="123" t="s">
        <v>3747</v>
      </c>
      <c r="D5074" s="98" t="s">
        <v>13667</v>
      </c>
      <c r="E5074" s="98" t="s">
        <v>13660</v>
      </c>
      <c r="F5074" s="124">
        <v>11.5</v>
      </c>
      <c r="G5074" s="112">
        <v>40956</v>
      </c>
      <c r="H5074" s="98"/>
      <c r="I5074" s="123" t="str">
        <f t="shared" si="79"/>
        <v/>
      </c>
      <c r="J5074" s="123"/>
      <c r="K5074" s="123"/>
      <c r="L5074" s="123"/>
      <c r="M5074" s="98" t="s">
        <v>16147</v>
      </c>
      <c r="N5074" s="118"/>
    </row>
    <row r="5075" spans="1:14" x14ac:dyDescent="0.25">
      <c r="A5075" s="130">
        <v>84012012000126</v>
      </c>
      <c r="B5075" s="98" t="s">
        <v>16174</v>
      </c>
      <c r="C5075" s="123" t="s">
        <v>3798</v>
      </c>
      <c r="D5075" s="98" t="s">
        <v>13667</v>
      </c>
      <c r="E5075" s="98" t="s">
        <v>13660</v>
      </c>
      <c r="F5075" s="124">
        <v>14</v>
      </c>
      <c r="G5075" s="112">
        <v>38279</v>
      </c>
      <c r="H5075" s="98"/>
      <c r="I5075" s="123" t="str">
        <f t="shared" si="79"/>
        <v/>
      </c>
      <c r="J5075" s="123"/>
      <c r="K5075" s="123"/>
      <c r="L5075" s="123"/>
      <c r="M5075" s="98"/>
      <c r="N5075" s="118"/>
    </row>
    <row r="5076" spans="1:14" x14ac:dyDescent="0.25">
      <c r="A5076" s="130">
        <v>82951229000176</v>
      </c>
      <c r="B5076" s="98" t="s">
        <v>16608</v>
      </c>
      <c r="C5076" s="123" t="s">
        <v>4289</v>
      </c>
      <c r="D5076" s="98" t="s">
        <v>13667</v>
      </c>
      <c r="E5076" s="98" t="s">
        <v>13660</v>
      </c>
      <c r="F5076" s="124">
        <v>28</v>
      </c>
      <c r="G5076" s="112">
        <v>43101</v>
      </c>
      <c r="H5076" s="98"/>
      <c r="I5076" s="123" t="str">
        <f t="shared" si="79"/>
        <v/>
      </c>
      <c r="J5076" s="123"/>
      <c r="K5076" s="123"/>
      <c r="L5076" s="123"/>
      <c r="M5076" s="98" t="s">
        <v>16609</v>
      </c>
      <c r="N5076" s="118"/>
    </row>
    <row r="5077" spans="1:14" x14ac:dyDescent="0.25">
      <c r="A5077" s="130">
        <v>46379400000150</v>
      </c>
      <c r="B5077" s="98" t="s">
        <v>16757</v>
      </c>
      <c r="C5077" s="123" t="s">
        <v>4626</v>
      </c>
      <c r="D5077" s="98" t="s">
        <v>13667</v>
      </c>
      <c r="E5077" s="98" t="s">
        <v>13660</v>
      </c>
      <c r="F5077" s="124">
        <v>28</v>
      </c>
      <c r="G5077" s="112">
        <v>44013</v>
      </c>
      <c r="H5077" s="98"/>
      <c r="I5077" s="123" t="str">
        <f t="shared" si="79"/>
        <v/>
      </c>
      <c r="J5077" s="123"/>
      <c r="K5077" s="123"/>
      <c r="L5077" s="123"/>
      <c r="M5077" s="98"/>
      <c r="N5077" s="118"/>
    </row>
    <row r="5078" spans="1:14" x14ac:dyDescent="0.25">
      <c r="A5078" s="130">
        <v>13128798000101</v>
      </c>
      <c r="B5078" s="98" t="s">
        <v>16668</v>
      </c>
      <c r="C5078" s="123" t="s">
        <v>4559</v>
      </c>
      <c r="D5078" s="98" t="s">
        <v>13667</v>
      </c>
      <c r="E5078" s="98" t="s">
        <v>13660</v>
      </c>
      <c r="F5078" s="124">
        <v>28</v>
      </c>
      <c r="G5078" s="112">
        <v>43922</v>
      </c>
      <c r="H5078" s="98"/>
      <c r="I5078" s="123" t="str">
        <f t="shared" si="79"/>
        <v/>
      </c>
      <c r="J5078" s="123"/>
      <c r="K5078" s="123"/>
      <c r="L5078" s="123"/>
      <c r="M5078" s="98"/>
      <c r="N5078" s="118"/>
    </row>
    <row r="5079" spans="1:14" x14ac:dyDescent="0.25">
      <c r="A5079" s="130">
        <v>63606479000124</v>
      </c>
      <c r="B5079" s="98" t="s">
        <v>13666</v>
      </c>
      <c r="C5079" s="123" t="s">
        <v>0</v>
      </c>
      <c r="D5079" s="98" t="s">
        <v>13667</v>
      </c>
      <c r="E5079" s="98" t="s">
        <v>13660</v>
      </c>
      <c r="F5079" s="124">
        <v>14</v>
      </c>
      <c r="G5079" s="112">
        <v>43891</v>
      </c>
      <c r="H5079" s="98"/>
      <c r="I5079" s="123" t="str">
        <f t="shared" si="79"/>
        <v/>
      </c>
      <c r="J5079" s="123"/>
      <c r="K5079" s="123"/>
      <c r="L5079" s="123"/>
      <c r="M5079" s="98"/>
      <c r="N5079" s="118"/>
    </row>
    <row r="5080" spans="1:14" x14ac:dyDescent="0.25">
      <c r="A5080" s="130">
        <v>394577000125</v>
      </c>
      <c r="B5080" s="98" t="s">
        <v>13859</v>
      </c>
      <c r="C5080" s="123" t="s">
        <v>197</v>
      </c>
      <c r="D5080" s="98" t="s">
        <v>13667</v>
      </c>
      <c r="E5080" s="98" t="s">
        <v>13660</v>
      </c>
      <c r="F5080" s="124">
        <v>12</v>
      </c>
      <c r="G5080" s="112">
        <v>38675</v>
      </c>
      <c r="H5080" s="98"/>
      <c r="I5080" s="123" t="str">
        <f t="shared" si="79"/>
        <v/>
      </c>
      <c r="J5080" s="123"/>
      <c r="K5080" s="123"/>
      <c r="L5080" s="123"/>
      <c r="M5080" s="98" t="s">
        <v>13860</v>
      </c>
      <c r="N5080" s="118"/>
    </row>
    <row r="5081" spans="1:14" x14ac:dyDescent="0.25">
      <c r="A5081" s="130">
        <v>4312369000190</v>
      </c>
      <c r="B5081" s="98" t="s">
        <v>13831</v>
      </c>
      <c r="C5081" s="123" t="s">
        <v>133</v>
      </c>
      <c r="D5081" s="98" t="s">
        <v>13667</v>
      </c>
      <c r="E5081" s="98" t="s">
        <v>13660</v>
      </c>
      <c r="F5081" s="124">
        <v>14</v>
      </c>
      <c r="G5081" s="112">
        <v>43922</v>
      </c>
      <c r="H5081" s="98"/>
      <c r="I5081" s="123" t="str">
        <f t="shared" si="79"/>
        <v/>
      </c>
      <c r="J5081" s="123"/>
      <c r="K5081" s="123"/>
      <c r="L5081" s="123"/>
      <c r="M5081" s="98"/>
      <c r="N5081" s="118"/>
    </row>
    <row r="5082" spans="1:14" x14ac:dyDescent="0.25">
      <c r="A5082" s="130">
        <v>7954480000179</v>
      </c>
      <c r="B5082" s="98" t="s">
        <v>13986</v>
      </c>
      <c r="C5082" s="123" t="s">
        <v>634</v>
      </c>
      <c r="D5082" s="98" t="s">
        <v>13667</v>
      </c>
      <c r="E5082" s="98" t="s">
        <v>13660</v>
      </c>
      <c r="F5082" s="124">
        <v>28</v>
      </c>
      <c r="G5082" s="112">
        <v>43466</v>
      </c>
      <c r="H5082" s="98"/>
      <c r="I5082" s="123" t="str">
        <f t="shared" si="79"/>
        <v/>
      </c>
      <c r="J5082" s="123"/>
      <c r="K5082" s="123"/>
      <c r="L5082" s="123"/>
      <c r="M5082" s="98"/>
      <c r="N5082" s="118"/>
    </row>
    <row r="5083" spans="1:14" x14ac:dyDescent="0.25">
      <c r="A5083" s="130">
        <v>27080530000143</v>
      </c>
      <c r="B5083" s="98" t="s">
        <v>14082</v>
      </c>
      <c r="C5083" s="123" t="s">
        <v>821</v>
      </c>
      <c r="D5083" s="98" t="s">
        <v>13667</v>
      </c>
      <c r="E5083" s="98" t="s">
        <v>13660</v>
      </c>
      <c r="F5083" s="124">
        <v>14</v>
      </c>
      <c r="G5083" s="112">
        <v>43920</v>
      </c>
      <c r="H5083" s="98"/>
      <c r="I5083" s="123" t="str">
        <f t="shared" si="79"/>
        <v/>
      </c>
      <c r="J5083" s="123"/>
      <c r="K5083" s="123"/>
      <c r="L5083" s="123"/>
      <c r="M5083" s="98"/>
      <c r="N5083" s="118"/>
    </row>
    <row r="5084" spans="1:14" x14ac:dyDescent="0.25">
      <c r="A5084" s="130">
        <v>6354468000160</v>
      </c>
      <c r="B5084" s="98" t="s">
        <v>14412</v>
      </c>
      <c r="C5084" s="123" t="s">
        <v>1142</v>
      </c>
      <c r="D5084" s="98" t="s">
        <v>13667</v>
      </c>
      <c r="E5084" s="98" t="s">
        <v>13660</v>
      </c>
      <c r="F5084" s="124">
        <v>28</v>
      </c>
      <c r="G5084" s="112">
        <v>43922</v>
      </c>
      <c r="H5084" s="98"/>
      <c r="I5084" s="123" t="str">
        <f t="shared" si="79"/>
        <v/>
      </c>
      <c r="J5084" s="123"/>
      <c r="K5084" s="123"/>
      <c r="L5084" s="123"/>
      <c r="M5084" s="98"/>
      <c r="N5084" s="118"/>
    </row>
    <row r="5085" spans="1:14" x14ac:dyDescent="0.25">
      <c r="A5085" s="130">
        <v>3507415000144</v>
      </c>
      <c r="B5085" s="98" t="s">
        <v>14956</v>
      </c>
      <c r="C5085" s="123" t="s">
        <v>2274</v>
      </c>
      <c r="D5085" s="98" t="s">
        <v>13667</v>
      </c>
      <c r="E5085" s="98" t="s">
        <v>13660</v>
      </c>
      <c r="F5085" s="124">
        <v>22</v>
      </c>
      <c r="G5085" s="112">
        <v>39083</v>
      </c>
      <c r="H5085" s="98"/>
      <c r="I5085" s="123" t="str">
        <f t="shared" si="79"/>
        <v/>
      </c>
      <c r="J5085" s="123"/>
      <c r="K5085" s="123"/>
      <c r="L5085" s="123"/>
      <c r="M5085" s="98"/>
      <c r="N5085" s="118"/>
    </row>
    <row r="5086" spans="1:14" x14ac:dyDescent="0.25">
      <c r="A5086" s="130">
        <v>15412257000128</v>
      </c>
      <c r="B5086" s="98" t="s">
        <v>14876</v>
      </c>
      <c r="C5086" s="123" t="s">
        <v>2197</v>
      </c>
      <c r="D5086" s="98" t="s">
        <v>13667</v>
      </c>
      <c r="E5086" s="98" t="s">
        <v>13660</v>
      </c>
      <c r="F5086" s="124">
        <v>25</v>
      </c>
      <c r="G5086" s="112">
        <v>44197</v>
      </c>
      <c r="H5086" s="98"/>
      <c r="I5086" s="123" t="str">
        <f t="shared" si="79"/>
        <v/>
      </c>
      <c r="J5086" s="123"/>
      <c r="K5086" s="123"/>
      <c r="L5086" s="123"/>
      <c r="M5086" s="98"/>
      <c r="N5086" s="118"/>
    </row>
    <row r="5087" spans="1:14" ht="30" x14ac:dyDescent="0.25">
      <c r="A5087" s="130">
        <v>5054861000176</v>
      </c>
      <c r="B5087" s="98" t="s">
        <v>15086</v>
      </c>
      <c r="C5087" s="123" t="s">
        <v>2413</v>
      </c>
      <c r="D5087" s="98" t="s">
        <v>13667</v>
      </c>
      <c r="E5087" s="98" t="s">
        <v>13660</v>
      </c>
      <c r="F5087" s="124">
        <v>14</v>
      </c>
      <c r="G5087" s="112">
        <v>43922</v>
      </c>
      <c r="H5087" s="98"/>
      <c r="I5087" s="123" t="str">
        <f t="shared" si="79"/>
        <v/>
      </c>
      <c r="J5087" s="123"/>
      <c r="K5087" s="123"/>
      <c r="L5087" s="124"/>
      <c r="M5087" s="126" t="s">
        <v>17047</v>
      </c>
      <c r="N5087" s="118"/>
    </row>
    <row r="5088" spans="1:14" x14ac:dyDescent="0.25">
      <c r="A5088" s="130">
        <v>76416940000128</v>
      </c>
      <c r="B5088" s="98" t="s">
        <v>15744</v>
      </c>
      <c r="C5088" s="123" t="s">
        <v>3143</v>
      </c>
      <c r="D5088" s="98" t="s">
        <v>13667</v>
      </c>
      <c r="E5088" s="98" t="s">
        <v>13660</v>
      </c>
      <c r="F5088" s="124">
        <v>14</v>
      </c>
      <c r="G5088" s="112">
        <v>43922</v>
      </c>
      <c r="H5088" s="98"/>
      <c r="I5088" s="123" t="str">
        <f t="shared" si="79"/>
        <v/>
      </c>
      <c r="J5088" s="123"/>
      <c r="K5088" s="123"/>
      <c r="L5088" s="123"/>
      <c r="M5088" s="98"/>
      <c r="N5088" s="118"/>
    </row>
    <row r="5089" spans="1:14" x14ac:dyDescent="0.25">
      <c r="A5089" s="130">
        <v>6553481000149</v>
      </c>
      <c r="B5089" s="98" t="s">
        <v>15588</v>
      </c>
      <c r="C5089" s="123" t="s">
        <v>2926</v>
      </c>
      <c r="D5089" s="98" t="s">
        <v>13667</v>
      </c>
      <c r="E5089" s="98" t="s">
        <v>13660</v>
      </c>
      <c r="F5089" s="124">
        <v>28</v>
      </c>
      <c r="G5089" s="112">
        <v>43101</v>
      </c>
      <c r="H5089" s="98"/>
      <c r="I5089" s="123" t="str">
        <f t="shared" si="79"/>
        <v/>
      </c>
      <c r="J5089" s="123"/>
      <c r="K5089" s="123"/>
      <c r="L5089" s="123"/>
      <c r="M5089" s="98" t="s">
        <v>15589</v>
      </c>
      <c r="N5089" s="118"/>
    </row>
    <row r="5090" spans="1:14" x14ac:dyDescent="0.25">
      <c r="A5090" s="130">
        <v>42498600000171</v>
      </c>
      <c r="B5090" s="98" t="s">
        <v>15976</v>
      </c>
      <c r="C5090" s="123" t="s">
        <v>3513</v>
      </c>
      <c r="D5090" s="98" t="s">
        <v>13667</v>
      </c>
      <c r="E5090" s="98" t="s">
        <v>13660</v>
      </c>
      <c r="F5090" s="124">
        <v>22</v>
      </c>
      <c r="G5090" s="112">
        <v>42884</v>
      </c>
      <c r="H5090" s="98"/>
      <c r="I5090" s="123" t="str">
        <f t="shared" si="79"/>
        <v/>
      </c>
      <c r="J5090" s="123"/>
      <c r="K5090" s="123"/>
      <c r="L5090" s="123"/>
      <c r="M5090" s="98" t="s">
        <v>15977</v>
      </c>
      <c r="N5090" s="118"/>
    </row>
    <row r="5091" spans="1:14" x14ac:dyDescent="0.25">
      <c r="A5091" s="130">
        <v>8241739000105</v>
      </c>
      <c r="B5091" s="98" t="s">
        <v>16072</v>
      </c>
      <c r="C5091" s="123" t="s">
        <v>3601</v>
      </c>
      <c r="D5091" s="98" t="s">
        <v>13667</v>
      </c>
      <c r="E5091" s="98" t="s">
        <v>13660</v>
      </c>
      <c r="F5091" s="124">
        <v>22</v>
      </c>
      <c r="G5091" s="112">
        <v>41992</v>
      </c>
      <c r="H5091" s="98"/>
      <c r="I5091" s="123" t="str">
        <f t="shared" si="79"/>
        <v/>
      </c>
      <c r="J5091" s="123"/>
      <c r="K5091" s="123"/>
      <c r="L5091" s="123"/>
      <c r="M5091" s="98" t="s">
        <v>16074</v>
      </c>
      <c r="N5091" s="118"/>
    </row>
    <row r="5092" spans="1:14" x14ac:dyDescent="0.25">
      <c r="A5092" s="130">
        <v>87934675000196</v>
      </c>
      <c r="B5092" s="98" t="s">
        <v>16310</v>
      </c>
      <c r="C5092" s="123" t="s">
        <v>3812</v>
      </c>
      <c r="D5092" s="98" t="s">
        <v>13667</v>
      </c>
      <c r="E5092" s="98" t="s">
        <v>13660</v>
      </c>
      <c r="F5092" s="124">
        <v>28</v>
      </c>
      <c r="G5092" s="112">
        <v>43913</v>
      </c>
      <c r="H5092" s="98"/>
      <c r="I5092" s="123" t="str">
        <f t="shared" si="79"/>
        <v/>
      </c>
      <c r="J5092" s="123"/>
      <c r="K5092" s="123"/>
      <c r="L5092" s="123"/>
      <c r="M5092" s="98"/>
      <c r="N5092" s="118"/>
    </row>
    <row r="5093" spans="1:14" x14ac:dyDescent="0.25">
      <c r="A5093" s="130">
        <v>1786029000103</v>
      </c>
      <c r="B5093" s="98" t="s">
        <v>17019</v>
      </c>
      <c r="C5093" s="123" t="s">
        <v>5227</v>
      </c>
      <c r="D5093" s="98" t="s">
        <v>13667</v>
      </c>
      <c r="E5093" s="98" t="s">
        <v>13660</v>
      </c>
      <c r="F5093" s="124">
        <v>20.2</v>
      </c>
      <c r="G5093" s="112">
        <v>44136</v>
      </c>
      <c r="H5093" s="98"/>
      <c r="I5093" s="123" t="str">
        <f t="shared" si="79"/>
        <v/>
      </c>
      <c r="J5093" s="123"/>
      <c r="K5093" s="123" t="s">
        <v>10977</v>
      </c>
      <c r="L5093" s="123"/>
      <c r="M5093" s="98" t="s">
        <v>17044</v>
      </c>
      <c r="N5093" s="131" t="s">
        <v>10977</v>
      </c>
    </row>
    <row r="5094" spans="1:14" x14ac:dyDescent="0.25">
      <c r="A5094" s="130">
        <v>94703964000140</v>
      </c>
      <c r="B5094" s="98" t="s">
        <v>12146</v>
      </c>
      <c r="C5094" s="123" t="s">
        <v>3812</v>
      </c>
      <c r="D5094" s="98" t="s">
        <v>13667</v>
      </c>
      <c r="E5094" s="98" t="s">
        <v>13660</v>
      </c>
      <c r="F5094" s="124">
        <v>13.19</v>
      </c>
      <c r="G5094" s="112">
        <v>43101</v>
      </c>
      <c r="H5094" s="98"/>
      <c r="I5094" s="123" t="str">
        <f t="shared" si="79"/>
        <v/>
      </c>
      <c r="J5094" s="123"/>
      <c r="K5094" s="123"/>
      <c r="L5094" s="123"/>
      <c r="M5094" s="98" t="s">
        <v>16311</v>
      </c>
      <c r="N5094" s="118"/>
    </row>
    <row r="5095" spans="1:14" x14ac:dyDescent="0.25">
      <c r="A5095" s="130">
        <v>94577509000145</v>
      </c>
      <c r="B5095" s="98" t="s">
        <v>12147</v>
      </c>
      <c r="C5095" s="123" t="s">
        <v>3812</v>
      </c>
      <c r="D5095" s="98" t="s">
        <v>13667</v>
      </c>
      <c r="E5095" s="98" t="s">
        <v>13660</v>
      </c>
      <c r="F5095" s="124">
        <v>12.08</v>
      </c>
      <c r="G5095" s="112">
        <v>41000</v>
      </c>
      <c r="H5095" s="98"/>
      <c r="I5095" s="123" t="str">
        <f t="shared" si="79"/>
        <v/>
      </c>
      <c r="J5095" s="123"/>
      <c r="K5095" s="123"/>
      <c r="L5095" s="123"/>
      <c r="M5095" s="98" t="s">
        <v>16312</v>
      </c>
      <c r="N5095" s="118"/>
    </row>
    <row r="5096" spans="1:14" x14ac:dyDescent="0.25">
      <c r="A5096" s="130">
        <v>11040888000102</v>
      </c>
      <c r="B5096" s="98" t="s">
        <v>12148</v>
      </c>
      <c r="C5096" s="123" t="s">
        <v>2758</v>
      </c>
      <c r="D5096" s="98" t="s">
        <v>13667</v>
      </c>
      <c r="E5096" s="98" t="s">
        <v>13660</v>
      </c>
      <c r="F5096" s="124">
        <v>15.2</v>
      </c>
      <c r="G5096" s="112">
        <v>43322</v>
      </c>
      <c r="H5096" s="98"/>
      <c r="I5096" s="123" t="str">
        <f t="shared" si="79"/>
        <v/>
      </c>
      <c r="J5096" s="123"/>
      <c r="K5096" s="123"/>
      <c r="L5096" s="123"/>
      <c r="M5096" s="98" t="s">
        <v>15364</v>
      </c>
      <c r="N5096" s="118"/>
    </row>
    <row r="5097" spans="1:14" x14ac:dyDescent="0.25">
      <c r="A5097" s="130">
        <v>11049830000120</v>
      </c>
      <c r="B5097" s="98" t="s">
        <v>12149</v>
      </c>
      <c r="C5097" s="123" t="s">
        <v>2758</v>
      </c>
      <c r="D5097" s="98" t="s">
        <v>13667</v>
      </c>
      <c r="E5097" s="98" t="s">
        <v>13660</v>
      </c>
      <c r="F5097" s="124">
        <v>18</v>
      </c>
      <c r="G5097" s="112">
        <v>44136</v>
      </c>
      <c r="H5097" s="98"/>
      <c r="I5097" s="123" t="str">
        <f t="shared" si="79"/>
        <v/>
      </c>
      <c r="J5097" s="123"/>
      <c r="K5097" s="123"/>
      <c r="L5097" s="123"/>
      <c r="M5097" s="98"/>
      <c r="N5097" s="118"/>
    </row>
    <row r="5098" spans="1:14" x14ac:dyDescent="0.25">
      <c r="A5098" s="130">
        <v>87890992000158</v>
      </c>
      <c r="B5098" s="98" t="s">
        <v>12150</v>
      </c>
      <c r="C5098" s="123" t="s">
        <v>3812</v>
      </c>
      <c r="D5098" s="98" t="s">
        <v>13667</v>
      </c>
      <c r="E5098" s="98" t="s">
        <v>13660</v>
      </c>
      <c r="F5098" s="124">
        <v>15.7</v>
      </c>
      <c r="G5098" s="112">
        <v>42736</v>
      </c>
      <c r="H5098" s="98"/>
      <c r="I5098" s="123" t="str">
        <f t="shared" si="79"/>
        <v/>
      </c>
      <c r="J5098" s="123"/>
      <c r="K5098" s="123"/>
      <c r="L5098" s="123"/>
      <c r="M5098" s="98" t="s">
        <v>16314</v>
      </c>
      <c r="N5098" s="118"/>
    </row>
    <row r="5099" spans="1:14" x14ac:dyDescent="0.25">
      <c r="A5099" s="130">
        <v>27174135000120</v>
      </c>
      <c r="B5099" s="98" t="s">
        <v>12151</v>
      </c>
      <c r="C5099" s="123" t="s">
        <v>821</v>
      </c>
      <c r="D5099" s="98" t="s">
        <v>13667</v>
      </c>
      <c r="E5099" s="98" t="s">
        <v>13660</v>
      </c>
      <c r="F5099" s="124">
        <v>22</v>
      </c>
      <c r="G5099" s="112">
        <v>41507</v>
      </c>
      <c r="H5099" s="98"/>
      <c r="I5099" s="123" t="str">
        <f t="shared" si="79"/>
        <v/>
      </c>
      <c r="J5099" s="123"/>
      <c r="K5099" s="123"/>
      <c r="L5099" s="123"/>
      <c r="M5099" s="98" t="s">
        <v>14083</v>
      </c>
      <c r="N5099" s="118"/>
    </row>
    <row r="5100" spans="1:14" x14ac:dyDescent="0.25">
      <c r="A5100" s="130">
        <v>88811922000120</v>
      </c>
      <c r="B5100" s="98" t="s">
        <v>12152</v>
      </c>
      <c r="C5100" s="123" t="s">
        <v>3812</v>
      </c>
      <c r="D5100" s="98" t="s">
        <v>13667</v>
      </c>
      <c r="E5100" s="98" t="s">
        <v>13660</v>
      </c>
      <c r="F5100" s="124">
        <v>14</v>
      </c>
      <c r="G5100" s="112">
        <v>43770</v>
      </c>
      <c r="H5100" s="98"/>
      <c r="I5100" s="123" t="str">
        <f t="shared" si="79"/>
        <v/>
      </c>
      <c r="J5100" s="123"/>
      <c r="K5100" s="123"/>
      <c r="L5100" s="123"/>
      <c r="M5100" s="98"/>
      <c r="N5100" s="118"/>
    </row>
    <row r="5101" spans="1:14" x14ac:dyDescent="0.25">
      <c r="A5101" s="130">
        <v>44529592000109</v>
      </c>
      <c r="B5101" s="98" t="s">
        <v>12153</v>
      </c>
      <c r="C5101" s="123" t="s">
        <v>4626</v>
      </c>
      <c r="D5101" s="98" t="s">
        <v>13667</v>
      </c>
      <c r="E5101" s="98" t="s">
        <v>13660</v>
      </c>
      <c r="F5101" s="124">
        <v>14</v>
      </c>
      <c r="G5101" s="112">
        <v>44035</v>
      </c>
      <c r="H5101" s="98"/>
      <c r="I5101" s="123" t="str">
        <f t="shared" si="79"/>
        <v/>
      </c>
      <c r="J5101" s="123"/>
      <c r="K5101" s="123"/>
      <c r="L5101" s="123"/>
      <c r="M5101" s="98"/>
      <c r="N5101" s="118"/>
    </row>
    <row r="5102" spans="1:14" x14ac:dyDescent="0.25">
      <c r="A5102" s="130">
        <v>48344014000159</v>
      </c>
      <c r="B5102" s="98" t="s">
        <v>12154</v>
      </c>
      <c r="C5102" s="123" t="s">
        <v>4626</v>
      </c>
      <c r="D5102" s="98" t="s">
        <v>13667</v>
      </c>
      <c r="E5102" s="98" t="s">
        <v>13660</v>
      </c>
      <c r="F5102" s="124">
        <v>13.3</v>
      </c>
      <c r="G5102" s="112">
        <v>43782</v>
      </c>
      <c r="H5102" s="98"/>
      <c r="I5102" s="123" t="str">
        <f t="shared" si="79"/>
        <v/>
      </c>
      <c r="J5102" s="123"/>
      <c r="K5102" s="123"/>
      <c r="L5102" s="123"/>
      <c r="M5102" s="98"/>
      <c r="N5102" s="118"/>
    </row>
    <row r="5103" spans="1:14" x14ac:dyDescent="0.25">
      <c r="A5103" s="130">
        <v>76238443000187</v>
      </c>
      <c r="B5103" s="98" t="s">
        <v>12155</v>
      </c>
      <c r="C5103" s="123" t="s">
        <v>3143</v>
      </c>
      <c r="D5103" s="98" t="s">
        <v>13667</v>
      </c>
      <c r="E5103" s="98" t="s">
        <v>13660</v>
      </c>
      <c r="F5103" s="124">
        <v>20</v>
      </c>
      <c r="G5103" s="112">
        <v>42437</v>
      </c>
      <c r="H5103" s="98"/>
      <c r="I5103" s="123" t="str">
        <f t="shared" si="79"/>
        <v/>
      </c>
      <c r="J5103" s="123"/>
      <c r="K5103" s="123"/>
      <c r="L5103" s="123"/>
      <c r="M5103" s="98" t="s">
        <v>15745</v>
      </c>
      <c r="N5103" s="118"/>
    </row>
    <row r="5104" spans="1:14" x14ac:dyDescent="0.25">
      <c r="A5104" s="130">
        <v>5893631000109</v>
      </c>
      <c r="B5104" s="98" t="s">
        <v>12156</v>
      </c>
      <c r="C5104" s="123" t="s">
        <v>3747</v>
      </c>
      <c r="D5104" s="98" t="s">
        <v>13667</v>
      </c>
      <c r="E5104" s="98" t="s">
        <v>13660</v>
      </c>
      <c r="F5104" s="124">
        <v>15.81</v>
      </c>
      <c r="G5104" s="112">
        <v>43374</v>
      </c>
      <c r="H5104" s="98"/>
      <c r="I5104" s="123" t="str">
        <f t="shared" si="79"/>
        <v/>
      </c>
      <c r="J5104" s="123"/>
      <c r="K5104" s="123"/>
      <c r="L5104" s="123"/>
      <c r="M5104" s="98" t="s">
        <v>16151</v>
      </c>
      <c r="N5104" s="118"/>
    </row>
    <row r="5105" spans="1:14" x14ac:dyDescent="0.25">
      <c r="A5105" s="130">
        <v>1616255000146</v>
      </c>
      <c r="B5105" s="98" t="s">
        <v>12157</v>
      </c>
      <c r="C5105" s="123" t="s">
        <v>3143</v>
      </c>
      <c r="D5105" s="98" t="s">
        <v>13667</v>
      </c>
      <c r="E5105" s="98" t="s">
        <v>13660</v>
      </c>
      <c r="F5105" s="124">
        <v>13</v>
      </c>
      <c r="G5105" s="112">
        <v>42614</v>
      </c>
      <c r="H5105" s="98"/>
      <c r="I5105" s="123" t="str">
        <f t="shared" si="79"/>
        <v/>
      </c>
      <c r="J5105" s="123"/>
      <c r="K5105" s="123"/>
      <c r="L5105" s="123"/>
      <c r="M5105" s="98" t="s">
        <v>15747</v>
      </c>
      <c r="N5105" s="118"/>
    </row>
    <row r="5106" spans="1:14" x14ac:dyDescent="0.25">
      <c r="A5106" s="130">
        <v>18307439000127</v>
      </c>
      <c r="B5106" s="98" t="s">
        <v>12158</v>
      </c>
      <c r="C5106" s="123" t="s">
        <v>1356</v>
      </c>
      <c r="D5106" s="98" t="s">
        <v>13667</v>
      </c>
      <c r="E5106" s="98" t="s">
        <v>13660</v>
      </c>
      <c r="F5106" s="124">
        <v>20.92</v>
      </c>
      <c r="G5106" s="112">
        <v>43782</v>
      </c>
      <c r="H5106" s="98"/>
      <c r="I5106" s="123" t="str">
        <f t="shared" si="79"/>
        <v/>
      </c>
      <c r="J5106" s="123"/>
      <c r="K5106" s="123"/>
      <c r="L5106" s="123"/>
      <c r="M5106" s="98"/>
      <c r="N5106" s="118"/>
    </row>
    <row r="5107" spans="1:14" x14ac:dyDescent="0.25">
      <c r="A5107" s="130">
        <v>45728326000178</v>
      </c>
      <c r="B5107" s="98" t="s">
        <v>12159</v>
      </c>
      <c r="C5107" s="123" t="s">
        <v>4626</v>
      </c>
      <c r="D5107" s="98" t="s">
        <v>13667</v>
      </c>
      <c r="E5107" s="98" t="s">
        <v>13660</v>
      </c>
      <c r="F5107" s="124">
        <v>16</v>
      </c>
      <c r="G5107" s="112">
        <v>38420</v>
      </c>
      <c r="H5107" s="98"/>
      <c r="I5107" s="123" t="str">
        <f t="shared" si="79"/>
        <v/>
      </c>
      <c r="J5107" s="123"/>
      <c r="K5107" s="123"/>
      <c r="L5107" s="123"/>
      <c r="M5107" s="98" t="s">
        <v>16759</v>
      </c>
      <c r="N5107" s="118"/>
    </row>
    <row r="5108" spans="1:14" x14ac:dyDescent="0.25">
      <c r="A5108" s="130">
        <v>1373497000156</v>
      </c>
      <c r="B5108" s="98" t="s">
        <v>12160</v>
      </c>
      <c r="C5108" s="123" t="s">
        <v>901</v>
      </c>
      <c r="D5108" s="98" t="s">
        <v>13667</v>
      </c>
      <c r="E5108" s="98" t="s">
        <v>13660</v>
      </c>
      <c r="F5108" s="124">
        <v>17.05</v>
      </c>
      <c r="G5108" s="112">
        <v>42529</v>
      </c>
      <c r="H5108" s="98"/>
      <c r="I5108" s="123" t="str">
        <f t="shared" si="79"/>
        <v/>
      </c>
      <c r="J5108" s="123"/>
      <c r="K5108" s="123"/>
      <c r="L5108" s="123"/>
      <c r="M5108" s="98" t="s">
        <v>14222</v>
      </c>
      <c r="N5108" s="118"/>
    </row>
    <row r="5109" spans="1:14" x14ac:dyDescent="0.25">
      <c r="A5109" s="130">
        <v>87862397000109</v>
      </c>
      <c r="B5109" s="98" t="s">
        <v>12161</v>
      </c>
      <c r="C5109" s="123" t="s">
        <v>3812</v>
      </c>
      <c r="D5109" s="98" t="s">
        <v>13667</v>
      </c>
      <c r="E5109" s="98" t="s">
        <v>13660</v>
      </c>
      <c r="F5109" s="124">
        <v>14.43</v>
      </c>
      <c r="G5109" s="112">
        <v>44013</v>
      </c>
      <c r="H5109" s="98"/>
      <c r="I5109" s="123" t="str">
        <f t="shared" si="79"/>
        <v/>
      </c>
      <c r="J5109" s="123"/>
      <c r="K5109" s="123"/>
      <c r="L5109" s="123"/>
      <c r="M5109" s="98"/>
      <c r="N5109" s="118"/>
    </row>
    <row r="5110" spans="1:14" x14ac:dyDescent="0.25">
      <c r="A5110" s="130">
        <v>8785479000120</v>
      </c>
      <c r="B5110" s="98" t="s">
        <v>12162</v>
      </c>
      <c r="C5110" s="123" t="s">
        <v>2554</v>
      </c>
      <c r="D5110" s="98" t="s">
        <v>13667</v>
      </c>
      <c r="E5110" s="98" t="s">
        <v>13660</v>
      </c>
      <c r="F5110" s="124">
        <v>17.84</v>
      </c>
      <c r="G5110" s="112">
        <v>43647</v>
      </c>
      <c r="H5110" s="98"/>
      <c r="I5110" s="123" t="str">
        <f t="shared" si="79"/>
        <v/>
      </c>
      <c r="J5110" s="123"/>
      <c r="K5110" s="123"/>
      <c r="L5110" s="123"/>
      <c r="M5110" s="98"/>
      <c r="N5110" s="118"/>
    </row>
    <row r="5111" spans="1:14" x14ac:dyDescent="0.25">
      <c r="A5111" s="130">
        <v>75845537000151</v>
      </c>
      <c r="B5111" s="98" t="s">
        <v>12163</v>
      </c>
      <c r="C5111" s="123" t="s">
        <v>3143</v>
      </c>
      <c r="D5111" s="98" t="s">
        <v>13667</v>
      </c>
      <c r="E5111" s="98" t="s">
        <v>13660</v>
      </c>
      <c r="F5111" s="124">
        <v>14</v>
      </c>
      <c r="G5111" s="112">
        <v>44049</v>
      </c>
      <c r="H5111" s="98"/>
      <c r="I5111" s="123" t="str">
        <f t="shared" si="79"/>
        <v/>
      </c>
      <c r="J5111" s="123"/>
      <c r="K5111" s="123"/>
      <c r="L5111" s="123"/>
      <c r="M5111" s="98"/>
      <c r="N5111" s="118"/>
    </row>
    <row r="5112" spans="1:14" x14ac:dyDescent="0.25">
      <c r="A5112" s="130">
        <v>46596318000188</v>
      </c>
      <c r="B5112" s="98" t="s">
        <v>12164</v>
      </c>
      <c r="C5112" s="123" t="s">
        <v>4626</v>
      </c>
      <c r="D5112" s="98" t="s">
        <v>13667</v>
      </c>
      <c r="E5112" s="98" t="s">
        <v>13660</v>
      </c>
      <c r="F5112" s="124">
        <v>22</v>
      </c>
      <c r="G5112" s="112">
        <v>41786</v>
      </c>
      <c r="H5112" s="98"/>
      <c r="I5112" s="123" t="str">
        <f t="shared" si="79"/>
        <v/>
      </c>
      <c r="J5112" s="123"/>
      <c r="K5112" s="123"/>
      <c r="L5112" s="123"/>
      <c r="M5112" s="98" t="s">
        <v>16762</v>
      </c>
      <c r="N5112" s="118"/>
    </row>
    <row r="5113" spans="1:14" x14ac:dyDescent="0.25">
      <c r="A5113" s="130">
        <v>19382647000153</v>
      </c>
      <c r="B5113" s="98" t="s">
        <v>12165</v>
      </c>
      <c r="C5113" s="123" t="s">
        <v>1356</v>
      </c>
      <c r="D5113" s="98" t="s">
        <v>13667</v>
      </c>
      <c r="E5113" s="98" t="s">
        <v>13660</v>
      </c>
      <c r="F5113" s="124">
        <v>14</v>
      </c>
      <c r="G5113" s="112">
        <v>39448</v>
      </c>
      <c r="H5113" s="98"/>
      <c r="I5113" s="123" t="str">
        <f t="shared" si="79"/>
        <v/>
      </c>
      <c r="J5113" s="123"/>
      <c r="K5113" s="123"/>
      <c r="L5113" s="123"/>
      <c r="M5113" s="98" t="s">
        <v>14618</v>
      </c>
      <c r="N5113" s="118"/>
    </row>
    <row r="5114" spans="1:14" x14ac:dyDescent="0.25">
      <c r="A5114" s="130">
        <v>2070548000133</v>
      </c>
      <c r="B5114" s="98" t="s">
        <v>12166</v>
      </c>
      <c r="C5114" s="123" t="s">
        <v>5227</v>
      </c>
      <c r="D5114" s="98" t="s">
        <v>13667</v>
      </c>
      <c r="E5114" s="98" t="s">
        <v>13660</v>
      </c>
      <c r="F5114" s="124">
        <v>14.59</v>
      </c>
      <c r="G5114" s="112">
        <v>43678</v>
      </c>
      <c r="H5114" s="98"/>
      <c r="I5114" s="123" t="str">
        <f t="shared" si="79"/>
        <v/>
      </c>
      <c r="J5114" s="123"/>
      <c r="K5114" s="123"/>
      <c r="L5114" s="123"/>
      <c r="M5114" s="98"/>
      <c r="N5114" s="118"/>
    </row>
    <row r="5115" spans="1:14" x14ac:dyDescent="0.25">
      <c r="A5115" s="130">
        <v>7606478000109</v>
      </c>
      <c r="B5115" s="98" t="s">
        <v>12167</v>
      </c>
      <c r="C5115" s="123" t="s">
        <v>634</v>
      </c>
      <c r="D5115" s="98" t="s">
        <v>13667</v>
      </c>
      <c r="E5115" s="98" t="s">
        <v>13660</v>
      </c>
      <c r="F5115" s="124">
        <v>13</v>
      </c>
      <c r="G5115" s="112">
        <v>41640</v>
      </c>
      <c r="H5115" s="98"/>
      <c r="I5115" s="123" t="str">
        <f t="shared" si="79"/>
        <v/>
      </c>
      <c r="J5115" s="123"/>
      <c r="K5115" s="123"/>
      <c r="L5115" s="123"/>
      <c r="M5115" s="98" t="s">
        <v>13988</v>
      </c>
      <c r="N5115" s="118"/>
    </row>
    <row r="5116" spans="1:14" x14ac:dyDescent="0.25">
      <c r="A5116" s="130">
        <v>18338160000100</v>
      </c>
      <c r="B5116" s="98" t="s">
        <v>12168</v>
      </c>
      <c r="C5116" s="123" t="s">
        <v>1356</v>
      </c>
      <c r="D5116" s="98" t="s">
        <v>13667</v>
      </c>
      <c r="E5116" s="98" t="s">
        <v>13660</v>
      </c>
      <c r="F5116" s="124">
        <v>22</v>
      </c>
      <c r="G5116" s="112">
        <v>41289</v>
      </c>
      <c r="H5116" s="98"/>
      <c r="I5116" s="123" t="str">
        <f t="shared" si="79"/>
        <v/>
      </c>
      <c r="J5116" s="123"/>
      <c r="K5116" s="123"/>
      <c r="L5116" s="123"/>
      <c r="M5116" s="98" t="s">
        <v>14621</v>
      </c>
      <c r="N5116" s="118"/>
    </row>
    <row r="5117" spans="1:14" x14ac:dyDescent="0.25">
      <c r="A5117" s="130">
        <v>87613030000151</v>
      </c>
      <c r="B5117" s="98" t="s">
        <v>12169</v>
      </c>
      <c r="C5117" s="123" t="s">
        <v>3812</v>
      </c>
      <c r="D5117" s="98" t="s">
        <v>13667</v>
      </c>
      <c r="E5117" s="98" t="s">
        <v>13660</v>
      </c>
      <c r="F5117" s="124">
        <v>17.8</v>
      </c>
      <c r="G5117" s="112">
        <v>43831</v>
      </c>
      <c r="H5117" s="98"/>
      <c r="I5117" s="123" t="str">
        <f t="shared" si="79"/>
        <v/>
      </c>
      <c r="J5117" s="123"/>
      <c r="K5117" s="123"/>
      <c r="L5117" s="123"/>
      <c r="M5117" s="98"/>
      <c r="N5117" s="118"/>
    </row>
    <row r="5118" spans="1:14" x14ac:dyDescent="0.25">
      <c r="A5118" s="130">
        <v>1740588000182</v>
      </c>
      <c r="B5118" s="98" t="s">
        <v>12170</v>
      </c>
      <c r="C5118" s="123" t="s">
        <v>901</v>
      </c>
      <c r="D5118" s="98" t="s">
        <v>13667</v>
      </c>
      <c r="E5118" s="98" t="s">
        <v>13660</v>
      </c>
      <c r="F5118" s="124">
        <v>14</v>
      </c>
      <c r="G5118" s="112">
        <v>43922</v>
      </c>
      <c r="H5118" s="98"/>
      <c r="I5118" s="123" t="str">
        <f t="shared" si="79"/>
        <v/>
      </c>
      <c r="J5118" s="123"/>
      <c r="K5118" s="123"/>
      <c r="L5118" s="123"/>
      <c r="M5118" s="98"/>
      <c r="N5118" s="118"/>
    </row>
    <row r="5119" spans="1:14" x14ac:dyDescent="0.25">
      <c r="A5119" s="130">
        <v>76208818000166</v>
      </c>
      <c r="B5119" s="98" t="s">
        <v>12171</v>
      </c>
      <c r="C5119" s="123" t="s">
        <v>3143</v>
      </c>
      <c r="D5119" s="98" t="s">
        <v>13667</v>
      </c>
      <c r="E5119" s="98" t="s">
        <v>13660</v>
      </c>
      <c r="F5119" s="124">
        <v>22</v>
      </c>
      <c r="G5119" s="112">
        <v>38840</v>
      </c>
      <c r="H5119" s="98"/>
      <c r="I5119" s="123" t="str">
        <f t="shared" si="79"/>
        <v/>
      </c>
      <c r="J5119" s="123"/>
      <c r="K5119" s="123"/>
      <c r="L5119" s="123"/>
      <c r="M5119" s="98" t="s">
        <v>15749</v>
      </c>
      <c r="N5119" s="118"/>
    </row>
    <row r="5120" spans="1:14" x14ac:dyDescent="0.25">
      <c r="A5120" s="130">
        <v>3239019000183</v>
      </c>
      <c r="B5120" s="98" t="s">
        <v>12172</v>
      </c>
      <c r="C5120" s="123" t="s">
        <v>2274</v>
      </c>
      <c r="D5120" s="98" t="s">
        <v>13667</v>
      </c>
      <c r="E5120" s="98" t="s">
        <v>13660</v>
      </c>
      <c r="F5120" s="124">
        <v>12.22</v>
      </c>
      <c r="G5120" s="112">
        <v>44166</v>
      </c>
      <c r="H5120" s="98"/>
      <c r="I5120" s="123" t="str">
        <f t="shared" si="79"/>
        <v/>
      </c>
      <c r="J5120" s="123"/>
      <c r="K5120" s="123"/>
      <c r="L5120" s="123"/>
      <c r="M5120" s="98"/>
      <c r="N5120" s="118"/>
    </row>
    <row r="5121" spans="1:14" x14ac:dyDescent="0.25">
      <c r="A5121" s="130">
        <v>27165190000153</v>
      </c>
      <c r="B5121" s="98" t="s">
        <v>12173</v>
      </c>
      <c r="C5121" s="123" t="s">
        <v>821</v>
      </c>
      <c r="D5121" s="98" t="s">
        <v>13667</v>
      </c>
      <c r="E5121" s="98" t="s">
        <v>13660</v>
      </c>
      <c r="F5121" s="124">
        <v>16</v>
      </c>
      <c r="G5121" s="112">
        <v>42278</v>
      </c>
      <c r="H5121" s="98"/>
      <c r="I5121" s="123" t="str">
        <f t="shared" si="79"/>
        <v/>
      </c>
      <c r="J5121" s="123"/>
      <c r="K5121" s="123"/>
      <c r="L5121" s="123"/>
      <c r="M5121" s="98" t="s">
        <v>14084</v>
      </c>
      <c r="N5121" s="118"/>
    </row>
    <row r="5122" spans="1:14" x14ac:dyDescent="0.25">
      <c r="A5122" s="130">
        <v>76178037000176</v>
      </c>
      <c r="B5122" s="98" t="s">
        <v>12174</v>
      </c>
      <c r="C5122" s="123" t="s">
        <v>3143</v>
      </c>
      <c r="D5122" s="98" t="s">
        <v>13667</v>
      </c>
      <c r="E5122" s="98" t="s">
        <v>13660</v>
      </c>
      <c r="F5122" s="124">
        <v>11</v>
      </c>
      <c r="G5122" s="112">
        <v>40144</v>
      </c>
      <c r="H5122" s="98"/>
      <c r="I5122" s="123" t="str">
        <f t="shared" si="79"/>
        <v/>
      </c>
      <c r="J5122" s="123"/>
      <c r="K5122" s="123"/>
      <c r="L5122" s="123"/>
      <c r="M5122" s="98" t="s">
        <v>15750</v>
      </c>
      <c r="N5122" s="118"/>
    </row>
    <row r="5123" spans="1:14" x14ac:dyDescent="0.25">
      <c r="A5123" s="130">
        <v>76017474000108</v>
      </c>
      <c r="B5123" s="98" t="s">
        <v>12175</v>
      </c>
      <c r="C5123" s="123" t="s">
        <v>3143</v>
      </c>
      <c r="D5123" s="98" t="s">
        <v>13667</v>
      </c>
      <c r="E5123" s="98" t="s">
        <v>13660</v>
      </c>
      <c r="F5123" s="124">
        <v>16</v>
      </c>
      <c r="G5123" s="112">
        <v>44012</v>
      </c>
      <c r="H5123" s="98"/>
      <c r="I5123" s="123" t="str">
        <f t="shared" ref="I5123:I5186" si="80">IFERROR(IF(OR(E5123="Ativos", E5123="Aposentados",E5123="Pensionistas"),IF(F5123&gt;=14,"SIM","NÃO"),""),"")</f>
        <v/>
      </c>
      <c r="J5123" s="123"/>
      <c r="K5123" s="123"/>
      <c r="L5123" s="123"/>
      <c r="M5123" s="98"/>
      <c r="N5123" s="118"/>
    </row>
    <row r="5124" spans="1:14" x14ac:dyDescent="0.25">
      <c r="A5124" s="130">
        <v>44959021000104</v>
      </c>
      <c r="B5124" s="98" t="s">
        <v>12176</v>
      </c>
      <c r="C5124" s="123" t="s">
        <v>4626</v>
      </c>
      <c r="D5124" s="98" t="s">
        <v>13667</v>
      </c>
      <c r="E5124" s="98" t="s">
        <v>13660</v>
      </c>
      <c r="F5124" s="124">
        <v>13.48</v>
      </c>
      <c r="G5124" s="112">
        <v>43768</v>
      </c>
      <c r="H5124" s="98"/>
      <c r="I5124" s="123" t="str">
        <f t="shared" si="80"/>
        <v/>
      </c>
      <c r="J5124" s="123"/>
      <c r="K5124" s="123"/>
      <c r="L5124" s="123"/>
      <c r="M5124" s="98"/>
      <c r="N5124" s="118"/>
    </row>
    <row r="5125" spans="1:14" x14ac:dyDescent="0.25">
      <c r="A5125" s="130">
        <v>46319000000150</v>
      </c>
      <c r="B5125" s="98" t="s">
        <v>12177</v>
      </c>
      <c r="C5125" s="123" t="s">
        <v>4626</v>
      </c>
      <c r="D5125" s="98" t="s">
        <v>13667</v>
      </c>
      <c r="E5125" s="98" t="s">
        <v>13660</v>
      </c>
      <c r="F5125" s="124">
        <v>17.75</v>
      </c>
      <c r="G5125" s="112">
        <v>44108</v>
      </c>
      <c r="H5125" s="98"/>
      <c r="I5125" s="123" t="str">
        <f t="shared" si="80"/>
        <v/>
      </c>
      <c r="J5125" s="123"/>
      <c r="K5125" s="123"/>
      <c r="L5125" s="123"/>
      <c r="M5125" s="98"/>
      <c r="N5125" s="118"/>
    </row>
    <row r="5126" spans="1:14" x14ac:dyDescent="0.25">
      <c r="A5126" s="130">
        <v>3403896000148</v>
      </c>
      <c r="B5126" s="98" t="s">
        <v>12178</v>
      </c>
      <c r="C5126" s="123" t="s">
        <v>2197</v>
      </c>
      <c r="D5126" s="98" t="s">
        <v>13667</v>
      </c>
      <c r="E5126" s="98" t="s">
        <v>13660</v>
      </c>
      <c r="F5126" s="124">
        <v>14.17</v>
      </c>
      <c r="G5126" s="112">
        <v>43647</v>
      </c>
      <c r="H5126" s="98"/>
      <c r="I5126" s="123" t="str">
        <f t="shared" si="80"/>
        <v/>
      </c>
      <c r="J5126" s="123"/>
      <c r="K5126" s="123"/>
      <c r="L5126" s="123"/>
      <c r="M5126" s="98"/>
      <c r="N5126" s="118"/>
    </row>
    <row r="5127" spans="1:14" x14ac:dyDescent="0.25">
      <c r="A5127" s="130">
        <v>18602052000101</v>
      </c>
      <c r="B5127" s="98" t="s">
        <v>12179</v>
      </c>
      <c r="C5127" s="123" t="s">
        <v>1356</v>
      </c>
      <c r="D5127" s="98" t="s">
        <v>13667</v>
      </c>
      <c r="E5127" s="98" t="s">
        <v>13660</v>
      </c>
      <c r="F5127" s="124">
        <v>15</v>
      </c>
      <c r="G5127" s="112">
        <v>40479</v>
      </c>
      <c r="H5127" s="98"/>
      <c r="I5127" s="123" t="str">
        <f t="shared" si="80"/>
        <v/>
      </c>
      <c r="J5127" s="123"/>
      <c r="K5127" s="123"/>
      <c r="L5127" s="123"/>
      <c r="M5127" s="98" t="s">
        <v>14622</v>
      </c>
      <c r="N5127" s="118"/>
    </row>
    <row r="5128" spans="1:14" x14ac:dyDescent="0.25">
      <c r="A5128" s="130">
        <v>3347127000170</v>
      </c>
      <c r="B5128" s="98" t="s">
        <v>12180</v>
      </c>
      <c r="C5128" s="123" t="s">
        <v>2274</v>
      </c>
      <c r="D5128" s="98" t="s">
        <v>13667</v>
      </c>
      <c r="E5128" s="98" t="s">
        <v>13660</v>
      </c>
      <c r="F5128" s="124">
        <v>11</v>
      </c>
      <c r="G5128" s="112">
        <v>42948</v>
      </c>
      <c r="H5128" s="98"/>
      <c r="I5128" s="123" t="str">
        <f t="shared" si="80"/>
        <v/>
      </c>
      <c r="J5128" s="123"/>
      <c r="K5128" s="123"/>
      <c r="L5128" s="123"/>
      <c r="M5128" s="98" t="s">
        <v>14961</v>
      </c>
      <c r="N5128" s="118"/>
    </row>
    <row r="5129" spans="1:14" x14ac:dyDescent="0.25">
      <c r="A5129" s="130">
        <v>18137943000126</v>
      </c>
      <c r="B5129" s="98" t="s">
        <v>12181</v>
      </c>
      <c r="C5129" s="123" t="s">
        <v>1356</v>
      </c>
      <c r="D5129" s="98" t="s">
        <v>13667</v>
      </c>
      <c r="E5129" s="98" t="s">
        <v>13660</v>
      </c>
      <c r="F5129" s="124">
        <v>14.5</v>
      </c>
      <c r="G5129" s="112">
        <v>41548</v>
      </c>
      <c r="H5129" s="98"/>
      <c r="I5129" s="123" t="str">
        <f t="shared" si="80"/>
        <v/>
      </c>
      <c r="J5129" s="123"/>
      <c r="K5129" s="123"/>
      <c r="L5129" s="123"/>
      <c r="M5129" s="98" t="s">
        <v>14623</v>
      </c>
      <c r="N5129" s="118"/>
    </row>
    <row r="5130" spans="1:14" x14ac:dyDescent="0.25">
      <c r="A5130" s="130">
        <v>18457192000125</v>
      </c>
      <c r="B5130" s="98" t="s">
        <v>12182</v>
      </c>
      <c r="C5130" s="123" t="s">
        <v>1356</v>
      </c>
      <c r="D5130" s="98" t="s">
        <v>13667</v>
      </c>
      <c r="E5130" s="98" t="s">
        <v>13660</v>
      </c>
      <c r="F5130" s="124">
        <v>14.99</v>
      </c>
      <c r="G5130" s="112">
        <v>43283</v>
      </c>
      <c r="H5130" s="98"/>
      <c r="I5130" s="123" t="str">
        <f t="shared" si="80"/>
        <v/>
      </c>
      <c r="J5130" s="123"/>
      <c r="K5130" s="123"/>
      <c r="L5130" s="123"/>
      <c r="M5130" s="98" t="s">
        <v>14626</v>
      </c>
      <c r="N5130" s="118"/>
    </row>
    <row r="5131" spans="1:14" x14ac:dyDescent="0.25">
      <c r="A5131" s="130">
        <v>1803618000152</v>
      </c>
      <c r="B5131" s="98" t="s">
        <v>12183</v>
      </c>
      <c r="C5131" s="123" t="s">
        <v>5227</v>
      </c>
      <c r="D5131" s="98" t="s">
        <v>13667</v>
      </c>
      <c r="E5131" s="98" t="s">
        <v>13660</v>
      </c>
      <c r="F5131" s="124">
        <v>14.66</v>
      </c>
      <c r="G5131" s="112">
        <v>44197</v>
      </c>
      <c r="H5131" s="98"/>
      <c r="I5131" s="123" t="str">
        <f t="shared" si="80"/>
        <v/>
      </c>
      <c r="J5131" s="123"/>
      <c r="K5131" s="123"/>
      <c r="L5131" s="123"/>
      <c r="M5131" s="98"/>
      <c r="N5131" s="118"/>
    </row>
    <row r="5132" spans="1:14" x14ac:dyDescent="0.25">
      <c r="A5132" s="130">
        <v>91693283000150</v>
      </c>
      <c r="B5132" s="98" t="s">
        <v>12184</v>
      </c>
      <c r="C5132" s="123" t="s">
        <v>3812</v>
      </c>
      <c r="D5132" s="98" t="s">
        <v>13667</v>
      </c>
      <c r="E5132" s="98" t="s">
        <v>13660</v>
      </c>
      <c r="F5132" s="124">
        <v>11.5</v>
      </c>
      <c r="G5132" s="112">
        <v>41640</v>
      </c>
      <c r="H5132" s="98"/>
      <c r="I5132" s="123" t="str">
        <f t="shared" si="80"/>
        <v/>
      </c>
      <c r="J5132" s="123"/>
      <c r="K5132" s="123"/>
      <c r="L5132" s="123"/>
      <c r="M5132" s="98" t="s">
        <v>16324</v>
      </c>
      <c r="N5132" s="118"/>
    </row>
    <row r="5133" spans="1:14" x14ac:dyDescent="0.25">
      <c r="A5133" s="130">
        <v>2296002000103</v>
      </c>
      <c r="B5133" s="98" t="s">
        <v>12185</v>
      </c>
      <c r="C5133" s="123" t="s">
        <v>901</v>
      </c>
      <c r="D5133" s="98" t="s">
        <v>13667</v>
      </c>
      <c r="E5133" s="98" t="s">
        <v>13660</v>
      </c>
      <c r="F5133" s="124">
        <v>15.43</v>
      </c>
      <c r="G5133" s="112">
        <v>41275</v>
      </c>
      <c r="H5133" s="98"/>
      <c r="I5133" s="123" t="str">
        <f t="shared" si="80"/>
        <v/>
      </c>
      <c r="J5133" s="123"/>
      <c r="K5133" s="123"/>
      <c r="L5133" s="123"/>
      <c r="M5133" s="98" t="s">
        <v>14225</v>
      </c>
      <c r="N5133" s="118"/>
    </row>
    <row r="5134" spans="1:14" x14ac:dyDescent="0.25">
      <c r="A5134" s="130">
        <v>18712133000156</v>
      </c>
      <c r="B5134" s="98" t="s">
        <v>12186</v>
      </c>
      <c r="C5134" s="123" t="s">
        <v>1356</v>
      </c>
      <c r="D5134" s="98" t="s">
        <v>13667</v>
      </c>
      <c r="E5134" s="98" t="s">
        <v>13660</v>
      </c>
      <c r="F5134" s="124">
        <v>14</v>
      </c>
      <c r="G5134" s="112">
        <v>44036</v>
      </c>
      <c r="H5134" s="98"/>
      <c r="I5134" s="123" t="str">
        <f t="shared" si="80"/>
        <v/>
      </c>
      <c r="J5134" s="123"/>
      <c r="K5134" s="123"/>
      <c r="L5134" s="123"/>
      <c r="M5134" s="98"/>
      <c r="N5134" s="118"/>
    </row>
    <row r="5135" spans="1:14" x14ac:dyDescent="0.25">
      <c r="A5135" s="130">
        <v>88080379000138</v>
      </c>
      <c r="B5135" s="98" t="s">
        <v>12187</v>
      </c>
      <c r="C5135" s="123" t="s">
        <v>3812</v>
      </c>
      <c r="D5135" s="98" t="s">
        <v>13667</v>
      </c>
      <c r="E5135" s="98" t="s">
        <v>13660</v>
      </c>
      <c r="F5135" s="124">
        <v>13.7</v>
      </c>
      <c r="G5135" s="112">
        <v>42370</v>
      </c>
      <c r="H5135" s="98"/>
      <c r="I5135" s="123" t="str">
        <f t="shared" si="80"/>
        <v/>
      </c>
      <c r="J5135" s="123"/>
      <c r="K5135" s="123"/>
      <c r="L5135" s="123"/>
      <c r="M5135" s="98" t="s">
        <v>16325</v>
      </c>
      <c r="N5135" s="118"/>
    </row>
    <row r="5136" spans="1:14" x14ac:dyDescent="0.25">
      <c r="A5136" s="130">
        <v>82939430000138</v>
      </c>
      <c r="B5136" s="98" t="s">
        <v>12188</v>
      </c>
      <c r="C5136" s="123" t="s">
        <v>4289</v>
      </c>
      <c r="D5136" s="98" t="s">
        <v>13667</v>
      </c>
      <c r="E5136" s="98" t="s">
        <v>13660</v>
      </c>
      <c r="F5136" s="124">
        <v>22</v>
      </c>
      <c r="G5136" s="112">
        <v>44136</v>
      </c>
      <c r="H5136" s="98"/>
      <c r="I5136" s="123" t="str">
        <f t="shared" si="80"/>
        <v/>
      </c>
      <c r="J5136" s="123"/>
      <c r="K5136" s="123"/>
      <c r="L5136" s="123"/>
      <c r="M5136" s="98"/>
      <c r="N5136" s="118"/>
    </row>
    <row r="5137" spans="1:14" x14ac:dyDescent="0.25">
      <c r="A5137" s="130">
        <v>1105329000180</v>
      </c>
      <c r="B5137" s="98" t="s">
        <v>12189</v>
      </c>
      <c r="C5137" s="123" t="s">
        <v>901</v>
      </c>
      <c r="D5137" s="98" t="s">
        <v>13667</v>
      </c>
      <c r="E5137" s="98" t="s">
        <v>13660</v>
      </c>
      <c r="F5137" s="124">
        <v>15</v>
      </c>
      <c r="G5137" s="112">
        <v>43586</v>
      </c>
      <c r="H5137" s="98"/>
      <c r="I5137" s="123" t="str">
        <f t="shared" si="80"/>
        <v/>
      </c>
      <c r="J5137" s="123"/>
      <c r="K5137" s="123"/>
      <c r="L5137" s="123"/>
      <c r="M5137" s="98"/>
      <c r="N5137" s="118"/>
    </row>
    <row r="5138" spans="1:14" x14ac:dyDescent="0.25">
      <c r="A5138" s="130">
        <v>67172437000183</v>
      </c>
      <c r="B5138" s="98" t="s">
        <v>12190</v>
      </c>
      <c r="C5138" s="123" t="s">
        <v>4626</v>
      </c>
      <c r="D5138" s="98" t="s">
        <v>13667</v>
      </c>
      <c r="E5138" s="98" t="s">
        <v>13660</v>
      </c>
      <c r="F5138" s="124">
        <v>15.15</v>
      </c>
      <c r="G5138" s="112">
        <v>40585</v>
      </c>
      <c r="H5138" s="98"/>
      <c r="I5138" s="123" t="str">
        <f t="shared" si="80"/>
        <v/>
      </c>
      <c r="J5138" s="123"/>
      <c r="K5138" s="123"/>
      <c r="L5138" s="123"/>
      <c r="M5138" s="98" t="s">
        <v>16765</v>
      </c>
      <c r="N5138" s="118"/>
    </row>
    <row r="5139" spans="1:14" x14ac:dyDescent="0.25">
      <c r="A5139" s="130">
        <v>23555196000186</v>
      </c>
      <c r="B5139" s="98" t="s">
        <v>12191</v>
      </c>
      <c r="C5139" s="123" t="s">
        <v>634</v>
      </c>
      <c r="D5139" s="98" t="s">
        <v>13667</v>
      </c>
      <c r="E5139" s="98" t="s">
        <v>13660</v>
      </c>
      <c r="F5139" s="124">
        <v>14</v>
      </c>
      <c r="G5139" s="112">
        <v>44136</v>
      </c>
      <c r="H5139" s="98"/>
      <c r="I5139" s="123" t="str">
        <f t="shared" si="80"/>
        <v/>
      </c>
      <c r="J5139" s="123"/>
      <c r="K5139" s="123"/>
      <c r="L5139" s="123"/>
      <c r="M5139" s="98"/>
      <c r="N5139" s="118"/>
    </row>
    <row r="5140" spans="1:14" x14ac:dyDescent="0.25">
      <c r="A5140" s="130">
        <v>87612834000136</v>
      </c>
      <c r="B5140" s="98" t="s">
        <v>12192</v>
      </c>
      <c r="C5140" s="123" t="s">
        <v>3812</v>
      </c>
      <c r="D5140" s="98" t="s">
        <v>13667</v>
      </c>
      <c r="E5140" s="98" t="s">
        <v>13660</v>
      </c>
      <c r="F5140" s="124">
        <v>14.4</v>
      </c>
      <c r="G5140" s="112">
        <v>40909</v>
      </c>
      <c r="H5140" s="98"/>
      <c r="I5140" s="123" t="str">
        <f t="shared" si="80"/>
        <v/>
      </c>
      <c r="J5140" s="123"/>
      <c r="K5140" s="123"/>
      <c r="L5140" s="123"/>
      <c r="M5140" s="98" t="s">
        <v>16326</v>
      </c>
      <c r="N5140" s="118"/>
    </row>
    <row r="5141" spans="1:14" x14ac:dyDescent="0.25">
      <c r="A5141" s="130">
        <v>67995027000132</v>
      </c>
      <c r="B5141" s="98" t="s">
        <v>12193</v>
      </c>
      <c r="C5141" s="123" t="s">
        <v>4626</v>
      </c>
      <c r="D5141" s="98" t="s">
        <v>13667</v>
      </c>
      <c r="E5141" s="98" t="s">
        <v>13660</v>
      </c>
      <c r="F5141" s="124">
        <v>14</v>
      </c>
      <c r="G5141" s="112">
        <v>43991</v>
      </c>
      <c r="H5141" s="98"/>
      <c r="I5141" s="123" t="str">
        <f t="shared" si="80"/>
        <v/>
      </c>
      <c r="J5141" s="123"/>
      <c r="K5141" s="123"/>
      <c r="L5141" s="123"/>
      <c r="M5141" s="98"/>
      <c r="N5141" s="118"/>
    </row>
    <row r="5142" spans="1:14" x14ac:dyDescent="0.25">
      <c r="A5142" s="130">
        <v>6554927000150</v>
      </c>
      <c r="B5142" s="98" t="s">
        <v>12194</v>
      </c>
      <c r="C5142" s="123" t="s">
        <v>2926</v>
      </c>
      <c r="D5142" s="98" t="s">
        <v>13667</v>
      </c>
      <c r="E5142" s="98" t="s">
        <v>13660</v>
      </c>
      <c r="F5142" s="124">
        <v>14</v>
      </c>
      <c r="G5142" s="112">
        <v>44136</v>
      </c>
      <c r="H5142" s="98"/>
      <c r="I5142" s="123" t="str">
        <f t="shared" si="80"/>
        <v/>
      </c>
      <c r="J5142" s="123"/>
      <c r="K5142" s="123"/>
      <c r="L5142" s="123"/>
      <c r="M5142" s="98"/>
      <c r="N5142" s="118"/>
    </row>
    <row r="5143" spans="1:14" x14ac:dyDescent="0.25">
      <c r="A5143" s="130">
        <v>4465209000181</v>
      </c>
      <c r="B5143" s="98" t="s">
        <v>12195</v>
      </c>
      <c r="C5143" s="123" t="s">
        <v>133</v>
      </c>
      <c r="D5143" s="98" t="s">
        <v>13667</v>
      </c>
      <c r="E5143" s="98" t="s">
        <v>13660</v>
      </c>
      <c r="F5143" s="124">
        <v>14.5</v>
      </c>
      <c r="G5143" s="112">
        <v>43466</v>
      </c>
      <c r="H5143" s="98"/>
      <c r="I5143" s="123" t="str">
        <f t="shared" si="80"/>
        <v/>
      </c>
      <c r="J5143" s="123"/>
      <c r="K5143" s="123"/>
      <c r="L5143" s="123"/>
      <c r="M5143" s="98" t="s">
        <v>13833</v>
      </c>
      <c r="N5143" s="118"/>
    </row>
    <row r="5144" spans="1:14" x14ac:dyDescent="0.25">
      <c r="A5144" s="130">
        <v>87613139000199</v>
      </c>
      <c r="B5144" s="98" t="s">
        <v>12196</v>
      </c>
      <c r="C5144" s="123" t="s">
        <v>3812</v>
      </c>
      <c r="D5144" s="98" t="s">
        <v>13667</v>
      </c>
      <c r="E5144" s="98" t="s">
        <v>13660</v>
      </c>
      <c r="F5144" s="124">
        <v>14.5</v>
      </c>
      <c r="G5144" s="112">
        <v>40533</v>
      </c>
      <c r="H5144" s="98"/>
      <c r="I5144" s="123" t="str">
        <f t="shared" si="80"/>
        <v/>
      </c>
      <c r="J5144" s="123"/>
      <c r="K5144" s="123"/>
      <c r="L5144" s="123"/>
      <c r="M5144" s="98" t="s">
        <v>16328</v>
      </c>
      <c r="N5144" s="118"/>
    </row>
    <row r="5145" spans="1:14" x14ac:dyDescent="0.25">
      <c r="A5145" s="130">
        <v>1740448000104</v>
      </c>
      <c r="B5145" s="98" t="s">
        <v>12197</v>
      </c>
      <c r="C5145" s="123" t="s">
        <v>901</v>
      </c>
      <c r="D5145" s="98" t="s">
        <v>13667</v>
      </c>
      <c r="E5145" s="98" t="s">
        <v>13660</v>
      </c>
      <c r="F5145" s="124">
        <v>14</v>
      </c>
      <c r="G5145" s="112">
        <v>43466</v>
      </c>
      <c r="H5145" s="98"/>
      <c r="I5145" s="123" t="str">
        <f t="shared" si="80"/>
        <v/>
      </c>
      <c r="J5145" s="123"/>
      <c r="K5145" s="123"/>
      <c r="L5145" s="123"/>
      <c r="M5145" s="98"/>
      <c r="N5145" s="118"/>
    </row>
    <row r="5146" spans="1:14" x14ac:dyDescent="0.25">
      <c r="A5146" s="130">
        <v>11286374000131</v>
      </c>
      <c r="B5146" s="98" t="s">
        <v>12198</v>
      </c>
      <c r="C5146" s="123" t="s">
        <v>2758</v>
      </c>
      <c r="D5146" s="98" t="s">
        <v>13667</v>
      </c>
      <c r="E5146" s="98" t="s">
        <v>13660</v>
      </c>
      <c r="F5146" s="124">
        <v>13.72</v>
      </c>
      <c r="G5146" s="112">
        <v>41162</v>
      </c>
      <c r="H5146" s="98"/>
      <c r="I5146" s="123" t="str">
        <f t="shared" si="80"/>
        <v/>
      </c>
      <c r="J5146" s="123"/>
      <c r="K5146" s="123"/>
      <c r="L5146" s="123"/>
      <c r="M5146" s="98" t="s">
        <v>15365</v>
      </c>
      <c r="N5146" s="118"/>
    </row>
    <row r="5147" spans="1:14" x14ac:dyDescent="0.25">
      <c r="A5147" s="130">
        <v>77008068000141</v>
      </c>
      <c r="B5147" s="98" t="s">
        <v>12199</v>
      </c>
      <c r="C5147" s="123" t="s">
        <v>3143</v>
      </c>
      <c r="D5147" s="98" t="s">
        <v>13667</v>
      </c>
      <c r="E5147" s="98" t="s">
        <v>13660</v>
      </c>
      <c r="F5147" s="124">
        <v>19.36</v>
      </c>
      <c r="G5147" s="112">
        <v>42285</v>
      </c>
      <c r="H5147" s="98"/>
      <c r="I5147" s="123" t="str">
        <f t="shared" si="80"/>
        <v/>
      </c>
      <c r="J5147" s="123"/>
      <c r="K5147" s="123"/>
      <c r="L5147" s="123"/>
      <c r="M5147" s="98" t="s">
        <v>15755</v>
      </c>
      <c r="N5147" s="118"/>
    </row>
    <row r="5148" spans="1:14" x14ac:dyDescent="0.25">
      <c r="A5148" s="130">
        <v>87613592000103</v>
      </c>
      <c r="B5148" s="98" t="s">
        <v>12200</v>
      </c>
      <c r="C5148" s="123" t="s">
        <v>3812</v>
      </c>
      <c r="D5148" s="98" t="s">
        <v>13667</v>
      </c>
      <c r="E5148" s="98" t="s">
        <v>13660</v>
      </c>
      <c r="F5148" s="124">
        <v>16.32</v>
      </c>
      <c r="G5148" s="112">
        <v>43992</v>
      </c>
      <c r="H5148" s="98"/>
      <c r="I5148" s="123" t="str">
        <f t="shared" si="80"/>
        <v/>
      </c>
      <c r="J5148" s="123"/>
      <c r="K5148" s="123"/>
      <c r="L5148" s="123"/>
      <c r="M5148" s="98"/>
      <c r="N5148" s="118"/>
    </row>
    <row r="5149" spans="1:14" x14ac:dyDescent="0.25">
      <c r="A5149" s="130">
        <v>13922588000182</v>
      </c>
      <c r="B5149" s="98" t="s">
        <v>12201</v>
      </c>
      <c r="C5149" s="123" t="s">
        <v>215</v>
      </c>
      <c r="D5149" s="98" t="s">
        <v>13667</v>
      </c>
      <c r="E5149" s="98" t="s">
        <v>13660</v>
      </c>
      <c r="F5149" s="124">
        <v>11.12</v>
      </c>
      <c r="G5149" s="112">
        <v>42564</v>
      </c>
      <c r="H5149" s="98"/>
      <c r="I5149" s="123" t="str">
        <f t="shared" si="80"/>
        <v/>
      </c>
      <c r="J5149" s="123"/>
      <c r="K5149" s="123"/>
      <c r="L5149" s="123"/>
      <c r="M5149" s="98" t="s">
        <v>13887</v>
      </c>
      <c r="N5149" s="118"/>
    </row>
    <row r="5150" spans="1:14" x14ac:dyDescent="0.25">
      <c r="A5150" s="130">
        <v>12461646000155</v>
      </c>
      <c r="B5150" s="98" t="s">
        <v>12202</v>
      </c>
      <c r="C5150" s="123" t="s">
        <v>634</v>
      </c>
      <c r="D5150" s="98" t="s">
        <v>13667</v>
      </c>
      <c r="E5150" s="98" t="s">
        <v>13660</v>
      </c>
      <c r="F5150" s="124">
        <v>11</v>
      </c>
      <c r="G5150" s="112">
        <v>43704</v>
      </c>
      <c r="H5150" s="98"/>
      <c r="I5150" s="123" t="str">
        <f t="shared" si="80"/>
        <v/>
      </c>
      <c r="J5150" s="123"/>
      <c r="K5150" s="123"/>
      <c r="L5150" s="123"/>
      <c r="M5150" s="98"/>
      <c r="N5150" s="118"/>
    </row>
    <row r="5151" spans="1:14" x14ac:dyDescent="0.25">
      <c r="A5151" s="130">
        <v>10105971000150</v>
      </c>
      <c r="B5151" s="98" t="s">
        <v>12203</v>
      </c>
      <c r="C5151" s="123" t="s">
        <v>2758</v>
      </c>
      <c r="D5151" s="98" t="s">
        <v>13667</v>
      </c>
      <c r="E5151" s="98" t="s">
        <v>13660</v>
      </c>
      <c r="F5151" s="124">
        <v>11</v>
      </c>
      <c r="G5151" s="112">
        <v>38833</v>
      </c>
      <c r="H5151" s="98"/>
      <c r="I5151" s="123" t="str">
        <f t="shared" si="80"/>
        <v/>
      </c>
      <c r="J5151" s="123"/>
      <c r="K5151" s="123"/>
      <c r="L5151" s="123"/>
      <c r="M5151" s="98"/>
      <c r="N5151" s="118"/>
    </row>
    <row r="5152" spans="1:14" x14ac:dyDescent="0.25">
      <c r="A5152" s="130">
        <v>76244961000103</v>
      </c>
      <c r="B5152" s="98" t="s">
        <v>12204</v>
      </c>
      <c r="C5152" s="123" t="s">
        <v>3143</v>
      </c>
      <c r="D5152" s="98" t="s">
        <v>13667</v>
      </c>
      <c r="E5152" s="98" t="s">
        <v>13660</v>
      </c>
      <c r="F5152" s="124">
        <v>15.27</v>
      </c>
      <c r="G5152" s="112">
        <v>42446</v>
      </c>
      <c r="H5152" s="98"/>
      <c r="I5152" s="123" t="str">
        <f t="shared" si="80"/>
        <v/>
      </c>
      <c r="J5152" s="123"/>
      <c r="K5152" s="123"/>
      <c r="L5152" s="123"/>
      <c r="M5152" s="98" t="s">
        <v>15757</v>
      </c>
      <c r="N5152" s="118"/>
    </row>
    <row r="5153" spans="1:14" x14ac:dyDescent="0.25">
      <c r="A5153" s="130">
        <v>27165208000117</v>
      </c>
      <c r="B5153" s="98" t="s">
        <v>12205</v>
      </c>
      <c r="C5153" s="123" t="s">
        <v>821</v>
      </c>
      <c r="D5153" s="98" t="s">
        <v>13667</v>
      </c>
      <c r="E5153" s="98" t="s">
        <v>13660</v>
      </c>
      <c r="F5153" s="124">
        <v>22</v>
      </c>
      <c r="G5153" s="112">
        <v>42698</v>
      </c>
      <c r="H5153" s="98"/>
      <c r="I5153" s="123" t="str">
        <f t="shared" si="80"/>
        <v/>
      </c>
      <c r="J5153" s="123"/>
      <c r="K5153" s="123"/>
      <c r="L5153" s="123"/>
      <c r="M5153" s="98" t="s">
        <v>14086</v>
      </c>
      <c r="N5153" s="118"/>
    </row>
    <row r="5154" spans="1:14" x14ac:dyDescent="0.25">
      <c r="A5154" s="130">
        <v>87613584000159</v>
      </c>
      <c r="B5154" s="98" t="s">
        <v>12206</v>
      </c>
      <c r="C5154" s="123" t="s">
        <v>3812</v>
      </c>
      <c r="D5154" s="98" t="s">
        <v>13667</v>
      </c>
      <c r="E5154" s="98" t="s">
        <v>13660</v>
      </c>
      <c r="F5154" s="124">
        <v>14</v>
      </c>
      <c r="G5154" s="112">
        <v>44013</v>
      </c>
      <c r="H5154" s="98"/>
      <c r="I5154" s="123" t="str">
        <f t="shared" si="80"/>
        <v/>
      </c>
      <c r="J5154" s="123"/>
      <c r="K5154" s="123"/>
      <c r="L5154" s="123"/>
      <c r="M5154" s="98"/>
      <c r="N5154" s="118"/>
    </row>
    <row r="5155" spans="1:14" x14ac:dyDescent="0.25">
      <c r="A5155" s="130">
        <v>11256062000185</v>
      </c>
      <c r="B5155" s="98" t="s">
        <v>12207</v>
      </c>
      <c r="C5155" s="123" t="s">
        <v>2758</v>
      </c>
      <c r="D5155" s="98" t="s">
        <v>13667</v>
      </c>
      <c r="E5155" s="98" t="s">
        <v>13660</v>
      </c>
      <c r="F5155" s="124">
        <v>11</v>
      </c>
      <c r="G5155" s="112">
        <v>38790</v>
      </c>
      <c r="H5155" s="98"/>
      <c r="I5155" s="123" t="str">
        <f t="shared" si="80"/>
        <v/>
      </c>
      <c r="J5155" s="123"/>
      <c r="K5155" s="123"/>
      <c r="L5155" s="123"/>
      <c r="M5155" s="98" t="s">
        <v>15368</v>
      </c>
      <c r="N5155" s="118"/>
    </row>
    <row r="5156" spans="1:14" x14ac:dyDescent="0.25">
      <c r="A5156" s="130">
        <v>92406263000113</v>
      </c>
      <c r="B5156" s="98" t="s">
        <v>12208</v>
      </c>
      <c r="C5156" s="123" t="s">
        <v>3812</v>
      </c>
      <c r="D5156" s="98" t="s">
        <v>13667</v>
      </c>
      <c r="E5156" s="98" t="s">
        <v>13660</v>
      </c>
      <c r="F5156" s="124">
        <v>12.85</v>
      </c>
      <c r="G5156" s="112">
        <v>42370</v>
      </c>
      <c r="H5156" s="98"/>
      <c r="I5156" s="123" t="str">
        <f t="shared" si="80"/>
        <v/>
      </c>
      <c r="J5156" s="123"/>
      <c r="K5156" s="123"/>
      <c r="L5156" s="123"/>
      <c r="M5156" s="98" t="s">
        <v>16333</v>
      </c>
      <c r="N5156" s="118"/>
    </row>
    <row r="5157" spans="1:14" x14ac:dyDescent="0.25">
      <c r="A5157" s="130">
        <v>18715490000178</v>
      </c>
      <c r="B5157" s="98" t="s">
        <v>12209</v>
      </c>
      <c r="C5157" s="123" t="s">
        <v>1356</v>
      </c>
      <c r="D5157" s="98" t="s">
        <v>13667</v>
      </c>
      <c r="E5157" s="98" t="s">
        <v>13660</v>
      </c>
      <c r="F5157" s="124">
        <v>17</v>
      </c>
      <c r="G5157" s="112">
        <v>41700</v>
      </c>
      <c r="H5157" s="98"/>
      <c r="I5157" s="123" t="str">
        <f t="shared" si="80"/>
        <v/>
      </c>
      <c r="J5157" s="123"/>
      <c r="K5157" s="123"/>
      <c r="L5157" s="123"/>
      <c r="M5157" s="98" t="s">
        <v>14628</v>
      </c>
      <c r="N5157" s="118"/>
    </row>
    <row r="5158" spans="1:14" x14ac:dyDescent="0.25">
      <c r="A5158" s="130">
        <v>87564381000110</v>
      </c>
      <c r="B5158" s="98" t="s">
        <v>12210</v>
      </c>
      <c r="C5158" s="123" t="s">
        <v>3812</v>
      </c>
      <c r="D5158" s="98" t="s">
        <v>13667</v>
      </c>
      <c r="E5158" s="98" t="s">
        <v>13660</v>
      </c>
      <c r="F5158" s="124">
        <v>15.7</v>
      </c>
      <c r="G5158" s="112">
        <v>40909</v>
      </c>
      <c r="H5158" s="98"/>
      <c r="I5158" s="123" t="str">
        <f t="shared" si="80"/>
        <v/>
      </c>
      <c r="J5158" s="123"/>
      <c r="K5158" s="123"/>
      <c r="L5158" s="123"/>
      <c r="M5158" s="98" t="s">
        <v>16335</v>
      </c>
      <c r="N5158" s="118"/>
    </row>
    <row r="5159" spans="1:14" x14ac:dyDescent="0.25">
      <c r="A5159" s="130">
        <v>10393593000157</v>
      </c>
      <c r="B5159" s="98" t="s">
        <v>12211</v>
      </c>
      <c r="C5159" s="123" t="s">
        <v>634</v>
      </c>
      <c r="D5159" s="98" t="s">
        <v>13667</v>
      </c>
      <c r="E5159" s="98" t="s">
        <v>13660</v>
      </c>
      <c r="F5159" s="124">
        <v>12.07</v>
      </c>
      <c r="G5159" s="112">
        <v>42887</v>
      </c>
      <c r="H5159" s="98"/>
      <c r="I5159" s="123" t="str">
        <f t="shared" si="80"/>
        <v/>
      </c>
      <c r="J5159" s="123"/>
      <c r="K5159" s="123"/>
      <c r="L5159" s="123"/>
      <c r="M5159" s="98" t="s">
        <v>13994</v>
      </c>
      <c r="N5159" s="118"/>
    </row>
    <row r="5160" spans="1:14" x14ac:dyDescent="0.25">
      <c r="A5160" s="130">
        <v>82916800000111</v>
      </c>
      <c r="B5160" s="98" t="s">
        <v>12212</v>
      </c>
      <c r="C5160" s="123" t="s">
        <v>4289</v>
      </c>
      <c r="D5160" s="98" t="s">
        <v>13667</v>
      </c>
      <c r="E5160" s="98" t="s">
        <v>13660</v>
      </c>
      <c r="F5160" s="124">
        <v>22</v>
      </c>
      <c r="G5160" s="112">
        <v>43209</v>
      </c>
      <c r="H5160" s="98"/>
      <c r="I5160" s="123" t="str">
        <f t="shared" si="80"/>
        <v/>
      </c>
      <c r="J5160" s="123"/>
      <c r="K5160" s="123"/>
      <c r="L5160" s="123"/>
      <c r="M5160" s="98" t="s">
        <v>16611</v>
      </c>
      <c r="N5160" s="118"/>
    </row>
    <row r="5161" spans="1:14" x14ac:dyDescent="0.25">
      <c r="A5161" s="130">
        <v>76247337000160</v>
      </c>
      <c r="B5161" s="98" t="s">
        <v>12213</v>
      </c>
      <c r="C5161" s="123" t="s">
        <v>3143</v>
      </c>
      <c r="D5161" s="98" t="s">
        <v>13667</v>
      </c>
      <c r="E5161" s="98" t="s">
        <v>13660</v>
      </c>
      <c r="F5161" s="124">
        <v>13</v>
      </c>
      <c r="G5161" s="112">
        <v>42965</v>
      </c>
      <c r="H5161" s="98"/>
      <c r="I5161" s="123" t="str">
        <f t="shared" si="80"/>
        <v/>
      </c>
      <c r="J5161" s="123"/>
      <c r="K5161" s="123"/>
      <c r="L5161" s="123"/>
      <c r="M5161" s="98" t="s">
        <v>15759</v>
      </c>
      <c r="N5161" s="118"/>
    </row>
    <row r="5162" spans="1:14" x14ac:dyDescent="0.25">
      <c r="A5162" s="130">
        <v>27165646000185</v>
      </c>
      <c r="B5162" s="98" t="s">
        <v>14087</v>
      </c>
      <c r="C5162" s="123" t="s">
        <v>821</v>
      </c>
      <c r="D5162" s="98" t="s">
        <v>13667</v>
      </c>
      <c r="E5162" s="98" t="s">
        <v>13660</v>
      </c>
      <c r="F5162" s="124">
        <v>19.559999999999999</v>
      </c>
      <c r="G5162" s="112">
        <v>44136</v>
      </c>
      <c r="H5162" s="98"/>
      <c r="I5162" s="123" t="str">
        <f t="shared" si="80"/>
        <v/>
      </c>
      <c r="J5162" s="123"/>
      <c r="K5162" s="123"/>
      <c r="L5162" s="123"/>
      <c r="M5162" s="98"/>
      <c r="N5162" s="118"/>
    </row>
    <row r="5163" spans="1:14" x14ac:dyDescent="0.25">
      <c r="A5163" s="130">
        <v>12228375000192</v>
      </c>
      <c r="B5163" s="98" t="s">
        <v>12214</v>
      </c>
      <c r="C5163" s="123" t="s">
        <v>29</v>
      </c>
      <c r="D5163" s="98" t="s">
        <v>13667</v>
      </c>
      <c r="E5163" s="98" t="s">
        <v>13660</v>
      </c>
      <c r="F5163" s="124">
        <v>14</v>
      </c>
      <c r="G5163" s="112">
        <v>42522</v>
      </c>
      <c r="H5163" s="98"/>
      <c r="I5163" s="123" t="str">
        <f t="shared" si="80"/>
        <v/>
      </c>
      <c r="J5163" s="123"/>
      <c r="K5163" s="123"/>
      <c r="L5163" s="123"/>
      <c r="M5163" s="98" t="s">
        <v>13720</v>
      </c>
      <c r="N5163" s="118"/>
    </row>
    <row r="5164" spans="1:14" x14ac:dyDescent="0.25">
      <c r="A5164" s="130">
        <v>44498467000189</v>
      </c>
      <c r="B5164" s="98" t="s">
        <v>12215</v>
      </c>
      <c r="C5164" s="123" t="s">
        <v>4626</v>
      </c>
      <c r="D5164" s="98" t="s">
        <v>13667</v>
      </c>
      <c r="E5164" s="98" t="s">
        <v>13660</v>
      </c>
      <c r="F5164" s="124">
        <v>16</v>
      </c>
      <c r="G5164" s="112">
        <v>43223</v>
      </c>
      <c r="H5164" s="98"/>
      <c r="I5164" s="123" t="str">
        <f t="shared" si="80"/>
        <v/>
      </c>
      <c r="J5164" s="123"/>
      <c r="K5164" s="123"/>
      <c r="L5164" s="123"/>
      <c r="M5164" s="98" t="s">
        <v>16767</v>
      </c>
      <c r="N5164" s="118"/>
    </row>
    <row r="5165" spans="1:14" x14ac:dyDescent="0.25">
      <c r="A5165" s="130">
        <v>45324290000167</v>
      </c>
      <c r="B5165" s="98" t="s">
        <v>12216</v>
      </c>
      <c r="C5165" s="123" t="s">
        <v>4626</v>
      </c>
      <c r="D5165" s="98" t="s">
        <v>13667</v>
      </c>
      <c r="E5165" s="98" t="s">
        <v>13660</v>
      </c>
      <c r="F5165" s="124">
        <v>19.3</v>
      </c>
      <c r="G5165" s="112">
        <v>42989</v>
      </c>
      <c r="H5165" s="98"/>
      <c r="I5165" s="123" t="str">
        <f t="shared" si="80"/>
        <v/>
      </c>
      <c r="J5165" s="123"/>
      <c r="K5165" s="123"/>
      <c r="L5165" s="123"/>
      <c r="M5165" s="98"/>
      <c r="N5165" s="118"/>
    </row>
    <row r="5166" spans="1:14" x14ac:dyDescent="0.25">
      <c r="A5166" s="130">
        <v>1612346000103</v>
      </c>
      <c r="B5166" s="98" t="s">
        <v>12217</v>
      </c>
      <c r="C5166" s="123" t="s">
        <v>1142</v>
      </c>
      <c r="D5166" s="98" t="s">
        <v>13667</v>
      </c>
      <c r="E5166" s="98" t="s">
        <v>13660</v>
      </c>
      <c r="F5166" s="124">
        <v>11</v>
      </c>
      <c r="G5166" s="112">
        <v>39359</v>
      </c>
      <c r="H5166" s="98"/>
      <c r="I5166" s="123" t="str">
        <f t="shared" si="80"/>
        <v/>
      </c>
      <c r="J5166" s="123"/>
      <c r="K5166" s="123"/>
      <c r="L5166" s="123"/>
      <c r="M5166" s="98" t="s">
        <v>14414</v>
      </c>
      <c r="N5166" s="118"/>
    </row>
    <row r="5167" spans="1:14" x14ac:dyDescent="0.25">
      <c r="A5167" s="130">
        <v>6323208000128</v>
      </c>
      <c r="B5167" s="98" t="s">
        <v>12218</v>
      </c>
      <c r="C5167" s="123" t="s">
        <v>1142</v>
      </c>
      <c r="D5167" s="98" t="s">
        <v>13667</v>
      </c>
      <c r="E5167" s="98" t="s">
        <v>13660</v>
      </c>
      <c r="F5167" s="124">
        <v>11</v>
      </c>
      <c r="G5167" s="112">
        <v>41730</v>
      </c>
      <c r="H5167" s="98"/>
      <c r="I5167" s="123" t="str">
        <f t="shared" si="80"/>
        <v/>
      </c>
      <c r="J5167" s="123"/>
      <c r="K5167" s="123"/>
      <c r="L5167" s="123"/>
      <c r="M5167" s="98" t="s">
        <v>14417</v>
      </c>
      <c r="N5167" s="118"/>
    </row>
    <row r="5168" spans="1:14" x14ac:dyDescent="0.25">
      <c r="A5168" s="130">
        <v>10359560000190</v>
      </c>
      <c r="B5168" s="98" t="s">
        <v>12219</v>
      </c>
      <c r="C5168" s="123" t="s">
        <v>2758</v>
      </c>
      <c r="D5168" s="98" t="s">
        <v>13667</v>
      </c>
      <c r="E5168" s="98" t="s">
        <v>13660</v>
      </c>
      <c r="F5168" s="124">
        <v>19.37</v>
      </c>
      <c r="G5168" s="112">
        <v>40969</v>
      </c>
      <c r="H5168" s="98"/>
      <c r="I5168" s="123" t="str">
        <f t="shared" si="80"/>
        <v/>
      </c>
      <c r="J5168" s="123"/>
      <c r="K5168" s="123"/>
      <c r="L5168" s="123"/>
      <c r="M5168" s="98" t="s">
        <v>15372</v>
      </c>
      <c r="N5168" s="118"/>
    </row>
    <row r="5169" spans="1:14" x14ac:dyDescent="0.25">
      <c r="A5169" s="130">
        <v>18313825000121</v>
      </c>
      <c r="B5169" s="98" t="s">
        <v>12220</v>
      </c>
      <c r="C5169" s="123" t="s">
        <v>1356</v>
      </c>
      <c r="D5169" s="98" t="s">
        <v>13667</v>
      </c>
      <c r="E5169" s="98" t="s">
        <v>13660</v>
      </c>
      <c r="F5169" s="124">
        <v>13</v>
      </c>
      <c r="G5169" s="112">
        <v>40757</v>
      </c>
      <c r="H5169" s="98"/>
      <c r="I5169" s="123" t="str">
        <f t="shared" si="80"/>
        <v/>
      </c>
      <c r="J5169" s="123"/>
      <c r="K5169" s="123"/>
      <c r="L5169" s="123"/>
      <c r="M5169" s="98"/>
      <c r="N5169" s="118"/>
    </row>
    <row r="5170" spans="1:14" x14ac:dyDescent="0.25">
      <c r="A5170" s="130">
        <v>88379763000136</v>
      </c>
      <c r="B5170" s="98" t="s">
        <v>12221</v>
      </c>
      <c r="C5170" s="123" t="s">
        <v>3812</v>
      </c>
      <c r="D5170" s="98" t="s">
        <v>13667</v>
      </c>
      <c r="E5170" s="98" t="s">
        <v>13660</v>
      </c>
      <c r="F5170" s="124">
        <v>16.09</v>
      </c>
      <c r="G5170" s="112">
        <v>44136</v>
      </c>
      <c r="H5170" s="98"/>
      <c r="I5170" s="123" t="str">
        <f t="shared" si="80"/>
        <v/>
      </c>
      <c r="J5170" s="123"/>
      <c r="K5170" s="123"/>
      <c r="L5170" s="123"/>
      <c r="M5170" s="98"/>
      <c r="N5170" s="118"/>
    </row>
    <row r="5171" spans="1:14" x14ac:dyDescent="0.25">
      <c r="A5171" s="130">
        <v>1615882000162</v>
      </c>
      <c r="B5171" s="98" t="s">
        <v>12222</v>
      </c>
      <c r="C5171" s="123" t="s">
        <v>3513</v>
      </c>
      <c r="D5171" s="98" t="s">
        <v>13667</v>
      </c>
      <c r="E5171" s="98" t="s">
        <v>13660</v>
      </c>
      <c r="F5171" s="124">
        <v>11</v>
      </c>
      <c r="G5171" s="112">
        <v>42384</v>
      </c>
      <c r="H5171" s="98"/>
      <c r="I5171" s="123" t="str">
        <f t="shared" si="80"/>
        <v/>
      </c>
      <c r="J5171" s="123"/>
      <c r="K5171" s="123"/>
      <c r="L5171" s="123"/>
      <c r="M5171" s="98" t="s">
        <v>15978</v>
      </c>
      <c r="N5171" s="118"/>
    </row>
    <row r="5172" spans="1:14" x14ac:dyDescent="0.25">
      <c r="A5172" s="130">
        <v>11368966000100</v>
      </c>
      <c r="B5172" s="98" t="s">
        <v>12223</v>
      </c>
      <c r="C5172" s="123" t="s">
        <v>2758</v>
      </c>
      <c r="D5172" s="98" t="s">
        <v>13667</v>
      </c>
      <c r="E5172" s="98" t="s">
        <v>13660</v>
      </c>
      <c r="F5172" s="124">
        <v>15.16</v>
      </c>
      <c r="G5172" s="112">
        <v>43709</v>
      </c>
      <c r="H5172" s="98"/>
      <c r="I5172" s="123" t="str">
        <f t="shared" si="80"/>
        <v/>
      </c>
      <c r="J5172" s="123"/>
      <c r="K5172" s="123"/>
      <c r="L5172" s="123"/>
      <c r="M5172" s="98"/>
      <c r="N5172" s="118"/>
    </row>
    <row r="5173" spans="1:14" x14ac:dyDescent="0.25">
      <c r="A5173" s="130">
        <v>18306688000106</v>
      </c>
      <c r="B5173" s="98" t="s">
        <v>12224</v>
      </c>
      <c r="C5173" s="123" t="s">
        <v>1356</v>
      </c>
      <c r="D5173" s="98" t="s">
        <v>13667</v>
      </c>
      <c r="E5173" s="98" t="s">
        <v>13660</v>
      </c>
      <c r="F5173" s="124">
        <v>11</v>
      </c>
      <c r="G5173" s="112">
        <v>39280</v>
      </c>
      <c r="H5173" s="98"/>
      <c r="I5173" s="123" t="str">
        <f t="shared" si="80"/>
        <v/>
      </c>
      <c r="J5173" s="123"/>
      <c r="K5173" s="123"/>
      <c r="L5173" s="123"/>
      <c r="M5173" s="98" t="s">
        <v>14631</v>
      </c>
      <c r="N5173" s="118"/>
    </row>
    <row r="5174" spans="1:14" x14ac:dyDescent="0.25">
      <c r="A5174" s="130">
        <v>90738196000109</v>
      </c>
      <c r="B5174" s="98" t="s">
        <v>12225</v>
      </c>
      <c r="C5174" s="123" t="s">
        <v>3812</v>
      </c>
      <c r="D5174" s="98" t="s">
        <v>13667</v>
      </c>
      <c r="E5174" s="98" t="s">
        <v>13660</v>
      </c>
      <c r="F5174" s="124">
        <v>16</v>
      </c>
      <c r="G5174" s="112">
        <v>44197</v>
      </c>
      <c r="H5174" s="98"/>
      <c r="I5174" s="123" t="str">
        <f t="shared" si="80"/>
        <v/>
      </c>
      <c r="J5174" s="123"/>
      <c r="K5174" s="123"/>
      <c r="L5174" s="123"/>
      <c r="M5174" s="98"/>
      <c r="N5174" s="118"/>
    </row>
    <row r="5175" spans="1:14" x14ac:dyDescent="0.25">
      <c r="A5175" s="130">
        <v>13111224000112</v>
      </c>
      <c r="B5175" s="98" t="s">
        <v>12226</v>
      </c>
      <c r="C5175" s="123" t="s">
        <v>4559</v>
      </c>
      <c r="D5175" s="98" t="s">
        <v>13667</v>
      </c>
      <c r="E5175" s="98" t="s">
        <v>13660</v>
      </c>
      <c r="F5175" s="124">
        <v>6.71</v>
      </c>
      <c r="G5175" s="112">
        <v>41609</v>
      </c>
      <c r="H5175" s="98"/>
      <c r="I5175" s="123" t="str">
        <f t="shared" si="80"/>
        <v/>
      </c>
      <c r="J5175" s="123"/>
      <c r="K5175" s="123"/>
      <c r="L5175" s="123"/>
      <c r="M5175" s="98" t="s">
        <v>16672</v>
      </c>
      <c r="N5175" s="118"/>
    </row>
    <row r="5176" spans="1:14" x14ac:dyDescent="0.25">
      <c r="A5176" s="130">
        <v>9680315000100</v>
      </c>
      <c r="B5176" s="98" t="s">
        <v>12227</v>
      </c>
      <c r="C5176" s="123" t="s">
        <v>2758</v>
      </c>
      <c r="D5176" s="98" t="s">
        <v>13667</v>
      </c>
      <c r="E5176" s="98" t="s">
        <v>13660</v>
      </c>
      <c r="F5176" s="124">
        <v>11</v>
      </c>
      <c r="G5176" s="112">
        <v>41444</v>
      </c>
      <c r="H5176" s="98"/>
      <c r="I5176" s="123" t="str">
        <f t="shared" si="80"/>
        <v/>
      </c>
      <c r="J5176" s="123"/>
      <c r="K5176" s="123"/>
      <c r="L5176" s="123"/>
      <c r="M5176" s="98" t="s">
        <v>15376</v>
      </c>
      <c r="N5176" s="118"/>
    </row>
    <row r="5177" spans="1:14" x14ac:dyDescent="0.25">
      <c r="A5177" s="130">
        <v>59754648000104</v>
      </c>
      <c r="B5177" s="98" t="s">
        <v>12228</v>
      </c>
      <c r="C5177" s="123" t="s">
        <v>4626</v>
      </c>
      <c r="D5177" s="98" t="s">
        <v>13667</v>
      </c>
      <c r="E5177" s="98" t="s">
        <v>13660</v>
      </c>
      <c r="F5177" s="124">
        <v>17.5</v>
      </c>
      <c r="G5177" s="112">
        <v>44043</v>
      </c>
      <c r="H5177" s="98"/>
      <c r="I5177" s="123" t="str">
        <f t="shared" si="80"/>
        <v/>
      </c>
      <c r="J5177" s="123"/>
      <c r="K5177" s="123"/>
      <c r="L5177" s="123"/>
      <c r="M5177" s="98"/>
      <c r="N5177" s="118"/>
    </row>
    <row r="5178" spans="1:14" x14ac:dyDescent="0.25">
      <c r="A5178" s="130">
        <v>46482865000132</v>
      </c>
      <c r="B5178" s="98" t="s">
        <v>12229</v>
      </c>
      <c r="C5178" s="123" t="s">
        <v>4626</v>
      </c>
      <c r="D5178" s="98" t="s">
        <v>13667</v>
      </c>
      <c r="E5178" s="98" t="s">
        <v>13660</v>
      </c>
      <c r="F5178" s="124">
        <v>20.68</v>
      </c>
      <c r="G5178" s="112">
        <v>43587</v>
      </c>
      <c r="H5178" s="98"/>
      <c r="I5178" s="123" t="str">
        <f t="shared" si="80"/>
        <v/>
      </c>
      <c r="J5178" s="123"/>
      <c r="K5178" s="123"/>
      <c r="L5178" s="123"/>
      <c r="M5178" s="98"/>
      <c r="N5178" s="118"/>
    </row>
    <row r="5179" spans="1:14" x14ac:dyDescent="0.25">
      <c r="A5179" s="130">
        <v>83102301000153</v>
      </c>
      <c r="B5179" s="98" t="s">
        <v>12230</v>
      </c>
      <c r="C5179" s="123" t="s">
        <v>4289</v>
      </c>
      <c r="D5179" s="98" t="s">
        <v>13667</v>
      </c>
      <c r="E5179" s="98" t="s">
        <v>13660</v>
      </c>
      <c r="F5179" s="124">
        <v>15.5</v>
      </c>
      <c r="G5179" s="112">
        <v>42979</v>
      </c>
      <c r="H5179" s="98"/>
      <c r="I5179" s="123" t="str">
        <f t="shared" si="80"/>
        <v/>
      </c>
      <c r="J5179" s="123"/>
      <c r="K5179" s="123"/>
      <c r="L5179" s="123"/>
      <c r="M5179" s="98"/>
      <c r="N5179" s="118"/>
    </row>
    <row r="5180" spans="1:14" x14ac:dyDescent="0.25">
      <c r="A5180" s="130">
        <v>88186424000133</v>
      </c>
      <c r="B5180" s="98" t="s">
        <v>12231</v>
      </c>
      <c r="C5180" s="123" t="s">
        <v>3812</v>
      </c>
      <c r="D5180" s="98" t="s">
        <v>13667</v>
      </c>
      <c r="E5180" s="98" t="s">
        <v>13660</v>
      </c>
      <c r="F5180" s="124">
        <v>19.489999999999998</v>
      </c>
      <c r="G5180" s="112">
        <v>42370</v>
      </c>
      <c r="H5180" s="98"/>
      <c r="I5180" s="123" t="str">
        <f t="shared" si="80"/>
        <v/>
      </c>
      <c r="J5180" s="123"/>
      <c r="K5180" s="123"/>
      <c r="L5180" s="123"/>
      <c r="M5180" s="98" t="s">
        <v>16338</v>
      </c>
      <c r="N5180" s="118"/>
    </row>
    <row r="5181" spans="1:14" x14ac:dyDescent="0.25">
      <c r="A5181" s="130">
        <v>76175892000123</v>
      </c>
      <c r="B5181" s="98" t="s">
        <v>12232</v>
      </c>
      <c r="C5181" s="123" t="s">
        <v>3143</v>
      </c>
      <c r="D5181" s="98" t="s">
        <v>13667</v>
      </c>
      <c r="E5181" s="98" t="s">
        <v>13660</v>
      </c>
      <c r="F5181" s="124">
        <v>12</v>
      </c>
      <c r="G5181" s="112">
        <v>39976</v>
      </c>
      <c r="H5181" s="98"/>
      <c r="I5181" s="123" t="str">
        <f t="shared" si="80"/>
        <v/>
      </c>
      <c r="J5181" s="123"/>
      <c r="K5181" s="123"/>
      <c r="L5181" s="123"/>
      <c r="M5181" s="98" t="s">
        <v>15762</v>
      </c>
      <c r="N5181" s="118"/>
    </row>
    <row r="5182" spans="1:14" x14ac:dyDescent="0.25">
      <c r="A5182" s="130">
        <v>92454776000108</v>
      </c>
      <c r="B5182" s="98" t="s">
        <v>12233</v>
      </c>
      <c r="C5182" s="123" t="s">
        <v>3812</v>
      </c>
      <c r="D5182" s="98" t="s">
        <v>13667</v>
      </c>
      <c r="E5182" s="98" t="s">
        <v>13660</v>
      </c>
      <c r="F5182" s="124">
        <v>11</v>
      </c>
      <c r="G5182" s="112">
        <v>42005</v>
      </c>
      <c r="H5182" s="98"/>
      <c r="I5182" s="123" t="str">
        <f t="shared" si="80"/>
        <v/>
      </c>
      <c r="J5182" s="123"/>
      <c r="K5182" s="123"/>
      <c r="L5182" s="123"/>
      <c r="M5182" s="98" t="s">
        <v>16339</v>
      </c>
      <c r="N5182" s="118"/>
    </row>
    <row r="5183" spans="1:14" x14ac:dyDescent="0.25">
      <c r="A5183" s="130">
        <v>76178029000120</v>
      </c>
      <c r="B5183" s="98" t="s">
        <v>12234</v>
      </c>
      <c r="C5183" s="123" t="s">
        <v>3143</v>
      </c>
      <c r="D5183" s="98" t="s">
        <v>13667</v>
      </c>
      <c r="E5183" s="98" t="s">
        <v>13660</v>
      </c>
      <c r="F5183" s="124">
        <v>13.64</v>
      </c>
      <c r="G5183" s="112">
        <v>42006</v>
      </c>
      <c r="H5183" s="98"/>
      <c r="I5183" s="123" t="str">
        <f t="shared" si="80"/>
        <v/>
      </c>
      <c r="J5183" s="123"/>
      <c r="K5183" s="123"/>
      <c r="L5183" s="123"/>
      <c r="M5183" s="98" t="s">
        <v>15765</v>
      </c>
      <c r="N5183" s="118"/>
    </row>
    <row r="5184" spans="1:14" x14ac:dyDescent="0.25">
      <c r="A5184" s="130">
        <v>26923755000151</v>
      </c>
      <c r="B5184" s="98" t="s">
        <v>12235</v>
      </c>
      <c r="C5184" s="123" t="s">
        <v>901</v>
      </c>
      <c r="D5184" s="98" t="s">
        <v>13667</v>
      </c>
      <c r="E5184" s="98" t="s">
        <v>13660</v>
      </c>
      <c r="F5184" s="124">
        <v>15.34</v>
      </c>
      <c r="G5184" s="112">
        <v>43647</v>
      </c>
      <c r="H5184" s="98"/>
      <c r="I5184" s="123" t="str">
        <f t="shared" si="80"/>
        <v/>
      </c>
      <c r="J5184" s="123"/>
      <c r="K5184" s="123"/>
      <c r="L5184" s="123"/>
      <c r="M5184" s="98"/>
      <c r="N5184" s="118"/>
    </row>
    <row r="5185" spans="1:14" x14ac:dyDescent="0.25">
      <c r="A5185" s="130">
        <v>10106219000123</v>
      </c>
      <c r="B5185" s="98" t="s">
        <v>12236</v>
      </c>
      <c r="C5185" s="123" t="s">
        <v>2758</v>
      </c>
      <c r="D5185" s="98" t="s">
        <v>13667</v>
      </c>
      <c r="E5185" s="98" t="s">
        <v>13660</v>
      </c>
      <c r="F5185" s="124">
        <v>11</v>
      </c>
      <c r="G5185" s="112">
        <v>40170</v>
      </c>
      <c r="H5185" s="98"/>
      <c r="I5185" s="123" t="str">
        <f t="shared" si="80"/>
        <v/>
      </c>
      <c r="J5185" s="123"/>
      <c r="K5185" s="123"/>
      <c r="L5185" s="123"/>
      <c r="M5185" s="98" t="s">
        <v>15379</v>
      </c>
      <c r="N5185" s="118"/>
    </row>
    <row r="5186" spans="1:14" x14ac:dyDescent="0.25">
      <c r="A5186" s="130">
        <v>76970318000167</v>
      </c>
      <c r="B5186" s="98" t="s">
        <v>12237</v>
      </c>
      <c r="C5186" s="123" t="s">
        <v>3143</v>
      </c>
      <c r="D5186" s="98" t="s">
        <v>13667</v>
      </c>
      <c r="E5186" s="98" t="s">
        <v>13660</v>
      </c>
      <c r="F5186" s="124">
        <v>15</v>
      </c>
      <c r="G5186" s="112">
        <v>40013</v>
      </c>
      <c r="H5186" s="98"/>
      <c r="I5186" s="123" t="str">
        <f t="shared" si="80"/>
        <v/>
      </c>
      <c r="J5186" s="123"/>
      <c r="K5186" s="123"/>
      <c r="L5186" s="123"/>
      <c r="M5186" s="98" t="s">
        <v>15767</v>
      </c>
      <c r="N5186" s="118"/>
    </row>
    <row r="5187" spans="1:14" x14ac:dyDescent="0.25">
      <c r="A5187" s="130">
        <v>83102798000100</v>
      </c>
      <c r="B5187" s="98" t="s">
        <v>12238</v>
      </c>
      <c r="C5187" s="123" t="s">
        <v>4289</v>
      </c>
      <c r="D5187" s="98" t="s">
        <v>13667</v>
      </c>
      <c r="E5187" s="98" t="s">
        <v>13660</v>
      </c>
      <c r="F5187" s="124">
        <v>15.49</v>
      </c>
      <c r="G5187" s="112">
        <v>42583</v>
      </c>
      <c r="H5187" s="98"/>
      <c r="I5187" s="123" t="str">
        <f t="shared" ref="I5187:I5250" si="81">IFERROR(IF(OR(E5187="Ativos", E5187="Aposentados",E5187="Pensionistas"),IF(F5187&gt;=14,"SIM","NÃO"),""),"")</f>
        <v/>
      </c>
      <c r="J5187" s="123"/>
      <c r="K5187" s="123"/>
      <c r="L5187" s="123"/>
      <c r="M5187" s="98" t="s">
        <v>16612</v>
      </c>
      <c r="N5187" s="118"/>
    </row>
    <row r="5188" spans="1:14" x14ac:dyDescent="0.25">
      <c r="A5188" s="130">
        <v>44733608000109</v>
      </c>
      <c r="B5188" s="98" t="s">
        <v>12239</v>
      </c>
      <c r="C5188" s="123" t="s">
        <v>4626</v>
      </c>
      <c r="D5188" s="98" t="s">
        <v>13667</v>
      </c>
      <c r="E5188" s="98" t="s">
        <v>13660</v>
      </c>
      <c r="F5188" s="124">
        <v>17.87</v>
      </c>
      <c r="G5188" s="112">
        <v>44197</v>
      </c>
      <c r="H5188" s="98"/>
      <c r="I5188" s="123" t="str">
        <f t="shared" si="81"/>
        <v/>
      </c>
      <c r="J5188" s="123"/>
      <c r="K5188" s="123"/>
      <c r="L5188" s="123"/>
      <c r="M5188" s="98"/>
      <c r="N5188" s="118"/>
    </row>
    <row r="5189" spans="1:14" x14ac:dyDescent="0.25">
      <c r="A5189" s="130">
        <v>87612826000190</v>
      </c>
      <c r="B5189" s="98" t="s">
        <v>12240</v>
      </c>
      <c r="C5189" s="123" t="s">
        <v>3812</v>
      </c>
      <c r="D5189" s="98" t="s">
        <v>13667</v>
      </c>
      <c r="E5189" s="98" t="s">
        <v>13660</v>
      </c>
      <c r="F5189" s="124">
        <v>13.68</v>
      </c>
      <c r="G5189" s="112">
        <v>43543</v>
      </c>
      <c r="H5189" s="98"/>
      <c r="I5189" s="123" t="str">
        <f t="shared" si="81"/>
        <v/>
      </c>
      <c r="J5189" s="123"/>
      <c r="K5189" s="123"/>
      <c r="L5189" s="123"/>
      <c r="M5189" s="98"/>
      <c r="N5189" s="118"/>
    </row>
    <row r="5190" spans="1:14" x14ac:dyDescent="0.25">
      <c r="A5190" s="130">
        <v>75798355000177</v>
      </c>
      <c r="B5190" s="98" t="s">
        <v>12241</v>
      </c>
      <c r="C5190" s="123" t="s">
        <v>3143</v>
      </c>
      <c r="D5190" s="98" t="s">
        <v>13667</v>
      </c>
      <c r="E5190" s="98" t="s">
        <v>13660</v>
      </c>
      <c r="F5190" s="124">
        <v>17.18</v>
      </c>
      <c r="G5190" s="112">
        <v>42144</v>
      </c>
      <c r="H5190" s="98"/>
      <c r="I5190" s="123" t="str">
        <f t="shared" si="81"/>
        <v/>
      </c>
      <c r="J5190" s="123"/>
      <c r="K5190" s="123"/>
      <c r="L5190" s="123"/>
      <c r="M5190" s="98" t="s">
        <v>15768</v>
      </c>
      <c r="N5190" s="118"/>
    </row>
    <row r="5191" spans="1:14" x14ac:dyDescent="0.25">
      <c r="A5191" s="130">
        <v>5959000110</v>
      </c>
      <c r="B5191" s="98" t="s">
        <v>12242</v>
      </c>
      <c r="C5191" s="123" t="s">
        <v>901</v>
      </c>
      <c r="D5191" s="98" t="s">
        <v>13667</v>
      </c>
      <c r="E5191" s="98" t="s">
        <v>13660</v>
      </c>
      <c r="F5191" s="124">
        <v>14</v>
      </c>
      <c r="G5191" s="112">
        <v>42109</v>
      </c>
      <c r="H5191" s="98"/>
      <c r="I5191" s="123" t="str">
        <f t="shared" si="81"/>
        <v/>
      </c>
      <c r="J5191" s="123"/>
      <c r="K5191" s="123"/>
      <c r="L5191" s="123"/>
      <c r="M5191" s="98" t="s">
        <v>14229</v>
      </c>
      <c r="N5191" s="118"/>
    </row>
    <row r="5192" spans="1:14" x14ac:dyDescent="0.25">
      <c r="A5192" s="130">
        <v>10347888000197</v>
      </c>
      <c r="B5192" s="98" t="s">
        <v>12243</v>
      </c>
      <c r="C5192" s="123" t="s">
        <v>2758</v>
      </c>
      <c r="D5192" s="98" t="s">
        <v>13667</v>
      </c>
      <c r="E5192" s="98" t="s">
        <v>13660</v>
      </c>
      <c r="F5192" s="124">
        <v>18.75</v>
      </c>
      <c r="G5192" s="112">
        <v>42736</v>
      </c>
      <c r="H5192" s="98"/>
      <c r="I5192" s="123" t="str">
        <f t="shared" si="81"/>
        <v/>
      </c>
      <c r="J5192" s="123"/>
      <c r="K5192" s="123"/>
      <c r="L5192" s="123"/>
      <c r="M5192" s="98" t="s">
        <v>15380</v>
      </c>
      <c r="N5192" s="118"/>
    </row>
    <row r="5193" spans="1:14" x14ac:dyDescent="0.25">
      <c r="A5193" s="130">
        <v>12226197000160</v>
      </c>
      <c r="B5193" s="98" t="s">
        <v>12244</v>
      </c>
      <c r="C5193" s="123" t="s">
        <v>29</v>
      </c>
      <c r="D5193" s="98" t="s">
        <v>13667</v>
      </c>
      <c r="E5193" s="98" t="s">
        <v>13660</v>
      </c>
      <c r="F5193" s="124">
        <v>14</v>
      </c>
      <c r="G5193" s="112">
        <v>43073</v>
      </c>
      <c r="H5193" s="98"/>
      <c r="I5193" s="123" t="str">
        <f t="shared" si="81"/>
        <v/>
      </c>
      <c r="J5193" s="123"/>
      <c r="K5193" s="123"/>
      <c r="L5193" s="123"/>
      <c r="M5193" s="98" t="s">
        <v>13722</v>
      </c>
      <c r="N5193" s="118"/>
    </row>
    <row r="5194" spans="1:14" x14ac:dyDescent="0.25">
      <c r="A5194" s="130">
        <v>18116152000110</v>
      </c>
      <c r="B5194" s="98" t="s">
        <v>12245</v>
      </c>
      <c r="C5194" s="123" t="s">
        <v>1356</v>
      </c>
      <c r="D5194" s="98" t="s">
        <v>13667</v>
      </c>
      <c r="E5194" s="98" t="s">
        <v>13660</v>
      </c>
      <c r="F5194" s="124">
        <v>11</v>
      </c>
      <c r="G5194" s="112">
        <v>40668</v>
      </c>
      <c r="H5194" s="98"/>
      <c r="I5194" s="123" t="str">
        <f t="shared" si="81"/>
        <v/>
      </c>
      <c r="J5194" s="123"/>
      <c r="K5194" s="123"/>
      <c r="L5194" s="123"/>
      <c r="M5194" s="98" t="s">
        <v>14633</v>
      </c>
      <c r="N5194" s="118"/>
    </row>
    <row r="5195" spans="1:14" x14ac:dyDescent="0.25">
      <c r="A5195" s="130">
        <v>1153030000109</v>
      </c>
      <c r="B5195" s="98" t="s">
        <v>12246</v>
      </c>
      <c r="C5195" s="123" t="s">
        <v>901</v>
      </c>
      <c r="D5195" s="98" t="s">
        <v>13667</v>
      </c>
      <c r="E5195" s="98" t="s">
        <v>13660</v>
      </c>
      <c r="F5195" s="124">
        <v>11.53</v>
      </c>
      <c r="G5195" s="112">
        <v>43013</v>
      </c>
      <c r="H5195" s="98"/>
      <c r="I5195" s="123" t="str">
        <f t="shared" si="81"/>
        <v/>
      </c>
      <c r="J5195" s="123"/>
      <c r="K5195" s="123"/>
      <c r="L5195" s="123"/>
      <c r="M5195" s="98" t="s">
        <v>14232</v>
      </c>
      <c r="N5195" s="118"/>
    </row>
    <row r="5196" spans="1:14" x14ac:dyDescent="0.25">
      <c r="A5196" s="130">
        <v>3342938000188</v>
      </c>
      <c r="B5196" s="98" t="s">
        <v>12247</v>
      </c>
      <c r="C5196" s="123" t="s">
        <v>2197</v>
      </c>
      <c r="D5196" s="98" t="s">
        <v>13667</v>
      </c>
      <c r="E5196" s="98" t="s">
        <v>13660</v>
      </c>
      <c r="F5196" s="124">
        <v>17.37</v>
      </c>
      <c r="G5196" s="112">
        <v>43922</v>
      </c>
      <c r="H5196" s="98"/>
      <c r="I5196" s="123" t="str">
        <f t="shared" si="81"/>
        <v/>
      </c>
      <c r="J5196" s="123"/>
      <c r="K5196" s="123"/>
      <c r="L5196" s="123"/>
      <c r="M5196" s="98"/>
      <c r="N5196" s="118"/>
    </row>
    <row r="5197" spans="1:14" x14ac:dyDescent="0.25">
      <c r="A5197" s="130">
        <v>1763606000141</v>
      </c>
      <c r="B5197" s="98" t="s">
        <v>12248</v>
      </c>
      <c r="C5197" s="123" t="s">
        <v>901</v>
      </c>
      <c r="D5197" s="98" t="s">
        <v>13667</v>
      </c>
      <c r="E5197" s="98" t="s">
        <v>13660</v>
      </c>
      <c r="F5197" s="124">
        <v>17.989999999999998</v>
      </c>
      <c r="G5197" s="112">
        <v>42957</v>
      </c>
      <c r="H5197" s="98"/>
      <c r="I5197" s="123" t="str">
        <f t="shared" si="81"/>
        <v/>
      </c>
      <c r="J5197" s="123"/>
      <c r="K5197" s="123"/>
      <c r="L5197" s="123"/>
      <c r="M5197" s="98" t="s">
        <v>14233</v>
      </c>
      <c r="N5197" s="118"/>
    </row>
    <row r="5198" spans="1:14" x14ac:dyDescent="0.25">
      <c r="A5198" s="130">
        <v>90544511000167</v>
      </c>
      <c r="B5198" s="98" t="s">
        <v>12249</v>
      </c>
      <c r="C5198" s="123" t="s">
        <v>3812</v>
      </c>
      <c r="D5198" s="98" t="s">
        <v>13667</v>
      </c>
      <c r="E5198" s="98" t="s">
        <v>13660</v>
      </c>
      <c r="F5198" s="124">
        <v>14.7</v>
      </c>
      <c r="G5198" s="112">
        <v>41066</v>
      </c>
      <c r="H5198" s="98"/>
      <c r="I5198" s="123" t="str">
        <f t="shared" si="81"/>
        <v/>
      </c>
      <c r="J5198" s="123"/>
      <c r="K5198" s="123"/>
      <c r="L5198" s="123"/>
      <c r="M5198" s="98" t="s">
        <v>16342</v>
      </c>
      <c r="N5198" s="118"/>
    </row>
    <row r="5199" spans="1:14" x14ac:dyDescent="0.25">
      <c r="A5199" s="130">
        <v>13621735000184</v>
      </c>
      <c r="B5199" s="98" t="s">
        <v>12250</v>
      </c>
      <c r="C5199" s="123" t="s">
        <v>215</v>
      </c>
      <c r="D5199" s="98" t="s">
        <v>13667</v>
      </c>
      <c r="E5199" s="98" t="s">
        <v>13660</v>
      </c>
      <c r="F5199" s="124">
        <v>12.33</v>
      </c>
      <c r="G5199" s="112">
        <v>42997</v>
      </c>
      <c r="H5199" s="98"/>
      <c r="I5199" s="123" t="str">
        <f t="shared" si="81"/>
        <v/>
      </c>
      <c r="J5199" s="123"/>
      <c r="K5199" s="123"/>
      <c r="L5199" s="123"/>
      <c r="M5199" s="98" t="s">
        <v>13889</v>
      </c>
      <c r="N5199" s="118"/>
    </row>
    <row r="5200" spans="1:14" x14ac:dyDescent="0.25">
      <c r="A5200" s="130">
        <v>18457259000121</v>
      </c>
      <c r="B5200" s="98" t="s">
        <v>12251</v>
      </c>
      <c r="C5200" s="123" t="s">
        <v>1356</v>
      </c>
      <c r="D5200" s="98" t="s">
        <v>13667</v>
      </c>
      <c r="E5200" s="98" t="s">
        <v>13660</v>
      </c>
      <c r="F5200" s="124">
        <v>14</v>
      </c>
      <c r="G5200" s="112">
        <v>44136</v>
      </c>
      <c r="H5200" s="98"/>
      <c r="I5200" s="123" t="str">
        <f t="shared" si="81"/>
        <v/>
      </c>
      <c r="J5200" s="123"/>
      <c r="K5200" s="123"/>
      <c r="L5200" s="123"/>
      <c r="M5200" s="98"/>
      <c r="N5200" s="118"/>
    </row>
    <row r="5201" spans="1:14" x14ac:dyDescent="0.25">
      <c r="A5201" s="130">
        <v>1528506000130</v>
      </c>
      <c r="B5201" s="98" t="s">
        <v>12252</v>
      </c>
      <c r="C5201" s="123" t="s">
        <v>4626</v>
      </c>
      <c r="D5201" s="98" t="s">
        <v>13667</v>
      </c>
      <c r="E5201" s="98" t="s">
        <v>13660</v>
      </c>
      <c r="F5201" s="124">
        <v>13</v>
      </c>
      <c r="G5201" s="112">
        <v>42809</v>
      </c>
      <c r="H5201" s="98"/>
      <c r="I5201" s="123" t="str">
        <f t="shared" si="81"/>
        <v/>
      </c>
      <c r="J5201" s="123"/>
      <c r="K5201" s="123"/>
      <c r="L5201" s="123"/>
      <c r="M5201" s="98"/>
      <c r="N5201" s="118"/>
    </row>
    <row r="5202" spans="1:14" x14ac:dyDescent="0.25">
      <c r="A5202" s="130">
        <v>76175934000126</v>
      </c>
      <c r="B5202" s="98" t="s">
        <v>12253</v>
      </c>
      <c r="C5202" s="123" t="s">
        <v>3143</v>
      </c>
      <c r="D5202" s="98" t="s">
        <v>13667</v>
      </c>
      <c r="E5202" s="98" t="s">
        <v>13660</v>
      </c>
      <c r="F5202" s="124">
        <v>13</v>
      </c>
      <c r="G5202" s="112">
        <v>43131</v>
      </c>
      <c r="H5202" s="98"/>
      <c r="I5202" s="123" t="str">
        <f t="shared" si="81"/>
        <v/>
      </c>
      <c r="J5202" s="123"/>
      <c r="K5202" s="123"/>
      <c r="L5202" s="123"/>
      <c r="M5202" s="98" t="s">
        <v>15770</v>
      </c>
      <c r="N5202" s="118"/>
    </row>
    <row r="5203" spans="1:14" x14ac:dyDescent="0.25">
      <c r="A5203" s="130">
        <v>7209245000172</v>
      </c>
      <c r="B5203" s="98" t="s">
        <v>12254</v>
      </c>
      <c r="C5203" s="123" t="s">
        <v>2274</v>
      </c>
      <c r="D5203" s="98" t="s">
        <v>13667</v>
      </c>
      <c r="E5203" s="98" t="s">
        <v>13660</v>
      </c>
      <c r="F5203" s="124">
        <v>14</v>
      </c>
      <c r="G5203" s="112">
        <v>44136</v>
      </c>
      <c r="H5203" s="98"/>
      <c r="I5203" s="123" t="str">
        <f t="shared" si="81"/>
        <v/>
      </c>
      <c r="J5203" s="123"/>
      <c r="K5203" s="123"/>
      <c r="L5203" s="123"/>
      <c r="M5203" s="98"/>
      <c r="N5203" s="118"/>
    </row>
    <row r="5204" spans="1:14" x14ac:dyDescent="0.25">
      <c r="A5204" s="130">
        <v>11294386000108</v>
      </c>
      <c r="B5204" s="98" t="s">
        <v>12255</v>
      </c>
      <c r="C5204" s="123" t="s">
        <v>2758</v>
      </c>
      <c r="D5204" s="98" t="s">
        <v>13667</v>
      </c>
      <c r="E5204" s="98" t="s">
        <v>13660</v>
      </c>
      <c r="F5204" s="124">
        <v>14.4</v>
      </c>
      <c r="G5204" s="112">
        <v>40452</v>
      </c>
      <c r="H5204" s="98"/>
      <c r="I5204" s="123" t="str">
        <f t="shared" si="81"/>
        <v/>
      </c>
      <c r="J5204" s="123"/>
      <c r="K5204" s="123"/>
      <c r="L5204" s="123"/>
      <c r="M5204" s="98" t="s">
        <v>15382</v>
      </c>
      <c r="N5204" s="118"/>
    </row>
    <row r="5205" spans="1:14" x14ac:dyDescent="0.25">
      <c r="A5205" s="130">
        <v>1157536000188</v>
      </c>
      <c r="B5205" s="98" t="s">
        <v>12256</v>
      </c>
      <c r="C5205" s="123" t="s">
        <v>901</v>
      </c>
      <c r="D5205" s="98" t="s">
        <v>13667</v>
      </c>
      <c r="E5205" s="98" t="s">
        <v>13660</v>
      </c>
      <c r="F5205" s="124">
        <v>19.84</v>
      </c>
      <c r="G5205" s="112">
        <v>43556</v>
      </c>
      <c r="H5205" s="98"/>
      <c r="I5205" s="123" t="str">
        <f t="shared" si="81"/>
        <v/>
      </c>
      <c r="J5205" s="123"/>
      <c r="K5205" s="123"/>
      <c r="L5205" s="123"/>
      <c r="M5205" s="98"/>
      <c r="N5205" s="118"/>
    </row>
    <row r="5206" spans="1:14" x14ac:dyDescent="0.25">
      <c r="A5206" s="130">
        <v>75738484000170</v>
      </c>
      <c r="B5206" s="98" t="s">
        <v>12257</v>
      </c>
      <c r="C5206" s="123" t="s">
        <v>3143</v>
      </c>
      <c r="D5206" s="98" t="s">
        <v>13667</v>
      </c>
      <c r="E5206" s="98" t="s">
        <v>13660</v>
      </c>
      <c r="F5206" s="124">
        <v>14</v>
      </c>
      <c r="G5206" s="112">
        <v>41361</v>
      </c>
      <c r="H5206" s="98"/>
      <c r="I5206" s="123" t="str">
        <f t="shared" si="81"/>
        <v/>
      </c>
      <c r="J5206" s="123"/>
      <c r="K5206" s="123"/>
      <c r="L5206" s="123"/>
      <c r="M5206" s="98" t="s">
        <v>15771</v>
      </c>
      <c r="N5206" s="118"/>
    </row>
    <row r="5207" spans="1:14" x14ac:dyDescent="0.25">
      <c r="A5207" s="130">
        <v>7679723000108</v>
      </c>
      <c r="B5207" s="98" t="s">
        <v>12258</v>
      </c>
      <c r="C5207" s="123" t="s">
        <v>634</v>
      </c>
      <c r="D5207" s="98" t="s">
        <v>13667</v>
      </c>
      <c r="E5207" s="98" t="s">
        <v>13660</v>
      </c>
      <c r="F5207" s="124">
        <v>12.28</v>
      </c>
      <c r="G5207" s="112">
        <v>40945</v>
      </c>
      <c r="H5207" s="98"/>
      <c r="I5207" s="123" t="str">
        <f t="shared" si="81"/>
        <v/>
      </c>
      <c r="J5207" s="123"/>
      <c r="K5207" s="123"/>
      <c r="L5207" s="123"/>
      <c r="M5207" s="98" t="s">
        <v>13995</v>
      </c>
      <c r="N5207" s="118"/>
    </row>
    <row r="5208" spans="1:14" x14ac:dyDescent="0.25">
      <c r="A5208" s="130">
        <v>11040896000159</v>
      </c>
      <c r="B5208" s="98" t="s">
        <v>12259</v>
      </c>
      <c r="C5208" s="123" t="s">
        <v>2758</v>
      </c>
      <c r="D5208" s="98" t="s">
        <v>13667</v>
      </c>
      <c r="E5208" s="98" t="s">
        <v>13660</v>
      </c>
      <c r="F5208" s="124">
        <v>20.420000000000002</v>
      </c>
      <c r="G5208" s="112">
        <v>39937</v>
      </c>
      <c r="H5208" s="98"/>
      <c r="I5208" s="123" t="str">
        <f t="shared" si="81"/>
        <v/>
      </c>
      <c r="J5208" s="123"/>
      <c r="K5208" s="123"/>
      <c r="L5208" s="123"/>
      <c r="M5208" s="98" t="s">
        <v>15384</v>
      </c>
      <c r="N5208" s="118"/>
    </row>
    <row r="5209" spans="1:14" x14ac:dyDescent="0.25">
      <c r="A5209" s="130">
        <v>7680846000169</v>
      </c>
      <c r="B5209" s="98" t="s">
        <v>12260</v>
      </c>
      <c r="C5209" s="123" t="s">
        <v>634</v>
      </c>
      <c r="D5209" s="98" t="s">
        <v>13667</v>
      </c>
      <c r="E5209" s="98" t="s">
        <v>13660</v>
      </c>
      <c r="F5209" s="124">
        <v>11</v>
      </c>
      <c r="G5209" s="112">
        <v>43885</v>
      </c>
      <c r="H5209" s="98"/>
      <c r="I5209" s="123" t="str">
        <f t="shared" si="81"/>
        <v/>
      </c>
      <c r="J5209" s="123"/>
      <c r="K5209" s="123"/>
      <c r="L5209" s="123"/>
      <c r="M5209" s="98"/>
      <c r="N5209" s="118"/>
    </row>
    <row r="5210" spans="1:14" x14ac:dyDescent="0.25">
      <c r="A5210" s="130">
        <v>13763479000160</v>
      </c>
      <c r="B5210" s="98" t="s">
        <v>12261</v>
      </c>
      <c r="C5210" s="123" t="s">
        <v>215</v>
      </c>
      <c r="D5210" s="98" t="s">
        <v>13667</v>
      </c>
      <c r="E5210" s="98" t="s">
        <v>13660</v>
      </c>
      <c r="F5210" s="124">
        <v>14.65</v>
      </c>
      <c r="G5210" s="112">
        <v>43102</v>
      </c>
      <c r="H5210" s="98"/>
      <c r="I5210" s="123" t="str">
        <f t="shared" si="81"/>
        <v/>
      </c>
      <c r="J5210" s="123"/>
      <c r="K5210" s="123"/>
      <c r="L5210" s="123"/>
      <c r="M5210" s="98" t="s">
        <v>13890</v>
      </c>
      <c r="N5210" s="118"/>
    </row>
    <row r="5211" spans="1:14" x14ac:dyDescent="0.25">
      <c r="A5211" s="130">
        <v>75654574000182</v>
      </c>
      <c r="B5211" s="98" t="s">
        <v>12263</v>
      </c>
      <c r="C5211" s="123" t="s">
        <v>3143</v>
      </c>
      <c r="D5211" s="98" t="s">
        <v>13667</v>
      </c>
      <c r="E5211" s="98" t="s">
        <v>13660</v>
      </c>
      <c r="F5211" s="124">
        <v>13.01</v>
      </c>
      <c r="G5211" s="112">
        <v>40506</v>
      </c>
      <c r="H5211" s="98"/>
      <c r="I5211" s="123" t="str">
        <f t="shared" si="81"/>
        <v/>
      </c>
      <c r="J5211" s="123"/>
      <c r="K5211" s="123"/>
      <c r="L5211" s="123"/>
      <c r="M5211" s="98" t="s">
        <v>15776</v>
      </c>
      <c r="N5211" s="118"/>
    </row>
    <row r="5212" spans="1:14" x14ac:dyDescent="0.25">
      <c r="A5212" s="130">
        <v>7683188000169</v>
      </c>
      <c r="B5212" s="98" t="s">
        <v>12264</v>
      </c>
      <c r="C5212" s="123" t="s">
        <v>634</v>
      </c>
      <c r="D5212" s="98" t="s">
        <v>13667</v>
      </c>
      <c r="E5212" s="98" t="s">
        <v>13660</v>
      </c>
      <c r="F5212" s="124">
        <v>12.17</v>
      </c>
      <c r="G5212" s="112">
        <v>40321</v>
      </c>
      <c r="H5212" s="98"/>
      <c r="I5212" s="123" t="str">
        <f t="shared" si="81"/>
        <v/>
      </c>
      <c r="J5212" s="123"/>
      <c r="K5212" s="123"/>
      <c r="L5212" s="123"/>
      <c r="M5212" s="98" t="s">
        <v>13998</v>
      </c>
      <c r="N5212" s="118"/>
    </row>
    <row r="5213" spans="1:14" x14ac:dyDescent="0.25">
      <c r="A5213" s="130">
        <v>76950088000174</v>
      </c>
      <c r="B5213" s="98" t="s">
        <v>12265</v>
      </c>
      <c r="C5213" s="123" t="s">
        <v>3143</v>
      </c>
      <c r="D5213" s="98" t="s">
        <v>13667</v>
      </c>
      <c r="E5213" s="98" t="s">
        <v>13660</v>
      </c>
      <c r="F5213" s="124">
        <v>14.99</v>
      </c>
      <c r="G5213" s="112">
        <v>42724</v>
      </c>
      <c r="H5213" s="98"/>
      <c r="I5213" s="123" t="str">
        <f t="shared" si="81"/>
        <v/>
      </c>
      <c r="J5213" s="123"/>
      <c r="K5213" s="123"/>
      <c r="L5213" s="123"/>
      <c r="M5213" s="98" t="s">
        <v>15777</v>
      </c>
      <c r="N5213" s="118"/>
    </row>
    <row r="5214" spans="1:14" x14ac:dyDescent="0.25">
      <c r="A5214" s="130">
        <v>1605306000134</v>
      </c>
      <c r="B5214" s="98" t="s">
        <v>12266</v>
      </c>
      <c r="C5214" s="123" t="s">
        <v>3812</v>
      </c>
      <c r="D5214" s="98" t="s">
        <v>13667</v>
      </c>
      <c r="E5214" s="98" t="s">
        <v>13660</v>
      </c>
      <c r="F5214" s="124">
        <v>11</v>
      </c>
      <c r="G5214" s="112">
        <v>42948</v>
      </c>
      <c r="H5214" s="98"/>
      <c r="I5214" s="123" t="str">
        <f t="shared" si="81"/>
        <v/>
      </c>
      <c r="J5214" s="123"/>
      <c r="K5214" s="123"/>
      <c r="L5214" s="123"/>
      <c r="M5214" s="98" t="s">
        <v>16344</v>
      </c>
      <c r="N5214" s="118"/>
    </row>
    <row r="5215" spans="1:14" x14ac:dyDescent="0.25">
      <c r="A5215" s="130">
        <v>16234429000183</v>
      </c>
      <c r="B5215" s="98" t="s">
        <v>12267</v>
      </c>
      <c r="C5215" s="123" t="s">
        <v>215</v>
      </c>
      <c r="D5215" s="98" t="s">
        <v>13667</v>
      </c>
      <c r="E5215" s="98" t="s">
        <v>13660</v>
      </c>
      <c r="F5215" s="124">
        <v>11</v>
      </c>
      <c r="G5215" s="112">
        <v>40688</v>
      </c>
      <c r="H5215" s="98"/>
      <c r="I5215" s="123" t="str">
        <f t="shared" si="81"/>
        <v/>
      </c>
      <c r="J5215" s="123"/>
      <c r="K5215" s="123"/>
      <c r="L5215" s="123"/>
      <c r="M5215" s="98" t="s">
        <v>13891</v>
      </c>
      <c r="N5215" s="118"/>
    </row>
    <row r="5216" spans="1:14" x14ac:dyDescent="0.25">
      <c r="A5216" s="130">
        <v>13719646000175</v>
      </c>
      <c r="B5216" s="98" t="s">
        <v>12268</v>
      </c>
      <c r="C5216" s="123" t="s">
        <v>215</v>
      </c>
      <c r="D5216" s="98" t="s">
        <v>13667</v>
      </c>
      <c r="E5216" s="98" t="s">
        <v>13660</v>
      </c>
      <c r="F5216" s="124">
        <v>12.09</v>
      </c>
      <c r="G5216" s="112">
        <v>41516</v>
      </c>
      <c r="H5216" s="98"/>
      <c r="I5216" s="123" t="str">
        <f t="shared" si="81"/>
        <v/>
      </c>
      <c r="J5216" s="123"/>
      <c r="K5216" s="123"/>
      <c r="L5216" s="123"/>
      <c r="M5216" s="98" t="s">
        <v>13896</v>
      </c>
      <c r="N5216" s="118"/>
    </row>
    <row r="5217" spans="1:14" x14ac:dyDescent="0.25">
      <c r="A5217" s="130">
        <v>2451938000153</v>
      </c>
      <c r="B5217" s="98" t="s">
        <v>12269</v>
      </c>
      <c r="C5217" s="123" t="s">
        <v>901</v>
      </c>
      <c r="D5217" s="98" t="s">
        <v>13667</v>
      </c>
      <c r="E5217" s="98" t="s">
        <v>13660</v>
      </c>
      <c r="F5217" s="124">
        <v>20.350000000000001</v>
      </c>
      <c r="G5217" s="112">
        <v>43738</v>
      </c>
      <c r="H5217" s="98"/>
      <c r="I5217" s="123" t="str">
        <f t="shared" si="81"/>
        <v/>
      </c>
      <c r="J5217" s="123"/>
      <c r="K5217" s="123"/>
      <c r="L5217" s="123"/>
      <c r="M5217" s="98"/>
      <c r="N5217" s="118"/>
    </row>
    <row r="5218" spans="1:14" x14ac:dyDescent="0.25">
      <c r="A5218" s="130">
        <v>18299446000124</v>
      </c>
      <c r="B5218" s="98" t="s">
        <v>12270</v>
      </c>
      <c r="C5218" s="123" t="s">
        <v>1356</v>
      </c>
      <c r="D5218" s="98" t="s">
        <v>13667</v>
      </c>
      <c r="E5218" s="98" t="s">
        <v>13660</v>
      </c>
      <c r="F5218" s="124">
        <v>19.3</v>
      </c>
      <c r="G5218" s="112">
        <v>43354</v>
      </c>
      <c r="H5218" s="98"/>
      <c r="I5218" s="123" t="str">
        <f t="shared" si="81"/>
        <v/>
      </c>
      <c r="J5218" s="123"/>
      <c r="K5218" s="123"/>
      <c r="L5218" s="123"/>
      <c r="M5218" s="98" t="s">
        <v>14635</v>
      </c>
      <c r="N5218" s="118"/>
    </row>
    <row r="5219" spans="1:14" x14ac:dyDescent="0.25">
      <c r="A5219" s="130">
        <v>28741080000155</v>
      </c>
      <c r="B5219" s="98" t="s">
        <v>12271</v>
      </c>
      <c r="C5219" s="123" t="s">
        <v>3513</v>
      </c>
      <c r="D5219" s="98" t="s">
        <v>13667</v>
      </c>
      <c r="E5219" s="98" t="s">
        <v>13660</v>
      </c>
      <c r="F5219" s="124">
        <v>16.29</v>
      </c>
      <c r="G5219" s="112">
        <v>43092</v>
      </c>
      <c r="H5219" s="98"/>
      <c r="I5219" s="123" t="str">
        <f t="shared" si="81"/>
        <v/>
      </c>
      <c r="J5219" s="123"/>
      <c r="K5219" s="123"/>
      <c r="L5219" s="123"/>
      <c r="M5219" s="98"/>
      <c r="N5219" s="118"/>
    </row>
    <row r="5220" spans="1:14" x14ac:dyDescent="0.25">
      <c r="A5220" s="130">
        <v>18017400000175</v>
      </c>
      <c r="B5220" s="98" t="s">
        <v>12272</v>
      </c>
      <c r="C5220" s="123" t="s">
        <v>1356</v>
      </c>
      <c r="D5220" s="98" t="s">
        <v>13667</v>
      </c>
      <c r="E5220" s="98" t="s">
        <v>13660</v>
      </c>
      <c r="F5220" s="124">
        <v>6</v>
      </c>
      <c r="G5220" s="112">
        <v>37747</v>
      </c>
      <c r="H5220" s="98"/>
      <c r="I5220" s="123" t="str">
        <f t="shared" si="81"/>
        <v/>
      </c>
      <c r="J5220" s="123"/>
      <c r="K5220" s="123"/>
      <c r="L5220" s="123"/>
      <c r="M5220" s="98" t="s">
        <v>14636</v>
      </c>
      <c r="N5220" s="118"/>
    </row>
    <row r="5221" spans="1:14" x14ac:dyDescent="0.25">
      <c r="A5221" s="130">
        <v>18283101000182</v>
      </c>
      <c r="B5221" s="98" t="s">
        <v>12273</v>
      </c>
      <c r="C5221" s="123" t="s">
        <v>1356</v>
      </c>
      <c r="D5221" s="98" t="s">
        <v>13667</v>
      </c>
      <c r="E5221" s="98" t="s">
        <v>13660</v>
      </c>
      <c r="F5221" s="124">
        <v>15</v>
      </c>
      <c r="G5221" s="112">
        <v>41494</v>
      </c>
      <c r="H5221" s="98"/>
      <c r="I5221" s="123" t="str">
        <f t="shared" si="81"/>
        <v/>
      </c>
      <c r="J5221" s="123"/>
      <c r="K5221" s="123"/>
      <c r="L5221" s="123"/>
      <c r="M5221" s="98" t="s">
        <v>14637</v>
      </c>
      <c r="N5221" s="118"/>
    </row>
    <row r="5222" spans="1:14" x14ac:dyDescent="0.25">
      <c r="A5222" s="130">
        <v>4241980000175</v>
      </c>
      <c r="B5222" s="98" t="s">
        <v>12274</v>
      </c>
      <c r="C5222" s="123" t="s">
        <v>133</v>
      </c>
      <c r="D5222" s="98" t="s">
        <v>13667</v>
      </c>
      <c r="E5222" s="98" t="s">
        <v>13660</v>
      </c>
      <c r="F5222" s="124">
        <v>11</v>
      </c>
      <c r="G5222" s="112">
        <v>38852</v>
      </c>
      <c r="H5222" s="98"/>
      <c r="I5222" s="123" t="str">
        <f t="shared" si="81"/>
        <v/>
      </c>
      <c r="J5222" s="123"/>
      <c r="K5222" s="123"/>
      <c r="L5222" s="123"/>
      <c r="M5222" s="98" t="s">
        <v>13836</v>
      </c>
      <c r="N5222" s="118"/>
    </row>
    <row r="5223" spans="1:14" x14ac:dyDescent="0.25">
      <c r="A5223" s="130">
        <v>10114502000105</v>
      </c>
      <c r="B5223" s="98" t="s">
        <v>12275</v>
      </c>
      <c r="C5223" s="123" t="s">
        <v>2758</v>
      </c>
      <c r="D5223" s="98" t="s">
        <v>13667</v>
      </c>
      <c r="E5223" s="98" t="s">
        <v>13660</v>
      </c>
      <c r="F5223" s="124">
        <v>14</v>
      </c>
      <c r="G5223" s="112">
        <v>44075</v>
      </c>
      <c r="H5223" s="98"/>
      <c r="I5223" s="123" t="str">
        <f t="shared" si="81"/>
        <v/>
      </c>
      <c r="J5223" s="123"/>
      <c r="K5223" s="123"/>
      <c r="L5223" s="123"/>
      <c r="M5223" s="98"/>
      <c r="N5223" s="118"/>
    </row>
    <row r="5224" spans="1:14" x14ac:dyDescent="0.25">
      <c r="A5224" s="130">
        <v>29138302000102</v>
      </c>
      <c r="B5224" s="98" t="s">
        <v>12276</v>
      </c>
      <c r="C5224" s="123" t="s">
        <v>3513</v>
      </c>
      <c r="D5224" s="98" t="s">
        <v>13667</v>
      </c>
      <c r="E5224" s="98" t="s">
        <v>13660</v>
      </c>
      <c r="F5224" s="124">
        <v>19.75</v>
      </c>
      <c r="G5224" s="112">
        <v>42348</v>
      </c>
      <c r="H5224" s="98"/>
      <c r="I5224" s="123" t="str">
        <f t="shared" si="81"/>
        <v/>
      </c>
      <c r="J5224" s="123"/>
      <c r="K5224" s="123"/>
      <c r="L5224" s="123"/>
      <c r="M5224" s="98" t="s">
        <v>15980</v>
      </c>
      <c r="N5224" s="118"/>
    </row>
    <row r="5225" spans="1:14" x14ac:dyDescent="0.25">
      <c r="A5225" s="130">
        <v>76970359000153</v>
      </c>
      <c r="B5225" s="98" t="s">
        <v>12277</v>
      </c>
      <c r="C5225" s="123" t="s">
        <v>3143</v>
      </c>
      <c r="D5225" s="98" t="s">
        <v>13667</v>
      </c>
      <c r="E5225" s="98" t="s">
        <v>13660</v>
      </c>
      <c r="F5225" s="124">
        <v>16.399999999999999</v>
      </c>
      <c r="G5225" s="112">
        <v>38794</v>
      </c>
      <c r="H5225" s="98"/>
      <c r="I5225" s="123" t="str">
        <f t="shared" si="81"/>
        <v/>
      </c>
      <c r="J5225" s="123"/>
      <c r="K5225" s="123"/>
      <c r="L5225" s="123"/>
      <c r="M5225" s="98" t="s">
        <v>15779</v>
      </c>
      <c r="N5225" s="118"/>
    </row>
    <row r="5226" spans="1:14" x14ac:dyDescent="0.25">
      <c r="A5226" s="130">
        <v>24850109000186</v>
      </c>
      <c r="B5226" s="98" t="s">
        <v>12278</v>
      </c>
      <c r="C5226" s="123" t="s">
        <v>901</v>
      </c>
      <c r="D5226" s="98" t="s">
        <v>13667</v>
      </c>
      <c r="E5226" s="98" t="s">
        <v>13660</v>
      </c>
      <c r="F5226" s="124">
        <v>17.010000000000002</v>
      </c>
      <c r="G5226" s="112">
        <v>43955</v>
      </c>
      <c r="H5226" s="98"/>
      <c r="I5226" s="123" t="str">
        <f t="shared" si="81"/>
        <v/>
      </c>
      <c r="J5226" s="123"/>
      <c r="K5226" s="123"/>
      <c r="L5226" s="123"/>
      <c r="M5226" s="98"/>
      <c r="N5226" s="118"/>
    </row>
    <row r="5227" spans="1:14" x14ac:dyDescent="0.25">
      <c r="A5227" s="130">
        <v>1067255000134</v>
      </c>
      <c r="B5227" s="98" t="s">
        <v>12279</v>
      </c>
      <c r="C5227" s="123" t="s">
        <v>901</v>
      </c>
      <c r="D5227" s="98" t="s">
        <v>13667</v>
      </c>
      <c r="E5227" s="98" t="s">
        <v>13660</v>
      </c>
      <c r="F5227" s="124">
        <v>22.31</v>
      </c>
      <c r="G5227" s="112">
        <v>43800</v>
      </c>
      <c r="H5227" s="98"/>
      <c r="I5227" s="123" t="str">
        <f t="shared" si="81"/>
        <v/>
      </c>
      <c r="J5227" s="123"/>
      <c r="K5227" s="123"/>
      <c r="L5227" s="123"/>
      <c r="M5227" s="98"/>
      <c r="N5227" s="118"/>
    </row>
    <row r="5228" spans="1:14" x14ac:dyDescent="0.25">
      <c r="A5228" s="130">
        <v>46634200000105</v>
      </c>
      <c r="B5228" s="98" t="s">
        <v>12280</v>
      </c>
      <c r="C5228" s="123" t="s">
        <v>4626</v>
      </c>
      <c r="D5228" s="98" t="s">
        <v>13667</v>
      </c>
      <c r="E5228" s="98" t="s">
        <v>13660</v>
      </c>
      <c r="F5228" s="124">
        <v>20.75</v>
      </c>
      <c r="G5228" s="112">
        <v>41270</v>
      </c>
      <c r="H5228" s="98"/>
      <c r="I5228" s="123" t="str">
        <f t="shared" si="81"/>
        <v/>
      </c>
      <c r="J5228" s="123"/>
      <c r="K5228" s="123"/>
      <c r="L5228" s="123"/>
      <c r="M5228" s="98" t="s">
        <v>16775</v>
      </c>
      <c r="N5228" s="118"/>
    </row>
    <row r="5229" spans="1:14" x14ac:dyDescent="0.25">
      <c r="A5229" s="130">
        <v>11286382000188</v>
      </c>
      <c r="B5229" s="98" t="s">
        <v>12281</v>
      </c>
      <c r="C5229" s="123" t="s">
        <v>2758</v>
      </c>
      <c r="D5229" s="98" t="s">
        <v>13667</v>
      </c>
      <c r="E5229" s="98" t="s">
        <v>13660</v>
      </c>
      <c r="F5229" s="124">
        <v>12.34</v>
      </c>
      <c r="G5229" s="112">
        <v>41913</v>
      </c>
      <c r="H5229" s="98"/>
      <c r="I5229" s="123" t="str">
        <f t="shared" si="81"/>
        <v/>
      </c>
      <c r="J5229" s="123"/>
      <c r="K5229" s="123"/>
      <c r="L5229" s="123"/>
      <c r="M5229" s="98" t="s">
        <v>15386</v>
      </c>
      <c r="N5229" s="118"/>
    </row>
    <row r="5230" spans="1:14" x14ac:dyDescent="0.25">
      <c r="A5230" s="130">
        <v>6553754000155</v>
      </c>
      <c r="B5230" s="98" t="s">
        <v>12282</v>
      </c>
      <c r="C5230" s="123" t="s">
        <v>2926</v>
      </c>
      <c r="D5230" s="98" t="s">
        <v>13667</v>
      </c>
      <c r="E5230" s="98" t="s">
        <v>13660</v>
      </c>
      <c r="F5230" s="124">
        <v>12</v>
      </c>
      <c r="G5230" s="112">
        <v>40980</v>
      </c>
      <c r="H5230" s="98"/>
      <c r="I5230" s="123" t="str">
        <f t="shared" si="81"/>
        <v/>
      </c>
      <c r="J5230" s="123"/>
      <c r="K5230" s="123"/>
      <c r="L5230" s="123"/>
      <c r="M5230" s="98" t="s">
        <v>15591</v>
      </c>
      <c r="N5230" s="118"/>
    </row>
    <row r="5231" spans="1:14" x14ac:dyDescent="0.25">
      <c r="A5231" s="130">
        <v>83102517000119</v>
      </c>
      <c r="B5231" s="98" t="s">
        <v>12283</v>
      </c>
      <c r="C5231" s="123" t="s">
        <v>4289</v>
      </c>
      <c r="D5231" s="98" t="s">
        <v>13667</v>
      </c>
      <c r="E5231" s="98" t="s">
        <v>13660</v>
      </c>
      <c r="F5231" s="124">
        <v>22</v>
      </c>
      <c r="G5231" s="112">
        <v>44075</v>
      </c>
      <c r="H5231" s="98"/>
      <c r="I5231" s="123" t="str">
        <f t="shared" si="81"/>
        <v/>
      </c>
      <c r="J5231" s="123"/>
      <c r="K5231" s="123"/>
      <c r="L5231" s="123"/>
      <c r="M5231" s="98"/>
      <c r="N5231" s="118"/>
    </row>
    <row r="5232" spans="1:14" x14ac:dyDescent="0.25">
      <c r="A5232" s="130">
        <v>1612546000166</v>
      </c>
      <c r="B5232" s="98" t="s">
        <v>12284</v>
      </c>
      <c r="C5232" s="123" t="s">
        <v>1142</v>
      </c>
      <c r="D5232" s="98" t="s">
        <v>13667</v>
      </c>
      <c r="E5232" s="98" t="s">
        <v>13660</v>
      </c>
      <c r="F5232" s="124">
        <v>11</v>
      </c>
      <c r="G5232" s="112">
        <v>41829</v>
      </c>
      <c r="H5232" s="98"/>
      <c r="I5232" s="123" t="str">
        <f t="shared" si="81"/>
        <v/>
      </c>
      <c r="J5232" s="123"/>
      <c r="K5232" s="123"/>
      <c r="L5232" s="123"/>
      <c r="M5232" s="98"/>
      <c r="N5232" s="118"/>
    </row>
    <row r="5233" spans="1:14" x14ac:dyDescent="0.25">
      <c r="A5233" s="130">
        <v>41563628000182</v>
      </c>
      <c r="B5233" s="98" t="s">
        <v>12285</v>
      </c>
      <c r="C5233" s="123" t="s">
        <v>634</v>
      </c>
      <c r="D5233" s="98" t="s">
        <v>13667</v>
      </c>
      <c r="E5233" s="98" t="s">
        <v>13660</v>
      </c>
      <c r="F5233" s="124">
        <v>12</v>
      </c>
      <c r="G5233" s="112">
        <v>43090</v>
      </c>
      <c r="H5233" s="98"/>
      <c r="I5233" s="123" t="str">
        <f t="shared" si="81"/>
        <v/>
      </c>
      <c r="J5233" s="123"/>
      <c r="K5233" s="123"/>
      <c r="L5233" s="123"/>
      <c r="M5233" s="98" t="s">
        <v>14000</v>
      </c>
      <c r="N5233" s="118"/>
    </row>
    <row r="5234" spans="1:14" x14ac:dyDescent="0.25">
      <c r="A5234" s="130">
        <v>2186757000147</v>
      </c>
      <c r="B5234" s="98" t="s">
        <v>12286</v>
      </c>
      <c r="C5234" s="123" t="s">
        <v>901</v>
      </c>
      <c r="D5234" s="98" t="s">
        <v>13667</v>
      </c>
      <c r="E5234" s="98" t="s">
        <v>13660</v>
      </c>
      <c r="F5234" s="124">
        <v>21.85</v>
      </c>
      <c r="G5234" s="112">
        <v>43739</v>
      </c>
      <c r="H5234" s="98"/>
      <c r="I5234" s="123" t="str">
        <f t="shared" si="81"/>
        <v/>
      </c>
      <c r="J5234" s="123"/>
      <c r="K5234" s="123"/>
      <c r="L5234" s="123"/>
      <c r="M5234" s="98"/>
      <c r="N5234" s="118"/>
    </row>
    <row r="5235" spans="1:14" x14ac:dyDescent="0.25">
      <c r="A5235" s="130">
        <v>83102277000152</v>
      </c>
      <c r="B5235" s="98" t="s">
        <v>12287</v>
      </c>
      <c r="C5235" s="123" t="s">
        <v>4289</v>
      </c>
      <c r="D5235" s="98" t="s">
        <v>13667</v>
      </c>
      <c r="E5235" s="98" t="s">
        <v>13660</v>
      </c>
      <c r="F5235" s="124">
        <v>22</v>
      </c>
      <c r="G5235" s="112">
        <v>37987</v>
      </c>
      <c r="H5235" s="98"/>
      <c r="I5235" s="123" t="str">
        <f t="shared" si="81"/>
        <v/>
      </c>
      <c r="J5235" s="123"/>
      <c r="K5235" s="123"/>
      <c r="L5235" s="123"/>
      <c r="M5235" s="98" t="s">
        <v>16614</v>
      </c>
      <c r="N5235" s="118"/>
    </row>
    <row r="5236" spans="1:14" x14ac:dyDescent="0.25">
      <c r="A5236" s="130">
        <v>45126851000113</v>
      </c>
      <c r="B5236" s="98" t="s">
        <v>12288</v>
      </c>
      <c r="C5236" s="123" t="s">
        <v>4626</v>
      </c>
      <c r="D5236" s="98" t="s">
        <v>13667</v>
      </c>
      <c r="E5236" s="98" t="s">
        <v>13660</v>
      </c>
      <c r="F5236" s="124">
        <v>14.67</v>
      </c>
      <c r="G5236" s="112">
        <v>42736</v>
      </c>
      <c r="H5236" s="98"/>
      <c r="I5236" s="123" t="str">
        <f t="shared" si="81"/>
        <v/>
      </c>
      <c r="J5236" s="123"/>
      <c r="K5236" s="123"/>
      <c r="L5236" s="123"/>
      <c r="M5236" s="98" t="s">
        <v>16777</v>
      </c>
      <c r="N5236" s="118"/>
    </row>
    <row r="5237" spans="1:14" x14ac:dyDescent="0.25">
      <c r="A5237" s="130">
        <v>30417158000122</v>
      </c>
      <c r="B5237" s="98" t="s">
        <v>12289</v>
      </c>
      <c r="C5237" s="123" t="s">
        <v>3513</v>
      </c>
      <c r="D5237" s="98" t="s">
        <v>13667</v>
      </c>
      <c r="E5237" s="98" t="s">
        <v>13660</v>
      </c>
      <c r="F5237" s="124">
        <v>12.4</v>
      </c>
      <c r="G5237" s="112">
        <v>40169</v>
      </c>
      <c r="H5237" s="98"/>
      <c r="I5237" s="123" t="str">
        <f t="shared" si="81"/>
        <v/>
      </c>
      <c r="J5237" s="123"/>
      <c r="K5237" s="123"/>
      <c r="L5237" s="123"/>
      <c r="M5237" s="98"/>
      <c r="N5237" s="118"/>
    </row>
    <row r="5238" spans="1:14" x14ac:dyDescent="0.25">
      <c r="A5238" s="130">
        <v>16886871000194</v>
      </c>
      <c r="B5238" s="98" t="s">
        <v>12290</v>
      </c>
      <c r="C5238" s="123" t="s">
        <v>1356</v>
      </c>
      <c r="D5238" s="98" t="s">
        <v>13667</v>
      </c>
      <c r="E5238" s="98" t="s">
        <v>13660</v>
      </c>
      <c r="F5238" s="124">
        <v>18.87</v>
      </c>
      <c r="G5238" s="112">
        <v>41640</v>
      </c>
      <c r="H5238" s="98"/>
      <c r="I5238" s="123" t="str">
        <f t="shared" si="81"/>
        <v/>
      </c>
      <c r="J5238" s="123"/>
      <c r="K5238" s="123"/>
      <c r="L5238" s="123"/>
      <c r="M5238" s="98" t="s">
        <v>14641</v>
      </c>
      <c r="N5238" s="118"/>
    </row>
    <row r="5239" spans="1:14" x14ac:dyDescent="0.25">
      <c r="A5239" s="130">
        <v>10150050000109</v>
      </c>
      <c r="B5239" s="98" t="s">
        <v>12291</v>
      </c>
      <c r="C5239" s="123" t="s">
        <v>2758</v>
      </c>
      <c r="D5239" s="98" t="s">
        <v>13667</v>
      </c>
      <c r="E5239" s="98" t="s">
        <v>13660</v>
      </c>
      <c r="F5239" s="124">
        <v>19.66</v>
      </c>
      <c r="G5239" s="112">
        <v>41452</v>
      </c>
      <c r="H5239" s="98"/>
      <c r="I5239" s="123" t="str">
        <f t="shared" si="81"/>
        <v/>
      </c>
      <c r="J5239" s="123"/>
      <c r="K5239" s="123"/>
      <c r="L5239" s="123"/>
      <c r="M5239" s="98"/>
      <c r="N5239" s="118"/>
    </row>
    <row r="5240" spans="1:14" x14ac:dyDescent="0.25">
      <c r="A5240" s="130">
        <v>18666750000162</v>
      </c>
      <c r="B5240" s="98" t="s">
        <v>12292</v>
      </c>
      <c r="C5240" s="123" t="s">
        <v>1356</v>
      </c>
      <c r="D5240" s="98" t="s">
        <v>13667</v>
      </c>
      <c r="E5240" s="98" t="s">
        <v>13660</v>
      </c>
      <c r="F5240" s="124">
        <v>12.3</v>
      </c>
      <c r="G5240" s="112">
        <v>39934</v>
      </c>
      <c r="H5240" s="98"/>
      <c r="I5240" s="123" t="str">
        <f t="shared" si="81"/>
        <v/>
      </c>
      <c r="J5240" s="123"/>
      <c r="K5240" s="123"/>
      <c r="L5240" s="123"/>
      <c r="M5240" s="98" t="s">
        <v>14645</v>
      </c>
      <c r="N5240" s="118"/>
    </row>
    <row r="5241" spans="1:14" x14ac:dyDescent="0.25">
      <c r="A5241" s="130">
        <v>46578498000175</v>
      </c>
      <c r="B5241" s="98" t="s">
        <v>12293</v>
      </c>
      <c r="C5241" s="123" t="s">
        <v>4626</v>
      </c>
      <c r="D5241" s="98" t="s">
        <v>13667</v>
      </c>
      <c r="E5241" s="98" t="s">
        <v>13660</v>
      </c>
      <c r="F5241" s="124">
        <v>22</v>
      </c>
      <c r="G5241" s="112">
        <v>41996</v>
      </c>
      <c r="H5241" s="98"/>
      <c r="I5241" s="123" t="str">
        <f t="shared" si="81"/>
        <v/>
      </c>
      <c r="J5241" s="123"/>
      <c r="K5241" s="123"/>
      <c r="L5241" s="123"/>
      <c r="M5241" s="98" t="s">
        <v>16778</v>
      </c>
      <c r="N5241" s="118"/>
    </row>
    <row r="5242" spans="1:14" x14ac:dyDescent="0.25">
      <c r="A5242" s="130">
        <v>28615557000156</v>
      </c>
      <c r="B5242" s="98" t="s">
        <v>12294</v>
      </c>
      <c r="C5242" s="123" t="s">
        <v>3513</v>
      </c>
      <c r="D5242" s="98" t="s">
        <v>13667</v>
      </c>
      <c r="E5242" s="98" t="s">
        <v>13660</v>
      </c>
      <c r="F5242" s="124">
        <v>11</v>
      </c>
      <c r="G5242" s="112">
        <v>39361</v>
      </c>
      <c r="H5242" s="98"/>
      <c r="I5242" s="123" t="str">
        <f t="shared" si="81"/>
        <v/>
      </c>
      <c r="J5242" s="123"/>
      <c r="K5242" s="123"/>
      <c r="L5242" s="123"/>
      <c r="M5242" s="98" t="s">
        <v>14570</v>
      </c>
      <c r="N5242" s="118"/>
    </row>
    <row r="5243" spans="1:14" x14ac:dyDescent="0.25">
      <c r="A5243" s="130">
        <v>21226840000147</v>
      </c>
      <c r="B5243" s="98" t="s">
        <v>12295</v>
      </c>
      <c r="C5243" s="123" t="s">
        <v>1356</v>
      </c>
      <c r="D5243" s="98" t="s">
        <v>13667</v>
      </c>
      <c r="E5243" s="98" t="s">
        <v>13660</v>
      </c>
      <c r="F5243" s="124">
        <v>14.95</v>
      </c>
      <c r="G5243" s="112">
        <v>40899</v>
      </c>
      <c r="H5243" s="98"/>
      <c r="I5243" s="123" t="str">
        <f t="shared" si="81"/>
        <v/>
      </c>
      <c r="J5243" s="123"/>
      <c r="K5243" s="123"/>
      <c r="L5243" s="123"/>
      <c r="M5243" s="98" t="s">
        <v>14646</v>
      </c>
      <c r="N5243" s="118"/>
    </row>
    <row r="5244" spans="1:14" x14ac:dyDescent="0.25">
      <c r="A5244" s="130">
        <v>7683956000184</v>
      </c>
      <c r="B5244" s="98" t="s">
        <v>12296</v>
      </c>
      <c r="C5244" s="123" t="s">
        <v>634</v>
      </c>
      <c r="D5244" s="98" t="s">
        <v>13667</v>
      </c>
      <c r="E5244" s="98" t="s">
        <v>13660</v>
      </c>
      <c r="F5244" s="124">
        <v>13</v>
      </c>
      <c r="G5244" s="112">
        <v>40353</v>
      </c>
      <c r="H5244" s="98"/>
      <c r="I5244" s="123" t="str">
        <f t="shared" si="81"/>
        <v/>
      </c>
      <c r="J5244" s="123"/>
      <c r="K5244" s="123"/>
      <c r="L5244" s="123"/>
      <c r="M5244" s="98" t="s">
        <v>14001</v>
      </c>
      <c r="N5244" s="118"/>
    </row>
    <row r="5245" spans="1:14" x14ac:dyDescent="0.25">
      <c r="A5245" s="130">
        <v>46523130000100</v>
      </c>
      <c r="B5245" s="98" t="s">
        <v>12297</v>
      </c>
      <c r="C5245" s="123" t="s">
        <v>4626</v>
      </c>
      <c r="D5245" s="98" t="s">
        <v>13667</v>
      </c>
      <c r="E5245" s="98" t="s">
        <v>13660</v>
      </c>
      <c r="F5245" s="124">
        <v>17.5</v>
      </c>
      <c r="G5245" s="112">
        <v>43151</v>
      </c>
      <c r="H5245" s="98"/>
      <c r="I5245" s="123" t="str">
        <f t="shared" si="81"/>
        <v/>
      </c>
      <c r="J5245" s="123"/>
      <c r="K5245" s="123"/>
      <c r="L5245" s="123"/>
      <c r="M5245" s="98" t="s">
        <v>16780</v>
      </c>
      <c r="N5245" s="118"/>
    </row>
    <row r="5246" spans="1:14" x14ac:dyDescent="0.25">
      <c r="A5246" s="130">
        <v>27174168000170</v>
      </c>
      <c r="B5246" s="98" t="s">
        <v>12298</v>
      </c>
      <c r="C5246" s="123" t="s">
        <v>821</v>
      </c>
      <c r="D5246" s="98" t="s">
        <v>13667</v>
      </c>
      <c r="E5246" s="98" t="s">
        <v>13660</v>
      </c>
      <c r="F5246" s="124">
        <v>22</v>
      </c>
      <c r="G5246" s="112">
        <v>41995</v>
      </c>
      <c r="H5246" s="98"/>
      <c r="I5246" s="123" t="str">
        <f t="shared" si="81"/>
        <v/>
      </c>
      <c r="J5246" s="123"/>
      <c r="K5246" s="123"/>
      <c r="L5246" s="123"/>
      <c r="M5246" s="98" t="s">
        <v>14090</v>
      </c>
      <c r="N5246" s="118"/>
    </row>
    <row r="5247" spans="1:14" x14ac:dyDescent="0.25">
      <c r="A5247" s="130">
        <v>28916716000152</v>
      </c>
      <c r="B5247" s="98" t="s">
        <v>12299</v>
      </c>
      <c r="C5247" s="123" t="s">
        <v>3513</v>
      </c>
      <c r="D5247" s="98" t="s">
        <v>13667</v>
      </c>
      <c r="E5247" s="98" t="s">
        <v>13660</v>
      </c>
      <c r="F5247" s="124">
        <v>22</v>
      </c>
      <c r="G5247" s="112">
        <v>38047</v>
      </c>
      <c r="H5247" s="98"/>
      <c r="I5247" s="123" t="str">
        <f t="shared" si="81"/>
        <v/>
      </c>
      <c r="J5247" s="123"/>
      <c r="K5247" s="123"/>
      <c r="L5247" s="123"/>
      <c r="M5247" s="98"/>
      <c r="N5247" s="118"/>
    </row>
    <row r="5248" spans="1:14" x14ac:dyDescent="0.25">
      <c r="A5248" s="130">
        <v>11358157000100</v>
      </c>
      <c r="B5248" s="98" t="s">
        <v>12300</v>
      </c>
      <c r="C5248" s="123" t="s">
        <v>2758</v>
      </c>
      <c r="D5248" s="98" t="s">
        <v>13667</v>
      </c>
      <c r="E5248" s="98" t="s">
        <v>13660</v>
      </c>
      <c r="F5248" s="124">
        <v>11.77</v>
      </c>
      <c r="G5248" s="112">
        <v>42167</v>
      </c>
      <c r="H5248" s="98"/>
      <c r="I5248" s="123" t="str">
        <f t="shared" si="81"/>
        <v/>
      </c>
      <c r="J5248" s="123"/>
      <c r="K5248" s="123"/>
      <c r="L5248" s="123"/>
      <c r="M5248" s="98" t="s">
        <v>15387</v>
      </c>
      <c r="N5248" s="118"/>
    </row>
    <row r="5249" spans="1:14" x14ac:dyDescent="0.25">
      <c r="A5249" s="130">
        <v>46634291000170</v>
      </c>
      <c r="B5249" s="98" t="s">
        <v>12301</v>
      </c>
      <c r="C5249" s="123" t="s">
        <v>4626</v>
      </c>
      <c r="D5249" s="98" t="s">
        <v>13667</v>
      </c>
      <c r="E5249" s="98" t="s">
        <v>13660</v>
      </c>
      <c r="F5249" s="124">
        <v>15.81</v>
      </c>
      <c r="G5249" s="112">
        <v>42948</v>
      </c>
      <c r="H5249" s="98"/>
      <c r="I5249" s="123" t="str">
        <f t="shared" si="81"/>
        <v/>
      </c>
      <c r="J5249" s="123"/>
      <c r="K5249" s="123"/>
      <c r="L5249" s="123"/>
      <c r="M5249" s="98"/>
      <c r="N5249" s="118"/>
    </row>
    <row r="5250" spans="1:14" x14ac:dyDescent="0.25">
      <c r="A5250" s="130">
        <v>18677625000158</v>
      </c>
      <c r="B5250" s="98" t="s">
        <v>12302</v>
      </c>
      <c r="C5250" s="123" t="s">
        <v>1356</v>
      </c>
      <c r="D5250" s="98" t="s">
        <v>13667</v>
      </c>
      <c r="E5250" s="98" t="s">
        <v>13660</v>
      </c>
      <c r="F5250" s="124">
        <v>19</v>
      </c>
      <c r="G5250" s="112">
        <v>42870</v>
      </c>
      <c r="H5250" s="98"/>
      <c r="I5250" s="123" t="str">
        <f t="shared" si="81"/>
        <v/>
      </c>
      <c r="J5250" s="123"/>
      <c r="K5250" s="123"/>
      <c r="L5250" s="123"/>
      <c r="M5250" s="98" t="s">
        <v>14647</v>
      </c>
      <c r="N5250" s="118"/>
    </row>
    <row r="5251" spans="1:14" x14ac:dyDescent="0.25">
      <c r="A5251" s="130">
        <v>46634358000177</v>
      </c>
      <c r="B5251" s="98" t="s">
        <v>12303</v>
      </c>
      <c r="C5251" s="123" t="s">
        <v>4626</v>
      </c>
      <c r="D5251" s="98" t="s">
        <v>13667</v>
      </c>
      <c r="E5251" s="98" t="s">
        <v>13660</v>
      </c>
      <c r="F5251" s="124">
        <v>16</v>
      </c>
      <c r="G5251" s="112">
        <v>40969</v>
      </c>
      <c r="H5251" s="98"/>
      <c r="I5251" s="123" t="str">
        <f t="shared" ref="I5251:I5314" si="82">IFERROR(IF(OR(E5251="Ativos", E5251="Aposentados",E5251="Pensionistas"),IF(F5251&gt;=14,"SIM","NÃO"),""),"")</f>
        <v/>
      </c>
      <c r="J5251" s="123"/>
      <c r="K5251" s="123"/>
      <c r="L5251" s="123"/>
      <c r="M5251" s="98"/>
      <c r="N5251" s="118"/>
    </row>
    <row r="5252" spans="1:14" x14ac:dyDescent="0.25">
      <c r="A5252" s="130">
        <v>46523031000128</v>
      </c>
      <c r="B5252" s="98" t="s">
        <v>12304</v>
      </c>
      <c r="C5252" s="123" t="s">
        <v>4626</v>
      </c>
      <c r="D5252" s="98" t="s">
        <v>13667</v>
      </c>
      <c r="E5252" s="98" t="s">
        <v>13660</v>
      </c>
      <c r="F5252" s="124">
        <v>16</v>
      </c>
      <c r="G5252" s="112">
        <v>43009</v>
      </c>
      <c r="H5252" s="98"/>
      <c r="I5252" s="123" t="str">
        <f t="shared" si="82"/>
        <v/>
      </c>
      <c r="J5252" s="123"/>
      <c r="K5252" s="123"/>
      <c r="L5252" s="123"/>
      <c r="M5252" s="98" t="s">
        <v>16784</v>
      </c>
      <c r="N5252" s="118"/>
    </row>
    <row r="5253" spans="1:14" x14ac:dyDescent="0.25">
      <c r="A5253" s="130">
        <v>7623077000167</v>
      </c>
      <c r="B5253" s="98" t="s">
        <v>12305</v>
      </c>
      <c r="C5253" s="123" t="s">
        <v>634</v>
      </c>
      <c r="D5253" s="98" t="s">
        <v>13667</v>
      </c>
      <c r="E5253" s="98" t="s">
        <v>13660</v>
      </c>
      <c r="F5253" s="124">
        <v>14</v>
      </c>
      <c r="G5253" s="112">
        <v>43983</v>
      </c>
      <c r="H5253" s="98"/>
      <c r="I5253" s="123" t="str">
        <f t="shared" si="82"/>
        <v/>
      </c>
      <c r="J5253" s="123"/>
      <c r="K5253" s="123"/>
      <c r="L5253" s="123"/>
      <c r="M5253" s="98"/>
      <c r="N5253" s="118"/>
    </row>
    <row r="5254" spans="1:14" x14ac:dyDescent="0.25">
      <c r="A5254" s="130">
        <v>45281144000100</v>
      </c>
      <c r="B5254" s="98" t="s">
        <v>12306</v>
      </c>
      <c r="C5254" s="123" t="s">
        <v>4626</v>
      </c>
      <c r="D5254" s="98" t="s">
        <v>13667</v>
      </c>
      <c r="E5254" s="98" t="s">
        <v>13660</v>
      </c>
      <c r="F5254" s="124">
        <v>20.7</v>
      </c>
      <c r="G5254" s="112">
        <v>43160</v>
      </c>
      <c r="H5254" s="98"/>
      <c r="I5254" s="123" t="str">
        <f t="shared" si="82"/>
        <v/>
      </c>
      <c r="J5254" s="123"/>
      <c r="K5254" s="123"/>
      <c r="L5254" s="123"/>
      <c r="M5254" s="98" t="s">
        <v>16785</v>
      </c>
      <c r="N5254" s="118"/>
    </row>
    <row r="5255" spans="1:14" x14ac:dyDescent="0.25">
      <c r="A5255" s="130">
        <v>8637399000128</v>
      </c>
      <c r="B5255" s="98" t="s">
        <v>12307</v>
      </c>
      <c r="C5255" s="123" t="s">
        <v>2758</v>
      </c>
      <c r="D5255" s="98" t="s">
        <v>13667</v>
      </c>
      <c r="E5255" s="98" t="s">
        <v>13660</v>
      </c>
      <c r="F5255" s="124">
        <v>15</v>
      </c>
      <c r="G5255" s="112">
        <v>44013</v>
      </c>
      <c r="H5255" s="98"/>
      <c r="I5255" s="123" t="str">
        <f t="shared" si="82"/>
        <v/>
      </c>
      <c r="J5255" s="123"/>
      <c r="K5255" s="123"/>
      <c r="L5255" s="123"/>
      <c r="M5255" s="98"/>
      <c r="N5255" s="118"/>
    </row>
    <row r="5256" spans="1:14" x14ac:dyDescent="0.25">
      <c r="A5256" s="130">
        <v>7387509000188</v>
      </c>
      <c r="B5256" s="98" t="s">
        <v>12308</v>
      </c>
      <c r="C5256" s="123" t="s">
        <v>634</v>
      </c>
      <c r="D5256" s="98" t="s">
        <v>13667</v>
      </c>
      <c r="E5256" s="98" t="s">
        <v>13660</v>
      </c>
      <c r="F5256" s="124">
        <v>13</v>
      </c>
      <c r="G5256" s="112">
        <v>43228</v>
      </c>
      <c r="H5256" s="98"/>
      <c r="I5256" s="123" t="str">
        <f t="shared" si="82"/>
        <v/>
      </c>
      <c r="J5256" s="123"/>
      <c r="K5256" s="123"/>
      <c r="L5256" s="123"/>
      <c r="M5256" s="98"/>
      <c r="N5256" s="118"/>
    </row>
    <row r="5257" spans="1:14" x14ac:dyDescent="0.25">
      <c r="A5257" s="130">
        <v>81140303000101</v>
      </c>
      <c r="B5257" s="98" t="s">
        <v>12309</v>
      </c>
      <c r="C5257" s="123" t="s">
        <v>4289</v>
      </c>
      <c r="D5257" s="98" t="s">
        <v>13667</v>
      </c>
      <c r="E5257" s="98" t="s">
        <v>13660</v>
      </c>
      <c r="F5257" s="124">
        <v>15.39</v>
      </c>
      <c r="G5257" s="112">
        <v>41836</v>
      </c>
      <c r="H5257" s="98"/>
      <c r="I5257" s="123" t="str">
        <f t="shared" si="82"/>
        <v/>
      </c>
      <c r="J5257" s="123"/>
      <c r="K5257" s="123"/>
      <c r="L5257" s="123"/>
      <c r="M5257" s="98" t="s">
        <v>16615</v>
      </c>
      <c r="N5257" s="118"/>
    </row>
    <row r="5258" spans="1:14" x14ac:dyDescent="0.25">
      <c r="A5258" s="130">
        <v>3156999000150</v>
      </c>
      <c r="B5258" s="98" t="s">
        <v>12310</v>
      </c>
      <c r="C5258" s="123" t="s">
        <v>2197</v>
      </c>
      <c r="D5258" s="98" t="s">
        <v>13667</v>
      </c>
      <c r="E5258" s="98" t="s">
        <v>13660</v>
      </c>
      <c r="F5258" s="124">
        <v>16.23</v>
      </c>
      <c r="G5258" s="112">
        <v>43709</v>
      </c>
      <c r="H5258" s="98"/>
      <c r="I5258" s="123" t="str">
        <f t="shared" si="82"/>
        <v/>
      </c>
      <c r="J5258" s="123"/>
      <c r="K5258" s="123"/>
      <c r="L5258" s="123"/>
      <c r="M5258" s="98"/>
      <c r="N5258" s="118"/>
    </row>
    <row r="5259" spans="1:14" x14ac:dyDescent="0.25">
      <c r="A5259" s="130">
        <v>44447126000184</v>
      </c>
      <c r="B5259" s="98" t="s">
        <v>12311</v>
      </c>
      <c r="C5259" s="123" t="s">
        <v>4626</v>
      </c>
      <c r="D5259" s="98" t="s">
        <v>13667</v>
      </c>
      <c r="E5259" s="98" t="s">
        <v>13660</v>
      </c>
      <c r="F5259" s="124">
        <v>16.559999999999999</v>
      </c>
      <c r="G5259" s="112">
        <v>41653</v>
      </c>
      <c r="H5259" s="98"/>
      <c r="I5259" s="123" t="str">
        <f t="shared" si="82"/>
        <v/>
      </c>
      <c r="J5259" s="123"/>
      <c r="K5259" s="123"/>
      <c r="L5259" s="123"/>
      <c r="M5259" s="98"/>
      <c r="N5259" s="118"/>
    </row>
    <row r="5260" spans="1:14" x14ac:dyDescent="0.25">
      <c r="A5260" s="130">
        <v>1146604000103</v>
      </c>
      <c r="B5260" s="98" t="s">
        <v>12312</v>
      </c>
      <c r="C5260" s="123" t="s">
        <v>901</v>
      </c>
      <c r="D5260" s="98" t="s">
        <v>13667</v>
      </c>
      <c r="E5260" s="98" t="s">
        <v>13660</v>
      </c>
      <c r="F5260" s="124">
        <v>15.82</v>
      </c>
      <c r="G5260" s="112">
        <v>43469</v>
      </c>
      <c r="H5260" s="98"/>
      <c r="I5260" s="123" t="str">
        <f t="shared" si="82"/>
        <v/>
      </c>
      <c r="J5260" s="123"/>
      <c r="K5260" s="123"/>
      <c r="L5260" s="123"/>
      <c r="M5260" s="98"/>
      <c r="N5260" s="118"/>
    </row>
    <row r="5261" spans="1:14" x14ac:dyDescent="0.25">
      <c r="A5261" s="130">
        <v>46316600000164</v>
      </c>
      <c r="B5261" s="98" t="s">
        <v>12313</v>
      </c>
      <c r="C5261" s="123" t="s">
        <v>4626</v>
      </c>
      <c r="D5261" s="98" t="s">
        <v>13667</v>
      </c>
      <c r="E5261" s="98" t="s">
        <v>13660</v>
      </c>
      <c r="F5261" s="124">
        <v>19</v>
      </c>
      <c r="G5261" s="112">
        <v>41817</v>
      </c>
      <c r="H5261" s="98"/>
      <c r="I5261" s="123" t="str">
        <f t="shared" si="82"/>
        <v/>
      </c>
      <c r="J5261" s="123"/>
      <c r="K5261" s="123"/>
      <c r="L5261" s="123"/>
      <c r="M5261" s="98" t="s">
        <v>16788</v>
      </c>
      <c r="N5261" s="118"/>
    </row>
    <row r="5262" spans="1:14" x14ac:dyDescent="0.25">
      <c r="A5262" s="130">
        <v>88120662000146</v>
      </c>
      <c r="B5262" s="98" t="s">
        <v>12314</v>
      </c>
      <c r="C5262" s="123" t="s">
        <v>3812</v>
      </c>
      <c r="D5262" s="98" t="s">
        <v>13667</v>
      </c>
      <c r="E5262" s="98" t="s">
        <v>13660</v>
      </c>
      <c r="F5262" s="124">
        <v>17.39</v>
      </c>
      <c r="G5262" s="112">
        <v>44105</v>
      </c>
      <c r="H5262" s="98"/>
      <c r="I5262" s="123" t="str">
        <f t="shared" si="82"/>
        <v/>
      </c>
      <c r="J5262" s="123"/>
      <c r="K5262" s="123"/>
      <c r="L5262" s="123"/>
      <c r="M5262" s="98"/>
      <c r="N5262" s="118"/>
    </row>
    <row r="5263" spans="1:14" x14ac:dyDescent="0.25">
      <c r="A5263" s="130">
        <v>15403041000104</v>
      </c>
      <c r="B5263" s="98" t="s">
        <v>12315</v>
      </c>
      <c r="C5263" s="123" t="s">
        <v>2197</v>
      </c>
      <c r="D5263" s="98" t="s">
        <v>13667</v>
      </c>
      <c r="E5263" s="98" t="s">
        <v>13660</v>
      </c>
      <c r="F5263" s="124">
        <v>14.2</v>
      </c>
      <c r="G5263" s="112">
        <v>43441</v>
      </c>
      <c r="H5263" s="98"/>
      <c r="I5263" s="123" t="str">
        <f t="shared" si="82"/>
        <v/>
      </c>
      <c r="J5263" s="123"/>
      <c r="K5263" s="123"/>
      <c r="L5263" s="123"/>
      <c r="M5263" s="98"/>
      <c r="N5263" s="118"/>
    </row>
    <row r="5264" spans="1:14" x14ac:dyDescent="0.25">
      <c r="A5264" s="130">
        <v>10150076000157</v>
      </c>
      <c r="B5264" s="98" t="s">
        <v>12316</v>
      </c>
      <c r="C5264" s="123" t="s">
        <v>2758</v>
      </c>
      <c r="D5264" s="98" t="s">
        <v>13667</v>
      </c>
      <c r="E5264" s="98" t="s">
        <v>13660</v>
      </c>
      <c r="F5264" s="124">
        <v>22</v>
      </c>
      <c r="G5264" s="112">
        <v>40294</v>
      </c>
      <c r="H5264" s="98"/>
      <c r="I5264" s="123" t="str">
        <f t="shared" si="82"/>
        <v/>
      </c>
      <c r="J5264" s="123"/>
      <c r="K5264" s="123"/>
      <c r="L5264" s="123"/>
      <c r="M5264" s="98" t="s">
        <v>15388</v>
      </c>
      <c r="N5264" s="118"/>
    </row>
    <row r="5265" spans="1:14" x14ac:dyDescent="0.25">
      <c r="A5265" s="130">
        <v>7663941000154</v>
      </c>
      <c r="B5265" s="98" t="s">
        <v>12317</v>
      </c>
      <c r="C5265" s="123" t="s">
        <v>634</v>
      </c>
      <c r="D5265" s="98" t="s">
        <v>13667</v>
      </c>
      <c r="E5265" s="98" t="s">
        <v>13660</v>
      </c>
      <c r="F5265" s="124">
        <v>15.5</v>
      </c>
      <c r="G5265" s="112">
        <v>42826</v>
      </c>
      <c r="H5265" s="98"/>
      <c r="I5265" s="123" t="str">
        <f t="shared" si="82"/>
        <v/>
      </c>
      <c r="J5265" s="123"/>
      <c r="K5265" s="123"/>
      <c r="L5265" s="123"/>
      <c r="M5265" s="98" t="s">
        <v>14008</v>
      </c>
      <c r="N5265" s="118"/>
    </row>
    <row r="5266" spans="1:14" x14ac:dyDescent="0.25">
      <c r="A5266" s="130">
        <v>1067271000127</v>
      </c>
      <c r="B5266" s="98" t="s">
        <v>12318</v>
      </c>
      <c r="C5266" s="123" t="s">
        <v>901</v>
      </c>
      <c r="D5266" s="98" t="s">
        <v>13667</v>
      </c>
      <c r="E5266" s="98" t="s">
        <v>13660</v>
      </c>
      <c r="F5266" s="124">
        <v>16.84</v>
      </c>
      <c r="G5266" s="112">
        <v>43721</v>
      </c>
      <c r="H5266" s="98"/>
      <c r="I5266" s="123" t="str">
        <f t="shared" si="82"/>
        <v/>
      </c>
      <c r="J5266" s="123"/>
      <c r="K5266" s="123"/>
      <c r="L5266" s="123"/>
      <c r="M5266" s="98"/>
      <c r="N5266" s="118"/>
    </row>
    <row r="5267" spans="1:14" x14ac:dyDescent="0.25">
      <c r="A5267" s="130">
        <v>31846892000170</v>
      </c>
      <c r="B5267" s="98" t="s">
        <v>12319</v>
      </c>
      <c r="C5267" s="123" t="s">
        <v>3513</v>
      </c>
      <c r="D5267" s="98" t="s">
        <v>13667</v>
      </c>
      <c r="E5267" s="98" t="s">
        <v>13660</v>
      </c>
      <c r="F5267" s="124">
        <v>14.32</v>
      </c>
      <c r="G5267" s="112">
        <v>40837</v>
      </c>
      <c r="H5267" s="98"/>
      <c r="I5267" s="123" t="str">
        <f t="shared" si="82"/>
        <v/>
      </c>
      <c r="J5267" s="123"/>
      <c r="K5267" s="123"/>
      <c r="L5267" s="123"/>
      <c r="M5267" s="98" t="s">
        <v>15982</v>
      </c>
      <c r="N5267" s="118"/>
    </row>
    <row r="5268" spans="1:14" x14ac:dyDescent="0.25">
      <c r="A5268" s="130">
        <v>87613402000140</v>
      </c>
      <c r="B5268" s="98" t="s">
        <v>12320</v>
      </c>
      <c r="C5268" s="123" t="s">
        <v>3812</v>
      </c>
      <c r="D5268" s="98" t="s">
        <v>13667</v>
      </c>
      <c r="E5268" s="98" t="s">
        <v>13660</v>
      </c>
      <c r="F5268" s="124">
        <v>12.14</v>
      </c>
      <c r="G5268" s="112">
        <v>43831</v>
      </c>
      <c r="H5268" s="98"/>
      <c r="I5268" s="123" t="str">
        <f t="shared" si="82"/>
        <v/>
      </c>
      <c r="J5268" s="123"/>
      <c r="K5268" s="123"/>
      <c r="L5268" s="123"/>
      <c r="M5268" s="98"/>
      <c r="N5268" s="118"/>
    </row>
    <row r="5269" spans="1:14" x14ac:dyDescent="0.25">
      <c r="A5269" s="130">
        <v>46634127000163</v>
      </c>
      <c r="B5269" s="98" t="s">
        <v>12321</v>
      </c>
      <c r="C5269" s="123" t="s">
        <v>4626</v>
      </c>
      <c r="D5269" s="98" t="s">
        <v>13667</v>
      </c>
      <c r="E5269" s="98" t="s">
        <v>13660</v>
      </c>
      <c r="F5269" s="124">
        <v>20.6</v>
      </c>
      <c r="G5269" s="112">
        <v>42887</v>
      </c>
      <c r="H5269" s="98"/>
      <c r="I5269" s="123" t="str">
        <f t="shared" si="82"/>
        <v/>
      </c>
      <c r="J5269" s="123"/>
      <c r="K5269" s="123"/>
      <c r="L5269" s="123"/>
      <c r="M5269" s="98" t="s">
        <v>16791</v>
      </c>
      <c r="N5269" s="118"/>
    </row>
    <row r="5270" spans="1:14" x14ac:dyDescent="0.25">
      <c r="A5270" s="130">
        <v>8148553000106</v>
      </c>
      <c r="B5270" s="98" t="s">
        <v>12322</v>
      </c>
      <c r="C5270" s="123" t="s">
        <v>3601</v>
      </c>
      <c r="D5270" s="98" t="s">
        <v>13667</v>
      </c>
      <c r="E5270" s="98" t="s">
        <v>13660</v>
      </c>
      <c r="F5270" s="124">
        <v>12.02</v>
      </c>
      <c r="G5270" s="112">
        <v>41638</v>
      </c>
      <c r="H5270" s="98"/>
      <c r="I5270" s="123" t="str">
        <f t="shared" si="82"/>
        <v/>
      </c>
      <c r="J5270" s="123"/>
      <c r="K5270" s="123"/>
      <c r="L5270" s="123"/>
      <c r="M5270" s="98" t="s">
        <v>16076</v>
      </c>
      <c r="N5270" s="118"/>
    </row>
    <row r="5271" spans="1:14" x14ac:dyDescent="0.25">
      <c r="A5271" s="130">
        <v>3238961000127</v>
      </c>
      <c r="B5271" s="98" t="s">
        <v>12323</v>
      </c>
      <c r="C5271" s="123" t="s">
        <v>2274</v>
      </c>
      <c r="D5271" s="98" t="s">
        <v>13667</v>
      </c>
      <c r="E5271" s="98" t="s">
        <v>13660</v>
      </c>
      <c r="F5271" s="124">
        <v>11.14</v>
      </c>
      <c r="G5271" s="112">
        <v>43435</v>
      </c>
      <c r="H5271" s="98"/>
      <c r="I5271" s="123" t="str">
        <f t="shared" si="82"/>
        <v/>
      </c>
      <c r="J5271" s="123"/>
      <c r="K5271" s="123"/>
      <c r="L5271" s="123"/>
      <c r="M5271" s="98" t="s">
        <v>14962</v>
      </c>
      <c r="N5271" s="118"/>
    </row>
    <row r="5272" spans="1:14" x14ac:dyDescent="0.25">
      <c r="A5272" s="130">
        <v>167437000114</v>
      </c>
      <c r="B5272" s="98" t="s">
        <v>12324</v>
      </c>
      <c r="C5272" s="123" t="s">
        <v>901</v>
      </c>
      <c r="D5272" s="98" t="s">
        <v>13667</v>
      </c>
      <c r="E5272" s="98" t="s">
        <v>13660</v>
      </c>
      <c r="F5272" s="124">
        <v>20.58</v>
      </c>
      <c r="G5272" s="112">
        <v>42036</v>
      </c>
      <c r="H5272" s="98"/>
      <c r="I5272" s="123" t="str">
        <f t="shared" si="82"/>
        <v/>
      </c>
      <c r="J5272" s="123"/>
      <c r="K5272" s="123"/>
      <c r="L5272" s="123"/>
      <c r="M5272" s="98" t="s">
        <v>14244</v>
      </c>
      <c r="N5272" s="118"/>
    </row>
    <row r="5273" spans="1:14" x14ac:dyDescent="0.25">
      <c r="A5273" s="130">
        <v>18309724000187</v>
      </c>
      <c r="B5273" s="98" t="s">
        <v>12325</v>
      </c>
      <c r="C5273" s="123" t="s">
        <v>1356</v>
      </c>
      <c r="D5273" s="98" t="s">
        <v>13667</v>
      </c>
      <c r="E5273" s="98" t="s">
        <v>13660</v>
      </c>
      <c r="F5273" s="124">
        <v>16.3</v>
      </c>
      <c r="G5273" s="112">
        <v>40544</v>
      </c>
      <c r="H5273" s="98"/>
      <c r="I5273" s="123" t="str">
        <f t="shared" si="82"/>
        <v/>
      </c>
      <c r="J5273" s="123"/>
      <c r="K5273" s="123"/>
      <c r="L5273" s="123"/>
      <c r="M5273" s="98" t="s">
        <v>14648</v>
      </c>
      <c r="N5273" s="118"/>
    </row>
    <row r="5274" spans="1:14" x14ac:dyDescent="0.25">
      <c r="A5274" s="130">
        <v>75458836000133</v>
      </c>
      <c r="B5274" s="98" t="s">
        <v>12326</v>
      </c>
      <c r="C5274" s="123" t="s">
        <v>3143</v>
      </c>
      <c r="D5274" s="98" t="s">
        <v>13667</v>
      </c>
      <c r="E5274" s="98" t="s">
        <v>13660</v>
      </c>
      <c r="F5274" s="124">
        <v>12.78</v>
      </c>
      <c r="G5274" s="112">
        <v>41473</v>
      </c>
      <c r="H5274" s="98"/>
      <c r="I5274" s="123" t="str">
        <f t="shared" si="82"/>
        <v/>
      </c>
      <c r="J5274" s="123"/>
      <c r="K5274" s="123"/>
      <c r="L5274" s="123"/>
      <c r="M5274" s="98" t="s">
        <v>15781</v>
      </c>
      <c r="N5274" s="118"/>
    </row>
    <row r="5275" spans="1:14" x14ac:dyDescent="0.25">
      <c r="A5275" s="130">
        <v>3370251000156</v>
      </c>
      <c r="B5275" s="98" t="s">
        <v>12327</v>
      </c>
      <c r="C5275" s="123" t="s">
        <v>2274</v>
      </c>
      <c r="D5275" s="98" t="s">
        <v>13667</v>
      </c>
      <c r="E5275" s="98" t="s">
        <v>13660</v>
      </c>
      <c r="F5275" s="124">
        <v>7.6</v>
      </c>
      <c r="G5275" s="112">
        <v>44105</v>
      </c>
      <c r="H5275" s="98"/>
      <c r="I5275" s="123" t="str">
        <f t="shared" si="82"/>
        <v/>
      </c>
      <c r="J5275" s="123"/>
      <c r="K5275" s="123"/>
      <c r="L5275" s="123"/>
      <c r="M5275" s="98"/>
      <c r="N5275" s="118"/>
    </row>
    <row r="5276" spans="1:14" x14ac:dyDescent="0.25">
      <c r="A5276" s="130">
        <v>46634440000100</v>
      </c>
      <c r="B5276" s="98" t="s">
        <v>12328</v>
      </c>
      <c r="C5276" s="123" t="s">
        <v>4626</v>
      </c>
      <c r="D5276" s="98" t="s">
        <v>13667</v>
      </c>
      <c r="E5276" s="98" t="s">
        <v>13660</v>
      </c>
      <c r="F5276" s="124">
        <v>19.3</v>
      </c>
      <c r="G5276" s="112">
        <v>42663</v>
      </c>
      <c r="H5276" s="98"/>
      <c r="I5276" s="123" t="str">
        <f t="shared" si="82"/>
        <v/>
      </c>
      <c r="J5276" s="123"/>
      <c r="K5276" s="123"/>
      <c r="L5276" s="123"/>
      <c r="M5276" s="98" t="s">
        <v>16793</v>
      </c>
      <c r="N5276" s="118"/>
    </row>
    <row r="5277" spans="1:14" x14ac:dyDescent="0.25">
      <c r="A5277" s="130">
        <v>18457218000135</v>
      </c>
      <c r="B5277" s="98" t="s">
        <v>12329</v>
      </c>
      <c r="C5277" s="123" t="s">
        <v>1356</v>
      </c>
      <c r="D5277" s="98" t="s">
        <v>13667</v>
      </c>
      <c r="E5277" s="98" t="s">
        <v>13660</v>
      </c>
      <c r="F5277" s="124">
        <v>22</v>
      </c>
      <c r="G5277" s="112">
        <v>42067</v>
      </c>
      <c r="H5277" s="98"/>
      <c r="I5277" s="123" t="str">
        <f t="shared" si="82"/>
        <v/>
      </c>
      <c r="J5277" s="123"/>
      <c r="K5277" s="123"/>
      <c r="L5277" s="123"/>
      <c r="M5277" s="98" t="s">
        <v>14649</v>
      </c>
      <c r="N5277" s="118"/>
    </row>
    <row r="5278" spans="1:14" x14ac:dyDescent="0.25">
      <c r="A5278" s="130">
        <v>2204196000161</v>
      </c>
      <c r="B5278" s="98" t="s">
        <v>12330</v>
      </c>
      <c r="C5278" s="123" t="s">
        <v>901</v>
      </c>
      <c r="D5278" s="98" t="s">
        <v>13667</v>
      </c>
      <c r="E5278" s="98" t="s">
        <v>13660</v>
      </c>
      <c r="F5278" s="124">
        <v>11</v>
      </c>
      <c r="G5278" s="112">
        <v>42991</v>
      </c>
      <c r="H5278" s="98"/>
      <c r="I5278" s="123" t="str">
        <f t="shared" si="82"/>
        <v/>
      </c>
      <c r="J5278" s="123"/>
      <c r="K5278" s="123"/>
      <c r="L5278" s="123"/>
      <c r="M5278" s="98" t="s">
        <v>14247</v>
      </c>
      <c r="N5278" s="118"/>
    </row>
    <row r="5279" spans="1:14" x14ac:dyDescent="0.25">
      <c r="A5279" s="130">
        <v>45780061000157</v>
      </c>
      <c r="B5279" s="98" t="s">
        <v>12331</v>
      </c>
      <c r="C5279" s="123" t="s">
        <v>4626</v>
      </c>
      <c r="D5279" s="98" t="s">
        <v>13667</v>
      </c>
      <c r="E5279" s="98" t="s">
        <v>13660</v>
      </c>
      <c r="F5279" s="124">
        <v>15</v>
      </c>
      <c r="G5279" s="112">
        <v>43466</v>
      </c>
      <c r="H5279" s="98"/>
      <c r="I5279" s="123" t="str">
        <f t="shared" si="82"/>
        <v/>
      </c>
      <c r="J5279" s="123"/>
      <c r="K5279" s="123"/>
      <c r="L5279" s="123"/>
      <c r="M5279" s="98" t="s">
        <v>16794</v>
      </c>
      <c r="N5279" s="118"/>
    </row>
    <row r="5280" spans="1:14" x14ac:dyDescent="0.25">
      <c r="A5280" s="130">
        <v>46710422000151</v>
      </c>
      <c r="B5280" s="98" t="s">
        <v>12332</v>
      </c>
      <c r="C5280" s="123" t="s">
        <v>4626</v>
      </c>
      <c r="D5280" s="98" t="s">
        <v>13667</v>
      </c>
      <c r="E5280" s="98" t="s">
        <v>13660</v>
      </c>
      <c r="F5280" s="124">
        <v>12.51</v>
      </c>
      <c r="G5280" s="112">
        <v>40269</v>
      </c>
      <c r="H5280" s="98"/>
      <c r="I5280" s="123" t="str">
        <f t="shared" si="82"/>
        <v/>
      </c>
      <c r="J5280" s="123"/>
      <c r="K5280" s="123"/>
      <c r="L5280" s="123"/>
      <c r="M5280" s="98"/>
      <c r="N5280" s="118"/>
    </row>
    <row r="5281" spans="1:14" x14ac:dyDescent="0.25">
      <c r="A5281" s="130">
        <v>76285337000154</v>
      </c>
      <c r="B5281" s="98" t="s">
        <v>12333</v>
      </c>
      <c r="C5281" s="123" t="s">
        <v>3143</v>
      </c>
      <c r="D5281" s="98" t="s">
        <v>13667</v>
      </c>
      <c r="E5281" s="98" t="s">
        <v>13660</v>
      </c>
      <c r="F5281" s="124">
        <v>14</v>
      </c>
      <c r="G5281" s="112">
        <v>40825</v>
      </c>
      <c r="H5281" s="98"/>
      <c r="I5281" s="123" t="str">
        <f t="shared" si="82"/>
        <v/>
      </c>
      <c r="J5281" s="123"/>
      <c r="K5281" s="123"/>
      <c r="L5281" s="123"/>
      <c r="M5281" s="98" t="s">
        <v>15783</v>
      </c>
      <c r="N5281" s="118"/>
    </row>
    <row r="5282" spans="1:14" x14ac:dyDescent="0.25">
      <c r="A5282" s="130">
        <v>3575875000100</v>
      </c>
      <c r="B5282" s="98" t="s">
        <v>12334</v>
      </c>
      <c r="C5282" s="123" t="s">
        <v>2197</v>
      </c>
      <c r="D5282" s="98" t="s">
        <v>13667</v>
      </c>
      <c r="E5282" s="98" t="s">
        <v>13660</v>
      </c>
      <c r="F5282" s="124">
        <v>17.61</v>
      </c>
      <c r="G5282" s="112">
        <v>43647</v>
      </c>
      <c r="H5282" s="98"/>
      <c r="I5282" s="123" t="str">
        <f t="shared" si="82"/>
        <v/>
      </c>
      <c r="J5282" s="123"/>
      <c r="K5282" s="123"/>
      <c r="L5282" s="123"/>
      <c r="M5282" s="98"/>
      <c r="N5282" s="118"/>
    </row>
    <row r="5283" spans="1:14" x14ac:dyDescent="0.25">
      <c r="A5283" s="130">
        <v>2321891000103</v>
      </c>
      <c r="B5283" s="98" t="s">
        <v>12335</v>
      </c>
      <c r="C5283" s="123" t="s">
        <v>901</v>
      </c>
      <c r="D5283" s="98" t="s">
        <v>13667</v>
      </c>
      <c r="E5283" s="98" t="s">
        <v>13660</v>
      </c>
      <c r="F5283" s="124">
        <v>11</v>
      </c>
      <c r="G5283" s="112">
        <v>42373</v>
      </c>
      <c r="H5283" s="98"/>
      <c r="I5283" s="123" t="str">
        <f t="shared" si="82"/>
        <v/>
      </c>
      <c r="J5283" s="123"/>
      <c r="K5283" s="123"/>
      <c r="L5283" s="123"/>
      <c r="M5283" s="98" t="s">
        <v>14250</v>
      </c>
      <c r="N5283" s="118"/>
    </row>
    <row r="5284" spans="1:14" x14ac:dyDescent="0.25">
      <c r="A5284" s="130">
        <v>92457175000140</v>
      </c>
      <c r="B5284" s="98" t="s">
        <v>12336</v>
      </c>
      <c r="C5284" s="123" t="s">
        <v>3812</v>
      </c>
      <c r="D5284" s="98" t="s">
        <v>13667</v>
      </c>
      <c r="E5284" s="98" t="s">
        <v>13660</v>
      </c>
      <c r="F5284" s="124">
        <v>18.3</v>
      </c>
      <c r="G5284" s="112">
        <v>44042</v>
      </c>
      <c r="H5284" s="98"/>
      <c r="I5284" s="123" t="str">
        <f t="shared" si="82"/>
        <v/>
      </c>
      <c r="J5284" s="123"/>
      <c r="K5284" s="123"/>
      <c r="L5284" s="123"/>
      <c r="M5284" s="98"/>
      <c r="N5284" s="118"/>
    </row>
    <row r="5285" spans="1:14" x14ac:dyDescent="0.25">
      <c r="A5285" s="130">
        <v>88254909000117</v>
      </c>
      <c r="B5285" s="98" t="s">
        <v>12337</v>
      </c>
      <c r="C5285" s="123" t="s">
        <v>3812</v>
      </c>
      <c r="D5285" s="98" t="s">
        <v>13667</v>
      </c>
      <c r="E5285" s="98" t="s">
        <v>13660</v>
      </c>
      <c r="F5285" s="124">
        <v>14</v>
      </c>
      <c r="G5285" s="112">
        <v>44136</v>
      </c>
      <c r="H5285" s="98"/>
      <c r="I5285" s="123" t="str">
        <f t="shared" si="82"/>
        <v/>
      </c>
      <c r="J5285" s="123"/>
      <c r="K5285" s="123"/>
      <c r="L5285" s="123"/>
      <c r="M5285" s="98"/>
      <c r="N5285" s="118"/>
    </row>
    <row r="5286" spans="1:14" x14ac:dyDescent="0.25">
      <c r="A5286" s="130">
        <v>52382702000180</v>
      </c>
      <c r="B5286" s="98" t="s">
        <v>12339</v>
      </c>
      <c r="C5286" s="123" t="s">
        <v>4626</v>
      </c>
      <c r="D5286" s="98" t="s">
        <v>13667</v>
      </c>
      <c r="E5286" s="98" t="s">
        <v>13660</v>
      </c>
      <c r="F5286" s="124">
        <v>22</v>
      </c>
      <c r="G5286" s="112">
        <v>38813</v>
      </c>
      <c r="H5286" s="98"/>
      <c r="I5286" s="123" t="str">
        <f t="shared" si="82"/>
        <v/>
      </c>
      <c r="J5286" s="123"/>
      <c r="K5286" s="123"/>
      <c r="L5286" s="123"/>
      <c r="M5286" s="98" t="s">
        <v>16798</v>
      </c>
      <c r="N5286" s="118"/>
    </row>
    <row r="5287" spans="1:14" x14ac:dyDescent="0.25">
      <c r="A5287" s="130">
        <v>75969667000104</v>
      </c>
      <c r="B5287" s="98" t="s">
        <v>12340</v>
      </c>
      <c r="C5287" s="123" t="s">
        <v>3143</v>
      </c>
      <c r="D5287" s="98" t="s">
        <v>13667</v>
      </c>
      <c r="E5287" s="98" t="s">
        <v>13660</v>
      </c>
      <c r="F5287" s="124">
        <v>13</v>
      </c>
      <c r="G5287" s="112">
        <v>43831</v>
      </c>
      <c r="H5287" s="98"/>
      <c r="I5287" s="123" t="str">
        <f t="shared" si="82"/>
        <v/>
      </c>
      <c r="J5287" s="123"/>
      <c r="K5287" s="123"/>
      <c r="L5287" s="123"/>
      <c r="M5287" s="98"/>
      <c r="N5287" s="118"/>
    </row>
    <row r="5288" spans="1:14" x14ac:dyDescent="0.25">
      <c r="A5288" s="130">
        <v>50387844000105</v>
      </c>
      <c r="B5288" s="98" t="s">
        <v>12341</v>
      </c>
      <c r="C5288" s="123" t="s">
        <v>4626</v>
      </c>
      <c r="D5288" s="98" t="s">
        <v>13667</v>
      </c>
      <c r="E5288" s="98" t="s">
        <v>13660</v>
      </c>
      <c r="F5288" s="124">
        <v>28</v>
      </c>
      <c r="G5288" s="112">
        <v>44105</v>
      </c>
      <c r="H5288" s="98"/>
      <c r="I5288" s="123" t="str">
        <f t="shared" si="82"/>
        <v/>
      </c>
      <c r="J5288" s="123"/>
      <c r="K5288" s="123"/>
      <c r="L5288" s="123"/>
      <c r="M5288" s="98"/>
      <c r="N5288" s="118"/>
    </row>
    <row r="5289" spans="1:14" x14ac:dyDescent="0.25">
      <c r="A5289" s="130">
        <v>8947699000103</v>
      </c>
      <c r="B5289" s="98" t="s">
        <v>12342</v>
      </c>
      <c r="C5289" s="123" t="s">
        <v>2554</v>
      </c>
      <c r="D5289" s="98" t="s">
        <v>13667</v>
      </c>
      <c r="E5289" s="98" t="s">
        <v>13660</v>
      </c>
      <c r="F5289" s="124">
        <v>16.37</v>
      </c>
      <c r="G5289" s="112">
        <v>42736</v>
      </c>
      <c r="H5289" s="98"/>
      <c r="I5289" s="123" t="str">
        <f t="shared" si="82"/>
        <v/>
      </c>
      <c r="J5289" s="123"/>
      <c r="K5289" s="123"/>
      <c r="L5289" s="123"/>
      <c r="M5289" s="98" t="s">
        <v>15174</v>
      </c>
      <c r="N5289" s="118"/>
    </row>
    <row r="5290" spans="1:14" x14ac:dyDescent="0.25">
      <c r="A5290" s="130">
        <v>46694139000183</v>
      </c>
      <c r="B5290" s="98" t="s">
        <v>12343</v>
      </c>
      <c r="C5290" s="123" t="s">
        <v>4626</v>
      </c>
      <c r="D5290" s="98" t="s">
        <v>13667</v>
      </c>
      <c r="E5290" s="98" t="s">
        <v>13660</v>
      </c>
      <c r="F5290" s="124">
        <v>14.22</v>
      </c>
      <c r="G5290" s="112">
        <v>39904</v>
      </c>
      <c r="H5290" s="98"/>
      <c r="I5290" s="123" t="str">
        <f t="shared" si="82"/>
        <v/>
      </c>
      <c r="J5290" s="123"/>
      <c r="K5290" s="123"/>
      <c r="L5290" s="123"/>
      <c r="M5290" s="98" t="s">
        <v>16801</v>
      </c>
      <c r="N5290" s="118"/>
    </row>
    <row r="5291" spans="1:14" x14ac:dyDescent="0.25">
      <c r="A5291" s="130">
        <v>3347135000116</v>
      </c>
      <c r="B5291" s="98" t="s">
        <v>12344</v>
      </c>
      <c r="C5291" s="123" t="s">
        <v>2274</v>
      </c>
      <c r="D5291" s="98" t="s">
        <v>13667</v>
      </c>
      <c r="E5291" s="98" t="s">
        <v>13660</v>
      </c>
      <c r="F5291" s="124">
        <v>12.83</v>
      </c>
      <c r="G5291" s="112">
        <v>44136</v>
      </c>
      <c r="H5291" s="98"/>
      <c r="I5291" s="123" t="str">
        <f t="shared" si="82"/>
        <v/>
      </c>
      <c r="J5291" s="123"/>
      <c r="K5291" s="123"/>
      <c r="L5291" s="123"/>
      <c r="M5291" s="98"/>
      <c r="N5291" s="118"/>
    </row>
    <row r="5292" spans="1:14" x14ac:dyDescent="0.25">
      <c r="A5292" s="130">
        <v>14197586000130</v>
      </c>
      <c r="B5292" s="98" t="s">
        <v>12345</v>
      </c>
      <c r="C5292" s="123" t="s">
        <v>215</v>
      </c>
      <c r="D5292" s="98" t="s">
        <v>13667</v>
      </c>
      <c r="E5292" s="98" t="s">
        <v>13660</v>
      </c>
      <c r="F5292" s="124">
        <v>22</v>
      </c>
      <c r="G5292" s="112">
        <v>43405</v>
      </c>
      <c r="H5292" s="98"/>
      <c r="I5292" s="123" t="str">
        <f t="shared" si="82"/>
        <v/>
      </c>
      <c r="J5292" s="123"/>
      <c r="K5292" s="123"/>
      <c r="L5292" s="123"/>
      <c r="M5292" s="98"/>
      <c r="N5292" s="118"/>
    </row>
    <row r="5293" spans="1:14" x14ac:dyDescent="0.25">
      <c r="A5293" s="130">
        <v>12247755000174</v>
      </c>
      <c r="B5293" s="98" t="s">
        <v>12346</v>
      </c>
      <c r="C5293" s="123" t="s">
        <v>29</v>
      </c>
      <c r="D5293" s="98" t="s">
        <v>13667</v>
      </c>
      <c r="E5293" s="98" t="s">
        <v>13660</v>
      </c>
      <c r="F5293" s="124">
        <v>18.38</v>
      </c>
      <c r="G5293" s="112">
        <v>41548</v>
      </c>
      <c r="H5293" s="98"/>
      <c r="I5293" s="123" t="str">
        <f t="shared" si="82"/>
        <v/>
      </c>
      <c r="J5293" s="123"/>
      <c r="K5293" s="123"/>
      <c r="L5293" s="123"/>
      <c r="M5293" s="98" t="s">
        <v>13723</v>
      </c>
      <c r="N5293" s="118"/>
    </row>
    <row r="5294" spans="1:14" x14ac:dyDescent="0.25">
      <c r="A5294" s="130">
        <v>87613394000131</v>
      </c>
      <c r="B5294" s="98" t="s">
        <v>12347</v>
      </c>
      <c r="C5294" s="123" t="s">
        <v>3812</v>
      </c>
      <c r="D5294" s="98" t="s">
        <v>13667</v>
      </c>
      <c r="E5294" s="98" t="s">
        <v>13660</v>
      </c>
      <c r="F5294" s="124">
        <v>11</v>
      </c>
      <c r="G5294" s="112">
        <v>40087</v>
      </c>
      <c r="H5294" s="98"/>
      <c r="I5294" s="123" t="str">
        <f t="shared" si="82"/>
        <v/>
      </c>
      <c r="J5294" s="123"/>
      <c r="K5294" s="123"/>
      <c r="L5294" s="123"/>
      <c r="M5294" s="98"/>
      <c r="N5294" s="118"/>
    </row>
    <row r="5295" spans="1:14" x14ac:dyDescent="0.25">
      <c r="A5295" s="130">
        <v>88414552000197</v>
      </c>
      <c r="B5295" s="98" t="s">
        <v>12348</v>
      </c>
      <c r="C5295" s="123" t="s">
        <v>3812</v>
      </c>
      <c r="D5295" s="98" t="s">
        <v>13667</v>
      </c>
      <c r="E5295" s="98" t="s">
        <v>13660</v>
      </c>
      <c r="F5295" s="124">
        <v>21.73</v>
      </c>
      <c r="G5295" s="112">
        <v>40534</v>
      </c>
      <c r="H5295" s="98"/>
      <c r="I5295" s="123" t="str">
        <f t="shared" si="82"/>
        <v/>
      </c>
      <c r="J5295" s="123"/>
      <c r="K5295" s="123"/>
      <c r="L5295" s="123"/>
      <c r="M5295" s="98" t="s">
        <v>16351</v>
      </c>
      <c r="N5295" s="118"/>
    </row>
    <row r="5296" spans="1:14" x14ac:dyDescent="0.25">
      <c r="A5296" s="130">
        <v>87572046000163</v>
      </c>
      <c r="B5296" s="98" t="s">
        <v>12349</v>
      </c>
      <c r="C5296" s="123" t="s">
        <v>3812</v>
      </c>
      <c r="D5296" s="98" t="s">
        <v>13667</v>
      </c>
      <c r="E5296" s="98" t="s">
        <v>13660</v>
      </c>
      <c r="F5296" s="124">
        <v>14.4</v>
      </c>
      <c r="G5296" s="112">
        <v>43344</v>
      </c>
      <c r="H5296" s="98"/>
      <c r="I5296" s="123" t="str">
        <f t="shared" si="82"/>
        <v/>
      </c>
      <c r="J5296" s="123"/>
      <c r="K5296" s="123"/>
      <c r="L5296" s="123"/>
      <c r="M5296" s="98"/>
      <c r="N5296" s="118"/>
    </row>
    <row r="5297" spans="1:14" x14ac:dyDescent="0.25">
      <c r="A5297" s="130">
        <v>76910900000138</v>
      </c>
      <c r="B5297" s="98" t="s">
        <v>12350</v>
      </c>
      <c r="C5297" s="123" t="s">
        <v>3143</v>
      </c>
      <c r="D5297" s="98" t="s">
        <v>13667</v>
      </c>
      <c r="E5297" s="98" t="s">
        <v>13660</v>
      </c>
      <c r="F5297" s="124">
        <v>13</v>
      </c>
      <c r="G5297" s="112">
        <v>40165</v>
      </c>
      <c r="H5297" s="98"/>
      <c r="I5297" s="123" t="str">
        <f t="shared" si="82"/>
        <v/>
      </c>
      <c r="J5297" s="123"/>
      <c r="K5297" s="123"/>
      <c r="L5297" s="123"/>
      <c r="M5297" s="98" t="s">
        <v>15784</v>
      </c>
      <c r="N5297" s="118"/>
    </row>
    <row r="5298" spans="1:14" x14ac:dyDescent="0.25">
      <c r="A5298" s="130">
        <v>46410866000171</v>
      </c>
      <c r="B5298" s="98" t="s">
        <v>12351</v>
      </c>
      <c r="C5298" s="123" t="s">
        <v>4626</v>
      </c>
      <c r="D5298" s="98" t="s">
        <v>13667</v>
      </c>
      <c r="E5298" s="98" t="s">
        <v>13660</v>
      </c>
      <c r="F5298" s="124">
        <v>15.5</v>
      </c>
      <c r="G5298" s="112">
        <v>43831</v>
      </c>
      <c r="H5298" s="98"/>
      <c r="I5298" s="123" t="str">
        <f t="shared" si="82"/>
        <v/>
      </c>
      <c r="J5298" s="123"/>
      <c r="K5298" s="123"/>
      <c r="L5298" s="123"/>
      <c r="M5298" s="98"/>
      <c r="N5298" s="118"/>
    </row>
    <row r="5299" spans="1:14" x14ac:dyDescent="0.25">
      <c r="A5299" s="130">
        <v>7615750000117</v>
      </c>
      <c r="B5299" s="98" t="s">
        <v>12352</v>
      </c>
      <c r="C5299" s="123" t="s">
        <v>634</v>
      </c>
      <c r="D5299" s="98" t="s">
        <v>13667</v>
      </c>
      <c r="E5299" s="98" t="s">
        <v>13660</v>
      </c>
      <c r="F5299" s="124">
        <v>18</v>
      </c>
      <c r="G5299" s="112">
        <v>44001</v>
      </c>
      <c r="H5299" s="98"/>
      <c r="I5299" s="123" t="str">
        <f t="shared" si="82"/>
        <v/>
      </c>
      <c r="J5299" s="123"/>
      <c r="K5299" s="123"/>
      <c r="L5299" s="123"/>
      <c r="M5299" s="98"/>
      <c r="N5299" s="118"/>
    </row>
    <row r="5300" spans="1:14" x14ac:dyDescent="0.25">
      <c r="A5300" s="130">
        <v>6553762000100</v>
      </c>
      <c r="B5300" s="98" t="s">
        <v>12353</v>
      </c>
      <c r="C5300" s="123" t="s">
        <v>2926</v>
      </c>
      <c r="D5300" s="98" t="s">
        <v>13667</v>
      </c>
      <c r="E5300" s="98" t="s">
        <v>13660</v>
      </c>
      <c r="F5300" s="124">
        <v>12</v>
      </c>
      <c r="G5300" s="112">
        <v>41038</v>
      </c>
      <c r="H5300" s="98"/>
      <c r="I5300" s="123" t="str">
        <f t="shared" si="82"/>
        <v/>
      </c>
      <c r="J5300" s="123"/>
      <c r="K5300" s="123"/>
      <c r="L5300" s="123"/>
      <c r="M5300" s="98" t="s">
        <v>15593</v>
      </c>
      <c r="N5300" s="118"/>
    </row>
    <row r="5301" spans="1:14" x14ac:dyDescent="0.25">
      <c r="A5301" s="130">
        <v>45131885000104</v>
      </c>
      <c r="B5301" s="98" t="s">
        <v>12354</v>
      </c>
      <c r="C5301" s="123" t="s">
        <v>4626</v>
      </c>
      <c r="D5301" s="98" t="s">
        <v>13667</v>
      </c>
      <c r="E5301" s="98" t="s">
        <v>13660</v>
      </c>
      <c r="F5301" s="124">
        <v>18.03</v>
      </c>
      <c r="G5301" s="112">
        <v>44027</v>
      </c>
      <c r="H5301" s="98"/>
      <c r="I5301" s="123" t="str">
        <f t="shared" si="82"/>
        <v/>
      </c>
      <c r="J5301" s="123"/>
      <c r="K5301" s="123"/>
      <c r="L5301" s="123"/>
      <c r="M5301" s="98"/>
      <c r="N5301" s="118"/>
    </row>
    <row r="5302" spans="1:14" x14ac:dyDescent="0.25">
      <c r="A5302" s="130">
        <v>18017392000167</v>
      </c>
      <c r="B5302" s="98" t="s">
        <v>12355</v>
      </c>
      <c r="C5302" s="123" t="s">
        <v>1356</v>
      </c>
      <c r="D5302" s="98" t="s">
        <v>13667</v>
      </c>
      <c r="E5302" s="98" t="s">
        <v>13660</v>
      </c>
      <c r="F5302" s="124">
        <v>14.38</v>
      </c>
      <c r="G5302" s="112">
        <v>43783</v>
      </c>
      <c r="H5302" s="98"/>
      <c r="I5302" s="123" t="str">
        <f t="shared" si="82"/>
        <v/>
      </c>
      <c r="J5302" s="123"/>
      <c r="K5302" s="123"/>
      <c r="L5302" s="123"/>
      <c r="M5302" s="98"/>
      <c r="N5302" s="118"/>
    </row>
    <row r="5303" spans="1:14" x14ac:dyDescent="0.25">
      <c r="A5303" s="130">
        <v>2879138000138</v>
      </c>
      <c r="B5303" s="98" t="s">
        <v>12356</v>
      </c>
      <c r="C5303" s="123" t="s">
        <v>901</v>
      </c>
      <c r="D5303" s="98" t="s">
        <v>13667</v>
      </c>
      <c r="E5303" s="98" t="s">
        <v>13660</v>
      </c>
      <c r="F5303" s="124">
        <v>17.059999999999999</v>
      </c>
      <c r="G5303" s="112">
        <v>44075</v>
      </c>
      <c r="H5303" s="98"/>
      <c r="I5303" s="123" t="str">
        <f t="shared" si="82"/>
        <v/>
      </c>
      <c r="J5303" s="123"/>
      <c r="K5303" s="123"/>
      <c r="L5303" s="123"/>
      <c r="M5303" s="98"/>
      <c r="N5303" s="118"/>
    </row>
    <row r="5304" spans="1:14" x14ac:dyDescent="0.25">
      <c r="A5304" s="130">
        <v>75771204000125</v>
      </c>
      <c r="B5304" s="98" t="s">
        <v>12357</v>
      </c>
      <c r="C5304" s="123" t="s">
        <v>3143</v>
      </c>
      <c r="D5304" s="98" t="s">
        <v>13667</v>
      </c>
      <c r="E5304" s="98" t="s">
        <v>13660</v>
      </c>
      <c r="F5304" s="124">
        <v>15</v>
      </c>
      <c r="G5304" s="112">
        <v>40479</v>
      </c>
      <c r="H5304" s="98"/>
      <c r="I5304" s="123" t="str">
        <f t="shared" si="82"/>
        <v/>
      </c>
      <c r="J5304" s="123"/>
      <c r="K5304" s="123"/>
      <c r="L5304" s="123"/>
      <c r="M5304" s="98" t="s">
        <v>15786</v>
      </c>
      <c r="N5304" s="118"/>
    </row>
    <row r="5305" spans="1:14" x14ac:dyDescent="0.25">
      <c r="A5305" s="130">
        <v>46522991000173</v>
      </c>
      <c r="B5305" s="98" t="s">
        <v>12358</v>
      </c>
      <c r="C5305" s="123" t="s">
        <v>4626</v>
      </c>
      <c r="D5305" s="98" t="s">
        <v>13667</v>
      </c>
      <c r="E5305" s="98" t="s">
        <v>13660</v>
      </c>
      <c r="F5305" s="124">
        <v>18.010000000000002</v>
      </c>
      <c r="G5305" s="112">
        <v>43101</v>
      </c>
      <c r="H5305" s="98"/>
      <c r="I5305" s="123" t="str">
        <f t="shared" si="82"/>
        <v/>
      </c>
      <c r="J5305" s="123"/>
      <c r="K5305" s="123"/>
      <c r="L5305" s="123"/>
      <c r="M5305" s="98"/>
      <c r="N5305" s="118"/>
    </row>
    <row r="5306" spans="1:14" x14ac:dyDescent="0.25">
      <c r="A5306" s="130">
        <v>24772147000168</v>
      </c>
      <c r="B5306" s="98" t="s">
        <v>12359</v>
      </c>
      <c r="C5306" s="123" t="s">
        <v>2274</v>
      </c>
      <c r="D5306" s="98" t="s">
        <v>13667</v>
      </c>
      <c r="E5306" s="98" t="s">
        <v>13660</v>
      </c>
      <c r="F5306" s="124">
        <v>11.25</v>
      </c>
      <c r="G5306" s="112">
        <v>43753</v>
      </c>
      <c r="H5306" s="98"/>
      <c r="I5306" s="123" t="str">
        <f t="shared" si="82"/>
        <v/>
      </c>
      <c r="J5306" s="123"/>
      <c r="K5306" s="123"/>
      <c r="L5306" s="123"/>
      <c r="M5306" s="98"/>
      <c r="N5306" s="118"/>
    </row>
    <row r="5307" spans="1:14" x14ac:dyDescent="0.25">
      <c r="A5307" s="130">
        <v>76402882000183</v>
      </c>
      <c r="B5307" s="98" t="s">
        <v>12360</v>
      </c>
      <c r="C5307" s="123" t="s">
        <v>3143</v>
      </c>
      <c r="D5307" s="98" t="s">
        <v>13667</v>
      </c>
      <c r="E5307" s="98" t="s">
        <v>13660</v>
      </c>
      <c r="F5307" s="124">
        <v>13</v>
      </c>
      <c r="G5307" s="112">
        <v>42370</v>
      </c>
      <c r="H5307" s="98"/>
      <c r="I5307" s="123" t="str">
        <f t="shared" si="82"/>
        <v/>
      </c>
      <c r="J5307" s="123"/>
      <c r="K5307" s="123"/>
      <c r="L5307" s="123"/>
      <c r="M5307" s="98" t="s">
        <v>15789</v>
      </c>
      <c r="N5307" s="118"/>
    </row>
    <row r="5308" spans="1:14" x14ac:dyDescent="0.25">
      <c r="A5308" s="130">
        <v>21461546000110</v>
      </c>
      <c r="B5308" s="98" t="s">
        <v>12361</v>
      </c>
      <c r="C5308" s="123" t="s">
        <v>1356</v>
      </c>
      <c r="D5308" s="98" t="s">
        <v>13667</v>
      </c>
      <c r="E5308" s="98" t="s">
        <v>13660</v>
      </c>
      <c r="F5308" s="124">
        <v>14</v>
      </c>
      <c r="G5308" s="112">
        <v>40159</v>
      </c>
      <c r="H5308" s="98"/>
      <c r="I5308" s="123" t="str">
        <f t="shared" si="82"/>
        <v/>
      </c>
      <c r="J5308" s="123"/>
      <c r="K5308" s="123"/>
      <c r="L5308" s="123"/>
      <c r="M5308" s="98"/>
      <c r="N5308" s="118"/>
    </row>
    <row r="5309" spans="1:14" x14ac:dyDescent="0.25">
      <c r="A5309" s="130">
        <v>18306654000103</v>
      </c>
      <c r="B5309" s="98" t="s">
        <v>12362</v>
      </c>
      <c r="C5309" s="123" t="s">
        <v>1356</v>
      </c>
      <c r="D5309" s="98" t="s">
        <v>13667</v>
      </c>
      <c r="E5309" s="98" t="s">
        <v>13660</v>
      </c>
      <c r="F5309" s="124">
        <v>13.36</v>
      </c>
      <c r="G5309" s="112">
        <v>42488</v>
      </c>
      <c r="H5309" s="98"/>
      <c r="I5309" s="123" t="str">
        <f t="shared" si="82"/>
        <v/>
      </c>
      <c r="J5309" s="123"/>
      <c r="K5309" s="123"/>
      <c r="L5309" s="123"/>
      <c r="M5309" s="98" t="s">
        <v>14651</v>
      </c>
      <c r="N5309" s="118"/>
    </row>
    <row r="5310" spans="1:14" x14ac:dyDescent="0.25">
      <c r="A5310" s="130">
        <v>12247946000136</v>
      </c>
      <c r="B5310" s="98" t="s">
        <v>12363</v>
      </c>
      <c r="C5310" s="123" t="s">
        <v>29</v>
      </c>
      <c r="D5310" s="98" t="s">
        <v>13667</v>
      </c>
      <c r="E5310" s="98" t="s">
        <v>13660</v>
      </c>
      <c r="F5310" s="124">
        <v>11</v>
      </c>
      <c r="G5310" s="112">
        <v>39031</v>
      </c>
      <c r="H5310" s="98"/>
      <c r="I5310" s="123" t="str">
        <f t="shared" si="82"/>
        <v/>
      </c>
      <c r="J5310" s="123"/>
      <c r="K5310" s="123"/>
      <c r="L5310" s="123"/>
      <c r="M5310" s="98"/>
      <c r="N5310" s="118"/>
    </row>
    <row r="5311" spans="1:14" x14ac:dyDescent="0.25">
      <c r="A5311" s="130">
        <v>39485396000140</v>
      </c>
      <c r="B5311" s="98" t="s">
        <v>12364</v>
      </c>
      <c r="C5311" s="123" t="s">
        <v>3513</v>
      </c>
      <c r="D5311" s="98" t="s">
        <v>13667</v>
      </c>
      <c r="E5311" s="98" t="s">
        <v>13660</v>
      </c>
      <c r="F5311" s="124">
        <v>11.84</v>
      </c>
      <c r="G5311" s="112">
        <v>42748</v>
      </c>
      <c r="H5311" s="98"/>
      <c r="I5311" s="123" t="str">
        <f t="shared" si="82"/>
        <v/>
      </c>
      <c r="J5311" s="123"/>
      <c r="K5311" s="123"/>
      <c r="L5311" s="123"/>
      <c r="M5311" s="98" t="s">
        <v>15986</v>
      </c>
      <c r="N5311" s="118"/>
    </row>
    <row r="5312" spans="1:14" x14ac:dyDescent="0.25">
      <c r="A5312" s="130">
        <v>1612476000146</v>
      </c>
      <c r="B5312" s="98" t="s">
        <v>12365</v>
      </c>
      <c r="C5312" s="123" t="s">
        <v>1356</v>
      </c>
      <c r="D5312" s="98" t="s">
        <v>13667</v>
      </c>
      <c r="E5312" s="98" t="s">
        <v>13660</v>
      </c>
      <c r="F5312" s="124">
        <v>13</v>
      </c>
      <c r="G5312" s="112">
        <v>42856</v>
      </c>
      <c r="H5312" s="98"/>
      <c r="I5312" s="123" t="str">
        <f t="shared" si="82"/>
        <v/>
      </c>
      <c r="J5312" s="123"/>
      <c r="K5312" s="123"/>
      <c r="L5312" s="123"/>
      <c r="M5312" s="98" t="s">
        <v>14655</v>
      </c>
      <c r="N5312" s="118"/>
    </row>
    <row r="5313" spans="1:14" x14ac:dyDescent="0.25">
      <c r="A5313" s="130">
        <v>75788349000139</v>
      </c>
      <c r="B5313" s="98" t="s">
        <v>12366</v>
      </c>
      <c r="C5313" s="123" t="s">
        <v>3143</v>
      </c>
      <c r="D5313" s="98" t="s">
        <v>13667</v>
      </c>
      <c r="E5313" s="98" t="s">
        <v>13660</v>
      </c>
      <c r="F5313" s="124">
        <v>16</v>
      </c>
      <c r="G5313" s="112">
        <v>43466</v>
      </c>
      <c r="H5313" s="98"/>
      <c r="I5313" s="123" t="str">
        <f t="shared" si="82"/>
        <v/>
      </c>
      <c r="J5313" s="123"/>
      <c r="K5313" s="123"/>
      <c r="L5313" s="123"/>
      <c r="M5313" s="98"/>
      <c r="N5313" s="118"/>
    </row>
    <row r="5314" spans="1:14" x14ac:dyDescent="0.25">
      <c r="A5314" s="130">
        <v>92401561000110</v>
      </c>
      <c r="B5314" s="98" t="s">
        <v>12367</v>
      </c>
      <c r="C5314" s="123" t="s">
        <v>3812</v>
      </c>
      <c r="D5314" s="98" t="s">
        <v>13667</v>
      </c>
      <c r="E5314" s="98" t="s">
        <v>13660</v>
      </c>
      <c r="F5314" s="124">
        <v>11</v>
      </c>
      <c r="G5314" s="112">
        <v>41640</v>
      </c>
      <c r="H5314" s="98"/>
      <c r="I5314" s="123" t="str">
        <f t="shared" si="82"/>
        <v/>
      </c>
      <c r="J5314" s="123"/>
      <c r="K5314" s="123"/>
      <c r="L5314" s="123"/>
      <c r="M5314" s="98" t="s">
        <v>16353</v>
      </c>
      <c r="N5314" s="118"/>
    </row>
    <row r="5315" spans="1:14" x14ac:dyDescent="0.25">
      <c r="A5315" s="130">
        <v>1223916000173</v>
      </c>
      <c r="B5315" s="98" t="s">
        <v>12368</v>
      </c>
      <c r="C5315" s="123" t="s">
        <v>901</v>
      </c>
      <c r="D5315" s="98" t="s">
        <v>13667</v>
      </c>
      <c r="E5315" s="98" t="s">
        <v>13660</v>
      </c>
      <c r="F5315" s="124">
        <v>16.71</v>
      </c>
      <c r="G5315" s="112">
        <v>42948</v>
      </c>
      <c r="H5315" s="98"/>
      <c r="I5315" s="123" t="str">
        <f t="shared" ref="I5315:I5378" si="83">IFERROR(IF(OR(E5315="Ativos", E5315="Aposentados",E5315="Pensionistas"),IF(F5315&gt;=14,"SIM","NÃO"),""),"")</f>
        <v/>
      </c>
      <c r="J5315" s="123"/>
      <c r="K5315" s="123"/>
      <c r="L5315" s="123"/>
      <c r="M5315" s="98"/>
      <c r="N5315" s="118"/>
    </row>
    <row r="5316" spans="1:14" x14ac:dyDescent="0.25">
      <c r="A5316" s="130">
        <v>83102459000123</v>
      </c>
      <c r="B5316" s="98" t="s">
        <v>12369</v>
      </c>
      <c r="C5316" s="123" t="s">
        <v>4289</v>
      </c>
      <c r="D5316" s="98" t="s">
        <v>13667</v>
      </c>
      <c r="E5316" s="98" t="s">
        <v>13660</v>
      </c>
      <c r="F5316" s="124">
        <v>18.440000000000001</v>
      </c>
      <c r="G5316" s="112">
        <v>43364</v>
      </c>
      <c r="H5316" s="98"/>
      <c r="I5316" s="123" t="str">
        <f t="shared" si="83"/>
        <v/>
      </c>
      <c r="J5316" s="123"/>
      <c r="K5316" s="123"/>
      <c r="L5316" s="123"/>
      <c r="M5316" s="98"/>
      <c r="N5316" s="118"/>
    </row>
    <row r="5317" spans="1:14" x14ac:dyDescent="0.25">
      <c r="A5317" s="130">
        <v>12207544000108</v>
      </c>
      <c r="B5317" s="98" t="s">
        <v>12370</v>
      </c>
      <c r="C5317" s="123" t="s">
        <v>29</v>
      </c>
      <c r="D5317" s="98" t="s">
        <v>13667</v>
      </c>
      <c r="E5317" s="98" t="s">
        <v>13660</v>
      </c>
      <c r="F5317" s="124">
        <v>15.67</v>
      </c>
      <c r="G5317" s="112">
        <v>40886</v>
      </c>
      <c r="H5317" s="98"/>
      <c r="I5317" s="123" t="str">
        <f t="shared" si="83"/>
        <v/>
      </c>
      <c r="J5317" s="123"/>
      <c r="K5317" s="123"/>
      <c r="L5317" s="123"/>
      <c r="M5317" s="98" t="s">
        <v>13727</v>
      </c>
      <c r="N5317" s="118"/>
    </row>
    <row r="5318" spans="1:14" x14ac:dyDescent="0.25">
      <c r="A5318" s="130">
        <v>3162047000140</v>
      </c>
      <c r="B5318" s="98" t="s">
        <v>12371</v>
      </c>
      <c r="C5318" s="123" t="s">
        <v>2197</v>
      </c>
      <c r="D5318" s="98" t="s">
        <v>13667</v>
      </c>
      <c r="E5318" s="98" t="s">
        <v>13660</v>
      </c>
      <c r="F5318" s="124">
        <v>16.96</v>
      </c>
      <c r="G5318" s="112">
        <v>41780</v>
      </c>
      <c r="H5318" s="98"/>
      <c r="I5318" s="123" t="str">
        <f t="shared" si="83"/>
        <v/>
      </c>
      <c r="J5318" s="123"/>
      <c r="K5318" s="123"/>
      <c r="L5318" s="123"/>
      <c r="M5318" s="98" t="s">
        <v>14881</v>
      </c>
      <c r="N5318" s="118"/>
    </row>
    <row r="5319" spans="1:14" x14ac:dyDescent="0.25">
      <c r="A5319" s="130" t="s">
        <v>17084</v>
      </c>
      <c r="B5319" s="98" t="s">
        <v>12405</v>
      </c>
      <c r="C5319" s="123" t="s">
        <v>3601</v>
      </c>
      <c r="D5319" s="98" t="s">
        <v>13667</v>
      </c>
      <c r="E5319" s="98" t="s">
        <v>13660</v>
      </c>
      <c r="F5319" s="124">
        <v>14</v>
      </c>
      <c r="G5319" s="112"/>
      <c r="H5319" s="98"/>
      <c r="I5319" s="123" t="str">
        <f t="shared" si="83"/>
        <v/>
      </c>
      <c r="J5319" s="123"/>
      <c r="K5319" s="123"/>
      <c r="L5319" s="123"/>
      <c r="M5319" s="98"/>
      <c r="N5319" s="118"/>
    </row>
    <row r="5320" spans="1:14" x14ac:dyDescent="0.25">
      <c r="A5320" s="130">
        <v>76970383000192</v>
      </c>
      <c r="B5320" s="98" t="s">
        <v>12372</v>
      </c>
      <c r="C5320" s="123" t="s">
        <v>3143</v>
      </c>
      <c r="D5320" s="98" t="s">
        <v>13667</v>
      </c>
      <c r="E5320" s="98" t="s">
        <v>13660</v>
      </c>
      <c r="F5320" s="124">
        <v>15</v>
      </c>
      <c r="G5320" s="112">
        <v>40817</v>
      </c>
      <c r="H5320" s="98"/>
      <c r="I5320" s="123" t="str">
        <f t="shared" si="83"/>
        <v/>
      </c>
      <c r="J5320" s="123"/>
      <c r="K5320" s="123"/>
      <c r="L5320" s="123"/>
      <c r="M5320" s="98" t="s">
        <v>15791</v>
      </c>
      <c r="N5320" s="118"/>
    </row>
    <row r="5321" spans="1:14" x14ac:dyDescent="0.25">
      <c r="A5321" s="130">
        <v>1609402000150</v>
      </c>
      <c r="B5321" s="98" t="s">
        <v>12373</v>
      </c>
      <c r="C5321" s="123" t="s">
        <v>3812</v>
      </c>
      <c r="D5321" s="98" t="s">
        <v>13667</v>
      </c>
      <c r="E5321" s="98" t="s">
        <v>13660</v>
      </c>
      <c r="F5321" s="124">
        <v>15.6</v>
      </c>
      <c r="G5321" s="112">
        <v>41625</v>
      </c>
      <c r="H5321" s="98"/>
      <c r="I5321" s="123" t="str">
        <f t="shared" si="83"/>
        <v/>
      </c>
      <c r="J5321" s="123"/>
      <c r="K5321" s="123"/>
      <c r="L5321" s="123"/>
      <c r="M5321" s="98" t="s">
        <v>16354</v>
      </c>
      <c r="N5321" s="118"/>
    </row>
    <row r="5322" spans="1:14" x14ac:dyDescent="0.25">
      <c r="A5322" s="130">
        <v>4279238000159</v>
      </c>
      <c r="B5322" s="98" t="s">
        <v>12374</v>
      </c>
      <c r="C5322" s="123" t="s">
        <v>3747</v>
      </c>
      <c r="D5322" s="98" t="s">
        <v>13667</v>
      </c>
      <c r="E5322" s="98" t="s">
        <v>13660</v>
      </c>
      <c r="F5322" s="124">
        <v>18.510000000000002</v>
      </c>
      <c r="G5322" s="112">
        <v>43831</v>
      </c>
      <c r="H5322" s="98"/>
      <c r="I5322" s="123" t="str">
        <f t="shared" si="83"/>
        <v/>
      </c>
      <c r="J5322" s="123"/>
      <c r="K5322" s="123"/>
      <c r="L5322" s="123"/>
      <c r="M5322" s="98"/>
      <c r="N5322" s="118"/>
    </row>
    <row r="5323" spans="1:14" x14ac:dyDescent="0.25">
      <c r="A5323" s="130">
        <v>1165729000180</v>
      </c>
      <c r="B5323" s="98" t="s">
        <v>12375</v>
      </c>
      <c r="C5323" s="123" t="s">
        <v>901</v>
      </c>
      <c r="D5323" s="98" t="s">
        <v>13667</v>
      </c>
      <c r="E5323" s="98" t="s">
        <v>13660</v>
      </c>
      <c r="F5323" s="124">
        <v>21.96</v>
      </c>
      <c r="G5323" s="112">
        <v>42790</v>
      </c>
      <c r="H5323" s="98"/>
      <c r="I5323" s="123" t="str">
        <f t="shared" si="83"/>
        <v/>
      </c>
      <c r="J5323" s="123"/>
      <c r="K5323" s="123"/>
      <c r="L5323" s="123"/>
      <c r="M5323" s="98" t="s">
        <v>14254</v>
      </c>
      <c r="N5323" s="118"/>
    </row>
    <row r="5324" spans="1:14" x14ac:dyDescent="0.25">
      <c r="A5324" s="130">
        <v>76245042000154</v>
      </c>
      <c r="B5324" s="98" t="s">
        <v>12376</v>
      </c>
      <c r="C5324" s="123" t="s">
        <v>3143</v>
      </c>
      <c r="D5324" s="98" t="s">
        <v>13667</v>
      </c>
      <c r="E5324" s="98" t="s">
        <v>13660</v>
      </c>
      <c r="F5324" s="124">
        <v>11</v>
      </c>
      <c r="G5324" s="112">
        <v>37505</v>
      </c>
      <c r="H5324" s="98"/>
      <c r="I5324" s="123" t="str">
        <f t="shared" si="83"/>
        <v/>
      </c>
      <c r="J5324" s="123"/>
      <c r="K5324" s="123"/>
      <c r="L5324" s="123"/>
      <c r="M5324" s="98" t="s">
        <v>15792</v>
      </c>
      <c r="N5324" s="118"/>
    </row>
    <row r="5325" spans="1:14" x14ac:dyDescent="0.25">
      <c r="A5325" s="130">
        <v>10091544000160</v>
      </c>
      <c r="B5325" s="98" t="s">
        <v>12377</v>
      </c>
      <c r="C5325" s="123" t="s">
        <v>2758</v>
      </c>
      <c r="D5325" s="98" t="s">
        <v>13667</v>
      </c>
      <c r="E5325" s="98" t="s">
        <v>13660</v>
      </c>
      <c r="F5325" s="124">
        <v>14</v>
      </c>
      <c r="G5325" s="112">
        <v>40906</v>
      </c>
      <c r="H5325" s="98"/>
      <c r="I5325" s="123" t="str">
        <f t="shared" si="83"/>
        <v/>
      </c>
      <c r="J5325" s="123"/>
      <c r="K5325" s="123"/>
      <c r="L5325" s="123"/>
      <c r="M5325" s="98" t="s">
        <v>15392</v>
      </c>
      <c r="N5325" s="118"/>
    </row>
    <row r="5326" spans="1:14" x14ac:dyDescent="0.25">
      <c r="A5326" s="130">
        <v>3783859000102</v>
      </c>
      <c r="B5326" s="98" t="s">
        <v>12378</v>
      </c>
      <c r="C5326" s="123" t="s">
        <v>2197</v>
      </c>
      <c r="D5326" s="98" t="s">
        <v>13667</v>
      </c>
      <c r="E5326" s="98" t="s">
        <v>13660</v>
      </c>
      <c r="F5326" s="124">
        <v>14.68</v>
      </c>
      <c r="G5326" s="112">
        <v>42522</v>
      </c>
      <c r="H5326" s="98"/>
      <c r="I5326" s="123" t="str">
        <f t="shared" si="83"/>
        <v/>
      </c>
      <c r="J5326" s="123"/>
      <c r="K5326" s="123"/>
      <c r="L5326" s="123"/>
      <c r="M5326" s="98"/>
      <c r="N5326" s="118"/>
    </row>
    <row r="5327" spans="1:14" x14ac:dyDescent="0.25">
      <c r="A5327" s="130">
        <v>15023948000130</v>
      </c>
      <c r="B5327" s="98" t="s">
        <v>12379</v>
      </c>
      <c r="C5327" s="123" t="s">
        <v>2274</v>
      </c>
      <c r="D5327" s="98" t="s">
        <v>13667</v>
      </c>
      <c r="E5327" s="98" t="s">
        <v>13660</v>
      </c>
      <c r="F5327" s="124">
        <v>8.7899999999999991</v>
      </c>
      <c r="G5327" s="112">
        <v>44075</v>
      </c>
      <c r="H5327" s="98"/>
      <c r="I5327" s="123" t="str">
        <f t="shared" si="83"/>
        <v/>
      </c>
      <c r="J5327" s="123"/>
      <c r="K5327" s="123"/>
      <c r="L5327" s="123"/>
      <c r="M5327" s="98"/>
      <c r="N5327" s="118"/>
    </row>
    <row r="5328" spans="1:14" x14ac:dyDescent="0.25">
      <c r="A5328" s="130">
        <v>18316166000187</v>
      </c>
      <c r="B5328" s="98" t="s">
        <v>12380</v>
      </c>
      <c r="C5328" s="123" t="s">
        <v>1356</v>
      </c>
      <c r="D5328" s="98" t="s">
        <v>13667</v>
      </c>
      <c r="E5328" s="98" t="s">
        <v>13660</v>
      </c>
      <c r="F5328" s="124">
        <v>11</v>
      </c>
      <c r="G5328" s="112">
        <v>39232</v>
      </c>
      <c r="H5328" s="98"/>
      <c r="I5328" s="123" t="str">
        <f t="shared" si="83"/>
        <v/>
      </c>
      <c r="J5328" s="123"/>
      <c r="K5328" s="123"/>
      <c r="L5328" s="123"/>
      <c r="M5328" s="98" t="s">
        <v>14656</v>
      </c>
      <c r="N5328" s="118"/>
    </row>
    <row r="5329" spans="1:14" x14ac:dyDescent="0.25">
      <c r="A5329" s="130">
        <v>2917132000108</v>
      </c>
      <c r="B5329" s="98" t="s">
        <v>12381</v>
      </c>
      <c r="C5329" s="123" t="s">
        <v>29</v>
      </c>
      <c r="D5329" s="98" t="s">
        <v>13667</v>
      </c>
      <c r="E5329" s="98" t="s">
        <v>13660</v>
      </c>
      <c r="F5329" s="124">
        <v>13.04</v>
      </c>
      <c r="G5329" s="112">
        <v>40909</v>
      </c>
      <c r="H5329" s="98"/>
      <c r="I5329" s="123" t="str">
        <f t="shared" si="83"/>
        <v/>
      </c>
      <c r="J5329" s="123"/>
      <c r="K5329" s="123"/>
      <c r="L5329" s="123"/>
      <c r="M5329" s="98" t="s">
        <v>13731</v>
      </c>
      <c r="N5329" s="118"/>
    </row>
    <row r="5330" spans="1:14" x14ac:dyDescent="0.25">
      <c r="A5330" s="130">
        <v>13894878000160</v>
      </c>
      <c r="B5330" s="98" t="s">
        <v>12382</v>
      </c>
      <c r="C5330" s="123" t="s">
        <v>215</v>
      </c>
      <c r="D5330" s="98" t="s">
        <v>13667</v>
      </c>
      <c r="E5330" s="98" t="s">
        <v>13660</v>
      </c>
      <c r="F5330" s="124">
        <v>14.39</v>
      </c>
      <c r="G5330" s="112">
        <v>41735</v>
      </c>
      <c r="H5330" s="98"/>
      <c r="I5330" s="123" t="str">
        <f t="shared" si="83"/>
        <v/>
      </c>
      <c r="J5330" s="123"/>
      <c r="K5330" s="123"/>
      <c r="L5330" s="123"/>
      <c r="M5330" s="98" t="s">
        <v>13898</v>
      </c>
      <c r="N5330" s="118"/>
    </row>
    <row r="5331" spans="1:14" x14ac:dyDescent="0.25">
      <c r="A5331" s="130">
        <v>27165653000187</v>
      </c>
      <c r="B5331" s="98" t="s">
        <v>12383</v>
      </c>
      <c r="C5331" s="123" t="s">
        <v>821</v>
      </c>
      <c r="D5331" s="98" t="s">
        <v>13667</v>
      </c>
      <c r="E5331" s="98" t="s">
        <v>13660</v>
      </c>
      <c r="F5331" s="124">
        <v>18</v>
      </c>
      <c r="G5331" s="112">
        <v>38637</v>
      </c>
      <c r="H5331" s="98"/>
      <c r="I5331" s="123" t="str">
        <f t="shared" si="83"/>
        <v/>
      </c>
      <c r="J5331" s="123"/>
      <c r="K5331" s="123"/>
      <c r="L5331" s="123"/>
      <c r="M5331" s="98" t="s">
        <v>14095</v>
      </c>
      <c r="N5331" s="118"/>
    </row>
    <row r="5332" spans="1:14" x14ac:dyDescent="0.25">
      <c r="A5332" s="130">
        <v>37623501000134</v>
      </c>
      <c r="B5332" s="98" t="s">
        <v>12384</v>
      </c>
      <c r="C5332" s="123" t="s">
        <v>901</v>
      </c>
      <c r="D5332" s="98" t="s">
        <v>13667</v>
      </c>
      <c r="E5332" s="98" t="s">
        <v>13660</v>
      </c>
      <c r="F5332" s="124">
        <v>14.11</v>
      </c>
      <c r="G5332" s="112">
        <v>43087</v>
      </c>
      <c r="H5332" s="98"/>
      <c r="I5332" s="123" t="str">
        <f t="shared" si="83"/>
        <v/>
      </c>
      <c r="J5332" s="123"/>
      <c r="K5332" s="123"/>
      <c r="L5332" s="123"/>
      <c r="M5332" s="98" t="s">
        <v>14256</v>
      </c>
      <c r="N5332" s="118"/>
    </row>
    <row r="5333" spans="1:14" x14ac:dyDescent="0.25">
      <c r="A5333" s="130">
        <v>4092672000125</v>
      </c>
      <c r="B5333" s="98" t="s">
        <v>12385</v>
      </c>
      <c r="C5333" s="123" t="s">
        <v>3747</v>
      </c>
      <c r="D5333" s="98" t="s">
        <v>13667</v>
      </c>
      <c r="E5333" s="98" t="s">
        <v>13660</v>
      </c>
      <c r="F5333" s="124">
        <v>12.24</v>
      </c>
      <c r="G5333" s="112">
        <v>43210</v>
      </c>
      <c r="H5333" s="98"/>
      <c r="I5333" s="123" t="str">
        <f t="shared" si="83"/>
        <v/>
      </c>
      <c r="J5333" s="123"/>
      <c r="K5333" s="123"/>
      <c r="L5333" s="123"/>
      <c r="M5333" s="98" t="s">
        <v>16153</v>
      </c>
      <c r="N5333" s="118"/>
    </row>
    <row r="5334" spans="1:14" x14ac:dyDescent="0.25">
      <c r="A5334" s="130">
        <v>82939380000199</v>
      </c>
      <c r="B5334" s="98" t="s">
        <v>12386</v>
      </c>
      <c r="C5334" s="123" t="s">
        <v>4289</v>
      </c>
      <c r="D5334" s="98" t="s">
        <v>13667</v>
      </c>
      <c r="E5334" s="98" t="s">
        <v>13660</v>
      </c>
      <c r="F5334" s="124">
        <v>22</v>
      </c>
      <c r="G5334" s="112">
        <v>39448</v>
      </c>
      <c r="H5334" s="98"/>
      <c r="I5334" s="123" t="str">
        <f t="shared" si="83"/>
        <v/>
      </c>
      <c r="J5334" s="123"/>
      <c r="K5334" s="123"/>
      <c r="L5334" s="123"/>
      <c r="M5334" s="98" t="s">
        <v>16618</v>
      </c>
      <c r="N5334" s="118"/>
    </row>
    <row r="5335" spans="1:14" x14ac:dyDescent="0.25">
      <c r="A5335" s="130">
        <v>11097359000145</v>
      </c>
      <c r="B5335" s="98" t="s">
        <v>12387</v>
      </c>
      <c r="C5335" s="123" t="s">
        <v>2758</v>
      </c>
      <c r="D5335" s="98" t="s">
        <v>13667</v>
      </c>
      <c r="E5335" s="98" t="s">
        <v>13660</v>
      </c>
      <c r="F5335" s="124">
        <v>16.55</v>
      </c>
      <c r="G5335" s="112">
        <v>42783</v>
      </c>
      <c r="H5335" s="98"/>
      <c r="I5335" s="123" t="str">
        <f t="shared" si="83"/>
        <v/>
      </c>
      <c r="J5335" s="123"/>
      <c r="K5335" s="123"/>
      <c r="L5335" s="123"/>
      <c r="M5335" s="98" t="s">
        <v>15396</v>
      </c>
      <c r="N5335" s="118"/>
    </row>
    <row r="5336" spans="1:14" x14ac:dyDescent="0.25">
      <c r="A5336" s="130">
        <v>31776479000186</v>
      </c>
      <c r="B5336" s="98" t="s">
        <v>12388</v>
      </c>
      <c r="C5336" s="123" t="s">
        <v>821</v>
      </c>
      <c r="D5336" s="98" t="s">
        <v>13667</v>
      </c>
      <c r="E5336" s="98" t="s">
        <v>13660</v>
      </c>
      <c r="F5336" s="124">
        <v>20.2</v>
      </c>
      <c r="G5336" s="112">
        <v>43312</v>
      </c>
      <c r="H5336" s="98"/>
      <c r="I5336" s="123" t="str">
        <f t="shared" si="83"/>
        <v/>
      </c>
      <c r="J5336" s="123"/>
      <c r="K5336" s="123"/>
      <c r="L5336" s="123"/>
      <c r="M5336" s="98"/>
      <c r="N5336" s="118"/>
    </row>
    <row r="5337" spans="1:14" x14ac:dyDescent="0.25">
      <c r="A5337" s="130">
        <v>8778326000156</v>
      </c>
      <c r="B5337" s="98" t="s">
        <v>12389</v>
      </c>
      <c r="C5337" s="123" t="s">
        <v>2554</v>
      </c>
      <c r="D5337" s="98" t="s">
        <v>13667</v>
      </c>
      <c r="E5337" s="98" t="s">
        <v>13660</v>
      </c>
      <c r="F5337" s="124">
        <v>11</v>
      </c>
      <c r="G5337" s="112">
        <v>41615</v>
      </c>
      <c r="H5337" s="98"/>
      <c r="I5337" s="123" t="str">
        <f t="shared" si="83"/>
        <v/>
      </c>
      <c r="J5337" s="123"/>
      <c r="K5337" s="123"/>
      <c r="L5337" s="123"/>
      <c r="M5337" s="98" t="s">
        <v>15177</v>
      </c>
      <c r="N5337" s="118"/>
    </row>
    <row r="5338" spans="1:14" x14ac:dyDescent="0.25">
      <c r="A5338" s="130">
        <v>16930299000113</v>
      </c>
      <c r="B5338" s="98" t="s">
        <v>12390</v>
      </c>
      <c r="C5338" s="123" t="s">
        <v>1356</v>
      </c>
      <c r="D5338" s="98" t="s">
        <v>13667</v>
      </c>
      <c r="E5338" s="98" t="s">
        <v>13660</v>
      </c>
      <c r="F5338" s="124">
        <v>17.8</v>
      </c>
      <c r="G5338" s="112">
        <v>43413</v>
      </c>
      <c r="H5338" s="98"/>
      <c r="I5338" s="123" t="str">
        <f t="shared" si="83"/>
        <v/>
      </c>
      <c r="J5338" s="123"/>
      <c r="K5338" s="123"/>
      <c r="L5338" s="123"/>
      <c r="M5338" s="98" t="s">
        <v>14657</v>
      </c>
      <c r="N5338" s="118"/>
    </row>
    <row r="5339" spans="1:14" x14ac:dyDescent="0.25">
      <c r="A5339" s="130">
        <v>46444790000103</v>
      </c>
      <c r="B5339" s="98" t="s">
        <v>12391</v>
      </c>
      <c r="C5339" s="123" t="s">
        <v>4626</v>
      </c>
      <c r="D5339" s="98" t="s">
        <v>13667</v>
      </c>
      <c r="E5339" s="98" t="s">
        <v>13660</v>
      </c>
      <c r="F5339" s="124">
        <v>15</v>
      </c>
      <c r="G5339" s="112">
        <v>42249</v>
      </c>
      <c r="H5339" s="98"/>
      <c r="I5339" s="123" t="str">
        <f t="shared" si="83"/>
        <v/>
      </c>
      <c r="J5339" s="123"/>
      <c r="K5339" s="123"/>
      <c r="L5339" s="123"/>
      <c r="M5339" s="98" t="s">
        <v>16806</v>
      </c>
      <c r="N5339" s="118"/>
    </row>
    <row r="5340" spans="1:14" x14ac:dyDescent="0.25">
      <c r="A5340" s="130">
        <v>10192441000196</v>
      </c>
      <c r="B5340" s="98" t="s">
        <v>12392</v>
      </c>
      <c r="C5340" s="123" t="s">
        <v>2758</v>
      </c>
      <c r="D5340" s="98" t="s">
        <v>13667</v>
      </c>
      <c r="E5340" s="98" t="s">
        <v>13660</v>
      </c>
      <c r="F5340" s="124">
        <v>11</v>
      </c>
      <c r="G5340" s="112">
        <v>42217</v>
      </c>
      <c r="H5340" s="98"/>
      <c r="I5340" s="123" t="str">
        <f t="shared" si="83"/>
        <v/>
      </c>
      <c r="J5340" s="123"/>
      <c r="K5340" s="123"/>
      <c r="L5340" s="123"/>
      <c r="M5340" s="98" t="s">
        <v>15400</v>
      </c>
      <c r="N5340" s="118"/>
    </row>
    <row r="5341" spans="1:14" x14ac:dyDescent="0.25">
      <c r="A5341" s="130">
        <v>6554208000139</v>
      </c>
      <c r="B5341" s="98" t="s">
        <v>12393</v>
      </c>
      <c r="C5341" s="123" t="s">
        <v>2926</v>
      </c>
      <c r="D5341" s="98" t="s">
        <v>13667</v>
      </c>
      <c r="E5341" s="98" t="s">
        <v>13660</v>
      </c>
      <c r="F5341" s="124">
        <v>14</v>
      </c>
      <c r="G5341" s="112">
        <v>44075</v>
      </c>
      <c r="H5341" s="98"/>
      <c r="I5341" s="123" t="str">
        <f t="shared" si="83"/>
        <v/>
      </c>
      <c r="J5341" s="123"/>
      <c r="K5341" s="123"/>
      <c r="L5341" s="123"/>
      <c r="M5341" s="98"/>
      <c r="N5341" s="118"/>
    </row>
    <row r="5342" spans="1:14" x14ac:dyDescent="0.25">
      <c r="A5342" s="130">
        <v>89650121000192</v>
      </c>
      <c r="B5342" s="98" t="s">
        <v>12394</v>
      </c>
      <c r="C5342" s="123" t="s">
        <v>3812</v>
      </c>
      <c r="D5342" s="98" t="s">
        <v>13667</v>
      </c>
      <c r="E5342" s="98" t="s">
        <v>13660</v>
      </c>
      <c r="F5342" s="124">
        <v>14.93</v>
      </c>
      <c r="G5342" s="112">
        <v>43831</v>
      </c>
      <c r="H5342" s="98"/>
      <c r="I5342" s="123" t="str">
        <f t="shared" si="83"/>
        <v/>
      </c>
      <c r="J5342" s="123"/>
      <c r="K5342" s="123"/>
      <c r="L5342" s="123"/>
      <c r="M5342" s="98"/>
      <c r="N5342" s="118"/>
    </row>
    <row r="5343" spans="1:14" x14ac:dyDescent="0.25">
      <c r="A5343" s="130">
        <v>83169623000110</v>
      </c>
      <c r="B5343" s="98" t="s">
        <v>12395</v>
      </c>
      <c r="C5343" s="123" t="s">
        <v>4289</v>
      </c>
      <c r="D5343" s="98" t="s">
        <v>13667</v>
      </c>
      <c r="E5343" s="98" t="s">
        <v>13660</v>
      </c>
      <c r="F5343" s="124">
        <v>22</v>
      </c>
      <c r="G5343" s="112">
        <v>38443</v>
      </c>
      <c r="H5343" s="98"/>
      <c r="I5343" s="123" t="str">
        <f t="shared" si="83"/>
        <v/>
      </c>
      <c r="J5343" s="123"/>
      <c r="K5343" s="123"/>
      <c r="L5343" s="123"/>
      <c r="M5343" s="98" t="s">
        <v>16619</v>
      </c>
      <c r="N5343" s="118"/>
    </row>
    <row r="5344" spans="1:14" x14ac:dyDescent="0.25">
      <c r="A5344" s="130">
        <v>6554786000175</v>
      </c>
      <c r="B5344" s="98" t="s">
        <v>12396</v>
      </c>
      <c r="C5344" s="123" t="s">
        <v>2926</v>
      </c>
      <c r="D5344" s="98" t="s">
        <v>13667</v>
      </c>
      <c r="E5344" s="98" t="s">
        <v>13660</v>
      </c>
      <c r="F5344" s="124">
        <v>12</v>
      </c>
      <c r="G5344" s="112">
        <v>40918</v>
      </c>
      <c r="H5344" s="98"/>
      <c r="I5344" s="123" t="str">
        <f t="shared" si="83"/>
        <v/>
      </c>
      <c r="J5344" s="123"/>
      <c r="K5344" s="123"/>
      <c r="L5344" s="123"/>
      <c r="M5344" s="98" t="s">
        <v>15597</v>
      </c>
      <c r="N5344" s="118"/>
    </row>
    <row r="5345" spans="1:14" x14ac:dyDescent="0.25">
      <c r="A5345" s="130">
        <v>2029957000196</v>
      </c>
      <c r="B5345" s="98" t="s">
        <v>12397</v>
      </c>
      <c r="C5345" s="123" t="s">
        <v>901</v>
      </c>
      <c r="D5345" s="98" t="s">
        <v>13667</v>
      </c>
      <c r="E5345" s="98" t="s">
        <v>13660</v>
      </c>
      <c r="F5345" s="124">
        <v>11.01</v>
      </c>
      <c r="G5345" s="112">
        <v>42905</v>
      </c>
      <c r="H5345" s="98"/>
      <c r="I5345" s="123" t="str">
        <f t="shared" si="83"/>
        <v/>
      </c>
      <c r="J5345" s="123"/>
      <c r="K5345" s="123"/>
      <c r="L5345" s="123"/>
      <c r="M5345" s="98" t="s">
        <v>14258</v>
      </c>
      <c r="N5345" s="118"/>
    </row>
    <row r="5346" spans="1:14" x14ac:dyDescent="0.25">
      <c r="A5346" s="130">
        <v>15072663000199</v>
      </c>
      <c r="B5346" s="98" t="s">
        <v>12398</v>
      </c>
      <c r="C5346" s="123" t="s">
        <v>2274</v>
      </c>
      <c r="D5346" s="98" t="s">
        <v>13667</v>
      </c>
      <c r="E5346" s="98" t="s">
        <v>13660</v>
      </c>
      <c r="F5346" s="124">
        <v>12.74</v>
      </c>
      <c r="G5346" s="112">
        <v>43617</v>
      </c>
      <c r="H5346" s="98"/>
      <c r="I5346" s="123" t="str">
        <f t="shared" si="83"/>
        <v/>
      </c>
      <c r="J5346" s="123"/>
      <c r="K5346" s="123"/>
      <c r="L5346" s="123"/>
      <c r="M5346" s="98"/>
      <c r="N5346" s="118"/>
    </row>
    <row r="5347" spans="1:14" x14ac:dyDescent="0.25">
      <c r="A5347" s="130">
        <v>64487614000122</v>
      </c>
      <c r="B5347" s="98" t="s">
        <v>12399</v>
      </c>
      <c r="C5347" s="123" t="s">
        <v>1356</v>
      </c>
      <c r="D5347" s="98" t="s">
        <v>13667</v>
      </c>
      <c r="E5347" s="98" t="s">
        <v>13660</v>
      </c>
      <c r="F5347" s="124">
        <v>17.420000000000002</v>
      </c>
      <c r="G5347" s="112">
        <v>43712</v>
      </c>
      <c r="H5347" s="98"/>
      <c r="I5347" s="123" t="str">
        <f t="shared" si="83"/>
        <v/>
      </c>
      <c r="J5347" s="123"/>
      <c r="K5347" s="123"/>
      <c r="L5347" s="123"/>
      <c r="M5347" s="98"/>
      <c r="N5347" s="118"/>
    </row>
    <row r="5348" spans="1:14" x14ac:dyDescent="0.25">
      <c r="A5348" s="130">
        <v>8996886000187</v>
      </c>
      <c r="B5348" s="98" t="s">
        <v>12400</v>
      </c>
      <c r="C5348" s="123" t="s">
        <v>2554</v>
      </c>
      <c r="D5348" s="98" t="s">
        <v>13667</v>
      </c>
      <c r="E5348" s="98" t="s">
        <v>13660</v>
      </c>
      <c r="F5348" s="124">
        <v>14</v>
      </c>
      <c r="G5348" s="112">
        <v>44117</v>
      </c>
      <c r="H5348" s="98"/>
      <c r="I5348" s="123" t="str">
        <f t="shared" si="83"/>
        <v/>
      </c>
      <c r="J5348" s="123"/>
      <c r="K5348" s="123"/>
      <c r="L5348" s="123"/>
      <c r="M5348" s="98"/>
      <c r="N5348" s="118"/>
    </row>
    <row r="5349" spans="1:14" x14ac:dyDescent="0.25">
      <c r="A5349" s="130">
        <v>13915632000127</v>
      </c>
      <c r="B5349" s="98" t="s">
        <v>12401</v>
      </c>
      <c r="C5349" s="123" t="s">
        <v>215</v>
      </c>
      <c r="D5349" s="98" t="s">
        <v>13667</v>
      </c>
      <c r="E5349" s="98" t="s">
        <v>13660</v>
      </c>
      <c r="F5349" s="124">
        <v>14</v>
      </c>
      <c r="G5349" s="112">
        <v>43952</v>
      </c>
      <c r="H5349" s="98"/>
      <c r="I5349" s="123" t="str">
        <f t="shared" si="83"/>
        <v/>
      </c>
      <c r="J5349" s="123"/>
      <c r="K5349" s="123"/>
      <c r="L5349" s="123"/>
      <c r="M5349" s="98"/>
      <c r="N5349" s="118"/>
    </row>
    <row r="5350" spans="1:14" x14ac:dyDescent="0.25">
      <c r="A5350" s="130">
        <v>7974082000114</v>
      </c>
      <c r="B5350" s="98" t="s">
        <v>12402</v>
      </c>
      <c r="C5350" s="123" t="s">
        <v>634</v>
      </c>
      <c r="D5350" s="98" t="s">
        <v>13667</v>
      </c>
      <c r="E5350" s="98" t="s">
        <v>13660</v>
      </c>
      <c r="F5350" s="124">
        <v>12.22</v>
      </c>
      <c r="G5350" s="112">
        <v>42736</v>
      </c>
      <c r="H5350" s="98"/>
      <c r="I5350" s="123" t="str">
        <f t="shared" si="83"/>
        <v/>
      </c>
      <c r="J5350" s="123"/>
      <c r="K5350" s="123"/>
      <c r="L5350" s="123"/>
      <c r="M5350" s="98" t="s">
        <v>14014</v>
      </c>
      <c r="N5350" s="118"/>
    </row>
    <row r="5351" spans="1:14" x14ac:dyDescent="0.25">
      <c r="A5351" s="130">
        <v>1612582000120</v>
      </c>
      <c r="B5351" s="98" t="s">
        <v>12403</v>
      </c>
      <c r="C5351" s="123" t="s">
        <v>2926</v>
      </c>
      <c r="D5351" s="98" t="s">
        <v>13667</v>
      </c>
      <c r="E5351" s="98" t="s">
        <v>13660</v>
      </c>
      <c r="F5351" s="124">
        <v>11</v>
      </c>
      <c r="G5351" s="112">
        <v>41443</v>
      </c>
      <c r="H5351" s="98"/>
      <c r="I5351" s="123" t="str">
        <f t="shared" si="83"/>
        <v/>
      </c>
      <c r="J5351" s="123"/>
      <c r="K5351" s="123"/>
      <c r="L5351" s="123"/>
      <c r="M5351" s="98" t="s">
        <v>15598</v>
      </c>
      <c r="N5351" s="118"/>
    </row>
    <row r="5352" spans="1:14" x14ac:dyDescent="0.25">
      <c r="A5352" s="130">
        <v>35450790000191</v>
      </c>
      <c r="B5352" s="98" t="s">
        <v>12404</v>
      </c>
      <c r="C5352" s="123" t="s">
        <v>2758</v>
      </c>
      <c r="D5352" s="98" t="s">
        <v>13667</v>
      </c>
      <c r="E5352" s="98" t="s">
        <v>13660</v>
      </c>
      <c r="F5352" s="124">
        <v>16</v>
      </c>
      <c r="G5352" s="112">
        <v>42309</v>
      </c>
      <c r="H5352" s="98"/>
      <c r="I5352" s="123" t="str">
        <f t="shared" si="83"/>
        <v/>
      </c>
      <c r="J5352" s="123"/>
      <c r="K5352" s="123"/>
      <c r="L5352" s="123"/>
      <c r="M5352" s="98" t="s">
        <v>15402</v>
      </c>
      <c r="N5352" s="118"/>
    </row>
    <row r="5353" spans="1:14" x14ac:dyDescent="0.25">
      <c r="A5353" s="130">
        <v>8095283000104</v>
      </c>
      <c r="B5353" s="98" t="s">
        <v>12406</v>
      </c>
      <c r="C5353" s="123" t="s">
        <v>3601</v>
      </c>
      <c r="D5353" s="98" t="s">
        <v>13667</v>
      </c>
      <c r="E5353" s="98" t="s">
        <v>13660</v>
      </c>
      <c r="F5353" s="124">
        <v>14.22</v>
      </c>
      <c r="G5353" s="112">
        <v>43615</v>
      </c>
      <c r="H5353" s="98"/>
      <c r="I5353" s="123" t="str">
        <f t="shared" si="83"/>
        <v/>
      </c>
      <c r="J5353" s="123"/>
      <c r="K5353" s="123"/>
      <c r="L5353" s="123"/>
      <c r="M5353" s="98"/>
      <c r="N5353" s="118"/>
    </row>
    <row r="5354" spans="1:14" x14ac:dyDescent="0.25">
      <c r="A5354" s="130">
        <v>15359201000157</v>
      </c>
      <c r="B5354" s="98" t="s">
        <v>12407</v>
      </c>
      <c r="C5354" s="123" t="s">
        <v>2274</v>
      </c>
      <c r="D5354" s="98" t="s">
        <v>13667</v>
      </c>
      <c r="E5354" s="98" t="s">
        <v>13660</v>
      </c>
      <c r="F5354" s="124">
        <v>11.3</v>
      </c>
      <c r="G5354" s="112">
        <v>44041</v>
      </c>
      <c r="H5354" s="98"/>
      <c r="I5354" s="123" t="str">
        <f t="shared" si="83"/>
        <v/>
      </c>
      <c r="J5354" s="123"/>
      <c r="K5354" s="123"/>
      <c r="L5354" s="123"/>
      <c r="M5354" s="98"/>
      <c r="N5354" s="118"/>
    </row>
    <row r="5355" spans="1:14" x14ac:dyDescent="0.25">
      <c r="A5355" s="130">
        <v>18338178000102</v>
      </c>
      <c r="B5355" s="98" t="s">
        <v>12408</v>
      </c>
      <c r="C5355" s="123" t="s">
        <v>1356</v>
      </c>
      <c r="D5355" s="98" t="s">
        <v>13667</v>
      </c>
      <c r="E5355" s="98" t="s">
        <v>13660</v>
      </c>
      <c r="F5355" s="124">
        <v>11</v>
      </c>
      <c r="G5355" s="112">
        <v>38663</v>
      </c>
      <c r="H5355" s="98"/>
      <c r="I5355" s="123" t="str">
        <f t="shared" si="83"/>
        <v/>
      </c>
      <c r="J5355" s="123"/>
      <c r="K5355" s="123"/>
      <c r="L5355" s="123"/>
      <c r="M5355" s="98"/>
      <c r="N5355" s="118"/>
    </row>
    <row r="5356" spans="1:14" x14ac:dyDescent="0.25">
      <c r="A5356" s="130">
        <v>88227756000119</v>
      </c>
      <c r="B5356" s="98" t="s">
        <v>12409</v>
      </c>
      <c r="C5356" s="123" t="s">
        <v>3812</v>
      </c>
      <c r="D5356" s="98" t="s">
        <v>13667</v>
      </c>
      <c r="E5356" s="98" t="s">
        <v>13660</v>
      </c>
      <c r="F5356" s="124">
        <v>13.66</v>
      </c>
      <c r="G5356" s="112">
        <v>43831</v>
      </c>
      <c r="H5356" s="98"/>
      <c r="I5356" s="123" t="str">
        <f t="shared" si="83"/>
        <v/>
      </c>
      <c r="J5356" s="123"/>
      <c r="K5356" s="123"/>
      <c r="L5356" s="123"/>
      <c r="M5356" s="98"/>
      <c r="N5356" s="118"/>
    </row>
    <row r="5357" spans="1:14" x14ac:dyDescent="0.25">
      <c r="A5357" s="130">
        <v>44518496000165</v>
      </c>
      <c r="B5357" s="98" t="s">
        <v>12410</v>
      </c>
      <c r="C5357" s="123" t="s">
        <v>4626</v>
      </c>
      <c r="D5357" s="98" t="s">
        <v>13667</v>
      </c>
      <c r="E5357" s="98" t="s">
        <v>13660</v>
      </c>
      <c r="F5357" s="124">
        <v>13</v>
      </c>
      <c r="G5357" s="112">
        <v>41732</v>
      </c>
      <c r="H5357" s="98"/>
      <c r="I5357" s="123" t="str">
        <f t="shared" si="83"/>
        <v/>
      </c>
      <c r="J5357" s="123"/>
      <c r="K5357" s="123"/>
      <c r="L5357" s="123"/>
      <c r="M5357" s="98" t="s">
        <v>16807</v>
      </c>
      <c r="N5357" s="118"/>
    </row>
    <row r="5358" spans="1:14" x14ac:dyDescent="0.25">
      <c r="A5358" s="130">
        <v>1612150000119</v>
      </c>
      <c r="B5358" s="98" t="s">
        <v>12411</v>
      </c>
      <c r="C5358" s="123" t="s">
        <v>4626</v>
      </c>
      <c r="D5358" s="98" t="s">
        <v>13667</v>
      </c>
      <c r="E5358" s="98" t="s">
        <v>13660</v>
      </c>
      <c r="F5358" s="124">
        <v>11</v>
      </c>
      <c r="G5358" s="112">
        <v>38519</v>
      </c>
      <c r="H5358" s="98"/>
      <c r="I5358" s="123" t="str">
        <f t="shared" si="83"/>
        <v/>
      </c>
      <c r="J5358" s="123"/>
      <c r="K5358" s="123"/>
      <c r="L5358" s="123"/>
      <c r="M5358" s="98" t="s">
        <v>16809</v>
      </c>
      <c r="N5358" s="118"/>
    </row>
    <row r="5359" spans="1:14" x14ac:dyDescent="0.25">
      <c r="A5359" s="130">
        <v>12248100000110</v>
      </c>
      <c r="B5359" s="98" t="s">
        <v>12412</v>
      </c>
      <c r="C5359" s="123" t="s">
        <v>29</v>
      </c>
      <c r="D5359" s="98" t="s">
        <v>13667</v>
      </c>
      <c r="E5359" s="98" t="s">
        <v>13660</v>
      </c>
      <c r="F5359" s="124">
        <v>11</v>
      </c>
      <c r="G5359" s="112">
        <v>41788</v>
      </c>
      <c r="H5359" s="98"/>
      <c r="I5359" s="123" t="str">
        <f t="shared" si="83"/>
        <v/>
      </c>
      <c r="J5359" s="123"/>
      <c r="K5359" s="123"/>
      <c r="L5359" s="123"/>
      <c r="M5359" s="98"/>
      <c r="N5359" s="118"/>
    </row>
    <row r="5360" spans="1:14" x14ac:dyDescent="0.25">
      <c r="A5360" s="130">
        <v>45780103000150</v>
      </c>
      <c r="B5360" s="98" t="s">
        <v>12413</v>
      </c>
      <c r="C5360" s="123" t="s">
        <v>4626</v>
      </c>
      <c r="D5360" s="98" t="s">
        <v>13667</v>
      </c>
      <c r="E5360" s="98" t="s">
        <v>13660</v>
      </c>
      <c r="F5360" s="124">
        <v>14.33</v>
      </c>
      <c r="G5360" s="112">
        <v>42614</v>
      </c>
      <c r="H5360" s="98"/>
      <c r="I5360" s="123" t="str">
        <f t="shared" si="83"/>
        <v/>
      </c>
      <c r="J5360" s="123"/>
      <c r="K5360" s="123"/>
      <c r="L5360" s="123"/>
      <c r="M5360" s="98" t="s">
        <v>16812</v>
      </c>
      <c r="N5360" s="118"/>
    </row>
    <row r="5361" spans="1:14" x14ac:dyDescent="0.25">
      <c r="A5361" s="130">
        <v>12265468000197</v>
      </c>
      <c r="B5361" s="98" t="s">
        <v>12414</v>
      </c>
      <c r="C5361" s="123" t="s">
        <v>29</v>
      </c>
      <c r="D5361" s="98" t="s">
        <v>13667</v>
      </c>
      <c r="E5361" s="98" t="s">
        <v>13660</v>
      </c>
      <c r="F5361" s="124">
        <v>16.32</v>
      </c>
      <c r="G5361" s="112">
        <v>40940</v>
      </c>
      <c r="H5361" s="98"/>
      <c r="I5361" s="123" t="str">
        <f t="shared" si="83"/>
        <v/>
      </c>
      <c r="J5361" s="123"/>
      <c r="K5361" s="123"/>
      <c r="L5361" s="123"/>
      <c r="M5361" s="98" t="s">
        <v>13734</v>
      </c>
      <c r="N5361" s="118"/>
    </row>
    <row r="5362" spans="1:14" x14ac:dyDescent="0.25">
      <c r="A5362" s="130">
        <v>10140978000102</v>
      </c>
      <c r="B5362" s="98" t="s">
        <v>12415</v>
      </c>
      <c r="C5362" s="123" t="s">
        <v>2758</v>
      </c>
      <c r="D5362" s="98" t="s">
        <v>13667</v>
      </c>
      <c r="E5362" s="98" t="s">
        <v>13660</v>
      </c>
      <c r="F5362" s="124">
        <v>10.199999999999999</v>
      </c>
      <c r="G5362" s="112">
        <v>43216</v>
      </c>
      <c r="H5362" s="98"/>
      <c r="I5362" s="123" t="str">
        <f t="shared" si="83"/>
        <v/>
      </c>
      <c r="J5362" s="123"/>
      <c r="K5362" s="123"/>
      <c r="L5362" s="123"/>
      <c r="M5362" s="98" t="s">
        <v>15403</v>
      </c>
      <c r="N5362" s="118"/>
    </row>
    <row r="5363" spans="1:14" x14ac:dyDescent="0.25">
      <c r="A5363" s="130">
        <v>18017368000128</v>
      </c>
      <c r="B5363" s="98" t="s">
        <v>12416</v>
      </c>
      <c r="C5363" s="123" t="s">
        <v>1356</v>
      </c>
      <c r="D5363" s="98" t="s">
        <v>13667</v>
      </c>
      <c r="E5363" s="98" t="s">
        <v>13660</v>
      </c>
      <c r="F5363" s="124">
        <v>11</v>
      </c>
      <c r="G5363" s="112">
        <v>37944</v>
      </c>
      <c r="H5363" s="98"/>
      <c r="I5363" s="123" t="str">
        <f t="shared" si="83"/>
        <v/>
      </c>
      <c r="J5363" s="123"/>
      <c r="K5363" s="123"/>
      <c r="L5363" s="123"/>
      <c r="M5363" s="98"/>
      <c r="N5363" s="118"/>
    </row>
    <row r="5364" spans="1:14" x14ac:dyDescent="0.25">
      <c r="A5364" s="130">
        <v>10141489000175</v>
      </c>
      <c r="B5364" s="98" t="s">
        <v>12417</v>
      </c>
      <c r="C5364" s="123" t="s">
        <v>2758</v>
      </c>
      <c r="D5364" s="98" t="s">
        <v>13667</v>
      </c>
      <c r="E5364" s="98" t="s">
        <v>13660</v>
      </c>
      <c r="F5364" s="124">
        <v>14.5</v>
      </c>
      <c r="G5364" s="112">
        <v>42370</v>
      </c>
      <c r="H5364" s="98"/>
      <c r="I5364" s="123" t="str">
        <f t="shared" si="83"/>
        <v/>
      </c>
      <c r="J5364" s="123"/>
      <c r="K5364" s="123"/>
      <c r="L5364" s="123"/>
      <c r="M5364" s="98" t="s">
        <v>15404</v>
      </c>
      <c r="N5364" s="118"/>
    </row>
    <row r="5365" spans="1:14" x14ac:dyDescent="0.25">
      <c r="A5365" s="130">
        <v>1612585000163</v>
      </c>
      <c r="B5365" s="98" t="s">
        <v>12418</v>
      </c>
      <c r="C5365" s="123" t="s">
        <v>2926</v>
      </c>
      <c r="D5365" s="98" t="s">
        <v>13667</v>
      </c>
      <c r="E5365" s="98" t="s">
        <v>13660</v>
      </c>
      <c r="F5365" s="124">
        <v>14</v>
      </c>
      <c r="G5365" s="112">
        <v>44136</v>
      </c>
      <c r="H5365" s="98"/>
      <c r="I5365" s="123" t="str">
        <f t="shared" si="83"/>
        <v/>
      </c>
      <c r="J5365" s="123"/>
      <c r="K5365" s="123"/>
      <c r="L5365" s="123"/>
      <c r="M5365" s="98"/>
      <c r="N5365" s="118"/>
    </row>
    <row r="5366" spans="1:14" x14ac:dyDescent="0.25">
      <c r="A5366" s="130">
        <v>8888950000106</v>
      </c>
      <c r="B5366" s="98" t="s">
        <v>12419</v>
      </c>
      <c r="C5366" s="123" t="s">
        <v>2554</v>
      </c>
      <c r="D5366" s="98" t="s">
        <v>13667</v>
      </c>
      <c r="E5366" s="98" t="s">
        <v>13660</v>
      </c>
      <c r="F5366" s="124">
        <v>16.25</v>
      </c>
      <c r="G5366" s="112">
        <v>43803</v>
      </c>
      <c r="H5366" s="98"/>
      <c r="I5366" s="123" t="str">
        <f t="shared" si="83"/>
        <v/>
      </c>
      <c r="J5366" s="123"/>
      <c r="K5366" s="123"/>
      <c r="L5366" s="123"/>
      <c r="M5366" s="98"/>
      <c r="N5366" s="118"/>
    </row>
    <row r="5367" spans="1:14" x14ac:dyDescent="0.25">
      <c r="A5367" s="130">
        <v>18668368000198</v>
      </c>
      <c r="B5367" s="98" t="s">
        <v>12420</v>
      </c>
      <c r="C5367" s="123" t="s">
        <v>1356</v>
      </c>
      <c r="D5367" s="98" t="s">
        <v>13667</v>
      </c>
      <c r="E5367" s="98" t="s">
        <v>13660</v>
      </c>
      <c r="F5367" s="124">
        <v>16</v>
      </c>
      <c r="G5367" s="112">
        <v>43531</v>
      </c>
      <c r="H5367" s="98"/>
      <c r="I5367" s="123" t="str">
        <f t="shared" si="83"/>
        <v/>
      </c>
      <c r="J5367" s="123"/>
      <c r="K5367" s="123"/>
      <c r="L5367" s="123"/>
      <c r="M5367" s="98"/>
      <c r="N5367" s="118"/>
    </row>
    <row r="5368" spans="1:14" x14ac:dyDescent="0.25">
      <c r="A5368" s="130">
        <v>24950461000193</v>
      </c>
      <c r="B5368" s="98" t="s">
        <v>12421</v>
      </c>
      <c r="C5368" s="123" t="s">
        <v>2274</v>
      </c>
      <c r="D5368" s="98" t="s">
        <v>13667</v>
      </c>
      <c r="E5368" s="98" t="s">
        <v>13660</v>
      </c>
      <c r="F5368" s="124">
        <v>7.98</v>
      </c>
      <c r="G5368" s="112">
        <v>44013</v>
      </c>
      <c r="H5368" s="98"/>
      <c r="I5368" s="123" t="str">
        <f t="shared" si="83"/>
        <v/>
      </c>
      <c r="J5368" s="123"/>
      <c r="K5368" s="123"/>
      <c r="L5368" s="123"/>
      <c r="M5368" s="98"/>
      <c r="N5368" s="118"/>
    </row>
    <row r="5369" spans="1:14" x14ac:dyDescent="0.25">
      <c r="A5369" s="130">
        <v>2922128000138</v>
      </c>
      <c r="B5369" s="98" t="s">
        <v>12422</v>
      </c>
      <c r="C5369" s="123" t="s">
        <v>901</v>
      </c>
      <c r="D5369" s="98" t="s">
        <v>13667</v>
      </c>
      <c r="E5369" s="98" t="s">
        <v>13660</v>
      </c>
      <c r="F5369" s="124">
        <v>19.3</v>
      </c>
      <c r="G5369" s="112">
        <v>42674</v>
      </c>
      <c r="H5369" s="98"/>
      <c r="I5369" s="123" t="str">
        <f t="shared" si="83"/>
        <v/>
      </c>
      <c r="J5369" s="123"/>
      <c r="K5369" s="123"/>
      <c r="L5369" s="123"/>
      <c r="M5369" s="98" t="s">
        <v>14261</v>
      </c>
      <c r="N5369" s="118"/>
    </row>
    <row r="5370" spans="1:14" x14ac:dyDescent="0.25">
      <c r="A5370" s="130">
        <v>75789552000120</v>
      </c>
      <c r="B5370" s="98" t="s">
        <v>12423</v>
      </c>
      <c r="C5370" s="123" t="s">
        <v>3143</v>
      </c>
      <c r="D5370" s="98" t="s">
        <v>13667</v>
      </c>
      <c r="E5370" s="98" t="s">
        <v>13660</v>
      </c>
      <c r="F5370" s="124">
        <v>13</v>
      </c>
      <c r="G5370" s="112">
        <v>43433</v>
      </c>
      <c r="H5370" s="98"/>
      <c r="I5370" s="123" t="str">
        <f t="shared" si="83"/>
        <v/>
      </c>
      <c r="J5370" s="123"/>
      <c r="K5370" s="123"/>
      <c r="L5370" s="123"/>
      <c r="M5370" s="98"/>
      <c r="N5370" s="118"/>
    </row>
    <row r="5371" spans="1:14" x14ac:dyDescent="0.25">
      <c r="A5371" s="130">
        <v>5830872000109</v>
      </c>
      <c r="B5371" s="98" t="s">
        <v>12424</v>
      </c>
      <c r="C5371" s="123" t="s">
        <v>133</v>
      </c>
      <c r="D5371" s="98" t="s">
        <v>13667</v>
      </c>
      <c r="E5371" s="98" t="s">
        <v>13660</v>
      </c>
      <c r="F5371" s="124">
        <v>11</v>
      </c>
      <c r="G5371" s="112">
        <v>39447</v>
      </c>
      <c r="H5371" s="98"/>
      <c r="I5371" s="123" t="str">
        <f t="shared" si="83"/>
        <v/>
      </c>
      <c r="J5371" s="123"/>
      <c r="K5371" s="123"/>
      <c r="L5371" s="123"/>
      <c r="M5371" s="98" t="s">
        <v>13838</v>
      </c>
      <c r="N5371" s="118"/>
    </row>
    <row r="5372" spans="1:14" x14ac:dyDescent="0.25">
      <c r="A5372" s="130">
        <v>3330453000174</v>
      </c>
      <c r="B5372" s="98" t="s">
        <v>12425</v>
      </c>
      <c r="C5372" s="123" t="s">
        <v>2197</v>
      </c>
      <c r="D5372" s="98" t="s">
        <v>13667</v>
      </c>
      <c r="E5372" s="98" t="s">
        <v>13660</v>
      </c>
      <c r="F5372" s="124">
        <v>12.75</v>
      </c>
      <c r="G5372" s="112">
        <v>42886</v>
      </c>
      <c r="H5372" s="98"/>
      <c r="I5372" s="123" t="str">
        <f t="shared" si="83"/>
        <v/>
      </c>
      <c r="J5372" s="123"/>
      <c r="K5372" s="123"/>
      <c r="L5372" s="123"/>
      <c r="M5372" s="98" t="s">
        <v>14885</v>
      </c>
      <c r="N5372" s="118"/>
    </row>
    <row r="5373" spans="1:14" x14ac:dyDescent="0.25">
      <c r="A5373" s="130">
        <v>82777301000190</v>
      </c>
      <c r="B5373" s="98" t="s">
        <v>12426</v>
      </c>
      <c r="C5373" s="123" t="s">
        <v>4289</v>
      </c>
      <c r="D5373" s="98" t="s">
        <v>13667</v>
      </c>
      <c r="E5373" s="98" t="s">
        <v>13660</v>
      </c>
      <c r="F5373" s="124">
        <v>21</v>
      </c>
      <c r="G5373" s="112">
        <v>44044</v>
      </c>
      <c r="H5373" s="98"/>
      <c r="I5373" s="123" t="str">
        <f t="shared" si="83"/>
        <v/>
      </c>
      <c r="J5373" s="123"/>
      <c r="K5373" s="123"/>
      <c r="L5373" s="123"/>
      <c r="M5373" s="98"/>
      <c r="N5373" s="118"/>
    </row>
    <row r="5374" spans="1:14" x14ac:dyDescent="0.25">
      <c r="A5374" s="130">
        <v>41522327000100</v>
      </c>
      <c r="B5374" s="98" t="s">
        <v>12427</v>
      </c>
      <c r="C5374" s="123" t="s">
        <v>2926</v>
      </c>
      <c r="D5374" s="98" t="s">
        <v>13667</v>
      </c>
      <c r="E5374" s="98" t="s">
        <v>13660</v>
      </c>
      <c r="F5374" s="124">
        <v>11</v>
      </c>
      <c r="G5374" s="112">
        <v>41954</v>
      </c>
      <c r="H5374" s="98"/>
      <c r="I5374" s="123" t="str">
        <f t="shared" si="83"/>
        <v/>
      </c>
      <c r="J5374" s="123"/>
      <c r="K5374" s="123"/>
      <c r="L5374" s="123"/>
      <c r="M5374" s="98" t="s">
        <v>15602</v>
      </c>
      <c r="N5374" s="118"/>
    </row>
    <row r="5375" spans="1:14" x14ac:dyDescent="0.25">
      <c r="A5375" s="130">
        <v>12207551000100</v>
      </c>
      <c r="B5375" s="98" t="s">
        <v>12428</v>
      </c>
      <c r="C5375" s="123" t="s">
        <v>29</v>
      </c>
      <c r="D5375" s="98" t="s">
        <v>13667</v>
      </c>
      <c r="E5375" s="98" t="s">
        <v>13660</v>
      </c>
      <c r="F5375" s="124">
        <v>12</v>
      </c>
      <c r="G5375" s="112">
        <v>43259</v>
      </c>
      <c r="H5375" s="98"/>
      <c r="I5375" s="123" t="str">
        <f t="shared" si="83"/>
        <v/>
      </c>
      <c r="J5375" s="123"/>
      <c r="K5375" s="123"/>
      <c r="L5375" s="123"/>
      <c r="M5375" s="98" t="s">
        <v>13736</v>
      </c>
      <c r="N5375" s="118"/>
    </row>
    <row r="5376" spans="1:14" x14ac:dyDescent="0.25">
      <c r="A5376" s="130">
        <v>1612584000119</v>
      </c>
      <c r="B5376" s="98" t="s">
        <v>12429</v>
      </c>
      <c r="C5376" s="123" t="s">
        <v>2926</v>
      </c>
      <c r="D5376" s="98" t="s">
        <v>13667</v>
      </c>
      <c r="E5376" s="98" t="s">
        <v>13660</v>
      </c>
      <c r="F5376" s="124">
        <v>11</v>
      </c>
      <c r="G5376" s="112">
        <v>41449</v>
      </c>
      <c r="H5376" s="98"/>
      <c r="I5376" s="123" t="str">
        <f t="shared" si="83"/>
        <v/>
      </c>
      <c r="J5376" s="123"/>
      <c r="K5376" s="123"/>
      <c r="L5376" s="123"/>
      <c r="M5376" s="98" t="s">
        <v>15605</v>
      </c>
      <c r="N5376" s="118"/>
    </row>
    <row r="5377" spans="1:14" x14ac:dyDescent="0.25">
      <c r="A5377" s="130">
        <v>40893778000191</v>
      </c>
      <c r="B5377" s="98" t="s">
        <v>12430</v>
      </c>
      <c r="C5377" s="123" t="s">
        <v>2758</v>
      </c>
      <c r="D5377" s="98" t="s">
        <v>13667</v>
      </c>
      <c r="E5377" s="98" t="s">
        <v>13660</v>
      </c>
      <c r="F5377" s="124">
        <v>15.02</v>
      </c>
      <c r="G5377" s="112">
        <v>43070</v>
      </c>
      <c r="H5377" s="98"/>
      <c r="I5377" s="123" t="str">
        <f t="shared" si="83"/>
        <v/>
      </c>
      <c r="J5377" s="123"/>
      <c r="K5377" s="123"/>
      <c r="L5377" s="123"/>
      <c r="M5377" s="98" t="s">
        <v>15406</v>
      </c>
      <c r="N5377" s="118"/>
    </row>
    <row r="5378" spans="1:14" x14ac:dyDescent="0.25">
      <c r="A5378" s="130">
        <v>11286267000103</v>
      </c>
      <c r="B5378" s="98" t="s">
        <v>12431</v>
      </c>
      <c r="C5378" s="123" t="s">
        <v>2758</v>
      </c>
      <c r="D5378" s="98" t="s">
        <v>13667</v>
      </c>
      <c r="E5378" s="98" t="s">
        <v>13660</v>
      </c>
      <c r="F5378" s="124">
        <v>14.13</v>
      </c>
      <c r="G5378" s="112">
        <v>41664</v>
      </c>
      <c r="H5378" s="98"/>
      <c r="I5378" s="123" t="str">
        <f t="shared" si="83"/>
        <v/>
      </c>
      <c r="J5378" s="123"/>
      <c r="K5378" s="123"/>
      <c r="L5378" s="123"/>
      <c r="M5378" s="98" t="s">
        <v>15407</v>
      </c>
      <c r="N5378" s="118"/>
    </row>
    <row r="5379" spans="1:14" x14ac:dyDescent="0.25">
      <c r="A5379" s="130">
        <v>94704277000149</v>
      </c>
      <c r="B5379" s="98" t="s">
        <v>12432</v>
      </c>
      <c r="C5379" s="123" t="s">
        <v>3812</v>
      </c>
      <c r="D5379" s="98" t="s">
        <v>13667</v>
      </c>
      <c r="E5379" s="98" t="s">
        <v>13660</v>
      </c>
      <c r="F5379" s="124">
        <v>14</v>
      </c>
      <c r="G5379" s="112">
        <v>44136</v>
      </c>
      <c r="H5379" s="98"/>
      <c r="I5379" s="123" t="str">
        <f t="shared" ref="I5379:I5442" si="84">IFERROR(IF(OR(E5379="Ativos", E5379="Aposentados",E5379="Pensionistas"),IF(F5379&gt;=14,"SIM","NÃO"),""),"")</f>
        <v/>
      </c>
      <c r="J5379" s="123"/>
      <c r="K5379" s="123"/>
      <c r="L5379" s="123"/>
      <c r="M5379" s="98"/>
      <c r="N5379" s="118"/>
    </row>
    <row r="5380" spans="1:14" x14ac:dyDescent="0.25">
      <c r="A5380" s="130">
        <v>18602078000141</v>
      </c>
      <c r="B5380" s="98" t="s">
        <v>12433</v>
      </c>
      <c r="C5380" s="123" t="s">
        <v>1356</v>
      </c>
      <c r="D5380" s="98" t="s">
        <v>13667</v>
      </c>
      <c r="E5380" s="98" t="s">
        <v>13660</v>
      </c>
      <c r="F5380" s="124">
        <v>18</v>
      </c>
      <c r="G5380" s="112">
        <v>43282</v>
      </c>
      <c r="H5380" s="98"/>
      <c r="I5380" s="123" t="str">
        <f t="shared" si="84"/>
        <v/>
      </c>
      <c r="J5380" s="123"/>
      <c r="K5380" s="123"/>
      <c r="L5380" s="123"/>
      <c r="M5380" s="98" t="s">
        <v>14659</v>
      </c>
      <c r="N5380" s="118"/>
    </row>
    <row r="5381" spans="1:14" x14ac:dyDescent="0.25">
      <c r="A5381" s="130">
        <v>1613731000175</v>
      </c>
      <c r="B5381" s="98" t="s">
        <v>12434</v>
      </c>
      <c r="C5381" s="123" t="s">
        <v>2758</v>
      </c>
      <c r="D5381" s="98" t="s">
        <v>13667</v>
      </c>
      <c r="E5381" s="98" t="s">
        <v>13660</v>
      </c>
      <c r="F5381" s="124">
        <v>12.41</v>
      </c>
      <c r="G5381" s="112">
        <v>41718</v>
      </c>
      <c r="H5381" s="98"/>
      <c r="I5381" s="123" t="str">
        <f t="shared" si="84"/>
        <v/>
      </c>
      <c r="J5381" s="123"/>
      <c r="K5381" s="123"/>
      <c r="L5381" s="123"/>
      <c r="M5381" s="98" t="s">
        <v>15411</v>
      </c>
      <c r="N5381" s="118"/>
    </row>
    <row r="5382" spans="1:14" x14ac:dyDescent="0.25">
      <c r="A5382" s="130">
        <v>8997611000168</v>
      </c>
      <c r="B5382" s="98" t="s">
        <v>12435</v>
      </c>
      <c r="C5382" s="123" t="s">
        <v>2554</v>
      </c>
      <c r="D5382" s="98" t="s">
        <v>13667</v>
      </c>
      <c r="E5382" s="98" t="s">
        <v>13660</v>
      </c>
      <c r="F5382" s="124">
        <v>13.79</v>
      </c>
      <c r="G5382" s="112">
        <v>42736</v>
      </c>
      <c r="H5382" s="98"/>
      <c r="I5382" s="123" t="str">
        <f t="shared" si="84"/>
        <v/>
      </c>
      <c r="J5382" s="123"/>
      <c r="K5382" s="123"/>
      <c r="L5382" s="123"/>
      <c r="M5382" s="98" t="s">
        <v>15178</v>
      </c>
      <c r="N5382" s="118"/>
    </row>
    <row r="5383" spans="1:14" x14ac:dyDescent="0.25">
      <c r="A5383" s="130">
        <v>87613626000151</v>
      </c>
      <c r="B5383" s="98" t="s">
        <v>12436</v>
      </c>
      <c r="C5383" s="123" t="s">
        <v>3812</v>
      </c>
      <c r="D5383" s="98" t="s">
        <v>13667</v>
      </c>
      <c r="E5383" s="98" t="s">
        <v>13660</v>
      </c>
      <c r="F5383" s="124">
        <v>15.25</v>
      </c>
      <c r="G5383" s="112">
        <v>44136</v>
      </c>
      <c r="H5383" s="98"/>
      <c r="I5383" s="123" t="str">
        <f t="shared" si="84"/>
        <v/>
      </c>
      <c r="J5383" s="123"/>
      <c r="K5383" s="123"/>
      <c r="L5383" s="123"/>
      <c r="M5383" s="98"/>
      <c r="N5383" s="118"/>
    </row>
    <row r="5384" spans="1:14" x14ac:dyDescent="0.25">
      <c r="A5384" s="130">
        <v>92406289000161</v>
      </c>
      <c r="B5384" s="98" t="s">
        <v>12437</v>
      </c>
      <c r="C5384" s="123" t="s">
        <v>3812</v>
      </c>
      <c r="D5384" s="98" t="s">
        <v>13667</v>
      </c>
      <c r="E5384" s="98" t="s">
        <v>13660</v>
      </c>
      <c r="F5384" s="124">
        <v>14</v>
      </c>
      <c r="G5384" s="112">
        <v>44044</v>
      </c>
      <c r="H5384" s="98"/>
      <c r="I5384" s="123" t="str">
        <f t="shared" si="84"/>
        <v/>
      </c>
      <c r="J5384" s="123"/>
      <c r="K5384" s="123"/>
      <c r="L5384" s="123"/>
      <c r="M5384" s="98"/>
      <c r="N5384" s="118"/>
    </row>
    <row r="5385" spans="1:14" x14ac:dyDescent="0.25">
      <c r="A5385" s="130">
        <v>28919637000103</v>
      </c>
      <c r="B5385" s="98" t="s">
        <v>12438</v>
      </c>
      <c r="C5385" s="123" t="s">
        <v>3513</v>
      </c>
      <c r="D5385" s="98" t="s">
        <v>13667</v>
      </c>
      <c r="E5385" s="98" t="s">
        <v>13660</v>
      </c>
      <c r="F5385" s="124">
        <v>15.13</v>
      </c>
      <c r="G5385" s="112">
        <v>39961</v>
      </c>
      <c r="H5385" s="98"/>
      <c r="I5385" s="123" t="str">
        <f t="shared" si="84"/>
        <v/>
      </c>
      <c r="J5385" s="123"/>
      <c r="K5385" s="123"/>
      <c r="L5385" s="123"/>
      <c r="M5385" s="98" t="s">
        <v>15988</v>
      </c>
      <c r="N5385" s="118"/>
    </row>
    <row r="5386" spans="1:14" x14ac:dyDescent="0.25">
      <c r="A5386" s="130">
        <v>87297982000103</v>
      </c>
      <c r="B5386" s="98" t="s">
        <v>12439</v>
      </c>
      <c r="C5386" s="123" t="s">
        <v>3812</v>
      </c>
      <c r="D5386" s="98" t="s">
        <v>13667</v>
      </c>
      <c r="E5386" s="98" t="s">
        <v>13660</v>
      </c>
      <c r="F5386" s="124">
        <v>14.93</v>
      </c>
      <c r="G5386" s="112">
        <v>42736</v>
      </c>
      <c r="H5386" s="98"/>
      <c r="I5386" s="123" t="str">
        <f t="shared" si="84"/>
        <v/>
      </c>
      <c r="J5386" s="123"/>
      <c r="K5386" s="123"/>
      <c r="L5386" s="123"/>
      <c r="M5386" s="98" t="s">
        <v>16359</v>
      </c>
      <c r="N5386" s="118"/>
    </row>
    <row r="5387" spans="1:14" x14ac:dyDescent="0.25">
      <c r="A5387" s="130">
        <v>10143246000176</v>
      </c>
      <c r="B5387" s="98" t="s">
        <v>12440</v>
      </c>
      <c r="C5387" s="123" t="s">
        <v>2758</v>
      </c>
      <c r="D5387" s="98" t="s">
        <v>13667</v>
      </c>
      <c r="E5387" s="98" t="s">
        <v>13660</v>
      </c>
      <c r="F5387" s="124">
        <v>12.21</v>
      </c>
      <c r="G5387" s="112">
        <v>39234</v>
      </c>
      <c r="H5387" s="98"/>
      <c r="I5387" s="123" t="str">
        <f t="shared" si="84"/>
        <v/>
      </c>
      <c r="J5387" s="123"/>
      <c r="K5387" s="123"/>
      <c r="L5387" s="123"/>
      <c r="M5387" s="98"/>
      <c r="N5387" s="118"/>
    </row>
    <row r="5388" spans="1:14" x14ac:dyDescent="0.25">
      <c r="A5388" s="130">
        <v>8113466000105</v>
      </c>
      <c r="B5388" s="98" t="s">
        <v>12441</v>
      </c>
      <c r="C5388" s="123" t="s">
        <v>3601</v>
      </c>
      <c r="D5388" s="98" t="s">
        <v>13667</v>
      </c>
      <c r="E5388" s="98" t="s">
        <v>13660</v>
      </c>
      <c r="F5388" s="124">
        <v>13.19</v>
      </c>
      <c r="G5388" s="112">
        <v>42844</v>
      </c>
      <c r="H5388" s="98"/>
      <c r="I5388" s="123" t="str">
        <f t="shared" si="84"/>
        <v/>
      </c>
      <c r="J5388" s="123"/>
      <c r="K5388" s="123"/>
      <c r="L5388" s="123"/>
      <c r="M5388" s="98" t="s">
        <v>16080</v>
      </c>
      <c r="N5388" s="118"/>
    </row>
    <row r="5389" spans="1:14" x14ac:dyDescent="0.25">
      <c r="A5389" s="130">
        <v>8159394000137</v>
      </c>
      <c r="B5389" s="98" t="s">
        <v>12442</v>
      </c>
      <c r="C5389" s="123" t="s">
        <v>3601</v>
      </c>
      <c r="D5389" s="98" t="s">
        <v>13667</v>
      </c>
      <c r="E5389" s="98" t="s">
        <v>13660</v>
      </c>
      <c r="F5389" s="124">
        <v>11</v>
      </c>
      <c r="G5389" s="112">
        <v>43088</v>
      </c>
      <c r="H5389" s="98"/>
      <c r="I5389" s="123" t="str">
        <f t="shared" si="84"/>
        <v/>
      </c>
      <c r="J5389" s="123"/>
      <c r="K5389" s="123"/>
      <c r="L5389" s="123"/>
      <c r="M5389" s="98" t="s">
        <v>16082</v>
      </c>
      <c r="N5389" s="118"/>
    </row>
    <row r="5390" spans="1:14" x14ac:dyDescent="0.25">
      <c r="A5390" s="130">
        <v>17877200000120</v>
      </c>
      <c r="B5390" s="98" t="s">
        <v>12443</v>
      </c>
      <c r="C5390" s="123" t="s">
        <v>1356</v>
      </c>
      <c r="D5390" s="98" t="s">
        <v>13667</v>
      </c>
      <c r="E5390" s="98" t="s">
        <v>13660</v>
      </c>
      <c r="F5390" s="124">
        <v>19.27</v>
      </c>
      <c r="G5390" s="112">
        <v>43831</v>
      </c>
      <c r="H5390" s="98"/>
      <c r="I5390" s="123" t="str">
        <f t="shared" si="84"/>
        <v/>
      </c>
      <c r="J5390" s="123"/>
      <c r="K5390" s="123"/>
      <c r="L5390" s="123"/>
      <c r="M5390" s="98"/>
      <c r="N5390" s="118"/>
    </row>
    <row r="5391" spans="1:14" x14ac:dyDescent="0.25">
      <c r="A5391" s="130">
        <v>37465408000149</v>
      </c>
      <c r="B5391" s="98" t="s">
        <v>12444</v>
      </c>
      <c r="C5391" s="123" t="s">
        <v>2274</v>
      </c>
      <c r="D5391" s="98" t="s">
        <v>13667</v>
      </c>
      <c r="E5391" s="98" t="s">
        <v>13660</v>
      </c>
      <c r="F5391" s="124">
        <v>13.14</v>
      </c>
      <c r="G5391" s="112">
        <v>43343</v>
      </c>
      <c r="H5391" s="98"/>
      <c r="I5391" s="123" t="str">
        <f t="shared" si="84"/>
        <v/>
      </c>
      <c r="J5391" s="123"/>
      <c r="K5391" s="123"/>
      <c r="L5391" s="123"/>
      <c r="M5391" s="98"/>
      <c r="N5391" s="118"/>
    </row>
    <row r="5392" spans="1:14" x14ac:dyDescent="0.25">
      <c r="A5392" s="130">
        <v>6554117000101</v>
      </c>
      <c r="B5392" s="98" t="s">
        <v>12445</v>
      </c>
      <c r="C5392" s="123" t="s">
        <v>2926</v>
      </c>
      <c r="D5392" s="98" t="s">
        <v>13667</v>
      </c>
      <c r="E5392" s="98" t="s">
        <v>13660</v>
      </c>
      <c r="F5392" s="124">
        <v>11</v>
      </c>
      <c r="G5392" s="112">
        <v>42340</v>
      </c>
      <c r="H5392" s="98"/>
      <c r="I5392" s="123" t="str">
        <f t="shared" si="84"/>
        <v/>
      </c>
      <c r="J5392" s="123"/>
      <c r="K5392" s="123"/>
      <c r="L5392" s="123"/>
      <c r="M5392" s="98" t="s">
        <v>15610</v>
      </c>
      <c r="N5392" s="118"/>
    </row>
    <row r="5393" spans="1:14" x14ac:dyDescent="0.25">
      <c r="A5393" s="130">
        <v>76020452000105</v>
      </c>
      <c r="B5393" s="98" t="s">
        <v>12446</v>
      </c>
      <c r="C5393" s="123" t="s">
        <v>3143</v>
      </c>
      <c r="D5393" s="98" t="s">
        <v>13667</v>
      </c>
      <c r="E5393" s="98" t="s">
        <v>13660</v>
      </c>
      <c r="F5393" s="124">
        <v>14.81</v>
      </c>
      <c r="G5393" s="112">
        <v>39157</v>
      </c>
      <c r="H5393" s="98"/>
      <c r="I5393" s="123" t="str">
        <f t="shared" si="84"/>
        <v/>
      </c>
      <c r="J5393" s="123"/>
      <c r="K5393" s="123"/>
      <c r="L5393" s="123"/>
      <c r="M5393" s="98" t="s">
        <v>15797</v>
      </c>
      <c r="N5393" s="118"/>
    </row>
    <row r="5394" spans="1:14" x14ac:dyDescent="0.25">
      <c r="A5394" s="130">
        <v>95684536000180</v>
      </c>
      <c r="B5394" s="98" t="s">
        <v>12447</v>
      </c>
      <c r="C5394" s="123" t="s">
        <v>3143</v>
      </c>
      <c r="D5394" s="98" t="s">
        <v>13667</v>
      </c>
      <c r="E5394" s="98" t="s">
        <v>13660</v>
      </c>
      <c r="F5394" s="124">
        <v>20.14</v>
      </c>
      <c r="G5394" s="112">
        <v>41000</v>
      </c>
      <c r="H5394" s="98"/>
      <c r="I5394" s="123" t="str">
        <f t="shared" si="84"/>
        <v/>
      </c>
      <c r="J5394" s="123"/>
      <c r="K5394" s="123"/>
      <c r="L5394" s="123"/>
      <c r="M5394" s="98"/>
      <c r="N5394" s="118"/>
    </row>
    <row r="5395" spans="1:14" x14ac:dyDescent="0.25">
      <c r="A5395" s="130">
        <v>76205970000195</v>
      </c>
      <c r="B5395" s="98" t="s">
        <v>12448</v>
      </c>
      <c r="C5395" s="123" t="s">
        <v>3143</v>
      </c>
      <c r="D5395" s="98" t="s">
        <v>13667</v>
      </c>
      <c r="E5395" s="98" t="s">
        <v>13660</v>
      </c>
      <c r="F5395" s="124">
        <v>12.24</v>
      </c>
      <c r="G5395" s="112">
        <v>43831</v>
      </c>
      <c r="H5395" s="98"/>
      <c r="I5395" s="123" t="str">
        <f t="shared" si="84"/>
        <v/>
      </c>
      <c r="J5395" s="123"/>
      <c r="K5395" s="123"/>
      <c r="L5395" s="123"/>
      <c r="M5395" s="98"/>
      <c r="N5395" s="118"/>
    </row>
    <row r="5396" spans="1:14" x14ac:dyDescent="0.25">
      <c r="A5396" s="130">
        <v>44437820000110</v>
      </c>
      <c r="B5396" s="98" t="s">
        <v>12449</v>
      </c>
      <c r="C5396" s="123" t="s">
        <v>4626</v>
      </c>
      <c r="D5396" s="98" t="s">
        <v>13667</v>
      </c>
      <c r="E5396" s="98" t="s">
        <v>13660</v>
      </c>
      <c r="F5396" s="124">
        <v>21.96</v>
      </c>
      <c r="G5396" s="112">
        <v>43563</v>
      </c>
      <c r="H5396" s="98"/>
      <c r="I5396" s="123" t="str">
        <f t="shared" si="84"/>
        <v/>
      </c>
      <c r="J5396" s="123"/>
      <c r="K5396" s="123"/>
      <c r="L5396" s="123"/>
      <c r="M5396" s="98"/>
      <c r="N5396" s="118"/>
    </row>
    <row r="5397" spans="1:14" x14ac:dyDescent="0.25">
      <c r="A5397" s="130">
        <v>18244376000107</v>
      </c>
      <c r="B5397" s="98" t="s">
        <v>12450</v>
      </c>
      <c r="C5397" s="123" t="s">
        <v>1356</v>
      </c>
      <c r="D5397" s="98" t="s">
        <v>13667</v>
      </c>
      <c r="E5397" s="98" t="s">
        <v>13660</v>
      </c>
      <c r="F5397" s="124">
        <v>13</v>
      </c>
      <c r="G5397" s="112">
        <v>40868</v>
      </c>
      <c r="H5397" s="98"/>
      <c r="I5397" s="123" t="str">
        <f t="shared" si="84"/>
        <v/>
      </c>
      <c r="J5397" s="123"/>
      <c r="K5397" s="123"/>
      <c r="L5397" s="123"/>
      <c r="M5397" s="98" t="s">
        <v>14663</v>
      </c>
      <c r="N5397" s="118"/>
    </row>
    <row r="5398" spans="1:14" x14ac:dyDescent="0.25">
      <c r="A5398" s="130">
        <v>88201298000149</v>
      </c>
      <c r="B5398" s="98" t="s">
        <v>12451</v>
      </c>
      <c r="C5398" s="123" t="s">
        <v>3812</v>
      </c>
      <c r="D5398" s="98" t="s">
        <v>13667</v>
      </c>
      <c r="E5398" s="98" t="s">
        <v>13660</v>
      </c>
      <c r="F5398" s="124">
        <v>14</v>
      </c>
      <c r="G5398" s="112">
        <v>44044</v>
      </c>
      <c r="H5398" s="98"/>
      <c r="I5398" s="123" t="str">
        <f t="shared" si="84"/>
        <v/>
      </c>
      <c r="J5398" s="123"/>
      <c r="K5398" s="123"/>
      <c r="L5398" s="123"/>
      <c r="M5398" s="98"/>
      <c r="N5398" s="118"/>
    </row>
    <row r="5399" spans="1:14" x14ac:dyDescent="0.25">
      <c r="A5399" s="130">
        <v>18315218000109</v>
      </c>
      <c r="B5399" s="98" t="s">
        <v>12452</v>
      </c>
      <c r="C5399" s="123" t="s">
        <v>1356</v>
      </c>
      <c r="D5399" s="98" t="s">
        <v>13667</v>
      </c>
      <c r="E5399" s="98" t="s">
        <v>13660</v>
      </c>
      <c r="F5399" s="124">
        <v>14</v>
      </c>
      <c r="G5399" s="112">
        <v>44041</v>
      </c>
      <c r="H5399" s="98"/>
      <c r="I5399" s="123" t="str">
        <f t="shared" si="84"/>
        <v/>
      </c>
      <c r="J5399" s="123"/>
      <c r="K5399" s="123"/>
      <c r="L5399" s="123"/>
      <c r="M5399" s="98"/>
      <c r="N5399" s="118"/>
    </row>
    <row r="5400" spans="1:14" x14ac:dyDescent="0.25">
      <c r="A5400" s="130">
        <v>46362661000168</v>
      </c>
      <c r="B5400" s="98" t="s">
        <v>12453</v>
      </c>
      <c r="C5400" s="123" t="s">
        <v>4626</v>
      </c>
      <c r="D5400" s="98" t="s">
        <v>13667</v>
      </c>
      <c r="E5400" s="98" t="s">
        <v>13660</v>
      </c>
      <c r="F5400" s="124">
        <v>16.149999999999999</v>
      </c>
      <c r="G5400" s="112">
        <v>43119</v>
      </c>
      <c r="H5400" s="98"/>
      <c r="I5400" s="123" t="str">
        <f t="shared" si="84"/>
        <v/>
      </c>
      <c r="J5400" s="123"/>
      <c r="K5400" s="123"/>
      <c r="L5400" s="123"/>
      <c r="M5400" s="98" t="s">
        <v>16814</v>
      </c>
      <c r="N5400" s="118"/>
    </row>
    <row r="5401" spans="1:14" x14ac:dyDescent="0.25">
      <c r="A5401" s="130">
        <v>1587109000130</v>
      </c>
      <c r="B5401" s="98" t="s">
        <v>12454</v>
      </c>
      <c r="C5401" s="123" t="s">
        <v>1356</v>
      </c>
      <c r="D5401" s="98" t="s">
        <v>13667</v>
      </c>
      <c r="E5401" s="98" t="s">
        <v>13660</v>
      </c>
      <c r="F5401" s="124">
        <v>16.809999999999999</v>
      </c>
      <c r="G5401" s="112">
        <v>40545</v>
      </c>
      <c r="H5401" s="98"/>
      <c r="I5401" s="123" t="str">
        <f t="shared" si="84"/>
        <v/>
      </c>
      <c r="J5401" s="123"/>
      <c r="K5401" s="123"/>
      <c r="L5401" s="123"/>
      <c r="M5401" s="98" t="s">
        <v>14664</v>
      </c>
      <c r="N5401" s="118"/>
    </row>
    <row r="5402" spans="1:14" x14ac:dyDescent="0.25">
      <c r="A5402" s="130">
        <v>46200846000176</v>
      </c>
      <c r="B5402" s="98" t="s">
        <v>12455</v>
      </c>
      <c r="C5402" s="123" t="s">
        <v>4626</v>
      </c>
      <c r="D5402" s="98" t="s">
        <v>13667</v>
      </c>
      <c r="E5402" s="98" t="s">
        <v>13660</v>
      </c>
      <c r="F5402" s="124">
        <v>14</v>
      </c>
      <c r="G5402" s="112">
        <v>43983</v>
      </c>
      <c r="H5402" s="98"/>
      <c r="I5402" s="123" t="str">
        <f t="shared" si="84"/>
        <v/>
      </c>
      <c r="J5402" s="123"/>
      <c r="K5402" s="123"/>
      <c r="L5402" s="123"/>
      <c r="M5402" s="98"/>
      <c r="N5402" s="118"/>
    </row>
    <row r="5403" spans="1:14" x14ac:dyDescent="0.25">
      <c r="A5403" s="130">
        <v>82924390000150</v>
      </c>
      <c r="B5403" s="98" t="s">
        <v>12456</v>
      </c>
      <c r="C5403" s="123" t="s">
        <v>4289</v>
      </c>
      <c r="D5403" s="98" t="s">
        <v>13667</v>
      </c>
      <c r="E5403" s="98" t="s">
        <v>13660</v>
      </c>
      <c r="F5403" s="124">
        <v>21.58</v>
      </c>
      <c r="G5403" s="112">
        <v>38778</v>
      </c>
      <c r="H5403" s="98"/>
      <c r="I5403" s="123" t="str">
        <f t="shared" si="84"/>
        <v/>
      </c>
      <c r="J5403" s="123"/>
      <c r="K5403" s="123"/>
      <c r="L5403" s="123"/>
      <c r="M5403" s="98" t="s">
        <v>16623</v>
      </c>
      <c r="N5403" s="118"/>
    </row>
    <row r="5404" spans="1:14" x14ac:dyDescent="0.25">
      <c r="A5404" s="130">
        <v>1067305000183</v>
      </c>
      <c r="B5404" s="98" t="s">
        <v>12457</v>
      </c>
      <c r="C5404" s="123" t="s">
        <v>901</v>
      </c>
      <c r="D5404" s="98" t="s">
        <v>13667</v>
      </c>
      <c r="E5404" s="98" t="s">
        <v>13660</v>
      </c>
      <c r="F5404" s="124">
        <v>13.59</v>
      </c>
      <c r="G5404" s="112">
        <v>41275</v>
      </c>
      <c r="H5404" s="98"/>
      <c r="I5404" s="123" t="str">
        <f t="shared" si="84"/>
        <v/>
      </c>
      <c r="J5404" s="123"/>
      <c r="K5404" s="123"/>
      <c r="L5404" s="123"/>
      <c r="M5404" s="98" t="s">
        <v>14262</v>
      </c>
      <c r="N5404" s="118"/>
    </row>
    <row r="5405" spans="1:14" x14ac:dyDescent="0.25">
      <c r="A5405" s="130">
        <v>89030639000123</v>
      </c>
      <c r="B5405" s="98" t="s">
        <v>12458</v>
      </c>
      <c r="C5405" s="123" t="s">
        <v>3812</v>
      </c>
      <c r="D5405" s="98" t="s">
        <v>13667</v>
      </c>
      <c r="E5405" s="98" t="s">
        <v>13660</v>
      </c>
      <c r="F5405" s="124">
        <v>17.23</v>
      </c>
      <c r="G5405" s="112">
        <v>43658</v>
      </c>
      <c r="H5405" s="98"/>
      <c r="I5405" s="123" t="str">
        <f t="shared" si="84"/>
        <v/>
      </c>
      <c r="J5405" s="123"/>
      <c r="K5405" s="123"/>
      <c r="L5405" s="123"/>
      <c r="M5405" s="98"/>
      <c r="N5405" s="118"/>
    </row>
    <row r="5406" spans="1:14" x14ac:dyDescent="0.25">
      <c r="A5406" s="130">
        <v>18029165000151</v>
      </c>
      <c r="B5406" s="98" t="s">
        <v>12459</v>
      </c>
      <c r="C5406" s="123" t="s">
        <v>1356</v>
      </c>
      <c r="D5406" s="98" t="s">
        <v>13667</v>
      </c>
      <c r="E5406" s="98" t="s">
        <v>13660</v>
      </c>
      <c r="F5406" s="124">
        <v>13</v>
      </c>
      <c r="G5406" s="112">
        <v>40786</v>
      </c>
      <c r="H5406" s="98"/>
      <c r="I5406" s="123" t="str">
        <f t="shared" si="84"/>
        <v/>
      </c>
      <c r="J5406" s="123"/>
      <c r="K5406" s="123"/>
      <c r="L5406" s="123"/>
      <c r="M5406" s="98" t="s">
        <v>14667</v>
      </c>
      <c r="N5406" s="118"/>
    </row>
    <row r="5407" spans="1:14" x14ac:dyDescent="0.25">
      <c r="A5407" s="130">
        <v>45132495000140</v>
      </c>
      <c r="B5407" s="98" t="s">
        <v>12460</v>
      </c>
      <c r="C5407" s="123" t="s">
        <v>4626</v>
      </c>
      <c r="D5407" s="98" t="s">
        <v>13667</v>
      </c>
      <c r="E5407" s="98" t="s">
        <v>13660</v>
      </c>
      <c r="F5407" s="124">
        <v>22</v>
      </c>
      <c r="G5407" s="112">
        <v>43862</v>
      </c>
      <c r="H5407" s="98"/>
      <c r="I5407" s="123" t="str">
        <f t="shared" si="84"/>
        <v/>
      </c>
      <c r="J5407" s="123"/>
      <c r="K5407" s="123"/>
      <c r="L5407" s="123"/>
      <c r="M5407" s="98"/>
      <c r="N5407" s="118"/>
    </row>
    <row r="5408" spans="1:14" x14ac:dyDescent="0.25">
      <c r="A5408" s="130">
        <v>11097292000149</v>
      </c>
      <c r="B5408" s="98" t="s">
        <v>12461</v>
      </c>
      <c r="C5408" s="123" t="s">
        <v>2758</v>
      </c>
      <c r="D5408" s="98" t="s">
        <v>13667</v>
      </c>
      <c r="E5408" s="98" t="s">
        <v>13660</v>
      </c>
      <c r="F5408" s="124">
        <v>12</v>
      </c>
      <c r="G5408" s="112">
        <v>40819</v>
      </c>
      <c r="H5408" s="98"/>
      <c r="I5408" s="123" t="str">
        <f t="shared" si="84"/>
        <v/>
      </c>
      <c r="J5408" s="123"/>
      <c r="K5408" s="123"/>
      <c r="L5408" s="123"/>
      <c r="M5408" s="98" t="s">
        <v>15416</v>
      </c>
      <c r="N5408" s="118"/>
    </row>
    <row r="5409" spans="1:14" x14ac:dyDescent="0.25">
      <c r="A5409" s="130">
        <v>94707486000146</v>
      </c>
      <c r="B5409" s="98" t="s">
        <v>12462</v>
      </c>
      <c r="C5409" s="123" t="s">
        <v>3812</v>
      </c>
      <c r="D5409" s="98" t="s">
        <v>13667</v>
      </c>
      <c r="E5409" s="98" t="s">
        <v>13660</v>
      </c>
      <c r="F5409" s="124">
        <v>15.6</v>
      </c>
      <c r="G5409" s="112">
        <v>40544</v>
      </c>
      <c r="H5409" s="98"/>
      <c r="I5409" s="123" t="str">
        <f t="shared" si="84"/>
        <v/>
      </c>
      <c r="J5409" s="123"/>
      <c r="K5409" s="123"/>
      <c r="L5409" s="123"/>
      <c r="M5409" s="98" t="s">
        <v>16364</v>
      </c>
      <c r="N5409" s="118"/>
    </row>
    <row r="5410" spans="1:14" x14ac:dyDescent="0.25">
      <c r="A5410" s="130">
        <v>27167410000188</v>
      </c>
      <c r="B5410" s="98" t="s">
        <v>12463</v>
      </c>
      <c r="C5410" s="123" t="s">
        <v>821</v>
      </c>
      <c r="D5410" s="98" t="s">
        <v>13667</v>
      </c>
      <c r="E5410" s="98" t="s">
        <v>13660</v>
      </c>
      <c r="F5410" s="124">
        <v>22</v>
      </c>
      <c r="G5410" s="112">
        <v>44013</v>
      </c>
      <c r="H5410" s="98"/>
      <c r="I5410" s="123" t="str">
        <f t="shared" si="84"/>
        <v/>
      </c>
      <c r="J5410" s="123"/>
      <c r="K5410" s="123"/>
      <c r="L5410" s="123"/>
      <c r="M5410" s="98"/>
      <c r="N5410" s="118"/>
    </row>
    <row r="5411" spans="1:14" x14ac:dyDescent="0.25">
      <c r="A5411" s="130">
        <v>76972074000151</v>
      </c>
      <c r="B5411" s="98" t="s">
        <v>12464</v>
      </c>
      <c r="C5411" s="123" t="s">
        <v>3143</v>
      </c>
      <c r="D5411" s="98" t="s">
        <v>13667</v>
      </c>
      <c r="E5411" s="98" t="s">
        <v>13660</v>
      </c>
      <c r="F5411" s="124">
        <v>14</v>
      </c>
      <c r="G5411" s="112">
        <v>40017</v>
      </c>
      <c r="H5411" s="98"/>
      <c r="I5411" s="123" t="str">
        <f t="shared" si="84"/>
        <v/>
      </c>
      <c r="J5411" s="123"/>
      <c r="K5411" s="123"/>
      <c r="L5411" s="123"/>
      <c r="M5411" s="98" t="s">
        <v>15799</v>
      </c>
      <c r="N5411" s="118"/>
    </row>
    <row r="5412" spans="1:14" x14ac:dyDescent="0.25">
      <c r="A5412" s="130">
        <v>76970367000108</v>
      </c>
      <c r="B5412" s="98" t="s">
        <v>12465</v>
      </c>
      <c r="C5412" s="123" t="s">
        <v>3143</v>
      </c>
      <c r="D5412" s="98" t="s">
        <v>13667</v>
      </c>
      <c r="E5412" s="98" t="s">
        <v>13660</v>
      </c>
      <c r="F5412" s="124">
        <v>13</v>
      </c>
      <c r="G5412" s="112">
        <v>42005</v>
      </c>
      <c r="H5412" s="98"/>
      <c r="I5412" s="123" t="str">
        <f t="shared" si="84"/>
        <v/>
      </c>
      <c r="J5412" s="123"/>
      <c r="K5412" s="123"/>
      <c r="L5412" s="123"/>
      <c r="M5412" s="98" t="s">
        <v>15800</v>
      </c>
      <c r="N5412" s="118"/>
    </row>
    <row r="5413" spans="1:14" x14ac:dyDescent="0.25">
      <c r="A5413" s="130">
        <v>75771477000170</v>
      </c>
      <c r="B5413" s="98" t="s">
        <v>12466</v>
      </c>
      <c r="C5413" s="123" t="s">
        <v>3143</v>
      </c>
      <c r="D5413" s="98" t="s">
        <v>13667</v>
      </c>
      <c r="E5413" s="98" t="s">
        <v>13660</v>
      </c>
      <c r="F5413" s="124">
        <v>17</v>
      </c>
      <c r="G5413" s="112">
        <v>42737</v>
      </c>
      <c r="H5413" s="98"/>
      <c r="I5413" s="123" t="str">
        <f t="shared" si="84"/>
        <v/>
      </c>
      <c r="J5413" s="123"/>
      <c r="K5413" s="123"/>
      <c r="L5413" s="123"/>
      <c r="M5413" s="98" t="s">
        <v>15803</v>
      </c>
      <c r="N5413" s="118"/>
    </row>
    <row r="5414" spans="1:14" x14ac:dyDescent="0.25">
      <c r="A5414" s="130">
        <v>46363933000144</v>
      </c>
      <c r="B5414" s="98" t="s">
        <v>12467</v>
      </c>
      <c r="C5414" s="123" t="s">
        <v>4626</v>
      </c>
      <c r="D5414" s="98" t="s">
        <v>13667</v>
      </c>
      <c r="E5414" s="98" t="s">
        <v>13660</v>
      </c>
      <c r="F5414" s="124">
        <v>18.27</v>
      </c>
      <c r="G5414" s="112">
        <v>43418</v>
      </c>
      <c r="H5414" s="98"/>
      <c r="I5414" s="123" t="str">
        <f t="shared" si="84"/>
        <v/>
      </c>
      <c r="J5414" s="123"/>
      <c r="K5414" s="123"/>
      <c r="L5414" s="123"/>
      <c r="M5414" s="98"/>
      <c r="N5414" s="118"/>
    </row>
    <row r="5415" spans="1:14" x14ac:dyDescent="0.25">
      <c r="A5415" s="130">
        <v>24772246000140</v>
      </c>
      <c r="B5415" s="98" t="s">
        <v>12468</v>
      </c>
      <c r="C5415" s="123" t="s">
        <v>2274</v>
      </c>
      <c r="D5415" s="98" t="s">
        <v>13667</v>
      </c>
      <c r="E5415" s="98" t="s">
        <v>13660</v>
      </c>
      <c r="F5415" s="124">
        <v>17.71</v>
      </c>
      <c r="G5415" s="112">
        <v>44044</v>
      </c>
      <c r="H5415" s="98"/>
      <c r="I5415" s="123" t="str">
        <f t="shared" si="84"/>
        <v/>
      </c>
      <c r="J5415" s="123"/>
      <c r="K5415" s="123"/>
      <c r="L5415" s="123"/>
      <c r="M5415" s="98"/>
      <c r="N5415" s="118"/>
    </row>
    <row r="5416" spans="1:14" x14ac:dyDescent="0.25">
      <c r="A5416" s="130">
        <v>6554448000133</v>
      </c>
      <c r="B5416" s="98" t="s">
        <v>12470</v>
      </c>
      <c r="C5416" s="123" t="s">
        <v>2926</v>
      </c>
      <c r="D5416" s="98" t="s">
        <v>13667</v>
      </c>
      <c r="E5416" s="98" t="s">
        <v>13660</v>
      </c>
      <c r="F5416" s="124">
        <v>14</v>
      </c>
      <c r="G5416" s="112">
        <v>44136</v>
      </c>
      <c r="H5416" s="98"/>
      <c r="I5416" s="123" t="str">
        <f t="shared" si="84"/>
        <v/>
      </c>
      <c r="J5416" s="123"/>
      <c r="K5416" s="123"/>
      <c r="L5416" s="123"/>
      <c r="M5416" s="98"/>
      <c r="N5416" s="118"/>
    </row>
    <row r="5417" spans="1:14" x14ac:dyDescent="0.25">
      <c r="A5417" s="130">
        <v>80888688000127</v>
      </c>
      <c r="B5417" s="98" t="s">
        <v>12471</v>
      </c>
      <c r="C5417" s="123" t="s">
        <v>3143</v>
      </c>
      <c r="D5417" s="98" t="s">
        <v>13667</v>
      </c>
      <c r="E5417" s="98" t="s">
        <v>13660</v>
      </c>
      <c r="F5417" s="124">
        <v>16.399999999999999</v>
      </c>
      <c r="G5417" s="112">
        <v>43281</v>
      </c>
      <c r="H5417" s="98"/>
      <c r="I5417" s="123" t="str">
        <f t="shared" si="84"/>
        <v/>
      </c>
      <c r="J5417" s="123"/>
      <c r="K5417" s="123"/>
      <c r="L5417" s="123"/>
      <c r="M5417" s="98" t="s">
        <v>15807</v>
      </c>
      <c r="N5417" s="118"/>
    </row>
    <row r="5418" spans="1:14" x14ac:dyDescent="0.25">
      <c r="A5418" s="130">
        <v>1169416000109</v>
      </c>
      <c r="B5418" s="98" t="s">
        <v>12472</v>
      </c>
      <c r="C5418" s="123" t="s">
        <v>901</v>
      </c>
      <c r="D5418" s="98" t="s">
        <v>13667</v>
      </c>
      <c r="E5418" s="98" t="s">
        <v>13660</v>
      </c>
      <c r="F5418" s="124">
        <v>12.82</v>
      </c>
      <c r="G5418" s="112">
        <v>41901</v>
      </c>
      <c r="H5418" s="98"/>
      <c r="I5418" s="123" t="str">
        <f t="shared" si="84"/>
        <v/>
      </c>
      <c r="J5418" s="123"/>
      <c r="K5418" s="123"/>
      <c r="L5418" s="123"/>
      <c r="M5418" s="98" t="s">
        <v>14263</v>
      </c>
      <c r="N5418" s="118"/>
    </row>
    <row r="5419" spans="1:14" x14ac:dyDescent="0.25">
      <c r="A5419" s="130">
        <v>29115474000160</v>
      </c>
      <c r="B5419" s="98" t="s">
        <v>12473</v>
      </c>
      <c r="C5419" s="123" t="s">
        <v>3513</v>
      </c>
      <c r="D5419" s="98" t="s">
        <v>13667</v>
      </c>
      <c r="E5419" s="98" t="s">
        <v>13660</v>
      </c>
      <c r="F5419" s="124">
        <v>13.88</v>
      </c>
      <c r="G5419" s="112">
        <v>42251</v>
      </c>
      <c r="H5419" s="98"/>
      <c r="I5419" s="123" t="str">
        <f t="shared" si="84"/>
        <v/>
      </c>
      <c r="J5419" s="123"/>
      <c r="K5419" s="123"/>
      <c r="L5419" s="123"/>
      <c r="M5419" s="98" t="s">
        <v>15990</v>
      </c>
      <c r="N5419" s="118"/>
    </row>
    <row r="5420" spans="1:14" x14ac:dyDescent="0.25">
      <c r="A5420" s="130">
        <v>8234148000100</v>
      </c>
      <c r="B5420" s="98" t="s">
        <v>12474</v>
      </c>
      <c r="C5420" s="123" t="s">
        <v>3601</v>
      </c>
      <c r="D5420" s="98" t="s">
        <v>13667</v>
      </c>
      <c r="E5420" s="98" t="s">
        <v>13660</v>
      </c>
      <c r="F5420" s="124">
        <v>15.45</v>
      </c>
      <c r="G5420" s="112">
        <v>43344</v>
      </c>
      <c r="H5420" s="98"/>
      <c r="I5420" s="123" t="str">
        <f t="shared" si="84"/>
        <v/>
      </c>
      <c r="J5420" s="123"/>
      <c r="K5420" s="123"/>
      <c r="L5420" s="123"/>
      <c r="M5420" s="98" t="s">
        <v>16084</v>
      </c>
      <c r="N5420" s="118"/>
    </row>
    <row r="5421" spans="1:14" x14ac:dyDescent="0.25">
      <c r="A5421" s="130">
        <v>5995766000177</v>
      </c>
      <c r="B5421" s="98" t="s">
        <v>12475</v>
      </c>
      <c r="C5421" s="123" t="s">
        <v>197</v>
      </c>
      <c r="D5421" s="98" t="s">
        <v>13667</v>
      </c>
      <c r="E5421" s="98" t="s">
        <v>13660</v>
      </c>
      <c r="F5421" s="124">
        <v>11</v>
      </c>
      <c r="G5421" s="112">
        <v>40443</v>
      </c>
      <c r="H5421" s="98"/>
      <c r="I5421" s="123" t="str">
        <f t="shared" si="84"/>
        <v/>
      </c>
      <c r="J5421" s="123"/>
      <c r="K5421" s="123"/>
      <c r="L5421" s="123"/>
      <c r="M5421" s="98" t="s">
        <v>13864</v>
      </c>
      <c r="N5421" s="118"/>
    </row>
    <row r="5422" spans="1:14" x14ac:dyDescent="0.25">
      <c r="A5422" s="130">
        <v>11361888000104</v>
      </c>
      <c r="B5422" s="98" t="s">
        <v>12476</v>
      </c>
      <c r="C5422" s="123" t="s">
        <v>2758</v>
      </c>
      <c r="D5422" s="98" t="s">
        <v>13667</v>
      </c>
      <c r="E5422" s="98" t="s">
        <v>13660</v>
      </c>
      <c r="F5422" s="124">
        <v>11</v>
      </c>
      <c r="G5422" s="112">
        <v>42338</v>
      </c>
      <c r="H5422" s="98"/>
      <c r="I5422" s="123" t="str">
        <f t="shared" si="84"/>
        <v/>
      </c>
      <c r="J5422" s="123"/>
      <c r="K5422" s="123"/>
      <c r="L5422" s="123"/>
      <c r="M5422" s="98" t="s">
        <v>15418</v>
      </c>
      <c r="N5422" s="118"/>
    </row>
    <row r="5423" spans="1:14" x14ac:dyDescent="0.25">
      <c r="A5423" s="130">
        <v>46200853000178</v>
      </c>
      <c r="B5423" s="98" t="s">
        <v>12477</v>
      </c>
      <c r="C5423" s="123" t="s">
        <v>4626</v>
      </c>
      <c r="D5423" s="98" t="s">
        <v>13667</v>
      </c>
      <c r="E5423" s="98" t="s">
        <v>13660</v>
      </c>
      <c r="F5423" s="124">
        <v>22</v>
      </c>
      <c r="G5423" s="112">
        <v>42076</v>
      </c>
      <c r="H5423" s="98"/>
      <c r="I5423" s="123" t="str">
        <f t="shared" si="84"/>
        <v/>
      </c>
      <c r="J5423" s="123"/>
      <c r="K5423" s="123"/>
      <c r="L5423" s="123"/>
      <c r="M5423" s="98" t="s">
        <v>16815</v>
      </c>
      <c r="N5423" s="118"/>
    </row>
    <row r="5424" spans="1:14" x14ac:dyDescent="0.25">
      <c r="A5424" s="130">
        <v>8184434000109</v>
      </c>
      <c r="B5424" s="98" t="s">
        <v>12478</v>
      </c>
      <c r="C5424" s="123" t="s">
        <v>3601</v>
      </c>
      <c r="D5424" s="98" t="s">
        <v>13667</v>
      </c>
      <c r="E5424" s="98" t="s">
        <v>13660</v>
      </c>
      <c r="F5424" s="124">
        <v>11</v>
      </c>
      <c r="G5424" s="112">
        <v>40358</v>
      </c>
      <c r="H5424" s="98"/>
      <c r="I5424" s="123" t="str">
        <f t="shared" si="84"/>
        <v/>
      </c>
      <c r="J5424" s="123"/>
      <c r="K5424" s="123"/>
      <c r="L5424" s="123"/>
      <c r="M5424" s="98" t="s">
        <v>16090</v>
      </c>
      <c r="N5424" s="118"/>
    </row>
    <row r="5425" spans="1:14" x14ac:dyDescent="0.25">
      <c r="A5425" s="130">
        <v>51848943000100</v>
      </c>
      <c r="B5425" s="98" t="s">
        <v>12479</v>
      </c>
      <c r="C5425" s="123" t="s">
        <v>4626</v>
      </c>
      <c r="D5425" s="98" t="s">
        <v>13667</v>
      </c>
      <c r="E5425" s="98" t="s">
        <v>13660</v>
      </c>
      <c r="F5425" s="124">
        <v>12</v>
      </c>
      <c r="G5425" s="112">
        <v>41348</v>
      </c>
      <c r="H5425" s="98"/>
      <c r="I5425" s="123" t="str">
        <f t="shared" si="84"/>
        <v/>
      </c>
      <c r="J5425" s="123"/>
      <c r="K5425" s="123"/>
      <c r="L5425" s="123"/>
      <c r="M5425" s="98" t="s">
        <v>16818</v>
      </c>
      <c r="N5425" s="118"/>
    </row>
    <row r="5426" spans="1:14" x14ac:dyDescent="0.25">
      <c r="A5426" s="130">
        <v>12200135000180</v>
      </c>
      <c r="B5426" s="98" t="s">
        <v>12480</v>
      </c>
      <c r="C5426" s="123" t="s">
        <v>29</v>
      </c>
      <c r="D5426" s="98" t="s">
        <v>13667</v>
      </c>
      <c r="E5426" s="98" t="s">
        <v>13660</v>
      </c>
      <c r="F5426" s="124">
        <v>13.28</v>
      </c>
      <c r="G5426" s="112">
        <v>40078</v>
      </c>
      <c r="H5426" s="98"/>
      <c r="I5426" s="123" t="str">
        <f t="shared" si="84"/>
        <v/>
      </c>
      <c r="J5426" s="123"/>
      <c r="K5426" s="123"/>
      <c r="L5426" s="123"/>
      <c r="M5426" s="98" t="s">
        <v>13743</v>
      </c>
      <c r="N5426" s="118"/>
    </row>
    <row r="5427" spans="1:14" x14ac:dyDescent="0.25">
      <c r="A5427" s="130">
        <v>22855142000173</v>
      </c>
      <c r="B5427" s="98" t="s">
        <v>12481</v>
      </c>
      <c r="C5427" s="123" t="s">
        <v>3747</v>
      </c>
      <c r="D5427" s="98" t="s">
        <v>13667</v>
      </c>
      <c r="E5427" s="98" t="s">
        <v>13660</v>
      </c>
      <c r="F5427" s="124">
        <v>12.5</v>
      </c>
      <c r="G5427" s="112">
        <v>43335</v>
      </c>
      <c r="H5427" s="98"/>
      <c r="I5427" s="123" t="str">
        <f t="shared" si="84"/>
        <v/>
      </c>
      <c r="J5427" s="123"/>
      <c r="K5427" s="123"/>
      <c r="L5427" s="123"/>
      <c r="M5427" s="98" t="s">
        <v>16154</v>
      </c>
      <c r="N5427" s="118"/>
    </row>
    <row r="5428" spans="1:14" x14ac:dyDescent="0.25">
      <c r="A5428" s="130">
        <v>11097375000138</v>
      </c>
      <c r="B5428" s="98" t="s">
        <v>12482</v>
      </c>
      <c r="C5428" s="123" t="s">
        <v>2758</v>
      </c>
      <c r="D5428" s="98" t="s">
        <v>13667</v>
      </c>
      <c r="E5428" s="98" t="s">
        <v>13660</v>
      </c>
      <c r="F5428" s="124">
        <v>13</v>
      </c>
      <c r="G5428" s="112">
        <v>39093</v>
      </c>
      <c r="H5428" s="98"/>
      <c r="I5428" s="123" t="str">
        <f t="shared" si="84"/>
        <v/>
      </c>
      <c r="J5428" s="123"/>
      <c r="K5428" s="123"/>
      <c r="L5428" s="123"/>
      <c r="M5428" s="98" t="s">
        <v>15420</v>
      </c>
      <c r="N5428" s="118"/>
    </row>
    <row r="5429" spans="1:14" x14ac:dyDescent="0.25">
      <c r="A5429" s="130">
        <v>95992020000100</v>
      </c>
      <c r="B5429" s="98" t="s">
        <v>12483</v>
      </c>
      <c r="C5429" s="123" t="s">
        <v>4289</v>
      </c>
      <c r="D5429" s="98" t="s">
        <v>13667</v>
      </c>
      <c r="E5429" s="98" t="s">
        <v>13660</v>
      </c>
      <c r="F5429" s="124">
        <v>24</v>
      </c>
      <c r="G5429" s="112">
        <v>44105</v>
      </c>
      <c r="H5429" s="98"/>
      <c r="I5429" s="123" t="str">
        <f t="shared" si="84"/>
        <v/>
      </c>
      <c r="J5429" s="123"/>
      <c r="K5429" s="123"/>
      <c r="L5429" s="123"/>
      <c r="M5429" s="98"/>
      <c r="N5429" s="118"/>
    </row>
    <row r="5430" spans="1:14" x14ac:dyDescent="0.25">
      <c r="A5430" s="130">
        <v>83102509000172</v>
      </c>
      <c r="B5430" s="98" t="s">
        <v>12484</v>
      </c>
      <c r="C5430" s="123" t="s">
        <v>4289</v>
      </c>
      <c r="D5430" s="98" t="s">
        <v>13667</v>
      </c>
      <c r="E5430" s="98" t="s">
        <v>13660</v>
      </c>
      <c r="F5430" s="124">
        <v>18</v>
      </c>
      <c r="G5430" s="112">
        <v>42644</v>
      </c>
      <c r="H5430" s="98"/>
      <c r="I5430" s="123" t="str">
        <f t="shared" si="84"/>
        <v/>
      </c>
      <c r="J5430" s="123"/>
      <c r="K5430" s="123"/>
      <c r="L5430" s="123"/>
      <c r="M5430" s="98" t="s">
        <v>16624</v>
      </c>
      <c r="N5430" s="118"/>
    </row>
    <row r="5431" spans="1:14" x14ac:dyDescent="0.25">
      <c r="A5431" s="130">
        <v>45660628000151</v>
      </c>
      <c r="B5431" s="98" t="s">
        <v>12485</v>
      </c>
      <c r="C5431" s="123" t="s">
        <v>4626</v>
      </c>
      <c r="D5431" s="98" t="s">
        <v>13667</v>
      </c>
      <c r="E5431" s="98" t="s">
        <v>13660</v>
      </c>
      <c r="F5431" s="124">
        <v>17</v>
      </c>
      <c r="G5431" s="112">
        <v>41275</v>
      </c>
      <c r="H5431" s="98"/>
      <c r="I5431" s="123" t="str">
        <f t="shared" si="84"/>
        <v/>
      </c>
      <c r="J5431" s="123"/>
      <c r="K5431" s="123"/>
      <c r="L5431" s="123"/>
      <c r="M5431" s="98" t="s">
        <v>16821</v>
      </c>
      <c r="N5431" s="118"/>
    </row>
    <row r="5432" spans="1:14" x14ac:dyDescent="0.25">
      <c r="A5432" s="130">
        <v>29138351000145</v>
      </c>
      <c r="B5432" s="98" t="s">
        <v>12486</v>
      </c>
      <c r="C5432" s="123" t="s">
        <v>3513</v>
      </c>
      <c r="D5432" s="98" t="s">
        <v>13667</v>
      </c>
      <c r="E5432" s="98" t="s">
        <v>13660</v>
      </c>
      <c r="F5432" s="124">
        <v>11</v>
      </c>
      <c r="G5432" s="112">
        <v>39322</v>
      </c>
      <c r="H5432" s="98"/>
      <c r="I5432" s="123" t="str">
        <f t="shared" si="84"/>
        <v/>
      </c>
      <c r="J5432" s="123"/>
      <c r="K5432" s="123"/>
      <c r="L5432" s="123"/>
      <c r="M5432" s="98"/>
      <c r="N5432" s="118"/>
    </row>
    <row r="5433" spans="1:14" x14ac:dyDescent="0.25">
      <c r="A5433" s="130">
        <v>46523163000150</v>
      </c>
      <c r="B5433" s="98" t="s">
        <v>12487</v>
      </c>
      <c r="C5433" s="123" t="s">
        <v>4626</v>
      </c>
      <c r="D5433" s="98" t="s">
        <v>13667</v>
      </c>
      <c r="E5433" s="98" t="s">
        <v>13660</v>
      </c>
      <c r="F5433" s="124">
        <v>14.85</v>
      </c>
      <c r="G5433" s="112">
        <v>43708</v>
      </c>
      <c r="H5433" s="98"/>
      <c r="I5433" s="123" t="str">
        <f t="shared" si="84"/>
        <v/>
      </c>
      <c r="J5433" s="123"/>
      <c r="K5433" s="123"/>
      <c r="L5433" s="123"/>
      <c r="M5433" s="98"/>
      <c r="N5433" s="118"/>
    </row>
    <row r="5434" spans="1:14" x14ac:dyDescent="0.25">
      <c r="A5434" s="130">
        <v>12228904000158</v>
      </c>
      <c r="B5434" s="98" t="s">
        <v>12488</v>
      </c>
      <c r="C5434" s="123" t="s">
        <v>29</v>
      </c>
      <c r="D5434" s="98" t="s">
        <v>13667</v>
      </c>
      <c r="E5434" s="98" t="s">
        <v>13660</v>
      </c>
      <c r="F5434" s="124">
        <v>13.57</v>
      </c>
      <c r="G5434" s="112">
        <v>41908</v>
      </c>
      <c r="H5434" s="98"/>
      <c r="I5434" s="123" t="str">
        <f t="shared" si="84"/>
        <v/>
      </c>
      <c r="J5434" s="123"/>
      <c r="K5434" s="123"/>
      <c r="L5434" s="123"/>
      <c r="M5434" s="98" t="s">
        <v>13745</v>
      </c>
      <c r="N5434" s="118"/>
    </row>
    <row r="5435" spans="1:14" x14ac:dyDescent="0.25">
      <c r="A5435" s="130">
        <v>83102392000127</v>
      </c>
      <c r="B5435" s="98" t="s">
        <v>12489</v>
      </c>
      <c r="C5435" s="123" t="s">
        <v>4289</v>
      </c>
      <c r="D5435" s="98" t="s">
        <v>13667</v>
      </c>
      <c r="E5435" s="98" t="s">
        <v>13660</v>
      </c>
      <c r="F5435" s="124">
        <v>17.09</v>
      </c>
      <c r="G5435" s="112">
        <v>43831</v>
      </c>
      <c r="H5435" s="98"/>
      <c r="I5435" s="123" t="str">
        <f t="shared" si="84"/>
        <v/>
      </c>
      <c r="J5435" s="123"/>
      <c r="K5435" s="123"/>
      <c r="L5435" s="123"/>
      <c r="M5435" s="98"/>
      <c r="N5435" s="118"/>
    </row>
    <row r="5436" spans="1:14" x14ac:dyDescent="0.25">
      <c r="A5436" s="130">
        <v>18404871000136</v>
      </c>
      <c r="B5436" s="98" t="s">
        <v>12490</v>
      </c>
      <c r="C5436" s="123" t="s">
        <v>1356</v>
      </c>
      <c r="D5436" s="98" t="s">
        <v>13667</v>
      </c>
      <c r="E5436" s="98" t="s">
        <v>13660</v>
      </c>
      <c r="F5436" s="124">
        <v>21.48</v>
      </c>
      <c r="G5436" s="112">
        <v>43438</v>
      </c>
      <c r="H5436" s="98"/>
      <c r="I5436" s="123" t="str">
        <f t="shared" si="84"/>
        <v/>
      </c>
      <c r="J5436" s="123"/>
      <c r="K5436" s="123"/>
      <c r="L5436" s="123"/>
      <c r="M5436" s="98"/>
      <c r="N5436" s="118"/>
    </row>
    <row r="5437" spans="1:14" x14ac:dyDescent="0.25">
      <c r="A5437" s="130">
        <v>1740463000152</v>
      </c>
      <c r="B5437" s="98" t="s">
        <v>12491</v>
      </c>
      <c r="C5437" s="123" t="s">
        <v>901</v>
      </c>
      <c r="D5437" s="98" t="s">
        <v>13667</v>
      </c>
      <c r="E5437" s="98" t="s">
        <v>13660</v>
      </c>
      <c r="F5437" s="124">
        <v>14.85</v>
      </c>
      <c r="G5437" s="112">
        <v>43922</v>
      </c>
      <c r="H5437" s="98"/>
      <c r="I5437" s="123" t="str">
        <f t="shared" si="84"/>
        <v/>
      </c>
      <c r="J5437" s="123"/>
      <c r="K5437" s="123"/>
      <c r="L5437" s="123"/>
      <c r="M5437" s="98"/>
      <c r="N5437" s="118"/>
    </row>
    <row r="5438" spans="1:14" x14ac:dyDescent="0.25">
      <c r="A5438" s="130">
        <v>1613501000106</v>
      </c>
      <c r="B5438" s="98" t="s">
        <v>12493</v>
      </c>
      <c r="C5438" s="123" t="s">
        <v>3812</v>
      </c>
      <c r="D5438" s="98" t="s">
        <v>13667</v>
      </c>
      <c r="E5438" s="98" t="s">
        <v>13660</v>
      </c>
      <c r="F5438" s="124">
        <v>13.6</v>
      </c>
      <c r="G5438" s="112">
        <v>42370</v>
      </c>
      <c r="H5438" s="98"/>
      <c r="I5438" s="123" t="str">
        <f t="shared" si="84"/>
        <v/>
      </c>
      <c r="J5438" s="123"/>
      <c r="K5438" s="123"/>
      <c r="L5438" s="123"/>
      <c r="M5438" s="98" t="s">
        <v>16367</v>
      </c>
      <c r="N5438" s="118"/>
    </row>
    <row r="5439" spans="1:14" x14ac:dyDescent="0.25">
      <c r="A5439" s="130">
        <v>4274064000131</v>
      </c>
      <c r="B5439" s="98" t="s">
        <v>12494</v>
      </c>
      <c r="C5439" s="123" t="s">
        <v>133</v>
      </c>
      <c r="D5439" s="98" t="s">
        <v>13667</v>
      </c>
      <c r="E5439" s="98" t="s">
        <v>13660</v>
      </c>
      <c r="F5439" s="124">
        <v>12.53</v>
      </c>
      <c r="G5439" s="112">
        <v>39341</v>
      </c>
      <c r="H5439" s="98"/>
      <c r="I5439" s="123" t="str">
        <f t="shared" si="84"/>
        <v/>
      </c>
      <c r="J5439" s="123"/>
      <c r="K5439" s="123"/>
      <c r="L5439" s="123"/>
      <c r="M5439" s="98" t="s">
        <v>13840</v>
      </c>
      <c r="N5439" s="118"/>
    </row>
    <row r="5440" spans="1:14" x14ac:dyDescent="0.25">
      <c r="A5440" s="130">
        <v>4641551000195</v>
      </c>
      <c r="B5440" s="98" t="s">
        <v>12495</v>
      </c>
      <c r="C5440" s="123" t="s">
        <v>133</v>
      </c>
      <c r="D5440" s="98" t="s">
        <v>13667</v>
      </c>
      <c r="E5440" s="98" t="s">
        <v>13660</v>
      </c>
      <c r="F5440" s="124">
        <v>11</v>
      </c>
      <c r="G5440" s="112">
        <v>41088</v>
      </c>
      <c r="H5440" s="98"/>
      <c r="I5440" s="123" t="str">
        <f t="shared" si="84"/>
        <v/>
      </c>
      <c r="J5440" s="123"/>
      <c r="K5440" s="123"/>
      <c r="L5440" s="123"/>
      <c r="M5440" s="98" t="s">
        <v>13842</v>
      </c>
      <c r="N5440" s="118"/>
    </row>
    <row r="5441" spans="1:14" x14ac:dyDescent="0.25">
      <c r="A5441" s="130">
        <v>1626099000102</v>
      </c>
      <c r="B5441" s="98" t="s">
        <v>12496</v>
      </c>
      <c r="C5441" s="123" t="s">
        <v>2758</v>
      </c>
      <c r="D5441" s="98" t="s">
        <v>13667</v>
      </c>
      <c r="E5441" s="98" t="s">
        <v>13660</v>
      </c>
      <c r="F5441" s="124">
        <v>13</v>
      </c>
      <c r="G5441" s="112">
        <v>40741</v>
      </c>
      <c r="H5441" s="98"/>
      <c r="I5441" s="123" t="str">
        <f t="shared" si="84"/>
        <v/>
      </c>
      <c r="J5441" s="123"/>
      <c r="K5441" s="123"/>
      <c r="L5441" s="123"/>
      <c r="M5441" s="98" t="s">
        <v>15421</v>
      </c>
      <c r="N5441" s="118"/>
    </row>
    <row r="5442" spans="1:14" x14ac:dyDescent="0.25">
      <c r="A5442" s="130">
        <v>4365326000173</v>
      </c>
      <c r="B5442" s="98" t="s">
        <v>12497</v>
      </c>
      <c r="C5442" s="123" t="s">
        <v>133</v>
      </c>
      <c r="D5442" s="98" t="s">
        <v>13667</v>
      </c>
      <c r="E5442" s="98" t="s">
        <v>13660</v>
      </c>
      <c r="F5442" s="124">
        <v>15</v>
      </c>
      <c r="G5442" s="112">
        <v>42368</v>
      </c>
      <c r="H5442" s="98"/>
      <c r="I5442" s="123" t="str">
        <f t="shared" si="84"/>
        <v/>
      </c>
      <c r="J5442" s="123"/>
      <c r="K5442" s="123"/>
      <c r="L5442" s="123"/>
      <c r="M5442" s="98" t="s">
        <v>13845</v>
      </c>
      <c r="N5442" s="118"/>
    </row>
    <row r="5443" spans="1:14" x14ac:dyDescent="0.25">
      <c r="A5443" s="130">
        <v>76285329000108</v>
      </c>
      <c r="B5443" s="98" t="s">
        <v>12498</v>
      </c>
      <c r="C5443" s="123" t="s">
        <v>3143</v>
      </c>
      <c r="D5443" s="98" t="s">
        <v>13667</v>
      </c>
      <c r="E5443" s="98" t="s">
        <v>13660</v>
      </c>
      <c r="F5443" s="124">
        <v>14</v>
      </c>
      <c r="G5443" s="112">
        <v>42965</v>
      </c>
      <c r="H5443" s="98"/>
      <c r="I5443" s="123" t="str">
        <f t="shared" ref="I5443:I5506" si="85">IFERROR(IF(OR(E5443="Ativos", E5443="Aposentados",E5443="Pensionistas"),IF(F5443&gt;=14,"SIM","NÃO"),""),"")</f>
        <v/>
      </c>
      <c r="J5443" s="123"/>
      <c r="K5443" s="123"/>
      <c r="L5443" s="123"/>
      <c r="M5443" s="98" t="s">
        <v>15811</v>
      </c>
      <c r="N5443" s="118"/>
    </row>
    <row r="5444" spans="1:14" x14ac:dyDescent="0.25">
      <c r="A5444" s="130">
        <v>76105550000137</v>
      </c>
      <c r="B5444" s="98" t="s">
        <v>12499</v>
      </c>
      <c r="C5444" s="123" t="s">
        <v>3143</v>
      </c>
      <c r="D5444" s="98" t="s">
        <v>13667</v>
      </c>
      <c r="E5444" s="98" t="s">
        <v>13660</v>
      </c>
      <c r="F5444" s="124">
        <v>13</v>
      </c>
      <c r="G5444" s="112">
        <v>39941</v>
      </c>
      <c r="H5444" s="98"/>
      <c r="I5444" s="123" t="str">
        <f t="shared" si="85"/>
        <v/>
      </c>
      <c r="J5444" s="123"/>
      <c r="K5444" s="123"/>
      <c r="L5444" s="123"/>
      <c r="M5444" s="98" t="s">
        <v>15812</v>
      </c>
      <c r="N5444" s="118"/>
    </row>
    <row r="5445" spans="1:14" x14ac:dyDescent="0.25">
      <c r="A5445" s="130">
        <v>29138310000159</v>
      </c>
      <c r="B5445" s="98" t="s">
        <v>12500</v>
      </c>
      <c r="C5445" s="123" t="s">
        <v>3513</v>
      </c>
      <c r="D5445" s="98" t="s">
        <v>13667</v>
      </c>
      <c r="E5445" s="98" t="s">
        <v>13660</v>
      </c>
      <c r="F5445" s="124">
        <v>11</v>
      </c>
      <c r="G5445" s="112">
        <v>41921</v>
      </c>
      <c r="H5445" s="98"/>
      <c r="I5445" s="123" t="str">
        <f t="shared" si="85"/>
        <v/>
      </c>
      <c r="J5445" s="123"/>
      <c r="K5445" s="123"/>
      <c r="L5445" s="123"/>
      <c r="M5445" s="98" t="s">
        <v>15991</v>
      </c>
      <c r="N5445" s="118"/>
    </row>
    <row r="5446" spans="1:14" x14ac:dyDescent="0.25">
      <c r="A5446" s="130">
        <v>4197166000109</v>
      </c>
      <c r="B5446" s="98" t="s">
        <v>12501</v>
      </c>
      <c r="C5446" s="123" t="s">
        <v>133</v>
      </c>
      <c r="D5446" s="98" t="s">
        <v>13667</v>
      </c>
      <c r="E5446" s="98" t="s">
        <v>13660</v>
      </c>
      <c r="F5446" s="124">
        <v>12</v>
      </c>
      <c r="G5446" s="112">
        <v>43084</v>
      </c>
      <c r="H5446" s="98"/>
      <c r="I5446" s="123" t="str">
        <f t="shared" si="85"/>
        <v/>
      </c>
      <c r="J5446" s="123"/>
      <c r="K5446" s="123"/>
      <c r="L5446" s="123"/>
      <c r="M5446" s="98" t="s">
        <v>13846</v>
      </c>
      <c r="N5446" s="118"/>
    </row>
    <row r="5447" spans="1:14" x14ac:dyDescent="0.25">
      <c r="A5447" s="130">
        <v>18504167000155</v>
      </c>
      <c r="B5447" s="98" t="s">
        <v>12502</v>
      </c>
      <c r="C5447" s="123" t="s">
        <v>1356</v>
      </c>
      <c r="D5447" s="98" t="s">
        <v>13667</v>
      </c>
      <c r="E5447" s="98" t="s">
        <v>13660</v>
      </c>
      <c r="F5447" s="124">
        <v>16.329999999999998</v>
      </c>
      <c r="G5447" s="112">
        <v>42979</v>
      </c>
      <c r="H5447" s="98"/>
      <c r="I5447" s="123" t="str">
        <f t="shared" si="85"/>
        <v/>
      </c>
      <c r="J5447" s="123"/>
      <c r="K5447" s="123"/>
      <c r="L5447" s="123"/>
      <c r="M5447" s="98" t="s">
        <v>14669</v>
      </c>
      <c r="N5447" s="118"/>
    </row>
    <row r="5448" spans="1:14" x14ac:dyDescent="0.25">
      <c r="A5448" s="130">
        <v>27167345000190</v>
      </c>
      <c r="B5448" s="98" t="s">
        <v>12503</v>
      </c>
      <c r="C5448" s="123" t="s">
        <v>821</v>
      </c>
      <c r="D5448" s="98" t="s">
        <v>13667</v>
      </c>
      <c r="E5448" s="98" t="s">
        <v>13660</v>
      </c>
      <c r="F5448" s="124">
        <v>14.94</v>
      </c>
      <c r="G5448" s="112">
        <v>43397</v>
      </c>
      <c r="H5448" s="98"/>
      <c r="I5448" s="123" t="str">
        <f t="shared" si="85"/>
        <v/>
      </c>
      <c r="J5448" s="123"/>
      <c r="K5448" s="123"/>
      <c r="L5448" s="123"/>
      <c r="M5448" s="98"/>
      <c r="N5448" s="118"/>
    </row>
    <row r="5449" spans="1:14" x14ac:dyDescent="0.25">
      <c r="A5449" s="130">
        <v>94436342000100</v>
      </c>
      <c r="B5449" s="98" t="s">
        <v>12504</v>
      </c>
      <c r="C5449" s="123" t="s">
        <v>3812</v>
      </c>
      <c r="D5449" s="98" t="s">
        <v>13667</v>
      </c>
      <c r="E5449" s="98" t="s">
        <v>13660</v>
      </c>
      <c r="F5449" s="124">
        <v>19.420000000000002</v>
      </c>
      <c r="G5449" s="112">
        <v>43018</v>
      </c>
      <c r="H5449" s="98"/>
      <c r="I5449" s="123" t="str">
        <f t="shared" si="85"/>
        <v/>
      </c>
      <c r="J5449" s="123"/>
      <c r="K5449" s="123"/>
      <c r="L5449" s="123"/>
      <c r="M5449" s="98" t="s">
        <v>16368</v>
      </c>
      <c r="N5449" s="118"/>
    </row>
    <row r="5450" spans="1:14" x14ac:dyDescent="0.25">
      <c r="A5450" s="130">
        <v>12333761000144</v>
      </c>
      <c r="B5450" s="98" t="s">
        <v>12505</v>
      </c>
      <c r="C5450" s="123" t="s">
        <v>29</v>
      </c>
      <c r="D5450" s="98" t="s">
        <v>13667</v>
      </c>
      <c r="E5450" s="98" t="s">
        <v>13660</v>
      </c>
      <c r="F5450" s="124">
        <v>11</v>
      </c>
      <c r="G5450" s="112">
        <v>39339</v>
      </c>
      <c r="H5450" s="98"/>
      <c r="I5450" s="123" t="str">
        <f t="shared" si="85"/>
        <v/>
      </c>
      <c r="J5450" s="123"/>
      <c r="K5450" s="123"/>
      <c r="L5450" s="123"/>
      <c r="M5450" s="98" t="s">
        <v>13748</v>
      </c>
      <c r="N5450" s="118"/>
    </row>
    <row r="5451" spans="1:14" x14ac:dyDescent="0.25">
      <c r="A5451" s="130">
        <v>4505640000104</v>
      </c>
      <c r="B5451" s="98" t="s">
        <v>12506</v>
      </c>
      <c r="C5451" s="123" t="s">
        <v>133</v>
      </c>
      <c r="D5451" s="98" t="s">
        <v>13667</v>
      </c>
      <c r="E5451" s="98" t="s">
        <v>13660</v>
      </c>
      <c r="F5451" s="124">
        <v>11</v>
      </c>
      <c r="G5451" s="112">
        <v>40045</v>
      </c>
      <c r="H5451" s="98"/>
      <c r="I5451" s="123" t="str">
        <f t="shared" si="85"/>
        <v/>
      </c>
      <c r="J5451" s="123"/>
      <c r="K5451" s="123"/>
      <c r="L5451" s="123"/>
      <c r="M5451" s="98" t="s">
        <v>13847</v>
      </c>
      <c r="N5451" s="118"/>
    </row>
    <row r="5452" spans="1:14" x14ac:dyDescent="0.25">
      <c r="A5452" s="130">
        <v>5853163000130</v>
      </c>
      <c r="B5452" s="98" t="s">
        <v>12507</v>
      </c>
      <c r="C5452" s="123" t="s">
        <v>2413</v>
      </c>
      <c r="D5452" s="98" t="s">
        <v>13667</v>
      </c>
      <c r="E5452" s="98" t="s">
        <v>13660</v>
      </c>
      <c r="F5452" s="124">
        <v>15.5</v>
      </c>
      <c r="G5452" s="112">
        <v>42734</v>
      </c>
      <c r="H5452" s="98"/>
      <c r="I5452" s="123" t="str">
        <f t="shared" si="85"/>
        <v/>
      </c>
      <c r="J5452" s="123"/>
      <c r="K5452" s="123"/>
      <c r="L5452" s="123"/>
      <c r="M5452" s="98" t="s">
        <v>15088</v>
      </c>
      <c r="N5452" s="118"/>
    </row>
    <row r="5453" spans="1:14" x14ac:dyDescent="0.25">
      <c r="A5453" s="130">
        <v>82915026000124</v>
      </c>
      <c r="B5453" s="98" t="s">
        <v>12508</v>
      </c>
      <c r="C5453" s="123" t="s">
        <v>4289</v>
      </c>
      <c r="D5453" s="98" t="s">
        <v>13667</v>
      </c>
      <c r="E5453" s="98" t="s">
        <v>13660</v>
      </c>
      <c r="F5453" s="124">
        <v>16.690000000000001</v>
      </c>
      <c r="G5453" s="112">
        <v>40210</v>
      </c>
      <c r="H5453" s="98"/>
      <c r="I5453" s="123" t="str">
        <f t="shared" si="85"/>
        <v/>
      </c>
      <c r="J5453" s="123"/>
      <c r="K5453" s="123"/>
      <c r="L5453" s="123"/>
      <c r="M5453" s="98" t="s">
        <v>16625</v>
      </c>
      <c r="N5453" s="118"/>
    </row>
    <row r="5454" spans="1:14" x14ac:dyDescent="0.25">
      <c r="A5454" s="130">
        <v>3442597000112</v>
      </c>
      <c r="B5454" s="98" t="s">
        <v>12509</v>
      </c>
      <c r="C5454" s="123" t="s">
        <v>2197</v>
      </c>
      <c r="D5454" s="98" t="s">
        <v>13667</v>
      </c>
      <c r="E5454" s="98" t="s">
        <v>13660</v>
      </c>
      <c r="F5454" s="124">
        <v>19</v>
      </c>
      <c r="G5454" s="112">
        <v>43025</v>
      </c>
      <c r="H5454" s="98"/>
      <c r="I5454" s="123" t="str">
        <f t="shared" si="85"/>
        <v/>
      </c>
      <c r="J5454" s="123"/>
      <c r="K5454" s="123"/>
      <c r="L5454" s="123"/>
      <c r="M5454" s="98" t="s">
        <v>14887</v>
      </c>
      <c r="N5454" s="118"/>
    </row>
    <row r="5455" spans="1:14" x14ac:dyDescent="0.25">
      <c r="A5455" s="130">
        <v>7605850000162</v>
      </c>
      <c r="B5455" s="98" t="s">
        <v>12510</v>
      </c>
      <c r="C5455" s="123" t="s">
        <v>634</v>
      </c>
      <c r="D5455" s="98" t="s">
        <v>13667</v>
      </c>
      <c r="E5455" s="98" t="s">
        <v>13660</v>
      </c>
      <c r="F5455" s="124">
        <v>11</v>
      </c>
      <c r="G5455" s="112">
        <v>42278</v>
      </c>
      <c r="H5455" s="98"/>
      <c r="I5455" s="123" t="str">
        <f t="shared" si="85"/>
        <v/>
      </c>
      <c r="J5455" s="123"/>
      <c r="K5455" s="123"/>
      <c r="L5455" s="123"/>
      <c r="M5455" s="98"/>
      <c r="N5455" s="118"/>
    </row>
    <row r="5456" spans="1:14" x14ac:dyDescent="0.25">
      <c r="A5456" s="130">
        <v>12248522000196</v>
      </c>
      <c r="B5456" s="98" t="s">
        <v>12511</v>
      </c>
      <c r="C5456" s="123" t="s">
        <v>29</v>
      </c>
      <c r="D5456" s="98" t="s">
        <v>13667</v>
      </c>
      <c r="E5456" s="98" t="s">
        <v>13660</v>
      </c>
      <c r="F5456" s="124">
        <v>16</v>
      </c>
      <c r="G5456" s="112">
        <v>43098</v>
      </c>
      <c r="H5456" s="98"/>
      <c r="I5456" s="123" t="str">
        <f t="shared" si="85"/>
        <v/>
      </c>
      <c r="J5456" s="123"/>
      <c r="K5456" s="123"/>
      <c r="L5456" s="123"/>
      <c r="M5456" s="98" t="s">
        <v>13751</v>
      </c>
      <c r="N5456" s="118"/>
    </row>
    <row r="5457" spans="1:14" x14ac:dyDescent="0.25">
      <c r="A5457" s="130">
        <v>7963051000168</v>
      </c>
      <c r="B5457" s="98" t="s">
        <v>12512</v>
      </c>
      <c r="C5457" s="123" t="s">
        <v>634</v>
      </c>
      <c r="D5457" s="98" t="s">
        <v>13667</v>
      </c>
      <c r="E5457" s="98" t="s">
        <v>13660</v>
      </c>
      <c r="F5457" s="124">
        <v>11</v>
      </c>
      <c r="G5457" s="112">
        <v>42138</v>
      </c>
      <c r="H5457" s="98"/>
      <c r="I5457" s="123" t="str">
        <f t="shared" si="85"/>
        <v/>
      </c>
      <c r="J5457" s="123"/>
      <c r="K5457" s="123"/>
      <c r="L5457" s="123"/>
      <c r="M5457" s="98" t="s">
        <v>14018</v>
      </c>
      <c r="N5457" s="118"/>
    </row>
    <row r="5458" spans="1:14" x14ac:dyDescent="0.25">
      <c r="A5458" s="130">
        <v>93235943000184</v>
      </c>
      <c r="B5458" s="98" t="s">
        <v>12513</v>
      </c>
      <c r="C5458" s="123" t="s">
        <v>3812</v>
      </c>
      <c r="D5458" s="98" t="s">
        <v>13667</v>
      </c>
      <c r="E5458" s="98" t="s">
        <v>13660</v>
      </c>
      <c r="F5458" s="124">
        <v>14</v>
      </c>
      <c r="G5458" s="112">
        <v>44075</v>
      </c>
      <c r="H5458" s="98"/>
      <c r="I5458" s="123" t="str">
        <f t="shared" si="85"/>
        <v/>
      </c>
      <c r="J5458" s="123"/>
      <c r="K5458" s="123"/>
      <c r="L5458" s="123"/>
      <c r="M5458" s="98"/>
      <c r="N5458" s="118"/>
    </row>
    <row r="5459" spans="1:14" x14ac:dyDescent="0.25">
      <c r="A5459" s="130">
        <v>12251286000167</v>
      </c>
      <c r="B5459" s="98" t="s">
        <v>12514</v>
      </c>
      <c r="C5459" s="123" t="s">
        <v>29</v>
      </c>
      <c r="D5459" s="98" t="s">
        <v>13667</v>
      </c>
      <c r="E5459" s="98" t="s">
        <v>13660</v>
      </c>
      <c r="F5459" s="124">
        <v>13.82</v>
      </c>
      <c r="G5459" s="112">
        <v>39856</v>
      </c>
      <c r="H5459" s="98"/>
      <c r="I5459" s="123" t="str">
        <f t="shared" si="85"/>
        <v/>
      </c>
      <c r="J5459" s="123"/>
      <c r="K5459" s="123"/>
      <c r="L5459" s="123"/>
      <c r="M5459" s="98"/>
      <c r="N5459" s="118"/>
    </row>
    <row r="5460" spans="1:14" x14ac:dyDescent="0.25">
      <c r="A5460" s="130">
        <v>3238987000175</v>
      </c>
      <c r="B5460" s="98" t="s">
        <v>12515</v>
      </c>
      <c r="C5460" s="123" t="s">
        <v>2274</v>
      </c>
      <c r="D5460" s="98" t="s">
        <v>13667</v>
      </c>
      <c r="E5460" s="98" t="s">
        <v>13660</v>
      </c>
      <c r="F5460" s="124">
        <v>19.61</v>
      </c>
      <c r="G5460" s="112">
        <v>43693</v>
      </c>
      <c r="H5460" s="98"/>
      <c r="I5460" s="123" t="str">
        <f t="shared" si="85"/>
        <v/>
      </c>
      <c r="J5460" s="123"/>
      <c r="K5460" s="123"/>
      <c r="L5460" s="123"/>
      <c r="M5460" s="98"/>
      <c r="N5460" s="118"/>
    </row>
    <row r="5461" spans="1:14" x14ac:dyDescent="0.25">
      <c r="A5461" s="130">
        <v>13765219000123</v>
      </c>
      <c r="B5461" s="98" t="s">
        <v>12516</v>
      </c>
      <c r="C5461" s="123" t="s">
        <v>215</v>
      </c>
      <c r="D5461" s="98" t="s">
        <v>13667</v>
      </c>
      <c r="E5461" s="98" t="s">
        <v>13660</v>
      </c>
      <c r="F5461" s="124">
        <v>14.29</v>
      </c>
      <c r="G5461" s="112">
        <v>40039</v>
      </c>
      <c r="H5461" s="98"/>
      <c r="I5461" s="123" t="str">
        <f t="shared" si="85"/>
        <v/>
      </c>
      <c r="J5461" s="123"/>
      <c r="K5461" s="123"/>
      <c r="L5461" s="123"/>
      <c r="M5461" s="98" t="s">
        <v>13901</v>
      </c>
      <c r="N5461" s="118"/>
    </row>
    <row r="5462" spans="1:14" x14ac:dyDescent="0.25">
      <c r="A5462" s="130">
        <v>12200275000158</v>
      </c>
      <c r="B5462" s="98" t="s">
        <v>12517</v>
      </c>
      <c r="C5462" s="123" t="s">
        <v>29</v>
      </c>
      <c r="D5462" s="98" t="s">
        <v>13667</v>
      </c>
      <c r="E5462" s="98" t="s">
        <v>13660</v>
      </c>
      <c r="F5462" s="124">
        <v>11</v>
      </c>
      <c r="G5462" s="112">
        <v>43658</v>
      </c>
      <c r="H5462" s="98"/>
      <c r="I5462" s="123" t="str">
        <f t="shared" si="85"/>
        <v/>
      </c>
      <c r="J5462" s="123"/>
      <c r="K5462" s="123"/>
      <c r="L5462" s="123"/>
      <c r="M5462" s="98"/>
      <c r="N5462" s="118"/>
    </row>
    <row r="5463" spans="1:14" x14ac:dyDescent="0.25">
      <c r="A5463" s="130">
        <v>8917106000166</v>
      </c>
      <c r="B5463" s="98" t="s">
        <v>12518</v>
      </c>
      <c r="C5463" s="123" t="s">
        <v>2554</v>
      </c>
      <c r="D5463" s="98" t="s">
        <v>13667</v>
      </c>
      <c r="E5463" s="98" t="s">
        <v>13660</v>
      </c>
      <c r="F5463" s="124">
        <v>15.26</v>
      </c>
      <c r="G5463" s="112">
        <v>42551</v>
      </c>
      <c r="H5463" s="98"/>
      <c r="I5463" s="123" t="str">
        <f t="shared" si="85"/>
        <v/>
      </c>
      <c r="J5463" s="123"/>
      <c r="K5463" s="123"/>
      <c r="L5463" s="123"/>
      <c r="M5463" s="98" t="s">
        <v>15182</v>
      </c>
      <c r="N5463" s="118"/>
    </row>
    <row r="5464" spans="1:14" x14ac:dyDescent="0.25">
      <c r="A5464" s="130">
        <v>76247386000100</v>
      </c>
      <c r="B5464" s="98" t="s">
        <v>12519</v>
      </c>
      <c r="C5464" s="123" t="s">
        <v>3143</v>
      </c>
      <c r="D5464" s="98" t="s">
        <v>13667</v>
      </c>
      <c r="E5464" s="98" t="s">
        <v>13660</v>
      </c>
      <c r="F5464" s="124">
        <v>13</v>
      </c>
      <c r="G5464" s="112">
        <v>42736</v>
      </c>
      <c r="H5464" s="98"/>
      <c r="I5464" s="123" t="str">
        <f t="shared" si="85"/>
        <v/>
      </c>
      <c r="J5464" s="123"/>
      <c r="K5464" s="123"/>
      <c r="L5464" s="123"/>
      <c r="M5464" s="98" t="s">
        <v>15814</v>
      </c>
      <c r="N5464" s="118"/>
    </row>
    <row r="5465" spans="1:14" x14ac:dyDescent="0.25">
      <c r="A5465" s="130">
        <v>76282680000145</v>
      </c>
      <c r="B5465" s="98" t="s">
        <v>12520</v>
      </c>
      <c r="C5465" s="123" t="s">
        <v>3143</v>
      </c>
      <c r="D5465" s="98" t="s">
        <v>13667</v>
      </c>
      <c r="E5465" s="98" t="s">
        <v>13660</v>
      </c>
      <c r="F5465" s="124">
        <v>22</v>
      </c>
      <c r="G5465" s="112">
        <v>42886</v>
      </c>
      <c r="H5465" s="98"/>
      <c r="I5465" s="123" t="str">
        <f t="shared" si="85"/>
        <v/>
      </c>
      <c r="J5465" s="123"/>
      <c r="K5465" s="123"/>
      <c r="L5465" s="123"/>
      <c r="M5465" s="98" t="s">
        <v>15815</v>
      </c>
      <c r="N5465" s="118"/>
    </row>
    <row r="5466" spans="1:14" x14ac:dyDescent="0.25">
      <c r="A5466" s="130">
        <v>18295303000144</v>
      </c>
      <c r="B5466" s="98" t="s">
        <v>12521</v>
      </c>
      <c r="C5466" s="123" t="s">
        <v>1356</v>
      </c>
      <c r="D5466" s="98" t="s">
        <v>13667</v>
      </c>
      <c r="E5466" s="98" t="s">
        <v>13660</v>
      </c>
      <c r="F5466" s="124">
        <v>15.9</v>
      </c>
      <c r="G5466" s="112">
        <v>40465</v>
      </c>
      <c r="H5466" s="98"/>
      <c r="I5466" s="123" t="str">
        <f t="shared" si="85"/>
        <v/>
      </c>
      <c r="J5466" s="123"/>
      <c r="K5466" s="123"/>
      <c r="L5466" s="123"/>
      <c r="M5466" s="98" t="s">
        <v>14671</v>
      </c>
      <c r="N5466" s="118"/>
    </row>
    <row r="5467" spans="1:14" x14ac:dyDescent="0.25">
      <c r="A5467" s="130">
        <v>94068418000184</v>
      </c>
      <c r="B5467" s="98" t="s">
        <v>12522</v>
      </c>
      <c r="C5467" s="123" t="s">
        <v>3812</v>
      </c>
      <c r="D5467" s="98" t="s">
        <v>13667</v>
      </c>
      <c r="E5467" s="98" t="s">
        <v>13660</v>
      </c>
      <c r="F5467" s="124">
        <v>15.15</v>
      </c>
      <c r="G5467" s="112">
        <v>41583</v>
      </c>
      <c r="H5467" s="98"/>
      <c r="I5467" s="123" t="str">
        <f t="shared" si="85"/>
        <v/>
      </c>
      <c r="J5467" s="123"/>
      <c r="K5467" s="123"/>
      <c r="L5467" s="123"/>
      <c r="M5467" s="98" t="s">
        <v>16372</v>
      </c>
      <c r="N5467" s="118"/>
    </row>
    <row r="5468" spans="1:14" x14ac:dyDescent="0.25">
      <c r="A5468" s="130">
        <v>24851479000138</v>
      </c>
      <c r="B5468" s="98" t="s">
        <v>12523</v>
      </c>
      <c r="C5468" s="123" t="s">
        <v>5227</v>
      </c>
      <c r="D5468" s="98" t="s">
        <v>13667</v>
      </c>
      <c r="E5468" s="98" t="s">
        <v>13660</v>
      </c>
      <c r="F5468" s="124">
        <v>11</v>
      </c>
      <c r="G5468" s="112">
        <v>42013</v>
      </c>
      <c r="H5468" s="98"/>
      <c r="I5468" s="123" t="str">
        <f t="shared" si="85"/>
        <v/>
      </c>
      <c r="J5468" s="123"/>
      <c r="K5468" s="123"/>
      <c r="L5468" s="123"/>
      <c r="M5468" s="98" t="s">
        <v>17022</v>
      </c>
      <c r="N5468" s="118"/>
    </row>
    <row r="5469" spans="1:14" x14ac:dyDescent="0.25">
      <c r="A5469" s="130">
        <v>12236873000187</v>
      </c>
      <c r="B5469" s="98" t="s">
        <v>12524</v>
      </c>
      <c r="C5469" s="123" t="s">
        <v>29</v>
      </c>
      <c r="D5469" s="98" t="s">
        <v>13667</v>
      </c>
      <c r="E5469" s="98" t="s">
        <v>13660</v>
      </c>
      <c r="F5469" s="124">
        <v>17.399999999999999</v>
      </c>
      <c r="G5469" s="112">
        <v>38899</v>
      </c>
      <c r="H5469" s="98"/>
      <c r="I5469" s="123" t="str">
        <f t="shared" si="85"/>
        <v/>
      </c>
      <c r="J5469" s="123"/>
      <c r="K5469" s="123"/>
      <c r="L5469" s="123"/>
      <c r="M5469" s="98" t="s">
        <v>13754</v>
      </c>
      <c r="N5469" s="118"/>
    </row>
    <row r="5470" spans="1:14" x14ac:dyDescent="0.25">
      <c r="A5470" s="130">
        <v>29131075000193</v>
      </c>
      <c r="B5470" s="98" t="s">
        <v>12525</v>
      </c>
      <c r="C5470" s="123" t="s">
        <v>3513</v>
      </c>
      <c r="D5470" s="98" t="s">
        <v>13667</v>
      </c>
      <c r="E5470" s="98" t="s">
        <v>13660</v>
      </c>
      <c r="F5470" s="124">
        <v>11</v>
      </c>
      <c r="G5470" s="112">
        <v>40336</v>
      </c>
      <c r="H5470" s="98"/>
      <c r="I5470" s="123" t="str">
        <f t="shared" si="85"/>
        <v/>
      </c>
      <c r="J5470" s="123"/>
      <c r="K5470" s="123"/>
      <c r="L5470" s="123"/>
      <c r="M5470" s="98" t="s">
        <v>15992</v>
      </c>
      <c r="N5470" s="118"/>
    </row>
    <row r="5471" spans="1:14" x14ac:dyDescent="0.25">
      <c r="A5471" s="130">
        <v>75971010000173</v>
      </c>
      <c r="B5471" s="98" t="s">
        <v>12526</v>
      </c>
      <c r="C5471" s="123" t="s">
        <v>3143</v>
      </c>
      <c r="D5471" s="98" t="s">
        <v>13667</v>
      </c>
      <c r="E5471" s="98" t="s">
        <v>13660</v>
      </c>
      <c r="F5471" s="124">
        <v>14</v>
      </c>
      <c r="G5471" s="112">
        <v>40684</v>
      </c>
      <c r="H5471" s="98"/>
      <c r="I5471" s="123" t="str">
        <f t="shared" si="85"/>
        <v/>
      </c>
      <c r="J5471" s="123"/>
      <c r="K5471" s="123"/>
      <c r="L5471" s="123"/>
      <c r="M5471" s="98" t="s">
        <v>15818</v>
      </c>
      <c r="N5471" s="118"/>
    </row>
    <row r="5472" spans="1:14" x14ac:dyDescent="0.25">
      <c r="A5472" s="130">
        <v>44477909000100</v>
      </c>
      <c r="B5472" s="98" t="s">
        <v>12527</v>
      </c>
      <c r="C5472" s="123" t="s">
        <v>4626</v>
      </c>
      <c r="D5472" s="98" t="s">
        <v>13667</v>
      </c>
      <c r="E5472" s="98" t="s">
        <v>13660</v>
      </c>
      <c r="F5472" s="124">
        <v>14</v>
      </c>
      <c r="G5472" s="112">
        <v>38783</v>
      </c>
      <c r="H5472" s="98"/>
      <c r="I5472" s="123" t="str">
        <f t="shared" si="85"/>
        <v/>
      </c>
      <c r="J5472" s="123"/>
      <c r="K5472" s="123"/>
      <c r="L5472" s="123"/>
      <c r="M5472" s="98" t="s">
        <v>16827</v>
      </c>
      <c r="N5472" s="118"/>
    </row>
    <row r="5473" spans="1:14" x14ac:dyDescent="0.25">
      <c r="A5473" s="130">
        <v>76404136000129</v>
      </c>
      <c r="B5473" s="98" t="s">
        <v>12528</v>
      </c>
      <c r="C5473" s="123" t="s">
        <v>3143</v>
      </c>
      <c r="D5473" s="98" t="s">
        <v>13667</v>
      </c>
      <c r="E5473" s="98" t="s">
        <v>13660</v>
      </c>
      <c r="F5473" s="124">
        <v>18</v>
      </c>
      <c r="G5473" s="112">
        <v>43305</v>
      </c>
      <c r="H5473" s="98"/>
      <c r="I5473" s="123" t="str">
        <f t="shared" si="85"/>
        <v/>
      </c>
      <c r="J5473" s="123"/>
      <c r="K5473" s="123"/>
      <c r="L5473" s="123"/>
      <c r="M5473" s="98" t="s">
        <v>15821</v>
      </c>
      <c r="N5473" s="118"/>
    </row>
    <row r="5474" spans="1:14" x14ac:dyDescent="0.25">
      <c r="A5474" s="130">
        <v>76282656000106</v>
      </c>
      <c r="B5474" s="98" t="s">
        <v>12529</v>
      </c>
      <c r="C5474" s="123" t="s">
        <v>3143</v>
      </c>
      <c r="D5474" s="98" t="s">
        <v>13667</v>
      </c>
      <c r="E5474" s="98" t="s">
        <v>13660</v>
      </c>
      <c r="F5474" s="124">
        <v>11</v>
      </c>
      <c r="G5474" s="112">
        <v>39813</v>
      </c>
      <c r="H5474" s="98"/>
      <c r="I5474" s="123" t="str">
        <f t="shared" si="85"/>
        <v/>
      </c>
      <c r="J5474" s="123"/>
      <c r="K5474" s="123"/>
      <c r="L5474" s="123"/>
      <c r="M5474" s="98"/>
      <c r="N5474" s="118"/>
    </row>
    <row r="5475" spans="1:14" x14ac:dyDescent="0.25">
      <c r="A5475" s="130">
        <v>45132719000114</v>
      </c>
      <c r="B5475" s="98" t="s">
        <v>12530</v>
      </c>
      <c r="C5475" s="123" t="s">
        <v>4626</v>
      </c>
      <c r="D5475" s="98" t="s">
        <v>13667</v>
      </c>
      <c r="E5475" s="98" t="s">
        <v>13660</v>
      </c>
      <c r="F5475" s="124">
        <v>18</v>
      </c>
      <c r="G5475" s="112">
        <v>43544</v>
      </c>
      <c r="H5475" s="98"/>
      <c r="I5475" s="123" t="str">
        <f t="shared" si="85"/>
        <v/>
      </c>
      <c r="J5475" s="123"/>
      <c r="K5475" s="123"/>
      <c r="L5475" s="123"/>
      <c r="M5475" s="98"/>
      <c r="N5475" s="118"/>
    </row>
    <row r="5476" spans="1:14" x14ac:dyDescent="0.25">
      <c r="A5476" s="130">
        <v>76995323000124</v>
      </c>
      <c r="B5476" s="98" t="s">
        <v>12531</v>
      </c>
      <c r="C5476" s="123" t="s">
        <v>3143</v>
      </c>
      <c r="D5476" s="98" t="s">
        <v>13667</v>
      </c>
      <c r="E5476" s="98" t="s">
        <v>13660</v>
      </c>
      <c r="F5476" s="124">
        <v>14.31</v>
      </c>
      <c r="G5476" s="112">
        <v>43617</v>
      </c>
      <c r="H5476" s="98"/>
      <c r="I5476" s="123" t="str">
        <f t="shared" si="85"/>
        <v/>
      </c>
      <c r="J5476" s="123"/>
      <c r="K5476" s="123"/>
      <c r="L5476" s="123"/>
      <c r="M5476" s="98"/>
      <c r="N5476" s="118"/>
    </row>
    <row r="5477" spans="1:14" x14ac:dyDescent="0.25">
      <c r="A5477" s="130">
        <v>1612941000149</v>
      </c>
      <c r="B5477" s="98" t="s">
        <v>12532</v>
      </c>
      <c r="C5477" s="123" t="s">
        <v>2554</v>
      </c>
      <c r="D5477" s="98" t="s">
        <v>13667</v>
      </c>
      <c r="E5477" s="98" t="s">
        <v>13660</v>
      </c>
      <c r="F5477" s="124">
        <v>12</v>
      </c>
      <c r="G5477" s="112">
        <v>39181</v>
      </c>
      <c r="H5477" s="98"/>
      <c r="I5477" s="123" t="str">
        <f t="shared" si="85"/>
        <v/>
      </c>
      <c r="J5477" s="123"/>
      <c r="K5477" s="123"/>
      <c r="L5477" s="123"/>
      <c r="M5477" s="98" t="s">
        <v>13534</v>
      </c>
      <c r="N5477" s="118"/>
    </row>
    <row r="5478" spans="1:14" x14ac:dyDescent="0.25">
      <c r="A5478" s="130">
        <v>1612552000113</v>
      </c>
      <c r="B5478" s="98" t="s">
        <v>12533</v>
      </c>
      <c r="C5478" s="123" t="s">
        <v>3143</v>
      </c>
      <c r="D5478" s="98" t="s">
        <v>13667</v>
      </c>
      <c r="E5478" s="98" t="s">
        <v>13660</v>
      </c>
      <c r="F5478" s="124">
        <v>17.64</v>
      </c>
      <c r="G5478" s="112">
        <v>42186</v>
      </c>
      <c r="H5478" s="98"/>
      <c r="I5478" s="123" t="str">
        <f t="shared" si="85"/>
        <v/>
      </c>
      <c r="J5478" s="123"/>
      <c r="K5478" s="123"/>
      <c r="L5478" s="123"/>
      <c r="M5478" s="98" t="s">
        <v>15827</v>
      </c>
      <c r="N5478" s="118"/>
    </row>
    <row r="5479" spans="1:14" x14ac:dyDescent="0.25">
      <c r="A5479" s="130">
        <v>88485412000100</v>
      </c>
      <c r="B5479" s="98" t="s">
        <v>12534</v>
      </c>
      <c r="C5479" s="123" t="s">
        <v>3812</v>
      </c>
      <c r="D5479" s="98" t="s">
        <v>13667</v>
      </c>
      <c r="E5479" s="98" t="s">
        <v>13660</v>
      </c>
      <c r="F5479" s="124">
        <v>16.09</v>
      </c>
      <c r="G5479" s="112">
        <v>44013</v>
      </c>
      <c r="H5479" s="98"/>
      <c r="I5479" s="123" t="str">
        <f t="shared" si="85"/>
        <v/>
      </c>
      <c r="J5479" s="123"/>
      <c r="K5479" s="123"/>
      <c r="L5479" s="123"/>
      <c r="M5479" s="98"/>
      <c r="N5479" s="118"/>
    </row>
    <row r="5480" spans="1:14" x14ac:dyDescent="0.25">
      <c r="A5480" s="130">
        <v>12226205000179</v>
      </c>
      <c r="B5480" s="98" t="s">
        <v>12535</v>
      </c>
      <c r="C5480" s="123" t="s">
        <v>29</v>
      </c>
      <c r="D5480" s="98" t="s">
        <v>13667</v>
      </c>
      <c r="E5480" s="98" t="s">
        <v>13660</v>
      </c>
      <c r="F5480" s="124">
        <v>19.170000000000002</v>
      </c>
      <c r="G5480" s="112">
        <v>40504</v>
      </c>
      <c r="H5480" s="98"/>
      <c r="I5480" s="123" t="str">
        <f t="shared" si="85"/>
        <v/>
      </c>
      <c r="J5480" s="123"/>
      <c r="K5480" s="123"/>
      <c r="L5480" s="123"/>
      <c r="M5480" s="98" t="s">
        <v>13755</v>
      </c>
      <c r="N5480" s="118"/>
    </row>
    <row r="5481" spans="1:14" x14ac:dyDescent="0.25">
      <c r="A5481" s="130">
        <v>6119945000103</v>
      </c>
      <c r="B5481" s="98" t="s">
        <v>12536</v>
      </c>
      <c r="C5481" s="123" t="s">
        <v>1142</v>
      </c>
      <c r="D5481" s="98" t="s">
        <v>13667</v>
      </c>
      <c r="E5481" s="98" t="s">
        <v>13660</v>
      </c>
      <c r="F5481" s="124">
        <v>11</v>
      </c>
      <c r="G5481" s="112">
        <v>38777</v>
      </c>
      <c r="H5481" s="98"/>
      <c r="I5481" s="123" t="str">
        <f t="shared" si="85"/>
        <v/>
      </c>
      <c r="J5481" s="123"/>
      <c r="K5481" s="123"/>
      <c r="L5481" s="123"/>
      <c r="M5481" s="98" t="s">
        <v>14420</v>
      </c>
      <c r="N5481" s="118"/>
    </row>
    <row r="5482" spans="1:14" x14ac:dyDescent="0.25">
      <c r="A5482" s="130">
        <v>76206465000165</v>
      </c>
      <c r="B5482" s="98" t="s">
        <v>12537</v>
      </c>
      <c r="C5482" s="123" t="s">
        <v>3143</v>
      </c>
      <c r="D5482" s="98" t="s">
        <v>13667</v>
      </c>
      <c r="E5482" s="98" t="s">
        <v>13660</v>
      </c>
      <c r="F5482" s="124">
        <v>15.93</v>
      </c>
      <c r="G5482" s="112">
        <v>43609</v>
      </c>
      <c r="H5482" s="98"/>
      <c r="I5482" s="123" t="str">
        <f t="shared" si="85"/>
        <v/>
      </c>
      <c r="J5482" s="123"/>
      <c r="K5482" s="123"/>
      <c r="L5482" s="123"/>
      <c r="M5482" s="98"/>
      <c r="N5482" s="118"/>
    </row>
    <row r="5483" spans="1:14" x14ac:dyDescent="0.25">
      <c r="A5483" s="130">
        <v>6554182000129</v>
      </c>
      <c r="B5483" s="98" t="s">
        <v>12538</v>
      </c>
      <c r="C5483" s="123" t="s">
        <v>2926</v>
      </c>
      <c r="D5483" s="98" t="s">
        <v>13667</v>
      </c>
      <c r="E5483" s="98" t="s">
        <v>13660</v>
      </c>
      <c r="F5483" s="124">
        <v>14</v>
      </c>
      <c r="G5483" s="112">
        <v>43613</v>
      </c>
      <c r="H5483" s="98"/>
      <c r="I5483" s="123" t="str">
        <f t="shared" si="85"/>
        <v/>
      </c>
      <c r="J5483" s="123"/>
      <c r="K5483" s="123"/>
      <c r="L5483" s="123"/>
      <c r="M5483" s="98"/>
      <c r="N5483" s="118"/>
    </row>
    <row r="5484" spans="1:14" x14ac:dyDescent="0.25">
      <c r="A5484" s="130">
        <v>76017466000161</v>
      </c>
      <c r="B5484" s="98" t="s">
        <v>12539</v>
      </c>
      <c r="C5484" s="123" t="s">
        <v>3143</v>
      </c>
      <c r="D5484" s="98" t="s">
        <v>13667</v>
      </c>
      <c r="E5484" s="98" t="s">
        <v>13660</v>
      </c>
      <c r="F5484" s="124">
        <v>16.54</v>
      </c>
      <c r="G5484" s="112">
        <v>41950</v>
      </c>
      <c r="H5484" s="98"/>
      <c r="I5484" s="123" t="str">
        <f t="shared" si="85"/>
        <v/>
      </c>
      <c r="J5484" s="123"/>
      <c r="K5484" s="123"/>
      <c r="L5484" s="123"/>
      <c r="M5484" s="98" t="s">
        <v>15831</v>
      </c>
      <c r="N5484" s="118"/>
    </row>
    <row r="5485" spans="1:14" x14ac:dyDescent="0.25">
      <c r="A5485" s="130">
        <v>94577590000163</v>
      </c>
      <c r="B5485" s="98" t="s">
        <v>12540</v>
      </c>
      <c r="C5485" s="123" t="s">
        <v>3812</v>
      </c>
      <c r="D5485" s="98" t="s">
        <v>13667</v>
      </c>
      <c r="E5485" s="98" t="s">
        <v>13660</v>
      </c>
      <c r="F5485" s="124">
        <v>16.5</v>
      </c>
      <c r="G5485" s="112">
        <v>44136</v>
      </c>
      <c r="H5485" s="98"/>
      <c r="I5485" s="123" t="str">
        <f t="shared" si="85"/>
        <v/>
      </c>
      <c r="J5485" s="123"/>
      <c r="K5485" s="123"/>
      <c r="L5485" s="123"/>
      <c r="M5485" s="98"/>
      <c r="N5485" s="118"/>
    </row>
    <row r="5486" spans="1:14" x14ac:dyDescent="0.25">
      <c r="A5486" s="130">
        <v>24850216000104</v>
      </c>
      <c r="B5486" s="98" t="s">
        <v>12541</v>
      </c>
      <c r="C5486" s="123" t="s">
        <v>901</v>
      </c>
      <c r="D5486" s="98" t="s">
        <v>13667</v>
      </c>
      <c r="E5486" s="98" t="s">
        <v>13660</v>
      </c>
      <c r="F5486" s="124">
        <v>13</v>
      </c>
      <c r="G5486" s="112">
        <v>42248</v>
      </c>
      <c r="H5486" s="98"/>
      <c r="I5486" s="123" t="str">
        <f t="shared" si="85"/>
        <v/>
      </c>
      <c r="J5486" s="123"/>
      <c r="K5486" s="123"/>
      <c r="L5486" s="123"/>
      <c r="M5486" s="98" t="s">
        <v>14267</v>
      </c>
      <c r="N5486" s="118"/>
    </row>
    <row r="5487" spans="1:14" x14ac:dyDescent="0.25">
      <c r="A5487" s="130">
        <v>12342663000173</v>
      </c>
      <c r="B5487" s="98" t="s">
        <v>12542</v>
      </c>
      <c r="C5487" s="123" t="s">
        <v>29</v>
      </c>
      <c r="D5487" s="98" t="s">
        <v>13667</v>
      </c>
      <c r="E5487" s="98" t="s">
        <v>13660</v>
      </c>
      <c r="F5487" s="124">
        <v>11</v>
      </c>
      <c r="G5487" s="112">
        <v>38924</v>
      </c>
      <c r="H5487" s="98"/>
      <c r="I5487" s="123" t="str">
        <f t="shared" si="85"/>
        <v/>
      </c>
      <c r="J5487" s="123"/>
      <c r="K5487" s="123"/>
      <c r="L5487" s="123"/>
      <c r="M5487" s="98"/>
      <c r="N5487" s="118"/>
    </row>
    <row r="5488" spans="1:14" x14ac:dyDescent="0.25">
      <c r="A5488" s="130">
        <v>24772188000154</v>
      </c>
      <c r="B5488" s="98" t="s">
        <v>12543</v>
      </c>
      <c r="C5488" s="123" t="s">
        <v>2274</v>
      </c>
      <c r="D5488" s="98" t="s">
        <v>13667</v>
      </c>
      <c r="E5488" s="98" t="s">
        <v>13660</v>
      </c>
      <c r="F5488" s="124">
        <v>15.69</v>
      </c>
      <c r="G5488" s="112">
        <v>42522</v>
      </c>
      <c r="H5488" s="98"/>
      <c r="I5488" s="123" t="str">
        <f t="shared" si="85"/>
        <v/>
      </c>
      <c r="J5488" s="123"/>
      <c r="K5488" s="123"/>
      <c r="L5488" s="123"/>
      <c r="M5488" s="98" t="s">
        <v>14976</v>
      </c>
      <c r="N5488" s="118"/>
    </row>
    <row r="5489" spans="1:14" x14ac:dyDescent="0.25">
      <c r="A5489" s="130">
        <v>4282869000127</v>
      </c>
      <c r="B5489" s="98" t="s">
        <v>12544</v>
      </c>
      <c r="C5489" s="123" t="s">
        <v>133</v>
      </c>
      <c r="D5489" s="98" t="s">
        <v>13667</v>
      </c>
      <c r="E5489" s="98" t="s">
        <v>13660</v>
      </c>
      <c r="F5489" s="124">
        <v>11</v>
      </c>
      <c r="G5489" s="112">
        <v>38717</v>
      </c>
      <c r="H5489" s="98"/>
      <c r="I5489" s="123" t="str">
        <f t="shared" si="85"/>
        <v/>
      </c>
      <c r="J5489" s="123"/>
      <c r="K5489" s="123"/>
      <c r="L5489" s="123"/>
      <c r="M5489" s="98" t="s">
        <v>13851</v>
      </c>
      <c r="N5489" s="118"/>
    </row>
    <row r="5490" spans="1:14" x14ac:dyDescent="0.25">
      <c r="A5490" s="130">
        <v>2056752000108</v>
      </c>
      <c r="B5490" s="98" t="s">
        <v>12545</v>
      </c>
      <c r="C5490" s="123" t="s">
        <v>901</v>
      </c>
      <c r="D5490" s="98" t="s">
        <v>13667</v>
      </c>
      <c r="E5490" s="98" t="s">
        <v>13660</v>
      </c>
      <c r="F5490" s="124">
        <v>21.5</v>
      </c>
      <c r="G5490" s="112">
        <v>43497</v>
      </c>
      <c r="H5490" s="98"/>
      <c r="I5490" s="123" t="str">
        <f t="shared" si="85"/>
        <v/>
      </c>
      <c r="J5490" s="123"/>
      <c r="K5490" s="123"/>
      <c r="L5490" s="123"/>
      <c r="M5490" s="98"/>
      <c r="N5490" s="118"/>
    </row>
    <row r="5491" spans="1:14" x14ac:dyDescent="0.25">
      <c r="A5491" s="130">
        <v>5986427000124</v>
      </c>
      <c r="B5491" s="98" t="s">
        <v>12546</v>
      </c>
      <c r="C5491" s="123" t="s">
        <v>197</v>
      </c>
      <c r="D5491" s="98" t="s">
        <v>13667</v>
      </c>
      <c r="E5491" s="98" t="s">
        <v>13660</v>
      </c>
      <c r="F5491" s="124">
        <v>18</v>
      </c>
      <c r="G5491" s="112">
        <v>42339</v>
      </c>
      <c r="H5491" s="98"/>
      <c r="I5491" s="123" t="str">
        <f t="shared" si="85"/>
        <v/>
      </c>
      <c r="J5491" s="123"/>
      <c r="K5491" s="123"/>
      <c r="L5491" s="123"/>
      <c r="M5491" s="98" t="s">
        <v>13865</v>
      </c>
      <c r="N5491" s="118"/>
    </row>
    <row r="5492" spans="1:14" x14ac:dyDescent="0.25">
      <c r="A5492" s="130">
        <v>76206481000158</v>
      </c>
      <c r="B5492" s="98" t="s">
        <v>12547</v>
      </c>
      <c r="C5492" s="123" t="s">
        <v>3143</v>
      </c>
      <c r="D5492" s="98" t="s">
        <v>13667</v>
      </c>
      <c r="E5492" s="98" t="s">
        <v>13660</v>
      </c>
      <c r="F5492" s="124">
        <v>14</v>
      </c>
      <c r="G5492" s="112">
        <v>43908</v>
      </c>
      <c r="H5492" s="98"/>
      <c r="I5492" s="123" t="str">
        <f t="shared" si="85"/>
        <v/>
      </c>
      <c r="J5492" s="123"/>
      <c r="K5492" s="123"/>
      <c r="L5492" s="123"/>
      <c r="M5492" s="98"/>
      <c r="N5492" s="118"/>
    </row>
    <row r="5493" spans="1:14" x14ac:dyDescent="0.25">
      <c r="A5493" s="130">
        <v>28580694000100</v>
      </c>
      <c r="B5493" s="98" t="s">
        <v>12548</v>
      </c>
      <c r="C5493" s="123" t="s">
        <v>3513</v>
      </c>
      <c r="D5493" s="98" t="s">
        <v>13667</v>
      </c>
      <c r="E5493" s="98" t="s">
        <v>13660</v>
      </c>
      <c r="F5493" s="124">
        <v>11</v>
      </c>
      <c r="G5493" s="112">
        <v>40976</v>
      </c>
      <c r="H5493" s="98"/>
      <c r="I5493" s="123" t="str">
        <f t="shared" si="85"/>
        <v/>
      </c>
      <c r="J5493" s="123"/>
      <c r="K5493" s="123"/>
      <c r="L5493" s="123"/>
      <c r="M5493" s="98" t="s">
        <v>15998</v>
      </c>
      <c r="N5493" s="118"/>
    </row>
    <row r="5494" spans="1:14" x14ac:dyDescent="0.25">
      <c r="A5494" s="130">
        <v>17744442000145</v>
      </c>
      <c r="B5494" s="98" t="s">
        <v>12549</v>
      </c>
      <c r="C5494" s="123" t="s">
        <v>1356</v>
      </c>
      <c r="D5494" s="98" t="s">
        <v>13667</v>
      </c>
      <c r="E5494" s="98" t="s">
        <v>13660</v>
      </c>
      <c r="F5494" s="124">
        <v>14</v>
      </c>
      <c r="G5494" s="112">
        <v>43084</v>
      </c>
      <c r="H5494" s="98"/>
      <c r="I5494" s="123" t="str">
        <f t="shared" si="85"/>
        <v/>
      </c>
      <c r="J5494" s="123"/>
      <c r="K5494" s="123"/>
      <c r="L5494" s="123"/>
      <c r="M5494" s="98"/>
      <c r="N5494" s="118"/>
    </row>
    <row r="5495" spans="1:14" x14ac:dyDescent="0.25">
      <c r="A5495" s="130">
        <v>45116092000108</v>
      </c>
      <c r="B5495" s="98" t="s">
        <v>12550</v>
      </c>
      <c r="C5495" s="123" t="s">
        <v>4626</v>
      </c>
      <c r="D5495" s="98" t="s">
        <v>13667</v>
      </c>
      <c r="E5495" s="98" t="s">
        <v>13660</v>
      </c>
      <c r="F5495" s="124">
        <v>17.75</v>
      </c>
      <c r="G5495" s="112">
        <v>42893</v>
      </c>
      <c r="H5495" s="98"/>
      <c r="I5495" s="123" t="str">
        <f t="shared" si="85"/>
        <v/>
      </c>
      <c r="J5495" s="123"/>
      <c r="K5495" s="123"/>
      <c r="L5495" s="123"/>
      <c r="M5495" s="98" t="s">
        <v>16833</v>
      </c>
      <c r="N5495" s="118"/>
    </row>
    <row r="5496" spans="1:14" x14ac:dyDescent="0.25">
      <c r="A5496" s="130">
        <v>65712069000193</v>
      </c>
      <c r="B5496" s="98" t="s">
        <v>12551</v>
      </c>
      <c r="C5496" s="123" t="s">
        <v>4626</v>
      </c>
      <c r="D5496" s="98" t="s">
        <v>13667</v>
      </c>
      <c r="E5496" s="98" t="s">
        <v>13660</v>
      </c>
      <c r="F5496" s="124">
        <v>22</v>
      </c>
      <c r="G5496" s="112">
        <v>43733</v>
      </c>
      <c r="H5496" s="98"/>
      <c r="I5496" s="123" t="str">
        <f t="shared" si="85"/>
        <v/>
      </c>
      <c r="J5496" s="123"/>
      <c r="K5496" s="123"/>
      <c r="L5496" s="123"/>
      <c r="M5496" s="98"/>
      <c r="N5496" s="118"/>
    </row>
    <row r="5497" spans="1:14" x14ac:dyDescent="0.25">
      <c r="A5497" s="130">
        <v>4132090000125</v>
      </c>
      <c r="B5497" s="98" t="s">
        <v>12552</v>
      </c>
      <c r="C5497" s="123" t="s">
        <v>3513</v>
      </c>
      <c r="D5497" s="98" t="s">
        <v>13667</v>
      </c>
      <c r="E5497" s="98" t="s">
        <v>13660</v>
      </c>
      <c r="F5497" s="124">
        <v>19.829999999999998</v>
      </c>
      <c r="G5497" s="112">
        <v>42370</v>
      </c>
      <c r="H5497" s="98"/>
      <c r="I5497" s="123" t="str">
        <f t="shared" si="85"/>
        <v/>
      </c>
      <c r="J5497" s="123"/>
      <c r="K5497" s="123"/>
      <c r="L5497" s="123"/>
      <c r="M5497" s="98" t="s">
        <v>16001</v>
      </c>
      <c r="N5497" s="118"/>
    </row>
    <row r="5498" spans="1:14" x14ac:dyDescent="0.25">
      <c r="A5498" s="130">
        <v>12200283000102</v>
      </c>
      <c r="B5498" s="98" t="s">
        <v>12553</v>
      </c>
      <c r="C5498" s="123" t="s">
        <v>29</v>
      </c>
      <c r="D5498" s="98" t="s">
        <v>13667</v>
      </c>
      <c r="E5498" s="98" t="s">
        <v>13660</v>
      </c>
      <c r="F5498" s="124">
        <v>14</v>
      </c>
      <c r="G5498" s="112">
        <v>43903</v>
      </c>
      <c r="H5498" s="98"/>
      <c r="I5498" s="123" t="str">
        <f t="shared" si="85"/>
        <v/>
      </c>
      <c r="J5498" s="123"/>
      <c r="K5498" s="123"/>
      <c r="L5498" s="123"/>
      <c r="M5498" s="98"/>
      <c r="N5498" s="118"/>
    </row>
    <row r="5499" spans="1:14" x14ac:dyDescent="0.25">
      <c r="A5499" s="130">
        <v>8349060000126</v>
      </c>
      <c r="B5499" s="98" t="s">
        <v>12554</v>
      </c>
      <c r="C5499" s="123" t="s">
        <v>3601</v>
      </c>
      <c r="D5499" s="98" t="s">
        <v>13667</v>
      </c>
      <c r="E5499" s="98" t="s">
        <v>13660</v>
      </c>
      <c r="F5499" s="124">
        <v>11</v>
      </c>
      <c r="G5499" s="112">
        <v>42075</v>
      </c>
      <c r="H5499" s="98"/>
      <c r="I5499" s="123" t="str">
        <f t="shared" si="85"/>
        <v/>
      </c>
      <c r="J5499" s="123"/>
      <c r="K5499" s="123"/>
      <c r="L5499" s="123"/>
      <c r="M5499" s="98" t="s">
        <v>16091</v>
      </c>
      <c r="N5499" s="118"/>
    </row>
    <row r="5500" spans="1:14" x14ac:dyDescent="0.25">
      <c r="A5500" s="130">
        <v>32415283000129</v>
      </c>
      <c r="B5500" s="98" t="s">
        <v>12555</v>
      </c>
      <c r="C5500" s="123" t="s">
        <v>3513</v>
      </c>
      <c r="D5500" s="98" t="s">
        <v>13667</v>
      </c>
      <c r="E5500" s="98" t="s">
        <v>13660</v>
      </c>
      <c r="F5500" s="124">
        <v>14.65</v>
      </c>
      <c r="G5500" s="112">
        <v>43585</v>
      </c>
      <c r="H5500" s="98"/>
      <c r="I5500" s="123" t="str">
        <f t="shared" si="85"/>
        <v/>
      </c>
      <c r="J5500" s="123"/>
      <c r="K5500" s="123"/>
      <c r="L5500" s="123"/>
      <c r="M5500" s="98"/>
      <c r="N5500" s="118"/>
    </row>
    <row r="5501" spans="1:14" x14ac:dyDescent="0.25">
      <c r="A5501" s="130">
        <v>7655277000100</v>
      </c>
      <c r="B5501" s="98" t="s">
        <v>12557</v>
      </c>
      <c r="C5501" s="123" t="s">
        <v>634</v>
      </c>
      <c r="D5501" s="98" t="s">
        <v>13667</v>
      </c>
      <c r="E5501" s="98" t="s">
        <v>13660</v>
      </c>
      <c r="F5501" s="124">
        <v>14</v>
      </c>
      <c r="G5501" s="112">
        <v>44043</v>
      </c>
      <c r="H5501" s="98"/>
      <c r="I5501" s="123" t="str">
        <f t="shared" si="85"/>
        <v/>
      </c>
      <c r="J5501" s="123"/>
      <c r="K5501" s="123"/>
      <c r="L5501" s="123"/>
      <c r="M5501" s="98"/>
      <c r="N5501" s="118"/>
    </row>
    <row r="5502" spans="1:14" x14ac:dyDescent="0.25">
      <c r="A5502" s="130">
        <v>27174119000137</v>
      </c>
      <c r="B5502" s="98" t="s">
        <v>12558</v>
      </c>
      <c r="C5502" s="123" t="s">
        <v>821</v>
      </c>
      <c r="D5502" s="98" t="s">
        <v>13667</v>
      </c>
      <c r="E5502" s="98" t="s">
        <v>13660</v>
      </c>
      <c r="F5502" s="124">
        <v>12.29</v>
      </c>
      <c r="G5502" s="112">
        <v>42683</v>
      </c>
      <c r="H5502" s="98"/>
      <c r="I5502" s="123" t="str">
        <f t="shared" si="85"/>
        <v/>
      </c>
      <c r="J5502" s="123"/>
      <c r="K5502" s="123"/>
      <c r="L5502" s="123"/>
      <c r="M5502" s="98"/>
      <c r="N5502" s="118"/>
    </row>
    <row r="5503" spans="1:14" x14ac:dyDescent="0.25">
      <c r="A5503" s="130">
        <v>2215275000178</v>
      </c>
      <c r="B5503" s="98" t="s">
        <v>12559</v>
      </c>
      <c r="C5503" s="123" t="s">
        <v>901</v>
      </c>
      <c r="D5503" s="98" t="s">
        <v>13667</v>
      </c>
      <c r="E5503" s="98" t="s">
        <v>13660</v>
      </c>
      <c r="F5503" s="124">
        <v>15</v>
      </c>
      <c r="G5503" s="112">
        <v>44033</v>
      </c>
      <c r="H5503" s="98"/>
      <c r="I5503" s="123" t="str">
        <f t="shared" si="85"/>
        <v/>
      </c>
      <c r="J5503" s="123"/>
      <c r="K5503" s="123"/>
      <c r="L5503" s="123"/>
      <c r="M5503" s="98"/>
      <c r="N5503" s="118"/>
    </row>
    <row r="5504" spans="1:14" x14ac:dyDescent="0.25">
      <c r="A5504" s="130">
        <v>12237038000161</v>
      </c>
      <c r="B5504" s="98" t="s">
        <v>12560</v>
      </c>
      <c r="C5504" s="123" t="s">
        <v>29</v>
      </c>
      <c r="D5504" s="98" t="s">
        <v>13667</v>
      </c>
      <c r="E5504" s="98" t="s">
        <v>13660</v>
      </c>
      <c r="F5504" s="124">
        <v>16.170000000000002</v>
      </c>
      <c r="G5504" s="112">
        <v>39766</v>
      </c>
      <c r="H5504" s="98"/>
      <c r="I5504" s="123" t="str">
        <f t="shared" si="85"/>
        <v/>
      </c>
      <c r="J5504" s="123"/>
      <c r="K5504" s="123"/>
      <c r="L5504" s="123"/>
      <c r="M5504" s="98" t="s">
        <v>13758</v>
      </c>
      <c r="N5504" s="118"/>
    </row>
    <row r="5505" spans="1:14" x14ac:dyDescent="0.25">
      <c r="A5505" s="130">
        <v>17954041000110</v>
      </c>
      <c r="B5505" s="98" t="s">
        <v>12561</v>
      </c>
      <c r="C5505" s="123" t="s">
        <v>1356</v>
      </c>
      <c r="D5505" s="98" t="s">
        <v>13667</v>
      </c>
      <c r="E5505" s="98" t="s">
        <v>13660</v>
      </c>
      <c r="F5505" s="124">
        <v>14</v>
      </c>
      <c r="G5505" s="112">
        <v>39645</v>
      </c>
      <c r="H5505" s="98"/>
      <c r="I5505" s="123" t="str">
        <f t="shared" si="85"/>
        <v/>
      </c>
      <c r="J5505" s="123"/>
      <c r="K5505" s="123"/>
      <c r="L5505" s="123"/>
      <c r="M5505" s="98" t="s">
        <v>14676</v>
      </c>
      <c r="N5505" s="118"/>
    </row>
    <row r="5506" spans="1:14" x14ac:dyDescent="0.25">
      <c r="A5506" s="130">
        <v>2316537000190</v>
      </c>
      <c r="B5506" s="98" t="s">
        <v>12562</v>
      </c>
      <c r="C5506" s="123" t="s">
        <v>901</v>
      </c>
      <c r="D5506" s="98" t="s">
        <v>13667</v>
      </c>
      <c r="E5506" s="98" t="s">
        <v>13660</v>
      </c>
      <c r="F5506" s="124">
        <v>19.149999999999999</v>
      </c>
      <c r="G5506" s="112">
        <v>43327</v>
      </c>
      <c r="H5506" s="98"/>
      <c r="I5506" s="123" t="str">
        <f t="shared" si="85"/>
        <v/>
      </c>
      <c r="J5506" s="123"/>
      <c r="K5506" s="123"/>
      <c r="L5506" s="123"/>
      <c r="M5506" s="98" t="s">
        <v>14274</v>
      </c>
      <c r="N5506" s="118"/>
    </row>
    <row r="5507" spans="1:14" x14ac:dyDescent="0.25">
      <c r="A5507" s="130">
        <v>45116290000171</v>
      </c>
      <c r="B5507" s="98" t="s">
        <v>12563</v>
      </c>
      <c r="C5507" s="123" t="s">
        <v>4626</v>
      </c>
      <c r="D5507" s="98" t="s">
        <v>13667</v>
      </c>
      <c r="E5507" s="98" t="s">
        <v>13660</v>
      </c>
      <c r="F5507" s="124">
        <v>15.1</v>
      </c>
      <c r="G5507" s="112">
        <v>41933</v>
      </c>
      <c r="H5507" s="98"/>
      <c r="I5507" s="123" t="str">
        <f t="shared" ref="I5507:I5570" si="86">IFERROR(IF(OR(E5507="Ativos", E5507="Aposentados",E5507="Pensionistas"),IF(F5507&gt;=14,"SIM","NÃO"),""),"")</f>
        <v/>
      </c>
      <c r="J5507" s="123"/>
      <c r="K5507" s="123"/>
      <c r="L5507" s="123"/>
      <c r="M5507" s="98" t="s">
        <v>16836</v>
      </c>
      <c r="N5507" s="118"/>
    </row>
    <row r="5508" spans="1:14" x14ac:dyDescent="0.25">
      <c r="A5508" s="130">
        <v>29114121000146</v>
      </c>
      <c r="B5508" s="98" t="s">
        <v>12564</v>
      </c>
      <c r="C5508" s="123" t="s">
        <v>3513</v>
      </c>
      <c r="D5508" s="98" t="s">
        <v>13667</v>
      </c>
      <c r="E5508" s="98" t="s">
        <v>13660</v>
      </c>
      <c r="F5508" s="124">
        <v>11</v>
      </c>
      <c r="G5508" s="112">
        <v>42971</v>
      </c>
      <c r="H5508" s="98"/>
      <c r="I5508" s="123" t="str">
        <f t="shared" si="86"/>
        <v/>
      </c>
      <c r="J5508" s="123"/>
      <c r="K5508" s="123"/>
      <c r="L5508" s="123"/>
      <c r="M5508" s="98" t="s">
        <v>16002</v>
      </c>
      <c r="N5508" s="118"/>
    </row>
    <row r="5509" spans="1:14" x14ac:dyDescent="0.25">
      <c r="A5509" s="130">
        <v>17966201000140</v>
      </c>
      <c r="B5509" s="98" t="s">
        <v>12565</v>
      </c>
      <c r="C5509" s="123" t="s">
        <v>1356</v>
      </c>
      <c r="D5509" s="98" t="s">
        <v>13667</v>
      </c>
      <c r="E5509" s="98" t="s">
        <v>13660</v>
      </c>
      <c r="F5509" s="124">
        <v>11</v>
      </c>
      <c r="G5509" s="112">
        <v>40259</v>
      </c>
      <c r="H5509" s="98"/>
      <c r="I5509" s="123" t="str">
        <f t="shared" si="86"/>
        <v/>
      </c>
      <c r="J5509" s="123"/>
      <c r="K5509" s="123"/>
      <c r="L5509" s="123"/>
      <c r="M5509" s="98"/>
      <c r="N5509" s="118"/>
    </row>
    <row r="5510" spans="1:14" x14ac:dyDescent="0.25">
      <c r="A5510" s="130">
        <v>11043312000107</v>
      </c>
      <c r="B5510" s="98" t="s">
        <v>12566</v>
      </c>
      <c r="C5510" s="123" t="s">
        <v>2758</v>
      </c>
      <c r="D5510" s="98" t="s">
        <v>13667</v>
      </c>
      <c r="E5510" s="98" t="s">
        <v>13660</v>
      </c>
      <c r="F5510" s="124">
        <v>16</v>
      </c>
      <c r="G5510" s="112">
        <v>41765</v>
      </c>
      <c r="H5510" s="98"/>
      <c r="I5510" s="123" t="str">
        <f t="shared" si="86"/>
        <v/>
      </c>
      <c r="J5510" s="123"/>
      <c r="K5510" s="123"/>
      <c r="L5510" s="123"/>
      <c r="M5510" s="98" t="s">
        <v>15423</v>
      </c>
      <c r="N5510" s="118"/>
    </row>
    <row r="5511" spans="1:14" x14ac:dyDescent="0.25">
      <c r="A5511" s="130">
        <v>44438968000170</v>
      </c>
      <c r="B5511" s="98" t="s">
        <v>12567</v>
      </c>
      <c r="C5511" s="123" t="s">
        <v>4626</v>
      </c>
      <c r="D5511" s="98" t="s">
        <v>13667</v>
      </c>
      <c r="E5511" s="98" t="s">
        <v>13660</v>
      </c>
      <c r="F5511" s="124">
        <v>20.34</v>
      </c>
      <c r="G5511" s="112">
        <v>43721</v>
      </c>
      <c r="H5511" s="98"/>
      <c r="I5511" s="123" t="str">
        <f t="shared" si="86"/>
        <v/>
      </c>
      <c r="J5511" s="123"/>
      <c r="K5511" s="123"/>
      <c r="L5511" s="123"/>
      <c r="M5511" s="98"/>
      <c r="N5511" s="118"/>
    </row>
    <row r="5512" spans="1:14" x14ac:dyDescent="0.25">
      <c r="A5512" s="130">
        <v>2070720000159</v>
      </c>
      <c r="B5512" s="98" t="s">
        <v>12568</v>
      </c>
      <c r="C5512" s="123" t="s">
        <v>5227</v>
      </c>
      <c r="D5512" s="98" t="s">
        <v>13667</v>
      </c>
      <c r="E5512" s="98" t="s">
        <v>13660</v>
      </c>
      <c r="F5512" s="124">
        <v>16.95</v>
      </c>
      <c r="G5512" s="112">
        <v>44136</v>
      </c>
      <c r="H5512" s="98"/>
      <c r="I5512" s="123" t="str">
        <f t="shared" si="86"/>
        <v/>
      </c>
      <c r="J5512" s="123"/>
      <c r="K5512" s="123"/>
      <c r="L5512" s="123"/>
      <c r="M5512" s="98"/>
      <c r="N5512" s="118"/>
    </row>
    <row r="5513" spans="1:14" x14ac:dyDescent="0.25">
      <c r="A5513" s="130">
        <v>63787071000104</v>
      </c>
      <c r="B5513" s="98" t="s">
        <v>12569</v>
      </c>
      <c r="C5513" s="123" t="s">
        <v>3747</v>
      </c>
      <c r="D5513" s="98" t="s">
        <v>13667</v>
      </c>
      <c r="E5513" s="98" t="s">
        <v>13660</v>
      </c>
      <c r="F5513" s="124">
        <v>20.100000000000001</v>
      </c>
      <c r="G5513" s="112">
        <v>44005</v>
      </c>
      <c r="H5513" s="98"/>
      <c r="I5513" s="123" t="str">
        <f t="shared" si="86"/>
        <v/>
      </c>
      <c r="J5513" s="123"/>
      <c r="K5513" s="123"/>
      <c r="L5513" s="123"/>
      <c r="M5513" s="98"/>
      <c r="N5513" s="118"/>
    </row>
    <row r="5514" spans="1:14" x14ac:dyDescent="0.25">
      <c r="A5514" s="130">
        <v>3755477000175</v>
      </c>
      <c r="B5514" s="98" t="s">
        <v>12570</v>
      </c>
      <c r="C5514" s="123" t="s">
        <v>2274</v>
      </c>
      <c r="D5514" s="98" t="s">
        <v>13667</v>
      </c>
      <c r="E5514" s="98" t="s">
        <v>13660</v>
      </c>
      <c r="F5514" s="124">
        <v>13.02</v>
      </c>
      <c r="G5514" s="112">
        <v>44075</v>
      </c>
      <c r="H5514" s="98"/>
      <c r="I5514" s="123" t="str">
        <f t="shared" si="86"/>
        <v/>
      </c>
      <c r="J5514" s="123"/>
      <c r="K5514" s="123"/>
      <c r="L5514" s="123"/>
      <c r="M5514" s="98"/>
      <c r="N5514" s="118"/>
    </row>
    <row r="5515" spans="1:14" x14ac:dyDescent="0.25">
      <c r="A5515" s="130">
        <v>46523270000188</v>
      </c>
      <c r="B5515" s="98" t="s">
        <v>12571</v>
      </c>
      <c r="C5515" s="123" t="s">
        <v>4626</v>
      </c>
      <c r="D5515" s="98" t="s">
        <v>13667</v>
      </c>
      <c r="E5515" s="98" t="s">
        <v>13660</v>
      </c>
      <c r="F5515" s="124">
        <v>14.43</v>
      </c>
      <c r="G5515" s="112">
        <v>44136</v>
      </c>
      <c r="H5515" s="98"/>
      <c r="I5515" s="123" t="str">
        <f t="shared" si="86"/>
        <v/>
      </c>
      <c r="J5515" s="123"/>
      <c r="K5515" s="123"/>
      <c r="L5515" s="123"/>
      <c r="M5515" s="98"/>
      <c r="N5515" s="118"/>
    </row>
    <row r="5516" spans="1:14" x14ac:dyDescent="0.25">
      <c r="A5516" s="130">
        <v>6190243000116</v>
      </c>
      <c r="B5516" s="98" t="s">
        <v>12572</v>
      </c>
      <c r="C5516" s="123" t="s">
        <v>1142</v>
      </c>
      <c r="D5516" s="98" t="s">
        <v>13667</v>
      </c>
      <c r="E5516" s="98" t="s">
        <v>13660</v>
      </c>
      <c r="F5516" s="124">
        <v>11</v>
      </c>
      <c r="G5516" s="112">
        <v>41907</v>
      </c>
      <c r="H5516" s="98"/>
      <c r="I5516" s="123" t="str">
        <f t="shared" si="86"/>
        <v/>
      </c>
      <c r="J5516" s="123"/>
      <c r="K5516" s="123"/>
      <c r="L5516" s="123"/>
      <c r="M5516" s="98" t="s">
        <v>14421</v>
      </c>
      <c r="N5516" s="118"/>
    </row>
    <row r="5517" spans="1:14" x14ac:dyDescent="0.25">
      <c r="A5517" s="130">
        <v>59854927000131</v>
      </c>
      <c r="B5517" s="98" t="s">
        <v>12573</v>
      </c>
      <c r="C5517" s="123" t="s">
        <v>4626</v>
      </c>
      <c r="D5517" s="98" t="s">
        <v>13667</v>
      </c>
      <c r="E5517" s="98" t="s">
        <v>13660</v>
      </c>
      <c r="F5517" s="124">
        <v>13</v>
      </c>
      <c r="G5517" s="112">
        <v>41493</v>
      </c>
      <c r="H5517" s="98"/>
      <c r="I5517" s="123" t="str">
        <f t="shared" si="86"/>
        <v/>
      </c>
      <c r="J5517" s="123"/>
      <c r="K5517" s="123"/>
      <c r="L5517" s="123"/>
      <c r="M5517" s="98" t="s">
        <v>16838</v>
      </c>
      <c r="N5517" s="118"/>
    </row>
    <row r="5518" spans="1:14" x14ac:dyDescent="0.25">
      <c r="A5518" s="130">
        <v>8739351000120</v>
      </c>
      <c r="B5518" s="98" t="s">
        <v>12574</v>
      </c>
      <c r="C5518" s="123" t="s">
        <v>2554</v>
      </c>
      <c r="D5518" s="98" t="s">
        <v>13667</v>
      </c>
      <c r="E5518" s="98" t="s">
        <v>13660</v>
      </c>
      <c r="F5518" s="124">
        <v>22</v>
      </c>
      <c r="G5518" s="112">
        <v>44013</v>
      </c>
      <c r="H5518" s="98"/>
      <c r="I5518" s="123" t="str">
        <f t="shared" si="86"/>
        <v/>
      </c>
      <c r="J5518" s="123"/>
      <c r="K5518" s="123"/>
      <c r="L5518" s="123"/>
      <c r="M5518" s="98"/>
      <c r="N5518" s="118"/>
    </row>
    <row r="5519" spans="1:14" x14ac:dyDescent="0.25">
      <c r="A5519" s="130">
        <v>4838496000128</v>
      </c>
      <c r="B5519" s="98" t="s">
        <v>12575</v>
      </c>
      <c r="C5519" s="123" t="s">
        <v>2413</v>
      </c>
      <c r="D5519" s="98" t="s">
        <v>13667</v>
      </c>
      <c r="E5519" s="98" t="s">
        <v>13660</v>
      </c>
      <c r="F5519" s="124">
        <v>19.5</v>
      </c>
      <c r="G5519" s="112">
        <v>38805</v>
      </c>
      <c r="H5519" s="98"/>
      <c r="I5519" s="123" t="str">
        <f t="shared" si="86"/>
        <v/>
      </c>
      <c r="J5519" s="123"/>
      <c r="K5519" s="123"/>
      <c r="L5519" s="123"/>
      <c r="M5519" s="98" t="s">
        <v>15090</v>
      </c>
      <c r="N5519" s="118"/>
    </row>
    <row r="5520" spans="1:14" x14ac:dyDescent="0.25">
      <c r="A5520" s="130">
        <v>8365900000144</v>
      </c>
      <c r="B5520" s="98" t="s">
        <v>12576</v>
      </c>
      <c r="C5520" s="123" t="s">
        <v>3601</v>
      </c>
      <c r="D5520" s="98" t="s">
        <v>13667</v>
      </c>
      <c r="E5520" s="98" t="s">
        <v>13660</v>
      </c>
      <c r="F5520" s="124">
        <v>13.55</v>
      </c>
      <c r="G5520" s="112">
        <v>43829</v>
      </c>
      <c r="H5520" s="98"/>
      <c r="I5520" s="123" t="str">
        <f t="shared" si="86"/>
        <v/>
      </c>
      <c r="J5520" s="123"/>
      <c r="K5520" s="123"/>
      <c r="L5520" s="123"/>
      <c r="M5520" s="98"/>
      <c r="N5520" s="118"/>
    </row>
    <row r="5521" spans="1:14" x14ac:dyDescent="0.25">
      <c r="A5521" s="130">
        <v>18431155000148</v>
      </c>
      <c r="B5521" s="98" t="s">
        <v>12577</v>
      </c>
      <c r="C5521" s="123" t="s">
        <v>1356</v>
      </c>
      <c r="D5521" s="98" t="s">
        <v>13667</v>
      </c>
      <c r="E5521" s="98" t="s">
        <v>13660</v>
      </c>
      <c r="F5521" s="124">
        <v>13.46</v>
      </c>
      <c r="G5521" s="112">
        <v>43061</v>
      </c>
      <c r="H5521" s="98"/>
      <c r="I5521" s="123" t="str">
        <f t="shared" si="86"/>
        <v/>
      </c>
      <c r="J5521" s="123"/>
      <c r="K5521" s="123"/>
      <c r="L5521" s="123"/>
      <c r="M5521" s="98" t="s">
        <v>14678</v>
      </c>
      <c r="N5521" s="118"/>
    </row>
    <row r="5522" spans="1:14" x14ac:dyDescent="0.25">
      <c r="A5522" s="130">
        <v>18668376000134</v>
      </c>
      <c r="B5522" s="98" t="s">
        <v>12578</v>
      </c>
      <c r="C5522" s="123" t="s">
        <v>1356</v>
      </c>
      <c r="D5522" s="98" t="s">
        <v>13667</v>
      </c>
      <c r="E5522" s="98" t="s">
        <v>13660</v>
      </c>
      <c r="F5522" s="124">
        <v>21.13</v>
      </c>
      <c r="G5522" s="112">
        <v>42736</v>
      </c>
      <c r="H5522" s="98"/>
      <c r="I5522" s="123" t="str">
        <f t="shared" si="86"/>
        <v/>
      </c>
      <c r="J5522" s="123"/>
      <c r="K5522" s="123"/>
      <c r="L5522" s="123"/>
      <c r="M5522" s="98" t="s">
        <v>14682</v>
      </c>
      <c r="N5522" s="118"/>
    </row>
    <row r="5523" spans="1:14" x14ac:dyDescent="0.25">
      <c r="A5523" s="130">
        <v>44882074000174</v>
      </c>
      <c r="B5523" s="98" t="s">
        <v>12579</v>
      </c>
      <c r="C5523" s="123" t="s">
        <v>4626</v>
      </c>
      <c r="D5523" s="98" t="s">
        <v>13667</v>
      </c>
      <c r="E5523" s="98" t="s">
        <v>13660</v>
      </c>
      <c r="F5523" s="124">
        <v>14.76</v>
      </c>
      <c r="G5523" s="112">
        <v>43101</v>
      </c>
      <c r="H5523" s="98"/>
      <c r="I5523" s="123" t="str">
        <f t="shared" si="86"/>
        <v/>
      </c>
      <c r="J5523" s="123"/>
      <c r="K5523" s="123"/>
      <c r="L5523" s="123"/>
      <c r="M5523" s="98" t="s">
        <v>16841</v>
      </c>
      <c r="N5523" s="118"/>
    </row>
    <row r="5524" spans="1:14" x14ac:dyDescent="0.25">
      <c r="A5524" s="130">
        <v>1067891000166</v>
      </c>
      <c r="B5524" s="98" t="s">
        <v>12580</v>
      </c>
      <c r="C5524" s="123" t="s">
        <v>5227</v>
      </c>
      <c r="D5524" s="98" t="s">
        <v>13667</v>
      </c>
      <c r="E5524" s="98" t="s">
        <v>13660</v>
      </c>
      <c r="F5524" s="124">
        <v>11.08</v>
      </c>
      <c r="G5524" s="112">
        <v>43435</v>
      </c>
      <c r="H5524" s="98"/>
      <c r="I5524" s="123" t="str">
        <f t="shared" si="86"/>
        <v/>
      </c>
      <c r="J5524" s="123"/>
      <c r="K5524" s="123"/>
      <c r="L5524" s="123"/>
      <c r="M5524" s="98" t="s">
        <v>17025</v>
      </c>
      <c r="N5524" s="118"/>
    </row>
    <row r="5525" spans="1:14" x14ac:dyDescent="0.25">
      <c r="A5525" s="130">
        <v>45787652000156</v>
      </c>
      <c r="B5525" s="98" t="s">
        <v>12581</v>
      </c>
      <c r="C5525" s="123" t="s">
        <v>4626</v>
      </c>
      <c r="D5525" s="98" t="s">
        <v>13667</v>
      </c>
      <c r="E5525" s="98" t="s">
        <v>13660</v>
      </c>
      <c r="F5525" s="124">
        <v>18.3</v>
      </c>
      <c r="G5525" s="112">
        <v>43039</v>
      </c>
      <c r="H5525" s="98"/>
      <c r="I5525" s="123" t="str">
        <f t="shared" si="86"/>
        <v/>
      </c>
      <c r="J5525" s="123"/>
      <c r="K5525" s="123"/>
      <c r="L5525" s="123"/>
      <c r="M5525" s="98" t="s">
        <v>16842</v>
      </c>
      <c r="N5525" s="118"/>
    </row>
    <row r="5526" spans="1:14" x14ac:dyDescent="0.25">
      <c r="A5526" s="130">
        <v>63761985000198</v>
      </c>
      <c r="B5526" s="98" t="s">
        <v>12582</v>
      </c>
      <c r="C5526" s="123" t="s">
        <v>3747</v>
      </c>
      <c r="D5526" s="98" t="s">
        <v>13667</v>
      </c>
      <c r="E5526" s="98" t="s">
        <v>13660</v>
      </c>
      <c r="F5526" s="124">
        <v>14.28</v>
      </c>
      <c r="G5526" s="112">
        <v>43739</v>
      </c>
      <c r="H5526" s="98"/>
      <c r="I5526" s="123" t="str">
        <f t="shared" si="86"/>
        <v/>
      </c>
      <c r="J5526" s="123"/>
      <c r="K5526" s="123"/>
      <c r="L5526" s="123"/>
      <c r="M5526" s="98"/>
      <c r="N5526" s="118"/>
    </row>
    <row r="5527" spans="1:14" x14ac:dyDescent="0.25">
      <c r="A5527" s="130">
        <v>1613093000192</v>
      </c>
      <c r="B5527" s="98" t="s">
        <v>12583</v>
      </c>
      <c r="C5527" s="123" t="s">
        <v>5227</v>
      </c>
      <c r="D5527" s="98" t="s">
        <v>13667</v>
      </c>
      <c r="E5527" s="98" t="s">
        <v>13660</v>
      </c>
      <c r="F5527" s="124">
        <v>13</v>
      </c>
      <c r="G5527" s="112">
        <v>41850</v>
      </c>
      <c r="H5527" s="98"/>
      <c r="I5527" s="123" t="str">
        <f t="shared" si="86"/>
        <v/>
      </c>
      <c r="J5527" s="123"/>
      <c r="K5527" s="123"/>
      <c r="L5527" s="123"/>
      <c r="M5527" s="98" t="s">
        <v>17027</v>
      </c>
      <c r="N5527" s="118"/>
    </row>
    <row r="5528" spans="1:14" x14ac:dyDescent="0.25">
      <c r="A5528" s="130">
        <v>12251450000136</v>
      </c>
      <c r="B5528" s="98" t="s">
        <v>12584</v>
      </c>
      <c r="C5528" s="123" t="s">
        <v>29</v>
      </c>
      <c r="D5528" s="98" t="s">
        <v>13667</v>
      </c>
      <c r="E5528" s="98" t="s">
        <v>13660</v>
      </c>
      <c r="F5528" s="124">
        <v>7.64</v>
      </c>
      <c r="G5528" s="112">
        <v>40434</v>
      </c>
      <c r="H5528" s="98"/>
      <c r="I5528" s="123" t="str">
        <f t="shared" si="86"/>
        <v/>
      </c>
      <c r="J5528" s="123"/>
      <c r="K5528" s="123"/>
      <c r="L5528" s="123"/>
      <c r="M5528" s="98" t="s">
        <v>13760</v>
      </c>
      <c r="N5528" s="118"/>
    </row>
    <row r="5529" spans="1:14" x14ac:dyDescent="0.25">
      <c r="A5529" s="130">
        <v>90895905000160</v>
      </c>
      <c r="B5529" s="98" t="s">
        <v>12585</v>
      </c>
      <c r="C5529" s="123" t="s">
        <v>3812</v>
      </c>
      <c r="D5529" s="98" t="s">
        <v>13667</v>
      </c>
      <c r="E5529" s="98" t="s">
        <v>13660</v>
      </c>
      <c r="F5529" s="124">
        <v>13.5</v>
      </c>
      <c r="G5529" s="112">
        <v>42736</v>
      </c>
      <c r="H5529" s="98"/>
      <c r="I5529" s="123" t="str">
        <f t="shared" si="86"/>
        <v/>
      </c>
      <c r="J5529" s="123"/>
      <c r="K5529" s="123"/>
      <c r="L5529" s="123"/>
      <c r="M5529" s="98" t="s">
        <v>16376</v>
      </c>
      <c r="N5529" s="118"/>
    </row>
    <row r="5530" spans="1:14" x14ac:dyDescent="0.25">
      <c r="A5530" s="130">
        <v>22678874000135</v>
      </c>
      <c r="B5530" s="98" t="s">
        <v>12586</v>
      </c>
      <c r="C5530" s="123" t="s">
        <v>1356</v>
      </c>
      <c r="D5530" s="98" t="s">
        <v>13667</v>
      </c>
      <c r="E5530" s="98" t="s">
        <v>13660</v>
      </c>
      <c r="F5530" s="124">
        <v>16</v>
      </c>
      <c r="G5530" s="112">
        <v>42217</v>
      </c>
      <c r="H5530" s="98"/>
      <c r="I5530" s="123" t="str">
        <f t="shared" si="86"/>
        <v/>
      </c>
      <c r="J5530" s="123"/>
      <c r="K5530" s="123"/>
      <c r="L5530" s="123"/>
      <c r="M5530" s="98" t="s">
        <v>14685</v>
      </c>
      <c r="N5530" s="118"/>
    </row>
    <row r="5531" spans="1:14" x14ac:dyDescent="0.25">
      <c r="A5531" s="130">
        <v>1767722000139</v>
      </c>
      <c r="B5531" s="98" t="s">
        <v>12587</v>
      </c>
      <c r="C5531" s="123" t="s">
        <v>901</v>
      </c>
      <c r="D5531" s="98" t="s">
        <v>13667</v>
      </c>
      <c r="E5531" s="98" t="s">
        <v>13660</v>
      </c>
      <c r="F5531" s="124">
        <v>24</v>
      </c>
      <c r="G5531" s="112">
        <v>43446</v>
      </c>
      <c r="H5531" s="98"/>
      <c r="I5531" s="123" t="str">
        <f t="shared" si="86"/>
        <v/>
      </c>
      <c r="J5531" s="123"/>
      <c r="K5531" s="123"/>
      <c r="L5531" s="123"/>
      <c r="M5531" s="98"/>
      <c r="N5531" s="118"/>
    </row>
    <row r="5532" spans="1:14" x14ac:dyDescent="0.25">
      <c r="A5532" s="130">
        <v>25043571000134</v>
      </c>
      <c r="B5532" s="98" t="s">
        <v>12588</v>
      </c>
      <c r="C5532" s="123" t="s">
        <v>901</v>
      </c>
      <c r="D5532" s="98" t="s">
        <v>13667</v>
      </c>
      <c r="E5532" s="98" t="s">
        <v>13660</v>
      </c>
      <c r="F5532" s="124">
        <v>17</v>
      </c>
      <c r="G5532" s="112">
        <v>43101</v>
      </c>
      <c r="H5532" s="98"/>
      <c r="I5532" s="123" t="str">
        <f t="shared" si="86"/>
        <v/>
      </c>
      <c r="J5532" s="123"/>
      <c r="K5532" s="123"/>
      <c r="L5532" s="123"/>
      <c r="M5532" s="98" t="s">
        <v>14275</v>
      </c>
      <c r="N5532" s="118"/>
    </row>
    <row r="5533" spans="1:14" x14ac:dyDescent="0.25">
      <c r="A5533" s="130">
        <v>7782840000100</v>
      </c>
      <c r="B5533" s="98" t="s">
        <v>12589</v>
      </c>
      <c r="C5533" s="123" t="s">
        <v>634</v>
      </c>
      <c r="D5533" s="98" t="s">
        <v>13667</v>
      </c>
      <c r="E5533" s="98" t="s">
        <v>13660</v>
      </c>
      <c r="F5533" s="124">
        <v>14.67</v>
      </c>
      <c r="G5533" s="112">
        <v>40752</v>
      </c>
      <c r="H5533" s="98"/>
      <c r="I5533" s="123" t="str">
        <f t="shared" si="86"/>
        <v/>
      </c>
      <c r="J5533" s="123"/>
      <c r="K5533" s="123"/>
      <c r="L5533" s="123"/>
      <c r="M5533" s="98" t="s">
        <v>14021</v>
      </c>
      <c r="N5533" s="118"/>
    </row>
    <row r="5534" spans="1:14" x14ac:dyDescent="0.25">
      <c r="A5534" s="130">
        <v>18296665000150</v>
      </c>
      <c r="B5534" s="98" t="s">
        <v>12590</v>
      </c>
      <c r="C5534" s="123" t="s">
        <v>1356</v>
      </c>
      <c r="D5534" s="98" t="s">
        <v>13667</v>
      </c>
      <c r="E5534" s="98" t="s">
        <v>13660</v>
      </c>
      <c r="F5534" s="124">
        <v>16.36</v>
      </c>
      <c r="G5534" s="112">
        <v>43178</v>
      </c>
      <c r="H5534" s="98"/>
      <c r="I5534" s="123" t="str">
        <f t="shared" si="86"/>
        <v/>
      </c>
      <c r="J5534" s="123"/>
      <c r="K5534" s="123"/>
      <c r="L5534" s="123"/>
      <c r="M5534" s="98" t="s">
        <v>14687</v>
      </c>
      <c r="N5534" s="118"/>
    </row>
    <row r="5535" spans="1:14" x14ac:dyDescent="0.25">
      <c r="A5535" s="130">
        <v>11361227000189</v>
      </c>
      <c r="B5535" s="98" t="s">
        <v>12591</v>
      </c>
      <c r="C5535" s="123" t="s">
        <v>2758</v>
      </c>
      <c r="D5535" s="98" t="s">
        <v>13667</v>
      </c>
      <c r="E5535" s="98" t="s">
        <v>13660</v>
      </c>
      <c r="F5535" s="124">
        <v>17.11</v>
      </c>
      <c r="G5535" s="112">
        <v>42487</v>
      </c>
      <c r="H5535" s="98"/>
      <c r="I5535" s="123" t="str">
        <f t="shared" si="86"/>
        <v/>
      </c>
      <c r="J5535" s="123"/>
      <c r="K5535" s="123"/>
      <c r="L5535" s="123"/>
      <c r="M5535" s="98" t="s">
        <v>15424</v>
      </c>
      <c r="N5535" s="118"/>
    </row>
    <row r="5536" spans="1:14" x14ac:dyDescent="0.25">
      <c r="A5536" s="130">
        <v>76217025000103</v>
      </c>
      <c r="B5536" s="98" t="s">
        <v>12592</v>
      </c>
      <c r="C5536" s="123" t="s">
        <v>3143</v>
      </c>
      <c r="D5536" s="98" t="s">
        <v>13667</v>
      </c>
      <c r="E5536" s="98" t="s">
        <v>13660</v>
      </c>
      <c r="F5536" s="124">
        <v>14</v>
      </c>
      <c r="G5536" s="112">
        <v>44105</v>
      </c>
      <c r="H5536" s="98"/>
      <c r="I5536" s="123" t="str">
        <f t="shared" si="86"/>
        <v/>
      </c>
      <c r="J5536" s="123"/>
      <c r="K5536" s="123"/>
      <c r="L5536" s="123"/>
      <c r="M5536" s="98"/>
      <c r="N5536" s="118"/>
    </row>
    <row r="5537" spans="1:14" x14ac:dyDescent="0.25">
      <c r="A5537" s="130">
        <v>11049822000183</v>
      </c>
      <c r="B5537" s="98" t="s">
        <v>12593</v>
      </c>
      <c r="C5537" s="123" t="s">
        <v>2758</v>
      </c>
      <c r="D5537" s="98" t="s">
        <v>13667</v>
      </c>
      <c r="E5537" s="98" t="s">
        <v>13660</v>
      </c>
      <c r="F5537" s="124">
        <v>12.89</v>
      </c>
      <c r="G5537" s="112">
        <v>42737</v>
      </c>
      <c r="H5537" s="98"/>
      <c r="I5537" s="123" t="str">
        <f t="shared" si="86"/>
        <v/>
      </c>
      <c r="J5537" s="123"/>
      <c r="K5537" s="123"/>
      <c r="L5537" s="123"/>
      <c r="M5537" s="98" t="s">
        <v>15425</v>
      </c>
      <c r="N5537" s="118"/>
    </row>
    <row r="5538" spans="1:14" x14ac:dyDescent="0.25">
      <c r="A5538" s="130">
        <v>92451038000107</v>
      </c>
      <c r="B5538" s="98" t="s">
        <v>12594</v>
      </c>
      <c r="C5538" s="123" t="s">
        <v>3812</v>
      </c>
      <c r="D5538" s="98" t="s">
        <v>13667</v>
      </c>
      <c r="E5538" s="98" t="s">
        <v>13660</v>
      </c>
      <c r="F5538" s="124">
        <v>14.5</v>
      </c>
      <c r="G5538" s="112">
        <v>44013</v>
      </c>
      <c r="H5538" s="98"/>
      <c r="I5538" s="123" t="str">
        <f t="shared" si="86"/>
        <v/>
      </c>
      <c r="J5538" s="123"/>
      <c r="K5538" s="123"/>
      <c r="L5538" s="123"/>
      <c r="M5538" s="98"/>
      <c r="N5538" s="118"/>
    </row>
    <row r="5539" spans="1:14" x14ac:dyDescent="0.25">
      <c r="A5539" s="130">
        <v>1789551000149</v>
      </c>
      <c r="B5539" s="98" t="s">
        <v>12595</v>
      </c>
      <c r="C5539" s="123" t="s">
        <v>901</v>
      </c>
      <c r="D5539" s="98" t="s">
        <v>13667</v>
      </c>
      <c r="E5539" s="98" t="s">
        <v>13660</v>
      </c>
      <c r="F5539" s="124">
        <v>18</v>
      </c>
      <c r="G5539" s="112">
        <v>43600</v>
      </c>
      <c r="H5539" s="98"/>
      <c r="I5539" s="123" t="str">
        <f t="shared" si="86"/>
        <v/>
      </c>
      <c r="J5539" s="123"/>
      <c r="K5539" s="123"/>
      <c r="L5539" s="123"/>
      <c r="M5539" s="98"/>
      <c r="N5539" s="118"/>
    </row>
    <row r="5540" spans="1:14" x14ac:dyDescent="0.25">
      <c r="A5540" s="130">
        <v>93317980000131</v>
      </c>
      <c r="B5540" s="98" t="s">
        <v>12596</v>
      </c>
      <c r="C5540" s="123" t="s">
        <v>3812</v>
      </c>
      <c r="D5540" s="98" t="s">
        <v>13667</v>
      </c>
      <c r="E5540" s="98" t="s">
        <v>13660</v>
      </c>
      <c r="F5540" s="124">
        <v>14</v>
      </c>
      <c r="G5540" s="112">
        <v>44136</v>
      </c>
      <c r="H5540" s="98"/>
      <c r="I5540" s="123" t="str">
        <f t="shared" si="86"/>
        <v/>
      </c>
      <c r="J5540" s="123"/>
      <c r="K5540" s="123"/>
      <c r="L5540" s="123"/>
      <c r="M5540" s="98"/>
      <c r="N5540" s="118"/>
    </row>
    <row r="5541" spans="1:14" x14ac:dyDescent="0.25">
      <c r="A5541" s="130">
        <v>45345899000112</v>
      </c>
      <c r="B5541" s="98" t="s">
        <v>12597</v>
      </c>
      <c r="C5541" s="123" t="s">
        <v>4626</v>
      </c>
      <c r="D5541" s="98" t="s">
        <v>13667</v>
      </c>
      <c r="E5541" s="98" t="s">
        <v>13660</v>
      </c>
      <c r="F5541" s="124">
        <v>15.5</v>
      </c>
      <c r="G5541" s="112">
        <v>42370</v>
      </c>
      <c r="H5541" s="98"/>
      <c r="I5541" s="123" t="str">
        <f t="shared" si="86"/>
        <v/>
      </c>
      <c r="J5541" s="123"/>
      <c r="K5541" s="123"/>
      <c r="L5541" s="123"/>
      <c r="M5541" s="98" t="s">
        <v>16843</v>
      </c>
      <c r="N5541" s="118"/>
    </row>
    <row r="5542" spans="1:14" x14ac:dyDescent="0.25">
      <c r="A5542" s="130">
        <v>25043621000183</v>
      </c>
      <c r="B5542" s="98" t="s">
        <v>12598</v>
      </c>
      <c r="C5542" s="123" t="s">
        <v>901</v>
      </c>
      <c r="D5542" s="98" t="s">
        <v>13667</v>
      </c>
      <c r="E5542" s="98" t="s">
        <v>13660</v>
      </c>
      <c r="F5542" s="124">
        <v>16.28</v>
      </c>
      <c r="G5542" s="112">
        <v>43525</v>
      </c>
      <c r="H5542" s="98"/>
      <c r="I5542" s="123" t="str">
        <f t="shared" si="86"/>
        <v/>
      </c>
      <c r="J5542" s="123"/>
      <c r="K5542" s="123"/>
      <c r="L5542" s="123"/>
      <c r="M5542" s="98"/>
      <c r="N5542" s="118"/>
    </row>
    <row r="5543" spans="1:14" x14ac:dyDescent="0.25">
      <c r="A5543" s="130">
        <v>13717517000148</v>
      </c>
      <c r="B5543" s="98" t="s">
        <v>12599</v>
      </c>
      <c r="C5543" s="123" t="s">
        <v>215</v>
      </c>
      <c r="D5543" s="98" t="s">
        <v>13667</v>
      </c>
      <c r="E5543" s="98" t="s">
        <v>13660</v>
      </c>
      <c r="F5543" s="124">
        <v>13.78</v>
      </c>
      <c r="G5543" s="112">
        <v>40504</v>
      </c>
      <c r="H5543" s="98"/>
      <c r="I5543" s="123" t="str">
        <f t="shared" si="86"/>
        <v/>
      </c>
      <c r="J5543" s="123"/>
      <c r="K5543" s="123"/>
      <c r="L5543" s="123"/>
      <c r="M5543" s="98"/>
      <c r="N5543" s="118"/>
    </row>
    <row r="5544" spans="1:14" x14ac:dyDescent="0.25">
      <c r="A5544" s="130">
        <v>94707627000120</v>
      </c>
      <c r="B5544" s="98" t="s">
        <v>12600</v>
      </c>
      <c r="C5544" s="123" t="s">
        <v>3812</v>
      </c>
      <c r="D5544" s="98" t="s">
        <v>13667</v>
      </c>
      <c r="E5544" s="98" t="s">
        <v>13660</v>
      </c>
      <c r="F5544" s="124">
        <v>12.4</v>
      </c>
      <c r="G5544" s="112">
        <v>40322</v>
      </c>
      <c r="H5544" s="98"/>
      <c r="I5544" s="123" t="str">
        <f t="shared" si="86"/>
        <v/>
      </c>
      <c r="J5544" s="123"/>
      <c r="K5544" s="123"/>
      <c r="L5544" s="123"/>
      <c r="M5544" s="98" t="s">
        <v>16379</v>
      </c>
      <c r="N5544" s="118"/>
    </row>
    <row r="5545" spans="1:14" x14ac:dyDescent="0.25">
      <c r="A5545" s="130">
        <v>8348971000139</v>
      </c>
      <c r="B5545" s="98" t="s">
        <v>12602</v>
      </c>
      <c r="C5545" s="123" t="s">
        <v>3601</v>
      </c>
      <c r="D5545" s="98" t="s">
        <v>13667</v>
      </c>
      <c r="E5545" s="98" t="s">
        <v>13660</v>
      </c>
      <c r="F5545" s="124">
        <v>11.53</v>
      </c>
      <c r="G5545" s="112">
        <v>41759</v>
      </c>
      <c r="H5545" s="98"/>
      <c r="I5545" s="123" t="str">
        <f t="shared" si="86"/>
        <v/>
      </c>
      <c r="J5545" s="123"/>
      <c r="K5545" s="123"/>
      <c r="L5545" s="123"/>
      <c r="M5545" s="98" t="s">
        <v>16096</v>
      </c>
      <c r="N5545" s="118"/>
    </row>
    <row r="5546" spans="1:14" x14ac:dyDescent="0.25">
      <c r="A5546" s="130">
        <v>88000922000140</v>
      </c>
      <c r="B5546" s="98" t="s">
        <v>12603</v>
      </c>
      <c r="C5546" s="123" t="s">
        <v>3812</v>
      </c>
      <c r="D5546" s="98" t="s">
        <v>13667</v>
      </c>
      <c r="E5546" s="98" t="s">
        <v>13660</v>
      </c>
      <c r="F5546" s="124">
        <v>16</v>
      </c>
      <c r="G5546" s="112">
        <v>43952</v>
      </c>
      <c r="H5546" s="98"/>
      <c r="I5546" s="123" t="str">
        <f t="shared" si="86"/>
        <v/>
      </c>
      <c r="J5546" s="123"/>
      <c r="K5546" s="123"/>
      <c r="L5546" s="123"/>
      <c r="M5546" s="98"/>
      <c r="N5546" s="118"/>
    </row>
    <row r="5547" spans="1:14" x14ac:dyDescent="0.25">
      <c r="A5547" s="130">
        <v>1135227000107</v>
      </c>
      <c r="B5547" s="98" t="s">
        <v>12604</v>
      </c>
      <c r="C5547" s="123" t="s">
        <v>901</v>
      </c>
      <c r="D5547" s="98" t="s">
        <v>13667</v>
      </c>
      <c r="E5547" s="98" t="s">
        <v>13660</v>
      </c>
      <c r="F5547" s="124">
        <v>17</v>
      </c>
      <c r="G5547" s="112">
        <v>43313</v>
      </c>
      <c r="H5547" s="98"/>
      <c r="I5547" s="123" t="str">
        <f t="shared" si="86"/>
        <v/>
      </c>
      <c r="J5547" s="123"/>
      <c r="K5547" s="123"/>
      <c r="L5547" s="123"/>
      <c r="M5547" s="98" t="s">
        <v>14281</v>
      </c>
      <c r="N5547" s="118"/>
    </row>
    <row r="5548" spans="1:14" x14ac:dyDescent="0.25">
      <c r="A5548" s="130">
        <v>5105200000122</v>
      </c>
      <c r="B5548" s="98" t="s">
        <v>12605</v>
      </c>
      <c r="C5548" s="123" t="s">
        <v>2413</v>
      </c>
      <c r="D5548" s="98" t="s">
        <v>13667</v>
      </c>
      <c r="E5548" s="98" t="s">
        <v>13660</v>
      </c>
      <c r="F5548" s="124">
        <v>11</v>
      </c>
      <c r="G5548" s="112">
        <v>38770</v>
      </c>
      <c r="H5548" s="98"/>
      <c r="I5548" s="123" t="str">
        <f t="shared" si="86"/>
        <v/>
      </c>
      <c r="J5548" s="123"/>
      <c r="K5548" s="123"/>
      <c r="L5548" s="123"/>
      <c r="M5548" s="98" t="s">
        <v>15092</v>
      </c>
      <c r="N5548" s="118"/>
    </row>
    <row r="5549" spans="1:14" x14ac:dyDescent="0.25">
      <c r="A5549" s="130">
        <v>1621714000180</v>
      </c>
      <c r="B5549" s="98" t="s">
        <v>12606</v>
      </c>
      <c r="C5549" s="123" t="s">
        <v>3812</v>
      </c>
      <c r="D5549" s="98" t="s">
        <v>13667</v>
      </c>
      <c r="E5549" s="98" t="s">
        <v>13660</v>
      </c>
      <c r="F5549" s="124">
        <v>14.11</v>
      </c>
      <c r="G5549" s="112">
        <v>43101</v>
      </c>
      <c r="H5549" s="98"/>
      <c r="I5549" s="123" t="str">
        <f t="shared" si="86"/>
        <v/>
      </c>
      <c r="J5549" s="123"/>
      <c r="K5549" s="123"/>
      <c r="L5549" s="123"/>
      <c r="M5549" s="98" t="s">
        <v>16382</v>
      </c>
      <c r="N5549" s="118"/>
    </row>
    <row r="5550" spans="1:14" x14ac:dyDescent="0.25">
      <c r="A5550" s="130">
        <v>3741683000126</v>
      </c>
      <c r="B5550" s="98" t="s">
        <v>12607</v>
      </c>
      <c r="C5550" s="123" t="s">
        <v>2197</v>
      </c>
      <c r="D5550" s="98" t="s">
        <v>13667</v>
      </c>
      <c r="E5550" s="98" t="s">
        <v>13660</v>
      </c>
      <c r="F5550" s="124">
        <v>19.760000000000002</v>
      </c>
      <c r="G5550" s="112">
        <v>43739</v>
      </c>
      <c r="H5550" s="98"/>
      <c r="I5550" s="123" t="str">
        <f t="shared" si="86"/>
        <v/>
      </c>
      <c r="J5550" s="123"/>
      <c r="K5550" s="123"/>
      <c r="L5550" s="123"/>
      <c r="M5550" s="98"/>
      <c r="N5550" s="118"/>
    </row>
    <row r="5551" spans="1:14" x14ac:dyDescent="0.25">
      <c r="A5551" s="130">
        <v>75352062000161</v>
      </c>
      <c r="B5551" s="98" t="s">
        <v>12608</v>
      </c>
      <c r="C5551" s="123" t="s">
        <v>3143</v>
      </c>
      <c r="D5551" s="98" t="s">
        <v>13667</v>
      </c>
      <c r="E5551" s="98" t="s">
        <v>13660</v>
      </c>
      <c r="F5551" s="124">
        <v>14</v>
      </c>
      <c r="G5551" s="112">
        <v>43544</v>
      </c>
      <c r="H5551" s="98"/>
      <c r="I5551" s="123" t="str">
        <f t="shared" si="86"/>
        <v/>
      </c>
      <c r="J5551" s="123"/>
      <c r="K5551" s="123"/>
      <c r="L5551" s="123"/>
      <c r="M5551" s="98"/>
      <c r="N5551" s="118"/>
    </row>
    <row r="5552" spans="1:14" x14ac:dyDescent="0.25">
      <c r="A5552" s="130">
        <v>17947581000176</v>
      </c>
      <c r="B5552" s="98" t="s">
        <v>12609</v>
      </c>
      <c r="C5552" s="123" t="s">
        <v>1356</v>
      </c>
      <c r="D5552" s="98" t="s">
        <v>13667</v>
      </c>
      <c r="E5552" s="98" t="s">
        <v>13660</v>
      </c>
      <c r="F5552" s="124">
        <v>19.5</v>
      </c>
      <c r="G5552" s="112">
        <v>43710</v>
      </c>
      <c r="H5552" s="98"/>
      <c r="I5552" s="123" t="str">
        <f t="shared" si="86"/>
        <v/>
      </c>
      <c r="J5552" s="123"/>
      <c r="K5552" s="123"/>
      <c r="L5552" s="123"/>
      <c r="M5552" s="98"/>
      <c r="N5552" s="118"/>
    </row>
    <row r="5553" spans="1:14" x14ac:dyDescent="0.25">
      <c r="A5553" s="130">
        <v>12332953000136</v>
      </c>
      <c r="B5553" s="98" t="s">
        <v>12610</v>
      </c>
      <c r="C5553" s="123" t="s">
        <v>29</v>
      </c>
      <c r="D5553" s="98" t="s">
        <v>13667</v>
      </c>
      <c r="E5553" s="98" t="s">
        <v>13660</v>
      </c>
      <c r="F5553" s="124">
        <v>15</v>
      </c>
      <c r="G5553" s="112">
        <v>43952</v>
      </c>
      <c r="H5553" s="98"/>
      <c r="I5553" s="123" t="str">
        <f t="shared" si="86"/>
        <v/>
      </c>
      <c r="J5553" s="123"/>
      <c r="K5553" s="123"/>
      <c r="L5553" s="123"/>
      <c r="M5553" s="98"/>
      <c r="N5553" s="118"/>
    </row>
    <row r="5554" spans="1:14" x14ac:dyDescent="0.25">
      <c r="A5554" s="130">
        <v>1612596000143</v>
      </c>
      <c r="B5554" s="98" t="s">
        <v>12611</v>
      </c>
      <c r="C5554" s="123" t="s">
        <v>2926</v>
      </c>
      <c r="D5554" s="98" t="s">
        <v>13667</v>
      </c>
      <c r="E5554" s="98" t="s">
        <v>13660</v>
      </c>
      <c r="F5554" s="124">
        <v>11</v>
      </c>
      <c r="G5554" s="112">
        <v>43623</v>
      </c>
      <c r="H5554" s="98"/>
      <c r="I5554" s="123" t="str">
        <f t="shared" si="86"/>
        <v/>
      </c>
      <c r="J5554" s="123"/>
      <c r="K5554" s="123"/>
      <c r="L5554" s="123"/>
      <c r="M5554" s="98"/>
      <c r="N5554" s="118"/>
    </row>
    <row r="5555" spans="1:14" x14ac:dyDescent="0.25">
      <c r="A5555" s="130">
        <v>1799683000151</v>
      </c>
      <c r="B5555" s="98" t="s">
        <v>12612</v>
      </c>
      <c r="C5555" s="123" t="s">
        <v>901</v>
      </c>
      <c r="D5555" s="98" t="s">
        <v>13667</v>
      </c>
      <c r="E5555" s="98" t="s">
        <v>13660</v>
      </c>
      <c r="F5555" s="124">
        <v>7.9</v>
      </c>
      <c r="G5555" s="112">
        <v>41944</v>
      </c>
      <c r="H5555" s="98"/>
      <c r="I5555" s="123" t="str">
        <f t="shared" si="86"/>
        <v/>
      </c>
      <c r="J5555" s="123"/>
      <c r="K5555" s="123"/>
      <c r="L5555" s="123"/>
      <c r="M5555" s="98" t="s">
        <v>14282</v>
      </c>
      <c r="N5555" s="118"/>
    </row>
    <row r="5556" spans="1:14" x14ac:dyDescent="0.25">
      <c r="A5556" s="130">
        <v>18668624000147</v>
      </c>
      <c r="B5556" s="98" t="s">
        <v>12613</v>
      </c>
      <c r="C5556" s="123" t="s">
        <v>1356</v>
      </c>
      <c r="D5556" s="98" t="s">
        <v>13667</v>
      </c>
      <c r="E5556" s="98" t="s">
        <v>13660</v>
      </c>
      <c r="F5556" s="124">
        <v>21.96</v>
      </c>
      <c r="G5556" s="112">
        <v>43719</v>
      </c>
      <c r="H5556" s="98"/>
      <c r="I5556" s="123" t="str">
        <f t="shared" si="86"/>
        <v/>
      </c>
      <c r="J5556" s="123"/>
      <c r="K5556" s="123"/>
      <c r="L5556" s="123"/>
      <c r="M5556" s="98"/>
      <c r="N5556" s="118"/>
    </row>
    <row r="5557" spans="1:14" x14ac:dyDescent="0.25">
      <c r="A5557" s="130">
        <v>18398974000130</v>
      </c>
      <c r="B5557" s="98" t="s">
        <v>12614</v>
      </c>
      <c r="C5557" s="123" t="s">
        <v>1356</v>
      </c>
      <c r="D5557" s="98" t="s">
        <v>13667</v>
      </c>
      <c r="E5557" s="98" t="s">
        <v>13660</v>
      </c>
      <c r="F5557" s="124">
        <v>15.55</v>
      </c>
      <c r="G5557" s="112">
        <v>42320</v>
      </c>
      <c r="H5557" s="98"/>
      <c r="I5557" s="123" t="str">
        <f t="shared" si="86"/>
        <v/>
      </c>
      <c r="J5557" s="123"/>
      <c r="K5557" s="123"/>
      <c r="L5557" s="123"/>
      <c r="M5557" s="98" t="s">
        <v>14693</v>
      </c>
      <c r="N5557" s="118"/>
    </row>
    <row r="5558" spans="1:14" x14ac:dyDescent="0.25">
      <c r="A5558" s="130">
        <v>87613519000123</v>
      </c>
      <c r="B5558" s="98" t="s">
        <v>12615</v>
      </c>
      <c r="C5558" s="123" t="s">
        <v>3812</v>
      </c>
      <c r="D5558" s="98" t="s">
        <v>13667</v>
      </c>
      <c r="E5558" s="98" t="s">
        <v>13660</v>
      </c>
      <c r="F5558" s="124">
        <v>16.84</v>
      </c>
      <c r="G5558" s="112">
        <v>42727</v>
      </c>
      <c r="H5558" s="98"/>
      <c r="I5558" s="123" t="str">
        <f t="shared" si="86"/>
        <v/>
      </c>
      <c r="J5558" s="123"/>
      <c r="K5558" s="123"/>
      <c r="L5558" s="123"/>
      <c r="M5558" s="98" t="s">
        <v>16383</v>
      </c>
      <c r="N5558" s="118"/>
    </row>
    <row r="5559" spans="1:14" x14ac:dyDescent="0.25">
      <c r="A5559" s="130">
        <v>8241747000143</v>
      </c>
      <c r="B5559" s="98" t="s">
        <v>12616</v>
      </c>
      <c r="C5559" s="123" t="s">
        <v>3601</v>
      </c>
      <c r="D5559" s="98" t="s">
        <v>13667</v>
      </c>
      <c r="E5559" s="98" t="s">
        <v>13660</v>
      </c>
      <c r="F5559" s="124">
        <v>22</v>
      </c>
      <c r="G5559" s="112">
        <v>38734</v>
      </c>
      <c r="H5559" s="98"/>
      <c r="I5559" s="123" t="str">
        <f t="shared" si="86"/>
        <v/>
      </c>
      <c r="J5559" s="123"/>
      <c r="K5559" s="123"/>
      <c r="L5559" s="123"/>
      <c r="M5559" s="98" t="s">
        <v>16101</v>
      </c>
      <c r="N5559" s="118"/>
    </row>
    <row r="5560" spans="1:14" x14ac:dyDescent="0.25">
      <c r="A5560" s="130">
        <v>28920304000196</v>
      </c>
      <c r="B5560" s="98" t="s">
        <v>12617</v>
      </c>
      <c r="C5560" s="123" t="s">
        <v>3513</v>
      </c>
      <c r="D5560" s="98" t="s">
        <v>13667</v>
      </c>
      <c r="E5560" s="98" t="s">
        <v>13660</v>
      </c>
      <c r="F5560" s="124">
        <v>12.05</v>
      </c>
      <c r="G5560" s="112">
        <v>43252</v>
      </c>
      <c r="H5560" s="98"/>
      <c r="I5560" s="123" t="str">
        <f t="shared" si="86"/>
        <v/>
      </c>
      <c r="J5560" s="123"/>
      <c r="K5560" s="123"/>
      <c r="L5560" s="123"/>
      <c r="M5560" s="98" t="s">
        <v>16003</v>
      </c>
      <c r="N5560" s="118"/>
    </row>
    <row r="5561" spans="1:14" x14ac:dyDescent="0.25">
      <c r="A5561" s="130">
        <v>83102855000150</v>
      </c>
      <c r="B5561" s="98" t="s">
        <v>12618</v>
      </c>
      <c r="C5561" s="123" t="s">
        <v>4289</v>
      </c>
      <c r="D5561" s="98" t="s">
        <v>13667</v>
      </c>
      <c r="E5561" s="98" t="s">
        <v>13660</v>
      </c>
      <c r="F5561" s="124">
        <v>11.38</v>
      </c>
      <c r="G5561" s="112">
        <v>43215</v>
      </c>
      <c r="H5561" s="98"/>
      <c r="I5561" s="123" t="str">
        <f t="shared" si="86"/>
        <v/>
      </c>
      <c r="J5561" s="123"/>
      <c r="K5561" s="123"/>
      <c r="L5561" s="123"/>
      <c r="M5561" s="98" t="s">
        <v>16627</v>
      </c>
      <c r="N5561" s="118"/>
    </row>
    <row r="5562" spans="1:14" x14ac:dyDescent="0.25">
      <c r="A5562" s="130">
        <v>3155934000190</v>
      </c>
      <c r="B5562" s="98" t="s">
        <v>12619</v>
      </c>
      <c r="C5562" s="123" t="s">
        <v>2197</v>
      </c>
      <c r="D5562" s="98" t="s">
        <v>13667</v>
      </c>
      <c r="E5562" s="98" t="s">
        <v>13660</v>
      </c>
      <c r="F5562" s="124">
        <v>14.23</v>
      </c>
      <c r="G5562" s="112">
        <v>43617</v>
      </c>
      <c r="H5562" s="98"/>
      <c r="I5562" s="123" t="str">
        <f t="shared" si="86"/>
        <v/>
      </c>
      <c r="J5562" s="123"/>
      <c r="K5562" s="123"/>
      <c r="L5562" s="123"/>
      <c r="M5562" s="98"/>
      <c r="N5562" s="118"/>
    </row>
    <row r="5563" spans="1:14" x14ac:dyDescent="0.25">
      <c r="A5563" s="130">
        <v>8999708000100</v>
      </c>
      <c r="B5563" s="98" t="s">
        <v>12620</v>
      </c>
      <c r="C5563" s="123" t="s">
        <v>2554</v>
      </c>
      <c r="D5563" s="98" t="s">
        <v>13667</v>
      </c>
      <c r="E5563" s="98" t="s">
        <v>13660</v>
      </c>
      <c r="F5563" s="124">
        <v>19</v>
      </c>
      <c r="G5563" s="112">
        <v>43405</v>
      </c>
      <c r="H5563" s="98"/>
      <c r="I5563" s="123" t="str">
        <f t="shared" si="86"/>
        <v/>
      </c>
      <c r="J5563" s="123"/>
      <c r="K5563" s="123"/>
      <c r="L5563" s="123"/>
      <c r="M5563" s="98"/>
      <c r="N5563" s="118"/>
    </row>
    <row r="5564" spans="1:14" x14ac:dyDescent="0.25">
      <c r="A5564" s="130">
        <v>1373620000139</v>
      </c>
      <c r="B5564" s="98" t="s">
        <v>12621</v>
      </c>
      <c r="C5564" s="123" t="s">
        <v>901</v>
      </c>
      <c r="D5564" s="98" t="s">
        <v>13667</v>
      </c>
      <c r="E5564" s="98" t="s">
        <v>13660</v>
      </c>
      <c r="F5564" s="124">
        <v>7</v>
      </c>
      <c r="G5564" s="112">
        <v>37609</v>
      </c>
      <c r="H5564" s="98"/>
      <c r="I5564" s="123" t="str">
        <f t="shared" si="86"/>
        <v/>
      </c>
      <c r="J5564" s="123"/>
      <c r="K5564" s="123"/>
      <c r="L5564" s="123"/>
      <c r="M5564" s="98" t="s">
        <v>14284</v>
      </c>
      <c r="N5564" s="118"/>
    </row>
    <row r="5565" spans="1:14" x14ac:dyDescent="0.25">
      <c r="A5565" s="130">
        <v>1105626000125</v>
      </c>
      <c r="B5565" s="98" t="s">
        <v>12622</v>
      </c>
      <c r="C5565" s="123" t="s">
        <v>901</v>
      </c>
      <c r="D5565" s="98" t="s">
        <v>13667</v>
      </c>
      <c r="E5565" s="98" t="s">
        <v>13660</v>
      </c>
      <c r="F5565" s="124">
        <v>14.5</v>
      </c>
      <c r="G5565" s="112">
        <v>41927</v>
      </c>
      <c r="H5565" s="98"/>
      <c r="I5565" s="123" t="str">
        <f t="shared" si="86"/>
        <v/>
      </c>
      <c r="J5565" s="123"/>
      <c r="K5565" s="123"/>
      <c r="L5565" s="123"/>
      <c r="M5565" s="98" t="s">
        <v>14285</v>
      </c>
      <c r="N5565" s="118"/>
    </row>
    <row r="5566" spans="1:14" x14ac:dyDescent="0.25">
      <c r="A5566" s="130">
        <v>45145414000147</v>
      </c>
      <c r="B5566" s="98" t="s">
        <v>12623</v>
      </c>
      <c r="C5566" s="123" t="s">
        <v>4626</v>
      </c>
      <c r="D5566" s="98" t="s">
        <v>13667</v>
      </c>
      <c r="E5566" s="98" t="s">
        <v>13660</v>
      </c>
      <c r="F5566" s="124">
        <v>21.8</v>
      </c>
      <c r="G5566" s="112">
        <v>40806</v>
      </c>
      <c r="H5566" s="98"/>
      <c r="I5566" s="123" t="str">
        <f t="shared" si="86"/>
        <v/>
      </c>
      <c r="J5566" s="123"/>
      <c r="K5566" s="123"/>
      <c r="L5566" s="123"/>
      <c r="M5566" s="98"/>
      <c r="N5566" s="118"/>
    </row>
    <row r="5567" spans="1:14" x14ac:dyDescent="0.25">
      <c r="A5567" s="130">
        <v>4283578000153</v>
      </c>
      <c r="B5567" s="98" t="s">
        <v>12624</v>
      </c>
      <c r="C5567" s="123" t="s">
        <v>133</v>
      </c>
      <c r="D5567" s="98" t="s">
        <v>13667</v>
      </c>
      <c r="E5567" s="98" t="s">
        <v>13660</v>
      </c>
      <c r="F5567" s="124">
        <v>13.24</v>
      </c>
      <c r="G5567" s="112">
        <v>38790</v>
      </c>
      <c r="H5567" s="98"/>
      <c r="I5567" s="123" t="str">
        <f t="shared" si="86"/>
        <v/>
      </c>
      <c r="J5567" s="123"/>
      <c r="K5567" s="123"/>
      <c r="L5567" s="123"/>
      <c r="M5567" s="98" t="s">
        <v>13854</v>
      </c>
      <c r="N5567" s="118"/>
    </row>
    <row r="5568" spans="1:14" x14ac:dyDescent="0.25">
      <c r="A5568" s="130">
        <v>29138286000158</v>
      </c>
      <c r="B5568" s="98" t="s">
        <v>12625</v>
      </c>
      <c r="C5568" s="123" t="s">
        <v>3513</v>
      </c>
      <c r="D5568" s="98" t="s">
        <v>13667</v>
      </c>
      <c r="E5568" s="98" t="s">
        <v>13660</v>
      </c>
      <c r="F5568" s="124">
        <v>22</v>
      </c>
      <c r="G5568" s="112">
        <v>41635</v>
      </c>
      <c r="H5568" s="98"/>
      <c r="I5568" s="123" t="str">
        <f t="shared" si="86"/>
        <v/>
      </c>
      <c r="J5568" s="123"/>
      <c r="K5568" s="123"/>
      <c r="L5568" s="123"/>
      <c r="M5568" s="98" t="s">
        <v>16004</v>
      </c>
      <c r="N5568" s="118"/>
    </row>
    <row r="5569" spans="1:14" x14ac:dyDescent="0.25">
      <c r="A5569" s="130">
        <v>2215895000107</v>
      </c>
      <c r="B5569" s="98" t="s">
        <v>12626</v>
      </c>
      <c r="C5569" s="123" t="s">
        <v>901</v>
      </c>
      <c r="D5569" s="98" t="s">
        <v>13667</v>
      </c>
      <c r="E5569" s="98" t="s">
        <v>13660</v>
      </c>
      <c r="F5569" s="124">
        <v>15</v>
      </c>
      <c r="G5569" s="112">
        <v>43033</v>
      </c>
      <c r="H5569" s="98"/>
      <c r="I5569" s="123" t="str">
        <f t="shared" si="86"/>
        <v/>
      </c>
      <c r="J5569" s="123"/>
      <c r="K5569" s="123"/>
      <c r="L5569" s="123"/>
      <c r="M5569" s="98" t="s">
        <v>14286</v>
      </c>
      <c r="N5569" s="118"/>
    </row>
    <row r="5570" spans="1:14" x14ac:dyDescent="0.25">
      <c r="A5570" s="130">
        <v>28521748000159</v>
      </c>
      <c r="B5570" s="98" t="s">
        <v>12627</v>
      </c>
      <c r="C5570" s="123" t="s">
        <v>3513</v>
      </c>
      <c r="D5570" s="98" t="s">
        <v>13667</v>
      </c>
      <c r="E5570" s="98" t="s">
        <v>13660</v>
      </c>
      <c r="F5570" s="124">
        <v>16.59</v>
      </c>
      <c r="G5570" s="112">
        <v>42734</v>
      </c>
      <c r="H5570" s="98"/>
      <c r="I5570" s="123" t="str">
        <f t="shared" si="86"/>
        <v/>
      </c>
      <c r="J5570" s="123"/>
      <c r="K5570" s="123"/>
      <c r="L5570" s="123"/>
      <c r="M5570" s="98" t="s">
        <v>16006</v>
      </c>
      <c r="N5570" s="118"/>
    </row>
    <row r="5571" spans="1:14" x14ac:dyDescent="0.25">
      <c r="A5571" s="130">
        <v>3424272000107</v>
      </c>
      <c r="B5571" s="98" t="s">
        <v>12628</v>
      </c>
      <c r="C5571" s="123" t="s">
        <v>2274</v>
      </c>
      <c r="D5571" s="98" t="s">
        <v>13667</v>
      </c>
      <c r="E5571" s="98" t="s">
        <v>13660</v>
      </c>
      <c r="F5571" s="124">
        <v>13.53</v>
      </c>
      <c r="G5571" s="112">
        <v>43009</v>
      </c>
      <c r="H5571" s="98"/>
      <c r="I5571" s="123" t="str">
        <f t="shared" ref="I5571:I5634" si="87">IFERROR(IF(OR(E5571="Ativos", E5571="Aposentados",E5571="Pensionistas"),IF(F5571&gt;=14,"SIM","NÃO"),""),"")</f>
        <v/>
      </c>
      <c r="J5571" s="123"/>
      <c r="K5571" s="123"/>
      <c r="L5571" s="123"/>
      <c r="M5571" s="98" t="s">
        <v>14980</v>
      </c>
      <c r="N5571" s="118"/>
    </row>
    <row r="5572" spans="1:14" x14ac:dyDescent="0.25">
      <c r="A5572" s="130">
        <v>91567974000107</v>
      </c>
      <c r="B5572" s="98" t="s">
        <v>12629</v>
      </c>
      <c r="C5572" s="123" t="s">
        <v>3812</v>
      </c>
      <c r="D5572" s="98" t="s">
        <v>13667</v>
      </c>
      <c r="E5572" s="98" t="s">
        <v>13660</v>
      </c>
      <c r="F5572" s="124">
        <v>20.97</v>
      </c>
      <c r="G5572" s="112">
        <v>43831</v>
      </c>
      <c r="H5572" s="98"/>
      <c r="I5572" s="123" t="str">
        <f t="shared" si="87"/>
        <v/>
      </c>
      <c r="J5572" s="123"/>
      <c r="K5572" s="123"/>
      <c r="L5572" s="123"/>
      <c r="M5572" s="98"/>
      <c r="N5572" s="118"/>
    </row>
    <row r="5573" spans="1:14" x14ac:dyDescent="0.25">
      <c r="A5573" s="130">
        <v>3425170000106</v>
      </c>
      <c r="B5573" s="98" t="s">
        <v>12630</v>
      </c>
      <c r="C5573" s="123" t="s">
        <v>2274</v>
      </c>
      <c r="D5573" s="98" t="s">
        <v>13667</v>
      </c>
      <c r="E5573" s="98" t="s">
        <v>13660</v>
      </c>
      <c r="F5573" s="124">
        <v>14.65</v>
      </c>
      <c r="G5573" s="112">
        <v>44041</v>
      </c>
      <c r="H5573" s="98"/>
      <c r="I5573" s="123" t="str">
        <f t="shared" si="87"/>
        <v/>
      </c>
      <c r="J5573" s="123"/>
      <c r="K5573" s="123"/>
      <c r="L5573" s="123"/>
      <c r="M5573" s="98"/>
      <c r="N5573" s="118"/>
    </row>
    <row r="5574" spans="1:14" x14ac:dyDescent="0.25">
      <c r="A5574" s="130">
        <v>3507514000126</v>
      </c>
      <c r="B5574" s="98" t="s">
        <v>12631</v>
      </c>
      <c r="C5574" s="123" t="s">
        <v>2274</v>
      </c>
      <c r="D5574" s="98" t="s">
        <v>13667</v>
      </c>
      <c r="E5574" s="98" t="s">
        <v>13660</v>
      </c>
      <c r="F5574" s="124">
        <v>15.81</v>
      </c>
      <c r="G5574" s="112">
        <v>43605</v>
      </c>
      <c r="H5574" s="98"/>
      <c r="I5574" s="123" t="str">
        <f t="shared" si="87"/>
        <v/>
      </c>
      <c r="J5574" s="123"/>
      <c r="K5574" s="123"/>
      <c r="L5574" s="123"/>
      <c r="M5574" s="98"/>
      <c r="N5574" s="118"/>
    </row>
    <row r="5575" spans="1:14" x14ac:dyDescent="0.25">
      <c r="A5575" s="130">
        <v>37212719000104</v>
      </c>
      <c r="B5575" s="98" t="s">
        <v>12632</v>
      </c>
      <c r="C5575" s="123" t="s">
        <v>2197</v>
      </c>
      <c r="D5575" s="98" t="s">
        <v>13667</v>
      </c>
      <c r="E5575" s="98" t="s">
        <v>13660</v>
      </c>
      <c r="F5575" s="124">
        <v>17.399999999999999</v>
      </c>
      <c r="G5575" s="112">
        <v>42217</v>
      </c>
      <c r="H5575" s="98"/>
      <c r="I5575" s="123" t="str">
        <f t="shared" si="87"/>
        <v/>
      </c>
      <c r="J5575" s="123"/>
      <c r="K5575" s="123"/>
      <c r="L5575" s="123"/>
      <c r="M5575" s="98" t="s">
        <v>14895</v>
      </c>
      <c r="N5575" s="118"/>
    </row>
    <row r="5576" spans="1:14" x14ac:dyDescent="0.25">
      <c r="A5576" s="130">
        <v>3173317000118</v>
      </c>
      <c r="B5576" s="98" t="s">
        <v>12633</v>
      </c>
      <c r="C5576" s="123" t="s">
        <v>2197</v>
      </c>
      <c r="D5576" s="98" t="s">
        <v>13667</v>
      </c>
      <c r="E5576" s="98" t="s">
        <v>13660</v>
      </c>
      <c r="F5576" s="124">
        <v>16.05</v>
      </c>
      <c r="G5576" s="112">
        <v>42917</v>
      </c>
      <c r="H5576" s="98"/>
      <c r="I5576" s="123" t="str">
        <f t="shared" si="87"/>
        <v/>
      </c>
      <c r="J5576" s="123"/>
      <c r="K5576" s="123"/>
      <c r="L5576" s="123"/>
      <c r="M5576" s="98" t="s">
        <v>14898</v>
      </c>
      <c r="N5576" s="118"/>
    </row>
    <row r="5577" spans="1:14" x14ac:dyDescent="0.25">
      <c r="A5577" s="130">
        <v>87502902000104</v>
      </c>
      <c r="B5577" s="98" t="s">
        <v>12634</v>
      </c>
      <c r="C5577" s="123" t="s">
        <v>3812</v>
      </c>
      <c r="D5577" s="98" t="s">
        <v>13667</v>
      </c>
      <c r="E5577" s="98" t="s">
        <v>13660</v>
      </c>
      <c r="F5577" s="124">
        <v>15.56</v>
      </c>
      <c r="G5577" s="112">
        <v>43101</v>
      </c>
      <c r="H5577" s="98"/>
      <c r="I5577" s="123" t="str">
        <f t="shared" si="87"/>
        <v/>
      </c>
      <c r="J5577" s="123"/>
      <c r="K5577" s="123"/>
      <c r="L5577" s="123"/>
      <c r="M5577" s="98" t="s">
        <v>16386</v>
      </c>
      <c r="N5577" s="118"/>
    </row>
    <row r="5578" spans="1:14" x14ac:dyDescent="0.25">
      <c r="A5578" s="130">
        <v>87502894000104</v>
      </c>
      <c r="B5578" s="98" t="s">
        <v>12636</v>
      </c>
      <c r="C5578" s="123" t="s">
        <v>3812</v>
      </c>
      <c r="D5578" s="98" t="s">
        <v>13667</v>
      </c>
      <c r="E5578" s="98" t="s">
        <v>13660</v>
      </c>
      <c r="F5578" s="124">
        <v>14.76</v>
      </c>
      <c r="G5578" s="112">
        <v>44105</v>
      </c>
      <c r="H5578" s="98"/>
      <c r="I5578" s="123" t="str">
        <f t="shared" si="87"/>
        <v/>
      </c>
      <c r="J5578" s="123"/>
      <c r="K5578" s="123"/>
      <c r="L5578" s="123"/>
      <c r="M5578" s="98"/>
      <c r="N5578" s="118"/>
    </row>
    <row r="5579" spans="1:14" x14ac:dyDescent="0.25">
      <c r="A5579" s="130">
        <v>15023963000188</v>
      </c>
      <c r="B5579" s="98" t="s">
        <v>12638</v>
      </c>
      <c r="C5579" s="123" t="s">
        <v>2274</v>
      </c>
      <c r="D5579" s="98" t="s">
        <v>13667</v>
      </c>
      <c r="E5579" s="98" t="s">
        <v>13660</v>
      </c>
      <c r="F5579" s="124">
        <v>12.96</v>
      </c>
      <c r="G5579" s="112">
        <v>43586</v>
      </c>
      <c r="H5579" s="98"/>
      <c r="I5579" s="123" t="str">
        <f t="shared" si="87"/>
        <v/>
      </c>
      <c r="J5579" s="123"/>
      <c r="K5579" s="123"/>
      <c r="L5579" s="123"/>
      <c r="M5579" s="98"/>
      <c r="N5579" s="118"/>
    </row>
    <row r="5580" spans="1:14" x14ac:dyDescent="0.25">
      <c r="A5580" s="130">
        <v>15884109000106</v>
      </c>
      <c r="B5580" s="98" t="s">
        <v>12639</v>
      </c>
      <c r="C5580" s="123" t="s">
        <v>3747</v>
      </c>
      <c r="D5580" s="98" t="s">
        <v>13667</v>
      </c>
      <c r="E5580" s="98" t="s">
        <v>13660</v>
      </c>
      <c r="F5580" s="124">
        <v>12.5</v>
      </c>
      <c r="G5580" s="112">
        <v>43466</v>
      </c>
      <c r="H5580" s="98"/>
      <c r="I5580" s="123" t="str">
        <f t="shared" si="87"/>
        <v/>
      </c>
      <c r="J5580" s="123"/>
      <c r="K5580" s="123"/>
      <c r="L5580" s="123"/>
      <c r="M5580" s="98"/>
      <c r="N5580" s="118"/>
    </row>
    <row r="5581" spans="1:14" x14ac:dyDescent="0.25">
      <c r="A5581" s="130">
        <v>88600655000141</v>
      </c>
      <c r="B5581" s="98" t="s">
        <v>12640</v>
      </c>
      <c r="C5581" s="123" t="s">
        <v>3812</v>
      </c>
      <c r="D5581" s="98" t="s">
        <v>13667</v>
      </c>
      <c r="E5581" s="98" t="s">
        <v>13660</v>
      </c>
      <c r="F5581" s="124">
        <v>12.33</v>
      </c>
      <c r="G5581" s="112">
        <v>43101</v>
      </c>
      <c r="H5581" s="98"/>
      <c r="I5581" s="123" t="str">
        <f t="shared" si="87"/>
        <v/>
      </c>
      <c r="J5581" s="123"/>
      <c r="K5581" s="123"/>
      <c r="L5581" s="123"/>
      <c r="M5581" s="98"/>
      <c r="N5581" s="118"/>
    </row>
    <row r="5582" spans="1:14" x14ac:dyDescent="0.25">
      <c r="A5582" s="130">
        <v>3238912000194</v>
      </c>
      <c r="B5582" s="98" t="s">
        <v>12641</v>
      </c>
      <c r="C5582" s="123" t="s">
        <v>2274</v>
      </c>
      <c r="D5582" s="98" t="s">
        <v>13667</v>
      </c>
      <c r="E5582" s="98" t="s">
        <v>13660</v>
      </c>
      <c r="F5582" s="124">
        <v>12.69</v>
      </c>
      <c r="G5582" s="112">
        <v>43032</v>
      </c>
      <c r="H5582" s="98"/>
      <c r="I5582" s="123" t="str">
        <f t="shared" si="87"/>
        <v/>
      </c>
      <c r="J5582" s="123"/>
      <c r="K5582" s="123"/>
      <c r="L5582" s="123"/>
      <c r="M5582" s="98" t="s">
        <v>14985</v>
      </c>
      <c r="N5582" s="118"/>
    </row>
    <row r="5583" spans="1:14" x14ac:dyDescent="0.25">
      <c r="A5583" s="130">
        <v>65711954000158</v>
      </c>
      <c r="B5583" s="98" t="s">
        <v>12642</v>
      </c>
      <c r="C5583" s="123" t="s">
        <v>4626</v>
      </c>
      <c r="D5583" s="98" t="s">
        <v>13667</v>
      </c>
      <c r="E5583" s="98" t="s">
        <v>13660</v>
      </c>
      <c r="F5583" s="124">
        <v>14</v>
      </c>
      <c r="G5583" s="112">
        <v>42949</v>
      </c>
      <c r="H5583" s="98"/>
      <c r="I5583" s="123" t="str">
        <f t="shared" si="87"/>
        <v/>
      </c>
      <c r="J5583" s="123"/>
      <c r="K5583" s="123"/>
      <c r="L5583" s="123"/>
      <c r="M5583" s="98" t="s">
        <v>16847</v>
      </c>
      <c r="N5583" s="118"/>
    </row>
    <row r="5584" spans="1:14" x14ac:dyDescent="0.25">
      <c r="A5584" s="130">
        <v>1602258000120</v>
      </c>
      <c r="B5584" s="98" t="s">
        <v>12643</v>
      </c>
      <c r="C5584" s="123" t="s">
        <v>3812</v>
      </c>
      <c r="D5584" s="98" t="s">
        <v>13667</v>
      </c>
      <c r="E5584" s="98" t="s">
        <v>13660</v>
      </c>
      <c r="F5584" s="124">
        <v>16</v>
      </c>
      <c r="G5584" s="112">
        <v>42736</v>
      </c>
      <c r="H5584" s="98"/>
      <c r="I5584" s="123" t="str">
        <f t="shared" si="87"/>
        <v/>
      </c>
      <c r="J5584" s="123"/>
      <c r="K5584" s="123"/>
      <c r="L5584" s="123"/>
      <c r="M5584" s="98" t="s">
        <v>16390</v>
      </c>
      <c r="N5584" s="118"/>
    </row>
    <row r="5585" spans="1:14" x14ac:dyDescent="0.25">
      <c r="A5585" s="130">
        <v>77845394000103</v>
      </c>
      <c r="B5585" s="98" t="s">
        <v>12644</v>
      </c>
      <c r="C5585" s="123" t="s">
        <v>3143</v>
      </c>
      <c r="D5585" s="98" t="s">
        <v>13667</v>
      </c>
      <c r="E5585" s="98" t="s">
        <v>13660</v>
      </c>
      <c r="F5585" s="124">
        <v>15.73</v>
      </c>
      <c r="G5585" s="112">
        <v>44055</v>
      </c>
      <c r="H5585" s="98"/>
      <c r="I5585" s="123" t="str">
        <f t="shared" si="87"/>
        <v/>
      </c>
      <c r="J5585" s="123"/>
      <c r="K5585" s="123"/>
      <c r="L5585" s="123"/>
      <c r="M5585" s="98"/>
      <c r="N5585" s="118"/>
    </row>
    <row r="5586" spans="1:14" x14ac:dyDescent="0.25">
      <c r="A5586" s="130">
        <v>1613202000171</v>
      </c>
      <c r="B5586" s="98" t="s">
        <v>12645</v>
      </c>
      <c r="C5586" s="123" t="s">
        <v>4626</v>
      </c>
      <c r="D5586" s="98" t="s">
        <v>13667</v>
      </c>
      <c r="E5586" s="98" t="s">
        <v>13660</v>
      </c>
      <c r="F5586" s="124">
        <v>13</v>
      </c>
      <c r="G5586" s="112">
        <v>42370</v>
      </c>
      <c r="H5586" s="98"/>
      <c r="I5586" s="123" t="str">
        <f t="shared" si="87"/>
        <v/>
      </c>
      <c r="J5586" s="123"/>
      <c r="K5586" s="123"/>
      <c r="L5586" s="123"/>
      <c r="M5586" s="98" t="s">
        <v>16849</v>
      </c>
      <c r="N5586" s="118"/>
    </row>
    <row r="5587" spans="1:14" x14ac:dyDescent="0.25">
      <c r="A5587" s="130">
        <v>236968000111</v>
      </c>
      <c r="B5587" s="98" t="s">
        <v>12646</v>
      </c>
      <c r="C5587" s="123" t="s">
        <v>901</v>
      </c>
      <c r="D5587" s="98" t="s">
        <v>13667</v>
      </c>
      <c r="E5587" s="98" t="s">
        <v>13660</v>
      </c>
      <c r="F5587" s="124">
        <v>14.26</v>
      </c>
      <c r="G5587" s="112">
        <v>42917</v>
      </c>
      <c r="H5587" s="98"/>
      <c r="I5587" s="123" t="str">
        <f t="shared" si="87"/>
        <v/>
      </c>
      <c r="J5587" s="123"/>
      <c r="K5587" s="123"/>
      <c r="L5587" s="123"/>
      <c r="M5587" s="98" t="s">
        <v>14288</v>
      </c>
      <c r="N5587" s="118"/>
    </row>
    <row r="5588" spans="1:14" x14ac:dyDescent="0.25">
      <c r="A5588" s="130">
        <v>75730994000109</v>
      </c>
      <c r="B5588" s="98" t="s">
        <v>12647</v>
      </c>
      <c r="C5588" s="123" t="s">
        <v>3143</v>
      </c>
      <c r="D5588" s="98" t="s">
        <v>13667</v>
      </c>
      <c r="E5588" s="98" t="s">
        <v>13660</v>
      </c>
      <c r="F5588" s="124">
        <v>14.26</v>
      </c>
      <c r="G5588" s="112">
        <v>41775</v>
      </c>
      <c r="H5588" s="98"/>
      <c r="I5588" s="123" t="str">
        <f t="shared" si="87"/>
        <v/>
      </c>
      <c r="J5588" s="123"/>
      <c r="K5588" s="123"/>
      <c r="L5588" s="123"/>
      <c r="M5588" s="98" t="s">
        <v>15835</v>
      </c>
      <c r="N5588" s="118"/>
    </row>
    <row r="5589" spans="1:14" x14ac:dyDescent="0.25">
      <c r="A5589" s="130">
        <v>92455393000146</v>
      </c>
      <c r="B5589" s="98" t="s">
        <v>12648</v>
      </c>
      <c r="C5589" s="123" t="s">
        <v>3812</v>
      </c>
      <c r="D5589" s="98" t="s">
        <v>13667</v>
      </c>
      <c r="E5589" s="98" t="s">
        <v>13660</v>
      </c>
      <c r="F5589" s="124">
        <v>14.27</v>
      </c>
      <c r="G5589" s="112">
        <v>44013</v>
      </c>
      <c r="H5589" s="98"/>
      <c r="I5589" s="123" t="str">
        <f t="shared" si="87"/>
        <v/>
      </c>
      <c r="J5589" s="123"/>
      <c r="K5589" s="123"/>
      <c r="L5589" s="123"/>
      <c r="M5589" s="98"/>
      <c r="N5589" s="118"/>
    </row>
    <row r="5590" spans="1:14" x14ac:dyDescent="0.25">
      <c r="A5590" s="130">
        <v>28606630000123</v>
      </c>
      <c r="B5590" s="98" t="s">
        <v>12649</v>
      </c>
      <c r="C5590" s="123" t="s">
        <v>3513</v>
      </c>
      <c r="D5590" s="98" t="s">
        <v>13667</v>
      </c>
      <c r="E5590" s="98" t="s">
        <v>13660</v>
      </c>
      <c r="F5590" s="124">
        <v>16.829999999999998</v>
      </c>
      <c r="G5590" s="112">
        <v>40309</v>
      </c>
      <c r="H5590" s="98"/>
      <c r="I5590" s="123" t="str">
        <f t="shared" si="87"/>
        <v/>
      </c>
      <c r="J5590" s="123"/>
      <c r="K5590" s="123"/>
      <c r="L5590" s="123"/>
      <c r="M5590" s="98" t="s">
        <v>16009</v>
      </c>
      <c r="N5590" s="118"/>
    </row>
    <row r="5591" spans="1:14" x14ac:dyDescent="0.25">
      <c r="A5591" s="130">
        <v>44882223000103</v>
      </c>
      <c r="B5591" s="98" t="s">
        <v>12650</v>
      </c>
      <c r="C5591" s="123" t="s">
        <v>4626</v>
      </c>
      <c r="D5591" s="98" t="s">
        <v>13667</v>
      </c>
      <c r="E5591" s="98" t="s">
        <v>13660</v>
      </c>
      <c r="F5591" s="124">
        <v>16.77</v>
      </c>
      <c r="G5591" s="112">
        <v>42066</v>
      </c>
      <c r="H5591" s="98"/>
      <c r="I5591" s="123" t="str">
        <f t="shared" si="87"/>
        <v/>
      </c>
      <c r="J5591" s="123"/>
      <c r="K5591" s="123"/>
      <c r="L5591" s="123"/>
      <c r="M5591" s="98" t="s">
        <v>16850</v>
      </c>
      <c r="N5591" s="118"/>
    </row>
    <row r="5592" spans="1:14" x14ac:dyDescent="0.25">
      <c r="A5592" s="130">
        <v>91995365000159</v>
      </c>
      <c r="B5592" s="98" t="s">
        <v>12651</v>
      </c>
      <c r="C5592" s="123" t="s">
        <v>3812</v>
      </c>
      <c r="D5592" s="98" t="s">
        <v>13667</v>
      </c>
      <c r="E5592" s="98" t="s">
        <v>13660</v>
      </c>
      <c r="F5592" s="124">
        <v>16.899999999999999</v>
      </c>
      <c r="G5592" s="112">
        <v>44043</v>
      </c>
      <c r="H5592" s="98"/>
      <c r="I5592" s="123" t="str">
        <f t="shared" si="87"/>
        <v/>
      </c>
      <c r="J5592" s="123"/>
      <c r="K5592" s="123"/>
      <c r="L5592" s="123"/>
      <c r="M5592" s="98"/>
      <c r="N5592" s="118"/>
    </row>
    <row r="5593" spans="1:14" x14ac:dyDescent="0.25">
      <c r="A5593" s="130">
        <v>29138278000101</v>
      </c>
      <c r="B5593" s="98" t="s">
        <v>12652</v>
      </c>
      <c r="C5593" s="123" t="s">
        <v>3513</v>
      </c>
      <c r="D5593" s="98" t="s">
        <v>13667</v>
      </c>
      <c r="E5593" s="98" t="s">
        <v>13660</v>
      </c>
      <c r="F5593" s="124">
        <v>28</v>
      </c>
      <c r="G5593" s="112">
        <v>44136</v>
      </c>
      <c r="H5593" s="98"/>
      <c r="I5593" s="123" t="str">
        <f t="shared" si="87"/>
        <v/>
      </c>
      <c r="J5593" s="123"/>
      <c r="K5593" s="123"/>
      <c r="L5593" s="123"/>
      <c r="M5593" s="98"/>
      <c r="N5593" s="118"/>
    </row>
    <row r="5594" spans="1:14" x14ac:dyDescent="0.25">
      <c r="A5594" s="130">
        <v>1614519000122</v>
      </c>
      <c r="B5594" s="98" t="s">
        <v>12653</v>
      </c>
      <c r="C5594" s="123" t="s">
        <v>2274</v>
      </c>
      <c r="D5594" s="98" t="s">
        <v>13667</v>
      </c>
      <c r="E5594" s="98" t="s">
        <v>13660</v>
      </c>
      <c r="F5594" s="124">
        <v>11.88</v>
      </c>
      <c r="G5594" s="112">
        <v>44075</v>
      </c>
      <c r="H5594" s="98"/>
      <c r="I5594" s="123" t="str">
        <f t="shared" si="87"/>
        <v/>
      </c>
      <c r="J5594" s="123"/>
      <c r="K5594" s="123"/>
      <c r="L5594" s="123"/>
      <c r="M5594" s="98"/>
      <c r="N5594" s="118"/>
    </row>
    <row r="5595" spans="1:14" x14ac:dyDescent="0.25">
      <c r="A5595" s="130">
        <v>81044984000104</v>
      </c>
      <c r="B5595" s="98" t="s">
        <v>12654</v>
      </c>
      <c r="C5595" s="123" t="s">
        <v>3143</v>
      </c>
      <c r="D5595" s="98" t="s">
        <v>13667</v>
      </c>
      <c r="E5595" s="98" t="s">
        <v>13660</v>
      </c>
      <c r="F5595" s="124">
        <v>14.35</v>
      </c>
      <c r="G5595" s="112">
        <v>41990</v>
      </c>
      <c r="H5595" s="98"/>
      <c r="I5595" s="123" t="str">
        <f t="shared" si="87"/>
        <v/>
      </c>
      <c r="J5595" s="123"/>
      <c r="K5595" s="123"/>
      <c r="L5595" s="123"/>
      <c r="M5595" s="98"/>
      <c r="N5595" s="118"/>
    </row>
    <row r="5596" spans="1:14" x14ac:dyDescent="0.25">
      <c r="A5596" s="130">
        <v>53099149000136</v>
      </c>
      <c r="B5596" s="98" t="s">
        <v>12655</v>
      </c>
      <c r="C5596" s="123" t="s">
        <v>4626</v>
      </c>
      <c r="D5596" s="98" t="s">
        <v>13667</v>
      </c>
      <c r="E5596" s="98" t="s">
        <v>13660</v>
      </c>
      <c r="F5596" s="124">
        <v>15</v>
      </c>
      <c r="G5596" s="112">
        <v>43607</v>
      </c>
      <c r="H5596" s="98"/>
      <c r="I5596" s="123" t="str">
        <f t="shared" si="87"/>
        <v/>
      </c>
      <c r="J5596" s="123"/>
      <c r="K5596" s="123"/>
      <c r="L5596" s="123"/>
      <c r="M5596" s="98"/>
      <c r="N5596" s="118"/>
    </row>
    <row r="5597" spans="1:14" x14ac:dyDescent="0.25">
      <c r="A5597" s="130">
        <v>22855183000160</v>
      </c>
      <c r="B5597" s="98" t="s">
        <v>12656</v>
      </c>
      <c r="C5597" s="123" t="s">
        <v>3747</v>
      </c>
      <c r="D5597" s="98" t="s">
        <v>13667</v>
      </c>
      <c r="E5597" s="98" t="s">
        <v>13660</v>
      </c>
      <c r="F5597" s="124">
        <v>14.4</v>
      </c>
      <c r="G5597" s="112">
        <v>43297</v>
      </c>
      <c r="H5597" s="98"/>
      <c r="I5597" s="123" t="str">
        <f t="shared" si="87"/>
        <v/>
      </c>
      <c r="J5597" s="123"/>
      <c r="K5597" s="123"/>
      <c r="L5597" s="123"/>
      <c r="M5597" s="98" t="s">
        <v>16160</v>
      </c>
      <c r="N5597" s="118"/>
    </row>
    <row r="5598" spans="1:14" x14ac:dyDescent="0.25">
      <c r="A5598" s="130">
        <v>37464989000102</v>
      </c>
      <c r="B5598" s="98" t="s">
        <v>12657</v>
      </c>
      <c r="C5598" s="123" t="s">
        <v>2274</v>
      </c>
      <c r="D5598" s="98" t="s">
        <v>13667</v>
      </c>
      <c r="E5598" s="98" t="s">
        <v>13660</v>
      </c>
      <c r="F5598" s="124">
        <v>6.19</v>
      </c>
      <c r="G5598" s="112">
        <v>44105</v>
      </c>
      <c r="H5598" s="98"/>
      <c r="I5598" s="123" t="str">
        <f t="shared" si="87"/>
        <v/>
      </c>
      <c r="J5598" s="123"/>
      <c r="K5598" s="123"/>
      <c r="L5598" s="123"/>
      <c r="M5598" s="98"/>
      <c r="N5598" s="118"/>
    </row>
    <row r="5599" spans="1:14" x14ac:dyDescent="0.25">
      <c r="A5599" s="130">
        <v>37465556000163</v>
      </c>
      <c r="B5599" s="98" t="s">
        <v>12658</v>
      </c>
      <c r="C5599" s="123" t="s">
        <v>2274</v>
      </c>
      <c r="D5599" s="98" t="s">
        <v>13667</v>
      </c>
      <c r="E5599" s="98" t="s">
        <v>13660</v>
      </c>
      <c r="F5599" s="124">
        <v>15.26</v>
      </c>
      <c r="G5599" s="112">
        <v>42948</v>
      </c>
      <c r="H5599" s="98"/>
      <c r="I5599" s="123" t="str">
        <f t="shared" si="87"/>
        <v/>
      </c>
      <c r="J5599" s="123"/>
      <c r="K5599" s="123"/>
      <c r="L5599" s="123"/>
      <c r="M5599" s="98"/>
      <c r="N5599" s="118"/>
    </row>
    <row r="5600" spans="1:14" x14ac:dyDescent="0.25">
      <c r="A5600" s="130">
        <v>24772162000106</v>
      </c>
      <c r="B5600" s="98" t="s">
        <v>12659</v>
      </c>
      <c r="C5600" s="123" t="s">
        <v>2274</v>
      </c>
      <c r="D5600" s="98" t="s">
        <v>13667</v>
      </c>
      <c r="E5600" s="98" t="s">
        <v>13660</v>
      </c>
      <c r="F5600" s="124">
        <v>11</v>
      </c>
      <c r="G5600" s="112">
        <v>43256</v>
      </c>
      <c r="H5600" s="98"/>
      <c r="I5600" s="123" t="str">
        <f t="shared" si="87"/>
        <v/>
      </c>
      <c r="J5600" s="123"/>
      <c r="K5600" s="123"/>
      <c r="L5600" s="123"/>
      <c r="M5600" s="98" t="s">
        <v>14992</v>
      </c>
      <c r="N5600" s="118"/>
    </row>
    <row r="5601" spans="1:14" x14ac:dyDescent="0.25">
      <c r="A5601" s="130">
        <v>4202280000171</v>
      </c>
      <c r="B5601" s="98" t="s">
        <v>12660</v>
      </c>
      <c r="C5601" s="123" t="s">
        <v>2274</v>
      </c>
      <c r="D5601" s="98" t="s">
        <v>13667</v>
      </c>
      <c r="E5601" s="98" t="s">
        <v>13660</v>
      </c>
      <c r="F5601" s="124">
        <v>11</v>
      </c>
      <c r="G5601" s="112">
        <v>43289</v>
      </c>
      <c r="H5601" s="98"/>
      <c r="I5601" s="123" t="str">
        <f t="shared" si="87"/>
        <v/>
      </c>
      <c r="J5601" s="123"/>
      <c r="K5601" s="123"/>
      <c r="L5601" s="123"/>
      <c r="M5601" s="98"/>
      <c r="N5601" s="118"/>
    </row>
    <row r="5602" spans="1:14" x14ac:dyDescent="0.25">
      <c r="A5602" s="130">
        <v>3238920000130</v>
      </c>
      <c r="B5602" s="98" t="s">
        <v>12661</v>
      </c>
      <c r="C5602" s="123" t="s">
        <v>2274</v>
      </c>
      <c r="D5602" s="98" t="s">
        <v>13667</v>
      </c>
      <c r="E5602" s="98" t="s">
        <v>13660</v>
      </c>
      <c r="F5602" s="124">
        <v>10.36</v>
      </c>
      <c r="G5602" s="112">
        <v>44105</v>
      </c>
      <c r="H5602" s="98"/>
      <c r="I5602" s="123" t="str">
        <f t="shared" si="87"/>
        <v/>
      </c>
      <c r="J5602" s="123"/>
      <c r="K5602" s="123"/>
      <c r="L5602" s="123"/>
      <c r="M5602" s="98"/>
      <c r="N5602" s="118"/>
    </row>
    <row r="5603" spans="1:14" x14ac:dyDescent="0.25">
      <c r="A5603" s="130">
        <v>75799577000104</v>
      </c>
      <c r="B5603" s="98" t="s">
        <v>12662</v>
      </c>
      <c r="C5603" s="123" t="s">
        <v>3143</v>
      </c>
      <c r="D5603" s="98" t="s">
        <v>13667</v>
      </c>
      <c r="E5603" s="98" t="s">
        <v>13660</v>
      </c>
      <c r="F5603" s="124">
        <v>14</v>
      </c>
      <c r="G5603" s="112">
        <v>44136</v>
      </c>
      <c r="H5603" s="98"/>
      <c r="I5603" s="123" t="str">
        <f t="shared" si="87"/>
        <v/>
      </c>
      <c r="J5603" s="123"/>
      <c r="K5603" s="123"/>
      <c r="L5603" s="123"/>
      <c r="M5603" s="98"/>
      <c r="N5603" s="118"/>
    </row>
    <row r="5604" spans="1:14" x14ac:dyDescent="0.25">
      <c r="A5604" s="130">
        <v>7536444000195</v>
      </c>
      <c r="B5604" s="98" t="s">
        <v>12663</v>
      </c>
      <c r="C5604" s="123" t="s">
        <v>634</v>
      </c>
      <c r="D5604" s="98" t="s">
        <v>13667</v>
      </c>
      <c r="E5604" s="98" t="s">
        <v>13660</v>
      </c>
      <c r="F5604" s="124">
        <v>11.79</v>
      </c>
      <c r="G5604" s="112">
        <v>42880</v>
      </c>
      <c r="H5604" s="98"/>
      <c r="I5604" s="123" t="str">
        <f t="shared" si="87"/>
        <v/>
      </c>
      <c r="J5604" s="123"/>
      <c r="K5604" s="123"/>
      <c r="L5604" s="123"/>
      <c r="M5604" s="98" t="s">
        <v>14022</v>
      </c>
      <c r="N5604" s="118"/>
    </row>
    <row r="5605" spans="1:14" x14ac:dyDescent="0.25">
      <c r="A5605" s="130">
        <v>92871532000112</v>
      </c>
      <c r="B5605" s="98" t="s">
        <v>12664</v>
      </c>
      <c r="C5605" s="123" t="s">
        <v>3812</v>
      </c>
      <c r="D5605" s="98" t="s">
        <v>13667</v>
      </c>
      <c r="E5605" s="98" t="s">
        <v>13660</v>
      </c>
      <c r="F5605" s="124">
        <v>11</v>
      </c>
      <c r="G5605" s="112">
        <v>42893</v>
      </c>
      <c r="H5605" s="98"/>
      <c r="I5605" s="123" t="str">
        <f t="shared" si="87"/>
        <v/>
      </c>
      <c r="J5605" s="123"/>
      <c r="K5605" s="123"/>
      <c r="L5605" s="123"/>
      <c r="M5605" s="98" t="s">
        <v>16391</v>
      </c>
      <c r="N5605" s="118"/>
    </row>
    <row r="5606" spans="1:14" x14ac:dyDescent="0.25">
      <c r="A5606" s="130">
        <v>88488358000156</v>
      </c>
      <c r="B5606" s="98" t="s">
        <v>12665</v>
      </c>
      <c r="C5606" s="123" t="s">
        <v>3812</v>
      </c>
      <c r="D5606" s="98" t="s">
        <v>13667</v>
      </c>
      <c r="E5606" s="98" t="s">
        <v>13660</v>
      </c>
      <c r="F5606" s="124">
        <v>14.85</v>
      </c>
      <c r="G5606" s="112">
        <v>42396</v>
      </c>
      <c r="H5606" s="98"/>
      <c r="I5606" s="123" t="str">
        <f t="shared" si="87"/>
        <v/>
      </c>
      <c r="J5606" s="123"/>
      <c r="K5606" s="123"/>
      <c r="L5606" s="123"/>
      <c r="M5606" s="98" t="s">
        <v>16392</v>
      </c>
      <c r="N5606" s="118"/>
    </row>
    <row r="5607" spans="1:14" x14ac:dyDescent="0.25">
      <c r="A5607" s="130">
        <v>8739930000173</v>
      </c>
      <c r="B5607" s="98" t="s">
        <v>12666</v>
      </c>
      <c r="C5607" s="123" t="s">
        <v>2554</v>
      </c>
      <c r="D5607" s="98" t="s">
        <v>13667</v>
      </c>
      <c r="E5607" s="98" t="s">
        <v>13660</v>
      </c>
      <c r="F5607" s="124">
        <v>11</v>
      </c>
      <c r="G5607" s="112">
        <v>41940</v>
      </c>
      <c r="H5607" s="98"/>
      <c r="I5607" s="123" t="str">
        <f t="shared" si="87"/>
        <v/>
      </c>
      <c r="J5607" s="123"/>
      <c r="K5607" s="123"/>
      <c r="L5607" s="123"/>
      <c r="M5607" s="98" t="s">
        <v>15183</v>
      </c>
      <c r="N5607" s="118"/>
    </row>
    <row r="5608" spans="1:14" x14ac:dyDescent="0.25">
      <c r="A5608" s="130">
        <v>18159905000174</v>
      </c>
      <c r="B5608" s="98" t="s">
        <v>12667</v>
      </c>
      <c r="C5608" s="123" t="s">
        <v>1356</v>
      </c>
      <c r="D5608" s="98" t="s">
        <v>13667</v>
      </c>
      <c r="E5608" s="98" t="s">
        <v>13660</v>
      </c>
      <c r="F5608" s="124">
        <v>20.7</v>
      </c>
      <c r="G5608" s="112">
        <v>43131</v>
      </c>
      <c r="H5608" s="98"/>
      <c r="I5608" s="123" t="str">
        <f t="shared" si="87"/>
        <v/>
      </c>
      <c r="J5608" s="123"/>
      <c r="K5608" s="123"/>
      <c r="L5608" s="123"/>
      <c r="M5608" s="98" t="s">
        <v>14694</v>
      </c>
      <c r="N5608" s="118"/>
    </row>
    <row r="5609" spans="1:14" x14ac:dyDescent="0.25">
      <c r="A5609" s="130">
        <v>91618439000138</v>
      </c>
      <c r="B5609" s="98" t="s">
        <v>12668</v>
      </c>
      <c r="C5609" s="123" t="s">
        <v>3812</v>
      </c>
      <c r="D5609" s="98" t="s">
        <v>13667</v>
      </c>
      <c r="E5609" s="98" t="s">
        <v>13660</v>
      </c>
      <c r="F5609" s="124">
        <v>14</v>
      </c>
      <c r="G5609" s="112">
        <v>44041</v>
      </c>
      <c r="H5609" s="98"/>
      <c r="I5609" s="123" t="str">
        <f t="shared" si="87"/>
        <v/>
      </c>
      <c r="J5609" s="123"/>
      <c r="K5609" s="123"/>
      <c r="L5609" s="123"/>
      <c r="M5609" s="98"/>
      <c r="N5609" s="118"/>
    </row>
    <row r="5610" spans="1:14" x14ac:dyDescent="0.25">
      <c r="A5610" s="130">
        <v>78103884000105</v>
      </c>
      <c r="B5610" s="98" t="s">
        <v>12669</v>
      </c>
      <c r="C5610" s="123" t="s">
        <v>3143</v>
      </c>
      <c r="D5610" s="98" t="s">
        <v>13667</v>
      </c>
      <c r="E5610" s="98" t="s">
        <v>13660</v>
      </c>
      <c r="F5610" s="124">
        <v>14</v>
      </c>
      <c r="G5610" s="112">
        <v>44013</v>
      </c>
      <c r="H5610" s="98"/>
      <c r="I5610" s="123" t="str">
        <f t="shared" si="87"/>
        <v/>
      </c>
      <c r="J5610" s="123"/>
      <c r="K5610" s="123"/>
      <c r="L5610" s="123"/>
      <c r="M5610" s="98"/>
      <c r="N5610" s="118"/>
    </row>
    <row r="5611" spans="1:14" x14ac:dyDescent="0.25">
      <c r="A5611" s="130">
        <v>18187823000133</v>
      </c>
      <c r="B5611" s="98" t="s">
        <v>12670</v>
      </c>
      <c r="C5611" s="123" t="s">
        <v>1356</v>
      </c>
      <c r="D5611" s="98" t="s">
        <v>13667</v>
      </c>
      <c r="E5611" s="98" t="s">
        <v>13660</v>
      </c>
      <c r="F5611" s="124">
        <v>20.51</v>
      </c>
      <c r="G5611" s="112">
        <v>42529</v>
      </c>
      <c r="H5611" s="98"/>
      <c r="I5611" s="123" t="str">
        <f t="shared" si="87"/>
        <v/>
      </c>
      <c r="J5611" s="123"/>
      <c r="K5611" s="123"/>
      <c r="L5611" s="123"/>
      <c r="M5611" s="98" t="s">
        <v>14697</v>
      </c>
      <c r="N5611" s="118"/>
    </row>
    <row r="5612" spans="1:14" x14ac:dyDescent="0.25">
      <c r="A5612" s="130">
        <v>1067925000112</v>
      </c>
      <c r="B5612" s="98" t="s">
        <v>12671</v>
      </c>
      <c r="C5612" s="123" t="s">
        <v>901</v>
      </c>
      <c r="D5612" s="98" t="s">
        <v>13667</v>
      </c>
      <c r="E5612" s="98" t="s">
        <v>13660</v>
      </c>
      <c r="F5612" s="124">
        <v>14</v>
      </c>
      <c r="G5612" s="112">
        <v>43922</v>
      </c>
      <c r="H5612" s="98"/>
      <c r="I5612" s="123" t="str">
        <f t="shared" si="87"/>
        <v/>
      </c>
      <c r="J5612" s="123"/>
      <c r="K5612" s="123"/>
      <c r="L5612" s="123"/>
      <c r="M5612" s="98"/>
      <c r="N5612" s="118"/>
    </row>
    <row r="5613" spans="1:14" x14ac:dyDescent="0.25">
      <c r="A5613" s="130">
        <v>91110296000159</v>
      </c>
      <c r="B5613" s="98" t="s">
        <v>12672</v>
      </c>
      <c r="C5613" s="123" t="s">
        <v>3812</v>
      </c>
      <c r="D5613" s="98" t="s">
        <v>13667</v>
      </c>
      <c r="E5613" s="98" t="s">
        <v>13660</v>
      </c>
      <c r="F5613" s="124">
        <v>11.09</v>
      </c>
      <c r="G5613" s="112">
        <v>43831</v>
      </c>
      <c r="H5613" s="98"/>
      <c r="I5613" s="123" t="str">
        <f t="shared" si="87"/>
        <v/>
      </c>
      <c r="J5613" s="123"/>
      <c r="K5613" s="123"/>
      <c r="L5613" s="123"/>
      <c r="M5613" s="98"/>
      <c r="N5613" s="118"/>
    </row>
    <row r="5614" spans="1:14" x14ac:dyDescent="0.25">
      <c r="A5614" s="117" t="s">
        <v>17062</v>
      </c>
      <c r="B5614" s="98" t="s">
        <v>12673</v>
      </c>
      <c r="C5614" s="123" t="s">
        <v>634</v>
      </c>
      <c r="D5614" s="98" t="s">
        <v>13667</v>
      </c>
      <c r="E5614" s="98" t="s">
        <v>13660</v>
      </c>
      <c r="F5614" s="124"/>
      <c r="G5614" s="112"/>
      <c r="H5614" s="98"/>
      <c r="I5614" s="123" t="str">
        <f t="shared" si="87"/>
        <v/>
      </c>
      <c r="J5614" s="98"/>
      <c r="K5614" s="98"/>
      <c r="L5614" s="98"/>
      <c r="M5614" s="98"/>
      <c r="N5614" s="118"/>
    </row>
    <row r="5615" spans="1:14" x14ac:dyDescent="0.25">
      <c r="A5615" s="130">
        <v>4214704000118</v>
      </c>
      <c r="B5615" s="98" t="s">
        <v>12674</v>
      </c>
      <c r="C5615" s="123" t="s">
        <v>2274</v>
      </c>
      <c r="D5615" s="98" t="s">
        <v>13667</v>
      </c>
      <c r="E5615" s="98" t="s">
        <v>13660</v>
      </c>
      <c r="F5615" s="124">
        <v>6.19</v>
      </c>
      <c r="G5615" s="112">
        <v>44105</v>
      </c>
      <c r="H5615" s="98"/>
      <c r="I5615" s="123" t="str">
        <f t="shared" si="87"/>
        <v/>
      </c>
      <c r="J5615" s="123"/>
      <c r="K5615" s="123"/>
      <c r="L5615" s="123"/>
      <c r="M5615" s="98"/>
      <c r="N5615" s="118"/>
    </row>
    <row r="5616" spans="1:14" x14ac:dyDescent="0.25">
      <c r="A5616" s="130">
        <v>94309291000148</v>
      </c>
      <c r="B5616" s="98" t="s">
        <v>12675</v>
      </c>
      <c r="C5616" s="123" t="s">
        <v>3812</v>
      </c>
      <c r="D5616" s="98" t="s">
        <v>13667</v>
      </c>
      <c r="E5616" s="98" t="s">
        <v>13660</v>
      </c>
      <c r="F5616" s="124">
        <v>14.72</v>
      </c>
      <c r="G5616" s="112">
        <v>40575</v>
      </c>
      <c r="H5616" s="98"/>
      <c r="I5616" s="123" t="str">
        <f t="shared" si="87"/>
        <v/>
      </c>
      <c r="J5616" s="123"/>
      <c r="K5616" s="123"/>
      <c r="L5616" s="123"/>
      <c r="M5616" s="98" t="s">
        <v>16396</v>
      </c>
      <c r="N5616" s="118"/>
    </row>
    <row r="5617" spans="1:14" x14ac:dyDescent="0.25">
      <c r="A5617" s="130">
        <v>18291385000159</v>
      </c>
      <c r="B5617" s="98" t="s">
        <v>12676</v>
      </c>
      <c r="C5617" s="123" t="s">
        <v>1356</v>
      </c>
      <c r="D5617" s="98" t="s">
        <v>13667</v>
      </c>
      <c r="E5617" s="98" t="s">
        <v>13660</v>
      </c>
      <c r="F5617" s="124">
        <v>14</v>
      </c>
      <c r="G5617" s="112">
        <v>44136</v>
      </c>
      <c r="H5617" s="98"/>
      <c r="I5617" s="123" t="str">
        <f t="shared" si="87"/>
        <v/>
      </c>
      <c r="J5617" s="123"/>
      <c r="K5617" s="123"/>
      <c r="L5617" s="123"/>
      <c r="M5617" s="98"/>
      <c r="N5617" s="118"/>
    </row>
    <row r="5618" spans="1:14" x14ac:dyDescent="0.25">
      <c r="A5618" s="130">
        <v>82925025000160</v>
      </c>
      <c r="B5618" s="98" t="s">
        <v>12677</v>
      </c>
      <c r="C5618" s="123" t="s">
        <v>4289</v>
      </c>
      <c r="D5618" s="98" t="s">
        <v>13667</v>
      </c>
      <c r="E5618" s="98" t="s">
        <v>13660</v>
      </c>
      <c r="F5618" s="124">
        <v>22</v>
      </c>
      <c r="G5618" s="112">
        <v>38431</v>
      </c>
      <c r="H5618" s="98"/>
      <c r="I5618" s="123" t="str">
        <f t="shared" si="87"/>
        <v/>
      </c>
      <c r="J5618" s="123"/>
      <c r="K5618" s="123"/>
      <c r="L5618" s="123"/>
      <c r="M5618" s="98" t="s">
        <v>16629</v>
      </c>
      <c r="N5618" s="118"/>
    </row>
    <row r="5619" spans="1:14" x14ac:dyDescent="0.25">
      <c r="A5619" s="130">
        <v>1614521000100</v>
      </c>
      <c r="B5619" s="98" t="s">
        <v>12678</v>
      </c>
      <c r="C5619" s="123" t="s">
        <v>2274</v>
      </c>
      <c r="D5619" s="98" t="s">
        <v>13667</v>
      </c>
      <c r="E5619" s="98" t="s">
        <v>13660</v>
      </c>
      <c r="F5619" s="124">
        <v>13.47</v>
      </c>
      <c r="G5619" s="112">
        <v>42552</v>
      </c>
      <c r="H5619" s="98"/>
      <c r="I5619" s="123" t="str">
        <f t="shared" si="87"/>
        <v/>
      </c>
      <c r="J5619" s="123"/>
      <c r="K5619" s="123"/>
      <c r="L5619" s="123"/>
      <c r="M5619" s="98" t="s">
        <v>15000</v>
      </c>
      <c r="N5619" s="118"/>
    </row>
    <row r="5620" spans="1:14" x14ac:dyDescent="0.25">
      <c r="A5620" s="130">
        <v>699197000107</v>
      </c>
      <c r="B5620" s="98" t="s">
        <v>12679</v>
      </c>
      <c r="C5620" s="123" t="s">
        <v>3747</v>
      </c>
      <c r="D5620" s="98" t="s">
        <v>13667</v>
      </c>
      <c r="E5620" s="98" t="s">
        <v>13660</v>
      </c>
      <c r="F5620" s="124">
        <v>14</v>
      </c>
      <c r="G5620" s="112">
        <v>44044</v>
      </c>
      <c r="H5620" s="98"/>
      <c r="I5620" s="123" t="str">
        <f t="shared" si="87"/>
        <v/>
      </c>
      <c r="J5620" s="123"/>
      <c r="K5620" s="123"/>
      <c r="L5620" s="123"/>
      <c r="M5620" s="98"/>
      <c r="N5620" s="118"/>
    </row>
    <row r="5621" spans="1:14" x14ac:dyDescent="0.25">
      <c r="A5621" s="130">
        <v>1123678000124</v>
      </c>
      <c r="B5621" s="98" t="s">
        <v>12680</v>
      </c>
      <c r="C5621" s="123" t="s">
        <v>901</v>
      </c>
      <c r="D5621" s="98" t="s">
        <v>13667</v>
      </c>
      <c r="E5621" s="98" t="s">
        <v>13660</v>
      </c>
      <c r="F5621" s="124">
        <v>17</v>
      </c>
      <c r="G5621" s="112">
        <v>42917</v>
      </c>
      <c r="H5621" s="98"/>
      <c r="I5621" s="123" t="str">
        <f t="shared" si="87"/>
        <v/>
      </c>
      <c r="J5621" s="123"/>
      <c r="K5621" s="123"/>
      <c r="L5621" s="123"/>
      <c r="M5621" s="98"/>
      <c r="N5621" s="118"/>
    </row>
    <row r="5622" spans="1:14" x14ac:dyDescent="0.25">
      <c r="A5622" s="130">
        <v>15024045000173</v>
      </c>
      <c r="B5622" s="98" t="s">
        <v>12681</v>
      </c>
      <c r="C5622" s="123" t="s">
        <v>2274</v>
      </c>
      <c r="D5622" s="98" t="s">
        <v>13667</v>
      </c>
      <c r="E5622" s="98" t="s">
        <v>13660</v>
      </c>
      <c r="F5622" s="124">
        <v>16.27</v>
      </c>
      <c r="G5622" s="112">
        <v>43621</v>
      </c>
      <c r="H5622" s="98"/>
      <c r="I5622" s="123" t="str">
        <f t="shared" si="87"/>
        <v/>
      </c>
      <c r="J5622" s="123"/>
      <c r="K5622" s="123"/>
      <c r="L5622" s="123"/>
      <c r="M5622" s="98"/>
      <c r="N5622" s="118"/>
    </row>
    <row r="5623" spans="1:14" x14ac:dyDescent="0.25">
      <c r="A5623" s="130">
        <v>92410521000135</v>
      </c>
      <c r="B5623" s="98" t="s">
        <v>12682</v>
      </c>
      <c r="C5623" s="123" t="s">
        <v>3812</v>
      </c>
      <c r="D5623" s="98" t="s">
        <v>13667</v>
      </c>
      <c r="E5623" s="98" t="s">
        <v>13660</v>
      </c>
      <c r="F5623" s="124">
        <v>16.600000000000001</v>
      </c>
      <c r="G5623" s="112">
        <v>43466</v>
      </c>
      <c r="H5623" s="98"/>
      <c r="I5623" s="123" t="str">
        <f t="shared" si="87"/>
        <v/>
      </c>
      <c r="J5623" s="123"/>
      <c r="K5623" s="123"/>
      <c r="L5623" s="123"/>
      <c r="M5623" s="98" t="s">
        <v>16398</v>
      </c>
      <c r="N5623" s="118"/>
    </row>
    <row r="5624" spans="1:14" x14ac:dyDescent="0.25">
      <c r="A5624" s="130">
        <v>6874000156</v>
      </c>
      <c r="B5624" s="98" t="s">
        <v>12683</v>
      </c>
      <c r="C5624" s="123" t="s">
        <v>901</v>
      </c>
      <c r="D5624" s="98" t="s">
        <v>13667</v>
      </c>
      <c r="E5624" s="98" t="s">
        <v>13660</v>
      </c>
      <c r="F5624" s="124">
        <v>18.850000000000001</v>
      </c>
      <c r="G5624" s="112">
        <v>43678</v>
      </c>
      <c r="H5624" s="98"/>
      <c r="I5624" s="123" t="str">
        <f t="shared" si="87"/>
        <v/>
      </c>
      <c r="J5624" s="123"/>
      <c r="K5624" s="123"/>
      <c r="L5624" s="123"/>
      <c r="M5624" s="98"/>
      <c r="N5624" s="118"/>
    </row>
    <row r="5625" spans="1:14" x14ac:dyDescent="0.25">
      <c r="A5625" s="130">
        <v>1629276000104</v>
      </c>
      <c r="B5625" s="98" t="s">
        <v>12684</v>
      </c>
      <c r="C5625" s="123" t="s">
        <v>901</v>
      </c>
      <c r="D5625" s="98" t="s">
        <v>13667</v>
      </c>
      <c r="E5625" s="98" t="s">
        <v>13660</v>
      </c>
      <c r="F5625" s="124">
        <v>12.49</v>
      </c>
      <c r="G5625" s="112">
        <v>41609</v>
      </c>
      <c r="H5625" s="98"/>
      <c r="I5625" s="123" t="str">
        <f t="shared" si="87"/>
        <v/>
      </c>
      <c r="J5625" s="123"/>
      <c r="K5625" s="123"/>
      <c r="L5625" s="123"/>
      <c r="M5625" s="98" t="s">
        <v>14292</v>
      </c>
      <c r="N5625" s="118"/>
    </row>
    <row r="5626" spans="1:14" x14ac:dyDescent="0.25">
      <c r="A5626" s="130">
        <v>88254875000160</v>
      </c>
      <c r="B5626" s="98" t="s">
        <v>12685</v>
      </c>
      <c r="C5626" s="123" t="s">
        <v>3812</v>
      </c>
      <c r="D5626" s="98" t="s">
        <v>13667</v>
      </c>
      <c r="E5626" s="98" t="s">
        <v>13660</v>
      </c>
      <c r="F5626" s="124">
        <v>14.6</v>
      </c>
      <c r="G5626" s="112">
        <v>42745</v>
      </c>
      <c r="H5626" s="98"/>
      <c r="I5626" s="123" t="str">
        <f t="shared" si="87"/>
        <v/>
      </c>
      <c r="J5626" s="123"/>
      <c r="K5626" s="123"/>
      <c r="L5626" s="123"/>
      <c r="M5626" s="98" t="s">
        <v>16399</v>
      </c>
      <c r="N5626" s="118"/>
    </row>
    <row r="5627" spans="1:14" x14ac:dyDescent="0.25">
      <c r="A5627" s="130">
        <v>95990115000187</v>
      </c>
      <c r="B5627" s="98" t="s">
        <v>12686</v>
      </c>
      <c r="C5627" s="123" t="s">
        <v>4289</v>
      </c>
      <c r="D5627" s="98" t="s">
        <v>13667</v>
      </c>
      <c r="E5627" s="98" t="s">
        <v>13660</v>
      </c>
      <c r="F5627" s="124">
        <v>15</v>
      </c>
      <c r="G5627" s="112">
        <v>40409</v>
      </c>
      <c r="H5627" s="98"/>
      <c r="I5627" s="123" t="str">
        <f t="shared" si="87"/>
        <v/>
      </c>
      <c r="J5627" s="123"/>
      <c r="K5627" s="123"/>
      <c r="L5627" s="123"/>
      <c r="M5627" s="98" t="s">
        <v>16631</v>
      </c>
      <c r="N5627" s="118"/>
    </row>
    <row r="5628" spans="1:14" x14ac:dyDescent="0.25">
      <c r="A5628" s="130">
        <v>3238888000193</v>
      </c>
      <c r="B5628" s="98" t="s">
        <v>12687</v>
      </c>
      <c r="C5628" s="123" t="s">
        <v>2274</v>
      </c>
      <c r="D5628" s="98" t="s">
        <v>13667</v>
      </c>
      <c r="E5628" s="98" t="s">
        <v>13660</v>
      </c>
      <c r="F5628" s="124">
        <v>7.48</v>
      </c>
      <c r="G5628" s="112">
        <v>44044</v>
      </c>
      <c r="H5628" s="98"/>
      <c r="I5628" s="123" t="str">
        <f t="shared" si="87"/>
        <v/>
      </c>
      <c r="J5628" s="123"/>
      <c r="K5628" s="123"/>
      <c r="L5628" s="123"/>
      <c r="M5628" s="98"/>
      <c r="N5628" s="118"/>
    </row>
    <row r="5629" spans="1:14" x14ac:dyDescent="0.25">
      <c r="A5629" s="130">
        <v>63762009000150</v>
      </c>
      <c r="B5629" s="98" t="s">
        <v>12688</v>
      </c>
      <c r="C5629" s="123" t="s">
        <v>3747</v>
      </c>
      <c r="D5629" s="98" t="s">
        <v>13667</v>
      </c>
      <c r="E5629" s="98" t="s">
        <v>13660</v>
      </c>
      <c r="F5629" s="124">
        <v>12.46</v>
      </c>
      <c r="G5629" s="112">
        <v>43789</v>
      </c>
      <c r="H5629" s="98"/>
      <c r="I5629" s="123" t="str">
        <f t="shared" si="87"/>
        <v/>
      </c>
      <c r="J5629" s="123"/>
      <c r="K5629" s="123"/>
      <c r="L5629" s="123"/>
      <c r="M5629" s="98"/>
      <c r="N5629" s="118"/>
    </row>
    <row r="5630" spans="1:14" x14ac:dyDescent="0.25">
      <c r="A5630" s="130">
        <v>95639472000103</v>
      </c>
      <c r="B5630" s="98" t="s">
        <v>12689</v>
      </c>
      <c r="C5630" s="123" t="s">
        <v>3143</v>
      </c>
      <c r="D5630" s="98" t="s">
        <v>13667</v>
      </c>
      <c r="E5630" s="98" t="s">
        <v>13660</v>
      </c>
      <c r="F5630" s="124">
        <v>13.3</v>
      </c>
      <c r="G5630" s="112">
        <v>43314</v>
      </c>
      <c r="H5630" s="98"/>
      <c r="I5630" s="123" t="str">
        <f t="shared" si="87"/>
        <v/>
      </c>
      <c r="J5630" s="123"/>
      <c r="K5630" s="123"/>
      <c r="L5630" s="123"/>
      <c r="M5630" s="98" t="s">
        <v>15839</v>
      </c>
      <c r="N5630" s="118"/>
    </row>
    <row r="5631" spans="1:14" x14ac:dyDescent="0.25">
      <c r="A5631" s="130">
        <v>12248878000120</v>
      </c>
      <c r="B5631" s="98" t="s">
        <v>12690</v>
      </c>
      <c r="C5631" s="123" t="s">
        <v>29</v>
      </c>
      <c r="D5631" s="98" t="s">
        <v>13667</v>
      </c>
      <c r="E5631" s="98" t="s">
        <v>13660</v>
      </c>
      <c r="F5631" s="124">
        <v>11</v>
      </c>
      <c r="G5631" s="112">
        <v>42736</v>
      </c>
      <c r="H5631" s="98"/>
      <c r="I5631" s="123" t="str">
        <f t="shared" si="87"/>
        <v/>
      </c>
      <c r="J5631" s="123"/>
      <c r="K5631" s="123"/>
      <c r="L5631" s="123"/>
      <c r="M5631" s="98" t="s">
        <v>13762</v>
      </c>
      <c r="N5631" s="118"/>
    </row>
    <row r="5632" spans="1:14" x14ac:dyDescent="0.25">
      <c r="A5632" s="130">
        <v>94187341000161</v>
      </c>
      <c r="B5632" s="98" t="s">
        <v>12691</v>
      </c>
      <c r="C5632" s="123" t="s">
        <v>3812</v>
      </c>
      <c r="D5632" s="98" t="s">
        <v>13667</v>
      </c>
      <c r="E5632" s="98" t="s">
        <v>13660</v>
      </c>
      <c r="F5632" s="124">
        <v>14</v>
      </c>
      <c r="G5632" s="112">
        <v>44013</v>
      </c>
      <c r="H5632" s="98"/>
      <c r="I5632" s="123" t="str">
        <f t="shared" si="87"/>
        <v/>
      </c>
      <c r="J5632" s="123"/>
      <c r="K5632" s="123"/>
      <c r="L5632" s="123"/>
      <c r="M5632" s="98"/>
      <c r="N5632" s="118"/>
    </row>
    <row r="5633" spans="1:14" x14ac:dyDescent="0.25">
      <c r="A5633" s="130">
        <v>1614517000133</v>
      </c>
      <c r="B5633" s="98" t="s">
        <v>12692</v>
      </c>
      <c r="C5633" s="123" t="s">
        <v>2274</v>
      </c>
      <c r="D5633" s="98" t="s">
        <v>13667</v>
      </c>
      <c r="E5633" s="98" t="s">
        <v>13660</v>
      </c>
      <c r="F5633" s="124">
        <v>17.91</v>
      </c>
      <c r="G5633" s="112">
        <v>44044</v>
      </c>
      <c r="H5633" s="98"/>
      <c r="I5633" s="123" t="str">
        <f t="shared" si="87"/>
        <v/>
      </c>
      <c r="J5633" s="123"/>
      <c r="K5633" s="123"/>
      <c r="L5633" s="123"/>
      <c r="M5633" s="98"/>
      <c r="N5633" s="118"/>
    </row>
    <row r="5634" spans="1:14" x14ac:dyDescent="0.25">
      <c r="A5634" s="130">
        <v>6554836000114</v>
      </c>
      <c r="B5634" s="98" t="s">
        <v>12693</v>
      </c>
      <c r="C5634" s="123" t="s">
        <v>2926</v>
      </c>
      <c r="D5634" s="98" t="s">
        <v>13667</v>
      </c>
      <c r="E5634" s="98" t="s">
        <v>13660</v>
      </c>
      <c r="F5634" s="124">
        <v>11</v>
      </c>
      <c r="G5634" s="112">
        <v>42941</v>
      </c>
      <c r="H5634" s="98"/>
      <c r="I5634" s="123" t="str">
        <f t="shared" si="87"/>
        <v/>
      </c>
      <c r="J5634" s="123"/>
      <c r="K5634" s="123"/>
      <c r="L5634" s="123"/>
      <c r="M5634" s="98" t="s">
        <v>15615</v>
      </c>
      <c r="N5634" s="118"/>
    </row>
    <row r="5635" spans="1:14" x14ac:dyDescent="0.25">
      <c r="A5635" s="130">
        <v>25041005000193</v>
      </c>
      <c r="B5635" s="98" t="s">
        <v>12694</v>
      </c>
      <c r="C5635" s="123" t="s">
        <v>901</v>
      </c>
      <c r="D5635" s="98" t="s">
        <v>13667</v>
      </c>
      <c r="E5635" s="98" t="s">
        <v>13660</v>
      </c>
      <c r="F5635" s="124">
        <v>13</v>
      </c>
      <c r="G5635" s="112">
        <v>42685</v>
      </c>
      <c r="H5635" s="98"/>
      <c r="I5635" s="123" t="str">
        <f t="shared" ref="I5635:I5698" si="88">IFERROR(IF(OR(E5635="Ativos", E5635="Aposentados",E5635="Pensionistas"),IF(F5635&gt;=14,"SIM","NÃO"),""),"")</f>
        <v/>
      </c>
      <c r="J5635" s="123"/>
      <c r="K5635" s="123"/>
      <c r="L5635" s="123"/>
      <c r="M5635" s="98" t="s">
        <v>14295</v>
      </c>
      <c r="N5635" s="118"/>
    </row>
    <row r="5636" spans="1:14" x14ac:dyDescent="0.25">
      <c r="A5636" s="130">
        <v>92411172000176</v>
      </c>
      <c r="B5636" s="98" t="s">
        <v>12695</v>
      </c>
      <c r="C5636" s="123" t="s">
        <v>3812</v>
      </c>
      <c r="D5636" s="98" t="s">
        <v>13667</v>
      </c>
      <c r="E5636" s="98" t="s">
        <v>13660</v>
      </c>
      <c r="F5636" s="124">
        <v>14</v>
      </c>
      <c r="G5636" s="112">
        <v>44044</v>
      </c>
      <c r="H5636" s="98"/>
      <c r="I5636" s="123" t="str">
        <f t="shared" si="88"/>
        <v/>
      </c>
      <c r="J5636" s="123"/>
      <c r="K5636" s="123"/>
      <c r="L5636" s="123"/>
      <c r="M5636" s="98"/>
      <c r="N5636" s="118"/>
    </row>
    <row r="5637" spans="1:14" x14ac:dyDescent="0.25">
      <c r="A5637" s="130">
        <v>12459616000104</v>
      </c>
      <c r="B5637" s="98" t="s">
        <v>12696</v>
      </c>
      <c r="C5637" s="123" t="s">
        <v>634</v>
      </c>
      <c r="D5637" s="98" t="s">
        <v>13667</v>
      </c>
      <c r="E5637" s="98" t="s">
        <v>13660</v>
      </c>
      <c r="F5637" s="124">
        <v>11.4</v>
      </c>
      <c r="G5637" s="112">
        <v>40176</v>
      </c>
      <c r="H5637" s="98"/>
      <c r="I5637" s="123" t="str">
        <f t="shared" si="88"/>
        <v/>
      </c>
      <c r="J5637" s="123"/>
      <c r="K5637" s="123"/>
      <c r="L5637" s="123"/>
      <c r="M5637" s="98" t="s">
        <v>14027</v>
      </c>
      <c r="N5637" s="118"/>
    </row>
    <row r="5638" spans="1:14" x14ac:dyDescent="0.25">
      <c r="A5638" s="130">
        <v>4876413000195</v>
      </c>
      <c r="B5638" s="98" t="s">
        <v>12697</v>
      </c>
      <c r="C5638" s="123" t="s">
        <v>2413</v>
      </c>
      <c r="D5638" s="98" t="s">
        <v>13667</v>
      </c>
      <c r="E5638" s="98" t="s">
        <v>13660</v>
      </c>
      <c r="F5638" s="124">
        <v>7.31</v>
      </c>
      <c r="G5638" s="112">
        <v>40865</v>
      </c>
      <c r="H5638" s="98"/>
      <c r="I5638" s="123" t="str">
        <f t="shared" si="88"/>
        <v/>
      </c>
      <c r="J5638" s="123"/>
      <c r="K5638" s="123"/>
      <c r="L5638" s="123"/>
      <c r="M5638" s="98" t="s">
        <v>15095</v>
      </c>
      <c r="N5638" s="118"/>
    </row>
    <row r="5639" spans="1:14" x14ac:dyDescent="0.25">
      <c r="A5639" s="130">
        <v>18338202000103</v>
      </c>
      <c r="B5639" s="98" t="s">
        <v>12698</v>
      </c>
      <c r="C5639" s="123" t="s">
        <v>1356</v>
      </c>
      <c r="D5639" s="98" t="s">
        <v>13667</v>
      </c>
      <c r="E5639" s="98" t="s">
        <v>13660</v>
      </c>
      <c r="F5639" s="124">
        <v>14</v>
      </c>
      <c r="G5639" s="112">
        <v>44039</v>
      </c>
      <c r="H5639" s="98"/>
      <c r="I5639" s="123" t="str">
        <f t="shared" si="88"/>
        <v/>
      </c>
      <c r="J5639" s="123"/>
      <c r="K5639" s="123"/>
      <c r="L5639" s="123"/>
      <c r="M5639" s="98"/>
      <c r="N5639" s="118"/>
    </row>
    <row r="5640" spans="1:14" x14ac:dyDescent="0.25">
      <c r="A5640" s="130">
        <v>12251468000138</v>
      </c>
      <c r="B5640" s="98" t="s">
        <v>12699</v>
      </c>
      <c r="C5640" s="123" t="s">
        <v>29</v>
      </c>
      <c r="D5640" s="98" t="s">
        <v>13667</v>
      </c>
      <c r="E5640" s="98" t="s">
        <v>13660</v>
      </c>
      <c r="F5640" s="124">
        <v>14.23</v>
      </c>
      <c r="G5640" s="112">
        <v>43532</v>
      </c>
      <c r="H5640" s="98"/>
      <c r="I5640" s="123" t="str">
        <f t="shared" si="88"/>
        <v/>
      </c>
      <c r="J5640" s="123"/>
      <c r="K5640" s="123"/>
      <c r="L5640" s="123"/>
      <c r="M5640" s="98"/>
      <c r="N5640" s="118"/>
    </row>
    <row r="5641" spans="1:14" x14ac:dyDescent="0.25">
      <c r="A5641" s="130">
        <v>8349029000195</v>
      </c>
      <c r="B5641" s="98" t="s">
        <v>12700</v>
      </c>
      <c r="C5641" s="123" t="s">
        <v>3601</v>
      </c>
      <c r="D5641" s="98" t="s">
        <v>13667</v>
      </c>
      <c r="E5641" s="98" t="s">
        <v>13660</v>
      </c>
      <c r="F5641" s="124">
        <v>13.98</v>
      </c>
      <c r="G5641" s="112">
        <v>43800</v>
      </c>
      <c r="H5641" s="98"/>
      <c r="I5641" s="123" t="str">
        <f t="shared" si="88"/>
        <v/>
      </c>
      <c r="J5641" s="123"/>
      <c r="K5641" s="123"/>
      <c r="L5641" s="123"/>
      <c r="M5641" s="98"/>
      <c r="N5641" s="118"/>
    </row>
    <row r="5642" spans="1:14" x14ac:dyDescent="0.25">
      <c r="A5642" s="130">
        <v>46596151000155</v>
      </c>
      <c r="B5642" s="98" t="s">
        <v>12701</v>
      </c>
      <c r="C5642" s="123" t="s">
        <v>4626</v>
      </c>
      <c r="D5642" s="98" t="s">
        <v>13667</v>
      </c>
      <c r="E5642" s="98" t="s">
        <v>13660</v>
      </c>
      <c r="F5642" s="124">
        <v>15.84</v>
      </c>
      <c r="G5642" s="112">
        <v>40855</v>
      </c>
      <c r="H5642" s="98"/>
      <c r="I5642" s="123" t="str">
        <f t="shared" si="88"/>
        <v/>
      </c>
      <c r="J5642" s="123"/>
      <c r="K5642" s="123"/>
      <c r="L5642" s="123"/>
      <c r="M5642" s="98" t="s">
        <v>16851</v>
      </c>
      <c r="N5642" s="118"/>
    </row>
    <row r="5643" spans="1:14" x14ac:dyDescent="0.25">
      <c r="A5643" s="130">
        <v>18188276000100</v>
      </c>
      <c r="B5643" s="98" t="s">
        <v>12702</v>
      </c>
      <c r="C5643" s="123" t="s">
        <v>1356</v>
      </c>
      <c r="D5643" s="98" t="s">
        <v>13667</v>
      </c>
      <c r="E5643" s="98" t="s">
        <v>13660</v>
      </c>
      <c r="F5643" s="124">
        <v>18.8</v>
      </c>
      <c r="G5643" s="112">
        <v>42979</v>
      </c>
      <c r="H5643" s="98"/>
      <c r="I5643" s="123" t="str">
        <f t="shared" si="88"/>
        <v/>
      </c>
      <c r="J5643" s="123"/>
      <c r="K5643" s="123"/>
      <c r="L5643" s="123"/>
      <c r="M5643" s="98" t="s">
        <v>14698</v>
      </c>
      <c r="N5643" s="118"/>
    </row>
    <row r="5644" spans="1:14" x14ac:dyDescent="0.25">
      <c r="A5644" s="130">
        <v>10404184000109</v>
      </c>
      <c r="B5644" s="98" t="s">
        <v>12703</v>
      </c>
      <c r="C5644" s="123" t="s">
        <v>2758</v>
      </c>
      <c r="D5644" s="98" t="s">
        <v>13667</v>
      </c>
      <c r="E5644" s="98" t="s">
        <v>13660</v>
      </c>
      <c r="F5644" s="124">
        <v>13.54</v>
      </c>
      <c r="G5644" s="112">
        <v>40984</v>
      </c>
      <c r="H5644" s="98"/>
      <c r="I5644" s="123" t="str">
        <f t="shared" si="88"/>
        <v/>
      </c>
      <c r="J5644" s="123"/>
      <c r="K5644" s="123"/>
      <c r="L5644" s="123"/>
      <c r="M5644" s="98" t="s">
        <v>13534</v>
      </c>
      <c r="N5644" s="118"/>
    </row>
    <row r="5645" spans="1:14" x14ac:dyDescent="0.25">
      <c r="A5645" s="130">
        <v>16854531000181</v>
      </c>
      <c r="B5645" s="98" t="s">
        <v>12704</v>
      </c>
      <c r="C5645" s="123" t="s">
        <v>1356</v>
      </c>
      <c r="D5645" s="98" t="s">
        <v>13667</v>
      </c>
      <c r="E5645" s="98" t="s">
        <v>13660</v>
      </c>
      <c r="F5645" s="124">
        <v>16.5</v>
      </c>
      <c r="G5645" s="112">
        <v>42374</v>
      </c>
      <c r="H5645" s="98"/>
      <c r="I5645" s="123" t="str">
        <f t="shared" si="88"/>
        <v/>
      </c>
      <c r="J5645" s="123"/>
      <c r="K5645" s="123"/>
      <c r="L5645" s="123"/>
      <c r="M5645" s="98" t="s">
        <v>14700</v>
      </c>
      <c r="N5645" s="118"/>
    </row>
    <row r="5646" spans="1:14" x14ac:dyDescent="0.25">
      <c r="A5646" s="130">
        <v>1629809000140</v>
      </c>
      <c r="B5646" s="98" t="s">
        <v>12705</v>
      </c>
      <c r="C5646" s="123" t="s">
        <v>5227</v>
      </c>
      <c r="D5646" s="98" t="s">
        <v>13667</v>
      </c>
      <c r="E5646" s="98" t="s">
        <v>13660</v>
      </c>
      <c r="F5646" s="124">
        <v>14.27</v>
      </c>
      <c r="G5646" s="112">
        <v>43709</v>
      </c>
      <c r="H5646" s="98"/>
      <c r="I5646" s="123" t="str">
        <f t="shared" si="88"/>
        <v/>
      </c>
      <c r="J5646" s="123"/>
      <c r="K5646" s="123"/>
      <c r="L5646" s="123"/>
      <c r="M5646" s="98"/>
      <c r="N5646" s="118"/>
    </row>
    <row r="5647" spans="1:14" x14ac:dyDescent="0.25">
      <c r="A5647" s="130">
        <v>12257762000157</v>
      </c>
      <c r="B5647" s="98" t="s">
        <v>12706</v>
      </c>
      <c r="C5647" s="123" t="s">
        <v>29</v>
      </c>
      <c r="D5647" s="98" t="s">
        <v>13667</v>
      </c>
      <c r="E5647" s="98" t="s">
        <v>13660</v>
      </c>
      <c r="F5647" s="124">
        <v>14</v>
      </c>
      <c r="G5647" s="112">
        <v>44105</v>
      </c>
      <c r="H5647" s="98"/>
      <c r="I5647" s="123" t="str">
        <f t="shared" si="88"/>
        <v/>
      </c>
      <c r="J5647" s="123"/>
      <c r="K5647" s="123"/>
      <c r="L5647" s="123"/>
      <c r="M5647" s="98"/>
      <c r="N5647" s="118"/>
    </row>
    <row r="5648" spans="1:14" x14ac:dyDescent="0.25">
      <c r="A5648" s="130">
        <v>18313858000171</v>
      </c>
      <c r="B5648" s="98" t="s">
        <v>12707</v>
      </c>
      <c r="C5648" s="123" t="s">
        <v>1356</v>
      </c>
      <c r="D5648" s="98" t="s">
        <v>13667</v>
      </c>
      <c r="E5648" s="98" t="s">
        <v>13660</v>
      </c>
      <c r="F5648" s="124">
        <v>13.38</v>
      </c>
      <c r="G5648" s="112">
        <v>41620</v>
      </c>
      <c r="H5648" s="98"/>
      <c r="I5648" s="123" t="str">
        <f t="shared" si="88"/>
        <v/>
      </c>
      <c r="J5648" s="123"/>
      <c r="K5648" s="123"/>
      <c r="L5648" s="123"/>
      <c r="M5648" s="98" t="s">
        <v>14703</v>
      </c>
      <c r="N5648" s="118"/>
    </row>
    <row r="5649" spans="1:14" x14ac:dyDescent="0.25">
      <c r="A5649" s="130">
        <v>45148699000170</v>
      </c>
      <c r="B5649" s="98" t="s">
        <v>12708</v>
      </c>
      <c r="C5649" s="123" t="s">
        <v>4626</v>
      </c>
      <c r="D5649" s="98" t="s">
        <v>13667</v>
      </c>
      <c r="E5649" s="98" t="s">
        <v>13660</v>
      </c>
      <c r="F5649" s="124">
        <v>19</v>
      </c>
      <c r="G5649" s="112">
        <v>42339</v>
      </c>
      <c r="H5649" s="98"/>
      <c r="I5649" s="123" t="str">
        <f t="shared" si="88"/>
        <v/>
      </c>
      <c r="J5649" s="123"/>
      <c r="K5649" s="123"/>
      <c r="L5649" s="123"/>
      <c r="M5649" s="98" t="s">
        <v>16855</v>
      </c>
      <c r="N5649" s="118"/>
    </row>
    <row r="5650" spans="1:14" x14ac:dyDescent="0.25">
      <c r="A5650" s="130">
        <v>45148970000177</v>
      </c>
      <c r="B5650" s="98" t="s">
        <v>12709</v>
      </c>
      <c r="C5650" s="123" t="s">
        <v>4626</v>
      </c>
      <c r="D5650" s="98" t="s">
        <v>13667</v>
      </c>
      <c r="E5650" s="98" t="s">
        <v>13660</v>
      </c>
      <c r="F5650" s="124">
        <v>13.85</v>
      </c>
      <c r="G5650" s="112">
        <v>42552</v>
      </c>
      <c r="H5650" s="98"/>
      <c r="I5650" s="123" t="str">
        <f t="shared" si="88"/>
        <v/>
      </c>
      <c r="J5650" s="123"/>
      <c r="K5650" s="123"/>
      <c r="L5650" s="123"/>
      <c r="M5650" s="98" t="s">
        <v>16857</v>
      </c>
      <c r="N5650" s="118"/>
    </row>
    <row r="5651" spans="1:14" x14ac:dyDescent="0.25">
      <c r="A5651" s="130">
        <v>2385839000110</v>
      </c>
      <c r="B5651" s="98" t="s">
        <v>12710</v>
      </c>
      <c r="C5651" s="123" t="s">
        <v>901</v>
      </c>
      <c r="D5651" s="98" t="s">
        <v>13667</v>
      </c>
      <c r="E5651" s="98" t="s">
        <v>13660</v>
      </c>
      <c r="F5651" s="124">
        <v>30</v>
      </c>
      <c r="G5651" s="112">
        <v>44105</v>
      </c>
      <c r="H5651" s="98"/>
      <c r="I5651" s="123" t="str">
        <f t="shared" si="88"/>
        <v/>
      </c>
      <c r="J5651" s="123"/>
      <c r="K5651" s="123"/>
      <c r="L5651" s="123"/>
      <c r="M5651" s="98"/>
      <c r="N5651" s="118"/>
    </row>
    <row r="5652" spans="1:14" x14ac:dyDescent="0.25">
      <c r="A5652" s="130">
        <v>45351749000111</v>
      </c>
      <c r="B5652" s="98" t="s">
        <v>12711</v>
      </c>
      <c r="C5652" s="123" t="s">
        <v>4626</v>
      </c>
      <c r="D5652" s="98" t="s">
        <v>13667</v>
      </c>
      <c r="E5652" s="98" t="s">
        <v>13660</v>
      </c>
      <c r="F5652" s="124">
        <v>12.26</v>
      </c>
      <c r="G5652" s="112">
        <v>42309</v>
      </c>
      <c r="H5652" s="98"/>
      <c r="I5652" s="123" t="str">
        <f t="shared" si="88"/>
        <v/>
      </c>
      <c r="J5652" s="123"/>
      <c r="K5652" s="123"/>
      <c r="L5652" s="123"/>
      <c r="M5652" s="98" t="s">
        <v>16858</v>
      </c>
      <c r="N5652" s="118"/>
    </row>
    <row r="5653" spans="1:14" x14ac:dyDescent="0.25">
      <c r="A5653" s="130">
        <v>10294254000113</v>
      </c>
      <c r="B5653" s="98" t="s">
        <v>12712</v>
      </c>
      <c r="C5653" s="123" t="s">
        <v>2758</v>
      </c>
      <c r="D5653" s="98" t="s">
        <v>13667</v>
      </c>
      <c r="E5653" s="98" t="s">
        <v>13660</v>
      </c>
      <c r="F5653" s="124">
        <v>16.260000000000002</v>
      </c>
      <c r="G5653" s="112">
        <v>42726</v>
      </c>
      <c r="H5653" s="98"/>
      <c r="I5653" s="123" t="str">
        <f t="shared" si="88"/>
        <v/>
      </c>
      <c r="J5653" s="123"/>
      <c r="K5653" s="123"/>
      <c r="L5653" s="123"/>
      <c r="M5653" s="98" t="s">
        <v>15428</v>
      </c>
      <c r="N5653" s="118"/>
    </row>
    <row r="5654" spans="1:14" x14ac:dyDescent="0.25">
      <c r="A5654" s="130">
        <v>10114767000103</v>
      </c>
      <c r="B5654" s="98" t="s">
        <v>12713</v>
      </c>
      <c r="C5654" s="123" t="s">
        <v>2758</v>
      </c>
      <c r="D5654" s="98" t="s">
        <v>13667</v>
      </c>
      <c r="E5654" s="98" t="s">
        <v>13660</v>
      </c>
      <c r="F5654" s="124">
        <v>11</v>
      </c>
      <c r="G5654" s="112">
        <v>42109</v>
      </c>
      <c r="H5654" s="98"/>
      <c r="I5654" s="123" t="str">
        <f t="shared" si="88"/>
        <v/>
      </c>
      <c r="J5654" s="123"/>
      <c r="K5654" s="123"/>
      <c r="L5654" s="123"/>
      <c r="M5654" s="98" t="s">
        <v>15431</v>
      </c>
      <c r="N5654" s="118"/>
    </row>
    <row r="5655" spans="1:14" x14ac:dyDescent="0.25">
      <c r="A5655" s="130">
        <v>46523171000104</v>
      </c>
      <c r="B5655" s="98" t="s">
        <v>12714</v>
      </c>
      <c r="C5655" s="123" t="s">
        <v>4626</v>
      </c>
      <c r="D5655" s="98" t="s">
        <v>13667</v>
      </c>
      <c r="E5655" s="98" t="s">
        <v>13660</v>
      </c>
      <c r="F5655" s="124">
        <v>22</v>
      </c>
      <c r="G5655" s="112">
        <v>40909</v>
      </c>
      <c r="H5655" s="98"/>
      <c r="I5655" s="123" t="str">
        <f t="shared" si="88"/>
        <v/>
      </c>
      <c r="J5655" s="123"/>
      <c r="K5655" s="123"/>
      <c r="L5655" s="123"/>
      <c r="M5655" s="98" t="s">
        <v>16863</v>
      </c>
      <c r="N5655" s="118"/>
    </row>
    <row r="5656" spans="1:14" x14ac:dyDescent="0.25">
      <c r="A5656" s="130">
        <v>88814181000130</v>
      </c>
      <c r="B5656" s="98" t="s">
        <v>12715</v>
      </c>
      <c r="C5656" s="123" t="s">
        <v>3812</v>
      </c>
      <c r="D5656" s="98" t="s">
        <v>13667</v>
      </c>
      <c r="E5656" s="98" t="s">
        <v>13660</v>
      </c>
      <c r="F5656" s="124">
        <v>14</v>
      </c>
      <c r="G5656" s="112">
        <v>44075</v>
      </c>
      <c r="H5656" s="98"/>
      <c r="I5656" s="123" t="str">
        <f t="shared" si="88"/>
        <v/>
      </c>
      <c r="J5656" s="123"/>
      <c r="K5656" s="123"/>
      <c r="L5656" s="123"/>
      <c r="M5656" s="98"/>
      <c r="N5656" s="118"/>
    </row>
    <row r="5657" spans="1:14" x14ac:dyDescent="0.25">
      <c r="A5657" s="130">
        <v>75326066000175</v>
      </c>
      <c r="B5657" s="98" t="s">
        <v>12716</v>
      </c>
      <c r="C5657" s="123" t="s">
        <v>4289</v>
      </c>
      <c r="D5657" s="98" t="s">
        <v>13667</v>
      </c>
      <c r="E5657" s="98" t="s">
        <v>13660</v>
      </c>
      <c r="F5657" s="124">
        <v>13.5</v>
      </c>
      <c r="G5657" s="112">
        <v>41495</v>
      </c>
      <c r="H5657" s="98"/>
      <c r="I5657" s="123" t="str">
        <f t="shared" si="88"/>
        <v/>
      </c>
      <c r="J5657" s="123"/>
      <c r="K5657" s="123"/>
      <c r="L5657" s="123"/>
      <c r="M5657" s="98" t="s">
        <v>16632</v>
      </c>
      <c r="N5657" s="118"/>
    </row>
    <row r="5658" spans="1:14" x14ac:dyDescent="0.25">
      <c r="A5658" s="130">
        <v>11040904000167</v>
      </c>
      <c r="B5658" s="98" t="s">
        <v>12717</v>
      </c>
      <c r="C5658" s="123" t="s">
        <v>2758</v>
      </c>
      <c r="D5658" s="98" t="s">
        <v>13667</v>
      </c>
      <c r="E5658" s="98" t="s">
        <v>13660</v>
      </c>
      <c r="F5658" s="124">
        <v>18.57</v>
      </c>
      <c r="G5658" s="112">
        <v>41768</v>
      </c>
      <c r="H5658" s="98"/>
      <c r="I5658" s="123" t="str">
        <f t="shared" si="88"/>
        <v/>
      </c>
      <c r="J5658" s="123"/>
      <c r="K5658" s="123"/>
      <c r="L5658" s="123"/>
      <c r="M5658" s="98" t="s">
        <v>15432</v>
      </c>
      <c r="N5658" s="118"/>
    </row>
    <row r="5659" spans="1:14" x14ac:dyDescent="0.25">
      <c r="A5659" s="130">
        <v>53415717000160</v>
      </c>
      <c r="B5659" s="98" t="s">
        <v>12718</v>
      </c>
      <c r="C5659" s="123" t="s">
        <v>4626</v>
      </c>
      <c r="D5659" s="98" t="s">
        <v>13667</v>
      </c>
      <c r="E5659" s="98" t="s">
        <v>13660</v>
      </c>
      <c r="F5659" s="124">
        <v>18</v>
      </c>
      <c r="G5659" s="112">
        <v>43922</v>
      </c>
      <c r="H5659" s="98"/>
      <c r="I5659" s="123" t="str">
        <f t="shared" si="88"/>
        <v/>
      </c>
      <c r="J5659" s="123"/>
      <c r="K5659" s="123"/>
      <c r="L5659" s="123"/>
      <c r="M5659" s="98"/>
      <c r="N5659" s="118"/>
    </row>
    <row r="5660" spans="1:14" x14ac:dyDescent="0.25">
      <c r="A5660" s="130">
        <v>76282672000107</v>
      </c>
      <c r="B5660" s="98" t="s">
        <v>12719</v>
      </c>
      <c r="C5660" s="123" t="s">
        <v>3143</v>
      </c>
      <c r="D5660" s="98" t="s">
        <v>13667</v>
      </c>
      <c r="E5660" s="98" t="s">
        <v>13660</v>
      </c>
      <c r="F5660" s="124">
        <v>22</v>
      </c>
      <c r="G5660" s="112">
        <v>43101</v>
      </c>
      <c r="H5660" s="98"/>
      <c r="I5660" s="123" t="str">
        <f t="shared" si="88"/>
        <v/>
      </c>
      <c r="J5660" s="123"/>
      <c r="K5660" s="123"/>
      <c r="L5660" s="123"/>
      <c r="M5660" s="98" t="s">
        <v>15840</v>
      </c>
      <c r="N5660" s="118"/>
    </row>
    <row r="5661" spans="1:14" x14ac:dyDescent="0.25">
      <c r="A5661" s="130">
        <v>12258141000198</v>
      </c>
      <c r="B5661" s="98" t="s">
        <v>12720</v>
      </c>
      <c r="C5661" s="123" t="s">
        <v>29</v>
      </c>
      <c r="D5661" s="98" t="s">
        <v>13667</v>
      </c>
      <c r="E5661" s="98" t="s">
        <v>13660</v>
      </c>
      <c r="F5661" s="124">
        <v>14</v>
      </c>
      <c r="G5661" s="112">
        <v>41760</v>
      </c>
      <c r="H5661" s="98"/>
      <c r="I5661" s="123" t="str">
        <f t="shared" si="88"/>
        <v/>
      </c>
      <c r="J5661" s="123"/>
      <c r="K5661" s="123"/>
      <c r="L5661" s="123"/>
      <c r="M5661" s="98"/>
      <c r="N5661" s="118"/>
    </row>
    <row r="5662" spans="1:14" x14ac:dyDescent="0.25">
      <c r="A5662" s="130">
        <v>8095473000121</v>
      </c>
      <c r="B5662" s="98" t="s">
        <v>12721</v>
      </c>
      <c r="C5662" s="123" t="s">
        <v>3601</v>
      </c>
      <c r="D5662" s="98" t="s">
        <v>13667</v>
      </c>
      <c r="E5662" s="98" t="s">
        <v>13660</v>
      </c>
      <c r="F5662" s="124">
        <v>13.97</v>
      </c>
      <c r="G5662" s="112">
        <v>43060</v>
      </c>
      <c r="H5662" s="98"/>
      <c r="I5662" s="123" t="str">
        <f t="shared" si="88"/>
        <v/>
      </c>
      <c r="J5662" s="123"/>
      <c r="K5662" s="123"/>
      <c r="L5662" s="123"/>
      <c r="M5662" s="98"/>
      <c r="N5662" s="118"/>
    </row>
    <row r="5663" spans="1:14" x14ac:dyDescent="0.25">
      <c r="A5663" s="130">
        <v>4380507000179</v>
      </c>
      <c r="B5663" s="98" t="s">
        <v>12722</v>
      </c>
      <c r="C5663" s="123" t="s">
        <v>3747</v>
      </c>
      <c r="D5663" s="98" t="s">
        <v>13667</v>
      </c>
      <c r="E5663" s="98" t="s">
        <v>13660</v>
      </c>
      <c r="F5663" s="124">
        <v>14</v>
      </c>
      <c r="G5663" s="112">
        <v>44075</v>
      </c>
      <c r="H5663" s="98"/>
      <c r="I5663" s="123" t="str">
        <f t="shared" si="88"/>
        <v/>
      </c>
      <c r="J5663" s="123"/>
      <c r="K5663" s="123"/>
      <c r="L5663" s="123"/>
      <c r="M5663" s="98"/>
      <c r="N5663" s="118"/>
    </row>
    <row r="5664" spans="1:14" x14ac:dyDescent="0.25">
      <c r="A5664" s="130">
        <v>1485531000184</v>
      </c>
      <c r="B5664" s="98" t="s">
        <v>12723</v>
      </c>
      <c r="C5664" s="123" t="s">
        <v>901</v>
      </c>
      <c r="D5664" s="98" t="s">
        <v>13667</v>
      </c>
      <c r="E5664" s="98" t="s">
        <v>13660</v>
      </c>
      <c r="F5664" s="124">
        <v>16.48</v>
      </c>
      <c r="G5664" s="112">
        <v>43831</v>
      </c>
      <c r="H5664" s="98"/>
      <c r="I5664" s="123" t="str">
        <f t="shared" si="88"/>
        <v/>
      </c>
      <c r="J5664" s="123"/>
      <c r="K5664" s="123"/>
      <c r="L5664" s="123"/>
      <c r="M5664" s="98"/>
      <c r="N5664" s="118"/>
    </row>
    <row r="5665" spans="1:14" x14ac:dyDescent="0.25">
      <c r="A5665" s="130">
        <v>1611213000112</v>
      </c>
      <c r="B5665" s="98" t="s">
        <v>12724</v>
      </c>
      <c r="C5665" s="123" t="s">
        <v>4626</v>
      </c>
      <c r="D5665" s="98" t="s">
        <v>13667</v>
      </c>
      <c r="E5665" s="98" t="s">
        <v>13660</v>
      </c>
      <c r="F5665" s="124">
        <v>15.05</v>
      </c>
      <c r="G5665" s="112">
        <v>42293</v>
      </c>
      <c r="H5665" s="98"/>
      <c r="I5665" s="123" t="str">
        <f t="shared" si="88"/>
        <v/>
      </c>
      <c r="J5665" s="123"/>
      <c r="K5665" s="123"/>
      <c r="L5665" s="123"/>
      <c r="M5665" s="98" t="s">
        <v>16864</v>
      </c>
      <c r="N5665" s="118"/>
    </row>
    <row r="5666" spans="1:14" x14ac:dyDescent="0.25">
      <c r="A5666" s="130">
        <v>16444150000124</v>
      </c>
      <c r="B5666" s="98" t="s">
        <v>12725</v>
      </c>
      <c r="C5666" s="123" t="s">
        <v>215</v>
      </c>
      <c r="D5666" s="98" t="s">
        <v>13667</v>
      </c>
      <c r="E5666" s="98" t="s">
        <v>13660</v>
      </c>
      <c r="F5666" s="124">
        <v>14.02</v>
      </c>
      <c r="G5666" s="112">
        <v>43104</v>
      </c>
      <c r="H5666" s="98"/>
      <c r="I5666" s="123" t="str">
        <f t="shared" si="88"/>
        <v/>
      </c>
      <c r="J5666" s="123"/>
      <c r="K5666" s="123"/>
      <c r="L5666" s="123"/>
      <c r="M5666" s="98"/>
      <c r="N5666" s="118"/>
    </row>
    <row r="5667" spans="1:14" x14ac:dyDescent="0.25">
      <c r="A5667" s="130">
        <v>1131010000129</v>
      </c>
      <c r="B5667" s="98" t="s">
        <v>12726</v>
      </c>
      <c r="C5667" s="123" t="s">
        <v>901</v>
      </c>
      <c r="D5667" s="98" t="s">
        <v>13667</v>
      </c>
      <c r="E5667" s="98" t="s">
        <v>13660</v>
      </c>
      <c r="F5667" s="124">
        <v>13</v>
      </c>
      <c r="G5667" s="112">
        <v>42948</v>
      </c>
      <c r="H5667" s="98"/>
      <c r="I5667" s="123" t="str">
        <f t="shared" si="88"/>
        <v/>
      </c>
      <c r="J5667" s="123"/>
      <c r="K5667" s="123"/>
      <c r="L5667" s="123"/>
      <c r="M5667" s="98" t="s">
        <v>14299</v>
      </c>
      <c r="N5667" s="118"/>
    </row>
    <row r="5668" spans="1:14" x14ac:dyDescent="0.25">
      <c r="A5668" s="130">
        <v>7384407000109</v>
      </c>
      <c r="B5668" s="98" t="s">
        <v>12727</v>
      </c>
      <c r="C5668" s="123" t="s">
        <v>634</v>
      </c>
      <c r="D5668" s="98" t="s">
        <v>13667</v>
      </c>
      <c r="E5668" s="98" t="s">
        <v>13660</v>
      </c>
      <c r="F5668" s="124">
        <v>12.34</v>
      </c>
      <c r="G5668" s="112">
        <v>40501</v>
      </c>
      <c r="H5668" s="98"/>
      <c r="I5668" s="123" t="str">
        <f t="shared" si="88"/>
        <v/>
      </c>
      <c r="J5668" s="123"/>
      <c r="K5668" s="123"/>
      <c r="L5668" s="123"/>
      <c r="M5668" s="98" t="s">
        <v>14030</v>
      </c>
      <c r="N5668" s="118"/>
    </row>
    <row r="5669" spans="1:14" x14ac:dyDescent="0.25">
      <c r="A5669" s="130">
        <v>7963861000114</v>
      </c>
      <c r="B5669" s="98" t="s">
        <v>12728</v>
      </c>
      <c r="C5669" s="123" t="s">
        <v>634</v>
      </c>
      <c r="D5669" s="98" t="s">
        <v>13667</v>
      </c>
      <c r="E5669" s="98" t="s">
        <v>13660</v>
      </c>
      <c r="F5669" s="124">
        <v>11</v>
      </c>
      <c r="G5669" s="112">
        <v>39815</v>
      </c>
      <c r="H5669" s="98"/>
      <c r="I5669" s="123" t="str">
        <f t="shared" si="88"/>
        <v/>
      </c>
      <c r="J5669" s="123"/>
      <c r="K5669" s="123"/>
      <c r="L5669" s="123"/>
      <c r="M5669" s="98" t="s">
        <v>14032</v>
      </c>
      <c r="N5669" s="118"/>
    </row>
    <row r="5670" spans="1:14" x14ac:dyDescent="0.25">
      <c r="A5670" s="130">
        <v>6003636000173</v>
      </c>
      <c r="B5670" s="98" t="s">
        <v>12729</v>
      </c>
      <c r="C5670" s="123" t="s">
        <v>1142</v>
      </c>
      <c r="D5670" s="98" t="s">
        <v>13667</v>
      </c>
      <c r="E5670" s="98" t="s">
        <v>13660</v>
      </c>
      <c r="F5670" s="124">
        <v>16.05</v>
      </c>
      <c r="G5670" s="112">
        <v>42087</v>
      </c>
      <c r="H5670" s="98"/>
      <c r="I5670" s="123" t="str">
        <f t="shared" si="88"/>
        <v/>
      </c>
      <c r="J5670" s="123"/>
      <c r="K5670" s="123"/>
      <c r="L5670" s="123"/>
      <c r="M5670" s="98" t="s">
        <v>14425</v>
      </c>
      <c r="N5670" s="118"/>
    </row>
    <row r="5671" spans="1:14" x14ac:dyDescent="0.25">
      <c r="A5671" s="130">
        <v>7910755000172</v>
      </c>
      <c r="B5671" s="98" t="s">
        <v>12730</v>
      </c>
      <c r="C5671" s="123" t="s">
        <v>634</v>
      </c>
      <c r="D5671" s="98" t="s">
        <v>13667</v>
      </c>
      <c r="E5671" s="98" t="s">
        <v>13660</v>
      </c>
      <c r="F5671" s="124">
        <v>19.57</v>
      </c>
      <c r="G5671" s="112">
        <v>40043</v>
      </c>
      <c r="H5671" s="98"/>
      <c r="I5671" s="123" t="str">
        <f t="shared" si="88"/>
        <v/>
      </c>
      <c r="J5671" s="123"/>
      <c r="K5671" s="123"/>
      <c r="L5671" s="123"/>
      <c r="M5671" s="98" t="s">
        <v>14037</v>
      </c>
      <c r="N5671" s="118"/>
    </row>
    <row r="5672" spans="1:14" x14ac:dyDescent="0.25">
      <c r="A5672" s="130">
        <v>1170331000132</v>
      </c>
      <c r="B5672" s="98" t="s">
        <v>12731</v>
      </c>
      <c r="C5672" s="123" t="s">
        <v>901</v>
      </c>
      <c r="D5672" s="98" t="s">
        <v>13667</v>
      </c>
      <c r="E5672" s="98" t="s">
        <v>13660</v>
      </c>
      <c r="F5672" s="124">
        <v>16.399999999999999</v>
      </c>
      <c r="G5672" s="112">
        <v>43453</v>
      </c>
      <c r="H5672" s="98"/>
      <c r="I5672" s="123" t="str">
        <f t="shared" si="88"/>
        <v/>
      </c>
      <c r="J5672" s="123"/>
      <c r="K5672" s="123"/>
      <c r="L5672" s="123"/>
      <c r="M5672" s="98" t="s">
        <v>14300</v>
      </c>
      <c r="N5672" s="118"/>
    </row>
    <row r="5673" spans="1:14" x14ac:dyDescent="0.25">
      <c r="A5673" s="130">
        <v>6553788000140</v>
      </c>
      <c r="B5673" s="98" t="s">
        <v>12732</v>
      </c>
      <c r="C5673" s="123" t="s">
        <v>2926</v>
      </c>
      <c r="D5673" s="98" t="s">
        <v>13667</v>
      </c>
      <c r="E5673" s="98" t="s">
        <v>13660</v>
      </c>
      <c r="F5673" s="124">
        <v>13</v>
      </c>
      <c r="G5673" s="112">
        <v>42922</v>
      </c>
      <c r="H5673" s="98"/>
      <c r="I5673" s="123" t="str">
        <f t="shared" si="88"/>
        <v/>
      </c>
      <c r="J5673" s="123"/>
      <c r="K5673" s="123"/>
      <c r="L5673" s="123"/>
      <c r="M5673" s="98" t="s">
        <v>15616</v>
      </c>
      <c r="N5673" s="118"/>
    </row>
    <row r="5674" spans="1:14" x14ac:dyDescent="0.25">
      <c r="A5674" s="130">
        <v>18404764000108</v>
      </c>
      <c r="B5674" s="98" t="s">
        <v>12733</v>
      </c>
      <c r="C5674" s="123" t="s">
        <v>1356</v>
      </c>
      <c r="D5674" s="98" t="s">
        <v>13667</v>
      </c>
      <c r="E5674" s="98" t="s">
        <v>13660</v>
      </c>
      <c r="F5674" s="124">
        <v>22</v>
      </c>
      <c r="G5674" s="112">
        <v>43087</v>
      </c>
      <c r="H5674" s="98"/>
      <c r="I5674" s="123" t="str">
        <f t="shared" si="88"/>
        <v/>
      </c>
      <c r="J5674" s="123"/>
      <c r="K5674" s="123"/>
      <c r="L5674" s="123"/>
      <c r="M5674" s="98" t="s">
        <v>14704</v>
      </c>
      <c r="N5674" s="118"/>
    </row>
    <row r="5675" spans="1:14" x14ac:dyDescent="0.25">
      <c r="A5675" s="130">
        <v>18296673000104</v>
      </c>
      <c r="B5675" s="98" t="s">
        <v>12734</v>
      </c>
      <c r="C5675" s="123" t="s">
        <v>1356</v>
      </c>
      <c r="D5675" s="98" t="s">
        <v>13667</v>
      </c>
      <c r="E5675" s="98" t="s">
        <v>13660</v>
      </c>
      <c r="F5675" s="124">
        <v>11</v>
      </c>
      <c r="G5675" s="112">
        <v>40269</v>
      </c>
      <c r="H5675" s="98"/>
      <c r="I5675" s="123" t="str">
        <f t="shared" si="88"/>
        <v/>
      </c>
      <c r="J5675" s="123"/>
      <c r="K5675" s="123"/>
      <c r="L5675" s="123"/>
      <c r="M5675" s="98" t="s">
        <v>14705</v>
      </c>
      <c r="N5675" s="118"/>
    </row>
    <row r="5676" spans="1:14" x14ac:dyDescent="0.25">
      <c r="A5676" s="130">
        <v>12369872000100</v>
      </c>
      <c r="B5676" s="98" t="s">
        <v>12735</v>
      </c>
      <c r="C5676" s="123" t="s">
        <v>29</v>
      </c>
      <c r="D5676" s="98" t="s">
        <v>13667</v>
      </c>
      <c r="E5676" s="98" t="s">
        <v>13660</v>
      </c>
      <c r="F5676" s="124">
        <v>22</v>
      </c>
      <c r="G5676" s="112">
        <v>42177</v>
      </c>
      <c r="H5676" s="98"/>
      <c r="I5676" s="123" t="str">
        <f t="shared" si="88"/>
        <v/>
      </c>
      <c r="J5676" s="123"/>
      <c r="K5676" s="123"/>
      <c r="L5676" s="123"/>
      <c r="M5676" s="98" t="s">
        <v>13765</v>
      </c>
      <c r="N5676" s="118"/>
    </row>
    <row r="5677" spans="1:14" x14ac:dyDescent="0.25">
      <c r="A5677" s="130">
        <v>7488679000159</v>
      </c>
      <c r="B5677" s="98" t="s">
        <v>12736</v>
      </c>
      <c r="C5677" s="123" t="s">
        <v>634</v>
      </c>
      <c r="D5677" s="98" t="s">
        <v>13667</v>
      </c>
      <c r="E5677" s="98" t="s">
        <v>13660</v>
      </c>
      <c r="F5677" s="124">
        <v>12.34</v>
      </c>
      <c r="G5677" s="112">
        <v>40981</v>
      </c>
      <c r="H5677" s="98"/>
      <c r="I5677" s="123" t="str">
        <f t="shared" si="88"/>
        <v/>
      </c>
      <c r="J5677" s="123"/>
      <c r="K5677" s="123"/>
      <c r="L5677" s="123"/>
      <c r="M5677" s="98" t="s">
        <v>14038</v>
      </c>
      <c r="N5677" s="118"/>
    </row>
    <row r="5678" spans="1:14" x14ac:dyDescent="0.25">
      <c r="A5678" s="130">
        <v>82892316000108</v>
      </c>
      <c r="B5678" s="98" t="s">
        <v>12737</v>
      </c>
      <c r="C5678" s="123" t="s">
        <v>4289</v>
      </c>
      <c r="D5678" s="98" t="s">
        <v>13667</v>
      </c>
      <c r="E5678" s="98" t="s">
        <v>13660</v>
      </c>
      <c r="F5678" s="124">
        <v>22</v>
      </c>
      <c r="G5678" s="112">
        <v>41872</v>
      </c>
      <c r="H5678" s="98"/>
      <c r="I5678" s="123" t="str">
        <f t="shared" si="88"/>
        <v/>
      </c>
      <c r="J5678" s="123"/>
      <c r="K5678" s="123"/>
      <c r="L5678" s="123"/>
      <c r="M5678" s="98" t="s">
        <v>16639</v>
      </c>
      <c r="N5678" s="118"/>
    </row>
    <row r="5679" spans="1:14" x14ac:dyDescent="0.25">
      <c r="A5679" s="130">
        <v>7711666000105</v>
      </c>
      <c r="B5679" s="98" t="s">
        <v>12738</v>
      </c>
      <c r="C5679" s="123" t="s">
        <v>634</v>
      </c>
      <c r="D5679" s="98" t="s">
        <v>13667</v>
      </c>
      <c r="E5679" s="98" t="s">
        <v>13660</v>
      </c>
      <c r="F5679" s="124">
        <v>14</v>
      </c>
      <c r="G5679" s="112">
        <v>44136</v>
      </c>
      <c r="H5679" s="98"/>
      <c r="I5679" s="123" t="str">
        <f t="shared" si="88"/>
        <v/>
      </c>
      <c r="J5679" s="123"/>
      <c r="K5679" s="123"/>
      <c r="L5679" s="123"/>
      <c r="M5679" s="98"/>
      <c r="N5679" s="118"/>
    </row>
    <row r="5680" spans="1:14" x14ac:dyDescent="0.25">
      <c r="A5680" s="130">
        <v>10212447000188</v>
      </c>
      <c r="B5680" s="98" t="s">
        <v>12739</v>
      </c>
      <c r="C5680" s="123" t="s">
        <v>2758</v>
      </c>
      <c r="D5680" s="98" t="s">
        <v>13667</v>
      </c>
      <c r="E5680" s="98" t="s">
        <v>13660</v>
      </c>
      <c r="F5680" s="124">
        <v>22</v>
      </c>
      <c r="G5680" s="112">
        <v>41556</v>
      </c>
      <c r="H5680" s="98"/>
      <c r="I5680" s="123" t="str">
        <f t="shared" si="88"/>
        <v/>
      </c>
      <c r="J5680" s="123"/>
      <c r="K5680" s="123"/>
      <c r="L5680" s="123"/>
      <c r="M5680" s="98" t="s">
        <v>15435</v>
      </c>
      <c r="N5680" s="118"/>
    </row>
    <row r="5681" spans="1:14" x14ac:dyDescent="0.25">
      <c r="A5681" s="130">
        <v>90836701000158</v>
      </c>
      <c r="B5681" s="98" t="s">
        <v>12740</v>
      </c>
      <c r="C5681" s="123" t="s">
        <v>3812</v>
      </c>
      <c r="D5681" s="98" t="s">
        <v>13667</v>
      </c>
      <c r="E5681" s="98" t="s">
        <v>13660</v>
      </c>
      <c r="F5681" s="124">
        <v>13.46</v>
      </c>
      <c r="G5681" s="112">
        <v>42619</v>
      </c>
      <c r="H5681" s="98"/>
      <c r="I5681" s="123" t="str">
        <f t="shared" si="88"/>
        <v/>
      </c>
      <c r="J5681" s="123"/>
      <c r="K5681" s="123"/>
      <c r="L5681" s="123"/>
      <c r="M5681" s="98" t="s">
        <v>16401</v>
      </c>
      <c r="N5681" s="118"/>
    </row>
    <row r="5682" spans="1:14" x14ac:dyDescent="0.25">
      <c r="A5682" s="130">
        <v>24851511000185</v>
      </c>
      <c r="B5682" s="98" t="s">
        <v>12741</v>
      </c>
      <c r="C5682" s="123" t="s">
        <v>5227</v>
      </c>
      <c r="D5682" s="98" t="s">
        <v>13667</v>
      </c>
      <c r="E5682" s="98" t="s">
        <v>13660</v>
      </c>
      <c r="F5682" s="124">
        <v>13.7</v>
      </c>
      <c r="G5682" s="112">
        <v>42664</v>
      </c>
      <c r="H5682" s="98"/>
      <c r="I5682" s="123" t="str">
        <f t="shared" si="88"/>
        <v/>
      </c>
      <c r="J5682" s="123"/>
      <c r="K5682" s="123"/>
      <c r="L5682" s="123"/>
      <c r="M5682" s="98" t="s">
        <v>17029</v>
      </c>
      <c r="N5682" s="118"/>
    </row>
    <row r="5683" spans="1:14" x14ac:dyDescent="0.25">
      <c r="A5683" s="130">
        <v>76179829000165</v>
      </c>
      <c r="B5683" s="98" t="s">
        <v>12742</v>
      </c>
      <c r="C5683" s="123" t="s">
        <v>3143</v>
      </c>
      <c r="D5683" s="98" t="s">
        <v>13667</v>
      </c>
      <c r="E5683" s="98" t="s">
        <v>13660</v>
      </c>
      <c r="F5683" s="124">
        <v>15.36</v>
      </c>
      <c r="G5683" s="112">
        <v>43312</v>
      </c>
      <c r="H5683" s="98"/>
      <c r="I5683" s="123" t="str">
        <f t="shared" si="88"/>
        <v/>
      </c>
      <c r="J5683" s="123"/>
      <c r="K5683" s="123"/>
      <c r="L5683" s="123"/>
      <c r="M5683" s="98"/>
      <c r="N5683" s="118"/>
    </row>
    <row r="5684" spans="1:14" x14ac:dyDescent="0.25">
      <c r="A5684" s="130">
        <v>88541354000194</v>
      </c>
      <c r="B5684" s="98" t="s">
        <v>12743</v>
      </c>
      <c r="C5684" s="123" t="s">
        <v>3812</v>
      </c>
      <c r="D5684" s="98" t="s">
        <v>13667</v>
      </c>
      <c r="E5684" s="98" t="s">
        <v>13660</v>
      </c>
      <c r="F5684" s="124">
        <v>11</v>
      </c>
      <c r="G5684" s="112">
        <v>43084</v>
      </c>
      <c r="H5684" s="98"/>
      <c r="I5684" s="123" t="str">
        <f t="shared" si="88"/>
        <v/>
      </c>
      <c r="J5684" s="123"/>
      <c r="K5684" s="123"/>
      <c r="L5684" s="123"/>
      <c r="M5684" s="98" t="s">
        <v>16402</v>
      </c>
      <c r="N5684" s="118"/>
    </row>
    <row r="5685" spans="1:14" x14ac:dyDescent="0.25">
      <c r="A5685" s="130">
        <v>46609731000130</v>
      </c>
      <c r="B5685" s="98" t="s">
        <v>12744</v>
      </c>
      <c r="C5685" s="123" t="s">
        <v>4626</v>
      </c>
      <c r="D5685" s="98" t="s">
        <v>13667</v>
      </c>
      <c r="E5685" s="98" t="s">
        <v>13660</v>
      </c>
      <c r="F5685" s="124">
        <v>18</v>
      </c>
      <c r="G5685" s="112">
        <v>42919</v>
      </c>
      <c r="H5685" s="98"/>
      <c r="I5685" s="123" t="str">
        <f t="shared" si="88"/>
        <v/>
      </c>
      <c r="J5685" s="123"/>
      <c r="K5685" s="123"/>
      <c r="L5685" s="123"/>
      <c r="M5685" s="98"/>
      <c r="N5685" s="118"/>
    </row>
    <row r="5686" spans="1:14" x14ac:dyDescent="0.25">
      <c r="A5686" s="130">
        <v>12356879000198</v>
      </c>
      <c r="B5686" s="98" t="s">
        <v>12745</v>
      </c>
      <c r="C5686" s="123" t="s">
        <v>29</v>
      </c>
      <c r="D5686" s="98" t="s">
        <v>13667</v>
      </c>
      <c r="E5686" s="98" t="s">
        <v>13660</v>
      </c>
      <c r="F5686" s="124">
        <v>11.61</v>
      </c>
      <c r="G5686" s="112">
        <v>42149</v>
      </c>
      <c r="H5686" s="98"/>
      <c r="I5686" s="123" t="str">
        <f t="shared" si="88"/>
        <v/>
      </c>
      <c r="J5686" s="123"/>
      <c r="K5686" s="123"/>
      <c r="L5686" s="123"/>
      <c r="M5686" s="98" t="s">
        <v>13766</v>
      </c>
      <c r="N5686" s="118"/>
    </row>
    <row r="5687" spans="1:14" x14ac:dyDescent="0.25">
      <c r="A5687" s="130">
        <v>2394757000132</v>
      </c>
      <c r="B5687" s="98" t="s">
        <v>12746</v>
      </c>
      <c r="C5687" s="123" t="s">
        <v>901</v>
      </c>
      <c r="D5687" s="98" t="s">
        <v>13667</v>
      </c>
      <c r="E5687" s="98" t="s">
        <v>13660</v>
      </c>
      <c r="F5687" s="124">
        <v>14.22</v>
      </c>
      <c r="G5687" s="112">
        <v>43252</v>
      </c>
      <c r="H5687" s="98"/>
      <c r="I5687" s="123" t="str">
        <f t="shared" si="88"/>
        <v/>
      </c>
      <c r="J5687" s="123"/>
      <c r="K5687" s="123"/>
      <c r="L5687" s="123"/>
      <c r="M5687" s="98" t="s">
        <v>14301</v>
      </c>
      <c r="N5687" s="118"/>
    </row>
    <row r="5688" spans="1:14" x14ac:dyDescent="0.25">
      <c r="A5688" s="130">
        <v>10144038000191</v>
      </c>
      <c r="B5688" s="98" t="s">
        <v>12747</v>
      </c>
      <c r="C5688" s="123" t="s">
        <v>2758</v>
      </c>
      <c r="D5688" s="98" t="s">
        <v>13667</v>
      </c>
      <c r="E5688" s="98" t="s">
        <v>13660</v>
      </c>
      <c r="F5688" s="124">
        <v>12.21</v>
      </c>
      <c r="G5688" s="112">
        <v>39192</v>
      </c>
      <c r="H5688" s="98"/>
      <c r="I5688" s="123" t="str">
        <f t="shared" si="88"/>
        <v/>
      </c>
      <c r="J5688" s="123"/>
      <c r="K5688" s="123"/>
      <c r="L5688" s="123"/>
      <c r="M5688" s="98" t="s">
        <v>15437</v>
      </c>
      <c r="N5688" s="118"/>
    </row>
    <row r="5689" spans="1:14" x14ac:dyDescent="0.25">
      <c r="A5689" s="130">
        <v>7401000173</v>
      </c>
      <c r="B5689" s="98" t="s">
        <v>12748</v>
      </c>
      <c r="C5689" s="123" t="s">
        <v>5227</v>
      </c>
      <c r="D5689" s="98" t="s">
        <v>13667</v>
      </c>
      <c r="E5689" s="98" t="s">
        <v>13660</v>
      </c>
      <c r="F5689" s="124">
        <v>13.85</v>
      </c>
      <c r="G5689" s="112">
        <v>43467</v>
      </c>
      <c r="H5689" s="98"/>
      <c r="I5689" s="123" t="str">
        <f t="shared" si="88"/>
        <v/>
      </c>
      <c r="J5689" s="123"/>
      <c r="K5689" s="123"/>
      <c r="L5689" s="123"/>
      <c r="M5689" s="98"/>
      <c r="N5689" s="118"/>
    </row>
    <row r="5690" spans="1:14" x14ac:dyDescent="0.25">
      <c r="A5690" s="130">
        <v>1178573000172</v>
      </c>
      <c r="B5690" s="98" t="s">
        <v>12749</v>
      </c>
      <c r="C5690" s="123" t="s">
        <v>901</v>
      </c>
      <c r="D5690" s="98" t="s">
        <v>13667</v>
      </c>
      <c r="E5690" s="98" t="s">
        <v>13660</v>
      </c>
      <c r="F5690" s="124">
        <v>17.559999999999999</v>
      </c>
      <c r="G5690" s="112">
        <v>43770</v>
      </c>
      <c r="H5690" s="98"/>
      <c r="I5690" s="123" t="str">
        <f t="shared" si="88"/>
        <v/>
      </c>
      <c r="J5690" s="123"/>
      <c r="K5690" s="123"/>
      <c r="L5690" s="123"/>
      <c r="M5690" s="98"/>
      <c r="N5690" s="118"/>
    </row>
    <row r="5691" spans="1:14" x14ac:dyDescent="0.25">
      <c r="A5691" s="130">
        <v>75680025000182</v>
      </c>
      <c r="B5691" s="98" t="s">
        <v>12750</v>
      </c>
      <c r="C5691" s="123" t="s">
        <v>3143</v>
      </c>
      <c r="D5691" s="98" t="s">
        <v>13667</v>
      </c>
      <c r="E5691" s="98" t="s">
        <v>13660</v>
      </c>
      <c r="F5691" s="124">
        <v>18.23</v>
      </c>
      <c r="G5691" s="112">
        <v>43374</v>
      </c>
      <c r="H5691" s="98"/>
      <c r="I5691" s="123" t="str">
        <f t="shared" si="88"/>
        <v/>
      </c>
      <c r="J5691" s="123"/>
      <c r="K5691" s="123"/>
      <c r="L5691" s="123"/>
      <c r="M5691" s="98" t="s">
        <v>15843</v>
      </c>
      <c r="N5691" s="118"/>
    </row>
    <row r="5692" spans="1:14" x14ac:dyDescent="0.25">
      <c r="A5692" s="130">
        <v>76208487000164</v>
      </c>
      <c r="B5692" s="98" t="s">
        <v>12751</v>
      </c>
      <c r="C5692" s="123" t="s">
        <v>3143</v>
      </c>
      <c r="D5692" s="98" t="s">
        <v>13667</v>
      </c>
      <c r="E5692" s="98" t="s">
        <v>13660</v>
      </c>
      <c r="F5692" s="124">
        <v>16</v>
      </c>
      <c r="G5692" s="112">
        <v>42010</v>
      </c>
      <c r="H5692" s="98"/>
      <c r="I5692" s="123" t="str">
        <f t="shared" si="88"/>
        <v/>
      </c>
      <c r="J5692" s="123"/>
      <c r="K5692" s="123"/>
      <c r="L5692" s="123"/>
      <c r="M5692" s="98" t="s">
        <v>15844</v>
      </c>
      <c r="N5692" s="118"/>
    </row>
    <row r="5693" spans="1:14" x14ac:dyDescent="0.25">
      <c r="A5693" s="130">
        <v>88702089000189</v>
      </c>
      <c r="B5693" s="98" t="s">
        <v>12752</v>
      </c>
      <c r="C5693" s="123" t="s">
        <v>3812</v>
      </c>
      <c r="D5693" s="98" t="s">
        <v>13667</v>
      </c>
      <c r="E5693" s="98" t="s">
        <v>13660</v>
      </c>
      <c r="F5693" s="124">
        <v>16.739999999999998</v>
      </c>
      <c r="G5693" s="112">
        <v>42736</v>
      </c>
      <c r="H5693" s="98"/>
      <c r="I5693" s="123" t="str">
        <f t="shared" si="88"/>
        <v/>
      </c>
      <c r="J5693" s="123"/>
      <c r="K5693" s="123"/>
      <c r="L5693" s="123"/>
      <c r="M5693" s="98" t="s">
        <v>16403</v>
      </c>
      <c r="N5693" s="118"/>
    </row>
    <row r="5694" spans="1:14" x14ac:dyDescent="0.25">
      <c r="A5694" s="130">
        <v>10215176000114</v>
      </c>
      <c r="B5694" s="98" t="s">
        <v>12753</v>
      </c>
      <c r="C5694" s="123" t="s">
        <v>2758</v>
      </c>
      <c r="D5694" s="98" t="s">
        <v>13667</v>
      </c>
      <c r="E5694" s="98" t="s">
        <v>13660</v>
      </c>
      <c r="F5694" s="124">
        <v>22</v>
      </c>
      <c r="G5694" s="112">
        <v>42186</v>
      </c>
      <c r="H5694" s="98"/>
      <c r="I5694" s="123" t="str">
        <f t="shared" si="88"/>
        <v/>
      </c>
      <c r="J5694" s="123"/>
      <c r="K5694" s="123"/>
      <c r="L5694" s="123"/>
      <c r="M5694" s="98" t="s">
        <v>15439</v>
      </c>
      <c r="N5694" s="118"/>
    </row>
    <row r="5695" spans="1:14" x14ac:dyDescent="0.25">
      <c r="A5695" s="130">
        <v>91342667000128</v>
      </c>
      <c r="B5695" s="98" t="s">
        <v>12754</v>
      </c>
      <c r="C5695" s="123" t="s">
        <v>3812</v>
      </c>
      <c r="D5695" s="98" t="s">
        <v>13667</v>
      </c>
      <c r="E5695" s="98" t="s">
        <v>13660</v>
      </c>
      <c r="F5695" s="124">
        <v>15.2</v>
      </c>
      <c r="G5695" s="112">
        <v>43678</v>
      </c>
      <c r="H5695" s="98"/>
      <c r="I5695" s="123" t="str">
        <f t="shared" si="88"/>
        <v/>
      </c>
      <c r="J5695" s="123"/>
      <c r="K5695" s="123"/>
      <c r="L5695" s="123"/>
      <c r="M5695" s="98"/>
      <c r="N5695" s="118"/>
    </row>
    <row r="5696" spans="1:14" x14ac:dyDescent="0.25">
      <c r="A5696" s="130">
        <v>12369880000157</v>
      </c>
      <c r="B5696" s="98" t="s">
        <v>12755</v>
      </c>
      <c r="C5696" s="123" t="s">
        <v>29</v>
      </c>
      <c r="D5696" s="98" t="s">
        <v>13667</v>
      </c>
      <c r="E5696" s="98" t="s">
        <v>13660</v>
      </c>
      <c r="F5696" s="124">
        <v>19.670000000000002</v>
      </c>
      <c r="G5696" s="112">
        <v>41983</v>
      </c>
      <c r="H5696" s="98"/>
      <c r="I5696" s="123" t="str">
        <f t="shared" si="88"/>
        <v/>
      </c>
      <c r="J5696" s="123"/>
      <c r="K5696" s="123"/>
      <c r="L5696" s="123"/>
      <c r="M5696" s="98" t="s">
        <v>13767</v>
      </c>
      <c r="N5696" s="118"/>
    </row>
    <row r="5697" spans="1:14" x14ac:dyDescent="0.25">
      <c r="A5697" s="130">
        <v>83102533000101</v>
      </c>
      <c r="B5697" s="98" t="s">
        <v>12756</v>
      </c>
      <c r="C5697" s="123" t="s">
        <v>4289</v>
      </c>
      <c r="D5697" s="98" t="s">
        <v>13667</v>
      </c>
      <c r="E5697" s="98" t="s">
        <v>13660</v>
      </c>
      <c r="F5697" s="124">
        <v>22</v>
      </c>
      <c r="G5697" s="112">
        <v>40801</v>
      </c>
      <c r="H5697" s="98"/>
      <c r="I5697" s="123" t="str">
        <f t="shared" si="88"/>
        <v/>
      </c>
      <c r="J5697" s="123"/>
      <c r="K5697" s="123"/>
      <c r="L5697" s="123"/>
      <c r="M5697" s="98" t="s">
        <v>16640</v>
      </c>
      <c r="N5697" s="118"/>
    </row>
    <row r="5698" spans="1:14" x14ac:dyDescent="0.25">
      <c r="A5698" s="130">
        <v>18313817000185</v>
      </c>
      <c r="B5698" s="98" t="s">
        <v>12757</v>
      </c>
      <c r="C5698" s="123" t="s">
        <v>1356</v>
      </c>
      <c r="D5698" s="98" t="s">
        <v>13667</v>
      </c>
      <c r="E5698" s="98" t="s">
        <v>13660</v>
      </c>
      <c r="F5698" s="124">
        <v>15.3</v>
      </c>
      <c r="G5698" s="112">
        <v>43375</v>
      </c>
      <c r="H5698" s="98"/>
      <c r="I5698" s="123" t="str">
        <f t="shared" si="88"/>
        <v/>
      </c>
      <c r="J5698" s="123"/>
      <c r="K5698" s="123"/>
      <c r="L5698" s="123"/>
      <c r="M5698" s="98"/>
      <c r="N5698" s="118"/>
    </row>
    <row r="5699" spans="1:14" x14ac:dyDescent="0.25">
      <c r="A5699" s="130">
        <v>18278051000145</v>
      </c>
      <c r="B5699" s="98" t="s">
        <v>12758</v>
      </c>
      <c r="C5699" s="123" t="s">
        <v>1356</v>
      </c>
      <c r="D5699" s="98" t="s">
        <v>13667</v>
      </c>
      <c r="E5699" s="98" t="s">
        <v>13660</v>
      </c>
      <c r="F5699" s="124">
        <v>17.100000000000001</v>
      </c>
      <c r="G5699" s="112">
        <v>41331</v>
      </c>
      <c r="H5699" s="98"/>
      <c r="I5699" s="123" t="str">
        <f t="shared" ref="I5699:I5762" si="89">IFERROR(IF(OR(E5699="Ativos", E5699="Aposentados",E5699="Pensionistas"),IF(F5699&gt;=14,"SIM","NÃO"),""),"")</f>
        <v/>
      </c>
      <c r="J5699" s="123"/>
      <c r="K5699" s="123"/>
      <c r="L5699" s="123"/>
      <c r="M5699" s="98" t="s">
        <v>14707</v>
      </c>
      <c r="N5699" s="118"/>
    </row>
    <row r="5700" spans="1:14" x14ac:dyDescent="0.25">
      <c r="A5700" s="130">
        <v>5193057000178</v>
      </c>
      <c r="B5700" s="98" t="s">
        <v>12759</v>
      </c>
      <c r="C5700" s="123" t="s">
        <v>2413</v>
      </c>
      <c r="D5700" s="98" t="s">
        <v>13667</v>
      </c>
      <c r="E5700" s="98" t="s">
        <v>13660</v>
      </c>
      <c r="F5700" s="124">
        <v>11.96</v>
      </c>
      <c r="G5700" s="112">
        <v>43802</v>
      </c>
      <c r="H5700" s="98"/>
      <c r="I5700" s="123" t="str">
        <f t="shared" si="89"/>
        <v/>
      </c>
      <c r="J5700" s="123"/>
      <c r="K5700" s="123"/>
      <c r="L5700" s="123"/>
      <c r="M5700" s="98"/>
      <c r="N5700" s="118"/>
    </row>
    <row r="5701" spans="1:14" x14ac:dyDescent="0.25">
      <c r="A5701" s="130">
        <v>18008193000192</v>
      </c>
      <c r="B5701" s="98" t="s">
        <v>12760</v>
      </c>
      <c r="C5701" s="123" t="s">
        <v>1356</v>
      </c>
      <c r="D5701" s="98" t="s">
        <v>13667</v>
      </c>
      <c r="E5701" s="98" t="s">
        <v>13660</v>
      </c>
      <c r="F5701" s="124">
        <v>16.899999999999999</v>
      </c>
      <c r="G5701" s="112">
        <v>42712</v>
      </c>
      <c r="H5701" s="98"/>
      <c r="I5701" s="123" t="str">
        <f t="shared" si="89"/>
        <v/>
      </c>
      <c r="J5701" s="123"/>
      <c r="K5701" s="123"/>
      <c r="L5701" s="123"/>
      <c r="M5701" s="98" t="s">
        <v>14709</v>
      </c>
      <c r="N5701" s="118"/>
    </row>
    <row r="5702" spans="1:14" x14ac:dyDescent="0.25">
      <c r="A5702" s="130">
        <v>44547305000193</v>
      </c>
      <c r="B5702" s="98" t="s">
        <v>12761</v>
      </c>
      <c r="C5702" s="123" t="s">
        <v>4626</v>
      </c>
      <c r="D5702" s="98" t="s">
        <v>13667</v>
      </c>
      <c r="E5702" s="98" t="s">
        <v>13660</v>
      </c>
      <c r="F5702" s="124">
        <v>17.25</v>
      </c>
      <c r="G5702" s="112">
        <v>43466</v>
      </c>
      <c r="H5702" s="98"/>
      <c r="I5702" s="123" t="str">
        <f t="shared" si="89"/>
        <v/>
      </c>
      <c r="J5702" s="123"/>
      <c r="K5702" s="123"/>
      <c r="L5702" s="123"/>
      <c r="M5702" s="98"/>
      <c r="N5702" s="118"/>
    </row>
    <row r="5703" spans="1:14" x14ac:dyDescent="0.25">
      <c r="A5703" s="130">
        <v>87502886000150</v>
      </c>
      <c r="B5703" s="98" t="s">
        <v>12762</v>
      </c>
      <c r="C5703" s="123" t="s">
        <v>3812</v>
      </c>
      <c r="D5703" s="98" t="s">
        <v>13667</v>
      </c>
      <c r="E5703" s="98" t="s">
        <v>13660</v>
      </c>
      <c r="F5703" s="124">
        <v>12.04</v>
      </c>
      <c r="G5703" s="112">
        <v>43101</v>
      </c>
      <c r="H5703" s="98"/>
      <c r="I5703" s="123" t="str">
        <f t="shared" si="89"/>
        <v/>
      </c>
      <c r="J5703" s="123"/>
      <c r="K5703" s="123"/>
      <c r="L5703" s="123"/>
      <c r="M5703" s="98" t="s">
        <v>16404</v>
      </c>
      <c r="N5703" s="118"/>
    </row>
    <row r="5704" spans="1:14" x14ac:dyDescent="0.25">
      <c r="A5704" s="130">
        <v>29138385000130</v>
      </c>
      <c r="B5704" s="98" t="s">
        <v>12763</v>
      </c>
      <c r="C5704" s="123" t="s">
        <v>3513</v>
      </c>
      <c r="D5704" s="98" t="s">
        <v>13667</v>
      </c>
      <c r="E5704" s="98" t="s">
        <v>13660</v>
      </c>
      <c r="F5704" s="124">
        <v>11</v>
      </c>
      <c r="G5704" s="112">
        <v>42543</v>
      </c>
      <c r="H5704" s="98"/>
      <c r="I5704" s="123" t="str">
        <f t="shared" si="89"/>
        <v/>
      </c>
      <c r="J5704" s="123"/>
      <c r="K5704" s="123"/>
      <c r="L5704" s="123"/>
      <c r="M5704" s="98" t="s">
        <v>16011</v>
      </c>
      <c r="N5704" s="118"/>
    </row>
    <row r="5705" spans="1:14" x14ac:dyDescent="0.25">
      <c r="A5705" s="130">
        <v>46643474000152</v>
      </c>
      <c r="B5705" s="98" t="s">
        <v>12764</v>
      </c>
      <c r="C5705" s="123" t="s">
        <v>4626</v>
      </c>
      <c r="D5705" s="98" t="s">
        <v>13667</v>
      </c>
      <c r="E5705" s="98" t="s">
        <v>13660</v>
      </c>
      <c r="F5705" s="124">
        <v>17</v>
      </c>
      <c r="G5705" s="112">
        <v>43024</v>
      </c>
      <c r="H5705" s="98"/>
      <c r="I5705" s="123" t="str">
        <f t="shared" si="89"/>
        <v/>
      </c>
      <c r="J5705" s="123"/>
      <c r="K5705" s="123"/>
      <c r="L5705" s="123"/>
      <c r="M5705" s="98" t="s">
        <v>16866</v>
      </c>
      <c r="N5705" s="118"/>
    </row>
    <row r="5706" spans="1:14" x14ac:dyDescent="0.25">
      <c r="A5706" s="130">
        <v>10380608000142</v>
      </c>
      <c r="B5706" s="98" t="s">
        <v>12765</v>
      </c>
      <c r="C5706" s="123" t="s">
        <v>634</v>
      </c>
      <c r="D5706" s="98" t="s">
        <v>13667</v>
      </c>
      <c r="E5706" s="98" t="s">
        <v>13660</v>
      </c>
      <c r="F5706" s="124">
        <v>14.37</v>
      </c>
      <c r="G5706" s="112">
        <v>43397</v>
      </c>
      <c r="H5706" s="98"/>
      <c r="I5706" s="123" t="str">
        <f t="shared" si="89"/>
        <v/>
      </c>
      <c r="J5706" s="123"/>
      <c r="K5706" s="123"/>
      <c r="L5706" s="123"/>
      <c r="M5706" s="98" t="s">
        <v>14043</v>
      </c>
      <c r="N5706" s="118"/>
    </row>
    <row r="5707" spans="1:14" x14ac:dyDescent="0.25">
      <c r="A5707" s="130">
        <v>45127248000156</v>
      </c>
      <c r="B5707" s="98" t="s">
        <v>12766</v>
      </c>
      <c r="C5707" s="123" t="s">
        <v>4626</v>
      </c>
      <c r="D5707" s="98" t="s">
        <v>13667</v>
      </c>
      <c r="E5707" s="98" t="s">
        <v>13660</v>
      </c>
      <c r="F5707" s="124">
        <v>18</v>
      </c>
      <c r="G5707" s="112">
        <v>43592</v>
      </c>
      <c r="H5707" s="98"/>
      <c r="I5707" s="123" t="str">
        <f t="shared" si="89"/>
        <v/>
      </c>
      <c r="J5707" s="123"/>
      <c r="K5707" s="123"/>
      <c r="L5707" s="123"/>
      <c r="M5707" s="98"/>
      <c r="N5707" s="118"/>
    </row>
    <row r="5708" spans="1:14" x14ac:dyDescent="0.25">
      <c r="A5708" s="130">
        <v>92000207000184</v>
      </c>
      <c r="B5708" s="98" t="s">
        <v>12767</v>
      </c>
      <c r="C5708" s="123" t="s">
        <v>3812</v>
      </c>
      <c r="D5708" s="98" t="s">
        <v>13667</v>
      </c>
      <c r="E5708" s="98" t="s">
        <v>13660</v>
      </c>
      <c r="F5708" s="124">
        <v>20</v>
      </c>
      <c r="G5708" s="112">
        <v>40909</v>
      </c>
      <c r="H5708" s="98"/>
      <c r="I5708" s="123" t="str">
        <f t="shared" si="89"/>
        <v/>
      </c>
      <c r="J5708" s="123"/>
      <c r="K5708" s="123"/>
      <c r="L5708" s="123"/>
      <c r="M5708" s="98" t="s">
        <v>16406</v>
      </c>
      <c r="N5708" s="118"/>
    </row>
    <row r="5709" spans="1:14" x14ac:dyDescent="0.25">
      <c r="A5709" s="130">
        <v>299180000154</v>
      </c>
      <c r="B5709" s="98" t="s">
        <v>12768</v>
      </c>
      <c r="C5709" s="123" t="s">
        <v>5227</v>
      </c>
      <c r="D5709" s="98" t="s">
        <v>13667</v>
      </c>
      <c r="E5709" s="98" t="s">
        <v>13660</v>
      </c>
      <c r="F5709" s="124">
        <v>15.88</v>
      </c>
      <c r="G5709" s="112">
        <v>43709</v>
      </c>
      <c r="H5709" s="98"/>
      <c r="I5709" s="123" t="str">
        <f t="shared" si="89"/>
        <v/>
      </c>
      <c r="J5709" s="123"/>
      <c r="K5709" s="123"/>
      <c r="L5709" s="123"/>
      <c r="M5709" s="98"/>
      <c r="N5709" s="118"/>
    </row>
    <row r="5710" spans="1:14" x14ac:dyDescent="0.25">
      <c r="A5710" s="130">
        <v>76017458000115</v>
      </c>
      <c r="B5710" s="98" t="s">
        <v>12770</v>
      </c>
      <c r="C5710" s="123" t="s">
        <v>3143</v>
      </c>
      <c r="D5710" s="98" t="s">
        <v>13667</v>
      </c>
      <c r="E5710" s="98" t="s">
        <v>13660</v>
      </c>
      <c r="F5710" s="124">
        <v>15</v>
      </c>
      <c r="G5710" s="112">
        <v>41999</v>
      </c>
      <c r="H5710" s="98"/>
      <c r="I5710" s="123" t="str">
        <f t="shared" si="89"/>
        <v/>
      </c>
      <c r="J5710" s="123"/>
      <c r="K5710" s="123"/>
      <c r="L5710" s="123"/>
      <c r="M5710" s="98"/>
      <c r="N5710" s="118"/>
    </row>
    <row r="5711" spans="1:14" x14ac:dyDescent="0.25">
      <c r="A5711" s="130">
        <v>3343118000100</v>
      </c>
      <c r="B5711" s="98" t="s">
        <v>12771</v>
      </c>
      <c r="C5711" s="123" t="s">
        <v>2197</v>
      </c>
      <c r="D5711" s="98" t="s">
        <v>13667</v>
      </c>
      <c r="E5711" s="98" t="s">
        <v>13660</v>
      </c>
      <c r="F5711" s="124">
        <v>14</v>
      </c>
      <c r="G5711" s="112">
        <v>44043</v>
      </c>
      <c r="H5711" s="98"/>
      <c r="I5711" s="123" t="str">
        <f t="shared" si="89"/>
        <v/>
      </c>
      <c r="J5711" s="123"/>
      <c r="K5711" s="123"/>
      <c r="L5711" s="123"/>
      <c r="M5711" s="98"/>
      <c r="N5711" s="118"/>
    </row>
    <row r="5712" spans="1:14" x14ac:dyDescent="0.25">
      <c r="A5712" s="130">
        <v>2056745000106</v>
      </c>
      <c r="B5712" s="98" t="s">
        <v>12772</v>
      </c>
      <c r="C5712" s="123" t="s">
        <v>901</v>
      </c>
      <c r="D5712" s="98" t="s">
        <v>13667</v>
      </c>
      <c r="E5712" s="98" t="s">
        <v>13660</v>
      </c>
      <c r="F5712" s="124">
        <v>15.08</v>
      </c>
      <c r="G5712" s="112">
        <v>43829</v>
      </c>
      <c r="H5712" s="98"/>
      <c r="I5712" s="123" t="str">
        <f t="shared" si="89"/>
        <v/>
      </c>
      <c r="J5712" s="123"/>
      <c r="K5712" s="123"/>
      <c r="L5712" s="123"/>
      <c r="M5712" s="98"/>
      <c r="N5712" s="118"/>
    </row>
    <row r="5713" spans="1:14" x14ac:dyDescent="0.25">
      <c r="A5713" s="130">
        <v>3239043000112</v>
      </c>
      <c r="B5713" s="98" t="s">
        <v>12773</v>
      </c>
      <c r="C5713" s="123" t="s">
        <v>2274</v>
      </c>
      <c r="D5713" s="98" t="s">
        <v>13667</v>
      </c>
      <c r="E5713" s="98" t="s">
        <v>13660</v>
      </c>
      <c r="F5713" s="124">
        <v>12.2</v>
      </c>
      <c r="G5713" s="112">
        <v>41100</v>
      </c>
      <c r="H5713" s="98"/>
      <c r="I5713" s="123" t="str">
        <f t="shared" si="89"/>
        <v/>
      </c>
      <c r="J5713" s="123"/>
      <c r="K5713" s="123"/>
      <c r="L5713" s="123"/>
      <c r="M5713" s="98" t="s">
        <v>15002</v>
      </c>
      <c r="N5713" s="118"/>
    </row>
    <row r="5714" spans="1:14" x14ac:dyDescent="0.25">
      <c r="A5714" s="130">
        <v>46634309000134</v>
      </c>
      <c r="B5714" s="98" t="s">
        <v>12774</v>
      </c>
      <c r="C5714" s="123" t="s">
        <v>4626</v>
      </c>
      <c r="D5714" s="98" t="s">
        <v>13667</v>
      </c>
      <c r="E5714" s="98" t="s">
        <v>13660</v>
      </c>
      <c r="F5714" s="124">
        <v>16.37</v>
      </c>
      <c r="G5714" s="112">
        <v>43466</v>
      </c>
      <c r="H5714" s="98"/>
      <c r="I5714" s="123" t="str">
        <f t="shared" si="89"/>
        <v/>
      </c>
      <c r="J5714" s="123"/>
      <c r="K5714" s="123"/>
      <c r="L5714" s="123"/>
      <c r="M5714" s="98"/>
      <c r="N5714" s="118"/>
    </row>
    <row r="5715" spans="1:14" x14ac:dyDescent="0.25">
      <c r="A5715" s="130">
        <v>76970391000139</v>
      </c>
      <c r="B5715" s="98" t="s">
        <v>12775</v>
      </c>
      <c r="C5715" s="123" t="s">
        <v>3143</v>
      </c>
      <c r="D5715" s="98" t="s">
        <v>13667</v>
      </c>
      <c r="E5715" s="98" t="s">
        <v>13660</v>
      </c>
      <c r="F5715" s="124">
        <v>13.58</v>
      </c>
      <c r="G5715" s="112">
        <v>40881</v>
      </c>
      <c r="H5715" s="98"/>
      <c r="I5715" s="123" t="str">
        <f t="shared" si="89"/>
        <v/>
      </c>
      <c r="J5715" s="123"/>
      <c r="K5715" s="123"/>
      <c r="L5715" s="123"/>
      <c r="M5715" s="98" t="s">
        <v>15849</v>
      </c>
      <c r="N5715" s="118"/>
    </row>
    <row r="5716" spans="1:14" x14ac:dyDescent="0.25">
      <c r="A5716" s="130">
        <v>45134236000159</v>
      </c>
      <c r="B5716" s="98" t="s">
        <v>12776</v>
      </c>
      <c r="C5716" s="123" t="s">
        <v>4626</v>
      </c>
      <c r="D5716" s="98" t="s">
        <v>13667</v>
      </c>
      <c r="E5716" s="98" t="s">
        <v>13660</v>
      </c>
      <c r="F5716" s="124">
        <v>17.71</v>
      </c>
      <c r="G5716" s="112">
        <v>42899</v>
      </c>
      <c r="H5716" s="98"/>
      <c r="I5716" s="123" t="str">
        <f t="shared" si="89"/>
        <v/>
      </c>
      <c r="J5716" s="123"/>
      <c r="K5716" s="123"/>
      <c r="L5716" s="123"/>
      <c r="M5716" s="98" t="s">
        <v>16872</v>
      </c>
      <c r="N5716" s="118"/>
    </row>
    <row r="5717" spans="1:14" x14ac:dyDescent="0.25">
      <c r="A5717" s="130">
        <v>10144426000172</v>
      </c>
      <c r="B5717" s="98" t="s">
        <v>12777</v>
      </c>
      <c r="C5717" s="123" t="s">
        <v>2758</v>
      </c>
      <c r="D5717" s="98" t="s">
        <v>13667</v>
      </c>
      <c r="E5717" s="98" t="s">
        <v>13660</v>
      </c>
      <c r="F5717" s="124">
        <v>17.78</v>
      </c>
      <c r="G5717" s="112">
        <v>43347</v>
      </c>
      <c r="H5717" s="98"/>
      <c r="I5717" s="123" t="str">
        <f t="shared" si="89"/>
        <v/>
      </c>
      <c r="J5717" s="123"/>
      <c r="K5717" s="123"/>
      <c r="L5717" s="123"/>
      <c r="M5717" s="98" t="s">
        <v>15443</v>
      </c>
      <c r="N5717" s="118"/>
    </row>
    <row r="5718" spans="1:14" x14ac:dyDescent="0.25">
      <c r="A5718" s="130">
        <v>15023971000124</v>
      </c>
      <c r="B5718" s="98" t="s">
        <v>12778</v>
      </c>
      <c r="C5718" s="123" t="s">
        <v>2274</v>
      </c>
      <c r="D5718" s="98" t="s">
        <v>13667</v>
      </c>
      <c r="E5718" s="98" t="s">
        <v>13660</v>
      </c>
      <c r="F5718" s="124">
        <v>11.18</v>
      </c>
      <c r="G5718" s="112">
        <v>43344</v>
      </c>
      <c r="H5718" s="98"/>
      <c r="I5718" s="123" t="str">
        <f t="shared" si="89"/>
        <v/>
      </c>
      <c r="J5718" s="123"/>
      <c r="K5718" s="123"/>
      <c r="L5718" s="123"/>
      <c r="M5718" s="98"/>
      <c r="N5718" s="118"/>
    </row>
    <row r="5719" spans="1:14" x14ac:dyDescent="0.25">
      <c r="A5719" s="130">
        <v>76977768000181</v>
      </c>
      <c r="B5719" s="98" t="s">
        <v>12779</v>
      </c>
      <c r="C5719" s="123" t="s">
        <v>3143</v>
      </c>
      <c r="D5719" s="98" t="s">
        <v>13667</v>
      </c>
      <c r="E5719" s="98" t="s">
        <v>13660</v>
      </c>
      <c r="F5719" s="124">
        <v>14</v>
      </c>
      <c r="G5719" s="112">
        <v>43915</v>
      </c>
      <c r="H5719" s="98"/>
      <c r="I5719" s="123" t="str">
        <f t="shared" si="89"/>
        <v/>
      </c>
      <c r="J5719" s="123"/>
      <c r="K5719" s="123"/>
      <c r="L5719" s="123"/>
      <c r="M5719" s="98"/>
      <c r="N5719" s="118"/>
    </row>
    <row r="5720" spans="1:14" x14ac:dyDescent="0.25">
      <c r="A5720" s="130">
        <v>1998335000103</v>
      </c>
      <c r="B5720" s="98" t="s">
        <v>12780</v>
      </c>
      <c r="C5720" s="123" t="s">
        <v>2197</v>
      </c>
      <c r="D5720" s="98" t="s">
        <v>13667</v>
      </c>
      <c r="E5720" s="98" t="s">
        <v>13660</v>
      </c>
      <c r="F5720" s="124">
        <v>14.31</v>
      </c>
      <c r="G5720" s="112">
        <v>44044</v>
      </c>
      <c r="H5720" s="98"/>
      <c r="I5720" s="123" t="str">
        <f t="shared" si="89"/>
        <v/>
      </c>
      <c r="J5720" s="123"/>
      <c r="K5720" s="123"/>
      <c r="L5720" s="123"/>
      <c r="M5720" s="98"/>
      <c r="N5720" s="118"/>
    </row>
    <row r="5721" spans="1:14" x14ac:dyDescent="0.25">
      <c r="A5721" s="130">
        <v>18116160000166</v>
      </c>
      <c r="B5721" s="98" t="s">
        <v>12781</v>
      </c>
      <c r="C5721" s="123" t="s">
        <v>1356</v>
      </c>
      <c r="D5721" s="98" t="s">
        <v>13667</v>
      </c>
      <c r="E5721" s="98" t="s">
        <v>13660</v>
      </c>
      <c r="F5721" s="124">
        <v>11</v>
      </c>
      <c r="G5721" s="112">
        <v>43800</v>
      </c>
      <c r="H5721" s="98"/>
      <c r="I5721" s="123" t="str">
        <f t="shared" si="89"/>
        <v/>
      </c>
      <c r="J5721" s="123"/>
      <c r="K5721" s="123"/>
      <c r="L5721" s="123"/>
      <c r="M5721" s="98"/>
      <c r="N5721" s="118"/>
    </row>
    <row r="5722" spans="1:14" x14ac:dyDescent="0.25">
      <c r="A5722" s="130">
        <v>2394765000189</v>
      </c>
      <c r="B5722" s="98" t="s">
        <v>12782</v>
      </c>
      <c r="C5722" s="123" t="s">
        <v>901</v>
      </c>
      <c r="D5722" s="98" t="s">
        <v>13667</v>
      </c>
      <c r="E5722" s="98" t="s">
        <v>13660</v>
      </c>
      <c r="F5722" s="124">
        <v>14</v>
      </c>
      <c r="G5722" s="112">
        <v>43282</v>
      </c>
      <c r="H5722" s="98"/>
      <c r="I5722" s="123" t="str">
        <f t="shared" si="89"/>
        <v/>
      </c>
      <c r="J5722" s="123"/>
      <c r="K5722" s="123"/>
      <c r="L5722" s="123"/>
      <c r="M5722" s="98" t="s">
        <v>14304</v>
      </c>
      <c r="N5722" s="118"/>
    </row>
    <row r="5723" spans="1:14" x14ac:dyDescent="0.25">
      <c r="A5723" s="130">
        <v>93235950000186</v>
      </c>
      <c r="B5723" s="98" t="s">
        <v>12783</v>
      </c>
      <c r="C5723" s="123" t="s">
        <v>3812</v>
      </c>
      <c r="D5723" s="98" t="s">
        <v>13667</v>
      </c>
      <c r="E5723" s="98" t="s">
        <v>13660</v>
      </c>
      <c r="F5723" s="124">
        <v>14.8</v>
      </c>
      <c r="G5723" s="112">
        <v>40575</v>
      </c>
      <c r="H5723" s="98"/>
      <c r="I5723" s="123" t="str">
        <f t="shared" si="89"/>
        <v/>
      </c>
      <c r="J5723" s="123"/>
      <c r="K5723" s="123"/>
      <c r="L5723" s="123"/>
      <c r="M5723" s="98" t="s">
        <v>16408</v>
      </c>
      <c r="N5723" s="118"/>
    </row>
    <row r="5724" spans="1:14" x14ac:dyDescent="0.25">
      <c r="A5724" s="130">
        <v>59858134000190</v>
      </c>
      <c r="B5724" s="98" t="s">
        <v>12784</v>
      </c>
      <c r="C5724" s="123" t="s">
        <v>4626</v>
      </c>
      <c r="D5724" s="98" t="s">
        <v>13667</v>
      </c>
      <c r="E5724" s="98" t="s">
        <v>13660</v>
      </c>
      <c r="F5724" s="124">
        <v>15.02</v>
      </c>
      <c r="G5724" s="112">
        <v>43587</v>
      </c>
      <c r="H5724" s="98"/>
      <c r="I5724" s="123" t="str">
        <f t="shared" si="89"/>
        <v/>
      </c>
      <c r="J5724" s="123"/>
      <c r="K5724" s="123"/>
      <c r="L5724" s="123"/>
      <c r="M5724" s="98"/>
      <c r="N5724" s="118"/>
    </row>
    <row r="5725" spans="1:14" x14ac:dyDescent="0.25">
      <c r="A5725" s="130">
        <v>6554430000131</v>
      </c>
      <c r="B5725" s="98" t="s">
        <v>12785</v>
      </c>
      <c r="C5725" s="123" t="s">
        <v>2926</v>
      </c>
      <c r="D5725" s="98" t="s">
        <v>13667</v>
      </c>
      <c r="E5725" s="98" t="s">
        <v>13660</v>
      </c>
      <c r="F5725" s="124">
        <v>22</v>
      </c>
      <c r="G5725" s="112">
        <v>43588</v>
      </c>
      <c r="H5725" s="98"/>
      <c r="I5725" s="123" t="str">
        <f t="shared" si="89"/>
        <v/>
      </c>
      <c r="J5725" s="123"/>
      <c r="K5725" s="123"/>
      <c r="L5725" s="123"/>
      <c r="M5725" s="98"/>
      <c r="N5725" s="118"/>
    </row>
    <row r="5726" spans="1:14" x14ac:dyDescent="0.25">
      <c r="A5726" s="130">
        <v>11361235000125</v>
      </c>
      <c r="B5726" s="98" t="s">
        <v>12786</v>
      </c>
      <c r="C5726" s="123" t="s">
        <v>2758</v>
      </c>
      <c r="D5726" s="98" t="s">
        <v>13667</v>
      </c>
      <c r="E5726" s="98" t="s">
        <v>13660</v>
      </c>
      <c r="F5726" s="124">
        <v>28</v>
      </c>
      <c r="G5726" s="112">
        <v>44166</v>
      </c>
      <c r="H5726" s="98"/>
      <c r="I5726" s="123" t="str">
        <f t="shared" si="89"/>
        <v/>
      </c>
      <c r="J5726" s="123"/>
      <c r="K5726" s="123"/>
      <c r="L5726" s="123"/>
      <c r="M5726" s="98"/>
      <c r="N5726" s="118"/>
    </row>
    <row r="5727" spans="1:14" x14ac:dyDescent="0.25">
      <c r="A5727" s="130">
        <v>6115117000105</v>
      </c>
      <c r="B5727" s="98" t="s">
        <v>12787</v>
      </c>
      <c r="C5727" s="123" t="s">
        <v>1142</v>
      </c>
      <c r="D5727" s="98" t="s">
        <v>13667</v>
      </c>
      <c r="E5727" s="98" t="s">
        <v>13660</v>
      </c>
      <c r="F5727" s="124">
        <v>13</v>
      </c>
      <c r="G5727" s="112">
        <v>41988</v>
      </c>
      <c r="H5727" s="98"/>
      <c r="I5727" s="123" t="str">
        <f t="shared" si="89"/>
        <v/>
      </c>
      <c r="J5727" s="123"/>
      <c r="K5727" s="123"/>
      <c r="L5727" s="123"/>
      <c r="M5727" s="98" t="s">
        <v>14429</v>
      </c>
      <c r="N5727" s="118"/>
    </row>
    <row r="5728" spans="1:14" x14ac:dyDescent="0.25">
      <c r="A5728" s="130">
        <v>88372883000101</v>
      </c>
      <c r="B5728" s="98" t="s">
        <v>12788</v>
      </c>
      <c r="C5728" s="123" t="s">
        <v>3812</v>
      </c>
      <c r="D5728" s="98" t="s">
        <v>13667</v>
      </c>
      <c r="E5728" s="98" t="s">
        <v>13660</v>
      </c>
      <c r="F5728" s="124">
        <v>19.2</v>
      </c>
      <c r="G5728" s="112">
        <v>41640</v>
      </c>
      <c r="H5728" s="98"/>
      <c r="I5728" s="123" t="str">
        <f t="shared" si="89"/>
        <v/>
      </c>
      <c r="J5728" s="123"/>
      <c r="K5728" s="123"/>
      <c r="L5728" s="123"/>
      <c r="M5728" s="98" t="s">
        <v>16409</v>
      </c>
      <c r="N5728" s="118"/>
    </row>
    <row r="5729" spans="1:14" x14ac:dyDescent="0.25">
      <c r="A5729" s="130">
        <v>8144982000105</v>
      </c>
      <c r="B5729" s="98" t="s">
        <v>12789</v>
      </c>
      <c r="C5729" s="123" t="s">
        <v>3601</v>
      </c>
      <c r="D5729" s="98" t="s">
        <v>13667</v>
      </c>
      <c r="E5729" s="98" t="s">
        <v>13660</v>
      </c>
      <c r="F5729" s="124">
        <v>14.98</v>
      </c>
      <c r="G5729" s="112">
        <v>43800</v>
      </c>
      <c r="H5729" s="98"/>
      <c r="I5729" s="123" t="str">
        <f t="shared" si="89"/>
        <v/>
      </c>
      <c r="J5729" s="123"/>
      <c r="K5729" s="123"/>
      <c r="L5729" s="123"/>
      <c r="M5729" s="98"/>
      <c r="N5729" s="118"/>
    </row>
    <row r="5730" spans="1:14" x14ac:dyDescent="0.25">
      <c r="A5730" s="130">
        <v>23245806000145</v>
      </c>
      <c r="B5730" s="98" t="s">
        <v>12790</v>
      </c>
      <c r="C5730" s="123" t="s">
        <v>1356</v>
      </c>
      <c r="D5730" s="98" t="s">
        <v>13667</v>
      </c>
      <c r="E5730" s="98" t="s">
        <v>13660</v>
      </c>
      <c r="F5730" s="124">
        <v>15.49</v>
      </c>
      <c r="G5730" s="112">
        <v>42562</v>
      </c>
      <c r="H5730" s="98"/>
      <c r="I5730" s="123" t="str">
        <f t="shared" si="89"/>
        <v/>
      </c>
      <c r="J5730" s="123"/>
      <c r="K5730" s="123"/>
      <c r="L5730" s="123"/>
      <c r="M5730" s="98"/>
      <c r="N5730" s="118"/>
    </row>
    <row r="5731" spans="1:14" x14ac:dyDescent="0.25">
      <c r="A5731" s="130">
        <v>1612364000195</v>
      </c>
      <c r="B5731" s="98" t="s">
        <v>12791</v>
      </c>
      <c r="C5731" s="123" t="s">
        <v>3812</v>
      </c>
      <c r="D5731" s="98" t="s">
        <v>13667</v>
      </c>
      <c r="E5731" s="98" t="s">
        <v>13660</v>
      </c>
      <c r="F5731" s="124">
        <v>13.7</v>
      </c>
      <c r="G5731" s="112">
        <v>42270</v>
      </c>
      <c r="H5731" s="98"/>
      <c r="I5731" s="123" t="str">
        <f t="shared" si="89"/>
        <v/>
      </c>
      <c r="J5731" s="123"/>
      <c r="K5731" s="123"/>
      <c r="L5731" s="123"/>
      <c r="M5731" s="98" t="s">
        <v>16413</v>
      </c>
      <c r="N5731" s="118"/>
    </row>
    <row r="5732" spans="1:14" x14ac:dyDescent="0.25">
      <c r="A5732" s="130">
        <v>18039503000136</v>
      </c>
      <c r="B5732" s="98" t="s">
        <v>12792</v>
      </c>
      <c r="C5732" s="123" t="s">
        <v>1356</v>
      </c>
      <c r="D5732" s="98" t="s">
        <v>13667</v>
      </c>
      <c r="E5732" s="98" t="s">
        <v>13660</v>
      </c>
      <c r="F5732" s="124">
        <v>20.100000000000001</v>
      </c>
      <c r="G5732" s="112">
        <v>43364</v>
      </c>
      <c r="H5732" s="98"/>
      <c r="I5732" s="123" t="str">
        <f t="shared" si="89"/>
        <v/>
      </c>
      <c r="J5732" s="123"/>
      <c r="K5732" s="123"/>
      <c r="L5732" s="123"/>
      <c r="M5732" s="98" t="s">
        <v>14711</v>
      </c>
      <c r="N5732" s="118"/>
    </row>
    <row r="5733" spans="1:14" x14ac:dyDescent="0.25">
      <c r="A5733" s="130">
        <v>41522186000126</v>
      </c>
      <c r="B5733" s="98" t="s">
        <v>12793</v>
      </c>
      <c r="C5733" s="123" t="s">
        <v>2926</v>
      </c>
      <c r="D5733" s="98" t="s">
        <v>13667</v>
      </c>
      <c r="E5733" s="98" t="s">
        <v>13660</v>
      </c>
      <c r="F5733" s="124">
        <v>11</v>
      </c>
      <c r="G5733" s="112">
        <v>42103</v>
      </c>
      <c r="H5733" s="98"/>
      <c r="I5733" s="123" t="str">
        <f t="shared" si="89"/>
        <v/>
      </c>
      <c r="J5733" s="123"/>
      <c r="K5733" s="123"/>
      <c r="L5733" s="123"/>
      <c r="M5733" s="98" t="s">
        <v>15617</v>
      </c>
      <c r="N5733" s="118"/>
    </row>
    <row r="5734" spans="1:14" x14ac:dyDescent="0.25">
      <c r="A5734" s="130">
        <v>11097300000157</v>
      </c>
      <c r="B5734" s="98" t="s">
        <v>12794</v>
      </c>
      <c r="C5734" s="123" t="s">
        <v>2758</v>
      </c>
      <c r="D5734" s="98" t="s">
        <v>13667</v>
      </c>
      <c r="E5734" s="98" t="s">
        <v>13660</v>
      </c>
      <c r="F5734" s="124">
        <v>20.74</v>
      </c>
      <c r="G5734" s="112">
        <v>43661</v>
      </c>
      <c r="H5734" s="98"/>
      <c r="I5734" s="123" t="str">
        <f t="shared" si="89"/>
        <v/>
      </c>
      <c r="J5734" s="123"/>
      <c r="K5734" s="123"/>
      <c r="L5734" s="123"/>
      <c r="M5734" s="98"/>
      <c r="N5734" s="118"/>
    </row>
    <row r="5735" spans="1:14" x14ac:dyDescent="0.25">
      <c r="A5735" s="130">
        <v>12342655000127</v>
      </c>
      <c r="B5735" s="98" t="s">
        <v>12795</v>
      </c>
      <c r="C5735" s="123" t="s">
        <v>29</v>
      </c>
      <c r="D5735" s="98" t="s">
        <v>13667</v>
      </c>
      <c r="E5735" s="98" t="s">
        <v>13660</v>
      </c>
      <c r="F5735" s="124">
        <v>22</v>
      </c>
      <c r="G5735" s="112">
        <v>42453</v>
      </c>
      <c r="H5735" s="98"/>
      <c r="I5735" s="123" t="str">
        <f t="shared" si="89"/>
        <v/>
      </c>
      <c r="J5735" s="123"/>
      <c r="K5735" s="123"/>
      <c r="L5735" s="123"/>
      <c r="M5735" s="98" t="s">
        <v>13770</v>
      </c>
      <c r="N5735" s="118"/>
    </row>
    <row r="5736" spans="1:14" x14ac:dyDescent="0.25">
      <c r="A5736" s="130">
        <v>94577616000173</v>
      </c>
      <c r="B5736" s="98" t="s">
        <v>12796</v>
      </c>
      <c r="C5736" s="123" t="s">
        <v>3812</v>
      </c>
      <c r="D5736" s="98" t="s">
        <v>13667</v>
      </c>
      <c r="E5736" s="98" t="s">
        <v>13660</v>
      </c>
      <c r="F5736" s="124">
        <v>14.25</v>
      </c>
      <c r="G5736" s="112">
        <v>42370</v>
      </c>
      <c r="H5736" s="98"/>
      <c r="I5736" s="123" t="str">
        <f t="shared" si="89"/>
        <v/>
      </c>
      <c r="J5736" s="123"/>
      <c r="K5736" s="123"/>
      <c r="L5736" s="123"/>
      <c r="M5736" s="98" t="s">
        <v>16416</v>
      </c>
      <c r="N5736" s="118"/>
    </row>
    <row r="5737" spans="1:14" x14ac:dyDescent="0.25">
      <c r="A5737" s="130">
        <v>87612537000190</v>
      </c>
      <c r="B5737" s="98" t="s">
        <v>12797</v>
      </c>
      <c r="C5737" s="123" t="s">
        <v>3812</v>
      </c>
      <c r="D5737" s="98" t="s">
        <v>13667</v>
      </c>
      <c r="E5737" s="98" t="s">
        <v>13660</v>
      </c>
      <c r="F5737" s="124">
        <v>12.13</v>
      </c>
      <c r="G5737" s="112">
        <v>38496</v>
      </c>
      <c r="H5737" s="98"/>
      <c r="I5737" s="123" t="str">
        <f t="shared" si="89"/>
        <v/>
      </c>
      <c r="J5737" s="123"/>
      <c r="K5737" s="123"/>
      <c r="L5737" s="123"/>
      <c r="M5737" s="98"/>
      <c r="N5737" s="118"/>
    </row>
    <row r="5738" spans="1:14" x14ac:dyDescent="0.25">
      <c r="A5738" s="130">
        <v>1612478000135</v>
      </c>
      <c r="B5738" s="98" t="s">
        <v>12798</v>
      </c>
      <c r="C5738" s="123" t="s">
        <v>1356</v>
      </c>
      <c r="D5738" s="98" t="s">
        <v>13667</v>
      </c>
      <c r="E5738" s="98" t="s">
        <v>13660</v>
      </c>
      <c r="F5738" s="124">
        <v>13</v>
      </c>
      <c r="G5738" s="112">
        <v>41543</v>
      </c>
      <c r="H5738" s="98"/>
      <c r="I5738" s="123" t="str">
        <f t="shared" si="89"/>
        <v/>
      </c>
      <c r="J5738" s="123"/>
      <c r="K5738" s="123"/>
      <c r="L5738" s="123"/>
      <c r="M5738" s="98" t="s">
        <v>14712</v>
      </c>
      <c r="N5738" s="118"/>
    </row>
    <row r="5739" spans="1:14" x14ac:dyDescent="0.25">
      <c r="A5739" s="130">
        <v>76995448000154</v>
      </c>
      <c r="B5739" s="98" t="s">
        <v>12799</v>
      </c>
      <c r="C5739" s="123" t="s">
        <v>3143</v>
      </c>
      <c r="D5739" s="98" t="s">
        <v>13667</v>
      </c>
      <c r="E5739" s="98" t="s">
        <v>13660</v>
      </c>
      <c r="F5739" s="124">
        <v>14</v>
      </c>
      <c r="G5739" s="112">
        <v>43313</v>
      </c>
      <c r="H5739" s="98"/>
      <c r="I5739" s="123" t="str">
        <f t="shared" si="89"/>
        <v/>
      </c>
      <c r="J5739" s="123"/>
      <c r="K5739" s="123"/>
      <c r="L5739" s="123"/>
      <c r="M5739" s="98" t="s">
        <v>15852</v>
      </c>
      <c r="N5739" s="118"/>
    </row>
    <row r="5740" spans="1:14" x14ac:dyDescent="0.25">
      <c r="A5740" s="130">
        <v>9084815000170</v>
      </c>
      <c r="B5740" s="98" t="s">
        <v>12800</v>
      </c>
      <c r="C5740" s="123" t="s">
        <v>2554</v>
      </c>
      <c r="D5740" s="98" t="s">
        <v>13667</v>
      </c>
      <c r="E5740" s="98" t="s">
        <v>13660</v>
      </c>
      <c r="F5740" s="124">
        <v>13.96</v>
      </c>
      <c r="G5740" s="112">
        <v>41730</v>
      </c>
      <c r="H5740" s="98"/>
      <c r="I5740" s="123" t="str">
        <f t="shared" si="89"/>
        <v/>
      </c>
      <c r="J5740" s="123"/>
      <c r="K5740" s="123"/>
      <c r="L5740" s="123"/>
      <c r="M5740" s="98" t="s">
        <v>15185</v>
      </c>
      <c r="N5740" s="118"/>
    </row>
    <row r="5741" spans="1:14" x14ac:dyDescent="0.25">
      <c r="A5741" s="130">
        <v>18602011000107</v>
      </c>
      <c r="B5741" s="98" t="s">
        <v>12801</v>
      </c>
      <c r="C5741" s="123" t="s">
        <v>1356</v>
      </c>
      <c r="D5741" s="98" t="s">
        <v>13667</v>
      </c>
      <c r="E5741" s="98" t="s">
        <v>13660</v>
      </c>
      <c r="F5741" s="124">
        <v>19.899999999999999</v>
      </c>
      <c r="G5741" s="112">
        <v>40899</v>
      </c>
      <c r="H5741" s="98"/>
      <c r="I5741" s="123" t="str">
        <f t="shared" si="89"/>
        <v/>
      </c>
      <c r="J5741" s="123"/>
      <c r="K5741" s="123"/>
      <c r="L5741" s="123"/>
      <c r="M5741" s="98" t="s">
        <v>14716</v>
      </c>
      <c r="N5741" s="118"/>
    </row>
    <row r="5742" spans="1:14" x14ac:dyDescent="0.25">
      <c r="A5742" s="130">
        <v>18468033000126</v>
      </c>
      <c r="B5742" s="98" t="s">
        <v>12802</v>
      </c>
      <c r="C5742" s="123" t="s">
        <v>1356</v>
      </c>
      <c r="D5742" s="98" t="s">
        <v>13667</v>
      </c>
      <c r="E5742" s="98" t="s">
        <v>13660</v>
      </c>
      <c r="F5742" s="124">
        <v>18.649999999999999</v>
      </c>
      <c r="G5742" s="112">
        <v>40910</v>
      </c>
      <c r="H5742" s="98"/>
      <c r="I5742" s="123" t="str">
        <f t="shared" si="89"/>
        <v/>
      </c>
      <c r="J5742" s="123"/>
      <c r="K5742" s="123"/>
      <c r="L5742" s="123"/>
      <c r="M5742" s="98" t="s">
        <v>14720</v>
      </c>
      <c r="N5742" s="118"/>
    </row>
    <row r="5743" spans="1:14" x14ac:dyDescent="0.25">
      <c r="A5743" s="130">
        <v>8349078000128</v>
      </c>
      <c r="B5743" s="98" t="s">
        <v>12803</v>
      </c>
      <c r="C5743" s="123" t="s">
        <v>3601</v>
      </c>
      <c r="D5743" s="98" t="s">
        <v>13667</v>
      </c>
      <c r="E5743" s="98" t="s">
        <v>13660</v>
      </c>
      <c r="F5743" s="124">
        <v>13.52</v>
      </c>
      <c r="G5743" s="112">
        <v>41312</v>
      </c>
      <c r="H5743" s="98"/>
      <c r="I5743" s="123" t="str">
        <f t="shared" si="89"/>
        <v/>
      </c>
      <c r="J5743" s="123"/>
      <c r="K5743" s="123"/>
      <c r="L5743" s="123"/>
      <c r="M5743" s="98" t="s">
        <v>16107</v>
      </c>
      <c r="N5743" s="118"/>
    </row>
    <row r="5744" spans="1:14" x14ac:dyDescent="0.25">
      <c r="A5744" s="130">
        <v>31844889000117</v>
      </c>
      <c r="B5744" s="98" t="s">
        <v>12804</v>
      </c>
      <c r="C5744" s="123" t="s">
        <v>3513</v>
      </c>
      <c r="D5744" s="98" t="s">
        <v>13667</v>
      </c>
      <c r="E5744" s="98" t="s">
        <v>13660</v>
      </c>
      <c r="F5744" s="124">
        <v>14</v>
      </c>
      <c r="G5744" s="112">
        <v>43891</v>
      </c>
      <c r="H5744" s="98"/>
      <c r="I5744" s="123" t="str">
        <f t="shared" si="89"/>
        <v/>
      </c>
      <c r="J5744" s="123"/>
      <c r="K5744" s="123"/>
      <c r="L5744" s="123"/>
      <c r="M5744" s="98"/>
      <c r="N5744" s="118"/>
    </row>
    <row r="5745" spans="1:14" x14ac:dyDescent="0.25">
      <c r="A5745" s="130">
        <v>45751435000106</v>
      </c>
      <c r="B5745" s="98" t="s">
        <v>12805</v>
      </c>
      <c r="C5745" s="123" t="s">
        <v>4626</v>
      </c>
      <c r="D5745" s="98" t="s">
        <v>13667</v>
      </c>
      <c r="E5745" s="98" t="s">
        <v>13660</v>
      </c>
      <c r="F5745" s="124">
        <v>14</v>
      </c>
      <c r="G5745" s="112">
        <v>44044</v>
      </c>
      <c r="H5745" s="98"/>
      <c r="I5745" s="123" t="str">
        <f t="shared" si="89"/>
        <v/>
      </c>
      <c r="J5745" s="123"/>
      <c r="K5745" s="123"/>
      <c r="L5745" s="123"/>
      <c r="M5745" s="98"/>
      <c r="N5745" s="118"/>
    </row>
    <row r="5746" spans="1:14" x14ac:dyDescent="0.25">
      <c r="A5746" s="130">
        <v>8945727000153</v>
      </c>
      <c r="B5746" s="98" t="s">
        <v>12806</v>
      </c>
      <c r="C5746" s="123" t="s">
        <v>2554</v>
      </c>
      <c r="D5746" s="98" t="s">
        <v>13667</v>
      </c>
      <c r="E5746" s="98" t="s">
        <v>13660</v>
      </c>
      <c r="F5746" s="124">
        <v>17.57</v>
      </c>
      <c r="G5746" s="112">
        <v>43101</v>
      </c>
      <c r="H5746" s="98"/>
      <c r="I5746" s="123" t="str">
        <f t="shared" si="89"/>
        <v/>
      </c>
      <c r="J5746" s="123"/>
      <c r="K5746" s="123"/>
      <c r="L5746" s="123"/>
      <c r="M5746" s="98" t="s">
        <v>15187</v>
      </c>
      <c r="N5746" s="118"/>
    </row>
    <row r="5747" spans="1:14" x14ac:dyDescent="0.25">
      <c r="A5747" s="130">
        <v>10408839000117</v>
      </c>
      <c r="B5747" s="98" t="s">
        <v>12807</v>
      </c>
      <c r="C5747" s="123" t="s">
        <v>2758</v>
      </c>
      <c r="D5747" s="98" t="s">
        <v>13667</v>
      </c>
      <c r="E5747" s="98" t="s">
        <v>13660</v>
      </c>
      <c r="F5747" s="124">
        <v>15.3</v>
      </c>
      <c r="G5747" s="112">
        <v>41548</v>
      </c>
      <c r="H5747" s="98"/>
      <c r="I5747" s="123" t="str">
        <f t="shared" si="89"/>
        <v/>
      </c>
      <c r="J5747" s="123"/>
      <c r="K5747" s="123"/>
      <c r="L5747" s="123"/>
      <c r="M5747" s="98" t="s">
        <v>15449</v>
      </c>
      <c r="N5747" s="118"/>
    </row>
    <row r="5748" spans="1:14" x14ac:dyDescent="0.25">
      <c r="A5748" s="130">
        <v>6553796000196</v>
      </c>
      <c r="B5748" s="98" t="s">
        <v>12808</v>
      </c>
      <c r="C5748" s="123" t="s">
        <v>2926</v>
      </c>
      <c r="D5748" s="98" t="s">
        <v>13667</v>
      </c>
      <c r="E5748" s="98" t="s">
        <v>13660</v>
      </c>
      <c r="F5748" s="124">
        <v>12</v>
      </c>
      <c r="G5748" s="112">
        <v>42284</v>
      </c>
      <c r="H5748" s="98"/>
      <c r="I5748" s="123" t="str">
        <f t="shared" si="89"/>
        <v/>
      </c>
      <c r="J5748" s="123"/>
      <c r="K5748" s="123"/>
      <c r="L5748" s="123"/>
      <c r="M5748" s="98" t="s">
        <v>15620</v>
      </c>
      <c r="N5748" s="118"/>
    </row>
    <row r="5749" spans="1:14" x14ac:dyDescent="0.25">
      <c r="A5749" s="130">
        <v>18307447000173</v>
      </c>
      <c r="B5749" s="98" t="s">
        <v>12809</v>
      </c>
      <c r="C5749" s="123" t="s">
        <v>1356</v>
      </c>
      <c r="D5749" s="98" t="s">
        <v>13667</v>
      </c>
      <c r="E5749" s="98" t="s">
        <v>13660</v>
      </c>
      <c r="F5749" s="124">
        <v>11</v>
      </c>
      <c r="G5749" s="112">
        <v>39254</v>
      </c>
      <c r="H5749" s="98"/>
      <c r="I5749" s="123" t="str">
        <f t="shared" si="89"/>
        <v/>
      </c>
      <c r="J5749" s="123"/>
      <c r="K5749" s="123"/>
      <c r="L5749" s="123"/>
      <c r="M5749" s="98" t="s">
        <v>14722</v>
      </c>
      <c r="N5749" s="118"/>
    </row>
    <row r="5750" spans="1:14" x14ac:dyDescent="0.25">
      <c r="A5750" s="130">
        <v>45150166000122</v>
      </c>
      <c r="B5750" s="98" t="s">
        <v>12810</v>
      </c>
      <c r="C5750" s="123" t="s">
        <v>4626</v>
      </c>
      <c r="D5750" s="98" t="s">
        <v>13667</v>
      </c>
      <c r="E5750" s="98" t="s">
        <v>13660</v>
      </c>
      <c r="F5750" s="124">
        <v>18.600000000000001</v>
      </c>
      <c r="G5750" s="112">
        <v>42263</v>
      </c>
      <c r="H5750" s="98"/>
      <c r="I5750" s="123" t="str">
        <f t="shared" si="89"/>
        <v/>
      </c>
      <c r="J5750" s="123"/>
      <c r="K5750" s="123"/>
      <c r="L5750" s="123"/>
      <c r="M5750" s="98" t="s">
        <v>16873</v>
      </c>
      <c r="N5750" s="118"/>
    </row>
    <row r="5751" spans="1:14" x14ac:dyDescent="0.25">
      <c r="A5751" s="130">
        <v>12335030000138</v>
      </c>
      <c r="B5751" s="98" t="s">
        <v>12811</v>
      </c>
      <c r="C5751" s="123" t="s">
        <v>29</v>
      </c>
      <c r="D5751" s="98" t="s">
        <v>13667</v>
      </c>
      <c r="E5751" s="98" t="s">
        <v>13660</v>
      </c>
      <c r="F5751" s="124">
        <v>19.850000000000001</v>
      </c>
      <c r="G5751" s="112">
        <v>40494</v>
      </c>
      <c r="H5751" s="98"/>
      <c r="I5751" s="123" t="str">
        <f t="shared" si="89"/>
        <v/>
      </c>
      <c r="J5751" s="123"/>
      <c r="K5751" s="123"/>
      <c r="L5751" s="123"/>
      <c r="M5751" s="98" t="s">
        <v>13774</v>
      </c>
      <c r="N5751" s="118"/>
    </row>
    <row r="5752" spans="1:14" x14ac:dyDescent="0.25">
      <c r="A5752" s="130">
        <v>91693317000106</v>
      </c>
      <c r="B5752" s="98" t="s">
        <v>12812</v>
      </c>
      <c r="C5752" s="123" t="s">
        <v>3812</v>
      </c>
      <c r="D5752" s="98" t="s">
        <v>13667</v>
      </c>
      <c r="E5752" s="98" t="s">
        <v>13660</v>
      </c>
      <c r="F5752" s="124">
        <v>13.5</v>
      </c>
      <c r="G5752" s="112">
        <v>42705</v>
      </c>
      <c r="H5752" s="98"/>
      <c r="I5752" s="123" t="str">
        <f t="shared" si="89"/>
        <v/>
      </c>
      <c r="J5752" s="123"/>
      <c r="K5752" s="123"/>
      <c r="L5752" s="123"/>
      <c r="M5752" s="98" t="s">
        <v>16417</v>
      </c>
      <c r="N5752" s="118"/>
    </row>
    <row r="5753" spans="1:14" x14ac:dyDescent="0.25">
      <c r="A5753" s="130">
        <v>75370148000117</v>
      </c>
      <c r="B5753" s="98" t="s">
        <v>12813</v>
      </c>
      <c r="C5753" s="123" t="s">
        <v>3143</v>
      </c>
      <c r="D5753" s="98" t="s">
        <v>13667</v>
      </c>
      <c r="E5753" s="98" t="s">
        <v>13660</v>
      </c>
      <c r="F5753" s="124">
        <v>12</v>
      </c>
      <c r="G5753" s="112">
        <v>43101</v>
      </c>
      <c r="H5753" s="98"/>
      <c r="I5753" s="123" t="str">
        <f t="shared" si="89"/>
        <v/>
      </c>
      <c r="J5753" s="123"/>
      <c r="K5753" s="123"/>
      <c r="L5753" s="123"/>
      <c r="M5753" s="98" t="s">
        <v>15854</v>
      </c>
      <c r="N5753" s="118"/>
    </row>
    <row r="5754" spans="1:14" x14ac:dyDescent="0.25">
      <c r="A5754" s="130">
        <v>10106227000170</v>
      </c>
      <c r="B5754" s="98" t="s">
        <v>12814</v>
      </c>
      <c r="C5754" s="123" t="s">
        <v>2758</v>
      </c>
      <c r="D5754" s="98" t="s">
        <v>13667</v>
      </c>
      <c r="E5754" s="98" t="s">
        <v>13660</v>
      </c>
      <c r="F5754" s="124">
        <v>14</v>
      </c>
      <c r="G5754" s="112">
        <v>38968</v>
      </c>
      <c r="H5754" s="98"/>
      <c r="I5754" s="123" t="str">
        <f t="shared" si="89"/>
        <v/>
      </c>
      <c r="J5754" s="123"/>
      <c r="K5754" s="123"/>
      <c r="L5754" s="123"/>
      <c r="M5754" s="98" t="s">
        <v>15454</v>
      </c>
      <c r="N5754" s="118"/>
    </row>
    <row r="5755" spans="1:14" x14ac:dyDescent="0.25">
      <c r="A5755" s="130">
        <v>8740466000135</v>
      </c>
      <c r="B5755" s="98" t="s">
        <v>12815</v>
      </c>
      <c r="C5755" s="123" t="s">
        <v>2554</v>
      </c>
      <c r="D5755" s="98" t="s">
        <v>13667</v>
      </c>
      <c r="E5755" s="98" t="s">
        <v>13660</v>
      </c>
      <c r="F5755" s="124">
        <v>14.84</v>
      </c>
      <c r="G5755" s="112">
        <v>41764</v>
      </c>
      <c r="H5755" s="98"/>
      <c r="I5755" s="123" t="str">
        <f t="shared" si="89"/>
        <v/>
      </c>
      <c r="J5755" s="123"/>
      <c r="K5755" s="123"/>
      <c r="L5755" s="123"/>
      <c r="M5755" s="98" t="s">
        <v>15189</v>
      </c>
      <c r="N5755" s="118"/>
    </row>
    <row r="5756" spans="1:14" x14ac:dyDescent="0.25">
      <c r="A5756" s="130">
        <v>4219099000178</v>
      </c>
      <c r="B5756" s="98" t="s">
        <v>12816</v>
      </c>
      <c r="C5756" s="123" t="s">
        <v>3812</v>
      </c>
      <c r="D5756" s="98" t="s">
        <v>13667</v>
      </c>
      <c r="E5756" s="98" t="s">
        <v>13660</v>
      </c>
      <c r="F5756" s="124">
        <v>16.14</v>
      </c>
      <c r="G5756" s="112">
        <v>43101</v>
      </c>
      <c r="H5756" s="98"/>
      <c r="I5756" s="123" t="str">
        <f t="shared" si="89"/>
        <v/>
      </c>
      <c r="J5756" s="123"/>
      <c r="K5756" s="123"/>
      <c r="L5756" s="123"/>
      <c r="M5756" s="98" t="s">
        <v>16419</v>
      </c>
      <c r="N5756" s="118"/>
    </row>
    <row r="5757" spans="1:14" x14ac:dyDescent="0.25">
      <c r="A5757" s="130">
        <v>9072455000197</v>
      </c>
      <c r="B5757" s="98" t="s">
        <v>12817</v>
      </c>
      <c r="C5757" s="123" t="s">
        <v>2554</v>
      </c>
      <c r="D5757" s="98" t="s">
        <v>13667</v>
      </c>
      <c r="E5757" s="98" t="s">
        <v>13660</v>
      </c>
      <c r="F5757" s="124">
        <v>18.88</v>
      </c>
      <c r="G5757" s="112">
        <v>43647</v>
      </c>
      <c r="H5757" s="98"/>
      <c r="I5757" s="123" t="str">
        <f t="shared" si="89"/>
        <v/>
      </c>
      <c r="J5757" s="123"/>
      <c r="K5757" s="123"/>
      <c r="L5757" s="123"/>
      <c r="M5757" s="98"/>
      <c r="N5757" s="118"/>
    </row>
    <row r="5758" spans="1:14" x14ac:dyDescent="0.25">
      <c r="A5758" s="130">
        <v>25209156000108</v>
      </c>
      <c r="B5758" s="98" t="s">
        <v>12818</v>
      </c>
      <c r="C5758" s="123" t="s">
        <v>1356</v>
      </c>
      <c r="D5758" s="98" t="s">
        <v>13667</v>
      </c>
      <c r="E5758" s="98" t="s">
        <v>13660</v>
      </c>
      <c r="F5758" s="124">
        <v>14</v>
      </c>
      <c r="G5758" s="112">
        <v>44013</v>
      </c>
      <c r="H5758" s="98"/>
      <c r="I5758" s="123" t="str">
        <f t="shared" si="89"/>
        <v/>
      </c>
      <c r="J5758" s="123"/>
      <c r="K5758" s="123"/>
      <c r="L5758" s="123"/>
      <c r="M5758" s="98"/>
      <c r="N5758" s="118"/>
    </row>
    <row r="5759" spans="1:14" x14ac:dyDescent="0.25">
      <c r="A5759" s="130">
        <v>6184253000149</v>
      </c>
      <c r="B5759" s="98" t="s">
        <v>12819</v>
      </c>
      <c r="C5759" s="123" t="s">
        <v>1142</v>
      </c>
      <c r="D5759" s="98" t="s">
        <v>13667</v>
      </c>
      <c r="E5759" s="98" t="s">
        <v>13660</v>
      </c>
      <c r="F5759" s="124">
        <v>6</v>
      </c>
      <c r="G5759" s="112">
        <v>34607</v>
      </c>
      <c r="H5759" s="98"/>
      <c r="I5759" s="123" t="str">
        <f t="shared" si="89"/>
        <v/>
      </c>
      <c r="J5759" s="123"/>
      <c r="K5759" s="123"/>
      <c r="L5759" s="123"/>
      <c r="M5759" s="98" t="s">
        <v>13534</v>
      </c>
      <c r="N5759" s="118"/>
    </row>
    <row r="5760" spans="1:14" x14ac:dyDescent="0.25">
      <c r="A5760" s="130">
        <v>18140335000170</v>
      </c>
      <c r="B5760" s="98" t="s">
        <v>12820</v>
      </c>
      <c r="C5760" s="123" t="s">
        <v>1356</v>
      </c>
      <c r="D5760" s="98" t="s">
        <v>13667</v>
      </c>
      <c r="E5760" s="98" t="s">
        <v>13660</v>
      </c>
      <c r="F5760" s="124">
        <v>14</v>
      </c>
      <c r="G5760" s="112">
        <v>43101</v>
      </c>
      <c r="H5760" s="98"/>
      <c r="I5760" s="123" t="str">
        <f t="shared" si="89"/>
        <v/>
      </c>
      <c r="J5760" s="123"/>
      <c r="K5760" s="123"/>
      <c r="L5760" s="123"/>
      <c r="M5760" s="98" t="s">
        <v>14725</v>
      </c>
      <c r="N5760" s="118"/>
    </row>
    <row r="5761" spans="1:14" x14ac:dyDescent="0.25">
      <c r="A5761" s="130">
        <v>28539872000141</v>
      </c>
      <c r="B5761" s="98" t="s">
        <v>12821</v>
      </c>
      <c r="C5761" s="123" t="s">
        <v>821</v>
      </c>
      <c r="D5761" s="98" t="s">
        <v>13667</v>
      </c>
      <c r="E5761" s="98" t="s">
        <v>13660</v>
      </c>
      <c r="F5761" s="124">
        <v>16.45</v>
      </c>
      <c r="G5761" s="112">
        <v>43553</v>
      </c>
      <c r="H5761" s="98"/>
      <c r="I5761" s="123" t="str">
        <f t="shared" si="89"/>
        <v/>
      </c>
      <c r="J5761" s="123"/>
      <c r="K5761" s="123"/>
      <c r="L5761" s="123"/>
      <c r="M5761" s="98"/>
      <c r="N5761" s="118"/>
    </row>
    <row r="5762" spans="1:14" x14ac:dyDescent="0.25">
      <c r="A5762" s="130">
        <v>6553929000124</v>
      </c>
      <c r="B5762" s="98" t="s">
        <v>12822</v>
      </c>
      <c r="C5762" s="123" t="s">
        <v>2926</v>
      </c>
      <c r="D5762" s="98" t="s">
        <v>13667</v>
      </c>
      <c r="E5762" s="98" t="s">
        <v>13660</v>
      </c>
      <c r="F5762" s="124">
        <v>11</v>
      </c>
      <c r="G5762" s="112">
        <v>40898</v>
      </c>
      <c r="H5762" s="98"/>
      <c r="I5762" s="123" t="str">
        <f t="shared" si="89"/>
        <v/>
      </c>
      <c r="J5762" s="123"/>
      <c r="K5762" s="123"/>
      <c r="L5762" s="123"/>
      <c r="M5762" s="98" t="s">
        <v>15621</v>
      </c>
      <c r="N5762" s="118"/>
    </row>
    <row r="5763" spans="1:14" x14ac:dyDescent="0.25">
      <c r="A5763" s="130">
        <v>3238631000131</v>
      </c>
      <c r="B5763" s="98" t="s">
        <v>12823</v>
      </c>
      <c r="C5763" s="123" t="s">
        <v>2274</v>
      </c>
      <c r="D5763" s="98" t="s">
        <v>13667</v>
      </c>
      <c r="E5763" s="98" t="s">
        <v>13660</v>
      </c>
      <c r="F5763" s="124">
        <v>12.77</v>
      </c>
      <c r="G5763" s="112">
        <v>43000</v>
      </c>
      <c r="H5763" s="98"/>
      <c r="I5763" s="123" t="str">
        <f t="shared" ref="I5763:I5826" si="90">IFERROR(IF(OR(E5763="Ativos", E5763="Aposentados",E5763="Pensionistas"),IF(F5763&gt;=14,"SIM","NÃO"),""),"")</f>
        <v/>
      </c>
      <c r="J5763" s="123"/>
      <c r="K5763" s="123"/>
      <c r="L5763" s="123"/>
      <c r="M5763" s="98" t="s">
        <v>15007</v>
      </c>
      <c r="N5763" s="118"/>
    </row>
    <row r="5764" spans="1:14" x14ac:dyDescent="0.25">
      <c r="A5764" s="130">
        <v>87566188000118</v>
      </c>
      <c r="B5764" s="98" t="s">
        <v>12824</v>
      </c>
      <c r="C5764" s="123" t="s">
        <v>3812</v>
      </c>
      <c r="D5764" s="98" t="s">
        <v>13667</v>
      </c>
      <c r="E5764" s="98" t="s">
        <v>13660</v>
      </c>
      <c r="F5764" s="124">
        <v>14.96</v>
      </c>
      <c r="G5764" s="112">
        <v>44044</v>
      </c>
      <c r="H5764" s="98"/>
      <c r="I5764" s="123" t="str">
        <f t="shared" si="90"/>
        <v/>
      </c>
      <c r="J5764" s="123"/>
      <c r="K5764" s="123"/>
      <c r="L5764" s="123"/>
      <c r="M5764" s="98"/>
      <c r="N5764" s="118"/>
    </row>
    <row r="5765" spans="1:14" x14ac:dyDescent="0.25">
      <c r="A5765" s="130">
        <v>87455531000157</v>
      </c>
      <c r="B5765" s="98" t="s">
        <v>12825</v>
      </c>
      <c r="C5765" s="123" t="s">
        <v>3812</v>
      </c>
      <c r="D5765" s="98" t="s">
        <v>13667</v>
      </c>
      <c r="E5765" s="98" t="s">
        <v>13660</v>
      </c>
      <c r="F5765" s="124">
        <v>19.39</v>
      </c>
      <c r="G5765" s="112">
        <v>41275</v>
      </c>
      <c r="H5765" s="98"/>
      <c r="I5765" s="123" t="str">
        <f t="shared" si="90"/>
        <v/>
      </c>
      <c r="J5765" s="123"/>
      <c r="K5765" s="123"/>
      <c r="L5765" s="123"/>
      <c r="M5765" s="98" t="s">
        <v>16424</v>
      </c>
      <c r="N5765" s="118"/>
    </row>
    <row r="5766" spans="1:14" x14ac:dyDescent="0.25">
      <c r="A5766" s="130">
        <v>12243697000100</v>
      </c>
      <c r="B5766" s="98" t="s">
        <v>12826</v>
      </c>
      <c r="C5766" s="123" t="s">
        <v>29</v>
      </c>
      <c r="D5766" s="98" t="s">
        <v>13667</v>
      </c>
      <c r="E5766" s="98" t="s">
        <v>13660</v>
      </c>
      <c r="F5766" s="124">
        <v>9.98</v>
      </c>
      <c r="G5766" s="112">
        <v>43172</v>
      </c>
      <c r="H5766" s="98"/>
      <c r="I5766" s="123" t="str">
        <f t="shared" si="90"/>
        <v/>
      </c>
      <c r="J5766" s="123"/>
      <c r="K5766" s="123"/>
      <c r="L5766" s="123"/>
      <c r="M5766" s="98"/>
      <c r="N5766" s="118"/>
    </row>
    <row r="5767" spans="1:14" x14ac:dyDescent="0.25">
      <c r="A5767" s="130">
        <v>18313874000164</v>
      </c>
      <c r="B5767" s="98" t="s">
        <v>12827</v>
      </c>
      <c r="C5767" s="123" t="s">
        <v>1356</v>
      </c>
      <c r="D5767" s="98" t="s">
        <v>13667</v>
      </c>
      <c r="E5767" s="98" t="s">
        <v>13660</v>
      </c>
      <c r="F5767" s="124">
        <v>17</v>
      </c>
      <c r="G5767" s="112">
        <v>38631</v>
      </c>
      <c r="H5767" s="98"/>
      <c r="I5767" s="123" t="str">
        <f t="shared" si="90"/>
        <v/>
      </c>
      <c r="J5767" s="123"/>
      <c r="K5767" s="123"/>
      <c r="L5767" s="123"/>
      <c r="M5767" s="98" t="s">
        <v>14726</v>
      </c>
      <c r="N5767" s="118"/>
    </row>
    <row r="5768" spans="1:14" x14ac:dyDescent="0.25">
      <c r="A5768" s="130">
        <v>18301051000119</v>
      </c>
      <c r="B5768" s="98" t="s">
        <v>12828</v>
      </c>
      <c r="C5768" s="123" t="s">
        <v>1356</v>
      </c>
      <c r="D5768" s="98" t="s">
        <v>13667</v>
      </c>
      <c r="E5768" s="98" t="s">
        <v>13660</v>
      </c>
      <c r="F5768" s="124">
        <v>19.41</v>
      </c>
      <c r="G5768" s="112">
        <v>42373</v>
      </c>
      <c r="H5768" s="98"/>
      <c r="I5768" s="123" t="str">
        <f t="shared" si="90"/>
        <v/>
      </c>
      <c r="J5768" s="123"/>
      <c r="K5768" s="123"/>
      <c r="L5768" s="123"/>
      <c r="M5768" s="98" t="s">
        <v>14727</v>
      </c>
      <c r="N5768" s="118"/>
    </row>
    <row r="5769" spans="1:14" x14ac:dyDescent="0.25">
      <c r="A5769" s="130">
        <v>18140772000194</v>
      </c>
      <c r="B5769" s="98" t="s">
        <v>12829</v>
      </c>
      <c r="C5769" s="123" t="s">
        <v>1356</v>
      </c>
      <c r="D5769" s="98" t="s">
        <v>13667</v>
      </c>
      <c r="E5769" s="98" t="s">
        <v>13660</v>
      </c>
      <c r="F5769" s="124">
        <v>13</v>
      </c>
      <c r="G5769" s="112">
        <v>38761</v>
      </c>
      <c r="H5769" s="98"/>
      <c r="I5769" s="123" t="str">
        <f t="shared" si="90"/>
        <v/>
      </c>
      <c r="J5769" s="123"/>
      <c r="K5769" s="123"/>
      <c r="L5769" s="123"/>
      <c r="M5769" s="98" t="s">
        <v>14730</v>
      </c>
      <c r="N5769" s="118"/>
    </row>
    <row r="5770" spans="1:14" x14ac:dyDescent="0.25">
      <c r="A5770" s="130">
        <v>18244343000167</v>
      </c>
      <c r="B5770" s="98" t="s">
        <v>12830</v>
      </c>
      <c r="C5770" s="123" t="s">
        <v>1356</v>
      </c>
      <c r="D5770" s="98" t="s">
        <v>13667</v>
      </c>
      <c r="E5770" s="98" t="s">
        <v>13660</v>
      </c>
      <c r="F5770" s="124">
        <v>14</v>
      </c>
      <c r="G5770" s="112">
        <v>44105</v>
      </c>
      <c r="H5770" s="98"/>
      <c r="I5770" s="123" t="str">
        <f t="shared" si="90"/>
        <v/>
      </c>
      <c r="J5770" s="123"/>
      <c r="K5770" s="123"/>
      <c r="L5770" s="123"/>
      <c r="M5770" s="98"/>
      <c r="N5770" s="118"/>
    </row>
    <row r="5771" spans="1:14" x14ac:dyDescent="0.25">
      <c r="A5771" s="130">
        <v>81478133000170</v>
      </c>
      <c r="B5771" s="98" t="s">
        <v>12832</v>
      </c>
      <c r="C5771" s="123" t="s">
        <v>3143</v>
      </c>
      <c r="D5771" s="98" t="s">
        <v>13667</v>
      </c>
      <c r="E5771" s="98" t="s">
        <v>13660</v>
      </c>
      <c r="F5771" s="124">
        <v>16</v>
      </c>
      <c r="G5771" s="112">
        <v>42314</v>
      </c>
      <c r="H5771" s="98"/>
      <c r="I5771" s="123" t="str">
        <f t="shared" si="90"/>
        <v/>
      </c>
      <c r="J5771" s="123"/>
      <c r="K5771" s="123"/>
      <c r="L5771" s="123"/>
      <c r="M5771" s="98" t="s">
        <v>15857</v>
      </c>
      <c r="N5771" s="118"/>
    </row>
    <row r="5772" spans="1:14" x14ac:dyDescent="0.25">
      <c r="A5772" s="130">
        <v>46578514000120</v>
      </c>
      <c r="B5772" s="98" t="s">
        <v>12833</v>
      </c>
      <c r="C5772" s="123" t="s">
        <v>4626</v>
      </c>
      <c r="D5772" s="98" t="s">
        <v>13667</v>
      </c>
      <c r="E5772" s="98" t="s">
        <v>13660</v>
      </c>
      <c r="F5772" s="124">
        <v>11.2</v>
      </c>
      <c r="G5772" s="112">
        <v>39701</v>
      </c>
      <c r="H5772" s="98"/>
      <c r="I5772" s="123" t="str">
        <f t="shared" si="90"/>
        <v/>
      </c>
      <c r="J5772" s="123"/>
      <c r="K5772" s="123"/>
      <c r="L5772" s="123"/>
      <c r="M5772" s="98" t="s">
        <v>16876</v>
      </c>
      <c r="N5772" s="118"/>
    </row>
    <row r="5773" spans="1:14" x14ac:dyDescent="0.25">
      <c r="A5773" s="130">
        <v>10264406000135</v>
      </c>
      <c r="B5773" s="98" t="s">
        <v>12834</v>
      </c>
      <c r="C5773" s="123" t="s">
        <v>2758</v>
      </c>
      <c r="D5773" s="98" t="s">
        <v>13667</v>
      </c>
      <c r="E5773" s="98" t="s">
        <v>13660</v>
      </c>
      <c r="F5773" s="124">
        <v>18.579999999999998</v>
      </c>
      <c r="G5773" s="112">
        <v>38523</v>
      </c>
      <c r="H5773" s="98"/>
      <c r="I5773" s="123" t="str">
        <f t="shared" si="90"/>
        <v/>
      </c>
      <c r="J5773" s="123"/>
      <c r="K5773" s="123"/>
      <c r="L5773" s="123"/>
      <c r="M5773" s="98" t="s">
        <v>15457</v>
      </c>
      <c r="N5773" s="118"/>
    </row>
    <row r="5774" spans="1:14" x14ac:dyDescent="0.25">
      <c r="A5774" s="130">
        <v>10358190000177</v>
      </c>
      <c r="B5774" s="98" t="s">
        <v>12835</v>
      </c>
      <c r="C5774" s="123" t="s">
        <v>2758</v>
      </c>
      <c r="D5774" s="98" t="s">
        <v>13667</v>
      </c>
      <c r="E5774" s="98" t="s">
        <v>13660</v>
      </c>
      <c r="F5774" s="124">
        <v>11</v>
      </c>
      <c r="G5774" s="112">
        <v>43101</v>
      </c>
      <c r="H5774" s="98"/>
      <c r="I5774" s="123" t="str">
        <f t="shared" si="90"/>
        <v/>
      </c>
      <c r="J5774" s="123"/>
      <c r="K5774" s="123"/>
      <c r="L5774" s="123"/>
      <c r="M5774" s="98" t="s">
        <v>15459</v>
      </c>
      <c r="N5774" s="118"/>
    </row>
    <row r="5775" spans="1:14" x14ac:dyDescent="0.25">
      <c r="A5775" s="130">
        <v>1825413000178</v>
      </c>
      <c r="B5775" s="98" t="s">
        <v>12836</v>
      </c>
      <c r="C5775" s="123" t="s">
        <v>901</v>
      </c>
      <c r="D5775" s="98" t="s">
        <v>13667</v>
      </c>
      <c r="E5775" s="98" t="s">
        <v>13660</v>
      </c>
      <c r="F5775" s="124">
        <v>19.440000000000001</v>
      </c>
      <c r="G5775" s="112">
        <v>43831</v>
      </c>
      <c r="H5775" s="98"/>
      <c r="I5775" s="123" t="str">
        <f t="shared" si="90"/>
        <v/>
      </c>
      <c r="J5775" s="123"/>
      <c r="K5775" s="123"/>
      <c r="L5775" s="123"/>
      <c r="M5775" s="98"/>
      <c r="N5775" s="118"/>
    </row>
    <row r="5776" spans="1:14" x14ac:dyDescent="0.25">
      <c r="A5776" s="130">
        <v>29138344000143</v>
      </c>
      <c r="B5776" s="98" t="s">
        <v>12837</v>
      </c>
      <c r="C5776" s="123" t="s">
        <v>3513</v>
      </c>
      <c r="D5776" s="98" t="s">
        <v>13667</v>
      </c>
      <c r="E5776" s="98" t="s">
        <v>13660</v>
      </c>
      <c r="F5776" s="124">
        <v>22</v>
      </c>
      <c r="G5776" s="112">
        <v>43617</v>
      </c>
      <c r="H5776" s="98"/>
      <c r="I5776" s="123" t="str">
        <f t="shared" si="90"/>
        <v/>
      </c>
      <c r="J5776" s="123"/>
      <c r="K5776" s="123"/>
      <c r="L5776" s="123"/>
      <c r="M5776" s="98"/>
      <c r="N5776" s="118"/>
    </row>
    <row r="5777" spans="1:14" x14ac:dyDescent="0.25">
      <c r="A5777" s="130">
        <v>18338236000106</v>
      </c>
      <c r="B5777" s="98" t="s">
        <v>12838</v>
      </c>
      <c r="C5777" s="123" t="s">
        <v>1356</v>
      </c>
      <c r="D5777" s="98" t="s">
        <v>13667</v>
      </c>
      <c r="E5777" s="98" t="s">
        <v>13660</v>
      </c>
      <c r="F5777" s="124">
        <v>17.649999999999999</v>
      </c>
      <c r="G5777" s="112">
        <v>40269</v>
      </c>
      <c r="H5777" s="98"/>
      <c r="I5777" s="123" t="str">
        <f t="shared" si="90"/>
        <v/>
      </c>
      <c r="J5777" s="123"/>
      <c r="K5777" s="123"/>
      <c r="L5777" s="123"/>
      <c r="M5777" s="98"/>
      <c r="N5777" s="118"/>
    </row>
    <row r="5778" spans="1:14" x14ac:dyDescent="0.25">
      <c r="A5778" s="130">
        <v>6553804000102</v>
      </c>
      <c r="B5778" s="98" t="s">
        <v>12839</v>
      </c>
      <c r="C5778" s="123" t="s">
        <v>2926</v>
      </c>
      <c r="D5778" s="98" t="s">
        <v>13667</v>
      </c>
      <c r="E5778" s="98" t="s">
        <v>13660</v>
      </c>
      <c r="F5778" s="124">
        <v>12</v>
      </c>
      <c r="G5778" s="112">
        <v>42171</v>
      </c>
      <c r="H5778" s="98"/>
      <c r="I5778" s="123" t="str">
        <f t="shared" si="90"/>
        <v/>
      </c>
      <c r="J5778" s="123"/>
      <c r="K5778" s="123"/>
      <c r="L5778" s="123"/>
      <c r="M5778" s="98" t="s">
        <v>15624</v>
      </c>
      <c r="N5778" s="118"/>
    </row>
    <row r="5779" spans="1:14" x14ac:dyDescent="0.25">
      <c r="A5779" s="130">
        <v>8741399000173</v>
      </c>
      <c r="B5779" s="98" t="s">
        <v>12840</v>
      </c>
      <c r="C5779" s="123" t="s">
        <v>2554</v>
      </c>
      <c r="D5779" s="98" t="s">
        <v>13667</v>
      </c>
      <c r="E5779" s="98" t="s">
        <v>13660</v>
      </c>
      <c r="F5779" s="124">
        <v>15.37</v>
      </c>
      <c r="G5779" s="112">
        <v>43566</v>
      </c>
      <c r="H5779" s="98"/>
      <c r="I5779" s="123" t="str">
        <f t="shared" si="90"/>
        <v/>
      </c>
      <c r="J5779" s="123"/>
      <c r="K5779" s="123"/>
      <c r="L5779" s="123"/>
      <c r="M5779" s="98"/>
      <c r="N5779" s="118"/>
    </row>
    <row r="5780" spans="1:14" x14ac:dyDescent="0.25">
      <c r="A5780" s="130">
        <v>76002666000140</v>
      </c>
      <c r="B5780" s="98" t="s">
        <v>12841</v>
      </c>
      <c r="C5780" s="123" t="s">
        <v>3143</v>
      </c>
      <c r="D5780" s="98" t="s">
        <v>13667</v>
      </c>
      <c r="E5780" s="98" t="s">
        <v>13660</v>
      </c>
      <c r="F5780" s="124">
        <v>18.5</v>
      </c>
      <c r="G5780" s="112">
        <v>40802</v>
      </c>
      <c r="H5780" s="98"/>
      <c r="I5780" s="123" t="str">
        <f t="shared" si="90"/>
        <v/>
      </c>
      <c r="J5780" s="123"/>
      <c r="K5780" s="123"/>
      <c r="L5780" s="123"/>
      <c r="M5780" s="98" t="s">
        <v>15858</v>
      </c>
      <c r="N5780" s="118"/>
    </row>
    <row r="5781" spans="1:14" x14ac:dyDescent="0.25">
      <c r="A5781" s="130">
        <v>12200150000128</v>
      </c>
      <c r="B5781" s="98" t="s">
        <v>12842</v>
      </c>
      <c r="C5781" s="123" t="s">
        <v>29</v>
      </c>
      <c r="D5781" s="98" t="s">
        <v>13667</v>
      </c>
      <c r="E5781" s="98" t="s">
        <v>13660</v>
      </c>
      <c r="F5781" s="124">
        <v>11</v>
      </c>
      <c r="G5781" s="112">
        <v>40128</v>
      </c>
      <c r="H5781" s="98"/>
      <c r="I5781" s="123" t="str">
        <f t="shared" si="90"/>
        <v/>
      </c>
      <c r="J5781" s="123"/>
      <c r="K5781" s="123"/>
      <c r="L5781" s="123"/>
      <c r="M5781" s="98" t="s">
        <v>13534</v>
      </c>
      <c r="N5781" s="118"/>
    </row>
    <row r="5782" spans="1:14" x14ac:dyDescent="0.25">
      <c r="A5782" s="130">
        <v>8786626000187</v>
      </c>
      <c r="B5782" s="98" t="s">
        <v>12843</v>
      </c>
      <c r="C5782" s="123" t="s">
        <v>2554</v>
      </c>
      <c r="D5782" s="98" t="s">
        <v>13667</v>
      </c>
      <c r="E5782" s="98" t="s">
        <v>13660</v>
      </c>
      <c r="F5782" s="124">
        <v>14.14</v>
      </c>
      <c r="G5782" s="112">
        <v>42705</v>
      </c>
      <c r="H5782" s="98"/>
      <c r="I5782" s="123" t="str">
        <f t="shared" si="90"/>
        <v/>
      </c>
      <c r="J5782" s="123"/>
      <c r="K5782" s="123"/>
      <c r="L5782" s="123"/>
      <c r="M5782" s="98" t="s">
        <v>15195</v>
      </c>
      <c r="N5782" s="118"/>
    </row>
    <row r="5783" spans="1:14" x14ac:dyDescent="0.25">
      <c r="A5783" s="130">
        <v>8788903000190</v>
      </c>
      <c r="B5783" s="98" t="s">
        <v>12844</v>
      </c>
      <c r="C5783" s="123" t="s">
        <v>2554</v>
      </c>
      <c r="D5783" s="98" t="s">
        <v>13667</v>
      </c>
      <c r="E5783" s="98" t="s">
        <v>13660</v>
      </c>
      <c r="F5783" s="124">
        <v>22</v>
      </c>
      <c r="G5783" s="112">
        <v>39413</v>
      </c>
      <c r="H5783" s="98"/>
      <c r="I5783" s="123" t="str">
        <f t="shared" si="90"/>
        <v/>
      </c>
      <c r="J5783" s="123"/>
      <c r="K5783" s="123"/>
      <c r="L5783" s="123"/>
      <c r="M5783" s="98" t="s">
        <v>15196</v>
      </c>
      <c r="N5783" s="118"/>
    </row>
    <row r="5784" spans="1:14" x14ac:dyDescent="0.25">
      <c r="A5784" s="130">
        <v>6554893000101</v>
      </c>
      <c r="B5784" s="98" t="s">
        <v>12845</v>
      </c>
      <c r="C5784" s="123" t="s">
        <v>2926</v>
      </c>
      <c r="D5784" s="98" t="s">
        <v>13667</v>
      </c>
      <c r="E5784" s="98" t="s">
        <v>13660</v>
      </c>
      <c r="F5784" s="124">
        <v>11</v>
      </c>
      <c r="G5784" s="112">
        <v>43116</v>
      </c>
      <c r="H5784" s="98"/>
      <c r="I5784" s="123" t="str">
        <f t="shared" si="90"/>
        <v/>
      </c>
      <c r="J5784" s="123"/>
      <c r="K5784" s="123"/>
      <c r="L5784" s="123"/>
      <c r="M5784" s="98" t="s">
        <v>15626</v>
      </c>
      <c r="N5784" s="118"/>
    </row>
    <row r="5785" spans="1:14" x14ac:dyDescent="0.25">
      <c r="A5785" s="130">
        <v>6189344000177</v>
      </c>
      <c r="B5785" s="98" t="s">
        <v>12846</v>
      </c>
      <c r="C5785" s="123" t="s">
        <v>1142</v>
      </c>
      <c r="D5785" s="98" t="s">
        <v>13667</v>
      </c>
      <c r="E5785" s="98" t="s">
        <v>13660</v>
      </c>
      <c r="F5785" s="124">
        <v>11</v>
      </c>
      <c r="G5785" s="112">
        <v>37459</v>
      </c>
      <c r="H5785" s="98"/>
      <c r="I5785" s="123" t="str">
        <f t="shared" si="90"/>
        <v/>
      </c>
      <c r="J5785" s="123"/>
      <c r="K5785" s="123"/>
      <c r="L5785" s="123"/>
      <c r="M5785" s="98"/>
      <c r="N5785" s="118"/>
    </row>
    <row r="5786" spans="1:14" x14ac:dyDescent="0.25">
      <c r="A5786" s="130">
        <v>12335436000110</v>
      </c>
      <c r="B5786" s="98" t="s">
        <v>12847</v>
      </c>
      <c r="C5786" s="123" t="s">
        <v>29</v>
      </c>
      <c r="D5786" s="98" t="s">
        <v>13667</v>
      </c>
      <c r="E5786" s="98" t="s">
        <v>13660</v>
      </c>
      <c r="F5786" s="124">
        <v>14.44</v>
      </c>
      <c r="G5786" s="112">
        <v>40924</v>
      </c>
      <c r="H5786" s="98"/>
      <c r="I5786" s="123" t="str">
        <f t="shared" si="90"/>
        <v/>
      </c>
      <c r="J5786" s="123"/>
      <c r="K5786" s="123"/>
      <c r="L5786" s="123"/>
      <c r="M5786" s="98" t="s">
        <v>13778</v>
      </c>
      <c r="N5786" s="118"/>
    </row>
    <row r="5787" spans="1:14" x14ac:dyDescent="0.25">
      <c r="A5787" s="130">
        <v>95423000000100</v>
      </c>
      <c r="B5787" s="98" t="s">
        <v>12848</v>
      </c>
      <c r="C5787" s="123" t="s">
        <v>3143</v>
      </c>
      <c r="D5787" s="98" t="s">
        <v>13667</v>
      </c>
      <c r="E5787" s="98" t="s">
        <v>13660</v>
      </c>
      <c r="F5787" s="124">
        <v>15</v>
      </c>
      <c r="G5787" s="112">
        <v>43922</v>
      </c>
      <c r="H5787" s="98"/>
      <c r="I5787" s="123" t="str">
        <f t="shared" si="90"/>
        <v/>
      </c>
      <c r="J5787" s="123"/>
      <c r="K5787" s="123"/>
      <c r="L5787" s="123"/>
      <c r="M5787" s="98"/>
      <c r="N5787" s="118"/>
    </row>
    <row r="5788" spans="1:14" x14ac:dyDescent="0.25">
      <c r="A5788" s="130">
        <v>92005586000103</v>
      </c>
      <c r="B5788" s="98" t="s">
        <v>12849</v>
      </c>
      <c r="C5788" s="123" t="s">
        <v>3812</v>
      </c>
      <c r="D5788" s="98" t="s">
        <v>13667</v>
      </c>
      <c r="E5788" s="98" t="s">
        <v>13660</v>
      </c>
      <c r="F5788" s="124">
        <v>14</v>
      </c>
      <c r="G5788" s="112">
        <v>44044</v>
      </c>
      <c r="H5788" s="98"/>
      <c r="I5788" s="123" t="str">
        <f t="shared" si="90"/>
        <v/>
      </c>
      <c r="J5788" s="123"/>
      <c r="K5788" s="123"/>
      <c r="L5788" s="123"/>
      <c r="M5788" s="98"/>
      <c r="N5788" s="118"/>
    </row>
    <row r="5789" spans="1:14" x14ac:dyDescent="0.25">
      <c r="A5789" s="130">
        <v>94444346000122</v>
      </c>
      <c r="B5789" s="98" t="s">
        <v>12850</v>
      </c>
      <c r="C5789" s="123" t="s">
        <v>3812</v>
      </c>
      <c r="D5789" s="98" t="s">
        <v>13667</v>
      </c>
      <c r="E5789" s="98" t="s">
        <v>13660</v>
      </c>
      <c r="F5789" s="124">
        <v>11</v>
      </c>
      <c r="G5789" s="112">
        <v>40544</v>
      </c>
      <c r="H5789" s="98"/>
      <c r="I5789" s="123" t="str">
        <f t="shared" si="90"/>
        <v/>
      </c>
      <c r="J5789" s="123"/>
      <c r="K5789" s="123"/>
      <c r="L5789" s="123"/>
      <c r="M5789" s="98" t="s">
        <v>16429</v>
      </c>
      <c r="N5789" s="118"/>
    </row>
    <row r="5790" spans="1:14" x14ac:dyDescent="0.25">
      <c r="A5790" s="130">
        <v>76178011000128</v>
      </c>
      <c r="B5790" s="98" t="s">
        <v>12851</v>
      </c>
      <c r="C5790" s="123" t="s">
        <v>3143</v>
      </c>
      <c r="D5790" s="98" t="s">
        <v>13667</v>
      </c>
      <c r="E5790" s="98" t="s">
        <v>13660</v>
      </c>
      <c r="F5790" s="124">
        <v>14</v>
      </c>
      <c r="G5790" s="112">
        <v>44058</v>
      </c>
      <c r="H5790" s="98"/>
      <c r="I5790" s="123" t="str">
        <f t="shared" si="90"/>
        <v/>
      </c>
      <c r="J5790" s="123"/>
      <c r="K5790" s="123"/>
      <c r="L5790" s="123"/>
      <c r="M5790" s="98"/>
      <c r="N5790" s="118"/>
    </row>
    <row r="5791" spans="1:14" x14ac:dyDescent="0.25">
      <c r="A5791" s="130">
        <v>1612981000190</v>
      </c>
      <c r="B5791" s="98" t="s">
        <v>12852</v>
      </c>
      <c r="C5791" s="123" t="s">
        <v>3513</v>
      </c>
      <c r="D5791" s="98" t="s">
        <v>13667</v>
      </c>
      <c r="E5791" s="98" t="s">
        <v>13660</v>
      </c>
      <c r="F5791" s="124">
        <v>14</v>
      </c>
      <c r="G5791" s="112">
        <v>44027</v>
      </c>
      <c r="H5791" s="98"/>
      <c r="I5791" s="123" t="str">
        <f t="shared" si="90"/>
        <v/>
      </c>
      <c r="J5791" s="123"/>
      <c r="K5791" s="123"/>
      <c r="L5791" s="123"/>
      <c r="M5791" s="98"/>
      <c r="N5791" s="118"/>
    </row>
    <row r="5792" spans="1:14" x14ac:dyDescent="0.25">
      <c r="A5792" s="130">
        <v>88084942000146</v>
      </c>
      <c r="B5792" s="98" t="s">
        <v>12853</v>
      </c>
      <c r="C5792" s="123" t="s">
        <v>3812</v>
      </c>
      <c r="D5792" s="98" t="s">
        <v>13667</v>
      </c>
      <c r="E5792" s="98" t="s">
        <v>13660</v>
      </c>
      <c r="F5792" s="124">
        <v>22</v>
      </c>
      <c r="G5792" s="112">
        <v>38433</v>
      </c>
      <c r="H5792" s="98"/>
      <c r="I5792" s="123" t="str">
        <f t="shared" si="90"/>
        <v/>
      </c>
      <c r="J5792" s="123"/>
      <c r="K5792" s="123"/>
      <c r="L5792" s="123"/>
      <c r="M5792" s="98"/>
      <c r="N5792" s="118"/>
    </row>
    <row r="5793" spans="1:14" x14ac:dyDescent="0.25">
      <c r="A5793" s="130">
        <v>82827148000169</v>
      </c>
      <c r="B5793" s="98" t="s">
        <v>12854</v>
      </c>
      <c r="C5793" s="123" t="s">
        <v>4289</v>
      </c>
      <c r="D5793" s="98" t="s">
        <v>13667</v>
      </c>
      <c r="E5793" s="98" t="s">
        <v>13660</v>
      </c>
      <c r="F5793" s="124">
        <v>14.17</v>
      </c>
      <c r="G5793" s="112">
        <v>42634</v>
      </c>
      <c r="H5793" s="98"/>
      <c r="I5793" s="123" t="str">
        <f t="shared" si="90"/>
        <v/>
      </c>
      <c r="J5793" s="123"/>
      <c r="K5793" s="123"/>
      <c r="L5793" s="123"/>
      <c r="M5793" s="98" t="s">
        <v>16643</v>
      </c>
      <c r="N5793" s="118"/>
    </row>
    <row r="5794" spans="1:14" x14ac:dyDescent="0.25">
      <c r="A5794" s="130">
        <v>1612481000159</v>
      </c>
      <c r="B5794" s="98" t="s">
        <v>12855</v>
      </c>
      <c r="C5794" s="123" t="s">
        <v>1356</v>
      </c>
      <c r="D5794" s="98" t="s">
        <v>13667</v>
      </c>
      <c r="E5794" s="98" t="s">
        <v>13660</v>
      </c>
      <c r="F5794" s="124">
        <v>15.89</v>
      </c>
      <c r="G5794" s="112">
        <v>40715</v>
      </c>
      <c r="H5794" s="98"/>
      <c r="I5794" s="123" t="str">
        <f t="shared" si="90"/>
        <v/>
      </c>
      <c r="J5794" s="123"/>
      <c r="K5794" s="123"/>
      <c r="L5794" s="123"/>
      <c r="M5794" s="98" t="s">
        <v>14732</v>
      </c>
      <c r="N5794" s="118"/>
    </row>
    <row r="5795" spans="1:14" x14ac:dyDescent="0.25">
      <c r="A5795" s="130">
        <v>6447833000181</v>
      </c>
      <c r="B5795" s="98" t="s">
        <v>12856</v>
      </c>
      <c r="C5795" s="123" t="s">
        <v>1142</v>
      </c>
      <c r="D5795" s="98" t="s">
        <v>13667</v>
      </c>
      <c r="E5795" s="98" t="s">
        <v>13660</v>
      </c>
      <c r="F5795" s="124">
        <v>14</v>
      </c>
      <c r="G5795" s="112">
        <v>43259</v>
      </c>
      <c r="H5795" s="98"/>
      <c r="I5795" s="123" t="str">
        <f t="shared" si="90"/>
        <v/>
      </c>
      <c r="J5795" s="123"/>
      <c r="K5795" s="123"/>
      <c r="L5795" s="123"/>
      <c r="M5795" s="98" t="s">
        <v>14433</v>
      </c>
      <c r="N5795" s="118"/>
    </row>
    <row r="5796" spans="1:14" x14ac:dyDescent="0.25">
      <c r="A5796" s="130">
        <v>45279627000161</v>
      </c>
      <c r="B5796" s="98" t="s">
        <v>12857</v>
      </c>
      <c r="C5796" s="123" t="s">
        <v>4626</v>
      </c>
      <c r="D5796" s="98" t="s">
        <v>13667</v>
      </c>
      <c r="E5796" s="98" t="s">
        <v>13660</v>
      </c>
      <c r="F5796" s="124">
        <v>14</v>
      </c>
      <c r="G5796" s="112">
        <v>44027</v>
      </c>
      <c r="H5796" s="98"/>
      <c r="I5796" s="123" t="str">
        <f t="shared" si="90"/>
        <v/>
      </c>
      <c r="J5796" s="123"/>
      <c r="K5796" s="123"/>
      <c r="L5796" s="123"/>
      <c r="M5796" s="98"/>
      <c r="N5796" s="118"/>
    </row>
    <row r="5797" spans="1:14" x14ac:dyDescent="0.25">
      <c r="A5797" s="130">
        <v>1179647000195</v>
      </c>
      <c r="B5797" s="98" t="s">
        <v>12858</v>
      </c>
      <c r="C5797" s="123" t="s">
        <v>901</v>
      </c>
      <c r="D5797" s="98" t="s">
        <v>13667</v>
      </c>
      <c r="E5797" s="98" t="s">
        <v>13660</v>
      </c>
      <c r="F5797" s="124">
        <v>16.05</v>
      </c>
      <c r="G5797" s="112">
        <v>43237</v>
      </c>
      <c r="H5797" s="98"/>
      <c r="I5797" s="123" t="str">
        <f t="shared" si="90"/>
        <v/>
      </c>
      <c r="J5797" s="123"/>
      <c r="K5797" s="123"/>
      <c r="L5797" s="123"/>
      <c r="M5797" s="98" t="s">
        <v>14309</v>
      </c>
      <c r="N5797" s="118"/>
    </row>
    <row r="5798" spans="1:14" x14ac:dyDescent="0.25">
      <c r="A5798" s="130">
        <v>17980392000103</v>
      </c>
      <c r="B5798" s="98" t="s">
        <v>12859</v>
      </c>
      <c r="C5798" s="123" t="s">
        <v>1356</v>
      </c>
      <c r="D5798" s="98" t="s">
        <v>13667</v>
      </c>
      <c r="E5798" s="98" t="s">
        <v>13660</v>
      </c>
      <c r="F5798" s="124">
        <v>13</v>
      </c>
      <c r="G5798" s="112">
        <v>39014</v>
      </c>
      <c r="H5798" s="98"/>
      <c r="I5798" s="123" t="str">
        <f t="shared" si="90"/>
        <v/>
      </c>
      <c r="J5798" s="123"/>
      <c r="K5798" s="123"/>
      <c r="L5798" s="123"/>
      <c r="M5798" s="98" t="s">
        <v>14735</v>
      </c>
      <c r="N5798" s="118"/>
    </row>
    <row r="5799" spans="1:14" x14ac:dyDescent="0.25">
      <c r="A5799" s="130">
        <v>46341038000129</v>
      </c>
      <c r="B5799" s="98" t="s">
        <v>12860</v>
      </c>
      <c r="C5799" s="123" t="s">
        <v>4626</v>
      </c>
      <c r="D5799" s="98" t="s">
        <v>13667</v>
      </c>
      <c r="E5799" s="98" t="s">
        <v>13660</v>
      </c>
      <c r="F5799" s="124">
        <v>22</v>
      </c>
      <c r="G5799" s="112">
        <v>39814</v>
      </c>
      <c r="H5799" s="98"/>
      <c r="I5799" s="123" t="str">
        <f t="shared" si="90"/>
        <v/>
      </c>
      <c r="J5799" s="123"/>
      <c r="K5799" s="123"/>
      <c r="L5799" s="123"/>
      <c r="M5799" s="98" t="s">
        <v>16881</v>
      </c>
      <c r="N5799" s="118"/>
    </row>
    <row r="5800" spans="1:14" x14ac:dyDescent="0.25">
      <c r="A5800" s="130">
        <v>29141322000132</v>
      </c>
      <c r="B5800" s="98" t="s">
        <v>12861</v>
      </c>
      <c r="C5800" s="123" t="s">
        <v>3513</v>
      </c>
      <c r="D5800" s="98" t="s">
        <v>13667</v>
      </c>
      <c r="E5800" s="98" t="s">
        <v>13660</v>
      </c>
      <c r="F5800" s="124">
        <v>11.85</v>
      </c>
      <c r="G5800" s="112">
        <v>41794</v>
      </c>
      <c r="H5800" s="98"/>
      <c r="I5800" s="123" t="str">
        <f t="shared" si="90"/>
        <v/>
      </c>
      <c r="J5800" s="123"/>
      <c r="K5800" s="123"/>
      <c r="L5800" s="123"/>
      <c r="M5800" s="98" t="s">
        <v>16012</v>
      </c>
      <c r="N5800" s="118"/>
    </row>
    <row r="5801" spans="1:14" x14ac:dyDescent="0.25">
      <c r="A5801" s="130">
        <v>77001329000100</v>
      </c>
      <c r="B5801" s="98" t="s">
        <v>12862</v>
      </c>
      <c r="C5801" s="123" t="s">
        <v>3143</v>
      </c>
      <c r="D5801" s="98" t="s">
        <v>13667</v>
      </c>
      <c r="E5801" s="98" t="s">
        <v>13660</v>
      </c>
      <c r="F5801" s="124">
        <v>22</v>
      </c>
      <c r="G5801" s="112">
        <v>42346</v>
      </c>
      <c r="H5801" s="98"/>
      <c r="I5801" s="123" t="str">
        <f t="shared" si="90"/>
        <v/>
      </c>
      <c r="J5801" s="123"/>
      <c r="K5801" s="123"/>
      <c r="L5801" s="123"/>
      <c r="M5801" s="98"/>
      <c r="N5801" s="118"/>
    </row>
    <row r="5802" spans="1:14" x14ac:dyDescent="0.25">
      <c r="A5802" s="130">
        <v>18428847000137</v>
      </c>
      <c r="B5802" s="98" t="s">
        <v>12863</v>
      </c>
      <c r="C5802" s="123" t="s">
        <v>1356</v>
      </c>
      <c r="D5802" s="98" t="s">
        <v>13667</v>
      </c>
      <c r="E5802" s="98" t="s">
        <v>13660</v>
      </c>
      <c r="F5802" s="124">
        <v>12</v>
      </c>
      <c r="G5802" s="112">
        <v>38874</v>
      </c>
      <c r="H5802" s="98"/>
      <c r="I5802" s="123" t="str">
        <f t="shared" si="90"/>
        <v/>
      </c>
      <c r="J5802" s="123"/>
      <c r="K5802" s="123"/>
      <c r="L5802" s="123"/>
      <c r="M5802" s="98" t="s">
        <v>14736</v>
      </c>
      <c r="N5802" s="118"/>
    </row>
    <row r="5803" spans="1:14" x14ac:dyDescent="0.25">
      <c r="A5803" s="130">
        <v>23515687000101</v>
      </c>
      <c r="B5803" s="98" t="s">
        <v>12864</v>
      </c>
      <c r="C5803" s="123" t="s">
        <v>1356</v>
      </c>
      <c r="D5803" s="98" t="s">
        <v>13667</v>
      </c>
      <c r="E5803" s="98" t="s">
        <v>13660</v>
      </c>
      <c r="F5803" s="124">
        <v>21.47</v>
      </c>
      <c r="G5803" s="112">
        <v>44004</v>
      </c>
      <c r="H5803" s="98"/>
      <c r="I5803" s="123" t="str">
        <f t="shared" si="90"/>
        <v/>
      </c>
      <c r="J5803" s="123"/>
      <c r="K5803" s="123"/>
      <c r="L5803" s="123"/>
      <c r="M5803" s="98"/>
      <c r="N5803" s="118"/>
    </row>
    <row r="5804" spans="1:14" x14ac:dyDescent="0.25">
      <c r="A5804" s="130">
        <v>12225546000120</v>
      </c>
      <c r="B5804" s="98" t="s">
        <v>12865</v>
      </c>
      <c r="C5804" s="123" t="s">
        <v>29</v>
      </c>
      <c r="D5804" s="98" t="s">
        <v>13667</v>
      </c>
      <c r="E5804" s="98" t="s">
        <v>13660</v>
      </c>
      <c r="F5804" s="124">
        <v>12.89</v>
      </c>
      <c r="G5804" s="112">
        <v>41792</v>
      </c>
      <c r="H5804" s="98"/>
      <c r="I5804" s="123" t="str">
        <f t="shared" si="90"/>
        <v/>
      </c>
      <c r="J5804" s="123"/>
      <c r="K5804" s="123"/>
      <c r="L5804" s="123"/>
      <c r="M5804" s="98" t="s">
        <v>13780</v>
      </c>
      <c r="N5804" s="118"/>
    </row>
    <row r="5805" spans="1:14" x14ac:dyDescent="0.25">
      <c r="A5805" s="130">
        <v>1168145000169</v>
      </c>
      <c r="B5805" s="98" t="s">
        <v>12866</v>
      </c>
      <c r="C5805" s="123" t="s">
        <v>901</v>
      </c>
      <c r="D5805" s="98" t="s">
        <v>13667</v>
      </c>
      <c r="E5805" s="98" t="s">
        <v>13660</v>
      </c>
      <c r="F5805" s="124">
        <v>14</v>
      </c>
      <c r="G5805" s="112">
        <v>42802</v>
      </c>
      <c r="H5805" s="98"/>
      <c r="I5805" s="123" t="str">
        <f t="shared" si="90"/>
        <v/>
      </c>
      <c r="J5805" s="123"/>
      <c r="K5805" s="123"/>
      <c r="L5805" s="123"/>
      <c r="M5805" s="98" t="s">
        <v>14312</v>
      </c>
      <c r="N5805" s="118"/>
    </row>
    <row r="5806" spans="1:14" x14ac:dyDescent="0.25">
      <c r="A5806" s="130">
        <v>91553941000108</v>
      </c>
      <c r="B5806" s="98" t="s">
        <v>12867</v>
      </c>
      <c r="C5806" s="123" t="s">
        <v>3812</v>
      </c>
      <c r="D5806" s="98" t="s">
        <v>13667</v>
      </c>
      <c r="E5806" s="98" t="s">
        <v>13660</v>
      </c>
      <c r="F5806" s="124">
        <v>11</v>
      </c>
      <c r="G5806" s="112">
        <v>42675</v>
      </c>
      <c r="H5806" s="98"/>
      <c r="I5806" s="123" t="str">
        <f t="shared" si="90"/>
        <v/>
      </c>
      <c r="J5806" s="123"/>
      <c r="K5806" s="123"/>
      <c r="L5806" s="123"/>
      <c r="M5806" s="98" t="s">
        <v>16430</v>
      </c>
      <c r="N5806" s="118"/>
    </row>
    <row r="5807" spans="1:14" x14ac:dyDescent="0.25">
      <c r="A5807" s="130">
        <v>23539463000121</v>
      </c>
      <c r="B5807" s="98" t="s">
        <v>12868</v>
      </c>
      <c r="C5807" s="123" t="s">
        <v>1356</v>
      </c>
      <c r="D5807" s="98" t="s">
        <v>13667</v>
      </c>
      <c r="E5807" s="98" t="s">
        <v>13660</v>
      </c>
      <c r="F5807" s="124">
        <v>14.2</v>
      </c>
      <c r="G5807" s="112">
        <v>42573</v>
      </c>
      <c r="H5807" s="98"/>
      <c r="I5807" s="123" t="str">
        <f t="shared" si="90"/>
        <v/>
      </c>
      <c r="J5807" s="123"/>
      <c r="K5807" s="123"/>
      <c r="L5807" s="123"/>
      <c r="M5807" s="98" t="s">
        <v>14742</v>
      </c>
      <c r="N5807" s="118"/>
    </row>
    <row r="5808" spans="1:14" x14ac:dyDescent="0.25">
      <c r="A5808" s="130">
        <v>46523007000199</v>
      </c>
      <c r="B5808" s="98" t="s">
        <v>12869</v>
      </c>
      <c r="C5808" s="123" t="s">
        <v>4626</v>
      </c>
      <c r="D5808" s="98" t="s">
        <v>13667</v>
      </c>
      <c r="E5808" s="98" t="s">
        <v>13660</v>
      </c>
      <c r="F5808" s="124">
        <v>11</v>
      </c>
      <c r="G5808" s="112">
        <v>43101</v>
      </c>
      <c r="H5808" s="98"/>
      <c r="I5808" s="123" t="str">
        <f t="shared" si="90"/>
        <v/>
      </c>
      <c r="J5808" s="123"/>
      <c r="K5808" s="123"/>
      <c r="L5808" s="123"/>
      <c r="M5808" s="98" t="s">
        <v>16882</v>
      </c>
      <c r="N5808" s="118"/>
    </row>
    <row r="5809" spans="1:14" x14ac:dyDescent="0.25">
      <c r="A5809" s="130">
        <v>76105675000167</v>
      </c>
      <c r="B5809" s="98" t="s">
        <v>12870</v>
      </c>
      <c r="C5809" s="123" t="s">
        <v>3143</v>
      </c>
      <c r="D5809" s="98" t="s">
        <v>13667</v>
      </c>
      <c r="E5809" s="98" t="s">
        <v>13660</v>
      </c>
      <c r="F5809" s="124">
        <v>15</v>
      </c>
      <c r="G5809" s="112">
        <v>44136</v>
      </c>
      <c r="H5809" s="98"/>
      <c r="I5809" s="123" t="str">
        <f t="shared" si="90"/>
        <v/>
      </c>
      <c r="J5809" s="123"/>
      <c r="K5809" s="123"/>
      <c r="L5809" s="123"/>
      <c r="M5809" s="98"/>
      <c r="N5809" s="118"/>
    </row>
    <row r="5810" spans="1:14" x14ac:dyDescent="0.25">
      <c r="A5810" s="130">
        <v>88861448000140</v>
      </c>
      <c r="B5810" s="98" t="s">
        <v>12871</v>
      </c>
      <c r="C5810" s="123" t="s">
        <v>3812</v>
      </c>
      <c r="D5810" s="98" t="s">
        <v>13667</v>
      </c>
      <c r="E5810" s="98" t="s">
        <v>13660</v>
      </c>
      <c r="F5810" s="124">
        <v>12.29</v>
      </c>
      <c r="G5810" s="112">
        <v>38351</v>
      </c>
      <c r="H5810" s="98"/>
      <c r="I5810" s="123" t="str">
        <f t="shared" si="90"/>
        <v/>
      </c>
      <c r="J5810" s="123"/>
      <c r="K5810" s="123"/>
      <c r="L5810" s="123"/>
      <c r="M5810" s="98"/>
      <c r="N5810" s="118"/>
    </row>
    <row r="5811" spans="1:14" x14ac:dyDescent="0.25">
      <c r="A5811" s="130">
        <v>46137451000176</v>
      </c>
      <c r="B5811" s="98" t="s">
        <v>12872</v>
      </c>
      <c r="C5811" s="123" t="s">
        <v>4626</v>
      </c>
      <c r="D5811" s="98" t="s">
        <v>13667</v>
      </c>
      <c r="E5811" s="98" t="s">
        <v>13660</v>
      </c>
      <c r="F5811" s="124">
        <v>26</v>
      </c>
      <c r="G5811" s="112">
        <v>42736</v>
      </c>
      <c r="H5811" s="98"/>
      <c r="I5811" s="123" t="str">
        <f t="shared" si="90"/>
        <v/>
      </c>
      <c r="J5811" s="123"/>
      <c r="K5811" s="123"/>
      <c r="L5811" s="123"/>
      <c r="M5811" s="98"/>
      <c r="N5811" s="118"/>
    </row>
    <row r="5812" spans="1:14" x14ac:dyDescent="0.25">
      <c r="A5812" s="130">
        <v>1181585000156</v>
      </c>
      <c r="B5812" s="98" t="s">
        <v>12873</v>
      </c>
      <c r="C5812" s="123" t="s">
        <v>901</v>
      </c>
      <c r="D5812" s="98" t="s">
        <v>13667</v>
      </c>
      <c r="E5812" s="98" t="s">
        <v>13660</v>
      </c>
      <c r="F5812" s="124">
        <v>14.54</v>
      </c>
      <c r="G5812" s="112">
        <v>43466</v>
      </c>
      <c r="H5812" s="98"/>
      <c r="I5812" s="123" t="str">
        <f t="shared" si="90"/>
        <v/>
      </c>
      <c r="J5812" s="123"/>
      <c r="K5812" s="123"/>
      <c r="L5812" s="123"/>
      <c r="M5812" s="98"/>
      <c r="N5812" s="118"/>
    </row>
    <row r="5813" spans="1:14" x14ac:dyDescent="0.25">
      <c r="A5813" s="130">
        <v>6553861000183</v>
      </c>
      <c r="B5813" s="98" t="s">
        <v>12874</v>
      </c>
      <c r="C5813" s="123" t="s">
        <v>2926</v>
      </c>
      <c r="D5813" s="98" t="s">
        <v>13667</v>
      </c>
      <c r="E5813" s="98" t="s">
        <v>13660</v>
      </c>
      <c r="F5813" s="124">
        <v>13</v>
      </c>
      <c r="G5813" s="112">
        <v>42934</v>
      </c>
      <c r="H5813" s="98"/>
      <c r="I5813" s="123" t="str">
        <f t="shared" si="90"/>
        <v/>
      </c>
      <c r="J5813" s="123"/>
      <c r="K5813" s="123"/>
      <c r="L5813" s="123"/>
      <c r="M5813" s="98" t="s">
        <v>15628</v>
      </c>
      <c r="N5813" s="118"/>
    </row>
    <row r="5814" spans="1:14" x14ac:dyDescent="0.25">
      <c r="A5814" s="130">
        <v>8789299000117</v>
      </c>
      <c r="B5814" s="98" t="s">
        <v>12875</v>
      </c>
      <c r="C5814" s="123" t="s">
        <v>2554</v>
      </c>
      <c r="D5814" s="98" t="s">
        <v>13667</v>
      </c>
      <c r="E5814" s="98" t="s">
        <v>13660</v>
      </c>
      <c r="F5814" s="124">
        <v>18.16</v>
      </c>
      <c r="G5814" s="112">
        <v>42461</v>
      </c>
      <c r="H5814" s="98"/>
      <c r="I5814" s="123" t="str">
        <f t="shared" si="90"/>
        <v/>
      </c>
      <c r="J5814" s="123"/>
      <c r="K5814" s="123"/>
      <c r="L5814" s="123"/>
      <c r="M5814" s="98" t="s">
        <v>15201</v>
      </c>
      <c r="N5814" s="118"/>
    </row>
    <row r="5815" spans="1:14" x14ac:dyDescent="0.25">
      <c r="A5815" s="130">
        <v>76172907000108</v>
      </c>
      <c r="B5815" s="98" t="s">
        <v>12876</v>
      </c>
      <c r="C5815" s="123" t="s">
        <v>3143</v>
      </c>
      <c r="D5815" s="98" t="s">
        <v>13667</v>
      </c>
      <c r="E5815" s="98" t="s">
        <v>13660</v>
      </c>
      <c r="F5815" s="124">
        <v>15.25</v>
      </c>
      <c r="G5815" s="112">
        <v>41909</v>
      </c>
      <c r="H5815" s="98"/>
      <c r="I5815" s="123" t="str">
        <f t="shared" si="90"/>
        <v/>
      </c>
      <c r="J5815" s="123"/>
      <c r="K5815" s="123"/>
      <c r="L5815" s="123"/>
      <c r="M5815" s="98"/>
      <c r="N5815" s="118"/>
    </row>
    <row r="5816" spans="1:14" x14ac:dyDescent="0.25">
      <c r="A5816" s="130">
        <v>95543427000142</v>
      </c>
      <c r="B5816" s="98" t="s">
        <v>12877</v>
      </c>
      <c r="C5816" s="123" t="s">
        <v>3143</v>
      </c>
      <c r="D5816" s="98" t="s">
        <v>13667</v>
      </c>
      <c r="E5816" s="98" t="s">
        <v>13660</v>
      </c>
      <c r="F5816" s="124">
        <v>11</v>
      </c>
      <c r="G5816" s="112">
        <v>43913</v>
      </c>
      <c r="H5816" s="98"/>
      <c r="I5816" s="123" t="str">
        <f t="shared" si="90"/>
        <v/>
      </c>
      <c r="J5816" s="123"/>
      <c r="K5816" s="123"/>
      <c r="L5816" s="123"/>
      <c r="M5816" s="98"/>
      <c r="N5816" s="118"/>
    </row>
    <row r="5817" spans="1:14" x14ac:dyDescent="0.25">
      <c r="A5817" s="130">
        <v>45370707000128</v>
      </c>
      <c r="B5817" s="98" t="s">
        <v>12878</v>
      </c>
      <c r="C5817" s="123" t="s">
        <v>4626</v>
      </c>
      <c r="D5817" s="98" t="s">
        <v>13667</v>
      </c>
      <c r="E5817" s="98" t="s">
        <v>13660</v>
      </c>
      <c r="F5817" s="124">
        <v>17.440000000000001</v>
      </c>
      <c r="G5817" s="112">
        <v>42971</v>
      </c>
      <c r="H5817" s="98"/>
      <c r="I5817" s="123" t="str">
        <f t="shared" si="90"/>
        <v/>
      </c>
      <c r="J5817" s="123"/>
      <c r="K5817" s="123"/>
      <c r="L5817" s="123"/>
      <c r="M5817" s="98" t="s">
        <v>16887</v>
      </c>
      <c r="N5817" s="118"/>
    </row>
    <row r="5818" spans="1:14" x14ac:dyDescent="0.25">
      <c r="A5818" s="130">
        <v>18315226000147</v>
      </c>
      <c r="B5818" s="98" t="s">
        <v>12879</v>
      </c>
      <c r="C5818" s="123" t="s">
        <v>1356</v>
      </c>
      <c r="D5818" s="98" t="s">
        <v>13667</v>
      </c>
      <c r="E5818" s="98" t="s">
        <v>13660</v>
      </c>
      <c r="F5818" s="124">
        <v>19.52</v>
      </c>
      <c r="G5818" s="112">
        <v>41757</v>
      </c>
      <c r="H5818" s="98"/>
      <c r="I5818" s="123" t="str">
        <f t="shared" si="90"/>
        <v/>
      </c>
      <c r="J5818" s="123"/>
      <c r="K5818" s="123"/>
      <c r="L5818" s="123"/>
      <c r="M5818" s="98" t="s">
        <v>14744</v>
      </c>
      <c r="N5818" s="118"/>
    </row>
    <row r="5819" spans="1:14" x14ac:dyDescent="0.25">
      <c r="A5819" s="130">
        <v>1189497000109</v>
      </c>
      <c r="B5819" s="98" t="s">
        <v>12880</v>
      </c>
      <c r="C5819" s="123" t="s">
        <v>5227</v>
      </c>
      <c r="D5819" s="98" t="s">
        <v>13667</v>
      </c>
      <c r="E5819" s="98" t="s">
        <v>13660</v>
      </c>
      <c r="F5819" s="124">
        <v>11.56</v>
      </c>
      <c r="G5819" s="112">
        <v>42688</v>
      </c>
      <c r="H5819" s="98"/>
      <c r="I5819" s="123" t="str">
        <f t="shared" si="90"/>
        <v/>
      </c>
      <c r="J5819" s="123"/>
      <c r="K5819" s="123"/>
      <c r="L5819" s="123"/>
      <c r="M5819" s="98" t="s">
        <v>17032</v>
      </c>
      <c r="N5819" s="118"/>
    </row>
    <row r="5820" spans="1:14" x14ac:dyDescent="0.25">
      <c r="A5820" s="130">
        <v>1740422000166</v>
      </c>
      <c r="B5820" s="98" t="s">
        <v>12881</v>
      </c>
      <c r="C5820" s="123" t="s">
        <v>901</v>
      </c>
      <c r="D5820" s="98" t="s">
        <v>13667</v>
      </c>
      <c r="E5820" s="98" t="s">
        <v>13660</v>
      </c>
      <c r="F5820" s="124">
        <v>14</v>
      </c>
      <c r="G5820" s="112">
        <v>44136</v>
      </c>
      <c r="H5820" s="98"/>
      <c r="I5820" s="123" t="str">
        <f t="shared" si="90"/>
        <v/>
      </c>
      <c r="J5820" s="123"/>
      <c r="K5820" s="123"/>
      <c r="L5820" s="123"/>
      <c r="M5820" s="98"/>
      <c r="N5820" s="118"/>
    </row>
    <row r="5821" spans="1:14" x14ac:dyDescent="0.25">
      <c r="A5821" s="130">
        <v>76460526000116</v>
      </c>
      <c r="B5821" s="98" t="s">
        <v>12882</v>
      </c>
      <c r="C5821" s="123" t="s">
        <v>3143</v>
      </c>
      <c r="D5821" s="98" t="s">
        <v>13667</v>
      </c>
      <c r="E5821" s="98" t="s">
        <v>13660</v>
      </c>
      <c r="F5821" s="124">
        <v>14</v>
      </c>
      <c r="G5821" s="112">
        <v>44043</v>
      </c>
      <c r="H5821" s="98"/>
      <c r="I5821" s="123" t="str">
        <f t="shared" si="90"/>
        <v/>
      </c>
      <c r="J5821" s="123"/>
      <c r="K5821" s="123"/>
      <c r="L5821" s="123"/>
      <c r="M5821" s="98"/>
      <c r="N5821" s="118"/>
    </row>
    <row r="5822" spans="1:14" x14ac:dyDescent="0.25">
      <c r="A5822" s="130">
        <v>37465176000129</v>
      </c>
      <c r="B5822" s="98" t="s">
        <v>12883</v>
      </c>
      <c r="C5822" s="123" t="s">
        <v>2274</v>
      </c>
      <c r="D5822" s="98" t="s">
        <v>13667</v>
      </c>
      <c r="E5822" s="98" t="s">
        <v>13660</v>
      </c>
      <c r="F5822" s="124">
        <v>16.05</v>
      </c>
      <c r="G5822" s="112">
        <v>43647</v>
      </c>
      <c r="H5822" s="98"/>
      <c r="I5822" s="123" t="str">
        <f t="shared" si="90"/>
        <v/>
      </c>
      <c r="J5822" s="123"/>
      <c r="K5822" s="123"/>
      <c r="L5822" s="123"/>
      <c r="M5822" s="98"/>
      <c r="N5822" s="118"/>
    </row>
    <row r="5823" spans="1:14" x14ac:dyDescent="0.25">
      <c r="A5823" s="130">
        <v>1615653000148</v>
      </c>
      <c r="B5823" s="98" t="s">
        <v>12884</v>
      </c>
      <c r="C5823" s="123" t="s">
        <v>2554</v>
      </c>
      <c r="D5823" s="98" t="s">
        <v>13667</v>
      </c>
      <c r="E5823" s="98" t="s">
        <v>13660</v>
      </c>
      <c r="F5823" s="124">
        <v>17</v>
      </c>
      <c r="G5823" s="112">
        <v>41588</v>
      </c>
      <c r="H5823" s="98"/>
      <c r="I5823" s="123" t="str">
        <f t="shared" si="90"/>
        <v/>
      </c>
      <c r="J5823" s="123"/>
      <c r="K5823" s="123"/>
      <c r="L5823" s="123"/>
      <c r="M5823" s="98" t="s">
        <v>15202</v>
      </c>
      <c r="N5823" s="118"/>
    </row>
    <row r="5824" spans="1:14" x14ac:dyDescent="0.25">
      <c r="A5824" s="130">
        <v>12259040000131</v>
      </c>
      <c r="B5824" s="98" t="s">
        <v>12885</v>
      </c>
      <c r="C5824" s="123" t="s">
        <v>29</v>
      </c>
      <c r="D5824" s="98" t="s">
        <v>13667</v>
      </c>
      <c r="E5824" s="98" t="s">
        <v>13660</v>
      </c>
      <c r="F5824" s="124">
        <v>14</v>
      </c>
      <c r="G5824" s="112">
        <v>43040</v>
      </c>
      <c r="H5824" s="98"/>
      <c r="I5824" s="123" t="str">
        <f t="shared" si="90"/>
        <v/>
      </c>
      <c r="J5824" s="123"/>
      <c r="K5824" s="123"/>
      <c r="L5824" s="123"/>
      <c r="M5824" s="98" t="s">
        <v>13783</v>
      </c>
      <c r="N5824" s="118"/>
    </row>
    <row r="5825" spans="1:14" x14ac:dyDescent="0.25">
      <c r="A5825" s="130">
        <v>1615784000125</v>
      </c>
      <c r="B5825" s="98" t="s">
        <v>12886</v>
      </c>
      <c r="C5825" s="123" t="s">
        <v>2554</v>
      </c>
      <c r="D5825" s="98" t="s">
        <v>13667</v>
      </c>
      <c r="E5825" s="98" t="s">
        <v>13660</v>
      </c>
      <c r="F5825" s="124">
        <v>17.57</v>
      </c>
      <c r="G5825" s="112">
        <v>43466</v>
      </c>
      <c r="H5825" s="98"/>
      <c r="I5825" s="123" t="str">
        <f t="shared" si="90"/>
        <v/>
      </c>
      <c r="J5825" s="123"/>
      <c r="K5825" s="123"/>
      <c r="L5825" s="123"/>
      <c r="M5825" s="98" t="s">
        <v>15208</v>
      </c>
      <c r="N5825" s="118"/>
    </row>
    <row r="5826" spans="1:14" x14ac:dyDescent="0.25">
      <c r="A5826" s="130">
        <v>18242792000176</v>
      </c>
      <c r="B5826" s="98" t="s">
        <v>12887</v>
      </c>
      <c r="C5826" s="123" t="s">
        <v>1356</v>
      </c>
      <c r="D5826" s="98" t="s">
        <v>13667</v>
      </c>
      <c r="E5826" s="98" t="s">
        <v>13660</v>
      </c>
      <c r="F5826" s="124">
        <v>17.39</v>
      </c>
      <c r="G5826" s="112">
        <v>39784</v>
      </c>
      <c r="H5826" s="98"/>
      <c r="I5826" s="123" t="str">
        <f t="shared" si="90"/>
        <v/>
      </c>
      <c r="J5826" s="123"/>
      <c r="K5826" s="123"/>
      <c r="L5826" s="123"/>
      <c r="M5826" s="98"/>
      <c r="N5826" s="118"/>
    </row>
    <row r="5827" spans="1:14" x14ac:dyDescent="0.25">
      <c r="A5827" s="130">
        <v>11049848000121</v>
      </c>
      <c r="B5827" s="98" t="s">
        <v>12888</v>
      </c>
      <c r="C5827" s="123" t="s">
        <v>2758</v>
      </c>
      <c r="D5827" s="98" t="s">
        <v>13667</v>
      </c>
      <c r="E5827" s="98" t="s">
        <v>13660</v>
      </c>
      <c r="F5827" s="124">
        <v>15</v>
      </c>
      <c r="G5827" s="112">
        <v>43053</v>
      </c>
      <c r="H5827" s="98"/>
      <c r="I5827" s="123" t="str">
        <f t="shared" ref="I5827:I5890" si="91">IFERROR(IF(OR(E5827="Ativos", E5827="Aposentados",E5827="Pensionistas"),IF(F5827&gt;=14,"SIM","NÃO"),""),"")</f>
        <v/>
      </c>
      <c r="J5827" s="123"/>
      <c r="K5827" s="123"/>
      <c r="L5827" s="123"/>
      <c r="M5827" s="98" t="s">
        <v>15461</v>
      </c>
      <c r="N5827" s="118"/>
    </row>
    <row r="5828" spans="1:14" x14ac:dyDescent="0.25">
      <c r="A5828" s="130">
        <v>83102251000104</v>
      </c>
      <c r="B5828" s="98" t="s">
        <v>12889</v>
      </c>
      <c r="C5828" s="123" t="s">
        <v>4289</v>
      </c>
      <c r="D5828" s="98" t="s">
        <v>13667</v>
      </c>
      <c r="E5828" s="98" t="s">
        <v>13660</v>
      </c>
      <c r="F5828" s="124">
        <v>19.600000000000001</v>
      </c>
      <c r="G5828" s="112">
        <v>41662</v>
      </c>
      <c r="H5828" s="98"/>
      <c r="I5828" s="123" t="str">
        <f t="shared" si="91"/>
        <v/>
      </c>
      <c r="J5828" s="123"/>
      <c r="K5828" s="123"/>
      <c r="L5828" s="123"/>
      <c r="M5828" s="98" t="s">
        <v>16644</v>
      </c>
      <c r="N5828" s="118"/>
    </row>
    <row r="5829" spans="1:14" x14ac:dyDescent="0.25">
      <c r="A5829" s="130">
        <v>18296681000142</v>
      </c>
      <c r="B5829" s="98" t="s">
        <v>12890</v>
      </c>
      <c r="C5829" s="123" t="s">
        <v>1356</v>
      </c>
      <c r="D5829" s="98" t="s">
        <v>13667</v>
      </c>
      <c r="E5829" s="98" t="s">
        <v>13660</v>
      </c>
      <c r="F5829" s="124">
        <v>15</v>
      </c>
      <c r="G5829" s="112">
        <v>43466</v>
      </c>
      <c r="H5829" s="98"/>
      <c r="I5829" s="123" t="str">
        <f t="shared" si="91"/>
        <v/>
      </c>
      <c r="J5829" s="123"/>
      <c r="K5829" s="123"/>
      <c r="L5829" s="123"/>
      <c r="M5829" s="98" t="s">
        <v>14746</v>
      </c>
      <c r="N5829" s="118"/>
    </row>
    <row r="5830" spans="1:14" x14ac:dyDescent="0.25">
      <c r="A5830" s="130">
        <v>3434792000109</v>
      </c>
      <c r="B5830" s="98" t="s">
        <v>12891</v>
      </c>
      <c r="C5830" s="123" t="s">
        <v>2197</v>
      </c>
      <c r="D5830" s="98" t="s">
        <v>13667</v>
      </c>
      <c r="E5830" s="98" t="s">
        <v>13660</v>
      </c>
      <c r="F5830" s="124">
        <v>14</v>
      </c>
      <c r="G5830" s="112">
        <v>43924</v>
      </c>
      <c r="H5830" s="98"/>
      <c r="I5830" s="123" t="str">
        <f t="shared" si="91"/>
        <v/>
      </c>
      <c r="J5830" s="123"/>
      <c r="K5830" s="123"/>
      <c r="L5830" s="123"/>
      <c r="M5830" s="98"/>
      <c r="N5830" s="118"/>
    </row>
    <row r="5831" spans="1:14" x14ac:dyDescent="0.25">
      <c r="A5831" s="130">
        <v>33000670000167</v>
      </c>
      <c r="B5831" s="98" t="s">
        <v>12892</v>
      </c>
      <c r="C5831" s="123" t="s">
        <v>2274</v>
      </c>
      <c r="D5831" s="98" t="s">
        <v>13667</v>
      </c>
      <c r="E5831" s="98" t="s">
        <v>13660</v>
      </c>
      <c r="F5831" s="124">
        <v>12.32</v>
      </c>
      <c r="G5831" s="112">
        <v>43770</v>
      </c>
      <c r="H5831" s="98"/>
      <c r="I5831" s="123" t="str">
        <f t="shared" si="91"/>
        <v/>
      </c>
      <c r="J5831" s="123"/>
      <c r="K5831" s="123"/>
      <c r="L5831" s="123"/>
      <c r="M5831" s="98"/>
      <c r="N5831" s="118"/>
    </row>
    <row r="5832" spans="1:14" x14ac:dyDescent="0.25">
      <c r="A5832" s="130">
        <v>65712077000130</v>
      </c>
      <c r="B5832" s="98" t="s">
        <v>12893</v>
      </c>
      <c r="C5832" s="123" t="s">
        <v>4626</v>
      </c>
      <c r="D5832" s="98" t="s">
        <v>13667</v>
      </c>
      <c r="E5832" s="98" t="s">
        <v>13660</v>
      </c>
      <c r="F5832" s="124">
        <v>14</v>
      </c>
      <c r="G5832" s="112">
        <v>42719</v>
      </c>
      <c r="H5832" s="98"/>
      <c r="I5832" s="123" t="str">
        <f t="shared" si="91"/>
        <v/>
      </c>
      <c r="J5832" s="123"/>
      <c r="K5832" s="123"/>
      <c r="L5832" s="123"/>
      <c r="M5832" s="98" t="s">
        <v>16888</v>
      </c>
      <c r="N5832" s="118"/>
    </row>
    <row r="5833" spans="1:14" x14ac:dyDescent="0.25">
      <c r="A5833" s="130">
        <v>92451152000129</v>
      </c>
      <c r="B5833" s="98" t="s">
        <v>12894</v>
      </c>
      <c r="C5833" s="123" t="s">
        <v>3812</v>
      </c>
      <c r="D5833" s="98" t="s">
        <v>13667</v>
      </c>
      <c r="E5833" s="98" t="s">
        <v>13660</v>
      </c>
      <c r="F5833" s="124">
        <v>22</v>
      </c>
      <c r="G5833" s="112">
        <v>42736</v>
      </c>
      <c r="H5833" s="98"/>
      <c r="I5833" s="123" t="str">
        <f t="shared" si="91"/>
        <v/>
      </c>
      <c r="J5833" s="123"/>
      <c r="K5833" s="123"/>
      <c r="L5833" s="123"/>
      <c r="M5833" s="98"/>
      <c r="N5833" s="118"/>
    </row>
    <row r="5834" spans="1:14" x14ac:dyDescent="0.25">
      <c r="A5834" s="130">
        <v>1067974000155</v>
      </c>
      <c r="B5834" s="98" t="s">
        <v>12895</v>
      </c>
      <c r="C5834" s="123" t="s">
        <v>5227</v>
      </c>
      <c r="D5834" s="98" t="s">
        <v>13667</v>
      </c>
      <c r="E5834" s="98" t="s">
        <v>13660</v>
      </c>
      <c r="F5834" s="124">
        <v>12.93</v>
      </c>
      <c r="G5834" s="112">
        <v>43452</v>
      </c>
      <c r="H5834" s="98"/>
      <c r="I5834" s="123" t="str">
        <f t="shared" si="91"/>
        <v/>
      </c>
      <c r="J5834" s="123"/>
      <c r="K5834" s="123"/>
      <c r="L5834" s="123"/>
      <c r="M5834" s="98"/>
      <c r="N5834" s="118"/>
    </row>
    <row r="5835" spans="1:14" x14ac:dyDescent="0.25">
      <c r="A5835" s="130">
        <v>3503638000133</v>
      </c>
      <c r="B5835" s="98" t="s">
        <v>12896</v>
      </c>
      <c r="C5835" s="123" t="s">
        <v>2274</v>
      </c>
      <c r="D5835" s="98" t="s">
        <v>13667</v>
      </c>
      <c r="E5835" s="98" t="s">
        <v>13660</v>
      </c>
      <c r="F5835" s="124">
        <v>9.3699999999999992</v>
      </c>
      <c r="G5835" s="112">
        <v>43252</v>
      </c>
      <c r="H5835" s="98"/>
      <c r="I5835" s="123" t="str">
        <f t="shared" si="91"/>
        <v/>
      </c>
      <c r="J5835" s="123"/>
      <c r="K5835" s="123"/>
      <c r="L5835" s="123"/>
      <c r="M5835" s="98" t="s">
        <v>15017</v>
      </c>
      <c r="N5835" s="118"/>
    </row>
    <row r="5836" spans="1:14" x14ac:dyDescent="0.25">
      <c r="A5836" s="130">
        <v>15023989000126</v>
      </c>
      <c r="B5836" s="98" t="s">
        <v>12897</v>
      </c>
      <c r="C5836" s="123" t="s">
        <v>2274</v>
      </c>
      <c r="D5836" s="98" t="s">
        <v>13667</v>
      </c>
      <c r="E5836" s="98" t="s">
        <v>13660</v>
      </c>
      <c r="F5836" s="124">
        <v>6.44</v>
      </c>
      <c r="G5836" s="112">
        <v>44166</v>
      </c>
      <c r="H5836" s="98"/>
      <c r="I5836" s="123" t="str">
        <f t="shared" si="91"/>
        <v/>
      </c>
      <c r="J5836" s="123"/>
      <c r="K5836" s="123"/>
      <c r="L5836" s="123"/>
      <c r="M5836" s="98"/>
      <c r="N5836" s="118"/>
    </row>
    <row r="5837" spans="1:14" x14ac:dyDescent="0.25">
      <c r="A5837" s="130">
        <v>45162328000142</v>
      </c>
      <c r="B5837" s="98" t="s">
        <v>12898</v>
      </c>
      <c r="C5837" s="123" t="s">
        <v>4626</v>
      </c>
      <c r="D5837" s="98" t="s">
        <v>13667</v>
      </c>
      <c r="E5837" s="98" t="s">
        <v>13660</v>
      </c>
      <c r="F5837" s="124">
        <v>14.3</v>
      </c>
      <c r="G5837" s="112">
        <v>41730</v>
      </c>
      <c r="H5837" s="98"/>
      <c r="I5837" s="123" t="str">
        <f t="shared" si="91"/>
        <v/>
      </c>
      <c r="J5837" s="123"/>
      <c r="K5837" s="123"/>
      <c r="L5837" s="123"/>
      <c r="M5837" s="98" t="s">
        <v>16890</v>
      </c>
      <c r="N5837" s="118"/>
    </row>
    <row r="5838" spans="1:14" x14ac:dyDescent="0.25">
      <c r="A5838" s="130">
        <v>16444143000122</v>
      </c>
      <c r="B5838" s="98" t="s">
        <v>12899</v>
      </c>
      <c r="C5838" s="123" t="s">
        <v>215</v>
      </c>
      <c r="D5838" s="98" t="s">
        <v>13667</v>
      </c>
      <c r="E5838" s="98" t="s">
        <v>13660</v>
      </c>
      <c r="F5838" s="124">
        <v>11.29</v>
      </c>
      <c r="G5838" s="112">
        <v>39175</v>
      </c>
      <c r="H5838" s="98"/>
      <c r="I5838" s="123" t="str">
        <f t="shared" si="91"/>
        <v/>
      </c>
      <c r="J5838" s="123"/>
      <c r="K5838" s="123"/>
      <c r="L5838" s="123"/>
      <c r="M5838" s="98" t="s">
        <v>13903</v>
      </c>
      <c r="N5838" s="118"/>
    </row>
    <row r="5839" spans="1:14" x14ac:dyDescent="0.25">
      <c r="A5839" s="130">
        <v>51842177000176</v>
      </c>
      <c r="B5839" s="98" t="s">
        <v>12900</v>
      </c>
      <c r="C5839" s="123" t="s">
        <v>4626</v>
      </c>
      <c r="D5839" s="98" t="s">
        <v>13667</v>
      </c>
      <c r="E5839" s="98" t="s">
        <v>13660</v>
      </c>
      <c r="F5839" s="124">
        <v>15.74</v>
      </c>
      <c r="G5839" s="112">
        <v>43800</v>
      </c>
      <c r="H5839" s="98"/>
      <c r="I5839" s="123" t="str">
        <f t="shared" si="91"/>
        <v/>
      </c>
      <c r="J5839" s="123"/>
      <c r="K5839" s="123"/>
      <c r="L5839" s="123"/>
      <c r="M5839" s="98"/>
      <c r="N5839" s="118"/>
    </row>
    <row r="5840" spans="1:14" x14ac:dyDescent="0.25">
      <c r="A5840" s="130">
        <v>1801612000146</v>
      </c>
      <c r="B5840" s="98" t="s">
        <v>12901</v>
      </c>
      <c r="C5840" s="123" t="s">
        <v>901</v>
      </c>
      <c r="D5840" s="98" t="s">
        <v>13667</v>
      </c>
      <c r="E5840" s="98" t="s">
        <v>13660</v>
      </c>
      <c r="F5840" s="124">
        <v>15.49</v>
      </c>
      <c r="G5840" s="112">
        <v>43917</v>
      </c>
      <c r="H5840" s="98"/>
      <c r="I5840" s="123" t="str">
        <f t="shared" si="91"/>
        <v/>
      </c>
      <c r="J5840" s="123"/>
      <c r="K5840" s="123"/>
      <c r="L5840" s="123"/>
      <c r="M5840" s="98"/>
      <c r="N5840" s="118"/>
    </row>
    <row r="5841" spans="1:14" x14ac:dyDescent="0.25">
      <c r="A5841" s="130">
        <v>28920999000106</v>
      </c>
      <c r="B5841" s="98" t="s">
        <v>12902</v>
      </c>
      <c r="C5841" s="123" t="s">
        <v>3513</v>
      </c>
      <c r="D5841" s="98" t="s">
        <v>13667</v>
      </c>
      <c r="E5841" s="98" t="s">
        <v>13660</v>
      </c>
      <c r="F5841" s="124">
        <v>14.77</v>
      </c>
      <c r="G5841" s="112">
        <v>42979</v>
      </c>
      <c r="H5841" s="98"/>
      <c r="I5841" s="123" t="str">
        <f t="shared" si="91"/>
        <v/>
      </c>
      <c r="J5841" s="123"/>
      <c r="K5841" s="123"/>
      <c r="L5841" s="123"/>
      <c r="M5841" s="98" t="s">
        <v>16014</v>
      </c>
      <c r="N5841" s="118"/>
    </row>
    <row r="5842" spans="1:14" x14ac:dyDescent="0.25">
      <c r="A5842" s="130">
        <v>8358053000190</v>
      </c>
      <c r="B5842" s="98" t="s">
        <v>12903</v>
      </c>
      <c r="C5842" s="123" t="s">
        <v>3601</v>
      </c>
      <c r="D5842" s="98" t="s">
        <v>13667</v>
      </c>
      <c r="E5842" s="98" t="s">
        <v>13660</v>
      </c>
      <c r="F5842" s="124">
        <v>17.079999999999998</v>
      </c>
      <c r="G5842" s="112">
        <v>41640</v>
      </c>
      <c r="H5842" s="98"/>
      <c r="I5842" s="123" t="str">
        <f t="shared" si="91"/>
        <v/>
      </c>
      <c r="J5842" s="123"/>
      <c r="K5842" s="123"/>
      <c r="L5842" s="123"/>
      <c r="M5842" s="98" t="s">
        <v>16111</v>
      </c>
      <c r="N5842" s="118"/>
    </row>
    <row r="5843" spans="1:14" x14ac:dyDescent="0.25">
      <c r="A5843" s="130">
        <v>87344016000108</v>
      </c>
      <c r="B5843" s="98" t="s">
        <v>12904</v>
      </c>
      <c r="C5843" s="123" t="s">
        <v>3812</v>
      </c>
      <c r="D5843" s="98" t="s">
        <v>13667</v>
      </c>
      <c r="E5843" s="98" t="s">
        <v>13660</v>
      </c>
      <c r="F5843" s="124">
        <v>18.12</v>
      </c>
      <c r="G5843" s="112">
        <v>43466</v>
      </c>
      <c r="H5843" s="98"/>
      <c r="I5843" s="123" t="str">
        <f t="shared" si="91"/>
        <v/>
      </c>
      <c r="J5843" s="123"/>
      <c r="K5843" s="123"/>
      <c r="L5843" s="123"/>
      <c r="M5843" s="98" t="s">
        <v>16433</v>
      </c>
      <c r="N5843" s="118"/>
    </row>
    <row r="5844" spans="1:14" x14ac:dyDescent="0.25">
      <c r="A5844" s="130">
        <v>1617413000182</v>
      </c>
      <c r="B5844" s="98" t="s">
        <v>12905</v>
      </c>
      <c r="C5844" s="123" t="s">
        <v>901</v>
      </c>
      <c r="D5844" s="98" t="s">
        <v>13667</v>
      </c>
      <c r="E5844" s="98" t="s">
        <v>13660</v>
      </c>
      <c r="F5844" s="124">
        <v>14.36</v>
      </c>
      <c r="G5844" s="112">
        <v>43250</v>
      </c>
      <c r="H5844" s="98"/>
      <c r="I5844" s="123" t="str">
        <f t="shared" si="91"/>
        <v/>
      </c>
      <c r="J5844" s="123"/>
      <c r="K5844" s="123"/>
      <c r="L5844" s="123"/>
      <c r="M5844" s="98" t="s">
        <v>14317</v>
      </c>
      <c r="N5844" s="118"/>
    </row>
    <row r="5845" spans="1:14" x14ac:dyDescent="0.25">
      <c r="A5845" s="130">
        <v>4876447000180</v>
      </c>
      <c r="B5845" s="98" t="s">
        <v>12906</v>
      </c>
      <c r="C5845" s="123" t="s">
        <v>2413</v>
      </c>
      <c r="D5845" s="98" t="s">
        <v>13667</v>
      </c>
      <c r="E5845" s="98" t="s">
        <v>13660</v>
      </c>
      <c r="F5845" s="124">
        <v>12.76</v>
      </c>
      <c r="G5845" s="112">
        <v>40372</v>
      </c>
      <c r="H5845" s="98"/>
      <c r="I5845" s="123" t="str">
        <f t="shared" si="91"/>
        <v/>
      </c>
      <c r="J5845" s="123"/>
      <c r="K5845" s="123"/>
      <c r="L5845" s="123"/>
      <c r="M5845" s="98" t="s">
        <v>15099</v>
      </c>
      <c r="N5845" s="118"/>
    </row>
    <row r="5846" spans="1:14" x14ac:dyDescent="0.25">
      <c r="A5846" s="130">
        <v>92963560000160</v>
      </c>
      <c r="B5846" s="98" t="s">
        <v>12907</v>
      </c>
      <c r="C5846" s="123" t="s">
        <v>3812</v>
      </c>
      <c r="D5846" s="98" t="s">
        <v>13667</v>
      </c>
      <c r="E5846" s="98" t="s">
        <v>13660</v>
      </c>
      <c r="F5846" s="124">
        <v>18.97</v>
      </c>
      <c r="G5846" s="112">
        <v>41275</v>
      </c>
      <c r="H5846" s="98"/>
      <c r="I5846" s="123" t="str">
        <f t="shared" si="91"/>
        <v/>
      </c>
      <c r="J5846" s="123"/>
      <c r="K5846" s="123"/>
      <c r="L5846" s="123"/>
      <c r="M5846" s="98" t="s">
        <v>16436</v>
      </c>
      <c r="N5846" s="118"/>
    </row>
    <row r="5847" spans="1:14" x14ac:dyDescent="0.25">
      <c r="A5847" s="130">
        <v>1591618000136</v>
      </c>
      <c r="B5847" s="98" t="s">
        <v>12908</v>
      </c>
      <c r="C5847" s="123" t="s">
        <v>3143</v>
      </c>
      <c r="D5847" s="98" t="s">
        <v>13667</v>
      </c>
      <c r="E5847" s="98" t="s">
        <v>13660</v>
      </c>
      <c r="F5847" s="124">
        <v>20</v>
      </c>
      <c r="G5847" s="112">
        <v>43466</v>
      </c>
      <c r="H5847" s="98"/>
      <c r="I5847" s="123" t="str">
        <f t="shared" si="91"/>
        <v/>
      </c>
      <c r="J5847" s="123"/>
      <c r="K5847" s="123"/>
      <c r="L5847" s="123"/>
      <c r="M5847" s="98"/>
      <c r="N5847" s="118"/>
    </row>
    <row r="5848" spans="1:14" x14ac:dyDescent="0.25">
      <c r="A5848" s="130">
        <v>82575812000120</v>
      </c>
      <c r="B5848" s="98" t="s">
        <v>12909</v>
      </c>
      <c r="C5848" s="123" t="s">
        <v>4289</v>
      </c>
      <c r="D5848" s="98" t="s">
        <v>13667</v>
      </c>
      <c r="E5848" s="98" t="s">
        <v>13660</v>
      </c>
      <c r="F5848" s="124">
        <v>16.100000000000001</v>
      </c>
      <c r="G5848" s="112">
        <v>42887</v>
      </c>
      <c r="H5848" s="98"/>
      <c r="I5848" s="123" t="str">
        <f t="shared" si="91"/>
        <v/>
      </c>
      <c r="J5848" s="123"/>
      <c r="K5848" s="123"/>
      <c r="L5848" s="123"/>
      <c r="M5848" s="98" t="s">
        <v>16646</v>
      </c>
      <c r="N5848" s="118"/>
    </row>
    <row r="5849" spans="1:14" x14ac:dyDescent="0.25">
      <c r="A5849" s="130">
        <v>12366720000154</v>
      </c>
      <c r="B5849" s="98" t="s">
        <v>12910</v>
      </c>
      <c r="C5849" s="123" t="s">
        <v>29</v>
      </c>
      <c r="D5849" s="98" t="s">
        <v>13667</v>
      </c>
      <c r="E5849" s="98" t="s">
        <v>13660</v>
      </c>
      <c r="F5849" s="124">
        <v>15.98</v>
      </c>
      <c r="G5849" s="112">
        <v>41536</v>
      </c>
      <c r="H5849" s="98"/>
      <c r="I5849" s="123" t="str">
        <f t="shared" si="91"/>
        <v/>
      </c>
      <c r="J5849" s="123"/>
      <c r="K5849" s="123"/>
      <c r="L5849" s="123"/>
      <c r="M5849" s="98"/>
      <c r="N5849" s="118"/>
    </row>
    <row r="5850" spans="1:14" x14ac:dyDescent="0.25">
      <c r="A5850" s="130">
        <v>8629446000191</v>
      </c>
      <c r="B5850" s="98" t="s">
        <v>12911</v>
      </c>
      <c r="C5850" s="123" t="s">
        <v>29</v>
      </c>
      <c r="D5850" s="98" t="s">
        <v>13667</v>
      </c>
      <c r="E5850" s="98" t="s">
        <v>13660</v>
      </c>
      <c r="F5850" s="124">
        <v>11.62</v>
      </c>
      <c r="G5850" s="112">
        <v>40346</v>
      </c>
      <c r="H5850" s="98"/>
      <c r="I5850" s="123" t="str">
        <f t="shared" si="91"/>
        <v/>
      </c>
      <c r="J5850" s="123"/>
      <c r="K5850" s="123"/>
      <c r="L5850" s="123"/>
      <c r="M5850" s="98" t="s">
        <v>13785</v>
      </c>
      <c r="N5850" s="118"/>
    </row>
    <row r="5851" spans="1:14" x14ac:dyDescent="0.25">
      <c r="A5851" s="130">
        <v>3238904000148</v>
      </c>
      <c r="B5851" s="98" t="s">
        <v>12912</v>
      </c>
      <c r="C5851" s="123" t="s">
        <v>2274</v>
      </c>
      <c r="D5851" s="98" t="s">
        <v>13667</v>
      </c>
      <c r="E5851" s="98" t="s">
        <v>13660</v>
      </c>
      <c r="F5851" s="124">
        <v>20.59</v>
      </c>
      <c r="G5851" s="112">
        <v>43221</v>
      </c>
      <c r="H5851" s="98"/>
      <c r="I5851" s="123" t="str">
        <f t="shared" si="91"/>
        <v/>
      </c>
      <c r="J5851" s="123"/>
      <c r="K5851" s="123"/>
      <c r="L5851" s="123"/>
      <c r="M5851" s="98" t="s">
        <v>15019</v>
      </c>
      <c r="N5851" s="118"/>
    </row>
    <row r="5852" spans="1:14" x14ac:dyDescent="0.25">
      <c r="A5852" s="130">
        <v>24740268000128</v>
      </c>
      <c r="B5852" s="98" t="s">
        <v>12913</v>
      </c>
      <c r="C5852" s="123" t="s">
        <v>2274</v>
      </c>
      <c r="D5852" s="98" t="s">
        <v>13667</v>
      </c>
      <c r="E5852" s="98" t="s">
        <v>13660</v>
      </c>
      <c r="F5852" s="124">
        <v>9.9</v>
      </c>
      <c r="G5852" s="112">
        <v>44136</v>
      </c>
      <c r="H5852" s="98"/>
      <c r="I5852" s="123" t="str">
        <f t="shared" si="91"/>
        <v/>
      </c>
      <c r="J5852" s="123"/>
      <c r="K5852" s="123"/>
      <c r="L5852" s="123"/>
      <c r="M5852" s="98"/>
      <c r="N5852" s="118"/>
    </row>
    <row r="5853" spans="1:14" x14ac:dyDescent="0.25">
      <c r="A5853" s="130">
        <v>46634481000198</v>
      </c>
      <c r="B5853" s="98" t="s">
        <v>12914</v>
      </c>
      <c r="C5853" s="123" t="s">
        <v>4626</v>
      </c>
      <c r="D5853" s="98" t="s">
        <v>13667</v>
      </c>
      <c r="E5853" s="98" t="s">
        <v>13660</v>
      </c>
      <c r="F5853" s="124">
        <v>17.25</v>
      </c>
      <c r="G5853" s="112">
        <v>43274</v>
      </c>
      <c r="H5853" s="98"/>
      <c r="I5853" s="123" t="str">
        <f t="shared" si="91"/>
        <v/>
      </c>
      <c r="J5853" s="123"/>
      <c r="K5853" s="123"/>
      <c r="L5853" s="123"/>
      <c r="M5853" s="98" t="s">
        <v>16891</v>
      </c>
      <c r="N5853" s="118"/>
    </row>
    <row r="5854" spans="1:14" x14ac:dyDescent="0.25">
      <c r="A5854" s="130">
        <v>45339363000194</v>
      </c>
      <c r="B5854" s="98" t="s">
        <v>12915</v>
      </c>
      <c r="C5854" s="123" t="s">
        <v>4626</v>
      </c>
      <c r="D5854" s="98" t="s">
        <v>13667</v>
      </c>
      <c r="E5854" s="98" t="s">
        <v>13660</v>
      </c>
      <c r="F5854" s="124">
        <v>28</v>
      </c>
      <c r="G5854" s="112">
        <v>44013</v>
      </c>
      <c r="H5854" s="98"/>
      <c r="I5854" s="123" t="str">
        <f t="shared" si="91"/>
        <v/>
      </c>
      <c r="J5854" s="123"/>
      <c r="K5854" s="123"/>
      <c r="L5854" s="123"/>
      <c r="M5854" s="98"/>
      <c r="N5854" s="118"/>
    </row>
    <row r="5855" spans="1:14" x14ac:dyDescent="0.25">
      <c r="A5855" s="130">
        <v>6208946000124</v>
      </c>
      <c r="B5855" s="98" t="s">
        <v>12916</v>
      </c>
      <c r="C5855" s="123" t="s">
        <v>1142</v>
      </c>
      <c r="D5855" s="98" t="s">
        <v>13667</v>
      </c>
      <c r="E5855" s="98" t="s">
        <v>13660</v>
      </c>
      <c r="F5855" s="124">
        <v>11.57</v>
      </c>
      <c r="G5855" s="112">
        <v>41379</v>
      </c>
      <c r="H5855" s="98"/>
      <c r="I5855" s="123" t="str">
        <f t="shared" si="91"/>
        <v/>
      </c>
      <c r="J5855" s="123"/>
      <c r="K5855" s="123"/>
      <c r="L5855" s="123"/>
      <c r="M5855" s="98" t="s">
        <v>14434</v>
      </c>
      <c r="N5855" s="118"/>
    </row>
    <row r="5856" spans="1:14" x14ac:dyDescent="0.25">
      <c r="A5856" s="130">
        <v>87613659000100</v>
      </c>
      <c r="B5856" s="98" t="s">
        <v>12917</v>
      </c>
      <c r="C5856" s="123" t="s">
        <v>3812</v>
      </c>
      <c r="D5856" s="98" t="s">
        <v>13667</v>
      </c>
      <c r="E5856" s="98" t="s">
        <v>13660</v>
      </c>
      <c r="F5856" s="124">
        <v>11</v>
      </c>
      <c r="G5856" s="112">
        <v>43497</v>
      </c>
      <c r="H5856" s="98"/>
      <c r="I5856" s="123" t="str">
        <f t="shared" si="91"/>
        <v/>
      </c>
      <c r="J5856" s="123"/>
      <c r="K5856" s="123"/>
      <c r="L5856" s="123"/>
      <c r="M5856" s="98"/>
      <c r="N5856" s="118"/>
    </row>
    <row r="5857" spans="1:14" x14ac:dyDescent="0.25">
      <c r="A5857" s="130">
        <v>93845519000151</v>
      </c>
      <c r="B5857" s="98" t="s">
        <v>12918</v>
      </c>
      <c r="C5857" s="123" t="s">
        <v>3812</v>
      </c>
      <c r="D5857" s="98" t="s">
        <v>13667</v>
      </c>
      <c r="E5857" s="98" t="s">
        <v>13660</v>
      </c>
      <c r="F5857" s="124">
        <v>14</v>
      </c>
      <c r="G5857" s="112">
        <v>44105</v>
      </c>
      <c r="H5857" s="98"/>
      <c r="I5857" s="123" t="str">
        <f t="shared" si="91"/>
        <v/>
      </c>
      <c r="J5857" s="123"/>
      <c r="K5857" s="123"/>
      <c r="L5857" s="123"/>
      <c r="M5857" s="98"/>
      <c r="N5857" s="118"/>
    </row>
    <row r="5858" spans="1:14" x14ac:dyDescent="0.25">
      <c r="A5858" s="130">
        <v>3107539000132</v>
      </c>
      <c r="B5858" s="98" t="s">
        <v>12919</v>
      </c>
      <c r="C5858" s="123" t="s">
        <v>2197</v>
      </c>
      <c r="D5858" s="98" t="s">
        <v>13667</v>
      </c>
      <c r="E5858" s="98" t="s">
        <v>13660</v>
      </c>
      <c r="F5858" s="124">
        <v>16.34</v>
      </c>
      <c r="G5858" s="112">
        <v>44044</v>
      </c>
      <c r="H5858" s="98"/>
      <c r="I5858" s="123" t="str">
        <f t="shared" si="91"/>
        <v/>
      </c>
      <c r="J5858" s="123"/>
      <c r="K5858" s="123"/>
      <c r="L5858" s="123"/>
      <c r="M5858" s="98"/>
      <c r="N5858" s="118"/>
    </row>
    <row r="5859" spans="1:14" x14ac:dyDescent="0.25">
      <c r="A5859" s="130">
        <v>299198000156</v>
      </c>
      <c r="B5859" s="98" t="s">
        <v>12920</v>
      </c>
      <c r="C5859" s="123" t="s">
        <v>5227</v>
      </c>
      <c r="D5859" s="98" t="s">
        <v>13667</v>
      </c>
      <c r="E5859" s="98" t="s">
        <v>13660</v>
      </c>
      <c r="F5859" s="124">
        <v>11.67</v>
      </c>
      <c r="G5859" s="112">
        <v>43284</v>
      </c>
      <c r="H5859" s="98"/>
      <c r="I5859" s="123" t="str">
        <f t="shared" si="91"/>
        <v/>
      </c>
      <c r="J5859" s="123"/>
      <c r="K5859" s="123"/>
      <c r="L5859" s="123"/>
      <c r="M5859" s="98" t="s">
        <v>17034</v>
      </c>
      <c r="N5859" s="118"/>
    </row>
    <row r="5860" spans="1:14" x14ac:dyDescent="0.25">
      <c r="A5860" s="130">
        <v>75461970000193</v>
      </c>
      <c r="B5860" s="98" t="s">
        <v>12921</v>
      </c>
      <c r="C5860" s="123" t="s">
        <v>3143</v>
      </c>
      <c r="D5860" s="98" t="s">
        <v>13667</v>
      </c>
      <c r="E5860" s="98" t="s">
        <v>13660</v>
      </c>
      <c r="F5860" s="124">
        <v>14</v>
      </c>
      <c r="G5860" s="112">
        <v>41087</v>
      </c>
      <c r="H5860" s="98"/>
      <c r="I5860" s="123" t="str">
        <f t="shared" si="91"/>
        <v/>
      </c>
      <c r="J5860" s="123"/>
      <c r="K5860" s="123"/>
      <c r="L5860" s="123"/>
      <c r="M5860" s="98" t="s">
        <v>15867</v>
      </c>
      <c r="N5860" s="118"/>
    </row>
    <row r="5861" spans="1:14" x14ac:dyDescent="0.25">
      <c r="A5861" s="130">
        <v>83102541000158</v>
      </c>
      <c r="B5861" s="98" t="s">
        <v>12922</v>
      </c>
      <c r="C5861" s="123" t="s">
        <v>4289</v>
      </c>
      <c r="D5861" s="98" t="s">
        <v>13667</v>
      </c>
      <c r="E5861" s="98" t="s">
        <v>13660</v>
      </c>
      <c r="F5861" s="124">
        <v>19.7</v>
      </c>
      <c r="G5861" s="112">
        <v>38553</v>
      </c>
      <c r="H5861" s="98"/>
      <c r="I5861" s="123" t="str">
        <f t="shared" si="91"/>
        <v/>
      </c>
      <c r="J5861" s="123"/>
      <c r="K5861" s="123"/>
      <c r="L5861" s="123"/>
      <c r="M5861" s="98" t="s">
        <v>16648</v>
      </c>
      <c r="N5861" s="118"/>
    </row>
    <row r="5862" spans="1:14" x14ac:dyDescent="0.25">
      <c r="A5862" s="130">
        <v>5903125000145</v>
      </c>
      <c r="B5862" s="98" t="s">
        <v>12923</v>
      </c>
      <c r="C5862" s="123" t="s">
        <v>3747</v>
      </c>
      <c r="D5862" s="98" t="s">
        <v>13667</v>
      </c>
      <c r="E5862" s="98" t="s">
        <v>13660</v>
      </c>
      <c r="F5862" s="124">
        <v>14.36</v>
      </c>
      <c r="G5862" s="112">
        <v>41709</v>
      </c>
      <c r="H5862" s="98"/>
      <c r="I5862" s="123" t="str">
        <f t="shared" si="91"/>
        <v/>
      </c>
      <c r="J5862" s="123"/>
      <c r="K5862" s="123"/>
      <c r="L5862" s="123"/>
      <c r="M5862" s="98" t="s">
        <v>16166</v>
      </c>
      <c r="N5862" s="118"/>
    </row>
    <row r="5863" spans="1:14" x14ac:dyDescent="0.25">
      <c r="A5863" s="130">
        <v>91105452000193</v>
      </c>
      <c r="B5863" s="98" t="s">
        <v>12924</v>
      </c>
      <c r="C5863" s="123" t="s">
        <v>3812</v>
      </c>
      <c r="D5863" s="98" t="s">
        <v>13667</v>
      </c>
      <c r="E5863" s="98" t="s">
        <v>13660</v>
      </c>
      <c r="F5863" s="124">
        <v>12</v>
      </c>
      <c r="G5863" s="112">
        <v>43497</v>
      </c>
      <c r="H5863" s="98"/>
      <c r="I5863" s="123" t="str">
        <f t="shared" si="91"/>
        <v/>
      </c>
      <c r="J5863" s="123"/>
      <c r="K5863" s="123"/>
      <c r="L5863" s="123"/>
      <c r="M5863" s="98" t="s">
        <v>16438</v>
      </c>
      <c r="N5863" s="118"/>
    </row>
    <row r="5864" spans="1:14" x14ac:dyDescent="0.25">
      <c r="A5864" s="130">
        <v>87613667000148</v>
      </c>
      <c r="B5864" s="98" t="s">
        <v>12925</v>
      </c>
      <c r="C5864" s="123" t="s">
        <v>3812</v>
      </c>
      <c r="D5864" s="98" t="s">
        <v>13667</v>
      </c>
      <c r="E5864" s="98" t="s">
        <v>13660</v>
      </c>
      <c r="F5864" s="124">
        <v>14</v>
      </c>
      <c r="G5864" s="112">
        <v>44044</v>
      </c>
      <c r="H5864" s="98"/>
      <c r="I5864" s="123" t="str">
        <f t="shared" si="91"/>
        <v/>
      </c>
      <c r="J5864" s="123"/>
      <c r="K5864" s="123"/>
      <c r="L5864" s="123"/>
      <c r="M5864" s="98"/>
      <c r="N5864" s="118"/>
    </row>
    <row r="5865" spans="1:14" x14ac:dyDescent="0.25">
      <c r="A5865" s="130">
        <v>1743335000162</v>
      </c>
      <c r="B5865" s="98" t="s">
        <v>12926</v>
      </c>
      <c r="C5865" s="123" t="s">
        <v>901</v>
      </c>
      <c r="D5865" s="98" t="s">
        <v>13667</v>
      </c>
      <c r="E5865" s="98" t="s">
        <v>13660</v>
      </c>
      <c r="F5865" s="124">
        <v>12.51</v>
      </c>
      <c r="G5865" s="112">
        <v>43101</v>
      </c>
      <c r="H5865" s="98"/>
      <c r="I5865" s="123" t="str">
        <f t="shared" si="91"/>
        <v/>
      </c>
      <c r="J5865" s="123"/>
      <c r="K5865" s="123"/>
      <c r="L5865" s="123"/>
      <c r="M5865" s="98" t="s">
        <v>14319</v>
      </c>
      <c r="N5865" s="118"/>
    </row>
    <row r="5866" spans="1:14" x14ac:dyDescent="0.25">
      <c r="A5866" s="130">
        <v>45094901000128</v>
      </c>
      <c r="B5866" s="98" t="s">
        <v>12927</v>
      </c>
      <c r="C5866" s="123" t="s">
        <v>4626</v>
      </c>
      <c r="D5866" s="98" t="s">
        <v>13667</v>
      </c>
      <c r="E5866" s="98" t="s">
        <v>13660</v>
      </c>
      <c r="F5866" s="124">
        <v>12.37</v>
      </c>
      <c r="G5866" s="112">
        <v>41275</v>
      </c>
      <c r="H5866" s="98"/>
      <c r="I5866" s="123" t="str">
        <f t="shared" si="91"/>
        <v/>
      </c>
      <c r="J5866" s="123"/>
      <c r="K5866" s="123"/>
      <c r="L5866" s="123"/>
      <c r="M5866" s="98" t="s">
        <v>16892</v>
      </c>
      <c r="N5866" s="118"/>
    </row>
    <row r="5867" spans="1:14" x14ac:dyDescent="0.25">
      <c r="A5867" s="130">
        <v>12461653000157</v>
      </c>
      <c r="B5867" s="98" t="s">
        <v>12928</v>
      </c>
      <c r="C5867" s="123" t="s">
        <v>634</v>
      </c>
      <c r="D5867" s="98" t="s">
        <v>13667</v>
      </c>
      <c r="E5867" s="98" t="s">
        <v>13660</v>
      </c>
      <c r="F5867" s="124">
        <v>15.03</v>
      </c>
      <c r="G5867" s="112">
        <v>40392</v>
      </c>
      <c r="H5867" s="98"/>
      <c r="I5867" s="123" t="str">
        <f t="shared" si="91"/>
        <v/>
      </c>
      <c r="J5867" s="123"/>
      <c r="K5867" s="123"/>
      <c r="L5867" s="123"/>
      <c r="M5867" s="98" t="s">
        <v>14044</v>
      </c>
      <c r="N5867" s="118"/>
    </row>
    <row r="5868" spans="1:14" x14ac:dyDescent="0.25">
      <c r="A5868" s="130">
        <v>18675983000121</v>
      </c>
      <c r="B5868" s="98" t="s">
        <v>12929</v>
      </c>
      <c r="C5868" s="123" t="s">
        <v>1356</v>
      </c>
      <c r="D5868" s="98" t="s">
        <v>13667</v>
      </c>
      <c r="E5868" s="98" t="s">
        <v>13660</v>
      </c>
      <c r="F5868" s="124">
        <v>14</v>
      </c>
      <c r="G5868" s="112">
        <v>44105</v>
      </c>
      <c r="H5868" s="98"/>
      <c r="I5868" s="123" t="str">
        <f t="shared" si="91"/>
        <v/>
      </c>
      <c r="J5868" s="123"/>
      <c r="K5868" s="123"/>
      <c r="L5868" s="123"/>
      <c r="M5868" s="98"/>
      <c r="N5868" s="118"/>
    </row>
    <row r="5869" spans="1:14" x14ac:dyDescent="0.25">
      <c r="A5869" s="130">
        <v>3408911000140</v>
      </c>
      <c r="B5869" s="98" t="s">
        <v>12930</v>
      </c>
      <c r="C5869" s="123" t="s">
        <v>2274</v>
      </c>
      <c r="D5869" s="98" t="s">
        <v>13667</v>
      </c>
      <c r="E5869" s="98" t="s">
        <v>13660</v>
      </c>
      <c r="F5869" s="124">
        <v>13.99</v>
      </c>
      <c r="G5869" s="112">
        <v>43466</v>
      </c>
      <c r="H5869" s="98"/>
      <c r="I5869" s="123" t="str">
        <f t="shared" si="91"/>
        <v/>
      </c>
      <c r="J5869" s="123"/>
      <c r="K5869" s="123"/>
      <c r="L5869" s="123"/>
      <c r="M5869" s="98"/>
      <c r="N5869" s="118"/>
    </row>
    <row r="5870" spans="1:14" x14ac:dyDescent="0.25">
      <c r="A5870" s="130">
        <v>46177531000155</v>
      </c>
      <c r="B5870" s="98" t="s">
        <v>12931</v>
      </c>
      <c r="C5870" s="123" t="s">
        <v>4626</v>
      </c>
      <c r="D5870" s="98" t="s">
        <v>13667</v>
      </c>
      <c r="E5870" s="98" t="s">
        <v>13660</v>
      </c>
      <c r="F5870" s="124">
        <v>14.1</v>
      </c>
      <c r="G5870" s="112">
        <v>44044</v>
      </c>
      <c r="H5870" s="98"/>
      <c r="I5870" s="123" t="str">
        <f t="shared" si="91"/>
        <v/>
      </c>
      <c r="J5870" s="123"/>
      <c r="K5870" s="123"/>
      <c r="L5870" s="123"/>
      <c r="M5870" s="98"/>
      <c r="N5870" s="118"/>
    </row>
    <row r="5871" spans="1:14" x14ac:dyDescent="0.25">
      <c r="A5871" s="130">
        <v>18585570000156</v>
      </c>
      <c r="B5871" s="98" t="s">
        <v>12932</v>
      </c>
      <c r="C5871" s="123" t="s">
        <v>1356</v>
      </c>
      <c r="D5871" s="98" t="s">
        <v>13667</v>
      </c>
      <c r="E5871" s="98" t="s">
        <v>13660</v>
      </c>
      <c r="F5871" s="124">
        <v>22</v>
      </c>
      <c r="G5871" s="112">
        <v>41306</v>
      </c>
      <c r="H5871" s="98"/>
      <c r="I5871" s="123" t="str">
        <f t="shared" si="91"/>
        <v/>
      </c>
      <c r="J5871" s="123"/>
      <c r="K5871" s="123"/>
      <c r="L5871" s="123"/>
      <c r="M5871" s="98" t="s">
        <v>14749</v>
      </c>
      <c r="N5871" s="118"/>
    </row>
    <row r="5872" spans="1:14" x14ac:dyDescent="0.25">
      <c r="A5872" s="130">
        <v>4628681000198</v>
      </c>
      <c r="B5872" s="98" t="s">
        <v>12933</v>
      </c>
      <c r="C5872" s="123" t="s">
        <v>133</v>
      </c>
      <c r="D5872" s="98" t="s">
        <v>13667</v>
      </c>
      <c r="E5872" s="98" t="s">
        <v>13660</v>
      </c>
      <c r="F5872" s="124">
        <v>17.23</v>
      </c>
      <c r="G5872" s="112">
        <v>41537</v>
      </c>
      <c r="H5872" s="98"/>
      <c r="I5872" s="123" t="str">
        <f t="shared" si="91"/>
        <v/>
      </c>
      <c r="J5872" s="123"/>
      <c r="K5872" s="123"/>
      <c r="L5872" s="123"/>
      <c r="M5872" s="98" t="s">
        <v>13857</v>
      </c>
      <c r="N5872" s="118"/>
    </row>
    <row r="5873" spans="1:14" x14ac:dyDescent="0.25">
      <c r="A5873" s="130">
        <v>94707494000192</v>
      </c>
      <c r="B5873" s="98" t="s">
        <v>12934</v>
      </c>
      <c r="C5873" s="123" t="s">
        <v>3812</v>
      </c>
      <c r="D5873" s="98" t="s">
        <v>13667</v>
      </c>
      <c r="E5873" s="98" t="s">
        <v>13660</v>
      </c>
      <c r="F5873" s="124">
        <v>14.3</v>
      </c>
      <c r="G5873" s="112">
        <v>42800</v>
      </c>
      <c r="H5873" s="98"/>
      <c r="I5873" s="123" t="str">
        <f t="shared" si="91"/>
        <v/>
      </c>
      <c r="J5873" s="123"/>
      <c r="K5873" s="123"/>
      <c r="L5873" s="123"/>
      <c r="M5873" s="98" t="s">
        <v>16441</v>
      </c>
      <c r="N5873" s="118"/>
    </row>
    <row r="5874" spans="1:14" x14ac:dyDescent="0.25">
      <c r="A5874" s="130">
        <v>18602060000140</v>
      </c>
      <c r="B5874" s="98" t="s">
        <v>12935</v>
      </c>
      <c r="C5874" s="123" t="s">
        <v>1356</v>
      </c>
      <c r="D5874" s="98" t="s">
        <v>13667</v>
      </c>
      <c r="E5874" s="98" t="s">
        <v>13660</v>
      </c>
      <c r="F5874" s="124">
        <v>15.5</v>
      </c>
      <c r="G5874" s="112">
        <v>38467</v>
      </c>
      <c r="H5874" s="98"/>
      <c r="I5874" s="123" t="str">
        <f t="shared" si="91"/>
        <v/>
      </c>
      <c r="J5874" s="123"/>
      <c r="K5874" s="123"/>
      <c r="L5874" s="123"/>
      <c r="M5874" s="98" t="s">
        <v>14752</v>
      </c>
      <c r="N5874" s="118"/>
    </row>
    <row r="5875" spans="1:14" x14ac:dyDescent="0.25">
      <c r="A5875" s="130">
        <v>55356653000108</v>
      </c>
      <c r="B5875" s="98" t="s">
        <v>12936</v>
      </c>
      <c r="C5875" s="123" t="s">
        <v>4626</v>
      </c>
      <c r="D5875" s="98" t="s">
        <v>13667</v>
      </c>
      <c r="E5875" s="98" t="s">
        <v>13660</v>
      </c>
      <c r="F5875" s="124">
        <v>24.4</v>
      </c>
      <c r="G5875" s="112">
        <v>37200</v>
      </c>
      <c r="H5875" s="98"/>
      <c r="I5875" s="123" t="str">
        <f t="shared" si="91"/>
        <v/>
      </c>
      <c r="J5875" s="123"/>
      <c r="K5875" s="123"/>
      <c r="L5875" s="123"/>
      <c r="M5875" s="98" t="s">
        <v>13534</v>
      </c>
      <c r="N5875" s="118"/>
    </row>
    <row r="5876" spans="1:14" x14ac:dyDescent="0.25">
      <c r="A5876" s="130">
        <v>1613745000199</v>
      </c>
      <c r="B5876" s="98" t="s">
        <v>12937</v>
      </c>
      <c r="C5876" s="123" t="s">
        <v>1142</v>
      </c>
      <c r="D5876" s="98" t="s">
        <v>13667</v>
      </c>
      <c r="E5876" s="98" t="s">
        <v>13660</v>
      </c>
      <c r="F5876" s="124">
        <v>11</v>
      </c>
      <c r="G5876" s="112">
        <v>40725</v>
      </c>
      <c r="H5876" s="98"/>
      <c r="I5876" s="123" t="str">
        <f t="shared" si="91"/>
        <v/>
      </c>
      <c r="J5876" s="123"/>
      <c r="K5876" s="123"/>
      <c r="L5876" s="123"/>
      <c r="M5876" s="98" t="s">
        <v>14437</v>
      </c>
      <c r="N5876" s="118"/>
    </row>
    <row r="5877" spans="1:14" x14ac:dyDescent="0.25">
      <c r="A5877" s="130">
        <v>6124739000191</v>
      </c>
      <c r="B5877" s="98" t="s">
        <v>12938</v>
      </c>
      <c r="C5877" s="123" t="s">
        <v>1142</v>
      </c>
      <c r="D5877" s="98" t="s">
        <v>13667</v>
      </c>
      <c r="E5877" s="98" t="s">
        <v>13660</v>
      </c>
      <c r="F5877" s="124">
        <v>11</v>
      </c>
      <c r="G5877" s="112">
        <v>39412</v>
      </c>
      <c r="H5877" s="98"/>
      <c r="I5877" s="123" t="str">
        <f t="shared" si="91"/>
        <v/>
      </c>
      <c r="J5877" s="123"/>
      <c r="K5877" s="123"/>
      <c r="L5877" s="123"/>
      <c r="M5877" s="98"/>
      <c r="N5877" s="118"/>
    </row>
    <row r="5878" spans="1:14" x14ac:dyDescent="0.25">
      <c r="A5878" s="130">
        <v>46476131000140</v>
      </c>
      <c r="B5878" s="98" t="s">
        <v>12939</v>
      </c>
      <c r="C5878" s="123" t="s">
        <v>4626</v>
      </c>
      <c r="D5878" s="98" t="s">
        <v>13667</v>
      </c>
      <c r="E5878" s="98" t="s">
        <v>13660</v>
      </c>
      <c r="F5878" s="124">
        <v>18.5</v>
      </c>
      <c r="G5878" s="112">
        <v>41717</v>
      </c>
      <c r="H5878" s="98"/>
      <c r="I5878" s="123" t="str">
        <f t="shared" si="91"/>
        <v/>
      </c>
      <c r="J5878" s="123"/>
      <c r="K5878" s="123"/>
      <c r="L5878" s="123"/>
      <c r="M5878" s="98" t="s">
        <v>16895</v>
      </c>
      <c r="N5878" s="118"/>
    </row>
    <row r="5879" spans="1:14" x14ac:dyDescent="0.25">
      <c r="A5879" s="130">
        <v>1974088000105</v>
      </c>
      <c r="B5879" s="98" t="s">
        <v>12940</v>
      </c>
      <c r="C5879" s="123" t="s">
        <v>2274</v>
      </c>
      <c r="D5879" s="98" t="s">
        <v>13667</v>
      </c>
      <c r="E5879" s="98" t="s">
        <v>13660</v>
      </c>
      <c r="F5879" s="124">
        <v>15.18</v>
      </c>
      <c r="G5879" s="112">
        <v>42718</v>
      </c>
      <c r="H5879" s="98"/>
      <c r="I5879" s="123" t="str">
        <f t="shared" si="91"/>
        <v/>
      </c>
      <c r="J5879" s="123"/>
      <c r="K5879" s="123"/>
      <c r="L5879" s="123"/>
      <c r="M5879" s="98" t="s">
        <v>15023</v>
      </c>
      <c r="N5879" s="118"/>
    </row>
    <row r="5880" spans="1:14" x14ac:dyDescent="0.25">
      <c r="A5880" s="130">
        <v>8888968000108</v>
      </c>
      <c r="B5880" s="98" t="s">
        <v>12941</v>
      </c>
      <c r="C5880" s="123" t="s">
        <v>2554</v>
      </c>
      <c r="D5880" s="98" t="s">
        <v>13667</v>
      </c>
      <c r="E5880" s="98" t="s">
        <v>13660</v>
      </c>
      <c r="F5880" s="124">
        <v>14.39</v>
      </c>
      <c r="G5880" s="112">
        <v>43003</v>
      </c>
      <c r="H5880" s="98"/>
      <c r="I5880" s="123" t="str">
        <f t="shared" si="91"/>
        <v/>
      </c>
      <c r="J5880" s="123"/>
      <c r="K5880" s="123"/>
      <c r="L5880" s="123"/>
      <c r="M5880" s="98" t="s">
        <v>15209</v>
      </c>
      <c r="N5880" s="118"/>
    </row>
    <row r="5881" spans="1:14" x14ac:dyDescent="0.25">
      <c r="A5881" s="130">
        <v>77003424000134</v>
      </c>
      <c r="B5881" s="98" t="s">
        <v>12942</v>
      </c>
      <c r="C5881" s="123" t="s">
        <v>3143</v>
      </c>
      <c r="D5881" s="98" t="s">
        <v>13667</v>
      </c>
      <c r="E5881" s="98" t="s">
        <v>13660</v>
      </c>
      <c r="F5881" s="124">
        <v>15.77</v>
      </c>
      <c r="G5881" s="112">
        <v>39349</v>
      </c>
      <c r="H5881" s="98"/>
      <c r="I5881" s="123" t="str">
        <f t="shared" si="91"/>
        <v/>
      </c>
      <c r="J5881" s="123"/>
      <c r="K5881" s="123"/>
      <c r="L5881" s="123"/>
      <c r="M5881" s="98"/>
      <c r="N5881" s="118"/>
    </row>
    <row r="5882" spans="1:14" x14ac:dyDescent="0.25">
      <c r="A5882" s="130">
        <v>88186754000129</v>
      </c>
      <c r="B5882" s="98" t="s">
        <v>12943</v>
      </c>
      <c r="C5882" s="123" t="s">
        <v>3812</v>
      </c>
      <c r="D5882" s="98" t="s">
        <v>13667</v>
      </c>
      <c r="E5882" s="98" t="s">
        <v>13660</v>
      </c>
      <c r="F5882" s="124">
        <v>15.81</v>
      </c>
      <c r="G5882" s="112">
        <v>39631</v>
      </c>
      <c r="H5882" s="98"/>
      <c r="I5882" s="123" t="str">
        <f t="shared" si="91"/>
        <v/>
      </c>
      <c r="J5882" s="123"/>
      <c r="K5882" s="123"/>
      <c r="L5882" s="123"/>
      <c r="M5882" s="98" t="s">
        <v>16443</v>
      </c>
      <c r="N5882" s="118"/>
    </row>
    <row r="5883" spans="1:14" x14ac:dyDescent="0.25">
      <c r="A5883" s="130">
        <v>18296699000144</v>
      </c>
      <c r="B5883" s="98" t="s">
        <v>12944</v>
      </c>
      <c r="C5883" s="123" t="s">
        <v>1356</v>
      </c>
      <c r="D5883" s="98" t="s">
        <v>13667</v>
      </c>
      <c r="E5883" s="98" t="s">
        <v>13660</v>
      </c>
      <c r="F5883" s="124">
        <v>14</v>
      </c>
      <c r="G5883" s="112">
        <v>38352</v>
      </c>
      <c r="H5883" s="98"/>
      <c r="I5883" s="123" t="str">
        <f t="shared" si="91"/>
        <v/>
      </c>
      <c r="J5883" s="123"/>
      <c r="K5883" s="123"/>
      <c r="L5883" s="123"/>
      <c r="M5883" s="98" t="s">
        <v>14753</v>
      </c>
      <c r="N5883" s="118"/>
    </row>
    <row r="5884" spans="1:14" x14ac:dyDescent="0.25">
      <c r="A5884" s="130">
        <v>44547313000130</v>
      </c>
      <c r="B5884" s="98" t="s">
        <v>12945</v>
      </c>
      <c r="C5884" s="123" t="s">
        <v>4626</v>
      </c>
      <c r="D5884" s="98" t="s">
        <v>13667</v>
      </c>
      <c r="E5884" s="98" t="s">
        <v>13660</v>
      </c>
      <c r="F5884" s="124">
        <v>18.41</v>
      </c>
      <c r="G5884" s="112">
        <v>44044</v>
      </c>
      <c r="H5884" s="98"/>
      <c r="I5884" s="123" t="str">
        <f t="shared" si="91"/>
        <v/>
      </c>
      <c r="J5884" s="123"/>
      <c r="K5884" s="123"/>
      <c r="L5884" s="123"/>
      <c r="M5884" s="98"/>
      <c r="N5884" s="118"/>
    </row>
    <row r="5885" spans="1:14" x14ac:dyDescent="0.25">
      <c r="A5885" s="130">
        <v>39560008000148</v>
      </c>
      <c r="B5885" s="98" t="s">
        <v>12946</v>
      </c>
      <c r="C5885" s="123" t="s">
        <v>3513</v>
      </c>
      <c r="D5885" s="98" t="s">
        <v>13667</v>
      </c>
      <c r="E5885" s="98" t="s">
        <v>13660</v>
      </c>
      <c r="F5885" s="124">
        <v>14</v>
      </c>
      <c r="G5885" s="112">
        <v>40543</v>
      </c>
      <c r="H5885" s="98"/>
      <c r="I5885" s="123" t="str">
        <f t="shared" si="91"/>
        <v/>
      </c>
      <c r="J5885" s="123"/>
      <c r="K5885" s="123"/>
      <c r="L5885" s="123"/>
      <c r="M5885" s="98" t="s">
        <v>16016</v>
      </c>
      <c r="N5885" s="118"/>
    </row>
    <row r="5886" spans="1:14" x14ac:dyDescent="0.25">
      <c r="A5886" s="130">
        <v>76105568000139</v>
      </c>
      <c r="B5886" s="98" t="s">
        <v>12947</v>
      </c>
      <c r="C5886" s="123" t="s">
        <v>3143</v>
      </c>
      <c r="D5886" s="98" t="s">
        <v>13667</v>
      </c>
      <c r="E5886" s="98" t="s">
        <v>13660</v>
      </c>
      <c r="F5886" s="124">
        <v>11</v>
      </c>
      <c r="G5886" s="112">
        <v>38699</v>
      </c>
      <c r="H5886" s="98"/>
      <c r="I5886" s="123" t="str">
        <f t="shared" si="91"/>
        <v/>
      </c>
      <c r="J5886" s="123"/>
      <c r="K5886" s="123"/>
      <c r="L5886" s="123"/>
      <c r="M5886" s="98" t="s">
        <v>15870</v>
      </c>
      <c r="N5886" s="118"/>
    </row>
    <row r="5887" spans="1:14" x14ac:dyDescent="0.25">
      <c r="A5887" s="130">
        <v>12241675000101</v>
      </c>
      <c r="B5887" s="98" t="s">
        <v>12948</v>
      </c>
      <c r="C5887" s="123" t="s">
        <v>29</v>
      </c>
      <c r="D5887" s="98" t="s">
        <v>13667</v>
      </c>
      <c r="E5887" s="98" t="s">
        <v>13660</v>
      </c>
      <c r="F5887" s="124">
        <v>20</v>
      </c>
      <c r="G5887" s="112">
        <v>42370</v>
      </c>
      <c r="H5887" s="98"/>
      <c r="I5887" s="123" t="str">
        <f t="shared" si="91"/>
        <v/>
      </c>
      <c r="J5887" s="123"/>
      <c r="K5887" s="123"/>
      <c r="L5887" s="123"/>
      <c r="M5887" s="98" t="s">
        <v>13786</v>
      </c>
      <c r="N5887" s="118"/>
    </row>
    <row r="5888" spans="1:14" x14ac:dyDescent="0.25">
      <c r="A5888" s="130">
        <v>8742264000122</v>
      </c>
      <c r="B5888" s="98" t="s">
        <v>12949</v>
      </c>
      <c r="C5888" s="123" t="s">
        <v>2554</v>
      </c>
      <c r="D5888" s="98" t="s">
        <v>13667</v>
      </c>
      <c r="E5888" s="98" t="s">
        <v>13660</v>
      </c>
      <c r="F5888" s="124">
        <v>14</v>
      </c>
      <c r="G5888" s="112">
        <v>43945</v>
      </c>
      <c r="H5888" s="98"/>
      <c r="I5888" s="123" t="str">
        <f t="shared" si="91"/>
        <v/>
      </c>
      <c r="J5888" s="123"/>
      <c r="K5888" s="123"/>
      <c r="L5888" s="123"/>
      <c r="M5888" s="98"/>
      <c r="N5888" s="118"/>
    </row>
    <row r="5889" spans="1:14" x14ac:dyDescent="0.25">
      <c r="A5889" s="130">
        <v>39485412000102</v>
      </c>
      <c r="B5889" s="98" t="s">
        <v>12950</v>
      </c>
      <c r="C5889" s="123" t="s">
        <v>3513</v>
      </c>
      <c r="D5889" s="98" t="s">
        <v>13667</v>
      </c>
      <c r="E5889" s="98" t="s">
        <v>13660</v>
      </c>
      <c r="F5889" s="124">
        <v>11</v>
      </c>
      <c r="G5889" s="112">
        <v>43462</v>
      </c>
      <c r="H5889" s="98"/>
      <c r="I5889" s="123" t="str">
        <f t="shared" si="91"/>
        <v/>
      </c>
      <c r="J5889" s="123"/>
      <c r="K5889" s="123"/>
      <c r="L5889" s="123"/>
      <c r="M5889" s="98" t="s">
        <v>16017</v>
      </c>
      <c r="N5889" s="118"/>
    </row>
    <row r="5890" spans="1:14" x14ac:dyDescent="0.25">
      <c r="A5890" s="130">
        <v>37465002000166</v>
      </c>
      <c r="B5890" s="98" t="s">
        <v>12951</v>
      </c>
      <c r="C5890" s="123" t="s">
        <v>2274</v>
      </c>
      <c r="D5890" s="98" t="s">
        <v>13667</v>
      </c>
      <c r="E5890" s="98" t="s">
        <v>13660</v>
      </c>
      <c r="F5890" s="124">
        <v>11</v>
      </c>
      <c r="G5890" s="112">
        <v>42948</v>
      </c>
      <c r="H5890" s="98"/>
      <c r="I5890" s="123" t="str">
        <f t="shared" si="91"/>
        <v/>
      </c>
      <c r="J5890" s="123"/>
      <c r="K5890" s="123"/>
      <c r="L5890" s="123"/>
      <c r="M5890" s="98" t="s">
        <v>15026</v>
      </c>
      <c r="N5890" s="118"/>
    </row>
    <row r="5891" spans="1:14" x14ac:dyDescent="0.25">
      <c r="A5891" s="130">
        <v>76973692000116</v>
      </c>
      <c r="B5891" s="98" t="s">
        <v>12952</v>
      </c>
      <c r="C5891" s="123" t="s">
        <v>3143</v>
      </c>
      <c r="D5891" s="98" t="s">
        <v>13667</v>
      </c>
      <c r="E5891" s="98" t="s">
        <v>13660</v>
      </c>
      <c r="F5891" s="124">
        <v>16.02</v>
      </c>
      <c r="G5891" s="112">
        <v>40941</v>
      </c>
      <c r="H5891" s="98"/>
      <c r="I5891" s="123" t="str">
        <f t="shared" ref="I5891:I5954" si="92">IFERROR(IF(OR(E5891="Ativos", E5891="Aposentados",E5891="Pensionistas"),IF(F5891&gt;=14,"SIM","NÃO"),""),"")</f>
        <v/>
      </c>
      <c r="J5891" s="123"/>
      <c r="K5891" s="123"/>
      <c r="L5891" s="123"/>
      <c r="M5891" s="98" t="s">
        <v>15872</v>
      </c>
      <c r="N5891" s="118"/>
    </row>
    <row r="5892" spans="1:14" x14ac:dyDescent="0.25">
      <c r="A5892" s="130">
        <v>94444122000110</v>
      </c>
      <c r="B5892" s="98" t="s">
        <v>12953</v>
      </c>
      <c r="C5892" s="123" t="s">
        <v>3812</v>
      </c>
      <c r="D5892" s="98" t="s">
        <v>13667</v>
      </c>
      <c r="E5892" s="98" t="s">
        <v>13660</v>
      </c>
      <c r="F5892" s="124">
        <v>11.83</v>
      </c>
      <c r="G5892" s="112">
        <v>41920</v>
      </c>
      <c r="H5892" s="98"/>
      <c r="I5892" s="123" t="str">
        <f t="shared" si="92"/>
        <v/>
      </c>
      <c r="J5892" s="123"/>
      <c r="K5892" s="123"/>
      <c r="L5892" s="123"/>
      <c r="M5892" s="98" t="s">
        <v>16445</v>
      </c>
      <c r="N5892" s="118"/>
    </row>
    <row r="5893" spans="1:14" x14ac:dyDescent="0.25">
      <c r="A5893" s="130">
        <v>91574764000146</v>
      </c>
      <c r="B5893" s="98" t="s">
        <v>12954</v>
      </c>
      <c r="C5893" s="123" t="s">
        <v>3812</v>
      </c>
      <c r="D5893" s="98" t="s">
        <v>13667</v>
      </c>
      <c r="E5893" s="98" t="s">
        <v>13660</v>
      </c>
      <c r="F5893" s="124">
        <v>11</v>
      </c>
      <c r="G5893" s="112">
        <v>42957</v>
      </c>
      <c r="H5893" s="98"/>
      <c r="I5893" s="123" t="str">
        <f t="shared" si="92"/>
        <v/>
      </c>
      <c r="J5893" s="123"/>
      <c r="K5893" s="123"/>
      <c r="L5893" s="123"/>
      <c r="M5893" s="98" t="s">
        <v>16446</v>
      </c>
      <c r="N5893" s="118"/>
    </row>
    <row r="5894" spans="1:14" x14ac:dyDescent="0.25">
      <c r="A5894" s="130">
        <v>10145225000190</v>
      </c>
      <c r="B5894" s="98" t="s">
        <v>12955</v>
      </c>
      <c r="C5894" s="123" t="s">
        <v>2758</v>
      </c>
      <c r="D5894" s="98" t="s">
        <v>13667</v>
      </c>
      <c r="E5894" s="98" t="s">
        <v>13660</v>
      </c>
      <c r="F5894" s="124">
        <v>11.08</v>
      </c>
      <c r="G5894" s="112">
        <v>39448</v>
      </c>
      <c r="H5894" s="98"/>
      <c r="I5894" s="123" t="str">
        <f t="shared" si="92"/>
        <v/>
      </c>
      <c r="J5894" s="123"/>
      <c r="K5894" s="123"/>
      <c r="L5894" s="123"/>
      <c r="M5894" s="98" t="s">
        <v>15463</v>
      </c>
      <c r="N5894" s="118"/>
    </row>
    <row r="5895" spans="1:14" x14ac:dyDescent="0.25">
      <c r="A5895" s="130">
        <v>2056737000151</v>
      </c>
      <c r="B5895" s="98" t="s">
        <v>12956</v>
      </c>
      <c r="C5895" s="123" t="s">
        <v>901</v>
      </c>
      <c r="D5895" s="98" t="s">
        <v>13667</v>
      </c>
      <c r="E5895" s="98" t="s">
        <v>13660</v>
      </c>
      <c r="F5895" s="124">
        <v>12.45</v>
      </c>
      <c r="G5895" s="112">
        <v>43252</v>
      </c>
      <c r="H5895" s="98"/>
      <c r="I5895" s="123" t="str">
        <f t="shared" si="92"/>
        <v/>
      </c>
      <c r="J5895" s="123"/>
      <c r="K5895" s="123"/>
      <c r="L5895" s="123"/>
      <c r="M5895" s="98"/>
      <c r="N5895" s="118"/>
    </row>
    <row r="5896" spans="1:14" x14ac:dyDescent="0.25">
      <c r="A5896" s="130">
        <v>31505027000160</v>
      </c>
      <c r="B5896" s="98" t="s">
        <v>12957</v>
      </c>
      <c r="C5896" s="123" t="s">
        <v>3513</v>
      </c>
      <c r="D5896" s="98" t="s">
        <v>13667</v>
      </c>
      <c r="E5896" s="98" t="s">
        <v>13660</v>
      </c>
      <c r="F5896" s="124">
        <v>11</v>
      </c>
      <c r="G5896" s="112">
        <v>43743</v>
      </c>
      <c r="H5896" s="98"/>
      <c r="I5896" s="123" t="str">
        <f t="shared" si="92"/>
        <v/>
      </c>
      <c r="J5896" s="123"/>
      <c r="K5896" s="123"/>
      <c r="L5896" s="123"/>
      <c r="M5896" s="98"/>
      <c r="N5896" s="118"/>
    </row>
    <row r="5897" spans="1:14" x14ac:dyDescent="0.25">
      <c r="A5897" s="130">
        <v>76002674000197</v>
      </c>
      <c r="B5897" s="98" t="s">
        <v>12958</v>
      </c>
      <c r="C5897" s="123" t="s">
        <v>3143</v>
      </c>
      <c r="D5897" s="98" t="s">
        <v>13667</v>
      </c>
      <c r="E5897" s="98" t="s">
        <v>13660</v>
      </c>
      <c r="F5897" s="124">
        <v>14</v>
      </c>
      <c r="G5897" s="112">
        <v>43955</v>
      </c>
      <c r="H5897" s="98"/>
      <c r="I5897" s="123" t="str">
        <f t="shared" si="92"/>
        <v/>
      </c>
      <c r="J5897" s="123"/>
      <c r="K5897" s="123"/>
      <c r="L5897" s="123"/>
      <c r="M5897" s="98"/>
      <c r="N5897" s="118"/>
    </row>
    <row r="5898" spans="1:14" x14ac:dyDescent="0.25">
      <c r="A5898" s="130">
        <v>7551179000114</v>
      </c>
      <c r="B5898" s="98" t="s">
        <v>12959</v>
      </c>
      <c r="C5898" s="123" t="s">
        <v>634</v>
      </c>
      <c r="D5898" s="98" t="s">
        <v>13667</v>
      </c>
      <c r="E5898" s="98" t="s">
        <v>13660</v>
      </c>
      <c r="F5898" s="124">
        <v>16.48</v>
      </c>
      <c r="G5898" s="112">
        <v>43313</v>
      </c>
      <c r="H5898" s="98"/>
      <c r="I5898" s="123" t="str">
        <f t="shared" si="92"/>
        <v/>
      </c>
      <c r="J5898" s="123"/>
      <c r="K5898" s="123"/>
      <c r="L5898" s="123"/>
      <c r="M5898" s="98"/>
      <c r="N5898" s="118"/>
    </row>
    <row r="5899" spans="1:14" x14ac:dyDescent="0.25">
      <c r="A5899" s="130">
        <v>35445527000104</v>
      </c>
      <c r="B5899" s="98" t="s">
        <v>12960</v>
      </c>
      <c r="C5899" s="123" t="s">
        <v>2758</v>
      </c>
      <c r="D5899" s="98" t="s">
        <v>13667</v>
      </c>
      <c r="E5899" s="98" t="s">
        <v>13660</v>
      </c>
      <c r="F5899" s="124">
        <v>19.739999999999998</v>
      </c>
      <c r="G5899" s="112">
        <v>43101</v>
      </c>
      <c r="H5899" s="98"/>
      <c r="I5899" s="123" t="str">
        <f t="shared" si="92"/>
        <v/>
      </c>
      <c r="J5899" s="123"/>
      <c r="K5899" s="123"/>
      <c r="L5899" s="123"/>
      <c r="M5899" s="98" t="s">
        <v>15464</v>
      </c>
      <c r="N5899" s="118"/>
    </row>
    <row r="5900" spans="1:14" x14ac:dyDescent="0.25">
      <c r="A5900" s="130">
        <v>23444748000189</v>
      </c>
      <c r="B5900" s="98" t="s">
        <v>12962</v>
      </c>
      <c r="C5900" s="123" t="s">
        <v>634</v>
      </c>
      <c r="D5900" s="98" t="s">
        <v>13667</v>
      </c>
      <c r="E5900" s="98" t="s">
        <v>13660</v>
      </c>
      <c r="F5900" s="124">
        <v>13</v>
      </c>
      <c r="G5900" s="112">
        <v>38799</v>
      </c>
      <c r="H5900" s="98"/>
      <c r="I5900" s="123" t="str">
        <f t="shared" si="92"/>
        <v/>
      </c>
      <c r="J5900" s="123"/>
      <c r="K5900" s="123"/>
      <c r="L5900" s="123"/>
      <c r="M5900" s="98" t="s">
        <v>14048</v>
      </c>
      <c r="N5900" s="118"/>
    </row>
    <row r="5901" spans="1:14" x14ac:dyDescent="0.25">
      <c r="A5901" s="130">
        <v>7744303000168</v>
      </c>
      <c r="B5901" s="98" t="s">
        <v>12963</v>
      </c>
      <c r="C5901" s="123" t="s">
        <v>634</v>
      </c>
      <c r="D5901" s="98" t="s">
        <v>13667</v>
      </c>
      <c r="E5901" s="98" t="s">
        <v>13660</v>
      </c>
      <c r="F5901" s="124">
        <v>21.47</v>
      </c>
      <c r="G5901" s="112">
        <v>43287</v>
      </c>
      <c r="H5901" s="98"/>
      <c r="I5901" s="123" t="str">
        <f t="shared" si="92"/>
        <v/>
      </c>
      <c r="J5901" s="123"/>
      <c r="K5901" s="123"/>
      <c r="L5901" s="123"/>
      <c r="M5901" s="98"/>
      <c r="N5901" s="118"/>
    </row>
    <row r="5902" spans="1:14" x14ac:dyDescent="0.25">
      <c r="A5902" s="130">
        <v>44723757000189</v>
      </c>
      <c r="B5902" s="98" t="s">
        <v>12964</v>
      </c>
      <c r="C5902" s="123" t="s">
        <v>4626</v>
      </c>
      <c r="D5902" s="98" t="s">
        <v>13667</v>
      </c>
      <c r="E5902" s="98" t="s">
        <v>13660</v>
      </c>
      <c r="F5902" s="124">
        <v>17.63</v>
      </c>
      <c r="G5902" s="112">
        <v>43304</v>
      </c>
      <c r="H5902" s="98"/>
      <c r="I5902" s="123" t="str">
        <f t="shared" si="92"/>
        <v/>
      </c>
      <c r="J5902" s="123"/>
      <c r="K5902" s="123"/>
      <c r="L5902" s="123"/>
      <c r="M5902" s="98" t="s">
        <v>16898</v>
      </c>
      <c r="N5902" s="118"/>
    </row>
    <row r="5903" spans="1:14" x14ac:dyDescent="0.25">
      <c r="A5903" s="130">
        <v>95640132000194</v>
      </c>
      <c r="B5903" s="98" t="s">
        <v>12965</v>
      </c>
      <c r="C5903" s="123" t="s">
        <v>3143</v>
      </c>
      <c r="D5903" s="98" t="s">
        <v>13667</v>
      </c>
      <c r="E5903" s="98" t="s">
        <v>13660</v>
      </c>
      <c r="F5903" s="124">
        <v>12</v>
      </c>
      <c r="G5903" s="112">
        <v>42005</v>
      </c>
      <c r="H5903" s="98"/>
      <c r="I5903" s="123" t="str">
        <f t="shared" si="92"/>
        <v/>
      </c>
      <c r="J5903" s="123"/>
      <c r="K5903" s="123"/>
      <c r="L5903" s="123"/>
      <c r="M5903" s="98" t="s">
        <v>15875</v>
      </c>
      <c r="N5903" s="118"/>
    </row>
    <row r="5904" spans="1:14" x14ac:dyDescent="0.25">
      <c r="A5904" s="130">
        <v>82892357000196</v>
      </c>
      <c r="B5904" s="98" t="s">
        <v>12966</v>
      </c>
      <c r="C5904" s="123" t="s">
        <v>4289</v>
      </c>
      <c r="D5904" s="98" t="s">
        <v>13667</v>
      </c>
      <c r="E5904" s="98" t="s">
        <v>13660</v>
      </c>
      <c r="F5904" s="124">
        <v>22</v>
      </c>
      <c r="G5904" s="112">
        <v>44136</v>
      </c>
      <c r="H5904" s="98"/>
      <c r="I5904" s="123" t="str">
        <f t="shared" si="92"/>
        <v/>
      </c>
      <c r="J5904" s="123"/>
      <c r="K5904" s="123"/>
      <c r="L5904" s="123"/>
      <c r="M5904" s="98"/>
      <c r="N5904" s="118"/>
    </row>
    <row r="5905" spans="1:14" x14ac:dyDescent="0.25">
      <c r="A5905" s="130">
        <v>10565000000192</v>
      </c>
      <c r="B5905" s="98" t="s">
        <v>12967</v>
      </c>
      <c r="C5905" s="123" t="s">
        <v>2758</v>
      </c>
      <c r="D5905" s="98" t="s">
        <v>13667</v>
      </c>
      <c r="E5905" s="98" t="s">
        <v>13660</v>
      </c>
      <c r="F5905" s="124">
        <v>15.94</v>
      </c>
      <c r="G5905" s="112">
        <v>42516</v>
      </c>
      <c r="H5905" s="98"/>
      <c r="I5905" s="123" t="str">
        <f t="shared" si="92"/>
        <v/>
      </c>
      <c r="J5905" s="123"/>
      <c r="K5905" s="123"/>
      <c r="L5905" s="123"/>
      <c r="M5905" s="98" t="s">
        <v>15467</v>
      </c>
      <c r="N5905" s="118"/>
    </row>
    <row r="5906" spans="1:14" x14ac:dyDescent="0.25">
      <c r="A5906" s="130">
        <v>7756646000142</v>
      </c>
      <c r="B5906" s="98" t="s">
        <v>12968</v>
      </c>
      <c r="C5906" s="123" t="s">
        <v>634</v>
      </c>
      <c r="D5906" s="98" t="s">
        <v>13667</v>
      </c>
      <c r="E5906" s="98" t="s">
        <v>13660</v>
      </c>
      <c r="F5906" s="124">
        <v>11</v>
      </c>
      <c r="G5906" s="112">
        <v>40508</v>
      </c>
      <c r="H5906" s="98"/>
      <c r="I5906" s="123" t="str">
        <f t="shared" si="92"/>
        <v/>
      </c>
      <c r="J5906" s="123"/>
      <c r="K5906" s="123"/>
      <c r="L5906" s="123"/>
      <c r="M5906" s="98" t="s">
        <v>14049</v>
      </c>
      <c r="N5906" s="118"/>
    </row>
    <row r="5907" spans="1:14" x14ac:dyDescent="0.25">
      <c r="A5907" s="130">
        <v>4144168000121</v>
      </c>
      <c r="B5907" s="98" t="s">
        <v>12969</v>
      </c>
      <c r="C5907" s="123" t="s">
        <v>2413</v>
      </c>
      <c r="D5907" s="98" t="s">
        <v>13667</v>
      </c>
      <c r="E5907" s="98" t="s">
        <v>13660</v>
      </c>
      <c r="F5907" s="124">
        <v>12.34</v>
      </c>
      <c r="G5907" s="112">
        <v>41760</v>
      </c>
      <c r="H5907" s="98"/>
      <c r="I5907" s="123" t="str">
        <f t="shared" si="92"/>
        <v/>
      </c>
      <c r="J5907" s="123"/>
      <c r="K5907" s="123"/>
      <c r="L5907" s="123"/>
      <c r="M5907" s="98" t="s">
        <v>15101</v>
      </c>
      <c r="N5907" s="118"/>
    </row>
    <row r="5908" spans="1:14" x14ac:dyDescent="0.25">
      <c r="A5908" s="130">
        <v>6554380000192</v>
      </c>
      <c r="B5908" s="98" t="s">
        <v>12970</v>
      </c>
      <c r="C5908" s="123" t="s">
        <v>2926</v>
      </c>
      <c r="D5908" s="98" t="s">
        <v>13667</v>
      </c>
      <c r="E5908" s="98" t="s">
        <v>13660</v>
      </c>
      <c r="F5908" s="124">
        <v>12</v>
      </c>
      <c r="G5908" s="112">
        <v>43803</v>
      </c>
      <c r="H5908" s="98"/>
      <c r="I5908" s="123" t="str">
        <f t="shared" si="92"/>
        <v/>
      </c>
      <c r="J5908" s="123"/>
      <c r="K5908" s="123"/>
      <c r="L5908" s="123"/>
      <c r="M5908" s="98"/>
      <c r="N5908" s="118"/>
    </row>
    <row r="5909" spans="1:14" x14ac:dyDescent="0.25">
      <c r="A5909" s="130">
        <v>87613113000140</v>
      </c>
      <c r="B5909" s="98" t="s">
        <v>12971</v>
      </c>
      <c r="C5909" s="123" t="s">
        <v>3812</v>
      </c>
      <c r="D5909" s="98" t="s">
        <v>13667</v>
      </c>
      <c r="E5909" s="98" t="s">
        <v>13660</v>
      </c>
      <c r="F5909" s="124">
        <v>17.98</v>
      </c>
      <c r="G5909" s="112">
        <v>42370</v>
      </c>
      <c r="H5909" s="98"/>
      <c r="I5909" s="123" t="str">
        <f t="shared" si="92"/>
        <v/>
      </c>
      <c r="J5909" s="123"/>
      <c r="K5909" s="123"/>
      <c r="L5909" s="123"/>
      <c r="M5909" s="98" t="s">
        <v>16447</v>
      </c>
      <c r="N5909" s="118"/>
    </row>
    <row r="5910" spans="1:14" x14ac:dyDescent="0.25">
      <c r="A5910" s="130">
        <v>6554943000142</v>
      </c>
      <c r="B5910" s="98" t="s">
        <v>12972</v>
      </c>
      <c r="C5910" s="123" t="s">
        <v>2926</v>
      </c>
      <c r="D5910" s="98" t="s">
        <v>13667</v>
      </c>
      <c r="E5910" s="98" t="s">
        <v>13660</v>
      </c>
      <c r="F5910" s="124">
        <v>12</v>
      </c>
      <c r="G5910" s="112">
        <v>40909</v>
      </c>
      <c r="H5910" s="98"/>
      <c r="I5910" s="123" t="str">
        <f t="shared" si="92"/>
        <v/>
      </c>
      <c r="J5910" s="123"/>
      <c r="K5910" s="123"/>
      <c r="L5910" s="123"/>
      <c r="M5910" s="98" t="s">
        <v>15631</v>
      </c>
      <c r="N5910" s="118"/>
    </row>
    <row r="5911" spans="1:14" x14ac:dyDescent="0.25">
      <c r="A5911" s="130">
        <v>45685872000179</v>
      </c>
      <c r="B5911" s="98" t="s">
        <v>12973</v>
      </c>
      <c r="C5911" s="123" t="s">
        <v>4626</v>
      </c>
      <c r="D5911" s="98" t="s">
        <v>13667</v>
      </c>
      <c r="E5911" s="98" t="s">
        <v>13660</v>
      </c>
      <c r="F5911" s="124">
        <v>14.62</v>
      </c>
      <c r="G5911" s="112">
        <v>40975</v>
      </c>
      <c r="H5911" s="98"/>
      <c r="I5911" s="123" t="str">
        <f t="shared" si="92"/>
        <v/>
      </c>
      <c r="J5911" s="123"/>
      <c r="K5911" s="123"/>
      <c r="L5911" s="123"/>
      <c r="M5911" s="98" t="s">
        <v>16900</v>
      </c>
      <c r="N5911" s="118"/>
    </row>
    <row r="5912" spans="1:14" x14ac:dyDescent="0.25">
      <c r="A5912" s="130">
        <v>9048976000109</v>
      </c>
      <c r="B5912" s="98" t="s">
        <v>12974</v>
      </c>
      <c r="C5912" s="123" t="s">
        <v>2554</v>
      </c>
      <c r="D5912" s="98" t="s">
        <v>13667</v>
      </c>
      <c r="E5912" s="98" t="s">
        <v>13660</v>
      </c>
      <c r="F5912" s="124">
        <v>15.02</v>
      </c>
      <c r="G5912" s="112">
        <v>39862</v>
      </c>
      <c r="H5912" s="98"/>
      <c r="I5912" s="123" t="str">
        <f t="shared" si="92"/>
        <v/>
      </c>
      <c r="J5912" s="123"/>
      <c r="K5912" s="123"/>
      <c r="L5912" s="123"/>
      <c r="M5912" s="98" t="s">
        <v>15211</v>
      </c>
      <c r="N5912" s="118"/>
    </row>
    <row r="5913" spans="1:14" x14ac:dyDescent="0.25">
      <c r="A5913" s="130">
        <v>76205681000196</v>
      </c>
      <c r="B5913" s="98" t="s">
        <v>12975</v>
      </c>
      <c r="C5913" s="123" t="s">
        <v>3143</v>
      </c>
      <c r="D5913" s="98" t="s">
        <v>13667</v>
      </c>
      <c r="E5913" s="98" t="s">
        <v>13660</v>
      </c>
      <c r="F5913" s="124">
        <v>22</v>
      </c>
      <c r="G5913" s="112">
        <v>38791</v>
      </c>
      <c r="H5913" s="98"/>
      <c r="I5913" s="123" t="str">
        <f t="shared" si="92"/>
        <v/>
      </c>
      <c r="J5913" s="123"/>
      <c r="K5913" s="123"/>
      <c r="L5913" s="123"/>
      <c r="M5913" s="98"/>
      <c r="N5913" s="118"/>
    </row>
    <row r="5914" spans="1:14" x14ac:dyDescent="0.25">
      <c r="A5914" s="130">
        <v>29178233000160</v>
      </c>
      <c r="B5914" s="98" t="s">
        <v>12976</v>
      </c>
      <c r="C5914" s="123" t="s">
        <v>3513</v>
      </c>
      <c r="D5914" s="98" t="s">
        <v>13667</v>
      </c>
      <c r="E5914" s="98" t="s">
        <v>13660</v>
      </c>
      <c r="F5914" s="124">
        <v>22</v>
      </c>
      <c r="G5914" s="112">
        <v>41609</v>
      </c>
      <c r="H5914" s="98"/>
      <c r="I5914" s="123" t="str">
        <f t="shared" si="92"/>
        <v/>
      </c>
      <c r="J5914" s="123"/>
      <c r="K5914" s="123"/>
      <c r="L5914" s="123"/>
      <c r="M5914" s="98"/>
      <c r="N5914" s="118"/>
    </row>
    <row r="5915" spans="1:14" x14ac:dyDescent="0.25">
      <c r="A5915" s="130">
        <v>17749912000163</v>
      </c>
      <c r="B5915" s="98" t="s">
        <v>12977</v>
      </c>
      <c r="C5915" s="123" t="s">
        <v>1356</v>
      </c>
      <c r="D5915" s="98" t="s">
        <v>13667</v>
      </c>
      <c r="E5915" s="98" t="s">
        <v>13660</v>
      </c>
      <c r="F5915" s="124">
        <v>11.52</v>
      </c>
      <c r="G5915" s="112">
        <v>42552</v>
      </c>
      <c r="H5915" s="98"/>
      <c r="I5915" s="123" t="str">
        <f t="shared" si="92"/>
        <v/>
      </c>
      <c r="J5915" s="123"/>
      <c r="K5915" s="123"/>
      <c r="L5915" s="123"/>
      <c r="M5915" s="98" t="s">
        <v>14755</v>
      </c>
      <c r="N5915" s="118"/>
    </row>
    <row r="5916" spans="1:14" x14ac:dyDescent="0.25">
      <c r="A5916" s="130">
        <v>76169879000161</v>
      </c>
      <c r="B5916" s="98" t="s">
        <v>12978</v>
      </c>
      <c r="C5916" s="123" t="s">
        <v>3143</v>
      </c>
      <c r="D5916" s="98" t="s">
        <v>13667</v>
      </c>
      <c r="E5916" s="98" t="s">
        <v>13660</v>
      </c>
      <c r="F5916" s="124">
        <v>15</v>
      </c>
      <c r="G5916" s="112">
        <v>41958</v>
      </c>
      <c r="H5916" s="98"/>
      <c r="I5916" s="123" t="str">
        <f t="shared" si="92"/>
        <v/>
      </c>
      <c r="J5916" s="123"/>
      <c r="K5916" s="123"/>
      <c r="L5916" s="123"/>
      <c r="M5916" s="98" t="s">
        <v>15877</v>
      </c>
      <c r="N5916" s="118"/>
    </row>
    <row r="5917" spans="1:14" x14ac:dyDescent="0.25">
      <c r="A5917" s="130">
        <v>1367788000131</v>
      </c>
      <c r="B5917" s="98" t="s">
        <v>12979</v>
      </c>
      <c r="C5917" s="123" t="s">
        <v>2274</v>
      </c>
      <c r="D5917" s="98" t="s">
        <v>13667</v>
      </c>
      <c r="E5917" s="98" t="s">
        <v>13660</v>
      </c>
      <c r="F5917" s="124">
        <v>9.51</v>
      </c>
      <c r="G5917" s="112">
        <v>44105</v>
      </c>
      <c r="H5917" s="98"/>
      <c r="I5917" s="123" t="str">
        <f t="shared" si="92"/>
        <v/>
      </c>
      <c r="J5917" s="123"/>
      <c r="K5917" s="123"/>
      <c r="L5917" s="123"/>
      <c r="M5917" s="98"/>
      <c r="N5917" s="118"/>
    </row>
    <row r="5918" spans="1:14" x14ac:dyDescent="0.25">
      <c r="A5918" s="130">
        <v>1612911000132</v>
      </c>
      <c r="B5918" s="98" t="s">
        <v>12980</v>
      </c>
      <c r="C5918" s="123" t="s">
        <v>3143</v>
      </c>
      <c r="D5918" s="98" t="s">
        <v>13667</v>
      </c>
      <c r="E5918" s="98" t="s">
        <v>13660</v>
      </c>
      <c r="F5918" s="124">
        <v>18.079999999999998</v>
      </c>
      <c r="G5918" s="112">
        <v>44136</v>
      </c>
      <c r="H5918" s="98"/>
      <c r="I5918" s="123" t="str">
        <f t="shared" si="92"/>
        <v/>
      </c>
      <c r="J5918" s="123"/>
      <c r="K5918" s="123"/>
      <c r="L5918" s="123"/>
      <c r="M5918" s="98"/>
      <c r="N5918" s="118"/>
    </row>
    <row r="5919" spans="1:14" x14ac:dyDescent="0.25">
      <c r="A5919" s="130">
        <v>87490306000151</v>
      </c>
      <c r="B5919" s="98" t="s">
        <v>12981</v>
      </c>
      <c r="C5919" s="123" t="s">
        <v>3812</v>
      </c>
      <c r="D5919" s="98" t="s">
        <v>13667</v>
      </c>
      <c r="E5919" s="98" t="s">
        <v>13660</v>
      </c>
      <c r="F5919" s="124">
        <v>14</v>
      </c>
      <c r="G5919" s="112">
        <v>44013</v>
      </c>
      <c r="H5919" s="98"/>
      <c r="I5919" s="123" t="str">
        <f t="shared" si="92"/>
        <v/>
      </c>
      <c r="J5919" s="123"/>
      <c r="K5919" s="123"/>
      <c r="L5919" s="123"/>
      <c r="M5919" s="98"/>
      <c r="N5919" s="118"/>
    </row>
    <row r="5920" spans="1:14" x14ac:dyDescent="0.25">
      <c r="A5920" s="130">
        <v>1612770000158</v>
      </c>
      <c r="B5920" s="98" t="s">
        <v>12982</v>
      </c>
      <c r="C5920" s="123" t="s">
        <v>2554</v>
      </c>
      <c r="D5920" s="98" t="s">
        <v>13667</v>
      </c>
      <c r="E5920" s="98" t="s">
        <v>13660</v>
      </c>
      <c r="F5920" s="124">
        <v>11</v>
      </c>
      <c r="G5920" s="112">
        <v>39203</v>
      </c>
      <c r="H5920" s="98"/>
      <c r="I5920" s="123" t="str">
        <f t="shared" si="92"/>
        <v/>
      </c>
      <c r="J5920" s="123"/>
      <c r="K5920" s="123"/>
      <c r="L5920" s="123"/>
      <c r="M5920" s="98" t="s">
        <v>13534</v>
      </c>
      <c r="N5920" s="118"/>
    </row>
    <row r="5921" spans="1:14" x14ac:dyDescent="0.25">
      <c r="A5921" s="130">
        <v>25222118000195</v>
      </c>
      <c r="B5921" s="98" t="s">
        <v>12983</v>
      </c>
      <c r="C5921" s="123" t="s">
        <v>1356</v>
      </c>
      <c r="D5921" s="98" t="s">
        <v>13667</v>
      </c>
      <c r="E5921" s="98" t="s">
        <v>13660</v>
      </c>
      <c r="F5921" s="124">
        <v>19.61</v>
      </c>
      <c r="G5921" s="112">
        <v>42153</v>
      </c>
      <c r="H5921" s="98"/>
      <c r="I5921" s="123" t="str">
        <f t="shared" si="92"/>
        <v/>
      </c>
      <c r="J5921" s="123"/>
      <c r="K5921" s="123"/>
      <c r="L5921" s="123"/>
      <c r="M5921" s="98" t="s">
        <v>14756</v>
      </c>
      <c r="N5921" s="118"/>
    </row>
    <row r="5922" spans="1:14" x14ac:dyDescent="0.25">
      <c r="A5922" s="130">
        <v>10091551000161</v>
      </c>
      <c r="B5922" s="98" t="s">
        <v>12984</v>
      </c>
      <c r="C5922" s="123" t="s">
        <v>2758</v>
      </c>
      <c r="D5922" s="98" t="s">
        <v>13667</v>
      </c>
      <c r="E5922" s="98" t="s">
        <v>13660</v>
      </c>
      <c r="F5922" s="124">
        <v>14.91</v>
      </c>
      <c r="G5922" s="112">
        <v>43221</v>
      </c>
      <c r="H5922" s="98"/>
      <c r="I5922" s="123" t="str">
        <f t="shared" si="92"/>
        <v/>
      </c>
      <c r="J5922" s="123"/>
      <c r="K5922" s="123"/>
      <c r="L5922" s="123"/>
      <c r="M5922" s="98" t="s">
        <v>15474</v>
      </c>
      <c r="N5922" s="118"/>
    </row>
    <row r="5923" spans="1:14" x14ac:dyDescent="0.25">
      <c r="A5923" s="130">
        <v>8364655000150</v>
      </c>
      <c r="B5923" s="98" t="s">
        <v>12985</v>
      </c>
      <c r="C5923" s="123" t="s">
        <v>3601</v>
      </c>
      <c r="D5923" s="98" t="s">
        <v>13667</v>
      </c>
      <c r="E5923" s="98" t="s">
        <v>13660</v>
      </c>
      <c r="F5923" s="124">
        <v>11</v>
      </c>
      <c r="G5923" s="112">
        <v>43374</v>
      </c>
      <c r="H5923" s="98"/>
      <c r="I5923" s="123" t="str">
        <f t="shared" si="92"/>
        <v/>
      </c>
      <c r="J5923" s="123"/>
      <c r="K5923" s="123"/>
      <c r="L5923" s="123"/>
      <c r="M5923" s="98" t="s">
        <v>16112</v>
      </c>
      <c r="N5923" s="118"/>
    </row>
    <row r="5924" spans="1:14" x14ac:dyDescent="0.25">
      <c r="A5924" s="130">
        <v>11343910000193</v>
      </c>
      <c r="B5924" s="98" t="s">
        <v>12986</v>
      </c>
      <c r="C5924" s="123" t="s">
        <v>2758</v>
      </c>
      <c r="D5924" s="98" t="s">
        <v>13667</v>
      </c>
      <c r="E5924" s="98" t="s">
        <v>13660</v>
      </c>
      <c r="F5924" s="124">
        <v>13.36</v>
      </c>
      <c r="G5924" s="112">
        <v>39049</v>
      </c>
      <c r="H5924" s="98"/>
      <c r="I5924" s="123" t="str">
        <f t="shared" si="92"/>
        <v/>
      </c>
      <c r="J5924" s="123"/>
      <c r="K5924" s="123"/>
      <c r="L5924" s="123"/>
      <c r="M5924" s="98" t="s">
        <v>15478</v>
      </c>
      <c r="N5924" s="118"/>
    </row>
    <row r="5925" spans="1:14" x14ac:dyDescent="0.25">
      <c r="A5925" s="130">
        <v>24772113000173</v>
      </c>
      <c r="B5925" s="98" t="s">
        <v>12987</v>
      </c>
      <c r="C5925" s="123" t="s">
        <v>2274</v>
      </c>
      <c r="D5925" s="98" t="s">
        <v>13667</v>
      </c>
      <c r="E5925" s="98" t="s">
        <v>13660</v>
      </c>
      <c r="F5925" s="124">
        <v>15.59</v>
      </c>
      <c r="G5925" s="112">
        <v>43739</v>
      </c>
      <c r="H5925" s="98"/>
      <c r="I5925" s="123" t="str">
        <f t="shared" si="92"/>
        <v/>
      </c>
      <c r="J5925" s="123"/>
      <c r="K5925" s="123"/>
      <c r="L5925" s="123"/>
      <c r="M5925" s="98"/>
      <c r="N5925" s="118"/>
    </row>
    <row r="5926" spans="1:14" x14ac:dyDescent="0.25">
      <c r="A5926" s="130">
        <v>16418683000131</v>
      </c>
      <c r="B5926" s="98" t="s">
        <v>12988</v>
      </c>
      <c r="C5926" s="123" t="s">
        <v>215</v>
      </c>
      <c r="D5926" s="98" t="s">
        <v>13667</v>
      </c>
      <c r="E5926" s="98" t="s">
        <v>13660</v>
      </c>
      <c r="F5926" s="124">
        <v>15.21</v>
      </c>
      <c r="G5926" s="112">
        <v>40575</v>
      </c>
      <c r="H5926" s="98"/>
      <c r="I5926" s="123" t="str">
        <f t="shared" si="92"/>
        <v/>
      </c>
      <c r="J5926" s="123"/>
      <c r="K5926" s="123"/>
      <c r="L5926" s="123"/>
      <c r="M5926" s="98" t="s">
        <v>13908</v>
      </c>
      <c r="N5926" s="118"/>
    </row>
    <row r="5927" spans="1:14" x14ac:dyDescent="0.25">
      <c r="A5927" s="130">
        <v>1552221000135</v>
      </c>
      <c r="B5927" s="98" t="s">
        <v>12989</v>
      </c>
      <c r="C5927" s="123" t="s">
        <v>4626</v>
      </c>
      <c r="D5927" s="98" t="s">
        <v>13667</v>
      </c>
      <c r="E5927" s="98" t="s">
        <v>13660</v>
      </c>
      <c r="F5927" s="124">
        <v>18.13</v>
      </c>
      <c r="G5927" s="112">
        <v>41211</v>
      </c>
      <c r="H5927" s="98"/>
      <c r="I5927" s="123" t="str">
        <f t="shared" si="92"/>
        <v/>
      </c>
      <c r="J5927" s="123"/>
      <c r="K5927" s="123"/>
      <c r="L5927" s="123"/>
      <c r="M5927" s="98" t="s">
        <v>16901</v>
      </c>
      <c r="N5927" s="118"/>
    </row>
    <row r="5928" spans="1:14" x14ac:dyDescent="0.25">
      <c r="A5928" s="130">
        <v>67360446000106</v>
      </c>
      <c r="B5928" s="98" t="s">
        <v>12990</v>
      </c>
      <c r="C5928" s="123" t="s">
        <v>4626</v>
      </c>
      <c r="D5928" s="98" t="s">
        <v>13667</v>
      </c>
      <c r="E5928" s="98" t="s">
        <v>13660</v>
      </c>
      <c r="F5928" s="124">
        <v>13.45</v>
      </c>
      <c r="G5928" s="112">
        <v>41852</v>
      </c>
      <c r="H5928" s="98"/>
      <c r="I5928" s="123" t="str">
        <f t="shared" si="92"/>
        <v/>
      </c>
      <c r="J5928" s="123"/>
      <c r="K5928" s="123"/>
      <c r="L5928" s="123"/>
      <c r="M5928" s="98" t="s">
        <v>16906</v>
      </c>
      <c r="N5928" s="118"/>
    </row>
    <row r="5929" spans="1:14" x14ac:dyDescent="0.25">
      <c r="A5929" s="130">
        <v>46522967000134</v>
      </c>
      <c r="B5929" s="98" t="s">
        <v>12991</v>
      </c>
      <c r="C5929" s="123" t="s">
        <v>4626</v>
      </c>
      <c r="D5929" s="98" t="s">
        <v>13667</v>
      </c>
      <c r="E5929" s="98" t="s">
        <v>13660</v>
      </c>
      <c r="F5929" s="124">
        <v>16.34</v>
      </c>
      <c r="G5929" s="112">
        <v>41549</v>
      </c>
      <c r="H5929" s="98"/>
      <c r="I5929" s="123" t="str">
        <f t="shared" si="92"/>
        <v/>
      </c>
      <c r="J5929" s="123"/>
      <c r="K5929" s="123"/>
      <c r="L5929" s="123"/>
      <c r="M5929" s="98" t="s">
        <v>16909</v>
      </c>
      <c r="N5929" s="118"/>
    </row>
    <row r="5930" spans="1:14" x14ac:dyDescent="0.25">
      <c r="A5930" s="130">
        <v>56024581000156</v>
      </c>
      <c r="B5930" s="98" t="s">
        <v>12992</v>
      </c>
      <c r="C5930" s="123" t="s">
        <v>4626</v>
      </c>
      <c r="D5930" s="98" t="s">
        <v>13667</v>
      </c>
      <c r="E5930" s="98" t="s">
        <v>13660</v>
      </c>
      <c r="F5930" s="124">
        <v>28</v>
      </c>
      <c r="G5930" s="112">
        <v>43720</v>
      </c>
      <c r="H5930" s="98"/>
      <c r="I5930" s="123" t="str">
        <f t="shared" si="92"/>
        <v/>
      </c>
      <c r="J5930" s="123"/>
      <c r="K5930" s="123"/>
      <c r="L5930" s="123"/>
      <c r="M5930" s="98"/>
      <c r="N5930" s="118"/>
    </row>
    <row r="5931" spans="1:14" x14ac:dyDescent="0.25">
      <c r="A5931" s="130">
        <v>15943434000100</v>
      </c>
      <c r="B5931" s="98" t="s">
        <v>12993</v>
      </c>
      <c r="C5931" s="123" t="s">
        <v>2274</v>
      </c>
      <c r="D5931" s="98" t="s">
        <v>13667</v>
      </c>
      <c r="E5931" s="98" t="s">
        <v>13660</v>
      </c>
      <c r="F5931" s="124">
        <v>15.14</v>
      </c>
      <c r="G5931" s="112">
        <v>42979</v>
      </c>
      <c r="H5931" s="98"/>
      <c r="I5931" s="123" t="str">
        <f t="shared" si="92"/>
        <v/>
      </c>
      <c r="J5931" s="123"/>
      <c r="K5931" s="123"/>
      <c r="L5931" s="123"/>
      <c r="M5931" s="98" t="s">
        <v>15028</v>
      </c>
      <c r="N5931" s="118"/>
    </row>
    <row r="5932" spans="1:14" x14ac:dyDescent="0.25">
      <c r="A5932" s="130">
        <v>18312108000185</v>
      </c>
      <c r="B5932" s="98" t="s">
        <v>12994</v>
      </c>
      <c r="C5932" s="123" t="s">
        <v>1356</v>
      </c>
      <c r="D5932" s="98" t="s">
        <v>13667</v>
      </c>
      <c r="E5932" s="98" t="s">
        <v>13660</v>
      </c>
      <c r="F5932" s="124">
        <v>11</v>
      </c>
      <c r="G5932" s="112">
        <v>39437</v>
      </c>
      <c r="H5932" s="98"/>
      <c r="I5932" s="123" t="str">
        <f t="shared" si="92"/>
        <v/>
      </c>
      <c r="J5932" s="123"/>
      <c r="K5932" s="123"/>
      <c r="L5932" s="123"/>
      <c r="M5932" s="98"/>
      <c r="N5932" s="118"/>
    </row>
    <row r="5933" spans="1:14" x14ac:dyDescent="0.25">
      <c r="A5933" s="130">
        <v>75963256000101</v>
      </c>
      <c r="B5933" s="98" t="s">
        <v>12995</v>
      </c>
      <c r="C5933" s="123" t="s">
        <v>3143</v>
      </c>
      <c r="D5933" s="98" t="s">
        <v>13667</v>
      </c>
      <c r="E5933" s="98" t="s">
        <v>13660</v>
      </c>
      <c r="F5933" s="124">
        <v>14</v>
      </c>
      <c r="G5933" s="112">
        <v>44136</v>
      </c>
      <c r="H5933" s="98"/>
      <c r="I5933" s="123" t="str">
        <f t="shared" si="92"/>
        <v/>
      </c>
      <c r="J5933" s="123"/>
      <c r="K5933" s="123"/>
      <c r="L5933" s="123"/>
      <c r="M5933" s="98"/>
      <c r="N5933" s="118"/>
    </row>
    <row r="5934" spans="1:14" x14ac:dyDescent="0.25">
      <c r="A5934" s="130">
        <v>27744143000164</v>
      </c>
      <c r="B5934" s="98" t="s">
        <v>12996</v>
      </c>
      <c r="C5934" s="123" t="s">
        <v>821</v>
      </c>
      <c r="D5934" s="98" t="s">
        <v>13667</v>
      </c>
      <c r="E5934" s="98" t="s">
        <v>13660</v>
      </c>
      <c r="F5934" s="124">
        <v>17.8</v>
      </c>
      <c r="G5934" s="112">
        <v>44105</v>
      </c>
      <c r="H5934" s="98"/>
      <c r="I5934" s="123" t="str">
        <f t="shared" si="92"/>
        <v/>
      </c>
      <c r="J5934" s="123"/>
      <c r="K5934" s="123"/>
      <c r="L5934" s="123"/>
      <c r="M5934" s="98"/>
      <c r="N5934" s="118"/>
    </row>
    <row r="5935" spans="1:14" x14ac:dyDescent="0.25">
      <c r="A5935" s="130">
        <v>28741072000109</v>
      </c>
      <c r="B5935" s="98" t="s">
        <v>12997</v>
      </c>
      <c r="C5935" s="123" t="s">
        <v>3513</v>
      </c>
      <c r="D5935" s="98" t="s">
        <v>13667</v>
      </c>
      <c r="E5935" s="98" t="s">
        <v>13660</v>
      </c>
      <c r="F5935" s="124">
        <v>12</v>
      </c>
      <c r="G5935" s="112">
        <v>38351</v>
      </c>
      <c r="H5935" s="98"/>
      <c r="I5935" s="123" t="str">
        <f t="shared" si="92"/>
        <v/>
      </c>
      <c r="J5935" s="123"/>
      <c r="K5935" s="123"/>
      <c r="L5935" s="123"/>
      <c r="M5935" s="98" t="s">
        <v>16018</v>
      </c>
      <c r="N5935" s="118"/>
    </row>
    <row r="5936" spans="1:14" x14ac:dyDescent="0.25">
      <c r="A5936" s="130">
        <v>95587770000199</v>
      </c>
      <c r="B5936" s="98" t="s">
        <v>12998</v>
      </c>
      <c r="C5936" s="123" t="s">
        <v>3143</v>
      </c>
      <c r="D5936" s="98" t="s">
        <v>13667</v>
      </c>
      <c r="E5936" s="98" t="s">
        <v>13660</v>
      </c>
      <c r="F5936" s="124">
        <v>14.41</v>
      </c>
      <c r="G5936" s="112">
        <v>42370</v>
      </c>
      <c r="H5936" s="98"/>
      <c r="I5936" s="123" t="str">
        <f t="shared" si="92"/>
        <v/>
      </c>
      <c r="J5936" s="123"/>
      <c r="K5936" s="123"/>
      <c r="L5936" s="123"/>
      <c r="M5936" s="98" t="s">
        <v>15879</v>
      </c>
      <c r="N5936" s="118"/>
    </row>
    <row r="5937" spans="1:14" x14ac:dyDescent="0.25">
      <c r="A5937" s="130">
        <v>4034583000122</v>
      </c>
      <c r="B5937" s="98" t="s">
        <v>12999</v>
      </c>
      <c r="C5937" s="123" t="s">
        <v>0</v>
      </c>
      <c r="D5937" s="98" t="s">
        <v>13667</v>
      </c>
      <c r="E5937" s="98" t="s">
        <v>13660</v>
      </c>
      <c r="F5937" s="124">
        <v>17.41</v>
      </c>
      <c r="G5937" s="112">
        <v>40269</v>
      </c>
      <c r="H5937" s="98"/>
      <c r="I5937" s="123" t="str">
        <f t="shared" si="92"/>
        <v/>
      </c>
      <c r="J5937" s="123"/>
      <c r="K5937" s="123"/>
      <c r="L5937" s="123"/>
      <c r="M5937" s="98" t="s">
        <v>13672</v>
      </c>
      <c r="N5937" s="118"/>
    </row>
    <row r="5938" spans="1:14" x14ac:dyDescent="0.25">
      <c r="A5938" s="130">
        <v>15023997000172</v>
      </c>
      <c r="B5938" s="98" t="s">
        <v>13000</v>
      </c>
      <c r="C5938" s="123" t="s">
        <v>2274</v>
      </c>
      <c r="D5938" s="98" t="s">
        <v>13667</v>
      </c>
      <c r="E5938" s="98" t="s">
        <v>13660</v>
      </c>
      <c r="F5938" s="124">
        <v>14</v>
      </c>
      <c r="G5938" s="112">
        <v>44075</v>
      </c>
      <c r="H5938" s="98"/>
      <c r="I5938" s="123" t="str">
        <f t="shared" si="92"/>
        <v/>
      </c>
      <c r="J5938" s="123"/>
      <c r="K5938" s="123"/>
      <c r="L5938" s="123"/>
      <c r="M5938" s="98"/>
      <c r="N5938" s="118"/>
    </row>
    <row r="5939" spans="1:14" x14ac:dyDescent="0.25">
      <c r="A5939" s="130">
        <v>1612413000190</v>
      </c>
      <c r="B5939" s="98" t="s">
        <v>13001</v>
      </c>
      <c r="C5939" s="123" t="s">
        <v>3143</v>
      </c>
      <c r="D5939" s="98" t="s">
        <v>13667</v>
      </c>
      <c r="E5939" s="98" t="s">
        <v>13660</v>
      </c>
      <c r="F5939" s="124">
        <v>13.87</v>
      </c>
      <c r="G5939" s="112">
        <v>38622</v>
      </c>
      <c r="H5939" s="98"/>
      <c r="I5939" s="123" t="str">
        <f t="shared" si="92"/>
        <v/>
      </c>
      <c r="J5939" s="123"/>
      <c r="K5939" s="123"/>
      <c r="L5939" s="123"/>
      <c r="M5939" s="98" t="s">
        <v>15880</v>
      </c>
      <c r="N5939" s="118"/>
    </row>
    <row r="5940" spans="1:14" x14ac:dyDescent="0.25">
      <c r="A5940" s="130">
        <v>3681582000107</v>
      </c>
      <c r="B5940" s="98" t="s">
        <v>13002</v>
      </c>
      <c r="C5940" s="123" t="s">
        <v>2197</v>
      </c>
      <c r="D5940" s="98" t="s">
        <v>13667</v>
      </c>
      <c r="E5940" s="98" t="s">
        <v>13660</v>
      </c>
      <c r="F5940" s="124">
        <v>11</v>
      </c>
      <c r="G5940" s="112">
        <v>41640</v>
      </c>
      <c r="H5940" s="98"/>
      <c r="I5940" s="123" t="str">
        <f t="shared" si="92"/>
        <v/>
      </c>
      <c r="J5940" s="123"/>
      <c r="K5940" s="123"/>
      <c r="L5940" s="123"/>
      <c r="M5940" s="98" t="s">
        <v>14903</v>
      </c>
      <c r="N5940" s="118"/>
    </row>
    <row r="5941" spans="1:14" x14ac:dyDescent="0.25">
      <c r="A5941" s="130">
        <v>29051216000168</v>
      </c>
      <c r="B5941" s="98" t="s">
        <v>13003</v>
      </c>
      <c r="C5941" s="123" t="s">
        <v>3513</v>
      </c>
      <c r="D5941" s="98" t="s">
        <v>13667</v>
      </c>
      <c r="E5941" s="98" t="s">
        <v>13660</v>
      </c>
      <c r="F5941" s="124">
        <v>20</v>
      </c>
      <c r="G5941" s="112">
        <v>43374</v>
      </c>
      <c r="H5941" s="98"/>
      <c r="I5941" s="123" t="str">
        <f t="shared" si="92"/>
        <v/>
      </c>
      <c r="J5941" s="123"/>
      <c r="K5941" s="123"/>
      <c r="L5941" s="123"/>
      <c r="M5941" s="98" t="s">
        <v>16019</v>
      </c>
      <c r="N5941" s="118"/>
    </row>
    <row r="5942" spans="1:14" x14ac:dyDescent="0.25">
      <c r="A5942" s="130">
        <v>45774064000188</v>
      </c>
      <c r="B5942" s="98" t="s">
        <v>13004</v>
      </c>
      <c r="C5942" s="123" t="s">
        <v>4626</v>
      </c>
      <c r="D5942" s="98" t="s">
        <v>13667</v>
      </c>
      <c r="E5942" s="98" t="s">
        <v>13660</v>
      </c>
      <c r="F5942" s="124">
        <v>14.22</v>
      </c>
      <c r="G5942" s="112">
        <v>40595</v>
      </c>
      <c r="H5942" s="98"/>
      <c r="I5942" s="123" t="str">
        <f t="shared" si="92"/>
        <v/>
      </c>
      <c r="J5942" s="123"/>
      <c r="K5942" s="123"/>
      <c r="L5942" s="123"/>
      <c r="M5942" s="98" t="s">
        <v>16911</v>
      </c>
      <c r="N5942" s="118"/>
    </row>
    <row r="5943" spans="1:14" x14ac:dyDescent="0.25">
      <c r="A5943" s="130">
        <v>83074294000123</v>
      </c>
      <c r="B5943" s="98" t="s">
        <v>13005</v>
      </c>
      <c r="C5943" s="123" t="s">
        <v>4289</v>
      </c>
      <c r="D5943" s="98" t="s">
        <v>13667</v>
      </c>
      <c r="E5943" s="98" t="s">
        <v>13660</v>
      </c>
      <c r="F5943" s="124">
        <v>14</v>
      </c>
      <c r="G5943" s="112">
        <v>44105</v>
      </c>
      <c r="H5943" s="98"/>
      <c r="I5943" s="123" t="str">
        <f t="shared" si="92"/>
        <v/>
      </c>
      <c r="J5943" s="123"/>
      <c r="K5943" s="123"/>
      <c r="L5943" s="123"/>
      <c r="M5943" s="98"/>
      <c r="N5943" s="118"/>
    </row>
    <row r="5944" spans="1:14" x14ac:dyDescent="0.25">
      <c r="A5944" s="130">
        <v>39223581000166</v>
      </c>
      <c r="B5944" s="98" t="s">
        <v>13006</v>
      </c>
      <c r="C5944" s="123" t="s">
        <v>3513</v>
      </c>
      <c r="D5944" s="98" t="s">
        <v>13667</v>
      </c>
      <c r="E5944" s="98" t="s">
        <v>13660</v>
      </c>
      <c r="F5944" s="124">
        <v>14</v>
      </c>
      <c r="G5944" s="112">
        <v>42943</v>
      </c>
      <c r="H5944" s="98"/>
      <c r="I5944" s="123" t="str">
        <f t="shared" si="92"/>
        <v/>
      </c>
      <c r="J5944" s="123"/>
      <c r="K5944" s="123"/>
      <c r="L5944" s="123"/>
      <c r="M5944" s="98" t="s">
        <v>16020</v>
      </c>
      <c r="N5944" s="118"/>
    </row>
    <row r="5945" spans="1:14" x14ac:dyDescent="0.25">
      <c r="A5945" s="130">
        <v>42498733000148</v>
      </c>
      <c r="B5945" s="98" t="s">
        <v>13007</v>
      </c>
      <c r="C5945" s="123" t="s">
        <v>3513</v>
      </c>
      <c r="D5945" s="98" t="s">
        <v>13667</v>
      </c>
      <c r="E5945" s="98" t="s">
        <v>13660</v>
      </c>
      <c r="F5945" s="124">
        <v>22</v>
      </c>
      <c r="G5945" s="112">
        <v>37257</v>
      </c>
      <c r="H5945" s="98"/>
      <c r="I5945" s="123" t="str">
        <f t="shared" si="92"/>
        <v/>
      </c>
      <c r="J5945" s="123"/>
      <c r="K5945" s="123"/>
      <c r="L5945" s="123"/>
      <c r="M5945" s="98" t="s">
        <v>16022</v>
      </c>
      <c r="N5945" s="118"/>
    </row>
    <row r="5946" spans="1:14" x14ac:dyDescent="0.25">
      <c r="A5946" s="130">
        <v>83102707000136</v>
      </c>
      <c r="B5946" s="98" t="s">
        <v>13008</v>
      </c>
      <c r="C5946" s="123" t="s">
        <v>4289</v>
      </c>
      <c r="D5946" s="98" t="s">
        <v>13667</v>
      </c>
      <c r="E5946" s="98" t="s">
        <v>13660</v>
      </c>
      <c r="F5946" s="124">
        <v>14.5</v>
      </c>
      <c r="G5946" s="112">
        <v>44114</v>
      </c>
      <c r="H5946" s="98"/>
      <c r="I5946" s="123" t="str">
        <f t="shared" si="92"/>
        <v/>
      </c>
      <c r="J5946" s="123"/>
      <c r="K5946" s="123"/>
      <c r="L5946" s="123"/>
      <c r="M5946" s="98"/>
      <c r="N5946" s="118"/>
    </row>
    <row r="5947" spans="1:14" x14ac:dyDescent="0.25">
      <c r="A5947" s="130">
        <v>83102574000106</v>
      </c>
      <c r="B5947" s="98" t="s">
        <v>13009</v>
      </c>
      <c r="C5947" s="123" t="s">
        <v>4289</v>
      </c>
      <c r="D5947" s="98" t="s">
        <v>13667</v>
      </c>
      <c r="E5947" s="98" t="s">
        <v>13660</v>
      </c>
      <c r="F5947" s="124">
        <v>24</v>
      </c>
      <c r="G5947" s="112">
        <v>45658</v>
      </c>
      <c r="H5947" s="98"/>
      <c r="I5947" s="123" t="str">
        <f t="shared" si="92"/>
        <v/>
      </c>
      <c r="J5947" s="123"/>
      <c r="K5947" s="123"/>
      <c r="L5947" s="123"/>
      <c r="M5947" s="98"/>
      <c r="N5947" s="118"/>
    </row>
    <row r="5948" spans="1:14" x14ac:dyDescent="0.25">
      <c r="A5948" s="130">
        <v>83102574000106</v>
      </c>
      <c r="B5948" s="98" t="s">
        <v>13009</v>
      </c>
      <c r="C5948" s="123" t="s">
        <v>4289</v>
      </c>
      <c r="D5948" s="98" t="s">
        <v>13667</v>
      </c>
      <c r="E5948" s="98" t="s">
        <v>13660</v>
      </c>
      <c r="F5948" s="124">
        <v>22</v>
      </c>
      <c r="G5948" s="112">
        <v>43286</v>
      </c>
      <c r="H5948" s="112">
        <v>45657</v>
      </c>
      <c r="I5948" s="123" t="str">
        <f t="shared" si="92"/>
        <v/>
      </c>
      <c r="J5948" s="98"/>
      <c r="K5948" s="98"/>
      <c r="L5948" s="98"/>
      <c r="M5948" s="98"/>
      <c r="N5948" s="118"/>
    </row>
    <row r="5949" spans="1:14" x14ac:dyDescent="0.25">
      <c r="A5949" s="130">
        <v>94704103000186</v>
      </c>
      <c r="B5949" s="98" t="s">
        <v>13010</v>
      </c>
      <c r="C5949" s="123" t="s">
        <v>3812</v>
      </c>
      <c r="D5949" s="98" t="s">
        <v>13667</v>
      </c>
      <c r="E5949" s="98" t="s">
        <v>13660</v>
      </c>
      <c r="F5949" s="124">
        <v>14</v>
      </c>
      <c r="G5949" s="112">
        <v>44013</v>
      </c>
      <c r="H5949" s="98"/>
      <c r="I5949" s="123" t="str">
        <f t="shared" si="92"/>
        <v/>
      </c>
      <c r="J5949" s="123"/>
      <c r="K5949" s="123"/>
      <c r="L5949" s="123"/>
      <c r="M5949" s="98"/>
      <c r="N5949" s="118"/>
    </row>
    <row r="5950" spans="1:14" x14ac:dyDescent="0.25">
      <c r="A5950" s="130">
        <v>88566872000162</v>
      </c>
      <c r="B5950" s="98" t="s">
        <v>13011</v>
      </c>
      <c r="C5950" s="123" t="s">
        <v>3812</v>
      </c>
      <c r="D5950" s="98" t="s">
        <v>13667</v>
      </c>
      <c r="E5950" s="98" t="s">
        <v>13660</v>
      </c>
      <c r="F5950" s="124">
        <v>16.5</v>
      </c>
      <c r="G5950" s="112">
        <v>42999</v>
      </c>
      <c r="H5950" s="98"/>
      <c r="I5950" s="123" t="str">
        <f t="shared" si="92"/>
        <v/>
      </c>
      <c r="J5950" s="123"/>
      <c r="K5950" s="123"/>
      <c r="L5950" s="123"/>
      <c r="M5950" s="98" t="s">
        <v>16448</v>
      </c>
      <c r="N5950" s="118"/>
    </row>
    <row r="5951" spans="1:14" x14ac:dyDescent="0.25">
      <c r="A5951" s="130">
        <v>46522975000180</v>
      </c>
      <c r="B5951" s="98" t="s">
        <v>13012</v>
      </c>
      <c r="C5951" s="123" t="s">
        <v>4626</v>
      </c>
      <c r="D5951" s="98" t="s">
        <v>13667</v>
      </c>
      <c r="E5951" s="98" t="s">
        <v>13660</v>
      </c>
      <c r="F5951" s="124">
        <v>12.26</v>
      </c>
      <c r="G5951" s="112">
        <v>40731</v>
      </c>
      <c r="H5951" s="98"/>
      <c r="I5951" s="123" t="str">
        <f t="shared" si="92"/>
        <v/>
      </c>
      <c r="J5951" s="123"/>
      <c r="K5951" s="123"/>
      <c r="L5951" s="123"/>
      <c r="M5951" s="98" t="s">
        <v>13534</v>
      </c>
      <c r="N5951" s="118"/>
    </row>
    <row r="5952" spans="1:14" x14ac:dyDescent="0.25">
      <c r="A5952" s="130">
        <v>83102756000179</v>
      </c>
      <c r="B5952" s="98" t="s">
        <v>13013</v>
      </c>
      <c r="C5952" s="123" t="s">
        <v>4289</v>
      </c>
      <c r="D5952" s="98" t="s">
        <v>13667</v>
      </c>
      <c r="E5952" s="98" t="s">
        <v>13660</v>
      </c>
      <c r="F5952" s="124">
        <v>22</v>
      </c>
      <c r="G5952" s="112">
        <v>39814</v>
      </c>
      <c r="H5952" s="98"/>
      <c r="I5952" s="123" t="str">
        <f t="shared" si="92"/>
        <v/>
      </c>
      <c r="J5952" s="123"/>
      <c r="K5952" s="123"/>
      <c r="L5952" s="123"/>
      <c r="M5952" s="98" t="s">
        <v>16650</v>
      </c>
      <c r="N5952" s="118"/>
    </row>
    <row r="5953" spans="1:14" x14ac:dyDescent="0.25">
      <c r="A5953" s="130">
        <v>76002641000147</v>
      </c>
      <c r="B5953" s="98" t="s">
        <v>13014</v>
      </c>
      <c r="C5953" s="123" t="s">
        <v>3143</v>
      </c>
      <c r="D5953" s="98" t="s">
        <v>13667</v>
      </c>
      <c r="E5953" s="98" t="s">
        <v>13660</v>
      </c>
      <c r="F5953" s="124">
        <v>12.33</v>
      </c>
      <c r="G5953" s="112">
        <v>43313</v>
      </c>
      <c r="H5953" s="98"/>
      <c r="I5953" s="123" t="str">
        <f t="shared" si="92"/>
        <v/>
      </c>
      <c r="J5953" s="123"/>
      <c r="K5953" s="123"/>
      <c r="L5953" s="123"/>
      <c r="M5953" s="98" t="s">
        <v>15881</v>
      </c>
      <c r="N5953" s="118"/>
    </row>
    <row r="5954" spans="1:14" x14ac:dyDescent="0.25">
      <c r="A5954" s="130">
        <v>27165711000172</v>
      </c>
      <c r="B5954" s="98" t="s">
        <v>13015</v>
      </c>
      <c r="C5954" s="123" t="s">
        <v>821</v>
      </c>
      <c r="D5954" s="98" t="s">
        <v>13667</v>
      </c>
      <c r="E5954" s="98" t="s">
        <v>13660</v>
      </c>
      <c r="F5954" s="124">
        <v>17.79</v>
      </c>
      <c r="G5954" s="112">
        <v>42005</v>
      </c>
      <c r="H5954" s="98"/>
      <c r="I5954" s="123" t="str">
        <f t="shared" si="92"/>
        <v/>
      </c>
      <c r="J5954" s="123"/>
      <c r="K5954" s="123"/>
      <c r="L5954" s="123"/>
      <c r="M5954" s="98" t="s">
        <v>14101</v>
      </c>
      <c r="N5954" s="118"/>
    </row>
    <row r="5955" spans="1:14" x14ac:dyDescent="0.25">
      <c r="A5955" s="130">
        <v>18602045000100</v>
      </c>
      <c r="B5955" s="98" t="s">
        <v>13016</v>
      </c>
      <c r="C5955" s="123" t="s">
        <v>1356</v>
      </c>
      <c r="D5955" s="98" t="s">
        <v>13667</v>
      </c>
      <c r="E5955" s="98" t="s">
        <v>13660</v>
      </c>
      <c r="F5955" s="124">
        <v>12.95</v>
      </c>
      <c r="G5955" s="112">
        <v>38749</v>
      </c>
      <c r="H5955" s="98"/>
      <c r="I5955" s="123" t="str">
        <f t="shared" ref="I5955:I6018" si="93">IFERROR(IF(OR(E5955="Ativos", E5955="Aposentados",E5955="Pensionistas"),IF(F5955&gt;=14,"SIM","NÃO"),""),"")</f>
        <v/>
      </c>
      <c r="J5955" s="123"/>
      <c r="K5955" s="123"/>
      <c r="L5955" s="123"/>
      <c r="M5955" s="98" t="s">
        <v>14758</v>
      </c>
      <c r="N5955" s="118"/>
    </row>
    <row r="5956" spans="1:14" x14ac:dyDescent="0.25">
      <c r="A5956" s="130">
        <v>4629697000115</v>
      </c>
      <c r="B5956" s="98" t="s">
        <v>13017</v>
      </c>
      <c r="C5956" s="123" t="s">
        <v>133</v>
      </c>
      <c r="D5956" s="98" t="s">
        <v>13667</v>
      </c>
      <c r="E5956" s="98" t="s">
        <v>13660</v>
      </c>
      <c r="F5956" s="124">
        <v>11</v>
      </c>
      <c r="G5956" s="112">
        <v>43192</v>
      </c>
      <c r="H5956" s="112">
        <v>43247</v>
      </c>
      <c r="I5956" s="123" t="str">
        <f t="shared" si="93"/>
        <v/>
      </c>
      <c r="J5956" s="98"/>
      <c r="K5956" s="98"/>
      <c r="L5956" s="98"/>
      <c r="M5956" s="98"/>
      <c r="N5956" s="118"/>
    </row>
    <row r="5957" spans="1:14" x14ac:dyDescent="0.25">
      <c r="A5957" s="130">
        <v>24852675000127</v>
      </c>
      <c r="B5957" s="98" t="s">
        <v>13018</v>
      </c>
      <c r="C5957" s="123" t="s">
        <v>901</v>
      </c>
      <c r="D5957" s="98" t="s">
        <v>13667</v>
      </c>
      <c r="E5957" s="98" t="s">
        <v>13660</v>
      </c>
      <c r="F5957" s="124">
        <v>14.5</v>
      </c>
      <c r="G5957" s="112">
        <v>43559</v>
      </c>
      <c r="H5957" s="98"/>
      <c r="I5957" s="123" t="str">
        <f t="shared" si="93"/>
        <v/>
      </c>
      <c r="J5957" s="123"/>
      <c r="K5957" s="123"/>
      <c r="L5957" s="123"/>
      <c r="M5957" s="98"/>
      <c r="N5957" s="118"/>
    </row>
    <row r="5958" spans="1:14" x14ac:dyDescent="0.25">
      <c r="A5958" s="130">
        <v>2056729000105</v>
      </c>
      <c r="B5958" s="98" t="s">
        <v>13019</v>
      </c>
      <c r="C5958" s="123" t="s">
        <v>901</v>
      </c>
      <c r="D5958" s="98" t="s">
        <v>13667</v>
      </c>
      <c r="E5958" s="98" t="s">
        <v>13660</v>
      </c>
      <c r="F5958" s="124">
        <v>17.489999999999998</v>
      </c>
      <c r="G5958" s="112">
        <v>43082</v>
      </c>
      <c r="H5958" s="98"/>
      <c r="I5958" s="123" t="str">
        <f t="shared" si="93"/>
        <v/>
      </c>
      <c r="J5958" s="123"/>
      <c r="K5958" s="123"/>
      <c r="L5958" s="123"/>
      <c r="M5958" s="98" t="s">
        <v>14321</v>
      </c>
      <c r="N5958" s="118"/>
    </row>
    <row r="5959" spans="1:14" x14ac:dyDescent="0.25">
      <c r="A5959" s="130">
        <v>3354560000132</v>
      </c>
      <c r="B5959" s="98" t="s">
        <v>13020</v>
      </c>
      <c r="C5959" s="123" t="s">
        <v>2197</v>
      </c>
      <c r="D5959" s="98" t="s">
        <v>13667</v>
      </c>
      <c r="E5959" s="98" t="s">
        <v>13660</v>
      </c>
      <c r="F5959" s="124">
        <v>16.84</v>
      </c>
      <c r="G5959" s="112">
        <v>41730</v>
      </c>
      <c r="H5959" s="98"/>
      <c r="I5959" s="123" t="str">
        <f t="shared" si="93"/>
        <v/>
      </c>
      <c r="J5959" s="123"/>
      <c r="K5959" s="123"/>
      <c r="L5959" s="123"/>
      <c r="M5959" s="98" t="s">
        <v>14904</v>
      </c>
      <c r="N5959" s="118"/>
    </row>
    <row r="5960" spans="1:14" x14ac:dyDescent="0.25">
      <c r="A5960" s="130">
        <v>92401553000174</v>
      </c>
      <c r="B5960" s="98" t="s">
        <v>13021</v>
      </c>
      <c r="C5960" s="123" t="s">
        <v>3812</v>
      </c>
      <c r="D5960" s="98" t="s">
        <v>13667</v>
      </c>
      <c r="E5960" s="98" t="s">
        <v>13660</v>
      </c>
      <c r="F5960" s="124">
        <v>18.600000000000001</v>
      </c>
      <c r="G5960" s="112">
        <v>44069</v>
      </c>
      <c r="H5960" s="98"/>
      <c r="I5960" s="123" t="str">
        <f t="shared" si="93"/>
        <v/>
      </c>
      <c r="J5960" s="123"/>
      <c r="K5960" s="123"/>
      <c r="L5960" s="123"/>
      <c r="M5960" s="98"/>
      <c r="N5960" s="118"/>
    </row>
    <row r="5961" spans="1:14" x14ac:dyDescent="0.25">
      <c r="A5961" s="130">
        <v>88187935000170</v>
      </c>
      <c r="B5961" s="98" t="s">
        <v>13022</v>
      </c>
      <c r="C5961" s="123" t="s">
        <v>3812</v>
      </c>
      <c r="D5961" s="98" t="s">
        <v>13667</v>
      </c>
      <c r="E5961" s="98" t="s">
        <v>13660</v>
      </c>
      <c r="F5961" s="124">
        <v>16.350000000000001</v>
      </c>
      <c r="G5961" s="112">
        <v>42736</v>
      </c>
      <c r="H5961" s="98"/>
      <c r="I5961" s="123" t="str">
        <f t="shared" si="93"/>
        <v/>
      </c>
      <c r="J5961" s="123"/>
      <c r="K5961" s="123"/>
      <c r="L5961" s="123"/>
      <c r="M5961" s="98" t="s">
        <v>16452</v>
      </c>
      <c r="N5961" s="118"/>
    </row>
    <row r="5962" spans="1:14" x14ac:dyDescent="0.25">
      <c r="A5962" s="130">
        <v>3501566000195</v>
      </c>
      <c r="B5962" s="98" t="s">
        <v>13023</v>
      </c>
      <c r="C5962" s="123" t="s">
        <v>2197</v>
      </c>
      <c r="D5962" s="98" t="s">
        <v>13667</v>
      </c>
      <c r="E5962" s="98" t="s">
        <v>13660</v>
      </c>
      <c r="F5962" s="124">
        <v>12</v>
      </c>
      <c r="G5962" s="112">
        <v>44075</v>
      </c>
      <c r="H5962" s="98"/>
      <c r="I5962" s="123" t="str">
        <f t="shared" si="93"/>
        <v/>
      </c>
      <c r="J5962" s="123"/>
      <c r="K5962" s="123"/>
      <c r="L5962" s="123"/>
      <c r="M5962" s="98"/>
      <c r="N5962" s="118"/>
    </row>
    <row r="5963" spans="1:14" x14ac:dyDescent="0.25">
      <c r="A5963" s="130">
        <v>18558080000160</v>
      </c>
      <c r="B5963" s="98" t="s">
        <v>13024</v>
      </c>
      <c r="C5963" s="123" t="s">
        <v>1356</v>
      </c>
      <c r="D5963" s="98" t="s">
        <v>13667</v>
      </c>
      <c r="E5963" s="98" t="s">
        <v>13660</v>
      </c>
      <c r="F5963" s="124">
        <v>18.7</v>
      </c>
      <c r="G5963" s="112">
        <v>39814</v>
      </c>
      <c r="H5963" s="98"/>
      <c r="I5963" s="123" t="str">
        <f t="shared" si="93"/>
        <v/>
      </c>
      <c r="J5963" s="123"/>
      <c r="K5963" s="123"/>
      <c r="L5963" s="123"/>
      <c r="M5963" s="98"/>
      <c r="N5963" s="118"/>
    </row>
    <row r="5964" spans="1:14" x14ac:dyDescent="0.25">
      <c r="A5964" s="130">
        <v>4203896000167</v>
      </c>
      <c r="B5964" s="98" t="s">
        <v>13026</v>
      </c>
      <c r="C5964" s="123" t="s">
        <v>3812</v>
      </c>
      <c r="D5964" s="98" t="s">
        <v>13667</v>
      </c>
      <c r="E5964" s="98" t="s">
        <v>13660</v>
      </c>
      <c r="F5964" s="124">
        <v>13.3</v>
      </c>
      <c r="G5964" s="112">
        <v>41089</v>
      </c>
      <c r="H5964" s="98"/>
      <c r="I5964" s="123" t="str">
        <f t="shared" si="93"/>
        <v/>
      </c>
      <c r="J5964" s="123"/>
      <c r="K5964" s="123"/>
      <c r="L5964" s="123"/>
      <c r="M5964" s="98" t="s">
        <v>16455</v>
      </c>
      <c r="N5964" s="118"/>
    </row>
    <row r="5965" spans="1:14" x14ac:dyDescent="0.25">
      <c r="A5965" s="130">
        <v>76288760000108</v>
      </c>
      <c r="B5965" s="98" t="s">
        <v>13027</v>
      </c>
      <c r="C5965" s="123" t="s">
        <v>3143</v>
      </c>
      <c r="D5965" s="98" t="s">
        <v>13667</v>
      </c>
      <c r="E5965" s="98" t="s">
        <v>13660</v>
      </c>
      <c r="F5965" s="124">
        <v>14</v>
      </c>
      <c r="G5965" s="112">
        <v>44075</v>
      </c>
      <c r="H5965" s="98"/>
      <c r="I5965" s="123" t="str">
        <f t="shared" si="93"/>
        <v/>
      </c>
      <c r="J5965" s="123"/>
      <c r="K5965" s="123"/>
      <c r="L5965" s="123"/>
      <c r="M5965" s="98"/>
      <c r="N5965" s="118"/>
    </row>
    <row r="5966" spans="1:14" x14ac:dyDescent="0.25">
      <c r="A5966" s="130">
        <v>4394805000118</v>
      </c>
      <c r="B5966" s="98" t="s">
        <v>13028</v>
      </c>
      <c r="C5966" s="123" t="s">
        <v>3747</v>
      </c>
      <c r="D5966" s="98" t="s">
        <v>13667</v>
      </c>
      <c r="E5966" s="98" t="s">
        <v>13660</v>
      </c>
      <c r="F5966" s="124">
        <v>16.37</v>
      </c>
      <c r="G5966" s="112">
        <v>43466</v>
      </c>
      <c r="H5966" s="98"/>
      <c r="I5966" s="123" t="str">
        <f t="shared" si="93"/>
        <v/>
      </c>
      <c r="J5966" s="123"/>
      <c r="K5966" s="123"/>
      <c r="L5966" s="123"/>
      <c r="M5966" s="98"/>
      <c r="N5966" s="118"/>
    </row>
    <row r="5967" spans="1:14" x14ac:dyDescent="0.25">
      <c r="A5967" s="130">
        <v>75371401000157</v>
      </c>
      <c r="B5967" s="98" t="s">
        <v>13029</v>
      </c>
      <c r="C5967" s="123" t="s">
        <v>3143</v>
      </c>
      <c r="D5967" s="98" t="s">
        <v>13667</v>
      </c>
      <c r="E5967" s="98" t="s">
        <v>13660</v>
      </c>
      <c r="F5967" s="124">
        <v>14</v>
      </c>
      <c r="G5967" s="112">
        <v>42309</v>
      </c>
      <c r="H5967" s="98"/>
      <c r="I5967" s="123" t="str">
        <f t="shared" si="93"/>
        <v/>
      </c>
      <c r="J5967" s="123"/>
      <c r="K5967" s="123"/>
      <c r="L5967" s="123"/>
      <c r="M5967" s="98" t="s">
        <v>15883</v>
      </c>
      <c r="N5967" s="118"/>
    </row>
    <row r="5968" spans="1:14" x14ac:dyDescent="0.25">
      <c r="A5968" s="130">
        <v>87711503000153</v>
      </c>
      <c r="B5968" s="98" t="s">
        <v>13030</v>
      </c>
      <c r="C5968" s="123" t="s">
        <v>3812</v>
      </c>
      <c r="D5968" s="98" t="s">
        <v>13667</v>
      </c>
      <c r="E5968" s="98" t="s">
        <v>13660</v>
      </c>
      <c r="F5968" s="124">
        <v>17.52</v>
      </c>
      <c r="G5968" s="112">
        <v>42905</v>
      </c>
      <c r="H5968" s="98"/>
      <c r="I5968" s="123" t="str">
        <f t="shared" si="93"/>
        <v/>
      </c>
      <c r="J5968" s="123"/>
      <c r="K5968" s="123"/>
      <c r="L5968" s="123"/>
      <c r="M5968" s="98" t="s">
        <v>16456</v>
      </c>
      <c r="N5968" s="118"/>
    </row>
    <row r="5969" spans="1:14" x14ac:dyDescent="0.25">
      <c r="A5969" s="130">
        <v>87712212000180</v>
      </c>
      <c r="B5969" s="98" t="s">
        <v>13031</v>
      </c>
      <c r="C5969" s="123" t="s">
        <v>3812</v>
      </c>
      <c r="D5969" s="98" t="s">
        <v>13667</v>
      </c>
      <c r="E5969" s="98" t="s">
        <v>13660</v>
      </c>
      <c r="F5969" s="124">
        <v>12.52</v>
      </c>
      <c r="G5969" s="112">
        <v>43101</v>
      </c>
      <c r="H5969" s="98"/>
      <c r="I5969" s="123" t="str">
        <f t="shared" si="93"/>
        <v/>
      </c>
      <c r="J5969" s="123"/>
      <c r="K5969" s="123"/>
      <c r="L5969" s="123"/>
      <c r="M5969" s="98" t="s">
        <v>16457</v>
      </c>
      <c r="N5969" s="118"/>
    </row>
    <row r="5970" spans="1:14" x14ac:dyDescent="0.25">
      <c r="A5970" s="130">
        <v>3347101000121</v>
      </c>
      <c r="B5970" s="98" t="s">
        <v>13032</v>
      </c>
      <c r="C5970" s="123" t="s">
        <v>2274</v>
      </c>
      <c r="D5970" s="98" t="s">
        <v>13667</v>
      </c>
      <c r="E5970" s="98" t="s">
        <v>13660</v>
      </c>
      <c r="F5970" s="124">
        <v>13.59</v>
      </c>
      <c r="G5970" s="112">
        <v>43831</v>
      </c>
      <c r="H5970" s="98"/>
      <c r="I5970" s="123" t="str">
        <f t="shared" si="93"/>
        <v/>
      </c>
      <c r="J5970" s="123"/>
      <c r="K5970" s="123"/>
      <c r="L5970" s="123"/>
      <c r="M5970" s="98"/>
      <c r="N5970" s="118"/>
    </row>
    <row r="5971" spans="1:14" x14ac:dyDescent="0.25">
      <c r="A5971" s="130">
        <v>87612982000150</v>
      </c>
      <c r="B5971" s="98" t="s">
        <v>13033</v>
      </c>
      <c r="C5971" s="123" t="s">
        <v>3812</v>
      </c>
      <c r="D5971" s="98" t="s">
        <v>13667</v>
      </c>
      <c r="E5971" s="98" t="s">
        <v>13660</v>
      </c>
      <c r="F5971" s="124">
        <v>14</v>
      </c>
      <c r="G5971" s="112">
        <v>43952</v>
      </c>
      <c r="H5971" s="98"/>
      <c r="I5971" s="123" t="str">
        <f t="shared" si="93"/>
        <v/>
      </c>
      <c r="J5971" s="123"/>
      <c r="K5971" s="123"/>
      <c r="L5971" s="123"/>
      <c r="M5971" s="98"/>
      <c r="N5971" s="118"/>
    </row>
    <row r="5972" spans="1:14" x14ac:dyDescent="0.25">
      <c r="A5972" s="130">
        <v>1616837000122</v>
      </c>
      <c r="B5972" s="98" t="s">
        <v>13034</v>
      </c>
      <c r="C5972" s="123" t="s">
        <v>1356</v>
      </c>
      <c r="D5972" s="98" t="s">
        <v>13667</v>
      </c>
      <c r="E5972" s="98" t="s">
        <v>13660</v>
      </c>
      <c r="F5972" s="124">
        <v>13.33</v>
      </c>
      <c r="G5972" s="112">
        <v>43070</v>
      </c>
      <c r="H5972" s="98"/>
      <c r="I5972" s="123" t="str">
        <f t="shared" si="93"/>
        <v/>
      </c>
      <c r="J5972" s="123"/>
      <c r="K5972" s="123"/>
      <c r="L5972" s="123"/>
      <c r="M5972" s="98" t="s">
        <v>14761</v>
      </c>
      <c r="N5972" s="118"/>
    </row>
    <row r="5973" spans="1:14" x14ac:dyDescent="0.25">
      <c r="A5973" s="130">
        <v>88138292000174</v>
      </c>
      <c r="B5973" s="98" t="s">
        <v>13035</v>
      </c>
      <c r="C5973" s="123" t="s">
        <v>3812</v>
      </c>
      <c r="D5973" s="98" t="s">
        <v>13667</v>
      </c>
      <c r="E5973" s="98" t="s">
        <v>13660</v>
      </c>
      <c r="F5973" s="124">
        <v>11</v>
      </c>
      <c r="G5973" s="112">
        <v>40386</v>
      </c>
      <c r="H5973" s="98"/>
      <c r="I5973" s="123" t="str">
        <f t="shared" si="93"/>
        <v/>
      </c>
      <c r="J5973" s="123"/>
      <c r="K5973" s="123"/>
      <c r="L5973" s="123"/>
      <c r="M5973" s="98" t="s">
        <v>16460</v>
      </c>
      <c r="N5973" s="118"/>
    </row>
    <row r="5974" spans="1:14" x14ac:dyDescent="0.25">
      <c r="A5974" s="130">
        <v>3180924000105</v>
      </c>
      <c r="B5974" s="98" t="s">
        <v>13036</v>
      </c>
      <c r="C5974" s="123" t="s">
        <v>2274</v>
      </c>
      <c r="D5974" s="98" t="s">
        <v>13667</v>
      </c>
      <c r="E5974" s="98" t="s">
        <v>13660</v>
      </c>
      <c r="F5974" s="124">
        <v>14.11</v>
      </c>
      <c r="G5974" s="112">
        <v>43647</v>
      </c>
      <c r="H5974" s="98"/>
      <c r="I5974" s="123" t="str">
        <f t="shared" si="93"/>
        <v/>
      </c>
      <c r="J5974" s="123"/>
      <c r="K5974" s="123"/>
      <c r="L5974" s="123"/>
      <c r="M5974" s="98"/>
      <c r="N5974" s="118"/>
    </row>
    <row r="5975" spans="1:14" x14ac:dyDescent="0.25">
      <c r="A5975" s="130">
        <v>2382836000123</v>
      </c>
      <c r="B5975" s="98" t="s">
        <v>13037</v>
      </c>
      <c r="C5975" s="123" t="s">
        <v>901</v>
      </c>
      <c r="D5975" s="98" t="s">
        <v>13667</v>
      </c>
      <c r="E5975" s="98" t="s">
        <v>13660</v>
      </c>
      <c r="F5975" s="124">
        <v>20.9</v>
      </c>
      <c r="G5975" s="112">
        <v>43466</v>
      </c>
      <c r="H5975" s="98"/>
      <c r="I5975" s="123" t="str">
        <f t="shared" si="93"/>
        <v/>
      </c>
      <c r="J5975" s="123"/>
      <c r="K5975" s="123"/>
      <c r="L5975" s="123"/>
      <c r="M5975" s="98"/>
      <c r="N5975" s="118"/>
    </row>
    <row r="5976" spans="1:14" x14ac:dyDescent="0.25">
      <c r="A5976" s="130">
        <v>45135043000112</v>
      </c>
      <c r="B5976" s="98" t="s">
        <v>13038</v>
      </c>
      <c r="C5976" s="123" t="s">
        <v>4626</v>
      </c>
      <c r="D5976" s="98" t="s">
        <v>13667</v>
      </c>
      <c r="E5976" s="98" t="s">
        <v>13660</v>
      </c>
      <c r="F5976" s="124">
        <v>19.07</v>
      </c>
      <c r="G5976" s="112">
        <v>43586</v>
      </c>
      <c r="H5976" s="98"/>
      <c r="I5976" s="123" t="str">
        <f t="shared" si="93"/>
        <v/>
      </c>
      <c r="J5976" s="123"/>
      <c r="K5976" s="123"/>
      <c r="L5976" s="123"/>
      <c r="M5976" s="98"/>
      <c r="N5976" s="118"/>
    </row>
    <row r="5977" spans="1:14" x14ac:dyDescent="0.25">
      <c r="A5977" s="130">
        <v>10222297000193</v>
      </c>
      <c r="B5977" s="98" t="s">
        <v>13039</v>
      </c>
      <c r="C5977" s="123" t="s">
        <v>2413</v>
      </c>
      <c r="D5977" s="98" t="s">
        <v>13667</v>
      </c>
      <c r="E5977" s="98" t="s">
        <v>13660</v>
      </c>
      <c r="F5977" s="124">
        <v>9.52</v>
      </c>
      <c r="G5977" s="112">
        <v>40905</v>
      </c>
      <c r="H5977" s="98"/>
      <c r="I5977" s="123" t="str">
        <f t="shared" si="93"/>
        <v/>
      </c>
      <c r="J5977" s="123"/>
      <c r="K5977" s="123"/>
      <c r="L5977" s="123"/>
      <c r="M5977" s="98" t="s">
        <v>15102</v>
      </c>
      <c r="N5977" s="118"/>
    </row>
    <row r="5978" spans="1:14" x14ac:dyDescent="0.25">
      <c r="A5978" s="130">
        <v>7535446000160</v>
      </c>
      <c r="B5978" s="98" t="s">
        <v>13040</v>
      </c>
      <c r="C5978" s="123" t="s">
        <v>634</v>
      </c>
      <c r="D5978" s="98" t="s">
        <v>13667</v>
      </c>
      <c r="E5978" s="98" t="s">
        <v>13660</v>
      </c>
      <c r="F5978" s="124">
        <v>15.75</v>
      </c>
      <c r="G5978" s="112">
        <v>39527</v>
      </c>
      <c r="H5978" s="98"/>
      <c r="I5978" s="123" t="str">
        <f t="shared" si="93"/>
        <v/>
      </c>
      <c r="J5978" s="123"/>
      <c r="K5978" s="123"/>
      <c r="L5978" s="123"/>
      <c r="M5978" s="98" t="s">
        <v>14053</v>
      </c>
      <c r="N5978" s="118"/>
    </row>
    <row r="5979" spans="1:14" x14ac:dyDescent="0.25">
      <c r="A5979" s="130">
        <v>18715441000135</v>
      </c>
      <c r="B5979" s="98" t="s">
        <v>13041</v>
      </c>
      <c r="C5979" s="123" t="s">
        <v>1356</v>
      </c>
      <c r="D5979" s="98" t="s">
        <v>13667</v>
      </c>
      <c r="E5979" s="98" t="s">
        <v>13660</v>
      </c>
      <c r="F5979" s="124">
        <v>14</v>
      </c>
      <c r="G5979" s="112">
        <v>44075</v>
      </c>
      <c r="H5979" s="98"/>
      <c r="I5979" s="123" t="str">
        <f t="shared" si="93"/>
        <v/>
      </c>
      <c r="J5979" s="123"/>
      <c r="K5979" s="123"/>
      <c r="L5979" s="123"/>
      <c r="M5979" s="98"/>
      <c r="N5979" s="118"/>
    </row>
    <row r="5980" spans="1:14" x14ac:dyDescent="0.25">
      <c r="A5980" s="130">
        <v>18307454000175</v>
      </c>
      <c r="B5980" s="98" t="s">
        <v>13042</v>
      </c>
      <c r="C5980" s="123" t="s">
        <v>1356</v>
      </c>
      <c r="D5980" s="98" t="s">
        <v>13667</v>
      </c>
      <c r="E5980" s="98" t="s">
        <v>13660</v>
      </c>
      <c r="F5980" s="124">
        <v>14.74</v>
      </c>
      <c r="G5980" s="112">
        <v>42446</v>
      </c>
      <c r="H5980" s="98"/>
      <c r="I5980" s="123" t="str">
        <f t="shared" si="93"/>
        <v/>
      </c>
      <c r="J5980" s="123"/>
      <c r="K5980" s="123"/>
      <c r="L5980" s="123"/>
      <c r="M5980" s="98" t="s">
        <v>14763</v>
      </c>
      <c r="N5980" s="118"/>
    </row>
    <row r="5981" spans="1:14" x14ac:dyDescent="0.25">
      <c r="A5981" s="130">
        <v>92410422000153</v>
      </c>
      <c r="B5981" s="98" t="s">
        <v>13043</v>
      </c>
      <c r="C5981" s="123" t="s">
        <v>3812</v>
      </c>
      <c r="D5981" s="98" t="s">
        <v>13667</v>
      </c>
      <c r="E5981" s="98" t="s">
        <v>13660</v>
      </c>
      <c r="F5981" s="124">
        <v>14</v>
      </c>
      <c r="G5981" s="112">
        <v>44105</v>
      </c>
      <c r="H5981" s="98"/>
      <c r="I5981" s="123" t="str">
        <f t="shared" si="93"/>
        <v/>
      </c>
      <c r="J5981" s="123"/>
      <c r="K5981" s="123"/>
      <c r="L5981" s="123"/>
      <c r="M5981" s="98"/>
      <c r="N5981" s="118"/>
    </row>
    <row r="5982" spans="1:14" x14ac:dyDescent="0.25">
      <c r="A5982" s="130">
        <v>92399153000171</v>
      </c>
      <c r="B5982" s="98" t="s">
        <v>13044</v>
      </c>
      <c r="C5982" s="123" t="s">
        <v>3812</v>
      </c>
      <c r="D5982" s="98" t="s">
        <v>13667</v>
      </c>
      <c r="E5982" s="98" t="s">
        <v>13660</v>
      </c>
      <c r="F5982" s="124">
        <v>16</v>
      </c>
      <c r="G5982" s="112">
        <v>40544</v>
      </c>
      <c r="H5982" s="98"/>
      <c r="I5982" s="123" t="str">
        <f t="shared" si="93"/>
        <v/>
      </c>
      <c r="J5982" s="123"/>
      <c r="K5982" s="123"/>
      <c r="L5982" s="123"/>
      <c r="M5982" s="98" t="s">
        <v>16463</v>
      </c>
      <c r="N5982" s="118"/>
    </row>
    <row r="5983" spans="1:14" x14ac:dyDescent="0.25">
      <c r="A5983" s="130">
        <v>46613196000190</v>
      </c>
      <c r="B5983" s="98" t="s">
        <v>13045</v>
      </c>
      <c r="C5983" s="123" t="s">
        <v>4626</v>
      </c>
      <c r="D5983" s="98" t="s">
        <v>13667</v>
      </c>
      <c r="E5983" s="98" t="s">
        <v>13660</v>
      </c>
      <c r="F5983" s="124">
        <v>13.2</v>
      </c>
      <c r="G5983" s="112">
        <v>41781</v>
      </c>
      <c r="H5983" s="98"/>
      <c r="I5983" s="123" t="str">
        <f t="shared" si="93"/>
        <v/>
      </c>
      <c r="J5983" s="123"/>
      <c r="K5983" s="123"/>
      <c r="L5983" s="123"/>
      <c r="M5983" s="98" t="s">
        <v>16915</v>
      </c>
      <c r="N5983" s="118"/>
    </row>
    <row r="5984" spans="1:14" x14ac:dyDescent="0.25">
      <c r="A5984" s="130">
        <v>46756029000107</v>
      </c>
      <c r="B5984" s="98" t="s">
        <v>13046</v>
      </c>
      <c r="C5984" s="123" t="s">
        <v>4626</v>
      </c>
      <c r="D5984" s="98" t="s">
        <v>13667</v>
      </c>
      <c r="E5984" s="98" t="s">
        <v>13660</v>
      </c>
      <c r="F5984" s="124">
        <v>13.37</v>
      </c>
      <c r="G5984" s="112">
        <v>40924</v>
      </c>
      <c r="H5984" s="98"/>
      <c r="I5984" s="123" t="str">
        <f t="shared" si="93"/>
        <v/>
      </c>
      <c r="J5984" s="123"/>
      <c r="K5984" s="123"/>
      <c r="L5984" s="123"/>
      <c r="M5984" s="98" t="s">
        <v>16917</v>
      </c>
      <c r="N5984" s="118"/>
    </row>
    <row r="5985" spans="1:14" x14ac:dyDescent="0.25">
      <c r="A5985" s="130">
        <v>83102723000129</v>
      </c>
      <c r="B5985" s="98" t="s">
        <v>13047</v>
      </c>
      <c r="C5985" s="123" t="s">
        <v>4289</v>
      </c>
      <c r="D5985" s="98" t="s">
        <v>13667</v>
      </c>
      <c r="E5985" s="98" t="s">
        <v>13660</v>
      </c>
      <c r="F5985" s="124">
        <v>14.5</v>
      </c>
      <c r="G5985" s="112">
        <v>42917</v>
      </c>
      <c r="H5985" s="98"/>
      <c r="I5985" s="123" t="str">
        <f t="shared" si="93"/>
        <v/>
      </c>
      <c r="J5985" s="123"/>
      <c r="K5985" s="123"/>
      <c r="L5985" s="123"/>
      <c r="M5985" s="98"/>
      <c r="N5985" s="118"/>
    </row>
    <row r="5986" spans="1:14" x14ac:dyDescent="0.25">
      <c r="A5986" s="130">
        <v>11097367000191</v>
      </c>
      <c r="B5986" s="98" t="s">
        <v>13048</v>
      </c>
      <c r="C5986" s="123" t="s">
        <v>2758</v>
      </c>
      <c r="D5986" s="98" t="s">
        <v>13667</v>
      </c>
      <c r="E5986" s="98" t="s">
        <v>13660</v>
      </c>
      <c r="F5986" s="124">
        <v>16.52</v>
      </c>
      <c r="G5986" s="112">
        <v>43534</v>
      </c>
      <c r="H5986" s="98"/>
      <c r="I5986" s="123" t="str">
        <f t="shared" si="93"/>
        <v/>
      </c>
      <c r="J5986" s="123"/>
      <c r="K5986" s="123"/>
      <c r="L5986" s="123"/>
      <c r="M5986" s="98"/>
      <c r="N5986" s="118"/>
    </row>
    <row r="5987" spans="1:14" x14ac:dyDescent="0.25">
      <c r="A5987" s="130">
        <v>11361243000171</v>
      </c>
      <c r="B5987" s="98" t="s">
        <v>13049</v>
      </c>
      <c r="C5987" s="123" t="s">
        <v>2758</v>
      </c>
      <c r="D5987" s="98" t="s">
        <v>13667</v>
      </c>
      <c r="E5987" s="98" t="s">
        <v>13660</v>
      </c>
      <c r="F5987" s="124">
        <v>15.98</v>
      </c>
      <c r="G5987" s="112">
        <v>44136</v>
      </c>
      <c r="H5987" s="98"/>
      <c r="I5987" s="123" t="str">
        <f t="shared" si="93"/>
        <v/>
      </c>
      <c r="J5987" s="123"/>
      <c r="K5987" s="123"/>
      <c r="L5987" s="123"/>
      <c r="M5987" s="98"/>
      <c r="N5987" s="118"/>
    </row>
    <row r="5988" spans="1:14" x14ac:dyDescent="0.25">
      <c r="A5988" s="130">
        <v>11455714000100</v>
      </c>
      <c r="B5988" s="98" t="s">
        <v>13050</v>
      </c>
      <c r="C5988" s="123" t="s">
        <v>2758</v>
      </c>
      <c r="D5988" s="98" t="s">
        <v>13667</v>
      </c>
      <c r="E5988" s="98" t="s">
        <v>13660</v>
      </c>
      <c r="F5988" s="124">
        <v>20.85</v>
      </c>
      <c r="G5988" s="112">
        <v>43642</v>
      </c>
      <c r="H5988" s="98"/>
      <c r="I5988" s="123" t="str">
        <f t="shared" si="93"/>
        <v/>
      </c>
      <c r="J5988" s="123"/>
      <c r="K5988" s="123"/>
      <c r="L5988" s="123"/>
      <c r="M5988" s="98"/>
      <c r="N5988" s="118"/>
    </row>
    <row r="5989" spans="1:14" x14ac:dyDescent="0.25">
      <c r="A5989" s="130">
        <v>46634093000107</v>
      </c>
      <c r="B5989" s="98" t="s">
        <v>13051</v>
      </c>
      <c r="C5989" s="123" t="s">
        <v>4626</v>
      </c>
      <c r="D5989" s="98" t="s">
        <v>13667</v>
      </c>
      <c r="E5989" s="98" t="s">
        <v>13660</v>
      </c>
      <c r="F5989" s="124">
        <v>17.14</v>
      </c>
      <c r="G5989" s="112">
        <v>43446</v>
      </c>
      <c r="H5989" s="98"/>
      <c r="I5989" s="123" t="str">
        <f t="shared" si="93"/>
        <v/>
      </c>
      <c r="J5989" s="123"/>
      <c r="K5989" s="123"/>
      <c r="L5989" s="123"/>
      <c r="M5989" s="98" t="s">
        <v>16919</v>
      </c>
      <c r="N5989" s="118"/>
    </row>
    <row r="5990" spans="1:14" x14ac:dyDescent="0.25">
      <c r="A5990" s="130">
        <v>89658025000190</v>
      </c>
      <c r="B5990" s="98" t="s">
        <v>13052</v>
      </c>
      <c r="C5990" s="123" t="s">
        <v>3812</v>
      </c>
      <c r="D5990" s="98" t="s">
        <v>13667</v>
      </c>
      <c r="E5990" s="98" t="s">
        <v>13660</v>
      </c>
      <c r="F5990" s="124">
        <v>13.44</v>
      </c>
      <c r="G5990" s="112">
        <v>43831</v>
      </c>
      <c r="H5990" s="98"/>
      <c r="I5990" s="123" t="str">
        <f t="shared" si="93"/>
        <v/>
      </c>
      <c r="J5990" s="123"/>
      <c r="K5990" s="123"/>
      <c r="L5990" s="123"/>
      <c r="M5990" s="98"/>
      <c r="N5990" s="118"/>
    </row>
    <row r="5991" spans="1:14" x14ac:dyDescent="0.25">
      <c r="A5991" s="130">
        <v>82827353000124</v>
      </c>
      <c r="B5991" s="98" t="s">
        <v>13053</v>
      </c>
      <c r="C5991" s="123" t="s">
        <v>4289</v>
      </c>
      <c r="D5991" s="98" t="s">
        <v>13667</v>
      </c>
      <c r="E5991" s="98" t="s">
        <v>13660</v>
      </c>
      <c r="F5991" s="124">
        <v>22</v>
      </c>
      <c r="G5991" s="112">
        <v>40122</v>
      </c>
      <c r="H5991" s="98"/>
      <c r="I5991" s="123" t="str">
        <f t="shared" si="93"/>
        <v/>
      </c>
      <c r="J5991" s="123"/>
      <c r="K5991" s="123"/>
      <c r="L5991" s="123"/>
      <c r="M5991" s="98" t="s">
        <v>16652</v>
      </c>
      <c r="N5991" s="118"/>
    </row>
    <row r="5992" spans="1:14" x14ac:dyDescent="0.25">
      <c r="A5992" s="130">
        <v>13927801000149</v>
      </c>
      <c r="B5992" s="98" t="s">
        <v>13054</v>
      </c>
      <c r="C5992" s="123" t="s">
        <v>215</v>
      </c>
      <c r="D5992" s="98" t="s">
        <v>13667</v>
      </c>
      <c r="E5992" s="98" t="s">
        <v>13660</v>
      </c>
      <c r="F5992" s="124">
        <v>24</v>
      </c>
      <c r="G5992" s="112">
        <v>43006</v>
      </c>
      <c r="H5992" s="98"/>
      <c r="I5992" s="123" t="str">
        <f t="shared" si="93"/>
        <v/>
      </c>
      <c r="J5992" s="123"/>
      <c r="K5992" s="123"/>
      <c r="L5992" s="123"/>
      <c r="M5992" s="98" t="s">
        <v>13909</v>
      </c>
      <c r="N5992" s="118"/>
    </row>
    <row r="5993" spans="1:14" x14ac:dyDescent="0.25">
      <c r="A5993" s="130">
        <v>93592731000154</v>
      </c>
      <c r="B5993" s="98" t="s">
        <v>13055</v>
      </c>
      <c r="C5993" s="123" t="s">
        <v>3812</v>
      </c>
      <c r="D5993" s="98" t="s">
        <v>13667</v>
      </c>
      <c r="E5993" s="98" t="s">
        <v>13660</v>
      </c>
      <c r="F5993" s="124">
        <v>12.75</v>
      </c>
      <c r="G5993" s="112">
        <v>40544</v>
      </c>
      <c r="H5993" s="98"/>
      <c r="I5993" s="123" t="str">
        <f t="shared" si="93"/>
        <v/>
      </c>
      <c r="J5993" s="123"/>
      <c r="K5993" s="123"/>
      <c r="L5993" s="123"/>
      <c r="M5993" s="98" t="s">
        <v>16466</v>
      </c>
      <c r="N5993" s="118"/>
    </row>
    <row r="5994" spans="1:14" x14ac:dyDescent="0.25">
      <c r="A5994" s="130">
        <v>87860763000190</v>
      </c>
      <c r="B5994" s="98" t="s">
        <v>13056</v>
      </c>
      <c r="C5994" s="123" t="s">
        <v>3812</v>
      </c>
      <c r="D5994" s="98" t="s">
        <v>13667</v>
      </c>
      <c r="E5994" s="98" t="s">
        <v>13660</v>
      </c>
      <c r="F5994" s="124">
        <v>20</v>
      </c>
      <c r="G5994" s="112">
        <v>43525</v>
      </c>
      <c r="H5994" s="98"/>
      <c r="I5994" s="123" t="str">
        <f t="shared" si="93"/>
        <v/>
      </c>
      <c r="J5994" s="123"/>
      <c r="K5994" s="123"/>
      <c r="L5994" s="123"/>
      <c r="M5994" s="98"/>
      <c r="N5994" s="118"/>
    </row>
    <row r="5995" spans="1:14" x14ac:dyDescent="0.25">
      <c r="A5995" s="130" t="s">
        <v>17081</v>
      </c>
      <c r="B5995" s="98" t="s">
        <v>13057</v>
      </c>
      <c r="C5995" s="123" t="s">
        <v>2413</v>
      </c>
      <c r="D5995" s="98" t="s">
        <v>13667</v>
      </c>
      <c r="E5995" s="98" t="s">
        <v>13660</v>
      </c>
      <c r="F5995" s="124"/>
      <c r="G5995" s="112"/>
      <c r="H5995" s="98"/>
      <c r="I5995" s="123" t="str">
        <f t="shared" si="93"/>
        <v/>
      </c>
      <c r="J5995" s="123"/>
      <c r="K5995" s="123"/>
      <c r="L5995" s="123"/>
      <c r="M5995" s="98"/>
      <c r="N5995" s="118"/>
    </row>
    <row r="5996" spans="1:14" x14ac:dyDescent="0.25">
      <c r="A5996" s="130">
        <v>87613543000162</v>
      </c>
      <c r="B5996" s="98" t="s">
        <v>13058</v>
      </c>
      <c r="C5996" s="123" t="s">
        <v>3812</v>
      </c>
      <c r="D5996" s="98" t="s">
        <v>13667</v>
      </c>
      <c r="E5996" s="98" t="s">
        <v>13660</v>
      </c>
      <c r="F5996" s="124">
        <v>14.06</v>
      </c>
      <c r="G5996" s="112">
        <v>44136</v>
      </c>
      <c r="H5996" s="98"/>
      <c r="I5996" s="123" t="str">
        <f t="shared" si="93"/>
        <v/>
      </c>
      <c r="J5996" s="123"/>
      <c r="K5996" s="123"/>
      <c r="L5996" s="123"/>
      <c r="M5996" s="98"/>
      <c r="N5996" s="118"/>
    </row>
    <row r="5997" spans="1:14" x14ac:dyDescent="0.25">
      <c r="A5997" s="130">
        <v>2164804000151</v>
      </c>
      <c r="B5997" s="98" t="s">
        <v>13059</v>
      </c>
      <c r="C5997" s="123" t="s">
        <v>901</v>
      </c>
      <c r="D5997" s="98" t="s">
        <v>13667</v>
      </c>
      <c r="E5997" s="98" t="s">
        <v>13660</v>
      </c>
      <c r="F5997" s="124">
        <v>18.98</v>
      </c>
      <c r="G5997" s="112">
        <v>43770</v>
      </c>
      <c r="H5997" s="98"/>
      <c r="I5997" s="123" t="str">
        <f t="shared" si="93"/>
        <v/>
      </c>
      <c r="J5997" s="123"/>
      <c r="K5997" s="123"/>
      <c r="L5997" s="123"/>
      <c r="M5997" s="98"/>
      <c r="N5997" s="118"/>
    </row>
    <row r="5998" spans="1:14" x14ac:dyDescent="0.25">
      <c r="A5998" s="130">
        <v>45135530000185</v>
      </c>
      <c r="B5998" s="98" t="s">
        <v>13060</v>
      </c>
      <c r="C5998" s="123" t="s">
        <v>4626</v>
      </c>
      <c r="D5998" s="98" t="s">
        <v>13667</v>
      </c>
      <c r="E5998" s="98" t="s">
        <v>13660</v>
      </c>
      <c r="F5998" s="124">
        <v>18.45</v>
      </c>
      <c r="G5998" s="112">
        <v>44136</v>
      </c>
      <c r="H5998" s="98"/>
      <c r="I5998" s="123" t="str">
        <f t="shared" si="93"/>
        <v/>
      </c>
      <c r="J5998" s="123"/>
      <c r="K5998" s="123"/>
      <c r="L5998" s="123"/>
      <c r="M5998" s="98"/>
      <c r="N5998" s="118"/>
    </row>
    <row r="5999" spans="1:14" x14ac:dyDescent="0.25">
      <c r="A5999" s="130">
        <v>2264166000140</v>
      </c>
      <c r="B5999" s="98" t="s">
        <v>13061</v>
      </c>
      <c r="C5999" s="123" t="s">
        <v>901</v>
      </c>
      <c r="D5999" s="98" t="s">
        <v>13667</v>
      </c>
      <c r="E5999" s="98" t="s">
        <v>13660</v>
      </c>
      <c r="F5999" s="124">
        <v>17.28</v>
      </c>
      <c r="G5999" s="112">
        <v>40319</v>
      </c>
      <c r="H5999" s="98"/>
      <c r="I5999" s="123" t="str">
        <f t="shared" si="93"/>
        <v/>
      </c>
      <c r="J5999" s="123"/>
      <c r="K5999" s="123"/>
      <c r="L5999" s="123"/>
      <c r="M5999" s="98" t="s">
        <v>14326</v>
      </c>
      <c r="N5999" s="118"/>
    </row>
    <row r="6000" spans="1:14" x14ac:dyDescent="0.25">
      <c r="A6000" s="130">
        <v>88496468000160</v>
      </c>
      <c r="B6000" s="98" t="s">
        <v>13062</v>
      </c>
      <c r="C6000" s="123" t="s">
        <v>3812</v>
      </c>
      <c r="D6000" s="98" t="s">
        <v>13667</v>
      </c>
      <c r="E6000" s="98" t="s">
        <v>13660</v>
      </c>
      <c r="F6000" s="124">
        <v>14.9</v>
      </c>
      <c r="G6000" s="112">
        <v>44013</v>
      </c>
      <c r="H6000" s="98"/>
      <c r="I6000" s="123" t="str">
        <f t="shared" si="93"/>
        <v/>
      </c>
      <c r="J6000" s="123"/>
      <c r="K6000" s="123"/>
      <c r="L6000" s="123"/>
      <c r="M6000" s="98" t="s">
        <v>16470</v>
      </c>
      <c r="N6000" s="118"/>
    </row>
    <row r="6001" spans="1:14" x14ac:dyDescent="0.25">
      <c r="A6001" s="130">
        <v>8999690000146</v>
      </c>
      <c r="B6001" s="98" t="s">
        <v>13063</v>
      </c>
      <c r="C6001" s="123" t="s">
        <v>2554</v>
      </c>
      <c r="D6001" s="98" t="s">
        <v>13667</v>
      </c>
      <c r="E6001" s="98" t="s">
        <v>13660</v>
      </c>
      <c r="F6001" s="124">
        <v>14</v>
      </c>
      <c r="G6001" s="112">
        <v>44136</v>
      </c>
      <c r="H6001" s="98"/>
      <c r="I6001" s="123" t="str">
        <f t="shared" si="93"/>
        <v/>
      </c>
      <c r="J6001" s="123"/>
      <c r="K6001" s="123"/>
      <c r="L6001" s="123"/>
      <c r="M6001" s="98"/>
      <c r="N6001" s="118"/>
    </row>
    <row r="6002" spans="1:14" x14ac:dyDescent="0.25">
      <c r="A6002" s="130">
        <v>24301475000186</v>
      </c>
      <c r="B6002" s="98" t="s">
        <v>13064</v>
      </c>
      <c r="C6002" s="123" t="s">
        <v>2758</v>
      </c>
      <c r="D6002" s="98" t="s">
        <v>13667</v>
      </c>
      <c r="E6002" s="98" t="s">
        <v>13660</v>
      </c>
      <c r="F6002" s="124">
        <v>13.3</v>
      </c>
      <c r="G6002" s="112">
        <v>43466</v>
      </c>
      <c r="H6002" s="98"/>
      <c r="I6002" s="123" t="str">
        <f t="shared" si="93"/>
        <v/>
      </c>
      <c r="J6002" s="123"/>
      <c r="K6002" s="123"/>
      <c r="L6002" s="123"/>
      <c r="M6002" s="98"/>
      <c r="N6002" s="118"/>
    </row>
    <row r="6003" spans="1:14" x14ac:dyDescent="0.25">
      <c r="A6003" s="130">
        <v>35445485000101</v>
      </c>
      <c r="B6003" s="98" t="s">
        <v>13065</v>
      </c>
      <c r="C6003" s="123" t="s">
        <v>2758</v>
      </c>
      <c r="D6003" s="98" t="s">
        <v>13667</v>
      </c>
      <c r="E6003" s="98" t="s">
        <v>13660</v>
      </c>
      <c r="F6003" s="124">
        <v>21.46</v>
      </c>
      <c r="G6003" s="112">
        <v>39448</v>
      </c>
      <c r="H6003" s="98"/>
      <c r="I6003" s="123" t="str">
        <f t="shared" si="93"/>
        <v/>
      </c>
      <c r="J6003" s="123"/>
      <c r="K6003" s="123"/>
      <c r="L6003" s="123"/>
      <c r="M6003" s="98" t="s">
        <v>13703</v>
      </c>
      <c r="N6003" s="118"/>
    </row>
    <row r="6004" spans="1:14" x14ac:dyDescent="0.25">
      <c r="A6004" s="130">
        <v>2669976000187</v>
      </c>
      <c r="B6004" s="98" t="s">
        <v>13066</v>
      </c>
      <c r="C6004" s="123" t="s">
        <v>901</v>
      </c>
      <c r="D6004" s="98" t="s">
        <v>13667</v>
      </c>
      <c r="E6004" s="98" t="s">
        <v>13660</v>
      </c>
      <c r="F6004" s="124">
        <v>11</v>
      </c>
      <c r="G6004" s="112">
        <v>39508</v>
      </c>
      <c r="H6004" s="98"/>
      <c r="I6004" s="123" t="str">
        <f t="shared" si="93"/>
        <v/>
      </c>
      <c r="J6004" s="123"/>
      <c r="K6004" s="123"/>
      <c r="L6004" s="123"/>
      <c r="M6004" s="98"/>
      <c r="N6004" s="118"/>
    </row>
    <row r="6005" spans="1:14" x14ac:dyDescent="0.25">
      <c r="A6005" s="130">
        <v>4888830000158</v>
      </c>
      <c r="B6005" s="98" t="s">
        <v>13067</v>
      </c>
      <c r="C6005" s="123" t="s">
        <v>2413</v>
      </c>
      <c r="D6005" s="98" t="s">
        <v>13667</v>
      </c>
      <c r="E6005" s="98" t="s">
        <v>13660</v>
      </c>
      <c r="F6005" s="124">
        <v>14.06</v>
      </c>
      <c r="G6005" s="112">
        <v>40144</v>
      </c>
      <c r="H6005" s="98"/>
      <c r="I6005" s="123" t="str">
        <f t="shared" si="93"/>
        <v/>
      </c>
      <c r="J6005" s="123"/>
      <c r="K6005" s="123"/>
      <c r="L6005" s="123"/>
      <c r="M6005" s="98" t="s">
        <v>15105</v>
      </c>
      <c r="N6005" s="118"/>
    </row>
    <row r="6006" spans="1:14" x14ac:dyDescent="0.25">
      <c r="A6006" s="130">
        <v>10091569000163</v>
      </c>
      <c r="B6006" s="98" t="s">
        <v>13068</v>
      </c>
      <c r="C6006" s="123" t="s">
        <v>2758</v>
      </c>
      <c r="D6006" s="98" t="s">
        <v>13667</v>
      </c>
      <c r="E6006" s="98" t="s">
        <v>13660</v>
      </c>
      <c r="F6006" s="124">
        <v>12</v>
      </c>
      <c r="G6006" s="112">
        <v>42822</v>
      </c>
      <c r="H6006" s="98"/>
      <c r="I6006" s="123" t="str">
        <f t="shared" si="93"/>
        <v/>
      </c>
      <c r="J6006" s="123"/>
      <c r="K6006" s="123"/>
      <c r="L6006" s="123"/>
      <c r="M6006" s="98" t="s">
        <v>15487</v>
      </c>
      <c r="N6006" s="118"/>
    </row>
    <row r="6007" spans="1:14" x14ac:dyDescent="0.25">
      <c r="A6007" s="130">
        <v>76291418000167</v>
      </c>
      <c r="B6007" s="98" t="s">
        <v>13069</v>
      </c>
      <c r="C6007" s="123" t="s">
        <v>3143</v>
      </c>
      <c r="D6007" s="98" t="s">
        <v>13667</v>
      </c>
      <c r="E6007" s="98" t="s">
        <v>13660</v>
      </c>
      <c r="F6007" s="124">
        <v>13</v>
      </c>
      <c r="G6007" s="112">
        <v>43006</v>
      </c>
      <c r="H6007" s="98"/>
      <c r="I6007" s="123" t="str">
        <f t="shared" si="93"/>
        <v/>
      </c>
      <c r="J6007" s="123"/>
      <c r="K6007" s="123"/>
      <c r="L6007" s="123"/>
      <c r="M6007" s="98" t="s">
        <v>15885</v>
      </c>
      <c r="N6007" s="118"/>
    </row>
    <row r="6008" spans="1:14" x14ac:dyDescent="0.25">
      <c r="A6008" s="130">
        <v>25107517000105</v>
      </c>
      <c r="B6008" s="98" t="s">
        <v>13070</v>
      </c>
      <c r="C6008" s="123" t="s">
        <v>901</v>
      </c>
      <c r="D6008" s="98" t="s">
        <v>13667</v>
      </c>
      <c r="E6008" s="98" t="s">
        <v>13660</v>
      </c>
      <c r="F6008" s="124">
        <v>17.649999999999999</v>
      </c>
      <c r="G6008" s="112">
        <v>43367</v>
      </c>
      <c r="H6008" s="98"/>
      <c r="I6008" s="123" t="str">
        <f t="shared" si="93"/>
        <v/>
      </c>
      <c r="J6008" s="123"/>
      <c r="K6008" s="123"/>
      <c r="L6008" s="123"/>
      <c r="M6008" s="98"/>
      <c r="N6008" s="118"/>
    </row>
    <row r="6009" spans="1:14" x14ac:dyDescent="0.25">
      <c r="A6009" s="130">
        <v>45138070000149</v>
      </c>
      <c r="B6009" s="98" t="s">
        <v>13071</v>
      </c>
      <c r="C6009" s="123" t="s">
        <v>4626</v>
      </c>
      <c r="D6009" s="98" t="s">
        <v>13667</v>
      </c>
      <c r="E6009" s="98" t="s">
        <v>13660</v>
      </c>
      <c r="F6009" s="124">
        <v>14.5</v>
      </c>
      <c r="G6009" s="112">
        <v>42826</v>
      </c>
      <c r="H6009" s="98"/>
      <c r="I6009" s="123" t="str">
        <f t="shared" si="93"/>
        <v/>
      </c>
      <c r="J6009" s="123"/>
      <c r="K6009" s="123"/>
      <c r="L6009" s="123"/>
      <c r="M6009" s="98" t="s">
        <v>16921</v>
      </c>
      <c r="N6009" s="118"/>
    </row>
    <row r="6010" spans="1:14" x14ac:dyDescent="0.25">
      <c r="A6010" s="130">
        <v>8764284000102</v>
      </c>
      <c r="B6010" s="98" t="s">
        <v>13073</v>
      </c>
      <c r="C6010" s="123" t="s">
        <v>2554</v>
      </c>
      <c r="D6010" s="98" t="s">
        <v>13667</v>
      </c>
      <c r="E6010" s="98" t="s">
        <v>13660</v>
      </c>
      <c r="F6010" s="124">
        <v>8.4600000000000009</v>
      </c>
      <c r="G6010" s="112">
        <v>41172</v>
      </c>
      <c r="H6010" s="98"/>
      <c r="I6010" s="123" t="str">
        <f t="shared" si="93"/>
        <v/>
      </c>
      <c r="J6010" s="123"/>
      <c r="K6010" s="123"/>
      <c r="L6010" s="123"/>
      <c r="M6010" s="98" t="s">
        <v>15213</v>
      </c>
      <c r="N6010" s="118"/>
    </row>
    <row r="6011" spans="1:14" x14ac:dyDescent="0.25">
      <c r="A6011" s="130">
        <v>2056711000103</v>
      </c>
      <c r="B6011" s="98" t="s">
        <v>13074</v>
      </c>
      <c r="C6011" s="123" t="s">
        <v>901</v>
      </c>
      <c r="D6011" s="98" t="s">
        <v>13667</v>
      </c>
      <c r="E6011" s="98" t="s">
        <v>13660</v>
      </c>
      <c r="F6011" s="124">
        <v>15.1</v>
      </c>
      <c r="G6011" s="112">
        <v>42948</v>
      </c>
      <c r="H6011" s="98"/>
      <c r="I6011" s="123" t="str">
        <f t="shared" si="93"/>
        <v/>
      </c>
      <c r="J6011" s="123"/>
      <c r="K6011" s="123"/>
      <c r="L6011" s="123"/>
      <c r="M6011" s="98" t="s">
        <v>14329</v>
      </c>
      <c r="N6011" s="118"/>
    </row>
    <row r="6012" spans="1:14" x14ac:dyDescent="0.25">
      <c r="A6012" s="130">
        <v>27722000130</v>
      </c>
      <c r="B6012" s="98" t="s">
        <v>13075</v>
      </c>
      <c r="C6012" s="123" t="s">
        <v>901</v>
      </c>
      <c r="D6012" s="98" t="s">
        <v>13667</v>
      </c>
      <c r="E6012" s="98" t="s">
        <v>13660</v>
      </c>
      <c r="F6012" s="124">
        <v>20.97</v>
      </c>
      <c r="G6012" s="112">
        <v>43682</v>
      </c>
      <c r="H6012" s="98"/>
      <c r="I6012" s="123" t="str">
        <f t="shared" si="93"/>
        <v/>
      </c>
      <c r="J6012" s="123"/>
      <c r="K6012" s="123"/>
      <c r="L6012" s="123"/>
      <c r="M6012" s="98"/>
      <c r="N6012" s="118"/>
    </row>
    <row r="6013" spans="1:14" x14ac:dyDescent="0.25">
      <c r="A6013" s="130">
        <v>76205715000142</v>
      </c>
      <c r="B6013" s="98" t="s">
        <v>13076</v>
      </c>
      <c r="C6013" s="123" t="s">
        <v>3143</v>
      </c>
      <c r="D6013" s="98" t="s">
        <v>13667</v>
      </c>
      <c r="E6013" s="98" t="s">
        <v>13660</v>
      </c>
      <c r="F6013" s="124">
        <v>12.45</v>
      </c>
      <c r="G6013" s="112">
        <v>43709</v>
      </c>
      <c r="H6013" s="98"/>
      <c r="I6013" s="123" t="str">
        <f t="shared" si="93"/>
        <v/>
      </c>
      <c r="J6013" s="123"/>
      <c r="K6013" s="123"/>
      <c r="L6013" s="123"/>
      <c r="M6013" s="98"/>
      <c r="N6013" s="118"/>
    </row>
    <row r="6014" spans="1:14" x14ac:dyDescent="0.25">
      <c r="A6014" s="130">
        <v>18140780000130</v>
      </c>
      <c r="B6014" s="98" t="s">
        <v>13077</v>
      </c>
      <c r="C6014" s="123" t="s">
        <v>1356</v>
      </c>
      <c r="D6014" s="98" t="s">
        <v>13667</v>
      </c>
      <c r="E6014" s="98" t="s">
        <v>13660</v>
      </c>
      <c r="F6014" s="124">
        <v>21</v>
      </c>
      <c r="G6014" s="112">
        <v>43088</v>
      </c>
      <c r="H6014" s="98"/>
      <c r="I6014" s="123" t="str">
        <f t="shared" si="93"/>
        <v/>
      </c>
      <c r="J6014" s="123"/>
      <c r="K6014" s="123"/>
      <c r="L6014" s="123"/>
      <c r="M6014" s="98" t="s">
        <v>14765</v>
      </c>
      <c r="N6014" s="118"/>
    </row>
    <row r="6015" spans="1:14" x14ac:dyDescent="0.25">
      <c r="A6015" s="130">
        <v>27165521000155</v>
      </c>
      <c r="B6015" s="98" t="s">
        <v>13078</v>
      </c>
      <c r="C6015" s="123" t="s">
        <v>821</v>
      </c>
      <c r="D6015" s="98" t="s">
        <v>13667</v>
      </c>
      <c r="E6015" s="98" t="s">
        <v>13660</v>
      </c>
      <c r="F6015" s="124">
        <v>15.5</v>
      </c>
      <c r="G6015" s="112">
        <v>43556</v>
      </c>
      <c r="H6015" s="98"/>
      <c r="I6015" s="123" t="str">
        <f t="shared" si="93"/>
        <v/>
      </c>
      <c r="J6015" s="123"/>
      <c r="K6015" s="123"/>
      <c r="L6015" s="123"/>
      <c r="M6015" s="98"/>
      <c r="N6015" s="118"/>
    </row>
    <row r="6016" spans="1:14" x14ac:dyDescent="0.25">
      <c r="A6016" s="130">
        <v>6191001000147</v>
      </c>
      <c r="B6016" s="98" t="s">
        <v>13079</v>
      </c>
      <c r="C6016" s="123" t="s">
        <v>1142</v>
      </c>
      <c r="D6016" s="98" t="s">
        <v>13667</v>
      </c>
      <c r="E6016" s="98" t="s">
        <v>13660</v>
      </c>
      <c r="F6016" s="124">
        <v>11</v>
      </c>
      <c r="G6016" s="112">
        <v>40360</v>
      </c>
      <c r="H6016" s="98"/>
      <c r="I6016" s="123" t="str">
        <f t="shared" si="93"/>
        <v/>
      </c>
      <c r="J6016" s="123"/>
      <c r="K6016" s="123"/>
      <c r="L6016" s="123"/>
      <c r="M6016" s="98" t="s">
        <v>14439</v>
      </c>
      <c r="N6016" s="118"/>
    </row>
    <row r="6017" spans="1:14" x14ac:dyDescent="0.25">
      <c r="A6017" s="130">
        <v>18715409000150</v>
      </c>
      <c r="B6017" s="98" t="s">
        <v>13080</v>
      </c>
      <c r="C6017" s="123" t="s">
        <v>1356</v>
      </c>
      <c r="D6017" s="98" t="s">
        <v>13667</v>
      </c>
      <c r="E6017" s="98" t="s">
        <v>13660</v>
      </c>
      <c r="F6017" s="124">
        <v>19.45</v>
      </c>
      <c r="G6017" s="112">
        <v>42381</v>
      </c>
      <c r="H6017" s="98"/>
      <c r="I6017" s="123" t="str">
        <f t="shared" si="93"/>
        <v/>
      </c>
      <c r="J6017" s="123"/>
      <c r="K6017" s="123"/>
      <c r="L6017" s="123"/>
      <c r="M6017" s="98" t="s">
        <v>14766</v>
      </c>
      <c r="N6017" s="118"/>
    </row>
    <row r="6018" spans="1:14" x14ac:dyDescent="0.25">
      <c r="A6018" s="130">
        <v>9090689000167</v>
      </c>
      <c r="B6018" s="98" t="s">
        <v>13081</v>
      </c>
      <c r="C6018" s="123" t="s">
        <v>2554</v>
      </c>
      <c r="D6018" s="98" t="s">
        <v>13667</v>
      </c>
      <c r="E6018" s="98" t="s">
        <v>13660</v>
      </c>
      <c r="F6018" s="124">
        <v>15.98</v>
      </c>
      <c r="G6018" s="112">
        <v>41798</v>
      </c>
      <c r="H6018" s="98"/>
      <c r="I6018" s="123" t="str">
        <f t="shared" si="93"/>
        <v/>
      </c>
      <c r="J6018" s="123"/>
      <c r="K6018" s="123"/>
      <c r="L6018" s="123"/>
      <c r="M6018" s="98" t="s">
        <v>15217</v>
      </c>
      <c r="N6018" s="118"/>
    </row>
    <row r="6019" spans="1:14" x14ac:dyDescent="0.25">
      <c r="A6019" s="130">
        <v>12200317000150</v>
      </c>
      <c r="B6019" s="98" t="s">
        <v>13082</v>
      </c>
      <c r="C6019" s="123" t="s">
        <v>29</v>
      </c>
      <c r="D6019" s="98" t="s">
        <v>13667</v>
      </c>
      <c r="E6019" s="98" t="s">
        <v>13660</v>
      </c>
      <c r="F6019" s="124">
        <v>15.78</v>
      </c>
      <c r="G6019" s="112">
        <v>42585</v>
      </c>
      <c r="H6019" s="98"/>
      <c r="I6019" s="123" t="str">
        <f t="shared" ref="I6019:I6082" si="94">IFERROR(IF(OR(E6019="Ativos", E6019="Aposentados",E6019="Pensionistas"),IF(F6019&gt;=14,"SIM","NÃO"),""),"")</f>
        <v/>
      </c>
      <c r="J6019" s="123"/>
      <c r="K6019" s="123"/>
      <c r="L6019" s="123"/>
      <c r="M6019" s="98" t="s">
        <v>13788</v>
      </c>
      <c r="N6019" s="118"/>
    </row>
    <row r="6020" spans="1:14" x14ac:dyDescent="0.25">
      <c r="A6020" s="130">
        <v>12511093000106</v>
      </c>
      <c r="B6020" s="98" t="s">
        <v>13083</v>
      </c>
      <c r="C6020" s="123" t="s">
        <v>1142</v>
      </c>
      <c r="D6020" s="98" t="s">
        <v>13667</v>
      </c>
      <c r="E6020" s="98" t="s">
        <v>13660</v>
      </c>
      <c r="F6020" s="124">
        <v>11</v>
      </c>
      <c r="G6020" s="112">
        <v>41871</v>
      </c>
      <c r="H6020" s="98"/>
      <c r="I6020" s="123" t="str">
        <f t="shared" si="94"/>
        <v/>
      </c>
      <c r="J6020" s="123"/>
      <c r="K6020" s="123"/>
      <c r="L6020" s="123"/>
      <c r="M6020" s="98" t="s">
        <v>14440</v>
      </c>
      <c r="N6020" s="118"/>
    </row>
    <row r="6021" spans="1:14" x14ac:dyDescent="0.25">
      <c r="A6021" s="130">
        <v>88488366000100</v>
      </c>
      <c r="B6021" s="98" t="s">
        <v>13084</v>
      </c>
      <c r="C6021" s="123" t="s">
        <v>3812</v>
      </c>
      <c r="D6021" s="98" t="s">
        <v>13667</v>
      </c>
      <c r="E6021" s="98" t="s">
        <v>13660</v>
      </c>
      <c r="F6021" s="124">
        <v>18</v>
      </c>
      <c r="G6021" s="112">
        <v>39171</v>
      </c>
      <c r="H6021" s="98"/>
      <c r="I6021" s="123" t="str">
        <f t="shared" si="94"/>
        <v/>
      </c>
      <c r="J6021" s="123"/>
      <c r="K6021" s="123"/>
      <c r="L6021" s="123"/>
      <c r="M6021" s="98" t="s">
        <v>16471</v>
      </c>
      <c r="N6021" s="118"/>
    </row>
    <row r="6022" spans="1:14" x14ac:dyDescent="0.25">
      <c r="A6022" s="130">
        <v>10358182000120</v>
      </c>
      <c r="B6022" s="98" t="s">
        <v>13085</v>
      </c>
      <c r="C6022" s="123" t="s">
        <v>2758</v>
      </c>
      <c r="D6022" s="98" t="s">
        <v>13667</v>
      </c>
      <c r="E6022" s="98" t="s">
        <v>13660</v>
      </c>
      <c r="F6022" s="124">
        <v>17.73</v>
      </c>
      <c r="G6022" s="112">
        <v>42256</v>
      </c>
      <c r="H6022" s="98"/>
      <c r="I6022" s="123" t="str">
        <f t="shared" si="94"/>
        <v/>
      </c>
      <c r="J6022" s="123"/>
      <c r="K6022" s="123"/>
      <c r="L6022" s="123"/>
      <c r="M6022" s="98" t="s">
        <v>15489</v>
      </c>
      <c r="N6022" s="118"/>
    </row>
    <row r="6023" spans="1:14" x14ac:dyDescent="0.25">
      <c r="A6023" s="130">
        <v>13912506000119</v>
      </c>
      <c r="B6023" s="98" t="s">
        <v>13086</v>
      </c>
      <c r="C6023" s="123" t="s">
        <v>215</v>
      </c>
      <c r="D6023" s="98" t="s">
        <v>13667</v>
      </c>
      <c r="E6023" s="98" t="s">
        <v>13660</v>
      </c>
      <c r="F6023" s="124">
        <v>15.7</v>
      </c>
      <c r="G6023" s="112">
        <v>43770</v>
      </c>
      <c r="H6023" s="98"/>
      <c r="I6023" s="123" t="str">
        <f t="shared" si="94"/>
        <v/>
      </c>
      <c r="J6023" s="123"/>
      <c r="K6023" s="123"/>
      <c r="L6023" s="123"/>
      <c r="M6023" s="98"/>
      <c r="N6023" s="118"/>
    </row>
    <row r="6024" spans="1:14" x14ac:dyDescent="0.25">
      <c r="A6024" s="130">
        <v>36388445000138</v>
      </c>
      <c r="B6024" s="98" t="s">
        <v>13087</v>
      </c>
      <c r="C6024" s="123" t="s">
        <v>821</v>
      </c>
      <c r="D6024" s="98" t="s">
        <v>13667</v>
      </c>
      <c r="E6024" s="98" t="s">
        <v>13660</v>
      </c>
      <c r="F6024" s="124">
        <v>16.2</v>
      </c>
      <c r="G6024" s="112">
        <v>44014</v>
      </c>
      <c r="H6024" s="98"/>
      <c r="I6024" s="123" t="str">
        <f t="shared" si="94"/>
        <v/>
      </c>
      <c r="J6024" s="123"/>
      <c r="K6024" s="123"/>
      <c r="L6024" s="123"/>
      <c r="M6024" s="98"/>
      <c r="N6024" s="118"/>
    </row>
    <row r="6025" spans="1:14" x14ac:dyDescent="0.25">
      <c r="A6025" s="130">
        <v>91995373000103</v>
      </c>
      <c r="B6025" s="98" t="s">
        <v>13088</v>
      </c>
      <c r="C6025" s="123" t="s">
        <v>3812</v>
      </c>
      <c r="D6025" s="98" t="s">
        <v>13667</v>
      </c>
      <c r="E6025" s="98" t="s">
        <v>13660</v>
      </c>
      <c r="F6025" s="124">
        <v>12.34</v>
      </c>
      <c r="G6025" s="112">
        <v>42247</v>
      </c>
      <c r="H6025" s="98"/>
      <c r="I6025" s="123" t="str">
        <f t="shared" si="94"/>
        <v/>
      </c>
      <c r="J6025" s="123"/>
      <c r="K6025" s="123"/>
      <c r="L6025" s="123"/>
      <c r="M6025" s="98" t="s">
        <v>16472</v>
      </c>
      <c r="N6025" s="118"/>
    </row>
    <row r="6026" spans="1:14" x14ac:dyDescent="0.25">
      <c r="A6026" s="117" t="s">
        <v>17059</v>
      </c>
      <c r="B6026" s="98" t="s">
        <v>13089</v>
      </c>
      <c r="C6026" s="123" t="s">
        <v>3143</v>
      </c>
      <c r="D6026" s="98" t="s">
        <v>13667</v>
      </c>
      <c r="E6026" s="98" t="s">
        <v>13660</v>
      </c>
      <c r="F6026" s="124">
        <v>10</v>
      </c>
      <c r="G6026" s="112">
        <v>34114</v>
      </c>
      <c r="H6026" s="112">
        <v>36929</v>
      </c>
      <c r="I6026" s="123" t="str">
        <f t="shared" si="94"/>
        <v/>
      </c>
      <c r="J6026" s="98"/>
      <c r="K6026" s="98"/>
      <c r="L6026" s="98"/>
      <c r="M6026" s="98"/>
      <c r="N6026" s="118"/>
    </row>
    <row r="6027" spans="1:14" x14ac:dyDescent="0.25">
      <c r="A6027" s="130">
        <v>95641916000137</v>
      </c>
      <c r="B6027" s="98" t="s">
        <v>13090</v>
      </c>
      <c r="C6027" s="123" t="s">
        <v>3143</v>
      </c>
      <c r="D6027" s="98" t="s">
        <v>13667</v>
      </c>
      <c r="E6027" s="98" t="s">
        <v>13660</v>
      </c>
      <c r="F6027" s="124">
        <v>16.5</v>
      </c>
      <c r="G6027" s="112">
        <v>43221</v>
      </c>
      <c r="H6027" s="98"/>
      <c r="I6027" s="123" t="str">
        <f t="shared" si="94"/>
        <v/>
      </c>
      <c r="J6027" s="123"/>
      <c r="K6027" s="123"/>
      <c r="L6027" s="123"/>
      <c r="M6027" s="98" t="s">
        <v>15892</v>
      </c>
      <c r="N6027" s="118"/>
    </row>
    <row r="6028" spans="1:14" x14ac:dyDescent="0.25">
      <c r="A6028" s="130">
        <v>7725138000105</v>
      </c>
      <c r="B6028" s="98" t="s">
        <v>13091</v>
      </c>
      <c r="C6028" s="123" t="s">
        <v>634</v>
      </c>
      <c r="D6028" s="98" t="s">
        <v>13667</v>
      </c>
      <c r="E6028" s="98" t="s">
        <v>13660</v>
      </c>
      <c r="F6028" s="124">
        <v>11.89</v>
      </c>
      <c r="G6028" s="112">
        <v>42464</v>
      </c>
      <c r="H6028" s="98"/>
      <c r="I6028" s="123" t="str">
        <f t="shared" si="94"/>
        <v/>
      </c>
      <c r="J6028" s="123"/>
      <c r="K6028" s="123"/>
      <c r="L6028" s="123"/>
      <c r="M6028" s="98" t="s">
        <v>14054</v>
      </c>
      <c r="N6028" s="118"/>
    </row>
    <row r="6029" spans="1:14" x14ac:dyDescent="0.25">
      <c r="A6029" s="130">
        <v>9159666000161</v>
      </c>
      <c r="B6029" s="98" t="s">
        <v>13092</v>
      </c>
      <c r="C6029" s="123" t="s">
        <v>2554</v>
      </c>
      <c r="D6029" s="98" t="s">
        <v>13667</v>
      </c>
      <c r="E6029" s="98" t="s">
        <v>13660</v>
      </c>
      <c r="F6029" s="124">
        <v>12.57</v>
      </c>
      <c r="G6029" s="112">
        <v>40541</v>
      </c>
      <c r="H6029" s="98"/>
      <c r="I6029" s="123" t="str">
        <f t="shared" si="94"/>
        <v/>
      </c>
      <c r="J6029" s="123"/>
      <c r="K6029" s="123"/>
      <c r="L6029" s="123"/>
      <c r="M6029" s="98" t="s">
        <v>15218</v>
      </c>
      <c r="N6029" s="118"/>
    </row>
    <row r="6030" spans="1:14" x14ac:dyDescent="0.25">
      <c r="A6030" s="130">
        <v>45749819000194</v>
      </c>
      <c r="B6030" s="98" t="s">
        <v>13093</v>
      </c>
      <c r="C6030" s="123" t="s">
        <v>4626</v>
      </c>
      <c r="D6030" s="98" t="s">
        <v>13667</v>
      </c>
      <c r="E6030" s="98" t="s">
        <v>13660</v>
      </c>
      <c r="F6030" s="124">
        <v>16.2</v>
      </c>
      <c r="G6030" s="112">
        <v>42726</v>
      </c>
      <c r="H6030" s="98"/>
      <c r="I6030" s="123" t="str">
        <f t="shared" si="94"/>
        <v/>
      </c>
      <c r="J6030" s="123"/>
      <c r="K6030" s="123"/>
      <c r="L6030" s="123"/>
      <c r="M6030" s="98" t="s">
        <v>16925</v>
      </c>
      <c r="N6030" s="118"/>
    </row>
    <row r="6031" spans="1:14" x14ac:dyDescent="0.25">
      <c r="A6031" s="130">
        <v>1613127000149</v>
      </c>
      <c r="B6031" s="98" t="s">
        <v>13094</v>
      </c>
      <c r="C6031" s="123" t="s">
        <v>5227</v>
      </c>
      <c r="D6031" s="98" t="s">
        <v>13667</v>
      </c>
      <c r="E6031" s="98" t="s">
        <v>13660</v>
      </c>
      <c r="F6031" s="124">
        <v>13</v>
      </c>
      <c r="G6031" s="112">
        <v>43731</v>
      </c>
      <c r="H6031" s="98"/>
      <c r="I6031" s="123" t="str">
        <f t="shared" si="94"/>
        <v/>
      </c>
      <c r="J6031" s="123"/>
      <c r="K6031" s="123"/>
      <c r="L6031" s="123"/>
      <c r="M6031" s="98"/>
      <c r="N6031" s="118"/>
    </row>
    <row r="6032" spans="1:14" x14ac:dyDescent="0.25">
      <c r="A6032" s="130">
        <v>4205596000117</v>
      </c>
      <c r="B6032" s="98" t="s">
        <v>13095</v>
      </c>
      <c r="C6032" s="123" t="s">
        <v>2274</v>
      </c>
      <c r="D6032" s="98" t="s">
        <v>13667</v>
      </c>
      <c r="E6032" s="98" t="s">
        <v>13660</v>
      </c>
      <c r="F6032" s="124">
        <v>16.02</v>
      </c>
      <c r="G6032" s="112">
        <v>43252</v>
      </c>
      <c r="H6032" s="98"/>
      <c r="I6032" s="123" t="str">
        <f t="shared" si="94"/>
        <v/>
      </c>
      <c r="J6032" s="123"/>
      <c r="K6032" s="123"/>
      <c r="L6032" s="123"/>
      <c r="M6032" s="98" t="s">
        <v>15037</v>
      </c>
      <c r="N6032" s="118"/>
    </row>
    <row r="6033" spans="1:14" x14ac:dyDescent="0.25">
      <c r="A6033" s="130">
        <v>45138336000153</v>
      </c>
      <c r="B6033" s="98" t="s">
        <v>13096</v>
      </c>
      <c r="C6033" s="123" t="s">
        <v>4626</v>
      </c>
      <c r="D6033" s="98" t="s">
        <v>13667</v>
      </c>
      <c r="E6033" s="98" t="s">
        <v>13660</v>
      </c>
      <c r="F6033" s="124">
        <v>16</v>
      </c>
      <c r="G6033" s="112">
        <v>38509</v>
      </c>
      <c r="H6033" s="98"/>
      <c r="I6033" s="123" t="str">
        <f t="shared" si="94"/>
        <v/>
      </c>
      <c r="J6033" s="123"/>
      <c r="K6033" s="123"/>
      <c r="L6033" s="123"/>
      <c r="M6033" s="98" t="s">
        <v>16922</v>
      </c>
      <c r="N6033" s="118"/>
    </row>
    <row r="6034" spans="1:14" x14ac:dyDescent="0.25">
      <c r="A6034" s="130">
        <v>88546890000182</v>
      </c>
      <c r="B6034" s="98" t="s">
        <v>13097</v>
      </c>
      <c r="C6034" s="123" t="s">
        <v>3812</v>
      </c>
      <c r="D6034" s="98" t="s">
        <v>13667</v>
      </c>
      <c r="E6034" s="98" t="s">
        <v>13660</v>
      </c>
      <c r="F6034" s="124">
        <v>14</v>
      </c>
      <c r="G6034" s="112">
        <v>43553</v>
      </c>
      <c r="H6034" s="98"/>
      <c r="I6034" s="123" t="str">
        <f t="shared" si="94"/>
        <v/>
      </c>
      <c r="J6034" s="123"/>
      <c r="K6034" s="123"/>
      <c r="L6034" s="123"/>
      <c r="M6034" s="98"/>
      <c r="N6034" s="118"/>
    </row>
    <row r="6035" spans="1:14" x14ac:dyDescent="0.25">
      <c r="A6035" s="130">
        <v>1761113000172</v>
      </c>
      <c r="B6035" s="98" t="s">
        <v>13098</v>
      </c>
      <c r="C6035" s="123" t="s">
        <v>901</v>
      </c>
      <c r="D6035" s="98" t="s">
        <v>13667</v>
      </c>
      <c r="E6035" s="98" t="s">
        <v>13660</v>
      </c>
      <c r="F6035" s="124">
        <v>11.13</v>
      </c>
      <c r="G6035" s="112">
        <v>42767</v>
      </c>
      <c r="H6035" s="98"/>
      <c r="I6035" s="123" t="str">
        <f t="shared" si="94"/>
        <v/>
      </c>
      <c r="J6035" s="123"/>
      <c r="K6035" s="123"/>
      <c r="L6035" s="123"/>
      <c r="M6035" s="98" t="s">
        <v>14334</v>
      </c>
      <c r="N6035" s="118"/>
    </row>
    <row r="6036" spans="1:14" x14ac:dyDescent="0.25">
      <c r="A6036" s="130">
        <v>1611211000123</v>
      </c>
      <c r="B6036" s="98" t="s">
        <v>13099</v>
      </c>
      <c r="C6036" s="123" t="s">
        <v>4626</v>
      </c>
      <c r="D6036" s="98" t="s">
        <v>13667</v>
      </c>
      <c r="E6036" s="98" t="s">
        <v>13660</v>
      </c>
      <c r="F6036" s="124">
        <v>13</v>
      </c>
      <c r="G6036" s="112">
        <v>41637</v>
      </c>
      <c r="H6036" s="98"/>
      <c r="I6036" s="123" t="str">
        <f t="shared" si="94"/>
        <v/>
      </c>
      <c r="J6036" s="123"/>
      <c r="K6036" s="123"/>
      <c r="L6036" s="123"/>
      <c r="M6036" s="98" t="s">
        <v>16926</v>
      </c>
      <c r="N6036" s="118"/>
    </row>
    <row r="6037" spans="1:14" x14ac:dyDescent="0.25">
      <c r="A6037" s="130">
        <v>15031669000118</v>
      </c>
      <c r="B6037" s="98" t="s">
        <v>13100</v>
      </c>
      <c r="C6037" s="123" t="s">
        <v>2274</v>
      </c>
      <c r="D6037" s="98" t="s">
        <v>13667</v>
      </c>
      <c r="E6037" s="98" t="s">
        <v>13660</v>
      </c>
      <c r="F6037" s="124">
        <v>11.13</v>
      </c>
      <c r="G6037" s="112">
        <v>43374</v>
      </c>
      <c r="H6037" s="98"/>
      <c r="I6037" s="123" t="str">
        <f t="shared" si="94"/>
        <v/>
      </c>
      <c r="J6037" s="123"/>
      <c r="K6037" s="123"/>
      <c r="L6037" s="123"/>
      <c r="M6037" s="98" t="s">
        <v>15038</v>
      </c>
      <c r="N6037" s="118"/>
    </row>
    <row r="6038" spans="1:14" x14ac:dyDescent="0.25">
      <c r="A6038" s="130">
        <v>11358140000152</v>
      </c>
      <c r="B6038" s="98" t="s">
        <v>13101</v>
      </c>
      <c r="C6038" s="123" t="s">
        <v>2758</v>
      </c>
      <c r="D6038" s="98" t="s">
        <v>13667</v>
      </c>
      <c r="E6038" s="98" t="s">
        <v>13660</v>
      </c>
      <c r="F6038" s="124">
        <v>12.68</v>
      </c>
      <c r="G6038" s="112">
        <v>40332</v>
      </c>
      <c r="H6038" s="98"/>
      <c r="I6038" s="123" t="str">
        <f t="shared" si="94"/>
        <v/>
      </c>
      <c r="J6038" s="123"/>
      <c r="K6038" s="123"/>
      <c r="L6038" s="123"/>
      <c r="M6038" s="98" t="s">
        <v>15490</v>
      </c>
      <c r="N6038" s="118"/>
    </row>
    <row r="6039" spans="1:14" x14ac:dyDescent="0.25">
      <c r="A6039" s="130">
        <v>1137116000130</v>
      </c>
      <c r="B6039" s="98" t="s">
        <v>13102</v>
      </c>
      <c r="C6039" s="123" t="s">
        <v>901</v>
      </c>
      <c r="D6039" s="98" t="s">
        <v>13667</v>
      </c>
      <c r="E6039" s="98" t="s">
        <v>13660</v>
      </c>
      <c r="F6039" s="124">
        <v>13</v>
      </c>
      <c r="G6039" s="112">
        <v>43040</v>
      </c>
      <c r="H6039" s="98"/>
      <c r="I6039" s="123" t="str">
        <f t="shared" si="94"/>
        <v/>
      </c>
      <c r="J6039" s="123"/>
      <c r="K6039" s="123"/>
      <c r="L6039" s="123"/>
      <c r="M6039" s="98" t="s">
        <v>14337</v>
      </c>
      <c r="N6039" s="118"/>
    </row>
    <row r="6040" spans="1:14" x14ac:dyDescent="0.25">
      <c r="A6040" s="130">
        <v>18457226000181</v>
      </c>
      <c r="B6040" s="98" t="s">
        <v>13103</v>
      </c>
      <c r="C6040" s="123" t="s">
        <v>1356</v>
      </c>
      <c r="D6040" s="98" t="s">
        <v>13667</v>
      </c>
      <c r="E6040" s="98" t="s">
        <v>13660</v>
      </c>
      <c r="F6040" s="124">
        <v>16</v>
      </c>
      <c r="G6040" s="112">
        <v>43413</v>
      </c>
      <c r="H6040" s="98"/>
      <c r="I6040" s="123" t="str">
        <f t="shared" si="94"/>
        <v/>
      </c>
      <c r="J6040" s="123"/>
      <c r="K6040" s="123"/>
      <c r="L6040" s="123"/>
      <c r="M6040" s="98"/>
      <c r="N6040" s="118"/>
    </row>
    <row r="6041" spans="1:14" x14ac:dyDescent="0.25">
      <c r="A6041" s="130">
        <v>88824099000197</v>
      </c>
      <c r="B6041" s="98" t="s">
        <v>13104</v>
      </c>
      <c r="C6041" s="123" t="s">
        <v>3812</v>
      </c>
      <c r="D6041" s="98" t="s">
        <v>13667</v>
      </c>
      <c r="E6041" s="98" t="s">
        <v>13660</v>
      </c>
      <c r="F6041" s="124">
        <v>16.07</v>
      </c>
      <c r="G6041" s="112">
        <v>40814</v>
      </c>
      <c r="H6041" s="98"/>
      <c r="I6041" s="123" t="str">
        <f t="shared" si="94"/>
        <v/>
      </c>
      <c r="J6041" s="123"/>
      <c r="K6041" s="123"/>
      <c r="L6041" s="123"/>
      <c r="M6041" s="98" t="s">
        <v>16475</v>
      </c>
      <c r="N6041" s="118"/>
    </row>
    <row r="6042" spans="1:14" x14ac:dyDescent="0.25">
      <c r="A6042" s="130">
        <v>23066640000108</v>
      </c>
      <c r="B6042" s="98" t="s">
        <v>13105</v>
      </c>
      <c r="C6042" s="123" t="s">
        <v>197</v>
      </c>
      <c r="D6042" s="98" t="s">
        <v>13667</v>
      </c>
      <c r="E6042" s="98" t="s">
        <v>13660</v>
      </c>
      <c r="F6042" s="124">
        <v>11</v>
      </c>
      <c r="G6042" s="112">
        <v>39070</v>
      </c>
      <c r="H6042" s="98"/>
      <c r="I6042" s="123" t="str">
        <f t="shared" si="94"/>
        <v/>
      </c>
      <c r="J6042" s="123"/>
      <c r="K6042" s="123"/>
      <c r="L6042" s="123"/>
      <c r="M6042" s="98"/>
      <c r="N6042" s="118"/>
    </row>
    <row r="6043" spans="1:14" x14ac:dyDescent="0.25">
      <c r="A6043" s="130">
        <v>88141460000180</v>
      </c>
      <c r="B6043" s="98" t="s">
        <v>13106</v>
      </c>
      <c r="C6043" s="123" t="s">
        <v>3812</v>
      </c>
      <c r="D6043" s="98" t="s">
        <v>13667</v>
      </c>
      <c r="E6043" s="98" t="s">
        <v>13660</v>
      </c>
      <c r="F6043" s="124">
        <v>17.61</v>
      </c>
      <c r="G6043" s="112">
        <v>43831</v>
      </c>
      <c r="H6043" s="98"/>
      <c r="I6043" s="123" t="str">
        <f t="shared" si="94"/>
        <v/>
      </c>
      <c r="J6043" s="123"/>
      <c r="K6043" s="123"/>
      <c r="L6043" s="123"/>
      <c r="M6043" s="98"/>
      <c r="N6043" s="118"/>
    </row>
    <row r="6044" spans="1:14" x14ac:dyDescent="0.25">
      <c r="A6044" s="130">
        <v>46522983000127</v>
      </c>
      <c r="B6044" s="98" t="s">
        <v>13107</v>
      </c>
      <c r="C6044" s="123" t="s">
        <v>4626</v>
      </c>
      <c r="D6044" s="98" t="s">
        <v>13667</v>
      </c>
      <c r="E6044" s="98" t="s">
        <v>13660</v>
      </c>
      <c r="F6044" s="124">
        <v>14</v>
      </c>
      <c r="G6044" s="112">
        <v>44013</v>
      </c>
      <c r="H6044" s="98"/>
      <c r="I6044" s="123" t="str">
        <f t="shared" si="94"/>
        <v/>
      </c>
      <c r="J6044" s="123"/>
      <c r="K6044" s="123"/>
      <c r="L6044" s="123"/>
      <c r="M6044" s="98"/>
      <c r="N6044" s="118"/>
    </row>
    <row r="6045" spans="1:14" x14ac:dyDescent="0.25">
      <c r="A6045" s="130">
        <v>5832977000199</v>
      </c>
      <c r="B6045" s="98" t="s">
        <v>13108</v>
      </c>
      <c r="C6045" s="123" t="s">
        <v>2413</v>
      </c>
      <c r="D6045" s="98" t="s">
        <v>13667</v>
      </c>
      <c r="E6045" s="98" t="s">
        <v>13660</v>
      </c>
      <c r="F6045" s="124">
        <v>16.88</v>
      </c>
      <c r="G6045" s="112">
        <v>43466</v>
      </c>
      <c r="H6045" s="98"/>
      <c r="I6045" s="123" t="str">
        <f t="shared" si="94"/>
        <v/>
      </c>
      <c r="J6045" s="123"/>
      <c r="K6045" s="123"/>
      <c r="L6045" s="123"/>
      <c r="M6045" s="98"/>
      <c r="N6045" s="118"/>
    </row>
    <row r="6046" spans="1:14" x14ac:dyDescent="0.25">
      <c r="A6046" s="130">
        <v>7597347000102</v>
      </c>
      <c r="B6046" s="98" t="s">
        <v>13109</v>
      </c>
      <c r="C6046" s="123" t="s">
        <v>634</v>
      </c>
      <c r="D6046" s="98" t="s">
        <v>13667</v>
      </c>
      <c r="E6046" s="98" t="s">
        <v>13660</v>
      </c>
      <c r="F6046" s="124">
        <v>14.64</v>
      </c>
      <c r="G6046" s="112">
        <v>43282</v>
      </c>
      <c r="H6046" s="98"/>
      <c r="I6046" s="123" t="str">
        <f t="shared" si="94"/>
        <v/>
      </c>
      <c r="J6046" s="123"/>
      <c r="K6046" s="123"/>
      <c r="L6046" s="123"/>
      <c r="M6046" s="98"/>
      <c r="N6046" s="118"/>
    </row>
    <row r="6047" spans="1:14" x14ac:dyDescent="0.25">
      <c r="A6047" s="130">
        <v>76920826000130</v>
      </c>
      <c r="B6047" s="98" t="s">
        <v>13110</v>
      </c>
      <c r="C6047" s="123" t="s">
        <v>3143</v>
      </c>
      <c r="D6047" s="98" t="s">
        <v>13667</v>
      </c>
      <c r="E6047" s="98" t="s">
        <v>13660</v>
      </c>
      <c r="F6047" s="124">
        <v>14</v>
      </c>
      <c r="G6047" s="112">
        <v>43999</v>
      </c>
      <c r="H6047" s="98"/>
      <c r="I6047" s="123" t="str">
        <f t="shared" si="94"/>
        <v/>
      </c>
      <c r="J6047" s="123"/>
      <c r="K6047" s="123"/>
      <c r="L6047" s="123"/>
      <c r="M6047" s="98"/>
      <c r="N6047" s="118"/>
    </row>
    <row r="6048" spans="1:14" x14ac:dyDescent="0.25">
      <c r="A6048" s="130">
        <v>88124961000159</v>
      </c>
      <c r="B6048" s="98" t="s">
        <v>13111</v>
      </c>
      <c r="C6048" s="123" t="s">
        <v>3812</v>
      </c>
      <c r="D6048" s="98" t="s">
        <v>13667</v>
      </c>
      <c r="E6048" s="98" t="s">
        <v>13660</v>
      </c>
      <c r="F6048" s="124">
        <v>18.43</v>
      </c>
      <c r="G6048" s="112">
        <v>41355</v>
      </c>
      <c r="H6048" s="98"/>
      <c r="I6048" s="123" t="str">
        <f t="shared" si="94"/>
        <v/>
      </c>
      <c r="J6048" s="123"/>
      <c r="K6048" s="123"/>
      <c r="L6048" s="123"/>
      <c r="M6048" s="98" t="s">
        <v>16478</v>
      </c>
      <c r="N6048" s="118"/>
    </row>
    <row r="6049" spans="1:14" x14ac:dyDescent="0.25">
      <c r="A6049" s="130">
        <v>12332979000184</v>
      </c>
      <c r="B6049" s="98" t="s">
        <v>13113</v>
      </c>
      <c r="C6049" s="123" t="s">
        <v>29</v>
      </c>
      <c r="D6049" s="98" t="s">
        <v>13667</v>
      </c>
      <c r="E6049" s="98" t="s">
        <v>13660</v>
      </c>
      <c r="F6049" s="124">
        <v>11</v>
      </c>
      <c r="G6049" s="112">
        <v>42318</v>
      </c>
      <c r="H6049" s="98"/>
      <c r="I6049" s="123" t="str">
        <f t="shared" si="94"/>
        <v/>
      </c>
      <c r="J6049" s="123"/>
      <c r="K6049" s="123"/>
      <c r="L6049" s="123"/>
      <c r="M6049" s="98" t="s">
        <v>13791</v>
      </c>
      <c r="N6049" s="118"/>
    </row>
    <row r="6050" spans="1:14" x14ac:dyDescent="0.25">
      <c r="A6050" s="130">
        <v>87897740000150</v>
      </c>
      <c r="B6050" s="98" t="s">
        <v>13114</v>
      </c>
      <c r="C6050" s="123" t="s">
        <v>3812</v>
      </c>
      <c r="D6050" s="98" t="s">
        <v>13667</v>
      </c>
      <c r="E6050" s="98" t="s">
        <v>13660</v>
      </c>
      <c r="F6050" s="124">
        <v>14</v>
      </c>
      <c r="G6050" s="112">
        <v>43930</v>
      </c>
      <c r="H6050" s="98"/>
      <c r="I6050" s="123" t="str">
        <f t="shared" si="94"/>
        <v/>
      </c>
      <c r="J6050" s="123"/>
      <c r="K6050" s="123"/>
      <c r="L6050" s="123"/>
      <c r="M6050" s="98"/>
      <c r="N6050" s="118"/>
    </row>
    <row r="6051" spans="1:14" x14ac:dyDescent="0.25">
      <c r="A6051" s="130">
        <v>37464161000146</v>
      </c>
      <c r="B6051" s="98" t="s">
        <v>13115</v>
      </c>
      <c r="C6051" s="123" t="s">
        <v>2274</v>
      </c>
      <c r="D6051" s="98" t="s">
        <v>13667</v>
      </c>
      <c r="E6051" s="98" t="s">
        <v>13660</v>
      </c>
      <c r="F6051" s="124">
        <v>11.6</v>
      </c>
      <c r="G6051" s="112">
        <v>43405</v>
      </c>
      <c r="H6051" s="98"/>
      <c r="I6051" s="123" t="str">
        <f t="shared" si="94"/>
        <v/>
      </c>
      <c r="J6051" s="123"/>
      <c r="K6051" s="123"/>
      <c r="L6051" s="123"/>
      <c r="M6051" s="98" t="s">
        <v>15040</v>
      </c>
      <c r="N6051" s="118"/>
    </row>
    <row r="6052" spans="1:14" x14ac:dyDescent="0.25">
      <c r="A6052" s="130">
        <v>82892324000146</v>
      </c>
      <c r="B6052" s="98" t="s">
        <v>13116</v>
      </c>
      <c r="C6052" s="123" t="s">
        <v>4289</v>
      </c>
      <c r="D6052" s="98" t="s">
        <v>13667</v>
      </c>
      <c r="E6052" s="98" t="s">
        <v>13660</v>
      </c>
      <c r="F6052" s="124">
        <v>22</v>
      </c>
      <c r="G6052" s="112">
        <v>44136</v>
      </c>
      <c r="H6052" s="98"/>
      <c r="I6052" s="123" t="str">
        <f t="shared" si="94"/>
        <v/>
      </c>
      <c r="J6052" s="123"/>
      <c r="K6052" s="123"/>
      <c r="L6052" s="123"/>
      <c r="M6052" s="98"/>
      <c r="N6052" s="118"/>
    </row>
    <row r="6053" spans="1:14" x14ac:dyDescent="0.25">
      <c r="A6053" s="130">
        <v>46522942000130</v>
      </c>
      <c r="B6053" s="98" t="s">
        <v>13117</v>
      </c>
      <c r="C6053" s="123" t="s">
        <v>4626</v>
      </c>
      <c r="D6053" s="98" t="s">
        <v>13667</v>
      </c>
      <c r="E6053" s="98" t="s">
        <v>13660</v>
      </c>
      <c r="F6053" s="124">
        <v>22</v>
      </c>
      <c r="G6053" s="112">
        <v>38443</v>
      </c>
      <c r="H6053" s="98"/>
      <c r="I6053" s="123" t="str">
        <f t="shared" si="94"/>
        <v/>
      </c>
      <c r="J6053" s="123"/>
      <c r="K6053" s="123"/>
      <c r="L6053" s="123"/>
      <c r="M6053" s="98"/>
      <c r="N6053" s="118"/>
    </row>
    <row r="6054" spans="1:14" x14ac:dyDescent="0.25">
      <c r="A6054" s="130">
        <v>87613071000148</v>
      </c>
      <c r="B6054" s="98" t="s">
        <v>13118</v>
      </c>
      <c r="C6054" s="123" t="s">
        <v>3812</v>
      </c>
      <c r="D6054" s="98" t="s">
        <v>13667</v>
      </c>
      <c r="E6054" s="98" t="s">
        <v>13660</v>
      </c>
      <c r="F6054" s="124">
        <v>14</v>
      </c>
      <c r="G6054" s="112">
        <v>44136</v>
      </c>
      <c r="H6054" s="98"/>
      <c r="I6054" s="123" t="str">
        <f t="shared" si="94"/>
        <v/>
      </c>
      <c r="J6054" s="123"/>
      <c r="K6054" s="123"/>
      <c r="L6054" s="123"/>
      <c r="M6054" s="98"/>
      <c r="N6054" s="118"/>
    </row>
    <row r="6055" spans="1:14" x14ac:dyDescent="0.25">
      <c r="A6055" s="130">
        <v>37275823000130</v>
      </c>
      <c r="B6055" s="98" t="s">
        <v>13119</v>
      </c>
      <c r="C6055" s="123" t="s">
        <v>901</v>
      </c>
      <c r="D6055" s="98" t="s">
        <v>13667</v>
      </c>
      <c r="E6055" s="98" t="s">
        <v>13660</v>
      </c>
      <c r="F6055" s="124">
        <v>14.85</v>
      </c>
      <c r="G6055" s="112">
        <v>43405</v>
      </c>
      <c r="H6055" s="98"/>
      <c r="I6055" s="123" t="str">
        <f t="shared" si="94"/>
        <v/>
      </c>
      <c r="J6055" s="123"/>
      <c r="K6055" s="123"/>
      <c r="L6055" s="123"/>
      <c r="M6055" s="98"/>
      <c r="N6055" s="118"/>
    </row>
    <row r="6056" spans="1:14" x14ac:dyDescent="0.25">
      <c r="A6056" s="130">
        <v>88814199000132</v>
      </c>
      <c r="B6056" s="98" t="s">
        <v>13120</v>
      </c>
      <c r="C6056" s="123" t="s">
        <v>3812</v>
      </c>
      <c r="D6056" s="98" t="s">
        <v>13667</v>
      </c>
      <c r="E6056" s="98" t="s">
        <v>13660</v>
      </c>
      <c r="F6056" s="124">
        <v>14</v>
      </c>
      <c r="G6056" s="112">
        <v>43922</v>
      </c>
      <c r="H6056" s="98"/>
      <c r="I6056" s="123" t="str">
        <f t="shared" si="94"/>
        <v/>
      </c>
      <c r="J6056" s="123"/>
      <c r="K6056" s="123"/>
      <c r="L6056" s="123"/>
      <c r="M6056" s="98"/>
      <c r="N6056" s="118"/>
    </row>
    <row r="6057" spans="1:14" x14ac:dyDescent="0.25">
      <c r="A6057" s="130">
        <v>87612974000104</v>
      </c>
      <c r="B6057" s="98" t="s">
        <v>13121</v>
      </c>
      <c r="C6057" s="123" t="s">
        <v>3812</v>
      </c>
      <c r="D6057" s="98" t="s">
        <v>13667</v>
      </c>
      <c r="E6057" s="98" t="s">
        <v>13660</v>
      </c>
      <c r="F6057" s="124">
        <v>17.14</v>
      </c>
      <c r="G6057" s="112">
        <v>43678</v>
      </c>
      <c r="H6057" s="98"/>
      <c r="I6057" s="123" t="str">
        <f t="shared" si="94"/>
        <v/>
      </c>
      <c r="J6057" s="123"/>
      <c r="K6057" s="123"/>
      <c r="L6057" s="123"/>
      <c r="M6057" s="98"/>
      <c r="N6057" s="118"/>
    </row>
    <row r="6058" spans="1:14" x14ac:dyDescent="0.25">
      <c r="A6058" s="130">
        <v>37623485000180</v>
      </c>
      <c r="B6058" s="98" t="s">
        <v>13122</v>
      </c>
      <c r="C6058" s="123" t="s">
        <v>901</v>
      </c>
      <c r="D6058" s="98" t="s">
        <v>13667</v>
      </c>
      <c r="E6058" s="98" t="s">
        <v>13660</v>
      </c>
      <c r="F6058" s="124">
        <v>18</v>
      </c>
      <c r="G6058" s="112">
        <v>43641</v>
      </c>
      <c r="H6058" s="98"/>
      <c r="I6058" s="123" t="str">
        <f t="shared" si="94"/>
        <v/>
      </c>
      <c r="J6058" s="123"/>
      <c r="K6058" s="123"/>
      <c r="L6058" s="123"/>
      <c r="M6058" s="98"/>
      <c r="N6058" s="118"/>
    </row>
    <row r="6059" spans="1:14" x14ac:dyDescent="0.25">
      <c r="A6059" s="130">
        <v>29114139000148</v>
      </c>
      <c r="B6059" s="98" t="s">
        <v>13123</v>
      </c>
      <c r="C6059" s="123" t="s">
        <v>3513</v>
      </c>
      <c r="D6059" s="98" t="s">
        <v>13667</v>
      </c>
      <c r="E6059" s="98" t="s">
        <v>13660</v>
      </c>
      <c r="F6059" s="124">
        <v>11</v>
      </c>
      <c r="G6059" s="112">
        <v>38748</v>
      </c>
      <c r="H6059" s="98"/>
      <c r="I6059" s="123" t="str">
        <f t="shared" si="94"/>
        <v/>
      </c>
      <c r="J6059" s="123"/>
      <c r="K6059" s="123"/>
      <c r="L6059" s="123"/>
      <c r="M6059" s="98"/>
      <c r="N6059" s="118"/>
    </row>
    <row r="6060" spans="1:14" x14ac:dyDescent="0.25">
      <c r="A6060" s="130">
        <v>45331196000135</v>
      </c>
      <c r="B6060" s="98" t="s">
        <v>13124</v>
      </c>
      <c r="C6060" s="123" t="s">
        <v>4626</v>
      </c>
      <c r="D6060" s="98" t="s">
        <v>13667</v>
      </c>
      <c r="E6060" s="98" t="s">
        <v>13660</v>
      </c>
      <c r="F6060" s="124">
        <v>22</v>
      </c>
      <c r="G6060" s="112">
        <v>42917</v>
      </c>
      <c r="H6060" s="98"/>
      <c r="I6060" s="123" t="str">
        <f t="shared" si="94"/>
        <v/>
      </c>
      <c r="J6060" s="123"/>
      <c r="K6060" s="123"/>
      <c r="L6060" s="123"/>
      <c r="M6060" s="98" t="s">
        <v>16931</v>
      </c>
      <c r="N6060" s="118"/>
    </row>
    <row r="6061" spans="1:14" x14ac:dyDescent="0.25">
      <c r="A6061" s="130">
        <v>97857000171</v>
      </c>
      <c r="B6061" s="98" t="s">
        <v>13125</v>
      </c>
      <c r="C6061" s="123" t="s">
        <v>901</v>
      </c>
      <c r="D6061" s="98" t="s">
        <v>13667</v>
      </c>
      <c r="E6061" s="98" t="s">
        <v>13660</v>
      </c>
      <c r="F6061" s="124">
        <v>13</v>
      </c>
      <c r="G6061" s="112">
        <v>41640</v>
      </c>
      <c r="H6061" s="98"/>
      <c r="I6061" s="123" t="str">
        <f t="shared" si="94"/>
        <v/>
      </c>
      <c r="J6061" s="123"/>
      <c r="K6061" s="123"/>
      <c r="L6061" s="123"/>
      <c r="M6061" s="98"/>
      <c r="N6061" s="118"/>
    </row>
    <row r="6062" spans="1:14" x14ac:dyDescent="0.25">
      <c r="A6062" s="130">
        <v>4217362000190</v>
      </c>
      <c r="B6062" s="98" t="s">
        <v>13126</v>
      </c>
      <c r="C6062" s="123" t="s">
        <v>2274</v>
      </c>
      <c r="D6062" s="98" t="s">
        <v>13667</v>
      </c>
      <c r="E6062" s="98" t="s">
        <v>13660</v>
      </c>
      <c r="F6062" s="124">
        <v>14.25</v>
      </c>
      <c r="G6062" s="112">
        <v>42948</v>
      </c>
      <c r="H6062" s="98"/>
      <c r="I6062" s="123" t="str">
        <f t="shared" si="94"/>
        <v/>
      </c>
      <c r="J6062" s="123"/>
      <c r="K6062" s="123"/>
      <c r="L6062" s="123"/>
      <c r="M6062" s="98" t="s">
        <v>15041</v>
      </c>
      <c r="N6062" s="118"/>
    </row>
    <row r="6063" spans="1:14" x14ac:dyDescent="0.25">
      <c r="A6063" s="130">
        <v>3507555000112</v>
      </c>
      <c r="B6063" s="98" t="s">
        <v>13127</v>
      </c>
      <c r="C6063" s="123" t="s">
        <v>2274</v>
      </c>
      <c r="D6063" s="98" t="s">
        <v>13667</v>
      </c>
      <c r="E6063" s="98" t="s">
        <v>13660</v>
      </c>
      <c r="F6063" s="124">
        <v>13.22</v>
      </c>
      <c r="G6063" s="112">
        <v>43800</v>
      </c>
      <c r="H6063" s="98"/>
      <c r="I6063" s="123" t="str">
        <f t="shared" si="94"/>
        <v/>
      </c>
      <c r="J6063" s="123"/>
      <c r="K6063" s="123"/>
      <c r="L6063" s="123"/>
      <c r="M6063" s="98"/>
      <c r="N6063" s="118"/>
    </row>
    <row r="6064" spans="1:14" x14ac:dyDescent="0.25">
      <c r="A6064" s="130">
        <v>16870974000166</v>
      </c>
      <c r="B6064" s="98" t="s">
        <v>13128</v>
      </c>
      <c r="C6064" s="123" t="s">
        <v>1356</v>
      </c>
      <c r="D6064" s="98" t="s">
        <v>13667</v>
      </c>
      <c r="E6064" s="98" t="s">
        <v>13660</v>
      </c>
      <c r="F6064" s="124">
        <v>21.65</v>
      </c>
      <c r="G6064" s="112">
        <v>43466</v>
      </c>
      <c r="H6064" s="98"/>
      <c r="I6064" s="123" t="str">
        <f t="shared" si="94"/>
        <v/>
      </c>
      <c r="J6064" s="123"/>
      <c r="K6064" s="123"/>
      <c r="L6064" s="123"/>
      <c r="M6064" s="98"/>
      <c r="N6064" s="118"/>
    </row>
    <row r="6065" spans="1:14" x14ac:dyDescent="0.25">
      <c r="A6065" s="130">
        <v>94704020000197</v>
      </c>
      <c r="B6065" s="98" t="s">
        <v>13129</v>
      </c>
      <c r="C6065" s="123" t="s">
        <v>3812</v>
      </c>
      <c r="D6065" s="98" t="s">
        <v>13667</v>
      </c>
      <c r="E6065" s="98" t="s">
        <v>13660</v>
      </c>
      <c r="F6065" s="124">
        <v>14</v>
      </c>
      <c r="G6065" s="112">
        <v>44136</v>
      </c>
      <c r="H6065" s="98"/>
      <c r="I6065" s="123" t="str">
        <f t="shared" si="94"/>
        <v/>
      </c>
      <c r="J6065" s="123"/>
      <c r="K6065" s="123"/>
      <c r="L6065" s="123"/>
      <c r="M6065" s="98"/>
      <c r="N6065" s="118"/>
    </row>
    <row r="6066" spans="1:14" x14ac:dyDescent="0.25">
      <c r="A6066" s="130">
        <v>5059936000101</v>
      </c>
      <c r="B6066" s="98" t="s">
        <v>13130</v>
      </c>
      <c r="C6066" s="123" t="s">
        <v>2413</v>
      </c>
      <c r="D6066" s="98" t="s">
        <v>13667</v>
      </c>
      <c r="E6066" s="98" t="s">
        <v>13660</v>
      </c>
      <c r="F6066" s="124">
        <v>8</v>
      </c>
      <c r="G6066" s="112">
        <v>35549</v>
      </c>
      <c r="H6066" s="98"/>
      <c r="I6066" s="123" t="str">
        <f t="shared" si="94"/>
        <v/>
      </c>
      <c r="J6066" s="123"/>
      <c r="K6066" s="123"/>
      <c r="L6066" s="123"/>
      <c r="M6066" s="98" t="s">
        <v>13534</v>
      </c>
      <c r="N6066" s="118"/>
    </row>
    <row r="6067" spans="1:14" x14ac:dyDescent="0.25">
      <c r="A6067" s="130">
        <v>1612603000107</v>
      </c>
      <c r="B6067" s="98" t="s">
        <v>13131</v>
      </c>
      <c r="C6067" s="123" t="s">
        <v>2926</v>
      </c>
      <c r="D6067" s="98" t="s">
        <v>13667</v>
      </c>
      <c r="E6067" s="98" t="s">
        <v>13660</v>
      </c>
      <c r="F6067" s="124">
        <v>14</v>
      </c>
      <c r="G6067" s="112">
        <v>44166</v>
      </c>
      <c r="H6067" s="98"/>
      <c r="I6067" s="123" t="str">
        <f t="shared" si="94"/>
        <v/>
      </c>
      <c r="J6067" s="123"/>
      <c r="K6067" s="123"/>
      <c r="L6067" s="123"/>
      <c r="M6067" s="98"/>
      <c r="N6067" s="118"/>
    </row>
    <row r="6068" spans="1:14" x14ac:dyDescent="0.25">
      <c r="A6068" s="130">
        <v>87613105000102</v>
      </c>
      <c r="B6068" s="98" t="s">
        <v>13132</v>
      </c>
      <c r="C6068" s="123" t="s">
        <v>3812</v>
      </c>
      <c r="D6068" s="98" t="s">
        <v>13667</v>
      </c>
      <c r="E6068" s="98" t="s">
        <v>13660</v>
      </c>
      <c r="F6068" s="124">
        <v>14</v>
      </c>
      <c r="G6068" s="112">
        <v>44000</v>
      </c>
      <c r="H6068" s="98"/>
      <c r="I6068" s="123" t="str">
        <f t="shared" si="94"/>
        <v/>
      </c>
      <c r="J6068" s="123"/>
      <c r="K6068" s="123"/>
      <c r="L6068" s="123"/>
      <c r="M6068" s="98"/>
      <c r="N6068" s="118"/>
    </row>
    <row r="6069" spans="1:14" x14ac:dyDescent="0.25">
      <c r="A6069" s="130">
        <v>87612818000143</v>
      </c>
      <c r="B6069" s="98" t="s">
        <v>13133</v>
      </c>
      <c r="C6069" s="123" t="s">
        <v>3812</v>
      </c>
      <c r="D6069" s="98" t="s">
        <v>13667</v>
      </c>
      <c r="E6069" s="98" t="s">
        <v>13660</v>
      </c>
      <c r="F6069" s="124">
        <v>14.1</v>
      </c>
      <c r="G6069" s="112">
        <v>43228</v>
      </c>
      <c r="H6069" s="98"/>
      <c r="I6069" s="123" t="str">
        <f t="shared" si="94"/>
        <v/>
      </c>
      <c r="J6069" s="123"/>
      <c r="K6069" s="123"/>
      <c r="L6069" s="123"/>
      <c r="M6069" s="98" t="s">
        <v>16485</v>
      </c>
      <c r="N6069" s="118"/>
    </row>
    <row r="6070" spans="1:14" x14ac:dyDescent="0.25">
      <c r="A6070" s="130">
        <v>58200015000183</v>
      </c>
      <c r="B6070" s="98" t="s">
        <v>13134</v>
      </c>
      <c r="C6070" s="123" t="s">
        <v>4626</v>
      </c>
      <c r="D6070" s="98" t="s">
        <v>13667</v>
      </c>
      <c r="E6070" s="98" t="s">
        <v>13660</v>
      </c>
      <c r="F6070" s="124">
        <v>18.489999999999998</v>
      </c>
      <c r="G6070" s="112">
        <v>42978</v>
      </c>
      <c r="H6070" s="98"/>
      <c r="I6070" s="123" t="str">
        <f t="shared" si="94"/>
        <v/>
      </c>
      <c r="J6070" s="123"/>
      <c r="K6070" s="123"/>
      <c r="L6070" s="123"/>
      <c r="M6070" s="98" t="s">
        <v>16932</v>
      </c>
      <c r="N6070" s="118"/>
    </row>
    <row r="6071" spans="1:14" x14ac:dyDescent="0.25">
      <c r="A6071" s="130">
        <v>10145803000198</v>
      </c>
      <c r="B6071" s="98" t="s">
        <v>13135</v>
      </c>
      <c r="C6071" s="123" t="s">
        <v>2758</v>
      </c>
      <c r="D6071" s="98" t="s">
        <v>13667</v>
      </c>
      <c r="E6071" s="98" t="s">
        <v>13660</v>
      </c>
      <c r="F6071" s="124">
        <v>18.68</v>
      </c>
      <c r="G6071" s="112">
        <v>43466</v>
      </c>
      <c r="H6071" s="98"/>
      <c r="I6071" s="123" t="str">
        <f t="shared" si="94"/>
        <v/>
      </c>
      <c r="J6071" s="123"/>
      <c r="K6071" s="123"/>
      <c r="L6071" s="123"/>
      <c r="M6071" s="98"/>
      <c r="N6071" s="118"/>
    </row>
    <row r="6072" spans="1:14" x14ac:dyDescent="0.25">
      <c r="A6072" s="130">
        <v>9069709000118</v>
      </c>
      <c r="B6072" s="98" t="s">
        <v>13136</v>
      </c>
      <c r="C6072" s="123" t="s">
        <v>2554</v>
      </c>
      <c r="D6072" s="98" t="s">
        <v>13667</v>
      </c>
      <c r="E6072" s="98" t="s">
        <v>13660</v>
      </c>
      <c r="F6072" s="124">
        <v>12.33</v>
      </c>
      <c r="G6072" s="112">
        <v>43619</v>
      </c>
      <c r="H6072" s="98"/>
      <c r="I6072" s="123" t="str">
        <f t="shared" si="94"/>
        <v/>
      </c>
      <c r="J6072" s="123"/>
      <c r="K6072" s="123"/>
      <c r="L6072" s="123"/>
      <c r="M6072" s="98"/>
      <c r="N6072" s="118"/>
    </row>
    <row r="6073" spans="1:14" x14ac:dyDescent="0.25">
      <c r="A6073" s="130">
        <v>86051398000100</v>
      </c>
      <c r="B6073" s="98" t="s">
        <v>13137</v>
      </c>
      <c r="C6073" s="123" t="s">
        <v>4289</v>
      </c>
      <c r="D6073" s="98" t="s">
        <v>13667</v>
      </c>
      <c r="E6073" s="98" t="s">
        <v>13660</v>
      </c>
      <c r="F6073" s="124">
        <v>16.45</v>
      </c>
      <c r="G6073" s="112">
        <v>42704</v>
      </c>
      <c r="H6073" s="98"/>
      <c r="I6073" s="123" t="str">
        <f t="shared" si="94"/>
        <v/>
      </c>
      <c r="J6073" s="123"/>
      <c r="K6073" s="123"/>
      <c r="L6073" s="123"/>
      <c r="M6073" s="98" t="s">
        <v>16653</v>
      </c>
      <c r="N6073" s="118"/>
    </row>
    <row r="6074" spans="1:14" x14ac:dyDescent="0.25">
      <c r="A6074" s="130">
        <v>10091577000100</v>
      </c>
      <c r="B6074" s="98" t="s">
        <v>13138</v>
      </c>
      <c r="C6074" s="123" t="s">
        <v>2758</v>
      </c>
      <c r="D6074" s="98" t="s">
        <v>13667</v>
      </c>
      <c r="E6074" s="98" t="s">
        <v>13660</v>
      </c>
      <c r="F6074" s="124">
        <v>13.45</v>
      </c>
      <c r="G6074" s="112">
        <v>39233</v>
      </c>
      <c r="H6074" s="98"/>
      <c r="I6074" s="123" t="str">
        <f t="shared" si="94"/>
        <v/>
      </c>
      <c r="J6074" s="123"/>
      <c r="K6074" s="123"/>
      <c r="L6074" s="123"/>
      <c r="M6074" s="98" t="s">
        <v>15493</v>
      </c>
      <c r="N6074" s="118"/>
    </row>
    <row r="6075" spans="1:14" x14ac:dyDescent="0.25">
      <c r="A6075" s="130">
        <v>46523239000147</v>
      </c>
      <c r="B6075" s="98" t="s">
        <v>13139</v>
      </c>
      <c r="C6075" s="123" t="s">
        <v>4626</v>
      </c>
      <c r="D6075" s="98" t="s">
        <v>13667</v>
      </c>
      <c r="E6075" s="98" t="s">
        <v>13660</v>
      </c>
      <c r="F6075" s="124">
        <v>22</v>
      </c>
      <c r="G6075" s="112">
        <v>43819</v>
      </c>
      <c r="H6075" s="98"/>
      <c r="I6075" s="123" t="str">
        <f t="shared" si="94"/>
        <v/>
      </c>
      <c r="J6075" s="123"/>
      <c r="K6075" s="123"/>
      <c r="L6075" s="123"/>
      <c r="M6075" s="98"/>
      <c r="N6075" s="118"/>
    </row>
    <row r="6076" spans="1:14" x14ac:dyDescent="0.25">
      <c r="A6076" s="130">
        <v>88489786000101</v>
      </c>
      <c r="B6076" s="98" t="s">
        <v>13140</v>
      </c>
      <c r="C6076" s="123" t="s">
        <v>3812</v>
      </c>
      <c r="D6076" s="98" t="s">
        <v>13667</v>
      </c>
      <c r="E6076" s="98" t="s">
        <v>13660</v>
      </c>
      <c r="F6076" s="124">
        <v>14.08</v>
      </c>
      <c r="G6076" s="112">
        <v>40170</v>
      </c>
      <c r="H6076" s="98"/>
      <c r="I6076" s="123" t="str">
        <f t="shared" si="94"/>
        <v/>
      </c>
      <c r="J6076" s="123"/>
      <c r="K6076" s="123"/>
      <c r="L6076" s="123"/>
      <c r="M6076" s="98"/>
      <c r="N6076" s="118"/>
    </row>
    <row r="6077" spans="1:14" x14ac:dyDescent="0.25">
      <c r="A6077" s="130">
        <v>41522145000130</v>
      </c>
      <c r="B6077" s="98" t="s">
        <v>13141</v>
      </c>
      <c r="C6077" s="123" t="s">
        <v>2926</v>
      </c>
      <c r="D6077" s="98" t="s">
        <v>13667</v>
      </c>
      <c r="E6077" s="98" t="s">
        <v>13660</v>
      </c>
      <c r="F6077" s="124">
        <v>11</v>
      </c>
      <c r="G6077" s="112">
        <v>43641</v>
      </c>
      <c r="H6077" s="98"/>
      <c r="I6077" s="123" t="str">
        <f t="shared" si="94"/>
        <v/>
      </c>
      <c r="J6077" s="123"/>
      <c r="K6077" s="123"/>
      <c r="L6077" s="123"/>
      <c r="M6077" s="98"/>
      <c r="N6077" s="118"/>
    </row>
    <row r="6078" spans="1:14" x14ac:dyDescent="0.25">
      <c r="A6078" s="130">
        <v>95991261000127</v>
      </c>
      <c r="B6078" s="98" t="s">
        <v>13142</v>
      </c>
      <c r="C6078" s="123" t="s">
        <v>4289</v>
      </c>
      <c r="D6078" s="98" t="s">
        <v>13667</v>
      </c>
      <c r="E6078" s="98" t="s">
        <v>13660</v>
      </c>
      <c r="F6078" s="124">
        <v>15.45</v>
      </c>
      <c r="G6078" s="112">
        <v>40315</v>
      </c>
      <c r="H6078" s="98"/>
      <c r="I6078" s="123" t="str">
        <f t="shared" si="94"/>
        <v/>
      </c>
      <c r="J6078" s="123"/>
      <c r="K6078" s="123"/>
      <c r="L6078" s="123"/>
      <c r="M6078" s="98" t="s">
        <v>16655</v>
      </c>
      <c r="N6078" s="118"/>
    </row>
    <row r="6079" spans="1:14" x14ac:dyDescent="0.25">
      <c r="A6079" s="130">
        <v>1068014000100</v>
      </c>
      <c r="B6079" s="98" t="s">
        <v>13143</v>
      </c>
      <c r="C6079" s="123" t="s">
        <v>901</v>
      </c>
      <c r="D6079" s="98" t="s">
        <v>13667</v>
      </c>
      <c r="E6079" s="98" t="s">
        <v>13660</v>
      </c>
      <c r="F6079" s="124">
        <v>16.809999999999999</v>
      </c>
      <c r="G6079" s="112">
        <v>42736</v>
      </c>
      <c r="H6079" s="98"/>
      <c r="I6079" s="123" t="str">
        <f t="shared" si="94"/>
        <v/>
      </c>
      <c r="J6079" s="123"/>
      <c r="K6079" s="123"/>
      <c r="L6079" s="123"/>
      <c r="M6079" s="98" t="s">
        <v>14341</v>
      </c>
      <c r="N6079" s="118"/>
    </row>
    <row r="6080" spans="1:14" x14ac:dyDescent="0.25">
      <c r="A6080" s="130">
        <v>3918869000108</v>
      </c>
      <c r="B6080" s="98" t="s">
        <v>13144</v>
      </c>
      <c r="C6080" s="123" t="s">
        <v>2274</v>
      </c>
      <c r="D6080" s="98" t="s">
        <v>13667</v>
      </c>
      <c r="E6080" s="98" t="s">
        <v>13660</v>
      </c>
      <c r="F6080" s="124">
        <v>7.89</v>
      </c>
      <c r="G6080" s="112">
        <v>44136</v>
      </c>
      <c r="H6080" s="98"/>
      <c r="I6080" s="123" t="str">
        <f t="shared" si="94"/>
        <v/>
      </c>
      <c r="J6080" s="123"/>
      <c r="K6080" s="123"/>
      <c r="L6080" s="123"/>
      <c r="M6080" s="98"/>
      <c r="N6080" s="118"/>
    </row>
    <row r="6081" spans="1:14" x14ac:dyDescent="0.25">
      <c r="A6081" s="130">
        <v>16430951000130</v>
      </c>
      <c r="B6081" s="98" t="s">
        <v>13145</v>
      </c>
      <c r="C6081" s="123" t="s">
        <v>215</v>
      </c>
      <c r="D6081" s="98" t="s">
        <v>13667</v>
      </c>
      <c r="E6081" s="98" t="s">
        <v>13660</v>
      </c>
      <c r="F6081" s="124">
        <v>15.59</v>
      </c>
      <c r="G6081" s="112">
        <v>42697</v>
      </c>
      <c r="H6081" s="98"/>
      <c r="I6081" s="123" t="str">
        <f t="shared" si="94"/>
        <v/>
      </c>
      <c r="J6081" s="123"/>
      <c r="K6081" s="123"/>
      <c r="L6081" s="123"/>
      <c r="M6081" s="98" t="s">
        <v>13912</v>
      </c>
      <c r="N6081" s="118"/>
    </row>
    <row r="6082" spans="1:14" x14ac:dyDescent="0.25">
      <c r="A6082" s="130">
        <v>29111093000103</v>
      </c>
      <c r="B6082" s="98" t="s">
        <v>13146</v>
      </c>
      <c r="C6082" s="123" t="s">
        <v>3513</v>
      </c>
      <c r="D6082" s="98" t="s">
        <v>13667</v>
      </c>
      <c r="E6082" s="98" t="s">
        <v>13660</v>
      </c>
      <c r="F6082" s="124">
        <v>12.73</v>
      </c>
      <c r="G6082" s="112">
        <v>40442</v>
      </c>
      <c r="H6082" s="98"/>
      <c r="I6082" s="123" t="str">
        <f t="shared" si="94"/>
        <v/>
      </c>
      <c r="J6082" s="123"/>
      <c r="K6082" s="123"/>
      <c r="L6082" s="123"/>
      <c r="M6082" s="98" t="s">
        <v>16023</v>
      </c>
      <c r="N6082" s="118"/>
    </row>
    <row r="6083" spans="1:14" x14ac:dyDescent="0.25">
      <c r="A6083" s="130">
        <v>22679153000140</v>
      </c>
      <c r="B6083" s="98" t="s">
        <v>13147</v>
      </c>
      <c r="C6083" s="123" t="s">
        <v>1356</v>
      </c>
      <c r="D6083" s="98" t="s">
        <v>13667</v>
      </c>
      <c r="E6083" s="98" t="s">
        <v>13660</v>
      </c>
      <c r="F6083" s="124">
        <v>12</v>
      </c>
      <c r="G6083" s="112">
        <v>38875</v>
      </c>
      <c r="H6083" s="98"/>
      <c r="I6083" s="123" t="str">
        <f t="shared" ref="I6083:I6146" si="95">IFERROR(IF(OR(E6083="Ativos", E6083="Aposentados",E6083="Pensionistas"),IF(F6083&gt;=14,"SIM","NÃO"),""),"")</f>
        <v/>
      </c>
      <c r="J6083" s="123"/>
      <c r="K6083" s="123"/>
      <c r="L6083" s="123"/>
      <c r="M6083" s="98" t="s">
        <v>14772</v>
      </c>
      <c r="N6083" s="118"/>
    </row>
    <row r="6084" spans="1:14" x14ac:dyDescent="0.25">
      <c r="A6084" s="130">
        <v>46603395000118</v>
      </c>
      <c r="B6084" s="98" t="s">
        <v>13148</v>
      </c>
      <c r="C6084" s="123" t="s">
        <v>4626</v>
      </c>
      <c r="D6084" s="98" t="s">
        <v>13667</v>
      </c>
      <c r="E6084" s="98" t="s">
        <v>13660</v>
      </c>
      <c r="F6084" s="124">
        <v>19</v>
      </c>
      <c r="G6084" s="112">
        <v>43160</v>
      </c>
      <c r="H6084" s="98"/>
      <c r="I6084" s="123" t="str">
        <f t="shared" si="95"/>
        <v/>
      </c>
      <c r="J6084" s="123"/>
      <c r="K6084" s="123"/>
      <c r="L6084" s="123"/>
      <c r="M6084" s="98" t="s">
        <v>16935</v>
      </c>
      <c r="N6084" s="118"/>
    </row>
    <row r="6085" spans="1:14" x14ac:dyDescent="0.25">
      <c r="A6085" s="130">
        <v>87896882000101</v>
      </c>
      <c r="B6085" s="98" t="s">
        <v>13149</v>
      </c>
      <c r="C6085" s="123" t="s">
        <v>3812</v>
      </c>
      <c r="D6085" s="98" t="s">
        <v>13667</v>
      </c>
      <c r="E6085" s="98" t="s">
        <v>13660</v>
      </c>
      <c r="F6085" s="124">
        <v>15</v>
      </c>
      <c r="G6085" s="112">
        <v>44136</v>
      </c>
      <c r="H6085" s="98"/>
      <c r="I6085" s="123" t="str">
        <f t="shared" si="95"/>
        <v/>
      </c>
      <c r="J6085" s="123"/>
      <c r="K6085" s="123"/>
      <c r="L6085" s="123"/>
      <c r="M6085" s="98"/>
      <c r="N6085" s="118"/>
    </row>
    <row r="6086" spans="1:14" x14ac:dyDescent="0.25">
      <c r="A6086" s="130">
        <v>88756879000147</v>
      </c>
      <c r="B6086" s="98" t="s">
        <v>13150</v>
      </c>
      <c r="C6086" s="123" t="s">
        <v>3812</v>
      </c>
      <c r="D6086" s="98" t="s">
        <v>13667</v>
      </c>
      <c r="E6086" s="98" t="s">
        <v>13660</v>
      </c>
      <c r="F6086" s="124">
        <v>14.5</v>
      </c>
      <c r="G6086" s="112">
        <v>44075</v>
      </c>
      <c r="H6086" s="98"/>
      <c r="I6086" s="123" t="str">
        <f t="shared" si="95"/>
        <v/>
      </c>
      <c r="J6086" s="123"/>
      <c r="K6086" s="123"/>
      <c r="L6086" s="123"/>
      <c r="M6086" s="98"/>
      <c r="N6086" s="118"/>
    </row>
    <row r="6087" spans="1:14" x14ac:dyDescent="0.25">
      <c r="A6087" s="130">
        <v>13830823000196</v>
      </c>
      <c r="B6087" s="98" t="s">
        <v>13151</v>
      </c>
      <c r="C6087" s="123" t="s">
        <v>215</v>
      </c>
      <c r="D6087" s="98" t="s">
        <v>13667</v>
      </c>
      <c r="E6087" s="98" t="s">
        <v>13660</v>
      </c>
      <c r="F6087" s="124">
        <v>17.510000000000002</v>
      </c>
      <c r="G6087" s="112">
        <v>43922</v>
      </c>
      <c r="H6087" s="98"/>
      <c r="I6087" s="123" t="str">
        <f t="shared" si="95"/>
        <v/>
      </c>
      <c r="J6087" s="123"/>
      <c r="K6087" s="123"/>
      <c r="L6087" s="123"/>
      <c r="M6087" s="98"/>
      <c r="N6087" s="118"/>
    </row>
    <row r="6088" spans="1:14" x14ac:dyDescent="0.25">
      <c r="A6088" s="130">
        <v>18114231000191</v>
      </c>
      <c r="B6088" s="98" t="s">
        <v>13152</v>
      </c>
      <c r="C6088" s="123" t="s">
        <v>1356</v>
      </c>
      <c r="D6088" s="98" t="s">
        <v>13667</v>
      </c>
      <c r="E6088" s="98" t="s">
        <v>13660</v>
      </c>
      <c r="F6088" s="124">
        <v>16.829999999999998</v>
      </c>
      <c r="G6088" s="112">
        <v>40486</v>
      </c>
      <c r="H6088" s="98"/>
      <c r="I6088" s="123" t="str">
        <f t="shared" si="95"/>
        <v/>
      </c>
      <c r="J6088" s="123"/>
      <c r="K6088" s="123"/>
      <c r="L6088" s="123"/>
      <c r="M6088" s="98" t="s">
        <v>14777</v>
      </c>
      <c r="N6088" s="118"/>
    </row>
    <row r="6089" spans="1:14" x14ac:dyDescent="0.25">
      <c r="A6089" s="130">
        <v>1254422000156</v>
      </c>
      <c r="B6089" s="98" t="s">
        <v>13153</v>
      </c>
      <c r="C6089" s="123" t="s">
        <v>3747</v>
      </c>
      <c r="D6089" s="98" t="s">
        <v>13667</v>
      </c>
      <c r="E6089" s="98" t="s">
        <v>13660</v>
      </c>
      <c r="F6089" s="124">
        <v>14</v>
      </c>
      <c r="G6089" s="112">
        <v>44136</v>
      </c>
      <c r="H6089" s="98"/>
      <c r="I6089" s="123" t="str">
        <f t="shared" si="95"/>
        <v/>
      </c>
      <c r="J6089" s="123"/>
      <c r="K6089" s="123"/>
      <c r="L6089" s="123"/>
      <c r="M6089" s="98"/>
      <c r="N6089" s="118"/>
    </row>
    <row r="6090" spans="1:14" x14ac:dyDescent="0.25">
      <c r="A6090" s="130">
        <v>6553994000150</v>
      </c>
      <c r="B6090" s="98" t="s">
        <v>13154</v>
      </c>
      <c r="C6090" s="123" t="s">
        <v>2926</v>
      </c>
      <c r="D6090" s="98" t="s">
        <v>13667</v>
      </c>
      <c r="E6090" s="98" t="s">
        <v>13660</v>
      </c>
      <c r="F6090" s="124">
        <v>14</v>
      </c>
      <c r="G6090" s="112">
        <v>44166</v>
      </c>
      <c r="H6090" s="98"/>
      <c r="I6090" s="123" t="str">
        <f t="shared" si="95"/>
        <v/>
      </c>
      <c r="J6090" s="123"/>
      <c r="K6090" s="123"/>
      <c r="L6090" s="123"/>
      <c r="M6090" s="98"/>
      <c r="N6090" s="118"/>
    </row>
    <row r="6091" spans="1:14" x14ac:dyDescent="0.25">
      <c r="A6091" s="130">
        <v>83102269000106</v>
      </c>
      <c r="B6091" s="98" t="s">
        <v>13155</v>
      </c>
      <c r="C6091" s="123" t="s">
        <v>4289</v>
      </c>
      <c r="D6091" s="98" t="s">
        <v>13667</v>
      </c>
      <c r="E6091" s="98" t="s">
        <v>13660</v>
      </c>
      <c r="F6091" s="124">
        <v>15.48</v>
      </c>
      <c r="G6091" s="112">
        <v>43466</v>
      </c>
      <c r="H6091" s="98"/>
      <c r="I6091" s="123" t="str">
        <f t="shared" si="95"/>
        <v/>
      </c>
      <c r="J6091" s="123"/>
      <c r="K6091" s="123"/>
      <c r="L6091" s="123"/>
      <c r="M6091" s="98"/>
      <c r="N6091" s="118"/>
    </row>
    <row r="6092" spans="1:14" x14ac:dyDescent="0.25">
      <c r="A6092" s="130">
        <v>88768080000170</v>
      </c>
      <c r="B6092" s="98" t="s">
        <v>13156</v>
      </c>
      <c r="C6092" s="123" t="s">
        <v>3812</v>
      </c>
      <c r="D6092" s="98" t="s">
        <v>13667</v>
      </c>
      <c r="E6092" s="98" t="s">
        <v>13660</v>
      </c>
      <c r="F6092" s="124">
        <v>17.8</v>
      </c>
      <c r="G6092" s="112">
        <v>43580</v>
      </c>
      <c r="H6092" s="98"/>
      <c r="I6092" s="123" t="str">
        <f t="shared" si="95"/>
        <v/>
      </c>
      <c r="J6092" s="123"/>
      <c r="K6092" s="123"/>
      <c r="L6092" s="123"/>
      <c r="M6092" s="98"/>
      <c r="N6092" s="118"/>
    </row>
    <row r="6093" spans="1:14" x14ac:dyDescent="0.25">
      <c r="A6093" s="130">
        <v>27174143000176</v>
      </c>
      <c r="B6093" s="98" t="s">
        <v>13157</v>
      </c>
      <c r="C6093" s="123" t="s">
        <v>821</v>
      </c>
      <c r="D6093" s="98" t="s">
        <v>13667</v>
      </c>
      <c r="E6093" s="98" t="s">
        <v>13660</v>
      </c>
      <c r="F6093" s="124">
        <v>20.3</v>
      </c>
      <c r="G6093" s="112">
        <v>42727</v>
      </c>
      <c r="H6093" s="98"/>
      <c r="I6093" s="123" t="str">
        <f t="shared" si="95"/>
        <v/>
      </c>
      <c r="J6093" s="123"/>
      <c r="K6093" s="123"/>
      <c r="L6093" s="123"/>
      <c r="M6093" s="98" t="s">
        <v>14104</v>
      </c>
      <c r="N6093" s="118"/>
    </row>
    <row r="6094" spans="1:14" x14ac:dyDescent="0.25">
      <c r="A6094" s="130" t="s">
        <v>17071</v>
      </c>
      <c r="B6094" s="98" t="s">
        <v>17086</v>
      </c>
      <c r="C6094" s="123" t="s">
        <v>2197</v>
      </c>
      <c r="D6094" s="98" t="s">
        <v>13667</v>
      </c>
      <c r="E6094" s="98" t="s">
        <v>13660</v>
      </c>
      <c r="F6094" s="124"/>
      <c r="G6094" s="112"/>
      <c r="H6094" s="98"/>
      <c r="I6094" s="123" t="str">
        <f t="shared" si="95"/>
        <v/>
      </c>
      <c r="J6094" s="123"/>
      <c r="K6094" s="123"/>
      <c r="L6094" s="123"/>
      <c r="M6094" s="98"/>
      <c r="N6094" s="118"/>
    </row>
    <row r="6095" spans="1:14" x14ac:dyDescent="0.25">
      <c r="A6095" s="130">
        <v>28636579000100</v>
      </c>
      <c r="B6095" s="98" t="s">
        <v>13158</v>
      </c>
      <c r="C6095" s="123" t="s">
        <v>3513</v>
      </c>
      <c r="D6095" s="98" t="s">
        <v>13667</v>
      </c>
      <c r="E6095" s="98" t="s">
        <v>13660</v>
      </c>
      <c r="F6095" s="124">
        <v>12.34</v>
      </c>
      <c r="G6095" s="112">
        <v>43090</v>
      </c>
      <c r="H6095" s="98"/>
      <c r="I6095" s="123" t="str">
        <f t="shared" si="95"/>
        <v/>
      </c>
      <c r="J6095" s="123"/>
      <c r="K6095" s="123"/>
      <c r="L6095" s="123"/>
      <c r="M6095" s="98" t="s">
        <v>16025</v>
      </c>
      <c r="N6095" s="118"/>
    </row>
    <row r="6096" spans="1:14" x14ac:dyDescent="0.25">
      <c r="A6096" s="130">
        <v>7533656000119</v>
      </c>
      <c r="B6096" s="98" t="s">
        <v>13159</v>
      </c>
      <c r="C6096" s="123" t="s">
        <v>634</v>
      </c>
      <c r="D6096" s="98" t="s">
        <v>13667</v>
      </c>
      <c r="E6096" s="98" t="s">
        <v>13660</v>
      </c>
      <c r="F6096" s="124">
        <v>17.93</v>
      </c>
      <c r="G6096" s="112">
        <v>39085</v>
      </c>
      <c r="H6096" s="98"/>
      <c r="I6096" s="123" t="str">
        <f t="shared" si="95"/>
        <v/>
      </c>
      <c r="J6096" s="123"/>
      <c r="K6096" s="123"/>
      <c r="L6096" s="123"/>
      <c r="M6096" s="98" t="s">
        <v>14059</v>
      </c>
      <c r="N6096" s="118"/>
    </row>
    <row r="6097" spans="1:14" x14ac:dyDescent="0.25">
      <c r="A6097" s="130">
        <v>8079402000135</v>
      </c>
      <c r="B6097" s="98" t="s">
        <v>13160</v>
      </c>
      <c r="C6097" s="123" t="s">
        <v>3601</v>
      </c>
      <c r="D6097" s="98" t="s">
        <v>13667</v>
      </c>
      <c r="E6097" s="98" t="s">
        <v>13660</v>
      </c>
      <c r="F6097" s="124">
        <v>15.83</v>
      </c>
      <c r="G6097" s="112">
        <v>43538</v>
      </c>
      <c r="H6097" s="98"/>
      <c r="I6097" s="123" t="str">
        <f t="shared" si="95"/>
        <v/>
      </c>
      <c r="J6097" s="123"/>
      <c r="K6097" s="123"/>
      <c r="L6097" s="123"/>
      <c r="M6097" s="98"/>
      <c r="N6097" s="118"/>
    </row>
    <row r="6098" spans="1:14" x14ac:dyDescent="0.25">
      <c r="A6098" s="130">
        <v>6554828000178</v>
      </c>
      <c r="B6098" s="98" t="s">
        <v>13161</v>
      </c>
      <c r="C6098" s="123" t="s">
        <v>2926</v>
      </c>
      <c r="D6098" s="98" t="s">
        <v>13667</v>
      </c>
      <c r="E6098" s="98" t="s">
        <v>13660</v>
      </c>
      <c r="F6098" s="124">
        <v>11</v>
      </c>
      <c r="G6098" s="112">
        <v>43483</v>
      </c>
      <c r="H6098" s="98"/>
      <c r="I6098" s="123" t="str">
        <f t="shared" si="95"/>
        <v/>
      </c>
      <c r="J6098" s="123"/>
      <c r="K6098" s="123"/>
      <c r="L6098" s="123"/>
      <c r="M6098" s="98" t="s">
        <v>15633</v>
      </c>
      <c r="N6098" s="118"/>
    </row>
    <row r="6099" spans="1:14" x14ac:dyDescent="0.25">
      <c r="A6099" s="130">
        <v>88117700000101</v>
      </c>
      <c r="B6099" s="98" t="s">
        <v>13162</v>
      </c>
      <c r="C6099" s="123" t="s">
        <v>3812</v>
      </c>
      <c r="D6099" s="98" t="s">
        <v>13667</v>
      </c>
      <c r="E6099" s="98" t="s">
        <v>13660</v>
      </c>
      <c r="F6099" s="124">
        <v>13.62</v>
      </c>
      <c r="G6099" s="112">
        <v>41640</v>
      </c>
      <c r="H6099" s="98"/>
      <c r="I6099" s="123" t="str">
        <f t="shared" si="95"/>
        <v/>
      </c>
      <c r="J6099" s="123"/>
      <c r="K6099" s="123"/>
      <c r="L6099" s="123"/>
      <c r="M6099" s="98" t="s">
        <v>16490</v>
      </c>
      <c r="N6099" s="118"/>
    </row>
    <row r="6100" spans="1:14" x14ac:dyDescent="0.25">
      <c r="A6100" s="130">
        <v>10146371000130</v>
      </c>
      <c r="B6100" s="98" t="s">
        <v>13163</v>
      </c>
      <c r="C6100" s="123" t="s">
        <v>2758</v>
      </c>
      <c r="D6100" s="98" t="s">
        <v>13667</v>
      </c>
      <c r="E6100" s="98" t="s">
        <v>13660</v>
      </c>
      <c r="F6100" s="124">
        <v>23.46</v>
      </c>
      <c r="G6100" s="112">
        <v>42675</v>
      </c>
      <c r="H6100" s="98"/>
      <c r="I6100" s="123" t="str">
        <f t="shared" si="95"/>
        <v/>
      </c>
      <c r="J6100" s="123"/>
      <c r="K6100" s="123"/>
      <c r="L6100" s="123"/>
      <c r="M6100" s="98" t="s">
        <v>15496</v>
      </c>
      <c r="N6100" s="118"/>
    </row>
    <row r="6101" spans="1:14" x14ac:dyDescent="0.25">
      <c r="A6101" s="130">
        <v>82925652000100</v>
      </c>
      <c r="B6101" s="98" t="s">
        <v>13164</v>
      </c>
      <c r="C6101" s="123" t="s">
        <v>4289</v>
      </c>
      <c r="D6101" s="98" t="s">
        <v>13667</v>
      </c>
      <c r="E6101" s="98" t="s">
        <v>13660</v>
      </c>
      <c r="F6101" s="124">
        <v>22</v>
      </c>
      <c r="G6101" s="112">
        <v>44136</v>
      </c>
      <c r="H6101" s="98"/>
      <c r="I6101" s="123" t="str">
        <f t="shared" si="95"/>
        <v/>
      </c>
      <c r="J6101" s="123"/>
      <c r="K6101" s="123"/>
      <c r="L6101" s="123"/>
      <c r="M6101" s="98"/>
      <c r="N6101" s="118"/>
    </row>
    <row r="6102" spans="1:14" x14ac:dyDescent="0.25">
      <c r="A6102" s="130">
        <v>29116902000170</v>
      </c>
      <c r="B6102" s="98" t="s">
        <v>13165</v>
      </c>
      <c r="C6102" s="123" t="s">
        <v>3513</v>
      </c>
      <c r="D6102" s="98" t="s">
        <v>13667</v>
      </c>
      <c r="E6102" s="98" t="s">
        <v>13660</v>
      </c>
      <c r="F6102" s="124">
        <v>17.190000000000001</v>
      </c>
      <c r="G6102" s="112">
        <v>42461</v>
      </c>
      <c r="H6102" s="98"/>
      <c r="I6102" s="123" t="str">
        <f t="shared" si="95"/>
        <v/>
      </c>
      <c r="J6102" s="123"/>
      <c r="K6102" s="123"/>
      <c r="L6102" s="123"/>
      <c r="M6102" s="98" t="s">
        <v>16026</v>
      </c>
      <c r="N6102" s="118"/>
    </row>
    <row r="6103" spans="1:14" x14ac:dyDescent="0.25">
      <c r="A6103" s="130">
        <v>46429379000150</v>
      </c>
      <c r="B6103" s="98" t="s">
        <v>13166</v>
      </c>
      <c r="C6103" s="123" t="s">
        <v>4626</v>
      </c>
      <c r="D6103" s="98" t="s">
        <v>13667</v>
      </c>
      <c r="E6103" s="98" t="s">
        <v>13660</v>
      </c>
      <c r="F6103" s="124">
        <v>22</v>
      </c>
      <c r="G6103" s="112">
        <v>43777</v>
      </c>
      <c r="H6103" s="98"/>
      <c r="I6103" s="123" t="str">
        <f t="shared" si="95"/>
        <v/>
      </c>
      <c r="J6103" s="123"/>
      <c r="K6103" s="123"/>
      <c r="L6103" s="123"/>
      <c r="M6103" s="98"/>
      <c r="N6103" s="118"/>
    </row>
    <row r="6104" spans="1:14" x14ac:dyDescent="0.25">
      <c r="A6104" s="130">
        <v>1612494000128</v>
      </c>
      <c r="B6104" s="98" t="s">
        <v>13167</v>
      </c>
      <c r="C6104" s="123" t="s">
        <v>1356</v>
      </c>
      <c r="D6104" s="98" t="s">
        <v>13667</v>
      </c>
      <c r="E6104" s="98" t="s">
        <v>13660</v>
      </c>
      <c r="F6104" s="124">
        <v>13</v>
      </c>
      <c r="G6104" s="112">
        <v>42185</v>
      </c>
      <c r="H6104" s="98"/>
      <c r="I6104" s="123" t="str">
        <f t="shared" si="95"/>
        <v/>
      </c>
      <c r="J6104" s="123"/>
      <c r="K6104" s="123"/>
      <c r="L6104" s="123"/>
      <c r="M6104" s="98" t="s">
        <v>14780</v>
      </c>
      <c r="N6104" s="118"/>
    </row>
    <row r="6105" spans="1:14" x14ac:dyDescent="0.25">
      <c r="A6105" s="130">
        <v>16928483000129</v>
      </c>
      <c r="B6105" s="98" t="s">
        <v>13168</v>
      </c>
      <c r="C6105" s="123" t="s">
        <v>1356</v>
      </c>
      <c r="D6105" s="98" t="s">
        <v>13667</v>
      </c>
      <c r="E6105" s="98" t="s">
        <v>13660</v>
      </c>
      <c r="F6105" s="124">
        <v>13</v>
      </c>
      <c r="G6105" s="112">
        <v>42223</v>
      </c>
      <c r="H6105" s="98"/>
      <c r="I6105" s="123" t="str">
        <f t="shared" si="95"/>
        <v/>
      </c>
      <c r="J6105" s="123"/>
      <c r="K6105" s="123"/>
      <c r="L6105" s="123"/>
      <c r="M6105" s="98"/>
      <c r="N6105" s="118"/>
    </row>
    <row r="6106" spans="1:14" x14ac:dyDescent="0.25">
      <c r="A6106" s="130">
        <v>90483082000165</v>
      </c>
      <c r="B6106" s="98" t="s">
        <v>13169</v>
      </c>
      <c r="C6106" s="123" t="s">
        <v>3812</v>
      </c>
      <c r="D6106" s="98" t="s">
        <v>13667</v>
      </c>
      <c r="E6106" s="98" t="s">
        <v>13660</v>
      </c>
      <c r="F6106" s="124">
        <v>11</v>
      </c>
      <c r="G6106" s="112">
        <v>42736</v>
      </c>
      <c r="H6106" s="98"/>
      <c r="I6106" s="123" t="str">
        <f t="shared" si="95"/>
        <v/>
      </c>
      <c r="J6106" s="123"/>
      <c r="K6106" s="123"/>
      <c r="L6106" s="123"/>
      <c r="M6106" s="98" t="s">
        <v>16491</v>
      </c>
      <c r="N6106" s="118"/>
    </row>
    <row r="6107" spans="1:14" x14ac:dyDescent="0.25">
      <c r="A6107" s="130">
        <v>1313113000100</v>
      </c>
      <c r="B6107" s="98" t="s">
        <v>13170</v>
      </c>
      <c r="C6107" s="123" t="s">
        <v>901</v>
      </c>
      <c r="D6107" s="98" t="s">
        <v>13667</v>
      </c>
      <c r="E6107" s="98" t="s">
        <v>13660</v>
      </c>
      <c r="F6107" s="124">
        <v>15.02</v>
      </c>
      <c r="G6107" s="112">
        <v>43922</v>
      </c>
      <c r="H6107" s="98"/>
      <c r="I6107" s="123" t="str">
        <f t="shared" si="95"/>
        <v/>
      </c>
      <c r="J6107" s="123"/>
      <c r="K6107" s="123"/>
      <c r="L6107" s="123"/>
      <c r="M6107" s="98"/>
      <c r="N6107" s="118"/>
    </row>
    <row r="6108" spans="1:14" x14ac:dyDescent="0.25">
      <c r="A6108" s="130">
        <v>45116712000109</v>
      </c>
      <c r="B6108" s="98" t="s">
        <v>13171</v>
      </c>
      <c r="C6108" s="123" t="s">
        <v>4626</v>
      </c>
      <c r="D6108" s="98" t="s">
        <v>13667</v>
      </c>
      <c r="E6108" s="98" t="s">
        <v>13660</v>
      </c>
      <c r="F6108" s="124">
        <v>20.53</v>
      </c>
      <c r="G6108" s="112">
        <v>43617</v>
      </c>
      <c r="H6108" s="98"/>
      <c r="I6108" s="123" t="str">
        <f t="shared" si="95"/>
        <v/>
      </c>
      <c r="J6108" s="123"/>
      <c r="K6108" s="123"/>
      <c r="L6108" s="123"/>
      <c r="M6108" s="98"/>
      <c r="N6108" s="118"/>
    </row>
    <row r="6109" spans="1:14" x14ac:dyDescent="0.25">
      <c r="A6109" s="130">
        <v>1612486000181</v>
      </c>
      <c r="B6109" s="98" t="s">
        <v>13172</v>
      </c>
      <c r="C6109" s="123" t="s">
        <v>1356</v>
      </c>
      <c r="D6109" s="98" t="s">
        <v>13667</v>
      </c>
      <c r="E6109" s="98" t="s">
        <v>13660</v>
      </c>
      <c r="F6109" s="124">
        <v>13</v>
      </c>
      <c r="G6109" s="112">
        <v>41661</v>
      </c>
      <c r="H6109" s="98"/>
      <c r="I6109" s="123" t="str">
        <f t="shared" si="95"/>
        <v/>
      </c>
      <c r="J6109" s="123"/>
      <c r="K6109" s="123"/>
      <c r="L6109" s="123"/>
      <c r="M6109" s="98" t="s">
        <v>14781</v>
      </c>
      <c r="N6109" s="118"/>
    </row>
    <row r="6110" spans="1:14" x14ac:dyDescent="0.25">
      <c r="A6110" s="130">
        <v>59764472000163</v>
      </c>
      <c r="B6110" s="98" t="s">
        <v>13173</v>
      </c>
      <c r="C6110" s="123" t="s">
        <v>4626</v>
      </c>
      <c r="D6110" s="98" t="s">
        <v>13667</v>
      </c>
      <c r="E6110" s="98" t="s">
        <v>13660</v>
      </c>
      <c r="F6110" s="124">
        <v>22</v>
      </c>
      <c r="G6110" s="112">
        <v>43466</v>
      </c>
      <c r="H6110" s="98"/>
      <c r="I6110" s="123" t="str">
        <f t="shared" si="95"/>
        <v/>
      </c>
      <c r="J6110" s="123"/>
      <c r="K6110" s="123"/>
      <c r="L6110" s="123"/>
      <c r="M6110" s="98"/>
      <c r="N6110" s="118"/>
    </row>
    <row r="6111" spans="1:14" x14ac:dyDescent="0.25">
      <c r="A6111" s="130">
        <v>29138336000105</v>
      </c>
      <c r="B6111" s="98" t="s">
        <v>13174</v>
      </c>
      <c r="C6111" s="123" t="s">
        <v>3513</v>
      </c>
      <c r="D6111" s="98" t="s">
        <v>13667</v>
      </c>
      <c r="E6111" s="98" t="s">
        <v>13660</v>
      </c>
      <c r="F6111" s="124">
        <v>22</v>
      </c>
      <c r="G6111" s="112">
        <v>43070</v>
      </c>
      <c r="H6111" s="98"/>
      <c r="I6111" s="123" t="str">
        <f t="shared" si="95"/>
        <v/>
      </c>
      <c r="J6111" s="123"/>
      <c r="K6111" s="123"/>
      <c r="L6111" s="123"/>
      <c r="M6111" s="98" t="s">
        <v>16028</v>
      </c>
      <c r="N6111" s="118"/>
    </row>
    <row r="6112" spans="1:14" x14ac:dyDescent="0.25">
      <c r="A6112" s="130">
        <v>17749896000109</v>
      </c>
      <c r="B6112" s="98" t="s">
        <v>13175</v>
      </c>
      <c r="C6112" s="123" t="s">
        <v>1356</v>
      </c>
      <c r="D6112" s="98" t="s">
        <v>13667</v>
      </c>
      <c r="E6112" s="98" t="s">
        <v>13660</v>
      </c>
      <c r="F6112" s="124">
        <v>14</v>
      </c>
      <c r="G6112" s="112">
        <v>38984</v>
      </c>
      <c r="H6112" s="98"/>
      <c r="I6112" s="123" t="str">
        <f t="shared" si="95"/>
        <v/>
      </c>
      <c r="J6112" s="123"/>
      <c r="K6112" s="123"/>
      <c r="L6112" s="123"/>
      <c r="M6112" s="98" t="s">
        <v>14783</v>
      </c>
      <c r="N6112" s="118"/>
    </row>
    <row r="6113" spans="1:14" x14ac:dyDescent="0.25">
      <c r="A6113" s="130">
        <v>66232521000182</v>
      </c>
      <c r="B6113" s="98" t="s">
        <v>13176</v>
      </c>
      <c r="C6113" s="123" t="s">
        <v>1356</v>
      </c>
      <c r="D6113" s="98" t="s">
        <v>13667</v>
      </c>
      <c r="E6113" s="98" t="s">
        <v>13660</v>
      </c>
      <c r="F6113" s="124">
        <v>22</v>
      </c>
      <c r="G6113" s="112">
        <v>40736</v>
      </c>
      <c r="H6113" s="98"/>
      <c r="I6113" s="123" t="str">
        <f t="shared" si="95"/>
        <v/>
      </c>
      <c r="J6113" s="123"/>
      <c r="K6113" s="123"/>
      <c r="L6113" s="123"/>
      <c r="M6113" s="98"/>
      <c r="N6113" s="118"/>
    </row>
    <row r="6114" spans="1:14" x14ac:dyDescent="0.25">
      <c r="A6114" s="130">
        <v>6553655000173</v>
      </c>
      <c r="B6114" s="98" t="s">
        <v>13177</v>
      </c>
      <c r="C6114" s="123" t="s">
        <v>2926</v>
      </c>
      <c r="D6114" s="98" t="s">
        <v>13667</v>
      </c>
      <c r="E6114" s="98" t="s">
        <v>13660</v>
      </c>
      <c r="F6114" s="124">
        <v>14</v>
      </c>
      <c r="G6114" s="112">
        <v>43922</v>
      </c>
      <c r="H6114" s="98"/>
      <c r="I6114" s="123" t="str">
        <f t="shared" si="95"/>
        <v/>
      </c>
      <c r="J6114" s="123"/>
      <c r="K6114" s="123"/>
      <c r="L6114" s="123"/>
      <c r="M6114" s="98"/>
      <c r="N6114" s="118"/>
    </row>
    <row r="6115" spans="1:14" x14ac:dyDescent="0.25">
      <c r="A6115" s="130">
        <v>94444247000140</v>
      </c>
      <c r="B6115" s="98" t="s">
        <v>13178</v>
      </c>
      <c r="C6115" s="123" t="s">
        <v>3812</v>
      </c>
      <c r="D6115" s="98" t="s">
        <v>13667</v>
      </c>
      <c r="E6115" s="98" t="s">
        <v>13660</v>
      </c>
      <c r="F6115" s="124">
        <v>14</v>
      </c>
      <c r="G6115" s="112">
        <v>44013</v>
      </c>
      <c r="H6115" s="98"/>
      <c r="I6115" s="123" t="str">
        <f t="shared" si="95"/>
        <v/>
      </c>
      <c r="J6115" s="123"/>
      <c r="K6115" s="123"/>
      <c r="L6115" s="123"/>
      <c r="M6115" s="98"/>
      <c r="N6115" s="118"/>
    </row>
    <row r="6116" spans="1:14" x14ac:dyDescent="0.25">
      <c r="A6116" s="130">
        <v>77870475000163</v>
      </c>
      <c r="B6116" s="98" t="s">
        <v>13179</v>
      </c>
      <c r="C6116" s="123" t="s">
        <v>3143</v>
      </c>
      <c r="D6116" s="98" t="s">
        <v>13667</v>
      </c>
      <c r="E6116" s="98" t="s">
        <v>13660</v>
      </c>
      <c r="F6116" s="124">
        <v>13</v>
      </c>
      <c r="G6116" s="112">
        <v>42188</v>
      </c>
      <c r="H6116" s="98"/>
      <c r="I6116" s="123" t="str">
        <f t="shared" si="95"/>
        <v/>
      </c>
      <c r="J6116" s="123"/>
      <c r="K6116" s="123"/>
      <c r="L6116" s="123"/>
      <c r="M6116" s="98" t="s">
        <v>15893</v>
      </c>
      <c r="N6116" s="118"/>
    </row>
    <row r="6117" spans="1:14" x14ac:dyDescent="0.25">
      <c r="A6117" s="130">
        <v>82892274000105</v>
      </c>
      <c r="B6117" s="98" t="s">
        <v>13180</v>
      </c>
      <c r="C6117" s="123" t="s">
        <v>4289</v>
      </c>
      <c r="D6117" s="98" t="s">
        <v>13667</v>
      </c>
      <c r="E6117" s="98" t="s">
        <v>13660</v>
      </c>
      <c r="F6117" s="124">
        <v>22</v>
      </c>
      <c r="G6117" s="112">
        <v>42913</v>
      </c>
      <c r="H6117" s="98"/>
      <c r="I6117" s="123" t="str">
        <f t="shared" si="95"/>
        <v/>
      </c>
      <c r="J6117" s="123"/>
      <c r="K6117" s="123"/>
      <c r="L6117" s="123"/>
      <c r="M6117" s="98"/>
      <c r="N6117" s="118"/>
    </row>
    <row r="6118" spans="1:14" x14ac:dyDescent="0.25">
      <c r="A6118" s="130">
        <v>10111631000131</v>
      </c>
      <c r="B6118" s="98" t="s">
        <v>13181</v>
      </c>
      <c r="C6118" s="123" t="s">
        <v>2758</v>
      </c>
      <c r="D6118" s="98" t="s">
        <v>13667</v>
      </c>
      <c r="E6118" s="98" t="s">
        <v>13660</v>
      </c>
      <c r="F6118" s="124">
        <v>13</v>
      </c>
      <c r="G6118" s="112">
        <v>43435</v>
      </c>
      <c r="H6118" s="98"/>
      <c r="I6118" s="123" t="str">
        <f t="shared" si="95"/>
        <v/>
      </c>
      <c r="J6118" s="123"/>
      <c r="K6118" s="123"/>
      <c r="L6118" s="123"/>
      <c r="M6118" s="98" t="s">
        <v>15501</v>
      </c>
      <c r="N6118" s="118"/>
    </row>
    <row r="6119" spans="1:14" x14ac:dyDescent="0.25">
      <c r="A6119" s="130">
        <v>8999682000108</v>
      </c>
      <c r="B6119" s="98" t="s">
        <v>13182</v>
      </c>
      <c r="C6119" s="123" t="s">
        <v>2554</v>
      </c>
      <c r="D6119" s="98" t="s">
        <v>13667</v>
      </c>
      <c r="E6119" s="98" t="s">
        <v>13660</v>
      </c>
      <c r="F6119" s="124">
        <v>15.8</v>
      </c>
      <c r="G6119" s="112">
        <v>39672</v>
      </c>
      <c r="H6119" s="98"/>
      <c r="I6119" s="123" t="str">
        <f t="shared" si="95"/>
        <v/>
      </c>
      <c r="J6119" s="123"/>
      <c r="K6119" s="123"/>
      <c r="L6119" s="123"/>
      <c r="M6119" s="98" t="s">
        <v>15222</v>
      </c>
      <c r="N6119" s="118"/>
    </row>
    <row r="6120" spans="1:14" x14ac:dyDescent="0.25">
      <c r="A6120" s="130">
        <v>12330916000199</v>
      </c>
      <c r="B6120" s="98" t="s">
        <v>13183</v>
      </c>
      <c r="C6120" s="123" t="s">
        <v>29</v>
      </c>
      <c r="D6120" s="98" t="s">
        <v>13667</v>
      </c>
      <c r="E6120" s="98" t="s">
        <v>13660</v>
      </c>
      <c r="F6120" s="124">
        <v>18.32</v>
      </c>
      <c r="G6120" s="112">
        <v>42795</v>
      </c>
      <c r="H6120" s="98"/>
      <c r="I6120" s="123" t="str">
        <f t="shared" si="95"/>
        <v/>
      </c>
      <c r="J6120" s="123"/>
      <c r="K6120" s="123"/>
      <c r="L6120" s="123"/>
      <c r="M6120" s="98" t="s">
        <v>13792</v>
      </c>
      <c r="N6120" s="118"/>
    </row>
    <row r="6121" spans="1:14" x14ac:dyDescent="0.25">
      <c r="A6121" s="130">
        <v>12261228000114</v>
      </c>
      <c r="B6121" s="98" t="s">
        <v>13184</v>
      </c>
      <c r="C6121" s="123" t="s">
        <v>29</v>
      </c>
      <c r="D6121" s="98" t="s">
        <v>13667</v>
      </c>
      <c r="E6121" s="98" t="s">
        <v>13660</v>
      </c>
      <c r="F6121" s="124">
        <v>11.33</v>
      </c>
      <c r="G6121" s="112">
        <v>41481</v>
      </c>
      <c r="H6121" s="98"/>
      <c r="I6121" s="123" t="str">
        <f t="shared" si="95"/>
        <v/>
      </c>
      <c r="J6121" s="123"/>
      <c r="K6121" s="123"/>
      <c r="L6121" s="123"/>
      <c r="M6121" s="98" t="s">
        <v>13796</v>
      </c>
      <c r="N6121" s="118"/>
    </row>
    <row r="6122" spans="1:14" x14ac:dyDescent="0.25">
      <c r="A6122" s="130">
        <v>6351514000178</v>
      </c>
      <c r="B6122" s="98" t="s">
        <v>13185</v>
      </c>
      <c r="C6122" s="123" t="s">
        <v>1142</v>
      </c>
      <c r="D6122" s="98" t="s">
        <v>13667</v>
      </c>
      <c r="E6122" s="98" t="s">
        <v>13660</v>
      </c>
      <c r="F6122" s="124">
        <v>11</v>
      </c>
      <c r="G6122" s="112">
        <v>41712</v>
      </c>
      <c r="H6122" s="98"/>
      <c r="I6122" s="123" t="str">
        <f t="shared" si="95"/>
        <v/>
      </c>
      <c r="J6122" s="123"/>
      <c r="K6122" s="123"/>
      <c r="L6122" s="123"/>
      <c r="M6122" s="98" t="s">
        <v>14442</v>
      </c>
      <c r="N6122" s="118"/>
    </row>
    <row r="6123" spans="1:14" x14ac:dyDescent="0.25">
      <c r="A6123" s="130">
        <v>1614414000173</v>
      </c>
      <c r="B6123" s="98" t="s">
        <v>13186</v>
      </c>
      <c r="C6123" s="123" t="s">
        <v>3513</v>
      </c>
      <c r="D6123" s="98" t="s">
        <v>13667</v>
      </c>
      <c r="E6123" s="98" t="s">
        <v>13660</v>
      </c>
      <c r="F6123" s="124">
        <v>11</v>
      </c>
      <c r="G6123" s="112">
        <v>43697</v>
      </c>
      <c r="H6123" s="98"/>
      <c r="I6123" s="123" t="str">
        <f t="shared" si="95"/>
        <v/>
      </c>
      <c r="J6123" s="123"/>
      <c r="K6123" s="123"/>
      <c r="L6123" s="123"/>
      <c r="M6123" s="98"/>
      <c r="N6123" s="118"/>
    </row>
    <row r="6124" spans="1:14" x14ac:dyDescent="0.25">
      <c r="A6124" s="130">
        <v>10280055000156</v>
      </c>
      <c r="B6124" s="98" t="s">
        <v>13187</v>
      </c>
      <c r="C6124" s="123" t="s">
        <v>2758</v>
      </c>
      <c r="D6124" s="98" t="s">
        <v>13667</v>
      </c>
      <c r="E6124" s="98" t="s">
        <v>13660</v>
      </c>
      <c r="F6124" s="124">
        <v>12.89</v>
      </c>
      <c r="G6124" s="112">
        <v>39448</v>
      </c>
      <c r="H6124" s="98"/>
      <c r="I6124" s="123" t="str">
        <f t="shared" si="95"/>
        <v/>
      </c>
      <c r="J6124" s="123"/>
      <c r="K6124" s="123"/>
      <c r="L6124" s="123"/>
      <c r="M6124" s="98" t="s">
        <v>13728</v>
      </c>
      <c r="N6124" s="118"/>
    </row>
    <row r="6125" spans="1:14" x14ac:dyDescent="0.25">
      <c r="A6125" s="130">
        <v>27167402000131</v>
      </c>
      <c r="B6125" s="98" t="s">
        <v>13188</v>
      </c>
      <c r="C6125" s="123" t="s">
        <v>821</v>
      </c>
      <c r="D6125" s="98" t="s">
        <v>13667</v>
      </c>
      <c r="E6125" s="98" t="s">
        <v>13660</v>
      </c>
      <c r="F6125" s="124">
        <v>19.05</v>
      </c>
      <c r="G6125" s="112">
        <v>42111</v>
      </c>
      <c r="H6125" s="98"/>
      <c r="I6125" s="123" t="str">
        <f t="shared" si="95"/>
        <v/>
      </c>
      <c r="J6125" s="123"/>
      <c r="K6125" s="123"/>
      <c r="L6125" s="123"/>
      <c r="M6125" s="98" t="s">
        <v>14109</v>
      </c>
      <c r="N6125" s="118"/>
    </row>
    <row r="6126" spans="1:14" x14ac:dyDescent="0.25">
      <c r="A6126" s="130">
        <v>11354180000126</v>
      </c>
      <c r="B6126" s="98" t="s">
        <v>13189</v>
      </c>
      <c r="C6126" s="123" t="s">
        <v>2758</v>
      </c>
      <c r="D6126" s="98" t="s">
        <v>13667</v>
      </c>
      <c r="E6126" s="98" t="s">
        <v>13660</v>
      </c>
      <c r="F6126" s="124">
        <v>14.03</v>
      </c>
      <c r="G6126" s="112">
        <v>39153</v>
      </c>
      <c r="H6126" s="98"/>
      <c r="I6126" s="123" t="str">
        <f t="shared" si="95"/>
        <v/>
      </c>
      <c r="J6126" s="123"/>
      <c r="K6126" s="123"/>
      <c r="L6126" s="123"/>
      <c r="M6126" s="98" t="s">
        <v>15504</v>
      </c>
      <c r="N6126" s="118"/>
    </row>
    <row r="6127" spans="1:14" x14ac:dyDescent="0.25">
      <c r="A6127" s="130">
        <v>92406511000126</v>
      </c>
      <c r="B6127" s="98" t="s">
        <v>13190</v>
      </c>
      <c r="C6127" s="123" t="s">
        <v>3812</v>
      </c>
      <c r="D6127" s="98" t="s">
        <v>13667</v>
      </c>
      <c r="E6127" s="98" t="s">
        <v>13660</v>
      </c>
      <c r="F6127" s="124">
        <v>12</v>
      </c>
      <c r="G6127" s="112">
        <v>40909</v>
      </c>
      <c r="H6127" s="98"/>
      <c r="I6127" s="123" t="str">
        <f t="shared" si="95"/>
        <v/>
      </c>
      <c r="J6127" s="123"/>
      <c r="K6127" s="123"/>
      <c r="L6127" s="123"/>
      <c r="M6127" s="98" t="s">
        <v>16495</v>
      </c>
      <c r="N6127" s="118"/>
    </row>
    <row r="6128" spans="1:14" x14ac:dyDescent="0.25">
      <c r="A6128" s="130">
        <v>92122753000198</v>
      </c>
      <c r="B6128" s="98" t="s">
        <v>13191</v>
      </c>
      <c r="C6128" s="123" t="s">
        <v>3812</v>
      </c>
      <c r="D6128" s="98" t="s">
        <v>13667</v>
      </c>
      <c r="E6128" s="98" t="s">
        <v>13660</v>
      </c>
      <c r="F6128" s="124">
        <v>11</v>
      </c>
      <c r="G6128" s="112">
        <v>38749</v>
      </c>
      <c r="H6128" s="98"/>
      <c r="I6128" s="123" t="str">
        <f t="shared" si="95"/>
        <v/>
      </c>
      <c r="J6128" s="123"/>
      <c r="K6128" s="123"/>
      <c r="L6128" s="123"/>
      <c r="M6128" s="98" t="s">
        <v>16496</v>
      </c>
      <c r="N6128" s="118"/>
    </row>
    <row r="6129" spans="1:14" x14ac:dyDescent="0.25">
      <c r="A6129" s="130">
        <v>94187358000119</v>
      </c>
      <c r="B6129" s="98" t="s">
        <v>13192</v>
      </c>
      <c r="C6129" s="123" t="s">
        <v>3812</v>
      </c>
      <c r="D6129" s="98" t="s">
        <v>13667</v>
      </c>
      <c r="E6129" s="98" t="s">
        <v>13660</v>
      </c>
      <c r="F6129" s="124">
        <v>16</v>
      </c>
      <c r="G6129" s="112">
        <v>44013</v>
      </c>
      <c r="H6129" s="98"/>
      <c r="I6129" s="123" t="str">
        <f t="shared" si="95"/>
        <v/>
      </c>
      <c r="J6129" s="123"/>
      <c r="K6129" s="123"/>
      <c r="L6129" s="123"/>
      <c r="M6129" s="98"/>
      <c r="N6129" s="118"/>
    </row>
    <row r="6130" spans="1:14" x14ac:dyDescent="0.25">
      <c r="A6130" s="130">
        <v>16443632000160</v>
      </c>
      <c r="B6130" s="98" t="s">
        <v>13193</v>
      </c>
      <c r="C6130" s="123" t="s">
        <v>215</v>
      </c>
      <c r="D6130" s="98" t="s">
        <v>13667</v>
      </c>
      <c r="E6130" s="98" t="s">
        <v>13660</v>
      </c>
      <c r="F6130" s="124">
        <v>15.7</v>
      </c>
      <c r="G6130" s="112">
        <v>39879</v>
      </c>
      <c r="H6130" s="98"/>
      <c r="I6130" s="123" t="str">
        <f t="shared" si="95"/>
        <v/>
      </c>
      <c r="J6130" s="123"/>
      <c r="K6130" s="123"/>
      <c r="L6130" s="123"/>
      <c r="M6130" s="98" t="s">
        <v>13915</v>
      </c>
      <c r="N6130" s="118"/>
    </row>
    <row r="6131" spans="1:14" x14ac:dyDescent="0.25">
      <c r="A6131" s="130">
        <v>32972424000104</v>
      </c>
      <c r="B6131" s="98" t="s">
        <v>13195</v>
      </c>
      <c r="C6131" s="123" t="s">
        <v>2274</v>
      </c>
      <c r="D6131" s="98" t="s">
        <v>13667</v>
      </c>
      <c r="E6131" s="98" t="s">
        <v>13660</v>
      </c>
      <c r="F6131" s="124">
        <v>15.25</v>
      </c>
      <c r="G6131" s="112">
        <v>43647</v>
      </c>
      <c r="H6131" s="98"/>
      <c r="I6131" s="123" t="str">
        <f t="shared" si="95"/>
        <v/>
      </c>
      <c r="J6131" s="123"/>
      <c r="K6131" s="123"/>
      <c r="L6131" s="123"/>
      <c r="M6131" s="98"/>
      <c r="N6131" s="118"/>
    </row>
    <row r="6132" spans="1:14" x14ac:dyDescent="0.25">
      <c r="A6132" s="130">
        <v>15024037000127</v>
      </c>
      <c r="B6132" s="98" t="s">
        <v>13196</v>
      </c>
      <c r="C6132" s="123" t="s">
        <v>2274</v>
      </c>
      <c r="D6132" s="98" t="s">
        <v>13667</v>
      </c>
      <c r="E6132" s="98" t="s">
        <v>13660</v>
      </c>
      <c r="F6132" s="124">
        <v>16.73</v>
      </c>
      <c r="G6132" s="112">
        <v>43282</v>
      </c>
      <c r="H6132" s="98"/>
      <c r="I6132" s="123" t="str">
        <f t="shared" si="95"/>
        <v/>
      </c>
      <c r="J6132" s="123"/>
      <c r="K6132" s="123"/>
      <c r="L6132" s="123"/>
      <c r="M6132" s="98" t="s">
        <v>15049</v>
      </c>
      <c r="N6132" s="118"/>
    </row>
    <row r="6133" spans="1:14" x14ac:dyDescent="0.25">
      <c r="A6133" s="130">
        <v>45741659000137</v>
      </c>
      <c r="B6133" s="98" t="s">
        <v>13197</v>
      </c>
      <c r="C6133" s="123" t="s">
        <v>4626</v>
      </c>
      <c r="D6133" s="98" t="s">
        <v>13667</v>
      </c>
      <c r="E6133" s="98" t="s">
        <v>13660</v>
      </c>
      <c r="F6133" s="124">
        <v>19.3</v>
      </c>
      <c r="G6133" s="112">
        <v>44136</v>
      </c>
      <c r="H6133" s="98"/>
      <c r="I6133" s="123" t="str">
        <f t="shared" si="95"/>
        <v/>
      </c>
      <c r="J6133" s="123"/>
      <c r="K6133" s="123"/>
      <c r="L6133" s="123"/>
      <c r="M6133" s="98"/>
      <c r="N6133" s="118"/>
    </row>
    <row r="6134" spans="1:14" x14ac:dyDescent="0.25">
      <c r="A6134" s="130">
        <v>46588950000180</v>
      </c>
      <c r="B6134" s="98" t="s">
        <v>13198</v>
      </c>
      <c r="C6134" s="123" t="s">
        <v>4626</v>
      </c>
      <c r="D6134" s="98" t="s">
        <v>13667</v>
      </c>
      <c r="E6134" s="98" t="s">
        <v>13660</v>
      </c>
      <c r="F6134" s="124">
        <v>22</v>
      </c>
      <c r="G6134" s="112">
        <v>37253</v>
      </c>
      <c r="H6134" s="98"/>
      <c r="I6134" s="123" t="str">
        <f t="shared" si="95"/>
        <v/>
      </c>
      <c r="J6134" s="123"/>
      <c r="K6134" s="123"/>
      <c r="L6134" s="123"/>
      <c r="M6134" s="98" t="s">
        <v>16937</v>
      </c>
      <c r="N6134" s="118"/>
    </row>
    <row r="6135" spans="1:14" x14ac:dyDescent="0.25">
      <c r="A6135" s="130">
        <v>8096083000176</v>
      </c>
      <c r="B6135" s="98" t="s">
        <v>13199</v>
      </c>
      <c r="C6135" s="123" t="s">
        <v>3601</v>
      </c>
      <c r="D6135" s="98" t="s">
        <v>13667</v>
      </c>
      <c r="E6135" s="98" t="s">
        <v>13660</v>
      </c>
      <c r="F6135" s="124">
        <v>15.06</v>
      </c>
      <c r="G6135" s="112">
        <v>43707</v>
      </c>
      <c r="H6135" s="98"/>
      <c r="I6135" s="123" t="str">
        <f t="shared" si="95"/>
        <v/>
      </c>
      <c r="J6135" s="123"/>
      <c r="K6135" s="123"/>
      <c r="L6135" s="123"/>
      <c r="M6135" s="98"/>
      <c r="N6135" s="118"/>
    </row>
    <row r="6136" spans="1:14" x14ac:dyDescent="0.25">
      <c r="A6136" s="130">
        <v>92868850000124</v>
      </c>
      <c r="B6136" s="98" t="s">
        <v>13200</v>
      </c>
      <c r="C6136" s="123" t="s">
        <v>3812</v>
      </c>
      <c r="D6136" s="98" t="s">
        <v>13667</v>
      </c>
      <c r="E6136" s="98" t="s">
        <v>13660</v>
      </c>
      <c r="F6136" s="124">
        <v>15.81</v>
      </c>
      <c r="G6136" s="112">
        <v>43466</v>
      </c>
      <c r="H6136" s="98"/>
      <c r="I6136" s="123" t="str">
        <f t="shared" si="95"/>
        <v/>
      </c>
      <c r="J6136" s="123"/>
      <c r="K6136" s="123"/>
      <c r="L6136" s="123"/>
      <c r="M6136" s="98"/>
      <c r="N6136" s="118"/>
    </row>
    <row r="6137" spans="1:14" x14ac:dyDescent="0.25">
      <c r="A6137" s="130">
        <v>46643466000106</v>
      </c>
      <c r="B6137" s="98" t="s">
        <v>13201</v>
      </c>
      <c r="C6137" s="123" t="s">
        <v>4626</v>
      </c>
      <c r="D6137" s="98" t="s">
        <v>13667</v>
      </c>
      <c r="E6137" s="98" t="s">
        <v>13660</v>
      </c>
      <c r="F6137" s="124">
        <v>26</v>
      </c>
      <c r="G6137" s="112">
        <v>42370</v>
      </c>
      <c r="H6137" s="98"/>
      <c r="I6137" s="123" t="str">
        <f t="shared" si="95"/>
        <v/>
      </c>
      <c r="J6137" s="123"/>
      <c r="K6137" s="123"/>
      <c r="L6137" s="123"/>
      <c r="M6137" s="98" t="s">
        <v>16940</v>
      </c>
      <c r="N6137" s="118"/>
    </row>
    <row r="6138" spans="1:14" x14ac:dyDescent="0.25">
      <c r="A6138" s="130">
        <v>76105543000135</v>
      </c>
      <c r="B6138" s="98" t="s">
        <v>13202</v>
      </c>
      <c r="C6138" s="123" t="s">
        <v>3143</v>
      </c>
      <c r="D6138" s="98" t="s">
        <v>13667</v>
      </c>
      <c r="E6138" s="98" t="s">
        <v>13660</v>
      </c>
      <c r="F6138" s="124">
        <v>11</v>
      </c>
      <c r="G6138" s="112">
        <v>38665</v>
      </c>
      <c r="H6138" s="98"/>
      <c r="I6138" s="123" t="str">
        <f t="shared" si="95"/>
        <v/>
      </c>
      <c r="J6138" s="123"/>
      <c r="K6138" s="123"/>
      <c r="L6138" s="123"/>
      <c r="M6138" s="98"/>
      <c r="N6138" s="118"/>
    </row>
    <row r="6139" spans="1:14" x14ac:dyDescent="0.25">
      <c r="A6139" s="130">
        <v>15024029000180</v>
      </c>
      <c r="B6139" s="98" t="s">
        <v>13203</v>
      </c>
      <c r="C6139" s="123" t="s">
        <v>2274</v>
      </c>
      <c r="D6139" s="98" t="s">
        <v>13667</v>
      </c>
      <c r="E6139" s="98" t="s">
        <v>13660</v>
      </c>
      <c r="F6139" s="124">
        <v>17.420000000000002</v>
      </c>
      <c r="G6139" s="112">
        <v>42736</v>
      </c>
      <c r="H6139" s="98"/>
      <c r="I6139" s="123" t="str">
        <f t="shared" si="95"/>
        <v/>
      </c>
      <c r="J6139" s="123"/>
      <c r="K6139" s="123"/>
      <c r="L6139" s="123"/>
      <c r="M6139" s="98" t="s">
        <v>15051</v>
      </c>
      <c r="N6139" s="118"/>
    </row>
    <row r="6140" spans="1:14" x14ac:dyDescent="0.25">
      <c r="A6140" s="130">
        <v>1612384000166</v>
      </c>
      <c r="B6140" s="98" t="s">
        <v>13204</v>
      </c>
      <c r="C6140" s="123" t="s">
        <v>2554</v>
      </c>
      <c r="D6140" s="98" t="s">
        <v>13667</v>
      </c>
      <c r="E6140" s="98" t="s">
        <v>13660</v>
      </c>
      <c r="F6140" s="124">
        <v>12.12</v>
      </c>
      <c r="G6140" s="112">
        <v>40007</v>
      </c>
      <c r="H6140" s="98"/>
      <c r="I6140" s="123" t="str">
        <f t="shared" si="95"/>
        <v/>
      </c>
      <c r="J6140" s="123"/>
      <c r="K6140" s="123"/>
      <c r="L6140" s="123"/>
      <c r="M6140" s="98" t="s">
        <v>13534</v>
      </c>
      <c r="N6140" s="118"/>
    </row>
    <row r="6141" spans="1:14" x14ac:dyDescent="0.25">
      <c r="A6141" s="130">
        <v>6553846000135</v>
      </c>
      <c r="B6141" s="98" t="s">
        <v>13205</v>
      </c>
      <c r="C6141" s="123" t="s">
        <v>2926</v>
      </c>
      <c r="D6141" s="98" t="s">
        <v>13667</v>
      </c>
      <c r="E6141" s="98" t="s">
        <v>13660</v>
      </c>
      <c r="F6141" s="124">
        <v>11.87</v>
      </c>
      <c r="G6141" s="112">
        <v>40065</v>
      </c>
      <c r="H6141" s="98"/>
      <c r="I6141" s="123" t="str">
        <f t="shared" si="95"/>
        <v/>
      </c>
      <c r="J6141" s="123"/>
      <c r="K6141" s="123"/>
      <c r="L6141" s="123"/>
      <c r="M6141" s="98"/>
      <c r="N6141" s="118"/>
    </row>
    <row r="6142" spans="1:14" x14ac:dyDescent="0.25">
      <c r="A6142" s="130">
        <v>89814693000160</v>
      </c>
      <c r="B6142" s="98" t="s">
        <v>13206</v>
      </c>
      <c r="C6142" s="123" t="s">
        <v>3812</v>
      </c>
      <c r="D6142" s="98" t="s">
        <v>13667</v>
      </c>
      <c r="E6142" s="98" t="s">
        <v>13660</v>
      </c>
      <c r="F6142" s="124">
        <v>17.62</v>
      </c>
      <c r="G6142" s="112">
        <v>43586</v>
      </c>
      <c r="H6142" s="98"/>
      <c r="I6142" s="123" t="str">
        <f t="shared" si="95"/>
        <v/>
      </c>
      <c r="J6142" s="123"/>
      <c r="K6142" s="123"/>
      <c r="L6142" s="123"/>
      <c r="M6142" s="98"/>
      <c r="N6142" s="118"/>
    </row>
    <row r="6143" spans="1:14" x14ac:dyDescent="0.25">
      <c r="A6143" s="130">
        <v>11251832000105</v>
      </c>
      <c r="B6143" s="98" t="s">
        <v>13207</v>
      </c>
      <c r="C6143" s="123" t="s">
        <v>2758</v>
      </c>
      <c r="D6143" s="98" t="s">
        <v>13667</v>
      </c>
      <c r="E6143" s="98" t="s">
        <v>13660</v>
      </c>
      <c r="F6143" s="124">
        <v>13.52</v>
      </c>
      <c r="G6143" s="112">
        <v>41944</v>
      </c>
      <c r="H6143" s="98"/>
      <c r="I6143" s="123" t="str">
        <f t="shared" si="95"/>
        <v/>
      </c>
      <c r="J6143" s="123"/>
      <c r="K6143" s="123"/>
      <c r="L6143" s="123"/>
      <c r="M6143" s="98"/>
      <c r="N6143" s="118"/>
    </row>
    <row r="6144" spans="1:14" x14ac:dyDescent="0.25">
      <c r="A6144" s="130">
        <v>87893111000152</v>
      </c>
      <c r="B6144" s="98" t="s">
        <v>13208</v>
      </c>
      <c r="C6144" s="123" t="s">
        <v>3812</v>
      </c>
      <c r="D6144" s="98" t="s">
        <v>13667</v>
      </c>
      <c r="E6144" s="98" t="s">
        <v>13660</v>
      </c>
      <c r="F6144" s="124">
        <v>19.8</v>
      </c>
      <c r="G6144" s="112">
        <v>43466</v>
      </c>
      <c r="H6144" s="98"/>
      <c r="I6144" s="123" t="str">
        <f t="shared" si="95"/>
        <v/>
      </c>
      <c r="J6144" s="123"/>
      <c r="K6144" s="123"/>
      <c r="L6144" s="123"/>
      <c r="M6144" s="98"/>
      <c r="N6144" s="118"/>
    </row>
    <row r="6145" spans="1:14" x14ac:dyDescent="0.25">
      <c r="A6145" s="130">
        <v>6307102000130</v>
      </c>
      <c r="B6145" s="98" t="s">
        <v>13209</v>
      </c>
      <c r="C6145" s="123" t="s">
        <v>1142</v>
      </c>
      <c r="D6145" s="98" t="s">
        <v>13667</v>
      </c>
      <c r="E6145" s="98" t="s">
        <v>13660</v>
      </c>
      <c r="F6145" s="124">
        <v>11</v>
      </c>
      <c r="G6145" s="112">
        <v>39084</v>
      </c>
      <c r="H6145" s="98"/>
      <c r="I6145" s="123" t="str">
        <f t="shared" si="95"/>
        <v/>
      </c>
      <c r="J6145" s="123"/>
      <c r="K6145" s="123"/>
      <c r="L6145" s="123"/>
      <c r="M6145" s="98" t="s">
        <v>14446</v>
      </c>
      <c r="N6145" s="118"/>
    </row>
    <row r="6146" spans="1:14" x14ac:dyDescent="0.25">
      <c r="A6146" s="130">
        <v>2320406000187</v>
      </c>
      <c r="B6146" s="98" t="s">
        <v>13210</v>
      </c>
      <c r="C6146" s="123" t="s">
        <v>901</v>
      </c>
      <c r="D6146" s="98" t="s">
        <v>13667</v>
      </c>
      <c r="E6146" s="98" t="s">
        <v>13660</v>
      </c>
      <c r="F6146" s="124">
        <v>18.239999999999998</v>
      </c>
      <c r="G6146" s="112">
        <v>42599</v>
      </c>
      <c r="H6146" s="98"/>
      <c r="I6146" s="123" t="str">
        <f t="shared" si="95"/>
        <v/>
      </c>
      <c r="J6146" s="123"/>
      <c r="K6146" s="123"/>
      <c r="L6146" s="123"/>
      <c r="M6146" s="98" t="s">
        <v>14343</v>
      </c>
      <c r="N6146" s="118"/>
    </row>
    <row r="6147" spans="1:14" x14ac:dyDescent="0.25">
      <c r="A6147" s="130">
        <v>6460018000152</v>
      </c>
      <c r="B6147" s="98" t="s">
        <v>13211</v>
      </c>
      <c r="C6147" s="123" t="s">
        <v>1142</v>
      </c>
      <c r="D6147" s="98" t="s">
        <v>13667</v>
      </c>
      <c r="E6147" s="98" t="s">
        <v>13660</v>
      </c>
      <c r="F6147" s="124">
        <v>8</v>
      </c>
      <c r="G6147" s="112">
        <v>37211</v>
      </c>
      <c r="H6147" s="98"/>
      <c r="I6147" s="123" t="str">
        <f t="shared" ref="I6147:I6210" si="96">IFERROR(IF(OR(E6147="Ativos", E6147="Aposentados",E6147="Pensionistas"),IF(F6147&gt;=14,"SIM","NÃO"),""),"")</f>
        <v/>
      </c>
      <c r="J6147" s="123"/>
      <c r="K6147" s="123"/>
      <c r="L6147" s="123"/>
      <c r="M6147" s="98" t="s">
        <v>13534</v>
      </c>
      <c r="N6147" s="118"/>
    </row>
    <row r="6148" spans="1:14" x14ac:dyDescent="0.25">
      <c r="A6148" s="130">
        <v>25043639000185</v>
      </c>
      <c r="B6148" s="98" t="s">
        <v>13212</v>
      </c>
      <c r="C6148" s="123" t="s">
        <v>901</v>
      </c>
      <c r="D6148" s="98" t="s">
        <v>13667</v>
      </c>
      <c r="E6148" s="98" t="s">
        <v>13660</v>
      </c>
      <c r="F6148" s="124">
        <v>15</v>
      </c>
      <c r="G6148" s="112">
        <v>43221</v>
      </c>
      <c r="H6148" s="98"/>
      <c r="I6148" s="123" t="str">
        <f t="shared" si="96"/>
        <v/>
      </c>
      <c r="J6148" s="123"/>
      <c r="K6148" s="123"/>
      <c r="L6148" s="123"/>
      <c r="M6148" s="98" t="s">
        <v>14347</v>
      </c>
      <c r="N6148" s="118"/>
    </row>
    <row r="6149" spans="1:14" x14ac:dyDescent="0.25">
      <c r="A6149" s="130">
        <v>12342671000110</v>
      </c>
      <c r="B6149" s="98" t="s">
        <v>13213</v>
      </c>
      <c r="C6149" s="123" t="s">
        <v>29</v>
      </c>
      <c r="D6149" s="98" t="s">
        <v>13667</v>
      </c>
      <c r="E6149" s="98" t="s">
        <v>13660</v>
      </c>
      <c r="F6149" s="124">
        <v>19.399999999999999</v>
      </c>
      <c r="G6149" s="112">
        <v>40087</v>
      </c>
      <c r="H6149" s="98"/>
      <c r="I6149" s="123" t="str">
        <f t="shared" si="96"/>
        <v/>
      </c>
      <c r="J6149" s="123"/>
      <c r="K6149" s="123"/>
      <c r="L6149" s="123"/>
      <c r="M6149" s="98" t="s">
        <v>13703</v>
      </c>
      <c r="N6149" s="118"/>
    </row>
    <row r="6150" spans="1:14" x14ac:dyDescent="0.25">
      <c r="A6150" s="130">
        <v>87613022000105</v>
      </c>
      <c r="B6150" s="98" t="s">
        <v>13214</v>
      </c>
      <c r="C6150" s="123" t="s">
        <v>3812</v>
      </c>
      <c r="D6150" s="98" t="s">
        <v>13667</v>
      </c>
      <c r="E6150" s="98" t="s">
        <v>13660</v>
      </c>
      <c r="F6150" s="124">
        <v>15.6</v>
      </c>
      <c r="G6150" s="112">
        <v>43122</v>
      </c>
      <c r="H6150" s="98"/>
      <c r="I6150" s="123" t="str">
        <f t="shared" si="96"/>
        <v/>
      </c>
      <c r="J6150" s="123"/>
      <c r="K6150" s="123"/>
      <c r="L6150" s="123"/>
      <c r="M6150" s="98" t="s">
        <v>16501</v>
      </c>
      <c r="N6150" s="118"/>
    </row>
    <row r="6151" spans="1:14" x14ac:dyDescent="0.25">
      <c r="A6151" s="130">
        <v>46634523000190</v>
      </c>
      <c r="B6151" s="98" t="s">
        <v>13215</v>
      </c>
      <c r="C6151" s="123" t="s">
        <v>4626</v>
      </c>
      <c r="D6151" s="98" t="s">
        <v>13667</v>
      </c>
      <c r="E6151" s="98" t="s">
        <v>13660</v>
      </c>
      <c r="F6151" s="124">
        <v>16.96</v>
      </c>
      <c r="G6151" s="112">
        <v>43282</v>
      </c>
      <c r="H6151" s="98"/>
      <c r="I6151" s="123" t="str">
        <f t="shared" si="96"/>
        <v/>
      </c>
      <c r="J6151" s="123"/>
      <c r="K6151" s="123"/>
      <c r="L6151" s="123"/>
      <c r="M6151" s="98" t="s">
        <v>16942</v>
      </c>
      <c r="N6151" s="118"/>
    </row>
    <row r="6152" spans="1:14" x14ac:dyDescent="0.25">
      <c r="A6152" s="130">
        <v>88818299000137</v>
      </c>
      <c r="B6152" s="98" t="s">
        <v>13216</v>
      </c>
      <c r="C6152" s="123" t="s">
        <v>3812</v>
      </c>
      <c r="D6152" s="98" t="s">
        <v>13667</v>
      </c>
      <c r="E6152" s="98" t="s">
        <v>13660</v>
      </c>
      <c r="F6152" s="124">
        <v>14</v>
      </c>
      <c r="G6152" s="112">
        <v>44013</v>
      </c>
      <c r="H6152" s="98"/>
      <c r="I6152" s="123" t="str">
        <f t="shared" si="96"/>
        <v/>
      </c>
      <c r="J6152" s="123"/>
      <c r="K6152" s="123"/>
      <c r="L6152" s="123"/>
      <c r="M6152" s="98"/>
      <c r="N6152" s="118"/>
    </row>
    <row r="6153" spans="1:14" x14ac:dyDescent="0.25">
      <c r="A6153" s="130">
        <v>87613097000196</v>
      </c>
      <c r="B6153" s="98" t="s">
        <v>13217</v>
      </c>
      <c r="C6153" s="123" t="s">
        <v>3812</v>
      </c>
      <c r="D6153" s="98" t="s">
        <v>13667</v>
      </c>
      <c r="E6153" s="98" t="s">
        <v>13660</v>
      </c>
      <c r="F6153" s="124">
        <v>12.7</v>
      </c>
      <c r="G6153" s="112">
        <v>40544</v>
      </c>
      <c r="H6153" s="98"/>
      <c r="I6153" s="123" t="str">
        <f t="shared" si="96"/>
        <v/>
      </c>
      <c r="J6153" s="123"/>
      <c r="K6153" s="123"/>
      <c r="L6153" s="123"/>
      <c r="M6153" s="98" t="s">
        <v>16503</v>
      </c>
      <c r="N6153" s="118"/>
    </row>
    <row r="6154" spans="1:14" x14ac:dyDescent="0.25">
      <c r="A6154" s="130">
        <v>6019491000107</v>
      </c>
      <c r="B6154" s="98" t="s">
        <v>13218</v>
      </c>
      <c r="C6154" s="123" t="s">
        <v>1142</v>
      </c>
      <c r="D6154" s="98" t="s">
        <v>13667</v>
      </c>
      <c r="E6154" s="98" t="s">
        <v>13660</v>
      </c>
      <c r="F6154" s="124">
        <v>10.96</v>
      </c>
      <c r="G6154" s="112">
        <v>42158</v>
      </c>
      <c r="H6154" s="98"/>
      <c r="I6154" s="123" t="str">
        <f t="shared" si="96"/>
        <v/>
      </c>
      <c r="J6154" s="123"/>
      <c r="K6154" s="123"/>
      <c r="L6154" s="123"/>
      <c r="M6154" s="98" t="s">
        <v>14447</v>
      </c>
      <c r="N6154" s="118"/>
    </row>
    <row r="6155" spans="1:14" x14ac:dyDescent="0.25">
      <c r="A6155" s="130">
        <v>76021450000122</v>
      </c>
      <c r="B6155" s="98" t="s">
        <v>13219</v>
      </c>
      <c r="C6155" s="123" t="s">
        <v>3143</v>
      </c>
      <c r="D6155" s="98" t="s">
        <v>13667</v>
      </c>
      <c r="E6155" s="98" t="s">
        <v>13660</v>
      </c>
      <c r="F6155" s="124">
        <v>11.5</v>
      </c>
      <c r="G6155" s="112">
        <v>41807</v>
      </c>
      <c r="H6155" s="98"/>
      <c r="I6155" s="123" t="str">
        <f t="shared" si="96"/>
        <v/>
      </c>
      <c r="J6155" s="123"/>
      <c r="K6155" s="123"/>
      <c r="L6155" s="123"/>
      <c r="M6155" s="98" t="s">
        <v>15895</v>
      </c>
      <c r="N6155" s="118"/>
    </row>
    <row r="6156" spans="1:14" x14ac:dyDescent="0.25">
      <c r="A6156" s="130">
        <v>8355463000188</v>
      </c>
      <c r="B6156" s="98" t="s">
        <v>13220</v>
      </c>
      <c r="C6156" s="123" t="s">
        <v>3601</v>
      </c>
      <c r="D6156" s="98" t="s">
        <v>13667</v>
      </c>
      <c r="E6156" s="98" t="s">
        <v>13660</v>
      </c>
      <c r="F6156" s="124">
        <v>16</v>
      </c>
      <c r="G6156" s="112">
        <v>41913</v>
      </c>
      <c r="H6156" s="98"/>
      <c r="I6156" s="123" t="str">
        <f t="shared" si="96"/>
        <v/>
      </c>
      <c r="J6156" s="123"/>
      <c r="K6156" s="123"/>
      <c r="L6156" s="123"/>
      <c r="M6156" s="98" t="s">
        <v>16117</v>
      </c>
      <c r="N6156" s="118"/>
    </row>
    <row r="6157" spans="1:14" x14ac:dyDescent="0.25">
      <c r="A6157" s="130">
        <v>89971758000180</v>
      </c>
      <c r="B6157" s="98" t="s">
        <v>13221</v>
      </c>
      <c r="C6157" s="123" t="s">
        <v>3812</v>
      </c>
      <c r="D6157" s="98" t="s">
        <v>13667</v>
      </c>
      <c r="E6157" s="98" t="s">
        <v>13660</v>
      </c>
      <c r="F6157" s="124">
        <v>13.55</v>
      </c>
      <c r="G6157" s="112">
        <v>43831</v>
      </c>
      <c r="H6157" s="98"/>
      <c r="I6157" s="123" t="str">
        <f t="shared" si="96"/>
        <v/>
      </c>
      <c r="J6157" s="123"/>
      <c r="K6157" s="123"/>
      <c r="L6157" s="123"/>
      <c r="M6157" s="98"/>
      <c r="N6157" s="118"/>
    </row>
    <row r="6158" spans="1:14" x14ac:dyDescent="0.25">
      <c r="A6158" s="130">
        <v>2391654000119</v>
      </c>
      <c r="B6158" s="98" t="s">
        <v>13222</v>
      </c>
      <c r="C6158" s="123" t="s">
        <v>901</v>
      </c>
      <c r="D6158" s="98" t="s">
        <v>13667</v>
      </c>
      <c r="E6158" s="98" t="s">
        <v>13660</v>
      </c>
      <c r="F6158" s="124">
        <v>19.850000000000001</v>
      </c>
      <c r="G6158" s="112">
        <v>43031</v>
      </c>
      <c r="H6158" s="98"/>
      <c r="I6158" s="123" t="str">
        <f t="shared" si="96"/>
        <v/>
      </c>
      <c r="J6158" s="123"/>
      <c r="K6158" s="123"/>
      <c r="L6158" s="123"/>
      <c r="M6158" s="98" t="s">
        <v>14350</v>
      </c>
      <c r="N6158" s="118"/>
    </row>
    <row r="6159" spans="1:14" x14ac:dyDescent="0.25">
      <c r="A6159" s="130">
        <v>22855167000177</v>
      </c>
      <c r="B6159" s="98" t="s">
        <v>13223</v>
      </c>
      <c r="C6159" s="123" t="s">
        <v>3747</v>
      </c>
      <c r="D6159" s="98" t="s">
        <v>13667</v>
      </c>
      <c r="E6159" s="98" t="s">
        <v>13660</v>
      </c>
      <c r="F6159" s="124">
        <v>16</v>
      </c>
      <c r="G6159" s="112">
        <v>43416</v>
      </c>
      <c r="H6159" s="98"/>
      <c r="I6159" s="123" t="str">
        <f t="shared" si="96"/>
        <v/>
      </c>
      <c r="J6159" s="123"/>
      <c r="K6159" s="123"/>
      <c r="L6159" s="123"/>
      <c r="M6159" s="98"/>
      <c r="N6159" s="118"/>
    </row>
    <row r="6160" spans="1:14" x14ac:dyDescent="0.25">
      <c r="A6160" s="130">
        <v>24862864000180</v>
      </c>
      <c r="B6160" s="98" t="s">
        <v>13224</v>
      </c>
      <c r="C6160" s="123" t="s">
        <v>901</v>
      </c>
      <c r="D6160" s="98" t="s">
        <v>13667</v>
      </c>
      <c r="E6160" s="98" t="s">
        <v>13660</v>
      </c>
      <c r="F6160" s="124">
        <v>12.76</v>
      </c>
      <c r="G6160" s="112">
        <v>43291</v>
      </c>
      <c r="H6160" s="98"/>
      <c r="I6160" s="123" t="str">
        <f t="shared" si="96"/>
        <v/>
      </c>
      <c r="J6160" s="123"/>
      <c r="K6160" s="123"/>
      <c r="L6160" s="123"/>
      <c r="M6160" s="98" t="s">
        <v>14351</v>
      </c>
      <c r="N6160" s="118"/>
    </row>
    <row r="6161" spans="1:14" x14ac:dyDescent="0.25">
      <c r="A6161" s="130">
        <v>12364881000109</v>
      </c>
      <c r="B6161" s="98" t="s">
        <v>13225</v>
      </c>
      <c r="C6161" s="123" t="s">
        <v>29</v>
      </c>
      <c r="D6161" s="98" t="s">
        <v>13667</v>
      </c>
      <c r="E6161" s="98" t="s">
        <v>13660</v>
      </c>
      <c r="F6161" s="124">
        <v>11.85</v>
      </c>
      <c r="G6161" s="112">
        <v>41536</v>
      </c>
      <c r="H6161" s="98"/>
      <c r="I6161" s="123" t="str">
        <f t="shared" si="96"/>
        <v/>
      </c>
      <c r="J6161" s="123"/>
      <c r="K6161" s="123"/>
      <c r="L6161" s="123"/>
      <c r="M6161" s="98" t="s">
        <v>13799</v>
      </c>
      <c r="N6161" s="118"/>
    </row>
    <row r="6162" spans="1:14" x14ac:dyDescent="0.25">
      <c r="A6162" s="130">
        <v>87612966000168</v>
      </c>
      <c r="B6162" s="98" t="s">
        <v>13226</v>
      </c>
      <c r="C6162" s="123" t="s">
        <v>3812</v>
      </c>
      <c r="D6162" s="98" t="s">
        <v>13667</v>
      </c>
      <c r="E6162" s="98" t="s">
        <v>13660</v>
      </c>
      <c r="F6162" s="124">
        <v>16.489999999999998</v>
      </c>
      <c r="G6162" s="112">
        <v>43831</v>
      </c>
      <c r="H6162" s="98"/>
      <c r="I6162" s="123" t="str">
        <f t="shared" si="96"/>
        <v/>
      </c>
      <c r="J6162" s="123"/>
      <c r="K6162" s="123"/>
      <c r="L6162" s="123"/>
      <c r="M6162" s="98"/>
      <c r="N6162" s="118"/>
    </row>
    <row r="6163" spans="1:14" x14ac:dyDescent="0.25">
      <c r="A6163" s="130">
        <v>1616670000108</v>
      </c>
      <c r="B6163" s="98" t="s">
        <v>13227</v>
      </c>
      <c r="C6163" s="123" t="s">
        <v>901</v>
      </c>
      <c r="D6163" s="98" t="s">
        <v>13667</v>
      </c>
      <c r="E6163" s="98" t="s">
        <v>13660</v>
      </c>
      <c r="F6163" s="124">
        <v>9.26</v>
      </c>
      <c r="G6163" s="112">
        <v>42736</v>
      </c>
      <c r="H6163" s="98"/>
      <c r="I6163" s="123" t="str">
        <f t="shared" si="96"/>
        <v/>
      </c>
      <c r="J6163" s="123"/>
      <c r="K6163" s="123"/>
      <c r="L6163" s="123"/>
      <c r="M6163" s="98" t="s">
        <v>14354</v>
      </c>
      <c r="N6163" s="118"/>
    </row>
    <row r="6164" spans="1:14" x14ac:dyDescent="0.25">
      <c r="A6164" s="130">
        <v>46395000000139</v>
      </c>
      <c r="B6164" s="98" t="s">
        <v>13228</v>
      </c>
      <c r="C6164" s="123" t="s">
        <v>4626</v>
      </c>
      <c r="D6164" s="98" t="s">
        <v>13667</v>
      </c>
      <c r="E6164" s="98" t="s">
        <v>13660</v>
      </c>
      <c r="F6164" s="124">
        <v>28</v>
      </c>
      <c r="G6164" s="112">
        <v>43552</v>
      </c>
      <c r="H6164" s="98"/>
      <c r="I6164" s="123" t="str">
        <f t="shared" si="96"/>
        <v/>
      </c>
      <c r="J6164" s="123"/>
      <c r="K6164" s="123"/>
      <c r="L6164" s="123"/>
      <c r="M6164" s="98"/>
      <c r="N6164" s="118"/>
    </row>
    <row r="6165" spans="1:14" x14ac:dyDescent="0.25">
      <c r="A6165" s="130">
        <v>87613642000144</v>
      </c>
      <c r="B6165" s="98" t="s">
        <v>13229</v>
      </c>
      <c r="C6165" s="123" t="s">
        <v>3812</v>
      </c>
      <c r="D6165" s="98" t="s">
        <v>13667</v>
      </c>
      <c r="E6165" s="98" t="s">
        <v>13660</v>
      </c>
      <c r="F6165" s="124">
        <v>18</v>
      </c>
      <c r="G6165" s="112">
        <v>42905</v>
      </c>
      <c r="H6165" s="98"/>
      <c r="I6165" s="123" t="str">
        <f t="shared" si="96"/>
        <v/>
      </c>
      <c r="J6165" s="123"/>
      <c r="K6165" s="123"/>
      <c r="L6165" s="123"/>
      <c r="M6165" s="98" t="s">
        <v>16508</v>
      </c>
      <c r="N6165" s="118"/>
    </row>
    <row r="6166" spans="1:14" x14ac:dyDescent="0.25">
      <c r="A6166" s="130">
        <v>8079774000161</v>
      </c>
      <c r="B6166" s="98" t="s">
        <v>13230</v>
      </c>
      <c r="C6166" s="123" t="s">
        <v>3601</v>
      </c>
      <c r="D6166" s="98" t="s">
        <v>13667</v>
      </c>
      <c r="E6166" s="98" t="s">
        <v>13660</v>
      </c>
      <c r="F6166" s="124">
        <v>11</v>
      </c>
      <c r="G6166" s="112">
        <v>43344</v>
      </c>
      <c r="H6166" s="98"/>
      <c r="I6166" s="123" t="str">
        <f t="shared" si="96"/>
        <v/>
      </c>
      <c r="J6166" s="123"/>
      <c r="K6166" s="123"/>
      <c r="L6166" s="123"/>
      <c r="M6166" s="98" t="s">
        <v>16121</v>
      </c>
      <c r="N6166" s="118"/>
    </row>
    <row r="6167" spans="1:14" x14ac:dyDescent="0.25">
      <c r="A6167" s="130">
        <v>28909604000174</v>
      </c>
      <c r="B6167" s="98" t="s">
        <v>13231</v>
      </c>
      <c r="C6167" s="123" t="s">
        <v>3513</v>
      </c>
      <c r="D6167" s="98" t="s">
        <v>13667</v>
      </c>
      <c r="E6167" s="98" t="s">
        <v>13660</v>
      </c>
      <c r="F6167" s="124">
        <v>15</v>
      </c>
      <c r="G6167" s="112">
        <v>42005</v>
      </c>
      <c r="H6167" s="98"/>
      <c r="I6167" s="123" t="str">
        <f t="shared" si="96"/>
        <v/>
      </c>
      <c r="J6167" s="123"/>
      <c r="K6167" s="123"/>
      <c r="L6167" s="123"/>
      <c r="M6167" s="98" t="s">
        <v>16032</v>
      </c>
      <c r="N6167" s="118"/>
    </row>
    <row r="6168" spans="1:14" x14ac:dyDescent="0.25">
      <c r="A6168" s="130">
        <v>93235968000188</v>
      </c>
      <c r="B6168" s="98" t="s">
        <v>13232</v>
      </c>
      <c r="C6168" s="123" t="s">
        <v>3812</v>
      </c>
      <c r="D6168" s="98" t="s">
        <v>13667</v>
      </c>
      <c r="E6168" s="98" t="s">
        <v>13660</v>
      </c>
      <c r="F6168" s="124">
        <v>16.5</v>
      </c>
      <c r="G6168" s="112">
        <v>42736</v>
      </c>
      <c r="H6168" s="98"/>
      <c r="I6168" s="123" t="str">
        <f t="shared" si="96"/>
        <v/>
      </c>
      <c r="J6168" s="123"/>
      <c r="K6168" s="123"/>
      <c r="L6168" s="123"/>
      <c r="M6168" s="98" t="s">
        <v>16509</v>
      </c>
      <c r="N6168" s="118"/>
    </row>
    <row r="6169" spans="1:14" x14ac:dyDescent="0.25">
      <c r="A6169" s="130">
        <v>1613101000109</v>
      </c>
      <c r="B6169" s="98" t="s">
        <v>13233</v>
      </c>
      <c r="C6169" s="123" t="s">
        <v>4289</v>
      </c>
      <c r="D6169" s="98" t="s">
        <v>13667</v>
      </c>
      <c r="E6169" s="98" t="s">
        <v>13660</v>
      </c>
      <c r="F6169" s="124">
        <v>22</v>
      </c>
      <c r="G6169" s="112">
        <v>43101</v>
      </c>
      <c r="H6169" s="98"/>
      <c r="I6169" s="123" t="str">
        <f t="shared" si="96"/>
        <v/>
      </c>
      <c r="J6169" s="123"/>
      <c r="K6169" s="123"/>
      <c r="L6169" s="123"/>
      <c r="M6169" s="98" t="s">
        <v>16657</v>
      </c>
      <c r="N6169" s="118"/>
    </row>
    <row r="6170" spans="1:14" x14ac:dyDescent="0.25">
      <c r="A6170" s="130">
        <v>93592715000161</v>
      </c>
      <c r="B6170" s="98" t="s">
        <v>13234</v>
      </c>
      <c r="C6170" s="123" t="s">
        <v>3812</v>
      </c>
      <c r="D6170" s="98" t="s">
        <v>13667</v>
      </c>
      <c r="E6170" s="98" t="s">
        <v>13660</v>
      </c>
      <c r="F6170" s="124">
        <v>13.21</v>
      </c>
      <c r="G6170" s="112">
        <v>43466</v>
      </c>
      <c r="H6170" s="98"/>
      <c r="I6170" s="123" t="str">
        <f t="shared" si="96"/>
        <v/>
      </c>
      <c r="J6170" s="123"/>
      <c r="K6170" s="123"/>
      <c r="L6170" s="123"/>
      <c r="M6170" s="98"/>
      <c r="N6170" s="118"/>
    </row>
    <row r="6171" spans="1:14" x14ac:dyDescent="0.25">
      <c r="A6171" s="130">
        <v>76975259000110</v>
      </c>
      <c r="B6171" s="98" t="s">
        <v>13235</v>
      </c>
      <c r="C6171" s="123" t="s">
        <v>3143</v>
      </c>
      <c r="D6171" s="98" t="s">
        <v>13667</v>
      </c>
      <c r="E6171" s="98" t="s">
        <v>13660</v>
      </c>
      <c r="F6171" s="124">
        <v>15</v>
      </c>
      <c r="G6171" s="112">
        <v>42643</v>
      </c>
      <c r="H6171" s="98"/>
      <c r="I6171" s="123" t="str">
        <f t="shared" si="96"/>
        <v/>
      </c>
      <c r="J6171" s="123"/>
      <c r="K6171" s="123"/>
      <c r="L6171" s="123"/>
      <c r="M6171" s="98" t="s">
        <v>15896</v>
      </c>
      <c r="N6171" s="118"/>
    </row>
    <row r="6172" spans="1:14" x14ac:dyDescent="0.25">
      <c r="A6172" s="130">
        <v>87489910000168</v>
      </c>
      <c r="B6172" s="98" t="s">
        <v>13236</v>
      </c>
      <c r="C6172" s="123" t="s">
        <v>3812</v>
      </c>
      <c r="D6172" s="98" t="s">
        <v>13667</v>
      </c>
      <c r="E6172" s="98" t="s">
        <v>13660</v>
      </c>
      <c r="F6172" s="124">
        <v>14</v>
      </c>
      <c r="G6172" s="112">
        <v>44029</v>
      </c>
      <c r="H6172" s="98"/>
      <c r="I6172" s="123" t="str">
        <f t="shared" si="96"/>
        <v/>
      </c>
      <c r="J6172" s="123"/>
      <c r="K6172" s="123"/>
      <c r="L6172" s="123"/>
      <c r="M6172" s="98"/>
      <c r="N6172" s="118"/>
    </row>
    <row r="6173" spans="1:14" x14ac:dyDescent="0.25">
      <c r="A6173" s="130">
        <v>1577844000162</v>
      </c>
      <c r="B6173" s="98" t="s">
        <v>13237</v>
      </c>
      <c r="C6173" s="123" t="s">
        <v>1142</v>
      </c>
      <c r="D6173" s="98" t="s">
        <v>13667</v>
      </c>
      <c r="E6173" s="98" t="s">
        <v>13660</v>
      </c>
      <c r="F6173" s="124">
        <v>11.46</v>
      </c>
      <c r="G6173" s="112">
        <v>43159</v>
      </c>
      <c r="H6173" s="98"/>
      <c r="I6173" s="123" t="str">
        <f t="shared" si="96"/>
        <v/>
      </c>
      <c r="J6173" s="123"/>
      <c r="K6173" s="123"/>
      <c r="L6173" s="123"/>
      <c r="M6173" s="98"/>
      <c r="N6173" s="118"/>
    </row>
    <row r="6174" spans="1:14" x14ac:dyDescent="0.25">
      <c r="A6174" s="130">
        <v>24891418000102</v>
      </c>
      <c r="B6174" s="98" t="s">
        <v>13238</v>
      </c>
      <c r="C6174" s="123" t="s">
        <v>1356</v>
      </c>
      <c r="D6174" s="98" t="s">
        <v>13667</v>
      </c>
      <c r="E6174" s="98" t="s">
        <v>13660</v>
      </c>
      <c r="F6174" s="124">
        <v>13</v>
      </c>
      <c r="G6174" s="112">
        <v>42005</v>
      </c>
      <c r="H6174" s="98"/>
      <c r="I6174" s="123" t="str">
        <f t="shared" si="96"/>
        <v/>
      </c>
      <c r="J6174" s="123"/>
      <c r="K6174" s="123"/>
      <c r="L6174" s="123"/>
      <c r="M6174" s="98" t="s">
        <v>14789</v>
      </c>
      <c r="N6174" s="118"/>
    </row>
    <row r="6175" spans="1:14" x14ac:dyDescent="0.25">
      <c r="A6175" s="130">
        <v>70946009000175</v>
      </c>
      <c r="B6175" s="98" t="s">
        <v>13239</v>
      </c>
      <c r="C6175" s="123" t="s">
        <v>4626</v>
      </c>
      <c r="D6175" s="98" t="s">
        <v>13667</v>
      </c>
      <c r="E6175" s="98" t="s">
        <v>13660</v>
      </c>
      <c r="F6175" s="124">
        <v>14.72</v>
      </c>
      <c r="G6175" s="112">
        <v>38342</v>
      </c>
      <c r="H6175" s="98"/>
      <c r="I6175" s="123" t="str">
        <f t="shared" si="96"/>
        <v/>
      </c>
      <c r="J6175" s="123"/>
      <c r="K6175" s="123"/>
      <c r="L6175" s="123"/>
      <c r="M6175" s="98" t="s">
        <v>16943</v>
      </c>
      <c r="N6175" s="118"/>
    </row>
    <row r="6176" spans="1:14" x14ac:dyDescent="0.25">
      <c r="A6176" s="130">
        <v>12247631000199</v>
      </c>
      <c r="B6176" s="98" t="s">
        <v>13240</v>
      </c>
      <c r="C6176" s="123" t="s">
        <v>29</v>
      </c>
      <c r="D6176" s="98" t="s">
        <v>13667</v>
      </c>
      <c r="E6176" s="98" t="s">
        <v>13660</v>
      </c>
      <c r="F6176" s="124">
        <v>14.15</v>
      </c>
      <c r="G6176" s="112">
        <v>40528</v>
      </c>
      <c r="H6176" s="98"/>
      <c r="I6176" s="123" t="str">
        <f t="shared" si="96"/>
        <v/>
      </c>
      <c r="J6176" s="123"/>
      <c r="K6176" s="123"/>
      <c r="L6176" s="123"/>
      <c r="M6176" s="98" t="s">
        <v>13802</v>
      </c>
      <c r="N6176" s="118"/>
    </row>
    <row r="6177" spans="1:14" x14ac:dyDescent="0.25">
      <c r="A6177" s="130">
        <v>46482832000192</v>
      </c>
      <c r="B6177" s="98" t="s">
        <v>13241</v>
      </c>
      <c r="C6177" s="123" t="s">
        <v>4626</v>
      </c>
      <c r="D6177" s="98" t="s">
        <v>13667</v>
      </c>
      <c r="E6177" s="98" t="s">
        <v>13660</v>
      </c>
      <c r="F6177" s="124">
        <v>17.54</v>
      </c>
      <c r="G6177" s="112">
        <v>43808</v>
      </c>
      <c r="H6177" s="98"/>
      <c r="I6177" s="123" t="str">
        <f t="shared" si="96"/>
        <v/>
      </c>
      <c r="J6177" s="123"/>
      <c r="K6177" s="123"/>
      <c r="L6177" s="123"/>
      <c r="M6177" s="98"/>
      <c r="N6177" s="118"/>
    </row>
    <row r="6178" spans="1:14" x14ac:dyDescent="0.25">
      <c r="A6178" s="130">
        <v>5105143000181</v>
      </c>
      <c r="B6178" s="98" t="s">
        <v>13242</v>
      </c>
      <c r="C6178" s="123" t="s">
        <v>2413</v>
      </c>
      <c r="D6178" s="98" t="s">
        <v>13667</v>
      </c>
      <c r="E6178" s="98" t="s">
        <v>13660</v>
      </c>
      <c r="F6178" s="124">
        <v>11.56</v>
      </c>
      <c r="G6178" s="112">
        <v>39392</v>
      </c>
      <c r="H6178" s="98"/>
      <c r="I6178" s="123" t="str">
        <f t="shared" si="96"/>
        <v/>
      </c>
      <c r="J6178" s="123"/>
      <c r="K6178" s="123"/>
      <c r="L6178" s="123"/>
      <c r="M6178" s="98" t="s">
        <v>15109</v>
      </c>
      <c r="N6178" s="118"/>
    </row>
    <row r="6179" spans="1:14" x14ac:dyDescent="0.25">
      <c r="A6179" s="130">
        <v>8742439000100</v>
      </c>
      <c r="B6179" s="98" t="s">
        <v>13243</v>
      </c>
      <c r="C6179" s="123" t="s">
        <v>2554</v>
      </c>
      <c r="D6179" s="98" t="s">
        <v>13667</v>
      </c>
      <c r="E6179" s="98" t="s">
        <v>13660</v>
      </c>
      <c r="F6179" s="124">
        <v>15.1</v>
      </c>
      <c r="G6179" s="112">
        <v>40419</v>
      </c>
      <c r="H6179" s="98"/>
      <c r="I6179" s="123" t="str">
        <f t="shared" si="96"/>
        <v/>
      </c>
      <c r="J6179" s="123"/>
      <c r="K6179" s="123"/>
      <c r="L6179" s="123"/>
      <c r="M6179" s="98" t="s">
        <v>15224</v>
      </c>
      <c r="N6179" s="118"/>
    </row>
    <row r="6180" spans="1:14" x14ac:dyDescent="0.25">
      <c r="A6180" s="130">
        <v>28645786000113</v>
      </c>
      <c r="B6180" s="98" t="s">
        <v>13244</v>
      </c>
      <c r="C6180" s="123" t="s">
        <v>3513</v>
      </c>
      <c r="D6180" s="98" t="s">
        <v>13667</v>
      </c>
      <c r="E6180" s="98" t="s">
        <v>13660</v>
      </c>
      <c r="F6180" s="124">
        <v>11</v>
      </c>
      <c r="G6180" s="112">
        <v>41454</v>
      </c>
      <c r="H6180" s="98"/>
      <c r="I6180" s="123" t="str">
        <f t="shared" si="96"/>
        <v/>
      </c>
      <c r="J6180" s="123"/>
      <c r="K6180" s="123"/>
      <c r="L6180" s="123"/>
      <c r="M6180" s="98" t="s">
        <v>16033</v>
      </c>
      <c r="N6180" s="118"/>
    </row>
    <row r="6181" spans="1:14" x14ac:dyDescent="0.25">
      <c r="A6181" s="130">
        <v>88370879000104</v>
      </c>
      <c r="B6181" s="98" t="s">
        <v>13245</v>
      </c>
      <c r="C6181" s="123" t="s">
        <v>3812</v>
      </c>
      <c r="D6181" s="98" t="s">
        <v>13667</v>
      </c>
      <c r="E6181" s="98" t="s">
        <v>13660</v>
      </c>
      <c r="F6181" s="124">
        <v>15.15</v>
      </c>
      <c r="G6181" s="112">
        <v>40401</v>
      </c>
      <c r="H6181" s="98"/>
      <c r="I6181" s="123" t="str">
        <f t="shared" si="96"/>
        <v/>
      </c>
      <c r="J6181" s="123"/>
      <c r="K6181" s="123"/>
      <c r="L6181" s="123"/>
      <c r="M6181" s="98" t="s">
        <v>16512</v>
      </c>
      <c r="N6181" s="118"/>
    </row>
    <row r="6182" spans="1:14" x14ac:dyDescent="0.25">
      <c r="A6182" s="130">
        <v>18308734000106</v>
      </c>
      <c r="B6182" s="98" t="s">
        <v>13246</v>
      </c>
      <c r="C6182" s="123" t="s">
        <v>1356</v>
      </c>
      <c r="D6182" s="98" t="s">
        <v>13667</v>
      </c>
      <c r="E6182" s="98" t="s">
        <v>13660</v>
      </c>
      <c r="F6182" s="124">
        <v>21.71</v>
      </c>
      <c r="G6182" s="112">
        <v>42006</v>
      </c>
      <c r="H6182" s="98"/>
      <c r="I6182" s="123" t="str">
        <f t="shared" si="96"/>
        <v/>
      </c>
      <c r="J6182" s="123"/>
      <c r="K6182" s="123"/>
      <c r="L6182" s="123"/>
      <c r="M6182" s="98" t="s">
        <v>14790</v>
      </c>
      <c r="N6182" s="118"/>
    </row>
    <row r="6183" spans="1:14" x14ac:dyDescent="0.25">
      <c r="A6183" s="130">
        <v>18241349000180</v>
      </c>
      <c r="B6183" s="98" t="s">
        <v>13247</v>
      </c>
      <c r="C6183" s="123" t="s">
        <v>1356</v>
      </c>
      <c r="D6183" s="98" t="s">
        <v>13667</v>
      </c>
      <c r="E6183" s="98" t="s">
        <v>13660</v>
      </c>
      <c r="F6183" s="124">
        <v>14</v>
      </c>
      <c r="G6183" s="112">
        <v>38417</v>
      </c>
      <c r="H6183" s="98"/>
      <c r="I6183" s="123" t="str">
        <f t="shared" si="96"/>
        <v/>
      </c>
      <c r="J6183" s="123"/>
      <c r="K6183" s="123"/>
      <c r="L6183" s="123"/>
      <c r="M6183" s="98"/>
      <c r="N6183" s="118"/>
    </row>
    <row r="6184" spans="1:14" x14ac:dyDescent="0.25">
      <c r="A6184" s="130">
        <v>97229181000164</v>
      </c>
      <c r="B6184" s="98" t="s">
        <v>13248</v>
      </c>
      <c r="C6184" s="123" t="s">
        <v>3812</v>
      </c>
      <c r="D6184" s="98" t="s">
        <v>13667</v>
      </c>
      <c r="E6184" s="98" t="s">
        <v>13660</v>
      </c>
      <c r="F6184" s="124">
        <v>14.05</v>
      </c>
      <c r="G6184" s="112">
        <v>44136</v>
      </c>
      <c r="H6184" s="98"/>
      <c r="I6184" s="123" t="str">
        <f t="shared" si="96"/>
        <v/>
      </c>
      <c r="J6184" s="123"/>
      <c r="K6184" s="123"/>
      <c r="L6184" s="123"/>
      <c r="M6184" s="98"/>
      <c r="N6184" s="118"/>
    </row>
    <row r="6185" spans="1:14" x14ac:dyDescent="0.25">
      <c r="A6185" s="130">
        <v>75381178000129</v>
      </c>
      <c r="B6185" s="98" t="s">
        <v>13249</v>
      </c>
      <c r="C6185" s="123" t="s">
        <v>3143</v>
      </c>
      <c r="D6185" s="98" t="s">
        <v>13667</v>
      </c>
      <c r="E6185" s="98" t="s">
        <v>13660</v>
      </c>
      <c r="F6185" s="124">
        <v>13</v>
      </c>
      <c r="G6185" s="112">
        <v>43014</v>
      </c>
      <c r="H6185" s="98"/>
      <c r="I6185" s="123" t="str">
        <f t="shared" si="96"/>
        <v/>
      </c>
      <c r="J6185" s="123"/>
      <c r="K6185" s="123"/>
      <c r="L6185" s="123"/>
      <c r="M6185" s="98" t="s">
        <v>15897</v>
      </c>
      <c r="N6185" s="118"/>
    </row>
    <row r="6186" spans="1:14" x14ac:dyDescent="0.25">
      <c r="A6186" s="130">
        <v>8080210000149</v>
      </c>
      <c r="B6186" s="98" t="s">
        <v>13250</v>
      </c>
      <c r="C6186" s="123" t="s">
        <v>3601</v>
      </c>
      <c r="D6186" s="98" t="s">
        <v>13667</v>
      </c>
      <c r="E6186" s="98" t="s">
        <v>13660</v>
      </c>
      <c r="F6186" s="124">
        <v>13</v>
      </c>
      <c r="G6186" s="112">
        <v>43191</v>
      </c>
      <c r="H6186" s="98"/>
      <c r="I6186" s="123" t="str">
        <f t="shared" si="96"/>
        <v/>
      </c>
      <c r="J6186" s="123"/>
      <c r="K6186" s="123"/>
      <c r="L6186" s="123"/>
      <c r="M6186" s="98" t="s">
        <v>16122</v>
      </c>
      <c r="N6186" s="118"/>
    </row>
    <row r="6187" spans="1:14" x14ac:dyDescent="0.25">
      <c r="A6187" s="130">
        <v>92902055000105</v>
      </c>
      <c r="B6187" s="98" t="s">
        <v>13251</v>
      </c>
      <c r="C6187" s="123" t="s">
        <v>3812</v>
      </c>
      <c r="D6187" s="98" t="s">
        <v>13667</v>
      </c>
      <c r="E6187" s="98" t="s">
        <v>13660</v>
      </c>
      <c r="F6187" s="124">
        <v>16.02</v>
      </c>
      <c r="G6187" s="112">
        <v>42370</v>
      </c>
      <c r="H6187" s="98"/>
      <c r="I6187" s="123" t="str">
        <f t="shared" si="96"/>
        <v/>
      </c>
      <c r="J6187" s="123"/>
      <c r="K6187" s="123"/>
      <c r="L6187" s="123"/>
      <c r="M6187" s="98" t="s">
        <v>16514</v>
      </c>
      <c r="N6187" s="118"/>
    </row>
    <row r="6188" spans="1:14" x14ac:dyDescent="0.25">
      <c r="A6188" s="130">
        <v>94442241000134</v>
      </c>
      <c r="B6188" s="98" t="s">
        <v>13252</v>
      </c>
      <c r="C6188" s="123" t="s">
        <v>3812</v>
      </c>
      <c r="D6188" s="98" t="s">
        <v>13667</v>
      </c>
      <c r="E6188" s="98" t="s">
        <v>13660</v>
      </c>
      <c r="F6188" s="124">
        <v>14</v>
      </c>
      <c r="G6188" s="112">
        <v>43972</v>
      </c>
      <c r="H6188" s="98"/>
      <c r="I6188" s="123" t="str">
        <f t="shared" si="96"/>
        <v/>
      </c>
      <c r="J6188" s="123"/>
      <c r="K6188" s="123"/>
      <c r="L6188" s="123"/>
      <c r="M6188" s="98"/>
      <c r="N6188" s="118"/>
    </row>
    <row r="6189" spans="1:14" x14ac:dyDescent="0.25">
      <c r="A6189" s="130">
        <v>91984492000152</v>
      </c>
      <c r="B6189" s="98" t="s">
        <v>13253</v>
      </c>
      <c r="C6189" s="123" t="s">
        <v>3812</v>
      </c>
      <c r="D6189" s="98" t="s">
        <v>13667</v>
      </c>
      <c r="E6189" s="98" t="s">
        <v>13660</v>
      </c>
      <c r="F6189" s="124">
        <v>11</v>
      </c>
      <c r="G6189" s="112">
        <v>40875</v>
      </c>
      <c r="H6189" s="98"/>
      <c r="I6189" s="123" t="str">
        <f t="shared" si="96"/>
        <v/>
      </c>
      <c r="J6189" s="123"/>
      <c r="K6189" s="123"/>
      <c r="L6189" s="123"/>
      <c r="M6189" s="98" t="s">
        <v>16517</v>
      </c>
      <c r="N6189" s="118"/>
    </row>
    <row r="6190" spans="1:14" x14ac:dyDescent="0.25">
      <c r="A6190" s="130">
        <v>8308470000129</v>
      </c>
      <c r="B6190" s="98" t="s">
        <v>13254</v>
      </c>
      <c r="C6190" s="123" t="s">
        <v>3601</v>
      </c>
      <c r="D6190" s="98" t="s">
        <v>13667</v>
      </c>
      <c r="E6190" s="98" t="s">
        <v>13660</v>
      </c>
      <c r="F6190" s="124">
        <v>16.88</v>
      </c>
      <c r="G6190" s="112">
        <v>43803</v>
      </c>
      <c r="H6190" s="98"/>
      <c r="I6190" s="123" t="str">
        <f t="shared" si="96"/>
        <v/>
      </c>
      <c r="J6190" s="123"/>
      <c r="K6190" s="123"/>
      <c r="L6190" s="123"/>
      <c r="M6190" s="98"/>
      <c r="N6190" s="118"/>
    </row>
    <row r="6191" spans="1:14" x14ac:dyDescent="0.25">
      <c r="A6191" s="130">
        <v>46177523000109</v>
      </c>
      <c r="B6191" s="98" t="s">
        <v>13255</v>
      </c>
      <c r="C6191" s="123" t="s">
        <v>4626</v>
      </c>
      <c r="D6191" s="98" t="s">
        <v>13667</v>
      </c>
      <c r="E6191" s="98" t="s">
        <v>13660</v>
      </c>
      <c r="F6191" s="124">
        <v>22</v>
      </c>
      <c r="G6191" s="112">
        <v>44136</v>
      </c>
      <c r="H6191" s="98"/>
      <c r="I6191" s="123" t="str">
        <f t="shared" si="96"/>
        <v/>
      </c>
      <c r="J6191" s="123"/>
      <c r="K6191" s="123"/>
      <c r="L6191" s="123"/>
      <c r="M6191" s="98"/>
      <c r="N6191" s="118"/>
    </row>
    <row r="6192" spans="1:14" x14ac:dyDescent="0.25">
      <c r="A6192" s="130">
        <v>87572079000103</v>
      </c>
      <c r="B6192" s="98" t="s">
        <v>13256</v>
      </c>
      <c r="C6192" s="123" t="s">
        <v>3812</v>
      </c>
      <c r="D6192" s="98" t="s">
        <v>13667</v>
      </c>
      <c r="E6192" s="98" t="s">
        <v>13660</v>
      </c>
      <c r="F6192" s="124">
        <v>14</v>
      </c>
      <c r="G6192" s="112">
        <v>44034</v>
      </c>
      <c r="H6192" s="98"/>
      <c r="I6192" s="123" t="str">
        <f t="shared" si="96"/>
        <v/>
      </c>
      <c r="J6192" s="123"/>
      <c r="K6192" s="123"/>
      <c r="L6192" s="123"/>
      <c r="M6192" s="98"/>
      <c r="N6192" s="118"/>
    </row>
    <row r="6193" spans="1:14" x14ac:dyDescent="0.25">
      <c r="A6193" s="130">
        <v>11361896000150</v>
      </c>
      <c r="B6193" s="98" t="s">
        <v>13257</v>
      </c>
      <c r="C6193" s="123" t="s">
        <v>2758</v>
      </c>
      <c r="D6193" s="98" t="s">
        <v>13667</v>
      </c>
      <c r="E6193" s="98" t="s">
        <v>13660</v>
      </c>
      <c r="F6193" s="124">
        <v>13.45</v>
      </c>
      <c r="G6193" s="112">
        <v>38824</v>
      </c>
      <c r="H6193" s="98"/>
      <c r="I6193" s="123" t="str">
        <f t="shared" si="96"/>
        <v/>
      </c>
      <c r="J6193" s="123"/>
      <c r="K6193" s="123"/>
      <c r="L6193" s="123"/>
      <c r="M6193" s="98" t="s">
        <v>15508</v>
      </c>
      <c r="N6193" s="118"/>
    </row>
    <row r="6194" spans="1:14" x14ac:dyDescent="0.25">
      <c r="A6194" s="130">
        <v>8917080000156</v>
      </c>
      <c r="B6194" s="98" t="s">
        <v>13258</v>
      </c>
      <c r="C6194" s="123" t="s">
        <v>2554</v>
      </c>
      <c r="D6194" s="98" t="s">
        <v>13667</v>
      </c>
      <c r="E6194" s="98" t="s">
        <v>13660</v>
      </c>
      <c r="F6194" s="124">
        <v>16.54</v>
      </c>
      <c r="G6194" s="112">
        <v>43665</v>
      </c>
      <c r="H6194" s="98"/>
      <c r="I6194" s="123" t="str">
        <f t="shared" si="96"/>
        <v/>
      </c>
      <c r="J6194" s="123"/>
      <c r="K6194" s="123"/>
      <c r="L6194" s="123"/>
      <c r="M6194" s="98"/>
      <c r="N6194" s="118"/>
    </row>
    <row r="6195" spans="1:14" x14ac:dyDescent="0.25">
      <c r="A6195" s="130">
        <v>13696257000171</v>
      </c>
      <c r="B6195" s="98" t="s">
        <v>13259</v>
      </c>
      <c r="C6195" s="123" t="s">
        <v>215</v>
      </c>
      <c r="D6195" s="98" t="s">
        <v>13667</v>
      </c>
      <c r="E6195" s="98" t="s">
        <v>13660</v>
      </c>
      <c r="F6195" s="124">
        <v>15.34</v>
      </c>
      <c r="G6195" s="112">
        <v>43483</v>
      </c>
      <c r="H6195" s="98"/>
      <c r="I6195" s="123" t="str">
        <f t="shared" si="96"/>
        <v/>
      </c>
      <c r="J6195" s="123"/>
      <c r="K6195" s="123"/>
      <c r="L6195" s="123"/>
      <c r="M6195" s="98"/>
      <c r="N6195" s="118"/>
    </row>
    <row r="6196" spans="1:14" x14ac:dyDescent="0.25">
      <c r="A6196" s="130">
        <v>87366159000102</v>
      </c>
      <c r="B6196" s="98" t="s">
        <v>13260</v>
      </c>
      <c r="C6196" s="123" t="s">
        <v>3812</v>
      </c>
      <c r="D6196" s="98" t="s">
        <v>13667</v>
      </c>
      <c r="E6196" s="98" t="s">
        <v>13660</v>
      </c>
      <c r="F6196" s="124">
        <v>14.07</v>
      </c>
      <c r="G6196" s="112">
        <v>43466</v>
      </c>
      <c r="H6196" s="98"/>
      <c r="I6196" s="123" t="str">
        <f t="shared" si="96"/>
        <v/>
      </c>
      <c r="J6196" s="123"/>
      <c r="K6196" s="123"/>
      <c r="L6196" s="123"/>
      <c r="M6196" s="98"/>
      <c r="N6196" s="118"/>
    </row>
    <row r="6197" spans="1:14" x14ac:dyDescent="0.25">
      <c r="A6197" s="130">
        <v>29138393000186</v>
      </c>
      <c r="B6197" s="98" t="s">
        <v>13261</v>
      </c>
      <c r="C6197" s="123" t="s">
        <v>3513</v>
      </c>
      <c r="D6197" s="98" t="s">
        <v>13667</v>
      </c>
      <c r="E6197" s="98" t="s">
        <v>13660</v>
      </c>
      <c r="F6197" s="124">
        <v>22</v>
      </c>
      <c r="G6197" s="112">
        <v>42005</v>
      </c>
      <c r="H6197" s="98"/>
      <c r="I6197" s="123" t="str">
        <f t="shared" si="96"/>
        <v/>
      </c>
      <c r="J6197" s="123"/>
      <c r="K6197" s="123"/>
      <c r="L6197" s="123"/>
      <c r="M6197" s="98" t="s">
        <v>16035</v>
      </c>
      <c r="N6197" s="118"/>
    </row>
    <row r="6198" spans="1:14" x14ac:dyDescent="0.25">
      <c r="A6198" s="130">
        <v>88185020000125</v>
      </c>
      <c r="B6198" s="98" t="s">
        <v>13262</v>
      </c>
      <c r="C6198" s="123" t="s">
        <v>3812</v>
      </c>
      <c r="D6198" s="98" t="s">
        <v>13667</v>
      </c>
      <c r="E6198" s="98" t="s">
        <v>13660</v>
      </c>
      <c r="F6198" s="124">
        <v>20.37</v>
      </c>
      <c r="G6198" s="112">
        <v>43095</v>
      </c>
      <c r="H6198" s="98"/>
      <c r="I6198" s="123" t="str">
        <f t="shared" si="96"/>
        <v/>
      </c>
      <c r="J6198" s="123"/>
      <c r="K6198" s="123"/>
      <c r="L6198" s="123"/>
      <c r="M6198" s="98"/>
      <c r="N6198" s="118"/>
    </row>
    <row r="6199" spans="1:14" x14ac:dyDescent="0.25">
      <c r="A6199" s="130">
        <v>32147670000121</v>
      </c>
      <c r="B6199" s="98" t="s">
        <v>13263</v>
      </c>
      <c r="C6199" s="123" t="s">
        <v>3513</v>
      </c>
      <c r="D6199" s="98" t="s">
        <v>13667</v>
      </c>
      <c r="E6199" s="98" t="s">
        <v>13660</v>
      </c>
      <c r="F6199" s="124">
        <v>11</v>
      </c>
      <c r="G6199" s="112">
        <v>40998</v>
      </c>
      <c r="H6199" s="98"/>
      <c r="I6199" s="123" t="str">
        <f t="shared" si="96"/>
        <v/>
      </c>
      <c r="J6199" s="123"/>
      <c r="K6199" s="123"/>
      <c r="L6199" s="123"/>
      <c r="M6199" s="98" t="s">
        <v>16039</v>
      </c>
      <c r="N6199" s="118"/>
    </row>
    <row r="6200" spans="1:14" x14ac:dyDescent="0.25">
      <c r="A6200" s="130">
        <v>78200482000110</v>
      </c>
      <c r="B6200" s="98" t="s">
        <v>13264</v>
      </c>
      <c r="C6200" s="123" t="s">
        <v>3143</v>
      </c>
      <c r="D6200" s="98" t="s">
        <v>13667</v>
      </c>
      <c r="E6200" s="98" t="s">
        <v>13660</v>
      </c>
      <c r="F6200" s="124">
        <v>17.329999999999998</v>
      </c>
      <c r="G6200" s="112">
        <v>40895</v>
      </c>
      <c r="H6200" s="98"/>
      <c r="I6200" s="123" t="str">
        <f t="shared" si="96"/>
        <v/>
      </c>
      <c r="J6200" s="123"/>
      <c r="K6200" s="123"/>
      <c r="L6200" s="123"/>
      <c r="M6200" s="98" t="s">
        <v>15898</v>
      </c>
      <c r="N6200" s="118"/>
    </row>
    <row r="6201" spans="1:14" x14ac:dyDescent="0.25">
      <c r="A6201" s="130">
        <v>97320030000117</v>
      </c>
      <c r="B6201" s="98" t="s">
        <v>13265</v>
      </c>
      <c r="C6201" s="123" t="s">
        <v>3812</v>
      </c>
      <c r="D6201" s="98" t="s">
        <v>13667</v>
      </c>
      <c r="E6201" s="98" t="s">
        <v>13660</v>
      </c>
      <c r="F6201" s="124">
        <v>12.9</v>
      </c>
      <c r="G6201" s="112">
        <v>42736</v>
      </c>
      <c r="H6201" s="98"/>
      <c r="I6201" s="123" t="str">
        <f t="shared" si="96"/>
        <v/>
      </c>
      <c r="J6201" s="123"/>
      <c r="K6201" s="123"/>
      <c r="L6201" s="123"/>
      <c r="M6201" s="98" t="s">
        <v>16520</v>
      </c>
      <c r="N6201" s="118"/>
    </row>
    <row r="6202" spans="1:14" x14ac:dyDescent="0.25">
      <c r="A6202" s="130">
        <v>1612509000158</v>
      </c>
      <c r="B6202" s="98" t="s">
        <v>13266</v>
      </c>
      <c r="C6202" s="123" t="s">
        <v>1356</v>
      </c>
      <c r="D6202" s="98" t="s">
        <v>13667</v>
      </c>
      <c r="E6202" s="98" t="s">
        <v>13660</v>
      </c>
      <c r="F6202" s="124">
        <v>18</v>
      </c>
      <c r="G6202" s="112">
        <v>44136</v>
      </c>
      <c r="H6202" s="98"/>
      <c r="I6202" s="123" t="str">
        <f t="shared" si="96"/>
        <v/>
      </c>
      <c r="J6202" s="123"/>
      <c r="K6202" s="123"/>
      <c r="L6202" s="123"/>
      <c r="M6202" s="98"/>
      <c r="N6202" s="118"/>
    </row>
    <row r="6203" spans="1:14" x14ac:dyDescent="0.25">
      <c r="A6203" s="130">
        <v>52879780000195</v>
      </c>
      <c r="B6203" s="98" t="s">
        <v>13267</v>
      </c>
      <c r="C6203" s="123" t="s">
        <v>4626</v>
      </c>
      <c r="D6203" s="98" t="s">
        <v>13667</v>
      </c>
      <c r="E6203" s="98" t="s">
        <v>13660</v>
      </c>
      <c r="F6203" s="124">
        <v>17</v>
      </c>
      <c r="G6203" s="112">
        <v>43788</v>
      </c>
      <c r="H6203" s="98"/>
      <c r="I6203" s="123" t="str">
        <f t="shared" si="96"/>
        <v/>
      </c>
      <c r="J6203" s="123"/>
      <c r="K6203" s="123"/>
      <c r="L6203" s="123"/>
      <c r="M6203" s="98"/>
      <c r="N6203" s="118"/>
    </row>
    <row r="6204" spans="1:14" x14ac:dyDescent="0.25">
      <c r="A6204" s="130">
        <v>1612805000159</v>
      </c>
      <c r="B6204" s="98" t="s">
        <v>13268</v>
      </c>
      <c r="C6204" s="123" t="s">
        <v>2926</v>
      </c>
      <c r="D6204" s="98" t="s">
        <v>13667</v>
      </c>
      <c r="E6204" s="98" t="s">
        <v>13660</v>
      </c>
      <c r="F6204" s="124">
        <v>14</v>
      </c>
      <c r="G6204" s="112">
        <v>44166</v>
      </c>
      <c r="H6204" s="98"/>
      <c r="I6204" s="123" t="str">
        <f t="shared" si="96"/>
        <v/>
      </c>
      <c r="J6204" s="123"/>
      <c r="K6204" s="123"/>
      <c r="L6204" s="123"/>
      <c r="M6204" s="98"/>
      <c r="N6204" s="118"/>
    </row>
    <row r="6205" spans="1:14" x14ac:dyDescent="0.25">
      <c r="A6205" s="130">
        <v>87613196000178</v>
      </c>
      <c r="B6205" s="98" t="s">
        <v>13269</v>
      </c>
      <c r="C6205" s="123" t="s">
        <v>3812</v>
      </c>
      <c r="D6205" s="98" t="s">
        <v>13667</v>
      </c>
      <c r="E6205" s="98" t="s">
        <v>13660</v>
      </c>
      <c r="F6205" s="124">
        <v>15.8</v>
      </c>
      <c r="G6205" s="112">
        <v>43466</v>
      </c>
      <c r="H6205" s="98"/>
      <c r="I6205" s="123" t="str">
        <f t="shared" si="96"/>
        <v/>
      </c>
      <c r="J6205" s="123"/>
      <c r="K6205" s="123"/>
      <c r="L6205" s="123"/>
      <c r="M6205" s="98"/>
      <c r="N6205" s="118"/>
    </row>
    <row r="6206" spans="1:14" x14ac:dyDescent="0.25">
      <c r="A6206" s="130">
        <v>91997056000118</v>
      </c>
      <c r="B6206" s="98" t="s">
        <v>13270</v>
      </c>
      <c r="C6206" s="123" t="s">
        <v>3812</v>
      </c>
      <c r="D6206" s="98" t="s">
        <v>13667</v>
      </c>
      <c r="E6206" s="98" t="s">
        <v>13660</v>
      </c>
      <c r="F6206" s="124">
        <v>14</v>
      </c>
      <c r="G6206" s="112">
        <v>44013</v>
      </c>
      <c r="H6206" s="98"/>
      <c r="I6206" s="123" t="str">
        <f t="shared" si="96"/>
        <v/>
      </c>
      <c r="J6206" s="123"/>
      <c r="K6206" s="123"/>
      <c r="L6206" s="123"/>
      <c r="M6206" s="98"/>
      <c r="N6206" s="118"/>
    </row>
    <row r="6207" spans="1:14" x14ac:dyDescent="0.25">
      <c r="A6207" s="130">
        <v>92000215000120</v>
      </c>
      <c r="B6207" s="98" t="s">
        <v>13271</v>
      </c>
      <c r="C6207" s="123" t="s">
        <v>3812</v>
      </c>
      <c r="D6207" s="98" t="s">
        <v>13667</v>
      </c>
      <c r="E6207" s="98" t="s">
        <v>13660</v>
      </c>
      <c r="F6207" s="124">
        <v>13.34</v>
      </c>
      <c r="G6207" s="112">
        <v>42487</v>
      </c>
      <c r="H6207" s="98"/>
      <c r="I6207" s="123" t="str">
        <f t="shared" si="96"/>
        <v/>
      </c>
      <c r="J6207" s="123"/>
      <c r="K6207" s="123"/>
      <c r="L6207" s="123"/>
      <c r="M6207" s="98" t="s">
        <v>16522</v>
      </c>
      <c r="N6207" s="118"/>
    </row>
    <row r="6208" spans="1:14" x14ac:dyDescent="0.25">
      <c r="A6208" s="130">
        <v>87613501000121</v>
      </c>
      <c r="B6208" s="98" t="s">
        <v>13272</v>
      </c>
      <c r="C6208" s="123" t="s">
        <v>3812</v>
      </c>
      <c r="D6208" s="98" t="s">
        <v>13667</v>
      </c>
      <c r="E6208" s="98" t="s">
        <v>13660</v>
      </c>
      <c r="F6208" s="124">
        <v>15.4</v>
      </c>
      <c r="G6208" s="112">
        <v>42640</v>
      </c>
      <c r="H6208" s="98"/>
      <c r="I6208" s="123" t="str">
        <f t="shared" si="96"/>
        <v/>
      </c>
      <c r="J6208" s="123"/>
      <c r="K6208" s="123"/>
      <c r="L6208" s="123"/>
      <c r="M6208" s="98" t="s">
        <v>16523</v>
      </c>
      <c r="N6208" s="118"/>
    </row>
    <row r="6209" spans="1:14" x14ac:dyDescent="0.25">
      <c r="A6209" s="130">
        <v>25107525000151</v>
      </c>
      <c r="B6209" s="98" t="s">
        <v>13273</v>
      </c>
      <c r="C6209" s="123" t="s">
        <v>901</v>
      </c>
      <c r="D6209" s="98" t="s">
        <v>13667</v>
      </c>
      <c r="E6209" s="98" t="s">
        <v>13660</v>
      </c>
      <c r="F6209" s="124">
        <v>11.53</v>
      </c>
      <c r="G6209" s="112">
        <v>44136</v>
      </c>
      <c r="H6209" s="98"/>
      <c r="I6209" s="123" t="str">
        <f t="shared" si="96"/>
        <v/>
      </c>
      <c r="J6209" s="123"/>
      <c r="K6209" s="123"/>
      <c r="L6209" s="123"/>
      <c r="M6209" s="98"/>
      <c r="N6209" s="118"/>
    </row>
    <row r="6210" spans="1:14" x14ac:dyDescent="0.25">
      <c r="A6210" s="130">
        <v>8449571000110</v>
      </c>
      <c r="B6210" s="98" t="s">
        <v>13274</v>
      </c>
      <c r="C6210" s="123" t="s">
        <v>3601</v>
      </c>
      <c r="D6210" s="98" t="s">
        <v>13667</v>
      </c>
      <c r="E6210" s="98" t="s">
        <v>13660</v>
      </c>
      <c r="F6210" s="124">
        <v>16.75</v>
      </c>
      <c r="G6210" s="112">
        <v>42135</v>
      </c>
      <c r="H6210" s="98"/>
      <c r="I6210" s="123" t="str">
        <f t="shared" si="96"/>
        <v/>
      </c>
      <c r="J6210" s="123"/>
      <c r="K6210" s="123"/>
      <c r="L6210" s="123"/>
      <c r="M6210" s="98" t="s">
        <v>16128</v>
      </c>
      <c r="N6210" s="118"/>
    </row>
    <row r="6211" spans="1:14" x14ac:dyDescent="0.25">
      <c r="A6211" s="130">
        <v>12421137000107</v>
      </c>
      <c r="B6211" s="98" t="s">
        <v>13275</v>
      </c>
      <c r="C6211" s="123" t="s">
        <v>29</v>
      </c>
      <c r="D6211" s="98" t="s">
        <v>13667</v>
      </c>
      <c r="E6211" s="98" t="s">
        <v>13660</v>
      </c>
      <c r="F6211" s="124">
        <v>14.77</v>
      </c>
      <c r="G6211" s="112">
        <v>41250</v>
      </c>
      <c r="H6211" s="98"/>
      <c r="I6211" s="123" t="str">
        <f t="shared" ref="I6211:I6274" si="97">IFERROR(IF(OR(E6211="Ativos", E6211="Aposentados",E6211="Pensionistas"),IF(F6211&gt;=14,"SIM","NÃO"),""),"")</f>
        <v/>
      </c>
      <c r="J6211" s="123"/>
      <c r="K6211" s="123"/>
      <c r="L6211" s="123"/>
      <c r="M6211" s="98"/>
      <c r="N6211" s="118"/>
    </row>
    <row r="6212" spans="1:14" x14ac:dyDescent="0.25">
      <c r="A6212" s="130">
        <v>18307504000114</v>
      </c>
      <c r="B6212" s="98" t="s">
        <v>13276</v>
      </c>
      <c r="C6212" s="123" t="s">
        <v>1356</v>
      </c>
      <c r="D6212" s="98" t="s">
        <v>13667</v>
      </c>
      <c r="E6212" s="98" t="s">
        <v>13660</v>
      </c>
      <c r="F6212" s="124">
        <v>11</v>
      </c>
      <c r="G6212" s="112">
        <v>43801</v>
      </c>
      <c r="H6212" s="98"/>
      <c r="I6212" s="123" t="str">
        <f t="shared" si="97"/>
        <v/>
      </c>
      <c r="J6212" s="123"/>
      <c r="K6212" s="123"/>
      <c r="L6212" s="123"/>
      <c r="M6212" s="98"/>
      <c r="N6212" s="118"/>
    </row>
    <row r="6213" spans="1:14" x14ac:dyDescent="0.25">
      <c r="A6213" s="130">
        <v>88597984000180</v>
      </c>
      <c r="B6213" s="98" t="s">
        <v>13277</v>
      </c>
      <c r="C6213" s="123" t="s">
        <v>3812</v>
      </c>
      <c r="D6213" s="98" t="s">
        <v>13667</v>
      </c>
      <c r="E6213" s="98" t="s">
        <v>13660</v>
      </c>
      <c r="F6213" s="124">
        <v>13.35</v>
      </c>
      <c r="G6213" s="112">
        <v>42550</v>
      </c>
      <c r="H6213" s="98"/>
      <c r="I6213" s="123" t="str">
        <f t="shared" si="97"/>
        <v/>
      </c>
      <c r="J6213" s="123"/>
      <c r="K6213" s="123"/>
      <c r="L6213" s="123"/>
      <c r="M6213" s="98" t="s">
        <v>16525</v>
      </c>
      <c r="N6213" s="118"/>
    </row>
    <row r="6214" spans="1:14" x14ac:dyDescent="0.25">
      <c r="A6214" s="130">
        <v>63761993000134</v>
      </c>
      <c r="B6214" s="98" t="s">
        <v>13278</v>
      </c>
      <c r="C6214" s="123" t="s">
        <v>3747</v>
      </c>
      <c r="D6214" s="98" t="s">
        <v>13667</v>
      </c>
      <c r="E6214" s="98" t="s">
        <v>13660</v>
      </c>
      <c r="F6214" s="124">
        <v>11.05</v>
      </c>
      <c r="G6214" s="112">
        <v>43355</v>
      </c>
      <c r="H6214" s="98"/>
      <c r="I6214" s="123" t="str">
        <f t="shared" si="97"/>
        <v/>
      </c>
      <c r="J6214" s="123"/>
      <c r="K6214" s="123"/>
      <c r="L6214" s="123"/>
      <c r="M6214" s="98" t="s">
        <v>16169</v>
      </c>
      <c r="N6214" s="118"/>
    </row>
    <row r="6215" spans="1:14" x14ac:dyDescent="0.25">
      <c r="A6215" s="130">
        <v>94706033000103</v>
      </c>
      <c r="B6215" s="98" t="s">
        <v>13279</v>
      </c>
      <c r="C6215" s="123" t="s">
        <v>3812</v>
      </c>
      <c r="D6215" s="98" t="s">
        <v>13667</v>
      </c>
      <c r="E6215" s="98" t="s">
        <v>13660</v>
      </c>
      <c r="F6215" s="124">
        <v>16.2</v>
      </c>
      <c r="G6215" s="112">
        <v>39718</v>
      </c>
      <c r="H6215" s="98"/>
      <c r="I6215" s="123" t="str">
        <f t="shared" si="97"/>
        <v/>
      </c>
      <c r="J6215" s="123"/>
      <c r="K6215" s="123"/>
      <c r="L6215" s="123"/>
      <c r="M6215" s="98" t="s">
        <v>13534</v>
      </c>
      <c r="N6215" s="118"/>
    </row>
    <row r="6216" spans="1:14" x14ac:dyDescent="0.25">
      <c r="A6216" s="130">
        <v>1604139000107</v>
      </c>
      <c r="B6216" s="98" t="s">
        <v>13280</v>
      </c>
      <c r="C6216" s="123" t="s">
        <v>3513</v>
      </c>
      <c r="D6216" s="98" t="s">
        <v>13667</v>
      </c>
      <c r="E6216" s="98" t="s">
        <v>13660</v>
      </c>
      <c r="F6216" s="124">
        <v>11</v>
      </c>
      <c r="G6216" s="112">
        <v>40178</v>
      </c>
      <c r="H6216" s="98"/>
      <c r="I6216" s="123" t="str">
        <f t="shared" si="97"/>
        <v/>
      </c>
      <c r="J6216" s="123"/>
      <c r="K6216" s="123"/>
      <c r="L6216" s="123"/>
      <c r="M6216" s="98"/>
      <c r="N6216" s="118"/>
    </row>
    <row r="6217" spans="1:14" x14ac:dyDescent="0.25">
      <c r="A6217" s="130">
        <v>27174093000127</v>
      </c>
      <c r="B6217" s="98" t="s">
        <v>13281</v>
      </c>
      <c r="C6217" s="123" t="s">
        <v>821</v>
      </c>
      <c r="D6217" s="98" t="s">
        <v>13667</v>
      </c>
      <c r="E6217" s="98" t="s">
        <v>13660</v>
      </c>
      <c r="F6217" s="124">
        <v>20.54</v>
      </c>
      <c r="G6217" s="112">
        <v>43815</v>
      </c>
      <c r="H6217" s="98"/>
      <c r="I6217" s="123" t="str">
        <f t="shared" si="97"/>
        <v/>
      </c>
      <c r="J6217" s="123"/>
      <c r="K6217" s="123"/>
      <c r="L6217" s="123"/>
      <c r="M6217" s="98"/>
      <c r="N6217" s="118"/>
    </row>
    <row r="6218" spans="1:14" x14ac:dyDescent="0.25">
      <c r="A6218" s="130">
        <v>8874695000142</v>
      </c>
      <c r="B6218" s="98" t="s">
        <v>13282</v>
      </c>
      <c r="C6218" s="123" t="s">
        <v>2554</v>
      </c>
      <c r="D6218" s="98" t="s">
        <v>13667</v>
      </c>
      <c r="E6218" s="98" t="s">
        <v>13660</v>
      </c>
      <c r="F6218" s="124">
        <v>22</v>
      </c>
      <c r="G6218" s="112">
        <v>41820</v>
      </c>
      <c r="H6218" s="98"/>
      <c r="I6218" s="123" t="str">
        <f t="shared" si="97"/>
        <v/>
      </c>
      <c r="J6218" s="123"/>
      <c r="K6218" s="123"/>
      <c r="L6218" s="123"/>
      <c r="M6218" s="98" t="s">
        <v>15227</v>
      </c>
      <c r="N6218" s="118"/>
    </row>
    <row r="6219" spans="1:14" x14ac:dyDescent="0.25">
      <c r="A6219" s="130">
        <v>8078412000156</v>
      </c>
      <c r="B6219" s="98" t="s">
        <v>13283</v>
      </c>
      <c r="C6219" s="123" t="s">
        <v>3601</v>
      </c>
      <c r="D6219" s="98" t="s">
        <v>13667</v>
      </c>
      <c r="E6219" s="98" t="s">
        <v>13660</v>
      </c>
      <c r="F6219" s="124">
        <v>17.03</v>
      </c>
      <c r="G6219" s="112">
        <v>43467</v>
      </c>
      <c r="H6219" s="98"/>
      <c r="I6219" s="123" t="str">
        <f t="shared" si="97"/>
        <v/>
      </c>
      <c r="J6219" s="123"/>
      <c r="K6219" s="123"/>
      <c r="L6219" s="123"/>
      <c r="M6219" s="98"/>
      <c r="N6219" s="118"/>
    </row>
    <row r="6220" spans="1:14" x14ac:dyDescent="0.25">
      <c r="A6220" s="130">
        <v>18301069000110</v>
      </c>
      <c r="B6220" s="98" t="s">
        <v>13284</v>
      </c>
      <c r="C6220" s="123" t="s">
        <v>1356</v>
      </c>
      <c r="D6220" s="98" t="s">
        <v>13667</v>
      </c>
      <c r="E6220" s="98" t="s">
        <v>13660</v>
      </c>
      <c r="F6220" s="124">
        <v>14</v>
      </c>
      <c r="G6220" s="112">
        <v>44013</v>
      </c>
      <c r="H6220" s="98"/>
      <c r="I6220" s="123" t="str">
        <f t="shared" si="97"/>
        <v/>
      </c>
      <c r="J6220" s="123"/>
      <c r="K6220" s="123"/>
      <c r="L6220" s="123"/>
      <c r="M6220" s="98"/>
      <c r="N6220" s="118"/>
    </row>
    <row r="6221" spans="1:14" x14ac:dyDescent="0.25">
      <c r="A6221" s="130">
        <v>16417784000198</v>
      </c>
      <c r="B6221" s="98" t="s">
        <v>13285</v>
      </c>
      <c r="C6221" s="123" t="s">
        <v>215</v>
      </c>
      <c r="D6221" s="98" t="s">
        <v>13667</v>
      </c>
      <c r="E6221" s="98" t="s">
        <v>13660</v>
      </c>
      <c r="F6221" s="124">
        <v>14.36</v>
      </c>
      <c r="G6221" s="112">
        <v>43405</v>
      </c>
      <c r="H6221" s="98"/>
      <c r="I6221" s="123" t="str">
        <f t="shared" si="97"/>
        <v/>
      </c>
      <c r="J6221" s="123"/>
      <c r="K6221" s="123"/>
      <c r="L6221" s="123"/>
      <c r="M6221" s="98" t="s">
        <v>13917</v>
      </c>
      <c r="N6221" s="118"/>
    </row>
    <row r="6222" spans="1:14" x14ac:dyDescent="0.25">
      <c r="A6222" s="130">
        <v>18468058000120</v>
      </c>
      <c r="B6222" s="98" t="s">
        <v>13286</v>
      </c>
      <c r="C6222" s="123" t="s">
        <v>1356</v>
      </c>
      <c r="D6222" s="98" t="s">
        <v>13667</v>
      </c>
      <c r="E6222" s="98" t="s">
        <v>13660</v>
      </c>
      <c r="F6222" s="124">
        <v>14</v>
      </c>
      <c r="G6222" s="112">
        <v>44064</v>
      </c>
      <c r="H6222" s="98"/>
      <c r="I6222" s="123" t="str">
        <f t="shared" si="97"/>
        <v/>
      </c>
      <c r="J6222" s="123"/>
      <c r="K6222" s="123"/>
      <c r="L6222" s="123"/>
      <c r="M6222" s="98"/>
      <c r="N6222" s="118"/>
    </row>
    <row r="6223" spans="1:14" x14ac:dyDescent="0.25">
      <c r="A6223" s="130">
        <v>14222277000173</v>
      </c>
      <c r="B6223" s="98" t="s">
        <v>13287</v>
      </c>
      <c r="C6223" s="123" t="s">
        <v>215</v>
      </c>
      <c r="D6223" s="98" t="s">
        <v>13667</v>
      </c>
      <c r="E6223" s="98" t="s">
        <v>13660</v>
      </c>
      <c r="F6223" s="124">
        <v>5.8</v>
      </c>
      <c r="G6223" s="112">
        <v>41671</v>
      </c>
      <c r="H6223" s="98"/>
      <c r="I6223" s="123" t="str">
        <f t="shared" si="97"/>
        <v/>
      </c>
      <c r="J6223" s="123"/>
      <c r="K6223" s="123"/>
      <c r="L6223" s="123"/>
      <c r="M6223" s="98" t="s">
        <v>13919</v>
      </c>
      <c r="N6223" s="118"/>
    </row>
    <row r="6224" spans="1:14" x14ac:dyDescent="0.25">
      <c r="A6224" s="130">
        <v>44847663000111</v>
      </c>
      <c r="B6224" s="98" t="s">
        <v>13288</v>
      </c>
      <c r="C6224" s="123" t="s">
        <v>4626</v>
      </c>
      <c r="D6224" s="98" t="s">
        <v>13667</v>
      </c>
      <c r="E6224" s="98" t="s">
        <v>13660</v>
      </c>
      <c r="F6224" s="124">
        <v>22</v>
      </c>
      <c r="G6224" s="112">
        <v>41180</v>
      </c>
      <c r="H6224" s="98"/>
      <c r="I6224" s="123" t="str">
        <f t="shared" si="97"/>
        <v/>
      </c>
      <c r="J6224" s="123"/>
      <c r="K6224" s="123"/>
      <c r="L6224" s="123"/>
      <c r="M6224" s="98" t="s">
        <v>16944</v>
      </c>
      <c r="N6224" s="118"/>
    </row>
    <row r="6225" spans="1:14" x14ac:dyDescent="0.25">
      <c r="A6225" s="130">
        <v>10282945000105</v>
      </c>
      <c r="B6225" s="98" t="s">
        <v>13289</v>
      </c>
      <c r="C6225" s="123" t="s">
        <v>2758</v>
      </c>
      <c r="D6225" s="98" t="s">
        <v>13667</v>
      </c>
      <c r="E6225" s="98" t="s">
        <v>13660</v>
      </c>
      <c r="F6225" s="124">
        <v>12.71</v>
      </c>
      <c r="G6225" s="112">
        <v>39353</v>
      </c>
      <c r="H6225" s="98"/>
      <c r="I6225" s="123" t="str">
        <f t="shared" si="97"/>
        <v/>
      </c>
      <c r="J6225" s="123"/>
      <c r="K6225" s="123"/>
      <c r="L6225" s="123"/>
      <c r="M6225" s="98" t="s">
        <v>15511</v>
      </c>
      <c r="N6225" s="118"/>
    </row>
    <row r="6226" spans="1:14" x14ac:dyDescent="0.25">
      <c r="A6226" s="130">
        <v>44229813000123</v>
      </c>
      <c r="B6226" s="98" t="s">
        <v>13290</v>
      </c>
      <c r="C6226" s="123" t="s">
        <v>4626</v>
      </c>
      <c r="D6226" s="98" t="s">
        <v>13667</v>
      </c>
      <c r="E6226" s="98" t="s">
        <v>13660</v>
      </c>
      <c r="F6226" s="124">
        <v>20</v>
      </c>
      <c r="G6226" s="112">
        <v>43203</v>
      </c>
      <c r="H6226" s="98"/>
      <c r="I6226" s="123" t="str">
        <f t="shared" si="97"/>
        <v/>
      </c>
      <c r="J6226" s="123"/>
      <c r="K6226" s="123"/>
      <c r="L6226" s="123"/>
      <c r="M6226" s="98" t="s">
        <v>16949</v>
      </c>
      <c r="N6226" s="118"/>
    </row>
    <row r="6227" spans="1:14" x14ac:dyDescent="0.25">
      <c r="A6227" s="130">
        <v>1343086000118</v>
      </c>
      <c r="B6227" s="98" t="s">
        <v>13291</v>
      </c>
      <c r="C6227" s="123" t="s">
        <v>901</v>
      </c>
      <c r="D6227" s="98" t="s">
        <v>13667</v>
      </c>
      <c r="E6227" s="98" t="s">
        <v>13660</v>
      </c>
      <c r="F6227" s="124">
        <v>21.97</v>
      </c>
      <c r="G6227" s="112">
        <v>44105</v>
      </c>
      <c r="H6227" s="98"/>
      <c r="I6227" s="123" t="str">
        <f t="shared" si="97"/>
        <v/>
      </c>
      <c r="J6227" s="123"/>
      <c r="K6227" s="123"/>
      <c r="L6227" s="123"/>
      <c r="M6227" s="98"/>
      <c r="N6227" s="118"/>
    </row>
    <row r="6228" spans="1:14" x14ac:dyDescent="0.25">
      <c r="A6228" s="130">
        <v>18008912000175</v>
      </c>
      <c r="B6228" s="98" t="s">
        <v>13292</v>
      </c>
      <c r="C6228" s="123" t="s">
        <v>1356</v>
      </c>
      <c r="D6228" s="98" t="s">
        <v>13667</v>
      </c>
      <c r="E6228" s="98" t="s">
        <v>13660</v>
      </c>
      <c r="F6228" s="124">
        <v>11</v>
      </c>
      <c r="G6228" s="112">
        <v>39675</v>
      </c>
      <c r="H6228" s="98"/>
      <c r="I6228" s="123" t="str">
        <f t="shared" si="97"/>
        <v/>
      </c>
      <c r="J6228" s="123"/>
      <c r="K6228" s="123"/>
      <c r="L6228" s="123"/>
      <c r="M6228" s="98" t="s">
        <v>14794</v>
      </c>
      <c r="N6228" s="118"/>
    </row>
    <row r="6229" spans="1:14" x14ac:dyDescent="0.25">
      <c r="A6229" s="130">
        <v>11361250000173</v>
      </c>
      <c r="B6229" s="98" t="s">
        <v>13293</v>
      </c>
      <c r="C6229" s="123" t="s">
        <v>2758</v>
      </c>
      <c r="D6229" s="98" t="s">
        <v>13667</v>
      </c>
      <c r="E6229" s="98" t="s">
        <v>13660</v>
      </c>
      <c r="F6229" s="124">
        <v>13.89</v>
      </c>
      <c r="G6229" s="112">
        <v>41275</v>
      </c>
      <c r="H6229" s="98"/>
      <c r="I6229" s="123" t="str">
        <f t="shared" si="97"/>
        <v/>
      </c>
      <c r="J6229" s="123"/>
      <c r="K6229" s="123"/>
      <c r="L6229" s="123"/>
      <c r="M6229" s="98" t="s">
        <v>15514</v>
      </c>
      <c r="N6229" s="118"/>
    </row>
    <row r="6230" spans="1:14" x14ac:dyDescent="0.25">
      <c r="A6230" s="130">
        <v>11358116000113</v>
      </c>
      <c r="B6230" s="98" t="s">
        <v>13294</v>
      </c>
      <c r="C6230" s="123" t="s">
        <v>2758</v>
      </c>
      <c r="D6230" s="98" t="s">
        <v>13667</v>
      </c>
      <c r="E6230" s="98" t="s">
        <v>13660</v>
      </c>
      <c r="F6230" s="124">
        <v>18</v>
      </c>
      <c r="G6230" s="112">
        <v>39246</v>
      </c>
      <c r="H6230" s="98"/>
      <c r="I6230" s="123" t="str">
        <f t="shared" si="97"/>
        <v/>
      </c>
      <c r="J6230" s="123"/>
      <c r="K6230" s="123"/>
      <c r="L6230" s="123"/>
      <c r="M6230" s="98" t="s">
        <v>15518</v>
      </c>
      <c r="N6230" s="118"/>
    </row>
    <row r="6231" spans="1:14" x14ac:dyDescent="0.25">
      <c r="A6231" s="130">
        <v>94068236000103</v>
      </c>
      <c r="B6231" s="98" t="s">
        <v>13295</v>
      </c>
      <c r="C6231" s="123" t="s">
        <v>3812</v>
      </c>
      <c r="D6231" s="98" t="s">
        <v>13667</v>
      </c>
      <c r="E6231" s="98" t="s">
        <v>13660</v>
      </c>
      <c r="F6231" s="124">
        <v>19.61</v>
      </c>
      <c r="G6231" s="112">
        <v>43101</v>
      </c>
      <c r="H6231" s="98"/>
      <c r="I6231" s="123" t="str">
        <f t="shared" si="97"/>
        <v/>
      </c>
      <c r="J6231" s="123"/>
      <c r="K6231" s="123"/>
      <c r="L6231" s="123"/>
      <c r="M6231" s="98" t="s">
        <v>16526</v>
      </c>
      <c r="N6231" s="118"/>
    </row>
    <row r="6232" spans="1:14" x14ac:dyDescent="0.25">
      <c r="A6232" s="130">
        <v>1612771000100</v>
      </c>
      <c r="B6232" s="98" t="s">
        <v>13296</v>
      </c>
      <c r="C6232" s="123" t="s">
        <v>2554</v>
      </c>
      <c r="D6232" s="98" t="s">
        <v>13667</v>
      </c>
      <c r="E6232" s="98" t="s">
        <v>13660</v>
      </c>
      <c r="F6232" s="124">
        <v>14</v>
      </c>
      <c r="G6232" s="112">
        <v>43922</v>
      </c>
      <c r="H6232" s="98"/>
      <c r="I6232" s="123" t="str">
        <f t="shared" si="97"/>
        <v/>
      </c>
      <c r="J6232" s="123"/>
      <c r="K6232" s="123"/>
      <c r="L6232" s="123"/>
      <c r="M6232" s="98"/>
      <c r="N6232" s="118"/>
    </row>
    <row r="6233" spans="1:14" x14ac:dyDescent="0.25">
      <c r="A6233" s="130">
        <v>45371820000128</v>
      </c>
      <c r="B6233" s="98" t="s">
        <v>13297</v>
      </c>
      <c r="C6233" s="123" t="s">
        <v>4626</v>
      </c>
      <c r="D6233" s="98" t="s">
        <v>13667</v>
      </c>
      <c r="E6233" s="98" t="s">
        <v>13660</v>
      </c>
      <c r="F6233" s="124">
        <v>17.2</v>
      </c>
      <c r="G6233" s="112">
        <v>43191</v>
      </c>
      <c r="H6233" s="98"/>
      <c r="I6233" s="123" t="str">
        <f t="shared" si="97"/>
        <v/>
      </c>
      <c r="J6233" s="123"/>
      <c r="K6233" s="123"/>
      <c r="L6233" s="123"/>
      <c r="M6233" s="98" t="s">
        <v>16951</v>
      </c>
      <c r="N6233" s="118"/>
    </row>
    <row r="6234" spans="1:14" x14ac:dyDescent="0.25">
      <c r="A6234" s="130">
        <v>1612776000125</v>
      </c>
      <c r="B6234" s="98" t="s">
        <v>13298</v>
      </c>
      <c r="C6234" s="123" t="s">
        <v>3812</v>
      </c>
      <c r="D6234" s="98" t="s">
        <v>13667</v>
      </c>
      <c r="E6234" s="98" t="s">
        <v>13660</v>
      </c>
      <c r="F6234" s="124">
        <v>13.6</v>
      </c>
      <c r="G6234" s="112">
        <v>42736</v>
      </c>
      <c r="H6234" s="98"/>
      <c r="I6234" s="123" t="str">
        <f t="shared" si="97"/>
        <v/>
      </c>
      <c r="J6234" s="123"/>
      <c r="K6234" s="123"/>
      <c r="L6234" s="123"/>
      <c r="M6234" s="98" t="s">
        <v>16528</v>
      </c>
      <c r="N6234" s="118"/>
    </row>
    <row r="6235" spans="1:14" x14ac:dyDescent="0.25">
      <c r="A6235" s="130">
        <v>3889011000162</v>
      </c>
      <c r="B6235" s="98" t="s">
        <v>13299</v>
      </c>
      <c r="C6235" s="123" t="s">
        <v>2197</v>
      </c>
      <c r="D6235" s="98" t="s">
        <v>13667</v>
      </c>
      <c r="E6235" s="98" t="s">
        <v>13660</v>
      </c>
      <c r="F6235" s="124">
        <v>14</v>
      </c>
      <c r="G6235" s="112">
        <v>44013</v>
      </c>
      <c r="H6235" s="98"/>
      <c r="I6235" s="123" t="str">
        <f t="shared" si="97"/>
        <v/>
      </c>
      <c r="J6235" s="123"/>
      <c r="K6235" s="123"/>
      <c r="L6235" s="123"/>
      <c r="M6235" s="98"/>
      <c r="N6235" s="118"/>
    </row>
    <row r="6236" spans="1:14" x14ac:dyDescent="0.25">
      <c r="A6236" s="130">
        <v>46596235000199</v>
      </c>
      <c r="B6236" s="98" t="s">
        <v>13300</v>
      </c>
      <c r="C6236" s="123" t="s">
        <v>4626</v>
      </c>
      <c r="D6236" s="98" t="s">
        <v>13667</v>
      </c>
      <c r="E6236" s="98" t="s">
        <v>13660</v>
      </c>
      <c r="F6236" s="124">
        <v>14.62</v>
      </c>
      <c r="G6236" s="112">
        <v>40232</v>
      </c>
      <c r="H6236" s="98"/>
      <c r="I6236" s="123" t="str">
        <f t="shared" si="97"/>
        <v/>
      </c>
      <c r="J6236" s="123"/>
      <c r="K6236" s="123"/>
      <c r="L6236" s="123"/>
      <c r="M6236" s="98" t="s">
        <v>16952</v>
      </c>
      <c r="N6236" s="118"/>
    </row>
    <row r="6237" spans="1:14" x14ac:dyDescent="0.25">
      <c r="A6237" s="130">
        <v>3501574000131</v>
      </c>
      <c r="B6237" s="98" t="s">
        <v>13301</v>
      </c>
      <c r="C6237" s="123" t="s">
        <v>2197</v>
      </c>
      <c r="D6237" s="98" t="s">
        <v>13667</v>
      </c>
      <c r="E6237" s="98" t="s">
        <v>13660</v>
      </c>
      <c r="F6237" s="124">
        <v>19.600000000000001</v>
      </c>
      <c r="G6237" s="112">
        <v>43733</v>
      </c>
      <c r="H6237" s="98"/>
      <c r="I6237" s="123" t="str">
        <f t="shared" si="97"/>
        <v/>
      </c>
      <c r="J6237" s="123"/>
      <c r="K6237" s="123"/>
      <c r="L6237" s="123"/>
      <c r="M6237" s="98"/>
      <c r="N6237" s="118"/>
    </row>
    <row r="6238" spans="1:14" x14ac:dyDescent="0.25">
      <c r="A6238" s="130">
        <v>41522129000147</v>
      </c>
      <c r="B6238" s="98" t="s">
        <v>13302</v>
      </c>
      <c r="C6238" s="123" t="s">
        <v>2926</v>
      </c>
      <c r="D6238" s="98" t="s">
        <v>13667</v>
      </c>
      <c r="E6238" s="98" t="s">
        <v>13660</v>
      </c>
      <c r="F6238" s="124">
        <v>11</v>
      </c>
      <c r="G6238" s="112">
        <v>42118</v>
      </c>
      <c r="H6238" s="98"/>
      <c r="I6238" s="123" t="str">
        <f t="shared" si="97"/>
        <v/>
      </c>
      <c r="J6238" s="123"/>
      <c r="K6238" s="123"/>
      <c r="L6238" s="123"/>
      <c r="M6238" s="98" t="s">
        <v>15636</v>
      </c>
      <c r="N6238" s="118"/>
    </row>
    <row r="6239" spans="1:14" x14ac:dyDescent="0.25">
      <c r="A6239" s="130">
        <v>28741098000157</v>
      </c>
      <c r="B6239" s="98" t="s">
        <v>13303</v>
      </c>
      <c r="C6239" s="123" t="s">
        <v>3513</v>
      </c>
      <c r="D6239" s="98" t="s">
        <v>13667</v>
      </c>
      <c r="E6239" s="98" t="s">
        <v>13660</v>
      </c>
      <c r="F6239" s="124">
        <v>12</v>
      </c>
      <c r="G6239" s="112">
        <v>40512</v>
      </c>
      <c r="H6239" s="98"/>
      <c r="I6239" s="123" t="str">
        <f t="shared" si="97"/>
        <v/>
      </c>
      <c r="J6239" s="123"/>
      <c r="K6239" s="123"/>
      <c r="L6239" s="123"/>
      <c r="M6239" s="98" t="s">
        <v>16044</v>
      </c>
      <c r="N6239" s="118"/>
    </row>
    <row r="6240" spans="1:14" x14ac:dyDescent="0.25">
      <c r="A6240" s="130">
        <v>1068030000100</v>
      </c>
      <c r="B6240" s="98" t="s">
        <v>13304</v>
      </c>
      <c r="C6240" s="123" t="s">
        <v>901</v>
      </c>
      <c r="D6240" s="98" t="s">
        <v>13667</v>
      </c>
      <c r="E6240" s="98" t="s">
        <v>13660</v>
      </c>
      <c r="F6240" s="124">
        <v>19</v>
      </c>
      <c r="G6240" s="112">
        <v>43740</v>
      </c>
      <c r="H6240" s="98"/>
      <c r="I6240" s="123" t="str">
        <f t="shared" si="97"/>
        <v/>
      </c>
      <c r="J6240" s="123"/>
      <c r="K6240" s="123"/>
      <c r="L6240" s="123"/>
      <c r="M6240" s="98"/>
      <c r="N6240" s="118"/>
    </row>
    <row r="6241" spans="1:14" x14ac:dyDescent="0.25">
      <c r="A6241" s="130">
        <v>114819000180</v>
      </c>
      <c r="B6241" s="98" t="s">
        <v>13305</v>
      </c>
      <c r="C6241" s="123" t="s">
        <v>5227</v>
      </c>
      <c r="D6241" s="98" t="s">
        <v>13667</v>
      </c>
      <c r="E6241" s="98" t="s">
        <v>13660</v>
      </c>
      <c r="F6241" s="124">
        <v>11.64</v>
      </c>
      <c r="G6241" s="112">
        <v>43160</v>
      </c>
      <c r="H6241" s="98"/>
      <c r="I6241" s="123" t="str">
        <f t="shared" si="97"/>
        <v/>
      </c>
      <c r="J6241" s="123"/>
      <c r="K6241" s="123"/>
      <c r="L6241" s="123"/>
      <c r="M6241" s="98" t="s">
        <v>17037</v>
      </c>
      <c r="N6241" s="118"/>
    </row>
    <row r="6242" spans="1:14" x14ac:dyDescent="0.25">
      <c r="A6242" s="130">
        <v>92457217000143</v>
      </c>
      <c r="B6242" s="98" t="s">
        <v>13306</v>
      </c>
      <c r="C6242" s="123" t="s">
        <v>3812</v>
      </c>
      <c r="D6242" s="98" t="s">
        <v>13667</v>
      </c>
      <c r="E6242" s="98" t="s">
        <v>13660</v>
      </c>
      <c r="F6242" s="124">
        <v>16</v>
      </c>
      <c r="G6242" s="112">
        <v>44136</v>
      </c>
      <c r="H6242" s="98"/>
      <c r="I6242" s="123" t="str">
        <f t="shared" si="97"/>
        <v/>
      </c>
      <c r="J6242" s="123"/>
      <c r="K6242" s="123"/>
      <c r="L6242" s="123"/>
      <c r="M6242" s="98"/>
      <c r="N6242" s="118"/>
    </row>
    <row r="6243" spans="1:14" x14ac:dyDescent="0.25">
      <c r="A6243" s="130">
        <v>24855058000185</v>
      </c>
      <c r="B6243" s="98" t="s">
        <v>13307</v>
      </c>
      <c r="C6243" s="123" t="s">
        <v>901</v>
      </c>
      <c r="D6243" s="98" t="s">
        <v>13667</v>
      </c>
      <c r="E6243" s="98" t="s">
        <v>13660</v>
      </c>
      <c r="F6243" s="124">
        <v>16.510000000000002</v>
      </c>
      <c r="G6243" s="112">
        <v>44013</v>
      </c>
      <c r="H6243" s="98"/>
      <c r="I6243" s="123" t="str">
        <f t="shared" si="97"/>
        <v/>
      </c>
      <c r="J6243" s="123"/>
      <c r="K6243" s="123"/>
      <c r="L6243" s="123"/>
      <c r="M6243" s="98"/>
      <c r="N6243" s="118"/>
    </row>
    <row r="6244" spans="1:14" x14ac:dyDescent="0.25">
      <c r="A6244" s="130">
        <v>15024003000132</v>
      </c>
      <c r="B6244" s="98" t="s">
        <v>13308</v>
      </c>
      <c r="C6244" s="123" t="s">
        <v>2274</v>
      </c>
      <c r="D6244" s="98" t="s">
        <v>13667</v>
      </c>
      <c r="E6244" s="98" t="s">
        <v>13660</v>
      </c>
      <c r="F6244" s="124">
        <v>15.5</v>
      </c>
      <c r="G6244" s="112">
        <v>44136</v>
      </c>
      <c r="H6244" s="98"/>
      <c r="I6244" s="123" t="str">
        <f t="shared" si="97"/>
        <v/>
      </c>
      <c r="J6244" s="123"/>
      <c r="K6244" s="123"/>
      <c r="L6244" s="123"/>
      <c r="M6244" s="98"/>
      <c r="N6244" s="118"/>
    </row>
    <row r="6245" spans="1:14" x14ac:dyDescent="0.25">
      <c r="A6245" s="130">
        <v>76919083000189</v>
      </c>
      <c r="B6245" s="98" t="s">
        <v>13309</v>
      </c>
      <c r="C6245" s="123" t="s">
        <v>3143</v>
      </c>
      <c r="D6245" s="98" t="s">
        <v>13667</v>
      </c>
      <c r="E6245" s="98" t="s">
        <v>13660</v>
      </c>
      <c r="F6245" s="124">
        <v>14</v>
      </c>
      <c r="G6245" s="112">
        <v>42663</v>
      </c>
      <c r="H6245" s="98"/>
      <c r="I6245" s="123" t="str">
        <f t="shared" si="97"/>
        <v/>
      </c>
      <c r="J6245" s="123"/>
      <c r="K6245" s="123"/>
      <c r="L6245" s="123"/>
      <c r="M6245" s="98" t="s">
        <v>15903</v>
      </c>
      <c r="N6245" s="118"/>
    </row>
    <row r="6246" spans="1:14" x14ac:dyDescent="0.25">
      <c r="A6246" s="130">
        <v>1740489000109</v>
      </c>
      <c r="B6246" s="98" t="s">
        <v>13310</v>
      </c>
      <c r="C6246" s="123" t="s">
        <v>901</v>
      </c>
      <c r="D6246" s="98" t="s">
        <v>13667</v>
      </c>
      <c r="E6246" s="98" t="s">
        <v>13660</v>
      </c>
      <c r="F6246" s="124">
        <v>14</v>
      </c>
      <c r="G6246" s="112">
        <v>43922</v>
      </c>
      <c r="H6246" s="98"/>
      <c r="I6246" s="123" t="str">
        <f t="shared" si="97"/>
        <v/>
      </c>
      <c r="J6246" s="123"/>
      <c r="K6246" s="123"/>
      <c r="L6246" s="123"/>
      <c r="M6246" s="98"/>
      <c r="N6246" s="118"/>
    </row>
    <row r="6247" spans="1:14" x14ac:dyDescent="0.25">
      <c r="A6247" s="130">
        <v>87592861000194</v>
      </c>
      <c r="B6247" s="98" t="s">
        <v>13311</v>
      </c>
      <c r="C6247" s="123" t="s">
        <v>3812</v>
      </c>
      <c r="D6247" s="98" t="s">
        <v>13667</v>
      </c>
      <c r="E6247" s="98" t="s">
        <v>13660</v>
      </c>
      <c r="F6247" s="124">
        <v>14</v>
      </c>
      <c r="G6247" s="112">
        <v>43949</v>
      </c>
      <c r="H6247" s="98"/>
      <c r="I6247" s="123" t="str">
        <f t="shared" si="97"/>
        <v/>
      </c>
      <c r="J6247" s="123"/>
      <c r="K6247" s="123"/>
      <c r="L6247" s="123"/>
      <c r="M6247" s="98"/>
      <c r="N6247" s="118"/>
    </row>
    <row r="6248" spans="1:14" x14ac:dyDescent="0.25">
      <c r="A6248" s="130">
        <v>18083055000178</v>
      </c>
      <c r="B6248" s="98" t="s">
        <v>13312</v>
      </c>
      <c r="C6248" s="123" t="s">
        <v>1356</v>
      </c>
      <c r="D6248" s="98" t="s">
        <v>13667</v>
      </c>
      <c r="E6248" s="98" t="s">
        <v>13660</v>
      </c>
      <c r="F6248" s="124">
        <v>17.11</v>
      </c>
      <c r="G6248" s="112">
        <v>41081</v>
      </c>
      <c r="H6248" s="98"/>
      <c r="I6248" s="123" t="str">
        <f t="shared" si="97"/>
        <v/>
      </c>
      <c r="J6248" s="123"/>
      <c r="K6248" s="123"/>
      <c r="L6248" s="123"/>
      <c r="M6248" s="98"/>
      <c r="N6248" s="118"/>
    </row>
    <row r="6249" spans="1:14" x14ac:dyDescent="0.25">
      <c r="A6249" s="130">
        <v>8919425000100</v>
      </c>
      <c r="B6249" s="98" t="s">
        <v>13313</v>
      </c>
      <c r="C6249" s="123" t="s">
        <v>2554</v>
      </c>
      <c r="D6249" s="98" t="s">
        <v>13667</v>
      </c>
      <c r="E6249" s="98" t="s">
        <v>13660</v>
      </c>
      <c r="F6249" s="124">
        <v>15.56</v>
      </c>
      <c r="G6249" s="112">
        <v>43327</v>
      </c>
      <c r="H6249" s="98"/>
      <c r="I6249" s="123" t="str">
        <f t="shared" si="97"/>
        <v/>
      </c>
      <c r="J6249" s="123"/>
      <c r="K6249" s="123"/>
      <c r="L6249" s="123"/>
      <c r="M6249" s="98"/>
      <c r="N6249" s="118"/>
    </row>
    <row r="6250" spans="1:14" x14ac:dyDescent="0.25">
      <c r="A6250" s="130">
        <v>87738530000110</v>
      </c>
      <c r="B6250" s="98" t="s">
        <v>13314</v>
      </c>
      <c r="C6250" s="123" t="s">
        <v>3812</v>
      </c>
      <c r="D6250" s="98" t="s">
        <v>13667</v>
      </c>
      <c r="E6250" s="98" t="s">
        <v>13660</v>
      </c>
      <c r="F6250" s="124">
        <v>14.3</v>
      </c>
      <c r="G6250" s="112">
        <v>43617</v>
      </c>
      <c r="H6250" s="98"/>
      <c r="I6250" s="123" t="str">
        <f t="shared" si="97"/>
        <v/>
      </c>
      <c r="J6250" s="123"/>
      <c r="K6250" s="123"/>
      <c r="L6250" s="123"/>
      <c r="M6250" s="98"/>
      <c r="N6250" s="118"/>
    </row>
    <row r="6251" spans="1:14" x14ac:dyDescent="0.25">
      <c r="A6251" s="130">
        <v>10348050000118</v>
      </c>
      <c r="B6251" s="98" t="s">
        <v>13315</v>
      </c>
      <c r="C6251" s="123" t="s">
        <v>2758</v>
      </c>
      <c r="D6251" s="98" t="s">
        <v>13667</v>
      </c>
      <c r="E6251" s="98" t="s">
        <v>13660</v>
      </c>
      <c r="F6251" s="124">
        <v>16.3</v>
      </c>
      <c r="G6251" s="112">
        <v>40239</v>
      </c>
      <c r="H6251" s="98"/>
      <c r="I6251" s="123" t="str">
        <f t="shared" si="97"/>
        <v/>
      </c>
      <c r="J6251" s="123"/>
      <c r="K6251" s="123"/>
      <c r="L6251" s="123"/>
      <c r="M6251" s="98" t="s">
        <v>15521</v>
      </c>
      <c r="N6251" s="118"/>
    </row>
    <row r="6252" spans="1:14" x14ac:dyDescent="0.25">
      <c r="A6252" s="130">
        <v>7733256000157</v>
      </c>
      <c r="B6252" s="98" t="s">
        <v>13316</v>
      </c>
      <c r="C6252" s="123" t="s">
        <v>634</v>
      </c>
      <c r="D6252" s="98" t="s">
        <v>13667</v>
      </c>
      <c r="E6252" s="98" t="s">
        <v>13660</v>
      </c>
      <c r="F6252" s="124">
        <v>13.3</v>
      </c>
      <c r="G6252" s="112">
        <v>42095</v>
      </c>
      <c r="H6252" s="98"/>
      <c r="I6252" s="123" t="str">
        <f t="shared" si="97"/>
        <v/>
      </c>
      <c r="J6252" s="123"/>
      <c r="K6252" s="123"/>
      <c r="L6252" s="123"/>
      <c r="M6252" s="98" t="s">
        <v>14061</v>
      </c>
      <c r="N6252" s="118"/>
    </row>
    <row r="6253" spans="1:14" x14ac:dyDescent="0.25">
      <c r="A6253" s="130">
        <v>24651234000167</v>
      </c>
      <c r="B6253" s="98" t="s">
        <v>13317</v>
      </c>
      <c r="C6253" s="123" t="s">
        <v>2197</v>
      </c>
      <c r="D6253" s="98" t="s">
        <v>13667</v>
      </c>
      <c r="E6253" s="98" t="s">
        <v>13660</v>
      </c>
      <c r="F6253" s="124">
        <v>16.29</v>
      </c>
      <c r="G6253" s="112">
        <v>43678</v>
      </c>
      <c r="H6253" s="98"/>
      <c r="I6253" s="123" t="str">
        <f t="shared" si="97"/>
        <v/>
      </c>
      <c r="J6253" s="123"/>
      <c r="K6253" s="123"/>
      <c r="L6253" s="123"/>
      <c r="M6253" s="98"/>
      <c r="N6253" s="118"/>
    </row>
    <row r="6254" spans="1:14" x14ac:dyDescent="0.25">
      <c r="A6254" s="130">
        <v>46634044000174</v>
      </c>
      <c r="B6254" s="98" t="s">
        <v>13318</v>
      </c>
      <c r="C6254" s="123" t="s">
        <v>4626</v>
      </c>
      <c r="D6254" s="98" t="s">
        <v>13667</v>
      </c>
      <c r="E6254" s="98" t="s">
        <v>13660</v>
      </c>
      <c r="F6254" s="124">
        <v>22</v>
      </c>
      <c r="G6254" s="112">
        <v>41640</v>
      </c>
      <c r="H6254" s="98"/>
      <c r="I6254" s="123" t="str">
        <f t="shared" si="97"/>
        <v/>
      </c>
      <c r="J6254" s="123"/>
      <c r="K6254" s="123"/>
      <c r="L6254" s="123"/>
      <c r="M6254" s="98" t="s">
        <v>16953</v>
      </c>
      <c r="N6254" s="118"/>
    </row>
    <row r="6255" spans="1:14" x14ac:dyDescent="0.25">
      <c r="A6255" s="130">
        <v>3239076000162</v>
      </c>
      <c r="B6255" s="98" t="s">
        <v>13319</v>
      </c>
      <c r="C6255" s="123" t="s">
        <v>2274</v>
      </c>
      <c r="D6255" s="98" t="s">
        <v>13667</v>
      </c>
      <c r="E6255" s="98" t="s">
        <v>13660</v>
      </c>
      <c r="F6255" s="124">
        <v>16.89</v>
      </c>
      <c r="G6255" s="112">
        <v>43553</v>
      </c>
      <c r="H6255" s="98"/>
      <c r="I6255" s="123" t="str">
        <f t="shared" si="97"/>
        <v/>
      </c>
      <c r="J6255" s="123"/>
      <c r="K6255" s="123"/>
      <c r="L6255" s="123"/>
      <c r="M6255" s="98"/>
      <c r="N6255" s="118"/>
    </row>
    <row r="6256" spans="1:14" x14ac:dyDescent="0.25">
      <c r="A6256" s="130">
        <v>5133863000150</v>
      </c>
      <c r="B6256" s="98" t="s">
        <v>13320</v>
      </c>
      <c r="C6256" s="123" t="s">
        <v>2413</v>
      </c>
      <c r="D6256" s="98" t="s">
        <v>13667</v>
      </c>
      <c r="E6256" s="98" t="s">
        <v>13660</v>
      </c>
      <c r="F6256" s="124">
        <v>10.85</v>
      </c>
      <c r="G6256" s="112">
        <v>41519</v>
      </c>
      <c r="H6256" s="98"/>
      <c r="I6256" s="123" t="str">
        <f t="shared" si="97"/>
        <v/>
      </c>
      <c r="J6256" s="123"/>
      <c r="K6256" s="123"/>
      <c r="L6256" s="123"/>
      <c r="M6256" s="98" t="s">
        <v>15110</v>
      </c>
      <c r="N6256" s="118"/>
    </row>
    <row r="6257" spans="1:14" x14ac:dyDescent="0.25">
      <c r="A6257" s="130">
        <v>45787660000100</v>
      </c>
      <c r="B6257" s="98" t="s">
        <v>13321</v>
      </c>
      <c r="C6257" s="123" t="s">
        <v>4626</v>
      </c>
      <c r="D6257" s="98" t="s">
        <v>13667</v>
      </c>
      <c r="E6257" s="98" t="s">
        <v>13660</v>
      </c>
      <c r="F6257" s="124">
        <v>9.49</v>
      </c>
      <c r="G6257" s="112">
        <v>40915</v>
      </c>
      <c r="H6257" s="98"/>
      <c r="I6257" s="123" t="str">
        <f t="shared" si="97"/>
        <v/>
      </c>
      <c r="J6257" s="123"/>
      <c r="K6257" s="123"/>
      <c r="L6257" s="123"/>
      <c r="M6257" s="98" t="s">
        <v>16956</v>
      </c>
      <c r="N6257" s="118"/>
    </row>
    <row r="6258" spans="1:14" x14ac:dyDescent="0.25">
      <c r="A6258" s="130">
        <v>8874935000109</v>
      </c>
      <c r="B6258" s="98" t="s">
        <v>13322</v>
      </c>
      <c r="C6258" s="123" t="s">
        <v>2554</v>
      </c>
      <c r="D6258" s="98" t="s">
        <v>13667</v>
      </c>
      <c r="E6258" s="98" t="s">
        <v>13660</v>
      </c>
      <c r="F6258" s="124">
        <v>16.760000000000002</v>
      </c>
      <c r="G6258" s="112">
        <v>43040</v>
      </c>
      <c r="H6258" s="98"/>
      <c r="I6258" s="123" t="str">
        <f t="shared" si="97"/>
        <v/>
      </c>
      <c r="J6258" s="123"/>
      <c r="K6258" s="123"/>
      <c r="L6258" s="123"/>
      <c r="M6258" s="98" t="s">
        <v>15231</v>
      </c>
      <c r="N6258" s="118"/>
    </row>
    <row r="6259" spans="1:14" x14ac:dyDescent="0.25">
      <c r="A6259" s="130">
        <v>32165706000108</v>
      </c>
      <c r="B6259" s="98" t="s">
        <v>13323</v>
      </c>
      <c r="C6259" s="123" t="s">
        <v>3513</v>
      </c>
      <c r="D6259" s="98" t="s">
        <v>13667</v>
      </c>
      <c r="E6259" s="98" t="s">
        <v>13660</v>
      </c>
      <c r="F6259" s="124">
        <v>11.5</v>
      </c>
      <c r="G6259" s="112">
        <v>42718</v>
      </c>
      <c r="H6259" s="98"/>
      <c r="I6259" s="123" t="str">
        <f t="shared" si="97"/>
        <v/>
      </c>
      <c r="J6259" s="123"/>
      <c r="K6259" s="123"/>
      <c r="L6259" s="123"/>
      <c r="M6259" s="98" t="s">
        <v>16045</v>
      </c>
      <c r="N6259" s="118"/>
    </row>
    <row r="6260" spans="1:14" x14ac:dyDescent="0.25">
      <c r="A6260" s="130">
        <v>59764944000188</v>
      </c>
      <c r="B6260" s="98" t="s">
        <v>13324</v>
      </c>
      <c r="C6260" s="123" t="s">
        <v>4626</v>
      </c>
      <c r="D6260" s="98" t="s">
        <v>13667</v>
      </c>
      <c r="E6260" s="98" t="s">
        <v>13660</v>
      </c>
      <c r="F6260" s="124">
        <v>15.76</v>
      </c>
      <c r="G6260" s="112">
        <v>40513</v>
      </c>
      <c r="H6260" s="98"/>
      <c r="I6260" s="123" t="str">
        <f t="shared" si="97"/>
        <v/>
      </c>
      <c r="J6260" s="123"/>
      <c r="K6260" s="123"/>
      <c r="L6260" s="123"/>
      <c r="M6260" s="98" t="s">
        <v>16958</v>
      </c>
      <c r="N6260" s="118"/>
    </row>
    <row r="6261" spans="1:14" x14ac:dyDescent="0.25">
      <c r="A6261" s="130">
        <v>46523056000121</v>
      </c>
      <c r="B6261" s="98" t="s">
        <v>13325</v>
      </c>
      <c r="C6261" s="123" t="s">
        <v>4626</v>
      </c>
      <c r="D6261" s="98" t="s">
        <v>13667</v>
      </c>
      <c r="E6261" s="98" t="s">
        <v>13660</v>
      </c>
      <c r="F6261" s="124">
        <v>17.3</v>
      </c>
      <c r="G6261" s="112">
        <v>42736</v>
      </c>
      <c r="H6261" s="98"/>
      <c r="I6261" s="123" t="str">
        <f t="shared" si="97"/>
        <v/>
      </c>
      <c r="J6261" s="123"/>
      <c r="K6261" s="123"/>
      <c r="L6261" s="123"/>
      <c r="M6261" s="98" t="s">
        <v>16960</v>
      </c>
      <c r="N6261" s="118"/>
    </row>
    <row r="6262" spans="1:14" x14ac:dyDescent="0.25">
      <c r="A6262" s="130">
        <v>37464997000140</v>
      </c>
      <c r="B6262" s="98" t="s">
        <v>13326</v>
      </c>
      <c r="C6262" s="123" t="s">
        <v>2274</v>
      </c>
      <c r="D6262" s="98" t="s">
        <v>13667</v>
      </c>
      <c r="E6262" s="98" t="s">
        <v>13660</v>
      </c>
      <c r="F6262" s="124">
        <v>7.62</v>
      </c>
      <c r="G6262" s="112">
        <v>44044</v>
      </c>
      <c r="H6262" s="98"/>
      <c r="I6262" s="123" t="str">
        <f t="shared" si="97"/>
        <v/>
      </c>
      <c r="J6262" s="123"/>
      <c r="K6262" s="123"/>
      <c r="L6262" s="123"/>
      <c r="M6262" s="98"/>
      <c r="N6262" s="118"/>
    </row>
    <row r="6263" spans="1:14" x14ac:dyDescent="0.25">
      <c r="A6263" s="130">
        <v>4011805000191</v>
      </c>
      <c r="B6263" s="98" t="s">
        <v>13327</v>
      </c>
      <c r="C6263" s="123" t="s">
        <v>133</v>
      </c>
      <c r="D6263" s="98" t="s">
        <v>13667</v>
      </c>
      <c r="E6263" s="98" t="s">
        <v>13660</v>
      </c>
      <c r="F6263" s="124">
        <v>11</v>
      </c>
      <c r="G6263" s="112">
        <v>39814</v>
      </c>
      <c r="H6263" s="98"/>
      <c r="I6263" s="123" t="str">
        <f t="shared" si="97"/>
        <v/>
      </c>
      <c r="J6263" s="123"/>
      <c r="K6263" s="123"/>
      <c r="L6263" s="123"/>
      <c r="M6263" s="98"/>
      <c r="N6263" s="118"/>
    </row>
    <row r="6264" spans="1:14" x14ac:dyDescent="0.25">
      <c r="A6264" s="130">
        <v>46523122000163</v>
      </c>
      <c r="B6264" s="98" t="s">
        <v>13328</v>
      </c>
      <c r="C6264" s="123" t="s">
        <v>4626</v>
      </c>
      <c r="D6264" s="98" t="s">
        <v>13667</v>
      </c>
      <c r="E6264" s="98" t="s">
        <v>13660</v>
      </c>
      <c r="F6264" s="124">
        <v>16.22</v>
      </c>
      <c r="G6264" s="112">
        <v>43280</v>
      </c>
      <c r="H6264" s="98"/>
      <c r="I6264" s="123" t="str">
        <f t="shared" si="97"/>
        <v/>
      </c>
      <c r="J6264" s="123"/>
      <c r="K6264" s="123"/>
      <c r="L6264" s="123"/>
      <c r="M6264" s="98"/>
      <c r="N6264" s="118"/>
    </row>
    <row r="6265" spans="1:14" x14ac:dyDescent="0.25">
      <c r="A6265" s="130">
        <v>3888989000100</v>
      </c>
      <c r="B6265" s="98" t="s">
        <v>13329</v>
      </c>
      <c r="C6265" s="123" t="s">
        <v>2197</v>
      </c>
      <c r="D6265" s="98" t="s">
        <v>13667</v>
      </c>
      <c r="E6265" s="98" t="s">
        <v>13660</v>
      </c>
      <c r="F6265" s="124">
        <v>13</v>
      </c>
      <c r="G6265" s="112">
        <v>40256</v>
      </c>
      <c r="H6265" s="98"/>
      <c r="I6265" s="123" t="str">
        <f t="shared" si="97"/>
        <v/>
      </c>
      <c r="J6265" s="123"/>
      <c r="K6265" s="123"/>
      <c r="L6265" s="123"/>
      <c r="M6265" s="98" t="s">
        <v>14907</v>
      </c>
      <c r="N6265" s="118"/>
    </row>
    <row r="6266" spans="1:14" x14ac:dyDescent="0.25">
      <c r="A6266" s="130">
        <v>2306900000197</v>
      </c>
      <c r="B6266" s="98" t="s">
        <v>13330</v>
      </c>
      <c r="C6266" s="123" t="s">
        <v>5227</v>
      </c>
      <c r="D6266" s="98" t="s">
        <v>13667</v>
      </c>
      <c r="E6266" s="98" t="s">
        <v>13660</v>
      </c>
      <c r="F6266" s="124">
        <v>11.39</v>
      </c>
      <c r="G6266" s="112">
        <v>43567</v>
      </c>
      <c r="H6266" s="98"/>
      <c r="I6266" s="123" t="str">
        <f t="shared" si="97"/>
        <v/>
      </c>
      <c r="J6266" s="123"/>
      <c r="K6266" s="123"/>
      <c r="L6266" s="123"/>
      <c r="M6266" s="98"/>
      <c r="N6266" s="118"/>
    </row>
    <row r="6267" spans="1:14" x14ac:dyDescent="0.25">
      <c r="A6267" s="130">
        <v>44544690000115</v>
      </c>
      <c r="B6267" s="98" t="s">
        <v>13331</v>
      </c>
      <c r="C6267" s="123" t="s">
        <v>4626</v>
      </c>
      <c r="D6267" s="98" t="s">
        <v>13667</v>
      </c>
      <c r="E6267" s="98" t="s">
        <v>13660</v>
      </c>
      <c r="F6267" s="124">
        <v>17.989999999999998</v>
      </c>
      <c r="G6267" s="112">
        <v>42948</v>
      </c>
      <c r="H6267" s="98"/>
      <c r="I6267" s="123" t="str">
        <f t="shared" si="97"/>
        <v/>
      </c>
      <c r="J6267" s="123"/>
      <c r="K6267" s="123"/>
      <c r="L6267" s="123"/>
      <c r="M6267" s="98" t="s">
        <v>16962</v>
      </c>
      <c r="N6267" s="118"/>
    </row>
    <row r="6268" spans="1:14" x14ac:dyDescent="0.25">
      <c r="A6268" s="130">
        <v>82765488000102</v>
      </c>
      <c r="B6268" s="98" t="s">
        <v>13332</v>
      </c>
      <c r="C6268" s="123" t="s">
        <v>4289</v>
      </c>
      <c r="D6268" s="98" t="s">
        <v>13667</v>
      </c>
      <c r="E6268" s="98" t="s">
        <v>13660</v>
      </c>
      <c r="F6268" s="124">
        <v>12.44</v>
      </c>
      <c r="G6268" s="112">
        <v>40533</v>
      </c>
      <c r="H6268" s="98"/>
      <c r="I6268" s="123" t="str">
        <f t="shared" si="97"/>
        <v/>
      </c>
      <c r="J6268" s="123"/>
      <c r="K6268" s="123"/>
      <c r="L6268" s="123"/>
      <c r="M6268" s="98" t="s">
        <v>16658</v>
      </c>
      <c r="N6268" s="118"/>
    </row>
    <row r="6269" spans="1:14" x14ac:dyDescent="0.25">
      <c r="A6269" s="130">
        <v>46373445000118</v>
      </c>
      <c r="B6269" s="98" t="s">
        <v>13333</v>
      </c>
      <c r="C6269" s="123" t="s">
        <v>4626</v>
      </c>
      <c r="D6269" s="98" t="s">
        <v>13667</v>
      </c>
      <c r="E6269" s="98" t="s">
        <v>13660</v>
      </c>
      <c r="F6269" s="124">
        <v>20</v>
      </c>
      <c r="G6269" s="112">
        <v>43297</v>
      </c>
      <c r="H6269" s="98"/>
      <c r="I6269" s="123" t="str">
        <f t="shared" si="97"/>
        <v/>
      </c>
      <c r="J6269" s="123"/>
      <c r="K6269" s="123"/>
      <c r="L6269" s="123"/>
      <c r="M6269" s="98" t="s">
        <v>16965</v>
      </c>
      <c r="N6269" s="118"/>
    </row>
    <row r="6270" spans="1:14" x14ac:dyDescent="0.25">
      <c r="A6270" s="130">
        <v>76978519000100</v>
      </c>
      <c r="B6270" s="98" t="s">
        <v>13334</v>
      </c>
      <c r="C6270" s="123" t="s">
        <v>3143</v>
      </c>
      <c r="D6270" s="98" t="s">
        <v>13667</v>
      </c>
      <c r="E6270" s="98" t="s">
        <v>13660</v>
      </c>
      <c r="F6270" s="124">
        <v>18</v>
      </c>
      <c r="G6270" s="112">
        <v>40909</v>
      </c>
      <c r="H6270" s="98"/>
      <c r="I6270" s="123" t="str">
        <f t="shared" si="97"/>
        <v/>
      </c>
      <c r="J6270" s="123"/>
      <c r="K6270" s="123"/>
      <c r="L6270" s="123"/>
      <c r="M6270" s="98" t="s">
        <v>15905</v>
      </c>
      <c r="N6270" s="118"/>
    </row>
    <row r="6271" spans="1:14" x14ac:dyDescent="0.25">
      <c r="A6271" s="130">
        <v>8159089000145</v>
      </c>
      <c r="B6271" s="98" t="s">
        <v>13335</v>
      </c>
      <c r="C6271" s="123" t="s">
        <v>3601</v>
      </c>
      <c r="D6271" s="98" t="s">
        <v>13667</v>
      </c>
      <c r="E6271" s="98" t="s">
        <v>13660</v>
      </c>
      <c r="F6271" s="124">
        <v>15.58</v>
      </c>
      <c r="G6271" s="112">
        <v>43892</v>
      </c>
      <c r="H6271" s="98"/>
      <c r="I6271" s="123" t="str">
        <f t="shared" si="97"/>
        <v/>
      </c>
      <c r="J6271" s="123"/>
      <c r="K6271" s="123"/>
      <c r="L6271" s="123"/>
      <c r="M6271" s="98"/>
      <c r="N6271" s="118"/>
    </row>
    <row r="6272" spans="1:14" x14ac:dyDescent="0.25">
      <c r="A6272" s="130">
        <v>3788239000166</v>
      </c>
      <c r="B6272" s="98" t="s">
        <v>13336</v>
      </c>
      <c r="C6272" s="123" t="s">
        <v>2274</v>
      </c>
      <c r="D6272" s="98" t="s">
        <v>13667</v>
      </c>
      <c r="E6272" s="98" t="s">
        <v>13660</v>
      </c>
      <c r="F6272" s="124">
        <v>15.52</v>
      </c>
      <c r="G6272" s="112">
        <v>44075</v>
      </c>
      <c r="H6272" s="98"/>
      <c r="I6272" s="123" t="str">
        <f t="shared" si="97"/>
        <v/>
      </c>
      <c r="J6272" s="123"/>
      <c r="K6272" s="123"/>
      <c r="L6272" s="123"/>
      <c r="M6272" s="98"/>
      <c r="N6272" s="118"/>
    </row>
    <row r="6273" spans="1:14" x14ac:dyDescent="0.25">
      <c r="A6273" s="130">
        <v>12241865000129</v>
      </c>
      <c r="B6273" s="98" t="s">
        <v>13337</v>
      </c>
      <c r="C6273" s="123" t="s">
        <v>29</v>
      </c>
      <c r="D6273" s="98" t="s">
        <v>13667</v>
      </c>
      <c r="E6273" s="98" t="s">
        <v>13660</v>
      </c>
      <c r="F6273" s="124">
        <v>8.6300000000000008</v>
      </c>
      <c r="G6273" s="112">
        <v>41639</v>
      </c>
      <c r="H6273" s="98"/>
      <c r="I6273" s="123" t="str">
        <f t="shared" si="97"/>
        <v/>
      </c>
      <c r="J6273" s="123"/>
      <c r="K6273" s="123"/>
      <c r="L6273" s="123"/>
      <c r="M6273" s="98" t="s">
        <v>13806</v>
      </c>
      <c r="N6273" s="118"/>
    </row>
    <row r="6274" spans="1:14" x14ac:dyDescent="0.25">
      <c r="A6274" s="130">
        <v>76247345000106</v>
      </c>
      <c r="B6274" s="98" t="s">
        <v>13338</v>
      </c>
      <c r="C6274" s="123" t="s">
        <v>3143</v>
      </c>
      <c r="D6274" s="98" t="s">
        <v>13667</v>
      </c>
      <c r="E6274" s="98" t="s">
        <v>13660</v>
      </c>
      <c r="F6274" s="124">
        <v>12</v>
      </c>
      <c r="G6274" s="112">
        <v>43656</v>
      </c>
      <c r="H6274" s="98"/>
      <c r="I6274" s="123" t="str">
        <f t="shared" si="97"/>
        <v/>
      </c>
      <c r="J6274" s="123"/>
      <c r="K6274" s="123"/>
      <c r="L6274" s="123"/>
      <c r="M6274" s="98"/>
      <c r="N6274" s="118"/>
    </row>
    <row r="6275" spans="1:14" x14ac:dyDescent="0.25">
      <c r="A6275" s="130">
        <v>87615449000142</v>
      </c>
      <c r="B6275" s="98" t="s">
        <v>13339</v>
      </c>
      <c r="C6275" s="123" t="s">
        <v>3812</v>
      </c>
      <c r="D6275" s="98" t="s">
        <v>13667</v>
      </c>
      <c r="E6275" s="98" t="s">
        <v>13660</v>
      </c>
      <c r="F6275" s="124">
        <v>18.8</v>
      </c>
      <c r="G6275" s="112">
        <v>43101</v>
      </c>
      <c r="H6275" s="98"/>
      <c r="I6275" s="123" t="str">
        <f t="shared" ref="I6275:I6338" si="98">IFERROR(IF(OR(E6275="Ativos", E6275="Aposentados",E6275="Pensionistas"),IF(F6275&gt;=14,"SIM","NÃO"),""),"")</f>
        <v/>
      </c>
      <c r="J6275" s="123"/>
      <c r="K6275" s="123"/>
      <c r="L6275" s="123"/>
      <c r="M6275" s="98" t="s">
        <v>16531</v>
      </c>
      <c r="N6275" s="118"/>
    </row>
    <row r="6276" spans="1:14" x14ac:dyDescent="0.25">
      <c r="A6276" s="130">
        <v>87613493000113</v>
      </c>
      <c r="B6276" s="98" t="s">
        <v>13340</v>
      </c>
      <c r="C6276" s="123" t="s">
        <v>3812</v>
      </c>
      <c r="D6276" s="98" t="s">
        <v>13667</v>
      </c>
      <c r="E6276" s="98" t="s">
        <v>13660</v>
      </c>
      <c r="F6276" s="124">
        <v>17.399999999999999</v>
      </c>
      <c r="G6276" s="112">
        <v>42370</v>
      </c>
      <c r="H6276" s="98"/>
      <c r="I6276" s="123" t="str">
        <f t="shared" si="98"/>
        <v/>
      </c>
      <c r="J6276" s="123"/>
      <c r="K6276" s="123"/>
      <c r="L6276" s="123"/>
      <c r="M6276" s="98" t="s">
        <v>16534</v>
      </c>
      <c r="N6276" s="118"/>
    </row>
    <row r="6277" spans="1:14" x14ac:dyDescent="0.25">
      <c r="A6277" s="130">
        <v>8749525000136</v>
      </c>
      <c r="B6277" s="98" t="s">
        <v>13341</v>
      </c>
      <c r="C6277" s="123" t="s">
        <v>2554</v>
      </c>
      <c r="D6277" s="98" t="s">
        <v>13667</v>
      </c>
      <c r="E6277" s="98" t="s">
        <v>13660</v>
      </c>
      <c r="F6277" s="124">
        <v>17.05</v>
      </c>
      <c r="G6277" s="112">
        <v>43971</v>
      </c>
      <c r="H6277" s="98"/>
      <c r="I6277" s="123" t="str">
        <f t="shared" si="98"/>
        <v/>
      </c>
      <c r="J6277" s="123"/>
      <c r="K6277" s="123"/>
      <c r="L6277" s="123"/>
      <c r="M6277" s="98"/>
      <c r="N6277" s="118"/>
    </row>
    <row r="6278" spans="1:14" x14ac:dyDescent="0.25">
      <c r="A6278" s="130">
        <v>88811948000178</v>
      </c>
      <c r="B6278" s="98" t="s">
        <v>13342</v>
      </c>
      <c r="C6278" s="123" t="s">
        <v>3812</v>
      </c>
      <c r="D6278" s="98" t="s">
        <v>13667</v>
      </c>
      <c r="E6278" s="98" t="s">
        <v>13660</v>
      </c>
      <c r="F6278" s="124">
        <v>17.28</v>
      </c>
      <c r="G6278" s="112">
        <v>43952</v>
      </c>
      <c r="H6278" s="98"/>
      <c r="I6278" s="123" t="str">
        <f t="shared" si="98"/>
        <v/>
      </c>
      <c r="J6278" s="123"/>
      <c r="K6278" s="123"/>
      <c r="L6278" s="123"/>
      <c r="M6278" s="98"/>
      <c r="N6278" s="118"/>
    </row>
    <row r="6279" spans="1:14" x14ac:dyDescent="0.25">
      <c r="A6279" s="130">
        <v>75801738000157</v>
      </c>
      <c r="B6279" s="98" t="s">
        <v>13343</v>
      </c>
      <c r="C6279" s="123" t="s">
        <v>3143</v>
      </c>
      <c r="D6279" s="98" t="s">
        <v>13667</v>
      </c>
      <c r="E6279" s="98" t="s">
        <v>13660</v>
      </c>
      <c r="F6279" s="124">
        <v>12</v>
      </c>
      <c r="G6279" s="112">
        <v>40221</v>
      </c>
      <c r="H6279" s="98"/>
      <c r="I6279" s="123" t="str">
        <f t="shared" si="98"/>
        <v/>
      </c>
      <c r="J6279" s="123"/>
      <c r="K6279" s="123"/>
      <c r="L6279" s="123"/>
      <c r="M6279" s="98" t="s">
        <v>15906</v>
      </c>
      <c r="N6279" s="118"/>
    </row>
    <row r="6280" spans="1:14" x14ac:dyDescent="0.25">
      <c r="A6280" s="130">
        <v>13796016000102</v>
      </c>
      <c r="B6280" s="98" t="s">
        <v>13344</v>
      </c>
      <c r="C6280" s="123" t="s">
        <v>215</v>
      </c>
      <c r="D6280" s="98" t="s">
        <v>13667</v>
      </c>
      <c r="E6280" s="98" t="s">
        <v>13660</v>
      </c>
      <c r="F6280" s="124">
        <v>11</v>
      </c>
      <c r="G6280" s="112">
        <v>43423</v>
      </c>
      <c r="H6280" s="98"/>
      <c r="I6280" s="123" t="str">
        <f t="shared" si="98"/>
        <v/>
      </c>
      <c r="J6280" s="123"/>
      <c r="K6280" s="123"/>
      <c r="L6280" s="123"/>
      <c r="M6280" s="98" t="s">
        <v>13922</v>
      </c>
      <c r="N6280" s="118"/>
    </row>
    <row r="6281" spans="1:14" x14ac:dyDescent="0.25">
      <c r="A6281" s="130">
        <v>45742707000101</v>
      </c>
      <c r="B6281" s="98" t="s">
        <v>13345</v>
      </c>
      <c r="C6281" s="123" t="s">
        <v>4626</v>
      </c>
      <c r="D6281" s="98" t="s">
        <v>13667</v>
      </c>
      <c r="E6281" s="98" t="s">
        <v>13660</v>
      </c>
      <c r="F6281" s="124">
        <v>16.32</v>
      </c>
      <c r="G6281" s="112">
        <v>43282</v>
      </c>
      <c r="H6281" s="98"/>
      <c r="I6281" s="123" t="str">
        <f t="shared" si="98"/>
        <v/>
      </c>
      <c r="J6281" s="123"/>
      <c r="K6281" s="123"/>
      <c r="L6281" s="123"/>
      <c r="M6281" s="98"/>
      <c r="N6281" s="118"/>
    </row>
    <row r="6282" spans="1:14" x14ac:dyDescent="0.25">
      <c r="A6282" s="130">
        <v>24772253000141</v>
      </c>
      <c r="B6282" s="98" t="s">
        <v>13346</v>
      </c>
      <c r="C6282" s="123" t="s">
        <v>2274</v>
      </c>
      <c r="D6282" s="98" t="s">
        <v>13667</v>
      </c>
      <c r="E6282" s="98" t="s">
        <v>13660</v>
      </c>
      <c r="F6282" s="124">
        <v>18.3</v>
      </c>
      <c r="G6282" s="112">
        <v>43800</v>
      </c>
      <c r="H6282" s="98"/>
      <c r="I6282" s="123" t="str">
        <f t="shared" si="98"/>
        <v/>
      </c>
      <c r="J6282" s="123"/>
      <c r="K6282" s="123"/>
      <c r="L6282" s="123"/>
      <c r="M6282" s="98"/>
      <c r="N6282" s="118"/>
    </row>
    <row r="6283" spans="1:14" x14ac:dyDescent="0.25">
      <c r="A6283" s="130">
        <v>97761407000173</v>
      </c>
      <c r="B6283" s="98" t="s">
        <v>13347</v>
      </c>
      <c r="C6283" s="123" t="s">
        <v>3812</v>
      </c>
      <c r="D6283" s="98" t="s">
        <v>13667</v>
      </c>
      <c r="E6283" s="98" t="s">
        <v>13660</v>
      </c>
      <c r="F6283" s="124">
        <v>28</v>
      </c>
      <c r="G6283" s="112">
        <v>44136</v>
      </c>
      <c r="H6283" s="98"/>
      <c r="I6283" s="123" t="str">
        <f t="shared" si="98"/>
        <v/>
      </c>
      <c r="J6283" s="123"/>
      <c r="K6283" s="123"/>
      <c r="L6283" s="123"/>
      <c r="M6283" s="98"/>
      <c r="N6283" s="118"/>
    </row>
    <row r="6284" spans="1:14" x14ac:dyDescent="0.25">
      <c r="A6284" s="130">
        <v>1068055000104</v>
      </c>
      <c r="B6284" s="98" t="s">
        <v>13348</v>
      </c>
      <c r="C6284" s="123" t="s">
        <v>901</v>
      </c>
      <c r="D6284" s="98" t="s">
        <v>13667</v>
      </c>
      <c r="E6284" s="98" t="s">
        <v>13660</v>
      </c>
      <c r="F6284" s="124">
        <v>22</v>
      </c>
      <c r="G6284" s="112">
        <v>43693</v>
      </c>
      <c r="H6284" s="98"/>
      <c r="I6284" s="123" t="str">
        <f t="shared" si="98"/>
        <v/>
      </c>
      <c r="J6284" s="123"/>
      <c r="K6284" s="123"/>
      <c r="L6284" s="123"/>
      <c r="M6284" s="98"/>
      <c r="N6284" s="118"/>
    </row>
    <row r="6285" spans="1:14" x14ac:dyDescent="0.25">
      <c r="A6285" s="130">
        <v>12207445000126</v>
      </c>
      <c r="B6285" s="98" t="s">
        <v>13349</v>
      </c>
      <c r="C6285" s="123" t="s">
        <v>29</v>
      </c>
      <c r="D6285" s="98" t="s">
        <v>13667</v>
      </c>
      <c r="E6285" s="98" t="s">
        <v>13660</v>
      </c>
      <c r="F6285" s="124">
        <v>7.43</v>
      </c>
      <c r="G6285" s="112">
        <v>42005</v>
      </c>
      <c r="H6285" s="98"/>
      <c r="I6285" s="123" t="str">
        <f t="shared" si="98"/>
        <v/>
      </c>
      <c r="J6285" s="123"/>
      <c r="K6285" s="123"/>
      <c r="L6285" s="123"/>
      <c r="M6285" s="98" t="s">
        <v>13809</v>
      </c>
      <c r="N6285" s="118"/>
    </row>
    <row r="6286" spans="1:14" x14ac:dyDescent="0.25">
      <c r="A6286" s="130">
        <v>72130818000130</v>
      </c>
      <c r="B6286" s="98" t="s">
        <v>13350</v>
      </c>
      <c r="C6286" s="123" t="s">
        <v>4626</v>
      </c>
      <c r="D6286" s="98" t="s">
        <v>13667</v>
      </c>
      <c r="E6286" s="98" t="s">
        <v>13660</v>
      </c>
      <c r="F6286" s="124">
        <v>22</v>
      </c>
      <c r="G6286" s="112">
        <v>43207</v>
      </c>
      <c r="H6286" s="98"/>
      <c r="I6286" s="123" t="str">
        <f t="shared" si="98"/>
        <v/>
      </c>
      <c r="J6286" s="123"/>
      <c r="K6286" s="123"/>
      <c r="L6286" s="123"/>
      <c r="M6286" s="98" t="s">
        <v>16970</v>
      </c>
      <c r="N6286" s="118"/>
    </row>
    <row r="6287" spans="1:14" x14ac:dyDescent="0.25">
      <c r="A6287" s="130">
        <v>46634218000107</v>
      </c>
      <c r="B6287" s="98" t="s">
        <v>13351</v>
      </c>
      <c r="C6287" s="123" t="s">
        <v>4626</v>
      </c>
      <c r="D6287" s="98" t="s">
        <v>13667</v>
      </c>
      <c r="E6287" s="98" t="s">
        <v>13660</v>
      </c>
      <c r="F6287" s="124">
        <v>18</v>
      </c>
      <c r="G6287" s="112">
        <v>42370</v>
      </c>
      <c r="H6287" s="98"/>
      <c r="I6287" s="123" t="str">
        <f t="shared" si="98"/>
        <v/>
      </c>
      <c r="J6287" s="123"/>
      <c r="K6287" s="123"/>
      <c r="L6287" s="123"/>
      <c r="M6287" s="98" t="s">
        <v>16971</v>
      </c>
      <c r="N6287" s="118"/>
    </row>
    <row r="6288" spans="1:14" x14ac:dyDescent="0.25">
      <c r="A6288" s="130">
        <v>64614449000122</v>
      </c>
      <c r="B6288" s="98" t="s">
        <v>13352</v>
      </c>
      <c r="C6288" s="123" t="s">
        <v>4626</v>
      </c>
      <c r="D6288" s="98" t="s">
        <v>13667</v>
      </c>
      <c r="E6288" s="98" t="s">
        <v>13660</v>
      </c>
      <c r="F6288" s="124">
        <v>15.57</v>
      </c>
      <c r="G6288" s="112">
        <v>42370</v>
      </c>
      <c r="H6288" s="98"/>
      <c r="I6288" s="123" t="str">
        <f t="shared" si="98"/>
        <v/>
      </c>
      <c r="J6288" s="123"/>
      <c r="K6288" s="123"/>
      <c r="L6288" s="123"/>
      <c r="M6288" s="98" t="s">
        <v>16973</v>
      </c>
      <c r="N6288" s="118"/>
    </row>
    <row r="6289" spans="1:14" x14ac:dyDescent="0.25">
      <c r="A6289" s="130">
        <v>46634564000187</v>
      </c>
      <c r="B6289" s="98" t="s">
        <v>13353</v>
      </c>
      <c r="C6289" s="123" t="s">
        <v>4626</v>
      </c>
      <c r="D6289" s="98" t="s">
        <v>13667</v>
      </c>
      <c r="E6289" s="98" t="s">
        <v>13660</v>
      </c>
      <c r="F6289" s="124">
        <v>12.22</v>
      </c>
      <c r="G6289" s="112">
        <v>43738</v>
      </c>
      <c r="H6289" s="98"/>
      <c r="I6289" s="123" t="str">
        <f t="shared" si="98"/>
        <v/>
      </c>
      <c r="J6289" s="123"/>
      <c r="K6289" s="123"/>
      <c r="L6289" s="123"/>
      <c r="M6289" s="98"/>
      <c r="N6289" s="118"/>
    </row>
    <row r="6290" spans="1:14" x14ac:dyDescent="0.25">
      <c r="A6290" s="130">
        <v>7849532000147</v>
      </c>
      <c r="B6290" s="98" t="s">
        <v>13354</v>
      </c>
      <c r="C6290" s="123" t="s">
        <v>634</v>
      </c>
      <c r="D6290" s="98" t="s">
        <v>13667</v>
      </c>
      <c r="E6290" s="98" t="s">
        <v>13660</v>
      </c>
      <c r="F6290" s="124">
        <v>13.95</v>
      </c>
      <c r="G6290" s="112">
        <v>43091</v>
      </c>
      <c r="H6290" s="98"/>
      <c r="I6290" s="123" t="str">
        <f t="shared" si="98"/>
        <v/>
      </c>
      <c r="J6290" s="123"/>
      <c r="K6290" s="123"/>
      <c r="L6290" s="123"/>
      <c r="M6290" s="98" t="s">
        <v>14062</v>
      </c>
      <c r="N6290" s="118"/>
    </row>
    <row r="6291" spans="1:14" x14ac:dyDescent="0.25">
      <c r="A6291" s="130">
        <v>45176005000108</v>
      </c>
      <c r="B6291" s="98" t="s">
        <v>13355</v>
      </c>
      <c r="C6291" s="123" t="s">
        <v>4626</v>
      </c>
      <c r="D6291" s="98" t="s">
        <v>13667</v>
      </c>
      <c r="E6291" s="98" t="s">
        <v>13660</v>
      </c>
      <c r="F6291" s="124">
        <v>22</v>
      </c>
      <c r="G6291" s="112">
        <v>37401</v>
      </c>
      <c r="H6291" s="98"/>
      <c r="I6291" s="123" t="str">
        <f t="shared" si="98"/>
        <v/>
      </c>
      <c r="J6291" s="123"/>
      <c r="K6291" s="123"/>
      <c r="L6291" s="123"/>
      <c r="M6291" s="98" t="s">
        <v>16974</v>
      </c>
      <c r="N6291" s="118"/>
    </row>
    <row r="6292" spans="1:14" x14ac:dyDescent="0.25">
      <c r="A6292" s="130">
        <v>75963850000194</v>
      </c>
      <c r="B6292" s="98" t="s">
        <v>13356</v>
      </c>
      <c r="C6292" s="123" t="s">
        <v>3143</v>
      </c>
      <c r="D6292" s="98" t="s">
        <v>13667</v>
      </c>
      <c r="E6292" s="98" t="s">
        <v>13660</v>
      </c>
      <c r="F6292" s="124">
        <v>14</v>
      </c>
      <c r="G6292" s="112">
        <v>44013</v>
      </c>
      <c r="H6292" s="98"/>
      <c r="I6292" s="123" t="str">
        <f t="shared" si="98"/>
        <v/>
      </c>
      <c r="J6292" s="123"/>
      <c r="K6292" s="123"/>
      <c r="L6292" s="123"/>
      <c r="M6292" s="98"/>
      <c r="N6292" s="118"/>
    </row>
    <row r="6293" spans="1:14" x14ac:dyDescent="0.25">
      <c r="A6293" s="130">
        <v>23489834000108</v>
      </c>
      <c r="B6293" s="98" t="s">
        <v>13357</v>
      </c>
      <c r="C6293" s="123" t="s">
        <v>634</v>
      </c>
      <c r="D6293" s="98" t="s">
        <v>13667</v>
      </c>
      <c r="E6293" s="98" t="s">
        <v>13660</v>
      </c>
      <c r="F6293" s="124">
        <v>18</v>
      </c>
      <c r="G6293" s="112">
        <v>42704</v>
      </c>
      <c r="H6293" s="98"/>
      <c r="I6293" s="123" t="str">
        <f t="shared" si="98"/>
        <v/>
      </c>
      <c r="J6293" s="123"/>
      <c r="K6293" s="123"/>
      <c r="L6293" s="123"/>
      <c r="M6293" s="98" t="s">
        <v>14063</v>
      </c>
      <c r="N6293" s="118"/>
    </row>
    <row r="6294" spans="1:14" x14ac:dyDescent="0.25">
      <c r="A6294" s="130">
        <v>76170240000104</v>
      </c>
      <c r="B6294" s="98" t="s">
        <v>13358</v>
      </c>
      <c r="C6294" s="123" t="s">
        <v>3143</v>
      </c>
      <c r="D6294" s="98" t="s">
        <v>13667</v>
      </c>
      <c r="E6294" s="98" t="s">
        <v>13660</v>
      </c>
      <c r="F6294" s="124">
        <v>19</v>
      </c>
      <c r="G6294" s="112">
        <v>37881</v>
      </c>
      <c r="H6294" s="98"/>
      <c r="I6294" s="123" t="str">
        <f t="shared" si="98"/>
        <v/>
      </c>
      <c r="J6294" s="123"/>
      <c r="K6294" s="123"/>
      <c r="L6294" s="123"/>
      <c r="M6294" s="98" t="s">
        <v>15907</v>
      </c>
      <c r="N6294" s="118"/>
    </row>
    <row r="6295" spans="1:14" x14ac:dyDescent="0.25">
      <c r="A6295" s="130">
        <v>8357667000158</v>
      </c>
      <c r="B6295" s="98" t="s">
        <v>13359</v>
      </c>
      <c r="C6295" s="123" t="s">
        <v>3601</v>
      </c>
      <c r="D6295" s="98" t="s">
        <v>13667</v>
      </c>
      <c r="E6295" s="98" t="s">
        <v>13660</v>
      </c>
      <c r="F6295" s="124">
        <v>13.47</v>
      </c>
      <c r="G6295" s="112">
        <v>41764</v>
      </c>
      <c r="H6295" s="98"/>
      <c r="I6295" s="123" t="str">
        <f t="shared" si="98"/>
        <v/>
      </c>
      <c r="J6295" s="123"/>
      <c r="K6295" s="123"/>
      <c r="L6295" s="123"/>
      <c r="M6295" s="98" t="s">
        <v>16132</v>
      </c>
      <c r="N6295" s="118"/>
    </row>
    <row r="6296" spans="1:14" x14ac:dyDescent="0.25">
      <c r="A6296" s="130">
        <v>87613089000140</v>
      </c>
      <c r="B6296" s="98" t="s">
        <v>13360</v>
      </c>
      <c r="C6296" s="123" t="s">
        <v>3812</v>
      </c>
      <c r="D6296" s="98" t="s">
        <v>13667</v>
      </c>
      <c r="E6296" s="98" t="s">
        <v>13660</v>
      </c>
      <c r="F6296" s="124">
        <v>15.44</v>
      </c>
      <c r="G6296" s="112">
        <v>43101</v>
      </c>
      <c r="H6296" s="98"/>
      <c r="I6296" s="123" t="str">
        <f t="shared" si="98"/>
        <v/>
      </c>
      <c r="J6296" s="123"/>
      <c r="K6296" s="123"/>
      <c r="L6296" s="123"/>
      <c r="M6296" s="98" t="s">
        <v>16537</v>
      </c>
      <c r="N6296" s="118"/>
    </row>
    <row r="6297" spans="1:14" x14ac:dyDescent="0.25">
      <c r="A6297" s="130">
        <v>18404780000109</v>
      </c>
      <c r="B6297" s="98" t="s">
        <v>13361</v>
      </c>
      <c r="C6297" s="123" t="s">
        <v>1356</v>
      </c>
      <c r="D6297" s="98" t="s">
        <v>13667</v>
      </c>
      <c r="E6297" s="98" t="s">
        <v>13660</v>
      </c>
      <c r="F6297" s="124">
        <v>15.76</v>
      </c>
      <c r="G6297" s="112">
        <v>42423</v>
      </c>
      <c r="H6297" s="98"/>
      <c r="I6297" s="123" t="str">
        <f t="shared" si="98"/>
        <v/>
      </c>
      <c r="J6297" s="123"/>
      <c r="K6297" s="123"/>
      <c r="L6297" s="123"/>
      <c r="M6297" s="98" t="s">
        <v>14797</v>
      </c>
      <c r="N6297" s="118"/>
    </row>
    <row r="6298" spans="1:14" x14ac:dyDescent="0.25">
      <c r="A6298" s="130">
        <v>12842829000110</v>
      </c>
      <c r="B6298" s="98" t="s">
        <v>13362</v>
      </c>
      <c r="C6298" s="123" t="s">
        <v>29</v>
      </c>
      <c r="D6298" s="98" t="s">
        <v>13667</v>
      </c>
      <c r="E6298" s="98" t="s">
        <v>13660</v>
      </c>
      <c r="F6298" s="124">
        <v>13.12</v>
      </c>
      <c r="G6298" s="112">
        <v>40247</v>
      </c>
      <c r="H6298" s="98"/>
      <c r="I6298" s="123" t="str">
        <f t="shared" si="98"/>
        <v/>
      </c>
      <c r="J6298" s="123"/>
      <c r="K6298" s="123"/>
      <c r="L6298" s="123"/>
      <c r="M6298" s="98"/>
      <c r="N6298" s="118"/>
    </row>
    <row r="6299" spans="1:14" x14ac:dyDescent="0.25">
      <c r="A6299" s="130">
        <v>3501582000188</v>
      </c>
      <c r="B6299" s="98" t="s">
        <v>13363</v>
      </c>
      <c r="C6299" s="123" t="s">
        <v>2197</v>
      </c>
      <c r="D6299" s="98" t="s">
        <v>13667</v>
      </c>
      <c r="E6299" s="98" t="s">
        <v>13660</v>
      </c>
      <c r="F6299" s="124">
        <v>18.39</v>
      </c>
      <c r="G6299" s="112">
        <v>43321</v>
      </c>
      <c r="H6299" s="98"/>
      <c r="I6299" s="123" t="str">
        <f t="shared" si="98"/>
        <v/>
      </c>
      <c r="J6299" s="123"/>
      <c r="K6299" s="123"/>
      <c r="L6299" s="123"/>
      <c r="M6299" s="98" t="s">
        <v>14910</v>
      </c>
      <c r="N6299" s="118"/>
    </row>
    <row r="6300" spans="1:14" x14ac:dyDescent="0.25">
      <c r="A6300" s="130">
        <v>6554869000164</v>
      </c>
      <c r="B6300" s="98" t="s">
        <v>13364</v>
      </c>
      <c r="C6300" s="123" t="s">
        <v>2926</v>
      </c>
      <c r="D6300" s="98" t="s">
        <v>13667</v>
      </c>
      <c r="E6300" s="98" t="s">
        <v>13660</v>
      </c>
      <c r="F6300" s="124">
        <v>22</v>
      </c>
      <c r="G6300" s="112">
        <v>44197</v>
      </c>
      <c r="H6300" s="98"/>
      <c r="I6300" s="123" t="str">
        <f t="shared" si="98"/>
        <v/>
      </c>
      <c r="J6300" s="123"/>
      <c r="K6300" s="123"/>
      <c r="L6300" s="123"/>
      <c r="M6300" s="98"/>
      <c r="N6300" s="118"/>
    </row>
    <row r="6301" spans="1:14" x14ac:dyDescent="0.25">
      <c r="A6301" s="130">
        <v>29138369000147</v>
      </c>
      <c r="B6301" s="98" t="s">
        <v>13365</v>
      </c>
      <c r="C6301" s="123" t="s">
        <v>3513</v>
      </c>
      <c r="D6301" s="98" t="s">
        <v>13667</v>
      </c>
      <c r="E6301" s="98" t="s">
        <v>13660</v>
      </c>
      <c r="F6301" s="124">
        <v>15.27</v>
      </c>
      <c r="G6301" s="112">
        <v>40488</v>
      </c>
      <c r="H6301" s="98"/>
      <c r="I6301" s="123" t="str">
        <f t="shared" si="98"/>
        <v/>
      </c>
      <c r="J6301" s="123"/>
      <c r="K6301" s="123"/>
      <c r="L6301" s="123"/>
      <c r="M6301" s="98"/>
      <c r="N6301" s="118"/>
    </row>
    <row r="6302" spans="1:14" x14ac:dyDescent="0.25">
      <c r="A6302" s="130">
        <v>11286366000195</v>
      </c>
      <c r="B6302" s="98" t="s">
        <v>13366</v>
      </c>
      <c r="C6302" s="123" t="s">
        <v>2758</v>
      </c>
      <c r="D6302" s="98" t="s">
        <v>13667</v>
      </c>
      <c r="E6302" s="98" t="s">
        <v>13660</v>
      </c>
      <c r="F6302" s="124">
        <v>15.19</v>
      </c>
      <c r="G6302" s="112">
        <v>42430</v>
      </c>
      <c r="H6302" s="98"/>
      <c r="I6302" s="123" t="str">
        <f t="shared" si="98"/>
        <v/>
      </c>
      <c r="J6302" s="123"/>
      <c r="K6302" s="123"/>
      <c r="L6302" s="123"/>
      <c r="M6302" s="98"/>
      <c r="N6302" s="118"/>
    </row>
    <row r="6303" spans="1:14" x14ac:dyDescent="0.25">
      <c r="A6303" s="130">
        <v>75793786000140</v>
      </c>
      <c r="B6303" s="98" t="s">
        <v>13367</v>
      </c>
      <c r="C6303" s="123" t="s">
        <v>3143</v>
      </c>
      <c r="D6303" s="98" t="s">
        <v>13667</v>
      </c>
      <c r="E6303" s="98" t="s">
        <v>13660</v>
      </c>
      <c r="F6303" s="124">
        <v>17</v>
      </c>
      <c r="G6303" s="112">
        <v>44001</v>
      </c>
      <c r="H6303" s="98"/>
      <c r="I6303" s="123" t="str">
        <f t="shared" si="98"/>
        <v/>
      </c>
      <c r="J6303" s="123"/>
      <c r="K6303" s="123"/>
      <c r="L6303" s="123"/>
      <c r="M6303" s="98"/>
      <c r="N6303" s="118"/>
    </row>
    <row r="6304" spans="1:14" x14ac:dyDescent="0.25">
      <c r="A6304" s="130">
        <v>90256660000120</v>
      </c>
      <c r="B6304" s="98" t="s">
        <v>13368</v>
      </c>
      <c r="C6304" s="123" t="s">
        <v>3812</v>
      </c>
      <c r="D6304" s="98" t="s">
        <v>13667</v>
      </c>
      <c r="E6304" s="98" t="s">
        <v>13660</v>
      </c>
      <c r="F6304" s="124">
        <v>21.07</v>
      </c>
      <c r="G6304" s="112">
        <v>43101</v>
      </c>
      <c r="H6304" s="98"/>
      <c r="I6304" s="123" t="str">
        <f t="shared" si="98"/>
        <v/>
      </c>
      <c r="J6304" s="123"/>
      <c r="K6304" s="123"/>
      <c r="L6304" s="123"/>
      <c r="M6304" s="98" t="s">
        <v>16538</v>
      </c>
      <c r="N6304" s="118"/>
    </row>
    <row r="6305" spans="1:14" x14ac:dyDescent="0.25">
      <c r="A6305" s="130">
        <v>11361201000130</v>
      </c>
      <c r="B6305" s="98" t="s">
        <v>13369</v>
      </c>
      <c r="C6305" s="123" t="s">
        <v>2758</v>
      </c>
      <c r="D6305" s="98" t="s">
        <v>13667</v>
      </c>
      <c r="E6305" s="98" t="s">
        <v>13660</v>
      </c>
      <c r="F6305" s="124">
        <v>17.43</v>
      </c>
      <c r="G6305" s="112">
        <v>42052</v>
      </c>
      <c r="H6305" s="98"/>
      <c r="I6305" s="123" t="str">
        <f t="shared" si="98"/>
        <v/>
      </c>
      <c r="J6305" s="123"/>
      <c r="K6305" s="123"/>
      <c r="L6305" s="123"/>
      <c r="M6305" s="98" t="s">
        <v>15525</v>
      </c>
      <c r="N6305" s="118"/>
    </row>
    <row r="6306" spans="1:14" x14ac:dyDescent="0.25">
      <c r="A6306" s="130">
        <v>1978212000100</v>
      </c>
      <c r="B6306" s="98" t="s">
        <v>13370</v>
      </c>
      <c r="C6306" s="123" t="s">
        <v>2274</v>
      </c>
      <c r="D6306" s="98" t="s">
        <v>13667</v>
      </c>
      <c r="E6306" s="98" t="s">
        <v>13660</v>
      </c>
      <c r="F6306" s="124">
        <v>7.24</v>
      </c>
      <c r="G6306" s="112">
        <v>44075</v>
      </c>
      <c r="H6306" s="98"/>
      <c r="I6306" s="123" t="str">
        <f t="shared" si="98"/>
        <v/>
      </c>
      <c r="J6306" s="123"/>
      <c r="K6306" s="123"/>
      <c r="L6306" s="123"/>
      <c r="M6306" s="98"/>
      <c r="N6306" s="118"/>
    </row>
    <row r="6307" spans="1:14" x14ac:dyDescent="0.25">
      <c r="A6307" s="130">
        <v>76978881000181</v>
      </c>
      <c r="B6307" s="98" t="s">
        <v>13371</v>
      </c>
      <c r="C6307" s="123" t="s">
        <v>3143</v>
      </c>
      <c r="D6307" s="98" t="s">
        <v>13667</v>
      </c>
      <c r="E6307" s="98" t="s">
        <v>13660</v>
      </c>
      <c r="F6307" s="124">
        <v>16</v>
      </c>
      <c r="G6307" s="112">
        <v>40970</v>
      </c>
      <c r="H6307" s="98"/>
      <c r="I6307" s="123" t="str">
        <f t="shared" si="98"/>
        <v/>
      </c>
      <c r="J6307" s="123"/>
      <c r="K6307" s="123"/>
      <c r="L6307" s="123"/>
      <c r="M6307" s="98" t="s">
        <v>15912</v>
      </c>
      <c r="N6307" s="118"/>
    </row>
    <row r="6308" spans="1:14" x14ac:dyDescent="0.25">
      <c r="A6308" s="130">
        <v>75587204000170</v>
      </c>
      <c r="B6308" s="98" t="s">
        <v>13372</v>
      </c>
      <c r="C6308" s="123" t="s">
        <v>3143</v>
      </c>
      <c r="D6308" s="98" t="s">
        <v>13667</v>
      </c>
      <c r="E6308" s="98" t="s">
        <v>13660</v>
      </c>
      <c r="F6308" s="124">
        <v>17</v>
      </c>
      <c r="G6308" s="112">
        <v>44044</v>
      </c>
      <c r="H6308" s="98"/>
      <c r="I6308" s="123" t="str">
        <f t="shared" si="98"/>
        <v/>
      </c>
      <c r="J6308" s="123"/>
      <c r="K6308" s="123"/>
      <c r="L6308" s="123"/>
      <c r="M6308" s="98"/>
      <c r="N6308" s="118"/>
    </row>
    <row r="6309" spans="1:14" x14ac:dyDescent="0.25">
      <c r="A6309" s="130">
        <v>45709896000110</v>
      </c>
      <c r="B6309" s="98" t="s">
        <v>13373</v>
      </c>
      <c r="C6309" s="123" t="s">
        <v>4626</v>
      </c>
      <c r="D6309" s="98" t="s">
        <v>13667</v>
      </c>
      <c r="E6309" s="98" t="s">
        <v>13660</v>
      </c>
      <c r="F6309" s="124">
        <v>16.899999999999999</v>
      </c>
      <c r="G6309" s="112">
        <v>43466</v>
      </c>
      <c r="H6309" s="98"/>
      <c r="I6309" s="123" t="str">
        <f t="shared" si="98"/>
        <v/>
      </c>
      <c r="J6309" s="123"/>
      <c r="K6309" s="123"/>
      <c r="L6309" s="123"/>
      <c r="M6309" s="98"/>
      <c r="N6309" s="118"/>
    </row>
    <row r="6310" spans="1:14" x14ac:dyDescent="0.25">
      <c r="A6310" s="130">
        <v>88661400000199</v>
      </c>
      <c r="B6310" s="98" t="s">
        <v>13374</v>
      </c>
      <c r="C6310" s="123" t="s">
        <v>3812</v>
      </c>
      <c r="D6310" s="98" t="s">
        <v>13667</v>
      </c>
      <c r="E6310" s="98" t="s">
        <v>13660</v>
      </c>
      <c r="F6310" s="124">
        <v>15</v>
      </c>
      <c r="G6310" s="112">
        <v>42767</v>
      </c>
      <c r="H6310" s="98"/>
      <c r="I6310" s="123" t="str">
        <f t="shared" si="98"/>
        <v/>
      </c>
      <c r="J6310" s="123"/>
      <c r="K6310" s="123"/>
      <c r="L6310" s="123"/>
      <c r="M6310" s="98" t="s">
        <v>16539</v>
      </c>
      <c r="N6310" s="118"/>
    </row>
    <row r="6311" spans="1:14" x14ac:dyDescent="0.25">
      <c r="A6311" s="130">
        <v>84727601000190</v>
      </c>
      <c r="B6311" s="98" t="s">
        <v>13375</v>
      </c>
      <c r="C6311" s="123" t="s">
        <v>3747</v>
      </c>
      <c r="D6311" s="98" t="s">
        <v>13667</v>
      </c>
      <c r="E6311" s="98" t="s">
        <v>13660</v>
      </c>
      <c r="F6311" s="124">
        <v>12.3</v>
      </c>
      <c r="G6311" s="112">
        <v>42748</v>
      </c>
      <c r="H6311" s="98"/>
      <c r="I6311" s="123" t="str">
        <f t="shared" si="98"/>
        <v/>
      </c>
      <c r="J6311" s="123"/>
      <c r="K6311" s="123"/>
      <c r="L6311" s="123"/>
      <c r="M6311" s="98" t="s">
        <v>16170</v>
      </c>
      <c r="N6311" s="118"/>
    </row>
    <row r="6312" spans="1:14" x14ac:dyDescent="0.25">
      <c r="A6312" s="130">
        <v>76170257000153</v>
      </c>
      <c r="B6312" s="98" t="s">
        <v>13376</v>
      </c>
      <c r="C6312" s="123" t="s">
        <v>3143</v>
      </c>
      <c r="D6312" s="98" t="s">
        <v>13667</v>
      </c>
      <c r="E6312" s="98" t="s">
        <v>13660</v>
      </c>
      <c r="F6312" s="124">
        <v>14</v>
      </c>
      <c r="G6312" s="112">
        <v>44136</v>
      </c>
      <c r="H6312" s="98"/>
      <c r="I6312" s="123" t="str">
        <f t="shared" si="98"/>
        <v/>
      </c>
      <c r="J6312" s="123"/>
      <c r="K6312" s="123"/>
      <c r="L6312" s="123"/>
      <c r="M6312" s="98"/>
      <c r="N6312" s="118"/>
    </row>
    <row r="6313" spans="1:14" x14ac:dyDescent="0.25">
      <c r="A6313" s="130">
        <v>82577636000165</v>
      </c>
      <c r="B6313" s="98" t="s">
        <v>13377</v>
      </c>
      <c r="C6313" s="123" t="s">
        <v>4289</v>
      </c>
      <c r="D6313" s="98" t="s">
        <v>13667</v>
      </c>
      <c r="E6313" s="98" t="s">
        <v>13660</v>
      </c>
      <c r="F6313" s="124">
        <v>16</v>
      </c>
      <c r="G6313" s="112">
        <v>42446</v>
      </c>
      <c r="H6313" s="98"/>
      <c r="I6313" s="123" t="str">
        <f t="shared" si="98"/>
        <v/>
      </c>
      <c r="J6313" s="123"/>
      <c r="K6313" s="123"/>
      <c r="L6313" s="123"/>
      <c r="M6313" s="98" t="s">
        <v>16659</v>
      </c>
      <c r="N6313" s="118"/>
    </row>
    <row r="6314" spans="1:14" x14ac:dyDescent="0.25">
      <c r="A6314" s="130">
        <v>76105584000121</v>
      </c>
      <c r="B6314" s="98" t="s">
        <v>13378</v>
      </c>
      <c r="C6314" s="123" t="s">
        <v>3143</v>
      </c>
      <c r="D6314" s="98" t="s">
        <v>13667</v>
      </c>
      <c r="E6314" s="98" t="s">
        <v>13660</v>
      </c>
      <c r="F6314" s="124">
        <v>14</v>
      </c>
      <c r="G6314" s="112">
        <v>44044</v>
      </c>
      <c r="H6314" s="98"/>
      <c r="I6314" s="123" t="str">
        <f t="shared" si="98"/>
        <v/>
      </c>
      <c r="J6314" s="123"/>
      <c r="K6314" s="123"/>
      <c r="L6314" s="123"/>
      <c r="M6314" s="98"/>
      <c r="N6314" s="118"/>
    </row>
    <row r="6315" spans="1:14" x14ac:dyDescent="0.25">
      <c r="A6315" s="130">
        <v>11361904000169</v>
      </c>
      <c r="B6315" s="98" t="s">
        <v>13379</v>
      </c>
      <c r="C6315" s="123" t="s">
        <v>2758</v>
      </c>
      <c r="D6315" s="98" t="s">
        <v>13667</v>
      </c>
      <c r="E6315" s="98" t="s">
        <v>13660</v>
      </c>
      <c r="F6315" s="124">
        <v>22</v>
      </c>
      <c r="G6315" s="112">
        <v>44136</v>
      </c>
      <c r="H6315" s="98"/>
      <c r="I6315" s="123" t="str">
        <f t="shared" si="98"/>
        <v/>
      </c>
      <c r="J6315" s="123"/>
      <c r="K6315" s="123"/>
      <c r="L6315" s="123"/>
      <c r="M6315" s="98"/>
      <c r="N6315" s="118"/>
    </row>
    <row r="6316" spans="1:14" x14ac:dyDescent="0.25">
      <c r="A6316" s="130">
        <v>6424618000165</v>
      </c>
      <c r="B6316" s="98" t="s">
        <v>13380</v>
      </c>
      <c r="C6316" s="123" t="s">
        <v>1142</v>
      </c>
      <c r="D6316" s="98" t="s">
        <v>13667</v>
      </c>
      <c r="E6316" s="98" t="s">
        <v>13660</v>
      </c>
      <c r="F6316" s="124">
        <v>12.07</v>
      </c>
      <c r="G6316" s="112">
        <v>42753</v>
      </c>
      <c r="H6316" s="98"/>
      <c r="I6316" s="123" t="str">
        <f t="shared" si="98"/>
        <v/>
      </c>
      <c r="J6316" s="123"/>
      <c r="K6316" s="123"/>
      <c r="L6316" s="123"/>
      <c r="M6316" s="98" t="s">
        <v>14449</v>
      </c>
      <c r="N6316" s="118"/>
    </row>
    <row r="6317" spans="1:14" x14ac:dyDescent="0.25">
      <c r="A6317" s="130">
        <v>83102764000115</v>
      </c>
      <c r="B6317" s="98" t="s">
        <v>13381</v>
      </c>
      <c r="C6317" s="123" t="s">
        <v>4289</v>
      </c>
      <c r="D6317" s="98" t="s">
        <v>13667</v>
      </c>
      <c r="E6317" s="98" t="s">
        <v>13660</v>
      </c>
      <c r="F6317" s="124">
        <v>22</v>
      </c>
      <c r="G6317" s="112">
        <v>40909</v>
      </c>
      <c r="H6317" s="98"/>
      <c r="I6317" s="123" t="str">
        <f t="shared" si="98"/>
        <v/>
      </c>
      <c r="J6317" s="123"/>
      <c r="K6317" s="123"/>
      <c r="L6317" s="123"/>
      <c r="M6317" s="98" t="s">
        <v>16660</v>
      </c>
      <c r="N6317" s="118"/>
    </row>
    <row r="6318" spans="1:14" x14ac:dyDescent="0.25">
      <c r="A6318" s="130">
        <v>78497492000160</v>
      </c>
      <c r="B6318" s="98" t="s">
        <v>13382</v>
      </c>
      <c r="C6318" s="123" t="s">
        <v>4289</v>
      </c>
      <c r="D6318" s="98" t="s">
        <v>13667</v>
      </c>
      <c r="E6318" s="98" t="s">
        <v>13660</v>
      </c>
      <c r="F6318" s="124">
        <v>15.29</v>
      </c>
      <c r="G6318" s="112">
        <v>42095</v>
      </c>
      <c r="H6318" s="98"/>
      <c r="I6318" s="123" t="str">
        <f t="shared" si="98"/>
        <v/>
      </c>
      <c r="J6318" s="123"/>
      <c r="K6318" s="123"/>
      <c r="L6318" s="123"/>
      <c r="M6318" s="98" t="s">
        <v>16663</v>
      </c>
      <c r="N6318" s="118"/>
    </row>
    <row r="6319" spans="1:14" x14ac:dyDescent="0.25">
      <c r="A6319" s="130">
        <v>6115307000114</v>
      </c>
      <c r="B6319" s="98" t="s">
        <v>13383</v>
      </c>
      <c r="C6319" s="123" t="s">
        <v>1142</v>
      </c>
      <c r="D6319" s="98" t="s">
        <v>13667</v>
      </c>
      <c r="E6319" s="98" t="s">
        <v>13660</v>
      </c>
      <c r="F6319" s="124">
        <v>15</v>
      </c>
      <c r="G6319" s="112">
        <v>41463</v>
      </c>
      <c r="H6319" s="98"/>
      <c r="I6319" s="123" t="str">
        <f t="shared" si="98"/>
        <v/>
      </c>
      <c r="J6319" s="123"/>
      <c r="K6319" s="123"/>
      <c r="L6319" s="123"/>
      <c r="M6319" s="98" t="s">
        <v>14452</v>
      </c>
      <c r="N6319" s="118"/>
    </row>
    <row r="6320" spans="1:14" x14ac:dyDescent="0.25">
      <c r="A6320" s="130">
        <v>18128223000102</v>
      </c>
      <c r="B6320" s="98" t="s">
        <v>13384</v>
      </c>
      <c r="C6320" s="123" t="s">
        <v>1356</v>
      </c>
      <c r="D6320" s="98" t="s">
        <v>13667</v>
      </c>
      <c r="E6320" s="98" t="s">
        <v>13660</v>
      </c>
      <c r="F6320" s="124">
        <v>22</v>
      </c>
      <c r="G6320" s="112">
        <v>40805</v>
      </c>
      <c r="H6320" s="98"/>
      <c r="I6320" s="123" t="str">
        <f t="shared" si="98"/>
        <v/>
      </c>
      <c r="J6320" s="123"/>
      <c r="K6320" s="123"/>
      <c r="L6320" s="123"/>
      <c r="M6320" s="98" t="s">
        <v>14800</v>
      </c>
      <c r="N6320" s="118"/>
    </row>
    <row r="6321" spans="1:14" x14ac:dyDescent="0.25">
      <c r="A6321" s="130">
        <v>76205806000188</v>
      </c>
      <c r="B6321" s="98" t="s">
        <v>13385</v>
      </c>
      <c r="C6321" s="123" t="s">
        <v>3143</v>
      </c>
      <c r="D6321" s="98" t="s">
        <v>13667</v>
      </c>
      <c r="E6321" s="98" t="s">
        <v>13660</v>
      </c>
      <c r="F6321" s="124">
        <v>21</v>
      </c>
      <c r="G6321" s="112">
        <v>40909</v>
      </c>
      <c r="H6321" s="98"/>
      <c r="I6321" s="123" t="str">
        <f t="shared" si="98"/>
        <v/>
      </c>
      <c r="J6321" s="123"/>
      <c r="K6321" s="123"/>
      <c r="L6321" s="123"/>
      <c r="M6321" s="98" t="s">
        <v>15914</v>
      </c>
      <c r="N6321" s="118"/>
    </row>
    <row r="6322" spans="1:14" x14ac:dyDescent="0.25">
      <c r="A6322" s="130">
        <v>13099205000118</v>
      </c>
      <c r="B6322" s="98" t="s">
        <v>13386</v>
      </c>
      <c r="C6322" s="123" t="s">
        <v>4559</v>
      </c>
      <c r="D6322" s="98" t="s">
        <v>13667</v>
      </c>
      <c r="E6322" s="98" t="s">
        <v>13660</v>
      </c>
      <c r="F6322" s="124">
        <v>11</v>
      </c>
      <c r="G6322" s="112">
        <v>39168</v>
      </c>
      <c r="H6322" s="98"/>
      <c r="I6322" s="123" t="str">
        <f t="shared" si="98"/>
        <v/>
      </c>
      <c r="J6322" s="123"/>
      <c r="K6322" s="123"/>
      <c r="L6322" s="123"/>
      <c r="M6322" s="98" t="s">
        <v>16674</v>
      </c>
      <c r="N6322" s="118"/>
    </row>
    <row r="6323" spans="1:14" x14ac:dyDescent="0.25">
      <c r="A6323" s="130">
        <v>3503646000180</v>
      </c>
      <c r="B6323" s="98" t="s">
        <v>13387</v>
      </c>
      <c r="C6323" s="123" t="s">
        <v>2274</v>
      </c>
      <c r="D6323" s="98" t="s">
        <v>13667</v>
      </c>
      <c r="E6323" s="98" t="s">
        <v>13660</v>
      </c>
      <c r="F6323" s="124">
        <v>15.23</v>
      </c>
      <c r="G6323" s="112">
        <v>41821</v>
      </c>
      <c r="H6323" s="98"/>
      <c r="I6323" s="123" t="str">
        <f t="shared" si="98"/>
        <v/>
      </c>
      <c r="J6323" s="123"/>
      <c r="K6323" s="123"/>
      <c r="L6323" s="123"/>
      <c r="M6323" s="98" t="s">
        <v>15057</v>
      </c>
      <c r="N6323" s="118"/>
    </row>
    <row r="6324" spans="1:14" x14ac:dyDescent="0.25">
      <c r="A6324" s="130">
        <v>1539271000182</v>
      </c>
      <c r="B6324" s="98" t="s">
        <v>13388</v>
      </c>
      <c r="C6324" s="123" t="s">
        <v>3812</v>
      </c>
      <c r="D6324" s="98" t="s">
        <v>13667</v>
      </c>
      <c r="E6324" s="98" t="s">
        <v>13660</v>
      </c>
      <c r="F6324" s="124">
        <v>12.36</v>
      </c>
      <c r="G6324" s="112">
        <v>42515</v>
      </c>
      <c r="H6324" s="98"/>
      <c r="I6324" s="123" t="str">
        <f t="shared" si="98"/>
        <v/>
      </c>
      <c r="J6324" s="123"/>
      <c r="K6324" s="123"/>
      <c r="L6324" s="123"/>
      <c r="M6324" s="98" t="s">
        <v>16543</v>
      </c>
      <c r="N6324" s="118"/>
    </row>
    <row r="6325" spans="1:14" x14ac:dyDescent="0.25">
      <c r="A6325" s="130">
        <v>87876801000101</v>
      </c>
      <c r="B6325" s="98" t="s">
        <v>13389</v>
      </c>
      <c r="C6325" s="123" t="s">
        <v>3812</v>
      </c>
      <c r="D6325" s="98" t="s">
        <v>13667</v>
      </c>
      <c r="E6325" s="98" t="s">
        <v>13660</v>
      </c>
      <c r="F6325" s="124">
        <v>13.65</v>
      </c>
      <c r="G6325" s="112">
        <v>38808</v>
      </c>
      <c r="H6325" s="98"/>
      <c r="I6325" s="123" t="str">
        <f t="shared" si="98"/>
        <v/>
      </c>
      <c r="J6325" s="123"/>
      <c r="K6325" s="123"/>
      <c r="L6325" s="123"/>
      <c r="M6325" s="98" t="s">
        <v>16547</v>
      </c>
      <c r="N6325" s="118"/>
    </row>
    <row r="6326" spans="1:14" x14ac:dyDescent="0.25">
      <c r="A6326" s="130">
        <v>10167310000159</v>
      </c>
      <c r="B6326" s="98" t="s">
        <v>13390</v>
      </c>
      <c r="C6326" s="123" t="s">
        <v>2758</v>
      </c>
      <c r="D6326" s="98" t="s">
        <v>13667</v>
      </c>
      <c r="E6326" s="98" t="s">
        <v>13660</v>
      </c>
      <c r="F6326" s="124">
        <v>11</v>
      </c>
      <c r="G6326" s="112">
        <v>38905</v>
      </c>
      <c r="H6326" s="98"/>
      <c r="I6326" s="123" t="str">
        <f t="shared" si="98"/>
        <v/>
      </c>
      <c r="J6326" s="123"/>
      <c r="K6326" s="123"/>
      <c r="L6326" s="123"/>
      <c r="M6326" s="98" t="s">
        <v>15526</v>
      </c>
      <c r="N6326" s="118"/>
    </row>
    <row r="6327" spans="1:14" x14ac:dyDescent="0.25">
      <c r="A6327" s="130">
        <v>29115441000110</v>
      </c>
      <c r="B6327" s="98" t="s">
        <v>13391</v>
      </c>
      <c r="C6327" s="123" t="s">
        <v>3513</v>
      </c>
      <c r="D6327" s="98" t="s">
        <v>13667</v>
      </c>
      <c r="E6327" s="98" t="s">
        <v>13660</v>
      </c>
      <c r="F6327" s="124">
        <v>13.25</v>
      </c>
      <c r="G6327" s="112">
        <v>43101</v>
      </c>
      <c r="H6327" s="98"/>
      <c r="I6327" s="123" t="str">
        <f t="shared" si="98"/>
        <v/>
      </c>
      <c r="J6327" s="123"/>
      <c r="K6327" s="123"/>
      <c r="L6327" s="123"/>
      <c r="M6327" s="98" t="s">
        <v>16048</v>
      </c>
      <c r="N6327" s="118"/>
    </row>
    <row r="6328" spans="1:14" x14ac:dyDescent="0.25">
      <c r="A6328" s="130">
        <v>88771001000180</v>
      </c>
      <c r="B6328" s="98" t="s">
        <v>13392</v>
      </c>
      <c r="C6328" s="123" t="s">
        <v>3812</v>
      </c>
      <c r="D6328" s="98" t="s">
        <v>13667</v>
      </c>
      <c r="E6328" s="98" t="s">
        <v>13660</v>
      </c>
      <c r="F6328" s="124">
        <v>12.4</v>
      </c>
      <c r="G6328" s="112">
        <v>42549</v>
      </c>
      <c r="H6328" s="98"/>
      <c r="I6328" s="123" t="str">
        <f t="shared" si="98"/>
        <v/>
      </c>
      <c r="J6328" s="123"/>
      <c r="K6328" s="123"/>
      <c r="L6328" s="123"/>
      <c r="M6328" s="98"/>
      <c r="N6328" s="118"/>
    </row>
    <row r="6329" spans="1:14" x14ac:dyDescent="0.25">
      <c r="A6329" s="130">
        <v>46638714000120</v>
      </c>
      <c r="B6329" s="98" t="s">
        <v>16975</v>
      </c>
      <c r="C6329" s="123" t="s">
        <v>4626</v>
      </c>
      <c r="D6329" s="98" t="s">
        <v>13667</v>
      </c>
      <c r="E6329" s="98" t="s">
        <v>13660</v>
      </c>
      <c r="F6329" s="124">
        <v>22</v>
      </c>
      <c r="G6329" s="112">
        <v>38804</v>
      </c>
      <c r="H6329" s="98"/>
      <c r="I6329" s="123" t="str">
        <f t="shared" si="98"/>
        <v/>
      </c>
      <c r="J6329" s="123"/>
      <c r="K6329" s="123"/>
      <c r="L6329" s="123"/>
      <c r="M6329" s="98" t="s">
        <v>16978</v>
      </c>
      <c r="N6329" s="118"/>
    </row>
    <row r="6330" spans="1:14" x14ac:dyDescent="0.25">
      <c r="A6330" s="130">
        <v>92453810000111</v>
      </c>
      <c r="B6330" s="98" t="s">
        <v>13393</v>
      </c>
      <c r="C6330" s="123" t="s">
        <v>3812</v>
      </c>
      <c r="D6330" s="98" t="s">
        <v>13667</v>
      </c>
      <c r="E6330" s="98" t="s">
        <v>13660</v>
      </c>
      <c r="F6330" s="124">
        <v>15.51</v>
      </c>
      <c r="G6330" s="112">
        <v>42736</v>
      </c>
      <c r="H6330" s="98"/>
      <c r="I6330" s="123" t="str">
        <f t="shared" si="98"/>
        <v/>
      </c>
      <c r="J6330" s="123"/>
      <c r="K6330" s="123"/>
      <c r="L6330" s="123"/>
      <c r="M6330" s="98" t="s">
        <v>16548</v>
      </c>
      <c r="N6330" s="118"/>
    </row>
    <row r="6331" spans="1:14" x14ac:dyDescent="0.25">
      <c r="A6331" s="130">
        <v>17955535000119</v>
      </c>
      <c r="B6331" s="98" t="s">
        <v>13394</v>
      </c>
      <c r="C6331" s="123" t="s">
        <v>1356</v>
      </c>
      <c r="D6331" s="98" t="s">
        <v>13667</v>
      </c>
      <c r="E6331" s="98" t="s">
        <v>13660</v>
      </c>
      <c r="F6331" s="124">
        <v>15.83</v>
      </c>
      <c r="G6331" s="112">
        <v>42079</v>
      </c>
      <c r="H6331" s="98"/>
      <c r="I6331" s="123" t="str">
        <f t="shared" si="98"/>
        <v/>
      </c>
      <c r="J6331" s="123"/>
      <c r="K6331" s="123"/>
      <c r="L6331" s="123"/>
      <c r="M6331" s="98" t="s">
        <v>14802</v>
      </c>
      <c r="N6331" s="118"/>
    </row>
    <row r="6332" spans="1:14" x14ac:dyDescent="0.25">
      <c r="A6332" s="130">
        <v>88199971000153</v>
      </c>
      <c r="B6332" s="98" t="s">
        <v>13395</v>
      </c>
      <c r="C6332" s="123" t="s">
        <v>3812</v>
      </c>
      <c r="D6332" s="98" t="s">
        <v>13667</v>
      </c>
      <c r="E6332" s="98" t="s">
        <v>13660</v>
      </c>
      <c r="F6332" s="124">
        <v>15.87</v>
      </c>
      <c r="G6332" s="112">
        <v>43663</v>
      </c>
      <c r="H6332" s="98"/>
      <c r="I6332" s="123" t="str">
        <f t="shared" si="98"/>
        <v/>
      </c>
      <c r="J6332" s="123"/>
      <c r="K6332" s="123"/>
      <c r="L6332" s="123"/>
      <c r="M6332" s="98"/>
      <c r="N6332" s="118"/>
    </row>
    <row r="6333" spans="1:14" x14ac:dyDescent="0.25">
      <c r="A6333" s="130">
        <v>87612800000141</v>
      </c>
      <c r="B6333" s="98" t="s">
        <v>13396</v>
      </c>
      <c r="C6333" s="123" t="s">
        <v>3812</v>
      </c>
      <c r="D6333" s="98" t="s">
        <v>13667</v>
      </c>
      <c r="E6333" s="98" t="s">
        <v>13660</v>
      </c>
      <c r="F6333" s="124">
        <v>14.89</v>
      </c>
      <c r="G6333" s="112">
        <v>44028</v>
      </c>
      <c r="H6333" s="98"/>
      <c r="I6333" s="123" t="str">
        <f t="shared" si="98"/>
        <v/>
      </c>
      <c r="J6333" s="123"/>
      <c r="K6333" s="123"/>
      <c r="L6333" s="123"/>
      <c r="M6333" s="98"/>
      <c r="N6333" s="118"/>
    </row>
    <row r="6334" spans="1:14" x14ac:dyDescent="0.25">
      <c r="A6334" s="130">
        <v>93317998000133</v>
      </c>
      <c r="B6334" s="98" t="s">
        <v>13397</v>
      </c>
      <c r="C6334" s="123" t="s">
        <v>3812</v>
      </c>
      <c r="D6334" s="98" t="s">
        <v>13667</v>
      </c>
      <c r="E6334" s="98" t="s">
        <v>13660</v>
      </c>
      <c r="F6334" s="124">
        <v>14.62</v>
      </c>
      <c r="G6334" s="112">
        <v>43704</v>
      </c>
      <c r="H6334" s="98"/>
      <c r="I6334" s="123" t="str">
        <f t="shared" si="98"/>
        <v/>
      </c>
      <c r="J6334" s="123"/>
      <c r="K6334" s="123"/>
      <c r="L6334" s="123"/>
      <c r="M6334" s="98"/>
      <c r="N6334" s="118"/>
    </row>
    <row r="6335" spans="1:14" x14ac:dyDescent="0.25">
      <c r="A6335" s="130">
        <v>3184041000173</v>
      </c>
      <c r="B6335" s="98" t="s">
        <v>13398</v>
      </c>
      <c r="C6335" s="123" t="s">
        <v>2197</v>
      </c>
      <c r="D6335" s="98" t="s">
        <v>13667</v>
      </c>
      <c r="E6335" s="98" t="s">
        <v>13660</v>
      </c>
      <c r="F6335" s="124">
        <v>11</v>
      </c>
      <c r="G6335" s="112">
        <v>41913</v>
      </c>
      <c r="H6335" s="98"/>
      <c r="I6335" s="123" t="str">
        <f t="shared" si="98"/>
        <v/>
      </c>
      <c r="J6335" s="123"/>
      <c r="K6335" s="123"/>
      <c r="L6335" s="123"/>
      <c r="M6335" s="98" t="s">
        <v>14911</v>
      </c>
      <c r="N6335" s="118"/>
    </row>
    <row r="6336" spans="1:14" x14ac:dyDescent="0.25">
      <c r="A6336" s="130">
        <v>17695008000112</v>
      </c>
      <c r="B6336" s="98" t="s">
        <v>13399</v>
      </c>
      <c r="C6336" s="123" t="s">
        <v>1356</v>
      </c>
      <c r="D6336" s="98" t="s">
        <v>13667</v>
      </c>
      <c r="E6336" s="98" t="s">
        <v>13660</v>
      </c>
      <c r="F6336" s="124">
        <v>18.82</v>
      </c>
      <c r="G6336" s="112">
        <v>42346</v>
      </c>
      <c r="H6336" s="98"/>
      <c r="I6336" s="123" t="str">
        <f t="shared" si="98"/>
        <v/>
      </c>
      <c r="J6336" s="123"/>
      <c r="K6336" s="123"/>
      <c r="L6336" s="123"/>
      <c r="M6336" s="98" t="s">
        <v>14804</v>
      </c>
      <c r="N6336" s="118"/>
    </row>
    <row r="6337" spans="1:14" x14ac:dyDescent="0.25">
      <c r="A6337" s="130">
        <v>92399112000185</v>
      </c>
      <c r="B6337" s="98" t="s">
        <v>13400</v>
      </c>
      <c r="C6337" s="123" t="s">
        <v>3812</v>
      </c>
      <c r="D6337" s="98" t="s">
        <v>13667</v>
      </c>
      <c r="E6337" s="98" t="s">
        <v>13660</v>
      </c>
      <c r="F6337" s="124">
        <v>13.6</v>
      </c>
      <c r="G6337" s="112">
        <v>42736</v>
      </c>
      <c r="H6337" s="98"/>
      <c r="I6337" s="123" t="str">
        <f t="shared" si="98"/>
        <v/>
      </c>
      <c r="J6337" s="123"/>
      <c r="K6337" s="123"/>
      <c r="L6337" s="123"/>
      <c r="M6337" s="98" t="s">
        <v>16554</v>
      </c>
      <c r="N6337" s="118"/>
    </row>
    <row r="6338" spans="1:14" x14ac:dyDescent="0.25">
      <c r="A6338" s="130">
        <v>87613188000121</v>
      </c>
      <c r="B6338" s="98" t="s">
        <v>13401</v>
      </c>
      <c r="C6338" s="123" t="s">
        <v>3812</v>
      </c>
      <c r="D6338" s="98" t="s">
        <v>13667</v>
      </c>
      <c r="E6338" s="98" t="s">
        <v>13660</v>
      </c>
      <c r="F6338" s="124">
        <v>16</v>
      </c>
      <c r="G6338" s="112">
        <v>42733</v>
      </c>
      <c r="H6338" s="98"/>
      <c r="I6338" s="123" t="str">
        <f t="shared" si="98"/>
        <v/>
      </c>
      <c r="J6338" s="123"/>
      <c r="K6338" s="123"/>
      <c r="L6338" s="123"/>
      <c r="M6338" s="98" t="s">
        <v>16555</v>
      </c>
      <c r="N6338" s="118"/>
    </row>
    <row r="6339" spans="1:14" x14ac:dyDescent="0.25">
      <c r="A6339" s="130">
        <v>18245167000188</v>
      </c>
      <c r="B6339" s="98" t="s">
        <v>13402</v>
      </c>
      <c r="C6339" s="123" t="s">
        <v>1356</v>
      </c>
      <c r="D6339" s="98" t="s">
        <v>13667</v>
      </c>
      <c r="E6339" s="98" t="s">
        <v>13660</v>
      </c>
      <c r="F6339" s="124">
        <v>17.690000000000001</v>
      </c>
      <c r="G6339" s="112">
        <v>43586</v>
      </c>
      <c r="H6339" s="98"/>
      <c r="I6339" s="123" t="str">
        <f t="shared" ref="I6339:I6402" si="99">IFERROR(IF(OR(E6339="Ativos", E6339="Aposentados",E6339="Pensionistas"),IF(F6339&gt;=14,"SIM","NÃO"),""),"")</f>
        <v/>
      </c>
      <c r="J6339" s="123"/>
      <c r="K6339" s="123"/>
      <c r="L6339" s="123"/>
      <c r="M6339" s="98"/>
      <c r="N6339" s="118"/>
    </row>
    <row r="6340" spans="1:14" x14ac:dyDescent="0.25">
      <c r="A6340" s="130">
        <v>1304286000161</v>
      </c>
      <c r="B6340" s="98" t="s">
        <v>13403</v>
      </c>
      <c r="C6340" s="123" t="s">
        <v>901</v>
      </c>
      <c r="D6340" s="98" t="s">
        <v>13667</v>
      </c>
      <c r="E6340" s="98" t="s">
        <v>13660</v>
      </c>
      <c r="F6340" s="124">
        <v>16</v>
      </c>
      <c r="G6340" s="112">
        <v>43587</v>
      </c>
      <c r="H6340" s="98"/>
      <c r="I6340" s="123" t="str">
        <f t="shared" si="99"/>
        <v/>
      </c>
      <c r="J6340" s="123"/>
      <c r="K6340" s="123"/>
      <c r="L6340" s="123"/>
      <c r="M6340" s="98"/>
      <c r="N6340" s="118"/>
    </row>
    <row r="6341" spans="1:14" x14ac:dyDescent="0.25">
      <c r="A6341" s="130">
        <v>1217538000115</v>
      </c>
      <c r="B6341" s="98" t="s">
        <v>13404</v>
      </c>
      <c r="C6341" s="123" t="s">
        <v>901</v>
      </c>
      <c r="D6341" s="98" t="s">
        <v>13667</v>
      </c>
      <c r="E6341" s="98" t="s">
        <v>13660</v>
      </c>
      <c r="F6341" s="124">
        <v>17</v>
      </c>
      <c r="G6341" s="112">
        <v>43747</v>
      </c>
      <c r="H6341" s="98"/>
      <c r="I6341" s="123" t="str">
        <f t="shared" si="99"/>
        <v/>
      </c>
      <c r="J6341" s="123"/>
      <c r="K6341" s="123"/>
      <c r="L6341" s="123"/>
      <c r="M6341" s="98"/>
      <c r="N6341" s="118"/>
    </row>
    <row r="6342" spans="1:14" x14ac:dyDescent="0.25">
      <c r="A6342" s="130">
        <v>11040912000103</v>
      </c>
      <c r="B6342" s="98" t="s">
        <v>13405</v>
      </c>
      <c r="C6342" s="123" t="s">
        <v>2758</v>
      </c>
      <c r="D6342" s="98" t="s">
        <v>13667</v>
      </c>
      <c r="E6342" s="98" t="s">
        <v>13660</v>
      </c>
      <c r="F6342" s="124">
        <v>16.73</v>
      </c>
      <c r="G6342" s="112">
        <v>41050</v>
      </c>
      <c r="H6342" s="98"/>
      <c r="I6342" s="123" t="str">
        <f t="shared" si="99"/>
        <v/>
      </c>
      <c r="J6342" s="123"/>
      <c r="K6342" s="123"/>
      <c r="L6342" s="123"/>
      <c r="M6342" s="98" t="s">
        <v>15530</v>
      </c>
      <c r="N6342" s="118"/>
    </row>
    <row r="6343" spans="1:14" x14ac:dyDescent="0.25">
      <c r="A6343" s="130">
        <v>92399211000167</v>
      </c>
      <c r="B6343" s="98" t="s">
        <v>13406</v>
      </c>
      <c r="C6343" s="123" t="s">
        <v>3812</v>
      </c>
      <c r="D6343" s="98" t="s">
        <v>13667</v>
      </c>
      <c r="E6343" s="98" t="s">
        <v>13660</v>
      </c>
      <c r="F6343" s="124">
        <v>15.1</v>
      </c>
      <c r="G6343" s="112">
        <v>43101</v>
      </c>
      <c r="H6343" s="98"/>
      <c r="I6343" s="123" t="str">
        <f t="shared" si="99"/>
        <v/>
      </c>
      <c r="J6343" s="123"/>
      <c r="K6343" s="123"/>
      <c r="L6343" s="123"/>
      <c r="M6343" s="98" t="s">
        <v>16557</v>
      </c>
      <c r="N6343" s="118"/>
    </row>
    <row r="6344" spans="1:14" x14ac:dyDescent="0.25">
      <c r="A6344" s="130">
        <v>11350659000194</v>
      </c>
      <c r="B6344" s="98" t="s">
        <v>13407</v>
      </c>
      <c r="C6344" s="123" t="s">
        <v>2758</v>
      </c>
      <c r="D6344" s="98" t="s">
        <v>13667</v>
      </c>
      <c r="E6344" s="98" t="s">
        <v>13660</v>
      </c>
      <c r="F6344" s="124">
        <v>28</v>
      </c>
      <c r="G6344" s="112">
        <v>44013</v>
      </c>
      <c r="H6344" s="98"/>
      <c r="I6344" s="123" t="str">
        <f t="shared" si="99"/>
        <v/>
      </c>
      <c r="J6344" s="123"/>
      <c r="K6344" s="123"/>
      <c r="L6344" s="123"/>
      <c r="M6344" s="98"/>
      <c r="N6344" s="118"/>
    </row>
    <row r="6345" spans="1:14" x14ac:dyDescent="0.25">
      <c r="A6345" s="130">
        <v>88363189000128</v>
      </c>
      <c r="B6345" s="98" t="s">
        <v>13408</v>
      </c>
      <c r="C6345" s="123" t="s">
        <v>3812</v>
      </c>
      <c r="D6345" s="98" t="s">
        <v>13667</v>
      </c>
      <c r="E6345" s="98" t="s">
        <v>13660</v>
      </c>
      <c r="F6345" s="124">
        <v>20.25</v>
      </c>
      <c r="G6345" s="112">
        <v>43462</v>
      </c>
      <c r="H6345" s="98"/>
      <c r="I6345" s="123" t="str">
        <f t="shared" si="99"/>
        <v/>
      </c>
      <c r="J6345" s="123"/>
      <c r="K6345" s="123"/>
      <c r="L6345" s="123"/>
      <c r="M6345" s="98"/>
      <c r="N6345" s="118"/>
    </row>
    <row r="6346" spans="1:14" x14ac:dyDescent="0.25">
      <c r="A6346" s="130">
        <v>1558070000122</v>
      </c>
      <c r="B6346" s="98" t="s">
        <v>13409</v>
      </c>
      <c r="C6346" s="123" t="s">
        <v>1142</v>
      </c>
      <c r="D6346" s="98" t="s">
        <v>13667</v>
      </c>
      <c r="E6346" s="98" t="s">
        <v>13660</v>
      </c>
      <c r="F6346" s="124">
        <v>11</v>
      </c>
      <c r="G6346" s="112">
        <v>42837</v>
      </c>
      <c r="H6346" s="98"/>
      <c r="I6346" s="123" t="str">
        <f t="shared" si="99"/>
        <v/>
      </c>
      <c r="J6346" s="123"/>
      <c r="K6346" s="123"/>
      <c r="L6346" s="123"/>
      <c r="M6346" s="98"/>
      <c r="N6346" s="118"/>
    </row>
    <row r="6347" spans="1:14" x14ac:dyDescent="0.25">
      <c r="A6347" s="130">
        <v>22981088000102</v>
      </c>
      <c r="B6347" s="98" t="s">
        <v>13410</v>
      </c>
      <c r="C6347" s="123" t="s">
        <v>2413</v>
      </c>
      <c r="D6347" s="98" t="s">
        <v>13667</v>
      </c>
      <c r="E6347" s="98" t="s">
        <v>13660</v>
      </c>
      <c r="F6347" s="124">
        <v>16.73</v>
      </c>
      <c r="G6347" s="112">
        <v>43374</v>
      </c>
      <c r="H6347" s="98"/>
      <c r="I6347" s="123" t="str">
        <f t="shared" si="99"/>
        <v/>
      </c>
      <c r="J6347" s="123"/>
      <c r="K6347" s="123"/>
      <c r="L6347" s="123"/>
      <c r="M6347" s="98" t="s">
        <v>15115</v>
      </c>
      <c r="N6347" s="118"/>
    </row>
    <row r="6348" spans="1:14" x14ac:dyDescent="0.25">
      <c r="A6348" s="130">
        <v>87612792000133</v>
      </c>
      <c r="B6348" s="98" t="s">
        <v>13411</v>
      </c>
      <c r="C6348" s="123" t="s">
        <v>3812</v>
      </c>
      <c r="D6348" s="98" t="s">
        <v>13667</v>
      </c>
      <c r="E6348" s="98" t="s">
        <v>13660</v>
      </c>
      <c r="F6348" s="124">
        <v>12</v>
      </c>
      <c r="G6348" s="112">
        <v>39173</v>
      </c>
      <c r="H6348" s="98"/>
      <c r="I6348" s="123" t="str">
        <f t="shared" si="99"/>
        <v/>
      </c>
      <c r="J6348" s="123"/>
      <c r="K6348" s="123"/>
      <c r="L6348" s="123"/>
      <c r="M6348" s="98" t="s">
        <v>16558</v>
      </c>
      <c r="N6348" s="118"/>
    </row>
    <row r="6349" spans="1:14" x14ac:dyDescent="0.25">
      <c r="A6349" s="130">
        <v>5251632000141</v>
      </c>
      <c r="B6349" s="98" t="s">
        <v>13412</v>
      </c>
      <c r="C6349" s="123" t="s">
        <v>2413</v>
      </c>
      <c r="D6349" s="98" t="s">
        <v>13667</v>
      </c>
      <c r="E6349" s="98" t="s">
        <v>13660</v>
      </c>
      <c r="F6349" s="124">
        <v>12</v>
      </c>
      <c r="G6349" s="112">
        <v>41450</v>
      </c>
      <c r="H6349" s="98"/>
      <c r="I6349" s="123" t="str">
        <f t="shared" si="99"/>
        <v/>
      </c>
      <c r="J6349" s="123"/>
      <c r="K6349" s="123"/>
      <c r="L6349" s="123"/>
      <c r="M6349" s="98" t="s">
        <v>15119</v>
      </c>
      <c r="N6349" s="118"/>
    </row>
    <row r="6350" spans="1:14" x14ac:dyDescent="0.25">
      <c r="A6350" s="130">
        <v>92406438000192</v>
      </c>
      <c r="B6350" s="98" t="s">
        <v>13413</v>
      </c>
      <c r="C6350" s="123" t="s">
        <v>3812</v>
      </c>
      <c r="D6350" s="98" t="s">
        <v>13667</v>
      </c>
      <c r="E6350" s="98" t="s">
        <v>13660</v>
      </c>
      <c r="F6350" s="124">
        <v>13.5</v>
      </c>
      <c r="G6350" s="112">
        <v>42370</v>
      </c>
      <c r="H6350" s="98"/>
      <c r="I6350" s="123" t="str">
        <f t="shared" si="99"/>
        <v/>
      </c>
      <c r="J6350" s="123"/>
      <c r="K6350" s="123"/>
      <c r="L6350" s="123"/>
      <c r="M6350" s="98" t="s">
        <v>16560</v>
      </c>
      <c r="N6350" s="118"/>
    </row>
    <row r="6351" spans="1:14" x14ac:dyDescent="0.25">
      <c r="A6351" s="130">
        <v>68703834000105</v>
      </c>
      <c r="B6351" s="98" t="s">
        <v>13414</v>
      </c>
      <c r="C6351" s="123" t="s">
        <v>3143</v>
      </c>
      <c r="D6351" s="98" t="s">
        <v>13667</v>
      </c>
      <c r="E6351" s="98" t="s">
        <v>13660</v>
      </c>
      <c r="F6351" s="124">
        <v>12.5</v>
      </c>
      <c r="G6351" s="112">
        <v>42604</v>
      </c>
      <c r="H6351" s="98"/>
      <c r="I6351" s="123" t="str">
        <f t="shared" si="99"/>
        <v/>
      </c>
      <c r="J6351" s="123"/>
      <c r="K6351" s="123"/>
      <c r="L6351" s="123"/>
      <c r="M6351" s="98" t="s">
        <v>15915</v>
      </c>
      <c r="N6351" s="118"/>
    </row>
    <row r="6352" spans="1:14" x14ac:dyDescent="0.25">
      <c r="A6352" s="130">
        <v>10106250000164</v>
      </c>
      <c r="B6352" s="98" t="s">
        <v>13415</v>
      </c>
      <c r="C6352" s="123" t="s">
        <v>2758</v>
      </c>
      <c r="D6352" s="98" t="s">
        <v>13667</v>
      </c>
      <c r="E6352" s="98" t="s">
        <v>13660</v>
      </c>
      <c r="F6352" s="124">
        <v>14.61</v>
      </c>
      <c r="G6352" s="112">
        <v>42370</v>
      </c>
      <c r="H6352" s="98"/>
      <c r="I6352" s="123" t="str">
        <f t="shared" si="99"/>
        <v/>
      </c>
      <c r="J6352" s="123"/>
      <c r="K6352" s="123"/>
      <c r="L6352" s="123"/>
      <c r="M6352" s="98" t="s">
        <v>15532</v>
      </c>
      <c r="N6352" s="118"/>
    </row>
    <row r="6353" spans="1:14" x14ac:dyDescent="0.25">
      <c r="A6353" s="130">
        <v>88227764000165</v>
      </c>
      <c r="B6353" s="98" t="s">
        <v>13416</v>
      </c>
      <c r="C6353" s="123" t="s">
        <v>3812</v>
      </c>
      <c r="D6353" s="98" t="s">
        <v>13667</v>
      </c>
      <c r="E6353" s="98" t="s">
        <v>13660</v>
      </c>
      <c r="F6353" s="124">
        <v>14.25</v>
      </c>
      <c r="G6353" s="112">
        <v>42767</v>
      </c>
      <c r="H6353" s="98"/>
      <c r="I6353" s="123" t="str">
        <f t="shared" si="99"/>
        <v/>
      </c>
      <c r="J6353" s="123"/>
      <c r="K6353" s="123"/>
      <c r="L6353" s="123"/>
      <c r="M6353" s="98" t="s">
        <v>16561</v>
      </c>
      <c r="N6353" s="118"/>
    </row>
    <row r="6354" spans="1:14" x14ac:dyDescent="0.25">
      <c r="A6354" s="130">
        <v>92122712000100</v>
      </c>
      <c r="B6354" s="98" t="s">
        <v>13417</v>
      </c>
      <c r="C6354" s="123" t="s">
        <v>3812</v>
      </c>
      <c r="D6354" s="98" t="s">
        <v>13667</v>
      </c>
      <c r="E6354" s="98" t="s">
        <v>13660</v>
      </c>
      <c r="F6354" s="124">
        <v>14.5</v>
      </c>
      <c r="G6354" s="112">
        <v>44136</v>
      </c>
      <c r="H6354" s="98"/>
      <c r="I6354" s="123" t="str">
        <f t="shared" si="99"/>
        <v/>
      </c>
      <c r="J6354" s="123"/>
      <c r="K6354" s="123"/>
      <c r="L6354" s="123"/>
      <c r="M6354" s="98"/>
      <c r="N6354" s="118"/>
    </row>
    <row r="6355" spans="1:14" x14ac:dyDescent="0.25">
      <c r="A6355" s="130">
        <v>87613634000106</v>
      </c>
      <c r="B6355" s="98" t="s">
        <v>13418</v>
      </c>
      <c r="C6355" s="123" t="s">
        <v>3812</v>
      </c>
      <c r="D6355" s="98" t="s">
        <v>13667</v>
      </c>
      <c r="E6355" s="98" t="s">
        <v>13660</v>
      </c>
      <c r="F6355" s="124">
        <v>15</v>
      </c>
      <c r="G6355" s="112">
        <v>40544</v>
      </c>
      <c r="H6355" s="98"/>
      <c r="I6355" s="123" t="str">
        <f t="shared" si="99"/>
        <v/>
      </c>
      <c r="J6355" s="123"/>
      <c r="K6355" s="123"/>
      <c r="L6355" s="123"/>
      <c r="M6355" s="98" t="s">
        <v>16563</v>
      </c>
      <c r="N6355" s="118"/>
    </row>
    <row r="6356" spans="1:14" x14ac:dyDescent="0.25">
      <c r="A6356" s="130">
        <v>11358124000160</v>
      </c>
      <c r="B6356" s="98" t="s">
        <v>13419</v>
      </c>
      <c r="C6356" s="123" t="s">
        <v>2758</v>
      </c>
      <c r="D6356" s="98" t="s">
        <v>13667</v>
      </c>
      <c r="E6356" s="98" t="s">
        <v>13660</v>
      </c>
      <c r="F6356" s="124">
        <v>14.81</v>
      </c>
      <c r="G6356" s="112">
        <v>43460</v>
      </c>
      <c r="H6356" s="98"/>
      <c r="I6356" s="123" t="str">
        <f t="shared" si="99"/>
        <v/>
      </c>
      <c r="J6356" s="123"/>
      <c r="K6356" s="123"/>
      <c r="L6356" s="123"/>
      <c r="M6356" s="98"/>
      <c r="N6356" s="118"/>
    </row>
    <row r="6357" spans="1:14" x14ac:dyDescent="0.25">
      <c r="A6357" s="130">
        <v>45724952000196</v>
      </c>
      <c r="B6357" s="98" t="s">
        <v>13420</v>
      </c>
      <c r="C6357" s="123" t="s">
        <v>4626</v>
      </c>
      <c r="D6357" s="98" t="s">
        <v>13667</v>
      </c>
      <c r="E6357" s="98" t="s">
        <v>13660</v>
      </c>
      <c r="F6357" s="124">
        <v>22</v>
      </c>
      <c r="G6357" s="112">
        <v>43168</v>
      </c>
      <c r="H6357" s="98"/>
      <c r="I6357" s="123" t="str">
        <f t="shared" si="99"/>
        <v/>
      </c>
      <c r="J6357" s="123"/>
      <c r="K6357" s="123"/>
      <c r="L6357" s="123"/>
      <c r="M6357" s="98" t="s">
        <v>16980</v>
      </c>
      <c r="N6357" s="118"/>
    </row>
    <row r="6358" spans="1:14" x14ac:dyDescent="0.25">
      <c r="A6358" s="130">
        <v>25324187000100</v>
      </c>
      <c r="B6358" s="98" t="s">
        <v>13421</v>
      </c>
      <c r="C6358" s="123" t="s">
        <v>1356</v>
      </c>
      <c r="D6358" s="98" t="s">
        <v>13667</v>
      </c>
      <c r="E6358" s="98" t="s">
        <v>13660</v>
      </c>
      <c r="F6358" s="124">
        <v>15</v>
      </c>
      <c r="G6358" s="112">
        <v>43840</v>
      </c>
      <c r="H6358" s="98"/>
      <c r="I6358" s="123" t="str">
        <f t="shared" si="99"/>
        <v/>
      </c>
      <c r="J6358" s="123"/>
      <c r="K6358" s="123"/>
      <c r="L6358" s="123"/>
      <c r="M6358" s="98"/>
      <c r="N6358" s="118"/>
    </row>
    <row r="6359" spans="1:14" x14ac:dyDescent="0.25">
      <c r="A6359" s="130">
        <v>45139482000101</v>
      </c>
      <c r="B6359" s="98" t="s">
        <v>13422</v>
      </c>
      <c r="C6359" s="123" t="s">
        <v>4626</v>
      </c>
      <c r="D6359" s="98" t="s">
        <v>13667</v>
      </c>
      <c r="E6359" s="98" t="s">
        <v>13660</v>
      </c>
      <c r="F6359" s="124">
        <v>14.54</v>
      </c>
      <c r="G6359" s="112">
        <v>41281</v>
      </c>
      <c r="H6359" s="98"/>
      <c r="I6359" s="123" t="str">
        <f t="shared" si="99"/>
        <v/>
      </c>
      <c r="J6359" s="123"/>
      <c r="K6359" s="123"/>
      <c r="L6359" s="123"/>
      <c r="M6359" s="98" t="s">
        <v>16983</v>
      </c>
      <c r="N6359" s="118"/>
    </row>
    <row r="6360" spans="1:14" x14ac:dyDescent="0.25">
      <c r="A6360" s="130">
        <v>25107657000183</v>
      </c>
      <c r="B6360" s="98" t="s">
        <v>13423</v>
      </c>
      <c r="C6360" s="123" t="s">
        <v>901</v>
      </c>
      <c r="D6360" s="98" t="s">
        <v>13667</v>
      </c>
      <c r="E6360" s="98" t="s">
        <v>13660</v>
      </c>
      <c r="F6360" s="124">
        <v>11.43</v>
      </c>
      <c r="G6360" s="112">
        <v>40240</v>
      </c>
      <c r="H6360" s="98"/>
      <c r="I6360" s="123" t="str">
        <f t="shared" si="99"/>
        <v/>
      </c>
      <c r="J6360" s="123"/>
      <c r="K6360" s="123"/>
      <c r="L6360" s="123"/>
      <c r="M6360" s="98" t="s">
        <v>14360</v>
      </c>
      <c r="N6360" s="118"/>
    </row>
    <row r="6361" spans="1:14" x14ac:dyDescent="0.25">
      <c r="A6361" s="130">
        <v>78279973000107</v>
      </c>
      <c r="B6361" s="98" t="s">
        <v>13424</v>
      </c>
      <c r="C6361" s="123" t="s">
        <v>3143</v>
      </c>
      <c r="D6361" s="98" t="s">
        <v>13667</v>
      </c>
      <c r="E6361" s="98" t="s">
        <v>13660</v>
      </c>
      <c r="F6361" s="124">
        <v>17.079999999999998</v>
      </c>
      <c r="G6361" s="112">
        <v>44136</v>
      </c>
      <c r="H6361" s="98"/>
      <c r="I6361" s="123" t="str">
        <f t="shared" si="99"/>
        <v/>
      </c>
      <c r="J6361" s="123"/>
      <c r="K6361" s="123"/>
      <c r="L6361" s="123"/>
      <c r="M6361" s="98"/>
      <c r="N6361" s="118"/>
    </row>
    <row r="6362" spans="1:14" x14ac:dyDescent="0.25">
      <c r="A6362" s="130">
        <v>18128207000101</v>
      </c>
      <c r="B6362" s="98" t="s">
        <v>13425</v>
      </c>
      <c r="C6362" s="123" t="s">
        <v>1356</v>
      </c>
      <c r="D6362" s="98" t="s">
        <v>13667</v>
      </c>
      <c r="E6362" s="98" t="s">
        <v>13660</v>
      </c>
      <c r="F6362" s="124">
        <v>13.39</v>
      </c>
      <c r="G6362" s="112">
        <v>40365</v>
      </c>
      <c r="H6362" s="98"/>
      <c r="I6362" s="123" t="str">
        <f t="shared" si="99"/>
        <v/>
      </c>
      <c r="J6362" s="123"/>
      <c r="K6362" s="123"/>
      <c r="L6362" s="123"/>
      <c r="M6362" s="98" t="s">
        <v>14810</v>
      </c>
      <c r="N6362" s="118"/>
    </row>
    <row r="6363" spans="1:14" x14ac:dyDescent="0.25">
      <c r="A6363" s="130">
        <v>46482857000196</v>
      </c>
      <c r="B6363" s="98" t="s">
        <v>13426</v>
      </c>
      <c r="C6363" s="123" t="s">
        <v>4626</v>
      </c>
      <c r="D6363" s="98" t="s">
        <v>13667</v>
      </c>
      <c r="E6363" s="98" t="s">
        <v>13660</v>
      </c>
      <c r="F6363" s="124">
        <v>16.25</v>
      </c>
      <c r="G6363" s="112">
        <v>40781</v>
      </c>
      <c r="H6363" s="98"/>
      <c r="I6363" s="123" t="str">
        <f t="shared" si="99"/>
        <v/>
      </c>
      <c r="J6363" s="123"/>
      <c r="K6363" s="123"/>
      <c r="L6363" s="123"/>
      <c r="M6363" s="98" t="s">
        <v>16985</v>
      </c>
      <c r="N6363" s="118"/>
    </row>
    <row r="6364" spans="1:14" x14ac:dyDescent="0.25">
      <c r="A6364" s="130">
        <v>18428839000190</v>
      </c>
      <c r="B6364" s="98" t="s">
        <v>13427</v>
      </c>
      <c r="C6364" s="123" t="s">
        <v>1356</v>
      </c>
      <c r="D6364" s="98" t="s">
        <v>13667</v>
      </c>
      <c r="E6364" s="98" t="s">
        <v>13660</v>
      </c>
      <c r="F6364" s="124">
        <v>11</v>
      </c>
      <c r="G6364" s="112">
        <v>40118</v>
      </c>
      <c r="H6364" s="98"/>
      <c r="I6364" s="123" t="str">
        <f t="shared" si="99"/>
        <v/>
      </c>
      <c r="J6364" s="123"/>
      <c r="K6364" s="123"/>
      <c r="L6364" s="123"/>
      <c r="M6364" s="98"/>
      <c r="N6364" s="118"/>
    </row>
    <row r="6365" spans="1:14" x14ac:dyDescent="0.25">
      <c r="A6365" s="130">
        <v>18431312000115</v>
      </c>
      <c r="B6365" s="98" t="s">
        <v>13428</v>
      </c>
      <c r="C6365" s="123" t="s">
        <v>1356</v>
      </c>
      <c r="D6365" s="98" t="s">
        <v>13667</v>
      </c>
      <c r="E6365" s="98" t="s">
        <v>13660</v>
      </c>
      <c r="F6365" s="124">
        <v>22</v>
      </c>
      <c r="G6365" s="112">
        <v>41791</v>
      </c>
      <c r="H6365" s="98"/>
      <c r="I6365" s="123" t="str">
        <f t="shared" si="99"/>
        <v/>
      </c>
      <c r="J6365" s="123"/>
      <c r="K6365" s="123"/>
      <c r="L6365" s="123"/>
      <c r="M6365" s="98" t="s">
        <v>14813</v>
      </c>
      <c r="N6365" s="118"/>
    </row>
    <row r="6366" spans="1:14" x14ac:dyDescent="0.25">
      <c r="A6366" s="130">
        <v>1611538000103</v>
      </c>
      <c r="B6366" s="98" t="s">
        <v>13429</v>
      </c>
      <c r="C6366" s="123" t="s">
        <v>3812</v>
      </c>
      <c r="D6366" s="98" t="s">
        <v>13667</v>
      </c>
      <c r="E6366" s="98" t="s">
        <v>13660</v>
      </c>
      <c r="F6366" s="124">
        <v>14.1</v>
      </c>
      <c r="G6366" s="112">
        <v>42446</v>
      </c>
      <c r="H6366" s="98"/>
      <c r="I6366" s="123" t="str">
        <f t="shared" si="99"/>
        <v/>
      </c>
      <c r="J6366" s="123"/>
      <c r="K6366" s="123"/>
      <c r="L6366" s="123"/>
      <c r="M6366" s="98" t="s">
        <v>16566</v>
      </c>
      <c r="N6366" s="118"/>
    </row>
    <row r="6367" spans="1:14" x14ac:dyDescent="0.25">
      <c r="A6367" s="130">
        <v>45111952000110</v>
      </c>
      <c r="B6367" s="98" t="s">
        <v>13430</v>
      </c>
      <c r="C6367" s="123" t="s">
        <v>4626</v>
      </c>
      <c r="D6367" s="98" t="s">
        <v>13667</v>
      </c>
      <c r="E6367" s="98" t="s">
        <v>13660</v>
      </c>
      <c r="F6367" s="124">
        <v>14.83</v>
      </c>
      <c r="G6367" s="112">
        <v>42767</v>
      </c>
      <c r="H6367" s="98"/>
      <c r="I6367" s="123" t="str">
        <f t="shared" si="99"/>
        <v/>
      </c>
      <c r="J6367" s="123"/>
      <c r="K6367" s="123"/>
      <c r="L6367" s="123"/>
      <c r="M6367" s="98" t="s">
        <v>16987</v>
      </c>
      <c r="N6367" s="118"/>
    </row>
    <row r="6368" spans="1:14" x14ac:dyDescent="0.25">
      <c r="A6368" s="130">
        <v>37622164000160</v>
      </c>
      <c r="B6368" s="98" t="s">
        <v>13431</v>
      </c>
      <c r="C6368" s="123" t="s">
        <v>901</v>
      </c>
      <c r="D6368" s="98" t="s">
        <v>13667</v>
      </c>
      <c r="E6368" s="98" t="s">
        <v>13660</v>
      </c>
      <c r="F6368" s="124">
        <v>21.98</v>
      </c>
      <c r="G6368" s="112">
        <v>43466</v>
      </c>
      <c r="H6368" s="98"/>
      <c r="I6368" s="123" t="str">
        <f t="shared" si="99"/>
        <v/>
      </c>
      <c r="J6368" s="123"/>
      <c r="K6368" s="123"/>
      <c r="L6368" s="123"/>
      <c r="M6368" s="98" t="s">
        <v>14361</v>
      </c>
      <c r="N6368" s="118"/>
    </row>
    <row r="6369" spans="1:14" x14ac:dyDescent="0.25">
      <c r="A6369" s="130">
        <v>16449902000140</v>
      </c>
      <c r="B6369" s="98" t="s">
        <v>13432</v>
      </c>
      <c r="C6369" s="123" t="s">
        <v>215</v>
      </c>
      <c r="D6369" s="98" t="s">
        <v>13667</v>
      </c>
      <c r="E6369" s="98" t="s">
        <v>13660</v>
      </c>
      <c r="F6369" s="124">
        <v>13.51</v>
      </c>
      <c r="G6369" s="112">
        <v>41834</v>
      </c>
      <c r="H6369" s="98"/>
      <c r="I6369" s="123" t="str">
        <f t="shared" si="99"/>
        <v/>
      </c>
      <c r="J6369" s="123"/>
      <c r="K6369" s="123"/>
      <c r="L6369" s="123"/>
      <c r="M6369" s="98" t="s">
        <v>13924</v>
      </c>
      <c r="N6369" s="118"/>
    </row>
    <row r="6370" spans="1:14" x14ac:dyDescent="0.25">
      <c r="A6370" s="130">
        <v>76247378000156</v>
      </c>
      <c r="B6370" s="98" t="s">
        <v>13433</v>
      </c>
      <c r="C6370" s="123" t="s">
        <v>3143</v>
      </c>
      <c r="D6370" s="98" t="s">
        <v>13667</v>
      </c>
      <c r="E6370" s="98" t="s">
        <v>13660</v>
      </c>
      <c r="F6370" s="124">
        <v>18</v>
      </c>
      <c r="G6370" s="112">
        <v>44019</v>
      </c>
      <c r="H6370" s="98"/>
      <c r="I6370" s="123" t="str">
        <f t="shared" si="99"/>
        <v/>
      </c>
      <c r="J6370" s="123"/>
      <c r="K6370" s="123"/>
      <c r="L6370" s="123"/>
      <c r="M6370" s="98"/>
      <c r="N6370" s="118"/>
    </row>
    <row r="6371" spans="1:14" x14ac:dyDescent="0.25">
      <c r="A6371" s="130">
        <v>18125161000177</v>
      </c>
      <c r="B6371" s="98" t="s">
        <v>13434</v>
      </c>
      <c r="C6371" s="123" t="s">
        <v>1356</v>
      </c>
      <c r="D6371" s="98" t="s">
        <v>13667</v>
      </c>
      <c r="E6371" s="98" t="s">
        <v>13660</v>
      </c>
      <c r="F6371" s="124">
        <v>12.32</v>
      </c>
      <c r="G6371" s="112">
        <v>40247</v>
      </c>
      <c r="H6371" s="98"/>
      <c r="I6371" s="123" t="str">
        <f t="shared" si="99"/>
        <v/>
      </c>
      <c r="J6371" s="123"/>
      <c r="K6371" s="123"/>
      <c r="L6371" s="123"/>
      <c r="M6371" s="98" t="s">
        <v>14814</v>
      </c>
      <c r="N6371" s="118"/>
    </row>
    <row r="6372" spans="1:14" x14ac:dyDescent="0.25">
      <c r="A6372" s="130">
        <v>6553606000130</v>
      </c>
      <c r="B6372" s="98" t="s">
        <v>13435</v>
      </c>
      <c r="C6372" s="123" t="s">
        <v>2926</v>
      </c>
      <c r="D6372" s="98" t="s">
        <v>13667</v>
      </c>
      <c r="E6372" s="98" t="s">
        <v>13660</v>
      </c>
      <c r="F6372" s="124">
        <v>13</v>
      </c>
      <c r="G6372" s="112">
        <v>43831</v>
      </c>
      <c r="H6372" s="98"/>
      <c r="I6372" s="123" t="str">
        <f t="shared" si="99"/>
        <v/>
      </c>
      <c r="J6372" s="123"/>
      <c r="K6372" s="123"/>
      <c r="L6372" s="123"/>
      <c r="M6372" s="98"/>
      <c r="N6372" s="118"/>
    </row>
    <row r="6373" spans="1:14" x14ac:dyDescent="0.25">
      <c r="A6373" s="130">
        <v>75967760000171</v>
      </c>
      <c r="B6373" s="98" t="s">
        <v>13436</v>
      </c>
      <c r="C6373" s="123" t="s">
        <v>3143</v>
      </c>
      <c r="D6373" s="98" t="s">
        <v>13667</v>
      </c>
      <c r="E6373" s="98" t="s">
        <v>13660</v>
      </c>
      <c r="F6373" s="124">
        <v>22</v>
      </c>
      <c r="G6373" s="112">
        <v>44136</v>
      </c>
      <c r="H6373" s="98"/>
      <c r="I6373" s="123" t="str">
        <f t="shared" si="99"/>
        <v/>
      </c>
      <c r="J6373" s="123"/>
      <c r="K6373" s="123"/>
      <c r="L6373" s="123"/>
      <c r="M6373" s="98"/>
      <c r="N6373" s="118"/>
    </row>
    <row r="6374" spans="1:14" x14ac:dyDescent="0.25">
      <c r="A6374" s="130">
        <v>45726445000191</v>
      </c>
      <c r="B6374" s="98" t="s">
        <v>13437</v>
      </c>
      <c r="C6374" s="123" t="s">
        <v>4626</v>
      </c>
      <c r="D6374" s="98" t="s">
        <v>13667</v>
      </c>
      <c r="E6374" s="98" t="s">
        <v>13660</v>
      </c>
      <c r="F6374" s="124">
        <v>12</v>
      </c>
      <c r="G6374" s="112">
        <v>43101</v>
      </c>
      <c r="H6374" s="98"/>
      <c r="I6374" s="123" t="str">
        <f t="shared" si="99"/>
        <v/>
      </c>
      <c r="J6374" s="123"/>
      <c r="K6374" s="123"/>
      <c r="L6374" s="123"/>
      <c r="M6374" s="98" t="s">
        <v>16991</v>
      </c>
      <c r="N6374" s="118"/>
    </row>
    <row r="6375" spans="1:14" x14ac:dyDescent="0.25">
      <c r="A6375" s="130">
        <v>76279975000162</v>
      </c>
      <c r="B6375" s="98" t="s">
        <v>13438</v>
      </c>
      <c r="C6375" s="123" t="s">
        <v>3143</v>
      </c>
      <c r="D6375" s="98" t="s">
        <v>13667</v>
      </c>
      <c r="E6375" s="98" t="s">
        <v>13660</v>
      </c>
      <c r="F6375" s="124">
        <v>17.52</v>
      </c>
      <c r="G6375" s="112">
        <v>43429</v>
      </c>
      <c r="H6375" s="98"/>
      <c r="I6375" s="123" t="str">
        <f t="shared" si="99"/>
        <v/>
      </c>
      <c r="J6375" s="123"/>
      <c r="K6375" s="123"/>
      <c r="L6375" s="123"/>
      <c r="M6375" s="98"/>
      <c r="N6375" s="118"/>
    </row>
    <row r="6376" spans="1:14" x14ac:dyDescent="0.25">
      <c r="A6376" s="130">
        <v>46611117000102</v>
      </c>
      <c r="B6376" s="98" t="s">
        <v>13439</v>
      </c>
      <c r="C6376" s="123" t="s">
        <v>4626</v>
      </c>
      <c r="D6376" s="98" t="s">
        <v>13667</v>
      </c>
      <c r="E6376" s="98" t="s">
        <v>13660</v>
      </c>
      <c r="F6376" s="124">
        <v>20</v>
      </c>
      <c r="G6376" s="112">
        <v>43606</v>
      </c>
      <c r="H6376" s="98"/>
      <c r="I6376" s="123" t="str">
        <f t="shared" si="99"/>
        <v/>
      </c>
      <c r="J6376" s="123"/>
      <c r="K6376" s="123"/>
      <c r="L6376" s="123"/>
      <c r="M6376" s="98"/>
      <c r="N6376" s="118"/>
    </row>
    <row r="6377" spans="1:14" x14ac:dyDescent="0.25">
      <c r="A6377" s="130">
        <v>1219807000182</v>
      </c>
      <c r="B6377" s="98" t="s">
        <v>13440</v>
      </c>
      <c r="C6377" s="123" t="s">
        <v>901</v>
      </c>
      <c r="D6377" s="98" t="s">
        <v>13667</v>
      </c>
      <c r="E6377" s="98" t="s">
        <v>13660</v>
      </c>
      <c r="F6377" s="124">
        <v>13</v>
      </c>
      <c r="G6377" s="112">
        <v>41541</v>
      </c>
      <c r="H6377" s="98"/>
      <c r="I6377" s="123" t="str">
        <f t="shared" si="99"/>
        <v/>
      </c>
      <c r="J6377" s="123"/>
      <c r="K6377" s="123"/>
      <c r="L6377" s="123"/>
      <c r="M6377" s="98" t="s">
        <v>14363</v>
      </c>
      <c r="N6377" s="118"/>
    </row>
    <row r="6378" spans="1:14" x14ac:dyDescent="0.25">
      <c r="A6378" s="130">
        <v>2295640000100</v>
      </c>
      <c r="B6378" s="98" t="s">
        <v>13441</v>
      </c>
      <c r="C6378" s="123" t="s">
        <v>901</v>
      </c>
      <c r="D6378" s="98" t="s">
        <v>13667</v>
      </c>
      <c r="E6378" s="98" t="s">
        <v>13660</v>
      </c>
      <c r="F6378" s="124">
        <v>18.91</v>
      </c>
      <c r="G6378" s="112">
        <v>42217</v>
      </c>
      <c r="H6378" s="98"/>
      <c r="I6378" s="123" t="str">
        <f t="shared" si="99"/>
        <v/>
      </c>
      <c r="J6378" s="123"/>
      <c r="K6378" s="123"/>
      <c r="L6378" s="123"/>
      <c r="M6378" s="98" t="s">
        <v>14364</v>
      </c>
      <c r="N6378" s="118"/>
    </row>
    <row r="6379" spans="1:14" x14ac:dyDescent="0.25">
      <c r="A6379" s="130">
        <v>4477782000105</v>
      </c>
      <c r="B6379" s="98" t="s">
        <v>13442</v>
      </c>
      <c r="C6379" s="123" t="s">
        <v>133</v>
      </c>
      <c r="D6379" s="98" t="s">
        <v>13667</v>
      </c>
      <c r="E6379" s="98" t="s">
        <v>13660</v>
      </c>
      <c r="F6379" s="124">
        <v>13.47</v>
      </c>
      <c r="G6379" s="112">
        <v>40210</v>
      </c>
      <c r="H6379" s="98"/>
      <c r="I6379" s="123" t="str">
        <f t="shared" si="99"/>
        <v/>
      </c>
      <c r="J6379" s="123"/>
      <c r="K6379" s="123"/>
      <c r="L6379" s="123"/>
      <c r="M6379" s="98" t="s">
        <v>13858</v>
      </c>
      <c r="N6379" s="118"/>
    </row>
    <row r="6380" spans="1:14" x14ac:dyDescent="0.25">
      <c r="A6380" s="130">
        <v>25223850000180</v>
      </c>
      <c r="B6380" s="98" t="s">
        <v>13443</v>
      </c>
      <c r="C6380" s="123" t="s">
        <v>1356</v>
      </c>
      <c r="D6380" s="98" t="s">
        <v>13667</v>
      </c>
      <c r="E6380" s="98" t="s">
        <v>13660</v>
      </c>
      <c r="F6380" s="124">
        <v>11</v>
      </c>
      <c r="G6380" s="112">
        <v>42467</v>
      </c>
      <c r="H6380" s="98"/>
      <c r="I6380" s="123" t="str">
        <f t="shared" si="99"/>
        <v/>
      </c>
      <c r="J6380" s="123"/>
      <c r="K6380" s="123"/>
      <c r="L6380" s="123"/>
      <c r="M6380" s="98" t="s">
        <v>14817</v>
      </c>
      <c r="N6380" s="118"/>
    </row>
    <row r="6381" spans="1:14" x14ac:dyDescent="0.25">
      <c r="A6381" s="130">
        <v>88131164000107</v>
      </c>
      <c r="B6381" s="98" t="s">
        <v>13444</v>
      </c>
      <c r="C6381" s="123" t="s">
        <v>3812</v>
      </c>
      <c r="D6381" s="98" t="s">
        <v>13667</v>
      </c>
      <c r="E6381" s="98" t="s">
        <v>13660</v>
      </c>
      <c r="F6381" s="124">
        <v>13.31</v>
      </c>
      <c r="G6381" s="112">
        <v>43202</v>
      </c>
      <c r="H6381" s="98"/>
      <c r="I6381" s="123" t="str">
        <f t="shared" si="99"/>
        <v/>
      </c>
      <c r="J6381" s="123"/>
      <c r="K6381" s="123"/>
      <c r="L6381" s="123"/>
      <c r="M6381" s="98" t="s">
        <v>16567</v>
      </c>
      <c r="N6381" s="118"/>
    </row>
    <row r="6382" spans="1:14" x14ac:dyDescent="0.25">
      <c r="A6382" s="130">
        <v>1763622000134</v>
      </c>
      <c r="B6382" s="98" t="s">
        <v>13445</v>
      </c>
      <c r="C6382" s="123" t="s">
        <v>901</v>
      </c>
      <c r="D6382" s="98" t="s">
        <v>13667</v>
      </c>
      <c r="E6382" s="98" t="s">
        <v>13660</v>
      </c>
      <c r="F6382" s="124">
        <v>13.53</v>
      </c>
      <c r="G6382" s="112">
        <v>41673</v>
      </c>
      <c r="H6382" s="98"/>
      <c r="I6382" s="123" t="str">
        <f t="shared" si="99"/>
        <v/>
      </c>
      <c r="J6382" s="123"/>
      <c r="K6382" s="123"/>
      <c r="L6382" s="123"/>
      <c r="M6382" s="98" t="s">
        <v>14365</v>
      </c>
      <c r="N6382" s="118"/>
    </row>
    <row r="6383" spans="1:14" x14ac:dyDescent="0.25">
      <c r="A6383" s="130">
        <v>4215993000170</v>
      </c>
      <c r="B6383" s="98" t="s">
        <v>13446</v>
      </c>
      <c r="C6383" s="123" t="s">
        <v>2274</v>
      </c>
      <c r="D6383" s="98" t="s">
        <v>13667</v>
      </c>
      <c r="E6383" s="98" t="s">
        <v>13660</v>
      </c>
      <c r="F6383" s="124">
        <v>11</v>
      </c>
      <c r="G6383" s="112">
        <v>43435</v>
      </c>
      <c r="H6383" s="98"/>
      <c r="I6383" s="123" t="str">
        <f t="shared" si="99"/>
        <v/>
      </c>
      <c r="J6383" s="123"/>
      <c r="K6383" s="123"/>
      <c r="L6383" s="123"/>
      <c r="M6383" s="98" t="s">
        <v>15058</v>
      </c>
      <c r="N6383" s="118"/>
    </row>
    <row r="6384" spans="1:14" x14ac:dyDescent="0.25">
      <c r="A6384" s="130">
        <v>84722917000190</v>
      </c>
      <c r="B6384" s="98" t="s">
        <v>13447</v>
      </c>
      <c r="C6384" s="123" t="s">
        <v>3747</v>
      </c>
      <c r="D6384" s="98" t="s">
        <v>13667</v>
      </c>
      <c r="E6384" s="98" t="s">
        <v>13660</v>
      </c>
      <c r="F6384" s="124">
        <v>15.66</v>
      </c>
      <c r="G6384" s="112">
        <v>43440</v>
      </c>
      <c r="H6384" s="98"/>
      <c r="I6384" s="123" t="str">
        <f t="shared" si="99"/>
        <v/>
      </c>
      <c r="J6384" s="123"/>
      <c r="K6384" s="123"/>
      <c r="L6384" s="123"/>
      <c r="M6384" s="98"/>
      <c r="N6384" s="118"/>
    </row>
    <row r="6385" spans="1:14" x14ac:dyDescent="0.25">
      <c r="A6385" s="130">
        <v>63786990000155</v>
      </c>
      <c r="B6385" s="98" t="s">
        <v>13448</v>
      </c>
      <c r="C6385" s="123" t="s">
        <v>3747</v>
      </c>
      <c r="D6385" s="98" t="s">
        <v>13667</v>
      </c>
      <c r="E6385" s="98" t="s">
        <v>13660</v>
      </c>
      <c r="F6385" s="124">
        <v>14</v>
      </c>
      <c r="G6385" s="112">
        <v>44044</v>
      </c>
      <c r="H6385" s="98"/>
      <c r="I6385" s="123" t="str">
        <f t="shared" si="99"/>
        <v/>
      </c>
      <c r="J6385" s="123"/>
      <c r="K6385" s="123"/>
      <c r="L6385" s="123"/>
      <c r="M6385" s="98"/>
      <c r="N6385" s="118"/>
    </row>
    <row r="6386" spans="1:14" x14ac:dyDescent="0.25">
      <c r="A6386" s="130">
        <v>94577574000170</v>
      </c>
      <c r="B6386" s="98" t="s">
        <v>13449</v>
      </c>
      <c r="C6386" s="123" t="s">
        <v>3812</v>
      </c>
      <c r="D6386" s="98" t="s">
        <v>13667</v>
      </c>
      <c r="E6386" s="98" t="s">
        <v>13660</v>
      </c>
      <c r="F6386" s="124">
        <v>18</v>
      </c>
      <c r="G6386" s="112">
        <v>39234</v>
      </c>
      <c r="H6386" s="98"/>
      <c r="I6386" s="123" t="str">
        <f t="shared" si="99"/>
        <v/>
      </c>
      <c r="J6386" s="123"/>
      <c r="K6386" s="123"/>
      <c r="L6386" s="123"/>
      <c r="M6386" s="98" t="s">
        <v>16568</v>
      </c>
      <c r="N6386" s="118"/>
    </row>
    <row r="6387" spans="1:14" x14ac:dyDescent="0.25">
      <c r="A6387" s="130">
        <v>92123918000146</v>
      </c>
      <c r="B6387" s="98" t="s">
        <v>13450</v>
      </c>
      <c r="C6387" s="123" t="s">
        <v>3812</v>
      </c>
      <c r="D6387" s="98" t="s">
        <v>13667</v>
      </c>
      <c r="E6387" s="98" t="s">
        <v>13660</v>
      </c>
      <c r="F6387" s="124">
        <v>18.29</v>
      </c>
      <c r="G6387" s="112">
        <v>43166</v>
      </c>
      <c r="H6387" s="98"/>
      <c r="I6387" s="123" t="str">
        <f t="shared" si="99"/>
        <v/>
      </c>
      <c r="J6387" s="123"/>
      <c r="K6387" s="123"/>
      <c r="L6387" s="123"/>
      <c r="M6387" s="98" t="s">
        <v>16571</v>
      </c>
      <c r="N6387" s="118"/>
    </row>
    <row r="6388" spans="1:14" x14ac:dyDescent="0.25">
      <c r="A6388" s="130">
        <v>1624729000100</v>
      </c>
      <c r="B6388" s="98" t="s">
        <v>13451</v>
      </c>
      <c r="C6388" s="123" t="s">
        <v>3812</v>
      </c>
      <c r="D6388" s="98" t="s">
        <v>13667</v>
      </c>
      <c r="E6388" s="98" t="s">
        <v>13660</v>
      </c>
      <c r="F6388" s="124">
        <v>14</v>
      </c>
      <c r="G6388" s="112">
        <v>43586</v>
      </c>
      <c r="H6388" s="98"/>
      <c r="I6388" s="123" t="str">
        <f t="shared" si="99"/>
        <v/>
      </c>
      <c r="J6388" s="123"/>
      <c r="K6388" s="123"/>
      <c r="L6388" s="123"/>
      <c r="M6388" s="98"/>
      <c r="N6388" s="118"/>
    </row>
    <row r="6389" spans="1:14" x14ac:dyDescent="0.25">
      <c r="A6389" s="130">
        <v>29076130000190</v>
      </c>
      <c r="B6389" s="98" t="s">
        <v>13452</v>
      </c>
      <c r="C6389" s="123" t="s">
        <v>3513</v>
      </c>
      <c r="D6389" s="98" t="s">
        <v>13667</v>
      </c>
      <c r="E6389" s="98" t="s">
        <v>13660</v>
      </c>
      <c r="F6389" s="124">
        <v>11</v>
      </c>
      <c r="G6389" s="112">
        <v>41996</v>
      </c>
      <c r="H6389" s="98"/>
      <c r="I6389" s="123" t="str">
        <f t="shared" si="99"/>
        <v/>
      </c>
      <c r="J6389" s="123"/>
      <c r="K6389" s="123"/>
      <c r="L6389" s="123"/>
      <c r="M6389" s="98"/>
      <c r="N6389" s="118"/>
    </row>
    <row r="6390" spans="1:14" x14ac:dyDescent="0.25">
      <c r="A6390" s="130">
        <v>6554737000132</v>
      </c>
      <c r="B6390" s="98" t="s">
        <v>13453</v>
      </c>
      <c r="C6390" s="123" t="s">
        <v>2926</v>
      </c>
      <c r="D6390" s="98" t="s">
        <v>13667</v>
      </c>
      <c r="E6390" s="98" t="s">
        <v>13660</v>
      </c>
      <c r="F6390" s="124">
        <v>11</v>
      </c>
      <c r="G6390" s="112">
        <v>43586</v>
      </c>
      <c r="H6390" s="98"/>
      <c r="I6390" s="123" t="str">
        <f t="shared" si="99"/>
        <v/>
      </c>
      <c r="J6390" s="123"/>
      <c r="K6390" s="123"/>
      <c r="L6390" s="123"/>
      <c r="M6390" s="98"/>
      <c r="N6390" s="118"/>
    </row>
    <row r="6391" spans="1:14" x14ac:dyDescent="0.25">
      <c r="A6391" s="130">
        <v>46599833000111</v>
      </c>
      <c r="B6391" s="98" t="s">
        <v>13454</v>
      </c>
      <c r="C6391" s="123" t="s">
        <v>4626</v>
      </c>
      <c r="D6391" s="98" t="s">
        <v>13667</v>
      </c>
      <c r="E6391" s="98" t="s">
        <v>13660</v>
      </c>
      <c r="F6391" s="124">
        <v>16.53</v>
      </c>
      <c r="G6391" s="112">
        <v>44013</v>
      </c>
      <c r="H6391" s="98"/>
      <c r="I6391" s="123" t="str">
        <f t="shared" si="99"/>
        <v/>
      </c>
      <c r="J6391" s="123"/>
      <c r="K6391" s="123"/>
      <c r="L6391" s="123"/>
      <c r="M6391" s="98"/>
      <c r="N6391" s="118"/>
    </row>
    <row r="6392" spans="1:14" x14ac:dyDescent="0.25">
      <c r="A6392" s="130">
        <v>45787678000102</v>
      </c>
      <c r="B6392" s="98" t="s">
        <v>13455</v>
      </c>
      <c r="C6392" s="123" t="s">
        <v>4626</v>
      </c>
      <c r="D6392" s="98" t="s">
        <v>13667</v>
      </c>
      <c r="E6392" s="98" t="s">
        <v>13660</v>
      </c>
      <c r="F6392" s="124">
        <v>14.34</v>
      </c>
      <c r="G6392" s="112">
        <v>43466</v>
      </c>
      <c r="H6392" s="98"/>
      <c r="I6392" s="123" t="str">
        <f t="shared" si="99"/>
        <v/>
      </c>
      <c r="J6392" s="123"/>
      <c r="K6392" s="123"/>
      <c r="L6392" s="123"/>
      <c r="M6392" s="98"/>
      <c r="N6392" s="118"/>
    </row>
    <row r="6393" spans="1:14" x14ac:dyDescent="0.25">
      <c r="A6393" s="130">
        <v>1616319000109</v>
      </c>
      <c r="B6393" s="98" t="s">
        <v>13456</v>
      </c>
      <c r="C6393" s="123" t="s">
        <v>901</v>
      </c>
      <c r="D6393" s="98" t="s">
        <v>13667</v>
      </c>
      <c r="E6393" s="98" t="s">
        <v>13660</v>
      </c>
      <c r="F6393" s="124">
        <v>12.83</v>
      </c>
      <c r="G6393" s="112">
        <v>42809</v>
      </c>
      <c r="H6393" s="98"/>
      <c r="I6393" s="123" t="str">
        <f t="shared" si="99"/>
        <v/>
      </c>
      <c r="J6393" s="123"/>
      <c r="K6393" s="123"/>
      <c r="L6393" s="123"/>
      <c r="M6393" s="98" t="s">
        <v>14367</v>
      </c>
      <c r="N6393" s="118"/>
    </row>
    <row r="6394" spans="1:14" x14ac:dyDescent="0.25">
      <c r="A6394" s="130">
        <v>31723570000133</v>
      </c>
      <c r="B6394" s="98" t="s">
        <v>13457</v>
      </c>
      <c r="C6394" s="123" t="s">
        <v>821</v>
      </c>
      <c r="D6394" s="98" t="s">
        <v>13667</v>
      </c>
      <c r="E6394" s="98" t="s">
        <v>13660</v>
      </c>
      <c r="F6394" s="124">
        <v>18.88</v>
      </c>
      <c r="G6394" s="112">
        <v>40450</v>
      </c>
      <c r="H6394" s="98"/>
      <c r="I6394" s="123" t="str">
        <f t="shared" si="99"/>
        <v/>
      </c>
      <c r="J6394" s="123"/>
      <c r="K6394" s="123"/>
      <c r="L6394" s="123"/>
      <c r="M6394" s="98" t="s">
        <v>14113</v>
      </c>
      <c r="N6394" s="118"/>
    </row>
    <row r="6395" spans="1:14" x14ac:dyDescent="0.25">
      <c r="A6395" s="130">
        <v>5648738000183</v>
      </c>
      <c r="B6395" s="98" t="s">
        <v>13458</v>
      </c>
      <c r="C6395" s="123" t="s">
        <v>1142</v>
      </c>
      <c r="D6395" s="98" t="s">
        <v>13667</v>
      </c>
      <c r="E6395" s="98" t="s">
        <v>13660</v>
      </c>
      <c r="F6395" s="124">
        <v>19.649999999999999</v>
      </c>
      <c r="G6395" s="112">
        <v>41815</v>
      </c>
      <c r="H6395" s="98"/>
      <c r="I6395" s="123" t="str">
        <f t="shared" si="99"/>
        <v/>
      </c>
      <c r="J6395" s="123"/>
      <c r="K6395" s="123"/>
      <c r="L6395" s="123"/>
      <c r="M6395" s="98" t="s">
        <v>14454</v>
      </c>
      <c r="N6395" s="118"/>
    </row>
    <row r="6396" spans="1:14" x14ac:dyDescent="0.25">
      <c r="A6396" s="130">
        <v>46248837000155</v>
      </c>
      <c r="B6396" s="98" t="s">
        <v>13459</v>
      </c>
      <c r="C6396" s="123" t="s">
        <v>4626</v>
      </c>
      <c r="D6396" s="98" t="s">
        <v>13667</v>
      </c>
      <c r="E6396" s="98" t="s">
        <v>13660</v>
      </c>
      <c r="F6396" s="124">
        <v>15.29</v>
      </c>
      <c r="G6396" s="112">
        <v>43831</v>
      </c>
      <c r="H6396" s="98"/>
      <c r="I6396" s="123" t="str">
        <f t="shared" si="99"/>
        <v/>
      </c>
      <c r="J6396" s="123"/>
      <c r="K6396" s="123"/>
      <c r="L6396" s="123"/>
      <c r="M6396" s="98"/>
      <c r="N6396" s="118"/>
    </row>
    <row r="6397" spans="1:14" x14ac:dyDescent="0.25">
      <c r="A6397" s="130">
        <v>18240119000105</v>
      </c>
      <c r="B6397" s="98" t="s">
        <v>13460</v>
      </c>
      <c r="C6397" s="123" t="s">
        <v>1356</v>
      </c>
      <c r="D6397" s="98" t="s">
        <v>13667</v>
      </c>
      <c r="E6397" s="98" t="s">
        <v>13660</v>
      </c>
      <c r="F6397" s="124">
        <v>19</v>
      </c>
      <c r="G6397" s="112">
        <v>41425</v>
      </c>
      <c r="H6397" s="98"/>
      <c r="I6397" s="123" t="str">
        <f t="shared" si="99"/>
        <v/>
      </c>
      <c r="J6397" s="123"/>
      <c r="K6397" s="123"/>
      <c r="L6397" s="123"/>
      <c r="M6397" s="98" t="s">
        <v>14822</v>
      </c>
      <c r="N6397" s="118"/>
    </row>
    <row r="6398" spans="1:14" x14ac:dyDescent="0.25">
      <c r="A6398" s="130">
        <v>1218643000179</v>
      </c>
      <c r="B6398" s="98" t="s">
        <v>13461</v>
      </c>
      <c r="C6398" s="123" t="s">
        <v>901</v>
      </c>
      <c r="D6398" s="98" t="s">
        <v>13667</v>
      </c>
      <c r="E6398" s="98" t="s">
        <v>13660</v>
      </c>
      <c r="F6398" s="124">
        <v>16.34</v>
      </c>
      <c r="G6398" s="112">
        <v>43222</v>
      </c>
      <c r="H6398" s="98"/>
      <c r="I6398" s="123" t="str">
        <f t="shared" si="99"/>
        <v/>
      </c>
      <c r="J6398" s="123"/>
      <c r="K6398" s="123"/>
      <c r="L6398" s="123"/>
      <c r="M6398" s="98" t="s">
        <v>14370</v>
      </c>
      <c r="N6398" s="118"/>
    </row>
    <row r="6399" spans="1:14" x14ac:dyDescent="0.25">
      <c r="A6399" s="130">
        <v>1609780000134</v>
      </c>
      <c r="B6399" s="98" t="s">
        <v>13462</v>
      </c>
      <c r="C6399" s="123" t="s">
        <v>1356</v>
      </c>
      <c r="D6399" s="98" t="s">
        <v>13667</v>
      </c>
      <c r="E6399" s="98" t="s">
        <v>13660</v>
      </c>
      <c r="F6399" s="124">
        <v>14.33</v>
      </c>
      <c r="G6399" s="112">
        <v>40308</v>
      </c>
      <c r="H6399" s="98"/>
      <c r="I6399" s="123" t="str">
        <f t="shared" si="99"/>
        <v/>
      </c>
      <c r="J6399" s="123"/>
      <c r="K6399" s="123"/>
      <c r="L6399" s="123"/>
      <c r="M6399" s="98" t="s">
        <v>14826</v>
      </c>
      <c r="N6399" s="118"/>
    </row>
    <row r="6400" spans="1:14" x14ac:dyDescent="0.25">
      <c r="A6400" s="130">
        <v>39217831000155</v>
      </c>
      <c r="B6400" s="98" t="s">
        <v>13463</v>
      </c>
      <c r="C6400" s="123" t="s">
        <v>3513</v>
      </c>
      <c r="D6400" s="98" t="s">
        <v>13667</v>
      </c>
      <c r="E6400" s="98" t="s">
        <v>13660</v>
      </c>
      <c r="F6400" s="124">
        <v>15</v>
      </c>
      <c r="G6400" s="112">
        <v>40529</v>
      </c>
      <c r="H6400" s="98"/>
      <c r="I6400" s="123" t="str">
        <f t="shared" si="99"/>
        <v/>
      </c>
      <c r="J6400" s="123"/>
      <c r="K6400" s="123"/>
      <c r="L6400" s="123"/>
      <c r="M6400" s="98" t="s">
        <v>16051</v>
      </c>
      <c r="N6400" s="118"/>
    </row>
    <row r="6401" spans="1:14" x14ac:dyDescent="0.25">
      <c r="A6401" s="130">
        <v>18279059000126</v>
      </c>
      <c r="B6401" s="98" t="s">
        <v>13464</v>
      </c>
      <c r="C6401" s="123" t="s">
        <v>1356</v>
      </c>
      <c r="D6401" s="98" t="s">
        <v>13667</v>
      </c>
      <c r="E6401" s="98" t="s">
        <v>13660</v>
      </c>
      <c r="F6401" s="124">
        <v>18</v>
      </c>
      <c r="G6401" s="112">
        <v>38680</v>
      </c>
      <c r="H6401" s="98"/>
      <c r="I6401" s="123" t="str">
        <f t="shared" si="99"/>
        <v/>
      </c>
      <c r="J6401" s="123"/>
      <c r="K6401" s="123"/>
      <c r="L6401" s="123"/>
      <c r="M6401" s="98" t="s">
        <v>14828</v>
      </c>
      <c r="N6401" s="118"/>
    </row>
    <row r="6402" spans="1:14" x14ac:dyDescent="0.25">
      <c r="A6402" s="130">
        <v>3507548000110</v>
      </c>
      <c r="B6402" s="98" t="s">
        <v>13465</v>
      </c>
      <c r="C6402" s="123" t="s">
        <v>2274</v>
      </c>
      <c r="D6402" s="98" t="s">
        <v>13667</v>
      </c>
      <c r="E6402" s="98" t="s">
        <v>13660</v>
      </c>
      <c r="F6402" s="124">
        <v>13.38</v>
      </c>
      <c r="G6402" s="112">
        <v>43678</v>
      </c>
      <c r="H6402" s="98"/>
      <c r="I6402" s="123" t="str">
        <f t="shared" si="99"/>
        <v/>
      </c>
      <c r="J6402" s="123"/>
      <c r="K6402" s="123"/>
      <c r="L6402" s="123"/>
      <c r="M6402" s="98"/>
      <c r="N6402" s="118"/>
    </row>
    <row r="6403" spans="1:14" x14ac:dyDescent="0.25">
      <c r="A6403" s="130">
        <v>13231006000111</v>
      </c>
      <c r="B6403" s="98" t="s">
        <v>13466</v>
      </c>
      <c r="C6403" s="123" t="s">
        <v>215</v>
      </c>
      <c r="D6403" s="98" t="s">
        <v>13667</v>
      </c>
      <c r="E6403" s="98" t="s">
        <v>13660</v>
      </c>
      <c r="F6403" s="124">
        <v>14.74</v>
      </c>
      <c r="G6403" s="112">
        <v>42697</v>
      </c>
      <c r="H6403" s="98"/>
      <c r="I6403" s="123" t="str">
        <f t="shared" ref="I6403:I6466" si="100">IFERROR(IF(OR(E6403="Ativos", E6403="Aposentados",E6403="Pensionistas"),IF(F6403&gt;=14,"SIM","NÃO"),""),"")</f>
        <v/>
      </c>
      <c r="J6403" s="123"/>
      <c r="K6403" s="123"/>
      <c r="L6403" s="123"/>
      <c r="M6403" s="98" t="s">
        <v>13927</v>
      </c>
      <c r="N6403" s="118"/>
    </row>
    <row r="6404" spans="1:14" x14ac:dyDescent="0.25">
      <c r="A6404" s="130">
        <v>45780087000103</v>
      </c>
      <c r="B6404" s="98" t="s">
        <v>13467</v>
      </c>
      <c r="C6404" s="123" t="s">
        <v>4626</v>
      </c>
      <c r="D6404" s="98" t="s">
        <v>13667</v>
      </c>
      <c r="E6404" s="98" t="s">
        <v>13660</v>
      </c>
      <c r="F6404" s="124">
        <v>15.76</v>
      </c>
      <c r="G6404" s="112">
        <v>40351</v>
      </c>
      <c r="H6404" s="98"/>
      <c r="I6404" s="123" t="str">
        <f t="shared" si="100"/>
        <v/>
      </c>
      <c r="J6404" s="123"/>
      <c r="K6404" s="123"/>
      <c r="L6404" s="123"/>
      <c r="M6404" s="98" t="s">
        <v>16998</v>
      </c>
      <c r="N6404" s="118"/>
    </row>
    <row r="6405" spans="1:14" x14ac:dyDescent="0.25">
      <c r="A6405" s="130">
        <v>32412819000152</v>
      </c>
      <c r="B6405" s="98" t="s">
        <v>13468</v>
      </c>
      <c r="C6405" s="123" t="s">
        <v>3513</v>
      </c>
      <c r="D6405" s="98" t="s">
        <v>13667</v>
      </c>
      <c r="E6405" s="98" t="s">
        <v>13660</v>
      </c>
      <c r="F6405" s="124">
        <v>14</v>
      </c>
      <c r="G6405" s="112">
        <v>43929</v>
      </c>
      <c r="H6405" s="98"/>
      <c r="I6405" s="123" t="str">
        <f t="shared" si="100"/>
        <v/>
      </c>
      <c r="J6405" s="123"/>
      <c r="K6405" s="123"/>
      <c r="L6405" s="123"/>
      <c r="M6405" s="98"/>
      <c r="N6405" s="118"/>
    </row>
    <row r="6406" spans="1:14" x14ac:dyDescent="0.25">
      <c r="A6406" s="130">
        <v>87334918000155</v>
      </c>
      <c r="B6406" s="98" t="s">
        <v>13469</v>
      </c>
      <c r="C6406" s="123" t="s">
        <v>3812</v>
      </c>
      <c r="D6406" s="98" t="s">
        <v>13667</v>
      </c>
      <c r="E6406" s="98" t="s">
        <v>13660</v>
      </c>
      <c r="F6406" s="124">
        <v>14.44</v>
      </c>
      <c r="G6406" s="112">
        <v>44043</v>
      </c>
      <c r="H6406" s="98"/>
      <c r="I6406" s="123" t="str">
        <f t="shared" si="100"/>
        <v/>
      </c>
      <c r="J6406" s="123"/>
      <c r="K6406" s="123"/>
      <c r="L6406" s="123"/>
      <c r="M6406" s="98"/>
      <c r="N6406" s="118"/>
    </row>
    <row r="6407" spans="1:14" x14ac:dyDescent="0.25">
      <c r="A6407" s="130">
        <v>10106268000166</v>
      </c>
      <c r="B6407" s="98" t="s">
        <v>13470</v>
      </c>
      <c r="C6407" s="123" t="s">
        <v>2758</v>
      </c>
      <c r="D6407" s="98" t="s">
        <v>13667</v>
      </c>
      <c r="E6407" s="98" t="s">
        <v>13660</v>
      </c>
      <c r="F6407" s="124">
        <v>11</v>
      </c>
      <c r="G6407" s="112">
        <v>38764</v>
      </c>
      <c r="H6407" s="98"/>
      <c r="I6407" s="123" t="str">
        <f t="shared" si="100"/>
        <v/>
      </c>
      <c r="J6407" s="123"/>
      <c r="K6407" s="123"/>
      <c r="L6407" s="123"/>
      <c r="M6407" s="98" t="s">
        <v>15537</v>
      </c>
      <c r="N6407" s="118"/>
    </row>
    <row r="6408" spans="1:14" x14ac:dyDescent="0.25">
      <c r="A6408" s="130">
        <v>179531000193</v>
      </c>
      <c r="B6408" s="98" t="s">
        <v>13471</v>
      </c>
      <c r="C6408" s="123" t="s">
        <v>2274</v>
      </c>
      <c r="D6408" s="98" t="s">
        <v>13667</v>
      </c>
      <c r="E6408" s="98" t="s">
        <v>13660</v>
      </c>
      <c r="F6408" s="124">
        <v>17.82</v>
      </c>
      <c r="G6408" s="112">
        <v>42552</v>
      </c>
      <c r="H6408" s="98"/>
      <c r="I6408" s="123" t="str">
        <f t="shared" si="100"/>
        <v/>
      </c>
      <c r="J6408" s="123"/>
      <c r="K6408" s="123"/>
      <c r="L6408" s="123"/>
      <c r="M6408" s="98" t="s">
        <v>15060</v>
      </c>
      <c r="N6408" s="118"/>
    </row>
    <row r="6409" spans="1:14" x14ac:dyDescent="0.25">
      <c r="A6409" s="130">
        <v>98661366000106</v>
      </c>
      <c r="B6409" s="98" t="s">
        <v>13473</v>
      </c>
      <c r="C6409" s="123" t="s">
        <v>3812</v>
      </c>
      <c r="D6409" s="98" t="s">
        <v>13667</v>
      </c>
      <c r="E6409" s="98" t="s">
        <v>13660</v>
      </c>
      <c r="F6409" s="124">
        <v>11</v>
      </c>
      <c r="G6409" s="112">
        <v>43556</v>
      </c>
      <c r="H6409" s="98"/>
      <c r="I6409" s="123" t="str">
        <f t="shared" si="100"/>
        <v/>
      </c>
      <c r="J6409" s="123"/>
      <c r="K6409" s="123"/>
      <c r="L6409" s="123"/>
      <c r="M6409" s="98"/>
      <c r="N6409" s="118"/>
    </row>
    <row r="6410" spans="1:14" x14ac:dyDescent="0.25">
      <c r="A6410" s="130">
        <v>1612615000131</v>
      </c>
      <c r="B6410" s="98" t="s">
        <v>13474</v>
      </c>
      <c r="C6410" s="123" t="s">
        <v>2926</v>
      </c>
      <c r="D6410" s="98" t="s">
        <v>13667</v>
      </c>
      <c r="E6410" s="98" t="s">
        <v>13660</v>
      </c>
      <c r="F6410" s="124">
        <v>11</v>
      </c>
      <c r="G6410" s="112">
        <v>43831</v>
      </c>
      <c r="H6410" s="98"/>
      <c r="I6410" s="123" t="str">
        <f t="shared" si="100"/>
        <v/>
      </c>
      <c r="J6410" s="123"/>
      <c r="K6410" s="123"/>
      <c r="L6410" s="123"/>
      <c r="M6410" s="98"/>
      <c r="N6410" s="118"/>
    </row>
    <row r="6411" spans="1:14" x14ac:dyDescent="0.25">
      <c r="A6411" s="130">
        <v>98671597000109</v>
      </c>
      <c r="B6411" s="98" t="s">
        <v>13475</v>
      </c>
      <c r="C6411" s="123" t="s">
        <v>3812</v>
      </c>
      <c r="D6411" s="98" t="s">
        <v>13667</v>
      </c>
      <c r="E6411" s="98" t="s">
        <v>13660</v>
      </c>
      <c r="F6411" s="124">
        <v>14</v>
      </c>
      <c r="G6411" s="112">
        <v>43891</v>
      </c>
      <c r="H6411" s="98"/>
      <c r="I6411" s="123" t="str">
        <f t="shared" si="100"/>
        <v/>
      </c>
      <c r="J6411" s="123"/>
      <c r="K6411" s="123"/>
      <c r="L6411" s="123"/>
      <c r="M6411" s="98"/>
      <c r="N6411" s="118"/>
    </row>
    <row r="6412" spans="1:14" x14ac:dyDescent="0.25">
      <c r="A6412" s="130">
        <v>11348570000193</v>
      </c>
      <c r="B6412" s="98" t="s">
        <v>13476</v>
      </c>
      <c r="C6412" s="123" t="s">
        <v>2758</v>
      </c>
      <c r="D6412" s="98" t="s">
        <v>13667</v>
      </c>
      <c r="E6412" s="98" t="s">
        <v>13660</v>
      </c>
      <c r="F6412" s="124">
        <v>11</v>
      </c>
      <c r="G6412" s="112">
        <v>38713</v>
      </c>
      <c r="H6412" s="98"/>
      <c r="I6412" s="123" t="str">
        <f t="shared" si="100"/>
        <v/>
      </c>
      <c r="J6412" s="123"/>
      <c r="K6412" s="123"/>
      <c r="L6412" s="123"/>
      <c r="M6412" s="98" t="s">
        <v>15539</v>
      </c>
      <c r="N6412" s="118"/>
    </row>
    <row r="6413" spans="1:14" x14ac:dyDescent="0.25">
      <c r="A6413" s="130">
        <v>1614685000129</v>
      </c>
      <c r="B6413" s="98" t="s">
        <v>13477</v>
      </c>
      <c r="C6413" s="123" t="s">
        <v>1356</v>
      </c>
      <c r="D6413" s="98" t="s">
        <v>13667</v>
      </c>
      <c r="E6413" s="98" t="s">
        <v>13660</v>
      </c>
      <c r="F6413" s="124">
        <v>16.5</v>
      </c>
      <c r="G6413" s="112">
        <v>42968</v>
      </c>
      <c r="H6413" s="98"/>
      <c r="I6413" s="123" t="str">
        <f t="shared" si="100"/>
        <v/>
      </c>
      <c r="J6413" s="123"/>
      <c r="K6413" s="123"/>
      <c r="L6413" s="123"/>
      <c r="M6413" s="98" t="s">
        <v>14830</v>
      </c>
      <c r="N6413" s="118"/>
    </row>
    <row r="6414" spans="1:14" x14ac:dyDescent="0.25">
      <c r="A6414" s="130">
        <v>40893646000160</v>
      </c>
      <c r="B6414" s="98" t="s">
        <v>13478</v>
      </c>
      <c r="C6414" s="123" t="s">
        <v>2758</v>
      </c>
      <c r="D6414" s="98" t="s">
        <v>13667</v>
      </c>
      <c r="E6414" s="98" t="s">
        <v>13660</v>
      </c>
      <c r="F6414" s="124">
        <v>16.600000000000001</v>
      </c>
      <c r="G6414" s="112">
        <v>43221</v>
      </c>
      <c r="H6414" s="98"/>
      <c r="I6414" s="123" t="str">
        <f t="shared" si="100"/>
        <v/>
      </c>
      <c r="J6414" s="123"/>
      <c r="K6414" s="123"/>
      <c r="L6414" s="123"/>
      <c r="M6414" s="98"/>
      <c r="N6414" s="118"/>
    </row>
    <row r="6415" spans="1:14" x14ac:dyDescent="0.25">
      <c r="A6415" s="130">
        <v>18715425000142</v>
      </c>
      <c r="B6415" s="98" t="s">
        <v>13479</v>
      </c>
      <c r="C6415" s="123" t="s">
        <v>1356</v>
      </c>
      <c r="D6415" s="98" t="s">
        <v>13667</v>
      </c>
      <c r="E6415" s="98" t="s">
        <v>13660</v>
      </c>
      <c r="F6415" s="124">
        <v>20</v>
      </c>
      <c r="G6415" s="112">
        <v>43796</v>
      </c>
      <c r="H6415" s="98"/>
      <c r="I6415" s="123" t="str">
        <f t="shared" si="100"/>
        <v/>
      </c>
      <c r="J6415" s="123"/>
      <c r="K6415" s="123"/>
      <c r="L6415" s="123"/>
      <c r="M6415" s="98"/>
      <c r="N6415" s="118"/>
    </row>
    <row r="6416" spans="1:14" x14ac:dyDescent="0.25">
      <c r="A6416" s="130">
        <v>87613352000109</v>
      </c>
      <c r="B6416" s="98" t="s">
        <v>13480</v>
      </c>
      <c r="C6416" s="123" t="s">
        <v>3812</v>
      </c>
      <c r="D6416" s="98" t="s">
        <v>13667</v>
      </c>
      <c r="E6416" s="98" t="s">
        <v>13660</v>
      </c>
      <c r="F6416" s="124">
        <v>12.36</v>
      </c>
      <c r="G6416" s="112">
        <v>43831</v>
      </c>
      <c r="H6416" s="98"/>
      <c r="I6416" s="123" t="str">
        <f t="shared" si="100"/>
        <v/>
      </c>
      <c r="J6416" s="123"/>
      <c r="K6416" s="123"/>
      <c r="L6416" s="123"/>
      <c r="M6416" s="98"/>
      <c r="N6416" s="118"/>
    </row>
    <row r="6417" spans="1:14" x14ac:dyDescent="0.25">
      <c r="A6417" s="130">
        <v>88000914000101</v>
      </c>
      <c r="B6417" s="98" t="s">
        <v>13481</v>
      </c>
      <c r="C6417" s="123" t="s">
        <v>3812</v>
      </c>
      <c r="D6417" s="98" t="s">
        <v>13667</v>
      </c>
      <c r="E6417" s="98" t="s">
        <v>13660</v>
      </c>
      <c r="F6417" s="124">
        <v>15.6</v>
      </c>
      <c r="G6417" s="112">
        <v>42587</v>
      </c>
      <c r="H6417" s="98"/>
      <c r="I6417" s="123" t="str">
        <f t="shared" si="100"/>
        <v/>
      </c>
      <c r="J6417" s="123"/>
      <c r="K6417" s="123"/>
      <c r="L6417" s="123"/>
      <c r="M6417" s="98" t="s">
        <v>16573</v>
      </c>
      <c r="N6417" s="118"/>
    </row>
    <row r="6418" spans="1:14" x14ac:dyDescent="0.25">
      <c r="A6418" s="130">
        <v>27165547000101</v>
      </c>
      <c r="B6418" s="98" t="s">
        <v>13482</v>
      </c>
      <c r="C6418" s="123" t="s">
        <v>821</v>
      </c>
      <c r="D6418" s="98" t="s">
        <v>13667</v>
      </c>
      <c r="E6418" s="98" t="s">
        <v>13660</v>
      </c>
      <c r="F6418" s="124">
        <v>22</v>
      </c>
      <c r="G6418" s="112">
        <v>39168</v>
      </c>
      <c r="H6418" s="98"/>
      <c r="I6418" s="123" t="str">
        <f t="shared" si="100"/>
        <v/>
      </c>
      <c r="J6418" s="123"/>
      <c r="K6418" s="123"/>
      <c r="L6418" s="123"/>
      <c r="M6418" s="98" t="s">
        <v>14115</v>
      </c>
      <c r="N6418" s="118"/>
    </row>
    <row r="6419" spans="1:14" x14ac:dyDescent="0.25">
      <c r="A6419" s="130">
        <v>1299692000183</v>
      </c>
      <c r="B6419" s="98" t="s">
        <v>13483</v>
      </c>
      <c r="C6419" s="123" t="s">
        <v>901</v>
      </c>
      <c r="D6419" s="98" t="s">
        <v>13667</v>
      </c>
      <c r="E6419" s="98" t="s">
        <v>13660</v>
      </c>
      <c r="F6419" s="124">
        <v>13.74</v>
      </c>
      <c r="G6419" s="112">
        <v>43153</v>
      </c>
      <c r="H6419" s="98"/>
      <c r="I6419" s="123" t="str">
        <f t="shared" si="100"/>
        <v/>
      </c>
      <c r="J6419" s="123"/>
      <c r="K6419" s="123"/>
      <c r="L6419" s="123"/>
      <c r="M6419" s="98" t="s">
        <v>14371</v>
      </c>
      <c r="N6419" s="118"/>
    </row>
    <row r="6420" spans="1:14" x14ac:dyDescent="0.25">
      <c r="A6420" s="130">
        <v>10168235000140</v>
      </c>
      <c r="B6420" s="98" t="s">
        <v>13484</v>
      </c>
      <c r="C6420" s="123" t="s">
        <v>2758</v>
      </c>
      <c r="D6420" s="98" t="s">
        <v>13667</v>
      </c>
      <c r="E6420" s="98" t="s">
        <v>13660</v>
      </c>
      <c r="F6420" s="124">
        <v>20.260000000000002</v>
      </c>
      <c r="G6420" s="112">
        <v>39634</v>
      </c>
      <c r="H6420" s="98"/>
      <c r="I6420" s="123" t="str">
        <f t="shared" si="100"/>
        <v/>
      </c>
      <c r="J6420" s="123"/>
      <c r="K6420" s="123"/>
      <c r="L6420" s="123"/>
      <c r="M6420" s="98" t="s">
        <v>13534</v>
      </c>
      <c r="N6420" s="118"/>
    </row>
    <row r="6421" spans="1:14" x14ac:dyDescent="0.25">
      <c r="A6421" s="130">
        <v>24644502000113</v>
      </c>
      <c r="B6421" s="98" t="s">
        <v>13485</v>
      </c>
      <c r="C6421" s="123" t="s">
        <v>2197</v>
      </c>
      <c r="D6421" s="98" t="s">
        <v>13667</v>
      </c>
      <c r="E6421" s="98" t="s">
        <v>13660</v>
      </c>
      <c r="F6421" s="124">
        <v>17.57</v>
      </c>
      <c r="G6421" s="112">
        <v>43672</v>
      </c>
      <c r="H6421" s="98"/>
      <c r="I6421" s="123" t="str">
        <f t="shared" si="100"/>
        <v/>
      </c>
      <c r="J6421" s="123"/>
      <c r="K6421" s="123"/>
      <c r="L6421" s="123"/>
      <c r="M6421" s="98"/>
      <c r="N6421" s="118"/>
    </row>
    <row r="6422" spans="1:14" x14ac:dyDescent="0.25">
      <c r="A6422" s="130">
        <v>44834000107</v>
      </c>
      <c r="B6422" s="98" t="s">
        <v>13486</v>
      </c>
      <c r="C6422" s="123" t="s">
        <v>901</v>
      </c>
      <c r="D6422" s="98" t="s">
        <v>13667</v>
      </c>
      <c r="E6422" s="98" t="s">
        <v>13660</v>
      </c>
      <c r="F6422" s="124">
        <v>13</v>
      </c>
      <c r="G6422" s="112">
        <v>43800</v>
      </c>
      <c r="H6422" s="98"/>
      <c r="I6422" s="123" t="str">
        <f t="shared" si="100"/>
        <v/>
      </c>
      <c r="J6422" s="123"/>
      <c r="K6422" s="123"/>
      <c r="L6422" s="123"/>
      <c r="M6422" s="98"/>
      <c r="N6422" s="118"/>
    </row>
    <row r="6423" spans="1:14" x14ac:dyDescent="0.25">
      <c r="A6423" s="130">
        <v>12333746000104</v>
      </c>
      <c r="B6423" s="98" t="s">
        <v>13487</v>
      </c>
      <c r="C6423" s="123" t="s">
        <v>29</v>
      </c>
      <c r="D6423" s="98" t="s">
        <v>13667</v>
      </c>
      <c r="E6423" s="98" t="s">
        <v>13660</v>
      </c>
      <c r="F6423" s="124">
        <v>11</v>
      </c>
      <c r="G6423" s="112">
        <v>42030</v>
      </c>
      <c r="H6423" s="98"/>
      <c r="I6423" s="123" t="str">
        <f t="shared" si="100"/>
        <v/>
      </c>
      <c r="J6423" s="123"/>
      <c r="K6423" s="123"/>
      <c r="L6423" s="123"/>
      <c r="M6423" s="98"/>
      <c r="N6423" s="118"/>
    </row>
    <row r="6424" spans="1:14" x14ac:dyDescent="0.25">
      <c r="A6424" s="130">
        <v>18132449000179</v>
      </c>
      <c r="B6424" s="98" t="s">
        <v>13488</v>
      </c>
      <c r="C6424" s="123" t="s">
        <v>1356</v>
      </c>
      <c r="D6424" s="98" t="s">
        <v>13667</v>
      </c>
      <c r="E6424" s="98" t="s">
        <v>13660</v>
      </c>
      <c r="F6424" s="124">
        <v>18.57</v>
      </c>
      <c r="G6424" s="112">
        <v>43832</v>
      </c>
      <c r="H6424" s="98"/>
      <c r="I6424" s="123" t="str">
        <f t="shared" si="100"/>
        <v/>
      </c>
      <c r="J6424" s="123"/>
      <c r="K6424" s="123"/>
      <c r="L6424" s="123"/>
      <c r="M6424" s="98"/>
      <c r="N6424" s="118"/>
    </row>
    <row r="6425" spans="1:14" x14ac:dyDescent="0.25">
      <c r="A6425" s="130">
        <v>10462497000113</v>
      </c>
      <c r="B6425" s="98" t="s">
        <v>13489</v>
      </c>
      <c r="C6425" s="123" t="s">
        <v>634</v>
      </c>
      <c r="D6425" s="98" t="s">
        <v>13667</v>
      </c>
      <c r="E6425" s="98" t="s">
        <v>13660</v>
      </c>
      <c r="F6425" s="124">
        <v>12.5</v>
      </c>
      <c r="G6425" s="112">
        <v>40368</v>
      </c>
      <c r="H6425" s="98"/>
      <c r="I6425" s="123" t="str">
        <f t="shared" si="100"/>
        <v/>
      </c>
      <c r="J6425" s="123"/>
      <c r="K6425" s="123"/>
      <c r="L6425" s="123"/>
      <c r="M6425" s="98" t="s">
        <v>14064</v>
      </c>
      <c r="N6425" s="118"/>
    </row>
    <row r="6426" spans="1:14" x14ac:dyDescent="0.25">
      <c r="A6426" s="130">
        <v>87613485000177</v>
      </c>
      <c r="B6426" s="98" t="s">
        <v>13490</v>
      </c>
      <c r="C6426" s="123" t="s">
        <v>3812</v>
      </c>
      <c r="D6426" s="98" t="s">
        <v>13667</v>
      </c>
      <c r="E6426" s="98" t="s">
        <v>13660</v>
      </c>
      <c r="F6426" s="124">
        <v>13.9</v>
      </c>
      <c r="G6426" s="112">
        <v>42370</v>
      </c>
      <c r="H6426" s="98"/>
      <c r="I6426" s="123" t="str">
        <f t="shared" si="100"/>
        <v/>
      </c>
      <c r="J6426" s="123"/>
      <c r="K6426" s="123"/>
      <c r="L6426" s="123"/>
      <c r="M6426" s="98" t="s">
        <v>16574</v>
      </c>
      <c r="N6426" s="118"/>
    </row>
    <row r="6427" spans="1:14" x14ac:dyDescent="0.25">
      <c r="A6427" s="130">
        <v>83039842000184</v>
      </c>
      <c r="B6427" s="98" t="s">
        <v>13491</v>
      </c>
      <c r="C6427" s="123" t="s">
        <v>4289</v>
      </c>
      <c r="D6427" s="98" t="s">
        <v>13667</v>
      </c>
      <c r="E6427" s="98" t="s">
        <v>13660</v>
      </c>
      <c r="F6427" s="124">
        <v>22</v>
      </c>
      <c r="G6427" s="112">
        <v>40133</v>
      </c>
      <c r="H6427" s="98"/>
      <c r="I6427" s="123" t="str">
        <f t="shared" si="100"/>
        <v/>
      </c>
      <c r="J6427" s="123"/>
      <c r="K6427" s="123"/>
      <c r="L6427" s="123"/>
      <c r="M6427" s="98" t="s">
        <v>16664</v>
      </c>
      <c r="N6427" s="118"/>
    </row>
    <row r="6428" spans="1:14" x14ac:dyDescent="0.25">
      <c r="A6428" s="130">
        <v>3214160000121</v>
      </c>
      <c r="B6428" s="98" t="s">
        <v>13492</v>
      </c>
      <c r="C6428" s="123" t="s">
        <v>2274</v>
      </c>
      <c r="D6428" s="98" t="s">
        <v>13667</v>
      </c>
      <c r="E6428" s="98" t="s">
        <v>13660</v>
      </c>
      <c r="F6428" s="124">
        <v>13.65</v>
      </c>
      <c r="G6428" s="112">
        <v>43435</v>
      </c>
      <c r="H6428" s="98"/>
      <c r="I6428" s="123" t="str">
        <f t="shared" si="100"/>
        <v/>
      </c>
      <c r="J6428" s="123"/>
      <c r="K6428" s="123"/>
      <c r="L6428" s="123"/>
      <c r="M6428" s="98" t="s">
        <v>15061</v>
      </c>
      <c r="N6428" s="118"/>
    </row>
    <row r="6429" spans="1:14" x14ac:dyDescent="0.25">
      <c r="A6429" s="130">
        <v>37388378000114</v>
      </c>
      <c r="B6429" s="98" t="s">
        <v>13493</v>
      </c>
      <c r="C6429" s="123" t="s">
        <v>901</v>
      </c>
      <c r="D6429" s="98" t="s">
        <v>13667</v>
      </c>
      <c r="E6429" s="98" t="s">
        <v>13660</v>
      </c>
      <c r="F6429" s="124">
        <v>14</v>
      </c>
      <c r="G6429" s="112">
        <v>44136</v>
      </c>
      <c r="H6429" s="98"/>
      <c r="I6429" s="123" t="str">
        <f t="shared" si="100"/>
        <v/>
      </c>
      <c r="J6429" s="123"/>
      <c r="K6429" s="123"/>
      <c r="L6429" s="123"/>
      <c r="M6429" s="98"/>
      <c r="N6429" s="118"/>
    </row>
    <row r="6430" spans="1:14" x14ac:dyDescent="0.25">
      <c r="A6430" s="130">
        <v>91566869000153</v>
      </c>
      <c r="B6430" s="98" t="s">
        <v>13494</v>
      </c>
      <c r="C6430" s="123" t="s">
        <v>3812</v>
      </c>
      <c r="D6430" s="98" t="s">
        <v>13667</v>
      </c>
      <c r="E6430" s="98" t="s">
        <v>13660</v>
      </c>
      <c r="F6430" s="124">
        <v>11.04</v>
      </c>
      <c r="G6430" s="112">
        <v>43831</v>
      </c>
      <c r="H6430" s="98"/>
      <c r="I6430" s="123" t="str">
        <f t="shared" si="100"/>
        <v/>
      </c>
      <c r="J6430" s="123"/>
      <c r="K6430" s="123"/>
      <c r="L6430" s="123"/>
      <c r="M6430" s="98"/>
      <c r="N6430" s="118"/>
    </row>
    <row r="6431" spans="1:14" x14ac:dyDescent="0.25">
      <c r="A6431" s="130">
        <v>1612386000155</v>
      </c>
      <c r="B6431" s="98" t="s">
        <v>13495</v>
      </c>
      <c r="C6431" s="123" t="s">
        <v>3812</v>
      </c>
      <c r="D6431" s="98" t="s">
        <v>13667</v>
      </c>
      <c r="E6431" s="98" t="s">
        <v>13660</v>
      </c>
      <c r="F6431" s="124">
        <v>12.83</v>
      </c>
      <c r="G6431" s="112">
        <v>43175</v>
      </c>
      <c r="H6431" s="98"/>
      <c r="I6431" s="123" t="str">
        <f t="shared" si="100"/>
        <v/>
      </c>
      <c r="J6431" s="123"/>
      <c r="K6431" s="123"/>
      <c r="L6431" s="123"/>
      <c r="M6431" s="98" t="s">
        <v>16575</v>
      </c>
      <c r="N6431" s="118"/>
    </row>
    <row r="6432" spans="1:14" x14ac:dyDescent="0.25">
      <c r="A6432" s="130">
        <v>92406115000107</v>
      </c>
      <c r="B6432" s="98" t="s">
        <v>13496</v>
      </c>
      <c r="C6432" s="123" t="s">
        <v>3812</v>
      </c>
      <c r="D6432" s="98" t="s">
        <v>13667</v>
      </c>
      <c r="E6432" s="98" t="s">
        <v>13660</v>
      </c>
      <c r="F6432" s="124">
        <v>11.25</v>
      </c>
      <c r="G6432" s="127">
        <v>42736</v>
      </c>
      <c r="H6432" s="112">
        <v>44043</v>
      </c>
      <c r="I6432" s="123" t="str">
        <f t="shared" si="100"/>
        <v/>
      </c>
      <c r="J6432" s="98"/>
      <c r="K6432" s="98"/>
      <c r="L6432" s="98"/>
      <c r="M6432" s="98"/>
      <c r="N6432" s="118"/>
    </row>
    <row r="6433" spans="1:14" x14ac:dyDescent="0.25">
      <c r="A6433" s="130">
        <v>1612614000197</v>
      </c>
      <c r="B6433" s="98" t="s">
        <v>13497</v>
      </c>
      <c r="C6433" s="123" t="s">
        <v>2926</v>
      </c>
      <c r="D6433" s="98" t="s">
        <v>13667</v>
      </c>
      <c r="E6433" s="98" t="s">
        <v>13660</v>
      </c>
      <c r="F6433" s="124">
        <v>11</v>
      </c>
      <c r="G6433" s="112">
        <v>43831</v>
      </c>
      <c r="H6433" s="98"/>
      <c r="I6433" s="123" t="str">
        <f t="shared" si="100"/>
        <v/>
      </c>
      <c r="J6433" s="123"/>
      <c r="K6433" s="123"/>
      <c r="L6433" s="123"/>
      <c r="M6433" s="98"/>
      <c r="N6433" s="118"/>
    </row>
    <row r="6434" spans="1:14" x14ac:dyDescent="0.25">
      <c r="A6434" s="130">
        <v>94444189000155</v>
      </c>
      <c r="B6434" s="98" t="s">
        <v>13498</v>
      </c>
      <c r="C6434" s="123" t="s">
        <v>3812</v>
      </c>
      <c r="D6434" s="98" t="s">
        <v>13667</v>
      </c>
      <c r="E6434" s="98" t="s">
        <v>13660</v>
      </c>
      <c r="F6434" s="124">
        <v>14.6</v>
      </c>
      <c r="G6434" s="112">
        <v>42256</v>
      </c>
      <c r="H6434" s="98"/>
      <c r="I6434" s="123" t="str">
        <f t="shared" si="100"/>
        <v/>
      </c>
      <c r="J6434" s="123"/>
      <c r="K6434" s="123"/>
      <c r="L6434" s="123"/>
      <c r="M6434" s="98" t="s">
        <v>16577</v>
      </c>
      <c r="N6434" s="118"/>
    </row>
    <row r="6435" spans="1:14" x14ac:dyDescent="0.25">
      <c r="A6435" s="130">
        <v>3238862000145</v>
      </c>
      <c r="B6435" s="98" t="s">
        <v>13499</v>
      </c>
      <c r="C6435" s="123" t="s">
        <v>2274</v>
      </c>
      <c r="D6435" s="98" t="s">
        <v>13667</v>
      </c>
      <c r="E6435" s="98" t="s">
        <v>13660</v>
      </c>
      <c r="F6435" s="124">
        <v>8.2200000000000006</v>
      </c>
      <c r="G6435" s="112">
        <v>44136</v>
      </c>
      <c r="H6435" s="98"/>
      <c r="I6435" s="123" t="str">
        <f t="shared" si="100"/>
        <v/>
      </c>
      <c r="J6435" s="123"/>
      <c r="K6435" s="123"/>
      <c r="L6435" s="123"/>
      <c r="M6435" s="98"/>
      <c r="N6435" s="118"/>
    </row>
    <row r="6436" spans="1:14" x14ac:dyDescent="0.25">
      <c r="A6436" s="130">
        <v>27165554000103</v>
      </c>
      <c r="B6436" s="98" t="s">
        <v>13500</v>
      </c>
      <c r="C6436" s="123" t="s">
        <v>821</v>
      </c>
      <c r="D6436" s="98" t="s">
        <v>13667</v>
      </c>
      <c r="E6436" s="98" t="s">
        <v>13660</v>
      </c>
      <c r="F6436" s="124">
        <v>16.38</v>
      </c>
      <c r="G6436" s="112">
        <v>40926</v>
      </c>
      <c r="H6436" s="98"/>
      <c r="I6436" s="123" t="str">
        <f t="shared" si="100"/>
        <v/>
      </c>
      <c r="J6436" s="123"/>
      <c r="K6436" s="123"/>
      <c r="L6436" s="123"/>
      <c r="M6436" s="98" t="s">
        <v>14116</v>
      </c>
      <c r="N6436" s="118"/>
    </row>
    <row r="6437" spans="1:14" x14ac:dyDescent="0.25">
      <c r="A6437" s="130">
        <v>4092706000181</v>
      </c>
      <c r="B6437" s="98" t="s">
        <v>13501</v>
      </c>
      <c r="C6437" s="123" t="s">
        <v>3747</v>
      </c>
      <c r="D6437" s="98" t="s">
        <v>13667</v>
      </c>
      <c r="E6437" s="98" t="s">
        <v>13660</v>
      </c>
      <c r="F6437" s="124">
        <v>16.350000000000001</v>
      </c>
      <c r="G6437" s="112">
        <v>43435</v>
      </c>
      <c r="H6437" s="98"/>
      <c r="I6437" s="123" t="str">
        <f t="shared" si="100"/>
        <v/>
      </c>
      <c r="J6437" s="123"/>
      <c r="K6437" s="123"/>
      <c r="L6437" s="123"/>
      <c r="M6437" s="98"/>
      <c r="N6437" s="118"/>
    </row>
    <row r="6438" spans="1:14" x14ac:dyDescent="0.25">
      <c r="A6438" s="130">
        <v>45709912000175</v>
      </c>
      <c r="B6438" s="98" t="s">
        <v>13502</v>
      </c>
      <c r="C6438" s="123" t="s">
        <v>4626</v>
      </c>
      <c r="D6438" s="98" t="s">
        <v>13667</v>
      </c>
      <c r="E6438" s="98" t="s">
        <v>13660</v>
      </c>
      <c r="F6438" s="124">
        <v>11</v>
      </c>
      <c r="G6438" s="112">
        <v>38456</v>
      </c>
      <c r="H6438" s="98"/>
      <c r="I6438" s="123" t="str">
        <f t="shared" si="100"/>
        <v/>
      </c>
      <c r="J6438" s="123"/>
      <c r="K6438" s="123"/>
      <c r="L6438" s="123"/>
      <c r="M6438" s="98"/>
      <c r="N6438" s="118"/>
    </row>
    <row r="6439" spans="1:14" x14ac:dyDescent="0.25">
      <c r="A6439" s="130">
        <v>18307512000160</v>
      </c>
      <c r="B6439" s="98" t="s">
        <v>13503</v>
      </c>
      <c r="C6439" s="123" t="s">
        <v>1356</v>
      </c>
      <c r="D6439" s="98" t="s">
        <v>13667</v>
      </c>
      <c r="E6439" s="98" t="s">
        <v>13660</v>
      </c>
      <c r="F6439" s="124">
        <v>13</v>
      </c>
      <c r="G6439" s="112">
        <v>43101</v>
      </c>
      <c r="H6439" s="98"/>
      <c r="I6439" s="123" t="str">
        <f t="shared" si="100"/>
        <v/>
      </c>
      <c r="J6439" s="123"/>
      <c r="K6439" s="123"/>
      <c r="L6439" s="123"/>
      <c r="M6439" s="98"/>
      <c r="N6439" s="118"/>
    </row>
    <row r="6440" spans="1:14" x14ac:dyDescent="0.25">
      <c r="A6440" s="130">
        <v>18137927000133</v>
      </c>
      <c r="B6440" s="98" t="s">
        <v>13504</v>
      </c>
      <c r="C6440" s="123" t="s">
        <v>1356</v>
      </c>
      <c r="D6440" s="98" t="s">
        <v>13667</v>
      </c>
      <c r="E6440" s="98" t="s">
        <v>13660</v>
      </c>
      <c r="F6440" s="124">
        <v>13.01</v>
      </c>
      <c r="G6440" s="112">
        <v>41612</v>
      </c>
      <c r="H6440" s="98"/>
      <c r="I6440" s="123" t="str">
        <f t="shared" si="100"/>
        <v/>
      </c>
      <c r="J6440" s="123"/>
      <c r="K6440" s="123"/>
      <c r="L6440" s="123"/>
      <c r="M6440" s="98" t="s">
        <v>14836</v>
      </c>
      <c r="N6440" s="118"/>
    </row>
    <row r="6441" spans="1:14" x14ac:dyDescent="0.25">
      <c r="A6441" s="130">
        <v>91997072000100</v>
      </c>
      <c r="B6441" s="98" t="s">
        <v>13505</v>
      </c>
      <c r="C6441" s="123" t="s">
        <v>3812</v>
      </c>
      <c r="D6441" s="98" t="s">
        <v>13667</v>
      </c>
      <c r="E6441" s="98" t="s">
        <v>13660</v>
      </c>
      <c r="F6441" s="124">
        <v>14</v>
      </c>
      <c r="G6441" s="112">
        <v>44044</v>
      </c>
      <c r="H6441" s="98"/>
      <c r="I6441" s="123" t="str">
        <f t="shared" si="100"/>
        <v/>
      </c>
      <c r="J6441" s="123"/>
      <c r="K6441" s="123"/>
      <c r="L6441" s="123"/>
      <c r="M6441" s="98"/>
      <c r="N6441" s="118"/>
    </row>
    <row r="6442" spans="1:14" x14ac:dyDescent="0.25">
      <c r="A6442" s="130">
        <v>27142058000126</v>
      </c>
      <c r="B6442" s="98" t="s">
        <v>13506</v>
      </c>
      <c r="C6442" s="123" t="s">
        <v>821</v>
      </c>
      <c r="D6442" s="98" t="s">
        <v>13667</v>
      </c>
      <c r="E6442" s="98" t="s">
        <v>13660</v>
      </c>
      <c r="F6442" s="124">
        <v>22</v>
      </c>
      <c r="G6442" s="112">
        <v>38791</v>
      </c>
      <c r="H6442" s="98"/>
      <c r="I6442" s="123" t="str">
        <f t="shared" si="100"/>
        <v/>
      </c>
      <c r="J6442" s="123"/>
      <c r="K6442" s="123"/>
      <c r="L6442" s="123"/>
      <c r="M6442" s="98" t="s">
        <v>14119</v>
      </c>
      <c r="N6442" s="118"/>
    </row>
    <row r="6443" spans="1:14" x14ac:dyDescent="0.25">
      <c r="A6443" s="130">
        <v>94449030000123</v>
      </c>
      <c r="B6443" s="98" t="s">
        <v>13507</v>
      </c>
      <c r="C6443" s="123" t="s">
        <v>3812</v>
      </c>
      <c r="D6443" s="98" t="s">
        <v>13667</v>
      </c>
      <c r="E6443" s="98" t="s">
        <v>13660</v>
      </c>
      <c r="F6443" s="124">
        <v>17.149999999999999</v>
      </c>
      <c r="G6443" s="112">
        <v>42370</v>
      </c>
      <c r="H6443" s="98"/>
      <c r="I6443" s="123" t="str">
        <f t="shared" si="100"/>
        <v/>
      </c>
      <c r="J6443" s="123"/>
      <c r="K6443" s="123"/>
      <c r="L6443" s="123"/>
      <c r="M6443" s="98" t="s">
        <v>16578</v>
      </c>
      <c r="N6443" s="118"/>
    </row>
    <row r="6444" spans="1:14" x14ac:dyDescent="0.25">
      <c r="A6444" s="130">
        <v>11049855000123</v>
      </c>
      <c r="B6444" s="98" t="s">
        <v>13508</v>
      </c>
      <c r="C6444" s="123" t="s">
        <v>2758</v>
      </c>
      <c r="D6444" s="98" t="s">
        <v>13667</v>
      </c>
      <c r="E6444" s="98" t="s">
        <v>13660</v>
      </c>
      <c r="F6444" s="124">
        <v>13.5</v>
      </c>
      <c r="G6444" s="112">
        <v>40477</v>
      </c>
      <c r="H6444" s="98"/>
      <c r="I6444" s="123" t="str">
        <f t="shared" si="100"/>
        <v/>
      </c>
      <c r="J6444" s="123"/>
      <c r="K6444" s="123"/>
      <c r="L6444" s="123"/>
      <c r="M6444" s="98" t="s">
        <v>15543</v>
      </c>
      <c r="N6444" s="118"/>
    </row>
    <row r="6445" spans="1:14" x14ac:dyDescent="0.25">
      <c r="A6445" s="130">
        <v>5646807000110</v>
      </c>
      <c r="B6445" s="98" t="s">
        <v>13509</v>
      </c>
      <c r="C6445" s="123" t="s">
        <v>1142</v>
      </c>
      <c r="D6445" s="98" t="s">
        <v>13667</v>
      </c>
      <c r="E6445" s="98" t="s">
        <v>13660</v>
      </c>
      <c r="F6445" s="124">
        <v>9.73</v>
      </c>
      <c r="G6445" s="112">
        <v>41779</v>
      </c>
      <c r="H6445" s="98"/>
      <c r="I6445" s="123" t="str">
        <f t="shared" si="100"/>
        <v/>
      </c>
      <c r="J6445" s="123"/>
      <c r="K6445" s="123"/>
      <c r="L6445" s="123"/>
      <c r="M6445" s="98" t="s">
        <v>14455</v>
      </c>
      <c r="N6445" s="118"/>
    </row>
    <row r="6446" spans="1:14" x14ac:dyDescent="0.25">
      <c r="A6446" s="130">
        <v>32512501000143</v>
      </c>
      <c r="B6446" s="98" t="s">
        <v>13510</v>
      </c>
      <c r="C6446" s="123" t="s">
        <v>3513</v>
      </c>
      <c r="D6446" s="98" t="s">
        <v>13667</v>
      </c>
      <c r="E6446" s="98" t="s">
        <v>13660</v>
      </c>
      <c r="F6446" s="124">
        <v>11</v>
      </c>
      <c r="G6446" s="112">
        <v>41529</v>
      </c>
      <c r="H6446" s="98"/>
      <c r="I6446" s="123" t="str">
        <f t="shared" si="100"/>
        <v/>
      </c>
      <c r="J6446" s="123"/>
      <c r="K6446" s="123"/>
      <c r="L6446" s="123"/>
      <c r="M6446" s="98" t="s">
        <v>16054</v>
      </c>
      <c r="N6446" s="118"/>
    </row>
    <row r="6447" spans="1:14" x14ac:dyDescent="0.25">
      <c r="A6447" s="130">
        <v>46634051000176</v>
      </c>
      <c r="B6447" s="98" t="s">
        <v>13511</v>
      </c>
      <c r="C6447" s="123" t="s">
        <v>4626</v>
      </c>
      <c r="D6447" s="98" t="s">
        <v>13667</v>
      </c>
      <c r="E6447" s="98" t="s">
        <v>13660</v>
      </c>
      <c r="F6447" s="124">
        <v>22</v>
      </c>
      <c r="G6447" s="112">
        <v>42491</v>
      </c>
      <c r="H6447" s="98"/>
      <c r="I6447" s="123" t="str">
        <f t="shared" si="100"/>
        <v/>
      </c>
      <c r="J6447" s="123"/>
      <c r="K6447" s="123"/>
      <c r="L6447" s="123"/>
      <c r="M6447" s="98" t="s">
        <v>17000</v>
      </c>
      <c r="N6447" s="118"/>
    </row>
    <row r="6448" spans="1:14" x14ac:dyDescent="0.25">
      <c r="A6448" s="130">
        <v>46599809000182</v>
      </c>
      <c r="B6448" s="98" t="s">
        <v>13512</v>
      </c>
      <c r="C6448" s="123" t="s">
        <v>4626</v>
      </c>
      <c r="D6448" s="98" t="s">
        <v>13667</v>
      </c>
      <c r="E6448" s="98" t="s">
        <v>13660</v>
      </c>
      <c r="F6448" s="124">
        <v>14</v>
      </c>
      <c r="G6448" s="112">
        <v>44013</v>
      </c>
      <c r="H6448" s="98"/>
      <c r="I6448" s="123" t="str">
        <f t="shared" si="100"/>
        <v/>
      </c>
      <c r="J6448" s="123"/>
      <c r="K6448" s="123"/>
      <c r="L6448" s="123"/>
      <c r="M6448" s="98"/>
      <c r="N6448" s="118"/>
    </row>
    <row r="6449" spans="1:14" x14ac:dyDescent="0.25">
      <c r="A6449" s="130">
        <v>76920800000192</v>
      </c>
      <c r="B6449" s="98" t="s">
        <v>13513</v>
      </c>
      <c r="C6449" s="123" t="s">
        <v>3143</v>
      </c>
      <c r="D6449" s="98" t="s">
        <v>13667</v>
      </c>
      <c r="E6449" s="98" t="s">
        <v>13660</v>
      </c>
      <c r="F6449" s="124">
        <v>14</v>
      </c>
      <c r="G6449" s="112">
        <v>40811</v>
      </c>
      <c r="H6449" s="98"/>
      <c r="I6449" s="123" t="str">
        <f t="shared" si="100"/>
        <v/>
      </c>
      <c r="J6449" s="123"/>
      <c r="K6449" s="123"/>
      <c r="L6449" s="123"/>
      <c r="M6449" s="98" t="s">
        <v>15918</v>
      </c>
      <c r="N6449" s="118"/>
    </row>
    <row r="6450" spans="1:14" x14ac:dyDescent="0.25">
      <c r="A6450" s="130">
        <v>76247360000154</v>
      </c>
      <c r="B6450" s="98" t="s">
        <v>13514</v>
      </c>
      <c r="C6450" s="123" t="s">
        <v>3143</v>
      </c>
      <c r="D6450" s="98" t="s">
        <v>13667</v>
      </c>
      <c r="E6450" s="98" t="s">
        <v>13660</v>
      </c>
      <c r="F6450" s="124">
        <v>11.32</v>
      </c>
      <c r="G6450" s="112">
        <v>43580</v>
      </c>
      <c r="H6450" s="98"/>
      <c r="I6450" s="123" t="str">
        <f t="shared" si="100"/>
        <v/>
      </c>
      <c r="J6450" s="123"/>
      <c r="K6450" s="123"/>
      <c r="L6450" s="123"/>
      <c r="M6450" s="98"/>
      <c r="N6450" s="118"/>
    </row>
    <row r="6451" spans="1:14" x14ac:dyDescent="0.25">
      <c r="A6451" s="130">
        <v>94436474000124</v>
      </c>
      <c r="B6451" s="98" t="s">
        <v>13515</v>
      </c>
      <c r="C6451" s="123" t="s">
        <v>3812</v>
      </c>
      <c r="D6451" s="98" t="s">
        <v>13667</v>
      </c>
      <c r="E6451" s="98" t="s">
        <v>13660</v>
      </c>
      <c r="F6451" s="124">
        <v>16</v>
      </c>
      <c r="G6451" s="112">
        <v>44136</v>
      </c>
      <c r="H6451" s="98"/>
      <c r="I6451" s="123" t="str">
        <f t="shared" si="100"/>
        <v/>
      </c>
      <c r="J6451" s="123"/>
      <c r="K6451" s="123"/>
      <c r="L6451" s="123"/>
      <c r="M6451" s="98"/>
      <c r="N6451" s="118"/>
    </row>
    <row r="6452" spans="1:14" x14ac:dyDescent="0.25">
      <c r="A6452" s="130">
        <v>65708760000101</v>
      </c>
      <c r="B6452" s="98" t="s">
        <v>13516</v>
      </c>
      <c r="C6452" s="123" t="s">
        <v>4626</v>
      </c>
      <c r="D6452" s="98" t="s">
        <v>13667</v>
      </c>
      <c r="E6452" s="98" t="s">
        <v>13660</v>
      </c>
      <c r="F6452" s="124">
        <v>16</v>
      </c>
      <c r="G6452" s="112">
        <v>38949</v>
      </c>
      <c r="H6452" s="98"/>
      <c r="I6452" s="123" t="str">
        <f t="shared" si="100"/>
        <v/>
      </c>
      <c r="J6452" s="123"/>
      <c r="K6452" s="123"/>
      <c r="L6452" s="123"/>
      <c r="M6452" s="98" t="s">
        <v>17003</v>
      </c>
      <c r="N6452" s="118"/>
    </row>
    <row r="6453" spans="1:14" x14ac:dyDescent="0.25">
      <c r="A6453" s="130">
        <v>1613940000119</v>
      </c>
      <c r="B6453" s="98" t="s">
        <v>11394</v>
      </c>
      <c r="C6453" s="123" t="s">
        <v>901</v>
      </c>
      <c r="D6453" s="98" t="s">
        <v>13667</v>
      </c>
      <c r="E6453" s="98" t="s">
        <v>13673</v>
      </c>
      <c r="F6453" s="124">
        <v>7</v>
      </c>
      <c r="G6453" s="112">
        <v>43831</v>
      </c>
      <c r="H6453" s="112">
        <v>44074</v>
      </c>
      <c r="I6453" s="123" t="str">
        <f t="shared" si="100"/>
        <v/>
      </c>
      <c r="J6453" s="123"/>
      <c r="K6453" s="123"/>
      <c r="L6453" s="123"/>
      <c r="M6453" s="98" t="s">
        <v>14120</v>
      </c>
      <c r="N6453" s="118"/>
    </row>
    <row r="6454" spans="1:14" x14ac:dyDescent="0.25">
      <c r="A6454" s="130">
        <v>1613940000119</v>
      </c>
      <c r="B6454" s="98" t="s">
        <v>11394</v>
      </c>
      <c r="C6454" s="123" t="s">
        <v>901</v>
      </c>
      <c r="D6454" s="98" t="s">
        <v>13667</v>
      </c>
      <c r="E6454" s="98" t="s">
        <v>13673</v>
      </c>
      <c r="F6454" s="124">
        <v>6.74</v>
      </c>
      <c r="G6454" s="112">
        <v>44075</v>
      </c>
      <c r="H6454" s="112">
        <v>44196</v>
      </c>
      <c r="I6454" s="123" t="str">
        <f t="shared" si="100"/>
        <v/>
      </c>
      <c r="J6454" s="123"/>
      <c r="K6454" s="123"/>
      <c r="L6454" s="123"/>
      <c r="M6454" s="98"/>
      <c r="N6454" s="118"/>
    </row>
    <row r="6455" spans="1:14" x14ac:dyDescent="0.25">
      <c r="A6455" s="130">
        <v>37425451000180</v>
      </c>
      <c r="B6455" s="98" t="s">
        <v>11397</v>
      </c>
      <c r="C6455" s="123" t="s">
        <v>5227</v>
      </c>
      <c r="D6455" s="98" t="s">
        <v>13667</v>
      </c>
      <c r="E6455" s="98" t="s">
        <v>13673</v>
      </c>
      <c r="F6455" s="124">
        <v>4.1900000000000004</v>
      </c>
      <c r="G6455" s="112">
        <v>43831</v>
      </c>
      <c r="H6455" s="112">
        <v>44196</v>
      </c>
      <c r="I6455" s="123" t="str">
        <f t="shared" si="100"/>
        <v/>
      </c>
      <c r="J6455" s="123"/>
      <c r="K6455" s="123"/>
      <c r="L6455" s="123"/>
      <c r="M6455" s="98" t="s">
        <v>17004</v>
      </c>
      <c r="N6455" s="118"/>
    </row>
    <row r="6456" spans="1:14" x14ac:dyDescent="0.25">
      <c r="A6456" s="130">
        <v>7000268000172</v>
      </c>
      <c r="B6456" s="98" t="s">
        <v>11398</v>
      </c>
      <c r="C6456" s="123" t="s">
        <v>1142</v>
      </c>
      <c r="D6456" s="98" t="s">
        <v>13667</v>
      </c>
      <c r="E6456" s="98" t="s">
        <v>13673</v>
      </c>
      <c r="F6456" s="124">
        <v>10.95</v>
      </c>
      <c r="G6456" s="112">
        <v>43831</v>
      </c>
      <c r="H6456" s="112">
        <v>44196</v>
      </c>
      <c r="I6456" s="123" t="str">
        <f t="shared" si="100"/>
        <v/>
      </c>
      <c r="J6456" s="123"/>
      <c r="K6456" s="123"/>
      <c r="L6456" s="123"/>
      <c r="M6456" s="98" t="s">
        <v>14375</v>
      </c>
      <c r="N6456" s="118"/>
    </row>
    <row r="6457" spans="1:14" x14ac:dyDescent="0.25">
      <c r="A6457" s="130">
        <v>7847379000119</v>
      </c>
      <c r="B6457" s="98" t="s">
        <v>11400</v>
      </c>
      <c r="C6457" s="123" t="s">
        <v>634</v>
      </c>
      <c r="D6457" s="98" t="s">
        <v>13667</v>
      </c>
      <c r="E6457" s="98" t="s">
        <v>13673</v>
      </c>
      <c r="F6457" s="124">
        <v>6.06</v>
      </c>
      <c r="G6457" s="112">
        <v>43285</v>
      </c>
      <c r="H6457" s="112">
        <v>44196</v>
      </c>
      <c r="I6457" s="123" t="str">
        <f t="shared" si="100"/>
        <v/>
      </c>
      <c r="J6457" s="123"/>
      <c r="K6457" s="123"/>
      <c r="L6457" s="123"/>
      <c r="M6457" s="98" t="s">
        <v>13930</v>
      </c>
      <c r="N6457" s="118"/>
    </row>
    <row r="6458" spans="1:14" x14ac:dyDescent="0.25">
      <c r="A6458" s="130">
        <v>3507571000105</v>
      </c>
      <c r="B6458" s="98" t="s">
        <v>11401</v>
      </c>
      <c r="C6458" s="123" t="s">
        <v>2274</v>
      </c>
      <c r="D6458" s="98" t="s">
        <v>13667</v>
      </c>
      <c r="E6458" s="98" t="s">
        <v>13673</v>
      </c>
      <c r="F6458" s="124">
        <v>9.2100000000000009</v>
      </c>
      <c r="G6458" s="112">
        <v>43831</v>
      </c>
      <c r="H6458" s="112">
        <v>44196</v>
      </c>
      <c r="I6458" s="123" t="str">
        <f t="shared" si="100"/>
        <v/>
      </c>
      <c r="J6458" s="123"/>
      <c r="K6458" s="123"/>
      <c r="L6458" s="123"/>
      <c r="M6458" s="98" t="s">
        <v>14915</v>
      </c>
      <c r="N6458" s="118"/>
    </row>
    <row r="6459" spans="1:14" x14ac:dyDescent="0.25">
      <c r="A6459" s="130">
        <v>2218683000183</v>
      </c>
      <c r="B6459" s="98" t="s">
        <v>11402</v>
      </c>
      <c r="C6459" s="123" t="s">
        <v>901</v>
      </c>
      <c r="D6459" s="98" t="s">
        <v>13667</v>
      </c>
      <c r="E6459" s="98" t="s">
        <v>13673</v>
      </c>
      <c r="F6459" s="124">
        <v>15.96</v>
      </c>
      <c r="G6459" s="112">
        <v>43831</v>
      </c>
      <c r="H6459" s="112">
        <v>44196</v>
      </c>
      <c r="I6459" s="123" t="str">
        <f t="shared" si="100"/>
        <v/>
      </c>
      <c r="J6459" s="123"/>
      <c r="K6459" s="123"/>
      <c r="L6459" s="123"/>
      <c r="M6459" s="98"/>
      <c r="N6459" s="118"/>
    </row>
    <row r="6460" spans="1:14" x14ac:dyDescent="0.25">
      <c r="A6460" s="130">
        <v>10346096000106</v>
      </c>
      <c r="B6460" s="98" t="s">
        <v>11404</v>
      </c>
      <c r="C6460" s="123" t="s">
        <v>2758</v>
      </c>
      <c r="D6460" s="98" t="s">
        <v>13667</v>
      </c>
      <c r="E6460" s="98" t="s">
        <v>13673</v>
      </c>
      <c r="F6460" s="124">
        <v>8</v>
      </c>
      <c r="G6460" s="112">
        <v>41275</v>
      </c>
      <c r="H6460" s="98"/>
      <c r="I6460" s="123" t="str">
        <f t="shared" si="100"/>
        <v/>
      </c>
      <c r="J6460" s="123"/>
      <c r="K6460" s="123"/>
      <c r="L6460" s="123"/>
      <c r="M6460" s="98" t="s">
        <v>15233</v>
      </c>
      <c r="N6460" s="118"/>
    </row>
    <row r="6461" spans="1:14" x14ac:dyDescent="0.25">
      <c r="A6461" s="130">
        <v>6554976000192</v>
      </c>
      <c r="B6461" s="98" t="s">
        <v>11408</v>
      </c>
      <c r="C6461" s="123" t="s">
        <v>2926</v>
      </c>
      <c r="D6461" s="98" t="s">
        <v>13667</v>
      </c>
      <c r="E6461" s="98" t="s">
        <v>13673</v>
      </c>
      <c r="F6461" s="124">
        <v>27.5</v>
      </c>
      <c r="G6461" s="112">
        <v>43466</v>
      </c>
      <c r="H6461" s="112">
        <v>44165</v>
      </c>
      <c r="I6461" s="123" t="str">
        <f t="shared" si="100"/>
        <v/>
      </c>
      <c r="J6461" s="123"/>
      <c r="K6461" s="123"/>
      <c r="L6461" s="123"/>
      <c r="M6461" s="98" t="s">
        <v>15544</v>
      </c>
      <c r="N6461" s="118"/>
    </row>
    <row r="6462" spans="1:14" x14ac:dyDescent="0.25">
      <c r="A6462" s="130">
        <v>15023898000190</v>
      </c>
      <c r="B6462" s="98" t="s">
        <v>11409</v>
      </c>
      <c r="C6462" s="123" t="s">
        <v>2274</v>
      </c>
      <c r="D6462" s="98" t="s">
        <v>13667</v>
      </c>
      <c r="E6462" s="98" t="s">
        <v>13673</v>
      </c>
      <c r="F6462" s="124">
        <v>13.4</v>
      </c>
      <c r="G6462" s="112">
        <v>43831</v>
      </c>
      <c r="H6462" s="112">
        <v>44196</v>
      </c>
      <c r="I6462" s="123" t="str">
        <f t="shared" si="100"/>
        <v/>
      </c>
      <c r="J6462" s="123"/>
      <c r="K6462" s="123"/>
      <c r="L6462" s="123"/>
      <c r="M6462" s="98" t="s">
        <v>14916</v>
      </c>
      <c r="N6462" s="118"/>
    </row>
    <row r="6463" spans="1:14" x14ac:dyDescent="0.25">
      <c r="A6463" s="130">
        <v>3184066000177</v>
      </c>
      <c r="B6463" s="98" t="s">
        <v>11412</v>
      </c>
      <c r="C6463" s="123" t="s">
        <v>2197</v>
      </c>
      <c r="D6463" s="98" t="s">
        <v>13667</v>
      </c>
      <c r="E6463" s="98" t="s">
        <v>13673</v>
      </c>
      <c r="F6463" s="124">
        <v>5.38</v>
      </c>
      <c r="G6463" s="112">
        <v>44044</v>
      </c>
      <c r="H6463" s="112">
        <v>44196</v>
      </c>
      <c r="I6463" s="123" t="str">
        <f t="shared" si="100"/>
        <v/>
      </c>
      <c r="J6463" s="123"/>
      <c r="K6463" s="123"/>
      <c r="L6463" s="123"/>
      <c r="M6463" s="98" t="s">
        <v>14838</v>
      </c>
      <c r="N6463" s="118"/>
    </row>
    <row r="6464" spans="1:14" x14ac:dyDescent="0.25">
      <c r="A6464" s="130">
        <v>25141292000103</v>
      </c>
      <c r="B6464" s="98" t="s">
        <v>11413</v>
      </c>
      <c r="C6464" s="123" t="s">
        <v>901</v>
      </c>
      <c r="D6464" s="98" t="s">
        <v>13667</v>
      </c>
      <c r="E6464" s="98" t="s">
        <v>13673</v>
      </c>
      <c r="F6464" s="124">
        <v>5.46</v>
      </c>
      <c r="G6464" s="112">
        <v>43831</v>
      </c>
      <c r="H6464" s="112">
        <v>44012</v>
      </c>
      <c r="I6464" s="123" t="str">
        <f t="shared" si="100"/>
        <v/>
      </c>
      <c r="J6464" s="123"/>
      <c r="K6464" s="123"/>
      <c r="L6464" s="123"/>
      <c r="M6464" s="98" t="s">
        <v>14124</v>
      </c>
      <c r="N6464" s="118"/>
    </row>
    <row r="6465" spans="1:14" x14ac:dyDescent="0.25">
      <c r="A6465" s="130">
        <v>25141292000103</v>
      </c>
      <c r="B6465" s="98" t="s">
        <v>11413</v>
      </c>
      <c r="C6465" s="123" t="s">
        <v>901</v>
      </c>
      <c r="D6465" s="98" t="s">
        <v>13667</v>
      </c>
      <c r="E6465" s="98" t="s">
        <v>13673</v>
      </c>
      <c r="F6465" s="124">
        <v>5.46</v>
      </c>
      <c r="G6465" s="112">
        <v>44013</v>
      </c>
      <c r="H6465" s="112">
        <v>44196</v>
      </c>
      <c r="I6465" s="123" t="str">
        <f t="shared" si="100"/>
        <v/>
      </c>
      <c r="J6465" s="123"/>
      <c r="K6465" s="123"/>
      <c r="L6465" s="123"/>
      <c r="M6465" s="98"/>
      <c r="N6465" s="118"/>
    </row>
    <row r="6466" spans="1:14" x14ac:dyDescent="0.25">
      <c r="A6466" s="130">
        <v>92406495000171</v>
      </c>
      <c r="B6466" s="98" t="s">
        <v>11415</v>
      </c>
      <c r="C6466" s="123" t="s">
        <v>3812</v>
      </c>
      <c r="D6466" s="98" t="s">
        <v>13667</v>
      </c>
      <c r="E6466" s="98" t="s">
        <v>13673</v>
      </c>
      <c r="F6466" s="124">
        <v>15.87</v>
      </c>
      <c r="G6466" s="112">
        <v>43831</v>
      </c>
      <c r="H6466" s="112">
        <v>44196</v>
      </c>
      <c r="I6466" s="123" t="str">
        <f t="shared" si="100"/>
        <v/>
      </c>
      <c r="J6466" s="123"/>
      <c r="K6466" s="123"/>
      <c r="L6466" s="123"/>
      <c r="M6466" s="98"/>
      <c r="N6466" s="118"/>
    </row>
    <row r="6467" spans="1:14" x14ac:dyDescent="0.25">
      <c r="A6467" s="130">
        <v>18404749000160</v>
      </c>
      <c r="B6467" s="98" t="s">
        <v>11418</v>
      </c>
      <c r="C6467" s="123" t="s">
        <v>1356</v>
      </c>
      <c r="D6467" s="98" t="s">
        <v>13667</v>
      </c>
      <c r="E6467" s="98" t="s">
        <v>13673</v>
      </c>
      <c r="F6467" s="124">
        <v>14.63</v>
      </c>
      <c r="G6467" s="112">
        <v>43831</v>
      </c>
      <c r="H6467" s="112">
        <v>44196</v>
      </c>
      <c r="I6467" s="123" t="str">
        <f t="shared" ref="I6467:I6530" si="101">IFERROR(IF(OR(E6467="Ativos", E6467="Aposentados",E6467="Pensionistas"),IF(F6467&gt;=14,"SIM","NÃO"),""),"")</f>
        <v/>
      </c>
      <c r="J6467" s="123"/>
      <c r="K6467" s="123"/>
      <c r="L6467" s="123"/>
      <c r="M6467" s="98" t="s">
        <v>14457</v>
      </c>
      <c r="N6467" s="118"/>
    </row>
    <row r="6468" spans="1:14" x14ac:dyDescent="0.25">
      <c r="A6468" s="130">
        <v>31796584000187</v>
      </c>
      <c r="B6468" s="98" t="s">
        <v>11422</v>
      </c>
      <c r="C6468" s="123" t="s">
        <v>821</v>
      </c>
      <c r="D6468" s="98" t="s">
        <v>13667</v>
      </c>
      <c r="E6468" s="98" t="s">
        <v>13673</v>
      </c>
      <c r="F6468" s="124">
        <v>17</v>
      </c>
      <c r="G6468" s="112">
        <v>43831</v>
      </c>
      <c r="H6468" s="112">
        <v>44196</v>
      </c>
      <c r="I6468" s="123" t="str">
        <f t="shared" si="101"/>
        <v/>
      </c>
      <c r="J6468" s="123"/>
      <c r="K6468" s="123"/>
      <c r="L6468" s="123"/>
      <c r="M6468" s="98" t="s">
        <v>14068</v>
      </c>
      <c r="N6468" s="118"/>
    </row>
    <row r="6469" spans="1:14" x14ac:dyDescent="0.25">
      <c r="A6469" s="130">
        <v>8926263000138</v>
      </c>
      <c r="B6469" s="98" t="s">
        <v>11427</v>
      </c>
      <c r="C6469" s="123" t="s">
        <v>2554</v>
      </c>
      <c r="D6469" s="98" t="s">
        <v>13667</v>
      </c>
      <c r="E6469" s="98" t="s">
        <v>13673</v>
      </c>
      <c r="F6469" s="124">
        <v>26.65</v>
      </c>
      <c r="G6469" s="112">
        <v>43831</v>
      </c>
      <c r="H6469" s="112">
        <v>44196</v>
      </c>
      <c r="I6469" s="123" t="str">
        <f t="shared" si="101"/>
        <v/>
      </c>
      <c r="J6469" s="123"/>
      <c r="K6469" s="123"/>
      <c r="L6469" s="123"/>
      <c r="M6469" s="98" t="s">
        <v>15128</v>
      </c>
      <c r="N6469" s="118"/>
    </row>
    <row r="6470" spans="1:14" x14ac:dyDescent="0.25">
      <c r="A6470" s="130">
        <v>6096853000155</v>
      </c>
      <c r="B6470" s="98" t="s">
        <v>11430</v>
      </c>
      <c r="C6470" s="123" t="s">
        <v>1142</v>
      </c>
      <c r="D6470" s="98" t="s">
        <v>13667</v>
      </c>
      <c r="E6470" s="98" t="s">
        <v>13673</v>
      </c>
      <c r="F6470" s="124">
        <v>1.88</v>
      </c>
      <c r="G6470" s="112">
        <v>41393</v>
      </c>
      <c r="H6470" s="98"/>
      <c r="I6470" s="123" t="str">
        <f t="shared" si="101"/>
        <v/>
      </c>
      <c r="J6470" s="123"/>
      <c r="K6470" s="123"/>
      <c r="L6470" s="123"/>
      <c r="M6470" s="98" t="s">
        <v>14377</v>
      </c>
      <c r="N6470" s="118"/>
    </row>
    <row r="6471" spans="1:14" x14ac:dyDescent="0.25">
      <c r="A6471" s="130">
        <v>87612784000197</v>
      </c>
      <c r="B6471" s="98" t="s">
        <v>11431</v>
      </c>
      <c r="C6471" s="123" t="s">
        <v>3812</v>
      </c>
      <c r="D6471" s="98" t="s">
        <v>13667</v>
      </c>
      <c r="E6471" s="98" t="s">
        <v>13673</v>
      </c>
      <c r="F6471" s="124">
        <v>17.13</v>
      </c>
      <c r="G6471" s="112">
        <v>43831</v>
      </c>
      <c r="H6471" s="112">
        <v>44196</v>
      </c>
      <c r="I6471" s="123" t="str">
        <f t="shared" si="101"/>
        <v/>
      </c>
      <c r="J6471" s="123"/>
      <c r="K6471" s="123"/>
      <c r="L6471" s="123"/>
      <c r="M6471" s="98" t="s">
        <v>16179</v>
      </c>
      <c r="N6471" s="118"/>
    </row>
    <row r="6472" spans="1:14" x14ac:dyDescent="0.25">
      <c r="A6472" s="130">
        <v>27174101000135</v>
      </c>
      <c r="B6472" s="98" t="s">
        <v>11432</v>
      </c>
      <c r="C6472" s="123" t="s">
        <v>821</v>
      </c>
      <c r="D6472" s="98" t="s">
        <v>13667</v>
      </c>
      <c r="E6472" s="98" t="s">
        <v>13673</v>
      </c>
      <c r="F6472" s="124">
        <v>45</v>
      </c>
      <c r="G6472" s="112">
        <v>43831</v>
      </c>
      <c r="H6472" s="112">
        <v>44196</v>
      </c>
      <c r="I6472" s="123" t="str">
        <f t="shared" si="101"/>
        <v/>
      </c>
      <c r="J6472" s="123"/>
      <c r="K6472" s="123"/>
      <c r="L6472" s="123"/>
      <c r="M6472" s="98" t="s">
        <v>14069</v>
      </c>
      <c r="N6472" s="118"/>
    </row>
    <row r="6473" spans="1:14" x14ac:dyDescent="0.25">
      <c r="A6473" s="130">
        <v>87896874000157</v>
      </c>
      <c r="B6473" s="98" t="s">
        <v>11433</v>
      </c>
      <c r="C6473" s="123" t="s">
        <v>3812</v>
      </c>
      <c r="D6473" s="98" t="s">
        <v>13667</v>
      </c>
      <c r="E6473" s="98" t="s">
        <v>13673</v>
      </c>
      <c r="F6473" s="124">
        <v>18.12</v>
      </c>
      <c r="G6473" s="112">
        <v>43831</v>
      </c>
      <c r="H6473" s="112">
        <v>44196</v>
      </c>
      <c r="I6473" s="123" t="str">
        <f t="shared" si="101"/>
        <v/>
      </c>
      <c r="J6473" s="123"/>
      <c r="K6473" s="123"/>
      <c r="L6473" s="123"/>
      <c r="M6473" s="98" t="s">
        <v>16182</v>
      </c>
      <c r="N6473" s="118"/>
    </row>
    <row r="6474" spans="1:14" x14ac:dyDescent="0.25">
      <c r="A6474" s="130">
        <v>92465228000175</v>
      </c>
      <c r="B6474" s="98" t="s">
        <v>11435</v>
      </c>
      <c r="C6474" s="123" t="s">
        <v>3812</v>
      </c>
      <c r="D6474" s="98" t="s">
        <v>13667</v>
      </c>
      <c r="E6474" s="98" t="s">
        <v>13673</v>
      </c>
      <c r="F6474" s="124">
        <v>21.52</v>
      </c>
      <c r="G6474" s="112">
        <v>43831</v>
      </c>
      <c r="H6474" s="112">
        <v>44196</v>
      </c>
      <c r="I6474" s="123" t="str">
        <f t="shared" si="101"/>
        <v/>
      </c>
      <c r="J6474" s="123"/>
      <c r="K6474" s="123"/>
      <c r="L6474" s="123"/>
      <c r="M6474" s="98" t="s">
        <v>16184</v>
      </c>
      <c r="N6474" s="118"/>
    </row>
    <row r="6475" spans="1:14" x14ac:dyDescent="0.25">
      <c r="A6475" s="130">
        <v>8148462000162</v>
      </c>
      <c r="B6475" s="98" t="s">
        <v>11437</v>
      </c>
      <c r="C6475" s="123" t="s">
        <v>3601</v>
      </c>
      <c r="D6475" s="98" t="s">
        <v>13667</v>
      </c>
      <c r="E6475" s="98" t="s">
        <v>13673</v>
      </c>
      <c r="F6475" s="124">
        <v>48.74</v>
      </c>
      <c r="G6475" s="112">
        <v>43831</v>
      </c>
      <c r="H6475" s="112">
        <v>44196</v>
      </c>
      <c r="I6475" s="123" t="str">
        <f t="shared" si="101"/>
        <v/>
      </c>
      <c r="J6475" s="123"/>
      <c r="K6475" s="123"/>
      <c r="L6475" s="123"/>
      <c r="M6475" s="98" t="s">
        <v>16056</v>
      </c>
      <c r="N6475" s="118"/>
    </row>
    <row r="6476" spans="1:14" x14ac:dyDescent="0.25">
      <c r="A6476" s="130">
        <v>8778318000100</v>
      </c>
      <c r="B6476" s="98" t="s">
        <v>11440</v>
      </c>
      <c r="C6476" s="123" t="s">
        <v>2554</v>
      </c>
      <c r="D6476" s="98" t="s">
        <v>13667</v>
      </c>
      <c r="E6476" s="98" t="s">
        <v>13673</v>
      </c>
      <c r="F6476" s="124">
        <v>24.76</v>
      </c>
      <c r="G6476" s="112">
        <v>43831</v>
      </c>
      <c r="H6476" s="112">
        <v>43844</v>
      </c>
      <c r="I6476" s="123" t="str">
        <f t="shared" si="101"/>
        <v/>
      </c>
      <c r="J6476" s="123"/>
      <c r="K6476" s="123"/>
      <c r="L6476" s="123"/>
      <c r="M6476" s="98" t="s">
        <v>15129</v>
      </c>
      <c r="N6476" s="118"/>
    </row>
    <row r="6477" spans="1:14" x14ac:dyDescent="0.25">
      <c r="A6477" s="130">
        <v>8778318000100</v>
      </c>
      <c r="B6477" s="98" t="s">
        <v>11440</v>
      </c>
      <c r="C6477" s="123" t="s">
        <v>2554</v>
      </c>
      <c r="D6477" s="98" t="s">
        <v>13667</v>
      </c>
      <c r="E6477" s="98" t="s">
        <v>13673</v>
      </c>
      <c r="F6477" s="124">
        <v>18</v>
      </c>
      <c r="G6477" s="112">
        <v>43845</v>
      </c>
      <c r="H6477" s="112">
        <v>44196</v>
      </c>
      <c r="I6477" s="123" t="str">
        <f t="shared" si="101"/>
        <v/>
      </c>
      <c r="J6477" s="123"/>
      <c r="K6477" s="123"/>
      <c r="L6477" s="123"/>
      <c r="M6477" s="98"/>
      <c r="N6477" s="118"/>
    </row>
    <row r="6478" spans="1:14" x14ac:dyDescent="0.25">
      <c r="A6478" s="130">
        <v>10164028000118</v>
      </c>
      <c r="B6478" s="98" t="s">
        <v>11441</v>
      </c>
      <c r="C6478" s="123" t="s">
        <v>2758</v>
      </c>
      <c r="D6478" s="98" t="s">
        <v>13667</v>
      </c>
      <c r="E6478" s="98" t="s">
        <v>13673</v>
      </c>
      <c r="F6478" s="124">
        <v>26</v>
      </c>
      <c r="G6478" s="112">
        <v>43831</v>
      </c>
      <c r="H6478" s="112">
        <v>44196</v>
      </c>
      <c r="I6478" s="123" t="str">
        <f t="shared" si="101"/>
        <v/>
      </c>
      <c r="J6478" s="123"/>
      <c r="K6478" s="123"/>
      <c r="L6478" s="123"/>
      <c r="M6478" s="98"/>
      <c r="N6478" s="118"/>
    </row>
    <row r="6479" spans="1:14" x14ac:dyDescent="0.25">
      <c r="A6479" s="130">
        <v>3579836000180</v>
      </c>
      <c r="B6479" s="98" t="s">
        <v>11453</v>
      </c>
      <c r="C6479" s="123" t="s">
        <v>2274</v>
      </c>
      <c r="D6479" s="98" t="s">
        <v>13667</v>
      </c>
      <c r="E6479" s="98" t="s">
        <v>13673</v>
      </c>
      <c r="F6479" s="124">
        <v>10.07</v>
      </c>
      <c r="G6479" s="112">
        <v>43831</v>
      </c>
      <c r="H6479" s="112">
        <v>44135</v>
      </c>
      <c r="I6479" s="123" t="str">
        <f t="shared" si="101"/>
        <v/>
      </c>
      <c r="J6479" s="123"/>
      <c r="K6479" s="123"/>
      <c r="L6479" s="123"/>
      <c r="M6479" s="98" t="s">
        <v>14921</v>
      </c>
      <c r="N6479" s="118"/>
    </row>
    <row r="6480" spans="1:14" x14ac:dyDescent="0.25">
      <c r="A6480" s="130">
        <v>3579836000180</v>
      </c>
      <c r="B6480" s="98" t="s">
        <v>11453</v>
      </c>
      <c r="C6480" s="123" t="s">
        <v>2274</v>
      </c>
      <c r="D6480" s="98" t="s">
        <v>13667</v>
      </c>
      <c r="E6480" s="98" t="s">
        <v>13673</v>
      </c>
      <c r="F6480" s="124">
        <v>10.07</v>
      </c>
      <c r="G6480" s="112">
        <v>44136</v>
      </c>
      <c r="H6480" s="112">
        <v>44196</v>
      </c>
      <c r="I6480" s="123" t="str">
        <f t="shared" si="101"/>
        <v/>
      </c>
      <c r="J6480" s="123"/>
      <c r="K6480" s="123"/>
      <c r="L6480" s="123"/>
      <c r="M6480" s="98"/>
      <c r="N6480" s="118"/>
    </row>
    <row r="6481" spans="1:14" x14ac:dyDescent="0.25">
      <c r="A6481" s="130">
        <v>92123926000192</v>
      </c>
      <c r="B6481" s="98" t="s">
        <v>11454</v>
      </c>
      <c r="C6481" s="123" t="s">
        <v>3812</v>
      </c>
      <c r="D6481" s="98" t="s">
        <v>13667</v>
      </c>
      <c r="E6481" s="98" t="s">
        <v>13673</v>
      </c>
      <c r="F6481" s="124">
        <v>5.53</v>
      </c>
      <c r="G6481" s="112">
        <v>43831</v>
      </c>
      <c r="H6481" s="112">
        <v>44104</v>
      </c>
      <c r="I6481" s="123" t="str">
        <f t="shared" si="101"/>
        <v/>
      </c>
      <c r="J6481" s="123"/>
      <c r="K6481" s="123"/>
      <c r="L6481" s="123"/>
      <c r="M6481" s="98"/>
      <c r="N6481" s="118"/>
    </row>
    <row r="6482" spans="1:14" x14ac:dyDescent="0.25">
      <c r="A6482" s="130">
        <v>92123926000192</v>
      </c>
      <c r="B6482" s="98" t="s">
        <v>11454</v>
      </c>
      <c r="C6482" s="123" t="s">
        <v>3812</v>
      </c>
      <c r="D6482" s="98" t="s">
        <v>13667</v>
      </c>
      <c r="E6482" s="98" t="s">
        <v>13673</v>
      </c>
      <c r="F6482" s="124">
        <v>5.53</v>
      </c>
      <c r="G6482" s="112">
        <v>44105</v>
      </c>
      <c r="H6482" s="112">
        <v>44196</v>
      </c>
      <c r="I6482" s="123" t="str">
        <f t="shared" si="101"/>
        <v/>
      </c>
      <c r="J6482" s="123"/>
      <c r="K6482" s="123"/>
      <c r="L6482" s="123"/>
      <c r="M6482" s="98"/>
      <c r="N6482" s="118"/>
    </row>
    <row r="6483" spans="1:14" x14ac:dyDescent="0.25">
      <c r="A6483" s="130">
        <v>1740455000106</v>
      </c>
      <c r="B6483" s="98" t="s">
        <v>11455</v>
      </c>
      <c r="C6483" s="123" t="s">
        <v>901</v>
      </c>
      <c r="D6483" s="98" t="s">
        <v>13667</v>
      </c>
      <c r="E6483" s="98" t="s">
        <v>13673</v>
      </c>
      <c r="F6483" s="124">
        <v>15.5</v>
      </c>
      <c r="G6483" s="112">
        <v>43831</v>
      </c>
      <c r="H6483" s="112">
        <v>43921</v>
      </c>
      <c r="I6483" s="123" t="str">
        <f t="shared" si="101"/>
        <v/>
      </c>
      <c r="J6483" s="123"/>
      <c r="K6483" s="123"/>
      <c r="L6483" s="123"/>
      <c r="M6483" s="98" t="s">
        <v>14131</v>
      </c>
      <c r="N6483" s="118"/>
    </row>
    <row r="6484" spans="1:14" x14ac:dyDescent="0.25">
      <c r="A6484" s="130">
        <v>1740455000106</v>
      </c>
      <c r="B6484" s="98" t="s">
        <v>11455</v>
      </c>
      <c r="C6484" s="123" t="s">
        <v>901</v>
      </c>
      <c r="D6484" s="98" t="s">
        <v>13667</v>
      </c>
      <c r="E6484" s="98" t="s">
        <v>13673</v>
      </c>
      <c r="F6484" s="124">
        <v>15.5</v>
      </c>
      <c r="G6484" s="112">
        <v>43922</v>
      </c>
      <c r="H6484" s="112">
        <v>44196</v>
      </c>
      <c r="I6484" s="123" t="str">
        <f t="shared" si="101"/>
        <v/>
      </c>
      <c r="J6484" s="123"/>
      <c r="K6484" s="123"/>
      <c r="L6484" s="123"/>
      <c r="M6484" s="98"/>
      <c r="N6484" s="118"/>
    </row>
    <row r="6485" spans="1:14" x14ac:dyDescent="0.25">
      <c r="A6485" s="130">
        <v>44518488000119</v>
      </c>
      <c r="B6485" s="98" t="s">
        <v>11459</v>
      </c>
      <c r="C6485" s="123" t="s">
        <v>4626</v>
      </c>
      <c r="D6485" s="98" t="s">
        <v>13667</v>
      </c>
      <c r="E6485" s="98" t="s">
        <v>13673</v>
      </c>
      <c r="F6485" s="124">
        <v>45</v>
      </c>
      <c r="G6485" s="112">
        <v>43831</v>
      </c>
      <c r="H6485" s="112">
        <v>44196</v>
      </c>
      <c r="I6485" s="123" t="str">
        <f t="shared" si="101"/>
        <v/>
      </c>
      <c r="J6485" s="123"/>
      <c r="K6485" s="123"/>
      <c r="L6485" s="123"/>
      <c r="M6485" s="98" t="s">
        <v>16678</v>
      </c>
      <c r="N6485" s="118"/>
    </row>
    <row r="6486" spans="1:14" x14ac:dyDescent="0.25">
      <c r="A6486" s="130">
        <v>88000906000157</v>
      </c>
      <c r="B6486" s="98" t="s">
        <v>11461</v>
      </c>
      <c r="C6486" s="123" t="s">
        <v>3812</v>
      </c>
      <c r="D6486" s="98" t="s">
        <v>13667</v>
      </c>
      <c r="E6486" s="98" t="s">
        <v>13673</v>
      </c>
      <c r="F6486" s="124">
        <v>17</v>
      </c>
      <c r="G6486" s="112">
        <v>43831</v>
      </c>
      <c r="H6486" s="112">
        <v>44196</v>
      </c>
      <c r="I6486" s="123" t="str">
        <f t="shared" si="101"/>
        <v/>
      </c>
      <c r="J6486" s="123"/>
      <c r="K6486" s="123"/>
      <c r="L6486" s="123"/>
      <c r="M6486" s="98"/>
      <c r="N6486" s="118"/>
    </row>
    <row r="6487" spans="1:14" x14ac:dyDescent="0.25">
      <c r="A6487" s="130">
        <v>2367597000132</v>
      </c>
      <c r="B6487" s="98" t="s">
        <v>11462</v>
      </c>
      <c r="C6487" s="123" t="s">
        <v>901</v>
      </c>
      <c r="D6487" s="98" t="s">
        <v>13667</v>
      </c>
      <c r="E6487" s="98" t="s">
        <v>13673</v>
      </c>
      <c r="F6487" s="124">
        <v>10.75</v>
      </c>
      <c r="G6487" s="112">
        <v>43831</v>
      </c>
      <c r="H6487" s="112">
        <v>44196</v>
      </c>
      <c r="I6487" s="123" t="str">
        <f t="shared" si="101"/>
        <v/>
      </c>
      <c r="J6487" s="123"/>
      <c r="K6487" s="123"/>
      <c r="L6487" s="123"/>
      <c r="M6487" s="98" t="s">
        <v>14132</v>
      </c>
      <c r="N6487" s="118"/>
    </row>
    <row r="6488" spans="1:14" x14ac:dyDescent="0.25">
      <c r="A6488" s="130">
        <v>3568433000136</v>
      </c>
      <c r="B6488" s="98" t="s">
        <v>11464</v>
      </c>
      <c r="C6488" s="123" t="s">
        <v>2197</v>
      </c>
      <c r="D6488" s="98" t="s">
        <v>13667</v>
      </c>
      <c r="E6488" s="98" t="s">
        <v>13673</v>
      </c>
      <c r="F6488" s="124">
        <v>8.5</v>
      </c>
      <c r="G6488" s="112">
        <v>43831</v>
      </c>
      <c r="H6488" s="112">
        <v>44196</v>
      </c>
      <c r="I6488" s="123" t="str">
        <f t="shared" si="101"/>
        <v/>
      </c>
      <c r="J6488" s="123"/>
      <c r="K6488" s="123"/>
      <c r="L6488" s="123"/>
      <c r="M6488" s="98"/>
      <c r="N6488" s="118"/>
    </row>
    <row r="6489" spans="1:14" x14ac:dyDescent="0.25">
      <c r="A6489" s="130">
        <v>92411156000183</v>
      </c>
      <c r="B6489" s="98" t="s">
        <v>11469</v>
      </c>
      <c r="C6489" s="123" t="s">
        <v>3812</v>
      </c>
      <c r="D6489" s="98" t="s">
        <v>13667</v>
      </c>
      <c r="E6489" s="98" t="s">
        <v>13673</v>
      </c>
      <c r="F6489" s="124">
        <v>7.45</v>
      </c>
      <c r="G6489" s="112">
        <v>42736</v>
      </c>
      <c r="H6489" s="112">
        <v>44074</v>
      </c>
      <c r="I6489" s="123" t="str">
        <f t="shared" si="101"/>
        <v/>
      </c>
      <c r="J6489" s="123"/>
      <c r="K6489" s="123"/>
      <c r="L6489" s="123"/>
      <c r="M6489" s="98" t="s">
        <v>16187</v>
      </c>
      <c r="N6489" s="118"/>
    </row>
    <row r="6490" spans="1:14" x14ac:dyDescent="0.25">
      <c r="A6490" s="130">
        <v>92411156000183</v>
      </c>
      <c r="B6490" s="98" t="s">
        <v>11469</v>
      </c>
      <c r="C6490" s="123" t="s">
        <v>3812</v>
      </c>
      <c r="D6490" s="98" t="s">
        <v>13667</v>
      </c>
      <c r="E6490" s="98" t="s">
        <v>13673</v>
      </c>
      <c r="F6490" s="124">
        <v>7.45</v>
      </c>
      <c r="G6490" s="112">
        <v>44075</v>
      </c>
      <c r="H6490" s="112">
        <v>44196</v>
      </c>
      <c r="I6490" s="123" t="str">
        <f t="shared" si="101"/>
        <v/>
      </c>
      <c r="J6490" s="123"/>
      <c r="K6490" s="123"/>
      <c r="L6490" s="123"/>
      <c r="M6490" s="98"/>
      <c r="N6490" s="118"/>
    </row>
    <row r="6491" spans="1:14" x14ac:dyDescent="0.25">
      <c r="A6491" s="130">
        <v>6582449000191</v>
      </c>
      <c r="B6491" s="98" t="s">
        <v>11470</v>
      </c>
      <c r="C6491" s="123" t="s">
        <v>634</v>
      </c>
      <c r="D6491" s="98" t="s">
        <v>13667</v>
      </c>
      <c r="E6491" s="98" t="s">
        <v>13673</v>
      </c>
      <c r="F6491" s="124">
        <v>7.05</v>
      </c>
      <c r="G6491" s="112">
        <v>43831</v>
      </c>
      <c r="H6491" s="112">
        <v>44196</v>
      </c>
      <c r="I6491" s="123" t="str">
        <f t="shared" si="101"/>
        <v/>
      </c>
      <c r="J6491" s="123"/>
      <c r="K6491" s="123"/>
      <c r="L6491" s="123"/>
      <c r="M6491" s="98" t="s">
        <v>13932</v>
      </c>
      <c r="N6491" s="118"/>
    </row>
    <row r="6492" spans="1:14" x14ac:dyDescent="0.25">
      <c r="A6492" s="130">
        <v>27142694000158</v>
      </c>
      <c r="B6492" s="98" t="s">
        <v>11476</v>
      </c>
      <c r="C6492" s="123" t="s">
        <v>821</v>
      </c>
      <c r="D6492" s="98" t="s">
        <v>13667</v>
      </c>
      <c r="E6492" s="98" t="s">
        <v>13673</v>
      </c>
      <c r="F6492" s="124">
        <v>5</v>
      </c>
      <c r="G6492" s="112">
        <v>41275</v>
      </c>
      <c r="H6492" s="112">
        <v>43831</v>
      </c>
      <c r="I6492" s="123" t="str">
        <f t="shared" si="101"/>
        <v/>
      </c>
      <c r="J6492" s="123"/>
      <c r="K6492" s="123"/>
      <c r="L6492" s="123"/>
      <c r="M6492" s="98"/>
      <c r="N6492" s="118"/>
    </row>
    <row r="6493" spans="1:14" x14ac:dyDescent="0.25">
      <c r="A6493" s="130">
        <v>3747649000169</v>
      </c>
      <c r="B6493" s="98" t="s">
        <v>11479</v>
      </c>
      <c r="C6493" s="123" t="s">
        <v>2197</v>
      </c>
      <c r="D6493" s="98" t="s">
        <v>13667</v>
      </c>
      <c r="E6493" s="98" t="s">
        <v>13673</v>
      </c>
      <c r="F6493" s="124">
        <v>3.9</v>
      </c>
      <c r="G6493" s="112">
        <v>43831</v>
      </c>
      <c r="H6493" s="112">
        <v>44196</v>
      </c>
      <c r="I6493" s="123" t="str">
        <f t="shared" si="101"/>
        <v/>
      </c>
      <c r="J6493" s="123"/>
      <c r="K6493" s="123"/>
      <c r="L6493" s="123"/>
      <c r="M6493" s="98" t="s">
        <v>14841</v>
      </c>
      <c r="N6493" s="118"/>
    </row>
    <row r="6494" spans="1:14" x14ac:dyDescent="0.25">
      <c r="A6494" s="130">
        <v>6554752000180</v>
      </c>
      <c r="B6494" s="98" t="s">
        <v>11482</v>
      </c>
      <c r="C6494" s="123" t="s">
        <v>2926</v>
      </c>
      <c r="D6494" s="98" t="s">
        <v>13667</v>
      </c>
      <c r="E6494" s="98" t="s">
        <v>13673</v>
      </c>
      <c r="F6494" s="124">
        <v>4</v>
      </c>
      <c r="G6494" s="112">
        <v>44105</v>
      </c>
      <c r="H6494" s="112">
        <v>44196</v>
      </c>
      <c r="I6494" s="123" t="str">
        <f t="shared" si="101"/>
        <v/>
      </c>
      <c r="J6494" s="123"/>
      <c r="K6494" s="123"/>
      <c r="L6494" s="123"/>
      <c r="M6494" s="98"/>
      <c r="N6494" s="118"/>
    </row>
    <row r="6495" spans="1:14" x14ac:dyDescent="0.25">
      <c r="A6495" s="130">
        <v>1127430000131</v>
      </c>
      <c r="B6495" s="98" t="s">
        <v>11485</v>
      </c>
      <c r="C6495" s="123" t="s">
        <v>901</v>
      </c>
      <c r="D6495" s="98" t="s">
        <v>13667</v>
      </c>
      <c r="E6495" s="98" t="s">
        <v>13673</v>
      </c>
      <c r="F6495" s="124">
        <v>12.05</v>
      </c>
      <c r="G6495" s="112">
        <v>43466</v>
      </c>
      <c r="H6495" s="112">
        <v>44043</v>
      </c>
      <c r="I6495" s="123" t="str">
        <f t="shared" si="101"/>
        <v/>
      </c>
      <c r="J6495" s="123"/>
      <c r="K6495" s="123"/>
      <c r="L6495" s="123"/>
      <c r="M6495" s="98" t="s">
        <v>14133</v>
      </c>
      <c r="N6495" s="118"/>
    </row>
    <row r="6496" spans="1:14" x14ac:dyDescent="0.25">
      <c r="A6496" s="130">
        <v>87261509000176</v>
      </c>
      <c r="B6496" s="98" t="s">
        <v>11488</v>
      </c>
      <c r="C6496" s="123" t="s">
        <v>3812</v>
      </c>
      <c r="D6496" s="98" t="s">
        <v>13667</v>
      </c>
      <c r="E6496" s="98" t="s">
        <v>13673</v>
      </c>
      <c r="F6496" s="124">
        <v>25.8</v>
      </c>
      <c r="G6496" s="112">
        <v>43831</v>
      </c>
      <c r="H6496" s="112">
        <v>44196</v>
      </c>
      <c r="I6496" s="123" t="str">
        <f t="shared" si="101"/>
        <v/>
      </c>
      <c r="J6496" s="123"/>
      <c r="K6496" s="123"/>
      <c r="L6496" s="123"/>
      <c r="M6496" s="98" t="s">
        <v>16188</v>
      </c>
      <c r="N6496" s="118"/>
    </row>
    <row r="6497" spans="1:14" x14ac:dyDescent="0.25">
      <c r="A6497" s="130">
        <v>3567930000110</v>
      </c>
      <c r="B6497" s="98" t="s">
        <v>11492</v>
      </c>
      <c r="C6497" s="123" t="s">
        <v>2197</v>
      </c>
      <c r="D6497" s="98" t="s">
        <v>13667</v>
      </c>
      <c r="E6497" s="98" t="s">
        <v>13673</v>
      </c>
      <c r="F6497" s="124">
        <v>6.14</v>
      </c>
      <c r="G6497" s="112">
        <v>43831</v>
      </c>
      <c r="H6497" s="112">
        <v>44196</v>
      </c>
      <c r="I6497" s="123" t="str">
        <f t="shared" si="101"/>
        <v/>
      </c>
      <c r="J6497" s="123"/>
      <c r="K6497" s="123"/>
      <c r="L6497" s="123"/>
      <c r="M6497" s="98" t="s">
        <v>14844</v>
      </c>
      <c r="N6497" s="118"/>
    </row>
    <row r="6498" spans="1:14" x14ac:dyDescent="0.25">
      <c r="A6498" s="130">
        <v>1005727000124</v>
      </c>
      <c r="B6498" s="98" t="s">
        <v>11494</v>
      </c>
      <c r="C6498" s="123" t="s">
        <v>901</v>
      </c>
      <c r="D6498" s="98" t="s">
        <v>13667</v>
      </c>
      <c r="E6498" s="98" t="s">
        <v>13673</v>
      </c>
      <c r="F6498" s="124">
        <v>2</v>
      </c>
      <c r="G6498" s="112">
        <v>42736</v>
      </c>
      <c r="H6498" s="112">
        <v>44196</v>
      </c>
      <c r="I6498" s="123" t="str">
        <f t="shared" si="101"/>
        <v/>
      </c>
      <c r="J6498" s="123"/>
      <c r="K6498" s="123"/>
      <c r="L6498" s="123"/>
      <c r="M6498" s="98" t="s">
        <v>14135</v>
      </c>
      <c r="N6498" s="118"/>
    </row>
    <row r="6499" spans="1:14" x14ac:dyDescent="0.25">
      <c r="A6499" s="130">
        <v>3563335000106</v>
      </c>
      <c r="B6499" s="98" t="s">
        <v>11496</v>
      </c>
      <c r="C6499" s="123" t="s">
        <v>2197</v>
      </c>
      <c r="D6499" s="98" t="s">
        <v>13667</v>
      </c>
      <c r="E6499" s="98" t="s">
        <v>13673</v>
      </c>
      <c r="F6499" s="124">
        <v>22.61</v>
      </c>
      <c r="G6499" s="112">
        <v>43831</v>
      </c>
      <c r="H6499" s="112">
        <v>44196</v>
      </c>
      <c r="I6499" s="123" t="str">
        <f t="shared" si="101"/>
        <v/>
      </c>
      <c r="J6499" s="123"/>
      <c r="K6499" s="123"/>
      <c r="L6499" s="123"/>
      <c r="M6499" s="98" t="s">
        <v>14846</v>
      </c>
      <c r="N6499" s="118"/>
    </row>
    <row r="6500" spans="1:14" x14ac:dyDescent="0.25">
      <c r="A6500" s="130">
        <v>1321850000154</v>
      </c>
      <c r="B6500" s="98" t="s">
        <v>11499</v>
      </c>
      <c r="C6500" s="123" t="s">
        <v>2274</v>
      </c>
      <c r="D6500" s="98" t="s">
        <v>13667</v>
      </c>
      <c r="E6500" s="98" t="s">
        <v>13673</v>
      </c>
      <c r="F6500" s="124">
        <v>3.27</v>
      </c>
      <c r="G6500" s="112">
        <v>43831</v>
      </c>
      <c r="H6500" s="112">
        <v>44074</v>
      </c>
      <c r="I6500" s="123" t="str">
        <f t="shared" si="101"/>
        <v/>
      </c>
      <c r="J6500" s="123"/>
      <c r="K6500" s="123"/>
      <c r="L6500" s="123"/>
      <c r="M6500" s="98" t="s">
        <v>14923</v>
      </c>
      <c r="N6500" s="118"/>
    </row>
    <row r="6501" spans="1:14" x14ac:dyDescent="0.25">
      <c r="A6501" s="130">
        <v>1321850000154</v>
      </c>
      <c r="B6501" s="98" t="s">
        <v>11499</v>
      </c>
      <c r="C6501" s="123" t="s">
        <v>2274</v>
      </c>
      <c r="D6501" s="98" t="s">
        <v>13667</v>
      </c>
      <c r="E6501" s="98" t="s">
        <v>13673</v>
      </c>
      <c r="F6501" s="124">
        <v>3.27</v>
      </c>
      <c r="G6501" s="112">
        <v>44075</v>
      </c>
      <c r="H6501" s="112">
        <v>44196</v>
      </c>
      <c r="I6501" s="123" t="str">
        <f t="shared" si="101"/>
        <v/>
      </c>
      <c r="J6501" s="123"/>
      <c r="K6501" s="123"/>
      <c r="L6501" s="123"/>
      <c r="M6501" s="98"/>
      <c r="N6501" s="118"/>
    </row>
    <row r="6502" spans="1:14" x14ac:dyDescent="0.25">
      <c r="A6502" s="130">
        <v>7387392000132</v>
      </c>
      <c r="B6502" s="98" t="s">
        <v>11504</v>
      </c>
      <c r="C6502" s="123" t="s">
        <v>634</v>
      </c>
      <c r="D6502" s="98" t="s">
        <v>13667</v>
      </c>
      <c r="E6502" s="98" t="s">
        <v>13673</v>
      </c>
      <c r="F6502" s="124">
        <v>2.9</v>
      </c>
      <c r="G6502" s="112">
        <v>42736</v>
      </c>
      <c r="H6502" s="112">
        <v>44196</v>
      </c>
      <c r="I6502" s="123" t="str">
        <f t="shared" si="101"/>
        <v/>
      </c>
      <c r="J6502" s="123"/>
      <c r="K6502" s="123"/>
      <c r="L6502" s="123"/>
      <c r="M6502" s="98" t="s">
        <v>13941</v>
      </c>
      <c r="N6502" s="118"/>
    </row>
    <row r="6503" spans="1:14" x14ac:dyDescent="0.25">
      <c r="A6503" s="130">
        <v>27142702000166</v>
      </c>
      <c r="B6503" s="98" t="s">
        <v>11506</v>
      </c>
      <c r="C6503" s="123" t="s">
        <v>821</v>
      </c>
      <c r="D6503" s="98" t="s">
        <v>13667</v>
      </c>
      <c r="E6503" s="98" t="s">
        <v>13673</v>
      </c>
      <c r="F6503" s="124">
        <v>24</v>
      </c>
      <c r="G6503" s="112">
        <v>43831</v>
      </c>
      <c r="H6503" s="112">
        <v>44043</v>
      </c>
      <c r="I6503" s="123" t="str">
        <f t="shared" si="101"/>
        <v/>
      </c>
      <c r="J6503" s="123"/>
      <c r="K6503" s="123"/>
      <c r="L6503" s="123"/>
      <c r="M6503" s="98" t="s">
        <v>14073</v>
      </c>
      <c r="N6503" s="118"/>
    </row>
    <row r="6504" spans="1:14" x14ac:dyDescent="0.25">
      <c r="A6504" s="130">
        <v>27142702000166</v>
      </c>
      <c r="B6504" s="98" t="s">
        <v>11506</v>
      </c>
      <c r="C6504" s="123" t="s">
        <v>821</v>
      </c>
      <c r="D6504" s="98" t="s">
        <v>13667</v>
      </c>
      <c r="E6504" s="98" t="s">
        <v>13673</v>
      </c>
      <c r="F6504" s="124">
        <v>24</v>
      </c>
      <c r="G6504" s="112">
        <v>44044</v>
      </c>
      <c r="H6504" s="112">
        <v>44196</v>
      </c>
      <c r="I6504" s="123" t="str">
        <f t="shared" si="101"/>
        <v/>
      </c>
      <c r="J6504" s="123"/>
      <c r="K6504" s="123"/>
      <c r="L6504" s="123"/>
      <c r="M6504" s="98"/>
      <c r="N6504" s="118"/>
    </row>
    <row r="6505" spans="1:14" x14ac:dyDescent="0.25">
      <c r="A6505" s="130">
        <v>1318898000103</v>
      </c>
      <c r="B6505" s="98" t="s">
        <v>11507</v>
      </c>
      <c r="C6505" s="123" t="s">
        <v>901</v>
      </c>
      <c r="D6505" s="98" t="s">
        <v>13667</v>
      </c>
      <c r="E6505" s="98" t="s">
        <v>13673</v>
      </c>
      <c r="F6505" s="124">
        <v>24</v>
      </c>
      <c r="G6505" s="112">
        <v>43831</v>
      </c>
      <c r="H6505" s="112">
        <v>44196</v>
      </c>
      <c r="I6505" s="123" t="str">
        <f t="shared" si="101"/>
        <v/>
      </c>
      <c r="J6505" s="123"/>
      <c r="K6505" s="123"/>
      <c r="L6505" s="123"/>
      <c r="M6505" s="98" t="s">
        <v>14138</v>
      </c>
      <c r="N6505" s="118"/>
    </row>
    <row r="6506" spans="1:14" x14ac:dyDescent="0.25">
      <c r="A6506" s="130">
        <v>2070621000177</v>
      </c>
      <c r="B6506" s="98" t="s">
        <v>11509</v>
      </c>
      <c r="C6506" s="123" t="s">
        <v>5227</v>
      </c>
      <c r="D6506" s="98" t="s">
        <v>13667</v>
      </c>
      <c r="E6506" s="98" t="s">
        <v>13673</v>
      </c>
      <c r="F6506" s="124">
        <v>4.3</v>
      </c>
      <c r="G6506" s="112">
        <v>43831</v>
      </c>
      <c r="H6506" s="112">
        <v>44196</v>
      </c>
      <c r="I6506" s="123" t="str">
        <f t="shared" si="101"/>
        <v/>
      </c>
      <c r="J6506" s="123"/>
      <c r="K6506" s="123"/>
      <c r="L6506" s="123"/>
      <c r="M6506" s="98"/>
      <c r="N6506" s="118"/>
    </row>
    <row r="6507" spans="1:14" x14ac:dyDescent="0.25">
      <c r="A6507" s="130">
        <v>3239035000176</v>
      </c>
      <c r="B6507" s="98" t="s">
        <v>11510</v>
      </c>
      <c r="C6507" s="123" t="s">
        <v>2274</v>
      </c>
      <c r="D6507" s="98" t="s">
        <v>13667</v>
      </c>
      <c r="E6507" s="98" t="s">
        <v>13673</v>
      </c>
      <c r="F6507" s="124">
        <v>6.11</v>
      </c>
      <c r="G6507" s="112">
        <v>44044</v>
      </c>
      <c r="H6507" s="112">
        <v>44196</v>
      </c>
      <c r="I6507" s="123" t="str">
        <f t="shared" si="101"/>
        <v/>
      </c>
      <c r="J6507" s="123"/>
      <c r="K6507" s="123"/>
      <c r="L6507" s="123"/>
      <c r="M6507" s="98" t="s">
        <v>14924</v>
      </c>
      <c r="N6507" s="118"/>
    </row>
    <row r="6508" spans="1:14" x14ac:dyDescent="0.25">
      <c r="A6508" s="130">
        <v>3947926000187</v>
      </c>
      <c r="B6508" s="98" t="s">
        <v>11512</v>
      </c>
      <c r="C6508" s="123" t="s">
        <v>2274</v>
      </c>
      <c r="D6508" s="98" t="s">
        <v>13667</v>
      </c>
      <c r="E6508" s="98" t="s">
        <v>13673</v>
      </c>
      <c r="F6508" s="124">
        <v>12.67</v>
      </c>
      <c r="G6508" s="112">
        <v>43831</v>
      </c>
      <c r="H6508" s="112">
        <v>44196</v>
      </c>
      <c r="I6508" s="123" t="str">
        <f t="shared" si="101"/>
        <v/>
      </c>
      <c r="J6508" s="123"/>
      <c r="K6508" s="123"/>
      <c r="L6508" s="123"/>
      <c r="M6508" s="98"/>
      <c r="N6508" s="118"/>
    </row>
    <row r="6509" spans="1:14" x14ac:dyDescent="0.25">
      <c r="A6509" s="130">
        <v>1237403000111</v>
      </c>
      <c r="B6509" s="98" t="s">
        <v>11513</v>
      </c>
      <c r="C6509" s="123" t="s">
        <v>5227</v>
      </c>
      <c r="D6509" s="98" t="s">
        <v>13667</v>
      </c>
      <c r="E6509" s="98" t="s">
        <v>13673</v>
      </c>
      <c r="F6509" s="124">
        <v>4.2699999999999996</v>
      </c>
      <c r="G6509" s="112">
        <v>43831</v>
      </c>
      <c r="H6509" s="112">
        <v>44196</v>
      </c>
      <c r="I6509" s="123" t="str">
        <f t="shared" si="101"/>
        <v/>
      </c>
      <c r="J6509" s="123"/>
      <c r="K6509" s="123"/>
      <c r="L6509" s="123"/>
      <c r="M6509" s="98" t="s">
        <v>17008</v>
      </c>
      <c r="N6509" s="118"/>
    </row>
    <row r="6510" spans="1:14" x14ac:dyDescent="0.25">
      <c r="A6510" s="130">
        <v>3759271000113</v>
      </c>
      <c r="B6510" s="98" t="s">
        <v>11514</v>
      </c>
      <c r="C6510" s="123" t="s">
        <v>2197</v>
      </c>
      <c r="D6510" s="98" t="s">
        <v>13667</v>
      </c>
      <c r="E6510" s="98" t="s">
        <v>13673</v>
      </c>
      <c r="F6510" s="124">
        <v>9.18</v>
      </c>
      <c r="G6510" s="112">
        <v>43709</v>
      </c>
      <c r="H6510" s="112">
        <v>44074</v>
      </c>
      <c r="I6510" s="123" t="str">
        <f t="shared" si="101"/>
        <v/>
      </c>
      <c r="J6510" s="123"/>
      <c r="K6510" s="123"/>
      <c r="L6510" s="123"/>
      <c r="M6510" s="98" t="s">
        <v>14848</v>
      </c>
      <c r="N6510" s="118"/>
    </row>
    <row r="6511" spans="1:14" x14ac:dyDescent="0.25">
      <c r="A6511" s="130">
        <v>3759271000113</v>
      </c>
      <c r="B6511" s="98" t="s">
        <v>11514</v>
      </c>
      <c r="C6511" s="123" t="s">
        <v>2197</v>
      </c>
      <c r="D6511" s="98" t="s">
        <v>13667</v>
      </c>
      <c r="E6511" s="98" t="s">
        <v>13673</v>
      </c>
      <c r="F6511" s="124">
        <v>9.7799999999999994</v>
      </c>
      <c r="G6511" s="112">
        <v>44075</v>
      </c>
      <c r="H6511" s="112">
        <v>44074</v>
      </c>
      <c r="I6511" s="123" t="str">
        <f t="shared" si="101"/>
        <v/>
      </c>
      <c r="J6511" s="123"/>
      <c r="K6511" s="123"/>
      <c r="L6511" s="123"/>
      <c r="M6511" s="98" t="s">
        <v>14848</v>
      </c>
      <c r="N6511" s="118"/>
    </row>
    <row r="6512" spans="1:14" x14ac:dyDescent="0.25">
      <c r="A6512" s="130">
        <v>46634176000104</v>
      </c>
      <c r="B6512" s="98" t="s">
        <v>11515</v>
      </c>
      <c r="C6512" s="123" t="s">
        <v>4626</v>
      </c>
      <c r="D6512" s="98" t="s">
        <v>13667</v>
      </c>
      <c r="E6512" s="98" t="s">
        <v>13673</v>
      </c>
      <c r="F6512" s="124">
        <v>15</v>
      </c>
      <c r="G6512" s="112">
        <v>43831</v>
      </c>
      <c r="H6512" s="112">
        <v>44196</v>
      </c>
      <c r="I6512" s="123" t="str">
        <f t="shared" si="101"/>
        <v/>
      </c>
      <c r="J6512" s="123"/>
      <c r="K6512" s="123"/>
      <c r="L6512" s="123"/>
      <c r="M6512" s="98" t="s">
        <v>16683</v>
      </c>
      <c r="N6512" s="118"/>
    </row>
    <row r="6513" spans="1:14" x14ac:dyDescent="0.25">
      <c r="A6513" s="130">
        <v>18132167000171</v>
      </c>
      <c r="B6513" s="98" t="s">
        <v>11517</v>
      </c>
      <c r="C6513" s="123" t="s">
        <v>1356</v>
      </c>
      <c r="D6513" s="98" t="s">
        <v>13667</v>
      </c>
      <c r="E6513" s="98" t="s">
        <v>13673</v>
      </c>
      <c r="F6513" s="124">
        <v>13</v>
      </c>
      <c r="G6513" s="112">
        <v>43831</v>
      </c>
      <c r="H6513" s="112">
        <v>44196</v>
      </c>
      <c r="I6513" s="123" t="str">
        <f t="shared" si="101"/>
        <v/>
      </c>
      <c r="J6513" s="123"/>
      <c r="K6513" s="123"/>
      <c r="L6513" s="123"/>
      <c r="M6513" s="98" t="s">
        <v>14467</v>
      </c>
      <c r="N6513" s="118"/>
    </row>
    <row r="6514" spans="1:14" x14ac:dyDescent="0.25">
      <c r="A6514" s="130">
        <v>15023914000145</v>
      </c>
      <c r="B6514" s="98" t="s">
        <v>11521</v>
      </c>
      <c r="C6514" s="123" t="s">
        <v>2274</v>
      </c>
      <c r="D6514" s="98" t="s">
        <v>13667</v>
      </c>
      <c r="E6514" s="98" t="s">
        <v>13673</v>
      </c>
      <c r="F6514" s="124">
        <v>3</v>
      </c>
      <c r="G6514" s="112">
        <v>43831</v>
      </c>
      <c r="H6514" s="112">
        <v>44196</v>
      </c>
      <c r="I6514" s="123" t="str">
        <f t="shared" si="101"/>
        <v/>
      </c>
      <c r="J6514" s="123"/>
      <c r="K6514" s="123"/>
      <c r="L6514" s="123"/>
      <c r="M6514" s="98" t="s">
        <v>14926</v>
      </c>
      <c r="N6514" s="118"/>
    </row>
    <row r="6515" spans="1:14" x14ac:dyDescent="0.25">
      <c r="A6515" s="130">
        <v>7539984000122</v>
      </c>
      <c r="B6515" s="98" t="s">
        <v>11525</v>
      </c>
      <c r="C6515" s="123" t="s">
        <v>634</v>
      </c>
      <c r="D6515" s="98" t="s">
        <v>13667</v>
      </c>
      <c r="E6515" s="98" t="s">
        <v>13673</v>
      </c>
      <c r="F6515" s="124">
        <v>3</v>
      </c>
      <c r="G6515" s="112">
        <v>43101</v>
      </c>
      <c r="H6515" s="112">
        <v>44196</v>
      </c>
      <c r="I6515" s="123" t="str">
        <f t="shared" si="101"/>
        <v/>
      </c>
      <c r="J6515" s="123"/>
      <c r="K6515" s="123"/>
      <c r="L6515" s="123"/>
      <c r="M6515" s="98" t="s">
        <v>13942</v>
      </c>
      <c r="N6515" s="118"/>
    </row>
    <row r="6516" spans="1:14" x14ac:dyDescent="0.25">
      <c r="A6516" s="130">
        <v>87613469000184</v>
      </c>
      <c r="B6516" s="98" t="s">
        <v>11528</v>
      </c>
      <c r="C6516" s="123" t="s">
        <v>3812</v>
      </c>
      <c r="D6516" s="98" t="s">
        <v>13667</v>
      </c>
      <c r="E6516" s="98" t="s">
        <v>13673</v>
      </c>
      <c r="F6516" s="124">
        <v>8.25</v>
      </c>
      <c r="G6516" s="112">
        <v>43831</v>
      </c>
      <c r="H6516" s="112">
        <v>43921</v>
      </c>
      <c r="I6516" s="123" t="str">
        <f t="shared" si="101"/>
        <v/>
      </c>
      <c r="J6516" s="123"/>
      <c r="K6516" s="123"/>
      <c r="L6516" s="123"/>
      <c r="M6516" s="98" t="s">
        <v>16189</v>
      </c>
      <c r="N6516" s="118"/>
    </row>
    <row r="6517" spans="1:14" x14ac:dyDescent="0.25">
      <c r="A6517" s="130">
        <v>18140756000100</v>
      </c>
      <c r="B6517" s="98" t="s">
        <v>11530</v>
      </c>
      <c r="C6517" s="123" t="s">
        <v>1356</v>
      </c>
      <c r="D6517" s="98" t="s">
        <v>13667</v>
      </c>
      <c r="E6517" s="98" t="s">
        <v>13673</v>
      </c>
      <c r="F6517" s="124">
        <v>8.31</v>
      </c>
      <c r="G6517" s="112">
        <v>43831</v>
      </c>
      <c r="H6517" s="112">
        <v>44196</v>
      </c>
      <c r="I6517" s="123" t="str">
        <f t="shared" si="101"/>
        <v/>
      </c>
      <c r="J6517" s="123"/>
      <c r="K6517" s="123"/>
      <c r="L6517" s="123"/>
      <c r="M6517" s="98" t="s">
        <v>14472</v>
      </c>
      <c r="N6517" s="118"/>
    </row>
    <row r="6518" spans="1:14" x14ac:dyDescent="0.25">
      <c r="A6518" s="130">
        <v>39554605000160</v>
      </c>
      <c r="B6518" s="98" t="s">
        <v>11533</v>
      </c>
      <c r="C6518" s="123" t="s">
        <v>3513</v>
      </c>
      <c r="D6518" s="98" t="s">
        <v>13667</v>
      </c>
      <c r="E6518" s="98" t="s">
        <v>13673</v>
      </c>
      <c r="F6518" s="124">
        <v>7.4</v>
      </c>
      <c r="G6518" s="112">
        <v>43831</v>
      </c>
      <c r="H6518" s="112">
        <v>44196</v>
      </c>
      <c r="I6518" s="123" t="str">
        <f t="shared" si="101"/>
        <v/>
      </c>
      <c r="J6518" s="123"/>
      <c r="K6518" s="123"/>
      <c r="L6518" s="123"/>
      <c r="M6518" s="98" t="s">
        <v>15928</v>
      </c>
      <c r="N6518" s="118"/>
    </row>
    <row r="6519" spans="1:14" x14ac:dyDescent="0.25">
      <c r="A6519" s="130">
        <v>3507498000171</v>
      </c>
      <c r="B6519" s="98" t="s">
        <v>11534</v>
      </c>
      <c r="C6519" s="123" t="s">
        <v>2274</v>
      </c>
      <c r="D6519" s="98" t="s">
        <v>13667</v>
      </c>
      <c r="E6519" s="98" t="s">
        <v>13673</v>
      </c>
      <c r="F6519" s="124">
        <v>1.91</v>
      </c>
      <c r="G6519" s="112">
        <v>43374</v>
      </c>
      <c r="H6519" s="112">
        <v>44041</v>
      </c>
      <c r="I6519" s="123" t="str">
        <f t="shared" si="101"/>
        <v/>
      </c>
      <c r="J6519" s="123"/>
      <c r="K6519" s="123"/>
      <c r="L6519" s="123"/>
      <c r="M6519" s="98" t="s">
        <v>14927</v>
      </c>
      <c r="N6519" s="118"/>
    </row>
    <row r="6520" spans="1:14" x14ac:dyDescent="0.25">
      <c r="A6520" s="130">
        <v>4104816000116</v>
      </c>
      <c r="B6520" s="98" t="s">
        <v>11535</v>
      </c>
      <c r="C6520" s="123" t="s">
        <v>3747</v>
      </c>
      <c r="D6520" s="98" t="s">
        <v>13667</v>
      </c>
      <c r="E6520" s="98" t="s">
        <v>13673</v>
      </c>
      <c r="F6520" s="124">
        <v>5.85</v>
      </c>
      <c r="G6520" s="112">
        <v>43831</v>
      </c>
      <c r="H6520" s="112">
        <v>44196</v>
      </c>
      <c r="I6520" s="123" t="str">
        <f t="shared" si="101"/>
        <v/>
      </c>
      <c r="J6520" s="123"/>
      <c r="K6520" s="123"/>
      <c r="L6520" s="123"/>
      <c r="M6520" s="98" t="s">
        <v>16137</v>
      </c>
      <c r="N6520" s="118"/>
    </row>
    <row r="6521" spans="1:14" x14ac:dyDescent="0.25">
      <c r="A6521" s="130">
        <v>1125780000169</v>
      </c>
      <c r="B6521" s="98" t="s">
        <v>11539</v>
      </c>
      <c r="C6521" s="123" t="s">
        <v>5227</v>
      </c>
      <c r="D6521" s="98" t="s">
        <v>13667</v>
      </c>
      <c r="E6521" s="98" t="s">
        <v>13673</v>
      </c>
      <c r="F6521" s="124">
        <v>0.28999999999999998</v>
      </c>
      <c r="G6521" s="112">
        <v>43374</v>
      </c>
      <c r="H6521" s="98"/>
      <c r="I6521" s="123" t="str">
        <f t="shared" si="101"/>
        <v/>
      </c>
      <c r="J6521" s="123"/>
      <c r="K6521" s="123"/>
      <c r="L6521" s="123"/>
      <c r="M6521" s="98" t="s">
        <v>17009</v>
      </c>
      <c r="N6521" s="118"/>
    </row>
    <row r="6522" spans="1:14" x14ac:dyDescent="0.25">
      <c r="A6522" s="130">
        <v>87297271000139</v>
      </c>
      <c r="B6522" s="98" t="s">
        <v>11540</v>
      </c>
      <c r="C6522" s="123" t="s">
        <v>3812</v>
      </c>
      <c r="D6522" s="98" t="s">
        <v>13667</v>
      </c>
      <c r="E6522" s="98" t="s">
        <v>13673</v>
      </c>
      <c r="F6522" s="124">
        <v>25</v>
      </c>
      <c r="G6522" s="112">
        <v>43831</v>
      </c>
      <c r="H6522" s="112">
        <v>44196</v>
      </c>
      <c r="I6522" s="123" t="str">
        <f t="shared" si="101"/>
        <v/>
      </c>
      <c r="J6522" s="123"/>
      <c r="K6522" s="123"/>
      <c r="L6522" s="123"/>
      <c r="M6522" s="98" t="s">
        <v>16190</v>
      </c>
      <c r="N6522" s="118"/>
    </row>
    <row r="6523" spans="1:14" x14ac:dyDescent="0.25">
      <c r="A6523" s="130">
        <v>88363072000144</v>
      </c>
      <c r="B6523" s="98" t="s">
        <v>11542</v>
      </c>
      <c r="C6523" s="123" t="s">
        <v>3812</v>
      </c>
      <c r="D6523" s="98" t="s">
        <v>13667</v>
      </c>
      <c r="E6523" s="98" t="s">
        <v>13673</v>
      </c>
      <c r="F6523" s="124">
        <v>21.24</v>
      </c>
      <c r="G6523" s="112">
        <v>43831</v>
      </c>
      <c r="H6523" s="112">
        <v>44196</v>
      </c>
      <c r="I6523" s="123" t="str">
        <f t="shared" si="101"/>
        <v/>
      </c>
      <c r="J6523" s="123"/>
      <c r="K6523" s="123"/>
      <c r="L6523" s="123"/>
      <c r="M6523" s="98"/>
      <c r="N6523" s="118"/>
    </row>
    <row r="6524" spans="1:14" x14ac:dyDescent="0.25">
      <c r="A6524" s="130">
        <v>88860366000181</v>
      </c>
      <c r="B6524" s="98" t="s">
        <v>11543</v>
      </c>
      <c r="C6524" s="123" t="s">
        <v>3812</v>
      </c>
      <c r="D6524" s="98" t="s">
        <v>13667</v>
      </c>
      <c r="E6524" s="98" t="s">
        <v>13673</v>
      </c>
      <c r="F6524" s="124">
        <v>18.899999999999999</v>
      </c>
      <c r="G6524" s="112">
        <v>41427</v>
      </c>
      <c r="H6524" s="112">
        <v>44135</v>
      </c>
      <c r="I6524" s="123" t="str">
        <f t="shared" si="101"/>
        <v/>
      </c>
      <c r="J6524" s="123"/>
      <c r="K6524" s="123"/>
      <c r="L6524" s="123"/>
      <c r="M6524" s="98" t="s">
        <v>16192</v>
      </c>
      <c r="N6524" s="118"/>
    </row>
    <row r="6525" spans="1:14" x14ac:dyDescent="0.25">
      <c r="A6525" s="130">
        <v>88860366000181</v>
      </c>
      <c r="B6525" s="98" t="s">
        <v>11543</v>
      </c>
      <c r="C6525" s="123" t="s">
        <v>3812</v>
      </c>
      <c r="D6525" s="98" t="s">
        <v>13667</v>
      </c>
      <c r="E6525" s="98" t="s">
        <v>13673</v>
      </c>
      <c r="F6525" s="124">
        <v>18.899999999999999</v>
      </c>
      <c r="G6525" s="112">
        <v>44136</v>
      </c>
      <c r="H6525" s="98"/>
      <c r="I6525" s="123" t="str">
        <f t="shared" si="101"/>
        <v/>
      </c>
      <c r="J6525" s="123"/>
      <c r="K6525" s="123"/>
      <c r="L6525" s="123"/>
      <c r="M6525" s="98"/>
      <c r="N6525" s="118"/>
    </row>
    <row r="6526" spans="1:14" x14ac:dyDescent="0.25">
      <c r="A6526" s="130">
        <v>1067081000100</v>
      </c>
      <c r="B6526" s="98" t="s">
        <v>11546</v>
      </c>
      <c r="C6526" s="123" t="s">
        <v>901</v>
      </c>
      <c r="D6526" s="98" t="s">
        <v>13667</v>
      </c>
      <c r="E6526" s="98" t="s">
        <v>13673</v>
      </c>
      <c r="F6526" s="124">
        <v>18</v>
      </c>
      <c r="G6526" s="112">
        <v>43831</v>
      </c>
      <c r="H6526" s="112">
        <v>44104</v>
      </c>
      <c r="I6526" s="123" t="str">
        <f t="shared" si="101"/>
        <v/>
      </c>
      <c r="J6526" s="123"/>
      <c r="K6526" s="123"/>
      <c r="L6526" s="123"/>
      <c r="M6526" s="98" t="s">
        <v>14140</v>
      </c>
      <c r="N6526" s="118"/>
    </row>
    <row r="6527" spans="1:14" x14ac:dyDescent="0.25">
      <c r="A6527" s="130">
        <v>1067081000100</v>
      </c>
      <c r="B6527" s="98" t="s">
        <v>11546</v>
      </c>
      <c r="C6527" s="123" t="s">
        <v>901</v>
      </c>
      <c r="D6527" s="98" t="s">
        <v>13667</v>
      </c>
      <c r="E6527" s="98" t="s">
        <v>13673</v>
      </c>
      <c r="F6527" s="124">
        <v>43.8</v>
      </c>
      <c r="G6527" s="112">
        <v>44105</v>
      </c>
      <c r="H6527" s="112">
        <v>44196</v>
      </c>
      <c r="I6527" s="123" t="str">
        <f t="shared" si="101"/>
        <v/>
      </c>
      <c r="J6527" s="123"/>
      <c r="K6527" s="123"/>
      <c r="L6527" s="123"/>
      <c r="M6527" s="98"/>
      <c r="N6527" s="118"/>
    </row>
    <row r="6528" spans="1:14" x14ac:dyDescent="0.25">
      <c r="A6528" s="130">
        <v>87612750000100</v>
      </c>
      <c r="B6528" s="98" t="s">
        <v>11547</v>
      </c>
      <c r="C6528" s="123" t="s">
        <v>3812</v>
      </c>
      <c r="D6528" s="98" t="s">
        <v>13667</v>
      </c>
      <c r="E6528" s="98" t="s">
        <v>13673</v>
      </c>
      <c r="F6528" s="124">
        <v>17.3</v>
      </c>
      <c r="G6528" s="112">
        <v>43831</v>
      </c>
      <c r="H6528" s="112">
        <v>44196</v>
      </c>
      <c r="I6528" s="123" t="str">
        <f t="shared" si="101"/>
        <v/>
      </c>
      <c r="J6528" s="123"/>
      <c r="K6528" s="123"/>
      <c r="L6528" s="123"/>
      <c r="M6528" s="98" t="s">
        <v>16194</v>
      </c>
      <c r="N6528" s="118"/>
    </row>
    <row r="6529" spans="1:14" x14ac:dyDescent="0.25">
      <c r="A6529" s="130">
        <v>12200143000126</v>
      </c>
      <c r="B6529" s="98" t="s">
        <v>11551</v>
      </c>
      <c r="C6529" s="123" t="s">
        <v>29</v>
      </c>
      <c r="D6529" s="98" t="s">
        <v>13667</v>
      </c>
      <c r="E6529" s="98" t="s">
        <v>13673</v>
      </c>
      <c r="F6529" s="124">
        <v>18</v>
      </c>
      <c r="G6529" s="112">
        <v>43466</v>
      </c>
      <c r="H6529" s="98"/>
      <c r="I6529" s="123" t="str">
        <f t="shared" si="101"/>
        <v/>
      </c>
      <c r="J6529" s="123"/>
      <c r="K6529" s="123"/>
      <c r="L6529" s="123"/>
      <c r="M6529" s="98"/>
      <c r="N6529" s="118"/>
    </row>
    <row r="6530" spans="1:14" x14ac:dyDescent="0.25">
      <c r="A6530" s="130">
        <v>12200143000126</v>
      </c>
      <c r="B6530" s="98" t="s">
        <v>11551</v>
      </c>
      <c r="C6530" s="123" t="s">
        <v>29</v>
      </c>
      <c r="D6530" s="98" t="s">
        <v>13667</v>
      </c>
      <c r="E6530" s="98" t="s">
        <v>13673</v>
      </c>
      <c r="F6530" s="124">
        <v>23</v>
      </c>
      <c r="G6530" s="112">
        <v>43831</v>
      </c>
      <c r="H6530" s="112">
        <v>44196</v>
      </c>
      <c r="I6530" s="123" t="str">
        <f t="shared" si="101"/>
        <v/>
      </c>
      <c r="J6530" s="123"/>
      <c r="K6530" s="123"/>
      <c r="L6530" s="123"/>
      <c r="M6530" s="98"/>
      <c r="N6530" s="118"/>
    </row>
    <row r="6531" spans="1:14" x14ac:dyDescent="0.25">
      <c r="A6531" s="130">
        <v>2320364000184</v>
      </c>
      <c r="B6531" s="98" t="s">
        <v>11553</v>
      </c>
      <c r="C6531" s="123" t="s">
        <v>901</v>
      </c>
      <c r="D6531" s="98" t="s">
        <v>13667</v>
      </c>
      <c r="E6531" s="98" t="s">
        <v>13673</v>
      </c>
      <c r="F6531" s="124">
        <v>37</v>
      </c>
      <c r="G6531" s="112">
        <v>43831</v>
      </c>
      <c r="H6531" s="112">
        <v>44196</v>
      </c>
      <c r="I6531" s="123" t="str">
        <f t="shared" ref="I6531:I6594" si="102">IFERROR(IF(OR(E6531="Ativos", E6531="Aposentados",E6531="Pensionistas"),IF(F6531&gt;=14,"SIM","NÃO"),""),"")</f>
        <v/>
      </c>
      <c r="J6531" s="123"/>
      <c r="K6531" s="123"/>
      <c r="L6531" s="123"/>
      <c r="M6531" s="98" t="s">
        <v>14142</v>
      </c>
      <c r="N6531" s="118"/>
    </row>
    <row r="6532" spans="1:14" x14ac:dyDescent="0.25">
      <c r="A6532" s="130">
        <v>88073291000199</v>
      </c>
      <c r="B6532" s="98" t="s">
        <v>11557</v>
      </c>
      <c r="C6532" s="123" t="s">
        <v>3812</v>
      </c>
      <c r="D6532" s="98" t="s">
        <v>13667</v>
      </c>
      <c r="E6532" s="98" t="s">
        <v>13673</v>
      </c>
      <c r="F6532" s="124">
        <v>14</v>
      </c>
      <c r="G6532" s="112">
        <v>43831</v>
      </c>
      <c r="H6532" s="112">
        <v>44196</v>
      </c>
      <c r="I6532" s="123" t="str">
        <f t="shared" si="102"/>
        <v/>
      </c>
      <c r="J6532" s="123"/>
      <c r="K6532" s="123"/>
      <c r="L6532" s="123"/>
      <c r="M6532" s="98" t="s">
        <v>16195</v>
      </c>
      <c r="N6532" s="118"/>
    </row>
    <row r="6533" spans="1:14" x14ac:dyDescent="0.25">
      <c r="A6533" s="130">
        <v>1067131000159</v>
      </c>
      <c r="B6533" s="98" t="s">
        <v>11559</v>
      </c>
      <c r="C6533" s="123" t="s">
        <v>901</v>
      </c>
      <c r="D6533" s="98" t="s">
        <v>13667</v>
      </c>
      <c r="E6533" s="98" t="s">
        <v>13673</v>
      </c>
      <c r="F6533" s="124">
        <v>11</v>
      </c>
      <c r="G6533" s="112">
        <v>43831</v>
      </c>
      <c r="H6533" s="112">
        <v>44196</v>
      </c>
      <c r="I6533" s="123" t="str">
        <f t="shared" si="102"/>
        <v/>
      </c>
      <c r="J6533" s="123"/>
      <c r="K6533" s="123"/>
      <c r="L6533" s="123"/>
      <c r="M6533" s="98"/>
      <c r="N6533" s="118"/>
    </row>
    <row r="6534" spans="1:14" x14ac:dyDescent="0.25">
      <c r="A6534" s="130">
        <v>95954509000180</v>
      </c>
      <c r="B6534" s="98" t="s">
        <v>11560</v>
      </c>
      <c r="C6534" s="123" t="s">
        <v>4289</v>
      </c>
      <c r="D6534" s="98" t="s">
        <v>13667</v>
      </c>
      <c r="E6534" s="98" t="s">
        <v>13673</v>
      </c>
      <c r="F6534" s="124">
        <v>12.14</v>
      </c>
      <c r="G6534" s="112">
        <v>43831</v>
      </c>
      <c r="H6534" s="112">
        <v>44196</v>
      </c>
      <c r="I6534" s="123" t="str">
        <f t="shared" si="102"/>
        <v/>
      </c>
      <c r="J6534" s="123"/>
      <c r="K6534" s="123"/>
      <c r="L6534" s="123"/>
      <c r="M6534" s="98" t="s">
        <v>16584</v>
      </c>
      <c r="N6534" s="118"/>
    </row>
    <row r="6535" spans="1:14" x14ac:dyDescent="0.25">
      <c r="A6535" s="130">
        <v>83102335000148</v>
      </c>
      <c r="B6535" s="98" t="s">
        <v>11562</v>
      </c>
      <c r="C6535" s="123" t="s">
        <v>4289</v>
      </c>
      <c r="D6535" s="98" t="s">
        <v>13667</v>
      </c>
      <c r="E6535" s="98" t="s">
        <v>13673</v>
      </c>
      <c r="F6535" s="124">
        <v>18.78</v>
      </c>
      <c r="G6535" s="112">
        <v>43831</v>
      </c>
      <c r="H6535" s="112">
        <v>44196</v>
      </c>
      <c r="I6535" s="123" t="str">
        <f t="shared" si="102"/>
        <v/>
      </c>
      <c r="J6535" s="123"/>
      <c r="K6535" s="123"/>
      <c r="L6535" s="123"/>
      <c r="M6535" s="98"/>
      <c r="N6535" s="118"/>
    </row>
    <row r="6536" spans="1:14" x14ac:dyDescent="0.25">
      <c r="A6536" s="130">
        <v>1611339000197</v>
      </c>
      <c r="B6536" s="98" t="s">
        <v>11563</v>
      </c>
      <c r="C6536" s="123" t="s">
        <v>3812</v>
      </c>
      <c r="D6536" s="98" t="s">
        <v>13667</v>
      </c>
      <c r="E6536" s="98" t="s">
        <v>13673</v>
      </c>
      <c r="F6536" s="124">
        <v>7.21</v>
      </c>
      <c r="G6536" s="112">
        <v>43831</v>
      </c>
      <c r="H6536" s="112">
        <v>44196</v>
      </c>
      <c r="I6536" s="123" t="str">
        <f t="shared" si="102"/>
        <v/>
      </c>
      <c r="J6536" s="123"/>
      <c r="K6536" s="123"/>
      <c r="L6536" s="123"/>
      <c r="M6536" s="98" t="s">
        <v>16199</v>
      </c>
      <c r="N6536" s="118"/>
    </row>
    <row r="6537" spans="1:14" x14ac:dyDescent="0.25">
      <c r="A6537" s="130">
        <v>91693325000152</v>
      </c>
      <c r="B6537" s="98" t="s">
        <v>11567</v>
      </c>
      <c r="C6537" s="123" t="s">
        <v>3812</v>
      </c>
      <c r="D6537" s="98" t="s">
        <v>13667</v>
      </c>
      <c r="E6537" s="98" t="s">
        <v>13673</v>
      </c>
      <c r="F6537" s="124">
        <v>16</v>
      </c>
      <c r="G6537" s="112">
        <v>43831</v>
      </c>
      <c r="H6537" s="112">
        <v>44012</v>
      </c>
      <c r="I6537" s="123" t="str">
        <f t="shared" si="102"/>
        <v/>
      </c>
      <c r="J6537" s="123"/>
      <c r="K6537" s="123"/>
      <c r="L6537" s="123"/>
      <c r="M6537" s="98" t="s">
        <v>16200</v>
      </c>
      <c r="N6537" s="118"/>
    </row>
    <row r="6538" spans="1:14" x14ac:dyDescent="0.25">
      <c r="A6538" s="130">
        <v>91693325000152</v>
      </c>
      <c r="B6538" s="98" t="s">
        <v>11567</v>
      </c>
      <c r="C6538" s="123" t="s">
        <v>3812</v>
      </c>
      <c r="D6538" s="98" t="s">
        <v>13667</v>
      </c>
      <c r="E6538" s="98" t="s">
        <v>13673</v>
      </c>
      <c r="F6538" s="124">
        <v>16</v>
      </c>
      <c r="G6538" s="112">
        <v>44013</v>
      </c>
      <c r="H6538" s="112">
        <v>44196</v>
      </c>
      <c r="I6538" s="123" t="str">
        <f t="shared" si="102"/>
        <v/>
      </c>
      <c r="J6538" s="123"/>
      <c r="K6538" s="123"/>
      <c r="L6538" s="123"/>
      <c r="M6538" s="98"/>
      <c r="N6538" s="118"/>
    </row>
    <row r="6539" spans="1:14" x14ac:dyDescent="0.25">
      <c r="A6539" s="130">
        <v>3507563000169</v>
      </c>
      <c r="B6539" s="98" t="s">
        <v>11568</v>
      </c>
      <c r="C6539" s="123" t="s">
        <v>2274</v>
      </c>
      <c r="D6539" s="98" t="s">
        <v>13667</v>
      </c>
      <c r="E6539" s="98" t="s">
        <v>13673</v>
      </c>
      <c r="F6539" s="124">
        <v>10.55</v>
      </c>
      <c r="G6539" s="112">
        <v>43831</v>
      </c>
      <c r="H6539" s="112">
        <v>44196</v>
      </c>
      <c r="I6539" s="123" t="str">
        <f t="shared" si="102"/>
        <v/>
      </c>
      <c r="J6539" s="123"/>
      <c r="K6539" s="123"/>
      <c r="L6539" s="123"/>
      <c r="M6539" s="98" t="s">
        <v>14928</v>
      </c>
      <c r="N6539" s="118"/>
    </row>
    <row r="6540" spans="1:14" x14ac:dyDescent="0.25">
      <c r="A6540" s="130">
        <v>3507522000172</v>
      </c>
      <c r="B6540" s="98" t="s">
        <v>11576</v>
      </c>
      <c r="C6540" s="123" t="s">
        <v>2274</v>
      </c>
      <c r="D6540" s="98" t="s">
        <v>13667</v>
      </c>
      <c r="E6540" s="98" t="s">
        <v>13673</v>
      </c>
      <c r="F6540" s="124">
        <v>6.47</v>
      </c>
      <c r="G6540" s="112">
        <v>43831</v>
      </c>
      <c r="H6540" s="112">
        <v>44135</v>
      </c>
      <c r="I6540" s="123" t="str">
        <f t="shared" si="102"/>
        <v/>
      </c>
      <c r="J6540" s="123"/>
      <c r="K6540" s="123"/>
      <c r="L6540" s="123"/>
      <c r="M6540" s="98" t="s">
        <v>14929</v>
      </c>
      <c r="N6540" s="118"/>
    </row>
    <row r="6541" spans="1:14" x14ac:dyDescent="0.25">
      <c r="A6541" s="130">
        <v>3507522000172</v>
      </c>
      <c r="B6541" s="98" t="s">
        <v>11576</v>
      </c>
      <c r="C6541" s="123" t="s">
        <v>2274</v>
      </c>
      <c r="D6541" s="98" t="s">
        <v>13667</v>
      </c>
      <c r="E6541" s="98" t="s">
        <v>13673</v>
      </c>
      <c r="F6541" s="124">
        <v>6.47</v>
      </c>
      <c r="G6541" s="112">
        <v>44136</v>
      </c>
      <c r="H6541" s="112">
        <v>44196</v>
      </c>
      <c r="I6541" s="123" t="str">
        <f t="shared" si="102"/>
        <v/>
      </c>
      <c r="J6541" s="123"/>
      <c r="K6541" s="123"/>
      <c r="L6541" s="123"/>
      <c r="M6541" s="98"/>
      <c r="N6541" s="118"/>
    </row>
    <row r="6542" spans="1:14" x14ac:dyDescent="0.25">
      <c r="A6542" s="130">
        <v>44780609000104</v>
      </c>
      <c r="B6542" s="98" t="s">
        <v>11590</v>
      </c>
      <c r="C6542" s="123" t="s">
        <v>4626</v>
      </c>
      <c r="D6542" s="98" t="s">
        <v>13667</v>
      </c>
      <c r="E6542" s="98" t="s">
        <v>13673</v>
      </c>
      <c r="F6542" s="124">
        <v>35</v>
      </c>
      <c r="G6542" s="112">
        <v>43831</v>
      </c>
      <c r="H6542" s="112">
        <v>44196</v>
      </c>
      <c r="I6542" s="123" t="str">
        <f t="shared" si="102"/>
        <v/>
      </c>
      <c r="J6542" s="123"/>
      <c r="K6542" s="123"/>
      <c r="L6542" s="123"/>
      <c r="M6542" s="98" t="s">
        <v>16695</v>
      </c>
      <c r="N6542" s="118"/>
    </row>
    <row r="6543" spans="1:14" x14ac:dyDescent="0.25">
      <c r="A6543" s="130">
        <v>87612735000154</v>
      </c>
      <c r="B6543" s="98" t="s">
        <v>11593</v>
      </c>
      <c r="C6543" s="123" t="s">
        <v>3812</v>
      </c>
      <c r="D6543" s="98" t="s">
        <v>13667</v>
      </c>
      <c r="E6543" s="98" t="s">
        <v>13673</v>
      </c>
      <c r="F6543" s="124">
        <v>16</v>
      </c>
      <c r="G6543" s="112">
        <v>43831</v>
      </c>
      <c r="H6543" s="112">
        <v>44196</v>
      </c>
      <c r="I6543" s="123" t="str">
        <f t="shared" si="102"/>
        <v/>
      </c>
      <c r="J6543" s="123"/>
      <c r="K6543" s="123"/>
      <c r="L6543" s="123"/>
      <c r="M6543" s="98" t="s">
        <v>16206</v>
      </c>
      <c r="N6543" s="118"/>
    </row>
    <row r="6544" spans="1:14" x14ac:dyDescent="0.25">
      <c r="A6544" s="130">
        <v>7387343000108</v>
      </c>
      <c r="B6544" s="98" t="s">
        <v>11596</v>
      </c>
      <c r="C6544" s="123" t="s">
        <v>634</v>
      </c>
      <c r="D6544" s="98" t="s">
        <v>13667</v>
      </c>
      <c r="E6544" s="98" t="s">
        <v>13673</v>
      </c>
      <c r="F6544" s="124">
        <v>0.37</v>
      </c>
      <c r="G6544" s="112">
        <v>43098</v>
      </c>
      <c r="H6544" s="98"/>
      <c r="I6544" s="123" t="str">
        <f t="shared" si="102"/>
        <v/>
      </c>
      <c r="J6544" s="123"/>
      <c r="K6544" s="123"/>
      <c r="L6544" s="123"/>
      <c r="M6544" s="98" t="s">
        <v>13946</v>
      </c>
      <c r="N6544" s="118"/>
    </row>
    <row r="6545" spans="1:14" x14ac:dyDescent="0.25">
      <c r="A6545" s="130">
        <v>1005917000141</v>
      </c>
      <c r="B6545" s="98" t="s">
        <v>11601</v>
      </c>
      <c r="C6545" s="123" t="s">
        <v>901</v>
      </c>
      <c r="D6545" s="98" t="s">
        <v>13667</v>
      </c>
      <c r="E6545" s="98" t="s">
        <v>13673</v>
      </c>
      <c r="F6545" s="124">
        <v>10</v>
      </c>
      <c r="G6545" s="112">
        <v>43586</v>
      </c>
      <c r="H6545" s="112">
        <v>44196</v>
      </c>
      <c r="I6545" s="123" t="str">
        <f t="shared" si="102"/>
        <v/>
      </c>
      <c r="J6545" s="123"/>
      <c r="K6545" s="123"/>
      <c r="L6545" s="123"/>
      <c r="M6545" s="98" t="s">
        <v>14146</v>
      </c>
      <c r="N6545" s="118"/>
    </row>
    <row r="6546" spans="1:14" x14ac:dyDescent="0.25">
      <c r="A6546" s="130">
        <v>76245067000158</v>
      </c>
      <c r="B6546" s="98" t="s">
        <v>11602</v>
      </c>
      <c r="C6546" s="123" t="s">
        <v>3143</v>
      </c>
      <c r="D6546" s="98" t="s">
        <v>13667</v>
      </c>
      <c r="E6546" s="98" t="s">
        <v>13673</v>
      </c>
      <c r="F6546" s="124">
        <v>29.5</v>
      </c>
      <c r="G6546" s="112">
        <v>43831</v>
      </c>
      <c r="H6546" s="112">
        <v>44196</v>
      </c>
      <c r="I6546" s="123" t="str">
        <f t="shared" si="102"/>
        <v/>
      </c>
      <c r="J6546" s="123"/>
      <c r="K6546" s="123"/>
      <c r="L6546" s="123"/>
      <c r="M6546" s="98" t="s">
        <v>15676</v>
      </c>
      <c r="N6546" s="118"/>
    </row>
    <row r="6547" spans="1:14" x14ac:dyDescent="0.25">
      <c r="A6547" s="130">
        <v>8928517000157</v>
      </c>
      <c r="B6547" s="98" t="s">
        <v>11605</v>
      </c>
      <c r="C6547" s="123" t="s">
        <v>2554</v>
      </c>
      <c r="D6547" s="98" t="s">
        <v>13667</v>
      </c>
      <c r="E6547" s="98" t="s">
        <v>13673</v>
      </c>
      <c r="F6547" s="124">
        <v>21</v>
      </c>
      <c r="G6547" s="112">
        <v>43831</v>
      </c>
      <c r="H6547" s="112">
        <v>44196</v>
      </c>
      <c r="I6547" s="123" t="str">
        <f t="shared" si="102"/>
        <v/>
      </c>
      <c r="J6547" s="123"/>
      <c r="K6547" s="123"/>
      <c r="L6547" s="123"/>
      <c r="M6547" s="98"/>
      <c r="N6547" s="118"/>
    </row>
    <row r="6548" spans="1:14" x14ac:dyDescent="0.25">
      <c r="A6548" s="130">
        <v>8920126000196</v>
      </c>
      <c r="B6548" s="98" t="s">
        <v>11607</v>
      </c>
      <c r="C6548" s="123" t="s">
        <v>2554</v>
      </c>
      <c r="D6548" s="98" t="s">
        <v>13667</v>
      </c>
      <c r="E6548" s="98" t="s">
        <v>13673</v>
      </c>
      <c r="F6548" s="124">
        <v>35</v>
      </c>
      <c r="G6548" s="112">
        <v>43831</v>
      </c>
      <c r="H6548" s="112">
        <v>44196</v>
      </c>
      <c r="I6548" s="123" t="str">
        <f t="shared" si="102"/>
        <v/>
      </c>
      <c r="J6548" s="123"/>
      <c r="K6548" s="123"/>
      <c r="L6548" s="123"/>
      <c r="M6548" s="98"/>
      <c r="N6548" s="118"/>
    </row>
    <row r="6549" spans="1:14" x14ac:dyDescent="0.25">
      <c r="A6549" s="130">
        <v>12250163000101</v>
      </c>
      <c r="B6549" s="98" t="s">
        <v>11613</v>
      </c>
      <c r="C6549" s="123" t="s">
        <v>29</v>
      </c>
      <c r="D6549" s="98" t="s">
        <v>13667</v>
      </c>
      <c r="E6549" s="98" t="s">
        <v>13673</v>
      </c>
      <c r="F6549" s="124">
        <v>9.26</v>
      </c>
      <c r="G6549" s="112">
        <v>43831</v>
      </c>
      <c r="H6549" s="112">
        <v>44196</v>
      </c>
      <c r="I6549" s="123" t="str">
        <f t="shared" si="102"/>
        <v/>
      </c>
      <c r="J6549" s="123"/>
      <c r="K6549" s="123"/>
      <c r="L6549" s="123"/>
      <c r="M6549" s="98" t="s">
        <v>13687</v>
      </c>
      <c r="N6549" s="118"/>
    </row>
    <row r="6550" spans="1:14" x14ac:dyDescent="0.25">
      <c r="A6550" s="130">
        <v>87849923000109</v>
      </c>
      <c r="B6550" s="98" t="s">
        <v>11615</v>
      </c>
      <c r="C6550" s="123" t="s">
        <v>3812</v>
      </c>
      <c r="D6550" s="98" t="s">
        <v>13667</v>
      </c>
      <c r="E6550" s="98" t="s">
        <v>13673</v>
      </c>
      <c r="F6550" s="124">
        <v>14.48</v>
      </c>
      <c r="G6550" s="112">
        <v>43671</v>
      </c>
      <c r="H6550" s="112">
        <v>43913</v>
      </c>
      <c r="I6550" s="123" t="str">
        <f t="shared" si="102"/>
        <v/>
      </c>
      <c r="J6550" s="123"/>
      <c r="K6550" s="123"/>
      <c r="L6550" s="123"/>
      <c r="M6550" s="98"/>
      <c r="N6550" s="118"/>
    </row>
    <row r="6551" spans="1:14" x14ac:dyDescent="0.25">
      <c r="A6551" s="130">
        <v>68020916000147</v>
      </c>
      <c r="B6551" s="98" t="s">
        <v>11617</v>
      </c>
      <c r="C6551" s="123" t="s">
        <v>4626</v>
      </c>
      <c r="D6551" s="98" t="s">
        <v>13667</v>
      </c>
      <c r="E6551" s="98" t="s">
        <v>13673</v>
      </c>
      <c r="F6551" s="124">
        <v>2.4</v>
      </c>
      <c r="G6551" s="112">
        <v>43279</v>
      </c>
      <c r="H6551" s="98"/>
      <c r="I6551" s="123" t="str">
        <f t="shared" si="102"/>
        <v/>
      </c>
      <c r="J6551" s="123"/>
      <c r="K6551" s="123"/>
      <c r="L6551" s="123"/>
      <c r="M6551" s="98" t="s">
        <v>16704</v>
      </c>
      <c r="N6551" s="118"/>
    </row>
    <row r="6552" spans="1:14" x14ac:dyDescent="0.25">
      <c r="A6552" s="130">
        <v>6554034000104</v>
      </c>
      <c r="B6552" s="98" t="s">
        <v>11618</v>
      </c>
      <c r="C6552" s="123" t="s">
        <v>2926</v>
      </c>
      <c r="D6552" s="98" t="s">
        <v>13667</v>
      </c>
      <c r="E6552" s="98" t="s">
        <v>13673</v>
      </c>
      <c r="F6552" s="124">
        <v>12</v>
      </c>
      <c r="G6552" s="112">
        <v>43831</v>
      </c>
      <c r="H6552" s="112">
        <v>44196</v>
      </c>
      <c r="I6552" s="123" t="str">
        <f t="shared" si="102"/>
        <v/>
      </c>
      <c r="J6552" s="123"/>
      <c r="K6552" s="123"/>
      <c r="L6552" s="123"/>
      <c r="M6552" s="98" t="s">
        <v>15558</v>
      </c>
      <c r="N6552" s="118"/>
    </row>
    <row r="6553" spans="1:14" x14ac:dyDescent="0.25">
      <c r="A6553" s="130">
        <v>10287373000149</v>
      </c>
      <c r="B6553" s="98" t="s">
        <v>11620</v>
      </c>
      <c r="C6553" s="123" t="s">
        <v>2758</v>
      </c>
      <c r="D6553" s="98" t="s">
        <v>13667</v>
      </c>
      <c r="E6553" s="98" t="s">
        <v>13673</v>
      </c>
      <c r="F6553" s="124">
        <v>21.01</v>
      </c>
      <c r="G6553" s="112">
        <v>43831</v>
      </c>
      <c r="H6553" s="112">
        <v>44196</v>
      </c>
      <c r="I6553" s="123" t="str">
        <f t="shared" si="102"/>
        <v/>
      </c>
      <c r="J6553" s="123"/>
      <c r="K6553" s="123"/>
      <c r="L6553" s="123"/>
      <c r="M6553" s="98" t="s">
        <v>15262</v>
      </c>
      <c r="N6553" s="118"/>
    </row>
    <row r="6554" spans="1:14" x14ac:dyDescent="0.25">
      <c r="A6554" s="130">
        <v>18715391000196</v>
      </c>
      <c r="B6554" s="98" t="s">
        <v>11621</v>
      </c>
      <c r="C6554" s="123" t="s">
        <v>1356</v>
      </c>
      <c r="D6554" s="98" t="s">
        <v>13667</v>
      </c>
      <c r="E6554" s="98" t="s">
        <v>13673</v>
      </c>
      <c r="F6554" s="124">
        <v>3.95</v>
      </c>
      <c r="G6554" s="112">
        <v>43709</v>
      </c>
      <c r="H6554" s="112">
        <v>44074</v>
      </c>
      <c r="I6554" s="123" t="str">
        <f t="shared" si="102"/>
        <v/>
      </c>
      <c r="J6554" s="123"/>
      <c r="K6554" s="123"/>
      <c r="L6554" s="123"/>
      <c r="M6554" s="98" t="s">
        <v>14490</v>
      </c>
      <c r="N6554" s="118"/>
    </row>
    <row r="6555" spans="1:14" x14ac:dyDescent="0.25">
      <c r="A6555" s="130">
        <v>10091510000175</v>
      </c>
      <c r="B6555" s="98" t="s">
        <v>11622</v>
      </c>
      <c r="C6555" s="123" t="s">
        <v>2758</v>
      </c>
      <c r="D6555" s="98" t="s">
        <v>13667</v>
      </c>
      <c r="E6555" s="98" t="s">
        <v>13673</v>
      </c>
      <c r="F6555" s="124">
        <v>10.5</v>
      </c>
      <c r="G6555" s="112">
        <v>42737</v>
      </c>
      <c r="H6555" s="98"/>
      <c r="I6555" s="123" t="str">
        <f t="shared" si="102"/>
        <v/>
      </c>
      <c r="J6555" s="123"/>
      <c r="K6555" s="123"/>
      <c r="L6555" s="123"/>
      <c r="M6555" s="98" t="s">
        <v>15266</v>
      </c>
      <c r="N6555" s="118"/>
    </row>
    <row r="6556" spans="1:14" x14ac:dyDescent="0.25">
      <c r="A6556" s="130">
        <v>44430783000119</v>
      </c>
      <c r="B6556" s="98" t="s">
        <v>11624</v>
      </c>
      <c r="C6556" s="123" t="s">
        <v>4626</v>
      </c>
      <c r="D6556" s="98" t="s">
        <v>13667</v>
      </c>
      <c r="E6556" s="98" t="s">
        <v>13673</v>
      </c>
      <c r="F6556" s="124">
        <v>14.5</v>
      </c>
      <c r="G6556" s="112">
        <v>43831</v>
      </c>
      <c r="H6556" s="112">
        <v>44196</v>
      </c>
      <c r="I6556" s="123" t="str">
        <f t="shared" si="102"/>
        <v/>
      </c>
      <c r="J6556" s="123"/>
      <c r="K6556" s="123"/>
      <c r="L6556" s="123"/>
      <c r="M6556" s="98" t="s">
        <v>16707</v>
      </c>
      <c r="N6556" s="118"/>
    </row>
    <row r="6557" spans="1:14" x14ac:dyDescent="0.25">
      <c r="A6557" s="130">
        <v>18296640000156</v>
      </c>
      <c r="B6557" s="98" t="s">
        <v>11625</v>
      </c>
      <c r="C6557" s="123" t="s">
        <v>1356</v>
      </c>
      <c r="D6557" s="98" t="s">
        <v>13667</v>
      </c>
      <c r="E6557" s="98" t="s">
        <v>13673</v>
      </c>
      <c r="F6557" s="124">
        <v>11.9</v>
      </c>
      <c r="G6557" s="112">
        <v>43831</v>
      </c>
      <c r="H6557" s="112">
        <v>44196</v>
      </c>
      <c r="I6557" s="123" t="str">
        <f t="shared" si="102"/>
        <v/>
      </c>
      <c r="J6557" s="123"/>
      <c r="K6557" s="123"/>
      <c r="L6557" s="123"/>
      <c r="M6557" s="98" t="s">
        <v>14492</v>
      </c>
      <c r="N6557" s="118"/>
    </row>
    <row r="6558" spans="1:14" x14ac:dyDescent="0.25">
      <c r="A6558" s="130">
        <v>83108357000115</v>
      </c>
      <c r="B6558" s="98" t="s">
        <v>11628</v>
      </c>
      <c r="C6558" s="123" t="s">
        <v>4289</v>
      </c>
      <c r="D6558" s="98" t="s">
        <v>13667</v>
      </c>
      <c r="E6558" s="98" t="s">
        <v>13673</v>
      </c>
      <c r="F6558" s="124">
        <v>10</v>
      </c>
      <c r="G6558" s="112">
        <v>43795</v>
      </c>
      <c r="H6558" s="112">
        <v>44196</v>
      </c>
      <c r="I6558" s="123" t="str">
        <f t="shared" si="102"/>
        <v/>
      </c>
      <c r="J6558" s="123"/>
      <c r="K6558" s="123"/>
      <c r="L6558" s="123"/>
      <c r="M6558" s="98"/>
      <c r="N6558" s="118"/>
    </row>
    <row r="6559" spans="1:14" x14ac:dyDescent="0.25">
      <c r="A6559" s="130">
        <v>5943030000155</v>
      </c>
      <c r="B6559" s="98" t="s">
        <v>11636</v>
      </c>
      <c r="C6559" s="123" t="s">
        <v>3798</v>
      </c>
      <c r="D6559" s="98" t="s">
        <v>13667</v>
      </c>
      <c r="E6559" s="98" t="s">
        <v>13673</v>
      </c>
      <c r="F6559" s="124">
        <v>3.26</v>
      </c>
      <c r="G6559" s="112">
        <v>42727</v>
      </c>
      <c r="H6559" s="98"/>
      <c r="I6559" s="123" t="str">
        <f t="shared" si="102"/>
        <v/>
      </c>
      <c r="J6559" s="123"/>
      <c r="K6559" s="123"/>
      <c r="L6559" s="123"/>
      <c r="M6559" s="98" t="s">
        <v>16172</v>
      </c>
      <c r="N6559" s="118"/>
    </row>
    <row r="6560" spans="1:14" x14ac:dyDescent="0.25">
      <c r="A6560" s="130">
        <v>92410562000121</v>
      </c>
      <c r="B6560" s="98" t="s">
        <v>11637</v>
      </c>
      <c r="C6560" s="123" t="s">
        <v>3812</v>
      </c>
      <c r="D6560" s="98" t="s">
        <v>13667</v>
      </c>
      <c r="E6560" s="98" t="s">
        <v>13673</v>
      </c>
      <c r="F6560" s="124">
        <v>7.78</v>
      </c>
      <c r="G6560" s="112">
        <v>43101</v>
      </c>
      <c r="H6560" s="112">
        <v>44043</v>
      </c>
      <c r="I6560" s="123" t="str">
        <f t="shared" si="102"/>
        <v/>
      </c>
      <c r="J6560" s="123"/>
      <c r="K6560" s="123"/>
      <c r="L6560" s="123"/>
      <c r="M6560" s="98" t="s">
        <v>16207</v>
      </c>
      <c r="N6560" s="118"/>
    </row>
    <row r="6561" spans="1:14" x14ac:dyDescent="0.25">
      <c r="A6561" s="130">
        <v>92410562000121</v>
      </c>
      <c r="B6561" s="98" t="s">
        <v>11637</v>
      </c>
      <c r="C6561" s="123" t="s">
        <v>3812</v>
      </c>
      <c r="D6561" s="98" t="s">
        <v>13667</v>
      </c>
      <c r="E6561" s="98" t="s">
        <v>13673</v>
      </c>
      <c r="F6561" s="124">
        <v>7.78</v>
      </c>
      <c r="G6561" s="112">
        <v>44044</v>
      </c>
      <c r="H6561" s="112">
        <v>44196</v>
      </c>
      <c r="I6561" s="123" t="str">
        <f t="shared" si="102"/>
        <v/>
      </c>
      <c r="J6561" s="123"/>
      <c r="K6561" s="123"/>
      <c r="L6561" s="123"/>
      <c r="M6561" s="98"/>
      <c r="N6561" s="118"/>
    </row>
    <row r="6562" spans="1:14" x14ac:dyDescent="0.25">
      <c r="A6562" s="130">
        <v>1602022000194</v>
      </c>
      <c r="B6562" s="98" t="s">
        <v>11639</v>
      </c>
      <c r="C6562" s="123" t="s">
        <v>3812</v>
      </c>
      <c r="D6562" s="98" t="s">
        <v>13667</v>
      </c>
      <c r="E6562" s="98" t="s">
        <v>13673</v>
      </c>
      <c r="F6562" s="124">
        <v>15.7</v>
      </c>
      <c r="G6562" s="112">
        <v>43831</v>
      </c>
      <c r="H6562" s="112">
        <v>44196</v>
      </c>
      <c r="I6562" s="123" t="str">
        <f t="shared" si="102"/>
        <v/>
      </c>
      <c r="J6562" s="123"/>
      <c r="K6562" s="123"/>
      <c r="L6562" s="123"/>
      <c r="M6562" s="98" t="s">
        <v>16213</v>
      </c>
      <c r="N6562" s="118"/>
    </row>
    <row r="6563" spans="1:14" x14ac:dyDescent="0.25">
      <c r="A6563" s="130">
        <v>11040862000164</v>
      </c>
      <c r="B6563" s="98" t="s">
        <v>11642</v>
      </c>
      <c r="C6563" s="123" t="s">
        <v>2758</v>
      </c>
      <c r="D6563" s="98" t="s">
        <v>13667</v>
      </c>
      <c r="E6563" s="98" t="s">
        <v>13673</v>
      </c>
      <c r="F6563" s="124">
        <v>33</v>
      </c>
      <c r="G6563" s="112">
        <v>43831</v>
      </c>
      <c r="H6563" s="112">
        <v>44196</v>
      </c>
      <c r="I6563" s="123" t="str">
        <f t="shared" si="102"/>
        <v/>
      </c>
      <c r="J6563" s="123"/>
      <c r="K6563" s="123"/>
      <c r="L6563" s="123"/>
      <c r="M6563" s="98" t="s">
        <v>15267</v>
      </c>
      <c r="N6563" s="118"/>
    </row>
    <row r="6564" spans="1:14" x14ac:dyDescent="0.25">
      <c r="A6564" s="130">
        <v>11285954000104</v>
      </c>
      <c r="B6564" s="98" t="s">
        <v>11644</v>
      </c>
      <c r="C6564" s="123" t="s">
        <v>2758</v>
      </c>
      <c r="D6564" s="98" t="s">
        <v>13667</v>
      </c>
      <c r="E6564" s="98" t="s">
        <v>13673</v>
      </c>
      <c r="F6564" s="124">
        <v>17.72</v>
      </c>
      <c r="G6564" s="112">
        <v>43831</v>
      </c>
      <c r="H6564" s="112">
        <v>44196</v>
      </c>
      <c r="I6564" s="123" t="str">
        <f t="shared" si="102"/>
        <v/>
      </c>
      <c r="J6564" s="123"/>
      <c r="K6564" s="123"/>
      <c r="L6564" s="123"/>
      <c r="M6564" s="98" t="s">
        <v>15270</v>
      </c>
      <c r="N6564" s="118"/>
    </row>
    <row r="6565" spans="1:14" x14ac:dyDescent="0.25">
      <c r="A6565" s="130">
        <v>6229975000172</v>
      </c>
      <c r="B6565" s="98" t="s">
        <v>11646</v>
      </c>
      <c r="C6565" s="123" t="s">
        <v>1142</v>
      </c>
      <c r="D6565" s="98" t="s">
        <v>13667</v>
      </c>
      <c r="E6565" s="98" t="s">
        <v>13673</v>
      </c>
      <c r="F6565" s="124">
        <v>4.2699999999999996</v>
      </c>
      <c r="G6565" s="112">
        <v>41275</v>
      </c>
      <c r="H6565" s="98"/>
      <c r="I6565" s="123" t="str">
        <f t="shared" si="102"/>
        <v/>
      </c>
      <c r="J6565" s="123"/>
      <c r="K6565" s="123"/>
      <c r="L6565" s="123"/>
      <c r="M6565" s="98"/>
      <c r="N6565" s="118"/>
    </row>
    <row r="6566" spans="1:14" x14ac:dyDescent="0.25">
      <c r="A6566" s="130">
        <v>10293074000117</v>
      </c>
      <c r="B6566" s="98" t="s">
        <v>11647</v>
      </c>
      <c r="C6566" s="123" t="s">
        <v>2758</v>
      </c>
      <c r="D6566" s="98" t="s">
        <v>13667</v>
      </c>
      <c r="E6566" s="98" t="s">
        <v>13673</v>
      </c>
      <c r="F6566" s="124">
        <v>25</v>
      </c>
      <c r="G6566" s="112">
        <v>43831</v>
      </c>
      <c r="H6566" s="112">
        <v>44196</v>
      </c>
      <c r="I6566" s="123" t="str">
        <f t="shared" si="102"/>
        <v/>
      </c>
      <c r="J6566" s="123"/>
      <c r="K6566" s="123"/>
      <c r="L6566" s="123"/>
      <c r="M6566" s="98" t="s">
        <v>15271</v>
      </c>
      <c r="N6566" s="118"/>
    </row>
    <row r="6567" spans="1:14" x14ac:dyDescent="0.25">
      <c r="A6567" s="130">
        <v>28561041000176</v>
      </c>
      <c r="B6567" s="98" t="s">
        <v>11648</v>
      </c>
      <c r="C6567" s="123" t="s">
        <v>3513</v>
      </c>
      <c r="D6567" s="98" t="s">
        <v>13667</v>
      </c>
      <c r="E6567" s="98" t="s">
        <v>13673</v>
      </c>
      <c r="F6567" s="124">
        <v>2.57</v>
      </c>
      <c r="G6567" s="112">
        <v>42993</v>
      </c>
      <c r="H6567" s="98"/>
      <c r="I6567" s="123" t="str">
        <f t="shared" si="102"/>
        <v/>
      </c>
      <c r="J6567" s="123"/>
      <c r="K6567" s="123"/>
      <c r="L6567" s="123"/>
      <c r="M6567" s="98" t="s">
        <v>15938</v>
      </c>
      <c r="N6567" s="118"/>
    </row>
    <row r="6568" spans="1:14" x14ac:dyDescent="0.25">
      <c r="A6568" s="130">
        <v>2186708000104</v>
      </c>
      <c r="B6568" s="98" t="s">
        <v>11649</v>
      </c>
      <c r="C6568" s="123" t="s">
        <v>901</v>
      </c>
      <c r="D6568" s="98" t="s">
        <v>13667</v>
      </c>
      <c r="E6568" s="98" t="s">
        <v>13673</v>
      </c>
      <c r="F6568" s="124">
        <v>18.21</v>
      </c>
      <c r="G6568" s="112">
        <v>43831</v>
      </c>
      <c r="H6568" s="112">
        <v>44196</v>
      </c>
      <c r="I6568" s="123" t="str">
        <f t="shared" si="102"/>
        <v/>
      </c>
      <c r="J6568" s="123"/>
      <c r="K6568" s="123"/>
      <c r="L6568" s="123"/>
      <c r="M6568" s="98" t="s">
        <v>14148</v>
      </c>
      <c r="N6568" s="118"/>
    </row>
    <row r="6569" spans="1:14" x14ac:dyDescent="0.25">
      <c r="A6569" s="130">
        <v>8923989000117</v>
      </c>
      <c r="B6569" s="98" t="s">
        <v>11650</v>
      </c>
      <c r="C6569" s="123" t="s">
        <v>2554</v>
      </c>
      <c r="D6569" s="98" t="s">
        <v>13667</v>
      </c>
      <c r="E6569" s="98" t="s">
        <v>13673</v>
      </c>
      <c r="F6569" s="124">
        <v>40.909999999999997</v>
      </c>
      <c r="G6569" s="112">
        <v>43831</v>
      </c>
      <c r="H6569" s="112">
        <v>44196</v>
      </c>
      <c r="I6569" s="123" t="str">
        <f t="shared" si="102"/>
        <v/>
      </c>
      <c r="J6569" s="123"/>
      <c r="K6569" s="123"/>
      <c r="L6569" s="123"/>
      <c r="M6569" s="98" t="s">
        <v>15137</v>
      </c>
      <c r="N6569" s="118"/>
    </row>
    <row r="6570" spans="1:14" x14ac:dyDescent="0.25">
      <c r="A6570" s="130">
        <v>6554356000153</v>
      </c>
      <c r="B6570" s="98" t="s">
        <v>11651</v>
      </c>
      <c r="C6570" s="123" t="s">
        <v>2926</v>
      </c>
      <c r="D6570" s="98" t="s">
        <v>13667</v>
      </c>
      <c r="E6570" s="98" t="s">
        <v>13673</v>
      </c>
      <c r="F6570" s="124">
        <v>4</v>
      </c>
      <c r="G6570" s="112">
        <v>43831</v>
      </c>
      <c r="H6570" s="112">
        <v>44196</v>
      </c>
      <c r="I6570" s="123" t="str">
        <f t="shared" si="102"/>
        <v/>
      </c>
      <c r="J6570" s="123"/>
      <c r="K6570" s="123"/>
      <c r="L6570" s="123"/>
      <c r="M6570" s="98" t="s">
        <v>15560</v>
      </c>
      <c r="N6570" s="118"/>
    </row>
    <row r="6571" spans="1:14" x14ac:dyDescent="0.25">
      <c r="A6571" s="130">
        <v>8002404000126</v>
      </c>
      <c r="B6571" s="98" t="s">
        <v>11652</v>
      </c>
      <c r="C6571" s="123" t="s">
        <v>3601</v>
      </c>
      <c r="D6571" s="98" t="s">
        <v>13667</v>
      </c>
      <c r="E6571" s="98" t="s">
        <v>13673</v>
      </c>
      <c r="F6571" s="124">
        <v>5</v>
      </c>
      <c r="G6571" s="112">
        <v>43831</v>
      </c>
      <c r="H6571" s="112">
        <v>44196</v>
      </c>
      <c r="I6571" s="123" t="str">
        <f t="shared" si="102"/>
        <v/>
      </c>
      <c r="J6571" s="123"/>
      <c r="K6571" s="123"/>
      <c r="L6571" s="123"/>
      <c r="M6571" s="98"/>
      <c r="N6571" s="118"/>
    </row>
    <row r="6572" spans="1:14" x14ac:dyDescent="0.25">
      <c r="A6572" s="130">
        <v>18187815000197</v>
      </c>
      <c r="B6572" s="98" t="s">
        <v>11653</v>
      </c>
      <c r="C6572" s="123" t="s">
        <v>1356</v>
      </c>
      <c r="D6572" s="98" t="s">
        <v>13667</v>
      </c>
      <c r="E6572" s="98" t="s">
        <v>13673</v>
      </c>
      <c r="F6572" s="124">
        <v>22</v>
      </c>
      <c r="G6572" s="112">
        <v>43831</v>
      </c>
      <c r="H6572" s="112">
        <v>44196</v>
      </c>
      <c r="I6572" s="123" t="str">
        <f t="shared" si="102"/>
        <v/>
      </c>
      <c r="J6572" s="123"/>
      <c r="K6572" s="123"/>
      <c r="L6572" s="123"/>
      <c r="M6572" s="98" t="s">
        <v>14508</v>
      </c>
      <c r="N6572" s="118"/>
    </row>
    <row r="6573" spans="1:14" x14ac:dyDescent="0.25">
      <c r="A6573" s="130">
        <v>1149624000138</v>
      </c>
      <c r="B6573" s="98" t="s">
        <v>11655</v>
      </c>
      <c r="C6573" s="123" t="s">
        <v>901</v>
      </c>
      <c r="D6573" s="98" t="s">
        <v>13667</v>
      </c>
      <c r="E6573" s="98" t="s">
        <v>13673</v>
      </c>
      <c r="F6573" s="124">
        <v>5.0999999999999996</v>
      </c>
      <c r="G6573" s="112">
        <v>43770</v>
      </c>
      <c r="H6573" s="112">
        <v>44196</v>
      </c>
      <c r="I6573" s="123" t="str">
        <f t="shared" si="102"/>
        <v/>
      </c>
      <c r="J6573" s="123"/>
      <c r="K6573" s="123"/>
      <c r="L6573" s="123"/>
      <c r="M6573" s="98"/>
      <c r="N6573" s="118"/>
    </row>
    <row r="6574" spans="1:14" x14ac:dyDescent="0.25">
      <c r="A6574" s="130">
        <v>52359692000162</v>
      </c>
      <c r="B6574" s="98" t="s">
        <v>11656</v>
      </c>
      <c r="C6574" s="123" t="s">
        <v>4626</v>
      </c>
      <c r="D6574" s="98" t="s">
        <v>13667</v>
      </c>
      <c r="E6574" s="98" t="s">
        <v>13673</v>
      </c>
      <c r="F6574" s="124">
        <v>6.25</v>
      </c>
      <c r="G6574" s="112">
        <v>43831</v>
      </c>
      <c r="H6574" s="112">
        <v>44196</v>
      </c>
      <c r="I6574" s="123" t="str">
        <f t="shared" si="102"/>
        <v/>
      </c>
      <c r="J6574" s="123"/>
      <c r="K6574" s="123"/>
      <c r="L6574" s="123"/>
      <c r="M6574" s="98" t="s">
        <v>16711</v>
      </c>
      <c r="N6574" s="118"/>
    </row>
    <row r="6575" spans="1:14" x14ac:dyDescent="0.25">
      <c r="A6575" s="130">
        <v>90873787000199</v>
      </c>
      <c r="B6575" s="98" t="s">
        <v>11657</v>
      </c>
      <c r="C6575" s="123" t="s">
        <v>3812</v>
      </c>
      <c r="D6575" s="98" t="s">
        <v>13667</v>
      </c>
      <c r="E6575" s="98" t="s">
        <v>13673</v>
      </c>
      <c r="F6575" s="124">
        <v>16.64</v>
      </c>
      <c r="G6575" s="112">
        <v>43831</v>
      </c>
      <c r="H6575" s="112">
        <v>44196</v>
      </c>
      <c r="I6575" s="123" t="str">
        <f t="shared" si="102"/>
        <v/>
      </c>
      <c r="J6575" s="123"/>
      <c r="K6575" s="123"/>
      <c r="L6575" s="123"/>
      <c r="M6575" s="98" t="s">
        <v>16214</v>
      </c>
      <c r="N6575" s="118"/>
    </row>
    <row r="6576" spans="1:14" x14ac:dyDescent="0.25">
      <c r="A6576" s="130">
        <v>41522194000172</v>
      </c>
      <c r="B6576" s="98" t="s">
        <v>11658</v>
      </c>
      <c r="C6576" s="123" t="s">
        <v>2926</v>
      </c>
      <c r="D6576" s="98" t="s">
        <v>13667</v>
      </c>
      <c r="E6576" s="98" t="s">
        <v>13673</v>
      </c>
      <c r="F6576" s="124">
        <v>6</v>
      </c>
      <c r="G6576" s="112">
        <v>43831</v>
      </c>
      <c r="H6576" s="112">
        <v>43906</v>
      </c>
      <c r="I6576" s="123" t="str">
        <f t="shared" si="102"/>
        <v/>
      </c>
      <c r="J6576" s="123"/>
      <c r="K6576" s="123"/>
      <c r="L6576" s="123"/>
      <c r="M6576" s="98"/>
      <c r="N6576" s="118"/>
    </row>
    <row r="6577" spans="1:14" x14ac:dyDescent="0.25">
      <c r="A6577" s="130">
        <v>18244368000160</v>
      </c>
      <c r="B6577" s="98" t="s">
        <v>11659</v>
      </c>
      <c r="C6577" s="123" t="s">
        <v>1356</v>
      </c>
      <c r="D6577" s="98" t="s">
        <v>13667</v>
      </c>
      <c r="E6577" s="98" t="s">
        <v>13673</v>
      </c>
      <c r="F6577" s="124">
        <v>19.899999999999999</v>
      </c>
      <c r="G6577" s="112">
        <v>43831</v>
      </c>
      <c r="H6577" s="112">
        <v>44196</v>
      </c>
      <c r="I6577" s="123" t="str">
        <f t="shared" si="102"/>
        <v/>
      </c>
      <c r="J6577" s="123"/>
      <c r="K6577" s="123"/>
      <c r="L6577" s="123"/>
      <c r="M6577" s="98"/>
      <c r="N6577" s="118"/>
    </row>
    <row r="6578" spans="1:14" x14ac:dyDescent="0.25">
      <c r="A6578" s="130">
        <v>3073673000160</v>
      </c>
      <c r="B6578" s="98" t="s">
        <v>11663</v>
      </c>
      <c r="C6578" s="123" t="s">
        <v>2197</v>
      </c>
      <c r="D6578" s="98" t="s">
        <v>13667</v>
      </c>
      <c r="E6578" s="98" t="s">
        <v>13673</v>
      </c>
      <c r="F6578" s="124">
        <v>5.65</v>
      </c>
      <c r="G6578" s="112">
        <v>43831</v>
      </c>
      <c r="H6578" s="112">
        <v>44196</v>
      </c>
      <c r="I6578" s="123" t="str">
        <f t="shared" si="102"/>
        <v/>
      </c>
      <c r="J6578" s="123"/>
      <c r="K6578" s="123"/>
      <c r="L6578" s="123"/>
      <c r="M6578" s="98"/>
      <c r="N6578" s="118"/>
    </row>
    <row r="6579" spans="1:14" x14ac:dyDescent="0.25">
      <c r="A6579" s="130">
        <v>8924037000118</v>
      </c>
      <c r="B6579" s="98" t="s">
        <v>11665</v>
      </c>
      <c r="C6579" s="123" t="s">
        <v>2554</v>
      </c>
      <c r="D6579" s="98" t="s">
        <v>13667</v>
      </c>
      <c r="E6579" s="98" t="s">
        <v>13673</v>
      </c>
      <c r="F6579" s="124">
        <v>86.66</v>
      </c>
      <c r="G6579" s="112">
        <v>43831</v>
      </c>
      <c r="H6579" s="112">
        <v>44196</v>
      </c>
      <c r="I6579" s="123" t="str">
        <f t="shared" si="102"/>
        <v/>
      </c>
      <c r="J6579" s="123"/>
      <c r="K6579" s="123"/>
      <c r="L6579" s="123"/>
      <c r="M6579" s="98" t="s">
        <v>15142</v>
      </c>
      <c r="N6579" s="118"/>
    </row>
    <row r="6580" spans="1:14" x14ac:dyDescent="0.25">
      <c r="A6580" s="130">
        <v>92454818000100</v>
      </c>
      <c r="B6580" s="98" t="s">
        <v>11667</v>
      </c>
      <c r="C6580" s="123" t="s">
        <v>3812</v>
      </c>
      <c r="D6580" s="98" t="s">
        <v>13667</v>
      </c>
      <c r="E6580" s="98" t="s">
        <v>13673</v>
      </c>
      <c r="F6580" s="124">
        <v>15.45</v>
      </c>
      <c r="G6580" s="112">
        <v>43831</v>
      </c>
      <c r="H6580" s="112">
        <v>44196</v>
      </c>
      <c r="I6580" s="123" t="str">
        <f t="shared" si="102"/>
        <v/>
      </c>
      <c r="J6580" s="123"/>
      <c r="K6580" s="123"/>
      <c r="L6580" s="123"/>
      <c r="M6580" s="98" t="s">
        <v>16216</v>
      </c>
      <c r="N6580" s="118"/>
    </row>
    <row r="6581" spans="1:14" x14ac:dyDescent="0.25">
      <c r="A6581" s="130">
        <v>87613014000169</v>
      </c>
      <c r="B6581" s="98" t="s">
        <v>11670</v>
      </c>
      <c r="C6581" s="123" t="s">
        <v>3812</v>
      </c>
      <c r="D6581" s="98" t="s">
        <v>13667</v>
      </c>
      <c r="E6581" s="98" t="s">
        <v>13673</v>
      </c>
      <c r="F6581" s="124">
        <v>28.5</v>
      </c>
      <c r="G6581" s="112">
        <v>43831</v>
      </c>
      <c r="H6581" s="112">
        <v>44196</v>
      </c>
      <c r="I6581" s="123" t="str">
        <f t="shared" si="102"/>
        <v/>
      </c>
      <c r="J6581" s="123"/>
      <c r="K6581" s="123"/>
      <c r="L6581" s="123"/>
      <c r="M6581" s="98" t="s">
        <v>16218</v>
      </c>
      <c r="N6581" s="118"/>
    </row>
    <row r="6582" spans="1:14" x14ac:dyDescent="0.25">
      <c r="A6582" s="130">
        <v>12332995000177</v>
      </c>
      <c r="B6582" s="98" t="s">
        <v>11672</v>
      </c>
      <c r="C6582" s="123" t="s">
        <v>29</v>
      </c>
      <c r="D6582" s="98" t="s">
        <v>13667</v>
      </c>
      <c r="E6582" s="98" t="s">
        <v>13673</v>
      </c>
      <c r="F6582" s="124">
        <v>8.81</v>
      </c>
      <c r="G6582" s="112">
        <v>43831</v>
      </c>
      <c r="H6582" s="112">
        <v>44196</v>
      </c>
      <c r="I6582" s="123" t="str">
        <f t="shared" si="102"/>
        <v/>
      </c>
      <c r="J6582" s="123"/>
      <c r="K6582" s="123"/>
      <c r="L6582" s="123"/>
      <c r="M6582" s="98" t="s">
        <v>13692</v>
      </c>
      <c r="N6582" s="118"/>
    </row>
    <row r="6583" spans="1:14" x14ac:dyDescent="0.25">
      <c r="A6583" s="130">
        <v>18025890000151</v>
      </c>
      <c r="B6583" s="98" t="s">
        <v>11675</v>
      </c>
      <c r="C6583" s="123" t="s">
        <v>1356</v>
      </c>
      <c r="D6583" s="98" t="s">
        <v>13667</v>
      </c>
      <c r="E6583" s="98" t="s">
        <v>13673</v>
      </c>
      <c r="F6583" s="124">
        <v>10.45</v>
      </c>
      <c r="G6583" s="112">
        <v>43525</v>
      </c>
      <c r="H6583" s="112">
        <v>43890</v>
      </c>
      <c r="I6583" s="123" t="str">
        <f t="shared" si="102"/>
        <v/>
      </c>
      <c r="J6583" s="123"/>
      <c r="K6583" s="123"/>
      <c r="L6583" s="123"/>
      <c r="M6583" s="98" t="s">
        <v>14512</v>
      </c>
      <c r="N6583" s="118"/>
    </row>
    <row r="6584" spans="1:14" x14ac:dyDescent="0.25">
      <c r="A6584" s="130">
        <v>18025890000151</v>
      </c>
      <c r="B6584" s="98" t="s">
        <v>11675</v>
      </c>
      <c r="C6584" s="123" t="s">
        <v>1356</v>
      </c>
      <c r="D6584" s="98" t="s">
        <v>13667</v>
      </c>
      <c r="E6584" s="98" t="s">
        <v>13673</v>
      </c>
      <c r="F6584" s="124">
        <v>6</v>
      </c>
      <c r="G6584" s="112">
        <v>43891</v>
      </c>
      <c r="H6584" s="98"/>
      <c r="I6584" s="123" t="str">
        <f t="shared" si="102"/>
        <v/>
      </c>
      <c r="J6584" s="123"/>
      <c r="K6584" s="123"/>
      <c r="L6584" s="123"/>
      <c r="M6584" s="98"/>
      <c r="N6584" s="118"/>
    </row>
    <row r="6585" spans="1:14" x14ac:dyDescent="0.25">
      <c r="A6585" s="130">
        <v>18025890000151</v>
      </c>
      <c r="B6585" s="98" t="s">
        <v>11675</v>
      </c>
      <c r="C6585" s="123" t="s">
        <v>1356</v>
      </c>
      <c r="D6585" s="98" t="s">
        <v>13667</v>
      </c>
      <c r="E6585" s="98" t="s">
        <v>13673</v>
      </c>
      <c r="F6585" s="124">
        <v>13.1</v>
      </c>
      <c r="G6585" s="112">
        <v>43891</v>
      </c>
      <c r="H6585" s="112">
        <v>43890</v>
      </c>
      <c r="I6585" s="123" t="str">
        <f t="shared" si="102"/>
        <v/>
      </c>
      <c r="J6585" s="123"/>
      <c r="K6585" s="123"/>
      <c r="L6585" s="123"/>
      <c r="M6585" s="98" t="s">
        <v>14512</v>
      </c>
      <c r="N6585" s="118"/>
    </row>
    <row r="6586" spans="1:14" x14ac:dyDescent="0.25">
      <c r="A6586" s="130">
        <v>10131076000100</v>
      </c>
      <c r="B6586" s="98" t="s">
        <v>11676</v>
      </c>
      <c r="C6586" s="123" t="s">
        <v>2758</v>
      </c>
      <c r="D6586" s="98" t="s">
        <v>13667</v>
      </c>
      <c r="E6586" s="98" t="s">
        <v>13673</v>
      </c>
      <c r="F6586" s="124">
        <v>19.739999999999998</v>
      </c>
      <c r="G6586" s="112">
        <v>43831</v>
      </c>
      <c r="H6586" s="112">
        <v>44004</v>
      </c>
      <c r="I6586" s="123" t="str">
        <f t="shared" si="102"/>
        <v/>
      </c>
      <c r="J6586" s="123"/>
      <c r="K6586" s="123"/>
      <c r="L6586" s="123"/>
      <c r="M6586" s="98" t="s">
        <v>15273</v>
      </c>
      <c r="N6586" s="118"/>
    </row>
    <row r="6587" spans="1:14" x14ac:dyDescent="0.25">
      <c r="A6587" s="130">
        <v>10131076000100</v>
      </c>
      <c r="B6587" s="98" t="s">
        <v>11676</v>
      </c>
      <c r="C6587" s="123" t="s">
        <v>2758</v>
      </c>
      <c r="D6587" s="98" t="s">
        <v>13667</v>
      </c>
      <c r="E6587" s="98" t="s">
        <v>13673</v>
      </c>
      <c r="F6587" s="124">
        <v>19.739999999999998</v>
      </c>
      <c r="G6587" s="112">
        <v>44005</v>
      </c>
      <c r="H6587" s="112">
        <v>44196</v>
      </c>
      <c r="I6587" s="123" t="str">
        <f t="shared" si="102"/>
        <v/>
      </c>
      <c r="J6587" s="123"/>
      <c r="K6587" s="123"/>
      <c r="L6587" s="123"/>
      <c r="M6587" s="98"/>
      <c r="N6587" s="118"/>
    </row>
    <row r="6588" spans="1:14" x14ac:dyDescent="0.25">
      <c r="A6588" s="130">
        <v>10091528000177</v>
      </c>
      <c r="B6588" s="98" t="s">
        <v>11678</v>
      </c>
      <c r="C6588" s="123" t="s">
        <v>2758</v>
      </c>
      <c r="D6588" s="98" t="s">
        <v>13667</v>
      </c>
      <c r="E6588" s="98" t="s">
        <v>13673</v>
      </c>
      <c r="F6588" s="124">
        <v>1</v>
      </c>
      <c r="G6588" s="112">
        <v>41275</v>
      </c>
      <c r="H6588" s="98"/>
      <c r="I6588" s="123" t="str">
        <f t="shared" si="102"/>
        <v/>
      </c>
      <c r="J6588" s="123"/>
      <c r="K6588" s="123"/>
      <c r="L6588" s="123"/>
      <c r="M6588" s="98" t="s">
        <v>15284</v>
      </c>
      <c r="N6588" s="118"/>
    </row>
    <row r="6589" spans="1:14" x14ac:dyDescent="0.25">
      <c r="A6589" s="130">
        <v>8767154000115</v>
      </c>
      <c r="B6589" s="98" t="s">
        <v>11679</v>
      </c>
      <c r="C6589" s="123" t="s">
        <v>2554</v>
      </c>
      <c r="D6589" s="98" t="s">
        <v>13667</v>
      </c>
      <c r="E6589" s="98" t="s">
        <v>13673</v>
      </c>
      <c r="F6589" s="124">
        <v>8.3800000000000008</v>
      </c>
      <c r="G6589" s="112">
        <v>43831</v>
      </c>
      <c r="H6589" s="112">
        <v>44196</v>
      </c>
      <c r="I6589" s="123" t="str">
        <f t="shared" si="102"/>
        <v/>
      </c>
      <c r="J6589" s="123"/>
      <c r="K6589" s="123"/>
      <c r="L6589" s="123"/>
      <c r="M6589" s="98" t="s">
        <v>15145</v>
      </c>
      <c r="N6589" s="118"/>
    </row>
    <row r="6590" spans="1:14" x14ac:dyDescent="0.25">
      <c r="A6590" s="130">
        <v>4876389000194</v>
      </c>
      <c r="B6590" s="98" t="s">
        <v>11680</v>
      </c>
      <c r="C6590" s="123" t="s">
        <v>2413</v>
      </c>
      <c r="D6590" s="98" t="s">
        <v>13667</v>
      </c>
      <c r="E6590" s="98" t="s">
        <v>13673</v>
      </c>
      <c r="F6590" s="124">
        <v>3.91</v>
      </c>
      <c r="G6590" s="112">
        <v>43831</v>
      </c>
      <c r="H6590" s="112">
        <v>44196</v>
      </c>
      <c r="I6590" s="123" t="str">
        <f t="shared" si="102"/>
        <v/>
      </c>
      <c r="J6590" s="123"/>
      <c r="K6590" s="123"/>
      <c r="L6590" s="123"/>
      <c r="M6590" s="98" t="s">
        <v>15073</v>
      </c>
      <c r="N6590" s="118"/>
    </row>
    <row r="6591" spans="1:14" x14ac:dyDescent="0.25">
      <c r="A6591" s="130">
        <v>91693309000160</v>
      </c>
      <c r="B6591" s="98" t="s">
        <v>11681</v>
      </c>
      <c r="C6591" s="123" t="s">
        <v>3812</v>
      </c>
      <c r="D6591" s="98" t="s">
        <v>13667</v>
      </c>
      <c r="E6591" s="98" t="s">
        <v>13673</v>
      </c>
      <c r="F6591" s="124">
        <v>32</v>
      </c>
      <c r="G6591" s="112">
        <v>43831</v>
      </c>
      <c r="H6591" s="112">
        <v>44043</v>
      </c>
      <c r="I6591" s="123" t="str">
        <f t="shared" si="102"/>
        <v/>
      </c>
      <c r="J6591" s="123"/>
      <c r="K6591" s="123"/>
      <c r="L6591" s="123"/>
      <c r="M6591" s="98" t="s">
        <v>16219</v>
      </c>
      <c r="N6591" s="118"/>
    </row>
    <row r="6592" spans="1:14" x14ac:dyDescent="0.25">
      <c r="A6592" s="130">
        <v>45301652000102</v>
      </c>
      <c r="B6592" s="98" t="s">
        <v>11682</v>
      </c>
      <c r="C6592" s="123" t="s">
        <v>4626</v>
      </c>
      <c r="D6592" s="98" t="s">
        <v>13667</v>
      </c>
      <c r="E6592" s="98" t="s">
        <v>13673</v>
      </c>
      <c r="F6592" s="124">
        <v>2</v>
      </c>
      <c r="G6592" s="112">
        <v>43831</v>
      </c>
      <c r="H6592" s="112">
        <v>44196</v>
      </c>
      <c r="I6592" s="123" t="str">
        <f t="shared" si="102"/>
        <v/>
      </c>
      <c r="J6592" s="123"/>
      <c r="K6592" s="123"/>
      <c r="L6592" s="123"/>
      <c r="M6592" s="98"/>
      <c r="N6592" s="118"/>
    </row>
    <row r="6593" spans="1:14" x14ac:dyDescent="0.25">
      <c r="A6593" s="130">
        <v>46634382000106</v>
      </c>
      <c r="B6593" s="98" t="s">
        <v>11686</v>
      </c>
      <c r="C6593" s="123" t="s">
        <v>4626</v>
      </c>
      <c r="D6593" s="98" t="s">
        <v>13667</v>
      </c>
      <c r="E6593" s="98" t="s">
        <v>13673</v>
      </c>
      <c r="F6593" s="124">
        <v>2.4700000000000002</v>
      </c>
      <c r="G6593" s="112">
        <v>43656</v>
      </c>
      <c r="H6593" s="98"/>
      <c r="I6593" s="123" t="str">
        <f t="shared" si="102"/>
        <v/>
      </c>
      <c r="J6593" s="123"/>
      <c r="K6593" s="123"/>
      <c r="L6593" s="123"/>
      <c r="M6593" s="98"/>
      <c r="N6593" s="118"/>
    </row>
    <row r="6594" spans="1:14" x14ac:dyDescent="0.25">
      <c r="A6594" s="130">
        <v>44435121000131</v>
      </c>
      <c r="B6594" s="98" t="s">
        <v>11687</v>
      </c>
      <c r="C6594" s="123" t="s">
        <v>4626</v>
      </c>
      <c r="D6594" s="98" t="s">
        <v>13667</v>
      </c>
      <c r="E6594" s="98" t="s">
        <v>13673</v>
      </c>
      <c r="F6594" s="124">
        <v>10.71</v>
      </c>
      <c r="G6594" s="112">
        <v>43831</v>
      </c>
      <c r="H6594" s="112">
        <v>44196</v>
      </c>
      <c r="I6594" s="123" t="str">
        <f t="shared" si="102"/>
        <v/>
      </c>
      <c r="J6594" s="123"/>
      <c r="K6594" s="123"/>
      <c r="L6594" s="123"/>
      <c r="M6594" s="98" t="s">
        <v>16715</v>
      </c>
      <c r="N6594" s="118"/>
    </row>
    <row r="6595" spans="1:14" x14ac:dyDescent="0.25">
      <c r="A6595" s="130">
        <v>26867770000120</v>
      </c>
      <c r="B6595" s="98" t="s">
        <v>11689</v>
      </c>
      <c r="C6595" s="123" t="s">
        <v>901</v>
      </c>
      <c r="D6595" s="98" t="s">
        <v>13667</v>
      </c>
      <c r="E6595" s="98" t="s">
        <v>13673</v>
      </c>
      <c r="F6595" s="124">
        <v>9</v>
      </c>
      <c r="G6595" s="112">
        <v>43831</v>
      </c>
      <c r="H6595" s="112">
        <v>44196</v>
      </c>
      <c r="I6595" s="123" t="str">
        <f t="shared" ref="I6595:I6658" si="103">IFERROR(IF(OR(E6595="Ativos", E6595="Aposentados",E6595="Pensionistas"),IF(F6595&gt;=14,"SIM","NÃO"),""),"")</f>
        <v/>
      </c>
      <c r="J6595" s="123"/>
      <c r="K6595" s="123"/>
      <c r="L6595" s="123"/>
      <c r="M6595" s="98" t="s">
        <v>14159</v>
      </c>
      <c r="N6595" s="118"/>
    </row>
    <row r="6596" spans="1:14" x14ac:dyDescent="0.25">
      <c r="A6596" s="130">
        <v>6554455000135</v>
      </c>
      <c r="B6596" s="98" t="s">
        <v>11690</v>
      </c>
      <c r="C6596" s="123" t="s">
        <v>2926</v>
      </c>
      <c r="D6596" s="98" t="s">
        <v>13667</v>
      </c>
      <c r="E6596" s="98" t="s">
        <v>13673</v>
      </c>
      <c r="F6596" s="124">
        <v>3.68</v>
      </c>
      <c r="G6596" s="112">
        <v>43831</v>
      </c>
      <c r="H6596" s="112">
        <v>44196</v>
      </c>
      <c r="I6596" s="123" t="str">
        <f t="shared" si="103"/>
        <v/>
      </c>
      <c r="J6596" s="123"/>
      <c r="K6596" s="123"/>
      <c r="L6596" s="123"/>
      <c r="M6596" s="98" t="s">
        <v>15569</v>
      </c>
      <c r="N6596" s="118"/>
    </row>
    <row r="6597" spans="1:14" x14ac:dyDescent="0.25">
      <c r="A6597" s="130">
        <v>1612525000140</v>
      </c>
      <c r="B6597" s="98" t="s">
        <v>11691</v>
      </c>
      <c r="C6597" s="123" t="s">
        <v>1142</v>
      </c>
      <c r="D6597" s="98" t="s">
        <v>13667</v>
      </c>
      <c r="E6597" s="98" t="s">
        <v>13673</v>
      </c>
      <c r="F6597" s="124">
        <v>8</v>
      </c>
      <c r="G6597" s="112">
        <v>43831</v>
      </c>
      <c r="H6597" s="112">
        <v>44196</v>
      </c>
      <c r="I6597" s="123" t="str">
        <f t="shared" si="103"/>
        <v/>
      </c>
      <c r="J6597" s="123"/>
      <c r="K6597" s="123"/>
      <c r="L6597" s="123"/>
      <c r="M6597" s="98" t="s">
        <v>14393</v>
      </c>
      <c r="N6597" s="118"/>
    </row>
    <row r="6598" spans="1:14" x14ac:dyDescent="0.25">
      <c r="A6598" s="130">
        <v>24856569000111</v>
      </c>
      <c r="B6598" s="98" t="s">
        <v>11692</v>
      </c>
      <c r="C6598" s="123" t="s">
        <v>901</v>
      </c>
      <c r="D6598" s="98" t="s">
        <v>13667</v>
      </c>
      <c r="E6598" s="98" t="s">
        <v>13673</v>
      </c>
      <c r="F6598" s="124">
        <v>8.09</v>
      </c>
      <c r="G6598" s="112">
        <v>43101</v>
      </c>
      <c r="H6598" s="112">
        <v>44196</v>
      </c>
      <c r="I6598" s="123" t="str">
        <f t="shared" si="103"/>
        <v/>
      </c>
      <c r="J6598" s="123"/>
      <c r="K6598" s="123"/>
      <c r="L6598" s="123"/>
      <c r="M6598" s="98" t="s">
        <v>14161</v>
      </c>
      <c r="N6598" s="118"/>
    </row>
    <row r="6599" spans="1:14" x14ac:dyDescent="0.25">
      <c r="A6599" s="130">
        <v>3155900000104</v>
      </c>
      <c r="B6599" s="98" t="s">
        <v>11698</v>
      </c>
      <c r="C6599" s="123" t="s">
        <v>2197</v>
      </c>
      <c r="D6599" s="98" t="s">
        <v>13667</v>
      </c>
      <c r="E6599" s="98" t="s">
        <v>13673</v>
      </c>
      <c r="F6599" s="124">
        <v>5</v>
      </c>
      <c r="G6599" s="112">
        <v>43831</v>
      </c>
      <c r="H6599" s="112">
        <v>44196</v>
      </c>
      <c r="I6599" s="123" t="str">
        <f t="shared" si="103"/>
        <v/>
      </c>
      <c r="J6599" s="123"/>
      <c r="K6599" s="123"/>
      <c r="L6599" s="123"/>
      <c r="M6599" s="98" t="s">
        <v>14853</v>
      </c>
      <c r="N6599" s="118"/>
    </row>
    <row r="6600" spans="1:14" x14ac:dyDescent="0.25">
      <c r="A6600" s="130">
        <v>9012493000154</v>
      </c>
      <c r="B6600" s="98" t="s">
        <v>11700</v>
      </c>
      <c r="C6600" s="123" t="s">
        <v>2554</v>
      </c>
      <c r="D6600" s="98" t="s">
        <v>13667</v>
      </c>
      <c r="E6600" s="98" t="s">
        <v>13673</v>
      </c>
      <c r="F6600" s="124">
        <v>11.42</v>
      </c>
      <c r="G6600" s="112">
        <v>43831</v>
      </c>
      <c r="H6600" s="112">
        <v>44196</v>
      </c>
      <c r="I6600" s="123" t="str">
        <f t="shared" si="103"/>
        <v/>
      </c>
      <c r="J6600" s="123"/>
      <c r="K6600" s="123"/>
      <c r="L6600" s="123"/>
      <c r="M6600" s="98"/>
      <c r="N6600" s="118"/>
    </row>
    <row r="6601" spans="1:14" x14ac:dyDescent="0.25">
      <c r="A6601" s="130">
        <v>10113710000181</v>
      </c>
      <c r="B6601" s="98" t="s">
        <v>11703</v>
      </c>
      <c r="C6601" s="123" t="s">
        <v>2758</v>
      </c>
      <c r="D6601" s="98" t="s">
        <v>13667</v>
      </c>
      <c r="E6601" s="98" t="s">
        <v>13673</v>
      </c>
      <c r="F6601" s="124">
        <v>25</v>
      </c>
      <c r="G6601" s="112">
        <v>43831</v>
      </c>
      <c r="H6601" s="112">
        <v>44196</v>
      </c>
      <c r="I6601" s="123" t="str">
        <f t="shared" si="103"/>
        <v/>
      </c>
      <c r="J6601" s="123"/>
      <c r="K6601" s="123"/>
      <c r="L6601" s="123"/>
      <c r="M6601" s="98" t="s">
        <v>15293</v>
      </c>
      <c r="N6601" s="118"/>
    </row>
    <row r="6602" spans="1:14" x14ac:dyDescent="0.25">
      <c r="A6602" s="130">
        <v>83074302000131</v>
      </c>
      <c r="B6602" s="98" t="s">
        <v>11704</v>
      </c>
      <c r="C6602" s="123" t="s">
        <v>4289</v>
      </c>
      <c r="D6602" s="98" t="s">
        <v>13667</v>
      </c>
      <c r="E6602" s="98" t="s">
        <v>13673</v>
      </c>
      <c r="F6602" s="124">
        <v>5</v>
      </c>
      <c r="G6602" s="112">
        <v>43831</v>
      </c>
      <c r="H6602" s="112">
        <v>44196</v>
      </c>
      <c r="I6602" s="123" t="str">
        <f t="shared" si="103"/>
        <v/>
      </c>
      <c r="J6602" s="123"/>
      <c r="K6602" s="123"/>
      <c r="L6602" s="123"/>
      <c r="M6602" s="98" t="s">
        <v>16593</v>
      </c>
      <c r="N6602" s="118"/>
    </row>
    <row r="6603" spans="1:14" x14ac:dyDescent="0.25">
      <c r="A6603" s="130">
        <v>88142302000145</v>
      </c>
      <c r="B6603" s="98" t="s">
        <v>11705</v>
      </c>
      <c r="C6603" s="123" t="s">
        <v>3812</v>
      </c>
      <c r="D6603" s="98" t="s">
        <v>13667</v>
      </c>
      <c r="E6603" s="98" t="s">
        <v>13673</v>
      </c>
      <c r="F6603" s="124">
        <v>25</v>
      </c>
      <c r="G6603" s="112">
        <v>43831</v>
      </c>
      <c r="H6603" s="112">
        <v>44196</v>
      </c>
      <c r="I6603" s="123" t="str">
        <f t="shared" si="103"/>
        <v/>
      </c>
      <c r="J6603" s="123"/>
      <c r="K6603" s="123"/>
      <c r="L6603" s="123"/>
      <c r="M6603" s="98" t="s">
        <v>16220</v>
      </c>
      <c r="N6603" s="118"/>
    </row>
    <row r="6604" spans="1:14" x14ac:dyDescent="0.25">
      <c r="A6604" s="130">
        <v>63762058000192</v>
      </c>
      <c r="B6604" s="98" t="s">
        <v>11706</v>
      </c>
      <c r="C6604" s="123" t="s">
        <v>3747</v>
      </c>
      <c r="D6604" s="98" t="s">
        <v>13667</v>
      </c>
      <c r="E6604" s="98" t="s">
        <v>13673</v>
      </c>
      <c r="F6604" s="124">
        <v>2.5</v>
      </c>
      <c r="G6604" s="112">
        <v>43831</v>
      </c>
      <c r="H6604" s="112">
        <v>44135</v>
      </c>
      <c r="I6604" s="123" t="str">
        <f t="shared" si="103"/>
        <v/>
      </c>
      <c r="J6604" s="123"/>
      <c r="K6604" s="123"/>
      <c r="L6604" s="123"/>
      <c r="M6604" s="98" t="s">
        <v>16139</v>
      </c>
      <c r="N6604" s="118"/>
    </row>
    <row r="6605" spans="1:14" x14ac:dyDescent="0.25">
      <c r="A6605" s="130">
        <v>63762058000192</v>
      </c>
      <c r="B6605" s="98" t="s">
        <v>11706</v>
      </c>
      <c r="C6605" s="123" t="s">
        <v>3747</v>
      </c>
      <c r="D6605" s="98" t="s">
        <v>13667</v>
      </c>
      <c r="E6605" s="98" t="s">
        <v>13673</v>
      </c>
      <c r="F6605" s="124">
        <v>2.5</v>
      </c>
      <c r="G6605" s="112">
        <v>44136</v>
      </c>
      <c r="H6605" s="112">
        <v>44196</v>
      </c>
      <c r="I6605" s="123" t="str">
        <f t="shared" si="103"/>
        <v/>
      </c>
      <c r="J6605" s="123"/>
      <c r="K6605" s="123"/>
      <c r="L6605" s="123"/>
      <c r="M6605" s="98"/>
      <c r="N6605" s="118"/>
    </row>
    <row r="6606" spans="1:14" x14ac:dyDescent="0.25">
      <c r="A6606" s="130">
        <v>2164820000144</v>
      </c>
      <c r="B6606" s="98" t="s">
        <v>11709</v>
      </c>
      <c r="C6606" s="123" t="s">
        <v>901</v>
      </c>
      <c r="D6606" s="98" t="s">
        <v>13667</v>
      </c>
      <c r="E6606" s="98" t="s">
        <v>13673</v>
      </c>
      <c r="F6606" s="124">
        <v>16</v>
      </c>
      <c r="G6606" s="112">
        <v>43831</v>
      </c>
      <c r="H6606" s="112">
        <v>44196</v>
      </c>
      <c r="I6606" s="123" t="str">
        <f t="shared" si="103"/>
        <v/>
      </c>
      <c r="J6606" s="123"/>
      <c r="K6606" s="123"/>
      <c r="L6606" s="123"/>
      <c r="M6606" s="98" t="s">
        <v>14162</v>
      </c>
      <c r="N6606" s="118"/>
    </row>
    <row r="6607" spans="1:14" x14ac:dyDescent="0.25">
      <c r="A6607" s="130">
        <v>87530978000143</v>
      </c>
      <c r="B6607" s="98" t="s">
        <v>11712</v>
      </c>
      <c r="C6607" s="123" t="s">
        <v>3812</v>
      </c>
      <c r="D6607" s="98" t="s">
        <v>13667</v>
      </c>
      <c r="E6607" s="98" t="s">
        <v>13673</v>
      </c>
      <c r="F6607" s="124">
        <v>32.549999999999997</v>
      </c>
      <c r="G6607" s="112">
        <v>43831</v>
      </c>
      <c r="H6607" s="112">
        <v>44196</v>
      </c>
      <c r="I6607" s="123" t="str">
        <f t="shared" si="103"/>
        <v/>
      </c>
      <c r="J6607" s="123"/>
      <c r="K6607" s="123"/>
      <c r="L6607" s="123"/>
      <c r="M6607" s="98" t="s">
        <v>16224</v>
      </c>
      <c r="N6607" s="118"/>
    </row>
    <row r="6608" spans="1:14" x14ac:dyDescent="0.25">
      <c r="A6608" s="130">
        <v>8923997000163</v>
      </c>
      <c r="B6608" s="98" t="s">
        <v>11713</v>
      </c>
      <c r="C6608" s="123" t="s">
        <v>2554</v>
      </c>
      <c r="D6608" s="98" t="s">
        <v>13667</v>
      </c>
      <c r="E6608" s="98" t="s">
        <v>13673</v>
      </c>
      <c r="F6608" s="124">
        <v>21.8</v>
      </c>
      <c r="G6608" s="112">
        <v>43831</v>
      </c>
      <c r="H6608" s="112">
        <v>44196</v>
      </c>
      <c r="I6608" s="123" t="str">
        <f t="shared" si="103"/>
        <v/>
      </c>
      <c r="J6608" s="123"/>
      <c r="K6608" s="123"/>
      <c r="L6608" s="123"/>
      <c r="M6608" s="98" t="s">
        <v>15151</v>
      </c>
      <c r="N6608" s="118"/>
    </row>
    <row r="6609" spans="1:14" x14ac:dyDescent="0.25">
      <c r="A6609" s="130">
        <v>79806000117</v>
      </c>
      <c r="B6609" s="98" t="s">
        <v>11714</v>
      </c>
      <c r="C6609" s="123" t="s">
        <v>901</v>
      </c>
      <c r="D6609" s="98" t="s">
        <v>13667</v>
      </c>
      <c r="E6609" s="98" t="s">
        <v>13673</v>
      </c>
      <c r="F6609" s="124">
        <v>4.96</v>
      </c>
      <c r="G6609" s="112">
        <v>43831</v>
      </c>
      <c r="H6609" s="112">
        <v>44196</v>
      </c>
      <c r="I6609" s="123" t="str">
        <f t="shared" si="103"/>
        <v/>
      </c>
      <c r="J6609" s="123"/>
      <c r="K6609" s="123"/>
      <c r="L6609" s="123"/>
      <c r="M6609" s="98" t="s">
        <v>14168</v>
      </c>
      <c r="N6609" s="118"/>
    </row>
    <row r="6610" spans="1:14" x14ac:dyDescent="0.25">
      <c r="A6610" s="130">
        <v>87990800000185</v>
      </c>
      <c r="B6610" s="98" t="s">
        <v>11718</v>
      </c>
      <c r="C6610" s="123" t="s">
        <v>3812</v>
      </c>
      <c r="D6610" s="98" t="s">
        <v>13667</v>
      </c>
      <c r="E6610" s="98" t="s">
        <v>13673</v>
      </c>
      <c r="F6610" s="124">
        <v>16</v>
      </c>
      <c r="G6610" s="112">
        <v>43831</v>
      </c>
      <c r="H6610" s="112">
        <v>44196</v>
      </c>
      <c r="I6610" s="123" t="str">
        <f t="shared" si="103"/>
        <v/>
      </c>
      <c r="J6610" s="123"/>
      <c r="K6610" s="123"/>
      <c r="L6610" s="123"/>
      <c r="M6610" s="98" t="s">
        <v>16226</v>
      </c>
      <c r="N6610" s="118"/>
    </row>
    <row r="6611" spans="1:14" x14ac:dyDescent="0.25">
      <c r="A6611" s="130">
        <v>1612686000134</v>
      </c>
      <c r="B6611" s="98" t="s">
        <v>11720</v>
      </c>
      <c r="C6611" s="123" t="s">
        <v>2554</v>
      </c>
      <c r="D6611" s="98" t="s">
        <v>13667</v>
      </c>
      <c r="E6611" s="98" t="s">
        <v>13673</v>
      </c>
      <c r="F6611" s="124">
        <v>0.01</v>
      </c>
      <c r="G6611" s="112">
        <v>43831</v>
      </c>
      <c r="H6611" s="98"/>
      <c r="I6611" s="123" t="str">
        <f t="shared" si="103"/>
        <v/>
      </c>
      <c r="J6611" s="123"/>
      <c r="K6611" s="123"/>
      <c r="L6611" s="123"/>
      <c r="M6611" s="98"/>
      <c r="N6611" s="118"/>
    </row>
    <row r="6612" spans="1:14" x14ac:dyDescent="0.25">
      <c r="A6612" s="130">
        <v>10131720000140</v>
      </c>
      <c r="B6612" s="98" t="s">
        <v>11724</v>
      </c>
      <c r="C6612" s="123" t="s">
        <v>2758</v>
      </c>
      <c r="D6612" s="98" t="s">
        <v>13667</v>
      </c>
      <c r="E6612" s="98" t="s">
        <v>13673</v>
      </c>
      <c r="F6612" s="124">
        <v>3.95</v>
      </c>
      <c r="G6612" s="112">
        <v>42769</v>
      </c>
      <c r="H6612" s="112">
        <v>44196</v>
      </c>
      <c r="I6612" s="123" t="str">
        <f t="shared" si="103"/>
        <v/>
      </c>
      <c r="J6612" s="123"/>
      <c r="K6612" s="123"/>
      <c r="L6612" s="123"/>
      <c r="M6612" s="98" t="s">
        <v>15294</v>
      </c>
      <c r="N6612" s="118"/>
    </row>
    <row r="6613" spans="1:14" x14ac:dyDescent="0.25">
      <c r="A6613" s="130">
        <v>18114256000195</v>
      </c>
      <c r="B6613" s="98" t="s">
        <v>11727</v>
      </c>
      <c r="C6613" s="123" t="s">
        <v>1356</v>
      </c>
      <c r="D6613" s="98" t="s">
        <v>13667</v>
      </c>
      <c r="E6613" s="98" t="s">
        <v>13673</v>
      </c>
      <c r="F6613" s="124">
        <v>7.55</v>
      </c>
      <c r="G6613" s="112">
        <v>42005</v>
      </c>
      <c r="H6613" s="112">
        <v>44196</v>
      </c>
      <c r="I6613" s="123" t="str">
        <f t="shared" si="103"/>
        <v/>
      </c>
      <c r="J6613" s="123"/>
      <c r="K6613" s="123"/>
      <c r="L6613" s="123"/>
      <c r="M6613" s="98" t="s">
        <v>14517</v>
      </c>
      <c r="N6613" s="118"/>
    </row>
    <row r="6614" spans="1:14" x14ac:dyDescent="0.25">
      <c r="A6614" s="130">
        <v>87613006000112</v>
      </c>
      <c r="B6614" s="98" t="s">
        <v>11728</v>
      </c>
      <c r="C6614" s="123" t="s">
        <v>3812</v>
      </c>
      <c r="D6614" s="98" t="s">
        <v>13667</v>
      </c>
      <c r="E6614" s="98" t="s">
        <v>13673</v>
      </c>
      <c r="F6614" s="124">
        <v>37.950000000000003</v>
      </c>
      <c r="G6614" s="112">
        <v>43831</v>
      </c>
      <c r="H6614" s="112">
        <v>44196</v>
      </c>
      <c r="I6614" s="123" t="str">
        <f t="shared" si="103"/>
        <v/>
      </c>
      <c r="J6614" s="123"/>
      <c r="K6614" s="123"/>
      <c r="L6614" s="123"/>
      <c r="M6614" s="98" t="s">
        <v>16228</v>
      </c>
      <c r="N6614" s="118"/>
    </row>
    <row r="6615" spans="1:14" x14ac:dyDescent="0.25">
      <c r="A6615" s="130">
        <v>87612925000171</v>
      </c>
      <c r="B6615" s="98" t="s">
        <v>11729</v>
      </c>
      <c r="C6615" s="123" t="s">
        <v>3812</v>
      </c>
      <c r="D6615" s="98" t="s">
        <v>13667</v>
      </c>
      <c r="E6615" s="98" t="s">
        <v>13673</v>
      </c>
      <c r="F6615" s="124">
        <v>22.3</v>
      </c>
      <c r="G6615" s="112">
        <v>43831</v>
      </c>
      <c r="H6615" s="112">
        <v>44196</v>
      </c>
      <c r="I6615" s="123" t="str">
        <f t="shared" si="103"/>
        <v/>
      </c>
      <c r="J6615" s="123"/>
      <c r="K6615" s="123"/>
      <c r="L6615" s="123"/>
      <c r="M6615" s="98" t="s">
        <v>16230</v>
      </c>
      <c r="N6615" s="118"/>
    </row>
    <row r="6616" spans="1:14" x14ac:dyDescent="0.25">
      <c r="A6616" s="130">
        <v>53307906000110</v>
      </c>
      <c r="B6616" s="98" t="s">
        <v>11731</v>
      </c>
      <c r="C6616" s="123" t="s">
        <v>4626</v>
      </c>
      <c r="D6616" s="98" t="s">
        <v>13667</v>
      </c>
      <c r="E6616" s="98" t="s">
        <v>13673</v>
      </c>
      <c r="F6616" s="124">
        <v>12</v>
      </c>
      <c r="G6616" s="112">
        <v>43831</v>
      </c>
      <c r="H6616" s="112">
        <v>44196</v>
      </c>
      <c r="I6616" s="123" t="str">
        <f t="shared" si="103"/>
        <v/>
      </c>
      <c r="J6616" s="123"/>
      <c r="K6616" s="123"/>
      <c r="L6616" s="123"/>
      <c r="M6616" s="98" t="s">
        <v>16716</v>
      </c>
      <c r="N6616" s="118"/>
    </row>
    <row r="6617" spans="1:14" x14ac:dyDescent="0.25">
      <c r="A6617" s="130">
        <v>46523023000181</v>
      </c>
      <c r="B6617" s="98" t="s">
        <v>11732</v>
      </c>
      <c r="C6617" s="123" t="s">
        <v>4626</v>
      </c>
      <c r="D6617" s="98" t="s">
        <v>13667</v>
      </c>
      <c r="E6617" s="98" t="s">
        <v>13673</v>
      </c>
      <c r="F6617" s="124">
        <v>0.61</v>
      </c>
      <c r="G6617" s="112">
        <v>42736</v>
      </c>
      <c r="H6617" s="98"/>
      <c r="I6617" s="123" t="str">
        <f t="shared" si="103"/>
        <v/>
      </c>
      <c r="J6617" s="123"/>
      <c r="K6617" s="123"/>
      <c r="L6617" s="123"/>
      <c r="M6617" s="98" t="s">
        <v>16717</v>
      </c>
      <c r="N6617" s="118"/>
    </row>
    <row r="6618" spans="1:14" x14ac:dyDescent="0.25">
      <c r="A6618" s="130">
        <v>8923971000115</v>
      </c>
      <c r="B6618" s="98" t="s">
        <v>11734</v>
      </c>
      <c r="C6618" s="123" t="s">
        <v>2554</v>
      </c>
      <c r="D6618" s="98" t="s">
        <v>13667</v>
      </c>
      <c r="E6618" s="98" t="s">
        <v>13673</v>
      </c>
      <c r="F6618" s="124">
        <v>8.7100000000000009</v>
      </c>
      <c r="G6618" s="112">
        <v>43831</v>
      </c>
      <c r="H6618" s="112">
        <v>44196</v>
      </c>
      <c r="I6618" s="123" t="str">
        <f t="shared" si="103"/>
        <v/>
      </c>
      <c r="J6618" s="123"/>
      <c r="K6618" s="123"/>
      <c r="L6618" s="123"/>
      <c r="M6618" s="98"/>
      <c r="N6618" s="118"/>
    </row>
    <row r="6619" spans="1:14" x14ac:dyDescent="0.25">
      <c r="A6619" s="130">
        <v>1612573000139</v>
      </c>
      <c r="B6619" s="98" t="s">
        <v>11735</v>
      </c>
      <c r="C6619" s="123" t="s">
        <v>2926</v>
      </c>
      <c r="D6619" s="98" t="s">
        <v>13667</v>
      </c>
      <c r="E6619" s="98" t="s">
        <v>13673</v>
      </c>
      <c r="F6619" s="124">
        <v>7.98</v>
      </c>
      <c r="G6619" s="112">
        <v>43831</v>
      </c>
      <c r="H6619" s="112">
        <v>44196</v>
      </c>
      <c r="I6619" s="123" t="str">
        <f t="shared" si="103"/>
        <v/>
      </c>
      <c r="J6619" s="123"/>
      <c r="K6619" s="123"/>
      <c r="L6619" s="123"/>
      <c r="M6619" s="98"/>
      <c r="N6619" s="118"/>
    </row>
    <row r="6620" spans="1:14" x14ac:dyDescent="0.25">
      <c r="A6620" s="130">
        <v>12333738000150</v>
      </c>
      <c r="B6620" s="98" t="s">
        <v>11736</v>
      </c>
      <c r="C6620" s="123" t="s">
        <v>29</v>
      </c>
      <c r="D6620" s="98" t="s">
        <v>13667</v>
      </c>
      <c r="E6620" s="98" t="s">
        <v>13673</v>
      </c>
      <c r="F6620" s="124">
        <v>19.72</v>
      </c>
      <c r="G6620" s="112">
        <v>43831</v>
      </c>
      <c r="H6620" s="112">
        <v>44196</v>
      </c>
      <c r="I6620" s="123" t="str">
        <f t="shared" si="103"/>
        <v/>
      </c>
      <c r="J6620" s="123"/>
      <c r="K6620" s="123"/>
      <c r="L6620" s="123"/>
      <c r="M6620" s="98"/>
      <c r="N6620" s="118"/>
    </row>
    <row r="6621" spans="1:14" x14ac:dyDescent="0.25">
      <c r="A6621" s="130">
        <v>11034741000100</v>
      </c>
      <c r="B6621" s="98" t="s">
        <v>11738</v>
      </c>
      <c r="C6621" s="123" t="s">
        <v>2758</v>
      </c>
      <c r="D6621" s="98" t="s">
        <v>13667</v>
      </c>
      <c r="E6621" s="98" t="s">
        <v>13673</v>
      </c>
      <c r="F6621" s="124">
        <v>6.6</v>
      </c>
      <c r="G6621" s="112">
        <v>42822</v>
      </c>
      <c r="H6621" s="112">
        <v>44196</v>
      </c>
      <c r="I6621" s="123" t="str">
        <f t="shared" si="103"/>
        <v/>
      </c>
      <c r="J6621" s="123"/>
      <c r="K6621" s="123"/>
      <c r="L6621" s="123"/>
      <c r="M6621" s="98" t="s">
        <v>15295</v>
      </c>
      <c r="N6621" s="118"/>
    </row>
    <row r="6622" spans="1:14" x14ac:dyDescent="0.25">
      <c r="A6622" s="130">
        <v>8809071000141</v>
      </c>
      <c r="B6622" s="98" t="s">
        <v>11739</v>
      </c>
      <c r="C6622" s="123" t="s">
        <v>2554</v>
      </c>
      <c r="D6622" s="98" t="s">
        <v>13667</v>
      </c>
      <c r="E6622" s="98" t="s">
        <v>13673</v>
      </c>
      <c r="F6622" s="124">
        <v>14.22</v>
      </c>
      <c r="G6622" s="112">
        <v>43831</v>
      </c>
      <c r="H6622" s="112">
        <v>44196</v>
      </c>
      <c r="I6622" s="123" t="str">
        <f t="shared" si="103"/>
        <v/>
      </c>
      <c r="J6622" s="123"/>
      <c r="K6622" s="123"/>
      <c r="L6622" s="123"/>
      <c r="M6622" s="98" t="s">
        <v>15155</v>
      </c>
      <c r="N6622" s="118"/>
    </row>
    <row r="6623" spans="1:14" x14ac:dyDescent="0.25">
      <c r="A6623" s="130">
        <v>3501517000152</v>
      </c>
      <c r="B6623" s="98" t="s">
        <v>11744</v>
      </c>
      <c r="C6623" s="123" t="s">
        <v>2197</v>
      </c>
      <c r="D6623" s="98" t="s">
        <v>13667</v>
      </c>
      <c r="E6623" s="98" t="s">
        <v>13673</v>
      </c>
      <c r="F6623" s="124">
        <v>17.27</v>
      </c>
      <c r="G6623" s="112">
        <v>43831</v>
      </c>
      <c r="H6623" s="112">
        <v>44196</v>
      </c>
      <c r="I6623" s="123" t="str">
        <f t="shared" si="103"/>
        <v/>
      </c>
      <c r="J6623" s="123"/>
      <c r="K6623" s="123"/>
      <c r="L6623" s="123"/>
      <c r="M6623" s="98" t="s">
        <v>14856</v>
      </c>
      <c r="N6623" s="118"/>
    </row>
    <row r="6624" spans="1:14" x14ac:dyDescent="0.25">
      <c r="A6624" s="130">
        <v>88696810000175</v>
      </c>
      <c r="B6624" s="98" t="s">
        <v>11745</v>
      </c>
      <c r="C6624" s="123" t="s">
        <v>3812</v>
      </c>
      <c r="D6624" s="98" t="s">
        <v>13667</v>
      </c>
      <c r="E6624" s="98" t="s">
        <v>13673</v>
      </c>
      <c r="F6624" s="124">
        <v>37.619999999999997</v>
      </c>
      <c r="G6624" s="112">
        <v>43831</v>
      </c>
      <c r="H6624" s="112">
        <v>44196</v>
      </c>
      <c r="I6624" s="123" t="str">
        <f t="shared" si="103"/>
        <v/>
      </c>
      <c r="J6624" s="123"/>
      <c r="K6624" s="123"/>
      <c r="L6624" s="123"/>
      <c r="M6624" s="98" t="s">
        <v>16231</v>
      </c>
      <c r="N6624" s="118"/>
    </row>
    <row r="6625" spans="1:14" x14ac:dyDescent="0.25">
      <c r="A6625" s="130">
        <v>88756929000196</v>
      </c>
      <c r="B6625" s="98" t="s">
        <v>11748</v>
      </c>
      <c r="C6625" s="123" t="s">
        <v>3812</v>
      </c>
      <c r="D6625" s="98" t="s">
        <v>13667</v>
      </c>
      <c r="E6625" s="98" t="s">
        <v>13673</v>
      </c>
      <c r="F6625" s="124">
        <v>13.4</v>
      </c>
      <c r="G6625" s="112">
        <v>43831</v>
      </c>
      <c r="H6625" s="112">
        <v>44043</v>
      </c>
      <c r="I6625" s="123" t="str">
        <f t="shared" si="103"/>
        <v/>
      </c>
      <c r="J6625" s="123"/>
      <c r="K6625" s="123"/>
      <c r="L6625" s="123"/>
      <c r="M6625" s="98" t="s">
        <v>16232</v>
      </c>
      <c r="N6625" s="118"/>
    </row>
    <row r="6626" spans="1:14" x14ac:dyDescent="0.25">
      <c r="A6626" s="130">
        <v>88756929000196</v>
      </c>
      <c r="B6626" s="98" t="s">
        <v>11748</v>
      </c>
      <c r="C6626" s="123" t="s">
        <v>3812</v>
      </c>
      <c r="D6626" s="98" t="s">
        <v>13667</v>
      </c>
      <c r="E6626" s="98" t="s">
        <v>13673</v>
      </c>
      <c r="F6626" s="124">
        <v>13.4</v>
      </c>
      <c r="G6626" s="112">
        <v>44044</v>
      </c>
      <c r="H6626" s="112">
        <v>44196</v>
      </c>
      <c r="I6626" s="123" t="str">
        <f t="shared" si="103"/>
        <v/>
      </c>
      <c r="J6626" s="123"/>
      <c r="K6626" s="123"/>
      <c r="L6626" s="123"/>
      <c r="M6626" s="98"/>
      <c r="N6626" s="118"/>
    </row>
    <row r="6627" spans="1:14" x14ac:dyDescent="0.25">
      <c r="A6627" s="130">
        <v>18712174000142</v>
      </c>
      <c r="B6627" s="98" t="s">
        <v>11754</v>
      </c>
      <c r="C6627" s="123" t="s">
        <v>1356</v>
      </c>
      <c r="D6627" s="98" t="s">
        <v>13667</v>
      </c>
      <c r="E6627" s="98" t="s">
        <v>13673</v>
      </c>
      <c r="F6627" s="124">
        <v>11.8</v>
      </c>
      <c r="G6627" s="112">
        <v>43556</v>
      </c>
      <c r="H6627" s="112">
        <v>43890</v>
      </c>
      <c r="I6627" s="123" t="str">
        <f t="shared" si="103"/>
        <v/>
      </c>
      <c r="J6627" s="123"/>
      <c r="K6627" s="123"/>
      <c r="L6627" s="123"/>
      <c r="M6627" s="98" t="s">
        <v>14520</v>
      </c>
      <c r="N6627" s="118"/>
    </row>
    <row r="6628" spans="1:14" x14ac:dyDescent="0.25">
      <c r="A6628" s="130">
        <v>1631604000107</v>
      </c>
      <c r="B6628" s="98" t="s">
        <v>11755</v>
      </c>
      <c r="C6628" s="123" t="s">
        <v>29</v>
      </c>
      <c r="D6628" s="98" t="s">
        <v>13667</v>
      </c>
      <c r="E6628" s="98" t="s">
        <v>13673</v>
      </c>
      <c r="F6628" s="124">
        <v>10.61</v>
      </c>
      <c r="G6628" s="112">
        <v>43831</v>
      </c>
      <c r="H6628" s="112">
        <v>44196</v>
      </c>
      <c r="I6628" s="123" t="str">
        <f t="shared" si="103"/>
        <v/>
      </c>
      <c r="J6628" s="123"/>
      <c r="K6628" s="123"/>
      <c r="L6628" s="123"/>
      <c r="M6628" s="98" t="s">
        <v>13697</v>
      </c>
      <c r="N6628" s="118"/>
    </row>
    <row r="6629" spans="1:14" x14ac:dyDescent="0.25">
      <c r="A6629" s="130">
        <v>8993917000146</v>
      </c>
      <c r="B6629" s="98" t="s">
        <v>11758</v>
      </c>
      <c r="C6629" s="123" t="s">
        <v>2554</v>
      </c>
      <c r="D6629" s="98" t="s">
        <v>13667</v>
      </c>
      <c r="E6629" s="98" t="s">
        <v>13673</v>
      </c>
      <c r="F6629" s="124">
        <v>7.5</v>
      </c>
      <c r="G6629" s="112">
        <v>43710</v>
      </c>
      <c r="H6629" s="112">
        <v>43921</v>
      </c>
      <c r="I6629" s="123" t="str">
        <f t="shared" si="103"/>
        <v/>
      </c>
      <c r="J6629" s="123"/>
      <c r="K6629" s="123"/>
      <c r="L6629" s="123"/>
      <c r="M6629" s="98"/>
      <c r="N6629" s="118"/>
    </row>
    <row r="6630" spans="1:14" x14ac:dyDescent="0.25">
      <c r="A6630" s="130">
        <v>8993917000146</v>
      </c>
      <c r="B6630" s="98" t="s">
        <v>11758</v>
      </c>
      <c r="C6630" s="123" t="s">
        <v>2554</v>
      </c>
      <c r="D6630" s="98" t="s">
        <v>13667</v>
      </c>
      <c r="E6630" s="98" t="s">
        <v>13673</v>
      </c>
      <c r="F6630" s="124">
        <v>7.5</v>
      </c>
      <c r="G6630" s="112">
        <v>43922</v>
      </c>
      <c r="H6630" s="98"/>
      <c r="I6630" s="123" t="str">
        <f t="shared" si="103"/>
        <v/>
      </c>
      <c r="J6630" s="123"/>
      <c r="K6630" s="123"/>
      <c r="L6630" s="123"/>
      <c r="M6630" s="98"/>
      <c r="N6630" s="118"/>
    </row>
    <row r="6631" spans="1:14" x14ac:dyDescent="0.25">
      <c r="A6631" s="130">
        <v>965152000129</v>
      </c>
      <c r="B6631" s="98" t="s">
        <v>11760</v>
      </c>
      <c r="C6631" s="123" t="s">
        <v>2274</v>
      </c>
      <c r="D6631" s="98" t="s">
        <v>13667</v>
      </c>
      <c r="E6631" s="98" t="s">
        <v>13673</v>
      </c>
      <c r="F6631" s="124">
        <v>7.12</v>
      </c>
      <c r="G6631" s="112">
        <v>43831</v>
      </c>
      <c r="H6631" s="112">
        <v>44196</v>
      </c>
      <c r="I6631" s="123" t="str">
        <f t="shared" si="103"/>
        <v/>
      </c>
      <c r="J6631" s="123"/>
      <c r="K6631" s="123"/>
      <c r="L6631" s="123"/>
      <c r="M6631" s="98" t="s">
        <v>14931</v>
      </c>
      <c r="N6631" s="118"/>
    </row>
    <row r="6632" spans="1:14" x14ac:dyDescent="0.25">
      <c r="A6632" s="130">
        <v>2215747000192</v>
      </c>
      <c r="B6632" s="98" t="s">
        <v>11762</v>
      </c>
      <c r="C6632" s="123" t="s">
        <v>901</v>
      </c>
      <c r="D6632" s="98" t="s">
        <v>13667</v>
      </c>
      <c r="E6632" s="98" t="s">
        <v>13673</v>
      </c>
      <c r="F6632" s="124">
        <v>18</v>
      </c>
      <c r="G6632" s="112">
        <v>43557</v>
      </c>
      <c r="H6632" s="112">
        <v>44196</v>
      </c>
      <c r="I6632" s="123" t="str">
        <f t="shared" si="103"/>
        <v/>
      </c>
      <c r="J6632" s="123"/>
      <c r="K6632" s="123"/>
      <c r="L6632" s="123"/>
      <c r="M6632" s="98" t="s">
        <v>14175</v>
      </c>
      <c r="N6632" s="118"/>
    </row>
    <row r="6633" spans="1:14" x14ac:dyDescent="0.25">
      <c r="A6633" s="130">
        <v>90832619000155</v>
      </c>
      <c r="B6633" s="98" t="s">
        <v>11766</v>
      </c>
      <c r="C6633" s="123" t="s">
        <v>3812</v>
      </c>
      <c r="D6633" s="98" t="s">
        <v>13667</v>
      </c>
      <c r="E6633" s="98" t="s">
        <v>13673</v>
      </c>
      <c r="F6633" s="124">
        <v>28.54</v>
      </c>
      <c r="G6633" s="112">
        <v>43831</v>
      </c>
      <c r="H6633" s="112">
        <v>44135</v>
      </c>
      <c r="I6633" s="123" t="str">
        <f t="shared" si="103"/>
        <v/>
      </c>
      <c r="J6633" s="123"/>
      <c r="K6633" s="123"/>
      <c r="L6633" s="123"/>
      <c r="M6633" s="98" t="s">
        <v>16233</v>
      </c>
      <c r="N6633" s="118"/>
    </row>
    <row r="6634" spans="1:14" x14ac:dyDescent="0.25">
      <c r="A6634" s="130">
        <v>90832619000155</v>
      </c>
      <c r="B6634" s="98" t="s">
        <v>11766</v>
      </c>
      <c r="C6634" s="123" t="s">
        <v>3812</v>
      </c>
      <c r="D6634" s="98" t="s">
        <v>13667</v>
      </c>
      <c r="E6634" s="98" t="s">
        <v>13673</v>
      </c>
      <c r="F6634" s="124">
        <v>20.62</v>
      </c>
      <c r="G6634" s="112">
        <v>44136</v>
      </c>
      <c r="H6634" s="112">
        <v>44196</v>
      </c>
      <c r="I6634" s="123" t="str">
        <f t="shared" si="103"/>
        <v/>
      </c>
      <c r="J6634" s="123"/>
      <c r="K6634" s="123"/>
      <c r="L6634" s="123"/>
      <c r="M6634" s="98"/>
      <c r="N6634" s="118"/>
    </row>
    <row r="6635" spans="1:14" x14ac:dyDescent="0.25">
      <c r="A6635" s="130">
        <v>13908702000110</v>
      </c>
      <c r="B6635" s="98" t="s">
        <v>11769</v>
      </c>
      <c r="C6635" s="123" t="s">
        <v>215</v>
      </c>
      <c r="D6635" s="98" t="s">
        <v>13667</v>
      </c>
      <c r="E6635" s="98" t="s">
        <v>13673</v>
      </c>
      <c r="F6635" s="124">
        <v>7</v>
      </c>
      <c r="G6635" s="112">
        <v>43831</v>
      </c>
      <c r="H6635" s="112">
        <v>44196</v>
      </c>
      <c r="I6635" s="123" t="str">
        <f t="shared" si="103"/>
        <v/>
      </c>
      <c r="J6635" s="123"/>
      <c r="K6635" s="123"/>
      <c r="L6635" s="123"/>
      <c r="M6635" s="98" t="s">
        <v>13874</v>
      </c>
      <c r="N6635" s="118"/>
    </row>
    <row r="6636" spans="1:14" x14ac:dyDescent="0.25">
      <c r="A6636" s="130">
        <v>63762033000199</v>
      </c>
      <c r="B6636" s="98" t="s">
        <v>11774</v>
      </c>
      <c r="C6636" s="123" t="s">
        <v>3747</v>
      </c>
      <c r="D6636" s="98" t="s">
        <v>13667</v>
      </c>
      <c r="E6636" s="98" t="s">
        <v>13673</v>
      </c>
      <c r="F6636" s="124">
        <v>6.21</v>
      </c>
      <c r="G6636" s="112">
        <v>43831</v>
      </c>
      <c r="H6636" s="112">
        <v>44196</v>
      </c>
      <c r="I6636" s="123" t="str">
        <f t="shared" si="103"/>
        <v/>
      </c>
      <c r="J6636" s="123"/>
      <c r="K6636" s="123"/>
      <c r="L6636" s="123"/>
      <c r="M6636" s="98" t="s">
        <v>16140</v>
      </c>
      <c r="N6636" s="118"/>
    </row>
    <row r="6637" spans="1:14" x14ac:dyDescent="0.25">
      <c r="A6637" s="130">
        <v>8358723000179</v>
      </c>
      <c r="B6637" s="98" t="s">
        <v>11776</v>
      </c>
      <c r="C6637" s="123" t="s">
        <v>3601</v>
      </c>
      <c r="D6637" s="98" t="s">
        <v>13667</v>
      </c>
      <c r="E6637" s="98" t="s">
        <v>13673</v>
      </c>
      <c r="F6637" s="124">
        <v>6</v>
      </c>
      <c r="G6637" s="112">
        <v>43831</v>
      </c>
      <c r="H6637" s="112">
        <v>44196</v>
      </c>
      <c r="I6637" s="123" t="str">
        <f t="shared" si="103"/>
        <v/>
      </c>
      <c r="J6637" s="123"/>
      <c r="K6637" s="123"/>
      <c r="L6637" s="123"/>
      <c r="M6637" s="98" t="s">
        <v>16061</v>
      </c>
      <c r="N6637" s="118"/>
    </row>
    <row r="6638" spans="1:14" x14ac:dyDescent="0.25">
      <c r="A6638" s="130">
        <v>24950495000188</v>
      </c>
      <c r="B6638" s="98" t="s">
        <v>11777</v>
      </c>
      <c r="C6638" s="123" t="s">
        <v>2274</v>
      </c>
      <c r="D6638" s="98" t="s">
        <v>13667</v>
      </c>
      <c r="E6638" s="98" t="s">
        <v>13673</v>
      </c>
      <c r="F6638" s="124">
        <v>3.4</v>
      </c>
      <c r="G6638" s="112">
        <v>43831</v>
      </c>
      <c r="H6638" s="112">
        <v>44196</v>
      </c>
      <c r="I6638" s="123" t="str">
        <f t="shared" si="103"/>
        <v/>
      </c>
      <c r="J6638" s="123"/>
      <c r="K6638" s="123"/>
      <c r="L6638" s="123"/>
      <c r="M6638" s="98" t="s">
        <v>14932</v>
      </c>
      <c r="N6638" s="118"/>
    </row>
    <row r="6639" spans="1:14" x14ac:dyDescent="0.25">
      <c r="A6639" s="130">
        <v>18245175000124</v>
      </c>
      <c r="B6639" s="98" t="s">
        <v>11782</v>
      </c>
      <c r="C6639" s="123" t="s">
        <v>1356</v>
      </c>
      <c r="D6639" s="98" t="s">
        <v>13667</v>
      </c>
      <c r="E6639" s="98" t="s">
        <v>13673</v>
      </c>
      <c r="F6639" s="124">
        <v>22.36</v>
      </c>
      <c r="G6639" s="112">
        <v>43831</v>
      </c>
      <c r="H6639" s="112">
        <v>44196</v>
      </c>
      <c r="I6639" s="123" t="str">
        <f t="shared" si="103"/>
        <v/>
      </c>
      <c r="J6639" s="123"/>
      <c r="K6639" s="123"/>
      <c r="L6639" s="123"/>
      <c r="M6639" s="98" t="s">
        <v>14526</v>
      </c>
      <c r="N6639" s="118"/>
    </row>
    <row r="6640" spans="1:14" x14ac:dyDescent="0.25">
      <c r="A6640" s="130">
        <v>12367892000142</v>
      </c>
      <c r="B6640" s="98" t="s">
        <v>11785</v>
      </c>
      <c r="C6640" s="123" t="s">
        <v>29</v>
      </c>
      <c r="D6640" s="98" t="s">
        <v>13667</v>
      </c>
      <c r="E6640" s="98" t="s">
        <v>13673</v>
      </c>
      <c r="F6640" s="124">
        <v>6.74</v>
      </c>
      <c r="G6640" s="112">
        <v>43831</v>
      </c>
      <c r="H6640" s="112">
        <v>44196</v>
      </c>
      <c r="I6640" s="123" t="str">
        <f t="shared" si="103"/>
        <v/>
      </c>
      <c r="J6640" s="123"/>
      <c r="K6640" s="123"/>
      <c r="L6640" s="123"/>
      <c r="M6640" s="98" t="s">
        <v>13701</v>
      </c>
      <c r="N6640" s="118"/>
    </row>
    <row r="6641" spans="1:14" x14ac:dyDescent="0.25">
      <c r="A6641" s="130">
        <v>15023922000191</v>
      </c>
      <c r="B6641" s="98" t="s">
        <v>11786</v>
      </c>
      <c r="C6641" s="123" t="s">
        <v>2274</v>
      </c>
      <c r="D6641" s="98" t="s">
        <v>13667</v>
      </c>
      <c r="E6641" s="98" t="s">
        <v>13673</v>
      </c>
      <c r="F6641" s="124">
        <v>6.4</v>
      </c>
      <c r="G6641" s="112">
        <v>43831</v>
      </c>
      <c r="H6641" s="112">
        <v>44196</v>
      </c>
      <c r="I6641" s="123" t="str">
        <f t="shared" si="103"/>
        <v/>
      </c>
      <c r="J6641" s="123"/>
      <c r="K6641" s="123"/>
      <c r="L6641" s="123"/>
      <c r="M6641" s="98" t="s">
        <v>14933</v>
      </c>
      <c r="N6641" s="118"/>
    </row>
    <row r="6642" spans="1:14" x14ac:dyDescent="0.25">
      <c r="A6642" s="130">
        <v>17888090000100</v>
      </c>
      <c r="B6642" s="98" t="s">
        <v>11787</v>
      </c>
      <c r="C6642" s="123" t="s">
        <v>1356</v>
      </c>
      <c r="D6642" s="98" t="s">
        <v>13667</v>
      </c>
      <c r="E6642" s="98" t="s">
        <v>13673</v>
      </c>
      <c r="F6642" s="124">
        <v>11</v>
      </c>
      <c r="G6642" s="112">
        <v>43525</v>
      </c>
      <c r="H6642" s="98"/>
      <c r="I6642" s="123" t="str">
        <f t="shared" si="103"/>
        <v/>
      </c>
      <c r="J6642" s="123"/>
      <c r="K6642" s="123"/>
      <c r="L6642" s="123"/>
      <c r="M6642" s="98"/>
      <c r="N6642" s="118"/>
    </row>
    <row r="6643" spans="1:14" x14ac:dyDescent="0.25">
      <c r="A6643" s="130">
        <v>87568911000106</v>
      </c>
      <c r="B6643" s="98" t="s">
        <v>11788</v>
      </c>
      <c r="C6643" s="123" t="s">
        <v>3812</v>
      </c>
      <c r="D6643" s="98" t="s">
        <v>13667</v>
      </c>
      <c r="E6643" s="98" t="s">
        <v>13673</v>
      </c>
      <c r="F6643" s="124">
        <v>27.5</v>
      </c>
      <c r="G6643" s="112">
        <v>43831</v>
      </c>
      <c r="H6643" s="112">
        <v>44196</v>
      </c>
      <c r="I6643" s="123" t="str">
        <f t="shared" si="103"/>
        <v/>
      </c>
      <c r="J6643" s="123"/>
      <c r="K6643" s="123"/>
      <c r="L6643" s="123"/>
      <c r="M6643" s="98" t="s">
        <v>16237</v>
      </c>
      <c r="N6643" s="118"/>
    </row>
    <row r="6644" spans="1:14" x14ac:dyDescent="0.25">
      <c r="A6644" s="130">
        <v>45374261000100</v>
      </c>
      <c r="B6644" s="98" t="s">
        <v>11791</v>
      </c>
      <c r="C6644" s="123" t="s">
        <v>4626</v>
      </c>
      <c r="D6644" s="98" t="s">
        <v>13667</v>
      </c>
      <c r="E6644" s="98" t="s">
        <v>13673</v>
      </c>
      <c r="F6644" s="124">
        <v>14.27</v>
      </c>
      <c r="G6644" s="112">
        <v>43831</v>
      </c>
      <c r="H6644" s="112">
        <v>44196</v>
      </c>
      <c r="I6644" s="123" t="str">
        <f t="shared" si="103"/>
        <v/>
      </c>
      <c r="J6644" s="123"/>
      <c r="K6644" s="123"/>
      <c r="L6644" s="123"/>
      <c r="M6644" s="98" t="s">
        <v>16726</v>
      </c>
      <c r="N6644" s="118"/>
    </row>
    <row r="6645" spans="1:14" x14ac:dyDescent="0.25">
      <c r="A6645" s="130">
        <v>94702818000108</v>
      </c>
      <c r="B6645" s="98" t="s">
        <v>11792</v>
      </c>
      <c r="C6645" s="123" t="s">
        <v>3812</v>
      </c>
      <c r="D6645" s="98" t="s">
        <v>13667</v>
      </c>
      <c r="E6645" s="98" t="s">
        <v>13673</v>
      </c>
      <c r="F6645" s="124">
        <v>10.199999999999999</v>
      </c>
      <c r="G6645" s="112">
        <v>43831</v>
      </c>
      <c r="H6645" s="112">
        <v>44196</v>
      </c>
      <c r="I6645" s="123" t="str">
        <f t="shared" si="103"/>
        <v/>
      </c>
      <c r="J6645" s="123"/>
      <c r="K6645" s="123"/>
      <c r="L6645" s="123"/>
      <c r="M6645" s="98" t="s">
        <v>16239</v>
      </c>
      <c r="N6645" s="118"/>
    </row>
    <row r="6646" spans="1:14" x14ac:dyDescent="0.25">
      <c r="A6646" s="130">
        <v>88861430000149</v>
      </c>
      <c r="B6646" s="98" t="s">
        <v>11793</v>
      </c>
      <c r="C6646" s="123" t="s">
        <v>3812</v>
      </c>
      <c r="D6646" s="98" t="s">
        <v>13667</v>
      </c>
      <c r="E6646" s="98" t="s">
        <v>13673</v>
      </c>
      <c r="F6646" s="124">
        <v>11.87</v>
      </c>
      <c r="G6646" s="112">
        <v>43831</v>
      </c>
      <c r="H6646" s="112">
        <v>44196</v>
      </c>
      <c r="I6646" s="123" t="str">
        <f t="shared" si="103"/>
        <v/>
      </c>
      <c r="J6646" s="123"/>
      <c r="K6646" s="123"/>
      <c r="L6646" s="123"/>
      <c r="M6646" s="98" t="s">
        <v>16241</v>
      </c>
      <c r="N6646" s="118"/>
    </row>
    <row r="6647" spans="1:14" x14ac:dyDescent="0.25">
      <c r="A6647" s="130">
        <v>7963259000187</v>
      </c>
      <c r="B6647" s="98" t="s">
        <v>11795</v>
      </c>
      <c r="C6647" s="123" t="s">
        <v>634</v>
      </c>
      <c r="D6647" s="98" t="s">
        <v>13667</v>
      </c>
      <c r="E6647" s="98" t="s">
        <v>13673</v>
      </c>
      <c r="F6647" s="124">
        <v>8.69</v>
      </c>
      <c r="G6647" s="112">
        <v>43831</v>
      </c>
      <c r="H6647" s="112">
        <v>44196</v>
      </c>
      <c r="I6647" s="123" t="str">
        <f t="shared" si="103"/>
        <v/>
      </c>
      <c r="J6647" s="123"/>
      <c r="K6647" s="123"/>
      <c r="L6647" s="123"/>
      <c r="M6647" s="98" t="s">
        <v>13957</v>
      </c>
      <c r="N6647" s="118"/>
    </row>
    <row r="6648" spans="1:14" x14ac:dyDescent="0.25">
      <c r="A6648" s="130">
        <v>1617441000108</v>
      </c>
      <c r="B6648" s="98" t="s">
        <v>11798</v>
      </c>
      <c r="C6648" s="123" t="s">
        <v>1356</v>
      </c>
      <c r="D6648" s="98" t="s">
        <v>13667</v>
      </c>
      <c r="E6648" s="98" t="s">
        <v>13673</v>
      </c>
      <c r="F6648" s="124">
        <v>8</v>
      </c>
      <c r="G6648" s="112">
        <v>43831</v>
      </c>
      <c r="H6648" s="112">
        <v>44196</v>
      </c>
      <c r="I6648" s="123" t="str">
        <f t="shared" si="103"/>
        <v/>
      </c>
      <c r="J6648" s="123"/>
      <c r="K6648" s="123"/>
      <c r="L6648" s="123"/>
      <c r="M6648" s="98" t="s">
        <v>14528</v>
      </c>
      <c r="N6648" s="118"/>
    </row>
    <row r="6649" spans="1:14" x14ac:dyDescent="0.25">
      <c r="A6649" s="130">
        <v>6156160000100</v>
      </c>
      <c r="B6649" s="98" t="s">
        <v>11801</v>
      </c>
      <c r="C6649" s="123" t="s">
        <v>1142</v>
      </c>
      <c r="D6649" s="98" t="s">
        <v>13667</v>
      </c>
      <c r="E6649" s="98" t="s">
        <v>13673</v>
      </c>
      <c r="F6649" s="124">
        <v>10.6</v>
      </c>
      <c r="G6649" s="112">
        <v>43831</v>
      </c>
      <c r="H6649" s="112">
        <v>44196</v>
      </c>
      <c r="I6649" s="123" t="str">
        <f t="shared" si="103"/>
        <v/>
      </c>
      <c r="J6649" s="123"/>
      <c r="K6649" s="123"/>
      <c r="L6649" s="123"/>
      <c r="M6649" s="98" t="s">
        <v>14398</v>
      </c>
      <c r="N6649" s="118"/>
    </row>
    <row r="6650" spans="1:14" x14ac:dyDescent="0.25">
      <c r="A6650" s="130">
        <v>5149091000145</v>
      </c>
      <c r="B6650" s="98" t="s">
        <v>11803</v>
      </c>
      <c r="C6650" s="123" t="s">
        <v>2413</v>
      </c>
      <c r="D6650" s="98" t="s">
        <v>13667</v>
      </c>
      <c r="E6650" s="98" t="s">
        <v>13673</v>
      </c>
      <c r="F6650" s="124">
        <v>23.38</v>
      </c>
      <c r="G6650" s="112">
        <v>43831</v>
      </c>
      <c r="H6650" s="112">
        <v>44196</v>
      </c>
      <c r="I6650" s="123" t="str">
        <f t="shared" si="103"/>
        <v/>
      </c>
      <c r="J6650" s="123"/>
      <c r="K6650" s="123"/>
      <c r="L6650" s="123"/>
      <c r="M6650" s="98" t="s">
        <v>15079</v>
      </c>
      <c r="N6650" s="118"/>
    </row>
    <row r="6651" spans="1:14" x14ac:dyDescent="0.25">
      <c r="A6651" s="130">
        <v>4215971000100</v>
      </c>
      <c r="B6651" s="98" t="s">
        <v>11804</v>
      </c>
      <c r="C6651" s="123" t="s">
        <v>3812</v>
      </c>
      <c r="D6651" s="98" t="s">
        <v>13667</v>
      </c>
      <c r="E6651" s="98" t="s">
        <v>13673</v>
      </c>
      <c r="F6651" s="124">
        <v>5</v>
      </c>
      <c r="G6651" s="112">
        <v>44105</v>
      </c>
      <c r="H6651" s="112">
        <v>44196</v>
      </c>
      <c r="I6651" s="123" t="str">
        <f t="shared" si="103"/>
        <v/>
      </c>
      <c r="J6651" s="123"/>
      <c r="K6651" s="123"/>
      <c r="L6651" s="123"/>
      <c r="M6651" s="98"/>
      <c r="N6651" s="118"/>
    </row>
    <row r="6652" spans="1:14" x14ac:dyDescent="0.25">
      <c r="A6652" s="130">
        <v>90836693000140</v>
      </c>
      <c r="B6652" s="98" t="s">
        <v>11805</v>
      </c>
      <c r="C6652" s="123" t="s">
        <v>3812</v>
      </c>
      <c r="D6652" s="98" t="s">
        <v>13667</v>
      </c>
      <c r="E6652" s="98" t="s">
        <v>13673</v>
      </c>
      <c r="F6652" s="124">
        <v>16.100000000000001</v>
      </c>
      <c r="G6652" s="112">
        <v>43831</v>
      </c>
      <c r="H6652" s="112">
        <v>44196</v>
      </c>
      <c r="I6652" s="123" t="str">
        <f t="shared" si="103"/>
        <v/>
      </c>
      <c r="J6652" s="123"/>
      <c r="K6652" s="123"/>
      <c r="L6652" s="123"/>
      <c r="M6652" s="98" t="s">
        <v>16243</v>
      </c>
      <c r="N6652" s="118"/>
    </row>
    <row r="6653" spans="1:14" x14ac:dyDescent="0.25">
      <c r="A6653" s="130">
        <v>18114249000193</v>
      </c>
      <c r="B6653" s="98" t="s">
        <v>11807</v>
      </c>
      <c r="C6653" s="123" t="s">
        <v>1356</v>
      </c>
      <c r="D6653" s="98" t="s">
        <v>13667</v>
      </c>
      <c r="E6653" s="98" t="s">
        <v>13673</v>
      </c>
      <c r="F6653" s="124">
        <v>13.9</v>
      </c>
      <c r="G6653" s="112">
        <v>43831</v>
      </c>
      <c r="H6653" s="112">
        <v>44196</v>
      </c>
      <c r="I6653" s="123" t="str">
        <f t="shared" si="103"/>
        <v/>
      </c>
      <c r="J6653" s="123"/>
      <c r="K6653" s="123"/>
      <c r="L6653" s="123"/>
      <c r="M6653" s="98" t="s">
        <v>14530</v>
      </c>
      <c r="N6653" s="118"/>
    </row>
    <row r="6654" spans="1:14" x14ac:dyDescent="0.25">
      <c r="A6654" s="130">
        <v>92122720000148</v>
      </c>
      <c r="B6654" s="98" t="s">
        <v>11808</v>
      </c>
      <c r="C6654" s="123" t="s">
        <v>3812</v>
      </c>
      <c r="D6654" s="98" t="s">
        <v>13667</v>
      </c>
      <c r="E6654" s="98" t="s">
        <v>13673</v>
      </c>
      <c r="F6654" s="124">
        <v>18.3</v>
      </c>
      <c r="G6654" s="112">
        <v>43101</v>
      </c>
      <c r="H6654" s="112">
        <v>44135</v>
      </c>
      <c r="I6654" s="123" t="str">
        <f t="shared" si="103"/>
        <v/>
      </c>
      <c r="J6654" s="123"/>
      <c r="K6654" s="123"/>
      <c r="L6654" s="123"/>
      <c r="M6654" s="98" t="s">
        <v>16244</v>
      </c>
      <c r="N6654" s="118"/>
    </row>
    <row r="6655" spans="1:14" x14ac:dyDescent="0.25">
      <c r="A6655" s="130">
        <v>13897111000194</v>
      </c>
      <c r="B6655" s="98" t="s">
        <v>11809</v>
      </c>
      <c r="C6655" s="123" t="s">
        <v>215</v>
      </c>
      <c r="D6655" s="98" t="s">
        <v>13667</v>
      </c>
      <c r="E6655" s="98" t="s">
        <v>13673</v>
      </c>
      <c r="F6655" s="124">
        <v>7.11</v>
      </c>
      <c r="G6655" s="112">
        <v>43831</v>
      </c>
      <c r="H6655" s="112">
        <v>44196</v>
      </c>
      <c r="I6655" s="123" t="str">
        <f t="shared" si="103"/>
        <v/>
      </c>
      <c r="J6655" s="123"/>
      <c r="K6655" s="123"/>
      <c r="L6655" s="123"/>
      <c r="M6655" s="98" t="s">
        <v>13876</v>
      </c>
      <c r="N6655" s="118"/>
    </row>
    <row r="6656" spans="1:14" x14ac:dyDescent="0.25">
      <c r="A6656" s="130">
        <v>7063589000116</v>
      </c>
      <c r="B6656" s="98" t="s">
        <v>11811</v>
      </c>
      <c r="C6656" s="123" t="s">
        <v>634</v>
      </c>
      <c r="D6656" s="98" t="s">
        <v>13667</v>
      </c>
      <c r="E6656" s="98" t="s">
        <v>13673</v>
      </c>
      <c r="F6656" s="124">
        <v>5.29</v>
      </c>
      <c r="G6656" s="112">
        <v>42736</v>
      </c>
      <c r="H6656" s="112">
        <v>44196</v>
      </c>
      <c r="I6656" s="123" t="str">
        <f t="shared" si="103"/>
        <v/>
      </c>
      <c r="J6656" s="123"/>
      <c r="K6656" s="123"/>
      <c r="L6656" s="123"/>
      <c r="M6656" s="98" t="s">
        <v>13962</v>
      </c>
      <c r="N6656" s="118"/>
    </row>
    <row r="6657" spans="1:14" x14ac:dyDescent="0.25">
      <c r="A6657" s="130">
        <v>6553879000185</v>
      </c>
      <c r="B6657" s="98" t="s">
        <v>11812</v>
      </c>
      <c r="C6657" s="123" t="s">
        <v>2926</v>
      </c>
      <c r="D6657" s="98" t="s">
        <v>13667</v>
      </c>
      <c r="E6657" s="98" t="s">
        <v>13673</v>
      </c>
      <c r="F6657" s="124">
        <v>6</v>
      </c>
      <c r="G6657" s="112">
        <v>43831</v>
      </c>
      <c r="H6657" s="112">
        <v>44196</v>
      </c>
      <c r="I6657" s="123" t="str">
        <f t="shared" si="103"/>
        <v/>
      </c>
      <c r="J6657" s="123"/>
      <c r="K6657" s="123"/>
      <c r="L6657" s="123"/>
      <c r="M6657" s="98"/>
      <c r="N6657" s="118"/>
    </row>
    <row r="6658" spans="1:14" x14ac:dyDescent="0.25">
      <c r="A6658" s="130">
        <v>18017426000113</v>
      </c>
      <c r="B6658" s="98" t="s">
        <v>11813</v>
      </c>
      <c r="C6658" s="123" t="s">
        <v>1356</v>
      </c>
      <c r="D6658" s="98" t="s">
        <v>13667</v>
      </c>
      <c r="E6658" s="98" t="s">
        <v>13673</v>
      </c>
      <c r="F6658" s="124">
        <v>4</v>
      </c>
      <c r="G6658" s="112">
        <v>43831</v>
      </c>
      <c r="H6658" s="112">
        <v>44196</v>
      </c>
      <c r="I6658" s="123" t="str">
        <f t="shared" si="103"/>
        <v/>
      </c>
      <c r="J6658" s="123"/>
      <c r="K6658" s="123"/>
      <c r="L6658" s="123"/>
      <c r="M6658" s="98"/>
      <c r="N6658" s="118"/>
    </row>
    <row r="6659" spans="1:14" x14ac:dyDescent="0.25">
      <c r="A6659" s="130">
        <v>18385138000111</v>
      </c>
      <c r="B6659" s="98" t="s">
        <v>11816</v>
      </c>
      <c r="C6659" s="123" t="s">
        <v>1356</v>
      </c>
      <c r="D6659" s="98" t="s">
        <v>13667</v>
      </c>
      <c r="E6659" s="98" t="s">
        <v>13673</v>
      </c>
      <c r="F6659" s="124">
        <v>14.24</v>
      </c>
      <c r="G6659" s="112">
        <v>41275</v>
      </c>
      <c r="H6659" s="98"/>
      <c r="I6659" s="123" t="str">
        <f t="shared" ref="I6659:I6722" si="104">IFERROR(IF(OR(E6659="Ativos", E6659="Aposentados",E6659="Pensionistas"),IF(F6659&gt;=14,"SIM","NÃO"),""),"")</f>
        <v/>
      </c>
      <c r="J6659" s="123"/>
      <c r="K6659" s="123"/>
      <c r="L6659" s="123"/>
      <c r="M6659" s="98" t="s">
        <v>14532</v>
      </c>
      <c r="N6659" s="118"/>
    </row>
    <row r="6660" spans="1:14" x14ac:dyDescent="0.25">
      <c r="A6660" s="130">
        <v>18094797000107</v>
      </c>
      <c r="B6660" s="98" t="s">
        <v>11820</v>
      </c>
      <c r="C6660" s="123" t="s">
        <v>1356</v>
      </c>
      <c r="D6660" s="98" t="s">
        <v>13667</v>
      </c>
      <c r="E6660" s="98" t="s">
        <v>13673</v>
      </c>
      <c r="F6660" s="124">
        <v>9.6300000000000008</v>
      </c>
      <c r="G6660" s="112">
        <v>43831</v>
      </c>
      <c r="H6660" s="112">
        <v>44196</v>
      </c>
      <c r="I6660" s="123" t="str">
        <f t="shared" si="104"/>
        <v/>
      </c>
      <c r="J6660" s="123"/>
      <c r="K6660" s="123"/>
      <c r="L6660" s="123"/>
      <c r="M6660" s="98" t="s">
        <v>14535</v>
      </c>
      <c r="N6660" s="118"/>
    </row>
    <row r="6661" spans="1:14" x14ac:dyDescent="0.25">
      <c r="A6661" s="130">
        <v>19279827000104</v>
      </c>
      <c r="B6661" s="98" t="s">
        <v>11821</v>
      </c>
      <c r="C6661" s="123" t="s">
        <v>1356</v>
      </c>
      <c r="D6661" s="98" t="s">
        <v>13667</v>
      </c>
      <c r="E6661" s="98" t="s">
        <v>13673</v>
      </c>
      <c r="F6661" s="124">
        <v>41.9</v>
      </c>
      <c r="G6661" s="112">
        <v>43831</v>
      </c>
      <c r="H6661" s="112">
        <v>44196</v>
      </c>
      <c r="I6661" s="123" t="str">
        <f t="shared" si="104"/>
        <v/>
      </c>
      <c r="J6661" s="123"/>
      <c r="K6661" s="123"/>
      <c r="L6661" s="123"/>
      <c r="M6661" s="98" t="s">
        <v>14538</v>
      </c>
      <c r="N6661" s="118"/>
    </row>
    <row r="6662" spans="1:14" x14ac:dyDescent="0.25">
      <c r="A6662" s="130">
        <v>39228739000190</v>
      </c>
      <c r="B6662" s="98" t="s">
        <v>11827</v>
      </c>
      <c r="C6662" s="123" t="s">
        <v>3513</v>
      </c>
      <c r="D6662" s="98" t="s">
        <v>13667</v>
      </c>
      <c r="E6662" s="98" t="s">
        <v>13673</v>
      </c>
      <c r="F6662" s="124">
        <v>5.5</v>
      </c>
      <c r="G6662" s="112">
        <v>43466</v>
      </c>
      <c r="H6662" s="112">
        <v>44196</v>
      </c>
      <c r="I6662" s="123" t="str">
        <f t="shared" si="104"/>
        <v/>
      </c>
      <c r="J6662" s="123"/>
      <c r="K6662" s="123"/>
      <c r="L6662" s="123"/>
      <c r="M6662" s="98" t="s">
        <v>15956</v>
      </c>
      <c r="N6662" s="118"/>
    </row>
    <row r="6663" spans="1:14" x14ac:dyDescent="0.25">
      <c r="A6663" s="130">
        <v>1617905000178</v>
      </c>
      <c r="B6663" s="98" t="s">
        <v>11831</v>
      </c>
      <c r="C6663" s="123" t="s">
        <v>2274</v>
      </c>
      <c r="D6663" s="98" t="s">
        <v>13667</v>
      </c>
      <c r="E6663" s="98" t="s">
        <v>13673</v>
      </c>
      <c r="F6663" s="124">
        <v>4.05</v>
      </c>
      <c r="G6663" s="112">
        <v>43831</v>
      </c>
      <c r="H6663" s="112">
        <v>44196</v>
      </c>
      <c r="I6663" s="123" t="str">
        <f t="shared" si="104"/>
        <v/>
      </c>
      <c r="J6663" s="123"/>
      <c r="K6663" s="123"/>
      <c r="L6663" s="123"/>
      <c r="M6663" s="98"/>
      <c r="N6663" s="118"/>
    </row>
    <row r="6664" spans="1:14" x14ac:dyDescent="0.25">
      <c r="A6664" s="130">
        <v>88587183000134</v>
      </c>
      <c r="B6664" s="98" t="s">
        <v>11832</v>
      </c>
      <c r="C6664" s="123" t="s">
        <v>3812</v>
      </c>
      <c r="D6664" s="98" t="s">
        <v>13667</v>
      </c>
      <c r="E6664" s="98" t="s">
        <v>13673</v>
      </c>
      <c r="F6664" s="124">
        <v>13.6</v>
      </c>
      <c r="G6664" s="112">
        <v>43693</v>
      </c>
      <c r="H6664" s="112">
        <v>44196</v>
      </c>
      <c r="I6664" s="123" t="str">
        <f t="shared" si="104"/>
        <v/>
      </c>
      <c r="J6664" s="123"/>
      <c r="K6664" s="123"/>
      <c r="L6664" s="123"/>
      <c r="M6664" s="98"/>
      <c r="N6664" s="118"/>
    </row>
    <row r="6665" spans="1:14" x14ac:dyDescent="0.25">
      <c r="A6665" s="130">
        <v>18477315000190</v>
      </c>
      <c r="B6665" s="98" t="s">
        <v>11833</v>
      </c>
      <c r="C6665" s="123" t="s">
        <v>1356</v>
      </c>
      <c r="D6665" s="98" t="s">
        <v>13667</v>
      </c>
      <c r="E6665" s="98" t="s">
        <v>13673</v>
      </c>
      <c r="F6665" s="124">
        <v>14.47</v>
      </c>
      <c r="G6665" s="112">
        <v>43831</v>
      </c>
      <c r="H6665" s="112">
        <v>44196</v>
      </c>
      <c r="I6665" s="123" t="str">
        <f t="shared" si="104"/>
        <v/>
      </c>
      <c r="J6665" s="123"/>
      <c r="K6665" s="123"/>
      <c r="L6665" s="123"/>
      <c r="M6665" s="98"/>
      <c r="N6665" s="118"/>
    </row>
    <row r="6666" spans="1:14" x14ac:dyDescent="0.25">
      <c r="A6666" s="130">
        <v>18291377000102</v>
      </c>
      <c r="B6666" s="98" t="s">
        <v>11836</v>
      </c>
      <c r="C6666" s="123" t="s">
        <v>1356</v>
      </c>
      <c r="D6666" s="98" t="s">
        <v>13667</v>
      </c>
      <c r="E6666" s="98" t="s">
        <v>13673</v>
      </c>
      <c r="F6666" s="124">
        <v>16.989999999999998</v>
      </c>
      <c r="G6666" s="112">
        <v>43831</v>
      </c>
      <c r="H6666" s="112">
        <v>44196</v>
      </c>
      <c r="I6666" s="123" t="str">
        <f t="shared" si="104"/>
        <v/>
      </c>
      <c r="J6666" s="123"/>
      <c r="K6666" s="123"/>
      <c r="L6666" s="123"/>
      <c r="M6666" s="98" t="s">
        <v>14545</v>
      </c>
      <c r="N6666" s="118"/>
    </row>
    <row r="6667" spans="1:14" x14ac:dyDescent="0.25">
      <c r="A6667" s="130">
        <v>35444991000186</v>
      </c>
      <c r="B6667" s="98" t="s">
        <v>11839</v>
      </c>
      <c r="C6667" s="123" t="s">
        <v>2758</v>
      </c>
      <c r="D6667" s="98" t="s">
        <v>13667</v>
      </c>
      <c r="E6667" s="98" t="s">
        <v>13673</v>
      </c>
      <c r="F6667" s="124">
        <v>9</v>
      </c>
      <c r="G6667" s="112">
        <v>42305</v>
      </c>
      <c r="H6667" s="98"/>
      <c r="I6667" s="123" t="str">
        <f t="shared" si="104"/>
        <v/>
      </c>
      <c r="J6667" s="123"/>
      <c r="K6667" s="123"/>
      <c r="L6667" s="123"/>
      <c r="M6667" s="98" t="s">
        <v>15315</v>
      </c>
      <c r="N6667" s="118"/>
    </row>
    <row r="6668" spans="1:14" x14ac:dyDescent="0.25">
      <c r="A6668" s="130">
        <v>12081691000184</v>
      </c>
      <c r="B6668" s="98" t="s">
        <v>11841</v>
      </c>
      <c r="C6668" s="123" t="s">
        <v>1142</v>
      </c>
      <c r="D6668" s="98" t="s">
        <v>13667</v>
      </c>
      <c r="E6668" s="98" t="s">
        <v>13673</v>
      </c>
      <c r="F6668" s="124">
        <v>8.73</v>
      </c>
      <c r="G6668" s="112">
        <v>43831</v>
      </c>
      <c r="H6668" s="112">
        <v>44196</v>
      </c>
      <c r="I6668" s="123" t="str">
        <f t="shared" si="104"/>
        <v/>
      </c>
      <c r="J6668" s="123"/>
      <c r="K6668" s="123"/>
      <c r="L6668" s="123"/>
      <c r="M6668" s="98" t="s">
        <v>14400</v>
      </c>
      <c r="N6668" s="118"/>
    </row>
    <row r="6669" spans="1:14" x14ac:dyDescent="0.25">
      <c r="A6669" s="130">
        <v>7589369000120</v>
      </c>
      <c r="B6669" s="98" t="s">
        <v>11845</v>
      </c>
      <c r="C6669" s="123" t="s">
        <v>634</v>
      </c>
      <c r="D6669" s="98" t="s">
        <v>13667</v>
      </c>
      <c r="E6669" s="98" t="s">
        <v>13673</v>
      </c>
      <c r="F6669" s="124">
        <v>8</v>
      </c>
      <c r="G6669" s="112">
        <v>43831</v>
      </c>
      <c r="H6669" s="112">
        <v>44196</v>
      </c>
      <c r="I6669" s="123" t="str">
        <f t="shared" si="104"/>
        <v/>
      </c>
      <c r="J6669" s="123"/>
      <c r="K6669" s="123"/>
      <c r="L6669" s="123"/>
      <c r="M6669" s="98" t="s">
        <v>13968</v>
      </c>
      <c r="N6669" s="118"/>
    </row>
    <row r="6670" spans="1:14" x14ac:dyDescent="0.25">
      <c r="A6670" s="130">
        <v>1618704000195</v>
      </c>
      <c r="B6670" s="98" t="s">
        <v>11849</v>
      </c>
      <c r="C6670" s="123" t="s">
        <v>2758</v>
      </c>
      <c r="D6670" s="98" t="s">
        <v>13667</v>
      </c>
      <c r="E6670" s="98" t="s">
        <v>13673</v>
      </c>
      <c r="F6670" s="124">
        <v>3</v>
      </c>
      <c r="G6670" s="112">
        <v>43831</v>
      </c>
      <c r="H6670" s="112">
        <v>44196</v>
      </c>
      <c r="I6670" s="123" t="str">
        <f t="shared" si="104"/>
        <v/>
      </c>
      <c r="J6670" s="123"/>
      <c r="K6670" s="123"/>
      <c r="L6670" s="123"/>
      <c r="M6670" s="98" t="s">
        <v>15318</v>
      </c>
      <c r="N6670" s="118"/>
    </row>
    <row r="6671" spans="1:14" x14ac:dyDescent="0.25">
      <c r="A6671" s="130">
        <v>5121991000184</v>
      </c>
      <c r="B6671" s="98" t="s">
        <v>11851</v>
      </c>
      <c r="C6671" s="123" t="s">
        <v>2413</v>
      </c>
      <c r="D6671" s="98" t="s">
        <v>13667</v>
      </c>
      <c r="E6671" s="98" t="s">
        <v>13673</v>
      </c>
      <c r="F6671" s="124">
        <v>7</v>
      </c>
      <c r="G6671" s="112">
        <v>43831</v>
      </c>
      <c r="H6671" s="112">
        <v>44196</v>
      </c>
      <c r="I6671" s="123" t="str">
        <f t="shared" si="104"/>
        <v/>
      </c>
      <c r="J6671" s="123"/>
      <c r="K6671" s="123"/>
      <c r="L6671" s="123"/>
      <c r="M6671" s="98" t="s">
        <v>15081</v>
      </c>
      <c r="N6671" s="118"/>
    </row>
    <row r="6672" spans="1:14" x14ac:dyDescent="0.25">
      <c r="A6672" s="130">
        <v>24772154000160</v>
      </c>
      <c r="B6672" s="98" t="s">
        <v>11852</v>
      </c>
      <c r="C6672" s="123" t="s">
        <v>2274</v>
      </c>
      <c r="D6672" s="98" t="s">
        <v>13667</v>
      </c>
      <c r="E6672" s="98" t="s">
        <v>13673</v>
      </c>
      <c r="F6672" s="124">
        <v>7.86</v>
      </c>
      <c r="G6672" s="112">
        <v>43831</v>
      </c>
      <c r="H6672" s="112">
        <v>44074</v>
      </c>
      <c r="I6672" s="123" t="str">
        <f t="shared" si="104"/>
        <v/>
      </c>
      <c r="J6672" s="123"/>
      <c r="K6672" s="123"/>
      <c r="L6672" s="123"/>
      <c r="M6672" s="98" t="s">
        <v>14937</v>
      </c>
      <c r="N6672" s="118"/>
    </row>
    <row r="6673" spans="1:14" x14ac:dyDescent="0.25">
      <c r="A6673" s="130">
        <v>24772154000160</v>
      </c>
      <c r="B6673" s="98" t="s">
        <v>11852</v>
      </c>
      <c r="C6673" s="123" t="s">
        <v>2274</v>
      </c>
      <c r="D6673" s="98" t="s">
        <v>13667</v>
      </c>
      <c r="E6673" s="98" t="s">
        <v>13673</v>
      </c>
      <c r="F6673" s="124">
        <v>7.86</v>
      </c>
      <c r="G6673" s="112">
        <v>44075</v>
      </c>
      <c r="H6673" s="112">
        <v>44196</v>
      </c>
      <c r="I6673" s="123" t="str">
        <f t="shared" si="104"/>
        <v/>
      </c>
      <c r="J6673" s="123"/>
      <c r="K6673" s="123"/>
      <c r="L6673" s="123"/>
      <c r="M6673" s="98"/>
      <c r="N6673" s="118"/>
    </row>
    <row r="6674" spans="1:14" x14ac:dyDescent="0.25">
      <c r="A6674" s="130">
        <v>63761969000103</v>
      </c>
      <c r="B6674" s="98" t="s">
        <v>11853</v>
      </c>
      <c r="C6674" s="123" t="s">
        <v>3747</v>
      </c>
      <c r="D6674" s="98" t="s">
        <v>13667</v>
      </c>
      <c r="E6674" s="98" t="s">
        <v>13673</v>
      </c>
      <c r="F6674" s="124">
        <v>6.84</v>
      </c>
      <c r="G6674" s="112">
        <v>43831</v>
      </c>
      <c r="H6674" s="112">
        <v>44196</v>
      </c>
      <c r="I6674" s="123" t="str">
        <f t="shared" si="104"/>
        <v/>
      </c>
      <c r="J6674" s="123"/>
      <c r="K6674" s="123"/>
      <c r="L6674" s="123"/>
      <c r="M6674" s="98"/>
      <c r="N6674" s="118"/>
    </row>
    <row r="6675" spans="1:14" x14ac:dyDescent="0.25">
      <c r="A6675" s="130">
        <v>6554315000167</v>
      </c>
      <c r="B6675" s="98" t="s">
        <v>11855</v>
      </c>
      <c r="C6675" s="123" t="s">
        <v>2926</v>
      </c>
      <c r="D6675" s="98" t="s">
        <v>13667</v>
      </c>
      <c r="E6675" s="98" t="s">
        <v>13673</v>
      </c>
      <c r="F6675" s="124">
        <v>1</v>
      </c>
      <c r="G6675" s="112">
        <v>43587</v>
      </c>
      <c r="H6675" s="98"/>
      <c r="I6675" s="123" t="str">
        <f t="shared" si="104"/>
        <v/>
      </c>
      <c r="J6675" s="123"/>
      <c r="K6675" s="123"/>
      <c r="L6675" s="123"/>
      <c r="M6675" s="98"/>
      <c r="N6675" s="118"/>
    </row>
    <row r="6676" spans="1:14" x14ac:dyDescent="0.25">
      <c r="A6676" s="130">
        <v>1505643000150</v>
      </c>
      <c r="B6676" s="98" t="s">
        <v>11856</v>
      </c>
      <c r="C6676" s="123" t="s">
        <v>901</v>
      </c>
      <c r="D6676" s="98" t="s">
        <v>13667</v>
      </c>
      <c r="E6676" s="98" t="s">
        <v>13673</v>
      </c>
      <c r="F6676" s="124">
        <v>6.36</v>
      </c>
      <c r="G6676" s="112">
        <v>43791</v>
      </c>
      <c r="H6676" s="112">
        <v>44196</v>
      </c>
      <c r="I6676" s="123" t="str">
        <f t="shared" si="104"/>
        <v/>
      </c>
      <c r="J6676" s="123"/>
      <c r="K6676" s="123"/>
      <c r="L6676" s="123"/>
      <c r="M6676" s="98" t="s">
        <v>14186</v>
      </c>
      <c r="N6676" s="118"/>
    </row>
    <row r="6677" spans="1:14" x14ac:dyDescent="0.25">
      <c r="A6677" s="130">
        <v>45122603000102</v>
      </c>
      <c r="B6677" s="98" t="s">
        <v>11857</v>
      </c>
      <c r="C6677" s="123" t="s">
        <v>4626</v>
      </c>
      <c r="D6677" s="98" t="s">
        <v>13667</v>
      </c>
      <c r="E6677" s="98" t="s">
        <v>13673</v>
      </c>
      <c r="F6677" s="124">
        <v>20.32</v>
      </c>
      <c r="G6677" s="112">
        <v>43831</v>
      </c>
      <c r="H6677" s="112">
        <v>44196</v>
      </c>
      <c r="I6677" s="123" t="str">
        <f t="shared" si="104"/>
        <v/>
      </c>
      <c r="J6677" s="123"/>
      <c r="K6677" s="123"/>
      <c r="L6677" s="123"/>
      <c r="M6677" s="98" t="s">
        <v>16731</v>
      </c>
      <c r="N6677" s="118"/>
    </row>
    <row r="6678" spans="1:14" x14ac:dyDescent="0.25">
      <c r="A6678" s="130">
        <v>1612618000175</v>
      </c>
      <c r="B6678" s="98" t="s">
        <v>11863</v>
      </c>
      <c r="C6678" s="123" t="s">
        <v>2926</v>
      </c>
      <c r="D6678" s="98" t="s">
        <v>13667</v>
      </c>
      <c r="E6678" s="98" t="s">
        <v>13673</v>
      </c>
      <c r="F6678" s="124">
        <v>4.7</v>
      </c>
      <c r="G6678" s="112">
        <v>43831</v>
      </c>
      <c r="H6678" s="112">
        <v>44196</v>
      </c>
      <c r="I6678" s="123" t="str">
        <f t="shared" si="104"/>
        <v/>
      </c>
      <c r="J6678" s="123"/>
      <c r="K6678" s="123"/>
      <c r="L6678" s="123"/>
      <c r="M6678" s="98" t="s">
        <v>15573</v>
      </c>
      <c r="N6678" s="118"/>
    </row>
    <row r="6679" spans="1:14" x14ac:dyDescent="0.25">
      <c r="A6679" s="130">
        <v>46634184000142</v>
      </c>
      <c r="B6679" s="98" t="s">
        <v>11867</v>
      </c>
      <c r="C6679" s="123" t="s">
        <v>4626</v>
      </c>
      <c r="D6679" s="98" t="s">
        <v>13667</v>
      </c>
      <c r="E6679" s="98" t="s">
        <v>13673</v>
      </c>
      <c r="F6679" s="124">
        <v>15.5</v>
      </c>
      <c r="G6679" s="112">
        <v>43831</v>
      </c>
      <c r="H6679" s="112">
        <v>44196</v>
      </c>
      <c r="I6679" s="123" t="str">
        <f t="shared" si="104"/>
        <v/>
      </c>
      <c r="J6679" s="123"/>
      <c r="K6679" s="123"/>
      <c r="L6679" s="123"/>
      <c r="M6679" s="98" t="s">
        <v>16733</v>
      </c>
      <c r="N6679" s="118"/>
    </row>
    <row r="6680" spans="1:14" x14ac:dyDescent="0.25">
      <c r="A6680" s="130">
        <v>1612869000150</v>
      </c>
      <c r="B6680" s="98" t="s">
        <v>11869</v>
      </c>
      <c r="C6680" s="123" t="s">
        <v>3812</v>
      </c>
      <c r="D6680" s="98" t="s">
        <v>13667</v>
      </c>
      <c r="E6680" s="98" t="s">
        <v>13673</v>
      </c>
      <c r="F6680" s="124">
        <v>16.05</v>
      </c>
      <c r="G6680" s="112">
        <v>43831</v>
      </c>
      <c r="H6680" s="112">
        <v>44196</v>
      </c>
      <c r="I6680" s="123" t="str">
        <f t="shared" si="104"/>
        <v/>
      </c>
      <c r="J6680" s="123"/>
      <c r="K6680" s="123"/>
      <c r="L6680" s="123"/>
      <c r="M6680" s="98" t="s">
        <v>16249</v>
      </c>
      <c r="N6680" s="118"/>
    </row>
    <row r="6681" spans="1:14" x14ac:dyDescent="0.25">
      <c r="A6681" s="130">
        <v>92000223000177</v>
      </c>
      <c r="B6681" s="98" t="s">
        <v>11871</v>
      </c>
      <c r="C6681" s="123" t="s">
        <v>3812</v>
      </c>
      <c r="D6681" s="98" t="s">
        <v>13667</v>
      </c>
      <c r="E6681" s="98" t="s">
        <v>13673</v>
      </c>
      <c r="F6681" s="124">
        <v>8.5</v>
      </c>
      <c r="G6681" s="112">
        <v>43684</v>
      </c>
      <c r="H6681" s="112">
        <v>44196</v>
      </c>
      <c r="I6681" s="123" t="str">
        <f t="shared" si="104"/>
        <v/>
      </c>
      <c r="J6681" s="123"/>
      <c r="K6681" s="123"/>
      <c r="L6681" s="123"/>
      <c r="M6681" s="98"/>
      <c r="N6681" s="118"/>
    </row>
    <row r="6682" spans="1:14" x14ac:dyDescent="0.25">
      <c r="A6682" s="130">
        <v>92005545000109</v>
      </c>
      <c r="B6682" s="98" t="s">
        <v>11872</v>
      </c>
      <c r="C6682" s="123" t="s">
        <v>3812</v>
      </c>
      <c r="D6682" s="98" t="s">
        <v>13667</v>
      </c>
      <c r="E6682" s="98" t="s">
        <v>13673</v>
      </c>
      <c r="F6682" s="124">
        <v>5.2</v>
      </c>
      <c r="G6682" s="112">
        <v>43831</v>
      </c>
      <c r="H6682" s="98"/>
      <c r="I6682" s="123" t="str">
        <f t="shared" si="104"/>
        <v/>
      </c>
      <c r="J6682" s="123"/>
      <c r="K6682" s="123"/>
      <c r="L6682" s="123"/>
      <c r="M6682" s="98"/>
      <c r="N6682" s="118"/>
    </row>
    <row r="6683" spans="1:14" x14ac:dyDescent="0.25">
      <c r="A6683" s="130">
        <v>92324748000168</v>
      </c>
      <c r="B6683" s="98" t="s">
        <v>11873</v>
      </c>
      <c r="C6683" s="123" t="s">
        <v>3812</v>
      </c>
      <c r="D6683" s="98" t="s">
        <v>13667</v>
      </c>
      <c r="E6683" s="98" t="s">
        <v>13673</v>
      </c>
      <c r="F6683" s="124">
        <v>6.9</v>
      </c>
      <c r="G6683" s="112">
        <v>43831</v>
      </c>
      <c r="H6683" s="112">
        <v>44196</v>
      </c>
      <c r="I6683" s="123" t="str">
        <f t="shared" si="104"/>
        <v/>
      </c>
      <c r="J6683" s="123"/>
      <c r="K6683" s="123"/>
      <c r="L6683" s="123"/>
      <c r="M6683" s="98" t="s">
        <v>16251</v>
      </c>
      <c r="N6683" s="118"/>
    </row>
    <row r="6684" spans="1:14" x14ac:dyDescent="0.25">
      <c r="A6684" s="130">
        <v>87613220000179</v>
      </c>
      <c r="B6684" s="98" t="s">
        <v>11878</v>
      </c>
      <c r="C6684" s="123" t="s">
        <v>3812</v>
      </c>
      <c r="D6684" s="98" t="s">
        <v>13667</v>
      </c>
      <c r="E6684" s="98" t="s">
        <v>13673</v>
      </c>
      <c r="F6684" s="124">
        <v>19.100000000000001</v>
      </c>
      <c r="G6684" s="112">
        <v>43831</v>
      </c>
      <c r="H6684" s="112">
        <v>44135</v>
      </c>
      <c r="I6684" s="123" t="str">
        <f t="shared" si="104"/>
        <v/>
      </c>
      <c r="J6684" s="123"/>
      <c r="K6684" s="123"/>
      <c r="L6684" s="123"/>
      <c r="M6684" s="98" t="s">
        <v>16252</v>
      </c>
      <c r="N6684" s="118"/>
    </row>
    <row r="6685" spans="1:14" x14ac:dyDescent="0.25">
      <c r="A6685" s="130">
        <v>1612489000115</v>
      </c>
      <c r="B6685" s="98" t="s">
        <v>11880</v>
      </c>
      <c r="C6685" s="123" t="s">
        <v>1356</v>
      </c>
      <c r="D6685" s="98" t="s">
        <v>13667</v>
      </c>
      <c r="E6685" s="98" t="s">
        <v>13673</v>
      </c>
      <c r="F6685" s="124">
        <v>4.46</v>
      </c>
      <c r="G6685" s="112">
        <v>43831</v>
      </c>
      <c r="H6685" s="112">
        <v>44196</v>
      </c>
      <c r="I6685" s="123" t="str">
        <f t="shared" si="104"/>
        <v/>
      </c>
      <c r="J6685" s="123"/>
      <c r="K6685" s="123"/>
      <c r="L6685" s="123"/>
      <c r="M6685" s="98" t="s">
        <v>14553</v>
      </c>
      <c r="N6685" s="118"/>
    </row>
    <row r="6686" spans="1:14" x14ac:dyDescent="0.25">
      <c r="A6686" s="130">
        <v>24651200000172</v>
      </c>
      <c r="B6686" s="98" t="s">
        <v>11882</v>
      </c>
      <c r="C6686" s="123" t="s">
        <v>2197</v>
      </c>
      <c r="D6686" s="98" t="s">
        <v>13667</v>
      </c>
      <c r="E6686" s="98" t="s">
        <v>13673</v>
      </c>
      <c r="F6686" s="124">
        <v>9.8800000000000008</v>
      </c>
      <c r="G6686" s="112">
        <v>43831</v>
      </c>
      <c r="H6686" s="112">
        <v>44196</v>
      </c>
      <c r="I6686" s="123" t="str">
        <f t="shared" si="104"/>
        <v/>
      </c>
      <c r="J6686" s="123"/>
      <c r="K6686" s="123"/>
      <c r="L6686" s="123"/>
      <c r="M6686" s="98"/>
      <c r="N6686" s="118"/>
    </row>
    <row r="6687" spans="1:14" x14ac:dyDescent="0.25">
      <c r="A6687" s="130">
        <v>6117709000158</v>
      </c>
      <c r="B6687" s="98" t="s">
        <v>11883</v>
      </c>
      <c r="C6687" s="123" t="s">
        <v>1142</v>
      </c>
      <c r="D6687" s="98" t="s">
        <v>13667</v>
      </c>
      <c r="E6687" s="98" t="s">
        <v>13673</v>
      </c>
      <c r="F6687" s="124">
        <v>18.27</v>
      </c>
      <c r="G6687" s="112">
        <v>43831</v>
      </c>
      <c r="H6687" s="112">
        <v>44196</v>
      </c>
      <c r="I6687" s="123" t="str">
        <f t="shared" si="104"/>
        <v/>
      </c>
      <c r="J6687" s="123"/>
      <c r="K6687" s="123"/>
      <c r="L6687" s="123"/>
      <c r="M6687" s="98" t="s">
        <v>14406</v>
      </c>
      <c r="N6687" s="118"/>
    </row>
    <row r="6688" spans="1:14" x14ac:dyDescent="0.25">
      <c r="A6688" s="130">
        <v>83021808000182</v>
      </c>
      <c r="B6688" s="98" t="s">
        <v>11884</v>
      </c>
      <c r="C6688" s="123" t="s">
        <v>4289</v>
      </c>
      <c r="D6688" s="98" t="s">
        <v>13667</v>
      </c>
      <c r="E6688" s="98" t="s">
        <v>13673</v>
      </c>
      <c r="F6688" s="124">
        <v>4.2</v>
      </c>
      <c r="G6688" s="112">
        <v>43831</v>
      </c>
      <c r="H6688" s="112">
        <v>44196</v>
      </c>
      <c r="I6688" s="123" t="str">
        <f t="shared" si="104"/>
        <v/>
      </c>
      <c r="J6688" s="123"/>
      <c r="K6688" s="123"/>
      <c r="L6688" s="123"/>
      <c r="M6688" s="98" t="s">
        <v>16600</v>
      </c>
      <c r="N6688" s="118"/>
    </row>
    <row r="6689" spans="1:14" x14ac:dyDescent="0.25">
      <c r="A6689" s="130">
        <v>88743604000179</v>
      </c>
      <c r="B6689" s="98" t="s">
        <v>11885</v>
      </c>
      <c r="C6689" s="123" t="s">
        <v>3812</v>
      </c>
      <c r="D6689" s="98" t="s">
        <v>13667</v>
      </c>
      <c r="E6689" s="98" t="s">
        <v>13673</v>
      </c>
      <c r="F6689" s="124">
        <v>24</v>
      </c>
      <c r="G6689" s="112">
        <v>43831</v>
      </c>
      <c r="H6689" s="112">
        <v>44196</v>
      </c>
      <c r="I6689" s="123" t="str">
        <f t="shared" si="104"/>
        <v/>
      </c>
      <c r="J6689" s="123"/>
      <c r="K6689" s="123"/>
      <c r="L6689" s="123"/>
      <c r="M6689" s="98"/>
      <c r="N6689" s="118"/>
    </row>
    <row r="6690" spans="1:14" x14ac:dyDescent="0.25">
      <c r="A6690" s="130">
        <v>63386627000142</v>
      </c>
      <c r="B6690" s="98" t="s">
        <v>11887</v>
      </c>
      <c r="C6690" s="123" t="s">
        <v>634</v>
      </c>
      <c r="D6690" s="98" t="s">
        <v>13667</v>
      </c>
      <c r="E6690" s="98" t="s">
        <v>13673</v>
      </c>
      <c r="F6690" s="124">
        <v>16.07</v>
      </c>
      <c r="G6690" s="112">
        <v>43831</v>
      </c>
      <c r="H6690" s="112">
        <v>44196</v>
      </c>
      <c r="I6690" s="123" t="str">
        <f t="shared" si="104"/>
        <v/>
      </c>
      <c r="J6690" s="123"/>
      <c r="K6690" s="123"/>
      <c r="L6690" s="123"/>
      <c r="M6690" s="98" t="s">
        <v>13975</v>
      </c>
      <c r="N6690" s="118"/>
    </row>
    <row r="6691" spans="1:14" x14ac:dyDescent="0.25">
      <c r="A6691" s="130">
        <v>23555279000175</v>
      </c>
      <c r="B6691" s="98" t="s">
        <v>11888</v>
      </c>
      <c r="C6691" s="123" t="s">
        <v>634</v>
      </c>
      <c r="D6691" s="98" t="s">
        <v>13667</v>
      </c>
      <c r="E6691" s="98" t="s">
        <v>13673</v>
      </c>
      <c r="F6691" s="124">
        <v>2.04</v>
      </c>
      <c r="G6691" s="112">
        <v>43801</v>
      </c>
      <c r="H6691" s="112">
        <v>44196</v>
      </c>
      <c r="I6691" s="123" t="str">
        <f t="shared" si="104"/>
        <v/>
      </c>
      <c r="J6691" s="123"/>
      <c r="K6691" s="123"/>
      <c r="L6691" s="123"/>
      <c r="M6691" s="98"/>
      <c r="N6691" s="118"/>
    </row>
    <row r="6692" spans="1:14" x14ac:dyDescent="0.25">
      <c r="A6692" s="130">
        <v>88202437000159</v>
      </c>
      <c r="B6692" s="98" t="s">
        <v>11892</v>
      </c>
      <c r="C6692" s="123" t="s">
        <v>3812</v>
      </c>
      <c r="D6692" s="98" t="s">
        <v>13667</v>
      </c>
      <c r="E6692" s="98" t="s">
        <v>13673</v>
      </c>
      <c r="F6692" s="124">
        <v>16.25</v>
      </c>
      <c r="G6692" s="112">
        <v>43831</v>
      </c>
      <c r="H6692" s="112">
        <v>44196</v>
      </c>
      <c r="I6692" s="123" t="str">
        <f t="shared" si="104"/>
        <v/>
      </c>
      <c r="J6692" s="123"/>
      <c r="K6692" s="123"/>
      <c r="L6692" s="123"/>
      <c r="M6692" s="98"/>
      <c r="N6692" s="118"/>
    </row>
    <row r="6693" spans="1:14" x14ac:dyDescent="0.25">
      <c r="A6693" s="130">
        <v>1310499000104</v>
      </c>
      <c r="B6693" s="98" t="s">
        <v>11893</v>
      </c>
      <c r="C6693" s="123" t="s">
        <v>2274</v>
      </c>
      <c r="D6693" s="98" t="s">
        <v>13667</v>
      </c>
      <c r="E6693" s="98" t="s">
        <v>13673</v>
      </c>
      <c r="F6693" s="124">
        <v>3.35</v>
      </c>
      <c r="G6693" s="112">
        <v>43831</v>
      </c>
      <c r="H6693" s="112">
        <v>44043</v>
      </c>
      <c r="I6693" s="123" t="str">
        <f t="shared" si="104"/>
        <v/>
      </c>
      <c r="J6693" s="123"/>
      <c r="K6693" s="123"/>
      <c r="L6693" s="123"/>
      <c r="M6693" s="98" t="s">
        <v>14940</v>
      </c>
      <c r="N6693" s="118"/>
    </row>
    <row r="6694" spans="1:14" x14ac:dyDescent="0.25">
      <c r="A6694" s="130">
        <v>1310499000104</v>
      </c>
      <c r="B6694" s="98" t="s">
        <v>11893</v>
      </c>
      <c r="C6694" s="123" t="s">
        <v>2274</v>
      </c>
      <c r="D6694" s="98" t="s">
        <v>13667</v>
      </c>
      <c r="E6694" s="98" t="s">
        <v>13673</v>
      </c>
      <c r="F6694" s="124">
        <v>3.35</v>
      </c>
      <c r="G6694" s="112">
        <v>44044</v>
      </c>
      <c r="H6694" s="112">
        <v>44196</v>
      </c>
      <c r="I6694" s="123" t="str">
        <f t="shared" si="104"/>
        <v/>
      </c>
      <c r="J6694" s="123"/>
      <c r="K6694" s="123"/>
      <c r="L6694" s="123"/>
      <c r="M6694" s="98"/>
      <c r="N6694" s="118"/>
    </row>
    <row r="6695" spans="1:14" x14ac:dyDescent="0.25">
      <c r="A6695" s="130">
        <v>5281738000198</v>
      </c>
      <c r="B6695" s="98" t="s">
        <v>11896</v>
      </c>
      <c r="C6695" s="123" t="s">
        <v>1142</v>
      </c>
      <c r="D6695" s="98" t="s">
        <v>13667</v>
      </c>
      <c r="E6695" s="98" t="s">
        <v>13673</v>
      </c>
      <c r="F6695" s="124">
        <v>44.55</v>
      </c>
      <c r="G6695" s="112">
        <v>45292</v>
      </c>
      <c r="H6695" s="98"/>
      <c r="I6695" s="123" t="str">
        <f t="shared" si="104"/>
        <v/>
      </c>
      <c r="J6695" s="123"/>
      <c r="K6695" s="123"/>
      <c r="L6695" s="123"/>
      <c r="M6695" s="98"/>
      <c r="N6695" s="118"/>
    </row>
    <row r="6696" spans="1:14" x14ac:dyDescent="0.25">
      <c r="A6696" s="130">
        <v>18132464000117</v>
      </c>
      <c r="B6696" s="98" t="s">
        <v>11897</v>
      </c>
      <c r="C6696" s="123" t="s">
        <v>1356</v>
      </c>
      <c r="D6696" s="98" t="s">
        <v>13667</v>
      </c>
      <c r="E6696" s="98" t="s">
        <v>13673</v>
      </c>
      <c r="F6696" s="124">
        <v>42.84</v>
      </c>
      <c r="G6696" s="112">
        <v>43831</v>
      </c>
      <c r="H6696" s="112">
        <v>44196</v>
      </c>
      <c r="I6696" s="123" t="str">
        <f t="shared" si="104"/>
        <v/>
      </c>
      <c r="J6696" s="123"/>
      <c r="K6696" s="123"/>
      <c r="L6696" s="123"/>
      <c r="M6696" s="98" t="s">
        <v>14555</v>
      </c>
      <c r="N6696" s="118"/>
    </row>
    <row r="6697" spans="1:14" x14ac:dyDescent="0.25">
      <c r="A6697" s="130">
        <v>12198719000168</v>
      </c>
      <c r="B6697" s="98" t="s">
        <v>11898</v>
      </c>
      <c r="C6697" s="123" t="s">
        <v>29</v>
      </c>
      <c r="D6697" s="98" t="s">
        <v>13667</v>
      </c>
      <c r="E6697" s="98" t="s">
        <v>13673</v>
      </c>
      <c r="F6697" s="124">
        <v>16.52</v>
      </c>
      <c r="G6697" s="112">
        <v>43831</v>
      </c>
      <c r="H6697" s="112">
        <v>44196</v>
      </c>
      <c r="I6697" s="123" t="str">
        <f t="shared" si="104"/>
        <v/>
      </c>
      <c r="J6697" s="123"/>
      <c r="K6697" s="123"/>
      <c r="L6697" s="123"/>
      <c r="M6697" s="98" t="s">
        <v>13705</v>
      </c>
      <c r="N6697" s="118"/>
    </row>
    <row r="6698" spans="1:14" x14ac:dyDescent="0.25">
      <c r="A6698" s="130">
        <v>15023930000138</v>
      </c>
      <c r="B6698" s="98" t="s">
        <v>11899</v>
      </c>
      <c r="C6698" s="123" t="s">
        <v>2274</v>
      </c>
      <c r="D6698" s="98" t="s">
        <v>13667</v>
      </c>
      <c r="E6698" s="98" t="s">
        <v>13673</v>
      </c>
      <c r="F6698" s="124">
        <v>11.46</v>
      </c>
      <c r="G6698" s="112">
        <v>43831</v>
      </c>
      <c r="H6698" s="112">
        <v>44196</v>
      </c>
      <c r="I6698" s="123" t="str">
        <f t="shared" si="104"/>
        <v/>
      </c>
      <c r="J6698" s="123"/>
      <c r="K6698" s="123"/>
      <c r="L6698" s="123"/>
      <c r="M6698" s="98" t="s">
        <v>14944</v>
      </c>
      <c r="N6698" s="118"/>
    </row>
    <row r="6699" spans="1:14" x14ac:dyDescent="0.25">
      <c r="A6699" s="130">
        <v>1795483000120</v>
      </c>
      <c r="B6699" s="98" t="s">
        <v>11900</v>
      </c>
      <c r="C6699" s="123" t="s">
        <v>5227</v>
      </c>
      <c r="D6699" s="98" t="s">
        <v>13667</v>
      </c>
      <c r="E6699" s="98" t="s">
        <v>13673</v>
      </c>
      <c r="F6699" s="124">
        <v>8.65</v>
      </c>
      <c r="G6699" s="112">
        <v>43831</v>
      </c>
      <c r="H6699" s="112">
        <v>43861</v>
      </c>
      <c r="I6699" s="123" t="str">
        <f t="shared" si="104"/>
        <v/>
      </c>
      <c r="J6699" s="123"/>
      <c r="K6699" s="123"/>
      <c r="L6699" s="123"/>
      <c r="M6699" s="98" t="s">
        <v>17010</v>
      </c>
      <c r="N6699" s="118"/>
    </row>
    <row r="6700" spans="1:14" x14ac:dyDescent="0.25">
      <c r="A6700" s="130">
        <v>1795483000120</v>
      </c>
      <c r="B6700" s="98" t="s">
        <v>11900</v>
      </c>
      <c r="C6700" s="123" t="s">
        <v>5227</v>
      </c>
      <c r="D6700" s="98" t="s">
        <v>13667</v>
      </c>
      <c r="E6700" s="98" t="s">
        <v>13673</v>
      </c>
      <c r="F6700" s="124">
        <v>8.65</v>
      </c>
      <c r="G6700" s="112">
        <v>43862</v>
      </c>
      <c r="H6700" s="112">
        <v>44196</v>
      </c>
      <c r="I6700" s="123" t="str">
        <f t="shared" si="104"/>
        <v/>
      </c>
      <c r="J6700" s="123"/>
      <c r="K6700" s="123"/>
      <c r="L6700" s="123"/>
      <c r="M6700" s="98"/>
      <c r="N6700" s="118"/>
    </row>
    <row r="6701" spans="1:14" x14ac:dyDescent="0.25">
      <c r="A6701" s="130">
        <v>4213687000102</v>
      </c>
      <c r="B6701" s="98" t="s">
        <v>11901</v>
      </c>
      <c r="C6701" s="123" t="s">
        <v>2274</v>
      </c>
      <c r="D6701" s="98" t="s">
        <v>13667</v>
      </c>
      <c r="E6701" s="98" t="s">
        <v>13673</v>
      </c>
      <c r="F6701" s="124">
        <v>2.68</v>
      </c>
      <c r="G6701" s="112">
        <v>43282</v>
      </c>
      <c r="H6701" s="112">
        <v>44043</v>
      </c>
      <c r="I6701" s="123" t="str">
        <f t="shared" si="104"/>
        <v/>
      </c>
      <c r="J6701" s="123"/>
      <c r="K6701" s="123"/>
      <c r="L6701" s="123"/>
      <c r="M6701" s="98"/>
      <c r="N6701" s="118"/>
    </row>
    <row r="6702" spans="1:14" x14ac:dyDescent="0.25">
      <c r="A6702" s="130">
        <v>41522350000103</v>
      </c>
      <c r="B6702" s="98" t="s">
        <v>11903</v>
      </c>
      <c r="C6702" s="123" t="s">
        <v>2926</v>
      </c>
      <c r="D6702" s="98" t="s">
        <v>13667</v>
      </c>
      <c r="E6702" s="98" t="s">
        <v>13673</v>
      </c>
      <c r="F6702" s="124">
        <v>5.64</v>
      </c>
      <c r="G6702" s="112">
        <v>43831</v>
      </c>
      <c r="H6702" s="112">
        <v>44196</v>
      </c>
      <c r="I6702" s="123" t="str">
        <f t="shared" si="104"/>
        <v/>
      </c>
      <c r="J6702" s="123"/>
      <c r="K6702" s="123"/>
      <c r="L6702" s="123"/>
      <c r="M6702" s="98"/>
      <c r="N6702" s="118"/>
    </row>
    <row r="6703" spans="1:14" x14ac:dyDescent="0.25">
      <c r="A6703" s="130">
        <v>12332987000120</v>
      </c>
      <c r="B6703" s="98" t="s">
        <v>11904</v>
      </c>
      <c r="C6703" s="123" t="s">
        <v>29</v>
      </c>
      <c r="D6703" s="98" t="s">
        <v>13667</v>
      </c>
      <c r="E6703" s="98" t="s">
        <v>13673</v>
      </c>
      <c r="F6703" s="124">
        <v>19.45</v>
      </c>
      <c r="G6703" s="112">
        <v>43831</v>
      </c>
      <c r="H6703" s="112">
        <v>44196</v>
      </c>
      <c r="I6703" s="123" t="str">
        <f t="shared" si="104"/>
        <v/>
      </c>
      <c r="J6703" s="123"/>
      <c r="K6703" s="123"/>
      <c r="L6703" s="123"/>
      <c r="M6703" s="98" t="s">
        <v>13708</v>
      </c>
      <c r="N6703" s="118"/>
    </row>
    <row r="6704" spans="1:14" x14ac:dyDescent="0.25">
      <c r="A6704" s="130">
        <v>76970326000103</v>
      </c>
      <c r="B6704" s="98" t="s">
        <v>11905</v>
      </c>
      <c r="C6704" s="123" t="s">
        <v>3143</v>
      </c>
      <c r="D6704" s="98" t="s">
        <v>13667</v>
      </c>
      <c r="E6704" s="98" t="s">
        <v>13673</v>
      </c>
      <c r="F6704" s="124">
        <v>10</v>
      </c>
      <c r="G6704" s="112">
        <v>41275</v>
      </c>
      <c r="H6704" s="98"/>
      <c r="I6704" s="123" t="str">
        <f t="shared" si="104"/>
        <v/>
      </c>
      <c r="J6704" s="123"/>
      <c r="K6704" s="123"/>
      <c r="L6704" s="123"/>
      <c r="M6704" s="98" t="s">
        <v>15710</v>
      </c>
      <c r="N6704" s="118"/>
    </row>
    <row r="6705" spans="1:14" x14ac:dyDescent="0.25">
      <c r="A6705" s="130">
        <v>1367853000129</v>
      </c>
      <c r="B6705" s="98" t="s">
        <v>11909</v>
      </c>
      <c r="C6705" s="123" t="s">
        <v>2274</v>
      </c>
      <c r="D6705" s="98" t="s">
        <v>13667</v>
      </c>
      <c r="E6705" s="98" t="s">
        <v>13673</v>
      </c>
      <c r="F6705" s="124">
        <v>8.67</v>
      </c>
      <c r="G6705" s="112">
        <v>43831</v>
      </c>
      <c r="H6705" s="112">
        <v>44074</v>
      </c>
      <c r="I6705" s="123" t="str">
        <f t="shared" si="104"/>
        <v/>
      </c>
      <c r="J6705" s="123"/>
      <c r="K6705" s="123"/>
      <c r="L6705" s="123"/>
      <c r="M6705" s="98" t="s">
        <v>14945</v>
      </c>
      <c r="N6705" s="118"/>
    </row>
    <row r="6706" spans="1:14" x14ac:dyDescent="0.25">
      <c r="A6706" s="130">
        <v>1367853000129</v>
      </c>
      <c r="B6706" s="98" t="s">
        <v>11909</v>
      </c>
      <c r="C6706" s="123" t="s">
        <v>2274</v>
      </c>
      <c r="D6706" s="98" t="s">
        <v>13667</v>
      </c>
      <c r="E6706" s="98" t="s">
        <v>13673</v>
      </c>
      <c r="F6706" s="124">
        <v>8.67</v>
      </c>
      <c r="G6706" s="112">
        <v>44075</v>
      </c>
      <c r="H6706" s="112">
        <v>44196</v>
      </c>
      <c r="I6706" s="123" t="str">
        <f t="shared" si="104"/>
        <v/>
      </c>
      <c r="J6706" s="123"/>
      <c r="K6706" s="123"/>
      <c r="L6706" s="123"/>
      <c r="M6706" s="98"/>
      <c r="N6706" s="118"/>
    </row>
    <row r="6707" spans="1:14" x14ac:dyDescent="0.25">
      <c r="A6707" s="130">
        <v>10150068000100</v>
      </c>
      <c r="B6707" s="98" t="s">
        <v>11916</v>
      </c>
      <c r="C6707" s="123" t="s">
        <v>2758</v>
      </c>
      <c r="D6707" s="98" t="s">
        <v>13667</v>
      </c>
      <c r="E6707" s="98" t="s">
        <v>13673</v>
      </c>
      <c r="F6707" s="124">
        <v>14.3</v>
      </c>
      <c r="G6707" s="112">
        <v>43770</v>
      </c>
      <c r="H6707" s="112">
        <v>44135</v>
      </c>
      <c r="I6707" s="123" t="str">
        <f t="shared" si="104"/>
        <v/>
      </c>
      <c r="J6707" s="123"/>
      <c r="K6707" s="123"/>
      <c r="L6707" s="123"/>
      <c r="M6707" s="98" t="s">
        <v>15322</v>
      </c>
      <c r="N6707" s="118"/>
    </row>
    <row r="6708" spans="1:14" x14ac:dyDescent="0.25">
      <c r="A6708" s="130">
        <v>8916645000180</v>
      </c>
      <c r="B6708" s="98" t="s">
        <v>11917</v>
      </c>
      <c r="C6708" s="123" t="s">
        <v>2554</v>
      </c>
      <c r="D6708" s="98" t="s">
        <v>13667</v>
      </c>
      <c r="E6708" s="98" t="s">
        <v>13673</v>
      </c>
      <c r="F6708" s="124">
        <v>4.6500000000000004</v>
      </c>
      <c r="G6708" s="112">
        <v>43831</v>
      </c>
      <c r="H6708" s="112">
        <v>44054</v>
      </c>
      <c r="I6708" s="123" t="str">
        <f t="shared" si="104"/>
        <v/>
      </c>
      <c r="J6708" s="123"/>
      <c r="K6708" s="123"/>
      <c r="L6708" s="123"/>
      <c r="M6708" s="98" t="s">
        <v>15156</v>
      </c>
      <c r="N6708" s="118"/>
    </row>
    <row r="6709" spans="1:14" x14ac:dyDescent="0.25">
      <c r="A6709" s="130">
        <v>8916645000180</v>
      </c>
      <c r="B6709" s="98" t="s">
        <v>11917</v>
      </c>
      <c r="C6709" s="123" t="s">
        <v>2554</v>
      </c>
      <c r="D6709" s="98" t="s">
        <v>13667</v>
      </c>
      <c r="E6709" s="98" t="s">
        <v>13673</v>
      </c>
      <c r="F6709" s="124">
        <v>4.6500000000000004</v>
      </c>
      <c r="G6709" s="112">
        <v>44055</v>
      </c>
      <c r="H6709" s="112">
        <v>44196</v>
      </c>
      <c r="I6709" s="123" t="str">
        <f t="shared" si="104"/>
        <v/>
      </c>
      <c r="J6709" s="123"/>
      <c r="K6709" s="123"/>
      <c r="L6709" s="123"/>
      <c r="M6709" s="98"/>
      <c r="N6709" s="118"/>
    </row>
    <row r="6710" spans="1:14" x14ac:dyDescent="0.25">
      <c r="A6710" s="130">
        <v>88437926000190</v>
      </c>
      <c r="B6710" s="98" t="s">
        <v>11918</v>
      </c>
      <c r="C6710" s="123" t="s">
        <v>3812</v>
      </c>
      <c r="D6710" s="98" t="s">
        <v>13667</v>
      </c>
      <c r="E6710" s="98" t="s">
        <v>13673</v>
      </c>
      <c r="F6710" s="124">
        <v>18.54</v>
      </c>
      <c r="G6710" s="112">
        <v>43831</v>
      </c>
      <c r="H6710" s="112">
        <v>44196</v>
      </c>
      <c r="I6710" s="123" t="str">
        <f t="shared" si="104"/>
        <v/>
      </c>
      <c r="J6710" s="123"/>
      <c r="K6710" s="123"/>
      <c r="L6710" s="123"/>
      <c r="M6710" s="98" t="s">
        <v>16255</v>
      </c>
      <c r="N6710" s="118"/>
    </row>
    <row r="6711" spans="1:14" x14ac:dyDescent="0.25">
      <c r="A6711" s="130">
        <v>16752446000102</v>
      </c>
      <c r="B6711" s="98" t="s">
        <v>11920</v>
      </c>
      <c r="C6711" s="123" t="s">
        <v>1356</v>
      </c>
      <c r="D6711" s="98" t="s">
        <v>13667</v>
      </c>
      <c r="E6711" s="98" t="s">
        <v>13673</v>
      </c>
      <c r="F6711" s="124">
        <v>11.14</v>
      </c>
      <c r="G6711" s="112">
        <v>43831</v>
      </c>
      <c r="H6711" s="112">
        <v>44196</v>
      </c>
      <c r="I6711" s="123" t="str">
        <f t="shared" si="104"/>
        <v/>
      </c>
      <c r="J6711" s="123"/>
      <c r="K6711" s="123"/>
      <c r="L6711" s="123"/>
      <c r="M6711" s="98" t="s">
        <v>14564</v>
      </c>
      <c r="N6711" s="118"/>
    </row>
    <row r="6712" spans="1:14" x14ac:dyDescent="0.25">
      <c r="A6712" s="130">
        <v>87708889000144</v>
      </c>
      <c r="B6712" s="98" t="s">
        <v>11923</v>
      </c>
      <c r="C6712" s="123" t="s">
        <v>3812</v>
      </c>
      <c r="D6712" s="98" t="s">
        <v>13667</v>
      </c>
      <c r="E6712" s="98" t="s">
        <v>13673</v>
      </c>
      <c r="F6712" s="124">
        <v>32.39</v>
      </c>
      <c r="G6712" s="112">
        <v>43831</v>
      </c>
      <c r="H6712" s="112">
        <v>44196</v>
      </c>
      <c r="I6712" s="123" t="str">
        <f t="shared" si="104"/>
        <v/>
      </c>
      <c r="J6712" s="123"/>
      <c r="K6712" s="123"/>
      <c r="L6712" s="123"/>
      <c r="M6712" s="98" t="s">
        <v>16256</v>
      </c>
      <c r="N6712" s="118"/>
    </row>
    <row r="6713" spans="1:14" x14ac:dyDescent="0.25">
      <c r="A6713" s="130">
        <v>76105519000104</v>
      </c>
      <c r="B6713" s="98" t="s">
        <v>11925</v>
      </c>
      <c r="C6713" s="123" t="s">
        <v>3143</v>
      </c>
      <c r="D6713" s="98" t="s">
        <v>13667</v>
      </c>
      <c r="E6713" s="98" t="s">
        <v>13673</v>
      </c>
      <c r="F6713" s="124">
        <v>11</v>
      </c>
      <c r="G6713" s="112">
        <v>43831</v>
      </c>
      <c r="H6713" s="112">
        <v>44196</v>
      </c>
      <c r="I6713" s="123" t="str">
        <f t="shared" si="104"/>
        <v/>
      </c>
      <c r="J6713" s="123"/>
      <c r="K6713" s="123"/>
      <c r="L6713" s="123"/>
      <c r="M6713" s="98" t="s">
        <v>15716</v>
      </c>
      <c r="N6713" s="118"/>
    </row>
    <row r="6714" spans="1:14" x14ac:dyDescent="0.25">
      <c r="A6714" s="130">
        <v>13883996000172</v>
      </c>
      <c r="B6714" s="98" t="s">
        <v>11929</v>
      </c>
      <c r="C6714" s="123" t="s">
        <v>215</v>
      </c>
      <c r="D6714" s="98" t="s">
        <v>13667</v>
      </c>
      <c r="E6714" s="98" t="s">
        <v>13673</v>
      </c>
      <c r="F6714" s="124">
        <v>2</v>
      </c>
      <c r="G6714" s="112">
        <v>41275</v>
      </c>
      <c r="H6714" s="112">
        <v>44196</v>
      </c>
      <c r="I6714" s="123" t="str">
        <f t="shared" si="104"/>
        <v/>
      </c>
      <c r="J6714" s="123"/>
      <c r="K6714" s="123"/>
      <c r="L6714" s="123"/>
      <c r="M6714" s="98" t="s">
        <v>13881</v>
      </c>
      <c r="N6714" s="118"/>
    </row>
    <row r="6715" spans="1:14" x14ac:dyDescent="0.25">
      <c r="A6715" s="130">
        <v>18591149000158</v>
      </c>
      <c r="B6715" s="98" t="s">
        <v>11934</v>
      </c>
      <c r="C6715" s="123" t="s">
        <v>1356</v>
      </c>
      <c r="D6715" s="98" t="s">
        <v>13667</v>
      </c>
      <c r="E6715" s="98" t="s">
        <v>13673</v>
      </c>
      <c r="F6715" s="124">
        <v>10.28</v>
      </c>
      <c r="G6715" s="112">
        <v>43831</v>
      </c>
      <c r="H6715" s="112">
        <v>44196</v>
      </c>
      <c r="I6715" s="123" t="str">
        <f t="shared" si="104"/>
        <v/>
      </c>
      <c r="J6715" s="123"/>
      <c r="K6715" s="123"/>
      <c r="L6715" s="123"/>
      <c r="M6715" s="98" t="s">
        <v>14573</v>
      </c>
      <c r="N6715" s="118"/>
    </row>
    <row r="6716" spans="1:14" x14ac:dyDescent="0.25">
      <c r="A6716" s="130">
        <v>87613154000137</v>
      </c>
      <c r="B6716" s="98" t="s">
        <v>11936</v>
      </c>
      <c r="C6716" s="123" t="s">
        <v>3812</v>
      </c>
      <c r="D6716" s="98" t="s">
        <v>13667</v>
      </c>
      <c r="E6716" s="98" t="s">
        <v>13673</v>
      </c>
      <c r="F6716" s="124">
        <v>21.03</v>
      </c>
      <c r="G6716" s="112">
        <v>43831</v>
      </c>
      <c r="H6716" s="112">
        <v>44196</v>
      </c>
      <c r="I6716" s="123" t="str">
        <f t="shared" si="104"/>
        <v/>
      </c>
      <c r="J6716" s="123"/>
      <c r="K6716" s="123"/>
      <c r="L6716" s="123"/>
      <c r="M6716" s="98" t="s">
        <v>16261</v>
      </c>
      <c r="N6716" s="118"/>
    </row>
    <row r="6717" spans="1:14" x14ac:dyDescent="0.25">
      <c r="A6717" s="130">
        <v>8355471000124</v>
      </c>
      <c r="B6717" s="98" t="s">
        <v>11938</v>
      </c>
      <c r="C6717" s="123" t="s">
        <v>3601</v>
      </c>
      <c r="D6717" s="98" t="s">
        <v>13667</v>
      </c>
      <c r="E6717" s="98" t="s">
        <v>13673</v>
      </c>
      <c r="F6717" s="124">
        <v>19.43</v>
      </c>
      <c r="G6717" s="112">
        <v>43831</v>
      </c>
      <c r="H6717" s="112">
        <v>44196</v>
      </c>
      <c r="I6717" s="123" t="str">
        <f t="shared" si="104"/>
        <v/>
      </c>
      <c r="J6717" s="123"/>
      <c r="K6717" s="123"/>
      <c r="L6717" s="123"/>
      <c r="M6717" s="98" t="s">
        <v>16065</v>
      </c>
      <c r="N6717" s="118"/>
    </row>
    <row r="6718" spans="1:14" x14ac:dyDescent="0.25">
      <c r="A6718" s="130">
        <v>1988914000175</v>
      </c>
      <c r="B6718" s="98" t="s">
        <v>11941</v>
      </c>
      <c r="C6718" s="123" t="s">
        <v>2197</v>
      </c>
      <c r="D6718" s="98" t="s">
        <v>13667</v>
      </c>
      <c r="E6718" s="98" t="s">
        <v>13673</v>
      </c>
      <c r="F6718" s="124">
        <v>3</v>
      </c>
      <c r="G6718" s="112">
        <v>43831</v>
      </c>
      <c r="H6718" s="112">
        <v>44196</v>
      </c>
      <c r="I6718" s="123" t="str">
        <f t="shared" si="104"/>
        <v/>
      </c>
      <c r="J6718" s="123"/>
      <c r="K6718" s="123"/>
      <c r="L6718" s="123"/>
      <c r="M6718" s="98"/>
      <c r="N6718" s="118"/>
    </row>
    <row r="6719" spans="1:14" x14ac:dyDescent="0.25">
      <c r="A6719" s="130">
        <v>2321115000103</v>
      </c>
      <c r="B6719" s="98" t="s">
        <v>11943</v>
      </c>
      <c r="C6719" s="123" t="s">
        <v>901</v>
      </c>
      <c r="D6719" s="98" t="s">
        <v>13667</v>
      </c>
      <c r="E6719" s="98" t="s">
        <v>13673</v>
      </c>
      <c r="F6719" s="124">
        <v>8.01</v>
      </c>
      <c r="G6719" s="112">
        <v>43831</v>
      </c>
      <c r="H6719" s="112">
        <v>44196</v>
      </c>
      <c r="I6719" s="123" t="str">
        <f t="shared" si="104"/>
        <v/>
      </c>
      <c r="J6719" s="123"/>
      <c r="K6719" s="123"/>
      <c r="L6719" s="123"/>
      <c r="M6719" s="98" t="s">
        <v>14191</v>
      </c>
      <c r="N6719" s="118"/>
    </row>
    <row r="6720" spans="1:14" x14ac:dyDescent="0.25">
      <c r="A6720" s="130">
        <v>6554257000171</v>
      </c>
      <c r="B6720" s="98" t="s">
        <v>11944</v>
      </c>
      <c r="C6720" s="123" t="s">
        <v>2926</v>
      </c>
      <c r="D6720" s="98" t="s">
        <v>13667</v>
      </c>
      <c r="E6720" s="98" t="s">
        <v>13673</v>
      </c>
      <c r="F6720" s="124">
        <v>6</v>
      </c>
      <c r="G6720" s="112">
        <v>43831</v>
      </c>
      <c r="H6720" s="112">
        <v>44196</v>
      </c>
      <c r="I6720" s="123" t="str">
        <f t="shared" si="104"/>
        <v/>
      </c>
      <c r="J6720" s="123"/>
      <c r="K6720" s="123"/>
      <c r="L6720" s="123"/>
      <c r="M6720" s="98" t="s">
        <v>15577</v>
      </c>
      <c r="N6720" s="118"/>
    </row>
    <row r="6721" spans="1:14" x14ac:dyDescent="0.25">
      <c r="A6721" s="130">
        <v>11286358000149</v>
      </c>
      <c r="B6721" s="98" t="s">
        <v>11945</v>
      </c>
      <c r="C6721" s="123" t="s">
        <v>2758</v>
      </c>
      <c r="D6721" s="98" t="s">
        <v>13667</v>
      </c>
      <c r="E6721" s="98" t="s">
        <v>13673</v>
      </c>
      <c r="F6721" s="124">
        <v>21.74</v>
      </c>
      <c r="G6721" s="112">
        <v>43831</v>
      </c>
      <c r="H6721" s="112">
        <v>44196</v>
      </c>
      <c r="I6721" s="123" t="str">
        <f t="shared" si="104"/>
        <v/>
      </c>
      <c r="J6721" s="123"/>
      <c r="K6721" s="123"/>
      <c r="L6721" s="123"/>
      <c r="M6721" s="98" t="s">
        <v>15325</v>
      </c>
      <c r="N6721" s="118"/>
    </row>
    <row r="6722" spans="1:14" x14ac:dyDescent="0.25">
      <c r="A6722" s="130">
        <v>14221741000107</v>
      </c>
      <c r="B6722" s="98" t="s">
        <v>11946</v>
      </c>
      <c r="C6722" s="123" t="s">
        <v>215</v>
      </c>
      <c r="D6722" s="98" t="s">
        <v>13667</v>
      </c>
      <c r="E6722" s="98" t="s">
        <v>13673</v>
      </c>
      <c r="F6722" s="124">
        <v>3.72</v>
      </c>
      <c r="G6722" s="112">
        <v>43831</v>
      </c>
      <c r="H6722" s="112">
        <v>44196</v>
      </c>
      <c r="I6722" s="123" t="str">
        <f t="shared" si="104"/>
        <v/>
      </c>
      <c r="J6722" s="123"/>
      <c r="K6722" s="123"/>
      <c r="L6722" s="123"/>
      <c r="M6722" s="98" t="s">
        <v>13882</v>
      </c>
      <c r="N6722" s="118"/>
    </row>
    <row r="6723" spans="1:14" x14ac:dyDescent="0.25">
      <c r="A6723" s="130">
        <v>1302603000100</v>
      </c>
      <c r="B6723" s="98" t="s">
        <v>11949</v>
      </c>
      <c r="C6723" s="123" t="s">
        <v>901</v>
      </c>
      <c r="D6723" s="98" t="s">
        <v>13667</v>
      </c>
      <c r="E6723" s="98" t="s">
        <v>13673</v>
      </c>
      <c r="F6723" s="124">
        <v>12</v>
      </c>
      <c r="G6723" s="112">
        <v>43831</v>
      </c>
      <c r="H6723" s="112">
        <v>44196</v>
      </c>
      <c r="I6723" s="123" t="str">
        <f t="shared" ref="I6723:I6786" si="105">IFERROR(IF(OR(E6723="Ativos", E6723="Aposentados",E6723="Pensionistas"),IF(F6723&gt;=14,"SIM","NÃO"),""),"")</f>
        <v/>
      </c>
      <c r="J6723" s="123"/>
      <c r="K6723" s="123"/>
      <c r="L6723" s="123"/>
      <c r="M6723" s="98" t="s">
        <v>14193</v>
      </c>
      <c r="N6723" s="118"/>
    </row>
    <row r="6724" spans="1:14" x14ac:dyDescent="0.25">
      <c r="A6724" s="130">
        <v>12264230000147</v>
      </c>
      <c r="B6724" s="98" t="s">
        <v>11950</v>
      </c>
      <c r="C6724" s="123" t="s">
        <v>29</v>
      </c>
      <c r="D6724" s="98" t="s">
        <v>13667</v>
      </c>
      <c r="E6724" s="98" t="s">
        <v>13673</v>
      </c>
      <c r="F6724" s="124">
        <v>6</v>
      </c>
      <c r="G6724" s="112">
        <v>43831</v>
      </c>
      <c r="H6724" s="112">
        <v>44196</v>
      </c>
      <c r="I6724" s="123" t="str">
        <f t="shared" si="105"/>
        <v/>
      </c>
      <c r="J6724" s="123"/>
      <c r="K6724" s="123"/>
      <c r="L6724" s="123"/>
      <c r="M6724" s="98" t="s">
        <v>13711</v>
      </c>
      <c r="N6724" s="118"/>
    </row>
    <row r="6725" spans="1:14" x14ac:dyDescent="0.25">
      <c r="A6725" s="130">
        <v>12264230000147</v>
      </c>
      <c r="B6725" s="98" t="s">
        <v>11950</v>
      </c>
      <c r="C6725" s="123" t="s">
        <v>29</v>
      </c>
      <c r="D6725" s="98" t="s">
        <v>13667</v>
      </c>
      <c r="E6725" s="98" t="s">
        <v>13673</v>
      </c>
      <c r="F6725" s="124">
        <v>11</v>
      </c>
      <c r="G6725" s="112">
        <v>44927</v>
      </c>
      <c r="H6725" s="98"/>
      <c r="I6725" s="123" t="str">
        <f t="shared" si="105"/>
        <v/>
      </c>
      <c r="J6725" s="123"/>
      <c r="K6725" s="123"/>
      <c r="L6725" s="123"/>
      <c r="M6725" s="98"/>
      <c r="N6725" s="118"/>
    </row>
    <row r="6726" spans="1:14" x14ac:dyDescent="0.25">
      <c r="A6726" s="130">
        <v>15389596000130</v>
      </c>
      <c r="B6726" s="98" t="s">
        <v>11951</v>
      </c>
      <c r="C6726" s="123" t="s">
        <v>2197</v>
      </c>
      <c r="D6726" s="98" t="s">
        <v>13667</v>
      </c>
      <c r="E6726" s="98" t="s">
        <v>13673</v>
      </c>
      <c r="F6726" s="124">
        <v>10.210000000000001</v>
      </c>
      <c r="G6726" s="112">
        <v>43580</v>
      </c>
      <c r="H6726" s="112">
        <v>44043</v>
      </c>
      <c r="I6726" s="123" t="str">
        <f t="shared" si="105"/>
        <v/>
      </c>
      <c r="J6726" s="123"/>
      <c r="K6726" s="123"/>
      <c r="L6726" s="123"/>
      <c r="M6726" s="98"/>
      <c r="N6726" s="118"/>
    </row>
    <row r="6727" spans="1:14" x14ac:dyDescent="0.25">
      <c r="A6727" s="130">
        <v>15389596000130</v>
      </c>
      <c r="B6727" s="98" t="s">
        <v>11951</v>
      </c>
      <c r="C6727" s="123" t="s">
        <v>2197</v>
      </c>
      <c r="D6727" s="98" t="s">
        <v>13667</v>
      </c>
      <c r="E6727" s="98" t="s">
        <v>13673</v>
      </c>
      <c r="F6727" s="124">
        <v>10.44</v>
      </c>
      <c r="G6727" s="112">
        <v>44044</v>
      </c>
      <c r="H6727" s="112">
        <v>44196</v>
      </c>
      <c r="I6727" s="123" t="str">
        <f t="shared" si="105"/>
        <v/>
      </c>
      <c r="J6727" s="123"/>
      <c r="K6727" s="123"/>
      <c r="L6727" s="123"/>
      <c r="M6727" s="98"/>
      <c r="N6727" s="118"/>
    </row>
    <row r="6728" spans="1:14" x14ac:dyDescent="0.25">
      <c r="A6728" s="130">
        <v>2133098000180</v>
      </c>
      <c r="B6728" s="98" t="s">
        <v>11954</v>
      </c>
      <c r="C6728" s="123" t="s">
        <v>5227</v>
      </c>
      <c r="D6728" s="98" t="s">
        <v>13667</v>
      </c>
      <c r="E6728" s="98" t="s">
        <v>13673</v>
      </c>
      <c r="F6728" s="124">
        <v>3.38</v>
      </c>
      <c r="G6728" s="112">
        <v>43782</v>
      </c>
      <c r="H6728" s="98"/>
      <c r="I6728" s="123" t="str">
        <f t="shared" si="105"/>
        <v/>
      </c>
      <c r="J6728" s="123"/>
      <c r="K6728" s="123"/>
      <c r="L6728" s="123"/>
      <c r="M6728" s="98"/>
      <c r="N6728" s="118"/>
    </row>
    <row r="6729" spans="1:14" x14ac:dyDescent="0.25">
      <c r="A6729" s="130">
        <v>3510211000162</v>
      </c>
      <c r="B6729" s="98" t="s">
        <v>11955</v>
      </c>
      <c r="C6729" s="123" t="s">
        <v>2197</v>
      </c>
      <c r="D6729" s="98" t="s">
        <v>13667</v>
      </c>
      <c r="E6729" s="98" t="s">
        <v>13673</v>
      </c>
      <c r="F6729" s="124">
        <v>10.4</v>
      </c>
      <c r="G6729" s="112">
        <v>43556</v>
      </c>
      <c r="H6729" s="112">
        <v>43921</v>
      </c>
      <c r="I6729" s="123" t="str">
        <f t="shared" si="105"/>
        <v/>
      </c>
      <c r="J6729" s="123"/>
      <c r="K6729" s="123"/>
      <c r="L6729" s="123"/>
      <c r="M6729" s="98"/>
      <c r="N6729" s="118"/>
    </row>
    <row r="6730" spans="1:14" x14ac:dyDescent="0.25">
      <c r="A6730" s="130">
        <v>8439549000199</v>
      </c>
      <c r="B6730" s="98" t="s">
        <v>11956</v>
      </c>
      <c r="C6730" s="123" t="s">
        <v>29</v>
      </c>
      <c r="D6730" s="98" t="s">
        <v>13667</v>
      </c>
      <c r="E6730" s="98" t="s">
        <v>13673</v>
      </c>
      <c r="F6730" s="124">
        <v>10</v>
      </c>
      <c r="G6730" s="112">
        <v>43525</v>
      </c>
      <c r="H6730" s="98"/>
      <c r="I6730" s="123" t="str">
        <f t="shared" si="105"/>
        <v/>
      </c>
      <c r="J6730" s="123"/>
      <c r="K6730" s="123"/>
      <c r="L6730" s="123"/>
      <c r="M6730" s="98"/>
      <c r="N6730" s="118"/>
    </row>
    <row r="6731" spans="1:14" x14ac:dyDescent="0.25">
      <c r="A6731" s="130">
        <v>6554299000102</v>
      </c>
      <c r="B6731" s="98" t="s">
        <v>11961</v>
      </c>
      <c r="C6731" s="123" t="s">
        <v>2926</v>
      </c>
      <c r="D6731" s="98" t="s">
        <v>13667</v>
      </c>
      <c r="E6731" s="98" t="s">
        <v>13673</v>
      </c>
      <c r="F6731" s="124">
        <v>4</v>
      </c>
      <c r="G6731" s="112">
        <v>43831</v>
      </c>
      <c r="H6731" s="112">
        <v>44165</v>
      </c>
      <c r="I6731" s="123" t="str">
        <f t="shared" si="105"/>
        <v/>
      </c>
      <c r="J6731" s="123"/>
      <c r="K6731" s="123"/>
      <c r="L6731" s="123"/>
      <c r="M6731" s="98" t="s">
        <v>15578</v>
      </c>
      <c r="N6731" s="118"/>
    </row>
    <row r="6732" spans="1:14" x14ac:dyDescent="0.25">
      <c r="A6732" s="130">
        <v>6554299000102</v>
      </c>
      <c r="B6732" s="98" t="s">
        <v>11961</v>
      </c>
      <c r="C6732" s="123" t="s">
        <v>2926</v>
      </c>
      <c r="D6732" s="98" t="s">
        <v>13667</v>
      </c>
      <c r="E6732" s="98" t="s">
        <v>13673</v>
      </c>
      <c r="F6732" s="124">
        <v>1</v>
      </c>
      <c r="G6732" s="112">
        <v>44166</v>
      </c>
      <c r="H6732" s="112">
        <v>44196</v>
      </c>
      <c r="I6732" s="123" t="str">
        <f t="shared" si="105"/>
        <v/>
      </c>
      <c r="J6732" s="123"/>
      <c r="K6732" s="123"/>
      <c r="L6732" s="123"/>
      <c r="M6732" s="98"/>
      <c r="N6732" s="118"/>
    </row>
    <row r="6733" spans="1:14" x14ac:dyDescent="0.25">
      <c r="A6733" s="130">
        <v>1180645000116</v>
      </c>
      <c r="B6733" s="98" t="s">
        <v>11964</v>
      </c>
      <c r="C6733" s="123" t="s">
        <v>901</v>
      </c>
      <c r="D6733" s="98" t="s">
        <v>13667</v>
      </c>
      <c r="E6733" s="98" t="s">
        <v>13673</v>
      </c>
      <c r="F6733" s="124">
        <v>14</v>
      </c>
      <c r="G6733" s="112">
        <v>43831</v>
      </c>
      <c r="H6733" s="112">
        <v>44196</v>
      </c>
      <c r="I6733" s="123" t="str">
        <f t="shared" si="105"/>
        <v/>
      </c>
      <c r="J6733" s="123"/>
      <c r="K6733" s="123"/>
      <c r="L6733" s="123"/>
      <c r="M6733" s="98" t="s">
        <v>14197</v>
      </c>
      <c r="N6733" s="118"/>
    </row>
    <row r="6734" spans="1:14" x14ac:dyDescent="0.25">
      <c r="A6734" s="130">
        <v>2382067000163</v>
      </c>
      <c r="B6734" s="98" t="s">
        <v>11965</v>
      </c>
      <c r="C6734" s="123" t="s">
        <v>901</v>
      </c>
      <c r="D6734" s="98" t="s">
        <v>13667</v>
      </c>
      <c r="E6734" s="98" t="s">
        <v>13673</v>
      </c>
      <c r="F6734" s="124">
        <v>13.5</v>
      </c>
      <c r="G6734" s="112">
        <v>43831</v>
      </c>
      <c r="H6734" s="112">
        <v>44196</v>
      </c>
      <c r="I6734" s="123" t="str">
        <f t="shared" si="105"/>
        <v/>
      </c>
      <c r="J6734" s="123"/>
      <c r="K6734" s="123"/>
      <c r="L6734" s="123"/>
      <c r="M6734" s="98" t="s">
        <v>14198</v>
      </c>
      <c r="N6734" s="118"/>
    </row>
    <row r="6735" spans="1:14" x14ac:dyDescent="0.25">
      <c r="A6735" s="130">
        <v>8106510000150</v>
      </c>
      <c r="B6735" s="98" t="s">
        <v>11970</v>
      </c>
      <c r="C6735" s="123" t="s">
        <v>3601</v>
      </c>
      <c r="D6735" s="98" t="s">
        <v>13667</v>
      </c>
      <c r="E6735" s="98" t="s">
        <v>13673</v>
      </c>
      <c r="F6735" s="124">
        <v>8.9</v>
      </c>
      <c r="G6735" s="112">
        <v>43831</v>
      </c>
      <c r="H6735" s="112">
        <v>44196</v>
      </c>
      <c r="I6735" s="123" t="str">
        <f t="shared" si="105"/>
        <v/>
      </c>
      <c r="J6735" s="123"/>
      <c r="K6735" s="123"/>
      <c r="L6735" s="123"/>
      <c r="M6735" s="98" t="s">
        <v>16066</v>
      </c>
      <c r="N6735" s="118"/>
    </row>
    <row r="6736" spans="1:14" x14ac:dyDescent="0.25">
      <c r="A6736" s="130">
        <v>8732174000150</v>
      </c>
      <c r="B6736" s="98" t="s">
        <v>11973</v>
      </c>
      <c r="C6736" s="123" t="s">
        <v>2554</v>
      </c>
      <c r="D6736" s="98" t="s">
        <v>13667</v>
      </c>
      <c r="E6736" s="98" t="s">
        <v>13673</v>
      </c>
      <c r="F6736" s="124">
        <v>17.399999999999999</v>
      </c>
      <c r="G6736" s="112">
        <v>43831</v>
      </c>
      <c r="H6736" s="112">
        <v>44196</v>
      </c>
      <c r="I6736" s="123" t="str">
        <f t="shared" si="105"/>
        <v/>
      </c>
      <c r="J6736" s="123"/>
      <c r="K6736" s="123"/>
      <c r="L6736" s="123"/>
      <c r="M6736" s="98" t="s">
        <v>15158</v>
      </c>
      <c r="N6736" s="118"/>
    </row>
    <row r="6737" spans="1:14" x14ac:dyDescent="0.25">
      <c r="A6737" s="130">
        <v>8781791000146</v>
      </c>
      <c r="B6737" s="98" t="s">
        <v>11974</v>
      </c>
      <c r="C6737" s="123" t="s">
        <v>2554</v>
      </c>
      <c r="D6737" s="98" t="s">
        <v>13667</v>
      </c>
      <c r="E6737" s="98" t="s">
        <v>13673</v>
      </c>
      <c r="F6737" s="124">
        <v>35.68</v>
      </c>
      <c r="G6737" s="112">
        <v>43831</v>
      </c>
      <c r="H6737" s="112">
        <v>44196</v>
      </c>
      <c r="I6737" s="123" t="str">
        <f t="shared" si="105"/>
        <v/>
      </c>
      <c r="J6737" s="123"/>
      <c r="K6737" s="123"/>
      <c r="L6737" s="123"/>
      <c r="M6737" s="98"/>
      <c r="N6737" s="118"/>
    </row>
    <row r="6738" spans="1:14" x14ac:dyDescent="0.25">
      <c r="A6738" s="130">
        <v>84736941000188</v>
      </c>
      <c r="B6738" s="98" t="s">
        <v>11975</v>
      </c>
      <c r="C6738" s="123" t="s">
        <v>3747</v>
      </c>
      <c r="D6738" s="98" t="s">
        <v>13667</v>
      </c>
      <c r="E6738" s="98" t="s">
        <v>13673</v>
      </c>
      <c r="F6738" s="124">
        <v>3.55</v>
      </c>
      <c r="G6738" s="112">
        <v>43831</v>
      </c>
      <c r="H6738" s="112">
        <v>44196</v>
      </c>
      <c r="I6738" s="123" t="str">
        <f t="shared" si="105"/>
        <v/>
      </c>
      <c r="J6738" s="123"/>
      <c r="K6738" s="123"/>
      <c r="L6738" s="123"/>
      <c r="M6738" s="98"/>
      <c r="N6738" s="118"/>
    </row>
    <row r="6739" spans="1:14" x14ac:dyDescent="0.25">
      <c r="A6739" s="130">
        <v>4217647000120</v>
      </c>
      <c r="B6739" s="98" t="s">
        <v>11983</v>
      </c>
      <c r="C6739" s="123" t="s">
        <v>2274</v>
      </c>
      <c r="D6739" s="98" t="s">
        <v>13667</v>
      </c>
      <c r="E6739" s="98" t="s">
        <v>13673</v>
      </c>
      <c r="F6739" s="124">
        <v>1.99</v>
      </c>
      <c r="G6739" s="112">
        <v>43252</v>
      </c>
      <c r="H6739" s="112">
        <v>44074</v>
      </c>
      <c r="I6739" s="123" t="str">
        <f t="shared" si="105"/>
        <v/>
      </c>
      <c r="J6739" s="123"/>
      <c r="K6739" s="123"/>
      <c r="L6739" s="123"/>
      <c r="M6739" s="98" t="s">
        <v>14950</v>
      </c>
      <c r="N6739" s="118"/>
    </row>
    <row r="6740" spans="1:14" x14ac:dyDescent="0.25">
      <c r="A6740" s="130">
        <v>11358165000156</v>
      </c>
      <c r="B6740" s="98" t="s">
        <v>11984</v>
      </c>
      <c r="C6740" s="123" t="s">
        <v>2758</v>
      </c>
      <c r="D6740" s="98" t="s">
        <v>13667</v>
      </c>
      <c r="E6740" s="98" t="s">
        <v>13673</v>
      </c>
      <c r="F6740" s="124">
        <v>7.8</v>
      </c>
      <c r="G6740" s="112">
        <v>42370</v>
      </c>
      <c r="H6740" s="98"/>
      <c r="I6740" s="123" t="str">
        <f t="shared" si="105"/>
        <v/>
      </c>
      <c r="J6740" s="123"/>
      <c r="K6740" s="123"/>
      <c r="L6740" s="123"/>
      <c r="M6740" s="98" t="s">
        <v>15342</v>
      </c>
      <c r="N6740" s="118"/>
    </row>
    <row r="6741" spans="1:14" x14ac:dyDescent="0.25">
      <c r="A6741" s="130">
        <v>1740505000155</v>
      </c>
      <c r="B6741" s="98" t="s">
        <v>11985</v>
      </c>
      <c r="C6741" s="123" t="s">
        <v>901</v>
      </c>
      <c r="D6741" s="98" t="s">
        <v>13667</v>
      </c>
      <c r="E6741" s="98" t="s">
        <v>13673</v>
      </c>
      <c r="F6741" s="124">
        <v>9</v>
      </c>
      <c r="G6741" s="112">
        <v>43831</v>
      </c>
      <c r="H6741" s="112">
        <v>44012</v>
      </c>
      <c r="I6741" s="123" t="str">
        <f t="shared" si="105"/>
        <v/>
      </c>
      <c r="J6741" s="123"/>
      <c r="K6741" s="123"/>
      <c r="L6741" s="123"/>
      <c r="M6741" s="98"/>
      <c r="N6741" s="118"/>
    </row>
    <row r="6742" spans="1:14" x14ac:dyDescent="0.25">
      <c r="A6742" s="130">
        <v>1740505000155</v>
      </c>
      <c r="B6742" s="98" t="s">
        <v>11985</v>
      </c>
      <c r="C6742" s="123" t="s">
        <v>901</v>
      </c>
      <c r="D6742" s="98" t="s">
        <v>13667</v>
      </c>
      <c r="E6742" s="98" t="s">
        <v>13673</v>
      </c>
      <c r="F6742" s="124">
        <v>9</v>
      </c>
      <c r="G6742" s="112">
        <v>44013</v>
      </c>
      <c r="H6742" s="112">
        <v>44196</v>
      </c>
      <c r="I6742" s="123" t="str">
        <f t="shared" si="105"/>
        <v/>
      </c>
      <c r="J6742" s="123"/>
      <c r="K6742" s="123"/>
      <c r="L6742" s="123"/>
      <c r="M6742" s="98"/>
      <c r="N6742" s="118"/>
    </row>
    <row r="6743" spans="1:14" x14ac:dyDescent="0.25">
      <c r="A6743" s="130">
        <v>6554885000157</v>
      </c>
      <c r="B6743" s="98" t="s">
        <v>11987</v>
      </c>
      <c r="C6743" s="123" t="s">
        <v>2926</v>
      </c>
      <c r="D6743" s="98" t="s">
        <v>13667</v>
      </c>
      <c r="E6743" s="98" t="s">
        <v>13673</v>
      </c>
      <c r="F6743" s="124">
        <v>6</v>
      </c>
      <c r="G6743" s="112">
        <v>43831</v>
      </c>
      <c r="H6743" s="112">
        <v>44074</v>
      </c>
      <c r="I6743" s="123" t="str">
        <f t="shared" si="105"/>
        <v/>
      </c>
      <c r="J6743" s="123"/>
      <c r="K6743" s="123"/>
      <c r="L6743" s="123"/>
      <c r="M6743" s="98" t="s">
        <v>15580</v>
      </c>
      <c r="N6743" s="118"/>
    </row>
    <row r="6744" spans="1:14" x14ac:dyDescent="0.25">
      <c r="A6744" s="130">
        <v>6554885000157</v>
      </c>
      <c r="B6744" s="98" t="s">
        <v>11987</v>
      </c>
      <c r="C6744" s="123" t="s">
        <v>2926</v>
      </c>
      <c r="D6744" s="98" t="s">
        <v>13667</v>
      </c>
      <c r="E6744" s="98" t="s">
        <v>13673</v>
      </c>
      <c r="F6744" s="124">
        <v>3</v>
      </c>
      <c r="G6744" s="112">
        <v>44075</v>
      </c>
      <c r="H6744" s="112">
        <v>44196</v>
      </c>
      <c r="I6744" s="123" t="str">
        <f t="shared" si="105"/>
        <v/>
      </c>
      <c r="J6744" s="123"/>
      <c r="K6744" s="123"/>
      <c r="L6744" s="123"/>
      <c r="M6744" s="98"/>
      <c r="N6744" s="118"/>
    </row>
    <row r="6745" spans="1:14" x14ac:dyDescent="0.25">
      <c r="A6745" s="130">
        <v>91553966000101</v>
      </c>
      <c r="B6745" s="98" t="s">
        <v>11990</v>
      </c>
      <c r="C6745" s="123" t="s">
        <v>3812</v>
      </c>
      <c r="D6745" s="98" t="s">
        <v>13667</v>
      </c>
      <c r="E6745" s="98" t="s">
        <v>13673</v>
      </c>
      <c r="F6745" s="124">
        <v>27.2</v>
      </c>
      <c r="G6745" s="112">
        <v>43831</v>
      </c>
      <c r="H6745" s="112">
        <v>44196</v>
      </c>
      <c r="I6745" s="123" t="str">
        <f t="shared" si="105"/>
        <v/>
      </c>
      <c r="J6745" s="123"/>
      <c r="K6745" s="123"/>
      <c r="L6745" s="123"/>
      <c r="M6745" s="98" t="s">
        <v>16264</v>
      </c>
      <c r="N6745" s="118"/>
    </row>
    <row r="6746" spans="1:14" x14ac:dyDescent="0.25">
      <c r="A6746" s="130">
        <v>46523247000193</v>
      </c>
      <c r="B6746" s="98" t="s">
        <v>11991</v>
      </c>
      <c r="C6746" s="123" t="s">
        <v>4626</v>
      </c>
      <c r="D6746" s="98" t="s">
        <v>13667</v>
      </c>
      <c r="E6746" s="98" t="s">
        <v>13673</v>
      </c>
      <c r="F6746" s="124">
        <v>31.92</v>
      </c>
      <c r="G6746" s="112">
        <v>43831</v>
      </c>
      <c r="H6746" s="112">
        <v>44196</v>
      </c>
      <c r="I6746" s="123" t="str">
        <f t="shared" si="105"/>
        <v/>
      </c>
      <c r="J6746" s="123"/>
      <c r="K6746" s="123"/>
      <c r="L6746" s="123"/>
      <c r="M6746" s="98" t="s">
        <v>16739</v>
      </c>
      <c r="N6746" s="118"/>
    </row>
    <row r="6747" spans="1:14" x14ac:dyDescent="0.25">
      <c r="A6747" s="130">
        <v>17754136000190</v>
      </c>
      <c r="B6747" s="98" t="s">
        <v>11994</v>
      </c>
      <c r="C6747" s="123" t="s">
        <v>1356</v>
      </c>
      <c r="D6747" s="98" t="s">
        <v>13667</v>
      </c>
      <c r="E6747" s="98" t="s">
        <v>13673</v>
      </c>
      <c r="F6747" s="124">
        <v>5.15</v>
      </c>
      <c r="G6747" s="112">
        <v>43831</v>
      </c>
      <c r="H6747" s="98"/>
      <c r="I6747" s="123" t="str">
        <f t="shared" si="105"/>
        <v/>
      </c>
      <c r="J6747" s="123"/>
      <c r="K6747" s="123"/>
      <c r="L6747" s="123"/>
      <c r="M6747" s="98" t="s">
        <v>14581</v>
      </c>
      <c r="N6747" s="118"/>
    </row>
    <row r="6748" spans="1:14" x14ac:dyDescent="0.25">
      <c r="A6748" s="130">
        <v>1138957000161</v>
      </c>
      <c r="B6748" s="98" t="s">
        <v>11995</v>
      </c>
      <c r="C6748" s="123" t="s">
        <v>5227</v>
      </c>
      <c r="D6748" s="98" t="s">
        <v>13667</v>
      </c>
      <c r="E6748" s="98" t="s">
        <v>13673</v>
      </c>
      <c r="F6748" s="124">
        <v>3</v>
      </c>
      <c r="G6748" s="112">
        <v>43831</v>
      </c>
      <c r="H6748" s="112">
        <v>44196</v>
      </c>
      <c r="I6748" s="123" t="str">
        <f t="shared" si="105"/>
        <v/>
      </c>
      <c r="J6748" s="123"/>
      <c r="K6748" s="123"/>
      <c r="L6748" s="123"/>
      <c r="M6748" s="98" t="s">
        <v>17012</v>
      </c>
      <c r="N6748" s="118"/>
    </row>
    <row r="6749" spans="1:14" x14ac:dyDescent="0.25">
      <c r="A6749" s="130">
        <v>18291351000164</v>
      </c>
      <c r="B6749" s="98" t="s">
        <v>12000</v>
      </c>
      <c r="C6749" s="123" t="s">
        <v>1356</v>
      </c>
      <c r="D6749" s="98" t="s">
        <v>13667</v>
      </c>
      <c r="E6749" s="98" t="s">
        <v>13673</v>
      </c>
      <c r="F6749" s="124">
        <v>17</v>
      </c>
      <c r="G6749" s="112">
        <v>43831</v>
      </c>
      <c r="H6749" s="112">
        <v>44196</v>
      </c>
      <c r="I6749" s="123" t="str">
        <f t="shared" si="105"/>
        <v/>
      </c>
      <c r="J6749" s="123"/>
      <c r="K6749" s="123"/>
      <c r="L6749" s="123"/>
      <c r="M6749" s="98" t="s">
        <v>14589</v>
      </c>
      <c r="N6749" s="118"/>
    </row>
    <row r="6750" spans="1:14" x14ac:dyDescent="0.25">
      <c r="A6750" s="130">
        <v>88254891000153</v>
      </c>
      <c r="B6750" s="98" t="s">
        <v>12001</v>
      </c>
      <c r="C6750" s="123" t="s">
        <v>3812</v>
      </c>
      <c r="D6750" s="98" t="s">
        <v>13667</v>
      </c>
      <c r="E6750" s="98" t="s">
        <v>13673</v>
      </c>
      <c r="F6750" s="124">
        <v>15.7</v>
      </c>
      <c r="G6750" s="112">
        <v>43831</v>
      </c>
      <c r="H6750" s="98"/>
      <c r="I6750" s="123" t="str">
        <f t="shared" si="105"/>
        <v/>
      </c>
      <c r="J6750" s="123"/>
      <c r="K6750" s="123"/>
      <c r="L6750" s="123"/>
      <c r="M6750" s="98"/>
      <c r="N6750" s="118"/>
    </row>
    <row r="6751" spans="1:14" x14ac:dyDescent="0.25">
      <c r="A6751" s="130">
        <v>2070563000181</v>
      </c>
      <c r="B6751" s="98" t="s">
        <v>12003</v>
      </c>
      <c r="C6751" s="123" t="s">
        <v>5227</v>
      </c>
      <c r="D6751" s="98" t="s">
        <v>13667</v>
      </c>
      <c r="E6751" s="98" t="s">
        <v>13673</v>
      </c>
      <c r="F6751" s="124">
        <v>5.35</v>
      </c>
      <c r="G6751" s="112">
        <v>43831</v>
      </c>
      <c r="H6751" s="112">
        <v>44196</v>
      </c>
      <c r="I6751" s="123" t="str">
        <f t="shared" si="105"/>
        <v/>
      </c>
      <c r="J6751" s="123"/>
      <c r="K6751" s="123"/>
      <c r="L6751" s="123"/>
      <c r="M6751" s="98" t="s">
        <v>17014</v>
      </c>
      <c r="N6751" s="118"/>
    </row>
    <row r="6752" spans="1:14" x14ac:dyDescent="0.25">
      <c r="A6752" s="130">
        <v>90221524000103</v>
      </c>
      <c r="B6752" s="98" t="s">
        <v>12004</v>
      </c>
      <c r="C6752" s="123" t="s">
        <v>3812</v>
      </c>
      <c r="D6752" s="98" t="s">
        <v>13667</v>
      </c>
      <c r="E6752" s="98" t="s">
        <v>13673</v>
      </c>
      <c r="F6752" s="124">
        <v>27.52</v>
      </c>
      <c r="G6752" s="112">
        <v>43831</v>
      </c>
      <c r="H6752" s="112">
        <v>44196</v>
      </c>
      <c r="I6752" s="123" t="str">
        <f t="shared" si="105"/>
        <v/>
      </c>
      <c r="J6752" s="123"/>
      <c r="K6752" s="123"/>
      <c r="L6752" s="123"/>
      <c r="M6752" s="98" t="s">
        <v>16267</v>
      </c>
      <c r="N6752" s="118"/>
    </row>
    <row r="6753" spans="1:14" x14ac:dyDescent="0.25">
      <c r="A6753" s="130">
        <v>22953681000145</v>
      </c>
      <c r="B6753" s="98" t="s">
        <v>12005</v>
      </c>
      <c r="C6753" s="123" t="s">
        <v>2413</v>
      </c>
      <c r="D6753" s="98" t="s">
        <v>13667</v>
      </c>
      <c r="E6753" s="98" t="s">
        <v>13673</v>
      </c>
      <c r="F6753" s="124">
        <v>2.72</v>
      </c>
      <c r="G6753" s="112">
        <v>41640</v>
      </c>
      <c r="H6753" s="98"/>
      <c r="I6753" s="123" t="str">
        <f t="shared" si="105"/>
        <v/>
      </c>
      <c r="J6753" s="123"/>
      <c r="K6753" s="123"/>
      <c r="L6753" s="123"/>
      <c r="M6753" s="98" t="s">
        <v>15083</v>
      </c>
      <c r="N6753" s="118"/>
    </row>
    <row r="6754" spans="1:14" x14ac:dyDescent="0.25">
      <c r="A6754" s="130">
        <v>87482535000124</v>
      </c>
      <c r="B6754" s="98" t="s">
        <v>12006</v>
      </c>
      <c r="C6754" s="123" t="s">
        <v>3812</v>
      </c>
      <c r="D6754" s="98" t="s">
        <v>13667</v>
      </c>
      <c r="E6754" s="98" t="s">
        <v>13673</v>
      </c>
      <c r="F6754" s="124">
        <v>26</v>
      </c>
      <c r="G6754" s="112">
        <v>43831</v>
      </c>
      <c r="H6754" s="112">
        <v>44032</v>
      </c>
      <c r="I6754" s="123" t="str">
        <f t="shared" si="105"/>
        <v/>
      </c>
      <c r="J6754" s="123"/>
      <c r="K6754" s="123"/>
      <c r="L6754" s="123"/>
      <c r="M6754" s="98" t="s">
        <v>16268</v>
      </c>
      <c r="N6754" s="118"/>
    </row>
    <row r="6755" spans="1:14" x14ac:dyDescent="0.25">
      <c r="A6755" s="130">
        <v>87482535000124</v>
      </c>
      <c r="B6755" s="98" t="s">
        <v>12006</v>
      </c>
      <c r="C6755" s="123" t="s">
        <v>3812</v>
      </c>
      <c r="D6755" s="98" t="s">
        <v>13667</v>
      </c>
      <c r="E6755" s="98" t="s">
        <v>13673</v>
      </c>
      <c r="F6755" s="124">
        <v>26</v>
      </c>
      <c r="G6755" s="112">
        <v>44033</v>
      </c>
      <c r="H6755" s="112">
        <v>44196</v>
      </c>
      <c r="I6755" s="123" t="str">
        <f t="shared" si="105"/>
        <v/>
      </c>
      <c r="J6755" s="123"/>
      <c r="K6755" s="123"/>
      <c r="L6755" s="123"/>
      <c r="M6755" s="98"/>
      <c r="N6755" s="118"/>
    </row>
    <row r="6756" spans="1:14" x14ac:dyDescent="0.25">
      <c r="A6756" s="130">
        <v>27150556000110</v>
      </c>
      <c r="B6756" s="98" t="s">
        <v>12008</v>
      </c>
      <c r="C6756" s="123" t="s">
        <v>821</v>
      </c>
      <c r="D6756" s="98" t="s">
        <v>13667</v>
      </c>
      <c r="E6756" s="98" t="s">
        <v>13673</v>
      </c>
      <c r="F6756" s="124">
        <v>10</v>
      </c>
      <c r="G6756" s="112">
        <v>43831</v>
      </c>
      <c r="H6756" s="112">
        <v>44196</v>
      </c>
      <c r="I6756" s="123" t="str">
        <f t="shared" si="105"/>
        <v/>
      </c>
      <c r="J6756" s="123"/>
      <c r="K6756" s="123"/>
      <c r="L6756" s="123"/>
      <c r="M6756" s="98" t="s">
        <v>14080</v>
      </c>
      <c r="N6756" s="118"/>
    </row>
    <row r="6757" spans="1:14" x14ac:dyDescent="0.25">
      <c r="A6757" s="130">
        <v>87488938000180</v>
      </c>
      <c r="B6757" s="98" t="s">
        <v>12009</v>
      </c>
      <c r="C6757" s="123" t="s">
        <v>3812</v>
      </c>
      <c r="D6757" s="98" t="s">
        <v>13667</v>
      </c>
      <c r="E6757" s="98" t="s">
        <v>13673</v>
      </c>
      <c r="F6757" s="124">
        <v>25.9</v>
      </c>
      <c r="G6757" s="112">
        <v>43831</v>
      </c>
      <c r="H6757" s="112">
        <v>44196</v>
      </c>
      <c r="I6757" s="123" t="str">
        <f t="shared" si="105"/>
        <v/>
      </c>
      <c r="J6757" s="123"/>
      <c r="K6757" s="123"/>
      <c r="L6757" s="123"/>
      <c r="M6757" s="98" t="s">
        <v>16269</v>
      </c>
      <c r="N6757" s="118"/>
    </row>
    <row r="6758" spans="1:14" x14ac:dyDescent="0.25">
      <c r="A6758" s="130">
        <v>78790000128</v>
      </c>
      <c r="B6758" s="98" t="s">
        <v>12019</v>
      </c>
      <c r="C6758" s="123" t="s">
        <v>901</v>
      </c>
      <c r="D6758" s="98" t="s">
        <v>13667</v>
      </c>
      <c r="E6758" s="98" t="s">
        <v>13673</v>
      </c>
      <c r="F6758" s="124">
        <v>15</v>
      </c>
      <c r="G6758" s="112">
        <v>43831</v>
      </c>
      <c r="H6758" s="112">
        <v>44196</v>
      </c>
      <c r="I6758" s="123" t="str">
        <f t="shared" si="105"/>
        <v/>
      </c>
      <c r="J6758" s="123"/>
      <c r="K6758" s="123"/>
      <c r="L6758" s="123"/>
      <c r="M6758" s="98" t="s">
        <v>14202</v>
      </c>
      <c r="N6758" s="118"/>
    </row>
    <row r="6759" spans="1:14" x14ac:dyDescent="0.25">
      <c r="A6759" s="130">
        <v>6314439000175</v>
      </c>
      <c r="B6759" s="98" t="s">
        <v>12021</v>
      </c>
      <c r="C6759" s="123" t="s">
        <v>1142</v>
      </c>
      <c r="D6759" s="98" t="s">
        <v>13667</v>
      </c>
      <c r="E6759" s="98" t="s">
        <v>13673</v>
      </c>
      <c r="F6759" s="124">
        <v>9.4600000000000009</v>
      </c>
      <c r="G6759" s="112">
        <v>43831</v>
      </c>
      <c r="H6759" s="112">
        <v>44196</v>
      </c>
      <c r="I6759" s="123" t="str">
        <f t="shared" si="105"/>
        <v/>
      </c>
      <c r="J6759" s="123"/>
      <c r="K6759" s="123"/>
      <c r="L6759" s="123"/>
      <c r="M6759" s="98" t="s">
        <v>14409</v>
      </c>
      <c r="N6759" s="118"/>
    </row>
    <row r="6760" spans="1:14" x14ac:dyDescent="0.25">
      <c r="A6760" s="130">
        <v>1788082000143</v>
      </c>
      <c r="B6760" s="98" t="s">
        <v>12024</v>
      </c>
      <c r="C6760" s="123" t="s">
        <v>901</v>
      </c>
      <c r="D6760" s="98" t="s">
        <v>13667</v>
      </c>
      <c r="E6760" s="98" t="s">
        <v>13673</v>
      </c>
      <c r="F6760" s="124">
        <v>14</v>
      </c>
      <c r="G6760" s="112">
        <v>43831</v>
      </c>
      <c r="H6760" s="112">
        <v>44196</v>
      </c>
      <c r="I6760" s="123" t="str">
        <f t="shared" si="105"/>
        <v/>
      </c>
      <c r="J6760" s="123"/>
      <c r="K6760" s="123"/>
      <c r="L6760" s="123"/>
      <c r="M6760" s="98" t="s">
        <v>14204</v>
      </c>
      <c r="N6760" s="118"/>
    </row>
    <row r="6761" spans="1:14" x14ac:dyDescent="0.25">
      <c r="A6761" s="130">
        <v>6554059000108</v>
      </c>
      <c r="B6761" s="98" t="s">
        <v>12026</v>
      </c>
      <c r="C6761" s="123" t="s">
        <v>2926</v>
      </c>
      <c r="D6761" s="98" t="s">
        <v>13667</v>
      </c>
      <c r="E6761" s="98" t="s">
        <v>13673</v>
      </c>
      <c r="F6761" s="124">
        <v>14.84</v>
      </c>
      <c r="G6761" s="112">
        <v>43831</v>
      </c>
      <c r="H6761" s="112">
        <v>44196</v>
      </c>
      <c r="I6761" s="123" t="str">
        <f t="shared" si="105"/>
        <v/>
      </c>
      <c r="J6761" s="123"/>
      <c r="K6761" s="123"/>
      <c r="L6761" s="123"/>
      <c r="M6761" s="98" t="s">
        <v>15582</v>
      </c>
      <c r="N6761" s="118"/>
    </row>
    <row r="6762" spans="1:14" x14ac:dyDescent="0.25">
      <c r="A6762" s="130">
        <v>88349238000178</v>
      </c>
      <c r="B6762" s="98" t="s">
        <v>12028</v>
      </c>
      <c r="C6762" s="123" t="s">
        <v>3812</v>
      </c>
      <c r="D6762" s="98" t="s">
        <v>13667</v>
      </c>
      <c r="E6762" s="98" t="s">
        <v>13673</v>
      </c>
      <c r="F6762" s="124">
        <v>19.39</v>
      </c>
      <c r="G6762" s="112">
        <v>42736</v>
      </c>
      <c r="H6762" s="112">
        <v>44012</v>
      </c>
      <c r="I6762" s="123" t="str">
        <f t="shared" si="105"/>
        <v/>
      </c>
      <c r="J6762" s="123"/>
      <c r="K6762" s="123"/>
      <c r="L6762" s="123"/>
      <c r="M6762" s="98" t="s">
        <v>16271</v>
      </c>
      <c r="N6762" s="118"/>
    </row>
    <row r="6763" spans="1:14" x14ac:dyDescent="0.25">
      <c r="A6763" s="130">
        <v>88349238000178</v>
      </c>
      <c r="B6763" s="98" t="s">
        <v>12028</v>
      </c>
      <c r="C6763" s="123" t="s">
        <v>3812</v>
      </c>
      <c r="D6763" s="98" t="s">
        <v>13667</v>
      </c>
      <c r="E6763" s="98" t="s">
        <v>13673</v>
      </c>
      <c r="F6763" s="124">
        <v>19.39</v>
      </c>
      <c r="G6763" s="112">
        <v>44013</v>
      </c>
      <c r="H6763" s="112">
        <v>44196</v>
      </c>
      <c r="I6763" s="123" t="str">
        <f t="shared" si="105"/>
        <v/>
      </c>
      <c r="J6763" s="123"/>
      <c r="K6763" s="123"/>
      <c r="L6763" s="123"/>
      <c r="M6763" s="98"/>
      <c r="N6763" s="118"/>
    </row>
    <row r="6764" spans="1:14" x14ac:dyDescent="0.25">
      <c r="A6764" s="130">
        <v>18080655000182</v>
      </c>
      <c r="B6764" s="98" t="s">
        <v>12030</v>
      </c>
      <c r="C6764" s="123" t="s">
        <v>1356</v>
      </c>
      <c r="D6764" s="98" t="s">
        <v>13667</v>
      </c>
      <c r="E6764" s="98" t="s">
        <v>13673</v>
      </c>
      <c r="F6764" s="124">
        <v>13</v>
      </c>
      <c r="G6764" s="112">
        <v>43831</v>
      </c>
      <c r="H6764" s="112">
        <v>44196</v>
      </c>
      <c r="I6764" s="123" t="str">
        <f t="shared" si="105"/>
        <v/>
      </c>
      <c r="J6764" s="123"/>
      <c r="K6764" s="123"/>
      <c r="L6764" s="123"/>
      <c r="M6764" s="98" t="s">
        <v>14595</v>
      </c>
      <c r="N6764" s="118"/>
    </row>
    <row r="6765" spans="1:14" x14ac:dyDescent="0.25">
      <c r="A6765" s="130">
        <v>87613477000120</v>
      </c>
      <c r="B6765" s="98" t="s">
        <v>12036</v>
      </c>
      <c r="C6765" s="123" t="s">
        <v>3812</v>
      </c>
      <c r="D6765" s="98" t="s">
        <v>13667</v>
      </c>
      <c r="E6765" s="98" t="s">
        <v>13673</v>
      </c>
      <c r="F6765" s="124">
        <v>5.3</v>
      </c>
      <c r="G6765" s="112">
        <v>43831</v>
      </c>
      <c r="H6765" s="112">
        <v>44196</v>
      </c>
      <c r="I6765" s="123" t="str">
        <f t="shared" si="105"/>
        <v/>
      </c>
      <c r="J6765" s="123"/>
      <c r="K6765" s="123"/>
      <c r="L6765" s="123"/>
      <c r="M6765" s="98" t="s">
        <v>16276</v>
      </c>
      <c r="N6765" s="118"/>
    </row>
    <row r="6766" spans="1:14" x14ac:dyDescent="0.25">
      <c r="A6766" s="130">
        <v>92406180000124</v>
      </c>
      <c r="B6766" s="98" t="s">
        <v>12037</v>
      </c>
      <c r="C6766" s="123" t="s">
        <v>3812</v>
      </c>
      <c r="D6766" s="98" t="s">
        <v>13667</v>
      </c>
      <c r="E6766" s="98" t="s">
        <v>13673</v>
      </c>
      <c r="F6766" s="124">
        <v>26.55</v>
      </c>
      <c r="G6766" s="112">
        <v>43831</v>
      </c>
      <c r="H6766" s="112">
        <v>44196</v>
      </c>
      <c r="I6766" s="123" t="str">
        <f t="shared" si="105"/>
        <v/>
      </c>
      <c r="J6766" s="123"/>
      <c r="K6766" s="123"/>
      <c r="L6766" s="123"/>
      <c r="M6766" s="98" t="s">
        <v>16277</v>
      </c>
      <c r="N6766" s="118"/>
    </row>
    <row r="6767" spans="1:14" x14ac:dyDescent="0.25">
      <c r="A6767" s="130">
        <v>11294303000180</v>
      </c>
      <c r="B6767" s="98" t="s">
        <v>12038</v>
      </c>
      <c r="C6767" s="123" t="s">
        <v>2758</v>
      </c>
      <c r="D6767" s="98" t="s">
        <v>13667</v>
      </c>
      <c r="E6767" s="98" t="s">
        <v>13673</v>
      </c>
      <c r="F6767" s="124">
        <v>27.5</v>
      </c>
      <c r="G6767" s="112">
        <v>43770</v>
      </c>
      <c r="H6767" s="112">
        <v>44135</v>
      </c>
      <c r="I6767" s="123" t="str">
        <f t="shared" si="105"/>
        <v/>
      </c>
      <c r="J6767" s="123"/>
      <c r="K6767" s="123"/>
      <c r="L6767" s="123"/>
      <c r="M6767" s="98" t="s">
        <v>15345</v>
      </c>
      <c r="N6767" s="118"/>
    </row>
    <row r="6768" spans="1:14" x14ac:dyDescent="0.25">
      <c r="A6768" s="130">
        <v>8993909000108</v>
      </c>
      <c r="B6768" s="98" t="s">
        <v>12040</v>
      </c>
      <c r="C6768" s="123" t="s">
        <v>2554</v>
      </c>
      <c r="D6768" s="98" t="s">
        <v>13667</v>
      </c>
      <c r="E6768" s="98" t="s">
        <v>13673</v>
      </c>
      <c r="F6768" s="124">
        <v>15.24</v>
      </c>
      <c r="G6768" s="112">
        <v>43831</v>
      </c>
      <c r="H6768" s="112">
        <v>44196</v>
      </c>
      <c r="I6768" s="123" t="str">
        <f t="shared" si="105"/>
        <v/>
      </c>
      <c r="J6768" s="123"/>
      <c r="K6768" s="123"/>
      <c r="L6768" s="123"/>
      <c r="M6768" s="98" t="s">
        <v>15169</v>
      </c>
      <c r="N6768" s="118"/>
    </row>
    <row r="6769" spans="1:14" x14ac:dyDescent="0.25">
      <c r="A6769" s="130">
        <v>6554174000182</v>
      </c>
      <c r="B6769" s="98" t="s">
        <v>12042</v>
      </c>
      <c r="C6769" s="123" t="s">
        <v>2926</v>
      </c>
      <c r="D6769" s="98" t="s">
        <v>13667</v>
      </c>
      <c r="E6769" s="98" t="s">
        <v>13673</v>
      </c>
      <c r="F6769" s="124">
        <v>2.74</v>
      </c>
      <c r="G6769" s="112">
        <v>43831</v>
      </c>
      <c r="H6769" s="112">
        <v>44196</v>
      </c>
      <c r="I6769" s="123" t="str">
        <f t="shared" si="105"/>
        <v/>
      </c>
      <c r="J6769" s="123"/>
      <c r="K6769" s="123"/>
      <c r="L6769" s="123"/>
      <c r="M6769" s="98" t="s">
        <v>15586</v>
      </c>
      <c r="N6769" s="118"/>
    </row>
    <row r="6770" spans="1:14" x14ac:dyDescent="0.25">
      <c r="A6770" s="130">
        <v>4695284000139</v>
      </c>
      <c r="B6770" s="98" t="s">
        <v>12043</v>
      </c>
      <c r="C6770" s="123" t="s">
        <v>3747</v>
      </c>
      <c r="D6770" s="98" t="s">
        <v>13667</v>
      </c>
      <c r="E6770" s="98" t="s">
        <v>13673</v>
      </c>
      <c r="F6770" s="124">
        <v>1.77</v>
      </c>
      <c r="G6770" s="112">
        <v>43831</v>
      </c>
      <c r="H6770" s="112">
        <v>44196</v>
      </c>
      <c r="I6770" s="123" t="str">
        <f t="shared" si="105"/>
        <v/>
      </c>
      <c r="J6770" s="123"/>
      <c r="K6770" s="123"/>
      <c r="L6770" s="123"/>
      <c r="M6770" s="98"/>
      <c r="N6770" s="118"/>
    </row>
    <row r="6771" spans="1:14" x14ac:dyDescent="0.25">
      <c r="A6771" s="130">
        <v>88254883000107</v>
      </c>
      <c r="B6771" s="98" t="s">
        <v>12047</v>
      </c>
      <c r="C6771" s="123" t="s">
        <v>3812</v>
      </c>
      <c r="D6771" s="98" t="s">
        <v>13667</v>
      </c>
      <c r="E6771" s="98" t="s">
        <v>13673</v>
      </c>
      <c r="F6771" s="124">
        <v>14</v>
      </c>
      <c r="G6771" s="112">
        <v>43831</v>
      </c>
      <c r="H6771" s="112">
        <v>44196</v>
      </c>
      <c r="I6771" s="123" t="str">
        <f t="shared" si="105"/>
        <v/>
      </c>
      <c r="J6771" s="123"/>
      <c r="K6771" s="123"/>
      <c r="L6771" s="123"/>
      <c r="M6771" s="98" t="s">
        <v>16284</v>
      </c>
      <c r="N6771" s="118"/>
    </row>
    <row r="6772" spans="1:14" x14ac:dyDescent="0.25">
      <c r="A6772" s="130">
        <v>87246120000151</v>
      </c>
      <c r="B6772" s="98" t="s">
        <v>12049</v>
      </c>
      <c r="C6772" s="123" t="s">
        <v>3812</v>
      </c>
      <c r="D6772" s="98" t="s">
        <v>13667</v>
      </c>
      <c r="E6772" s="98" t="s">
        <v>13673</v>
      </c>
      <c r="F6772" s="124">
        <v>1</v>
      </c>
      <c r="G6772" s="112">
        <v>43831</v>
      </c>
      <c r="H6772" s="112">
        <v>44196</v>
      </c>
      <c r="I6772" s="123" t="str">
        <f t="shared" si="105"/>
        <v/>
      </c>
      <c r="J6772" s="123"/>
      <c r="K6772" s="123"/>
      <c r="L6772" s="123"/>
      <c r="M6772" s="98" t="s">
        <v>16287</v>
      </c>
      <c r="N6772" s="118"/>
    </row>
    <row r="6773" spans="1:14" x14ac:dyDescent="0.25">
      <c r="A6773" s="130">
        <v>18301028000124</v>
      </c>
      <c r="B6773" s="98" t="s">
        <v>12050</v>
      </c>
      <c r="C6773" s="123" t="s">
        <v>1356</v>
      </c>
      <c r="D6773" s="98" t="s">
        <v>13667</v>
      </c>
      <c r="E6773" s="98" t="s">
        <v>13673</v>
      </c>
      <c r="F6773" s="124">
        <v>24</v>
      </c>
      <c r="G6773" s="112">
        <v>43831</v>
      </c>
      <c r="H6773" s="112">
        <v>44196</v>
      </c>
      <c r="I6773" s="123" t="str">
        <f t="shared" si="105"/>
        <v/>
      </c>
      <c r="J6773" s="123"/>
      <c r="K6773" s="123"/>
      <c r="L6773" s="123"/>
      <c r="M6773" s="98" t="s">
        <v>14599</v>
      </c>
      <c r="N6773" s="118"/>
    </row>
    <row r="6774" spans="1:14" x14ac:dyDescent="0.25">
      <c r="A6774" s="130">
        <v>1601857000120</v>
      </c>
      <c r="B6774" s="98" t="s">
        <v>12052</v>
      </c>
      <c r="C6774" s="123" t="s">
        <v>3812</v>
      </c>
      <c r="D6774" s="98" t="s">
        <v>13667</v>
      </c>
      <c r="E6774" s="98" t="s">
        <v>13673</v>
      </c>
      <c r="F6774" s="124">
        <v>4.8499999999999996</v>
      </c>
      <c r="G6774" s="112">
        <v>43101</v>
      </c>
      <c r="H6774" s="112">
        <v>44196</v>
      </c>
      <c r="I6774" s="123" t="str">
        <f t="shared" si="105"/>
        <v/>
      </c>
      <c r="J6774" s="123"/>
      <c r="K6774" s="123"/>
      <c r="L6774" s="123"/>
      <c r="M6774" s="98" t="s">
        <v>16289</v>
      </c>
      <c r="N6774" s="118"/>
    </row>
    <row r="6775" spans="1:14" x14ac:dyDescent="0.25">
      <c r="A6775" s="130">
        <v>18677591000100</v>
      </c>
      <c r="B6775" s="98" t="s">
        <v>12055</v>
      </c>
      <c r="C6775" s="123" t="s">
        <v>1356</v>
      </c>
      <c r="D6775" s="98" t="s">
        <v>13667</v>
      </c>
      <c r="E6775" s="98" t="s">
        <v>13673</v>
      </c>
      <c r="F6775" s="124">
        <v>9.8000000000000007</v>
      </c>
      <c r="G6775" s="112">
        <v>43831</v>
      </c>
      <c r="H6775" s="112">
        <v>44196</v>
      </c>
      <c r="I6775" s="123" t="str">
        <f t="shared" si="105"/>
        <v/>
      </c>
      <c r="J6775" s="123"/>
      <c r="K6775" s="123"/>
      <c r="L6775" s="123"/>
      <c r="M6775" s="98"/>
      <c r="N6775" s="118"/>
    </row>
    <row r="6776" spans="1:14" x14ac:dyDescent="0.25">
      <c r="A6776" s="130">
        <v>8204497000171</v>
      </c>
      <c r="B6776" s="98" t="s">
        <v>12056</v>
      </c>
      <c r="C6776" s="123" t="s">
        <v>3601</v>
      </c>
      <c r="D6776" s="98" t="s">
        <v>13667</v>
      </c>
      <c r="E6776" s="98" t="s">
        <v>13673</v>
      </c>
      <c r="F6776" s="124">
        <v>1</v>
      </c>
      <c r="G6776" s="112">
        <v>43282</v>
      </c>
      <c r="H6776" s="98"/>
      <c r="I6776" s="123" t="str">
        <f t="shared" si="105"/>
        <v/>
      </c>
      <c r="J6776" s="123"/>
      <c r="K6776" s="123"/>
      <c r="L6776" s="123"/>
      <c r="M6776" s="98" t="s">
        <v>16069</v>
      </c>
      <c r="N6776" s="118"/>
    </row>
    <row r="6777" spans="1:14" x14ac:dyDescent="0.25">
      <c r="A6777" s="130">
        <v>91566893000192</v>
      </c>
      <c r="B6777" s="98" t="s">
        <v>12058</v>
      </c>
      <c r="C6777" s="123" t="s">
        <v>3812</v>
      </c>
      <c r="D6777" s="98" t="s">
        <v>13667</v>
      </c>
      <c r="E6777" s="98" t="s">
        <v>13673</v>
      </c>
      <c r="F6777" s="124">
        <v>28.6</v>
      </c>
      <c r="G6777" s="112">
        <v>43831</v>
      </c>
      <c r="H6777" s="112">
        <v>44012</v>
      </c>
      <c r="I6777" s="123" t="str">
        <f t="shared" si="105"/>
        <v/>
      </c>
      <c r="J6777" s="123"/>
      <c r="K6777" s="123"/>
      <c r="L6777" s="123"/>
      <c r="M6777" s="98" t="s">
        <v>16292</v>
      </c>
      <c r="N6777" s="118"/>
    </row>
    <row r="6778" spans="1:14" x14ac:dyDescent="0.25">
      <c r="A6778" s="130">
        <v>91566893000192</v>
      </c>
      <c r="B6778" s="98" t="s">
        <v>12058</v>
      </c>
      <c r="C6778" s="123" t="s">
        <v>3812</v>
      </c>
      <c r="D6778" s="98" t="s">
        <v>13667</v>
      </c>
      <c r="E6778" s="98" t="s">
        <v>13673</v>
      </c>
      <c r="F6778" s="124">
        <v>26.59</v>
      </c>
      <c r="G6778" s="112">
        <v>44013</v>
      </c>
      <c r="H6778" s="112">
        <v>44196</v>
      </c>
      <c r="I6778" s="123" t="str">
        <f t="shared" si="105"/>
        <v/>
      </c>
      <c r="J6778" s="123"/>
      <c r="K6778" s="123"/>
      <c r="L6778" s="123"/>
      <c r="M6778" s="98"/>
      <c r="N6778" s="118"/>
    </row>
    <row r="6779" spans="1:14" x14ac:dyDescent="0.25">
      <c r="A6779" s="130">
        <v>25141318000113</v>
      </c>
      <c r="B6779" s="98" t="s">
        <v>12059</v>
      </c>
      <c r="C6779" s="123" t="s">
        <v>901</v>
      </c>
      <c r="D6779" s="98" t="s">
        <v>13667</v>
      </c>
      <c r="E6779" s="98" t="s">
        <v>13673</v>
      </c>
      <c r="F6779" s="124">
        <v>22.81</v>
      </c>
      <c r="G6779" s="112">
        <v>43831</v>
      </c>
      <c r="H6779" s="112">
        <v>44196</v>
      </c>
      <c r="I6779" s="123" t="str">
        <f t="shared" si="105"/>
        <v/>
      </c>
      <c r="J6779" s="123"/>
      <c r="K6779" s="123"/>
      <c r="L6779" s="123"/>
      <c r="M6779" s="98" t="s">
        <v>14205</v>
      </c>
      <c r="N6779" s="118"/>
    </row>
    <row r="6780" spans="1:14" x14ac:dyDescent="0.25">
      <c r="A6780" s="130">
        <v>89848949000150</v>
      </c>
      <c r="B6780" s="98" t="s">
        <v>12060</v>
      </c>
      <c r="C6780" s="123" t="s">
        <v>3812</v>
      </c>
      <c r="D6780" s="98" t="s">
        <v>13667</v>
      </c>
      <c r="E6780" s="98" t="s">
        <v>13673</v>
      </c>
      <c r="F6780" s="124">
        <v>14.5</v>
      </c>
      <c r="G6780" s="112">
        <v>43831</v>
      </c>
      <c r="H6780" s="112">
        <v>44196</v>
      </c>
      <c r="I6780" s="123" t="str">
        <f t="shared" si="105"/>
        <v/>
      </c>
      <c r="J6780" s="123"/>
      <c r="K6780" s="123"/>
      <c r="L6780" s="123"/>
      <c r="M6780" s="98" t="s">
        <v>16294</v>
      </c>
      <c r="N6780" s="118"/>
    </row>
    <row r="6781" spans="1:14" x14ac:dyDescent="0.25">
      <c r="A6781" s="130">
        <v>114801000188</v>
      </c>
      <c r="B6781" s="98" t="s">
        <v>12061</v>
      </c>
      <c r="C6781" s="123" t="s">
        <v>5227</v>
      </c>
      <c r="D6781" s="98" t="s">
        <v>13667</v>
      </c>
      <c r="E6781" s="98" t="s">
        <v>13673</v>
      </c>
      <c r="F6781" s="124">
        <v>2.2999999999999998</v>
      </c>
      <c r="G6781" s="112">
        <v>43831</v>
      </c>
      <c r="H6781" s="112">
        <v>44196</v>
      </c>
      <c r="I6781" s="123" t="str">
        <f t="shared" si="105"/>
        <v/>
      </c>
      <c r="J6781" s="123"/>
      <c r="K6781" s="123"/>
      <c r="L6781" s="123"/>
      <c r="M6781" s="98"/>
      <c r="N6781" s="118"/>
    </row>
    <row r="6782" spans="1:14" x14ac:dyDescent="0.25">
      <c r="A6782" s="130">
        <v>1915313000132</v>
      </c>
      <c r="B6782" s="98" t="s">
        <v>12064</v>
      </c>
      <c r="C6782" s="123" t="s">
        <v>901</v>
      </c>
      <c r="D6782" s="98" t="s">
        <v>13667</v>
      </c>
      <c r="E6782" s="98" t="s">
        <v>13673</v>
      </c>
      <c r="F6782" s="124">
        <v>43</v>
      </c>
      <c r="G6782" s="112">
        <v>43831</v>
      </c>
      <c r="H6782" s="112">
        <v>44196</v>
      </c>
      <c r="I6782" s="123" t="str">
        <f t="shared" si="105"/>
        <v/>
      </c>
      <c r="J6782" s="123"/>
      <c r="K6782" s="123"/>
      <c r="L6782" s="123"/>
      <c r="M6782" s="98" t="s">
        <v>14206</v>
      </c>
      <c r="N6782" s="118"/>
    </row>
    <row r="6783" spans="1:14" x14ac:dyDescent="0.25">
      <c r="A6783" s="130">
        <v>14043574000151</v>
      </c>
      <c r="B6783" s="98" t="s">
        <v>12067</v>
      </c>
      <c r="C6783" s="123" t="s">
        <v>215</v>
      </c>
      <c r="D6783" s="98" t="s">
        <v>13667</v>
      </c>
      <c r="E6783" s="98" t="s">
        <v>13673</v>
      </c>
      <c r="F6783" s="124">
        <v>30.31</v>
      </c>
      <c r="G6783" s="112">
        <v>43831</v>
      </c>
      <c r="H6783" s="112">
        <v>44196</v>
      </c>
      <c r="I6783" s="123" t="str">
        <f t="shared" si="105"/>
        <v/>
      </c>
      <c r="J6783" s="123"/>
      <c r="K6783" s="123"/>
      <c r="L6783" s="123"/>
      <c r="M6783" s="98" t="s">
        <v>13883</v>
      </c>
      <c r="N6783" s="118"/>
    </row>
    <row r="6784" spans="1:14" x14ac:dyDescent="0.25">
      <c r="A6784" s="130">
        <v>14043574000151</v>
      </c>
      <c r="B6784" s="98" t="s">
        <v>12067</v>
      </c>
      <c r="C6784" s="123" t="s">
        <v>215</v>
      </c>
      <c r="D6784" s="98" t="s">
        <v>13667</v>
      </c>
      <c r="E6784" s="98" t="s">
        <v>13673</v>
      </c>
      <c r="F6784" s="124">
        <v>97.04</v>
      </c>
      <c r="G6784" s="112">
        <v>44197</v>
      </c>
      <c r="H6784" s="98"/>
      <c r="I6784" s="123" t="str">
        <f t="shared" si="105"/>
        <v/>
      </c>
      <c r="J6784" s="123"/>
      <c r="K6784" s="123"/>
      <c r="L6784" s="123"/>
      <c r="M6784" s="98" t="s">
        <v>13883</v>
      </c>
      <c r="N6784" s="118"/>
    </row>
    <row r="6785" spans="1:14" x14ac:dyDescent="0.25">
      <c r="A6785" s="130">
        <v>87838330000139</v>
      </c>
      <c r="B6785" s="98" t="s">
        <v>12071</v>
      </c>
      <c r="C6785" s="123" t="s">
        <v>3812</v>
      </c>
      <c r="D6785" s="98" t="s">
        <v>13667</v>
      </c>
      <c r="E6785" s="98" t="s">
        <v>13673</v>
      </c>
      <c r="F6785" s="124">
        <v>14.84</v>
      </c>
      <c r="G6785" s="112">
        <v>43556</v>
      </c>
      <c r="H6785" s="112">
        <v>43890</v>
      </c>
      <c r="I6785" s="123" t="str">
        <f t="shared" si="105"/>
        <v/>
      </c>
      <c r="J6785" s="123"/>
      <c r="K6785" s="123"/>
      <c r="L6785" s="123"/>
      <c r="M6785" s="98"/>
      <c r="N6785" s="118"/>
    </row>
    <row r="6786" spans="1:14" x14ac:dyDescent="0.25">
      <c r="A6786" s="130">
        <v>3848000174</v>
      </c>
      <c r="B6786" s="98" t="s">
        <v>12077</v>
      </c>
      <c r="C6786" s="123" t="s">
        <v>5227</v>
      </c>
      <c r="D6786" s="98" t="s">
        <v>13667</v>
      </c>
      <c r="E6786" s="98" t="s">
        <v>13673</v>
      </c>
      <c r="F6786" s="124">
        <v>1.5</v>
      </c>
      <c r="G6786" s="112">
        <v>43831</v>
      </c>
      <c r="H6786" s="112">
        <v>44196</v>
      </c>
      <c r="I6786" s="123" t="str">
        <f t="shared" si="105"/>
        <v/>
      </c>
      <c r="J6786" s="123"/>
      <c r="K6786" s="123"/>
      <c r="L6786" s="123"/>
      <c r="M6786" s="98"/>
      <c r="N6786" s="118"/>
    </row>
    <row r="6787" spans="1:14" x14ac:dyDescent="0.25">
      <c r="A6787" s="130">
        <v>1367762000193</v>
      </c>
      <c r="B6787" s="98" t="s">
        <v>12078</v>
      </c>
      <c r="C6787" s="123" t="s">
        <v>2274</v>
      </c>
      <c r="D6787" s="98" t="s">
        <v>13667</v>
      </c>
      <c r="E6787" s="98" t="s">
        <v>13673</v>
      </c>
      <c r="F6787" s="124">
        <v>3.06</v>
      </c>
      <c r="G6787" s="112">
        <v>43831</v>
      </c>
      <c r="H6787" s="112">
        <v>43890</v>
      </c>
      <c r="I6787" s="123" t="str">
        <f t="shared" ref="I6787:I6850" si="106">IFERROR(IF(OR(E6787="Ativos", E6787="Aposentados",E6787="Pensionistas"),IF(F6787&gt;=14,"SIM","NÃO"),""),"")</f>
        <v/>
      </c>
      <c r="J6787" s="123"/>
      <c r="K6787" s="123"/>
      <c r="L6787" s="123"/>
      <c r="M6787" s="98" t="s">
        <v>14953</v>
      </c>
      <c r="N6787" s="118"/>
    </row>
    <row r="6788" spans="1:14" x14ac:dyDescent="0.25">
      <c r="A6788" s="130">
        <v>1367762000193</v>
      </c>
      <c r="B6788" s="98" t="s">
        <v>12078</v>
      </c>
      <c r="C6788" s="123" t="s">
        <v>2274</v>
      </c>
      <c r="D6788" s="98" t="s">
        <v>13667</v>
      </c>
      <c r="E6788" s="98" t="s">
        <v>13673</v>
      </c>
      <c r="F6788" s="124">
        <v>3.06</v>
      </c>
      <c r="G6788" s="112">
        <v>43891</v>
      </c>
      <c r="H6788" s="112">
        <v>44196</v>
      </c>
      <c r="I6788" s="123" t="str">
        <f t="shared" si="106"/>
        <v/>
      </c>
      <c r="J6788" s="123"/>
      <c r="K6788" s="123"/>
      <c r="L6788" s="123"/>
      <c r="M6788" s="98"/>
      <c r="N6788" s="118"/>
    </row>
    <row r="6789" spans="1:14" x14ac:dyDescent="0.25">
      <c r="A6789" s="130">
        <v>2321917000113</v>
      </c>
      <c r="B6789" s="98" t="s">
        <v>12080</v>
      </c>
      <c r="C6789" s="123" t="s">
        <v>901</v>
      </c>
      <c r="D6789" s="98" t="s">
        <v>13667</v>
      </c>
      <c r="E6789" s="98" t="s">
        <v>13673</v>
      </c>
      <c r="F6789" s="124">
        <v>4</v>
      </c>
      <c r="G6789" s="112">
        <v>43525</v>
      </c>
      <c r="H6789" s="112">
        <v>44196</v>
      </c>
      <c r="I6789" s="123" t="str">
        <f t="shared" si="106"/>
        <v/>
      </c>
      <c r="J6789" s="123"/>
      <c r="K6789" s="123"/>
      <c r="L6789" s="123"/>
      <c r="M6789" s="98"/>
      <c r="N6789" s="118"/>
    </row>
    <row r="6790" spans="1:14" x14ac:dyDescent="0.25">
      <c r="A6790" s="130">
        <v>87843819000107</v>
      </c>
      <c r="B6790" s="98" t="s">
        <v>12085</v>
      </c>
      <c r="C6790" s="123" t="s">
        <v>3812</v>
      </c>
      <c r="D6790" s="98" t="s">
        <v>13667</v>
      </c>
      <c r="E6790" s="98" t="s">
        <v>13673</v>
      </c>
      <c r="F6790" s="124">
        <v>20.8</v>
      </c>
      <c r="G6790" s="112">
        <v>43831</v>
      </c>
      <c r="H6790" s="112">
        <v>43921</v>
      </c>
      <c r="I6790" s="123" t="str">
        <f t="shared" si="106"/>
        <v/>
      </c>
      <c r="J6790" s="123"/>
      <c r="K6790" s="123"/>
      <c r="L6790" s="123"/>
      <c r="M6790" s="98" t="s">
        <v>16297</v>
      </c>
      <c r="N6790" s="118"/>
    </row>
    <row r="6791" spans="1:14" x14ac:dyDescent="0.25">
      <c r="A6791" s="130">
        <v>87843819000107</v>
      </c>
      <c r="B6791" s="98" t="s">
        <v>12085</v>
      </c>
      <c r="C6791" s="123" t="s">
        <v>3812</v>
      </c>
      <c r="D6791" s="98" t="s">
        <v>13667</v>
      </c>
      <c r="E6791" s="98" t="s">
        <v>13673</v>
      </c>
      <c r="F6791" s="124">
        <v>20.8</v>
      </c>
      <c r="G6791" s="112">
        <v>43922</v>
      </c>
      <c r="H6791" s="112">
        <v>44196</v>
      </c>
      <c r="I6791" s="123" t="str">
        <f t="shared" si="106"/>
        <v/>
      </c>
      <c r="J6791" s="123"/>
      <c r="K6791" s="123"/>
      <c r="L6791" s="123"/>
      <c r="M6791" s="98"/>
      <c r="N6791" s="118"/>
    </row>
    <row r="6792" spans="1:14" x14ac:dyDescent="0.25">
      <c r="A6792" s="130">
        <v>87843819000107</v>
      </c>
      <c r="B6792" s="98" t="s">
        <v>12085</v>
      </c>
      <c r="C6792" s="123" t="s">
        <v>3812</v>
      </c>
      <c r="D6792" s="98" t="s">
        <v>13667</v>
      </c>
      <c r="E6792" s="98" t="s">
        <v>13673</v>
      </c>
      <c r="F6792" s="124">
        <v>23.8</v>
      </c>
      <c r="G6792" s="112">
        <v>44927</v>
      </c>
      <c r="H6792" s="98"/>
      <c r="I6792" s="123" t="str">
        <f t="shared" si="106"/>
        <v/>
      </c>
      <c r="J6792" s="123"/>
      <c r="K6792" s="123"/>
      <c r="L6792" s="123"/>
      <c r="M6792" s="98"/>
      <c r="N6792" s="118"/>
    </row>
    <row r="6793" spans="1:14" x14ac:dyDescent="0.25">
      <c r="A6793" s="130">
        <v>6554067000154</v>
      </c>
      <c r="B6793" s="98" t="s">
        <v>12089</v>
      </c>
      <c r="C6793" s="123" t="s">
        <v>2926</v>
      </c>
      <c r="D6793" s="98" t="s">
        <v>13667</v>
      </c>
      <c r="E6793" s="98" t="s">
        <v>13673</v>
      </c>
      <c r="F6793" s="124">
        <v>2</v>
      </c>
      <c r="G6793" s="112">
        <v>43831</v>
      </c>
      <c r="H6793" s="112">
        <v>44196</v>
      </c>
      <c r="I6793" s="123" t="str">
        <f t="shared" si="106"/>
        <v/>
      </c>
      <c r="J6793" s="123"/>
      <c r="K6793" s="123"/>
      <c r="L6793" s="123"/>
      <c r="M6793" s="98"/>
      <c r="N6793" s="118"/>
    </row>
    <row r="6794" spans="1:14" x14ac:dyDescent="0.25">
      <c r="A6794" s="130">
        <v>16784720000125</v>
      </c>
      <c r="B6794" s="98" t="s">
        <v>12095</v>
      </c>
      <c r="C6794" s="123" t="s">
        <v>1356</v>
      </c>
      <c r="D6794" s="98" t="s">
        <v>13667</v>
      </c>
      <c r="E6794" s="98" t="s">
        <v>13673</v>
      </c>
      <c r="F6794" s="124">
        <v>7.86</v>
      </c>
      <c r="G6794" s="112">
        <v>43831</v>
      </c>
      <c r="H6794" s="112">
        <v>44196</v>
      </c>
      <c r="I6794" s="123" t="str">
        <f t="shared" si="106"/>
        <v/>
      </c>
      <c r="J6794" s="123"/>
      <c r="K6794" s="123"/>
      <c r="L6794" s="123"/>
      <c r="M6794" s="98" t="s">
        <v>14605</v>
      </c>
      <c r="N6794" s="118"/>
    </row>
    <row r="6795" spans="1:14" x14ac:dyDescent="0.25">
      <c r="A6795" s="130">
        <v>97228126000150</v>
      </c>
      <c r="B6795" s="98" t="s">
        <v>12096</v>
      </c>
      <c r="C6795" s="123" t="s">
        <v>3812</v>
      </c>
      <c r="D6795" s="98" t="s">
        <v>13667</v>
      </c>
      <c r="E6795" s="98" t="s">
        <v>13673</v>
      </c>
      <c r="F6795" s="124">
        <v>37.799999999999997</v>
      </c>
      <c r="G6795" s="112">
        <v>43831</v>
      </c>
      <c r="H6795" s="112">
        <v>43998</v>
      </c>
      <c r="I6795" s="123" t="str">
        <f t="shared" si="106"/>
        <v/>
      </c>
      <c r="J6795" s="123"/>
      <c r="K6795" s="123"/>
      <c r="L6795" s="123"/>
      <c r="M6795" s="98" t="s">
        <v>16299</v>
      </c>
      <c r="N6795" s="118"/>
    </row>
    <row r="6796" spans="1:14" x14ac:dyDescent="0.25">
      <c r="A6796" s="130">
        <v>35050756000120</v>
      </c>
      <c r="B6796" s="98" t="s">
        <v>12105</v>
      </c>
      <c r="C6796" s="123" t="s">
        <v>634</v>
      </c>
      <c r="D6796" s="98" t="s">
        <v>13667</v>
      </c>
      <c r="E6796" s="98" t="s">
        <v>13673</v>
      </c>
      <c r="F6796" s="124">
        <v>6.5</v>
      </c>
      <c r="G6796" s="112">
        <v>43831</v>
      </c>
      <c r="H6796" s="112">
        <v>44196</v>
      </c>
      <c r="I6796" s="123" t="str">
        <f t="shared" si="106"/>
        <v/>
      </c>
      <c r="J6796" s="123"/>
      <c r="K6796" s="123"/>
      <c r="L6796" s="123"/>
      <c r="M6796" s="98"/>
      <c r="N6796" s="118"/>
    </row>
    <row r="6797" spans="1:14" x14ac:dyDescent="0.25">
      <c r="A6797" s="130">
        <v>6553713000169</v>
      </c>
      <c r="B6797" s="98" t="s">
        <v>12111</v>
      </c>
      <c r="C6797" s="123" t="s">
        <v>2926</v>
      </c>
      <c r="D6797" s="98" t="s">
        <v>13667</v>
      </c>
      <c r="E6797" s="98" t="s">
        <v>13673</v>
      </c>
      <c r="F6797" s="124">
        <v>4</v>
      </c>
      <c r="G6797" s="112">
        <v>43831</v>
      </c>
      <c r="H6797" s="112">
        <v>44196</v>
      </c>
      <c r="I6797" s="123" t="str">
        <f t="shared" si="106"/>
        <v/>
      </c>
      <c r="J6797" s="123"/>
      <c r="K6797" s="123"/>
      <c r="L6797" s="123"/>
      <c r="M6797" s="98"/>
      <c r="N6797" s="118"/>
    </row>
    <row r="6798" spans="1:14" x14ac:dyDescent="0.25">
      <c r="A6798" s="130">
        <v>87612917000125</v>
      </c>
      <c r="B6798" s="98" t="s">
        <v>12113</v>
      </c>
      <c r="C6798" s="123" t="s">
        <v>3812</v>
      </c>
      <c r="D6798" s="98" t="s">
        <v>13667</v>
      </c>
      <c r="E6798" s="98" t="s">
        <v>13673</v>
      </c>
      <c r="F6798" s="124">
        <v>13.85</v>
      </c>
      <c r="G6798" s="112">
        <v>43831</v>
      </c>
      <c r="H6798" s="112">
        <v>44196</v>
      </c>
      <c r="I6798" s="123" t="str">
        <f t="shared" si="106"/>
        <v/>
      </c>
      <c r="J6798" s="123"/>
      <c r="K6798" s="123"/>
      <c r="L6798" s="123"/>
      <c r="M6798" s="98" t="s">
        <v>16301</v>
      </c>
      <c r="N6798" s="118"/>
    </row>
    <row r="6799" spans="1:14" x14ac:dyDescent="0.25">
      <c r="A6799" s="130">
        <v>87612917000125</v>
      </c>
      <c r="B6799" s="98" t="s">
        <v>12113</v>
      </c>
      <c r="C6799" s="123" t="s">
        <v>3812</v>
      </c>
      <c r="D6799" s="98" t="s">
        <v>13667</v>
      </c>
      <c r="E6799" s="98" t="s">
        <v>13673</v>
      </c>
      <c r="F6799" s="124">
        <v>15.2</v>
      </c>
      <c r="G6799" s="112">
        <v>44927</v>
      </c>
      <c r="H6799" s="98"/>
      <c r="I6799" s="123" t="str">
        <f t="shared" si="106"/>
        <v/>
      </c>
      <c r="J6799" s="123"/>
      <c r="K6799" s="123"/>
      <c r="L6799" s="123"/>
      <c r="M6799" s="98" t="s">
        <v>16302</v>
      </c>
      <c r="N6799" s="118"/>
    </row>
    <row r="6800" spans="1:14" x14ac:dyDescent="0.25">
      <c r="A6800" s="130">
        <v>27165182000107</v>
      </c>
      <c r="B6800" s="98" t="s">
        <v>12117</v>
      </c>
      <c r="C6800" s="123" t="s">
        <v>821</v>
      </c>
      <c r="D6800" s="98" t="s">
        <v>13667</v>
      </c>
      <c r="E6800" s="98" t="s">
        <v>13673</v>
      </c>
      <c r="F6800" s="124">
        <v>25</v>
      </c>
      <c r="G6800" s="112">
        <v>43831</v>
      </c>
      <c r="H6800" s="112">
        <v>44196</v>
      </c>
      <c r="I6800" s="123" t="str">
        <f t="shared" si="106"/>
        <v/>
      </c>
      <c r="J6800" s="123"/>
      <c r="K6800" s="123"/>
      <c r="L6800" s="123"/>
      <c r="M6800" s="98" t="s">
        <v>14081</v>
      </c>
      <c r="N6800" s="118"/>
    </row>
    <row r="6801" spans="1:14" x14ac:dyDescent="0.25">
      <c r="A6801" s="130">
        <v>11303906000100</v>
      </c>
      <c r="B6801" s="98" t="s">
        <v>12119</v>
      </c>
      <c r="C6801" s="123" t="s">
        <v>2758</v>
      </c>
      <c r="D6801" s="98" t="s">
        <v>13667</v>
      </c>
      <c r="E6801" s="98" t="s">
        <v>13673</v>
      </c>
      <c r="F6801" s="124">
        <v>7.8</v>
      </c>
      <c r="G6801" s="112">
        <v>42887</v>
      </c>
      <c r="H6801" s="112">
        <v>44196</v>
      </c>
      <c r="I6801" s="123" t="str">
        <f t="shared" si="106"/>
        <v/>
      </c>
      <c r="J6801" s="123"/>
      <c r="K6801" s="123"/>
      <c r="L6801" s="123"/>
      <c r="M6801" s="98" t="s">
        <v>15357</v>
      </c>
      <c r="N6801" s="118"/>
    </row>
    <row r="6802" spans="1:14" x14ac:dyDescent="0.25">
      <c r="A6802" s="130">
        <v>88594999000195</v>
      </c>
      <c r="B6802" s="98" t="s">
        <v>12121</v>
      </c>
      <c r="C6802" s="123" t="s">
        <v>3812</v>
      </c>
      <c r="D6802" s="98" t="s">
        <v>13667</v>
      </c>
      <c r="E6802" s="98" t="s">
        <v>13673</v>
      </c>
      <c r="F6802" s="124">
        <v>34</v>
      </c>
      <c r="G6802" s="112">
        <v>43466</v>
      </c>
      <c r="H6802" s="112">
        <v>43921</v>
      </c>
      <c r="I6802" s="123" t="str">
        <f t="shared" si="106"/>
        <v/>
      </c>
      <c r="J6802" s="123"/>
      <c r="K6802" s="123"/>
      <c r="L6802" s="123"/>
      <c r="M6802" s="98" t="s">
        <v>16303</v>
      </c>
      <c r="N6802" s="118"/>
    </row>
    <row r="6803" spans="1:14" x14ac:dyDescent="0.25">
      <c r="A6803" s="130">
        <v>88594999000195</v>
      </c>
      <c r="B6803" s="98" t="s">
        <v>12121</v>
      </c>
      <c r="C6803" s="123" t="s">
        <v>3812</v>
      </c>
      <c r="D6803" s="98" t="s">
        <v>13667</v>
      </c>
      <c r="E6803" s="98" t="s">
        <v>13673</v>
      </c>
      <c r="F6803" s="124">
        <v>34</v>
      </c>
      <c r="G6803" s="112">
        <v>43922</v>
      </c>
      <c r="H6803" s="112">
        <v>44196</v>
      </c>
      <c r="I6803" s="123" t="str">
        <f t="shared" si="106"/>
        <v/>
      </c>
      <c r="J6803" s="123"/>
      <c r="K6803" s="123"/>
      <c r="L6803" s="123"/>
      <c r="M6803" s="98"/>
      <c r="N6803" s="118"/>
    </row>
    <row r="6804" spans="1:14" x14ac:dyDescent="0.25">
      <c r="A6804" s="130">
        <v>1614539000101</v>
      </c>
      <c r="B6804" s="98" t="s">
        <v>12125</v>
      </c>
      <c r="C6804" s="123" t="s">
        <v>2274</v>
      </c>
      <c r="D6804" s="98" t="s">
        <v>13667</v>
      </c>
      <c r="E6804" s="98" t="s">
        <v>13673</v>
      </c>
      <c r="F6804" s="124">
        <v>1.79</v>
      </c>
      <c r="G6804" s="112">
        <v>43374</v>
      </c>
      <c r="H6804" s="112">
        <v>44012</v>
      </c>
      <c r="I6804" s="123" t="str">
        <f t="shared" si="106"/>
        <v/>
      </c>
      <c r="J6804" s="123"/>
      <c r="K6804" s="123"/>
      <c r="L6804" s="123"/>
      <c r="M6804" s="98" t="s">
        <v>14954</v>
      </c>
      <c r="N6804" s="118"/>
    </row>
    <row r="6805" spans="1:14" x14ac:dyDescent="0.25">
      <c r="A6805" s="130">
        <v>3503612000195</v>
      </c>
      <c r="B6805" s="98" t="s">
        <v>12126</v>
      </c>
      <c r="C6805" s="123" t="s">
        <v>2274</v>
      </c>
      <c r="D6805" s="98" t="s">
        <v>13667</v>
      </c>
      <c r="E6805" s="98" t="s">
        <v>13673</v>
      </c>
      <c r="F6805" s="124">
        <v>13.09</v>
      </c>
      <c r="G6805" s="112">
        <v>43831</v>
      </c>
      <c r="H6805" s="112">
        <v>44196</v>
      </c>
      <c r="I6805" s="123" t="str">
        <f t="shared" si="106"/>
        <v/>
      </c>
      <c r="J6805" s="123"/>
      <c r="K6805" s="123"/>
      <c r="L6805" s="123"/>
      <c r="M6805" s="98"/>
      <c r="N6805" s="118"/>
    </row>
    <row r="6806" spans="1:14" x14ac:dyDescent="0.25">
      <c r="A6806" s="130">
        <v>7438591000122</v>
      </c>
      <c r="B6806" s="98" t="s">
        <v>12128</v>
      </c>
      <c r="C6806" s="123" t="s">
        <v>634</v>
      </c>
      <c r="D6806" s="98" t="s">
        <v>13667</v>
      </c>
      <c r="E6806" s="98" t="s">
        <v>13673</v>
      </c>
      <c r="F6806" s="124">
        <v>10.16</v>
      </c>
      <c r="G6806" s="112">
        <v>43831</v>
      </c>
      <c r="H6806" s="112">
        <v>44196</v>
      </c>
      <c r="I6806" s="123" t="str">
        <f t="shared" si="106"/>
        <v/>
      </c>
      <c r="J6806" s="123"/>
      <c r="K6806" s="123"/>
      <c r="L6806" s="123"/>
      <c r="M6806" s="98" t="s">
        <v>13985</v>
      </c>
      <c r="N6806" s="118"/>
    </row>
    <row r="6807" spans="1:14" x14ac:dyDescent="0.25">
      <c r="A6807" s="130">
        <v>87613410000196</v>
      </c>
      <c r="B6807" s="98" t="s">
        <v>12129</v>
      </c>
      <c r="C6807" s="123" t="s">
        <v>3812</v>
      </c>
      <c r="D6807" s="98" t="s">
        <v>13667</v>
      </c>
      <c r="E6807" s="98" t="s">
        <v>13673</v>
      </c>
      <c r="F6807" s="124">
        <v>18.96</v>
      </c>
      <c r="G6807" s="112">
        <v>43756</v>
      </c>
      <c r="H6807" s="112">
        <v>44043</v>
      </c>
      <c r="I6807" s="123" t="str">
        <f t="shared" si="106"/>
        <v/>
      </c>
      <c r="J6807" s="123"/>
      <c r="K6807" s="123"/>
      <c r="L6807" s="123"/>
      <c r="M6807" s="98"/>
      <c r="N6807" s="118"/>
    </row>
    <row r="6808" spans="1:14" x14ac:dyDescent="0.25">
      <c r="A6808" s="130">
        <v>87613410000196</v>
      </c>
      <c r="B6808" s="98" t="s">
        <v>12129</v>
      </c>
      <c r="C6808" s="123" t="s">
        <v>3812</v>
      </c>
      <c r="D6808" s="98" t="s">
        <v>13667</v>
      </c>
      <c r="E6808" s="98" t="s">
        <v>13673</v>
      </c>
      <c r="F6808" s="124">
        <v>18.96</v>
      </c>
      <c r="G6808" s="112">
        <v>44044</v>
      </c>
      <c r="H6808" s="98"/>
      <c r="I6808" s="123" t="str">
        <f t="shared" si="106"/>
        <v/>
      </c>
      <c r="J6808" s="123"/>
      <c r="K6808" s="123"/>
      <c r="L6808" s="123"/>
      <c r="M6808" s="98" t="s">
        <v>16305</v>
      </c>
      <c r="N6808" s="118"/>
    </row>
    <row r="6809" spans="1:14" x14ac:dyDescent="0.25">
      <c r="A6809" s="130">
        <v>87613048000153</v>
      </c>
      <c r="B6809" s="98" t="s">
        <v>12131</v>
      </c>
      <c r="C6809" s="123" t="s">
        <v>3812</v>
      </c>
      <c r="D6809" s="98" t="s">
        <v>13667</v>
      </c>
      <c r="E6809" s="98" t="s">
        <v>13673</v>
      </c>
      <c r="F6809" s="124">
        <v>32.5</v>
      </c>
      <c r="G6809" s="112">
        <v>43831</v>
      </c>
      <c r="H6809" s="112">
        <v>44196</v>
      </c>
      <c r="I6809" s="123" t="str">
        <f t="shared" si="106"/>
        <v/>
      </c>
      <c r="J6809" s="123"/>
      <c r="K6809" s="123"/>
      <c r="L6809" s="123"/>
      <c r="M6809" s="98" t="s">
        <v>16309</v>
      </c>
      <c r="N6809" s="118"/>
    </row>
    <row r="6810" spans="1:14" x14ac:dyDescent="0.25">
      <c r="A6810" s="130">
        <v>37464955000100</v>
      </c>
      <c r="B6810" s="98" t="s">
        <v>12132</v>
      </c>
      <c r="C6810" s="123" t="s">
        <v>2274</v>
      </c>
      <c r="D6810" s="98" t="s">
        <v>13667</v>
      </c>
      <c r="E6810" s="98" t="s">
        <v>13673</v>
      </c>
      <c r="F6810" s="124">
        <v>6.94</v>
      </c>
      <c r="G6810" s="112">
        <v>43831</v>
      </c>
      <c r="H6810" s="112">
        <v>44043</v>
      </c>
      <c r="I6810" s="123" t="str">
        <f t="shared" si="106"/>
        <v/>
      </c>
      <c r="J6810" s="123"/>
      <c r="K6810" s="123"/>
      <c r="L6810" s="123"/>
      <c r="M6810" s="98" t="s">
        <v>14955</v>
      </c>
      <c r="N6810" s="118"/>
    </row>
    <row r="6811" spans="1:14" x14ac:dyDescent="0.25">
      <c r="A6811" s="130">
        <v>37464955000100</v>
      </c>
      <c r="B6811" s="98" t="s">
        <v>12132</v>
      </c>
      <c r="C6811" s="123" t="s">
        <v>2274</v>
      </c>
      <c r="D6811" s="98" t="s">
        <v>13667</v>
      </c>
      <c r="E6811" s="98" t="s">
        <v>13673</v>
      </c>
      <c r="F6811" s="124">
        <v>6.94</v>
      </c>
      <c r="G6811" s="112">
        <v>44044</v>
      </c>
      <c r="H6811" s="112">
        <v>44196</v>
      </c>
      <c r="I6811" s="123" t="str">
        <f t="shared" si="106"/>
        <v/>
      </c>
      <c r="J6811" s="123"/>
      <c r="K6811" s="123"/>
      <c r="L6811" s="123"/>
      <c r="M6811" s="98"/>
      <c r="N6811" s="118"/>
    </row>
    <row r="6812" spans="1:14" x14ac:dyDescent="0.25">
      <c r="A6812" s="130">
        <v>1291707000167</v>
      </c>
      <c r="B6812" s="98" t="s">
        <v>12139</v>
      </c>
      <c r="C6812" s="123" t="s">
        <v>901</v>
      </c>
      <c r="D6812" s="98" t="s">
        <v>13667</v>
      </c>
      <c r="E6812" s="98" t="s">
        <v>13673</v>
      </c>
      <c r="F6812" s="124">
        <v>4.9000000000000004</v>
      </c>
      <c r="G6812" s="112">
        <v>43556</v>
      </c>
      <c r="H6812" s="112">
        <v>44196</v>
      </c>
      <c r="I6812" s="123" t="str">
        <f t="shared" si="106"/>
        <v/>
      </c>
      <c r="J6812" s="123"/>
      <c r="K6812" s="123"/>
      <c r="L6812" s="123"/>
      <c r="M6812" s="98"/>
      <c r="N6812" s="118"/>
    </row>
    <row r="6813" spans="1:14" x14ac:dyDescent="0.25">
      <c r="A6813" s="130">
        <v>18025932000154</v>
      </c>
      <c r="B6813" s="98" t="s">
        <v>12142</v>
      </c>
      <c r="C6813" s="123" t="s">
        <v>1356</v>
      </c>
      <c r="D6813" s="98" t="s">
        <v>13667</v>
      </c>
      <c r="E6813" s="98" t="s">
        <v>13673</v>
      </c>
      <c r="F6813" s="124">
        <v>10.66</v>
      </c>
      <c r="G6813" s="112">
        <v>43831</v>
      </c>
      <c r="H6813" s="112">
        <v>44196</v>
      </c>
      <c r="I6813" s="123" t="str">
        <f t="shared" si="106"/>
        <v/>
      </c>
      <c r="J6813" s="123"/>
      <c r="K6813" s="123"/>
      <c r="L6813" s="123"/>
      <c r="M6813" s="98" t="s">
        <v>14610</v>
      </c>
      <c r="N6813" s="118"/>
    </row>
    <row r="6814" spans="1:14" x14ac:dyDescent="0.25">
      <c r="A6814" s="130">
        <v>25040122000132</v>
      </c>
      <c r="B6814" s="98" t="s">
        <v>12143</v>
      </c>
      <c r="C6814" s="123" t="s">
        <v>901</v>
      </c>
      <c r="D6814" s="98" t="s">
        <v>13667</v>
      </c>
      <c r="E6814" s="98" t="s">
        <v>13673</v>
      </c>
      <c r="F6814" s="124">
        <v>10.32</v>
      </c>
      <c r="G6814" s="112">
        <v>43831</v>
      </c>
      <c r="H6814" s="112">
        <v>44196</v>
      </c>
      <c r="I6814" s="123" t="str">
        <f t="shared" si="106"/>
        <v/>
      </c>
      <c r="J6814" s="123"/>
      <c r="K6814" s="123"/>
      <c r="L6814" s="123"/>
      <c r="M6814" s="98" t="s">
        <v>14219</v>
      </c>
      <c r="N6814" s="118"/>
    </row>
    <row r="6815" spans="1:14" x14ac:dyDescent="0.25">
      <c r="A6815" s="130">
        <v>63761944000100</v>
      </c>
      <c r="B6815" s="98" t="s">
        <v>12144</v>
      </c>
      <c r="C6815" s="123" t="s">
        <v>3747</v>
      </c>
      <c r="D6815" s="98" t="s">
        <v>13667</v>
      </c>
      <c r="E6815" s="98" t="s">
        <v>13673</v>
      </c>
      <c r="F6815" s="124">
        <v>7.16</v>
      </c>
      <c r="G6815" s="112">
        <v>43831</v>
      </c>
      <c r="H6815" s="112">
        <v>44196</v>
      </c>
      <c r="I6815" s="123" t="str">
        <f t="shared" si="106"/>
        <v/>
      </c>
      <c r="J6815" s="123"/>
      <c r="K6815" s="123"/>
      <c r="L6815" s="123"/>
      <c r="M6815" s="98" t="s">
        <v>16145</v>
      </c>
      <c r="N6815" s="118"/>
    </row>
    <row r="6816" spans="1:14" x14ac:dyDescent="0.25">
      <c r="A6816" s="130">
        <v>94577509000145</v>
      </c>
      <c r="B6816" s="98" t="s">
        <v>12147</v>
      </c>
      <c r="C6816" s="123" t="s">
        <v>3812</v>
      </c>
      <c r="D6816" s="98" t="s">
        <v>13667</v>
      </c>
      <c r="E6816" s="98" t="s">
        <v>13673</v>
      </c>
      <c r="F6816" s="124">
        <v>15.82</v>
      </c>
      <c r="G6816" s="112">
        <v>43525</v>
      </c>
      <c r="H6816" s="112">
        <v>43890</v>
      </c>
      <c r="I6816" s="123" t="str">
        <f t="shared" si="106"/>
        <v/>
      </c>
      <c r="J6816" s="123"/>
      <c r="K6816" s="123"/>
      <c r="L6816" s="123"/>
      <c r="M6816" s="98" t="s">
        <v>16313</v>
      </c>
      <c r="N6816" s="118"/>
    </row>
    <row r="6817" spans="1:14" x14ac:dyDescent="0.25">
      <c r="A6817" s="130">
        <v>11040888000102</v>
      </c>
      <c r="B6817" s="98" t="s">
        <v>12148</v>
      </c>
      <c r="C6817" s="123" t="s">
        <v>2758</v>
      </c>
      <c r="D6817" s="98" t="s">
        <v>13667</v>
      </c>
      <c r="E6817" s="98" t="s">
        <v>13673</v>
      </c>
      <c r="F6817" s="124">
        <v>3</v>
      </c>
      <c r="G6817" s="112">
        <v>43831</v>
      </c>
      <c r="H6817" s="112">
        <v>44196</v>
      </c>
      <c r="I6817" s="123" t="str">
        <f t="shared" si="106"/>
        <v/>
      </c>
      <c r="J6817" s="123"/>
      <c r="K6817" s="123"/>
      <c r="L6817" s="123"/>
      <c r="M6817" s="98" t="s">
        <v>15364</v>
      </c>
      <c r="N6817" s="118"/>
    </row>
    <row r="6818" spans="1:14" x14ac:dyDescent="0.25">
      <c r="A6818" s="130">
        <v>87890992000158</v>
      </c>
      <c r="B6818" s="98" t="s">
        <v>12150</v>
      </c>
      <c r="C6818" s="123" t="s">
        <v>3812</v>
      </c>
      <c r="D6818" s="98" t="s">
        <v>13667</v>
      </c>
      <c r="E6818" s="98" t="s">
        <v>13673</v>
      </c>
      <c r="F6818" s="124">
        <v>22</v>
      </c>
      <c r="G6818" s="112">
        <v>43831</v>
      </c>
      <c r="H6818" s="112">
        <v>44196</v>
      </c>
      <c r="I6818" s="123" t="str">
        <f t="shared" si="106"/>
        <v/>
      </c>
      <c r="J6818" s="123"/>
      <c r="K6818" s="123"/>
      <c r="L6818" s="123"/>
      <c r="M6818" s="98" t="s">
        <v>16316</v>
      </c>
      <c r="N6818" s="118"/>
    </row>
    <row r="6819" spans="1:14" x14ac:dyDescent="0.25">
      <c r="A6819" s="130">
        <v>88811922000120</v>
      </c>
      <c r="B6819" s="98" t="s">
        <v>12152</v>
      </c>
      <c r="C6819" s="123" t="s">
        <v>3812</v>
      </c>
      <c r="D6819" s="98" t="s">
        <v>13667</v>
      </c>
      <c r="E6819" s="98" t="s">
        <v>13673</v>
      </c>
      <c r="F6819" s="124">
        <v>18.3</v>
      </c>
      <c r="G6819" s="112">
        <v>43831</v>
      </c>
      <c r="H6819" s="112">
        <v>44196</v>
      </c>
      <c r="I6819" s="123" t="str">
        <f t="shared" si="106"/>
        <v/>
      </c>
      <c r="J6819" s="123"/>
      <c r="K6819" s="123"/>
      <c r="L6819" s="123"/>
      <c r="M6819" s="98" t="s">
        <v>16317</v>
      </c>
      <c r="N6819" s="118"/>
    </row>
    <row r="6820" spans="1:14" x14ac:dyDescent="0.25">
      <c r="A6820" s="130">
        <v>44529592000109</v>
      </c>
      <c r="B6820" s="98" t="s">
        <v>12153</v>
      </c>
      <c r="C6820" s="123" t="s">
        <v>4626</v>
      </c>
      <c r="D6820" s="98" t="s">
        <v>13667</v>
      </c>
      <c r="E6820" s="98" t="s">
        <v>13673</v>
      </c>
      <c r="F6820" s="124">
        <v>20</v>
      </c>
      <c r="G6820" s="112">
        <v>43831</v>
      </c>
      <c r="H6820" s="112">
        <v>43944</v>
      </c>
      <c r="I6820" s="123" t="str">
        <f t="shared" si="106"/>
        <v/>
      </c>
      <c r="J6820" s="123"/>
      <c r="K6820" s="123"/>
      <c r="L6820" s="123"/>
      <c r="M6820" s="98"/>
      <c r="N6820" s="118"/>
    </row>
    <row r="6821" spans="1:14" x14ac:dyDescent="0.25">
      <c r="A6821" s="130">
        <v>18307439000127</v>
      </c>
      <c r="B6821" s="98" t="s">
        <v>12158</v>
      </c>
      <c r="C6821" s="123" t="s">
        <v>1356</v>
      </c>
      <c r="D6821" s="98" t="s">
        <v>13667</v>
      </c>
      <c r="E6821" s="98" t="s">
        <v>13673</v>
      </c>
      <c r="F6821" s="124">
        <v>16.350000000000001</v>
      </c>
      <c r="G6821" s="112">
        <v>43831</v>
      </c>
      <c r="H6821" s="112">
        <v>44196</v>
      </c>
      <c r="I6821" s="123" t="str">
        <f t="shared" si="106"/>
        <v/>
      </c>
      <c r="J6821" s="123"/>
      <c r="K6821" s="123"/>
      <c r="L6821" s="123"/>
      <c r="M6821" s="98" t="s">
        <v>14617</v>
      </c>
      <c r="N6821" s="118"/>
    </row>
    <row r="6822" spans="1:14" x14ac:dyDescent="0.25">
      <c r="A6822" s="130">
        <v>45728326000178</v>
      </c>
      <c r="B6822" s="98" t="s">
        <v>12159</v>
      </c>
      <c r="C6822" s="123" t="s">
        <v>4626</v>
      </c>
      <c r="D6822" s="98" t="s">
        <v>13667</v>
      </c>
      <c r="E6822" s="98" t="s">
        <v>13673</v>
      </c>
      <c r="F6822" s="124">
        <v>16.82</v>
      </c>
      <c r="G6822" s="112">
        <v>43831</v>
      </c>
      <c r="H6822" s="112">
        <v>44196</v>
      </c>
      <c r="I6822" s="123" t="str">
        <f t="shared" si="106"/>
        <v/>
      </c>
      <c r="J6822" s="123"/>
      <c r="K6822" s="123"/>
      <c r="L6822" s="123"/>
      <c r="M6822" s="98" t="s">
        <v>16759</v>
      </c>
      <c r="N6822" s="118"/>
    </row>
    <row r="6823" spans="1:14" x14ac:dyDescent="0.25">
      <c r="A6823" s="130">
        <v>87862397000109</v>
      </c>
      <c r="B6823" s="98" t="s">
        <v>12161</v>
      </c>
      <c r="C6823" s="123" t="s">
        <v>3812</v>
      </c>
      <c r="D6823" s="98" t="s">
        <v>13667</v>
      </c>
      <c r="E6823" s="98" t="s">
        <v>13673</v>
      </c>
      <c r="F6823" s="124">
        <v>6.02</v>
      </c>
      <c r="G6823" s="112">
        <v>43831</v>
      </c>
      <c r="H6823" s="112">
        <v>44012</v>
      </c>
      <c r="I6823" s="123" t="str">
        <f t="shared" si="106"/>
        <v/>
      </c>
      <c r="J6823" s="123"/>
      <c r="K6823" s="123"/>
      <c r="L6823" s="123"/>
      <c r="M6823" s="98" t="s">
        <v>16318</v>
      </c>
      <c r="N6823" s="118"/>
    </row>
    <row r="6824" spans="1:14" x14ac:dyDescent="0.25">
      <c r="A6824" s="130">
        <v>8785479000120</v>
      </c>
      <c r="B6824" s="98" t="s">
        <v>12162</v>
      </c>
      <c r="C6824" s="123" t="s">
        <v>2554</v>
      </c>
      <c r="D6824" s="98" t="s">
        <v>13667</v>
      </c>
      <c r="E6824" s="98" t="s">
        <v>13673</v>
      </c>
      <c r="F6824" s="124">
        <v>18.579999999999998</v>
      </c>
      <c r="G6824" s="112">
        <v>43831</v>
      </c>
      <c r="H6824" s="112">
        <v>44196</v>
      </c>
      <c r="I6824" s="123" t="str">
        <f t="shared" si="106"/>
        <v/>
      </c>
      <c r="J6824" s="123"/>
      <c r="K6824" s="123"/>
      <c r="L6824" s="123"/>
      <c r="M6824" s="98"/>
      <c r="N6824" s="118"/>
    </row>
    <row r="6825" spans="1:14" x14ac:dyDescent="0.25">
      <c r="A6825" s="130">
        <v>75845537000151</v>
      </c>
      <c r="B6825" s="98" t="s">
        <v>12163</v>
      </c>
      <c r="C6825" s="123" t="s">
        <v>3143</v>
      </c>
      <c r="D6825" s="98" t="s">
        <v>13667</v>
      </c>
      <c r="E6825" s="98" t="s">
        <v>13673</v>
      </c>
      <c r="F6825" s="124">
        <v>27.44</v>
      </c>
      <c r="G6825" s="112">
        <v>43831</v>
      </c>
      <c r="H6825" s="112">
        <v>44048</v>
      </c>
      <c r="I6825" s="123" t="str">
        <f t="shared" si="106"/>
        <v/>
      </c>
      <c r="J6825" s="123"/>
      <c r="K6825" s="123"/>
      <c r="L6825" s="123"/>
      <c r="M6825" s="98" t="s">
        <v>15748</v>
      </c>
      <c r="N6825" s="118"/>
    </row>
    <row r="6826" spans="1:14" x14ac:dyDescent="0.25">
      <c r="A6826" s="130">
        <v>75845537000151</v>
      </c>
      <c r="B6826" s="98" t="s">
        <v>12163</v>
      </c>
      <c r="C6826" s="123" t="s">
        <v>3143</v>
      </c>
      <c r="D6826" s="98" t="s">
        <v>13667</v>
      </c>
      <c r="E6826" s="98" t="s">
        <v>13673</v>
      </c>
      <c r="F6826" s="124">
        <v>25.97</v>
      </c>
      <c r="G6826" s="112">
        <v>44049</v>
      </c>
      <c r="H6826" s="112">
        <v>44196</v>
      </c>
      <c r="I6826" s="123" t="str">
        <f t="shared" si="106"/>
        <v/>
      </c>
      <c r="J6826" s="123"/>
      <c r="K6826" s="123"/>
      <c r="L6826" s="123"/>
      <c r="M6826" s="98"/>
      <c r="N6826" s="118"/>
    </row>
    <row r="6827" spans="1:14" x14ac:dyDescent="0.25">
      <c r="A6827" s="130">
        <v>2070548000133</v>
      </c>
      <c r="B6827" s="98" t="s">
        <v>12166</v>
      </c>
      <c r="C6827" s="123" t="s">
        <v>5227</v>
      </c>
      <c r="D6827" s="98" t="s">
        <v>13667</v>
      </c>
      <c r="E6827" s="98" t="s">
        <v>13673</v>
      </c>
      <c r="F6827" s="124">
        <v>1.6</v>
      </c>
      <c r="G6827" s="112">
        <v>43831</v>
      </c>
      <c r="H6827" s="112">
        <v>44196</v>
      </c>
      <c r="I6827" s="123" t="str">
        <f t="shared" si="106"/>
        <v/>
      </c>
      <c r="J6827" s="123"/>
      <c r="K6827" s="123"/>
      <c r="L6827" s="123"/>
      <c r="M6827" s="98" t="s">
        <v>17021</v>
      </c>
      <c r="N6827" s="118"/>
    </row>
    <row r="6828" spans="1:14" x14ac:dyDescent="0.25">
      <c r="A6828" s="130">
        <v>87613030000151</v>
      </c>
      <c r="B6828" s="98" t="s">
        <v>12169</v>
      </c>
      <c r="C6828" s="123" t="s">
        <v>3812</v>
      </c>
      <c r="D6828" s="98" t="s">
        <v>13667</v>
      </c>
      <c r="E6828" s="98" t="s">
        <v>13673</v>
      </c>
      <c r="F6828" s="124">
        <v>37</v>
      </c>
      <c r="G6828" s="112">
        <v>43831</v>
      </c>
      <c r="H6828" s="112">
        <v>44196</v>
      </c>
      <c r="I6828" s="123" t="str">
        <f t="shared" si="106"/>
        <v/>
      </c>
      <c r="J6828" s="123"/>
      <c r="K6828" s="123"/>
      <c r="L6828" s="123"/>
      <c r="M6828" s="98" t="s">
        <v>16320</v>
      </c>
      <c r="N6828" s="118"/>
    </row>
    <row r="6829" spans="1:14" x14ac:dyDescent="0.25">
      <c r="A6829" s="130">
        <v>1740588000182</v>
      </c>
      <c r="B6829" s="98" t="s">
        <v>12170</v>
      </c>
      <c r="C6829" s="123" t="s">
        <v>901</v>
      </c>
      <c r="D6829" s="98" t="s">
        <v>13667</v>
      </c>
      <c r="E6829" s="98" t="s">
        <v>13673</v>
      </c>
      <c r="F6829" s="124">
        <v>10.89</v>
      </c>
      <c r="G6829" s="112">
        <v>43831</v>
      </c>
      <c r="H6829" s="112">
        <v>43921</v>
      </c>
      <c r="I6829" s="123" t="str">
        <f t="shared" si="106"/>
        <v/>
      </c>
      <c r="J6829" s="123"/>
      <c r="K6829" s="123"/>
      <c r="L6829" s="123"/>
      <c r="M6829" s="98" t="s">
        <v>14223</v>
      </c>
      <c r="N6829" s="118"/>
    </row>
    <row r="6830" spans="1:14" x14ac:dyDescent="0.25">
      <c r="A6830" s="130">
        <v>1740588000182</v>
      </c>
      <c r="B6830" s="98" t="s">
        <v>12170</v>
      </c>
      <c r="C6830" s="123" t="s">
        <v>901</v>
      </c>
      <c r="D6830" s="98" t="s">
        <v>13667</v>
      </c>
      <c r="E6830" s="98" t="s">
        <v>13673</v>
      </c>
      <c r="F6830" s="124">
        <v>10.89</v>
      </c>
      <c r="G6830" s="112">
        <v>43922</v>
      </c>
      <c r="H6830" s="112">
        <v>44196</v>
      </c>
      <c r="I6830" s="123" t="str">
        <f t="shared" si="106"/>
        <v/>
      </c>
      <c r="J6830" s="123"/>
      <c r="K6830" s="123"/>
      <c r="L6830" s="123"/>
      <c r="M6830" s="98"/>
      <c r="N6830" s="118"/>
    </row>
    <row r="6831" spans="1:14" x14ac:dyDescent="0.25">
      <c r="A6831" s="130">
        <v>3239019000183</v>
      </c>
      <c r="B6831" s="98" t="s">
        <v>12172</v>
      </c>
      <c r="C6831" s="123" t="s">
        <v>2274</v>
      </c>
      <c r="D6831" s="98" t="s">
        <v>13667</v>
      </c>
      <c r="E6831" s="98" t="s">
        <v>13673</v>
      </c>
      <c r="F6831" s="124">
        <v>10.53</v>
      </c>
      <c r="G6831" s="112">
        <v>43831</v>
      </c>
      <c r="H6831" s="112">
        <v>44165</v>
      </c>
      <c r="I6831" s="123" t="str">
        <f t="shared" si="106"/>
        <v/>
      </c>
      <c r="J6831" s="123"/>
      <c r="K6831" s="123"/>
      <c r="L6831" s="123"/>
      <c r="M6831" s="98" t="s">
        <v>14957</v>
      </c>
      <c r="N6831" s="118"/>
    </row>
    <row r="6832" spans="1:14" x14ac:dyDescent="0.25">
      <c r="A6832" s="130">
        <v>3239019000183</v>
      </c>
      <c r="B6832" s="98" t="s">
        <v>12172</v>
      </c>
      <c r="C6832" s="123" t="s">
        <v>2274</v>
      </c>
      <c r="D6832" s="98" t="s">
        <v>13667</v>
      </c>
      <c r="E6832" s="98" t="s">
        <v>13673</v>
      </c>
      <c r="F6832" s="124">
        <v>10.53</v>
      </c>
      <c r="G6832" s="112">
        <v>44166</v>
      </c>
      <c r="H6832" s="112">
        <v>44196</v>
      </c>
      <c r="I6832" s="123" t="str">
        <f t="shared" si="106"/>
        <v/>
      </c>
      <c r="J6832" s="123"/>
      <c r="K6832" s="123"/>
      <c r="L6832" s="123"/>
      <c r="M6832" s="98"/>
      <c r="N6832" s="118"/>
    </row>
    <row r="6833" spans="1:14" x14ac:dyDescent="0.25">
      <c r="A6833" s="130">
        <v>3403896000148</v>
      </c>
      <c r="B6833" s="98" t="s">
        <v>12178</v>
      </c>
      <c r="C6833" s="123" t="s">
        <v>2197</v>
      </c>
      <c r="D6833" s="98" t="s">
        <v>13667</v>
      </c>
      <c r="E6833" s="98" t="s">
        <v>13673</v>
      </c>
      <c r="F6833" s="124">
        <v>21.29</v>
      </c>
      <c r="G6833" s="112">
        <v>43831</v>
      </c>
      <c r="H6833" s="112">
        <v>44196</v>
      </c>
      <c r="I6833" s="123" t="str">
        <f t="shared" si="106"/>
        <v/>
      </c>
      <c r="J6833" s="123"/>
      <c r="K6833" s="123"/>
      <c r="L6833" s="123"/>
      <c r="M6833" s="98" t="s">
        <v>14877</v>
      </c>
      <c r="N6833" s="118"/>
    </row>
    <row r="6834" spans="1:14" x14ac:dyDescent="0.25">
      <c r="A6834" s="130">
        <v>3347127000170</v>
      </c>
      <c r="B6834" s="98" t="s">
        <v>12180</v>
      </c>
      <c r="C6834" s="123" t="s">
        <v>2274</v>
      </c>
      <c r="D6834" s="98" t="s">
        <v>13667</v>
      </c>
      <c r="E6834" s="98" t="s">
        <v>13673</v>
      </c>
      <c r="F6834" s="124">
        <v>4.62</v>
      </c>
      <c r="G6834" s="112">
        <v>42948</v>
      </c>
      <c r="H6834" s="98"/>
      <c r="I6834" s="123" t="str">
        <f t="shared" si="106"/>
        <v/>
      </c>
      <c r="J6834" s="123"/>
      <c r="K6834" s="123"/>
      <c r="L6834" s="123"/>
      <c r="M6834" s="98" t="s">
        <v>14961</v>
      </c>
      <c r="N6834" s="118"/>
    </row>
    <row r="6835" spans="1:14" x14ac:dyDescent="0.25">
      <c r="A6835" s="130">
        <v>18137943000126</v>
      </c>
      <c r="B6835" s="98" t="s">
        <v>12181</v>
      </c>
      <c r="C6835" s="123" t="s">
        <v>1356</v>
      </c>
      <c r="D6835" s="98" t="s">
        <v>13667</v>
      </c>
      <c r="E6835" s="98" t="s">
        <v>13673</v>
      </c>
      <c r="F6835" s="124">
        <v>24</v>
      </c>
      <c r="G6835" s="112">
        <v>42736</v>
      </c>
      <c r="H6835" s="112">
        <v>44196</v>
      </c>
      <c r="I6835" s="123" t="str">
        <f t="shared" si="106"/>
        <v/>
      </c>
      <c r="J6835" s="123"/>
      <c r="K6835" s="123"/>
      <c r="L6835" s="123"/>
      <c r="M6835" s="98"/>
      <c r="N6835" s="118"/>
    </row>
    <row r="6836" spans="1:14" x14ac:dyDescent="0.25">
      <c r="A6836" s="130">
        <v>18457192000125</v>
      </c>
      <c r="B6836" s="98" t="s">
        <v>12182</v>
      </c>
      <c r="C6836" s="123" t="s">
        <v>1356</v>
      </c>
      <c r="D6836" s="98" t="s">
        <v>13667</v>
      </c>
      <c r="E6836" s="98" t="s">
        <v>13673</v>
      </c>
      <c r="F6836" s="124">
        <v>12.27</v>
      </c>
      <c r="G6836" s="112">
        <v>43831</v>
      </c>
      <c r="H6836" s="112">
        <v>44196</v>
      </c>
      <c r="I6836" s="123" t="str">
        <f t="shared" si="106"/>
        <v/>
      </c>
      <c r="J6836" s="123"/>
      <c r="K6836" s="123"/>
      <c r="L6836" s="123"/>
      <c r="M6836" s="98" t="s">
        <v>14626</v>
      </c>
      <c r="N6836" s="118"/>
    </row>
    <row r="6837" spans="1:14" x14ac:dyDescent="0.25">
      <c r="A6837" s="130">
        <v>1803618000152</v>
      </c>
      <c r="B6837" s="98" t="s">
        <v>12183</v>
      </c>
      <c r="C6837" s="123" t="s">
        <v>5227</v>
      </c>
      <c r="D6837" s="98" t="s">
        <v>13667</v>
      </c>
      <c r="E6837" s="98" t="s">
        <v>13673</v>
      </c>
      <c r="F6837" s="124">
        <v>0.35</v>
      </c>
      <c r="G6837" s="112">
        <v>43831</v>
      </c>
      <c r="H6837" s="112">
        <v>44196</v>
      </c>
      <c r="I6837" s="123" t="str">
        <f t="shared" si="106"/>
        <v/>
      </c>
      <c r="J6837" s="123"/>
      <c r="K6837" s="123"/>
      <c r="L6837" s="123"/>
      <c r="M6837" s="98"/>
      <c r="N6837" s="118"/>
    </row>
    <row r="6838" spans="1:14" x14ac:dyDescent="0.25">
      <c r="A6838" s="130">
        <v>2296002000103</v>
      </c>
      <c r="B6838" s="98" t="s">
        <v>12185</v>
      </c>
      <c r="C6838" s="123" t="s">
        <v>901</v>
      </c>
      <c r="D6838" s="98" t="s">
        <v>13667</v>
      </c>
      <c r="E6838" s="98" t="s">
        <v>13673</v>
      </c>
      <c r="F6838" s="124">
        <v>12.57</v>
      </c>
      <c r="G6838" s="112">
        <v>42370</v>
      </c>
      <c r="H6838" s="112">
        <v>44196</v>
      </c>
      <c r="I6838" s="123" t="str">
        <f t="shared" si="106"/>
        <v/>
      </c>
      <c r="J6838" s="123"/>
      <c r="K6838" s="123"/>
      <c r="L6838" s="123"/>
      <c r="M6838" s="98" t="s">
        <v>14224</v>
      </c>
      <c r="N6838" s="118"/>
    </row>
    <row r="6839" spans="1:14" x14ac:dyDescent="0.25">
      <c r="A6839" s="130">
        <v>18712133000156</v>
      </c>
      <c r="B6839" s="98" t="s">
        <v>12186</v>
      </c>
      <c r="C6839" s="123" t="s">
        <v>1356</v>
      </c>
      <c r="D6839" s="98" t="s">
        <v>13667</v>
      </c>
      <c r="E6839" s="98" t="s">
        <v>13673</v>
      </c>
      <c r="F6839" s="124">
        <v>8.25</v>
      </c>
      <c r="G6839" s="112">
        <v>43009</v>
      </c>
      <c r="H6839" s="112">
        <v>44043</v>
      </c>
      <c r="I6839" s="123" t="str">
        <f t="shared" si="106"/>
        <v/>
      </c>
      <c r="J6839" s="123"/>
      <c r="K6839" s="123"/>
      <c r="L6839" s="123"/>
      <c r="M6839" s="98" t="s">
        <v>14627</v>
      </c>
      <c r="N6839" s="118"/>
    </row>
    <row r="6840" spans="1:14" x14ac:dyDescent="0.25">
      <c r="A6840" s="130">
        <v>1105329000180</v>
      </c>
      <c r="B6840" s="98" t="s">
        <v>12189</v>
      </c>
      <c r="C6840" s="123" t="s">
        <v>901</v>
      </c>
      <c r="D6840" s="98" t="s">
        <v>13667</v>
      </c>
      <c r="E6840" s="98" t="s">
        <v>13673</v>
      </c>
      <c r="F6840" s="124">
        <v>4</v>
      </c>
      <c r="G6840" s="112">
        <v>43831</v>
      </c>
      <c r="H6840" s="112">
        <v>44196</v>
      </c>
      <c r="I6840" s="123" t="str">
        <f t="shared" si="106"/>
        <v/>
      </c>
      <c r="J6840" s="123"/>
      <c r="K6840" s="123"/>
      <c r="L6840" s="123"/>
      <c r="M6840" s="98"/>
      <c r="N6840" s="118"/>
    </row>
    <row r="6841" spans="1:14" x14ac:dyDescent="0.25">
      <c r="A6841" s="130">
        <v>67172437000183</v>
      </c>
      <c r="B6841" s="98" t="s">
        <v>12190</v>
      </c>
      <c r="C6841" s="123" t="s">
        <v>4626</v>
      </c>
      <c r="D6841" s="98" t="s">
        <v>13667</v>
      </c>
      <c r="E6841" s="98" t="s">
        <v>13673</v>
      </c>
      <c r="F6841" s="124">
        <v>1.4</v>
      </c>
      <c r="G6841" s="112">
        <v>43831</v>
      </c>
      <c r="H6841" s="112">
        <v>44196</v>
      </c>
      <c r="I6841" s="123" t="str">
        <f t="shared" si="106"/>
        <v/>
      </c>
      <c r="J6841" s="123"/>
      <c r="K6841" s="123"/>
      <c r="L6841" s="123"/>
      <c r="M6841" s="98" t="s">
        <v>16766</v>
      </c>
      <c r="N6841" s="118"/>
    </row>
    <row r="6842" spans="1:14" x14ac:dyDescent="0.25">
      <c r="A6842" s="130">
        <v>23555196000186</v>
      </c>
      <c r="B6842" s="98" t="s">
        <v>12191</v>
      </c>
      <c r="C6842" s="123" t="s">
        <v>634</v>
      </c>
      <c r="D6842" s="98" t="s">
        <v>13667</v>
      </c>
      <c r="E6842" s="98" t="s">
        <v>13673</v>
      </c>
      <c r="F6842" s="124">
        <v>4.8899999999999997</v>
      </c>
      <c r="G6842" s="112">
        <v>43831</v>
      </c>
      <c r="H6842" s="112">
        <v>44196</v>
      </c>
      <c r="I6842" s="123" t="str">
        <f t="shared" si="106"/>
        <v/>
      </c>
      <c r="J6842" s="123"/>
      <c r="K6842" s="123"/>
      <c r="L6842" s="123"/>
      <c r="M6842" s="98" t="s">
        <v>13989</v>
      </c>
      <c r="N6842" s="118"/>
    </row>
    <row r="6843" spans="1:14" x14ac:dyDescent="0.25">
      <c r="A6843" s="130">
        <v>87612834000136</v>
      </c>
      <c r="B6843" s="98" t="s">
        <v>12192</v>
      </c>
      <c r="C6843" s="123" t="s">
        <v>3812</v>
      </c>
      <c r="D6843" s="98" t="s">
        <v>13667</v>
      </c>
      <c r="E6843" s="98" t="s">
        <v>13673</v>
      </c>
      <c r="F6843" s="124">
        <v>28.8</v>
      </c>
      <c r="G6843" s="112">
        <v>43831</v>
      </c>
      <c r="H6843" s="112">
        <v>44196</v>
      </c>
      <c r="I6843" s="123" t="str">
        <f t="shared" si="106"/>
        <v/>
      </c>
      <c r="J6843" s="123"/>
      <c r="K6843" s="123"/>
      <c r="L6843" s="123"/>
      <c r="M6843" s="98" t="s">
        <v>16327</v>
      </c>
      <c r="N6843" s="118"/>
    </row>
    <row r="6844" spans="1:14" x14ac:dyDescent="0.25">
      <c r="A6844" s="130">
        <v>6554927000150</v>
      </c>
      <c r="B6844" s="98" t="s">
        <v>12194</v>
      </c>
      <c r="C6844" s="123" t="s">
        <v>2926</v>
      </c>
      <c r="D6844" s="98" t="s">
        <v>13667</v>
      </c>
      <c r="E6844" s="98" t="s">
        <v>13673</v>
      </c>
      <c r="F6844" s="124">
        <v>6</v>
      </c>
      <c r="G6844" s="112">
        <v>43831</v>
      </c>
      <c r="H6844" s="112">
        <v>44196</v>
      </c>
      <c r="I6844" s="123" t="str">
        <f t="shared" si="106"/>
        <v/>
      </c>
      <c r="J6844" s="123"/>
      <c r="K6844" s="123"/>
      <c r="L6844" s="123"/>
      <c r="M6844" s="98"/>
      <c r="N6844" s="118"/>
    </row>
    <row r="6845" spans="1:14" x14ac:dyDescent="0.25">
      <c r="A6845" s="130">
        <v>4465209000181</v>
      </c>
      <c r="B6845" s="98" t="s">
        <v>12195</v>
      </c>
      <c r="C6845" s="123" t="s">
        <v>133</v>
      </c>
      <c r="D6845" s="98" t="s">
        <v>13667</v>
      </c>
      <c r="E6845" s="98" t="s">
        <v>13673</v>
      </c>
      <c r="F6845" s="124">
        <v>17.010000000000002</v>
      </c>
      <c r="G6845" s="112">
        <v>43831</v>
      </c>
      <c r="H6845" s="112">
        <v>44196</v>
      </c>
      <c r="I6845" s="123" t="str">
        <f t="shared" si="106"/>
        <v/>
      </c>
      <c r="J6845" s="123"/>
      <c r="K6845" s="123"/>
      <c r="L6845" s="123"/>
      <c r="M6845" s="98" t="s">
        <v>13833</v>
      </c>
      <c r="N6845" s="118"/>
    </row>
    <row r="6846" spans="1:14" x14ac:dyDescent="0.25">
      <c r="A6846" s="130">
        <v>87613139000199</v>
      </c>
      <c r="B6846" s="98" t="s">
        <v>12196</v>
      </c>
      <c r="C6846" s="123" t="s">
        <v>3812</v>
      </c>
      <c r="D6846" s="98" t="s">
        <v>13667</v>
      </c>
      <c r="E6846" s="98" t="s">
        <v>13673</v>
      </c>
      <c r="F6846" s="124">
        <v>24</v>
      </c>
      <c r="G6846" s="112">
        <v>43831</v>
      </c>
      <c r="H6846" s="112">
        <v>44196</v>
      </c>
      <c r="I6846" s="123" t="str">
        <f t="shared" si="106"/>
        <v/>
      </c>
      <c r="J6846" s="123"/>
      <c r="K6846" s="123"/>
      <c r="L6846" s="123"/>
      <c r="M6846" s="98" t="s">
        <v>16329</v>
      </c>
      <c r="N6846" s="118"/>
    </row>
    <row r="6847" spans="1:14" x14ac:dyDescent="0.25">
      <c r="A6847" s="130">
        <v>1740448000104</v>
      </c>
      <c r="B6847" s="98" t="s">
        <v>12197</v>
      </c>
      <c r="C6847" s="123" t="s">
        <v>901</v>
      </c>
      <c r="D6847" s="98" t="s">
        <v>13667</v>
      </c>
      <c r="E6847" s="98" t="s">
        <v>13673</v>
      </c>
      <c r="F6847" s="124">
        <v>8</v>
      </c>
      <c r="G6847" s="112">
        <v>43831</v>
      </c>
      <c r="H6847" s="112">
        <v>44196</v>
      </c>
      <c r="I6847" s="123" t="str">
        <f t="shared" si="106"/>
        <v/>
      </c>
      <c r="J6847" s="123"/>
      <c r="K6847" s="123"/>
      <c r="L6847" s="123"/>
      <c r="M6847" s="98" t="s">
        <v>14227</v>
      </c>
      <c r="N6847" s="118"/>
    </row>
    <row r="6848" spans="1:14" x14ac:dyDescent="0.25">
      <c r="A6848" s="130">
        <v>87613592000103</v>
      </c>
      <c r="B6848" s="98" t="s">
        <v>12200</v>
      </c>
      <c r="C6848" s="123" t="s">
        <v>3812</v>
      </c>
      <c r="D6848" s="98" t="s">
        <v>13667</v>
      </c>
      <c r="E6848" s="98" t="s">
        <v>13673</v>
      </c>
      <c r="F6848" s="124">
        <v>23.88</v>
      </c>
      <c r="G6848" s="112">
        <v>43831</v>
      </c>
      <c r="H6848" s="112">
        <v>43991</v>
      </c>
      <c r="I6848" s="123" t="str">
        <f t="shared" si="106"/>
        <v/>
      </c>
      <c r="J6848" s="123"/>
      <c r="K6848" s="123"/>
      <c r="L6848" s="123"/>
      <c r="M6848" s="98" t="s">
        <v>16330</v>
      </c>
      <c r="N6848" s="118"/>
    </row>
    <row r="6849" spans="1:14" x14ac:dyDescent="0.25">
      <c r="A6849" s="130">
        <v>87613592000103</v>
      </c>
      <c r="B6849" s="98" t="s">
        <v>12200</v>
      </c>
      <c r="C6849" s="123" t="s">
        <v>3812</v>
      </c>
      <c r="D6849" s="98" t="s">
        <v>13667</v>
      </c>
      <c r="E6849" s="98" t="s">
        <v>13673</v>
      </c>
      <c r="F6849" s="124">
        <v>23.88</v>
      </c>
      <c r="G6849" s="112">
        <v>43992</v>
      </c>
      <c r="H6849" s="112">
        <v>44196</v>
      </c>
      <c r="I6849" s="123" t="str">
        <f t="shared" si="106"/>
        <v/>
      </c>
      <c r="J6849" s="123"/>
      <c r="K6849" s="123"/>
      <c r="L6849" s="123"/>
      <c r="M6849" s="98"/>
      <c r="N6849" s="118"/>
    </row>
    <row r="6850" spans="1:14" x14ac:dyDescent="0.25">
      <c r="A6850" s="130">
        <v>13922588000182</v>
      </c>
      <c r="B6850" s="98" t="s">
        <v>12201</v>
      </c>
      <c r="C6850" s="123" t="s">
        <v>215</v>
      </c>
      <c r="D6850" s="98" t="s">
        <v>13667</v>
      </c>
      <c r="E6850" s="98" t="s">
        <v>13673</v>
      </c>
      <c r="F6850" s="124">
        <v>1.55</v>
      </c>
      <c r="G6850" s="112">
        <v>43831</v>
      </c>
      <c r="H6850" s="112">
        <v>44196</v>
      </c>
      <c r="I6850" s="123" t="str">
        <f t="shared" si="106"/>
        <v/>
      </c>
      <c r="J6850" s="123"/>
      <c r="K6850" s="123"/>
      <c r="L6850" s="123"/>
      <c r="M6850" s="98" t="s">
        <v>13888</v>
      </c>
      <c r="N6850" s="118"/>
    </row>
    <row r="6851" spans="1:14" x14ac:dyDescent="0.25">
      <c r="A6851" s="130">
        <v>87613584000159</v>
      </c>
      <c r="B6851" s="98" t="s">
        <v>12206</v>
      </c>
      <c r="C6851" s="123" t="s">
        <v>3812</v>
      </c>
      <c r="D6851" s="98" t="s">
        <v>13667</v>
      </c>
      <c r="E6851" s="98" t="s">
        <v>13673</v>
      </c>
      <c r="F6851" s="124">
        <v>25.5</v>
      </c>
      <c r="G6851" s="112">
        <v>43831</v>
      </c>
      <c r="H6851" s="112">
        <v>44012</v>
      </c>
      <c r="I6851" s="123" t="str">
        <f t="shared" ref="I6851:I6914" si="107">IFERROR(IF(OR(E6851="Ativos", E6851="Aposentados",E6851="Pensionistas"),IF(F6851&gt;=14,"SIM","NÃO"),""),"")</f>
        <v/>
      </c>
      <c r="J6851" s="123"/>
      <c r="K6851" s="123"/>
      <c r="L6851" s="123"/>
      <c r="M6851" s="98" t="s">
        <v>16331</v>
      </c>
      <c r="N6851" s="118"/>
    </row>
    <row r="6852" spans="1:14" x14ac:dyDescent="0.25">
      <c r="A6852" s="130">
        <v>92406263000113</v>
      </c>
      <c r="B6852" s="98" t="s">
        <v>12208</v>
      </c>
      <c r="C6852" s="123" t="s">
        <v>3812</v>
      </c>
      <c r="D6852" s="98" t="s">
        <v>13667</v>
      </c>
      <c r="E6852" s="98" t="s">
        <v>13673</v>
      </c>
      <c r="F6852" s="124">
        <v>30.75</v>
      </c>
      <c r="G6852" s="112">
        <v>43831</v>
      </c>
      <c r="H6852" s="112">
        <v>44196</v>
      </c>
      <c r="I6852" s="123" t="str">
        <f t="shared" si="107"/>
        <v/>
      </c>
      <c r="J6852" s="123"/>
      <c r="K6852" s="123"/>
      <c r="L6852" s="123"/>
      <c r="M6852" s="98" t="s">
        <v>16333</v>
      </c>
      <c r="N6852" s="118"/>
    </row>
    <row r="6853" spans="1:14" x14ac:dyDescent="0.25">
      <c r="A6853" s="130">
        <v>18715490000178</v>
      </c>
      <c r="B6853" s="98" t="s">
        <v>12209</v>
      </c>
      <c r="C6853" s="123" t="s">
        <v>1356</v>
      </c>
      <c r="D6853" s="98" t="s">
        <v>13667</v>
      </c>
      <c r="E6853" s="98" t="s">
        <v>13673</v>
      </c>
      <c r="F6853" s="124">
        <v>3.25</v>
      </c>
      <c r="G6853" s="112">
        <v>43101</v>
      </c>
      <c r="H6853" s="98"/>
      <c r="I6853" s="123" t="str">
        <f t="shared" si="107"/>
        <v/>
      </c>
      <c r="J6853" s="123"/>
      <c r="K6853" s="123"/>
      <c r="L6853" s="123"/>
      <c r="M6853" s="98" t="s">
        <v>14630</v>
      </c>
      <c r="N6853" s="118"/>
    </row>
    <row r="6854" spans="1:14" x14ac:dyDescent="0.25">
      <c r="A6854" s="130">
        <v>10393593000157</v>
      </c>
      <c r="B6854" s="98" t="s">
        <v>12211</v>
      </c>
      <c r="C6854" s="123" t="s">
        <v>634</v>
      </c>
      <c r="D6854" s="98" t="s">
        <v>13667</v>
      </c>
      <c r="E6854" s="98" t="s">
        <v>13673</v>
      </c>
      <c r="F6854" s="124">
        <v>2.2799999999999998</v>
      </c>
      <c r="G6854" s="112">
        <v>43101</v>
      </c>
      <c r="H6854" s="98"/>
      <c r="I6854" s="123" t="str">
        <f t="shared" si="107"/>
        <v/>
      </c>
      <c r="J6854" s="123"/>
      <c r="K6854" s="123"/>
      <c r="L6854" s="123"/>
      <c r="M6854" s="98" t="s">
        <v>13994</v>
      </c>
      <c r="N6854" s="118"/>
    </row>
    <row r="6855" spans="1:14" x14ac:dyDescent="0.25">
      <c r="A6855" s="130">
        <v>45324290000167</v>
      </c>
      <c r="B6855" s="98" t="s">
        <v>12216</v>
      </c>
      <c r="C6855" s="123" t="s">
        <v>4626</v>
      </c>
      <c r="D6855" s="98" t="s">
        <v>13667</v>
      </c>
      <c r="E6855" s="98" t="s">
        <v>13673</v>
      </c>
      <c r="F6855" s="124">
        <v>30</v>
      </c>
      <c r="G6855" s="112">
        <v>43831</v>
      </c>
      <c r="H6855" s="112">
        <v>44196</v>
      </c>
      <c r="I6855" s="123" t="str">
        <f t="shared" si="107"/>
        <v/>
      </c>
      <c r="J6855" s="123"/>
      <c r="K6855" s="123"/>
      <c r="L6855" s="123"/>
      <c r="M6855" s="98" t="s">
        <v>16770</v>
      </c>
      <c r="N6855" s="118"/>
    </row>
    <row r="6856" spans="1:14" x14ac:dyDescent="0.25">
      <c r="A6856" s="130">
        <v>1612346000103</v>
      </c>
      <c r="B6856" s="98" t="s">
        <v>12217</v>
      </c>
      <c r="C6856" s="123" t="s">
        <v>1142</v>
      </c>
      <c r="D6856" s="98" t="s">
        <v>13667</v>
      </c>
      <c r="E6856" s="98" t="s">
        <v>13673</v>
      </c>
      <c r="F6856" s="124">
        <v>2.4500000000000002</v>
      </c>
      <c r="G6856" s="112">
        <v>43831</v>
      </c>
      <c r="H6856" s="112">
        <v>44196</v>
      </c>
      <c r="I6856" s="123" t="str">
        <f t="shared" si="107"/>
        <v/>
      </c>
      <c r="J6856" s="123"/>
      <c r="K6856" s="123"/>
      <c r="L6856" s="123"/>
      <c r="M6856" s="98" t="s">
        <v>14416</v>
      </c>
      <c r="N6856" s="118"/>
    </row>
    <row r="6857" spans="1:14" x14ac:dyDescent="0.25">
      <c r="A6857" s="130">
        <v>88379763000136</v>
      </c>
      <c r="B6857" s="98" t="s">
        <v>12221</v>
      </c>
      <c r="C6857" s="123" t="s">
        <v>3812</v>
      </c>
      <c r="D6857" s="98" t="s">
        <v>13667</v>
      </c>
      <c r="E6857" s="98" t="s">
        <v>13673</v>
      </c>
      <c r="F6857" s="124">
        <v>15.09</v>
      </c>
      <c r="G6857" s="112">
        <v>43831</v>
      </c>
      <c r="H6857" s="112">
        <v>44135</v>
      </c>
      <c r="I6857" s="123" t="str">
        <f t="shared" si="107"/>
        <v/>
      </c>
      <c r="J6857" s="123"/>
      <c r="K6857" s="123"/>
      <c r="L6857" s="123"/>
      <c r="M6857" s="98" t="s">
        <v>16336</v>
      </c>
      <c r="N6857" s="118"/>
    </row>
    <row r="6858" spans="1:14" x14ac:dyDescent="0.25">
      <c r="A6858" s="130">
        <v>88379763000136</v>
      </c>
      <c r="B6858" s="98" t="s">
        <v>12221</v>
      </c>
      <c r="C6858" s="123" t="s">
        <v>3812</v>
      </c>
      <c r="D6858" s="98" t="s">
        <v>13667</v>
      </c>
      <c r="E6858" s="98" t="s">
        <v>13673</v>
      </c>
      <c r="F6858" s="124">
        <v>15.09</v>
      </c>
      <c r="G6858" s="112">
        <v>44136</v>
      </c>
      <c r="H6858" s="112">
        <v>44196</v>
      </c>
      <c r="I6858" s="123" t="str">
        <f t="shared" si="107"/>
        <v/>
      </c>
      <c r="J6858" s="123"/>
      <c r="K6858" s="123"/>
      <c r="L6858" s="123"/>
      <c r="M6858" s="98"/>
      <c r="N6858" s="118"/>
    </row>
    <row r="6859" spans="1:14" x14ac:dyDescent="0.25">
      <c r="A6859" s="130">
        <v>90738196000109</v>
      </c>
      <c r="B6859" s="98" t="s">
        <v>12225</v>
      </c>
      <c r="C6859" s="123" t="s">
        <v>3812</v>
      </c>
      <c r="D6859" s="98" t="s">
        <v>13667</v>
      </c>
      <c r="E6859" s="98" t="s">
        <v>13673</v>
      </c>
      <c r="F6859" s="124">
        <v>20.48</v>
      </c>
      <c r="G6859" s="112">
        <v>43831</v>
      </c>
      <c r="H6859" s="112">
        <v>44043</v>
      </c>
      <c r="I6859" s="123" t="str">
        <f t="shared" si="107"/>
        <v/>
      </c>
      <c r="J6859" s="123"/>
      <c r="K6859" s="123"/>
      <c r="L6859" s="123"/>
      <c r="M6859" s="98" t="s">
        <v>16337</v>
      </c>
      <c r="N6859" s="118"/>
    </row>
    <row r="6860" spans="1:14" x14ac:dyDescent="0.25">
      <c r="A6860" s="130">
        <v>90738196000109</v>
      </c>
      <c r="B6860" s="98" t="s">
        <v>12225</v>
      </c>
      <c r="C6860" s="123" t="s">
        <v>3812</v>
      </c>
      <c r="D6860" s="98" t="s">
        <v>13667</v>
      </c>
      <c r="E6860" s="98" t="s">
        <v>13673</v>
      </c>
      <c r="F6860" s="124">
        <v>20.48</v>
      </c>
      <c r="G6860" s="112">
        <v>44044</v>
      </c>
      <c r="H6860" s="112">
        <v>44196</v>
      </c>
      <c r="I6860" s="123" t="str">
        <f t="shared" si="107"/>
        <v/>
      </c>
      <c r="J6860" s="123"/>
      <c r="K6860" s="123"/>
      <c r="L6860" s="123"/>
      <c r="M6860" s="98"/>
      <c r="N6860" s="118"/>
    </row>
    <row r="6861" spans="1:14" x14ac:dyDescent="0.25">
      <c r="A6861" s="130">
        <v>13111224000112</v>
      </c>
      <c r="B6861" s="98" t="s">
        <v>12226</v>
      </c>
      <c r="C6861" s="123" t="s">
        <v>4559</v>
      </c>
      <c r="D6861" s="98" t="s">
        <v>13667</v>
      </c>
      <c r="E6861" s="98" t="s">
        <v>13673</v>
      </c>
      <c r="F6861" s="124">
        <v>9.15</v>
      </c>
      <c r="G6861" s="112">
        <v>43831</v>
      </c>
      <c r="H6861" s="112">
        <v>44196</v>
      </c>
      <c r="I6861" s="123" t="str">
        <f t="shared" si="107"/>
        <v/>
      </c>
      <c r="J6861" s="123"/>
      <c r="K6861" s="123"/>
      <c r="L6861" s="123"/>
      <c r="M6861" s="98" t="s">
        <v>16673</v>
      </c>
      <c r="N6861" s="118"/>
    </row>
    <row r="6862" spans="1:14" x14ac:dyDescent="0.25">
      <c r="A6862" s="130">
        <v>59754648000104</v>
      </c>
      <c r="B6862" s="98" t="s">
        <v>12228</v>
      </c>
      <c r="C6862" s="123" t="s">
        <v>4626</v>
      </c>
      <c r="D6862" s="98" t="s">
        <v>13667</v>
      </c>
      <c r="E6862" s="98" t="s">
        <v>13673</v>
      </c>
      <c r="F6862" s="124">
        <v>10</v>
      </c>
      <c r="G6862" s="112">
        <v>43831</v>
      </c>
      <c r="H6862" s="112">
        <v>44042</v>
      </c>
      <c r="I6862" s="123" t="str">
        <f t="shared" si="107"/>
        <v/>
      </c>
      <c r="J6862" s="123"/>
      <c r="K6862" s="123"/>
      <c r="L6862" s="123"/>
      <c r="M6862" s="98" t="s">
        <v>16771</v>
      </c>
      <c r="N6862" s="118"/>
    </row>
    <row r="6863" spans="1:14" x14ac:dyDescent="0.25">
      <c r="A6863" s="130">
        <v>59754648000104</v>
      </c>
      <c r="B6863" s="98" t="s">
        <v>12228</v>
      </c>
      <c r="C6863" s="123" t="s">
        <v>4626</v>
      </c>
      <c r="D6863" s="98" t="s">
        <v>13667</v>
      </c>
      <c r="E6863" s="98" t="s">
        <v>13673</v>
      </c>
      <c r="F6863" s="124">
        <v>10</v>
      </c>
      <c r="G6863" s="112">
        <v>44043</v>
      </c>
      <c r="H6863" s="112">
        <v>44196</v>
      </c>
      <c r="I6863" s="123" t="str">
        <f t="shared" si="107"/>
        <v/>
      </c>
      <c r="J6863" s="123"/>
      <c r="K6863" s="123"/>
      <c r="L6863" s="123"/>
      <c r="M6863" s="98"/>
      <c r="N6863" s="118"/>
    </row>
    <row r="6864" spans="1:14" x14ac:dyDescent="0.25">
      <c r="A6864" s="130">
        <v>76175892000123</v>
      </c>
      <c r="B6864" s="98" t="s">
        <v>12232</v>
      </c>
      <c r="C6864" s="123" t="s">
        <v>3143</v>
      </c>
      <c r="D6864" s="98" t="s">
        <v>13667</v>
      </c>
      <c r="E6864" s="98" t="s">
        <v>13673</v>
      </c>
      <c r="F6864" s="124">
        <v>9.34</v>
      </c>
      <c r="G6864" s="112">
        <v>43831</v>
      </c>
      <c r="H6864" s="112">
        <v>44196</v>
      </c>
      <c r="I6864" s="123" t="str">
        <f t="shared" si="107"/>
        <v/>
      </c>
      <c r="J6864" s="123"/>
      <c r="K6864" s="123"/>
      <c r="L6864" s="123"/>
      <c r="M6864" s="98" t="s">
        <v>15763</v>
      </c>
      <c r="N6864" s="118"/>
    </row>
    <row r="6865" spans="1:14" x14ac:dyDescent="0.25">
      <c r="A6865" s="130">
        <v>92454776000108</v>
      </c>
      <c r="B6865" s="98" t="s">
        <v>12233</v>
      </c>
      <c r="C6865" s="123" t="s">
        <v>3812</v>
      </c>
      <c r="D6865" s="98" t="s">
        <v>13667</v>
      </c>
      <c r="E6865" s="98" t="s">
        <v>13673</v>
      </c>
      <c r="F6865" s="124">
        <v>5.87</v>
      </c>
      <c r="G6865" s="112">
        <v>42005</v>
      </c>
      <c r="H6865" s="98"/>
      <c r="I6865" s="123" t="str">
        <f t="shared" si="107"/>
        <v/>
      </c>
      <c r="J6865" s="123"/>
      <c r="K6865" s="123"/>
      <c r="L6865" s="123"/>
      <c r="M6865" s="98" t="s">
        <v>16339</v>
      </c>
      <c r="N6865" s="118"/>
    </row>
    <row r="6866" spans="1:14" x14ac:dyDescent="0.25">
      <c r="A6866" s="130">
        <v>26923755000151</v>
      </c>
      <c r="B6866" s="98" t="s">
        <v>12235</v>
      </c>
      <c r="C6866" s="123" t="s">
        <v>901</v>
      </c>
      <c r="D6866" s="98" t="s">
        <v>13667</v>
      </c>
      <c r="E6866" s="98" t="s">
        <v>13673</v>
      </c>
      <c r="F6866" s="124">
        <v>21</v>
      </c>
      <c r="G6866" s="112">
        <v>43831</v>
      </c>
      <c r="H6866" s="112">
        <v>44196</v>
      </c>
      <c r="I6866" s="123" t="str">
        <f t="shared" si="107"/>
        <v/>
      </c>
      <c r="J6866" s="123"/>
      <c r="K6866" s="123"/>
      <c r="L6866" s="123"/>
      <c r="M6866" s="98" t="s">
        <v>14228</v>
      </c>
      <c r="N6866" s="118"/>
    </row>
    <row r="6867" spans="1:14" x14ac:dyDescent="0.25">
      <c r="A6867" s="130">
        <v>87612826000190</v>
      </c>
      <c r="B6867" s="98" t="s">
        <v>12240</v>
      </c>
      <c r="C6867" s="123" t="s">
        <v>3812</v>
      </c>
      <c r="D6867" s="98" t="s">
        <v>13667</v>
      </c>
      <c r="E6867" s="98" t="s">
        <v>13673</v>
      </c>
      <c r="F6867" s="124">
        <v>18.75</v>
      </c>
      <c r="G6867" s="112">
        <v>43831</v>
      </c>
      <c r="H6867" s="112">
        <v>44196</v>
      </c>
      <c r="I6867" s="123" t="str">
        <f t="shared" si="107"/>
        <v/>
      </c>
      <c r="J6867" s="123"/>
      <c r="K6867" s="123"/>
      <c r="L6867" s="123"/>
      <c r="M6867" s="98" t="s">
        <v>16341</v>
      </c>
      <c r="N6867" s="118"/>
    </row>
    <row r="6868" spans="1:14" x14ac:dyDescent="0.25">
      <c r="A6868" s="130">
        <v>10347888000197</v>
      </c>
      <c r="B6868" s="98" t="s">
        <v>12243</v>
      </c>
      <c r="C6868" s="123" t="s">
        <v>2758</v>
      </c>
      <c r="D6868" s="98" t="s">
        <v>13667</v>
      </c>
      <c r="E6868" s="98" t="s">
        <v>13673</v>
      </c>
      <c r="F6868" s="124">
        <v>14</v>
      </c>
      <c r="G6868" s="112">
        <v>43831</v>
      </c>
      <c r="H6868" s="112">
        <v>44196</v>
      </c>
      <c r="I6868" s="123" t="str">
        <f t="shared" si="107"/>
        <v/>
      </c>
      <c r="J6868" s="123"/>
      <c r="K6868" s="123"/>
      <c r="L6868" s="123"/>
      <c r="M6868" s="98" t="s">
        <v>15381</v>
      </c>
      <c r="N6868" s="118"/>
    </row>
    <row r="6869" spans="1:14" x14ac:dyDescent="0.25">
      <c r="A6869" s="130">
        <v>12226197000160</v>
      </c>
      <c r="B6869" s="98" t="s">
        <v>12244</v>
      </c>
      <c r="C6869" s="123" t="s">
        <v>29</v>
      </c>
      <c r="D6869" s="98" t="s">
        <v>13667</v>
      </c>
      <c r="E6869" s="98" t="s">
        <v>13673</v>
      </c>
      <c r="F6869" s="124">
        <v>16</v>
      </c>
      <c r="G6869" s="112">
        <v>43831</v>
      </c>
      <c r="H6869" s="112">
        <v>44196</v>
      </c>
      <c r="I6869" s="123" t="str">
        <f t="shared" si="107"/>
        <v/>
      </c>
      <c r="J6869" s="123"/>
      <c r="K6869" s="123"/>
      <c r="L6869" s="123"/>
      <c r="M6869" s="98" t="s">
        <v>13722</v>
      </c>
      <c r="N6869" s="118"/>
    </row>
    <row r="6870" spans="1:14" x14ac:dyDescent="0.25">
      <c r="A6870" s="130">
        <v>3342938000188</v>
      </c>
      <c r="B6870" s="98" t="s">
        <v>12247</v>
      </c>
      <c r="C6870" s="123" t="s">
        <v>2197</v>
      </c>
      <c r="D6870" s="98" t="s">
        <v>13667</v>
      </c>
      <c r="E6870" s="98" t="s">
        <v>13673</v>
      </c>
      <c r="F6870" s="124">
        <v>6.4</v>
      </c>
      <c r="G6870" s="112">
        <v>43831</v>
      </c>
      <c r="H6870" s="112">
        <v>44196</v>
      </c>
      <c r="I6870" s="123" t="str">
        <f t="shared" si="107"/>
        <v/>
      </c>
      <c r="J6870" s="123"/>
      <c r="K6870" s="123"/>
      <c r="L6870" s="123"/>
      <c r="M6870" s="98" t="s">
        <v>14878</v>
      </c>
      <c r="N6870" s="118"/>
    </row>
    <row r="6871" spans="1:14" x14ac:dyDescent="0.25">
      <c r="A6871" s="130">
        <v>90544511000167</v>
      </c>
      <c r="B6871" s="98" t="s">
        <v>12249</v>
      </c>
      <c r="C6871" s="123" t="s">
        <v>3812</v>
      </c>
      <c r="D6871" s="98" t="s">
        <v>13667</v>
      </c>
      <c r="E6871" s="98" t="s">
        <v>13673</v>
      </c>
      <c r="F6871" s="124">
        <v>32</v>
      </c>
      <c r="G6871" s="112">
        <v>43101</v>
      </c>
      <c r="H6871" s="112">
        <v>43982</v>
      </c>
      <c r="I6871" s="123" t="str">
        <f t="shared" si="107"/>
        <v/>
      </c>
      <c r="J6871" s="123"/>
      <c r="K6871" s="123"/>
      <c r="L6871" s="123"/>
      <c r="M6871" s="98" t="s">
        <v>16343</v>
      </c>
      <c r="N6871" s="118"/>
    </row>
    <row r="6872" spans="1:14" x14ac:dyDescent="0.25">
      <c r="A6872" s="130">
        <v>18457259000121</v>
      </c>
      <c r="B6872" s="98" t="s">
        <v>12251</v>
      </c>
      <c r="C6872" s="123" t="s">
        <v>1356</v>
      </c>
      <c r="D6872" s="98" t="s">
        <v>13667</v>
      </c>
      <c r="E6872" s="98" t="s">
        <v>13673</v>
      </c>
      <c r="F6872" s="124">
        <v>17</v>
      </c>
      <c r="G6872" s="112">
        <v>43831</v>
      </c>
      <c r="H6872" s="112">
        <v>44196</v>
      </c>
      <c r="I6872" s="123" t="str">
        <f t="shared" si="107"/>
        <v/>
      </c>
      <c r="J6872" s="123"/>
      <c r="K6872" s="123"/>
      <c r="L6872" s="123"/>
      <c r="M6872" s="98" t="s">
        <v>14634</v>
      </c>
      <c r="N6872" s="118"/>
    </row>
    <row r="6873" spans="1:14" x14ac:dyDescent="0.25">
      <c r="A6873" s="130">
        <v>1528506000130</v>
      </c>
      <c r="B6873" s="98" t="s">
        <v>12252</v>
      </c>
      <c r="C6873" s="123" t="s">
        <v>4626</v>
      </c>
      <c r="D6873" s="98" t="s">
        <v>13667</v>
      </c>
      <c r="E6873" s="98" t="s">
        <v>13673</v>
      </c>
      <c r="F6873" s="124">
        <v>0.99</v>
      </c>
      <c r="G6873" s="112">
        <v>42809</v>
      </c>
      <c r="H6873" s="112">
        <v>44196</v>
      </c>
      <c r="I6873" s="123" t="str">
        <f t="shared" si="107"/>
        <v/>
      </c>
      <c r="J6873" s="123"/>
      <c r="K6873" s="123"/>
      <c r="L6873" s="123"/>
      <c r="M6873" s="98" t="s">
        <v>16774</v>
      </c>
      <c r="N6873" s="118"/>
    </row>
    <row r="6874" spans="1:14" x14ac:dyDescent="0.25">
      <c r="A6874" s="130">
        <v>11294386000108</v>
      </c>
      <c r="B6874" s="98" t="s">
        <v>12255</v>
      </c>
      <c r="C6874" s="123" t="s">
        <v>2758</v>
      </c>
      <c r="D6874" s="98" t="s">
        <v>13667</v>
      </c>
      <c r="E6874" s="98" t="s">
        <v>13673</v>
      </c>
      <c r="F6874" s="124">
        <v>16</v>
      </c>
      <c r="G6874" s="112">
        <v>43831</v>
      </c>
      <c r="H6874" s="112">
        <v>44196</v>
      </c>
      <c r="I6874" s="123" t="str">
        <f t="shared" si="107"/>
        <v/>
      </c>
      <c r="J6874" s="123"/>
      <c r="K6874" s="123"/>
      <c r="L6874" s="123"/>
      <c r="M6874" s="98" t="s">
        <v>15383</v>
      </c>
      <c r="N6874" s="118"/>
    </row>
    <row r="6875" spans="1:14" x14ac:dyDescent="0.25">
      <c r="A6875" s="130">
        <v>7680846000169</v>
      </c>
      <c r="B6875" s="98" t="s">
        <v>12260</v>
      </c>
      <c r="C6875" s="123" t="s">
        <v>634</v>
      </c>
      <c r="D6875" s="98" t="s">
        <v>13667</v>
      </c>
      <c r="E6875" s="98" t="s">
        <v>13673</v>
      </c>
      <c r="F6875" s="124">
        <v>43.82</v>
      </c>
      <c r="G6875" s="112">
        <v>43831</v>
      </c>
      <c r="H6875" s="112">
        <v>43884</v>
      </c>
      <c r="I6875" s="123" t="str">
        <f t="shared" si="107"/>
        <v/>
      </c>
      <c r="J6875" s="123"/>
      <c r="K6875" s="123"/>
      <c r="L6875" s="123"/>
      <c r="M6875" s="98" t="s">
        <v>13997</v>
      </c>
      <c r="N6875" s="118"/>
    </row>
    <row r="6876" spans="1:14" x14ac:dyDescent="0.25">
      <c r="A6876" s="130">
        <v>4628533000173</v>
      </c>
      <c r="B6876" s="98" t="s">
        <v>12262</v>
      </c>
      <c r="C6876" s="123" t="s">
        <v>133</v>
      </c>
      <c r="D6876" s="98" t="s">
        <v>13667</v>
      </c>
      <c r="E6876" s="98" t="s">
        <v>13673</v>
      </c>
      <c r="F6876" s="124">
        <v>10</v>
      </c>
      <c r="G6876" s="112">
        <v>43831</v>
      </c>
      <c r="H6876" s="112">
        <v>44196</v>
      </c>
      <c r="I6876" s="123" t="str">
        <f t="shared" si="107"/>
        <v/>
      </c>
      <c r="J6876" s="123"/>
      <c r="K6876" s="123"/>
      <c r="L6876" s="123"/>
      <c r="M6876" s="98" t="s">
        <v>13835</v>
      </c>
      <c r="N6876" s="118"/>
    </row>
    <row r="6877" spans="1:14" x14ac:dyDescent="0.25">
      <c r="A6877" s="130">
        <v>7683188000169</v>
      </c>
      <c r="B6877" s="98" t="s">
        <v>12264</v>
      </c>
      <c r="C6877" s="123" t="s">
        <v>634</v>
      </c>
      <c r="D6877" s="98" t="s">
        <v>13667</v>
      </c>
      <c r="E6877" s="98" t="s">
        <v>13673</v>
      </c>
      <c r="F6877" s="124">
        <v>2.88</v>
      </c>
      <c r="G6877" s="112">
        <v>43070</v>
      </c>
      <c r="H6877" s="112">
        <v>44196</v>
      </c>
      <c r="I6877" s="123" t="str">
        <f t="shared" si="107"/>
        <v/>
      </c>
      <c r="J6877" s="123"/>
      <c r="K6877" s="123"/>
      <c r="L6877" s="123"/>
      <c r="M6877" s="98"/>
      <c r="N6877" s="118"/>
    </row>
    <row r="6878" spans="1:14" x14ac:dyDescent="0.25">
      <c r="A6878" s="130">
        <v>76950088000174</v>
      </c>
      <c r="B6878" s="98" t="s">
        <v>12265</v>
      </c>
      <c r="C6878" s="123" t="s">
        <v>3143</v>
      </c>
      <c r="D6878" s="98" t="s">
        <v>13667</v>
      </c>
      <c r="E6878" s="98" t="s">
        <v>13673</v>
      </c>
      <c r="F6878" s="124">
        <v>5.63</v>
      </c>
      <c r="G6878" s="112">
        <v>43831</v>
      </c>
      <c r="H6878" s="112">
        <v>44196</v>
      </c>
      <c r="I6878" s="123" t="str">
        <f t="shared" si="107"/>
        <v/>
      </c>
      <c r="J6878" s="123"/>
      <c r="K6878" s="123"/>
      <c r="L6878" s="123"/>
      <c r="M6878" s="98" t="s">
        <v>15778</v>
      </c>
      <c r="N6878" s="118"/>
    </row>
    <row r="6879" spans="1:14" x14ac:dyDescent="0.25">
      <c r="A6879" s="130">
        <v>16234429000183</v>
      </c>
      <c r="B6879" s="98" t="s">
        <v>12267</v>
      </c>
      <c r="C6879" s="123" t="s">
        <v>215</v>
      </c>
      <c r="D6879" s="98" t="s">
        <v>13667</v>
      </c>
      <c r="E6879" s="98" t="s">
        <v>13673</v>
      </c>
      <c r="F6879" s="124">
        <v>5.29</v>
      </c>
      <c r="G6879" s="112">
        <v>41275</v>
      </c>
      <c r="H6879" s="112">
        <v>44196</v>
      </c>
      <c r="I6879" s="123" t="str">
        <f t="shared" si="107"/>
        <v/>
      </c>
      <c r="J6879" s="123"/>
      <c r="K6879" s="123"/>
      <c r="L6879" s="123"/>
      <c r="M6879" s="98" t="s">
        <v>13892</v>
      </c>
      <c r="N6879" s="118"/>
    </row>
    <row r="6880" spans="1:14" x14ac:dyDescent="0.25">
      <c r="A6880" s="130">
        <v>13719646000175</v>
      </c>
      <c r="B6880" s="98" t="s">
        <v>12268</v>
      </c>
      <c r="C6880" s="123" t="s">
        <v>215</v>
      </c>
      <c r="D6880" s="98" t="s">
        <v>13667</v>
      </c>
      <c r="E6880" s="98" t="s">
        <v>13673</v>
      </c>
      <c r="F6880" s="124">
        <v>15.97</v>
      </c>
      <c r="G6880" s="112">
        <v>43831</v>
      </c>
      <c r="H6880" s="112">
        <v>44196</v>
      </c>
      <c r="I6880" s="123" t="str">
        <f t="shared" si="107"/>
        <v/>
      </c>
      <c r="J6880" s="123"/>
      <c r="K6880" s="123"/>
      <c r="L6880" s="123"/>
      <c r="M6880" s="98" t="s">
        <v>13897</v>
      </c>
      <c r="N6880" s="118"/>
    </row>
    <row r="6881" spans="1:14" x14ac:dyDescent="0.25">
      <c r="A6881" s="130">
        <v>18299446000124</v>
      </c>
      <c r="B6881" s="98" t="s">
        <v>12270</v>
      </c>
      <c r="C6881" s="123" t="s">
        <v>1356</v>
      </c>
      <c r="D6881" s="98" t="s">
        <v>13667</v>
      </c>
      <c r="E6881" s="98" t="s">
        <v>13673</v>
      </c>
      <c r="F6881" s="124">
        <v>12</v>
      </c>
      <c r="G6881" s="112">
        <v>43354</v>
      </c>
      <c r="H6881" s="112">
        <v>44196</v>
      </c>
      <c r="I6881" s="123" t="str">
        <f t="shared" si="107"/>
        <v/>
      </c>
      <c r="J6881" s="123"/>
      <c r="K6881" s="123"/>
      <c r="L6881" s="123"/>
      <c r="M6881" s="98" t="s">
        <v>14635</v>
      </c>
      <c r="N6881" s="118"/>
    </row>
    <row r="6882" spans="1:14" x14ac:dyDescent="0.25">
      <c r="A6882" s="130">
        <v>76970359000153</v>
      </c>
      <c r="B6882" s="98" t="s">
        <v>12277</v>
      </c>
      <c r="C6882" s="123" t="s">
        <v>3143</v>
      </c>
      <c r="D6882" s="98" t="s">
        <v>13667</v>
      </c>
      <c r="E6882" s="98" t="s">
        <v>13673</v>
      </c>
      <c r="F6882" s="124">
        <v>16</v>
      </c>
      <c r="G6882" s="112">
        <v>43831</v>
      </c>
      <c r="H6882" s="112">
        <v>44196</v>
      </c>
      <c r="I6882" s="123" t="str">
        <f t="shared" si="107"/>
        <v/>
      </c>
      <c r="J6882" s="123"/>
      <c r="K6882" s="123"/>
      <c r="L6882" s="123"/>
      <c r="M6882" s="98"/>
      <c r="N6882" s="118"/>
    </row>
    <row r="6883" spans="1:14" x14ac:dyDescent="0.25">
      <c r="A6883" s="130">
        <v>24850109000186</v>
      </c>
      <c r="B6883" s="98" t="s">
        <v>12278</v>
      </c>
      <c r="C6883" s="123" t="s">
        <v>901</v>
      </c>
      <c r="D6883" s="98" t="s">
        <v>13667</v>
      </c>
      <c r="E6883" s="98" t="s">
        <v>13673</v>
      </c>
      <c r="F6883" s="124">
        <v>2</v>
      </c>
      <c r="G6883" s="112">
        <v>43360</v>
      </c>
      <c r="H6883" s="112">
        <v>43954</v>
      </c>
      <c r="I6883" s="123" t="str">
        <f t="shared" si="107"/>
        <v/>
      </c>
      <c r="J6883" s="123"/>
      <c r="K6883" s="123"/>
      <c r="L6883" s="123"/>
      <c r="M6883" s="98" t="s">
        <v>14238</v>
      </c>
      <c r="N6883" s="118"/>
    </row>
    <row r="6884" spans="1:14" x14ac:dyDescent="0.25">
      <c r="A6884" s="130">
        <v>24850109000186</v>
      </c>
      <c r="B6884" s="98" t="s">
        <v>12278</v>
      </c>
      <c r="C6884" s="123" t="s">
        <v>901</v>
      </c>
      <c r="D6884" s="98" t="s">
        <v>13667</v>
      </c>
      <c r="E6884" s="98" t="s">
        <v>13673</v>
      </c>
      <c r="F6884" s="124">
        <v>2</v>
      </c>
      <c r="G6884" s="112">
        <v>43955</v>
      </c>
      <c r="H6884" s="112">
        <v>44196</v>
      </c>
      <c r="I6884" s="123" t="str">
        <f t="shared" si="107"/>
        <v/>
      </c>
      <c r="J6884" s="123"/>
      <c r="K6884" s="123"/>
      <c r="L6884" s="123"/>
      <c r="M6884" s="98"/>
      <c r="N6884" s="118"/>
    </row>
    <row r="6885" spans="1:14" x14ac:dyDescent="0.25">
      <c r="A6885" s="130">
        <v>41563628000182</v>
      </c>
      <c r="B6885" s="98" t="s">
        <v>12285</v>
      </c>
      <c r="C6885" s="123" t="s">
        <v>634</v>
      </c>
      <c r="D6885" s="98" t="s">
        <v>13667</v>
      </c>
      <c r="E6885" s="98" t="s">
        <v>13673</v>
      </c>
      <c r="F6885" s="124">
        <v>15.54</v>
      </c>
      <c r="G6885" s="112">
        <v>43831</v>
      </c>
      <c r="H6885" s="112">
        <v>44196</v>
      </c>
      <c r="I6885" s="123" t="str">
        <f t="shared" si="107"/>
        <v/>
      </c>
      <c r="J6885" s="123"/>
      <c r="K6885" s="123"/>
      <c r="L6885" s="123"/>
      <c r="M6885" s="98" t="s">
        <v>14000</v>
      </c>
      <c r="N6885" s="118"/>
    </row>
    <row r="6886" spans="1:14" x14ac:dyDescent="0.25">
      <c r="A6886" s="130">
        <v>2186757000147</v>
      </c>
      <c r="B6886" s="98" t="s">
        <v>12286</v>
      </c>
      <c r="C6886" s="123" t="s">
        <v>901</v>
      </c>
      <c r="D6886" s="98" t="s">
        <v>13667</v>
      </c>
      <c r="E6886" s="98" t="s">
        <v>13673</v>
      </c>
      <c r="F6886" s="124">
        <v>16.34</v>
      </c>
      <c r="G6886" s="112">
        <v>43831</v>
      </c>
      <c r="H6886" s="112">
        <v>44196</v>
      </c>
      <c r="I6886" s="123" t="str">
        <f t="shared" si="107"/>
        <v/>
      </c>
      <c r="J6886" s="123"/>
      <c r="K6886" s="123"/>
      <c r="L6886" s="123"/>
      <c r="M6886" s="98" t="s">
        <v>14241</v>
      </c>
      <c r="N6886" s="118"/>
    </row>
    <row r="6887" spans="1:14" x14ac:dyDescent="0.25">
      <c r="A6887" s="130">
        <v>45126851000113</v>
      </c>
      <c r="B6887" s="98" t="s">
        <v>12288</v>
      </c>
      <c r="C6887" s="123" t="s">
        <v>4626</v>
      </c>
      <c r="D6887" s="98" t="s">
        <v>13667</v>
      </c>
      <c r="E6887" s="98" t="s">
        <v>13673</v>
      </c>
      <c r="F6887" s="124">
        <v>9.5</v>
      </c>
      <c r="G6887" s="112">
        <v>43831</v>
      </c>
      <c r="H6887" s="112">
        <v>44196</v>
      </c>
      <c r="I6887" s="123" t="str">
        <f t="shared" si="107"/>
        <v/>
      </c>
      <c r="J6887" s="123"/>
      <c r="K6887" s="123"/>
      <c r="L6887" s="123"/>
      <c r="M6887" s="98" t="s">
        <v>16776</v>
      </c>
      <c r="N6887" s="118"/>
    </row>
    <row r="6888" spans="1:14" x14ac:dyDescent="0.25">
      <c r="A6888" s="130">
        <v>16886871000194</v>
      </c>
      <c r="B6888" s="98" t="s">
        <v>12290</v>
      </c>
      <c r="C6888" s="123" t="s">
        <v>1356</v>
      </c>
      <c r="D6888" s="98" t="s">
        <v>13667</v>
      </c>
      <c r="E6888" s="98" t="s">
        <v>13673</v>
      </c>
      <c r="F6888" s="124">
        <v>8.7899999999999991</v>
      </c>
      <c r="G6888" s="112">
        <v>43831</v>
      </c>
      <c r="H6888" s="112">
        <v>44196</v>
      </c>
      <c r="I6888" s="123" t="str">
        <f t="shared" si="107"/>
        <v/>
      </c>
      <c r="J6888" s="123"/>
      <c r="K6888" s="123"/>
      <c r="L6888" s="123"/>
      <c r="M6888" s="98" t="s">
        <v>14643</v>
      </c>
      <c r="N6888" s="118"/>
    </row>
    <row r="6889" spans="1:14" x14ac:dyDescent="0.25">
      <c r="A6889" s="130">
        <v>7683956000184</v>
      </c>
      <c r="B6889" s="98" t="s">
        <v>12296</v>
      </c>
      <c r="C6889" s="123" t="s">
        <v>634</v>
      </c>
      <c r="D6889" s="98" t="s">
        <v>13667</v>
      </c>
      <c r="E6889" s="98" t="s">
        <v>13673</v>
      </c>
      <c r="F6889" s="124">
        <v>13.86</v>
      </c>
      <c r="G6889" s="112">
        <v>43831</v>
      </c>
      <c r="H6889" s="112">
        <v>44196</v>
      </c>
      <c r="I6889" s="123" t="str">
        <f t="shared" si="107"/>
        <v/>
      </c>
      <c r="J6889" s="123"/>
      <c r="K6889" s="123"/>
      <c r="L6889" s="123"/>
      <c r="M6889" s="98" t="s">
        <v>14003</v>
      </c>
      <c r="N6889" s="118"/>
    </row>
    <row r="6890" spans="1:14" x14ac:dyDescent="0.25">
      <c r="A6890" s="130">
        <v>46523130000100</v>
      </c>
      <c r="B6890" s="98" t="s">
        <v>12297</v>
      </c>
      <c r="C6890" s="123" t="s">
        <v>4626</v>
      </c>
      <c r="D6890" s="98" t="s">
        <v>13667</v>
      </c>
      <c r="E6890" s="98" t="s">
        <v>13673</v>
      </c>
      <c r="F6890" s="124">
        <v>6</v>
      </c>
      <c r="G6890" s="112">
        <v>43831</v>
      </c>
      <c r="H6890" s="112">
        <v>44196</v>
      </c>
      <c r="I6890" s="123" t="str">
        <f t="shared" si="107"/>
        <v/>
      </c>
      <c r="J6890" s="123"/>
      <c r="K6890" s="123"/>
      <c r="L6890" s="123"/>
      <c r="M6890" s="98" t="s">
        <v>16780</v>
      </c>
      <c r="N6890" s="118"/>
    </row>
    <row r="6891" spans="1:14" x14ac:dyDescent="0.25">
      <c r="A6891" s="130">
        <v>18677625000158</v>
      </c>
      <c r="B6891" s="98" t="s">
        <v>12302</v>
      </c>
      <c r="C6891" s="123" t="s">
        <v>1356</v>
      </c>
      <c r="D6891" s="98" t="s">
        <v>13667</v>
      </c>
      <c r="E6891" s="98" t="s">
        <v>13673</v>
      </c>
      <c r="F6891" s="124">
        <v>15.5</v>
      </c>
      <c r="G6891" s="112">
        <v>43831</v>
      </c>
      <c r="H6891" s="112">
        <v>44196</v>
      </c>
      <c r="I6891" s="123" t="str">
        <f t="shared" si="107"/>
        <v/>
      </c>
      <c r="J6891" s="123"/>
      <c r="K6891" s="123"/>
      <c r="L6891" s="123"/>
      <c r="M6891" s="98"/>
      <c r="N6891" s="118"/>
    </row>
    <row r="6892" spans="1:14" x14ac:dyDescent="0.25">
      <c r="A6892" s="130">
        <v>7623077000167</v>
      </c>
      <c r="B6892" s="98" t="s">
        <v>12305</v>
      </c>
      <c r="C6892" s="123" t="s">
        <v>634</v>
      </c>
      <c r="D6892" s="98" t="s">
        <v>13667</v>
      </c>
      <c r="E6892" s="98" t="s">
        <v>13673</v>
      </c>
      <c r="F6892" s="124">
        <v>2</v>
      </c>
      <c r="G6892" s="112">
        <v>43070</v>
      </c>
      <c r="H6892" s="112">
        <v>44196</v>
      </c>
      <c r="I6892" s="123" t="str">
        <f t="shared" si="107"/>
        <v/>
      </c>
      <c r="J6892" s="123"/>
      <c r="K6892" s="123"/>
      <c r="L6892" s="123"/>
      <c r="M6892" s="98" t="s">
        <v>14004</v>
      </c>
      <c r="N6892" s="118"/>
    </row>
    <row r="6893" spans="1:14" x14ac:dyDescent="0.25">
      <c r="A6893" s="130">
        <v>7387509000188</v>
      </c>
      <c r="B6893" s="98" t="s">
        <v>12308</v>
      </c>
      <c r="C6893" s="123" t="s">
        <v>634</v>
      </c>
      <c r="D6893" s="98" t="s">
        <v>13667</v>
      </c>
      <c r="E6893" s="98" t="s">
        <v>13673</v>
      </c>
      <c r="F6893" s="124">
        <v>19.7</v>
      </c>
      <c r="G6893" s="112">
        <v>43831</v>
      </c>
      <c r="H6893" s="112">
        <v>44196</v>
      </c>
      <c r="I6893" s="123" t="str">
        <f t="shared" si="107"/>
        <v/>
      </c>
      <c r="J6893" s="123"/>
      <c r="K6893" s="123"/>
      <c r="L6893" s="123"/>
      <c r="M6893" s="98"/>
      <c r="N6893" s="118"/>
    </row>
    <row r="6894" spans="1:14" x14ac:dyDescent="0.25">
      <c r="A6894" s="130">
        <v>81140303000101</v>
      </c>
      <c r="B6894" s="98" t="s">
        <v>12309</v>
      </c>
      <c r="C6894" s="123" t="s">
        <v>4289</v>
      </c>
      <c r="D6894" s="98" t="s">
        <v>13667</v>
      </c>
      <c r="E6894" s="98" t="s">
        <v>13673</v>
      </c>
      <c r="F6894" s="124">
        <v>13.42</v>
      </c>
      <c r="G6894" s="112">
        <v>43831</v>
      </c>
      <c r="H6894" s="112">
        <v>44196</v>
      </c>
      <c r="I6894" s="123" t="str">
        <f t="shared" si="107"/>
        <v/>
      </c>
      <c r="J6894" s="123"/>
      <c r="K6894" s="123"/>
      <c r="L6894" s="123"/>
      <c r="M6894" s="98" t="s">
        <v>16617</v>
      </c>
      <c r="N6894" s="118"/>
    </row>
    <row r="6895" spans="1:14" x14ac:dyDescent="0.25">
      <c r="A6895" s="130">
        <v>3156999000150</v>
      </c>
      <c r="B6895" s="98" t="s">
        <v>12310</v>
      </c>
      <c r="C6895" s="123" t="s">
        <v>2197</v>
      </c>
      <c r="D6895" s="98" t="s">
        <v>13667</v>
      </c>
      <c r="E6895" s="98" t="s">
        <v>13673</v>
      </c>
      <c r="F6895" s="124">
        <v>10</v>
      </c>
      <c r="G6895" s="112">
        <v>43831</v>
      </c>
      <c r="H6895" s="112">
        <v>44196</v>
      </c>
      <c r="I6895" s="123" t="str">
        <f t="shared" si="107"/>
        <v/>
      </c>
      <c r="J6895" s="123"/>
      <c r="K6895" s="123"/>
      <c r="L6895" s="123"/>
      <c r="M6895" s="98" t="s">
        <v>14879</v>
      </c>
      <c r="N6895" s="118"/>
    </row>
    <row r="6896" spans="1:14" x14ac:dyDescent="0.25">
      <c r="A6896" s="130">
        <v>44447126000184</v>
      </c>
      <c r="B6896" s="98" t="s">
        <v>12311</v>
      </c>
      <c r="C6896" s="123" t="s">
        <v>4626</v>
      </c>
      <c r="D6896" s="98" t="s">
        <v>13667</v>
      </c>
      <c r="E6896" s="98" t="s">
        <v>13673</v>
      </c>
      <c r="F6896" s="124">
        <v>5.44</v>
      </c>
      <c r="G6896" s="112">
        <v>41653</v>
      </c>
      <c r="H6896" s="98"/>
      <c r="I6896" s="123" t="str">
        <f t="shared" si="107"/>
        <v/>
      </c>
      <c r="J6896" s="123"/>
      <c r="K6896" s="123"/>
      <c r="L6896" s="123"/>
      <c r="M6896" s="98" t="s">
        <v>16786</v>
      </c>
      <c r="N6896" s="118"/>
    </row>
    <row r="6897" spans="1:14" x14ac:dyDescent="0.25">
      <c r="A6897" s="130">
        <v>46316600000164</v>
      </c>
      <c r="B6897" s="98" t="s">
        <v>12313</v>
      </c>
      <c r="C6897" s="123" t="s">
        <v>4626</v>
      </c>
      <c r="D6897" s="98" t="s">
        <v>13667</v>
      </c>
      <c r="E6897" s="98" t="s">
        <v>13673</v>
      </c>
      <c r="F6897" s="124">
        <v>12</v>
      </c>
      <c r="G6897" s="112">
        <v>43831</v>
      </c>
      <c r="H6897" s="112">
        <v>44196</v>
      </c>
      <c r="I6897" s="123" t="str">
        <f t="shared" si="107"/>
        <v/>
      </c>
      <c r="J6897" s="123"/>
      <c r="K6897" s="123"/>
      <c r="L6897" s="123"/>
      <c r="M6897" s="98"/>
      <c r="N6897" s="118"/>
    </row>
    <row r="6898" spans="1:14" x14ac:dyDescent="0.25">
      <c r="A6898" s="130">
        <v>88120662000146</v>
      </c>
      <c r="B6898" s="98" t="s">
        <v>12314</v>
      </c>
      <c r="C6898" s="123" t="s">
        <v>3812</v>
      </c>
      <c r="D6898" s="98" t="s">
        <v>13667</v>
      </c>
      <c r="E6898" s="98" t="s">
        <v>13673</v>
      </c>
      <c r="F6898" s="124">
        <v>4.6100000000000003</v>
      </c>
      <c r="G6898" s="112">
        <v>43463</v>
      </c>
      <c r="H6898" s="98"/>
      <c r="I6898" s="123" t="str">
        <f t="shared" si="107"/>
        <v/>
      </c>
      <c r="J6898" s="123"/>
      <c r="K6898" s="123"/>
      <c r="L6898" s="123"/>
      <c r="M6898" s="98"/>
      <c r="N6898" s="118"/>
    </row>
    <row r="6899" spans="1:14" x14ac:dyDescent="0.25">
      <c r="A6899" s="130">
        <v>15403041000104</v>
      </c>
      <c r="B6899" s="98" t="s">
        <v>12315</v>
      </c>
      <c r="C6899" s="123" t="s">
        <v>2197</v>
      </c>
      <c r="D6899" s="98" t="s">
        <v>13667</v>
      </c>
      <c r="E6899" s="98" t="s">
        <v>13673</v>
      </c>
      <c r="F6899" s="124">
        <v>8.5</v>
      </c>
      <c r="G6899" s="112">
        <v>43831</v>
      </c>
      <c r="H6899" s="112">
        <v>44196</v>
      </c>
      <c r="I6899" s="123" t="str">
        <f t="shared" si="107"/>
        <v/>
      </c>
      <c r="J6899" s="123"/>
      <c r="K6899" s="123"/>
      <c r="L6899" s="123"/>
      <c r="M6899" s="98"/>
      <c r="N6899" s="118"/>
    </row>
    <row r="6900" spans="1:14" x14ac:dyDescent="0.25">
      <c r="A6900" s="130">
        <v>7663941000154</v>
      </c>
      <c r="B6900" s="98" t="s">
        <v>12317</v>
      </c>
      <c r="C6900" s="123" t="s">
        <v>634</v>
      </c>
      <c r="D6900" s="98" t="s">
        <v>13667</v>
      </c>
      <c r="E6900" s="98" t="s">
        <v>13673</v>
      </c>
      <c r="F6900" s="124">
        <v>3.4</v>
      </c>
      <c r="G6900" s="112">
        <v>42917</v>
      </c>
      <c r="H6900" s="112">
        <v>44196</v>
      </c>
      <c r="I6900" s="123" t="str">
        <f t="shared" si="107"/>
        <v/>
      </c>
      <c r="J6900" s="123"/>
      <c r="K6900" s="123"/>
      <c r="L6900" s="123"/>
      <c r="M6900" s="98" t="s">
        <v>14009</v>
      </c>
      <c r="N6900" s="118"/>
    </row>
    <row r="6901" spans="1:14" x14ac:dyDescent="0.25">
      <c r="A6901" s="130">
        <v>1067271000127</v>
      </c>
      <c r="B6901" s="98" t="s">
        <v>12318</v>
      </c>
      <c r="C6901" s="123" t="s">
        <v>901</v>
      </c>
      <c r="D6901" s="98" t="s">
        <v>13667</v>
      </c>
      <c r="E6901" s="98" t="s">
        <v>13673</v>
      </c>
      <c r="F6901" s="124">
        <v>7.6</v>
      </c>
      <c r="G6901" s="112">
        <v>43831</v>
      </c>
      <c r="H6901" s="112">
        <v>44196</v>
      </c>
      <c r="I6901" s="123" t="str">
        <f t="shared" si="107"/>
        <v/>
      </c>
      <c r="J6901" s="123"/>
      <c r="K6901" s="123"/>
      <c r="L6901" s="123"/>
      <c r="M6901" s="98" t="s">
        <v>14243</v>
      </c>
      <c r="N6901" s="118"/>
    </row>
    <row r="6902" spans="1:14" x14ac:dyDescent="0.25">
      <c r="A6902" s="130">
        <v>87613402000140</v>
      </c>
      <c r="B6902" s="98" t="s">
        <v>12320</v>
      </c>
      <c r="C6902" s="123" t="s">
        <v>3812</v>
      </c>
      <c r="D6902" s="98" t="s">
        <v>13667</v>
      </c>
      <c r="E6902" s="98" t="s">
        <v>13673</v>
      </c>
      <c r="F6902" s="124">
        <v>16</v>
      </c>
      <c r="G6902" s="112">
        <v>43831</v>
      </c>
      <c r="H6902" s="112">
        <v>44196</v>
      </c>
      <c r="I6902" s="123" t="str">
        <f t="shared" si="107"/>
        <v/>
      </c>
      <c r="J6902" s="123"/>
      <c r="K6902" s="123"/>
      <c r="L6902" s="123"/>
      <c r="M6902" s="98" t="s">
        <v>16345</v>
      </c>
      <c r="N6902" s="118"/>
    </row>
    <row r="6903" spans="1:14" x14ac:dyDescent="0.25">
      <c r="A6903" s="130">
        <v>8148553000106</v>
      </c>
      <c r="B6903" s="98" t="s">
        <v>12322</v>
      </c>
      <c r="C6903" s="123" t="s">
        <v>3601</v>
      </c>
      <c r="D6903" s="98" t="s">
        <v>13667</v>
      </c>
      <c r="E6903" s="98" t="s">
        <v>13673</v>
      </c>
      <c r="F6903" s="124">
        <v>8.4700000000000006</v>
      </c>
      <c r="G6903" s="112">
        <v>42736</v>
      </c>
      <c r="H6903" s="112">
        <v>44196</v>
      </c>
      <c r="I6903" s="123" t="str">
        <f t="shared" si="107"/>
        <v/>
      </c>
      <c r="J6903" s="123"/>
      <c r="K6903" s="123"/>
      <c r="L6903" s="123"/>
      <c r="M6903" s="98" t="s">
        <v>16077</v>
      </c>
      <c r="N6903" s="118"/>
    </row>
    <row r="6904" spans="1:14" x14ac:dyDescent="0.25">
      <c r="A6904" s="130">
        <v>3238961000127</v>
      </c>
      <c r="B6904" s="98" t="s">
        <v>12323</v>
      </c>
      <c r="C6904" s="123" t="s">
        <v>2274</v>
      </c>
      <c r="D6904" s="98" t="s">
        <v>13667</v>
      </c>
      <c r="E6904" s="98" t="s">
        <v>13673</v>
      </c>
      <c r="F6904" s="124">
        <v>6.15</v>
      </c>
      <c r="G6904" s="112">
        <v>43831</v>
      </c>
      <c r="H6904" s="112">
        <v>44196</v>
      </c>
      <c r="I6904" s="123" t="str">
        <f t="shared" si="107"/>
        <v/>
      </c>
      <c r="J6904" s="123"/>
      <c r="K6904" s="123"/>
      <c r="L6904" s="123"/>
      <c r="M6904" s="98" t="s">
        <v>14962</v>
      </c>
      <c r="N6904" s="118"/>
    </row>
    <row r="6905" spans="1:14" x14ac:dyDescent="0.25">
      <c r="A6905" s="130">
        <v>3370251000156</v>
      </c>
      <c r="B6905" s="98" t="s">
        <v>12327</v>
      </c>
      <c r="C6905" s="123" t="s">
        <v>2274</v>
      </c>
      <c r="D6905" s="98" t="s">
        <v>13667</v>
      </c>
      <c r="E6905" s="98" t="s">
        <v>13673</v>
      </c>
      <c r="F6905" s="124">
        <v>6.4</v>
      </c>
      <c r="G6905" s="112">
        <v>43831</v>
      </c>
      <c r="H6905" s="112">
        <v>44014</v>
      </c>
      <c r="I6905" s="123" t="str">
        <f t="shared" si="107"/>
        <v/>
      </c>
      <c r="J6905" s="123"/>
      <c r="K6905" s="123"/>
      <c r="L6905" s="123"/>
      <c r="M6905" s="98" t="s">
        <v>14963</v>
      </c>
      <c r="N6905" s="118"/>
    </row>
    <row r="6906" spans="1:14" x14ac:dyDescent="0.25">
      <c r="A6906" s="130">
        <v>3370251000156</v>
      </c>
      <c r="B6906" s="98" t="s">
        <v>12327</v>
      </c>
      <c r="C6906" s="123" t="s">
        <v>2274</v>
      </c>
      <c r="D6906" s="98" t="s">
        <v>13667</v>
      </c>
      <c r="E6906" s="98" t="s">
        <v>13673</v>
      </c>
      <c r="F6906" s="124">
        <v>6.4</v>
      </c>
      <c r="G6906" s="112">
        <v>44015</v>
      </c>
      <c r="H6906" s="112">
        <v>44104</v>
      </c>
      <c r="I6906" s="123" t="str">
        <f t="shared" si="107"/>
        <v/>
      </c>
      <c r="J6906" s="123"/>
      <c r="K6906" s="123"/>
      <c r="L6906" s="123"/>
      <c r="M6906" s="98"/>
      <c r="N6906" s="118"/>
    </row>
    <row r="6907" spans="1:14" x14ac:dyDescent="0.25">
      <c r="A6907" s="130">
        <v>18457218000135</v>
      </c>
      <c r="B6907" s="98" t="s">
        <v>12329</v>
      </c>
      <c r="C6907" s="123" t="s">
        <v>1356</v>
      </c>
      <c r="D6907" s="98" t="s">
        <v>13667</v>
      </c>
      <c r="E6907" s="98" t="s">
        <v>13673</v>
      </c>
      <c r="F6907" s="124">
        <v>0.34</v>
      </c>
      <c r="G6907" s="112">
        <v>43831</v>
      </c>
      <c r="H6907" s="112">
        <v>44196</v>
      </c>
      <c r="I6907" s="123" t="str">
        <f t="shared" si="107"/>
        <v/>
      </c>
      <c r="J6907" s="123"/>
      <c r="K6907" s="123"/>
      <c r="L6907" s="123"/>
      <c r="M6907" s="98" t="s">
        <v>14650</v>
      </c>
      <c r="N6907" s="118"/>
    </row>
    <row r="6908" spans="1:14" x14ac:dyDescent="0.25">
      <c r="A6908" s="130">
        <v>3575875000100</v>
      </c>
      <c r="B6908" s="98" t="s">
        <v>12334</v>
      </c>
      <c r="C6908" s="123" t="s">
        <v>2197</v>
      </c>
      <c r="D6908" s="98" t="s">
        <v>13667</v>
      </c>
      <c r="E6908" s="98" t="s">
        <v>13673</v>
      </c>
      <c r="F6908" s="124">
        <v>6.4</v>
      </c>
      <c r="G6908" s="112">
        <v>43831</v>
      </c>
      <c r="H6908" s="112">
        <v>44196</v>
      </c>
      <c r="I6908" s="123" t="str">
        <f t="shared" si="107"/>
        <v/>
      </c>
      <c r="J6908" s="123"/>
      <c r="K6908" s="123"/>
      <c r="L6908" s="123"/>
      <c r="M6908" s="98" t="s">
        <v>14880</v>
      </c>
      <c r="N6908" s="118"/>
    </row>
    <row r="6909" spans="1:14" x14ac:dyDescent="0.25">
      <c r="A6909" s="130">
        <v>2321891000103</v>
      </c>
      <c r="B6909" s="98" t="s">
        <v>12335</v>
      </c>
      <c r="C6909" s="123" t="s">
        <v>901</v>
      </c>
      <c r="D6909" s="98" t="s">
        <v>13667</v>
      </c>
      <c r="E6909" s="98" t="s">
        <v>13673</v>
      </c>
      <c r="F6909" s="124">
        <v>13</v>
      </c>
      <c r="G6909" s="112">
        <v>43831</v>
      </c>
      <c r="H6909" s="112">
        <v>44196</v>
      </c>
      <c r="I6909" s="123" t="str">
        <f t="shared" si="107"/>
        <v/>
      </c>
      <c r="J6909" s="123"/>
      <c r="K6909" s="123"/>
      <c r="L6909" s="123"/>
      <c r="M6909" s="98" t="s">
        <v>14250</v>
      </c>
      <c r="N6909" s="118"/>
    </row>
    <row r="6910" spans="1:14" x14ac:dyDescent="0.25">
      <c r="A6910" s="130">
        <v>92457175000140</v>
      </c>
      <c r="B6910" s="98" t="s">
        <v>12336</v>
      </c>
      <c r="C6910" s="123" t="s">
        <v>3812</v>
      </c>
      <c r="D6910" s="98" t="s">
        <v>13667</v>
      </c>
      <c r="E6910" s="98" t="s">
        <v>13673</v>
      </c>
      <c r="F6910" s="124">
        <v>15.02</v>
      </c>
      <c r="G6910" s="112">
        <v>43831</v>
      </c>
      <c r="H6910" s="112">
        <v>44135</v>
      </c>
      <c r="I6910" s="123" t="str">
        <f t="shared" si="107"/>
        <v/>
      </c>
      <c r="J6910" s="123"/>
      <c r="K6910" s="123"/>
      <c r="L6910" s="123"/>
      <c r="M6910" s="98" t="s">
        <v>16346</v>
      </c>
      <c r="N6910" s="118"/>
    </row>
    <row r="6911" spans="1:14" x14ac:dyDescent="0.25">
      <c r="A6911" s="130">
        <v>92457175000140</v>
      </c>
      <c r="B6911" s="98" t="s">
        <v>12336</v>
      </c>
      <c r="C6911" s="123" t="s">
        <v>3812</v>
      </c>
      <c r="D6911" s="98" t="s">
        <v>13667</v>
      </c>
      <c r="E6911" s="98" t="s">
        <v>13673</v>
      </c>
      <c r="F6911" s="124">
        <v>9.06</v>
      </c>
      <c r="G6911" s="112">
        <v>44136</v>
      </c>
      <c r="H6911" s="112">
        <v>44196</v>
      </c>
      <c r="I6911" s="123" t="str">
        <f t="shared" si="107"/>
        <v/>
      </c>
      <c r="J6911" s="123"/>
      <c r="K6911" s="123"/>
      <c r="L6911" s="123"/>
      <c r="M6911" s="98"/>
      <c r="N6911" s="118"/>
    </row>
    <row r="6912" spans="1:14" x14ac:dyDescent="0.25">
      <c r="A6912" s="130">
        <v>8947699000103</v>
      </c>
      <c r="B6912" s="98" t="s">
        <v>12342</v>
      </c>
      <c r="C6912" s="123" t="s">
        <v>2554</v>
      </c>
      <c r="D6912" s="98" t="s">
        <v>13667</v>
      </c>
      <c r="E6912" s="98" t="s">
        <v>13673</v>
      </c>
      <c r="F6912" s="124">
        <v>25</v>
      </c>
      <c r="G6912" s="112">
        <v>43831</v>
      </c>
      <c r="H6912" s="112">
        <v>44196</v>
      </c>
      <c r="I6912" s="123" t="str">
        <f t="shared" si="107"/>
        <v/>
      </c>
      <c r="J6912" s="123"/>
      <c r="K6912" s="123"/>
      <c r="L6912" s="123"/>
      <c r="M6912" s="98" t="s">
        <v>15174</v>
      </c>
      <c r="N6912" s="118"/>
    </row>
    <row r="6913" spans="1:14" x14ac:dyDescent="0.25">
      <c r="A6913" s="130">
        <v>46694139000183</v>
      </c>
      <c r="B6913" s="98" t="s">
        <v>12343</v>
      </c>
      <c r="C6913" s="123" t="s">
        <v>4626</v>
      </c>
      <c r="D6913" s="98" t="s">
        <v>13667</v>
      </c>
      <c r="E6913" s="98" t="s">
        <v>13673</v>
      </c>
      <c r="F6913" s="124">
        <v>15.21</v>
      </c>
      <c r="G6913" s="112">
        <v>43831</v>
      </c>
      <c r="H6913" s="112">
        <v>43899</v>
      </c>
      <c r="I6913" s="123" t="str">
        <f t="shared" si="107"/>
        <v/>
      </c>
      <c r="J6913" s="123"/>
      <c r="K6913" s="123"/>
      <c r="L6913" s="123"/>
      <c r="M6913" s="98" t="s">
        <v>16802</v>
      </c>
      <c r="N6913" s="118"/>
    </row>
    <row r="6914" spans="1:14" x14ac:dyDescent="0.25">
      <c r="A6914" s="130">
        <v>46694139000183</v>
      </c>
      <c r="B6914" s="98" t="s">
        <v>12343</v>
      </c>
      <c r="C6914" s="123" t="s">
        <v>4626</v>
      </c>
      <c r="D6914" s="98" t="s">
        <v>13667</v>
      </c>
      <c r="E6914" s="98" t="s">
        <v>13673</v>
      </c>
      <c r="F6914" s="124">
        <v>15.21</v>
      </c>
      <c r="G6914" s="112">
        <v>43900</v>
      </c>
      <c r="H6914" s="112">
        <v>44196</v>
      </c>
      <c r="I6914" s="123" t="str">
        <f t="shared" si="107"/>
        <v/>
      </c>
      <c r="J6914" s="123"/>
      <c r="K6914" s="123"/>
      <c r="L6914" s="123"/>
      <c r="M6914" s="98"/>
      <c r="N6914" s="118"/>
    </row>
    <row r="6915" spans="1:14" x14ac:dyDescent="0.25">
      <c r="A6915" s="130">
        <v>3347135000116</v>
      </c>
      <c r="B6915" s="98" t="s">
        <v>12344</v>
      </c>
      <c r="C6915" s="123" t="s">
        <v>2274</v>
      </c>
      <c r="D6915" s="98" t="s">
        <v>13667</v>
      </c>
      <c r="E6915" s="98" t="s">
        <v>13673</v>
      </c>
      <c r="F6915" s="124">
        <v>1.17</v>
      </c>
      <c r="G6915" s="112">
        <v>44136</v>
      </c>
      <c r="H6915" s="98"/>
      <c r="I6915" s="123" t="str">
        <f t="shared" ref="I6915:I6978" si="108">IFERROR(IF(OR(E6915="Ativos", E6915="Aposentados",E6915="Pensionistas"),IF(F6915&gt;=14,"SIM","NÃO"),""),"")</f>
        <v/>
      </c>
      <c r="J6915" s="123"/>
      <c r="K6915" s="123"/>
      <c r="L6915" s="123"/>
      <c r="M6915" s="98"/>
      <c r="N6915" s="118"/>
    </row>
    <row r="6916" spans="1:14" x14ac:dyDescent="0.25">
      <c r="A6916" s="130">
        <v>14197586000130</v>
      </c>
      <c r="B6916" s="98" t="s">
        <v>12345</v>
      </c>
      <c r="C6916" s="123" t="s">
        <v>215</v>
      </c>
      <c r="D6916" s="98" t="s">
        <v>13667</v>
      </c>
      <c r="E6916" s="98" t="s">
        <v>13673</v>
      </c>
      <c r="F6916" s="124">
        <v>20</v>
      </c>
      <c r="G6916" s="112">
        <v>43831</v>
      </c>
      <c r="H6916" s="112">
        <v>44196</v>
      </c>
      <c r="I6916" s="123" t="str">
        <f t="shared" si="108"/>
        <v/>
      </c>
      <c r="J6916" s="123"/>
      <c r="K6916" s="123"/>
      <c r="L6916" s="123"/>
      <c r="M6916" s="98"/>
      <c r="N6916" s="118"/>
    </row>
    <row r="6917" spans="1:14" x14ac:dyDescent="0.25">
      <c r="A6917" s="130">
        <v>12247755000174</v>
      </c>
      <c r="B6917" s="98" t="s">
        <v>12346</v>
      </c>
      <c r="C6917" s="123" t="s">
        <v>29</v>
      </c>
      <c r="D6917" s="98" t="s">
        <v>13667</v>
      </c>
      <c r="E6917" s="98" t="s">
        <v>13673</v>
      </c>
      <c r="F6917" s="124">
        <v>24.77</v>
      </c>
      <c r="G6917" s="112">
        <v>43831</v>
      </c>
      <c r="H6917" s="112">
        <v>44196</v>
      </c>
      <c r="I6917" s="123" t="str">
        <f t="shared" si="108"/>
        <v/>
      </c>
      <c r="J6917" s="123"/>
      <c r="K6917" s="123"/>
      <c r="L6917" s="123"/>
      <c r="M6917" s="98" t="s">
        <v>13724</v>
      </c>
      <c r="N6917" s="118"/>
    </row>
    <row r="6918" spans="1:14" x14ac:dyDescent="0.25">
      <c r="A6918" s="130">
        <v>87613394000131</v>
      </c>
      <c r="B6918" s="98" t="s">
        <v>12347</v>
      </c>
      <c r="C6918" s="123" t="s">
        <v>3812</v>
      </c>
      <c r="D6918" s="98" t="s">
        <v>13667</v>
      </c>
      <c r="E6918" s="98" t="s">
        <v>13673</v>
      </c>
      <c r="F6918" s="124">
        <v>20</v>
      </c>
      <c r="G6918" s="112">
        <v>41913</v>
      </c>
      <c r="H6918" s="112">
        <v>44196</v>
      </c>
      <c r="I6918" s="123" t="str">
        <f t="shared" si="108"/>
        <v/>
      </c>
      <c r="J6918" s="123"/>
      <c r="K6918" s="123"/>
      <c r="L6918" s="123"/>
      <c r="M6918" s="98" t="s">
        <v>16347</v>
      </c>
      <c r="N6918" s="118"/>
    </row>
    <row r="6919" spans="1:14" x14ac:dyDescent="0.25">
      <c r="A6919" s="130">
        <v>88414552000197</v>
      </c>
      <c r="B6919" s="98" t="s">
        <v>12348</v>
      </c>
      <c r="C6919" s="123" t="s">
        <v>3812</v>
      </c>
      <c r="D6919" s="98" t="s">
        <v>13667</v>
      </c>
      <c r="E6919" s="98" t="s">
        <v>13673</v>
      </c>
      <c r="F6919" s="124">
        <v>3</v>
      </c>
      <c r="G6919" s="112">
        <v>43831</v>
      </c>
      <c r="H6919" s="112">
        <v>44196</v>
      </c>
      <c r="I6919" s="123" t="str">
        <f t="shared" si="108"/>
        <v/>
      </c>
      <c r="J6919" s="123"/>
      <c r="K6919" s="123"/>
      <c r="L6919" s="123"/>
      <c r="M6919" s="98"/>
      <c r="N6919" s="118"/>
    </row>
    <row r="6920" spans="1:14" x14ac:dyDescent="0.25">
      <c r="A6920" s="130">
        <v>87572046000163</v>
      </c>
      <c r="B6920" s="98" t="s">
        <v>12349</v>
      </c>
      <c r="C6920" s="123" t="s">
        <v>3812</v>
      </c>
      <c r="D6920" s="98" t="s">
        <v>13667</v>
      </c>
      <c r="E6920" s="98" t="s">
        <v>13673</v>
      </c>
      <c r="F6920" s="124">
        <v>29.7</v>
      </c>
      <c r="G6920" s="112">
        <v>43831</v>
      </c>
      <c r="H6920" s="112">
        <v>44196</v>
      </c>
      <c r="I6920" s="123" t="str">
        <f t="shared" si="108"/>
        <v/>
      </c>
      <c r="J6920" s="123"/>
      <c r="K6920" s="123"/>
      <c r="L6920" s="123"/>
      <c r="M6920" s="98" t="s">
        <v>16352</v>
      </c>
      <c r="N6920" s="118"/>
    </row>
    <row r="6921" spans="1:14" x14ac:dyDescent="0.25">
      <c r="A6921" s="130">
        <v>46410866000171</v>
      </c>
      <c r="B6921" s="98" t="s">
        <v>12351</v>
      </c>
      <c r="C6921" s="123" t="s">
        <v>4626</v>
      </c>
      <c r="D6921" s="98" t="s">
        <v>13667</v>
      </c>
      <c r="E6921" s="98" t="s">
        <v>13673</v>
      </c>
      <c r="F6921" s="124">
        <v>10.55</v>
      </c>
      <c r="G6921" s="112">
        <v>43831</v>
      </c>
      <c r="H6921" s="112">
        <v>44196</v>
      </c>
      <c r="I6921" s="123" t="str">
        <f t="shared" si="108"/>
        <v/>
      </c>
      <c r="J6921" s="123"/>
      <c r="K6921" s="123"/>
      <c r="L6921" s="123"/>
      <c r="M6921" s="98" t="s">
        <v>16805</v>
      </c>
      <c r="N6921" s="118"/>
    </row>
    <row r="6922" spans="1:14" x14ac:dyDescent="0.25">
      <c r="A6922" s="130">
        <v>7615750000117</v>
      </c>
      <c r="B6922" s="98" t="s">
        <v>12352</v>
      </c>
      <c r="C6922" s="123" t="s">
        <v>634</v>
      </c>
      <c r="D6922" s="98" t="s">
        <v>13667</v>
      </c>
      <c r="E6922" s="98" t="s">
        <v>13673</v>
      </c>
      <c r="F6922" s="124">
        <v>25.22</v>
      </c>
      <c r="G6922" s="112">
        <v>43101</v>
      </c>
      <c r="H6922" s="112">
        <v>44000</v>
      </c>
      <c r="I6922" s="123" t="str">
        <f t="shared" si="108"/>
        <v/>
      </c>
      <c r="J6922" s="123"/>
      <c r="K6922" s="123"/>
      <c r="L6922" s="123"/>
      <c r="M6922" s="98" t="s">
        <v>14010</v>
      </c>
      <c r="N6922" s="118"/>
    </row>
    <row r="6923" spans="1:14" x14ac:dyDescent="0.25">
      <c r="A6923" s="130">
        <v>7615750000117</v>
      </c>
      <c r="B6923" s="98" t="s">
        <v>12352</v>
      </c>
      <c r="C6923" s="123" t="s">
        <v>634</v>
      </c>
      <c r="D6923" s="98" t="s">
        <v>13667</v>
      </c>
      <c r="E6923" s="98" t="s">
        <v>13673</v>
      </c>
      <c r="F6923" s="124">
        <v>18</v>
      </c>
      <c r="G6923" s="112">
        <v>44001</v>
      </c>
      <c r="H6923" s="112">
        <v>44196</v>
      </c>
      <c r="I6923" s="123" t="str">
        <f t="shared" si="108"/>
        <v/>
      </c>
      <c r="J6923" s="123"/>
      <c r="K6923" s="123"/>
      <c r="L6923" s="123"/>
      <c r="M6923" s="98"/>
      <c r="N6923" s="118"/>
    </row>
    <row r="6924" spans="1:14" x14ac:dyDescent="0.25">
      <c r="A6924" s="130">
        <v>2879138000138</v>
      </c>
      <c r="B6924" s="98" t="s">
        <v>12356</v>
      </c>
      <c r="C6924" s="123" t="s">
        <v>901</v>
      </c>
      <c r="D6924" s="98" t="s">
        <v>13667</v>
      </c>
      <c r="E6924" s="98" t="s">
        <v>13673</v>
      </c>
      <c r="F6924" s="124">
        <v>20</v>
      </c>
      <c r="G6924" s="112">
        <v>43831</v>
      </c>
      <c r="H6924" s="112">
        <v>44074</v>
      </c>
      <c r="I6924" s="123" t="str">
        <f t="shared" si="108"/>
        <v/>
      </c>
      <c r="J6924" s="123"/>
      <c r="K6924" s="123"/>
      <c r="L6924" s="123"/>
      <c r="M6924" s="98"/>
      <c r="N6924" s="118"/>
    </row>
    <row r="6925" spans="1:14" x14ac:dyDescent="0.25">
      <c r="A6925" s="130">
        <v>2879138000138</v>
      </c>
      <c r="B6925" s="98" t="s">
        <v>12356</v>
      </c>
      <c r="C6925" s="123" t="s">
        <v>901</v>
      </c>
      <c r="D6925" s="98" t="s">
        <v>13667</v>
      </c>
      <c r="E6925" s="98" t="s">
        <v>13673</v>
      </c>
      <c r="F6925" s="124">
        <v>15</v>
      </c>
      <c r="G6925" s="112">
        <v>44075</v>
      </c>
      <c r="H6925" s="112">
        <v>44196</v>
      </c>
      <c r="I6925" s="123" t="str">
        <f t="shared" si="108"/>
        <v/>
      </c>
      <c r="J6925" s="123"/>
      <c r="K6925" s="123"/>
      <c r="L6925" s="123"/>
      <c r="M6925" s="98"/>
      <c r="N6925" s="118"/>
    </row>
    <row r="6926" spans="1:14" x14ac:dyDescent="0.25">
      <c r="A6926" s="130">
        <v>24772147000168</v>
      </c>
      <c r="B6926" s="98" t="s">
        <v>12359</v>
      </c>
      <c r="C6926" s="123" t="s">
        <v>2274</v>
      </c>
      <c r="D6926" s="98" t="s">
        <v>13667</v>
      </c>
      <c r="E6926" s="98" t="s">
        <v>13673</v>
      </c>
      <c r="F6926" s="124">
        <v>3</v>
      </c>
      <c r="G6926" s="112">
        <v>43753</v>
      </c>
      <c r="H6926" s="112">
        <v>44196</v>
      </c>
      <c r="I6926" s="123" t="str">
        <f t="shared" si="108"/>
        <v/>
      </c>
      <c r="J6926" s="123"/>
      <c r="K6926" s="123"/>
      <c r="L6926" s="123"/>
      <c r="M6926" s="98"/>
      <c r="N6926" s="118"/>
    </row>
    <row r="6927" spans="1:14" x14ac:dyDescent="0.25">
      <c r="A6927" s="130">
        <v>21461546000110</v>
      </c>
      <c r="B6927" s="98" t="s">
        <v>12361</v>
      </c>
      <c r="C6927" s="123" t="s">
        <v>1356</v>
      </c>
      <c r="D6927" s="98" t="s">
        <v>13667</v>
      </c>
      <c r="E6927" s="98" t="s">
        <v>13673</v>
      </c>
      <c r="F6927" s="124">
        <v>1.32</v>
      </c>
      <c r="G6927" s="112">
        <v>43533</v>
      </c>
      <c r="H6927" s="98"/>
      <c r="I6927" s="123" t="str">
        <f t="shared" si="108"/>
        <v/>
      </c>
      <c r="J6927" s="123"/>
      <c r="K6927" s="123"/>
      <c r="L6927" s="123"/>
      <c r="M6927" s="98"/>
      <c r="N6927" s="118"/>
    </row>
    <row r="6928" spans="1:14" x14ac:dyDescent="0.25">
      <c r="A6928" s="130">
        <v>18306654000103</v>
      </c>
      <c r="B6928" s="98" t="s">
        <v>12362</v>
      </c>
      <c r="C6928" s="123" t="s">
        <v>1356</v>
      </c>
      <c r="D6928" s="98" t="s">
        <v>13667</v>
      </c>
      <c r="E6928" s="98" t="s">
        <v>13673</v>
      </c>
      <c r="F6928" s="124">
        <v>6.8</v>
      </c>
      <c r="G6928" s="112">
        <v>43831</v>
      </c>
      <c r="H6928" s="112">
        <v>44196</v>
      </c>
      <c r="I6928" s="123" t="str">
        <f t="shared" si="108"/>
        <v/>
      </c>
      <c r="J6928" s="123"/>
      <c r="K6928" s="123"/>
      <c r="L6928" s="123"/>
      <c r="M6928" s="98" t="s">
        <v>14651</v>
      </c>
      <c r="N6928" s="118"/>
    </row>
    <row r="6929" spans="1:14" x14ac:dyDescent="0.25">
      <c r="A6929" s="130">
        <v>39485396000140</v>
      </c>
      <c r="B6929" s="98" t="s">
        <v>12364</v>
      </c>
      <c r="C6929" s="123" t="s">
        <v>3513</v>
      </c>
      <c r="D6929" s="98" t="s">
        <v>13667</v>
      </c>
      <c r="E6929" s="98" t="s">
        <v>13673</v>
      </c>
      <c r="F6929" s="124">
        <v>9.92</v>
      </c>
      <c r="G6929" s="112">
        <v>43831</v>
      </c>
      <c r="H6929" s="112">
        <v>44196</v>
      </c>
      <c r="I6929" s="123" t="str">
        <f t="shared" si="108"/>
        <v/>
      </c>
      <c r="J6929" s="123"/>
      <c r="K6929" s="123"/>
      <c r="L6929" s="123"/>
      <c r="M6929" s="98" t="s">
        <v>15986</v>
      </c>
      <c r="N6929" s="118"/>
    </row>
    <row r="6930" spans="1:14" x14ac:dyDescent="0.25">
      <c r="A6930" s="130">
        <v>1612476000146</v>
      </c>
      <c r="B6930" s="98" t="s">
        <v>12365</v>
      </c>
      <c r="C6930" s="123" t="s">
        <v>1356</v>
      </c>
      <c r="D6930" s="98" t="s">
        <v>13667</v>
      </c>
      <c r="E6930" s="98" t="s">
        <v>13673</v>
      </c>
      <c r="F6930" s="124">
        <v>5.0599999999999996</v>
      </c>
      <c r="G6930" s="112">
        <v>44562</v>
      </c>
      <c r="H6930" s="98"/>
      <c r="I6930" s="123" t="str">
        <f t="shared" si="108"/>
        <v/>
      </c>
      <c r="J6930" s="123"/>
      <c r="K6930" s="123"/>
      <c r="L6930" s="123"/>
      <c r="M6930" s="98" t="s">
        <v>14655</v>
      </c>
      <c r="N6930" s="118"/>
    </row>
    <row r="6931" spans="1:14" x14ac:dyDescent="0.25">
      <c r="A6931" s="130">
        <v>1223916000173</v>
      </c>
      <c r="B6931" s="98" t="s">
        <v>12368</v>
      </c>
      <c r="C6931" s="123" t="s">
        <v>901</v>
      </c>
      <c r="D6931" s="98" t="s">
        <v>13667</v>
      </c>
      <c r="E6931" s="98" t="s">
        <v>13673</v>
      </c>
      <c r="F6931" s="124">
        <v>16.059999999999999</v>
      </c>
      <c r="G6931" s="112">
        <v>43831</v>
      </c>
      <c r="H6931" s="112">
        <v>44196</v>
      </c>
      <c r="I6931" s="123" t="str">
        <f t="shared" si="108"/>
        <v/>
      </c>
      <c r="J6931" s="123"/>
      <c r="K6931" s="123"/>
      <c r="L6931" s="123"/>
      <c r="M6931" s="98" t="s">
        <v>14253</v>
      </c>
      <c r="N6931" s="118"/>
    </row>
    <row r="6932" spans="1:14" x14ac:dyDescent="0.25">
      <c r="A6932" s="130">
        <v>3783859000102</v>
      </c>
      <c r="B6932" s="98" t="s">
        <v>12378</v>
      </c>
      <c r="C6932" s="123" t="s">
        <v>2197</v>
      </c>
      <c r="D6932" s="98" t="s">
        <v>13667</v>
      </c>
      <c r="E6932" s="98" t="s">
        <v>13673</v>
      </c>
      <c r="F6932" s="124">
        <v>10.88</v>
      </c>
      <c r="G6932" s="112">
        <v>43831</v>
      </c>
      <c r="H6932" s="112">
        <v>44196</v>
      </c>
      <c r="I6932" s="123" t="str">
        <f t="shared" si="108"/>
        <v/>
      </c>
      <c r="J6932" s="123"/>
      <c r="K6932" s="123"/>
      <c r="L6932" s="123"/>
      <c r="M6932" s="98" t="s">
        <v>14882</v>
      </c>
      <c r="N6932" s="118"/>
    </row>
    <row r="6933" spans="1:14" x14ac:dyDescent="0.25">
      <c r="A6933" s="130">
        <v>15023948000130</v>
      </c>
      <c r="B6933" s="98" t="s">
        <v>12379</v>
      </c>
      <c r="C6933" s="123" t="s">
        <v>2274</v>
      </c>
      <c r="D6933" s="98" t="s">
        <v>13667</v>
      </c>
      <c r="E6933" s="98" t="s">
        <v>13673</v>
      </c>
      <c r="F6933" s="124">
        <v>9.92</v>
      </c>
      <c r="G6933" s="112">
        <v>43831</v>
      </c>
      <c r="H6933" s="112">
        <v>44074</v>
      </c>
      <c r="I6933" s="123" t="str">
        <f t="shared" si="108"/>
        <v/>
      </c>
      <c r="J6933" s="123"/>
      <c r="K6933" s="123"/>
      <c r="L6933" s="123"/>
      <c r="M6933" s="98" t="s">
        <v>14964</v>
      </c>
      <c r="N6933" s="118"/>
    </row>
    <row r="6934" spans="1:14" x14ac:dyDescent="0.25">
      <c r="A6934" s="130">
        <v>15023948000130</v>
      </c>
      <c r="B6934" s="98" t="s">
        <v>12379</v>
      </c>
      <c r="C6934" s="123" t="s">
        <v>2274</v>
      </c>
      <c r="D6934" s="98" t="s">
        <v>13667</v>
      </c>
      <c r="E6934" s="98" t="s">
        <v>13673</v>
      </c>
      <c r="F6934" s="124">
        <v>9.92</v>
      </c>
      <c r="G6934" s="112">
        <v>44075</v>
      </c>
      <c r="H6934" s="112">
        <v>44196</v>
      </c>
      <c r="I6934" s="123" t="str">
        <f t="shared" si="108"/>
        <v/>
      </c>
      <c r="J6934" s="123"/>
      <c r="K6934" s="123"/>
      <c r="L6934" s="123"/>
      <c r="M6934" s="98"/>
      <c r="N6934" s="118"/>
    </row>
    <row r="6935" spans="1:14" x14ac:dyDescent="0.25">
      <c r="A6935" s="130">
        <v>13894878000160</v>
      </c>
      <c r="B6935" s="98" t="s">
        <v>12382</v>
      </c>
      <c r="C6935" s="123" t="s">
        <v>215</v>
      </c>
      <c r="D6935" s="98" t="s">
        <v>13667</v>
      </c>
      <c r="E6935" s="98" t="s">
        <v>13673</v>
      </c>
      <c r="F6935" s="124">
        <v>22.34</v>
      </c>
      <c r="G6935" s="112">
        <v>43831</v>
      </c>
      <c r="H6935" s="112">
        <v>44196</v>
      </c>
      <c r="I6935" s="123" t="str">
        <f t="shared" si="108"/>
        <v/>
      </c>
      <c r="J6935" s="123"/>
      <c r="K6935" s="123"/>
      <c r="L6935" s="123"/>
      <c r="M6935" s="98" t="s">
        <v>13899</v>
      </c>
      <c r="N6935" s="118"/>
    </row>
    <row r="6936" spans="1:14" x14ac:dyDescent="0.25">
      <c r="A6936" s="130">
        <v>6554208000139</v>
      </c>
      <c r="B6936" s="98" t="s">
        <v>12393</v>
      </c>
      <c r="C6936" s="123" t="s">
        <v>2926</v>
      </c>
      <c r="D6936" s="98" t="s">
        <v>13667</v>
      </c>
      <c r="E6936" s="98" t="s">
        <v>13673</v>
      </c>
      <c r="F6936" s="124">
        <v>5.19</v>
      </c>
      <c r="G6936" s="112">
        <v>44927</v>
      </c>
      <c r="H6936" s="112">
        <v>44074</v>
      </c>
      <c r="I6936" s="123" t="str">
        <f t="shared" si="108"/>
        <v/>
      </c>
      <c r="J6936" s="123"/>
      <c r="K6936" s="123"/>
      <c r="L6936" s="123"/>
      <c r="M6936" s="98" t="s">
        <v>15594</v>
      </c>
      <c r="N6936" s="118"/>
    </row>
    <row r="6937" spans="1:14" x14ac:dyDescent="0.25">
      <c r="A6937" s="130">
        <v>89650121000192</v>
      </c>
      <c r="B6937" s="98" t="s">
        <v>12394</v>
      </c>
      <c r="C6937" s="123" t="s">
        <v>3812</v>
      </c>
      <c r="D6937" s="98" t="s">
        <v>13667</v>
      </c>
      <c r="E6937" s="98" t="s">
        <v>13673</v>
      </c>
      <c r="F6937" s="124">
        <v>22.16</v>
      </c>
      <c r="G6937" s="112">
        <v>43831</v>
      </c>
      <c r="H6937" s="112">
        <v>44196</v>
      </c>
      <c r="I6937" s="123" t="str">
        <f t="shared" si="108"/>
        <v/>
      </c>
      <c r="J6937" s="123"/>
      <c r="K6937" s="123"/>
      <c r="L6937" s="123"/>
      <c r="M6937" s="98"/>
      <c r="N6937" s="118"/>
    </row>
    <row r="6938" spans="1:14" x14ac:dyDescent="0.25">
      <c r="A6938" s="130">
        <v>15072663000199</v>
      </c>
      <c r="B6938" s="98" t="s">
        <v>12398</v>
      </c>
      <c r="C6938" s="123" t="s">
        <v>2274</v>
      </c>
      <c r="D6938" s="98" t="s">
        <v>13667</v>
      </c>
      <c r="E6938" s="98" t="s">
        <v>13673</v>
      </c>
      <c r="F6938" s="124">
        <v>5.36</v>
      </c>
      <c r="G6938" s="112">
        <v>43831</v>
      </c>
      <c r="H6938" s="112">
        <v>44196</v>
      </c>
      <c r="I6938" s="123" t="str">
        <f t="shared" si="108"/>
        <v/>
      </c>
      <c r="J6938" s="123"/>
      <c r="K6938" s="123"/>
      <c r="L6938" s="123"/>
      <c r="M6938" s="98" t="s">
        <v>14967</v>
      </c>
      <c r="N6938" s="118"/>
    </row>
    <row r="6939" spans="1:14" x14ac:dyDescent="0.25">
      <c r="A6939" s="130">
        <v>13915632000127</v>
      </c>
      <c r="B6939" s="98" t="s">
        <v>12401</v>
      </c>
      <c r="C6939" s="123" t="s">
        <v>215</v>
      </c>
      <c r="D6939" s="98" t="s">
        <v>13667</v>
      </c>
      <c r="E6939" s="98" t="s">
        <v>13673</v>
      </c>
      <c r="F6939" s="124">
        <v>13</v>
      </c>
      <c r="G6939" s="112">
        <v>43831</v>
      </c>
      <c r="H6939" s="112">
        <v>43935</v>
      </c>
      <c r="I6939" s="123" t="str">
        <f t="shared" si="108"/>
        <v/>
      </c>
      <c r="J6939" s="123"/>
      <c r="K6939" s="123"/>
      <c r="L6939" s="123"/>
      <c r="M6939" s="98" t="s">
        <v>13900</v>
      </c>
      <c r="N6939" s="118"/>
    </row>
    <row r="6940" spans="1:14" x14ac:dyDescent="0.25">
      <c r="A6940" s="130">
        <v>13915632000127</v>
      </c>
      <c r="B6940" s="98" t="s">
        <v>12401</v>
      </c>
      <c r="C6940" s="123" t="s">
        <v>215</v>
      </c>
      <c r="D6940" s="98" t="s">
        <v>13667</v>
      </c>
      <c r="E6940" s="98" t="s">
        <v>13673</v>
      </c>
      <c r="F6940" s="124">
        <v>4</v>
      </c>
      <c r="G6940" s="112">
        <v>43936</v>
      </c>
      <c r="H6940" s="112">
        <v>44196</v>
      </c>
      <c r="I6940" s="123" t="str">
        <f t="shared" si="108"/>
        <v/>
      </c>
      <c r="J6940" s="123"/>
      <c r="K6940" s="123"/>
      <c r="L6940" s="123"/>
      <c r="M6940" s="98"/>
      <c r="N6940" s="118"/>
    </row>
    <row r="6941" spans="1:14" x14ac:dyDescent="0.25">
      <c r="A6941" s="130">
        <v>7974082000114</v>
      </c>
      <c r="B6941" s="98" t="s">
        <v>12402</v>
      </c>
      <c r="C6941" s="123" t="s">
        <v>634</v>
      </c>
      <c r="D6941" s="98" t="s">
        <v>13667</v>
      </c>
      <c r="E6941" s="98" t="s">
        <v>13673</v>
      </c>
      <c r="F6941" s="124">
        <v>4.04</v>
      </c>
      <c r="G6941" s="112">
        <v>43831</v>
      </c>
      <c r="H6941" s="112">
        <v>44196</v>
      </c>
      <c r="I6941" s="123" t="str">
        <f t="shared" si="108"/>
        <v/>
      </c>
      <c r="J6941" s="123"/>
      <c r="K6941" s="123"/>
      <c r="L6941" s="123"/>
      <c r="M6941" s="98" t="s">
        <v>14014</v>
      </c>
      <c r="N6941" s="118"/>
    </row>
    <row r="6942" spans="1:14" x14ac:dyDescent="0.25">
      <c r="A6942" s="130">
        <v>1612582000120</v>
      </c>
      <c r="B6942" s="98" t="s">
        <v>12403</v>
      </c>
      <c r="C6942" s="123" t="s">
        <v>2926</v>
      </c>
      <c r="D6942" s="98" t="s">
        <v>13667</v>
      </c>
      <c r="E6942" s="98" t="s">
        <v>13673</v>
      </c>
      <c r="F6942" s="124">
        <v>5.35</v>
      </c>
      <c r="G6942" s="112">
        <v>43647</v>
      </c>
      <c r="H6942" s="112">
        <v>44196</v>
      </c>
      <c r="I6942" s="123" t="str">
        <f t="shared" si="108"/>
        <v/>
      </c>
      <c r="J6942" s="123"/>
      <c r="K6942" s="123"/>
      <c r="L6942" s="123"/>
      <c r="M6942" s="98"/>
      <c r="N6942" s="118"/>
    </row>
    <row r="6943" spans="1:14" x14ac:dyDescent="0.25">
      <c r="A6943" s="130">
        <v>15359201000157</v>
      </c>
      <c r="B6943" s="98" t="s">
        <v>12407</v>
      </c>
      <c r="C6943" s="123" t="s">
        <v>2274</v>
      </c>
      <c r="D6943" s="98" t="s">
        <v>13667</v>
      </c>
      <c r="E6943" s="98" t="s">
        <v>13673</v>
      </c>
      <c r="F6943" s="124">
        <v>7.01</v>
      </c>
      <c r="G6943" s="112">
        <v>43831</v>
      </c>
      <c r="H6943" s="112">
        <v>44040</v>
      </c>
      <c r="I6943" s="123" t="str">
        <f t="shared" si="108"/>
        <v/>
      </c>
      <c r="J6943" s="123"/>
      <c r="K6943" s="123"/>
      <c r="L6943" s="123"/>
      <c r="M6943" s="98" t="s">
        <v>14968</v>
      </c>
      <c r="N6943" s="118"/>
    </row>
    <row r="6944" spans="1:14" x14ac:dyDescent="0.25">
      <c r="A6944" s="130">
        <v>15359201000157</v>
      </c>
      <c r="B6944" s="98" t="s">
        <v>12407</v>
      </c>
      <c r="C6944" s="123" t="s">
        <v>2274</v>
      </c>
      <c r="D6944" s="98" t="s">
        <v>13667</v>
      </c>
      <c r="E6944" s="98" t="s">
        <v>13673</v>
      </c>
      <c r="F6944" s="124">
        <v>7.01</v>
      </c>
      <c r="G6944" s="112">
        <v>44041</v>
      </c>
      <c r="H6944" s="112">
        <v>44196</v>
      </c>
      <c r="I6944" s="123" t="str">
        <f t="shared" si="108"/>
        <v/>
      </c>
      <c r="J6944" s="123"/>
      <c r="K6944" s="123"/>
      <c r="L6944" s="123"/>
      <c r="M6944" s="98"/>
      <c r="N6944" s="118"/>
    </row>
    <row r="6945" spans="1:14" x14ac:dyDescent="0.25">
      <c r="A6945" s="130">
        <v>88227756000119</v>
      </c>
      <c r="B6945" s="98" t="s">
        <v>12409</v>
      </c>
      <c r="C6945" s="123" t="s">
        <v>3812</v>
      </c>
      <c r="D6945" s="98" t="s">
        <v>13667</v>
      </c>
      <c r="E6945" s="98" t="s">
        <v>13673</v>
      </c>
      <c r="F6945" s="124">
        <v>17</v>
      </c>
      <c r="G6945" s="112">
        <v>43831</v>
      </c>
      <c r="H6945" s="112">
        <v>44196</v>
      </c>
      <c r="I6945" s="123" t="str">
        <f t="shared" si="108"/>
        <v/>
      </c>
      <c r="J6945" s="123"/>
      <c r="K6945" s="123"/>
      <c r="L6945" s="123"/>
      <c r="M6945" s="98"/>
      <c r="N6945" s="118"/>
    </row>
    <row r="6946" spans="1:14" x14ac:dyDescent="0.25">
      <c r="A6946" s="130">
        <v>12248100000110</v>
      </c>
      <c r="B6946" s="98" t="s">
        <v>12412</v>
      </c>
      <c r="C6946" s="123" t="s">
        <v>29</v>
      </c>
      <c r="D6946" s="98" t="s">
        <v>13667</v>
      </c>
      <c r="E6946" s="98" t="s">
        <v>13673</v>
      </c>
      <c r="F6946" s="124">
        <v>16</v>
      </c>
      <c r="G6946" s="112">
        <v>43831</v>
      </c>
      <c r="H6946" s="112">
        <v>44196</v>
      </c>
      <c r="I6946" s="123" t="str">
        <f t="shared" si="108"/>
        <v/>
      </c>
      <c r="J6946" s="123"/>
      <c r="K6946" s="123"/>
      <c r="L6946" s="123"/>
      <c r="M6946" s="98" t="s">
        <v>13732</v>
      </c>
      <c r="N6946" s="118"/>
    </row>
    <row r="6947" spans="1:14" x14ac:dyDescent="0.25">
      <c r="A6947" s="130">
        <v>45780103000150</v>
      </c>
      <c r="B6947" s="98" t="s">
        <v>12413</v>
      </c>
      <c r="C6947" s="123" t="s">
        <v>4626</v>
      </c>
      <c r="D6947" s="98" t="s">
        <v>13667</v>
      </c>
      <c r="E6947" s="98" t="s">
        <v>13673</v>
      </c>
      <c r="F6947" s="124">
        <v>12.16</v>
      </c>
      <c r="G6947" s="112">
        <v>43831</v>
      </c>
      <c r="H6947" s="112">
        <v>44196</v>
      </c>
      <c r="I6947" s="123" t="str">
        <f t="shared" si="108"/>
        <v/>
      </c>
      <c r="J6947" s="123"/>
      <c r="K6947" s="123"/>
      <c r="L6947" s="123"/>
      <c r="M6947" s="98" t="s">
        <v>16813</v>
      </c>
      <c r="N6947" s="118"/>
    </row>
    <row r="6948" spans="1:14" x14ac:dyDescent="0.25">
      <c r="A6948" s="130">
        <v>10140978000102</v>
      </c>
      <c r="B6948" s="98" t="s">
        <v>12415</v>
      </c>
      <c r="C6948" s="123" t="s">
        <v>2758</v>
      </c>
      <c r="D6948" s="98" t="s">
        <v>13667</v>
      </c>
      <c r="E6948" s="98" t="s">
        <v>13673</v>
      </c>
      <c r="F6948" s="124">
        <v>21.8</v>
      </c>
      <c r="G6948" s="112">
        <v>43831</v>
      </c>
      <c r="H6948" s="112">
        <v>44196</v>
      </c>
      <c r="I6948" s="123" t="str">
        <f t="shared" si="108"/>
        <v/>
      </c>
      <c r="J6948" s="123"/>
      <c r="K6948" s="123"/>
      <c r="L6948" s="123"/>
      <c r="M6948" s="98" t="s">
        <v>15403</v>
      </c>
      <c r="N6948" s="118"/>
    </row>
    <row r="6949" spans="1:14" x14ac:dyDescent="0.25">
      <c r="A6949" s="130">
        <v>1612585000163</v>
      </c>
      <c r="B6949" s="98" t="s">
        <v>12418</v>
      </c>
      <c r="C6949" s="123" t="s">
        <v>2926</v>
      </c>
      <c r="D6949" s="98" t="s">
        <v>13667</v>
      </c>
      <c r="E6949" s="98" t="s">
        <v>13673</v>
      </c>
      <c r="F6949" s="124">
        <v>5</v>
      </c>
      <c r="G6949" s="112">
        <v>43831</v>
      </c>
      <c r="H6949" s="112">
        <v>44135</v>
      </c>
      <c r="I6949" s="123" t="str">
        <f t="shared" si="108"/>
        <v/>
      </c>
      <c r="J6949" s="123"/>
      <c r="K6949" s="123"/>
      <c r="L6949" s="123"/>
      <c r="M6949" s="98" t="s">
        <v>15601</v>
      </c>
      <c r="N6949" s="118"/>
    </row>
    <row r="6950" spans="1:14" x14ac:dyDescent="0.25">
      <c r="A6950" s="130">
        <v>1612585000163</v>
      </c>
      <c r="B6950" s="98" t="s">
        <v>12418</v>
      </c>
      <c r="C6950" s="123" t="s">
        <v>2926</v>
      </c>
      <c r="D6950" s="98" t="s">
        <v>13667</v>
      </c>
      <c r="E6950" s="98" t="s">
        <v>13673</v>
      </c>
      <c r="F6950" s="124">
        <v>1</v>
      </c>
      <c r="G6950" s="112">
        <v>44136</v>
      </c>
      <c r="H6950" s="112">
        <v>44196</v>
      </c>
      <c r="I6950" s="123" t="str">
        <f t="shared" si="108"/>
        <v/>
      </c>
      <c r="J6950" s="123"/>
      <c r="K6950" s="123"/>
      <c r="L6950" s="123"/>
      <c r="M6950" s="98"/>
      <c r="N6950" s="118"/>
    </row>
    <row r="6951" spans="1:14" x14ac:dyDescent="0.25">
      <c r="A6951" s="130">
        <v>8888950000106</v>
      </c>
      <c r="B6951" s="98" t="s">
        <v>12419</v>
      </c>
      <c r="C6951" s="123" t="s">
        <v>2554</v>
      </c>
      <c r="D6951" s="98" t="s">
        <v>13667</v>
      </c>
      <c r="E6951" s="98" t="s">
        <v>13673</v>
      </c>
      <c r="F6951" s="124">
        <v>5.36</v>
      </c>
      <c r="G6951" s="112">
        <v>43831</v>
      </c>
      <c r="H6951" s="112">
        <v>44196</v>
      </c>
      <c r="I6951" s="123" t="str">
        <f t="shared" si="108"/>
        <v/>
      </c>
      <c r="J6951" s="123"/>
      <c r="K6951" s="123"/>
      <c r="L6951" s="123"/>
      <c r="M6951" s="98"/>
      <c r="N6951" s="118"/>
    </row>
    <row r="6952" spans="1:14" x14ac:dyDescent="0.25">
      <c r="A6952" s="130">
        <v>24950461000193</v>
      </c>
      <c r="B6952" s="98" t="s">
        <v>12421</v>
      </c>
      <c r="C6952" s="123" t="s">
        <v>2274</v>
      </c>
      <c r="D6952" s="98" t="s">
        <v>13667</v>
      </c>
      <c r="E6952" s="98" t="s">
        <v>13673</v>
      </c>
      <c r="F6952" s="124">
        <v>5.07</v>
      </c>
      <c r="G6952" s="112">
        <v>43831</v>
      </c>
      <c r="H6952" s="112">
        <v>44012</v>
      </c>
      <c r="I6952" s="123" t="str">
        <f t="shared" si="108"/>
        <v/>
      </c>
      <c r="J6952" s="123"/>
      <c r="K6952" s="123"/>
      <c r="L6952" s="123"/>
      <c r="M6952" s="98" t="s">
        <v>14969</v>
      </c>
      <c r="N6952" s="118"/>
    </row>
    <row r="6953" spans="1:14" x14ac:dyDescent="0.25">
      <c r="A6953" s="130">
        <v>3330453000174</v>
      </c>
      <c r="B6953" s="98" t="s">
        <v>12425</v>
      </c>
      <c r="C6953" s="123" t="s">
        <v>2197</v>
      </c>
      <c r="D6953" s="98" t="s">
        <v>13667</v>
      </c>
      <c r="E6953" s="98" t="s">
        <v>13673</v>
      </c>
      <c r="F6953" s="124">
        <v>8</v>
      </c>
      <c r="G6953" s="112">
        <v>43831</v>
      </c>
      <c r="H6953" s="112">
        <v>44196</v>
      </c>
      <c r="I6953" s="123" t="str">
        <f t="shared" si="108"/>
        <v/>
      </c>
      <c r="J6953" s="123"/>
      <c r="K6953" s="123"/>
      <c r="L6953" s="123"/>
      <c r="M6953" s="98" t="s">
        <v>14885</v>
      </c>
      <c r="N6953" s="118"/>
    </row>
    <row r="6954" spans="1:14" x14ac:dyDescent="0.25">
      <c r="A6954" s="130">
        <v>12207551000100</v>
      </c>
      <c r="B6954" s="98" t="s">
        <v>12428</v>
      </c>
      <c r="C6954" s="123" t="s">
        <v>29</v>
      </c>
      <c r="D6954" s="98" t="s">
        <v>13667</v>
      </c>
      <c r="E6954" s="98" t="s">
        <v>13673</v>
      </c>
      <c r="F6954" s="124">
        <v>23.18</v>
      </c>
      <c r="G6954" s="112">
        <v>43831</v>
      </c>
      <c r="H6954" s="112">
        <v>44196</v>
      </c>
      <c r="I6954" s="123" t="str">
        <f t="shared" si="108"/>
        <v/>
      </c>
      <c r="J6954" s="123"/>
      <c r="K6954" s="123"/>
      <c r="L6954" s="123"/>
      <c r="M6954" s="98" t="s">
        <v>13736</v>
      </c>
      <c r="N6954" s="118"/>
    </row>
    <row r="6955" spans="1:14" x14ac:dyDescent="0.25">
      <c r="A6955" s="130">
        <v>40893778000191</v>
      </c>
      <c r="B6955" s="98" t="s">
        <v>12430</v>
      </c>
      <c r="C6955" s="123" t="s">
        <v>2758</v>
      </c>
      <c r="D6955" s="98" t="s">
        <v>13667</v>
      </c>
      <c r="E6955" s="98" t="s">
        <v>13673</v>
      </c>
      <c r="F6955" s="124">
        <v>17.100000000000001</v>
      </c>
      <c r="G6955" s="112">
        <v>43831</v>
      </c>
      <c r="H6955" s="112">
        <v>44196</v>
      </c>
      <c r="I6955" s="123" t="str">
        <f t="shared" si="108"/>
        <v/>
      </c>
      <c r="J6955" s="123"/>
      <c r="K6955" s="123"/>
      <c r="L6955" s="123"/>
      <c r="M6955" s="98" t="s">
        <v>15406</v>
      </c>
      <c r="N6955" s="118"/>
    </row>
    <row r="6956" spans="1:14" x14ac:dyDescent="0.25">
      <c r="A6956" s="130">
        <v>94704277000149</v>
      </c>
      <c r="B6956" s="98" t="s">
        <v>12432</v>
      </c>
      <c r="C6956" s="123" t="s">
        <v>3812</v>
      </c>
      <c r="D6956" s="98" t="s">
        <v>13667</v>
      </c>
      <c r="E6956" s="98" t="s">
        <v>13673</v>
      </c>
      <c r="F6956" s="124">
        <v>13</v>
      </c>
      <c r="G6956" s="112">
        <v>41275</v>
      </c>
      <c r="H6956" s="112">
        <v>44135</v>
      </c>
      <c r="I6956" s="123" t="str">
        <f t="shared" si="108"/>
        <v/>
      </c>
      <c r="J6956" s="123"/>
      <c r="K6956" s="123"/>
      <c r="L6956" s="123"/>
      <c r="M6956" s="98" t="s">
        <v>16356</v>
      </c>
      <c r="N6956" s="118"/>
    </row>
    <row r="6957" spans="1:14" x14ac:dyDescent="0.25">
      <c r="A6957" s="130">
        <v>94704277000149</v>
      </c>
      <c r="B6957" s="98" t="s">
        <v>12432</v>
      </c>
      <c r="C6957" s="123" t="s">
        <v>3812</v>
      </c>
      <c r="D6957" s="98" t="s">
        <v>13667</v>
      </c>
      <c r="E6957" s="98" t="s">
        <v>13673</v>
      </c>
      <c r="F6957" s="124">
        <v>8</v>
      </c>
      <c r="G6957" s="112">
        <v>44136</v>
      </c>
      <c r="H6957" s="98"/>
      <c r="I6957" s="123" t="str">
        <f t="shared" si="108"/>
        <v/>
      </c>
      <c r="J6957" s="123"/>
      <c r="K6957" s="123"/>
      <c r="L6957" s="123"/>
      <c r="M6957" s="98"/>
      <c r="N6957" s="118"/>
    </row>
    <row r="6958" spans="1:14" x14ac:dyDescent="0.25">
      <c r="A6958" s="130">
        <v>8997611000168</v>
      </c>
      <c r="B6958" s="98" t="s">
        <v>12435</v>
      </c>
      <c r="C6958" s="123" t="s">
        <v>2554</v>
      </c>
      <c r="D6958" s="98" t="s">
        <v>13667</v>
      </c>
      <c r="E6958" s="98" t="s">
        <v>13673</v>
      </c>
      <c r="F6958" s="124">
        <v>32.369999999999997</v>
      </c>
      <c r="G6958" s="112">
        <v>43831</v>
      </c>
      <c r="H6958" s="112">
        <v>44196</v>
      </c>
      <c r="I6958" s="123" t="str">
        <f t="shared" si="108"/>
        <v/>
      </c>
      <c r="J6958" s="123"/>
      <c r="K6958" s="123"/>
      <c r="L6958" s="123"/>
      <c r="M6958" s="98" t="s">
        <v>15179</v>
      </c>
      <c r="N6958" s="118"/>
    </row>
    <row r="6959" spans="1:14" x14ac:dyDescent="0.25">
      <c r="A6959" s="130">
        <v>8997611000168</v>
      </c>
      <c r="B6959" s="98" t="s">
        <v>12435</v>
      </c>
      <c r="C6959" s="123" t="s">
        <v>2554</v>
      </c>
      <c r="D6959" s="98" t="s">
        <v>13667</v>
      </c>
      <c r="E6959" s="98" t="s">
        <v>13673</v>
      </c>
      <c r="F6959" s="124">
        <v>41</v>
      </c>
      <c r="G6959" s="112">
        <v>43831</v>
      </c>
      <c r="H6959" s="112">
        <v>44196</v>
      </c>
      <c r="I6959" s="123" t="str">
        <f t="shared" si="108"/>
        <v/>
      </c>
      <c r="J6959" s="123"/>
      <c r="K6959" s="123"/>
      <c r="L6959" s="123"/>
      <c r="M6959" s="98" t="s">
        <v>15179</v>
      </c>
      <c r="N6959" s="118"/>
    </row>
    <row r="6960" spans="1:14" x14ac:dyDescent="0.25">
      <c r="A6960" s="130">
        <v>87613626000151</v>
      </c>
      <c r="B6960" s="98" t="s">
        <v>12436</v>
      </c>
      <c r="C6960" s="123" t="s">
        <v>3812</v>
      </c>
      <c r="D6960" s="98" t="s">
        <v>13667</v>
      </c>
      <c r="E6960" s="98" t="s">
        <v>13673</v>
      </c>
      <c r="F6960" s="124">
        <v>29.45</v>
      </c>
      <c r="G6960" s="112">
        <v>43831</v>
      </c>
      <c r="H6960" s="112">
        <v>44135</v>
      </c>
      <c r="I6960" s="123" t="str">
        <f t="shared" si="108"/>
        <v/>
      </c>
      <c r="J6960" s="123"/>
      <c r="K6960" s="123"/>
      <c r="L6960" s="123"/>
      <c r="M6960" s="98" t="s">
        <v>16357</v>
      </c>
      <c r="N6960" s="118"/>
    </row>
    <row r="6961" spans="1:14" x14ac:dyDescent="0.25">
      <c r="A6961" s="130">
        <v>87613626000151</v>
      </c>
      <c r="B6961" s="98" t="s">
        <v>12436</v>
      </c>
      <c r="C6961" s="123" t="s">
        <v>3812</v>
      </c>
      <c r="D6961" s="98" t="s">
        <v>13667</v>
      </c>
      <c r="E6961" s="98" t="s">
        <v>13673</v>
      </c>
      <c r="F6961" s="124">
        <v>29.45</v>
      </c>
      <c r="G6961" s="112">
        <v>44136</v>
      </c>
      <c r="H6961" s="112">
        <v>44196</v>
      </c>
      <c r="I6961" s="123" t="str">
        <f t="shared" si="108"/>
        <v/>
      </c>
      <c r="J6961" s="123"/>
      <c r="K6961" s="123"/>
      <c r="L6961" s="123"/>
      <c r="M6961" s="98"/>
      <c r="N6961" s="118"/>
    </row>
    <row r="6962" spans="1:14" x14ac:dyDescent="0.25">
      <c r="A6962" s="130">
        <v>92406289000161</v>
      </c>
      <c r="B6962" s="98" t="s">
        <v>12437</v>
      </c>
      <c r="C6962" s="123" t="s">
        <v>3812</v>
      </c>
      <c r="D6962" s="98" t="s">
        <v>13667</v>
      </c>
      <c r="E6962" s="98" t="s">
        <v>13673</v>
      </c>
      <c r="F6962" s="124">
        <v>19</v>
      </c>
      <c r="G6962" s="112">
        <v>43831</v>
      </c>
      <c r="H6962" s="112">
        <v>44043</v>
      </c>
      <c r="I6962" s="123" t="str">
        <f t="shared" si="108"/>
        <v/>
      </c>
      <c r="J6962" s="123"/>
      <c r="K6962" s="123"/>
      <c r="L6962" s="123"/>
      <c r="M6962" s="98" t="s">
        <v>16358</v>
      </c>
      <c r="N6962" s="118"/>
    </row>
    <row r="6963" spans="1:14" x14ac:dyDescent="0.25">
      <c r="A6963" s="130">
        <v>92406289000161</v>
      </c>
      <c r="B6963" s="98" t="s">
        <v>12437</v>
      </c>
      <c r="C6963" s="123" t="s">
        <v>3812</v>
      </c>
      <c r="D6963" s="98" t="s">
        <v>13667</v>
      </c>
      <c r="E6963" s="98" t="s">
        <v>13673</v>
      </c>
      <c r="F6963" s="124">
        <v>18.079999999999998</v>
      </c>
      <c r="G6963" s="112">
        <v>44044</v>
      </c>
      <c r="H6963" s="112">
        <v>44196</v>
      </c>
      <c r="I6963" s="123" t="str">
        <f t="shared" si="108"/>
        <v/>
      </c>
      <c r="J6963" s="123"/>
      <c r="K6963" s="123"/>
      <c r="L6963" s="123"/>
      <c r="M6963" s="98"/>
      <c r="N6963" s="118"/>
    </row>
    <row r="6964" spans="1:14" x14ac:dyDescent="0.25">
      <c r="A6964" s="130">
        <v>87297982000103</v>
      </c>
      <c r="B6964" s="98" t="s">
        <v>12439</v>
      </c>
      <c r="C6964" s="123" t="s">
        <v>3812</v>
      </c>
      <c r="D6964" s="98" t="s">
        <v>13667</v>
      </c>
      <c r="E6964" s="98" t="s">
        <v>13673</v>
      </c>
      <c r="F6964" s="124">
        <v>9.27</v>
      </c>
      <c r="G6964" s="112">
        <v>43831</v>
      </c>
      <c r="H6964" s="112">
        <v>44196</v>
      </c>
      <c r="I6964" s="123" t="str">
        <f t="shared" si="108"/>
        <v/>
      </c>
      <c r="J6964" s="123"/>
      <c r="K6964" s="123"/>
      <c r="L6964" s="123"/>
      <c r="M6964" s="98" t="s">
        <v>16360</v>
      </c>
      <c r="N6964" s="118"/>
    </row>
    <row r="6965" spans="1:14" x14ac:dyDescent="0.25">
      <c r="A6965" s="130">
        <v>8113466000105</v>
      </c>
      <c r="B6965" s="98" t="s">
        <v>12441</v>
      </c>
      <c r="C6965" s="123" t="s">
        <v>3601</v>
      </c>
      <c r="D6965" s="98" t="s">
        <v>13667</v>
      </c>
      <c r="E6965" s="98" t="s">
        <v>13673</v>
      </c>
      <c r="F6965" s="124">
        <v>25</v>
      </c>
      <c r="G6965" s="112">
        <v>43831</v>
      </c>
      <c r="H6965" s="112">
        <v>44196</v>
      </c>
      <c r="I6965" s="123" t="str">
        <f t="shared" si="108"/>
        <v/>
      </c>
      <c r="J6965" s="123"/>
      <c r="K6965" s="123"/>
      <c r="L6965" s="123"/>
      <c r="M6965" s="98" t="s">
        <v>16080</v>
      </c>
      <c r="N6965" s="118"/>
    </row>
    <row r="6966" spans="1:14" x14ac:dyDescent="0.25">
      <c r="A6966" s="130">
        <v>8159394000137</v>
      </c>
      <c r="B6966" s="98" t="s">
        <v>12442</v>
      </c>
      <c r="C6966" s="123" t="s">
        <v>3601</v>
      </c>
      <c r="D6966" s="98" t="s">
        <v>13667</v>
      </c>
      <c r="E6966" s="98" t="s">
        <v>13673</v>
      </c>
      <c r="F6966" s="124">
        <v>10</v>
      </c>
      <c r="G6966" s="112">
        <v>43831</v>
      </c>
      <c r="H6966" s="112">
        <v>44196</v>
      </c>
      <c r="I6966" s="123" t="str">
        <f t="shared" si="108"/>
        <v/>
      </c>
      <c r="J6966" s="123"/>
      <c r="K6966" s="123"/>
      <c r="L6966" s="123"/>
      <c r="M6966" s="98" t="s">
        <v>16082</v>
      </c>
      <c r="N6966" s="118"/>
    </row>
    <row r="6967" spans="1:14" x14ac:dyDescent="0.25">
      <c r="A6967" s="130">
        <v>17877200000120</v>
      </c>
      <c r="B6967" s="98" t="s">
        <v>12443</v>
      </c>
      <c r="C6967" s="123" t="s">
        <v>1356</v>
      </c>
      <c r="D6967" s="98" t="s">
        <v>13667</v>
      </c>
      <c r="E6967" s="98" t="s">
        <v>13673</v>
      </c>
      <c r="F6967" s="124">
        <v>24.9</v>
      </c>
      <c r="G6967" s="112">
        <v>43831</v>
      </c>
      <c r="H6967" s="112">
        <v>44196</v>
      </c>
      <c r="I6967" s="123" t="str">
        <f t="shared" si="108"/>
        <v/>
      </c>
      <c r="J6967" s="123"/>
      <c r="K6967" s="123"/>
      <c r="L6967" s="123"/>
      <c r="M6967" s="98" t="s">
        <v>14660</v>
      </c>
      <c r="N6967" s="118"/>
    </row>
    <row r="6968" spans="1:14" x14ac:dyDescent="0.25">
      <c r="A6968" s="130">
        <v>37465408000149</v>
      </c>
      <c r="B6968" s="98" t="s">
        <v>12444</v>
      </c>
      <c r="C6968" s="123" t="s">
        <v>2274</v>
      </c>
      <c r="D6968" s="98" t="s">
        <v>13667</v>
      </c>
      <c r="E6968" s="98" t="s">
        <v>13673</v>
      </c>
      <c r="F6968" s="124">
        <v>9.4600000000000009</v>
      </c>
      <c r="G6968" s="112">
        <v>43831</v>
      </c>
      <c r="H6968" s="112">
        <v>44196</v>
      </c>
      <c r="I6968" s="123" t="str">
        <f t="shared" si="108"/>
        <v/>
      </c>
      <c r="J6968" s="123"/>
      <c r="K6968" s="123"/>
      <c r="L6968" s="123"/>
      <c r="M6968" s="98" t="s">
        <v>14973</v>
      </c>
      <c r="N6968" s="118"/>
    </row>
    <row r="6969" spans="1:14" x14ac:dyDescent="0.25">
      <c r="A6969" s="130">
        <v>88201298000149</v>
      </c>
      <c r="B6969" s="98" t="s">
        <v>12451</v>
      </c>
      <c r="C6969" s="123" t="s">
        <v>3812</v>
      </c>
      <c r="D6969" s="98" t="s">
        <v>13667</v>
      </c>
      <c r="E6969" s="98" t="s">
        <v>13673</v>
      </c>
      <c r="F6969" s="124">
        <v>16.14</v>
      </c>
      <c r="G6969" s="112">
        <v>43831</v>
      </c>
      <c r="H6969" s="112">
        <v>44196</v>
      </c>
      <c r="I6969" s="123" t="str">
        <f t="shared" si="108"/>
        <v/>
      </c>
      <c r="J6969" s="123"/>
      <c r="K6969" s="123"/>
      <c r="L6969" s="123"/>
      <c r="M6969" s="98" t="s">
        <v>16361</v>
      </c>
      <c r="N6969" s="118"/>
    </row>
    <row r="6970" spans="1:14" x14ac:dyDescent="0.25">
      <c r="A6970" s="130">
        <v>1587109000130</v>
      </c>
      <c r="B6970" s="98" t="s">
        <v>12454</v>
      </c>
      <c r="C6970" s="123" t="s">
        <v>1356</v>
      </c>
      <c r="D6970" s="98" t="s">
        <v>13667</v>
      </c>
      <c r="E6970" s="98" t="s">
        <v>13673</v>
      </c>
      <c r="F6970" s="124">
        <v>1.77</v>
      </c>
      <c r="G6970" s="112">
        <v>43831</v>
      </c>
      <c r="H6970" s="112">
        <v>44196</v>
      </c>
      <c r="I6970" s="123" t="str">
        <f t="shared" si="108"/>
        <v/>
      </c>
      <c r="J6970" s="123"/>
      <c r="K6970" s="123"/>
      <c r="L6970" s="123"/>
      <c r="M6970" s="98" t="s">
        <v>14664</v>
      </c>
      <c r="N6970" s="118"/>
    </row>
    <row r="6971" spans="1:14" x14ac:dyDescent="0.25">
      <c r="A6971" s="130">
        <v>1067305000183</v>
      </c>
      <c r="B6971" s="98" t="s">
        <v>12457</v>
      </c>
      <c r="C6971" s="123" t="s">
        <v>901</v>
      </c>
      <c r="D6971" s="98" t="s">
        <v>13667</v>
      </c>
      <c r="E6971" s="98" t="s">
        <v>13673</v>
      </c>
      <c r="F6971" s="124">
        <v>6.96</v>
      </c>
      <c r="G6971" s="112">
        <v>42338</v>
      </c>
      <c r="H6971" s="112">
        <v>44164</v>
      </c>
      <c r="I6971" s="123" t="str">
        <f t="shared" si="108"/>
        <v/>
      </c>
      <c r="J6971" s="123"/>
      <c r="K6971" s="123"/>
      <c r="L6971" s="123"/>
      <c r="M6971" s="98"/>
      <c r="N6971" s="118"/>
    </row>
    <row r="6972" spans="1:14" x14ac:dyDescent="0.25">
      <c r="A6972" s="130">
        <v>89030639000123</v>
      </c>
      <c r="B6972" s="98" t="s">
        <v>12458</v>
      </c>
      <c r="C6972" s="123" t="s">
        <v>3812</v>
      </c>
      <c r="D6972" s="98" t="s">
        <v>13667</v>
      </c>
      <c r="E6972" s="98" t="s">
        <v>13673</v>
      </c>
      <c r="F6972" s="124">
        <v>23.35</v>
      </c>
      <c r="G6972" s="112">
        <v>43831</v>
      </c>
      <c r="H6972" s="112">
        <v>44196</v>
      </c>
      <c r="I6972" s="123" t="str">
        <f t="shared" si="108"/>
        <v/>
      </c>
      <c r="J6972" s="123"/>
      <c r="K6972" s="123"/>
      <c r="L6972" s="123"/>
      <c r="M6972" s="98"/>
      <c r="N6972" s="118"/>
    </row>
    <row r="6973" spans="1:14" x14ac:dyDescent="0.25">
      <c r="A6973" s="130">
        <v>45132495000140</v>
      </c>
      <c r="B6973" s="98" t="s">
        <v>12460</v>
      </c>
      <c r="C6973" s="123" t="s">
        <v>4626</v>
      </c>
      <c r="D6973" s="98" t="s">
        <v>13667</v>
      </c>
      <c r="E6973" s="98" t="s">
        <v>13673</v>
      </c>
      <c r="F6973" s="124">
        <v>10</v>
      </c>
      <c r="G6973" s="112">
        <v>43831</v>
      </c>
      <c r="H6973" s="112">
        <v>43861</v>
      </c>
      <c r="I6973" s="123" t="str">
        <f t="shared" si="108"/>
        <v/>
      </c>
      <c r="J6973" s="123"/>
      <c r="K6973" s="123"/>
      <c r="L6973" s="123"/>
      <c r="M6973" s="98"/>
      <c r="N6973" s="118"/>
    </row>
    <row r="6974" spans="1:14" x14ac:dyDescent="0.25">
      <c r="A6974" s="130">
        <v>24772246000140</v>
      </c>
      <c r="B6974" s="98" t="s">
        <v>12468</v>
      </c>
      <c r="C6974" s="123" t="s">
        <v>2274</v>
      </c>
      <c r="D6974" s="98" t="s">
        <v>13667</v>
      </c>
      <c r="E6974" s="98" t="s">
        <v>13673</v>
      </c>
      <c r="F6974" s="124">
        <v>3.5</v>
      </c>
      <c r="G6974" s="112">
        <v>43831</v>
      </c>
      <c r="H6974" s="112">
        <v>44043</v>
      </c>
      <c r="I6974" s="123" t="str">
        <f t="shared" si="108"/>
        <v/>
      </c>
      <c r="J6974" s="123"/>
      <c r="K6974" s="123"/>
      <c r="L6974" s="123"/>
      <c r="M6974" s="98" t="s">
        <v>14974</v>
      </c>
      <c r="N6974" s="118"/>
    </row>
    <row r="6975" spans="1:14" x14ac:dyDescent="0.25">
      <c r="A6975" s="130">
        <v>24772246000140</v>
      </c>
      <c r="B6975" s="98" t="s">
        <v>12468</v>
      </c>
      <c r="C6975" s="123" t="s">
        <v>2274</v>
      </c>
      <c r="D6975" s="98" t="s">
        <v>13667</v>
      </c>
      <c r="E6975" s="98" t="s">
        <v>13673</v>
      </c>
      <c r="F6975" s="124">
        <v>3.5</v>
      </c>
      <c r="G6975" s="112">
        <v>44044</v>
      </c>
      <c r="H6975" s="112">
        <v>44196</v>
      </c>
      <c r="I6975" s="123" t="str">
        <f t="shared" si="108"/>
        <v/>
      </c>
      <c r="J6975" s="123"/>
      <c r="K6975" s="123"/>
      <c r="L6975" s="123"/>
      <c r="M6975" s="98"/>
      <c r="N6975" s="118"/>
    </row>
    <row r="6976" spans="1:14" x14ac:dyDescent="0.25">
      <c r="A6976" s="130">
        <v>6554448000133</v>
      </c>
      <c r="B6976" s="98" t="s">
        <v>12470</v>
      </c>
      <c r="C6976" s="123" t="s">
        <v>2926</v>
      </c>
      <c r="D6976" s="98" t="s">
        <v>13667</v>
      </c>
      <c r="E6976" s="98" t="s">
        <v>13673</v>
      </c>
      <c r="F6976" s="124">
        <v>6</v>
      </c>
      <c r="G6976" s="112">
        <v>43831</v>
      </c>
      <c r="H6976" s="112">
        <v>44135</v>
      </c>
      <c r="I6976" s="123" t="str">
        <f t="shared" si="108"/>
        <v/>
      </c>
      <c r="J6976" s="123"/>
      <c r="K6976" s="123"/>
      <c r="L6976" s="123"/>
      <c r="M6976" s="98"/>
      <c r="N6976" s="118"/>
    </row>
    <row r="6977" spans="1:14" x14ac:dyDescent="0.25">
      <c r="A6977" s="130">
        <v>6554448000133</v>
      </c>
      <c r="B6977" s="98" t="s">
        <v>12470</v>
      </c>
      <c r="C6977" s="123" t="s">
        <v>2926</v>
      </c>
      <c r="D6977" s="98" t="s">
        <v>13667</v>
      </c>
      <c r="E6977" s="98" t="s">
        <v>13673</v>
      </c>
      <c r="F6977" s="124">
        <v>2</v>
      </c>
      <c r="G6977" s="112">
        <v>44136</v>
      </c>
      <c r="H6977" s="112">
        <v>44196</v>
      </c>
      <c r="I6977" s="123" t="str">
        <f t="shared" si="108"/>
        <v/>
      </c>
      <c r="J6977" s="123"/>
      <c r="K6977" s="123"/>
      <c r="L6977" s="123"/>
      <c r="M6977" s="98"/>
      <c r="N6977" s="118"/>
    </row>
    <row r="6978" spans="1:14" x14ac:dyDescent="0.25">
      <c r="A6978" s="130">
        <v>80888688000127</v>
      </c>
      <c r="B6978" s="98" t="s">
        <v>12471</v>
      </c>
      <c r="C6978" s="123" t="s">
        <v>3143</v>
      </c>
      <c r="D6978" s="98" t="s">
        <v>13667</v>
      </c>
      <c r="E6978" s="98" t="s">
        <v>13673</v>
      </c>
      <c r="F6978" s="124">
        <v>10.199999999999999</v>
      </c>
      <c r="G6978" s="112">
        <v>43831</v>
      </c>
      <c r="H6978" s="112">
        <v>44196</v>
      </c>
      <c r="I6978" s="123" t="str">
        <f t="shared" si="108"/>
        <v/>
      </c>
      <c r="J6978" s="123"/>
      <c r="K6978" s="123"/>
      <c r="L6978" s="123"/>
      <c r="M6978" s="98"/>
      <c r="N6978" s="118"/>
    </row>
    <row r="6979" spans="1:14" x14ac:dyDescent="0.25">
      <c r="A6979" s="130">
        <v>8234148000100</v>
      </c>
      <c r="B6979" s="98" t="s">
        <v>12474</v>
      </c>
      <c r="C6979" s="123" t="s">
        <v>3601</v>
      </c>
      <c r="D6979" s="98" t="s">
        <v>13667</v>
      </c>
      <c r="E6979" s="98" t="s">
        <v>13673</v>
      </c>
      <c r="F6979" s="124">
        <v>22.47</v>
      </c>
      <c r="G6979" s="112">
        <v>43831</v>
      </c>
      <c r="H6979" s="112">
        <v>44196</v>
      </c>
      <c r="I6979" s="123" t="str">
        <f t="shared" ref="I6979:I7042" si="109">IFERROR(IF(OR(E6979="Ativos", E6979="Aposentados",E6979="Pensionistas"),IF(F6979&gt;=14,"SIM","NÃO"),""),"")</f>
        <v/>
      </c>
      <c r="J6979" s="123"/>
      <c r="K6979" s="123"/>
      <c r="L6979" s="123"/>
      <c r="M6979" s="98" t="s">
        <v>16085</v>
      </c>
      <c r="N6979" s="118"/>
    </row>
    <row r="6980" spans="1:14" x14ac:dyDescent="0.25">
      <c r="A6980" s="130">
        <v>11361888000104</v>
      </c>
      <c r="B6980" s="98" t="s">
        <v>12476</v>
      </c>
      <c r="C6980" s="123" t="s">
        <v>2758</v>
      </c>
      <c r="D6980" s="98" t="s">
        <v>13667</v>
      </c>
      <c r="E6980" s="98" t="s">
        <v>13673</v>
      </c>
      <c r="F6980" s="124">
        <v>18</v>
      </c>
      <c r="G6980" s="112">
        <v>43466</v>
      </c>
      <c r="H6980" s="112">
        <v>44135</v>
      </c>
      <c r="I6980" s="123" t="str">
        <f t="shared" si="109"/>
        <v/>
      </c>
      <c r="J6980" s="123"/>
      <c r="K6980" s="123"/>
      <c r="L6980" s="123"/>
      <c r="M6980" s="98" t="s">
        <v>15418</v>
      </c>
      <c r="N6980" s="118"/>
    </row>
    <row r="6981" spans="1:14" x14ac:dyDescent="0.25">
      <c r="A6981" s="130">
        <v>51848943000100</v>
      </c>
      <c r="B6981" s="98" t="s">
        <v>12479</v>
      </c>
      <c r="C6981" s="123" t="s">
        <v>4626</v>
      </c>
      <c r="D6981" s="98" t="s">
        <v>13667</v>
      </c>
      <c r="E6981" s="98" t="s">
        <v>13673</v>
      </c>
      <c r="F6981" s="124">
        <v>17.8</v>
      </c>
      <c r="G6981" s="112">
        <v>43831</v>
      </c>
      <c r="H6981" s="112">
        <v>44196</v>
      </c>
      <c r="I6981" s="123" t="str">
        <f t="shared" si="109"/>
        <v/>
      </c>
      <c r="J6981" s="123"/>
      <c r="K6981" s="123"/>
      <c r="L6981" s="123"/>
      <c r="M6981" s="98" t="s">
        <v>16819</v>
      </c>
      <c r="N6981" s="118"/>
    </row>
    <row r="6982" spans="1:14" x14ac:dyDescent="0.25">
      <c r="A6982" s="130">
        <v>12200135000180</v>
      </c>
      <c r="B6982" s="98" t="s">
        <v>12480</v>
      </c>
      <c r="C6982" s="123" t="s">
        <v>29</v>
      </c>
      <c r="D6982" s="98" t="s">
        <v>13667</v>
      </c>
      <c r="E6982" s="98" t="s">
        <v>13673</v>
      </c>
      <c r="F6982" s="124">
        <v>8</v>
      </c>
      <c r="G6982" s="112">
        <v>43831</v>
      </c>
      <c r="H6982" s="112">
        <v>44196</v>
      </c>
      <c r="I6982" s="123" t="str">
        <f t="shared" si="109"/>
        <v/>
      </c>
      <c r="J6982" s="123"/>
      <c r="K6982" s="123"/>
      <c r="L6982" s="123"/>
      <c r="M6982" s="98" t="s">
        <v>13744</v>
      </c>
      <c r="N6982" s="118"/>
    </row>
    <row r="6983" spans="1:14" x14ac:dyDescent="0.25">
      <c r="A6983" s="130">
        <v>22855142000173</v>
      </c>
      <c r="B6983" s="98" t="s">
        <v>12481</v>
      </c>
      <c r="C6983" s="123" t="s">
        <v>3747</v>
      </c>
      <c r="D6983" s="98" t="s">
        <v>13667</v>
      </c>
      <c r="E6983" s="98" t="s">
        <v>13673</v>
      </c>
      <c r="F6983" s="124">
        <v>4.6900000000000004</v>
      </c>
      <c r="G6983" s="112">
        <v>43831</v>
      </c>
      <c r="H6983" s="112">
        <v>44196</v>
      </c>
      <c r="I6983" s="123" t="str">
        <f t="shared" si="109"/>
        <v/>
      </c>
      <c r="J6983" s="123"/>
      <c r="K6983" s="123"/>
      <c r="L6983" s="123"/>
      <c r="M6983" s="98" t="s">
        <v>16155</v>
      </c>
      <c r="N6983" s="118"/>
    </row>
    <row r="6984" spans="1:14" x14ac:dyDescent="0.25">
      <c r="A6984" s="130">
        <v>18404871000136</v>
      </c>
      <c r="B6984" s="98" t="s">
        <v>12490</v>
      </c>
      <c r="C6984" s="123" t="s">
        <v>1356</v>
      </c>
      <c r="D6984" s="98" t="s">
        <v>13667</v>
      </c>
      <c r="E6984" s="98" t="s">
        <v>13673</v>
      </c>
      <c r="F6984" s="124">
        <v>5.52</v>
      </c>
      <c r="G6984" s="112">
        <v>43466</v>
      </c>
      <c r="H6984" s="112">
        <v>44196</v>
      </c>
      <c r="I6984" s="123" t="str">
        <f t="shared" si="109"/>
        <v/>
      </c>
      <c r="J6984" s="123"/>
      <c r="K6984" s="123"/>
      <c r="L6984" s="123"/>
      <c r="M6984" s="98" t="s">
        <v>14668</v>
      </c>
      <c r="N6984" s="118"/>
    </row>
    <row r="6985" spans="1:14" x14ac:dyDescent="0.25">
      <c r="A6985" s="130">
        <v>1740463000152</v>
      </c>
      <c r="B6985" s="98" t="s">
        <v>12491</v>
      </c>
      <c r="C6985" s="123" t="s">
        <v>901</v>
      </c>
      <c r="D6985" s="98" t="s">
        <v>13667</v>
      </c>
      <c r="E6985" s="98" t="s">
        <v>13673</v>
      </c>
      <c r="F6985" s="124">
        <v>9.6</v>
      </c>
      <c r="G6985" s="112">
        <v>43831</v>
      </c>
      <c r="H6985" s="112">
        <v>43921</v>
      </c>
      <c r="I6985" s="123" t="str">
        <f t="shared" si="109"/>
        <v/>
      </c>
      <c r="J6985" s="123"/>
      <c r="K6985" s="123"/>
      <c r="L6985" s="123"/>
      <c r="M6985" s="98"/>
      <c r="N6985" s="118"/>
    </row>
    <row r="6986" spans="1:14" x14ac:dyDescent="0.25">
      <c r="A6986" s="130">
        <v>1740463000152</v>
      </c>
      <c r="B6986" s="98" t="s">
        <v>12491</v>
      </c>
      <c r="C6986" s="123" t="s">
        <v>901</v>
      </c>
      <c r="D6986" s="98" t="s">
        <v>13667</v>
      </c>
      <c r="E6986" s="98" t="s">
        <v>13673</v>
      </c>
      <c r="F6986" s="124">
        <v>9.6</v>
      </c>
      <c r="G6986" s="112">
        <v>43922</v>
      </c>
      <c r="H6986" s="112">
        <v>44196</v>
      </c>
      <c r="I6986" s="123" t="str">
        <f t="shared" si="109"/>
        <v/>
      </c>
      <c r="J6986" s="123"/>
      <c r="K6986" s="123"/>
      <c r="L6986" s="123"/>
      <c r="M6986" s="98"/>
      <c r="N6986" s="118"/>
    </row>
    <row r="6987" spans="1:14" x14ac:dyDescent="0.25">
      <c r="A6987" s="130">
        <v>4274064000131</v>
      </c>
      <c r="B6987" s="98" t="s">
        <v>12494</v>
      </c>
      <c r="C6987" s="123" t="s">
        <v>133</v>
      </c>
      <c r="D6987" s="98" t="s">
        <v>13667</v>
      </c>
      <c r="E6987" s="98" t="s">
        <v>13673</v>
      </c>
      <c r="F6987" s="124">
        <v>12.99</v>
      </c>
      <c r="G6987" s="112">
        <v>43831</v>
      </c>
      <c r="H6987" s="112">
        <v>44196</v>
      </c>
      <c r="I6987" s="123" t="str">
        <f t="shared" si="109"/>
        <v/>
      </c>
      <c r="J6987" s="123"/>
      <c r="K6987" s="123"/>
      <c r="L6987" s="123"/>
      <c r="M6987" s="98" t="s">
        <v>13841</v>
      </c>
      <c r="N6987" s="118"/>
    </row>
    <row r="6988" spans="1:14" x14ac:dyDescent="0.25">
      <c r="A6988" s="130">
        <v>4641551000195</v>
      </c>
      <c r="B6988" s="98" t="s">
        <v>12495</v>
      </c>
      <c r="C6988" s="123" t="s">
        <v>133</v>
      </c>
      <c r="D6988" s="98" t="s">
        <v>13667</v>
      </c>
      <c r="E6988" s="98" t="s">
        <v>13673</v>
      </c>
      <c r="F6988" s="124">
        <v>4.6900000000000004</v>
      </c>
      <c r="G6988" s="112">
        <v>43831</v>
      </c>
      <c r="H6988" s="112">
        <v>44196</v>
      </c>
      <c r="I6988" s="123" t="str">
        <f t="shared" si="109"/>
        <v/>
      </c>
      <c r="J6988" s="123"/>
      <c r="K6988" s="123"/>
      <c r="L6988" s="123"/>
      <c r="M6988" s="98" t="s">
        <v>13843</v>
      </c>
      <c r="N6988" s="118"/>
    </row>
    <row r="6989" spans="1:14" x14ac:dyDescent="0.25">
      <c r="A6989" s="130">
        <v>1626099000102</v>
      </c>
      <c r="B6989" s="98" t="s">
        <v>12496</v>
      </c>
      <c r="C6989" s="123" t="s">
        <v>2758</v>
      </c>
      <c r="D6989" s="98" t="s">
        <v>13667</v>
      </c>
      <c r="E6989" s="98" t="s">
        <v>13673</v>
      </c>
      <c r="F6989" s="124">
        <v>8.14</v>
      </c>
      <c r="G6989" s="112">
        <v>42370</v>
      </c>
      <c r="H6989" s="112">
        <v>44196</v>
      </c>
      <c r="I6989" s="123" t="str">
        <f t="shared" si="109"/>
        <v/>
      </c>
      <c r="J6989" s="123"/>
      <c r="K6989" s="123"/>
      <c r="L6989" s="123"/>
      <c r="M6989" s="98" t="s">
        <v>15422</v>
      </c>
      <c r="N6989" s="118"/>
    </row>
    <row r="6990" spans="1:14" x14ac:dyDescent="0.25">
      <c r="A6990" s="130">
        <v>18504167000155</v>
      </c>
      <c r="B6990" s="98" t="s">
        <v>12502</v>
      </c>
      <c r="C6990" s="123" t="s">
        <v>1356</v>
      </c>
      <c r="D6990" s="98" t="s">
        <v>13667</v>
      </c>
      <c r="E6990" s="98" t="s">
        <v>13673</v>
      </c>
      <c r="F6990" s="124">
        <v>16.75</v>
      </c>
      <c r="G6990" s="112">
        <v>42979</v>
      </c>
      <c r="H6990" s="112">
        <v>44196</v>
      </c>
      <c r="I6990" s="123" t="str">
        <f t="shared" si="109"/>
        <v/>
      </c>
      <c r="J6990" s="123"/>
      <c r="K6990" s="123"/>
      <c r="L6990" s="123"/>
      <c r="M6990" s="98" t="s">
        <v>14670</v>
      </c>
      <c r="N6990" s="118"/>
    </row>
    <row r="6991" spans="1:14" x14ac:dyDescent="0.25">
      <c r="A6991" s="130">
        <v>27167345000190</v>
      </c>
      <c r="B6991" s="98" t="s">
        <v>12503</v>
      </c>
      <c r="C6991" s="123" t="s">
        <v>821</v>
      </c>
      <c r="D6991" s="98" t="s">
        <v>13667</v>
      </c>
      <c r="E6991" s="98" t="s">
        <v>13673</v>
      </c>
      <c r="F6991" s="124">
        <v>20.6</v>
      </c>
      <c r="G6991" s="112">
        <v>43831</v>
      </c>
      <c r="H6991" s="112">
        <v>44196</v>
      </c>
      <c r="I6991" s="123" t="str">
        <f t="shared" si="109"/>
        <v/>
      </c>
      <c r="J6991" s="123"/>
      <c r="K6991" s="123"/>
      <c r="L6991" s="123"/>
      <c r="M6991" s="98" t="s">
        <v>14096</v>
      </c>
      <c r="N6991" s="118"/>
    </row>
    <row r="6992" spans="1:14" x14ac:dyDescent="0.25">
      <c r="A6992" s="130">
        <v>94436342000100</v>
      </c>
      <c r="B6992" s="98" t="s">
        <v>12504</v>
      </c>
      <c r="C6992" s="123" t="s">
        <v>3812</v>
      </c>
      <c r="D6992" s="98" t="s">
        <v>13667</v>
      </c>
      <c r="E6992" s="98" t="s">
        <v>13673</v>
      </c>
      <c r="F6992" s="124">
        <v>17.75</v>
      </c>
      <c r="G6992" s="112">
        <v>43831</v>
      </c>
      <c r="H6992" s="112">
        <v>44196</v>
      </c>
      <c r="I6992" s="123" t="str">
        <f t="shared" si="109"/>
        <v/>
      </c>
      <c r="J6992" s="123"/>
      <c r="K6992" s="123"/>
      <c r="L6992" s="123"/>
      <c r="M6992" s="98" t="s">
        <v>16370</v>
      </c>
      <c r="N6992" s="118"/>
    </row>
    <row r="6993" spans="1:14" x14ac:dyDescent="0.25">
      <c r="A6993" s="130">
        <v>3442597000112</v>
      </c>
      <c r="B6993" s="98" t="s">
        <v>12509</v>
      </c>
      <c r="C6993" s="123" t="s">
        <v>2197</v>
      </c>
      <c r="D6993" s="98" t="s">
        <v>13667</v>
      </c>
      <c r="E6993" s="98" t="s">
        <v>13673</v>
      </c>
      <c r="F6993" s="124">
        <v>4</v>
      </c>
      <c r="G6993" s="112">
        <v>43831</v>
      </c>
      <c r="H6993" s="112">
        <v>44196</v>
      </c>
      <c r="I6993" s="123" t="str">
        <f t="shared" si="109"/>
        <v/>
      </c>
      <c r="J6993" s="123"/>
      <c r="K6993" s="123"/>
      <c r="L6993" s="123"/>
      <c r="M6993" s="98" t="s">
        <v>14887</v>
      </c>
      <c r="N6993" s="118"/>
    </row>
    <row r="6994" spans="1:14" x14ac:dyDescent="0.25">
      <c r="A6994" s="130">
        <v>93235943000184</v>
      </c>
      <c r="B6994" s="98" t="s">
        <v>12513</v>
      </c>
      <c r="C6994" s="123" t="s">
        <v>3812</v>
      </c>
      <c r="D6994" s="98" t="s">
        <v>13667</v>
      </c>
      <c r="E6994" s="98" t="s">
        <v>13673</v>
      </c>
      <c r="F6994" s="124">
        <v>7</v>
      </c>
      <c r="G6994" s="112">
        <v>43831</v>
      </c>
      <c r="H6994" s="112">
        <v>44196</v>
      </c>
      <c r="I6994" s="123" t="str">
        <f t="shared" si="109"/>
        <v/>
      </c>
      <c r="J6994" s="123"/>
      <c r="K6994" s="123"/>
      <c r="L6994" s="123"/>
      <c r="M6994" s="98" t="s">
        <v>16371</v>
      </c>
      <c r="N6994" s="118"/>
    </row>
    <row r="6995" spans="1:14" x14ac:dyDescent="0.25">
      <c r="A6995" s="130">
        <v>3238987000175</v>
      </c>
      <c r="B6995" s="98" t="s">
        <v>12515</v>
      </c>
      <c r="C6995" s="123" t="s">
        <v>2274</v>
      </c>
      <c r="D6995" s="98" t="s">
        <v>13667</v>
      </c>
      <c r="E6995" s="98" t="s">
        <v>13673</v>
      </c>
      <c r="F6995" s="124">
        <v>5.05</v>
      </c>
      <c r="G6995" s="112">
        <v>43831</v>
      </c>
      <c r="H6995" s="112">
        <v>44043</v>
      </c>
      <c r="I6995" s="123" t="str">
        <f t="shared" si="109"/>
        <v/>
      </c>
      <c r="J6995" s="123"/>
      <c r="K6995" s="123"/>
      <c r="L6995" s="123"/>
      <c r="M6995" s="98" t="s">
        <v>14975</v>
      </c>
      <c r="N6995" s="118"/>
    </row>
    <row r="6996" spans="1:14" x14ac:dyDescent="0.25">
      <c r="A6996" s="130">
        <v>3238987000175</v>
      </c>
      <c r="B6996" s="98" t="s">
        <v>12515</v>
      </c>
      <c r="C6996" s="123" t="s">
        <v>2274</v>
      </c>
      <c r="D6996" s="98" t="s">
        <v>13667</v>
      </c>
      <c r="E6996" s="98" t="s">
        <v>13673</v>
      </c>
      <c r="F6996" s="124">
        <v>5.05</v>
      </c>
      <c r="G6996" s="112">
        <v>44044</v>
      </c>
      <c r="H6996" s="112">
        <v>44196</v>
      </c>
      <c r="I6996" s="123" t="str">
        <f t="shared" si="109"/>
        <v/>
      </c>
      <c r="J6996" s="123"/>
      <c r="K6996" s="123"/>
      <c r="L6996" s="123"/>
      <c r="M6996" s="98"/>
      <c r="N6996" s="118"/>
    </row>
    <row r="6997" spans="1:14" x14ac:dyDescent="0.25">
      <c r="A6997" s="130">
        <v>8917106000166</v>
      </c>
      <c r="B6997" s="98" t="s">
        <v>12518</v>
      </c>
      <c r="C6997" s="123" t="s">
        <v>2554</v>
      </c>
      <c r="D6997" s="98" t="s">
        <v>13667</v>
      </c>
      <c r="E6997" s="98" t="s">
        <v>13673</v>
      </c>
      <c r="F6997" s="124">
        <v>25</v>
      </c>
      <c r="G6997" s="112">
        <v>43831</v>
      </c>
      <c r="H6997" s="112">
        <v>44196</v>
      </c>
      <c r="I6997" s="123" t="str">
        <f t="shared" si="109"/>
        <v/>
      </c>
      <c r="J6997" s="123"/>
      <c r="K6997" s="123"/>
      <c r="L6997" s="123"/>
      <c r="M6997" s="98" t="s">
        <v>15182</v>
      </c>
      <c r="N6997" s="118"/>
    </row>
    <row r="6998" spans="1:14" x14ac:dyDescent="0.25">
      <c r="A6998" s="130">
        <v>76247386000100</v>
      </c>
      <c r="B6998" s="98" t="s">
        <v>12519</v>
      </c>
      <c r="C6998" s="123" t="s">
        <v>3143</v>
      </c>
      <c r="D6998" s="98" t="s">
        <v>13667</v>
      </c>
      <c r="E6998" s="98" t="s">
        <v>13673</v>
      </c>
      <c r="F6998" s="124">
        <v>31</v>
      </c>
      <c r="G6998" s="112">
        <v>43831</v>
      </c>
      <c r="H6998" s="112">
        <v>44196</v>
      </c>
      <c r="I6998" s="123" t="str">
        <f t="shared" si="109"/>
        <v/>
      </c>
      <c r="J6998" s="123"/>
      <c r="K6998" s="123"/>
      <c r="L6998" s="123"/>
      <c r="M6998" s="98" t="s">
        <v>15814</v>
      </c>
      <c r="N6998" s="118"/>
    </row>
    <row r="6999" spans="1:14" x14ac:dyDescent="0.25">
      <c r="A6999" s="130">
        <v>18295303000144</v>
      </c>
      <c r="B6999" s="98" t="s">
        <v>12521</v>
      </c>
      <c r="C6999" s="123" t="s">
        <v>1356</v>
      </c>
      <c r="D6999" s="98" t="s">
        <v>13667</v>
      </c>
      <c r="E6999" s="98" t="s">
        <v>13673</v>
      </c>
      <c r="F6999" s="124">
        <v>6.11</v>
      </c>
      <c r="G6999" s="112">
        <v>43831</v>
      </c>
      <c r="H6999" s="112">
        <v>44196</v>
      </c>
      <c r="I6999" s="123" t="str">
        <f t="shared" si="109"/>
        <v/>
      </c>
      <c r="J6999" s="123"/>
      <c r="K6999" s="123"/>
      <c r="L6999" s="123"/>
      <c r="M6999" s="98" t="s">
        <v>14672</v>
      </c>
      <c r="N6999" s="118"/>
    </row>
    <row r="7000" spans="1:14" x14ac:dyDescent="0.25">
      <c r="A7000" s="130">
        <v>94068418000184</v>
      </c>
      <c r="B7000" s="98" t="s">
        <v>12522</v>
      </c>
      <c r="C7000" s="123" t="s">
        <v>3812</v>
      </c>
      <c r="D7000" s="98" t="s">
        <v>13667</v>
      </c>
      <c r="E7000" s="98" t="s">
        <v>13673</v>
      </c>
      <c r="F7000" s="124">
        <v>12.06</v>
      </c>
      <c r="G7000" s="112">
        <v>43831</v>
      </c>
      <c r="H7000" s="112">
        <v>44196</v>
      </c>
      <c r="I7000" s="123" t="str">
        <f t="shared" si="109"/>
        <v/>
      </c>
      <c r="J7000" s="123"/>
      <c r="K7000" s="123"/>
      <c r="L7000" s="123"/>
      <c r="M7000" s="98" t="s">
        <v>16373</v>
      </c>
      <c r="N7000" s="118"/>
    </row>
    <row r="7001" spans="1:14" x14ac:dyDescent="0.25">
      <c r="A7001" s="130">
        <v>44477909000100</v>
      </c>
      <c r="B7001" s="98" t="s">
        <v>12527</v>
      </c>
      <c r="C7001" s="123" t="s">
        <v>4626</v>
      </c>
      <c r="D7001" s="98" t="s">
        <v>13667</v>
      </c>
      <c r="E7001" s="98" t="s">
        <v>13673</v>
      </c>
      <c r="F7001" s="124">
        <v>6</v>
      </c>
      <c r="G7001" s="112">
        <v>43831</v>
      </c>
      <c r="H7001" s="112">
        <v>44196</v>
      </c>
      <c r="I7001" s="123" t="str">
        <f t="shared" si="109"/>
        <v/>
      </c>
      <c r="J7001" s="123"/>
      <c r="K7001" s="123"/>
      <c r="L7001" s="123"/>
      <c r="M7001" s="98" t="s">
        <v>16827</v>
      </c>
      <c r="N7001" s="118"/>
    </row>
    <row r="7002" spans="1:14" x14ac:dyDescent="0.25">
      <c r="A7002" s="130">
        <v>76995323000124</v>
      </c>
      <c r="B7002" s="98" t="s">
        <v>12531</v>
      </c>
      <c r="C7002" s="123" t="s">
        <v>3143</v>
      </c>
      <c r="D7002" s="98" t="s">
        <v>13667</v>
      </c>
      <c r="E7002" s="98" t="s">
        <v>13673</v>
      </c>
      <c r="F7002" s="124">
        <v>5.52</v>
      </c>
      <c r="G7002" s="112">
        <v>43617</v>
      </c>
      <c r="H7002" s="98"/>
      <c r="I7002" s="123" t="str">
        <f t="shared" si="109"/>
        <v/>
      </c>
      <c r="J7002" s="123"/>
      <c r="K7002" s="123"/>
      <c r="L7002" s="123"/>
      <c r="M7002" s="98"/>
      <c r="N7002" s="118"/>
    </row>
    <row r="7003" spans="1:14" x14ac:dyDescent="0.25">
      <c r="A7003" s="130">
        <v>88485412000100</v>
      </c>
      <c r="B7003" s="98" t="s">
        <v>12534</v>
      </c>
      <c r="C7003" s="123" t="s">
        <v>3812</v>
      </c>
      <c r="D7003" s="98" t="s">
        <v>13667</v>
      </c>
      <c r="E7003" s="98" t="s">
        <v>13673</v>
      </c>
      <c r="F7003" s="124">
        <v>11.46</v>
      </c>
      <c r="G7003" s="112">
        <v>43831</v>
      </c>
      <c r="H7003" s="112">
        <v>44012</v>
      </c>
      <c r="I7003" s="123" t="str">
        <f t="shared" si="109"/>
        <v/>
      </c>
      <c r="J7003" s="123"/>
      <c r="K7003" s="123"/>
      <c r="L7003" s="123"/>
      <c r="M7003" s="98" t="s">
        <v>16374</v>
      </c>
      <c r="N7003" s="118"/>
    </row>
    <row r="7004" spans="1:14" x14ac:dyDescent="0.25">
      <c r="A7004" s="130">
        <v>88485412000100</v>
      </c>
      <c r="B7004" s="98" t="s">
        <v>12534</v>
      </c>
      <c r="C7004" s="123" t="s">
        <v>3812</v>
      </c>
      <c r="D7004" s="98" t="s">
        <v>13667</v>
      </c>
      <c r="E7004" s="98" t="s">
        <v>13673</v>
      </c>
      <c r="F7004" s="124">
        <v>10.54</v>
      </c>
      <c r="G7004" s="112">
        <v>44013</v>
      </c>
      <c r="H7004" s="112">
        <v>44196</v>
      </c>
      <c r="I7004" s="123" t="str">
        <f t="shared" si="109"/>
        <v/>
      </c>
      <c r="J7004" s="123"/>
      <c r="K7004" s="123"/>
      <c r="L7004" s="123"/>
      <c r="M7004" s="98"/>
      <c r="N7004" s="118"/>
    </row>
    <row r="7005" spans="1:14" x14ac:dyDescent="0.25">
      <c r="A7005" s="130">
        <v>6554182000129</v>
      </c>
      <c r="B7005" s="98" t="s">
        <v>12538</v>
      </c>
      <c r="C7005" s="123" t="s">
        <v>2926</v>
      </c>
      <c r="D7005" s="98" t="s">
        <v>13667</v>
      </c>
      <c r="E7005" s="98" t="s">
        <v>13673</v>
      </c>
      <c r="F7005" s="124">
        <v>1</v>
      </c>
      <c r="G7005" s="112">
        <v>43613</v>
      </c>
      <c r="H7005" s="98"/>
      <c r="I7005" s="123" t="str">
        <f t="shared" si="109"/>
        <v/>
      </c>
      <c r="J7005" s="123"/>
      <c r="K7005" s="123"/>
      <c r="L7005" s="123"/>
      <c r="M7005" s="98"/>
      <c r="N7005" s="118"/>
    </row>
    <row r="7006" spans="1:14" x14ac:dyDescent="0.25">
      <c r="A7006" s="130">
        <v>94577590000163</v>
      </c>
      <c r="B7006" s="98" t="s">
        <v>12540</v>
      </c>
      <c r="C7006" s="123" t="s">
        <v>3812</v>
      </c>
      <c r="D7006" s="98" t="s">
        <v>13667</v>
      </c>
      <c r="E7006" s="98" t="s">
        <v>13673</v>
      </c>
      <c r="F7006" s="124">
        <v>2.91</v>
      </c>
      <c r="G7006" s="112">
        <v>42370</v>
      </c>
      <c r="H7006" s="112">
        <v>44196</v>
      </c>
      <c r="I7006" s="123" t="str">
        <f t="shared" si="109"/>
        <v/>
      </c>
      <c r="J7006" s="123"/>
      <c r="K7006" s="123"/>
      <c r="L7006" s="123"/>
      <c r="M7006" s="98" t="s">
        <v>16375</v>
      </c>
      <c r="N7006" s="118"/>
    </row>
    <row r="7007" spans="1:14" x14ac:dyDescent="0.25">
      <c r="A7007" s="130">
        <v>12342663000173</v>
      </c>
      <c r="B7007" s="98" t="s">
        <v>12542</v>
      </c>
      <c r="C7007" s="123" t="s">
        <v>29</v>
      </c>
      <c r="D7007" s="98" t="s">
        <v>13667</v>
      </c>
      <c r="E7007" s="98" t="s">
        <v>13673</v>
      </c>
      <c r="F7007" s="124">
        <v>11.43</v>
      </c>
      <c r="G7007" s="112">
        <v>43831</v>
      </c>
      <c r="H7007" s="112">
        <v>44196</v>
      </c>
      <c r="I7007" s="123" t="str">
        <f t="shared" si="109"/>
        <v/>
      </c>
      <c r="J7007" s="123"/>
      <c r="K7007" s="123"/>
      <c r="L7007" s="123"/>
      <c r="M7007" s="98" t="s">
        <v>13756</v>
      </c>
      <c r="N7007" s="118"/>
    </row>
    <row r="7008" spans="1:14" x14ac:dyDescent="0.25">
      <c r="A7008" s="130">
        <v>24772188000154</v>
      </c>
      <c r="B7008" s="98" t="s">
        <v>12543</v>
      </c>
      <c r="C7008" s="123" t="s">
        <v>2274</v>
      </c>
      <c r="D7008" s="98" t="s">
        <v>13667</v>
      </c>
      <c r="E7008" s="98" t="s">
        <v>13673</v>
      </c>
      <c r="F7008" s="124">
        <v>3.5</v>
      </c>
      <c r="G7008" s="112">
        <v>43831</v>
      </c>
      <c r="H7008" s="112">
        <v>44196</v>
      </c>
      <c r="I7008" s="123" t="str">
        <f t="shared" si="109"/>
        <v/>
      </c>
      <c r="J7008" s="123"/>
      <c r="K7008" s="123"/>
      <c r="L7008" s="123"/>
      <c r="M7008" s="98" t="s">
        <v>14976</v>
      </c>
      <c r="N7008" s="118"/>
    </row>
    <row r="7009" spans="1:14" x14ac:dyDescent="0.25">
      <c r="A7009" s="130">
        <v>2056752000108</v>
      </c>
      <c r="B7009" s="98" t="s">
        <v>12545</v>
      </c>
      <c r="C7009" s="123" t="s">
        <v>901</v>
      </c>
      <c r="D7009" s="98" t="s">
        <v>13667</v>
      </c>
      <c r="E7009" s="98" t="s">
        <v>13673</v>
      </c>
      <c r="F7009" s="124">
        <v>18</v>
      </c>
      <c r="G7009" s="112">
        <v>43831</v>
      </c>
      <c r="H7009" s="112">
        <v>44196</v>
      </c>
      <c r="I7009" s="123" t="str">
        <f t="shared" si="109"/>
        <v/>
      </c>
      <c r="J7009" s="123"/>
      <c r="K7009" s="123"/>
      <c r="L7009" s="123"/>
      <c r="M7009" s="98" t="s">
        <v>14269</v>
      </c>
      <c r="N7009" s="118"/>
    </row>
    <row r="7010" spans="1:14" x14ac:dyDescent="0.25">
      <c r="A7010" s="130">
        <v>45116092000108</v>
      </c>
      <c r="B7010" s="98" t="s">
        <v>12550</v>
      </c>
      <c r="C7010" s="123" t="s">
        <v>4626</v>
      </c>
      <c r="D7010" s="98" t="s">
        <v>13667</v>
      </c>
      <c r="E7010" s="98" t="s">
        <v>13673</v>
      </c>
      <c r="F7010" s="124">
        <v>15.35</v>
      </c>
      <c r="G7010" s="112">
        <v>43831</v>
      </c>
      <c r="H7010" s="112">
        <v>44196</v>
      </c>
      <c r="I7010" s="123" t="str">
        <f t="shared" si="109"/>
        <v/>
      </c>
      <c r="J7010" s="123"/>
      <c r="K7010" s="123"/>
      <c r="L7010" s="123"/>
      <c r="M7010" s="98" t="s">
        <v>16833</v>
      </c>
      <c r="N7010" s="118"/>
    </row>
    <row r="7011" spans="1:14" x14ac:dyDescent="0.25">
      <c r="A7011" s="130">
        <v>8349060000126</v>
      </c>
      <c r="B7011" s="98" t="s">
        <v>12554</v>
      </c>
      <c r="C7011" s="123" t="s">
        <v>3601</v>
      </c>
      <c r="D7011" s="98" t="s">
        <v>13667</v>
      </c>
      <c r="E7011" s="98" t="s">
        <v>13673</v>
      </c>
      <c r="F7011" s="124">
        <v>13.44</v>
      </c>
      <c r="G7011" s="112">
        <v>43831</v>
      </c>
      <c r="H7011" s="112">
        <v>44196</v>
      </c>
      <c r="I7011" s="123" t="str">
        <f t="shared" si="109"/>
        <v/>
      </c>
      <c r="J7011" s="123"/>
      <c r="K7011" s="123"/>
      <c r="L7011" s="123"/>
      <c r="M7011" s="98" t="s">
        <v>16093</v>
      </c>
      <c r="N7011" s="118"/>
    </row>
    <row r="7012" spans="1:14" x14ac:dyDescent="0.25">
      <c r="A7012" s="130">
        <v>7655277000100</v>
      </c>
      <c r="B7012" s="98" t="s">
        <v>12557</v>
      </c>
      <c r="C7012" s="123" t="s">
        <v>634</v>
      </c>
      <c r="D7012" s="98" t="s">
        <v>13667</v>
      </c>
      <c r="E7012" s="98" t="s">
        <v>13673</v>
      </c>
      <c r="F7012" s="124">
        <v>8.5500000000000007</v>
      </c>
      <c r="G7012" s="112">
        <v>43466</v>
      </c>
      <c r="H7012" s="112">
        <v>44042</v>
      </c>
      <c r="I7012" s="123" t="str">
        <f t="shared" si="109"/>
        <v/>
      </c>
      <c r="J7012" s="123"/>
      <c r="K7012" s="123"/>
      <c r="L7012" s="123"/>
      <c r="M7012" s="98" t="s">
        <v>14019</v>
      </c>
      <c r="N7012" s="118"/>
    </row>
    <row r="7013" spans="1:14" x14ac:dyDescent="0.25">
      <c r="A7013" s="130">
        <v>7655277000100</v>
      </c>
      <c r="B7013" s="98" t="s">
        <v>12557</v>
      </c>
      <c r="C7013" s="123" t="s">
        <v>634</v>
      </c>
      <c r="D7013" s="98" t="s">
        <v>13667</v>
      </c>
      <c r="E7013" s="98" t="s">
        <v>13673</v>
      </c>
      <c r="F7013" s="124">
        <v>1.79</v>
      </c>
      <c r="G7013" s="112">
        <v>44043</v>
      </c>
      <c r="H7013" s="112">
        <v>44196</v>
      </c>
      <c r="I7013" s="123" t="str">
        <f t="shared" si="109"/>
        <v/>
      </c>
      <c r="J7013" s="123"/>
      <c r="K7013" s="123"/>
      <c r="L7013" s="123"/>
      <c r="M7013" s="98"/>
      <c r="N7013" s="118"/>
    </row>
    <row r="7014" spans="1:14" x14ac:dyDescent="0.25">
      <c r="A7014" s="130">
        <v>7655277000100</v>
      </c>
      <c r="B7014" s="98" t="s">
        <v>12557</v>
      </c>
      <c r="C7014" s="123" t="s">
        <v>634</v>
      </c>
      <c r="D7014" s="98" t="s">
        <v>13667</v>
      </c>
      <c r="E7014" s="98" t="s">
        <v>13673</v>
      </c>
      <c r="F7014" s="124">
        <v>5.72</v>
      </c>
      <c r="G7014" s="112">
        <v>44562</v>
      </c>
      <c r="H7014" s="98"/>
      <c r="I7014" s="123" t="str">
        <f t="shared" si="109"/>
        <v/>
      </c>
      <c r="J7014" s="123"/>
      <c r="K7014" s="123"/>
      <c r="L7014" s="123"/>
      <c r="M7014" s="98"/>
      <c r="N7014" s="118"/>
    </row>
    <row r="7015" spans="1:14" x14ac:dyDescent="0.25">
      <c r="A7015" s="130">
        <v>2215275000178</v>
      </c>
      <c r="B7015" s="98" t="s">
        <v>12559</v>
      </c>
      <c r="C7015" s="123" t="s">
        <v>901</v>
      </c>
      <c r="D7015" s="98" t="s">
        <v>13667</v>
      </c>
      <c r="E7015" s="98" t="s">
        <v>13673</v>
      </c>
      <c r="F7015" s="124">
        <v>35.369999999999997</v>
      </c>
      <c r="G7015" s="112">
        <v>43831</v>
      </c>
      <c r="H7015" s="112">
        <v>44032</v>
      </c>
      <c r="I7015" s="123" t="str">
        <f t="shared" si="109"/>
        <v/>
      </c>
      <c r="J7015" s="123"/>
      <c r="K7015" s="123"/>
      <c r="L7015" s="123"/>
      <c r="M7015" s="98" t="s">
        <v>14270</v>
      </c>
      <c r="N7015" s="118"/>
    </row>
    <row r="7016" spans="1:14" x14ac:dyDescent="0.25">
      <c r="A7016" s="130">
        <v>2215275000178</v>
      </c>
      <c r="B7016" s="98" t="s">
        <v>12559</v>
      </c>
      <c r="C7016" s="123" t="s">
        <v>901</v>
      </c>
      <c r="D7016" s="98" t="s">
        <v>13667</v>
      </c>
      <c r="E7016" s="98" t="s">
        <v>13673</v>
      </c>
      <c r="F7016" s="124">
        <v>20</v>
      </c>
      <c r="G7016" s="112">
        <v>44033</v>
      </c>
      <c r="H7016" s="112">
        <v>44196</v>
      </c>
      <c r="I7016" s="123" t="str">
        <f t="shared" si="109"/>
        <v/>
      </c>
      <c r="J7016" s="123"/>
      <c r="K7016" s="123"/>
      <c r="L7016" s="123"/>
      <c r="M7016" s="98"/>
      <c r="N7016" s="118"/>
    </row>
    <row r="7017" spans="1:14" x14ac:dyDescent="0.25">
      <c r="A7017" s="130">
        <v>12237038000161</v>
      </c>
      <c r="B7017" s="98" t="s">
        <v>12560</v>
      </c>
      <c r="C7017" s="123" t="s">
        <v>29</v>
      </c>
      <c r="D7017" s="98" t="s">
        <v>13667</v>
      </c>
      <c r="E7017" s="98" t="s">
        <v>13673</v>
      </c>
      <c r="F7017" s="124">
        <v>33.79</v>
      </c>
      <c r="G7017" s="112">
        <v>43831</v>
      </c>
      <c r="H7017" s="112">
        <v>44196</v>
      </c>
      <c r="I7017" s="123" t="str">
        <f t="shared" si="109"/>
        <v/>
      </c>
      <c r="J7017" s="123"/>
      <c r="K7017" s="123"/>
      <c r="L7017" s="123"/>
      <c r="M7017" s="98" t="s">
        <v>13759</v>
      </c>
      <c r="N7017" s="118"/>
    </row>
    <row r="7018" spans="1:14" x14ac:dyDescent="0.25">
      <c r="A7018" s="130">
        <v>44438968000170</v>
      </c>
      <c r="B7018" s="98" t="s">
        <v>12567</v>
      </c>
      <c r="C7018" s="123" t="s">
        <v>4626</v>
      </c>
      <c r="D7018" s="98" t="s">
        <v>13667</v>
      </c>
      <c r="E7018" s="98" t="s">
        <v>13673</v>
      </c>
      <c r="F7018" s="124">
        <v>10</v>
      </c>
      <c r="G7018" s="112">
        <v>44087</v>
      </c>
      <c r="H7018" s="112">
        <v>44196</v>
      </c>
      <c r="I7018" s="123" t="str">
        <f t="shared" si="109"/>
        <v/>
      </c>
      <c r="J7018" s="123"/>
      <c r="K7018" s="123"/>
      <c r="L7018" s="123"/>
      <c r="M7018" s="98"/>
      <c r="N7018" s="118"/>
    </row>
    <row r="7019" spans="1:14" x14ac:dyDescent="0.25">
      <c r="A7019" s="130">
        <v>2070720000159</v>
      </c>
      <c r="B7019" s="98" t="s">
        <v>12568</v>
      </c>
      <c r="C7019" s="123" t="s">
        <v>5227</v>
      </c>
      <c r="D7019" s="98" t="s">
        <v>13667</v>
      </c>
      <c r="E7019" s="98" t="s">
        <v>13673</v>
      </c>
      <c r="F7019" s="124">
        <v>6.13</v>
      </c>
      <c r="G7019" s="112">
        <v>43831</v>
      </c>
      <c r="H7019" s="112">
        <v>44135</v>
      </c>
      <c r="I7019" s="123" t="str">
        <f t="shared" si="109"/>
        <v/>
      </c>
      <c r="J7019" s="123"/>
      <c r="K7019" s="123"/>
      <c r="L7019" s="123"/>
      <c r="M7019" s="98" t="s">
        <v>17024</v>
      </c>
      <c r="N7019" s="118"/>
    </row>
    <row r="7020" spans="1:14" x14ac:dyDescent="0.25">
      <c r="A7020" s="130">
        <v>2070720000159</v>
      </c>
      <c r="B7020" s="98" t="s">
        <v>12568</v>
      </c>
      <c r="C7020" s="123" t="s">
        <v>5227</v>
      </c>
      <c r="D7020" s="98" t="s">
        <v>13667</v>
      </c>
      <c r="E7020" s="98" t="s">
        <v>13673</v>
      </c>
      <c r="F7020" s="124">
        <v>6.13</v>
      </c>
      <c r="G7020" s="112">
        <v>44136</v>
      </c>
      <c r="H7020" s="112">
        <v>44196</v>
      </c>
      <c r="I7020" s="123" t="str">
        <f t="shared" si="109"/>
        <v/>
      </c>
      <c r="J7020" s="123"/>
      <c r="K7020" s="123"/>
      <c r="L7020" s="123"/>
      <c r="M7020" s="98"/>
      <c r="N7020" s="118"/>
    </row>
    <row r="7021" spans="1:14" x14ac:dyDescent="0.25">
      <c r="A7021" s="130">
        <v>3755477000175</v>
      </c>
      <c r="B7021" s="98" t="s">
        <v>12570</v>
      </c>
      <c r="C7021" s="123" t="s">
        <v>2274</v>
      </c>
      <c r="D7021" s="98" t="s">
        <v>13667</v>
      </c>
      <c r="E7021" s="98" t="s">
        <v>13673</v>
      </c>
      <c r="F7021" s="124">
        <v>7.5</v>
      </c>
      <c r="G7021" s="112">
        <v>44075</v>
      </c>
      <c r="H7021" s="112">
        <v>44196</v>
      </c>
      <c r="I7021" s="123" t="str">
        <f t="shared" si="109"/>
        <v/>
      </c>
      <c r="J7021" s="123"/>
      <c r="K7021" s="123"/>
      <c r="L7021" s="123"/>
      <c r="M7021" s="98" t="s">
        <v>14977</v>
      </c>
      <c r="N7021" s="118"/>
    </row>
    <row r="7022" spans="1:14" x14ac:dyDescent="0.25">
      <c r="A7022" s="130">
        <v>46523270000188</v>
      </c>
      <c r="B7022" s="98" t="s">
        <v>12571</v>
      </c>
      <c r="C7022" s="123" t="s">
        <v>4626</v>
      </c>
      <c r="D7022" s="98" t="s">
        <v>13667</v>
      </c>
      <c r="E7022" s="98" t="s">
        <v>13673</v>
      </c>
      <c r="F7022" s="124">
        <v>18</v>
      </c>
      <c r="G7022" s="112">
        <v>43831</v>
      </c>
      <c r="H7022" s="112">
        <v>44196</v>
      </c>
      <c r="I7022" s="123" t="str">
        <f t="shared" si="109"/>
        <v/>
      </c>
      <c r="J7022" s="123"/>
      <c r="K7022" s="123"/>
      <c r="L7022" s="123"/>
      <c r="M7022" s="98" t="s">
        <v>16837</v>
      </c>
      <c r="N7022" s="118"/>
    </row>
    <row r="7023" spans="1:14" x14ac:dyDescent="0.25">
      <c r="A7023" s="130">
        <v>59854927000131</v>
      </c>
      <c r="B7023" s="98" t="s">
        <v>12573</v>
      </c>
      <c r="C7023" s="123" t="s">
        <v>4626</v>
      </c>
      <c r="D7023" s="98" t="s">
        <v>13667</v>
      </c>
      <c r="E7023" s="98" t="s">
        <v>13673</v>
      </c>
      <c r="F7023" s="124">
        <v>19.5</v>
      </c>
      <c r="G7023" s="112">
        <v>43831</v>
      </c>
      <c r="H7023" s="112">
        <v>44196</v>
      </c>
      <c r="I7023" s="123" t="str">
        <f t="shared" si="109"/>
        <v/>
      </c>
      <c r="J7023" s="123"/>
      <c r="K7023" s="123"/>
      <c r="L7023" s="123"/>
      <c r="M7023" s="98"/>
      <c r="N7023" s="118"/>
    </row>
    <row r="7024" spans="1:14" x14ac:dyDescent="0.25">
      <c r="A7024" s="130">
        <v>4838496000128</v>
      </c>
      <c r="B7024" s="98" t="s">
        <v>12575</v>
      </c>
      <c r="C7024" s="123" t="s">
        <v>2413</v>
      </c>
      <c r="D7024" s="98" t="s">
        <v>13667</v>
      </c>
      <c r="E7024" s="98" t="s">
        <v>13673</v>
      </c>
      <c r="F7024" s="124">
        <v>28.1</v>
      </c>
      <c r="G7024" s="112">
        <v>43831</v>
      </c>
      <c r="H7024" s="112">
        <v>44196</v>
      </c>
      <c r="I7024" s="123" t="str">
        <f t="shared" si="109"/>
        <v/>
      </c>
      <c r="J7024" s="123"/>
      <c r="K7024" s="123"/>
      <c r="L7024" s="123"/>
      <c r="M7024" s="98" t="s">
        <v>15090</v>
      </c>
      <c r="N7024" s="118"/>
    </row>
    <row r="7025" spans="1:14" x14ac:dyDescent="0.25">
      <c r="A7025" s="130">
        <v>8365900000144</v>
      </c>
      <c r="B7025" s="98" t="s">
        <v>12576</v>
      </c>
      <c r="C7025" s="123" t="s">
        <v>3601</v>
      </c>
      <c r="D7025" s="98" t="s">
        <v>13667</v>
      </c>
      <c r="E7025" s="98" t="s">
        <v>13673</v>
      </c>
      <c r="F7025" s="124">
        <v>5</v>
      </c>
      <c r="G7025" s="112">
        <v>43831</v>
      </c>
      <c r="H7025" s="112">
        <v>44196</v>
      </c>
      <c r="I7025" s="123" t="str">
        <f t="shared" si="109"/>
        <v/>
      </c>
      <c r="J7025" s="123"/>
      <c r="K7025" s="123"/>
      <c r="L7025" s="123"/>
      <c r="M7025" s="98" t="s">
        <v>16095</v>
      </c>
      <c r="N7025" s="118"/>
    </row>
    <row r="7026" spans="1:14" x14ac:dyDescent="0.25">
      <c r="A7026" s="130">
        <v>18431155000148</v>
      </c>
      <c r="B7026" s="98" t="s">
        <v>12577</v>
      </c>
      <c r="C7026" s="123" t="s">
        <v>1356</v>
      </c>
      <c r="D7026" s="98" t="s">
        <v>13667</v>
      </c>
      <c r="E7026" s="98" t="s">
        <v>13673</v>
      </c>
      <c r="F7026" s="124">
        <v>35.06</v>
      </c>
      <c r="G7026" s="112">
        <v>43831</v>
      </c>
      <c r="H7026" s="112">
        <v>44196</v>
      </c>
      <c r="I7026" s="123" t="str">
        <f t="shared" si="109"/>
        <v/>
      </c>
      <c r="J7026" s="123"/>
      <c r="K7026" s="123"/>
      <c r="L7026" s="123"/>
      <c r="M7026" s="98" t="s">
        <v>14678</v>
      </c>
      <c r="N7026" s="118"/>
    </row>
    <row r="7027" spans="1:14" x14ac:dyDescent="0.25">
      <c r="A7027" s="130">
        <v>44882074000174</v>
      </c>
      <c r="B7027" s="98" t="s">
        <v>12579</v>
      </c>
      <c r="C7027" s="123" t="s">
        <v>4626</v>
      </c>
      <c r="D7027" s="98" t="s">
        <v>13667</v>
      </c>
      <c r="E7027" s="98" t="s">
        <v>13673</v>
      </c>
      <c r="F7027" s="124">
        <v>30</v>
      </c>
      <c r="G7027" s="112">
        <v>43831</v>
      </c>
      <c r="H7027" s="112">
        <v>44196</v>
      </c>
      <c r="I7027" s="123" t="str">
        <f t="shared" si="109"/>
        <v/>
      </c>
      <c r="J7027" s="123"/>
      <c r="K7027" s="123"/>
      <c r="L7027" s="123"/>
      <c r="M7027" s="98" t="s">
        <v>16841</v>
      </c>
      <c r="N7027" s="118"/>
    </row>
    <row r="7028" spans="1:14" x14ac:dyDescent="0.25">
      <c r="A7028" s="130">
        <v>1067891000166</v>
      </c>
      <c r="B7028" s="98" t="s">
        <v>12580</v>
      </c>
      <c r="C7028" s="123" t="s">
        <v>5227</v>
      </c>
      <c r="D7028" s="98" t="s">
        <v>13667</v>
      </c>
      <c r="E7028" s="98" t="s">
        <v>13673</v>
      </c>
      <c r="F7028" s="124">
        <v>5.34</v>
      </c>
      <c r="G7028" s="112">
        <v>43831</v>
      </c>
      <c r="H7028" s="112">
        <v>44196</v>
      </c>
      <c r="I7028" s="123" t="str">
        <f t="shared" si="109"/>
        <v/>
      </c>
      <c r="J7028" s="123"/>
      <c r="K7028" s="123"/>
      <c r="L7028" s="123"/>
      <c r="M7028" s="98" t="s">
        <v>17025</v>
      </c>
      <c r="N7028" s="118"/>
    </row>
    <row r="7029" spans="1:14" x14ac:dyDescent="0.25">
      <c r="A7029" s="130">
        <v>45787652000156</v>
      </c>
      <c r="B7029" s="98" t="s">
        <v>12581</v>
      </c>
      <c r="C7029" s="123" t="s">
        <v>4626</v>
      </c>
      <c r="D7029" s="98" t="s">
        <v>13667</v>
      </c>
      <c r="E7029" s="98" t="s">
        <v>13673</v>
      </c>
      <c r="F7029" s="124">
        <v>16.3</v>
      </c>
      <c r="G7029" s="112">
        <v>43831</v>
      </c>
      <c r="H7029" s="112">
        <v>44196</v>
      </c>
      <c r="I7029" s="123" t="str">
        <f t="shared" si="109"/>
        <v/>
      </c>
      <c r="J7029" s="123"/>
      <c r="K7029" s="123"/>
      <c r="L7029" s="123"/>
      <c r="M7029" s="98"/>
      <c r="N7029" s="118"/>
    </row>
    <row r="7030" spans="1:14" x14ac:dyDescent="0.25">
      <c r="A7030" s="130">
        <v>63761985000198</v>
      </c>
      <c r="B7030" s="98" t="s">
        <v>12582</v>
      </c>
      <c r="C7030" s="123" t="s">
        <v>3747</v>
      </c>
      <c r="D7030" s="98" t="s">
        <v>13667</v>
      </c>
      <c r="E7030" s="98" t="s">
        <v>13673</v>
      </c>
      <c r="F7030" s="124">
        <v>8.0500000000000007</v>
      </c>
      <c r="G7030" s="112">
        <v>43831</v>
      </c>
      <c r="H7030" s="112">
        <v>44196</v>
      </c>
      <c r="I7030" s="123" t="str">
        <f t="shared" si="109"/>
        <v/>
      </c>
      <c r="J7030" s="123"/>
      <c r="K7030" s="123"/>
      <c r="L7030" s="123"/>
      <c r="M7030" s="98" t="s">
        <v>16156</v>
      </c>
      <c r="N7030" s="118"/>
    </row>
    <row r="7031" spans="1:14" x14ac:dyDescent="0.25">
      <c r="A7031" s="130">
        <v>1613093000192</v>
      </c>
      <c r="B7031" s="98" t="s">
        <v>12583</v>
      </c>
      <c r="C7031" s="123" t="s">
        <v>5227</v>
      </c>
      <c r="D7031" s="98" t="s">
        <v>13667</v>
      </c>
      <c r="E7031" s="98" t="s">
        <v>13673</v>
      </c>
      <c r="F7031" s="124">
        <v>14.5</v>
      </c>
      <c r="G7031" s="112">
        <v>43831</v>
      </c>
      <c r="H7031" s="112">
        <v>44196</v>
      </c>
      <c r="I7031" s="123" t="str">
        <f t="shared" si="109"/>
        <v/>
      </c>
      <c r="J7031" s="123"/>
      <c r="K7031" s="123"/>
      <c r="L7031" s="123"/>
      <c r="M7031" s="98" t="s">
        <v>17027</v>
      </c>
      <c r="N7031" s="118"/>
    </row>
    <row r="7032" spans="1:14" x14ac:dyDescent="0.25">
      <c r="A7032" s="130">
        <v>90895905000160</v>
      </c>
      <c r="B7032" s="98" t="s">
        <v>12585</v>
      </c>
      <c r="C7032" s="123" t="s">
        <v>3812</v>
      </c>
      <c r="D7032" s="98" t="s">
        <v>13667</v>
      </c>
      <c r="E7032" s="98" t="s">
        <v>13673</v>
      </c>
      <c r="F7032" s="124">
        <v>15</v>
      </c>
      <c r="G7032" s="112">
        <v>43831</v>
      </c>
      <c r="H7032" s="112">
        <v>44196</v>
      </c>
      <c r="I7032" s="123" t="str">
        <f t="shared" si="109"/>
        <v/>
      </c>
      <c r="J7032" s="123"/>
      <c r="K7032" s="123"/>
      <c r="L7032" s="123"/>
      <c r="M7032" s="98" t="s">
        <v>16376</v>
      </c>
      <c r="N7032" s="118"/>
    </row>
    <row r="7033" spans="1:14" x14ac:dyDescent="0.25">
      <c r="A7033" s="130">
        <v>25043571000134</v>
      </c>
      <c r="B7033" s="98" t="s">
        <v>12588</v>
      </c>
      <c r="C7033" s="123" t="s">
        <v>901</v>
      </c>
      <c r="D7033" s="98" t="s">
        <v>13667</v>
      </c>
      <c r="E7033" s="98" t="s">
        <v>13673</v>
      </c>
      <c r="F7033" s="124">
        <v>3</v>
      </c>
      <c r="G7033" s="112">
        <v>43101</v>
      </c>
      <c r="H7033" s="112">
        <v>44196</v>
      </c>
      <c r="I7033" s="123" t="str">
        <f t="shared" si="109"/>
        <v/>
      </c>
      <c r="J7033" s="123"/>
      <c r="K7033" s="123"/>
      <c r="L7033" s="123"/>
      <c r="M7033" s="98" t="s">
        <v>14275</v>
      </c>
      <c r="N7033" s="118"/>
    </row>
    <row r="7034" spans="1:14" x14ac:dyDescent="0.25">
      <c r="A7034" s="130">
        <v>7782840000100</v>
      </c>
      <c r="B7034" s="98" t="s">
        <v>12589</v>
      </c>
      <c r="C7034" s="123" t="s">
        <v>634</v>
      </c>
      <c r="D7034" s="98" t="s">
        <v>13667</v>
      </c>
      <c r="E7034" s="98" t="s">
        <v>13673</v>
      </c>
      <c r="F7034" s="124">
        <v>1.03</v>
      </c>
      <c r="G7034" s="112">
        <v>41275</v>
      </c>
      <c r="H7034" s="112">
        <v>44135</v>
      </c>
      <c r="I7034" s="123" t="str">
        <f t="shared" si="109"/>
        <v/>
      </c>
      <c r="J7034" s="123"/>
      <c r="K7034" s="123"/>
      <c r="L7034" s="123"/>
      <c r="M7034" s="98" t="s">
        <v>14020</v>
      </c>
      <c r="N7034" s="118"/>
    </row>
    <row r="7035" spans="1:14" x14ac:dyDescent="0.25">
      <c r="A7035" s="130">
        <v>18296665000150</v>
      </c>
      <c r="B7035" s="98" t="s">
        <v>12590</v>
      </c>
      <c r="C7035" s="123" t="s">
        <v>1356</v>
      </c>
      <c r="D7035" s="98" t="s">
        <v>13667</v>
      </c>
      <c r="E7035" s="98" t="s">
        <v>13673</v>
      </c>
      <c r="F7035" s="124">
        <v>17.52</v>
      </c>
      <c r="G7035" s="112">
        <v>43831</v>
      </c>
      <c r="H7035" s="112">
        <v>44196</v>
      </c>
      <c r="I7035" s="123" t="str">
        <f t="shared" si="109"/>
        <v/>
      </c>
      <c r="J7035" s="123"/>
      <c r="K7035" s="123"/>
      <c r="L7035" s="123"/>
      <c r="M7035" s="98" t="s">
        <v>14687</v>
      </c>
      <c r="N7035" s="118"/>
    </row>
    <row r="7036" spans="1:14" x14ac:dyDescent="0.25">
      <c r="A7036" s="130">
        <v>11361227000189</v>
      </c>
      <c r="B7036" s="98" t="s">
        <v>12591</v>
      </c>
      <c r="C7036" s="123" t="s">
        <v>2758</v>
      </c>
      <c r="D7036" s="98" t="s">
        <v>13667</v>
      </c>
      <c r="E7036" s="98" t="s">
        <v>13673</v>
      </c>
      <c r="F7036" s="124">
        <v>30</v>
      </c>
      <c r="G7036" s="112">
        <v>43831</v>
      </c>
      <c r="H7036" s="112">
        <v>44196</v>
      </c>
      <c r="I7036" s="123" t="str">
        <f t="shared" si="109"/>
        <v/>
      </c>
      <c r="J7036" s="123"/>
      <c r="K7036" s="123"/>
      <c r="L7036" s="123"/>
      <c r="M7036" s="98" t="s">
        <v>15424</v>
      </c>
      <c r="N7036" s="118"/>
    </row>
    <row r="7037" spans="1:14" x14ac:dyDescent="0.25">
      <c r="A7037" s="130">
        <v>76217025000103</v>
      </c>
      <c r="B7037" s="98" t="s">
        <v>12592</v>
      </c>
      <c r="C7037" s="123" t="s">
        <v>3143</v>
      </c>
      <c r="D7037" s="98" t="s">
        <v>13667</v>
      </c>
      <c r="E7037" s="98" t="s">
        <v>13673</v>
      </c>
      <c r="F7037" s="124">
        <v>3.7</v>
      </c>
      <c r="G7037" s="112">
        <v>43830</v>
      </c>
      <c r="H7037" s="112">
        <v>44104</v>
      </c>
      <c r="I7037" s="123" t="str">
        <f t="shared" si="109"/>
        <v/>
      </c>
      <c r="J7037" s="123"/>
      <c r="K7037" s="123"/>
      <c r="L7037" s="123"/>
      <c r="M7037" s="98" t="s">
        <v>15832</v>
      </c>
      <c r="N7037" s="118"/>
    </row>
    <row r="7038" spans="1:14" x14ac:dyDescent="0.25">
      <c r="A7038" s="130">
        <v>76217025000103</v>
      </c>
      <c r="B7038" s="98" t="s">
        <v>12592</v>
      </c>
      <c r="C7038" s="123" t="s">
        <v>3143</v>
      </c>
      <c r="D7038" s="98" t="s">
        <v>13667</v>
      </c>
      <c r="E7038" s="98" t="s">
        <v>13673</v>
      </c>
      <c r="F7038" s="124">
        <v>3.7</v>
      </c>
      <c r="G7038" s="112">
        <v>44105</v>
      </c>
      <c r="H7038" s="112">
        <v>44196</v>
      </c>
      <c r="I7038" s="123" t="str">
        <f t="shared" si="109"/>
        <v/>
      </c>
      <c r="J7038" s="123"/>
      <c r="K7038" s="123"/>
      <c r="L7038" s="123"/>
      <c r="M7038" s="98"/>
      <c r="N7038" s="118"/>
    </row>
    <row r="7039" spans="1:14" x14ac:dyDescent="0.25">
      <c r="A7039" s="130">
        <v>92451038000107</v>
      </c>
      <c r="B7039" s="98" t="s">
        <v>12594</v>
      </c>
      <c r="C7039" s="123" t="s">
        <v>3812</v>
      </c>
      <c r="D7039" s="98" t="s">
        <v>13667</v>
      </c>
      <c r="E7039" s="98" t="s">
        <v>13673</v>
      </c>
      <c r="F7039" s="124">
        <v>18.8</v>
      </c>
      <c r="G7039" s="112">
        <v>43466</v>
      </c>
      <c r="H7039" s="112">
        <v>44012</v>
      </c>
      <c r="I7039" s="123" t="str">
        <f t="shared" si="109"/>
        <v/>
      </c>
      <c r="J7039" s="123"/>
      <c r="K7039" s="123"/>
      <c r="L7039" s="123"/>
      <c r="M7039" s="98" t="s">
        <v>16378</v>
      </c>
      <c r="N7039" s="118"/>
    </row>
    <row r="7040" spans="1:14" x14ac:dyDescent="0.25">
      <c r="A7040" s="130">
        <v>92451038000107</v>
      </c>
      <c r="B7040" s="98" t="s">
        <v>12594</v>
      </c>
      <c r="C7040" s="123" t="s">
        <v>3812</v>
      </c>
      <c r="D7040" s="98" t="s">
        <v>13667</v>
      </c>
      <c r="E7040" s="98" t="s">
        <v>13673</v>
      </c>
      <c r="F7040" s="124">
        <v>18.8</v>
      </c>
      <c r="G7040" s="112">
        <v>44013</v>
      </c>
      <c r="H7040" s="112">
        <v>44196</v>
      </c>
      <c r="I7040" s="123" t="str">
        <f t="shared" si="109"/>
        <v/>
      </c>
      <c r="J7040" s="123"/>
      <c r="K7040" s="123"/>
      <c r="L7040" s="123"/>
      <c r="M7040" s="98"/>
      <c r="N7040" s="118"/>
    </row>
    <row r="7041" spans="1:14" x14ac:dyDescent="0.25">
      <c r="A7041" s="130">
        <v>1789551000149</v>
      </c>
      <c r="B7041" s="98" t="s">
        <v>12595</v>
      </c>
      <c r="C7041" s="123" t="s">
        <v>901</v>
      </c>
      <c r="D7041" s="98" t="s">
        <v>13667</v>
      </c>
      <c r="E7041" s="98" t="s">
        <v>13673</v>
      </c>
      <c r="F7041" s="124">
        <v>8</v>
      </c>
      <c r="G7041" s="112">
        <v>43600</v>
      </c>
      <c r="H7041" s="112">
        <v>44196</v>
      </c>
      <c r="I7041" s="123" t="str">
        <f t="shared" si="109"/>
        <v/>
      </c>
      <c r="J7041" s="123"/>
      <c r="K7041" s="123"/>
      <c r="L7041" s="123"/>
      <c r="M7041" s="98"/>
      <c r="N7041" s="118"/>
    </row>
    <row r="7042" spans="1:14" x14ac:dyDescent="0.25">
      <c r="A7042" s="130">
        <v>45345899000112</v>
      </c>
      <c r="B7042" s="98" t="s">
        <v>12597</v>
      </c>
      <c r="C7042" s="123" t="s">
        <v>4626</v>
      </c>
      <c r="D7042" s="98" t="s">
        <v>13667</v>
      </c>
      <c r="E7042" s="98" t="s">
        <v>13673</v>
      </c>
      <c r="F7042" s="124">
        <v>16</v>
      </c>
      <c r="G7042" s="112">
        <v>43831</v>
      </c>
      <c r="H7042" s="112">
        <v>44196</v>
      </c>
      <c r="I7042" s="123" t="str">
        <f t="shared" si="109"/>
        <v/>
      </c>
      <c r="J7042" s="123"/>
      <c r="K7042" s="123"/>
      <c r="L7042" s="123"/>
      <c r="M7042" s="98" t="s">
        <v>16843</v>
      </c>
      <c r="N7042" s="118"/>
    </row>
    <row r="7043" spans="1:14" x14ac:dyDescent="0.25">
      <c r="A7043" s="130">
        <v>94707627000120</v>
      </c>
      <c r="B7043" s="98" t="s">
        <v>12600</v>
      </c>
      <c r="C7043" s="123" t="s">
        <v>3812</v>
      </c>
      <c r="D7043" s="98" t="s">
        <v>13667</v>
      </c>
      <c r="E7043" s="98" t="s">
        <v>13673</v>
      </c>
      <c r="F7043" s="124">
        <v>16.600000000000001</v>
      </c>
      <c r="G7043" s="112">
        <v>43831</v>
      </c>
      <c r="H7043" s="112">
        <v>44196</v>
      </c>
      <c r="I7043" s="123" t="str">
        <f t="shared" ref="I7043:I7106" si="110">IFERROR(IF(OR(E7043="Ativos", E7043="Aposentados",E7043="Pensionistas"),IF(F7043&gt;=14,"SIM","NÃO"),""),"")</f>
        <v/>
      </c>
      <c r="J7043" s="123"/>
      <c r="K7043" s="123"/>
      <c r="L7043" s="123"/>
      <c r="M7043" s="98" t="s">
        <v>16380</v>
      </c>
      <c r="N7043" s="118"/>
    </row>
    <row r="7044" spans="1:14" x14ac:dyDescent="0.25">
      <c r="A7044" s="130">
        <v>2267698000131</v>
      </c>
      <c r="B7044" s="98" t="s">
        <v>12601</v>
      </c>
      <c r="C7044" s="123" t="s">
        <v>901</v>
      </c>
      <c r="D7044" s="98" t="s">
        <v>13667</v>
      </c>
      <c r="E7044" s="98" t="s">
        <v>13673</v>
      </c>
      <c r="F7044" s="124">
        <v>19.14</v>
      </c>
      <c r="G7044" s="112">
        <v>43831</v>
      </c>
      <c r="H7044" s="112">
        <v>44196</v>
      </c>
      <c r="I7044" s="123" t="str">
        <f t="shared" si="110"/>
        <v/>
      </c>
      <c r="J7044" s="123"/>
      <c r="K7044" s="123"/>
      <c r="L7044" s="123"/>
      <c r="M7044" s="98" t="s">
        <v>14279</v>
      </c>
      <c r="N7044" s="118"/>
    </row>
    <row r="7045" spans="1:14" x14ac:dyDescent="0.25">
      <c r="A7045" s="130">
        <v>8348971000139</v>
      </c>
      <c r="B7045" s="98" t="s">
        <v>12602</v>
      </c>
      <c r="C7045" s="123" t="s">
        <v>3601</v>
      </c>
      <c r="D7045" s="98" t="s">
        <v>13667</v>
      </c>
      <c r="E7045" s="98" t="s">
        <v>13673</v>
      </c>
      <c r="F7045" s="124">
        <v>5</v>
      </c>
      <c r="G7045" s="112">
        <v>43280</v>
      </c>
      <c r="H7045" s="98"/>
      <c r="I7045" s="123" t="str">
        <f t="shared" si="110"/>
        <v/>
      </c>
      <c r="J7045" s="123"/>
      <c r="K7045" s="123"/>
      <c r="L7045" s="123"/>
      <c r="M7045" s="98" t="s">
        <v>16097</v>
      </c>
      <c r="N7045" s="118"/>
    </row>
    <row r="7046" spans="1:14" x14ac:dyDescent="0.25">
      <c r="A7046" s="130">
        <v>88000922000140</v>
      </c>
      <c r="B7046" s="98" t="s">
        <v>12603</v>
      </c>
      <c r="C7046" s="123" t="s">
        <v>3812</v>
      </c>
      <c r="D7046" s="98" t="s">
        <v>13667</v>
      </c>
      <c r="E7046" s="98" t="s">
        <v>13673</v>
      </c>
      <c r="F7046" s="124">
        <v>16.63</v>
      </c>
      <c r="G7046" s="112">
        <v>43831</v>
      </c>
      <c r="H7046" s="112">
        <v>43951</v>
      </c>
      <c r="I7046" s="123" t="str">
        <f t="shared" si="110"/>
        <v/>
      </c>
      <c r="J7046" s="123"/>
      <c r="K7046" s="123"/>
      <c r="L7046" s="123"/>
      <c r="M7046" s="98" t="s">
        <v>16381</v>
      </c>
      <c r="N7046" s="118"/>
    </row>
    <row r="7047" spans="1:14" x14ac:dyDescent="0.25">
      <c r="A7047" s="130">
        <v>88000922000140</v>
      </c>
      <c r="B7047" s="98" t="s">
        <v>12603</v>
      </c>
      <c r="C7047" s="123" t="s">
        <v>3812</v>
      </c>
      <c r="D7047" s="98" t="s">
        <v>13667</v>
      </c>
      <c r="E7047" s="98" t="s">
        <v>13673</v>
      </c>
      <c r="F7047" s="124">
        <v>12.23</v>
      </c>
      <c r="G7047" s="112">
        <v>43952</v>
      </c>
      <c r="H7047" s="112">
        <v>44196</v>
      </c>
      <c r="I7047" s="123" t="str">
        <f t="shared" si="110"/>
        <v/>
      </c>
      <c r="J7047" s="123"/>
      <c r="K7047" s="123"/>
      <c r="L7047" s="123"/>
      <c r="M7047" s="98"/>
      <c r="N7047" s="118"/>
    </row>
    <row r="7048" spans="1:14" x14ac:dyDescent="0.25">
      <c r="A7048" s="130">
        <v>1135227000107</v>
      </c>
      <c r="B7048" s="98" t="s">
        <v>12604</v>
      </c>
      <c r="C7048" s="123" t="s">
        <v>901</v>
      </c>
      <c r="D7048" s="98" t="s">
        <v>13667</v>
      </c>
      <c r="E7048" s="98" t="s">
        <v>13673</v>
      </c>
      <c r="F7048" s="124">
        <v>9.5</v>
      </c>
      <c r="G7048" s="112">
        <v>43831</v>
      </c>
      <c r="H7048" s="112">
        <v>44196</v>
      </c>
      <c r="I7048" s="123" t="str">
        <f t="shared" si="110"/>
        <v/>
      </c>
      <c r="J7048" s="123"/>
      <c r="K7048" s="123"/>
      <c r="L7048" s="123"/>
      <c r="M7048" s="98" t="s">
        <v>14281</v>
      </c>
      <c r="N7048" s="118"/>
    </row>
    <row r="7049" spans="1:14" x14ac:dyDescent="0.25">
      <c r="A7049" s="130">
        <v>3741683000126</v>
      </c>
      <c r="B7049" s="98" t="s">
        <v>12607</v>
      </c>
      <c r="C7049" s="123" t="s">
        <v>2197</v>
      </c>
      <c r="D7049" s="98" t="s">
        <v>13667</v>
      </c>
      <c r="E7049" s="98" t="s">
        <v>13673</v>
      </c>
      <c r="F7049" s="124">
        <v>8.11</v>
      </c>
      <c r="G7049" s="112">
        <v>43831</v>
      </c>
      <c r="H7049" s="112">
        <v>44196</v>
      </c>
      <c r="I7049" s="123" t="str">
        <f t="shared" si="110"/>
        <v/>
      </c>
      <c r="J7049" s="123"/>
      <c r="K7049" s="123"/>
      <c r="L7049" s="123"/>
      <c r="M7049" s="98"/>
      <c r="N7049" s="118"/>
    </row>
    <row r="7050" spans="1:14" x14ac:dyDescent="0.25">
      <c r="A7050" s="130">
        <v>17947581000176</v>
      </c>
      <c r="B7050" s="98" t="s">
        <v>12609</v>
      </c>
      <c r="C7050" s="123" t="s">
        <v>1356</v>
      </c>
      <c r="D7050" s="98" t="s">
        <v>13667</v>
      </c>
      <c r="E7050" s="98" t="s">
        <v>13673</v>
      </c>
      <c r="F7050" s="124">
        <v>3.5</v>
      </c>
      <c r="G7050" s="112">
        <v>43831</v>
      </c>
      <c r="H7050" s="112">
        <v>44196</v>
      </c>
      <c r="I7050" s="123" t="str">
        <f t="shared" si="110"/>
        <v/>
      </c>
      <c r="J7050" s="123"/>
      <c r="K7050" s="123"/>
      <c r="L7050" s="123"/>
      <c r="M7050" s="98" t="s">
        <v>14688</v>
      </c>
      <c r="N7050" s="118"/>
    </row>
    <row r="7051" spans="1:14" x14ac:dyDescent="0.25">
      <c r="A7051" s="130">
        <v>12332953000136</v>
      </c>
      <c r="B7051" s="98" t="s">
        <v>12610</v>
      </c>
      <c r="C7051" s="123" t="s">
        <v>29</v>
      </c>
      <c r="D7051" s="98" t="s">
        <v>13667</v>
      </c>
      <c r="E7051" s="98" t="s">
        <v>13673</v>
      </c>
      <c r="F7051" s="124">
        <v>8</v>
      </c>
      <c r="G7051" s="112">
        <v>43617</v>
      </c>
      <c r="H7051" s="112">
        <v>43839</v>
      </c>
      <c r="I7051" s="123" t="str">
        <f t="shared" si="110"/>
        <v/>
      </c>
      <c r="J7051" s="123"/>
      <c r="K7051" s="123"/>
      <c r="L7051" s="123"/>
      <c r="M7051" s="98"/>
      <c r="N7051" s="118"/>
    </row>
    <row r="7052" spans="1:14" x14ac:dyDescent="0.25">
      <c r="A7052" s="130">
        <v>12332953000136</v>
      </c>
      <c r="B7052" s="98" t="s">
        <v>12610</v>
      </c>
      <c r="C7052" s="123" t="s">
        <v>29</v>
      </c>
      <c r="D7052" s="98" t="s">
        <v>13667</v>
      </c>
      <c r="E7052" s="98" t="s">
        <v>13673</v>
      </c>
      <c r="F7052" s="124">
        <v>8</v>
      </c>
      <c r="G7052" s="112">
        <v>43840</v>
      </c>
      <c r="H7052" s="112">
        <v>44196</v>
      </c>
      <c r="I7052" s="123" t="str">
        <f t="shared" si="110"/>
        <v/>
      </c>
      <c r="J7052" s="123"/>
      <c r="K7052" s="123"/>
      <c r="L7052" s="123"/>
      <c r="M7052" s="98"/>
      <c r="N7052" s="118"/>
    </row>
    <row r="7053" spans="1:14" x14ac:dyDescent="0.25">
      <c r="A7053" s="130">
        <v>1612596000143</v>
      </c>
      <c r="B7053" s="98" t="s">
        <v>12611</v>
      </c>
      <c r="C7053" s="123" t="s">
        <v>2926</v>
      </c>
      <c r="D7053" s="98" t="s">
        <v>13667</v>
      </c>
      <c r="E7053" s="98" t="s">
        <v>13673</v>
      </c>
      <c r="F7053" s="124">
        <v>4</v>
      </c>
      <c r="G7053" s="112">
        <v>43623</v>
      </c>
      <c r="H7053" s="112">
        <v>44196</v>
      </c>
      <c r="I7053" s="123" t="str">
        <f t="shared" si="110"/>
        <v/>
      </c>
      <c r="J7053" s="123"/>
      <c r="K7053" s="123"/>
      <c r="L7053" s="123"/>
      <c r="M7053" s="98"/>
      <c r="N7053" s="118"/>
    </row>
    <row r="7054" spans="1:14" x14ac:dyDescent="0.25">
      <c r="A7054" s="130">
        <v>18398974000130</v>
      </c>
      <c r="B7054" s="98" t="s">
        <v>12614</v>
      </c>
      <c r="C7054" s="123" t="s">
        <v>1356</v>
      </c>
      <c r="D7054" s="98" t="s">
        <v>13667</v>
      </c>
      <c r="E7054" s="98" t="s">
        <v>13673</v>
      </c>
      <c r="F7054" s="124">
        <v>20.6</v>
      </c>
      <c r="G7054" s="112">
        <v>43831</v>
      </c>
      <c r="H7054" s="112">
        <v>44196</v>
      </c>
      <c r="I7054" s="123" t="str">
        <f t="shared" si="110"/>
        <v/>
      </c>
      <c r="J7054" s="123"/>
      <c r="K7054" s="123"/>
      <c r="L7054" s="123"/>
      <c r="M7054" s="98" t="s">
        <v>14693</v>
      </c>
      <c r="N7054" s="118"/>
    </row>
    <row r="7055" spans="1:14" x14ac:dyDescent="0.25">
      <c r="A7055" s="130">
        <v>87613519000123</v>
      </c>
      <c r="B7055" s="98" t="s">
        <v>12615</v>
      </c>
      <c r="C7055" s="123" t="s">
        <v>3812</v>
      </c>
      <c r="D7055" s="98" t="s">
        <v>13667</v>
      </c>
      <c r="E7055" s="98" t="s">
        <v>13673</v>
      </c>
      <c r="F7055" s="124">
        <v>39</v>
      </c>
      <c r="G7055" s="112">
        <v>43831</v>
      </c>
      <c r="H7055" s="112">
        <v>44196</v>
      </c>
      <c r="I7055" s="123" t="str">
        <f t="shared" si="110"/>
        <v/>
      </c>
      <c r="J7055" s="123"/>
      <c r="K7055" s="123"/>
      <c r="L7055" s="123"/>
      <c r="M7055" s="98" t="s">
        <v>16383</v>
      </c>
      <c r="N7055" s="118"/>
    </row>
    <row r="7056" spans="1:14" x14ac:dyDescent="0.25">
      <c r="A7056" s="130">
        <v>28920304000196</v>
      </c>
      <c r="B7056" s="98" t="s">
        <v>12617</v>
      </c>
      <c r="C7056" s="123" t="s">
        <v>3513</v>
      </c>
      <c r="D7056" s="98" t="s">
        <v>13667</v>
      </c>
      <c r="E7056" s="98" t="s">
        <v>13673</v>
      </c>
      <c r="F7056" s="124">
        <v>14.62</v>
      </c>
      <c r="G7056" s="112">
        <v>43831</v>
      </c>
      <c r="H7056" s="112">
        <v>44196</v>
      </c>
      <c r="I7056" s="123" t="str">
        <f t="shared" si="110"/>
        <v/>
      </c>
      <c r="J7056" s="123"/>
      <c r="K7056" s="123"/>
      <c r="L7056" s="123"/>
      <c r="M7056" s="98" t="s">
        <v>16003</v>
      </c>
      <c r="N7056" s="118"/>
    </row>
    <row r="7057" spans="1:14" x14ac:dyDescent="0.25">
      <c r="A7057" s="130">
        <v>3155934000190</v>
      </c>
      <c r="B7057" s="98" t="s">
        <v>12619</v>
      </c>
      <c r="C7057" s="123" t="s">
        <v>2197</v>
      </c>
      <c r="D7057" s="98" t="s">
        <v>13667</v>
      </c>
      <c r="E7057" s="98" t="s">
        <v>13673</v>
      </c>
      <c r="F7057" s="124">
        <v>2.2999999999999998</v>
      </c>
      <c r="G7057" s="112">
        <v>43831</v>
      </c>
      <c r="H7057" s="112">
        <v>44196</v>
      </c>
      <c r="I7057" s="123" t="str">
        <f t="shared" si="110"/>
        <v/>
      </c>
      <c r="J7057" s="123"/>
      <c r="K7057" s="123"/>
      <c r="L7057" s="123"/>
      <c r="M7057" s="98" t="s">
        <v>14891</v>
      </c>
      <c r="N7057" s="118"/>
    </row>
    <row r="7058" spans="1:14" x14ac:dyDescent="0.25">
      <c r="A7058" s="130">
        <v>45145414000147</v>
      </c>
      <c r="B7058" s="98" t="s">
        <v>12623</v>
      </c>
      <c r="C7058" s="123" t="s">
        <v>4626</v>
      </c>
      <c r="D7058" s="98" t="s">
        <v>13667</v>
      </c>
      <c r="E7058" s="98" t="s">
        <v>13673</v>
      </c>
      <c r="F7058" s="124">
        <v>16.7</v>
      </c>
      <c r="G7058" s="112">
        <v>43831</v>
      </c>
      <c r="H7058" s="112">
        <v>44196</v>
      </c>
      <c r="I7058" s="123" t="str">
        <f t="shared" si="110"/>
        <v/>
      </c>
      <c r="J7058" s="123"/>
      <c r="K7058" s="123"/>
      <c r="L7058" s="123"/>
      <c r="M7058" s="98" t="s">
        <v>16845</v>
      </c>
      <c r="N7058" s="118"/>
    </row>
    <row r="7059" spans="1:14" x14ac:dyDescent="0.25">
      <c r="A7059" s="130">
        <v>4283578000153</v>
      </c>
      <c r="B7059" s="98" t="s">
        <v>12624</v>
      </c>
      <c r="C7059" s="123" t="s">
        <v>133</v>
      </c>
      <c r="D7059" s="98" t="s">
        <v>13667</v>
      </c>
      <c r="E7059" s="98" t="s">
        <v>13673</v>
      </c>
      <c r="F7059" s="124">
        <v>8.35</v>
      </c>
      <c r="G7059" s="112">
        <v>43831</v>
      </c>
      <c r="H7059" s="112">
        <v>44196</v>
      </c>
      <c r="I7059" s="123" t="str">
        <f t="shared" si="110"/>
        <v/>
      </c>
      <c r="J7059" s="123"/>
      <c r="K7059" s="123"/>
      <c r="L7059" s="123"/>
      <c r="M7059" s="98" t="s">
        <v>13855</v>
      </c>
      <c r="N7059" s="118"/>
    </row>
    <row r="7060" spans="1:14" x14ac:dyDescent="0.25">
      <c r="A7060" s="130">
        <v>3424272000107</v>
      </c>
      <c r="B7060" s="98" t="s">
        <v>12628</v>
      </c>
      <c r="C7060" s="123" t="s">
        <v>2274</v>
      </c>
      <c r="D7060" s="98" t="s">
        <v>13667</v>
      </c>
      <c r="E7060" s="98" t="s">
        <v>13673</v>
      </c>
      <c r="F7060" s="124">
        <v>9.11</v>
      </c>
      <c r="G7060" s="112">
        <v>43831</v>
      </c>
      <c r="H7060" s="112">
        <v>44196</v>
      </c>
      <c r="I7060" s="123" t="str">
        <f t="shared" si="110"/>
        <v/>
      </c>
      <c r="J7060" s="123"/>
      <c r="K7060" s="123"/>
      <c r="L7060" s="123"/>
      <c r="M7060" s="98" t="s">
        <v>14980</v>
      </c>
      <c r="N7060" s="118"/>
    </row>
    <row r="7061" spans="1:14" x14ac:dyDescent="0.25">
      <c r="A7061" s="130">
        <v>91567974000107</v>
      </c>
      <c r="B7061" s="98" t="s">
        <v>12629</v>
      </c>
      <c r="C7061" s="123" t="s">
        <v>3812</v>
      </c>
      <c r="D7061" s="98" t="s">
        <v>13667</v>
      </c>
      <c r="E7061" s="98" t="s">
        <v>13673</v>
      </c>
      <c r="F7061" s="124">
        <v>18</v>
      </c>
      <c r="G7061" s="112">
        <v>43831</v>
      </c>
      <c r="H7061" s="112">
        <v>44196</v>
      </c>
      <c r="I7061" s="123" t="str">
        <f t="shared" si="110"/>
        <v/>
      </c>
      <c r="J7061" s="123"/>
      <c r="K7061" s="123"/>
      <c r="L7061" s="123"/>
      <c r="M7061" s="98" t="s">
        <v>16385</v>
      </c>
      <c r="N7061" s="118"/>
    </row>
    <row r="7062" spans="1:14" x14ac:dyDescent="0.25">
      <c r="A7062" s="130">
        <v>3425170000106</v>
      </c>
      <c r="B7062" s="98" t="s">
        <v>12630</v>
      </c>
      <c r="C7062" s="123" t="s">
        <v>2274</v>
      </c>
      <c r="D7062" s="98" t="s">
        <v>13667</v>
      </c>
      <c r="E7062" s="98" t="s">
        <v>13673</v>
      </c>
      <c r="F7062" s="124">
        <v>14.7</v>
      </c>
      <c r="G7062" s="112">
        <v>43831</v>
      </c>
      <c r="H7062" s="112">
        <v>43949</v>
      </c>
      <c r="I7062" s="123" t="str">
        <f t="shared" si="110"/>
        <v/>
      </c>
      <c r="J7062" s="123"/>
      <c r="K7062" s="123"/>
      <c r="L7062" s="123"/>
      <c r="M7062" s="98" t="s">
        <v>14981</v>
      </c>
      <c r="N7062" s="118"/>
    </row>
    <row r="7063" spans="1:14" x14ac:dyDescent="0.25">
      <c r="A7063" s="130">
        <v>3425170000106</v>
      </c>
      <c r="B7063" s="98" t="s">
        <v>12630</v>
      </c>
      <c r="C7063" s="123" t="s">
        <v>2274</v>
      </c>
      <c r="D7063" s="98" t="s">
        <v>13667</v>
      </c>
      <c r="E7063" s="98" t="s">
        <v>13673</v>
      </c>
      <c r="F7063" s="124">
        <v>7.15</v>
      </c>
      <c r="G7063" s="112">
        <v>43950</v>
      </c>
      <c r="H7063" s="112">
        <v>44196</v>
      </c>
      <c r="I7063" s="123" t="str">
        <f t="shared" si="110"/>
        <v/>
      </c>
      <c r="J7063" s="123"/>
      <c r="K7063" s="123"/>
      <c r="L7063" s="123"/>
      <c r="M7063" s="98"/>
      <c r="N7063" s="118"/>
    </row>
    <row r="7064" spans="1:14" x14ac:dyDescent="0.25">
      <c r="A7064" s="130">
        <v>76208859000152</v>
      </c>
      <c r="B7064" s="98" t="s">
        <v>12635</v>
      </c>
      <c r="C7064" s="123" t="s">
        <v>3143</v>
      </c>
      <c r="D7064" s="98" t="s">
        <v>13667</v>
      </c>
      <c r="E7064" s="98" t="s">
        <v>13673</v>
      </c>
      <c r="F7064" s="124">
        <v>29.01</v>
      </c>
      <c r="G7064" s="112">
        <v>43831</v>
      </c>
      <c r="H7064" s="112">
        <v>44196</v>
      </c>
      <c r="I7064" s="123" t="str">
        <f t="shared" si="110"/>
        <v/>
      </c>
      <c r="J7064" s="123"/>
      <c r="K7064" s="123"/>
      <c r="L7064" s="123"/>
      <c r="M7064" s="98" t="s">
        <v>15833</v>
      </c>
      <c r="N7064" s="118"/>
    </row>
    <row r="7065" spans="1:14" x14ac:dyDescent="0.25">
      <c r="A7065" s="130">
        <v>87502894000104</v>
      </c>
      <c r="B7065" s="98" t="s">
        <v>12636</v>
      </c>
      <c r="C7065" s="123" t="s">
        <v>3812</v>
      </c>
      <c r="D7065" s="98" t="s">
        <v>13667</v>
      </c>
      <c r="E7065" s="98" t="s">
        <v>13673</v>
      </c>
      <c r="F7065" s="124">
        <v>33.76</v>
      </c>
      <c r="G7065" s="112">
        <v>43831</v>
      </c>
      <c r="H7065" s="112">
        <v>44104</v>
      </c>
      <c r="I7065" s="123" t="str">
        <f t="shared" si="110"/>
        <v/>
      </c>
      <c r="J7065" s="123"/>
      <c r="K7065" s="123"/>
      <c r="L7065" s="123"/>
      <c r="M7065" s="98" t="s">
        <v>16387</v>
      </c>
      <c r="N7065" s="118"/>
    </row>
    <row r="7066" spans="1:14" x14ac:dyDescent="0.25">
      <c r="A7066" s="130">
        <v>15023963000188</v>
      </c>
      <c r="B7066" s="98" t="s">
        <v>12638</v>
      </c>
      <c r="C7066" s="123" t="s">
        <v>2274</v>
      </c>
      <c r="D7066" s="98" t="s">
        <v>13667</v>
      </c>
      <c r="E7066" s="98" t="s">
        <v>13673</v>
      </c>
      <c r="F7066" s="124">
        <v>10.34</v>
      </c>
      <c r="G7066" s="112">
        <v>43831</v>
      </c>
      <c r="H7066" s="112">
        <v>44196</v>
      </c>
      <c r="I7066" s="123" t="str">
        <f t="shared" si="110"/>
        <v/>
      </c>
      <c r="J7066" s="123"/>
      <c r="K7066" s="123"/>
      <c r="L7066" s="123"/>
      <c r="M7066" s="98" t="s">
        <v>14984</v>
      </c>
      <c r="N7066" s="118"/>
    </row>
    <row r="7067" spans="1:14" x14ac:dyDescent="0.25">
      <c r="A7067" s="130">
        <v>15884109000106</v>
      </c>
      <c r="B7067" s="98" t="s">
        <v>12639</v>
      </c>
      <c r="C7067" s="123" t="s">
        <v>3747</v>
      </c>
      <c r="D7067" s="98" t="s">
        <v>13667</v>
      </c>
      <c r="E7067" s="98" t="s">
        <v>13673</v>
      </c>
      <c r="F7067" s="124">
        <v>11.5</v>
      </c>
      <c r="G7067" s="112">
        <v>43831</v>
      </c>
      <c r="H7067" s="112">
        <v>44196</v>
      </c>
      <c r="I7067" s="123" t="str">
        <f t="shared" si="110"/>
        <v/>
      </c>
      <c r="J7067" s="123"/>
      <c r="K7067" s="123"/>
      <c r="L7067" s="123"/>
      <c r="M7067" s="98"/>
      <c r="N7067" s="118"/>
    </row>
    <row r="7068" spans="1:14" x14ac:dyDescent="0.25">
      <c r="A7068" s="130">
        <v>88600655000141</v>
      </c>
      <c r="B7068" s="98" t="s">
        <v>12640</v>
      </c>
      <c r="C7068" s="123" t="s">
        <v>3812</v>
      </c>
      <c r="D7068" s="98" t="s">
        <v>13667</v>
      </c>
      <c r="E7068" s="98" t="s">
        <v>13673</v>
      </c>
      <c r="F7068" s="124">
        <v>38.93</v>
      </c>
      <c r="G7068" s="112">
        <v>43831</v>
      </c>
      <c r="H7068" s="112">
        <v>44196</v>
      </c>
      <c r="I7068" s="123" t="str">
        <f t="shared" si="110"/>
        <v/>
      </c>
      <c r="J7068" s="123"/>
      <c r="K7068" s="123"/>
      <c r="L7068" s="123"/>
      <c r="M7068" s="98" t="s">
        <v>16388</v>
      </c>
      <c r="N7068" s="118"/>
    </row>
    <row r="7069" spans="1:14" x14ac:dyDescent="0.25">
      <c r="A7069" s="130">
        <v>3238912000194</v>
      </c>
      <c r="B7069" s="98" t="s">
        <v>12641</v>
      </c>
      <c r="C7069" s="123" t="s">
        <v>2274</v>
      </c>
      <c r="D7069" s="98" t="s">
        <v>13667</v>
      </c>
      <c r="E7069" s="98" t="s">
        <v>13673</v>
      </c>
      <c r="F7069" s="124">
        <v>7.69</v>
      </c>
      <c r="G7069" s="112">
        <v>43831</v>
      </c>
      <c r="H7069" s="112">
        <v>44196</v>
      </c>
      <c r="I7069" s="123" t="str">
        <f t="shared" si="110"/>
        <v/>
      </c>
      <c r="J7069" s="123"/>
      <c r="K7069" s="123"/>
      <c r="L7069" s="123"/>
      <c r="M7069" s="98" t="s">
        <v>14986</v>
      </c>
      <c r="N7069" s="118"/>
    </row>
    <row r="7070" spans="1:14" x14ac:dyDescent="0.25">
      <c r="A7070" s="130">
        <v>77845394000103</v>
      </c>
      <c r="B7070" s="98" t="s">
        <v>12644</v>
      </c>
      <c r="C7070" s="123" t="s">
        <v>3143</v>
      </c>
      <c r="D7070" s="98" t="s">
        <v>13667</v>
      </c>
      <c r="E7070" s="98" t="s">
        <v>13673</v>
      </c>
      <c r="F7070" s="124">
        <v>18.899999999999999</v>
      </c>
      <c r="G7070" s="112">
        <v>43831</v>
      </c>
      <c r="H7070" s="112">
        <v>44196</v>
      </c>
      <c r="I7070" s="123" t="str">
        <f t="shared" si="110"/>
        <v/>
      </c>
      <c r="J7070" s="123"/>
      <c r="K7070" s="123"/>
      <c r="L7070" s="123"/>
      <c r="M7070" s="98" t="s">
        <v>15834</v>
      </c>
      <c r="N7070" s="118"/>
    </row>
    <row r="7071" spans="1:14" x14ac:dyDescent="0.25">
      <c r="A7071" s="130">
        <v>236968000111</v>
      </c>
      <c r="B7071" s="98" t="s">
        <v>12646</v>
      </c>
      <c r="C7071" s="123" t="s">
        <v>901</v>
      </c>
      <c r="D7071" s="98" t="s">
        <v>13667</v>
      </c>
      <c r="E7071" s="98" t="s">
        <v>13673</v>
      </c>
      <c r="F7071" s="124">
        <v>15</v>
      </c>
      <c r="G7071" s="112">
        <v>43831</v>
      </c>
      <c r="H7071" s="112">
        <v>44196</v>
      </c>
      <c r="I7071" s="123" t="str">
        <f t="shared" si="110"/>
        <v/>
      </c>
      <c r="J7071" s="123"/>
      <c r="K7071" s="123"/>
      <c r="L7071" s="123"/>
      <c r="M7071" s="98" t="s">
        <v>14288</v>
      </c>
      <c r="N7071" s="118"/>
    </row>
    <row r="7072" spans="1:14" x14ac:dyDescent="0.25">
      <c r="A7072" s="130">
        <v>92455393000146</v>
      </c>
      <c r="B7072" s="98" t="s">
        <v>12648</v>
      </c>
      <c r="C7072" s="123" t="s">
        <v>3812</v>
      </c>
      <c r="D7072" s="98" t="s">
        <v>13667</v>
      </c>
      <c r="E7072" s="98" t="s">
        <v>13673</v>
      </c>
      <c r="F7072" s="124">
        <v>9.2799999999999994</v>
      </c>
      <c r="G7072" s="112">
        <v>43831</v>
      </c>
      <c r="H7072" s="112">
        <v>44196</v>
      </c>
      <c r="I7072" s="123" t="str">
        <f t="shared" si="110"/>
        <v/>
      </c>
      <c r="J7072" s="123"/>
      <c r="K7072" s="123"/>
      <c r="L7072" s="123"/>
      <c r="M7072" s="98"/>
      <c r="N7072" s="118"/>
    </row>
    <row r="7073" spans="1:14" x14ac:dyDescent="0.25">
      <c r="A7073" s="130">
        <v>1614519000122</v>
      </c>
      <c r="B7073" s="98" t="s">
        <v>12653</v>
      </c>
      <c r="C7073" s="123" t="s">
        <v>2274</v>
      </c>
      <c r="D7073" s="98" t="s">
        <v>13667</v>
      </c>
      <c r="E7073" s="98" t="s">
        <v>13673</v>
      </c>
      <c r="F7073" s="124">
        <v>3</v>
      </c>
      <c r="G7073" s="112">
        <v>43831</v>
      </c>
      <c r="H7073" s="112">
        <v>44074</v>
      </c>
      <c r="I7073" s="123" t="str">
        <f t="shared" si="110"/>
        <v/>
      </c>
      <c r="J7073" s="123"/>
      <c r="K7073" s="123"/>
      <c r="L7073" s="123"/>
      <c r="M7073" s="98" t="s">
        <v>14987</v>
      </c>
      <c r="N7073" s="118"/>
    </row>
    <row r="7074" spans="1:14" x14ac:dyDescent="0.25">
      <c r="A7074" s="130">
        <v>1614519000122</v>
      </c>
      <c r="B7074" s="98" t="s">
        <v>12653</v>
      </c>
      <c r="C7074" s="123" t="s">
        <v>2274</v>
      </c>
      <c r="D7074" s="98" t="s">
        <v>13667</v>
      </c>
      <c r="E7074" s="98" t="s">
        <v>13673</v>
      </c>
      <c r="F7074" s="124">
        <v>3.08</v>
      </c>
      <c r="G7074" s="112">
        <v>44197</v>
      </c>
      <c r="H7074" s="112">
        <v>44074</v>
      </c>
      <c r="I7074" s="123" t="str">
        <f t="shared" si="110"/>
        <v/>
      </c>
      <c r="J7074" s="123"/>
      <c r="K7074" s="123"/>
      <c r="L7074" s="123"/>
      <c r="M7074" s="98" t="s">
        <v>14987</v>
      </c>
      <c r="N7074" s="118"/>
    </row>
    <row r="7075" spans="1:14" x14ac:dyDescent="0.25">
      <c r="A7075" s="130">
        <v>1614519000122</v>
      </c>
      <c r="B7075" s="98" t="s">
        <v>12653</v>
      </c>
      <c r="C7075" s="123" t="s">
        <v>2274</v>
      </c>
      <c r="D7075" s="98" t="s">
        <v>13667</v>
      </c>
      <c r="E7075" s="98" t="s">
        <v>13673</v>
      </c>
      <c r="F7075" s="124">
        <v>3.17</v>
      </c>
      <c r="G7075" s="112">
        <v>44562</v>
      </c>
      <c r="H7075" s="112">
        <v>44074</v>
      </c>
      <c r="I7075" s="123" t="str">
        <f t="shared" si="110"/>
        <v/>
      </c>
      <c r="J7075" s="123"/>
      <c r="K7075" s="123"/>
      <c r="L7075" s="123"/>
      <c r="M7075" s="98" t="s">
        <v>14987</v>
      </c>
      <c r="N7075" s="118"/>
    </row>
    <row r="7076" spans="1:14" x14ac:dyDescent="0.25">
      <c r="A7076" s="130">
        <v>1614519000122</v>
      </c>
      <c r="B7076" s="98" t="s">
        <v>12653</v>
      </c>
      <c r="C7076" s="123" t="s">
        <v>2274</v>
      </c>
      <c r="D7076" s="98" t="s">
        <v>13667</v>
      </c>
      <c r="E7076" s="98" t="s">
        <v>13673</v>
      </c>
      <c r="F7076" s="124">
        <v>3.25</v>
      </c>
      <c r="G7076" s="112">
        <v>44927</v>
      </c>
      <c r="H7076" s="112">
        <v>44074</v>
      </c>
      <c r="I7076" s="123" t="str">
        <f t="shared" si="110"/>
        <v/>
      </c>
      <c r="J7076" s="123"/>
      <c r="K7076" s="123"/>
      <c r="L7076" s="123"/>
      <c r="M7076" s="98" t="s">
        <v>14987</v>
      </c>
      <c r="N7076" s="118"/>
    </row>
    <row r="7077" spans="1:14" x14ac:dyDescent="0.25">
      <c r="A7077" s="130">
        <v>81044984000104</v>
      </c>
      <c r="B7077" s="98" t="s">
        <v>12654</v>
      </c>
      <c r="C7077" s="123" t="s">
        <v>3143</v>
      </c>
      <c r="D7077" s="98" t="s">
        <v>13667</v>
      </c>
      <c r="E7077" s="98" t="s">
        <v>13673</v>
      </c>
      <c r="F7077" s="124">
        <v>5.87</v>
      </c>
      <c r="G7077" s="112">
        <v>43831</v>
      </c>
      <c r="H7077" s="112">
        <v>44196</v>
      </c>
      <c r="I7077" s="123" t="str">
        <f t="shared" si="110"/>
        <v/>
      </c>
      <c r="J7077" s="123"/>
      <c r="K7077" s="123"/>
      <c r="L7077" s="123"/>
      <c r="M7077" s="98" t="s">
        <v>15837</v>
      </c>
      <c r="N7077" s="118"/>
    </row>
    <row r="7078" spans="1:14" x14ac:dyDescent="0.25">
      <c r="A7078" s="130">
        <v>22855183000160</v>
      </c>
      <c r="B7078" s="98" t="s">
        <v>12656</v>
      </c>
      <c r="C7078" s="123" t="s">
        <v>3747</v>
      </c>
      <c r="D7078" s="98" t="s">
        <v>13667</v>
      </c>
      <c r="E7078" s="98" t="s">
        <v>13673</v>
      </c>
      <c r="F7078" s="124">
        <v>7.65</v>
      </c>
      <c r="G7078" s="112">
        <v>43831</v>
      </c>
      <c r="H7078" s="112">
        <v>44196</v>
      </c>
      <c r="I7078" s="123" t="str">
        <f t="shared" si="110"/>
        <v/>
      </c>
      <c r="J7078" s="123"/>
      <c r="K7078" s="123"/>
      <c r="L7078" s="123"/>
      <c r="M7078" s="98" t="s">
        <v>16161</v>
      </c>
      <c r="N7078" s="118"/>
    </row>
    <row r="7079" spans="1:14" x14ac:dyDescent="0.25">
      <c r="A7079" s="130">
        <v>37464989000102</v>
      </c>
      <c r="B7079" s="98" t="s">
        <v>12657</v>
      </c>
      <c r="C7079" s="123" t="s">
        <v>2274</v>
      </c>
      <c r="D7079" s="98" t="s">
        <v>13667</v>
      </c>
      <c r="E7079" s="98" t="s">
        <v>13673</v>
      </c>
      <c r="F7079" s="124">
        <v>5.37</v>
      </c>
      <c r="G7079" s="112">
        <v>43831</v>
      </c>
      <c r="H7079" s="112">
        <v>44104</v>
      </c>
      <c r="I7079" s="123" t="str">
        <f t="shared" si="110"/>
        <v/>
      </c>
      <c r="J7079" s="123"/>
      <c r="K7079" s="123"/>
      <c r="L7079" s="123"/>
      <c r="M7079" s="98" t="s">
        <v>14988</v>
      </c>
      <c r="N7079" s="118"/>
    </row>
    <row r="7080" spans="1:14" x14ac:dyDescent="0.25">
      <c r="A7080" s="130">
        <v>37465556000163</v>
      </c>
      <c r="B7080" s="98" t="s">
        <v>12658</v>
      </c>
      <c r="C7080" s="123" t="s">
        <v>2274</v>
      </c>
      <c r="D7080" s="98" t="s">
        <v>13667</v>
      </c>
      <c r="E7080" s="98" t="s">
        <v>13673</v>
      </c>
      <c r="F7080" s="124">
        <v>5.21</v>
      </c>
      <c r="G7080" s="112">
        <v>43831</v>
      </c>
      <c r="H7080" s="112">
        <v>44196</v>
      </c>
      <c r="I7080" s="123" t="str">
        <f t="shared" si="110"/>
        <v/>
      </c>
      <c r="J7080" s="123"/>
      <c r="K7080" s="123"/>
      <c r="L7080" s="123"/>
      <c r="M7080" s="98"/>
      <c r="N7080" s="118"/>
    </row>
    <row r="7081" spans="1:14" x14ac:dyDescent="0.25">
      <c r="A7081" s="130">
        <v>24772162000106</v>
      </c>
      <c r="B7081" s="98" t="s">
        <v>12659</v>
      </c>
      <c r="C7081" s="123" t="s">
        <v>2274</v>
      </c>
      <c r="D7081" s="98" t="s">
        <v>13667</v>
      </c>
      <c r="E7081" s="98" t="s">
        <v>13673</v>
      </c>
      <c r="F7081" s="124">
        <v>4.24</v>
      </c>
      <c r="G7081" s="112">
        <v>43831</v>
      </c>
      <c r="H7081" s="112">
        <v>44196</v>
      </c>
      <c r="I7081" s="123" t="str">
        <f t="shared" si="110"/>
        <v/>
      </c>
      <c r="J7081" s="123"/>
      <c r="K7081" s="123"/>
      <c r="L7081" s="123"/>
      <c r="M7081" s="98" t="s">
        <v>14992</v>
      </c>
      <c r="N7081" s="118"/>
    </row>
    <row r="7082" spans="1:14" x14ac:dyDescent="0.25">
      <c r="A7082" s="130">
        <v>4202280000171</v>
      </c>
      <c r="B7082" s="98" t="s">
        <v>12660</v>
      </c>
      <c r="C7082" s="123" t="s">
        <v>2274</v>
      </c>
      <c r="D7082" s="98" t="s">
        <v>13667</v>
      </c>
      <c r="E7082" s="98" t="s">
        <v>13673</v>
      </c>
      <c r="F7082" s="124">
        <v>5.24</v>
      </c>
      <c r="G7082" s="112">
        <v>43831</v>
      </c>
      <c r="H7082" s="112">
        <v>44196</v>
      </c>
      <c r="I7082" s="123" t="str">
        <f t="shared" si="110"/>
        <v/>
      </c>
      <c r="J7082" s="123"/>
      <c r="K7082" s="123"/>
      <c r="L7082" s="123"/>
      <c r="M7082" s="98" t="s">
        <v>14994</v>
      </c>
      <c r="N7082" s="118"/>
    </row>
    <row r="7083" spans="1:14" x14ac:dyDescent="0.25">
      <c r="A7083" s="130">
        <v>3238920000130</v>
      </c>
      <c r="B7083" s="98" t="s">
        <v>12661</v>
      </c>
      <c r="C7083" s="123" t="s">
        <v>2274</v>
      </c>
      <c r="D7083" s="98" t="s">
        <v>13667</v>
      </c>
      <c r="E7083" s="98" t="s">
        <v>13673</v>
      </c>
      <c r="F7083" s="124">
        <v>3.64</v>
      </c>
      <c r="G7083" s="112">
        <v>43831</v>
      </c>
      <c r="H7083" s="112">
        <v>44104</v>
      </c>
      <c r="I7083" s="123" t="str">
        <f t="shared" si="110"/>
        <v/>
      </c>
      <c r="J7083" s="123"/>
      <c r="K7083" s="123"/>
      <c r="L7083" s="123"/>
      <c r="M7083" s="98" t="s">
        <v>14995</v>
      </c>
      <c r="N7083" s="118"/>
    </row>
    <row r="7084" spans="1:14" x14ac:dyDescent="0.25">
      <c r="A7084" s="130">
        <v>75799577000104</v>
      </c>
      <c r="B7084" s="98" t="s">
        <v>12662</v>
      </c>
      <c r="C7084" s="123" t="s">
        <v>3143</v>
      </c>
      <c r="D7084" s="98" t="s">
        <v>13667</v>
      </c>
      <c r="E7084" s="98" t="s">
        <v>13673</v>
      </c>
      <c r="F7084" s="124">
        <v>10.35</v>
      </c>
      <c r="G7084" s="112">
        <v>43831</v>
      </c>
      <c r="H7084" s="112">
        <v>44196</v>
      </c>
      <c r="I7084" s="123" t="str">
        <f t="shared" si="110"/>
        <v/>
      </c>
      <c r="J7084" s="123"/>
      <c r="K7084" s="123"/>
      <c r="L7084" s="123"/>
      <c r="M7084" s="98" t="s">
        <v>15838</v>
      </c>
      <c r="N7084" s="118"/>
    </row>
    <row r="7085" spans="1:14" x14ac:dyDescent="0.25">
      <c r="A7085" s="130">
        <v>7536444000195</v>
      </c>
      <c r="B7085" s="98" t="s">
        <v>12663</v>
      </c>
      <c r="C7085" s="123" t="s">
        <v>634</v>
      </c>
      <c r="D7085" s="98" t="s">
        <v>13667</v>
      </c>
      <c r="E7085" s="98" t="s">
        <v>13673</v>
      </c>
      <c r="F7085" s="124">
        <v>6.28</v>
      </c>
      <c r="G7085" s="112">
        <v>42880</v>
      </c>
      <c r="H7085" s="112">
        <v>44196</v>
      </c>
      <c r="I7085" s="123" t="str">
        <f t="shared" si="110"/>
        <v/>
      </c>
      <c r="J7085" s="123"/>
      <c r="K7085" s="123"/>
      <c r="L7085" s="123"/>
      <c r="M7085" s="98" t="s">
        <v>14022</v>
      </c>
      <c r="N7085" s="118"/>
    </row>
    <row r="7086" spans="1:14" x14ac:dyDescent="0.25">
      <c r="A7086" s="130">
        <v>92871532000112</v>
      </c>
      <c r="B7086" s="98" t="s">
        <v>12664</v>
      </c>
      <c r="C7086" s="123" t="s">
        <v>3812</v>
      </c>
      <c r="D7086" s="98" t="s">
        <v>13667</v>
      </c>
      <c r="E7086" s="98" t="s">
        <v>13673</v>
      </c>
      <c r="F7086" s="124">
        <v>14.65</v>
      </c>
      <c r="G7086" s="112">
        <v>43831</v>
      </c>
      <c r="H7086" s="112">
        <v>44012</v>
      </c>
      <c r="I7086" s="123" t="str">
        <f t="shared" si="110"/>
        <v/>
      </c>
      <c r="J7086" s="123"/>
      <c r="K7086" s="123"/>
      <c r="L7086" s="123"/>
      <c r="M7086" s="98"/>
      <c r="N7086" s="118"/>
    </row>
    <row r="7087" spans="1:14" x14ac:dyDescent="0.25">
      <c r="A7087" s="130">
        <v>92871532000112</v>
      </c>
      <c r="B7087" s="98" t="s">
        <v>12664</v>
      </c>
      <c r="C7087" s="123" t="s">
        <v>3812</v>
      </c>
      <c r="D7087" s="98" t="s">
        <v>13667</v>
      </c>
      <c r="E7087" s="98" t="s">
        <v>13673</v>
      </c>
      <c r="F7087" s="124">
        <v>14</v>
      </c>
      <c r="G7087" s="112">
        <v>44013</v>
      </c>
      <c r="H7087" s="98"/>
      <c r="I7087" s="123" t="str">
        <f t="shared" si="110"/>
        <v/>
      </c>
      <c r="J7087" s="123"/>
      <c r="K7087" s="123"/>
      <c r="L7087" s="123"/>
      <c r="M7087" s="98"/>
      <c r="N7087" s="118"/>
    </row>
    <row r="7088" spans="1:14" x14ac:dyDescent="0.25">
      <c r="A7088" s="130">
        <v>88488358000156</v>
      </c>
      <c r="B7088" s="98" t="s">
        <v>12665</v>
      </c>
      <c r="C7088" s="123" t="s">
        <v>3812</v>
      </c>
      <c r="D7088" s="98" t="s">
        <v>13667</v>
      </c>
      <c r="E7088" s="98" t="s">
        <v>13673</v>
      </c>
      <c r="F7088" s="124">
        <v>13</v>
      </c>
      <c r="G7088" s="112">
        <v>43831</v>
      </c>
      <c r="H7088" s="112">
        <v>44196</v>
      </c>
      <c r="I7088" s="123" t="str">
        <f t="shared" si="110"/>
        <v/>
      </c>
      <c r="J7088" s="123"/>
      <c r="K7088" s="123"/>
      <c r="L7088" s="123"/>
      <c r="M7088" s="98" t="s">
        <v>16393</v>
      </c>
      <c r="N7088" s="118"/>
    </row>
    <row r="7089" spans="1:14" x14ac:dyDescent="0.25">
      <c r="A7089" s="130">
        <v>18159905000174</v>
      </c>
      <c r="B7089" s="98" t="s">
        <v>12667</v>
      </c>
      <c r="C7089" s="123" t="s">
        <v>1356</v>
      </c>
      <c r="D7089" s="98" t="s">
        <v>13667</v>
      </c>
      <c r="E7089" s="98" t="s">
        <v>13673</v>
      </c>
      <c r="F7089" s="124">
        <v>9.66</v>
      </c>
      <c r="G7089" s="112">
        <v>43831</v>
      </c>
      <c r="H7089" s="112">
        <v>44196</v>
      </c>
      <c r="I7089" s="123" t="str">
        <f t="shared" si="110"/>
        <v/>
      </c>
      <c r="J7089" s="123"/>
      <c r="K7089" s="123"/>
      <c r="L7089" s="123"/>
      <c r="M7089" s="98" t="s">
        <v>14695</v>
      </c>
      <c r="N7089" s="118"/>
    </row>
    <row r="7090" spans="1:14" x14ac:dyDescent="0.25">
      <c r="A7090" s="130">
        <v>1067925000112</v>
      </c>
      <c r="B7090" s="98" t="s">
        <v>12671</v>
      </c>
      <c r="C7090" s="123" t="s">
        <v>901</v>
      </c>
      <c r="D7090" s="98" t="s">
        <v>13667</v>
      </c>
      <c r="E7090" s="98" t="s">
        <v>13673</v>
      </c>
      <c r="F7090" s="124">
        <v>11.5</v>
      </c>
      <c r="G7090" s="112">
        <v>43831</v>
      </c>
      <c r="H7090" s="112">
        <v>43921</v>
      </c>
      <c r="I7090" s="123" t="str">
        <f t="shared" si="110"/>
        <v/>
      </c>
      <c r="J7090" s="123"/>
      <c r="K7090" s="123"/>
      <c r="L7090" s="123"/>
      <c r="M7090" s="98" t="s">
        <v>14289</v>
      </c>
      <c r="N7090" s="118"/>
    </row>
    <row r="7091" spans="1:14" x14ac:dyDescent="0.25">
      <c r="A7091" s="130">
        <v>91110296000159</v>
      </c>
      <c r="B7091" s="98" t="s">
        <v>12672</v>
      </c>
      <c r="C7091" s="123" t="s">
        <v>3812</v>
      </c>
      <c r="D7091" s="98" t="s">
        <v>13667</v>
      </c>
      <c r="E7091" s="98" t="s">
        <v>13673</v>
      </c>
      <c r="F7091" s="124">
        <v>26.12</v>
      </c>
      <c r="G7091" s="112">
        <v>43831</v>
      </c>
      <c r="H7091" s="112">
        <v>44196</v>
      </c>
      <c r="I7091" s="123" t="str">
        <f t="shared" si="110"/>
        <v/>
      </c>
      <c r="J7091" s="123"/>
      <c r="K7091" s="123"/>
      <c r="L7091" s="123"/>
      <c r="M7091" s="98" t="s">
        <v>16395</v>
      </c>
      <c r="N7091" s="118"/>
    </row>
    <row r="7092" spans="1:14" x14ac:dyDescent="0.25">
      <c r="A7092" s="130">
        <v>4214704000118</v>
      </c>
      <c r="B7092" s="98" t="s">
        <v>12674</v>
      </c>
      <c r="C7092" s="123" t="s">
        <v>2274</v>
      </c>
      <c r="D7092" s="98" t="s">
        <v>13667</v>
      </c>
      <c r="E7092" s="98" t="s">
        <v>13673</v>
      </c>
      <c r="F7092" s="124">
        <v>2.77</v>
      </c>
      <c r="G7092" s="112">
        <v>43831</v>
      </c>
      <c r="H7092" s="112">
        <v>44104</v>
      </c>
      <c r="I7092" s="123" t="str">
        <f t="shared" si="110"/>
        <v/>
      </c>
      <c r="J7092" s="123"/>
      <c r="K7092" s="123"/>
      <c r="L7092" s="123"/>
      <c r="M7092" s="98" t="s">
        <v>14996</v>
      </c>
      <c r="N7092" s="118"/>
    </row>
    <row r="7093" spans="1:14" x14ac:dyDescent="0.25">
      <c r="A7093" s="130">
        <v>94309291000148</v>
      </c>
      <c r="B7093" s="98" t="s">
        <v>12675</v>
      </c>
      <c r="C7093" s="123" t="s">
        <v>3812</v>
      </c>
      <c r="D7093" s="98" t="s">
        <v>13667</v>
      </c>
      <c r="E7093" s="98" t="s">
        <v>13673</v>
      </c>
      <c r="F7093" s="124">
        <v>17.5</v>
      </c>
      <c r="G7093" s="112">
        <v>43831</v>
      </c>
      <c r="H7093" s="112">
        <v>44196</v>
      </c>
      <c r="I7093" s="123" t="str">
        <f t="shared" si="110"/>
        <v/>
      </c>
      <c r="J7093" s="123"/>
      <c r="K7093" s="123"/>
      <c r="L7093" s="123"/>
      <c r="M7093" s="98" t="s">
        <v>16397</v>
      </c>
      <c r="N7093" s="118"/>
    </row>
    <row r="7094" spans="1:14" x14ac:dyDescent="0.25">
      <c r="A7094" s="130">
        <v>1614521000100</v>
      </c>
      <c r="B7094" s="98" t="s">
        <v>12678</v>
      </c>
      <c r="C7094" s="123" t="s">
        <v>2274</v>
      </c>
      <c r="D7094" s="98" t="s">
        <v>13667</v>
      </c>
      <c r="E7094" s="98" t="s">
        <v>13673</v>
      </c>
      <c r="F7094" s="124">
        <v>8.3800000000000008</v>
      </c>
      <c r="G7094" s="112">
        <v>43831</v>
      </c>
      <c r="H7094" s="112">
        <v>44196</v>
      </c>
      <c r="I7094" s="123" t="str">
        <f t="shared" si="110"/>
        <v/>
      </c>
      <c r="J7094" s="123"/>
      <c r="K7094" s="123"/>
      <c r="L7094" s="123"/>
      <c r="M7094" s="98" t="s">
        <v>15000</v>
      </c>
      <c r="N7094" s="118"/>
    </row>
    <row r="7095" spans="1:14" x14ac:dyDescent="0.25">
      <c r="A7095" s="130">
        <v>699197000107</v>
      </c>
      <c r="B7095" s="98" t="s">
        <v>12679</v>
      </c>
      <c r="C7095" s="123" t="s">
        <v>3747</v>
      </c>
      <c r="D7095" s="98" t="s">
        <v>13667</v>
      </c>
      <c r="E7095" s="98" t="s">
        <v>13673</v>
      </c>
      <c r="F7095" s="124">
        <v>10</v>
      </c>
      <c r="G7095" s="112">
        <v>43831</v>
      </c>
      <c r="H7095" s="112">
        <v>44043</v>
      </c>
      <c r="I7095" s="123" t="str">
        <f t="shared" si="110"/>
        <v/>
      </c>
      <c r="J7095" s="123"/>
      <c r="K7095" s="123"/>
      <c r="L7095" s="123"/>
      <c r="M7095" s="98" t="s">
        <v>16162</v>
      </c>
      <c r="N7095" s="118"/>
    </row>
    <row r="7096" spans="1:14" x14ac:dyDescent="0.25">
      <c r="A7096" s="130">
        <v>699197000107</v>
      </c>
      <c r="B7096" s="98" t="s">
        <v>12679</v>
      </c>
      <c r="C7096" s="123" t="s">
        <v>3747</v>
      </c>
      <c r="D7096" s="98" t="s">
        <v>13667</v>
      </c>
      <c r="E7096" s="98" t="s">
        <v>13673</v>
      </c>
      <c r="F7096" s="124">
        <v>10</v>
      </c>
      <c r="G7096" s="112">
        <v>44044</v>
      </c>
      <c r="H7096" s="112">
        <v>44196</v>
      </c>
      <c r="I7096" s="123" t="str">
        <f t="shared" si="110"/>
        <v/>
      </c>
      <c r="J7096" s="123"/>
      <c r="K7096" s="123"/>
      <c r="L7096" s="123"/>
      <c r="M7096" s="98"/>
      <c r="N7096" s="118"/>
    </row>
    <row r="7097" spans="1:14" x14ac:dyDescent="0.25">
      <c r="A7097" s="130">
        <v>6874000156</v>
      </c>
      <c r="B7097" s="98" t="s">
        <v>12683</v>
      </c>
      <c r="C7097" s="123" t="s">
        <v>901</v>
      </c>
      <c r="D7097" s="98" t="s">
        <v>13667</v>
      </c>
      <c r="E7097" s="98" t="s">
        <v>13673</v>
      </c>
      <c r="F7097" s="124">
        <v>26.8</v>
      </c>
      <c r="G7097" s="112">
        <v>43831</v>
      </c>
      <c r="H7097" s="112">
        <v>44196</v>
      </c>
      <c r="I7097" s="123" t="str">
        <f t="shared" si="110"/>
        <v/>
      </c>
      <c r="J7097" s="123"/>
      <c r="K7097" s="123"/>
      <c r="L7097" s="123"/>
      <c r="M7097" s="98" t="s">
        <v>14291</v>
      </c>
      <c r="N7097" s="118"/>
    </row>
    <row r="7098" spans="1:14" x14ac:dyDescent="0.25">
      <c r="A7098" s="130">
        <v>88254875000160</v>
      </c>
      <c r="B7098" s="98" t="s">
        <v>12685</v>
      </c>
      <c r="C7098" s="123" t="s">
        <v>3812</v>
      </c>
      <c r="D7098" s="98" t="s">
        <v>13667</v>
      </c>
      <c r="E7098" s="98" t="s">
        <v>13673</v>
      </c>
      <c r="F7098" s="124">
        <v>18</v>
      </c>
      <c r="G7098" s="112">
        <v>43831</v>
      </c>
      <c r="H7098" s="112">
        <v>44196</v>
      </c>
      <c r="I7098" s="123" t="str">
        <f t="shared" si="110"/>
        <v/>
      </c>
      <c r="J7098" s="123"/>
      <c r="K7098" s="123"/>
      <c r="L7098" s="123"/>
      <c r="M7098" s="98" t="s">
        <v>16399</v>
      </c>
      <c r="N7098" s="118"/>
    </row>
    <row r="7099" spans="1:14" x14ac:dyDescent="0.25">
      <c r="A7099" s="130">
        <v>3238888000193</v>
      </c>
      <c r="B7099" s="98" t="s">
        <v>12687</v>
      </c>
      <c r="C7099" s="123" t="s">
        <v>2274</v>
      </c>
      <c r="D7099" s="98" t="s">
        <v>13667</v>
      </c>
      <c r="E7099" s="98" t="s">
        <v>13673</v>
      </c>
      <c r="F7099" s="124">
        <v>7.25</v>
      </c>
      <c r="G7099" s="112">
        <v>43831</v>
      </c>
      <c r="H7099" s="112">
        <v>44043</v>
      </c>
      <c r="I7099" s="123" t="str">
        <f t="shared" si="110"/>
        <v/>
      </c>
      <c r="J7099" s="123"/>
      <c r="K7099" s="123"/>
      <c r="L7099" s="123"/>
      <c r="M7099" s="98"/>
      <c r="N7099" s="118"/>
    </row>
    <row r="7100" spans="1:14" x14ac:dyDescent="0.25">
      <c r="A7100" s="130">
        <v>3238888000193</v>
      </c>
      <c r="B7100" s="98" t="s">
        <v>12687</v>
      </c>
      <c r="C7100" s="123" t="s">
        <v>2274</v>
      </c>
      <c r="D7100" s="98" t="s">
        <v>13667</v>
      </c>
      <c r="E7100" s="98" t="s">
        <v>13673</v>
      </c>
      <c r="F7100" s="124">
        <v>7.25</v>
      </c>
      <c r="G7100" s="112">
        <v>44044</v>
      </c>
      <c r="H7100" s="112">
        <v>44196</v>
      </c>
      <c r="I7100" s="123" t="str">
        <f t="shared" si="110"/>
        <v/>
      </c>
      <c r="J7100" s="123"/>
      <c r="K7100" s="123"/>
      <c r="L7100" s="123"/>
      <c r="M7100" s="98"/>
      <c r="N7100" s="118"/>
    </row>
    <row r="7101" spans="1:14" x14ac:dyDescent="0.25">
      <c r="A7101" s="130">
        <v>63762009000150</v>
      </c>
      <c r="B7101" s="98" t="s">
        <v>12688</v>
      </c>
      <c r="C7101" s="123" t="s">
        <v>3747</v>
      </c>
      <c r="D7101" s="98" t="s">
        <v>13667</v>
      </c>
      <c r="E7101" s="98" t="s">
        <v>13673</v>
      </c>
      <c r="F7101" s="124">
        <v>5.17</v>
      </c>
      <c r="G7101" s="112">
        <v>43831</v>
      </c>
      <c r="H7101" s="112">
        <v>44196</v>
      </c>
      <c r="I7101" s="123" t="str">
        <f t="shared" si="110"/>
        <v/>
      </c>
      <c r="J7101" s="123"/>
      <c r="K7101" s="123"/>
      <c r="L7101" s="123"/>
      <c r="M7101" s="98" t="s">
        <v>16163</v>
      </c>
      <c r="N7101" s="118"/>
    </row>
    <row r="7102" spans="1:14" x14ac:dyDescent="0.25">
      <c r="A7102" s="130">
        <v>12248878000120</v>
      </c>
      <c r="B7102" s="98" t="s">
        <v>12690</v>
      </c>
      <c r="C7102" s="123" t="s">
        <v>29</v>
      </c>
      <c r="D7102" s="98" t="s">
        <v>13667</v>
      </c>
      <c r="E7102" s="98" t="s">
        <v>13673</v>
      </c>
      <c r="F7102" s="124">
        <v>11.62</v>
      </c>
      <c r="G7102" s="112">
        <v>43831</v>
      </c>
      <c r="H7102" s="112">
        <v>44196</v>
      </c>
      <c r="I7102" s="123" t="str">
        <f t="shared" si="110"/>
        <v/>
      </c>
      <c r="J7102" s="123"/>
      <c r="K7102" s="123"/>
      <c r="L7102" s="123"/>
      <c r="M7102" s="98" t="s">
        <v>13762</v>
      </c>
      <c r="N7102" s="118"/>
    </row>
    <row r="7103" spans="1:14" x14ac:dyDescent="0.25">
      <c r="A7103" s="130">
        <v>94187341000161</v>
      </c>
      <c r="B7103" s="98" t="s">
        <v>12691</v>
      </c>
      <c r="C7103" s="123" t="s">
        <v>3812</v>
      </c>
      <c r="D7103" s="98" t="s">
        <v>13667</v>
      </c>
      <c r="E7103" s="98" t="s">
        <v>13673</v>
      </c>
      <c r="F7103" s="124">
        <v>10.199999999999999</v>
      </c>
      <c r="G7103" s="112">
        <v>44013</v>
      </c>
      <c r="H7103" s="98"/>
      <c r="I7103" s="123" t="str">
        <f t="shared" si="110"/>
        <v/>
      </c>
      <c r="J7103" s="123"/>
      <c r="K7103" s="123"/>
      <c r="L7103" s="123"/>
      <c r="M7103" s="98"/>
      <c r="N7103" s="118"/>
    </row>
    <row r="7104" spans="1:14" x14ac:dyDescent="0.25">
      <c r="A7104" s="130">
        <v>1614517000133</v>
      </c>
      <c r="B7104" s="98" t="s">
        <v>12692</v>
      </c>
      <c r="C7104" s="123" t="s">
        <v>2274</v>
      </c>
      <c r="D7104" s="98" t="s">
        <v>13667</v>
      </c>
      <c r="E7104" s="98" t="s">
        <v>13673</v>
      </c>
      <c r="F7104" s="124">
        <v>2.08</v>
      </c>
      <c r="G7104" s="112">
        <v>43831</v>
      </c>
      <c r="H7104" s="112">
        <v>44196</v>
      </c>
      <c r="I7104" s="123" t="str">
        <f t="shared" si="110"/>
        <v/>
      </c>
      <c r="J7104" s="123"/>
      <c r="K7104" s="123"/>
      <c r="L7104" s="123"/>
      <c r="M7104" s="98" t="s">
        <v>15001</v>
      </c>
      <c r="N7104" s="118"/>
    </row>
    <row r="7105" spans="1:14" x14ac:dyDescent="0.25">
      <c r="A7105" s="130">
        <v>6554836000114</v>
      </c>
      <c r="B7105" s="98" t="s">
        <v>12693</v>
      </c>
      <c r="C7105" s="123" t="s">
        <v>2926</v>
      </c>
      <c r="D7105" s="98" t="s">
        <v>13667</v>
      </c>
      <c r="E7105" s="98" t="s">
        <v>13673</v>
      </c>
      <c r="F7105" s="124">
        <v>22.04</v>
      </c>
      <c r="G7105" s="112">
        <v>43831</v>
      </c>
      <c r="H7105" s="112">
        <v>44196</v>
      </c>
      <c r="I7105" s="123" t="str">
        <f t="shared" si="110"/>
        <v/>
      </c>
      <c r="J7105" s="123"/>
      <c r="K7105" s="123"/>
      <c r="L7105" s="123"/>
      <c r="M7105" s="98" t="s">
        <v>15615</v>
      </c>
      <c r="N7105" s="118"/>
    </row>
    <row r="7106" spans="1:14" x14ac:dyDescent="0.25">
      <c r="A7106" s="130">
        <v>25041005000193</v>
      </c>
      <c r="B7106" s="98" t="s">
        <v>12694</v>
      </c>
      <c r="C7106" s="123" t="s">
        <v>901</v>
      </c>
      <c r="D7106" s="98" t="s">
        <v>13667</v>
      </c>
      <c r="E7106" s="98" t="s">
        <v>13673</v>
      </c>
      <c r="F7106" s="124">
        <v>2</v>
      </c>
      <c r="G7106" s="112">
        <v>42685</v>
      </c>
      <c r="H7106" s="112">
        <v>44196</v>
      </c>
      <c r="I7106" s="123" t="str">
        <f t="shared" si="110"/>
        <v/>
      </c>
      <c r="J7106" s="123"/>
      <c r="K7106" s="123"/>
      <c r="L7106" s="123"/>
      <c r="M7106" s="98" t="s">
        <v>14295</v>
      </c>
      <c r="N7106" s="118"/>
    </row>
    <row r="7107" spans="1:14" x14ac:dyDescent="0.25">
      <c r="A7107" s="130">
        <v>92411172000176</v>
      </c>
      <c r="B7107" s="98" t="s">
        <v>12695</v>
      </c>
      <c r="C7107" s="123" t="s">
        <v>3812</v>
      </c>
      <c r="D7107" s="98" t="s">
        <v>13667</v>
      </c>
      <c r="E7107" s="98" t="s">
        <v>13673</v>
      </c>
      <c r="F7107" s="124">
        <v>10.5</v>
      </c>
      <c r="G7107" s="112">
        <v>43466</v>
      </c>
      <c r="H7107" s="112">
        <v>44043</v>
      </c>
      <c r="I7107" s="123" t="str">
        <f t="shared" ref="I7107:I7170" si="111">IFERROR(IF(OR(E7107="Ativos", E7107="Aposentados",E7107="Pensionistas"),IF(F7107&gt;=14,"SIM","NÃO"),""),"")</f>
        <v/>
      </c>
      <c r="J7107" s="123"/>
      <c r="K7107" s="123"/>
      <c r="L7107" s="123"/>
      <c r="M7107" s="98" t="s">
        <v>16400</v>
      </c>
      <c r="N7107" s="118"/>
    </row>
    <row r="7108" spans="1:14" x14ac:dyDescent="0.25">
      <c r="A7108" s="130">
        <v>92411172000176</v>
      </c>
      <c r="B7108" s="98" t="s">
        <v>12695</v>
      </c>
      <c r="C7108" s="123" t="s">
        <v>3812</v>
      </c>
      <c r="D7108" s="98" t="s">
        <v>13667</v>
      </c>
      <c r="E7108" s="98" t="s">
        <v>13673</v>
      </c>
      <c r="F7108" s="124">
        <v>2.65</v>
      </c>
      <c r="G7108" s="112">
        <v>44044</v>
      </c>
      <c r="H7108" s="112">
        <v>44196</v>
      </c>
      <c r="I7108" s="123" t="str">
        <f t="shared" si="111"/>
        <v/>
      </c>
      <c r="J7108" s="123"/>
      <c r="K7108" s="123"/>
      <c r="L7108" s="123"/>
      <c r="M7108" s="98"/>
      <c r="N7108" s="118"/>
    </row>
    <row r="7109" spans="1:14" x14ac:dyDescent="0.25">
      <c r="A7109" s="130">
        <v>92411172000176</v>
      </c>
      <c r="B7109" s="98" t="s">
        <v>12695</v>
      </c>
      <c r="C7109" s="123" t="s">
        <v>3812</v>
      </c>
      <c r="D7109" s="98" t="s">
        <v>13667</v>
      </c>
      <c r="E7109" s="98" t="s">
        <v>13673</v>
      </c>
      <c r="F7109" s="124">
        <v>3.05</v>
      </c>
      <c r="G7109" s="112">
        <v>44562</v>
      </c>
      <c r="H7109" s="112">
        <v>44196</v>
      </c>
      <c r="I7109" s="123" t="str">
        <f t="shared" si="111"/>
        <v/>
      </c>
      <c r="J7109" s="123"/>
      <c r="K7109" s="123"/>
      <c r="L7109" s="123"/>
      <c r="M7109" s="98"/>
      <c r="N7109" s="118"/>
    </row>
    <row r="7110" spans="1:14" x14ac:dyDescent="0.25">
      <c r="A7110" s="130">
        <v>46596151000155</v>
      </c>
      <c r="B7110" s="98" t="s">
        <v>12701</v>
      </c>
      <c r="C7110" s="123" t="s">
        <v>4626</v>
      </c>
      <c r="D7110" s="98" t="s">
        <v>13667</v>
      </c>
      <c r="E7110" s="98" t="s">
        <v>13673</v>
      </c>
      <c r="F7110" s="124">
        <v>6.16</v>
      </c>
      <c r="G7110" s="112">
        <v>41275</v>
      </c>
      <c r="H7110" s="98"/>
      <c r="I7110" s="123" t="str">
        <f t="shared" si="111"/>
        <v/>
      </c>
      <c r="J7110" s="123"/>
      <c r="K7110" s="123"/>
      <c r="L7110" s="123"/>
      <c r="M7110" s="98" t="s">
        <v>16852</v>
      </c>
      <c r="N7110" s="118"/>
    </row>
    <row r="7111" spans="1:14" x14ac:dyDescent="0.25">
      <c r="A7111" s="130">
        <v>16854531000181</v>
      </c>
      <c r="B7111" s="98" t="s">
        <v>12704</v>
      </c>
      <c r="C7111" s="123" t="s">
        <v>1356</v>
      </c>
      <c r="D7111" s="98" t="s">
        <v>13667</v>
      </c>
      <c r="E7111" s="98" t="s">
        <v>13673</v>
      </c>
      <c r="F7111" s="124">
        <v>3.35</v>
      </c>
      <c r="G7111" s="112">
        <v>43831</v>
      </c>
      <c r="H7111" s="112">
        <v>44196</v>
      </c>
      <c r="I7111" s="123" t="str">
        <f t="shared" si="111"/>
        <v/>
      </c>
      <c r="J7111" s="123"/>
      <c r="K7111" s="123"/>
      <c r="L7111" s="123"/>
      <c r="M7111" s="98" t="s">
        <v>14700</v>
      </c>
      <c r="N7111" s="118"/>
    </row>
    <row r="7112" spans="1:14" x14ac:dyDescent="0.25">
      <c r="A7112" s="130">
        <v>1629809000140</v>
      </c>
      <c r="B7112" s="98" t="s">
        <v>12705</v>
      </c>
      <c r="C7112" s="123" t="s">
        <v>5227</v>
      </c>
      <c r="D7112" s="98" t="s">
        <v>13667</v>
      </c>
      <c r="E7112" s="98" t="s">
        <v>13673</v>
      </c>
      <c r="F7112" s="124">
        <v>3.31</v>
      </c>
      <c r="G7112" s="112">
        <v>43831</v>
      </c>
      <c r="H7112" s="112">
        <v>44196</v>
      </c>
      <c r="I7112" s="123" t="str">
        <f t="shared" si="111"/>
        <v/>
      </c>
      <c r="J7112" s="123"/>
      <c r="K7112" s="123"/>
      <c r="L7112" s="123"/>
      <c r="M7112" s="98" t="s">
        <v>17028</v>
      </c>
      <c r="N7112" s="118"/>
    </row>
    <row r="7113" spans="1:14" x14ac:dyDescent="0.25">
      <c r="A7113" s="130">
        <v>2385839000110</v>
      </c>
      <c r="B7113" s="98" t="s">
        <v>12710</v>
      </c>
      <c r="C7113" s="123" t="s">
        <v>901</v>
      </c>
      <c r="D7113" s="98" t="s">
        <v>13667</v>
      </c>
      <c r="E7113" s="98" t="s">
        <v>13673</v>
      </c>
      <c r="F7113" s="124">
        <v>2</v>
      </c>
      <c r="G7113" s="112">
        <v>43617</v>
      </c>
      <c r="H7113" s="112">
        <v>44104</v>
      </c>
      <c r="I7113" s="123" t="str">
        <f t="shared" si="111"/>
        <v/>
      </c>
      <c r="J7113" s="123"/>
      <c r="K7113" s="123"/>
      <c r="L7113" s="123"/>
      <c r="M7113" s="98"/>
      <c r="N7113" s="118"/>
    </row>
    <row r="7114" spans="1:14" x14ac:dyDescent="0.25">
      <c r="A7114" s="130">
        <v>45351749000111</v>
      </c>
      <c r="B7114" s="98" t="s">
        <v>12711</v>
      </c>
      <c r="C7114" s="123" t="s">
        <v>4626</v>
      </c>
      <c r="D7114" s="98" t="s">
        <v>13667</v>
      </c>
      <c r="E7114" s="98" t="s">
        <v>13673</v>
      </c>
      <c r="F7114" s="124">
        <v>3</v>
      </c>
      <c r="G7114" s="112">
        <v>43831</v>
      </c>
      <c r="H7114" s="112">
        <v>44196</v>
      </c>
      <c r="I7114" s="123" t="str">
        <f t="shared" si="111"/>
        <v/>
      </c>
      <c r="J7114" s="123"/>
      <c r="K7114" s="123"/>
      <c r="L7114" s="123"/>
      <c r="M7114" s="98" t="s">
        <v>16859</v>
      </c>
      <c r="N7114" s="118"/>
    </row>
    <row r="7115" spans="1:14" x14ac:dyDescent="0.25">
      <c r="A7115" s="130">
        <v>10294254000113</v>
      </c>
      <c r="B7115" s="98" t="s">
        <v>12712</v>
      </c>
      <c r="C7115" s="123" t="s">
        <v>2758</v>
      </c>
      <c r="D7115" s="98" t="s">
        <v>13667</v>
      </c>
      <c r="E7115" s="98" t="s">
        <v>13673</v>
      </c>
      <c r="F7115" s="124">
        <v>12</v>
      </c>
      <c r="G7115" s="112">
        <v>43831</v>
      </c>
      <c r="H7115" s="112">
        <v>44196</v>
      </c>
      <c r="I7115" s="123" t="str">
        <f t="shared" si="111"/>
        <v/>
      </c>
      <c r="J7115" s="123"/>
      <c r="K7115" s="123"/>
      <c r="L7115" s="123"/>
      <c r="M7115" s="98" t="s">
        <v>15429</v>
      </c>
      <c r="N7115" s="118"/>
    </row>
    <row r="7116" spans="1:14" x14ac:dyDescent="0.25">
      <c r="A7116" s="130">
        <v>88814181000130</v>
      </c>
      <c r="B7116" s="98" t="s">
        <v>12715</v>
      </c>
      <c r="C7116" s="123" t="s">
        <v>3812</v>
      </c>
      <c r="D7116" s="98" t="s">
        <v>13667</v>
      </c>
      <c r="E7116" s="98" t="s">
        <v>13673</v>
      </c>
      <c r="F7116" s="124">
        <v>24</v>
      </c>
      <c r="G7116" s="112">
        <v>43831</v>
      </c>
      <c r="H7116" s="112">
        <v>44074</v>
      </c>
      <c r="I7116" s="123" t="str">
        <f t="shared" si="111"/>
        <v/>
      </c>
      <c r="J7116" s="123"/>
      <c r="K7116" s="123"/>
      <c r="L7116" s="123"/>
      <c r="M7116" s="98"/>
      <c r="N7116" s="118"/>
    </row>
    <row r="7117" spans="1:14" x14ac:dyDescent="0.25">
      <c r="A7117" s="130">
        <v>88814181000130</v>
      </c>
      <c r="B7117" s="98" t="s">
        <v>12715</v>
      </c>
      <c r="C7117" s="123" t="s">
        <v>3812</v>
      </c>
      <c r="D7117" s="98" t="s">
        <v>13667</v>
      </c>
      <c r="E7117" s="98" t="s">
        <v>13673</v>
      </c>
      <c r="F7117" s="124">
        <v>24</v>
      </c>
      <c r="G7117" s="112">
        <v>44075</v>
      </c>
      <c r="H7117" s="112">
        <v>44196</v>
      </c>
      <c r="I7117" s="123" t="str">
        <f t="shared" si="111"/>
        <v/>
      </c>
      <c r="J7117" s="123"/>
      <c r="K7117" s="123"/>
      <c r="L7117" s="123"/>
      <c r="M7117" s="98"/>
      <c r="N7117" s="118"/>
    </row>
    <row r="7118" spans="1:14" x14ac:dyDescent="0.25">
      <c r="A7118" s="130">
        <v>76282672000107</v>
      </c>
      <c r="B7118" s="98" t="s">
        <v>12719</v>
      </c>
      <c r="C7118" s="123" t="s">
        <v>3143</v>
      </c>
      <c r="D7118" s="98" t="s">
        <v>13667</v>
      </c>
      <c r="E7118" s="98" t="s">
        <v>13673</v>
      </c>
      <c r="F7118" s="124">
        <v>15.4</v>
      </c>
      <c r="G7118" s="112">
        <v>43831</v>
      </c>
      <c r="H7118" s="112">
        <v>44196</v>
      </c>
      <c r="I7118" s="123" t="str">
        <f t="shared" si="111"/>
        <v/>
      </c>
      <c r="J7118" s="123"/>
      <c r="K7118" s="123"/>
      <c r="L7118" s="123"/>
      <c r="M7118" s="98" t="s">
        <v>15840</v>
      </c>
      <c r="N7118" s="118"/>
    </row>
    <row r="7119" spans="1:14" x14ac:dyDescent="0.25">
      <c r="A7119" s="130">
        <v>8095473000121</v>
      </c>
      <c r="B7119" s="98" t="s">
        <v>12721</v>
      </c>
      <c r="C7119" s="123" t="s">
        <v>3601</v>
      </c>
      <c r="D7119" s="98" t="s">
        <v>13667</v>
      </c>
      <c r="E7119" s="98" t="s">
        <v>13673</v>
      </c>
      <c r="F7119" s="124">
        <v>9.4700000000000006</v>
      </c>
      <c r="G7119" s="112">
        <v>43831</v>
      </c>
      <c r="H7119" s="112">
        <v>44196</v>
      </c>
      <c r="I7119" s="123" t="str">
        <f t="shared" si="111"/>
        <v/>
      </c>
      <c r="J7119" s="123"/>
      <c r="K7119" s="123"/>
      <c r="L7119" s="123"/>
      <c r="M7119" s="98"/>
      <c r="N7119" s="118"/>
    </row>
    <row r="7120" spans="1:14" x14ac:dyDescent="0.25">
      <c r="A7120" s="130">
        <v>4380507000179</v>
      </c>
      <c r="B7120" s="98" t="s">
        <v>12722</v>
      </c>
      <c r="C7120" s="123" t="s">
        <v>3747</v>
      </c>
      <c r="D7120" s="98" t="s">
        <v>13667</v>
      </c>
      <c r="E7120" s="98" t="s">
        <v>13673</v>
      </c>
      <c r="F7120" s="124">
        <v>6.75</v>
      </c>
      <c r="G7120" s="112">
        <v>43831</v>
      </c>
      <c r="H7120" s="112">
        <v>44196</v>
      </c>
      <c r="I7120" s="123" t="str">
        <f t="shared" si="111"/>
        <v/>
      </c>
      <c r="J7120" s="123"/>
      <c r="K7120" s="123"/>
      <c r="L7120" s="123"/>
      <c r="M7120" s="98" t="s">
        <v>16164</v>
      </c>
      <c r="N7120" s="118"/>
    </row>
    <row r="7121" spans="1:14" x14ac:dyDescent="0.25">
      <c r="A7121" s="130">
        <v>1485531000184</v>
      </c>
      <c r="B7121" s="98" t="s">
        <v>12723</v>
      </c>
      <c r="C7121" s="123" t="s">
        <v>901</v>
      </c>
      <c r="D7121" s="98" t="s">
        <v>13667</v>
      </c>
      <c r="E7121" s="98" t="s">
        <v>13673</v>
      </c>
      <c r="F7121" s="124">
        <v>5</v>
      </c>
      <c r="G7121" s="112">
        <v>43831</v>
      </c>
      <c r="H7121" s="112">
        <v>44196</v>
      </c>
      <c r="I7121" s="123" t="str">
        <f t="shared" si="111"/>
        <v/>
      </c>
      <c r="J7121" s="123"/>
      <c r="K7121" s="123"/>
      <c r="L7121" s="123"/>
      <c r="M7121" s="98"/>
      <c r="N7121" s="118"/>
    </row>
    <row r="7122" spans="1:14" x14ac:dyDescent="0.25">
      <c r="A7122" s="130">
        <v>7384407000109</v>
      </c>
      <c r="B7122" s="98" t="s">
        <v>12727</v>
      </c>
      <c r="C7122" s="123" t="s">
        <v>634</v>
      </c>
      <c r="D7122" s="98" t="s">
        <v>13667</v>
      </c>
      <c r="E7122" s="98" t="s">
        <v>13673</v>
      </c>
      <c r="F7122" s="124">
        <v>14.09</v>
      </c>
      <c r="G7122" s="112">
        <v>43831</v>
      </c>
      <c r="H7122" s="112">
        <v>44196</v>
      </c>
      <c r="I7122" s="123" t="str">
        <f t="shared" si="111"/>
        <v/>
      </c>
      <c r="J7122" s="123"/>
      <c r="K7122" s="123"/>
      <c r="L7122" s="123"/>
      <c r="M7122" s="98" t="s">
        <v>14031</v>
      </c>
      <c r="N7122" s="118"/>
    </row>
    <row r="7123" spans="1:14" x14ac:dyDescent="0.25">
      <c r="A7123" s="130">
        <v>7963861000114</v>
      </c>
      <c r="B7123" s="98" t="s">
        <v>12728</v>
      </c>
      <c r="C7123" s="123" t="s">
        <v>634</v>
      </c>
      <c r="D7123" s="98" t="s">
        <v>13667</v>
      </c>
      <c r="E7123" s="98" t="s">
        <v>13673</v>
      </c>
      <c r="F7123" s="124">
        <v>14.26</v>
      </c>
      <c r="G7123" s="112">
        <v>43831</v>
      </c>
      <c r="H7123" s="112">
        <v>44196</v>
      </c>
      <c r="I7123" s="123" t="str">
        <f t="shared" si="111"/>
        <v/>
      </c>
      <c r="J7123" s="123"/>
      <c r="K7123" s="123"/>
      <c r="L7123" s="123"/>
      <c r="M7123" s="98" t="s">
        <v>14034</v>
      </c>
      <c r="N7123" s="118"/>
    </row>
    <row r="7124" spans="1:14" x14ac:dyDescent="0.25">
      <c r="A7124" s="130">
        <v>18404764000108</v>
      </c>
      <c r="B7124" s="98" t="s">
        <v>12733</v>
      </c>
      <c r="C7124" s="123" t="s">
        <v>1356</v>
      </c>
      <c r="D7124" s="98" t="s">
        <v>13667</v>
      </c>
      <c r="E7124" s="98" t="s">
        <v>13673</v>
      </c>
      <c r="F7124" s="124">
        <v>9.51</v>
      </c>
      <c r="G7124" s="112">
        <v>43831</v>
      </c>
      <c r="H7124" s="112">
        <v>44196</v>
      </c>
      <c r="I7124" s="123" t="str">
        <f t="shared" si="111"/>
        <v/>
      </c>
      <c r="J7124" s="123"/>
      <c r="K7124" s="123"/>
      <c r="L7124" s="123"/>
      <c r="M7124" s="98" t="s">
        <v>14704</v>
      </c>
      <c r="N7124" s="118"/>
    </row>
    <row r="7125" spans="1:14" x14ac:dyDescent="0.25">
      <c r="A7125" s="130">
        <v>7488679000159</v>
      </c>
      <c r="B7125" s="98" t="s">
        <v>12736</v>
      </c>
      <c r="C7125" s="123" t="s">
        <v>634</v>
      </c>
      <c r="D7125" s="98" t="s">
        <v>13667</v>
      </c>
      <c r="E7125" s="98" t="s">
        <v>13673</v>
      </c>
      <c r="F7125" s="124">
        <v>14.29</v>
      </c>
      <c r="G7125" s="112">
        <v>43831</v>
      </c>
      <c r="H7125" s="112">
        <v>44196</v>
      </c>
      <c r="I7125" s="123" t="str">
        <f t="shared" si="111"/>
        <v/>
      </c>
      <c r="J7125" s="123"/>
      <c r="K7125" s="123"/>
      <c r="L7125" s="123"/>
      <c r="M7125" s="98" t="s">
        <v>14039</v>
      </c>
      <c r="N7125" s="118"/>
    </row>
    <row r="7126" spans="1:14" x14ac:dyDescent="0.25">
      <c r="A7126" s="130">
        <v>90836701000158</v>
      </c>
      <c r="B7126" s="98" t="s">
        <v>12740</v>
      </c>
      <c r="C7126" s="123" t="s">
        <v>3812</v>
      </c>
      <c r="D7126" s="98" t="s">
        <v>13667</v>
      </c>
      <c r="E7126" s="98" t="s">
        <v>13673</v>
      </c>
      <c r="F7126" s="124">
        <v>12</v>
      </c>
      <c r="G7126" s="112">
        <v>43831</v>
      </c>
      <c r="H7126" s="112">
        <v>44196</v>
      </c>
      <c r="I7126" s="123" t="str">
        <f t="shared" si="111"/>
        <v/>
      </c>
      <c r="J7126" s="123"/>
      <c r="K7126" s="123"/>
      <c r="L7126" s="123"/>
      <c r="M7126" s="98" t="s">
        <v>16401</v>
      </c>
      <c r="N7126" s="118"/>
    </row>
    <row r="7127" spans="1:14" x14ac:dyDescent="0.25">
      <c r="A7127" s="130">
        <v>2394757000132</v>
      </c>
      <c r="B7127" s="98" t="s">
        <v>12746</v>
      </c>
      <c r="C7127" s="123" t="s">
        <v>901</v>
      </c>
      <c r="D7127" s="98" t="s">
        <v>13667</v>
      </c>
      <c r="E7127" s="98" t="s">
        <v>13673</v>
      </c>
      <c r="F7127" s="124">
        <v>14.95</v>
      </c>
      <c r="G7127" s="112">
        <v>43831</v>
      </c>
      <c r="H7127" s="112">
        <v>44196</v>
      </c>
      <c r="I7127" s="123" t="str">
        <f t="shared" si="111"/>
        <v/>
      </c>
      <c r="J7127" s="123"/>
      <c r="K7127" s="123"/>
      <c r="L7127" s="123"/>
      <c r="M7127" s="98" t="s">
        <v>14301</v>
      </c>
      <c r="N7127" s="118"/>
    </row>
    <row r="7128" spans="1:14" x14ac:dyDescent="0.25">
      <c r="A7128" s="130">
        <v>7401000173</v>
      </c>
      <c r="B7128" s="98" t="s">
        <v>12748</v>
      </c>
      <c r="C7128" s="123" t="s">
        <v>5227</v>
      </c>
      <c r="D7128" s="98" t="s">
        <v>13667</v>
      </c>
      <c r="E7128" s="98" t="s">
        <v>13673</v>
      </c>
      <c r="F7128" s="124">
        <v>0.5</v>
      </c>
      <c r="G7128" s="112">
        <v>43467</v>
      </c>
      <c r="H7128" s="98"/>
      <c r="I7128" s="123" t="str">
        <f t="shared" si="111"/>
        <v/>
      </c>
      <c r="J7128" s="123"/>
      <c r="K7128" s="123"/>
      <c r="L7128" s="123"/>
      <c r="M7128" s="98"/>
      <c r="N7128" s="118"/>
    </row>
    <row r="7129" spans="1:14" x14ac:dyDescent="0.25">
      <c r="A7129" s="130">
        <v>91342667000128</v>
      </c>
      <c r="B7129" s="98" t="s">
        <v>12754</v>
      </c>
      <c r="C7129" s="123" t="s">
        <v>3812</v>
      </c>
      <c r="D7129" s="98" t="s">
        <v>13667</v>
      </c>
      <c r="E7129" s="98" t="s">
        <v>13673</v>
      </c>
      <c r="F7129" s="124">
        <v>15.4</v>
      </c>
      <c r="G7129" s="112">
        <v>43831</v>
      </c>
      <c r="H7129" s="112">
        <v>44196</v>
      </c>
      <c r="I7129" s="123" t="str">
        <f t="shared" si="111"/>
        <v/>
      </c>
      <c r="J7129" s="123"/>
      <c r="K7129" s="123"/>
      <c r="L7129" s="123"/>
      <c r="M7129" s="98"/>
      <c r="N7129" s="118"/>
    </row>
    <row r="7130" spans="1:14" x14ac:dyDescent="0.25">
      <c r="A7130" s="130">
        <v>12369880000157</v>
      </c>
      <c r="B7130" s="98" t="s">
        <v>12755</v>
      </c>
      <c r="C7130" s="123" t="s">
        <v>29</v>
      </c>
      <c r="D7130" s="98" t="s">
        <v>13667</v>
      </c>
      <c r="E7130" s="98" t="s">
        <v>13673</v>
      </c>
      <c r="F7130" s="124">
        <v>13</v>
      </c>
      <c r="G7130" s="112">
        <v>43831</v>
      </c>
      <c r="H7130" s="112">
        <v>44196</v>
      </c>
      <c r="I7130" s="123" t="str">
        <f t="shared" si="111"/>
        <v/>
      </c>
      <c r="J7130" s="123"/>
      <c r="K7130" s="123"/>
      <c r="L7130" s="123"/>
      <c r="M7130" s="98" t="s">
        <v>13769</v>
      </c>
      <c r="N7130" s="118"/>
    </row>
    <row r="7131" spans="1:14" x14ac:dyDescent="0.25">
      <c r="A7131" s="130">
        <v>29138385000130</v>
      </c>
      <c r="B7131" s="98" t="s">
        <v>12763</v>
      </c>
      <c r="C7131" s="123" t="s">
        <v>3513</v>
      </c>
      <c r="D7131" s="98" t="s">
        <v>13667</v>
      </c>
      <c r="E7131" s="98" t="s">
        <v>13673</v>
      </c>
      <c r="F7131" s="124">
        <v>16.97</v>
      </c>
      <c r="G7131" s="112">
        <v>43831</v>
      </c>
      <c r="H7131" s="112">
        <v>44196</v>
      </c>
      <c r="I7131" s="123" t="str">
        <f t="shared" si="111"/>
        <v/>
      </c>
      <c r="J7131" s="123"/>
      <c r="K7131" s="123"/>
      <c r="L7131" s="123"/>
      <c r="M7131" s="98" t="s">
        <v>16011</v>
      </c>
      <c r="N7131" s="118"/>
    </row>
    <row r="7132" spans="1:14" x14ac:dyDescent="0.25">
      <c r="A7132" s="130">
        <v>45127248000156</v>
      </c>
      <c r="B7132" s="98" t="s">
        <v>12766</v>
      </c>
      <c r="C7132" s="123" t="s">
        <v>4626</v>
      </c>
      <c r="D7132" s="98" t="s">
        <v>13667</v>
      </c>
      <c r="E7132" s="98" t="s">
        <v>13673</v>
      </c>
      <c r="F7132" s="124">
        <v>4</v>
      </c>
      <c r="G7132" s="112">
        <v>43831</v>
      </c>
      <c r="H7132" s="112">
        <v>44196</v>
      </c>
      <c r="I7132" s="123" t="str">
        <f t="shared" si="111"/>
        <v/>
      </c>
      <c r="J7132" s="123"/>
      <c r="K7132" s="123"/>
      <c r="L7132" s="123"/>
      <c r="M7132" s="98" t="s">
        <v>16868</v>
      </c>
      <c r="N7132" s="118"/>
    </row>
    <row r="7133" spans="1:14" x14ac:dyDescent="0.25">
      <c r="A7133" s="130">
        <v>92000207000184</v>
      </c>
      <c r="B7133" s="98" t="s">
        <v>12767</v>
      </c>
      <c r="C7133" s="123" t="s">
        <v>3812</v>
      </c>
      <c r="D7133" s="98" t="s">
        <v>13667</v>
      </c>
      <c r="E7133" s="98" t="s">
        <v>13673</v>
      </c>
      <c r="F7133" s="124">
        <v>19.399999999999999</v>
      </c>
      <c r="G7133" s="112">
        <v>43831</v>
      </c>
      <c r="H7133" s="112">
        <v>44196</v>
      </c>
      <c r="I7133" s="123" t="str">
        <f t="shared" si="111"/>
        <v/>
      </c>
      <c r="J7133" s="123"/>
      <c r="K7133" s="123"/>
      <c r="L7133" s="123"/>
      <c r="M7133" s="98" t="s">
        <v>16407</v>
      </c>
      <c r="N7133" s="118"/>
    </row>
    <row r="7134" spans="1:14" x14ac:dyDescent="0.25">
      <c r="A7134" s="130">
        <v>299180000154</v>
      </c>
      <c r="B7134" s="98" t="s">
        <v>12768</v>
      </c>
      <c r="C7134" s="123" t="s">
        <v>5227</v>
      </c>
      <c r="D7134" s="98" t="s">
        <v>13667</v>
      </c>
      <c r="E7134" s="98" t="s">
        <v>13673</v>
      </c>
      <c r="F7134" s="124">
        <v>1.5</v>
      </c>
      <c r="G7134" s="112">
        <v>43831</v>
      </c>
      <c r="H7134" s="112">
        <v>44196</v>
      </c>
      <c r="I7134" s="123" t="str">
        <f t="shared" si="111"/>
        <v/>
      </c>
      <c r="J7134" s="123"/>
      <c r="K7134" s="123"/>
      <c r="L7134" s="123"/>
      <c r="M7134" s="98" t="s">
        <v>17031</v>
      </c>
      <c r="N7134" s="118"/>
    </row>
    <row r="7135" spans="1:14" x14ac:dyDescent="0.25">
      <c r="A7135" s="130">
        <v>76970334000150</v>
      </c>
      <c r="B7135" s="98" t="s">
        <v>12769</v>
      </c>
      <c r="C7135" s="123" t="s">
        <v>3143</v>
      </c>
      <c r="D7135" s="98" t="s">
        <v>13667</v>
      </c>
      <c r="E7135" s="98" t="s">
        <v>13673</v>
      </c>
      <c r="F7135" s="124">
        <v>16</v>
      </c>
      <c r="G7135" s="112">
        <v>43684</v>
      </c>
      <c r="H7135" s="112">
        <v>44196</v>
      </c>
      <c r="I7135" s="123" t="str">
        <f t="shared" si="111"/>
        <v/>
      </c>
      <c r="J7135" s="123"/>
      <c r="K7135" s="123"/>
      <c r="L7135" s="123"/>
      <c r="M7135" s="98" t="s">
        <v>15845</v>
      </c>
      <c r="N7135" s="118"/>
    </row>
    <row r="7136" spans="1:14" x14ac:dyDescent="0.25">
      <c r="A7136" s="130">
        <v>3343118000100</v>
      </c>
      <c r="B7136" s="98" t="s">
        <v>12771</v>
      </c>
      <c r="C7136" s="123" t="s">
        <v>2197</v>
      </c>
      <c r="D7136" s="98" t="s">
        <v>13667</v>
      </c>
      <c r="E7136" s="98" t="s">
        <v>13673</v>
      </c>
      <c r="F7136" s="124">
        <v>11</v>
      </c>
      <c r="G7136" s="112">
        <v>43826</v>
      </c>
      <c r="H7136" s="112">
        <v>44196</v>
      </c>
      <c r="I7136" s="123" t="str">
        <f t="shared" si="111"/>
        <v/>
      </c>
      <c r="J7136" s="123"/>
      <c r="K7136" s="123"/>
      <c r="L7136" s="123"/>
      <c r="M7136" s="98" t="s">
        <v>14899</v>
      </c>
      <c r="N7136" s="118"/>
    </row>
    <row r="7137" spans="1:14" x14ac:dyDescent="0.25">
      <c r="A7137" s="130">
        <v>2056745000106</v>
      </c>
      <c r="B7137" s="98" t="s">
        <v>12772</v>
      </c>
      <c r="C7137" s="123" t="s">
        <v>901</v>
      </c>
      <c r="D7137" s="98" t="s">
        <v>13667</v>
      </c>
      <c r="E7137" s="98" t="s">
        <v>13673</v>
      </c>
      <c r="F7137" s="124">
        <v>30</v>
      </c>
      <c r="G7137" s="112">
        <v>43831</v>
      </c>
      <c r="H7137" s="112">
        <v>44196</v>
      </c>
      <c r="I7137" s="123" t="str">
        <f t="shared" si="111"/>
        <v/>
      </c>
      <c r="J7137" s="123"/>
      <c r="K7137" s="123"/>
      <c r="L7137" s="123"/>
      <c r="M7137" s="98" t="s">
        <v>14303</v>
      </c>
      <c r="N7137" s="118"/>
    </row>
    <row r="7138" spans="1:14" x14ac:dyDescent="0.25">
      <c r="A7138" s="130">
        <v>2056745000106</v>
      </c>
      <c r="B7138" s="98" t="s">
        <v>12772</v>
      </c>
      <c r="C7138" s="123" t="s">
        <v>901</v>
      </c>
      <c r="D7138" s="98" t="s">
        <v>13667</v>
      </c>
      <c r="E7138" s="98" t="s">
        <v>13673</v>
      </c>
      <c r="F7138" s="124">
        <v>30</v>
      </c>
      <c r="G7138" s="112">
        <v>44197</v>
      </c>
      <c r="H7138" s="112">
        <v>44196</v>
      </c>
      <c r="I7138" s="123" t="str">
        <f t="shared" si="111"/>
        <v/>
      </c>
      <c r="J7138" s="123"/>
      <c r="K7138" s="123"/>
      <c r="L7138" s="123"/>
      <c r="M7138" s="98"/>
      <c r="N7138" s="118"/>
    </row>
    <row r="7139" spans="1:14" x14ac:dyDescent="0.25">
      <c r="A7139" s="130">
        <v>3239043000112</v>
      </c>
      <c r="B7139" s="98" t="s">
        <v>12773</v>
      </c>
      <c r="C7139" s="123" t="s">
        <v>2274</v>
      </c>
      <c r="D7139" s="98" t="s">
        <v>13667</v>
      </c>
      <c r="E7139" s="98" t="s">
        <v>13673</v>
      </c>
      <c r="F7139" s="124">
        <v>3.95</v>
      </c>
      <c r="G7139" s="112">
        <v>43831</v>
      </c>
      <c r="H7139" s="112">
        <v>44196</v>
      </c>
      <c r="I7139" s="123" t="str">
        <f t="shared" si="111"/>
        <v/>
      </c>
      <c r="J7139" s="123"/>
      <c r="K7139" s="123"/>
      <c r="L7139" s="123"/>
      <c r="M7139" s="98" t="s">
        <v>15003</v>
      </c>
      <c r="N7139" s="118"/>
    </row>
    <row r="7140" spans="1:14" x14ac:dyDescent="0.25">
      <c r="A7140" s="130">
        <v>46634309000134</v>
      </c>
      <c r="B7140" s="98" t="s">
        <v>12774</v>
      </c>
      <c r="C7140" s="123" t="s">
        <v>4626</v>
      </c>
      <c r="D7140" s="98" t="s">
        <v>13667</v>
      </c>
      <c r="E7140" s="98" t="s">
        <v>13673</v>
      </c>
      <c r="F7140" s="124">
        <v>17.93</v>
      </c>
      <c r="G7140" s="112">
        <v>43831</v>
      </c>
      <c r="H7140" s="112">
        <v>44196</v>
      </c>
      <c r="I7140" s="123" t="str">
        <f t="shared" si="111"/>
        <v/>
      </c>
      <c r="J7140" s="123"/>
      <c r="K7140" s="123"/>
      <c r="L7140" s="123"/>
      <c r="M7140" s="98" t="s">
        <v>16869</v>
      </c>
      <c r="N7140" s="118"/>
    </row>
    <row r="7141" spans="1:14" x14ac:dyDescent="0.25">
      <c r="A7141" s="130">
        <v>10144426000172</v>
      </c>
      <c r="B7141" s="98" t="s">
        <v>12777</v>
      </c>
      <c r="C7141" s="123" t="s">
        <v>2758</v>
      </c>
      <c r="D7141" s="98" t="s">
        <v>13667</v>
      </c>
      <c r="E7141" s="98" t="s">
        <v>13673</v>
      </c>
      <c r="F7141" s="124">
        <v>23.54</v>
      </c>
      <c r="G7141" s="112">
        <v>43831</v>
      </c>
      <c r="H7141" s="112">
        <v>44196</v>
      </c>
      <c r="I7141" s="123" t="str">
        <f t="shared" si="111"/>
        <v/>
      </c>
      <c r="J7141" s="123"/>
      <c r="K7141" s="123"/>
      <c r="L7141" s="123"/>
      <c r="M7141" s="98" t="s">
        <v>15443</v>
      </c>
      <c r="N7141" s="118"/>
    </row>
    <row r="7142" spans="1:14" x14ac:dyDescent="0.25">
      <c r="A7142" s="130">
        <v>15023971000124</v>
      </c>
      <c r="B7142" s="98" t="s">
        <v>12778</v>
      </c>
      <c r="C7142" s="123" t="s">
        <v>2274</v>
      </c>
      <c r="D7142" s="98" t="s">
        <v>13667</v>
      </c>
      <c r="E7142" s="98" t="s">
        <v>13673</v>
      </c>
      <c r="F7142" s="124">
        <v>2.67</v>
      </c>
      <c r="G7142" s="112">
        <v>43831</v>
      </c>
      <c r="H7142" s="112">
        <v>44196</v>
      </c>
      <c r="I7142" s="123" t="str">
        <f t="shared" si="111"/>
        <v/>
      </c>
      <c r="J7142" s="123"/>
      <c r="K7142" s="123"/>
      <c r="L7142" s="123"/>
      <c r="M7142" s="98" t="s">
        <v>15004</v>
      </c>
      <c r="N7142" s="118"/>
    </row>
    <row r="7143" spans="1:14" x14ac:dyDescent="0.25">
      <c r="A7143" s="130">
        <v>1998335000103</v>
      </c>
      <c r="B7143" s="98" t="s">
        <v>12780</v>
      </c>
      <c r="C7143" s="123" t="s">
        <v>2197</v>
      </c>
      <c r="D7143" s="98" t="s">
        <v>13667</v>
      </c>
      <c r="E7143" s="98" t="s">
        <v>13673</v>
      </c>
      <c r="F7143" s="124">
        <v>3.95</v>
      </c>
      <c r="G7143" s="112">
        <v>43831</v>
      </c>
      <c r="H7143" s="112">
        <v>44043</v>
      </c>
      <c r="I7143" s="123" t="str">
        <f t="shared" si="111"/>
        <v/>
      </c>
      <c r="J7143" s="123"/>
      <c r="K7143" s="123"/>
      <c r="L7143" s="123"/>
      <c r="M7143" s="98"/>
      <c r="N7143" s="118"/>
    </row>
    <row r="7144" spans="1:14" x14ac:dyDescent="0.25">
      <c r="A7144" s="130">
        <v>1998335000103</v>
      </c>
      <c r="B7144" s="98" t="s">
        <v>12780</v>
      </c>
      <c r="C7144" s="123" t="s">
        <v>2197</v>
      </c>
      <c r="D7144" s="98" t="s">
        <v>13667</v>
      </c>
      <c r="E7144" s="98" t="s">
        <v>13673</v>
      </c>
      <c r="F7144" s="124">
        <v>3</v>
      </c>
      <c r="G7144" s="112">
        <v>44044</v>
      </c>
      <c r="H7144" s="112">
        <v>44196</v>
      </c>
      <c r="I7144" s="123" t="str">
        <f t="shared" si="111"/>
        <v/>
      </c>
      <c r="J7144" s="123"/>
      <c r="K7144" s="123"/>
      <c r="L7144" s="123"/>
      <c r="M7144" s="98"/>
      <c r="N7144" s="118"/>
    </row>
    <row r="7145" spans="1:14" x14ac:dyDescent="0.25">
      <c r="A7145" s="130">
        <v>93235950000186</v>
      </c>
      <c r="B7145" s="98" t="s">
        <v>12783</v>
      </c>
      <c r="C7145" s="123" t="s">
        <v>3812</v>
      </c>
      <c r="D7145" s="98" t="s">
        <v>13667</v>
      </c>
      <c r="E7145" s="98" t="s">
        <v>13673</v>
      </c>
      <c r="F7145" s="124">
        <v>9.34</v>
      </c>
      <c r="G7145" s="112">
        <v>43101</v>
      </c>
      <c r="H7145" s="112">
        <v>44196</v>
      </c>
      <c r="I7145" s="123" t="str">
        <f t="shared" si="111"/>
        <v/>
      </c>
      <c r="J7145" s="123"/>
      <c r="K7145" s="123"/>
      <c r="L7145" s="123"/>
      <c r="M7145" s="98"/>
      <c r="N7145" s="118"/>
    </row>
    <row r="7146" spans="1:14" x14ac:dyDescent="0.25">
      <c r="A7146" s="130">
        <v>59858134000190</v>
      </c>
      <c r="B7146" s="98" t="s">
        <v>12784</v>
      </c>
      <c r="C7146" s="123" t="s">
        <v>4626</v>
      </c>
      <c r="D7146" s="98" t="s">
        <v>13667</v>
      </c>
      <c r="E7146" s="98" t="s">
        <v>13673</v>
      </c>
      <c r="F7146" s="124">
        <v>4.9000000000000004</v>
      </c>
      <c r="G7146" s="112">
        <v>43587</v>
      </c>
      <c r="H7146" s="98"/>
      <c r="I7146" s="123" t="str">
        <f t="shared" si="111"/>
        <v/>
      </c>
      <c r="J7146" s="123"/>
      <c r="K7146" s="123"/>
      <c r="L7146" s="123"/>
      <c r="M7146" s="98"/>
      <c r="N7146" s="118"/>
    </row>
    <row r="7147" spans="1:14" x14ac:dyDescent="0.25">
      <c r="A7147" s="130">
        <v>11361235000125</v>
      </c>
      <c r="B7147" s="98" t="s">
        <v>12786</v>
      </c>
      <c r="C7147" s="123" t="s">
        <v>2758</v>
      </c>
      <c r="D7147" s="98" t="s">
        <v>13667</v>
      </c>
      <c r="E7147" s="98" t="s">
        <v>13673</v>
      </c>
      <c r="F7147" s="124">
        <v>43.76</v>
      </c>
      <c r="G7147" s="112">
        <v>43831</v>
      </c>
      <c r="H7147" s="112">
        <v>44069</v>
      </c>
      <c r="I7147" s="123" t="str">
        <f t="shared" si="111"/>
        <v/>
      </c>
      <c r="J7147" s="123"/>
      <c r="K7147" s="123"/>
      <c r="L7147" s="123"/>
      <c r="M7147" s="98" t="s">
        <v>15444</v>
      </c>
      <c r="N7147" s="118"/>
    </row>
    <row r="7148" spans="1:14" x14ac:dyDescent="0.25">
      <c r="A7148" s="130">
        <v>88372883000101</v>
      </c>
      <c r="B7148" s="98" t="s">
        <v>12788</v>
      </c>
      <c r="C7148" s="123" t="s">
        <v>3812</v>
      </c>
      <c r="D7148" s="98" t="s">
        <v>13667</v>
      </c>
      <c r="E7148" s="98" t="s">
        <v>13673</v>
      </c>
      <c r="F7148" s="124">
        <v>28.2</v>
      </c>
      <c r="G7148" s="112">
        <v>43831</v>
      </c>
      <c r="H7148" s="112">
        <v>44196</v>
      </c>
      <c r="I7148" s="123" t="str">
        <f t="shared" si="111"/>
        <v/>
      </c>
      <c r="J7148" s="123"/>
      <c r="K7148" s="123"/>
      <c r="L7148" s="123"/>
      <c r="M7148" s="98" t="s">
        <v>16410</v>
      </c>
      <c r="N7148" s="118"/>
    </row>
    <row r="7149" spans="1:14" x14ac:dyDescent="0.25">
      <c r="A7149" s="130">
        <v>8144982000105</v>
      </c>
      <c r="B7149" s="98" t="s">
        <v>12789</v>
      </c>
      <c r="C7149" s="123" t="s">
        <v>3601</v>
      </c>
      <c r="D7149" s="98" t="s">
        <v>13667</v>
      </c>
      <c r="E7149" s="98" t="s">
        <v>13673</v>
      </c>
      <c r="F7149" s="124">
        <v>8</v>
      </c>
      <c r="G7149" s="112">
        <v>43831</v>
      </c>
      <c r="H7149" s="112">
        <v>44196</v>
      </c>
      <c r="I7149" s="123" t="str">
        <f t="shared" si="111"/>
        <v/>
      </c>
      <c r="J7149" s="123"/>
      <c r="K7149" s="123"/>
      <c r="L7149" s="123"/>
      <c r="M7149" s="98" t="s">
        <v>16103</v>
      </c>
      <c r="N7149" s="118"/>
    </row>
    <row r="7150" spans="1:14" x14ac:dyDescent="0.25">
      <c r="A7150" s="130">
        <v>11097300000157</v>
      </c>
      <c r="B7150" s="98" t="s">
        <v>12794</v>
      </c>
      <c r="C7150" s="123" t="s">
        <v>2758</v>
      </c>
      <c r="D7150" s="98" t="s">
        <v>13667</v>
      </c>
      <c r="E7150" s="98" t="s">
        <v>13673</v>
      </c>
      <c r="F7150" s="124">
        <v>19.75</v>
      </c>
      <c r="G7150" s="112">
        <v>43831</v>
      </c>
      <c r="H7150" s="112">
        <v>44186</v>
      </c>
      <c r="I7150" s="123" t="str">
        <f t="shared" si="111"/>
        <v/>
      </c>
      <c r="J7150" s="123"/>
      <c r="K7150" s="123"/>
      <c r="L7150" s="123"/>
      <c r="M7150" s="98" t="s">
        <v>15447</v>
      </c>
      <c r="N7150" s="118"/>
    </row>
    <row r="7151" spans="1:14" x14ac:dyDescent="0.25">
      <c r="A7151" s="130">
        <v>12342655000127</v>
      </c>
      <c r="B7151" s="98" t="s">
        <v>12795</v>
      </c>
      <c r="C7151" s="123" t="s">
        <v>29</v>
      </c>
      <c r="D7151" s="98" t="s">
        <v>13667</v>
      </c>
      <c r="E7151" s="98" t="s">
        <v>13673</v>
      </c>
      <c r="F7151" s="124">
        <v>66.87</v>
      </c>
      <c r="G7151" s="112">
        <v>43831</v>
      </c>
      <c r="H7151" s="112">
        <v>44196</v>
      </c>
      <c r="I7151" s="123" t="str">
        <f t="shared" si="111"/>
        <v/>
      </c>
      <c r="J7151" s="123"/>
      <c r="K7151" s="123"/>
      <c r="L7151" s="123"/>
      <c r="M7151" s="98" t="s">
        <v>13771</v>
      </c>
      <c r="N7151" s="118"/>
    </row>
    <row r="7152" spans="1:14" x14ac:dyDescent="0.25">
      <c r="A7152" s="130">
        <v>94577616000173</v>
      </c>
      <c r="B7152" s="98" t="s">
        <v>12796</v>
      </c>
      <c r="C7152" s="123" t="s">
        <v>3812</v>
      </c>
      <c r="D7152" s="98" t="s">
        <v>13667</v>
      </c>
      <c r="E7152" s="98" t="s">
        <v>13673</v>
      </c>
      <c r="F7152" s="124">
        <v>7.7</v>
      </c>
      <c r="G7152" s="112">
        <v>42370</v>
      </c>
      <c r="H7152" s="112">
        <v>44196</v>
      </c>
      <c r="I7152" s="123" t="str">
        <f t="shared" si="111"/>
        <v/>
      </c>
      <c r="J7152" s="123"/>
      <c r="K7152" s="123"/>
      <c r="L7152" s="123"/>
      <c r="M7152" s="98" t="s">
        <v>16416</v>
      </c>
      <c r="N7152" s="118"/>
    </row>
    <row r="7153" spans="1:14" x14ac:dyDescent="0.25">
      <c r="A7153" s="130">
        <v>8349078000128</v>
      </c>
      <c r="B7153" s="98" t="s">
        <v>12803</v>
      </c>
      <c r="C7153" s="123" t="s">
        <v>3601</v>
      </c>
      <c r="D7153" s="98" t="s">
        <v>13667</v>
      </c>
      <c r="E7153" s="98" t="s">
        <v>13673</v>
      </c>
      <c r="F7153" s="124">
        <v>7.55</v>
      </c>
      <c r="G7153" s="112">
        <v>43831</v>
      </c>
      <c r="H7153" s="112">
        <v>44196</v>
      </c>
      <c r="I7153" s="123" t="str">
        <f t="shared" si="111"/>
        <v/>
      </c>
      <c r="J7153" s="123"/>
      <c r="K7153" s="123"/>
      <c r="L7153" s="123"/>
      <c r="M7153" s="98" t="s">
        <v>16108</v>
      </c>
      <c r="N7153" s="118"/>
    </row>
    <row r="7154" spans="1:14" x14ac:dyDescent="0.25">
      <c r="A7154" s="130">
        <v>8945727000153</v>
      </c>
      <c r="B7154" s="98" t="s">
        <v>12806</v>
      </c>
      <c r="C7154" s="123" t="s">
        <v>2554</v>
      </c>
      <c r="D7154" s="98" t="s">
        <v>13667</v>
      </c>
      <c r="E7154" s="98" t="s">
        <v>13673</v>
      </c>
      <c r="F7154" s="124">
        <v>15</v>
      </c>
      <c r="G7154" s="112">
        <v>43831</v>
      </c>
      <c r="H7154" s="112">
        <v>44196</v>
      </c>
      <c r="I7154" s="123" t="str">
        <f t="shared" si="111"/>
        <v/>
      </c>
      <c r="J7154" s="123"/>
      <c r="K7154" s="123"/>
      <c r="L7154" s="123"/>
      <c r="M7154" s="98" t="s">
        <v>15188</v>
      </c>
      <c r="N7154" s="118"/>
    </row>
    <row r="7155" spans="1:14" x14ac:dyDescent="0.25">
      <c r="A7155" s="130">
        <v>91693317000106</v>
      </c>
      <c r="B7155" s="98" t="s">
        <v>12812</v>
      </c>
      <c r="C7155" s="123" t="s">
        <v>3812</v>
      </c>
      <c r="D7155" s="98" t="s">
        <v>13667</v>
      </c>
      <c r="E7155" s="98" t="s">
        <v>13673</v>
      </c>
      <c r="F7155" s="124">
        <v>22.1</v>
      </c>
      <c r="G7155" s="112">
        <v>43831</v>
      </c>
      <c r="H7155" s="112">
        <v>44196</v>
      </c>
      <c r="I7155" s="123" t="str">
        <f t="shared" si="111"/>
        <v/>
      </c>
      <c r="J7155" s="123"/>
      <c r="K7155" s="123"/>
      <c r="L7155" s="123"/>
      <c r="M7155" s="98" t="s">
        <v>16418</v>
      </c>
      <c r="N7155" s="118"/>
    </row>
    <row r="7156" spans="1:14" x14ac:dyDescent="0.25">
      <c r="A7156" s="130">
        <v>8740466000135</v>
      </c>
      <c r="B7156" s="98" t="s">
        <v>12815</v>
      </c>
      <c r="C7156" s="123" t="s">
        <v>2554</v>
      </c>
      <c r="D7156" s="98" t="s">
        <v>13667</v>
      </c>
      <c r="E7156" s="98" t="s">
        <v>13673</v>
      </c>
      <c r="F7156" s="124">
        <v>29.3</v>
      </c>
      <c r="G7156" s="112">
        <v>43831</v>
      </c>
      <c r="H7156" s="112">
        <v>44196</v>
      </c>
      <c r="I7156" s="123" t="str">
        <f t="shared" si="111"/>
        <v/>
      </c>
      <c r="J7156" s="123"/>
      <c r="K7156" s="123"/>
      <c r="L7156" s="123"/>
      <c r="M7156" s="98" t="s">
        <v>15189</v>
      </c>
      <c r="N7156" s="118"/>
    </row>
    <row r="7157" spans="1:14" x14ac:dyDescent="0.25">
      <c r="A7157" s="130">
        <v>9072455000197</v>
      </c>
      <c r="B7157" s="98" t="s">
        <v>12817</v>
      </c>
      <c r="C7157" s="123" t="s">
        <v>2554</v>
      </c>
      <c r="D7157" s="98" t="s">
        <v>13667</v>
      </c>
      <c r="E7157" s="98" t="s">
        <v>13673</v>
      </c>
      <c r="F7157" s="124">
        <v>19.34</v>
      </c>
      <c r="G7157" s="112">
        <v>43831</v>
      </c>
      <c r="H7157" s="112">
        <v>44196</v>
      </c>
      <c r="I7157" s="123" t="str">
        <f t="shared" si="111"/>
        <v/>
      </c>
      <c r="J7157" s="123"/>
      <c r="K7157" s="123"/>
      <c r="L7157" s="123"/>
      <c r="M7157" s="98" t="s">
        <v>15191</v>
      </c>
      <c r="N7157" s="118"/>
    </row>
    <row r="7158" spans="1:14" x14ac:dyDescent="0.25">
      <c r="A7158" s="130">
        <v>25209156000108</v>
      </c>
      <c r="B7158" s="98" t="s">
        <v>12818</v>
      </c>
      <c r="C7158" s="123" t="s">
        <v>1356</v>
      </c>
      <c r="D7158" s="98" t="s">
        <v>13667</v>
      </c>
      <c r="E7158" s="98" t="s">
        <v>13673</v>
      </c>
      <c r="F7158" s="124">
        <v>2</v>
      </c>
      <c r="G7158" s="112">
        <v>43831</v>
      </c>
      <c r="H7158" s="112">
        <v>44012</v>
      </c>
      <c r="I7158" s="123" t="str">
        <f t="shared" si="111"/>
        <v/>
      </c>
      <c r="J7158" s="123"/>
      <c r="K7158" s="123"/>
      <c r="L7158" s="123"/>
      <c r="M7158" s="98"/>
      <c r="N7158" s="118"/>
    </row>
    <row r="7159" spans="1:14" x14ac:dyDescent="0.25">
      <c r="A7159" s="130">
        <v>25209156000108</v>
      </c>
      <c r="B7159" s="98" t="s">
        <v>12818</v>
      </c>
      <c r="C7159" s="123" t="s">
        <v>1356</v>
      </c>
      <c r="D7159" s="98" t="s">
        <v>13667</v>
      </c>
      <c r="E7159" s="98" t="s">
        <v>13673</v>
      </c>
      <c r="F7159" s="124">
        <v>2</v>
      </c>
      <c r="G7159" s="112">
        <v>44013</v>
      </c>
      <c r="H7159" s="98"/>
      <c r="I7159" s="123" t="str">
        <f t="shared" si="111"/>
        <v/>
      </c>
      <c r="J7159" s="123"/>
      <c r="K7159" s="123"/>
      <c r="L7159" s="123"/>
      <c r="M7159" s="98"/>
      <c r="N7159" s="118"/>
    </row>
    <row r="7160" spans="1:14" x14ac:dyDescent="0.25">
      <c r="A7160" s="130">
        <v>28539872000141</v>
      </c>
      <c r="B7160" s="98" t="s">
        <v>12821</v>
      </c>
      <c r="C7160" s="123" t="s">
        <v>821</v>
      </c>
      <c r="D7160" s="98" t="s">
        <v>13667</v>
      </c>
      <c r="E7160" s="98" t="s">
        <v>13673</v>
      </c>
      <c r="F7160" s="124">
        <v>16</v>
      </c>
      <c r="G7160" s="112">
        <v>43831</v>
      </c>
      <c r="H7160" s="112">
        <v>44196</v>
      </c>
      <c r="I7160" s="123" t="str">
        <f t="shared" si="111"/>
        <v/>
      </c>
      <c r="J7160" s="123"/>
      <c r="K7160" s="123"/>
      <c r="L7160" s="123"/>
      <c r="M7160" s="98"/>
      <c r="N7160" s="118"/>
    </row>
    <row r="7161" spans="1:14" x14ac:dyDescent="0.25">
      <c r="A7161" s="130">
        <v>3238631000131</v>
      </c>
      <c r="B7161" s="98" t="s">
        <v>12823</v>
      </c>
      <c r="C7161" s="123" t="s">
        <v>2274</v>
      </c>
      <c r="D7161" s="98" t="s">
        <v>13667</v>
      </c>
      <c r="E7161" s="98" t="s">
        <v>13673</v>
      </c>
      <c r="F7161" s="124">
        <v>8.02</v>
      </c>
      <c r="G7161" s="112">
        <v>43831</v>
      </c>
      <c r="H7161" s="112">
        <v>44196</v>
      </c>
      <c r="I7161" s="123" t="str">
        <f t="shared" si="111"/>
        <v/>
      </c>
      <c r="J7161" s="123"/>
      <c r="K7161" s="123"/>
      <c r="L7161" s="123"/>
      <c r="M7161" s="98" t="s">
        <v>15007</v>
      </c>
      <c r="N7161" s="118"/>
    </row>
    <row r="7162" spans="1:14" x14ac:dyDescent="0.25">
      <c r="A7162" s="130">
        <v>87566188000118</v>
      </c>
      <c r="B7162" s="98" t="s">
        <v>12824</v>
      </c>
      <c r="C7162" s="123" t="s">
        <v>3812</v>
      </c>
      <c r="D7162" s="98" t="s">
        <v>13667</v>
      </c>
      <c r="E7162" s="98" t="s">
        <v>13673</v>
      </c>
      <c r="F7162" s="124">
        <v>25.1</v>
      </c>
      <c r="G7162" s="112">
        <v>43831</v>
      </c>
      <c r="H7162" s="112">
        <v>44043</v>
      </c>
      <c r="I7162" s="123" t="str">
        <f t="shared" si="111"/>
        <v/>
      </c>
      <c r="J7162" s="123"/>
      <c r="K7162" s="123"/>
      <c r="L7162" s="123"/>
      <c r="M7162" s="98" t="s">
        <v>16420</v>
      </c>
      <c r="N7162" s="118"/>
    </row>
    <row r="7163" spans="1:14" x14ac:dyDescent="0.25">
      <c r="A7163" s="130">
        <v>87566188000118</v>
      </c>
      <c r="B7163" s="98" t="s">
        <v>12824</v>
      </c>
      <c r="C7163" s="123" t="s">
        <v>3812</v>
      </c>
      <c r="D7163" s="98" t="s">
        <v>13667</v>
      </c>
      <c r="E7163" s="98" t="s">
        <v>13673</v>
      </c>
      <c r="F7163" s="124">
        <v>25.1</v>
      </c>
      <c r="G7163" s="112">
        <v>44044</v>
      </c>
      <c r="H7163" s="112">
        <v>44196</v>
      </c>
      <c r="I7163" s="123" t="str">
        <f t="shared" si="111"/>
        <v/>
      </c>
      <c r="J7163" s="123"/>
      <c r="K7163" s="123"/>
      <c r="L7163" s="123"/>
      <c r="M7163" s="98"/>
      <c r="N7163" s="118"/>
    </row>
    <row r="7164" spans="1:14" x14ac:dyDescent="0.25">
      <c r="A7164" s="130">
        <v>12243697000100</v>
      </c>
      <c r="B7164" s="98" t="s">
        <v>12826</v>
      </c>
      <c r="C7164" s="123" t="s">
        <v>29</v>
      </c>
      <c r="D7164" s="98" t="s">
        <v>13667</v>
      </c>
      <c r="E7164" s="98" t="s">
        <v>13673</v>
      </c>
      <c r="F7164" s="124">
        <v>6.89</v>
      </c>
      <c r="G7164" s="112">
        <v>43831</v>
      </c>
      <c r="H7164" s="112">
        <v>44196</v>
      </c>
      <c r="I7164" s="123" t="str">
        <f t="shared" si="111"/>
        <v/>
      </c>
      <c r="J7164" s="123"/>
      <c r="K7164" s="123"/>
      <c r="L7164" s="123"/>
      <c r="M7164" s="98" t="s">
        <v>13775</v>
      </c>
      <c r="N7164" s="118"/>
    </row>
    <row r="7165" spans="1:14" x14ac:dyDescent="0.25">
      <c r="A7165" s="130">
        <v>18140772000194</v>
      </c>
      <c r="B7165" s="98" t="s">
        <v>12829</v>
      </c>
      <c r="C7165" s="123" t="s">
        <v>1356</v>
      </c>
      <c r="D7165" s="98" t="s">
        <v>13667</v>
      </c>
      <c r="E7165" s="98" t="s">
        <v>13673</v>
      </c>
      <c r="F7165" s="124">
        <v>14</v>
      </c>
      <c r="G7165" s="112">
        <v>43831</v>
      </c>
      <c r="H7165" s="112">
        <v>44196</v>
      </c>
      <c r="I7165" s="123" t="str">
        <f t="shared" si="111"/>
        <v/>
      </c>
      <c r="J7165" s="123"/>
      <c r="K7165" s="123"/>
      <c r="L7165" s="123"/>
      <c r="M7165" s="98"/>
      <c r="N7165" s="118"/>
    </row>
    <row r="7166" spans="1:14" x14ac:dyDescent="0.25">
      <c r="A7166" s="130">
        <v>1612444000140</v>
      </c>
      <c r="B7166" s="98" t="s">
        <v>12831</v>
      </c>
      <c r="C7166" s="123" t="s">
        <v>3143</v>
      </c>
      <c r="D7166" s="98" t="s">
        <v>13667</v>
      </c>
      <c r="E7166" s="98" t="s">
        <v>13673</v>
      </c>
      <c r="F7166" s="124">
        <v>6.5</v>
      </c>
      <c r="G7166" s="112">
        <v>43831</v>
      </c>
      <c r="H7166" s="112">
        <v>43934</v>
      </c>
      <c r="I7166" s="123" t="str">
        <f t="shared" si="111"/>
        <v/>
      </c>
      <c r="J7166" s="123"/>
      <c r="K7166" s="123"/>
      <c r="L7166" s="123"/>
      <c r="M7166" s="98" t="s">
        <v>15855</v>
      </c>
      <c r="N7166" s="118"/>
    </row>
    <row r="7167" spans="1:14" x14ac:dyDescent="0.25">
      <c r="A7167" s="130">
        <v>46578514000120</v>
      </c>
      <c r="B7167" s="98" t="s">
        <v>12833</v>
      </c>
      <c r="C7167" s="123" t="s">
        <v>4626</v>
      </c>
      <c r="D7167" s="98" t="s">
        <v>13667</v>
      </c>
      <c r="E7167" s="98" t="s">
        <v>13673</v>
      </c>
      <c r="F7167" s="124">
        <v>1.3</v>
      </c>
      <c r="G7167" s="112">
        <v>41275</v>
      </c>
      <c r="H7167" s="98"/>
      <c r="I7167" s="123" t="str">
        <f t="shared" si="111"/>
        <v/>
      </c>
      <c r="J7167" s="123"/>
      <c r="K7167" s="123"/>
      <c r="L7167" s="123"/>
      <c r="M7167" s="98" t="s">
        <v>16877</v>
      </c>
      <c r="N7167" s="118"/>
    </row>
    <row r="7168" spans="1:14" x14ac:dyDescent="0.25">
      <c r="A7168" s="130">
        <v>10264406000135</v>
      </c>
      <c r="B7168" s="98" t="s">
        <v>12834</v>
      </c>
      <c r="C7168" s="123" t="s">
        <v>2758</v>
      </c>
      <c r="D7168" s="98" t="s">
        <v>13667</v>
      </c>
      <c r="E7168" s="98" t="s">
        <v>13673</v>
      </c>
      <c r="F7168" s="124">
        <v>19</v>
      </c>
      <c r="G7168" s="112">
        <v>43831</v>
      </c>
      <c r="H7168" s="112">
        <v>44196</v>
      </c>
      <c r="I7168" s="123" t="str">
        <f t="shared" si="111"/>
        <v/>
      </c>
      <c r="J7168" s="123"/>
      <c r="K7168" s="123"/>
      <c r="L7168" s="123"/>
      <c r="M7168" s="98" t="s">
        <v>15458</v>
      </c>
      <c r="N7168" s="118"/>
    </row>
    <row r="7169" spans="1:14" x14ac:dyDescent="0.25">
      <c r="A7169" s="130">
        <v>1825413000178</v>
      </c>
      <c r="B7169" s="98" t="s">
        <v>12836</v>
      </c>
      <c r="C7169" s="123" t="s">
        <v>901</v>
      </c>
      <c r="D7169" s="98" t="s">
        <v>13667</v>
      </c>
      <c r="E7169" s="98" t="s">
        <v>13673</v>
      </c>
      <c r="F7169" s="124">
        <v>7</v>
      </c>
      <c r="G7169" s="112">
        <v>43831</v>
      </c>
      <c r="H7169" s="112">
        <v>44196</v>
      </c>
      <c r="I7169" s="123" t="str">
        <f t="shared" si="111"/>
        <v/>
      </c>
      <c r="J7169" s="123"/>
      <c r="K7169" s="123"/>
      <c r="L7169" s="123"/>
      <c r="M7169" s="98" t="s">
        <v>14305</v>
      </c>
      <c r="N7169" s="118"/>
    </row>
    <row r="7170" spans="1:14" x14ac:dyDescent="0.25">
      <c r="A7170" s="130">
        <v>8741399000173</v>
      </c>
      <c r="B7170" s="98" t="s">
        <v>12840</v>
      </c>
      <c r="C7170" s="123" t="s">
        <v>2554</v>
      </c>
      <c r="D7170" s="98" t="s">
        <v>13667</v>
      </c>
      <c r="E7170" s="98" t="s">
        <v>13673</v>
      </c>
      <c r="F7170" s="124">
        <v>10</v>
      </c>
      <c r="G7170" s="112">
        <v>43566</v>
      </c>
      <c r="H7170" s="112">
        <v>44196</v>
      </c>
      <c r="I7170" s="123" t="str">
        <f t="shared" si="111"/>
        <v/>
      </c>
      <c r="J7170" s="123"/>
      <c r="K7170" s="123"/>
      <c r="L7170" s="123"/>
      <c r="M7170" s="98"/>
      <c r="N7170" s="118"/>
    </row>
    <row r="7171" spans="1:14" x14ac:dyDescent="0.25">
      <c r="A7171" s="130">
        <v>8786626000187</v>
      </c>
      <c r="B7171" s="98" t="s">
        <v>12843</v>
      </c>
      <c r="C7171" s="123" t="s">
        <v>2554</v>
      </c>
      <c r="D7171" s="98" t="s">
        <v>13667</v>
      </c>
      <c r="E7171" s="98" t="s">
        <v>13673</v>
      </c>
      <c r="F7171" s="124">
        <v>29.14</v>
      </c>
      <c r="G7171" s="112">
        <v>43831</v>
      </c>
      <c r="H7171" s="112">
        <v>44196</v>
      </c>
      <c r="I7171" s="123" t="str">
        <f t="shared" ref="I7171:I7234" si="112">IFERROR(IF(OR(E7171="Ativos", E7171="Aposentados",E7171="Pensionistas"),IF(F7171&gt;=14,"SIM","NÃO"),""),"")</f>
        <v/>
      </c>
      <c r="J7171" s="123"/>
      <c r="K7171" s="123"/>
      <c r="L7171" s="123"/>
      <c r="M7171" s="98" t="s">
        <v>15195</v>
      </c>
      <c r="N7171" s="118"/>
    </row>
    <row r="7172" spans="1:14" x14ac:dyDescent="0.25">
      <c r="A7172" s="130">
        <v>92005586000103</v>
      </c>
      <c r="B7172" s="98" t="s">
        <v>12849</v>
      </c>
      <c r="C7172" s="123" t="s">
        <v>3812</v>
      </c>
      <c r="D7172" s="98" t="s">
        <v>13667</v>
      </c>
      <c r="E7172" s="98" t="s">
        <v>13673</v>
      </c>
      <c r="F7172" s="124">
        <v>10.4</v>
      </c>
      <c r="G7172" s="112">
        <v>43466</v>
      </c>
      <c r="H7172" s="112">
        <v>44043</v>
      </c>
      <c r="I7172" s="123" t="str">
        <f t="shared" si="112"/>
        <v/>
      </c>
      <c r="J7172" s="123"/>
      <c r="K7172" s="123"/>
      <c r="L7172" s="123"/>
      <c r="M7172" s="98" t="s">
        <v>16426</v>
      </c>
      <c r="N7172" s="118"/>
    </row>
    <row r="7173" spans="1:14" x14ac:dyDescent="0.25">
      <c r="A7173" s="130">
        <v>92005586000103</v>
      </c>
      <c r="B7173" s="98" t="s">
        <v>12849</v>
      </c>
      <c r="C7173" s="123" t="s">
        <v>3812</v>
      </c>
      <c r="D7173" s="98" t="s">
        <v>13667</v>
      </c>
      <c r="E7173" s="98" t="s">
        <v>13673</v>
      </c>
      <c r="F7173" s="124">
        <v>4.4000000000000004</v>
      </c>
      <c r="G7173" s="112">
        <v>44044</v>
      </c>
      <c r="H7173" s="112">
        <v>44196</v>
      </c>
      <c r="I7173" s="123" t="str">
        <f t="shared" si="112"/>
        <v/>
      </c>
      <c r="J7173" s="123"/>
      <c r="K7173" s="123"/>
      <c r="L7173" s="123"/>
      <c r="M7173" s="98"/>
      <c r="N7173" s="118"/>
    </row>
    <row r="7174" spans="1:14" x14ac:dyDescent="0.25">
      <c r="A7174" s="130">
        <v>82827148000169</v>
      </c>
      <c r="B7174" s="98" t="s">
        <v>12854</v>
      </c>
      <c r="C7174" s="123" t="s">
        <v>4289</v>
      </c>
      <c r="D7174" s="98" t="s">
        <v>13667</v>
      </c>
      <c r="E7174" s="98" t="s">
        <v>13673</v>
      </c>
      <c r="F7174" s="124">
        <v>18.43</v>
      </c>
      <c r="G7174" s="112">
        <v>43831</v>
      </c>
      <c r="H7174" s="112">
        <v>44196</v>
      </c>
      <c r="I7174" s="123" t="str">
        <f t="shared" si="112"/>
        <v/>
      </c>
      <c r="J7174" s="123"/>
      <c r="K7174" s="123"/>
      <c r="L7174" s="123"/>
      <c r="M7174" s="98" t="s">
        <v>16643</v>
      </c>
      <c r="N7174" s="118"/>
    </row>
    <row r="7175" spans="1:14" x14ac:dyDescent="0.25">
      <c r="A7175" s="130">
        <v>1612481000159</v>
      </c>
      <c r="B7175" s="98" t="s">
        <v>12855</v>
      </c>
      <c r="C7175" s="123" t="s">
        <v>1356</v>
      </c>
      <c r="D7175" s="98" t="s">
        <v>13667</v>
      </c>
      <c r="E7175" s="98" t="s">
        <v>13673</v>
      </c>
      <c r="F7175" s="124">
        <v>3.42</v>
      </c>
      <c r="G7175" s="112">
        <v>43831</v>
      </c>
      <c r="H7175" s="112">
        <v>44196</v>
      </c>
      <c r="I7175" s="123" t="str">
        <f t="shared" si="112"/>
        <v/>
      </c>
      <c r="J7175" s="123"/>
      <c r="K7175" s="123"/>
      <c r="L7175" s="123"/>
      <c r="M7175" s="98" t="s">
        <v>14733</v>
      </c>
      <c r="N7175" s="118"/>
    </row>
    <row r="7176" spans="1:14" x14ac:dyDescent="0.25">
      <c r="A7176" s="130">
        <v>45279627000161</v>
      </c>
      <c r="B7176" s="98" t="s">
        <v>12857</v>
      </c>
      <c r="C7176" s="123" t="s">
        <v>4626</v>
      </c>
      <c r="D7176" s="98" t="s">
        <v>13667</v>
      </c>
      <c r="E7176" s="98" t="s">
        <v>13673</v>
      </c>
      <c r="F7176" s="124">
        <v>13.65</v>
      </c>
      <c r="G7176" s="112">
        <v>43831</v>
      </c>
      <c r="H7176" s="112">
        <v>44021</v>
      </c>
      <c r="I7176" s="123" t="str">
        <f t="shared" si="112"/>
        <v/>
      </c>
      <c r="J7176" s="123"/>
      <c r="K7176" s="123"/>
      <c r="L7176" s="123"/>
      <c r="M7176" s="98" t="s">
        <v>16878</v>
      </c>
      <c r="N7176" s="118"/>
    </row>
    <row r="7177" spans="1:14" x14ac:dyDescent="0.25">
      <c r="A7177" s="130">
        <v>45279627000161</v>
      </c>
      <c r="B7177" s="98" t="s">
        <v>12857</v>
      </c>
      <c r="C7177" s="123" t="s">
        <v>4626</v>
      </c>
      <c r="D7177" s="98" t="s">
        <v>13667</v>
      </c>
      <c r="E7177" s="98" t="s">
        <v>13673</v>
      </c>
      <c r="F7177" s="124">
        <v>13.65</v>
      </c>
      <c r="G7177" s="112">
        <v>44022</v>
      </c>
      <c r="H7177" s="112">
        <v>44026</v>
      </c>
      <c r="I7177" s="123" t="str">
        <f t="shared" si="112"/>
        <v/>
      </c>
      <c r="J7177" s="123"/>
      <c r="K7177" s="123"/>
      <c r="L7177" s="123"/>
      <c r="M7177" s="98"/>
      <c r="N7177" s="118"/>
    </row>
    <row r="7178" spans="1:14" x14ac:dyDescent="0.25">
      <c r="A7178" s="130">
        <v>45279627000161</v>
      </c>
      <c r="B7178" s="98" t="s">
        <v>12857</v>
      </c>
      <c r="C7178" s="123" t="s">
        <v>4626</v>
      </c>
      <c r="D7178" s="98" t="s">
        <v>13667</v>
      </c>
      <c r="E7178" s="98" t="s">
        <v>13673</v>
      </c>
      <c r="F7178" s="124">
        <v>13.65</v>
      </c>
      <c r="G7178" s="112">
        <v>44027</v>
      </c>
      <c r="H7178" s="112">
        <v>44196</v>
      </c>
      <c r="I7178" s="123" t="str">
        <f t="shared" si="112"/>
        <v/>
      </c>
      <c r="J7178" s="123"/>
      <c r="K7178" s="123"/>
      <c r="L7178" s="123"/>
      <c r="M7178" s="98"/>
      <c r="N7178" s="118"/>
    </row>
    <row r="7179" spans="1:14" x14ac:dyDescent="0.25">
      <c r="A7179" s="130">
        <v>18428847000137</v>
      </c>
      <c r="B7179" s="98" t="s">
        <v>12863</v>
      </c>
      <c r="C7179" s="123" t="s">
        <v>1356</v>
      </c>
      <c r="D7179" s="98" t="s">
        <v>13667</v>
      </c>
      <c r="E7179" s="98" t="s">
        <v>13673</v>
      </c>
      <c r="F7179" s="124">
        <v>19.55</v>
      </c>
      <c r="G7179" s="112">
        <v>43831</v>
      </c>
      <c r="H7179" s="112">
        <v>44196</v>
      </c>
      <c r="I7179" s="123" t="str">
        <f t="shared" si="112"/>
        <v/>
      </c>
      <c r="J7179" s="123"/>
      <c r="K7179" s="123"/>
      <c r="L7179" s="123"/>
      <c r="M7179" s="98" t="s">
        <v>14737</v>
      </c>
      <c r="N7179" s="118"/>
    </row>
    <row r="7180" spans="1:14" x14ac:dyDescent="0.25">
      <c r="A7180" s="130">
        <v>23515687000101</v>
      </c>
      <c r="B7180" s="98" t="s">
        <v>12864</v>
      </c>
      <c r="C7180" s="123" t="s">
        <v>1356</v>
      </c>
      <c r="D7180" s="98" t="s">
        <v>13667</v>
      </c>
      <c r="E7180" s="98" t="s">
        <v>13673</v>
      </c>
      <c r="F7180" s="124">
        <v>7.81</v>
      </c>
      <c r="G7180" s="112">
        <v>43831</v>
      </c>
      <c r="H7180" s="112">
        <v>44196</v>
      </c>
      <c r="I7180" s="123" t="str">
        <f t="shared" si="112"/>
        <v/>
      </c>
      <c r="J7180" s="123"/>
      <c r="K7180" s="123"/>
      <c r="L7180" s="123"/>
      <c r="M7180" s="98" t="s">
        <v>14738</v>
      </c>
      <c r="N7180" s="118"/>
    </row>
    <row r="7181" spans="1:14" x14ac:dyDescent="0.25">
      <c r="A7181" s="130">
        <v>12225546000120</v>
      </c>
      <c r="B7181" s="98" t="s">
        <v>12865</v>
      </c>
      <c r="C7181" s="123" t="s">
        <v>29</v>
      </c>
      <c r="D7181" s="98" t="s">
        <v>13667</v>
      </c>
      <c r="E7181" s="98" t="s">
        <v>13673</v>
      </c>
      <c r="F7181" s="124">
        <v>4.4000000000000004</v>
      </c>
      <c r="G7181" s="112">
        <v>43831</v>
      </c>
      <c r="H7181" s="112">
        <v>44196</v>
      </c>
      <c r="I7181" s="123" t="str">
        <f t="shared" si="112"/>
        <v/>
      </c>
      <c r="J7181" s="123"/>
      <c r="K7181" s="123"/>
      <c r="L7181" s="123"/>
      <c r="M7181" s="98"/>
      <c r="N7181" s="118"/>
    </row>
    <row r="7182" spans="1:14" x14ac:dyDescent="0.25">
      <c r="A7182" s="130">
        <v>23539463000121</v>
      </c>
      <c r="B7182" s="98" t="s">
        <v>12868</v>
      </c>
      <c r="C7182" s="123" t="s">
        <v>1356</v>
      </c>
      <c r="D7182" s="98" t="s">
        <v>13667</v>
      </c>
      <c r="E7182" s="98" t="s">
        <v>13673</v>
      </c>
      <c r="F7182" s="124">
        <v>13.5</v>
      </c>
      <c r="G7182" s="112">
        <v>43831</v>
      </c>
      <c r="H7182" s="112">
        <v>44196</v>
      </c>
      <c r="I7182" s="123" t="str">
        <f t="shared" si="112"/>
        <v/>
      </c>
      <c r="J7182" s="123"/>
      <c r="K7182" s="123"/>
      <c r="L7182" s="123"/>
      <c r="M7182" s="98" t="s">
        <v>14743</v>
      </c>
      <c r="N7182" s="118"/>
    </row>
    <row r="7183" spans="1:14" x14ac:dyDescent="0.25">
      <c r="A7183" s="130">
        <v>46523007000199</v>
      </c>
      <c r="B7183" s="98" t="s">
        <v>12869</v>
      </c>
      <c r="C7183" s="123" t="s">
        <v>4626</v>
      </c>
      <c r="D7183" s="98" t="s">
        <v>13667</v>
      </c>
      <c r="E7183" s="98" t="s">
        <v>13673</v>
      </c>
      <c r="F7183" s="124">
        <v>5.24</v>
      </c>
      <c r="G7183" s="112">
        <v>43831</v>
      </c>
      <c r="H7183" s="112">
        <v>44196</v>
      </c>
      <c r="I7183" s="123" t="str">
        <f t="shared" si="112"/>
        <v/>
      </c>
      <c r="J7183" s="123"/>
      <c r="K7183" s="123"/>
      <c r="L7183" s="123"/>
      <c r="M7183" s="98" t="s">
        <v>16882</v>
      </c>
      <c r="N7183" s="118"/>
    </row>
    <row r="7184" spans="1:14" x14ac:dyDescent="0.25">
      <c r="A7184" s="130">
        <v>1181585000156</v>
      </c>
      <c r="B7184" s="98" t="s">
        <v>12873</v>
      </c>
      <c r="C7184" s="123" t="s">
        <v>901</v>
      </c>
      <c r="D7184" s="98" t="s">
        <v>13667</v>
      </c>
      <c r="E7184" s="98" t="s">
        <v>13673</v>
      </c>
      <c r="F7184" s="124">
        <v>10</v>
      </c>
      <c r="G7184" s="112">
        <v>43831</v>
      </c>
      <c r="H7184" s="112">
        <v>44196</v>
      </c>
      <c r="I7184" s="123" t="str">
        <f t="shared" si="112"/>
        <v/>
      </c>
      <c r="J7184" s="123"/>
      <c r="K7184" s="123"/>
      <c r="L7184" s="123"/>
      <c r="M7184" s="98" t="s">
        <v>14314</v>
      </c>
      <c r="N7184" s="118"/>
    </row>
    <row r="7185" spans="1:14" x14ac:dyDescent="0.25">
      <c r="A7185" s="130">
        <v>95543427000142</v>
      </c>
      <c r="B7185" s="98" t="s">
        <v>12877</v>
      </c>
      <c r="C7185" s="123" t="s">
        <v>3143</v>
      </c>
      <c r="D7185" s="98" t="s">
        <v>13667</v>
      </c>
      <c r="E7185" s="98" t="s">
        <v>13673</v>
      </c>
      <c r="F7185" s="124">
        <v>8.5</v>
      </c>
      <c r="G7185" s="112">
        <v>43831</v>
      </c>
      <c r="H7185" s="112">
        <v>43912</v>
      </c>
      <c r="I7185" s="123" t="str">
        <f t="shared" si="112"/>
        <v/>
      </c>
      <c r="J7185" s="123"/>
      <c r="K7185" s="123"/>
      <c r="L7185" s="123"/>
      <c r="M7185" s="98" t="s">
        <v>15865</v>
      </c>
      <c r="N7185" s="118"/>
    </row>
    <row r="7186" spans="1:14" x14ac:dyDescent="0.25">
      <c r="A7186" s="130">
        <v>95543427000142</v>
      </c>
      <c r="B7186" s="98" t="s">
        <v>12877</v>
      </c>
      <c r="C7186" s="123" t="s">
        <v>3143</v>
      </c>
      <c r="D7186" s="98" t="s">
        <v>13667</v>
      </c>
      <c r="E7186" s="98" t="s">
        <v>13673</v>
      </c>
      <c r="F7186" s="124">
        <v>7.4</v>
      </c>
      <c r="G7186" s="112">
        <v>43913</v>
      </c>
      <c r="H7186" s="112">
        <v>44196</v>
      </c>
      <c r="I7186" s="123" t="str">
        <f t="shared" si="112"/>
        <v/>
      </c>
      <c r="J7186" s="123"/>
      <c r="K7186" s="123"/>
      <c r="L7186" s="123"/>
      <c r="M7186" s="98"/>
      <c r="N7186" s="118"/>
    </row>
    <row r="7187" spans="1:14" x14ac:dyDescent="0.25">
      <c r="A7187" s="130">
        <v>1740422000166</v>
      </c>
      <c r="B7187" s="98" t="s">
        <v>12881</v>
      </c>
      <c r="C7187" s="123" t="s">
        <v>901</v>
      </c>
      <c r="D7187" s="98" t="s">
        <v>13667</v>
      </c>
      <c r="E7187" s="98" t="s">
        <v>13673</v>
      </c>
      <c r="F7187" s="124">
        <v>10.119999999999999</v>
      </c>
      <c r="G7187" s="112">
        <v>43831</v>
      </c>
      <c r="H7187" s="112">
        <v>44135</v>
      </c>
      <c r="I7187" s="123" t="str">
        <f t="shared" si="112"/>
        <v/>
      </c>
      <c r="J7187" s="123"/>
      <c r="K7187" s="123"/>
      <c r="L7187" s="123"/>
      <c r="M7187" s="98"/>
      <c r="N7187" s="118"/>
    </row>
    <row r="7188" spans="1:14" x14ac:dyDescent="0.25">
      <c r="A7188" s="130">
        <v>1740422000166</v>
      </c>
      <c r="B7188" s="98" t="s">
        <v>12881</v>
      </c>
      <c r="C7188" s="123" t="s">
        <v>901</v>
      </c>
      <c r="D7188" s="98" t="s">
        <v>13667</v>
      </c>
      <c r="E7188" s="98" t="s">
        <v>13673</v>
      </c>
      <c r="F7188" s="124">
        <v>2</v>
      </c>
      <c r="G7188" s="112">
        <v>44136</v>
      </c>
      <c r="H7188" s="98"/>
      <c r="I7188" s="123" t="str">
        <f t="shared" si="112"/>
        <v/>
      </c>
      <c r="J7188" s="123"/>
      <c r="K7188" s="123"/>
      <c r="L7188" s="123"/>
      <c r="M7188" s="98"/>
      <c r="N7188" s="118"/>
    </row>
    <row r="7189" spans="1:14" x14ac:dyDescent="0.25">
      <c r="A7189" s="130">
        <v>76460526000116</v>
      </c>
      <c r="B7189" s="98" t="s">
        <v>12882</v>
      </c>
      <c r="C7189" s="123" t="s">
        <v>3143</v>
      </c>
      <c r="D7189" s="98" t="s">
        <v>13667</v>
      </c>
      <c r="E7189" s="98" t="s">
        <v>13673</v>
      </c>
      <c r="F7189" s="124">
        <v>14</v>
      </c>
      <c r="G7189" s="112">
        <v>43831</v>
      </c>
      <c r="H7189" s="112">
        <v>44196</v>
      </c>
      <c r="I7189" s="123" t="str">
        <f t="shared" si="112"/>
        <v/>
      </c>
      <c r="J7189" s="123"/>
      <c r="K7189" s="123"/>
      <c r="L7189" s="123"/>
      <c r="M7189" s="98"/>
      <c r="N7189" s="118"/>
    </row>
    <row r="7190" spans="1:14" x14ac:dyDescent="0.25">
      <c r="A7190" s="130">
        <v>37465176000129</v>
      </c>
      <c r="B7190" s="98" t="s">
        <v>12883</v>
      </c>
      <c r="C7190" s="123" t="s">
        <v>2274</v>
      </c>
      <c r="D7190" s="98" t="s">
        <v>13667</v>
      </c>
      <c r="E7190" s="98" t="s">
        <v>13673</v>
      </c>
      <c r="F7190" s="124">
        <v>4.95</v>
      </c>
      <c r="G7190" s="112">
        <v>43831</v>
      </c>
      <c r="H7190" s="112">
        <v>44196</v>
      </c>
      <c r="I7190" s="123" t="str">
        <f t="shared" si="112"/>
        <v/>
      </c>
      <c r="J7190" s="123"/>
      <c r="K7190" s="123"/>
      <c r="L7190" s="123"/>
      <c r="M7190" s="98" t="s">
        <v>15010</v>
      </c>
      <c r="N7190" s="118"/>
    </row>
    <row r="7191" spans="1:14" x14ac:dyDescent="0.25">
      <c r="A7191" s="130">
        <v>1615653000148</v>
      </c>
      <c r="B7191" s="98" t="s">
        <v>12884</v>
      </c>
      <c r="C7191" s="123" t="s">
        <v>2554</v>
      </c>
      <c r="D7191" s="98" t="s">
        <v>13667</v>
      </c>
      <c r="E7191" s="98" t="s">
        <v>13673</v>
      </c>
      <c r="F7191" s="124">
        <v>7.5</v>
      </c>
      <c r="G7191" s="112">
        <v>43831</v>
      </c>
      <c r="H7191" s="112">
        <v>44196</v>
      </c>
      <c r="I7191" s="123" t="str">
        <f t="shared" si="112"/>
        <v/>
      </c>
      <c r="J7191" s="123"/>
      <c r="K7191" s="123"/>
      <c r="L7191" s="123"/>
      <c r="M7191" s="98" t="s">
        <v>15204</v>
      </c>
      <c r="N7191" s="118"/>
    </row>
    <row r="7192" spans="1:14" x14ac:dyDescent="0.25">
      <c r="A7192" s="130">
        <v>1615784000125</v>
      </c>
      <c r="B7192" s="98" t="s">
        <v>12886</v>
      </c>
      <c r="C7192" s="123" t="s">
        <v>2554</v>
      </c>
      <c r="D7192" s="98" t="s">
        <v>13667</v>
      </c>
      <c r="E7192" s="98" t="s">
        <v>13673</v>
      </c>
      <c r="F7192" s="124">
        <v>3</v>
      </c>
      <c r="G7192" s="112">
        <v>43831</v>
      </c>
      <c r="H7192" s="112">
        <v>44196</v>
      </c>
      <c r="I7192" s="123" t="str">
        <f t="shared" si="112"/>
        <v/>
      </c>
      <c r="J7192" s="123"/>
      <c r="K7192" s="123"/>
      <c r="L7192" s="123"/>
      <c r="M7192" s="98" t="s">
        <v>15208</v>
      </c>
      <c r="N7192" s="118"/>
    </row>
    <row r="7193" spans="1:14" x14ac:dyDescent="0.25">
      <c r="A7193" s="130">
        <v>18296681000142</v>
      </c>
      <c r="B7193" s="98" t="s">
        <v>12890</v>
      </c>
      <c r="C7193" s="123" t="s">
        <v>1356</v>
      </c>
      <c r="D7193" s="98" t="s">
        <v>13667</v>
      </c>
      <c r="E7193" s="98" t="s">
        <v>13673</v>
      </c>
      <c r="F7193" s="124">
        <v>6.65</v>
      </c>
      <c r="G7193" s="112">
        <v>43831</v>
      </c>
      <c r="H7193" s="112">
        <v>44196</v>
      </c>
      <c r="I7193" s="123" t="str">
        <f t="shared" si="112"/>
        <v/>
      </c>
      <c r="J7193" s="123"/>
      <c r="K7193" s="123"/>
      <c r="L7193" s="123"/>
      <c r="M7193" s="98" t="s">
        <v>14747</v>
      </c>
      <c r="N7193" s="118"/>
    </row>
    <row r="7194" spans="1:14" x14ac:dyDescent="0.25">
      <c r="A7194" s="130">
        <v>33000670000167</v>
      </c>
      <c r="B7194" s="98" t="s">
        <v>12892</v>
      </c>
      <c r="C7194" s="123" t="s">
        <v>2274</v>
      </c>
      <c r="D7194" s="98" t="s">
        <v>13667</v>
      </c>
      <c r="E7194" s="98" t="s">
        <v>13673</v>
      </c>
      <c r="F7194" s="124">
        <v>4.67</v>
      </c>
      <c r="G7194" s="112">
        <v>43831</v>
      </c>
      <c r="H7194" s="112">
        <v>44196</v>
      </c>
      <c r="I7194" s="123" t="str">
        <f t="shared" si="112"/>
        <v/>
      </c>
      <c r="J7194" s="123"/>
      <c r="K7194" s="123"/>
      <c r="L7194" s="123"/>
      <c r="M7194" s="98" t="s">
        <v>15013</v>
      </c>
      <c r="N7194" s="118"/>
    </row>
    <row r="7195" spans="1:14" x14ac:dyDescent="0.25">
      <c r="A7195" s="130">
        <v>65712077000130</v>
      </c>
      <c r="B7195" s="98" t="s">
        <v>12893</v>
      </c>
      <c r="C7195" s="123" t="s">
        <v>4626</v>
      </c>
      <c r="D7195" s="98" t="s">
        <v>13667</v>
      </c>
      <c r="E7195" s="98" t="s">
        <v>13673</v>
      </c>
      <c r="F7195" s="124">
        <v>1.58</v>
      </c>
      <c r="G7195" s="112">
        <v>42719</v>
      </c>
      <c r="H7195" s="112">
        <v>44196</v>
      </c>
      <c r="I7195" s="123" t="str">
        <f t="shared" si="112"/>
        <v/>
      </c>
      <c r="J7195" s="123"/>
      <c r="K7195" s="123"/>
      <c r="L7195" s="123"/>
      <c r="M7195" s="98" t="s">
        <v>16889</v>
      </c>
      <c r="N7195" s="118"/>
    </row>
    <row r="7196" spans="1:14" x14ac:dyDescent="0.25">
      <c r="A7196" s="130">
        <v>92451152000129</v>
      </c>
      <c r="B7196" s="98" t="s">
        <v>12894</v>
      </c>
      <c r="C7196" s="123" t="s">
        <v>3812</v>
      </c>
      <c r="D7196" s="98" t="s">
        <v>13667</v>
      </c>
      <c r="E7196" s="98" t="s">
        <v>13673</v>
      </c>
      <c r="F7196" s="124">
        <v>8.93</v>
      </c>
      <c r="G7196" s="112">
        <v>43831</v>
      </c>
      <c r="H7196" s="112">
        <v>44196</v>
      </c>
      <c r="I7196" s="123" t="str">
        <f t="shared" si="112"/>
        <v/>
      </c>
      <c r="J7196" s="123"/>
      <c r="K7196" s="123"/>
      <c r="L7196" s="123"/>
      <c r="M7196" s="98" t="s">
        <v>16431</v>
      </c>
      <c r="N7196" s="118"/>
    </row>
    <row r="7197" spans="1:14" x14ac:dyDescent="0.25">
      <c r="A7197" s="130">
        <v>1067974000155</v>
      </c>
      <c r="B7197" s="98" t="s">
        <v>12895</v>
      </c>
      <c r="C7197" s="123" t="s">
        <v>5227</v>
      </c>
      <c r="D7197" s="98" t="s">
        <v>13667</v>
      </c>
      <c r="E7197" s="98" t="s">
        <v>13673</v>
      </c>
      <c r="F7197" s="124">
        <v>0.77</v>
      </c>
      <c r="G7197" s="112">
        <v>43452</v>
      </c>
      <c r="H7197" s="98"/>
      <c r="I7197" s="123" t="str">
        <f t="shared" si="112"/>
        <v/>
      </c>
      <c r="J7197" s="123"/>
      <c r="K7197" s="123"/>
      <c r="L7197" s="123"/>
      <c r="M7197" s="98"/>
      <c r="N7197" s="118"/>
    </row>
    <row r="7198" spans="1:14" x14ac:dyDescent="0.25">
      <c r="A7198" s="130">
        <v>3503638000133</v>
      </c>
      <c r="B7198" s="98" t="s">
        <v>12896</v>
      </c>
      <c r="C7198" s="123" t="s">
        <v>2274</v>
      </c>
      <c r="D7198" s="98" t="s">
        <v>13667</v>
      </c>
      <c r="E7198" s="98" t="s">
        <v>13673</v>
      </c>
      <c r="F7198" s="124">
        <v>6.85</v>
      </c>
      <c r="G7198" s="112">
        <v>43831</v>
      </c>
      <c r="H7198" s="112">
        <v>44196</v>
      </c>
      <c r="I7198" s="123" t="str">
        <f t="shared" si="112"/>
        <v/>
      </c>
      <c r="J7198" s="123"/>
      <c r="K7198" s="123"/>
      <c r="L7198" s="123"/>
      <c r="M7198" s="98" t="s">
        <v>15017</v>
      </c>
      <c r="N7198" s="118"/>
    </row>
    <row r="7199" spans="1:14" x14ac:dyDescent="0.25">
      <c r="A7199" s="130">
        <v>15023989000126</v>
      </c>
      <c r="B7199" s="98" t="s">
        <v>12897</v>
      </c>
      <c r="C7199" s="123" t="s">
        <v>2274</v>
      </c>
      <c r="D7199" s="98" t="s">
        <v>13667</v>
      </c>
      <c r="E7199" s="98" t="s">
        <v>13673</v>
      </c>
      <c r="F7199" s="124">
        <v>7.56</v>
      </c>
      <c r="G7199" s="112">
        <v>43831</v>
      </c>
      <c r="H7199" s="112">
        <v>44045</v>
      </c>
      <c r="I7199" s="123" t="str">
        <f t="shared" si="112"/>
        <v/>
      </c>
      <c r="J7199" s="123"/>
      <c r="K7199" s="123"/>
      <c r="L7199" s="123"/>
      <c r="M7199" s="98" t="s">
        <v>15018</v>
      </c>
      <c r="N7199" s="118"/>
    </row>
    <row r="7200" spans="1:14" x14ac:dyDescent="0.25">
      <c r="A7200" s="130">
        <v>15023989000126</v>
      </c>
      <c r="B7200" s="98" t="s">
        <v>12897</v>
      </c>
      <c r="C7200" s="123" t="s">
        <v>2274</v>
      </c>
      <c r="D7200" s="98" t="s">
        <v>13667</v>
      </c>
      <c r="E7200" s="98" t="s">
        <v>13673</v>
      </c>
      <c r="F7200" s="124">
        <v>7.56</v>
      </c>
      <c r="G7200" s="112">
        <v>44046</v>
      </c>
      <c r="H7200" s="112">
        <v>44196</v>
      </c>
      <c r="I7200" s="123" t="str">
        <f t="shared" si="112"/>
        <v/>
      </c>
      <c r="J7200" s="123"/>
      <c r="K7200" s="123"/>
      <c r="L7200" s="123"/>
      <c r="M7200" s="98"/>
      <c r="N7200" s="118"/>
    </row>
    <row r="7201" spans="1:14" x14ac:dyDescent="0.25">
      <c r="A7201" s="130">
        <v>16444143000122</v>
      </c>
      <c r="B7201" s="98" t="s">
        <v>12899</v>
      </c>
      <c r="C7201" s="123" t="s">
        <v>215</v>
      </c>
      <c r="D7201" s="98" t="s">
        <v>13667</v>
      </c>
      <c r="E7201" s="98" t="s">
        <v>13673</v>
      </c>
      <c r="F7201" s="124">
        <v>1.71</v>
      </c>
      <c r="G7201" s="112">
        <v>41275</v>
      </c>
      <c r="H7201" s="98"/>
      <c r="I7201" s="123" t="str">
        <f t="shared" si="112"/>
        <v/>
      </c>
      <c r="J7201" s="123"/>
      <c r="K7201" s="123"/>
      <c r="L7201" s="123"/>
      <c r="M7201" s="98" t="s">
        <v>13904</v>
      </c>
      <c r="N7201" s="118"/>
    </row>
    <row r="7202" spans="1:14" x14ac:dyDescent="0.25">
      <c r="A7202" s="130">
        <v>82575812000120</v>
      </c>
      <c r="B7202" s="98" t="s">
        <v>12909</v>
      </c>
      <c r="C7202" s="123" t="s">
        <v>4289</v>
      </c>
      <c r="D7202" s="98" t="s">
        <v>13667</v>
      </c>
      <c r="E7202" s="98" t="s">
        <v>13673</v>
      </c>
      <c r="F7202" s="124">
        <v>5</v>
      </c>
      <c r="G7202" s="112">
        <v>43831</v>
      </c>
      <c r="H7202" s="112">
        <v>44196</v>
      </c>
      <c r="I7202" s="123" t="str">
        <f t="shared" si="112"/>
        <v/>
      </c>
      <c r="J7202" s="123"/>
      <c r="K7202" s="123"/>
      <c r="L7202" s="123"/>
      <c r="M7202" s="98" t="s">
        <v>16646</v>
      </c>
      <c r="N7202" s="118"/>
    </row>
    <row r="7203" spans="1:14" x14ac:dyDescent="0.25">
      <c r="A7203" s="130">
        <v>3238904000148</v>
      </c>
      <c r="B7203" s="98" t="s">
        <v>12912</v>
      </c>
      <c r="C7203" s="123" t="s">
        <v>2274</v>
      </c>
      <c r="D7203" s="98" t="s">
        <v>13667</v>
      </c>
      <c r="E7203" s="98" t="s">
        <v>13673</v>
      </c>
      <c r="F7203" s="124">
        <v>3.88</v>
      </c>
      <c r="G7203" s="112">
        <v>43831</v>
      </c>
      <c r="H7203" s="112">
        <v>44196</v>
      </c>
      <c r="I7203" s="123" t="str">
        <f t="shared" si="112"/>
        <v/>
      </c>
      <c r="J7203" s="123"/>
      <c r="K7203" s="123"/>
      <c r="L7203" s="123"/>
      <c r="M7203" s="98" t="s">
        <v>15019</v>
      </c>
      <c r="N7203" s="118"/>
    </row>
    <row r="7204" spans="1:14" x14ac:dyDescent="0.25">
      <c r="A7204" s="130">
        <v>24740268000128</v>
      </c>
      <c r="B7204" s="98" t="s">
        <v>12913</v>
      </c>
      <c r="C7204" s="123" t="s">
        <v>2274</v>
      </c>
      <c r="D7204" s="98" t="s">
        <v>13667</v>
      </c>
      <c r="E7204" s="98" t="s">
        <v>13673</v>
      </c>
      <c r="F7204" s="124">
        <v>1.05</v>
      </c>
      <c r="G7204" s="112">
        <v>43831</v>
      </c>
      <c r="H7204" s="112">
        <v>44135</v>
      </c>
      <c r="I7204" s="123" t="str">
        <f t="shared" si="112"/>
        <v/>
      </c>
      <c r="J7204" s="123"/>
      <c r="K7204" s="123"/>
      <c r="L7204" s="123"/>
      <c r="M7204" s="98" t="s">
        <v>15020</v>
      </c>
      <c r="N7204" s="118"/>
    </row>
    <row r="7205" spans="1:14" x14ac:dyDescent="0.25">
      <c r="A7205" s="130">
        <v>24740268000128</v>
      </c>
      <c r="B7205" s="98" t="s">
        <v>12913</v>
      </c>
      <c r="C7205" s="123" t="s">
        <v>2274</v>
      </c>
      <c r="D7205" s="98" t="s">
        <v>13667</v>
      </c>
      <c r="E7205" s="98" t="s">
        <v>13673</v>
      </c>
      <c r="F7205" s="124">
        <v>4.0999999999999996</v>
      </c>
      <c r="G7205" s="112">
        <v>44136</v>
      </c>
      <c r="H7205" s="112">
        <v>44196</v>
      </c>
      <c r="I7205" s="123" t="str">
        <f t="shared" si="112"/>
        <v/>
      </c>
      <c r="J7205" s="123"/>
      <c r="K7205" s="123"/>
      <c r="L7205" s="123"/>
      <c r="M7205" s="98"/>
      <c r="N7205" s="118"/>
    </row>
    <row r="7206" spans="1:14" x14ac:dyDescent="0.25">
      <c r="A7206" s="130">
        <v>46634481000198</v>
      </c>
      <c r="B7206" s="98" t="s">
        <v>12914</v>
      </c>
      <c r="C7206" s="123" t="s">
        <v>4626</v>
      </c>
      <c r="D7206" s="98" t="s">
        <v>13667</v>
      </c>
      <c r="E7206" s="98" t="s">
        <v>13673</v>
      </c>
      <c r="F7206" s="124">
        <v>13</v>
      </c>
      <c r="G7206" s="112">
        <v>43831</v>
      </c>
      <c r="H7206" s="112">
        <v>44196</v>
      </c>
      <c r="I7206" s="123" t="str">
        <f t="shared" si="112"/>
        <v/>
      </c>
      <c r="J7206" s="123"/>
      <c r="K7206" s="123"/>
      <c r="L7206" s="123"/>
      <c r="M7206" s="98" t="s">
        <v>16891</v>
      </c>
      <c r="N7206" s="118"/>
    </row>
    <row r="7207" spans="1:14" x14ac:dyDescent="0.25">
      <c r="A7207" s="130">
        <v>6208946000124</v>
      </c>
      <c r="B7207" s="98" t="s">
        <v>12916</v>
      </c>
      <c r="C7207" s="123" t="s">
        <v>1142</v>
      </c>
      <c r="D7207" s="98" t="s">
        <v>13667</v>
      </c>
      <c r="E7207" s="98" t="s">
        <v>13673</v>
      </c>
      <c r="F7207" s="124">
        <v>0.08</v>
      </c>
      <c r="G7207" s="112">
        <v>41379</v>
      </c>
      <c r="H7207" s="98"/>
      <c r="I7207" s="123" t="str">
        <f t="shared" si="112"/>
        <v/>
      </c>
      <c r="J7207" s="123"/>
      <c r="K7207" s="123"/>
      <c r="L7207" s="123"/>
      <c r="M7207" s="98"/>
      <c r="N7207" s="118"/>
    </row>
    <row r="7208" spans="1:14" x14ac:dyDescent="0.25">
      <c r="A7208" s="130">
        <v>93845519000151</v>
      </c>
      <c r="B7208" s="98" t="s">
        <v>12918</v>
      </c>
      <c r="C7208" s="123" t="s">
        <v>3812</v>
      </c>
      <c r="D7208" s="98" t="s">
        <v>13667</v>
      </c>
      <c r="E7208" s="98" t="s">
        <v>13673</v>
      </c>
      <c r="F7208" s="124">
        <v>13.2</v>
      </c>
      <c r="G7208" s="112">
        <v>43831</v>
      </c>
      <c r="H7208" s="112">
        <v>44196</v>
      </c>
      <c r="I7208" s="123" t="str">
        <f t="shared" si="112"/>
        <v/>
      </c>
      <c r="J7208" s="123"/>
      <c r="K7208" s="123"/>
      <c r="L7208" s="123"/>
      <c r="M7208" s="98" t="s">
        <v>16437</v>
      </c>
      <c r="N7208" s="118"/>
    </row>
    <row r="7209" spans="1:14" x14ac:dyDescent="0.25">
      <c r="A7209" s="130">
        <v>3107539000132</v>
      </c>
      <c r="B7209" s="98" t="s">
        <v>12919</v>
      </c>
      <c r="C7209" s="123" t="s">
        <v>2197</v>
      </c>
      <c r="D7209" s="98" t="s">
        <v>13667</v>
      </c>
      <c r="E7209" s="98" t="s">
        <v>13673</v>
      </c>
      <c r="F7209" s="124">
        <v>5.52</v>
      </c>
      <c r="G7209" s="112">
        <v>43831</v>
      </c>
      <c r="H7209" s="112">
        <v>44043</v>
      </c>
      <c r="I7209" s="123" t="str">
        <f t="shared" si="112"/>
        <v/>
      </c>
      <c r="J7209" s="123"/>
      <c r="K7209" s="123"/>
      <c r="L7209" s="123"/>
      <c r="M7209" s="98" t="s">
        <v>14902</v>
      </c>
      <c r="N7209" s="118"/>
    </row>
    <row r="7210" spans="1:14" x14ac:dyDescent="0.25">
      <c r="A7210" s="130">
        <v>3107539000132</v>
      </c>
      <c r="B7210" s="98" t="s">
        <v>12919</v>
      </c>
      <c r="C7210" s="123" t="s">
        <v>2197</v>
      </c>
      <c r="D7210" s="98" t="s">
        <v>13667</v>
      </c>
      <c r="E7210" s="98" t="s">
        <v>13673</v>
      </c>
      <c r="F7210" s="124">
        <v>5.52</v>
      </c>
      <c r="G7210" s="112">
        <v>44044</v>
      </c>
      <c r="H7210" s="112">
        <v>44196</v>
      </c>
      <c r="I7210" s="123" t="str">
        <f t="shared" si="112"/>
        <v/>
      </c>
      <c r="J7210" s="123"/>
      <c r="K7210" s="123"/>
      <c r="L7210" s="123"/>
      <c r="M7210" s="98"/>
      <c r="N7210" s="118"/>
    </row>
    <row r="7211" spans="1:14" x14ac:dyDescent="0.25">
      <c r="A7211" s="130">
        <v>299198000156</v>
      </c>
      <c r="B7211" s="98" t="s">
        <v>12920</v>
      </c>
      <c r="C7211" s="123" t="s">
        <v>5227</v>
      </c>
      <c r="D7211" s="98" t="s">
        <v>13667</v>
      </c>
      <c r="E7211" s="98" t="s">
        <v>13673</v>
      </c>
      <c r="F7211" s="124">
        <v>6.94</v>
      </c>
      <c r="G7211" s="112">
        <v>43831</v>
      </c>
      <c r="H7211" s="112">
        <v>44196</v>
      </c>
      <c r="I7211" s="123" t="str">
        <f t="shared" si="112"/>
        <v/>
      </c>
      <c r="J7211" s="123"/>
      <c r="K7211" s="123"/>
      <c r="L7211" s="123"/>
      <c r="M7211" s="98" t="s">
        <v>17035</v>
      </c>
      <c r="N7211" s="118"/>
    </row>
    <row r="7212" spans="1:14" x14ac:dyDescent="0.25">
      <c r="A7212" s="130">
        <v>75461970000193</v>
      </c>
      <c r="B7212" s="98" t="s">
        <v>12921</v>
      </c>
      <c r="C7212" s="123" t="s">
        <v>3143</v>
      </c>
      <c r="D7212" s="98" t="s">
        <v>13667</v>
      </c>
      <c r="E7212" s="98" t="s">
        <v>13673</v>
      </c>
      <c r="F7212" s="124">
        <v>19.010000000000002</v>
      </c>
      <c r="G7212" s="112">
        <v>43831</v>
      </c>
      <c r="H7212" s="112">
        <v>44196</v>
      </c>
      <c r="I7212" s="123" t="str">
        <f t="shared" si="112"/>
        <v/>
      </c>
      <c r="J7212" s="123"/>
      <c r="K7212" s="123"/>
      <c r="L7212" s="123"/>
      <c r="M7212" s="98" t="s">
        <v>15868</v>
      </c>
      <c r="N7212" s="118"/>
    </row>
    <row r="7213" spans="1:14" x14ac:dyDescent="0.25">
      <c r="A7213" s="130">
        <v>1743335000162</v>
      </c>
      <c r="B7213" s="98" t="s">
        <v>12926</v>
      </c>
      <c r="C7213" s="123" t="s">
        <v>901</v>
      </c>
      <c r="D7213" s="98" t="s">
        <v>13667</v>
      </c>
      <c r="E7213" s="98" t="s">
        <v>13673</v>
      </c>
      <c r="F7213" s="124">
        <v>11.23</v>
      </c>
      <c r="G7213" s="112">
        <v>43831</v>
      </c>
      <c r="H7213" s="112">
        <v>44196</v>
      </c>
      <c r="I7213" s="123" t="str">
        <f t="shared" si="112"/>
        <v/>
      </c>
      <c r="J7213" s="123"/>
      <c r="K7213" s="123"/>
      <c r="L7213" s="123"/>
      <c r="M7213" s="98" t="s">
        <v>14319</v>
      </c>
      <c r="N7213" s="118"/>
    </row>
    <row r="7214" spans="1:14" x14ac:dyDescent="0.25">
      <c r="A7214" s="130">
        <v>12461653000157</v>
      </c>
      <c r="B7214" s="98" t="s">
        <v>12928</v>
      </c>
      <c r="C7214" s="123" t="s">
        <v>634</v>
      </c>
      <c r="D7214" s="98" t="s">
        <v>13667</v>
      </c>
      <c r="E7214" s="98" t="s">
        <v>13673</v>
      </c>
      <c r="F7214" s="124">
        <v>2.2799999999999998</v>
      </c>
      <c r="G7214" s="112">
        <v>43831</v>
      </c>
      <c r="H7214" s="112">
        <v>44196</v>
      </c>
      <c r="I7214" s="123" t="str">
        <f t="shared" si="112"/>
        <v/>
      </c>
      <c r="J7214" s="123"/>
      <c r="K7214" s="123"/>
      <c r="L7214" s="123"/>
      <c r="M7214" s="98" t="s">
        <v>14045</v>
      </c>
      <c r="N7214" s="118"/>
    </row>
    <row r="7215" spans="1:14" x14ac:dyDescent="0.25">
      <c r="A7215" s="130">
        <v>18675983000121</v>
      </c>
      <c r="B7215" s="98" t="s">
        <v>12929</v>
      </c>
      <c r="C7215" s="123" t="s">
        <v>1356</v>
      </c>
      <c r="D7215" s="98" t="s">
        <v>13667</v>
      </c>
      <c r="E7215" s="98" t="s">
        <v>13673</v>
      </c>
      <c r="F7215" s="124">
        <v>11.97</v>
      </c>
      <c r="G7215" s="112">
        <v>42104</v>
      </c>
      <c r="H7215" s="98"/>
      <c r="I7215" s="123" t="str">
        <f t="shared" si="112"/>
        <v/>
      </c>
      <c r="J7215" s="123"/>
      <c r="K7215" s="123"/>
      <c r="L7215" s="123"/>
      <c r="M7215" s="98" t="s">
        <v>14748</v>
      </c>
      <c r="N7215" s="118"/>
    </row>
    <row r="7216" spans="1:14" x14ac:dyDescent="0.25">
      <c r="A7216" s="130">
        <v>3408911000140</v>
      </c>
      <c r="B7216" s="98" t="s">
        <v>12930</v>
      </c>
      <c r="C7216" s="123" t="s">
        <v>2274</v>
      </c>
      <c r="D7216" s="98" t="s">
        <v>13667</v>
      </c>
      <c r="E7216" s="98" t="s">
        <v>13673</v>
      </c>
      <c r="F7216" s="124">
        <v>8.01</v>
      </c>
      <c r="G7216" s="112">
        <v>43466</v>
      </c>
      <c r="H7216" s="98"/>
      <c r="I7216" s="123" t="str">
        <f t="shared" si="112"/>
        <v/>
      </c>
      <c r="J7216" s="123"/>
      <c r="K7216" s="123"/>
      <c r="L7216" s="123"/>
      <c r="M7216" s="98" t="s">
        <v>15022</v>
      </c>
      <c r="N7216" s="118"/>
    </row>
    <row r="7217" spans="1:14" x14ac:dyDescent="0.25">
      <c r="A7217" s="130">
        <v>94707494000192</v>
      </c>
      <c r="B7217" s="98" t="s">
        <v>12934</v>
      </c>
      <c r="C7217" s="123" t="s">
        <v>3812</v>
      </c>
      <c r="D7217" s="98" t="s">
        <v>13667</v>
      </c>
      <c r="E7217" s="98" t="s">
        <v>13673</v>
      </c>
      <c r="F7217" s="124">
        <v>10</v>
      </c>
      <c r="G7217" s="112">
        <v>43831</v>
      </c>
      <c r="H7217" s="112">
        <v>44196</v>
      </c>
      <c r="I7217" s="123" t="str">
        <f t="shared" si="112"/>
        <v/>
      </c>
      <c r="J7217" s="123"/>
      <c r="K7217" s="123"/>
      <c r="L7217" s="123"/>
      <c r="M7217" s="98" t="s">
        <v>16442</v>
      </c>
      <c r="N7217" s="118"/>
    </row>
    <row r="7218" spans="1:14" x14ac:dyDescent="0.25">
      <c r="A7218" s="130">
        <v>46476131000140</v>
      </c>
      <c r="B7218" s="98" t="s">
        <v>12939</v>
      </c>
      <c r="C7218" s="123" t="s">
        <v>4626</v>
      </c>
      <c r="D7218" s="98" t="s">
        <v>13667</v>
      </c>
      <c r="E7218" s="98" t="s">
        <v>13673</v>
      </c>
      <c r="F7218" s="124">
        <v>41.31</v>
      </c>
      <c r="G7218" s="112">
        <v>43831</v>
      </c>
      <c r="H7218" s="112">
        <v>44196</v>
      </c>
      <c r="I7218" s="123" t="str">
        <f t="shared" si="112"/>
        <v/>
      </c>
      <c r="J7218" s="123"/>
      <c r="K7218" s="123"/>
      <c r="L7218" s="123"/>
      <c r="M7218" s="98" t="s">
        <v>16896</v>
      </c>
      <c r="N7218" s="118"/>
    </row>
    <row r="7219" spans="1:14" x14ac:dyDescent="0.25">
      <c r="A7219" s="130">
        <v>1974088000105</v>
      </c>
      <c r="B7219" s="98" t="s">
        <v>12940</v>
      </c>
      <c r="C7219" s="123" t="s">
        <v>2274</v>
      </c>
      <c r="D7219" s="98" t="s">
        <v>13667</v>
      </c>
      <c r="E7219" s="98" t="s">
        <v>13673</v>
      </c>
      <c r="F7219" s="124">
        <v>2.35</v>
      </c>
      <c r="G7219" s="112">
        <v>43831</v>
      </c>
      <c r="H7219" s="112">
        <v>44196</v>
      </c>
      <c r="I7219" s="123" t="str">
        <f t="shared" si="112"/>
        <v/>
      </c>
      <c r="J7219" s="123"/>
      <c r="K7219" s="123"/>
      <c r="L7219" s="123"/>
      <c r="M7219" s="98" t="s">
        <v>15023</v>
      </c>
      <c r="N7219" s="118"/>
    </row>
    <row r="7220" spans="1:14" x14ac:dyDescent="0.25">
      <c r="A7220" s="130">
        <v>88186754000129</v>
      </c>
      <c r="B7220" s="98" t="s">
        <v>12943</v>
      </c>
      <c r="C7220" s="123" t="s">
        <v>3812</v>
      </c>
      <c r="D7220" s="98" t="s">
        <v>13667</v>
      </c>
      <c r="E7220" s="98" t="s">
        <v>13673</v>
      </c>
      <c r="F7220" s="124">
        <v>25.79</v>
      </c>
      <c r="G7220" s="112">
        <v>43831</v>
      </c>
      <c r="H7220" s="112">
        <v>44196</v>
      </c>
      <c r="I7220" s="123" t="str">
        <f t="shared" si="112"/>
        <v/>
      </c>
      <c r="J7220" s="123"/>
      <c r="K7220" s="123"/>
      <c r="L7220" s="123"/>
      <c r="M7220" s="98" t="s">
        <v>16444</v>
      </c>
      <c r="N7220" s="118"/>
    </row>
    <row r="7221" spans="1:14" x14ac:dyDescent="0.25">
      <c r="A7221" s="130">
        <v>44547313000130</v>
      </c>
      <c r="B7221" s="98" t="s">
        <v>12945</v>
      </c>
      <c r="C7221" s="123" t="s">
        <v>4626</v>
      </c>
      <c r="D7221" s="98" t="s">
        <v>13667</v>
      </c>
      <c r="E7221" s="98" t="s">
        <v>13673</v>
      </c>
      <c r="F7221" s="124">
        <v>9.01</v>
      </c>
      <c r="G7221" s="112">
        <v>43831</v>
      </c>
      <c r="H7221" s="112">
        <v>44043</v>
      </c>
      <c r="I7221" s="123" t="str">
        <f t="shared" si="112"/>
        <v/>
      </c>
      <c r="J7221" s="123"/>
      <c r="K7221" s="123"/>
      <c r="L7221" s="123"/>
      <c r="M7221" s="98"/>
      <c r="N7221" s="118"/>
    </row>
    <row r="7222" spans="1:14" x14ac:dyDescent="0.25">
      <c r="A7222" s="130">
        <v>44547313000130</v>
      </c>
      <c r="B7222" s="98" t="s">
        <v>12945</v>
      </c>
      <c r="C7222" s="123" t="s">
        <v>4626</v>
      </c>
      <c r="D7222" s="98" t="s">
        <v>13667</v>
      </c>
      <c r="E7222" s="98" t="s">
        <v>13673</v>
      </c>
      <c r="F7222" s="124">
        <v>9.01</v>
      </c>
      <c r="G7222" s="112">
        <v>44044</v>
      </c>
      <c r="H7222" s="112">
        <v>44196</v>
      </c>
      <c r="I7222" s="123" t="str">
        <f t="shared" si="112"/>
        <v/>
      </c>
      <c r="J7222" s="123"/>
      <c r="K7222" s="123"/>
      <c r="L7222" s="123"/>
      <c r="M7222" s="98"/>
      <c r="N7222" s="118"/>
    </row>
    <row r="7223" spans="1:14" x14ac:dyDescent="0.25">
      <c r="A7223" s="130">
        <v>12241675000101</v>
      </c>
      <c r="B7223" s="98" t="s">
        <v>12948</v>
      </c>
      <c r="C7223" s="123" t="s">
        <v>29</v>
      </c>
      <c r="D7223" s="98" t="s">
        <v>13667</v>
      </c>
      <c r="E7223" s="98" t="s">
        <v>13673</v>
      </c>
      <c r="F7223" s="124">
        <v>2</v>
      </c>
      <c r="G7223" s="112">
        <v>42370</v>
      </c>
      <c r="H7223" s="112">
        <v>44196</v>
      </c>
      <c r="I7223" s="123" t="str">
        <f t="shared" si="112"/>
        <v/>
      </c>
      <c r="J7223" s="123"/>
      <c r="K7223" s="123"/>
      <c r="L7223" s="123"/>
      <c r="M7223" s="98" t="s">
        <v>13786</v>
      </c>
      <c r="N7223" s="118"/>
    </row>
    <row r="7224" spans="1:14" x14ac:dyDescent="0.25">
      <c r="A7224" s="130">
        <v>8742264000122</v>
      </c>
      <c r="B7224" s="98" t="s">
        <v>12949</v>
      </c>
      <c r="C7224" s="123" t="s">
        <v>2554</v>
      </c>
      <c r="D7224" s="98" t="s">
        <v>13667</v>
      </c>
      <c r="E7224" s="98" t="s">
        <v>13673</v>
      </c>
      <c r="F7224" s="124">
        <v>32</v>
      </c>
      <c r="G7224" s="112">
        <v>43945</v>
      </c>
      <c r="H7224" s="112">
        <v>44196</v>
      </c>
      <c r="I7224" s="123" t="str">
        <f t="shared" si="112"/>
        <v/>
      </c>
      <c r="J7224" s="123"/>
      <c r="K7224" s="123"/>
      <c r="L7224" s="123"/>
      <c r="M7224" s="98" t="s">
        <v>15210</v>
      </c>
      <c r="N7224" s="118"/>
    </row>
    <row r="7225" spans="1:14" x14ac:dyDescent="0.25">
      <c r="A7225" s="130">
        <v>91574764000146</v>
      </c>
      <c r="B7225" s="98" t="s">
        <v>12954</v>
      </c>
      <c r="C7225" s="123" t="s">
        <v>3812</v>
      </c>
      <c r="D7225" s="98" t="s">
        <v>13667</v>
      </c>
      <c r="E7225" s="98" t="s">
        <v>13673</v>
      </c>
      <c r="F7225" s="124">
        <v>12.88</v>
      </c>
      <c r="G7225" s="112">
        <v>43831</v>
      </c>
      <c r="H7225" s="112">
        <v>44196</v>
      </c>
      <c r="I7225" s="123" t="str">
        <f t="shared" si="112"/>
        <v/>
      </c>
      <c r="J7225" s="123"/>
      <c r="K7225" s="123"/>
      <c r="L7225" s="123"/>
      <c r="M7225" s="98" t="s">
        <v>16446</v>
      </c>
      <c r="N7225" s="118"/>
    </row>
    <row r="7226" spans="1:14" x14ac:dyDescent="0.25">
      <c r="A7226" s="130">
        <v>7551179000114</v>
      </c>
      <c r="B7226" s="98" t="s">
        <v>12959</v>
      </c>
      <c r="C7226" s="123" t="s">
        <v>634</v>
      </c>
      <c r="D7226" s="98" t="s">
        <v>13667</v>
      </c>
      <c r="E7226" s="98" t="s">
        <v>13673</v>
      </c>
      <c r="F7226" s="124">
        <v>18.52</v>
      </c>
      <c r="G7226" s="112">
        <v>43831</v>
      </c>
      <c r="H7226" s="112">
        <v>44196</v>
      </c>
      <c r="I7226" s="123" t="str">
        <f t="shared" si="112"/>
        <v/>
      </c>
      <c r="J7226" s="123"/>
      <c r="K7226" s="123"/>
      <c r="L7226" s="123"/>
      <c r="M7226" s="98"/>
      <c r="N7226" s="118"/>
    </row>
    <row r="7227" spans="1:14" x14ac:dyDescent="0.25">
      <c r="A7227" s="130">
        <v>35445527000104</v>
      </c>
      <c r="B7227" s="98" t="s">
        <v>12960</v>
      </c>
      <c r="C7227" s="123" t="s">
        <v>2758</v>
      </c>
      <c r="D7227" s="98" t="s">
        <v>13667</v>
      </c>
      <c r="E7227" s="98" t="s">
        <v>13673</v>
      </c>
      <c r="F7227" s="124">
        <v>20</v>
      </c>
      <c r="G7227" s="112">
        <v>43831</v>
      </c>
      <c r="H7227" s="112">
        <v>44196</v>
      </c>
      <c r="I7227" s="123" t="str">
        <f t="shared" si="112"/>
        <v/>
      </c>
      <c r="J7227" s="123"/>
      <c r="K7227" s="123"/>
      <c r="L7227" s="123"/>
      <c r="M7227" s="98" t="s">
        <v>15464</v>
      </c>
      <c r="N7227" s="118"/>
    </row>
    <row r="7228" spans="1:14" x14ac:dyDescent="0.25">
      <c r="A7228" s="130">
        <v>7744303000168</v>
      </c>
      <c r="B7228" s="98" t="s">
        <v>12963</v>
      </c>
      <c r="C7228" s="123" t="s">
        <v>634</v>
      </c>
      <c r="D7228" s="98" t="s">
        <v>13667</v>
      </c>
      <c r="E7228" s="98" t="s">
        <v>13673</v>
      </c>
      <c r="F7228" s="124">
        <v>2</v>
      </c>
      <c r="G7228" s="112">
        <v>43287</v>
      </c>
      <c r="H7228" s="112">
        <v>44196</v>
      </c>
      <c r="I7228" s="123" t="str">
        <f t="shared" si="112"/>
        <v/>
      </c>
      <c r="J7228" s="123"/>
      <c r="K7228" s="123"/>
      <c r="L7228" s="123"/>
      <c r="M7228" s="98"/>
      <c r="N7228" s="118"/>
    </row>
    <row r="7229" spans="1:14" x14ac:dyDescent="0.25">
      <c r="A7229" s="130">
        <v>44723757000189</v>
      </c>
      <c r="B7229" s="98" t="s">
        <v>12964</v>
      </c>
      <c r="C7229" s="123" t="s">
        <v>4626</v>
      </c>
      <c r="D7229" s="98" t="s">
        <v>13667</v>
      </c>
      <c r="E7229" s="98" t="s">
        <v>13673</v>
      </c>
      <c r="F7229" s="124">
        <v>21</v>
      </c>
      <c r="G7229" s="112">
        <v>43831</v>
      </c>
      <c r="H7229" s="112">
        <v>44196</v>
      </c>
      <c r="I7229" s="123" t="str">
        <f t="shared" si="112"/>
        <v/>
      </c>
      <c r="J7229" s="123"/>
      <c r="K7229" s="123"/>
      <c r="L7229" s="123"/>
      <c r="M7229" s="98" t="s">
        <v>16898</v>
      </c>
      <c r="N7229" s="118"/>
    </row>
    <row r="7230" spans="1:14" x14ac:dyDescent="0.25">
      <c r="A7230" s="130">
        <v>7756646000142</v>
      </c>
      <c r="B7230" s="98" t="s">
        <v>12968</v>
      </c>
      <c r="C7230" s="123" t="s">
        <v>634</v>
      </c>
      <c r="D7230" s="98" t="s">
        <v>13667</v>
      </c>
      <c r="E7230" s="98" t="s">
        <v>13673</v>
      </c>
      <c r="F7230" s="124">
        <v>43.61</v>
      </c>
      <c r="G7230" s="112">
        <v>43831</v>
      </c>
      <c r="H7230" s="112">
        <v>44196</v>
      </c>
      <c r="I7230" s="123" t="str">
        <f t="shared" si="112"/>
        <v/>
      </c>
      <c r="J7230" s="123"/>
      <c r="K7230" s="123"/>
      <c r="L7230" s="123"/>
      <c r="M7230" s="98" t="s">
        <v>14050</v>
      </c>
      <c r="N7230" s="118"/>
    </row>
    <row r="7231" spans="1:14" x14ac:dyDescent="0.25">
      <c r="A7231" s="130">
        <v>1367788000131</v>
      </c>
      <c r="B7231" s="98" t="s">
        <v>12979</v>
      </c>
      <c r="C7231" s="123" t="s">
        <v>2274</v>
      </c>
      <c r="D7231" s="98" t="s">
        <v>13667</v>
      </c>
      <c r="E7231" s="98" t="s">
        <v>13673</v>
      </c>
      <c r="F7231" s="124">
        <v>2.74</v>
      </c>
      <c r="G7231" s="112">
        <v>43191</v>
      </c>
      <c r="H7231" s="112">
        <v>44104</v>
      </c>
      <c r="I7231" s="123" t="str">
        <f t="shared" si="112"/>
        <v/>
      </c>
      <c r="J7231" s="123"/>
      <c r="K7231" s="123"/>
      <c r="L7231" s="123"/>
      <c r="M7231" s="98"/>
      <c r="N7231" s="118"/>
    </row>
    <row r="7232" spans="1:14" x14ac:dyDescent="0.25">
      <c r="A7232" s="130">
        <v>1612911000132</v>
      </c>
      <c r="B7232" s="98" t="s">
        <v>12980</v>
      </c>
      <c r="C7232" s="123" t="s">
        <v>3143</v>
      </c>
      <c r="D7232" s="98" t="s">
        <v>13667</v>
      </c>
      <c r="E7232" s="98" t="s">
        <v>13673</v>
      </c>
      <c r="F7232" s="124">
        <v>1.86</v>
      </c>
      <c r="G7232" s="112">
        <v>43647</v>
      </c>
      <c r="H7232" s="112">
        <v>44012</v>
      </c>
      <c r="I7232" s="123" t="str">
        <f t="shared" si="112"/>
        <v/>
      </c>
      <c r="J7232" s="123"/>
      <c r="K7232" s="123"/>
      <c r="L7232" s="123"/>
      <c r="M7232" s="98"/>
      <c r="N7232" s="118"/>
    </row>
    <row r="7233" spans="1:14" x14ac:dyDescent="0.25">
      <c r="A7233" s="130">
        <v>1612911000132</v>
      </c>
      <c r="B7233" s="98" t="s">
        <v>12980</v>
      </c>
      <c r="C7233" s="123" t="s">
        <v>3143</v>
      </c>
      <c r="D7233" s="98" t="s">
        <v>13667</v>
      </c>
      <c r="E7233" s="98" t="s">
        <v>13673</v>
      </c>
      <c r="F7233" s="124">
        <v>3</v>
      </c>
      <c r="G7233" s="112">
        <v>44013</v>
      </c>
      <c r="H7233" s="112">
        <v>44135</v>
      </c>
      <c r="I7233" s="123" t="str">
        <f t="shared" si="112"/>
        <v/>
      </c>
      <c r="J7233" s="123"/>
      <c r="K7233" s="123"/>
      <c r="L7233" s="123"/>
      <c r="M7233" s="98"/>
      <c r="N7233" s="118"/>
    </row>
    <row r="7234" spans="1:14" x14ac:dyDescent="0.25">
      <c r="A7234" s="130">
        <v>1612911000132</v>
      </c>
      <c r="B7234" s="98" t="s">
        <v>12980</v>
      </c>
      <c r="C7234" s="123" t="s">
        <v>3143</v>
      </c>
      <c r="D7234" s="98" t="s">
        <v>13667</v>
      </c>
      <c r="E7234" s="98" t="s">
        <v>13673</v>
      </c>
      <c r="F7234" s="124">
        <v>3</v>
      </c>
      <c r="G7234" s="112">
        <v>44136</v>
      </c>
      <c r="H7234" s="112">
        <v>44196</v>
      </c>
      <c r="I7234" s="123" t="str">
        <f t="shared" si="112"/>
        <v/>
      </c>
      <c r="J7234" s="123"/>
      <c r="K7234" s="123"/>
      <c r="L7234" s="123"/>
      <c r="M7234" s="98"/>
      <c r="N7234" s="118"/>
    </row>
    <row r="7235" spans="1:14" x14ac:dyDescent="0.25">
      <c r="A7235" s="130">
        <v>87490306000151</v>
      </c>
      <c r="B7235" s="98" t="s">
        <v>12981</v>
      </c>
      <c r="C7235" s="123" t="s">
        <v>3812</v>
      </c>
      <c r="D7235" s="98" t="s">
        <v>13667</v>
      </c>
      <c r="E7235" s="98" t="s">
        <v>13673</v>
      </c>
      <c r="F7235" s="124">
        <v>28.5</v>
      </c>
      <c r="G7235" s="112">
        <v>43831</v>
      </c>
      <c r="H7235" s="112">
        <v>44012</v>
      </c>
      <c r="I7235" s="123" t="str">
        <f t="shared" ref="I7235:I7298" si="113">IFERROR(IF(OR(E7235="Ativos", E7235="Aposentados",E7235="Pensionistas"),IF(F7235&gt;=14,"SIM","NÃO"),""),"")</f>
        <v/>
      </c>
      <c r="J7235" s="123"/>
      <c r="K7235" s="123"/>
      <c r="L7235" s="123"/>
      <c r="M7235" s="98"/>
      <c r="N7235" s="118"/>
    </row>
    <row r="7236" spans="1:14" x14ac:dyDescent="0.25">
      <c r="A7236" s="130">
        <v>87490306000151</v>
      </c>
      <c r="B7236" s="98" t="s">
        <v>12981</v>
      </c>
      <c r="C7236" s="123" t="s">
        <v>3812</v>
      </c>
      <c r="D7236" s="98" t="s">
        <v>13667</v>
      </c>
      <c r="E7236" s="98" t="s">
        <v>13673</v>
      </c>
      <c r="F7236" s="124">
        <v>23.98</v>
      </c>
      <c r="G7236" s="112">
        <v>44013</v>
      </c>
      <c r="H7236" s="112">
        <v>44196</v>
      </c>
      <c r="I7236" s="123" t="str">
        <f t="shared" si="113"/>
        <v/>
      </c>
      <c r="J7236" s="123"/>
      <c r="K7236" s="123"/>
      <c r="L7236" s="123"/>
      <c r="M7236" s="98"/>
      <c r="N7236" s="118"/>
    </row>
    <row r="7237" spans="1:14" x14ac:dyDescent="0.25">
      <c r="A7237" s="130">
        <v>10091551000161</v>
      </c>
      <c r="B7237" s="98" t="s">
        <v>12984</v>
      </c>
      <c r="C7237" s="123" t="s">
        <v>2758</v>
      </c>
      <c r="D7237" s="98" t="s">
        <v>13667</v>
      </c>
      <c r="E7237" s="98" t="s">
        <v>13673</v>
      </c>
      <c r="F7237" s="124">
        <v>4.5</v>
      </c>
      <c r="G7237" s="112">
        <v>43831</v>
      </c>
      <c r="H7237" s="112">
        <v>44196</v>
      </c>
      <c r="I7237" s="123" t="str">
        <f t="shared" si="113"/>
        <v/>
      </c>
      <c r="J7237" s="123"/>
      <c r="K7237" s="123"/>
      <c r="L7237" s="123"/>
      <c r="M7237" s="98" t="s">
        <v>15474</v>
      </c>
      <c r="N7237" s="118"/>
    </row>
    <row r="7238" spans="1:14" x14ac:dyDescent="0.25">
      <c r="A7238" s="130">
        <v>11343910000193</v>
      </c>
      <c r="B7238" s="98" t="s">
        <v>12986</v>
      </c>
      <c r="C7238" s="123" t="s">
        <v>2758</v>
      </c>
      <c r="D7238" s="98" t="s">
        <v>13667</v>
      </c>
      <c r="E7238" s="98" t="s">
        <v>13673</v>
      </c>
      <c r="F7238" s="124">
        <v>5</v>
      </c>
      <c r="G7238" s="112">
        <v>41275</v>
      </c>
      <c r="H7238" s="98"/>
      <c r="I7238" s="123" t="str">
        <f t="shared" si="113"/>
        <v/>
      </c>
      <c r="J7238" s="123"/>
      <c r="K7238" s="123"/>
      <c r="L7238" s="123"/>
      <c r="M7238" s="98" t="s">
        <v>15478</v>
      </c>
      <c r="N7238" s="118"/>
    </row>
    <row r="7239" spans="1:14" x14ac:dyDescent="0.25">
      <c r="A7239" s="130">
        <v>24772113000173</v>
      </c>
      <c r="B7239" s="98" t="s">
        <v>12987</v>
      </c>
      <c r="C7239" s="123" t="s">
        <v>2274</v>
      </c>
      <c r="D7239" s="98" t="s">
        <v>13667</v>
      </c>
      <c r="E7239" s="98" t="s">
        <v>13673</v>
      </c>
      <c r="F7239" s="124">
        <v>7.44</v>
      </c>
      <c r="G7239" s="112">
        <v>43831</v>
      </c>
      <c r="H7239" s="112">
        <v>44196</v>
      </c>
      <c r="I7239" s="123" t="str">
        <f t="shared" si="113"/>
        <v/>
      </c>
      <c r="J7239" s="123"/>
      <c r="K7239" s="123"/>
      <c r="L7239" s="123"/>
      <c r="M7239" s="98" t="s">
        <v>15027</v>
      </c>
      <c r="N7239" s="118"/>
    </row>
    <row r="7240" spans="1:14" x14ac:dyDescent="0.25">
      <c r="A7240" s="130">
        <v>1552221000135</v>
      </c>
      <c r="B7240" s="98" t="s">
        <v>12989</v>
      </c>
      <c r="C7240" s="123" t="s">
        <v>4626</v>
      </c>
      <c r="D7240" s="98" t="s">
        <v>13667</v>
      </c>
      <c r="E7240" s="98" t="s">
        <v>13673</v>
      </c>
      <c r="F7240" s="124">
        <v>2.35</v>
      </c>
      <c r="G7240" s="112">
        <v>43831</v>
      </c>
      <c r="H7240" s="112">
        <v>44196</v>
      </c>
      <c r="I7240" s="123" t="str">
        <f t="shared" si="113"/>
        <v/>
      </c>
      <c r="J7240" s="123"/>
      <c r="K7240" s="123"/>
      <c r="L7240" s="123"/>
      <c r="M7240" s="98" t="s">
        <v>16901</v>
      </c>
      <c r="N7240" s="118"/>
    </row>
    <row r="7241" spans="1:14" x14ac:dyDescent="0.25">
      <c r="A7241" s="130">
        <v>15943434000100</v>
      </c>
      <c r="B7241" s="98" t="s">
        <v>12993</v>
      </c>
      <c r="C7241" s="123" t="s">
        <v>2274</v>
      </c>
      <c r="D7241" s="98" t="s">
        <v>13667</v>
      </c>
      <c r="E7241" s="98" t="s">
        <v>13673</v>
      </c>
      <c r="F7241" s="124">
        <v>3.3</v>
      </c>
      <c r="G7241" s="112">
        <v>43831</v>
      </c>
      <c r="H7241" s="112">
        <v>44196</v>
      </c>
      <c r="I7241" s="123" t="str">
        <f t="shared" si="113"/>
        <v/>
      </c>
      <c r="J7241" s="123"/>
      <c r="K7241" s="123"/>
      <c r="L7241" s="123"/>
      <c r="M7241" s="98" t="s">
        <v>15028</v>
      </c>
      <c r="N7241" s="118"/>
    </row>
    <row r="7242" spans="1:14" x14ac:dyDescent="0.25">
      <c r="A7242" s="130">
        <v>75963256000101</v>
      </c>
      <c r="B7242" s="98" t="s">
        <v>12995</v>
      </c>
      <c r="C7242" s="123" t="s">
        <v>3143</v>
      </c>
      <c r="D7242" s="98" t="s">
        <v>13667</v>
      </c>
      <c r="E7242" s="98" t="s">
        <v>13673</v>
      </c>
      <c r="F7242" s="124">
        <v>8.8000000000000007</v>
      </c>
      <c r="G7242" s="112">
        <v>43831</v>
      </c>
      <c r="H7242" s="112">
        <v>44196</v>
      </c>
      <c r="I7242" s="123" t="str">
        <f t="shared" si="113"/>
        <v/>
      </c>
      <c r="J7242" s="123"/>
      <c r="K7242" s="123"/>
      <c r="L7242" s="123"/>
      <c r="M7242" s="98"/>
      <c r="N7242" s="118"/>
    </row>
    <row r="7243" spans="1:14" x14ac:dyDescent="0.25">
      <c r="A7243" s="130">
        <v>27744143000164</v>
      </c>
      <c r="B7243" s="98" t="s">
        <v>12996</v>
      </c>
      <c r="C7243" s="123" t="s">
        <v>821</v>
      </c>
      <c r="D7243" s="98" t="s">
        <v>13667</v>
      </c>
      <c r="E7243" s="98" t="s">
        <v>13673</v>
      </c>
      <c r="F7243" s="124">
        <v>7.5</v>
      </c>
      <c r="G7243" s="112">
        <v>43831</v>
      </c>
      <c r="H7243" s="112">
        <v>44104</v>
      </c>
      <c r="I7243" s="123" t="str">
        <f t="shared" si="113"/>
        <v/>
      </c>
      <c r="J7243" s="123"/>
      <c r="K7243" s="123"/>
      <c r="L7243" s="123"/>
      <c r="M7243" s="98"/>
      <c r="N7243" s="118"/>
    </row>
    <row r="7244" spans="1:14" x14ac:dyDescent="0.25">
      <c r="A7244" s="130">
        <v>27744143000164</v>
      </c>
      <c r="B7244" s="98" t="s">
        <v>12996</v>
      </c>
      <c r="C7244" s="123" t="s">
        <v>821</v>
      </c>
      <c r="D7244" s="98" t="s">
        <v>13667</v>
      </c>
      <c r="E7244" s="98" t="s">
        <v>13673</v>
      </c>
      <c r="F7244" s="124">
        <v>7.5</v>
      </c>
      <c r="G7244" s="112">
        <v>44105</v>
      </c>
      <c r="H7244" s="112">
        <v>44196</v>
      </c>
      <c r="I7244" s="123" t="str">
        <f t="shared" si="113"/>
        <v/>
      </c>
      <c r="J7244" s="123"/>
      <c r="K7244" s="123"/>
      <c r="L7244" s="123"/>
      <c r="M7244" s="98"/>
      <c r="N7244" s="118"/>
    </row>
    <row r="7245" spans="1:14" x14ac:dyDescent="0.25">
      <c r="A7245" s="130">
        <v>95587770000199</v>
      </c>
      <c r="B7245" s="98" t="s">
        <v>12998</v>
      </c>
      <c r="C7245" s="123" t="s">
        <v>3143</v>
      </c>
      <c r="D7245" s="98" t="s">
        <v>13667</v>
      </c>
      <c r="E7245" s="98" t="s">
        <v>13673</v>
      </c>
      <c r="F7245" s="124">
        <v>9.2100000000000009</v>
      </c>
      <c r="G7245" s="112">
        <v>42736</v>
      </c>
      <c r="H7245" s="112">
        <v>44196</v>
      </c>
      <c r="I7245" s="123" t="str">
        <f t="shared" si="113"/>
        <v/>
      </c>
      <c r="J7245" s="123"/>
      <c r="K7245" s="123"/>
      <c r="L7245" s="123"/>
      <c r="M7245" s="98" t="s">
        <v>15879</v>
      </c>
      <c r="N7245" s="118"/>
    </row>
    <row r="7246" spans="1:14" x14ac:dyDescent="0.25">
      <c r="A7246" s="130">
        <v>4034583000122</v>
      </c>
      <c r="B7246" s="98" t="s">
        <v>12999</v>
      </c>
      <c r="C7246" s="123" t="s">
        <v>0</v>
      </c>
      <c r="D7246" s="98" t="s">
        <v>13667</v>
      </c>
      <c r="E7246" s="98" t="s">
        <v>13673</v>
      </c>
      <c r="F7246" s="124">
        <v>7.08</v>
      </c>
      <c r="G7246" s="112">
        <v>43831</v>
      </c>
      <c r="H7246" s="112">
        <v>44196</v>
      </c>
      <c r="I7246" s="123" t="str">
        <f t="shared" si="113"/>
        <v/>
      </c>
      <c r="J7246" s="123"/>
      <c r="K7246" s="123"/>
      <c r="L7246" s="123"/>
      <c r="M7246" s="98" t="s">
        <v>13674</v>
      </c>
      <c r="N7246" s="118"/>
    </row>
    <row r="7247" spans="1:14" x14ac:dyDescent="0.25">
      <c r="A7247" s="130">
        <v>39223581000166</v>
      </c>
      <c r="B7247" s="98" t="s">
        <v>13006</v>
      </c>
      <c r="C7247" s="123" t="s">
        <v>3513</v>
      </c>
      <c r="D7247" s="98" t="s">
        <v>13667</v>
      </c>
      <c r="E7247" s="98" t="s">
        <v>13673</v>
      </c>
      <c r="F7247" s="124">
        <v>0.15</v>
      </c>
      <c r="G7247" s="112">
        <v>43831</v>
      </c>
      <c r="H7247" s="112">
        <v>44196</v>
      </c>
      <c r="I7247" s="123" t="str">
        <f t="shared" si="113"/>
        <v/>
      </c>
      <c r="J7247" s="123"/>
      <c r="K7247" s="123"/>
      <c r="L7247" s="123"/>
      <c r="M7247" s="98" t="s">
        <v>16020</v>
      </c>
      <c r="N7247" s="118"/>
    </row>
    <row r="7248" spans="1:14" x14ac:dyDescent="0.25">
      <c r="A7248" s="130">
        <v>83102707000136</v>
      </c>
      <c r="B7248" s="98" t="s">
        <v>13008</v>
      </c>
      <c r="C7248" s="123" t="s">
        <v>4289</v>
      </c>
      <c r="D7248" s="98" t="s">
        <v>13667</v>
      </c>
      <c r="E7248" s="98" t="s">
        <v>13673</v>
      </c>
      <c r="F7248" s="124">
        <v>25.95</v>
      </c>
      <c r="G7248" s="112">
        <v>43831</v>
      </c>
      <c r="H7248" s="112">
        <v>44113</v>
      </c>
      <c r="I7248" s="123" t="str">
        <f t="shared" si="113"/>
        <v/>
      </c>
      <c r="J7248" s="123"/>
      <c r="K7248" s="123"/>
      <c r="L7248" s="123"/>
      <c r="M7248" s="98" t="s">
        <v>16649</v>
      </c>
      <c r="N7248" s="118"/>
    </row>
    <row r="7249" spans="1:14" x14ac:dyDescent="0.25">
      <c r="A7249" s="130">
        <v>83102707000136</v>
      </c>
      <c r="B7249" s="98" t="s">
        <v>13008</v>
      </c>
      <c r="C7249" s="123" t="s">
        <v>4289</v>
      </c>
      <c r="D7249" s="98" t="s">
        <v>13667</v>
      </c>
      <c r="E7249" s="98" t="s">
        <v>13673</v>
      </c>
      <c r="F7249" s="124">
        <v>25.95</v>
      </c>
      <c r="G7249" s="112">
        <v>44114</v>
      </c>
      <c r="H7249" s="112">
        <v>44196</v>
      </c>
      <c r="I7249" s="123" t="str">
        <f t="shared" si="113"/>
        <v/>
      </c>
      <c r="J7249" s="123"/>
      <c r="K7249" s="123"/>
      <c r="L7249" s="123"/>
      <c r="M7249" s="98"/>
      <c r="N7249" s="118"/>
    </row>
    <row r="7250" spans="1:14" x14ac:dyDescent="0.25">
      <c r="A7250" s="130">
        <v>88566872000162</v>
      </c>
      <c r="B7250" s="98" t="s">
        <v>13011</v>
      </c>
      <c r="C7250" s="123" t="s">
        <v>3812</v>
      </c>
      <c r="D7250" s="98" t="s">
        <v>13667</v>
      </c>
      <c r="E7250" s="98" t="s">
        <v>13673</v>
      </c>
      <c r="F7250" s="124">
        <v>15.4</v>
      </c>
      <c r="G7250" s="112">
        <v>43831</v>
      </c>
      <c r="H7250" s="112">
        <v>43831</v>
      </c>
      <c r="I7250" s="123" t="str">
        <f t="shared" si="113"/>
        <v/>
      </c>
      <c r="J7250" s="123"/>
      <c r="K7250" s="123"/>
      <c r="L7250" s="123"/>
      <c r="M7250" s="98"/>
      <c r="N7250" s="118"/>
    </row>
    <row r="7251" spans="1:14" x14ac:dyDescent="0.25">
      <c r="A7251" s="130">
        <v>3354560000132</v>
      </c>
      <c r="B7251" s="98" t="s">
        <v>13020</v>
      </c>
      <c r="C7251" s="123" t="s">
        <v>2197</v>
      </c>
      <c r="D7251" s="98" t="s">
        <v>13667</v>
      </c>
      <c r="E7251" s="98" t="s">
        <v>13673</v>
      </c>
      <c r="F7251" s="124">
        <v>5</v>
      </c>
      <c r="G7251" s="112">
        <v>43831</v>
      </c>
      <c r="H7251" s="112">
        <v>44196</v>
      </c>
      <c r="I7251" s="123" t="str">
        <f t="shared" si="113"/>
        <v/>
      </c>
      <c r="J7251" s="123"/>
      <c r="K7251" s="123"/>
      <c r="L7251" s="123"/>
      <c r="M7251" s="98" t="s">
        <v>14905</v>
      </c>
      <c r="N7251" s="118"/>
    </row>
    <row r="7252" spans="1:14" x14ac:dyDescent="0.25">
      <c r="A7252" s="130">
        <v>92401553000174</v>
      </c>
      <c r="B7252" s="98" t="s">
        <v>13021</v>
      </c>
      <c r="C7252" s="123" t="s">
        <v>3812</v>
      </c>
      <c r="D7252" s="98" t="s">
        <v>13667</v>
      </c>
      <c r="E7252" s="98" t="s">
        <v>13673</v>
      </c>
      <c r="F7252" s="124">
        <v>12</v>
      </c>
      <c r="G7252" s="112">
        <v>43831</v>
      </c>
      <c r="H7252" s="112">
        <v>44068</v>
      </c>
      <c r="I7252" s="123" t="str">
        <f t="shared" si="113"/>
        <v/>
      </c>
      <c r="J7252" s="123"/>
      <c r="K7252" s="123"/>
      <c r="L7252" s="123"/>
      <c r="M7252" s="98" t="s">
        <v>16449</v>
      </c>
      <c r="N7252" s="118"/>
    </row>
    <row r="7253" spans="1:14" x14ac:dyDescent="0.25">
      <c r="A7253" s="130">
        <v>92401553000174</v>
      </c>
      <c r="B7253" s="98" t="s">
        <v>13021</v>
      </c>
      <c r="C7253" s="123" t="s">
        <v>3812</v>
      </c>
      <c r="D7253" s="98" t="s">
        <v>13667</v>
      </c>
      <c r="E7253" s="98" t="s">
        <v>13673</v>
      </c>
      <c r="F7253" s="124">
        <v>12</v>
      </c>
      <c r="G7253" s="112">
        <v>44069</v>
      </c>
      <c r="H7253" s="112">
        <v>44196</v>
      </c>
      <c r="I7253" s="123" t="str">
        <f t="shared" si="113"/>
        <v/>
      </c>
      <c r="J7253" s="123"/>
      <c r="K7253" s="123"/>
      <c r="L7253" s="123"/>
      <c r="M7253" s="98"/>
      <c r="N7253" s="118"/>
    </row>
    <row r="7254" spans="1:14" x14ac:dyDescent="0.25">
      <c r="A7254" s="130">
        <v>8153819000109</v>
      </c>
      <c r="B7254" s="98" t="s">
        <v>13025</v>
      </c>
      <c r="C7254" s="123" t="s">
        <v>3601</v>
      </c>
      <c r="D7254" s="98" t="s">
        <v>13667</v>
      </c>
      <c r="E7254" s="98" t="s">
        <v>13673</v>
      </c>
      <c r="F7254" s="124">
        <v>5.91</v>
      </c>
      <c r="G7254" s="112">
        <v>43831</v>
      </c>
      <c r="H7254" s="112">
        <v>44196</v>
      </c>
      <c r="I7254" s="123" t="str">
        <f t="shared" si="113"/>
        <v/>
      </c>
      <c r="J7254" s="123"/>
      <c r="K7254" s="123"/>
      <c r="L7254" s="123"/>
      <c r="M7254" s="98" t="s">
        <v>16113</v>
      </c>
      <c r="N7254" s="118"/>
    </row>
    <row r="7255" spans="1:14" x14ac:dyDescent="0.25">
      <c r="A7255" s="130">
        <v>87711503000153</v>
      </c>
      <c r="B7255" s="98" t="s">
        <v>13030</v>
      </c>
      <c r="C7255" s="123" t="s">
        <v>3812</v>
      </c>
      <c r="D7255" s="98" t="s">
        <v>13667</v>
      </c>
      <c r="E7255" s="98" t="s">
        <v>13673</v>
      </c>
      <c r="F7255" s="124">
        <v>11.5</v>
      </c>
      <c r="G7255" s="112">
        <v>42905</v>
      </c>
      <c r="H7255" s="112">
        <v>44042</v>
      </c>
      <c r="I7255" s="123" t="str">
        <f t="shared" si="113"/>
        <v/>
      </c>
      <c r="J7255" s="123"/>
      <c r="K7255" s="123"/>
      <c r="L7255" s="123"/>
      <c r="M7255" s="98" t="s">
        <v>16456</v>
      </c>
      <c r="N7255" s="118"/>
    </row>
    <row r="7256" spans="1:14" x14ac:dyDescent="0.25">
      <c r="A7256" s="130">
        <v>3347101000121</v>
      </c>
      <c r="B7256" s="98" t="s">
        <v>13032</v>
      </c>
      <c r="C7256" s="123" t="s">
        <v>2274</v>
      </c>
      <c r="D7256" s="98" t="s">
        <v>13667</v>
      </c>
      <c r="E7256" s="98" t="s">
        <v>13673</v>
      </c>
      <c r="F7256" s="124">
        <v>11.86</v>
      </c>
      <c r="G7256" s="112">
        <v>43831</v>
      </c>
      <c r="H7256" s="112">
        <v>44196</v>
      </c>
      <c r="I7256" s="123" t="str">
        <f t="shared" si="113"/>
        <v/>
      </c>
      <c r="J7256" s="123"/>
      <c r="K7256" s="123"/>
      <c r="L7256" s="123"/>
      <c r="M7256" s="98"/>
      <c r="N7256" s="118"/>
    </row>
    <row r="7257" spans="1:14" x14ac:dyDescent="0.25">
      <c r="A7257" s="130">
        <v>87612982000150</v>
      </c>
      <c r="B7257" s="98" t="s">
        <v>13033</v>
      </c>
      <c r="C7257" s="123" t="s">
        <v>3812</v>
      </c>
      <c r="D7257" s="98" t="s">
        <v>13667</v>
      </c>
      <c r="E7257" s="98" t="s">
        <v>13673</v>
      </c>
      <c r="F7257" s="124">
        <v>30</v>
      </c>
      <c r="G7257" s="112">
        <v>43831</v>
      </c>
      <c r="H7257" s="112">
        <v>43951</v>
      </c>
      <c r="I7257" s="123" t="str">
        <f t="shared" si="113"/>
        <v/>
      </c>
      <c r="J7257" s="123"/>
      <c r="K7257" s="123"/>
      <c r="L7257" s="123"/>
      <c r="M7257" s="98" t="s">
        <v>16458</v>
      </c>
      <c r="N7257" s="118"/>
    </row>
    <row r="7258" spans="1:14" x14ac:dyDescent="0.25">
      <c r="A7258" s="130">
        <v>87612982000150</v>
      </c>
      <c r="B7258" s="98" t="s">
        <v>13033</v>
      </c>
      <c r="C7258" s="123" t="s">
        <v>3812</v>
      </c>
      <c r="D7258" s="98" t="s">
        <v>13667</v>
      </c>
      <c r="E7258" s="98" t="s">
        <v>13673</v>
      </c>
      <c r="F7258" s="124">
        <v>30</v>
      </c>
      <c r="G7258" s="112">
        <v>43952</v>
      </c>
      <c r="H7258" s="112">
        <v>44196</v>
      </c>
      <c r="I7258" s="123" t="str">
        <f t="shared" si="113"/>
        <v/>
      </c>
      <c r="J7258" s="123"/>
      <c r="K7258" s="123"/>
      <c r="L7258" s="123"/>
      <c r="M7258" s="98"/>
      <c r="N7258" s="118"/>
    </row>
    <row r="7259" spans="1:14" x14ac:dyDescent="0.25">
      <c r="A7259" s="130">
        <v>1616837000122</v>
      </c>
      <c r="B7259" s="98" t="s">
        <v>13034</v>
      </c>
      <c r="C7259" s="123" t="s">
        <v>1356</v>
      </c>
      <c r="D7259" s="98" t="s">
        <v>13667</v>
      </c>
      <c r="E7259" s="98" t="s">
        <v>13673</v>
      </c>
      <c r="F7259" s="124">
        <v>2.19</v>
      </c>
      <c r="G7259" s="112">
        <v>43831</v>
      </c>
      <c r="H7259" s="112">
        <v>44196</v>
      </c>
      <c r="I7259" s="123" t="str">
        <f t="shared" si="113"/>
        <v/>
      </c>
      <c r="J7259" s="123"/>
      <c r="K7259" s="123"/>
      <c r="L7259" s="123"/>
      <c r="M7259" s="98"/>
      <c r="N7259" s="118"/>
    </row>
    <row r="7260" spans="1:14" x14ac:dyDescent="0.25">
      <c r="A7260" s="130">
        <v>88138292000174</v>
      </c>
      <c r="B7260" s="98" t="s">
        <v>13035</v>
      </c>
      <c r="C7260" s="123" t="s">
        <v>3812</v>
      </c>
      <c r="D7260" s="98" t="s">
        <v>13667</v>
      </c>
      <c r="E7260" s="98" t="s">
        <v>13673</v>
      </c>
      <c r="F7260" s="124">
        <v>39.6</v>
      </c>
      <c r="G7260" s="112">
        <v>43831</v>
      </c>
      <c r="H7260" s="112">
        <v>44196</v>
      </c>
      <c r="I7260" s="123" t="str">
        <f t="shared" si="113"/>
        <v/>
      </c>
      <c r="J7260" s="123"/>
      <c r="K7260" s="123"/>
      <c r="L7260" s="123"/>
      <c r="M7260" s="98" t="s">
        <v>16461</v>
      </c>
      <c r="N7260" s="118"/>
    </row>
    <row r="7261" spans="1:14" x14ac:dyDescent="0.25">
      <c r="A7261" s="130">
        <v>3180924000105</v>
      </c>
      <c r="B7261" s="98" t="s">
        <v>13036</v>
      </c>
      <c r="C7261" s="123" t="s">
        <v>2274</v>
      </c>
      <c r="D7261" s="98" t="s">
        <v>13667</v>
      </c>
      <c r="E7261" s="98" t="s">
        <v>13673</v>
      </c>
      <c r="F7261" s="124">
        <v>11.77</v>
      </c>
      <c r="G7261" s="112">
        <v>43831</v>
      </c>
      <c r="H7261" s="112">
        <v>44196</v>
      </c>
      <c r="I7261" s="123" t="str">
        <f t="shared" si="113"/>
        <v/>
      </c>
      <c r="J7261" s="123"/>
      <c r="K7261" s="123"/>
      <c r="L7261" s="123"/>
      <c r="M7261" s="98" t="s">
        <v>15035</v>
      </c>
      <c r="N7261" s="118"/>
    </row>
    <row r="7262" spans="1:14" x14ac:dyDescent="0.25">
      <c r="A7262" s="130">
        <v>2382836000123</v>
      </c>
      <c r="B7262" s="98" t="s">
        <v>13037</v>
      </c>
      <c r="C7262" s="123" t="s">
        <v>901</v>
      </c>
      <c r="D7262" s="98" t="s">
        <v>13667</v>
      </c>
      <c r="E7262" s="98" t="s">
        <v>13673</v>
      </c>
      <c r="F7262" s="124">
        <v>8.01</v>
      </c>
      <c r="G7262" s="112">
        <v>43831</v>
      </c>
      <c r="H7262" s="112">
        <v>44196</v>
      </c>
      <c r="I7262" s="123" t="str">
        <f t="shared" si="113"/>
        <v/>
      </c>
      <c r="J7262" s="123"/>
      <c r="K7262" s="123"/>
      <c r="L7262" s="123"/>
      <c r="M7262" s="98" t="s">
        <v>14322</v>
      </c>
      <c r="N7262" s="118"/>
    </row>
    <row r="7263" spans="1:14" x14ac:dyDescent="0.25">
      <c r="A7263" s="130">
        <v>45135043000112</v>
      </c>
      <c r="B7263" s="98" t="s">
        <v>13038</v>
      </c>
      <c r="C7263" s="123" t="s">
        <v>4626</v>
      </c>
      <c r="D7263" s="98" t="s">
        <v>13667</v>
      </c>
      <c r="E7263" s="98" t="s">
        <v>13673</v>
      </c>
      <c r="F7263" s="124">
        <v>10</v>
      </c>
      <c r="G7263" s="112">
        <v>43831</v>
      </c>
      <c r="H7263" s="112">
        <v>44196</v>
      </c>
      <c r="I7263" s="123" t="str">
        <f t="shared" si="113"/>
        <v/>
      </c>
      <c r="J7263" s="123"/>
      <c r="K7263" s="123"/>
      <c r="L7263" s="123"/>
      <c r="M7263" s="98" t="s">
        <v>16914</v>
      </c>
      <c r="N7263" s="118"/>
    </row>
    <row r="7264" spans="1:14" x14ac:dyDescent="0.25">
      <c r="A7264" s="130">
        <v>18307454000175</v>
      </c>
      <c r="B7264" s="98" t="s">
        <v>13042</v>
      </c>
      <c r="C7264" s="123" t="s">
        <v>1356</v>
      </c>
      <c r="D7264" s="98" t="s">
        <v>13667</v>
      </c>
      <c r="E7264" s="98" t="s">
        <v>13673</v>
      </c>
      <c r="F7264" s="124">
        <v>13.02</v>
      </c>
      <c r="G7264" s="112">
        <v>43831</v>
      </c>
      <c r="H7264" s="112">
        <v>44196</v>
      </c>
      <c r="I7264" s="123" t="str">
        <f t="shared" si="113"/>
        <v/>
      </c>
      <c r="J7264" s="123"/>
      <c r="K7264" s="123"/>
      <c r="L7264" s="123"/>
      <c r="M7264" s="98" t="s">
        <v>14763</v>
      </c>
      <c r="N7264" s="118"/>
    </row>
    <row r="7265" spans="1:14" x14ac:dyDescent="0.25">
      <c r="A7265" s="130">
        <v>92410422000153</v>
      </c>
      <c r="B7265" s="98" t="s">
        <v>13043</v>
      </c>
      <c r="C7265" s="123" t="s">
        <v>3812</v>
      </c>
      <c r="D7265" s="98" t="s">
        <v>13667</v>
      </c>
      <c r="E7265" s="98" t="s">
        <v>13673</v>
      </c>
      <c r="F7265" s="124">
        <v>10.56</v>
      </c>
      <c r="G7265" s="112">
        <v>43101</v>
      </c>
      <c r="H7265" s="112">
        <v>44104</v>
      </c>
      <c r="I7265" s="123" t="str">
        <f t="shared" si="113"/>
        <v/>
      </c>
      <c r="J7265" s="123"/>
      <c r="K7265" s="123"/>
      <c r="L7265" s="123"/>
      <c r="M7265" s="98" t="s">
        <v>16462</v>
      </c>
      <c r="N7265" s="118"/>
    </row>
    <row r="7266" spans="1:14" x14ac:dyDescent="0.25">
      <c r="A7266" s="130">
        <v>83102723000129</v>
      </c>
      <c r="B7266" s="98" t="s">
        <v>13047</v>
      </c>
      <c r="C7266" s="123" t="s">
        <v>4289</v>
      </c>
      <c r="D7266" s="98" t="s">
        <v>13667</v>
      </c>
      <c r="E7266" s="98" t="s">
        <v>13673</v>
      </c>
      <c r="F7266" s="124">
        <v>5.58</v>
      </c>
      <c r="G7266" s="112">
        <v>43831</v>
      </c>
      <c r="H7266" s="112">
        <v>44196</v>
      </c>
      <c r="I7266" s="123" t="str">
        <f t="shared" si="113"/>
        <v/>
      </c>
      <c r="J7266" s="123"/>
      <c r="K7266" s="123"/>
      <c r="L7266" s="123"/>
      <c r="M7266" s="98" t="s">
        <v>16651</v>
      </c>
      <c r="N7266" s="118"/>
    </row>
    <row r="7267" spans="1:14" x14ac:dyDescent="0.25">
      <c r="A7267" s="130">
        <v>11097367000191</v>
      </c>
      <c r="B7267" s="98" t="s">
        <v>13048</v>
      </c>
      <c r="C7267" s="123" t="s">
        <v>2758</v>
      </c>
      <c r="D7267" s="98" t="s">
        <v>13667</v>
      </c>
      <c r="E7267" s="98" t="s">
        <v>13673</v>
      </c>
      <c r="F7267" s="124">
        <v>21.29</v>
      </c>
      <c r="G7267" s="112">
        <v>43831</v>
      </c>
      <c r="H7267" s="112">
        <v>44196</v>
      </c>
      <c r="I7267" s="123" t="str">
        <f t="shared" si="113"/>
        <v/>
      </c>
      <c r="J7267" s="123"/>
      <c r="K7267" s="123"/>
      <c r="L7267" s="123"/>
      <c r="M7267" s="98" t="s">
        <v>15480</v>
      </c>
      <c r="N7267" s="118"/>
    </row>
    <row r="7268" spans="1:14" x14ac:dyDescent="0.25">
      <c r="A7268" s="130">
        <v>11455714000100</v>
      </c>
      <c r="B7268" s="98" t="s">
        <v>13050</v>
      </c>
      <c r="C7268" s="123" t="s">
        <v>2758</v>
      </c>
      <c r="D7268" s="98" t="s">
        <v>13667</v>
      </c>
      <c r="E7268" s="98" t="s">
        <v>13673</v>
      </c>
      <c r="F7268" s="124">
        <v>19.55</v>
      </c>
      <c r="G7268" s="112">
        <v>43831</v>
      </c>
      <c r="H7268" s="112">
        <v>44196</v>
      </c>
      <c r="I7268" s="123" t="str">
        <f t="shared" si="113"/>
        <v/>
      </c>
      <c r="J7268" s="123"/>
      <c r="K7268" s="123"/>
      <c r="L7268" s="123"/>
      <c r="M7268" s="98"/>
      <c r="N7268" s="118"/>
    </row>
    <row r="7269" spans="1:14" x14ac:dyDescent="0.25">
      <c r="A7269" s="130">
        <v>89658025000190</v>
      </c>
      <c r="B7269" s="98" t="s">
        <v>13052</v>
      </c>
      <c r="C7269" s="123" t="s">
        <v>3812</v>
      </c>
      <c r="D7269" s="98" t="s">
        <v>13667</v>
      </c>
      <c r="E7269" s="98" t="s">
        <v>13673</v>
      </c>
      <c r="F7269" s="124">
        <v>23.1</v>
      </c>
      <c r="G7269" s="112">
        <v>43831</v>
      </c>
      <c r="H7269" s="112">
        <v>44196</v>
      </c>
      <c r="I7269" s="123" t="str">
        <f t="shared" si="113"/>
        <v/>
      </c>
      <c r="J7269" s="123"/>
      <c r="K7269" s="123"/>
      <c r="L7269" s="123"/>
      <c r="M7269" s="98"/>
      <c r="N7269" s="118"/>
    </row>
    <row r="7270" spans="1:14" x14ac:dyDescent="0.25">
      <c r="A7270" s="130">
        <v>93592731000154</v>
      </c>
      <c r="B7270" s="98" t="s">
        <v>13055</v>
      </c>
      <c r="C7270" s="123" t="s">
        <v>3812</v>
      </c>
      <c r="D7270" s="98" t="s">
        <v>13667</v>
      </c>
      <c r="E7270" s="98" t="s">
        <v>13673</v>
      </c>
      <c r="F7270" s="124">
        <v>19.75</v>
      </c>
      <c r="G7270" s="112">
        <v>43831</v>
      </c>
      <c r="H7270" s="112">
        <v>44196</v>
      </c>
      <c r="I7270" s="123" t="str">
        <f t="shared" si="113"/>
        <v/>
      </c>
      <c r="J7270" s="123"/>
      <c r="K7270" s="123"/>
      <c r="L7270" s="123"/>
      <c r="M7270" s="98" t="s">
        <v>16467</v>
      </c>
      <c r="N7270" s="118"/>
    </row>
    <row r="7271" spans="1:14" x14ac:dyDescent="0.25">
      <c r="A7271" s="130">
        <v>87613543000162</v>
      </c>
      <c r="B7271" s="98" t="s">
        <v>13058</v>
      </c>
      <c r="C7271" s="123" t="s">
        <v>3812</v>
      </c>
      <c r="D7271" s="98" t="s">
        <v>13667</v>
      </c>
      <c r="E7271" s="98" t="s">
        <v>13673</v>
      </c>
      <c r="F7271" s="124">
        <v>20.399999999999999</v>
      </c>
      <c r="G7271" s="112">
        <v>43831</v>
      </c>
      <c r="H7271" s="112">
        <v>44135</v>
      </c>
      <c r="I7271" s="123" t="str">
        <f t="shared" si="113"/>
        <v/>
      </c>
      <c r="J7271" s="123"/>
      <c r="K7271" s="123"/>
      <c r="L7271" s="123"/>
      <c r="M7271" s="98" t="s">
        <v>16468</v>
      </c>
      <c r="N7271" s="118"/>
    </row>
    <row r="7272" spans="1:14" x14ac:dyDescent="0.25">
      <c r="A7272" s="130">
        <v>87613543000162</v>
      </c>
      <c r="B7272" s="98" t="s">
        <v>13058</v>
      </c>
      <c r="C7272" s="123" t="s">
        <v>3812</v>
      </c>
      <c r="D7272" s="98" t="s">
        <v>13667</v>
      </c>
      <c r="E7272" s="98" t="s">
        <v>13673</v>
      </c>
      <c r="F7272" s="124">
        <v>20.399999999999999</v>
      </c>
      <c r="G7272" s="112">
        <v>44136</v>
      </c>
      <c r="H7272" s="112">
        <v>44196</v>
      </c>
      <c r="I7272" s="123" t="str">
        <f t="shared" si="113"/>
        <v/>
      </c>
      <c r="J7272" s="123"/>
      <c r="K7272" s="123"/>
      <c r="L7272" s="123"/>
      <c r="M7272" s="98"/>
      <c r="N7272" s="118"/>
    </row>
    <row r="7273" spans="1:14" x14ac:dyDescent="0.25">
      <c r="A7273" s="130">
        <v>2164804000151</v>
      </c>
      <c r="B7273" s="98" t="s">
        <v>13059</v>
      </c>
      <c r="C7273" s="123" t="s">
        <v>901</v>
      </c>
      <c r="D7273" s="98" t="s">
        <v>13667</v>
      </c>
      <c r="E7273" s="98" t="s">
        <v>13673</v>
      </c>
      <c r="F7273" s="124">
        <v>6.66</v>
      </c>
      <c r="G7273" s="112">
        <v>43831</v>
      </c>
      <c r="H7273" s="112">
        <v>44196</v>
      </c>
      <c r="I7273" s="123" t="str">
        <f t="shared" si="113"/>
        <v/>
      </c>
      <c r="J7273" s="123"/>
      <c r="K7273" s="123"/>
      <c r="L7273" s="123"/>
      <c r="M7273" s="98" t="s">
        <v>14324</v>
      </c>
      <c r="N7273" s="118"/>
    </row>
    <row r="7274" spans="1:14" x14ac:dyDescent="0.25">
      <c r="A7274" s="130">
        <v>45135530000185</v>
      </c>
      <c r="B7274" s="98" t="s">
        <v>13060</v>
      </c>
      <c r="C7274" s="123" t="s">
        <v>4626</v>
      </c>
      <c r="D7274" s="98" t="s">
        <v>13667</v>
      </c>
      <c r="E7274" s="98" t="s">
        <v>13673</v>
      </c>
      <c r="F7274" s="124">
        <v>9</v>
      </c>
      <c r="G7274" s="112">
        <v>43831</v>
      </c>
      <c r="H7274" s="112">
        <v>44135</v>
      </c>
      <c r="I7274" s="123" t="str">
        <f t="shared" si="113"/>
        <v/>
      </c>
      <c r="J7274" s="123"/>
      <c r="K7274" s="123"/>
      <c r="L7274" s="123"/>
      <c r="M7274" s="98" t="s">
        <v>16920</v>
      </c>
      <c r="N7274" s="118"/>
    </row>
    <row r="7275" spans="1:14" x14ac:dyDescent="0.25">
      <c r="A7275" s="130">
        <v>45135530000185</v>
      </c>
      <c r="B7275" s="98" t="s">
        <v>13060</v>
      </c>
      <c r="C7275" s="123" t="s">
        <v>4626</v>
      </c>
      <c r="D7275" s="98" t="s">
        <v>13667</v>
      </c>
      <c r="E7275" s="98" t="s">
        <v>13673</v>
      </c>
      <c r="F7275" s="124">
        <v>9</v>
      </c>
      <c r="G7275" s="112">
        <v>44136</v>
      </c>
      <c r="H7275" s="112">
        <v>44196</v>
      </c>
      <c r="I7275" s="123" t="str">
        <f t="shared" si="113"/>
        <v/>
      </c>
      <c r="J7275" s="123"/>
      <c r="K7275" s="123"/>
      <c r="L7275" s="123"/>
      <c r="M7275" s="98"/>
      <c r="N7275" s="118"/>
    </row>
    <row r="7276" spans="1:14" x14ac:dyDescent="0.25">
      <c r="A7276" s="130">
        <v>88496468000160</v>
      </c>
      <c r="B7276" s="98" t="s">
        <v>13062</v>
      </c>
      <c r="C7276" s="123" t="s">
        <v>3812</v>
      </c>
      <c r="D7276" s="98" t="s">
        <v>13667</v>
      </c>
      <c r="E7276" s="98" t="s">
        <v>13673</v>
      </c>
      <c r="F7276" s="124">
        <v>18.28</v>
      </c>
      <c r="G7276" s="112">
        <v>43831</v>
      </c>
      <c r="H7276" s="112">
        <v>44012</v>
      </c>
      <c r="I7276" s="123" t="str">
        <f t="shared" si="113"/>
        <v/>
      </c>
      <c r="J7276" s="123"/>
      <c r="K7276" s="123"/>
      <c r="L7276" s="123"/>
      <c r="M7276" s="98" t="s">
        <v>16469</v>
      </c>
      <c r="N7276" s="118"/>
    </row>
    <row r="7277" spans="1:14" x14ac:dyDescent="0.25">
      <c r="A7277" s="130">
        <v>88496468000160</v>
      </c>
      <c r="B7277" s="98" t="s">
        <v>13062</v>
      </c>
      <c r="C7277" s="123" t="s">
        <v>3812</v>
      </c>
      <c r="D7277" s="98" t="s">
        <v>13667</v>
      </c>
      <c r="E7277" s="98" t="s">
        <v>13673</v>
      </c>
      <c r="F7277" s="124">
        <v>13.7</v>
      </c>
      <c r="G7277" s="112">
        <v>44013</v>
      </c>
      <c r="H7277" s="112">
        <v>44196</v>
      </c>
      <c r="I7277" s="123" t="str">
        <f t="shared" si="113"/>
        <v/>
      </c>
      <c r="J7277" s="123"/>
      <c r="K7277" s="123"/>
      <c r="L7277" s="123"/>
      <c r="M7277" s="98"/>
      <c r="N7277" s="118"/>
    </row>
    <row r="7278" spans="1:14" x14ac:dyDescent="0.25">
      <c r="A7278" s="130">
        <v>8999690000146</v>
      </c>
      <c r="B7278" s="98" t="s">
        <v>13063</v>
      </c>
      <c r="C7278" s="123" t="s">
        <v>2554</v>
      </c>
      <c r="D7278" s="98" t="s">
        <v>13667</v>
      </c>
      <c r="E7278" s="98" t="s">
        <v>13673</v>
      </c>
      <c r="F7278" s="124">
        <v>24.32</v>
      </c>
      <c r="G7278" s="112">
        <v>43831</v>
      </c>
      <c r="H7278" s="112">
        <v>44196</v>
      </c>
      <c r="I7278" s="123" t="str">
        <f t="shared" si="113"/>
        <v/>
      </c>
      <c r="J7278" s="123"/>
      <c r="K7278" s="123"/>
      <c r="L7278" s="123"/>
      <c r="M7278" s="98"/>
      <c r="N7278" s="118"/>
    </row>
    <row r="7279" spans="1:14" x14ac:dyDescent="0.25">
      <c r="A7279" s="130">
        <v>24301475000186</v>
      </c>
      <c r="B7279" s="98" t="s">
        <v>13064</v>
      </c>
      <c r="C7279" s="123" t="s">
        <v>2758</v>
      </c>
      <c r="D7279" s="98" t="s">
        <v>13667</v>
      </c>
      <c r="E7279" s="98" t="s">
        <v>13673</v>
      </c>
      <c r="F7279" s="124">
        <v>11</v>
      </c>
      <c r="G7279" s="112">
        <v>43831</v>
      </c>
      <c r="H7279" s="112">
        <v>44196</v>
      </c>
      <c r="I7279" s="123" t="str">
        <f t="shared" si="113"/>
        <v/>
      </c>
      <c r="J7279" s="123"/>
      <c r="K7279" s="123"/>
      <c r="L7279" s="123"/>
      <c r="M7279" s="98"/>
      <c r="N7279" s="118"/>
    </row>
    <row r="7280" spans="1:14" x14ac:dyDescent="0.25">
      <c r="A7280" s="130">
        <v>10091569000163</v>
      </c>
      <c r="B7280" s="98" t="s">
        <v>13068</v>
      </c>
      <c r="C7280" s="123" t="s">
        <v>2758</v>
      </c>
      <c r="D7280" s="98" t="s">
        <v>13667</v>
      </c>
      <c r="E7280" s="98" t="s">
        <v>13673</v>
      </c>
      <c r="F7280" s="124">
        <v>15</v>
      </c>
      <c r="G7280" s="112">
        <v>43831</v>
      </c>
      <c r="H7280" s="112">
        <v>44196</v>
      </c>
      <c r="I7280" s="123" t="str">
        <f t="shared" si="113"/>
        <v/>
      </c>
      <c r="J7280" s="123"/>
      <c r="K7280" s="123"/>
      <c r="L7280" s="123"/>
      <c r="M7280" s="98" t="s">
        <v>15487</v>
      </c>
      <c r="N7280" s="118"/>
    </row>
    <row r="7281" spans="1:14" x14ac:dyDescent="0.25">
      <c r="A7281" s="130">
        <v>76291418000167</v>
      </c>
      <c r="B7281" s="98" t="s">
        <v>13069</v>
      </c>
      <c r="C7281" s="123" t="s">
        <v>3143</v>
      </c>
      <c r="D7281" s="98" t="s">
        <v>13667</v>
      </c>
      <c r="E7281" s="98" t="s">
        <v>13673</v>
      </c>
      <c r="F7281" s="124">
        <v>17.12</v>
      </c>
      <c r="G7281" s="112">
        <v>43831</v>
      </c>
      <c r="H7281" s="112">
        <v>44196</v>
      </c>
      <c r="I7281" s="123" t="str">
        <f t="shared" si="113"/>
        <v/>
      </c>
      <c r="J7281" s="123"/>
      <c r="K7281" s="123"/>
      <c r="L7281" s="123"/>
      <c r="M7281" s="98" t="s">
        <v>15886</v>
      </c>
      <c r="N7281" s="118"/>
    </row>
    <row r="7282" spans="1:14" x14ac:dyDescent="0.25">
      <c r="A7282" s="130">
        <v>1613732000110</v>
      </c>
      <c r="B7282" s="98" t="s">
        <v>13072</v>
      </c>
      <c r="C7282" s="123" t="s">
        <v>2758</v>
      </c>
      <c r="D7282" s="98" t="s">
        <v>13667</v>
      </c>
      <c r="E7282" s="98" t="s">
        <v>13673</v>
      </c>
      <c r="F7282" s="124">
        <v>18</v>
      </c>
      <c r="G7282" s="112">
        <v>43831</v>
      </c>
      <c r="H7282" s="112">
        <v>44196</v>
      </c>
      <c r="I7282" s="123" t="str">
        <f t="shared" si="113"/>
        <v/>
      </c>
      <c r="J7282" s="123"/>
      <c r="K7282" s="123"/>
      <c r="L7282" s="123"/>
      <c r="M7282" s="98" t="s">
        <v>15488</v>
      </c>
      <c r="N7282" s="118"/>
    </row>
    <row r="7283" spans="1:14" x14ac:dyDescent="0.25">
      <c r="A7283" s="130">
        <v>2056711000103</v>
      </c>
      <c r="B7283" s="98" t="s">
        <v>13074</v>
      </c>
      <c r="C7283" s="123" t="s">
        <v>901</v>
      </c>
      <c r="D7283" s="98" t="s">
        <v>13667</v>
      </c>
      <c r="E7283" s="98" t="s">
        <v>13673</v>
      </c>
      <c r="F7283" s="124">
        <v>4.97</v>
      </c>
      <c r="G7283" s="112">
        <v>43831</v>
      </c>
      <c r="H7283" s="112">
        <v>44196</v>
      </c>
      <c r="I7283" s="123" t="str">
        <f t="shared" si="113"/>
        <v/>
      </c>
      <c r="J7283" s="123"/>
      <c r="K7283" s="123"/>
      <c r="L7283" s="123"/>
      <c r="M7283" s="98" t="s">
        <v>14330</v>
      </c>
      <c r="N7283" s="118"/>
    </row>
    <row r="7284" spans="1:14" x14ac:dyDescent="0.25">
      <c r="A7284" s="130">
        <v>76205715000142</v>
      </c>
      <c r="B7284" s="98" t="s">
        <v>13076</v>
      </c>
      <c r="C7284" s="123" t="s">
        <v>3143</v>
      </c>
      <c r="D7284" s="98" t="s">
        <v>13667</v>
      </c>
      <c r="E7284" s="98" t="s">
        <v>13673</v>
      </c>
      <c r="F7284" s="124">
        <v>6.9</v>
      </c>
      <c r="G7284" s="112">
        <v>43831</v>
      </c>
      <c r="H7284" s="112">
        <v>44196</v>
      </c>
      <c r="I7284" s="123" t="str">
        <f t="shared" si="113"/>
        <v/>
      </c>
      <c r="J7284" s="123"/>
      <c r="K7284" s="123"/>
      <c r="L7284" s="123"/>
      <c r="M7284" s="98" t="s">
        <v>15890</v>
      </c>
      <c r="N7284" s="118"/>
    </row>
    <row r="7285" spans="1:14" x14ac:dyDescent="0.25">
      <c r="A7285" s="130">
        <v>12200317000150</v>
      </c>
      <c r="B7285" s="98" t="s">
        <v>13082</v>
      </c>
      <c r="C7285" s="123" t="s">
        <v>29</v>
      </c>
      <c r="D7285" s="98" t="s">
        <v>13667</v>
      </c>
      <c r="E7285" s="98" t="s">
        <v>13673</v>
      </c>
      <c r="F7285" s="124">
        <v>38.369999999999997</v>
      </c>
      <c r="G7285" s="112">
        <v>43831</v>
      </c>
      <c r="H7285" s="112">
        <v>44196</v>
      </c>
      <c r="I7285" s="123" t="str">
        <f t="shared" si="113"/>
        <v/>
      </c>
      <c r="J7285" s="123"/>
      <c r="K7285" s="123"/>
      <c r="L7285" s="123"/>
      <c r="M7285" s="98" t="s">
        <v>13789</v>
      </c>
      <c r="N7285" s="118"/>
    </row>
    <row r="7286" spans="1:14" x14ac:dyDescent="0.25">
      <c r="A7286" s="130">
        <v>88488366000100</v>
      </c>
      <c r="B7286" s="98" t="s">
        <v>13084</v>
      </c>
      <c r="C7286" s="123" t="s">
        <v>3812</v>
      </c>
      <c r="D7286" s="98" t="s">
        <v>13667</v>
      </c>
      <c r="E7286" s="98" t="s">
        <v>13673</v>
      </c>
      <c r="F7286" s="124">
        <v>33.46</v>
      </c>
      <c r="G7286" s="112">
        <v>43831</v>
      </c>
      <c r="H7286" s="112">
        <v>44196</v>
      </c>
      <c r="I7286" s="123" t="str">
        <f t="shared" si="113"/>
        <v/>
      </c>
      <c r="J7286" s="123"/>
      <c r="K7286" s="123"/>
      <c r="L7286" s="123"/>
      <c r="M7286" s="98" t="s">
        <v>16471</v>
      </c>
      <c r="N7286" s="118"/>
    </row>
    <row r="7287" spans="1:14" x14ac:dyDescent="0.25">
      <c r="A7287" s="130">
        <v>10358182000120</v>
      </c>
      <c r="B7287" s="98" t="s">
        <v>13085</v>
      </c>
      <c r="C7287" s="123" t="s">
        <v>2758</v>
      </c>
      <c r="D7287" s="98" t="s">
        <v>13667</v>
      </c>
      <c r="E7287" s="98" t="s">
        <v>13673</v>
      </c>
      <c r="F7287" s="124">
        <v>20</v>
      </c>
      <c r="G7287" s="112">
        <v>43831</v>
      </c>
      <c r="H7287" s="112">
        <v>44196</v>
      </c>
      <c r="I7287" s="123" t="str">
        <f t="shared" si="113"/>
        <v/>
      </c>
      <c r="J7287" s="123"/>
      <c r="K7287" s="123"/>
      <c r="L7287" s="123"/>
      <c r="M7287" s="98" t="s">
        <v>15489</v>
      </c>
      <c r="N7287" s="118"/>
    </row>
    <row r="7288" spans="1:14" x14ac:dyDescent="0.25">
      <c r="A7288" s="130">
        <v>13912506000119</v>
      </c>
      <c r="B7288" s="98" t="s">
        <v>13086</v>
      </c>
      <c r="C7288" s="123" t="s">
        <v>215</v>
      </c>
      <c r="D7288" s="98" t="s">
        <v>13667</v>
      </c>
      <c r="E7288" s="98" t="s">
        <v>13673</v>
      </c>
      <c r="F7288" s="124">
        <v>8</v>
      </c>
      <c r="G7288" s="112">
        <v>43831</v>
      </c>
      <c r="H7288" s="112">
        <v>44196</v>
      </c>
      <c r="I7288" s="123" t="str">
        <f t="shared" si="113"/>
        <v/>
      </c>
      <c r="J7288" s="123"/>
      <c r="K7288" s="123"/>
      <c r="L7288" s="123"/>
      <c r="M7288" s="98" t="s">
        <v>13910</v>
      </c>
      <c r="N7288" s="118"/>
    </row>
    <row r="7289" spans="1:14" x14ac:dyDescent="0.25">
      <c r="A7289" s="130">
        <v>91995373000103</v>
      </c>
      <c r="B7289" s="98" t="s">
        <v>13088</v>
      </c>
      <c r="C7289" s="123" t="s">
        <v>3812</v>
      </c>
      <c r="D7289" s="98" t="s">
        <v>13667</v>
      </c>
      <c r="E7289" s="98" t="s">
        <v>13673</v>
      </c>
      <c r="F7289" s="124">
        <v>8.14</v>
      </c>
      <c r="G7289" s="112">
        <v>43831</v>
      </c>
      <c r="H7289" s="112">
        <v>44196</v>
      </c>
      <c r="I7289" s="123" t="str">
        <f t="shared" si="113"/>
        <v/>
      </c>
      <c r="J7289" s="123"/>
      <c r="K7289" s="123"/>
      <c r="L7289" s="123"/>
      <c r="M7289" s="98" t="s">
        <v>16472</v>
      </c>
      <c r="N7289" s="118"/>
    </row>
    <row r="7290" spans="1:14" x14ac:dyDescent="0.25">
      <c r="A7290" s="130">
        <v>7725138000105</v>
      </c>
      <c r="B7290" s="98" t="s">
        <v>13091</v>
      </c>
      <c r="C7290" s="123" t="s">
        <v>634</v>
      </c>
      <c r="D7290" s="98" t="s">
        <v>13667</v>
      </c>
      <c r="E7290" s="98" t="s">
        <v>13673</v>
      </c>
      <c r="F7290" s="124">
        <v>17.5</v>
      </c>
      <c r="G7290" s="112">
        <v>43831</v>
      </c>
      <c r="H7290" s="112">
        <v>44196</v>
      </c>
      <c r="I7290" s="123" t="str">
        <f t="shared" si="113"/>
        <v/>
      </c>
      <c r="J7290" s="123"/>
      <c r="K7290" s="123"/>
      <c r="L7290" s="123"/>
      <c r="M7290" s="98" t="s">
        <v>14054</v>
      </c>
      <c r="N7290" s="118"/>
    </row>
    <row r="7291" spans="1:14" x14ac:dyDescent="0.25">
      <c r="A7291" s="130">
        <v>9159666000161</v>
      </c>
      <c r="B7291" s="98" t="s">
        <v>13092</v>
      </c>
      <c r="C7291" s="123" t="s">
        <v>2554</v>
      </c>
      <c r="D7291" s="98" t="s">
        <v>13667</v>
      </c>
      <c r="E7291" s="98" t="s">
        <v>13673</v>
      </c>
      <c r="F7291" s="124">
        <v>11.95</v>
      </c>
      <c r="G7291" s="112">
        <v>43831</v>
      </c>
      <c r="H7291" s="112">
        <v>44196</v>
      </c>
      <c r="I7291" s="123" t="str">
        <f t="shared" si="113"/>
        <v/>
      </c>
      <c r="J7291" s="123"/>
      <c r="K7291" s="123"/>
      <c r="L7291" s="123"/>
      <c r="M7291" s="98" t="s">
        <v>15220</v>
      </c>
      <c r="N7291" s="118"/>
    </row>
    <row r="7292" spans="1:14" x14ac:dyDescent="0.25">
      <c r="A7292" s="130">
        <v>45749819000194</v>
      </c>
      <c r="B7292" s="98" t="s">
        <v>13093</v>
      </c>
      <c r="C7292" s="123" t="s">
        <v>4626</v>
      </c>
      <c r="D7292" s="98" t="s">
        <v>13667</v>
      </c>
      <c r="E7292" s="98" t="s">
        <v>13673</v>
      </c>
      <c r="F7292" s="124">
        <v>10.37</v>
      </c>
      <c r="G7292" s="112">
        <v>43831</v>
      </c>
      <c r="H7292" s="112">
        <v>44196</v>
      </c>
      <c r="I7292" s="123" t="str">
        <f t="shared" si="113"/>
        <v/>
      </c>
      <c r="J7292" s="123"/>
      <c r="K7292" s="123"/>
      <c r="L7292" s="123"/>
      <c r="M7292" s="98" t="s">
        <v>16925</v>
      </c>
      <c r="N7292" s="118"/>
    </row>
    <row r="7293" spans="1:14" x14ac:dyDescent="0.25">
      <c r="A7293" s="130">
        <v>1613127000149</v>
      </c>
      <c r="B7293" s="98" t="s">
        <v>13094</v>
      </c>
      <c r="C7293" s="123" t="s">
        <v>5227</v>
      </c>
      <c r="D7293" s="98" t="s">
        <v>13667</v>
      </c>
      <c r="E7293" s="98" t="s">
        <v>13673</v>
      </c>
      <c r="F7293" s="124">
        <v>0.75</v>
      </c>
      <c r="G7293" s="112">
        <v>43831</v>
      </c>
      <c r="H7293" s="112">
        <v>44196</v>
      </c>
      <c r="I7293" s="123" t="str">
        <f t="shared" si="113"/>
        <v/>
      </c>
      <c r="J7293" s="123"/>
      <c r="K7293" s="123"/>
      <c r="L7293" s="123"/>
      <c r="M7293" s="98"/>
      <c r="N7293" s="118"/>
    </row>
    <row r="7294" spans="1:14" x14ac:dyDescent="0.25">
      <c r="A7294" s="130">
        <v>4205596000117</v>
      </c>
      <c r="B7294" s="98" t="s">
        <v>13095</v>
      </c>
      <c r="C7294" s="123" t="s">
        <v>2274</v>
      </c>
      <c r="D7294" s="98" t="s">
        <v>13667</v>
      </c>
      <c r="E7294" s="98" t="s">
        <v>13673</v>
      </c>
      <c r="F7294" s="124">
        <v>0.87</v>
      </c>
      <c r="G7294" s="112">
        <v>43252</v>
      </c>
      <c r="H7294" s="98"/>
      <c r="I7294" s="123" t="str">
        <f t="shared" si="113"/>
        <v/>
      </c>
      <c r="J7294" s="123"/>
      <c r="K7294" s="123"/>
      <c r="L7294" s="123"/>
      <c r="M7294" s="98" t="s">
        <v>15037</v>
      </c>
      <c r="N7294" s="118"/>
    </row>
    <row r="7295" spans="1:14" x14ac:dyDescent="0.25">
      <c r="A7295" s="130">
        <v>88546890000182</v>
      </c>
      <c r="B7295" s="98" t="s">
        <v>13097</v>
      </c>
      <c r="C7295" s="123" t="s">
        <v>3812</v>
      </c>
      <c r="D7295" s="98" t="s">
        <v>13667</v>
      </c>
      <c r="E7295" s="98" t="s">
        <v>13673</v>
      </c>
      <c r="F7295" s="124">
        <v>14.5</v>
      </c>
      <c r="G7295" s="112">
        <v>43831</v>
      </c>
      <c r="H7295" s="112">
        <v>44196</v>
      </c>
      <c r="I7295" s="123" t="str">
        <f t="shared" si="113"/>
        <v/>
      </c>
      <c r="J7295" s="123"/>
      <c r="K7295" s="123"/>
      <c r="L7295" s="123"/>
      <c r="M7295" s="98" t="s">
        <v>16473</v>
      </c>
      <c r="N7295" s="118"/>
    </row>
    <row r="7296" spans="1:14" x14ac:dyDescent="0.25">
      <c r="A7296" s="130">
        <v>1761113000172</v>
      </c>
      <c r="B7296" s="98" t="s">
        <v>13098</v>
      </c>
      <c r="C7296" s="123" t="s">
        <v>901</v>
      </c>
      <c r="D7296" s="98" t="s">
        <v>13667</v>
      </c>
      <c r="E7296" s="98" t="s">
        <v>13673</v>
      </c>
      <c r="F7296" s="124">
        <v>12.87</v>
      </c>
      <c r="G7296" s="112">
        <v>42767</v>
      </c>
      <c r="H7296" s="112">
        <v>44196</v>
      </c>
      <c r="I7296" s="123" t="str">
        <f t="shared" si="113"/>
        <v/>
      </c>
      <c r="J7296" s="123"/>
      <c r="K7296" s="123"/>
      <c r="L7296" s="123"/>
      <c r="M7296" s="98" t="s">
        <v>14334</v>
      </c>
      <c r="N7296" s="118"/>
    </row>
    <row r="7297" spans="1:14" x14ac:dyDescent="0.25">
      <c r="A7297" s="130">
        <v>15031669000118</v>
      </c>
      <c r="B7297" s="98" t="s">
        <v>13100</v>
      </c>
      <c r="C7297" s="123" t="s">
        <v>2274</v>
      </c>
      <c r="D7297" s="98" t="s">
        <v>13667</v>
      </c>
      <c r="E7297" s="98" t="s">
        <v>13673</v>
      </c>
      <c r="F7297" s="124">
        <v>5.98</v>
      </c>
      <c r="G7297" s="112">
        <v>43831</v>
      </c>
      <c r="H7297" s="112">
        <v>44196</v>
      </c>
      <c r="I7297" s="123" t="str">
        <f t="shared" si="113"/>
        <v/>
      </c>
      <c r="J7297" s="123"/>
      <c r="K7297" s="123"/>
      <c r="L7297" s="123"/>
      <c r="M7297" s="98" t="s">
        <v>15038</v>
      </c>
      <c r="N7297" s="118"/>
    </row>
    <row r="7298" spans="1:14" x14ac:dyDescent="0.25">
      <c r="A7298" s="130">
        <v>1137116000130</v>
      </c>
      <c r="B7298" s="98" t="s">
        <v>13102</v>
      </c>
      <c r="C7298" s="123" t="s">
        <v>901</v>
      </c>
      <c r="D7298" s="98" t="s">
        <v>13667</v>
      </c>
      <c r="E7298" s="98" t="s">
        <v>13673</v>
      </c>
      <c r="F7298" s="124">
        <v>20.52</v>
      </c>
      <c r="G7298" s="112">
        <v>43831</v>
      </c>
      <c r="H7298" s="112">
        <v>44196</v>
      </c>
      <c r="I7298" s="123" t="str">
        <f t="shared" si="113"/>
        <v/>
      </c>
      <c r="J7298" s="123"/>
      <c r="K7298" s="123"/>
      <c r="L7298" s="123"/>
      <c r="M7298" s="98" t="s">
        <v>14337</v>
      </c>
      <c r="N7298" s="118"/>
    </row>
    <row r="7299" spans="1:14" x14ac:dyDescent="0.25">
      <c r="A7299" s="130">
        <v>18457226000181</v>
      </c>
      <c r="B7299" s="98" t="s">
        <v>13103</v>
      </c>
      <c r="C7299" s="123" t="s">
        <v>1356</v>
      </c>
      <c r="D7299" s="98" t="s">
        <v>13667</v>
      </c>
      <c r="E7299" s="98" t="s">
        <v>13673</v>
      </c>
      <c r="F7299" s="124">
        <v>25.5</v>
      </c>
      <c r="G7299" s="112">
        <v>43831</v>
      </c>
      <c r="H7299" s="112">
        <v>44196</v>
      </c>
      <c r="I7299" s="123" t="str">
        <f t="shared" ref="I7299:I7362" si="114">IFERROR(IF(OR(E7299="Ativos", E7299="Aposentados",E7299="Pensionistas"),IF(F7299&gt;=14,"SIM","NÃO"),""),"")</f>
        <v/>
      </c>
      <c r="J7299" s="123"/>
      <c r="K7299" s="123"/>
      <c r="L7299" s="123"/>
      <c r="M7299" s="98" t="s">
        <v>14768</v>
      </c>
      <c r="N7299" s="118"/>
    </row>
    <row r="7300" spans="1:14" x14ac:dyDescent="0.25">
      <c r="A7300" s="130">
        <v>88824099000197</v>
      </c>
      <c r="B7300" s="98" t="s">
        <v>13104</v>
      </c>
      <c r="C7300" s="123" t="s">
        <v>3812</v>
      </c>
      <c r="D7300" s="98" t="s">
        <v>13667</v>
      </c>
      <c r="E7300" s="98" t="s">
        <v>13673</v>
      </c>
      <c r="F7300" s="124">
        <v>4.71</v>
      </c>
      <c r="G7300" s="112">
        <v>43831</v>
      </c>
      <c r="H7300" s="112">
        <v>44196</v>
      </c>
      <c r="I7300" s="123" t="str">
        <f t="shared" si="114"/>
        <v/>
      </c>
      <c r="J7300" s="123"/>
      <c r="K7300" s="123"/>
      <c r="L7300" s="123"/>
      <c r="M7300" s="98" t="s">
        <v>16476</v>
      </c>
      <c r="N7300" s="118"/>
    </row>
    <row r="7301" spans="1:14" x14ac:dyDescent="0.25">
      <c r="A7301" s="130">
        <v>23066640000108</v>
      </c>
      <c r="B7301" s="98" t="s">
        <v>13105</v>
      </c>
      <c r="C7301" s="123" t="s">
        <v>197</v>
      </c>
      <c r="D7301" s="98" t="s">
        <v>13667</v>
      </c>
      <c r="E7301" s="98" t="s">
        <v>13673</v>
      </c>
      <c r="F7301" s="124">
        <v>6.44</v>
      </c>
      <c r="G7301" s="112">
        <v>43831</v>
      </c>
      <c r="H7301" s="112">
        <v>44196</v>
      </c>
      <c r="I7301" s="123" t="str">
        <f t="shared" si="114"/>
        <v/>
      </c>
      <c r="J7301" s="123"/>
      <c r="K7301" s="123"/>
      <c r="L7301" s="123"/>
      <c r="M7301" s="98" t="s">
        <v>13867</v>
      </c>
      <c r="N7301" s="118"/>
    </row>
    <row r="7302" spans="1:14" x14ac:dyDescent="0.25">
      <c r="A7302" s="130">
        <v>88141460000180</v>
      </c>
      <c r="B7302" s="98" t="s">
        <v>13106</v>
      </c>
      <c r="C7302" s="123" t="s">
        <v>3812</v>
      </c>
      <c r="D7302" s="98" t="s">
        <v>13667</v>
      </c>
      <c r="E7302" s="98" t="s">
        <v>13673</v>
      </c>
      <c r="F7302" s="124">
        <v>12.65</v>
      </c>
      <c r="G7302" s="112">
        <v>43831</v>
      </c>
      <c r="H7302" s="112">
        <v>44196</v>
      </c>
      <c r="I7302" s="123" t="str">
        <f t="shared" si="114"/>
        <v/>
      </c>
      <c r="J7302" s="123"/>
      <c r="K7302" s="123"/>
      <c r="L7302" s="123"/>
      <c r="M7302" s="98" t="s">
        <v>16477</v>
      </c>
      <c r="N7302" s="118"/>
    </row>
    <row r="7303" spans="1:14" x14ac:dyDescent="0.25">
      <c r="A7303" s="130">
        <v>46522983000127</v>
      </c>
      <c r="B7303" s="98" t="s">
        <v>13107</v>
      </c>
      <c r="C7303" s="123" t="s">
        <v>4626</v>
      </c>
      <c r="D7303" s="98" t="s">
        <v>13667</v>
      </c>
      <c r="E7303" s="98" t="s">
        <v>13673</v>
      </c>
      <c r="F7303" s="124">
        <v>2.93</v>
      </c>
      <c r="G7303" s="112">
        <v>43466</v>
      </c>
      <c r="H7303" s="112">
        <v>44012</v>
      </c>
      <c r="I7303" s="123" t="str">
        <f t="shared" si="114"/>
        <v/>
      </c>
      <c r="J7303" s="123"/>
      <c r="K7303" s="123"/>
      <c r="L7303" s="123"/>
      <c r="M7303" s="98"/>
      <c r="N7303" s="118"/>
    </row>
    <row r="7304" spans="1:14" x14ac:dyDescent="0.25">
      <c r="A7304" s="130">
        <v>5832977000199</v>
      </c>
      <c r="B7304" s="98" t="s">
        <v>13108</v>
      </c>
      <c r="C7304" s="123" t="s">
        <v>2413</v>
      </c>
      <c r="D7304" s="98" t="s">
        <v>13667</v>
      </c>
      <c r="E7304" s="98" t="s">
        <v>13673</v>
      </c>
      <c r="F7304" s="124">
        <v>3.1</v>
      </c>
      <c r="G7304" s="112">
        <v>43831</v>
      </c>
      <c r="H7304" s="112">
        <v>44196</v>
      </c>
      <c r="I7304" s="123" t="str">
        <f t="shared" si="114"/>
        <v/>
      </c>
      <c r="J7304" s="123"/>
      <c r="K7304" s="123"/>
      <c r="L7304" s="123"/>
      <c r="M7304" s="98" t="s">
        <v>15108</v>
      </c>
      <c r="N7304" s="118"/>
    </row>
    <row r="7305" spans="1:14" x14ac:dyDescent="0.25">
      <c r="A7305" s="130">
        <v>88124961000159</v>
      </c>
      <c r="B7305" s="98" t="s">
        <v>13111</v>
      </c>
      <c r="C7305" s="123" t="s">
        <v>3812</v>
      </c>
      <c r="D7305" s="98" t="s">
        <v>13667</v>
      </c>
      <c r="E7305" s="98" t="s">
        <v>13673</v>
      </c>
      <c r="F7305" s="124">
        <v>41.69</v>
      </c>
      <c r="G7305" s="112">
        <v>42370</v>
      </c>
      <c r="H7305" s="112">
        <v>44196</v>
      </c>
      <c r="I7305" s="123" t="str">
        <f t="shared" si="114"/>
        <v/>
      </c>
      <c r="J7305" s="123"/>
      <c r="K7305" s="123"/>
      <c r="L7305" s="123"/>
      <c r="M7305" s="98" t="s">
        <v>16480</v>
      </c>
      <c r="N7305" s="118"/>
    </row>
    <row r="7306" spans="1:14" x14ac:dyDescent="0.25">
      <c r="A7306" s="130">
        <v>12332979000184</v>
      </c>
      <c r="B7306" s="98" t="s">
        <v>13113</v>
      </c>
      <c r="C7306" s="123" t="s">
        <v>29</v>
      </c>
      <c r="D7306" s="98" t="s">
        <v>13667</v>
      </c>
      <c r="E7306" s="98" t="s">
        <v>13673</v>
      </c>
      <c r="F7306" s="124">
        <v>11</v>
      </c>
      <c r="G7306" s="112">
        <v>42318</v>
      </c>
      <c r="H7306" s="98"/>
      <c r="I7306" s="123" t="str">
        <f t="shared" si="114"/>
        <v/>
      </c>
      <c r="J7306" s="123"/>
      <c r="K7306" s="123"/>
      <c r="L7306" s="123"/>
      <c r="M7306" s="98" t="s">
        <v>13791</v>
      </c>
      <c r="N7306" s="118"/>
    </row>
    <row r="7307" spans="1:14" x14ac:dyDescent="0.25">
      <c r="A7307" s="130">
        <v>87897740000150</v>
      </c>
      <c r="B7307" s="98" t="s">
        <v>13114</v>
      </c>
      <c r="C7307" s="123" t="s">
        <v>3812</v>
      </c>
      <c r="D7307" s="98" t="s">
        <v>13667</v>
      </c>
      <c r="E7307" s="98" t="s">
        <v>13673</v>
      </c>
      <c r="F7307" s="124">
        <v>28.25</v>
      </c>
      <c r="G7307" s="112">
        <v>43831</v>
      </c>
      <c r="H7307" s="112">
        <v>44196</v>
      </c>
      <c r="I7307" s="123" t="str">
        <f t="shared" si="114"/>
        <v/>
      </c>
      <c r="J7307" s="123"/>
      <c r="K7307" s="123"/>
      <c r="L7307" s="123"/>
      <c r="M7307" s="98"/>
      <c r="N7307" s="118"/>
    </row>
    <row r="7308" spans="1:14" x14ac:dyDescent="0.25">
      <c r="A7308" s="130">
        <v>37464161000146</v>
      </c>
      <c r="B7308" s="98" t="s">
        <v>13115</v>
      </c>
      <c r="C7308" s="123" t="s">
        <v>2274</v>
      </c>
      <c r="D7308" s="98" t="s">
        <v>13667</v>
      </c>
      <c r="E7308" s="98" t="s">
        <v>13673</v>
      </c>
      <c r="F7308" s="124">
        <v>4.54</v>
      </c>
      <c r="G7308" s="112">
        <v>43831</v>
      </c>
      <c r="H7308" s="112">
        <v>44196</v>
      </c>
      <c r="I7308" s="123" t="str">
        <f t="shared" si="114"/>
        <v/>
      </c>
      <c r="J7308" s="123"/>
      <c r="K7308" s="123"/>
      <c r="L7308" s="123"/>
      <c r="M7308" s="98" t="s">
        <v>15040</v>
      </c>
      <c r="N7308" s="118"/>
    </row>
    <row r="7309" spans="1:14" x14ac:dyDescent="0.25">
      <c r="A7309" s="130">
        <v>87613071000148</v>
      </c>
      <c r="B7309" s="98" t="s">
        <v>13118</v>
      </c>
      <c r="C7309" s="123" t="s">
        <v>3812</v>
      </c>
      <c r="D7309" s="98" t="s">
        <v>13667</v>
      </c>
      <c r="E7309" s="98" t="s">
        <v>13673</v>
      </c>
      <c r="F7309" s="124">
        <v>34</v>
      </c>
      <c r="G7309" s="112">
        <v>43831</v>
      </c>
      <c r="H7309" s="112">
        <v>44135</v>
      </c>
      <c r="I7309" s="123" t="str">
        <f t="shared" si="114"/>
        <v/>
      </c>
      <c r="J7309" s="123"/>
      <c r="K7309" s="123"/>
      <c r="L7309" s="123"/>
      <c r="M7309" s="98"/>
      <c r="N7309" s="118"/>
    </row>
    <row r="7310" spans="1:14" x14ac:dyDescent="0.25">
      <c r="A7310" s="130">
        <v>87613071000148</v>
      </c>
      <c r="B7310" s="98" t="s">
        <v>13118</v>
      </c>
      <c r="C7310" s="123" t="s">
        <v>3812</v>
      </c>
      <c r="D7310" s="98" t="s">
        <v>13667</v>
      </c>
      <c r="E7310" s="98" t="s">
        <v>13673</v>
      </c>
      <c r="F7310" s="124">
        <v>36</v>
      </c>
      <c r="G7310" s="112">
        <v>44136</v>
      </c>
      <c r="H7310" s="112">
        <v>44196</v>
      </c>
      <c r="I7310" s="123" t="str">
        <f t="shared" si="114"/>
        <v/>
      </c>
      <c r="J7310" s="123"/>
      <c r="K7310" s="123"/>
      <c r="L7310" s="123"/>
      <c r="M7310" s="98"/>
      <c r="N7310" s="118"/>
    </row>
    <row r="7311" spans="1:14" x14ac:dyDescent="0.25">
      <c r="A7311" s="130">
        <v>37275823000130</v>
      </c>
      <c r="B7311" s="98" t="s">
        <v>13119</v>
      </c>
      <c r="C7311" s="123" t="s">
        <v>901</v>
      </c>
      <c r="D7311" s="98" t="s">
        <v>13667</v>
      </c>
      <c r="E7311" s="98" t="s">
        <v>13673</v>
      </c>
      <c r="F7311" s="124">
        <v>19</v>
      </c>
      <c r="G7311" s="112">
        <v>43831</v>
      </c>
      <c r="H7311" s="112">
        <v>44196</v>
      </c>
      <c r="I7311" s="123" t="str">
        <f t="shared" si="114"/>
        <v/>
      </c>
      <c r="J7311" s="123"/>
      <c r="K7311" s="123"/>
      <c r="L7311" s="123"/>
      <c r="M7311" s="98"/>
      <c r="N7311" s="118"/>
    </row>
    <row r="7312" spans="1:14" x14ac:dyDescent="0.25">
      <c r="A7312" s="130">
        <v>88814199000132</v>
      </c>
      <c r="B7312" s="98" t="s">
        <v>13120</v>
      </c>
      <c r="C7312" s="123" t="s">
        <v>3812</v>
      </c>
      <c r="D7312" s="98" t="s">
        <v>13667</v>
      </c>
      <c r="E7312" s="98" t="s">
        <v>13673</v>
      </c>
      <c r="F7312" s="124">
        <v>19.97</v>
      </c>
      <c r="G7312" s="112">
        <v>43831</v>
      </c>
      <c r="H7312" s="112">
        <v>43913</v>
      </c>
      <c r="I7312" s="123" t="str">
        <f t="shared" si="114"/>
        <v/>
      </c>
      <c r="J7312" s="123"/>
      <c r="K7312" s="123"/>
      <c r="L7312" s="123"/>
      <c r="M7312" s="98" t="s">
        <v>16481</v>
      </c>
      <c r="N7312" s="118"/>
    </row>
    <row r="7313" spans="1:14" x14ac:dyDescent="0.25">
      <c r="A7313" s="130">
        <v>88814199000132</v>
      </c>
      <c r="B7313" s="98" t="s">
        <v>13120</v>
      </c>
      <c r="C7313" s="123" t="s">
        <v>3812</v>
      </c>
      <c r="D7313" s="98" t="s">
        <v>13667</v>
      </c>
      <c r="E7313" s="98" t="s">
        <v>13673</v>
      </c>
      <c r="F7313" s="124">
        <v>19.97</v>
      </c>
      <c r="G7313" s="112">
        <v>43914</v>
      </c>
      <c r="H7313" s="112">
        <v>44196</v>
      </c>
      <c r="I7313" s="123" t="str">
        <f t="shared" si="114"/>
        <v/>
      </c>
      <c r="J7313" s="123"/>
      <c r="K7313" s="123"/>
      <c r="L7313" s="123"/>
      <c r="M7313" s="98"/>
      <c r="N7313" s="118"/>
    </row>
    <row r="7314" spans="1:14" x14ac:dyDescent="0.25">
      <c r="A7314" s="130">
        <v>87612974000104</v>
      </c>
      <c r="B7314" s="98" t="s">
        <v>13121</v>
      </c>
      <c r="C7314" s="123" t="s">
        <v>3812</v>
      </c>
      <c r="D7314" s="98" t="s">
        <v>13667</v>
      </c>
      <c r="E7314" s="98" t="s">
        <v>13673</v>
      </c>
      <c r="F7314" s="124">
        <v>63</v>
      </c>
      <c r="G7314" s="112">
        <v>43831</v>
      </c>
      <c r="H7314" s="112">
        <v>44196</v>
      </c>
      <c r="I7314" s="123" t="str">
        <f t="shared" si="114"/>
        <v/>
      </c>
      <c r="J7314" s="123"/>
      <c r="K7314" s="123"/>
      <c r="L7314" s="123"/>
      <c r="M7314" s="98" t="s">
        <v>16482</v>
      </c>
      <c r="N7314" s="118"/>
    </row>
    <row r="7315" spans="1:14" x14ac:dyDescent="0.25">
      <c r="A7315" s="130">
        <v>4217362000190</v>
      </c>
      <c r="B7315" s="98" t="s">
        <v>13126</v>
      </c>
      <c r="C7315" s="123" t="s">
        <v>2274</v>
      </c>
      <c r="D7315" s="98" t="s">
        <v>13667</v>
      </c>
      <c r="E7315" s="98" t="s">
        <v>13673</v>
      </c>
      <c r="F7315" s="124">
        <v>5.36</v>
      </c>
      <c r="G7315" s="112">
        <v>43831</v>
      </c>
      <c r="H7315" s="112">
        <v>44196</v>
      </c>
      <c r="I7315" s="123" t="str">
        <f t="shared" si="114"/>
        <v/>
      </c>
      <c r="J7315" s="123"/>
      <c r="K7315" s="123"/>
      <c r="L7315" s="123"/>
      <c r="M7315" s="98" t="s">
        <v>15041</v>
      </c>
      <c r="N7315" s="118"/>
    </row>
    <row r="7316" spans="1:14" x14ac:dyDescent="0.25">
      <c r="A7316" s="130">
        <v>16870974000166</v>
      </c>
      <c r="B7316" s="98" t="s">
        <v>13128</v>
      </c>
      <c r="C7316" s="123" t="s">
        <v>1356</v>
      </c>
      <c r="D7316" s="98" t="s">
        <v>13667</v>
      </c>
      <c r="E7316" s="98" t="s">
        <v>13673</v>
      </c>
      <c r="F7316" s="124">
        <v>15.59</v>
      </c>
      <c r="G7316" s="112">
        <v>43831</v>
      </c>
      <c r="H7316" s="112">
        <v>44196</v>
      </c>
      <c r="I7316" s="123" t="str">
        <f t="shared" si="114"/>
        <v/>
      </c>
      <c r="J7316" s="123"/>
      <c r="K7316" s="123"/>
      <c r="L7316" s="123"/>
      <c r="M7316" s="98" t="s">
        <v>14769</v>
      </c>
      <c r="N7316" s="118"/>
    </row>
    <row r="7317" spans="1:14" x14ac:dyDescent="0.25">
      <c r="A7317" s="130">
        <v>94704020000197</v>
      </c>
      <c r="B7317" s="98" t="s">
        <v>13129</v>
      </c>
      <c r="C7317" s="123" t="s">
        <v>3812</v>
      </c>
      <c r="D7317" s="98" t="s">
        <v>13667</v>
      </c>
      <c r="E7317" s="98" t="s">
        <v>13673</v>
      </c>
      <c r="F7317" s="124">
        <v>22.5</v>
      </c>
      <c r="G7317" s="112">
        <v>43831</v>
      </c>
      <c r="H7317" s="112">
        <v>44074</v>
      </c>
      <c r="I7317" s="123" t="str">
        <f t="shared" si="114"/>
        <v/>
      </c>
      <c r="J7317" s="123"/>
      <c r="K7317" s="123"/>
      <c r="L7317" s="123"/>
      <c r="M7317" s="98" t="s">
        <v>16483</v>
      </c>
      <c r="N7317" s="118"/>
    </row>
    <row r="7318" spans="1:14" x14ac:dyDescent="0.25">
      <c r="A7318" s="130">
        <v>1612603000107</v>
      </c>
      <c r="B7318" s="98" t="s">
        <v>13131</v>
      </c>
      <c r="C7318" s="123" t="s">
        <v>2926</v>
      </c>
      <c r="D7318" s="98" t="s">
        <v>13667</v>
      </c>
      <c r="E7318" s="98" t="s">
        <v>13673</v>
      </c>
      <c r="F7318" s="124">
        <v>5</v>
      </c>
      <c r="G7318" s="112">
        <v>43831</v>
      </c>
      <c r="H7318" s="112">
        <v>44165</v>
      </c>
      <c r="I7318" s="123" t="str">
        <f t="shared" si="114"/>
        <v/>
      </c>
      <c r="J7318" s="123"/>
      <c r="K7318" s="123"/>
      <c r="L7318" s="123"/>
      <c r="M7318" s="98"/>
      <c r="N7318" s="118"/>
    </row>
    <row r="7319" spans="1:14" x14ac:dyDescent="0.25">
      <c r="A7319" s="130">
        <v>1612603000107</v>
      </c>
      <c r="B7319" s="98" t="s">
        <v>13131</v>
      </c>
      <c r="C7319" s="123" t="s">
        <v>2926</v>
      </c>
      <c r="D7319" s="98" t="s">
        <v>13667</v>
      </c>
      <c r="E7319" s="98" t="s">
        <v>13673</v>
      </c>
      <c r="F7319" s="124">
        <v>1</v>
      </c>
      <c r="G7319" s="112">
        <v>44166</v>
      </c>
      <c r="H7319" s="112">
        <v>44196</v>
      </c>
      <c r="I7319" s="123" t="str">
        <f t="shared" si="114"/>
        <v/>
      </c>
      <c r="J7319" s="123"/>
      <c r="K7319" s="123"/>
      <c r="L7319" s="123"/>
      <c r="M7319" s="98"/>
      <c r="N7319" s="118"/>
    </row>
    <row r="7320" spans="1:14" x14ac:dyDescent="0.25">
      <c r="A7320" s="130">
        <v>87613105000102</v>
      </c>
      <c r="B7320" s="98" t="s">
        <v>13132</v>
      </c>
      <c r="C7320" s="123" t="s">
        <v>3812</v>
      </c>
      <c r="D7320" s="98" t="s">
        <v>13667</v>
      </c>
      <c r="E7320" s="98" t="s">
        <v>13673</v>
      </c>
      <c r="F7320" s="124">
        <v>20</v>
      </c>
      <c r="G7320" s="112">
        <v>43831</v>
      </c>
      <c r="H7320" s="112">
        <v>43999</v>
      </c>
      <c r="I7320" s="123" t="str">
        <f t="shared" si="114"/>
        <v/>
      </c>
      <c r="J7320" s="123"/>
      <c r="K7320" s="123"/>
      <c r="L7320" s="123"/>
      <c r="M7320" s="98" t="s">
        <v>16484</v>
      </c>
      <c r="N7320" s="118"/>
    </row>
    <row r="7321" spans="1:14" x14ac:dyDescent="0.25">
      <c r="A7321" s="130">
        <v>87613105000102</v>
      </c>
      <c r="B7321" s="98" t="s">
        <v>13132</v>
      </c>
      <c r="C7321" s="123" t="s">
        <v>3812</v>
      </c>
      <c r="D7321" s="98" t="s">
        <v>13667</v>
      </c>
      <c r="E7321" s="98" t="s">
        <v>13673</v>
      </c>
      <c r="F7321" s="124">
        <v>10.09</v>
      </c>
      <c r="G7321" s="112">
        <v>44000</v>
      </c>
      <c r="H7321" s="112">
        <v>44196</v>
      </c>
      <c r="I7321" s="123" t="str">
        <f t="shared" si="114"/>
        <v/>
      </c>
      <c r="J7321" s="123"/>
      <c r="K7321" s="123"/>
      <c r="L7321" s="123"/>
      <c r="M7321" s="98"/>
      <c r="N7321" s="118"/>
    </row>
    <row r="7322" spans="1:14" x14ac:dyDescent="0.25">
      <c r="A7322" s="130">
        <v>87612818000143</v>
      </c>
      <c r="B7322" s="98" t="s">
        <v>13133</v>
      </c>
      <c r="C7322" s="123" t="s">
        <v>3812</v>
      </c>
      <c r="D7322" s="98" t="s">
        <v>13667</v>
      </c>
      <c r="E7322" s="98" t="s">
        <v>13673</v>
      </c>
      <c r="F7322" s="124">
        <v>32</v>
      </c>
      <c r="G7322" s="112">
        <v>43831</v>
      </c>
      <c r="H7322" s="112">
        <v>44196</v>
      </c>
      <c r="I7322" s="123" t="str">
        <f t="shared" si="114"/>
        <v/>
      </c>
      <c r="J7322" s="123"/>
      <c r="K7322" s="123"/>
      <c r="L7322" s="123"/>
      <c r="M7322" s="98" t="s">
        <v>16485</v>
      </c>
      <c r="N7322" s="118"/>
    </row>
    <row r="7323" spans="1:14" x14ac:dyDescent="0.25">
      <c r="A7323" s="130">
        <v>9069709000118</v>
      </c>
      <c r="B7323" s="98" t="s">
        <v>13136</v>
      </c>
      <c r="C7323" s="123" t="s">
        <v>2554</v>
      </c>
      <c r="D7323" s="98" t="s">
        <v>13667</v>
      </c>
      <c r="E7323" s="98" t="s">
        <v>13673</v>
      </c>
      <c r="F7323" s="124">
        <v>10.4</v>
      </c>
      <c r="G7323" s="112">
        <v>43831</v>
      </c>
      <c r="H7323" s="112">
        <v>44196</v>
      </c>
      <c r="I7323" s="123" t="str">
        <f t="shared" si="114"/>
        <v/>
      </c>
      <c r="J7323" s="123"/>
      <c r="K7323" s="123"/>
      <c r="L7323" s="123"/>
      <c r="M7323" s="98" t="s">
        <v>15221</v>
      </c>
      <c r="N7323" s="118"/>
    </row>
    <row r="7324" spans="1:14" x14ac:dyDescent="0.25">
      <c r="A7324" s="130">
        <v>10091577000100</v>
      </c>
      <c r="B7324" s="98" t="s">
        <v>13138</v>
      </c>
      <c r="C7324" s="123" t="s">
        <v>2758</v>
      </c>
      <c r="D7324" s="98" t="s">
        <v>13667</v>
      </c>
      <c r="E7324" s="98" t="s">
        <v>13673</v>
      </c>
      <c r="F7324" s="124">
        <v>3</v>
      </c>
      <c r="G7324" s="112">
        <v>43101</v>
      </c>
      <c r="H7324" s="112">
        <v>44196</v>
      </c>
      <c r="I7324" s="123" t="str">
        <f t="shared" si="114"/>
        <v/>
      </c>
      <c r="J7324" s="123"/>
      <c r="K7324" s="123"/>
      <c r="L7324" s="123"/>
      <c r="M7324" s="98"/>
      <c r="N7324" s="118"/>
    </row>
    <row r="7325" spans="1:14" x14ac:dyDescent="0.25">
      <c r="A7325" s="130">
        <v>88489786000101</v>
      </c>
      <c r="B7325" s="98" t="s">
        <v>13140</v>
      </c>
      <c r="C7325" s="123" t="s">
        <v>3812</v>
      </c>
      <c r="D7325" s="98" t="s">
        <v>13667</v>
      </c>
      <c r="E7325" s="98" t="s">
        <v>13673</v>
      </c>
      <c r="F7325" s="124">
        <v>24</v>
      </c>
      <c r="G7325" s="112">
        <v>43831</v>
      </c>
      <c r="H7325" s="112">
        <v>44196</v>
      </c>
      <c r="I7325" s="123" t="str">
        <f t="shared" si="114"/>
        <v/>
      </c>
      <c r="J7325" s="123"/>
      <c r="K7325" s="123"/>
      <c r="L7325" s="123"/>
      <c r="M7325" s="98" t="s">
        <v>16488</v>
      </c>
      <c r="N7325" s="118"/>
    </row>
    <row r="7326" spans="1:14" x14ac:dyDescent="0.25">
      <c r="A7326" s="130">
        <v>41522145000130</v>
      </c>
      <c r="B7326" s="98" t="s">
        <v>13141</v>
      </c>
      <c r="C7326" s="123" t="s">
        <v>2926</v>
      </c>
      <c r="D7326" s="98" t="s">
        <v>13667</v>
      </c>
      <c r="E7326" s="98" t="s">
        <v>13673</v>
      </c>
      <c r="F7326" s="124">
        <v>1.46</v>
      </c>
      <c r="G7326" s="112">
        <v>43831</v>
      </c>
      <c r="H7326" s="112">
        <v>44196</v>
      </c>
      <c r="I7326" s="123" t="str">
        <f t="shared" si="114"/>
        <v/>
      </c>
      <c r="J7326" s="123"/>
      <c r="K7326" s="123"/>
      <c r="L7326" s="123"/>
      <c r="M7326" s="98"/>
      <c r="N7326" s="118"/>
    </row>
    <row r="7327" spans="1:14" x14ac:dyDescent="0.25">
      <c r="A7327" s="130">
        <v>1068014000100</v>
      </c>
      <c r="B7327" s="98" t="s">
        <v>13143</v>
      </c>
      <c r="C7327" s="123" t="s">
        <v>901</v>
      </c>
      <c r="D7327" s="98" t="s">
        <v>13667</v>
      </c>
      <c r="E7327" s="98" t="s">
        <v>13673</v>
      </c>
      <c r="F7327" s="124">
        <v>12</v>
      </c>
      <c r="G7327" s="112">
        <v>43831</v>
      </c>
      <c r="H7327" s="112">
        <v>44196</v>
      </c>
      <c r="I7327" s="123" t="str">
        <f t="shared" si="114"/>
        <v/>
      </c>
      <c r="J7327" s="123"/>
      <c r="K7327" s="123"/>
      <c r="L7327" s="123"/>
      <c r="M7327" s="98" t="s">
        <v>14341</v>
      </c>
      <c r="N7327" s="118"/>
    </row>
    <row r="7328" spans="1:14" x14ac:dyDescent="0.25">
      <c r="A7328" s="130">
        <v>3918869000108</v>
      </c>
      <c r="B7328" s="98" t="s">
        <v>13144</v>
      </c>
      <c r="C7328" s="123" t="s">
        <v>2274</v>
      </c>
      <c r="D7328" s="98" t="s">
        <v>13667</v>
      </c>
      <c r="E7328" s="98" t="s">
        <v>13673</v>
      </c>
      <c r="F7328" s="124">
        <v>6.11</v>
      </c>
      <c r="G7328" s="112">
        <v>43831</v>
      </c>
      <c r="H7328" s="112">
        <v>44135</v>
      </c>
      <c r="I7328" s="123" t="str">
        <f t="shared" si="114"/>
        <v/>
      </c>
      <c r="J7328" s="123"/>
      <c r="K7328" s="123"/>
      <c r="L7328" s="123"/>
      <c r="M7328" s="98" t="s">
        <v>15043</v>
      </c>
      <c r="N7328" s="118"/>
    </row>
    <row r="7329" spans="1:14" x14ac:dyDescent="0.25">
      <c r="A7329" s="130">
        <v>16430951000130</v>
      </c>
      <c r="B7329" s="98" t="s">
        <v>13145</v>
      </c>
      <c r="C7329" s="123" t="s">
        <v>215</v>
      </c>
      <c r="D7329" s="98" t="s">
        <v>13667</v>
      </c>
      <c r="E7329" s="98" t="s">
        <v>13673</v>
      </c>
      <c r="F7329" s="124">
        <v>3.69</v>
      </c>
      <c r="G7329" s="112">
        <v>43831</v>
      </c>
      <c r="H7329" s="112">
        <v>44196</v>
      </c>
      <c r="I7329" s="123" t="str">
        <f t="shared" si="114"/>
        <v/>
      </c>
      <c r="J7329" s="123"/>
      <c r="K7329" s="123"/>
      <c r="L7329" s="123"/>
      <c r="M7329" s="98" t="s">
        <v>13912</v>
      </c>
      <c r="N7329" s="118"/>
    </row>
    <row r="7330" spans="1:14" x14ac:dyDescent="0.25">
      <c r="A7330" s="130">
        <v>22679153000140</v>
      </c>
      <c r="B7330" s="98" t="s">
        <v>13147</v>
      </c>
      <c r="C7330" s="123" t="s">
        <v>1356</v>
      </c>
      <c r="D7330" s="98" t="s">
        <v>13667</v>
      </c>
      <c r="E7330" s="98" t="s">
        <v>13673</v>
      </c>
      <c r="F7330" s="124">
        <v>16.36</v>
      </c>
      <c r="G7330" s="112">
        <v>43831</v>
      </c>
      <c r="H7330" s="112">
        <v>44196</v>
      </c>
      <c r="I7330" s="123" t="str">
        <f t="shared" si="114"/>
        <v/>
      </c>
      <c r="J7330" s="123"/>
      <c r="K7330" s="123"/>
      <c r="L7330" s="123"/>
      <c r="M7330" s="98" t="s">
        <v>14773</v>
      </c>
      <c r="N7330" s="118"/>
    </row>
    <row r="7331" spans="1:14" x14ac:dyDescent="0.25">
      <c r="A7331" s="130">
        <v>87896882000101</v>
      </c>
      <c r="B7331" s="98" t="s">
        <v>13149</v>
      </c>
      <c r="C7331" s="123" t="s">
        <v>3812</v>
      </c>
      <c r="D7331" s="98" t="s">
        <v>13667</v>
      </c>
      <c r="E7331" s="98" t="s">
        <v>13673</v>
      </c>
      <c r="F7331" s="124">
        <v>19.03</v>
      </c>
      <c r="G7331" s="112">
        <v>43831</v>
      </c>
      <c r="H7331" s="112">
        <v>44135</v>
      </c>
      <c r="I7331" s="123" t="str">
        <f t="shared" si="114"/>
        <v/>
      </c>
      <c r="J7331" s="123"/>
      <c r="K7331" s="123"/>
      <c r="L7331" s="123"/>
      <c r="M7331" s="98" t="s">
        <v>16489</v>
      </c>
      <c r="N7331" s="118"/>
    </row>
    <row r="7332" spans="1:14" x14ac:dyDescent="0.25">
      <c r="A7332" s="130">
        <v>88756879000147</v>
      </c>
      <c r="B7332" s="98" t="s">
        <v>13150</v>
      </c>
      <c r="C7332" s="123" t="s">
        <v>3812</v>
      </c>
      <c r="D7332" s="98" t="s">
        <v>13667</v>
      </c>
      <c r="E7332" s="98" t="s">
        <v>13673</v>
      </c>
      <c r="F7332" s="124">
        <v>19.71</v>
      </c>
      <c r="G7332" s="112">
        <v>43831</v>
      </c>
      <c r="H7332" s="112">
        <v>44074</v>
      </c>
      <c r="I7332" s="123" t="str">
        <f t="shared" si="114"/>
        <v/>
      </c>
      <c r="J7332" s="123"/>
      <c r="K7332" s="123"/>
      <c r="L7332" s="123"/>
      <c r="M7332" s="98"/>
      <c r="N7332" s="118"/>
    </row>
    <row r="7333" spans="1:14" x14ac:dyDescent="0.25">
      <c r="A7333" s="130">
        <v>13830823000196</v>
      </c>
      <c r="B7333" s="98" t="s">
        <v>13151</v>
      </c>
      <c r="C7333" s="123" t="s">
        <v>215</v>
      </c>
      <c r="D7333" s="98" t="s">
        <v>13667</v>
      </c>
      <c r="E7333" s="98" t="s">
        <v>13673</v>
      </c>
      <c r="F7333" s="124">
        <v>18.14</v>
      </c>
      <c r="G7333" s="112">
        <v>43831</v>
      </c>
      <c r="H7333" s="112">
        <v>43921</v>
      </c>
      <c r="I7333" s="123" t="str">
        <f t="shared" si="114"/>
        <v/>
      </c>
      <c r="J7333" s="123"/>
      <c r="K7333" s="123"/>
      <c r="L7333" s="123"/>
      <c r="M7333" s="98" t="s">
        <v>13913</v>
      </c>
      <c r="N7333" s="118"/>
    </row>
    <row r="7334" spans="1:14" x14ac:dyDescent="0.25">
      <c r="A7334" s="130">
        <v>13830823000196</v>
      </c>
      <c r="B7334" s="98" t="s">
        <v>13151</v>
      </c>
      <c r="C7334" s="123" t="s">
        <v>215</v>
      </c>
      <c r="D7334" s="98" t="s">
        <v>13667</v>
      </c>
      <c r="E7334" s="98" t="s">
        <v>13673</v>
      </c>
      <c r="F7334" s="124">
        <v>18.14</v>
      </c>
      <c r="G7334" s="112">
        <v>43922</v>
      </c>
      <c r="H7334" s="112">
        <v>44196</v>
      </c>
      <c r="I7334" s="123" t="str">
        <f t="shared" si="114"/>
        <v/>
      </c>
      <c r="J7334" s="123"/>
      <c r="K7334" s="123"/>
      <c r="L7334" s="123"/>
      <c r="M7334" s="98"/>
      <c r="N7334" s="118"/>
    </row>
    <row r="7335" spans="1:14" x14ac:dyDescent="0.25">
      <c r="A7335" s="130">
        <v>18114231000191</v>
      </c>
      <c r="B7335" s="98" t="s">
        <v>13152</v>
      </c>
      <c r="C7335" s="123" t="s">
        <v>1356</v>
      </c>
      <c r="D7335" s="98" t="s">
        <v>13667</v>
      </c>
      <c r="E7335" s="98" t="s">
        <v>13673</v>
      </c>
      <c r="F7335" s="124">
        <v>25.44</v>
      </c>
      <c r="G7335" s="112">
        <v>43831</v>
      </c>
      <c r="H7335" s="112">
        <v>44196</v>
      </c>
      <c r="I7335" s="123" t="str">
        <f t="shared" si="114"/>
        <v/>
      </c>
      <c r="J7335" s="123"/>
      <c r="K7335" s="123"/>
      <c r="L7335" s="123"/>
      <c r="M7335" s="98" t="s">
        <v>14778</v>
      </c>
      <c r="N7335" s="118"/>
    </row>
    <row r="7336" spans="1:14" x14ac:dyDescent="0.25">
      <c r="A7336" s="130">
        <v>1254422000156</v>
      </c>
      <c r="B7336" s="98" t="s">
        <v>13153</v>
      </c>
      <c r="C7336" s="123" t="s">
        <v>3747</v>
      </c>
      <c r="D7336" s="98" t="s">
        <v>13667</v>
      </c>
      <c r="E7336" s="98" t="s">
        <v>13673</v>
      </c>
      <c r="F7336" s="124">
        <v>3.68</v>
      </c>
      <c r="G7336" s="112">
        <v>43831</v>
      </c>
      <c r="H7336" s="112">
        <v>44196</v>
      </c>
      <c r="I7336" s="123" t="str">
        <f t="shared" si="114"/>
        <v/>
      </c>
      <c r="J7336" s="123"/>
      <c r="K7336" s="123"/>
      <c r="L7336" s="123"/>
      <c r="M7336" s="98" t="s">
        <v>16167</v>
      </c>
      <c r="N7336" s="118"/>
    </row>
    <row r="7337" spans="1:14" x14ac:dyDescent="0.25">
      <c r="A7337" s="130">
        <v>8079402000135</v>
      </c>
      <c r="B7337" s="98" t="s">
        <v>13160</v>
      </c>
      <c r="C7337" s="123" t="s">
        <v>3601</v>
      </c>
      <c r="D7337" s="98" t="s">
        <v>13667</v>
      </c>
      <c r="E7337" s="98" t="s">
        <v>13673</v>
      </c>
      <c r="F7337" s="124">
        <v>12</v>
      </c>
      <c r="G7337" s="112">
        <v>43831</v>
      </c>
      <c r="H7337" s="112">
        <v>44196</v>
      </c>
      <c r="I7337" s="123" t="str">
        <f t="shared" si="114"/>
        <v/>
      </c>
      <c r="J7337" s="123"/>
      <c r="K7337" s="123"/>
      <c r="L7337" s="123"/>
      <c r="M7337" s="98" t="s">
        <v>16114</v>
      </c>
      <c r="N7337" s="118"/>
    </row>
    <row r="7338" spans="1:14" x14ac:dyDescent="0.25">
      <c r="A7338" s="130">
        <v>6554828000178</v>
      </c>
      <c r="B7338" s="98" t="s">
        <v>13161</v>
      </c>
      <c r="C7338" s="123" t="s">
        <v>2926</v>
      </c>
      <c r="D7338" s="98" t="s">
        <v>13667</v>
      </c>
      <c r="E7338" s="98" t="s">
        <v>13673</v>
      </c>
      <c r="F7338" s="124">
        <v>4</v>
      </c>
      <c r="G7338" s="112">
        <v>43831</v>
      </c>
      <c r="H7338" s="112">
        <v>44196</v>
      </c>
      <c r="I7338" s="123" t="str">
        <f t="shared" si="114"/>
        <v/>
      </c>
      <c r="J7338" s="123"/>
      <c r="K7338" s="123"/>
      <c r="L7338" s="123"/>
      <c r="M7338" s="98" t="s">
        <v>15633</v>
      </c>
      <c r="N7338" s="118"/>
    </row>
    <row r="7339" spans="1:14" x14ac:dyDescent="0.25">
      <c r="A7339" s="130">
        <v>10146371000130</v>
      </c>
      <c r="B7339" s="98" t="s">
        <v>13163</v>
      </c>
      <c r="C7339" s="123" t="s">
        <v>2758</v>
      </c>
      <c r="D7339" s="98" t="s">
        <v>13667</v>
      </c>
      <c r="E7339" s="98" t="s">
        <v>13673</v>
      </c>
      <c r="F7339" s="124">
        <v>26</v>
      </c>
      <c r="G7339" s="112">
        <v>43831</v>
      </c>
      <c r="H7339" s="112">
        <v>44196</v>
      </c>
      <c r="I7339" s="123" t="str">
        <f t="shared" si="114"/>
        <v/>
      </c>
      <c r="J7339" s="123"/>
      <c r="K7339" s="123"/>
      <c r="L7339" s="123"/>
      <c r="M7339" s="98" t="s">
        <v>15497</v>
      </c>
      <c r="N7339" s="118"/>
    </row>
    <row r="7340" spans="1:14" x14ac:dyDescent="0.25">
      <c r="A7340" s="130">
        <v>90483082000165</v>
      </c>
      <c r="B7340" s="98" t="s">
        <v>13169</v>
      </c>
      <c r="C7340" s="123" t="s">
        <v>3812</v>
      </c>
      <c r="D7340" s="98" t="s">
        <v>13667</v>
      </c>
      <c r="E7340" s="98" t="s">
        <v>13673</v>
      </c>
      <c r="F7340" s="124">
        <v>24.8</v>
      </c>
      <c r="G7340" s="112">
        <v>43831</v>
      </c>
      <c r="H7340" s="112">
        <v>44196</v>
      </c>
      <c r="I7340" s="123" t="str">
        <f t="shared" si="114"/>
        <v/>
      </c>
      <c r="J7340" s="123"/>
      <c r="K7340" s="123"/>
      <c r="L7340" s="123"/>
      <c r="M7340" s="98" t="s">
        <v>16491</v>
      </c>
      <c r="N7340" s="118"/>
    </row>
    <row r="7341" spans="1:14" x14ac:dyDescent="0.25">
      <c r="A7341" s="130">
        <v>1313113000100</v>
      </c>
      <c r="B7341" s="98" t="s">
        <v>13170</v>
      </c>
      <c r="C7341" s="123" t="s">
        <v>901</v>
      </c>
      <c r="D7341" s="98" t="s">
        <v>13667</v>
      </c>
      <c r="E7341" s="98" t="s">
        <v>13673</v>
      </c>
      <c r="F7341" s="124">
        <v>8.1199999999999992</v>
      </c>
      <c r="G7341" s="112">
        <v>43831</v>
      </c>
      <c r="H7341" s="112">
        <v>43921</v>
      </c>
      <c r="I7341" s="123" t="str">
        <f t="shared" si="114"/>
        <v/>
      </c>
      <c r="J7341" s="123"/>
      <c r="K7341" s="123"/>
      <c r="L7341" s="123"/>
      <c r="M7341" s="98" t="s">
        <v>14342</v>
      </c>
      <c r="N7341" s="118"/>
    </row>
    <row r="7342" spans="1:14" x14ac:dyDescent="0.25">
      <c r="A7342" s="130">
        <v>45116712000109</v>
      </c>
      <c r="B7342" s="98" t="s">
        <v>13171</v>
      </c>
      <c r="C7342" s="123" t="s">
        <v>4626</v>
      </c>
      <c r="D7342" s="98" t="s">
        <v>13667</v>
      </c>
      <c r="E7342" s="98" t="s">
        <v>13673</v>
      </c>
      <c r="F7342" s="124">
        <v>31</v>
      </c>
      <c r="G7342" s="112">
        <v>43831</v>
      </c>
      <c r="H7342" s="112">
        <v>44196</v>
      </c>
      <c r="I7342" s="123" t="str">
        <f t="shared" si="114"/>
        <v/>
      </c>
      <c r="J7342" s="123"/>
      <c r="K7342" s="123"/>
      <c r="L7342" s="123"/>
      <c r="M7342" s="98" t="s">
        <v>16936</v>
      </c>
      <c r="N7342" s="118"/>
    </row>
    <row r="7343" spans="1:14" x14ac:dyDescent="0.25">
      <c r="A7343" s="130">
        <v>8999682000108</v>
      </c>
      <c r="B7343" s="98" t="s">
        <v>13182</v>
      </c>
      <c r="C7343" s="123" t="s">
        <v>2554</v>
      </c>
      <c r="D7343" s="98" t="s">
        <v>13667</v>
      </c>
      <c r="E7343" s="98" t="s">
        <v>13673</v>
      </c>
      <c r="F7343" s="124">
        <v>6.29</v>
      </c>
      <c r="G7343" s="112">
        <v>43831</v>
      </c>
      <c r="H7343" s="112">
        <v>44196</v>
      </c>
      <c r="I7343" s="123" t="str">
        <f t="shared" si="114"/>
        <v/>
      </c>
      <c r="J7343" s="123"/>
      <c r="K7343" s="123"/>
      <c r="L7343" s="123"/>
      <c r="M7343" s="98" t="s">
        <v>15222</v>
      </c>
      <c r="N7343" s="118"/>
    </row>
    <row r="7344" spans="1:14" x14ac:dyDescent="0.25">
      <c r="A7344" s="130">
        <v>12330916000199</v>
      </c>
      <c r="B7344" s="98" t="s">
        <v>13183</v>
      </c>
      <c r="C7344" s="123" t="s">
        <v>29</v>
      </c>
      <c r="D7344" s="98" t="s">
        <v>13667</v>
      </c>
      <c r="E7344" s="98" t="s">
        <v>13673</v>
      </c>
      <c r="F7344" s="124">
        <v>19.059999999999999</v>
      </c>
      <c r="G7344" s="112">
        <v>43831</v>
      </c>
      <c r="H7344" s="112">
        <v>44196</v>
      </c>
      <c r="I7344" s="123" t="str">
        <f t="shared" si="114"/>
        <v/>
      </c>
      <c r="J7344" s="123"/>
      <c r="K7344" s="123"/>
      <c r="L7344" s="123"/>
      <c r="M7344" s="98" t="s">
        <v>13792</v>
      </c>
      <c r="N7344" s="118"/>
    </row>
    <row r="7345" spans="1:14" x14ac:dyDescent="0.25">
      <c r="A7345" s="130">
        <v>12261228000114</v>
      </c>
      <c r="B7345" s="98" t="s">
        <v>13184</v>
      </c>
      <c r="C7345" s="123" t="s">
        <v>29</v>
      </c>
      <c r="D7345" s="98" t="s">
        <v>13667</v>
      </c>
      <c r="E7345" s="98" t="s">
        <v>13673</v>
      </c>
      <c r="F7345" s="124">
        <v>8</v>
      </c>
      <c r="G7345" s="112">
        <v>41481</v>
      </c>
      <c r="H7345" s="98"/>
      <c r="I7345" s="123" t="str">
        <f t="shared" si="114"/>
        <v/>
      </c>
      <c r="J7345" s="123"/>
      <c r="K7345" s="123"/>
      <c r="L7345" s="123"/>
      <c r="M7345" s="98" t="s">
        <v>13795</v>
      </c>
      <c r="N7345" s="118"/>
    </row>
    <row r="7346" spans="1:14" x14ac:dyDescent="0.25">
      <c r="A7346" s="130">
        <v>1614414000173</v>
      </c>
      <c r="B7346" s="98" t="s">
        <v>13186</v>
      </c>
      <c r="C7346" s="123" t="s">
        <v>3513</v>
      </c>
      <c r="D7346" s="98" t="s">
        <v>13667</v>
      </c>
      <c r="E7346" s="98" t="s">
        <v>13673</v>
      </c>
      <c r="F7346" s="124">
        <v>4.75</v>
      </c>
      <c r="G7346" s="112">
        <v>43697</v>
      </c>
      <c r="H7346" s="112">
        <v>44196</v>
      </c>
      <c r="I7346" s="123" t="str">
        <f t="shared" si="114"/>
        <v/>
      </c>
      <c r="J7346" s="123"/>
      <c r="K7346" s="123"/>
      <c r="L7346" s="123"/>
      <c r="M7346" s="98"/>
      <c r="N7346" s="118"/>
    </row>
    <row r="7347" spans="1:14" x14ac:dyDescent="0.25">
      <c r="A7347" s="130">
        <v>11354180000126</v>
      </c>
      <c r="B7347" s="98" t="s">
        <v>13189</v>
      </c>
      <c r="C7347" s="123" t="s">
        <v>2758</v>
      </c>
      <c r="D7347" s="98" t="s">
        <v>13667</v>
      </c>
      <c r="E7347" s="98" t="s">
        <v>13673</v>
      </c>
      <c r="F7347" s="124">
        <v>6</v>
      </c>
      <c r="G7347" s="112">
        <v>43101</v>
      </c>
      <c r="H7347" s="112">
        <v>44196</v>
      </c>
      <c r="I7347" s="123" t="str">
        <f t="shared" si="114"/>
        <v/>
      </c>
      <c r="J7347" s="123"/>
      <c r="K7347" s="123"/>
      <c r="L7347" s="123"/>
      <c r="M7347" s="98"/>
      <c r="N7347" s="118"/>
    </row>
    <row r="7348" spans="1:14" x14ac:dyDescent="0.25">
      <c r="A7348" s="130">
        <v>94187358000119</v>
      </c>
      <c r="B7348" s="98" t="s">
        <v>13192</v>
      </c>
      <c r="C7348" s="123" t="s">
        <v>3812</v>
      </c>
      <c r="D7348" s="98" t="s">
        <v>13667</v>
      </c>
      <c r="E7348" s="98" t="s">
        <v>13673</v>
      </c>
      <c r="F7348" s="124">
        <v>10.99</v>
      </c>
      <c r="G7348" s="112">
        <v>43704</v>
      </c>
      <c r="H7348" s="112">
        <v>44012</v>
      </c>
      <c r="I7348" s="123" t="str">
        <f t="shared" si="114"/>
        <v/>
      </c>
      <c r="J7348" s="123"/>
      <c r="K7348" s="123"/>
      <c r="L7348" s="123"/>
      <c r="M7348" s="98"/>
      <c r="N7348" s="118"/>
    </row>
    <row r="7349" spans="1:14" x14ac:dyDescent="0.25">
      <c r="A7349" s="130">
        <v>16443632000160</v>
      </c>
      <c r="B7349" s="98" t="s">
        <v>13193</v>
      </c>
      <c r="C7349" s="123" t="s">
        <v>215</v>
      </c>
      <c r="D7349" s="98" t="s">
        <v>13667</v>
      </c>
      <c r="E7349" s="98" t="s">
        <v>13673</v>
      </c>
      <c r="F7349" s="124">
        <v>19.82</v>
      </c>
      <c r="G7349" s="112">
        <v>43831</v>
      </c>
      <c r="H7349" s="112">
        <v>44196</v>
      </c>
      <c r="I7349" s="123" t="str">
        <f t="shared" si="114"/>
        <v/>
      </c>
      <c r="J7349" s="123"/>
      <c r="K7349" s="123"/>
      <c r="L7349" s="123"/>
      <c r="M7349" s="98" t="s">
        <v>13916</v>
      </c>
      <c r="N7349" s="118"/>
    </row>
    <row r="7350" spans="1:14" x14ac:dyDescent="0.25">
      <c r="A7350" s="130">
        <v>18409201000102</v>
      </c>
      <c r="B7350" s="98" t="s">
        <v>13194</v>
      </c>
      <c r="C7350" s="123" t="s">
        <v>1356</v>
      </c>
      <c r="D7350" s="98" t="s">
        <v>13667</v>
      </c>
      <c r="E7350" s="98" t="s">
        <v>13673</v>
      </c>
      <c r="F7350" s="124">
        <v>7.56</v>
      </c>
      <c r="G7350" s="112">
        <v>43831</v>
      </c>
      <c r="H7350" s="112">
        <v>44196</v>
      </c>
      <c r="I7350" s="123" t="str">
        <f t="shared" si="114"/>
        <v/>
      </c>
      <c r="J7350" s="123"/>
      <c r="K7350" s="123"/>
      <c r="L7350" s="123"/>
      <c r="M7350" s="98" t="s">
        <v>14787</v>
      </c>
      <c r="N7350" s="118"/>
    </row>
    <row r="7351" spans="1:14" x14ac:dyDescent="0.25">
      <c r="A7351" s="130">
        <v>32972424000104</v>
      </c>
      <c r="B7351" s="98" t="s">
        <v>13195</v>
      </c>
      <c r="C7351" s="123" t="s">
        <v>2274</v>
      </c>
      <c r="D7351" s="98" t="s">
        <v>13667</v>
      </c>
      <c r="E7351" s="98" t="s">
        <v>13673</v>
      </c>
      <c r="F7351" s="124">
        <v>11.74</v>
      </c>
      <c r="G7351" s="112">
        <v>43831</v>
      </c>
      <c r="H7351" s="112">
        <v>44196</v>
      </c>
      <c r="I7351" s="123" t="str">
        <f t="shared" si="114"/>
        <v/>
      </c>
      <c r="J7351" s="123"/>
      <c r="K7351" s="123"/>
      <c r="L7351" s="123"/>
      <c r="M7351" s="98" t="s">
        <v>15046</v>
      </c>
      <c r="N7351" s="118"/>
    </row>
    <row r="7352" spans="1:14" x14ac:dyDescent="0.25">
      <c r="A7352" s="130">
        <v>46588950000180</v>
      </c>
      <c r="B7352" s="98" t="s">
        <v>13198</v>
      </c>
      <c r="C7352" s="123" t="s">
        <v>4626</v>
      </c>
      <c r="D7352" s="98" t="s">
        <v>13667</v>
      </c>
      <c r="E7352" s="98" t="s">
        <v>13673</v>
      </c>
      <c r="F7352" s="124">
        <v>21.85</v>
      </c>
      <c r="G7352" s="112">
        <v>43831</v>
      </c>
      <c r="H7352" s="112">
        <v>44049</v>
      </c>
      <c r="I7352" s="123" t="str">
        <f t="shared" si="114"/>
        <v/>
      </c>
      <c r="J7352" s="123"/>
      <c r="K7352" s="123"/>
      <c r="L7352" s="123"/>
      <c r="M7352" s="98" t="s">
        <v>16938</v>
      </c>
      <c r="N7352" s="118"/>
    </row>
    <row r="7353" spans="1:14" x14ac:dyDescent="0.25">
      <c r="A7353" s="130">
        <v>46588950000180</v>
      </c>
      <c r="B7353" s="98" t="s">
        <v>13198</v>
      </c>
      <c r="C7353" s="123" t="s">
        <v>4626</v>
      </c>
      <c r="D7353" s="98" t="s">
        <v>13667</v>
      </c>
      <c r="E7353" s="98" t="s">
        <v>13673</v>
      </c>
      <c r="F7353" s="124">
        <v>12</v>
      </c>
      <c r="G7353" s="112">
        <v>44050</v>
      </c>
      <c r="H7353" s="112">
        <v>44196</v>
      </c>
      <c r="I7353" s="123" t="str">
        <f t="shared" si="114"/>
        <v/>
      </c>
      <c r="J7353" s="123"/>
      <c r="K7353" s="123"/>
      <c r="L7353" s="123"/>
      <c r="M7353" s="98"/>
      <c r="N7353" s="118"/>
    </row>
    <row r="7354" spans="1:14" x14ac:dyDescent="0.25">
      <c r="A7354" s="130">
        <v>8096083000176</v>
      </c>
      <c r="B7354" s="98" t="s">
        <v>13199</v>
      </c>
      <c r="C7354" s="123" t="s">
        <v>3601</v>
      </c>
      <c r="D7354" s="98" t="s">
        <v>13667</v>
      </c>
      <c r="E7354" s="98" t="s">
        <v>13673</v>
      </c>
      <c r="F7354" s="124">
        <v>10</v>
      </c>
      <c r="G7354" s="112">
        <v>43831</v>
      </c>
      <c r="H7354" s="112">
        <v>44196</v>
      </c>
      <c r="I7354" s="123" t="str">
        <f t="shared" si="114"/>
        <v/>
      </c>
      <c r="J7354" s="123"/>
      <c r="K7354" s="123"/>
      <c r="L7354" s="123"/>
      <c r="M7354" s="98"/>
      <c r="N7354" s="118"/>
    </row>
    <row r="7355" spans="1:14" x14ac:dyDescent="0.25">
      <c r="A7355" s="130">
        <v>15024029000180</v>
      </c>
      <c r="B7355" s="98" t="s">
        <v>13203</v>
      </c>
      <c r="C7355" s="123" t="s">
        <v>2274</v>
      </c>
      <c r="D7355" s="98" t="s">
        <v>13667</v>
      </c>
      <c r="E7355" s="98" t="s">
        <v>13673</v>
      </c>
      <c r="F7355" s="124">
        <v>3.6</v>
      </c>
      <c r="G7355" s="112">
        <v>43831</v>
      </c>
      <c r="H7355" s="112">
        <v>44196</v>
      </c>
      <c r="I7355" s="123" t="str">
        <f t="shared" si="114"/>
        <v/>
      </c>
      <c r="J7355" s="123"/>
      <c r="K7355" s="123"/>
      <c r="L7355" s="123"/>
      <c r="M7355" s="98" t="s">
        <v>15051</v>
      </c>
      <c r="N7355" s="118"/>
    </row>
    <row r="7356" spans="1:14" x14ac:dyDescent="0.25">
      <c r="A7356" s="130">
        <v>25043639000185</v>
      </c>
      <c r="B7356" s="98" t="s">
        <v>13212</v>
      </c>
      <c r="C7356" s="123" t="s">
        <v>901</v>
      </c>
      <c r="D7356" s="98" t="s">
        <v>13667</v>
      </c>
      <c r="E7356" s="98" t="s">
        <v>13673</v>
      </c>
      <c r="F7356" s="124">
        <v>10</v>
      </c>
      <c r="G7356" s="112">
        <v>43831</v>
      </c>
      <c r="H7356" s="112">
        <v>44196</v>
      </c>
      <c r="I7356" s="123" t="str">
        <f t="shared" si="114"/>
        <v/>
      </c>
      <c r="J7356" s="123"/>
      <c r="K7356" s="123"/>
      <c r="L7356" s="123"/>
      <c r="M7356" s="98" t="s">
        <v>14347</v>
      </c>
      <c r="N7356" s="118"/>
    </row>
    <row r="7357" spans="1:14" x14ac:dyDescent="0.25">
      <c r="A7357" s="130">
        <v>87613022000105</v>
      </c>
      <c r="B7357" s="98" t="s">
        <v>13214</v>
      </c>
      <c r="C7357" s="123" t="s">
        <v>3812</v>
      </c>
      <c r="D7357" s="98" t="s">
        <v>13667</v>
      </c>
      <c r="E7357" s="98" t="s">
        <v>13673</v>
      </c>
      <c r="F7357" s="124">
        <v>31</v>
      </c>
      <c r="G7357" s="112">
        <v>43831</v>
      </c>
      <c r="H7357" s="112">
        <v>44196</v>
      </c>
      <c r="I7357" s="123" t="str">
        <f t="shared" si="114"/>
        <v/>
      </c>
      <c r="J7357" s="123"/>
      <c r="K7357" s="123"/>
      <c r="L7357" s="123"/>
      <c r="M7357" s="98" t="s">
        <v>16501</v>
      </c>
      <c r="N7357" s="118"/>
    </row>
    <row r="7358" spans="1:14" x14ac:dyDescent="0.25">
      <c r="A7358" s="130">
        <v>46634523000190</v>
      </c>
      <c r="B7358" s="98" t="s">
        <v>13215</v>
      </c>
      <c r="C7358" s="123" t="s">
        <v>4626</v>
      </c>
      <c r="D7358" s="98" t="s">
        <v>13667</v>
      </c>
      <c r="E7358" s="98" t="s">
        <v>13673</v>
      </c>
      <c r="F7358" s="124">
        <v>25.64</v>
      </c>
      <c r="G7358" s="112">
        <v>43101</v>
      </c>
      <c r="H7358" s="112">
        <v>44196</v>
      </c>
      <c r="I7358" s="123" t="str">
        <f t="shared" si="114"/>
        <v/>
      </c>
      <c r="J7358" s="123"/>
      <c r="K7358" s="123"/>
      <c r="L7358" s="123"/>
      <c r="M7358" s="98" t="s">
        <v>16941</v>
      </c>
      <c r="N7358" s="118"/>
    </row>
    <row r="7359" spans="1:14" x14ac:dyDescent="0.25">
      <c r="A7359" s="130">
        <v>88818299000137</v>
      </c>
      <c r="B7359" s="98" t="s">
        <v>13216</v>
      </c>
      <c r="C7359" s="123" t="s">
        <v>3812</v>
      </c>
      <c r="D7359" s="98" t="s">
        <v>13667</v>
      </c>
      <c r="E7359" s="98" t="s">
        <v>13673</v>
      </c>
      <c r="F7359" s="124">
        <v>12.02</v>
      </c>
      <c r="G7359" s="112">
        <v>43831</v>
      </c>
      <c r="H7359" s="112">
        <v>44196</v>
      </c>
      <c r="I7359" s="123" t="str">
        <f t="shared" si="114"/>
        <v/>
      </c>
      <c r="J7359" s="123"/>
      <c r="K7359" s="123"/>
      <c r="L7359" s="123"/>
      <c r="M7359" s="98" t="s">
        <v>16502</v>
      </c>
      <c r="N7359" s="118"/>
    </row>
    <row r="7360" spans="1:14" x14ac:dyDescent="0.25">
      <c r="A7360" s="130">
        <v>6019491000107</v>
      </c>
      <c r="B7360" s="98" t="s">
        <v>13218</v>
      </c>
      <c r="C7360" s="123" t="s">
        <v>1142</v>
      </c>
      <c r="D7360" s="98" t="s">
        <v>13667</v>
      </c>
      <c r="E7360" s="98" t="s">
        <v>13673</v>
      </c>
      <c r="F7360" s="124">
        <v>13</v>
      </c>
      <c r="G7360" s="112">
        <v>43831</v>
      </c>
      <c r="H7360" s="112">
        <v>44196</v>
      </c>
      <c r="I7360" s="123" t="str">
        <f t="shared" si="114"/>
        <v/>
      </c>
      <c r="J7360" s="123"/>
      <c r="K7360" s="123"/>
      <c r="L7360" s="123"/>
      <c r="M7360" s="98" t="s">
        <v>14447</v>
      </c>
      <c r="N7360" s="118"/>
    </row>
    <row r="7361" spans="1:14" x14ac:dyDescent="0.25">
      <c r="A7361" s="130">
        <v>8355463000188</v>
      </c>
      <c r="B7361" s="98" t="s">
        <v>13220</v>
      </c>
      <c r="C7361" s="123" t="s">
        <v>3601</v>
      </c>
      <c r="D7361" s="98" t="s">
        <v>13667</v>
      </c>
      <c r="E7361" s="98" t="s">
        <v>13673</v>
      </c>
      <c r="F7361" s="124">
        <v>7.58</v>
      </c>
      <c r="G7361" s="112">
        <v>43831</v>
      </c>
      <c r="H7361" s="112">
        <v>44196</v>
      </c>
      <c r="I7361" s="123" t="str">
        <f t="shared" si="114"/>
        <v/>
      </c>
      <c r="J7361" s="123"/>
      <c r="K7361" s="123"/>
      <c r="L7361" s="123"/>
      <c r="M7361" s="98" t="s">
        <v>16119</v>
      </c>
      <c r="N7361" s="118"/>
    </row>
    <row r="7362" spans="1:14" x14ac:dyDescent="0.25">
      <c r="A7362" s="130">
        <v>89971758000180</v>
      </c>
      <c r="B7362" s="98" t="s">
        <v>13221</v>
      </c>
      <c r="C7362" s="123" t="s">
        <v>3812</v>
      </c>
      <c r="D7362" s="98" t="s">
        <v>13667</v>
      </c>
      <c r="E7362" s="98" t="s">
        <v>13673</v>
      </c>
      <c r="F7362" s="124">
        <v>18.55</v>
      </c>
      <c r="G7362" s="112">
        <v>43831</v>
      </c>
      <c r="H7362" s="112">
        <v>44196</v>
      </c>
      <c r="I7362" s="123" t="str">
        <f t="shared" si="114"/>
        <v/>
      </c>
      <c r="J7362" s="123"/>
      <c r="K7362" s="123"/>
      <c r="L7362" s="123"/>
      <c r="M7362" s="98" t="s">
        <v>16505</v>
      </c>
      <c r="N7362" s="118"/>
    </row>
    <row r="7363" spans="1:14" x14ac:dyDescent="0.25">
      <c r="A7363" s="130">
        <v>2391654000119</v>
      </c>
      <c r="B7363" s="98" t="s">
        <v>13222</v>
      </c>
      <c r="C7363" s="123" t="s">
        <v>901</v>
      </c>
      <c r="D7363" s="98" t="s">
        <v>13667</v>
      </c>
      <c r="E7363" s="98" t="s">
        <v>13673</v>
      </c>
      <c r="F7363" s="124">
        <v>30.54</v>
      </c>
      <c r="G7363" s="112">
        <v>43831</v>
      </c>
      <c r="H7363" s="112">
        <v>44196</v>
      </c>
      <c r="I7363" s="123" t="str">
        <f t="shared" ref="I7363:I7426" si="115">IFERROR(IF(OR(E7363="Ativos", E7363="Aposentados",E7363="Pensionistas"),IF(F7363&gt;=14,"SIM","NÃO"),""),"")</f>
        <v/>
      </c>
      <c r="J7363" s="123"/>
      <c r="K7363" s="123"/>
      <c r="L7363" s="123"/>
      <c r="M7363" s="98" t="s">
        <v>14350</v>
      </c>
      <c r="N7363" s="118"/>
    </row>
    <row r="7364" spans="1:14" x14ac:dyDescent="0.25">
      <c r="A7364" s="130">
        <v>22855167000177</v>
      </c>
      <c r="B7364" s="98" t="s">
        <v>13223</v>
      </c>
      <c r="C7364" s="123" t="s">
        <v>3747</v>
      </c>
      <c r="D7364" s="98" t="s">
        <v>13667</v>
      </c>
      <c r="E7364" s="98" t="s">
        <v>13673</v>
      </c>
      <c r="F7364" s="124">
        <v>3.75</v>
      </c>
      <c r="G7364" s="112">
        <v>43831</v>
      </c>
      <c r="H7364" s="112">
        <v>44196</v>
      </c>
      <c r="I7364" s="123" t="str">
        <f t="shared" si="115"/>
        <v/>
      </c>
      <c r="J7364" s="123"/>
      <c r="K7364" s="123"/>
      <c r="L7364" s="123"/>
      <c r="M7364" s="98"/>
      <c r="N7364" s="118"/>
    </row>
    <row r="7365" spans="1:14" x14ac:dyDescent="0.25">
      <c r="A7365" s="130">
        <v>87612966000168</v>
      </c>
      <c r="B7365" s="98" t="s">
        <v>13226</v>
      </c>
      <c r="C7365" s="123" t="s">
        <v>3812</v>
      </c>
      <c r="D7365" s="98" t="s">
        <v>13667</v>
      </c>
      <c r="E7365" s="98" t="s">
        <v>13673</v>
      </c>
      <c r="F7365" s="124">
        <v>50</v>
      </c>
      <c r="G7365" s="112">
        <v>43831</v>
      </c>
      <c r="H7365" s="112">
        <v>44196</v>
      </c>
      <c r="I7365" s="123" t="str">
        <f t="shared" si="115"/>
        <v/>
      </c>
      <c r="J7365" s="123"/>
      <c r="K7365" s="123"/>
      <c r="L7365" s="123"/>
      <c r="M7365" s="98" t="s">
        <v>16506</v>
      </c>
      <c r="N7365" s="118"/>
    </row>
    <row r="7366" spans="1:14" x14ac:dyDescent="0.25">
      <c r="A7366" s="130">
        <v>1616670000108</v>
      </c>
      <c r="B7366" s="98" t="s">
        <v>13227</v>
      </c>
      <c r="C7366" s="123" t="s">
        <v>901</v>
      </c>
      <c r="D7366" s="98" t="s">
        <v>13667</v>
      </c>
      <c r="E7366" s="98" t="s">
        <v>13673</v>
      </c>
      <c r="F7366" s="124">
        <v>6.74</v>
      </c>
      <c r="G7366" s="112">
        <v>42736</v>
      </c>
      <c r="H7366" s="112">
        <v>44196</v>
      </c>
      <c r="I7366" s="123" t="str">
        <f t="shared" si="115"/>
        <v/>
      </c>
      <c r="J7366" s="123"/>
      <c r="K7366" s="123"/>
      <c r="L7366" s="123"/>
      <c r="M7366" s="98" t="s">
        <v>14354</v>
      </c>
      <c r="N7366" s="118"/>
    </row>
    <row r="7367" spans="1:14" x14ac:dyDescent="0.25">
      <c r="A7367" s="130">
        <v>87613642000144</v>
      </c>
      <c r="B7367" s="98" t="s">
        <v>13229</v>
      </c>
      <c r="C7367" s="123" t="s">
        <v>3812</v>
      </c>
      <c r="D7367" s="98" t="s">
        <v>13667</v>
      </c>
      <c r="E7367" s="98" t="s">
        <v>13673</v>
      </c>
      <c r="F7367" s="124">
        <v>30.42</v>
      </c>
      <c r="G7367" s="112">
        <v>43831</v>
      </c>
      <c r="H7367" s="112">
        <v>44196</v>
      </c>
      <c r="I7367" s="123" t="str">
        <f t="shared" si="115"/>
        <v/>
      </c>
      <c r="J7367" s="123"/>
      <c r="K7367" s="123"/>
      <c r="L7367" s="123"/>
      <c r="M7367" s="98" t="s">
        <v>16508</v>
      </c>
      <c r="N7367" s="118"/>
    </row>
    <row r="7368" spans="1:14" x14ac:dyDescent="0.25">
      <c r="A7368" s="130">
        <v>93235968000188</v>
      </c>
      <c r="B7368" s="98" t="s">
        <v>13232</v>
      </c>
      <c r="C7368" s="123" t="s">
        <v>3812</v>
      </c>
      <c r="D7368" s="98" t="s">
        <v>13667</v>
      </c>
      <c r="E7368" s="98" t="s">
        <v>13673</v>
      </c>
      <c r="F7368" s="124">
        <v>1.61</v>
      </c>
      <c r="G7368" s="112">
        <v>43831</v>
      </c>
      <c r="H7368" s="98"/>
      <c r="I7368" s="123" t="str">
        <f t="shared" si="115"/>
        <v/>
      </c>
      <c r="J7368" s="123"/>
      <c r="K7368" s="123"/>
      <c r="L7368" s="123"/>
      <c r="M7368" s="98"/>
      <c r="N7368" s="118"/>
    </row>
    <row r="7369" spans="1:14" x14ac:dyDescent="0.25">
      <c r="A7369" s="130">
        <v>87489910000168</v>
      </c>
      <c r="B7369" s="98" t="s">
        <v>13236</v>
      </c>
      <c r="C7369" s="123" t="s">
        <v>3812</v>
      </c>
      <c r="D7369" s="98" t="s">
        <v>13667</v>
      </c>
      <c r="E7369" s="98" t="s">
        <v>13673</v>
      </c>
      <c r="F7369" s="124">
        <v>8</v>
      </c>
      <c r="G7369" s="112">
        <v>43831</v>
      </c>
      <c r="H7369" s="112">
        <v>44196</v>
      </c>
      <c r="I7369" s="123" t="str">
        <f t="shared" si="115"/>
        <v/>
      </c>
      <c r="J7369" s="123"/>
      <c r="K7369" s="123"/>
      <c r="L7369" s="123"/>
      <c r="M7369" s="98" t="s">
        <v>16511</v>
      </c>
      <c r="N7369" s="118"/>
    </row>
    <row r="7370" spans="1:14" x14ac:dyDescent="0.25">
      <c r="A7370" s="130">
        <v>12247631000199</v>
      </c>
      <c r="B7370" s="98" t="s">
        <v>13240</v>
      </c>
      <c r="C7370" s="123" t="s">
        <v>29</v>
      </c>
      <c r="D7370" s="98" t="s">
        <v>13667</v>
      </c>
      <c r="E7370" s="98" t="s">
        <v>13673</v>
      </c>
      <c r="F7370" s="124">
        <v>15.84</v>
      </c>
      <c r="G7370" s="112">
        <v>43831</v>
      </c>
      <c r="H7370" s="112">
        <v>44196</v>
      </c>
      <c r="I7370" s="123" t="str">
        <f t="shared" si="115"/>
        <v/>
      </c>
      <c r="J7370" s="123"/>
      <c r="K7370" s="123"/>
      <c r="L7370" s="123"/>
      <c r="M7370" s="98" t="s">
        <v>13803</v>
      </c>
      <c r="N7370" s="118"/>
    </row>
    <row r="7371" spans="1:14" x14ac:dyDescent="0.25">
      <c r="A7371" s="130">
        <v>46482832000192</v>
      </c>
      <c r="B7371" s="98" t="s">
        <v>13241</v>
      </c>
      <c r="C7371" s="123" t="s">
        <v>4626</v>
      </c>
      <c r="D7371" s="98" t="s">
        <v>13667</v>
      </c>
      <c r="E7371" s="98" t="s">
        <v>13673</v>
      </c>
      <c r="F7371" s="124">
        <v>2</v>
      </c>
      <c r="G7371" s="112">
        <v>43808</v>
      </c>
      <c r="H7371" s="98"/>
      <c r="I7371" s="123" t="str">
        <f t="shared" si="115"/>
        <v/>
      </c>
      <c r="J7371" s="123"/>
      <c r="K7371" s="123"/>
      <c r="L7371" s="123"/>
      <c r="M7371" s="98"/>
      <c r="N7371" s="118"/>
    </row>
    <row r="7372" spans="1:14" x14ac:dyDescent="0.25">
      <c r="A7372" s="130">
        <v>18308734000106</v>
      </c>
      <c r="B7372" s="98" t="s">
        <v>13246</v>
      </c>
      <c r="C7372" s="123" t="s">
        <v>1356</v>
      </c>
      <c r="D7372" s="98" t="s">
        <v>13667</v>
      </c>
      <c r="E7372" s="98" t="s">
        <v>13673</v>
      </c>
      <c r="F7372" s="124">
        <v>6.66</v>
      </c>
      <c r="G7372" s="112">
        <v>43831</v>
      </c>
      <c r="H7372" s="112">
        <v>44196</v>
      </c>
      <c r="I7372" s="123" t="str">
        <f t="shared" si="115"/>
        <v/>
      </c>
      <c r="J7372" s="123"/>
      <c r="K7372" s="123"/>
      <c r="L7372" s="123"/>
      <c r="M7372" s="98" t="s">
        <v>14791</v>
      </c>
      <c r="N7372" s="118"/>
    </row>
    <row r="7373" spans="1:14" x14ac:dyDescent="0.25">
      <c r="A7373" s="130">
        <v>97229181000164</v>
      </c>
      <c r="B7373" s="98" t="s">
        <v>13248</v>
      </c>
      <c r="C7373" s="123" t="s">
        <v>3812</v>
      </c>
      <c r="D7373" s="98" t="s">
        <v>13667</v>
      </c>
      <c r="E7373" s="98" t="s">
        <v>13673</v>
      </c>
      <c r="F7373" s="124">
        <v>37</v>
      </c>
      <c r="G7373" s="112">
        <v>43831</v>
      </c>
      <c r="H7373" s="112">
        <v>44135</v>
      </c>
      <c r="I7373" s="123" t="str">
        <f t="shared" si="115"/>
        <v/>
      </c>
      <c r="J7373" s="123"/>
      <c r="K7373" s="123"/>
      <c r="L7373" s="123"/>
      <c r="M7373" s="98" t="s">
        <v>16513</v>
      </c>
      <c r="N7373" s="118"/>
    </row>
    <row r="7374" spans="1:14" x14ac:dyDescent="0.25">
      <c r="A7374" s="130">
        <v>97229181000164</v>
      </c>
      <c r="B7374" s="98" t="s">
        <v>13248</v>
      </c>
      <c r="C7374" s="123" t="s">
        <v>3812</v>
      </c>
      <c r="D7374" s="98" t="s">
        <v>13667</v>
      </c>
      <c r="E7374" s="98" t="s">
        <v>13673</v>
      </c>
      <c r="F7374" s="124">
        <v>35.5</v>
      </c>
      <c r="G7374" s="112">
        <v>44136</v>
      </c>
      <c r="H7374" s="112">
        <v>44196</v>
      </c>
      <c r="I7374" s="123" t="str">
        <f t="shared" si="115"/>
        <v/>
      </c>
      <c r="J7374" s="123"/>
      <c r="K7374" s="123"/>
      <c r="L7374" s="123"/>
      <c r="M7374" s="98"/>
      <c r="N7374" s="118"/>
    </row>
    <row r="7375" spans="1:14" x14ac:dyDescent="0.25">
      <c r="A7375" s="130">
        <v>94442241000134</v>
      </c>
      <c r="B7375" s="98" t="s">
        <v>13252</v>
      </c>
      <c r="C7375" s="123" t="s">
        <v>3812</v>
      </c>
      <c r="D7375" s="98" t="s">
        <v>13667</v>
      </c>
      <c r="E7375" s="98" t="s">
        <v>13673</v>
      </c>
      <c r="F7375" s="124">
        <v>6</v>
      </c>
      <c r="G7375" s="112">
        <v>43831</v>
      </c>
      <c r="H7375" s="112">
        <v>43971</v>
      </c>
      <c r="I7375" s="123" t="str">
        <f t="shared" si="115"/>
        <v/>
      </c>
      <c r="J7375" s="123"/>
      <c r="K7375" s="123"/>
      <c r="L7375" s="123"/>
      <c r="M7375" s="98" t="s">
        <v>16515</v>
      </c>
      <c r="N7375" s="118"/>
    </row>
    <row r="7376" spans="1:14" x14ac:dyDescent="0.25">
      <c r="A7376" s="130">
        <v>94442241000134</v>
      </c>
      <c r="B7376" s="98" t="s">
        <v>13252</v>
      </c>
      <c r="C7376" s="123" t="s">
        <v>3812</v>
      </c>
      <c r="D7376" s="98" t="s">
        <v>13667</v>
      </c>
      <c r="E7376" s="98" t="s">
        <v>13673</v>
      </c>
      <c r="F7376" s="124">
        <v>6</v>
      </c>
      <c r="G7376" s="112">
        <v>43972</v>
      </c>
      <c r="H7376" s="112">
        <v>44196</v>
      </c>
      <c r="I7376" s="123" t="str">
        <f t="shared" si="115"/>
        <v/>
      </c>
      <c r="J7376" s="123"/>
      <c r="K7376" s="123"/>
      <c r="L7376" s="123"/>
      <c r="M7376" s="98"/>
      <c r="N7376" s="118"/>
    </row>
    <row r="7377" spans="1:14" x14ac:dyDescent="0.25">
      <c r="A7377" s="130">
        <v>91984492000152</v>
      </c>
      <c r="B7377" s="98" t="s">
        <v>13253</v>
      </c>
      <c r="C7377" s="123" t="s">
        <v>3812</v>
      </c>
      <c r="D7377" s="98" t="s">
        <v>13667</v>
      </c>
      <c r="E7377" s="98" t="s">
        <v>13673</v>
      </c>
      <c r="F7377" s="124">
        <v>13.18</v>
      </c>
      <c r="G7377" s="112">
        <v>43831</v>
      </c>
      <c r="H7377" s="112">
        <v>44196</v>
      </c>
      <c r="I7377" s="123" t="str">
        <f t="shared" si="115"/>
        <v/>
      </c>
      <c r="J7377" s="123"/>
      <c r="K7377" s="123"/>
      <c r="L7377" s="123"/>
      <c r="M7377" s="98" t="s">
        <v>16518</v>
      </c>
      <c r="N7377" s="118"/>
    </row>
    <row r="7378" spans="1:14" x14ac:dyDescent="0.25">
      <c r="A7378" s="130">
        <v>87572079000103</v>
      </c>
      <c r="B7378" s="98" t="s">
        <v>13256</v>
      </c>
      <c r="C7378" s="123" t="s">
        <v>3812</v>
      </c>
      <c r="D7378" s="98" t="s">
        <v>13667</v>
      </c>
      <c r="E7378" s="98" t="s">
        <v>13673</v>
      </c>
      <c r="F7378" s="124">
        <v>27.6</v>
      </c>
      <c r="G7378" s="112">
        <v>43831</v>
      </c>
      <c r="H7378" s="112">
        <v>44196</v>
      </c>
      <c r="I7378" s="123" t="str">
        <f t="shared" si="115"/>
        <v/>
      </c>
      <c r="J7378" s="123"/>
      <c r="K7378" s="123"/>
      <c r="L7378" s="123"/>
      <c r="M7378" s="98" t="s">
        <v>16519</v>
      </c>
      <c r="N7378" s="118"/>
    </row>
    <row r="7379" spans="1:14" x14ac:dyDescent="0.25">
      <c r="A7379" s="130">
        <v>8917080000156</v>
      </c>
      <c r="B7379" s="98" t="s">
        <v>13258</v>
      </c>
      <c r="C7379" s="123" t="s">
        <v>2554</v>
      </c>
      <c r="D7379" s="98" t="s">
        <v>13667</v>
      </c>
      <c r="E7379" s="98" t="s">
        <v>13673</v>
      </c>
      <c r="F7379" s="124">
        <v>19.95</v>
      </c>
      <c r="G7379" s="112">
        <v>43831</v>
      </c>
      <c r="H7379" s="112">
        <v>44196</v>
      </c>
      <c r="I7379" s="123" t="str">
        <f t="shared" si="115"/>
        <v/>
      </c>
      <c r="J7379" s="123"/>
      <c r="K7379" s="123"/>
      <c r="L7379" s="123"/>
      <c r="M7379" s="98" t="s">
        <v>15226</v>
      </c>
      <c r="N7379" s="118"/>
    </row>
    <row r="7380" spans="1:14" x14ac:dyDescent="0.25">
      <c r="A7380" s="130">
        <v>13696257000171</v>
      </c>
      <c r="B7380" s="98" t="s">
        <v>13259</v>
      </c>
      <c r="C7380" s="123" t="s">
        <v>215</v>
      </c>
      <c r="D7380" s="98" t="s">
        <v>13667</v>
      </c>
      <c r="E7380" s="98" t="s">
        <v>13673</v>
      </c>
      <c r="F7380" s="124">
        <v>10</v>
      </c>
      <c r="G7380" s="112">
        <v>43831</v>
      </c>
      <c r="H7380" s="112">
        <v>44196</v>
      </c>
      <c r="I7380" s="123" t="str">
        <f t="shared" si="115"/>
        <v/>
      </c>
      <c r="J7380" s="123"/>
      <c r="K7380" s="123"/>
      <c r="L7380" s="123"/>
      <c r="M7380" s="98"/>
      <c r="N7380" s="118"/>
    </row>
    <row r="7381" spans="1:14" x14ac:dyDescent="0.25">
      <c r="A7381" s="130">
        <v>87366159000102</v>
      </c>
      <c r="B7381" s="98" t="s">
        <v>13260</v>
      </c>
      <c r="C7381" s="123" t="s">
        <v>3812</v>
      </c>
      <c r="D7381" s="98" t="s">
        <v>13667</v>
      </c>
      <c r="E7381" s="98" t="s">
        <v>13673</v>
      </c>
      <c r="F7381" s="124">
        <v>5.4</v>
      </c>
      <c r="G7381" s="112">
        <v>43831</v>
      </c>
      <c r="H7381" s="112">
        <v>44196</v>
      </c>
      <c r="I7381" s="123" t="str">
        <f t="shared" si="115"/>
        <v/>
      </c>
      <c r="J7381" s="123"/>
      <c r="K7381" s="123"/>
      <c r="L7381" s="123"/>
      <c r="M7381" s="98"/>
      <c r="N7381" s="118"/>
    </row>
    <row r="7382" spans="1:14" x14ac:dyDescent="0.25">
      <c r="A7382" s="130">
        <v>52879780000195</v>
      </c>
      <c r="B7382" s="98" t="s">
        <v>13267</v>
      </c>
      <c r="C7382" s="123" t="s">
        <v>4626</v>
      </c>
      <c r="D7382" s="98" t="s">
        <v>13667</v>
      </c>
      <c r="E7382" s="98" t="s">
        <v>13673</v>
      </c>
      <c r="F7382" s="124">
        <v>0.5</v>
      </c>
      <c r="G7382" s="112">
        <v>43831</v>
      </c>
      <c r="H7382" s="112">
        <v>44196</v>
      </c>
      <c r="I7382" s="123" t="str">
        <f t="shared" si="115"/>
        <v/>
      </c>
      <c r="J7382" s="123"/>
      <c r="K7382" s="123"/>
      <c r="L7382" s="123"/>
      <c r="M7382" s="98"/>
      <c r="N7382" s="118"/>
    </row>
    <row r="7383" spans="1:14" x14ac:dyDescent="0.25">
      <c r="A7383" s="130">
        <v>87613196000178</v>
      </c>
      <c r="B7383" s="98" t="s">
        <v>13269</v>
      </c>
      <c r="C7383" s="123" t="s">
        <v>3812</v>
      </c>
      <c r="D7383" s="98" t="s">
        <v>13667</v>
      </c>
      <c r="E7383" s="98" t="s">
        <v>13673</v>
      </c>
      <c r="F7383" s="124">
        <v>32.450000000000003</v>
      </c>
      <c r="G7383" s="112">
        <v>43831</v>
      </c>
      <c r="H7383" s="112">
        <v>44196</v>
      </c>
      <c r="I7383" s="123" t="str">
        <f t="shared" si="115"/>
        <v/>
      </c>
      <c r="J7383" s="123"/>
      <c r="K7383" s="123"/>
      <c r="L7383" s="123"/>
      <c r="M7383" s="98" t="s">
        <v>16521</v>
      </c>
      <c r="N7383" s="118"/>
    </row>
    <row r="7384" spans="1:14" x14ac:dyDescent="0.25">
      <c r="A7384" s="130">
        <v>92000215000120</v>
      </c>
      <c r="B7384" s="98" t="s">
        <v>13271</v>
      </c>
      <c r="C7384" s="123" t="s">
        <v>3812</v>
      </c>
      <c r="D7384" s="98" t="s">
        <v>13667</v>
      </c>
      <c r="E7384" s="98" t="s">
        <v>13673</v>
      </c>
      <c r="F7384" s="124">
        <v>17.760000000000002</v>
      </c>
      <c r="G7384" s="112">
        <v>43831</v>
      </c>
      <c r="H7384" s="112">
        <v>44196</v>
      </c>
      <c r="I7384" s="123" t="str">
        <f t="shared" si="115"/>
        <v/>
      </c>
      <c r="J7384" s="123"/>
      <c r="K7384" s="123"/>
      <c r="L7384" s="123"/>
      <c r="M7384" s="98" t="s">
        <v>16522</v>
      </c>
      <c r="N7384" s="118"/>
    </row>
    <row r="7385" spans="1:14" x14ac:dyDescent="0.25">
      <c r="A7385" s="130">
        <v>87613501000121</v>
      </c>
      <c r="B7385" s="98" t="s">
        <v>13272</v>
      </c>
      <c r="C7385" s="123" t="s">
        <v>3812</v>
      </c>
      <c r="D7385" s="98" t="s">
        <v>13667</v>
      </c>
      <c r="E7385" s="98" t="s">
        <v>13673</v>
      </c>
      <c r="F7385" s="124">
        <v>15.7</v>
      </c>
      <c r="G7385" s="112">
        <v>43831</v>
      </c>
      <c r="H7385" s="112">
        <v>44196</v>
      </c>
      <c r="I7385" s="123" t="str">
        <f t="shared" si="115"/>
        <v/>
      </c>
      <c r="J7385" s="123"/>
      <c r="K7385" s="123"/>
      <c r="L7385" s="123"/>
      <c r="M7385" s="98" t="s">
        <v>16523</v>
      </c>
      <c r="N7385" s="118"/>
    </row>
    <row r="7386" spans="1:14" x14ac:dyDescent="0.25">
      <c r="A7386" s="130">
        <v>25107525000151</v>
      </c>
      <c r="B7386" s="98" t="s">
        <v>13273</v>
      </c>
      <c r="C7386" s="123" t="s">
        <v>901</v>
      </c>
      <c r="D7386" s="98" t="s">
        <v>13667</v>
      </c>
      <c r="E7386" s="98" t="s">
        <v>13673</v>
      </c>
      <c r="F7386" s="124">
        <v>8.39</v>
      </c>
      <c r="G7386" s="112">
        <v>43831</v>
      </c>
      <c r="H7386" s="112">
        <v>44135</v>
      </c>
      <c r="I7386" s="123" t="str">
        <f t="shared" si="115"/>
        <v/>
      </c>
      <c r="J7386" s="123"/>
      <c r="K7386" s="123"/>
      <c r="L7386" s="123"/>
      <c r="M7386" s="98" t="s">
        <v>14355</v>
      </c>
      <c r="N7386" s="118"/>
    </row>
    <row r="7387" spans="1:14" x14ac:dyDescent="0.25">
      <c r="A7387" s="130">
        <v>25107525000151</v>
      </c>
      <c r="B7387" s="98" t="s">
        <v>13273</v>
      </c>
      <c r="C7387" s="123" t="s">
        <v>901</v>
      </c>
      <c r="D7387" s="98" t="s">
        <v>13667</v>
      </c>
      <c r="E7387" s="98" t="s">
        <v>13673</v>
      </c>
      <c r="F7387" s="124">
        <v>8.39</v>
      </c>
      <c r="G7387" s="112">
        <v>44136</v>
      </c>
      <c r="H7387" s="98"/>
      <c r="I7387" s="123" t="str">
        <f t="shared" si="115"/>
        <v/>
      </c>
      <c r="J7387" s="123"/>
      <c r="K7387" s="123"/>
      <c r="L7387" s="123"/>
      <c r="M7387" s="98"/>
      <c r="N7387" s="118"/>
    </row>
    <row r="7388" spans="1:14" x14ac:dyDescent="0.25">
      <c r="A7388" s="130">
        <v>18307504000114</v>
      </c>
      <c r="B7388" s="98" t="s">
        <v>13276</v>
      </c>
      <c r="C7388" s="123" t="s">
        <v>1356</v>
      </c>
      <c r="D7388" s="98" t="s">
        <v>13667</v>
      </c>
      <c r="E7388" s="98" t="s">
        <v>13673</v>
      </c>
      <c r="F7388" s="124">
        <v>8.07</v>
      </c>
      <c r="G7388" s="112">
        <v>43831</v>
      </c>
      <c r="H7388" s="112">
        <v>44196</v>
      </c>
      <c r="I7388" s="123" t="str">
        <f t="shared" si="115"/>
        <v/>
      </c>
      <c r="J7388" s="123"/>
      <c r="K7388" s="123"/>
      <c r="L7388" s="123"/>
      <c r="M7388" s="98" t="s">
        <v>14792</v>
      </c>
      <c r="N7388" s="118"/>
    </row>
    <row r="7389" spans="1:14" x14ac:dyDescent="0.25">
      <c r="A7389" s="130">
        <v>88597984000180</v>
      </c>
      <c r="B7389" s="98" t="s">
        <v>13277</v>
      </c>
      <c r="C7389" s="123" t="s">
        <v>3812</v>
      </c>
      <c r="D7389" s="98" t="s">
        <v>13667</v>
      </c>
      <c r="E7389" s="98" t="s">
        <v>13673</v>
      </c>
      <c r="F7389" s="124">
        <v>11.84</v>
      </c>
      <c r="G7389" s="112">
        <v>43831</v>
      </c>
      <c r="H7389" s="112">
        <v>43831</v>
      </c>
      <c r="I7389" s="123" t="str">
        <f t="shared" si="115"/>
        <v/>
      </c>
      <c r="J7389" s="123"/>
      <c r="K7389" s="123"/>
      <c r="L7389" s="123"/>
      <c r="M7389" s="98" t="s">
        <v>16525</v>
      </c>
      <c r="N7389" s="118"/>
    </row>
    <row r="7390" spans="1:14" x14ac:dyDescent="0.25">
      <c r="A7390" s="130">
        <v>63761993000134</v>
      </c>
      <c r="B7390" s="98" t="s">
        <v>13278</v>
      </c>
      <c r="C7390" s="123" t="s">
        <v>3747</v>
      </c>
      <c r="D7390" s="98" t="s">
        <v>13667</v>
      </c>
      <c r="E7390" s="98" t="s">
        <v>13673</v>
      </c>
      <c r="F7390" s="124">
        <v>9.8800000000000008</v>
      </c>
      <c r="G7390" s="112">
        <v>43831</v>
      </c>
      <c r="H7390" s="112">
        <v>44196</v>
      </c>
      <c r="I7390" s="123" t="str">
        <f t="shared" si="115"/>
        <v/>
      </c>
      <c r="J7390" s="123"/>
      <c r="K7390" s="123"/>
      <c r="L7390" s="123"/>
      <c r="M7390" s="98" t="s">
        <v>16169</v>
      </c>
      <c r="N7390" s="118"/>
    </row>
    <row r="7391" spans="1:14" x14ac:dyDescent="0.25">
      <c r="A7391" s="130">
        <v>8874695000142</v>
      </c>
      <c r="B7391" s="98" t="s">
        <v>13282</v>
      </c>
      <c r="C7391" s="123" t="s">
        <v>2554</v>
      </c>
      <c r="D7391" s="98" t="s">
        <v>13667</v>
      </c>
      <c r="E7391" s="98" t="s">
        <v>13673</v>
      </c>
      <c r="F7391" s="124">
        <v>43.15</v>
      </c>
      <c r="G7391" s="112">
        <v>43831</v>
      </c>
      <c r="H7391" s="112">
        <v>44196</v>
      </c>
      <c r="I7391" s="123" t="str">
        <f t="shared" si="115"/>
        <v/>
      </c>
      <c r="J7391" s="123"/>
      <c r="K7391" s="123"/>
      <c r="L7391" s="123"/>
      <c r="M7391" s="98" t="s">
        <v>15229</v>
      </c>
      <c r="N7391" s="118"/>
    </row>
    <row r="7392" spans="1:14" x14ac:dyDescent="0.25">
      <c r="A7392" s="130">
        <v>8078412000156</v>
      </c>
      <c r="B7392" s="98" t="s">
        <v>13283</v>
      </c>
      <c r="C7392" s="123" t="s">
        <v>3601</v>
      </c>
      <c r="D7392" s="98" t="s">
        <v>13667</v>
      </c>
      <c r="E7392" s="98" t="s">
        <v>13673</v>
      </c>
      <c r="F7392" s="124">
        <v>5</v>
      </c>
      <c r="G7392" s="112">
        <v>43831</v>
      </c>
      <c r="H7392" s="112">
        <v>44196</v>
      </c>
      <c r="I7392" s="123" t="str">
        <f t="shared" si="115"/>
        <v/>
      </c>
      <c r="J7392" s="123"/>
      <c r="K7392" s="123"/>
      <c r="L7392" s="123"/>
      <c r="M7392" s="98" t="s">
        <v>16130</v>
      </c>
      <c r="N7392" s="118"/>
    </row>
    <row r="7393" spans="1:14" x14ac:dyDescent="0.25">
      <c r="A7393" s="130">
        <v>18301069000110</v>
      </c>
      <c r="B7393" s="98" t="s">
        <v>13284</v>
      </c>
      <c r="C7393" s="123" t="s">
        <v>1356</v>
      </c>
      <c r="D7393" s="98" t="s">
        <v>13667</v>
      </c>
      <c r="E7393" s="98" t="s">
        <v>13673</v>
      </c>
      <c r="F7393" s="124">
        <v>20</v>
      </c>
      <c r="G7393" s="112">
        <v>43831</v>
      </c>
      <c r="H7393" s="112">
        <v>44196</v>
      </c>
      <c r="I7393" s="123" t="str">
        <f t="shared" si="115"/>
        <v/>
      </c>
      <c r="J7393" s="123"/>
      <c r="K7393" s="123"/>
      <c r="L7393" s="123"/>
      <c r="M7393" s="98" t="s">
        <v>14793</v>
      </c>
      <c r="N7393" s="118"/>
    </row>
    <row r="7394" spans="1:14" x14ac:dyDescent="0.25">
      <c r="A7394" s="130">
        <v>16417784000198</v>
      </c>
      <c r="B7394" s="98" t="s">
        <v>13285</v>
      </c>
      <c r="C7394" s="123" t="s">
        <v>215</v>
      </c>
      <c r="D7394" s="98" t="s">
        <v>13667</v>
      </c>
      <c r="E7394" s="98" t="s">
        <v>13673</v>
      </c>
      <c r="F7394" s="124">
        <v>5.42</v>
      </c>
      <c r="G7394" s="112">
        <v>43831</v>
      </c>
      <c r="H7394" s="112">
        <v>44196</v>
      </c>
      <c r="I7394" s="123" t="str">
        <f t="shared" si="115"/>
        <v/>
      </c>
      <c r="J7394" s="123"/>
      <c r="K7394" s="123"/>
      <c r="L7394" s="123"/>
      <c r="M7394" s="98" t="s">
        <v>13918</v>
      </c>
      <c r="N7394" s="118"/>
    </row>
    <row r="7395" spans="1:14" x14ac:dyDescent="0.25">
      <c r="A7395" s="130">
        <v>14222277000173</v>
      </c>
      <c r="B7395" s="98" t="s">
        <v>13287</v>
      </c>
      <c r="C7395" s="123" t="s">
        <v>215</v>
      </c>
      <c r="D7395" s="98" t="s">
        <v>13667</v>
      </c>
      <c r="E7395" s="98" t="s">
        <v>13673</v>
      </c>
      <c r="F7395" s="124">
        <v>7.62</v>
      </c>
      <c r="G7395" s="112">
        <v>41671</v>
      </c>
      <c r="H7395" s="98"/>
      <c r="I7395" s="123" t="str">
        <f t="shared" si="115"/>
        <v/>
      </c>
      <c r="J7395" s="123"/>
      <c r="K7395" s="123"/>
      <c r="L7395" s="123"/>
      <c r="M7395" s="98" t="s">
        <v>13920</v>
      </c>
      <c r="N7395" s="118"/>
    </row>
    <row r="7396" spans="1:14" x14ac:dyDescent="0.25">
      <c r="A7396" s="130">
        <v>44847663000111</v>
      </c>
      <c r="B7396" s="98" t="s">
        <v>13288</v>
      </c>
      <c r="C7396" s="123" t="s">
        <v>4626</v>
      </c>
      <c r="D7396" s="98" t="s">
        <v>13667</v>
      </c>
      <c r="E7396" s="98" t="s">
        <v>13673</v>
      </c>
      <c r="F7396" s="124">
        <v>90</v>
      </c>
      <c r="G7396" s="112">
        <v>43831</v>
      </c>
      <c r="H7396" s="112">
        <v>44196</v>
      </c>
      <c r="I7396" s="123" t="str">
        <f t="shared" si="115"/>
        <v/>
      </c>
      <c r="J7396" s="123"/>
      <c r="K7396" s="123"/>
      <c r="L7396" s="123"/>
      <c r="M7396" s="98" t="s">
        <v>16945</v>
      </c>
      <c r="N7396" s="118"/>
    </row>
    <row r="7397" spans="1:14" x14ac:dyDescent="0.25">
      <c r="A7397" s="130">
        <v>1343086000118</v>
      </c>
      <c r="B7397" s="98" t="s">
        <v>13291</v>
      </c>
      <c r="C7397" s="123" t="s">
        <v>901</v>
      </c>
      <c r="D7397" s="98" t="s">
        <v>13667</v>
      </c>
      <c r="E7397" s="98" t="s">
        <v>13673</v>
      </c>
      <c r="F7397" s="124">
        <v>21.57</v>
      </c>
      <c r="G7397" s="112">
        <v>43831</v>
      </c>
      <c r="H7397" s="112">
        <v>44104</v>
      </c>
      <c r="I7397" s="123" t="str">
        <f t="shared" si="115"/>
        <v/>
      </c>
      <c r="J7397" s="123"/>
      <c r="K7397" s="123"/>
      <c r="L7397" s="123"/>
      <c r="M7397" s="98" t="s">
        <v>14356</v>
      </c>
      <c r="N7397" s="118"/>
    </row>
    <row r="7398" spans="1:14" x14ac:dyDescent="0.25">
      <c r="A7398" s="130">
        <v>1612771000100</v>
      </c>
      <c r="B7398" s="98" t="s">
        <v>13296</v>
      </c>
      <c r="C7398" s="123" t="s">
        <v>2554</v>
      </c>
      <c r="D7398" s="98" t="s">
        <v>13667</v>
      </c>
      <c r="E7398" s="98" t="s">
        <v>13673</v>
      </c>
      <c r="F7398" s="124">
        <v>3.5</v>
      </c>
      <c r="G7398" s="112">
        <v>43831</v>
      </c>
      <c r="H7398" s="112">
        <v>44196</v>
      </c>
      <c r="I7398" s="123" t="str">
        <f t="shared" si="115"/>
        <v/>
      </c>
      <c r="J7398" s="123"/>
      <c r="K7398" s="123"/>
      <c r="L7398" s="123"/>
      <c r="M7398" s="98" t="s">
        <v>15230</v>
      </c>
      <c r="N7398" s="118"/>
    </row>
    <row r="7399" spans="1:14" x14ac:dyDescent="0.25">
      <c r="A7399" s="130">
        <v>114819000180</v>
      </c>
      <c r="B7399" s="98" t="s">
        <v>13305</v>
      </c>
      <c r="C7399" s="123" t="s">
        <v>5227</v>
      </c>
      <c r="D7399" s="98" t="s">
        <v>13667</v>
      </c>
      <c r="E7399" s="98" t="s">
        <v>13673</v>
      </c>
      <c r="F7399" s="124">
        <v>1.76</v>
      </c>
      <c r="G7399" s="112">
        <v>43160</v>
      </c>
      <c r="H7399" s="98"/>
      <c r="I7399" s="123" t="str">
        <f t="shared" si="115"/>
        <v/>
      </c>
      <c r="J7399" s="123"/>
      <c r="K7399" s="123"/>
      <c r="L7399" s="123"/>
      <c r="M7399" s="98" t="s">
        <v>17037</v>
      </c>
      <c r="N7399" s="118"/>
    </row>
    <row r="7400" spans="1:14" x14ac:dyDescent="0.25">
      <c r="A7400" s="130">
        <v>92457217000143</v>
      </c>
      <c r="B7400" s="98" t="s">
        <v>13306</v>
      </c>
      <c r="C7400" s="123" t="s">
        <v>3812</v>
      </c>
      <c r="D7400" s="98" t="s">
        <v>13667</v>
      </c>
      <c r="E7400" s="98" t="s">
        <v>13673</v>
      </c>
      <c r="F7400" s="124">
        <v>16.66</v>
      </c>
      <c r="G7400" s="112">
        <v>43831</v>
      </c>
      <c r="H7400" s="112">
        <v>44043</v>
      </c>
      <c r="I7400" s="123" t="str">
        <f t="shared" si="115"/>
        <v/>
      </c>
      <c r="J7400" s="123"/>
      <c r="K7400" s="123"/>
      <c r="L7400" s="123"/>
      <c r="M7400" s="98" t="s">
        <v>16529</v>
      </c>
      <c r="N7400" s="118"/>
    </row>
    <row r="7401" spans="1:14" x14ac:dyDescent="0.25">
      <c r="A7401" s="130">
        <v>92457217000143</v>
      </c>
      <c r="B7401" s="98" t="s">
        <v>13306</v>
      </c>
      <c r="C7401" s="123" t="s">
        <v>3812</v>
      </c>
      <c r="D7401" s="98" t="s">
        <v>13667</v>
      </c>
      <c r="E7401" s="98" t="s">
        <v>13673</v>
      </c>
      <c r="F7401" s="124">
        <v>18.5</v>
      </c>
      <c r="G7401" s="112">
        <v>44044</v>
      </c>
      <c r="H7401" s="112">
        <v>44196</v>
      </c>
      <c r="I7401" s="123" t="str">
        <f t="shared" si="115"/>
        <v/>
      </c>
      <c r="J7401" s="123"/>
      <c r="K7401" s="123"/>
      <c r="L7401" s="123"/>
      <c r="M7401" s="98"/>
      <c r="N7401" s="118"/>
    </row>
    <row r="7402" spans="1:14" x14ac:dyDescent="0.25">
      <c r="A7402" s="130">
        <v>24855058000185</v>
      </c>
      <c r="B7402" s="98" t="s">
        <v>13307</v>
      </c>
      <c r="C7402" s="123" t="s">
        <v>901</v>
      </c>
      <c r="D7402" s="98" t="s">
        <v>13667</v>
      </c>
      <c r="E7402" s="98" t="s">
        <v>13673</v>
      </c>
      <c r="F7402" s="124">
        <v>8.49</v>
      </c>
      <c r="G7402" s="112">
        <v>43831</v>
      </c>
      <c r="H7402" s="112">
        <v>44012</v>
      </c>
      <c r="I7402" s="123" t="str">
        <f t="shared" si="115"/>
        <v/>
      </c>
      <c r="J7402" s="123"/>
      <c r="K7402" s="123"/>
      <c r="L7402" s="123"/>
      <c r="M7402" s="98" t="s">
        <v>14357</v>
      </c>
      <c r="N7402" s="118"/>
    </row>
    <row r="7403" spans="1:14" x14ac:dyDescent="0.25">
      <c r="A7403" s="130">
        <v>24855058000185</v>
      </c>
      <c r="B7403" s="98" t="s">
        <v>13307</v>
      </c>
      <c r="C7403" s="123" t="s">
        <v>901</v>
      </c>
      <c r="D7403" s="98" t="s">
        <v>13667</v>
      </c>
      <c r="E7403" s="98" t="s">
        <v>13673</v>
      </c>
      <c r="F7403" s="124">
        <v>8.49</v>
      </c>
      <c r="G7403" s="112">
        <v>44013</v>
      </c>
      <c r="H7403" s="112">
        <v>44196</v>
      </c>
      <c r="I7403" s="123" t="str">
        <f t="shared" si="115"/>
        <v/>
      </c>
      <c r="J7403" s="123"/>
      <c r="K7403" s="123"/>
      <c r="L7403" s="123"/>
      <c r="M7403" s="98"/>
      <c r="N7403" s="118"/>
    </row>
    <row r="7404" spans="1:14" x14ac:dyDescent="0.25">
      <c r="A7404" s="130">
        <v>76919083000189</v>
      </c>
      <c r="B7404" s="98" t="s">
        <v>13309</v>
      </c>
      <c r="C7404" s="123" t="s">
        <v>3143</v>
      </c>
      <c r="D7404" s="98" t="s">
        <v>13667</v>
      </c>
      <c r="E7404" s="98" t="s">
        <v>13673</v>
      </c>
      <c r="F7404" s="124">
        <v>5.87</v>
      </c>
      <c r="G7404" s="112">
        <v>42663</v>
      </c>
      <c r="H7404" s="98"/>
      <c r="I7404" s="123" t="str">
        <f t="shared" si="115"/>
        <v/>
      </c>
      <c r="J7404" s="123"/>
      <c r="K7404" s="123"/>
      <c r="L7404" s="123"/>
      <c r="M7404" s="98" t="s">
        <v>15903</v>
      </c>
      <c r="N7404" s="118"/>
    </row>
    <row r="7405" spans="1:14" x14ac:dyDescent="0.25">
      <c r="A7405" s="130">
        <v>1740489000109</v>
      </c>
      <c r="B7405" s="98" t="s">
        <v>13310</v>
      </c>
      <c r="C7405" s="123" t="s">
        <v>901</v>
      </c>
      <c r="D7405" s="98" t="s">
        <v>13667</v>
      </c>
      <c r="E7405" s="98" t="s">
        <v>13673</v>
      </c>
      <c r="F7405" s="124">
        <v>7.84</v>
      </c>
      <c r="G7405" s="112">
        <v>43466</v>
      </c>
      <c r="H7405" s="112">
        <v>43921</v>
      </c>
      <c r="I7405" s="123" t="str">
        <f t="shared" si="115"/>
        <v/>
      </c>
      <c r="J7405" s="123"/>
      <c r="K7405" s="123"/>
      <c r="L7405" s="123"/>
      <c r="M7405" s="98"/>
      <c r="N7405" s="118"/>
    </row>
    <row r="7406" spans="1:14" x14ac:dyDescent="0.25">
      <c r="A7406" s="130">
        <v>87592861000194</v>
      </c>
      <c r="B7406" s="98" t="s">
        <v>13311</v>
      </c>
      <c r="C7406" s="123" t="s">
        <v>3812</v>
      </c>
      <c r="D7406" s="98" t="s">
        <v>13667</v>
      </c>
      <c r="E7406" s="98" t="s">
        <v>13673</v>
      </c>
      <c r="F7406" s="124">
        <v>20.63</v>
      </c>
      <c r="G7406" s="112">
        <v>43831</v>
      </c>
      <c r="H7406" s="112">
        <v>43948</v>
      </c>
      <c r="I7406" s="123" t="str">
        <f t="shared" si="115"/>
        <v/>
      </c>
      <c r="J7406" s="123"/>
      <c r="K7406" s="123"/>
      <c r="L7406" s="123"/>
      <c r="M7406" s="98" t="s">
        <v>16530</v>
      </c>
      <c r="N7406" s="118"/>
    </row>
    <row r="7407" spans="1:14" x14ac:dyDescent="0.25">
      <c r="A7407" s="130">
        <v>87738530000110</v>
      </c>
      <c r="B7407" s="98" t="s">
        <v>13314</v>
      </c>
      <c r="C7407" s="123" t="s">
        <v>3812</v>
      </c>
      <c r="D7407" s="98" t="s">
        <v>13667</v>
      </c>
      <c r="E7407" s="98" t="s">
        <v>13673</v>
      </c>
      <c r="F7407" s="124">
        <v>42.5</v>
      </c>
      <c r="G7407" s="112">
        <v>43831</v>
      </c>
      <c r="H7407" s="112">
        <v>43982</v>
      </c>
      <c r="I7407" s="123" t="str">
        <f t="shared" si="115"/>
        <v/>
      </c>
      <c r="J7407" s="123"/>
      <c r="K7407" s="123"/>
      <c r="L7407" s="123"/>
      <c r="M7407" s="98"/>
      <c r="N7407" s="118"/>
    </row>
    <row r="7408" spans="1:14" x14ac:dyDescent="0.25">
      <c r="A7408" s="130">
        <v>87738530000110</v>
      </c>
      <c r="B7408" s="98" t="s">
        <v>13314</v>
      </c>
      <c r="C7408" s="123" t="s">
        <v>3812</v>
      </c>
      <c r="D7408" s="98" t="s">
        <v>13667</v>
      </c>
      <c r="E7408" s="98" t="s">
        <v>13673</v>
      </c>
      <c r="F7408" s="124">
        <v>42.5</v>
      </c>
      <c r="G7408" s="112">
        <v>43983</v>
      </c>
      <c r="H7408" s="112">
        <v>44196</v>
      </c>
      <c r="I7408" s="123" t="str">
        <f t="shared" si="115"/>
        <v/>
      </c>
      <c r="J7408" s="123"/>
      <c r="K7408" s="123"/>
      <c r="L7408" s="123"/>
      <c r="M7408" s="98"/>
      <c r="N7408" s="118"/>
    </row>
    <row r="7409" spans="1:14" x14ac:dyDescent="0.25">
      <c r="A7409" s="130">
        <v>10348050000118</v>
      </c>
      <c r="B7409" s="98" t="s">
        <v>13315</v>
      </c>
      <c r="C7409" s="123" t="s">
        <v>2758</v>
      </c>
      <c r="D7409" s="98" t="s">
        <v>13667</v>
      </c>
      <c r="E7409" s="98" t="s">
        <v>13673</v>
      </c>
      <c r="F7409" s="124">
        <v>45.16</v>
      </c>
      <c r="G7409" s="112">
        <v>43831</v>
      </c>
      <c r="H7409" s="112">
        <v>44196</v>
      </c>
      <c r="I7409" s="123" t="str">
        <f t="shared" si="115"/>
        <v/>
      </c>
      <c r="J7409" s="123"/>
      <c r="K7409" s="123"/>
      <c r="L7409" s="123"/>
      <c r="M7409" s="98" t="s">
        <v>15522</v>
      </c>
      <c r="N7409" s="118"/>
    </row>
    <row r="7410" spans="1:14" x14ac:dyDescent="0.25">
      <c r="A7410" s="130">
        <v>24651234000167</v>
      </c>
      <c r="B7410" s="98" t="s">
        <v>13317</v>
      </c>
      <c r="C7410" s="123" t="s">
        <v>2197</v>
      </c>
      <c r="D7410" s="98" t="s">
        <v>13667</v>
      </c>
      <c r="E7410" s="98" t="s">
        <v>13673</v>
      </c>
      <c r="F7410" s="124">
        <v>2</v>
      </c>
      <c r="G7410" s="112">
        <v>43831</v>
      </c>
      <c r="H7410" s="112">
        <v>44196</v>
      </c>
      <c r="I7410" s="123" t="str">
        <f t="shared" si="115"/>
        <v/>
      </c>
      <c r="J7410" s="123"/>
      <c r="K7410" s="123"/>
      <c r="L7410" s="123"/>
      <c r="M7410" s="98"/>
      <c r="N7410" s="118"/>
    </row>
    <row r="7411" spans="1:14" x14ac:dyDescent="0.25">
      <c r="A7411" s="130">
        <v>5133863000150</v>
      </c>
      <c r="B7411" s="98" t="s">
        <v>13320</v>
      </c>
      <c r="C7411" s="123" t="s">
        <v>2413</v>
      </c>
      <c r="D7411" s="98" t="s">
        <v>13667</v>
      </c>
      <c r="E7411" s="98" t="s">
        <v>13673</v>
      </c>
      <c r="F7411" s="124">
        <v>22.33</v>
      </c>
      <c r="G7411" s="112">
        <v>43831</v>
      </c>
      <c r="H7411" s="112">
        <v>44196</v>
      </c>
      <c r="I7411" s="123" t="str">
        <f t="shared" si="115"/>
        <v/>
      </c>
      <c r="J7411" s="123"/>
      <c r="K7411" s="123"/>
      <c r="L7411" s="123"/>
      <c r="M7411" s="98" t="s">
        <v>15113</v>
      </c>
      <c r="N7411" s="118"/>
    </row>
    <row r="7412" spans="1:14" x14ac:dyDescent="0.25">
      <c r="A7412" s="130">
        <v>45787660000100</v>
      </c>
      <c r="B7412" s="98" t="s">
        <v>13321</v>
      </c>
      <c r="C7412" s="123" t="s">
        <v>4626</v>
      </c>
      <c r="D7412" s="98" t="s">
        <v>13667</v>
      </c>
      <c r="E7412" s="98" t="s">
        <v>13673</v>
      </c>
      <c r="F7412" s="124">
        <v>13.99</v>
      </c>
      <c r="G7412" s="112">
        <v>43831</v>
      </c>
      <c r="H7412" s="112">
        <v>44196</v>
      </c>
      <c r="I7412" s="123" t="str">
        <f t="shared" si="115"/>
        <v/>
      </c>
      <c r="J7412" s="123"/>
      <c r="K7412" s="123"/>
      <c r="L7412" s="123"/>
      <c r="M7412" s="98" t="s">
        <v>16957</v>
      </c>
      <c r="N7412" s="118"/>
    </row>
    <row r="7413" spans="1:14" x14ac:dyDescent="0.25">
      <c r="A7413" s="130">
        <v>8874935000109</v>
      </c>
      <c r="B7413" s="98" t="s">
        <v>13322</v>
      </c>
      <c r="C7413" s="123" t="s">
        <v>2554</v>
      </c>
      <c r="D7413" s="98" t="s">
        <v>13667</v>
      </c>
      <c r="E7413" s="98" t="s">
        <v>13673</v>
      </c>
      <c r="F7413" s="124">
        <v>18.3</v>
      </c>
      <c r="G7413" s="112">
        <v>43831</v>
      </c>
      <c r="H7413" s="112">
        <v>44196</v>
      </c>
      <c r="I7413" s="123" t="str">
        <f t="shared" si="115"/>
        <v/>
      </c>
      <c r="J7413" s="123"/>
      <c r="K7413" s="123"/>
      <c r="L7413" s="123"/>
      <c r="M7413" s="98" t="s">
        <v>15231</v>
      </c>
      <c r="N7413" s="118"/>
    </row>
    <row r="7414" spans="1:14" x14ac:dyDescent="0.25">
      <c r="A7414" s="130">
        <v>46523056000121</v>
      </c>
      <c r="B7414" s="98" t="s">
        <v>13325</v>
      </c>
      <c r="C7414" s="123" t="s">
        <v>4626</v>
      </c>
      <c r="D7414" s="98" t="s">
        <v>13667</v>
      </c>
      <c r="E7414" s="98" t="s">
        <v>13673</v>
      </c>
      <c r="F7414" s="124">
        <v>8</v>
      </c>
      <c r="G7414" s="112">
        <v>43831</v>
      </c>
      <c r="H7414" s="112">
        <v>44196</v>
      </c>
      <c r="I7414" s="123" t="str">
        <f t="shared" si="115"/>
        <v/>
      </c>
      <c r="J7414" s="123"/>
      <c r="K7414" s="123"/>
      <c r="L7414" s="123"/>
      <c r="M7414" s="98"/>
      <c r="N7414" s="118"/>
    </row>
    <row r="7415" spans="1:14" x14ac:dyDescent="0.25">
      <c r="A7415" s="130">
        <v>37464997000140</v>
      </c>
      <c r="B7415" s="98" t="s">
        <v>13326</v>
      </c>
      <c r="C7415" s="123" t="s">
        <v>2274</v>
      </c>
      <c r="D7415" s="98" t="s">
        <v>13667</v>
      </c>
      <c r="E7415" s="98" t="s">
        <v>13673</v>
      </c>
      <c r="F7415" s="124">
        <v>4.26</v>
      </c>
      <c r="G7415" s="112">
        <v>43831</v>
      </c>
      <c r="H7415" s="112">
        <v>44043</v>
      </c>
      <c r="I7415" s="123" t="str">
        <f t="shared" si="115"/>
        <v/>
      </c>
      <c r="J7415" s="123"/>
      <c r="K7415" s="123"/>
      <c r="L7415" s="123"/>
      <c r="M7415" s="98" t="s">
        <v>15054</v>
      </c>
      <c r="N7415" s="118"/>
    </row>
    <row r="7416" spans="1:14" x14ac:dyDescent="0.25">
      <c r="A7416" s="130">
        <v>46523122000163</v>
      </c>
      <c r="B7416" s="98" t="s">
        <v>13328</v>
      </c>
      <c r="C7416" s="123" t="s">
        <v>4626</v>
      </c>
      <c r="D7416" s="98" t="s">
        <v>13667</v>
      </c>
      <c r="E7416" s="98" t="s">
        <v>13673</v>
      </c>
      <c r="F7416" s="124">
        <v>9</v>
      </c>
      <c r="G7416" s="112">
        <v>43831</v>
      </c>
      <c r="H7416" s="112">
        <v>44196</v>
      </c>
      <c r="I7416" s="123" t="str">
        <f t="shared" si="115"/>
        <v/>
      </c>
      <c r="J7416" s="123"/>
      <c r="K7416" s="123"/>
      <c r="L7416" s="123"/>
      <c r="M7416" s="98" t="s">
        <v>16961</v>
      </c>
      <c r="N7416" s="118"/>
    </row>
    <row r="7417" spans="1:14" x14ac:dyDescent="0.25">
      <c r="A7417" s="130">
        <v>3888989000100</v>
      </c>
      <c r="B7417" s="98" t="s">
        <v>13329</v>
      </c>
      <c r="C7417" s="123" t="s">
        <v>2197</v>
      </c>
      <c r="D7417" s="98" t="s">
        <v>13667</v>
      </c>
      <c r="E7417" s="98" t="s">
        <v>13673</v>
      </c>
      <c r="F7417" s="124">
        <v>16</v>
      </c>
      <c r="G7417" s="112">
        <v>43556</v>
      </c>
      <c r="H7417" s="112">
        <v>43921</v>
      </c>
      <c r="I7417" s="123" t="str">
        <f t="shared" si="115"/>
        <v/>
      </c>
      <c r="J7417" s="123"/>
      <c r="K7417" s="123"/>
      <c r="L7417" s="123"/>
      <c r="M7417" s="98"/>
      <c r="N7417" s="118"/>
    </row>
    <row r="7418" spans="1:14" x14ac:dyDescent="0.25">
      <c r="A7418" s="130">
        <v>2306900000197</v>
      </c>
      <c r="B7418" s="98" t="s">
        <v>13330</v>
      </c>
      <c r="C7418" s="123" t="s">
        <v>5227</v>
      </c>
      <c r="D7418" s="98" t="s">
        <v>13667</v>
      </c>
      <c r="E7418" s="98" t="s">
        <v>13673</v>
      </c>
      <c r="F7418" s="124">
        <v>5.46</v>
      </c>
      <c r="G7418" s="112">
        <v>43831</v>
      </c>
      <c r="H7418" s="112">
        <v>44196</v>
      </c>
      <c r="I7418" s="123" t="str">
        <f t="shared" si="115"/>
        <v/>
      </c>
      <c r="J7418" s="123"/>
      <c r="K7418" s="123"/>
      <c r="L7418" s="123"/>
      <c r="M7418" s="98"/>
      <c r="N7418" s="118"/>
    </row>
    <row r="7419" spans="1:14" x14ac:dyDescent="0.25">
      <c r="A7419" s="130">
        <v>44544690000115</v>
      </c>
      <c r="B7419" s="98" t="s">
        <v>13331</v>
      </c>
      <c r="C7419" s="123" t="s">
        <v>4626</v>
      </c>
      <c r="D7419" s="98" t="s">
        <v>13667</v>
      </c>
      <c r="E7419" s="98" t="s">
        <v>13673</v>
      </c>
      <c r="F7419" s="124">
        <v>5.45</v>
      </c>
      <c r="G7419" s="112">
        <v>43831</v>
      </c>
      <c r="H7419" s="112">
        <v>44196</v>
      </c>
      <c r="I7419" s="123" t="str">
        <f t="shared" si="115"/>
        <v/>
      </c>
      <c r="J7419" s="123"/>
      <c r="K7419" s="123"/>
      <c r="L7419" s="123"/>
      <c r="M7419" s="98" t="s">
        <v>16963</v>
      </c>
      <c r="N7419" s="118"/>
    </row>
    <row r="7420" spans="1:14" x14ac:dyDescent="0.25">
      <c r="A7420" s="130">
        <v>46373445000118</v>
      </c>
      <c r="B7420" s="98" t="s">
        <v>13333</v>
      </c>
      <c r="C7420" s="123" t="s">
        <v>4626</v>
      </c>
      <c r="D7420" s="98" t="s">
        <v>13667</v>
      </c>
      <c r="E7420" s="98" t="s">
        <v>13673</v>
      </c>
      <c r="F7420" s="124">
        <v>5</v>
      </c>
      <c r="G7420" s="112">
        <v>43831</v>
      </c>
      <c r="H7420" s="112">
        <v>44196</v>
      </c>
      <c r="I7420" s="123" t="str">
        <f t="shared" si="115"/>
        <v/>
      </c>
      <c r="J7420" s="123"/>
      <c r="K7420" s="123"/>
      <c r="L7420" s="123"/>
      <c r="M7420" s="98" t="s">
        <v>16966</v>
      </c>
      <c r="N7420" s="118"/>
    </row>
    <row r="7421" spans="1:14" x14ac:dyDescent="0.25">
      <c r="A7421" s="130">
        <v>3788239000166</v>
      </c>
      <c r="B7421" s="98" t="s">
        <v>13336</v>
      </c>
      <c r="C7421" s="123" t="s">
        <v>2274</v>
      </c>
      <c r="D7421" s="98" t="s">
        <v>13667</v>
      </c>
      <c r="E7421" s="98" t="s">
        <v>13673</v>
      </c>
      <c r="F7421" s="124">
        <v>7.09</v>
      </c>
      <c r="G7421" s="112">
        <v>43831</v>
      </c>
      <c r="H7421" s="112">
        <v>44196</v>
      </c>
      <c r="I7421" s="123" t="str">
        <f t="shared" si="115"/>
        <v/>
      </c>
      <c r="J7421" s="123"/>
      <c r="K7421" s="123"/>
      <c r="L7421" s="123"/>
      <c r="M7421" s="98" t="s">
        <v>15055</v>
      </c>
      <c r="N7421" s="118"/>
    </row>
    <row r="7422" spans="1:14" x14ac:dyDescent="0.25">
      <c r="A7422" s="130">
        <v>12241865000129</v>
      </c>
      <c r="B7422" s="98" t="s">
        <v>13337</v>
      </c>
      <c r="C7422" s="123" t="s">
        <v>29</v>
      </c>
      <c r="D7422" s="98" t="s">
        <v>13667</v>
      </c>
      <c r="E7422" s="98" t="s">
        <v>13673</v>
      </c>
      <c r="F7422" s="124">
        <v>10.53</v>
      </c>
      <c r="G7422" s="112">
        <v>41639</v>
      </c>
      <c r="H7422" s="98"/>
      <c r="I7422" s="123" t="str">
        <f t="shared" si="115"/>
        <v/>
      </c>
      <c r="J7422" s="123"/>
      <c r="K7422" s="123"/>
      <c r="L7422" s="123"/>
      <c r="M7422" s="98" t="s">
        <v>13806</v>
      </c>
      <c r="N7422" s="118"/>
    </row>
    <row r="7423" spans="1:14" x14ac:dyDescent="0.25">
      <c r="A7423" s="130">
        <v>87613493000113</v>
      </c>
      <c r="B7423" s="98" t="s">
        <v>13340</v>
      </c>
      <c r="C7423" s="123" t="s">
        <v>3812</v>
      </c>
      <c r="D7423" s="98" t="s">
        <v>13667</v>
      </c>
      <c r="E7423" s="98" t="s">
        <v>13673</v>
      </c>
      <c r="F7423" s="124">
        <v>26.8</v>
      </c>
      <c r="G7423" s="112">
        <v>43831</v>
      </c>
      <c r="H7423" s="112">
        <v>44196</v>
      </c>
      <c r="I7423" s="123" t="str">
        <f t="shared" si="115"/>
        <v/>
      </c>
      <c r="J7423" s="123"/>
      <c r="K7423" s="123"/>
      <c r="L7423" s="123"/>
      <c r="M7423" s="98" t="s">
        <v>16534</v>
      </c>
      <c r="N7423" s="118"/>
    </row>
    <row r="7424" spans="1:14" x14ac:dyDescent="0.25">
      <c r="A7424" s="130">
        <v>8749525000136</v>
      </c>
      <c r="B7424" s="98" t="s">
        <v>13341</v>
      </c>
      <c r="C7424" s="123" t="s">
        <v>2554</v>
      </c>
      <c r="D7424" s="98" t="s">
        <v>13667</v>
      </c>
      <c r="E7424" s="98" t="s">
        <v>13673</v>
      </c>
      <c r="F7424" s="124">
        <v>22.13</v>
      </c>
      <c r="G7424" s="112">
        <v>43831</v>
      </c>
      <c r="H7424" s="112">
        <v>43970</v>
      </c>
      <c r="I7424" s="123" t="str">
        <f t="shared" si="115"/>
        <v/>
      </c>
      <c r="J7424" s="123"/>
      <c r="K7424" s="123"/>
      <c r="L7424" s="123"/>
      <c r="M7424" s="98" t="s">
        <v>15232</v>
      </c>
      <c r="N7424" s="118"/>
    </row>
    <row r="7425" spans="1:14" x14ac:dyDescent="0.25">
      <c r="A7425" s="130">
        <v>8749525000136</v>
      </c>
      <c r="B7425" s="98" t="s">
        <v>13341</v>
      </c>
      <c r="C7425" s="123" t="s">
        <v>2554</v>
      </c>
      <c r="D7425" s="98" t="s">
        <v>13667</v>
      </c>
      <c r="E7425" s="98" t="s">
        <v>13673</v>
      </c>
      <c r="F7425" s="124">
        <v>12.75</v>
      </c>
      <c r="G7425" s="112">
        <v>43971</v>
      </c>
      <c r="H7425" s="112">
        <v>44196</v>
      </c>
      <c r="I7425" s="123" t="str">
        <f t="shared" si="115"/>
        <v/>
      </c>
      <c r="J7425" s="123"/>
      <c r="K7425" s="123"/>
      <c r="L7425" s="123"/>
      <c r="M7425" s="98"/>
      <c r="N7425" s="118"/>
    </row>
    <row r="7426" spans="1:14" x14ac:dyDescent="0.25">
      <c r="A7426" s="130">
        <v>88811948000178</v>
      </c>
      <c r="B7426" s="98" t="s">
        <v>13342</v>
      </c>
      <c r="C7426" s="123" t="s">
        <v>3812</v>
      </c>
      <c r="D7426" s="98" t="s">
        <v>13667</v>
      </c>
      <c r="E7426" s="98" t="s">
        <v>13673</v>
      </c>
      <c r="F7426" s="124">
        <v>24.63</v>
      </c>
      <c r="G7426" s="112">
        <v>43497</v>
      </c>
      <c r="H7426" s="98"/>
      <c r="I7426" s="123" t="str">
        <f t="shared" si="115"/>
        <v/>
      </c>
      <c r="J7426" s="123"/>
      <c r="K7426" s="123"/>
      <c r="L7426" s="123"/>
      <c r="M7426" s="98" t="s">
        <v>16535</v>
      </c>
      <c r="N7426" s="118"/>
    </row>
    <row r="7427" spans="1:14" x14ac:dyDescent="0.25">
      <c r="A7427" s="130">
        <v>45742707000101</v>
      </c>
      <c r="B7427" s="98" t="s">
        <v>13345</v>
      </c>
      <c r="C7427" s="123" t="s">
        <v>4626</v>
      </c>
      <c r="D7427" s="98" t="s">
        <v>13667</v>
      </c>
      <c r="E7427" s="98" t="s">
        <v>13673</v>
      </c>
      <c r="F7427" s="124">
        <v>2.6</v>
      </c>
      <c r="G7427" s="112">
        <v>43831</v>
      </c>
      <c r="H7427" s="112">
        <v>44196</v>
      </c>
      <c r="I7427" s="123" t="str">
        <f t="shared" ref="I7427:I7490" si="116">IFERROR(IF(OR(E7427="Ativos", E7427="Aposentados",E7427="Pensionistas"),IF(F7427&gt;=14,"SIM","NÃO"),""),"")</f>
        <v/>
      </c>
      <c r="J7427" s="123"/>
      <c r="K7427" s="123"/>
      <c r="L7427" s="123"/>
      <c r="M7427" s="98" t="s">
        <v>16969</v>
      </c>
      <c r="N7427" s="118"/>
    </row>
    <row r="7428" spans="1:14" x14ac:dyDescent="0.25">
      <c r="A7428" s="130">
        <v>24772253000141</v>
      </c>
      <c r="B7428" s="98" t="s">
        <v>13346</v>
      </c>
      <c r="C7428" s="123" t="s">
        <v>2274</v>
      </c>
      <c r="D7428" s="98" t="s">
        <v>13667</v>
      </c>
      <c r="E7428" s="98" t="s">
        <v>13673</v>
      </c>
      <c r="F7428" s="124">
        <v>3.7</v>
      </c>
      <c r="G7428" s="112">
        <v>43831</v>
      </c>
      <c r="H7428" s="112">
        <v>44196</v>
      </c>
      <c r="I7428" s="123" t="str">
        <f t="shared" si="116"/>
        <v/>
      </c>
      <c r="J7428" s="123"/>
      <c r="K7428" s="123"/>
      <c r="L7428" s="123"/>
      <c r="M7428" s="98"/>
      <c r="N7428" s="118"/>
    </row>
    <row r="7429" spans="1:14" x14ac:dyDescent="0.25">
      <c r="A7429" s="130">
        <v>12207445000126</v>
      </c>
      <c r="B7429" s="98" t="s">
        <v>13349</v>
      </c>
      <c r="C7429" s="123" t="s">
        <v>29</v>
      </c>
      <c r="D7429" s="98" t="s">
        <v>13667</v>
      </c>
      <c r="E7429" s="98" t="s">
        <v>13673</v>
      </c>
      <c r="F7429" s="124">
        <v>20.350000000000001</v>
      </c>
      <c r="G7429" s="112">
        <v>43831</v>
      </c>
      <c r="H7429" s="112">
        <v>44196</v>
      </c>
      <c r="I7429" s="123" t="str">
        <f t="shared" si="116"/>
        <v/>
      </c>
      <c r="J7429" s="123"/>
      <c r="K7429" s="123"/>
      <c r="L7429" s="123"/>
      <c r="M7429" s="98" t="s">
        <v>13809</v>
      </c>
      <c r="N7429" s="118"/>
    </row>
    <row r="7430" spans="1:14" x14ac:dyDescent="0.25">
      <c r="A7430" s="130">
        <v>72130818000130</v>
      </c>
      <c r="B7430" s="98" t="s">
        <v>13350</v>
      </c>
      <c r="C7430" s="123" t="s">
        <v>4626</v>
      </c>
      <c r="D7430" s="98" t="s">
        <v>13667</v>
      </c>
      <c r="E7430" s="98" t="s">
        <v>13673</v>
      </c>
      <c r="F7430" s="124">
        <v>12</v>
      </c>
      <c r="G7430" s="112">
        <v>43831</v>
      </c>
      <c r="H7430" s="112">
        <v>44196</v>
      </c>
      <c r="I7430" s="123" t="str">
        <f t="shared" si="116"/>
        <v/>
      </c>
      <c r="J7430" s="123"/>
      <c r="K7430" s="123"/>
      <c r="L7430" s="123"/>
      <c r="M7430" s="98" t="s">
        <v>16970</v>
      </c>
      <c r="N7430" s="118"/>
    </row>
    <row r="7431" spans="1:14" x14ac:dyDescent="0.25">
      <c r="A7431" s="130">
        <v>8357667000158</v>
      </c>
      <c r="B7431" s="98" t="s">
        <v>13359</v>
      </c>
      <c r="C7431" s="123" t="s">
        <v>3601</v>
      </c>
      <c r="D7431" s="98" t="s">
        <v>13667</v>
      </c>
      <c r="E7431" s="98" t="s">
        <v>13673</v>
      </c>
      <c r="F7431" s="124">
        <v>17.100000000000001</v>
      </c>
      <c r="G7431" s="112">
        <v>43831</v>
      </c>
      <c r="H7431" s="112">
        <v>44196</v>
      </c>
      <c r="I7431" s="123" t="str">
        <f t="shared" si="116"/>
        <v/>
      </c>
      <c r="J7431" s="123"/>
      <c r="K7431" s="123"/>
      <c r="L7431" s="123"/>
      <c r="M7431" s="98" t="s">
        <v>16133</v>
      </c>
      <c r="N7431" s="118"/>
    </row>
    <row r="7432" spans="1:14" x14ac:dyDescent="0.25">
      <c r="A7432" s="130">
        <v>18404780000109</v>
      </c>
      <c r="B7432" s="98" t="s">
        <v>13361</v>
      </c>
      <c r="C7432" s="123" t="s">
        <v>1356</v>
      </c>
      <c r="D7432" s="98" t="s">
        <v>13667</v>
      </c>
      <c r="E7432" s="98" t="s">
        <v>13673</v>
      </c>
      <c r="F7432" s="124">
        <v>17.329999999999998</v>
      </c>
      <c r="G7432" s="112">
        <v>43831</v>
      </c>
      <c r="H7432" s="112">
        <v>44196</v>
      </c>
      <c r="I7432" s="123" t="str">
        <f t="shared" si="116"/>
        <v/>
      </c>
      <c r="J7432" s="123"/>
      <c r="K7432" s="123"/>
      <c r="L7432" s="123"/>
      <c r="M7432" s="98"/>
      <c r="N7432" s="118"/>
    </row>
    <row r="7433" spans="1:14" x14ac:dyDescent="0.25">
      <c r="A7433" s="130">
        <v>3501582000188</v>
      </c>
      <c r="B7433" s="98" t="s">
        <v>13363</v>
      </c>
      <c r="C7433" s="123" t="s">
        <v>2197</v>
      </c>
      <c r="D7433" s="98" t="s">
        <v>13667</v>
      </c>
      <c r="E7433" s="98" t="s">
        <v>13673</v>
      </c>
      <c r="F7433" s="124">
        <v>4.3099999999999996</v>
      </c>
      <c r="G7433" s="112">
        <v>43831</v>
      </c>
      <c r="H7433" s="112">
        <v>44196</v>
      </c>
      <c r="I7433" s="123" t="str">
        <f t="shared" si="116"/>
        <v/>
      </c>
      <c r="J7433" s="123"/>
      <c r="K7433" s="123"/>
      <c r="L7433" s="123"/>
      <c r="M7433" s="98" t="s">
        <v>14910</v>
      </c>
      <c r="N7433" s="118"/>
    </row>
    <row r="7434" spans="1:14" x14ac:dyDescent="0.25">
      <c r="A7434" s="130">
        <v>29138369000147</v>
      </c>
      <c r="B7434" s="98" t="s">
        <v>13365</v>
      </c>
      <c r="C7434" s="123" t="s">
        <v>3513</v>
      </c>
      <c r="D7434" s="98" t="s">
        <v>13667</v>
      </c>
      <c r="E7434" s="98" t="s">
        <v>13673</v>
      </c>
      <c r="F7434" s="124">
        <v>36.25</v>
      </c>
      <c r="G7434" s="112">
        <v>42370</v>
      </c>
      <c r="H7434" s="112">
        <v>44196</v>
      </c>
      <c r="I7434" s="123" t="str">
        <f t="shared" si="116"/>
        <v/>
      </c>
      <c r="J7434" s="123"/>
      <c r="K7434" s="123"/>
      <c r="L7434" s="123"/>
      <c r="M7434" s="98" t="s">
        <v>16046</v>
      </c>
      <c r="N7434" s="118"/>
    </row>
    <row r="7435" spans="1:14" x14ac:dyDescent="0.25">
      <c r="A7435" s="130">
        <v>11286366000195</v>
      </c>
      <c r="B7435" s="98" t="s">
        <v>13366</v>
      </c>
      <c r="C7435" s="123" t="s">
        <v>2758</v>
      </c>
      <c r="D7435" s="98" t="s">
        <v>13667</v>
      </c>
      <c r="E7435" s="98" t="s">
        <v>13673</v>
      </c>
      <c r="F7435" s="124">
        <v>24.23</v>
      </c>
      <c r="G7435" s="112">
        <v>43831</v>
      </c>
      <c r="H7435" s="112">
        <v>44196</v>
      </c>
      <c r="I7435" s="123" t="str">
        <f t="shared" si="116"/>
        <v/>
      </c>
      <c r="J7435" s="123"/>
      <c r="K7435" s="123"/>
      <c r="L7435" s="123"/>
      <c r="M7435" s="98" t="s">
        <v>15524</v>
      </c>
      <c r="N7435" s="118"/>
    </row>
    <row r="7436" spans="1:14" x14ac:dyDescent="0.25">
      <c r="A7436" s="130">
        <v>75793786000140</v>
      </c>
      <c r="B7436" s="98" t="s">
        <v>13367</v>
      </c>
      <c r="C7436" s="123" t="s">
        <v>3143</v>
      </c>
      <c r="D7436" s="98" t="s">
        <v>13667</v>
      </c>
      <c r="E7436" s="98" t="s">
        <v>13673</v>
      </c>
      <c r="F7436" s="124">
        <v>8</v>
      </c>
      <c r="G7436" s="112">
        <v>43831</v>
      </c>
      <c r="H7436" s="112">
        <v>44196</v>
      </c>
      <c r="I7436" s="123" t="str">
        <f t="shared" si="116"/>
        <v/>
      </c>
      <c r="J7436" s="123"/>
      <c r="K7436" s="123"/>
      <c r="L7436" s="123"/>
      <c r="M7436" s="98" t="s">
        <v>15911</v>
      </c>
      <c r="N7436" s="118"/>
    </row>
    <row r="7437" spans="1:14" x14ac:dyDescent="0.25">
      <c r="A7437" s="130">
        <v>90256660000120</v>
      </c>
      <c r="B7437" s="98" t="s">
        <v>13368</v>
      </c>
      <c r="C7437" s="123" t="s">
        <v>3812</v>
      </c>
      <c r="D7437" s="98" t="s">
        <v>13667</v>
      </c>
      <c r="E7437" s="98" t="s">
        <v>13673</v>
      </c>
      <c r="F7437" s="124">
        <v>22.06</v>
      </c>
      <c r="G7437" s="112">
        <v>43831</v>
      </c>
      <c r="H7437" s="112">
        <v>44196</v>
      </c>
      <c r="I7437" s="123" t="str">
        <f t="shared" si="116"/>
        <v/>
      </c>
      <c r="J7437" s="123"/>
      <c r="K7437" s="123"/>
      <c r="L7437" s="123"/>
      <c r="M7437" s="98" t="s">
        <v>16538</v>
      </c>
      <c r="N7437" s="118"/>
    </row>
    <row r="7438" spans="1:14" x14ac:dyDescent="0.25">
      <c r="A7438" s="130">
        <v>1978212000100</v>
      </c>
      <c r="B7438" s="98" t="s">
        <v>13370</v>
      </c>
      <c r="C7438" s="123" t="s">
        <v>2274</v>
      </c>
      <c r="D7438" s="98" t="s">
        <v>13667</v>
      </c>
      <c r="E7438" s="98" t="s">
        <v>13673</v>
      </c>
      <c r="F7438" s="124">
        <v>8.0500000000000007</v>
      </c>
      <c r="G7438" s="112">
        <v>43831</v>
      </c>
      <c r="H7438" s="112">
        <v>44074</v>
      </c>
      <c r="I7438" s="123" t="str">
        <f t="shared" si="116"/>
        <v/>
      </c>
      <c r="J7438" s="123"/>
      <c r="K7438" s="123"/>
      <c r="L7438" s="123"/>
      <c r="M7438" s="98"/>
      <c r="N7438" s="118"/>
    </row>
    <row r="7439" spans="1:14" x14ac:dyDescent="0.25">
      <c r="A7439" s="130">
        <v>1978212000100</v>
      </c>
      <c r="B7439" s="98" t="s">
        <v>13370</v>
      </c>
      <c r="C7439" s="123" t="s">
        <v>2274</v>
      </c>
      <c r="D7439" s="98" t="s">
        <v>13667</v>
      </c>
      <c r="E7439" s="98" t="s">
        <v>13673</v>
      </c>
      <c r="F7439" s="124">
        <v>8.0500000000000007</v>
      </c>
      <c r="G7439" s="112">
        <v>44075</v>
      </c>
      <c r="H7439" s="112">
        <v>44196</v>
      </c>
      <c r="I7439" s="123" t="str">
        <f t="shared" si="116"/>
        <v/>
      </c>
      <c r="J7439" s="123"/>
      <c r="K7439" s="123"/>
      <c r="L7439" s="123"/>
      <c r="M7439" s="98"/>
      <c r="N7439" s="118"/>
    </row>
    <row r="7440" spans="1:14" x14ac:dyDescent="0.25">
      <c r="A7440" s="130">
        <v>88661400000199</v>
      </c>
      <c r="B7440" s="98" t="s">
        <v>13374</v>
      </c>
      <c r="C7440" s="123" t="s">
        <v>3812</v>
      </c>
      <c r="D7440" s="98" t="s">
        <v>13667</v>
      </c>
      <c r="E7440" s="98" t="s">
        <v>13673</v>
      </c>
      <c r="F7440" s="124">
        <v>6.95</v>
      </c>
      <c r="G7440" s="112">
        <v>43831</v>
      </c>
      <c r="H7440" s="112">
        <v>44004</v>
      </c>
      <c r="I7440" s="123" t="str">
        <f t="shared" si="116"/>
        <v/>
      </c>
      <c r="J7440" s="123"/>
      <c r="K7440" s="123"/>
      <c r="L7440" s="123"/>
      <c r="M7440" s="98" t="s">
        <v>16540</v>
      </c>
      <c r="N7440" s="118"/>
    </row>
    <row r="7441" spans="1:14" x14ac:dyDescent="0.25">
      <c r="A7441" s="130">
        <v>88661400000199</v>
      </c>
      <c r="B7441" s="98" t="s">
        <v>13374</v>
      </c>
      <c r="C7441" s="123" t="s">
        <v>3812</v>
      </c>
      <c r="D7441" s="98" t="s">
        <v>13667</v>
      </c>
      <c r="E7441" s="98" t="s">
        <v>13673</v>
      </c>
      <c r="F7441" s="124">
        <v>6.95</v>
      </c>
      <c r="G7441" s="112">
        <v>44005</v>
      </c>
      <c r="H7441" s="112">
        <v>44196</v>
      </c>
      <c r="I7441" s="123" t="str">
        <f t="shared" si="116"/>
        <v/>
      </c>
      <c r="J7441" s="123"/>
      <c r="K7441" s="123"/>
      <c r="L7441" s="123"/>
      <c r="M7441" s="98"/>
      <c r="N7441" s="118"/>
    </row>
    <row r="7442" spans="1:14" x14ac:dyDescent="0.25">
      <c r="A7442" s="130">
        <v>84727601000190</v>
      </c>
      <c r="B7442" s="98" t="s">
        <v>13375</v>
      </c>
      <c r="C7442" s="123" t="s">
        <v>3747</v>
      </c>
      <c r="D7442" s="98" t="s">
        <v>13667</v>
      </c>
      <c r="E7442" s="98" t="s">
        <v>13673</v>
      </c>
      <c r="F7442" s="124">
        <v>3.24</v>
      </c>
      <c r="G7442" s="112">
        <v>43831</v>
      </c>
      <c r="H7442" s="112">
        <v>44196</v>
      </c>
      <c r="I7442" s="123" t="str">
        <f t="shared" si="116"/>
        <v/>
      </c>
      <c r="J7442" s="123"/>
      <c r="K7442" s="123"/>
      <c r="L7442" s="123"/>
      <c r="M7442" s="98" t="s">
        <v>16170</v>
      </c>
      <c r="N7442" s="118"/>
    </row>
    <row r="7443" spans="1:14" x14ac:dyDescent="0.25">
      <c r="A7443" s="130">
        <v>82577636000165</v>
      </c>
      <c r="B7443" s="98" t="s">
        <v>13377</v>
      </c>
      <c r="C7443" s="123" t="s">
        <v>4289</v>
      </c>
      <c r="D7443" s="98" t="s">
        <v>13667</v>
      </c>
      <c r="E7443" s="98" t="s">
        <v>13673</v>
      </c>
      <c r="F7443" s="124">
        <v>11.99</v>
      </c>
      <c r="G7443" s="112">
        <v>43831</v>
      </c>
      <c r="H7443" s="112">
        <v>44196</v>
      </c>
      <c r="I7443" s="123" t="str">
        <f t="shared" si="116"/>
        <v/>
      </c>
      <c r="J7443" s="123"/>
      <c r="K7443" s="123"/>
      <c r="L7443" s="123"/>
      <c r="M7443" s="98" t="s">
        <v>16659</v>
      </c>
      <c r="N7443" s="118"/>
    </row>
    <row r="7444" spans="1:14" x14ac:dyDescent="0.25">
      <c r="A7444" s="130">
        <v>6424618000165</v>
      </c>
      <c r="B7444" s="98" t="s">
        <v>13380</v>
      </c>
      <c r="C7444" s="123" t="s">
        <v>1142</v>
      </c>
      <c r="D7444" s="98" t="s">
        <v>13667</v>
      </c>
      <c r="E7444" s="98" t="s">
        <v>13673</v>
      </c>
      <c r="F7444" s="124">
        <v>12</v>
      </c>
      <c r="G7444" s="112">
        <v>43831</v>
      </c>
      <c r="H7444" s="112">
        <v>44196</v>
      </c>
      <c r="I7444" s="123" t="str">
        <f t="shared" si="116"/>
        <v/>
      </c>
      <c r="J7444" s="123"/>
      <c r="K7444" s="123"/>
      <c r="L7444" s="123"/>
      <c r="M7444" s="98" t="s">
        <v>14449</v>
      </c>
      <c r="N7444" s="118"/>
    </row>
    <row r="7445" spans="1:14" x14ac:dyDescent="0.25">
      <c r="A7445" s="130">
        <v>83102764000115</v>
      </c>
      <c r="B7445" s="98" t="s">
        <v>13381</v>
      </c>
      <c r="C7445" s="123" t="s">
        <v>4289</v>
      </c>
      <c r="D7445" s="98" t="s">
        <v>13667</v>
      </c>
      <c r="E7445" s="98" t="s">
        <v>13673</v>
      </c>
      <c r="F7445" s="124">
        <v>17</v>
      </c>
      <c r="G7445" s="112">
        <v>43831</v>
      </c>
      <c r="H7445" s="112">
        <v>44196</v>
      </c>
      <c r="I7445" s="123" t="str">
        <f t="shared" si="116"/>
        <v/>
      </c>
      <c r="J7445" s="123"/>
      <c r="K7445" s="123"/>
      <c r="L7445" s="123"/>
      <c r="M7445" s="98" t="s">
        <v>16661</v>
      </c>
      <c r="N7445" s="118"/>
    </row>
    <row r="7446" spans="1:14" x14ac:dyDescent="0.25">
      <c r="A7446" s="130">
        <v>78497492000160</v>
      </c>
      <c r="B7446" s="98" t="s">
        <v>13382</v>
      </c>
      <c r="C7446" s="123" t="s">
        <v>4289</v>
      </c>
      <c r="D7446" s="98" t="s">
        <v>13667</v>
      </c>
      <c r="E7446" s="98" t="s">
        <v>13673</v>
      </c>
      <c r="F7446" s="124">
        <v>4.99</v>
      </c>
      <c r="G7446" s="112">
        <v>42095</v>
      </c>
      <c r="H7446" s="98"/>
      <c r="I7446" s="123" t="str">
        <f t="shared" si="116"/>
        <v/>
      </c>
      <c r="J7446" s="123"/>
      <c r="K7446" s="123"/>
      <c r="L7446" s="123"/>
      <c r="M7446" s="98" t="s">
        <v>16663</v>
      </c>
      <c r="N7446" s="118"/>
    </row>
    <row r="7447" spans="1:14" x14ac:dyDescent="0.25">
      <c r="A7447" s="130">
        <v>1539271000182</v>
      </c>
      <c r="B7447" s="98" t="s">
        <v>13388</v>
      </c>
      <c r="C7447" s="123" t="s">
        <v>3812</v>
      </c>
      <c r="D7447" s="98" t="s">
        <v>13667</v>
      </c>
      <c r="E7447" s="98" t="s">
        <v>13673</v>
      </c>
      <c r="F7447" s="124">
        <v>4.4400000000000004</v>
      </c>
      <c r="G7447" s="112">
        <v>42515</v>
      </c>
      <c r="H7447" s="98"/>
      <c r="I7447" s="123" t="str">
        <f t="shared" si="116"/>
        <v/>
      </c>
      <c r="J7447" s="123"/>
      <c r="K7447" s="123"/>
      <c r="L7447" s="123"/>
      <c r="M7447" s="98" t="s">
        <v>16543</v>
      </c>
      <c r="N7447" s="118"/>
    </row>
    <row r="7448" spans="1:14" x14ac:dyDescent="0.25">
      <c r="A7448" s="130">
        <v>87876801000101</v>
      </c>
      <c r="B7448" s="98" t="s">
        <v>13389</v>
      </c>
      <c r="C7448" s="123" t="s">
        <v>3812</v>
      </c>
      <c r="D7448" s="98" t="s">
        <v>13667</v>
      </c>
      <c r="E7448" s="98" t="s">
        <v>13673</v>
      </c>
      <c r="F7448" s="124">
        <v>30.55</v>
      </c>
      <c r="G7448" s="112">
        <v>43831</v>
      </c>
      <c r="H7448" s="112">
        <v>44196</v>
      </c>
      <c r="I7448" s="123" t="str">
        <f t="shared" si="116"/>
        <v/>
      </c>
      <c r="J7448" s="123"/>
      <c r="K7448" s="123"/>
      <c r="L7448" s="123"/>
      <c r="M7448" s="98"/>
      <c r="N7448" s="118"/>
    </row>
    <row r="7449" spans="1:14" x14ac:dyDescent="0.25">
      <c r="A7449" s="130">
        <v>10167310000159</v>
      </c>
      <c r="B7449" s="98" t="s">
        <v>13390</v>
      </c>
      <c r="C7449" s="123" t="s">
        <v>2758</v>
      </c>
      <c r="D7449" s="98" t="s">
        <v>13667</v>
      </c>
      <c r="E7449" s="98" t="s">
        <v>13673</v>
      </c>
      <c r="F7449" s="124">
        <v>33</v>
      </c>
      <c r="G7449" s="112">
        <v>43831</v>
      </c>
      <c r="H7449" s="112">
        <v>44196</v>
      </c>
      <c r="I7449" s="123" t="str">
        <f t="shared" si="116"/>
        <v/>
      </c>
      <c r="J7449" s="123"/>
      <c r="K7449" s="123"/>
      <c r="L7449" s="123"/>
      <c r="M7449" s="98" t="s">
        <v>15529</v>
      </c>
      <c r="N7449" s="118"/>
    </row>
    <row r="7450" spans="1:14" x14ac:dyDescent="0.25">
      <c r="A7450" s="130">
        <v>88771001000180</v>
      </c>
      <c r="B7450" s="98" t="s">
        <v>13392</v>
      </c>
      <c r="C7450" s="123" t="s">
        <v>3812</v>
      </c>
      <c r="D7450" s="98" t="s">
        <v>13667</v>
      </c>
      <c r="E7450" s="98" t="s">
        <v>13673</v>
      </c>
      <c r="F7450" s="124">
        <v>23</v>
      </c>
      <c r="G7450" s="112">
        <v>43831</v>
      </c>
      <c r="H7450" s="112">
        <v>44196</v>
      </c>
      <c r="I7450" s="123" t="str">
        <f t="shared" si="116"/>
        <v/>
      </c>
      <c r="J7450" s="123"/>
      <c r="K7450" s="123"/>
      <c r="L7450" s="123"/>
      <c r="M7450" s="98"/>
      <c r="N7450" s="118"/>
    </row>
    <row r="7451" spans="1:14" x14ac:dyDescent="0.25">
      <c r="A7451" s="130">
        <v>88199971000153</v>
      </c>
      <c r="B7451" s="98" t="s">
        <v>13395</v>
      </c>
      <c r="C7451" s="123" t="s">
        <v>3812</v>
      </c>
      <c r="D7451" s="98" t="s">
        <v>13667</v>
      </c>
      <c r="E7451" s="98" t="s">
        <v>13673</v>
      </c>
      <c r="F7451" s="124">
        <v>5.23</v>
      </c>
      <c r="G7451" s="112">
        <v>43831</v>
      </c>
      <c r="H7451" s="112">
        <v>44196</v>
      </c>
      <c r="I7451" s="123" t="str">
        <f t="shared" si="116"/>
        <v/>
      </c>
      <c r="J7451" s="123"/>
      <c r="K7451" s="123"/>
      <c r="L7451" s="123"/>
      <c r="M7451" s="98"/>
      <c r="N7451" s="118"/>
    </row>
    <row r="7452" spans="1:14" x14ac:dyDescent="0.25">
      <c r="A7452" s="130">
        <v>87612800000141</v>
      </c>
      <c r="B7452" s="98" t="s">
        <v>13396</v>
      </c>
      <c r="C7452" s="123" t="s">
        <v>3812</v>
      </c>
      <c r="D7452" s="98" t="s">
        <v>13667</v>
      </c>
      <c r="E7452" s="98" t="s">
        <v>13673</v>
      </c>
      <c r="F7452" s="124">
        <v>24.9</v>
      </c>
      <c r="G7452" s="112">
        <v>43633</v>
      </c>
      <c r="H7452" s="112">
        <v>44196</v>
      </c>
      <c r="I7452" s="123" t="str">
        <f t="shared" si="116"/>
        <v/>
      </c>
      <c r="J7452" s="123"/>
      <c r="K7452" s="123"/>
      <c r="L7452" s="123"/>
      <c r="M7452" s="98" t="s">
        <v>16551</v>
      </c>
      <c r="N7452" s="118"/>
    </row>
    <row r="7453" spans="1:14" x14ac:dyDescent="0.25">
      <c r="A7453" s="130">
        <v>93317998000133</v>
      </c>
      <c r="B7453" s="98" t="s">
        <v>13397</v>
      </c>
      <c r="C7453" s="123" t="s">
        <v>3812</v>
      </c>
      <c r="D7453" s="98" t="s">
        <v>13667</v>
      </c>
      <c r="E7453" s="98" t="s">
        <v>13673</v>
      </c>
      <c r="F7453" s="124">
        <v>5</v>
      </c>
      <c r="G7453" s="112">
        <v>43709</v>
      </c>
      <c r="H7453" s="98"/>
      <c r="I7453" s="123" t="str">
        <f t="shared" si="116"/>
        <v/>
      </c>
      <c r="J7453" s="123"/>
      <c r="K7453" s="123"/>
      <c r="L7453" s="123"/>
      <c r="M7453" s="98"/>
      <c r="N7453" s="118"/>
    </row>
    <row r="7454" spans="1:14" x14ac:dyDescent="0.25">
      <c r="A7454" s="130">
        <v>3184041000173</v>
      </c>
      <c r="B7454" s="98" t="s">
        <v>13398</v>
      </c>
      <c r="C7454" s="123" t="s">
        <v>2197</v>
      </c>
      <c r="D7454" s="98" t="s">
        <v>13667</v>
      </c>
      <c r="E7454" s="98" t="s">
        <v>13673</v>
      </c>
      <c r="F7454" s="124">
        <v>7.89</v>
      </c>
      <c r="G7454" s="112">
        <v>41913</v>
      </c>
      <c r="H7454" s="98"/>
      <c r="I7454" s="123" t="str">
        <f t="shared" si="116"/>
        <v/>
      </c>
      <c r="J7454" s="123"/>
      <c r="K7454" s="123"/>
      <c r="L7454" s="123"/>
      <c r="M7454" s="98" t="s">
        <v>14911</v>
      </c>
      <c r="N7454" s="118"/>
    </row>
    <row r="7455" spans="1:14" x14ac:dyDescent="0.25">
      <c r="A7455" s="130">
        <v>87613188000121</v>
      </c>
      <c r="B7455" s="98" t="s">
        <v>13401</v>
      </c>
      <c r="C7455" s="123" t="s">
        <v>3812</v>
      </c>
      <c r="D7455" s="98" t="s">
        <v>13667</v>
      </c>
      <c r="E7455" s="98" t="s">
        <v>13673</v>
      </c>
      <c r="F7455" s="124">
        <v>27.1</v>
      </c>
      <c r="G7455" s="112">
        <v>43831</v>
      </c>
      <c r="H7455" s="112">
        <v>44196</v>
      </c>
      <c r="I7455" s="123" t="str">
        <f t="shared" si="116"/>
        <v/>
      </c>
      <c r="J7455" s="123"/>
      <c r="K7455" s="123"/>
      <c r="L7455" s="123"/>
      <c r="M7455" s="98" t="s">
        <v>16555</v>
      </c>
      <c r="N7455" s="118"/>
    </row>
    <row r="7456" spans="1:14" x14ac:dyDescent="0.25">
      <c r="A7456" s="130">
        <v>18245167000188</v>
      </c>
      <c r="B7456" s="98" t="s">
        <v>13402</v>
      </c>
      <c r="C7456" s="123" t="s">
        <v>1356</v>
      </c>
      <c r="D7456" s="98" t="s">
        <v>13667</v>
      </c>
      <c r="E7456" s="98" t="s">
        <v>13673</v>
      </c>
      <c r="F7456" s="124">
        <v>9.18</v>
      </c>
      <c r="G7456" s="112">
        <v>43831</v>
      </c>
      <c r="H7456" s="112">
        <v>44196</v>
      </c>
      <c r="I7456" s="123" t="str">
        <f t="shared" si="116"/>
        <v/>
      </c>
      <c r="J7456" s="123"/>
      <c r="K7456" s="123"/>
      <c r="L7456" s="123"/>
      <c r="M7456" s="98"/>
      <c r="N7456" s="118"/>
    </row>
    <row r="7457" spans="1:14" x14ac:dyDescent="0.25">
      <c r="A7457" s="130">
        <v>1304286000161</v>
      </c>
      <c r="B7457" s="98" t="s">
        <v>13403</v>
      </c>
      <c r="C7457" s="123" t="s">
        <v>901</v>
      </c>
      <c r="D7457" s="98" t="s">
        <v>13667</v>
      </c>
      <c r="E7457" s="98" t="s">
        <v>13673</v>
      </c>
      <c r="F7457" s="124">
        <v>10.06</v>
      </c>
      <c r="G7457" s="112">
        <v>43831</v>
      </c>
      <c r="H7457" s="112">
        <v>44196</v>
      </c>
      <c r="I7457" s="123" t="str">
        <f t="shared" si="116"/>
        <v/>
      </c>
      <c r="J7457" s="123"/>
      <c r="K7457" s="123"/>
      <c r="L7457" s="123"/>
      <c r="M7457" s="98"/>
      <c r="N7457" s="118"/>
    </row>
    <row r="7458" spans="1:14" x14ac:dyDescent="0.25">
      <c r="A7458" s="130">
        <v>11350659000194</v>
      </c>
      <c r="B7458" s="98" t="s">
        <v>13407</v>
      </c>
      <c r="C7458" s="123" t="s">
        <v>2758</v>
      </c>
      <c r="D7458" s="98" t="s">
        <v>13667</v>
      </c>
      <c r="E7458" s="98" t="s">
        <v>13673</v>
      </c>
      <c r="F7458" s="124">
        <v>5</v>
      </c>
      <c r="G7458" s="112">
        <v>43466</v>
      </c>
      <c r="H7458" s="112">
        <v>44012</v>
      </c>
      <c r="I7458" s="123" t="str">
        <f t="shared" si="116"/>
        <v/>
      </c>
      <c r="J7458" s="123"/>
      <c r="K7458" s="123"/>
      <c r="L7458" s="123"/>
      <c r="M7458" s="98"/>
      <c r="N7458" s="118"/>
    </row>
    <row r="7459" spans="1:14" x14ac:dyDescent="0.25">
      <c r="A7459" s="130">
        <v>11350659000194</v>
      </c>
      <c r="B7459" s="98" t="s">
        <v>13407</v>
      </c>
      <c r="C7459" s="123" t="s">
        <v>2758</v>
      </c>
      <c r="D7459" s="98" t="s">
        <v>13667</v>
      </c>
      <c r="E7459" s="98" t="s">
        <v>13673</v>
      </c>
      <c r="F7459" s="124">
        <v>5</v>
      </c>
      <c r="G7459" s="112">
        <v>44013</v>
      </c>
      <c r="H7459" s="98"/>
      <c r="I7459" s="123" t="str">
        <f t="shared" si="116"/>
        <v/>
      </c>
      <c r="J7459" s="123"/>
      <c r="K7459" s="123"/>
      <c r="L7459" s="123"/>
      <c r="M7459" s="98"/>
      <c r="N7459" s="118"/>
    </row>
    <row r="7460" spans="1:14" x14ac:dyDescent="0.25">
      <c r="A7460" s="130">
        <v>88363189000128</v>
      </c>
      <c r="B7460" s="98" t="s">
        <v>13408</v>
      </c>
      <c r="C7460" s="123" t="s">
        <v>3812</v>
      </c>
      <c r="D7460" s="98" t="s">
        <v>13667</v>
      </c>
      <c r="E7460" s="98" t="s">
        <v>13673</v>
      </c>
      <c r="F7460" s="124">
        <v>17.7</v>
      </c>
      <c r="G7460" s="112">
        <v>43831</v>
      </c>
      <c r="H7460" s="112">
        <v>44196</v>
      </c>
      <c r="I7460" s="123" t="str">
        <f t="shared" si="116"/>
        <v/>
      </c>
      <c r="J7460" s="123"/>
      <c r="K7460" s="123"/>
      <c r="L7460" s="123"/>
      <c r="M7460" s="98"/>
      <c r="N7460" s="118"/>
    </row>
    <row r="7461" spans="1:14" x14ac:dyDescent="0.25">
      <c r="A7461" s="130">
        <v>22981088000102</v>
      </c>
      <c r="B7461" s="98" t="s">
        <v>13410</v>
      </c>
      <c r="C7461" s="123" t="s">
        <v>2413</v>
      </c>
      <c r="D7461" s="98" t="s">
        <v>13667</v>
      </c>
      <c r="E7461" s="98" t="s">
        <v>13673</v>
      </c>
      <c r="F7461" s="124">
        <v>3</v>
      </c>
      <c r="G7461" s="112">
        <v>43831</v>
      </c>
      <c r="H7461" s="112">
        <v>44196</v>
      </c>
      <c r="I7461" s="123" t="str">
        <f t="shared" si="116"/>
        <v/>
      </c>
      <c r="J7461" s="123"/>
      <c r="K7461" s="123"/>
      <c r="L7461" s="123"/>
      <c r="M7461" s="98" t="s">
        <v>15115</v>
      </c>
      <c r="N7461" s="118"/>
    </row>
    <row r="7462" spans="1:14" x14ac:dyDescent="0.25">
      <c r="A7462" s="130">
        <v>10106250000164</v>
      </c>
      <c r="B7462" s="98" t="s">
        <v>13415</v>
      </c>
      <c r="C7462" s="123" t="s">
        <v>2758</v>
      </c>
      <c r="D7462" s="98" t="s">
        <v>13667</v>
      </c>
      <c r="E7462" s="98" t="s">
        <v>13673</v>
      </c>
      <c r="F7462" s="124">
        <v>2.39</v>
      </c>
      <c r="G7462" s="112">
        <v>42370</v>
      </c>
      <c r="H7462" s="112">
        <v>44196</v>
      </c>
      <c r="I7462" s="123" t="str">
        <f t="shared" si="116"/>
        <v/>
      </c>
      <c r="J7462" s="123"/>
      <c r="K7462" s="123"/>
      <c r="L7462" s="123"/>
      <c r="M7462" s="98" t="s">
        <v>15532</v>
      </c>
      <c r="N7462" s="118"/>
    </row>
    <row r="7463" spans="1:14" x14ac:dyDescent="0.25">
      <c r="A7463" s="130">
        <v>92122712000100</v>
      </c>
      <c r="B7463" s="98" t="s">
        <v>13417</v>
      </c>
      <c r="C7463" s="123" t="s">
        <v>3812</v>
      </c>
      <c r="D7463" s="98" t="s">
        <v>13667</v>
      </c>
      <c r="E7463" s="98" t="s">
        <v>13673</v>
      </c>
      <c r="F7463" s="124">
        <v>8.9</v>
      </c>
      <c r="G7463" s="112">
        <v>43831</v>
      </c>
      <c r="H7463" s="112">
        <v>44135</v>
      </c>
      <c r="I7463" s="123" t="str">
        <f t="shared" si="116"/>
        <v/>
      </c>
      <c r="J7463" s="123"/>
      <c r="K7463" s="123"/>
      <c r="L7463" s="123"/>
      <c r="M7463" s="98" t="s">
        <v>16562</v>
      </c>
      <c r="N7463" s="118"/>
    </row>
    <row r="7464" spans="1:14" x14ac:dyDescent="0.25">
      <c r="A7464" s="130">
        <v>92122712000100</v>
      </c>
      <c r="B7464" s="98" t="s">
        <v>13417</v>
      </c>
      <c r="C7464" s="123" t="s">
        <v>3812</v>
      </c>
      <c r="D7464" s="98" t="s">
        <v>13667</v>
      </c>
      <c r="E7464" s="98" t="s">
        <v>13673</v>
      </c>
      <c r="F7464" s="124">
        <v>8.56</v>
      </c>
      <c r="G7464" s="112">
        <v>44136</v>
      </c>
      <c r="H7464" s="112">
        <v>44196</v>
      </c>
      <c r="I7464" s="123" t="str">
        <f t="shared" si="116"/>
        <v/>
      </c>
      <c r="J7464" s="123"/>
      <c r="K7464" s="123"/>
      <c r="L7464" s="123"/>
      <c r="M7464" s="98"/>
      <c r="N7464" s="118"/>
    </row>
    <row r="7465" spans="1:14" x14ac:dyDescent="0.25">
      <c r="A7465" s="130">
        <v>11358124000160</v>
      </c>
      <c r="B7465" s="98" t="s">
        <v>13419</v>
      </c>
      <c r="C7465" s="123" t="s">
        <v>2758</v>
      </c>
      <c r="D7465" s="98" t="s">
        <v>13667</v>
      </c>
      <c r="E7465" s="98" t="s">
        <v>13673</v>
      </c>
      <c r="F7465" s="124">
        <v>38</v>
      </c>
      <c r="G7465" s="112">
        <v>43831</v>
      </c>
      <c r="H7465" s="112">
        <v>44196</v>
      </c>
      <c r="I7465" s="123" t="str">
        <f t="shared" si="116"/>
        <v/>
      </c>
      <c r="J7465" s="123"/>
      <c r="K7465" s="123"/>
      <c r="L7465" s="123"/>
      <c r="M7465" s="98" t="s">
        <v>15535</v>
      </c>
      <c r="N7465" s="118"/>
    </row>
    <row r="7466" spans="1:14" x14ac:dyDescent="0.25">
      <c r="A7466" s="130">
        <v>45724952000196</v>
      </c>
      <c r="B7466" s="98" t="s">
        <v>13420</v>
      </c>
      <c r="C7466" s="123" t="s">
        <v>4626</v>
      </c>
      <c r="D7466" s="98" t="s">
        <v>13667</v>
      </c>
      <c r="E7466" s="98" t="s">
        <v>13673</v>
      </c>
      <c r="F7466" s="124">
        <v>14</v>
      </c>
      <c r="G7466" s="112">
        <v>43831</v>
      </c>
      <c r="H7466" s="112">
        <v>44196</v>
      </c>
      <c r="I7466" s="123" t="str">
        <f t="shared" si="116"/>
        <v/>
      </c>
      <c r="J7466" s="123"/>
      <c r="K7466" s="123"/>
      <c r="L7466" s="123"/>
      <c r="M7466" s="98" t="s">
        <v>16980</v>
      </c>
      <c r="N7466" s="118"/>
    </row>
    <row r="7467" spans="1:14" x14ac:dyDescent="0.25">
      <c r="A7467" s="130">
        <v>25324187000100</v>
      </c>
      <c r="B7467" s="98" t="s">
        <v>13421</v>
      </c>
      <c r="C7467" s="123" t="s">
        <v>1356</v>
      </c>
      <c r="D7467" s="98" t="s">
        <v>13667</v>
      </c>
      <c r="E7467" s="98" t="s">
        <v>13673</v>
      </c>
      <c r="F7467" s="124">
        <v>6</v>
      </c>
      <c r="G7467" s="112">
        <v>43831</v>
      </c>
      <c r="H7467" s="112">
        <v>43839</v>
      </c>
      <c r="I7467" s="123" t="str">
        <f t="shared" si="116"/>
        <v/>
      </c>
      <c r="J7467" s="123"/>
      <c r="K7467" s="123"/>
      <c r="L7467" s="123"/>
      <c r="M7467" s="98" t="s">
        <v>14806</v>
      </c>
      <c r="N7467" s="118"/>
    </row>
    <row r="7468" spans="1:14" x14ac:dyDescent="0.25">
      <c r="A7468" s="130">
        <v>25324187000100</v>
      </c>
      <c r="B7468" s="98" t="s">
        <v>13421</v>
      </c>
      <c r="C7468" s="123" t="s">
        <v>1356</v>
      </c>
      <c r="D7468" s="98" t="s">
        <v>13667</v>
      </c>
      <c r="E7468" s="98" t="s">
        <v>13673</v>
      </c>
      <c r="F7468" s="124">
        <v>4.5</v>
      </c>
      <c r="G7468" s="112">
        <v>43840</v>
      </c>
      <c r="H7468" s="112">
        <v>44196</v>
      </c>
      <c r="I7468" s="123" t="str">
        <f t="shared" si="116"/>
        <v/>
      </c>
      <c r="J7468" s="123"/>
      <c r="K7468" s="123"/>
      <c r="L7468" s="123"/>
      <c r="M7468" s="98"/>
      <c r="N7468" s="118"/>
    </row>
    <row r="7469" spans="1:14" x14ac:dyDescent="0.25">
      <c r="A7469" s="130">
        <v>78279973000107</v>
      </c>
      <c r="B7469" s="98" t="s">
        <v>13424</v>
      </c>
      <c r="C7469" s="123" t="s">
        <v>3143</v>
      </c>
      <c r="D7469" s="98" t="s">
        <v>13667</v>
      </c>
      <c r="E7469" s="98" t="s">
        <v>13673</v>
      </c>
      <c r="F7469" s="124">
        <v>8.0399999999999991</v>
      </c>
      <c r="G7469" s="112">
        <v>43831</v>
      </c>
      <c r="H7469" s="112">
        <v>44020</v>
      </c>
      <c r="I7469" s="123" t="str">
        <f t="shared" si="116"/>
        <v/>
      </c>
      <c r="J7469" s="123"/>
      <c r="K7469" s="123"/>
      <c r="L7469" s="123"/>
      <c r="M7469" s="98" t="s">
        <v>15916</v>
      </c>
      <c r="N7469" s="118"/>
    </row>
    <row r="7470" spans="1:14" x14ac:dyDescent="0.25">
      <c r="A7470" s="130">
        <v>78279973000107</v>
      </c>
      <c r="B7470" s="98" t="s">
        <v>13424</v>
      </c>
      <c r="C7470" s="123" t="s">
        <v>3143</v>
      </c>
      <c r="D7470" s="98" t="s">
        <v>13667</v>
      </c>
      <c r="E7470" s="98" t="s">
        <v>13673</v>
      </c>
      <c r="F7470" s="124">
        <v>6.93</v>
      </c>
      <c r="G7470" s="112">
        <v>44021</v>
      </c>
      <c r="H7470" s="112">
        <v>44196</v>
      </c>
      <c r="I7470" s="123" t="str">
        <f t="shared" si="116"/>
        <v/>
      </c>
      <c r="J7470" s="123"/>
      <c r="K7470" s="123"/>
      <c r="L7470" s="123"/>
      <c r="M7470" s="98"/>
      <c r="N7470" s="118"/>
    </row>
    <row r="7471" spans="1:14" x14ac:dyDescent="0.25">
      <c r="A7471" s="130">
        <v>18128207000101</v>
      </c>
      <c r="B7471" s="98" t="s">
        <v>13425</v>
      </c>
      <c r="C7471" s="123" t="s">
        <v>1356</v>
      </c>
      <c r="D7471" s="98" t="s">
        <v>13667</v>
      </c>
      <c r="E7471" s="98" t="s">
        <v>13673</v>
      </c>
      <c r="F7471" s="124">
        <v>29.65</v>
      </c>
      <c r="G7471" s="112">
        <v>43831</v>
      </c>
      <c r="H7471" s="112">
        <v>44196</v>
      </c>
      <c r="I7471" s="123" t="str">
        <f t="shared" si="116"/>
        <v/>
      </c>
      <c r="J7471" s="123"/>
      <c r="K7471" s="123"/>
      <c r="L7471" s="123"/>
      <c r="M7471" s="98" t="s">
        <v>14811</v>
      </c>
      <c r="N7471" s="118"/>
    </row>
    <row r="7472" spans="1:14" x14ac:dyDescent="0.25">
      <c r="A7472" s="130">
        <v>46482857000196</v>
      </c>
      <c r="B7472" s="98" t="s">
        <v>13426</v>
      </c>
      <c r="C7472" s="123" t="s">
        <v>4626</v>
      </c>
      <c r="D7472" s="98" t="s">
        <v>13667</v>
      </c>
      <c r="E7472" s="98" t="s">
        <v>13673</v>
      </c>
      <c r="F7472" s="124">
        <v>3</v>
      </c>
      <c r="G7472" s="112">
        <v>43831</v>
      </c>
      <c r="H7472" s="112">
        <v>44196</v>
      </c>
      <c r="I7472" s="123" t="str">
        <f t="shared" si="116"/>
        <v/>
      </c>
      <c r="J7472" s="123"/>
      <c r="K7472" s="123"/>
      <c r="L7472" s="123"/>
      <c r="M7472" s="98" t="s">
        <v>16986</v>
      </c>
      <c r="N7472" s="118"/>
    </row>
    <row r="7473" spans="1:14" x14ac:dyDescent="0.25">
      <c r="A7473" s="130">
        <v>45111952000110</v>
      </c>
      <c r="B7473" s="98" t="s">
        <v>13430</v>
      </c>
      <c r="C7473" s="123" t="s">
        <v>4626</v>
      </c>
      <c r="D7473" s="98" t="s">
        <v>13667</v>
      </c>
      <c r="E7473" s="98" t="s">
        <v>13673</v>
      </c>
      <c r="F7473" s="124">
        <v>15</v>
      </c>
      <c r="G7473" s="112">
        <v>43831</v>
      </c>
      <c r="H7473" s="112">
        <v>44196</v>
      </c>
      <c r="I7473" s="123" t="str">
        <f t="shared" si="116"/>
        <v/>
      </c>
      <c r="J7473" s="123"/>
      <c r="K7473" s="123"/>
      <c r="L7473" s="123"/>
      <c r="M7473" s="98" t="s">
        <v>16987</v>
      </c>
      <c r="N7473" s="118"/>
    </row>
    <row r="7474" spans="1:14" x14ac:dyDescent="0.25">
      <c r="A7474" s="130">
        <v>37622164000160</v>
      </c>
      <c r="B7474" s="98" t="s">
        <v>13431</v>
      </c>
      <c r="C7474" s="123" t="s">
        <v>901</v>
      </c>
      <c r="D7474" s="98" t="s">
        <v>13667</v>
      </c>
      <c r="E7474" s="98" t="s">
        <v>13673</v>
      </c>
      <c r="F7474" s="124">
        <v>13.3</v>
      </c>
      <c r="G7474" s="112">
        <v>43831</v>
      </c>
      <c r="H7474" s="112">
        <v>44196</v>
      </c>
      <c r="I7474" s="123" t="str">
        <f t="shared" si="116"/>
        <v/>
      </c>
      <c r="J7474" s="123"/>
      <c r="K7474" s="123"/>
      <c r="L7474" s="123"/>
      <c r="M7474" s="98" t="s">
        <v>14361</v>
      </c>
      <c r="N7474" s="118"/>
    </row>
    <row r="7475" spans="1:14" x14ac:dyDescent="0.25">
      <c r="A7475" s="130">
        <v>6553606000130</v>
      </c>
      <c r="B7475" s="98" t="s">
        <v>13435</v>
      </c>
      <c r="C7475" s="123" t="s">
        <v>2926</v>
      </c>
      <c r="D7475" s="98" t="s">
        <v>13667</v>
      </c>
      <c r="E7475" s="98" t="s">
        <v>13673</v>
      </c>
      <c r="F7475" s="124">
        <v>2.8</v>
      </c>
      <c r="G7475" s="112">
        <v>43831</v>
      </c>
      <c r="H7475" s="98"/>
      <c r="I7475" s="123" t="str">
        <f t="shared" si="116"/>
        <v/>
      </c>
      <c r="J7475" s="123"/>
      <c r="K7475" s="123"/>
      <c r="L7475" s="123"/>
      <c r="M7475" s="98"/>
      <c r="N7475" s="118"/>
    </row>
    <row r="7476" spans="1:14" x14ac:dyDescent="0.25">
      <c r="A7476" s="130">
        <v>25223850000180</v>
      </c>
      <c r="B7476" s="98" t="s">
        <v>13443</v>
      </c>
      <c r="C7476" s="123" t="s">
        <v>1356</v>
      </c>
      <c r="D7476" s="98" t="s">
        <v>13667</v>
      </c>
      <c r="E7476" s="98" t="s">
        <v>13673</v>
      </c>
      <c r="F7476" s="124">
        <v>1.23</v>
      </c>
      <c r="G7476" s="112">
        <v>42467</v>
      </c>
      <c r="H7476" s="98"/>
      <c r="I7476" s="123" t="str">
        <f t="shared" si="116"/>
        <v/>
      </c>
      <c r="J7476" s="123"/>
      <c r="K7476" s="123"/>
      <c r="L7476" s="123"/>
      <c r="M7476" s="98" t="s">
        <v>14817</v>
      </c>
      <c r="N7476" s="118"/>
    </row>
    <row r="7477" spans="1:14" x14ac:dyDescent="0.25">
      <c r="A7477" s="130">
        <v>88131164000107</v>
      </c>
      <c r="B7477" s="98" t="s">
        <v>13444</v>
      </c>
      <c r="C7477" s="123" t="s">
        <v>3812</v>
      </c>
      <c r="D7477" s="98" t="s">
        <v>13667</v>
      </c>
      <c r="E7477" s="98" t="s">
        <v>13673</v>
      </c>
      <c r="F7477" s="124">
        <v>4.5</v>
      </c>
      <c r="G7477" s="112">
        <v>43202</v>
      </c>
      <c r="H7477" s="98"/>
      <c r="I7477" s="123" t="str">
        <f t="shared" si="116"/>
        <v/>
      </c>
      <c r="J7477" s="123"/>
      <c r="K7477" s="123"/>
      <c r="L7477" s="123"/>
      <c r="M7477" s="98" t="s">
        <v>16567</v>
      </c>
      <c r="N7477" s="118"/>
    </row>
    <row r="7478" spans="1:14" x14ac:dyDescent="0.25">
      <c r="A7478" s="130">
        <v>4215993000170</v>
      </c>
      <c r="B7478" s="98" t="s">
        <v>13446</v>
      </c>
      <c r="C7478" s="123" t="s">
        <v>2274</v>
      </c>
      <c r="D7478" s="98" t="s">
        <v>13667</v>
      </c>
      <c r="E7478" s="98" t="s">
        <v>13673</v>
      </c>
      <c r="F7478" s="124">
        <v>4.2300000000000004</v>
      </c>
      <c r="G7478" s="112">
        <v>43831</v>
      </c>
      <c r="H7478" s="112">
        <v>44196</v>
      </c>
      <c r="I7478" s="123" t="str">
        <f t="shared" si="116"/>
        <v/>
      </c>
      <c r="J7478" s="123"/>
      <c r="K7478" s="123"/>
      <c r="L7478" s="123"/>
      <c r="M7478" s="98" t="s">
        <v>15058</v>
      </c>
      <c r="N7478" s="118"/>
    </row>
    <row r="7479" spans="1:14" x14ac:dyDescent="0.25">
      <c r="A7479" s="130">
        <v>84722917000190</v>
      </c>
      <c r="B7479" s="98" t="s">
        <v>13447</v>
      </c>
      <c r="C7479" s="123" t="s">
        <v>3747</v>
      </c>
      <c r="D7479" s="98" t="s">
        <v>13667</v>
      </c>
      <c r="E7479" s="98" t="s">
        <v>13673</v>
      </c>
      <c r="F7479" s="124">
        <v>5.9</v>
      </c>
      <c r="G7479" s="112">
        <v>43831</v>
      </c>
      <c r="H7479" s="112">
        <v>44196</v>
      </c>
      <c r="I7479" s="123" t="str">
        <f t="shared" si="116"/>
        <v/>
      </c>
      <c r="J7479" s="123"/>
      <c r="K7479" s="123"/>
      <c r="L7479" s="123"/>
      <c r="M7479" s="98" t="s">
        <v>16171</v>
      </c>
      <c r="N7479" s="118"/>
    </row>
    <row r="7480" spans="1:14" x14ac:dyDescent="0.25">
      <c r="A7480" s="130">
        <v>29076130000190</v>
      </c>
      <c r="B7480" s="98" t="s">
        <v>13452</v>
      </c>
      <c r="C7480" s="123" t="s">
        <v>3513</v>
      </c>
      <c r="D7480" s="98" t="s">
        <v>13667</v>
      </c>
      <c r="E7480" s="98" t="s">
        <v>13673</v>
      </c>
      <c r="F7480" s="124">
        <v>6.63</v>
      </c>
      <c r="G7480" s="112">
        <v>43831</v>
      </c>
      <c r="H7480" s="112">
        <v>44196</v>
      </c>
      <c r="I7480" s="123" t="str">
        <f t="shared" si="116"/>
        <v/>
      </c>
      <c r="J7480" s="123"/>
      <c r="K7480" s="123"/>
      <c r="L7480" s="123"/>
      <c r="M7480" s="98" t="s">
        <v>16050</v>
      </c>
      <c r="N7480" s="118"/>
    </row>
    <row r="7481" spans="1:14" x14ac:dyDescent="0.25">
      <c r="A7481" s="130">
        <v>6554737000132</v>
      </c>
      <c r="B7481" s="98" t="s">
        <v>13453</v>
      </c>
      <c r="C7481" s="123" t="s">
        <v>2926</v>
      </c>
      <c r="D7481" s="98" t="s">
        <v>13667</v>
      </c>
      <c r="E7481" s="98" t="s">
        <v>13673</v>
      </c>
      <c r="F7481" s="124">
        <v>2</v>
      </c>
      <c r="G7481" s="112">
        <v>43586</v>
      </c>
      <c r="H7481" s="98"/>
      <c r="I7481" s="123" t="str">
        <f t="shared" si="116"/>
        <v/>
      </c>
      <c r="J7481" s="123"/>
      <c r="K7481" s="123"/>
      <c r="L7481" s="123"/>
      <c r="M7481" s="98"/>
      <c r="N7481" s="118"/>
    </row>
    <row r="7482" spans="1:14" x14ac:dyDescent="0.25">
      <c r="A7482" s="130">
        <v>31723570000133</v>
      </c>
      <c r="B7482" s="98" t="s">
        <v>13457</v>
      </c>
      <c r="C7482" s="123" t="s">
        <v>821</v>
      </c>
      <c r="D7482" s="98" t="s">
        <v>13667</v>
      </c>
      <c r="E7482" s="98" t="s">
        <v>13673</v>
      </c>
      <c r="F7482" s="124">
        <v>22.7</v>
      </c>
      <c r="G7482" s="112">
        <v>43831</v>
      </c>
      <c r="H7482" s="112">
        <v>44196</v>
      </c>
      <c r="I7482" s="123" t="str">
        <f t="shared" si="116"/>
        <v/>
      </c>
      <c r="J7482" s="123"/>
      <c r="K7482" s="123"/>
      <c r="L7482" s="123"/>
      <c r="M7482" s="98" t="s">
        <v>14114</v>
      </c>
      <c r="N7482" s="118"/>
    </row>
    <row r="7483" spans="1:14" x14ac:dyDescent="0.25">
      <c r="A7483" s="130">
        <v>46248837000155</v>
      </c>
      <c r="B7483" s="98" t="s">
        <v>13459</v>
      </c>
      <c r="C7483" s="123" t="s">
        <v>4626</v>
      </c>
      <c r="D7483" s="98" t="s">
        <v>13667</v>
      </c>
      <c r="E7483" s="98" t="s">
        <v>13673</v>
      </c>
      <c r="F7483" s="124">
        <v>18.5</v>
      </c>
      <c r="G7483" s="112">
        <v>43831</v>
      </c>
      <c r="H7483" s="112">
        <v>44196</v>
      </c>
      <c r="I7483" s="123" t="str">
        <f t="shared" si="116"/>
        <v/>
      </c>
      <c r="J7483" s="123"/>
      <c r="K7483" s="123"/>
      <c r="L7483" s="123"/>
      <c r="M7483" s="98" t="s">
        <v>16994</v>
      </c>
      <c r="N7483" s="118"/>
    </row>
    <row r="7484" spans="1:14" x14ac:dyDescent="0.25">
      <c r="A7484" s="130">
        <v>1609780000134</v>
      </c>
      <c r="B7484" s="98" t="s">
        <v>13462</v>
      </c>
      <c r="C7484" s="123" t="s">
        <v>1356</v>
      </c>
      <c r="D7484" s="98" t="s">
        <v>13667</v>
      </c>
      <c r="E7484" s="98" t="s">
        <v>13673</v>
      </c>
      <c r="F7484" s="124">
        <v>6.57</v>
      </c>
      <c r="G7484" s="112">
        <v>43831</v>
      </c>
      <c r="H7484" s="112">
        <v>44196</v>
      </c>
      <c r="I7484" s="123" t="str">
        <f t="shared" si="116"/>
        <v/>
      </c>
      <c r="J7484" s="123"/>
      <c r="K7484" s="123"/>
      <c r="L7484" s="123"/>
      <c r="M7484" s="98" t="s">
        <v>14827</v>
      </c>
      <c r="N7484" s="118"/>
    </row>
    <row r="7485" spans="1:14" x14ac:dyDescent="0.25">
      <c r="A7485" s="130">
        <v>10106268000166</v>
      </c>
      <c r="B7485" s="98" t="s">
        <v>13470</v>
      </c>
      <c r="C7485" s="123" t="s">
        <v>2758</v>
      </c>
      <c r="D7485" s="98" t="s">
        <v>13667</v>
      </c>
      <c r="E7485" s="98" t="s">
        <v>13673</v>
      </c>
      <c r="F7485" s="124">
        <v>7.76</v>
      </c>
      <c r="G7485" s="112">
        <v>42101</v>
      </c>
      <c r="H7485" s="98"/>
      <c r="I7485" s="123" t="str">
        <f t="shared" si="116"/>
        <v/>
      </c>
      <c r="J7485" s="123"/>
      <c r="K7485" s="123"/>
      <c r="L7485" s="123"/>
      <c r="M7485" s="98" t="s">
        <v>15537</v>
      </c>
      <c r="N7485" s="118"/>
    </row>
    <row r="7486" spans="1:14" x14ac:dyDescent="0.25">
      <c r="A7486" s="130">
        <v>179531000193</v>
      </c>
      <c r="B7486" s="98" t="s">
        <v>13471</v>
      </c>
      <c r="C7486" s="123" t="s">
        <v>2274</v>
      </c>
      <c r="D7486" s="98" t="s">
        <v>13667</v>
      </c>
      <c r="E7486" s="98" t="s">
        <v>13673</v>
      </c>
      <c r="F7486" s="124">
        <v>3</v>
      </c>
      <c r="G7486" s="112">
        <v>43831</v>
      </c>
      <c r="H7486" s="112">
        <v>44196</v>
      </c>
      <c r="I7486" s="123" t="str">
        <f t="shared" si="116"/>
        <v/>
      </c>
      <c r="J7486" s="123"/>
      <c r="K7486" s="123"/>
      <c r="L7486" s="123"/>
      <c r="M7486" s="98" t="s">
        <v>15060</v>
      </c>
      <c r="N7486" s="118"/>
    </row>
    <row r="7487" spans="1:14" x14ac:dyDescent="0.25">
      <c r="A7487" s="130">
        <v>8362915000159</v>
      </c>
      <c r="B7487" s="98" t="s">
        <v>13472</v>
      </c>
      <c r="C7487" s="123" t="s">
        <v>3601</v>
      </c>
      <c r="D7487" s="98" t="s">
        <v>13667</v>
      </c>
      <c r="E7487" s="98" t="s">
        <v>13673</v>
      </c>
      <c r="F7487" s="124">
        <v>6</v>
      </c>
      <c r="G7487" s="112">
        <v>43817</v>
      </c>
      <c r="H7487" s="112">
        <v>44196</v>
      </c>
      <c r="I7487" s="123" t="str">
        <f t="shared" si="116"/>
        <v/>
      </c>
      <c r="J7487" s="123"/>
      <c r="K7487" s="123"/>
      <c r="L7487" s="123"/>
      <c r="M7487" s="98"/>
      <c r="N7487" s="118"/>
    </row>
    <row r="7488" spans="1:14" x14ac:dyDescent="0.25">
      <c r="A7488" s="130">
        <v>98661366000106</v>
      </c>
      <c r="B7488" s="98" t="s">
        <v>13473</v>
      </c>
      <c r="C7488" s="123" t="s">
        <v>3812</v>
      </c>
      <c r="D7488" s="98" t="s">
        <v>13667</v>
      </c>
      <c r="E7488" s="98" t="s">
        <v>13673</v>
      </c>
      <c r="F7488" s="124">
        <v>14.09</v>
      </c>
      <c r="G7488" s="112">
        <v>43556</v>
      </c>
      <c r="H7488" s="98"/>
      <c r="I7488" s="123" t="str">
        <f t="shared" si="116"/>
        <v/>
      </c>
      <c r="J7488" s="123"/>
      <c r="K7488" s="123"/>
      <c r="L7488" s="123"/>
      <c r="M7488" s="98"/>
      <c r="N7488" s="118"/>
    </row>
    <row r="7489" spans="1:14" x14ac:dyDescent="0.25">
      <c r="A7489" s="130">
        <v>1612615000131</v>
      </c>
      <c r="B7489" s="98" t="s">
        <v>13474</v>
      </c>
      <c r="C7489" s="123" t="s">
        <v>2926</v>
      </c>
      <c r="D7489" s="98" t="s">
        <v>13667</v>
      </c>
      <c r="E7489" s="98" t="s">
        <v>13673</v>
      </c>
      <c r="F7489" s="124">
        <v>4</v>
      </c>
      <c r="G7489" s="112">
        <v>43831</v>
      </c>
      <c r="H7489" s="112">
        <v>44196</v>
      </c>
      <c r="I7489" s="123" t="str">
        <f t="shared" si="116"/>
        <v/>
      </c>
      <c r="J7489" s="123"/>
      <c r="K7489" s="123"/>
      <c r="L7489" s="123"/>
      <c r="M7489" s="98" t="s">
        <v>15642</v>
      </c>
      <c r="N7489" s="118"/>
    </row>
    <row r="7490" spans="1:14" x14ac:dyDescent="0.25">
      <c r="A7490" s="130">
        <v>98671597000109</v>
      </c>
      <c r="B7490" s="98" t="s">
        <v>13475</v>
      </c>
      <c r="C7490" s="123" t="s">
        <v>3812</v>
      </c>
      <c r="D7490" s="98" t="s">
        <v>13667</v>
      </c>
      <c r="E7490" s="98" t="s">
        <v>13673</v>
      </c>
      <c r="F7490" s="124">
        <v>25.89</v>
      </c>
      <c r="G7490" s="112">
        <v>43101</v>
      </c>
      <c r="H7490" s="112">
        <v>44196</v>
      </c>
      <c r="I7490" s="123" t="str">
        <f t="shared" si="116"/>
        <v/>
      </c>
      <c r="J7490" s="123"/>
      <c r="K7490" s="123"/>
      <c r="L7490" s="123"/>
      <c r="M7490" s="98" t="s">
        <v>16572</v>
      </c>
      <c r="N7490" s="118"/>
    </row>
    <row r="7491" spans="1:14" x14ac:dyDescent="0.25">
      <c r="A7491" s="130">
        <v>98671597000109</v>
      </c>
      <c r="B7491" s="98" t="s">
        <v>13475</v>
      </c>
      <c r="C7491" s="123" t="s">
        <v>3812</v>
      </c>
      <c r="D7491" s="98" t="s">
        <v>13667</v>
      </c>
      <c r="E7491" s="98" t="s">
        <v>13673</v>
      </c>
      <c r="F7491" s="124">
        <v>22.77</v>
      </c>
      <c r="G7491" s="112">
        <v>44197</v>
      </c>
      <c r="H7491" s="98"/>
      <c r="I7491" s="123" t="str">
        <f t="shared" ref="I7491:I7554" si="117">IFERROR(IF(OR(E7491="Ativos", E7491="Aposentados",E7491="Pensionistas"),IF(F7491&gt;=14,"SIM","NÃO"),""),"")</f>
        <v/>
      </c>
      <c r="J7491" s="123"/>
      <c r="K7491" s="123"/>
      <c r="L7491" s="123"/>
      <c r="M7491" s="98"/>
      <c r="N7491" s="118"/>
    </row>
    <row r="7492" spans="1:14" x14ac:dyDescent="0.25">
      <c r="A7492" s="130">
        <v>11348570000193</v>
      </c>
      <c r="B7492" s="98" t="s">
        <v>13476</v>
      </c>
      <c r="C7492" s="123" t="s">
        <v>2758</v>
      </c>
      <c r="D7492" s="98" t="s">
        <v>13667</v>
      </c>
      <c r="E7492" s="98" t="s">
        <v>13673</v>
      </c>
      <c r="F7492" s="124">
        <v>29</v>
      </c>
      <c r="G7492" s="112">
        <v>43831</v>
      </c>
      <c r="H7492" s="112">
        <v>44196</v>
      </c>
      <c r="I7492" s="123" t="str">
        <f t="shared" si="117"/>
        <v/>
      </c>
      <c r="J7492" s="123"/>
      <c r="K7492" s="123"/>
      <c r="L7492" s="123"/>
      <c r="M7492" s="98" t="s">
        <v>15540</v>
      </c>
      <c r="N7492" s="118"/>
    </row>
    <row r="7493" spans="1:14" x14ac:dyDescent="0.25">
      <c r="A7493" s="130">
        <v>1614685000129</v>
      </c>
      <c r="B7493" s="98" t="s">
        <v>13477</v>
      </c>
      <c r="C7493" s="123" t="s">
        <v>1356</v>
      </c>
      <c r="D7493" s="98" t="s">
        <v>13667</v>
      </c>
      <c r="E7493" s="98" t="s">
        <v>13673</v>
      </c>
      <c r="F7493" s="124">
        <v>2.23</v>
      </c>
      <c r="G7493" s="112">
        <v>43831</v>
      </c>
      <c r="H7493" s="112">
        <v>44196</v>
      </c>
      <c r="I7493" s="123" t="str">
        <f t="shared" si="117"/>
        <v/>
      </c>
      <c r="J7493" s="123"/>
      <c r="K7493" s="123"/>
      <c r="L7493" s="123"/>
      <c r="M7493" s="98" t="s">
        <v>14831</v>
      </c>
      <c r="N7493" s="118"/>
    </row>
    <row r="7494" spans="1:14" x14ac:dyDescent="0.25">
      <c r="A7494" s="130">
        <v>40893646000160</v>
      </c>
      <c r="B7494" s="98" t="s">
        <v>13478</v>
      </c>
      <c r="C7494" s="123" t="s">
        <v>2758</v>
      </c>
      <c r="D7494" s="98" t="s">
        <v>13667</v>
      </c>
      <c r="E7494" s="98" t="s">
        <v>13673</v>
      </c>
      <c r="F7494" s="124">
        <v>3.23</v>
      </c>
      <c r="G7494" s="112">
        <v>43221</v>
      </c>
      <c r="H7494" s="112">
        <v>44196</v>
      </c>
      <c r="I7494" s="123" t="str">
        <f t="shared" si="117"/>
        <v/>
      </c>
      <c r="J7494" s="123"/>
      <c r="K7494" s="123"/>
      <c r="L7494" s="123"/>
      <c r="M7494" s="98"/>
      <c r="N7494" s="118"/>
    </row>
    <row r="7495" spans="1:14" x14ac:dyDescent="0.25">
      <c r="A7495" s="130">
        <v>18715425000142</v>
      </c>
      <c r="B7495" s="98" t="s">
        <v>13479</v>
      </c>
      <c r="C7495" s="123" t="s">
        <v>1356</v>
      </c>
      <c r="D7495" s="98" t="s">
        <v>13667</v>
      </c>
      <c r="E7495" s="98" t="s">
        <v>13673</v>
      </c>
      <c r="F7495" s="124">
        <v>6.18</v>
      </c>
      <c r="G7495" s="112">
        <v>43831</v>
      </c>
      <c r="H7495" s="112">
        <v>44196</v>
      </c>
      <c r="I7495" s="123" t="str">
        <f t="shared" si="117"/>
        <v/>
      </c>
      <c r="J7495" s="123"/>
      <c r="K7495" s="123"/>
      <c r="L7495" s="123"/>
      <c r="M7495" s="98"/>
      <c r="N7495" s="118"/>
    </row>
    <row r="7496" spans="1:14" x14ac:dyDescent="0.25">
      <c r="A7496" s="130">
        <v>87613352000109</v>
      </c>
      <c r="B7496" s="98" t="s">
        <v>13480</v>
      </c>
      <c r="C7496" s="123" t="s">
        <v>3812</v>
      </c>
      <c r="D7496" s="98" t="s">
        <v>13667</v>
      </c>
      <c r="E7496" s="98" t="s">
        <v>13673</v>
      </c>
      <c r="F7496" s="124">
        <v>7.88</v>
      </c>
      <c r="G7496" s="112">
        <v>43831</v>
      </c>
      <c r="H7496" s="112">
        <v>44196</v>
      </c>
      <c r="I7496" s="123" t="str">
        <f t="shared" si="117"/>
        <v/>
      </c>
      <c r="J7496" s="123"/>
      <c r="K7496" s="123"/>
      <c r="L7496" s="123"/>
      <c r="M7496" s="98"/>
      <c r="N7496" s="118"/>
    </row>
    <row r="7497" spans="1:14" x14ac:dyDescent="0.25">
      <c r="A7497" s="130">
        <v>88000914000101</v>
      </c>
      <c r="B7497" s="98" t="s">
        <v>13481</v>
      </c>
      <c r="C7497" s="123" t="s">
        <v>3812</v>
      </c>
      <c r="D7497" s="98" t="s">
        <v>13667</v>
      </c>
      <c r="E7497" s="98" t="s">
        <v>13673</v>
      </c>
      <c r="F7497" s="124">
        <v>20</v>
      </c>
      <c r="G7497" s="112">
        <v>43831</v>
      </c>
      <c r="H7497" s="112">
        <v>44196</v>
      </c>
      <c r="I7497" s="123" t="str">
        <f t="shared" si="117"/>
        <v/>
      </c>
      <c r="J7497" s="123"/>
      <c r="K7497" s="123"/>
      <c r="L7497" s="123"/>
      <c r="M7497" s="98" t="s">
        <v>16573</v>
      </c>
      <c r="N7497" s="118"/>
    </row>
    <row r="7498" spans="1:14" x14ac:dyDescent="0.25">
      <c r="A7498" s="130">
        <v>44834000107</v>
      </c>
      <c r="B7498" s="98" t="s">
        <v>13486</v>
      </c>
      <c r="C7498" s="123" t="s">
        <v>901</v>
      </c>
      <c r="D7498" s="98" t="s">
        <v>13667</v>
      </c>
      <c r="E7498" s="98" t="s">
        <v>13673</v>
      </c>
      <c r="F7498" s="124">
        <v>11</v>
      </c>
      <c r="G7498" s="112">
        <v>43800</v>
      </c>
      <c r="H7498" s="112">
        <v>44196</v>
      </c>
      <c r="I7498" s="123" t="str">
        <f t="shared" si="117"/>
        <v/>
      </c>
      <c r="J7498" s="123"/>
      <c r="K7498" s="123"/>
      <c r="L7498" s="123"/>
      <c r="M7498" s="98" t="s">
        <v>14372</v>
      </c>
      <c r="N7498" s="118"/>
    </row>
    <row r="7499" spans="1:14" x14ac:dyDescent="0.25">
      <c r="A7499" s="130">
        <v>18132449000179</v>
      </c>
      <c r="B7499" s="98" t="s">
        <v>13488</v>
      </c>
      <c r="C7499" s="123" t="s">
        <v>1356</v>
      </c>
      <c r="D7499" s="98" t="s">
        <v>13667</v>
      </c>
      <c r="E7499" s="98" t="s">
        <v>13673</v>
      </c>
      <c r="F7499" s="124">
        <v>3.21</v>
      </c>
      <c r="G7499" s="112">
        <v>43466</v>
      </c>
      <c r="H7499" s="112">
        <v>43831</v>
      </c>
      <c r="I7499" s="123" t="str">
        <f t="shared" si="117"/>
        <v/>
      </c>
      <c r="J7499" s="123"/>
      <c r="K7499" s="123"/>
      <c r="L7499" s="123"/>
      <c r="M7499" s="98"/>
      <c r="N7499" s="118"/>
    </row>
    <row r="7500" spans="1:14" x14ac:dyDescent="0.25">
      <c r="A7500" s="130">
        <v>18132449000179</v>
      </c>
      <c r="B7500" s="98" t="s">
        <v>13488</v>
      </c>
      <c r="C7500" s="123" t="s">
        <v>1356</v>
      </c>
      <c r="D7500" s="98" t="s">
        <v>13667</v>
      </c>
      <c r="E7500" s="98" t="s">
        <v>13673</v>
      </c>
      <c r="F7500" s="124">
        <v>3.21</v>
      </c>
      <c r="G7500" s="112">
        <v>43832</v>
      </c>
      <c r="H7500" s="98"/>
      <c r="I7500" s="123" t="str">
        <f t="shared" si="117"/>
        <v/>
      </c>
      <c r="J7500" s="123"/>
      <c r="K7500" s="123"/>
      <c r="L7500" s="123"/>
      <c r="M7500" s="98"/>
      <c r="N7500" s="118"/>
    </row>
    <row r="7501" spans="1:14" x14ac:dyDescent="0.25">
      <c r="A7501" s="130">
        <v>10462497000113</v>
      </c>
      <c r="B7501" s="98" t="s">
        <v>13489</v>
      </c>
      <c r="C7501" s="123" t="s">
        <v>634</v>
      </c>
      <c r="D7501" s="98" t="s">
        <v>13667</v>
      </c>
      <c r="E7501" s="98" t="s">
        <v>13673</v>
      </c>
      <c r="F7501" s="124">
        <v>2</v>
      </c>
      <c r="G7501" s="112">
        <v>43062</v>
      </c>
      <c r="H7501" s="112">
        <v>44196</v>
      </c>
      <c r="I7501" s="123" t="str">
        <f t="shared" si="117"/>
        <v/>
      </c>
      <c r="J7501" s="123"/>
      <c r="K7501" s="123"/>
      <c r="L7501" s="123"/>
      <c r="M7501" s="98" t="s">
        <v>14065</v>
      </c>
      <c r="N7501" s="118"/>
    </row>
    <row r="7502" spans="1:14" x14ac:dyDescent="0.25">
      <c r="A7502" s="130">
        <v>3214160000121</v>
      </c>
      <c r="B7502" s="98" t="s">
        <v>13492</v>
      </c>
      <c r="C7502" s="123" t="s">
        <v>2274</v>
      </c>
      <c r="D7502" s="98" t="s">
        <v>13667</v>
      </c>
      <c r="E7502" s="98" t="s">
        <v>13673</v>
      </c>
      <c r="F7502" s="124">
        <v>7.26</v>
      </c>
      <c r="G7502" s="112">
        <v>43831</v>
      </c>
      <c r="H7502" s="112">
        <v>44196</v>
      </c>
      <c r="I7502" s="123" t="str">
        <f t="shared" si="117"/>
        <v/>
      </c>
      <c r="J7502" s="123"/>
      <c r="K7502" s="123"/>
      <c r="L7502" s="123"/>
      <c r="M7502" s="98" t="s">
        <v>15061</v>
      </c>
      <c r="N7502" s="118"/>
    </row>
    <row r="7503" spans="1:14" x14ac:dyDescent="0.25">
      <c r="A7503" s="130">
        <v>37388378000114</v>
      </c>
      <c r="B7503" s="98" t="s">
        <v>13493</v>
      </c>
      <c r="C7503" s="123" t="s">
        <v>901</v>
      </c>
      <c r="D7503" s="98" t="s">
        <v>13667</v>
      </c>
      <c r="E7503" s="98" t="s">
        <v>13673</v>
      </c>
      <c r="F7503" s="124">
        <v>11.65</v>
      </c>
      <c r="G7503" s="112">
        <v>43831</v>
      </c>
      <c r="H7503" s="112">
        <v>44196</v>
      </c>
      <c r="I7503" s="123" t="str">
        <f t="shared" si="117"/>
        <v/>
      </c>
      <c r="J7503" s="123"/>
      <c r="K7503" s="123"/>
      <c r="L7503" s="123"/>
      <c r="M7503" s="98" t="s">
        <v>14373</v>
      </c>
      <c r="N7503" s="118"/>
    </row>
    <row r="7504" spans="1:14" x14ac:dyDescent="0.25">
      <c r="A7504" s="130">
        <v>91566869000153</v>
      </c>
      <c r="B7504" s="98" t="s">
        <v>13494</v>
      </c>
      <c r="C7504" s="123" t="s">
        <v>3812</v>
      </c>
      <c r="D7504" s="98" t="s">
        <v>13667</v>
      </c>
      <c r="E7504" s="98" t="s">
        <v>13673</v>
      </c>
      <c r="F7504" s="124">
        <v>18.72</v>
      </c>
      <c r="G7504" s="112">
        <v>43831</v>
      </c>
      <c r="H7504" s="112">
        <v>44196</v>
      </c>
      <c r="I7504" s="123" t="str">
        <f t="shared" si="117"/>
        <v/>
      </c>
      <c r="J7504" s="123"/>
      <c r="K7504" s="123"/>
      <c r="L7504" s="123"/>
      <c r="M7504" s="98"/>
      <c r="N7504" s="118"/>
    </row>
    <row r="7505" spans="1:14" x14ac:dyDescent="0.25">
      <c r="A7505" s="130">
        <v>1612386000155</v>
      </c>
      <c r="B7505" s="98" t="s">
        <v>13495</v>
      </c>
      <c r="C7505" s="123" t="s">
        <v>3812</v>
      </c>
      <c r="D7505" s="98" t="s">
        <v>13667</v>
      </c>
      <c r="E7505" s="98" t="s">
        <v>13673</v>
      </c>
      <c r="F7505" s="124">
        <v>11.59</v>
      </c>
      <c r="G7505" s="112">
        <v>43175</v>
      </c>
      <c r="H7505" s="112">
        <v>44196</v>
      </c>
      <c r="I7505" s="123" t="str">
        <f t="shared" si="117"/>
        <v/>
      </c>
      <c r="J7505" s="123"/>
      <c r="K7505" s="123"/>
      <c r="L7505" s="123"/>
      <c r="M7505" s="98" t="s">
        <v>16575</v>
      </c>
      <c r="N7505" s="118"/>
    </row>
    <row r="7506" spans="1:14" x14ac:dyDescent="0.25">
      <c r="A7506" s="130">
        <v>92406115000107</v>
      </c>
      <c r="B7506" s="98" t="s">
        <v>13496</v>
      </c>
      <c r="C7506" s="123" t="s">
        <v>3812</v>
      </c>
      <c r="D7506" s="98" t="s">
        <v>13667</v>
      </c>
      <c r="E7506" s="98" t="s">
        <v>13673</v>
      </c>
      <c r="F7506" s="124">
        <v>14.6</v>
      </c>
      <c r="G7506" s="112">
        <v>43831</v>
      </c>
      <c r="H7506" s="112">
        <v>44043</v>
      </c>
      <c r="I7506" s="123" t="str">
        <f t="shared" si="117"/>
        <v/>
      </c>
      <c r="J7506" s="123"/>
      <c r="K7506" s="123"/>
      <c r="L7506" s="123"/>
      <c r="M7506" s="98" t="s">
        <v>16576</v>
      </c>
      <c r="N7506" s="118"/>
    </row>
    <row r="7507" spans="1:14" x14ac:dyDescent="0.25">
      <c r="A7507" s="130">
        <v>1612614000197</v>
      </c>
      <c r="B7507" s="98" t="s">
        <v>13497</v>
      </c>
      <c r="C7507" s="123" t="s">
        <v>2926</v>
      </c>
      <c r="D7507" s="98" t="s">
        <v>13667</v>
      </c>
      <c r="E7507" s="98" t="s">
        <v>13673</v>
      </c>
      <c r="F7507" s="124">
        <v>5</v>
      </c>
      <c r="G7507" s="112">
        <v>43831</v>
      </c>
      <c r="H7507" s="112">
        <v>44196</v>
      </c>
      <c r="I7507" s="123" t="str">
        <f t="shared" si="117"/>
        <v/>
      </c>
      <c r="J7507" s="123"/>
      <c r="K7507" s="123"/>
      <c r="L7507" s="123"/>
      <c r="M7507" s="98" t="s">
        <v>15644</v>
      </c>
      <c r="N7507" s="118"/>
    </row>
    <row r="7508" spans="1:14" x14ac:dyDescent="0.25">
      <c r="A7508" s="130">
        <v>3238862000145</v>
      </c>
      <c r="B7508" s="98" t="s">
        <v>13499</v>
      </c>
      <c r="C7508" s="123" t="s">
        <v>2274</v>
      </c>
      <c r="D7508" s="98" t="s">
        <v>13667</v>
      </c>
      <c r="E7508" s="98" t="s">
        <v>13673</v>
      </c>
      <c r="F7508" s="124">
        <v>8.08</v>
      </c>
      <c r="G7508" s="112">
        <v>43831</v>
      </c>
      <c r="H7508" s="112">
        <v>44135</v>
      </c>
      <c r="I7508" s="123" t="str">
        <f t="shared" si="117"/>
        <v/>
      </c>
      <c r="J7508" s="123"/>
      <c r="K7508" s="123"/>
      <c r="L7508" s="123"/>
      <c r="M7508" s="98" t="s">
        <v>15062</v>
      </c>
      <c r="N7508" s="118"/>
    </row>
    <row r="7509" spans="1:14" x14ac:dyDescent="0.25">
      <c r="A7509" s="130">
        <v>3238862000145</v>
      </c>
      <c r="B7509" s="98" t="s">
        <v>13499</v>
      </c>
      <c r="C7509" s="123" t="s">
        <v>2274</v>
      </c>
      <c r="D7509" s="98" t="s">
        <v>13667</v>
      </c>
      <c r="E7509" s="98" t="s">
        <v>13673</v>
      </c>
      <c r="F7509" s="124">
        <v>8.5399999999999991</v>
      </c>
      <c r="G7509" s="112">
        <v>44136</v>
      </c>
      <c r="H7509" s="112">
        <v>44196</v>
      </c>
      <c r="I7509" s="123" t="str">
        <f t="shared" si="117"/>
        <v/>
      </c>
      <c r="J7509" s="123"/>
      <c r="K7509" s="123"/>
      <c r="L7509" s="123"/>
      <c r="M7509" s="98"/>
      <c r="N7509" s="118"/>
    </row>
    <row r="7510" spans="1:14" x14ac:dyDescent="0.25">
      <c r="A7510" s="130">
        <v>27165554000103</v>
      </c>
      <c r="B7510" s="98" t="s">
        <v>13500</v>
      </c>
      <c r="C7510" s="123" t="s">
        <v>821</v>
      </c>
      <c r="D7510" s="98" t="s">
        <v>13667</v>
      </c>
      <c r="E7510" s="98" t="s">
        <v>13673</v>
      </c>
      <c r="F7510" s="124">
        <v>3.88</v>
      </c>
      <c r="G7510" s="112">
        <v>43831</v>
      </c>
      <c r="H7510" s="112">
        <v>44196</v>
      </c>
      <c r="I7510" s="123" t="str">
        <f t="shared" si="117"/>
        <v/>
      </c>
      <c r="J7510" s="123"/>
      <c r="K7510" s="123"/>
      <c r="L7510" s="123"/>
      <c r="M7510" s="98" t="s">
        <v>14117</v>
      </c>
      <c r="N7510" s="118"/>
    </row>
    <row r="7511" spans="1:14" x14ac:dyDescent="0.25">
      <c r="A7511" s="130">
        <v>4092706000181</v>
      </c>
      <c r="B7511" s="98" t="s">
        <v>13501</v>
      </c>
      <c r="C7511" s="123" t="s">
        <v>3747</v>
      </c>
      <c r="D7511" s="98" t="s">
        <v>13667</v>
      </c>
      <c r="E7511" s="98" t="s">
        <v>13673</v>
      </c>
      <c r="F7511" s="124">
        <v>7.51</v>
      </c>
      <c r="G7511" s="112">
        <v>43831</v>
      </c>
      <c r="H7511" s="112">
        <v>44196</v>
      </c>
      <c r="I7511" s="123" t="str">
        <f t="shared" si="117"/>
        <v/>
      </c>
      <c r="J7511" s="123"/>
      <c r="K7511" s="123"/>
      <c r="L7511" s="123"/>
      <c r="M7511" s="98"/>
      <c r="N7511" s="118"/>
    </row>
    <row r="7512" spans="1:14" x14ac:dyDescent="0.25">
      <c r="A7512" s="130">
        <v>18307512000160</v>
      </c>
      <c r="B7512" s="98" t="s">
        <v>13503</v>
      </c>
      <c r="C7512" s="123" t="s">
        <v>1356</v>
      </c>
      <c r="D7512" s="98" t="s">
        <v>13667</v>
      </c>
      <c r="E7512" s="98" t="s">
        <v>13673</v>
      </c>
      <c r="F7512" s="124">
        <v>20.92</v>
      </c>
      <c r="G7512" s="112">
        <v>43831</v>
      </c>
      <c r="H7512" s="112">
        <v>44196</v>
      </c>
      <c r="I7512" s="123" t="str">
        <f t="shared" si="117"/>
        <v/>
      </c>
      <c r="J7512" s="123"/>
      <c r="K7512" s="123"/>
      <c r="L7512" s="123"/>
      <c r="M7512" s="98" t="s">
        <v>14835</v>
      </c>
      <c r="N7512" s="118"/>
    </row>
    <row r="7513" spans="1:14" x14ac:dyDescent="0.25">
      <c r="A7513" s="130">
        <v>94449030000123</v>
      </c>
      <c r="B7513" s="98" t="s">
        <v>13507</v>
      </c>
      <c r="C7513" s="123" t="s">
        <v>3812</v>
      </c>
      <c r="D7513" s="98" t="s">
        <v>13667</v>
      </c>
      <c r="E7513" s="98" t="s">
        <v>13673</v>
      </c>
      <c r="F7513" s="124">
        <v>9</v>
      </c>
      <c r="G7513" s="112">
        <v>42370</v>
      </c>
      <c r="H7513" s="98"/>
      <c r="I7513" s="123" t="str">
        <f t="shared" si="117"/>
        <v/>
      </c>
      <c r="J7513" s="123"/>
      <c r="K7513" s="123"/>
      <c r="L7513" s="123"/>
      <c r="M7513" s="98" t="s">
        <v>16578</v>
      </c>
      <c r="N7513" s="118"/>
    </row>
    <row r="7514" spans="1:14" x14ac:dyDescent="0.25">
      <c r="A7514" s="130">
        <v>76247360000154</v>
      </c>
      <c r="B7514" s="98" t="s">
        <v>13514</v>
      </c>
      <c r="C7514" s="123" t="s">
        <v>3143</v>
      </c>
      <c r="D7514" s="98" t="s">
        <v>13667</v>
      </c>
      <c r="E7514" s="98" t="s">
        <v>13673</v>
      </c>
      <c r="F7514" s="124">
        <v>23.96</v>
      </c>
      <c r="G7514" s="112">
        <v>43831</v>
      </c>
      <c r="H7514" s="112">
        <v>44196</v>
      </c>
      <c r="I7514" s="123" t="str">
        <f t="shared" si="117"/>
        <v/>
      </c>
      <c r="J7514" s="123"/>
      <c r="K7514" s="123"/>
      <c r="L7514" s="123"/>
      <c r="M7514" s="98"/>
      <c r="N7514" s="118"/>
    </row>
    <row r="7515" spans="1:14" x14ac:dyDescent="0.25">
      <c r="A7515" s="130">
        <v>94436474000124</v>
      </c>
      <c r="B7515" s="98" t="s">
        <v>13515</v>
      </c>
      <c r="C7515" s="123" t="s">
        <v>3812</v>
      </c>
      <c r="D7515" s="98" t="s">
        <v>13667</v>
      </c>
      <c r="E7515" s="98" t="s">
        <v>13673</v>
      </c>
      <c r="F7515" s="124">
        <v>16.45</v>
      </c>
      <c r="G7515" s="112">
        <v>43831</v>
      </c>
      <c r="H7515" s="112">
        <v>44135</v>
      </c>
      <c r="I7515" s="123" t="str">
        <f t="shared" si="117"/>
        <v/>
      </c>
      <c r="J7515" s="123"/>
      <c r="K7515" s="123"/>
      <c r="L7515" s="123"/>
      <c r="M7515" s="98" t="s">
        <v>16579</v>
      </c>
      <c r="N7515" s="118"/>
    </row>
    <row r="7516" spans="1:14" x14ac:dyDescent="0.25">
      <c r="A7516" s="130">
        <v>94436474000124</v>
      </c>
      <c r="B7516" s="98" t="s">
        <v>13515</v>
      </c>
      <c r="C7516" s="123" t="s">
        <v>3812</v>
      </c>
      <c r="D7516" s="98" t="s">
        <v>13667</v>
      </c>
      <c r="E7516" s="98" t="s">
        <v>13673</v>
      </c>
      <c r="F7516" s="124">
        <v>16.45</v>
      </c>
      <c r="G7516" s="112">
        <v>44136</v>
      </c>
      <c r="H7516" s="112">
        <v>44196</v>
      </c>
      <c r="I7516" s="123" t="str">
        <f t="shared" si="117"/>
        <v/>
      </c>
      <c r="J7516" s="123"/>
      <c r="K7516" s="123"/>
      <c r="L7516" s="123"/>
      <c r="M7516" s="98"/>
      <c r="N7516" s="118"/>
    </row>
    <row r="7517" spans="1:14" x14ac:dyDescent="0.25">
      <c r="A7517" s="130">
        <v>1613940000119</v>
      </c>
      <c r="B7517" s="98" t="s">
        <v>11394</v>
      </c>
      <c r="C7517" s="123" t="s">
        <v>901</v>
      </c>
      <c r="D7517" s="98" t="s">
        <v>13667</v>
      </c>
      <c r="E7517" s="98" t="s">
        <v>13670</v>
      </c>
      <c r="F7517" s="124">
        <v>14</v>
      </c>
      <c r="G7517" s="112">
        <v>44075</v>
      </c>
      <c r="H7517" s="98"/>
      <c r="I7517" s="123" t="str">
        <f t="shared" si="117"/>
        <v>SIM</v>
      </c>
      <c r="J7517" s="123"/>
      <c r="K7517" s="123"/>
      <c r="L7517" s="123"/>
      <c r="M7517" s="98"/>
      <c r="N7517" s="118"/>
    </row>
    <row r="7518" spans="1:14" x14ac:dyDescent="0.25">
      <c r="A7518" s="130">
        <v>1298330000178</v>
      </c>
      <c r="B7518" s="98" t="s">
        <v>11395</v>
      </c>
      <c r="C7518" s="123" t="s">
        <v>901</v>
      </c>
      <c r="D7518" s="98" t="s">
        <v>13667</v>
      </c>
      <c r="E7518" s="98" t="s">
        <v>13670</v>
      </c>
      <c r="F7518" s="124">
        <v>11</v>
      </c>
      <c r="G7518" s="112">
        <v>42072</v>
      </c>
      <c r="H7518" s="98"/>
      <c r="I7518" s="123" t="str">
        <f t="shared" si="117"/>
        <v>NÃO</v>
      </c>
      <c r="J7518" s="123"/>
      <c r="K7518" s="123"/>
      <c r="L7518" s="123"/>
      <c r="M7518" s="98" t="s">
        <v>14122</v>
      </c>
      <c r="N7518" s="118"/>
    </row>
    <row r="7519" spans="1:14" x14ac:dyDescent="0.25">
      <c r="A7519" s="130">
        <v>5105127000199</v>
      </c>
      <c r="B7519" s="98" t="s">
        <v>11396</v>
      </c>
      <c r="C7519" s="123" t="s">
        <v>2413</v>
      </c>
      <c r="D7519" s="98" t="s">
        <v>13667</v>
      </c>
      <c r="E7519" s="98" t="s">
        <v>13670</v>
      </c>
      <c r="F7519" s="124">
        <v>11</v>
      </c>
      <c r="G7519" s="112">
        <v>41275</v>
      </c>
      <c r="H7519" s="98"/>
      <c r="I7519" s="123" t="str">
        <f t="shared" si="117"/>
        <v>NÃO</v>
      </c>
      <c r="J7519" s="123"/>
      <c r="K7519" s="123"/>
      <c r="L7519" s="123"/>
      <c r="M7519" s="98" t="s">
        <v>15063</v>
      </c>
      <c r="N7519" s="118"/>
    </row>
    <row r="7520" spans="1:14" x14ac:dyDescent="0.25">
      <c r="A7520" s="130">
        <v>37425451000180</v>
      </c>
      <c r="B7520" s="98" t="s">
        <v>11397</v>
      </c>
      <c r="C7520" s="123" t="s">
        <v>5227</v>
      </c>
      <c r="D7520" s="98" t="s">
        <v>13667</v>
      </c>
      <c r="E7520" s="98" t="s">
        <v>13670</v>
      </c>
      <c r="F7520" s="124">
        <v>11</v>
      </c>
      <c r="G7520" s="112">
        <v>40148</v>
      </c>
      <c r="H7520" s="98"/>
      <c r="I7520" s="123" t="str">
        <f t="shared" si="117"/>
        <v>NÃO</v>
      </c>
      <c r="J7520" s="123"/>
      <c r="K7520" s="123"/>
      <c r="L7520" s="123"/>
      <c r="M7520" s="98" t="s">
        <v>13534</v>
      </c>
      <c r="N7520" s="118"/>
    </row>
    <row r="7521" spans="1:14" x14ac:dyDescent="0.25">
      <c r="A7521" s="130">
        <v>7000268000172</v>
      </c>
      <c r="B7521" s="98" t="s">
        <v>11398</v>
      </c>
      <c r="C7521" s="123" t="s">
        <v>1142</v>
      </c>
      <c r="D7521" s="98" t="s">
        <v>13667</v>
      </c>
      <c r="E7521" s="98" t="s">
        <v>13670</v>
      </c>
      <c r="F7521" s="124">
        <v>11</v>
      </c>
      <c r="G7521" s="112">
        <v>40269</v>
      </c>
      <c r="H7521" s="98"/>
      <c r="I7521" s="123" t="str">
        <f t="shared" si="117"/>
        <v>NÃO</v>
      </c>
      <c r="J7521" s="123"/>
      <c r="K7521" s="123"/>
      <c r="L7521" s="123"/>
      <c r="M7521" s="98" t="s">
        <v>14374</v>
      </c>
      <c r="N7521" s="118"/>
    </row>
    <row r="7522" spans="1:14" x14ac:dyDescent="0.25">
      <c r="A7522" s="130">
        <v>23555170000138</v>
      </c>
      <c r="B7522" s="98" t="s">
        <v>11399</v>
      </c>
      <c r="C7522" s="123" t="s">
        <v>634</v>
      </c>
      <c r="D7522" s="98" t="s">
        <v>13667</v>
      </c>
      <c r="E7522" s="98" t="s">
        <v>13670</v>
      </c>
      <c r="F7522" s="124">
        <v>11</v>
      </c>
      <c r="G7522" s="112">
        <v>41480</v>
      </c>
      <c r="H7522" s="98"/>
      <c r="I7522" s="123" t="str">
        <f t="shared" si="117"/>
        <v>NÃO</v>
      </c>
      <c r="J7522" s="123"/>
      <c r="K7522" s="123"/>
      <c r="L7522" s="123"/>
      <c r="M7522" s="98" t="s">
        <v>13929</v>
      </c>
      <c r="N7522" s="118"/>
    </row>
    <row r="7523" spans="1:14" x14ac:dyDescent="0.25">
      <c r="A7523" s="130">
        <v>7847379000119</v>
      </c>
      <c r="B7523" s="98" t="s">
        <v>11400</v>
      </c>
      <c r="C7523" s="123" t="s">
        <v>634</v>
      </c>
      <c r="D7523" s="98" t="s">
        <v>13667</v>
      </c>
      <c r="E7523" s="98" t="s">
        <v>13670</v>
      </c>
      <c r="F7523" s="124">
        <v>11</v>
      </c>
      <c r="G7523" s="112">
        <v>40491</v>
      </c>
      <c r="H7523" s="98"/>
      <c r="I7523" s="123" t="str">
        <f t="shared" si="117"/>
        <v>NÃO</v>
      </c>
      <c r="J7523" s="123"/>
      <c r="K7523" s="123"/>
      <c r="L7523" s="123"/>
      <c r="M7523" s="98"/>
      <c r="N7523" s="118"/>
    </row>
    <row r="7524" spans="1:14" x14ac:dyDescent="0.25">
      <c r="A7524" s="130">
        <v>3507571000105</v>
      </c>
      <c r="B7524" s="98" t="s">
        <v>11401</v>
      </c>
      <c r="C7524" s="123" t="s">
        <v>2274</v>
      </c>
      <c r="D7524" s="98" t="s">
        <v>13667</v>
      </c>
      <c r="E7524" s="98" t="s">
        <v>13670</v>
      </c>
      <c r="F7524" s="124">
        <v>11</v>
      </c>
      <c r="G7524" s="112">
        <v>38598</v>
      </c>
      <c r="H7524" s="98"/>
      <c r="I7524" s="123" t="str">
        <f t="shared" si="117"/>
        <v>NÃO</v>
      </c>
      <c r="J7524" s="123"/>
      <c r="K7524" s="123"/>
      <c r="L7524" s="123"/>
      <c r="M7524" s="98"/>
      <c r="N7524" s="118"/>
    </row>
    <row r="7525" spans="1:14" x14ac:dyDescent="0.25">
      <c r="A7525" s="130">
        <v>2218683000183</v>
      </c>
      <c r="B7525" s="98" t="s">
        <v>11402</v>
      </c>
      <c r="C7525" s="123" t="s">
        <v>901</v>
      </c>
      <c r="D7525" s="98" t="s">
        <v>13667</v>
      </c>
      <c r="E7525" s="98" t="s">
        <v>13670</v>
      </c>
      <c r="F7525" s="124">
        <v>11</v>
      </c>
      <c r="G7525" s="112">
        <v>43439</v>
      </c>
      <c r="H7525" s="98"/>
      <c r="I7525" s="123" t="str">
        <f t="shared" si="117"/>
        <v>NÃO</v>
      </c>
      <c r="J7525" s="123"/>
      <c r="K7525" s="123"/>
      <c r="L7525" s="123"/>
      <c r="M7525" s="98" t="s">
        <v>14123</v>
      </c>
      <c r="N7525" s="118"/>
    </row>
    <row r="7526" spans="1:14" x14ac:dyDescent="0.25">
      <c r="A7526" s="130">
        <v>76105642000117</v>
      </c>
      <c r="B7526" s="98" t="s">
        <v>11403</v>
      </c>
      <c r="C7526" s="123" t="s">
        <v>3143</v>
      </c>
      <c r="D7526" s="98" t="s">
        <v>13667</v>
      </c>
      <c r="E7526" s="98" t="s">
        <v>13670</v>
      </c>
      <c r="F7526" s="124">
        <v>11</v>
      </c>
      <c r="G7526" s="112">
        <v>41578</v>
      </c>
      <c r="H7526" s="98"/>
      <c r="I7526" s="123" t="str">
        <f t="shared" si="117"/>
        <v>NÃO</v>
      </c>
      <c r="J7526" s="123"/>
      <c r="K7526" s="123"/>
      <c r="L7526" s="123"/>
      <c r="M7526" s="98" t="s">
        <v>15645</v>
      </c>
      <c r="N7526" s="118"/>
    </row>
    <row r="7527" spans="1:14" x14ac:dyDescent="0.25">
      <c r="A7527" s="130">
        <v>10346096000106</v>
      </c>
      <c r="B7527" s="98" t="s">
        <v>11404</v>
      </c>
      <c r="C7527" s="123" t="s">
        <v>2758</v>
      </c>
      <c r="D7527" s="98" t="s">
        <v>13667</v>
      </c>
      <c r="E7527" s="98" t="s">
        <v>13670</v>
      </c>
      <c r="F7527" s="124">
        <v>13</v>
      </c>
      <c r="G7527" s="112">
        <v>40695</v>
      </c>
      <c r="H7527" s="98"/>
      <c r="I7527" s="123" t="str">
        <f t="shared" si="117"/>
        <v>NÃO</v>
      </c>
      <c r="J7527" s="123"/>
      <c r="K7527" s="123"/>
      <c r="L7527" s="123"/>
      <c r="M7527" s="98" t="s">
        <v>15233</v>
      </c>
      <c r="N7527" s="118"/>
    </row>
    <row r="7528" spans="1:14" x14ac:dyDescent="0.25">
      <c r="A7528" s="130">
        <v>10358174000184</v>
      </c>
      <c r="B7528" s="98" t="s">
        <v>11405</v>
      </c>
      <c r="C7528" s="123" t="s">
        <v>2758</v>
      </c>
      <c r="D7528" s="98" t="s">
        <v>13667</v>
      </c>
      <c r="E7528" s="98" t="s">
        <v>13670</v>
      </c>
      <c r="F7528" s="124">
        <v>11</v>
      </c>
      <c r="G7528" s="112">
        <v>43679</v>
      </c>
      <c r="H7528" s="98"/>
      <c r="I7528" s="123" t="str">
        <f t="shared" si="117"/>
        <v>NÃO</v>
      </c>
      <c r="J7528" s="123"/>
      <c r="K7528" s="123"/>
      <c r="L7528" s="123"/>
      <c r="M7528" s="98"/>
      <c r="N7528" s="118"/>
    </row>
    <row r="7529" spans="1:14" x14ac:dyDescent="0.25">
      <c r="A7529" s="130">
        <v>5119854000105</v>
      </c>
      <c r="B7529" s="98" t="s">
        <v>11406</v>
      </c>
      <c r="C7529" s="123" t="s">
        <v>2413</v>
      </c>
      <c r="D7529" s="98" t="s">
        <v>13667</v>
      </c>
      <c r="E7529" s="98" t="s">
        <v>13670</v>
      </c>
      <c r="F7529" s="124">
        <v>11</v>
      </c>
      <c r="G7529" s="112">
        <v>39476</v>
      </c>
      <c r="H7529" s="98"/>
      <c r="I7529" s="123" t="str">
        <f t="shared" si="117"/>
        <v>NÃO</v>
      </c>
      <c r="J7529" s="123"/>
      <c r="K7529" s="123"/>
      <c r="L7529" s="123"/>
      <c r="M7529" s="98" t="s">
        <v>13699</v>
      </c>
      <c r="N7529" s="118"/>
    </row>
    <row r="7530" spans="1:14" x14ac:dyDescent="0.25">
      <c r="A7530" s="130">
        <v>10091494000110</v>
      </c>
      <c r="B7530" s="98" t="s">
        <v>11407</v>
      </c>
      <c r="C7530" s="123" t="s">
        <v>2758</v>
      </c>
      <c r="D7530" s="98" t="s">
        <v>13667</v>
      </c>
      <c r="E7530" s="98" t="s">
        <v>13670</v>
      </c>
      <c r="F7530" s="124">
        <v>11</v>
      </c>
      <c r="G7530" s="112">
        <v>43466</v>
      </c>
      <c r="H7530" s="98"/>
      <c r="I7530" s="123" t="str">
        <f t="shared" si="117"/>
        <v>NÃO</v>
      </c>
      <c r="J7530" s="123"/>
      <c r="K7530" s="123"/>
      <c r="L7530" s="123"/>
      <c r="M7530" s="98"/>
      <c r="N7530" s="118"/>
    </row>
    <row r="7531" spans="1:14" x14ac:dyDescent="0.25">
      <c r="A7531" s="130">
        <v>6554976000192</v>
      </c>
      <c r="B7531" s="98" t="s">
        <v>11408</v>
      </c>
      <c r="C7531" s="123" t="s">
        <v>2926</v>
      </c>
      <c r="D7531" s="98" t="s">
        <v>13667</v>
      </c>
      <c r="E7531" s="98" t="s">
        <v>13670</v>
      </c>
      <c r="F7531" s="124">
        <v>14</v>
      </c>
      <c r="G7531" s="112">
        <v>44166</v>
      </c>
      <c r="H7531" s="98"/>
      <c r="I7531" s="123" t="str">
        <f t="shared" si="117"/>
        <v>SIM</v>
      </c>
      <c r="J7531" s="123"/>
      <c r="K7531" s="123"/>
      <c r="L7531" s="123"/>
      <c r="M7531" s="98"/>
      <c r="N7531" s="118"/>
    </row>
    <row r="7532" spans="1:14" x14ac:dyDescent="0.25">
      <c r="A7532" s="130">
        <v>15023898000190</v>
      </c>
      <c r="B7532" s="98" t="s">
        <v>11409</v>
      </c>
      <c r="C7532" s="123" t="s">
        <v>2274</v>
      </c>
      <c r="D7532" s="98" t="s">
        <v>13667</v>
      </c>
      <c r="E7532" s="98" t="s">
        <v>13670</v>
      </c>
      <c r="F7532" s="124">
        <v>14</v>
      </c>
      <c r="G7532" s="112">
        <v>44035</v>
      </c>
      <c r="H7532" s="98"/>
      <c r="I7532" s="123" t="str">
        <f t="shared" si="117"/>
        <v>SIM</v>
      </c>
      <c r="J7532" s="123"/>
      <c r="K7532" s="123"/>
      <c r="L7532" s="123"/>
      <c r="M7532" s="98"/>
      <c r="N7532" s="118"/>
    </row>
    <row r="7533" spans="1:14" x14ac:dyDescent="0.25">
      <c r="A7533" s="130">
        <v>9145368000112</v>
      </c>
      <c r="B7533" s="98" t="s">
        <v>11410</v>
      </c>
      <c r="C7533" s="123" t="s">
        <v>2554</v>
      </c>
      <c r="D7533" s="98" t="s">
        <v>13667</v>
      </c>
      <c r="E7533" s="98" t="s">
        <v>13670</v>
      </c>
      <c r="F7533" s="124">
        <v>11</v>
      </c>
      <c r="G7533" s="112">
        <v>41365</v>
      </c>
      <c r="H7533" s="98"/>
      <c r="I7533" s="123" t="str">
        <f t="shared" si="117"/>
        <v>NÃO</v>
      </c>
      <c r="J7533" s="123"/>
      <c r="K7533" s="123"/>
      <c r="L7533" s="123"/>
      <c r="M7533" s="98" t="s">
        <v>15124</v>
      </c>
      <c r="N7533" s="118"/>
    </row>
    <row r="7534" spans="1:14" x14ac:dyDescent="0.25">
      <c r="A7534" s="130">
        <v>6554760000127</v>
      </c>
      <c r="B7534" s="98" t="s">
        <v>11411</v>
      </c>
      <c r="C7534" s="123" t="s">
        <v>2926</v>
      </c>
      <c r="D7534" s="98" t="s">
        <v>13667</v>
      </c>
      <c r="E7534" s="98" t="s">
        <v>13670</v>
      </c>
      <c r="F7534" s="124">
        <v>11</v>
      </c>
      <c r="G7534" s="112">
        <v>40968</v>
      </c>
      <c r="H7534" s="98"/>
      <c r="I7534" s="123" t="str">
        <f t="shared" si="117"/>
        <v>NÃO</v>
      </c>
      <c r="J7534" s="123"/>
      <c r="K7534" s="123"/>
      <c r="L7534" s="123"/>
      <c r="M7534" s="98" t="s">
        <v>15546</v>
      </c>
      <c r="N7534" s="118"/>
    </row>
    <row r="7535" spans="1:14" x14ac:dyDescent="0.25">
      <c r="A7535" s="130">
        <v>3184066000177</v>
      </c>
      <c r="B7535" s="98" t="s">
        <v>11412</v>
      </c>
      <c r="C7535" s="123" t="s">
        <v>2197</v>
      </c>
      <c r="D7535" s="98" t="s">
        <v>13667</v>
      </c>
      <c r="E7535" s="98" t="s">
        <v>13670</v>
      </c>
      <c r="F7535" s="124">
        <v>11</v>
      </c>
      <c r="G7535" s="112">
        <v>42583</v>
      </c>
      <c r="H7535" s="98"/>
      <c r="I7535" s="123" t="str">
        <f t="shared" si="117"/>
        <v>NÃO</v>
      </c>
      <c r="J7535" s="123"/>
      <c r="K7535" s="123"/>
      <c r="L7535" s="123"/>
      <c r="M7535" s="98" t="s">
        <v>14838</v>
      </c>
      <c r="N7535" s="118"/>
    </row>
    <row r="7536" spans="1:14" x14ac:dyDescent="0.25">
      <c r="A7536" s="130">
        <v>25141292000103</v>
      </c>
      <c r="B7536" s="98" t="s">
        <v>11413</v>
      </c>
      <c r="C7536" s="123" t="s">
        <v>901</v>
      </c>
      <c r="D7536" s="98" t="s">
        <v>13667</v>
      </c>
      <c r="E7536" s="98" t="s">
        <v>13670</v>
      </c>
      <c r="F7536" s="124">
        <v>14</v>
      </c>
      <c r="G7536" s="112">
        <v>44013</v>
      </c>
      <c r="H7536" s="98"/>
      <c r="I7536" s="123" t="str">
        <f t="shared" si="117"/>
        <v>SIM</v>
      </c>
      <c r="J7536" s="123"/>
      <c r="K7536" s="123"/>
      <c r="L7536" s="123"/>
      <c r="M7536" s="98"/>
      <c r="N7536" s="118"/>
    </row>
    <row r="7537" spans="1:14" x14ac:dyDescent="0.25">
      <c r="A7537" s="130">
        <v>10183929000157</v>
      </c>
      <c r="B7537" s="98" t="s">
        <v>11414</v>
      </c>
      <c r="C7537" s="123" t="s">
        <v>2758</v>
      </c>
      <c r="D7537" s="98" t="s">
        <v>13667</v>
      </c>
      <c r="E7537" s="98" t="s">
        <v>13670</v>
      </c>
      <c r="F7537" s="124">
        <v>11</v>
      </c>
      <c r="G7537" s="112">
        <v>41546</v>
      </c>
      <c r="H7537" s="98"/>
      <c r="I7537" s="123" t="str">
        <f t="shared" si="117"/>
        <v>NÃO</v>
      </c>
      <c r="J7537" s="123"/>
      <c r="K7537" s="123"/>
      <c r="L7537" s="123"/>
      <c r="M7537" s="98" t="s">
        <v>15234</v>
      </c>
      <c r="N7537" s="118"/>
    </row>
    <row r="7538" spans="1:14" x14ac:dyDescent="0.25">
      <c r="A7538" s="130">
        <v>92406495000171</v>
      </c>
      <c r="B7538" s="98" t="s">
        <v>11415</v>
      </c>
      <c r="C7538" s="123" t="s">
        <v>3812</v>
      </c>
      <c r="D7538" s="98" t="s">
        <v>13667</v>
      </c>
      <c r="E7538" s="98" t="s">
        <v>13670</v>
      </c>
      <c r="F7538" s="124">
        <v>14</v>
      </c>
      <c r="G7538" s="112">
        <v>44136</v>
      </c>
      <c r="H7538" s="98"/>
      <c r="I7538" s="123" t="str">
        <f t="shared" si="117"/>
        <v>SIM</v>
      </c>
      <c r="J7538" s="123"/>
      <c r="K7538" s="123"/>
      <c r="L7538" s="123"/>
      <c r="M7538" s="98"/>
      <c r="N7538" s="118"/>
    </row>
    <row r="7539" spans="1:14" x14ac:dyDescent="0.25">
      <c r="A7539" s="130">
        <v>11286341000191</v>
      </c>
      <c r="B7539" s="98" t="s">
        <v>11416</v>
      </c>
      <c r="C7539" s="123" t="s">
        <v>2758</v>
      </c>
      <c r="D7539" s="98" t="s">
        <v>13667</v>
      </c>
      <c r="E7539" s="98" t="s">
        <v>13670</v>
      </c>
      <c r="F7539" s="124">
        <v>14</v>
      </c>
      <c r="G7539" s="112">
        <v>44075</v>
      </c>
      <c r="H7539" s="98"/>
      <c r="I7539" s="123" t="str">
        <f t="shared" si="117"/>
        <v>SIM</v>
      </c>
      <c r="J7539" s="123"/>
      <c r="K7539" s="123"/>
      <c r="L7539" s="123"/>
      <c r="M7539" s="98" t="s">
        <v>15236</v>
      </c>
      <c r="N7539" s="118"/>
    </row>
    <row r="7540" spans="1:14" x14ac:dyDescent="0.25">
      <c r="A7540" s="130">
        <v>44831733000143</v>
      </c>
      <c r="B7540" s="98" t="s">
        <v>11417</v>
      </c>
      <c r="C7540" s="123" t="s">
        <v>4626</v>
      </c>
      <c r="D7540" s="98" t="s">
        <v>13667</v>
      </c>
      <c r="E7540" s="98" t="s">
        <v>13670</v>
      </c>
      <c r="F7540" s="124">
        <v>11</v>
      </c>
      <c r="G7540" s="112">
        <v>40194</v>
      </c>
      <c r="H7540" s="98"/>
      <c r="I7540" s="123" t="str">
        <f t="shared" si="117"/>
        <v>NÃO</v>
      </c>
      <c r="J7540" s="123"/>
      <c r="K7540" s="123"/>
      <c r="L7540" s="123"/>
      <c r="M7540" s="98"/>
      <c r="N7540" s="118"/>
    </row>
    <row r="7541" spans="1:14" x14ac:dyDescent="0.25">
      <c r="A7541" s="130">
        <v>18404749000160</v>
      </c>
      <c r="B7541" s="98" t="s">
        <v>11418</v>
      </c>
      <c r="C7541" s="123" t="s">
        <v>1356</v>
      </c>
      <c r="D7541" s="98" t="s">
        <v>13667</v>
      </c>
      <c r="E7541" s="98" t="s">
        <v>13670</v>
      </c>
      <c r="F7541" s="124">
        <v>11</v>
      </c>
      <c r="G7541" s="112">
        <v>40634</v>
      </c>
      <c r="H7541" s="98"/>
      <c r="I7541" s="123" t="str">
        <f t="shared" si="117"/>
        <v>NÃO</v>
      </c>
      <c r="J7541" s="123"/>
      <c r="K7541" s="123"/>
      <c r="L7541" s="123"/>
      <c r="M7541" s="98" t="s">
        <v>14458</v>
      </c>
      <c r="N7541" s="118"/>
    </row>
    <row r="7542" spans="1:14" x14ac:dyDescent="0.25">
      <c r="A7542" s="130">
        <v>1616520000196</v>
      </c>
      <c r="B7542" s="98" t="s">
        <v>11419</v>
      </c>
      <c r="C7542" s="123" t="s">
        <v>901</v>
      </c>
      <c r="D7542" s="98" t="s">
        <v>13667</v>
      </c>
      <c r="E7542" s="98" t="s">
        <v>13670</v>
      </c>
      <c r="F7542" s="124">
        <v>11</v>
      </c>
      <c r="G7542" s="112">
        <v>41529</v>
      </c>
      <c r="H7542" s="98"/>
      <c r="I7542" s="123" t="str">
        <f t="shared" si="117"/>
        <v>NÃO</v>
      </c>
      <c r="J7542" s="123"/>
      <c r="K7542" s="123"/>
      <c r="L7542" s="123"/>
      <c r="M7542" s="98" t="s">
        <v>14125</v>
      </c>
      <c r="N7542" s="118"/>
    </row>
    <row r="7543" spans="1:14" x14ac:dyDescent="0.25">
      <c r="A7543" s="130">
        <v>82892266000150</v>
      </c>
      <c r="B7543" s="98" t="s">
        <v>11420</v>
      </c>
      <c r="C7543" s="123" t="s">
        <v>4289</v>
      </c>
      <c r="D7543" s="98" t="s">
        <v>13667</v>
      </c>
      <c r="E7543" s="98" t="s">
        <v>13670</v>
      </c>
      <c r="F7543" s="124">
        <v>14</v>
      </c>
      <c r="G7543" s="112">
        <v>44044</v>
      </c>
      <c r="H7543" s="98"/>
      <c r="I7543" s="123" t="str">
        <f t="shared" si="117"/>
        <v>SIM</v>
      </c>
      <c r="J7543" s="123"/>
      <c r="K7543" s="123"/>
      <c r="L7543" s="123"/>
      <c r="M7543" s="98"/>
      <c r="N7543" s="118"/>
    </row>
    <row r="7544" spans="1:14" x14ac:dyDescent="0.25">
      <c r="A7544" s="130">
        <v>87531976000179</v>
      </c>
      <c r="B7544" s="98" t="s">
        <v>11421</v>
      </c>
      <c r="C7544" s="123" t="s">
        <v>3812</v>
      </c>
      <c r="D7544" s="98" t="s">
        <v>13667</v>
      </c>
      <c r="E7544" s="98" t="s">
        <v>13670</v>
      </c>
      <c r="F7544" s="124">
        <v>11</v>
      </c>
      <c r="G7544" s="112">
        <v>39645</v>
      </c>
      <c r="H7544" s="98"/>
      <c r="I7544" s="123" t="str">
        <f t="shared" si="117"/>
        <v>NÃO</v>
      </c>
      <c r="J7544" s="123"/>
      <c r="K7544" s="123"/>
      <c r="L7544" s="123"/>
      <c r="M7544" s="98"/>
      <c r="N7544" s="118"/>
    </row>
    <row r="7545" spans="1:14" x14ac:dyDescent="0.25">
      <c r="A7545" s="130">
        <v>31796584000187</v>
      </c>
      <c r="B7545" s="98" t="s">
        <v>11422</v>
      </c>
      <c r="C7545" s="123" t="s">
        <v>821</v>
      </c>
      <c r="D7545" s="98" t="s">
        <v>13667</v>
      </c>
      <c r="E7545" s="98" t="s">
        <v>13670</v>
      </c>
      <c r="F7545" s="124">
        <v>14</v>
      </c>
      <c r="G7545" s="112">
        <v>44136</v>
      </c>
      <c r="H7545" s="98"/>
      <c r="I7545" s="123" t="str">
        <f t="shared" si="117"/>
        <v>SIM</v>
      </c>
      <c r="J7545" s="123"/>
      <c r="K7545" s="123"/>
      <c r="L7545" s="123"/>
      <c r="M7545" s="98"/>
      <c r="N7545" s="118"/>
    </row>
    <row r="7546" spans="1:14" x14ac:dyDescent="0.25">
      <c r="A7546" s="130">
        <v>7568231000145</v>
      </c>
      <c r="B7546" s="98" t="s">
        <v>11423</v>
      </c>
      <c r="C7546" s="123" t="s">
        <v>634</v>
      </c>
      <c r="D7546" s="98" t="s">
        <v>13667</v>
      </c>
      <c r="E7546" s="98" t="s">
        <v>13670</v>
      </c>
      <c r="F7546" s="124">
        <v>11</v>
      </c>
      <c r="G7546" s="112">
        <v>43131</v>
      </c>
      <c r="H7546" s="98"/>
      <c r="I7546" s="123" t="str">
        <f t="shared" si="117"/>
        <v>NÃO</v>
      </c>
      <c r="J7546" s="123"/>
      <c r="K7546" s="123"/>
      <c r="L7546" s="123"/>
      <c r="M7546" s="98" t="s">
        <v>13931</v>
      </c>
      <c r="N7546" s="118"/>
    </row>
    <row r="7547" spans="1:14" x14ac:dyDescent="0.25">
      <c r="A7547" s="130">
        <v>87613253000119</v>
      </c>
      <c r="B7547" s="98" t="s">
        <v>11424</v>
      </c>
      <c r="C7547" s="123" t="s">
        <v>3812</v>
      </c>
      <c r="D7547" s="98" t="s">
        <v>13667</v>
      </c>
      <c r="E7547" s="98" t="s">
        <v>13670</v>
      </c>
      <c r="F7547" s="124">
        <v>14</v>
      </c>
      <c r="G7547" s="112">
        <v>44013</v>
      </c>
      <c r="H7547" s="98"/>
      <c r="I7547" s="123" t="str">
        <f t="shared" si="117"/>
        <v>SIM</v>
      </c>
      <c r="J7547" s="123"/>
      <c r="K7547" s="123"/>
      <c r="L7547" s="123"/>
      <c r="M7547" s="98"/>
      <c r="N7547" s="118"/>
    </row>
    <row r="7548" spans="1:14" x14ac:dyDescent="0.25">
      <c r="A7548" s="130">
        <v>18186346000191</v>
      </c>
      <c r="B7548" s="98" t="s">
        <v>11425</v>
      </c>
      <c r="C7548" s="123" t="s">
        <v>1356</v>
      </c>
      <c r="D7548" s="98" t="s">
        <v>13667</v>
      </c>
      <c r="E7548" s="98" t="s">
        <v>13670</v>
      </c>
      <c r="F7548" s="124">
        <v>11</v>
      </c>
      <c r="G7548" s="112">
        <v>43282</v>
      </c>
      <c r="H7548" s="98"/>
      <c r="I7548" s="123" t="str">
        <f t="shared" si="117"/>
        <v>NÃO</v>
      </c>
      <c r="J7548" s="123"/>
      <c r="K7548" s="123"/>
      <c r="L7548" s="123"/>
      <c r="M7548" s="98"/>
      <c r="N7548" s="118"/>
    </row>
    <row r="7549" spans="1:14" x14ac:dyDescent="0.25">
      <c r="A7549" s="130">
        <v>8700684000146</v>
      </c>
      <c r="B7549" s="98" t="s">
        <v>11426</v>
      </c>
      <c r="C7549" s="123" t="s">
        <v>2554</v>
      </c>
      <c r="D7549" s="98" t="s">
        <v>13667</v>
      </c>
      <c r="E7549" s="98" t="s">
        <v>13670</v>
      </c>
      <c r="F7549" s="124">
        <v>11</v>
      </c>
      <c r="G7549" s="112">
        <v>39151</v>
      </c>
      <c r="H7549" s="98"/>
      <c r="I7549" s="123" t="str">
        <f t="shared" si="117"/>
        <v>NÃO</v>
      </c>
      <c r="J7549" s="123"/>
      <c r="K7549" s="123"/>
      <c r="L7549" s="123"/>
      <c r="M7549" s="98" t="s">
        <v>13534</v>
      </c>
      <c r="N7549" s="118"/>
    </row>
    <row r="7550" spans="1:14" x14ac:dyDescent="0.25">
      <c r="A7550" s="130">
        <v>8926263000138</v>
      </c>
      <c r="B7550" s="98" t="s">
        <v>11427</v>
      </c>
      <c r="C7550" s="123" t="s">
        <v>2554</v>
      </c>
      <c r="D7550" s="98" t="s">
        <v>13667</v>
      </c>
      <c r="E7550" s="98" t="s">
        <v>13670</v>
      </c>
      <c r="F7550" s="124">
        <v>11</v>
      </c>
      <c r="G7550" s="112">
        <v>41471</v>
      </c>
      <c r="H7550" s="98"/>
      <c r="I7550" s="123" t="str">
        <f t="shared" si="117"/>
        <v>NÃO</v>
      </c>
      <c r="J7550" s="123"/>
      <c r="K7550" s="123"/>
      <c r="L7550" s="123"/>
      <c r="M7550" s="98" t="s">
        <v>15127</v>
      </c>
      <c r="N7550" s="118"/>
    </row>
    <row r="7551" spans="1:14" x14ac:dyDescent="0.25">
      <c r="A7551" s="130">
        <v>11043981000170</v>
      </c>
      <c r="B7551" s="98" t="s">
        <v>11428</v>
      </c>
      <c r="C7551" s="123" t="s">
        <v>2758</v>
      </c>
      <c r="D7551" s="98" t="s">
        <v>13667</v>
      </c>
      <c r="E7551" s="98" t="s">
        <v>13670</v>
      </c>
      <c r="F7551" s="124">
        <v>11</v>
      </c>
      <c r="G7551" s="112">
        <v>38435</v>
      </c>
      <c r="H7551" s="98"/>
      <c r="I7551" s="123" t="str">
        <f t="shared" si="117"/>
        <v>NÃO</v>
      </c>
      <c r="J7551" s="123"/>
      <c r="K7551" s="123"/>
      <c r="L7551" s="123"/>
      <c r="M7551" s="98" t="s">
        <v>13699</v>
      </c>
      <c r="N7551" s="118"/>
    </row>
    <row r="7552" spans="1:14" x14ac:dyDescent="0.25">
      <c r="A7552" s="130">
        <v>6000244000150</v>
      </c>
      <c r="B7552" s="98" t="s">
        <v>11429</v>
      </c>
      <c r="C7552" s="123" t="s">
        <v>1142</v>
      </c>
      <c r="D7552" s="98" t="s">
        <v>13667</v>
      </c>
      <c r="E7552" s="98" t="s">
        <v>13670</v>
      </c>
      <c r="F7552" s="124">
        <v>11</v>
      </c>
      <c r="G7552" s="112">
        <v>41661</v>
      </c>
      <c r="H7552" s="98"/>
      <c r="I7552" s="123" t="str">
        <f t="shared" si="117"/>
        <v>NÃO</v>
      </c>
      <c r="J7552" s="123"/>
      <c r="K7552" s="123"/>
      <c r="L7552" s="123"/>
      <c r="M7552" s="98" t="s">
        <v>14376</v>
      </c>
      <c r="N7552" s="118"/>
    </row>
    <row r="7553" spans="1:14" x14ac:dyDescent="0.25">
      <c r="A7553" s="130">
        <v>6096853000155</v>
      </c>
      <c r="B7553" s="98" t="s">
        <v>11430</v>
      </c>
      <c r="C7553" s="123" t="s">
        <v>1142</v>
      </c>
      <c r="D7553" s="98" t="s">
        <v>13667</v>
      </c>
      <c r="E7553" s="98" t="s">
        <v>13670</v>
      </c>
      <c r="F7553" s="124">
        <v>11</v>
      </c>
      <c r="G7553" s="112">
        <v>39854</v>
      </c>
      <c r="H7553" s="98"/>
      <c r="I7553" s="123" t="str">
        <f t="shared" si="117"/>
        <v>NÃO</v>
      </c>
      <c r="J7553" s="123"/>
      <c r="K7553" s="123"/>
      <c r="L7553" s="123"/>
      <c r="M7553" s="98"/>
      <c r="N7553" s="118"/>
    </row>
    <row r="7554" spans="1:14" x14ac:dyDescent="0.25">
      <c r="A7554" s="130">
        <v>87612784000197</v>
      </c>
      <c r="B7554" s="98" t="s">
        <v>11431</v>
      </c>
      <c r="C7554" s="123" t="s">
        <v>3812</v>
      </c>
      <c r="D7554" s="98" t="s">
        <v>13667</v>
      </c>
      <c r="E7554" s="98" t="s">
        <v>13670</v>
      </c>
      <c r="F7554" s="124">
        <v>11</v>
      </c>
      <c r="G7554" s="112">
        <v>39569</v>
      </c>
      <c r="H7554" s="98"/>
      <c r="I7554" s="123" t="str">
        <f t="shared" si="117"/>
        <v>NÃO</v>
      </c>
      <c r="J7554" s="123"/>
      <c r="K7554" s="123"/>
      <c r="L7554" s="123"/>
      <c r="M7554" s="98"/>
      <c r="N7554" s="118"/>
    </row>
    <row r="7555" spans="1:14" x14ac:dyDescent="0.25">
      <c r="A7555" s="130">
        <v>27174101000135</v>
      </c>
      <c r="B7555" s="98" t="s">
        <v>11432</v>
      </c>
      <c r="C7555" s="123" t="s">
        <v>821</v>
      </c>
      <c r="D7555" s="98" t="s">
        <v>13667</v>
      </c>
      <c r="E7555" s="98" t="s">
        <v>13670</v>
      </c>
      <c r="F7555" s="124">
        <v>11</v>
      </c>
      <c r="G7555" s="112">
        <v>43315</v>
      </c>
      <c r="H7555" s="98"/>
      <c r="I7555" s="123" t="str">
        <f t="shared" ref="I7555:I7618" si="118">IFERROR(IF(OR(E7555="Ativos", E7555="Aposentados",E7555="Pensionistas"),IF(F7555&gt;=14,"SIM","NÃO"),""),"")</f>
        <v>NÃO</v>
      </c>
      <c r="J7555" s="123"/>
      <c r="K7555" s="123"/>
      <c r="L7555" s="123"/>
      <c r="M7555" s="98" t="s">
        <v>14069</v>
      </c>
      <c r="N7555" s="118"/>
    </row>
    <row r="7556" spans="1:14" x14ac:dyDescent="0.25">
      <c r="A7556" s="130">
        <v>87896874000157</v>
      </c>
      <c r="B7556" s="98" t="s">
        <v>11433</v>
      </c>
      <c r="C7556" s="123" t="s">
        <v>3812</v>
      </c>
      <c r="D7556" s="98" t="s">
        <v>13667</v>
      </c>
      <c r="E7556" s="98" t="s">
        <v>13670</v>
      </c>
      <c r="F7556" s="124">
        <v>11</v>
      </c>
      <c r="G7556" s="112">
        <v>39812</v>
      </c>
      <c r="H7556" s="98"/>
      <c r="I7556" s="123" t="str">
        <f t="shared" si="118"/>
        <v>NÃO</v>
      </c>
      <c r="J7556" s="123"/>
      <c r="K7556" s="123"/>
      <c r="L7556" s="123"/>
      <c r="M7556" s="98" t="s">
        <v>16180</v>
      </c>
      <c r="N7556" s="118"/>
    </row>
    <row r="7557" spans="1:14" x14ac:dyDescent="0.25">
      <c r="A7557" s="130">
        <v>41522152000131</v>
      </c>
      <c r="B7557" s="98" t="s">
        <v>11434</v>
      </c>
      <c r="C7557" s="123" t="s">
        <v>2926</v>
      </c>
      <c r="D7557" s="98" t="s">
        <v>13667</v>
      </c>
      <c r="E7557" s="98" t="s">
        <v>13670</v>
      </c>
      <c r="F7557" s="124">
        <v>11</v>
      </c>
      <c r="G7557" s="112">
        <v>40998</v>
      </c>
      <c r="H7557" s="98"/>
      <c r="I7557" s="123" t="str">
        <f t="shared" si="118"/>
        <v>NÃO</v>
      </c>
      <c r="J7557" s="123"/>
      <c r="K7557" s="123"/>
      <c r="L7557" s="123"/>
      <c r="M7557" s="98" t="s">
        <v>15549</v>
      </c>
      <c r="N7557" s="118"/>
    </row>
    <row r="7558" spans="1:14" x14ac:dyDescent="0.25">
      <c r="A7558" s="130">
        <v>92465228000175</v>
      </c>
      <c r="B7558" s="98" t="s">
        <v>11435</v>
      </c>
      <c r="C7558" s="123" t="s">
        <v>3812</v>
      </c>
      <c r="D7558" s="98" t="s">
        <v>13667</v>
      </c>
      <c r="E7558" s="98" t="s">
        <v>13670</v>
      </c>
      <c r="F7558" s="124">
        <v>11</v>
      </c>
      <c r="G7558" s="112">
        <v>42736</v>
      </c>
      <c r="H7558" s="98"/>
      <c r="I7558" s="123" t="str">
        <f t="shared" si="118"/>
        <v>NÃO</v>
      </c>
      <c r="J7558" s="123"/>
      <c r="K7558" s="123"/>
      <c r="L7558" s="123"/>
      <c r="M7558" s="98" t="s">
        <v>16183</v>
      </c>
      <c r="N7558" s="118"/>
    </row>
    <row r="7559" spans="1:14" x14ac:dyDescent="0.25">
      <c r="A7559" s="130">
        <v>17709197000135</v>
      </c>
      <c r="B7559" s="98" t="s">
        <v>11436</v>
      </c>
      <c r="C7559" s="123" t="s">
        <v>1356</v>
      </c>
      <c r="D7559" s="98" t="s">
        <v>13667</v>
      </c>
      <c r="E7559" s="98" t="s">
        <v>13670</v>
      </c>
      <c r="F7559" s="124">
        <v>11</v>
      </c>
      <c r="G7559" s="112">
        <v>43647</v>
      </c>
      <c r="H7559" s="98"/>
      <c r="I7559" s="123" t="str">
        <f t="shared" si="118"/>
        <v>NÃO</v>
      </c>
      <c r="J7559" s="123"/>
      <c r="K7559" s="123"/>
      <c r="L7559" s="123"/>
      <c r="M7559" s="98"/>
      <c r="N7559" s="118"/>
    </row>
    <row r="7560" spans="1:14" x14ac:dyDescent="0.25">
      <c r="A7560" s="130">
        <v>8148462000162</v>
      </c>
      <c r="B7560" s="98" t="s">
        <v>11437</v>
      </c>
      <c r="C7560" s="123" t="s">
        <v>3601</v>
      </c>
      <c r="D7560" s="98" t="s">
        <v>13667</v>
      </c>
      <c r="E7560" s="98" t="s">
        <v>13670</v>
      </c>
      <c r="F7560" s="124">
        <v>11</v>
      </c>
      <c r="G7560" s="112">
        <v>39958</v>
      </c>
      <c r="H7560" s="98"/>
      <c r="I7560" s="123" t="str">
        <f t="shared" si="118"/>
        <v>NÃO</v>
      </c>
      <c r="J7560" s="123"/>
      <c r="K7560" s="123"/>
      <c r="L7560" s="123"/>
      <c r="M7560" s="98"/>
      <c r="N7560" s="118"/>
    </row>
    <row r="7561" spans="1:14" x14ac:dyDescent="0.25">
      <c r="A7561" s="130">
        <v>1298975000100</v>
      </c>
      <c r="B7561" s="98" t="s">
        <v>11438</v>
      </c>
      <c r="C7561" s="123" t="s">
        <v>901</v>
      </c>
      <c r="D7561" s="98" t="s">
        <v>13667</v>
      </c>
      <c r="E7561" s="98" t="s">
        <v>13670</v>
      </c>
      <c r="F7561" s="124">
        <v>11</v>
      </c>
      <c r="G7561" s="112">
        <v>41591</v>
      </c>
      <c r="H7561" s="98"/>
      <c r="I7561" s="123" t="str">
        <f t="shared" si="118"/>
        <v>NÃO</v>
      </c>
      <c r="J7561" s="123"/>
      <c r="K7561" s="123"/>
      <c r="L7561" s="123"/>
      <c r="M7561" s="98" t="s">
        <v>14129</v>
      </c>
      <c r="N7561" s="118"/>
    </row>
    <row r="7562" spans="1:14" x14ac:dyDescent="0.25">
      <c r="A7562" s="130">
        <v>1612471000113</v>
      </c>
      <c r="B7562" s="98" t="s">
        <v>11439</v>
      </c>
      <c r="C7562" s="123" t="s">
        <v>2554</v>
      </c>
      <c r="D7562" s="98" t="s">
        <v>13667</v>
      </c>
      <c r="E7562" s="98" t="s">
        <v>13670</v>
      </c>
      <c r="F7562" s="124">
        <v>11</v>
      </c>
      <c r="G7562" s="112">
        <v>39539</v>
      </c>
      <c r="H7562" s="98"/>
      <c r="I7562" s="123" t="str">
        <f t="shared" si="118"/>
        <v>NÃO</v>
      </c>
      <c r="J7562" s="123"/>
      <c r="K7562" s="123"/>
      <c r="L7562" s="123"/>
      <c r="M7562" s="98" t="s">
        <v>13699</v>
      </c>
      <c r="N7562" s="118"/>
    </row>
    <row r="7563" spans="1:14" x14ac:dyDescent="0.25">
      <c r="A7563" s="130">
        <v>8778318000100</v>
      </c>
      <c r="B7563" s="98" t="s">
        <v>11440</v>
      </c>
      <c r="C7563" s="123" t="s">
        <v>2554</v>
      </c>
      <c r="D7563" s="98" t="s">
        <v>13667</v>
      </c>
      <c r="E7563" s="98" t="s">
        <v>13670</v>
      </c>
      <c r="F7563" s="124">
        <v>11</v>
      </c>
      <c r="G7563" s="112">
        <v>43845</v>
      </c>
      <c r="H7563" s="98"/>
      <c r="I7563" s="123" t="str">
        <f t="shared" si="118"/>
        <v>NÃO</v>
      </c>
      <c r="J7563" s="123"/>
      <c r="K7563" s="123"/>
      <c r="L7563" s="123"/>
      <c r="M7563" s="98"/>
      <c r="N7563" s="118"/>
    </row>
    <row r="7564" spans="1:14" x14ac:dyDescent="0.25">
      <c r="A7564" s="130">
        <v>10164028000118</v>
      </c>
      <c r="B7564" s="98" t="s">
        <v>11441</v>
      </c>
      <c r="C7564" s="123" t="s">
        <v>2758</v>
      </c>
      <c r="D7564" s="98" t="s">
        <v>13667</v>
      </c>
      <c r="E7564" s="98" t="s">
        <v>13670</v>
      </c>
      <c r="F7564" s="124">
        <v>14</v>
      </c>
      <c r="G7564" s="112">
        <v>44136</v>
      </c>
      <c r="H7564" s="98"/>
      <c r="I7564" s="123" t="str">
        <f t="shared" si="118"/>
        <v>SIM</v>
      </c>
      <c r="J7564" s="123"/>
      <c r="K7564" s="123"/>
      <c r="L7564" s="123"/>
      <c r="M7564" s="98"/>
      <c r="N7564" s="118"/>
    </row>
    <row r="7565" spans="1:14" x14ac:dyDescent="0.25">
      <c r="A7565" s="130">
        <v>76105659000174</v>
      </c>
      <c r="B7565" s="98" t="s">
        <v>11442</v>
      </c>
      <c r="C7565" s="123" t="s">
        <v>3143</v>
      </c>
      <c r="D7565" s="98" t="s">
        <v>13667</v>
      </c>
      <c r="E7565" s="98" t="s">
        <v>13670</v>
      </c>
      <c r="F7565" s="124">
        <v>11</v>
      </c>
      <c r="G7565" s="112">
        <v>38566</v>
      </c>
      <c r="H7565" s="98"/>
      <c r="I7565" s="123" t="str">
        <f t="shared" si="118"/>
        <v>NÃO</v>
      </c>
      <c r="J7565" s="123"/>
      <c r="K7565" s="123"/>
      <c r="L7565" s="123"/>
      <c r="M7565" s="98" t="s">
        <v>15649</v>
      </c>
      <c r="N7565" s="118"/>
    </row>
    <row r="7566" spans="1:14" x14ac:dyDescent="0.25">
      <c r="A7566" s="130">
        <v>1345537000156</v>
      </c>
      <c r="B7566" s="98" t="s">
        <v>11443</v>
      </c>
      <c r="C7566" s="123" t="s">
        <v>901</v>
      </c>
      <c r="D7566" s="98" t="s">
        <v>13667</v>
      </c>
      <c r="E7566" s="98" t="s">
        <v>13670</v>
      </c>
      <c r="F7566" s="124">
        <v>11</v>
      </c>
      <c r="G7566" s="112">
        <v>40704</v>
      </c>
      <c r="H7566" s="98"/>
      <c r="I7566" s="123" t="str">
        <f t="shared" si="118"/>
        <v>NÃO</v>
      </c>
      <c r="J7566" s="123"/>
      <c r="K7566" s="123"/>
      <c r="L7566" s="123"/>
      <c r="M7566" s="98"/>
      <c r="N7566" s="118"/>
    </row>
    <row r="7567" spans="1:14" x14ac:dyDescent="0.25">
      <c r="A7567" s="130">
        <v>18332627000105</v>
      </c>
      <c r="B7567" s="98" t="s">
        <v>11444</v>
      </c>
      <c r="C7567" s="123" t="s">
        <v>1356</v>
      </c>
      <c r="D7567" s="98" t="s">
        <v>13667</v>
      </c>
      <c r="E7567" s="98" t="s">
        <v>13670</v>
      </c>
      <c r="F7567" s="124">
        <v>11</v>
      </c>
      <c r="G7567" s="112">
        <v>39276</v>
      </c>
      <c r="H7567" s="98"/>
      <c r="I7567" s="123" t="str">
        <f t="shared" si="118"/>
        <v>NÃO</v>
      </c>
      <c r="J7567" s="123"/>
      <c r="K7567" s="123"/>
      <c r="L7567" s="123"/>
      <c r="M7567" s="98" t="s">
        <v>13534</v>
      </c>
      <c r="N7567" s="118"/>
    </row>
    <row r="7568" spans="1:14" x14ac:dyDescent="0.25">
      <c r="A7568" s="130">
        <v>87612933000118</v>
      </c>
      <c r="B7568" s="98" t="s">
        <v>11445</v>
      </c>
      <c r="C7568" s="123" t="s">
        <v>3812</v>
      </c>
      <c r="D7568" s="98" t="s">
        <v>13667</v>
      </c>
      <c r="E7568" s="98" t="s">
        <v>13670</v>
      </c>
      <c r="F7568" s="124">
        <v>11</v>
      </c>
      <c r="G7568" s="112">
        <v>42736</v>
      </c>
      <c r="H7568" s="98"/>
      <c r="I7568" s="123" t="str">
        <f t="shared" si="118"/>
        <v>NÃO</v>
      </c>
      <c r="J7568" s="123"/>
      <c r="K7568" s="123"/>
      <c r="L7568" s="123"/>
      <c r="M7568" s="98" t="s">
        <v>16185</v>
      </c>
      <c r="N7568" s="118"/>
    </row>
    <row r="7569" spans="1:14" x14ac:dyDescent="0.25">
      <c r="A7569" s="130">
        <v>15023906000107</v>
      </c>
      <c r="B7569" s="98" t="s">
        <v>11446</v>
      </c>
      <c r="C7569" s="123" t="s">
        <v>2274</v>
      </c>
      <c r="D7569" s="98" t="s">
        <v>13667</v>
      </c>
      <c r="E7569" s="98" t="s">
        <v>13670</v>
      </c>
      <c r="F7569" s="124">
        <v>11</v>
      </c>
      <c r="G7569" s="112">
        <v>38754</v>
      </c>
      <c r="H7569" s="98"/>
      <c r="I7569" s="123" t="str">
        <f t="shared" si="118"/>
        <v>NÃO</v>
      </c>
      <c r="J7569" s="123"/>
      <c r="K7569" s="123"/>
      <c r="L7569" s="123"/>
      <c r="M7569" s="98" t="s">
        <v>14919</v>
      </c>
      <c r="N7569" s="118"/>
    </row>
    <row r="7570" spans="1:14" x14ac:dyDescent="0.25">
      <c r="A7570" s="130">
        <v>5263116000137</v>
      </c>
      <c r="B7570" s="98" t="s">
        <v>11447</v>
      </c>
      <c r="C7570" s="123" t="s">
        <v>2413</v>
      </c>
      <c r="D7570" s="98" t="s">
        <v>13667</v>
      </c>
      <c r="E7570" s="98" t="s">
        <v>13670</v>
      </c>
      <c r="F7570" s="124">
        <v>11</v>
      </c>
      <c r="G7570" s="112">
        <v>39246</v>
      </c>
      <c r="H7570" s="98"/>
      <c r="I7570" s="123" t="str">
        <f t="shared" si="118"/>
        <v>NÃO</v>
      </c>
      <c r="J7570" s="123"/>
      <c r="K7570" s="123"/>
      <c r="L7570" s="123"/>
      <c r="M7570" s="98"/>
      <c r="N7570" s="118"/>
    </row>
    <row r="7571" spans="1:14" x14ac:dyDescent="0.25">
      <c r="A7571" s="130">
        <v>78069143000147</v>
      </c>
      <c r="B7571" s="98" t="s">
        <v>11448</v>
      </c>
      <c r="C7571" s="123" t="s">
        <v>3143</v>
      </c>
      <c r="D7571" s="98" t="s">
        <v>13667</v>
      </c>
      <c r="E7571" s="98" t="s">
        <v>13670</v>
      </c>
      <c r="F7571" s="124">
        <v>11</v>
      </c>
      <c r="G7571" s="112">
        <v>43657</v>
      </c>
      <c r="H7571" s="98"/>
      <c r="I7571" s="123" t="str">
        <f t="shared" si="118"/>
        <v>NÃO</v>
      </c>
      <c r="J7571" s="123"/>
      <c r="K7571" s="123"/>
      <c r="L7571" s="123"/>
      <c r="M7571" s="98"/>
      <c r="N7571" s="118"/>
    </row>
    <row r="7572" spans="1:14" x14ac:dyDescent="0.25">
      <c r="A7572" s="130">
        <v>10091502000129</v>
      </c>
      <c r="B7572" s="98" t="s">
        <v>11449</v>
      </c>
      <c r="C7572" s="123" t="s">
        <v>2758</v>
      </c>
      <c r="D7572" s="98" t="s">
        <v>13667</v>
      </c>
      <c r="E7572" s="98" t="s">
        <v>13670</v>
      </c>
      <c r="F7572" s="124">
        <v>14</v>
      </c>
      <c r="G7572" s="112">
        <v>44136</v>
      </c>
      <c r="H7572" s="98"/>
      <c r="I7572" s="123" t="str">
        <f t="shared" si="118"/>
        <v>SIM</v>
      </c>
      <c r="J7572" s="123"/>
      <c r="K7572" s="123"/>
      <c r="L7572" s="123"/>
      <c r="M7572" s="98"/>
      <c r="N7572" s="118"/>
    </row>
    <row r="7573" spans="1:14" x14ac:dyDescent="0.25">
      <c r="A7573" s="130">
        <v>45298569000113</v>
      </c>
      <c r="B7573" s="98" t="s">
        <v>11450</v>
      </c>
      <c r="C7573" s="123" t="s">
        <v>4626</v>
      </c>
      <c r="D7573" s="98" t="s">
        <v>13667</v>
      </c>
      <c r="E7573" s="98" t="s">
        <v>13670</v>
      </c>
      <c r="F7573" s="124">
        <v>11</v>
      </c>
      <c r="G7573" s="112">
        <v>38196</v>
      </c>
      <c r="H7573" s="98"/>
      <c r="I7573" s="123" t="str">
        <f t="shared" si="118"/>
        <v>NÃO</v>
      </c>
      <c r="J7573" s="123"/>
      <c r="K7573" s="123"/>
      <c r="L7573" s="123"/>
      <c r="M7573" s="98" t="s">
        <v>16675</v>
      </c>
      <c r="N7573" s="118"/>
    </row>
    <row r="7574" spans="1:14" x14ac:dyDescent="0.25">
      <c r="A7574" s="130">
        <v>92406057000103</v>
      </c>
      <c r="B7574" s="98" t="s">
        <v>11451</v>
      </c>
      <c r="C7574" s="123" t="s">
        <v>3812</v>
      </c>
      <c r="D7574" s="98" t="s">
        <v>13667</v>
      </c>
      <c r="E7574" s="98" t="s">
        <v>13670</v>
      </c>
      <c r="F7574" s="124">
        <v>11</v>
      </c>
      <c r="G7574" s="112">
        <v>38488</v>
      </c>
      <c r="H7574" s="98"/>
      <c r="I7574" s="123" t="str">
        <f t="shared" si="118"/>
        <v>NÃO</v>
      </c>
      <c r="J7574" s="123"/>
      <c r="K7574" s="123"/>
      <c r="L7574" s="123"/>
      <c r="M7574" s="98"/>
      <c r="N7574" s="118"/>
    </row>
    <row r="7575" spans="1:14" x14ac:dyDescent="0.25">
      <c r="A7575" s="130">
        <v>1612832000121</v>
      </c>
      <c r="B7575" s="98" t="s">
        <v>11452</v>
      </c>
      <c r="C7575" s="123" t="s">
        <v>1142</v>
      </c>
      <c r="D7575" s="98" t="s">
        <v>13667</v>
      </c>
      <c r="E7575" s="98" t="s">
        <v>13670</v>
      </c>
      <c r="F7575" s="124">
        <v>11</v>
      </c>
      <c r="G7575" s="112">
        <v>39305</v>
      </c>
      <c r="H7575" s="98"/>
      <c r="I7575" s="123" t="str">
        <f t="shared" si="118"/>
        <v>NÃO</v>
      </c>
      <c r="J7575" s="123"/>
      <c r="K7575" s="123"/>
      <c r="L7575" s="123"/>
      <c r="M7575" s="98" t="s">
        <v>14379</v>
      </c>
      <c r="N7575" s="118"/>
    </row>
    <row r="7576" spans="1:14" x14ac:dyDescent="0.25">
      <c r="A7576" s="130">
        <v>3579836000180</v>
      </c>
      <c r="B7576" s="98" t="s">
        <v>11453</v>
      </c>
      <c r="C7576" s="123" t="s">
        <v>2274</v>
      </c>
      <c r="D7576" s="98" t="s">
        <v>13667</v>
      </c>
      <c r="E7576" s="98" t="s">
        <v>13670</v>
      </c>
      <c r="F7576" s="124">
        <v>14</v>
      </c>
      <c r="G7576" s="112">
        <v>44136</v>
      </c>
      <c r="H7576" s="98"/>
      <c r="I7576" s="123" t="str">
        <f t="shared" si="118"/>
        <v>SIM</v>
      </c>
      <c r="J7576" s="123"/>
      <c r="K7576" s="123"/>
      <c r="L7576" s="123"/>
      <c r="M7576" s="98"/>
      <c r="N7576" s="118"/>
    </row>
    <row r="7577" spans="1:14" x14ac:dyDescent="0.25">
      <c r="A7577" s="130">
        <v>92123926000192</v>
      </c>
      <c r="B7577" s="98" t="s">
        <v>11454</v>
      </c>
      <c r="C7577" s="123" t="s">
        <v>3812</v>
      </c>
      <c r="D7577" s="98" t="s">
        <v>13667</v>
      </c>
      <c r="E7577" s="98" t="s">
        <v>13670</v>
      </c>
      <c r="F7577" s="124">
        <v>14</v>
      </c>
      <c r="G7577" s="112">
        <v>44105</v>
      </c>
      <c r="H7577" s="98"/>
      <c r="I7577" s="123" t="str">
        <f t="shared" si="118"/>
        <v>SIM</v>
      </c>
      <c r="J7577" s="123"/>
      <c r="K7577" s="123"/>
      <c r="L7577" s="123"/>
      <c r="M7577" s="98"/>
      <c r="N7577" s="118"/>
    </row>
    <row r="7578" spans="1:14" x14ac:dyDescent="0.25">
      <c r="A7578" s="130">
        <v>1740455000106</v>
      </c>
      <c r="B7578" s="98" t="s">
        <v>11455</v>
      </c>
      <c r="C7578" s="123" t="s">
        <v>901</v>
      </c>
      <c r="D7578" s="98" t="s">
        <v>13667</v>
      </c>
      <c r="E7578" s="98" t="s">
        <v>13670</v>
      </c>
      <c r="F7578" s="124">
        <v>14</v>
      </c>
      <c r="G7578" s="112">
        <v>43922</v>
      </c>
      <c r="H7578" s="98"/>
      <c r="I7578" s="123" t="str">
        <f t="shared" si="118"/>
        <v>SIM</v>
      </c>
      <c r="J7578" s="123"/>
      <c r="K7578" s="123"/>
      <c r="L7578" s="123"/>
      <c r="M7578" s="98"/>
      <c r="N7578" s="118"/>
    </row>
    <row r="7579" spans="1:14" x14ac:dyDescent="0.25">
      <c r="A7579" s="130">
        <v>76279967000116</v>
      </c>
      <c r="B7579" s="98" t="s">
        <v>11456</v>
      </c>
      <c r="C7579" s="123" t="s">
        <v>3143</v>
      </c>
      <c r="D7579" s="98" t="s">
        <v>13667</v>
      </c>
      <c r="E7579" s="98" t="s">
        <v>13670</v>
      </c>
      <c r="F7579" s="124">
        <v>11</v>
      </c>
      <c r="G7579" s="112">
        <v>43299</v>
      </c>
      <c r="H7579" s="98"/>
      <c r="I7579" s="123" t="str">
        <f t="shared" si="118"/>
        <v>NÃO</v>
      </c>
      <c r="J7579" s="123"/>
      <c r="K7579" s="123"/>
      <c r="L7579" s="123"/>
      <c r="M7579" s="98"/>
      <c r="N7579" s="118"/>
    </row>
    <row r="7580" spans="1:14" x14ac:dyDescent="0.25">
      <c r="A7580" s="130">
        <v>81478059000191</v>
      </c>
      <c r="B7580" s="98" t="s">
        <v>11457</v>
      </c>
      <c r="C7580" s="123" t="s">
        <v>3143</v>
      </c>
      <c r="D7580" s="98" t="s">
        <v>13667</v>
      </c>
      <c r="E7580" s="98" t="s">
        <v>13670</v>
      </c>
      <c r="F7580" s="124">
        <v>11</v>
      </c>
      <c r="G7580" s="112">
        <v>42401</v>
      </c>
      <c r="H7580" s="98"/>
      <c r="I7580" s="123" t="str">
        <f t="shared" si="118"/>
        <v>NÃO</v>
      </c>
      <c r="J7580" s="123"/>
      <c r="K7580" s="123"/>
      <c r="L7580" s="123"/>
      <c r="M7580" s="98" t="s">
        <v>15651</v>
      </c>
      <c r="N7580" s="118"/>
    </row>
    <row r="7581" spans="1:14" x14ac:dyDescent="0.25">
      <c r="A7581" s="130">
        <v>6554794000111</v>
      </c>
      <c r="B7581" s="98" t="s">
        <v>11458</v>
      </c>
      <c r="C7581" s="123" t="s">
        <v>2926</v>
      </c>
      <c r="D7581" s="98" t="s">
        <v>13667</v>
      </c>
      <c r="E7581" s="98" t="s">
        <v>13670</v>
      </c>
      <c r="F7581" s="124">
        <v>11</v>
      </c>
      <c r="G7581" s="112">
        <v>40899</v>
      </c>
      <c r="H7581" s="98"/>
      <c r="I7581" s="123" t="str">
        <f t="shared" si="118"/>
        <v>NÃO</v>
      </c>
      <c r="J7581" s="123"/>
      <c r="K7581" s="123"/>
      <c r="L7581" s="123"/>
      <c r="M7581" s="98" t="s">
        <v>15550</v>
      </c>
      <c r="N7581" s="118"/>
    </row>
    <row r="7582" spans="1:14" x14ac:dyDescent="0.25">
      <c r="A7582" s="130">
        <v>44518488000119</v>
      </c>
      <c r="B7582" s="98" t="s">
        <v>11459</v>
      </c>
      <c r="C7582" s="123" t="s">
        <v>4626</v>
      </c>
      <c r="D7582" s="98" t="s">
        <v>13667</v>
      </c>
      <c r="E7582" s="98" t="s">
        <v>13670</v>
      </c>
      <c r="F7582" s="124">
        <v>11</v>
      </c>
      <c r="G7582" s="112">
        <v>39117</v>
      </c>
      <c r="H7582" s="98"/>
      <c r="I7582" s="123" t="str">
        <f t="shared" si="118"/>
        <v>NÃO</v>
      </c>
      <c r="J7582" s="123"/>
      <c r="K7582" s="123"/>
      <c r="L7582" s="123"/>
      <c r="M7582" s="98" t="s">
        <v>13699</v>
      </c>
      <c r="N7582" s="118"/>
    </row>
    <row r="7583" spans="1:14" x14ac:dyDescent="0.25">
      <c r="A7583" s="130">
        <v>16725392000196</v>
      </c>
      <c r="B7583" s="98" t="s">
        <v>11460</v>
      </c>
      <c r="C7583" s="123" t="s">
        <v>1356</v>
      </c>
      <c r="D7583" s="98" t="s">
        <v>13667</v>
      </c>
      <c r="E7583" s="98" t="s">
        <v>13670</v>
      </c>
      <c r="F7583" s="124">
        <v>11</v>
      </c>
      <c r="G7583" s="112">
        <v>39873</v>
      </c>
      <c r="H7583" s="98"/>
      <c r="I7583" s="123" t="str">
        <f t="shared" si="118"/>
        <v>NÃO</v>
      </c>
      <c r="J7583" s="123"/>
      <c r="K7583" s="123"/>
      <c r="L7583" s="123"/>
      <c r="M7583" s="98" t="s">
        <v>14461</v>
      </c>
      <c r="N7583" s="118"/>
    </row>
    <row r="7584" spans="1:14" x14ac:dyDescent="0.25">
      <c r="A7584" s="130">
        <v>88000906000157</v>
      </c>
      <c r="B7584" s="98" t="s">
        <v>11461</v>
      </c>
      <c r="C7584" s="123" t="s">
        <v>3812</v>
      </c>
      <c r="D7584" s="98" t="s">
        <v>13667</v>
      </c>
      <c r="E7584" s="98" t="s">
        <v>13670</v>
      </c>
      <c r="F7584" s="124">
        <v>11</v>
      </c>
      <c r="G7584" s="112">
        <v>43465</v>
      </c>
      <c r="H7584" s="98"/>
      <c r="I7584" s="123" t="str">
        <f t="shared" si="118"/>
        <v>NÃO</v>
      </c>
      <c r="J7584" s="123"/>
      <c r="K7584" s="123"/>
      <c r="L7584" s="123"/>
      <c r="M7584" s="98"/>
      <c r="N7584" s="118"/>
    </row>
    <row r="7585" spans="1:14" x14ac:dyDescent="0.25">
      <c r="A7585" s="130">
        <v>2367597000132</v>
      </c>
      <c r="B7585" s="98" t="s">
        <v>11462</v>
      </c>
      <c r="C7585" s="123" t="s">
        <v>901</v>
      </c>
      <c r="D7585" s="98" t="s">
        <v>13667</v>
      </c>
      <c r="E7585" s="98" t="s">
        <v>13670</v>
      </c>
      <c r="F7585" s="124">
        <v>11</v>
      </c>
      <c r="G7585" s="112">
        <v>40634</v>
      </c>
      <c r="H7585" s="98"/>
      <c r="I7585" s="123" t="str">
        <f t="shared" si="118"/>
        <v>NÃO</v>
      </c>
      <c r="J7585" s="123"/>
      <c r="K7585" s="123"/>
      <c r="L7585" s="123"/>
      <c r="M7585" s="98"/>
      <c r="N7585" s="118"/>
    </row>
    <row r="7586" spans="1:14" x14ac:dyDescent="0.25">
      <c r="A7586" s="130">
        <v>15845340000190</v>
      </c>
      <c r="B7586" s="98" t="s">
        <v>11463</v>
      </c>
      <c r="C7586" s="123" t="s">
        <v>3747</v>
      </c>
      <c r="D7586" s="98" t="s">
        <v>13667</v>
      </c>
      <c r="E7586" s="98" t="s">
        <v>13670</v>
      </c>
      <c r="F7586" s="124">
        <v>11</v>
      </c>
      <c r="G7586" s="112">
        <v>43435</v>
      </c>
      <c r="H7586" s="98"/>
      <c r="I7586" s="123" t="str">
        <f t="shared" si="118"/>
        <v>NÃO</v>
      </c>
      <c r="J7586" s="123"/>
      <c r="K7586" s="123"/>
      <c r="L7586" s="123"/>
      <c r="M7586" s="98"/>
      <c r="N7586" s="118"/>
    </row>
    <row r="7587" spans="1:14" x14ac:dyDescent="0.25">
      <c r="A7587" s="130">
        <v>3568433000136</v>
      </c>
      <c r="B7587" s="98" t="s">
        <v>11464</v>
      </c>
      <c r="C7587" s="123" t="s">
        <v>2197</v>
      </c>
      <c r="D7587" s="98" t="s">
        <v>13667</v>
      </c>
      <c r="E7587" s="98" t="s">
        <v>13670</v>
      </c>
      <c r="F7587" s="124">
        <v>11</v>
      </c>
      <c r="G7587" s="112">
        <v>42430</v>
      </c>
      <c r="H7587" s="98"/>
      <c r="I7587" s="123" t="str">
        <f t="shared" si="118"/>
        <v>NÃO</v>
      </c>
      <c r="J7587" s="123"/>
      <c r="K7587" s="123"/>
      <c r="L7587" s="123"/>
      <c r="M7587" s="98" t="s">
        <v>14839</v>
      </c>
      <c r="N7587" s="118"/>
    </row>
    <row r="7588" spans="1:14" x14ac:dyDescent="0.25">
      <c r="A7588" s="130">
        <v>75475038000110</v>
      </c>
      <c r="B7588" s="98" t="s">
        <v>11465</v>
      </c>
      <c r="C7588" s="123" t="s">
        <v>3143</v>
      </c>
      <c r="D7588" s="98" t="s">
        <v>13667</v>
      </c>
      <c r="E7588" s="98" t="s">
        <v>13670</v>
      </c>
      <c r="F7588" s="124">
        <v>11</v>
      </c>
      <c r="G7588" s="112">
        <v>39071</v>
      </c>
      <c r="H7588" s="98"/>
      <c r="I7588" s="123" t="str">
        <f t="shared" si="118"/>
        <v>NÃO</v>
      </c>
      <c r="J7588" s="123"/>
      <c r="K7588" s="123"/>
      <c r="L7588" s="123"/>
      <c r="M7588" s="98" t="s">
        <v>15652</v>
      </c>
      <c r="N7588" s="118"/>
    </row>
    <row r="7589" spans="1:14" x14ac:dyDescent="0.25">
      <c r="A7589" s="130">
        <v>11294360000160</v>
      </c>
      <c r="B7589" s="98" t="s">
        <v>11466</v>
      </c>
      <c r="C7589" s="123" t="s">
        <v>2758</v>
      </c>
      <c r="D7589" s="98" t="s">
        <v>13667</v>
      </c>
      <c r="E7589" s="98" t="s">
        <v>13670</v>
      </c>
      <c r="F7589" s="124">
        <v>11</v>
      </c>
      <c r="G7589" s="112">
        <v>41487</v>
      </c>
      <c r="H7589" s="98"/>
      <c r="I7589" s="123" t="str">
        <f t="shared" si="118"/>
        <v>NÃO</v>
      </c>
      <c r="J7589" s="123"/>
      <c r="K7589" s="123"/>
      <c r="L7589" s="123"/>
      <c r="M7589" s="98" t="s">
        <v>15242</v>
      </c>
      <c r="N7589" s="118"/>
    </row>
    <row r="7590" spans="1:14" x14ac:dyDescent="0.25">
      <c r="A7590" s="130">
        <v>6157846000116</v>
      </c>
      <c r="B7590" s="98" t="s">
        <v>11467</v>
      </c>
      <c r="C7590" s="123" t="s">
        <v>1142</v>
      </c>
      <c r="D7590" s="98" t="s">
        <v>13667</v>
      </c>
      <c r="E7590" s="98" t="s">
        <v>13670</v>
      </c>
      <c r="F7590" s="124">
        <v>11</v>
      </c>
      <c r="G7590" s="112">
        <v>40087</v>
      </c>
      <c r="H7590" s="98"/>
      <c r="I7590" s="123" t="str">
        <f t="shared" si="118"/>
        <v>NÃO</v>
      </c>
      <c r="J7590" s="123"/>
      <c r="K7590" s="123"/>
      <c r="L7590" s="123"/>
      <c r="M7590" s="98" t="s">
        <v>14381</v>
      </c>
      <c r="N7590" s="118"/>
    </row>
    <row r="7591" spans="1:14" x14ac:dyDescent="0.25">
      <c r="A7591" s="130">
        <v>45781176000166</v>
      </c>
      <c r="B7591" s="98" t="s">
        <v>11468</v>
      </c>
      <c r="C7591" s="123" t="s">
        <v>4626</v>
      </c>
      <c r="D7591" s="98" t="s">
        <v>13667</v>
      </c>
      <c r="E7591" s="98" t="s">
        <v>13670</v>
      </c>
      <c r="F7591" s="124">
        <v>11</v>
      </c>
      <c r="G7591" s="112">
        <v>43616</v>
      </c>
      <c r="H7591" s="98"/>
      <c r="I7591" s="123" t="str">
        <f t="shared" si="118"/>
        <v>NÃO</v>
      </c>
      <c r="J7591" s="123"/>
      <c r="K7591" s="123"/>
      <c r="L7591" s="123"/>
      <c r="M7591" s="98"/>
      <c r="N7591" s="118"/>
    </row>
    <row r="7592" spans="1:14" x14ac:dyDescent="0.25">
      <c r="A7592" s="130">
        <v>92411156000183</v>
      </c>
      <c r="B7592" s="98" t="s">
        <v>11469</v>
      </c>
      <c r="C7592" s="123" t="s">
        <v>3812</v>
      </c>
      <c r="D7592" s="98" t="s">
        <v>13667</v>
      </c>
      <c r="E7592" s="98" t="s">
        <v>13670</v>
      </c>
      <c r="F7592" s="124">
        <v>14</v>
      </c>
      <c r="G7592" s="112">
        <v>44075</v>
      </c>
      <c r="H7592" s="98"/>
      <c r="I7592" s="123" t="str">
        <f t="shared" si="118"/>
        <v>SIM</v>
      </c>
      <c r="J7592" s="123"/>
      <c r="K7592" s="123"/>
      <c r="L7592" s="123"/>
      <c r="M7592" s="98"/>
      <c r="N7592" s="118"/>
    </row>
    <row r="7593" spans="1:14" x14ac:dyDescent="0.25">
      <c r="A7593" s="130">
        <v>6582449000191</v>
      </c>
      <c r="B7593" s="98" t="s">
        <v>11470</v>
      </c>
      <c r="C7593" s="123" t="s">
        <v>634</v>
      </c>
      <c r="D7593" s="98" t="s">
        <v>13667</v>
      </c>
      <c r="E7593" s="98" t="s">
        <v>13670</v>
      </c>
      <c r="F7593" s="124">
        <v>11</v>
      </c>
      <c r="G7593" s="112">
        <v>41403</v>
      </c>
      <c r="H7593" s="98"/>
      <c r="I7593" s="123" t="str">
        <f t="shared" si="118"/>
        <v>NÃO</v>
      </c>
      <c r="J7593" s="123"/>
      <c r="K7593" s="123"/>
      <c r="L7593" s="123"/>
      <c r="M7593" s="98"/>
      <c r="N7593" s="118"/>
    </row>
    <row r="7594" spans="1:14" x14ac:dyDescent="0.25">
      <c r="A7594" s="130">
        <v>77817054000179</v>
      </c>
      <c r="B7594" s="98" t="s">
        <v>11471</v>
      </c>
      <c r="C7594" s="123" t="s">
        <v>3143</v>
      </c>
      <c r="D7594" s="98" t="s">
        <v>13667</v>
      </c>
      <c r="E7594" s="98" t="s">
        <v>13670</v>
      </c>
      <c r="F7594" s="124">
        <v>11</v>
      </c>
      <c r="G7594" s="112">
        <v>43070</v>
      </c>
      <c r="H7594" s="98"/>
      <c r="I7594" s="123" t="str">
        <f t="shared" si="118"/>
        <v>NÃO</v>
      </c>
      <c r="J7594" s="123"/>
      <c r="K7594" s="123"/>
      <c r="L7594" s="123"/>
      <c r="M7594" s="98" t="s">
        <v>15655</v>
      </c>
      <c r="N7594" s="118"/>
    </row>
    <row r="7595" spans="1:14" x14ac:dyDescent="0.25">
      <c r="A7595" s="130">
        <v>5058441000168</v>
      </c>
      <c r="B7595" s="98" t="s">
        <v>11473</v>
      </c>
      <c r="C7595" s="123" t="s">
        <v>2413</v>
      </c>
      <c r="D7595" s="98" t="s">
        <v>13667</v>
      </c>
      <c r="E7595" s="98" t="s">
        <v>13670</v>
      </c>
      <c r="F7595" s="124">
        <v>11</v>
      </c>
      <c r="G7595" s="112">
        <v>41165</v>
      </c>
      <c r="H7595" s="98"/>
      <c r="I7595" s="123" t="str">
        <f t="shared" si="118"/>
        <v>NÃO</v>
      </c>
      <c r="J7595" s="123"/>
      <c r="K7595" s="123"/>
      <c r="L7595" s="123"/>
      <c r="M7595" s="98" t="s">
        <v>15069</v>
      </c>
      <c r="N7595" s="118"/>
    </row>
    <row r="7596" spans="1:14" x14ac:dyDescent="0.25">
      <c r="A7596" s="130">
        <v>1067479000146</v>
      </c>
      <c r="B7596" s="98" t="s">
        <v>11474</v>
      </c>
      <c r="C7596" s="123" t="s">
        <v>901</v>
      </c>
      <c r="D7596" s="98" t="s">
        <v>13667</v>
      </c>
      <c r="E7596" s="98" t="s">
        <v>13670</v>
      </c>
      <c r="F7596" s="124">
        <v>11</v>
      </c>
      <c r="G7596" s="112">
        <v>40909</v>
      </c>
      <c r="H7596" s="98"/>
      <c r="I7596" s="123" t="str">
        <f t="shared" si="118"/>
        <v>NÃO</v>
      </c>
      <c r="J7596" s="123"/>
      <c r="K7596" s="123"/>
      <c r="L7596" s="123"/>
      <c r="M7596" s="98" t="s">
        <v>13534</v>
      </c>
      <c r="N7596" s="118"/>
    </row>
    <row r="7597" spans="1:14" x14ac:dyDescent="0.25">
      <c r="A7597" s="130">
        <v>6116461000100</v>
      </c>
      <c r="B7597" s="98" t="s">
        <v>11475</v>
      </c>
      <c r="C7597" s="123" t="s">
        <v>1142</v>
      </c>
      <c r="D7597" s="98" t="s">
        <v>13667</v>
      </c>
      <c r="E7597" s="98" t="s">
        <v>13670</v>
      </c>
      <c r="F7597" s="124">
        <v>14</v>
      </c>
      <c r="G7597" s="112">
        <v>44166</v>
      </c>
      <c r="H7597" s="98"/>
      <c r="I7597" s="123" t="str">
        <f t="shared" si="118"/>
        <v>SIM</v>
      </c>
      <c r="J7597" s="123"/>
      <c r="K7597" s="123"/>
      <c r="L7597" s="123"/>
      <c r="M7597" s="98"/>
      <c r="N7597" s="118"/>
    </row>
    <row r="7598" spans="1:14" x14ac:dyDescent="0.25">
      <c r="A7598" s="130">
        <v>27142694000158</v>
      </c>
      <c r="B7598" s="98" t="s">
        <v>11476</v>
      </c>
      <c r="C7598" s="123" t="s">
        <v>821</v>
      </c>
      <c r="D7598" s="98" t="s">
        <v>13667</v>
      </c>
      <c r="E7598" s="98" t="s">
        <v>13670</v>
      </c>
      <c r="F7598" s="124">
        <v>11</v>
      </c>
      <c r="G7598" s="112">
        <v>41127</v>
      </c>
      <c r="H7598" s="98"/>
      <c r="I7598" s="123" t="str">
        <f t="shared" si="118"/>
        <v>NÃO</v>
      </c>
      <c r="J7598" s="123"/>
      <c r="K7598" s="123"/>
      <c r="L7598" s="123"/>
      <c r="M7598" s="98" t="s">
        <v>14072</v>
      </c>
      <c r="N7598" s="118"/>
    </row>
    <row r="7599" spans="1:14" x14ac:dyDescent="0.25">
      <c r="A7599" s="130">
        <v>76235761000194</v>
      </c>
      <c r="B7599" s="98" t="s">
        <v>11477</v>
      </c>
      <c r="C7599" s="123" t="s">
        <v>3143</v>
      </c>
      <c r="D7599" s="98" t="s">
        <v>13667</v>
      </c>
      <c r="E7599" s="98" t="s">
        <v>13670</v>
      </c>
      <c r="F7599" s="124">
        <v>11</v>
      </c>
      <c r="G7599" s="112">
        <v>40759</v>
      </c>
      <c r="H7599" s="98"/>
      <c r="I7599" s="123" t="str">
        <f t="shared" si="118"/>
        <v>NÃO</v>
      </c>
      <c r="J7599" s="123"/>
      <c r="K7599" s="123"/>
      <c r="L7599" s="123"/>
      <c r="M7599" s="98" t="s">
        <v>13534</v>
      </c>
      <c r="N7599" s="118"/>
    </row>
    <row r="7600" spans="1:14" x14ac:dyDescent="0.25">
      <c r="A7600" s="130">
        <v>17884412000134</v>
      </c>
      <c r="B7600" s="98" t="s">
        <v>11478</v>
      </c>
      <c r="C7600" s="123" t="s">
        <v>1356</v>
      </c>
      <c r="D7600" s="98" t="s">
        <v>13667</v>
      </c>
      <c r="E7600" s="98" t="s">
        <v>13670</v>
      </c>
      <c r="F7600" s="124">
        <v>11</v>
      </c>
      <c r="G7600" s="112">
        <v>39523</v>
      </c>
      <c r="H7600" s="98"/>
      <c r="I7600" s="123" t="str">
        <f t="shared" si="118"/>
        <v>NÃO</v>
      </c>
      <c r="J7600" s="123"/>
      <c r="K7600" s="123"/>
      <c r="L7600" s="123"/>
      <c r="M7600" s="98"/>
      <c r="N7600" s="118"/>
    </row>
    <row r="7601" spans="1:14" x14ac:dyDescent="0.25">
      <c r="A7601" s="130">
        <v>3747649000169</v>
      </c>
      <c r="B7601" s="98" t="s">
        <v>11479</v>
      </c>
      <c r="C7601" s="123" t="s">
        <v>2197</v>
      </c>
      <c r="D7601" s="98" t="s">
        <v>13667</v>
      </c>
      <c r="E7601" s="98" t="s">
        <v>13670</v>
      </c>
      <c r="F7601" s="124">
        <v>11</v>
      </c>
      <c r="G7601" s="112">
        <v>40179</v>
      </c>
      <c r="H7601" s="98"/>
      <c r="I7601" s="123" t="str">
        <f t="shared" si="118"/>
        <v>NÃO</v>
      </c>
      <c r="J7601" s="123"/>
      <c r="K7601" s="123"/>
      <c r="L7601" s="123"/>
      <c r="M7601" s="98"/>
      <c r="N7601" s="118"/>
    </row>
    <row r="7602" spans="1:14" x14ac:dyDescent="0.25">
      <c r="A7602" s="130">
        <v>10130755000164</v>
      </c>
      <c r="B7602" s="98" t="s">
        <v>11480</v>
      </c>
      <c r="C7602" s="123" t="s">
        <v>2758</v>
      </c>
      <c r="D7602" s="98" t="s">
        <v>13667</v>
      </c>
      <c r="E7602" s="98" t="s">
        <v>13670</v>
      </c>
      <c r="F7602" s="124">
        <v>11</v>
      </c>
      <c r="G7602" s="112">
        <v>41122</v>
      </c>
      <c r="H7602" s="98"/>
      <c r="I7602" s="123" t="str">
        <f t="shared" si="118"/>
        <v>NÃO</v>
      </c>
      <c r="J7602" s="123"/>
      <c r="K7602" s="123"/>
      <c r="L7602" s="123"/>
      <c r="M7602" s="98" t="s">
        <v>15244</v>
      </c>
      <c r="N7602" s="118"/>
    </row>
    <row r="7603" spans="1:14" x14ac:dyDescent="0.25">
      <c r="A7603" s="130">
        <v>82951195000110</v>
      </c>
      <c r="B7603" s="98" t="s">
        <v>11481</v>
      </c>
      <c r="C7603" s="123" t="s">
        <v>4289</v>
      </c>
      <c r="D7603" s="98" t="s">
        <v>13667</v>
      </c>
      <c r="E7603" s="98" t="s">
        <v>13670</v>
      </c>
      <c r="F7603" s="124">
        <v>11</v>
      </c>
      <c r="G7603" s="112">
        <v>38599</v>
      </c>
      <c r="H7603" s="98"/>
      <c r="I7603" s="123" t="str">
        <f t="shared" si="118"/>
        <v>NÃO</v>
      </c>
      <c r="J7603" s="123"/>
      <c r="K7603" s="123"/>
      <c r="L7603" s="123"/>
      <c r="M7603" s="98"/>
      <c r="N7603" s="118"/>
    </row>
    <row r="7604" spans="1:14" x14ac:dyDescent="0.25">
      <c r="A7604" s="130">
        <v>6554752000180</v>
      </c>
      <c r="B7604" s="98" t="s">
        <v>11482</v>
      </c>
      <c r="C7604" s="123" t="s">
        <v>2926</v>
      </c>
      <c r="D7604" s="98" t="s">
        <v>13667</v>
      </c>
      <c r="E7604" s="98" t="s">
        <v>13670</v>
      </c>
      <c r="F7604" s="124">
        <v>14</v>
      </c>
      <c r="G7604" s="112">
        <v>44105</v>
      </c>
      <c r="H7604" s="98"/>
      <c r="I7604" s="123" t="str">
        <f t="shared" si="118"/>
        <v>SIM</v>
      </c>
      <c r="J7604" s="123"/>
      <c r="K7604" s="123"/>
      <c r="L7604" s="123"/>
      <c r="M7604" s="98"/>
      <c r="N7604" s="118"/>
    </row>
    <row r="7605" spans="1:14" x14ac:dyDescent="0.25">
      <c r="A7605" s="130">
        <v>29172467000109</v>
      </c>
      <c r="B7605" s="98" t="s">
        <v>11483</v>
      </c>
      <c r="C7605" s="123" t="s">
        <v>3513</v>
      </c>
      <c r="D7605" s="98" t="s">
        <v>13667</v>
      </c>
      <c r="E7605" s="98" t="s">
        <v>13670</v>
      </c>
      <c r="F7605" s="124">
        <v>11</v>
      </c>
      <c r="G7605" s="112">
        <v>40736</v>
      </c>
      <c r="H7605" s="98"/>
      <c r="I7605" s="123" t="str">
        <f t="shared" si="118"/>
        <v>NÃO</v>
      </c>
      <c r="J7605" s="123"/>
      <c r="K7605" s="123"/>
      <c r="L7605" s="123"/>
      <c r="M7605" s="98"/>
      <c r="N7605" s="118"/>
    </row>
    <row r="7606" spans="1:14" x14ac:dyDescent="0.25">
      <c r="A7606" s="130">
        <v>95642286000115</v>
      </c>
      <c r="B7606" s="98" t="s">
        <v>11484</v>
      </c>
      <c r="C7606" s="123" t="s">
        <v>3143</v>
      </c>
      <c r="D7606" s="98" t="s">
        <v>13667</v>
      </c>
      <c r="E7606" s="98" t="s">
        <v>13670</v>
      </c>
      <c r="F7606" s="124">
        <v>11</v>
      </c>
      <c r="G7606" s="112">
        <v>40530</v>
      </c>
      <c r="H7606" s="98"/>
      <c r="I7606" s="123" t="str">
        <f t="shared" si="118"/>
        <v>NÃO</v>
      </c>
      <c r="J7606" s="123"/>
      <c r="K7606" s="123"/>
      <c r="L7606" s="123"/>
      <c r="M7606" s="98"/>
      <c r="N7606" s="118"/>
    </row>
    <row r="7607" spans="1:14" x14ac:dyDescent="0.25">
      <c r="A7607" s="130">
        <v>1127430000131</v>
      </c>
      <c r="B7607" s="98" t="s">
        <v>11485</v>
      </c>
      <c r="C7607" s="123" t="s">
        <v>901</v>
      </c>
      <c r="D7607" s="98" t="s">
        <v>13667</v>
      </c>
      <c r="E7607" s="98" t="s">
        <v>13670</v>
      </c>
      <c r="F7607" s="124">
        <v>14</v>
      </c>
      <c r="G7607" s="112">
        <v>44136</v>
      </c>
      <c r="H7607" s="98"/>
      <c r="I7607" s="123" t="str">
        <f t="shared" si="118"/>
        <v>SIM</v>
      </c>
      <c r="J7607" s="123"/>
      <c r="K7607" s="123"/>
      <c r="L7607" s="123"/>
      <c r="M7607" s="98"/>
      <c r="N7607" s="118"/>
    </row>
    <row r="7608" spans="1:14" x14ac:dyDescent="0.25">
      <c r="A7608" s="130">
        <v>2262368000153</v>
      </c>
      <c r="B7608" s="98" t="s">
        <v>11486</v>
      </c>
      <c r="C7608" s="123" t="s">
        <v>901</v>
      </c>
      <c r="D7608" s="98" t="s">
        <v>13667</v>
      </c>
      <c r="E7608" s="98" t="s">
        <v>13670</v>
      </c>
      <c r="F7608" s="124">
        <v>13.29</v>
      </c>
      <c r="G7608" s="112">
        <v>43770</v>
      </c>
      <c r="H7608" s="98"/>
      <c r="I7608" s="123" t="str">
        <f t="shared" si="118"/>
        <v>NÃO</v>
      </c>
      <c r="J7608" s="123"/>
      <c r="K7608" s="123"/>
      <c r="L7608" s="123"/>
      <c r="M7608" s="98"/>
      <c r="N7608" s="118"/>
    </row>
    <row r="7609" spans="1:14" x14ac:dyDescent="0.25">
      <c r="A7609" s="130">
        <v>82892332000192</v>
      </c>
      <c r="B7609" s="98" t="s">
        <v>11487</v>
      </c>
      <c r="C7609" s="123" t="s">
        <v>4289</v>
      </c>
      <c r="D7609" s="98" t="s">
        <v>13667</v>
      </c>
      <c r="E7609" s="98" t="s">
        <v>13670</v>
      </c>
      <c r="F7609" s="124">
        <v>11</v>
      </c>
      <c r="G7609" s="112">
        <v>38561</v>
      </c>
      <c r="H7609" s="98"/>
      <c r="I7609" s="123" t="str">
        <f t="shared" si="118"/>
        <v>NÃO</v>
      </c>
      <c r="J7609" s="123"/>
      <c r="K7609" s="123"/>
      <c r="L7609" s="123"/>
      <c r="M7609" s="98" t="s">
        <v>16581</v>
      </c>
      <c r="N7609" s="118"/>
    </row>
    <row r="7610" spans="1:14" x14ac:dyDescent="0.25">
      <c r="A7610" s="130">
        <v>87261509000176</v>
      </c>
      <c r="B7610" s="98" t="s">
        <v>11488</v>
      </c>
      <c r="C7610" s="123" t="s">
        <v>3812</v>
      </c>
      <c r="D7610" s="98" t="s">
        <v>13667</v>
      </c>
      <c r="E7610" s="98" t="s">
        <v>13670</v>
      </c>
      <c r="F7610" s="124">
        <v>14</v>
      </c>
      <c r="G7610" s="112">
        <v>44013</v>
      </c>
      <c r="H7610" s="98"/>
      <c r="I7610" s="123" t="str">
        <f t="shared" si="118"/>
        <v>SIM</v>
      </c>
      <c r="J7610" s="123"/>
      <c r="K7610" s="123"/>
      <c r="L7610" s="123"/>
      <c r="M7610" s="98"/>
      <c r="N7610" s="118"/>
    </row>
    <row r="7611" spans="1:14" x14ac:dyDescent="0.25">
      <c r="A7611" s="130">
        <v>6554018000111</v>
      </c>
      <c r="B7611" s="98" t="s">
        <v>11489</v>
      </c>
      <c r="C7611" s="123" t="s">
        <v>2926</v>
      </c>
      <c r="D7611" s="98" t="s">
        <v>13667</v>
      </c>
      <c r="E7611" s="98" t="s">
        <v>13670</v>
      </c>
      <c r="F7611" s="124">
        <v>11</v>
      </c>
      <c r="G7611" s="112">
        <v>39363</v>
      </c>
      <c r="H7611" s="98"/>
      <c r="I7611" s="123" t="str">
        <f t="shared" si="118"/>
        <v>NÃO</v>
      </c>
      <c r="J7611" s="123"/>
      <c r="K7611" s="123"/>
      <c r="L7611" s="123"/>
      <c r="M7611" s="98" t="s">
        <v>13699</v>
      </c>
      <c r="N7611" s="118"/>
    </row>
    <row r="7612" spans="1:14" x14ac:dyDescent="0.25">
      <c r="A7612" s="130">
        <v>82892290000190</v>
      </c>
      <c r="B7612" s="98" t="s">
        <v>11490</v>
      </c>
      <c r="C7612" s="123" t="s">
        <v>4289</v>
      </c>
      <c r="D7612" s="98" t="s">
        <v>13667</v>
      </c>
      <c r="E7612" s="98" t="s">
        <v>13670</v>
      </c>
      <c r="F7612" s="124">
        <v>14</v>
      </c>
      <c r="G7612" s="112">
        <v>44136</v>
      </c>
      <c r="H7612" s="98"/>
      <c r="I7612" s="123" t="str">
        <f t="shared" si="118"/>
        <v>SIM</v>
      </c>
      <c r="J7612" s="123"/>
      <c r="K7612" s="123"/>
      <c r="L7612" s="123"/>
      <c r="M7612" s="98"/>
      <c r="N7612" s="118"/>
    </row>
    <row r="7613" spans="1:14" x14ac:dyDescent="0.25">
      <c r="A7613" s="130">
        <v>3567930000110</v>
      </c>
      <c r="B7613" s="98" t="s">
        <v>11492</v>
      </c>
      <c r="C7613" s="123" t="s">
        <v>2197</v>
      </c>
      <c r="D7613" s="98" t="s">
        <v>13667</v>
      </c>
      <c r="E7613" s="98" t="s">
        <v>13670</v>
      </c>
      <c r="F7613" s="124">
        <v>11</v>
      </c>
      <c r="G7613" s="112">
        <v>42073</v>
      </c>
      <c r="H7613" s="98"/>
      <c r="I7613" s="123" t="str">
        <f t="shared" si="118"/>
        <v>NÃO</v>
      </c>
      <c r="J7613" s="123"/>
      <c r="K7613" s="123"/>
      <c r="L7613" s="123"/>
      <c r="M7613" s="98" t="s">
        <v>14842</v>
      </c>
      <c r="N7613" s="118"/>
    </row>
    <row r="7614" spans="1:14" x14ac:dyDescent="0.25">
      <c r="A7614" s="130">
        <v>87842233000110</v>
      </c>
      <c r="B7614" s="98" t="s">
        <v>11493</v>
      </c>
      <c r="C7614" s="123" t="s">
        <v>3812</v>
      </c>
      <c r="D7614" s="98" t="s">
        <v>13667</v>
      </c>
      <c r="E7614" s="98" t="s">
        <v>13670</v>
      </c>
      <c r="F7614" s="124">
        <v>14</v>
      </c>
      <c r="G7614" s="112">
        <v>44013</v>
      </c>
      <c r="H7614" s="98"/>
      <c r="I7614" s="123" t="str">
        <f t="shared" si="118"/>
        <v>SIM</v>
      </c>
      <c r="J7614" s="123"/>
      <c r="K7614" s="123"/>
      <c r="L7614" s="123"/>
      <c r="M7614" s="98"/>
      <c r="N7614" s="118"/>
    </row>
    <row r="7615" spans="1:14" x14ac:dyDescent="0.25">
      <c r="A7615" s="130">
        <v>1005727000124</v>
      </c>
      <c r="B7615" s="98" t="s">
        <v>11494</v>
      </c>
      <c r="C7615" s="123" t="s">
        <v>901</v>
      </c>
      <c r="D7615" s="98" t="s">
        <v>13667</v>
      </c>
      <c r="E7615" s="98" t="s">
        <v>13670</v>
      </c>
      <c r="F7615" s="124">
        <v>11</v>
      </c>
      <c r="G7615" s="112">
        <v>38616</v>
      </c>
      <c r="H7615" s="98"/>
      <c r="I7615" s="123" t="str">
        <f t="shared" si="118"/>
        <v>NÃO</v>
      </c>
      <c r="J7615" s="123"/>
      <c r="K7615" s="123"/>
      <c r="L7615" s="123"/>
      <c r="M7615" s="98"/>
      <c r="N7615" s="118"/>
    </row>
    <row r="7616" spans="1:14" x14ac:dyDescent="0.25">
      <c r="A7616" s="130">
        <v>24859316000100</v>
      </c>
      <c r="B7616" s="98" t="s">
        <v>11495</v>
      </c>
      <c r="C7616" s="123" t="s">
        <v>901</v>
      </c>
      <c r="D7616" s="98" t="s">
        <v>13667</v>
      </c>
      <c r="E7616" s="98" t="s">
        <v>13670</v>
      </c>
      <c r="F7616" s="124">
        <v>11</v>
      </c>
      <c r="G7616" s="112">
        <v>41967</v>
      </c>
      <c r="H7616" s="98"/>
      <c r="I7616" s="123" t="str">
        <f t="shared" si="118"/>
        <v>NÃO</v>
      </c>
      <c r="J7616" s="123"/>
      <c r="K7616" s="123"/>
      <c r="L7616" s="123"/>
      <c r="M7616" s="98" t="s">
        <v>14136</v>
      </c>
      <c r="N7616" s="118"/>
    </row>
    <row r="7617" spans="1:14" x14ac:dyDescent="0.25">
      <c r="A7617" s="130">
        <v>3563335000106</v>
      </c>
      <c r="B7617" s="98" t="s">
        <v>11496</v>
      </c>
      <c r="C7617" s="123" t="s">
        <v>2197</v>
      </c>
      <c r="D7617" s="98" t="s">
        <v>13667</v>
      </c>
      <c r="E7617" s="98" t="s">
        <v>13670</v>
      </c>
      <c r="F7617" s="124">
        <v>11</v>
      </c>
      <c r="G7617" s="112">
        <v>38746</v>
      </c>
      <c r="H7617" s="98"/>
      <c r="I7617" s="123" t="str">
        <f t="shared" si="118"/>
        <v>NÃO</v>
      </c>
      <c r="J7617" s="123"/>
      <c r="K7617" s="123"/>
      <c r="L7617" s="123"/>
      <c r="M7617" s="98"/>
      <c r="N7617" s="118"/>
    </row>
    <row r="7618" spans="1:14" x14ac:dyDescent="0.25">
      <c r="A7618" s="130">
        <v>46605051000148</v>
      </c>
      <c r="B7618" s="98" t="s">
        <v>11497</v>
      </c>
      <c r="C7618" s="123" t="s">
        <v>4626</v>
      </c>
      <c r="D7618" s="98" t="s">
        <v>13667</v>
      </c>
      <c r="E7618" s="98" t="s">
        <v>13670</v>
      </c>
      <c r="F7618" s="124">
        <v>11</v>
      </c>
      <c r="G7618" s="112">
        <v>41900</v>
      </c>
      <c r="H7618" s="98"/>
      <c r="I7618" s="123" t="str">
        <f t="shared" si="118"/>
        <v>NÃO</v>
      </c>
      <c r="J7618" s="123"/>
      <c r="K7618" s="123"/>
      <c r="L7618" s="123"/>
      <c r="M7618" s="98" t="s">
        <v>16679</v>
      </c>
      <c r="N7618" s="118"/>
    </row>
    <row r="7619" spans="1:14" x14ac:dyDescent="0.25">
      <c r="A7619" s="130">
        <v>36288900000123</v>
      </c>
      <c r="B7619" s="98" t="s">
        <v>11498</v>
      </c>
      <c r="C7619" s="123" t="s">
        <v>3513</v>
      </c>
      <c r="D7619" s="98" t="s">
        <v>13667</v>
      </c>
      <c r="E7619" s="98" t="s">
        <v>13670</v>
      </c>
      <c r="F7619" s="124">
        <v>11</v>
      </c>
      <c r="G7619" s="112">
        <v>41247</v>
      </c>
      <c r="H7619" s="98"/>
      <c r="I7619" s="123" t="str">
        <f t="shared" ref="I7619:I7682" si="119">IFERROR(IF(OR(E7619="Ativos", E7619="Aposentados",E7619="Pensionistas"),IF(F7619&gt;=14,"SIM","NÃO"),""),"")</f>
        <v>NÃO</v>
      </c>
      <c r="J7619" s="123"/>
      <c r="K7619" s="123"/>
      <c r="L7619" s="123"/>
      <c r="M7619" s="98" t="s">
        <v>15923</v>
      </c>
      <c r="N7619" s="118"/>
    </row>
    <row r="7620" spans="1:14" x14ac:dyDescent="0.25">
      <c r="A7620" s="130">
        <v>1321850000154</v>
      </c>
      <c r="B7620" s="98" t="s">
        <v>11499</v>
      </c>
      <c r="C7620" s="123" t="s">
        <v>2274</v>
      </c>
      <c r="D7620" s="98" t="s">
        <v>13667</v>
      </c>
      <c r="E7620" s="98" t="s">
        <v>13670</v>
      </c>
      <c r="F7620" s="124">
        <v>11</v>
      </c>
      <c r="G7620" s="112">
        <v>42124</v>
      </c>
      <c r="H7620" s="98"/>
      <c r="I7620" s="123" t="str">
        <f t="shared" si="119"/>
        <v>NÃO</v>
      </c>
      <c r="J7620" s="123"/>
      <c r="K7620" s="123"/>
      <c r="L7620" s="123"/>
      <c r="M7620" s="98" t="s">
        <v>14922</v>
      </c>
      <c r="N7620" s="118"/>
    </row>
    <row r="7621" spans="1:14" x14ac:dyDescent="0.25">
      <c r="A7621" s="130">
        <v>3452299000103</v>
      </c>
      <c r="B7621" s="98" t="s">
        <v>11500</v>
      </c>
      <c r="C7621" s="123" t="s">
        <v>2197</v>
      </c>
      <c r="D7621" s="98" t="s">
        <v>13667</v>
      </c>
      <c r="E7621" s="98" t="s">
        <v>13670</v>
      </c>
      <c r="F7621" s="124">
        <v>11</v>
      </c>
      <c r="G7621" s="112">
        <v>43333</v>
      </c>
      <c r="H7621" s="98"/>
      <c r="I7621" s="123" t="str">
        <f t="shared" si="119"/>
        <v>NÃO</v>
      </c>
      <c r="J7621" s="123"/>
      <c r="K7621" s="123"/>
      <c r="L7621" s="123"/>
      <c r="M7621" s="98" t="s">
        <v>14847</v>
      </c>
      <c r="N7621" s="118"/>
    </row>
    <row r="7622" spans="1:14" x14ac:dyDescent="0.25">
      <c r="A7622" s="130">
        <v>13128780000100</v>
      </c>
      <c r="B7622" s="98" t="s">
        <v>11501</v>
      </c>
      <c r="C7622" s="123" t="s">
        <v>4559</v>
      </c>
      <c r="D7622" s="98" t="s">
        <v>13667</v>
      </c>
      <c r="E7622" s="98" t="s">
        <v>13670</v>
      </c>
      <c r="F7622" s="124">
        <v>11</v>
      </c>
      <c r="G7622" s="112">
        <v>39353</v>
      </c>
      <c r="H7622" s="98"/>
      <c r="I7622" s="123" t="str">
        <f t="shared" si="119"/>
        <v>NÃO</v>
      </c>
      <c r="J7622" s="123"/>
      <c r="K7622" s="123"/>
      <c r="L7622" s="123"/>
      <c r="M7622" s="98" t="s">
        <v>16667</v>
      </c>
      <c r="N7622" s="118"/>
    </row>
    <row r="7623" spans="1:14" x14ac:dyDescent="0.25">
      <c r="A7623" s="130">
        <v>58993577000121</v>
      </c>
      <c r="B7623" s="98" t="s">
        <v>11502</v>
      </c>
      <c r="C7623" s="123" t="s">
        <v>4626</v>
      </c>
      <c r="D7623" s="98" t="s">
        <v>13667</v>
      </c>
      <c r="E7623" s="98" t="s">
        <v>13670</v>
      </c>
      <c r="F7623" s="124">
        <v>11</v>
      </c>
      <c r="G7623" s="112">
        <v>40115</v>
      </c>
      <c r="H7623" s="98"/>
      <c r="I7623" s="123" t="str">
        <f t="shared" si="119"/>
        <v>NÃO</v>
      </c>
      <c r="J7623" s="123"/>
      <c r="K7623" s="123"/>
      <c r="L7623" s="123"/>
      <c r="M7623" s="98"/>
      <c r="N7623" s="118"/>
    </row>
    <row r="7624" spans="1:14" x14ac:dyDescent="0.25">
      <c r="A7624" s="130">
        <v>7684756000146</v>
      </c>
      <c r="B7624" s="98" t="s">
        <v>11503</v>
      </c>
      <c r="C7624" s="123" t="s">
        <v>634</v>
      </c>
      <c r="D7624" s="98" t="s">
        <v>13667</v>
      </c>
      <c r="E7624" s="98" t="s">
        <v>13670</v>
      </c>
      <c r="F7624" s="124">
        <v>11</v>
      </c>
      <c r="G7624" s="112">
        <v>38771</v>
      </c>
      <c r="H7624" s="98"/>
      <c r="I7624" s="123" t="str">
        <f t="shared" si="119"/>
        <v>NÃO</v>
      </c>
      <c r="J7624" s="123"/>
      <c r="K7624" s="123"/>
      <c r="L7624" s="123"/>
      <c r="M7624" s="98" t="s">
        <v>13938</v>
      </c>
      <c r="N7624" s="118"/>
    </row>
    <row r="7625" spans="1:14" x14ac:dyDescent="0.25">
      <c r="A7625" s="130">
        <v>7387392000132</v>
      </c>
      <c r="B7625" s="98" t="s">
        <v>11504</v>
      </c>
      <c r="C7625" s="123" t="s">
        <v>634</v>
      </c>
      <c r="D7625" s="98" t="s">
        <v>13667</v>
      </c>
      <c r="E7625" s="98" t="s">
        <v>13670</v>
      </c>
      <c r="F7625" s="124">
        <v>11</v>
      </c>
      <c r="G7625" s="112">
        <v>40084</v>
      </c>
      <c r="H7625" s="98"/>
      <c r="I7625" s="123" t="str">
        <f t="shared" si="119"/>
        <v>NÃO</v>
      </c>
      <c r="J7625" s="123"/>
      <c r="K7625" s="123"/>
      <c r="L7625" s="123"/>
      <c r="M7625" s="98" t="s">
        <v>13534</v>
      </c>
      <c r="N7625" s="118"/>
    </row>
    <row r="7626" spans="1:14" x14ac:dyDescent="0.25">
      <c r="A7626" s="130">
        <v>1613860000163</v>
      </c>
      <c r="B7626" s="98" t="s">
        <v>11505</v>
      </c>
      <c r="C7626" s="123" t="s">
        <v>2758</v>
      </c>
      <c r="D7626" s="98" t="s">
        <v>13667</v>
      </c>
      <c r="E7626" s="98" t="s">
        <v>13670</v>
      </c>
      <c r="F7626" s="124">
        <v>11</v>
      </c>
      <c r="G7626" s="112">
        <v>40779</v>
      </c>
      <c r="H7626" s="98"/>
      <c r="I7626" s="123" t="str">
        <f t="shared" si="119"/>
        <v>NÃO</v>
      </c>
      <c r="J7626" s="123"/>
      <c r="K7626" s="123"/>
      <c r="L7626" s="123"/>
      <c r="M7626" s="98" t="s">
        <v>13534</v>
      </c>
      <c r="N7626" s="118"/>
    </row>
    <row r="7627" spans="1:14" x14ac:dyDescent="0.25">
      <c r="A7627" s="130">
        <v>27142702000166</v>
      </c>
      <c r="B7627" s="98" t="s">
        <v>11506</v>
      </c>
      <c r="C7627" s="123" t="s">
        <v>821</v>
      </c>
      <c r="D7627" s="98" t="s">
        <v>13667</v>
      </c>
      <c r="E7627" s="98" t="s">
        <v>13670</v>
      </c>
      <c r="F7627" s="124">
        <v>14</v>
      </c>
      <c r="G7627" s="112">
        <v>44044</v>
      </c>
      <c r="H7627" s="98"/>
      <c r="I7627" s="123" t="str">
        <f t="shared" si="119"/>
        <v>SIM</v>
      </c>
      <c r="J7627" s="123"/>
      <c r="K7627" s="123"/>
      <c r="L7627" s="123"/>
      <c r="M7627" s="98"/>
      <c r="N7627" s="118"/>
    </row>
    <row r="7628" spans="1:14" x14ac:dyDescent="0.25">
      <c r="A7628" s="130">
        <v>1318898000103</v>
      </c>
      <c r="B7628" s="98" t="s">
        <v>11507</v>
      </c>
      <c r="C7628" s="123" t="s">
        <v>901</v>
      </c>
      <c r="D7628" s="98" t="s">
        <v>13667</v>
      </c>
      <c r="E7628" s="98" t="s">
        <v>13670</v>
      </c>
      <c r="F7628" s="124">
        <v>11</v>
      </c>
      <c r="G7628" s="112">
        <v>40672</v>
      </c>
      <c r="H7628" s="98"/>
      <c r="I7628" s="123" t="str">
        <f t="shared" si="119"/>
        <v>NÃO</v>
      </c>
      <c r="J7628" s="123"/>
      <c r="K7628" s="123"/>
      <c r="L7628" s="123"/>
      <c r="M7628" s="98"/>
      <c r="N7628" s="118"/>
    </row>
    <row r="7629" spans="1:14" x14ac:dyDescent="0.25">
      <c r="A7629" s="130">
        <v>1215474000113</v>
      </c>
      <c r="B7629" s="98" t="s">
        <v>11508</v>
      </c>
      <c r="C7629" s="123" t="s">
        <v>901</v>
      </c>
      <c r="D7629" s="98" t="s">
        <v>13667</v>
      </c>
      <c r="E7629" s="98" t="s">
        <v>13670</v>
      </c>
      <c r="F7629" s="124">
        <v>11</v>
      </c>
      <c r="G7629" s="112">
        <v>42892</v>
      </c>
      <c r="H7629" s="98"/>
      <c r="I7629" s="123" t="str">
        <f t="shared" si="119"/>
        <v>NÃO</v>
      </c>
      <c r="J7629" s="123"/>
      <c r="K7629" s="123"/>
      <c r="L7629" s="123"/>
      <c r="M7629" s="98" t="s">
        <v>14139</v>
      </c>
      <c r="N7629" s="118"/>
    </row>
    <row r="7630" spans="1:14" x14ac:dyDescent="0.25">
      <c r="A7630" s="130">
        <v>2070621000177</v>
      </c>
      <c r="B7630" s="98" t="s">
        <v>11509</v>
      </c>
      <c r="C7630" s="123" t="s">
        <v>5227</v>
      </c>
      <c r="D7630" s="98" t="s">
        <v>13667</v>
      </c>
      <c r="E7630" s="98" t="s">
        <v>13670</v>
      </c>
      <c r="F7630" s="124">
        <v>11</v>
      </c>
      <c r="G7630" s="112">
        <v>40668</v>
      </c>
      <c r="H7630" s="98"/>
      <c r="I7630" s="123" t="str">
        <f t="shared" si="119"/>
        <v>NÃO</v>
      </c>
      <c r="J7630" s="123"/>
      <c r="K7630" s="123"/>
      <c r="L7630" s="123"/>
      <c r="M7630" s="98" t="s">
        <v>17006</v>
      </c>
      <c r="N7630" s="118"/>
    </row>
    <row r="7631" spans="1:14" x14ac:dyDescent="0.25">
      <c r="A7631" s="130">
        <v>3239035000176</v>
      </c>
      <c r="B7631" s="98" t="s">
        <v>11510</v>
      </c>
      <c r="C7631" s="123" t="s">
        <v>2274</v>
      </c>
      <c r="D7631" s="98" t="s">
        <v>13667</v>
      </c>
      <c r="E7631" s="98" t="s">
        <v>13670</v>
      </c>
      <c r="F7631" s="124">
        <v>14</v>
      </c>
      <c r="G7631" s="112">
        <v>44044</v>
      </c>
      <c r="H7631" s="98"/>
      <c r="I7631" s="123" t="str">
        <f t="shared" si="119"/>
        <v>SIM</v>
      </c>
      <c r="J7631" s="123"/>
      <c r="K7631" s="123"/>
      <c r="L7631" s="123"/>
      <c r="M7631" s="98"/>
      <c r="N7631" s="118"/>
    </row>
    <row r="7632" spans="1:14" x14ac:dyDescent="0.25">
      <c r="A7632" s="130">
        <v>1830793000139</v>
      </c>
      <c r="B7632" s="98" t="s">
        <v>11511</v>
      </c>
      <c r="C7632" s="123" t="s">
        <v>5227</v>
      </c>
      <c r="D7632" s="98" t="s">
        <v>13667</v>
      </c>
      <c r="E7632" s="98" t="s">
        <v>13670</v>
      </c>
      <c r="F7632" s="124">
        <v>11</v>
      </c>
      <c r="G7632" s="112">
        <v>38433</v>
      </c>
      <c r="H7632" s="98"/>
      <c r="I7632" s="123" t="str">
        <f t="shared" si="119"/>
        <v>NÃO</v>
      </c>
      <c r="J7632" s="123"/>
      <c r="K7632" s="123"/>
      <c r="L7632" s="123"/>
      <c r="M7632" s="98"/>
      <c r="N7632" s="118"/>
    </row>
    <row r="7633" spans="1:14" x14ac:dyDescent="0.25">
      <c r="A7633" s="130">
        <v>3947926000187</v>
      </c>
      <c r="B7633" s="98" t="s">
        <v>11512</v>
      </c>
      <c r="C7633" s="123" t="s">
        <v>2274</v>
      </c>
      <c r="D7633" s="98" t="s">
        <v>13667</v>
      </c>
      <c r="E7633" s="98" t="s">
        <v>13670</v>
      </c>
      <c r="F7633" s="124">
        <v>11</v>
      </c>
      <c r="G7633" s="112">
        <v>40280</v>
      </c>
      <c r="H7633" s="98"/>
      <c r="I7633" s="123" t="str">
        <f t="shared" si="119"/>
        <v>NÃO</v>
      </c>
      <c r="J7633" s="123"/>
      <c r="K7633" s="123"/>
      <c r="L7633" s="123"/>
      <c r="M7633" s="98"/>
      <c r="N7633" s="118"/>
    </row>
    <row r="7634" spans="1:14" x14ac:dyDescent="0.25">
      <c r="A7634" s="130">
        <v>1237403000111</v>
      </c>
      <c r="B7634" s="98" t="s">
        <v>11513</v>
      </c>
      <c r="C7634" s="123" t="s">
        <v>5227</v>
      </c>
      <c r="D7634" s="98" t="s">
        <v>13667</v>
      </c>
      <c r="E7634" s="98" t="s">
        <v>13670</v>
      </c>
      <c r="F7634" s="124">
        <v>11</v>
      </c>
      <c r="G7634" s="112">
        <v>41617</v>
      </c>
      <c r="H7634" s="98"/>
      <c r="I7634" s="123" t="str">
        <f t="shared" si="119"/>
        <v>NÃO</v>
      </c>
      <c r="J7634" s="123"/>
      <c r="K7634" s="123"/>
      <c r="L7634" s="123"/>
      <c r="M7634" s="98" t="s">
        <v>17007</v>
      </c>
      <c r="N7634" s="118"/>
    </row>
    <row r="7635" spans="1:14" x14ac:dyDescent="0.25">
      <c r="A7635" s="130">
        <v>3759271000113</v>
      </c>
      <c r="B7635" s="98" t="s">
        <v>11514</v>
      </c>
      <c r="C7635" s="123" t="s">
        <v>2197</v>
      </c>
      <c r="D7635" s="98" t="s">
        <v>13667</v>
      </c>
      <c r="E7635" s="98" t="s">
        <v>13670</v>
      </c>
      <c r="F7635" s="124">
        <v>11</v>
      </c>
      <c r="G7635" s="112">
        <v>39859</v>
      </c>
      <c r="H7635" s="98"/>
      <c r="I7635" s="123" t="str">
        <f t="shared" si="119"/>
        <v>NÃO</v>
      </c>
      <c r="J7635" s="123"/>
      <c r="K7635" s="123"/>
      <c r="L7635" s="123"/>
      <c r="M7635" s="98"/>
      <c r="N7635" s="118"/>
    </row>
    <row r="7636" spans="1:14" x14ac:dyDescent="0.25">
      <c r="A7636" s="130">
        <v>46634176000104</v>
      </c>
      <c r="B7636" s="98" t="s">
        <v>11515</v>
      </c>
      <c r="C7636" s="123" t="s">
        <v>4626</v>
      </c>
      <c r="D7636" s="98" t="s">
        <v>13667</v>
      </c>
      <c r="E7636" s="98" t="s">
        <v>13670</v>
      </c>
      <c r="F7636" s="124">
        <v>11</v>
      </c>
      <c r="G7636" s="112">
        <v>43013</v>
      </c>
      <c r="H7636" s="98"/>
      <c r="I7636" s="123" t="str">
        <f t="shared" si="119"/>
        <v>NÃO</v>
      </c>
      <c r="J7636" s="123"/>
      <c r="K7636" s="123"/>
      <c r="L7636" s="123"/>
      <c r="M7636" s="98" t="s">
        <v>16683</v>
      </c>
      <c r="N7636" s="118"/>
    </row>
    <row r="7637" spans="1:14" x14ac:dyDescent="0.25">
      <c r="A7637" s="130">
        <v>12198693000158</v>
      </c>
      <c r="B7637" s="98" t="s">
        <v>11516</v>
      </c>
      <c r="C7637" s="123" t="s">
        <v>29</v>
      </c>
      <c r="D7637" s="98" t="s">
        <v>13667</v>
      </c>
      <c r="E7637" s="98" t="s">
        <v>13670</v>
      </c>
      <c r="F7637" s="124">
        <v>11</v>
      </c>
      <c r="G7637" s="112">
        <v>40751</v>
      </c>
      <c r="H7637" s="98"/>
      <c r="I7637" s="123" t="str">
        <f t="shared" si="119"/>
        <v>NÃO</v>
      </c>
      <c r="J7637" s="123"/>
      <c r="K7637" s="123"/>
      <c r="L7637" s="123"/>
      <c r="M7637" s="98" t="s">
        <v>13681</v>
      </c>
      <c r="N7637" s="118"/>
    </row>
    <row r="7638" spans="1:14" x14ac:dyDescent="0.25">
      <c r="A7638" s="130">
        <v>18132167000171</v>
      </c>
      <c r="B7638" s="98" t="s">
        <v>11517</v>
      </c>
      <c r="C7638" s="123" t="s">
        <v>1356</v>
      </c>
      <c r="D7638" s="98" t="s">
        <v>13667</v>
      </c>
      <c r="E7638" s="98" t="s">
        <v>13670</v>
      </c>
      <c r="F7638" s="124">
        <v>14</v>
      </c>
      <c r="G7638" s="112">
        <v>44070</v>
      </c>
      <c r="H7638" s="98"/>
      <c r="I7638" s="123" t="str">
        <f t="shared" si="119"/>
        <v>SIM</v>
      </c>
      <c r="J7638" s="123"/>
      <c r="K7638" s="123"/>
      <c r="L7638" s="123"/>
      <c r="M7638" s="98"/>
      <c r="N7638" s="118"/>
    </row>
    <row r="7639" spans="1:14" x14ac:dyDescent="0.25">
      <c r="A7639" s="130">
        <v>76958966000106</v>
      </c>
      <c r="B7639" s="98" t="s">
        <v>11518</v>
      </c>
      <c r="C7639" s="123" t="s">
        <v>3143</v>
      </c>
      <c r="D7639" s="98" t="s">
        <v>13667</v>
      </c>
      <c r="E7639" s="98" t="s">
        <v>13670</v>
      </c>
      <c r="F7639" s="124">
        <v>11</v>
      </c>
      <c r="G7639" s="112">
        <v>38664</v>
      </c>
      <c r="H7639" s="98"/>
      <c r="I7639" s="123" t="str">
        <f t="shared" si="119"/>
        <v>NÃO</v>
      </c>
      <c r="J7639" s="123"/>
      <c r="K7639" s="123"/>
      <c r="L7639" s="123"/>
      <c r="M7639" s="98" t="s">
        <v>15664</v>
      </c>
      <c r="N7639" s="118"/>
    </row>
    <row r="7640" spans="1:14" x14ac:dyDescent="0.25">
      <c r="A7640" s="130">
        <v>23098510000149</v>
      </c>
      <c r="B7640" s="98" t="s">
        <v>11519</v>
      </c>
      <c r="C7640" s="123" t="s">
        <v>1356</v>
      </c>
      <c r="D7640" s="98" t="s">
        <v>13667</v>
      </c>
      <c r="E7640" s="98" t="s">
        <v>13670</v>
      </c>
      <c r="F7640" s="124">
        <v>11</v>
      </c>
      <c r="G7640" s="112">
        <v>38659</v>
      </c>
      <c r="H7640" s="98"/>
      <c r="I7640" s="123" t="str">
        <f t="shared" si="119"/>
        <v>NÃO</v>
      </c>
      <c r="J7640" s="123"/>
      <c r="K7640" s="123"/>
      <c r="L7640" s="123"/>
      <c r="M7640" s="98" t="s">
        <v>14468</v>
      </c>
      <c r="N7640" s="118"/>
    </row>
    <row r="7641" spans="1:14" x14ac:dyDescent="0.25">
      <c r="A7641" s="130">
        <v>75658377000131</v>
      </c>
      <c r="B7641" s="98" t="s">
        <v>11520</v>
      </c>
      <c r="C7641" s="123" t="s">
        <v>3143</v>
      </c>
      <c r="D7641" s="98" t="s">
        <v>13667</v>
      </c>
      <c r="E7641" s="98" t="s">
        <v>13670</v>
      </c>
      <c r="F7641" s="124">
        <v>11</v>
      </c>
      <c r="G7641" s="112">
        <v>43740</v>
      </c>
      <c r="H7641" s="98"/>
      <c r="I7641" s="123" t="str">
        <f t="shared" si="119"/>
        <v>NÃO</v>
      </c>
      <c r="J7641" s="123"/>
      <c r="K7641" s="123"/>
      <c r="L7641" s="123"/>
      <c r="M7641" s="98"/>
      <c r="N7641" s="118"/>
    </row>
    <row r="7642" spans="1:14" x14ac:dyDescent="0.25">
      <c r="A7642" s="130">
        <v>15023914000145</v>
      </c>
      <c r="B7642" s="98" t="s">
        <v>11521</v>
      </c>
      <c r="C7642" s="123" t="s">
        <v>2274</v>
      </c>
      <c r="D7642" s="98" t="s">
        <v>13667</v>
      </c>
      <c r="E7642" s="98" t="s">
        <v>13670</v>
      </c>
      <c r="F7642" s="124">
        <v>14</v>
      </c>
      <c r="G7642" s="112">
        <v>44062</v>
      </c>
      <c r="H7642" s="98"/>
      <c r="I7642" s="123" t="str">
        <f t="shared" si="119"/>
        <v>SIM</v>
      </c>
      <c r="J7642" s="123"/>
      <c r="K7642" s="123"/>
      <c r="L7642" s="123"/>
      <c r="M7642" s="98"/>
      <c r="N7642" s="118"/>
    </row>
    <row r="7643" spans="1:14" x14ac:dyDescent="0.25">
      <c r="A7643" s="130">
        <v>83102228000110</v>
      </c>
      <c r="B7643" s="98" t="s">
        <v>11522</v>
      </c>
      <c r="C7643" s="123" t="s">
        <v>4289</v>
      </c>
      <c r="D7643" s="98" t="s">
        <v>13667</v>
      </c>
      <c r="E7643" s="98" t="s">
        <v>13670</v>
      </c>
      <c r="F7643" s="124">
        <v>14</v>
      </c>
      <c r="G7643" s="112">
        <v>43911</v>
      </c>
      <c r="H7643" s="98"/>
      <c r="I7643" s="123" t="str">
        <f t="shared" si="119"/>
        <v>SIM</v>
      </c>
      <c r="J7643" s="123"/>
      <c r="K7643" s="123"/>
      <c r="L7643" s="123"/>
      <c r="M7643" s="98"/>
      <c r="N7643" s="118"/>
    </row>
    <row r="7644" spans="1:14" x14ac:dyDescent="0.25">
      <c r="A7644" s="130">
        <v>8778755000123</v>
      </c>
      <c r="B7644" s="98" t="s">
        <v>11523</v>
      </c>
      <c r="C7644" s="123" t="s">
        <v>2554</v>
      </c>
      <c r="D7644" s="98" t="s">
        <v>13667</v>
      </c>
      <c r="E7644" s="98" t="s">
        <v>13670</v>
      </c>
      <c r="F7644" s="124">
        <v>11</v>
      </c>
      <c r="G7644" s="112">
        <v>40598</v>
      </c>
      <c r="H7644" s="98"/>
      <c r="I7644" s="123" t="str">
        <f t="shared" si="119"/>
        <v>NÃO</v>
      </c>
      <c r="J7644" s="123"/>
      <c r="K7644" s="123"/>
      <c r="L7644" s="123"/>
      <c r="M7644" s="98"/>
      <c r="N7644" s="118"/>
    </row>
    <row r="7645" spans="1:14" x14ac:dyDescent="0.25">
      <c r="A7645" s="130">
        <v>44215846000114</v>
      </c>
      <c r="B7645" s="98" t="s">
        <v>11524</v>
      </c>
      <c r="C7645" s="123" t="s">
        <v>4626</v>
      </c>
      <c r="D7645" s="98" t="s">
        <v>13667</v>
      </c>
      <c r="E7645" s="98" t="s">
        <v>13670</v>
      </c>
      <c r="F7645" s="124">
        <v>11</v>
      </c>
      <c r="G7645" s="112">
        <v>38773</v>
      </c>
      <c r="H7645" s="98"/>
      <c r="I7645" s="123" t="str">
        <f t="shared" si="119"/>
        <v>NÃO</v>
      </c>
      <c r="J7645" s="123"/>
      <c r="K7645" s="123"/>
      <c r="L7645" s="123"/>
      <c r="M7645" s="98" t="s">
        <v>16687</v>
      </c>
      <c r="N7645" s="118"/>
    </row>
    <row r="7646" spans="1:14" x14ac:dyDescent="0.25">
      <c r="A7646" s="130">
        <v>7539984000122</v>
      </c>
      <c r="B7646" s="98" t="s">
        <v>11525</v>
      </c>
      <c r="C7646" s="123" t="s">
        <v>634</v>
      </c>
      <c r="D7646" s="98" t="s">
        <v>13667</v>
      </c>
      <c r="E7646" s="98" t="s">
        <v>13670</v>
      </c>
      <c r="F7646" s="124">
        <v>11</v>
      </c>
      <c r="G7646" s="112">
        <v>40260</v>
      </c>
      <c r="H7646" s="98"/>
      <c r="I7646" s="123" t="str">
        <f t="shared" si="119"/>
        <v>NÃO</v>
      </c>
      <c r="J7646" s="123"/>
      <c r="K7646" s="123"/>
      <c r="L7646" s="123"/>
      <c r="M7646" s="98"/>
      <c r="N7646" s="118"/>
    </row>
    <row r="7647" spans="1:14" x14ac:dyDescent="0.25">
      <c r="A7647" s="130">
        <v>11040854000118</v>
      </c>
      <c r="B7647" s="98" t="s">
        <v>11526</v>
      </c>
      <c r="C7647" s="123" t="s">
        <v>2758</v>
      </c>
      <c r="D7647" s="98" t="s">
        <v>13667</v>
      </c>
      <c r="E7647" s="98" t="s">
        <v>13670</v>
      </c>
      <c r="F7647" s="124">
        <v>11</v>
      </c>
      <c r="G7647" s="112">
        <v>38955</v>
      </c>
      <c r="H7647" s="98"/>
      <c r="I7647" s="123" t="str">
        <f t="shared" si="119"/>
        <v>NÃO</v>
      </c>
      <c r="J7647" s="123"/>
      <c r="K7647" s="123"/>
      <c r="L7647" s="123"/>
      <c r="M7647" s="98" t="s">
        <v>15247</v>
      </c>
      <c r="N7647" s="118"/>
    </row>
    <row r="7648" spans="1:14" x14ac:dyDescent="0.25">
      <c r="A7648" s="130">
        <v>28531762000133</v>
      </c>
      <c r="B7648" s="98" t="s">
        <v>11527</v>
      </c>
      <c r="C7648" s="123" t="s">
        <v>3513</v>
      </c>
      <c r="D7648" s="98" t="s">
        <v>13667</v>
      </c>
      <c r="E7648" s="98" t="s">
        <v>13670</v>
      </c>
      <c r="F7648" s="124">
        <v>11</v>
      </c>
      <c r="G7648" s="112">
        <v>41648</v>
      </c>
      <c r="H7648" s="98"/>
      <c r="I7648" s="123" t="str">
        <f t="shared" si="119"/>
        <v>NÃO</v>
      </c>
      <c r="J7648" s="123"/>
      <c r="K7648" s="123"/>
      <c r="L7648" s="123"/>
      <c r="M7648" s="98" t="s">
        <v>15924</v>
      </c>
      <c r="N7648" s="118"/>
    </row>
    <row r="7649" spans="1:14" x14ac:dyDescent="0.25">
      <c r="A7649" s="130">
        <v>87613469000184</v>
      </c>
      <c r="B7649" s="98" t="s">
        <v>11528</v>
      </c>
      <c r="C7649" s="123" t="s">
        <v>3812</v>
      </c>
      <c r="D7649" s="98" t="s">
        <v>13667</v>
      </c>
      <c r="E7649" s="98" t="s">
        <v>13670</v>
      </c>
      <c r="F7649" s="124">
        <v>14</v>
      </c>
      <c r="G7649" s="112">
        <v>43922</v>
      </c>
      <c r="H7649" s="98"/>
      <c r="I7649" s="123" t="str">
        <f t="shared" si="119"/>
        <v>SIM</v>
      </c>
      <c r="J7649" s="123"/>
      <c r="K7649" s="123"/>
      <c r="L7649" s="123"/>
      <c r="M7649" s="98"/>
      <c r="N7649" s="118"/>
    </row>
    <row r="7650" spans="1:14" x14ac:dyDescent="0.25">
      <c r="A7650" s="130">
        <v>76105535000199</v>
      </c>
      <c r="B7650" s="98" t="s">
        <v>11529</v>
      </c>
      <c r="C7650" s="123" t="s">
        <v>3143</v>
      </c>
      <c r="D7650" s="98" t="s">
        <v>13667</v>
      </c>
      <c r="E7650" s="98" t="s">
        <v>13670</v>
      </c>
      <c r="F7650" s="124">
        <v>11</v>
      </c>
      <c r="G7650" s="112">
        <v>38228</v>
      </c>
      <c r="H7650" s="98"/>
      <c r="I7650" s="123" t="str">
        <f t="shared" si="119"/>
        <v>NÃO</v>
      </c>
      <c r="J7650" s="123"/>
      <c r="K7650" s="123"/>
      <c r="L7650" s="123"/>
      <c r="M7650" s="98" t="s">
        <v>15668</v>
      </c>
      <c r="N7650" s="118"/>
    </row>
    <row r="7651" spans="1:14" x14ac:dyDescent="0.25">
      <c r="A7651" s="130">
        <v>18140756000100</v>
      </c>
      <c r="B7651" s="98" t="s">
        <v>11530</v>
      </c>
      <c r="C7651" s="123" t="s">
        <v>1356</v>
      </c>
      <c r="D7651" s="98" t="s">
        <v>13667</v>
      </c>
      <c r="E7651" s="98" t="s">
        <v>13670</v>
      </c>
      <c r="F7651" s="124">
        <v>11</v>
      </c>
      <c r="G7651" s="112">
        <v>42580</v>
      </c>
      <c r="H7651" s="98"/>
      <c r="I7651" s="123" t="str">
        <f t="shared" si="119"/>
        <v>NÃO</v>
      </c>
      <c r="J7651" s="123"/>
      <c r="K7651" s="123"/>
      <c r="L7651" s="123"/>
      <c r="M7651" s="98" t="s">
        <v>14470</v>
      </c>
      <c r="N7651" s="118"/>
    </row>
    <row r="7652" spans="1:14" x14ac:dyDescent="0.25">
      <c r="A7652" s="130">
        <v>17899717000110</v>
      </c>
      <c r="B7652" s="98" t="s">
        <v>11531</v>
      </c>
      <c r="C7652" s="123" t="s">
        <v>1356</v>
      </c>
      <c r="D7652" s="98" t="s">
        <v>13667</v>
      </c>
      <c r="E7652" s="98" t="s">
        <v>13670</v>
      </c>
      <c r="F7652" s="124">
        <v>14</v>
      </c>
      <c r="G7652" s="112">
        <v>44105</v>
      </c>
      <c r="H7652" s="98"/>
      <c r="I7652" s="123" t="str">
        <f t="shared" si="119"/>
        <v>SIM</v>
      </c>
      <c r="J7652" s="123"/>
      <c r="K7652" s="123"/>
      <c r="L7652" s="123"/>
      <c r="M7652" s="98"/>
      <c r="N7652" s="118"/>
    </row>
    <row r="7653" spans="1:14" x14ac:dyDescent="0.25">
      <c r="A7653" s="130">
        <v>10105955000167</v>
      </c>
      <c r="B7653" s="98" t="s">
        <v>11532</v>
      </c>
      <c r="C7653" s="123" t="s">
        <v>2758</v>
      </c>
      <c r="D7653" s="98" t="s">
        <v>13667</v>
      </c>
      <c r="E7653" s="98" t="s">
        <v>13670</v>
      </c>
      <c r="F7653" s="124">
        <v>14</v>
      </c>
      <c r="G7653" s="112">
        <v>44032</v>
      </c>
      <c r="H7653" s="98"/>
      <c r="I7653" s="123" t="str">
        <f t="shared" si="119"/>
        <v>SIM</v>
      </c>
      <c r="J7653" s="123"/>
      <c r="K7653" s="123"/>
      <c r="L7653" s="123"/>
      <c r="M7653" s="98"/>
      <c r="N7653" s="118"/>
    </row>
    <row r="7654" spans="1:14" x14ac:dyDescent="0.25">
      <c r="A7654" s="130">
        <v>39554605000160</v>
      </c>
      <c r="B7654" s="98" t="s">
        <v>11533</v>
      </c>
      <c r="C7654" s="123" t="s">
        <v>3513</v>
      </c>
      <c r="D7654" s="98" t="s">
        <v>13667</v>
      </c>
      <c r="E7654" s="98" t="s">
        <v>13670</v>
      </c>
      <c r="F7654" s="124">
        <v>11</v>
      </c>
      <c r="G7654" s="112">
        <v>40329</v>
      </c>
      <c r="H7654" s="98"/>
      <c r="I7654" s="123" t="str">
        <f t="shared" si="119"/>
        <v>NÃO</v>
      </c>
      <c r="J7654" s="123"/>
      <c r="K7654" s="123"/>
      <c r="L7654" s="123"/>
      <c r="M7654" s="98" t="s">
        <v>15927</v>
      </c>
      <c r="N7654" s="118"/>
    </row>
    <row r="7655" spans="1:14" x14ac:dyDescent="0.25">
      <c r="A7655" s="130">
        <v>3507498000171</v>
      </c>
      <c r="B7655" s="98" t="s">
        <v>11534</v>
      </c>
      <c r="C7655" s="123" t="s">
        <v>2274</v>
      </c>
      <c r="D7655" s="98" t="s">
        <v>13667</v>
      </c>
      <c r="E7655" s="98" t="s">
        <v>13670</v>
      </c>
      <c r="F7655" s="124">
        <v>14</v>
      </c>
      <c r="G7655" s="112">
        <v>44042</v>
      </c>
      <c r="H7655" s="98"/>
      <c r="I7655" s="123" t="str">
        <f t="shared" si="119"/>
        <v>SIM</v>
      </c>
      <c r="J7655" s="123"/>
      <c r="K7655" s="123"/>
      <c r="L7655" s="123"/>
      <c r="M7655" s="98"/>
      <c r="N7655" s="118"/>
    </row>
    <row r="7656" spans="1:14" x14ac:dyDescent="0.25">
      <c r="A7656" s="130">
        <v>4104816000116</v>
      </c>
      <c r="B7656" s="98" t="s">
        <v>11535</v>
      </c>
      <c r="C7656" s="123" t="s">
        <v>3747</v>
      </c>
      <c r="D7656" s="98" t="s">
        <v>13667</v>
      </c>
      <c r="E7656" s="98" t="s">
        <v>13670</v>
      </c>
      <c r="F7656" s="124">
        <v>11</v>
      </c>
      <c r="G7656" s="112">
        <v>38685</v>
      </c>
      <c r="H7656" s="98"/>
      <c r="I7656" s="123" t="str">
        <f t="shared" si="119"/>
        <v>NÃO</v>
      </c>
      <c r="J7656" s="123"/>
      <c r="K7656" s="123"/>
      <c r="L7656" s="123"/>
      <c r="M7656" s="98" t="s">
        <v>16136</v>
      </c>
      <c r="N7656" s="118"/>
    </row>
    <row r="7657" spans="1:14" x14ac:dyDescent="0.25">
      <c r="A7657" s="130">
        <v>1616171000102</v>
      </c>
      <c r="B7657" s="98" t="s">
        <v>11536</v>
      </c>
      <c r="C7657" s="123" t="s">
        <v>3513</v>
      </c>
      <c r="D7657" s="98" t="s">
        <v>13667</v>
      </c>
      <c r="E7657" s="98" t="s">
        <v>13670</v>
      </c>
      <c r="F7657" s="124">
        <v>11</v>
      </c>
      <c r="G7657" s="112">
        <v>41030</v>
      </c>
      <c r="H7657" s="98"/>
      <c r="I7657" s="123" t="str">
        <f t="shared" si="119"/>
        <v>NÃO</v>
      </c>
      <c r="J7657" s="123"/>
      <c r="K7657" s="123"/>
      <c r="L7657" s="123"/>
      <c r="M7657" s="98" t="s">
        <v>13534</v>
      </c>
      <c r="N7657" s="118"/>
    </row>
    <row r="7658" spans="1:14" x14ac:dyDescent="0.25">
      <c r="A7658" s="130">
        <v>6554984000139</v>
      </c>
      <c r="B7658" s="98" t="s">
        <v>11537</v>
      </c>
      <c r="C7658" s="123" t="s">
        <v>2926</v>
      </c>
      <c r="D7658" s="98" t="s">
        <v>13667</v>
      </c>
      <c r="E7658" s="98" t="s">
        <v>13670</v>
      </c>
      <c r="F7658" s="124">
        <v>11</v>
      </c>
      <c r="G7658" s="112">
        <v>42234</v>
      </c>
      <c r="H7658" s="98"/>
      <c r="I7658" s="123" t="str">
        <f t="shared" si="119"/>
        <v>NÃO</v>
      </c>
      <c r="J7658" s="123"/>
      <c r="K7658" s="123"/>
      <c r="L7658" s="123"/>
      <c r="M7658" s="98" t="s">
        <v>15554</v>
      </c>
      <c r="N7658" s="118"/>
    </row>
    <row r="7659" spans="1:14" x14ac:dyDescent="0.25">
      <c r="A7659" s="130">
        <v>27792373000107</v>
      </c>
      <c r="B7659" s="98" t="s">
        <v>11538</v>
      </c>
      <c r="C7659" s="123" t="s">
        <v>3513</v>
      </c>
      <c r="D7659" s="98" t="s">
        <v>13667</v>
      </c>
      <c r="E7659" s="98" t="s">
        <v>13670</v>
      </c>
      <c r="F7659" s="124">
        <v>11</v>
      </c>
      <c r="G7659" s="112">
        <v>38443</v>
      </c>
      <c r="H7659" s="98"/>
      <c r="I7659" s="123" t="str">
        <f t="shared" si="119"/>
        <v>NÃO</v>
      </c>
      <c r="J7659" s="123"/>
      <c r="K7659" s="123"/>
      <c r="L7659" s="123"/>
      <c r="M7659" s="98" t="s">
        <v>15930</v>
      </c>
      <c r="N7659" s="118"/>
    </row>
    <row r="7660" spans="1:14" x14ac:dyDescent="0.25">
      <c r="A7660" s="130">
        <v>1125780000169</v>
      </c>
      <c r="B7660" s="98" t="s">
        <v>11539</v>
      </c>
      <c r="C7660" s="123" t="s">
        <v>5227</v>
      </c>
      <c r="D7660" s="98" t="s">
        <v>13667</v>
      </c>
      <c r="E7660" s="98" t="s">
        <v>13670</v>
      </c>
      <c r="F7660" s="124">
        <v>11</v>
      </c>
      <c r="G7660" s="112">
        <v>43465</v>
      </c>
      <c r="H7660" s="98"/>
      <c r="I7660" s="123" t="str">
        <f t="shared" si="119"/>
        <v>NÃO</v>
      </c>
      <c r="J7660" s="123"/>
      <c r="K7660" s="123"/>
      <c r="L7660" s="123"/>
      <c r="M7660" s="98" t="s">
        <v>17009</v>
      </c>
      <c r="N7660" s="118"/>
    </row>
    <row r="7661" spans="1:14" x14ac:dyDescent="0.25">
      <c r="A7661" s="130">
        <v>87297271000139</v>
      </c>
      <c r="B7661" s="98" t="s">
        <v>11540</v>
      </c>
      <c r="C7661" s="123" t="s">
        <v>3812</v>
      </c>
      <c r="D7661" s="98" t="s">
        <v>13667</v>
      </c>
      <c r="E7661" s="98" t="s">
        <v>13670</v>
      </c>
      <c r="F7661" s="124">
        <v>14</v>
      </c>
      <c r="G7661" s="112">
        <v>44136</v>
      </c>
      <c r="H7661" s="98"/>
      <c r="I7661" s="123" t="str">
        <f t="shared" si="119"/>
        <v>SIM</v>
      </c>
      <c r="J7661" s="123"/>
      <c r="K7661" s="123"/>
      <c r="L7661" s="123"/>
      <c r="M7661" s="98"/>
      <c r="N7661" s="118"/>
    </row>
    <row r="7662" spans="1:14" x14ac:dyDescent="0.25">
      <c r="A7662" s="130">
        <v>91103093000135</v>
      </c>
      <c r="B7662" s="98" t="s">
        <v>11541</v>
      </c>
      <c r="C7662" s="123" t="s">
        <v>3812</v>
      </c>
      <c r="D7662" s="98" t="s">
        <v>13667</v>
      </c>
      <c r="E7662" s="98" t="s">
        <v>13670</v>
      </c>
      <c r="F7662" s="124">
        <v>11</v>
      </c>
      <c r="G7662" s="112">
        <v>41563</v>
      </c>
      <c r="H7662" s="98"/>
      <c r="I7662" s="123" t="str">
        <f t="shared" si="119"/>
        <v>NÃO</v>
      </c>
      <c r="J7662" s="123"/>
      <c r="K7662" s="123"/>
      <c r="L7662" s="123"/>
      <c r="M7662" s="98" t="s">
        <v>16191</v>
      </c>
      <c r="N7662" s="118"/>
    </row>
    <row r="7663" spans="1:14" x14ac:dyDescent="0.25">
      <c r="A7663" s="130">
        <v>88363072000144</v>
      </c>
      <c r="B7663" s="98" t="s">
        <v>11542</v>
      </c>
      <c r="C7663" s="123" t="s">
        <v>3812</v>
      </c>
      <c r="D7663" s="98" t="s">
        <v>13667</v>
      </c>
      <c r="E7663" s="98" t="s">
        <v>13670</v>
      </c>
      <c r="F7663" s="124">
        <v>11</v>
      </c>
      <c r="G7663" s="112">
        <v>39443</v>
      </c>
      <c r="H7663" s="98"/>
      <c r="I7663" s="123" t="str">
        <f t="shared" si="119"/>
        <v>NÃO</v>
      </c>
      <c r="J7663" s="123"/>
      <c r="K7663" s="123"/>
      <c r="L7663" s="123"/>
      <c r="M7663" s="98" t="s">
        <v>13699</v>
      </c>
      <c r="N7663" s="118"/>
    </row>
    <row r="7664" spans="1:14" x14ac:dyDescent="0.25">
      <c r="A7664" s="130">
        <v>88860366000181</v>
      </c>
      <c r="B7664" s="98" t="s">
        <v>11543</v>
      </c>
      <c r="C7664" s="123" t="s">
        <v>3812</v>
      </c>
      <c r="D7664" s="98" t="s">
        <v>13667</v>
      </c>
      <c r="E7664" s="98" t="s">
        <v>13670</v>
      </c>
      <c r="F7664" s="124">
        <v>14</v>
      </c>
      <c r="G7664" s="112">
        <v>44136</v>
      </c>
      <c r="H7664" s="98"/>
      <c r="I7664" s="123" t="str">
        <f t="shared" si="119"/>
        <v>SIM</v>
      </c>
      <c r="J7664" s="123"/>
      <c r="K7664" s="123"/>
      <c r="L7664" s="123"/>
      <c r="M7664" s="98"/>
      <c r="N7664" s="118"/>
    </row>
    <row r="7665" spans="1:14" x14ac:dyDescent="0.25">
      <c r="A7665" s="130">
        <v>82826462000127</v>
      </c>
      <c r="B7665" s="98" t="s">
        <v>11544</v>
      </c>
      <c r="C7665" s="123" t="s">
        <v>4289</v>
      </c>
      <c r="D7665" s="98" t="s">
        <v>13667</v>
      </c>
      <c r="E7665" s="98" t="s">
        <v>13670</v>
      </c>
      <c r="F7665" s="124">
        <v>11</v>
      </c>
      <c r="G7665" s="112">
        <v>38366</v>
      </c>
      <c r="H7665" s="98"/>
      <c r="I7665" s="123" t="str">
        <f t="shared" si="119"/>
        <v>NÃO</v>
      </c>
      <c r="J7665" s="123"/>
      <c r="K7665" s="123"/>
      <c r="L7665" s="123"/>
      <c r="M7665" s="98"/>
      <c r="N7665" s="118"/>
    </row>
    <row r="7666" spans="1:14" x14ac:dyDescent="0.25">
      <c r="A7666" s="130">
        <v>45735552000186</v>
      </c>
      <c r="B7666" s="98" t="s">
        <v>11545</v>
      </c>
      <c r="C7666" s="123" t="s">
        <v>4626</v>
      </c>
      <c r="D7666" s="98" t="s">
        <v>13667</v>
      </c>
      <c r="E7666" s="98" t="s">
        <v>13670</v>
      </c>
      <c r="F7666" s="124">
        <v>11</v>
      </c>
      <c r="G7666" s="112">
        <v>42181</v>
      </c>
      <c r="H7666" s="98"/>
      <c r="I7666" s="123" t="str">
        <f t="shared" si="119"/>
        <v>NÃO</v>
      </c>
      <c r="J7666" s="123"/>
      <c r="K7666" s="123"/>
      <c r="L7666" s="123"/>
      <c r="M7666" s="98" t="s">
        <v>16688</v>
      </c>
      <c r="N7666" s="118"/>
    </row>
    <row r="7667" spans="1:14" x14ac:dyDescent="0.25">
      <c r="A7667" s="130">
        <v>1067081000100</v>
      </c>
      <c r="B7667" s="98" t="s">
        <v>11546</v>
      </c>
      <c r="C7667" s="123" t="s">
        <v>901</v>
      </c>
      <c r="D7667" s="98" t="s">
        <v>13667</v>
      </c>
      <c r="E7667" s="98" t="s">
        <v>13670</v>
      </c>
      <c r="F7667" s="124">
        <v>14</v>
      </c>
      <c r="G7667" s="112">
        <v>44105</v>
      </c>
      <c r="H7667" s="98"/>
      <c r="I7667" s="123" t="str">
        <f t="shared" si="119"/>
        <v>SIM</v>
      </c>
      <c r="J7667" s="123"/>
      <c r="K7667" s="123"/>
      <c r="L7667" s="123"/>
      <c r="M7667" s="98"/>
      <c r="N7667" s="118"/>
    </row>
    <row r="7668" spans="1:14" x14ac:dyDescent="0.25">
      <c r="A7668" s="130">
        <v>87612750000100</v>
      </c>
      <c r="B7668" s="98" t="s">
        <v>11547</v>
      </c>
      <c r="C7668" s="123" t="s">
        <v>3812</v>
      </c>
      <c r="D7668" s="98" t="s">
        <v>13667</v>
      </c>
      <c r="E7668" s="98" t="s">
        <v>13670</v>
      </c>
      <c r="F7668" s="124">
        <v>11</v>
      </c>
      <c r="G7668" s="112">
        <v>42644</v>
      </c>
      <c r="H7668" s="98"/>
      <c r="I7668" s="123" t="str">
        <f t="shared" si="119"/>
        <v>NÃO</v>
      </c>
      <c r="J7668" s="123"/>
      <c r="K7668" s="123"/>
      <c r="L7668" s="123"/>
      <c r="M7668" s="98" t="s">
        <v>16193</v>
      </c>
      <c r="N7668" s="118"/>
    </row>
    <row r="7669" spans="1:14" x14ac:dyDescent="0.25">
      <c r="A7669" s="130">
        <v>65712002000159</v>
      </c>
      <c r="B7669" s="98" t="s">
        <v>11548</v>
      </c>
      <c r="C7669" s="123" t="s">
        <v>4626</v>
      </c>
      <c r="D7669" s="98" t="s">
        <v>13667</v>
      </c>
      <c r="E7669" s="98" t="s">
        <v>13670</v>
      </c>
      <c r="F7669" s="124">
        <v>11</v>
      </c>
      <c r="G7669" s="112">
        <v>43430</v>
      </c>
      <c r="H7669" s="98"/>
      <c r="I7669" s="123" t="str">
        <f t="shared" si="119"/>
        <v>NÃO</v>
      </c>
      <c r="J7669" s="123"/>
      <c r="K7669" s="123"/>
      <c r="L7669" s="123"/>
      <c r="M7669" s="98"/>
      <c r="N7669" s="118"/>
    </row>
    <row r="7670" spans="1:14" x14ac:dyDescent="0.25">
      <c r="A7670" s="130">
        <v>46179941000135</v>
      </c>
      <c r="B7670" s="98" t="s">
        <v>11549</v>
      </c>
      <c r="C7670" s="123" t="s">
        <v>4626</v>
      </c>
      <c r="D7670" s="98" t="s">
        <v>13667</v>
      </c>
      <c r="E7670" s="98" t="s">
        <v>13670</v>
      </c>
      <c r="F7670" s="124">
        <v>11</v>
      </c>
      <c r="G7670" s="112">
        <v>39428</v>
      </c>
      <c r="H7670" s="98"/>
      <c r="I7670" s="123" t="str">
        <f t="shared" si="119"/>
        <v>NÃO</v>
      </c>
      <c r="J7670" s="123"/>
      <c r="K7670" s="123"/>
      <c r="L7670" s="123"/>
      <c r="M7670" s="98"/>
      <c r="N7670" s="118"/>
    </row>
    <row r="7671" spans="1:14" x14ac:dyDescent="0.25">
      <c r="A7671" s="130">
        <v>75743377000130</v>
      </c>
      <c r="B7671" s="98" t="s">
        <v>11550</v>
      </c>
      <c r="C7671" s="123" t="s">
        <v>3143</v>
      </c>
      <c r="D7671" s="98" t="s">
        <v>13667</v>
      </c>
      <c r="E7671" s="98" t="s">
        <v>13670</v>
      </c>
      <c r="F7671" s="124">
        <v>11</v>
      </c>
      <c r="G7671" s="112">
        <v>39801</v>
      </c>
      <c r="H7671" s="98"/>
      <c r="I7671" s="123" t="str">
        <f t="shared" si="119"/>
        <v>NÃO</v>
      </c>
      <c r="J7671" s="123"/>
      <c r="K7671" s="123"/>
      <c r="L7671" s="123"/>
      <c r="M7671" s="98" t="s">
        <v>13534</v>
      </c>
      <c r="N7671" s="118"/>
    </row>
    <row r="7672" spans="1:14" x14ac:dyDescent="0.25">
      <c r="A7672" s="130">
        <v>12200143000126</v>
      </c>
      <c r="B7672" s="98" t="s">
        <v>11551</v>
      </c>
      <c r="C7672" s="123" t="s">
        <v>29</v>
      </c>
      <c r="D7672" s="98" t="s">
        <v>13667</v>
      </c>
      <c r="E7672" s="98" t="s">
        <v>13670</v>
      </c>
      <c r="F7672" s="124">
        <v>14</v>
      </c>
      <c r="G7672" s="112">
        <v>44105</v>
      </c>
      <c r="H7672" s="98"/>
      <c r="I7672" s="123" t="str">
        <f t="shared" si="119"/>
        <v>SIM</v>
      </c>
      <c r="J7672" s="123"/>
      <c r="K7672" s="123"/>
      <c r="L7672" s="123"/>
      <c r="M7672" s="98"/>
      <c r="N7672" s="118"/>
    </row>
    <row r="7673" spans="1:14" x14ac:dyDescent="0.25">
      <c r="A7673" s="130">
        <v>75731018000162</v>
      </c>
      <c r="B7673" s="98" t="s">
        <v>11552</v>
      </c>
      <c r="C7673" s="123" t="s">
        <v>3143</v>
      </c>
      <c r="D7673" s="98" t="s">
        <v>13667</v>
      </c>
      <c r="E7673" s="98" t="s">
        <v>13670</v>
      </c>
      <c r="F7673" s="124">
        <v>11</v>
      </c>
      <c r="G7673" s="112">
        <v>38542</v>
      </c>
      <c r="H7673" s="98"/>
      <c r="I7673" s="123" t="str">
        <f t="shared" si="119"/>
        <v>NÃO</v>
      </c>
      <c r="J7673" s="123"/>
      <c r="K7673" s="123"/>
      <c r="L7673" s="123"/>
      <c r="M7673" s="98" t="s">
        <v>15670</v>
      </c>
      <c r="N7673" s="118"/>
    </row>
    <row r="7674" spans="1:14" x14ac:dyDescent="0.25">
      <c r="A7674" s="130">
        <v>2320364000184</v>
      </c>
      <c r="B7674" s="98" t="s">
        <v>11553</v>
      </c>
      <c r="C7674" s="123" t="s">
        <v>901</v>
      </c>
      <c r="D7674" s="98" t="s">
        <v>13667</v>
      </c>
      <c r="E7674" s="98" t="s">
        <v>13670</v>
      </c>
      <c r="F7674" s="124">
        <v>11</v>
      </c>
      <c r="G7674" s="112">
        <v>43053</v>
      </c>
      <c r="H7674" s="98"/>
      <c r="I7674" s="123" t="str">
        <f t="shared" si="119"/>
        <v>NÃO</v>
      </c>
      <c r="J7674" s="123"/>
      <c r="K7674" s="123"/>
      <c r="L7674" s="123"/>
      <c r="M7674" s="98" t="s">
        <v>14141</v>
      </c>
      <c r="N7674" s="118"/>
    </row>
    <row r="7675" spans="1:14" x14ac:dyDescent="0.25">
      <c r="A7675" s="130">
        <v>46634168000150</v>
      </c>
      <c r="B7675" s="98" t="s">
        <v>11554</v>
      </c>
      <c r="C7675" s="123" t="s">
        <v>4626</v>
      </c>
      <c r="D7675" s="98" t="s">
        <v>13667</v>
      </c>
      <c r="E7675" s="98" t="s">
        <v>13670</v>
      </c>
      <c r="F7675" s="124">
        <v>11</v>
      </c>
      <c r="G7675" s="112">
        <v>39225</v>
      </c>
      <c r="H7675" s="98"/>
      <c r="I7675" s="123" t="str">
        <f t="shared" si="119"/>
        <v>NÃO</v>
      </c>
      <c r="J7675" s="123"/>
      <c r="K7675" s="123"/>
      <c r="L7675" s="123"/>
      <c r="M7675" s="98"/>
      <c r="N7675" s="118"/>
    </row>
    <row r="7676" spans="1:14" x14ac:dyDescent="0.25">
      <c r="A7676" s="130">
        <v>45093267000109</v>
      </c>
      <c r="B7676" s="98" t="s">
        <v>11555</v>
      </c>
      <c r="C7676" s="123" t="s">
        <v>4626</v>
      </c>
      <c r="D7676" s="98" t="s">
        <v>13667</v>
      </c>
      <c r="E7676" s="98" t="s">
        <v>13670</v>
      </c>
      <c r="F7676" s="124">
        <v>11</v>
      </c>
      <c r="G7676" s="112">
        <v>42076</v>
      </c>
      <c r="H7676" s="98"/>
      <c r="I7676" s="123" t="str">
        <f t="shared" si="119"/>
        <v>NÃO</v>
      </c>
      <c r="J7676" s="123"/>
      <c r="K7676" s="123"/>
      <c r="L7676" s="123"/>
      <c r="M7676" s="98" t="s">
        <v>16691</v>
      </c>
      <c r="N7676" s="118"/>
    </row>
    <row r="7677" spans="1:14" x14ac:dyDescent="0.25">
      <c r="A7677" s="130">
        <v>18008862000126</v>
      </c>
      <c r="B7677" s="98" t="s">
        <v>11556</v>
      </c>
      <c r="C7677" s="123" t="s">
        <v>1356</v>
      </c>
      <c r="D7677" s="98" t="s">
        <v>13667</v>
      </c>
      <c r="E7677" s="98" t="s">
        <v>13670</v>
      </c>
      <c r="F7677" s="124">
        <v>11</v>
      </c>
      <c r="G7677" s="112">
        <v>39365</v>
      </c>
      <c r="H7677" s="98"/>
      <c r="I7677" s="123" t="str">
        <f t="shared" si="119"/>
        <v>NÃO</v>
      </c>
      <c r="J7677" s="123"/>
      <c r="K7677" s="123"/>
      <c r="L7677" s="123"/>
      <c r="M7677" s="98" t="s">
        <v>14475</v>
      </c>
      <c r="N7677" s="118"/>
    </row>
    <row r="7678" spans="1:14" x14ac:dyDescent="0.25">
      <c r="A7678" s="130">
        <v>88073291000199</v>
      </c>
      <c r="B7678" s="98" t="s">
        <v>11557</v>
      </c>
      <c r="C7678" s="123" t="s">
        <v>3812</v>
      </c>
      <c r="D7678" s="98" t="s">
        <v>13667</v>
      </c>
      <c r="E7678" s="98" t="s">
        <v>13670</v>
      </c>
      <c r="F7678" s="124">
        <v>13</v>
      </c>
      <c r="G7678" s="112">
        <v>42823</v>
      </c>
      <c r="H7678" s="98"/>
      <c r="I7678" s="123" t="str">
        <f t="shared" si="119"/>
        <v>NÃO</v>
      </c>
      <c r="J7678" s="123"/>
      <c r="K7678" s="123"/>
      <c r="L7678" s="123"/>
      <c r="M7678" s="98"/>
      <c r="N7678" s="118"/>
    </row>
    <row r="7679" spans="1:14" x14ac:dyDescent="0.25">
      <c r="A7679" s="130">
        <v>5425871000170</v>
      </c>
      <c r="B7679" s="98" t="s">
        <v>11558</v>
      </c>
      <c r="C7679" s="123" t="s">
        <v>2413</v>
      </c>
      <c r="D7679" s="98" t="s">
        <v>13667</v>
      </c>
      <c r="E7679" s="98" t="s">
        <v>13670</v>
      </c>
      <c r="F7679" s="124">
        <v>11</v>
      </c>
      <c r="G7679" s="112">
        <v>41589</v>
      </c>
      <c r="H7679" s="98"/>
      <c r="I7679" s="123" t="str">
        <f t="shared" si="119"/>
        <v>NÃO</v>
      </c>
      <c r="J7679" s="123"/>
      <c r="K7679" s="123"/>
      <c r="L7679" s="123"/>
      <c r="M7679" s="98" t="s">
        <v>15070</v>
      </c>
      <c r="N7679" s="118"/>
    </row>
    <row r="7680" spans="1:14" x14ac:dyDescent="0.25">
      <c r="A7680" s="130">
        <v>1067131000159</v>
      </c>
      <c r="B7680" s="98" t="s">
        <v>11559</v>
      </c>
      <c r="C7680" s="123" t="s">
        <v>901</v>
      </c>
      <c r="D7680" s="98" t="s">
        <v>13667</v>
      </c>
      <c r="E7680" s="98" t="s">
        <v>13670</v>
      </c>
      <c r="F7680" s="124">
        <v>11</v>
      </c>
      <c r="G7680" s="112">
        <v>40113</v>
      </c>
      <c r="H7680" s="98"/>
      <c r="I7680" s="123" t="str">
        <f t="shared" si="119"/>
        <v>NÃO</v>
      </c>
      <c r="J7680" s="123"/>
      <c r="K7680" s="123"/>
      <c r="L7680" s="123"/>
      <c r="M7680" s="98"/>
      <c r="N7680" s="118"/>
    </row>
    <row r="7681" spans="1:14" x14ac:dyDescent="0.25">
      <c r="A7681" s="130">
        <v>95954509000180</v>
      </c>
      <c r="B7681" s="98" t="s">
        <v>11560</v>
      </c>
      <c r="C7681" s="123" t="s">
        <v>4289</v>
      </c>
      <c r="D7681" s="98" t="s">
        <v>13667</v>
      </c>
      <c r="E7681" s="98" t="s">
        <v>13670</v>
      </c>
      <c r="F7681" s="124">
        <v>11</v>
      </c>
      <c r="G7681" s="112">
        <v>39676</v>
      </c>
      <c r="H7681" s="98"/>
      <c r="I7681" s="123" t="str">
        <f t="shared" si="119"/>
        <v>NÃO</v>
      </c>
      <c r="J7681" s="123"/>
      <c r="K7681" s="123"/>
      <c r="L7681" s="123"/>
      <c r="M7681" s="98" t="s">
        <v>13534</v>
      </c>
      <c r="N7681" s="118"/>
    </row>
    <row r="7682" spans="1:14" x14ac:dyDescent="0.25">
      <c r="A7682" s="130">
        <v>83102285000107</v>
      </c>
      <c r="B7682" s="98" t="s">
        <v>11561</v>
      </c>
      <c r="C7682" s="123" t="s">
        <v>4289</v>
      </c>
      <c r="D7682" s="98" t="s">
        <v>13667</v>
      </c>
      <c r="E7682" s="98" t="s">
        <v>13670</v>
      </c>
      <c r="F7682" s="124">
        <v>11</v>
      </c>
      <c r="G7682" s="112">
        <v>38346</v>
      </c>
      <c r="H7682" s="98"/>
      <c r="I7682" s="123" t="str">
        <f t="shared" si="119"/>
        <v>NÃO</v>
      </c>
      <c r="J7682" s="123"/>
      <c r="K7682" s="123"/>
      <c r="L7682" s="123"/>
      <c r="M7682" s="98"/>
      <c r="N7682" s="118"/>
    </row>
    <row r="7683" spans="1:14" x14ac:dyDescent="0.25">
      <c r="A7683" s="130">
        <v>1611339000197</v>
      </c>
      <c r="B7683" s="98" t="s">
        <v>11563</v>
      </c>
      <c r="C7683" s="123" t="s">
        <v>3812</v>
      </c>
      <c r="D7683" s="98" t="s">
        <v>13667</v>
      </c>
      <c r="E7683" s="98" t="s">
        <v>13670</v>
      </c>
      <c r="F7683" s="124">
        <v>11</v>
      </c>
      <c r="G7683" s="112">
        <v>39397</v>
      </c>
      <c r="H7683" s="98"/>
      <c r="I7683" s="123" t="str">
        <f t="shared" ref="I7683:I7746" si="120">IFERROR(IF(OR(E7683="Ativos", E7683="Aposentados",E7683="Pensionistas"),IF(F7683&gt;=14,"SIM","NÃO"),""),"")</f>
        <v>NÃO</v>
      </c>
      <c r="J7683" s="123"/>
      <c r="K7683" s="123"/>
      <c r="L7683" s="123"/>
      <c r="M7683" s="98" t="s">
        <v>16197</v>
      </c>
      <c r="N7683" s="118"/>
    </row>
    <row r="7684" spans="1:14" x14ac:dyDescent="0.25">
      <c r="A7684" s="130">
        <v>20920567000193</v>
      </c>
      <c r="B7684" s="98" t="s">
        <v>11564</v>
      </c>
      <c r="C7684" s="123" t="s">
        <v>1356</v>
      </c>
      <c r="D7684" s="98" t="s">
        <v>13667</v>
      </c>
      <c r="E7684" s="98" t="s">
        <v>13670</v>
      </c>
      <c r="F7684" s="124">
        <v>11</v>
      </c>
      <c r="G7684" s="112">
        <v>38964</v>
      </c>
      <c r="H7684" s="98"/>
      <c r="I7684" s="123" t="str">
        <f t="shared" si="120"/>
        <v>NÃO</v>
      </c>
      <c r="J7684" s="123"/>
      <c r="K7684" s="123"/>
      <c r="L7684" s="123"/>
      <c r="M7684" s="98" t="s">
        <v>14477</v>
      </c>
      <c r="N7684" s="118"/>
    </row>
    <row r="7685" spans="1:14" x14ac:dyDescent="0.25">
      <c r="A7685" s="130">
        <v>8927915000159</v>
      </c>
      <c r="B7685" s="98" t="s">
        <v>11565</v>
      </c>
      <c r="C7685" s="123" t="s">
        <v>2554</v>
      </c>
      <c r="D7685" s="98" t="s">
        <v>13667</v>
      </c>
      <c r="E7685" s="98" t="s">
        <v>13670</v>
      </c>
      <c r="F7685" s="124">
        <v>11</v>
      </c>
      <c r="G7685" s="112">
        <v>39448</v>
      </c>
      <c r="H7685" s="98"/>
      <c r="I7685" s="123" t="str">
        <f t="shared" si="120"/>
        <v>NÃO</v>
      </c>
      <c r="J7685" s="123"/>
      <c r="K7685" s="123"/>
      <c r="L7685" s="123"/>
      <c r="M7685" s="98" t="s">
        <v>13699</v>
      </c>
      <c r="N7685" s="118"/>
    </row>
    <row r="7686" spans="1:14" x14ac:dyDescent="0.25">
      <c r="A7686" s="130">
        <v>18349902000101</v>
      </c>
      <c r="B7686" s="98" t="s">
        <v>11566</v>
      </c>
      <c r="C7686" s="123" t="s">
        <v>1356</v>
      </c>
      <c r="D7686" s="98" t="s">
        <v>13667</v>
      </c>
      <c r="E7686" s="98" t="s">
        <v>13670</v>
      </c>
      <c r="F7686" s="124">
        <v>11</v>
      </c>
      <c r="G7686" s="112">
        <v>41640</v>
      </c>
      <c r="H7686" s="98"/>
      <c r="I7686" s="123" t="str">
        <f t="shared" si="120"/>
        <v>NÃO</v>
      </c>
      <c r="J7686" s="123"/>
      <c r="K7686" s="123"/>
      <c r="L7686" s="123"/>
      <c r="M7686" s="98" t="s">
        <v>14479</v>
      </c>
      <c r="N7686" s="118"/>
    </row>
    <row r="7687" spans="1:14" x14ac:dyDescent="0.25">
      <c r="A7687" s="130">
        <v>91693325000152</v>
      </c>
      <c r="B7687" s="98" t="s">
        <v>11567</v>
      </c>
      <c r="C7687" s="123" t="s">
        <v>3812</v>
      </c>
      <c r="D7687" s="98" t="s">
        <v>13667</v>
      </c>
      <c r="E7687" s="98" t="s">
        <v>13670</v>
      </c>
      <c r="F7687" s="124">
        <v>14</v>
      </c>
      <c r="G7687" s="112">
        <v>44013</v>
      </c>
      <c r="H7687" s="98"/>
      <c r="I7687" s="123" t="str">
        <f t="shared" si="120"/>
        <v>SIM</v>
      </c>
      <c r="J7687" s="123"/>
      <c r="K7687" s="123"/>
      <c r="L7687" s="123"/>
      <c r="M7687" s="98"/>
      <c r="N7687" s="118"/>
    </row>
    <row r="7688" spans="1:14" x14ac:dyDescent="0.25">
      <c r="A7688" s="130">
        <v>3507563000169</v>
      </c>
      <c r="B7688" s="98" t="s">
        <v>11568</v>
      </c>
      <c r="C7688" s="123" t="s">
        <v>2274</v>
      </c>
      <c r="D7688" s="98" t="s">
        <v>13667</v>
      </c>
      <c r="E7688" s="98" t="s">
        <v>13670</v>
      </c>
      <c r="F7688" s="124">
        <v>11</v>
      </c>
      <c r="G7688" s="112">
        <v>40001</v>
      </c>
      <c r="H7688" s="98"/>
      <c r="I7688" s="123" t="str">
        <f t="shared" si="120"/>
        <v>NÃO</v>
      </c>
      <c r="J7688" s="123"/>
      <c r="K7688" s="123"/>
      <c r="L7688" s="123"/>
      <c r="M7688" s="98"/>
      <c r="N7688" s="118"/>
    </row>
    <row r="7689" spans="1:14" x14ac:dyDescent="0.25">
      <c r="A7689" s="130">
        <v>91900365000128</v>
      </c>
      <c r="B7689" s="98" t="s">
        <v>11569</v>
      </c>
      <c r="C7689" s="123" t="s">
        <v>3812</v>
      </c>
      <c r="D7689" s="98" t="s">
        <v>13667</v>
      </c>
      <c r="E7689" s="98" t="s">
        <v>13670</v>
      </c>
      <c r="F7689" s="124">
        <v>11</v>
      </c>
      <c r="G7689" s="112">
        <v>41515</v>
      </c>
      <c r="H7689" s="98"/>
      <c r="I7689" s="123" t="str">
        <f t="shared" si="120"/>
        <v>NÃO</v>
      </c>
      <c r="J7689" s="123"/>
      <c r="K7689" s="123"/>
      <c r="L7689" s="123"/>
      <c r="M7689" s="98" t="s">
        <v>16201</v>
      </c>
      <c r="N7689" s="118"/>
    </row>
    <row r="7690" spans="1:14" x14ac:dyDescent="0.25">
      <c r="A7690" s="130">
        <v>17095043000109</v>
      </c>
      <c r="B7690" s="98" t="s">
        <v>11570</v>
      </c>
      <c r="C7690" s="123" t="s">
        <v>1356</v>
      </c>
      <c r="D7690" s="98" t="s">
        <v>13667</v>
      </c>
      <c r="E7690" s="98" t="s">
        <v>13670</v>
      </c>
      <c r="F7690" s="124">
        <v>11</v>
      </c>
      <c r="G7690" s="112">
        <v>38810</v>
      </c>
      <c r="H7690" s="98"/>
      <c r="I7690" s="123" t="str">
        <f t="shared" si="120"/>
        <v>NÃO</v>
      </c>
      <c r="J7690" s="123"/>
      <c r="K7690" s="123"/>
      <c r="L7690" s="123"/>
      <c r="M7690" s="98"/>
      <c r="N7690" s="118"/>
    </row>
    <row r="7691" spans="1:14" x14ac:dyDescent="0.25">
      <c r="A7691" s="130">
        <v>4271037000105</v>
      </c>
      <c r="B7691" s="98" t="s">
        <v>11571</v>
      </c>
      <c r="C7691" s="123" t="s">
        <v>133</v>
      </c>
      <c r="D7691" s="98" t="s">
        <v>13667</v>
      </c>
      <c r="E7691" s="98" t="s">
        <v>13670</v>
      </c>
      <c r="F7691" s="124">
        <v>11</v>
      </c>
      <c r="G7691" s="112">
        <v>38984</v>
      </c>
      <c r="H7691" s="98"/>
      <c r="I7691" s="123" t="str">
        <f t="shared" si="120"/>
        <v>NÃO</v>
      </c>
      <c r="J7691" s="123"/>
      <c r="K7691" s="123"/>
      <c r="L7691" s="123"/>
      <c r="M7691" s="98"/>
      <c r="N7691" s="118"/>
    </row>
    <row r="7692" spans="1:14" x14ac:dyDescent="0.25">
      <c r="A7692" s="130">
        <v>10120962000138</v>
      </c>
      <c r="B7692" s="98" t="s">
        <v>11572</v>
      </c>
      <c r="C7692" s="123" t="s">
        <v>2758</v>
      </c>
      <c r="D7692" s="98" t="s">
        <v>13667</v>
      </c>
      <c r="E7692" s="98" t="s">
        <v>13670</v>
      </c>
      <c r="F7692" s="124">
        <v>11</v>
      </c>
      <c r="G7692" s="112">
        <v>39486</v>
      </c>
      <c r="H7692" s="98"/>
      <c r="I7692" s="123" t="str">
        <f t="shared" si="120"/>
        <v>NÃO</v>
      </c>
      <c r="J7692" s="123"/>
      <c r="K7692" s="123"/>
      <c r="L7692" s="123"/>
      <c r="M7692" s="98" t="s">
        <v>13534</v>
      </c>
      <c r="N7692" s="118"/>
    </row>
    <row r="7693" spans="1:14" x14ac:dyDescent="0.25">
      <c r="A7693" s="130">
        <v>8993925000192</v>
      </c>
      <c r="B7693" s="98" t="s">
        <v>11573</v>
      </c>
      <c r="C7693" s="123" t="s">
        <v>2554</v>
      </c>
      <c r="D7693" s="98" t="s">
        <v>13667</v>
      </c>
      <c r="E7693" s="98" t="s">
        <v>13670</v>
      </c>
      <c r="F7693" s="124">
        <v>11</v>
      </c>
      <c r="G7693" s="112">
        <v>40111</v>
      </c>
      <c r="H7693" s="98"/>
      <c r="I7693" s="123" t="str">
        <f t="shared" si="120"/>
        <v>NÃO</v>
      </c>
      <c r="J7693" s="123"/>
      <c r="K7693" s="123"/>
      <c r="L7693" s="123"/>
      <c r="M7693" s="98"/>
      <c r="N7693" s="118"/>
    </row>
    <row r="7694" spans="1:14" x14ac:dyDescent="0.25">
      <c r="A7694" s="130">
        <v>8993925000192</v>
      </c>
      <c r="B7694" s="98" t="s">
        <v>11573</v>
      </c>
      <c r="C7694" s="123" t="s">
        <v>2554</v>
      </c>
      <c r="D7694" s="98" t="s">
        <v>13667</v>
      </c>
      <c r="E7694" s="98" t="s">
        <v>13670</v>
      </c>
      <c r="F7694" s="124">
        <v>11</v>
      </c>
      <c r="G7694" s="112">
        <v>40111</v>
      </c>
      <c r="H7694" s="98"/>
      <c r="I7694" s="123" t="str">
        <f t="shared" si="120"/>
        <v>NÃO</v>
      </c>
      <c r="J7694" s="123"/>
      <c r="K7694" s="123"/>
      <c r="L7694" s="123"/>
      <c r="M7694" s="98"/>
      <c r="N7694" s="118"/>
    </row>
    <row r="7695" spans="1:14" x14ac:dyDescent="0.25">
      <c r="A7695" s="130">
        <v>12262713000102</v>
      </c>
      <c r="B7695" s="98" t="s">
        <v>11574</v>
      </c>
      <c r="C7695" s="123" t="s">
        <v>29</v>
      </c>
      <c r="D7695" s="98" t="s">
        <v>13667</v>
      </c>
      <c r="E7695" s="98" t="s">
        <v>13670</v>
      </c>
      <c r="F7695" s="124">
        <v>11</v>
      </c>
      <c r="G7695" s="112">
        <v>40500</v>
      </c>
      <c r="H7695" s="98"/>
      <c r="I7695" s="123" t="str">
        <f t="shared" si="120"/>
        <v>NÃO</v>
      </c>
      <c r="J7695" s="123"/>
      <c r="K7695" s="123"/>
      <c r="L7695" s="123"/>
      <c r="M7695" s="98"/>
      <c r="N7695" s="118"/>
    </row>
    <row r="7696" spans="1:14" x14ac:dyDescent="0.25">
      <c r="A7696" s="130">
        <v>27165745000167</v>
      </c>
      <c r="B7696" s="98" t="s">
        <v>11575</v>
      </c>
      <c r="C7696" s="123" t="s">
        <v>821</v>
      </c>
      <c r="D7696" s="98" t="s">
        <v>13667</v>
      </c>
      <c r="E7696" s="98" t="s">
        <v>13670</v>
      </c>
      <c r="F7696" s="124">
        <v>11</v>
      </c>
      <c r="G7696" s="112">
        <v>37471</v>
      </c>
      <c r="H7696" s="98"/>
      <c r="I7696" s="123" t="str">
        <f t="shared" si="120"/>
        <v>NÃO</v>
      </c>
      <c r="J7696" s="123"/>
      <c r="K7696" s="123"/>
      <c r="L7696" s="123"/>
      <c r="M7696" s="98"/>
      <c r="N7696" s="118"/>
    </row>
    <row r="7697" spans="1:14" x14ac:dyDescent="0.25">
      <c r="A7697" s="130">
        <v>3507522000172</v>
      </c>
      <c r="B7697" s="98" t="s">
        <v>11576</v>
      </c>
      <c r="C7697" s="123" t="s">
        <v>2274</v>
      </c>
      <c r="D7697" s="98" t="s">
        <v>13667</v>
      </c>
      <c r="E7697" s="98" t="s">
        <v>13670</v>
      </c>
      <c r="F7697" s="124">
        <v>14</v>
      </c>
      <c r="G7697" s="112">
        <v>44136</v>
      </c>
      <c r="H7697" s="98"/>
      <c r="I7697" s="123" t="str">
        <f t="shared" si="120"/>
        <v>SIM</v>
      </c>
      <c r="J7697" s="123"/>
      <c r="K7697" s="123"/>
      <c r="L7697" s="123"/>
      <c r="M7697" s="98"/>
      <c r="N7697" s="118"/>
    </row>
    <row r="7698" spans="1:14" x14ac:dyDescent="0.25">
      <c r="A7698" s="130">
        <v>3439239000150</v>
      </c>
      <c r="B7698" s="98" t="s">
        <v>11577</v>
      </c>
      <c r="C7698" s="123" t="s">
        <v>2274</v>
      </c>
      <c r="D7698" s="98" t="s">
        <v>13667</v>
      </c>
      <c r="E7698" s="98" t="s">
        <v>13670</v>
      </c>
      <c r="F7698" s="124">
        <v>11</v>
      </c>
      <c r="G7698" s="112">
        <v>38439</v>
      </c>
      <c r="H7698" s="98"/>
      <c r="I7698" s="123" t="str">
        <f t="shared" si="120"/>
        <v>NÃO</v>
      </c>
      <c r="J7698" s="123"/>
      <c r="K7698" s="123"/>
      <c r="L7698" s="123"/>
      <c r="M7698" s="98"/>
      <c r="N7698" s="118"/>
    </row>
    <row r="7699" spans="1:14" x14ac:dyDescent="0.25">
      <c r="A7699" s="130">
        <v>94726312000120</v>
      </c>
      <c r="B7699" s="98" t="s">
        <v>11578</v>
      </c>
      <c r="C7699" s="123" t="s">
        <v>3812</v>
      </c>
      <c r="D7699" s="98" t="s">
        <v>13667</v>
      </c>
      <c r="E7699" s="98" t="s">
        <v>13670</v>
      </c>
      <c r="F7699" s="124">
        <v>11</v>
      </c>
      <c r="G7699" s="112">
        <v>39678</v>
      </c>
      <c r="H7699" s="98"/>
      <c r="I7699" s="123" t="str">
        <f t="shared" si="120"/>
        <v>NÃO</v>
      </c>
      <c r="J7699" s="123"/>
      <c r="K7699" s="123"/>
      <c r="L7699" s="123"/>
      <c r="M7699" s="98" t="s">
        <v>13699</v>
      </c>
      <c r="N7699" s="118"/>
    </row>
    <row r="7700" spans="1:14" x14ac:dyDescent="0.25">
      <c r="A7700" s="130">
        <v>28576080000147</v>
      </c>
      <c r="B7700" s="98" t="s">
        <v>11579</v>
      </c>
      <c r="C7700" s="123" t="s">
        <v>3513</v>
      </c>
      <c r="D7700" s="98" t="s">
        <v>13667</v>
      </c>
      <c r="E7700" s="98" t="s">
        <v>13670</v>
      </c>
      <c r="F7700" s="124">
        <v>11</v>
      </c>
      <c r="G7700" s="112">
        <v>40267</v>
      </c>
      <c r="H7700" s="98"/>
      <c r="I7700" s="123" t="str">
        <f t="shared" si="120"/>
        <v>NÃO</v>
      </c>
      <c r="J7700" s="123"/>
      <c r="K7700" s="123"/>
      <c r="L7700" s="123"/>
      <c r="M7700" s="98" t="s">
        <v>15933</v>
      </c>
      <c r="N7700" s="118"/>
    </row>
    <row r="7701" spans="1:14" x14ac:dyDescent="0.25">
      <c r="A7701" s="130">
        <v>88811930000176</v>
      </c>
      <c r="B7701" s="98" t="s">
        <v>11580</v>
      </c>
      <c r="C7701" s="123" t="s">
        <v>3812</v>
      </c>
      <c r="D7701" s="98" t="s">
        <v>13667</v>
      </c>
      <c r="E7701" s="98" t="s">
        <v>13670</v>
      </c>
      <c r="F7701" s="124">
        <v>11</v>
      </c>
      <c r="G7701" s="112">
        <v>38596</v>
      </c>
      <c r="H7701" s="98"/>
      <c r="I7701" s="123" t="str">
        <f t="shared" si="120"/>
        <v>NÃO</v>
      </c>
      <c r="J7701" s="123"/>
      <c r="K7701" s="123"/>
      <c r="L7701" s="123"/>
      <c r="M7701" s="98"/>
      <c r="N7701" s="118"/>
    </row>
    <row r="7702" spans="1:14" x14ac:dyDescent="0.25">
      <c r="A7702" s="130">
        <v>93539153000192</v>
      </c>
      <c r="B7702" s="98" t="s">
        <v>11581</v>
      </c>
      <c r="C7702" s="123" t="s">
        <v>3812</v>
      </c>
      <c r="D7702" s="98" t="s">
        <v>13667</v>
      </c>
      <c r="E7702" s="98" t="s">
        <v>13670</v>
      </c>
      <c r="F7702" s="124">
        <v>14</v>
      </c>
      <c r="G7702" s="112">
        <v>44136</v>
      </c>
      <c r="H7702" s="98"/>
      <c r="I7702" s="123" t="str">
        <f t="shared" si="120"/>
        <v>SIM</v>
      </c>
      <c r="J7702" s="123"/>
      <c r="K7702" s="123"/>
      <c r="L7702" s="123"/>
      <c r="M7702" s="98"/>
      <c r="N7702" s="118"/>
    </row>
    <row r="7703" spans="1:14" x14ac:dyDescent="0.25">
      <c r="A7703" s="130">
        <v>94704004000102</v>
      </c>
      <c r="B7703" s="98" t="s">
        <v>11582</v>
      </c>
      <c r="C7703" s="123" t="s">
        <v>3812</v>
      </c>
      <c r="D7703" s="98" t="s">
        <v>13667</v>
      </c>
      <c r="E7703" s="98" t="s">
        <v>13670</v>
      </c>
      <c r="F7703" s="124">
        <v>11.8</v>
      </c>
      <c r="G7703" s="112">
        <v>43672</v>
      </c>
      <c r="H7703" s="98"/>
      <c r="I7703" s="123" t="str">
        <f t="shared" si="120"/>
        <v>NÃO</v>
      </c>
      <c r="J7703" s="123"/>
      <c r="K7703" s="123"/>
      <c r="L7703" s="123"/>
      <c r="M7703" s="98"/>
      <c r="N7703" s="118"/>
    </row>
    <row r="7704" spans="1:14" x14ac:dyDescent="0.25">
      <c r="A7704" s="130">
        <v>28695658000184</v>
      </c>
      <c r="B7704" s="98" t="s">
        <v>11583</v>
      </c>
      <c r="C7704" s="123" t="s">
        <v>3513</v>
      </c>
      <c r="D7704" s="98" t="s">
        <v>13667</v>
      </c>
      <c r="E7704" s="98" t="s">
        <v>13670</v>
      </c>
      <c r="F7704" s="124">
        <v>11</v>
      </c>
      <c r="G7704" s="112">
        <v>40736</v>
      </c>
      <c r="H7704" s="98"/>
      <c r="I7704" s="123" t="str">
        <f t="shared" si="120"/>
        <v>NÃO</v>
      </c>
      <c r="J7704" s="123"/>
      <c r="K7704" s="123"/>
      <c r="L7704" s="123"/>
      <c r="M7704" s="98" t="s">
        <v>15937</v>
      </c>
      <c r="N7704" s="118"/>
    </row>
    <row r="7705" spans="1:14" x14ac:dyDescent="0.25">
      <c r="A7705" s="130">
        <v>75666131000101</v>
      </c>
      <c r="B7705" s="98" t="s">
        <v>11585</v>
      </c>
      <c r="C7705" s="123" t="s">
        <v>3143</v>
      </c>
      <c r="D7705" s="98" t="s">
        <v>13667</v>
      </c>
      <c r="E7705" s="98" t="s">
        <v>13670</v>
      </c>
      <c r="F7705" s="124">
        <v>11</v>
      </c>
      <c r="G7705" s="112">
        <v>39164</v>
      </c>
      <c r="H7705" s="98"/>
      <c r="I7705" s="123" t="str">
        <f t="shared" si="120"/>
        <v>NÃO</v>
      </c>
      <c r="J7705" s="123"/>
      <c r="K7705" s="123"/>
      <c r="L7705" s="123"/>
      <c r="M7705" s="98" t="s">
        <v>15672</v>
      </c>
      <c r="N7705" s="118"/>
    </row>
    <row r="7706" spans="1:14" x14ac:dyDescent="0.25">
      <c r="A7706" s="130">
        <v>4283040000149</v>
      </c>
      <c r="B7706" s="98" t="s">
        <v>11587</v>
      </c>
      <c r="C7706" s="123" t="s">
        <v>133</v>
      </c>
      <c r="D7706" s="98" t="s">
        <v>13667</v>
      </c>
      <c r="E7706" s="98" t="s">
        <v>13670</v>
      </c>
      <c r="F7706" s="124">
        <v>11</v>
      </c>
      <c r="G7706" s="112">
        <v>43649</v>
      </c>
      <c r="H7706" s="98"/>
      <c r="I7706" s="123" t="str">
        <f t="shared" si="120"/>
        <v>NÃO</v>
      </c>
      <c r="J7706" s="123"/>
      <c r="K7706" s="123"/>
      <c r="L7706" s="123"/>
      <c r="M7706" s="98"/>
      <c r="N7706" s="118"/>
    </row>
    <row r="7707" spans="1:14" x14ac:dyDescent="0.25">
      <c r="A7707" s="130">
        <v>6217954000137</v>
      </c>
      <c r="B7707" s="98" t="s">
        <v>11588</v>
      </c>
      <c r="C7707" s="123" t="s">
        <v>1142</v>
      </c>
      <c r="D7707" s="98" t="s">
        <v>13667</v>
      </c>
      <c r="E7707" s="98" t="s">
        <v>13670</v>
      </c>
      <c r="F7707" s="124">
        <v>11</v>
      </c>
      <c r="G7707" s="112">
        <v>42334</v>
      </c>
      <c r="H7707" s="98"/>
      <c r="I7707" s="123" t="str">
        <f t="shared" si="120"/>
        <v>NÃO</v>
      </c>
      <c r="J7707" s="123"/>
      <c r="K7707" s="123"/>
      <c r="L7707" s="123"/>
      <c r="M7707" s="98" t="s">
        <v>14386</v>
      </c>
      <c r="N7707" s="118"/>
    </row>
    <row r="7708" spans="1:14" x14ac:dyDescent="0.25">
      <c r="A7708" s="130">
        <v>10110989000140</v>
      </c>
      <c r="B7708" s="98" t="s">
        <v>11589</v>
      </c>
      <c r="C7708" s="123" t="s">
        <v>2758</v>
      </c>
      <c r="D7708" s="98" t="s">
        <v>13667</v>
      </c>
      <c r="E7708" s="98" t="s">
        <v>13670</v>
      </c>
      <c r="F7708" s="124">
        <v>11</v>
      </c>
      <c r="G7708" s="112">
        <v>43162</v>
      </c>
      <c r="H7708" s="98"/>
      <c r="I7708" s="123" t="str">
        <f t="shared" si="120"/>
        <v>NÃO</v>
      </c>
      <c r="J7708" s="123"/>
      <c r="K7708" s="123"/>
      <c r="L7708" s="123"/>
      <c r="M7708" s="98" t="s">
        <v>15251</v>
      </c>
      <c r="N7708" s="118"/>
    </row>
    <row r="7709" spans="1:14" x14ac:dyDescent="0.25">
      <c r="A7709" s="130">
        <v>44780609000104</v>
      </c>
      <c r="B7709" s="98" t="s">
        <v>11590</v>
      </c>
      <c r="C7709" s="123" t="s">
        <v>4626</v>
      </c>
      <c r="D7709" s="98" t="s">
        <v>13667</v>
      </c>
      <c r="E7709" s="98" t="s">
        <v>13670</v>
      </c>
      <c r="F7709" s="124">
        <v>11</v>
      </c>
      <c r="G7709" s="112">
        <v>40669</v>
      </c>
      <c r="H7709" s="98"/>
      <c r="I7709" s="123" t="str">
        <f t="shared" si="120"/>
        <v>NÃO</v>
      </c>
      <c r="J7709" s="123"/>
      <c r="K7709" s="123"/>
      <c r="L7709" s="123"/>
      <c r="M7709" s="98" t="s">
        <v>16693</v>
      </c>
      <c r="N7709" s="118"/>
    </row>
    <row r="7710" spans="1:14" x14ac:dyDescent="0.25">
      <c r="A7710" s="130">
        <v>2355675000189</v>
      </c>
      <c r="B7710" s="98" t="s">
        <v>11591</v>
      </c>
      <c r="C7710" s="123" t="s">
        <v>901</v>
      </c>
      <c r="D7710" s="98" t="s">
        <v>13667</v>
      </c>
      <c r="E7710" s="98" t="s">
        <v>13670</v>
      </c>
      <c r="F7710" s="124">
        <v>11</v>
      </c>
      <c r="G7710" s="112">
        <v>41821</v>
      </c>
      <c r="H7710" s="98"/>
      <c r="I7710" s="123" t="str">
        <f t="shared" si="120"/>
        <v>NÃO</v>
      </c>
      <c r="J7710" s="123"/>
      <c r="K7710" s="123"/>
      <c r="L7710" s="123"/>
      <c r="M7710" s="98" t="s">
        <v>14144</v>
      </c>
      <c r="N7710" s="118"/>
    </row>
    <row r="7711" spans="1:14" x14ac:dyDescent="0.25">
      <c r="A7711" s="130">
        <v>6554745000189</v>
      </c>
      <c r="B7711" s="98" t="s">
        <v>11592</v>
      </c>
      <c r="C7711" s="123" t="s">
        <v>2926</v>
      </c>
      <c r="D7711" s="98" t="s">
        <v>13667</v>
      </c>
      <c r="E7711" s="98" t="s">
        <v>13670</v>
      </c>
      <c r="F7711" s="124">
        <v>11</v>
      </c>
      <c r="G7711" s="112">
        <v>39404</v>
      </c>
      <c r="H7711" s="98"/>
      <c r="I7711" s="123" t="str">
        <f t="shared" si="120"/>
        <v>NÃO</v>
      </c>
      <c r="J7711" s="123"/>
      <c r="K7711" s="123"/>
      <c r="L7711" s="123"/>
      <c r="M7711" s="98" t="s">
        <v>15555</v>
      </c>
      <c r="N7711" s="118"/>
    </row>
    <row r="7712" spans="1:14" x14ac:dyDescent="0.25">
      <c r="A7712" s="130">
        <v>87612735000154</v>
      </c>
      <c r="B7712" s="98" t="s">
        <v>11593</v>
      </c>
      <c r="C7712" s="123" t="s">
        <v>3812</v>
      </c>
      <c r="D7712" s="98" t="s">
        <v>13667</v>
      </c>
      <c r="E7712" s="98" t="s">
        <v>13670</v>
      </c>
      <c r="F7712" s="124">
        <v>11</v>
      </c>
      <c r="G7712" s="112">
        <v>43326</v>
      </c>
      <c r="H7712" s="98"/>
      <c r="I7712" s="123" t="str">
        <f t="shared" si="120"/>
        <v>NÃO</v>
      </c>
      <c r="J7712" s="123"/>
      <c r="K7712" s="123"/>
      <c r="L7712" s="123"/>
      <c r="M7712" s="98" t="s">
        <v>16206</v>
      </c>
      <c r="N7712" s="118"/>
    </row>
    <row r="7713" spans="1:14" x14ac:dyDescent="0.25">
      <c r="A7713" s="130">
        <v>46523015000135</v>
      </c>
      <c r="B7713" s="98" t="s">
        <v>11594</v>
      </c>
      <c r="C7713" s="123" t="s">
        <v>4626</v>
      </c>
      <c r="D7713" s="98" t="s">
        <v>13667</v>
      </c>
      <c r="E7713" s="98" t="s">
        <v>13670</v>
      </c>
      <c r="F7713" s="124">
        <v>11</v>
      </c>
      <c r="G7713" s="112">
        <v>43327</v>
      </c>
      <c r="H7713" s="98"/>
      <c r="I7713" s="123" t="str">
        <f t="shared" si="120"/>
        <v>NÃO</v>
      </c>
      <c r="J7713" s="123"/>
      <c r="K7713" s="123"/>
      <c r="L7713" s="123"/>
      <c r="M7713" s="98"/>
      <c r="N7713" s="118"/>
    </row>
    <row r="7714" spans="1:14" x14ac:dyDescent="0.25">
      <c r="A7714" s="130">
        <v>12250056000183</v>
      </c>
      <c r="B7714" s="98" t="s">
        <v>11595</v>
      </c>
      <c r="C7714" s="123" t="s">
        <v>29</v>
      </c>
      <c r="D7714" s="98" t="s">
        <v>13667</v>
      </c>
      <c r="E7714" s="98" t="s">
        <v>13670</v>
      </c>
      <c r="F7714" s="124">
        <v>11</v>
      </c>
      <c r="G7714" s="112">
        <v>43437</v>
      </c>
      <c r="H7714" s="98"/>
      <c r="I7714" s="123" t="str">
        <f t="shared" si="120"/>
        <v>NÃO</v>
      </c>
      <c r="J7714" s="123"/>
      <c r="K7714" s="123"/>
      <c r="L7714" s="123"/>
      <c r="M7714" s="98" t="s">
        <v>13684</v>
      </c>
      <c r="N7714" s="118"/>
    </row>
    <row r="7715" spans="1:14" x14ac:dyDescent="0.25">
      <c r="A7715" s="130">
        <v>7387343000108</v>
      </c>
      <c r="B7715" s="98" t="s">
        <v>11596</v>
      </c>
      <c r="C7715" s="123" t="s">
        <v>634</v>
      </c>
      <c r="D7715" s="98" t="s">
        <v>13667</v>
      </c>
      <c r="E7715" s="98" t="s">
        <v>13670</v>
      </c>
      <c r="F7715" s="124">
        <v>11</v>
      </c>
      <c r="G7715" s="112">
        <v>42964</v>
      </c>
      <c r="H7715" s="98"/>
      <c r="I7715" s="123" t="str">
        <f t="shared" si="120"/>
        <v>NÃO</v>
      </c>
      <c r="J7715" s="123"/>
      <c r="K7715" s="123"/>
      <c r="L7715" s="123"/>
      <c r="M7715" s="98" t="s">
        <v>13945</v>
      </c>
      <c r="N7715" s="118"/>
    </row>
    <row r="7716" spans="1:14" x14ac:dyDescent="0.25">
      <c r="A7716" s="130">
        <v>46137410000180</v>
      </c>
      <c r="B7716" s="98" t="s">
        <v>11597</v>
      </c>
      <c r="C7716" s="123" t="s">
        <v>4626</v>
      </c>
      <c r="D7716" s="98" t="s">
        <v>13667</v>
      </c>
      <c r="E7716" s="98" t="s">
        <v>13670</v>
      </c>
      <c r="F7716" s="124">
        <v>11</v>
      </c>
      <c r="G7716" s="112">
        <v>39173</v>
      </c>
      <c r="H7716" s="98"/>
      <c r="I7716" s="123" t="str">
        <f t="shared" si="120"/>
        <v>NÃO</v>
      </c>
      <c r="J7716" s="123"/>
      <c r="K7716" s="123"/>
      <c r="L7716" s="123"/>
      <c r="M7716" s="98" t="s">
        <v>16698</v>
      </c>
      <c r="N7716" s="118"/>
    </row>
    <row r="7717" spans="1:14" x14ac:dyDescent="0.25">
      <c r="A7717" s="130">
        <v>8924581000160</v>
      </c>
      <c r="B7717" s="98" t="s">
        <v>11598</v>
      </c>
      <c r="C7717" s="123" t="s">
        <v>2554</v>
      </c>
      <c r="D7717" s="98" t="s">
        <v>13667</v>
      </c>
      <c r="E7717" s="98" t="s">
        <v>13670</v>
      </c>
      <c r="F7717" s="124">
        <v>11</v>
      </c>
      <c r="G7717" s="112">
        <v>41708</v>
      </c>
      <c r="H7717" s="98"/>
      <c r="I7717" s="123" t="str">
        <f t="shared" si="120"/>
        <v>NÃO</v>
      </c>
      <c r="J7717" s="123"/>
      <c r="K7717" s="123"/>
      <c r="L7717" s="123"/>
      <c r="M7717" s="98" t="s">
        <v>15133</v>
      </c>
      <c r="N7717" s="118"/>
    </row>
    <row r="7718" spans="1:14" x14ac:dyDescent="0.25">
      <c r="A7718" s="130">
        <v>45709920000111</v>
      </c>
      <c r="B7718" s="98" t="s">
        <v>11599</v>
      </c>
      <c r="C7718" s="123" t="s">
        <v>4626</v>
      </c>
      <c r="D7718" s="98" t="s">
        <v>13667</v>
      </c>
      <c r="E7718" s="98" t="s">
        <v>13670</v>
      </c>
      <c r="F7718" s="124">
        <v>11</v>
      </c>
      <c r="G7718" s="112">
        <v>41331</v>
      </c>
      <c r="H7718" s="98"/>
      <c r="I7718" s="123" t="str">
        <f t="shared" si="120"/>
        <v>NÃO</v>
      </c>
      <c r="J7718" s="123"/>
      <c r="K7718" s="123"/>
      <c r="L7718" s="123"/>
      <c r="M7718" s="98" t="s">
        <v>16703</v>
      </c>
      <c r="N7718" s="118"/>
    </row>
    <row r="7719" spans="1:14" x14ac:dyDescent="0.25">
      <c r="A7719" s="130">
        <v>7528292000189</v>
      </c>
      <c r="B7719" s="98" t="s">
        <v>11600</v>
      </c>
      <c r="C7719" s="123" t="s">
        <v>634</v>
      </c>
      <c r="D7719" s="98" t="s">
        <v>13667</v>
      </c>
      <c r="E7719" s="98" t="s">
        <v>13670</v>
      </c>
      <c r="F7719" s="124">
        <v>11</v>
      </c>
      <c r="G7719" s="112">
        <v>39679</v>
      </c>
      <c r="H7719" s="98"/>
      <c r="I7719" s="123" t="str">
        <f t="shared" si="120"/>
        <v>NÃO</v>
      </c>
      <c r="J7719" s="123"/>
      <c r="K7719" s="123"/>
      <c r="L7719" s="123"/>
      <c r="M7719" s="98"/>
      <c r="N7719" s="118"/>
    </row>
    <row r="7720" spans="1:14" x14ac:dyDescent="0.25">
      <c r="A7720" s="130">
        <v>1005917000141</v>
      </c>
      <c r="B7720" s="98" t="s">
        <v>11601</v>
      </c>
      <c r="C7720" s="123" t="s">
        <v>901</v>
      </c>
      <c r="D7720" s="98" t="s">
        <v>13667</v>
      </c>
      <c r="E7720" s="98" t="s">
        <v>13670</v>
      </c>
      <c r="F7720" s="124">
        <v>11</v>
      </c>
      <c r="G7720" s="112">
        <v>41821</v>
      </c>
      <c r="H7720" s="98"/>
      <c r="I7720" s="123" t="str">
        <f t="shared" si="120"/>
        <v>NÃO</v>
      </c>
      <c r="J7720" s="123"/>
      <c r="K7720" s="123"/>
      <c r="L7720" s="123"/>
      <c r="M7720" s="98" t="s">
        <v>14145</v>
      </c>
      <c r="N7720" s="118"/>
    </row>
    <row r="7721" spans="1:14" x14ac:dyDescent="0.25">
      <c r="A7721" s="130">
        <v>76245067000158</v>
      </c>
      <c r="B7721" s="98" t="s">
        <v>11602</v>
      </c>
      <c r="C7721" s="123" t="s">
        <v>3143</v>
      </c>
      <c r="D7721" s="98" t="s">
        <v>13667</v>
      </c>
      <c r="E7721" s="98" t="s">
        <v>13670</v>
      </c>
      <c r="F7721" s="124">
        <v>11</v>
      </c>
      <c r="G7721" s="112">
        <v>41532</v>
      </c>
      <c r="H7721" s="98"/>
      <c r="I7721" s="123" t="str">
        <f t="shared" si="120"/>
        <v>NÃO</v>
      </c>
      <c r="J7721" s="123"/>
      <c r="K7721" s="123"/>
      <c r="L7721" s="123"/>
      <c r="M7721" s="98" t="s">
        <v>15675</v>
      </c>
      <c r="N7721" s="118"/>
    </row>
    <row r="7722" spans="1:14" x14ac:dyDescent="0.25">
      <c r="A7722" s="130">
        <v>12227641000162</v>
      </c>
      <c r="B7722" s="98" t="s">
        <v>11603</v>
      </c>
      <c r="C7722" s="123" t="s">
        <v>29</v>
      </c>
      <c r="D7722" s="98" t="s">
        <v>13667</v>
      </c>
      <c r="E7722" s="98" t="s">
        <v>13670</v>
      </c>
      <c r="F7722" s="124">
        <v>11</v>
      </c>
      <c r="G7722" s="112">
        <v>39904</v>
      </c>
      <c r="H7722" s="98"/>
      <c r="I7722" s="123" t="str">
        <f t="shared" si="120"/>
        <v>NÃO</v>
      </c>
      <c r="J7722" s="123"/>
      <c r="K7722" s="123"/>
      <c r="L7722" s="123"/>
      <c r="M7722" s="98" t="s">
        <v>13685</v>
      </c>
      <c r="N7722" s="118"/>
    </row>
    <row r="7723" spans="1:14" x14ac:dyDescent="0.25">
      <c r="A7723" s="130">
        <v>5055009000113</v>
      </c>
      <c r="B7723" s="98" t="s">
        <v>11604</v>
      </c>
      <c r="C7723" s="123" t="s">
        <v>2413</v>
      </c>
      <c r="D7723" s="98" t="s">
        <v>13667</v>
      </c>
      <c r="E7723" s="98" t="s">
        <v>13670</v>
      </c>
      <c r="F7723" s="124">
        <v>11</v>
      </c>
      <c r="G7723" s="112">
        <v>43021</v>
      </c>
      <c r="H7723" s="98"/>
      <c r="I7723" s="123" t="str">
        <f t="shared" si="120"/>
        <v>NÃO</v>
      </c>
      <c r="J7723" s="123"/>
      <c r="K7723" s="123"/>
      <c r="L7723" s="123"/>
      <c r="M7723" s="98" t="s">
        <v>15071</v>
      </c>
      <c r="N7723" s="118"/>
    </row>
    <row r="7724" spans="1:14" x14ac:dyDescent="0.25">
      <c r="A7724" s="130">
        <v>8928517000157</v>
      </c>
      <c r="B7724" s="98" t="s">
        <v>11605</v>
      </c>
      <c r="C7724" s="123" t="s">
        <v>2554</v>
      </c>
      <c r="D7724" s="98" t="s">
        <v>13667</v>
      </c>
      <c r="E7724" s="98" t="s">
        <v>13670</v>
      </c>
      <c r="F7724" s="124">
        <v>11</v>
      </c>
      <c r="G7724" s="112">
        <v>40753</v>
      </c>
      <c r="H7724" s="98"/>
      <c r="I7724" s="123" t="str">
        <f t="shared" si="120"/>
        <v>NÃO</v>
      </c>
      <c r="J7724" s="123"/>
      <c r="K7724" s="123"/>
      <c r="L7724" s="123"/>
      <c r="M7724" s="98" t="s">
        <v>13534</v>
      </c>
      <c r="N7724" s="118"/>
    </row>
    <row r="7725" spans="1:14" x14ac:dyDescent="0.25">
      <c r="A7725" s="130">
        <v>10113728000183</v>
      </c>
      <c r="B7725" s="98" t="s">
        <v>11606</v>
      </c>
      <c r="C7725" s="123" t="s">
        <v>2758</v>
      </c>
      <c r="D7725" s="98" t="s">
        <v>13667</v>
      </c>
      <c r="E7725" s="98" t="s">
        <v>13670</v>
      </c>
      <c r="F7725" s="124">
        <v>11</v>
      </c>
      <c r="G7725" s="112">
        <v>38795</v>
      </c>
      <c r="H7725" s="98"/>
      <c r="I7725" s="123" t="str">
        <f t="shared" si="120"/>
        <v>NÃO</v>
      </c>
      <c r="J7725" s="123"/>
      <c r="K7725" s="123"/>
      <c r="L7725" s="123"/>
      <c r="M7725" s="98" t="s">
        <v>15255</v>
      </c>
      <c r="N7725" s="118"/>
    </row>
    <row r="7726" spans="1:14" x14ac:dyDescent="0.25">
      <c r="A7726" s="130">
        <v>8920126000196</v>
      </c>
      <c r="B7726" s="98" t="s">
        <v>11607</v>
      </c>
      <c r="C7726" s="123" t="s">
        <v>2554</v>
      </c>
      <c r="D7726" s="98" t="s">
        <v>13667</v>
      </c>
      <c r="E7726" s="98" t="s">
        <v>13670</v>
      </c>
      <c r="F7726" s="124">
        <v>11</v>
      </c>
      <c r="G7726" s="112">
        <v>40798</v>
      </c>
      <c r="H7726" s="98"/>
      <c r="I7726" s="123" t="str">
        <f t="shared" si="120"/>
        <v>NÃO</v>
      </c>
      <c r="J7726" s="123"/>
      <c r="K7726" s="123"/>
      <c r="L7726" s="123"/>
      <c r="M7726" s="98"/>
      <c r="N7726" s="118"/>
    </row>
    <row r="7727" spans="1:14" x14ac:dyDescent="0.25">
      <c r="A7727" s="130">
        <v>1612560000160</v>
      </c>
      <c r="B7727" s="98" t="s">
        <v>11608</v>
      </c>
      <c r="C7727" s="123" t="s">
        <v>2926</v>
      </c>
      <c r="D7727" s="98" t="s">
        <v>13667</v>
      </c>
      <c r="E7727" s="98" t="s">
        <v>13670</v>
      </c>
      <c r="F7727" s="124">
        <v>11</v>
      </c>
      <c r="G7727" s="112">
        <v>43826</v>
      </c>
      <c r="H7727" s="98"/>
      <c r="I7727" s="123" t="str">
        <f t="shared" si="120"/>
        <v>NÃO</v>
      </c>
      <c r="J7727" s="123"/>
      <c r="K7727" s="123"/>
      <c r="L7727" s="123"/>
      <c r="M7727" s="98"/>
      <c r="N7727" s="118"/>
    </row>
    <row r="7728" spans="1:14" x14ac:dyDescent="0.25">
      <c r="A7728" s="130">
        <v>39485438000142</v>
      </c>
      <c r="B7728" s="98" t="s">
        <v>11609</v>
      </c>
      <c r="C7728" s="123" t="s">
        <v>3513</v>
      </c>
      <c r="D7728" s="98" t="s">
        <v>13667</v>
      </c>
      <c r="E7728" s="98" t="s">
        <v>13670</v>
      </c>
      <c r="F7728" s="124">
        <v>11</v>
      </c>
      <c r="G7728" s="112">
        <v>39079</v>
      </c>
      <c r="H7728" s="98"/>
      <c r="I7728" s="123" t="str">
        <f t="shared" si="120"/>
        <v>NÃO</v>
      </c>
      <c r="J7728" s="123"/>
      <c r="K7728" s="123"/>
      <c r="L7728" s="123"/>
      <c r="M7728" s="98"/>
      <c r="N7728" s="118"/>
    </row>
    <row r="7729" spans="1:14" x14ac:dyDescent="0.25">
      <c r="A7729" s="130">
        <v>18338129000170</v>
      </c>
      <c r="B7729" s="98" t="s">
        <v>11610</v>
      </c>
      <c r="C7729" s="123" t="s">
        <v>1356</v>
      </c>
      <c r="D7729" s="98" t="s">
        <v>13667</v>
      </c>
      <c r="E7729" s="98" t="s">
        <v>13670</v>
      </c>
      <c r="F7729" s="124">
        <v>11</v>
      </c>
      <c r="G7729" s="112">
        <v>40513</v>
      </c>
      <c r="H7729" s="98"/>
      <c r="I7729" s="123" t="str">
        <f t="shared" si="120"/>
        <v>NÃO</v>
      </c>
      <c r="J7729" s="123"/>
      <c r="K7729" s="123"/>
      <c r="L7729" s="123"/>
      <c r="M7729" s="98"/>
      <c r="N7729" s="118"/>
    </row>
    <row r="7730" spans="1:14" x14ac:dyDescent="0.25">
      <c r="A7730" s="130">
        <v>18715383000140</v>
      </c>
      <c r="B7730" s="98" t="s">
        <v>11611</v>
      </c>
      <c r="C7730" s="123" t="s">
        <v>1356</v>
      </c>
      <c r="D7730" s="98" t="s">
        <v>13667</v>
      </c>
      <c r="E7730" s="98" t="s">
        <v>13670</v>
      </c>
      <c r="F7730" s="124">
        <v>11</v>
      </c>
      <c r="G7730" s="112">
        <v>40907</v>
      </c>
      <c r="H7730" s="98"/>
      <c r="I7730" s="123" t="str">
        <f t="shared" si="120"/>
        <v>NÃO</v>
      </c>
      <c r="J7730" s="123"/>
      <c r="K7730" s="123"/>
      <c r="L7730" s="123"/>
      <c r="M7730" s="98" t="s">
        <v>13534</v>
      </c>
      <c r="N7730" s="118"/>
    </row>
    <row r="7731" spans="1:14" x14ac:dyDescent="0.25">
      <c r="A7731" s="130">
        <v>10260222000105</v>
      </c>
      <c r="B7731" s="98" t="s">
        <v>11612</v>
      </c>
      <c r="C7731" s="123" t="s">
        <v>2758</v>
      </c>
      <c r="D7731" s="98" t="s">
        <v>13667</v>
      </c>
      <c r="E7731" s="98" t="s">
        <v>13670</v>
      </c>
      <c r="F7731" s="124">
        <v>11</v>
      </c>
      <c r="G7731" s="112">
        <v>38981</v>
      </c>
      <c r="H7731" s="98"/>
      <c r="I7731" s="123" t="str">
        <f t="shared" si="120"/>
        <v>NÃO</v>
      </c>
      <c r="J7731" s="123"/>
      <c r="K7731" s="123"/>
      <c r="L7731" s="123"/>
      <c r="M7731" s="98" t="s">
        <v>15260</v>
      </c>
      <c r="N7731" s="118"/>
    </row>
    <row r="7732" spans="1:14" x14ac:dyDescent="0.25">
      <c r="A7732" s="130">
        <v>12250163000101</v>
      </c>
      <c r="B7732" s="98" t="s">
        <v>11613</v>
      </c>
      <c r="C7732" s="123" t="s">
        <v>29</v>
      </c>
      <c r="D7732" s="98" t="s">
        <v>13667</v>
      </c>
      <c r="E7732" s="98" t="s">
        <v>13670</v>
      </c>
      <c r="F7732" s="124">
        <v>11</v>
      </c>
      <c r="G7732" s="112">
        <v>41490</v>
      </c>
      <c r="H7732" s="98"/>
      <c r="I7732" s="123" t="str">
        <f t="shared" si="120"/>
        <v>NÃO</v>
      </c>
      <c r="J7732" s="123"/>
      <c r="K7732" s="123"/>
      <c r="L7732" s="123"/>
      <c r="M7732" s="98" t="s">
        <v>13686</v>
      </c>
      <c r="N7732" s="118"/>
    </row>
    <row r="7733" spans="1:14" x14ac:dyDescent="0.25">
      <c r="A7733" s="130">
        <v>4243978000135</v>
      </c>
      <c r="B7733" s="98" t="s">
        <v>11614</v>
      </c>
      <c r="C7733" s="123" t="s">
        <v>133</v>
      </c>
      <c r="D7733" s="98" t="s">
        <v>13667</v>
      </c>
      <c r="E7733" s="98" t="s">
        <v>13670</v>
      </c>
      <c r="F7733" s="124">
        <v>11</v>
      </c>
      <c r="G7733" s="112">
        <v>42369</v>
      </c>
      <c r="H7733" s="98"/>
      <c r="I7733" s="123" t="str">
        <f t="shared" si="120"/>
        <v>NÃO</v>
      </c>
      <c r="J7733" s="123"/>
      <c r="K7733" s="123"/>
      <c r="L7733" s="123"/>
      <c r="M7733" s="98" t="s">
        <v>13814</v>
      </c>
      <c r="N7733" s="118"/>
    </row>
    <row r="7734" spans="1:14" x14ac:dyDescent="0.25">
      <c r="A7734" s="130">
        <v>87849923000109</v>
      </c>
      <c r="B7734" s="98" t="s">
        <v>11615</v>
      </c>
      <c r="C7734" s="123" t="s">
        <v>3812</v>
      </c>
      <c r="D7734" s="98" t="s">
        <v>13667</v>
      </c>
      <c r="E7734" s="98" t="s">
        <v>13670</v>
      </c>
      <c r="F7734" s="124">
        <v>14</v>
      </c>
      <c r="G7734" s="112">
        <v>43914</v>
      </c>
      <c r="H7734" s="98"/>
      <c r="I7734" s="123" t="str">
        <f t="shared" si="120"/>
        <v>SIM</v>
      </c>
      <c r="J7734" s="123"/>
      <c r="K7734" s="123"/>
      <c r="L7734" s="123"/>
      <c r="M7734" s="98"/>
      <c r="N7734" s="118"/>
    </row>
    <row r="7735" spans="1:14" x14ac:dyDescent="0.25">
      <c r="A7735" s="130">
        <v>1614602000100</v>
      </c>
      <c r="B7735" s="98" t="s">
        <v>11616</v>
      </c>
      <c r="C7735" s="123" t="s">
        <v>1356</v>
      </c>
      <c r="D7735" s="98" t="s">
        <v>13667</v>
      </c>
      <c r="E7735" s="98" t="s">
        <v>13670</v>
      </c>
      <c r="F7735" s="124">
        <v>11</v>
      </c>
      <c r="G7735" s="112">
        <v>39234</v>
      </c>
      <c r="H7735" s="98"/>
      <c r="I7735" s="123" t="str">
        <f t="shared" si="120"/>
        <v>NÃO</v>
      </c>
      <c r="J7735" s="123"/>
      <c r="K7735" s="123"/>
      <c r="L7735" s="123"/>
      <c r="M7735" s="98" t="s">
        <v>13534</v>
      </c>
      <c r="N7735" s="118"/>
    </row>
    <row r="7736" spans="1:14" x14ac:dyDescent="0.25">
      <c r="A7736" s="130">
        <v>68020916000147</v>
      </c>
      <c r="B7736" s="98" t="s">
        <v>11617</v>
      </c>
      <c r="C7736" s="123" t="s">
        <v>4626</v>
      </c>
      <c r="D7736" s="98" t="s">
        <v>13667</v>
      </c>
      <c r="E7736" s="98" t="s">
        <v>13670</v>
      </c>
      <c r="F7736" s="124">
        <v>14</v>
      </c>
      <c r="G7736" s="112">
        <v>43922</v>
      </c>
      <c r="H7736" s="98"/>
      <c r="I7736" s="123" t="str">
        <f t="shared" si="120"/>
        <v>SIM</v>
      </c>
      <c r="J7736" s="123"/>
      <c r="K7736" s="123"/>
      <c r="L7736" s="123"/>
      <c r="M7736" s="98"/>
      <c r="N7736" s="118"/>
    </row>
    <row r="7737" spans="1:14" x14ac:dyDescent="0.25">
      <c r="A7737" s="130">
        <v>6554034000104</v>
      </c>
      <c r="B7737" s="98" t="s">
        <v>11618</v>
      </c>
      <c r="C7737" s="123" t="s">
        <v>2926</v>
      </c>
      <c r="D7737" s="98" t="s">
        <v>13667</v>
      </c>
      <c r="E7737" s="98" t="s">
        <v>13670</v>
      </c>
      <c r="F7737" s="124">
        <v>11</v>
      </c>
      <c r="G7737" s="112">
        <v>41704</v>
      </c>
      <c r="H7737" s="98"/>
      <c r="I7737" s="123" t="str">
        <f t="shared" si="120"/>
        <v>NÃO</v>
      </c>
      <c r="J7737" s="123"/>
      <c r="K7737" s="123"/>
      <c r="L7737" s="123"/>
      <c r="M7737" s="98" t="s">
        <v>15557</v>
      </c>
      <c r="N7737" s="118"/>
    </row>
    <row r="7738" spans="1:14" x14ac:dyDescent="0.25">
      <c r="A7738" s="130">
        <v>4628111000106</v>
      </c>
      <c r="B7738" s="98" t="s">
        <v>11619</v>
      </c>
      <c r="C7738" s="123" t="s">
        <v>133</v>
      </c>
      <c r="D7738" s="98" t="s">
        <v>13667</v>
      </c>
      <c r="E7738" s="98" t="s">
        <v>13670</v>
      </c>
      <c r="F7738" s="124">
        <v>11</v>
      </c>
      <c r="G7738" s="112">
        <v>40968</v>
      </c>
      <c r="H7738" s="98"/>
      <c r="I7738" s="123" t="str">
        <f t="shared" si="120"/>
        <v>NÃO</v>
      </c>
      <c r="J7738" s="123"/>
      <c r="K7738" s="123"/>
      <c r="L7738" s="123"/>
      <c r="M7738" s="98" t="s">
        <v>13817</v>
      </c>
      <c r="N7738" s="118"/>
    </row>
    <row r="7739" spans="1:14" x14ac:dyDescent="0.25">
      <c r="A7739" s="130">
        <v>10287373000149</v>
      </c>
      <c r="B7739" s="98" t="s">
        <v>11620</v>
      </c>
      <c r="C7739" s="123" t="s">
        <v>2758</v>
      </c>
      <c r="D7739" s="98" t="s">
        <v>13667</v>
      </c>
      <c r="E7739" s="98" t="s">
        <v>13670</v>
      </c>
      <c r="F7739" s="124">
        <v>13</v>
      </c>
      <c r="G7739" s="112">
        <v>43557</v>
      </c>
      <c r="H7739" s="98"/>
      <c r="I7739" s="123" t="str">
        <f t="shared" si="120"/>
        <v>NÃO</v>
      </c>
      <c r="J7739" s="123"/>
      <c r="K7739" s="123"/>
      <c r="L7739" s="123"/>
      <c r="M7739" s="98"/>
      <c r="N7739" s="118"/>
    </row>
    <row r="7740" spans="1:14" x14ac:dyDescent="0.25">
      <c r="A7740" s="130">
        <v>18715391000196</v>
      </c>
      <c r="B7740" s="98" t="s">
        <v>11621</v>
      </c>
      <c r="C7740" s="123" t="s">
        <v>1356</v>
      </c>
      <c r="D7740" s="98" t="s">
        <v>13667</v>
      </c>
      <c r="E7740" s="98" t="s">
        <v>13670</v>
      </c>
      <c r="F7740" s="124">
        <v>14</v>
      </c>
      <c r="G7740" s="112">
        <v>44743</v>
      </c>
      <c r="H7740" s="98"/>
      <c r="I7740" s="123" t="str">
        <f t="shared" si="120"/>
        <v>SIM</v>
      </c>
      <c r="J7740" s="123"/>
      <c r="K7740" s="123"/>
      <c r="L7740" s="123"/>
      <c r="M7740" s="98"/>
      <c r="N7740" s="118"/>
    </row>
    <row r="7741" spans="1:14" x14ac:dyDescent="0.25">
      <c r="A7741" s="130">
        <v>10091510000175</v>
      </c>
      <c r="B7741" s="98" t="s">
        <v>11622</v>
      </c>
      <c r="C7741" s="123" t="s">
        <v>2758</v>
      </c>
      <c r="D7741" s="98" t="s">
        <v>13667</v>
      </c>
      <c r="E7741" s="98" t="s">
        <v>13670</v>
      </c>
      <c r="F7741" s="124">
        <v>12</v>
      </c>
      <c r="G7741" s="112">
        <v>39542</v>
      </c>
      <c r="H7741" s="98"/>
      <c r="I7741" s="123" t="str">
        <f t="shared" si="120"/>
        <v>NÃO</v>
      </c>
      <c r="J7741" s="123"/>
      <c r="K7741" s="123"/>
      <c r="L7741" s="123"/>
      <c r="M7741" s="98" t="s">
        <v>15264</v>
      </c>
      <c r="N7741" s="118"/>
    </row>
    <row r="7742" spans="1:14" x14ac:dyDescent="0.25">
      <c r="A7742" s="130">
        <v>82892308000153</v>
      </c>
      <c r="B7742" s="98" t="s">
        <v>11623</v>
      </c>
      <c r="C7742" s="123" t="s">
        <v>4289</v>
      </c>
      <c r="D7742" s="98" t="s">
        <v>13667</v>
      </c>
      <c r="E7742" s="98" t="s">
        <v>13670</v>
      </c>
      <c r="F7742" s="124">
        <v>11</v>
      </c>
      <c r="G7742" s="112">
        <v>38435</v>
      </c>
      <c r="H7742" s="98"/>
      <c r="I7742" s="123" t="str">
        <f t="shared" si="120"/>
        <v>NÃO</v>
      </c>
      <c r="J7742" s="123"/>
      <c r="K7742" s="123"/>
      <c r="L7742" s="123"/>
      <c r="M7742" s="98" t="s">
        <v>16588</v>
      </c>
      <c r="N7742" s="118"/>
    </row>
    <row r="7743" spans="1:14" x14ac:dyDescent="0.25">
      <c r="A7743" s="130">
        <v>44430783000119</v>
      </c>
      <c r="B7743" s="98" t="s">
        <v>11624</v>
      </c>
      <c r="C7743" s="123" t="s">
        <v>4626</v>
      </c>
      <c r="D7743" s="98" t="s">
        <v>13667</v>
      </c>
      <c r="E7743" s="98" t="s">
        <v>13670</v>
      </c>
      <c r="F7743" s="124">
        <v>11</v>
      </c>
      <c r="G7743" s="112">
        <v>38771</v>
      </c>
      <c r="H7743" s="98"/>
      <c r="I7743" s="123" t="str">
        <f t="shared" si="120"/>
        <v>NÃO</v>
      </c>
      <c r="J7743" s="123"/>
      <c r="K7743" s="123"/>
      <c r="L7743" s="123"/>
      <c r="M7743" s="98" t="s">
        <v>16705</v>
      </c>
      <c r="N7743" s="118"/>
    </row>
    <row r="7744" spans="1:14" x14ac:dyDescent="0.25">
      <c r="A7744" s="130">
        <v>18296640000156</v>
      </c>
      <c r="B7744" s="98" t="s">
        <v>11625</v>
      </c>
      <c r="C7744" s="123" t="s">
        <v>1356</v>
      </c>
      <c r="D7744" s="98" t="s">
        <v>13667</v>
      </c>
      <c r="E7744" s="98" t="s">
        <v>13670</v>
      </c>
      <c r="F7744" s="124">
        <v>11</v>
      </c>
      <c r="G7744" s="112">
        <v>39539</v>
      </c>
      <c r="H7744" s="98"/>
      <c r="I7744" s="123" t="str">
        <f t="shared" si="120"/>
        <v>NÃO</v>
      </c>
      <c r="J7744" s="123"/>
      <c r="K7744" s="123"/>
      <c r="L7744" s="123"/>
      <c r="M7744" s="98" t="s">
        <v>13699</v>
      </c>
      <c r="N7744" s="118"/>
    </row>
    <row r="7745" spans="1:14" x14ac:dyDescent="0.25">
      <c r="A7745" s="130">
        <v>46523288000180</v>
      </c>
      <c r="B7745" s="98" t="s">
        <v>11627</v>
      </c>
      <c r="C7745" s="123" t="s">
        <v>4626</v>
      </c>
      <c r="D7745" s="98" t="s">
        <v>13667</v>
      </c>
      <c r="E7745" s="98" t="s">
        <v>13670</v>
      </c>
      <c r="F7745" s="124">
        <v>11</v>
      </c>
      <c r="G7745" s="112">
        <v>40329</v>
      </c>
      <c r="H7745" s="98"/>
      <c r="I7745" s="123" t="str">
        <f t="shared" si="120"/>
        <v>NÃO</v>
      </c>
      <c r="J7745" s="123"/>
      <c r="K7745" s="123"/>
      <c r="L7745" s="123"/>
      <c r="M7745" s="98"/>
      <c r="N7745" s="118"/>
    </row>
    <row r="7746" spans="1:14" x14ac:dyDescent="0.25">
      <c r="A7746" s="130">
        <v>83108357000115</v>
      </c>
      <c r="B7746" s="98" t="s">
        <v>11628</v>
      </c>
      <c r="C7746" s="123" t="s">
        <v>4289</v>
      </c>
      <c r="D7746" s="98" t="s">
        <v>13667</v>
      </c>
      <c r="E7746" s="98" t="s">
        <v>13670</v>
      </c>
      <c r="F7746" s="124">
        <v>14</v>
      </c>
      <c r="G7746" s="112">
        <v>44044</v>
      </c>
      <c r="H7746" s="98"/>
      <c r="I7746" s="123" t="str">
        <f t="shared" si="120"/>
        <v>SIM</v>
      </c>
      <c r="J7746" s="123"/>
      <c r="K7746" s="123"/>
      <c r="L7746" s="123"/>
      <c r="M7746" s="98"/>
      <c r="N7746" s="118"/>
    </row>
    <row r="7747" spans="1:14" x14ac:dyDescent="0.25">
      <c r="A7747" s="130">
        <v>27167436000126</v>
      </c>
      <c r="B7747" s="98" t="s">
        <v>11629</v>
      </c>
      <c r="C7747" s="123" t="s">
        <v>821</v>
      </c>
      <c r="D7747" s="98" t="s">
        <v>13667</v>
      </c>
      <c r="E7747" s="98" t="s">
        <v>13670</v>
      </c>
      <c r="F7747" s="124">
        <v>14</v>
      </c>
      <c r="G7747" s="112">
        <v>44072</v>
      </c>
      <c r="H7747" s="98"/>
      <c r="I7747" s="123" t="str">
        <f t="shared" ref="I7747:I7810" si="121">IFERROR(IF(OR(E7747="Ativos", E7747="Aposentados",E7747="Pensionistas"),IF(F7747&gt;=14,"SIM","NÃO"),""),"")</f>
        <v>SIM</v>
      </c>
      <c r="J7747" s="123"/>
      <c r="K7747" s="123"/>
      <c r="L7747" s="123"/>
      <c r="M7747" s="98"/>
      <c r="N7747" s="118"/>
    </row>
    <row r="7748" spans="1:14" x14ac:dyDescent="0.25">
      <c r="A7748" s="130">
        <v>18239590000175</v>
      </c>
      <c r="B7748" s="98" t="s">
        <v>11630</v>
      </c>
      <c r="C7748" s="123" t="s">
        <v>1356</v>
      </c>
      <c r="D7748" s="98" t="s">
        <v>13667</v>
      </c>
      <c r="E7748" s="98" t="s">
        <v>13670</v>
      </c>
      <c r="F7748" s="124">
        <v>11</v>
      </c>
      <c r="G7748" s="112">
        <v>38626</v>
      </c>
      <c r="H7748" s="98"/>
      <c r="I7748" s="123" t="str">
        <f t="shared" si="121"/>
        <v>NÃO</v>
      </c>
      <c r="J7748" s="123"/>
      <c r="K7748" s="123"/>
      <c r="L7748" s="123"/>
      <c r="M7748" s="98" t="s">
        <v>14494</v>
      </c>
      <c r="N7748" s="118"/>
    </row>
    <row r="7749" spans="1:14" x14ac:dyDescent="0.25">
      <c r="A7749" s="130">
        <v>76217017000167</v>
      </c>
      <c r="B7749" s="98" t="s">
        <v>11631</v>
      </c>
      <c r="C7749" s="123" t="s">
        <v>3143</v>
      </c>
      <c r="D7749" s="98" t="s">
        <v>13667</v>
      </c>
      <c r="E7749" s="98" t="s">
        <v>13670</v>
      </c>
      <c r="F7749" s="124">
        <v>11</v>
      </c>
      <c r="G7749" s="112">
        <v>40311</v>
      </c>
      <c r="H7749" s="98"/>
      <c r="I7749" s="123" t="str">
        <f t="shared" si="121"/>
        <v>NÃO</v>
      </c>
      <c r="J7749" s="123"/>
      <c r="K7749" s="123"/>
      <c r="L7749" s="123"/>
      <c r="M7749" s="98"/>
      <c r="N7749" s="118"/>
    </row>
    <row r="7750" spans="1:14" x14ac:dyDescent="0.25">
      <c r="A7750" s="130">
        <v>8142655000106</v>
      </c>
      <c r="B7750" s="98" t="s">
        <v>11632</v>
      </c>
      <c r="C7750" s="123" t="s">
        <v>3601</v>
      </c>
      <c r="D7750" s="98" t="s">
        <v>13667</v>
      </c>
      <c r="E7750" s="98" t="s">
        <v>13670</v>
      </c>
      <c r="F7750" s="124">
        <v>11</v>
      </c>
      <c r="G7750" s="112">
        <v>41974</v>
      </c>
      <c r="H7750" s="98"/>
      <c r="I7750" s="123" t="str">
        <f t="shared" si="121"/>
        <v>NÃO</v>
      </c>
      <c r="J7750" s="123"/>
      <c r="K7750" s="123"/>
      <c r="L7750" s="123"/>
      <c r="M7750" s="98" t="s">
        <v>16058</v>
      </c>
      <c r="N7750" s="118"/>
    </row>
    <row r="7751" spans="1:14" x14ac:dyDescent="0.25">
      <c r="A7751" s="130">
        <v>1612906000120</v>
      </c>
      <c r="B7751" s="98" t="s">
        <v>11633</v>
      </c>
      <c r="C7751" s="123" t="s">
        <v>3143</v>
      </c>
      <c r="D7751" s="98" t="s">
        <v>13667</v>
      </c>
      <c r="E7751" s="98" t="s">
        <v>13670</v>
      </c>
      <c r="F7751" s="124">
        <v>11</v>
      </c>
      <c r="G7751" s="112">
        <v>43650</v>
      </c>
      <c r="H7751" s="98"/>
      <c r="I7751" s="123" t="str">
        <f t="shared" si="121"/>
        <v>NÃO</v>
      </c>
      <c r="J7751" s="123"/>
      <c r="K7751" s="123"/>
      <c r="L7751" s="123"/>
      <c r="M7751" s="98"/>
      <c r="N7751" s="118"/>
    </row>
    <row r="7752" spans="1:14" x14ac:dyDescent="0.25">
      <c r="A7752" s="130">
        <v>7963515000136</v>
      </c>
      <c r="B7752" s="98" t="s">
        <v>11634</v>
      </c>
      <c r="C7752" s="123" t="s">
        <v>634</v>
      </c>
      <c r="D7752" s="98" t="s">
        <v>13667</v>
      </c>
      <c r="E7752" s="98" t="s">
        <v>13670</v>
      </c>
      <c r="F7752" s="124">
        <v>11</v>
      </c>
      <c r="G7752" s="112">
        <v>39297</v>
      </c>
      <c r="H7752" s="98"/>
      <c r="I7752" s="123" t="str">
        <f t="shared" si="121"/>
        <v>NÃO</v>
      </c>
      <c r="J7752" s="123"/>
      <c r="K7752" s="123"/>
      <c r="L7752" s="123"/>
      <c r="M7752" s="98" t="s">
        <v>13699</v>
      </c>
      <c r="N7752" s="118"/>
    </row>
    <row r="7753" spans="1:14" x14ac:dyDescent="0.25">
      <c r="A7753" s="130">
        <v>1612538000110</v>
      </c>
      <c r="B7753" s="98" t="s">
        <v>11635</v>
      </c>
      <c r="C7753" s="123" t="s">
        <v>2554</v>
      </c>
      <c r="D7753" s="98" t="s">
        <v>13667</v>
      </c>
      <c r="E7753" s="98" t="s">
        <v>13670</v>
      </c>
      <c r="F7753" s="124">
        <v>11</v>
      </c>
      <c r="G7753" s="112">
        <v>40231</v>
      </c>
      <c r="H7753" s="98"/>
      <c r="I7753" s="123" t="str">
        <f t="shared" si="121"/>
        <v>NÃO</v>
      </c>
      <c r="J7753" s="123"/>
      <c r="K7753" s="123"/>
      <c r="L7753" s="123"/>
      <c r="M7753" s="98" t="s">
        <v>13699</v>
      </c>
      <c r="N7753" s="118"/>
    </row>
    <row r="7754" spans="1:14" x14ac:dyDescent="0.25">
      <c r="A7754" s="130">
        <v>5943030000155</v>
      </c>
      <c r="B7754" s="98" t="s">
        <v>11636</v>
      </c>
      <c r="C7754" s="123" t="s">
        <v>3798</v>
      </c>
      <c r="D7754" s="98" t="s">
        <v>13667</v>
      </c>
      <c r="E7754" s="98" t="s">
        <v>13670</v>
      </c>
      <c r="F7754" s="124">
        <v>11</v>
      </c>
      <c r="G7754" s="112">
        <v>42727</v>
      </c>
      <c r="H7754" s="98"/>
      <c r="I7754" s="123" t="str">
        <f t="shared" si="121"/>
        <v>NÃO</v>
      </c>
      <c r="J7754" s="123"/>
      <c r="K7754" s="123"/>
      <c r="L7754" s="123"/>
      <c r="M7754" s="98" t="s">
        <v>16172</v>
      </c>
      <c r="N7754" s="118"/>
    </row>
    <row r="7755" spans="1:14" x14ac:dyDescent="0.25">
      <c r="A7755" s="130">
        <v>92410562000121</v>
      </c>
      <c r="B7755" s="98" t="s">
        <v>11637</v>
      </c>
      <c r="C7755" s="123" t="s">
        <v>3812</v>
      </c>
      <c r="D7755" s="98" t="s">
        <v>13667</v>
      </c>
      <c r="E7755" s="98" t="s">
        <v>13670</v>
      </c>
      <c r="F7755" s="124">
        <v>14</v>
      </c>
      <c r="G7755" s="112">
        <v>44075</v>
      </c>
      <c r="H7755" s="98"/>
      <c r="I7755" s="123" t="str">
        <f t="shared" si="121"/>
        <v>SIM</v>
      </c>
      <c r="J7755" s="123"/>
      <c r="K7755" s="123"/>
      <c r="L7755" s="123"/>
      <c r="M7755" s="98"/>
      <c r="N7755" s="118"/>
    </row>
    <row r="7756" spans="1:14" x14ac:dyDescent="0.25">
      <c r="A7756" s="130">
        <v>87612867000186</v>
      </c>
      <c r="B7756" s="98" t="s">
        <v>11638</v>
      </c>
      <c r="C7756" s="123" t="s">
        <v>3812</v>
      </c>
      <c r="D7756" s="98" t="s">
        <v>13667</v>
      </c>
      <c r="E7756" s="98" t="s">
        <v>13670</v>
      </c>
      <c r="F7756" s="124">
        <v>11</v>
      </c>
      <c r="G7756" s="112">
        <v>42370</v>
      </c>
      <c r="H7756" s="98"/>
      <c r="I7756" s="123" t="str">
        <f t="shared" si="121"/>
        <v>NÃO</v>
      </c>
      <c r="J7756" s="123"/>
      <c r="K7756" s="123"/>
      <c r="L7756" s="123"/>
      <c r="M7756" s="98" t="s">
        <v>16208</v>
      </c>
      <c r="N7756" s="118"/>
    </row>
    <row r="7757" spans="1:14" x14ac:dyDescent="0.25">
      <c r="A7757" s="130">
        <v>1602022000194</v>
      </c>
      <c r="B7757" s="98" t="s">
        <v>11639</v>
      </c>
      <c r="C7757" s="123" t="s">
        <v>3812</v>
      </c>
      <c r="D7757" s="98" t="s">
        <v>13667</v>
      </c>
      <c r="E7757" s="98" t="s">
        <v>13670</v>
      </c>
      <c r="F7757" s="124">
        <v>11</v>
      </c>
      <c r="G7757" s="112">
        <v>38749</v>
      </c>
      <c r="H7757" s="98"/>
      <c r="I7757" s="123" t="str">
        <f t="shared" si="121"/>
        <v>NÃO</v>
      </c>
      <c r="J7757" s="123"/>
      <c r="K7757" s="123"/>
      <c r="L7757" s="123"/>
      <c r="M7757" s="98" t="s">
        <v>16211</v>
      </c>
      <c r="N7757" s="118"/>
    </row>
    <row r="7758" spans="1:14" x14ac:dyDescent="0.25">
      <c r="A7758" s="130">
        <v>12264396000163</v>
      </c>
      <c r="B7758" s="98" t="s">
        <v>11640</v>
      </c>
      <c r="C7758" s="123" t="s">
        <v>29</v>
      </c>
      <c r="D7758" s="98" t="s">
        <v>13667</v>
      </c>
      <c r="E7758" s="98" t="s">
        <v>13670</v>
      </c>
      <c r="F7758" s="124">
        <v>11</v>
      </c>
      <c r="G7758" s="112">
        <v>41340</v>
      </c>
      <c r="H7758" s="98"/>
      <c r="I7758" s="123" t="str">
        <f t="shared" si="121"/>
        <v>NÃO</v>
      </c>
      <c r="J7758" s="123"/>
      <c r="K7758" s="123"/>
      <c r="L7758" s="123"/>
      <c r="M7758" s="98" t="s">
        <v>13689</v>
      </c>
      <c r="N7758" s="118"/>
    </row>
    <row r="7759" spans="1:14" x14ac:dyDescent="0.25">
      <c r="A7759" s="130">
        <v>18803072000132</v>
      </c>
      <c r="B7759" s="98" t="s">
        <v>11641</v>
      </c>
      <c r="C7759" s="123" t="s">
        <v>1356</v>
      </c>
      <c r="D7759" s="98" t="s">
        <v>13667</v>
      </c>
      <c r="E7759" s="98" t="s">
        <v>13670</v>
      </c>
      <c r="F7759" s="124">
        <v>11</v>
      </c>
      <c r="G7759" s="112">
        <v>41340</v>
      </c>
      <c r="H7759" s="98"/>
      <c r="I7759" s="123" t="str">
        <f t="shared" si="121"/>
        <v>NÃO</v>
      </c>
      <c r="J7759" s="123"/>
      <c r="K7759" s="123"/>
      <c r="L7759" s="123"/>
      <c r="M7759" s="98" t="s">
        <v>14503</v>
      </c>
      <c r="N7759" s="118"/>
    </row>
    <row r="7760" spans="1:14" x14ac:dyDescent="0.25">
      <c r="A7760" s="130">
        <v>11040862000164</v>
      </c>
      <c r="B7760" s="98" t="s">
        <v>11642</v>
      </c>
      <c r="C7760" s="123" t="s">
        <v>2758</v>
      </c>
      <c r="D7760" s="98" t="s">
        <v>13667</v>
      </c>
      <c r="E7760" s="98" t="s">
        <v>13670</v>
      </c>
      <c r="F7760" s="124">
        <v>11</v>
      </c>
      <c r="G7760" s="112">
        <v>40539</v>
      </c>
      <c r="H7760" s="98"/>
      <c r="I7760" s="123" t="str">
        <f t="shared" si="121"/>
        <v>NÃO</v>
      </c>
      <c r="J7760" s="123"/>
      <c r="K7760" s="123"/>
      <c r="L7760" s="123"/>
      <c r="M7760" s="98"/>
      <c r="N7760" s="118"/>
    </row>
    <row r="7761" spans="1:14" x14ac:dyDescent="0.25">
      <c r="A7761" s="130">
        <v>15465016000147</v>
      </c>
      <c r="B7761" s="98" t="s">
        <v>11643</v>
      </c>
      <c r="C7761" s="123" t="s">
        <v>2197</v>
      </c>
      <c r="D7761" s="98" t="s">
        <v>13667</v>
      </c>
      <c r="E7761" s="98" t="s">
        <v>13670</v>
      </c>
      <c r="F7761" s="124">
        <v>11</v>
      </c>
      <c r="G7761" s="112">
        <v>40269</v>
      </c>
      <c r="H7761" s="98"/>
      <c r="I7761" s="123" t="str">
        <f t="shared" si="121"/>
        <v>NÃO</v>
      </c>
      <c r="J7761" s="123"/>
      <c r="K7761" s="123"/>
      <c r="L7761" s="123"/>
      <c r="M7761" s="98"/>
      <c r="N7761" s="118"/>
    </row>
    <row r="7762" spans="1:14" x14ac:dyDescent="0.25">
      <c r="A7762" s="130">
        <v>18301002000186</v>
      </c>
      <c r="B7762" s="98" t="s">
        <v>11645</v>
      </c>
      <c r="C7762" s="123" t="s">
        <v>1356</v>
      </c>
      <c r="D7762" s="98" t="s">
        <v>13667</v>
      </c>
      <c r="E7762" s="98" t="s">
        <v>13670</v>
      </c>
      <c r="F7762" s="124">
        <v>11</v>
      </c>
      <c r="G7762" s="112">
        <v>38792</v>
      </c>
      <c r="H7762" s="98"/>
      <c r="I7762" s="123" t="str">
        <f t="shared" si="121"/>
        <v>NÃO</v>
      </c>
      <c r="J7762" s="123"/>
      <c r="K7762" s="123"/>
      <c r="L7762" s="123"/>
      <c r="M7762" s="98"/>
      <c r="N7762" s="118"/>
    </row>
    <row r="7763" spans="1:14" x14ac:dyDescent="0.25">
      <c r="A7763" s="130">
        <v>6229975000172</v>
      </c>
      <c r="B7763" s="98" t="s">
        <v>11646</v>
      </c>
      <c r="C7763" s="123" t="s">
        <v>1142</v>
      </c>
      <c r="D7763" s="98" t="s">
        <v>13667</v>
      </c>
      <c r="E7763" s="98" t="s">
        <v>13670</v>
      </c>
      <c r="F7763" s="124">
        <v>11</v>
      </c>
      <c r="G7763" s="112">
        <v>40521</v>
      </c>
      <c r="H7763" s="98"/>
      <c r="I7763" s="123" t="str">
        <f t="shared" si="121"/>
        <v>NÃO</v>
      </c>
      <c r="J7763" s="123"/>
      <c r="K7763" s="123"/>
      <c r="L7763" s="123"/>
      <c r="M7763" s="98" t="s">
        <v>13534</v>
      </c>
      <c r="N7763" s="118"/>
    </row>
    <row r="7764" spans="1:14" x14ac:dyDescent="0.25">
      <c r="A7764" s="130">
        <v>10293074000117</v>
      </c>
      <c r="B7764" s="98" t="s">
        <v>11647</v>
      </c>
      <c r="C7764" s="123" t="s">
        <v>2758</v>
      </c>
      <c r="D7764" s="98" t="s">
        <v>13667</v>
      </c>
      <c r="E7764" s="98" t="s">
        <v>13670</v>
      </c>
      <c r="F7764" s="124">
        <v>13</v>
      </c>
      <c r="G7764" s="112">
        <v>42998</v>
      </c>
      <c r="H7764" s="98"/>
      <c r="I7764" s="123" t="str">
        <f t="shared" si="121"/>
        <v>NÃO</v>
      </c>
      <c r="J7764" s="123"/>
      <c r="K7764" s="123"/>
      <c r="L7764" s="123"/>
      <c r="M7764" s="98" t="s">
        <v>15271</v>
      </c>
      <c r="N7764" s="118"/>
    </row>
    <row r="7765" spans="1:14" x14ac:dyDescent="0.25">
      <c r="A7765" s="130">
        <v>28561041000176</v>
      </c>
      <c r="B7765" s="98" t="s">
        <v>11648</v>
      </c>
      <c r="C7765" s="123" t="s">
        <v>3513</v>
      </c>
      <c r="D7765" s="98" t="s">
        <v>13667</v>
      </c>
      <c r="E7765" s="98" t="s">
        <v>13670</v>
      </c>
      <c r="F7765" s="124">
        <v>11</v>
      </c>
      <c r="G7765" s="112">
        <v>42993</v>
      </c>
      <c r="H7765" s="98"/>
      <c r="I7765" s="123" t="str">
        <f t="shared" si="121"/>
        <v>NÃO</v>
      </c>
      <c r="J7765" s="123"/>
      <c r="K7765" s="123"/>
      <c r="L7765" s="123"/>
      <c r="M7765" s="98" t="s">
        <v>15938</v>
      </c>
      <c r="N7765" s="118"/>
    </row>
    <row r="7766" spans="1:14" x14ac:dyDescent="0.25">
      <c r="A7766" s="130">
        <v>2186708000104</v>
      </c>
      <c r="B7766" s="98" t="s">
        <v>11649</v>
      </c>
      <c r="C7766" s="123" t="s">
        <v>901</v>
      </c>
      <c r="D7766" s="98" t="s">
        <v>13667</v>
      </c>
      <c r="E7766" s="98" t="s">
        <v>13670</v>
      </c>
      <c r="F7766" s="124">
        <v>11</v>
      </c>
      <c r="G7766" s="112">
        <v>42856</v>
      </c>
      <c r="H7766" s="98"/>
      <c r="I7766" s="123" t="str">
        <f t="shared" si="121"/>
        <v>NÃO</v>
      </c>
      <c r="J7766" s="123"/>
      <c r="K7766" s="123"/>
      <c r="L7766" s="123"/>
      <c r="M7766" s="98" t="s">
        <v>14147</v>
      </c>
      <c r="N7766" s="118"/>
    </row>
    <row r="7767" spans="1:14" x14ac:dyDescent="0.25">
      <c r="A7767" s="130">
        <v>6554356000153</v>
      </c>
      <c r="B7767" s="98" t="s">
        <v>11651</v>
      </c>
      <c r="C7767" s="123" t="s">
        <v>2926</v>
      </c>
      <c r="D7767" s="98" t="s">
        <v>13667</v>
      </c>
      <c r="E7767" s="98" t="s">
        <v>13670</v>
      </c>
      <c r="F7767" s="124">
        <v>11</v>
      </c>
      <c r="G7767" s="112">
        <v>39911</v>
      </c>
      <c r="H7767" s="98"/>
      <c r="I7767" s="123" t="str">
        <f t="shared" si="121"/>
        <v>NÃO</v>
      </c>
      <c r="J7767" s="123"/>
      <c r="K7767" s="123"/>
      <c r="L7767" s="123"/>
      <c r="M7767" s="98" t="s">
        <v>15559</v>
      </c>
      <c r="N7767" s="118"/>
    </row>
    <row r="7768" spans="1:14" x14ac:dyDescent="0.25">
      <c r="A7768" s="130">
        <v>8002404000126</v>
      </c>
      <c r="B7768" s="98" t="s">
        <v>11652</v>
      </c>
      <c r="C7768" s="123" t="s">
        <v>3601</v>
      </c>
      <c r="D7768" s="98" t="s">
        <v>13667</v>
      </c>
      <c r="E7768" s="98" t="s">
        <v>13670</v>
      </c>
      <c r="F7768" s="124">
        <v>11</v>
      </c>
      <c r="G7768" s="112">
        <v>42984</v>
      </c>
      <c r="H7768" s="98"/>
      <c r="I7768" s="123" t="str">
        <f t="shared" si="121"/>
        <v>NÃO</v>
      </c>
      <c r="J7768" s="123"/>
      <c r="K7768" s="123"/>
      <c r="L7768" s="123"/>
      <c r="M7768" s="98" t="s">
        <v>16059</v>
      </c>
      <c r="N7768" s="118"/>
    </row>
    <row r="7769" spans="1:14" x14ac:dyDescent="0.25">
      <c r="A7769" s="130">
        <v>18187815000197</v>
      </c>
      <c r="B7769" s="98" t="s">
        <v>11653</v>
      </c>
      <c r="C7769" s="123" t="s">
        <v>1356</v>
      </c>
      <c r="D7769" s="98" t="s">
        <v>13667</v>
      </c>
      <c r="E7769" s="98" t="s">
        <v>13670</v>
      </c>
      <c r="F7769" s="124">
        <v>11</v>
      </c>
      <c r="G7769" s="112">
        <v>41389</v>
      </c>
      <c r="H7769" s="98"/>
      <c r="I7769" s="123" t="str">
        <f t="shared" si="121"/>
        <v>NÃO</v>
      </c>
      <c r="J7769" s="123"/>
      <c r="K7769" s="123"/>
      <c r="L7769" s="123"/>
      <c r="M7769" s="98" t="s">
        <v>14507</v>
      </c>
      <c r="N7769" s="118"/>
    </row>
    <row r="7770" spans="1:14" x14ac:dyDescent="0.25">
      <c r="A7770" s="130">
        <v>1612668000152</v>
      </c>
      <c r="B7770" s="98" t="s">
        <v>11654</v>
      </c>
      <c r="C7770" s="123" t="s">
        <v>1142</v>
      </c>
      <c r="D7770" s="98" t="s">
        <v>13667</v>
      </c>
      <c r="E7770" s="98" t="s">
        <v>13670</v>
      </c>
      <c r="F7770" s="124">
        <v>11</v>
      </c>
      <c r="G7770" s="112">
        <v>40575</v>
      </c>
      <c r="H7770" s="98"/>
      <c r="I7770" s="123" t="str">
        <f t="shared" si="121"/>
        <v>NÃO</v>
      </c>
      <c r="J7770" s="123"/>
      <c r="K7770" s="123"/>
      <c r="L7770" s="123"/>
      <c r="M7770" s="98" t="s">
        <v>14389</v>
      </c>
      <c r="N7770" s="118"/>
    </row>
    <row r="7771" spans="1:14" x14ac:dyDescent="0.25">
      <c r="A7771" s="130">
        <v>1149624000138</v>
      </c>
      <c r="B7771" s="98" t="s">
        <v>11655</v>
      </c>
      <c r="C7771" s="123" t="s">
        <v>901</v>
      </c>
      <c r="D7771" s="98" t="s">
        <v>13667</v>
      </c>
      <c r="E7771" s="98" t="s">
        <v>13670</v>
      </c>
      <c r="F7771" s="124">
        <v>11</v>
      </c>
      <c r="G7771" s="112">
        <v>41780</v>
      </c>
      <c r="H7771" s="98"/>
      <c r="I7771" s="123" t="str">
        <f t="shared" si="121"/>
        <v>NÃO</v>
      </c>
      <c r="J7771" s="123"/>
      <c r="K7771" s="123"/>
      <c r="L7771" s="123"/>
      <c r="M7771" s="98" t="s">
        <v>14149</v>
      </c>
      <c r="N7771" s="118"/>
    </row>
    <row r="7772" spans="1:14" x14ac:dyDescent="0.25">
      <c r="A7772" s="130">
        <v>52359692000162</v>
      </c>
      <c r="B7772" s="98" t="s">
        <v>11656</v>
      </c>
      <c r="C7772" s="123" t="s">
        <v>4626</v>
      </c>
      <c r="D7772" s="98" t="s">
        <v>13667</v>
      </c>
      <c r="E7772" s="98" t="s">
        <v>13670</v>
      </c>
      <c r="F7772" s="124">
        <v>11</v>
      </c>
      <c r="G7772" s="112">
        <v>42608</v>
      </c>
      <c r="H7772" s="98"/>
      <c r="I7772" s="123" t="str">
        <f t="shared" si="121"/>
        <v>NÃO</v>
      </c>
      <c r="J7772" s="123"/>
      <c r="K7772" s="123"/>
      <c r="L7772" s="123"/>
      <c r="M7772" s="98" t="s">
        <v>16710</v>
      </c>
      <c r="N7772" s="118"/>
    </row>
    <row r="7773" spans="1:14" x14ac:dyDescent="0.25">
      <c r="A7773" s="130">
        <v>90873787000199</v>
      </c>
      <c r="B7773" s="98" t="s">
        <v>11657</v>
      </c>
      <c r="C7773" s="123" t="s">
        <v>3812</v>
      </c>
      <c r="D7773" s="98" t="s">
        <v>13667</v>
      </c>
      <c r="E7773" s="98" t="s">
        <v>13670</v>
      </c>
      <c r="F7773" s="124">
        <v>14</v>
      </c>
      <c r="G7773" s="112">
        <v>44136</v>
      </c>
      <c r="H7773" s="98"/>
      <c r="I7773" s="123" t="str">
        <f t="shared" si="121"/>
        <v>SIM</v>
      </c>
      <c r="J7773" s="123"/>
      <c r="K7773" s="123"/>
      <c r="L7773" s="123"/>
      <c r="M7773" s="98"/>
      <c r="N7773" s="118"/>
    </row>
    <row r="7774" spans="1:14" x14ac:dyDescent="0.25">
      <c r="A7774" s="130">
        <v>41522194000172</v>
      </c>
      <c r="B7774" s="98" t="s">
        <v>11658</v>
      </c>
      <c r="C7774" s="123" t="s">
        <v>2926</v>
      </c>
      <c r="D7774" s="98" t="s">
        <v>13667</v>
      </c>
      <c r="E7774" s="98" t="s">
        <v>13670</v>
      </c>
      <c r="F7774" s="124">
        <v>11</v>
      </c>
      <c r="G7774" s="112">
        <v>41948</v>
      </c>
      <c r="H7774" s="98"/>
      <c r="I7774" s="123" t="str">
        <f t="shared" si="121"/>
        <v>NÃO</v>
      </c>
      <c r="J7774" s="123"/>
      <c r="K7774" s="123"/>
      <c r="L7774" s="123"/>
      <c r="M7774" s="98" t="s">
        <v>15561</v>
      </c>
      <c r="N7774" s="118"/>
    </row>
    <row r="7775" spans="1:14" x14ac:dyDescent="0.25">
      <c r="A7775" s="130">
        <v>18244368000160</v>
      </c>
      <c r="B7775" s="98" t="s">
        <v>11659</v>
      </c>
      <c r="C7775" s="123" t="s">
        <v>1356</v>
      </c>
      <c r="D7775" s="98" t="s">
        <v>13667</v>
      </c>
      <c r="E7775" s="98" t="s">
        <v>13670</v>
      </c>
      <c r="F7775" s="124">
        <v>14</v>
      </c>
      <c r="G7775" s="112">
        <v>44075</v>
      </c>
      <c r="H7775" s="98"/>
      <c r="I7775" s="123" t="str">
        <f t="shared" si="121"/>
        <v>SIM</v>
      </c>
      <c r="J7775" s="123"/>
      <c r="K7775" s="123"/>
      <c r="L7775" s="123"/>
      <c r="M7775" s="98"/>
      <c r="N7775" s="118"/>
    </row>
    <row r="7776" spans="1:14" x14ac:dyDescent="0.25">
      <c r="A7776" s="130">
        <v>75771261000104</v>
      </c>
      <c r="B7776" s="98" t="s">
        <v>11660</v>
      </c>
      <c r="C7776" s="123" t="s">
        <v>3143</v>
      </c>
      <c r="D7776" s="98" t="s">
        <v>13667</v>
      </c>
      <c r="E7776" s="98" t="s">
        <v>13670</v>
      </c>
      <c r="F7776" s="124">
        <v>11</v>
      </c>
      <c r="G7776" s="112">
        <v>39173</v>
      </c>
      <c r="H7776" s="98"/>
      <c r="I7776" s="123" t="str">
        <f t="shared" si="121"/>
        <v>NÃO</v>
      </c>
      <c r="J7776" s="123"/>
      <c r="K7776" s="123"/>
      <c r="L7776" s="123"/>
      <c r="M7776" s="98" t="s">
        <v>13534</v>
      </c>
      <c r="N7776" s="118"/>
    </row>
    <row r="7777" spans="1:14" x14ac:dyDescent="0.25">
      <c r="A7777" s="130">
        <v>24857096000177</v>
      </c>
      <c r="B7777" s="98" t="s">
        <v>11661</v>
      </c>
      <c r="C7777" s="123" t="s">
        <v>901</v>
      </c>
      <c r="D7777" s="98" t="s">
        <v>13667</v>
      </c>
      <c r="E7777" s="98" t="s">
        <v>13670</v>
      </c>
      <c r="F7777" s="124">
        <v>11</v>
      </c>
      <c r="G7777" s="112">
        <v>40725</v>
      </c>
      <c r="H7777" s="98"/>
      <c r="I7777" s="123" t="str">
        <f t="shared" si="121"/>
        <v>NÃO</v>
      </c>
      <c r="J7777" s="123"/>
      <c r="K7777" s="123"/>
      <c r="L7777" s="123"/>
      <c r="M7777" s="98"/>
      <c r="N7777" s="118"/>
    </row>
    <row r="7778" spans="1:14" x14ac:dyDescent="0.25">
      <c r="A7778" s="130">
        <v>16245375000151</v>
      </c>
      <c r="B7778" s="98" t="s">
        <v>11662</v>
      </c>
      <c r="C7778" s="123" t="s">
        <v>215</v>
      </c>
      <c r="D7778" s="98" t="s">
        <v>13667</v>
      </c>
      <c r="E7778" s="98" t="s">
        <v>13670</v>
      </c>
      <c r="F7778" s="124">
        <v>11</v>
      </c>
      <c r="G7778" s="112">
        <v>38455</v>
      </c>
      <c r="H7778" s="98"/>
      <c r="I7778" s="123" t="str">
        <f t="shared" si="121"/>
        <v>NÃO</v>
      </c>
      <c r="J7778" s="123"/>
      <c r="K7778" s="123"/>
      <c r="L7778" s="123"/>
      <c r="M7778" s="98" t="s">
        <v>13868</v>
      </c>
      <c r="N7778" s="118"/>
    </row>
    <row r="7779" spans="1:14" x14ac:dyDescent="0.25">
      <c r="A7779" s="130">
        <v>3073673000160</v>
      </c>
      <c r="B7779" s="98" t="s">
        <v>11663</v>
      </c>
      <c r="C7779" s="123" t="s">
        <v>2197</v>
      </c>
      <c r="D7779" s="98" t="s">
        <v>13667</v>
      </c>
      <c r="E7779" s="98" t="s">
        <v>13670</v>
      </c>
      <c r="F7779" s="124">
        <v>11</v>
      </c>
      <c r="G7779" s="112">
        <v>39783</v>
      </c>
      <c r="H7779" s="98"/>
      <c r="I7779" s="123" t="str">
        <f t="shared" si="121"/>
        <v>NÃO</v>
      </c>
      <c r="J7779" s="123"/>
      <c r="K7779" s="123"/>
      <c r="L7779" s="123"/>
      <c r="M7779" s="98"/>
      <c r="N7779" s="118"/>
    </row>
    <row r="7780" spans="1:14" x14ac:dyDescent="0.25">
      <c r="A7780" s="130">
        <v>8924037000118</v>
      </c>
      <c r="B7780" s="98" t="s">
        <v>11665</v>
      </c>
      <c r="C7780" s="123" t="s">
        <v>2554</v>
      </c>
      <c r="D7780" s="98" t="s">
        <v>13667</v>
      </c>
      <c r="E7780" s="98" t="s">
        <v>13670</v>
      </c>
      <c r="F7780" s="124">
        <v>11</v>
      </c>
      <c r="G7780" s="112">
        <v>39132</v>
      </c>
      <c r="H7780" s="98"/>
      <c r="I7780" s="123" t="str">
        <f t="shared" si="121"/>
        <v>NÃO</v>
      </c>
      <c r="J7780" s="123"/>
      <c r="K7780" s="123"/>
      <c r="L7780" s="123"/>
      <c r="M7780" s="98" t="s">
        <v>15140</v>
      </c>
      <c r="N7780" s="118"/>
    </row>
    <row r="7781" spans="1:14" x14ac:dyDescent="0.25">
      <c r="A7781" s="130">
        <v>1634272000106</v>
      </c>
      <c r="B7781" s="98" t="s">
        <v>11666</v>
      </c>
      <c r="C7781" s="123" t="s">
        <v>901</v>
      </c>
      <c r="D7781" s="98" t="s">
        <v>13667</v>
      </c>
      <c r="E7781" s="98" t="s">
        <v>13670</v>
      </c>
      <c r="F7781" s="124">
        <v>11</v>
      </c>
      <c r="G7781" s="112">
        <v>39600</v>
      </c>
      <c r="H7781" s="98"/>
      <c r="I7781" s="123" t="str">
        <f t="shared" si="121"/>
        <v>NÃO</v>
      </c>
      <c r="J7781" s="123"/>
      <c r="K7781" s="123"/>
      <c r="L7781" s="123"/>
      <c r="M7781" s="98" t="s">
        <v>13699</v>
      </c>
      <c r="N7781" s="118"/>
    </row>
    <row r="7782" spans="1:14" x14ac:dyDescent="0.25">
      <c r="A7782" s="130">
        <v>92454818000100</v>
      </c>
      <c r="B7782" s="98" t="s">
        <v>11667</v>
      </c>
      <c r="C7782" s="123" t="s">
        <v>3812</v>
      </c>
      <c r="D7782" s="98" t="s">
        <v>13667</v>
      </c>
      <c r="E7782" s="98" t="s">
        <v>13670</v>
      </c>
      <c r="F7782" s="124">
        <v>11</v>
      </c>
      <c r="G7782" s="112">
        <v>40791</v>
      </c>
      <c r="H7782" s="98"/>
      <c r="I7782" s="123" t="str">
        <f t="shared" si="121"/>
        <v>NÃO</v>
      </c>
      <c r="J7782" s="123"/>
      <c r="K7782" s="123"/>
      <c r="L7782" s="123"/>
      <c r="M7782" s="98" t="s">
        <v>16215</v>
      </c>
      <c r="N7782" s="118"/>
    </row>
    <row r="7783" spans="1:14" x14ac:dyDescent="0.25">
      <c r="A7783" s="130">
        <v>1612566000137</v>
      </c>
      <c r="B7783" s="98" t="s">
        <v>11668</v>
      </c>
      <c r="C7783" s="123" t="s">
        <v>2926</v>
      </c>
      <c r="D7783" s="98" t="s">
        <v>13667</v>
      </c>
      <c r="E7783" s="98" t="s">
        <v>13670</v>
      </c>
      <c r="F7783" s="124">
        <v>11</v>
      </c>
      <c r="G7783" s="112">
        <v>41810</v>
      </c>
      <c r="H7783" s="98"/>
      <c r="I7783" s="123" t="str">
        <f t="shared" si="121"/>
        <v>NÃO</v>
      </c>
      <c r="J7783" s="123"/>
      <c r="K7783" s="123"/>
      <c r="L7783" s="123"/>
      <c r="M7783" s="98" t="s">
        <v>15562</v>
      </c>
      <c r="N7783" s="118"/>
    </row>
    <row r="7784" spans="1:14" x14ac:dyDescent="0.25">
      <c r="A7784" s="130">
        <v>4477568000159</v>
      </c>
      <c r="B7784" s="98" t="s">
        <v>11669</v>
      </c>
      <c r="C7784" s="123" t="s">
        <v>133</v>
      </c>
      <c r="D7784" s="98" t="s">
        <v>13667</v>
      </c>
      <c r="E7784" s="98" t="s">
        <v>13670</v>
      </c>
      <c r="F7784" s="124">
        <v>11</v>
      </c>
      <c r="G7784" s="112">
        <v>41717</v>
      </c>
      <c r="H7784" s="98"/>
      <c r="I7784" s="123" t="str">
        <f t="shared" si="121"/>
        <v>NÃO</v>
      </c>
      <c r="J7784" s="123"/>
      <c r="K7784" s="123"/>
      <c r="L7784" s="123"/>
      <c r="M7784" s="98" t="s">
        <v>13818</v>
      </c>
      <c r="N7784" s="118"/>
    </row>
    <row r="7785" spans="1:14" x14ac:dyDescent="0.25">
      <c r="A7785" s="130">
        <v>87613014000169</v>
      </c>
      <c r="B7785" s="98" t="s">
        <v>11670</v>
      </c>
      <c r="C7785" s="123" t="s">
        <v>3812</v>
      </c>
      <c r="D7785" s="98" t="s">
        <v>13667</v>
      </c>
      <c r="E7785" s="98" t="s">
        <v>13670</v>
      </c>
      <c r="F7785" s="124">
        <v>11</v>
      </c>
      <c r="G7785" s="112">
        <v>38679</v>
      </c>
      <c r="H7785" s="98"/>
      <c r="I7785" s="123" t="str">
        <f t="shared" si="121"/>
        <v>NÃO</v>
      </c>
      <c r="J7785" s="123"/>
      <c r="K7785" s="123"/>
      <c r="L7785" s="123"/>
      <c r="M7785" s="98"/>
      <c r="N7785" s="118"/>
    </row>
    <row r="7786" spans="1:14" x14ac:dyDescent="0.25">
      <c r="A7786" s="130">
        <v>46634101000115</v>
      </c>
      <c r="B7786" s="98" t="s">
        <v>11671</v>
      </c>
      <c r="C7786" s="123" t="s">
        <v>4626</v>
      </c>
      <c r="D7786" s="98" t="s">
        <v>13667</v>
      </c>
      <c r="E7786" s="98" t="s">
        <v>13670</v>
      </c>
      <c r="F7786" s="124">
        <v>14</v>
      </c>
      <c r="G7786" s="112">
        <v>44044</v>
      </c>
      <c r="H7786" s="98"/>
      <c r="I7786" s="123" t="str">
        <f t="shared" si="121"/>
        <v>SIM</v>
      </c>
      <c r="J7786" s="123"/>
      <c r="K7786" s="123"/>
      <c r="L7786" s="123"/>
      <c r="M7786" s="98"/>
      <c r="N7786" s="118"/>
    </row>
    <row r="7787" spans="1:14" x14ac:dyDescent="0.25">
      <c r="A7787" s="130">
        <v>12332995000177</v>
      </c>
      <c r="B7787" s="98" t="s">
        <v>11672</v>
      </c>
      <c r="C7787" s="123" t="s">
        <v>29</v>
      </c>
      <c r="D7787" s="98" t="s">
        <v>13667</v>
      </c>
      <c r="E7787" s="98" t="s">
        <v>13670</v>
      </c>
      <c r="F7787" s="124">
        <v>11</v>
      </c>
      <c r="G7787" s="112">
        <v>39073</v>
      </c>
      <c r="H7787" s="98"/>
      <c r="I7787" s="123" t="str">
        <f t="shared" si="121"/>
        <v>NÃO</v>
      </c>
      <c r="J7787" s="123"/>
      <c r="K7787" s="123"/>
      <c r="L7787" s="123"/>
      <c r="M7787" s="98" t="s">
        <v>13691</v>
      </c>
      <c r="N7787" s="118"/>
    </row>
    <row r="7788" spans="1:14" x14ac:dyDescent="0.25">
      <c r="A7788" s="130">
        <v>41522236000175</v>
      </c>
      <c r="B7788" s="98" t="s">
        <v>11673</v>
      </c>
      <c r="C7788" s="123" t="s">
        <v>2926</v>
      </c>
      <c r="D7788" s="98" t="s">
        <v>13667</v>
      </c>
      <c r="E7788" s="98" t="s">
        <v>13670</v>
      </c>
      <c r="F7788" s="124">
        <v>11</v>
      </c>
      <c r="G7788" s="112">
        <v>41942</v>
      </c>
      <c r="H7788" s="98"/>
      <c r="I7788" s="123" t="str">
        <f t="shared" si="121"/>
        <v>NÃO</v>
      </c>
      <c r="J7788" s="123"/>
      <c r="K7788" s="123"/>
      <c r="L7788" s="123"/>
      <c r="M7788" s="98" t="s">
        <v>15566</v>
      </c>
      <c r="N7788" s="118"/>
    </row>
    <row r="7789" spans="1:14" x14ac:dyDescent="0.25">
      <c r="A7789" s="130">
        <v>18017442000106</v>
      </c>
      <c r="B7789" s="98" t="s">
        <v>11674</v>
      </c>
      <c r="C7789" s="123" t="s">
        <v>1356</v>
      </c>
      <c r="D7789" s="98" t="s">
        <v>13667</v>
      </c>
      <c r="E7789" s="98" t="s">
        <v>13670</v>
      </c>
      <c r="F7789" s="124">
        <v>11</v>
      </c>
      <c r="G7789" s="112">
        <v>40374</v>
      </c>
      <c r="H7789" s="98"/>
      <c r="I7789" s="123" t="str">
        <f t="shared" si="121"/>
        <v>NÃO</v>
      </c>
      <c r="J7789" s="123"/>
      <c r="K7789" s="123"/>
      <c r="L7789" s="123"/>
      <c r="M7789" s="98"/>
      <c r="N7789" s="118"/>
    </row>
    <row r="7790" spans="1:14" x14ac:dyDescent="0.25">
      <c r="A7790" s="130">
        <v>18025890000151</v>
      </c>
      <c r="B7790" s="98" t="s">
        <v>11675</v>
      </c>
      <c r="C7790" s="123" t="s">
        <v>1356</v>
      </c>
      <c r="D7790" s="98" t="s">
        <v>13667</v>
      </c>
      <c r="E7790" s="98" t="s">
        <v>13670</v>
      </c>
      <c r="F7790" s="124">
        <v>14</v>
      </c>
      <c r="G7790" s="112">
        <v>43983</v>
      </c>
      <c r="H7790" s="98"/>
      <c r="I7790" s="123" t="str">
        <f t="shared" si="121"/>
        <v>SIM</v>
      </c>
      <c r="J7790" s="123"/>
      <c r="K7790" s="123"/>
      <c r="L7790" s="123"/>
      <c r="M7790" s="98"/>
      <c r="N7790" s="118"/>
    </row>
    <row r="7791" spans="1:14" x14ac:dyDescent="0.25">
      <c r="A7791" s="130">
        <v>10131076000100</v>
      </c>
      <c r="B7791" s="98" t="s">
        <v>11676</v>
      </c>
      <c r="C7791" s="123" t="s">
        <v>2758</v>
      </c>
      <c r="D7791" s="98" t="s">
        <v>13667</v>
      </c>
      <c r="E7791" s="98" t="s">
        <v>13670</v>
      </c>
      <c r="F7791" s="124">
        <v>11</v>
      </c>
      <c r="G7791" s="112">
        <v>39220</v>
      </c>
      <c r="H7791" s="98"/>
      <c r="I7791" s="123" t="str">
        <f t="shared" si="121"/>
        <v>NÃO</v>
      </c>
      <c r="J7791" s="123"/>
      <c r="K7791" s="123"/>
      <c r="L7791" s="123"/>
      <c r="M7791" s="98"/>
      <c r="N7791" s="118"/>
    </row>
    <row r="7792" spans="1:14" x14ac:dyDescent="0.25">
      <c r="A7792" s="130">
        <v>11358173000100</v>
      </c>
      <c r="B7792" s="98" t="s">
        <v>11677</v>
      </c>
      <c r="C7792" s="123" t="s">
        <v>2758</v>
      </c>
      <c r="D7792" s="98" t="s">
        <v>13667</v>
      </c>
      <c r="E7792" s="98" t="s">
        <v>13670</v>
      </c>
      <c r="F7792" s="124">
        <v>11</v>
      </c>
      <c r="G7792" s="112">
        <v>41851</v>
      </c>
      <c r="H7792" s="98"/>
      <c r="I7792" s="123" t="str">
        <f t="shared" si="121"/>
        <v>NÃO</v>
      </c>
      <c r="J7792" s="123"/>
      <c r="K7792" s="123"/>
      <c r="L7792" s="123"/>
      <c r="M7792" s="98" t="s">
        <v>15274</v>
      </c>
      <c r="N7792" s="118"/>
    </row>
    <row r="7793" spans="1:14" x14ac:dyDescent="0.25">
      <c r="A7793" s="130">
        <v>10091528000177</v>
      </c>
      <c r="B7793" s="98" t="s">
        <v>11678</v>
      </c>
      <c r="C7793" s="123" t="s">
        <v>2758</v>
      </c>
      <c r="D7793" s="98" t="s">
        <v>13667</v>
      </c>
      <c r="E7793" s="98" t="s">
        <v>13670</v>
      </c>
      <c r="F7793" s="124">
        <v>11</v>
      </c>
      <c r="G7793" s="112">
        <v>38298</v>
      </c>
      <c r="H7793" s="98"/>
      <c r="I7793" s="123" t="str">
        <f t="shared" si="121"/>
        <v>NÃO</v>
      </c>
      <c r="J7793" s="123"/>
      <c r="K7793" s="123"/>
      <c r="L7793" s="123"/>
      <c r="M7793" s="98" t="s">
        <v>15282</v>
      </c>
      <c r="N7793" s="118"/>
    </row>
    <row r="7794" spans="1:14" x14ac:dyDescent="0.25">
      <c r="A7794" s="130">
        <v>8767154000115</v>
      </c>
      <c r="B7794" s="98" t="s">
        <v>11679</v>
      </c>
      <c r="C7794" s="123" t="s">
        <v>2554</v>
      </c>
      <c r="D7794" s="98" t="s">
        <v>13667</v>
      </c>
      <c r="E7794" s="98" t="s">
        <v>13670</v>
      </c>
      <c r="F7794" s="124">
        <v>11</v>
      </c>
      <c r="G7794" s="112">
        <v>39251</v>
      </c>
      <c r="H7794" s="98"/>
      <c r="I7794" s="123" t="str">
        <f t="shared" si="121"/>
        <v>NÃO</v>
      </c>
      <c r="J7794" s="123"/>
      <c r="K7794" s="123"/>
      <c r="L7794" s="123"/>
      <c r="M7794" s="98" t="s">
        <v>15144</v>
      </c>
      <c r="N7794" s="118"/>
    </row>
    <row r="7795" spans="1:14" x14ac:dyDescent="0.25">
      <c r="A7795" s="130">
        <v>4876389000194</v>
      </c>
      <c r="B7795" s="98" t="s">
        <v>11680</v>
      </c>
      <c r="C7795" s="123" t="s">
        <v>2413</v>
      </c>
      <c r="D7795" s="98" t="s">
        <v>13667</v>
      </c>
      <c r="E7795" s="98" t="s">
        <v>13670</v>
      </c>
      <c r="F7795" s="124">
        <v>11</v>
      </c>
      <c r="G7795" s="112">
        <v>40234</v>
      </c>
      <c r="H7795" s="98"/>
      <c r="I7795" s="123" t="str">
        <f t="shared" si="121"/>
        <v>NÃO</v>
      </c>
      <c r="J7795" s="123"/>
      <c r="K7795" s="123"/>
      <c r="L7795" s="123"/>
      <c r="M7795" s="98"/>
      <c r="N7795" s="118"/>
    </row>
    <row r="7796" spans="1:14" x14ac:dyDescent="0.25">
      <c r="A7796" s="130">
        <v>91693309000160</v>
      </c>
      <c r="B7796" s="98" t="s">
        <v>11681</v>
      </c>
      <c r="C7796" s="123" t="s">
        <v>3812</v>
      </c>
      <c r="D7796" s="98" t="s">
        <v>13667</v>
      </c>
      <c r="E7796" s="98" t="s">
        <v>13670</v>
      </c>
      <c r="F7796" s="124">
        <v>14</v>
      </c>
      <c r="G7796" s="112">
        <v>44044</v>
      </c>
      <c r="H7796" s="98"/>
      <c r="I7796" s="123" t="str">
        <f t="shared" si="121"/>
        <v>SIM</v>
      </c>
      <c r="J7796" s="123"/>
      <c r="K7796" s="123"/>
      <c r="L7796" s="123"/>
      <c r="M7796" s="98"/>
      <c r="N7796" s="118"/>
    </row>
    <row r="7797" spans="1:14" x14ac:dyDescent="0.25">
      <c r="A7797" s="130">
        <v>45301652000102</v>
      </c>
      <c r="B7797" s="98" t="s">
        <v>11682</v>
      </c>
      <c r="C7797" s="123" t="s">
        <v>4626</v>
      </c>
      <c r="D7797" s="98" t="s">
        <v>13667</v>
      </c>
      <c r="E7797" s="98" t="s">
        <v>13670</v>
      </c>
      <c r="F7797" s="124">
        <v>11</v>
      </c>
      <c r="G7797" s="112">
        <v>43504</v>
      </c>
      <c r="H7797" s="98"/>
      <c r="I7797" s="123" t="str">
        <f t="shared" si="121"/>
        <v>NÃO</v>
      </c>
      <c r="J7797" s="123"/>
      <c r="K7797" s="123"/>
      <c r="L7797" s="123"/>
      <c r="M7797" s="98"/>
      <c r="N7797" s="118"/>
    </row>
    <row r="7798" spans="1:14" x14ac:dyDescent="0.25">
      <c r="A7798" s="130" t="s">
        <v>17073</v>
      </c>
      <c r="B7798" s="98" t="s">
        <v>17069</v>
      </c>
      <c r="C7798" s="123" t="s">
        <v>215</v>
      </c>
      <c r="D7798" s="98" t="s">
        <v>13667</v>
      </c>
      <c r="E7798" s="98" t="s">
        <v>13670</v>
      </c>
      <c r="F7798" s="124"/>
      <c r="G7798" s="112"/>
      <c r="H7798" s="98"/>
      <c r="I7798" s="123" t="str">
        <f t="shared" si="121"/>
        <v>NÃO</v>
      </c>
      <c r="J7798" s="123"/>
      <c r="K7798" s="123"/>
      <c r="L7798" s="123"/>
      <c r="M7798" s="98"/>
      <c r="N7798" s="118"/>
    </row>
    <row r="7799" spans="1:14" x14ac:dyDescent="0.25">
      <c r="A7799" s="130">
        <v>83102343000194</v>
      </c>
      <c r="B7799" s="98" t="s">
        <v>11683</v>
      </c>
      <c r="C7799" s="123" t="s">
        <v>4289</v>
      </c>
      <c r="D7799" s="98" t="s">
        <v>13667</v>
      </c>
      <c r="E7799" s="98" t="s">
        <v>13670</v>
      </c>
      <c r="F7799" s="124">
        <v>11</v>
      </c>
      <c r="G7799" s="112">
        <v>40897</v>
      </c>
      <c r="H7799" s="98"/>
      <c r="I7799" s="123" t="str">
        <f t="shared" si="121"/>
        <v>NÃO</v>
      </c>
      <c r="J7799" s="123"/>
      <c r="K7799" s="123"/>
      <c r="L7799" s="123"/>
      <c r="M7799" s="98" t="s">
        <v>13534</v>
      </c>
      <c r="N7799" s="118"/>
    </row>
    <row r="7800" spans="1:14" x14ac:dyDescent="0.25">
      <c r="A7800" s="130">
        <v>10165165000177</v>
      </c>
      <c r="B7800" s="98" t="s">
        <v>11684</v>
      </c>
      <c r="C7800" s="123" t="s">
        <v>2758</v>
      </c>
      <c r="D7800" s="98" t="s">
        <v>13667</v>
      </c>
      <c r="E7800" s="98" t="s">
        <v>13670</v>
      </c>
      <c r="F7800" s="124">
        <v>11</v>
      </c>
      <c r="G7800" s="112">
        <v>38679</v>
      </c>
      <c r="H7800" s="98"/>
      <c r="I7800" s="123" t="str">
        <f t="shared" si="121"/>
        <v>NÃO</v>
      </c>
      <c r="J7800" s="123"/>
      <c r="K7800" s="123"/>
      <c r="L7800" s="123"/>
      <c r="M7800" s="98" t="s">
        <v>15286</v>
      </c>
      <c r="N7800" s="118"/>
    </row>
    <row r="7801" spans="1:14" x14ac:dyDescent="0.25">
      <c r="A7801" s="130">
        <v>10105963000103</v>
      </c>
      <c r="B7801" s="98" t="s">
        <v>11685</v>
      </c>
      <c r="C7801" s="123" t="s">
        <v>2758</v>
      </c>
      <c r="D7801" s="98" t="s">
        <v>13667</v>
      </c>
      <c r="E7801" s="98" t="s">
        <v>13670</v>
      </c>
      <c r="F7801" s="124">
        <v>13.21</v>
      </c>
      <c r="G7801" s="112">
        <v>38862</v>
      </c>
      <c r="H7801" s="98"/>
      <c r="I7801" s="123" t="str">
        <f t="shared" si="121"/>
        <v>NÃO</v>
      </c>
      <c r="J7801" s="123"/>
      <c r="K7801" s="123"/>
      <c r="L7801" s="123"/>
      <c r="M7801" s="98" t="s">
        <v>15290</v>
      </c>
      <c r="N7801" s="118"/>
    </row>
    <row r="7802" spans="1:14" x14ac:dyDescent="0.25">
      <c r="A7802" s="130">
        <v>46634382000106</v>
      </c>
      <c r="B7802" s="98" t="s">
        <v>11686</v>
      </c>
      <c r="C7802" s="123" t="s">
        <v>4626</v>
      </c>
      <c r="D7802" s="98" t="s">
        <v>13667</v>
      </c>
      <c r="E7802" s="98" t="s">
        <v>13670</v>
      </c>
      <c r="F7802" s="124">
        <v>11</v>
      </c>
      <c r="G7802" s="112">
        <v>42773</v>
      </c>
      <c r="H7802" s="98"/>
      <c r="I7802" s="123" t="str">
        <f t="shared" si="121"/>
        <v>NÃO</v>
      </c>
      <c r="J7802" s="123"/>
      <c r="K7802" s="123"/>
      <c r="L7802" s="123"/>
      <c r="M7802" s="98" t="s">
        <v>16712</v>
      </c>
      <c r="N7802" s="118"/>
    </row>
    <row r="7803" spans="1:14" x14ac:dyDescent="0.25">
      <c r="A7803" s="130">
        <v>44435121000131</v>
      </c>
      <c r="B7803" s="98" t="s">
        <v>11687</v>
      </c>
      <c r="C7803" s="123" t="s">
        <v>4626</v>
      </c>
      <c r="D7803" s="98" t="s">
        <v>13667</v>
      </c>
      <c r="E7803" s="98" t="s">
        <v>13670</v>
      </c>
      <c r="F7803" s="124">
        <v>11</v>
      </c>
      <c r="G7803" s="112">
        <v>39083</v>
      </c>
      <c r="H7803" s="98"/>
      <c r="I7803" s="123" t="str">
        <f t="shared" si="121"/>
        <v>NÃO</v>
      </c>
      <c r="J7803" s="123"/>
      <c r="K7803" s="123"/>
      <c r="L7803" s="123"/>
      <c r="M7803" s="98" t="s">
        <v>16713</v>
      </c>
      <c r="N7803" s="118"/>
    </row>
    <row r="7804" spans="1:14" x14ac:dyDescent="0.25">
      <c r="A7804" s="130">
        <v>1345909000144</v>
      </c>
      <c r="B7804" s="98" t="s">
        <v>11688</v>
      </c>
      <c r="C7804" s="123" t="s">
        <v>901</v>
      </c>
      <c r="D7804" s="98" t="s">
        <v>13667</v>
      </c>
      <c r="E7804" s="98" t="s">
        <v>13670</v>
      </c>
      <c r="F7804" s="124">
        <v>11</v>
      </c>
      <c r="G7804" s="112">
        <v>41448</v>
      </c>
      <c r="H7804" s="98"/>
      <c r="I7804" s="123" t="str">
        <f t="shared" si="121"/>
        <v>NÃO</v>
      </c>
      <c r="J7804" s="123"/>
      <c r="K7804" s="123"/>
      <c r="L7804" s="123"/>
      <c r="M7804" s="98" t="s">
        <v>14154</v>
      </c>
      <c r="N7804" s="118"/>
    </row>
    <row r="7805" spans="1:14" x14ac:dyDescent="0.25">
      <c r="A7805" s="130">
        <v>26867770000120</v>
      </c>
      <c r="B7805" s="98" t="s">
        <v>11689</v>
      </c>
      <c r="C7805" s="123" t="s">
        <v>901</v>
      </c>
      <c r="D7805" s="98" t="s">
        <v>13667</v>
      </c>
      <c r="E7805" s="98" t="s">
        <v>13670</v>
      </c>
      <c r="F7805" s="124">
        <v>11</v>
      </c>
      <c r="G7805" s="112">
        <v>38568</v>
      </c>
      <c r="H7805" s="98"/>
      <c r="I7805" s="123" t="str">
        <f t="shared" si="121"/>
        <v>NÃO</v>
      </c>
      <c r="J7805" s="123"/>
      <c r="K7805" s="123"/>
      <c r="L7805" s="123"/>
      <c r="M7805" s="98" t="s">
        <v>14158</v>
      </c>
      <c r="N7805" s="118"/>
    </row>
    <row r="7806" spans="1:14" x14ac:dyDescent="0.25">
      <c r="A7806" s="130">
        <v>6554455000135</v>
      </c>
      <c r="B7806" s="98" t="s">
        <v>11690</v>
      </c>
      <c r="C7806" s="123" t="s">
        <v>2926</v>
      </c>
      <c r="D7806" s="98" t="s">
        <v>13667</v>
      </c>
      <c r="E7806" s="98" t="s">
        <v>13670</v>
      </c>
      <c r="F7806" s="124">
        <v>11</v>
      </c>
      <c r="G7806" s="112">
        <v>41669</v>
      </c>
      <c r="H7806" s="98"/>
      <c r="I7806" s="123" t="str">
        <f t="shared" si="121"/>
        <v>NÃO</v>
      </c>
      <c r="J7806" s="123"/>
      <c r="K7806" s="123"/>
      <c r="L7806" s="123"/>
      <c r="M7806" s="98" t="s">
        <v>15568</v>
      </c>
      <c r="N7806" s="118"/>
    </row>
    <row r="7807" spans="1:14" x14ac:dyDescent="0.25">
      <c r="A7807" s="130">
        <v>1612525000140</v>
      </c>
      <c r="B7807" s="98" t="s">
        <v>11691</v>
      </c>
      <c r="C7807" s="123" t="s">
        <v>1142</v>
      </c>
      <c r="D7807" s="98" t="s">
        <v>13667</v>
      </c>
      <c r="E7807" s="98" t="s">
        <v>13670</v>
      </c>
      <c r="F7807" s="124">
        <v>11</v>
      </c>
      <c r="G7807" s="112">
        <v>38718</v>
      </c>
      <c r="H7807" s="98"/>
      <c r="I7807" s="123" t="str">
        <f t="shared" si="121"/>
        <v>NÃO</v>
      </c>
      <c r="J7807" s="123"/>
      <c r="K7807" s="123"/>
      <c r="L7807" s="123"/>
      <c r="M7807" s="98" t="s">
        <v>14392</v>
      </c>
      <c r="N7807" s="118"/>
    </row>
    <row r="7808" spans="1:14" x14ac:dyDescent="0.25">
      <c r="A7808" s="130">
        <v>24856569000111</v>
      </c>
      <c r="B7808" s="98" t="s">
        <v>11692</v>
      </c>
      <c r="C7808" s="123" t="s">
        <v>901</v>
      </c>
      <c r="D7808" s="98" t="s">
        <v>13667</v>
      </c>
      <c r="E7808" s="98" t="s">
        <v>13670</v>
      </c>
      <c r="F7808" s="124">
        <v>11</v>
      </c>
      <c r="G7808" s="112">
        <v>42736</v>
      </c>
      <c r="H7808" s="98"/>
      <c r="I7808" s="123" t="str">
        <f t="shared" si="121"/>
        <v>NÃO</v>
      </c>
      <c r="J7808" s="123"/>
      <c r="K7808" s="123"/>
      <c r="L7808" s="123"/>
      <c r="M7808" s="98" t="s">
        <v>14160</v>
      </c>
      <c r="N7808" s="118"/>
    </row>
    <row r="7809" spans="1:14" x14ac:dyDescent="0.25">
      <c r="A7809" s="130">
        <v>18125146000129</v>
      </c>
      <c r="B7809" s="98" t="s">
        <v>11693</v>
      </c>
      <c r="C7809" s="123" t="s">
        <v>1356</v>
      </c>
      <c r="D7809" s="98" t="s">
        <v>13667</v>
      </c>
      <c r="E7809" s="98" t="s">
        <v>13670</v>
      </c>
      <c r="F7809" s="124">
        <v>11</v>
      </c>
      <c r="G7809" s="112">
        <v>42402</v>
      </c>
      <c r="H7809" s="98"/>
      <c r="I7809" s="123" t="str">
        <f t="shared" si="121"/>
        <v>NÃO</v>
      </c>
      <c r="J7809" s="123"/>
      <c r="K7809" s="123"/>
      <c r="L7809" s="123"/>
      <c r="M7809" s="98" t="s">
        <v>14513</v>
      </c>
      <c r="N7809" s="118"/>
    </row>
    <row r="7810" spans="1:14" x14ac:dyDescent="0.25">
      <c r="A7810" s="130">
        <v>1266058000144</v>
      </c>
      <c r="B7810" s="98" t="s">
        <v>11694</v>
      </c>
      <c r="C7810" s="123" t="s">
        <v>3747</v>
      </c>
      <c r="D7810" s="98" t="s">
        <v>13667</v>
      </c>
      <c r="E7810" s="98" t="s">
        <v>13670</v>
      </c>
      <c r="F7810" s="124">
        <v>11</v>
      </c>
      <c r="G7810" s="112">
        <v>42552</v>
      </c>
      <c r="H7810" s="98"/>
      <c r="I7810" s="123" t="str">
        <f t="shared" si="121"/>
        <v>NÃO</v>
      </c>
      <c r="J7810" s="123"/>
      <c r="K7810" s="123"/>
      <c r="L7810" s="123"/>
      <c r="M7810" s="98" t="s">
        <v>16138</v>
      </c>
      <c r="N7810" s="118"/>
    </row>
    <row r="7811" spans="1:14" x14ac:dyDescent="0.25">
      <c r="A7811" s="130">
        <v>18279067000172</v>
      </c>
      <c r="B7811" s="98" t="s">
        <v>11695</v>
      </c>
      <c r="C7811" s="123" t="s">
        <v>1356</v>
      </c>
      <c r="D7811" s="98" t="s">
        <v>13667</v>
      </c>
      <c r="E7811" s="98" t="s">
        <v>13670</v>
      </c>
      <c r="F7811" s="124">
        <v>11</v>
      </c>
      <c r="G7811" s="112">
        <v>40878</v>
      </c>
      <c r="H7811" s="98"/>
      <c r="I7811" s="123" t="str">
        <f t="shared" ref="I7811:I7874" si="122">IFERROR(IF(OR(E7811="Ativos", E7811="Aposentados",E7811="Pensionistas"),IF(F7811&gt;=14,"SIM","NÃO"),""),"")</f>
        <v>NÃO</v>
      </c>
      <c r="J7811" s="123"/>
      <c r="K7811" s="123"/>
      <c r="L7811" s="123"/>
      <c r="M7811" s="98" t="s">
        <v>13534</v>
      </c>
      <c r="N7811" s="118"/>
    </row>
    <row r="7812" spans="1:14" x14ac:dyDescent="0.25">
      <c r="A7812" s="130">
        <v>4628046000100</v>
      </c>
      <c r="B7812" s="98" t="s">
        <v>11696</v>
      </c>
      <c r="C7812" s="123" t="s">
        <v>133</v>
      </c>
      <c r="D7812" s="98" t="s">
        <v>13667</v>
      </c>
      <c r="E7812" s="98" t="s">
        <v>13670</v>
      </c>
      <c r="F7812" s="124">
        <v>11</v>
      </c>
      <c r="G7812" s="112">
        <v>39987</v>
      </c>
      <c r="H7812" s="98"/>
      <c r="I7812" s="123" t="str">
        <f t="shared" si="122"/>
        <v>NÃO</v>
      </c>
      <c r="J7812" s="123"/>
      <c r="K7812" s="123"/>
      <c r="L7812" s="123"/>
      <c r="M7812" s="98" t="s">
        <v>13699</v>
      </c>
      <c r="N7812" s="118"/>
    </row>
    <row r="7813" spans="1:14" x14ac:dyDescent="0.25">
      <c r="A7813" s="130">
        <v>8865644000154</v>
      </c>
      <c r="B7813" s="98" t="s">
        <v>11697</v>
      </c>
      <c r="C7813" s="123" t="s">
        <v>2554</v>
      </c>
      <c r="D7813" s="98" t="s">
        <v>13667</v>
      </c>
      <c r="E7813" s="98" t="s">
        <v>13670</v>
      </c>
      <c r="F7813" s="124">
        <v>11</v>
      </c>
      <c r="G7813" s="112">
        <v>38792</v>
      </c>
      <c r="H7813" s="98"/>
      <c r="I7813" s="123" t="str">
        <f t="shared" si="122"/>
        <v>NÃO</v>
      </c>
      <c r="J7813" s="123"/>
      <c r="K7813" s="123"/>
      <c r="L7813" s="123"/>
      <c r="M7813" s="98" t="s">
        <v>15148</v>
      </c>
      <c r="N7813" s="118"/>
    </row>
    <row r="7814" spans="1:14" x14ac:dyDescent="0.25">
      <c r="A7814" s="130">
        <v>3155900000104</v>
      </c>
      <c r="B7814" s="98" t="s">
        <v>11698</v>
      </c>
      <c r="C7814" s="123" t="s">
        <v>2197</v>
      </c>
      <c r="D7814" s="98" t="s">
        <v>13667</v>
      </c>
      <c r="E7814" s="98" t="s">
        <v>13670</v>
      </c>
      <c r="F7814" s="124">
        <v>11</v>
      </c>
      <c r="G7814" s="112">
        <v>41000</v>
      </c>
      <c r="H7814" s="98"/>
      <c r="I7814" s="123" t="str">
        <f t="shared" si="122"/>
        <v>NÃO</v>
      </c>
      <c r="J7814" s="123"/>
      <c r="K7814" s="123"/>
      <c r="L7814" s="123"/>
      <c r="M7814" s="98" t="s">
        <v>14852</v>
      </c>
      <c r="N7814" s="118"/>
    </row>
    <row r="7815" spans="1:14" x14ac:dyDescent="0.25">
      <c r="A7815" s="130">
        <v>1603707000155</v>
      </c>
      <c r="B7815" s="98" t="s">
        <v>11699</v>
      </c>
      <c r="C7815" s="123" t="s">
        <v>1356</v>
      </c>
      <c r="D7815" s="98" t="s">
        <v>13667</v>
      </c>
      <c r="E7815" s="98" t="s">
        <v>13670</v>
      </c>
      <c r="F7815" s="124">
        <v>11</v>
      </c>
      <c r="G7815" s="112">
        <v>42913</v>
      </c>
      <c r="H7815" s="98"/>
      <c r="I7815" s="123" t="str">
        <f t="shared" si="122"/>
        <v>NÃO</v>
      </c>
      <c r="J7815" s="123"/>
      <c r="K7815" s="123"/>
      <c r="L7815" s="123"/>
      <c r="M7815" s="98"/>
      <c r="N7815" s="118"/>
    </row>
    <row r="7816" spans="1:14" x14ac:dyDescent="0.25">
      <c r="A7816" s="130">
        <v>9012493000154</v>
      </c>
      <c r="B7816" s="98" t="s">
        <v>11700</v>
      </c>
      <c r="C7816" s="123" t="s">
        <v>2554</v>
      </c>
      <c r="D7816" s="98" t="s">
        <v>13667</v>
      </c>
      <c r="E7816" s="98" t="s">
        <v>13670</v>
      </c>
      <c r="F7816" s="124">
        <v>11</v>
      </c>
      <c r="G7816" s="112">
        <v>39686</v>
      </c>
      <c r="H7816" s="98"/>
      <c r="I7816" s="123" t="str">
        <f t="shared" si="122"/>
        <v>NÃO</v>
      </c>
      <c r="J7816" s="123"/>
      <c r="K7816" s="123"/>
      <c r="L7816" s="123"/>
      <c r="M7816" s="98" t="s">
        <v>13534</v>
      </c>
      <c r="N7816" s="118"/>
    </row>
    <row r="7817" spans="1:14" x14ac:dyDescent="0.25">
      <c r="A7817" s="130">
        <v>11294402000162</v>
      </c>
      <c r="B7817" s="98" t="s">
        <v>11701</v>
      </c>
      <c r="C7817" s="123" t="s">
        <v>2758</v>
      </c>
      <c r="D7817" s="98" t="s">
        <v>13667</v>
      </c>
      <c r="E7817" s="98" t="s">
        <v>13670</v>
      </c>
      <c r="F7817" s="124">
        <v>14</v>
      </c>
      <c r="G7817" s="112">
        <v>43189</v>
      </c>
      <c r="H7817" s="98"/>
      <c r="I7817" s="123" t="str">
        <f t="shared" si="122"/>
        <v>SIM</v>
      </c>
      <c r="J7817" s="123"/>
      <c r="K7817" s="123"/>
      <c r="L7817" s="123"/>
      <c r="M7817" s="98" t="s">
        <v>15292</v>
      </c>
      <c r="N7817" s="118"/>
    </row>
    <row r="7818" spans="1:14" x14ac:dyDescent="0.25">
      <c r="A7818" s="130">
        <v>28549483000105</v>
      </c>
      <c r="B7818" s="98" t="s">
        <v>11702</v>
      </c>
      <c r="C7818" s="123" t="s">
        <v>3513</v>
      </c>
      <c r="D7818" s="98" t="s">
        <v>13667</v>
      </c>
      <c r="E7818" s="98" t="s">
        <v>13670</v>
      </c>
      <c r="F7818" s="124">
        <v>11</v>
      </c>
      <c r="G7818" s="112">
        <v>40544</v>
      </c>
      <c r="H7818" s="98"/>
      <c r="I7818" s="123" t="str">
        <f t="shared" si="122"/>
        <v>NÃO</v>
      </c>
      <c r="J7818" s="123"/>
      <c r="K7818" s="123"/>
      <c r="L7818" s="123"/>
      <c r="M7818" s="98" t="s">
        <v>15941</v>
      </c>
      <c r="N7818" s="118"/>
    </row>
    <row r="7819" spans="1:14" x14ac:dyDescent="0.25">
      <c r="A7819" s="130">
        <v>10113710000181</v>
      </c>
      <c r="B7819" s="98" t="s">
        <v>11703</v>
      </c>
      <c r="C7819" s="123" t="s">
        <v>2758</v>
      </c>
      <c r="D7819" s="98" t="s">
        <v>13667</v>
      </c>
      <c r="E7819" s="98" t="s">
        <v>13670</v>
      </c>
      <c r="F7819" s="124">
        <v>13.5</v>
      </c>
      <c r="G7819" s="112">
        <v>42923</v>
      </c>
      <c r="H7819" s="98"/>
      <c r="I7819" s="123" t="str">
        <f t="shared" si="122"/>
        <v>NÃO</v>
      </c>
      <c r="J7819" s="123"/>
      <c r="K7819" s="123"/>
      <c r="L7819" s="123"/>
      <c r="M7819" s="98" t="s">
        <v>15293</v>
      </c>
      <c r="N7819" s="118"/>
    </row>
    <row r="7820" spans="1:14" x14ac:dyDescent="0.25">
      <c r="A7820" s="130">
        <v>83074302000131</v>
      </c>
      <c r="B7820" s="98" t="s">
        <v>11704</v>
      </c>
      <c r="C7820" s="123" t="s">
        <v>4289</v>
      </c>
      <c r="D7820" s="98" t="s">
        <v>13667</v>
      </c>
      <c r="E7820" s="98" t="s">
        <v>13670</v>
      </c>
      <c r="F7820" s="124">
        <v>14</v>
      </c>
      <c r="G7820" s="112">
        <v>44013</v>
      </c>
      <c r="H7820" s="98"/>
      <c r="I7820" s="123" t="str">
        <f t="shared" si="122"/>
        <v>SIM</v>
      </c>
      <c r="J7820" s="123"/>
      <c r="K7820" s="123"/>
      <c r="L7820" s="123"/>
      <c r="M7820" s="98"/>
      <c r="N7820" s="118"/>
    </row>
    <row r="7821" spans="1:14" x14ac:dyDescent="0.25">
      <c r="A7821" s="130">
        <v>88142302000145</v>
      </c>
      <c r="B7821" s="98" t="s">
        <v>11705</v>
      </c>
      <c r="C7821" s="123" t="s">
        <v>3812</v>
      </c>
      <c r="D7821" s="98" t="s">
        <v>13667</v>
      </c>
      <c r="E7821" s="98" t="s">
        <v>13670</v>
      </c>
      <c r="F7821" s="124">
        <v>14</v>
      </c>
      <c r="G7821" s="112">
        <v>44136</v>
      </c>
      <c r="H7821" s="98"/>
      <c r="I7821" s="123" t="str">
        <f t="shared" si="122"/>
        <v>SIM</v>
      </c>
      <c r="J7821" s="123"/>
      <c r="K7821" s="123"/>
      <c r="L7821" s="123"/>
      <c r="M7821" s="98"/>
      <c r="N7821" s="118"/>
    </row>
    <row r="7822" spans="1:14" x14ac:dyDescent="0.25">
      <c r="A7822" s="130">
        <v>63762058000192</v>
      </c>
      <c r="B7822" s="98" t="s">
        <v>11706</v>
      </c>
      <c r="C7822" s="123" t="s">
        <v>3747</v>
      </c>
      <c r="D7822" s="98" t="s">
        <v>13667</v>
      </c>
      <c r="E7822" s="98" t="s">
        <v>13670</v>
      </c>
      <c r="F7822" s="124">
        <v>14</v>
      </c>
      <c r="G7822" s="112">
        <v>44136</v>
      </c>
      <c r="H7822" s="98"/>
      <c r="I7822" s="123" t="str">
        <f t="shared" si="122"/>
        <v>SIM</v>
      </c>
      <c r="J7822" s="123"/>
      <c r="K7822" s="123"/>
      <c r="L7822" s="123"/>
      <c r="M7822" s="98"/>
      <c r="N7822" s="118"/>
    </row>
    <row r="7823" spans="1:14" x14ac:dyDescent="0.25">
      <c r="A7823" s="130">
        <v>88604897000103</v>
      </c>
      <c r="B7823" s="98" t="s">
        <v>11707</v>
      </c>
      <c r="C7823" s="123" t="s">
        <v>3812</v>
      </c>
      <c r="D7823" s="98" t="s">
        <v>13667</v>
      </c>
      <c r="E7823" s="98" t="s">
        <v>13670</v>
      </c>
      <c r="F7823" s="124">
        <v>11</v>
      </c>
      <c r="G7823" s="112">
        <v>38749</v>
      </c>
      <c r="H7823" s="98"/>
      <c r="I7823" s="123" t="str">
        <f t="shared" si="122"/>
        <v>NÃO</v>
      </c>
      <c r="J7823" s="123"/>
      <c r="K7823" s="123"/>
      <c r="L7823" s="123"/>
      <c r="M7823" s="98"/>
      <c r="N7823" s="118"/>
    </row>
    <row r="7824" spans="1:14" x14ac:dyDescent="0.25">
      <c r="A7824" s="130">
        <v>3214145000183</v>
      </c>
      <c r="B7824" s="98" t="s">
        <v>11708</v>
      </c>
      <c r="C7824" s="123" t="s">
        <v>2274</v>
      </c>
      <c r="D7824" s="98" t="s">
        <v>13667</v>
      </c>
      <c r="E7824" s="98" t="s">
        <v>13670</v>
      </c>
      <c r="F7824" s="124">
        <v>11</v>
      </c>
      <c r="G7824" s="112">
        <v>43663</v>
      </c>
      <c r="H7824" s="98"/>
      <c r="I7824" s="123" t="str">
        <f t="shared" si="122"/>
        <v>NÃO</v>
      </c>
      <c r="J7824" s="123"/>
      <c r="K7824" s="123"/>
      <c r="L7824" s="123"/>
      <c r="M7824" s="98"/>
      <c r="N7824" s="118"/>
    </row>
    <row r="7825" spans="1:14" x14ac:dyDescent="0.25">
      <c r="A7825" s="130">
        <v>2164820000144</v>
      </c>
      <c r="B7825" s="98" t="s">
        <v>11709</v>
      </c>
      <c r="C7825" s="123" t="s">
        <v>901</v>
      </c>
      <c r="D7825" s="98" t="s">
        <v>13667</v>
      </c>
      <c r="E7825" s="98" t="s">
        <v>13670</v>
      </c>
      <c r="F7825" s="124">
        <v>11</v>
      </c>
      <c r="G7825" s="112">
        <v>42736</v>
      </c>
      <c r="H7825" s="98"/>
      <c r="I7825" s="123" t="str">
        <f t="shared" si="122"/>
        <v>NÃO</v>
      </c>
      <c r="J7825" s="123"/>
      <c r="K7825" s="123"/>
      <c r="L7825" s="123"/>
      <c r="M7825" s="98" t="s">
        <v>14163</v>
      </c>
      <c r="N7825" s="118"/>
    </row>
    <row r="7826" spans="1:14" x14ac:dyDescent="0.25">
      <c r="A7826" s="130">
        <v>4884482000140</v>
      </c>
      <c r="B7826" s="98" t="s">
        <v>11710</v>
      </c>
      <c r="C7826" s="123" t="s">
        <v>2413</v>
      </c>
      <c r="D7826" s="98" t="s">
        <v>13667</v>
      </c>
      <c r="E7826" s="98" t="s">
        <v>13670</v>
      </c>
      <c r="F7826" s="124">
        <v>11</v>
      </c>
      <c r="G7826" s="112">
        <v>39173</v>
      </c>
      <c r="H7826" s="98"/>
      <c r="I7826" s="123" t="str">
        <f t="shared" si="122"/>
        <v>NÃO</v>
      </c>
      <c r="J7826" s="123"/>
      <c r="K7826" s="123"/>
      <c r="L7826" s="123"/>
      <c r="M7826" s="98" t="s">
        <v>13534</v>
      </c>
      <c r="N7826" s="118"/>
    </row>
    <row r="7827" spans="1:14" x14ac:dyDescent="0.25">
      <c r="A7827" s="130">
        <v>1612360000107</v>
      </c>
      <c r="B7827" s="98" t="s">
        <v>11711</v>
      </c>
      <c r="C7827" s="123" t="s">
        <v>2413</v>
      </c>
      <c r="D7827" s="98" t="s">
        <v>13667</v>
      </c>
      <c r="E7827" s="98" t="s">
        <v>13670</v>
      </c>
      <c r="F7827" s="124">
        <v>11</v>
      </c>
      <c r="G7827" s="112">
        <v>40452</v>
      </c>
      <c r="H7827" s="98"/>
      <c r="I7827" s="123" t="str">
        <f t="shared" si="122"/>
        <v>NÃO</v>
      </c>
      <c r="J7827" s="123"/>
      <c r="K7827" s="123"/>
      <c r="L7827" s="123"/>
      <c r="M7827" s="98"/>
      <c r="N7827" s="118"/>
    </row>
    <row r="7828" spans="1:14" x14ac:dyDescent="0.25">
      <c r="A7828" s="130">
        <v>87530978000143</v>
      </c>
      <c r="B7828" s="98" t="s">
        <v>11712</v>
      </c>
      <c r="C7828" s="123" t="s">
        <v>3812</v>
      </c>
      <c r="D7828" s="98" t="s">
        <v>13667</v>
      </c>
      <c r="E7828" s="98" t="s">
        <v>13670</v>
      </c>
      <c r="F7828" s="124">
        <v>11</v>
      </c>
      <c r="G7828" s="112">
        <v>43466</v>
      </c>
      <c r="H7828" s="98"/>
      <c r="I7828" s="123" t="str">
        <f t="shared" si="122"/>
        <v>NÃO</v>
      </c>
      <c r="J7828" s="123"/>
      <c r="K7828" s="123"/>
      <c r="L7828" s="123"/>
      <c r="M7828" s="98"/>
      <c r="N7828" s="118"/>
    </row>
    <row r="7829" spans="1:14" x14ac:dyDescent="0.25">
      <c r="A7829" s="130">
        <v>8923997000163</v>
      </c>
      <c r="B7829" s="98" t="s">
        <v>11713</v>
      </c>
      <c r="C7829" s="123" t="s">
        <v>2554</v>
      </c>
      <c r="D7829" s="98" t="s">
        <v>13667</v>
      </c>
      <c r="E7829" s="98" t="s">
        <v>13670</v>
      </c>
      <c r="F7829" s="124">
        <v>11</v>
      </c>
      <c r="G7829" s="112">
        <v>43089</v>
      </c>
      <c r="H7829" s="98"/>
      <c r="I7829" s="123" t="str">
        <f t="shared" si="122"/>
        <v>NÃO</v>
      </c>
      <c r="J7829" s="123"/>
      <c r="K7829" s="123"/>
      <c r="L7829" s="123"/>
      <c r="M7829" s="98" t="s">
        <v>15151</v>
      </c>
      <c r="N7829" s="118"/>
    </row>
    <row r="7830" spans="1:14" x14ac:dyDescent="0.25">
      <c r="A7830" s="130">
        <v>79806000117</v>
      </c>
      <c r="B7830" s="98" t="s">
        <v>11714</v>
      </c>
      <c r="C7830" s="123" t="s">
        <v>901</v>
      </c>
      <c r="D7830" s="98" t="s">
        <v>13667</v>
      </c>
      <c r="E7830" s="98" t="s">
        <v>13670</v>
      </c>
      <c r="F7830" s="124">
        <v>11</v>
      </c>
      <c r="G7830" s="112">
        <v>41526</v>
      </c>
      <c r="H7830" s="98"/>
      <c r="I7830" s="123" t="str">
        <f t="shared" si="122"/>
        <v>NÃO</v>
      </c>
      <c r="J7830" s="123"/>
      <c r="K7830" s="123"/>
      <c r="L7830" s="123"/>
      <c r="M7830" s="98" t="s">
        <v>14166</v>
      </c>
      <c r="N7830" s="118"/>
    </row>
    <row r="7831" spans="1:14" x14ac:dyDescent="0.25">
      <c r="A7831" s="130">
        <v>18457267000178</v>
      </c>
      <c r="B7831" s="98" t="s">
        <v>11715</v>
      </c>
      <c r="C7831" s="123" t="s">
        <v>1356</v>
      </c>
      <c r="D7831" s="98" t="s">
        <v>13667</v>
      </c>
      <c r="E7831" s="98" t="s">
        <v>13670</v>
      </c>
      <c r="F7831" s="124">
        <v>11</v>
      </c>
      <c r="G7831" s="112">
        <v>43435</v>
      </c>
      <c r="H7831" s="98"/>
      <c r="I7831" s="123" t="str">
        <f t="shared" si="122"/>
        <v>NÃO</v>
      </c>
      <c r="J7831" s="123"/>
      <c r="K7831" s="123"/>
      <c r="L7831" s="123"/>
      <c r="M7831" s="98"/>
      <c r="N7831" s="118"/>
    </row>
    <row r="7832" spans="1:14" x14ac:dyDescent="0.25">
      <c r="A7832" s="130">
        <v>29128766000138</v>
      </c>
      <c r="B7832" s="98" t="s">
        <v>11716</v>
      </c>
      <c r="C7832" s="123" t="s">
        <v>3513</v>
      </c>
      <c r="D7832" s="98" t="s">
        <v>13667</v>
      </c>
      <c r="E7832" s="98" t="s">
        <v>13670</v>
      </c>
      <c r="F7832" s="124">
        <v>11</v>
      </c>
      <c r="G7832" s="112">
        <v>39094</v>
      </c>
      <c r="H7832" s="98"/>
      <c r="I7832" s="123" t="str">
        <f t="shared" si="122"/>
        <v>NÃO</v>
      </c>
      <c r="J7832" s="123"/>
      <c r="K7832" s="123"/>
      <c r="L7832" s="123"/>
      <c r="M7832" s="98" t="s">
        <v>15944</v>
      </c>
      <c r="N7832" s="118"/>
    </row>
    <row r="7833" spans="1:14" x14ac:dyDescent="0.25">
      <c r="A7833" s="130">
        <v>10091619000102</v>
      </c>
      <c r="B7833" s="98" t="s">
        <v>11717</v>
      </c>
      <c r="C7833" s="123" t="s">
        <v>2758</v>
      </c>
      <c r="D7833" s="98" t="s">
        <v>13667</v>
      </c>
      <c r="E7833" s="98" t="s">
        <v>13670</v>
      </c>
      <c r="F7833" s="124">
        <v>14</v>
      </c>
      <c r="G7833" s="112">
        <v>44075</v>
      </c>
      <c r="H7833" s="98"/>
      <c r="I7833" s="123" t="str">
        <f t="shared" si="122"/>
        <v>SIM</v>
      </c>
      <c r="J7833" s="123"/>
      <c r="K7833" s="123"/>
      <c r="L7833" s="123"/>
      <c r="M7833" s="98"/>
      <c r="N7833" s="118"/>
    </row>
    <row r="7834" spans="1:14" x14ac:dyDescent="0.25">
      <c r="A7834" s="130">
        <v>87990800000185</v>
      </c>
      <c r="B7834" s="98" t="s">
        <v>11718</v>
      </c>
      <c r="C7834" s="123" t="s">
        <v>3812</v>
      </c>
      <c r="D7834" s="98" t="s">
        <v>13667</v>
      </c>
      <c r="E7834" s="98" t="s">
        <v>13670</v>
      </c>
      <c r="F7834" s="124">
        <v>11</v>
      </c>
      <c r="G7834" s="112">
        <v>41640</v>
      </c>
      <c r="H7834" s="98"/>
      <c r="I7834" s="123" t="str">
        <f t="shared" si="122"/>
        <v>NÃO</v>
      </c>
      <c r="J7834" s="123"/>
      <c r="K7834" s="123"/>
      <c r="L7834" s="123"/>
      <c r="M7834" s="98" t="s">
        <v>16225</v>
      </c>
      <c r="N7834" s="118"/>
    </row>
    <row r="7835" spans="1:14" x14ac:dyDescent="0.25">
      <c r="A7835" s="130">
        <v>27165588000190</v>
      </c>
      <c r="B7835" s="98" t="s">
        <v>11719</v>
      </c>
      <c r="C7835" s="123" t="s">
        <v>821</v>
      </c>
      <c r="D7835" s="98" t="s">
        <v>13667</v>
      </c>
      <c r="E7835" s="98" t="s">
        <v>13670</v>
      </c>
      <c r="F7835" s="124">
        <v>11</v>
      </c>
      <c r="G7835" s="112">
        <v>38627</v>
      </c>
      <c r="H7835" s="98"/>
      <c r="I7835" s="123" t="str">
        <f t="shared" si="122"/>
        <v>NÃO</v>
      </c>
      <c r="J7835" s="123"/>
      <c r="K7835" s="123"/>
      <c r="L7835" s="123"/>
      <c r="M7835" s="98"/>
      <c r="N7835" s="118"/>
    </row>
    <row r="7836" spans="1:14" x14ac:dyDescent="0.25">
      <c r="A7836" s="130">
        <v>1612686000134</v>
      </c>
      <c r="B7836" s="98" t="s">
        <v>11720</v>
      </c>
      <c r="C7836" s="123" t="s">
        <v>2554</v>
      </c>
      <c r="D7836" s="98" t="s">
        <v>13667</v>
      </c>
      <c r="E7836" s="98" t="s">
        <v>13670</v>
      </c>
      <c r="F7836" s="124">
        <v>11</v>
      </c>
      <c r="G7836" s="112">
        <v>40093</v>
      </c>
      <c r="H7836" s="98"/>
      <c r="I7836" s="123" t="str">
        <f t="shared" si="122"/>
        <v>NÃO</v>
      </c>
      <c r="J7836" s="123"/>
      <c r="K7836" s="123"/>
      <c r="L7836" s="123"/>
      <c r="M7836" s="98"/>
      <c r="N7836" s="118"/>
    </row>
    <row r="7837" spans="1:14" x14ac:dyDescent="0.25">
      <c r="A7837" s="130">
        <v>12227971000158</v>
      </c>
      <c r="B7837" s="98" t="s">
        <v>11721</v>
      </c>
      <c r="C7837" s="123" t="s">
        <v>29</v>
      </c>
      <c r="D7837" s="98" t="s">
        <v>13667</v>
      </c>
      <c r="E7837" s="98" t="s">
        <v>13670</v>
      </c>
      <c r="F7837" s="124">
        <v>11</v>
      </c>
      <c r="G7837" s="112">
        <v>41395</v>
      </c>
      <c r="H7837" s="98"/>
      <c r="I7837" s="123" t="str">
        <f t="shared" si="122"/>
        <v>NÃO</v>
      </c>
      <c r="J7837" s="123"/>
      <c r="K7837" s="123"/>
      <c r="L7837" s="123"/>
      <c r="M7837" s="98" t="s">
        <v>13693</v>
      </c>
      <c r="N7837" s="118"/>
    </row>
    <row r="7838" spans="1:14" x14ac:dyDescent="0.25">
      <c r="A7838" s="130">
        <v>87613600000103</v>
      </c>
      <c r="B7838" s="98" t="s">
        <v>11722</v>
      </c>
      <c r="C7838" s="123" t="s">
        <v>3812</v>
      </c>
      <c r="D7838" s="98" t="s">
        <v>13667</v>
      </c>
      <c r="E7838" s="98" t="s">
        <v>13670</v>
      </c>
      <c r="F7838" s="124">
        <v>11</v>
      </c>
      <c r="G7838" s="112">
        <v>38777</v>
      </c>
      <c r="H7838" s="98"/>
      <c r="I7838" s="123" t="str">
        <f t="shared" si="122"/>
        <v>NÃO</v>
      </c>
      <c r="J7838" s="123"/>
      <c r="K7838" s="123"/>
      <c r="L7838" s="123"/>
      <c r="M7838" s="98"/>
      <c r="N7838" s="118"/>
    </row>
    <row r="7839" spans="1:14" x14ac:dyDescent="0.25">
      <c r="A7839" s="130">
        <v>1164292000160</v>
      </c>
      <c r="B7839" s="98" t="s">
        <v>11723</v>
      </c>
      <c r="C7839" s="123" t="s">
        <v>901</v>
      </c>
      <c r="D7839" s="98" t="s">
        <v>13667</v>
      </c>
      <c r="E7839" s="98" t="s">
        <v>13670</v>
      </c>
      <c r="F7839" s="124">
        <v>11</v>
      </c>
      <c r="G7839" s="112">
        <v>41875</v>
      </c>
      <c r="H7839" s="98"/>
      <c r="I7839" s="123" t="str">
        <f t="shared" si="122"/>
        <v>NÃO</v>
      </c>
      <c r="J7839" s="123"/>
      <c r="K7839" s="123"/>
      <c r="L7839" s="123"/>
      <c r="M7839" s="98" t="s">
        <v>14169</v>
      </c>
      <c r="N7839" s="118"/>
    </row>
    <row r="7840" spans="1:14" x14ac:dyDescent="0.25">
      <c r="A7840" s="130">
        <v>10131720000140</v>
      </c>
      <c r="B7840" s="98" t="s">
        <v>11724</v>
      </c>
      <c r="C7840" s="123" t="s">
        <v>2758</v>
      </c>
      <c r="D7840" s="98" t="s">
        <v>13667</v>
      </c>
      <c r="E7840" s="98" t="s">
        <v>13670</v>
      </c>
      <c r="F7840" s="124">
        <v>11</v>
      </c>
      <c r="G7840" s="112">
        <v>42859</v>
      </c>
      <c r="H7840" s="98"/>
      <c r="I7840" s="123" t="str">
        <f t="shared" si="122"/>
        <v>NÃO</v>
      </c>
      <c r="J7840" s="123"/>
      <c r="K7840" s="123"/>
      <c r="L7840" s="123"/>
      <c r="M7840" s="98" t="s">
        <v>15294</v>
      </c>
      <c r="N7840" s="118"/>
    </row>
    <row r="7841" spans="1:14" x14ac:dyDescent="0.25">
      <c r="A7841" s="130">
        <v>75845545000106</v>
      </c>
      <c r="B7841" s="98" t="s">
        <v>11725</v>
      </c>
      <c r="C7841" s="123" t="s">
        <v>3143</v>
      </c>
      <c r="D7841" s="98" t="s">
        <v>13667</v>
      </c>
      <c r="E7841" s="98" t="s">
        <v>13670</v>
      </c>
      <c r="F7841" s="124">
        <v>11</v>
      </c>
      <c r="G7841" s="112">
        <v>42005</v>
      </c>
      <c r="H7841" s="98"/>
      <c r="I7841" s="123" t="str">
        <f t="shared" si="122"/>
        <v>NÃO</v>
      </c>
      <c r="J7841" s="123"/>
      <c r="K7841" s="123"/>
      <c r="L7841" s="123"/>
      <c r="M7841" s="98" t="s">
        <v>15680</v>
      </c>
      <c r="N7841" s="118"/>
    </row>
    <row r="7842" spans="1:14" x14ac:dyDescent="0.25">
      <c r="A7842" s="130">
        <v>78121878000172</v>
      </c>
      <c r="B7842" s="98" t="s">
        <v>11726</v>
      </c>
      <c r="C7842" s="123" t="s">
        <v>3143</v>
      </c>
      <c r="D7842" s="98" t="s">
        <v>13667</v>
      </c>
      <c r="E7842" s="98" t="s">
        <v>13670</v>
      </c>
      <c r="F7842" s="124">
        <v>11</v>
      </c>
      <c r="G7842" s="112">
        <v>40542</v>
      </c>
      <c r="H7842" s="98"/>
      <c r="I7842" s="123" t="str">
        <f t="shared" si="122"/>
        <v>NÃO</v>
      </c>
      <c r="J7842" s="123"/>
      <c r="K7842" s="123"/>
      <c r="L7842" s="123"/>
      <c r="M7842" s="98" t="s">
        <v>15682</v>
      </c>
      <c r="N7842" s="118"/>
    </row>
    <row r="7843" spans="1:14" x14ac:dyDescent="0.25">
      <c r="A7843" s="130">
        <v>18114256000195</v>
      </c>
      <c r="B7843" s="98" t="s">
        <v>11727</v>
      </c>
      <c r="C7843" s="123" t="s">
        <v>1356</v>
      </c>
      <c r="D7843" s="98" t="s">
        <v>13667</v>
      </c>
      <c r="E7843" s="98" t="s">
        <v>13670</v>
      </c>
      <c r="F7843" s="124">
        <v>11</v>
      </c>
      <c r="G7843" s="112">
        <v>41849</v>
      </c>
      <c r="H7843" s="98"/>
      <c r="I7843" s="123" t="str">
        <f t="shared" si="122"/>
        <v>NÃO</v>
      </c>
      <c r="J7843" s="123"/>
      <c r="K7843" s="123"/>
      <c r="L7843" s="123"/>
      <c r="M7843" s="98" t="s">
        <v>14515</v>
      </c>
      <c r="N7843" s="118"/>
    </row>
    <row r="7844" spans="1:14" x14ac:dyDescent="0.25">
      <c r="A7844" s="130">
        <v>87613006000112</v>
      </c>
      <c r="B7844" s="98" t="s">
        <v>11728</v>
      </c>
      <c r="C7844" s="123" t="s">
        <v>3812</v>
      </c>
      <c r="D7844" s="98" t="s">
        <v>13667</v>
      </c>
      <c r="E7844" s="98" t="s">
        <v>13670</v>
      </c>
      <c r="F7844" s="124">
        <v>11</v>
      </c>
      <c r="G7844" s="112">
        <v>39873</v>
      </c>
      <c r="H7844" s="98"/>
      <c r="I7844" s="123" t="str">
        <f t="shared" si="122"/>
        <v>NÃO</v>
      </c>
      <c r="J7844" s="123"/>
      <c r="K7844" s="123"/>
      <c r="L7844" s="123"/>
      <c r="M7844" s="98" t="s">
        <v>13699</v>
      </c>
      <c r="N7844" s="118"/>
    </row>
    <row r="7845" spans="1:14" x14ac:dyDescent="0.25">
      <c r="A7845" s="130">
        <v>87612925000171</v>
      </c>
      <c r="B7845" s="98" t="s">
        <v>11729</v>
      </c>
      <c r="C7845" s="123" t="s">
        <v>3812</v>
      </c>
      <c r="D7845" s="98" t="s">
        <v>13667</v>
      </c>
      <c r="E7845" s="98" t="s">
        <v>13670</v>
      </c>
      <c r="F7845" s="124">
        <v>11</v>
      </c>
      <c r="G7845" s="112">
        <v>39173</v>
      </c>
      <c r="H7845" s="98"/>
      <c r="I7845" s="123" t="str">
        <f t="shared" si="122"/>
        <v>NÃO</v>
      </c>
      <c r="J7845" s="123"/>
      <c r="K7845" s="123"/>
      <c r="L7845" s="123"/>
      <c r="M7845" s="98" t="s">
        <v>16229</v>
      </c>
      <c r="N7845" s="118"/>
    </row>
    <row r="7846" spans="1:14" x14ac:dyDescent="0.25">
      <c r="A7846" s="130">
        <v>46523064000178</v>
      </c>
      <c r="B7846" s="98" t="s">
        <v>11730</v>
      </c>
      <c r="C7846" s="123" t="s">
        <v>4626</v>
      </c>
      <c r="D7846" s="98" t="s">
        <v>13667</v>
      </c>
      <c r="E7846" s="98" t="s">
        <v>13670</v>
      </c>
      <c r="F7846" s="124">
        <v>12</v>
      </c>
      <c r="G7846" s="112">
        <v>43831</v>
      </c>
      <c r="H7846" s="98"/>
      <c r="I7846" s="123" t="str">
        <f t="shared" si="122"/>
        <v>NÃO</v>
      </c>
      <c r="J7846" s="123"/>
      <c r="K7846" s="123"/>
      <c r="L7846" s="123"/>
      <c r="M7846" s="98"/>
      <c r="N7846" s="118"/>
    </row>
    <row r="7847" spans="1:14" x14ac:dyDescent="0.25">
      <c r="A7847" s="130">
        <v>53307906000110</v>
      </c>
      <c r="B7847" s="98" t="s">
        <v>11731</v>
      </c>
      <c r="C7847" s="123" t="s">
        <v>4626</v>
      </c>
      <c r="D7847" s="98" t="s">
        <v>13667</v>
      </c>
      <c r="E7847" s="98" t="s">
        <v>13670</v>
      </c>
      <c r="F7847" s="124">
        <v>12</v>
      </c>
      <c r="G7847" s="112">
        <v>40038</v>
      </c>
      <c r="H7847" s="98"/>
      <c r="I7847" s="123" t="str">
        <f t="shared" si="122"/>
        <v>NÃO</v>
      </c>
      <c r="J7847" s="123"/>
      <c r="K7847" s="123"/>
      <c r="L7847" s="123"/>
      <c r="M7847" s="98"/>
      <c r="N7847" s="118"/>
    </row>
    <row r="7848" spans="1:14" x14ac:dyDescent="0.25">
      <c r="A7848" s="130">
        <v>46523023000181</v>
      </c>
      <c r="B7848" s="98" t="s">
        <v>11732</v>
      </c>
      <c r="C7848" s="123" t="s">
        <v>4626</v>
      </c>
      <c r="D7848" s="98" t="s">
        <v>13667</v>
      </c>
      <c r="E7848" s="98" t="s">
        <v>13670</v>
      </c>
      <c r="F7848" s="124">
        <v>11</v>
      </c>
      <c r="G7848" s="112">
        <v>42736</v>
      </c>
      <c r="H7848" s="98"/>
      <c r="I7848" s="123" t="str">
        <f t="shared" si="122"/>
        <v>NÃO</v>
      </c>
      <c r="J7848" s="123"/>
      <c r="K7848" s="123"/>
      <c r="L7848" s="123"/>
      <c r="M7848" s="98" t="s">
        <v>16717</v>
      </c>
      <c r="N7848" s="118"/>
    </row>
    <row r="7849" spans="1:14" x14ac:dyDescent="0.25">
      <c r="A7849" s="130">
        <v>6469837000160</v>
      </c>
      <c r="B7849" s="98" t="s">
        <v>11733</v>
      </c>
      <c r="C7849" s="123" t="s">
        <v>1142</v>
      </c>
      <c r="D7849" s="98" t="s">
        <v>13667</v>
      </c>
      <c r="E7849" s="98" t="s">
        <v>13670</v>
      </c>
      <c r="F7849" s="124">
        <v>11</v>
      </c>
      <c r="G7849" s="112">
        <v>42856</v>
      </c>
      <c r="H7849" s="98"/>
      <c r="I7849" s="123" t="str">
        <f t="shared" si="122"/>
        <v>NÃO</v>
      </c>
      <c r="J7849" s="123"/>
      <c r="K7849" s="123"/>
      <c r="L7849" s="123"/>
      <c r="M7849" s="98" t="s">
        <v>14395</v>
      </c>
      <c r="N7849" s="118"/>
    </row>
    <row r="7850" spans="1:14" x14ac:dyDescent="0.25">
      <c r="A7850" s="130">
        <v>8923971000115</v>
      </c>
      <c r="B7850" s="98" t="s">
        <v>11734</v>
      </c>
      <c r="C7850" s="123" t="s">
        <v>2554</v>
      </c>
      <c r="D7850" s="98" t="s">
        <v>13667</v>
      </c>
      <c r="E7850" s="98" t="s">
        <v>13670</v>
      </c>
      <c r="F7850" s="124">
        <v>11</v>
      </c>
      <c r="G7850" s="112">
        <v>40319</v>
      </c>
      <c r="H7850" s="98"/>
      <c r="I7850" s="123" t="str">
        <f t="shared" si="122"/>
        <v>NÃO</v>
      </c>
      <c r="J7850" s="123"/>
      <c r="K7850" s="123"/>
      <c r="L7850" s="123"/>
      <c r="M7850" s="98"/>
      <c r="N7850" s="118"/>
    </row>
    <row r="7851" spans="1:14" x14ac:dyDescent="0.25">
      <c r="A7851" s="130">
        <v>1612573000139</v>
      </c>
      <c r="B7851" s="98" t="s">
        <v>11735</v>
      </c>
      <c r="C7851" s="123" t="s">
        <v>2926</v>
      </c>
      <c r="D7851" s="98" t="s">
        <v>13667</v>
      </c>
      <c r="E7851" s="98" t="s">
        <v>13670</v>
      </c>
      <c r="F7851" s="124">
        <v>11</v>
      </c>
      <c r="G7851" s="112">
        <v>42064</v>
      </c>
      <c r="H7851" s="98"/>
      <c r="I7851" s="123" t="str">
        <f t="shared" si="122"/>
        <v>NÃO</v>
      </c>
      <c r="J7851" s="123"/>
      <c r="K7851" s="123"/>
      <c r="L7851" s="123"/>
      <c r="M7851" s="98"/>
      <c r="N7851" s="118"/>
    </row>
    <row r="7852" spans="1:14" x14ac:dyDescent="0.25">
      <c r="A7852" s="130">
        <v>12333738000150</v>
      </c>
      <c r="B7852" s="98" t="s">
        <v>11736</v>
      </c>
      <c r="C7852" s="123" t="s">
        <v>29</v>
      </c>
      <c r="D7852" s="98" t="s">
        <v>13667</v>
      </c>
      <c r="E7852" s="98" t="s">
        <v>13670</v>
      </c>
      <c r="F7852" s="124">
        <v>11</v>
      </c>
      <c r="G7852" s="112">
        <v>41368</v>
      </c>
      <c r="H7852" s="98"/>
      <c r="I7852" s="123" t="str">
        <f t="shared" si="122"/>
        <v>NÃO</v>
      </c>
      <c r="J7852" s="123"/>
      <c r="K7852" s="123"/>
      <c r="L7852" s="123"/>
      <c r="M7852" s="98" t="s">
        <v>13695</v>
      </c>
      <c r="N7852" s="118"/>
    </row>
    <row r="7853" spans="1:14" x14ac:dyDescent="0.25">
      <c r="A7853" s="130">
        <v>1612620000144</v>
      </c>
      <c r="B7853" s="98" t="s">
        <v>11737</v>
      </c>
      <c r="C7853" s="123" t="s">
        <v>2926</v>
      </c>
      <c r="D7853" s="98" t="s">
        <v>13667</v>
      </c>
      <c r="E7853" s="98" t="s">
        <v>13670</v>
      </c>
      <c r="F7853" s="124">
        <v>11</v>
      </c>
      <c r="G7853" s="112">
        <v>43098</v>
      </c>
      <c r="H7853" s="98"/>
      <c r="I7853" s="123" t="str">
        <f t="shared" si="122"/>
        <v>NÃO</v>
      </c>
      <c r="J7853" s="123"/>
      <c r="K7853" s="123"/>
      <c r="L7853" s="123"/>
      <c r="M7853" s="98" t="s">
        <v>15570</v>
      </c>
      <c r="N7853" s="118"/>
    </row>
    <row r="7854" spans="1:14" x14ac:dyDescent="0.25">
      <c r="A7854" s="130">
        <v>11034741000100</v>
      </c>
      <c r="B7854" s="98" t="s">
        <v>11738</v>
      </c>
      <c r="C7854" s="123" t="s">
        <v>2758</v>
      </c>
      <c r="D7854" s="98" t="s">
        <v>13667</v>
      </c>
      <c r="E7854" s="98" t="s">
        <v>13670</v>
      </c>
      <c r="F7854" s="124">
        <v>11</v>
      </c>
      <c r="G7854" s="112">
        <v>42822</v>
      </c>
      <c r="H7854" s="98"/>
      <c r="I7854" s="123" t="str">
        <f t="shared" si="122"/>
        <v>NÃO</v>
      </c>
      <c r="J7854" s="123"/>
      <c r="K7854" s="123"/>
      <c r="L7854" s="123"/>
      <c r="M7854" s="98" t="s">
        <v>15295</v>
      </c>
      <c r="N7854" s="118"/>
    </row>
    <row r="7855" spans="1:14" x14ac:dyDescent="0.25">
      <c r="A7855" s="130">
        <v>8809071000141</v>
      </c>
      <c r="B7855" s="98" t="s">
        <v>11739</v>
      </c>
      <c r="C7855" s="123" t="s">
        <v>2554</v>
      </c>
      <c r="D7855" s="98" t="s">
        <v>13667</v>
      </c>
      <c r="E7855" s="98" t="s">
        <v>13670</v>
      </c>
      <c r="F7855" s="124">
        <v>11</v>
      </c>
      <c r="G7855" s="112">
        <v>40937</v>
      </c>
      <c r="H7855" s="98"/>
      <c r="I7855" s="123" t="str">
        <f t="shared" si="122"/>
        <v>NÃO</v>
      </c>
      <c r="J7855" s="123"/>
      <c r="K7855" s="123"/>
      <c r="L7855" s="123"/>
      <c r="M7855" s="98" t="s">
        <v>13534</v>
      </c>
      <c r="N7855" s="118"/>
    </row>
    <row r="7856" spans="1:14" x14ac:dyDescent="0.25">
      <c r="A7856" s="130">
        <v>1787506000155</v>
      </c>
      <c r="B7856" s="98" t="s">
        <v>11740</v>
      </c>
      <c r="C7856" s="123" t="s">
        <v>901</v>
      </c>
      <c r="D7856" s="98" t="s">
        <v>13667</v>
      </c>
      <c r="E7856" s="98" t="s">
        <v>13670</v>
      </c>
      <c r="F7856" s="124">
        <v>11</v>
      </c>
      <c r="G7856" s="112">
        <v>42720</v>
      </c>
      <c r="H7856" s="98"/>
      <c r="I7856" s="123" t="str">
        <f t="shared" si="122"/>
        <v>NÃO</v>
      </c>
      <c r="J7856" s="123"/>
      <c r="K7856" s="123"/>
      <c r="L7856" s="123"/>
      <c r="M7856" s="98" t="s">
        <v>14171</v>
      </c>
      <c r="N7856" s="118"/>
    </row>
    <row r="7857" spans="1:14" x14ac:dyDescent="0.25">
      <c r="A7857" s="130">
        <v>13913355000113</v>
      </c>
      <c r="B7857" s="98" t="s">
        <v>11741</v>
      </c>
      <c r="C7857" s="123" t="s">
        <v>215</v>
      </c>
      <c r="D7857" s="98" t="s">
        <v>13667</v>
      </c>
      <c r="E7857" s="98" t="s">
        <v>13670</v>
      </c>
      <c r="F7857" s="124">
        <v>11</v>
      </c>
      <c r="G7857" s="112">
        <v>38891</v>
      </c>
      <c r="H7857" s="98"/>
      <c r="I7857" s="123" t="str">
        <f t="shared" si="122"/>
        <v>NÃO</v>
      </c>
      <c r="J7857" s="123"/>
      <c r="K7857" s="123"/>
      <c r="L7857" s="123"/>
      <c r="M7857" s="98" t="s">
        <v>13534</v>
      </c>
      <c r="N7857" s="118"/>
    </row>
    <row r="7858" spans="1:14" x14ac:dyDescent="0.25">
      <c r="A7858" s="130">
        <v>10279107000174</v>
      </c>
      <c r="B7858" s="98" t="s">
        <v>11742</v>
      </c>
      <c r="C7858" s="123" t="s">
        <v>2758</v>
      </c>
      <c r="D7858" s="98" t="s">
        <v>13667</v>
      </c>
      <c r="E7858" s="98" t="s">
        <v>13670</v>
      </c>
      <c r="F7858" s="124">
        <v>11</v>
      </c>
      <c r="G7858" s="112">
        <v>38258</v>
      </c>
      <c r="H7858" s="98"/>
      <c r="I7858" s="123" t="str">
        <f t="shared" si="122"/>
        <v>NÃO</v>
      </c>
      <c r="J7858" s="123"/>
      <c r="K7858" s="123"/>
      <c r="L7858" s="123"/>
      <c r="M7858" s="98" t="s">
        <v>15298</v>
      </c>
      <c r="N7858" s="118"/>
    </row>
    <row r="7859" spans="1:14" x14ac:dyDescent="0.25">
      <c r="A7859" s="130">
        <v>14109763000180</v>
      </c>
      <c r="B7859" s="98" t="s">
        <v>11743</v>
      </c>
      <c r="C7859" s="123" t="s">
        <v>215</v>
      </c>
      <c r="D7859" s="98" t="s">
        <v>13667</v>
      </c>
      <c r="E7859" s="98" t="s">
        <v>13670</v>
      </c>
      <c r="F7859" s="124">
        <v>11</v>
      </c>
      <c r="G7859" s="112">
        <v>40032</v>
      </c>
      <c r="H7859" s="98"/>
      <c r="I7859" s="123" t="str">
        <f t="shared" si="122"/>
        <v>NÃO</v>
      </c>
      <c r="J7859" s="123"/>
      <c r="K7859" s="123"/>
      <c r="L7859" s="123"/>
      <c r="M7859" s="98"/>
      <c r="N7859" s="118"/>
    </row>
    <row r="7860" spans="1:14" x14ac:dyDescent="0.25">
      <c r="A7860" s="130">
        <v>3501517000152</v>
      </c>
      <c r="B7860" s="98" t="s">
        <v>11744</v>
      </c>
      <c r="C7860" s="123" t="s">
        <v>2197</v>
      </c>
      <c r="D7860" s="98" t="s">
        <v>13667</v>
      </c>
      <c r="E7860" s="98" t="s">
        <v>13670</v>
      </c>
      <c r="F7860" s="124">
        <v>11</v>
      </c>
      <c r="G7860" s="112">
        <v>38859</v>
      </c>
      <c r="H7860" s="98"/>
      <c r="I7860" s="123" t="str">
        <f t="shared" si="122"/>
        <v>NÃO</v>
      </c>
      <c r="J7860" s="123"/>
      <c r="K7860" s="123"/>
      <c r="L7860" s="123"/>
      <c r="M7860" s="98" t="s">
        <v>14855</v>
      </c>
      <c r="N7860" s="118"/>
    </row>
    <row r="7861" spans="1:14" x14ac:dyDescent="0.25">
      <c r="A7861" s="130">
        <v>88696810000175</v>
      </c>
      <c r="B7861" s="98" t="s">
        <v>11745</v>
      </c>
      <c r="C7861" s="123" t="s">
        <v>3812</v>
      </c>
      <c r="D7861" s="98" t="s">
        <v>13667</v>
      </c>
      <c r="E7861" s="98" t="s">
        <v>13670</v>
      </c>
      <c r="F7861" s="124">
        <v>12</v>
      </c>
      <c r="G7861" s="112">
        <v>40841</v>
      </c>
      <c r="H7861" s="98"/>
      <c r="I7861" s="123" t="str">
        <f t="shared" si="122"/>
        <v>NÃO</v>
      </c>
      <c r="J7861" s="123"/>
      <c r="K7861" s="123"/>
      <c r="L7861" s="123"/>
      <c r="M7861" s="98" t="s">
        <v>13534</v>
      </c>
      <c r="N7861" s="118"/>
    </row>
    <row r="7862" spans="1:14" x14ac:dyDescent="0.25">
      <c r="A7862" s="130">
        <v>8260663000157</v>
      </c>
      <c r="B7862" s="98" t="s">
        <v>11746</v>
      </c>
      <c r="C7862" s="123" t="s">
        <v>2758</v>
      </c>
      <c r="D7862" s="98" t="s">
        <v>13667</v>
      </c>
      <c r="E7862" s="98" t="s">
        <v>13670</v>
      </c>
      <c r="F7862" s="124">
        <v>11</v>
      </c>
      <c r="G7862" s="112">
        <v>41640</v>
      </c>
      <c r="H7862" s="98"/>
      <c r="I7862" s="123" t="str">
        <f t="shared" si="122"/>
        <v>NÃO</v>
      </c>
      <c r="J7862" s="123"/>
      <c r="K7862" s="123"/>
      <c r="L7862" s="123"/>
      <c r="M7862" s="98" t="s">
        <v>15301</v>
      </c>
      <c r="N7862" s="118"/>
    </row>
    <row r="7863" spans="1:14" x14ac:dyDescent="0.25">
      <c r="A7863" s="130">
        <v>75442756000190</v>
      </c>
      <c r="B7863" s="98" t="s">
        <v>11747</v>
      </c>
      <c r="C7863" s="123" t="s">
        <v>3143</v>
      </c>
      <c r="D7863" s="98" t="s">
        <v>13667</v>
      </c>
      <c r="E7863" s="98" t="s">
        <v>13670</v>
      </c>
      <c r="F7863" s="124">
        <v>14</v>
      </c>
      <c r="G7863" s="112">
        <v>44136</v>
      </c>
      <c r="H7863" s="98"/>
      <c r="I7863" s="123" t="str">
        <f t="shared" si="122"/>
        <v>SIM</v>
      </c>
      <c r="J7863" s="123"/>
      <c r="K7863" s="123"/>
      <c r="L7863" s="123"/>
      <c r="M7863" s="98"/>
      <c r="N7863" s="118"/>
    </row>
    <row r="7864" spans="1:14" x14ac:dyDescent="0.25">
      <c r="A7864" s="130">
        <v>88756929000196</v>
      </c>
      <c r="B7864" s="98" t="s">
        <v>11748</v>
      </c>
      <c r="C7864" s="123" t="s">
        <v>3812</v>
      </c>
      <c r="D7864" s="98" t="s">
        <v>13667</v>
      </c>
      <c r="E7864" s="98" t="s">
        <v>13670</v>
      </c>
      <c r="F7864" s="124">
        <v>14</v>
      </c>
      <c r="G7864" s="112">
        <v>44044</v>
      </c>
      <c r="H7864" s="98"/>
      <c r="I7864" s="123" t="str">
        <f t="shared" si="122"/>
        <v>SIM</v>
      </c>
      <c r="J7864" s="123"/>
      <c r="K7864" s="123"/>
      <c r="L7864" s="123"/>
      <c r="M7864" s="98"/>
      <c r="N7864" s="118"/>
    </row>
    <row r="7865" spans="1:14" x14ac:dyDescent="0.25">
      <c r="A7865" s="130">
        <v>75732057000184</v>
      </c>
      <c r="B7865" s="98" t="s">
        <v>11749</v>
      </c>
      <c r="C7865" s="123" t="s">
        <v>3143</v>
      </c>
      <c r="D7865" s="98" t="s">
        <v>13667</v>
      </c>
      <c r="E7865" s="98" t="s">
        <v>13670</v>
      </c>
      <c r="F7865" s="124">
        <v>11</v>
      </c>
      <c r="G7865" s="112">
        <v>43101</v>
      </c>
      <c r="H7865" s="98"/>
      <c r="I7865" s="123" t="str">
        <f t="shared" si="122"/>
        <v>NÃO</v>
      </c>
      <c r="J7865" s="123"/>
      <c r="K7865" s="123"/>
      <c r="L7865" s="123"/>
      <c r="M7865" s="98" t="s">
        <v>15686</v>
      </c>
      <c r="N7865" s="118"/>
    </row>
    <row r="7866" spans="1:14" x14ac:dyDescent="0.25">
      <c r="A7866" s="130">
        <v>83102293000145</v>
      </c>
      <c r="B7866" s="98" t="s">
        <v>11750</v>
      </c>
      <c r="C7866" s="123" t="s">
        <v>4289</v>
      </c>
      <c r="D7866" s="98" t="s">
        <v>13667</v>
      </c>
      <c r="E7866" s="98" t="s">
        <v>13670</v>
      </c>
      <c r="F7866" s="124">
        <v>14</v>
      </c>
      <c r="G7866" s="112">
        <v>44044</v>
      </c>
      <c r="H7866" s="98"/>
      <c r="I7866" s="123" t="str">
        <f t="shared" si="122"/>
        <v>SIM</v>
      </c>
      <c r="J7866" s="123"/>
      <c r="K7866" s="123"/>
      <c r="L7866" s="123"/>
      <c r="M7866" s="98"/>
      <c r="N7866" s="118"/>
    </row>
    <row r="7867" spans="1:14" x14ac:dyDescent="0.25">
      <c r="A7867" s="130">
        <v>29111085000167</v>
      </c>
      <c r="B7867" s="98" t="s">
        <v>11751</v>
      </c>
      <c r="C7867" s="123" t="s">
        <v>3513</v>
      </c>
      <c r="D7867" s="98" t="s">
        <v>13667</v>
      </c>
      <c r="E7867" s="98" t="s">
        <v>13670</v>
      </c>
      <c r="F7867" s="124">
        <v>11</v>
      </c>
      <c r="G7867" s="112">
        <v>39176</v>
      </c>
      <c r="H7867" s="98"/>
      <c r="I7867" s="123" t="str">
        <f t="shared" si="122"/>
        <v>NÃO</v>
      </c>
      <c r="J7867" s="123"/>
      <c r="K7867" s="123"/>
      <c r="L7867" s="123"/>
      <c r="M7867" s="98" t="s">
        <v>13534</v>
      </c>
      <c r="N7867" s="118"/>
    </row>
    <row r="7868" spans="1:14" x14ac:dyDescent="0.25">
      <c r="A7868" s="130">
        <v>18675975000185</v>
      </c>
      <c r="B7868" s="98" t="s">
        <v>11752</v>
      </c>
      <c r="C7868" s="123" t="s">
        <v>1356</v>
      </c>
      <c r="D7868" s="98" t="s">
        <v>13667</v>
      </c>
      <c r="E7868" s="98" t="s">
        <v>13670</v>
      </c>
      <c r="F7868" s="124">
        <v>14</v>
      </c>
      <c r="G7868" s="112">
        <v>44013</v>
      </c>
      <c r="H7868" s="98"/>
      <c r="I7868" s="123" t="str">
        <f t="shared" si="122"/>
        <v>SIM</v>
      </c>
      <c r="J7868" s="123"/>
      <c r="K7868" s="123"/>
      <c r="L7868" s="123"/>
      <c r="M7868" s="98"/>
      <c r="N7868" s="118"/>
    </row>
    <row r="7869" spans="1:14" x14ac:dyDescent="0.25">
      <c r="A7869" s="130">
        <v>18404905000192</v>
      </c>
      <c r="B7869" s="98" t="s">
        <v>11753</v>
      </c>
      <c r="C7869" s="123" t="s">
        <v>1356</v>
      </c>
      <c r="D7869" s="98" t="s">
        <v>13667</v>
      </c>
      <c r="E7869" s="98" t="s">
        <v>13670</v>
      </c>
      <c r="F7869" s="124">
        <v>11</v>
      </c>
      <c r="G7869" s="112">
        <v>40322</v>
      </c>
      <c r="H7869" s="98"/>
      <c r="I7869" s="123" t="str">
        <f t="shared" si="122"/>
        <v>NÃO</v>
      </c>
      <c r="J7869" s="123"/>
      <c r="K7869" s="123"/>
      <c r="L7869" s="123"/>
      <c r="M7869" s="98" t="s">
        <v>14519</v>
      </c>
      <c r="N7869" s="118"/>
    </row>
    <row r="7870" spans="1:14" x14ac:dyDescent="0.25">
      <c r="A7870" s="130">
        <v>18712174000142</v>
      </c>
      <c r="B7870" s="98" t="s">
        <v>11754</v>
      </c>
      <c r="C7870" s="123" t="s">
        <v>1356</v>
      </c>
      <c r="D7870" s="98" t="s">
        <v>13667</v>
      </c>
      <c r="E7870" s="98" t="s">
        <v>13670</v>
      </c>
      <c r="F7870" s="124">
        <v>11</v>
      </c>
      <c r="G7870" s="112">
        <v>43903</v>
      </c>
      <c r="H7870" s="98"/>
      <c r="I7870" s="123" t="str">
        <f t="shared" si="122"/>
        <v>NÃO</v>
      </c>
      <c r="J7870" s="123"/>
      <c r="K7870" s="123"/>
      <c r="L7870" s="123"/>
      <c r="M7870" s="98"/>
      <c r="N7870" s="118"/>
    </row>
    <row r="7871" spans="1:14" x14ac:dyDescent="0.25">
      <c r="A7871" s="130">
        <v>1631604000107</v>
      </c>
      <c r="B7871" s="98" t="s">
        <v>11755</v>
      </c>
      <c r="C7871" s="123" t="s">
        <v>29</v>
      </c>
      <c r="D7871" s="98" t="s">
        <v>13667</v>
      </c>
      <c r="E7871" s="98" t="s">
        <v>13670</v>
      </c>
      <c r="F7871" s="124">
        <v>11</v>
      </c>
      <c r="G7871" s="112">
        <v>42920</v>
      </c>
      <c r="H7871" s="98"/>
      <c r="I7871" s="123" t="str">
        <f t="shared" si="122"/>
        <v>NÃO</v>
      </c>
      <c r="J7871" s="123"/>
      <c r="K7871" s="123"/>
      <c r="L7871" s="123"/>
      <c r="M7871" s="98" t="s">
        <v>13697</v>
      </c>
      <c r="N7871" s="118"/>
    </row>
    <row r="7872" spans="1:14" x14ac:dyDescent="0.25">
      <c r="A7872" s="130">
        <v>87612859000130</v>
      </c>
      <c r="B7872" s="98" t="s">
        <v>11756</v>
      </c>
      <c r="C7872" s="123" t="s">
        <v>3812</v>
      </c>
      <c r="D7872" s="98" t="s">
        <v>13667</v>
      </c>
      <c r="E7872" s="98" t="s">
        <v>13670</v>
      </c>
      <c r="F7872" s="124">
        <v>14</v>
      </c>
      <c r="G7872" s="112">
        <v>44013</v>
      </c>
      <c r="H7872" s="98"/>
      <c r="I7872" s="123" t="str">
        <f t="shared" si="122"/>
        <v>SIM</v>
      </c>
      <c r="J7872" s="123"/>
      <c r="K7872" s="123"/>
      <c r="L7872" s="123"/>
      <c r="M7872" s="98"/>
      <c r="N7872" s="118"/>
    </row>
    <row r="7873" spans="1:14" x14ac:dyDescent="0.25">
      <c r="A7873" s="130">
        <v>1611489000109</v>
      </c>
      <c r="B7873" s="98" t="s">
        <v>11757</v>
      </c>
      <c r="C7873" s="123" t="s">
        <v>3143</v>
      </c>
      <c r="D7873" s="98" t="s">
        <v>13667</v>
      </c>
      <c r="E7873" s="98" t="s">
        <v>13670</v>
      </c>
      <c r="F7873" s="124">
        <v>11</v>
      </c>
      <c r="G7873" s="112">
        <v>41626</v>
      </c>
      <c r="H7873" s="98"/>
      <c r="I7873" s="123" t="str">
        <f t="shared" si="122"/>
        <v>NÃO</v>
      </c>
      <c r="J7873" s="123"/>
      <c r="K7873" s="123"/>
      <c r="L7873" s="123"/>
      <c r="M7873" s="98" t="s">
        <v>15689</v>
      </c>
      <c r="N7873" s="118"/>
    </row>
    <row r="7874" spans="1:14" x14ac:dyDescent="0.25">
      <c r="A7874" s="130">
        <v>8993917000146</v>
      </c>
      <c r="B7874" s="98" t="s">
        <v>11758</v>
      </c>
      <c r="C7874" s="123" t="s">
        <v>2554</v>
      </c>
      <c r="D7874" s="98" t="s">
        <v>13667</v>
      </c>
      <c r="E7874" s="98" t="s">
        <v>13670</v>
      </c>
      <c r="F7874" s="124">
        <v>14</v>
      </c>
      <c r="G7874" s="112">
        <v>43922</v>
      </c>
      <c r="H7874" s="98"/>
      <c r="I7874" s="123" t="str">
        <f t="shared" si="122"/>
        <v>SIM</v>
      </c>
      <c r="J7874" s="123"/>
      <c r="K7874" s="123"/>
      <c r="L7874" s="123"/>
      <c r="M7874" s="98"/>
      <c r="N7874" s="118"/>
    </row>
    <row r="7875" spans="1:14" x14ac:dyDescent="0.25">
      <c r="A7875" s="130">
        <v>76105600000186</v>
      </c>
      <c r="B7875" s="98" t="s">
        <v>11759</v>
      </c>
      <c r="C7875" s="123" t="s">
        <v>3143</v>
      </c>
      <c r="D7875" s="98" t="s">
        <v>13667</v>
      </c>
      <c r="E7875" s="98" t="s">
        <v>13670</v>
      </c>
      <c r="F7875" s="124">
        <v>11</v>
      </c>
      <c r="G7875" s="112">
        <v>40533</v>
      </c>
      <c r="H7875" s="98"/>
      <c r="I7875" s="123" t="str">
        <f t="shared" ref="I7875:I7938" si="123">IFERROR(IF(OR(E7875="Ativos", E7875="Aposentados",E7875="Pensionistas"),IF(F7875&gt;=14,"SIM","NÃO"),""),"")</f>
        <v>NÃO</v>
      </c>
      <c r="J7875" s="123"/>
      <c r="K7875" s="123"/>
      <c r="L7875" s="123"/>
      <c r="M7875" s="98" t="s">
        <v>15691</v>
      </c>
      <c r="N7875" s="118"/>
    </row>
    <row r="7876" spans="1:14" x14ac:dyDescent="0.25">
      <c r="A7876" s="130">
        <v>965152000129</v>
      </c>
      <c r="B7876" s="98" t="s">
        <v>11760</v>
      </c>
      <c r="C7876" s="123" t="s">
        <v>2274</v>
      </c>
      <c r="D7876" s="98" t="s">
        <v>13667</v>
      </c>
      <c r="E7876" s="98" t="s">
        <v>13670</v>
      </c>
      <c r="F7876" s="124">
        <v>11</v>
      </c>
      <c r="G7876" s="112">
        <v>38947</v>
      </c>
      <c r="H7876" s="98"/>
      <c r="I7876" s="123" t="str">
        <f t="shared" si="123"/>
        <v>NÃO</v>
      </c>
      <c r="J7876" s="123"/>
      <c r="K7876" s="123"/>
      <c r="L7876" s="123"/>
      <c r="M7876" s="98"/>
      <c r="N7876" s="118"/>
    </row>
    <row r="7877" spans="1:14" x14ac:dyDescent="0.25">
      <c r="A7877" s="130">
        <v>51885242000140</v>
      </c>
      <c r="B7877" s="98" t="s">
        <v>11761</v>
      </c>
      <c r="C7877" s="123" t="s">
        <v>4626</v>
      </c>
      <c r="D7877" s="98" t="s">
        <v>13667</v>
      </c>
      <c r="E7877" s="98" t="s">
        <v>13670</v>
      </c>
      <c r="F7877" s="124">
        <v>11</v>
      </c>
      <c r="G7877" s="112">
        <v>38261</v>
      </c>
      <c r="H7877" s="98"/>
      <c r="I7877" s="123" t="str">
        <f t="shared" si="123"/>
        <v>NÃO</v>
      </c>
      <c r="J7877" s="123"/>
      <c r="K7877" s="123"/>
      <c r="L7877" s="123"/>
      <c r="M7877" s="98"/>
      <c r="N7877" s="118"/>
    </row>
    <row r="7878" spans="1:14" x14ac:dyDescent="0.25">
      <c r="A7878" s="130">
        <v>2215747000192</v>
      </c>
      <c r="B7878" s="98" t="s">
        <v>11762</v>
      </c>
      <c r="C7878" s="123" t="s">
        <v>901</v>
      </c>
      <c r="D7878" s="98" t="s">
        <v>13667</v>
      </c>
      <c r="E7878" s="98" t="s">
        <v>13670</v>
      </c>
      <c r="F7878" s="124">
        <v>11</v>
      </c>
      <c r="G7878" s="112">
        <v>41358</v>
      </c>
      <c r="H7878" s="98"/>
      <c r="I7878" s="123" t="str">
        <f t="shared" si="123"/>
        <v>NÃO</v>
      </c>
      <c r="J7878" s="123"/>
      <c r="K7878" s="123"/>
      <c r="L7878" s="123"/>
      <c r="M7878" s="98" t="s">
        <v>14174</v>
      </c>
      <c r="N7878" s="118"/>
    </row>
    <row r="7879" spans="1:14" x14ac:dyDescent="0.25">
      <c r="A7879" s="130">
        <v>12264628000183</v>
      </c>
      <c r="B7879" s="98" t="s">
        <v>11763</v>
      </c>
      <c r="C7879" s="123" t="s">
        <v>29</v>
      </c>
      <c r="D7879" s="98" t="s">
        <v>13667</v>
      </c>
      <c r="E7879" s="98" t="s">
        <v>13670</v>
      </c>
      <c r="F7879" s="124">
        <v>11</v>
      </c>
      <c r="G7879" s="112">
        <v>40301</v>
      </c>
      <c r="H7879" s="98"/>
      <c r="I7879" s="123" t="str">
        <f t="shared" si="123"/>
        <v>NÃO</v>
      </c>
      <c r="J7879" s="123"/>
      <c r="K7879" s="123"/>
      <c r="L7879" s="123"/>
      <c r="M7879" s="98"/>
      <c r="N7879" s="118"/>
    </row>
    <row r="7880" spans="1:14" x14ac:dyDescent="0.25">
      <c r="A7880" s="130">
        <v>83102749000177</v>
      </c>
      <c r="B7880" s="98" t="s">
        <v>11764</v>
      </c>
      <c r="C7880" s="123" t="s">
        <v>4289</v>
      </c>
      <c r="D7880" s="98" t="s">
        <v>13667</v>
      </c>
      <c r="E7880" s="98" t="s">
        <v>13670</v>
      </c>
      <c r="F7880" s="124">
        <v>11</v>
      </c>
      <c r="G7880" s="112">
        <v>38419</v>
      </c>
      <c r="H7880" s="98"/>
      <c r="I7880" s="123" t="str">
        <f t="shared" si="123"/>
        <v>NÃO</v>
      </c>
      <c r="J7880" s="123"/>
      <c r="K7880" s="123"/>
      <c r="L7880" s="123"/>
      <c r="M7880" s="98" t="s">
        <v>16596</v>
      </c>
      <c r="N7880" s="118"/>
    </row>
    <row r="7881" spans="1:14" x14ac:dyDescent="0.25">
      <c r="A7881" s="130">
        <v>1763614000198</v>
      </c>
      <c r="B7881" s="98" t="s">
        <v>11765</v>
      </c>
      <c r="C7881" s="123" t="s">
        <v>901</v>
      </c>
      <c r="D7881" s="98" t="s">
        <v>13667</v>
      </c>
      <c r="E7881" s="98" t="s">
        <v>13670</v>
      </c>
      <c r="F7881" s="124">
        <v>14</v>
      </c>
      <c r="G7881" s="112">
        <v>44166</v>
      </c>
      <c r="H7881" s="98"/>
      <c r="I7881" s="123" t="str">
        <f t="shared" si="123"/>
        <v>SIM</v>
      </c>
      <c r="J7881" s="123"/>
      <c r="K7881" s="123"/>
      <c r="L7881" s="123"/>
      <c r="M7881" s="98"/>
      <c r="N7881" s="118"/>
    </row>
    <row r="7882" spans="1:14" x14ac:dyDescent="0.25">
      <c r="A7882" s="130">
        <v>90832619000155</v>
      </c>
      <c r="B7882" s="98" t="s">
        <v>11766</v>
      </c>
      <c r="C7882" s="123" t="s">
        <v>3812</v>
      </c>
      <c r="D7882" s="98" t="s">
        <v>13667</v>
      </c>
      <c r="E7882" s="98" t="s">
        <v>13670</v>
      </c>
      <c r="F7882" s="124">
        <v>14</v>
      </c>
      <c r="G7882" s="112">
        <v>44136</v>
      </c>
      <c r="H7882" s="98"/>
      <c r="I7882" s="123" t="str">
        <f t="shared" si="123"/>
        <v>SIM</v>
      </c>
      <c r="J7882" s="123"/>
      <c r="K7882" s="123"/>
      <c r="L7882" s="123"/>
      <c r="M7882" s="98"/>
      <c r="N7882" s="118"/>
    </row>
    <row r="7883" spans="1:14" x14ac:dyDescent="0.25">
      <c r="A7883" s="130">
        <v>80869621000145</v>
      </c>
      <c r="B7883" s="98" t="s">
        <v>11767</v>
      </c>
      <c r="C7883" s="123" t="s">
        <v>3143</v>
      </c>
      <c r="D7883" s="98" t="s">
        <v>13667</v>
      </c>
      <c r="E7883" s="98" t="s">
        <v>13670</v>
      </c>
      <c r="F7883" s="124">
        <v>11</v>
      </c>
      <c r="G7883" s="112">
        <v>39431</v>
      </c>
      <c r="H7883" s="98"/>
      <c r="I7883" s="123" t="str">
        <f t="shared" si="123"/>
        <v>NÃO</v>
      </c>
      <c r="J7883" s="123"/>
      <c r="K7883" s="123"/>
      <c r="L7883" s="123"/>
      <c r="M7883" s="98" t="s">
        <v>13699</v>
      </c>
      <c r="N7883" s="118"/>
    </row>
    <row r="7884" spans="1:14" x14ac:dyDescent="0.25">
      <c r="A7884" s="130">
        <v>76002658000102</v>
      </c>
      <c r="B7884" s="98" t="s">
        <v>11768</v>
      </c>
      <c r="C7884" s="123" t="s">
        <v>3143</v>
      </c>
      <c r="D7884" s="98" t="s">
        <v>13667</v>
      </c>
      <c r="E7884" s="98" t="s">
        <v>13670</v>
      </c>
      <c r="F7884" s="124">
        <v>11</v>
      </c>
      <c r="G7884" s="112">
        <v>40487</v>
      </c>
      <c r="H7884" s="98"/>
      <c r="I7884" s="123" t="str">
        <f t="shared" si="123"/>
        <v>NÃO</v>
      </c>
      <c r="J7884" s="123"/>
      <c r="K7884" s="123"/>
      <c r="L7884" s="123"/>
      <c r="M7884" s="98" t="s">
        <v>15693</v>
      </c>
      <c r="N7884" s="118"/>
    </row>
    <row r="7885" spans="1:14" x14ac:dyDescent="0.25">
      <c r="A7885" s="130">
        <v>13908702000110</v>
      </c>
      <c r="B7885" s="98" t="s">
        <v>11769</v>
      </c>
      <c r="C7885" s="123" t="s">
        <v>215</v>
      </c>
      <c r="D7885" s="98" t="s">
        <v>13667</v>
      </c>
      <c r="E7885" s="98" t="s">
        <v>13670</v>
      </c>
      <c r="F7885" s="124">
        <v>11</v>
      </c>
      <c r="G7885" s="112">
        <v>40605</v>
      </c>
      <c r="H7885" s="98"/>
      <c r="I7885" s="123" t="str">
        <f t="shared" si="123"/>
        <v>NÃO</v>
      </c>
      <c r="J7885" s="123"/>
      <c r="K7885" s="123"/>
      <c r="L7885" s="123"/>
      <c r="M7885" s="98" t="s">
        <v>13534</v>
      </c>
      <c r="N7885" s="118"/>
    </row>
    <row r="7886" spans="1:14" x14ac:dyDescent="0.25">
      <c r="A7886" s="130">
        <v>3501509000106</v>
      </c>
      <c r="B7886" s="98" t="s">
        <v>11770</v>
      </c>
      <c r="C7886" s="123" t="s">
        <v>2197</v>
      </c>
      <c r="D7886" s="98" t="s">
        <v>13667</v>
      </c>
      <c r="E7886" s="98" t="s">
        <v>13670</v>
      </c>
      <c r="F7886" s="124">
        <v>11</v>
      </c>
      <c r="G7886" s="112">
        <v>38231</v>
      </c>
      <c r="H7886" s="98"/>
      <c r="I7886" s="123" t="str">
        <f t="shared" si="123"/>
        <v>NÃO</v>
      </c>
      <c r="J7886" s="123"/>
      <c r="K7886" s="123"/>
      <c r="L7886" s="123"/>
      <c r="M7886" s="98" t="s">
        <v>14859</v>
      </c>
      <c r="N7886" s="118"/>
    </row>
    <row r="7887" spans="1:14" x14ac:dyDescent="0.25">
      <c r="A7887" s="130">
        <v>76105618000188</v>
      </c>
      <c r="B7887" s="98" t="s">
        <v>11771</v>
      </c>
      <c r="C7887" s="123" t="s">
        <v>3143</v>
      </c>
      <c r="D7887" s="98" t="s">
        <v>13667</v>
      </c>
      <c r="E7887" s="98" t="s">
        <v>13670</v>
      </c>
      <c r="F7887" s="124">
        <v>11</v>
      </c>
      <c r="G7887" s="112">
        <v>43178</v>
      </c>
      <c r="H7887" s="98"/>
      <c r="I7887" s="123" t="str">
        <f t="shared" si="123"/>
        <v>NÃO</v>
      </c>
      <c r="J7887" s="123"/>
      <c r="K7887" s="123"/>
      <c r="L7887" s="123"/>
      <c r="M7887" s="98" t="s">
        <v>15695</v>
      </c>
      <c r="N7887" s="118"/>
    </row>
    <row r="7888" spans="1:14" x14ac:dyDescent="0.25">
      <c r="A7888" s="130">
        <v>6716880000183</v>
      </c>
      <c r="B7888" s="98" t="s">
        <v>11772</v>
      </c>
      <c r="C7888" s="123" t="s">
        <v>2926</v>
      </c>
      <c r="D7888" s="98" t="s">
        <v>13667</v>
      </c>
      <c r="E7888" s="98" t="s">
        <v>13670</v>
      </c>
      <c r="F7888" s="124">
        <v>11</v>
      </c>
      <c r="G7888" s="112">
        <v>40640</v>
      </c>
      <c r="H7888" s="98"/>
      <c r="I7888" s="123" t="str">
        <f t="shared" si="123"/>
        <v>NÃO</v>
      </c>
      <c r="J7888" s="123"/>
      <c r="K7888" s="123"/>
      <c r="L7888" s="123"/>
      <c r="M7888" s="98"/>
      <c r="N7888" s="118"/>
    </row>
    <row r="7889" spans="1:14" x14ac:dyDescent="0.25">
      <c r="A7889" s="130">
        <v>75904524000106</v>
      </c>
      <c r="B7889" s="98" t="s">
        <v>11773</v>
      </c>
      <c r="C7889" s="123" t="s">
        <v>3143</v>
      </c>
      <c r="D7889" s="98" t="s">
        <v>13667</v>
      </c>
      <c r="E7889" s="98" t="s">
        <v>13670</v>
      </c>
      <c r="F7889" s="124">
        <v>14</v>
      </c>
      <c r="G7889" s="112">
        <v>43983</v>
      </c>
      <c r="H7889" s="98"/>
      <c r="I7889" s="123" t="str">
        <f t="shared" si="123"/>
        <v>SIM</v>
      </c>
      <c r="J7889" s="123"/>
      <c r="K7889" s="123"/>
      <c r="L7889" s="123"/>
      <c r="M7889" s="98"/>
      <c r="N7889" s="118"/>
    </row>
    <row r="7890" spans="1:14" x14ac:dyDescent="0.25">
      <c r="A7890" s="130">
        <v>63762033000199</v>
      </c>
      <c r="B7890" s="98" t="s">
        <v>11774</v>
      </c>
      <c r="C7890" s="123" t="s">
        <v>3747</v>
      </c>
      <c r="D7890" s="98" t="s">
        <v>13667</v>
      </c>
      <c r="E7890" s="98" t="s">
        <v>13670</v>
      </c>
      <c r="F7890" s="124">
        <v>14</v>
      </c>
      <c r="G7890" s="112">
        <v>44044</v>
      </c>
      <c r="H7890" s="98"/>
      <c r="I7890" s="123" t="str">
        <f t="shared" si="123"/>
        <v>SIM</v>
      </c>
      <c r="J7890" s="123"/>
      <c r="K7890" s="123"/>
      <c r="L7890" s="123"/>
      <c r="M7890" s="98"/>
      <c r="N7890" s="118"/>
    </row>
    <row r="7891" spans="1:14" x14ac:dyDescent="0.25">
      <c r="A7891" s="130">
        <v>24772287000136</v>
      </c>
      <c r="B7891" s="98" t="s">
        <v>11775</v>
      </c>
      <c r="C7891" s="123" t="s">
        <v>2274</v>
      </c>
      <c r="D7891" s="98" t="s">
        <v>13667</v>
      </c>
      <c r="E7891" s="98" t="s">
        <v>13670</v>
      </c>
      <c r="F7891" s="124">
        <v>14</v>
      </c>
      <c r="G7891" s="112">
        <v>44105</v>
      </c>
      <c r="H7891" s="98"/>
      <c r="I7891" s="123" t="str">
        <f t="shared" si="123"/>
        <v>SIM</v>
      </c>
      <c r="J7891" s="123"/>
      <c r="K7891" s="123"/>
      <c r="L7891" s="123"/>
      <c r="M7891" s="98"/>
      <c r="N7891" s="118"/>
    </row>
    <row r="7892" spans="1:14" x14ac:dyDescent="0.25">
      <c r="A7892" s="130">
        <v>8358723000179</v>
      </c>
      <c r="B7892" s="98" t="s">
        <v>11776</v>
      </c>
      <c r="C7892" s="123" t="s">
        <v>3601</v>
      </c>
      <c r="D7892" s="98" t="s">
        <v>13667</v>
      </c>
      <c r="E7892" s="98" t="s">
        <v>13670</v>
      </c>
      <c r="F7892" s="124">
        <v>11</v>
      </c>
      <c r="G7892" s="112">
        <v>42809</v>
      </c>
      <c r="H7892" s="98"/>
      <c r="I7892" s="123" t="str">
        <f t="shared" si="123"/>
        <v>NÃO</v>
      </c>
      <c r="J7892" s="123"/>
      <c r="K7892" s="123"/>
      <c r="L7892" s="123"/>
      <c r="M7892" s="98" t="s">
        <v>16060</v>
      </c>
      <c r="N7892" s="118"/>
    </row>
    <row r="7893" spans="1:14" x14ac:dyDescent="0.25">
      <c r="A7893" s="130">
        <v>24950495000188</v>
      </c>
      <c r="B7893" s="98" t="s">
        <v>11777</v>
      </c>
      <c r="C7893" s="123" t="s">
        <v>2274</v>
      </c>
      <c r="D7893" s="98" t="s">
        <v>13667</v>
      </c>
      <c r="E7893" s="98" t="s">
        <v>13670</v>
      </c>
      <c r="F7893" s="124">
        <v>14</v>
      </c>
      <c r="G7893" s="112">
        <v>44136</v>
      </c>
      <c r="H7893" s="98"/>
      <c r="I7893" s="123" t="str">
        <f t="shared" si="123"/>
        <v>SIM</v>
      </c>
      <c r="J7893" s="123"/>
      <c r="K7893" s="123"/>
      <c r="L7893" s="123"/>
      <c r="M7893" s="98"/>
      <c r="N7893" s="118"/>
    </row>
    <row r="7894" spans="1:14" x14ac:dyDescent="0.25">
      <c r="A7894" s="130">
        <v>18298190000130</v>
      </c>
      <c r="B7894" s="98" t="s">
        <v>11778</v>
      </c>
      <c r="C7894" s="123" t="s">
        <v>1356</v>
      </c>
      <c r="D7894" s="98" t="s">
        <v>13667</v>
      </c>
      <c r="E7894" s="98" t="s">
        <v>13670</v>
      </c>
      <c r="F7894" s="124">
        <v>11</v>
      </c>
      <c r="G7894" s="112">
        <v>38434</v>
      </c>
      <c r="H7894" s="98"/>
      <c r="I7894" s="123" t="str">
        <f t="shared" si="123"/>
        <v>NÃO</v>
      </c>
      <c r="J7894" s="123"/>
      <c r="K7894" s="123"/>
      <c r="L7894" s="123"/>
      <c r="M7894" s="98" t="s">
        <v>14521</v>
      </c>
      <c r="N7894" s="118"/>
    </row>
    <row r="7895" spans="1:14" x14ac:dyDescent="0.25">
      <c r="A7895" s="130">
        <v>1126143000107</v>
      </c>
      <c r="B7895" s="98" t="s">
        <v>11779</v>
      </c>
      <c r="C7895" s="123" t="s">
        <v>901</v>
      </c>
      <c r="D7895" s="98" t="s">
        <v>13667</v>
      </c>
      <c r="E7895" s="98" t="s">
        <v>13670</v>
      </c>
      <c r="F7895" s="124">
        <v>11</v>
      </c>
      <c r="G7895" s="112">
        <v>40629</v>
      </c>
      <c r="H7895" s="98"/>
      <c r="I7895" s="123" t="str">
        <f t="shared" si="123"/>
        <v>NÃO</v>
      </c>
      <c r="J7895" s="123"/>
      <c r="K7895" s="123"/>
      <c r="L7895" s="123"/>
      <c r="M7895" s="98"/>
      <c r="N7895" s="118"/>
    </row>
    <row r="7896" spans="1:14" x14ac:dyDescent="0.25">
      <c r="A7896" s="130">
        <v>92406164000131</v>
      </c>
      <c r="B7896" s="98" t="s">
        <v>11780</v>
      </c>
      <c r="C7896" s="123" t="s">
        <v>3812</v>
      </c>
      <c r="D7896" s="98" t="s">
        <v>13667</v>
      </c>
      <c r="E7896" s="98" t="s">
        <v>13670</v>
      </c>
      <c r="F7896" s="124">
        <v>11</v>
      </c>
      <c r="G7896" s="112">
        <v>38827</v>
      </c>
      <c r="H7896" s="98"/>
      <c r="I7896" s="123" t="str">
        <f t="shared" si="123"/>
        <v>NÃO</v>
      </c>
      <c r="J7896" s="123"/>
      <c r="K7896" s="123"/>
      <c r="L7896" s="123"/>
      <c r="M7896" s="98" t="s">
        <v>16235</v>
      </c>
      <c r="N7896" s="118"/>
    </row>
    <row r="7897" spans="1:14" x14ac:dyDescent="0.25">
      <c r="A7897" s="130">
        <v>29116894000161</v>
      </c>
      <c r="B7897" s="98" t="s">
        <v>11781</v>
      </c>
      <c r="C7897" s="123" t="s">
        <v>3513</v>
      </c>
      <c r="D7897" s="98" t="s">
        <v>13667</v>
      </c>
      <c r="E7897" s="98" t="s">
        <v>13670</v>
      </c>
      <c r="F7897" s="124">
        <v>11</v>
      </c>
      <c r="G7897" s="112">
        <v>39290</v>
      </c>
      <c r="H7897" s="98"/>
      <c r="I7897" s="123" t="str">
        <f t="shared" si="123"/>
        <v>NÃO</v>
      </c>
      <c r="J7897" s="123"/>
      <c r="K7897" s="123"/>
      <c r="L7897" s="123"/>
      <c r="M7897" s="98" t="s">
        <v>13534</v>
      </c>
      <c r="N7897" s="118"/>
    </row>
    <row r="7898" spans="1:14" x14ac:dyDescent="0.25">
      <c r="A7898" s="130">
        <v>18245175000124</v>
      </c>
      <c r="B7898" s="98" t="s">
        <v>11782</v>
      </c>
      <c r="C7898" s="123" t="s">
        <v>1356</v>
      </c>
      <c r="D7898" s="98" t="s">
        <v>13667</v>
      </c>
      <c r="E7898" s="98" t="s">
        <v>13670</v>
      </c>
      <c r="F7898" s="124">
        <v>11</v>
      </c>
      <c r="G7898" s="112">
        <v>41250</v>
      </c>
      <c r="H7898" s="98"/>
      <c r="I7898" s="123" t="str">
        <f t="shared" si="123"/>
        <v>NÃO</v>
      </c>
      <c r="J7898" s="123"/>
      <c r="K7898" s="123"/>
      <c r="L7898" s="123"/>
      <c r="M7898" s="98" t="s">
        <v>14524</v>
      </c>
      <c r="N7898" s="118"/>
    </row>
    <row r="7899" spans="1:14" x14ac:dyDescent="0.25">
      <c r="A7899" s="130">
        <v>1493998000176</v>
      </c>
      <c r="B7899" s="98" t="s">
        <v>11783</v>
      </c>
      <c r="C7899" s="123" t="s">
        <v>901</v>
      </c>
      <c r="D7899" s="98" t="s">
        <v>13667</v>
      </c>
      <c r="E7899" s="98" t="s">
        <v>13670</v>
      </c>
      <c r="F7899" s="124">
        <v>11</v>
      </c>
      <c r="G7899" s="112">
        <v>40855</v>
      </c>
      <c r="H7899" s="98"/>
      <c r="I7899" s="123" t="str">
        <f t="shared" si="123"/>
        <v>NÃO</v>
      </c>
      <c r="J7899" s="123"/>
      <c r="K7899" s="123"/>
      <c r="L7899" s="123"/>
      <c r="M7899" s="98" t="s">
        <v>14181</v>
      </c>
      <c r="N7899" s="118"/>
    </row>
    <row r="7900" spans="1:14" x14ac:dyDescent="0.25">
      <c r="A7900" s="130">
        <v>11362779000101</v>
      </c>
      <c r="B7900" s="98" t="s">
        <v>11784</v>
      </c>
      <c r="C7900" s="123" t="s">
        <v>2758</v>
      </c>
      <c r="D7900" s="98" t="s">
        <v>13667</v>
      </c>
      <c r="E7900" s="98" t="s">
        <v>13670</v>
      </c>
      <c r="F7900" s="124">
        <v>14</v>
      </c>
      <c r="G7900" s="112">
        <v>43719</v>
      </c>
      <c r="H7900" s="98"/>
      <c r="I7900" s="123" t="str">
        <f t="shared" si="123"/>
        <v>SIM</v>
      </c>
      <c r="J7900" s="123"/>
      <c r="K7900" s="123"/>
      <c r="L7900" s="123"/>
      <c r="M7900" s="98" t="s">
        <v>15302</v>
      </c>
      <c r="N7900" s="118"/>
    </row>
    <row r="7901" spans="1:14" x14ac:dyDescent="0.25">
      <c r="A7901" s="130">
        <v>12367892000142</v>
      </c>
      <c r="B7901" s="98" t="s">
        <v>11785</v>
      </c>
      <c r="C7901" s="123" t="s">
        <v>29</v>
      </c>
      <c r="D7901" s="98" t="s">
        <v>13667</v>
      </c>
      <c r="E7901" s="98" t="s">
        <v>13670</v>
      </c>
      <c r="F7901" s="124">
        <v>11</v>
      </c>
      <c r="G7901" s="112">
        <v>39777</v>
      </c>
      <c r="H7901" s="98"/>
      <c r="I7901" s="123" t="str">
        <f t="shared" si="123"/>
        <v>NÃO</v>
      </c>
      <c r="J7901" s="123"/>
      <c r="K7901" s="123"/>
      <c r="L7901" s="123"/>
      <c r="M7901" s="98" t="s">
        <v>13699</v>
      </c>
      <c r="N7901" s="118"/>
    </row>
    <row r="7902" spans="1:14" x14ac:dyDescent="0.25">
      <c r="A7902" s="130">
        <v>15023922000191</v>
      </c>
      <c r="B7902" s="98" t="s">
        <v>11786</v>
      </c>
      <c r="C7902" s="123" t="s">
        <v>2274</v>
      </c>
      <c r="D7902" s="98" t="s">
        <v>13667</v>
      </c>
      <c r="E7902" s="98" t="s">
        <v>13670</v>
      </c>
      <c r="F7902" s="124">
        <v>11</v>
      </c>
      <c r="G7902" s="112">
        <v>43647</v>
      </c>
      <c r="H7902" s="98"/>
      <c r="I7902" s="123" t="str">
        <f t="shared" si="123"/>
        <v>NÃO</v>
      </c>
      <c r="J7902" s="123"/>
      <c r="K7902" s="123"/>
      <c r="L7902" s="123"/>
      <c r="M7902" s="98"/>
      <c r="N7902" s="118"/>
    </row>
    <row r="7903" spans="1:14" x14ac:dyDescent="0.25">
      <c r="A7903" s="130">
        <v>17888090000100</v>
      </c>
      <c r="B7903" s="98" t="s">
        <v>11787</v>
      </c>
      <c r="C7903" s="123" t="s">
        <v>1356</v>
      </c>
      <c r="D7903" s="98" t="s">
        <v>13667</v>
      </c>
      <c r="E7903" s="98" t="s">
        <v>13670</v>
      </c>
      <c r="F7903" s="124">
        <v>11</v>
      </c>
      <c r="G7903" s="112">
        <v>43525</v>
      </c>
      <c r="H7903" s="98"/>
      <c r="I7903" s="123" t="str">
        <f t="shared" si="123"/>
        <v>NÃO</v>
      </c>
      <c r="J7903" s="123"/>
      <c r="K7903" s="123"/>
      <c r="L7903" s="123"/>
      <c r="M7903" s="98"/>
      <c r="N7903" s="118"/>
    </row>
    <row r="7904" spans="1:14" x14ac:dyDescent="0.25">
      <c r="A7904" s="130">
        <v>87568911000106</v>
      </c>
      <c r="B7904" s="98" t="s">
        <v>11788</v>
      </c>
      <c r="C7904" s="123" t="s">
        <v>3812</v>
      </c>
      <c r="D7904" s="98" t="s">
        <v>13667</v>
      </c>
      <c r="E7904" s="98" t="s">
        <v>13670</v>
      </c>
      <c r="F7904" s="124">
        <v>14</v>
      </c>
      <c r="G7904" s="112">
        <v>44075</v>
      </c>
      <c r="H7904" s="98"/>
      <c r="I7904" s="123" t="str">
        <f t="shared" si="123"/>
        <v>SIM</v>
      </c>
      <c r="J7904" s="123"/>
      <c r="K7904" s="123"/>
      <c r="L7904" s="123"/>
      <c r="M7904" s="98"/>
      <c r="N7904" s="118"/>
    </row>
    <row r="7905" spans="1:14" x14ac:dyDescent="0.25">
      <c r="A7905" s="130">
        <v>87612842000182</v>
      </c>
      <c r="B7905" s="98" t="s">
        <v>11789</v>
      </c>
      <c r="C7905" s="123" t="s">
        <v>3812</v>
      </c>
      <c r="D7905" s="98" t="s">
        <v>13667</v>
      </c>
      <c r="E7905" s="98" t="s">
        <v>13670</v>
      </c>
      <c r="F7905" s="124">
        <v>14</v>
      </c>
      <c r="G7905" s="112">
        <v>44013</v>
      </c>
      <c r="H7905" s="98"/>
      <c r="I7905" s="123" t="str">
        <f t="shared" si="123"/>
        <v>SIM</v>
      </c>
      <c r="J7905" s="123"/>
      <c r="K7905" s="123"/>
      <c r="L7905" s="123"/>
      <c r="M7905" s="98"/>
      <c r="N7905" s="118"/>
    </row>
    <row r="7906" spans="1:14" x14ac:dyDescent="0.25">
      <c r="A7906" s="130">
        <v>46179958000192</v>
      </c>
      <c r="B7906" s="98" t="s">
        <v>11790</v>
      </c>
      <c r="C7906" s="123" t="s">
        <v>4626</v>
      </c>
      <c r="D7906" s="98" t="s">
        <v>13667</v>
      </c>
      <c r="E7906" s="98" t="s">
        <v>13670</v>
      </c>
      <c r="F7906" s="124">
        <v>11</v>
      </c>
      <c r="G7906" s="112">
        <v>39424</v>
      </c>
      <c r="H7906" s="98"/>
      <c r="I7906" s="123" t="str">
        <f t="shared" si="123"/>
        <v>NÃO</v>
      </c>
      <c r="J7906" s="123"/>
      <c r="K7906" s="123"/>
      <c r="L7906" s="123"/>
      <c r="M7906" s="98" t="s">
        <v>16724</v>
      </c>
      <c r="N7906" s="118"/>
    </row>
    <row r="7907" spans="1:14" x14ac:dyDescent="0.25">
      <c r="A7907" s="130">
        <v>45374261000100</v>
      </c>
      <c r="B7907" s="98" t="s">
        <v>11791</v>
      </c>
      <c r="C7907" s="123" t="s">
        <v>4626</v>
      </c>
      <c r="D7907" s="98" t="s">
        <v>13667</v>
      </c>
      <c r="E7907" s="98" t="s">
        <v>13670</v>
      </c>
      <c r="F7907" s="124">
        <v>11</v>
      </c>
      <c r="G7907" s="112">
        <v>40340</v>
      </c>
      <c r="H7907" s="98"/>
      <c r="I7907" s="123" t="str">
        <f t="shared" si="123"/>
        <v>NÃO</v>
      </c>
      <c r="J7907" s="123"/>
      <c r="K7907" s="123"/>
      <c r="L7907" s="123"/>
      <c r="M7907" s="98"/>
      <c r="N7907" s="118"/>
    </row>
    <row r="7908" spans="1:14" x14ac:dyDescent="0.25">
      <c r="A7908" s="130">
        <v>94702818000108</v>
      </c>
      <c r="B7908" s="98" t="s">
        <v>11792</v>
      </c>
      <c r="C7908" s="123" t="s">
        <v>3812</v>
      </c>
      <c r="D7908" s="98" t="s">
        <v>13667</v>
      </c>
      <c r="E7908" s="98" t="s">
        <v>13670</v>
      </c>
      <c r="F7908" s="124">
        <v>11</v>
      </c>
      <c r="G7908" s="112">
        <v>41640</v>
      </c>
      <c r="H7908" s="98"/>
      <c r="I7908" s="123" t="str">
        <f t="shared" si="123"/>
        <v>NÃO</v>
      </c>
      <c r="J7908" s="123"/>
      <c r="K7908" s="123"/>
      <c r="L7908" s="123"/>
      <c r="M7908" s="98" t="s">
        <v>16238</v>
      </c>
      <c r="N7908" s="118"/>
    </row>
    <row r="7909" spans="1:14" x14ac:dyDescent="0.25">
      <c r="A7909" s="130">
        <v>88861430000149</v>
      </c>
      <c r="B7909" s="98" t="s">
        <v>11793</v>
      </c>
      <c r="C7909" s="123" t="s">
        <v>3812</v>
      </c>
      <c r="D7909" s="98" t="s">
        <v>13667</v>
      </c>
      <c r="E7909" s="98" t="s">
        <v>13670</v>
      </c>
      <c r="F7909" s="124">
        <v>11</v>
      </c>
      <c r="G7909" s="112">
        <v>40924</v>
      </c>
      <c r="H7909" s="98"/>
      <c r="I7909" s="123" t="str">
        <f t="shared" si="123"/>
        <v>NÃO</v>
      </c>
      <c r="J7909" s="123"/>
      <c r="K7909" s="123"/>
      <c r="L7909" s="123"/>
      <c r="M7909" s="98" t="s">
        <v>13699</v>
      </c>
      <c r="N7909" s="118"/>
    </row>
    <row r="7910" spans="1:14" x14ac:dyDescent="0.25">
      <c r="A7910" s="130">
        <v>10132777000163</v>
      </c>
      <c r="B7910" s="98" t="s">
        <v>11794</v>
      </c>
      <c r="C7910" s="123" t="s">
        <v>2758</v>
      </c>
      <c r="D7910" s="98" t="s">
        <v>13667</v>
      </c>
      <c r="E7910" s="98" t="s">
        <v>13670</v>
      </c>
      <c r="F7910" s="124">
        <v>11</v>
      </c>
      <c r="G7910" s="112">
        <v>39399</v>
      </c>
      <c r="H7910" s="98"/>
      <c r="I7910" s="123" t="str">
        <f t="shared" si="123"/>
        <v>NÃO</v>
      </c>
      <c r="J7910" s="123"/>
      <c r="K7910" s="123"/>
      <c r="L7910" s="123"/>
      <c r="M7910" s="98" t="s">
        <v>15308</v>
      </c>
      <c r="N7910" s="118"/>
    </row>
    <row r="7911" spans="1:14" x14ac:dyDescent="0.25">
      <c r="A7911" s="130">
        <v>7963259000187</v>
      </c>
      <c r="B7911" s="98" t="s">
        <v>11795</v>
      </c>
      <c r="C7911" s="123" t="s">
        <v>634</v>
      </c>
      <c r="D7911" s="98" t="s">
        <v>13667</v>
      </c>
      <c r="E7911" s="98" t="s">
        <v>13670</v>
      </c>
      <c r="F7911" s="124">
        <v>11</v>
      </c>
      <c r="G7911" s="112">
        <v>38838</v>
      </c>
      <c r="H7911" s="98"/>
      <c r="I7911" s="123" t="str">
        <f t="shared" si="123"/>
        <v>NÃO</v>
      </c>
      <c r="J7911" s="123"/>
      <c r="K7911" s="123"/>
      <c r="L7911" s="123"/>
      <c r="M7911" s="98" t="s">
        <v>13955</v>
      </c>
      <c r="N7911" s="118"/>
    </row>
    <row r="7912" spans="1:14" x14ac:dyDescent="0.25">
      <c r="A7912" s="130">
        <v>88577416000118</v>
      </c>
      <c r="B7912" s="98" t="s">
        <v>11796</v>
      </c>
      <c r="C7912" s="123" t="s">
        <v>3812</v>
      </c>
      <c r="D7912" s="98" t="s">
        <v>13667</v>
      </c>
      <c r="E7912" s="98" t="s">
        <v>13670</v>
      </c>
      <c r="F7912" s="124">
        <v>14</v>
      </c>
      <c r="G7912" s="112">
        <v>43983</v>
      </c>
      <c r="H7912" s="98"/>
      <c r="I7912" s="123" t="str">
        <f t="shared" si="123"/>
        <v>SIM</v>
      </c>
      <c r="J7912" s="123"/>
      <c r="K7912" s="123"/>
      <c r="L7912" s="123"/>
      <c r="M7912" s="98"/>
      <c r="N7912" s="118"/>
    </row>
    <row r="7913" spans="1:14" x14ac:dyDescent="0.25">
      <c r="A7913" s="130">
        <v>83102384000180</v>
      </c>
      <c r="B7913" s="98" t="s">
        <v>11797</v>
      </c>
      <c r="C7913" s="123" t="s">
        <v>4289</v>
      </c>
      <c r="D7913" s="98" t="s">
        <v>13667</v>
      </c>
      <c r="E7913" s="98" t="s">
        <v>13670</v>
      </c>
      <c r="F7913" s="124">
        <v>11</v>
      </c>
      <c r="G7913" s="112">
        <v>42583</v>
      </c>
      <c r="H7913" s="98"/>
      <c r="I7913" s="123" t="str">
        <f t="shared" si="123"/>
        <v>NÃO</v>
      </c>
      <c r="J7913" s="123"/>
      <c r="K7913" s="123"/>
      <c r="L7913" s="123"/>
      <c r="M7913" s="98" t="s">
        <v>16598</v>
      </c>
      <c r="N7913" s="118"/>
    </row>
    <row r="7914" spans="1:14" x14ac:dyDescent="0.25">
      <c r="A7914" s="130">
        <v>1617441000108</v>
      </c>
      <c r="B7914" s="98" t="s">
        <v>11798</v>
      </c>
      <c r="C7914" s="123" t="s">
        <v>1356</v>
      </c>
      <c r="D7914" s="98" t="s">
        <v>13667</v>
      </c>
      <c r="E7914" s="98" t="s">
        <v>13670</v>
      </c>
      <c r="F7914" s="124">
        <v>11</v>
      </c>
      <c r="G7914" s="112">
        <v>39374</v>
      </c>
      <c r="H7914" s="98"/>
      <c r="I7914" s="123" t="str">
        <f t="shared" si="123"/>
        <v>NÃO</v>
      </c>
      <c r="J7914" s="123"/>
      <c r="K7914" s="123"/>
      <c r="L7914" s="123"/>
      <c r="M7914" s="98"/>
      <c r="N7914" s="118"/>
    </row>
    <row r="7915" spans="1:14" x14ac:dyDescent="0.25">
      <c r="A7915" s="130">
        <v>78279981000145</v>
      </c>
      <c r="B7915" s="98" t="s">
        <v>11799</v>
      </c>
      <c r="C7915" s="123" t="s">
        <v>3143</v>
      </c>
      <c r="D7915" s="98" t="s">
        <v>13667</v>
      </c>
      <c r="E7915" s="98" t="s">
        <v>13670</v>
      </c>
      <c r="F7915" s="124">
        <v>14</v>
      </c>
      <c r="G7915" s="112">
        <v>44075</v>
      </c>
      <c r="H7915" s="98"/>
      <c r="I7915" s="123" t="str">
        <f t="shared" si="123"/>
        <v>SIM</v>
      </c>
      <c r="J7915" s="123"/>
      <c r="K7915" s="123"/>
      <c r="L7915" s="123"/>
      <c r="M7915" s="98"/>
      <c r="N7915" s="118"/>
    </row>
    <row r="7916" spans="1:14" x14ac:dyDescent="0.25">
      <c r="A7916" s="130">
        <v>28645794000160</v>
      </c>
      <c r="B7916" s="98" t="s">
        <v>11800</v>
      </c>
      <c r="C7916" s="123" t="s">
        <v>3513</v>
      </c>
      <c r="D7916" s="98" t="s">
        <v>13667</v>
      </c>
      <c r="E7916" s="98" t="s">
        <v>13670</v>
      </c>
      <c r="F7916" s="124">
        <v>11</v>
      </c>
      <c r="G7916" s="112">
        <v>38694</v>
      </c>
      <c r="H7916" s="98"/>
      <c r="I7916" s="123" t="str">
        <f t="shared" si="123"/>
        <v>NÃO</v>
      </c>
      <c r="J7916" s="123"/>
      <c r="K7916" s="123"/>
      <c r="L7916" s="123"/>
      <c r="M7916" s="98"/>
      <c r="N7916" s="118"/>
    </row>
    <row r="7917" spans="1:14" x14ac:dyDescent="0.25">
      <c r="A7917" s="130">
        <v>6156160000100</v>
      </c>
      <c r="B7917" s="98" t="s">
        <v>11801</v>
      </c>
      <c r="C7917" s="123" t="s">
        <v>1142</v>
      </c>
      <c r="D7917" s="98" t="s">
        <v>13667</v>
      </c>
      <c r="E7917" s="98" t="s">
        <v>13670</v>
      </c>
      <c r="F7917" s="124">
        <v>11</v>
      </c>
      <c r="G7917" s="112">
        <v>38963</v>
      </c>
      <c r="H7917" s="98"/>
      <c r="I7917" s="123" t="str">
        <f t="shared" si="123"/>
        <v>NÃO</v>
      </c>
      <c r="J7917" s="123"/>
      <c r="K7917" s="123"/>
      <c r="L7917" s="123"/>
      <c r="M7917" s="98" t="s">
        <v>14397</v>
      </c>
      <c r="N7917" s="118"/>
    </row>
    <row r="7918" spans="1:14" x14ac:dyDescent="0.25">
      <c r="A7918" s="130">
        <v>4247441000143</v>
      </c>
      <c r="B7918" s="98" t="s">
        <v>11802</v>
      </c>
      <c r="C7918" s="123" t="s">
        <v>133</v>
      </c>
      <c r="D7918" s="98" t="s">
        <v>13667</v>
      </c>
      <c r="E7918" s="98" t="s">
        <v>13670</v>
      </c>
      <c r="F7918" s="124">
        <v>11</v>
      </c>
      <c r="G7918" s="112">
        <v>39926</v>
      </c>
      <c r="H7918" s="98"/>
      <c r="I7918" s="123" t="str">
        <f t="shared" si="123"/>
        <v>NÃO</v>
      </c>
      <c r="J7918" s="123"/>
      <c r="K7918" s="123"/>
      <c r="L7918" s="123"/>
      <c r="M7918" s="98" t="s">
        <v>13822</v>
      </c>
      <c r="N7918" s="118"/>
    </row>
    <row r="7919" spans="1:14" x14ac:dyDescent="0.25">
      <c r="A7919" s="130">
        <v>5149091000145</v>
      </c>
      <c r="B7919" s="98" t="s">
        <v>11803</v>
      </c>
      <c r="C7919" s="123" t="s">
        <v>2413</v>
      </c>
      <c r="D7919" s="98" t="s">
        <v>13667</v>
      </c>
      <c r="E7919" s="98" t="s">
        <v>13670</v>
      </c>
      <c r="F7919" s="124">
        <v>11</v>
      </c>
      <c r="G7919" s="112">
        <v>40186</v>
      </c>
      <c r="H7919" s="98"/>
      <c r="I7919" s="123" t="str">
        <f t="shared" si="123"/>
        <v>NÃO</v>
      </c>
      <c r="J7919" s="123"/>
      <c r="K7919" s="123"/>
      <c r="L7919" s="123"/>
      <c r="M7919" s="98" t="s">
        <v>13534</v>
      </c>
      <c r="N7919" s="118"/>
    </row>
    <row r="7920" spans="1:14" x14ac:dyDescent="0.25">
      <c r="A7920" s="130">
        <v>4215971000100</v>
      </c>
      <c r="B7920" s="98" t="s">
        <v>11804</v>
      </c>
      <c r="C7920" s="123" t="s">
        <v>3812</v>
      </c>
      <c r="D7920" s="98" t="s">
        <v>13667</v>
      </c>
      <c r="E7920" s="98" t="s">
        <v>13670</v>
      </c>
      <c r="F7920" s="124">
        <v>14</v>
      </c>
      <c r="G7920" s="112">
        <v>44105</v>
      </c>
      <c r="H7920" s="98"/>
      <c r="I7920" s="123" t="str">
        <f t="shared" si="123"/>
        <v>SIM</v>
      </c>
      <c r="J7920" s="123"/>
      <c r="K7920" s="123"/>
      <c r="L7920" s="123"/>
      <c r="M7920" s="98"/>
      <c r="N7920" s="118"/>
    </row>
    <row r="7921" spans="1:14" x14ac:dyDescent="0.25">
      <c r="A7921" s="130">
        <v>90836693000140</v>
      </c>
      <c r="B7921" s="98" t="s">
        <v>11805</v>
      </c>
      <c r="C7921" s="123" t="s">
        <v>3812</v>
      </c>
      <c r="D7921" s="98" t="s">
        <v>13667</v>
      </c>
      <c r="E7921" s="98" t="s">
        <v>13670</v>
      </c>
      <c r="F7921" s="124">
        <v>14</v>
      </c>
      <c r="G7921" s="112">
        <v>44084</v>
      </c>
      <c r="H7921" s="98"/>
      <c r="I7921" s="123" t="str">
        <f t="shared" si="123"/>
        <v>SIM</v>
      </c>
      <c r="J7921" s="123"/>
      <c r="K7921" s="123"/>
      <c r="L7921" s="123"/>
      <c r="M7921" s="98"/>
      <c r="N7921" s="118"/>
    </row>
    <row r="7922" spans="1:14" x14ac:dyDescent="0.25">
      <c r="A7922" s="130">
        <v>4213779000184</v>
      </c>
      <c r="B7922" s="98" t="s">
        <v>11806</v>
      </c>
      <c r="C7922" s="123" t="s">
        <v>3812</v>
      </c>
      <c r="D7922" s="98" t="s">
        <v>13667</v>
      </c>
      <c r="E7922" s="98" t="s">
        <v>13670</v>
      </c>
      <c r="F7922" s="124">
        <v>14</v>
      </c>
      <c r="G7922" s="112">
        <v>44056</v>
      </c>
      <c r="H7922" s="98"/>
      <c r="I7922" s="123" t="str">
        <f t="shared" si="123"/>
        <v>SIM</v>
      </c>
      <c r="J7922" s="123"/>
      <c r="K7922" s="123"/>
      <c r="L7922" s="123"/>
      <c r="M7922" s="98"/>
      <c r="N7922" s="118"/>
    </row>
    <row r="7923" spans="1:14" x14ac:dyDescent="0.25">
      <c r="A7923" s="130">
        <v>18114249000193</v>
      </c>
      <c r="B7923" s="98" t="s">
        <v>11807</v>
      </c>
      <c r="C7923" s="123" t="s">
        <v>1356</v>
      </c>
      <c r="D7923" s="98" t="s">
        <v>13667</v>
      </c>
      <c r="E7923" s="98" t="s">
        <v>13670</v>
      </c>
      <c r="F7923" s="124">
        <v>11</v>
      </c>
      <c r="G7923" s="112">
        <v>40148</v>
      </c>
      <c r="H7923" s="98"/>
      <c r="I7923" s="123" t="str">
        <f t="shared" si="123"/>
        <v>NÃO</v>
      </c>
      <c r="J7923" s="123"/>
      <c r="K7923" s="123"/>
      <c r="L7923" s="123"/>
      <c r="M7923" s="98"/>
      <c r="N7923" s="118"/>
    </row>
    <row r="7924" spans="1:14" x14ac:dyDescent="0.25">
      <c r="A7924" s="130">
        <v>92122720000148</v>
      </c>
      <c r="B7924" s="98" t="s">
        <v>11808</v>
      </c>
      <c r="C7924" s="123" t="s">
        <v>3812</v>
      </c>
      <c r="D7924" s="98" t="s">
        <v>13667</v>
      </c>
      <c r="E7924" s="98" t="s">
        <v>13670</v>
      </c>
      <c r="F7924" s="124">
        <v>14</v>
      </c>
      <c r="G7924" s="112">
        <v>44136</v>
      </c>
      <c r="H7924" s="98"/>
      <c r="I7924" s="123" t="str">
        <f t="shared" si="123"/>
        <v>SIM</v>
      </c>
      <c r="J7924" s="123"/>
      <c r="K7924" s="123"/>
      <c r="L7924" s="123"/>
      <c r="M7924" s="98"/>
      <c r="N7924" s="118"/>
    </row>
    <row r="7925" spans="1:14" x14ac:dyDescent="0.25">
      <c r="A7925" s="130">
        <v>13897111000194</v>
      </c>
      <c r="B7925" s="98" t="s">
        <v>11809</v>
      </c>
      <c r="C7925" s="123" t="s">
        <v>215</v>
      </c>
      <c r="D7925" s="98" t="s">
        <v>13667</v>
      </c>
      <c r="E7925" s="98" t="s">
        <v>13670</v>
      </c>
      <c r="F7925" s="124">
        <v>11</v>
      </c>
      <c r="G7925" s="112">
        <v>39806</v>
      </c>
      <c r="H7925" s="98"/>
      <c r="I7925" s="123" t="str">
        <f t="shared" si="123"/>
        <v>NÃO</v>
      </c>
      <c r="J7925" s="123"/>
      <c r="K7925" s="123"/>
      <c r="L7925" s="123"/>
      <c r="M7925" s="98"/>
      <c r="N7925" s="118"/>
    </row>
    <row r="7926" spans="1:14" x14ac:dyDescent="0.25">
      <c r="A7926" s="130">
        <v>18457234000128</v>
      </c>
      <c r="B7926" s="98" t="s">
        <v>11810</v>
      </c>
      <c r="C7926" s="123" t="s">
        <v>1356</v>
      </c>
      <c r="D7926" s="98" t="s">
        <v>13667</v>
      </c>
      <c r="E7926" s="98" t="s">
        <v>13670</v>
      </c>
      <c r="F7926" s="124">
        <v>11</v>
      </c>
      <c r="G7926" s="112">
        <v>43709</v>
      </c>
      <c r="H7926" s="98"/>
      <c r="I7926" s="123" t="str">
        <f t="shared" si="123"/>
        <v>NÃO</v>
      </c>
      <c r="J7926" s="123"/>
      <c r="K7926" s="123"/>
      <c r="L7926" s="123"/>
      <c r="M7926" s="98"/>
      <c r="N7926" s="118"/>
    </row>
    <row r="7927" spans="1:14" x14ac:dyDescent="0.25">
      <c r="A7927" s="130">
        <v>7063589000116</v>
      </c>
      <c r="B7927" s="98" t="s">
        <v>11811</v>
      </c>
      <c r="C7927" s="123" t="s">
        <v>634</v>
      </c>
      <c r="D7927" s="98" t="s">
        <v>13667</v>
      </c>
      <c r="E7927" s="98" t="s">
        <v>13670</v>
      </c>
      <c r="F7927" s="124">
        <v>11</v>
      </c>
      <c r="G7927" s="112">
        <v>39135</v>
      </c>
      <c r="H7927" s="98"/>
      <c r="I7927" s="123" t="str">
        <f t="shared" si="123"/>
        <v>NÃO</v>
      </c>
      <c r="J7927" s="123"/>
      <c r="K7927" s="123"/>
      <c r="L7927" s="123"/>
      <c r="M7927" s="98" t="s">
        <v>13960</v>
      </c>
      <c r="N7927" s="118"/>
    </row>
    <row r="7928" spans="1:14" x14ac:dyDescent="0.25">
      <c r="A7928" s="130">
        <v>6553879000185</v>
      </c>
      <c r="B7928" s="98" t="s">
        <v>11812</v>
      </c>
      <c r="C7928" s="123" t="s">
        <v>2926</v>
      </c>
      <c r="D7928" s="98" t="s">
        <v>13667</v>
      </c>
      <c r="E7928" s="98" t="s">
        <v>13670</v>
      </c>
      <c r="F7928" s="124">
        <v>11</v>
      </c>
      <c r="G7928" s="112">
        <v>42736</v>
      </c>
      <c r="H7928" s="98"/>
      <c r="I7928" s="123" t="str">
        <f t="shared" si="123"/>
        <v>NÃO</v>
      </c>
      <c r="J7928" s="123"/>
      <c r="K7928" s="123"/>
      <c r="L7928" s="123"/>
      <c r="M7928" s="98" t="s">
        <v>15571</v>
      </c>
      <c r="N7928" s="118"/>
    </row>
    <row r="7929" spans="1:14" x14ac:dyDescent="0.25">
      <c r="A7929" s="130">
        <v>18017426000113</v>
      </c>
      <c r="B7929" s="98" t="s">
        <v>11813</v>
      </c>
      <c r="C7929" s="123" t="s">
        <v>1356</v>
      </c>
      <c r="D7929" s="98" t="s">
        <v>13667</v>
      </c>
      <c r="E7929" s="98" t="s">
        <v>13670</v>
      </c>
      <c r="F7929" s="124">
        <v>11</v>
      </c>
      <c r="G7929" s="112">
        <v>43466</v>
      </c>
      <c r="H7929" s="98"/>
      <c r="I7929" s="123" t="str">
        <f t="shared" si="123"/>
        <v>NÃO</v>
      </c>
      <c r="J7929" s="123"/>
      <c r="K7929" s="123"/>
      <c r="L7929" s="123"/>
      <c r="M7929" s="98"/>
      <c r="N7929" s="118"/>
    </row>
    <row r="7930" spans="1:14" x14ac:dyDescent="0.25">
      <c r="A7930" s="130">
        <v>44723674000190</v>
      </c>
      <c r="B7930" s="98" t="s">
        <v>11814</v>
      </c>
      <c r="C7930" s="123" t="s">
        <v>4626</v>
      </c>
      <c r="D7930" s="98" t="s">
        <v>13667</v>
      </c>
      <c r="E7930" s="98" t="s">
        <v>13670</v>
      </c>
      <c r="F7930" s="124">
        <v>14</v>
      </c>
      <c r="G7930" s="112">
        <v>43922</v>
      </c>
      <c r="H7930" s="98"/>
      <c r="I7930" s="123" t="str">
        <f t="shared" si="123"/>
        <v>SIM</v>
      </c>
      <c r="J7930" s="123"/>
      <c r="K7930" s="123"/>
      <c r="L7930" s="123"/>
      <c r="M7930" s="98"/>
      <c r="N7930" s="118"/>
    </row>
    <row r="7931" spans="1:14" x14ac:dyDescent="0.25">
      <c r="A7931" s="130">
        <v>11256088000123</v>
      </c>
      <c r="B7931" s="98" t="s">
        <v>11815</v>
      </c>
      <c r="C7931" s="123" t="s">
        <v>2758</v>
      </c>
      <c r="D7931" s="98" t="s">
        <v>13667</v>
      </c>
      <c r="E7931" s="98" t="s">
        <v>13670</v>
      </c>
      <c r="F7931" s="124">
        <v>11</v>
      </c>
      <c r="G7931" s="112">
        <v>40028</v>
      </c>
      <c r="H7931" s="98"/>
      <c r="I7931" s="123" t="str">
        <f t="shared" si="123"/>
        <v>NÃO</v>
      </c>
      <c r="J7931" s="123"/>
      <c r="K7931" s="123"/>
      <c r="L7931" s="123"/>
      <c r="M7931" s="98"/>
      <c r="N7931" s="118"/>
    </row>
    <row r="7932" spans="1:14" x14ac:dyDescent="0.25">
      <c r="A7932" s="130">
        <v>18385138000111</v>
      </c>
      <c r="B7932" s="98" t="s">
        <v>11816</v>
      </c>
      <c r="C7932" s="123" t="s">
        <v>1356</v>
      </c>
      <c r="D7932" s="98" t="s">
        <v>13667</v>
      </c>
      <c r="E7932" s="98" t="s">
        <v>13670</v>
      </c>
      <c r="F7932" s="124">
        <v>11</v>
      </c>
      <c r="G7932" s="112">
        <v>40506</v>
      </c>
      <c r="H7932" s="98"/>
      <c r="I7932" s="123" t="str">
        <f t="shared" si="123"/>
        <v>NÃO</v>
      </c>
      <c r="J7932" s="123"/>
      <c r="K7932" s="123"/>
      <c r="L7932" s="123"/>
      <c r="M7932" s="98" t="s">
        <v>13534</v>
      </c>
      <c r="N7932" s="118"/>
    </row>
    <row r="7933" spans="1:14" x14ac:dyDescent="0.25">
      <c r="A7933" s="130">
        <v>1614158000114</v>
      </c>
      <c r="B7933" s="98" t="s">
        <v>11817</v>
      </c>
      <c r="C7933" s="123" t="s">
        <v>3812</v>
      </c>
      <c r="D7933" s="98" t="s">
        <v>13667</v>
      </c>
      <c r="E7933" s="98" t="s">
        <v>13670</v>
      </c>
      <c r="F7933" s="124">
        <v>11</v>
      </c>
      <c r="G7933" s="112">
        <v>43005</v>
      </c>
      <c r="H7933" s="98"/>
      <c r="I7933" s="123" t="str">
        <f t="shared" si="123"/>
        <v>NÃO</v>
      </c>
      <c r="J7933" s="123"/>
      <c r="K7933" s="123"/>
      <c r="L7933" s="123"/>
      <c r="M7933" s="98" t="s">
        <v>16245</v>
      </c>
      <c r="N7933" s="118"/>
    </row>
    <row r="7934" spans="1:14" x14ac:dyDescent="0.25">
      <c r="A7934" s="130">
        <v>46482840000139</v>
      </c>
      <c r="B7934" s="98" t="s">
        <v>11818</v>
      </c>
      <c r="C7934" s="123" t="s">
        <v>4626</v>
      </c>
      <c r="D7934" s="98" t="s">
        <v>13667</v>
      </c>
      <c r="E7934" s="98" t="s">
        <v>13670</v>
      </c>
      <c r="F7934" s="124">
        <v>11</v>
      </c>
      <c r="G7934" s="112">
        <v>42319</v>
      </c>
      <c r="H7934" s="98"/>
      <c r="I7934" s="123" t="str">
        <f t="shared" si="123"/>
        <v>NÃO</v>
      </c>
      <c r="J7934" s="123"/>
      <c r="K7934" s="123"/>
      <c r="L7934" s="123"/>
      <c r="M7934" s="98" t="s">
        <v>16728</v>
      </c>
      <c r="N7934" s="118"/>
    </row>
    <row r="7935" spans="1:14" x14ac:dyDescent="0.25">
      <c r="A7935" s="130">
        <v>16418766000120</v>
      </c>
      <c r="B7935" s="98" t="s">
        <v>11819</v>
      </c>
      <c r="C7935" s="123" t="s">
        <v>215</v>
      </c>
      <c r="D7935" s="98" t="s">
        <v>13667</v>
      </c>
      <c r="E7935" s="98" t="s">
        <v>13670</v>
      </c>
      <c r="F7935" s="124">
        <v>11</v>
      </c>
      <c r="G7935" s="112">
        <v>40821</v>
      </c>
      <c r="H7935" s="98"/>
      <c r="I7935" s="123" t="str">
        <f t="shared" si="123"/>
        <v>NÃO</v>
      </c>
      <c r="J7935" s="123"/>
      <c r="K7935" s="123"/>
      <c r="L7935" s="123"/>
      <c r="M7935" s="98"/>
      <c r="N7935" s="118"/>
    </row>
    <row r="7936" spans="1:14" x14ac:dyDescent="0.25">
      <c r="A7936" s="130">
        <v>18094797000107</v>
      </c>
      <c r="B7936" s="98" t="s">
        <v>11820</v>
      </c>
      <c r="C7936" s="123" t="s">
        <v>1356</v>
      </c>
      <c r="D7936" s="98" t="s">
        <v>13667</v>
      </c>
      <c r="E7936" s="98" t="s">
        <v>13670</v>
      </c>
      <c r="F7936" s="124">
        <v>11</v>
      </c>
      <c r="G7936" s="112">
        <v>42125</v>
      </c>
      <c r="H7936" s="98"/>
      <c r="I7936" s="123" t="str">
        <f t="shared" si="123"/>
        <v>NÃO</v>
      </c>
      <c r="J7936" s="123"/>
      <c r="K7936" s="123"/>
      <c r="L7936" s="123"/>
      <c r="M7936" s="98" t="s">
        <v>14533</v>
      </c>
      <c r="N7936" s="118"/>
    </row>
    <row r="7937" spans="1:14" x14ac:dyDescent="0.25">
      <c r="A7937" s="130">
        <v>19279827000104</v>
      </c>
      <c r="B7937" s="98" t="s">
        <v>11821</v>
      </c>
      <c r="C7937" s="123" t="s">
        <v>1356</v>
      </c>
      <c r="D7937" s="98" t="s">
        <v>13667</v>
      </c>
      <c r="E7937" s="98" t="s">
        <v>13670</v>
      </c>
      <c r="F7937" s="124">
        <v>11</v>
      </c>
      <c r="G7937" s="112">
        <v>40899</v>
      </c>
      <c r="H7937" s="98"/>
      <c r="I7937" s="123" t="str">
        <f t="shared" si="123"/>
        <v>NÃO</v>
      </c>
      <c r="J7937" s="123"/>
      <c r="K7937" s="123"/>
      <c r="L7937" s="123"/>
      <c r="M7937" s="98" t="s">
        <v>14536</v>
      </c>
      <c r="N7937" s="118"/>
    </row>
    <row r="7938" spans="1:14" x14ac:dyDescent="0.25">
      <c r="A7938" s="130">
        <v>1609497000102</v>
      </c>
      <c r="B7938" s="98" t="s">
        <v>11822</v>
      </c>
      <c r="C7938" s="123" t="s">
        <v>3513</v>
      </c>
      <c r="D7938" s="98" t="s">
        <v>13667</v>
      </c>
      <c r="E7938" s="98" t="s">
        <v>13670</v>
      </c>
      <c r="F7938" s="124">
        <v>11</v>
      </c>
      <c r="G7938" s="112">
        <v>43103</v>
      </c>
      <c r="H7938" s="98"/>
      <c r="I7938" s="123" t="str">
        <f t="shared" si="123"/>
        <v>NÃO</v>
      </c>
      <c r="J7938" s="123"/>
      <c r="K7938" s="123"/>
      <c r="L7938" s="123"/>
      <c r="M7938" s="98" t="s">
        <v>15952</v>
      </c>
      <c r="N7938" s="118"/>
    </row>
    <row r="7939" spans="1:14" x14ac:dyDescent="0.25">
      <c r="A7939" s="130">
        <v>4530044000184</v>
      </c>
      <c r="B7939" s="98" t="s">
        <v>11823</v>
      </c>
      <c r="C7939" s="123" t="s">
        <v>133</v>
      </c>
      <c r="D7939" s="98" t="s">
        <v>13667</v>
      </c>
      <c r="E7939" s="98" t="s">
        <v>13670</v>
      </c>
      <c r="F7939" s="124">
        <v>11</v>
      </c>
      <c r="G7939" s="112">
        <v>38861</v>
      </c>
      <c r="H7939" s="98"/>
      <c r="I7939" s="123" t="str">
        <f t="shared" ref="I7939:I8002" si="124">IFERROR(IF(OR(E7939="Ativos", E7939="Aposentados",E7939="Pensionistas"),IF(F7939&gt;=14,"SIM","NÃO"),""),"")</f>
        <v>NÃO</v>
      </c>
      <c r="J7939" s="123"/>
      <c r="K7939" s="123"/>
      <c r="L7939" s="123"/>
      <c r="M7939" s="98"/>
      <c r="N7939" s="118"/>
    </row>
    <row r="7940" spans="1:14" x14ac:dyDescent="0.25">
      <c r="A7940" s="130">
        <v>87613535000116</v>
      </c>
      <c r="B7940" s="98" t="s">
        <v>11824</v>
      </c>
      <c r="C7940" s="123" t="s">
        <v>3812</v>
      </c>
      <c r="D7940" s="98" t="s">
        <v>13667</v>
      </c>
      <c r="E7940" s="98" t="s">
        <v>13670</v>
      </c>
      <c r="F7940" s="124">
        <v>14</v>
      </c>
      <c r="G7940" s="112">
        <v>44044</v>
      </c>
      <c r="H7940" s="98"/>
      <c r="I7940" s="123" t="str">
        <f t="shared" si="124"/>
        <v>SIM</v>
      </c>
      <c r="J7940" s="123"/>
      <c r="K7940" s="123"/>
      <c r="L7940" s="123"/>
      <c r="M7940" s="98"/>
      <c r="N7940" s="118"/>
    </row>
    <row r="7941" spans="1:14" x14ac:dyDescent="0.25">
      <c r="A7941" s="130">
        <v>21154174000189</v>
      </c>
      <c r="B7941" s="98" t="s">
        <v>11825</v>
      </c>
      <c r="C7941" s="123" t="s">
        <v>1356</v>
      </c>
      <c r="D7941" s="98" t="s">
        <v>13667</v>
      </c>
      <c r="E7941" s="98" t="s">
        <v>13670</v>
      </c>
      <c r="F7941" s="124">
        <v>11</v>
      </c>
      <c r="G7941" s="112">
        <v>41532</v>
      </c>
      <c r="H7941" s="98"/>
      <c r="I7941" s="123" t="str">
        <f t="shared" si="124"/>
        <v>NÃO</v>
      </c>
      <c r="J7941" s="123"/>
      <c r="K7941" s="123"/>
      <c r="L7941" s="123"/>
      <c r="M7941" s="98" t="s">
        <v>14539</v>
      </c>
      <c r="N7941" s="118"/>
    </row>
    <row r="7942" spans="1:14" x14ac:dyDescent="0.25">
      <c r="A7942" s="130">
        <v>46599825000175</v>
      </c>
      <c r="B7942" s="98" t="s">
        <v>11826</v>
      </c>
      <c r="C7942" s="123" t="s">
        <v>4626</v>
      </c>
      <c r="D7942" s="98" t="s">
        <v>13667</v>
      </c>
      <c r="E7942" s="98" t="s">
        <v>13670</v>
      </c>
      <c r="F7942" s="124">
        <v>11</v>
      </c>
      <c r="G7942" s="112">
        <v>38936</v>
      </c>
      <c r="H7942" s="98"/>
      <c r="I7942" s="123" t="str">
        <f t="shared" si="124"/>
        <v>NÃO</v>
      </c>
      <c r="J7942" s="123"/>
      <c r="K7942" s="123"/>
      <c r="L7942" s="123"/>
      <c r="M7942" s="98"/>
      <c r="N7942" s="118"/>
    </row>
    <row r="7943" spans="1:14" x14ac:dyDescent="0.25">
      <c r="A7943" s="130">
        <v>39228739000190</v>
      </c>
      <c r="B7943" s="98" t="s">
        <v>11827</v>
      </c>
      <c r="C7943" s="123" t="s">
        <v>3513</v>
      </c>
      <c r="D7943" s="98" t="s">
        <v>13667</v>
      </c>
      <c r="E7943" s="98" t="s">
        <v>13670</v>
      </c>
      <c r="F7943" s="124">
        <v>11</v>
      </c>
      <c r="G7943" s="112">
        <v>40179</v>
      </c>
      <c r="H7943" s="98"/>
      <c r="I7943" s="123" t="str">
        <f t="shared" si="124"/>
        <v>NÃO</v>
      </c>
      <c r="J7943" s="123"/>
      <c r="K7943" s="123"/>
      <c r="L7943" s="123"/>
      <c r="M7943" s="98" t="s">
        <v>15954</v>
      </c>
      <c r="N7943" s="118"/>
    </row>
    <row r="7944" spans="1:14" x14ac:dyDescent="0.25">
      <c r="A7944" s="130">
        <v>27150549000119</v>
      </c>
      <c r="B7944" s="98" t="s">
        <v>11828</v>
      </c>
      <c r="C7944" s="123" t="s">
        <v>821</v>
      </c>
      <c r="D7944" s="98" t="s">
        <v>13667</v>
      </c>
      <c r="E7944" s="98" t="s">
        <v>13670</v>
      </c>
      <c r="F7944" s="124">
        <v>11</v>
      </c>
      <c r="G7944" s="112">
        <v>43654</v>
      </c>
      <c r="H7944" s="98"/>
      <c r="I7944" s="123" t="str">
        <f t="shared" si="124"/>
        <v>NÃO</v>
      </c>
      <c r="J7944" s="123"/>
      <c r="K7944" s="123"/>
      <c r="L7944" s="123"/>
      <c r="M7944" s="98"/>
      <c r="N7944" s="118"/>
    </row>
    <row r="7945" spans="1:14" x14ac:dyDescent="0.25">
      <c r="A7945" s="130">
        <v>7707094000182</v>
      </c>
      <c r="B7945" s="98" t="s">
        <v>11829</v>
      </c>
      <c r="C7945" s="123" t="s">
        <v>634</v>
      </c>
      <c r="D7945" s="98" t="s">
        <v>13667</v>
      </c>
      <c r="E7945" s="98" t="s">
        <v>13670</v>
      </c>
      <c r="F7945" s="124">
        <v>11</v>
      </c>
      <c r="G7945" s="112">
        <v>40938</v>
      </c>
      <c r="H7945" s="98"/>
      <c r="I7945" s="123" t="str">
        <f t="shared" si="124"/>
        <v>NÃO</v>
      </c>
      <c r="J7945" s="123"/>
      <c r="K7945" s="123"/>
      <c r="L7945" s="123"/>
      <c r="M7945" s="98" t="s">
        <v>13963</v>
      </c>
      <c r="N7945" s="118"/>
    </row>
    <row r="7946" spans="1:14" x14ac:dyDescent="0.25">
      <c r="A7946" s="130">
        <v>6738132000100</v>
      </c>
      <c r="B7946" s="98" t="s">
        <v>11830</v>
      </c>
      <c r="C7946" s="123" t="s">
        <v>634</v>
      </c>
      <c r="D7946" s="98" t="s">
        <v>13667</v>
      </c>
      <c r="E7946" s="98" t="s">
        <v>13670</v>
      </c>
      <c r="F7946" s="124">
        <v>11</v>
      </c>
      <c r="G7946" s="112">
        <v>41546</v>
      </c>
      <c r="H7946" s="98"/>
      <c r="I7946" s="123" t="str">
        <f t="shared" si="124"/>
        <v>NÃO</v>
      </c>
      <c r="J7946" s="123"/>
      <c r="K7946" s="123"/>
      <c r="L7946" s="123"/>
      <c r="M7946" s="98" t="s">
        <v>13965</v>
      </c>
      <c r="N7946" s="118"/>
    </row>
    <row r="7947" spans="1:14" x14ac:dyDescent="0.25">
      <c r="A7947" s="130">
        <v>1617905000178</v>
      </c>
      <c r="B7947" s="98" t="s">
        <v>11831</v>
      </c>
      <c r="C7947" s="123" t="s">
        <v>2274</v>
      </c>
      <c r="D7947" s="98" t="s">
        <v>13667</v>
      </c>
      <c r="E7947" s="98" t="s">
        <v>13670</v>
      </c>
      <c r="F7947" s="124">
        <v>11</v>
      </c>
      <c r="G7947" s="112">
        <v>43009</v>
      </c>
      <c r="H7947" s="98"/>
      <c r="I7947" s="123" t="str">
        <f t="shared" si="124"/>
        <v>NÃO</v>
      </c>
      <c r="J7947" s="123"/>
      <c r="K7947" s="123"/>
      <c r="L7947" s="123"/>
      <c r="M7947" s="98" t="s">
        <v>14934</v>
      </c>
      <c r="N7947" s="118"/>
    </row>
    <row r="7948" spans="1:14" x14ac:dyDescent="0.25">
      <c r="A7948" s="130">
        <v>88587183000134</v>
      </c>
      <c r="B7948" s="98" t="s">
        <v>11832</v>
      </c>
      <c r="C7948" s="123" t="s">
        <v>3812</v>
      </c>
      <c r="D7948" s="98" t="s">
        <v>13667</v>
      </c>
      <c r="E7948" s="98" t="s">
        <v>13670</v>
      </c>
      <c r="F7948" s="124">
        <v>14</v>
      </c>
      <c r="G7948" s="112">
        <v>44013</v>
      </c>
      <c r="H7948" s="98"/>
      <c r="I7948" s="123" t="str">
        <f t="shared" si="124"/>
        <v>SIM</v>
      </c>
      <c r="J7948" s="123"/>
      <c r="K7948" s="123"/>
      <c r="L7948" s="123"/>
      <c r="M7948" s="98"/>
      <c r="N7948" s="118"/>
    </row>
    <row r="7949" spans="1:14" x14ac:dyDescent="0.25">
      <c r="A7949" s="130">
        <v>18477315000190</v>
      </c>
      <c r="B7949" s="98" t="s">
        <v>11833</v>
      </c>
      <c r="C7949" s="123" t="s">
        <v>1356</v>
      </c>
      <c r="D7949" s="98" t="s">
        <v>13667</v>
      </c>
      <c r="E7949" s="98" t="s">
        <v>13670</v>
      </c>
      <c r="F7949" s="124">
        <v>11</v>
      </c>
      <c r="G7949" s="112">
        <v>38518</v>
      </c>
      <c r="H7949" s="98"/>
      <c r="I7949" s="123" t="str">
        <f t="shared" si="124"/>
        <v>NÃO</v>
      </c>
      <c r="J7949" s="123"/>
      <c r="K7949" s="123"/>
      <c r="L7949" s="123"/>
      <c r="M7949" s="98" t="s">
        <v>14541</v>
      </c>
      <c r="N7949" s="118"/>
    </row>
    <row r="7950" spans="1:14" x14ac:dyDescent="0.25">
      <c r="A7950" s="130">
        <v>18303172000108</v>
      </c>
      <c r="B7950" s="98" t="s">
        <v>11834</v>
      </c>
      <c r="C7950" s="123" t="s">
        <v>1356</v>
      </c>
      <c r="D7950" s="98" t="s">
        <v>13667</v>
      </c>
      <c r="E7950" s="98" t="s">
        <v>13670</v>
      </c>
      <c r="F7950" s="124">
        <v>11</v>
      </c>
      <c r="G7950" s="112">
        <v>42005</v>
      </c>
      <c r="H7950" s="98"/>
      <c r="I7950" s="123" t="str">
        <f t="shared" si="124"/>
        <v>NÃO</v>
      </c>
      <c r="J7950" s="123"/>
      <c r="K7950" s="123"/>
      <c r="L7950" s="123"/>
      <c r="M7950" s="98" t="s">
        <v>14543</v>
      </c>
      <c r="N7950" s="118"/>
    </row>
    <row r="7951" spans="1:14" x14ac:dyDescent="0.25">
      <c r="A7951" s="130">
        <v>18291377000102</v>
      </c>
      <c r="B7951" s="98" t="s">
        <v>11836</v>
      </c>
      <c r="C7951" s="123" t="s">
        <v>1356</v>
      </c>
      <c r="D7951" s="98" t="s">
        <v>13667</v>
      </c>
      <c r="E7951" s="98" t="s">
        <v>13670</v>
      </c>
      <c r="F7951" s="124">
        <v>14</v>
      </c>
      <c r="G7951" s="112">
        <v>44044</v>
      </c>
      <c r="H7951" s="98"/>
      <c r="I7951" s="123" t="str">
        <f t="shared" si="124"/>
        <v>SIM</v>
      </c>
      <c r="J7951" s="123"/>
      <c r="K7951" s="123"/>
      <c r="L7951" s="123"/>
      <c r="M7951" s="98"/>
      <c r="N7951" s="118"/>
    </row>
    <row r="7952" spans="1:14" x14ac:dyDescent="0.25">
      <c r="A7952" s="130">
        <v>18602029000109</v>
      </c>
      <c r="B7952" s="98" t="s">
        <v>11837</v>
      </c>
      <c r="C7952" s="123" t="s">
        <v>1356</v>
      </c>
      <c r="D7952" s="98" t="s">
        <v>13667</v>
      </c>
      <c r="E7952" s="98" t="s">
        <v>13670</v>
      </c>
      <c r="F7952" s="124">
        <v>11</v>
      </c>
      <c r="G7952" s="112">
        <v>38939</v>
      </c>
      <c r="H7952" s="98"/>
      <c r="I7952" s="123" t="str">
        <f t="shared" si="124"/>
        <v>NÃO</v>
      </c>
      <c r="J7952" s="123"/>
      <c r="K7952" s="123"/>
      <c r="L7952" s="123"/>
      <c r="M7952" s="98" t="s">
        <v>14549</v>
      </c>
      <c r="N7952" s="118"/>
    </row>
    <row r="7953" spans="1:14" x14ac:dyDescent="0.25">
      <c r="A7953" s="130">
        <v>2542538000153</v>
      </c>
      <c r="B7953" s="98" t="s">
        <v>11838</v>
      </c>
      <c r="C7953" s="123" t="s">
        <v>901</v>
      </c>
      <c r="D7953" s="98" t="s">
        <v>13667</v>
      </c>
      <c r="E7953" s="98" t="s">
        <v>13670</v>
      </c>
      <c r="F7953" s="124">
        <v>14</v>
      </c>
      <c r="G7953" s="112">
        <v>43922</v>
      </c>
      <c r="H7953" s="98"/>
      <c r="I7953" s="123" t="str">
        <f t="shared" si="124"/>
        <v>SIM</v>
      </c>
      <c r="J7953" s="123"/>
      <c r="K7953" s="123"/>
      <c r="L7953" s="123"/>
      <c r="M7953" s="98"/>
      <c r="N7953" s="118"/>
    </row>
    <row r="7954" spans="1:14" x14ac:dyDescent="0.25">
      <c r="A7954" s="130">
        <v>35444991000186</v>
      </c>
      <c r="B7954" s="98" t="s">
        <v>11839</v>
      </c>
      <c r="C7954" s="123" t="s">
        <v>2758</v>
      </c>
      <c r="D7954" s="98" t="s">
        <v>13667</v>
      </c>
      <c r="E7954" s="98" t="s">
        <v>13670</v>
      </c>
      <c r="F7954" s="124">
        <v>11</v>
      </c>
      <c r="G7954" s="112">
        <v>42305</v>
      </c>
      <c r="H7954" s="98"/>
      <c r="I7954" s="123" t="str">
        <f t="shared" si="124"/>
        <v>NÃO</v>
      </c>
      <c r="J7954" s="123"/>
      <c r="K7954" s="123"/>
      <c r="L7954" s="123"/>
      <c r="M7954" s="98" t="s">
        <v>15315</v>
      </c>
      <c r="N7954" s="118"/>
    </row>
    <row r="7955" spans="1:14" x14ac:dyDescent="0.25">
      <c r="A7955" s="130">
        <v>12250684000169</v>
      </c>
      <c r="B7955" s="98" t="s">
        <v>11840</v>
      </c>
      <c r="C7955" s="123" t="s">
        <v>29</v>
      </c>
      <c r="D7955" s="98" t="s">
        <v>13667</v>
      </c>
      <c r="E7955" s="98" t="s">
        <v>13670</v>
      </c>
      <c r="F7955" s="124">
        <v>11</v>
      </c>
      <c r="G7955" s="112">
        <v>40302</v>
      </c>
      <c r="H7955" s="98"/>
      <c r="I7955" s="123" t="str">
        <f t="shared" si="124"/>
        <v>NÃO</v>
      </c>
      <c r="J7955" s="123"/>
      <c r="K7955" s="123"/>
      <c r="L7955" s="123"/>
      <c r="M7955" s="98" t="s">
        <v>13534</v>
      </c>
      <c r="N7955" s="118"/>
    </row>
    <row r="7956" spans="1:14" x14ac:dyDescent="0.25">
      <c r="A7956" s="130">
        <v>12081691000184</v>
      </c>
      <c r="B7956" s="98" t="s">
        <v>11841</v>
      </c>
      <c r="C7956" s="123" t="s">
        <v>1142</v>
      </c>
      <c r="D7956" s="98" t="s">
        <v>13667</v>
      </c>
      <c r="E7956" s="98" t="s">
        <v>13670</v>
      </c>
      <c r="F7956" s="124">
        <v>11</v>
      </c>
      <c r="G7956" s="112">
        <v>40151</v>
      </c>
      <c r="H7956" s="98"/>
      <c r="I7956" s="123" t="str">
        <f t="shared" si="124"/>
        <v>NÃO</v>
      </c>
      <c r="J7956" s="123"/>
      <c r="K7956" s="123"/>
      <c r="L7956" s="123"/>
      <c r="M7956" s="98"/>
      <c r="N7956" s="118"/>
    </row>
    <row r="7957" spans="1:14" x14ac:dyDescent="0.25">
      <c r="A7957" s="130">
        <v>11097342000198</v>
      </c>
      <c r="B7957" s="98" t="s">
        <v>11842</v>
      </c>
      <c r="C7957" s="123" t="s">
        <v>2758</v>
      </c>
      <c r="D7957" s="98" t="s">
        <v>13667</v>
      </c>
      <c r="E7957" s="98" t="s">
        <v>13670</v>
      </c>
      <c r="F7957" s="124">
        <v>11</v>
      </c>
      <c r="G7957" s="112">
        <v>39692</v>
      </c>
      <c r="H7957" s="98"/>
      <c r="I7957" s="123" t="str">
        <f t="shared" si="124"/>
        <v>NÃO</v>
      </c>
      <c r="J7957" s="123"/>
      <c r="K7957" s="123"/>
      <c r="L7957" s="123"/>
      <c r="M7957" s="98" t="s">
        <v>13534</v>
      </c>
      <c r="N7957" s="118"/>
    </row>
    <row r="7958" spans="1:14" x14ac:dyDescent="0.25">
      <c r="A7958" s="130">
        <v>10091536000113</v>
      </c>
      <c r="B7958" s="98" t="s">
        <v>11843</v>
      </c>
      <c r="C7958" s="123" t="s">
        <v>2758</v>
      </c>
      <c r="D7958" s="98" t="s">
        <v>13667</v>
      </c>
      <c r="E7958" s="98" t="s">
        <v>13670</v>
      </c>
      <c r="F7958" s="124">
        <v>14</v>
      </c>
      <c r="G7958" s="112">
        <v>44075</v>
      </c>
      <c r="H7958" s="98"/>
      <c r="I7958" s="123" t="str">
        <f t="shared" si="124"/>
        <v>SIM</v>
      </c>
      <c r="J7958" s="123"/>
      <c r="K7958" s="123"/>
      <c r="L7958" s="123"/>
      <c r="M7958" s="98"/>
      <c r="N7958" s="118"/>
    </row>
    <row r="7959" spans="1:14" x14ac:dyDescent="0.25">
      <c r="A7959" s="130">
        <v>18242800000184</v>
      </c>
      <c r="B7959" s="98" t="s">
        <v>11844</v>
      </c>
      <c r="C7959" s="123" t="s">
        <v>1356</v>
      </c>
      <c r="D7959" s="98" t="s">
        <v>13667</v>
      </c>
      <c r="E7959" s="98" t="s">
        <v>13670</v>
      </c>
      <c r="F7959" s="124">
        <v>11</v>
      </c>
      <c r="G7959" s="112">
        <v>40479</v>
      </c>
      <c r="H7959" s="98"/>
      <c r="I7959" s="123" t="str">
        <f t="shared" si="124"/>
        <v>NÃO</v>
      </c>
      <c r="J7959" s="123"/>
      <c r="K7959" s="123"/>
      <c r="L7959" s="123"/>
      <c r="M7959" s="98" t="s">
        <v>13534</v>
      </c>
      <c r="N7959" s="118"/>
    </row>
    <row r="7960" spans="1:14" x14ac:dyDescent="0.25">
      <c r="A7960" s="130">
        <v>7589369000120</v>
      </c>
      <c r="B7960" s="98" t="s">
        <v>11845</v>
      </c>
      <c r="C7960" s="123" t="s">
        <v>634</v>
      </c>
      <c r="D7960" s="98" t="s">
        <v>13667</v>
      </c>
      <c r="E7960" s="98" t="s">
        <v>13670</v>
      </c>
      <c r="F7960" s="124">
        <v>11</v>
      </c>
      <c r="G7960" s="112">
        <v>40251</v>
      </c>
      <c r="H7960" s="98"/>
      <c r="I7960" s="123" t="str">
        <f t="shared" si="124"/>
        <v>NÃO</v>
      </c>
      <c r="J7960" s="123"/>
      <c r="K7960" s="123"/>
      <c r="L7960" s="123"/>
      <c r="M7960" s="98"/>
      <c r="N7960" s="118"/>
    </row>
    <row r="7961" spans="1:14" x14ac:dyDescent="0.25">
      <c r="A7961" s="130">
        <v>76208867000107</v>
      </c>
      <c r="B7961" s="98" t="s">
        <v>11846</v>
      </c>
      <c r="C7961" s="123" t="s">
        <v>3143</v>
      </c>
      <c r="D7961" s="98" t="s">
        <v>13667</v>
      </c>
      <c r="E7961" s="98" t="s">
        <v>13670</v>
      </c>
      <c r="F7961" s="124">
        <v>14</v>
      </c>
      <c r="G7961" s="112">
        <v>44136</v>
      </c>
      <c r="H7961" s="98"/>
      <c r="I7961" s="123" t="str">
        <f t="shared" si="124"/>
        <v>SIM</v>
      </c>
      <c r="J7961" s="123"/>
      <c r="K7961" s="123"/>
      <c r="L7961" s="123"/>
      <c r="M7961" s="98"/>
      <c r="N7961" s="118"/>
    </row>
    <row r="7962" spans="1:14" x14ac:dyDescent="0.25">
      <c r="A7962" s="130">
        <v>90483058000126</v>
      </c>
      <c r="B7962" s="98" t="s">
        <v>11847</v>
      </c>
      <c r="C7962" s="123" t="s">
        <v>3812</v>
      </c>
      <c r="D7962" s="98" t="s">
        <v>13667</v>
      </c>
      <c r="E7962" s="98" t="s">
        <v>13670</v>
      </c>
      <c r="F7962" s="124">
        <v>14</v>
      </c>
      <c r="G7962" s="112">
        <v>44044</v>
      </c>
      <c r="H7962" s="98"/>
      <c r="I7962" s="123" t="str">
        <f t="shared" si="124"/>
        <v>SIM</v>
      </c>
      <c r="J7962" s="123"/>
      <c r="K7962" s="123"/>
      <c r="L7962" s="123"/>
      <c r="M7962" s="98"/>
      <c r="N7962" s="118"/>
    </row>
    <row r="7963" spans="1:14" x14ac:dyDescent="0.25">
      <c r="A7963" s="130">
        <v>29115458000178</v>
      </c>
      <c r="B7963" s="98" t="s">
        <v>11848</v>
      </c>
      <c r="C7963" s="123" t="s">
        <v>3513</v>
      </c>
      <c r="D7963" s="98" t="s">
        <v>13667</v>
      </c>
      <c r="E7963" s="98" t="s">
        <v>13670</v>
      </c>
      <c r="F7963" s="124">
        <v>11</v>
      </c>
      <c r="G7963" s="112">
        <v>39045</v>
      </c>
      <c r="H7963" s="98"/>
      <c r="I7963" s="123" t="str">
        <f t="shared" si="124"/>
        <v>NÃO</v>
      </c>
      <c r="J7963" s="123"/>
      <c r="K7963" s="123"/>
      <c r="L7963" s="123"/>
      <c r="M7963" s="98" t="s">
        <v>15965</v>
      </c>
      <c r="N7963" s="118"/>
    </row>
    <row r="7964" spans="1:14" x14ac:dyDescent="0.25">
      <c r="A7964" s="130">
        <v>1618704000195</v>
      </c>
      <c r="B7964" s="98" t="s">
        <v>11849</v>
      </c>
      <c r="C7964" s="123" t="s">
        <v>2758</v>
      </c>
      <c r="D7964" s="98" t="s">
        <v>13667</v>
      </c>
      <c r="E7964" s="98" t="s">
        <v>13670</v>
      </c>
      <c r="F7964" s="124">
        <v>11</v>
      </c>
      <c r="G7964" s="112">
        <v>39006</v>
      </c>
      <c r="H7964" s="98"/>
      <c r="I7964" s="123" t="str">
        <f t="shared" si="124"/>
        <v>NÃO</v>
      </c>
      <c r="J7964" s="123"/>
      <c r="K7964" s="123"/>
      <c r="L7964" s="123"/>
      <c r="M7964" s="98"/>
      <c r="N7964" s="118"/>
    </row>
    <row r="7965" spans="1:14" x14ac:dyDescent="0.25">
      <c r="A7965" s="130">
        <v>3342920000186</v>
      </c>
      <c r="B7965" s="98" t="s">
        <v>11850</v>
      </c>
      <c r="C7965" s="123" t="s">
        <v>2197</v>
      </c>
      <c r="D7965" s="98" t="s">
        <v>13667</v>
      </c>
      <c r="E7965" s="98" t="s">
        <v>13670</v>
      </c>
      <c r="F7965" s="124">
        <v>11</v>
      </c>
      <c r="G7965" s="112">
        <v>41464</v>
      </c>
      <c r="H7965" s="98"/>
      <c r="I7965" s="123" t="str">
        <f t="shared" si="124"/>
        <v>NÃO</v>
      </c>
      <c r="J7965" s="123"/>
      <c r="K7965" s="123"/>
      <c r="L7965" s="123"/>
      <c r="M7965" s="98" t="s">
        <v>14861</v>
      </c>
      <c r="N7965" s="118"/>
    </row>
    <row r="7966" spans="1:14" x14ac:dyDescent="0.25">
      <c r="A7966" s="130">
        <v>5121991000184</v>
      </c>
      <c r="B7966" s="98" t="s">
        <v>11851</v>
      </c>
      <c r="C7966" s="123" t="s">
        <v>2413</v>
      </c>
      <c r="D7966" s="98" t="s">
        <v>13667</v>
      </c>
      <c r="E7966" s="98" t="s">
        <v>13670</v>
      </c>
      <c r="F7966" s="124">
        <v>11</v>
      </c>
      <c r="G7966" s="112">
        <v>41935</v>
      </c>
      <c r="H7966" s="98"/>
      <c r="I7966" s="123" t="str">
        <f t="shared" si="124"/>
        <v>NÃO</v>
      </c>
      <c r="J7966" s="123"/>
      <c r="K7966" s="123"/>
      <c r="L7966" s="123"/>
      <c r="M7966" s="98" t="s">
        <v>15080</v>
      </c>
      <c r="N7966" s="118"/>
    </row>
    <row r="7967" spans="1:14" x14ac:dyDescent="0.25">
      <c r="A7967" s="130">
        <v>24772154000160</v>
      </c>
      <c r="B7967" s="98" t="s">
        <v>11852</v>
      </c>
      <c r="C7967" s="123" t="s">
        <v>2274</v>
      </c>
      <c r="D7967" s="98" t="s">
        <v>13667</v>
      </c>
      <c r="E7967" s="98" t="s">
        <v>13670</v>
      </c>
      <c r="F7967" s="124">
        <v>14</v>
      </c>
      <c r="G7967" s="112">
        <v>44075</v>
      </c>
      <c r="H7967" s="98"/>
      <c r="I7967" s="123" t="str">
        <f t="shared" si="124"/>
        <v>SIM</v>
      </c>
      <c r="J7967" s="123"/>
      <c r="K7967" s="123"/>
      <c r="L7967" s="123"/>
      <c r="M7967" s="98"/>
      <c r="N7967" s="118"/>
    </row>
    <row r="7968" spans="1:14" x14ac:dyDescent="0.25">
      <c r="A7968" s="130">
        <v>63761969000103</v>
      </c>
      <c r="B7968" s="98" t="s">
        <v>11853</v>
      </c>
      <c r="C7968" s="123" t="s">
        <v>3747</v>
      </c>
      <c r="D7968" s="98" t="s">
        <v>13667</v>
      </c>
      <c r="E7968" s="98" t="s">
        <v>13670</v>
      </c>
      <c r="F7968" s="124">
        <v>11</v>
      </c>
      <c r="G7968" s="112">
        <v>38605</v>
      </c>
      <c r="H7968" s="98"/>
      <c r="I7968" s="123" t="str">
        <f t="shared" si="124"/>
        <v>NÃO</v>
      </c>
      <c r="J7968" s="123"/>
      <c r="K7968" s="123"/>
      <c r="L7968" s="123"/>
      <c r="M7968" s="98" t="s">
        <v>16142</v>
      </c>
      <c r="N7968" s="118"/>
    </row>
    <row r="7969" spans="1:14" x14ac:dyDescent="0.25">
      <c r="A7969" s="130">
        <v>37275849000188</v>
      </c>
      <c r="B7969" s="98" t="s">
        <v>11854</v>
      </c>
      <c r="C7969" s="123" t="s">
        <v>901</v>
      </c>
      <c r="D7969" s="98" t="s">
        <v>13667</v>
      </c>
      <c r="E7969" s="98" t="s">
        <v>13670</v>
      </c>
      <c r="F7969" s="124">
        <v>14</v>
      </c>
      <c r="G7969" s="112">
        <v>44166</v>
      </c>
      <c r="H7969" s="98"/>
      <c r="I7969" s="123" t="str">
        <f t="shared" si="124"/>
        <v>SIM</v>
      </c>
      <c r="J7969" s="123"/>
      <c r="K7969" s="123"/>
      <c r="L7969" s="123"/>
      <c r="M7969" s="98"/>
      <c r="N7969" s="118"/>
    </row>
    <row r="7970" spans="1:14" x14ac:dyDescent="0.25">
      <c r="A7970" s="130">
        <v>6554315000167</v>
      </c>
      <c r="B7970" s="98" t="s">
        <v>11855</v>
      </c>
      <c r="C7970" s="123" t="s">
        <v>2926</v>
      </c>
      <c r="D7970" s="98" t="s">
        <v>13667</v>
      </c>
      <c r="E7970" s="98" t="s">
        <v>13670</v>
      </c>
      <c r="F7970" s="124">
        <v>11</v>
      </c>
      <c r="G7970" s="112">
        <v>43435</v>
      </c>
      <c r="H7970" s="98"/>
      <c r="I7970" s="123" t="str">
        <f t="shared" si="124"/>
        <v>NÃO</v>
      </c>
      <c r="J7970" s="123"/>
      <c r="K7970" s="123"/>
      <c r="L7970" s="123"/>
      <c r="M7970" s="98"/>
      <c r="N7970" s="118"/>
    </row>
    <row r="7971" spans="1:14" x14ac:dyDescent="0.25">
      <c r="A7971" s="130">
        <v>1505643000150</v>
      </c>
      <c r="B7971" s="98" t="s">
        <v>11856</v>
      </c>
      <c r="C7971" s="123" t="s">
        <v>901</v>
      </c>
      <c r="D7971" s="98" t="s">
        <v>13667</v>
      </c>
      <c r="E7971" s="98" t="s">
        <v>13670</v>
      </c>
      <c r="F7971" s="124">
        <v>11</v>
      </c>
      <c r="G7971" s="112">
        <v>39525</v>
      </c>
      <c r="H7971" s="98"/>
      <c r="I7971" s="123" t="str">
        <f t="shared" si="124"/>
        <v>NÃO</v>
      </c>
      <c r="J7971" s="123"/>
      <c r="K7971" s="123"/>
      <c r="L7971" s="123"/>
      <c r="M7971" s="98" t="s">
        <v>14185</v>
      </c>
      <c r="N7971" s="118"/>
    </row>
    <row r="7972" spans="1:14" x14ac:dyDescent="0.25">
      <c r="A7972" s="130">
        <v>45122603000102</v>
      </c>
      <c r="B7972" s="98" t="s">
        <v>11857</v>
      </c>
      <c r="C7972" s="123" t="s">
        <v>4626</v>
      </c>
      <c r="D7972" s="98" t="s">
        <v>13667</v>
      </c>
      <c r="E7972" s="98" t="s">
        <v>13670</v>
      </c>
      <c r="F7972" s="124">
        <v>12</v>
      </c>
      <c r="G7972" s="112">
        <v>38442</v>
      </c>
      <c r="H7972" s="98"/>
      <c r="I7972" s="123" t="str">
        <f t="shared" si="124"/>
        <v>NÃO</v>
      </c>
      <c r="J7972" s="123"/>
      <c r="K7972" s="123"/>
      <c r="L7972" s="123"/>
      <c r="M7972" s="98"/>
      <c r="N7972" s="118"/>
    </row>
    <row r="7973" spans="1:14" x14ac:dyDescent="0.25">
      <c r="A7973" s="130">
        <v>76208842000103</v>
      </c>
      <c r="B7973" s="98" t="s">
        <v>11858</v>
      </c>
      <c r="C7973" s="123" t="s">
        <v>3143</v>
      </c>
      <c r="D7973" s="98" t="s">
        <v>13667</v>
      </c>
      <c r="E7973" s="98" t="s">
        <v>13670</v>
      </c>
      <c r="F7973" s="124">
        <v>14</v>
      </c>
      <c r="G7973" s="112">
        <v>44035</v>
      </c>
      <c r="H7973" s="98"/>
      <c r="I7973" s="123" t="str">
        <f t="shared" si="124"/>
        <v>SIM</v>
      </c>
      <c r="J7973" s="123"/>
      <c r="K7973" s="123"/>
      <c r="L7973" s="123"/>
      <c r="M7973" s="98"/>
      <c r="N7973" s="118"/>
    </row>
    <row r="7974" spans="1:14" x14ac:dyDescent="0.25">
      <c r="A7974" s="130">
        <v>7616162000106</v>
      </c>
      <c r="B7974" s="98" t="s">
        <v>11859</v>
      </c>
      <c r="C7974" s="123" t="s">
        <v>634</v>
      </c>
      <c r="D7974" s="98" t="s">
        <v>13667</v>
      </c>
      <c r="E7974" s="98" t="s">
        <v>13670</v>
      </c>
      <c r="F7974" s="124">
        <v>11</v>
      </c>
      <c r="G7974" s="112">
        <v>39156</v>
      </c>
      <c r="H7974" s="98"/>
      <c r="I7974" s="123" t="str">
        <f t="shared" si="124"/>
        <v>NÃO</v>
      </c>
      <c r="J7974" s="123"/>
      <c r="K7974" s="123"/>
      <c r="L7974" s="123"/>
      <c r="M7974" s="98"/>
      <c r="N7974" s="118"/>
    </row>
    <row r="7975" spans="1:14" x14ac:dyDescent="0.25">
      <c r="A7975" s="130">
        <v>18008870000172</v>
      </c>
      <c r="B7975" s="98" t="s">
        <v>11860</v>
      </c>
      <c r="C7975" s="123" t="s">
        <v>1356</v>
      </c>
      <c r="D7975" s="98" t="s">
        <v>13667</v>
      </c>
      <c r="E7975" s="98" t="s">
        <v>13670</v>
      </c>
      <c r="F7975" s="124">
        <v>14</v>
      </c>
      <c r="G7975" s="112">
        <v>44018</v>
      </c>
      <c r="H7975" s="98"/>
      <c r="I7975" s="123" t="str">
        <f t="shared" si="124"/>
        <v>SIM</v>
      </c>
      <c r="J7975" s="123"/>
      <c r="K7975" s="123"/>
      <c r="L7975" s="123"/>
      <c r="M7975" s="98"/>
      <c r="N7975" s="118"/>
    </row>
    <row r="7976" spans="1:14" x14ac:dyDescent="0.25">
      <c r="A7976" s="130">
        <v>6082820000156</v>
      </c>
      <c r="B7976" s="98" t="s">
        <v>11861</v>
      </c>
      <c r="C7976" s="123" t="s">
        <v>1142</v>
      </c>
      <c r="D7976" s="98" t="s">
        <v>13667</v>
      </c>
      <c r="E7976" s="98" t="s">
        <v>13670</v>
      </c>
      <c r="F7976" s="124">
        <v>11</v>
      </c>
      <c r="G7976" s="112">
        <v>41992</v>
      </c>
      <c r="H7976" s="98"/>
      <c r="I7976" s="123" t="str">
        <f t="shared" si="124"/>
        <v>NÃO</v>
      </c>
      <c r="J7976" s="123"/>
      <c r="K7976" s="123"/>
      <c r="L7976" s="123"/>
      <c r="M7976" s="98"/>
      <c r="N7976" s="118"/>
    </row>
    <row r="7977" spans="1:14" x14ac:dyDescent="0.25">
      <c r="A7977" s="130">
        <v>88830609000139</v>
      </c>
      <c r="B7977" s="98" t="s">
        <v>11862</v>
      </c>
      <c r="C7977" s="123" t="s">
        <v>3812</v>
      </c>
      <c r="D7977" s="98" t="s">
        <v>13667</v>
      </c>
      <c r="E7977" s="98" t="s">
        <v>13670</v>
      </c>
      <c r="F7977" s="124">
        <v>11</v>
      </c>
      <c r="G7977" s="112">
        <v>41907</v>
      </c>
      <c r="H7977" s="98"/>
      <c r="I7977" s="123" t="str">
        <f t="shared" si="124"/>
        <v>NÃO</v>
      </c>
      <c r="J7977" s="123"/>
      <c r="K7977" s="123"/>
      <c r="L7977" s="123"/>
      <c r="M7977" s="98" t="s">
        <v>16247</v>
      </c>
      <c r="N7977" s="118"/>
    </row>
    <row r="7978" spans="1:14" x14ac:dyDescent="0.25">
      <c r="A7978" s="130">
        <v>1612618000175</v>
      </c>
      <c r="B7978" s="98" t="s">
        <v>11863</v>
      </c>
      <c r="C7978" s="123" t="s">
        <v>2926</v>
      </c>
      <c r="D7978" s="98" t="s">
        <v>13667</v>
      </c>
      <c r="E7978" s="98" t="s">
        <v>13670</v>
      </c>
      <c r="F7978" s="124">
        <v>11</v>
      </c>
      <c r="G7978" s="112">
        <v>42053</v>
      </c>
      <c r="H7978" s="98"/>
      <c r="I7978" s="123" t="str">
        <f t="shared" si="124"/>
        <v>NÃO</v>
      </c>
      <c r="J7978" s="123"/>
      <c r="K7978" s="123"/>
      <c r="L7978" s="123"/>
      <c r="M7978" s="98" t="s">
        <v>15572</v>
      </c>
      <c r="N7978" s="118"/>
    </row>
    <row r="7979" spans="1:14" x14ac:dyDescent="0.25">
      <c r="A7979" s="130">
        <v>8004061000139</v>
      </c>
      <c r="B7979" s="98" t="s">
        <v>11864</v>
      </c>
      <c r="C7979" s="123" t="s">
        <v>3601</v>
      </c>
      <c r="D7979" s="98" t="s">
        <v>13667</v>
      </c>
      <c r="E7979" s="98" t="s">
        <v>13670</v>
      </c>
      <c r="F7979" s="124">
        <v>11</v>
      </c>
      <c r="G7979" s="112">
        <v>41712</v>
      </c>
      <c r="H7979" s="98"/>
      <c r="I7979" s="123" t="str">
        <f t="shared" si="124"/>
        <v>NÃO</v>
      </c>
      <c r="J7979" s="123"/>
      <c r="K7979" s="123"/>
      <c r="L7979" s="123"/>
      <c r="M7979" s="98" t="s">
        <v>16062</v>
      </c>
      <c r="N7979" s="118"/>
    </row>
    <row r="7980" spans="1:14" x14ac:dyDescent="0.25">
      <c r="A7980" s="130">
        <v>11361219000132</v>
      </c>
      <c r="B7980" s="98" t="s">
        <v>11865</v>
      </c>
      <c r="C7980" s="123" t="s">
        <v>2758</v>
      </c>
      <c r="D7980" s="98" t="s">
        <v>13667</v>
      </c>
      <c r="E7980" s="98" t="s">
        <v>13670</v>
      </c>
      <c r="F7980" s="124">
        <v>11</v>
      </c>
      <c r="G7980" s="112">
        <v>41913</v>
      </c>
      <c r="H7980" s="98"/>
      <c r="I7980" s="123" t="str">
        <f t="shared" si="124"/>
        <v>NÃO</v>
      </c>
      <c r="J7980" s="123"/>
      <c r="K7980" s="123"/>
      <c r="L7980" s="123"/>
      <c r="M7980" s="98" t="s">
        <v>15319</v>
      </c>
      <c r="N7980" s="118"/>
    </row>
    <row r="7981" spans="1:14" x14ac:dyDescent="0.25">
      <c r="A7981" s="130">
        <v>1131713000157</v>
      </c>
      <c r="B7981" s="98" t="s">
        <v>11866</v>
      </c>
      <c r="C7981" s="123" t="s">
        <v>901</v>
      </c>
      <c r="D7981" s="98" t="s">
        <v>13667</v>
      </c>
      <c r="E7981" s="98" t="s">
        <v>13670</v>
      </c>
      <c r="F7981" s="124">
        <v>11</v>
      </c>
      <c r="G7981" s="112">
        <v>43009</v>
      </c>
      <c r="H7981" s="98"/>
      <c r="I7981" s="123" t="str">
        <f t="shared" si="124"/>
        <v>NÃO</v>
      </c>
      <c r="J7981" s="123"/>
      <c r="K7981" s="123"/>
      <c r="L7981" s="123"/>
      <c r="M7981" s="98" t="s">
        <v>14187</v>
      </c>
      <c r="N7981" s="118"/>
    </row>
    <row r="7982" spans="1:14" x14ac:dyDescent="0.25">
      <c r="A7982" s="130">
        <v>46634184000142</v>
      </c>
      <c r="B7982" s="98" t="s">
        <v>11867</v>
      </c>
      <c r="C7982" s="123" t="s">
        <v>4626</v>
      </c>
      <c r="D7982" s="98" t="s">
        <v>13667</v>
      </c>
      <c r="E7982" s="98" t="s">
        <v>13670</v>
      </c>
      <c r="F7982" s="124">
        <v>11</v>
      </c>
      <c r="G7982" s="112">
        <v>40393</v>
      </c>
      <c r="H7982" s="98"/>
      <c r="I7982" s="123" t="str">
        <f t="shared" si="124"/>
        <v>NÃO</v>
      </c>
      <c r="J7982" s="123"/>
      <c r="K7982" s="123"/>
      <c r="L7982" s="123"/>
      <c r="M7982" s="98"/>
      <c r="N7982" s="118"/>
    </row>
    <row r="7983" spans="1:14" x14ac:dyDescent="0.25">
      <c r="A7983" s="130">
        <v>46634614000126</v>
      </c>
      <c r="B7983" s="98" t="s">
        <v>11868</v>
      </c>
      <c r="C7983" s="123" t="s">
        <v>4626</v>
      </c>
      <c r="D7983" s="98" t="s">
        <v>13667</v>
      </c>
      <c r="E7983" s="98" t="s">
        <v>13670</v>
      </c>
      <c r="F7983" s="124">
        <v>11</v>
      </c>
      <c r="G7983" s="112">
        <v>38791</v>
      </c>
      <c r="H7983" s="98"/>
      <c r="I7983" s="123" t="str">
        <f t="shared" si="124"/>
        <v>NÃO</v>
      </c>
      <c r="J7983" s="123"/>
      <c r="K7983" s="123"/>
      <c r="L7983" s="123"/>
      <c r="M7983" s="98"/>
      <c r="N7983" s="118"/>
    </row>
    <row r="7984" spans="1:14" x14ac:dyDescent="0.25">
      <c r="A7984" s="130">
        <v>1612869000150</v>
      </c>
      <c r="B7984" s="98" t="s">
        <v>11869</v>
      </c>
      <c r="C7984" s="123" t="s">
        <v>3812</v>
      </c>
      <c r="D7984" s="98" t="s">
        <v>13667</v>
      </c>
      <c r="E7984" s="98" t="s">
        <v>13670</v>
      </c>
      <c r="F7984" s="124">
        <v>11</v>
      </c>
      <c r="G7984" s="112">
        <v>43466</v>
      </c>
      <c r="H7984" s="98"/>
      <c r="I7984" s="123" t="str">
        <f t="shared" si="124"/>
        <v>NÃO</v>
      </c>
      <c r="J7984" s="123"/>
      <c r="K7984" s="123"/>
      <c r="L7984" s="123"/>
      <c r="M7984" s="98"/>
      <c r="N7984" s="118"/>
    </row>
    <row r="7985" spans="1:14" x14ac:dyDescent="0.25">
      <c r="A7985" s="130">
        <v>76105626000124</v>
      </c>
      <c r="B7985" s="98" t="s">
        <v>11870</v>
      </c>
      <c r="C7985" s="123" t="s">
        <v>3143</v>
      </c>
      <c r="D7985" s="98" t="s">
        <v>13667</v>
      </c>
      <c r="E7985" s="98" t="s">
        <v>13670</v>
      </c>
      <c r="F7985" s="124">
        <v>11</v>
      </c>
      <c r="G7985" s="112">
        <v>41507</v>
      </c>
      <c r="H7985" s="98"/>
      <c r="I7985" s="123" t="str">
        <f t="shared" si="124"/>
        <v>NÃO</v>
      </c>
      <c r="J7985" s="123"/>
      <c r="K7985" s="123"/>
      <c r="L7985" s="123"/>
      <c r="M7985" s="98" t="s">
        <v>15697</v>
      </c>
      <c r="N7985" s="118"/>
    </row>
    <row r="7986" spans="1:14" x14ac:dyDescent="0.25">
      <c r="A7986" s="130">
        <v>92000223000177</v>
      </c>
      <c r="B7986" s="98" t="s">
        <v>11871</v>
      </c>
      <c r="C7986" s="123" t="s">
        <v>3812</v>
      </c>
      <c r="D7986" s="98" t="s">
        <v>13667</v>
      </c>
      <c r="E7986" s="98" t="s">
        <v>13670</v>
      </c>
      <c r="F7986" s="124">
        <v>11</v>
      </c>
      <c r="G7986" s="112">
        <v>41275</v>
      </c>
      <c r="H7986" s="98"/>
      <c r="I7986" s="123" t="str">
        <f t="shared" si="124"/>
        <v>NÃO</v>
      </c>
      <c r="J7986" s="123"/>
      <c r="K7986" s="123"/>
      <c r="L7986" s="123"/>
      <c r="M7986" s="98" t="s">
        <v>13534</v>
      </c>
      <c r="N7986" s="118"/>
    </row>
    <row r="7987" spans="1:14" x14ac:dyDescent="0.25">
      <c r="A7987" s="130">
        <v>92005545000109</v>
      </c>
      <c r="B7987" s="98" t="s">
        <v>11872</v>
      </c>
      <c r="C7987" s="123" t="s">
        <v>3812</v>
      </c>
      <c r="D7987" s="98" t="s">
        <v>13667</v>
      </c>
      <c r="E7987" s="98" t="s">
        <v>13670</v>
      </c>
      <c r="F7987" s="124">
        <v>14</v>
      </c>
      <c r="G7987" s="112">
        <v>44136</v>
      </c>
      <c r="H7987" s="98"/>
      <c r="I7987" s="123" t="str">
        <f t="shared" si="124"/>
        <v>SIM</v>
      </c>
      <c r="J7987" s="123"/>
      <c r="K7987" s="123"/>
      <c r="L7987" s="123"/>
      <c r="M7987" s="98"/>
      <c r="N7987" s="118"/>
    </row>
    <row r="7988" spans="1:14" x14ac:dyDescent="0.25">
      <c r="A7988" s="130">
        <v>92324748000168</v>
      </c>
      <c r="B7988" s="98" t="s">
        <v>11873</v>
      </c>
      <c r="C7988" s="123" t="s">
        <v>3812</v>
      </c>
      <c r="D7988" s="98" t="s">
        <v>13667</v>
      </c>
      <c r="E7988" s="98" t="s">
        <v>13670</v>
      </c>
      <c r="F7988" s="124">
        <v>14</v>
      </c>
      <c r="G7988" s="112">
        <v>44044</v>
      </c>
      <c r="H7988" s="98"/>
      <c r="I7988" s="123" t="str">
        <f t="shared" si="124"/>
        <v>SIM</v>
      </c>
      <c r="J7988" s="123"/>
      <c r="K7988" s="123"/>
      <c r="L7988" s="123"/>
      <c r="M7988" s="98"/>
      <c r="N7988" s="118"/>
    </row>
    <row r="7989" spans="1:14" x14ac:dyDescent="0.25">
      <c r="A7989" s="130">
        <v>87612990000105</v>
      </c>
      <c r="B7989" s="98" t="s">
        <v>11874</v>
      </c>
      <c r="C7989" s="123" t="s">
        <v>3812</v>
      </c>
      <c r="D7989" s="98" t="s">
        <v>13667</v>
      </c>
      <c r="E7989" s="98" t="s">
        <v>13670</v>
      </c>
      <c r="F7989" s="124">
        <v>14</v>
      </c>
      <c r="G7989" s="112">
        <v>44039</v>
      </c>
      <c r="H7989" s="98"/>
      <c r="I7989" s="123" t="str">
        <f t="shared" si="124"/>
        <v>SIM</v>
      </c>
      <c r="J7989" s="123"/>
      <c r="K7989" s="123"/>
      <c r="L7989" s="123"/>
      <c r="M7989" s="98"/>
      <c r="N7989" s="118"/>
    </row>
    <row r="7990" spans="1:14" x14ac:dyDescent="0.25">
      <c r="A7990" s="130">
        <v>25043530000148</v>
      </c>
      <c r="B7990" s="98" t="s">
        <v>11875</v>
      </c>
      <c r="C7990" s="123" t="s">
        <v>901</v>
      </c>
      <c r="D7990" s="98" t="s">
        <v>13667</v>
      </c>
      <c r="E7990" s="98" t="s">
        <v>13670</v>
      </c>
      <c r="F7990" s="124">
        <v>11</v>
      </c>
      <c r="G7990" s="112">
        <v>43160</v>
      </c>
      <c r="H7990" s="98"/>
      <c r="I7990" s="123" t="str">
        <f t="shared" si="124"/>
        <v>NÃO</v>
      </c>
      <c r="J7990" s="123"/>
      <c r="K7990" s="123"/>
      <c r="L7990" s="123"/>
      <c r="M7990" s="98" t="s">
        <v>14188</v>
      </c>
      <c r="N7990" s="118"/>
    </row>
    <row r="7991" spans="1:14" x14ac:dyDescent="0.25">
      <c r="A7991" s="130">
        <v>11049806000190</v>
      </c>
      <c r="B7991" s="98" t="s">
        <v>11876</v>
      </c>
      <c r="C7991" s="123" t="s">
        <v>2758</v>
      </c>
      <c r="D7991" s="98" t="s">
        <v>13667</v>
      </c>
      <c r="E7991" s="98" t="s">
        <v>13670</v>
      </c>
      <c r="F7991" s="124">
        <v>11</v>
      </c>
      <c r="G7991" s="112">
        <v>38729</v>
      </c>
      <c r="H7991" s="98"/>
      <c r="I7991" s="123" t="str">
        <f t="shared" si="124"/>
        <v>NÃO</v>
      </c>
      <c r="J7991" s="123"/>
      <c r="K7991" s="123"/>
      <c r="L7991" s="123"/>
      <c r="M7991" s="98"/>
      <c r="N7991" s="118"/>
    </row>
    <row r="7992" spans="1:14" x14ac:dyDescent="0.25">
      <c r="A7992" s="130">
        <v>12334629000157</v>
      </c>
      <c r="B7992" s="98" t="s">
        <v>11877</v>
      </c>
      <c r="C7992" s="123" t="s">
        <v>29</v>
      </c>
      <c r="D7992" s="98" t="s">
        <v>13667</v>
      </c>
      <c r="E7992" s="98" t="s">
        <v>13670</v>
      </c>
      <c r="F7992" s="124">
        <v>11</v>
      </c>
      <c r="G7992" s="112">
        <v>38992</v>
      </c>
      <c r="H7992" s="98"/>
      <c r="I7992" s="123" t="str">
        <f t="shared" si="124"/>
        <v>NÃO</v>
      </c>
      <c r="J7992" s="123"/>
      <c r="K7992" s="123"/>
      <c r="L7992" s="123"/>
      <c r="M7992" s="98"/>
      <c r="N7992" s="118"/>
    </row>
    <row r="7993" spans="1:14" x14ac:dyDescent="0.25">
      <c r="A7993" s="130">
        <v>87613220000179</v>
      </c>
      <c r="B7993" s="98" t="s">
        <v>11878</v>
      </c>
      <c r="C7993" s="123" t="s">
        <v>3812</v>
      </c>
      <c r="D7993" s="98" t="s">
        <v>13667</v>
      </c>
      <c r="E7993" s="98" t="s">
        <v>13670</v>
      </c>
      <c r="F7993" s="124">
        <v>14</v>
      </c>
      <c r="G7993" s="112">
        <v>44136</v>
      </c>
      <c r="H7993" s="98"/>
      <c r="I7993" s="123" t="str">
        <f t="shared" si="124"/>
        <v>SIM</v>
      </c>
      <c r="J7993" s="123"/>
      <c r="K7993" s="123"/>
      <c r="L7993" s="123"/>
      <c r="M7993" s="98"/>
      <c r="N7993" s="118"/>
    </row>
    <row r="7994" spans="1:14" x14ac:dyDescent="0.25">
      <c r="A7994" s="130">
        <v>3507530000119</v>
      </c>
      <c r="B7994" s="98" t="s">
        <v>11879</v>
      </c>
      <c r="C7994" s="123" t="s">
        <v>2274</v>
      </c>
      <c r="D7994" s="98" t="s">
        <v>13667</v>
      </c>
      <c r="E7994" s="98" t="s">
        <v>13670</v>
      </c>
      <c r="F7994" s="124">
        <v>11</v>
      </c>
      <c r="G7994" s="112">
        <v>42006</v>
      </c>
      <c r="H7994" s="98"/>
      <c r="I7994" s="123" t="str">
        <f t="shared" si="124"/>
        <v>NÃO</v>
      </c>
      <c r="J7994" s="123"/>
      <c r="K7994" s="123"/>
      <c r="L7994" s="123"/>
      <c r="M7994" s="98"/>
      <c r="N7994" s="118"/>
    </row>
    <row r="7995" spans="1:14" x14ac:dyDescent="0.25">
      <c r="A7995" s="130">
        <v>1612489000115</v>
      </c>
      <c r="B7995" s="98" t="s">
        <v>11880</v>
      </c>
      <c r="C7995" s="123" t="s">
        <v>1356</v>
      </c>
      <c r="D7995" s="98" t="s">
        <v>13667</v>
      </c>
      <c r="E7995" s="98" t="s">
        <v>13670</v>
      </c>
      <c r="F7995" s="124">
        <v>11</v>
      </c>
      <c r="G7995" s="112">
        <v>38789</v>
      </c>
      <c r="H7995" s="98"/>
      <c r="I7995" s="123" t="str">
        <f t="shared" si="124"/>
        <v>NÃO</v>
      </c>
      <c r="J7995" s="123"/>
      <c r="K7995" s="123"/>
      <c r="L7995" s="123"/>
      <c r="M7995" s="98" t="s">
        <v>14552</v>
      </c>
      <c r="N7995" s="118"/>
    </row>
    <row r="7996" spans="1:14" x14ac:dyDescent="0.25">
      <c r="A7996" s="130">
        <v>24859332000194</v>
      </c>
      <c r="B7996" s="98" t="s">
        <v>11881</v>
      </c>
      <c r="C7996" s="123" t="s">
        <v>901</v>
      </c>
      <c r="D7996" s="98" t="s">
        <v>13667</v>
      </c>
      <c r="E7996" s="98" t="s">
        <v>13670</v>
      </c>
      <c r="F7996" s="124">
        <v>11</v>
      </c>
      <c r="G7996" s="112">
        <v>43809</v>
      </c>
      <c r="H7996" s="98"/>
      <c r="I7996" s="123" t="str">
        <f t="shared" si="124"/>
        <v>NÃO</v>
      </c>
      <c r="J7996" s="123"/>
      <c r="K7996" s="123"/>
      <c r="L7996" s="123"/>
      <c r="M7996" s="98"/>
      <c r="N7996" s="118"/>
    </row>
    <row r="7997" spans="1:14" x14ac:dyDescent="0.25">
      <c r="A7997" s="130">
        <v>24651200000172</v>
      </c>
      <c r="B7997" s="98" t="s">
        <v>11882</v>
      </c>
      <c r="C7997" s="123" t="s">
        <v>2197</v>
      </c>
      <c r="D7997" s="98" t="s">
        <v>13667</v>
      </c>
      <c r="E7997" s="98" t="s">
        <v>13670</v>
      </c>
      <c r="F7997" s="124">
        <v>11</v>
      </c>
      <c r="G7997" s="112">
        <v>41367</v>
      </c>
      <c r="H7997" s="98"/>
      <c r="I7997" s="123" t="str">
        <f t="shared" si="124"/>
        <v>NÃO</v>
      </c>
      <c r="J7997" s="123"/>
      <c r="K7997" s="123"/>
      <c r="L7997" s="123"/>
      <c r="M7997" s="98" t="s">
        <v>14864</v>
      </c>
      <c r="N7997" s="118"/>
    </row>
    <row r="7998" spans="1:14" x14ac:dyDescent="0.25">
      <c r="A7998" s="130">
        <v>6117709000158</v>
      </c>
      <c r="B7998" s="98" t="s">
        <v>11883</v>
      </c>
      <c r="C7998" s="123" t="s">
        <v>1142</v>
      </c>
      <c r="D7998" s="98" t="s">
        <v>13667</v>
      </c>
      <c r="E7998" s="98" t="s">
        <v>13670</v>
      </c>
      <c r="F7998" s="124">
        <v>11</v>
      </c>
      <c r="G7998" s="112">
        <v>38626</v>
      </c>
      <c r="H7998" s="98"/>
      <c r="I7998" s="123" t="str">
        <f t="shared" si="124"/>
        <v>NÃO</v>
      </c>
      <c r="J7998" s="123"/>
      <c r="K7998" s="123"/>
      <c r="L7998" s="123"/>
      <c r="M7998" s="98" t="s">
        <v>14404</v>
      </c>
      <c r="N7998" s="118"/>
    </row>
    <row r="7999" spans="1:14" x14ac:dyDescent="0.25">
      <c r="A7999" s="130">
        <v>83021808000182</v>
      </c>
      <c r="B7999" s="98" t="s">
        <v>11884</v>
      </c>
      <c r="C7999" s="123" t="s">
        <v>4289</v>
      </c>
      <c r="D7999" s="98" t="s">
        <v>13667</v>
      </c>
      <c r="E7999" s="98" t="s">
        <v>13670</v>
      </c>
      <c r="F7999" s="124">
        <v>11</v>
      </c>
      <c r="G7999" s="112">
        <v>37742</v>
      </c>
      <c r="H7999" s="98"/>
      <c r="I7999" s="123" t="str">
        <f t="shared" si="124"/>
        <v>NÃO</v>
      </c>
      <c r="J7999" s="123"/>
      <c r="K7999" s="123"/>
      <c r="L7999" s="123"/>
      <c r="M7999" s="98"/>
      <c r="N7999" s="118"/>
    </row>
    <row r="8000" spans="1:14" x14ac:dyDescent="0.25">
      <c r="A8000" s="130">
        <v>88743604000179</v>
      </c>
      <c r="B8000" s="98" t="s">
        <v>11885</v>
      </c>
      <c r="C8000" s="123" t="s">
        <v>3812</v>
      </c>
      <c r="D8000" s="98" t="s">
        <v>13667</v>
      </c>
      <c r="E8000" s="98" t="s">
        <v>13670</v>
      </c>
      <c r="F8000" s="124">
        <v>11</v>
      </c>
      <c r="G8000" s="112">
        <v>40326</v>
      </c>
      <c r="H8000" s="98"/>
      <c r="I8000" s="123" t="str">
        <f t="shared" si="124"/>
        <v>NÃO</v>
      </c>
      <c r="J8000" s="123"/>
      <c r="K8000" s="123"/>
      <c r="L8000" s="123"/>
      <c r="M8000" s="98"/>
      <c r="N8000" s="118"/>
    </row>
    <row r="8001" spans="1:14" x14ac:dyDescent="0.25">
      <c r="A8001" s="130">
        <v>76995414000160</v>
      </c>
      <c r="B8001" s="98" t="s">
        <v>11886</v>
      </c>
      <c r="C8001" s="123" t="s">
        <v>3143</v>
      </c>
      <c r="D8001" s="98" t="s">
        <v>13667</v>
      </c>
      <c r="E8001" s="98" t="s">
        <v>13670</v>
      </c>
      <c r="F8001" s="124">
        <v>14</v>
      </c>
      <c r="G8001" s="112">
        <v>44044</v>
      </c>
      <c r="H8001" s="98"/>
      <c r="I8001" s="123" t="str">
        <f t="shared" si="124"/>
        <v>SIM</v>
      </c>
      <c r="J8001" s="123"/>
      <c r="K8001" s="123"/>
      <c r="L8001" s="123"/>
      <c r="M8001" s="98"/>
      <c r="N8001" s="118"/>
    </row>
    <row r="8002" spans="1:14" x14ac:dyDescent="0.25">
      <c r="A8002" s="130">
        <v>63386627000142</v>
      </c>
      <c r="B8002" s="98" t="s">
        <v>11887</v>
      </c>
      <c r="C8002" s="123" t="s">
        <v>634</v>
      </c>
      <c r="D8002" s="98" t="s">
        <v>13667</v>
      </c>
      <c r="E8002" s="98" t="s">
        <v>13670</v>
      </c>
      <c r="F8002" s="124">
        <v>11</v>
      </c>
      <c r="G8002" s="112">
        <v>39168</v>
      </c>
      <c r="H8002" s="98"/>
      <c r="I8002" s="123" t="str">
        <f t="shared" si="124"/>
        <v>NÃO</v>
      </c>
      <c r="J8002" s="123"/>
      <c r="K8002" s="123"/>
      <c r="L8002" s="123"/>
      <c r="M8002" s="98" t="s">
        <v>13534</v>
      </c>
      <c r="N8002" s="118"/>
    </row>
    <row r="8003" spans="1:14" x14ac:dyDescent="0.25">
      <c r="A8003" s="130">
        <v>23555279000175</v>
      </c>
      <c r="B8003" s="98" t="s">
        <v>11888</v>
      </c>
      <c r="C8003" s="123" t="s">
        <v>634</v>
      </c>
      <c r="D8003" s="98" t="s">
        <v>13667</v>
      </c>
      <c r="E8003" s="98" t="s">
        <v>13670</v>
      </c>
      <c r="F8003" s="124">
        <v>11</v>
      </c>
      <c r="G8003" s="112">
        <v>40269</v>
      </c>
      <c r="H8003" s="98"/>
      <c r="I8003" s="123" t="str">
        <f t="shared" ref="I8003:I8066" si="125">IFERROR(IF(OR(E8003="Ativos", E8003="Aposentados",E8003="Pensionistas"),IF(F8003&gt;=14,"SIM","NÃO"),""),"")</f>
        <v>NÃO</v>
      </c>
      <c r="J8003" s="123"/>
      <c r="K8003" s="123"/>
      <c r="L8003" s="123"/>
      <c r="M8003" s="98" t="s">
        <v>13976</v>
      </c>
      <c r="N8003" s="118"/>
    </row>
    <row r="8004" spans="1:14" x14ac:dyDescent="0.25">
      <c r="A8004" s="130">
        <v>76309806000128</v>
      </c>
      <c r="B8004" s="98" t="s">
        <v>11889</v>
      </c>
      <c r="C8004" s="123" t="s">
        <v>3143</v>
      </c>
      <c r="D8004" s="98" t="s">
        <v>13667</v>
      </c>
      <c r="E8004" s="98" t="s">
        <v>13670</v>
      </c>
      <c r="F8004" s="124">
        <v>14</v>
      </c>
      <c r="G8004" s="112">
        <v>44136</v>
      </c>
      <c r="H8004" s="98"/>
      <c r="I8004" s="123" t="str">
        <f t="shared" si="125"/>
        <v>SIM</v>
      </c>
      <c r="J8004" s="123"/>
      <c r="K8004" s="123"/>
      <c r="L8004" s="123"/>
      <c r="M8004" s="98"/>
      <c r="N8004" s="118"/>
    </row>
    <row r="8005" spans="1:14" x14ac:dyDescent="0.25">
      <c r="A8005" s="130">
        <v>36862621000121</v>
      </c>
      <c r="B8005" s="98" t="s">
        <v>11890</v>
      </c>
      <c r="C8005" s="123" t="s">
        <v>901</v>
      </c>
      <c r="D8005" s="98" t="s">
        <v>13667</v>
      </c>
      <c r="E8005" s="98" t="s">
        <v>13670</v>
      </c>
      <c r="F8005" s="124">
        <v>11</v>
      </c>
      <c r="G8005" s="112">
        <v>42730</v>
      </c>
      <c r="H8005" s="98"/>
      <c r="I8005" s="123" t="str">
        <f t="shared" si="125"/>
        <v>NÃO</v>
      </c>
      <c r="J8005" s="123"/>
      <c r="K8005" s="123"/>
      <c r="L8005" s="123"/>
      <c r="M8005" s="98" t="s">
        <v>14189</v>
      </c>
      <c r="N8005" s="118"/>
    </row>
    <row r="8006" spans="1:14" x14ac:dyDescent="0.25">
      <c r="A8006" s="130">
        <v>90256686000179</v>
      </c>
      <c r="B8006" s="98" t="s">
        <v>11891</v>
      </c>
      <c r="C8006" s="123" t="s">
        <v>3812</v>
      </c>
      <c r="D8006" s="98" t="s">
        <v>13667</v>
      </c>
      <c r="E8006" s="98" t="s">
        <v>13670</v>
      </c>
      <c r="F8006" s="124">
        <v>11</v>
      </c>
      <c r="G8006" s="112">
        <v>40318</v>
      </c>
      <c r="H8006" s="98"/>
      <c r="I8006" s="123" t="str">
        <f t="shared" si="125"/>
        <v>NÃO</v>
      </c>
      <c r="J8006" s="123"/>
      <c r="K8006" s="123"/>
      <c r="L8006" s="123"/>
      <c r="M8006" s="98"/>
      <c r="N8006" s="118"/>
    </row>
    <row r="8007" spans="1:14" x14ac:dyDescent="0.25">
      <c r="A8007" s="130">
        <v>88202437000159</v>
      </c>
      <c r="B8007" s="98" t="s">
        <v>11892</v>
      </c>
      <c r="C8007" s="123" t="s">
        <v>3812</v>
      </c>
      <c r="D8007" s="98" t="s">
        <v>13667</v>
      </c>
      <c r="E8007" s="98" t="s">
        <v>13670</v>
      </c>
      <c r="F8007" s="124">
        <v>11</v>
      </c>
      <c r="G8007" s="112">
        <v>43831</v>
      </c>
      <c r="H8007" s="98"/>
      <c r="I8007" s="123" t="str">
        <f t="shared" si="125"/>
        <v>NÃO</v>
      </c>
      <c r="J8007" s="123"/>
      <c r="K8007" s="123"/>
      <c r="L8007" s="123"/>
      <c r="M8007" s="98"/>
      <c r="N8007" s="118"/>
    </row>
    <row r="8008" spans="1:14" x14ac:dyDescent="0.25">
      <c r="A8008" s="130">
        <v>1310499000104</v>
      </c>
      <c r="B8008" s="98" t="s">
        <v>11893</v>
      </c>
      <c r="C8008" s="123" t="s">
        <v>2274</v>
      </c>
      <c r="D8008" s="98" t="s">
        <v>13667</v>
      </c>
      <c r="E8008" s="98" t="s">
        <v>13670</v>
      </c>
      <c r="F8008" s="124">
        <v>14</v>
      </c>
      <c r="G8008" s="112">
        <v>44013</v>
      </c>
      <c r="H8008" s="98"/>
      <c r="I8008" s="123" t="str">
        <f t="shared" si="125"/>
        <v>SIM</v>
      </c>
      <c r="J8008" s="123"/>
      <c r="K8008" s="123"/>
      <c r="L8008" s="123"/>
      <c r="M8008" s="98"/>
      <c r="N8008" s="118"/>
    </row>
    <row r="8009" spans="1:14" x14ac:dyDescent="0.25">
      <c r="A8009" s="130">
        <v>4262432000121</v>
      </c>
      <c r="B8009" s="98" t="s">
        <v>11894</v>
      </c>
      <c r="C8009" s="123" t="s">
        <v>133</v>
      </c>
      <c r="D8009" s="98" t="s">
        <v>13667</v>
      </c>
      <c r="E8009" s="98" t="s">
        <v>13670</v>
      </c>
      <c r="F8009" s="124">
        <v>11</v>
      </c>
      <c r="G8009" s="112">
        <v>40368</v>
      </c>
      <c r="H8009" s="98"/>
      <c r="I8009" s="123" t="str">
        <f t="shared" si="125"/>
        <v>NÃO</v>
      </c>
      <c r="J8009" s="123"/>
      <c r="K8009" s="123"/>
      <c r="L8009" s="123"/>
      <c r="M8009" s="98" t="s">
        <v>13828</v>
      </c>
      <c r="N8009" s="118"/>
    </row>
    <row r="8010" spans="1:14" x14ac:dyDescent="0.25">
      <c r="A8010" s="130" t="s">
        <v>17072</v>
      </c>
      <c r="B8010" s="98" t="s">
        <v>17070</v>
      </c>
      <c r="C8010" s="123" t="s">
        <v>2926</v>
      </c>
      <c r="D8010" s="98" t="s">
        <v>13667</v>
      </c>
      <c r="E8010" s="98" t="s">
        <v>13670</v>
      </c>
      <c r="F8010" s="124"/>
      <c r="G8010" s="112"/>
      <c r="H8010" s="98"/>
      <c r="I8010" s="123" t="str">
        <f t="shared" si="125"/>
        <v>NÃO</v>
      </c>
      <c r="J8010" s="123"/>
      <c r="K8010" s="123"/>
      <c r="L8010" s="123"/>
      <c r="M8010" s="98"/>
      <c r="N8010" s="118"/>
    </row>
    <row r="8011" spans="1:14" x14ac:dyDescent="0.25">
      <c r="A8011" s="130">
        <v>965145000127</v>
      </c>
      <c r="B8011" s="98" t="s">
        <v>11895</v>
      </c>
      <c r="C8011" s="123" t="s">
        <v>2274</v>
      </c>
      <c r="D8011" s="98" t="s">
        <v>13667</v>
      </c>
      <c r="E8011" s="98" t="s">
        <v>13670</v>
      </c>
      <c r="F8011" s="124">
        <v>11</v>
      </c>
      <c r="G8011" s="112">
        <v>41156</v>
      </c>
      <c r="H8011" s="98"/>
      <c r="I8011" s="123" t="str">
        <f t="shared" si="125"/>
        <v>NÃO</v>
      </c>
      <c r="J8011" s="123"/>
      <c r="K8011" s="123"/>
      <c r="L8011" s="123"/>
      <c r="M8011" s="98" t="s">
        <v>14941</v>
      </c>
      <c r="N8011" s="118"/>
    </row>
    <row r="8012" spans="1:14" x14ac:dyDescent="0.25">
      <c r="A8012" s="130">
        <v>5281738000198</v>
      </c>
      <c r="B8012" s="98" t="s">
        <v>11896</v>
      </c>
      <c r="C8012" s="123" t="s">
        <v>1142</v>
      </c>
      <c r="D8012" s="98" t="s">
        <v>13667</v>
      </c>
      <c r="E8012" s="98" t="s">
        <v>13670</v>
      </c>
      <c r="F8012" s="124">
        <v>11</v>
      </c>
      <c r="G8012" s="112">
        <v>43466</v>
      </c>
      <c r="H8012" s="98"/>
      <c r="I8012" s="123" t="str">
        <f t="shared" si="125"/>
        <v>NÃO</v>
      </c>
      <c r="J8012" s="123"/>
      <c r="K8012" s="123"/>
      <c r="L8012" s="123"/>
      <c r="M8012" s="98"/>
      <c r="N8012" s="118"/>
    </row>
    <row r="8013" spans="1:14" x14ac:dyDescent="0.25">
      <c r="A8013" s="130">
        <v>18132464000117</v>
      </c>
      <c r="B8013" s="98" t="s">
        <v>11897</v>
      </c>
      <c r="C8013" s="123" t="s">
        <v>1356</v>
      </c>
      <c r="D8013" s="98" t="s">
        <v>13667</v>
      </c>
      <c r="E8013" s="98" t="s">
        <v>13670</v>
      </c>
      <c r="F8013" s="124">
        <v>14</v>
      </c>
      <c r="G8013" s="112">
        <v>44136</v>
      </c>
      <c r="H8013" s="98"/>
      <c r="I8013" s="123" t="str">
        <f t="shared" si="125"/>
        <v>SIM</v>
      </c>
      <c r="J8013" s="123"/>
      <c r="K8013" s="123"/>
      <c r="L8013" s="123"/>
      <c r="M8013" s="98"/>
      <c r="N8013" s="118"/>
    </row>
    <row r="8014" spans="1:14" x14ac:dyDescent="0.25">
      <c r="A8014" s="130">
        <v>12198719000168</v>
      </c>
      <c r="B8014" s="98" t="s">
        <v>11898</v>
      </c>
      <c r="C8014" s="123" t="s">
        <v>29</v>
      </c>
      <c r="D8014" s="98" t="s">
        <v>13667</v>
      </c>
      <c r="E8014" s="98" t="s">
        <v>13670</v>
      </c>
      <c r="F8014" s="124">
        <v>11</v>
      </c>
      <c r="G8014" s="112">
        <v>39539</v>
      </c>
      <c r="H8014" s="98"/>
      <c r="I8014" s="123" t="str">
        <f t="shared" si="125"/>
        <v>NÃO</v>
      </c>
      <c r="J8014" s="123"/>
      <c r="K8014" s="123"/>
      <c r="L8014" s="123"/>
      <c r="M8014" s="98" t="s">
        <v>13699</v>
      </c>
      <c r="N8014" s="118"/>
    </row>
    <row r="8015" spans="1:14" x14ac:dyDescent="0.25">
      <c r="A8015" s="130">
        <v>15023930000138</v>
      </c>
      <c r="B8015" s="98" t="s">
        <v>11899</v>
      </c>
      <c r="C8015" s="123" t="s">
        <v>2274</v>
      </c>
      <c r="D8015" s="98" t="s">
        <v>13667</v>
      </c>
      <c r="E8015" s="98" t="s">
        <v>13670</v>
      </c>
      <c r="F8015" s="124">
        <v>11</v>
      </c>
      <c r="G8015" s="112">
        <v>40374</v>
      </c>
      <c r="H8015" s="98"/>
      <c r="I8015" s="123" t="str">
        <f t="shared" si="125"/>
        <v>NÃO</v>
      </c>
      <c r="J8015" s="123"/>
      <c r="K8015" s="123"/>
      <c r="L8015" s="123"/>
      <c r="M8015" s="98"/>
      <c r="N8015" s="118"/>
    </row>
    <row r="8016" spans="1:14" x14ac:dyDescent="0.25">
      <c r="A8016" s="130">
        <v>1795483000120</v>
      </c>
      <c r="B8016" s="98" t="s">
        <v>11900</v>
      </c>
      <c r="C8016" s="123" t="s">
        <v>5227</v>
      </c>
      <c r="D8016" s="98" t="s">
        <v>13667</v>
      </c>
      <c r="E8016" s="98" t="s">
        <v>13670</v>
      </c>
      <c r="F8016" s="124">
        <v>11</v>
      </c>
      <c r="G8016" s="112">
        <v>43435</v>
      </c>
      <c r="H8016" s="98"/>
      <c r="I8016" s="123" t="str">
        <f t="shared" si="125"/>
        <v>NÃO</v>
      </c>
      <c r="J8016" s="123"/>
      <c r="K8016" s="123"/>
      <c r="L8016" s="123"/>
      <c r="M8016" s="98" t="s">
        <v>17010</v>
      </c>
      <c r="N8016" s="118"/>
    </row>
    <row r="8017" spans="1:14" x14ac:dyDescent="0.25">
      <c r="A8017" s="130">
        <v>4213687000102</v>
      </c>
      <c r="B8017" s="98" t="s">
        <v>11901</v>
      </c>
      <c r="C8017" s="123" t="s">
        <v>2274</v>
      </c>
      <c r="D8017" s="98" t="s">
        <v>13667</v>
      </c>
      <c r="E8017" s="98" t="s">
        <v>13670</v>
      </c>
      <c r="F8017" s="124">
        <v>14</v>
      </c>
      <c r="G8017" s="112">
        <v>44044</v>
      </c>
      <c r="H8017" s="98"/>
      <c r="I8017" s="123" t="str">
        <f t="shared" si="125"/>
        <v>SIM</v>
      </c>
      <c r="J8017" s="123"/>
      <c r="K8017" s="123"/>
      <c r="L8017" s="123"/>
      <c r="M8017" s="98"/>
      <c r="N8017" s="118"/>
    </row>
    <row r="8018" spans="1:14" x14ac:dyDescent="0.25">
      <c r="A8018" s="130">
        <v>76105634000170</v>
      </c>
      <c r="B8018" s="98" t="s">
        <v>11902</v>
      </c>
      <c r="C8018" s="123" t="s">
        <v>3143</v>
      </c>
      <c r="D8018" s="98" t="s">
        <v>13667</v>
      </c>
      <c r="E8018" s="98" t="s">
        <v>13670</v>
      </c>
      <c r="F8018" s="124">
        <v>11</v>
      </c>
      <c r="G8018" s="112">
        <v>39028</v>
      </c>
      <c r="H8018" s="98"/>
      <c r="I8018" s="123" t="str">
        <f t="shared" si="125"/>
        <v>NÃO</v>
      </c>
      <c r="J8018" s="123"/>
      <c r="K8018" s="123"/>
      <c r="L8018" s="123"/>
      <c r="M8018" s="98" t="s">
        <v>13534</v>
      </c>
      <c r="N8018" s="118"/>
    </row>
    <row r="8019" spans="1:14" x14ac:dyDescent="0.25">
      <c r="A8019" s="130">
        <v>41522350000103</v>
      </c>
      <c r="B8019" s="98" t="s">
        <v>11903</v>
      </c>
      <c r="C8019" s="123" t="s">
        <v>2926</v>
      </c>
      <c r="D8019" s="98" t="s">
        <v>13667</v>
      </c>
      <c r="E8019" s="98" t="s">
        <v>13670</v>
      </c>
      <c r="F8019" s="124">
        <v>11</v>
      </c>
      <c r="G8019" s="112">
        <v>40269</v>
      </c>
      <c r="H8019" s="98"/>
      <c r="I8019" s="123" t="str">
        <f t="shared" si="125"/>
        <v>NÃO</v>
      </c>
      <c r="J8019" s="123"/>
      <c r="K8019" s="123"/>
      <c r="L8019" s="123"/>
      <c r="M8019" s="98" t="s">
        <v>15575</v>
      </c>
      <c r="N8019" s="118"/>
    </row>
    <row r="8020" spans="1:14" x14ac:dyDescent="0.25">
      <c r="A8020" s="130">
        <v>12332987000120</v>
      </c>
      <c r="B8020" s="98" t="s">
        <v>11904</v>
      </c>
      <c r="C8020" s="123" t="s">
        <v>29</v>
      </c>
      <c r="D8020" s="98" t="s">
        <v>13667</v>
      </c>
      <c r="E8020" s="98" t="s">
        <v>13670</v>
      </c>
      <c r="F8020" s="124">
        <v>12</v>
      </c>
      <c r="G8020" s="112">
        <v>41709</v>
      </c>
      <c r="H8020" s="98"/>
      <c r="I8020" s="123" t="str">
        <f t="shared" si="125"/>
        <v>NÃO</v>
      </c>
      <c r="J8020" s="123"/>
      <c r="K8020" s="123"/>
      <c r="L8020" s="123"/>
      <c r="M8020" s="98" t="s">
        <v>13707</v>
      </c>
      <c r="N8020" s="118"/>
    </row>
    <row r="8021" spans="1:14" x14ac:dyDescent="0.25">
      <c r="A8021" s="130">
        <v>76970326000103</v>
      </c>
      <c r="B8021" s="98" t="s">
        <v>11905</v>
      </c>
      <c r="C8021" s="123" t="s">
        <v>3143</v>
      </c>
      <c r="D8021" s="98" t="s">
        <v>13667</v>
      </c>
      <c r="E8021" s="98" t="s">
        <v>13670</v>
      </c>
      <c r="F8021" s="124">
        <v>11</v>
      </c>
      <c r="G8021" s="112">
        <v>40314</v>
      </c>
      <c r="H8021" s="98"/>
      <c r="I8021" s="123" t="str">
        <f t="shared" si="125"/>
        <v>NÃO</v>
      </c>
      <c r="J8021" s="123"/>
      <c r="K8021" s="123"/>
      <c r="L8021" s="123"/>
      <c r="M8021" s="98"/>
      <c r="N8021" s="118"/>
    </row>
    <row r="8022" spans="1:14" x14ac:dyDescent="0.25">
      <c r="A8022" s="130">
        <v>87613527000170</v>
      </c>
      <c r="B8022" s="98" t="s">
        <v>11906</v>
      </c>
      <c r="C8022" s="123" t="s">
        <v>3812</v>
      </c>
      <c r="D8022" s="98" t="s">
        <v>13667</v>
      </c>
      <c r="E8022" s="98" t="s">
        <v>13670</v>
      </c>
      <c r="F8022" s="124">
        <v>14</v>
      </c>
      <c r="G8022" s="112">
        <v>44136</v>
      </c>
      <c r="H8022" s="98"/>
      <c r="I8022" s="123" t="str">
        <f t="shared" si="125"/>
        <v>SIM</v>
      </c>
      <c r="J8022" s="123"/>
      <c r="K8022" s="123"/>
      <c r="L8022" s="123"/>
      <c r="M8022" s="98"/>
      <c r="N8022" s="118"/>
    </row>
    <row r="8023" spans="1:14" x14ac:dyDescent="0.25">
      <c r="A8023" s="130">
        <v>18449173000157</v>
      </c>
      <c r="B8023" s="98" t="s">
        <v>11907</v>
      </c>
      <c r="C8023" s="123" t="s">
        <v>1356</v>
      </c>
      <c r="D8023" s="98" t="s">
        <v>13667</v>
      </c>
      <c r="E8023" s="98" t="s">
        <v>13670</v>
      </c>
      <c r="F8023" s="124">
        <v>11</v>
      </c>
      <c r="G8023" s="112">
        <v>38799</v>
      </c>
      <c r="H8023" s="98"/>
      <c r="I8023" s="123" t="str">
        <f t="shared" si="125"/>
        <v>NÃO</v>
      </c>
      <c r="J8023" s="123"/>
      <c r="K8023" s="123"/>
      <c r="L8023" s="123"/>
      <c r="M8023" s="98" t="s">
        <v>14556</v>
      </c>
      <c r="N8023" s="118"/>
    </row>
    <row r="8024" spans="1:14" x14ac:dyDescent="0.25">
      <c r="A8024" s="130">
        <v>39554597000151</v>
      </c>
      <c r="B8024" s="98" t="s">
        <v>11908</v>
      </c>
      <c r="C8024" s="123" t="s">
        <v>3513</v>
      </c>
      <c r="D8024" s="98" t="s">
        <v>13667</v>
      </c>
      <c r="E8024" s="98" t="s">
        <v>13670</v>
      </c>
      <c r="F8024" s="124">
        <v>11</v>
      </c>
      <c r="G8024" s="112">
        <v>42726</v>
      </c>
      <c r="H8024" s="98"/>
      <c r="I8024" s="123" t="str">
        <f t="shared" si="125"/>
        <v>NÃO</v>
      </c>
      <c r="J8024" s="123"/>
      <c r="K8024" s="123"/>
      <c r="L8024" s="123"/>
      <c r="M8024" s="98" t="s">
        <v>15966</v>
      </c>
      <c r="N8024" s="118"/>
    </row>
    <row r="8025" spans="1:14" x14ac:dyDescent="0.25">
      <c r="A8025" s="130">
        <v>1367853000129</v>
      </c>
      <c r="B8025" s="98" t="s">
        <v>11909</v>
      </c>
      <c r="C8025" s="123" t="s">
        <v>2274</v>
      </c>
      <c r="D8025" s="98" t="s">
        <v>13667</v>
      </c>
      <c r="E8025" s="98" t="s">
        <v>13670</v>
      </c>
      <c r="F8025" s="124">
        <v>14</v>
      </c>
      <c r="G8025" s="112">
        <v>44075</v>
      </c>
      <c r="H8025" s="98"/>
      <c r="I8025" s="123" t="str">
        <f t="shared" si="125"/>
        <v>SIM</v>
      </c>
      <c r="J8025" s="123"/>
      <c r="K8025" s="123"/>
      <c r="L8025" s="123"/>
      <c r="M8025" s="98"/>
      <c r="N8025" s="118"/>
    </row>
    <row r="8026" spans="1:14" x14ac:dyDescent="0.25">
      <c r="A8026" s="130">
        <v>27174077000134</v>
      </c>
      <c r="B8026" s="98" t="s">
        <v>11910</v>
      </c>
      <c r="C8026" s="123" t="s">
        <v>821</v>
      </c>
      <c r="D8026" s="98" t="s">
        <v>13667</v>
      </c>
      <c r="E8026" s="98" t="s">
        <v>13670</v>
      </c>
      <c r="F8026" s="124">
        <v>11</v>
      </c>
      <c r="G8026" s="112">
        <v>39070</v>
      </c>
      <c r="H8026" s="98"/>
      <c r="I8026" s="123" t="str">
        <f t="shared" si="125"/>
        <v>NÃO</v>
      </c>
      <c r="J8026" s="123"/>
      <c r="K8026" s="123"/>
      <c r="L8026" s="123"/>
      <c r="M8026" s="98" t="s">
        <v>14077</v>
      </c>
      <c r="N8026" s="118"/>
    </row>
    <row r="8027" spans="1:14" x14ac:dyDescent="0.25">
      <c r="A8027" s="130">
        <v>18428854000139</v>
      </c>
      <c r="B8027" s="98" t="s">
        <v>11911</v>
      </c>
      <c r="C8027" s="123" t="s">
        <v>1356</v>
      </c>
      <c r="D8027" s="98" t="s">
        <v>13667</v>
      </c>
      <c r="E8027" s="98" t="s">
        <v>13670</v>
      </c>
      <c r="F8027" s="124">
        <v>11</v>
      </c>
      <c r="G8027" s="112">
        <v>39162</v>
      </c>
      <c r="H8027" s="98"/>
      <c r="I8027" s="123" t="str">
        <f t="shared" si="125"/>
        <v>NÃO</v>
      </c>
      <c r="J8027" s="123"/>
      <c r="K8027" s="123"/>
      <c r="L8027" s="123"/>
      <c r="M8027" s="98"/>
      <c r="N8027" s="118"/>
    </row>
    <row r="8028" spans="1:14" x14ac:dyDescent="0.25">
      <c r="A8028" s="130">
        <v>29115466000114</v>
      </c>
      <c r="B8028" s="98" t="s">
        <v>11912</v>
      </c>
      <c r="C8028" s="123" t="s">
        <v>3513</v>
      </c>
      <c r="D8028" s="98" t="s">
        <v>13667</v>
      </c>
      <c r="E8028" s="98" t="s">
        <v>13670</v>
      </c>
      <c r="F8028" s="124">
        <v>14</v>
      </c>
      <c r="G8028" s="112">
        <v>44105</v>
      </c>
      <c r="H8028" s="98"/>
      <c r="I8028" s="123" t="str">
        <f t="shared" si="125"/>
        <v>SIM</v>
      </c>
      <c r="J8028" s="123"/>
      <c r="K8028" s="123"/>
      <c r="L8028" s="123"/>
      <c r="M8028" s="98"/>
      <c r="N8028" s="118"/>
    </row>
    <row r="8029" spans="1:14" x14ac:dyDescent="0.25">
      <c r="A8029" s="130">
        <v>18315200000107</v>
      </c>
      <c r="B8029" s="98" t="s">
        <v>11913</v>
      </c>
      <c r="C8029" s="123" t="s">
        <v>1356</v>
      </c>
      <c r="D8029" s="98" t="s">
        <v>13667</v>
      </c>
      <c r="E8029" s="98" t="s">
        <v>13670</v>
      </c>
      <c r="F8029" s="124">
        <v>11</v>
      </c>
      <c r="G8029" s="112">
        <v>38443</v>
      </c>
      <c r="H8029" s="98"/>
      <c r="I8029" s="123" t="str">
        <f t="shared" si="125"/>
        <v>NÃO</v>
      </c>
      <c r="J8029" s="123"/>
      <c r="K8029" s="123"/>
      <c r="L8029" s="123"/>
      <c r="M8029" s="98" t="s">
        <v>14559</v>
      </c>
      <c r="N8029" s="118"/>
    </row>
    <row r="8030" spans="1:14" x14ac:dyDescent="0.25">
      <c r="A8030" s="130">
        <v>45331188000199</v>
      </c>
      <c r="B8030" s="98" t="s">
        <v>11914</v>
      </c>
      <c r="C8030" s="123" t="s">
        <v>4626</v>
      </c>
      <c r="D8030" s="98" t="s">
        <v>13667</v>
      </c>
      <c r="E8030" s="98" t="s">
        <v>13670</v>
      </c>
      <c r="F8030" s="124">
        <v>14</v>
      </c>
      <c r="G8030" s="112">
        <v>44075</v>
      </c>
      <c r="H8030" s="98"/>
      <c r="I8030" s="123" t="str">
        <f t="shared" si="125"/>
        <v>SIM</v>
      </c>
      <c r="J8030" s="123"/>
      <c r="K8030" s="123"/>
      <c r="L8030" s="123"/>
      <c r="M8030" s="98"/>
      <c r="N8030" s="118"/>
    </row>
    <row r="8031" spans="1:14" x14ac:dyDescent="0.25">
      <c r="A8031" s="130">
        <v>83024257000100</v>
      </c>
      <c r="B8031" s="98" t="s">
        <v>11915</v>
      </c>
      <c r="C8031" s="123" t="s">
        <v>4289</v>
      </c>
      <c r="D8031" s="98" t="s">
        <v>13667</v>
      </c>
      <c r="E8031" s="98" t="s">
        <v>13670</v>
      </c>
      <c r="F8031" s="124">
        <v>11</v>
      </c>
      <c r="G8031" s="112">
        <v>38168</v>
      </c>
      <c r="H8031" s="98"/>
      <c r="I8031" s="123" t="str">
        <f t="shared" si="125"/>
        <v>NÃO</v>
      </c>
      <c r="J8031" s="123"/>
      <c r="K8031" s="123"/>
      <c r="L8031" s="123"/>
      <c r="M8031" s="98" t="s">
        <v>16601</v>
      </c>
      <c r="N8031" s="118"/>
    </row>
    <row r="8032" spans="1:14" x14ac:dyDescent="0.25">
      <c r="A8032" s="130">
        <v>10150068000100</v>
      </c>
      <c r="B8032" s="98" t="s">
        <v>11916</v>
      </c>
      <c r="C8032" s="123" t="s">
        <v>2758</v>
      </c>
      <c r="D8032" s="98" t="s">
        <v>13667</v>
      </c>
      <c r="E8032" s="98" t="s">
        <v>13670</v>
      </c>
      <c r="F8032" s="124">
        <v>12.5</v>
      </c>
      <c r="G8032" s="112">
        <v>42904</v>
      </c>
      <c r="H8032" s="98"/>
      <c r="I8032" s="123" t="str">
        <f t="shared" si="125"/>
        <v>NÃO</v>
      </c>
      <c r="J8032" s="123"/>
      <c r="K8032" s="123"/>
      <c r="L8032" s="123"/>
      <c r="M8032" s="98"/>
      <c r="N8032" s="118"/>
    </row>
    <row r="8033" spans="1:14" x14ac:dyDescent="0.25">
      <c r="A8033" s="130">
        <v>8916645000180</v>
      </c>
      <c r="B8033" s="98" t="s">
        <v>11917</v>
      </c>
      <c r="C8033" s="123" t="s">
        <v>2554</v>
      </c>
      <c r="D8033" s="98" t="s">
        <v>13667</v>
      </c>
      <c r="E8033" s="98" t="s">
        <v>13670</v>
      </c>
      <c r="F8033" s="124">
        <v>14</v>
      </c>
      <c r="G8033" s="112">
        <v>44126</v>
      </c>
      <c r="H8033" s="98"/>
      <c r="I8033" s="123" t="str">
        <f t="shared" si="125"/>
        <v>SIM</v>
      </c>
      <c r="J8033" s="123"/>
      <c r="K8033" s="123"/>
      <c r="L8033" s="123"/>
      <c r="M8033" s="98"/>
      <c r="N8033" s="118"/>
    </row>
    <row r="8034" spans="1:14" x14ac:dyDescent="0.25">
      <c r="A8034" s="130">
        <v>88437926000190</v>
      </c>
      <c r="B8034" s="98" t="s">
        <v>11918</v>
      </c>
      <c r="C8034" s="123" t="s">
        <v>3812</v>
      </c>
      <c r="D8034" s="98" t="s">
        <v>13667</v>
      </c>
      <c r="E8034" s="98" t="s">
        <v>13670</v>
      </c>
      <c r="F8034" s="124">
        <v>14</v>
      </c>
      <c r="G8034" s="112">
        <v>44136</v>
      </c>
      <c r="H8034" s="98"/>
      <c r="I8034" s="123" t="str">
        <f t="shared" si="125"/>
        <v>SIM</v>
      </c>
      <c r="J8034" s="123"/>
      <c r="K8034" s="123"/>
      <c r="L8034" s="123"/>
      <c r="M8034" s="98"/>
      <c r="N8034" s="118"/>
    </row>
    <row r="8035" spans="1:14" x14ac:dyDescent="0.25">
      <c r="A8035" s="130">
        <v>37464716000150</v>
      </c>
      <c r="B8035" s="98" t="s">
        <v>11919</v>
      </c>
      <c r="C8035" s="123" t="s">
        <v>2274</v>
      </c>
      <c r="D8035" s="98" t="s">
        <v>13667</v>
      </c>
      <c r="E8035" s="98" t="s">
        <v>13670</v>
      </c>
      <c r="F8035" s="124">
        <v>11</v>
      </c>
      <c r="G8035" s="112">
        <v>42005</v>
      </c>
      <c r="H8035" s="98"/>
      <c r="I8035" s="123" t="str">
        <f t="shared" si="125"/>
        <v>NÃO</v>
      </c>
      <c r="J8035" s="123"/>
      <c r="K8035" s="123"/>
      <c r="L8035" s="123"/>
      <c r="M8035" s="98" t="s">
        <v>14947</v>
      </c>
      <c r="N8035" s="118"/>
    </row>
    <row r="8036" spans="1:14" x14ac:dyDescent="0.25">
      <c r="A8036" s="130">
        <v>16752446000102</v>
      </c>
      <c r="B8036" s="98" t="s">
        <v>11920</v>
      </c>
      <c r="C8036" s="123" t="s">
        <v>1356</v>
      </c>
      <c r="D8036" s="98" t="s">
        <v>13667</v>
      </c>
      <c r="E8036" s="98" t="s">
        <v>13670</v>
      </c>
      <c r="F8036" s="124">
        <v>11</v>
      </c>
      <c r="G8036" s="112">
        <v>39234</v>
      </c>
      <c r="H8036" s="98"/>
      <c r="I8036" s="123" t="str">
        <f t="shared" si="125"/>
        <v>NÃO</v>
      </c>
      <c r="J8036" s="123"/>
      <c r="K8036" s="123"/>
      <c r="L8036" s="123"/>
      <c r="M8036" s="98" t="s">
        <v>14562</v>
      </c>
      <c r="N8036" s="118"/>
    </row>
    <row r="8037" spans="1:14" x14ac:dyDescent="0.25">
      <c r="A8037" s="130">
        <v>75825828000188</v>
      </c>
      <c r="B8037" s="98" t="s">
        <v>11921</v>
      </c>
      <c r="C8037" s="123" t="s">
        <v>3143</v>
      </c>
      <c r="D8037" s="98" t="s">
        <v>13667</v>
      </c>
      <c r="E8037" s="98" t="s">
        <v>13670</v>
      </c>
      <c r="F8037" s="124">
        <v>11</v>
      </c>
      <c r="G8037" s="112">
        <v>40465</v>
      </c>
      <c r="H8037" s="98"/>
      <c r="I8037" s="123" t="str">
        <f t="shared" si="125"/>
        <v>NÃO</v>
      </c>
      <c r="J8037" s="123"/>
      <c r="K8037" s="123"/>
      <c r="L8037" s="123"/>
      <c r="M8037" s="98" t="s">
        <v>13534</v>
      </c>
      <c r="N8037" s="118"/>
    </row>
    <row r="8038" spans="1:14" x14ac:dyDescent="0.25">
      <c r="A8038" s="130">
        <v>4219688000156</v>
      </c>
      <c r="B8038" s="98" t="s">
        <v>11922</v>
      </c>
      <c r="C8038" s="123" t="s">
        <v>2274</v>
      </c>
      <c r="D8038" s="98" t="s">
        <v>13667</v>
      </c>
      <c r="E8038" s="98" t="s">
        <v>13670</v>
      </c>
      <c r="F8038" s="124">
        <v>11</v>
      </c>
      <c r="G8038" s="112">
        <v>44044</v>
      </c>
      <c r="H8038" s="98"/>
      <c r="I8038" s="123" t="str">
        <f t="shared" si="125"/>
        <v>NÃO</v>
      </c>
      <c r="J8038" s="123"/>
      <c r="K8038" s="123"/>
      <c r="L8038" s="123"/>
      <c r="M8038" s="98"/>
      <c r="N8038" s="118"/>
    </row>
    <row r="8039" spans="1:14" x14ac:dyDescent="0.25">
      <c r="A8039" s="130">
        <v>4219688000156</v>
      </c>
      <c r="B8039" s="98" t="s">
        <v>11922</v>
      </c>
      <c r="C8039" s="123" t="s">
        <v>2274</v>
      </c>
      <c r="D8039" s="98" t="s">
        <v>13667</v>
      </c>
      <c r="E8039" s="98" t="s">
        <v>13670</v>
      </c>
      <c r="F8039" s="124">
        <v>12</v>
      </c>
      <c r="G8039" s="112">
        <v>44044</v>
      </c>
      <c r="H8039" s="98"/>
      <c r="I8039" s="123" t="str">
        <f t="shared" si="125"/>
        <v>NÃO</v>
      </c>
      <c r="J8039" s="123"/>
      <c r="K8039" s="123"/>
      <c r="L8039" s="123"/>
      <c r="M8039" s="98"/>
      <c r="N8039" s="118"/>
    </row>
    <row r="8040" spans="1:14" x14ac:dyDescent="0.25">
      <c r="A8040" s="130">
        <v>4219688000156</v>
      </c>
      <c r="B8040" s="98" t="s">
        <v>11922</v>
      </c>
      <c r="C8040" s="123" t="s">
        <v>2274</v>
      </c>
      <c r="D8040" s="98" t="s">
        <v>13667</v>
      </c>
      <c r="E8040" s="98" t="s">
        <v>13670</v>
      </c>
      <c r="F8040" s="124">
        <v>13</v>
      </c>
      <c r="G8040" s="112">
        <v>44044</v>
      </c>
      <c r="H8040" s="98"/>
      <c r="I8040" s="123" t="str">
        <f t="shared" si="125"/>
        <v>NÃO</v>
      </c>
      <c r="J8040" s="123"/>
      <c r="K8040" s="123"/>
      <c r="L8040" s="123"/>
      <c r="M8040" s="98"/>
      <c r="N8040" s="118"/>
    </row>
    <row r="8041" spans="1:14" x14ac:dyDescent="0.25">
      <c r="A8041" s="130">
        <v>4219688000156</v>
      </c>
      <c r="B8041" s="98" t="s">
        <v>11922</v>
      </c>
      <c r="C8041" s="123" t="s">
        <v>2274</v>
      </c>
      <c r="D8041" s="98" t="s">
        <v>13667</v>
      </c>
      <c r="E8041" s="98" t="s">
        <v>13670</v>
      </c>
      <c r="F8041" s="124">
        <v>13</v>
      </c>
      <c r="G8041" s="112">
        <v>44044</v>
      </c>
      <c r="H8041" s="98"/>
      <c r="I8041" s="123" t="str">
        <f t="shared" si="125"/>
        <v>NÃO</v>
      </c>
      <c r="J8041" s="123"/>
      <c r="K8041" s="123"/>
      <c r="L8041" s="123"/>
      <c r="M8041" s="98"/>
      <c r="N8041" s="118"/>
    </row>
    <row r="8042" spans="1:14" x14ac:dyDescent="0.25">
      <c r="A8042" s="130">
        <v>4219688000156</v>
      </c>
      <c r="B8042" s="98" t="s">
        <v>11922</v>
      </c>
      <c r="C8042" s="123" t="s">
        <v>2274</v>
      </c>
      <c r="D8042" s="98" t="s">
        <v>13667</v>
      </c>
      <c r="E8042" s="98" t="s">
        <v>13670</v>
      </c>
      <c r="F8042" s="124">
        <v>14</v>
      </c>
      <c r="G8042" s="112">
        <v>44044</v>
      </c>
      <c r="H8042" s="98"/>
      <c r="I8042" s="123" t="str">
        <f t="shared" si="125"/>
        <v>SIM</v>
      </c>
      <c r="J8042" s="123"/>
      <c r="K8042" s="123"/>
      <c r="L8042" s="123"/>
      <c r="M8042" s="98"/>
      <c r="N8042" s="118"/>
    </row>
    <row r="8043" spans="1:14" x14ac:dyDescent="0.25">
      <c r="A8043" s="130">
        <v>87708889000144</v>
      </c>
      <c r="B8043" s="98" t="s">
        <v>11923</v>
      </c>
      <c r="C8043" s="123" t="s">
        <v>3812</v>
      </c>
      <c r="D8043" s="98" t="s">
        <v>13667</v>
      </c>
      <c r="E8043" s="98" t="s">
        <v>13670</v>
      </c>
      <c r="F8043" s="124">
        <v>14</v>
      </c>
      <c r="G8043" s="112">
        <v>44136</v>
      </c>
      <c r="H8043" s="98"/>
      <c r="I8043" s="123" t="str">
        <f t="shared" si="125"/>
        <v>SIM</v>
      </c>
      <c r="J8043" s="123"/>
      <c r="K8043" s="123"/>
      <c r="L8043" s="123"/>
      <c r="M8043" s="98"/>
      <c r="N8043" s="118"/>
    </row>
    <row r="8044" spans="1:14" x14ac:dyDescent="0.25">
      <c r="A8044" s="130">
        <v>18715508000131</v>
      </c>
      <c r="B8044" s="98" t="s">
        <v>11924</v>
      </c>
      <c r="C8044" s="123" t="s">
        <v>1356</v>
      </c>
      <c r="D8044" s="98" t="s">
        <v>13667</v>
      </c>
      <c r="E8044" s="98" t="s">
        <v>13670</v>
      </c>
      <c r="F8044" s="124">
        <v>11</v>
      </c>
      <c r="G8044" s="112">
        <v>41821</v>
      </c>
      <c r="H8044" s="98"/>
      <c r="I8044" s="123" t="str">
        <f t="shared" si="125"/>
        <v>NÃO</v>
      </c>
      <c r="J8044" s="123"/>
      <c r="K8044" s="123"/>
      <c r="L8044" s="123"/>
      <c r="M8044" s="98"/>
      <c r="N8044" s="118"/>
    </row>
    <row r="8045" spans="1:14" x14ac:dyDescent="0.25">
      <c r="A8045" s="130">
        <v>76105519000104</v>
      </c>
      <c r="B8045" s="98" t="s">
        <v>11925</v>
      </c>
      <c r="C8045" s="123" t="s">
        <v>3143</v>
      </c>
      <c r="D8045" s="98" t="s">
        <v>13667</v>
      </c>
      <c r="E8045" s="98" t="s">
        <v>13670</v>
      </c>
      <c r="F8045" s="124">
        <v>11</v>
      </c>
      <c r="G8045" s="112">
        <v>38587</v>
      </c>
      <c r="H8045" s="98"/>
      <c r="I8045" s="123" t="str">
        <f t="shared" si="125"/>
        <v>NÃO</v>
      </c>
      <c r="J8045" s="123"/>
      <c r="K8045" s="123"/>
      <c r="L8045" s="123"/>
      <c r="M8045" s="98" t="s">
        <v>15714</v>
      </c>
      <c r="N8045" s="118"/>
    </row>
    <row r="8046" spans="1:14" x14ac:dyDescent="0.25">
      <c r="A8046" s="130">
        <v>12200325000105</v>
      </c>
      <c r="B8046" s="98" t="s">
        <v>11926</v>
      </c>
      <c r="C8046" s="123" t="s">
        <v>29</v>
      </c>
      <c r="D8046" s="98" t="s">
        <v>13667</v>
      </c>
      <c r="E8046" s="98" t="s">
        <v>13670</v>
      </c>
      <c r="F8046" s="124">
        <v>11</v>
      </c>
      <c r="G8046" s="112">
        <v>41365</v>
      </c>
      <c r="H8046" s="98"/>
      <c r="I8046" s="123" t="str">
        <f t="shared" si="125"/>
        <v>NÃO</v>
      </c>
      <c r="J8046" s="123"/>
      <c r="K8046" s="123"/>
      <c r="L8046" s="123"/>
      <c r="M8046" s="98" t="s">
        <v>13709</v>
      </c>
      <c r="N8046" s="118"/>
    </row>
    <row r="8047" spans="1:14" x14ac:dyDescent="0.25">
      <c r="A8047" s="130">
        <v>94703980000132</v>
      </c>
      <c r="B8047" s="98" t="s">
        <v>11927</v>
      </c>
      <c r="C8047" s="123" t="s">
        <v>3812</v>
      </c>
      <c r="D8047" s="98" t="s">
        <v>13667</v>
      </c>
      <c r="E8047" s="98" t="s">
        <v>13670</v>
      </c>
      <c r="F8047" s="124">
        <v>11</v>
      </c>
      <c r="G8047" s="112">
        <v>43466</v>
      </c>
      <c r="H8047" s="98"/>
      <c r="I8047" s="123" t="str">
        <f t="shared" si="125"/>
        <v>NÃO</v>
      </c>
      <c r="J8047" s="123"/>
      <c r="K8047" s="123"/>
      <c r="L8047" s="123"/>
      <c r="M8047" s="98" t="s">
        <v>16257</v>
      </c>
      <c r="N8047" s="118"/>
    </row>
    <row r="8048" spans="1:14" x14ac:dyDescent="0.25">
      <c r="A8048" s="130">
        <v>22680672000128</v>
      </c>
      <c r="B8048" s="98" t="s">
        <v>11928</v>
      </c>
      <c r="C8048" s="123" t="s">
        <v>1356</v>
      </c>
      <c r="D8048" s="98" t="s">
        <v>13667</v>
      </c>
      <c r="E8048" s="98" t="s">
        <v>13670</v>
      </c>
      <c r="F8048" s="124">
        <v>11</v>
      </c>
      <c r="G8048" s="112">
        <v>41743</v>
      </c>
      <c r="H8048" s="98"/>
      <c r="I8048" s="123" t="str">
        <f t="shared" si="125"/>
        <v>NÃO</v>
      </c>
      <c r="J8048" s="123"/>
      <c r="K8048" s="123"/>
      <c r="L8048" s="123"/>
      <c r="M8048" s="98" t="s">
        <v>14568</v>
      </c>
      <c r="N8048" s="118"/>
    </row>
    <row r="8049" spans="1:14" x14ac:dyDescent="0.25">
      <c r="A8049" s="130">
        <v>13883996000172</v>
      </c>
      <c r="B8049" s="98" t="s">
        <v>11929</v>
      </c>
      <c r="C8049" s="123" t="s">
        <v>215</v>
      </c>
      <c r="D8049" s="98" t="s">
        <v>13667</v>
      </c>
      <c r="E8049" s="98" t="s">
        <v>13670</v>
      </c>
      <c r="F8049" s="124">
        <v>11</v>
      </c>
      <c r="G8049" s="112">
        <v>39448</v>
      </c>
      <c r="H8049" s="98"/>
      <c r="I8049" s="123" t="str">
        <f t="shared" si="125"/>
        <v>NÃO</v>
      </c>
      <c r="J8049" s="123"/>
      <c r="K8049" s="123"/>
      <c r="L8049" s="123"/>
      <c r="M8049" s="98" t="s">
        <v>13879</v>
      </c>
      <c r="N8049" s="118"/>
    </row>
    <row r="8050" spans="1:14" x14ac:dyDescent="0.25">
      <c r="A8050" s="130">
        <v>76208826000102</v>
      </c>
      <c r="B8050" s="98" t="s">
        <v>11930</v>
      </c>
      <c r="C8050" s="123" t="s">
        <v>3143</v>
      </c>
      <c r="D8050" s="98" t="s">
        <v>13667</v>
      </c>
      <c r="E8050" s="98" t="s">
        <v>13670</v>
      </c>
      <c r="F8050" s="124">
        <v>11</v>
      </c>
      <c r="G8050" s="112">
        <v>38345</v>
      </c>
      <c r="H8050" s="98"/>
      <c r="I8050" s="123" t="str">
        <f t="shared" si="125"/>
        <v>NÃO</v>
      </c>
      <c r="J8050" s="123"/>
      <c r="K8050" s="123"/>
      <c r="L8050" s="123"/>
      <c r="M8050" s="98"/>
      <c r="N8050" s="118"/>
    </row>
    <row r="8051" spans="1:14" x14ac:dyDescent="0.25">
      <c r="A8051" s="130">
        <v>28614865000167</v>
      </c>
      <c r="B8051" s="98" t="s">
        <v>11931</v>
      </c>
      <c r="C8051" s="123" t="s">
        <v>3513</v>
      </c>
      <c r="D8051" s="98" t="s">
        <v>13667</v>
      </c>
      <c r="E8051" s="98" t="s">
        <v>13670</v>
      </c>
      <c r="F8051" s="124">
        <v>11</v>
      </c>
      <c r="G8051" s="112">
        <v>43503</v>
      </c>
      <c r="H8051" s="98"/>
      <c r="I8051" s="123" t="str">
        <f t="shared" si="125"/>
        <v>NÃO</v>
      </c>
      <c r="J8051" s="123"/>
      <c r="K8051" s="123"/>
      <c r="L8051" s="123"/>
      <c r="M8051" s="98"/>
      <c r="N8051" s="118"/>
    </row>
    <row r="8052" spans="1:14" x14ac:dyDescent="0.25">
      <c r="A8052" s="130">
        <v>18085647000129</v>
      </c>
      <c r="B8052" s="98" t="s">
        <v>11932</v>
      </c>
      <c r="C8052" s="123" t="s">
        <v>1356</v>
      </c>
      <c r="D8052" s="98" t="s">
        <v>13667</v>
      </c>
      <c r="E8052" s="98" t="s">
        <v>13670</v>
      </c>
      <c r="F8052" s="124">
        <v>11</v>
      </c>
      <c r="G8052" s="112">
        <v>40814</v>
      </c>
      <c r="H8052" s="98"/>
      <c r="I8052" s="123" t="str">
        <f t="shared" si="125"/>
        <v>NÃO</v>
      </c>
      <c r="J8052" s="123"/>
      <c r="K8052" s="123"/>
      <c r="L8052" s="123"/>
      <c r="M8052" s="98" t="s">
        <v>14570</v>
      </c>
      <c r="N8052" s="118"/>
    </row>
    <row r="8053" spans="1:14" x14ac:dyDescent="0.25">
      <c r="A8053" s="130">
        <v>6331110000112</v>
      </c>
      <c r="B8053" s="98" t="s">
        <v>11933</v>
      </c>
      <c r="C8053" s="123" t="s">
        <v>1142</v>
      </c>
      <c r="D8053" s="98" t="s">
        <v>13667</v>
      </c>
      <c r="E8053" s="98" t="s">
        <v>13670</v>
      </c>
      <c r="F8053" s="124">
        <v>11</v>
      </c>
      <c r="G8053" s="112">
        <v>41627</v>
      </c>
      <c r="H8053" s="98"/>
      <c r="I8053" s="123" t="str">
        <f t="shared" si="125"/>
        <v>NÃO</v>
      </c>
      <c r="J8053" s="123"/>
      <c r="K8053" s="123"/>
      <c r="L8053" s="123"/>
      <c r="M8053" s="98" t="s">
        <v>14407</v>
      </c>
      <c r="N8053" s="118"/>
    </row>
    <row r="8054" spans="1:14" x14ac:dyDescent="0.25">
      <c r="A8054" s="130">
        <v>18591149000158</v>
      </c>
      <c r="B8054" s="98" t="s">
        <v>11934</v>
      </c>
      <c r="C8054" s="123" t="s">
        <v>1356</v>
      </c>
      <c r="D8054" s="98" t="s">
        <v>13667</v>
      </c>
      <c r="E8054" s="98" t="s">
        <v>13670</v>
      </c>
      <c r="F8054" s="124">
        <v>11</v>
      </c>
      <c r="G8054" s="112">
        <v>40947</v>
      </c>
      <c r="H8054" s="98"/>
      <c r="I8054" s="123" t="str">
        <f t="shared" si="125"/>
        <v>NÃO</v>
      </c>
      <c r="J8054" s="123"/>
      <c r="K8054" s="123"/>
      <c r="L8054" s="123"/>
      <c r="M8054" s="98" t="s">
        <v>14571</v>
      </c>
      <c r="N8054" s="118"/>
    </row>
    <row r="8055" spans="1:14" x14ac:dyDescent="0.25">
      <c r="A8055" s="130">
        <v>94721388000163</v>
      </c>
      <c r="B8055" s="98" t="s">
        <v>11935</v>
      </c>
      <c r="C8055" s="123" t="s">
        <v>3812</v>
      </c>
      <c r="D8055" s="98" t="s">
        <v>13667</v>
      </c>
      <c r="E8055" s="98" t="s">
        <v>13670</v>
      </c>
      <c r="F8055" s="124">
        <v>14</v>
      </c>
      <c r="G8055" s="112">
        <v>44013</v>
      </c>
      <c r="H8055" s="98"/>
      <c r="I8055" s="123" t="str">
        <f t="shared" si="125"/>
        <v>SIM</v>
      </c>
      <c r="J8055" s="123"/>
      <c r="K8055" s="123"/>
      <c r="L8055" s="123"/>
      <c r="M8055" s="98"/>
      <c r="N8055" s="118"/>
    </row>
    <row r="8056" spans="1:14" x14ac:dyDescent="0.25">
      <c r="A8056" s="130">
        <v>87613154000137</v>
      </c>
      <c r="B8056" s="98" t="s">
        <v>11936</v>
      </c>
      <c r="C8056" s="123" t="s">
        <v>3812</v>
      </c>
      <c r="D8056" s="98" t="s">
        <v>13667</v>
      </c>
      <c r="E8056" s="98" t="s">
        <v>13670</v>
      </c>
      <c r="F8056" s="124">
        <v>11</v>
      </c>
      <c r="G8056" s="112">
        <v>43217</v>
      </c>
      <c r="H8056" s="98"/>
      <c r="I8056" s="123" t="str">
        <f t="shared" si="125"/>
        <v>NÃO</v>
      </c>
      <c r="J8056" s="123"/>
      <c r="K8056" s="123"/>
      <c r="L8056" s="123"/>
      <c r="M8056" s="98" t="s">
        <v>16260</v>
      </c>
      <c r="N8056" s="118"/>
    </row>
    <row r="8057" spans="1:14" x14ac:dyDescent="0.25">
      <c r="A8057" s="130">
        <v>19875046000182</v>
      </c>
      <c r="B8057" s="98" t="s">
        <v>11937</v>
      </c>
      <c r="C8057" s="123" t="s">
        <v>1356</v>
      </c>
      <c r="D8057" s="98" t="s">
        <v>13667</v>
      </c>
      <c r="E8057" s="98" t="s">
        <v>13670</v>
      </c>
      <c r="F8057" s="124">
        <v>11</v>
      </c>
      <c r="G8057" s="112">
        <v>39507</v>
      </c>
      <c r="H8057" s="98"/>
      <c r="I8057" s="123" t="str">
        <f t="shared" si="125"/>
        <v>NÃO</v>
      </c>
      <c r="J8057" s="123"/>
      <c r="K8057" s="123"/>
      <c r="L8057" s="123"/>
      <c r="M8057" s="98" t="s">
        <v>13699</v>
      </c>
      <c r="N8057" s="118"/>
    </row>
    <row r="8058" spans="1:14" x14ac:dyDescent="0.25">
      <c r="A8058" s="130">
        <v>8355471000124</v>
      </c>
      <c r="B8058" s="98" t="s">
        <v>11938</v>
      </c>
      <c r="C8058" s="123" t="s">
        <v>3601</v>
      </c>
      <c r="D8058" s="98" t="s">
        <v>13667</v>
      </c>
      <c r="E8058" s="98" t="s">
        <v>13670</v>
      </c>
      <c r="F8058" s="124">
        <v>11</v>
      </c>
      <c r="G8058" s="112">
        <v>40575</v>
      </c>
      <c r="H8058" s="98"/>
      <c r="I8058" s="123" t="str">
        <f t="shared" si="125"/>
        <v>NÃO</v>
      </c>
      <c r="J8058" s="123"/>
      <c r="K8058" s="123"/>
      <c r="L8058" s="123"/>
      <c r="M8058" s="98" t="s">
        <v>13534</v>
      </c>
      <c r="N8058" s="118"/>
    </row>
    <row r="8059" spans="1:14" x14ac:dyDescent="0.25">
      <c r="A8059" s="130">
        <v>46634192000199</v>
      </c>
      <c r="B8059" s="98" t="s">
        <v>11939</v>
      </c>
      <c r="C8059" s="123" t="s">
        <v>4626</v>
      </c>
      <c r="D8059" s="98" t="s">
        <v>13667</v>
      </c>
      <c r="E8059" s="98" t="s">
        <v>13670</v>
      </c>
      <c r="F8059" s="124">
        <v>11</v>
      </c>
      <c r="G8059" s="112">
        <v>40523</v>
      </c>
      <c r="H8059" s="98"/>
      <c r="I8059" s="123" t="str">
        <f t="shared" si="125"/>
        <v>NÃO</v>
      </c>
      <c r="J8059" s="123"/>
      <c r="K8059" s="123"/>
      <c r="L8059" s="123"/>
      <c r="M8059" s="98"/>
      <c r="N8059" s="118"/>
    </row>
    <row r="8060" spans="1:14" x14ac:dyDescent="0.25">
      <c r="A8060" s="130">
        <v>4215013000139</v>
      </c>
      <c r="B8060" s="98" t="s">
        <v>11940</v>
      </c>
      <c r="C8060" s="123" t="s">
        <v>3812</v>
      </c>
      <c r="D8060" s="98" t="s">
        <v>13667</v>
      </c>
      <c r="E8060" s="98" t="s">
        <v>13670</v>
      </c>
      <c r="F8060" s="124">
        <v>14</v>
      </c>
      <c r="G8060" s="112">
        <v>44044</v>
      </c>
      <c r="H8060" s="98"/>
      <c r="I8060" s="123" t="str">
        <f t="shared" si="125"/>
        <v>SIM</v>
      </c>
      <c r="J8060" s="123"/>
      <c r="K8060" s="123"/>
      <c r="L8060" s="123"/>
      <c r="M8060" s="98"/>
      <c r="N8060" s="118"/>
    </row>
    <row r="8061" spans="1:14" x14ac:dyDescent="0.25">
      <c r="A8061" s="130">
        <v>1988914000175</v>
      </c>
      <c r="B8061" s="98" t="s">
        <v>11941</v>
      </c>
      <c r="C8061" s="123" t="s">
        <v>2197</v>
      </c>
      <c r="D8061" s="98" t="s">
        <v>13667</v>
      </c>
      <c r="E8061" s="98" t="s">
        <v>13670</v>
      </c>
      <c r="F8061" s="124">
        <v>11</v>
      </c>
      <c r="G8061" s="112">
        <v>42370</v>
      </c>
      <c r="H8061" s="98"/>
      <c r="I8061" s="123" t="str">
        <f t="shared" si="125"/>
        <v>NÃO</v>
      </c>
      <c r="J8061" s="123"/>
      <c r="K8061" s="123"/>
      <c r="L8061" s="123"/>
      <c r="M8061" s="98" t="s">
        <v>14867</v>
      </c>
      <c r="N8061" s="118"/>
    </row>
    <row r="8062" spans="1:14" x14ac:dyDescent="0.25">
      <c r="A8062" s="130">
        <v>18298174000148</v>
      </c>
      <c r="B8062" s="98" t="s">
        <v>11942</v>
      </c>
      <c r="C8062" s="123" t="s">
        <v>1356</v>
      </c>
      <c r="D8062" s="98" t="s">
        <v>13667</v>
      </c>
      <c r="E8062" s="98" t="s">
        <v>13670</v>
      </c>
      <c r="F8062" s="124">
        <v>14</v>
      </c>
      <c r="G8062" s="112">
        <v>44044</v>
      </c>
      <c r="H8062" s="98"/>
      <c r="I8062" s="123" t="str">
        <f t="shared" si="125"/>
        <v>SIM</v>
      </c>
      <c r="J8062" s="123"/>
      <c r="K8062" s="123"/>
      <c r="L8062" s="123"/>
      <c r="M8062" s="98"/>
      <c r="N8062" s="118"/>
    </row>
    <row r="8063" spans="1:14" x14ac:dyDescent="0.25">
      <c r="A8063" s="130">
        <v>2321115000103</v>
      </c>
      <c r="B8063" s="98" t="s">
        <v>11943</v>
      </c>
      <c r="C8063" s="123" t="s">
        <v>901</v>
      </c>
      <c r="D8063" s="98" t="s">
        <v>13667</v>
      </c>
      <c r="E8063" s="98" t="s">
        <v>13670</v>
      </c>
      <c r="F8063" s="124">
        <v>11</v>
      </c>
      <c r="G8063" s="112">
        <v>43062</v>
      </c>
      <c r="H8063" s="98"/>
      <c r="I8063" s="123" t="str">
        <f t="shared" si="125"/>
        <v>NÃO</v>
      </c>
      <c r="J8063" s="123"/>
      <c r="K8063" s="123"/>
      <c r="L8063" s="123"/>
      <c r="M8063" s="98" t="s">
        <v>14190</v>
      </c>
      <c r="N8063" s="118"/>
    </row>
    <row r="8064" spans="1:14" x14ac:dyDescent="0.25">
      <c r="A8064" s="130">
        <v>6554257000171</v>
      </c>
      <c r="B8064" s="98" t="s">
        <v>11944</v>
      </c>
      <c r="C8064" s="123" t="s">
        <v>2926</v>
      </c>
      <c r="D8064" s="98" t="s">
        <v>13667</v>
      </c>
      <c r="E8064" s="98" t="s">
        <v>13670</v>
      </c>
      <c r="F8064" s="124">
        <v>11</v>
      </c>
      <c r="G8064" s="112">
        <v>40298</v>
      </c>
      <c r="H8064" s="98"/>
      <c r="I8064" s="123" t="str">
        <f t="shared" si="125"/>
        <v>NÃO</v>
      </c>
      <c r="J8064" s="123"/>
      <c r="K8064" s="123"/>
      <c r="L8064" s="123"/>
      <c r="M8064" s="98" t="s">
        <v>15576</v>
      </c>
      <c r="N8064" s="118"/>
    </row>
    <row r="8065" spans="1:14" x14ac:dyDescent="0.25">
      <c r="A8065" s="130">
        <v>11286358000149</v>
      </c>
      <c r="B8065" s="98" t="s">
        <v>11945</v>
      </c>
      <c r="C8065" s="123" t="s">
        <v>2758</v>
      </c>
      <c r="D8065" s="98" t="s">
        <v>13667</v>
      </c>
      <c r="E8065" s="98" t="s">
        <v>13670</v>
      </c>
      <c r="F8065" s="124">
        <v>11</v>
      </c>
      <c r="G8065" s="112">
        <v>41974</v>
      </c>
      <c r="H8065" s="98"/>
      <c r="I8065" s="123" t="str">
        <f t="shared" si="125"/>
        <v>NÃO</v>
      </c>
      <c r="J8065" s="123"/>
      <c r="K8065" s="123"/>
      <c r="L8065" s="123"/>
      <c r="M8065" s="98" t="s">
        <v>15323</v>
      </c>
      <c r="N8065" s="118"/>
    </row>
    <row r="8066" spans="1:14" x14ac:dyDescent="0.25">
      <c r="A8066" s="130">
        <v>14221741000107</v>
      </c>
      <c r="B8066" s="98" t="s">
        <v>11946</v>
      </c>
      <c r="C8066" s="123" t="s">
        <v>215</v>
      </c>
      <c r="D8066" s="98" t="s">
        <v>13667</v>
      </c>
      <c r="E8066" s="98" t="s">
        <v>13670</v>
      </c>
      <c r="F8066" s="124">
        <v>11</v>
      </c>
      <c r="G8066" s="112">
        <v>40008</v>
      </c>
      <c r="H8066" s="98"/>
      <c r="I8066" s="123" t="str">
        <f t="shared" si="125"/>
        <v>NÃO</v>
      </c>
      <c r="J8066" s="123"/>
      <c r="K8066" s="123"/>
      <c r="L8066" s="123"/>
      <c r="M8066" s="98"/>
      <c r="N8066" s="118"/>
    </row>
    <row r="8067" spans="1:14" x14ac:dyDescent="0.25">
      <c r="A8067" s="130">
        <v>10273548000169</v>
      </c>
      <c r="B8067" s="98" t="s">
        <v>11947</v>
      </c>
      <c r="C8067" s="123" t="s">
        <v>2758</v>
      </c>
      <c r="D8067" s="98" t="s">
        <v>13667</v>
      </c>
      <c r="E8067" s="98" t="s">
        <v>13670</v>
      </c>
      <c r="F8067" s="124">
        <v>11</v>
      </c>
      <c r="G8067" s="112">
        <v>39546</v>
      </c>
      <c r="H8067" s="98"/>
      <c r="I8067" s="123" t="str">
        <f t="shared" ref="I8067:I8130" si="126">IFERROR(IF(OR(E8067="Ativos", E8067="Aposentados",E8067="Pensionistas"),IF(F8067&gt;=14,"SIM","NÃO"),""),"")</f>
        <v>NÃO</v>
      </c>
      <c r="J8067" s="123"/>
      <c r="K8067" s="123"/>
      <c r="L8067" s="123"/>
      <c r="M8067" s="98" t="s">
        <v>15330</v>
      </c>
      <c r="N8067" s="118"/>
    </row>
    <row r="8068" spans="1:14" x14ac:dyDescent="0.25">
      <c r="A8068" s="130">
        <v>3330461000110</v>
      </c>
      <c r="B8068" s="98" t="s">
        <v>11948</v>
      </c>
      <c r="C8068" s="123" t="s">
        <v>2197</v>
      </c>
      <c r="D8068" s="98" t="s">
        <v>13667</v>
      </c>
      <c r="E8068" s="98" t="s">
        <v>13670</v>
      </c>
      <c r="F8068" s="124">
        <v>11</v>
      </c>
      <c r="G8068" s="112">
        <v>38777</v>
      </c>
      <c r="H8068" s="98"/>
      <c r="I8068" s="123" t="str">
        <f t="shared" si="126"/>
        <v>NÃO</v>
      </c>
      <c r="J8068" s="123"/>
      <c r="K8068" s="123"/>
      <c r="L8068" s="123"/>
      <c r="M8068" s="98"/>
      <c r="N8068" s="118"/>
    </row>
    <row r="8069" spans="1:14" x14ac:dyDescent="0.25">
      <c r="A8069" s="130">
        <v>1302603000100</v>
      </c>
      <c r="B8069" s="98" t="s">
        <v>11949</v>
      </c>
      <c r="C8069" s="123" t="s">
        <v>901</v>
      </c>
      <c r="D8069" s="98" t="s">
        <v>13667</v>
      </c>
      <c r="E8069" s="98" t="s">
        <v>13670</v>
      </c>
      <c r="F8069" s="124">
        <v>11</v>
      </c>
      <c r="G8069" s="112">
        <v>42732</v>
      </c>
      <c r="H8069" s="98"/>
      <c r="I8069" s="123" t="str">
        <f t="shared" si="126"/>
        <v>NÃO</v>
      </c>
      <c r="J8069" s="123"/>
      <c r="K8069" s="123"/>
      <c r="L8069" s="123"/>
      <c r="M8069" s="98" t="s">
        <v>14192</v>
      </c>
      <c r="N8069" s="118"/>
    </row>
    <row r="8070" spans="1:14" x14ac:dyDescent="0.25">
      <c r="A8070" s="130">
        <v>12264230000147</v>
      </c>
      <c r="B8070" s="98" t="s">
        <v>11950</v>
      </c>
      <c r="C8070" s="123" t="s">
        <v>29</v>
      </c>
      <c r="D8070" s="98" t="s">
        <v>13667</v>
      </c>
      <c r="E8070" s="98" t="s">
        <v>13670</v>
      </c>
      <c r="F8070" s="124">
        <v>11</v>
      </c>
      <c r="G8070" s="112">
        <v>40360</v>
      </c>
      <c r="H8070" s="98"/>
      <c r="I8070" s="123" t="str">
        <f t="shared" si="126"/>
        <v>NÃO</v>
      </c>
      <c r="J8070" s="123"/>
      <c r="K8070" s="123"/>
      <c r="L8070" s="123"/>
      <c r="M8070" s="98" t="s">
        <v>13710</v>
      </c>
      <c r="N8070" s="118"/>
    </row>
    <row r="8071" spans="1:14" x14ac:dyDescent="0.25">
      <c r="A8071" s="130">
        <v>15389596000130</v>
      </c>
      <c r="B8071" s="98" t="s">
        <v>11951</v>
      </c>
      <c r="C8071" s="123" t="s">
        <v>2197</v>
      </c>
      <c r="D8071" s="98" t="s">
        <v>13667</v>
      </c>
      <c r="E8071" s="98" t="s">
        <v>13670</v>
      </c>
      <c r="F8071" s="124">
        <v>14</v>
      </c>
      <c r="G8071" s="112">
        <v>44044</v>
      </c>
      <c r="H8071" s="98"/>
      <c r="I8071" s="123" t="str">
        <f t="shared" si="126"/>
        <v>SIM</v>
      </c>
      <c r="J8071" s="123"/>
      <c r="K8071" s="123"/>
      <c r="L8071" s="123"/>
      <c r="M8071" s="98"/>
      <c r="N8071" s="118"/>
    </row>
    <row r="8072" spans="1:14" x14ac:dyDescent="0.25">
      <c r="A8072" s="130">
        <v>46523049000120</v>
      </c>
      <c r="B8072" s="98" t="s">
        <v>11952</v>
      </c>
      <c r="C8072" s="123" t="s">
        <v>4626</v>
      </c>
      <c r="D8072" s="98" t="s">
        <v>13667</v>
      </c>
      <c r="E8072" s="98" t="s">
        <v>13670</v>
      </c>
      <c r="F8072" s="124">
        <v>11</v>
      </c>
      <c r="G8072" s="112">
        <v>43747</v>
      </c>
      <c r="H8072" s="98"/>
      <c r="I8072" s="123" t="str">
        <f t="shared" si="126"/>
        <v>NÃO</v>
      </c>
      <c r="J8072" s="123"/>
      <c r="K8072" s="123"/>
      <c r="L8072" s="123"/>
      <c r="M8072" s="98"/>
      <c r="N8072" s="118"/>
    </row>
    <row r="8073" spans="1:14" x14ac:dyDescent="0.25">
      <c r="A8073" s="130">
        <v>37465309000167</v>
      </c>
      <c r="B8073" s="98" t="s">
        <v>11953</v>
      </c>
      <c r="C8073" s="123" t="s">
        <v>2274</v>
      </c>
      <c r="D8073" s="98" t="s">
        <v>13667</v>
      </c>
      <c r="E8073" s="98" t="s">
        <v>13670</v>
      </c>
      <c r="F8073" s="124">
        <v>11</v>
      </c>
      <c r="G8073" s="112">
        <v>43252</v>
      </c>
      <c r="H8073" s="98"/>
      <c r="I8073" s="123" t="str">
        <f t="shared" si="126"/>
        <v>NÃO</v>
      </c>
      <c r="J8073" s="123"/>
      <c r="K8073" s="123"/>
      <c r="L8073" s="123"/>
      <c r="M8073" s="98" t="s">
        <v>14948</v>
      </c>
      <c r="N8073" s="118"/>
    </row>
    <row r="8074" spans="1:14" x14ac:dyDescent="0.25">
      <c r="A8074" s="130">
        <v>2133098000180</v>
      </c>
      <c r="B8074" s="98" t="s">
        <v>11954</v>
      </c>
      <c r="C8074" s="123" t="s">
        <v>5227</v>
      </c>
      <c r="D8074" s="98" t="s">
        <v>13667</v>
      </c>
      <c r="E8074" s="98" t="s">
        <v>13670</v>
      </c>
      <c r="F8074" s="124">
        <v>11</v>
      </c>
      <c r="G8074" s="112">
        <v>43782</v>
      </c>
      <c r="H8074" s="98"/>
      <c r="I8074" s="123" t="str">
        <f t="shared" si="126"/>
        <v>NÃO</v>
      </c>
      <c r="J8074" s="123"/>
      <c r="K8074" s="123"/>
      <c r="L8074" s="123"/>
      <c r="M8074" s="98"/>
      <c r="N8074" s="118"/>
    </row>
    <row r="8075" spans="1:14" x14ac:dyDescent="0.25">
      <c r="A8075" s="130">
        <v>3510211000162</v>
      </c>
      <c r="B8075" s="98" t="s">
        <v>11955</v>
      </c>
      <c r="C8075" s="123" t="s">
        <v>2197</v>
      </c>
      <c r="D8075" s="98" t="s">
        <v>13667</v>
      </c>
      <c r="E8075" s="98" t="s">
        <v>13670</v>
      </c>
      <c r="F8075" s="124">
        <v>11</v>
      </c>
      <c r="G8075" s="112">
        <v>41275</v>
      </c>
      <c r="H8075" s="98"/>
      <c r="I8075" s="123" t="str">
        <f t="shared" si="126"/>
        <v>NÃO</v>
      </c>
      <c r="J8075" s="123"/>
      <c r="K8075" s="123"/>
      <c r="L8075" s="123"/>
      <c r="M8075" s="98" t="s">
        <v>14868</v>
      </c>
      <c r="N8075" s="118"/>
    </row>
    <row r="8076" spans="1:14" x14ac:dyDescent="0.25">
      <c r="A8076" s="130">
        <v>8439549000199</v>
      </c>
      <c r="B8076" s="98" t="s">
        <v>11956</v>
      </c>
      <c r="C8076" s="123" t="s">
        <v>29</v>
      </c>
      <c r="D8076" s="98" t="s">
        <v>13667</v>
      </c>
      <c r="E8076" s="98" t="s">
        <v>13670</v>
      </c>
      <c r="F8076" s="124">
        <v>14</v>
      </c>
      <c r="G8076" s="112">
        <v>44136</v>
      </c>
      <c r="H8076" s="98"/>
      <c r="I8076" s="123" t="str">
        <f t="shared" si="126"/>
        <v>SIM</v>
      </c>
      <c r="J8076" s="123"/>
      <c r="K8076" s="123"/>
      <c r="L8076" s="123"/>
      <c r="M8076" s="98"/>
      <c r="N8076" s="118"/>
    </row>
    <row r="8077" spans="1:14" x14ac:dyDescent="0.25">
      <c r="A8077" s="130">
        <v>7587975000107</v>
      </c>
      <c r="B8077" s="98" t="s">
        <v>11957</v>
      </c>
      <c r="C8077" s="123" t="s">
        <v>634</v>
      </c>
      <c r="D8077" s="98" t="s">
        <v>13667</v>
      </c>
      <c r="E8077" s="98" t="s">
        <v>13670</v>
      </c>
      <c r="F8077" s="124">
        <v>11</v>
      </c>
      <c r="G8077" s="112">
        <v>40511</v>
      </c>
      <c r="H8077" s="98"/>
      <c r="I8077" s="123" t="str">
        <f t="shared" si="126"/>
        <v>NÃO</v>
      </c>
      <c r="J8077" s="123"/>
      <c r="K8077" s="123"/>
      <c r="L8077" s="123"/>
      <c r="M8077" s="98"/>
      <c r="N8077" s="118"/>
    </row>
    <row r="8078" spans="1:14" x14ac:dyDescent="0.25">
      <c r="A8078" s="130">
        <v>45228319000107</v>
      </c>
      <c r="B8078" s="98" t="s">
        <v>11958</v>
      </c>
      <c r="C8078" s="123" t="s">
        <v>4626</v>
      </c>
      <c r="D8078" s="98" t="s">
        <v>13667</v>
      </c>
      <c r="E8078" s="98" t="s">
        <v>13670</v>
      </c>
      <c r="F8078" s="124">
        <v>14</v>
      </c>
      <c r="G8078" s="112">
        <v>43258</v>
      </c>
      <c r="H8078" s="98"/>
      <c r="I8078" s="123" t="str">
        <f t="shared" si="126"/>
        <v>SIM</v>
      </c>
      <c r="J8078" s="123"/>
      <c r="K8078" s="123"/>
      <c r="L8078" s="123"/>
      <c r="M8078" s="98" t="s">
        <v>16735</v>
      </c>
      <c r="N8078" s="118"/>
    </row>
    <row r="8079" spans="1:14" x14ac:dyDescent="0.25">
      <c r="A8079" s="130">
        <v>82916818000113</v>
      </c>
      <c r="B8079" s="98" t="s">
        <v>11959</v>
      </c>
      <c r="C8079" s="123" t="s">
        <v>4289</v>
      </c>
      <c r="D8079" s="98" t="s">
        <v>13667</v>
      </c>
      <c r="E8079" s="98" t="s">
        <v>13670</v>
      </c>
      <c r="F8079" s="124">
        <v>11</v>
      </c>
      <c r="G8079" s="112">
        <v>39371</v>
      </c>
      <c r="H8079" s="98"/>
      <c r="I8079" s="123" t="str">
        <f t="shared" si="126"/>
        <v>NÃO</v>
      </c>
      <c r="J8079" s="123"/>
      <c r="K8079" s="123"/>
      <c r="L8079" s="123"/>
      <c r="M8079" s="98"/>
      <c r="N8079" s="118"/>
    </row>
    <row r="8080" spans="1:14" x14ac:dyDescent="0.25">
      <c r="A8080" s="130">
        <v>90152240000102</v>
      </c>
      <c r="B8080" s="98" t="s">
        <v>11960</v>
      </c>
      <c r="C8080" s="123" t="s">
        <v>3812</v>
      </c>
      <c r="D8080" s="98" t="s">
        <v>13667</v>
      </c>
      <c r="E8080" s="98" t="s">
        <v>13670</v>
      </c>
      <c r="F8080" s="124">
        <v>11</v>
      </c>
      <c r="G8080" s="112">
        <v>43831</v>
      </c>
      <c r="H8080" s="98"/>
      <c r="I8080" s="123" t="str">
        <f t="shared" si="126"/>
        <v>NÃO</v>
      </c>
      <c r="J8080" s="123"/>
      <c r="K8080" s="123"/>
      <c r="L8080" s="123"/>
      <c r="M8080" s="98"/>
      <c r="N8080" s="118"/>
    </row>
    <row r="8081" spans="1:14" x14ac:dyDescent="0.25">
      <c r="A8081" s="130">
        <v>6554299000102</v>
      </c>
      <c r="B8081" s="98" t="s">
        <v>11961</v>
      </c>
      <c r="C8081" s="123" t="s">
        <v>2926</v>
      </c>
      <c r="D8081" s="98" t="s">
        <v>13667</v>
      </c>
      <c r="E8081" s="98" t="s">
        <v>13670</v>
      </c>
      <c r="F8081" s="124">
        <v>14</v>
      </c>
      <c r="G8081" s="112">
        <v>44166</v>
      </c>
      <c r="H8081" s="98"/>
      <c r="I8081" s="123" t="str">
        <f t="shared" si="126"/>
        <v>SIM</v>
      </c>
      <c r="J8081" s="123"/>
      <c r="K8081" s="123"/>
      <c r="L8081" s="123"/>
      <c r="M8081" s="98"/>
      <c r="N8081" s="118"/>
    </row>
    <row r="8082" spans="1:14" x14ac:dyDescent="0.25">
      <c r="A8082" s="117" t="s">
        <v>17060</v>
      </c>
      <c r="B8082" s="98" t="s">
        <v>11962</v>
      </c>
      <c r="C8082" s="123" t="s">
        <v>1356</v>
      </c>
      <c r="D8082" s="98" t="s">
        <v>13667</v>
      </c>
      <c r="E8082" s="98" t="s">
        <v>13670</v>
      </c>
      <c r="F8082" s="124"/>
      <c r="G8082" s="98"/>
      <c r="H8082" s="98"/>
      <c r="I8082" s="123" t="str">
        <f t="shared" si="126"/>
        <v>NÃO</v>
      </c>
      <c r="J8082" s="98"/>
      <c r="K8082" s="98"/>
      <c r="L8082" s="98"/>
      <c r="M8082" s="98"/>
      <c r="N8082" s="118"/>
    </row>
    <row r="8083" spans="1:14" x14ac:dyDescent="0.25">
      <c r="A8083" s="130">
        <v>1138122000101</v>
      </c>
      <c r="B8083" s="98" t="s">
        <v>11963</v>
      </c>
      <c r="C8083" s="123" t="s">
        <v>901</v>
      </c>
      <c r="D8083" s="98" t="s">
        <v>13667</v>
      </c>
      <c r="E8083" s="98" t="s">
        <v>13670</v>
      </c>
      <c r="F8083" s="124">
        <v>11</v>
      </c>
      <c r="G8083" s="112">
        <v>39248</v>
      </c>
      <c r="H8083" s="98"/>
      <c r="I8083" s="123" t="str">
        <f t="shared" si="126"/>
        <v>NÃO</v>
      </c>
      <c r="J8083" s="123"/>
      <c r="K8083" s="123"/>
      <c r="L8083" s="123"/>
      <c r="M8083" s="98" t="s">
        <v>14194</v>
      </c>
      <c r="N8083" s="118"/>
    </row>
    <row r="8084" spans="1:14" x14ac:dyDescent="0.25">
      <c r="A8084" s="130">
        <v>1180645000116</v>
      </c>
      <c r="B8084" s="98" t="s">
        <v>11964</v>
      </c>
      <c r="C8084" s="123" t="s">
        <v>901</v>
      </c>
      <c r="D8084" s="98" t="s">
        <v>13667</v>
      </c>
      <c r="E8084" s="98" t="s">
        <v>13670</v>
      </c>
      <c r="F8084" s="124">
        <v>11</v>
      </c>
      <c r="G8084" s="112">
        <v>40806</v>
      </c>
      <c r="H8084" s="98"/>
      <c r="I8084" s="123" t="str">
        <f t="shared" si="126"/>
        <v>NÃO</v>
      </c>
      <c r="J8084" s="123"/>
      <c r="K8084" s="123"/>
      <c r="L8084" s="123"/>
      <c r="M8084" s="98" t="s">
        <v>13534</v>
      </c>
      <c r="N8084" s="118"/>
    </row>
    <row r="8085" spans="1:14" x14ac:dyDescent="0.25">
      <c r="A8085" s="130">
        <v>2382067000163</v>
      </c>
      <c r="B8085" s="98" t="s">
        <v>11965</v>
      </c>
      <c r="C8085" s="123" t="s">
        <v>901</v>
      </c>
      <c r="D8085" s="98" t="s">
        <v>13667</v>
      </c>
      <c r="E8085" s="98" t="s">
        <v>13670</v>
      </c>
      <c r="F8085" s="124">
        <v>11</v>
      </c>
      <c r="G8085" s="112">
        <v>39360</v>
      </c>
      <c r="H8085" s="98"/>
      <c r="I8085" s="123" t="str">
        <f t="shared" si="126"/>
        <v>NÃO</v>
      </c>
      <c r="J8085" s="123"/>
      <c r="K8085" s="123"/>
      <c r="L8085" s="123"/>
      <c r="M8085" s="98" t="s">
        <v>13534</v>
      </c>
      <c r="N8085" s="118"/>
    </row>
    <row r="8086" spans="1:14" x14ac:dyDescent="0.25">
      <c r="A8086" s="130">
        <v>7663917000115</v>
      </c>
      <c r="B8086" s="98" t="s">
        <v>11966</v>
      </c>
      <c r="C8086" s="123" t="s">
        <v>634</v>
      </c>
      <c r="D8086" s="98" t="s">
        <v>13667</v>
      </c>
      <c r="E8086" s="98" t="s">
        <v>13670</v>
      </c>
      <c r="F8086" s="124">
        <v>11</v>
      </c>
      <c r="G8086" s="112">
        <v>39415</v>
      </c>
      <c r="H8086" s="98"/>
      <c r="I8086" s="123" t="str">
        <f t="shared" si="126"/>
        <v>NÃO</v>
      </c>
      <c r="J8086" s="123"/>
      <c r="K8086" s="123"/>
      <c r="L8086" s="123"/>
      <c r="M8086" s="98"/>
      <c r="N8086" s="118"/>
    </row>
    <row r="8087" spans="1:14" x14ac:dyDescent="0.25">
      <c r="A8087" s="130">
        <v>18468041000172</v>
      </c>
      <c r="B8087" s="98" t="s">
        <v>11967</v>
      </c>
      <c r="C8087" s="123" t="s">
        <v>1356</v>
      </c>
      <c r="D8087" s="98" t="s">
        <v>13667</v>
      </c>
      <c r="E8087" s="98" t="s">
        <v>13670</v>
      </c>
      <c r="F8087" s="124">
        <v>11</v>
      </c>
      <c r="G8087" s="112">
        <v>38418</v>
      </c>
      <c r="H8087" s="98"/>
      <c r="I8087" s="123" t="str">
        <f t="shared" si="126"/>
        <v>NÃO</v>
      </c>
      <c r="J8087" s="123"/>
      <c r="K8087" s="123"/>
      <c r="L8087" s="123"/>
      <c r="M8087" s="98"/>
      <c r="N8087" s="118"/>
    </row>
    <row r="8088" spans="1:14" x14ac:dyDescent="0.25">
      <c r="A8088" s="130">
        <v>76381854000127</v>
      </c>
      <c r="B8088" s="98" t="s">
        <v>11968</v>
      </c>
      <c r="C8088" s="123" t="s">
        <v>3143</v>
      </c>
      <c r="D8088" s="98" t="s">
        <v>13667</v>
      </c>
      <c r="E8088" s="98" t="s">
        <v>13670</v>
      </c>
      <c r="F8088" s="124">
        <v>11</v>
      </c>
      <c r="G8088" s="112">
        <v>41240</v>
      </c>
      <c r="H8088" s="98"/>
      <c r="I8088" s="123" t="str">
        <f t="shared" si="126"/>
        <v>NÃO</v>
      </c>
      <c r="J8088" s="123"/>
      <c r="K8088" s="123"/>
      <c r="L8088" s="123"/>
      <c r="M8088" s="98" t="s">
        <v>15720</v>
      </c>
      <c r="N8088" s="118"/>
    </row>
    <row r="8089" spans="1:14" x14ac:dyDescent="0.25">
      <c r="A8089" s="130">
        <v>75731034000155</v>
      </c>
      <c r="B8089" s="98" t="s">
        <v>11969</v>
      </c>
      <c r="C8089" s="123" t="s">
        <v>3143</v>
      </c>
      <c r="D8089" s="98" t="s">
        <v>13667</v>
      </c>
      <c r="E8089" s="98" t="s">
        <v>13670</v>
      </c>
      <c r="F8089" s="124">
        <v>11</v>
      </c>
      <c r="G8089" s="112">
        <v>42113</v>
      </c>
      <c r="H8089" s="98"/>
      <c r="I8089" s="123" t="str">
        <f t="shared" si="126"/>
        <v>NÃO</v>
      </c>
      <c r="J8089" s="123"/>
      <c r="K8089" s="123"/>
      <c r="L8089" s="123"/>
      <c r="M8089" s="98"/>
      <c r="N8089" s="118"/>
    </row>
    <row r="8090" spans="1:14" x14ac:dyDescent="0.25">
      <c r="A8090" s="130">
        <v>8106510000150</v>
      </c>
      <c r="B8090" s="98" t="s">
        <v>11970</v>
      </c>
      <c r="C8090" s="123" t="s">
        <v>3601</v>
      </c>
      <c r="D8090" s="98" t="s">
        <v>13667</v>
      </c>
      <c r="E8090" s="98" t="s">
        <v>13670</v>
      </c>
      <c r="F8090" s="124">
        <v>11</v>
      </c>
      <c r="G8090" s="112">
        <v>41609</v>
      </c>
      <c r="H8090" s="98"/>
      <c r="I8090" s="123" t="str">
        <f t="shared" si="126"/>
        <v>NÃO</v>
      </c>
      <c r="J8090" s="123"/>
      <c r="K8090" s="123"/>
      <c r="L8090" s="123"/>
      <c r="M8090" s="98"/>
      <c r="N8090" s="118"/>
    </row>
    <row r="8091" spans="1:14" x14ac:dyDescent="0.25">
      <c r="A8091" s="130">
        <v>47492806000108</v>
      </c>
      <c r="B8091" s="98" t="s">
        <v>11971</v>
      </c>
      <c r="C8091" s="123" t="s">
        <v>4626</v>
      </c>
      <c r="D8091" s="98" t="s">
        <v>13667</v>
      </c>
      <c r="E8091" s="98" t="s">
        <v>13670</v>
      </c>
      <c r="F8091" s="124">
        <v>12.5</v>
      </c>
      <c r="G8091" s="112">
        <v>39959</v>
      </c>
      <c r="H8091" s="98"/>
      <c r="I8091" s="123" t="str">
        <f t="shared" si="126"/>
        <v>NÃO</v>
      </c>
      <c r="J8091" s="123"/>
      <c r="K8091" s="123"/>
      <c r="L8091" s="123"/>
      <c r="M8091" s="98"/>
      <c r="N8091" s="118"/>
    </row>
    <row r="8092" spans="1:14" x14ac:dyDescent="0.25">
      <c r="A8092" s="130">
        <v>3533064000146</v>
      </c>
      <c r="B8092" s="98" t="s">
        <v>11972</v>
      </c>
      <c r="C8092" s="123" t="s">
        <v>2274</v>
      </c>
      <c r="D8092" s="98" t="s">
        <v>13667</v>
      </c>
      <c r="E8092" s="98" t="s">
        <v>13670</v>
      </c>
      <c r="F8092" s="124">
        <v>14</v>
      </c>
      <c r="G8092" s="112">
        <v>44197</v>
      </c>
      <c r="H8092" s="98"/>
      <c r="I8092" s="123" t="str">
        <f t="shared" si="126"/>
        <v>SIM</v>
      </c>
      <c r="J8092" s="123"/>
      <c r="K8092" s="123"/>
      <c r="L8092" s="123"/>
      <c r="M8092" s="98"/>
      <c r="N8092" s="118"/>
    </row>
    <row r="8093" spans="1:14" x14ac:dyDescent="0.25">
      <c r="A8093" s="130">
        <v>8732174000150</v>
      </c>
      <c r="B8093" s="98" t="s">
        <v>11973</v>
      </c>
      <c r="C8093" s="123" t="s">
        <v>2554</v>
      </c>
      <c r="D8093" s="98" t="s">
        <v>13667</v>
      </c>
      <c r="E8093" s="98" t="s">
        <v>13670</v>
      </c>
      <c r="F8093" s="124">
        <v>11</v>
      </c>
      <c r="G8093" s="112">
        <v>39904</v>
      </c>
      <c r="H8093" s="98"/>
      <c r="I8093" s="123" t="str">
        <f t="shared" si="126"/>
        <v>NÃO</v>
      </c>
      <c r="J8093" s="123"/>
      <c r="K8093" s="123"/>
      <c r="L8093" s="123"/>
      <c r="M8093" s="98"/>
      <c r="N8093" s="118"/>
    </row>
    <row r="8094" spans="1:14" x14ac:dyDescent="0.25">
      <c r="A8094" s="130">
        <v>8781791000146</v>
      </c>
      <c r="B8094" s="98" t="s">
        <v>11974</v>
      </c>
      <c r="C8094" s="123" t="s">
        <v>2554</v>
      </c>
      <c r="D8094" s="98" t="s">
        <v>13667</v>
      </c>
      <c r="E8094" s="98" t="s">
        <v>13670</v>
      </c>
      <c r="F8094" s="124">
        <v>11</v>
      </c>
      <c r="G8094" s="112">
        <v>39114</v>
      </c>
      <c r="H8094" s="98"/>
      <c r="I8094" s="123" t="str">
        <f t="shared" si="126"/>
        <v>NÃO</v>
      </c>
      <c r="J8094" s="123"/>
      <c r="K8094" s="123"/>
      <c r="L8094" s="123"/>
      <c r="M8094" s="98" t="s">
        <v>13534</v>
      </c>
      <c r="N8094" s="118"/>
    </row>
    <row r="8095" spans="1:14" x14ac:dyDescent="0.25">
      <c r="A8095" s="130">
        <v>84736941000188</v>
      </c>
      <c r="B8095" s="98" t="s">
        <v>11975</v>
      </c>
      <c r="C8095" s="123" t="s">
        <v>3747</v>
      </c>
      <c r="D8095" s="98" t="s">
        <v>13667</v>
      </c>
      <c r="E8095" s="98" t="s">
        <v>13670</v>
      </c>
      <c r="F8095" s="124">
        <v>11</v>
      </c>
      <c r="G8095" s="112">
        <v>42618</v>
      </c>
      <c r="H8095" s="98"/>
      <c r="I8095" s="123" t="str">
        <f t="shared" si="126"/>
        <v>NÃO</v>
      </c>
      <c r="J8095" s="123"/>
      <c r="K8095" s="123"/>
      <c r="L8095" s="123"/>
      <c r="M8095" s="98" t="s">
        <v>16143</v>
      </c>
      <c r="N8095" s="118"/>
    </row>
    <row r="8096" spans="1:14" x14ac:dyDescent="0.25">
      <c r="A8096" s="130">
        <v>1302728000130</v>
      </c>
      <c r="B8096" s="98" t="s">
        <v>11976</v>
      </c>
      <c r="C8096" s="123" t="s">
        <v>901</v>
      </c>
      <c r="D8096" s="98" t="s">
        <v>13667</v>
      </c>
      <c r="E8096" s="98" t="s">
        <v>13670</v>
      </c>
      <c r="F8096" s="124">
        <v>11</v>
      </c>
      <c r="G8096" s="112">
        <v>42898</v>
      </c>
      <c r="H8096" s="98"/>
      <c r="I8096" s="123" t="str">
        <f t="shared" si="126"/>
        <v>NÃO</v>
      </c>
      <c r="J8096" s="123"/>
      <c r="K8096" s="123"/>
      <c r="L8096" s="123"/>
      <c r="M8096" s="98"/>
      <c r="N8096" s="118"/>
    </row>
    <row r="8097" spans="1:14" x14ac:dyDescent="0.25">
      <c r="A8097" s="130">
        <v>11097391000120</v>
      </c>
      <c r="B8097" s="98" t="s">
        <v>11977</v>
      </c>
      <c r="C8097" s="123" t="s">
        <v>2758</v>
      </c>
      <c r="D8097" s="98" t="s">
        <v>13667</v>
      </c>
      <c r="E8097" s="98" t="s">
        <v>13670</v>
      </c>
      <c r="F8097" s="124">
        <v>11</v>
      </c>
      <c r="G8097" s="112">
        <v>38979</v>
      </c>
      <c r="H8097" s="98"/>
      <c r="I8097" s="123" t="str">
        <f t="shared" si="126"/>
        <v>NÃO</v>
      </c>
      <c r="J8097" s="123"/>
      <c r="K8097" s="123"/>
      <c r="L8097" s="123"/>
      <c r="M8097" s="98" t="s">
        <v>13699</v>
      </c>
      <c r="N8097" s="118"/>
    </row>
    <row r="8098" spans="1:14" x14ac:dyDescent="0.25">
      <c r="A8098" s="117" t="s">
        <v>17060</v>
      </c>
      <c r="B8098" s="98" t="s">
        <v>17058</v>
      </c>
      <c r="C8098" s="123" t="s">
        <v>3143</v>
      </c>
      <c r="D8098" s="98" t="s">
        <v>13667</v>
      </c>
      <c r="E8098" s="98" t="s">
        <v>13670</v>
      </c>
      <c r="F8098" s="124">
        <v>12.5</v>
      </c>
      <c r="G8098" s="112">
        <v>43831</v>
      </c>
      <c r="H8098" s="112">
        <v>44196</v>
      </c>
      <c r="I8098" s="123" t="str">
        <f t="shared" si="126"/>
        <v>NÃO</v>
      </c>
      <c r="J8098" s="98"/>
      <c r="K8098" s="98"/>
      <c r="L8098" s="98"/>
      <c r="M8098" s="98"/>
      <c r="N8098" s="118"/>
    </row>
    <row r="8099" spans="1:14" x14ac:dyDescent="0.25">
      <c r="A8099" s="117" t="s">
        <v>17060</v>
      </c>
      <c r="B8099" s="98" t="s">
        <v>17058</v>
      </c>
      <c r="C8099" s="123" t="s">
        <v>3143</v>
      </c>
      <c r="D8099" s="98" t="s">
        <v>13667</v>
      </c>
      <c r="E8099" s="98" t="s">
        <v>13670</v>
      </c>
      <c r="F8099" s="124">
        <v>13</v>
      </c>
      <c r="G8099" s="112">
        <v>44197</v>
      </c>
      <c r="H8099" s="112">
        <v>44561</v>
      </c>
      <c r="I8099" s="123" t="str">
        <f t="shared" si="126"/>
        <v>NÃO</v>
      </c>
      <c r="J8099" s="98"/>
      <c r="K8099" s="98"/>
      <c r="L8099" s="98"/>
      <c r="M8099" s="98"/>
      <c r="N8099" s="118"/>
    </row>
    <row r="8100" spans="1:14" x14ac:dyDescent="0.25">
      <c r="A8100" s="117" t="s">
        <v>17060</v>
      </c>
      <c r="B8100" s="98" t="s">
        <v>17058</v>
      </c>
      <c r="C8100" s="123" t="s">
        <v>3143</v>
      </c>
      <c r="D8100" s="98" t="s">
        <v>13667</v>
      </c>
      <c r="E8100" s="98" t="s">
        <v>13670</v>
      </c>
      <c r="F8100" s="124">
        <v>13.5</v>
      </c>
      <c r="G8100" s="112">
        <v>44562</v>
      </c>
      <c r="H8100" s="112">
        <v>44926</v>
      </c>
      <c r="I8100" s="123" t="str">
        <f t="shared" si="126"/>
        <v>NÃO</v>
      </c>
      <c r="J8100" s="98"/>
      <c r="K8100" s="98"/>
      <c r="L8100" s="98"/>
      <c r="M8100" s="98"/>
      <c r="N8100" s="118"/>
    </row>
    <row r="8101" spans="1:14" x14ac:dyDescent="0.25">
      <c r="A8101" s="117" t="s">
        <v>17060</v>
      </c>
      <c r="B8101" s="98" t="s">
        <v>17058</v>
      </c>
      <c r="C8101" s="123" t="s">
        <v>3143</v>
      </c>
      <c r="D8101" s="98" t="s">
        <v>13667</v>
      </c>
      <c r="E8101" s="98" t="s">
        <v>13670</v>
      </c>
      <c r="F8101" s="124">
        <v>14</v>
      </c>
      <c r="G8101" s="112">
        <v>44927</v>
      </c>
      <c r="H8101" s="112">
        <v>45291</v>
      </c>
      <c r="I8101" s="123" t="str">
        <f t="shared" si="126"/>
        <v>SIM</v>
      </c>
      <c r="J8101" s="98"/>
      <c r="K8101" s="98"/>
      <c r="L8101" s="98"/>
      <c r="M8101" s="98"/>
      <c r="N8101" s="118"/>
    </row>
    <row r="8102" spans="1:14" x14ac:dyDescent="0.25">
      <c r="A8102" s="130">
        <v>83754044000134</v>
      </c>
      <c r="B8102" s="98" t="s">
        <v>11979</v>
      </c>
      <c r="C8102" s="123" t="s">
        <v>4289</v>
      </c>
      <c r="D8102" s="98" t="s">
        <v>13667</v>
      </c>
      <c r="E8102" s="98" t="s">
        <v>13670</v>
      </c>
      <c r="F8102" s="124">
        <v>14</v>
      </c>
      <c r="G8102" s="112">
        <v>44013</v>
      </c>
      <c r="H8102" s="98"/>
      <c r="I8102" s="123" t="str">
        <f t="shared" si="126"/>
        <v>SIM</v>
      </c>
      <c r="J8102" s="123"/>
      <c r="K8102" s="123"/>
      <c r="L8102" s="123"/>
      <c r="M8102" s="98"/>
      <c r="N8102" s="118"/>
    </row>
    <row r="8103" spans="1:14" x14ac:dyDescent="0.25">
      <c r="A8103" s="130">
        <v>76167725000130</v>
      </c>
      <c r="B8103" s="98" t="s">
        <v>11980</v>
      </c>
      <c r="C8103" s="123" t="s">
        <v>3143</v>
      </c>
      <c r="D8103" s="98" t="s">
        <v>13667</v>
      </c>
      <c r="E8103" s="98" t="s">
        <v>13670</v>
      </c>
      <c r="F8103" s="124">
        <v>11</v>
      </c>
      <c r="G8103" s="112">
        <v>42214</v>
      </c>
      <c r="H8103" s="98"/>
      <c r="I8103" s="123" t="str">
        <f t="shared" si="126"/>
        <v>NÃO</v>
      </c>
      <c r="J8103" s="123"/>
      <c r="K8103" s="123"/>
      <c r="L8103" s="123"/>
      <c r="M8103" s="98" t="s">
        <v>15724</v>
      </c>
      <c r="N8103" s="118"/>
    </row>
    <row r="8104" spans="1:14" x14ac:dyDescent="0.25">
      <c r="A8104" s="130">
        <v>4876710000130</v>
      </c>
      <c r="B8104" s="98" t="s">
        <v>11981</v>
      </c>
      <c r="C8104" s="123" t="s">
        <v>2413</v>
      </c>
      <c r="D8104" s="98" t="s">
        <v>13667</v>
      </c>
      <c r="E8104" s="98" t="s">
        <v>13670</v>
      </c>
      <c r="F8104" s="124">
        <v>15.3</v>
      </c>
      <c r="G8104" s="112">
        <v>37712</v>
      </c>
      <c r="H8104" s="98"/>
      <c r="I8104" s="123" t="str">
        <f t="shared" si="126"/>
        <v>SIM</v>
      </c>
      <c r="J8104" s="123"/>
      <c r="K8104" s="123"/>
      <c r="L8104" s="123"/>
      <c r="M8104" s="98"/>
      <c r="N8104" s="118"/>
    </row>
    <row r="8105" spans="1:14" x14ac:dyDescent="0.25">
      <c r="A8105" s="130">
        <v>1612579000106</v>
      </c>
      <c r="B8105" s="98" t="s">
        <v>11982</v>
      </c>
      <c r="C8105" s="123" t="s">
        <v>2926</v>
      </c>
      <c r="D8105" s="98" t="s">
        <v>13667</v>
      </c>
      <c r="E8105" s="98" t="s">
        <v>13670</v>
      </c>
      <c r="F8105" s="124">
        <v>11</v>
      </c>
      <c r="G8105" s="112">
        <v>42917</v>
      </c>
      <c r="H8105" s="98"/>
      <c r="I8105" s="123" t="str">
        <f t="shared" si="126"/>
        <v>NÃO</v>
      </c>
      <c r="J8105" s="123"/>
      <c r="K8105" s="123"/>
      <c r="L8105" s="123"/>
      <c r="M8105" s="98"/>
      <c r="N8105" s="118"/>
    </row>
    <row r="8106" spans="1:14" x14ac:dyDescent="0.25">
      <c r="A8106" s="130">
        <v>4217647000120</v>
      </c>
      <c r="B8106" s="98" t="s">
        <v>11983</v>
      </c>
      <c r="C8106" s="123" t="s">
        <v>2274</v>
      </c>
      <c r="D8106" s="98" t="s">
        <v>13667</v>
      </c>
      <c r="E8106" s="98" t="s">
        <v>13670</v>
      </c>
      <c r="F8106" s="124">
        <v>14</v>
      </c>
      <c r="G8106" s="112">
        <v>44075</v>
      </c>
      <c r="H8106" s="98"/>
      <c r="I8106" s="123" t="str">
        <f t="shared" si="126"/>
        <v>SIM</v>
      </c>
      <c r="J8106" s="123"/>
      <c r="K8106" s="123"/>
      <c r="L8106" s="123"/>
      <c r="M8106" s="98"/>
      <c r="N8106" s="118"/>
    </row>
    <row r="8107" spans="1:14" x14ac:dyDescent="0.25">
      <c r="A8107" s="130">
        <v>11358165000156</v>
      </c>
      <c r="B8107" s="98" t="s">
        <v>11984</v>
      </c>
      <c r="C8107" s="123" t="s">
        <v>2758</v>
      </c>
      <c r="D8107" s="98" t="s">
        <v>13667</v>
      </c>
      <c r="E8107" s="98" t="s">
        <v>13670</v>
      </c>
      <c r="F8107" s="124">
        <v>11</v>
      </c>
      <c r="G8107" s="112">
        <v>40515</v>
      </c>
      <c r="H8107" s="98"/>
      <c r="I8107" s="123" t="str">
        <f t="shared" si="126"/>
        <v>NÃO</v>
      </c>
      <c r="J8107" s="123"/>
      <c r="K8107" s="123"/>
      <c r="L8107" s="123"/>
      <c r="M8107" s="98"/>
      <c r="N8107" s="118"/>
    </row>
    <row r="8108" spans="1:14" x14ac:dyDescent="0.25">
      <c r="A8108" s="130">
        <v>1740505000155</v>
      </c>
      <c r="B8108" s="98" t="s">
        <v>11985</v>
      </c>
      <c r="C8108" s="123" t="s">
        <v>901</v>
      </c>
      <c r="D8108" s="98" t="s">
        <v>13667</v>
      </c>
      <c r="E8108" s="98" t="s">
        <v>13670</v>
      </c>
      <c r="F8108" s="124">
        <v>14</v>
      </c>
      <c r="G8108" s="112">
        <v>44013</v>
      </c>
      <c r="H8108" s="98"/>
      <c r="I8108" s="123" t="str">
        <f t="shared" si="126"/>
        <v>SIM</v>
      </c>
      <c r="J8108" s="123"/>
      <c r="K8108" s="123"/>
      <c r="L8108" s="123"/>
      <c r="M8108" s="98"/>
      <c r="N8108" s="118"/>
    </row>
    <row r="8109" spans="1:14" x14ac:dyDescent="0.25">
      <c r="A8109" s="130">
        <v>1130277000100</v>
      </c>
      <c r="B8109" s="98" t="s">
        <v>11986</v>
      </c>
      <c r="C8109" s="123" t="s">
        <v>901</v>
      </c>
      <c r="D8109" s="98" t="s">
        <v>13667</v>
      </c>
      <c r="E8109" s="98" t="s">
        <v>13670</v>
      </c>
      <c r="F8109" s="124">
        <v>11</v>
      </c>
      <c r="G8109" s="112">
        <v>42309</v>
      </c>
      <c r="H8109" s="98"/>
      <c r="I8109" s="123" t="str">
        <f t="shared" si="126"/>
        <v>NÃO</v>
      </c>
      <c r="J8109" s="123"/>
      <c r="K8109" s="123"/>
      <c r="L8109" s="123"/>
      <c r="M8109" s="98" t="s">
        <v>14200</v>
      </c>
      <c r="N8109" s="118"/>
    </row>
    <row r="8110" spans="1:14" x14ac:dyDescent="0.25">
      <c r="A8110" s="130">
        <v>6554885000157</v>
      </c>
      <c r="B8110" s="98" t="s">
        <v>11987</v>
      </c>
      <c r="C8110" s="123" t="s">
        <v>2926</v>
      </c>
      <c r="D8110" s="98" t="s">
        <v>13667</v>
      </c>
      <c r="E8110" s="98" t="s">
        <v>13670</v>
      </c>
      <c r="F8110" s="124">
        <v>14</v>
      </c>
      <c r="G8110" s="112">
        <v>44075</v>
      </c>
      <c r="H8110" s="98"/>
      <c r="I8110" s="123" t="str">
        <f t="shared" si="126"/>
        <v>SIM</v>
      </c>
      <c r="J8110" s="123"/>
      <c r="K8110" s="123"/>
      <c r="L8110" s="123"/>
      <c r="M8110" s="98"/>
      <c r="N8110" s="118"/>
    </row>
    <row r="8111" spans="1:14" x14ac:dyDescent="0.25">
      <c r="A8111" s="130">
        <v>18558098000162</v>
      </c>
      <c r="B8111" s="98" t="s">
        <v>11988</v>
      </c>
      <c r="C8111" s="123" t="s">
        <v>1356</v>
      </c>
      <c r="D8111" s="98" t="s">
        <v>13667</v>
      </c>
      <c r="E8111" s="98" t="s">
        <v>13670</v>
      </c>
      <c r="F8111" s="124">
        <v>11</v>
      </c>
      <c r="G8111" s="112">
        <v>39355</v>
      </c>
      <c r="H8111" s="98"/>
      <c r="I8111" s="123" t="str">
        <f t="shared" si="126"/>
        <v>NÃO</v>
      </c>
      <c r="J8111" s="123"/>
      <c r="K8111" s="123"/>
      <c r="L8111" s="123"/>
      <c r="M8111" s="98"/>
      <c r="N8111" s="118"/>
    </row>
    <row r="8112" spans="1:14" x14ac:dyDescent="0.25">
      <c r="A8112" s="130">
        <v>91553966000101</v>
      </c>
      <c r="B8112" s="98" t="s">
        <v>11990</v>
      </c>
      <c r="C8112" s="123" t="s">
        <v>3812</v>
      </c>
      <c r="D8112" s="98" t="s">
        <v>13667</v>
      </c>
      <c r="E8112" s="98" t="s">
        <v>13670</v>
      </c>
      <c r="F8112" s="124">
        <v>11</v>
      </c>
      <c r="G8112" s="112">
        <v>38993</v>
      </c>
      <c r="H8112" s="98"/>
      <c r="I8112" s="123" t="str">
        <f t="shared" si="126"/>
        <v>NÃO</v>
      </c>
      <c r="J8112" s="123"/>
      <c r="K8112" s="123"/>
      <c r="L8112" s="123"/>
      <c r="M8112" s="98" t="s">
        <v>13534</v>
      </c>
      <c r="N8112" s="118"/>
    </row>
    <row r="8113" spans="1:14" x14ac:dyDescent="0.25">
      <c r="A8113" s="130">
        <v>46523247000193</v>
      </c>
      <c r="B8113" s="98" t="s">
        <v>11991</v>
      </c>
      <c r="C8113" s="123" t="s">
        <v>4626</v>
      </c>
      <c r="D8113" s="98" t="s">
        <v>13667</v>
      </c>
      <c r="E8113" s="98" t="s">
        <v>13670</v>
      </c>
      <c r="F8113" s="124">
        <v>14</v>
      </c>
      <c r="G8113" s="112">
        <v>44075</v>
      </c>
      <c r="H8113" s="98"/>
      <c r="I8113" s="123" t="str">
        <f t="shared" si="126"/>
        <v>SIM</v>
      </c>
      <c r="J8113" s="123"/>
      <c r="K8113" s="123"/>
      <c r="L8113" s="123"/>
      <c r="M8113" s="98"/>
      <c r="N8113" s="118"/>
    </row>
    <row r="8114" spans="1:14" x14ac:dyDescent="0.25">
      <c r="A8114" s="130">
        <v>8942229000157</v>
      </c>
      <c r="B8114" s="98" t="s">
        <v>11992</v>
      </c>
      <c r="C8114" s="123" t="s">
        <v>2554</v>
      </c>
      <c r="D8114" s="98" t="s">
        <v>13667</v>
      </c>
      <c r="E8114" s="98" t="s">
        <v>13670</v>
      </c>
      <c r="F8114" s="124">
        <v>11</v>
      </c>
      <c r="G8114" s="112">
        <v>43223</v>
      </c>
      <c r="H8114" s="98"/>
      <c r="I8114" s="123" t="str">
        <f t="shared" si="126"/>
        <v>NÃO</v>
      </c>
      <c r="J8114" s="123"/>
      <c r="K8114" s="123"/>
      <c r="L8114" s="123"/>
      <c r="M8114" s="98" t="s">
        <v>15162</v>
      </c>
      <c r="N8114" s="118"/>
    </row>
    <row r="8115" spans="1:14" x14ac:dyDescent="0.25">
      <c r="A8115" s="130">
        <v>76972082000106</v>
      </c>
      <c r="B8115" s="98" t="s">
        <v>11993</v>
      </c>
      <c r="C8115" s="123" t="s">
        <v>3143</v>
      </c>
      <c r="D8115" s="98" t="s">
        <v>13667</v>
      </c>
      <c r="E8115" s="98" t="s">
        <v>13670</v>
      </c>
      <c r="F8115" s="124">
        <v>11</v>
      </c>
      <c r="G8115" s="112">
        <v>38749</v>
      </c>
      <c r="H8115" s="98"/>
      <c r="I8115" s="123" t="str">
        <f t="shared" si="126"/>
        <v>NÃO</v>
      </c>
      <c r="J8115" s="123"/>
      <c r="K8115" s="123"/>
      <c r="L8115" s="123"/>
      <c r="M8115" s="98"/>
      <c r="N8115" s="118"/>
    </row>
    <row r="8116" spans="1:14" x14ac:dyDescent="0.25">
      <c r="A8116" s="130">
        <v>17754136000190</v>
      </c>
      <c r="B8116" s="98" t="s">
        <v>11994</v>
      </c>
      <c r="C8116" s="123" t="s">
        <v>1356</v>
      </c>
      <c r="D8116" s="98" t="s">
        <v>13667</v>
      </c>
      <c r="E8116" s="98" t="s">
        <v>13670</v>
      </c>
      <c r="F8116" s="124">
        <v>11</v>
      </c>
      <c r="G8116" s="112">
        <v>38720</v>
      </c>
      <c r="H8116" s="98"/>
      <c r="I8116" s="123" t="str">
        <f t="shared" si="126"/>
        <v>NÃO</v>
      </c>
      <c r="J8116" s="123"/>
      <c r="K8116" s="123"/>
      <c r="L8116" s="123"/>
      <c r="M8116" s="98" t="s">
        <v>14580</v>
      </c>
      <c r="N8116" s="118"/>
    </row>
    <row r="8117" spans="1:14" x14ac:dyDescent="0.25">
      <c r="A8117" s="130">
        <v>1138957000161</v>
      </c>
      <c r="B8117" s="98" t="s">
        <v>11995</v>
      </c>
      <c r="C8117" s="123" t="s">
        <v>5227</v>
      </c>
      <c r="D8117" s="98" t="s">
        <v>13667</v>
      </c>
      <c r="E8117" s="98" t="s">
        <v>13670</v>
      </c>
      <c r="F8117" s="124">
        <v>11</v>
      </c>
      <c r="G8117" s="112">
        <v>39888</v>
      </c>
      <c r="H8117" s="98"/>
      <c r="I8117" s="123" t="str">
        <f t="shared" si="126"/>
        <v>NÃO</v>
      </c>
      <c r="J8117" s="123"/>
      <c r="K8117" s="123"/>
      <c r="L8117" s="123"/>
      <c r="M8117" s="98" t="s">
        <v>17011</v>
      </c>
      <c r="N8117" s="118"/>
    </row>
    <row r="8118" spans="1:14" x14ac:dyDescent="0.25">
      <c r="A8118" s="130">
        <v>1609404000140</v>
      </c>
      <c r="B8118" s="98" t="s">
        <v>11996</v>
      </c>
      <c r="C8118" s="123" t="s">
        <v>3812</v>
      </c>
      <c r="D8118" s="98" t="s">
        <v>13667</v>
      </c>
      <c r="E8118" s="98" t="s">
        <v>13670</v>
      </c>
      <c r="F8118" s="124">
        <v>11</v>
      </c>
      <c r="G8118" s="112">
        <v>41275</v>
      </c>
      <c r="H8118" s="98"/>
      <c r="I8118" s="123" t="str">
        <f t="shared" si="126"/>
        <v>NÃO</v>
      </c>
      <c r="J8118" s="123"/>
      <c r="K8118" s="123"/>
      <c r="L8118" s="123"/>
      <c r="M8118" s="98"/>
      <c r="N8118" s="118"/>
    </row>
    <row r="8119" spans="1:14" x14ac:dyDescent="0.25">
      <c r="A8119" s="130">
        <v>65711988000142</v>
      </c>
      <c r="B8119" s="98" t="s">
        <v>11997</v>
      </c>
      <c r="C8119" s="123" t="s">
        <v>4626</v>
      </c>
      <c r="D8119" s="98" t="s">
        <v>13667</v>
      </c>
      <c r="E8119" s="98" t="s">
        <v>13670</v>
      </c>
      <c r="F8119" s="124">
        <v>14</v>
      </c>
      <c r="G8119" s="112">
        <v>44044</v>
      </c>
      <c r="H8119" s="98"/>
      <c r="I8119" s="123" t="str">
        <f t="shared" si="126"/>
        <v>SIM</v>
      </c>
      <c r="J8119" s="123"/>
      <c r="K8119" s="123"/>
      <c r="L8119" s="123"/>
      <c r="M8119" s="98"/>
      <c r="N8119" s="118"/>
    </row>
    <row r="8120" spans="1:14" x14ac:dyDescent="0.25">
      <c r="A8120" s="130">
        <v>18114272000188</v>
      </c>
      <c r="B8120" s="98" t="s">
        <v>11998</v>
      </c>
      <c r="C8120" s="123" t="s">
        <v>1356</v>
      </c>
      <c r="D8120" s="98" t="s">
        <v>13667</v>
      </c>
      <c r="E8120" s="98" t="s">
        <v>13670</v>
      </c>
      <c r="F8120" s="124">
        <v>11</v>
      </c>
      <c r="G8120" s="112">
        <v>39328</v>
      </c>
      <c r="H8120" s="98"/>
      <c r="I8120" s="123" t="str">
        <f t="shared" si="126"/>
        <v>NÃO</v>
      </c>
      <c r="J8120" s="123"/>
      <c r="K8120" s="123"/>
      <c r="L8120" s="123"/>
      <c r="M8120" s="98"/>
      <c r="N8120" s="118"/>
    </row>
    <row r="8121" spans="1:14" x14ac:dyDescent="0.25">
      <c r="A8121" s="130">
        <v>46435921000188</v>
      </c>
      <c r="B8121" s="98" t="s">
        <v>11999</v>
      </c>
      <c r="C8121" s="123" t="s">
        <v>4626</v>
      </c>
      <c r="D8121" s="98" t="s">
        <v>13667</v>
      </c>
      <c r="E8121" s="98" t="s">
        <v>13670</v>
      </c>
      <c r="F8121" s="124">
        <v>14</v>
      </c>
      <c r="G8121" s="112">
        <v>44075</v>
      </c>
      <c r="H8121" s="98"/>
      <c r="I8121" s="123" t="str">
        <f t="shared" si="126"/>
        <v>SIM</v>
      </c>
      <c r="J8121" s="123"/>
      <c r="K8121" s="123"/>
      <c r="L8121" s="123"/>
      <c r="M8121" s="98"/>
      <c r="N8121" s="118"/>
    </row>
    <row r="8122" spans="1:14" x14ac:dyDescent="0.25">
      <c r="A8122" s="130">
        <v>18291351000164</v>
      </c>
      <c r="B8122" s="98" t="s">
        <v>12000</v>
      </c>
      <c r="C8122" s="123" t="s">
        <v>1356</v>
      </c>
      <c r="D8122" s="98" t="s">
        <v>13667</v>
      </c>
      <c r="E8122" s="98" t="s">
        <v>13670</v>
      </c>
      <c r="F8122" s="124">
        <v>11</v>
      </c>
      <c r="G8122" s="112">
        <v>39176</v>
      </c>
      <c r="H8122" s="98"/>
      <c r="I8122" s="123" t="str">
        <f t="shared" si="126"/>
        <v>NÃO</v>
      </c>
      <c r="J8122" s="123"/>
      <c r="K8122" s="123"/>
      <c r="L8122" s="123"/>
      <c r="M8122" s="98" t="s">
        <v>14588</v>
      </c>
      <c r="N8122" s="118"/>
    </row>
    <row r="8123" spans="1:14" x14ac:dyDescent="0.25">
      <c r="A8123" s="130">
        <v>88254891000153</v>
      </c>
      <c r="B8123" s="98" t="s">
        <v>12001</v>
      </c>
      <c r="C8123" s="123" t="s">
        <v>3812</v>
      </c>
      <c r="D8123" s="98" t="s">
        <v>13667</v>
      </c>
      <c r="E8123" s="98" t="s">
        <v>13670</v>
      </c>
      <c r="F8123" s="124">
        <v>14</v>
      </c>
      <c r="G8123" s="112">
        <v>44026</v>
      </c>
      <c r="H8123" s="98"/>
      <c r="I8123" s="123" t="str">
        <f t="shared" si="126"/>
        <v>SIM</v>
      </c>
      <c r="J8123" s="123"/>
      <c r="K8123" s="123"/>
      <c r="L8123" s="123"/>
      <c r="M8123" s="98"/>
      <c r="N8123" s="118"/>
    </row>
    <row r="8124" spans="1:14" x14ac:dyDescent="0.25">
      <c r="A8124" s="130">
        <v>24616187000110</v>
      </c>
      <c r="B8124" s="98" t="s">
        <v>12002</v>
      </c>
      <c r="C8124" s="123" t="s">
        <v>2197</v>
      </c>
      <c r="D8124" s="98" t="s">
        <v>13667</v>
      </c>
      <c r="E8124" s="98" t="s">
        <v>13670</v>
      </c>
      <c r="F8124" s="124">
        <v>11</v>
      </c>
      <c r="G8124" s="112">
        <v>39569</v>
      </c>
      <c r="H8124" s="98"/>
      <c r="I8124" s="123" t="str">
        <f t="shared" si="126"/>
        <v>NÃO</v>
      </c>
      <c r="J8124" s="123"/>
      <c r="K8124" s="123"/>
      <c r="L8124" s="123"/>
      <c r="M8124" s="98" t="s">
        <v>13534</v>
      </c>
      <c r="N8124" s="118"/>
    </row>
    <row r="8125" spans="1:14" x14ac:dyDescent="0.25">
      <c r="A8125" s="130">
        <v>2070563000181</v>
      </c>
      <c r="B8125" s="98" t="s">
        <v>12003</v>
      </c>
      <c r="C8125" s="123" t="s">
        <v>5227</v>
      </c>
      <c r="D8125" s="98" t="s">
        <v>13667</v>
      </c>
      <c r="E8125" s="98" t="s">
        <v>13670</v>
      </c>
      <c r="F8125" s="124">
        <v>11</v>
      </c>
      <c r="G8125" s="112">
        <v>40765</v>
      </c>
      <c r="H8125" s="98"/>
      <c r="I8125" s="123" t="str">
        <f t="shared" si="126"/>
        <v>NÃO</v>
      </c>
      <c r="J8125" s="123"/>
      <c r="K8125" s="123"/>
      <c r="L8125" s="123"/>
      <c r="M8125" s="98" t="s">
        <v>17013</v>
      </c>
      <c r="N8125" s="118"/>
    </row>
    <row r="8126" spans="1:14" x14ac:dyDescent="0.25">
      <c r="A8126" s="130">
        <v>90221524000103</v>
      </c>
      <c r="B8126" s="98" t="s">
        <v>12004</v>
      </c>
      <c r="C8126" s="123" t="s">
        <v>3812</v>
      </c>
      <c r="D8126" s="98" t="s">
        <v>13667</v>
      </c>
      <c r="E8126" s="98" t="s">
        <v>13670</v>
      </c>
      <c r="F8126" s="124">
        <v>14</v>
      </c>
      <c r="G8126" s="112">
        <v>44013</v>
      </c>
      <c r="H8126" s="98"/>
      <c r="I8126" s="123" t="str">
        <f t="shared" si="126"/>
        <v>SIM</v>
      </c>
      <c r="J8126" s="123"/>
      <c r="K8126" s="123"/>
      <c r="L8126" s="123"/>
      <c r="M8126" s="98"/>
      <c r="N8126" s="118"/>
    </row>
    <row r="8127" spans="1:14" x14ac:dyDescent="0.25">
      <c r="A8127" s="130">
        <v>22953681000145</v>
      </c>
      <c r="B8127" s="98" t="s">
        <v>12005</v>
      </c>
      <c r="C8127" s="123" t="s">
        <v>2413</v>
      </c>
      <c r="D8127" s="98" t="s">
        <v>13667</v>
      </c>
      <c r="E8127" s="98" t="s">
        <v>13670</v>
      </c>
      <c r="F8127" s="124">
        <v>11</v>
      </c>
      <c r="G8127" s="112">
        <v>42870</v>
      </c>
      <c r="H8127" s="98"/>
      <c r="I8127" s="123" t="str">
        <f t="shared" si="126"/>
        <v>NÃO</v>
      </c>
      <c r="J8127" s="123"/>
      <c r="K8127" s="123"/>
      <c r="L8127" s="123"/>
      <c r="M8127" s="98" t="s">
        <v>15085</v>
      </c>
      <c r="N8127" s="118"/>
    </row>
    <row r="8128" spans="1:14" x14ac:dyDescent="0.25">
      <c r="A8128" s="130">
        <v>87482535000124</v>
      </c>
      <c r="B8128" s="98" t="s">
        <v>12006</v>
      </c>
      <c r="C8128" s="123" t="s">
        <v>3812</v>
      </c>
      <c r="D8128" s="98" t="s">
        <v>13667</v>
      </c>
      <c r="E8128" s="98" t="s">
        <v>13670</v>
      </c>
      <c r="F8128" s="124">
        <v>14</v>
      </c>
      <c r="G8128" s="112">
        <v>44136</v>
      </c>
      <c r="H8128" s="98"/>
      <c r="I8128" s="123" t="str">
        <f t="shared" si="126"/>
        <v>SIM</v>
      </c>
      <c r="J8128" s="123"/>
      <c r="K8128" s="123"/>
      <c r="L8128" s="123"/>
      <c r="M8128" s="98"/>
      <c r="N8128" s="118"/>
    </row>
    <row r="8129" spans="1:14" x14ac:dyDescent="0.25">
      <c r="A8129" s="130">
        <v>1640339000115</v>
      </c>
      <c r="B8129" s="98" t="s">
        <v>12007</v>
      </c>
      <c r="C8129" s="123" t="s">
        <v>3812</v>
      </c>
      <c r="D8129" s="98" t="s">
        <v>13667</v>
      </c>
      <c r="E8129" s="98" t="s">
        <v>13670</v>
      </c>
      <c r="F8129" s="124">
        <v>11</v>
      </c>
      <c r="G8129" s="112">
        <v>39019</v>
      </c>
      <c r="H8129" s="98"/>
      <c r="I8129" s="123" t="str">
        <f t="shared" si="126"/>
        <v>NÃO</v>
      </c>
      <c r="J8129" s="123"/>
      <c r="K8129" s="123"/>
      <c r="L8129" s="123"/>
      <c r="M8129" s="98" t="s">
        <v>13534</v>
      </c>
      <c r="N8129" s="118"/>
    </row>
    <row r="8130" spans="1:14" x14ac:dyDescent="0.25">
      <c r="A8130" s="130">
        <v>27150556000110</v>
      </c>
      <c r="B8130" s="98" t="s">
        <v>12008</v>
      </c>
      <c r="C8130" s="123" t="s">
        <v>821</v>
      </c>
      <c r="D8130" s="98" t="s">
        <v>13667</v>
      </c>
      <c r="E8130" s="98" t="s">
        <v>13670</v>
      </c>
      <c r="F8130" s="124">
        <v>11</v>
      </c>
      <c r="G8130" s="112">
        <v>41645</v>
      </c>
      <c r="H8130" s="98"/>
      <c r="I8130" s="123" t="str">
        <f t="shared" si="126"/>
        <v>NÃO</v>
      </c>
      <c r="J8130" s="123"/>
      <c r="K8130" s="123"/>
      <c r="L8130" s="123"/>
      <c r="M8130" s="98" t="s">
        <v>14079</v>
      </c>
      <c r="N8130" s="118"/>
    </row>
    <row r="8131" spans="1:14" x14ac:dyDescent="0.25">
      <c r="A8131" s="130">
        <v>87488938000180</v>
      </c>
      <c r="B8131" s="98" t="s">
        <v>12009</v>
      </c>
      <c r="C8131" s="123" t="s">
        <v>3812</v>
      </c>
      <c r="D8131" s="98" t="s">
        <v>13667</v>
      </c>
      <c r="E8131" s="98" t="s">
        <v>13670</v>
      </c>
      <c r="F8131" s="124">
        <v>11</v>
      </c>
      <c r="G8131" s="112">
        <v>43101</v>
      </c>
      <c r="H8131" s="98"/>
      <c r="I8131" s="123" t="str">
        <f t="shared" ref="I8131:I8194" si="127">IFERROR(IF(OR(E8131="Ativos", E8131="Aposentados",E8131="Pensionistas"),IF(F8131&gt;=14,"SIM","NÃO"),""),"")</f>
        <v>NÃO</v>
      </c>
      <c r="J8131" s="123"/>
      <c r="K8131" s="123"/>
      <c r="L8131" s="123"/>
      <c r="M8131" s="98" t="s">
        <v>16269</v>
      </c>
      <c r="N8131" s="118"/>
    </row>
    <row r="8132" spans="1:14" x14ac:dyDescent="0.25">
      <c r="A8132" s="130">
        <v>8782146000148</v>
      </c>
      <c r="B8132" s="98" t="s">
        <v>12010</v>
      </c>
      <c r="C8132" s="123" t="s">
        <v>2554</v>
      </c>
      <c r="D8132" s="98" t="s">
        <v>13667</v>
      </c>
      <c r="E8132" s="98" t="s">
        <v>13670</v>
      </c>
      <c r="F8132" s="124">
        <v>11</v>
      </c>
      <c r="G8132" s="112">
        <v>38494</v>
      </c>
      <c r="H8132" s="98"/>
      <c r="I8132" s="123" t="str">
        <f t="shared" si="127"/>
        <v>NÃO</v>
      </c>
      <c r="J8132" s="123"/>
      <c r="K8132" s="123"/>
      <c r="L8132" s="123"/>
      <c r="M8132" s="98" t="s">
        <v>15165</v>
      </c>
      <c r="N8132" s="118"/>
    </row>
    <row r="8133" spans="1:14" x14ac:dyDescent="0.25">
      <c r="A8133" s="130">
        <v>18301010000122</v>
      </c>
      <c r="B8133" s="98" t="s">
        <v>12011</v>
      </c>
      <c r="C8133" s="123" t="s">
        <v>1356</v>
      </c>
      <c r="D8133" s="98" t="s">
        <v>13667</v>
      </c>
      <c r="E8133" s="98" t="s">
        <v>13670</v>
      </c>
      <c r="F8133" s="124">
        <v>11</v>
      </c>
      <c r="G8133" s="112">
        <v>38785</v>
      </c>
      <c r="H8133" s="98"/>
      <c r="I8133" s="123" t="str">
        <f t="shared" si="127"/>
        <v>NÃO</v>
      </c>
      <c r="J8133" s="123"/>
      <c r="K8133" s="123"/>
      <c r="L8133" s="123"/>
      <c r="M8133" s="98" t="s">
        <v>14592</v>
      </c>
      <c r="N8133" s="118"/>
    </row>
    <row r="8134" spans="1:14" x14ac:dyDescent="0.25">
      <c r="A8134" s="130">
        <v>27167386000187</v>
      </c>
      <c r="B8134" s="98" t="s">
        <v>12012</v>
      </c>
      <c r="C8134" s="123" t="s">
        <v>821</v>
      </c>
      <c r="D8134" s="98" t="s">
        <v>13667</v>
      </c>
      <c r="E8134" s="98" t="s">
        <v>13670</v>
      </c>
      <c r="F8134" s="124">
        <v>14</v>
      </c>
      <c r="G8134" s="112">
        <v>44044</v>
      </c>
      <c r="H8134" s="98"/>
      <c r="I8134" s="123" t="str">
        <f t="shared" si="127"/>
        <v>SIM</v>
      </c>
      <c r="J8134" s="123"/>
      <c r="K8134" s="123"/>
      <c r="L8134" s="123"/>
      <c r="M8134" s="98"/>
      <c r="N8134" s="118"/>
    </row>
    <row r="8135" spans="1:14" x14ac:dyDescent="0.25">
      <c r="A8135" s="130">
        <v>35667377000183</v>
      </c>
      <c r="B8135" s="98" t="s">
        <v>12013</v>
      </c>
      <c r="C8135" s="123" t="s">
        <v>2758</v>
      </c>
      <c r="D8135" s="98" t="s">
        <v>13667</v>
      </c>
      <c r="E8135" s="98" t="s">
        <v>13670</v>
      </c>
      <c r="F8135" s="124">
        <v>14</v>
      </c>
      <c r="G8135" s="112">
        <v>44013</v>
      </c>
      <c r="H8135" s="98"/>
      <c r="I8135" s="123" t="str">
        <f t="shared" si="127"/>
        <v>SIM</v>
      </c>
      <c r="J8135" s="123"/>
      <c r="K8135" s="123"/>
      <c r="L8135" s="123"/>
      <c r="M8135" s="98"/>
      <c r="N8135" s="118"/>
    </row>
    <row r="8136" spans="1:14" x14ac:dyDescent="0.25">
      <c r="A8136" s="130">
        <v>15479751000100</v>
      </c>
      <c r="B8136" s="98" t="s">
        <v>12014</v>
      </c>
      <c r="C8136" s="123" t="s">
        <v>2197</v>
      </c>
      <c r="D8136" s="98" t="s">
        <v>13667</v>
      </c>
      <c r="E8136" s="98" t="s">
        <v>13670</v>
      </c>
      <c r="F8136" s="124">
        <v>11</v>
      </c>
      <c r="G8136" s="112">
        <v>38510</v>
      </c>
      <c r="H8136" s="98"/>
      <c r="I8136" s="123" t="str">
        <f t="shared" si="127"/>
        <v>NÃO</v>
      </c>
      <c r="J8136" s="123"/>
      <c r="K8136" s="123"/>
      <c r="L8136" s="123"/>
      <c r="M8136" s="98" t="s">
        <v>13534</v>
      </c>
      <c r="N8136" s="118"/>
    </row>
    <row r="8137" spans="1:14" x14ac:dyDescent="0.25">
      <c r="A8137" s="130">
        <v>3155926000144</v>
      </c>
      <c r="B8137" s="98" t="s">
        <v>12015</v>
      </c>
      <c r="C8137" s="123" t="s">
        <v>2197</v>
      </c>
      <c r="D8137" s="98" t="s">
        <v>13667</v>
      </c>
      <c r="E8137" s="98" t="s">
        <v>13670</v>
      </c>
      <c r="F8137" s="124">
        <v>11</v>
      </c>
      <c r="G8137" s="112">
        <v>39173</v>
      </c>
      <c r="H8137" s="98"/>
      <c r="I8137" s="123" t="str">
        <f t="shared" si="127"/>
        <v>NÃO</v>
      </c>
      <c r="J8137" s="123"/>
      <c r="K8137" s="123"/>
      <c r="L8137" s="123"/>
      <c r="M8137" s="98" t="s">
        <v>13534</v>
      </c>
      <c r="N8137" s="118"/>
    </row>
    <row r="8138" spans="1:14" x14ac:dyDescent="0.25">
      <c r="A8138" s="130">
        <v>92465210000173</v>
      </c>
      <c r="B8138" s="98" t="s">
        <v>12016</v>
      </c>
      <c r="C8138" s="123" t="s">
        <v>3812</v>
      </c>
      <c r="D8138" s="98" t="s">
        <v>13667</v>
      </c>
      <c r="E8138" s="98" t="s">
        <v>13670</v>
      </c>
      <c r="F8138" s="124">
        <v>14</v>
      </c>
      <c r="G8138" s="112">
        <v>44013</v>
      </c>
      <c r="H8138" s="98"/>
      <c r="I8138" s="123" t="str">
        <f t="shared" si="127"/>
        <v>SIM</v>
      </c>
      <c r="J8138" s="123"/>
      <c r="K8138" s="123"/>
      <c r="L8138" s="123"/>
      <c r="M8138" s="98"/>
      <c r="N8138" s="118"/>
    </row>
    <row r="8139" spans="1:14" x14ac:dyDescent="0.25">
      <c r="A8139" s="130">
        <v>8355489000126</v>
      </c>
      <c r="B8139" s="98" t="s">
        <v>12017</v>
      </c>
      <c r="C8139" s="123" t="s">
        <v>3601</v>
      </c>
      <c r="D8139" s="98" t="s">
        <v>13667</v>
      </c>
      <c r="E8139" s="98" t="s">
        <v>13670</v>
      </c>
      <c r="F8139" s="124">
        <v>14</v>
      </c>
      <c r="G8139" s="112">
        <v>43952</v>
      </c>
      <c r="H8139" s="98"/>
      <c r="I8139" s="123" t="str">
        <f t="shared" si="127"/>
        <v>SIM</v>
      </c>
      <c r="J8139" s="123"/>
      <c r="K8139" s="123"/>
      <c r="L8139" s="123"/>
      <c r="M8139" s="98"/>
      <c r="N8139" s="118"/>
    </row>
    <row r="8140" spans="1:14" x14ac:dyDescent="0.25">
      <c r="A8140" s="130">
        <v>95422911000113</v>
      </c>
      <c r="B8140" s="98" t="s">
        <v>12018</v>
      </c>
      <c r="C8140" s="123" t="s">
        <v>3143</v>
      </c>
      <c r="D8140" s="98" t="s">
        <v>13667</v>
      </c>
      <c r="E8140" s="98" t="s">
        <v>13670</v>
      </c>
      <c r="F8140" s="124">
        <v>11</v>
      </c>
      <c r="G8140" s="112">
        <v>41486</v>
      </c>
      <c r="H8140" s="98"/>
      <c r="I8140" s="123" t="str">
        <f t="shared" si="127"/>
        <v>NÃO</v>
      </c>
      <c r="J8140" s="123"/>
      <c r="K8140" s="123"/>
      <c r="L8140" s="123"/>
      <c r="M8140" s="98" t="s">
        <v>15728</v>
      </c>
      <c r="N8140" s="118"/>
    </row>
    <row r="8141" spans="1:14" x14ac:dyDescent="0.25">
      <c r="A8141" s="130">
        <v>78790000128</v>
      </c>
      <c r="B8141" s="98" t="s">
        <v>12019</v>
      </c>
      <c r="C8141" s="123" t="s">
        <v>901</v>
      </c>
      <c r="D8141" s="98" t="s">
        <v>13667</v>
      </c>
      <c r="E8141" s="98" t="s">
        <v>13670</v>
      </c>
      <c r="F8141" s="124">
        <v>11</v>
      </c>
      <c r="G8141" s="112">
        <v>42186</v>
      </c>
      <c r="H8141" s="98"/>
      <c r="I8141" s="123" t="str">
        <f t="shared" si="127"/>
        <v>NÃO</v>
      </c>
      <c r="J8141" s="123"/>
      <c r="K8141" s="123"/>
      <c r="L8141" s="123"/>
      <c r="M8141" s="98" t="s">
        <v>14201</v>
      </c>
      <c r="N8141" s="118"/>
    </row>
    <row r="8142" spans="1:14" x14ac:dyDescent="0.25">
      <c r="A8142" s="130">
        <v>28564177000130</v>
      </c>
      <c r="B8142" s="98" t="s">
        <v>12020</v>
      </c>
      <c r="C8142" s="123" t="s">
        <v>3513</v>
      </c>
      <c r="D8142" s="98" t="s">
        <v>13667</v>
      </c>
      <c r="E8142" s="98" t="s">
        <v>13670</v>
      </c>
      <c r="F8142" s="124">
        <v>11</v>
      </c>
      <c r="G8142" s="112">
        <v>40543</v>
      </c>
      <c r="H8142" s="98"/>
      <c r="I8142" s="123" t="str">
        <f t="shared" si="127"/>
        <v>NÃO</v>
      </c>
      <c r="J8142" s="123"/>
      <c r="K8142" s="123"/>
      <c r="L8142" s="123"/>
      <c r="M8142" s="98" t="s">
        <v>15971</v>
      </c>
      <c r="N8142" s="118"/>
    </row>
    <row r="8143" spans="1:14" x14ac:dyDescent="0.25">
      <c r="A8143" s="130">
        <v>6314439000175</v>
      </c>
      <c r="B8143" s="98" t="s">
        <v>12021</v>
      </c>
      <c r="C8143" s="123" t="s">
        <v>1142</v>
      </c>
      <c r="D8143" s="98" t="s">
        <v>13667</v>
      </c>
      <c r="E8143" s="98" t="s">
        <v>13670</v>
      </c>
      <c r="F8143" s="124">
        <v>11</v>
      </c>
      <c r="G8143" s="112">
        <v>40575</v>
      </c>
      <c r="H8143" s="98"/>
      <c r="I8143" s="123" t="str">
        <f t="shared" si="127"/>
        <v>NÃO</v>
      </c>
      <c r="J8143" s="123"/>
      <c r="K8143" s="123"/>
      <c r="L8143" s="123"/>
      <c r="M8143" s="98"/>
      <c r="N8143" s="118"/>
    </row>
    <row r="8144" spans="1:14" x14ac:dyDescent="0.25">
      <c r="A8144" s="130">
        <v>29138328000150</v>
      </c>
      <c r="B8144" s="98" t="s">
        <v>12022</v>
      </c>
      <c r="C8144" s="123" t="s">
        <v>3513</v>
      </c>
      <c r="D8144" s="98" t="s">
        <v>13667</v>
      </c>
      <c r="E8144" s="98" t="s">
        <v>13670</v>
      </c>
      <c r="F8144" s="124">
        <v>14</v>
      </c>
      <c r="G8144" s="112">
        <v>43053</v>
      </c>
      <c r="H8144" s="98"/>
      <c r="I8144" s="123" t="str">
        <f t="shared" si="127"/>
        <v>SIM</v>
      </c>
      <c r="J8144" s="123"/>
      <c r="K8144" s="123"/>
      <c r="L8144" s="123"/>
      <c r="M8144" s="98" t="s">
        <v>15974</v>
      </c>
      <c r="N8144" s="118"/>
    </row>
    <row r="8145" spans="1:14" x14ac:dyDescent="0.25">
      <c r="A8145" s="130">
        <v>24852618000148</v>
      </c>
      <c r="B8145" s="98" t="s">
        <v>12023</v>
      </c>
      <c r="C8145" s="123" t="s">
        <v>901</v>
      </c>
      <c r="D8145" s="98" t="s">
        <v>13667</v>
      </c>
      <c r="E8145" s="98" t="s">
        <v>13670</v>
      </c>
      <c r="F8145" s="124">
        <v>11</v>
      </c>
      <c r="G8145" s="112">
        <v>41908</v>
      </c>
      <c r="H8145" s="98"/>
      <c r="I8145" s="123" t="str">
        <f t="shared" si="127"/>
        <v>NÃO</v>
      </c>
      <c r="J8145" s="123"/>
      <c r="K8145" s="123"/>
      <c r="L8145" s="123"/>
      <c r="M8145" s="98" t="s">
        <v>14203</v>
      </c>
      <c r="N8145" s="118"/>
    </row>
    <row r="8146" spans="1:14" x14ac:dyDescent="0.25">
      <c r="A8146" s="130">
        <v>1788082000143</v>
      </c>
      <c r="B8146" s="98" t="s">
        <v>12024</v>
      </c>
      <c r="C8146" s="123" t="s">
        <v>901</v>
      </c>
      <c r="D8146" s="98" t="s">
        <v>13667</v>
      </c>
      <c r="E8146" s="98" t="s">
        <v>13670</v>
      </c>
      <c r="F8146" s="124">
        <v>14</v>
      </c>
      <c r="G8146" s="112">
        <v>44136</v>
      </c>
      <c r="H8146" s="98"/>
      <c r="I8146" s="123" t="str">
        <f t="shared" si="127"/>
        <v>SIM</v>
      </c>
      <c r="J8146" s="123"/>
      <c r="K8146" s="123"/>
      <c r="L8146" s="123"/>
      <c r="M8146" s="98"/>
      <c r="N8146" s="118"/>
    </row>
    <row r="8147" spans="1:14" x14ac:dyDescent="0.25">
      <c r="A8147" s="130">
        <v>3741675000180</v>
      </c>
      <c r="B8147" s="98" t="s">
        <v>12025</v>
      </c>
      <c r="C8147" s="123" t="s">
        <v>2197</v>
      </c>
      <c r="D8147" s="98" t="s">
        <v>13667</v>
      </c>
      <c r="E8147" s="98" t="s">
        <v>13670</v>
      </c>
      <c r="F8147" s="124">
        <v>11</v>
      </c>
      <c r="G8147" s="112">
        <v>41730</v>
      </c>
      <c r="H8147" s="98"/>
      <c r="I8147" s="123" t="str">
        <f t="shared" si="127"/>
        <v>NÃO</v>
      </c>
      <c r="J8147" s="123"/>
      <c r="K8147" s="123"/>
      <c r="L8147" s="123"/>
      <c r="M8147" s="98" t="s">
        <v>14873</v>
      </c>
      <c r="N8147" s="118"/>
    </row>
    <row r="8148" spans="1:14" x14ac:dyDescent="0.25">
      <c r="A8148" s="130">
        <v>6554059000108</v>
      </c>
      <c r="B8148" s="98" t="s">
        <v>12026</v>
      </c>
      <c r="C8148" s="123" t="s">
        <v>2926</v>
      </c>
      <c r="D8148" s="98" t="s">
        <v>13667</v>
      </c>
      <c r="E8148" s="98" t="s">
        <v>13670</v>
      </c>
      <c r="F8148" s="124">
        <v>11</v>
      </c>
      <c r="G8148" s="112">
        <v>42069</v>
      </c>
      <c r="H8148" s="98"/>
      <c r="I8148" s="123" t="str">
        <f t="shared" si="127"/>
        <v>NÃO</v>
      </c>
      <c r="J8148" s="123"/>
      <c r="K8148" s="123"/>
      <c r="L8148" s="123"/>
      <c r="M8148" s="98" t="s">
        <v>15581</v>
      </c>
      <c r="N8148" s="118"/>
    </row>
    <row r="8149" spans="1:14" x14ac:dyDescent="0.25">
      <c r="A8149" s="130">
        <v>46523114000117</v>
      </c>
      <c r="B8149" s="98" t="s">
        <v>12027</v>
      </c>
      <c r="C8149" s="123" t="s">
        <v>4626</v>
      </c>
      <c r="D8149" s="98" t="s">
        <v>13667</v>
      </c>
      <c r="E8149" s="98" t="s">
        <v>13670</v>
      </c>
      <c r="F8149" s="124">
        <v>14</v>
      </c>
      <c r="G8149" s="112">
        <v>44136</v>
      </c>
      <c r="H8149" s="98"/>
      <c r="I8149" s="123" t="str">
        <f t="shared" si="127"/>
        <v>SIM</v>
      </c>
      <c r="J8149" s="123"/>
      <c r="K8149" s="123"/>
      <c r="L8149" s="123"/>
      <c r="M8149" s="98"/>
      <c r="N8149" s="118"/>
    </row>
    <row r="8150" spans="1:14" x14ac:dyDescent="0.25">
      <c r="A8150" s="130">
        <v>88349238000178</v>
      </c>
      <c r="B8150" s="98" t="s">
        <v>12028</v>
      </c>
      <c r="C8150" s="123" t="s">
        <v>3812</v>
      </c>
      <c r="D8150" s="98" t="s">
        <v>13667</v>
      </c>
      <c r="E8150" s="98" t="s">
        <v>13670</v>
      </c>
      <c r="F8150" s="124">
        <v>14</v>
      </c>
      <c r="G8150" s="112">
        <v>44013</v>
      </c>
      <c r="H8150" s="98"/>
      <c r="I8150" s="123" t="str">
        <f t="shared" si="127"/>
        <v>SIM</v>
      </c>
      <c r="J8150" s="123"/>
      <c r="K8150" s="123"/>
      <c r="L8150" s="123"/>
      <c r="M8150" s="98"/>
      <c r="N8150" s="118"/>
    </row>
    <row r="8151" spans="1:14" x14ac:dyDescent="0.25">
      <c r="A8151" s="130">
        <v>8355760000123</v>
      </c>
      <c r="B8151" s="98" t="s">
        <v>16067</v>
      </c>
      <c r="C8151" s="123" t="s">
        <v>3601</v>
      </c>
      <c r="D8151" s="98" t="s">
        <v>13667</v>
      </c>
      <c r="E8151" s="98" t="s">
        <v>13670</v>
      </c>
      <c r="F8151" s="124">
        <v>11</v>
      </c>
      <c r="G8151" s="112">
        <v>43847</v>
      </c>
      <c r="H8151" s="98"/>
      <c r="I8151" s="123" t="str">
        <f t="shared" si="127"/>
        <v>NÃO</v>
      </c>
      <c r="J8151" s="123"/>
      <c r="K8151" s="123"/>
      <c r="L8151" s="123"/>
      <c r="M8151" s="98"/>
      <c r="N8151" s="118"/>
    </row>
    <row r="8152" spans="1:14" x14ac:dyDescent="0.25">
      <c r="A8152" s="130">
        <v>89363642000169</v>
      </c>
      <c r="B8152" s="98" t="s">
        <v>12029</v>
      </c>
      <c r="C8152" s="123" t="s">
        <v>3812</v>
      </c>
      <c r="D8152" s="98" t="s">
        <v>13667</v>
      </c>
      <c r="E8152" s="98" t="s">
        <v>13670</v>
      </c>
      <c r="F8152" s="124">
        <v>11.39</v>
      </c>
      <c r="G8152" s="112">
        <v>38777</v>
      </c>
      <c r="H8152" s="98"/>
      <c r="I8152" s="123" t="str">
        <f t="shared" si="127"/>
        <v>NÃO</v>
      </c>
      <c r="J8152" s="123"/>
      <c r="K8152" s="123"/>
      <c r="L8152" s="123"/>
      <c r="M8152" s="98"/>
      <c r="N8152" s="118"/>
    </row>
    <row r="8153" spans="1:14" x14ac:dyDescent="0.25">
      <c r="A8153" s="130">
        <v>18080655000182</v>
      </c>
      <c r="B8153" s="98" t="s">
        <v>12030</v>
      </c>
      <c r="C8153" s="123" t="s">
        <v>1356</v>
      </c>
      <c r="D8153" s="98" t="s">
        <v>13667</v>
      </c>
      <c r="E8153" s="98" t="s">
        <v>13670</v>
      </c>
      <c r="F8153" s="124">
        <v>11</v>
      </c>
      <c r="G8153" s="112">
        <v>39794</v>
      </c>
      <c r="H8153" s="98"/>
      <c r="I8153" s="123" t="str">
        <f t="shared" si="127"/>
        <v>NÃO</v>
      </c>
      <c r="J8153" s="123"/>
      <c r="K8153" s="123"/>
      <c r="L8153" s="123"/>
      <c r="M8153" s="98"/>
      <c r="N8153" s="118"/>
    </row>
    <row r="8154" spans="1:14" x14ac:dyDescent="0.25">
      <c r="A8154" s="130">
        <v>67996363000108</v>
      </c>
      <c r="B8154" s="98" t="s">
        <v>12031</v>
      </c>
      <c r="C8154" s="123" t="s">
        <v>4626</v>
      </c>
      <c r="D8154" s="98" t="s">
        <v>13667</v>
      </c>
      <c r="E8154" s="98" t="s">
        <v>13670</v>
      </c>
      <c r="F8154" s="124">
        <v>11</v>
      </c>
      <c r="G8154" s="112">
        <v>40841</v>
      </c>
      <c r="H8154" s="98"/>
      <c r="I8154" s="123" t="str">
        <f t="shared" si="127"/>
        <v>NÃO</v>
      </c>
      <c r="J8154" s="123"/>
      <c r="K8154" s="123"/>
      <c r="L8154" s="123"/>
      <c r="M8154" s="98"/>
      <c r="N8154" s="118"/>
    </row>
    <row r="8155" spans="1:14" x14ac:dyDescent="0.25">
      <c r="A8155" s="130">
        <v>94704129000124</v>
      </c>
      <c r="B8155" s="98" t="s">
        <v>12032</v>
      </c>
      <c r="C8155" s="123" t="s">
        <v>3812</v>
      </c>
      <c r="D8155" s="98" t="s">
        <v>13667</v>
      </c>
      <c r="E8155" s="98" t="s">
        <v>13670</v>
      </c>
      <c r="F8155" s="124">
        <v>11</v>
      </c>
      <c r="G8155" s="112">
        <v>43101</v>
      </c>
      <c r="H8155" s="98"/>
      <c r="I8155" s="123" t="str">
        <f t="shared" si="127"/>
        <v>NÃO</v>
      </c>
      <c r="J8155" s="123"/>
      <c r="K8155" s="123"/>
      <c r="L8155" s="123"/>
      <c r="M8155" s="98" t="s">
        <v>16274</v>
      </c>
      <c r="N8155" s="118"/>
    </row>
    <row r="8156" spans="1:14" x14ac:dyDescent="0.25">
      <c r="A8156" s="130">
        <v>89971782000110</v>
      </c>
      <c r="B8156" s="98" t="s">
        <v>12033</v>
      </c>
      <c r="C8156" s="123" t="s">
        <v>3812</v>
      </c>
      <c r="D8156" s="98" t="s">
        <v>13667</v>
      </c>
      <c r="E8156" s="98" t="s">
        <v>13670</v>
      </c>
      <c r="F8156" s="124">
        <v>14</v>
      </c>
      <c r="G8156" s="112">
        <v>44013</v>
      </c>
      <c r="H8156" s="98"/>
      <c r="I8156" s="123" t="str">
        <f t="shared" si="127"/>
        <v>SIM</v>
      </c>
      <c r="J8156" s="123"/>
      <c r="K8156" s="123"/>
      <c r="L8156" s="123"/>
      <c r="M8156" s="98"/>
      <c r="N8156" s="118"/>
    </row>
    <row r="8157" spans="1:14" x14ac:dyDescent="0.25">
      <c r="A8157" s="130">
        <v>4530895000127</v>
      </c>
      <c r="B8157" s="98" t="s">
        <v>12034</v>
      </c>
      <c r="C8157" s="123" t="s">
        <v>133</v>
      </c>
      <c r="D8157" s="98" t="s">
        <v>13667</v>
      </c>
      <c r="E8157" s="98" t="s">
        <v>13670</v>
      </c>
      <c r="F8157" s="124">
        <v>11</v>
      </c>
      <c r="G8157" s="112">
        <v>40311</v>
      </c>
      <c r="H8157" s="98"/>
      <c r="I8157" s="123" t="str">
        <f t="shared" si="127"/>
        <v>NÃO</v>
      </c>
      <c r="J8157" s="123"/>
      <c r="K8157" s="123"/>
      <c r="L8157" s="123"/>
      <c r="M8157" s="98"/>
      <c r="N8157" s="118"/>
    </row>
    <row r="8158" spans="1:14" x14ac:dyDescent="0.25">
      <c r="A8158" s="130">
        <v>92453828000113</v>
      </c>
      <c r="B8158" s="98" t="s">
        <v>12035</v>
      </c>
      <c r="C8158" s="123" t="s">
        <v>3812</v>
      </c>
      <c r="D8158" s="98" t="s">
        <v>13667</v>
      </c>
      <c r="E8158" s="98" t="s">
        <v>13670</v>
      </c>
      <c r="F8158" s="124">
        <v>11</v>
      </c>
      <c r="G8158" s="112">
        <v>38239</v>
      </c>
      <c r="H8158" s="98"/>
      <c r="I8158" s="123" t="str">
        <f t="shared" si="127"/>
        <v>NÃO</v>
      </c>
      <c r="J8158" s="123"/>
      <c r="K8158" s="123"/>
      <c r="L8158" s="123"/>
      <c r="M8158" s="98"/>
      <c r="N8158" s="118"/>
    </row>
    <row r="8159" spans="1:14" x14ac:dyDescent="0.25">
      <c r="A8159" s="130">
        <v>87613477000120</v>
      </c>
      <c r="B8159" s="98" t="s">
        <v>12036</v>
      </c>
      <c r="C8159" s="123" t="s">
        <v>3812</v>
      </c>
      <c r="D8159" s="98" t="s">
        <v>13667</v>
      </c>
      <c r="E8159" s="98" t="s">
        <v>13670</v>
      </c>
      <c r="F8159" s="124">
        <v>14</v>
      </c>
      <c r="G8159" s="112">
        <v>44136</v>
      </c>
      <c r="H8159" s="98"/>
      <c r="I8159" s="123" t="str">
        <f t="shared" si="127"/>
        <v>SIM</v>
      </c>
      <c r="J8159" s="123"/>
      <c r="K8159" s="123"/>
      <c r="L8159" s="123"/>
      <c r="M8159" s="98"/>
      <c r="N8159" s="118"/>
    </row>
    <row r="8160" spans="1:14" x14ac:dyDescent="0.25">
      <c r="A8160" s="130">
        <v>92406180000124</v>
      </c>
      <c r="B8160" s="98" t="s">
        <v>12037</v>
      </c>
      <c r="C8160" s="123" t="s">
        <v>3812</v>
      </c>
      <c r="D8160" s="98" t="s">
        <v>13667</v>
      </c>
      <c r="E8160" s="98" t="s">
        <v>13670</v>
      </c>
      <c r="F8160" s="124">
        <v>14</v>
      </c>
      <c r="G8160" s="112">
        <v>44136</v>
      </c>
      <c r="H8160" s="98"/>
      <c r="I8160" s="123" t="str">
        <f t="shared" si="127"/>
        <v>SIM</v>
      </c>
      <c r="J8160" s="123"/>
      <c r="K8160" s="123"/>
      <c r="L8160" s="123"/>
      <c r="M8160" s="98"/>
      <c r="N8160" s="118"/>
    </row>
    <row r="8161" spans="1:14" x14ac:dyDescent="0.25">
      <c r="A8161" s="130">
        <v>11294303000180</v>
      </c>
      <c r="B8161" s="98" t="s">
        <v>12038</v>
      </c>
      <c r="C8161" s="123" t="s">
        <v>2758</v>
      </c>
      <c r="D8161" s="98" t="s">
        <v>13667</v>
      </c>
      <c r="E8161" s="98" t="s">
        <v>13670</v>
      </c>
      <c r="F8161" s="124">
        <v>11</v>
      </c>
      <c r="G8161" s="112">
        <v>42012</v>
      </c>
      <c r="H8161" s="98"/>
      <c r="I8161" s="123" t="str">
        <f t="shared" si="127"/>
        <v>NÃO</v>
      </c>
      <c r="J8161" s="123"/>
      <c r="K8161" s="123"/>
      <c r="L8161" s="123"/>
      <c r="M8161" s="98" t="s">
        <v>15344</v>
      </c>
      <c r="N8161" s="118"/>
    </row>
    <row r="8162" spans="1:14" x14ac:dyDescent="0.25">
      <c r="A8162" s="130">
        <v>18114264000131</v>
      </c>
      <c r="B8162" s="98" t="s">
        <v>12039</v>
      </c>
      <c r="C8162" s="123" t="s">
        <v>1356</v>
      </c>
      <c r="D8162" s="98" t="s">
        <v>13667</v>
      </c>
      <c r="E8162" s="98" t="s">
        <v>13670</v>
      </c>
      <c r="F8162" s="124">
        <v>11</v>
      </c>
      <c r="G8162" s="112">
        <v>43727</v>
      </c>
      <c r="H8162" s="98"/>
      <c r="I8162" s="123" t="str">
        <f t="shared" si="127"/>
        <v>NÃO</v>
      </c>
      <c r="J8162" s="123"/>
      <c r="K8162" s="123"/>
      <c r="L8162" s="123"/>
      <c r="M8162" s="98"/>
      <c r="N8162" s="118"/>
    </row>
    <row r="8163" spans="1:14" x14ac:dyDescent="0.25">
      <c r="A8163" s="130">
        <v>8993909000108</v>
      </c>
      <c r="B8163" s="98" t="s">
        <v>12040</v>
      </c>
      <c r="C8163" s="123" t="s">
        <v>2554</v>
      </c>
      <c r="D8163" s="98" t="s">
        <v>13667</v>
      </c>
      <c r="E8163" s="98" t="s">
        <v>13670</v>
      </c>
      <c r="F8163" s="124">
        <v>11</v>
      </c>
      <c r="G8163" s="112">
        <v>38922</v>
      </c>
      <c r="H8163" s="98"/>
      <c r="I8163" s="123" t="str">
        <f t="shared" si="127"/>
        <v>NÃO</v>
      </c>
      <c r="J8163" s="123"/>
      <c r="K8163" s="123"/>
      <c r="L8163" s="123"/>
      <c r="M8163" s="98" t="s">
        <v>15168</v>
      </c>
      <c r="N8163" s="118"/>
    </row>
    <row r="8164" spans="1:14" x14ac:dyDescent="0.25">
      <c r="A8164" s="130">
        <v>1612269000191</v>
      </c>
      <c r="B8164" s="98" t="s">
        <v>12041</v>
      </c>
      <c r="C8164" s="123" t="s">
        <v>3143</v>
      </c>
      <c r="D8164" s="98" t="s">
        <v>13667</v>
      </c>
      <c r="E8164" s="98" t="s">
        <v>13670</v>
      </c>
      <c r="F8164" s="124">
        <v>11</v>
      </c>
      <c r="G8164" s="112">
        <v>40168</v>
      </c>
      <c r="H8164" s="98"/>
      <c r="I8164" s="123" t="str">
        <f t="shared" si="127"/>
        <v>NÃO</v>
      </c>
      <c r="J8164" s="123"/>
      <c r="K8164" s="123"/>
      <c r="L8164" s="123"/>
      <c r="M8164" s="98" t="s">
        <v>13534</v>
      </c>
      <c r="N8164" s="118"/>
    </row>
    <row r="8165" spans="1:14" x14ac:dyDescent="0.25">
      <c r="A8165" s="130">
        <v>6554174000182</v>
      </c>
      <c r="B8165" s="98" t="s">
        <v>12042</v>
      </c>
      <c r="C8165" s="123" t="s">
        <v>2926</v>
      </c>
      <c r="D8165" s="98" t="s">
        <v>13667</v>
      </c>
      <c r="E8165" s="98" t="s">
        <v>13670</v>
      </c>
      <c r="F8165" s="124">
        <v>11</v>
      </c>
      <c r="G8165" s="112">
        <v>40909</v>
      </c>
      <c r="H8165" s="98"/>
      <c r="I8165" s="123" t="str">
        <f t="shared" si="127"/>
        <v>NÃO</v>
      </c>
      <c r="J8165" s="123"/>
      <c r="K8165" s="123"/>
      <c r="L8165" s="123"/>
      <c r="M8165" s="98" t="s">
        <v>15587</v>
      </c>
      <c r="N8165" s="118"/>
    </row>
    <row r="8166" spans="1:14" x14ac:dyDescent="0.25">
      <c r="A8166" s="130">
        <v>4695284000139</v>
      </c>
      <c r="B8166" s="98" t="s">
        <v>12043</v>
      </c>
      <c r="C8166" s="123" t="s">
        <v>3747</v>
      </c>
      <c r="D8166" s="98" t="s">
        <v>13667</v>
      </c>
      <c r="E8166" s="98" t="s">
        <v>13670</v>
      </c>
      <c r="F8166" s="124">
        <v>14</v>
      </c>
      <c r="G8166" s="112">
        <v>44105</v>
      </c>
      <c r="H8166" s="98"/>
      <c r="I8166" s="123" t="str">
        <f t="shared" si="127"/>
        <v>SIM</v>
      </c>
      <c r="J8166" s="123"/>
      <c r="K8166" s="123"/>
      <c r="L8166" s="123"/>
      <c r="M8166" s="98"/>
      <c r="N8166" s="118"/>
    </row>
    <row r="8167" spans="1:14" x14ac:dyDescent="0.25">
      <c r="A8167" s="130">
        <v>18650952000116</v>
      </c>
      <c r="B8167" s="98" t="s">
        <v>12044</v>
      </c>
      <c r="C8167" s="123" t="s">
        <v>1356</v>
      </c>
      <c r="D8167" s="98" t="s">
        <v>13667</v>
      </c>
      <c r="E8167" s="98" t="s">
        <v>13670</v>
      </c>
      <c r="F8167" s="124">
        <v>11</v>
      </c>
      <c r="G8167" s="112">
        <v>41778</v>
      </c>
      <c r="H8167" s="98"/>
      <c r="I8167" s="123" t="str">
        <f t="shared" si="127"/>
        <v>NÃO</v>
      </c>
      <c r="J8167" s="123"/>
      <c r="K8167" s="123"/>
      <c r="L8167" s="123"/>
      <c r="M8167" s="98" t="s">
        <v>14596</v>
      </c>
      <c r="N8167" s="118"/>
    </row>
    <row r="8168" spans="1:14" x14ac:dyDescent="0.25">
      <c r="A8168" s="130">
        <v>87612743000109</v>
      </c>
      <c r="B8168" s="98" t="s">
        <v>12045</v>
      </c>
      <c r="C8168" s="123" t="s">
        <v>3812</v>
      </c>
      <c r="D8168" s="98" t="s">
        <v>13667</v>
      </c>
      <c r="E8168" s="98" t="s">
        <v>13670</v>
      </c>
      <c r="F8168" s="124">
        <v>11</v>
      </c>
      <c r="G8168" s="112">
        <v>38777</v>
      </c>
      <c r="H8168" s="98"/>
      <c r="I8168" s="123" t="str">
        <f t="shared" si="127"/>
        <v>NÃO</v>
      </c>
      <c r="J8168" s="123"/>
      <c r="K8168" s="123"/>
      <c r="L8168" s="123"/>
      <c r="M8168" s="98" t="s">
        <v>16280</v>
      </c>
      <c r="N8168" s="118"/>
    </row>
    <row r="8169" spans="1:14" x14ac:dyDescent="0.25">
      <c r="A8169" s="130">
        <v>92406248000175</v>
      </c>
      <c r="B8169" s="98" t="s">
        <v>12046</v>
      </c>
      <c r="C8169" s="123" t="s">
        <v>3812</v>
      </c>
      <c r="D8169" s="98" t="s">
        <v>13667</v>
      </c>
      <c r="E8169" s="98" t="s">
        <v>13670</v>
      </c>
      <c r="F8169" s="124">
        <v>11.5</v>
      </c>
      <c r="G8169" s="112">
        <v>38777</v>
      </c>
      <c r="H8169" s="98"/>
      <c r="I8169" s="123" t="str">
        <f t="shared" si="127"/>
        <v>NÃO</v>
      </c>
      <c r="J8169" s="123"/>
      <c r="K8169" s="123"/>
      <c r="L8169" s="123"/>
      <c r="M8169" s="98"/>
      <c r="N8169" s="118"/>
    </row>
    <row r="8170" spans="1:14" x14ac:dyDescent="0.25">
      <c r="A8170" s="130">
        <v>88254883000107</v>
      </c>
      <c r="B8170" s="98" t="s">
        <v>12047</v>
      </c>
      <c r="C8170" s="123" t="s">
        <v>3812</v>
      </c>
      <c r="D8170" s="98" t="s">
        <v>13667</v>
      </c>
      <c r="E8170" s="98" t="s">
        <v>13670</v>
      </c>
      <c r="F8170" s="124">
        <v>11</v>
      </c>
      <c r="G8170" s="112">
        <v>41541</v>
      </c>
      <c r="H8170" s="98"/>
      <c r="I8170" s="123" t="str">
        <f t="shared" si="127"/>
        <v>NÃO</v>
      </c>
      <c r="J8170" s="123"/>
      <c r="K8170" s="123"/>
      <c r="L8170" s="123"/>
      <c r="M8170" s="98"/>
      <c r="N8170" s="118"/>
    </row>
    <row r="8171" spans="1:14" x14ac:dyDescent="0.25">
      <c r="A8171" s="130">
        <v>88150495000186</v>
      </c>
      <c r="B8171" s="98" t="s">
        <v>12048</v>
      </c>
      <c r="C8171" s="123" t="s">
        <v>3812</v>
      </c>
      <c r="D8171" s="98" t="s">
        <v>13667</v>
      </c>
      <c r="E8171" s="98" t="s">
        <v>13670</v>
      </c>
      <c r="F8171" s="124">
        <v>11</v>
      </c>
      <c r="G8171" s="112">
        <v>42370</v>
      </c>
      <c r="H8171" s="98"/>
      <c r="I8171" s="123" t="str">
        <f t="shared" si="127"/>
        <v>NÃO</v>
      </c>
      <c r="J8171" s="123"/>
      <c r="K8171" s="123"/>
      <c r="L8171" s="123"/>
      <c r="M8171" s="98" t="s">
        <v>16285</v>
      </c>
      <c r="N8171" s="118"/>
    </row>
    <row r="8172" spans="1:14" x14ac:dyDescent="0.25">
      <c r="A8172" s="130">
        <v>87246120000151</v>
      </c>
      <c r="B8172" s="98" t="s">
        <v>12049</v>
      </c>
      <c r="C8172" s="123" t="s">
        <v>3812</v>
      </c>
      <c r="D8172" s="98" t="s">
        <v>13667</v>
      </c>
      <c r="E8172" s="98" t="s">
        <v>13670</v>
      </c>
      <c r="F8172" s="124">
        <v>15</v>
      </c>
      <c r="G8172" s="112">
        <v>44136</v>
      </c>
      <c r="H8172" s="98"/>
      <c r="I8172" s="123" t="str">
        <f t="shared" si="127"/>
        <v>SIM</v>
      </c>
      <c r="J8172" s="123"/>
      <c r="K8172" s="123"/>
      <c r="L8172" s="123"/>
      <c r="M8172" s="98"/>
      <c r="N8172" s="118"/>
    </row>
    <row r="8173" spans="1:14" x14ac:dyDescent="0.25">
      <c r="A8173" s="130">
        <v>18301028000124</v>
      </c>
      <c r="B8173" s="98" t="s">
        <v>12050</v>
      </c>
      <c r="C8173" s="123" t="s">
        <v>1356</v>
      </c>
      <c r="D8173" s="98" t="s">
        <v>13667</v>
      </c>
      <c r="E8173" s="98" t="s">
        <v>13670</v>
      </c>
      <c r="F8173" s="124">
        <v>11</v>
      </c>
      <c r="G8173" s="112">
        <v>42370</v>
      </c>
      <c r="H8173" s="98"/>
      <c r="I8173" s="123" t="str">
        <f t="shared" si="127"/>
        <v>NÃO</v>
      </c>
      <c r="J8173" s="123"/>
      <c r="K8173" s="123"/>
      <c r="L8173" s="123"/>
      <c r="M8173" s="98" t="s">
        <v>14597</v>
      </c>
      <c r="N8173" s="118"/>
    </row>
    <row r="8174" spans="1:14" x14ac:dyDescent="0.25">
      <c r="A8174" s="130">
        <v>45112224000123</v>
      </c>
      <c r="B8174" s="98" t="s">
        <v>12051</v>
      </c>
      <c r="C8174" s="123" t="s">
        <v>4626</v>
      </c>
      <c r="D8174" s="98" t="s">
        <v>13667</v>
      </c>
      <c r="E8174" s="98" t="s">
        <v>13670</v>
      </c>
      <c r="F8174" s="124">
        <v>11</v>
      </c>
      <c r="G8174" s="112">
        <v>43606</v>
      </c>
      <c r="H8174" s="98"/>
      <c r="I8174" s="123" t="str">
        <f t="shared" si="127"/>
        <v>NÃO</v>
      </c>
      <c r="J8174" s="123"/>
      <c r="K8174" s="123"/>
      <c r="L8174" s="123"/>
      <c r="M8174" s="98"/>
      <c r="N8174" s="118"/>
    </row>
    <row r="8175" spans="1:14" x14ac:dyDescent="0.25">
      <c r="A8175" s="130">
        <v>1601857000120</v>
      </c>
      <c r="B8175" s="98" t="s">
        <v>12052</v>
      </c>
      <c r="C8175" s="123" t="s">
        <v>3812</v>
      </c>
      <c r="D8175" s="98" t="s">
        <v>13667</v>
      </c>
      <c r="E8175" s="98" t="s">
        <v>13670</v>
      </c>
      <c r="F8175" s="124">
        <v>11</v>
      </c>
      <c r="G8175" s="112">
        <v>43038</v>
      </c>
      <c r="H8175" s="98"/>
      <c r="I8175" s="123" t="str">
        <f t="shared" si="127"/>
        <v>NÃO</v>
      </c>
      <c r="J8175" s="123"/>
      <c r="K8175" s="123"/>
      <c r="L8175" s="123"/>
      <c r="M8175" s="98" t="s">
        <v>16289</v>
      </c>
      <c r="N8175" s="118"/>
    </row>
    <row r="8176" spans="1:14" x14ac:dyDescent="0.25">
      <c r="A8176" s="130">
        <v>89971766000127</v>
      </c>
      <c r="B8176" s="98" t="s">
        <v>12053</v>
      </c>
      <c r="C8176" s="123" t="s">
        <v>3812</v>
      </c>
      <c r="D8176" s="98" t="s">
        <v>13667</v>
      </c>
      <c r="E8176" s="98" t="s">
        <v>13670</v>
      </c>
      <c r="F8176" s="124">
        <v>11</v>
      </c>
      <c r="G8176" s="112">
        <v>42522</v>
      </c>
      <c r="H8176" s="98"/>
      <c r="I8176" s="123" t="str">
        <f t="shared" si="127"/>
        <v>NÃO</v>
      </c>
      <c r="J8176" s="123"/>
      <c r="K8176" s="123"/>
      <c r="L8176" s="123"/>
      <c r="M8176" s="98" t="s">
        <v>16291</v>
      </c>
      <c r="N8176" s="118"/>
    </row>
    <row r="8177" spans="1:14" x14ac:dyDescent="0.25">
      <c r="A8177" s="130">
        <v>23563067000130</v>
      </c>
      <c r="B8177" s="98" t="s">
        <v>12054</v>
      </c>
      <c r="C8177" s="123" t="s">
        <v>634</v>
      </c>
      <c r="D8177" s="98" t="s">
        <v>13667</v>
      </c>
      <c r="E8177" s="98" t="s">
        <v>13670</v>
      </c>
      <c r="F8177" s="124">
        <v>14</v>
      </c>
      <c r="G8177" s="112">
        <v>44043</v>
      </c>
      <c r="H8177" s="98"/>
      <c r="I8177" s="123" t="str">
        <f t="shared" si="127"/>
        <v>SIM</v>
      </c>
      <c r="J8177" s="123"/>
      <c r="K8177" s="123"/>
      <c r="L8177" s="123"/>
      <c r="M8177" s="98"/>
      <c r="N8177" s="118"/>
    </row>
    <row r="8178" spans="1:14" x14ac:dyDescent="0.25">
      <c r="A8178" s="130">
        <v>18677591000100</v>
      </c>
      <c r="B8178" s="98" t="s">
        <v>12055</v>
      </c>
      <c r="C8178" s="123" t="s">
        <v>1356</v>
      </c>
      <c r="D8178" s="98" t="s">
        <v>13667</v>
      </c>
      <c r="E8178" s="98" t="s">
        <v>13670</v>
      </c>
      <c r="F8178" s="124">
        <v>14</v>
      </c>
      <c r="G8178" s="112">
        <v>44007</v>
      </c>
      <c r="H8178" s="98"/>
      <c r="I8178" s="123" t="str">
        <f t="shared" si="127"/>
        <v>SIM</v>
      </c>
      <c r="J8178" s="123"/>
      <c r="K8178" s="123"/>
      <c r="L8178" s="123"/>
      <c r="M8178" s="98"/>
      <c r="N8178" s="118"/>
    </row>
    <row r="8179" spans="1:14" x14ac:dyDescent="0.25">
      <c r="A8179" s="130">
        <v>8204497000171</v>
      </c>
      <c r="B8179" s="98" t="s">
        <v>12056</v>
      </c>
      <c r="C8179" s="123" t="s">
        <v>3601</v>
      </c>
      <c r="D8179" s="98" t="s">
        <v>13667</v>
      </c>
      <c r="E8179" s="98" t="s">
        <v>13670</v>
      </c>
      <c r="F8179" s="124">
        <v>11</v>
      </c>
      <c r="G8179" s="112">
        <v>43282</v>
      </c>
      <c r="H8179" s="98"/>
      <c r="I8179" s="123" t="str">
        <f t="shared" si="127"/>
        <v>NÃO</v>
      </c>
      <c r="J8179" s="123"/>
      <c r="K8179" s="123"/>
      <c r="L8179" s="123"/>
      <c r="M8179" s="98" t="s">
        <v>16068</v>
      </c>
      <c r="N8179" s="118"/>
    </row>
    <row r="8180" spans="1:14" x14ac:dyDescent="0.25">
      <c r="A8180" s="130">
        <v>11040870000100</v>
      </c>
      <c r="B8180" s="98" t="s">
        <v>12057</v>
      </c>
      <c r="C8180" s="123" t="s">
        <v>2758</v>
      </c>
      <c r="D8180" s="98" t="s">
        <v>13667</v>
      </c>
      <c r="E8180" s="98" t="s">
        <v>13670</v>
      </c>
      <c r="F8180" s="124">
        <v>11</v>
      </c>
      <c r="G8180" s="112">
        <v>42709</v>
      </c>
      <c r="H8180" s="98"/>
      <c r="I8180" s="123" t="str">
        <f t="shared" si="127"/>
        <v>NÃO</v>
      </c>
      <c r="J8180" s="123"/>
      <c r="K8180" s="123"/>
      <c r="L8180" s="123"/>
      <c r="M8180" s="98" t="s">
        <v>15346</v>
      </c>
      <c r="N8180" s="118"/>
    </row>
    <row r="8181" spans="1:14" x14ac:dyDescent="0.25">
      <c r="A8181" s="130">
        <v>91566893000192</v>
      </c>
      <c r="B8181" s="98" t="s">
        <v>12058</v>
      </c>
      <c r="C8181" s="123" t="s">
        <v>3812</v>
      </c>
      <c r="D8181" s="98" t="s">
        <v>13667</v>
      </c>
      <c r="E8181" s="98" t="s">
        <v>13670</v>
      </c>
      <c r="F8181" s="124">
        <v>14</v>
      </c>
      <c r="G8181" s="112">
        <v>44013</v>
      </c>
      <c r="H8181" s="98"/>
      <c r="I8181" s="123" t="str">
        <f t="shared" si="127"/>
        <v>SIM</v>
      </c>
      <c r="J8181" s="123"/>
      <c r="K8181" s="123"/>
      <c r="L8181" s="123"/>
      <c r="M8181" s="98"/>
      <c r="N8181" s="118"/>
    </row>
    <row r="8182" spans="1:14" x14ac:dyDescent="0.25">
      <c r="A8182" s="130">
        <v>25141318000113</v>
      </c>
      <c r="B8182" s="98" t="s">
        <v>12059</v>
      </c>
      <c r="C8182" s="123" t="s">
        <v>901</v>
      </c>
      <c r="D8182" s="98" t="s">
        <v>13667</v>
      </c>
      <c r="E8182" s="98" t="s">
        <v>13670</v>
      </c>
      <c r="F8182" s="124">
        <v>11</v>
      </c>
      <c r="G8182" s="112">
        <v>40102</v>
      </c>
      <c r="H8182" s="98"/>
      <c r="I8182" s="123" t="str">
        <f t="shared" si="127"/>
        <v>NÃO</v>
      </c>
      <c r="J8182" s="123"/>
      <c r="K8182" s="123"/>
      <c r="L8182" s="123"/>
      <c r="M8182" s="98"/>
      <c r="N8182" s="118"/>
    </row>
    <row r="8183" spans="1:14" x14ac:dyDescent="0.25">
      <c r="A8183" s="130">
        <v>89848949000150</v>
      </c>
      <c r="B8183" s="98" t="s">
        <v>12060</v>
      </c>
      <c r="C8183" s="123" t="s">
        <v>3812</v>
      </c>
      <c r="D8183" s="98" t="s">
        <v>13667</v>
      </c>
      <c r="E8183" s="98" t="s">
        <v>13670</v>
      </c>
      <c r="F8183" s="124">
        <v>14</v>
      </c>
      <c r="G8183" s="112">
        <v>44013</v>
      </c>
      <c r="H8183" s="98"/>
      <c r="I8183" s="123" t="str">
        <f t="shared" si="127"/>
        <v>SIM</v>
      </c>
      <c r="J8183" s="123"/>
      <c r="K8183" s="123"/>
      <c r="L8183" s="123"/>
      <c r="M8183" s="98"/>
      <c r="N8183" s="118"/>
    </row>
    <row r="8184" spans="1:14" x14ac:dyDescent="0.25">
      <c r="A8184" s="130">
        <v>114801000188</v>
      </c>
      <c r="B8184" s="98" t="s">
        <v>12061</v>
      </c>
      <c r="C8184" s="123" t="s">
        <v>5227</v>
      </c>
      <c r="D8184" s="98" t="s">
        <v>13667</v>
      </c>
      <c r="E8184" s="98" t="s">
        <v>13670</v>
      </c>
      <c r="F8184" s="124">
        <v>11</v>
      </c>
      <c r="G8184" s="112">
        <v>42906</v>
      </c>
      <c r="H8184" s="98"/>
      <c r="I8184" s="123" t="str">
        <f t="shared" si="127"/>
        <v>NÃO</v>
      </c>
      <c r="J8184" s="123"/>
      <c r="K8184" s="123"/>
      <c r="L8184" s="123"/>
      <c r="M8184" s="98" t="s">
        <v>17016</v>
      </c>
      <c r="N8184" s="118"/>
    </row>
    <row r="8185" spans="1:14" x14ac:dyDescent="0.25">
      <c r="A8185" s="130">
        <v>3155751000175</v>
      </c>
      <c r="B8185" s="98" t="s">
        <v>12062</v>
      </c>
      <c r="C8185" s="123" t="s">
        <v>2197</v>
      </c>
      <c r="D8185" s="98" t="s">
        <v>13667</v>
      </c>
      <c r="E8185" s="98" t="s">
        <v>13670</v>
      </c>
      <c r="F8185" s="124">
        <v>11</v>
      </c>
      <c r="G8185" s="112">
        <v>38762</v>
      </c>
      <c r="H8185" s="98"/>
      <c r="I8185" s="123" t="str">
        <f t="shared" si="127"/>
        <v>NÃO</v>
      </c>
      <c r="J8185" s="123"/>
      <c r="K8185" s="123"/>
      <c r="L8185" s="123"/>
      <c r="M8185" s="98"/>
      <c r="N8185" s="118"/>
    </row>
    <row r="8186" spans="1:14" x14ac:dyDescent="0.25">
      <c r="A8186" s="130">
        <v>88488341000107</v>
      </c>
      <c r="B8186" s="98" t="s">
        <v>12063</v>
      </c>
      <c r="C8186" s="123" t="s">
        <v>3812</v>
      </c>
      <c r="D8186" s="98" t="s">
        <v>13667</v>
      </c>
      <c r="E8186" s="98" t="s">
        <v>13670</v>
      </c>
      <c r="F8186" s="124">
        <v>11</v>
      </c>
      <c r="G8186" s="112">
        <v>38443</v>
      </c>
      <c r="H8186" s="98"/>
      <c r="I8186" s="123" t="str">
        <f t="shared" si="127"/>
        <v>NÃO</v>
      </c>
      <c r="J8186" s="123"/>
      <c r="K8186" s="123"/>
      <c r="L8186" s="123"/>
      <c r="M8186" s="98"/>
      <c r="N8186" s="118"/>
    </row>
    <row r="8187" spans="1:14" x14ac:dyDescent="0.25">
      <c r="A8187" s="130">
        <v>1915313000132</v>
      </c>
      <c r="B8187" s="98" t="s">
        <v>12064</v>
      </c>
      <c r="C8187" s="123" t="s">
        <v>901</v>
      </c>
      <c r="D8187" s="98" t="s">
        <v>13667</v>
      </c>
      <c r="E8187" s="98" t="s">
        <v>13670</v>
      </c>
      <c r="F8187" s="124">
        <v>11</v>
      </c>
      <c r="G8187" s="112">
        <v>43435</v>
      </c>
      <c r="H8187" s="98"/>
      <c r="I8187" s="123" t="str">
        <f t="shared" si="127"/>
        <v>NÃO</v>
      </c>
      <c r="J8187" s="123"/>
      <c r="K8187" s="123"/>
      <c r="L8187" s="123"/>
      <c r="M8187" s="98" t="s">
        <v>14206</v>
      </c>
      <c r="N8187" s="118"/>
    </row>
    <row r="8188" spans="1:14" x14ac:dyDescent="0.25">
      <c r="A8188" s="130">
        <v>95422986000102</v>
      </c>
      <c r="B8188" s="98" t="s">
        <v>12065</v>
      </c>
      <c r="C8188" s="123" t="s">
        <v>3143</v>
      </c>
      <c r="D8188" s="98" t="s">
        <v>13667</v>
      </c>
      <c r="E8188" s="98" t="s">
        <v>13670</v>
      </c>
      <c r="F8188" s="124">
        <v>11</v>
      </c>
      <c r="G8188" s="112">
        <v>41819</v>
      </c>
      <c r="H8188" s="98"/>
      <c r="I8188" s="123" t="str">
        <f t="shared" si="127"/>
        <v>NÃO</v>
      </c>
      <c r="J8188" s="123"/>
      <c r="K8188" s="123"/>
      <c r="L8188" s="123"/>
      <c r="M8188" s="98" t="s">
        <v>15729</v>
      </c>
      <c r="N8188" s="118"/>
    </row>
    <row r="8189" spans="1:14" x14ac:dyDescent="0.25">
      <c r="A8189" s="130">
        <v>1607509000160</v>
      </c>
      <c r="B8189" s="98" t="s">
        <v>12066</v>
      </c>
      <c r="C8189" s="123" t="s">
        <v>3812</v>
      </c>
      <c r="D8189" s="98" t="s">
        <v>13667</v>
      </c>
      <c r="E8189" s="98" t="s">
        <v>13670</v>
      </c>
      <c r="F8189" s="124">
        <v>14</v>
      </c>
      <c r="G8189" s="112">
        <v>43922</v>
      </c>
      <c r="H8189" s="98"/>
      <c r="I8189" s="123" t="str">
        <f t="shared" si="127"/>
        <v>SIM</v>
      </c>
      <c r="J8189" s="123"/>
      <c r="K8189" s="123"/>
      <c r="L8189" s="123"/>
      <c r="M8189" s="98"/>
      <c r="N8189" s="118"/>
    </row>
    <row r="8190" spans="1:14" x14ac:dyDescent="0.25">
      <c r="A8190" s="130">
        <v>14043574000151</v>
      </c>
      <c r="B8190" s="98" t="s">
        <v>12067</v>
      </c>
      <c r="C8190" s="123" t="s">
        <v>215</v>
      </c>
      <c r="D8190" s="98" t="s">
        <v>13667</v>
      </c>
      <c r="E8190" s="98" t="s">
        <v>13670</v>
      </c>
      <c r="F8190" s="124">
        <v>14</v>
      </c>
      <c r="G8190" s="112">
        <v>44075</v>
      </c>
      <c r="H8190" s="98"/>
      <c r="I8190" s="123" t="str">
        <f t="shared" si="127"/>
        <v>SIM</v>
      </c>
      <c r="J8190" s="123"/>
      <c r="K8190" s="123"/>
      <c r="L8190" s="123"/>
      <c r="M8190" s="98"/>
      <c r="N8190" s="118"/>
    </row>
    <row r="8191" spans="1:14" x14ac:dyDescent="0.25">
      <c r="A8191" s="130">
        <v>11097243000106</v>
      </c>
      <c r="B8191" s="98" t="s">
        <v>12068</v>
      </c>
      <c r="C8191" s="123" t="s">
        <v>2758</v>
      </c>
      <c r="D8191" s="98" t="s">
        <v>13667</v>
      </c>
      <c r="E8191" s="98" t="s">
        <v>13670</v>
      </c>
      <c r="F8191" s="124">
        <v>11</v>
      </c>
      <c r="G8191" s="112">
        <v>40982</v>
      </c>
      <c r="H8191" s="98"/>
      <c r="I8191" s="123" t="str">
        <f t="shared" si="127"/>
        <v>NÃO</v>
      </c>
      <c r="J8191" s="123"/>
      <c r="K8191" s="123"/>
      <c r="L8191" s="123"/>
      <c r="M8191" s="98" t="s">
        <v>15348</v>
      </c>
      <c r="N8191" s="118"/>
    </row>
    <row r="8192" spans="1:14" x14ac:dyDescent="0.25">
      <c r="A8192" s="130">
        <v>18083071000160</v>
      </c>
      <c r="B8192" s="98" t="s">
        <v>12069</v>
      </c>
      <c r="C8192" s="123" t="s">
        <v>1356</v>
      </c>
      <c r="D8192" s="98" t="s">
        <v>13667</v>
      </c>
      <c r="E8192" s="98" t="s">
        <v>13670</v>
      </c>
      <c r="F8192" s="124">
        <v>11</v>
      </c>
      <c r="G8192" s="112">
        <v>40360</v>
      </c>
      <c r="H8192" s="98"/>
      <c r="I8192" s="123" t="str">
        <f t="shared" si="127"/>
        <v>NÃO</v>
      </c>
      <c r="J8192" s="123"/>
      <c r="K8192" s="123"/>
      <c r="L8192" s="123"/>
      <c r="M8192" s="98"/>
      <c r="N8192" s="118"/>
    </row>
    <row r="8193" spans="1:14" x14ac:dyDescent="0.25">
      <c r="A8193" s="130">
        <v>17695032000151</v>
      </c>
      <c r="B8193" s="98" t="s">
        <v>12070</v>
      </c>
      <c r="C8193" s="123" t="s">
        <v>1356</v>
      </c>
      <c r="D8193" s="98" t="s">
        <v>13667</v>
      </c>
      <c r="E8193" s="98" t="s">
        <v>13670</v>
      </c>
      <c r="F8193" s="124">
        <v>11</v>
      </c>
      <c r="G8193" s="112">
        <v>39508</v>
      </c>
      <c r="H8193" s="98"/>
      <c r="I8193" s="123" t="str">
        <f t="shared" si="127"/>
        <v>NÃO</v>
      </c>
      <c r="J8193" s="123"/>
      <c r="K8193" s="123"/>
      <c r="L8193" s="123"/>
      <c r="M8193" s="98" t="s">
        <v>13699</v>
      </c>
      <c r="N8193" s="118"/>
    </row>
    <row r="8194" spans="1:14" x14ac:dyDescent="0.25">
      <c r="A8194" s="130">
        <v>87838330000139</v>
      </c>
      <c r="B8194" s="98" t="s">
        <v>12071</v>
      </c>
      <c r="C8194" s="123" t="s">
        <v>3812</v>
      </c>
      <c r="D8194" s="98" t="s">
        <v>13667</v>
      </c>
      <c r="E8194" s="98" t="s">
        <v>13670</v>
      </c>
      <c r="F8194" s="124">
        <v>14</v>
      </c>
      <c r="G8194" s="112">
        <v>44013</v>
      </c>
      <c r="H8194" s="98"/>
      <c r="I8194" s="123" t="str">
        <f t="shared" si="127"/>
        <v>SIM</v>
      </c>
      <c r="J8194" s="123"/>
      <c r="K8194" s="123"/>
      <c r="L8194" s="123"/>
      <c r="M8194" s="98"/>
      <c r="N8194" s="118"/>
    </row>
    <row r="8195" spans="1:14" x14ac:dyDescent="0.25">
      <c r="A8195" s="130">
        <v>1614088000102</v>
      </c>
      <c r="B8195" s="98" t="s">
        <v>12072</v>
      </c>
      <c r="C8195" s="123" t="s">
        <v>2274</v>
      </c>
      <c r="D8195" s="98" t="s">
        <v>13667</v>
      </c>
      <c r="E8195" s="98" t="s">
        <v>13670</v>
      </c>
      <c r="F8195" s="124">
        <v>11</v>
      </c>
      <c r="G8195" s="112">
        <v>42615</v>
      </c>
      <c r="H8195" s="98"/>
      <c r="I8195" s="123" t="str">
        <f t="shared" ref="I8195:I8258" si="128">IFERROR(IF(OR(E8195="Ativos", E8195="Aposentados",E8195="Pensionistas"),IF(F8195&gt;=14,"SIM","NÃO"),""),"")</f>
        <v>NÃO</v>
      </c>
      <c r="J8195" s="123"/>
      <c r="K8195" s="123"/>
      <c r="L8195" s="123"/>
      <c r="M8195" s="98" t="s">
        <v>14951</v>
      </c>
      <c r="N8195" s="118"/>
    </row>
    <row r="8196" spans="1:14" x14ac:dyDescent="0.25">
      <c r="A8196" s="130">
        <v>1619323000120</v>
      </c>
      <c r="B8196" s="98" t="s">
        <v>12073</v>
      </c>
      <c r="C8196" s="123" t="s">
        <v>3143</v>
      </c>
      <c r="D8196" s="98" t="s">
        <v>13667</v>
      </c>
      <c r="E8196" s="98" t="s">
        <v>13670</v>
      </c>
      <c r="F8196" s="124">
        <v>11</v>
      </c>
      <c r="G8196" s="112">
        <v>38931</v>
      </c>
      <c r="H8196" s="98"/>
      <c r="I8196" s="123" t="str">
        <f t="shared" si="128"/>
        <v>NÃO</v>
      </c>
      <c r="J8196" s="123"/>
      <c r="K8196" s="123"/>
      <c r="L8196" s="123"/>
      <c r="M8196" s="98" t="s">
        <v>13534</v>
      </c>
      <c r="N8196" s="118"/>
    </row>
    <row r="8197" spans="1:14" x14ac:dyDescent="0.25">
      <c r="A8197" s="130">
        <v>47842836000105</v>
      </c>
      <c r="B8197" s="98" t="s">
        <v>12074</v>
      </c>
      <c r="C8197" s="123" t="s">
        <v>4626</v>
      </c>
      <c r="D8197" s="98" t="s">
        <v>13667</v>
      </c>
      <c r="E8197" s="98" t="s">
        <v>13670</v>
      </c>
      <c r="F8197" s="124">
        <v>11</v>
      </c>
      <c r="G8197" s="112">
        <v>40909</v>
      </c>
      <c r="H8197" s="98"/>
      <c r="I8197" s="123" t="str">
        <f t="shared" si="128"/>
        <v>NÃO</v>
      </c>
      <c r="J8197" s="123"/>
      <c r="K8197" s="123"/>
      <c r="L8197" s="123"/>
      <c r="M8197" s="98" t="s">
        <v>16742</v>
      </c>
      <c r="N8197" s="118"/>
    </row>
    <row r="8198" spans="1:14" x14ac:dyDescent="0.25">
      <c r="A8198" s="130">
        <v>1612848000134</v>
      </c>
      <c r="B8198" s="98" t="s">
        <v>12075</v>
      </c>
      <c r="C8198" s="123" t="s">
        <v>4626</v>
      </c>
      <c r="D8198" s="98" t="s">
        <v>13667</v>
      </c>
      <c r="E8198" s="98" t="s">
        <v>13670</v>
      </c>
      <c r="F8198" s="124">
        <v>14</v>
      </c>
      <c r="G8198" s="112">
        <v>44044</v>
      </c>
      <c r="H8198" s="98"/>
      <c r="I8198" s="123" t="str">
        <f t="shared" si="128"/>
        <v>SIM</v>
      </c>
      <c r="J8198" s="123"/>
      <c r="K8198" s="123"/>
      <c r="L8198" s="123"/>
      <c r="M8198" s="98"/>
      <c r="N8198" s="118"/>
    </row>
    <row r="8199" spans="1:14" x14ac:dyDescent="0.25">
      <c r="A8199" s="130">
        <v>11361870000102</v>
      </c>
      <c r="B8199" s="98" t="s">
        <v>12076</v>
      </c>
      <c r="C8199" s="123" t="s">
        <v>2758</v>
      </c>
      <c r="D8199" s="98" t="s">
        <v>13667</v>
      </c>
      <c r="E8199" s="98" t="s">
        <v>13670</v>
      </c>
      <c r="F8199" s="124">
        <v>11</v>
      </c>
      <c r="G8199" s="112">
        <v>38681</v>
      </c>
      <c r="H8199" s="98"/>
      <c r="I8199" s="123" t="str">
        <f t="shared" si="128"/>
        <v>NÃO</v>
      </c>
      <c r="J8199" s="123"/>
      <c r="K8199" s="123"/>
      <c r="L8199" s="123"/>
      <c r="M8199" s="98" t="s">
        <v>15351</v>
      </c>
      <c r="N8199" s="118"/>
    </row>
    <row r="8200" spans="1:14" x14ac:dyDescent="0.25">
      <c r="A8200" s="130">
        <v>3848000174</v>
      </c>
      <c r="B8200" s="98" t="s">
        <v>12077</v>
      </c>
      <c r="C8200" s="123" t="s">
        <v>5227</v>
      </c>
      <c r="D8200" s="98" t="s">
        <v>13667</v>
      </c>
      <c r="E8200" s="98" t="s">
        <v>13670</v>
      </c>
      <c r="F8200" s="124">
        <v>11</v>
      </c>
      <c r="G8200" s="112">
        <v>42834</v>
      </c>
      <c r="H8200" s="98"/>
      <c r="I8200" s="123" t="str">
        <f t="shared" si="128"/>
        <v>NÃO</v>
      </c>
      <c r="J8200" s="123"/>
      <c r="K8200" s="123"/>
      <c r="L8200" s="123"/>
      <c r="M8200" s="98"/>
      <c r="N8200" s="118"/>
    </row>
    <row r="8201" spans="1:14" x14ac:dyDescent="0.25">
      <c r="A8201" s="130">
        <v>1367762000193</v>
      </c>
      <c r="B8201" s="98" t="s">
        <v>12078</v>
      </c>
      <c r="C8201" s="123" t="s">
        <v>2274</v>
      </c>
      <c r="D8201" s="98" t="s">
        <v>13667</v>
      </c>
      <c r="E8201" s="98" t="s">
        <v>13670</v>
      </c>
      <c r="F8201" s="124">
        <v>11</v>
      </c>
      <c r="G8201" s="112">
        <v>43891</v>
      </c>
      <c r="H8201" s="98"/>
      <c r="I8201" s="123" t="str">
        <f t="shared" si="128"/>
        <v>NÃO</v>
      </c>
      <c r="J8201" s="123"/>
      <c r="K8201" s="123"/>
      <c r="L8201" s="123"/>
      <c r="M8201" s="98"/>
      <c r="N8201" s="118"/>
    </row>
    <row r="8202" spans="1:14" x14ac:dyDescent="0.25">
      <c r="A8202" s="130">
        <v>13232996000102</v>
      </c>
      <c r="B8202" s="98" t="s">
        <v>12079</v>
      </c>
      <c r="C8202" s="123" t="s">
        <v>215</v>
      </c>
      <c r="D8202" s="98" t="s">
        <v>13667</v>
      </c>
      <c r="E8202" s="98" t="s">
        <v>13670</v>
      </c>
      <c r="F8202" s="124">
        <v>11</v>
      </c>
      <c r="G8202" s="112">
        <v>39583</v>
      </c>
      <c r="H8202" s="98"/>
      <c r="I8202" s="123" t="str">
        <f t="shared" si="128"/>
        <v>NÃO</v>
      </c>
      <c r="J8202" s="123"/>
      <c r="K8202" s="123"/>
      <c r="L8202" s="123"/>
      <c r="M8202" s="98" t="s">
        <v>13699</v>
      </c>
      <c r="N8202" s="118"/>
    </row>
    <row r="8203" spans="1:14" x14ac:dyDescent="0.25">
      <c r="A8203" s="130">
        <v>2321917000113</v>
      </c>
      <c r="B8203" s="98" t="s">
        <v>12080</v>
      </c>
      <c r="C8203" s="123" t="s">
        <v>901</v>
      </c>
      <c r="D8203" s="98" t="s">
        <v>13667</v>
      </c>
      <c r="E8203" s="98" t="s">
        <v>13670</v>
      </c>
      <c r="F8203" s="124">
        <v>11</v>
      </c>
      <c r="G8203" s="112">
        <v>42583</v>
      </c>
      <c r="H8203" s="98"/>
      <c r="I8203" s="123" t="str">
        <f t="shared" si="128"/>
        <v>NÃO</v>
      </c>
      <c r="J8203" s="123"/>
      <c r="K8203" s="123"/>
      <c r="L8203" s="123"/>
      <c r="M8203" s="98" t="s">
        <v>14207</v>
      </c>
      <c r="N8203" s="118"/>
    </row>
    <row r="8204" spans="1:14" x14ac:dyDescent="0.25">
      <c r="A8204" s="130">
        <v>12262721000159</v>
      </c>
      <c r="B8204" s="98" t="s">
        <v>12081</v>
      </c>
      <c r="C8204" s="123" t="s">
        <v>29</v>
      </c>
      <c r="D8204" s="98" t="s">
        <v>13667</v>
      </c>
      <c r="E8204" s="98" t="s">
        <v>13670</v>
      </c>
      <c r="F8204" s="124">
        <v>11</v>
      </c>
      <c r="G8204" s="112">
        <v>42332</v>
      </c>
      <c r="H8204" s="98"/>
      <c r="I8204" s="123" t="str">
        <f t="shared" si="128"/>
        <v>NÃO</v>
      </c>
      <c r="J8204" s="123"/>
      <c r="K8204" s="123"/>
      <c r="L8204" s="123"/>
      <c r="M8204" s="98" t="s">
        <v>13712</v>
      </c>
      <c r="N8204" s="118"/>
    </row>
    <row r="8205" spans="1:14" x14ac:dyDescent="0.25">
      <c r="A8205" s="130">
        <v>95589271000130</v>
      </c>
      <c r="B8205" s="98" t="s">
        <v>12082</v>
      </c>
      <c r="C8205" s="123" t="s">
        <v>3143</v>
      </c>
      <c r="D8205" s="98" t="s">
        <v>13667</v>
      </c>
      <c r="E8205" s="98" t="s">
        <v>13670</v>
      </c>
      <c r="F8205" s="124">
        <v>11</v>
      </c>
      <c r="G8205" s="112">
        <v>40304</v>
      </c>
      <c r="H8205" s="98"/>
      <c r="I8205" s="123" t="str">
        <f t="shared" si="128"/>
        <v>NÃO</v>
      </c>
      <c r="J8205" s="123"/>
      <c r="K8205" s="123"/>
      <c r="L8205" s="123"/>
      <c r="M8205" s="98" t="s">
        <v>15733</v>
      </c>
      <c r="N8205" s="118"/>
    </row>
    <row r="8206" spans="1:14" x14ac:dyDescent="0.25">
      <c r="A8206" s="130">
        <v>53221941000111</v>
      </c>
      <c r="B8206" s="98" t="s">
        <v>12083</v>
      </c>
      <c r="C8206" s="123" t="s">
        <v>4626</v>
      </c>
      <c r="D8206" s="98" t="s">
        <v>13667</v>
      </c>
      <c r="E8206" s="98" t="s">
        <v>13670</v>
      </c>
      <c r="F8206" s="124">
        <v>11</v>
      </c>
      <c r="G8206" s="112">
        <v>38944</v>
      </c>
      <c r="H8206" s="98"/>
      <c r="I8206" s="123" t="str">
        <f t="shared" si="128"/>
        <v>NÃO</v>
      </c>
      <c r="J8206" s="123"/>
      <c r="K8206" s="123"/>
      <c r="L8206" s="123"/>
      <c r="M8206" s="98" t="s">
        <v>16745</v>
      </c>
      <c r="N8206" s="118"/>
    </row>
    <row r="8207" spans="1:14" x14ac:dyDescent="0.25">
      <c r="A8207" s="130">
        <v>10347466000111</v>
      </c>
      <c r="B8207" s="98" t="s">
        <v>12084</v>
      </c>
      <c r="C8207" s="123" t="s">
        <v>2758</v>
      </c>
      <c r="D8207" s="98" t="s">
        <v>13667</v>
      </c>
      <c r="E8207" s="98" t="s">
        <v>13670</v>
      </c>
      <c r="F8207" s="124">
        <v>11</v>
      </c>
      <c r="G8207" s="112">
        <v>40504</v>
      </c>
      <c r="H8207" s="98"/>
      <c r="I8207" s="123" t="str">
        <f t="shared" si="128"/>
        <v>NÃO</v>
      </c>
      <c r="J8207" s="123"/>
      <c r="K8207" s="123"/>
      <c r="L8207" s="123"/>
      <c r="M8207" s="98"/>
      <c r="N8207" s="118"/>
    </row>
    <row r="8208" spans="1:14" x14ac:dyDescent="0.25">
      <c r="A8208" s="130">
        <v>87843819000107</v>
      </c>
      <c r="B8208" s="98" t="s">
        <v>12085</v>
      </c>
      <c r="C8208" s="123" t="s">
        <v>3812</v>
      </c>
      <c r="D8208" s="98" t="s">
        <v>13667</v>
      </c>
      <c r="E8208" s="98" t="s">
        <v>13670</v>
      </c>
      <c r="F8208" s="124">
        <v>14</v>
      </c>
      <c r="G8208" s="112">
        <v>43922</v>
      </c>
      <c r="H8208" s="98"/>
      <c r="I8208" s="123" t="str">
        <f t="shared" si="128"/>
        <v>SIM</v>
      </c>
      <c r="J8208" s="123"/>
      <c r="K8208" s="123"/>
      <c r="L8208" s="123"/>
      <c r="M8208" s="98"/>
      <c r="N8208" s="118"/>
    </row>
    <row r="8209" spans="1:14" x14ac:dyDescent="0.25">
      <c r="A8209" s="130">
        <v>10113736000120</v>
      </c>
      <c r="B8209" s="98" t="s">
        <v>12086</v>
      </c>
      <c r="C8209" s="123" t="s">
        <v>2758</v>
      </c>
      <c r="D8209" s="98" t="s">
        <v>13667</v>
      </c>
      <c r="E8209" s="98" t="s">
        <v>13670</v>
      </c>
      <c r="F8209" s="124">
        <v>11</v>
      </c>
      <c r="G8209" s="112">
        <v>40332</v>
      </c>
      <c r="H8209" s="98"/>
      <c r="I8209" s="123" t="str">
        <f t="shared" si="128"/>
        <v>NÃO</v>
      </c>
      <c r="J8209" s="123"/>
      <c r="K8209" s="123"/>
      <c r="L8209" s="123"/>
      <c r="M8209" s="98" t="s">
        <v>15354</v>
      </c>
      <c r="N8209" s="118"/>
    </row>
    <row r="8210" spans="1:14" x14ac:dyDescent="0.25">
      <c r="A8210" s="130">
        <v>76282706000155</v>
      </c>
      <c r="B8210" s="98" t="s">
        <v>12087</v>
      </c>
      <c r="C8210" s="123" t="s">
        <v>3143</v>
      </c>
      <c r="D8210" s="98" t="s">
        <v>13667</v>
      </c>
      <c r="E8210" s="98" t="s">
        <v>13670</v>
      </c>
      <c r="F8210" s="124">
        <v>11</v>
      </c>
      <c r="G8210" s="112">
        <v>40906</v>
      </c>
      <c r="H8210" s="98"/>
      <c r="I8210" s="123" t="str">
        <f t="shared" si="128"/>
        <v>NÃO</v>
      </c>
      <c r="J8210" s="123"/>
      <c r="K8210" s="123"/>
      <c r="L8210" s="123"/>
      <c r="M8210" s="98" t="s">
        <v>13534</v>
      </c>
      <c r="N8210" s="118"/>
    </row>
    <row r="8211" spans="1:14" x14ac:dyDescent="0.25">
      <c r="A8211" s="130">
        <v>18313833000178</v>
      </c>
      <c r="B8211" s="98" t="s">
        <v>12088</v>
      </c>
      <c r="C8211" s="123" t="s">
        <v>1356</v>
      </c>
      <c r="D8211" s="98" t="s">
        <v>13667</v>
      </c>
      <c r="E8211" s="98" t="s">
        <v>13670</v>
      </c>
      <c r="F8211" s="124">
        <v>11</v>
      </c>
      <c r="G8211" s="112">
        <v>41778</v>
      </c>
      <c r="H8211" s="98"/>
      <c r="I8211" s="123" t="str">
        <f t="shared" si="128"/>
        <v>NÃO</v>
      </c>
      <c r="J8211" s="123"/>
      <c r="K8211" s="123"/>
      <c r="L8211" s="123"/>
      <c r="M8211" s="98" t="s">
        <v>14603</v>
      </c>
      <c r="N8211" s="118"/>
    </row>
    <row r="8212" spans="1:14" x14ac:dyDescent="0.25">
      <c r="A8212" s="130">
        <v>6554067000154</v>
      </c>
      <c r="B8212" s="98" t="s">
        <v>12089</v>
      </c>
      <c r="C8212" s="123" t="s">
        <v>2926</v>
      </c>
      <c r="D8212" s="98" t="s">
        <v>13667</v>
      </c>
      <c r="E8212" s="98" t="s">
        <v>13670</v>
      </c>
      <c r="F8212" s="124">
        <v>11</v>
      </c>
      <c r="G8212" s="112">
        <v>39534</v>
      </c>
      <c r="H8212" s="98"/>
      <c r="I8212" s="123" t="str">
        <f t="shared" si="128"/>
        <v>NÃO</v>
      </c>
      <c r="J8212" s="123"/>
      <c r="K8212" s="123"/>
      <c r="L8212" s="123"/>
      <c r="M8212" s="98"/>
      <c r="N8212" s="118"/>
    </row>
    <row r="8213" spans="1:14" x14ac:dyDescent="0.25">
      <c r="A8213" s="130">
        <v>1612289000162</v>
      </c>
      <c r="B8213" s="98" t="s">
        <v>12090</v>
      </c>
      <c r="C8213" s="123" t="s">
        <v>3812</v>
      </c>
      <c r="D8213" s="98" t="s">
        <v>13667</v>
      </c>
      <c r="E8213" s="98" t="s">
        <v>13670</v>
      </c>
      <c r="F8213" s="124">
        <v>11</v>
      </c>
      <c r="G8213" s="112">
        <v>39374</v>
      </c>
      <c r="H8213" s="98"/>
      <c r="I8213" s="123" t="str">
        <f t="shared" si="128"/>
        <v>NÃO</v>
      </c>
      <c r="J8213" s="123"/>
      <c r="K8213" s="123"/>
      <c r="L8213" s="123"/>
      <c r="M8213" s="98" t="s">
        <v>16298</v>
      </c>
      <c r="N8213" s="118"/>
    </row>
    <row r="8214" spans="1:14" x14ac:dyDescent="0.25">
      <c r="A8214" s="130">
        <v>82892282000143</v>
      </c>
      <c r="B8214" s="98" t="s">
        <v>12091</v>
      </c>
      <c r="C8214" s="123" t="s">
        <v>4289</v>
      </c>
      <c r="D8214" s="98" t="s">
        <v>13667</v>
      </c>
      <c r="E8214" s="98" t="s">
        <v>13670</v>
      </c>
      <c r="F8214" s="124">
        <v>11</v>
      </c>
      <c r="G8214" s="112">
        <v>42762</v>
      </c>
      <c r="H8214" s="98"/>
      <c r="I8214" s="123" t="str">
        <f t="shared" si="128"/>
        <v>NÃO</v>
      </c>
      <c r="J8214" s="123"/>
      <c r="K8214" s="123"/>
      <c r="L8214" s="123"/>
      <c r="M8214" s="98"/>
      <c r="N8214" s="118"/>
    </row>
    <row r="8215" spans="1:14" x14ac:dyDescent="0.25">
      <c r="A8215" s="130">
        <v>75772400000114</v>
      </c>
      <c r="B8215" s="98" t="s">
        <v>12092</v>
      </c>
      <c r="C8215" s="123" t="s">
        <v>3143</v>
      </c>
      <c r="D8215" s="98" t="s">
        <v>13667</v>
      </c>
      <c r="E8215" s="98" t="s">
        <v>13670</v>
      </c>
      <c r="F8215" s="124">
        <v>11</v>
      </c>
      <c r="G8215" s="112">
        <v>38715</v>
      </c>
      <c r="H8215" s="98"/>
      <c r="I8215" s="123" t="str">
        <f t="shared" si="128"/>
        <v>NÃO</v>
      </c>
      <c r="J8215" s="123"/>
      <c r="K8215" s="123"/>
      <c r="L8215" s="123"/>
      <c r="M8215" s="98" t="s">
        <v>13534</v>
      </c>
      <c r="N8215" s="118"/>
    </row>
    <row r="8216" spans="1:14" x14ac:dyDescent="0.25">
      <c r="A8216" s="130">
        <v>4530101000125</v>
      </c>
      <c r="B8216" s="98" t="s">
        <v>12093</v>
      </c>
      <c r="C8216" s="123" t="s">
        <v>133</v>
      </c>
      <c r="D8216" s="98" t="s">
        <v>13667</v>
      </c>
      <c r="E8216" s="98" t="s">
        <v>13670</v>
      </c>
      <c r="F8216" s="124">
        <v>11</v>
      </c>
      <c r="G8216" s="112">
        <v>38723</v>
      </c>
      <c r="H8216" s="98"/>
      <c r="I8216" s="123" t="str">
        <f t="shared" si="128"/>
        <v>NÃO</v>
      </c>
      <c r="J8216" s="123"/>
      <c r="K8216" s="123"/>
      <c r="L8216" s="123"/>
      <c r="M8216" s="98"/>
      <c r="N8216" s="118"/>
    </row>
    <row r="8217" spans="1:14" x14ac:dyDescent="0.25">
      <c r="A8217" s="130">
        <v>87612768000102</v>
      </c>
      <c r="B8217" s="98" t="s">
        <v>12094</v>
      </c>
      <c r="C8217" s="123" t="s">
        <v>3812</v>
      </c>
      <c r="D8217" s="98" t="s">
        <v>13667</v>
      </c>
      <c r="E8217" s="98" t="s">
        <v>13670</v>
      </c>
      <c r="F8217" s="124">
        <v>14</v>
      </c>
      <c r="G8217" s="112">
        <v>44075</v>
      </c>
      <c r="H8217" s="98"/>
      <c r="I8217" s="123" t="str">
        <f t="shared" si="128"/>
        <v>SIM</v>
      </c>
      <c r="J8217" s="123"/>
      <c r="K8217" s="123"/>
      <c r="L8217" s="123"/>
      <c r="M8217" s="98"/>
      <c r="N8217" s="118"/>
    </row>
    <row r="8218" spans="1:14" x14ac:dyDescent="0.25">
      <c r="A8218" s="130">
        <v>16784720000125</v>
      </c>
      <c r="B8218" s="98" t="s">
        <v>12095</v>
      </c>
      <c r="C8218" s="123" t="s">
        <v>1356</v>
      </c>
      <c r="D8218" s="98" t="s">
        <v>13667</v>
      </c>
      <c r="E8218" s="98" t="s">
        <v>13670</v>
      </c>
      <c r="F8218" s="124">
        <v>14</v>
      </c>
      <c r="G8218" s="112">
        <v>44044</v>
      </c>
      <c r="H8218" s="98"/>
      <c r="I8218" s="123" t="str">
        <f t="shared" si="128"/>
        <v>SIM</v>
      </c>
      <c r="J8218" s="123"/>
      <c r="K8218" s="123"/>
      <c r="L8218" s="123"/>
      <c r="M8218" s="98"/>
      <c r="N8218" s="118"/>
    </row>
    <row r="8219" spans="1:14" x14ac:dyDescent="0.25">
      <c r="A8219" s="130">
        <v>97228126000150</v>
      </c>
      <c r="B8219" s="98" t="s">
        <v>12096</v>
      </c>
      <c r="C8219" s="123" t="s">
        <v>3812</v>
      </c>
      <c r="D8219" s="98" t="s">
        <v>13667</v>
      </c>
      <c r="E8219" s="98" t="s">
        <v>13670</v>
      </c>
      <c r="F8219" s="124">
        <v>14</v>
      </c>
      <c r="G8219" s="112">
        <v>44013</v>
      </c>
      <c r="H8219" s="98"/>
      <c r="I8219" s="123" t="str">
        <f t="shared" si="128"/>
        <v>SIM</v>
      </c>
      <c r="J8219" s="123"/>
      <c r="K8219" s="123"/>
      <c r="L8219" s="123"/>
      <c r="M8219" s="98"/>
      <c r="N8219" s="118"/>
    </row>
    <row r="8220" spans="1:14" x14ac:dyDescent="0.25">
      <c r="A8220" s="130">
        <v>1738780000134</v>
      </c>
      <c r="B8220" s="98" t="s">
        <v>12097</v>
      </c>
      <c r="C8220" s="123" t="s">
        <v>901</v>
      </c>
      <c r="D8220" s="98" t="s">
        <v>13667</v>
      </c>
      <c r="E8220" s="98" t="s">
        <v>13670</v>
      </c>
      <c r="F8220" s="124">
        <v>11</v>
      </c>
      <c r="G8220" s="112">
        <v>39610</v>
      </c>
      <c r="H8220" s="98"/>
      <c r="I8220" s="123" t="str">
        <f t="shared" si="128"/>
        <v>NÃO</v>
      </c>
      <c r="J8220" s="123"/>
      <c r="K8220" s="123"/>
      <c r="L8220" s="123"/>
      <c r="M8220" s="98"/>
      <c r="N8220" s="118"/>
    </row>
    <row r="8221" spans="1:14" x14ac:dyDescent="0.25">
      <c r="A8221" s="130">
        <v>1616684000113</v>
      </c>
      <c r="B8221" s="98" t="s">
        <v>12098</v>
      </c>
      <c r="C8221" s="123" t="s">
        <v>1142</v>
      </c>
      <c r="D8221" s="98" t="s">
        <v>13667</v>
      </c>
      <c r="E8221" s="98" t="s">
        <v>13670</v>
      </c>
      <c r="F8221" s="124">
        <v>11</v>
      </c>
      <c r="G8221" s="112">
        <v>38808</v>
      </c>
      <c r="H8221" s="98"/>
      <c r="I8221" s="123" t="str">
        <f t="shared" si="128"/>
        <v>NÃO</v>
      </c>
      <c r="J8221" s="123"/>
      <c r="K8221" s="123"/>
      <c r="L8221" s="123"/>
      <c r="M8221" s="98" t="s">
        <v>14411</v>
      </c>
      <c r="N8221" s="118"/>
    </row>
    <row r="8222" spans="1:14" x14ac:dyDescent="0.25">
      <c r="A8222" s="130">
        <v>2395812000109</v>
      </c>
      <c r="B8222" s="98" t="s">
        <v>12099</v>
      </c>
      <c r="C8222" s="123" t="s">
        <v>901</v>
      </c>
      <c r="D8222" s="98" t="s">
        <v>13667</v>
      </c>
      <c r="E8222" s="98" t="s">
        <v>13670</v>
      </c>
      <c r="F8222" s="124">
        <v>11</v>
      </c>
      <c r="G8222" s="112">
        <v>42142</v>
      </c>
      <c r="H8222" s="98"/>
      <c r="I8222" s="123" t="str">
        <f t="shared" si="128"/>
        <v>NÃO</v>
      </c>
      <c r="J8222" s="123"/>
      <c r="K8222" s="123"/>
      <c r="L8222" s="123"/>
      <c r="M8222" s="98" t="s">
        <v>14209</v>
      </c>
      <c r="N8222" s="118"/>
    </row>
    <row r="8223" spans="1:14" x14ac:dyDescent="0.25">
      <c r="A8223" s="130">
        <v>2075216000141</v>
      </c>
      <c r="B8223" s="98" t="s">
        <v>12100</v>
      </c>
      <c r="C8223" s="123" t="s">
        <v>5227</v>
      </c>
      <c r="D8223" s="98" t="s">
        <v>13667</v>
      </c>
      <c r="E8223" s="98" t="s">
        <v>13670</v>
      </c>
      <c r="F8223" s="124">
        <v>11</v>
      </c>
      <c r="G8223" s="112">
        <v>41616</v>
      </c>
      <c r="H8223" s="98"/>
      <c r="I8223" s="123" t="str">
        <f t="shared" si="128"/>
        <v>NÃO</v>
      </c>
      <c r="J8223" s="123"/>
      <c r="K8223" s="123"/>
      <c r="L8223" s="123"/>
      <c r="M8223" s="98" t="s">
        <v>17017</v>
      </c>
      <c r="N8223" s="118"/>
    </row>
    <row r="8224" spans="1:14" x14ac:dyDescent="0.25">
      <c r="A8224" s="130">
        <v>81531162000158</v>
      </c>
      <c r="B8224" s="98" t="s">
        <v>12101</v>
      </c>
      <c r="C8224" s="123" t="s">
        <v>4289</v>
      </c>
      <c r="D8224" s="98" t="s">
        <v>13667</v>
      </c>
      <c r="E8224" s="98" t="s">
        <v>13670</v>
      </c>
      <c r="F8224" s="124">
        <v>11</v>
      </c>
      <c r="G8224" s="112">
        <v>39499</v>
      </c>
      <c r="H8224" s="98"/>
      <c r="I8224" s="123" t="str">
        <f t="shared" si="128"/>
        <v>NÃO</v>
      </c>
      <c r="J8224" s="123"/>
      <c r="K8224" s="123"/>
      <c r="L8224" s="123"/>
      <c r="M8224" s="98"/>
      <c r="N8224" s="118"/>
    </row>
    <row r="8225" spans="1:14" x14ac:dyDescent="0.25">
      <c r="A8225" s="130">
        <v>7954605000160</v>
      </c>
      <c r="B8225" s="98" t="s">
        <v>12102</v>
      </c>
      <c r="C8225" s="123" t="s">
        <v>634</v>
      </c>
      <c r="D8225" s="98" t="s">
        <v>13667</v>
      </c>
      <c r="E8225" s="98" t="s">
        <v>13670</v>
      </c>
      <c r="F8225" s="124">
        <v>11</v>
      </c>
      <c r="G8225" s="112">
        <v>39080</v>
      </c>
      <c r="H8225" s="98"/>
      <c r="I8225" s="123" t="str">
        <f t="shared" si="128"/>
        <v>NÃO</v>
      </c>
      <c r="J8225" s="123"/>
      <c r="K8225" s="123"/>
      <c r="L8225" s="123"/>
      <c r="M8225" s="98" t="s">
        <v>13980</v>
      </c>
      <c r="N8225" s="118"/>
    </row>
    <row r="8226" spans="1:14" x14ac:dyDescent="0.25">
      <c r="A8226" s="130">
        <v>18241760000156</v>
      </c>
      <c r="B8226" s="98" t="s">
        <v>12103</v>
      </c>
      <c r="C8226" s="123" t="s">
        <v>1356</v>
      </c>
      <c r="D8226" s="98" t="s">
        <v>13667</v>
      </c>
      <c r="E8226" s="98" t="s">
        <v>13670</v>
      </c>
      <c r="F8226" s="124">
        <v>11</v>
      </c>
      <c r="G8226" s="112">
        <v>41913</v>
      </c>
      <c r="H8226" s="98"/>
      <c r="I8226" s="123" t="str">
        <f t="shared" si="128"/>
        <v>NÃO</v>
      </c>
      <c r="J8226" s="123"/>
      <c r="K8226" s="123"/>
      <c r="L8226" s="123"/>
      <c r="M8226" s="98" t="s">
        <v>14607</v>
      </c>
      <c r="N8226" s="118"/>
    </row>
    <row r="8227" spans="1:14" x14ac:dyDescent="0.25">
      <c r="A8227" s="130">
        <v>89708051000186</v>
      </c>
      <c r="B8227" s="98" t="s">
        <v>12104</v>
      </c>
      <c r="C8227" s="123" t="s">
        <v>3812</v>
      </c>
      <c r="D8227" s="98" t="s">
        <v>13667</v>
      </c>
      <c r="E8227" s="98" t="s">
        <v>13670</v>
      </c>
      <c r="F8227" s="124">
        <v>11</v>
      </c>
      <c r="G8227" s="112">
        <v>42370</v>
      </c>
      <c r="H8227" s="98"/>
      <c r="I8227" s="123" t="str">
        <f t="shared" si="128"/>
        <v>NÃO</v>
      </c>
      <c r="J8227" s="123"/>
      <c r="K8227" s="123"/>
      <c r="L8227" s="123"/>
      <c r="M8227" s="98" t="s">
        <v>16300</v>
      </c>
      <c r="N8227" s="118"/>
    </row>
    <row r="8228" spans="1:14" x14ac:dyDescent="0.25">
      <c r="A8228" s="130">
        <v>35050756000120</v>
      </c>
      <c r="B8228" s="98" t="s">
        <v>12105</v>
      </c>
      <c r="C8228" s="123" t="s">
        <v>634</v>
      </c>
      <c r="D8228" s="98" t="s">
        <v>13667</v>
      </c>
      <c r="E8228" s="98" t="s">
        <v>13670</v>
      </c>
      <c r="F8228" s="124">
        <v>11</v>
      </c>
      <c r="G8228" s="112">
        <v>38766</v>
      </c>
      <c r="H8228" s="98"/>
      <c r="I8228" s="123" t="str">
        <f t="shared" si="128"/>
        <v>NÃO</v>
      </c>
      <c r="J8228" s="123"/>
      <c r="K8228" s="123"/>
      <c r="L8228" s="123"/>
      <c r="M8228" s="98" t="s">
        <v>13981</v>
      </c>
      <c r="N8228" s="118"/>
    </row>
    <row r="8229" spans="1:14" x14ac:dyDescent="0.25">
      <c r="A8229" s="130">
        <v>76206606000140</v>
      </c>
      <c r="B8229" s="98" t="s">
        <v>12106</v>
      </c>
      <c r="C8229" s="123" t="s">
        <v>3143</v>
      </c>
      <c r="D8229" s="98" t="s">
        <v>13667</v>
      </c>
      <c r="E8229" s="98" t="s">
        <v>13670</v>
      </c>
      <c r="F8229" s="124">
        <v>14</v>
      </c>
      <c r="G8229" s="112">
        <v>43922</v>
      </c>
      <c r="H8229" s="98"/>
      <c r="I8229" s="123" t="str">
        <f t="shared" si="128"/>
        <v>SIM</v>
      </c>
      <c r="J8229" s="123"/>
      <c r="K8229" s="123"/>
      <c r="L8229" s="123"/>
      <c r="M8229" s="98"/>
      <c r="N8229" s="118"/>
    </row>
    <row r="8230" spans="1:14" x14ac:dyDescent="0.25">
      <c r="A8230" s="130">
        <v>1603719000180</v>
      </c>
      <c r="B8230" s="98" t="s">
        <v>12107</v>
      </c>
      <c r="C8230" s="123" t="s">
        <v>3143</v>
      </c>
      <c r="D8230" s="98" t="s">
        <v>13667</v>
      </c>
      <c r="E8230" s="98" t="s">
        <v>13670</v>
      </c>
      <c r="F8230" s="124">
        <v>11</v>
      </c>
      <c r="G8230" s="112">
        <v>42887</v>
      </c>
      <c r="H8230" s="98"/>
      <c r="I8230" s="123" t="str">
        <f t="shared" si="128"/>
        <v>NÃO</v>
      </c>
      <c r="J8230" s="123"/>
      <c r="K8230" s="123"/>
      <c r="L8230" s="123"/>
      <c r="M8230" s="98" t="s">
        <v>15738</v>
      </c>
      <c r="N8230" s="118"/>
    </row>
    <row r="8231" spans="1:14" x14ac:dyDescent="0.25">
      <c r="A8231" s="130">
        <v>77816510000166</v>
      </c>
      <c r="B8231" s="98" t="s">
        <v>12108</v>
      </c>
      <c r="C8231" s="123" t="s">
        <v>3143</v>
      </c>
      <c r="D8231" s="98" t="s">
        <v>13667</v>
      </c>
      <c r="E8231" s="98" t="s">
        <v>13670</v>
      </c>
      <c r="F8231" s="124">
        <v>14</v>
      </c>
      <c r="G8231" s="112">
        <v>44136</v>
      </c>
      <c r="H8231" s="98"/>
      <c r="I8231" s="123" t="str">
        <f t="shared" si="128"/>
        <v>SIM</v>
      </c>
      <c r="J8231" s="123"/>
      <c r="K8231" s="123"/>
      <c r="L8231" s="123"/>
      <c r="M8231" s="98"/>
      <c r="N8231" s="118"/>
    </row>
    <row r="8232" spans="1:14" x14ac:dyDescent="0.25">
      <c r="A8232" s="130">
        <v>46523072000114</v>
      </c>
      <c r="B8232" s="98" t="s">
        <v>12109</v>
      </c>
      <c r="C8232" s="123" t="s">
        <v>4626</v>
      </c>
      <c r="D8232" s="98" t="s">
        <v>13667</v>
      </c>
      <c r="E8232" s="98" t="s">
        <v>13670</v>
      </c>
      <c r="F8232" s="124">
        <v>11</v>
      </c>
      <c r="G8232" s="112">
        <v>40441</v>
      </c>
      <c r="H8232" s="98"/>
      <c r="I8232" s="123" t="str">
        <f t="shared" si="128"/>
        <v>NÃO</v>
      </c>
      <c r="J8232" s="123"/>
      <c r="K8232" s="123"/>
      <c r="L8232" s="123"/>
      <c r="M8232" s="98"/>
      <c r="N8232" s="118"/>
    </row>
    <row r="8233" spans="1:14" x14ac:dyDescent="0.25">
      <c r="A8233" s="130">
        <v>22681423000157</v>
      </c>
      <c r="B8233" s="98" t="s">
        <v>12110</v>
      </c>
      <c r="C8233" s="123" t="s">
        <v>1356</v>
      </c>
      <c r="D8233" s="98" t="s">
        <v>13667</v>
      </c>
      <c r="E8233" s="98" t="s">
        <v>13670</v>
      </c>
      <c r="F8233" s="124">
        <v>11</v>
      </c>
      <c r="G8233" s="112">
        <v>42370</v>
      </c>
      <c r="H8233" s="98"/>
      <c r="I8233" s="123" t="str">
        <f t="shared" si="128"/>
        <v>NÃO</v>
      </c>
      <c r="J8233" s="123"/>
      <c r="K8233" s="123"/>
      <c r="L8233" s="123"/>
      <c r="M8233" s="98" t="s">
        <v>14608</v>
      </c>
      <c r="N8233" s="118"/>
    </row>
    <row r="8234" spans="1:14" x14ac:dyDescent="0.25">
      <c r="A8234" s="130">
        <v>6553713000169</v>
      </c>
      <c r="B8234" s="98" t="s">
        <v>12111</v>
      </c>
      <c r="C8234" s="123" t="s">
        <v>2926</v>
      </c>
      <c r="D8234" s="98" t="s">
        <v>13667</v>
      </c>
      <c r="E8234" s="98" t="s">
        <v>13670</v>
      </c>
      <c r="F8234" s="124">
        <v>14</v>
      </c>
      <c r="G8234" s="112">
        <v>44105</v>
      </c>
      <c r="H8234" s="98"/>
      <c r="I8234" s="123" t="str">
        <f t="shared" si="128"/>
        <v>SIM</v>
      </c>
      <c r="J8234" s="123"/>
      <c r="K8234" s="123"/>
      <c r="L8234" s="123"/>
      <c r="M8234" s="98"/>
      <c r="N8234" s="118"/>
    </row>
    <row r="8235" spans="1:14" x14ac:dyDescent="0.25">
      <c r="A8235" s="130">
        <v>46523080000160</v>
      </c>
      <c r="B8235" s="98" t="s">
        <v>12112</v>
      </c>
      <c r="C8235" s="123" t="s">
        <v>4626</v>
      </c>
      <c r="D8235" s="98" t="s">
        <v>13667</v>
      </c>
      <c r="E8235" s="98" t="s">
        <v>13670</v>
      </c>
      <c r="F8235" s="124">
        <v>11</v>
      </c>
      <c r="G8235" s="112">
        <v>43285</v>
      </c>
      <c r="H8235" s="98"/>
      <c r="I8235" s="123" t="str">
        <f t="shared" si="128"/>
        <v>NÃO</v>
      </c>
      <c r="J8235" s="123"/>
      <c r="K8235" s="123"/>
      <c r="L8235" s="123"/>
      <c r="M8235" s="98" t="s">
        <v>16753</v>
      </c>
      <c r="N8235" s="118"/>
    </row>
    <row r="8236" spans="1:14" x14ac:dyDescent="0.25">
      <c r="A8236" s="130">
        <v>87612917000125</v>
      </c>
      <c r="B8236" s="98" t="s">
        <v>12113</v>
      </c>
      <c r="C8236" s="123" t="s">
        <v>3812</v>
      </c>
      <c r="D8236" s="98" t="s">
        <v>13667</v>
      </c>
      <c r="E8236" s="98" t="s">
        <v>13670</v>
      </c>
      <c r="F8236" s="124">
        <v>14</v>
      </c>
      <c r="G8236" s="112">
        <v>44044</v>
      </c>
      <c r="H8236" s="98"/>
      <c r="I8236" s="123" t="str">
        <f t="shared" si="128"/>
        <v>SIM</v>
      </c>
      <c r="J8236" s="123"/>
      <c r="K8236" s="123"/>
      <c r="L8236" s="123"/>
      <c r="M8236" s="98"/>
      <c r="N8236" s="118"/>
    </row>
    <row r="8237" spans="1:14" x14ac:dyDescent="0.25">
      <c r="A8237" s="130">
        <v>8737785000191</v>
      </c>
      <c r="B8237" s="98" t="s">
        <v>12114</v>
      </c>
      <c r="C8237" s="123" t="s">
        <v>2554</v>
      </c>
      <c r="D8237" s="98" t="s">
        <v>13667</v>
      </c>
      <c r="E8237" s="98" t="s">
        <v>13670</v>
      </c>
      <c r="F8237" s="124">
        <v>11</v>
      </c>
      <c r="G8237" s="112">
        <v>38539</v>
      </c>
      <c r="H8237" s="98"/>
      <c r="I8237" s="123" t="str">
        <f t="shared" si="128"/>
        <v>NÃO</v>
      </c>
      <c r="J8237" s="123"/>
      <c r="K8237" s="123"/>
      <c r="L8237" s="123"/>
      <c r="M8237" s="98"/>
      <c r="N8237" s="118"/>
    </row>
    <row r="8238" spans="1:14" x14ac:dyDescent="0.25">
      <c r="A8238" s="130">
        <v>18404954000125</v>
      </c>
      <c r="B8238" s="98" t="s">
        <v>12115</v>
      </c>
      <c r="C8238" s="123" t="s">
        <v>1356</v>
      </c>
      <c r="D8238" s="98" t="s">
        <v>13667</v>
      </c>
      <c r="E8238" s="98" t="s">
        <v>13670</v>
      </c>
      <c r="F8238" s="124">
        <v>11</v>
      </c>
      <c r="G8238" s="112">
        <v>42248</v>
      </c>
      <c r="H8238" s="98"/>
      <c r="I8238" s="123" t="str">
        <f t="shared" si="128"/>
        <v>NÃO</v>
      </c>
      <c r="J8238" s="123"/>
      <c r="K8238" s="123"/>
      <c r="L8238" s="123"/>
      <c r="M8238" s="98" t="s">
        <v>14609</v>
      </c>
      <c r="N8238" s="118"/>
    </row>
    <row r="8239" spans="1:14" x14ac:dyDescent="0.25">
      <c r="A8239" s="130">
        <v>6553721000105</v>
      </c>
      <c r="B8239" s="98" t="s">
        <v>12116</v>
      </c>
      <c r="C8239" s="123" t="s">
        <v>2926</v>
      </c>
      <c r="D8239" s="98" t="s">
        <v>13667</v>
      </c>
      <c r="E8239" s="98" t="s">
        <v>13670</v>
      </c>
      <c r="F8239" s="124">
        <v>11</v>
      </c>
      <c r="G8239" s="112">
        <v>39524</v>
      </c>
      <c r="H8239" s="98"/>
      <c r="I8239" s="123" t="str">
        <f t="shared" si="128"/>
        <v>NÃO</v>
      </c>
      <c r="J8239" s="123"/>
      <c r="K8239" s="123"/>
      <c r="L8239" s="123"/>
      <c r="M8239" s="98" t="s">
        <v>13699</v>
      </c>
      <c r="N8239" s="118"/>
    </row>
    <row r="8240" spans="1:14" x14ac:dyDescent="0.25">
      <c r="A8240" s="130">
        <v>27165182000107</v>
      </c>
      <c r="B8240" s="98" t="s">
        <v>12117</v>
      </c>
      <c r="C8240" s="123" t="s">
        <v>821</v>
      </c>
      <c r="D8240" s="98" t="s">
        <v>13667</v>
      </c>
      <c r="E8240" s="98" t="s">
        <v>13670</v>
      </c>
      <c r="F8240" s="124">
        <v>14</v>
      </c>
      <c r="G8240" s="112">
        <v>44013</v>
      </c>
      <c r="H8240" s="98"/>
      <c r="I8240" s="123" t="str">
        <f t="shared" si="128"/>
        <v>SIM</v>
      </c>
      <c r="J8240" s="123"/>
      <c r="K8240" s="123"/>
      <c r="L8240" s="123"/>
      <c r="M8240" s="98"/>
      <c r="N8240" s="118"/>
    </row>
    <row r="8241" spans="1:14" x14ac:dyDescent="0.25">
      <c r="A8241" s="130">
        <v>4223461000184</v>
      </c>
      <c r="B8241" s="98" t="s">
        <v>12118</v>
      </c>
      <c r="C8241" s="123" t="s">
        <v>901</v>
      </c>
      <c r="D8241" s="98" t="s">
        <v>13667</v>
      </c>
      <c r="E8241" s="98" t="s">
        <v>13670</v>
      </c>
      <c r="F8241" s="124">
        <v>11</v>
      </c>
      <c r="G8241" s="112">
        <v>41483</v>
      </c>
      <c r="H8241" s="98"/>
      <c r="I8241" s="123" t="str">
        <f t="shared" si="128"/>
        <v>NÃO</v>
      </c>
      <c r="J8241" s="123"/>
      <c r="K8241" s="123"/>
      <c r="L8241" s="123"/>
      <c r="M8241" s="98" t="s">
        <v>14212</v>
      </c>
      <c r="N8241" s="118"/>
    </row>
    <row r="8242" spans="1:14" x14ac:dyDescent="0.25">
      <c r="A8242" s="130">
        <v>11303906000100</v>
      </c>
      <c r="B8242" s="98" t="s">
        <v>12119</v>
      </c>
      <c r="C8242" s="123" t="s">
        <v>2758</v>
      </c>
      <c r="D8242" s="98" t="s">
        <v>13667</v>
      </c>
      <c r="E8242" s="98" t="s">
        <v>13670</v>
      </c>
      <c r="F8242" s="124">
        <v>11</v>
      </c>
      <c r="G8242" s="112">
        <v>41430</v>
      </c>
      <c r="H8242" s="98"/>
      <c r="I8242" s="123" t="str">
        <f t="shared" si="128"/>
        <v>NÃO</v>
      </c>
      <c r="J8242" s="123"/>
      <c r="K8242" s="123"/>
      <c r="L8242" s="123"/>
      <c r="M8242" s="98" t="s">
        <v>15355</v>
      </c>
      <c r="N8242" s="118"/>
    </row>
    <row r="8243" spans="1:14" x14ac:dyDescent="0.25">
      <c r="A8243" s="130">
        <v>44518371000135</v>
      </c>
      <c r="B8243" s="98" t="s">
        <v>12120</v>
      </c>
      <c r="C8243" s="123" t="s">
        <v>4626</v>
      </c>
      <c r="D8243" s="98" t="s">
        <v>13667</v>
      </c>
      <c r="E8243" s="98" t="s">
        <v>13670</v>
      </c>
      <c r="F8243" s="124">
        <v>14</v>
      </c>
      <c r="G8243" s="112">
        <v>44044</v>
      </c>
      <c r="H8243" s="98"/>
      <c r="I8243" s="123" t="str">
        <f t="shared" si="128"/>
        <v>SIM</v>
      </c>
      <c r="J8243" s="123"/>
      <c r="K8243" s="123"/>
      <c r="L8243" s="123"/>
      <c r="M8243" s="98"/>
      <c r="N8243" s="118"/>
    </row>
    <row r="8244" spans="1:14" x14ac:dyDescent="0.25">
      <c r="A8244" s="130">
        <v>88594999000195</v>
      </c>
      <c r="B8244" s="98" t="s">
        <v>12121</v>
      </c>
      <c r="C8244" s="123" t="s">
        <v>3812</v>
      </c>
      <c r="D8244" s="98" t="s">
        <v>13667</v>
      </c>
      <c r="E8244" s="98" t="s">
        <v>13670</v>
      </c>
      <c r="F8244" s="124">
        <v>14</v>
      </c>
      <c r="G8244" s="112">
        <v>44013</v>
      </c>
      <c r="H8244" s="98"/>
      <c r="I8244" s="123" t="str">
        <f t="shared" si="128"/>
        <v>SIM</v>
      </c>
      <c r="J8244" s="123"/>
      <c r="K8244" s="123"/>
      <c r="L8244" s="123"/>
      <c r="M8244" s="98"/>
      <c r="N8244" s="118"/>
    </row>
    <row r="8245" spans="1:14" x14ac:dyDescent="0.25">
      <c r="A8245" s="130">
        <v>82836057000190</v>
      </c>
      <c r="B8245" s="98" t="s">
        <v>12122</v>
      </c>
      <c r="C8245" s="123" t="s">
        <v>4289</v>
      </c>
      <c r="D8245" s="98" t="s">
        <v>13667</v>
      </c>
      <c r="E8245" s="98" t="s">
        <v>13670</v>
      </c>
      <c r="F8245" s="124">
        <v>11</v>
      </c>
      <c r="G8245" s="112">
        <v>38428</v>
      </c>
      <c r="H8245" s="98"/>
      <c r="I8245" s="123" t="str">
        <f t="shared" si="128"/>
        <v>NÃO</v>
      </c>
      <c r="J8245" s="123"/>
      <c r="K8245" s="123"/>
      <c r="L8245" s="123"/>
      <c r="M8245" s="98"/>
      <c r="N8245" s="118"/>
    </row>
    <row r="8246" spans="1:14" x14ac:dyDescent="0.25">
      <c r="A8246" s="130">
        <v>92891035000186</v>
      </c>
      <c r="B8246" s="98" t="s">
        <v>12123</v>
      </c>
      <c r="C8246" s="123" t="s">
        <v>3812</v>
      </c>
      <c r="D8246" s="98" t="s">
        <v>13667</v>
      </c>
      <c r="E8246" s="98" t="s">
        <v>13670</v>
      </c>
      <c r="F8246" s="124">
        <v>11</v>
      </c>
      <c r="G8246" s="112">
        <v>39338</v>
      </c>
      <c r="H8246" s="98"/>
      <c r="I8246" s="123" t="str">
        <f t="shared" si="128"/>
        <v>NÃO</v>
      </c>
      <c r="J8246" s="123"/>
      <c r="K8246" s="123"/>
      <c r="L8246" s="123"/>
      <c r="M8246" s="98" t="s">
        <v>15247</v>
      </c>
      <c r="N8246" s="118"/>
    </row>
    <row r="8247" spans="1:14" x14ac:dyDescent="0.25">
      <c r="A8247" s="130">
        <v>45660602000103</v>
      </c>
      <c r="B8247" s="98" t="s">
        <v>12124</v>
      </c>
      <c r="C8247" s="123" t="s">
        <v>4626</v>
      </c>
      <c r="D8247" s="98" t="s">
        <v>13667</v>
      </c>
      <c r="E8247" s="98" t="s">
        <v>13670</v>
      </c>
      <c r="F8247" s="124">
        <v>11</v>
      </c>
      <c r="G8247" s="112">
        <v>41612</v>
      </c>
      <c r="H8247" s="98"/>
      <c r="I8247" s="123" t="str">
        <f t="shared" si="128"/>
        <v>NÃO</v>
      </c>
      <c r="J8247" s="123"/>
      <c r="K8247" s="123"/>
      <c r="L8247" s="123"/>
      <c r="M8247" s="98" t="s">
        <v>16755</v>
      </c>
      <c r="N8247" s="118"/>
    </row>
    <row r="8248" spans="1:14" x14ac:dyDescent="0.25">
      <c r="A8248" s="130">
        <v>1614539000101</v>
      </c>
      <c r="B8248" s="98" t="s">
        <v>12125</v>
      </c>
      <c r="C8248" s="123" t="s">
        <v>2274</v>
      </c>
      <c r="D8248" s="98" t="s">
        <v>13667</v>
      </c>
      <c r="E8248" s="98" t="s">
        <v>13670</v>
      </c>
      <c r="F8248" s="124">
        <v>14</v>
      </c>
      <c r="G8248" s="112">
        <v>44013</v>
      </c>
      <c r="H8248" s="98"/>
      <c r="I8248" s="123" t="str">
        <f t="shared" si="128"/>
        <v>SIM</v>
      </c>
      <c r="J8248" s="123"/>
      <c r="K8248" s="123"/>
      <c r="L8248" s="123"/>
      <c r="M8248" s="98"/>
      <c r="N8248" s="118"/>
    </row>
    <row r="8249" spans="1:14" x14ac:dyDescent="0.25">
      <c r="A8249" s="130">
        <v>3503612000195</v>
      </c>
      <c r="B8249" s="98" t="s">
        <v>12126</v>
      </c>
      <c r="C8249" s="123" t="s">
        <v>2274</v>
      </c>
      <c r="D8249" s="98" t="s">
        <v>13667</v>
      </c>
      <c r="E8249" s="98" t="s">
        <v>13670</v>
      </c>
      <c r="F8249" s="124">
        <v>11</v>
      </c>
      <c r="G8249" s="112">
        <v>38715</v>
      </c>
      <c r="H8249" s="98"/>
      <c r="I8249" s="123" t="str">
        <f t="shared" si="128"/>
        <v>NÃO</v>
      </c>
      <c r="J8249" s="123"/>
      <c r="K8249" s="123"/>
      <c r="L8249" s="123"/>
      <c r="M8249" s="98"/>
      <c r="N8249" s="118"/>
    </row>
    <row r="8250" spans="1:14" x14ac:dyDescent="0.25">
      <c r="A8250" s="130">
        <v>45660610000150</v>
      </c>
      <c r="B8250" s="98" t="s">
        <v>12127</v>
      </c>
      <c r="C8250" s="123" t="s">
        <v>4626</v>
      </c>
      <c r="D8250" s="98" t="s">
        <v>13667</v>
      </c>
      <c r="E8250" s="98" t="s">
        <v>13670</v>
      </c>
      <c r="F8250" s="124">
        <v>11</v>
      </c>
      <c r="G8250" s="112">
        <v>38933</v>
      </c>
      <c r="H8250" s="98"/>
      <c r="I8250" s="123" t="str">
        <f t="shared" si="128"/>
        <v>NÃO</v>
      </c>
      <c r="J8250" s="123"/>
      <c r="K8250" s="123"/>
      <c r="L8250" s="123"/>
      <c r="M8250" s="98" t="s">
        <v>13699</v>
      </c>
      <c r="N8250" s="118"/>
    </row>
    <row r="8251" spans="1:14" x14ac:dyDescent="0.25">
      <c r="A8251" s="130">
        <v>7438591000122</v>
      </c>
      <c r="B8251" s="98" t="s">
        <v>12128</v>
      </c>
      <c r="C8251" s="123" t="s">
        <v>634</v>
      </c>
      <c r="D8251" s="98" t="s">
        <v>13667</v>
      </c>
      <c r="E8251" s="98" t="s">
        <v>13670</v>
      </c>
      <c r="F8251" s="124">
        <v>11</v>
      </c>
      <c r="G8251" s="112">
        <v>38650</v>
      </c>
      <c r="H8251" s="98"/>
      <c r="I8251" s="123" t="str">
        <f t="shared" si="128"/>
        <v>NÃO</v>
      </c>
      <c r="J8251" s="123"/>
      <c r="K8251" s="123"/>
      <c r="L8251" s="123"/>
      <c r="M8251" s="98" t="s">
        <v>13984</v>
      </c>
      <c r="N8251" s="118"/>
    </row>
    <row r="8252" spans="1:14" x14ac:dyDescent="0.25">
      <c r="A8252" s="130">
        <v>87613410000196</v>
      </c>
      <c r="B8252" s="98" t="s">
        <v>12129</v>
      </c>
      <c r="C8252" s="123" t="s">
        <v>3812</v>
      </c>
      <c r="D8252" s="98" t="s">
        <v>13667</v>
      </c>
      <c r="E8252" s="98" t="s">
        <v>13670</v>
      </c>
      <c r="F8252" s="124">
        <v>14</v>
      </c>
      <c r="G8252" s="112">
        <v>44044</v>
      </c>
      <c r="H8252" s="98"/>
      <c r="I8252" s="123" t="str">
        <f t="shared" si="128"/>
        <v>SIM</v>
      </c>
      <c r="J8252" s="123"/>
      <c r="K8252" s="123"/>
      <c r="L8252" s="123"/>
      <c r="M8252" s="98"/>
      <c r="N8252" s="118"/>
    </row>
    <row r="8253" spans="1:14" x14ac:dyDescent="0.25">
      <c r="A8253" s="130">
        <v>12207536000161</v>
      </c>
      <c r="B8253" s="98" t="s">
        <v>12130</v>
      </c>
      <c r="C8253" s="123" t="s">
        <v>29</v>
      </c>
      <c r="D8253" s="98" t="s">
        <v>13667</v>
      </c>
      <c r="E8253" s="98" t="s">
        <v>13670</v>
      </c>
      <c r="F8253" s="124">
        <v>11</v>
      </c>
      <c r="G8253" s="112">
        <v>41129</v>
      </c>
      <c r="H8253" s="98"/>
      <c r="I8253" s="123" t="str">
        <f t="shared" si="128"/>
        <v>NÃO</v>
      </c>
      <c r="J8253" s="123"/>
      <c r="K8253" s="123"/>
      <c r="L8253" s="123"/>
      <c r="M8253" s="98" t="s">
        <v>13713</v>
      </c>
      <c r="N8253" s="118"/>
    </row>
    <row r="8254" spans="1:14" x14ac:dyDescent="0.25">
      <c r="A8254" s="130">
        <v>87613048000153</v>
      </c>
      <c r="B8254" s="98" t="s">
        <v>12131</v>
      </c>
      <c r="C8254" s="123" t="s">
        <v>3812</v>
      </c>
      <c r="D8254" s="98" t="s">
        <v>13667</v>
      </c>
      <c r="E8254" s="98" t="s">
        <v>13670</v>
      </c>
      <c r="F8254" s="124">
        <v>11</v>
      </c>
      <c r="G8254" s="112">
        <v>40177</v>
      </c>
      <c r="H8254" s="98"/>
      <c r="I8254" s="123" t="str">
        <f t="shared" si="128"/>
        <v>NÃO</v>
      </c>
      <c r="J8254" s="123"/>
      <c r="K8254" s="123"/>
      <c r="L8254" s="123"/>
      <c r="M8254" s="98" t="s">
        <v>16306</v>
      </c>
      <c r="N8254" s="118"/>
    </row>
    <row r="8255" spans="1:14" x14ac:dyDescent="0.25">
      <c r="A8255" s="130">
        <v>37464955000100</v>
      </c>
      <c r="B8255" s="98" t="s">
        <v>12132</v>
      </c>
      <c r="C8255" s="123" t="s">
        <v>2274</v>
      </c>
      <c r="D8255" s="98" t="s">
        <v>13667</v>
      </c>
      <c r="E8255" s="98" t="s">
        <v>13670</v>
      </c>
      <c r="F8255" s="124">
        <v>14</v>
      </c>
      <c r="G8255" s="112">
        <v>44044</v>
      </c>
      <c r="H8255" s="98"/>
      <c r="I8255" s="123" t="str">
        <f t="shared" si="128"/>
        <v>SIM</v>
      </c>
      <c r="J8255" s="123"/>
      <c r="K8255" s="123"/>
      <c r="L8255" s="123"/>
      <c r="M8255" s="98"/>
      <c r="N8255" s="118"/>
    </row>
    <row r="8256" spans="1:14" x14ac:dyDescent="0.25">
      <c r="A8256" s="130">
        <v>81392656000107</v>
      </c>
      <c r="B8256" s="98" t="s">
        <v>12133</v>
      </c>
      <c r="C8256" s="123" t="s">
        <v>3143</v>
      </c>
      <c r="D8256" s="98" t="s">
        <v>13667</v>
      </c>
      <c r="E8256" s="98" t="s">
        <v>13670</v>
      </c>
      <c r="F8256" s="124">
        <v>11</v>
      </c>
      <c r="G8256" s="112">
        <v>39056</v>
      </c>
      <c r="H8256" s="98"/>
      <c r="I8256" s="123" t="str">
        <f t="shared" si="128"/>
        <v>NÃO</v>
      </c>
      <c r="J8256" s="123"/>
      <c r="K8256" s="123"/>
      <c r="L8256" s="123"/>
      <c r="M8256" s="98" t="s">
        <v>15742</v>
      </c>
      <c r="N8256" s="118"/>
    </row>
    <row r="8257" spans="1:14" x14ac:dyDescent="0.25">
      <c r="A8257" s="130">
        <v>10150043000107</v>
      </c>
      <c r="B8257" s="98" t="s">
        <v>12134</v>
      </c>
      <c r="C8257" s="123" t="s">
        <v>2758</v>
      </c>
      <c r="D8257" s="98" t="s">
        <v>13667</v>
      </c>
      <c r="E8257" s="98" t="s">
        <v>13670</v>
      </c>
      <c r="F8257" s="124">
        <v>11</v>
      </c>
      <c r="G8257" s="112">
        <v>38731</v>
      </c>
      <c r="H8257" s="98"/>
      <c r="I8257" s="123" t="str">
        <f t="shared" si="128"/>
        <v>NÃO</v>
      </c>
      <c r="J8257" s="123"/>
      <c r="K8257" s="123"/>
      <c r="L8257" s="123"/>
      <c r="M8257" s="98" t="s">
        <v>15360</v>
      </c>
      <c r="N8257" s="118"/>
    </row>
    <row r="8258" spans="1:14" x14ac:dyDescent="0.25">
      <c r="A8258" s="130">
        <v>1303221000100</v>
      </c>
      <c r="B8258" s="98" t="s">
        <v>12135</v>
      </c>
      <c r="C8258" s="123" t="s">
        <v>901</v>
      </c>
      <c r="D8258" s="98" t="s">
        <v>13667</v>
      </c>
      <c r="E8258" s="98" t="s">
        <v>13670</v>
      </c>
      <c r="F8258" s="124">
        <v>11</v>
      </c>
      <c r="G8258" s="112">
        <v>39426</v>
      </c>
      <c r="H8258" s="98"/>
      <c r="I8258" s="123" t="str">
        <f t="shared" si="128"/>
        <v>NÃO</v>
      </c>
      <c r="J8258" s="123"/>
      <c r="K8258" s="123"/>
      <c r="L8258" s="123"/>
      <c r="M8258" s="98"/>
      <c r="N8258" s="118"/>
    </row>
    <row r="8259" spans="1:14" x14ac:dyDescent="0.25">
      <c r="A8259" s="130">
        <v>1065846000172</v>
      </c>
      <c r="B8259" s="98" t="s">
        <v>12136</v>
      </c>
      <c r="C8259" s="123" t="s">
        <v>901</v>
      </c>
      <c r="D8259" s="98" t="s">
        <v>13667</v>
      </c>
      <c r="E8259" s="98" t="s">
        <v>13670</v>
      </c>
      <c r="F8259" s="124">
        <v>11</v>
      </c>
      <c r="G8259" s="112">
        <v>43290</v>
      </c>
      <c r="H8259" s="98"/>
      <c r="I8259" s="123" t="str">
        <f t="shared" ref="I8259:I8322" si="129">IFERROR(IF(OR(E8259="Ativos", E8259="Aposentados",E8259="Pensionistas"),IF(F8259&gt;=14,"SIM","NÃO"),""),"")</f>
        <v>NÃO</v>
      </c>
      <c r="J8259" s="123"/>
      <c r="K8259" s="123"/>
      <c r="L8259" s="123"/>
      <c r="M8259" s="98" t="s">
        <v>14215</v>
      </c>
      <c r="N8259" s="118"/>
    </row>
    <row r="8260" spans="1:14" x14ac:dyDescent="0.25">
      <c r="A8260" s="130">
        <v>1612092000123</v>
      </c>
      <c r="B8260" s="98" t="s">
        <v>12137</v>
      </c>
      <c r="C8260" s="123" t="s">
        <v>901</v>
      </c>
      <c r="D8260" s="98" t="s">
        <v>13667</v>
      </c>
      <c r="E8260" s="98" t="s">
        <v>13670</v>
      </c>
      <c r="F8260" s="124">
        <v>11</v>
      </c>
      <c r="G8260" s="112">
        <v>43371</v>
      </c>
      <c r="H8260" s="98"/>
      <c r="I8260" s="123" t="str">
        <f t="shared" si="129"/>
        <v>NÃO</v>
      </c>
      <c r="J8260" s="123"/>
      <c r="K8260" s="123"/>
      <c r="L8260" s="123"/>
      <c r="M8260" s="98"/>
      <c r="N8260" s="118"/>
    </row>
    <row r="8261" spans="1:14" x14ac:dyDescent="0.25">
      <c r="A8261" s="130">
        <v>8162687000173</v>
      </c>
      <c r="B8261" s="98" t="s">
        <v>12138</v>
      </c>
      <c r="C8261" s="123" t="s">
        <v>3601</v>
      </c>
      <c r="D8261" s="98" t="s">
        <v>13667</v>
      </c>
      <c r="E8261" s="98" t="s">
        <v>13670</v>
      </c>
      <c r="F8261" s="124">
        <v>11</v>
      </c>
      <c r="G8261" s="112">
        <v>41627</v>
      </c>
      <c r="H8261" s="98"/>
      <c r="I8261" s="123" t="str">
        <f t="shared" si="129"/>
        <v>NÃO</v>
      </c>
      <c r="J8261" s="123"/>
      <c r="K8261" s="123"/>
      <c r="L8261" s="123"/>
      <c r="M8261" s="98" t="s">
        <v>16071</v>
      </c>
      <c r="N8261" s="118"/>
    </row>
    <row r="8262" spans="1:14" x14ac:dyDescent="0.25">
      <c r="A8262" s="130">
        <v>1291707000167</v>
      </c>
      <c r="B8262" s="98" t="s">
        <v>12139</v>
      </c>
      <c r="C8262" s="123" t="s">
        <v>901</v>
      </c>
      <c r="D8262" s="98" t="s">
        <v>13667</v>
      </c>
      <c r="E8262" s="98" t="s">
        <v>13670</v>
      </c>
      <c r="F8262" s="124">
        <v>11</v>
      </c>
      <c r="G8262" s="112">
        <v>41760</v>
      </c>
      <c r="H8262" s="98"/>
      <c r="I8262" s="123" t="str">
        <f t="shared" si="129"/>
        <v>NÃO</v>
      </c>
      <c r="J8262" s="123"/>
      <c r="K8262" s="123"/>
      <c r="L8262" s="123"/>
      <c r="M8262" s="98" t="s">
        <v>14216</v>
      </c>
      <c r="N8262" s="118"/>
    </row>
    <row r="8263" spans="1:14" x14ac:dyDescent="0.25">
      <c r="A8263" s="130">
        <v>25086612000170</v>
      </c>
      <c r="B8263" s="98" t="s">
        <v>12140</v>
      </c>
      <c r="C8263" s="123" t="s">
        <v>5227</v>
      </c>
      <c r="D8263" s="98" t="s">
        <v>13667</v>
      </c>
      <c r="E8263" s="98" t="s">
        <v>13670</v>
      </c>
      <c r="F8263" s="124">
        <v>11</v>
      </c>
      <c r="G8263" s="112">
        <v>43304</v>
      </c>
      <c r="H8263" s="98"/>
      <c r="I8263" s="123" t="str">
        <f t="shared" si="129"/>
        <v>NÃO</v>
      </c>
      <c r="J8263" s="123"/>
      <c r="K8263" s="123"/>
      <c r="L8263" s="123"/>
      <c r="M8263" s="98"/>
      <c r="N8263" s="118"/>
    </row>
    <row r="8264" spans="1:14" x14ac:dyDescent="0.25">
      <c r="A8264" s="130">
        <v>1753722000180</v>
      </c>
      <c r="B8264" s="98" t="s">
        <v>12141</v>
      </c>
      <c r="C8264" s="123" t="s">
        <v>901</v>
      </c>
      <c r="D8264" s="98" t="s">
        <v>13667</v>
      </c>
      <c r="E8264" s="98" t="s">
        <v>13670</v>
      </c>
      <c r="F8264" s="124">
        <v>11</v>
      </c>
      <c r="G8264" s="112">
        <v>39244</v>
      </c>
      <c r="H8264" s="98"/>
      <c r="I8264" s="123" t="str">
        <f t="shared" si="129"/>
        <v>NÃO</v>
      </c>
      <c r="J8264" s="123"/>
      <c r="K8264" s="123"/>
      <c r="L8264" s="123"/>
      <c r="M8264" s="98"/>
      <c r="N8264" s="118"/>
    </row>
    <row r="8265" spans="1:14" x14ac:dyDescent="0.25">
      <c r="A8265" s="130">
        <v>18025932000154</v>
      </c>
      <c r="B8265" s="98" t="s">
        <v>12142</v>
      </c>
      <c r="C8265" s="123" t="s">
        <v>1356</v>
      </c>
      <c r="D8265" s="98" t="s">
        <v>13667</v>
      </c>
      <c r="E8265" s="98" t="s">
        <v>13670</v>
      </c>
      <c r="F8265" s="124">
        <v>14</v>
      </c>
      <c r="G8265" s="112">
        <v>44044</v>
      </c>
      <c r="H8265" s="98"/>
      <c r="I8265" s="123" t="str">
        <f t="shared" si="129"/>
        <v>SIM</v>
      </c>
      <c r="J8265" s="123"/>
      <c r="K8265" s="123"/>
      <c r="L8265" s="123"/>
      <c r="M8265" s="98"/>
      <c r="N8265" s="118"/>
    </row>
    <row r="8266" spans="1:14" x14ac:dyDescent="0.25">
      <c r="A8266" s="130">
        <v>25040122000132</v>
      </c>
      <c r="B8266" s="98" t="s">
        <v>12143</v>
      </c>
      <c r="C8266" s="123" t="s">
        <v>901</v>
      </c>
      <c r="D8266" s="98" t="s">
        <v>13667</v>
      </c>
      <c r="E8266" s="98" t="s">
        <v>13670</v>
      </c>
      <c r="F8266" s="124">
        <v>11</v>
      </c>
      <c r="G8266" s="112">
        <v>40672</v>
      </c>
      <c r="H8266" s="98"/>
      <c r="I8266" s="123" t="str">
        <f t="shared" si="129"/>
        <v>NÃO</v>
      </c>
      <c r="J8266" s="123"/>
      <c r="K8266" s="123"/>
      <c r="L8266" s="123"/>
      <c r="M8266" s="98"/>
      <c r="N8266" s="118"/>
    </row>
    <row r="8267" spans="1:14" x14ac:dyDescent="0.25">
      <c r="A8267" s="130">
        <v>63761944000100</v>
      </c>
      <c r="B8267" s="98" t="s">
        <v>12144</v>
      </c>
      <c r="C8267" s="123" t="s">
        <v>3747</v>
      </c>
      <c r="D8267" s="98" t="s">
        <v>13667</v>
      </c>
      <c r="E8267" s="98" t="s">
        <v>13670</v>
      </c>
      <c r="F8267" s="124">
        <v>11</v>
      </c>
      <c r="G8267" s="112">
        <v>41156</v>
      </c>
      <c r="H8267" s="98"/>
      <c r="I8267" s="123" t="str">
        <f t="shared" si="129"/>
        <v>NÃO</v>
      </c>
      <c r="J8267" s="123"/>
      <c r="K8267" s="123"/>
      <c r="L8267" s="123"/>
      <c r="M8267" s="98" t="s">
        <v>16144</v>
      </c>
      <c r="N8267" s="118"/>
    </row>
    <row r="8268" spans="1:14" x14ac:dyDescent="0.25">
      <c r="A8268" s="130">
        <v>20622890000180</v>
      </c>
      <c r="B8268" s="98" t="s">
        <v>12145</v>
      </c>
      <c r="C8268" s="123" t="s">
        <v>1356</v>
      </c>
      <c r="D8268" s="98" t="s">
        <v>13667</v>
      </c>
      <c r="E8268" s="98" t="s">
        <v>13670</v>
      </c>
      <c r="F8268" s="124">
        <v>11</v>
      </c>
      <c r="G8268" s="112">
        <v>39743</v>
      </c>
      <c r="H8268" s="98"/>
      <c r="I8268" s="123" t="str">
        <f t="shared" si="129"/>
        <v>NÃO</v>
      </c>
      <c r="J8268" s="123"/>
      <c r="K8268" s="123"/>
      <c r="L8268" s="123"/>
      <c r="M8268" s="98" t="s">
        <v>13534</v>
      </c>
      <c r="N8268" s="118"/>
    </row>
    <row r="8269" spans="1:14" x14ac:dyDescent="0.25">
      <c r="A8269" s="130">
        <v>394601000126</v>
      </c>
      <c r="B8269" s="98" t="s">
        <v>14066</v>
      </c>
      <c r="C8269" s="123" t="s">
        <v>819</v>
      </c>
      <c r="D8269" s="98" t="s">
        <v>13667</v>
      </c>
      <c r="E8269" s="98" t="s">
        <v>13670</v>
      </c>
      <c r="F8269" s="124">
        <v>14</v>
      </c>
      <c r="G8269" s="112">
        <v>44136</v>
      </c>
      <c r="H8269" s="98"/>
      <c r="I8269" s="123" t="str">
        <f t="shared" si="129"/>
        <v>SIM</v>
      </c>
      <c r="J8269" s="123"/>
      <c r="K8269" s="123"/>
      <c r="L8269" s="123"/>
      <c r="M8269" s="98"/>
      <c r="N8269" s="118"/>
    </row>
    <row r="8270" spans="1:14" x14ac:dyDescent="0.25">
      <c r="A8270" s="130">
        <v>13937032000160</v>
      </c>
      <c r="B8270" s="98" t="s">
        <v>13885</v>
      </c>
      <c r="C8270" s="123" t="s">
        <v>215</v>
      </c>
      <c r="D8270" s="98" t="s">
        <v>13667</v>
      </c>
      <c r="E8270" s="98" t="s">
        <v>13670</v>
      </c>
      <c r="F8270" s="124">
        <v>14</v>
      </c>
      <c r="G8270" s="112">
        <v>43974</v>
      </c>
      <c r="H8270" s="98"/>
      <c r="I8270" s="123" t="str">
        <f t="shared" si="129"/>
        <v>SIM</v>
      </c>
      <c r="J8270" s="123"/>
      <c r="K8270" s="123"/>
      <c r="L8270" s="123"/>
      <c r="M8270" s="98"/>
      <c r="N8270" s="118"/>
    </row>
    <row r="8271" spans="1:14" x14ac:dyDescent="0.25">
      <c r="A8271" s="130">
        <v>8761124000100</v>
      </c>
      <c r="B8271" s="98" t="s">
        <v>15172</v>
      </c>
      <c r="C8271" s="123" t="s">
        <v>2554</v>
      </c>
      <c r="D8271" s="98" t="s">
        <v>13667</v>
      </c>
      <c r="E8271" s="98" t="s">
        <v>13670</v>
      </c>
      <c r="F8271" s="124">
        <v>14</v>
      </c>
      <c r="G8271" s="112">
        <v>44006</v>
      </c>
      <c r="H8271" s="98"/>
      <c r="I8271" s="123" t="str">
        <f t="shared" si="129"/>
        <v>SIM</v>
      </c>
      <c r="J8271" s="123"/>
      <c r="K8271" s="123"/>
      <c r="L8271" s="123"/>
      <c r="M8271" s="98"/>
      <c r="N8271" s="118"/>
    </row>
    <row r="8272" spans="1:14" x14ac:dyDescent="0.25">
      <c r="A8272" s="130">
        <v>12200176000176</v>
      </c>
      <c r="B8272" s="98" t="s">
        <v>13716</v>
      </c>
      <c r="C8272" s="123" t="s">
        <v>29</v>
      </c>
      <c r="D8272" s="98" t="s">
        <v>13667</v>
      </c>
      <c r="E8272" s="98" t="s">
        <v>13670</v>
      </c>
      <c r="F8272" s="124">
        <v>14</v>
      </c>
      <c r="G8272" s="112">
        <v>43922</v>
      </c>
      <c r="H8272" s="98"/>
      <c r="I8272" s="123" t="str">
        <f t="shared" si="129"/>
        <v>SIM</v>
      </c>
      <c r="J8272" s="123"/>
      <c r="K8272" s="123"/>
      <c r="L8272" s="123"/>
      <c r="M8272" s="98"/>
      <c r="N8272" s="118"/>
    </row>
    <row r="8273" spans="1:14" x14ac:dyDescent="0.25">
      <c r="A8273" s="130">
        <v>1409580000138</v>
      </c>
      <c r="B8273" s="98" t="s">
        <v>14220</v>
      </c>
      <c r="C8273" s="123" t="s">
        <v>901</v>
      </c>
      <c r="D8273" s="98" t="s">
        <v>13667</v>
      </c>
      <c r="E8273" s="98" t="s">
        <v>13670</v>
      </c>
      <c r="F8273" s="124">
        <v>14.25</v>
      </c>
      <c r="G8273" s="112">
        <v>42929</v>
      </c>
      <c r="H8273" s="98"/>
      <c r="I8273" s="123" t="str">
        <f t="shared" si="129"/>
        <v>SIM</v>
      </c>
      <c r="J8273" s="123"/>
      <c r="K8273" s="123"/>
      <c r="L8273" s="123"/>
      <c r="M8273" s="98" t="s">
        <v>14221</v>
      </c>
      <c r="N8273" s="118"/>
    </row>
    <row r="8274" spans="1:14" x14ac:dyDescent="0.25">
      <c r="A8274" s="130">
        <v>18715615000160</v>
      </c>
      <c r="B8274" s="98" t="s">
        <v>14613</v>
      </c>
      <c r="C8274" s="123" t="s">
        <v>1356</v>
      </c>
      <c r="D8274" s="98" t="s">
        <v>13667</v>
      </c>
      <c r="E8274" s="98" t="s">
        <v>13670</v>
      </c>
      <c r="F8274" s="124">
        <v>11</v>
      </c>
      <c r="G8274" s="112">
        <v>38091</v>
      </c>
      <c r="H8274" s="98"/>
      <c r="I8274" s="123" t="str">
        <f t="shared" si="129"/>
        <v>NÃO</v>
      </c>
      <c r="J8274" s="123"/>
      <c r="K8274" s="123"/>
      <c r="L8274" s="123"/>
      <c r="M8274" s="98" t="s">
        <v>14614</v>
      </c>
      <c r="N8274" s="118"/>
    </row>
    <row r="8275" spans="1:14" x14ac:dyDescent="0.25">
      <c r="A8275" s="130">
        <v>10571982000125</v>
      </c>
      <c r="B8275" s="98" t="s">
        <v>15362</v>
      </c>
      <c r="C8275" s="123" t="s">
        <v>2758</v>
      </c>
      <c r="D8275" s="98" t="s">
        <v>13667</v>
      </c>
      <c r="E8275" s="98" t="s">
        <v>13670</v>
      </c>
      <c r="F8275" s="124">
        <v>14</v>
      </c>
      <c r="G8275" s="112">
        <v>44044</v>
      </c>
      <c r="H8275" s="98"/>
      <c r="I8275" s="123" t="str">
        <f t="shared" si="129"/>
        <v>SIM</v>
      </c>
      <c r="J8275" s="123" t="s">
        <v>10977</v>
      </c>
      <c r="K8275" s="123"/>
      <c r="L8275" s="123"/>
      <c r="M8275" s="98" t="s">
        <v>17042</v>
      </c>
      <c r="N8275" s="118" t="s">
        <v>10977</v>
      </c>
    </row>
    <row r="8276" spans="1:14" x14ac:dyDescent="0.25">
      <c r="A8276" s="130">
        <v>394585000171</v>
      </c>
      <c r="B8276" s="98" t="s">
        <v>16146</v>
      </c>
      <c r="C8276" s="123" t="s">
        <v>3747</v>
      </c>
      <c r="D8276" s="98" t="s">
        <v>13667</v>
      </c>
      <c r="E8276" s="98" t="s">
        <v>13670</v>
      </c>
      <c r="F8276" s="124">
        <v>11</v>
      </c>
      <c r="G8276" s="112">
        <v>40956</v>
      </c>
      <c r="H8276" s="98"/>
      <c r="I8276" s="123" t="str">
        <f t="shared" si="129"/>
        <v>NÃO</v>
      </c>
      <c r="J8276" s="123"/>
      <c r="K8276" s="123"/>
      <c r="L8276" s="123"/>
      <c r="M8276" s="98" t="s">
        <v>16150</v>
      </c>
      <c r="N8276" s="118"/>
    </row>
    <row r="8277" spans="1:14" x14ac:dyDescent="0.25">
      <c r="A8277" s="130">
        <v>84012012000126</v>
      </c>
      <c r="B8277" s="98" t="s">
        <v>16174</v>
      </c>
      <c r="C8277" s="123" t="s">
        <v>3798</v>
      </c>
      <c r="D8277" s="98" t="s">
        <v>13667</v>
      </c>
      <c r="E8277" s="98" t="s">
        <v>13670</v>
      </c>
      <c r="F8277" s="124">
        <v>11</v>
      </c>
      <c r="G8277" s="112">
        <v>38279</v>
      </c>
      <c r="H8277" s="98"/>
      <c r="I8277" s="123" t="str">
        <f t="shared" si="129"/>
        <v>NÃO</v>
      </c>
      <c r="J8277" s="123"/>
      <c r="K8277" s="123"/>
      <c r="L8277" s="123"/>
      <c r="M8277" s="98"/>
      <c r="N8277" s="118"/>
    </row>
    <row r="8278" spans="1:14" x14ac:dyDescent="0.25">
      <c r="A8278" s="130">
        <v>82951229000176</v>
      </c>
      <c r="B8278" s="98" t="s">
        <v>16608</v>
      </c>
      <c r="C8278" s="123" t="s">
        <v>4289</v>
      </c>
      <c r="D8278" s="98" t="s">
        <v>13667</v>
      </c>
      <c r="E8278" s="98" t="s">
        <v>13670</v>
      </c>
      <c r="F8278" s="124">
        <v>14</v>
      </c>
      <c r="G8278" s="112">
        <v>43101</v>
      </c>
      <c r="H8278" s="98"/>
      <c r="I8278" s="123" t="str">
        <f t="shared" si="129"/>
        <v>SIM</v>
      </c>
      <c r="J8278" s="123"/>
      <c r="K8278" s="123"/>
      <c r="L8278" s="123"/>
      <c r="M8278" s="98" t="s">
        <v>16610</v>
      </c>
      <c r="N8278" s="118"/>
    </row>
    <row r="8279" spans="1:14" x14ac:dyDescent="0.25">
      <c r="A8279" s="130">
        <v>46379400000150</v>
      </c>
      <c r="B8279" s="98" t="s">
        <v>16757</v>
      </c>
      <c r="C8279" s="123" t="s">
        <v>4626</v>
      </c>
      <c r="D8279" s="98" t="s">
        <v>13667</v>
      </c>
      <c r="E8279" s="98" t="s">
        <v>13670</v>
      </c>
      <c r="F8279" s="124">
        <v>14</v>
      </c>
      <c r="G8279" s="112">
        <v>44013</v>
      </c>
      <c r="H8279" s="98"/>
      <c r="I8279" s="123" t="str">
        <f t="shared" si="129"/>
        <v>SIM</v>
      </c>
      <c r="J8279" s="123"/>
      <c r="K8279" s="123"/>
      <c r="L8279" s="123"/>
      <c r="M8279" s="98"/>
      <c r="N8279" s="118"/>
    </row>
    <row r="8280" spans="1:14" x14ac:dyDescent="0.25">
      <c r="A8280" s="130">
        <v>13128798000101</v>
      </c>
      <c r="B8280" s="98" t="s">
        <v>16668</v>
      </c>
      <c r="C8280" s="123" t="s">
        <v>4559</v>
      </c>
      <c r="D8280" s="98" t="s">
        <v>13667</v>
      </c>
      <c r="E8280" s="98" t="s">
        <v>13670</v>
      </c>
      <c r="F8280" s="124">
        <v>14</v>
      </c>
      <c r="G8280" s="112">
        <v>43922</v>
      </c>
      <c r="H8280" s="98"/>
      <c r="I8280" s="123" t="str">
        <f t="shared" si="129"/>
        <v>SIM</v>
      </c>
      <c r="J8280" s="123"/>
      <c r="K8280" s="123"/>
      <c r="L8280" s="123"/>
      <c r="M8280" s="98"/>
      <c r="N8280" s="118"/>
    </row>
    <row r="8281" spans="1:14" x14ac:dyDescent="0.25">
      <c r="A8281" s="130">
        <v>63606479000124</v>
      </c>
      <c r="B8281" s="98" t="s">
        <v>13666</v>
      </c>
      <c r="C8281" s="123" t="s">
        <v>0</v>
      </c>
      <c r="D8281" s="98" t="s">
        <v>13667</v>
      </c>
      <c r="E8281" s="98" t="s">
        <v>13670</v>
      </c>
      <c r="F8281" s="124">
        <v>14</v>
      </c>
      <c r="G8281" s="112">
        <v>42917</v>
      </c>
      <c r="H8281" s="98"/>
      <c r="I8281" s="123" t="str">
        <f t="shared" si="129"/>
        <v>SIM</v>
      </c>
      <c r="J8281" s="123"/>
      <c r="K8281" s="123"/>
      <c r="L8281" s="123"/>
      <c r="M8281" s="98"/>
      <c r="N8281" s="118"/>
    </row>
    <row r="8282" spans="1:14" x14ac:dyDescent="0.25">
      <c r="A8282" s="130">
        <v>394577000125</v>
      </c>
      <c r="B8282" s="98" t="s">
        <v>13859</v>
      </c>
      <c r="C8282" s="123" t="s">
        <v>197</v>
      </c>
      <c r="D8282" s="98" t="s">
        <v>13667</v>
      </c>
      <c r="E8282" s="98" t="s">
        <v>13670</v>
      </c>
      <c r="F8282" s="124">
        <v>11</v>
      </c>
      <c r="G8282" s="112">
        <v>38675</v>
      </c>
      <c r="H8282" s="98"/>
      <c r="I8282" s="123" t="str">
        <f t="shared" si="129"/>
        <v>NÃO</v>
      </c>
      <c r="J8282" s="123"/>
      <c r="K8282" s="123"/>
      <c r="L8282" s="123"/>
      <c r="M8282" s="98"/>
      <c r="N8282" s="118"/>
    </row>
    <row r="8283" spans="1:14" x14ac:dyDescent="0.25">
      <c r="A8283" s="130">
        <v>4312369000190</v>
      </c>
      <c r="B8283" s="98" t="s">
        <v>13831</v>
      </c>
      <c r="C8283" s="123" t="s">
        <v>133</v>
      </c>
      <c r="D8283" s="98" t="s">
        <v>13667</v>
      </c>
      <c r="E8283" s="98" t="s">
        <v>13670</v>
      </c>
      <c r="F8283" s="124">
        <v>14</v>
      </c>
      <c r="G8283" s="112">
        <v>43922</v>
      </c>
      <c r="H8283" s="98"/>
      <c r="I8283" s="123" t="str">
        <f t="shared" si="129"/>
        <v>SIM</v>
      </c>
      <c r="J8283" s="123"/>
      <c r="K8283" s="123"/>
      <c r="L8283" s="123"/>
      <c r="M8283" s="98"/>
      <c r="N8283" s="118"/>
    </row>
    <row r="8284" spans="1:14" x14ac:dyDescent="0.25">
      <c r="A8284" s="130">
        <v>7954480000179</v>
      </c>
      <c r="B8284" s="98" t="s">
        <v>13986</v>
      </c>
      <c r="C8284" s="123" t="s">
        <v>634</v>
      </c>
      <c r="D8284" s="98" t="s">
        <v>13667</v>
      </c>
      <c r="E8284" s="98" t="s">
        <v>13670</v>
      </c>
      <c r="F8284" s="124">
        <v>14</v>
      </c>
      <c r="G8284" s="112">
        <v>43466</v>
      </c>
      <c r="H8284" s="98"/>
      <c r="I8284" s="123" t="str">
        <f t="shared" si="129"/>
        <v>SIM</v>
      </c>
      <c r="J8284" s="123"/>
      <c r="K8284" s="123"/>
      <c r="L8284" s="123"/>
      <c r="M8284" s="98"/>
      <c r="N8284" s="118"/>
    </row>
    <row r="8285" spans="1:14" x14ac:dyDescent="0.25">
      <c r="A8285" s="130">
        <v>27080530000143</v>
      </c>
      <c r="B8285" s="98" t="s">
        <v>14082</v>
      </c>
      <c r="C8285" s="123" t="s">
        <v>821</v>
      </c>
      <c r="D8285" s="98" t="s">
        <v>13667</v>
      </c>
      <c r="E8285" s="98" t="s">
        <v>13670</v>
      </c>
      <c r="F8285" s="124">
        <v>14</v>
      </c>
      <c r="G8285" s="112">
        <v>43922</v>
      </c>
      <c r="H8285" s="98"/>
      <c r="I8285" s="123" t="str">
        <f t="shared" si="129"/>
        <v>SIM</v>
      </c>
      <c r="J8285" s="123"/>
      <c r="K8285" s="123"/>
      <c r="L8285" s="123"/>
      <c r="M8285" s="98"/>
      <c r="N8285" s="118"/>
    </row>
    <row r="8286" spans="1:14" x14ac:dyDescent="0.25">
      <c r="A8286" s="130">
        <v>6354468000160</v>
      </c>
      <c r="B8286" s="98" t="s">
        <v>14412</v>
      </c>
      <c r="C8286" s="123" t="s">
        <v>1142</v>
      </c>
      <c r="D8286" s="98" t="s">
        <v>13667</v>
      </c>
      <c r="E8286" s="98" t="s">
        <v>13670</v>
      </c>
      <c r="F8286" s="124">
        <v>14</v>
      </c>
      <c r="G8286" s="112">
        <v>840790</v>
      </c>
      <c r="H8286" s="98"/>
      <c r="I8286" s="123" t="str">
        <f t="shared" si="129"/>
        <v>SIM</v>
      </c>
      <c r="J8286" s="123"/>
      <c r="K8286" s="123"/>
      <c r="L8286" s="123"/>
      <c r="M8286" s="98"/>
      <c r="N8286" s="118"/>
    </row>
    <row r="8287" spans="1:14" x14ac:dyDescent="0.25">
      <c r="A8287" s="130">
        <v>3507415000144</v>
      </c>
      <c r="B8287" s="98" t="s">
        <v>14956</v>
      </c>
      <c r="C8287" s="123" t="s">
        <v>2274</v>
      </c>
      <c r="D8287" s="98" t="s">
        <v>13667</v>
      </c>
      <c r="E8287" s="98" t="s">
        <v>13670</v>
      </c>
      <c r="F8287" s="124">
        <v>14</v>
      </c>
      <c r="G8287" s="112">
        <v>43983</v>
      </c>
      <c r="H8287" s="98"/>
      <c r="I8287" s="123" t="str">
        <f t="shared" si="129"/>
        <v>SIM</v>
      </c>
      <c r="J8287" s="123" t="s">
        <v>17040</v>
      </c>
      <c r="K8287" s="123"/>
      <c r="L8287" s="123"/>
      <c r="M8287" s="98" t="s">
        <v>17041</v>
      </c>
      <c r="N8287" s="118" t="s">
        <v>10977</v>
      </c>
    </row>
    <row r="8288" spans="1:14" x14ac:dyDescent="0.25">
      <c r="A8288" s="130">
        <v>15412257000128</v>
      </c>
      <c r="B8288" s="98" t="s">
        <v>14876</v>
      </c>
      <c r="C8288" s="123" t="s">
        <v>2197</v>
      </c>
      <c r="D8288" s="98" t="s">
        <v>13667</v>
      </c>
      <c r="E8288" s="98" t="s">
        <v>13670</v>
      </c>
      <c r="F8288" s="124">
        <v>14</v>
      </c>
      <c r="G8288" s="112">
        <v>44197</v>
      </c>
      <c r="H8288" s="98"/>
      <c r="I8288" s="123" t="str">
        <f t="shared" si="129"/>
        <v>SIM</v>
      </c>
      <c r="J8288" s="123"/>
      <c r="K8288" s="123"/>
      <c r="L8288" s="123"/>
      <c r="M8288" s="98"/>
      <c r="N8288" s="118"/>
    </row>
    <row r="8289" spans="1:14" x14ac:dyDescent="0.25">
      <c r="A8289" s="130">
        <v>5054861000176</v>
      </c>
      <c r="B8289" s="98" t="s">
        <v>15086</v>
      </c>
      <c r="C8289" s="123" t="s">
        <v>2413</v>
      </c>
      <c r="D8289" s="98" t="s">
        <v>13667</v>
      </c>
      <c r="E8289" s="98" t="s">
        <v>13670</v>
      </c>
      <c r="F8289" s="124">
        <v>14</v>
      </c>
      <c r="G8289" s="112">
        <v>43922</v>
      </c>
      <c r="H8289" s="98"/>
      <c r="I8289" s="123" t="str">
        <f t="shared" si="129"/>
        <v>SIM</v>
      </c>
      <c r="J8289" s="123" t="s">
        <v>17048</v>
      </c>
      <c r="K8289" s="123" t="s">
        <v>10977</v>
      </c>
      <c r="L8289" s="124">
        <v>5</v>
      </c>
      <c r="M8289" s="125" t="s">
        <v>17046</v>
      </c>
      <c r="N8289" s="118"/>
    </row>
    <row r="8290" spans="1:14" x14ac:dyDescent="0.25">
      <c r="A8290" s="130">
        <v>76416940000128</v>
      </c>
      <c r="B8290" s="98" t="s">
        <v>15744</v>
      </c>
      <c r="C8290" s="123" t="s">
        <v>3143</v>
      </c>
      <c r="D8290" s="98" t="s">
        <v>13667</v>
      </c>
      <c r="E8290" s="98" t="s">
        <v>13670</v>
      </c>
      <c r="F8290" s="124">
        <v>14</v>
      </c>
      <c r="G8290" s="112">
        <v>43922</v>
      </c>
      <c r="H8290" s="98"/>
      <c r="I8290" s="123" t="str">
        <f t="shared" si="129"/>
        <v>SIM</v>
      </c>
      <c r="J8290" s="123"/>
      <c r="K8290" s="123"/>
      <c r="L8290" s="123"/>
      <c r="M8290" s="98"/>
      <c r="N8290" s="118"/>
    </row>
    <row r="8291" spans="1:14" x14ac:dyDescent="0.25">
      <c r="A8291" s="130">
        <v>6553481000149</v>
      </c>
      <c r="B8291" s="98" t="s">
        <v>15588</v>
      </c>
      <c r="C8291" s="123" t="s">
        <v>2926</v>
      </c>
      <c r="D8291" s="98" t="s">
        <v>13667</v>
      </c>
      <c r="E8291" s="98" t="s">
        <v>13670</v>
      </c>
      <c r="F8291" s="124">
        <v>14</v>
      </c>
      <c r="G8291" s="112">
        <v>43101</v>
      </c>
      <c r="H8291" s="98"/>
      <c r="I8291" s="123" t="str">
        <f t="shared" si="129"/>
        <v>SIM</v>
      </c>
      <c r="J8291" s="123"/>
      <c r="K8291" s="123"/>
      <c r="L8291" s="123"/>
      <c r="M8291" s="98"/>
      <c r="N8291" s="118"/>
    </row>
    <row r="8292" spans="1:14" x14ac:dyDescent="0.25">
      <c r="A8292" s="130">
        <v>42498600000171</v>
      </c>
      <c r="B8292" s="98" t="s">
        <v>15976</v>
      </c>
      <c r="C8292" s="123" t="s">
        <v>3513</v>
      </c>
      <c r="D8292" s="98" t="s">
        <v>13667</v>
      </c>
      <c r="E8292" s="98" t="s">
        <v>13670</v>
      </c>
      <c r="F8292" s="124">
        <v>14</v>
      </c>
      <c r="G8292" s="112">
        <v>42975</v>
      </c>
      <c r="H8292" s="98"/>
      <c r="I8292" s="123" t="str">
        <f t="shared" si="129"/>
        <v>SIM</v>
      </c>
      <c r="J8292" s="123"/>
      <c r="K8292" s="123"/>
      <c r="L8292" s="123"/>
      <c r="M8292" s="98"/>
      <c r="N8292" s="118"/>
    </row>
    <row r="8293" spans="1:14" x14ac:dyDescent="0.25">
      <c r="A8293" s="130">
        <v>8241739000105</v>
      </c>
      <c r="B8293" s="98" t="s">
        <v>16072</v>
      </c>
      <c r="C8293" s="123" t="s">
        <v>3601</v>
      </c>
      <c r="D8293" s="98" t="s">
        <v>13667</v>
      </c>
      <c r="E8293" s="98" t="s">
        <v>13670</v>
      </c>
      <c r="F8293" s="124">
        <v>11</v>
      </c>
      <c r="G8293" s="112">
        <v>38478</v>
      </c>
      <c r="H8293" s="98"/>
      <c r="I8293" s="123" t="str">
        <f t="shared" si="129"/>
        <v>NÃO</v>
      </c>
      <c r="J8293" s="123"/>
      <c r="K8293" s="123"/>
      <c r="L8293" s="123"/>
      <c r="M8293" s="98" t="s">
        <v>16073</v>
      </c>
      <c r="N8293" s="118"/>
    </row>
    <row r="8294" spans="1:14" x14ac:dyDescent="0.25">
      <c r="A8294" s="130">
        <v>87934675000196</v>
      </c>
      <c r="B8294" s="98" t="s">
        <v>16310</v>
      </c>
      <c r="C8294" s="123" t="s">
        <v>3812</v>
      </c>
      <c r="D8294" s="98" t="s">
        <v>13667</v>
      </c>
      <c r="E8294" s="98" t="s">
        <v>13670</v>
      </c>
      <c r="F8294" s="124">
        <v>14</v>
      </c>
      <c r="G8294" s="112">
        <v>43913</v>
      </c>
      <c r="H8294" s="98"/>
      <c r="I8294" s="123" t="str">
        <f t="shared" si="129"/>
        <v>SIM</v>
      </c>
      <c r="J8294" s="123"/>
      <c r="K8294" s="123"/>
      <c r="L8294" s="123"/>
      <c r="M8294" s="98"/>
      <c r="N8294" s="118"/>
    </row>
    <row r="8295" spans="1:14" x14ac:dyDescent="0.25">
      <c r="A8295" s="130">
        <v>1786029000103</v>
      </c>
      <c r="B8295" s="98" t="s">
        <v>17019</v>
      </c>
      <c r="C8295" s="123" t="s">
        <v>5227</v>
      </c>
      <c r="D8295" s="98" t="s">
        <v>13667</v>
      </c>
      <c r="E8295" s="98" t="s">
        <v>13670</v>
      </c>
      <c r="F8295" s="124">
        <v>14</v>
      </c>
      <c r="G8295" s="112">
        <v>44136</v>
      </c>
      <c r="H8295" s="98"/>
      <c r="I8295" s="123" t="str">
        <f t="shared" si="129"/>
        <v>SIM</v>
      </c>
      <c r="J8295" s="123" t="s">
        <v>10977</v>
      </c>
      <c r="K8295" s="123" t="s">
        <v>10977</v>
      </c>
      <c r="L8295" s="123"/>
      <c r="M8295" s="98" t="s">
        <v>17044</v>
      </c>
      <c r="N8295" s="131" t="s">
        <v>10977</v>
      </c>
    </row>
    <row r="8296" spans="1:14" x14ac:dyDescent="0.25">
      <c r="A8296" s="130">
        <v>94703964000140</v>
      </c>
      <c r="B8296" s="98" t="s">
        <v>12146</v>
      </c>
      <c r="C8296" s="123" t="s">
        <v>3812</v>
      </c>
      <c r="D8296" s="98" t="s">
        <v>13667</v>
      </c>
      <c r="E8296" s="98" t="s">
        <v>13670</v>
      </c>
      <c r="F8296" s="124">
        <v>11</v>
      </c>
      <c r="G8296" s="112">
        <v>42957</v>
      </c>
      <c r="H8296" s="98"/>
      <c r="I8296" s="123" t="str">
        <f t="shared" si="129"/>
        <v>NÃO</v>
      </c>
      <c r="J8296" s="123"/>
      <c r="K8296" s="123"/>
      <c r="L8296" s="123"/>
      <c r="M8296" s="98" t="s">
        <v>16311</v>
      </c>
      <c r="N8296" s="118"/>
    </row>
    <row r="8297" spans="1:14" x14ac:dyDescent="0.25">
      <c r="A8297" s="130">
        <v>94577509000145</v>
      </c>
      <c r="B8297" s="98" t="s">
        <v>12147</v>
      </c>
      <c r="C8297" s="123" t="s">
        <v>3812</v>
      </c>
      <c r="D8297" s="98" t="s">
        <v>13667</v>
      </c>
      <c r="E8297" s="98" t="s">
        <v>13670</v>
      </c>
      <c r="F8297" s="124">
        <v>11</v>
      </c>
      <c r="G8297" s="112">
        <v>41000</v>
      </c>
      <c r="H8297" s="98"/>
      <c r="I8297" s="123" t="str">
        <f t="shared" si="129"/>
        <v>NÃO</v>
      </c>
      <c r="J8297" s="123"/>
      <c r="K8297" s="123"/>
      <c r="L8297" s="123"/>
      <c r="M8297" s="98" t="s">
        <v>16312</v>
      </c>
      <c r="N8297" s="118"/>
    </row>
    <row r="8298" spans="1:14" x14ac:dyDescent="0.25">
      <c r="A8298" s="130">
        <v>11040888000102</v>
      </c>
      <c r="B8298" s="98" t="s">
        <v>12148</v>
      </c>
      <c r="C8298" s="123" t="s">
        <v>2758</v>
      </c>
      <c r="D8298" s="98" t="s">
        <v>13667</v>
      </c>
      <c r="E8298" s="98" t="s">
        <v>13670</v>
      </c>
      <c r="F8298" s="124">
        <v>11</v>
      </c>
      <c r="G8298" s="112">
        <v>42370</v>
      </c>
      <c r="H8298" s="98"/>
      <c r="I8298" s="123" t="str">
        <f t="shared" si="129"/>
        <v>NÃO</v>
      </c>
      <c r="J8298" s="123"/>
      <c r="K8298" s="123"/>
      <c r="L8298" s="123"/>
      <c r="M8298" s="98" t="s">
        <v>15363</v>
      </c>
      <c r="N8298" s="118"/>
    </row>
    <row r="8299" spans="1:14" x14ac:dyDescent="0.25">
      <c r="A8299" s="130">
        <v>11049830000120</v>
      </c>
      <c r="B8299" s="98" t="s">
        <v>12149</v>
      </c>
      <c r="C8299" s="123" t="s">
        <v>2758</v>
      </c>
      <c r="D8299" s="98" t="s">
        <v>13667</v>
      </c>
      <c r="E8299" s="98" t="s">
        <v>13670</v>
      </c>
      <c r="F8299" s="124">
        <v>14</v>
      </c>
      <c r="G8299" s="112">
        <v>44136</v>
      </c>
      <c r="H8299" s="98"/>
      <c r="I8299" s="123" t="str">
        <f t="shared" si="129"/>
        <v>SIM</v>
      </c>
      <c r="J8299" s="123"/>
      <c r="K8299" s="123"/>
      <c r="L8299" s="123"/>
      <c r="M8299" s="98"/>
      <c r="N8299" s="118"/>
    </row>
    <row r="8300" spans="1:14" x14ac:dyDescent="0.25">
      <c r="A8300" s="130">
        <v>87890992000158</v>
      </c>
      <c r="B8300" s="98" t="s">
        <v>12150</v>
      </c>
      <c r="C8300" s="123" t="s">
        <v>3812</v>
      </c>
      <c r="D8300" s="98" t="s">
        <v>13667</v>
      </c>
      <c r="E8300" s="98" t="s">
        <v>13670</v>
      </c>
      <c r="F8300" s="124">
        <v>14</v>
      </c>
      <c r="G8300" s="112">
        <v>42848</v>
      </c>
      <c r="H8300" s="98"/>
      <c r="I8300" s="123" t="str">
        <f t="shared" si="129"/>
        <v>SIM</v>
      </c>
      <c r="J8300" s="123"/>
      <c r="K8300" s="123"/>
      <c r="L8300" s="123"/>
      <c r="M8300" s="98" t="s">
        <v>16315</v>
      </c>
      <c r="N8300" s="118"/>
    </row>
    <row r="8301" spans="1:14" x14ac:dyDescent="0.25">
      <c r="A8301" s="130">
        <v>27174135000120</v>
      </c>
      <c r="B8301" s="98" t="s">
        <v>12151</v>
      </c>
      <c r="C8301" s="123" t="s">
        <v>821</v>
      </c>
      <c r="D8301" s="98" t="s">
        <v>13667</v>
      </c>
      <c r="E8301" s="98" t="s">
        <v>13670</v>
      </c>
      <c r="F8301" s="124">
        <v>14</v>
      </c>
      <c r="G8301" s="112">
        <v>44013</v>
      </c>
      <c r="H8301" s="98"/>
      <c r="I8301" s="123" t="str">
        <f t="shared" si="129"/>
        <v>SIM</v>
      </c>
      <c r="J8301" s="123"/>
      <c r="K8301" s="123"/>
      <c r="L8301" s="123"/>
      <c r="M8301" s="98"/>
      <c r="N8301" s="118"/>
    </row>
    <row r="8302" spans="1:14" x14ac:dyDescent="0.25">
      <c r="A8302" s="130">
        <v>88811922000120</v>
      </c>
      <c r="B8302" s="98" t="s">
        <v>12152</v>
      </c>
      <c r="C8302" s="123" t="s">
        <v>3812</v>
      </c>
      <c r="D8302" s="98" t="s">
        <v>13667</v>
      </c>
      <c r="E8302" s="98" t="s">
        <v>13670</v>
      </c>
      <c r="F8302" s="124">
        <v>14</v>
      </c>
      <c r="G8302" s="112">
        <v>43922</v>
      </c>
      <c r="H8302" s="98"/>
      <c r="I8302" s="123" t="str">
        <f t="shared" si="129"/>
        <v>SIM</v>
      </c>
      <c r="J8302" s="123"/>
      <c r="K8302" s="123"/>
      <c r="L8302" s="123"/>
      <c r="M8302" s="98"/>
      <c r="N8302" s="118"/>
    </row>
    <row r="8303" spans="1:14" x14ac:dyDescent="0.25">
      <c r="A8303" s="130">
        <v>44529592000109</v>
      </c>
      <c r="B8303" s="98" t="s">
        <v>12153</v>
      </c>
      <c r="C8303" s="123" t="s">
        <v>4626</v>
      </c>
      <c r="D8303" s="98" t="s">
        <v>13667</v>
      </c>
      <c r="E8303" s="98" t="s">
        <v>13670</v>
      </c>
      <c r="F8303" s="124">
        <v>14</v>
      </c>
      <c r="G8303" s="112">
        <v>44035</v>
      </c>
      <c r="H8303" s="98"/>
      <c r="I8303" s="123" t="str">
        <f t="shared" si="129"/>
        <v>SIM</v>
      </c>
      <c r="J8303" s="123"/>
      <c r="K8303" s="123"/>
      <c r="L8303" s="123"/>
      <c r="M8303" s="98"/>
      <c r="N8303" s="118"/>
    </row>
    <row r="8304" spans="1:14" x14ac:dyDescent="0.25">
      <c r="A8304" s="130">
        <v>48344014000159</v>
      </c>
      <c r="B8304" s="98" t="s">
        <v>12154</v>
      </c>
      <c r="C8304" s="123" t="s">
        <v>4626</v>
      </c>
      <c r="D8304" s="98" t="s">
        <v>13667</v>
      </c>
      <c r="E8304" s="98" t="s">
        <v>13670</v>
      </c>
      <c r="F8304" s="124">
        <v>11</v>
      </c>
      <c r="G8304" s="112">
        <v>43782</v>
      </c>
      <c r="H8304" s="98"/>
      <c r="I8304" s="123" t="str">
        <f t="shared" si="129"/>
        <v>NÃO</v>
      </c>
      <c r="J8304" s="123"/>
      <c r="K8304" s="123"/>
      <c r="L8304" s="123"/>
      <c r="M8304" s="98"/>
      <c r="N8304" s="118"/>
    </row>
    <row r="8305" spans="1:14" x14ac:dyDescent="0.25">
      <c r="A8305" s="130">
        <v>76238443000187</v>
      </c>
      <c r="B8305" s="98" t="s">
        <v>12155</v>
      </c>
      <c r="C8305" s="123" t="s">
        <v>3143</v>
      </c>
      <c r="D8305" s="98" t="s">
        <v>13667</v>
      </c>
      <c r="E8305" s="98" t="s">
        <v>13670</v>
      </c>
      <c r="F8305" s="124">
        <v>11</v>
      </c>
      <c r="G8305" s="112">
        <v>40202</v>
      </c>
      <c r="H8305" s="98"/>
      <c r="I8305" s="123" t="str">
        <f t="shared" si="129"/>
        <v>NÃO</v>
      </c>
      <c r="J8305" s="123"/>
      <c r="K8305" s="123"/>
      <c r="L8305" s="123"/>
      <c r="M8305" s="98"/>
      <c r="N8305" s="118"/>
    </row>
    <row r="8306" spans="1:14" x14ac:dyDescent="0.25">
      <c r="A8306" s="130">
        <v>5893631000109</v>
      </c>
      <c r="B8306" s="98" t="s">
        <v>12156</v>
      </c>
      <c r="C8306" s="123" t="s">
        <v>3747</v>
      </c>
      <c r="D8306" s="98" t="s">
        <v>13667</v>
      </c>
      <c r="E8306" s="98" t="s">
        <v>13670</v>
      </c>
      <c r="F8306" s="124">
        <v>11</v>
      </c>
      <c r="G8306" s="112">
        <v>43374</v>
      </c>
      <c r="H8306" s="98"/>
      <c r="I8306" s="123" t="str">
        <f t="shared" si="129"/>
        <v>NÃO</v>
      </c>
      <c r="J8306" s="123"/>
      <c r="K8306" s="123"/>
      <c r="L8306" s="123"/>
      <c r="M8306" s="98" t="s">
        <v>16151</v>
      </c>
      <c r="N8306" s="118"/>
    </row>
    <row r="8307" spans="1:14" x14ac:dyDescent="0.25">
      <c r="A8307" s="130">
        <v>1616255000146</v>
      </c>
      <c r="B8307" s="98" t="s">
        <v>12157</v>
      </c>
      <c r="C8307" s="123" t="s">
        <v>3143</v>
      </c>
      <c r="D8307" s="98" t="s">
        <v>13667</v>
      </c>
      <c r="E8307" s="98" t="s">
        <v>13670</v>
      </c>
      <c r="F8307" s="124">
        <v>11</v>
      </c>
      <c r="G8307" s="112">
        <v>39444</v>
      </c>
      <c r="H8307" s="98"/>
      <c r="I8307" s="123" t="str">
        <f t="shared" si="129"/>
        <v>NÃO</v>
      </c>
      <c r="J8307" s="123"/>
      <c r="K8307" s="123"/>
      <c r="L8307" s="123"/>
      <c r="M8307" s="98" t="s">
        <v>15746</v>
      </c>
      <c r="N8307" s="118"/>
    </row>
    <row r="8308" spans="1:14" x14ac:dyDescent="0.25">
      <c r="A8308" s="130">
        <v>18307439000127</v>
      </c>
      <c r="B8308" s="98" t="s">
        <v>12158</v>
      </c>
      <c r="C8308" s="123" t="s">
        <v>1356</v>
      </c>
      <c r="D8308" s="98" t="s">
        <v>13667</v>
      </c>
      <c r="E8308" s="98" t="s">
        <v>13670</v>
      </c>
      <c r="F8308" s="124">
        <v>11</v>
      </c>
      <c r="G8308" s="112">
        <v>40269</v>
      </c>
      <c r="H8308" s="98"/>
      <c r="I8308" s="123" t="str">
        <f t="shared" si="129"/>
        <v>NÃO</v>
      </c>
      <c r="J8308" s="123"/>
      <c r="K8308" s="123"/>
      <c r="L8308" s="123"/>
      <c r="M8308" s="98"/>
      <c r="N8308" s="118"/>
    </row>
    <row r="8309" spans="1:14" x14ac:dyDescent="0.25">
      <c r="A8309" s="130">
        <v>45728326000178</v>
      </c>
      <c r="B8309" s="98" t="s">
        <v>12159</v>
      </c>
      <c r="C8309" s="123" t="s">
        <v>4626</v>
      </c>
      <c r="D8309" s="98" t="s">
        <v>13667</v>
      </c>
      <c r="E8309" s="98" t="s">
        <v>13670</v>
      </c>
      <c r="F8309" s="124">
        <v>11</v>
      </c>
      <c r="G8309" s="112">
        <v>38420</v>
      </c>
      <c r="H8309" s="98"/>
      <c r="I8309" s="123" t="str">
        <f t="shared" si="129"/>
        <v>NÃO</v>
      </c>
      <c r="J8309" s="123"/>
      <c r="K8309" s="123"/>
      <c r="L8309" s="123"/>
      <c r="M8309" s="98" t="s">
        <v>16760</v>
      </c>
      <c r="N8309" s="118"/>
    </row>
    <row r="8310" spans="1:14" x14ac:dyDescent="0.25">
      <c r="A8310" s="130">
        <v>1373497000156</v>
      </c>
      <c r="B8310" s="98" t="s">
        <v>12160</v>
      </c>
      <c r="C8310" s="123" t="s">
        <v>901</v>
      </c>
      <c r="D8310" s="98" t="s">
        <v>13667</v>
      </c>
      <c r="E8310" s="98" t="s">
        <v>13670</v>
      </c>
      <c r="F8310" s="124">
        <v>11</v>
      </c>
      <c r="G8310" s="112">
        <v>42529</v>
      </c>
      <c r="H8310" s="98"/>
      <c r="I8310" s="123" t="str">
        <f t="shared" si="129"/>
        <v>NÃO</v>
      </c>
      <c r="J8310" s="123"/>
      <c r="K8310" s="123"/>
      <c r="L8310" s="123"/>
      <c r="M8310" s="98" t="s">
        <v>14222</v>
      </c>
      <c r="N8310" s="118"/>
    </row>
    <row r="8311" spans="1:14" x14ac:dyDescent="0.25">
      <c r="A8311" s="130">
        <v>87862397000109</v>
      </c>
      <c r="B8311" s="98" t="s">
        <v>12161</v>
      </c>
      <c r="C8311" s="123" t="s">
        <v>3812</v>
      </c>
      <c r="D8311" s="98" t="s">
        <v>13667</v>
      </c>
      <c r="E8311" s="98" t="s">
        <v>13670</v>
      </c>
      <c r="F8311" s="124">
        <v>14</v>
      </c>
      <c r="G8311" s="112">
        <v>44013</v>
      </c>
      <c r="H8311" s="98"/>
      <c r="I8311" s="123" t="str">
        <f t="shared" si="129"/>
        <v>SIM</v>
      </c>
      <c r="J8311" s="123"/>
      <c r="K8311" s="123"/>
      <c r="L8311" s="123"/>
      <c r="M8311" s="98"/>
      <c r="N8311" s="118"/>
    </row>
    <row r="8312" spans="1:14" x14ac:dyDescent="0.25">
      <c r="A8312" s="130">
        <v>8785479000120</v>
      </c>
      <c r="B8312" s="98" t="s">
        <v>12162</v>
      </c>
      <c r="C8312" s="123" t="s">
        <v>2554</v>
      </c>
      <c r="D8312" s="98" t="s">
        <v>13667</v>
      </c>
      <c r="E8312" s="98" t="s">
        <v>13670</v>
      </c>
      <c r="F8312" s="124">
        <v>11</v>
      </c>
      <c r="G8312" s="112">
        <v>41533</v>
      </c>
      <c r="H8312" s="98"/>
      <c r="I8312" s="123" t="str">
        <f t="shared" si="129"/>
        <v>NÃO</v>
      </c>
      <c r="J8312" s="123"/>
      <c r="K8312" s="123"/>
      <c r="L8312" s="123"/>
      <c r="M8312" s="98" t="s">
        <v>15173</v>
      </c>
      <c r="N8312" s="118"/>
    </row>
    <row r="8313" spans="1:14" x14ac:dyDescent="0.25">
      <c r="A8313" s="130">
        <v>75845537000151</v>
      </c>
      <c r="B8313" s="98" t="s">
        <v>12163</v>
      </c>
      <c r="C8313" s="123" t="s">
        <v>3143</v>
      </c>
      <c r="D8313" s="98" t="s">
        <v>13667</v>
      </c>
      <c r="E8313" s="98" t="s">
        <v>13670</v>
      </c>
      <c r="F8313" s="124">
        <v>11</v>
      </c>
      <c r="G8313" s="112">
        <v>44049</v>
      </c>
      <c r="H8313" s="98"/>
      <c r="I8313" s="123" t="str">
        <f t="shared" si="129"/>
        <v>NÃO</v>
      </c>
      <c r="J8313" s="123"/>
      <c r="K8313" s="123"/>
      <c r="L8313" s="123"/>
      <c r="M8313" s="98"/>
      <c r="N8313" s="118"/>
    </row>
    <row r="8314" spans="1:14" x14ac:dyDescent="0.25">
      <c r="A8314" s="130">
        <v>46596318000188</v>
      </c>
      <c r="B8314" s="98" t="s">
        <v>12164</v>
      </c>
      <c r="C8314" s="123" t="s">
        <v>4626</v>
      </c>
      <c r="D8314" s="98" t="s">
        <v>13667</v>
      </c>
      <c r="E8314" s="98" t="s">
        <v>13670</v>
      </c>
      <c r="F8314" s="124">
        <v>14</v>
      </c>
      <c r="G8314" s="112">
        <v>44013</v>
      </c>
      <c r="H8314" s="98"/>
      <c r="I8314" s="123" t="str">
        <f t="shared" si="129"/>
        <v>SIM</v>
      </c>
      <c r="J8314" s="123"/>
      <c r="K8314" s="123"/>
      <c r="L8314" s="123"/>
      <c r="M8314" s="98" t="s">
        <v>16761</v>
      </c>
      <c r="N8314" s="118"/>
    </row>
    <row r="8315" spans="1:14" x14ac:dyDescent="0.25">
      <c r="A8315" s="130">
        <v>19382647000153</v>
      </c>
      <c r="B8315" s="98" t="s">
        <v>12165</v>
      </c>
      <c r="C8315" s="123" t="s">
        <v>1356</v>
      </c>
      <c r="D8315" s="98" t="s">
        <v>13667</v>
      </c>
      <c r="E8315" s="98" t="s">
        <v>13670</v>
      </c>
      <c r="F8315" s="124">
        <v>11</v>
      </c>
      <c r="G8315" s="112">
        <v>39448</v>
      </c>
      <c r="H8315" s="98"/>
      <c r="I8315" s="123" t="str">
        <f t="shared" si="129"/>
        <v>NÃO</v>
      </c>
      <c r="J8315" s="123"/>
      <c r="K8315" s="123"/>
      <c r="L8315" s="123"/>
      <c r="M8315" s="98" t="s">
        <v>13699</v>
      </c>
      <c r="N8315" s="118"/>
    </row>
    <row r="8316" spans="1:14" x14ac:dyDescent="0.25">
      <c r="A8316" s="130">
        <v>2070548000133</v>
      </c>
      <c r="B8316" s="98" t="s">
        <v>12166</v>
      </c>
      <c r="C8316" s="123" t="s">
        <v>5227</v>
      </c>
      <c r="D8316" s="98" t="s">
        <v>13667</v>
      </c>
      <c r="E8316" s="98" t="s">
        <v>13670</v>
      </c>
      <c r="F8316" s="124">
        <v>11</v>
      </c>
      <c r="G8316" s="112">
        <v>42642</v>
      </c>
      <c r="H8316" s="98"/>
      <c r="I8316" s="123" t="str">
        <f t="shared" si="129"/>
        <v>NÃO</v>
      </c>
      <c r="J8316" s="123"/>
      <c r="K8316" s="123"/>
      <c r="L8316" s="123"/>
      <c r="M8316" s="98" t="s">
        <v>17020</v>
      </c>
      <c r="N8316" s="118"/>
    </row>
    <row r="8317" spans="1:14" x14ac:dyDescent="0.25">
      <c r="A8317" s="130">
        <v>7606478000109</v>
      </c>
      <c r="B8317" s="98" t="s">
        <v>12167</v>
      </c>
      <c r="C8317" s="123" t="s">
        <v>634</v>
      </c>
      <c r="D8317" s="98" t="s">
        <v>13667</v>
      </c>
      <c r="E8317" s="98" t="s">
        <v>13670</v>
      </c>
      <c r="F8317" s="124">
        <v>11</v>
      </c>
      <c r="G8317" s="112">
        <v>41640</v>
      </c>
      <c r="H8317" s="98"/>
      <c r="I8317" s="123" t="str">
        <f t="shared" si="129"/>
        <v>NÃO</v>
      </c>
      <c r="J8317" s="123"/>
      <c r="K8317" s="123"/>
      <c r="L8317" s="123"/>
      <c r="M8317" s="98" t="s">
        <v>13987</v>
      </c>
      <c r="N8317" s="118"/>
    </row>
    <row r="8318" spans="1:14" x14ac:dyDescent="0.25">
      <c r="A8318" s="130">
        <v>18338160000100</v>
      </c>
      <c r="B8318" s="98" t="s">
        <v>12168</v>
      </c>
      <c r="C8318" s="123" t="s">
        <v>1356</v>
      </c>
      <c r="D8318" s="98" t="s">
        <v>13667</v>
      </c>
      <c r="E8318" s="98" t="s">
        <v>13670</v>
      </c>
      <c r="F8318" s="124">
        <v>11</v>
      </c>
      <c r="G8318" s="112">
        <v>41289</v>
      </c>
      <c r="H8318" s="98"/>
      <c r="I8318" s="123" t="str">
        <f t="shared" si="129"/>
        <v>NÃO</v>
      </c>
      <c r="J8318" s="123"/>
      <c r="K8318" s="123"/>
      <c r="L8318" s="123"/>
      <c r="M8318" s="98" t="s">
        <v>14620</v>
      </c>
      <c r="N8318" s="118"/>
    </row>
    <row r="8319" spans="1:14" x14ac:dyDescent="0.25">
      <c r="A8319" s="130">
        <v>87613030000151</v>
      </c>
      <c r="B8319" s="98" t="s">
        <v>12169</v>
      </c>
      <c r="C8319" s="123" t="s">
        <v>3812</v>
      </c>
      <c r="D8319" s="98" t="s">
        <v>13667</v>
      </c>
      <c r="E8319" s="98" t="s">
        <v>13670</v>
      </c>
      <c r="F8319" s="124">
        <v>11</v>
      </c>
      <c r="G8319" s="112">
        <v>41074</v>
      </c>
      <c r="H8319" s="98"/>
      <c r="I8319" s="123" t="str">
        <f t="shared" si="129"/>
        <v>NÃO</v>
      </c>
      <c r="J8319" s="123"/>
      <c r="K8319" s="123"/>
      <c r="L8319" s="123"/>
      <c r="M8319" s="98" t="s">
        <v>16319</v>
      </c>
      <c r="N8319" s="118"/>
    </row>
    <row r="8320" spans="1:14" x14ac:dyDescent="0.25">
      <c r="A8320" s="130">
        <v>1740588000182</v>
      </c>
      <c r="B8320" s="98" t="s">
        <v>12170</v>
      </c>
      <c r="C8320" s="123" t="s">
        <v>901</v>
      </c>
      <c r="D8320" s="98" t="s">
        <v>13667</v>
      </c>
      <c r="E8320" s="98" t="s">
        <v>13670</v>
      </c>
      <c r="F8320" s="124">
        <v>14</v>
      </c>
      <c r="G8320" s="112">
        <v>43922</v>
      </c>
      <c r="H8320" s="98"/>
      <c r="I8320" s="123" t="str">
        <f t="shared" si="129"/>
        <v>SIM</v>
      </c>
      <c r="J8320" s="123"/>
      <c r="K8320" s="123"/>
      <c r="L8320" s="123"/>
      <c r="M8320" s="98"/>
      <c r="N8320" s="118"/>
    </row>
    <row r="8321" spans="1:14" x14ac:dyDescent="0.25">
      <c r="A8321" s="130">
        <v>76208818000166</v>
      </c>
      <c r="B8321" s="98" t="s">
        <v>12171</v>
      </c>
      <c r="C8321" s="123" t="s">
        <v>3143</v>
      </c>
      <c r="D8321" s="98" t="s">
        <v>13667</v>
      </c>
      <c r="E8321" s="98" t="s">
        <v>13670</v>
      </c>
      <c r="F8321" s="124">
        <v>11</v>
      </c>
      <c r="G8321" s="112">
        <v>38409</v>
      </c>
      <c r="H8321" s="98"/>
      <c r="I8321" s="123" t="str">
        <f t="shared" si="129"/>
        <v>NÃO</v>
      </c>
      <c r="J8321" s="123"/>
      <c r="K8321" s="123"/>
      <c r="L8321" s="123"/>
      <c r="M8321" s="98"/>
      <c r="N8321" s="118"/>
    </row>
    <row r="8322" spans="1:14" x14ac:dyDescent="0.25">
      <c r="A8322" s="130">
        <v>3239019000183</v>
      </c>
      <c r="B8322" s="98" t="s">
        <v>12172</v>
      </c>
      <c r="C8322" s="123" t="s">
        <v>2274</v>
      </c>
      <c r="D8322" s="98" t="s">
        <v>13667</v>
      </c>
      <c r="E8322" s="98" t="s">
        <v>13670</v>
      </c>
      <c r="F8322" s="124">
        <v>14</v>
      </c>
      <c r="G8322" s="112">
        <v>44166</v>
      </c>
      <c r="H8322" s="98"/>
      <c r="I8322" s="123" t="str">
        <f t="shared" si="129"/>
        <v>SIM</v>
      </c>
      <c r="J8322" s="123"/>
      <c r="K8322" s="123"/>
      <c r="L8322" s="123"/>
      <c r="M8322" s="98"/>
      <c r="N8322" s="118"/>
    </row>
    <row r="8323" spans="1:14" x14ac:dyDescent="0.25">
      <c r="A8323" s="130">
        <v>27165190000153</v>
      </c>
      <c r="B8323" s="98" t="s">
        <v>12173</v>
      </c>
      <c r="C8323" s="123" t="s">
        <v>821</v>
      </c>
      <c r="D8323" s="98" t="s">
        <v>13667</v>
      </c>
      <c r="E8323" s="98" t="s">
        <v>13670</v>
      </c>
      <c r="F8323" s="124">
        <v>11</v>
      </c>
      <c r="G8323" s="112">
        <v>42278</v>
      </c>
      <c r="H8323" s="98"/>
      <c r="I8323" s="123" t="str">
        <f t="shared" ref="I8323:I8386" si="130">IFERROR(IF(OR(E8323="Ativos", E8323="Aposentados",E8323="Pensionistas"),IF(F8323&gt;=14,"SIM","NÃO"),""),"")</f>
        <v>NÃO</v>
      </c>
      <c r="J8323" s="123"/>
      <c r="K8323" s="123"/>
      <c r="L8323" s="123"/>
      <c r="M8323" s="98" t="s">
        <v>14084</v>
      </c>
      <c r="N8323" s="118"/>
    </row>
    <row r="8324" spans="1:14" x14ac:dyDescent="0.25">
      <c r="A8324" s="130">
        <v>76178037000176</v>
      </c>
      <c r="B8324" s="98" t="s">
        <v>12174</v>
      </c>
      <c r="C8324" s="123" t="s">
        <v>3143</v>
      </c>
      <c r="D8324" s="98" t="s">
        <v>13667</v>
      </c>
      <c r="E8324" s="98" t="s">
        <v>13670</v>
      </c>
      <c r="F8324" s="124">
        <v>11</v>
      </c>
      <c r="G8324" s="112">
        <v>38442</v>
      </c>
      <c r="H8324" s="98"/>
      <c r="I8324" s="123" t="str">
        <f t="shared" si="130"/>
        <v>NÃO</v>
      </c>
      <c r="J8324" s="123"/>
      <c r="K8324" s="123"/>
      <c r="L8324" s="123"/>
      <c r="M8324" s="98"/>
      <c r="N8324" s="118"/>
    </row>
    <row r="8325" spans="1:14" x14ac:dyDescent="0.25">
      <c r="A8325" s="130">
        <v>76017474000108</v>
      </c>
      <c r="B8325" s="98" t="s">
        <v>12175</v>
      </c>
      <c r="C8325" s="123" t="s">
        <v>3143</v>
      </c>
      <c r="D8325" s="98" t="s">
        <v>13667</v>
      </c>
      <c r="E8325" s="98" t="s">
        <v>13670</v>
      </c>
      <c r="F8325" s="124">
        <v>14</v>
      </c>
      <c r="G8325" s="112">
        <v>44166</v>
      </c>
      <c r="H8325" s="98"/>
      <c r="I8325" s="123" t="str">
        <f t="shared" si="130"/>
        <v>SIM</v>
      </c>
      <c r="J8325" s="123"/>
      <c r="K8325" s="123"/>
      <c r="L8325" s="123"/>
      <c r="M8325" s="98"/>
      <c r="N8325" s="118"/>
    </row>
    <row r="8326" spans="1:14" x14ac:dyDescent="0.25">
      <c r="A8326" s="130">
        <v>44959021000104</v>
      </c>
      <c r="B8326" s="98" t="s">
        <v>12176</v>
      </c>
      <c r="C8326" s="123" t="s">
        <v>4626</v>
      </c>
      <c r="D8326" s="98" t="s">
        <v>13667</v>
      </c>
      <c r="E8326" s="98" t="s">
        <v>13670</v>
      </c>
      <c r="F8326" s="124">
        <v>11</v>
      </c>
      <c r="G8326" s="112">
        <v>42056</v>
      </c>
      <c r="H8326" s="98"/>
      <c r="I8326" s="123" t="str">
        <f t="shared" si="130"/>
        <v>NÃO</v>
      </c>
      <c r="J8326" s="123"/>
      <c r="K8326" s="123"/>
      <c r="L8326" s="123"/>
      <c r="M8326" s="98" t="s">
        <v>16763</v>
      </c>
      <c r="N8326" s="118"/>
    </row>
    <row r="8327" spans="1:14" x14ac:dyDescent="0.25">
      <c r="A8327" s="130">
        <v>46319000000150</v>
      </c>
      <c r="B8327" s="98" t="s">
        <v>12177</v>
      </c>
      <c r="C8327" s="123" t="s">
        <v>4626</v>
      </c>
      <c r="D8327" s="98" t="s">
        <v>13667</v>
      </c>
      <c r="E8327" s="98" t="s">
        <v>13670</v>
      </c>
      <c r="F8327" s="124">
        <v>14</v>
      </c>
      <c r="G8327" s="112">
        <v>44108</v>
      </c>
      <c r="H8327" s="98"/>
      <c r="I8327" s="123" t="str">
        <f t="shared" si="130"/>
        <v>SIM</v>
      </c>
      <c r="J8327" s="123"/>
      <c r="K8327" s="123"/>
      <c r="L8327" s="123"/>
      <c r="M8327" s="98"/>
      <c r="N8327" s="118"/>
    </row>
    <row r="8328" spans="1:14" x14ac:dyDescent="0.25">
      <c r="A8328" s="130">
        <v>3403896000148</v>
      </c>
      <c r="B8328" s="98" t="s">
        <v>12178</v>
      </c>
      <c r="C8328" s="123" t="s">
        <v>2197</v>
      </c>
      <c r="D8328" s="98" t="s">
        <v>13667</v>
      </c>
      <c r="E8328" s="98" t="s">
        <v>13670</v>
      </c>
      <c r="F8328" s="124">
        <v>11</v>
      </c>
      <c r="G8328" s="112">
        <v>40575</v>
      </c>
      <c r="H8328" s="98"/>
      <c r="I8328" s="123" t="str">
        <f t="shared" si="130"/>
        <v>NÃO</v>
      </c>
      <c r="J8328" s="123"/>
      <c r="K8328" s="123"/>
      <c r="L8328" s="123"/>
      <c r="M8328" s="98"/>
      <c r="N8328" s="118"/>
    </row>
    <row r="8329" spans="1:14" x14ac:dyDescent="0.25">
      <c r="A8329" s="130">
        <v>18602052000101</v>
      </c>
      <c r="B8329" s="98" t="s">
        <v>12179</v>
      </c>
      <c r="C8329" s="123" t="s">
        <v>1356</v>
      </c>
      <c r="D8329" s="98" t="s">
        <v>13667</v>
      </c>
      <c r="E8329" s="98" t="s">
        <v>13670</v>
      </c>
      <c r="F8329" s="124">
        <v>11</v>
      </c>
      <c r="G8329" s="112">
        <v>40114</v>
      </c>
      <c r="H8329" s="98"/>
      <c r="I8329" s="123" t="str">
        <f t="shared" si="130"/>
        <v>NÃO</v>
      </c>
      <c r="J8329" s="123"/>
      <c r="K8329" s="123"/>
      <c r="L8329" s="123"/>
      <c r="M8329" s="98"/>
      <c r="N8329" s="118"/>
    </row>
    <row r="8330" spans="1:14" x14ac:dyDescent="0.25">
      <c r="A8330" s="130">
        <v>3347127000170</v>
      </c>
      <c r="B8330" s="98" t="s">
        <v>12180</v>
      </c>
      <c r="C8330" s="123" t="s">
        <v>2274</v>
      </c>
      <c r="D8330" s="98" t="s">
        <v>13667</v>
      </c>
      <c r="E8330" s="98" t="s">
        <v>13670</v>
      </c>
      <c r="F8330" s="124">
        <v>11</v>
      </c>
      <c r="G8330" s="112">
        <v>40056</v>
      </c>
      <c r="H8330" s="98"/>
      <c r="I8330" s="123" t="str">
        <f t="shared" si="130"/>
        <v>NÃO</v>
      </c>
      <c r="J8330" s="123"/>
      <c r="K8330" s="123"/>
      <c r="L8330" s="123"/>
      <c r="M8330" s="98" t="s">
        <v>14960</v>
      </c>
      <c r="N8330" s="118"/>
    </row>
    <row r="8331" spans="1:14" x14ac:dyDescent="0.25">
      <c r="A8331" s="130">
        <v>18137943000126</v>
      </c>
      <c r="B8331" s="98" t="s">
        <v>12181</v>
      </c>
      <c r="C8331" s="123" t="s">
        <v>1356</v>
      </c>
      <c r="D8331" s="98" t="s">
        <v>13667</v>
      </c>
      <c r="E8331" s="98" t="s">
        <v>13670</v>
      </c>
      <c r="F8331" s="124">
        <v>11</v>
      </c>
      <c r="G8331" s="112">
        <v>41548</v>
      </c>
      <c r="H8331" s="98"/>
      <c r="I8331" s="123" t="str">
        <f t="shared" si="130"/>
        <v>NÃO</v>
      </c>
      <c r="J8331" s="123"/>
      <c r="K8331" s="123"/>
      <c r="L8331" s="123"/>
      <c r="M8331" s="98" t="s">
        <v>14625</v>
      </c>
      <c r="N8331" s="118"/>
    </row>
    <row r="8332" spans="1:14" x14ac:dyDescent="0.25">
      <c r="A8332" s="130">
        <v>18457192000125</v>
      </c>
      <c r="B8332" s="98" t="s">
        <v>12182</v>
      </c>
      <c r="C8332" s="123" t="s">
        <v>1356</v>
      </c>
      <c r="D8332" s="98" t="s">
        <v>13667</v>
      </c>
      <c r="E8332" s="98" t="s">
        <v>13670</v>
      </c>
      <c r="F8332" s="124">
        <v>11</v>
      </c>
      <c r="G8332" s="112">
        <v>38791</v>
      </c>
      <c r="H8332" s="98"/>
      <c r="I8332" s="123" t="str">
        <f t="shared" si="130"/>
        <v>NÃO</v>
      </c>
      <c r="J8332" s="123"/>
      <c r="K8332" s="123"/>
      <c r="L8332" s="123"/>
      <c r="M8332" s="98"/>
      <c r="N8332" s="118"/>
    </row>
    <row r="8333" spans="1:14" x14ac:dyDescent="0.25">
      <c r="A8333" s="130">
        <v>1803618000152</v>
      </c>
      <c r="B8333" s="98" t="s">
        <v>12183</v>
      </c>
      <c r="C8333" s="123" t="s">
        <v>5227</v>
      </c>
      <c r="D8333" s="98" t="s">
        <v>13667</v>
      </c>
      <c r="E8333" s="98" t="s">
        <v>13670</v>
      </c>
      <c r="F8333" s="124">
        <v>11</v>
      </c>
      <c r="G8333" s="112">
        <v>41730</v>
      </c>
      <c r="H8333" s="98"/>
      <c r="I8333" s="123" t="str">
        <f t="shared" si="130"/>
        <v>NÃO</v>
      </c>
      <c r="J8333" s="123"/>
      <c r="K8333" s="123"/>
      <c r="L8333" s="123"/>
      <c r="M8333" s="98"/>
      <c r="N8333" s="118"/>
    </row>
    <row r="8334" spans="1:14" x14ac:dyDescent="0.25">
      <c r="A8334" s="130">
        <v>91693283000150</v>
      </c>
      <c r="B8334" s="98" t="s">
        <v>12184</v>
      </c>
      <c r="C8334" s="123" t="s">
        <v>3812</v>
      </c>
      <c r="D8334" s="98" t="s">
        <v>13667</v>
      </c>
      <c r="E8334" s="98" t="s">
        <v>13670</v>
      </c>
      <c r="F8334" s="124">
        <v>11</v>
      </c>
      <c r="G8334" s="112">
        <v>41544</v>
      </c>
      <c r="H8334" s="98"/>
      <c r="I8334" s="123" t="str">
        <f t="shared" si="130"/>
        <v>NÃO</v>
      </c>
      <c r="J8334" s="123"/>
      <c r="K8334" s="123"/>
      <c r="L8334" s="123"/>
      <c r="M8334" s="98" t="s">
        <v>16323</v>
      </c>
      <c r="N8334" s="118"/>
    </row>
    <row r="8335" spans="1:14" x14ac:dyDescent="0.25">
      <c r="A8335" s="130">
        <v>2296002000103</v>
      </c>
      <c r="B8335" s="98" t="s">
        <v>12185</v>
      </c>
      <c r="C8335" s="123" t="s">
        <v>901</v>
      </c>
      <c r="D8335" s="98" t="s">
        <v>13667</v>
      </c>
      <c r="E8335" s="98" t="s">
        <v>13670</v>
      </c>
      <c r="F8335" s="124">
        <v>11</v>
      </c>
      <c r="G8335" s="112">
        <v>40248</v>
      </c>
      <c r="H8335" s="98"/>
      <c r="I8335" s="123" t="str">
        <f t="shared" si="130"/>
        <v>NÃO</v>
      </c>
      <c r="J8335" s="123"/>
      <c r="K8335" s="123"/>
      <c r="L8335" s="123"/>
      <c r="M8335" s="98" t="s">
        <v>14224</v>
      </c>
      <c r="N8335" s="118"/>
    </row>
    <row r="8336" spans="1:14" x14ac:dyDescent="0.25">
      <c r="A8336" s="130">
        <v>18712133000156</v>
      </c>
      <c r="B8336" s="98" t="s">
        <v>12186</v>
      </c>
      <c r="C8336" s="123" t="s">
        <v>1356</v>
      </c>
      <c r="D8336" s="98" t="s">
        <v>13667</v>
      </c>
      <c r="E8336" s="98" t="s">
        <v>13670</v>
      </c>
      <c r="F8336" s="124">
        <v>14</v>
      </c>
      <c r="G8336" s="112">
        <v>44013</v>
      </c>
      <c r="H8336" s="98"/>
      <c r="I8336" s="123" t="str">
        <f t="shared" si="130"/>
        <v>SIM</v>
      </c>
      <c r="J8336" s="123"/>
      <c r="K8336" s="123"/>
      <c r="L8336" s="123"/>
      <c r="M8336" s="98"/>
      <c r="N8336" s="118"/>
    </row>
    <row r="8337" spans="1:14" x14ac:dyDescent="0.25">
      <c r="A8337" s="130">
        <v>88080379000138</v>
      </c>
      <c r="B8337" s="98" t="s">
        <v>12187</v>
      </c>
      <c r="C8337" s="123" t="s">
        <v>3812</v>
      </c>
      <c r="D8337" s="98" t="s">
        <v>13667</v>
      </c>
      <c r="E8337" s="98" t="s">
        <v>13670</v>
      </c>
      <c r="F8337" s="124">
        <v>11</v>
      </c>
      <c r="G8337" s="112">
        <v>40312</v>
      </c>
      <c r="H8337" s="98"/>
      <c r="I8337" s="123" t="str">
        <f t="shared" si="130"/>
        <v>NÃO</v>
      </c>
      <c r="J8337" s="123"/>
      <c r="K8337" s="123"/>
      <c r="L8337" s="123"/>
      <c r="M8337" s="98"/>
      <c r="N8337" s="118"/>
    </row>
    <row r="8338" spans="1:14" x14ac:dyDescent="0.25">
      <c r="A8338" s="130">
        <v>82939430000138</v>
      </c>
      <c r="B8338" s="98" t="s">
        <v>12188</v>
      </c>
      <c r="C8338" s="123" t="s">
        <v>4289</v>
      </c>
      <c r="D8338" s="98" t="s">
        <v>13667</v>
      </c>
      <c r="E8338" s="98" t="s">
        <v>13670</v>
      </c>
      <c r="F8338" s="124">
        <v>14</v>
      </c>
      <c r="G8338" s="112">
        <v>44136</v>
      </c>
      <c r="H8338" s="98"/>
      <c r="I8338" s="123" t="str">
        <f t="shared" si="130"/>
        <v>SIM</v>
      </c>
      <c r="J8338" s="123"/>
      <c r="K8338" s="123"/>
      <c r="L8338" s="123"/>
      <c r="M8338" s="98"/>
      <c r="N8338" s="118"/>
    </row>
    <row r="8339" spans="1:14" x14ac:dyDescent="0.25">
      <c r="A8339" s="130">
        <v>1105329000180</v>
      </c>
      <c r="B8339" s="98" t="s">
        <v>12189</v>
      </c>
      <c r="C8339" s="123" t="s">
        <v>901</v>
      </c>
      <c r="D8339" s="98" t="s">
        <v>13667</v>
      </c>
      <c r="E8339" s="98" t="s">
        <v>13670</v>
      </c>
      <c r="F8339" s="124">
        <v>11</v>
      </c>
      <c r="G8339" s="112">
        <v>42542</v>
      </c>
      <c r="H8339" s="98"/>
      <c r="I8339" s="123" t="str">
        <f t="shared" si="130"/>
        <v>NÃO</v>
      </c>
      <c r="J8339" s="123"/>
      <c r="K8339" s="123"/>
      <c r="L8339" s="123"/>
      <c r="M8339" s="98" t="s">
        <v>14226</v>
      </c>
      <c r="N8339" s="118"/>
    </row>
    <row r="8340" spans="1:14" x14ac:dyDescent="0.25">
      <c r="A8340" s="130">
        <v>67172437000183</v>
      </c>
      <c r="B8340" s="98" t="s">
        <v>12190</v>
      </c>
      <c r="C8340" s="123" t="s">
        <v>4626</v>
      </c>
      <c r="D8340" s="98" t="s">
        <v>13667</v>
      </c>
      <c r="E8340" s="98" t="s">
        <v>13670</v>
      </c>
      <c r="F8340" s="124">
        <v>11</v>
      </c>
      <c r="G8340" s="112">
        <v>40585</v>
      </c>
      <c r="H8340" s="98"/>
      <c r="I8340" s="123" t="str">
        <f t="shared" si="130"/>
        <v>NÃO</v>
      </c>
      <c r="J8340" s="123"/>
      <c r="K8340" s="123"/>
      <c r="L8340" s="123"/>
      <c r="M8340" s="98" t="s">
        <v>16764</v>
      </c>
      <c r="N8340" s="118"/>
    </row>
    <row r="8341" spans="1:14" x14ac:dyDescent="0.25">
      <c r="A8341" s="130">
        <v>23555196000186</v>
      </c>
      <c r="B8341" s="98" t="s">
        <v>12191</v>
      </c>
      <c r="C8341" s="123" t="s">
        <v>634</v>
      </c>
      <c r="D8341" s="98" t="s">
        <v>13667</v>
      </c>
      <c r="E8341" s="98" t="s">
        <v>13670</v>
      </c>
      <c r="F8341" s="124">
        <v>14</v>
      </c>
      <c r="G8341" s="112">
        <v>44136</v>
      </c>
      <c r="H8341" s="98"/>
      <c r="I8341" s="123" t="str">
        <f t="shared" si="130"/>
        <v>SIM</v>
      </c>
      <c r="J8341" s="123"/>
      <c r="K8341" s="123"/>
      <c r="L8341" s="123"/>
      <c r="M8341" s="98"/>
      <c r="N8341" s="118"/>
    </row>
    <row r="8342" spans="1:14" x14ac:dyDescent="0.25">
      <c r="A8342" s="130">
        <v>87612834000136</v>
      </c>
      <c r="B8342" s="98" t="s">
        <v>12192</v>
      </c>
      <c r="C8342" s="123" t="s">
        <v>3812</v>
      </c>
      <c r="D8342" s="98" t="s">
        <v>13667</v>
      </c>
      <c r="E8342" s="98" t="s">
        <v>13670</v>
      </c>
      <c r="F8342" s="124">
        <v>11</v>
      </c>
      <c r="G8342" s="112">
        <v>40238</v>
      </c>
      <c r="H8342" s="98"/>
      <c r="I8342" s="123" t="str">
        <f t="shared" si="130"/>
        <v>NÃO</v>
      </c>
      <c r="J8342" s="123"/>
      <c r="K8342" s="123"/>
      <c r="L8342" s="123"/>
      <c r="M8342" s="98"/>
      <c r="N8342" s="118"/>
    </row>
    <row r="8343" spans="1:14" x14ac:dyDescent="0.25">
      <c r="A8343" s="130">
        <v>67995027000132</v>
      </c>
      <c r="B8343" s="98" t="s">
        <v>12193</v>
      </c>
      <c r="C8343" s="123" t="s">
        <v>4626</v>
      </c>
      <c r="D8343" s="98" t="s">
        <v>13667</v>
      </c>
      <c r="E8343" s="98" t="s">
        <v>13670</v>
      </c>
      <c r="F8343" s="124">
        <v>14</v>
      </c>
      <c r="G8343" s="112">
        <v>44013</v>
      </c>
      <c r="H8343" s="98"/>
      <c r="I8343" s="123" t="str">
        <f t="shared" si="130"/>
        <v>SIM</v>
      </c>
      <c r="J8343" s="123"/>
      <c r="K8343" s="123"/>
      <c r="L8343" s="123"/>
      <c r="M8343" s="98"/>
      <c r="N8343" s="118"/>
    </row>
    <row r="8344" spans="1:14" x14ac:dyDescent="0.25">
      <c r="A8344" s="130">
        <v>6554927000150</v>
      </c>
      <c r="B8344" s="98" t="s">
        <v>12194</v>
      </c>
      <c r="C8344" s="123" t="s">
        <v>2926</v>
      </c>
      <c r="D8344" s="98" t="s">
        <v>13667</v>
      </c>
      <c r="E8344" s="98" t="s">
        <v>13670</v>
      </c>
      <c r="F8344" s="124">
        <v>14</v>
      </c>
      <c r="G8344" s="112">
        <v>44136</v>
      </c>
      <c r="H8344" s="98"/>
      <c r="I8344" s="123" t="str">
        <f t="shared" si="130"/>
        <v>SIM</v>
      </c>
      <c r="J8344" s="123"/>
      <c r="K8344" s="123"/>
      <c r="L8344" s="123"/>
      <c r="M8344" s="98"/>
      <c r="N8344" s="118"/>
    </row>
    <row r="8345" spans="1:14" x14ac:dyDescent="0.25">
      <c r="A8345" s="130">
        <v>4465209000181</v>
      </c>
      <c r="B8345" s="98" t="s">
        <v>12195</v>
      </c>
      <c r="C8345" s="123" t="s">
        <v>133</v>
      </c>
      <c r="D8345" s="98" t="s">
        <v>13667</v>
      </c>
      <c r="E8345" s="98" t="s">
        <v>13670</v>
      </c>
      <c r="F8345" s="124">
        <v>11</v>
      </c>
      <c r="G8345" s="112">
        <v>41729</v>
      </c>
      <c r="H8345" s="98"/>
      <c r="I8345" s="123" t="str">
        <f t="shared" si="130"/>
        <v>NÃO</v>
      </c>
      <c r="J8345" s="123"/>
      <c r="K8345" s="123"/>
      <c r="L8345" s="123"/>
      <c r="M8345" s="98" t="s">
        <v>13832</v>
      </c>
      <c r="N8345" s="118"/>
    </row>
    <row r="8346" spans="1:14" x14ac:dyDescent="0.25">
      <c r="A8346" s="130">
        <v>87613139000199</v>
      </c>
      <c r="B8346" s="98" t="s">
        <v>12196</v>
      </c>
      <c r="C8346" s="123" t="s">
        <v>3812</v>
      </c>
      <c r="D8346" s="98" t="s">
        <v>13667</v>
      </c>
      <c r="E8346" s="98" t="s">
        <v>13670</v>
      </c>
      <c r="F8346" s="124">
        <v>14</v>
      </c>
      <c r="G8346" s="112">
        <v>44035</v>
      </c>
      <c r="H8346" s="98"/>
      <c r="I8346" s="123" t="str">
        <f t="shared" si="130"/>
        <v>SIM</v>
      </c>
      <c r="J8346" s="123"/>
      <c r="K8346" s="123"/>
      <c r="L8346" s="123"/>
      <c r="M8346" s="98"/>
      <c r="N8346" s="118"/>
    </row>
    <row r="8347" spans="1:14" x14ac:dyDescent="0.25">
      <c r="A8347" s="130">
        <v>1740448000104</v>
      </c>
      <c r="B8347" s="98" t="s">
        <v>12197</v>
      </c>
      <c r="C8347" s="123" t="s">
        <v>901</v>
      </c>
      <c r="D8347" s="98" t="s">
        <v>13667</v>
      </c>
      <c r="E8347" s="98" t="s">
        <v>13670</v>
      </c>
      <c r="F8347" s="124">
        <v>11</v>
      </c>
      <c r="G8347" s="112">
        <v>38899</v>
      </c>
      <c r="H8347" s="98"/>
      <c r="I8347" s="123" t="str">
        <f t="shared" si="130"/>
        <v>NÃO</v>
      </c>
      <c r="J8347" s="123"/>
      <c r="K8347" s="123"/>
      <c r="L8347" s="123"/>
      <c r="M8347" s="98"/>
      <c r="N8347" s="118"/>
    </row>
    <row r="8348" spans="1:14" x14ac:dyDescent="0.25">
      <c r="A8348" s="130">
        <v>11286374000131</v>
      </c>
      <c r="B8348" s="98" t="s">
        <v>12198</v>
      </c>
      <c r="C8348" s="123" t="s">
        <v>2758</v>
      </c>
      <c r="D8348" s="98" t="s">
        <v>13667</v>
      </c>
      <c r="E8348" s="98" t="s">
        <v>13670</v>
      </c>
      <c r="F8348" s="124">
        <v>11</v>
      </c>
      <c r="G8348" s="112">
        <v>41253</v>
      </c>
      <c r="H8348" s="98"/>
      <c r="I8348" s="123" t="str">
        <f t="shared" si="130"/>
        <v>NÃO</v>
      </c>
      <c r="J8348" s="123"/>
      <c r="K8348" s="123"/>
      <c r="L8348" s="123"/>
      <c r="M8348" s="98" t="s">
        <v>15366</v>
      </c>
      <c r="N8348" s="118"/>
    </row>
    <row r="8349" spans="1:14" x14ac:dyDescent="0.25">
      <c r="A8349" s="130">
        <v>77008068000141</v>
      </c>
      <c r="B8349" s="98" t="s">
        <v>12199</v>
      </c>
      <c r="C8349" s="123" t="s">
        <v>3143</v>
      </c>
      <c r="D8349" s="98" t="s">
        <v>13667</v>
      </c>
      <c r="E8349" s="98" t="s">
        <v>13670</v>
      </c>
      <c r="F8349" s="124">
        <v>11</v>
      </c>
      <c r="G8349" s="112">
        <v>42285</v>
      </c>
      <c r="H8349" s="98"/>
      <c r="I8349" s="123" t="str">
        <f t="shared" si="130"/>
        <v>NÃO</v>
      </c>
      <c r="J8349" s="123"/>
      <c r="K8349" s="123"/>
      <c r="L8349" s="123"/>
      <c r="M8349" s="98" t="s">
        <v>15756</v>
      </c>
      <c r="N8349" s="118"/>
    </row>
    <row r="8350" spans="1:14" x14ac:dyDescent="0.25">
      <c r="A8350" s="130">
        <v>87613592000103</v>
      </c>
      <c r="B8350" s="98" t="s">
        <v>12200</v>
      </c>
      <c r="C8350" s="123" t="s">
        <v>3812</v>
      </c>
      <c r="D8350" s="98" t="s">
        <v>13667</v>
      </c>
      <c r="E8350" s="98" t="s">
        <v>13670</v>
      </c>
      <c r="F8350" s="124">
        <v>14</v>
      </c>
      <c r="G8350" s="112">
        <v>44105</v>
      </c>
      <c r="H8350" s="98"/>
      <c r="I8350" s="123" t="str">
        <f t="shared" si="130"/>
        <v>SIM</v>
      </c>
      <c r="J8350" s="123"/>
      <c r="K8350" s="123"/>
      <c r="L8350" s="123"/>
      <c r="M8350" s="98"/>
      <c r="N8350" s="118"/>
    </row>
    <row r="8351" spans="1:14" x14ac:dyDescent="0.25">
      <c r="A8351" s="130">
        <v>13922588000182</v>
      </c>
      <c r="B8351" s="98" t="s">
        <v>12201</v>
      </c>
      <c r="C8351" s="123" t="s">
        <v>215</v>
      </c>
      <c r="D8351" s="98" t="s">
        <v>13667</v>
      </c>
      <c r="E8351" s="98" t="s">
        <v>13670</v>
      </c>
      <c r="F8351" s="124">
        <v>11</v>
      </c>
      <c r="G8351" s="112">
        <v>42339</v>
      </c>
      <c r="H8351" s="98"/>
      <c r="I8351" s="123" t="str">
        <f t="shared" si="130"/>
        <v>NÃO</v>
      </c>
      <c r="J8351" s="123"/>
      <c r="K8351" s="123"/>
      <c r="L8351" s="123"/>
      <c r="M8351" s="98" t="s">
        <v>13886</v>
      </c>
      <c r="N8351" s="118"/>
    </row>
    <row r="8352" spans="1:14" x14ac:dyDescent="0.25">
      <c r="A8352" s="130">
        <v>12461646000155</v>
      </c>
      <c r="B8352" s="98" t="s">
        <v>12202</v>
      </c>
      <c r="C8352" s="123" t="s">
        <v>634</v>
      </c>
      <c r="D8352" s="98" t="s">
        <v>13667</v>
      </c>
      <c r="E8352" s="98" t="s">
        <v>13670</v>
      </c>
      <c r="F8352" s="124">
        <v>11</v>
      </c>
      <c r="G8352" s="112">
        <v>41364</v>
      </c>
      <c r="H8352" s="98"/>
      <c r="I8352" s="123" t="str">
        <f t="shared" si="130"/>
        <v>NÃO</v>
      </c>
      <c r="J8352" s="123"/>
      <c r="K8352" s="123"/>
      <c r="L8352" s="123"/>
      <c r="M8352" s="98" t="s">
        <v>13990</v>
      </c>
      <c r="N8352" s="118"/>
    </row>
    <row r="8353" spans="1:14" x14ac:dyDescent="0.25">
      <c r="A8353" s="130">
        <v>10105971000150</v>
      </c>
      <c r="B8353" s="98" t="s">
        <v>12203</v>
      </c>
      <c r="C8353" s="123" t="s">
        <v>2758</v>
      </c>
      <c r="D8353" s="98" t="s">
        <v>13667</v>
      </c>
      <c r="E8353" s="98" t="s">
        <v>13670</v>
      </c>
      <c r="F8353" s="124">
        <v>11</v>
      </c>
      <c r="G8353" s="112">
        <v>38833</v>
      </c>
      <c r="H8353" s="98"/>
      <c r="I8353" s="123" t="str">
        <f t="shared" si="130"/>
        <v>NÃO</v>
      </c>
      <c r="J8353" s="123"/>
      <c r="K8353" s="123"/>
      <c r="L8353" s="123"/>
      <c r="M8353" s="98" t="s">
        <v>15367</v>
      </c>
      <c r="N8353" s="118"/>
    </row>
    <row r="8354" spans="1:14" x14ac:dyDescent="0.25">
      <c r="A8354" s="130">
        <v>76244961000103</v>
      </c>
      <c r="B8354" s="98" t="s">
        <v>12204</v>
      </c>
      <c r="C8354" s="123" t="s">
        <v>3143</v>
      </c>
      <c r="D8354" s="98" t="s">
        <v>13667</v>
      </c>
      <c r="E8354" s="98" t="s">
        <v>13670</v>
      </c>
      <c r="F8354" s="124">
        <v>11</v>
      </c>
      <c r="G8354" s="112">
        <v>42446</v>
      </c>
      <c r="H8354" s="98"/>
      <c r="I8354" s="123" t="str">
        <f t="shared" si="130"/>
        <v>NÃO</v>
      </c>
      <c r="J8354" s="123"/>
      <c r="K8354" s="123"/>
      <c r="L8354" s="123"/>
      <c r="M8354" s="98" t="s">
        <v>15758</v>
      </c>
      <c r="N8354" s="118"/>
    </row>
    <row r="8355" spans="1:14" x14ac:dyDescent="0.25">
      <c r="A8355" s="130">
        <v>27165208000117</v>
      </c>
      <c r="B8355" s="98" t="s">
        <v>12205</v>
      </c>
      <c r="C8355" s="123" t="s">
        <v>821</v>
      </c>
      <c r="D8355" s="98" t="s">
        <v>13667</v>
      </c>
      <c r="E8355" s="98" t="s">
        <v>13670</v>
      </c>
      <c r="F8355" s="124">
        <v>11</v>
      </c>
      <c r="G8355" s="112">
        <v>42698</v>
      </c>
      <c r="H8355" s="98"/>
      <c r="I8355" s="123" t="str">
        <f t="shared" si="130"/>
        <v>NÃO</v>
      </c>
      <c r="J8355" s="123"/>
      <c r="K8355" s="123"/>
      <c r="L8355" s="123"/>
      <c r="M8355" s="98" t="s">
        <v>14085</v>
      </c>
      <c r="N8355" s="118"/>
    </row>
    <row r="8356" spans="1:14" x14ac:dyDescent="0.25">
      <c r="A8356" s="130">
        <v>87613584000159</v>
      </c>
      <c r="B8356" s="98" t="s">
        <v>12206</v>
      </c>
      <c r="C8356" s="123" t="s">
        <v>3812</v>
      </c>
      <c r="D8356" s="98" t="s">
        <v>13667</v>
      </c>
      <c r="E8356" s="98" t="s">
        <v>13670</v>
      </c>
      <c r="F8356" s="124">
        <v>14</v>
      </c>
      <c r="G8356" s="112">
        <v>44013</v>
      </c>
      <c r="H8356" s="98"/>
      <c r="I8356" s="123" t="str">
        <f t="shared" si="130"/>
        <v>SIM</v>
      </c>
      <c r="J8356" s="123"/>
      <c r="K8356" s="123"/>
      <c r="L8356" s="123"/>
      <c r="M8356" s="98"/>
      <c r="N8356" s="118"/>
    </row>
    <row r="8357" spans="1:14" x14ac:dyDescent="0.25">
      <c r="A8357" s="130">
        <v>11256062000185</v>
      </c>
      <c r="B8357" s="98" t="s">
        <v>12207</v>
      </c>
      <c r="C8357" s="123" t="s">
        <v>2758</v>
      </c>
      <c r="D8357" s="98" t="s">
        <v>13667</v>
      </c>
      <c r="E8357" s="98" t="s">
        <v>13670</v>
      </c>
      <c r="F8357" s="124">
        <v>11</v>
      </c>
      <c r="G8357" s="112">
        <v>38790</v>
      </c>
      <c r="H8357" s="98"/>
      <c r="I8357" s="123" t="str">
        <f t="shared" si="130"/>
        <v>NÃO</v>
      </c>
      <c r="J8357" s="123"/>
      <c r="K8357" s="123"/>
      <c r="L8357" s="123"/>
      <c r="M8357" s="98"/>
      <c r="N8357" s="118"/>
    </row>
    <row r="8358" spans="1:14" x14ac:dyDescent="0.25">
      <c r="A8358" s="130">
        <v>92406263000113</v>
      </c>
      <c r="B8358" s="98" t="s">
        <v>12208</v>
      </c>
      <c r="C8358" s="123" t="s">
        <v>3812</v>
      </c>
      <c r="D8358" s="98" t="s">
        <v>13667</v>
      </c>
      <c r="E8358" s="98" t="s">
        <v>13670</v>
      </c>
      <c r="F8358" s="124">
        <v>11</v>
      </c>
      <c r="G8358" s="112">
        <v>41064</v>
      </c>
      <c r="H8358" s="98"/>
      <c r="I8358" s="123" t="str">
        <f t="shared" si="130"/>
        <v>NÃO</v>
      </c>
      <c r="J8358" s="123"/>
      <c r="K8358" s="123"/>
      <c r="L8358" s="123"/>
      <c r="M8358" s="98" t="s">
        <v>16332</v>
      </c>
      <c r="N8358" s="118"/>
    </row>
    <row r="8359" spans="1:14" x14ac:dyDescent="0.25">
      <c r="A8359" s="130">
        <v>18715490000178</v>
      </c>
      <c r="B8359" s="98" t="s">
        <v>12209</v>
      </c>
      <c r="C8359" s="123" t="s">
        <v>1356</v>
      </c>
      <c r="D8359" s="98" t="s">
        <v>13667</v>
      </c>
      <c r="E8359" s="98" t="s">
        <v>13670</v>
      </c>
      <c r="F8359" s="124">
        <v>14</v>
      </c>
      <c r="G8359" s="112">
        <v>44044</v>
      </c>
      <c r="H8359" s="98"/>
      <c r="I8359" s="123" t="str">
        <f t="shared" si="130"/>
        <v>SIM</v>
      </c>
      <c r="J8359" s="123"/>
      <c r="K8359" s="123"/>
      <c r="L8359" s="123"/>
      <c r="M8359" s="98" t="s">
        <v>14629</v>
      </c>
      <c r="N8359" s="118"/>
    </row>
    <row r="8360" spans="1:14" x14ac:dyDescent="0.25">
      <c r="A8360" s="130">
        <v>87564381000110</v>
      </c>
      <c r="B8360" s="98" t="s">
        <v>12210</v>
      </c>
      <c r="C8360" s="123" t="s">
        <v>3812</v>
      </c>
      <c r="D8360" s="98" t="s">
        <v>13667</v>
      </c>
      <c r="E8360" s="98" t="s">
        <v>13670</v>
      </c>
      <c r="F8360" s="124">
        <v>11</v>
      </c>
      <c r="G8360" s="112">
        <v>38714</v>
      </c>
      <c r="H8360" s="98"/>
      <c r="I8360" s="123" t="str">
        <f t="shared" si="130"/>
        <v>NÃO</v>
      </c>
      <c r="J8360" s="123"/>
      <c r="K8360" s="123"/>
      <c r="L8360" s="123"/>
      <c r="M8360" s="98" t="s">
        <v>16334</v>
      </c>
      <c r="N8360" s="118"/>
    </row>
    <row r="8361" spans="1:14" x14ac:dyDescent="0.25">
      <c r="A8361" s="130">
        <v>10393593000157</v>
      </c>
      <c r="B8361" s="98" t="s">
        <v>12211</v>
      </c>
      <c r="C8361" s="123" t="s">
        <v>634</v>
      </c>
      <c r="D8361" s="98" t="s">
        <v>13667</v>
      </c>
      <c r="E8361" s="98" t="s">
        <v>13670</v>
      </c>
      <c r="F8361" s="124">
        <v>11</v>
      </c>
      <c r="G8361" s="112">
        <v>39198</v>
      </c>
      <c r="H8361" s="98"/>
      <c r="I8361" s="123" t="str">
        <f t="shared" si="130"/>
        <v>NÃO</v>
      </c>
      <c r="J8361" s="123"/>
      <c r="K8361" s="123"/>
      <c r="L8361" s="123"/>
      <c r="M8361" s="98" t="s">
        <v>13993</v>
      </c>
      <c r="N8361" s="118"/>
    </row>
    <row r="8362" spans="1:14" x14ac:dyDescent="0.25">
      <c r="A8362" s="130">
        <v>82916800000111</v>
      </c>
      <c r="B8362" s="98" t="s">
        <v>12212</v>
      </c>
      <c r="C8362" s="123" t="s">
        <v>4289</v>
      </c>
      <c r="D8362" s="98" t="s">
        <v>13667</v>
      </c>
      <c r="E8362" s="98" t="s">
        <v>13670</v>
      </c>
      <c r="F8362" s="124">
        <v>14</v>
      </c>
      <c r="G8362" s="112">
        <v>43209</v>
      </c>
      <c r="H8362" s="98"/>
      <c r="I8362" s="123" t="str">
        <f t="shared" si="130"/>
        <v>SIM</v>
      </c>
      <c r="J8362" s="123"/>
      <c r="K8362" s="123"/>
      <c r="L8362" s="123"/>
      <c r="M8362" s="98" t="s">
        <v>16611</v>
      </c>
      <c r="N8362" s="118"/>
    </row>
    <row r="8363" spans="1:14" x14ac:dyDescent="0.25">
      <c r="A8363" s="130">
        <v>76247337000160</v>
      </c>
      <c r="B8363" s="98" t="s">
        <v>12213</v>
      </c>
      <c r="C8363" s="123" t="s">
        <v>3143</v>
      </c>
      <c r="D8363" s="98" t="s">
        <v>13667</v>
      </c>
      <c r="E8363" s="98" t="s">
        <v>13670</v>
      </c>
      <c r="F8363" s="124">
        <v>11</v>
      </c>
      <c r="G8363" s="112">
        <v>42965</v>
      </c>
      <c r="H8363" s="98"/>
      <c r="I8363" s="123" t="str">
        <f t="shared" si="130"/>
        <v>NÃO</v>
      </c>
      <c r="J8363" s="123"/>
      <c r="K8363" s="123"/>
      <c r="L8363" s="123"/>
      <c r="M8363" s="98" t="s">
        <v>15759</v>
      </c>
      <c r="N8363" s="118"/>
    </row>
    <row r="8364" spans="1:14" x14ac:dyDescent="0.25">
      <c r="A8364" s="130">
        <v>27165646000185</v>
      </c>
      <c r="B8364" s="98" t="s">
        <v>14087</v>
      </c>
      <c r="C8364" s="123" t="s">
        <v>821</v>
      </c>
      <c r="D8364" s="98" t="s">
        <v>13667</v>
      </c>
      <c r="E8364" s="98" t="s">
        <v>13670</v>
      </c>
      <c r="F8364" s="124">
        <v>14</v>
      </c>
      <c r="G8364" s="112">
        <v>44136</v>
      </c>
      <c r="H8364" s="98"/>
      <c r="I8364" s="123" t="str">
        <f t="shared" si="130"/>
        <v>SIM</v>
      </c>
      <c r="J8364" s="123"/>
      <c r="K8364" s="123"/>
      <c r="L8364" s="123"/>
      <c r="M8364" s="98"/>
      <c r="N8364" s="118"/>
    </row>
    <row r="8365" spans="1:14" x14ac:dyDescent="0.25">
      <c r="A8365" s="130">
        <v>12228375000192</v>
      </c>
      <c r="B8365" s="98" t="s">
        <v>12214</v>
      </c>
      <c r="C8365" s="123" t="s">
        <v>29</v>
      </c>
      <c r="D8365" s="98" t="s">
        <v>13667</v>
      </c>
      <c r="E8365" s="98" t="s">
        <v>13670</v>
      </c>
      <c r="F8365" s="124">
        <v>11</v>
      </c>
      <c r="G8365" s="112">
        <v>41632</v>
      </c>
      <c r="H8365" s="98"/>
      <c r="I8365" s="123" t="str">
        <f t="shared" si="130"/>
        <v>NÃO</v>
      </c>
      <c r="J8365" s="123"/>
      <c r="K8365" s="123"/>
      <c r="L8365" s="123"/>
      <c r="M8365" s="98" t="s">
        <v>13719</v>
      </c>
      <c r="N8365" s="118"/>
    </row>
    <row r="8366" spans="1:14" x14ac:dyDescent="0.25">
      <c r="A8366" s="130">
        <v>44498467000189</v>
      </c>
      <c r="B8366" s="98" t="s">
        <v>12215</v>
      </c>
      <c r="C8366" s="123" t="s">
        <v>4626</v>
      </c>
      <c r="D8366" s="98" t="s">
        <v>13667</v>
      </c>
      <c r="E8366" s="98" t="s">
        <v>13670</v>
      </c>
      <c r="F8366" s="124">
        <v>11</v>
      </c>
      <c r="G8366" s="112">
        <v>43223</v>
      </c>
      <c r="H8366" s="98"/>
      <c r="I8366" s="123" t="str">
        <f t="shared" si="130"/>
        <v>NÃO</v>
      </c>
      <c r="J8366" s="123"/>
      <c r="K8366" s="123"/>
      <c r="L8366" s="123"/>
      <c r="M8366" s="98" t="s">
        <v>16767</v>
      </c>
      <c r="N8366" s="118"/>
    </row>
    <row r="8367" spans="1:14" x14ac:dyDescent="0.25">
      <c r="A8367" s="130">
        <v>45324290000167</v>
      </c>
      <c r="B8367" s="98" t="s">
        <v>12216</v>
      </c>
      <c r="C8367" s="123" t="s">
        <v>4626</v>
      </c>
      <c r="D8367" s="98" t="s">
        <v>13667</v>
      </c>
      <c r="E8367" s="98" t="s">
        <v>13670</v>
      </c>
      <c r="F8367" s="124">
        <v>11</v>
      </c>
      <c r="G8367" s="112">
        <v>42437</v>
      </c>
      <c r="H8367" s="98"/>
      <c r="I8367" s="123" t="str">
        <f t="shared" si="130"/>
        <v>NÃO</v>
      </c>
      <c r="J8367" s="123"/>
      <c r="K8367" s="123"/>
      <c r="L8367" s="123"/>
      <c r="M8367" s="98" t="s">
        <v>16769</v>
      </c>
      <c r="N8367" s="118"/>
    </row>
    <row r="8368" spans="1:14" x14ac:dyDescent="0.25">
      <c r="A8368" s="130">
        <v>1612346000103</v>
      </c>
      <c r="B8368" s="98" t="s">
        <v>12217</v>
      </c>
      <c r="C8368" s="123" t="s">
        <v>1142</v>
      </c>
      <c r="D8368" s="98" t="s">
        <v>13667</v>
      </c>
      <c r="E8368" s="98" t="s">
        <v>13670</v>
      </c>
      <c r="F8368" s="124">
        <v>11</v>
      </c>
      <c r="G8368" s="112">
        <v>39359</v>
      </c>
      <c r="H8368" s="98"/>
      <c r="I8368" s="123" t="str">
        <f t="shared" si="130"/>
        <v>NÃO</v>
      </c>
      <c r="J8368" s="123"/>
      <c r="K8368" s="123"/>
      <c r="L8368" s="123"/>
      <c r="M8368" s="98" t="s">
        <v>14415</v>
      </c>
      <c r="N8368" s="118"/>
    </row>
    <row r="8369" spans="1:14" x14ac:dyDescent="0.25">
      <c r="A8369" s="130">
        <v>6323208000128</v>
      </c>
      <c r="B8369" s="98" t="s">
        <v>12218</v>
      </c>
      <c r="C8369" s="123" t="s">
        <v>1142</v>
      </c>
      <c r="D8369" s="98" t="s">
        <v>13667</v>
      </c>
      <c r="E8369" s="98" t="s">
        <v>13670</v>
      </c>
      <c r="F8369" s="124">
        <v>11</v>
      </c>
      <c r="G8369" s="112">
        <v>41730</v>
      </c>
      <c r="H8369" s="98"/>
      <c r="I8369" s="123" t="str">
        <f t="shared" si="130"/>
        <v>NÃO</v>
      </c>
      <c r="J8369" s="123"/>
      <c r="K8369" s="123"/>
      <c r="L8369" s="123"/>
      <c r="M8369" s="98" t="s">
        <v>14418</v>
      </c>
      <c r="N8369" s="118"/>
    </row>
    <row r="8370" spans="1:14" x14ac:dyDescent="0.25">
      <c r="A8370" s="130">
        <v>10359560000190</v>
      </c>
      <c r="B8370" s="98" t="s">
        <v>12219</v>
      </c>
      <c r="C8370" s="123" t="s">
        <v>2758</v>
      </c>
      <c r="D8370" s="98" t="s">
        <v>13667</v>
      </c>
      <c r="E8370" s="98" t="s">
        <v>13670</v>
      </c>
      <c r="F8370" s="124">
        <v>11</v>
      </c>
      <c r="G8370" s="112">
        <v>40969</v>
      </c>
      <c r="H8370" s="98"/>
      <c r="I8370" s="123" t="str">
        <f t="shared" si="130"/>
        <v>NÃO</v>
      </c>
      <c r="J8370" s="123"/>
      <c r="K8370" s="123"/>
      <c r="L8370" s="123"/>
      <c r="M8370" s="98" t="s">
        <v>15371</v>
      </c>
      <c r="N8370" s="118"/>
    </row>
    <row r="8371" spans="1:14" x14ac:dyDescent="0.25">
      <c r="A8371" s="130">
        <v>18313825000121</v>
      </c>
      <c r="B8371" s="98" t="s">
        <v>12220</v>
      </c>
      <c r="C8371" s="123" t="s">
        <v>1356</v>
      </c>
      <c r="D8371" s="98" t="s">
        <v>13667</v>
      </c>
      <c r="E8371" s="98" t="s">
        <v>13670</v>
      </c>
      <c r="F8371" s="124">
        <v>11</v>
      </c>
      <c r="G8371" s="112">
        <v>39320</v>
      </c>
      <c r="H8371" s="98"/>
      <c r="I8371" s="123" t="str">
        <f t="shared" si="130"/>
        <v>NÃO</v>
      </c>
      <c r="J8371" s="123"/>
      <c r="K8371" s="123"/>
      <c r="L8371" s="123"/>
      <c r="M8371" s="98" t="s">
        <v>14013</v>
      </c>
      <c r="N8371" s="118"/>
    </row>
    <row r="8372" spans="1:14" x14ac:dyDescent="0.25">
      <c r="A8372" s="130">
        <v>88379763000136</v>
      </c>
      <c r="B8372" s="98" t="s">
        <v>12221</v>
      </c>
      <c r="C8372" s="123" t="s">
        <v>3812</v>
      </c>
      <c r="D8372" s="98" t="s">
        <v>13667</v>
      </c>
      <c r="E8372" s="98" t="s">
        <v>13670</v>
      </c>
      <c r="F8372" s="124">
        <v>14</v>
      </c>
      <c r="G8372" s="112">
        <v>44136</v>
      </c>
      <c r="H8372" s="98"/>
      <c r="I8372" s="123" t="str">
        <f t="shared" si="130"/>
        <v>SIM</v>
      </c>
      <c r="J8372" s="123"/>
      <c r="K8372" s="123"/>
      <c r="L8372" s="123"/>
      <c r="M8372" s="98"/>
      <c r="N8372" s="118"/>
    </row>
    <row r="8373" spans="1:14" x14ac:dyDescent="0.25">
      <c r="A8373" s="130">
        <v>1615882000162</v>
      </c>
      <c r="B8373" s="98" t="s">
        <v>12222</v>
      </c>
      <c r="C8373" s="123" t="s">
        <v>3513</v>
      </c>
      <c r="D8373" s="98" t="s">
        <v>13667</v>
      </c>
      <c r="E8373" s="98" t="s">
        <v>13670</v>
      </c>
      <c r="F8373" s="124">
        <v>11</v>
      </c>
      <c r="G8373" s="112">
        <v>42384</v>
      </c>
      <c r="H8373" s="98"/>
      <c r="I8373" s="123" t="str">
        <f t="shared" si="130"/>
        <v>NÃO</v>
      </c>
      <c r="J8373" s="123"/>
      <c r="K8373" s="123"/>
      <c r="L8373" s="123"/>
      <c r="M8373" s="98" t="s">
        <v>15978</v>
      </c>
      <c r="N8373" s="118"/>
    </row>
    <row r="8374" spans="1:14" x14ac:dyDescent="0.25">
      <c r="A8374" s="130">
        <v>11368966000100</v>
      </c>
      <c r="B8374" s="98" t="s">
        <v>12223</v>
      </c>
      <c r="C8374" s="123" t="s">
        <v>2758</v>
      </c>
      <c r="D8374" s="98" t="s">
        <v>13667</v>
      </c>
      <c r="E8374" s="98" t="s">
        <v>13670</v>
      </c>
      <c r="F8374" s="124">
        <v>11</v>
      </c>
      <c r="G8374" s="112">
        <v>42278</v>
      </c>
      <c r="H8374" s="98"/>
      <c r="I8374" s="123" t="str">
        <f t="shared" si="130"/>
        <v>NÃO</v>
      </c>
      <c r="J8374" s="123"/>
      <c r="K8374" s="123"/>
      <c r="L8374" s="123"/>
      <c r="M8374" s="98" t="s">
        <v>15373</v>
      </c>
      <c r="N8374" s="118"/>
    </row>
    <row r="8375" spans="1:14" x14ac:dyDescent="0.25">
      <c r="A8375" s="130">
        <v>18306688000106</v>
      </c>
      <c r="B8375" s="98" t="s">
        <v>12224</v>
      </c>
      <c r="C8375" s="123" t="s">
        <v>1356</v>
      </c>
      <c r="D8375" s="98" t="s">
        <v>13667</v>
      </c>
      <c r="E8375" s="98" t="s">
        <v>13670</v>
      </c>
      <c r="F8375" s="124">
        <v>11</v>
      </c>
      <c r="G8375" s="112">
        <v>39280</v>
      </c>
      <c r="H8375" s="98"/>
      <c r="I8375" s="123" t="str">
        <f t="shared" si="130"/>
        <v>NÃO</v>
      </c>
      <c r="J8375" s="123"/>
      <c r="K8375" s="123"/>
      <c r="L8375" s="123"/>
      <c r="M8375" s="98" t="s">
        <v>14632</v>
      </c>
      <c r="N8375" s="118"/>
    </row>
    <row r="8376" spans="1:14" x14ac:dyDescent="0.25">
      <c r="A8376" s="130">
        <v>90738196000109</v>
      </c>
      <c r="B8376" s="98" t="s">
        <v>12225</v>
      </c>
      <c r="C8376" s="123" t="s">
        <v>3812</v>
      </c>
      <c r="D8376" s="98" t="s">
        <v>13667</v>
      </c>
      <c r="E8376" s="98" t="s">
        <v>13670</v>
      </c>
      <c r="F8376" s="124">
        <v>14</v>
      </c>
      <c r="G8376" s="112">
        <v>44044</v>
      </c>
      <c r="H8376" s="98"/>
      <c r="I8376" s="123" t="str">
        <f t="shared" si="130"/>
        <v>SIM</v>
      </c>
      <c r="J8376" s="123"/>
      <c r="K8376" s="123"/>
      <c r="L8376" s="123"/>
      <c r="M8376" s="98"/>
      <c r="N8376" s="118"/>
    </row>
    <row r="8377" spans="1:14" x14ac:dyDescent="0.25">
      <c r="A8377" s="130">
        <v>13111224000112</v>
      </c>
      <c r="B8377" s="98" t="s">
        <v>12226</v>
      </c>
      <c r="C8377" s="123" t="s">
        <v>4559</v>
      </c>
      <c r="D8377" s="98" t="s">
        <v>13667</v>
      </c>
      <c r="E8377" s="98" t="s">
        <v>13670</v>
      </c>
      <c r="F8377" s="124">
        <v>11</v>
      </c>
      <c r="G8377" s="112">
        <v>41609</v>
      </c>
      <c r="H8377" s="98"/>
      <c r="I8377" s="123" t="str">
        <f t="shared" si="130"/>
        <v>NÃO</v>
      </c>
      <c r="J8377" s="123"/>
      <c r="K8377" s="123"/>
      <c r="L8377" s="123"/>
      <c r="M8377" s="98" t="s">
        <v>16670</v>
      </c>
      <c r="N8377" s="118"/>
    </row>
    <row r="8378" spans="1:14" x14ac:dyDescent="0.25">
      <c r="A8378" s="130">
        <v>9680315000100</v>
      </c>
      <c r="B8378" s="98" t="s">
        <v>12227</v>
      </c>
      <c r="C8378" s="123" t="s">
        <v>2758</v>
      </c>
      <c r="D8378" s="98" t="s">
        <v>13667</v>
      </c>
      <c r="E8378" s="98" t="s">
        <v>13670</v>
      </c>
      <c r="F8378" s="124">
        <v>11</v>
      </c>
      <c r="G8378" s="112">
        <v>41444</v>
      </c>
      <c r="H8378" s="98"/>
      <c r="I8378" s="123" t="str">
        <f t="shared" si="130"/>
        <v>NÃO</v>
      </c>
      <c r="J8378" s="123"/>
      <c r="K8378" s="123"/>
      <c r="L8378" s="123"/>
      <c r="M8378" s="98" t="s">
        <v>15374</v>
      </c>
      <c r="N8378" s="118"/>
    </row>
    <row r="8379" spans="1:14" x14ac:dyDescent="0.25">
      <c r="A8379" s="130">
        <v>59754648000104</v>
      </c>
      <c r="B8379" s="98" t="s">
        <v>12228</v>
      </c>
      <c r="C8379" s="123" t="s">
        <v>4626</v>
      </c>
      <c r="D8379" s="98" t="s">
        <v>13667</v>
      </c>
      <c r="E8379" s="98" t="s">
        <v>13670</v>
      </c>
      <c r="F8379" s="124">
        <v>14</v>
      </c>
      <c r="G8379" s="112">
        <v>44136</v>
      </c>
      <c r="H8379" s="98"/>
      <c r="I8379" s="123" t="str">
        <f t="shared" si="130"/>
        <v>SIM</v>
      </c>
      <c r="J8379" s="123"/>
      <c r="K8379" s="123"/>
      <c r="L8379" s="123"/>
      <c r="M8379" s="98"/>
      <c r="N8379" s="118"/>
    </row>
    <row r="8380" spans="1:14" x14ac:dyDescent="0.25">
      <c r="A8380" s="130">
        <v>46482865000132</v>
      </c>
      <c r="B8380" s="98" t="s">
        <v>12229</v>
      </c>
      <c r="C8380" s="123" t="s">
        <v>4626</v>
      </c>
      <c r="D8380" s="98" t="s">
        <v>13667</v>
      </c>
      <c r="E8380" s="98" t="s">
        <v>13670</v>
      </c>
      <c r="F8380" s="124">
        <v>11</v>
      </c>
      <c r="G8380" s="112">
        <v>43587</v>
      </c>
      <c r="H8380" s="98"/>
      <c r="I8380" s="123" t="str">
        <f t="shared" si="130"/>
        <v>NÃO</v>
      </c>
      <c r="J8380" s="123"/>
      <c r="K8380" s="123"/>
      <c r="L8380" s="123"/>
      <c r="M8380" s="98"/>
      <c r="N8380" s="118"/>
    </row>
    <row r="8381" spans="1:14" x14ac:dyDescent="0.25">
      <c r="A8381" s="130">
        <v>83102301000153</v>
      </c>
      <c r="B8381" s="98" t="s">
        <v>12230</v>
      </c>
      <c r="C8381" s="123" t="s">
        <v>4289</v>
      </c>
      <c r="D8381" s="98" t="s">
        <v>13667</v>
      </c>
      <c r="E8381" s="98" t="s">
        <v>13670</v>
      </c>
      <c r="F8381" s="124">
        <v>11</v>
      </c>
      <c r="G8381" s="112">
        <v>42979</v>
      </c>
      <c r="H8381" s="98"/>
      <c r="I8381" s="123" t="str">
        <f t="shared" si="130"/>
        <v>NÃO</v>
      </c>
      <c r="J8381" s="123"/>
      <c r="K8381" s="123"/>
      <c r="L8381" s="123"/>
      <c r="M8381" s="98"/>
      <c r="N8381" s="118"/>
    </row>
    <row r="8382" spans="1:14" x14ac:dyDescent="0.25">
      <c r="A8382" s="130">
        <v>88186424000133</v>
      </c>
      <c r="B8382" s="98" t="s">
        <v>12231</v>
      </c>
      <c r="C8382" s="123" t="s">
        <v>3812</v>
      </c>
      <c r="D8382" s="98" t="s">
        <v>13667</v>
      </c>
      <c r="E8382" s="98" t="s">
        <v>13670</v>
      </c>
      <c r="F8382" s="124">
        <v>14</v>
      </c>
      <c r="G8382" s="112">
        <v>44105</v>
      </c>
      <c r="H8382" s="98"/>
      <c r="I8382" s="123" t="str">
        <f t="shared" si="130"/>
        <v>SIM</v>
      </c>
      <c r="J8382" s="123"/>
      <c r="K8382" s="123"/>
      <c r="L8382" s="123"/>
      <c r="M8382" s="98"/>
      <c r="N8382" s="118"/>
    </row>
    <row r="8383" spans="1:14" x14ac:dyDescent="0.25">
      <c r="A8383" s="130">
        <v>76175892000123</v>
      </c>
      <c r="B8383" s="98" t="s">
        <v>12232</v>
      </c>
      <c r="C8383" s="123" t="s">
        <v>3143</v>
      </c>
      <c r="D8383" s="98" t="s">
        <v>13667</v>
      </c>
      <c r="E8383" s="98" t="s">
        <v>13670</v>
      </c>
      <c r="F8383" s="124">
        <v>11</v>
      </c>
      <c r="G8383" s="112">
        <v>38718</v>
      </c>
      <c r="H8383" s="98"/>
      <c r="I8383" s="123" t="str">
        <f t="shared" si="130"/>
        <v>NÃO</v>
      </c>
      <c r="J8383" s="123"/>
      <c r="K8383" s="123"/>
      <c r="L8383" s="123"/>
      <c r="M8383" s="98" t="s">
        <v>15761</v>
      </c>
      <c r="N8383" s="118"/>
    </row>
    <row r="8384" spans="1:14" x14ac:dyDescent="0.25">
      <c r="A8384" s="130">
        <v>92454776000108</v>
      </c>
      <c r="B8384" s="98" t="s">
        <v>12233</v>
      </c>
      <c r="C8384" s="123" t="s">
        <v>3812</v>
      </c>
      <c r="D8384" s="98" t="s">
        <v>13667</v>
      </c>
      <c r="E8384" s="98" t="s">
        <v>13670</v>
      </c>
      <c r="F8384" s="124">
        <v>11</v>
      </c>
      <c r="G8384" s="112">
        <v>42096</v>
      </c>
      <c r="H8384" s="98"/>
      <c r="I8384" s="123" t="str">
        <f t="shared" si="130"/>
        <v>NÃO</v>
      </c>
      <c r="J8384" s="123"/>
      <c r="K8384" s="123"/>
      <c r="L8384" s="123"/>
      <c r="M8384" s="98" t="s">
        <v>16340</v>
      </c>
      <c r="N8384" s="118"/>
    </row>
    <row r="8385" spans="1:14" x14ac:dyDescent="0.25">
      <c r="A8385" s="130">
        <v>76178029000120</v>
      </c>
      <c r="B8385" s="98" t="s">
        <v>12234</v>
      </c>
      <c r="C8385" s="123" t="s">
        <v>3143</v>
      </c>
      <c r="D8385" s="98" t="s">
        <v>13667</v>
      </c>
      <c r="E8385" s="98" t="s">
        <v>13670</v>
      </c>
      <c r="F8385" s="124">
        <v>11</v>
      </c>
      <c r="G8385" s="112">
        <v>39017</v>
      </c>
      <c r="H8385" s="98"/>
      <c r="I8385" s="123" t="str">
        <f t="shared" si="130"/>
        <v>NÃO</v>
      </c>
      <c r="J8385" s="123"/>
      <c r="K8385" s="123"/>
      <c r="L8385" s="123"/>
      <c r="M8385" s="98" t="s">
        <v>15764</v>
      </c>
      <c r="N8385" s="118"/>
    </row>
    <row r="8386" spans="1:14" x14ac:dyDescent="0.25">
      <c r="A8386" s="130">
        <v>26923755000151</v>
      </c>
      <c r="B8386" s="98" t="s">
        <v>12235</v>
      </c>
      <c r="C8386" s="123" t="s">
        <v>901</v>
      </c>
      <c r="D8386" s="98" t="s">
        <v>13667</v>
      </c>
      <c r="E8386" s="98" t="s">
        <v>13670</v>
      </c>
      <c r="F8386" s="124">
        <v>11</v>
      </c>
      <c r="G8386" s="112">
        <v>43647</v>
      </c>
      <c r="H8386" s="98"/>
      <c r="I8386" s="123" t="str">
        <f t="shared" si="130"/>
        <v>NÃO</v>
      </c>
      <c r="J8386" s="123"/>
      <c r="K8386" s="123"/>
      <c r="L8386" s="123"/>
      <c r="M8386" s="98"/>
      <c r="N8386" s="118"/>
    </row>
    <row r="8387" spans="1:14" x14ac:dyDescent="0.25">
      <c r="A8387" s="130">
        <v>10106219000123</v>
      </c>
      <c r="B8387" s="98" t="s">
        <v>12236</v>
      </c>
      <c r="C8387" s="123" t="s">
        <v>2758</v>
      </c>
      <c r="D8387" s="98" t="s">
        <v>13667</v>
      </c>
      <c r="E8387" s="98" t="s">
        <v>13670</v>
      </c>
      <c r="F8387" s="124">
        <v>11</v>
      </c>
      <c r="G8387" s="112">
        <v>38986</v>
      </c>
      <c r="H8387" s="98"/>
      <c r="I8387" s="123" t="str">
        <f t="shared" ref="I8387:I8450" si="131">IFERROR(IF(OR(E8387="Ativos", E8387="Aposentados",E8387="Pensionistas"),IF(F8387&gt;=14,"SIM","NÃO"),""),"")</f>
        <v>NÃO</v>
      </c>
      <c r="J8387" s="123"/>
      <c r="K8387" s="123"/>
      <c r="L8387" s="123"/>
      <c r="M8387" s="98"/>
      <c r="N8387" s="118"/>
    </row>
    <row r="8388" spans="1:14" x14ac:dyDescent="0.25">
      <c r="A8388" s="130">
        <v>76970318000167</v>
      </c>
      <c r="B8388" s="98" t="s">
        <v>12237</v>
      </c>
      <c r="C8388" s="123" t="s">
        <v>3143</v>
      </c>
      <c r="D8388" s="98" t="s">
        <v>13667</v>
      </c>
      <c r="E8388" s="98" t="s">
        <v>13670</v>
      </c>
      <c r="F8388" s="124">
        <v>11</v>
      </c>
      <c r="G8388" s="112">
        <v>40103</v>
      </c>
      <c r="H8388" s="98"/>
      <c r="I8388" s="123" t="str">
        <f t="shared" si="131"/>
        <v>NÃO</v>
      </c>
      <c r="J8388" s="123"/>
      <c r="K8388" s="123"/>
      <c r="L8388" s="123"/>
      <c r="M8388" s="98"/>
      <c r="N8388" s="118"/>
    </row>
    <row r="8389" spans="1:14" x14ac:dyDescent="0.25">
      <c r="A8389" s="130">
        <v>83102798000100</v>
      </c>
      <c r="B8389" s="98" t="s">
        <v>12238</v>
      </c>
      <c r="C8389" s="123" t="s">
        <v>4289</v>
      </c>
      <c r="D8389" s="98" t="s">
        <v>13667</v>
      </c>
      <c r="E8389" s="98" t="s">
        <v>13670</v>
      </c>
      <c r="F8389" s="124">
        <v>14</v>
      </c>
      <c r="G8389" s="112">
        <v>44044</v>
      </c>
      <c r="H8389" s="98"/>
      <c r="I8389" s="123" t="str">
        <f t="shared" si="131"/>
        <v>SIM</v>
      </c>
      <c r="J8389" s="123"/>
      <c r="K8389" s="123"/>
      <c r="L8389" s="123"/>
      <c r="M8389" s="98"/>
      <c r="N8389" s="118"/>
    </row>
    <row r="8390" spans="1:14" x14ac:dyDescent="0.25">
      <c r="A8390" s="130">
        <v>44733608000109</v>
      </c>
      <c r="B8390" s="98" t="s">
        <v>12239</v>
      </c>
      <c r="C8390" s="123" t="s">
        <v>4626</v>
      </c>
      <c r="D8390" s="98" t="s">
        <v>13667</v>
      </c>
      <c r="E8390" s="98" t="s">
        <v>13670</v>
      </c>
      <c r="F8390" s="124">
        <v>11</v>
      </c>
      <c r="G8390" s="112">
        <v>38657</v>
      </c>
      <c r="H8390" s="98"/>
      <c r="I8390" s="123" t="str">
        <f t="shared" si="131"/>
        <v>NÃO</v>
      </c>
      <c r="J8390" s="123"/>
      <c r="K8390" s="123"/>
      <c r="L8390" s="123"/>
      <c r="M8390" s="98" t="s">
        <v>16773</v>
      </c>
      <c r="N8390" s="118"/>
    </row>
    <row r="8391" spans="1:14" x14ac:dyDescent="0.25">
      <c r="A8391" s="130">
        <v>87612826000190</v>
      </c>
      <c r="B8391" s="98" t="s">
        <v>12240</v>
      </c>
      <c r="C8391" s="123" t="s">
        <v>3812</v>
      </c>
      <c r="D8391" s="98" t="s">
        <v>13667</v>
      </c>
      <c r="E8391" s="98" t="s">
        <v>13670</v>
      </c>
      <c r="F8391" s="124">
        <v>11</v>
      </c>
      <c r="G8391" s="112">
        <v>43543</v>
      </c>
      <c r="H8391" s="98"/>
      <c r="I8391" s="123" t="str">
        <f t="shared" si="131"/>
        <v>NÃO</v>
      </c>
      <c r="J8391" s="123"/>
      <c r="K8391" s="123"/>
      <c r="L8391" s="123"/>
      <c r="M8391" s="98"/>
      <c r="N8391" s="118"/>
    </row>
    <row r="8392" spans="1:14" x14ac:dyDescent="0.25">
      <c r="A8392" s="130">
        <v>75798355000177</v>
      </c>
      <c r="B8392" s="98" t="s">
        <v>12241</v>
      </c>
      <c r="C8392" s="123" t="s">
        <v>3143</v>
      </c>
      <c r="D8392" s="98" t="s">
        <v>13667</v>
      </c>
      <c r="E8392" s="98" t="s">
        <v>13670</v>
      </c>
      <c r="F8392" s="124">
        <v>11</v>
      </c>
      <c r="G8392" s="112">
        <v>42144</v>
      </c>
      <c r="H8392" s="98"/>
      <c r="I8392" s="123" t="str">
        <f t="shared" si="131"/>
        <v>NÃO</v>
      </c>
      <c r="J8392" s="123"/>
      <c r="K8392" s="123"/>
      <c r="L8392" s="123"/>
      <c r="M8392" s="98" t="s">
        <v>15769</v>
      </c>
      <c r="N8392" s="118"/>
    </row>
    <row r="8393" spans="1:14" x14ac:dyDescent="0.25">
      <c r="A8393" s="130">
        <v>5959000110</v>
      </c>
      <c r="B8393" s="98" t="s">
        <v>12242</v>
      </c>
      <c r="C8393" s="123" t="s">
        <v>901</v>
      </c>
      <c r="D8393" s="98" t="s">
        <v>13667</v>
      </c>
      <c r="E8393" s="98" t="s">
        <v>13670</v>
      </c>
      <c r="F8393" s="124">
        <v>11</v>
      </c>
      <c r="G8393" s="112">
        <v>42109</v>
      </c>
      <c r="H8393" s="98"/>
      <c r="I8393" s="123" t="str">
        <f t="shared" si="131"/>
        <v>NÃO</v>
      </c>
      <c r="J8393" s="123"/>
      <c r="K8393" s="123"/>
      <c r="L8393" s="123"/>
      <c r="M8393" s="98" t="s">
        <v>14229</v>
      </c>
      <c r="N8393" s="118"/>
    </row>
    <row r="8394" spans="1:14" x14ac:dyDescent="0.25">
      <c r="A8394" s="130">
        <v>10347888000197</v>
      </c>
      <c r="B8394" s="98" t="s">
        <v>12243</v>
      </c>
      <c r="C8394" s="123" t="s">
        <v>2758</v>
      </c>
      <c r="D8394" s="98" t="s">
        <v>13667</v>
      </c>
      <c r="E8394" s="98" t="s">
        <v>13670</v>
      </c>
      <c r="F8394" s="124">
        <v>14</v>
      </c>
      <c r="G8394" s="112">
        <v>44105</v>
      </c>
      <c r="H8394" s="98"/>
      <c r="I8394" s="123" t="str">
        <f t="shared" si="131"/>
        <v>SIM</v>
      </c>
      <c r="J8394" s="123"/>
      <c r="K8394" s="123"/>
      <c r="L8394" s="123"/>
      <c r="M8394" s="98"/>
      <c r="N8394" s="118"/>
    </row>
    <row r="8395" spans="1:14" x14ac:dyDescent="0.25">
      <c r="A8395" s="130">
        <v>12226197000160</v>
      </c>
      <c r="B8395" s="98" t="s">
        <v>12244</v>
      </c>
      <c r="C8395" s="123" t="s">
        <v>29</v>
      </c>
      <c r="D8395" s="98" t="s">
        <v>13667</v>
      </c>
      <c r="E8395" s="98" t="s">
        <v>13670</v>
      </c>
      <c r="F8395" s="124">
        <v>11</v>
      </c>
      <c r="G8395" s="112">
        <v>41365</v>
      </c>
      <c r="H8395" s="98"/>
      <c r="I8395" s="123" t="str">
        <f t="shared" si="131"/>
        <v>NÃO</v>
      </c>
      <c r="J8395" s="123"/>
      <c r="K8395" s="123"/>
      <c r="L8395" s="123"/>
      <c r="M8395" s="98" t="s">
        <v>13721</v>
      </c>
      <c r="N8395" s="118"/>
    </row>
    <row r="8396" spans="1:14" x14ac:dyDescent="0.25">
      <c r="A8396" s="130">
        <v>18116152000110</v>
      </c>
      <c r="B8396" s="98" t="s">
        <v>12245</v>
      </c>
      <c r="C8396" s="123" t="s">
        <v>1356</v>
      </c>
      <c r="D8396" s="98" t="s">
        <v>13667</v>
      </c>
      <c r="E8396" s="98" t="s">
        <v>13670</v>
      </c>
      <c r="F8396" s="124">
        <v>11</v>
      </c>
      <c r="G8396" s="112">
        <v>40758</v>
      </c>
      <c r="H8396" s="98"/>
      <c r="I8396" s="123" t="str">
        <f t="shared" si="131"/>
        <v>NÃO</v>
      </c>
      <c r="J8396" s="123"/>
      <c r="K8396" s="123"/>
      <c r="L8396" s="123"/>
      <c r="M8396" s="98"/>
      <c r="N8396" s="118"/>
    </row>
    <row r="8397" spans="1:14" x14ac:dyDescent="0.25">
      <c r="A8397" s="130">
        <v>1153030000109</v>
      </c>
      <c r="B8397" s="98" t="s">
        <v>12246</v>
      </c>
      <c r="C8397" s="123" t="s">
        <v>901</v>
      </c>
      <c r="D8397" s="98" t="s">
        <v>13667</v>
      </c>
      <c r="E8397" s="98" t="s">
        <v>13670</v>
      </c>
      <c r="F8397" s="124">
        <v>14</v>
      </c>
      <c r="G8397" s="112">
        <v>44136</v>
      </c>
      <c r="H8397" s="98"/>
      <c r="I8397" s="123" t="str">
        <f t="shared" si="131"/>
        <v>SIM</v>
      </c>
      <c r="J8397" s="123"/>
      <c r="K8397" s="123"/>
      <c r="L8397" s="123"/>
      <c r="M8397" s="98" t="s">
        <v>14231</v>
      </c>
      <c r="N8397" s="118"/>
    </row>
    <row r="8398" spans="1:14" x14ac:dyDescent="0.25">
      <c r="A8398" s="130">
        <v>3342938000188</v>
      </c>
      <c r="B8398" s="98" t="s">
        <v>12247</v>
      </c>
      <c r="C8398" s="123" t="s">
        <v>2197</v>
      </c>
      <c r="D8398" s="98" t="s">
        <v>13667</v>
      </c>
      <c r="E8398" s="98" t="s">
        <v>13670</v>
      </c>
      <c r="F8398" s="124">
        <v>14</v>
      </c>
      <c r="G8398" s="112">
        <v>44136</v>
      </c>
      <c r="H8398" s="98"/>
      <c r="I8398" s="123" t="str">
        <f t="shared" si="131"/>
        <v>SIM</v>
      </c>
      <c r="J8398" s="123"/>
      <c r="K8398" s="123"/>
      <c r="L8398" s="123"/>
      <c r="M8398" s="98"/>
      <c r="N8398" s="118"/>
    </row>
    <row r="8399" spans="1:14" x14ac:dyDescent="0.25">
      <c r="A8399" s="130">
        <v>1763606000141</v>
      </c>
      <c r="B8399" s="98" t="s">
        <v>12248</v>
      </c>
      <c r="C8399" s="123" t="s">
        <v>901</v>
      </c>
      <c r="D8399" s="98" t="s">
        <v>13667</v>
      </c>
      <c r="E8399" s="98" t="s">
        <v>13670</v>
      </c>
      <c r="F8399" s="124">
        <v>11</v>
      </c>
      <c r="G8399" s="112">
        <v>42957</v>
      </c>
      <c r="H8399" s="98"/>
      <c r="I8399" s="123" t="str">
        <f t="shared" si="131"/>
        <v>NÃO</v>
      </c>
      <c r="J8399" s="123"/>
      <c r="K8399" s="123"/>
      <c r="L8399" s="123"/>
      <c r="M8399" s="98" t="s">
        <v>14233</v>
      </c>
      <c r="N8399" s="118"/>
    </row>
    <row r="8400" spans="1:14" x14ac:dyDescent="0.25">
      <c r="A8400" s="130">
        <v>90544511000167</v>
      </c>
      <c r="B8400" s="98" t="s">
        <v>12249</v>
      </c>
      <c r="C8400" s="123" t="s">
        <v>3812</v>
      </c>
      <c r="D8400" s="98" t="s">
        <v>13667</v>
      </c>
      <c r="E8400" s="98" t="s">
        <v>13670</v>
      </c>
      <c r="F8400" s="124">
        <v>14</v>
      </c>
      <c r="G8400" s="112">
        <v>44105</v>
      </c>
      <c r="H8400" s="98"/>
      <c r="I8400" s="123" t="str">
        <f t="shared" si="131"/>
        <v>SIM</v>
      </c>
      <c r="J8400" s="123"/>
      <c r="K8400" s="123"/>
      <c r="L8400" s="123"/>
      <c r="M8400" s="98"/>
      <c r="N8400" s="118"/>
    </row>
    <row r="8401" spans="1:14" x14ac:dyDescent="0.25">
      <c r="A8401" s="130">
        <v>13621735000184</v>
      </c>
      <c r="B8401" s="98" t="s">
        <v>12250</v>
      </c>
      <c r="C8401" s="123" t="s">
        <v>215</v>
      </c>
      <c r="D8401" s="98" t="s">
        <v>13667</v>
      </c>
      <c r="E8401" s="98" t="s">
        <v>13670</v>
      </c>
      <c r="F8401" s="124">
        <v>11</v>
      </c>
      <c r="G8401" s="112">
        <v>42997</v>
      </c>
      <c r="H8401" s="98"/>
      <c r="I8401" s="123" t="str">
        <f t="shared" si="131"/>
        <v>NÃO</v>
      </c>
      <c r="J8401" s="123"/>
      <c r="K8401" s="123"/>
      <c r="L8401" s="123"/>
      <c r="M8401" s="98" t="s">
        <v>13889</v>
      </c>
      <c r="N8401" s="118"/>
    </row>
    <row r="8402" spans="1:14" x14ac:dyDescent="0.25">
      <c r="A8402" s="130">
        <v>18457259000121</v>
      </c>
      <c r="B8402" s="98" t="s">
        <v>12251</v>
      </c>
      <c r="C8402" s="123" t="s">
        <v>1356</v>
      </c>
      <c r="D8402" s="98" t="s">
        <v>13667</v>
      </c>
      <c r="E8402" s="98" t="s">
        <v>13670</v>
      </c>
      <c r="F8402" s="124">
        <v>14</v>
      </c>
      <c r="G8402" s="112">
        <v>44136</v>
      </c>
      <c r="H8402" s="98"/>
      <c r="I8402" s="123" t="str">
        <f t="shared" si="131"/>
        <v>SIM</v>
      </c>
      <c r="J8402" s="123"/>
      <c r="K8402" s="123"/>
      <c r="L8402" s="123"/>
      <c r="M8402" s="98"/>
      <c r="N8402" s="118"/>
    </row>
    <row r="8403" spans="1:14" x14ac:dyDescent="0.25">
      <c r="A8403" s="130">
        <v>1528506000130</v>
      </c>
      <c r="B8403" s="98" t="s">
        <v>12252</v>
      </c>
      <c r="C8403" s="123" t="s">
        <v>4626</v>
      </c>
      <c r="D8403" s="98" t="s">
        <v>13667</v>
      </c>
      <c r="E8403" s="98" t="s">
        <v>13670</v>
      </c>
      <c r="F8403" s="124">
        <v>11</v>
      </c>
      <c r="G8403" s="112">
        <v>42809</v>
      </c>
      <c r="H8403" s="98"/>
      <c r="I8403" s="123" t="str">
        <f t="shared" si="131"/>
        <v>NÃO</v>
      </c>
      <c r="J8403" s="123"/>
      <c r="K8403" s="123"/>
      <c r="L8403" s="123"/>
      <c r="M8403" s="98" t="s">
        <v>16774</v>
      </c>
      <c r="N8403" s="118"/>
    </row>
    <row r="8404" spans="1:14" x14ac:dyDescent="0.25">
      <c r="A8404" s="130">
        <v>76175934000126</v>
      </c>
      <c r="B8404" s="98" t="s">
        <v>12253</v>
      </c>
      <c r="C8404" s="123" t="s">
        <v>3143</v>
      </c>
      <c r="D8404" s="98" t="s">
        <v>13667</v>
      </c>
      <c r="E8404" s="98" t="s">
        <v>13670</v>
      </c>
      <c r="F8404" s="124">
        <v>11</v>
      </c>
      <c r="G8404" s="112">
        <v>43131</v>
      </c>
      <c r="H8404" s="98"/>
      <c r="I8404" s="123" t="str">
        <f t="shared" si="131"/>
        <v>NÃO</v>
      </c>
      <c r="J8404" s="123"/>
      <c r="K8404" s="123"/>
      <c r="L8404" s="123"/>
      <c r="M8404" s="98" t="s">
        <v>15770</v>
      </c>
      <c r="N8404" s="118"/>
    </row>
    <row r="8405" spans="1:14" x14ac:dyDescent="0.25">
      <c r="A8405" s="130">
        <v>7209245000172</v>
      </c>
      <c r="B8405" s="98" t="s">
        <v>12254</v>
      </c>
      <c r="C8405" s="123" t="s">
        <v>2274</v>
      </c>
      <c r="D8405" s="98" t="s">
        <v>13667</v>
      </c>
      <c r="E8405" s="98" t="s">
        <v>13670</v>
      </c>
      <c r="F8405" s="124">
        <v>14</v>
      </c>
      <c r="G8405" s="112">
        <v>44136</v>
      </c>
      <c r="H8405" s="98"/>
      <c r="I8405" s="123" t="str">
        <f t="shared" si="131"/>
        <v>SIM</v>
      </c>
      <c r="J8405" s="123"/>
      <c r="K8405" s="123"/>
      <c r="L8405" s="123"/>
      <c r="M8405" s="98"/>
      <c r="N8405" s="118"/>
    </row>
    <row r="8406" spans="1:14" x14ac:dyDescent="0.25">
      <c r="A8406" s="130">
        <v>11294386000108</v>
      </c>
      <c r="B8406" s="98" t="s">
        <v>12255</v>
      </c>
      <c r="C8406" s="123" t="s">
        <v>2758</v>
      </c>
      <c r="D8406" s="98" t="s">
        <v>13667</v>
      </c>
      <c r="E8406" s="98" t="s">
        <v>13670</v>
      </c>
      <c r="F8406" s="124">
        <v>11</v>
      </c>
      <c r="G8406" s="112">
        <v>38964</v>
      </c>
      <c r="H8406" s="98"/>
      <c r="I8406" s="123" t="str">
        <f t="shared" si="131"/>
        <v>NÃO</v>
      </c>
      <c r="J8406" s="123"/>
      <c r="K8406" s="123"/>
      <c r="L8406" s="123"/>
      <c r="M8406" s="98" t="s">
        <v>13699</v>
      </c>
      <c r="N8406" s="118"/>
    </row>
    <row r="8407" spans="1:14" x14ac:dyDescent="0.25">
      <c r="A8407" s="130">
        <v>1157536000188</v>
      </c>
      <c r="B8407" s="98" t="s">
        <v>12256</v>
      </c>
      <c r="C8407" s="123" t="s">
        <v>901</v>
      </c>
      <c r="D8407" s="98" t="s">
        <v>13667</v>
      </c>
      <c r="E8407" s="98" t="s">
        <v>13670</v>
      </c>
      <c r="F8407" s="124">
        <v>11</v>
      </c>
      <c r="G8407" s="112">
        <v>38961</v>
      </c>
      <c r="H8407" s="98"/>
      <c r="I8407" s="123" t="str">
        <f t="shared" si="131"/>
        <v>NÃO</v>
      </c>
      <c r="J8407" s="123"/>
      <c r="K8407" s="123"/>
      <c r="L8407" s="123"/>
      <c r="M8407" s="98" t="s">
        <v>14235</v>
      </c>
      <c r="N8407" s="118"/>
    </row>
    <row r="8408" spans="1:14" x14ac:dyDescent="0.25">
      <c r="A8408" s="130">
        <v>75738484000170</v>
      </c>
      <c r="B8408" s="98" t="s">
        <v>12257</v>
      </c>
      <c r="C8408" s="123" t="s">
        <v>3143</v>
      </c>
      <c r="D8408" s="98" t="s">
        <v>13667</v>
      </c>
      <c r="E8408" s="98" t="s">
        <v>13670</v>
      </c>
      <c r="F8408" s="124">
        <v>11</v>
      </c>
      <c r="G8408" s="112">
        <v>41361</v>
      </c>
      <c r="H8408" s="98"/>
      <c r="I8408" s="123" t="str">
        <f t="shared" si="131"/>
        <v>NÃO</v>
      </c>
      <c r="J8408" s="123"/>
      <c r="K8408" s="123"/>
      <c r="L8408" s="123"/>
      <c r="M8408" s="98" t="s">
        <v>15773</v>
      </c>
      <c r="N8408" s="118"/>
    </row>
    <row r="8409" spans="1:14" x14ac:dyDescent="0.25">
      <c r="A8409" s="130">
        <v>7679723000108</v>
      </c>
      <c r="B8409" s="98" t="s">
        <v>12258</v>
      </c>
      <c r="C8409" s="123" t="s">
        <v>634</v>
      </c>
      <c r="D8409" s="98" t="s">
        <v>13667</v>
      </c>
      <c r="E8409" s="98" t="s">
        <v>13670</v>
      </c>
      <c r="F8409" s="124">
        <v>11</v>
      </c>
      <c r="G8409" s="112">
        <v>40196</v>
      </c>
      <c r="H8409" s="98"/>
      <c r="I8409" s="123" t="str">
        <f t="shared" si="131"/>
        <v>NÃO</v>
      </c>
      <c r="J8409" s="123"/>
      <c r="K8409" s="123"/>
      <c r="L8409" s="123"/>
      <c r="M8409" s="98"/>
      <c r="N8409" s="118"/>
    </row>
    <row r="8410" spans="1:14" x14ac:dyDescent="0.25">
      <c r="A8410" s="130">
        <v>11040896000159</v>
      </c>
      <c r="B8410" s="98" t="s">
        <v>12259</v>
      </c>
      <c r="C8410" s="123" t="s">
        <v>2758</v>
      </c>
      <c r="D8410" s="98" t="s">
        <v>13667</v>
      </c>
      <c r="E8410" s="98" t="s">
        <v>13670</v>
      </c>
      <c r="F8410" s="124">
        <v>11</v>
      </c>
      <c r="G8410" s="112">
        <v>39937</v>
      </c>
      <c r="H8410" s="98"/>
      <c r="I8410" s="123" t="str">
        <f t="shared" si="131"/>
        <v>NÃO</v>
      </c>
      <c r="J8410" s="123"/>
      <c r="K8410" s="123"/>
      <c r="L8410" s="123"/>
      <c r="M8410" s="98"/>
      <c r="N8410" s="118"/>
    </row>
    <row r="8411" spans="1:14" x14ac:dyDescent="0.25">
      <c r="A8411" s="130">
        <v>7680846000169</v>
      </c>
      <c r="B8411" s="98" t="s">
        <v>12260</v>
      </c>
      <c r="C8411" s="123" t="s">
        <v>634</v>
      </c>
      <c r="D8411" s="98" t="s">
        <v>13667</v>
      </c>
      <c r="E8411" s="98" t="s">
        <v>13670</v>
      </c>
      <c r="F8411" s="124">
        <v>11</v>
      </c>
      <c r="G8411" s="112">
        <v>38432</v>
      </c>
      <c r="H8411" s="98"/>
      <c r="I8411" s="123" t="str">
        <f t="shared" si="131"/>
        <v>NÃO</v>
      </c>
      <c r="J8411" s="123"/>
      <c r="K8411" s="123"/>
      <c r="L8411" s="123"/>
      <c r="M8411" s="98" t="s">
        <v>13996</v>
      </c>
      <c r="N8411" s="118"/>
    </row>
    <row r="8412" spans="1:14" x14ac:dyDescent="0.25">
      <c r="A8412" s="130">
        <v>13763479000160</v>
      </c>
      <c r="B8412" s="98" t="s">
        <v>12261</v>
      </c>
      <c r="C8412" s="123" t="s">
        <v>215</v>
      </c>
      <c r="D8412" s="98" t="s">
        <v>13667</v>
      </c>
      <c r="E8412" s="98" t="s">
        <v>13670</v>
      </c>
      <c r="F8412" s="124">
        <v>11</v>
      </c>
      <c r="G8412" s="112">
        <v>43192</v>
      </c>
      <c r="H8412" s="98"/>
      <c r="I8412" s="123" t="str">
        <f t="shared" si="131"/>
        <v>NÃO</v>
      </c>
      <c r="J8412" s="123"/>
      <c r="K8412" s="123"/>
      <c r="L8412" s="123"/>
      <c r="M8412" s="98" t="s">
        <v>13890</v>
      </c>
      <c r="N8412" s="118"/>
    </row>
    <row r="8413" spans="1:14" x14ac:dyDescent="0.25">
      <c r="A8413" s="130">
        <v>4628533000173</v>
      </c>
      <c r="B8413" s="98" t="s">
        <v>12262</v>
      </c>
      <c r="C8413" s="123" t="s">
        <v>133</v>
      </c>
      <c r="D8413" s="98" t="s">
        <v>13667</v>
      </c>
      <c r="E8413" s="98" t="s">
        <v>13670</v>
      </c>
      <c r="F8413" s="124">
        <v>11</v>
      </c>
      <c r="G8413" s="112">
        <v>39022</v>
      </c>
      <c r="H8413" s="98"/>
      <c r="I8413" s="123" t="str">
        <f t="shared" si="131"/>
        <v>NÃO</v>
      </c>
      <c r="J8413" s="123"/>
      <c r="K8413" s="123"/>
      <c r="L8413" s="123"/>
      <c r="M8413" s="98"/>
      <c r="N8413" s="118"/>
    </row>
    <row r="8414" spans="1:14" x14ac:dyDescent="0.25">
      <c r="A8414" s="130">
        <v>75654574000182</v>
      </c>
      <c r="B8414" s="98" t="s">
        <v>12263</v>
      </c>
      <c r="C8414" s="123" t="s">
        <v>3143</v>
      </c>
      <c r="D8414" s="98" t="s">
        <v>13667</v>
      </c>
      <c r="E8414" s="98" t="s">
        <v>13670</v>
      </c>
      <c r="F8414" s="124">
        <v>11</v>
      </c>
      <c r="G8414" s="112">
        <v>38777</v>
      </c>
      <c r="H8414" s="98"/>
      <c r="I8414" s="123" t="str">
        <f t="shared" si="131"/>
        <v>NÃO</v>
      </c>
      <c r="J8414" s="123"/>
      <c r="K8414" s="123"/>
      <c r="L8414" s="123"/>
      <c r="M8414" s="98" t="s">
        <v>15775</v>
      </c>
      <c r="N8414" s="118"/>
    </row>
    <row r="8415" spans="1:14" x14ac:dyDescent="0.25">
      <c r="A8415" s="130">
        <v>7683188000169</v>
      </c>
      <c r="B8415" s="98" t="s">
        <v>12264</v>
      </c>
      <c r="C8415" s="123" t="s">
        <v>634</v>
      </c>
      <c r="D8415" s="98" t="s">
        <v>13667</v>
      </c>
      <c r="E8415" s="98" t="s">
        <v>13670</v>
      </c>
      <c r="F8415" s="124">
        <v>11</v>
      </c>
      <c r="G8415" s="112">
        <v>40321</v>
      </c>
      <c r="H8415" s="98"/>
      <c r="I8415" s="123" t="str">
        <f t="shared" si="131"/>
        <v>NÃO</v>
      </c>
      <c r="J8415" s="123"/>
      <c r="K8415" s="123"/>
      <c r="L8415" s="123"/>
      <c r="M8415" s="98"/>
      <c r="N8415" s="118"/>
    </row>
    <row r="8416" spans="1:14" x14ac:dyDescent="0.25">
      <c r="A8416" s="130">
        <v>76950088000174</v>
      </c>
      <c r="B8416" s="98" t="s">
        <v>12265</v>
      </c>
      <c r="C8416" s="123" t="s">
        <v>3143</v>
      </c>
      <c r="D8416" s="98" t="s">
        <v>13667</v>
      </c>
      <c r="E8416" s="98" t="s">
        <v>13670</v>
      </c>
      <c r="F8416" s="124">
        <v>11</v>
      </c>
      <c r="G8416" s="112">
        <v>42724</v>
      </c>
      <c r="H8416" s="98"/>
      <c r="I8416" s="123" t="str">
        <f t="shared" si="131"/>
        <v>NÃO</v>
      </c>
      <c r="J8416" s="123"/>
      <c r="K8416" s="123"/>
      <c r="L8416" s="123"/>
      <c r="M8416" s="98" t="s">
        <v>15777</v>
      </c>
      <c r="N8416" s="118"/>
    </row>
    <row r="8417" spans="1:14" x14ac:dyDescent="0.25">
      <c r="A8417" s="130">
        <v>1605306000134</v>
      </c>
      <c r="B8417" s="98" t="s">
        <v>12266</v>
      </c>
      <c r="C8417" s="123" t="s">
        <v>3812</v>
      </c>
      <c r="D8417" s="98" t="s">
        <v>13667</v>
      </c>
      <c r="E8417" s="98" t="s">
        <v>13670</v>
      </c>
      <c r="F8417" s="124">
        <v>11</v>
      </c>
      <c r="G8417" s="112">
        <v>42948</v>
      </c>
      <c r="H8417" s="98"/>
      <c r="I8417" s="123" t="str">
        <f t="shared" si="131"/>
        <v>NÃO</v>
      </c>
      <c r="J8417" s="123"/>
      <c r="K8417" s="123"/>
      <c r="L8417" s="123"/>
      <c r="M8417" s="98" t="s">
        <v>16344</v>
      </c>
      <c r="N8417" s="118"/>
    </row>
    <row r="8418" spans="1:14" x14ac:dyDescent="0.25">
      <c r="A8418" s="130">
        <v>16234429000183</v>
      </c>
      <c r="B8418" s="98" t="s">
        <v>12267</v>
      </c>
      <c r="C8418" s="123" t="s">
        <v>215</v>
      </c>
      <c r="D8418" s="98" t="s">
        <v>13667</v>
      </c>
      <c r="E8418" s="98" t="s">
        <v>13670</v>
      </c>
      <c r="F8418" s="124">
        <v>11</v>
      </c>
      <c r="G8418" s="112">
        <v>40326</v>
      </c>
      <c r="H8418" s="98"/>
      <c r="I8418" s="123" t="str">
        <f t="shared" si="131"/>
        <v>NÃO</v>
      </c>
      <c r="J8418" s="123"/>
      <c r="K8418" s="123"/>
      <c r="L8418" s="123"/>
      <c r="M8418" s="98"/>
      <c r="N8418" s="118"/>
    </row>
    <row r="8419" spans="1:14" x14ac:dyDescent="0.25">
      <c r="A8419" s="130">
        <v>13719646000175</v>
      </c>
      <c r="B8419" s="98" t="s">
        <v>12268</v>
      </c>
      <c r="C8419" s="123" t="s">
        <v>215</v>
      </c>
      <c r="D8419" s="98" t="s">
        <v>13667</v>
      </c>
      <c r="E8419" s="98" t="s">
        <v>13670</v>
      </c>
      <c r="F8419" s="124">
        <v>11</v>
      </c>
      <c r="G8419" s="112">
        <v>40660</v>
      </c>
      <c r="H8419" s="98"/>
      <c r="I8419" s="123" t="str">
        <f t="shared" si="131"/>
        <v>NÃO</v>
      </c>
      <c r="J8419" s="123"/>
      <c r="K8419" s="123"/>
      <c r="L8419" s="123"/>
      <c r="M8419" s="98" t="s">
        <v>13895</v>
      </c>
      <c r="N8419" s="118"/>
    </row>
    <row r="8420" spans="1:14" x14ac:dyDescent="0.25">
      <c r="A8420" s="130">
        <v>2451938000153</v>
      </c>
      <c r="B8420" s="98" t="s">
        <v>12269</v>
      </c>
      <c r="C8420" s="123" t="s">
        <v>901</v>
      </c>
      <c r="D8420" s="98" t="s">
        <v>13667</v>
      </c>
      <c r="E8420" s="98" t="s">
        <v>13670</v>
      </c>
      <c r="F8420" s="124">
        <v>11</v>
      </c>
      <c r="G8420" s="112">
        <v>41757</v>
      </c>
      <c r="H8420" s="98"/>
      <c r="I8420" s="123" t="str">
        <f t="shared" si="131"/>
        <v>NÃO</v>
      </c>
      <c r="J8420" s="123"/>
      <c r="K8420" s="123"/>
      <c r="L8420" s="123"/>
      <c r="M8420" s="98" t="s">
        <v>14236</v>
      </c>
      <c r="N8420" s="118"/>
    </row>
    <row r="8421" spans="1:14" x14ac:dyDescent="0.25">
      <c r="A8421" s="130">
        <v>18299446000124</v>
      </c>
      <c r="B8421" s="98" t="s">
        <v>12270</v>
      </c>
      <c r="C8421" s="123" t="s">
        <v>1356</v>
      </c>
      <c r="D8421" s="98" t="s">
        <v>13667</v>
      </c>
      <c r="E8421" s="98" t="s">
        <v>13670</v>
      </c>
      <c r="F8421" s="124">
        <v>14</v>
      </c>
      <c r="G8421" s="112">
        <v>44013</v>
      </c>
      <c r="H8421" s="98"/>
      <c r="I8421" s="123" t="str">
        <f t="shared" si="131"/>
        <v>SIM</v>
      </c>
      <c r="J8421" s="123"/>
      <c r="K8421" s="123"/>
      <c r="L8421" s="123"/>
      <c r="M8421" s="98"/>
      <c r="N8421" s="118"/>
    </row>
    <row r="8422" spans="1:14" x14ac:dyDescent="0.25">
      <c r="A8422" s="130">
        <v>28741080000155</v>
      </c>
      <c r="B8422" s="98" t="s">
        <v>12271</v>
      </c>
      <c r="C8422" s="123" t="s">
        <v>3513</v>
      </c>
      <c r="D8422" s="98" t="s">
        <v>13667</v>
      </c>
      <c r="E8422" s="98" t="s">
        <v>13670</v>
      </c>
      <c r="F8422" s="124">
        <v>11</v>
      </c>
      <c r="G8422" s="112">
        <v>43062</v>
      </c>
      <c r="H8422" s="98"/>
      <c r="I8422" s="123" t="str">
        <f t="shared" si="131"/>
        <v>NÃO</v>
      </c>
      <c r="J8422" s="123"/>
      <c r="K8422" s="123"/>
      <c r="L8422" s="123"/>
      <c r="M8422" s="98"/>
      <c r="N8422" s="118"/>
    </row>
    <row r="8423" spans="1:14" x14ac:dyDescent="0.25">
      <c r="A8423" s="130">
        <v>18283101000182</v>
      </c>
      <c r="B8423" s="98" t="s">
        <v>12273</v>
      </c>
      <c r="C8423" s="123" t="s">
        <v>1356</v>
      </c>
      <c r="D8423" s="98" t="s">
        <v>13667</v>
      </c>
      <c r="E8423" s="98" t="s">
        <v>13670</v>
      </c>
      <c r="F8423" s="124">
        <v>11</v>
      </c>
      <c r="G8423" s="112">
        <v>41494</v>
      </c>
      <c r="H8423" s="98"/>
      <c r="I8423" s="123" t="str">
        <f t="shared" si="131"/>
        <v>NÃO</v>
      </c>
      <c r="J8423" s="123"/>
      <c r="K8423" s="123"/>
      <c r="L8423" s="123"/>
      <c r="M8423" s="98" t="s">
        <v>14639</v>
      </c>
      <c r="N8423" s="118"/>
    </row>
    <row r="8424" spans="1:14" x14ac:dyDescent="0.25">
      <c r="A8424" s="130">
        <v>4241980000175</v>
      </c>
      <c r="B8424" s="98" t="s">
        <v>12274</v>
      </c>
      <c r="C8424" s="123" t="s">
        <v>133</v>
      </c>
      <c r="D8424" s="98" t="s">
        <v>13667</v>
      </c>
      <c r="E8424" s="98" t="s">
        <v>13670</v>
      </c>
      <c r="F8424" s="124">
        <v>11</v>
      </c>
      <c r="G8424" s="112">
        <v>38852</v>
      </c>
      <c r="H8424" s="98"/>
      <c r="I8424" s="123" t="str">
        <f t="shared" si="131"/>
        <v>NÃO</v>
      </c>
      <c r="J8424" s="123"/>
      <c r="K8424" s="123"/>
      <c r="L8424" s="123"/>
      <c r="M8424" s="98"/>
      <c r="N8424" s="118"/>
    </row>
    <row r="8425" spans="1:14" x14ac:dyDescent="0.25">
      <c r="A8425" s="130">
        <v>10114502000105</v>
      </c>
      <c r="B8425" s="98" t="s">
        <v>12275</v>
      </c>
      <c r="C8425" s="123" t="s">
        <v>2758</v>
      </c>
      <c r="D8425" s="98" t="s">
        <v>13667</v>
      </c>
      <c r="E8425" s="98" t="s">
        <v>13670</v>
      </c>
      <c r="F8425" s="124">
        <v>14</v>
      </c>
      <c r="G8425" s="112">
        <v>44075</v>
      </c>
      <c r="H8425" s="98"/>
      <c r="I8425" s="123" t="str">
        <f t="shared" si="131"/>
        <v>SIM</v>
      </c>
      <c r="J8425" s="123"/>
      <c r="K8425" s="123"/>
      <c r="L8425" s="123"/>
      <c r="M8425" s="98" t="s">
        <v>15385</v>
      </c>
      <c r="N8425" s="118"/>
    </row>
    <row r="8426" spans="1:14" x14ac:dyDescent="0.25">
      <c r="A8426" s="130">
        <v>29138302000102</v>
      </c>
      <c r="B8426" s="98" t="s">
        <v>12276</v>
      </c>
      <c r="C8426" s="123" t="s">
        <v>3513</v>
      </c>
      <c r="D8426" s="98" t="s">
        <v>13667</v>
      </c>
      <c r="E8426" s="98" t="s">
        <v>13670</v>
      </c>
      <c r="F8426" s="124">
        <v>11</v>
      </c>
      <c r="G8426" s="112">
        <v>42348</v>
      </c>
      <c r="H8426" s="98"/>
      <c r="I8426" s="123" t="str">
        <f t="shared" si="131"/>
        <v>NÃO</v>
      </c>
      <c r="J8426" s="123"/>
      <c r="K8426" s="123"/>
      <c r="L8426" s="123"/>
      <c r="M8426" s="98"/>
      <c r="N8426" s="118"/>
    </row>
    <row r="8427" spans="1:14" x14ac:dyDescent="0.25">
      <c r="A8427" s="130">
        <v>76970359000153</v>
      </c>
      <c r="B8427" s="98" t="s">
        <v>12277</v>
      </c>
      <c r="C8427" s="123" t="s">
        <v>3143</v>
      </c>
      <c r="D8427" s="98" t="s">
        <v>13667</v>
      </c>
      <c r="E8427" s="98" t="s">
        <v>13670</v>
      </c>
      <c r="F8427" s="124">
        <v>11</v>
      </c>
      <c r="G8427" s="112">
        <v>38794</v>
      </c>
      <c r="H8427" s="98"/>
      <c r="I8427" s="123" t="str">
        <f t="shared" si="131"/>
        <v>NÃO</v>
      </c>
      <c r="J8427" s="123"/>
      <c r="K8427" s="123"/>
      <c r="L8427" s="123"/>
      <c r="M8427" s="98" t="s">
        <v>15780</v>
      </c>
      <c r="N8427" s="118"/>
    </row>
    <row r="8428" spans="1:14" x14ac:dyDescent="0.25">
      <c r="A8428" s="130">
        <v>24850109000186</v>
      </c>
      <c r="B8428" s="98" t="s">
        <v>12278</v>
      </c>
      <c r="C8428" s="123" t="s">
        <v>901</v>
      </c>
      <c r="D8428" s="98" t="s">
        <v>13667</v>
      </c>
      <c r="E8428" s="98" t="s">
        <v>13670</v>
      </c>
      <c r="F8428" s="124">
        <v>11</v>
      </c>
      <c r="G8428" s="112">
        <v>41253</v>
      </c>
      <c r="H8428" s="98"/>
      <c r="I8428" s="123" t="str">
        <f t="shared" si="131"/>
        <v>NÃO</v>
      </c>
      <c r="J8428" s="123"/>
      <c r="K8428" s="123"/>
      <c r="L8428" s="123"/>
      <c r="M8428" s="98" t="s">
        <v>14237</v>
      </c>
      <c r="N8428" s="118"/>
    </row>
    <row r="8429" spans="1:14" x14ac:dyDescent="0.25">
      <c r="A8429" s="130">
        <v>1067255000134</v>
      </c>
      <c r="B8429" s="98" t="s">
        <v>12279</v>
      </c>
      <c r="C8429" s="123" t="s">
        <v>901</v>
      </c>
      <c r="D8429" s="98" t="s">
        <v>13667</v>
      </c>
      <c r="E8429" s="98" t="s">
        <v>13670</v>
      </c>
      <c r="F8429" s="124">
        <v>11</v>
      </c>
      <c r="G8429" s="112">
        <v>42789</v>
      </c>
      <c r="H8429" s="98"/>
      <c r="I8429" s="123" t="str">
        <f t="shared" si="131"/>
        <v>NÃO</v>
      </c>
      <c r="J8429" s="123"/>
      <c r="K8429" s="123"/>
      <c r="L8429" s="123"/>
      <c r="M8429" s="98" t="s">
        <v>14239</v>
      </c>
      <c r="N8429" s="118"/>
    </row>
    <row r="8430" spans="1:14" x14ac:dyDescent="0.25">
      <c r="A8430" s="130">
        <v>46634200000105</v>
      </c>
      <c r="B8430" s="98" t="s">
        <v>12280</v>
      </c>
      <c r="C8430" s="123" t="s">
        <v>4626</v>
      </c>
      <c r="D8430" s="98" t="s">
        <v>13667</v>
      </c>
      <c r="E8430" s="98" t="s">
        <v>13670</v>
      </c>
      <c r="F8430" s="124">
        <v>14</v>
      </c>
      <c r="G8430" s="112">
        <v>43891</v>
      </c>
      <c r="H8430" s="98"/>
      <c r="I8430" s="123" t="str">
        <f t="shared" si="131"/>
        <v>SIM</v>
      </c>
      <c r="J8430" s="123"/>
      <c r="K8430" s="123"/>
      <c r="L8430" s="123"/>
      <c r="M8430" s="98"/>
      <c r="N8430" s="118"/>
    </row>
    <row r="8431" spans="1:14" x14ac:dyDescent="0.25">
      <c r="A8431" s="130">
        <v>11286382000188</v>
      </c>
      <c r="B8431" s="98" t="s">
        <v>12281</v>
      </c>
      <c r="C8431" s="123" t="s">
        <v>2758</v>
      </c>
      <c r="D8431" s="98" t="s">
        <v>13667</v>
      </c>
      <c r="E8431" s="98" t="s">
        <v>13670</v>
      </c>
      <c r="F8431" s="124">
        <v>11</v>
      </c>
      <c r="G8431" s="112">
        <v>41913</v>
      </c>
      <c r="H8431" s="98"/>
      <c r="I8431" s="123" t="str">
        <f t="shared" si="131"/>
        <v>NÃO</v>
      </c>
      <c r="J8431" s="123"/>
      <c r="K8431" s="123"/>
      <c r="L8431" s="123"/>
      <c r="M8431" s="98" t="s">
        <v>15386</v>
      </c>
      <c r="N8431" s="118"/>
    </row>
    <row r="8432" spans="1:14" x14ac:dyDescent="0.25">
      <c r="A8432" s="130">
        <v>6553754000155</v>
      </c>
      <c r="B8432" s="98" t="s">
        <v>12282</v>
      </c>
      <c r="C8432" s="123" t="s">
        <v>2926</v>
      </c>
      <c r="D8432" s="98" t="s">
        <v>13667</v>
      </c>
      <c r="E8432" s="98" t="s">
        <v>13670</v>
      </c>
      <c r="F8432" s="124">
        <v>11</v>
      </c>
      <c r="G8432" s="112">
        <v>40980</v>
      </c>
      <c r="H8432" s="98"/>
      <c r="I8432" s="123" t="str">
        <f t="shared" si="131"/>
        <v>NÃO</v>
      </c>
      <c r="J8432" s="123"/>
      <c r="K8432" s="123"/>
      <c r="L8432" s="123"/>
      <c r="M8432" s="98" t="s">
        <v>15591</v>
      </c>
      <c r="N8432" s="118"/>
    </row>
    <row r="8433" spans="1:14" x14ac:dyDescent="0.25">
      <c r="A8433" s="130">
        <v>83102517000119</v>
      </c>
      <c r="B8433" s="98" t="s">
        <v>12283</v>
      </c>
      <c r="C8433" s="123" t="s">
        <v>4289</v>
      </c>
      <c r="D8433" s="98" t="s">
        <v>13667</v>
      </c>
      <c r="E8433" s="98" t="s">
        <v>13670</v>
      </c>
      <c r="F8433" s="124">
        <v>14</v>
      </c>
      <c r="G8433" s="112">
        <v>44075</v>
      </c>
      <c r="H8433" s="98"/>
      <c r="I8433" s="123" t="str">
        <f t="shared" si="131"/>
        <v>SIM</v>
      </c>
      <c r="J8433" s="123"/>
      <c r="K8433" s="123"/>
      <c r="L8433" s="123"/>
      <c r="M8433" s="98"/>
      <c r="N8433" s="118"/>
    </row>
    <row r="8434" spans="1:14" x14ac:dyDescent="0.25">
      <c r="A8434" s="130">
        <v>1612546000166</v>
      </c>
      <c r="B8434" s="98" t="s">
        <v>12284</v>
      </c>
      <c r="C8434" s="123" t="s">
        <v>1142</v>
      </c>
      <c r="D8434" s="98" t="s">
        <v>13667</v>
      </c>
      <c r="E8434" s="98" t="s">
        <v>13670</v>
      </c>
      <c r="F8434" s="124">
        <v>11</v>
      </c>
      <c r="G8434" s="112">
        <v>41829</v>
      </c>
      <c r="H8434" s="98"/>
      <c r="I8434" s="123" t="str">
        <f t="shared" si="131"/>
        <v>NÃO</v>
      </c>
      <c r="J8434" s="123"/>
      <c r="K8434" s="123"/>
      <c r="L8434" s="123"/>
      <c r="M8434" s="98"/>
      <c r="N8434" s="118"/>
    </row>
    <row r="8435" spans="1:14" x14ac:dyDescent="0.25">
      <c r="A8435" s="130">
        <v>41563628000182</v>
      </c>
      <c r="B8435" s="98" t="s">
        <v>12285</v>
      </c>
      <c r="C8435" s="123" t="s">
        <v>634</v>
      </c>
      <c r="D8435" s="98" t="s">
        <v>13667</v>
      </c>
      <c r="E8435" s="98" t="s">
        <v>13670</v>
      </c>
      <c r="F8435" s="124">
        <v>11</v>
      </c>
      <c r="G8435" s="112">
        <v>41134</v>
      </c>
      <c r="H8435" s="98"/>
      <c r="I8435" s="123" t="str">
        <f t="shared" si="131"/>
        <v>NÃO</v>
      </c>
      <c r="J8435" s="123"/>
      <c r="K8435" s="123"/>
      <c r="L8435" s="123"/>
      <c r="M8435" s="98" t="s">
        <v>13999</v>
      </c>
      <c r="N8435" s="118"/>
    </row>
    <row r="8436" spans="1:14" x14ac:dyDescent="0.25">
      <c r="A8436" s="130">
        <v>2186757000147</v>
      </c>
      <c r="B8436" s="98" t="s">
        <v>12286</v>
      </c>
      <c r="C8436" s="123" t="s">
        <v>901</v>
      </c>
      <c r="D8436" s="98" t="s">
        <v>13667</v>
      </c>
      <c r="E8436" s="98" t="s">
        <v>13670</v>
      </c>
      <c r="F8436" s="124">
        <v>11</v>
      </c>
      <c r="G8436" s="112">
        <v>42629</v>
      </c>
      <c r="H8436" s="98"/>
      <c r="I8436" s="123" t="str">
        <f t="shared" si="131"/>
        <v>NÃO</v>
      </c>
      <c r="J8436" s="123"/>
      <c r="K8436" s="123"/>
      <c r="L8436" s="123"/>
      <c r="M8436" s="98" t="s">
        <v>14240</v>
      </c>
      <c r="N8436" s="118"/>
    </row>
    <row r="8437" spans="1:14" x14ac:dyDescent="0.25">
      <c r="A8437" s="130">
        <v>83102277000152</v>
      </c>
      <c r="B8437" s="98" t="s">
        <v>12287</v>
      </c>
      <c r="C8437" s="123" t="s">
        <v>4289</v>
      </c>
      <c r="D8437" s="98" t="s">
        <v>13667</v>
      </c>
      <c r="E8437" s="98" t="s">
        <v>13670</v>
      </c>
      <c r="F8437" s="124">
        <v>14</v>
      </c>
      <c r="G8437" s="112">
        <v>44013</v>
      </c>
      <c r="H8437" s="98"/>
      <c r="I8437" s="123" t="str">
        <f t="shared" si="131"/>
        <v>SIM</v>
      </c>
      <c r="J8437" s="123"/>
      <c r="K8437" s="123"/>
      <c r="L8437" s="123"/>
      <c r="M8437" s="98"/>
      <c r="N8437" s="118"/>
    </row>
    <row r="8438" spans="1:14" x14ac:dyDescent="0.25">
      <c r="A8438" s="130">
        <v>45126851000113</v>
      </c>
      <c r="B8438" s="98" t="s">
        <v>12288</v>
      </c>
      <c r="C8438" s="123" t="s">
        <v>4626</v>
      </c>
      <c r="D8438" s="98" t="s">
        <v>13667</v>
      </c>
      <c r="E8438" s="98" t="s">
        <v>13670</v>
      </c>
      <c r="F8438" s="124">
        <v>11</v>
      </c>
      <c r="G8438" s="112">
        <v>42711</v>
      </c>
      <c r="H8438" s="98"/>
      <c r="I8438" s="123" t="str">
        <f t="shared" si="131"/>
        <v>NÃO</v>
      </c>
      <c r="J8438" s="123"/>
      <c r="K8438" s="123"/>
      <c r="L8438" s="123"/>
      <c r="M8438" s="98" t="s">
        <v>16776</v>
      </c>
      <c r="N8438" s="118"/>
    </row>
    <row r="8439" spans="1:14" x14ac:dyDescent="0.25">
      <c r="A8439" s="130">
        <v>30417158000122</v>
      </c>
      <c r="B8439" s="98" t="s">
        <v>12289</v>
      </c>
      <c r="C8439" s="123" t="s">
        <v>3513</v>
      </c>
      <c r="D8439" s="98" t="s">
        <v>13667</v>
      </c>
      <c r="E8439" s="98" t="s">
        <v>13670</v>
      </c>
      <c r="F8439" s="124">
        <v>11</v>
      </c>
      <c r="G8439" s="112">
        <v>40169</v>
      </c>
      <c r="H8439" s="98"/>
      <c r="I8439" s="123" t="str">
        <f t="shared" si="131"/>
        <v>NÃO</v>
      </c>
      <c r="J8439" s="123"/>
      <c r="K8439" s="123"/>
      <c r="L8439" s="123"/>
      <c r="M8439" s="98"/>
      <c r="N8439" s="118"/>
    </row>
    <row r="8440" spans="1:14" x14ac:dyDescent="0.25">
      <c r="A8440" s="130">
        <v>16886871000194</v>
      </c>
      <c r="B8440" s="98" t="s">
        <v>12290</v>
      </c>
      <c r="C8440" s="123" t="s">
        <v>1356</v>
      </c>
      <c r="D8440" s="98" t="s">
        <v>13667</v>
      </c>
      <c r="E8440" s="98" t="s">
        <v>13670</v>
      </c>
      <c r="F8440" s="124">
        <v>11</v>
      </c>
      <c r="G8440" s="112">
        <v>40036</v>
      </c>
      <c r="H8440" s="98"/>
      <c r="I8440" s="123" t="str">
        <f t="shared" si="131"/>
        <v>NÃO</v>
      </c>
      <c r="J8440" s="123"/>
      <c r="K8440" s="123"/>
      <c r="L8440" s="123"/>
      <c r="M8440" s="98" t="s">
        <v>13534</v>
      </c>
      <c r="N8440" s="118"/>
    </row>
    <row r="8441" spans="1:14" x14ac:dyDescent="0.25">
      <c r="A8441" s="130">
        <v>10150050000109</v>
      </c>
      <c r="B8441" s="98" t="s">
        <v>12291</v>
      </c>
      <c r="C8441" s="123" t="s">
        <v>2758</v>
      </c>
      <c r="D8441" s="98" t="s">
        <v>13667</v>
      </c>
      <c r="E8441" s="98" t="s">
        <v>13670</v>
      </c>
      <c r="F8441" s="124">
        <v>11</v>
      </c>
      <c r="G8441" s="112">
        <v>41452</v>
      </c>
      <c r="H8441" s="98"/>
      <c r="I8441" s="123" t="str">
        <f t="shared" si="131"/>
        <v>NÃO</v>
      </c>
      <c r="J8441" s="123"/>
      <c r="K8441" s="123"/>
      <c r="L8441" s="123"/>
      <c r="M8441" s="98"/>
      <c r="N8441" s="118"/>
    </row>
    <row r="8442" spans="1:14" x14ac:dyDescent="0.25">
      <c r="A8442" s="130">
        <v>18666750000162</v>
      </c>
      <c r="B8442" s="98" t="s">
        <v>12292</v>
      </c>
      <c r="C8442" s="123" t="s">
        <v>1356</v>
      </c>
      <c r="D8442" s="98" t="s">
        <v>13667</v>
      </c>
      <c r="E8442" s="98" t="s">
        <v>13670</v>
      </c>
      <c r="F8442" s="124">
        <v>11</v>
      </c>
      <c r="G8442" s="112">
        <v>39827</v>
      </c>
      <c r="H8442" s="98"/>
      <c r="I8442" s="123" t="str">
        <f t="shared" si="131"/>
        <v>NÃO</v>
      </c>
      <c r="J8442" s="123"/>
      <c r="K8442" s="123"/>
      <c r="L8442" s="123"/>
      <c r="M8442" s="98" t="s">
        <v>13534</v>
      </c>
      <c r="N8442" s="118"/>
    </row>
    <row r="8443" spans="1:14" x14ac:dyDescent="0.25">
      <c r="A8443" s="130">
        <v>46578498000175</v>
      </c>
      <c r="B8443" s="98" t="s">
        <v>12293</v>
      </c>
      <c r="C8443" s="123" t="s">
        <v>4626</v>
      </c>
      <c r="D8443" s="98" t="s">
        <v>13667</v>
      </c>
      <c r="E8443" s="98" t="s">
        <v>13670</v>
      </c>
      <c r="F8443" s="124">
        <v>11</v>
      </c>
      <c r="G8443" s="112">
        <v>41996</v>
      </c>
      <c r="H8443" s="98"/>
      <c r="I8443" s="123" t="str">
        <f t="shared" si="131"/>
        <v>NÃO</v>
      </c>
      <c r="J8443" s="123"/>
      <c r="K8443" s="123"/>
      <c r="L8443" s="123"/>
      <c r="M8443" s="98" t="s">
        <v>16779</v>
      </c>
      <c r="N8443" s="118"/>
    </row>
    <row r="8444" spans="1:14" x14ac:dyDescent="0.25">
      <c r="A8444" s="130">
        <v>28615557000156</v>
      </c>
      <c r="B8444" s="98" t="s">
        <v>12294</v>
      </c>
      <c r="C8444" s="123" t="s">
        <v>3513</v>
      </c>
      <c r="D8444" s="98" t="s">
        <v>13667</v>
      </c>
      <c r="E8444" s="98" t="s">
        <v>13670</v>
      </c>
      <c r="F8444" s="124">
        <v>11</v>
      </c>
      <c r="G8444" s="112">
        <v>39361</v>
      </c>
      <c r="H8444" s="98"/>
      <c r="I8444" s="123" t="str">
        <f t="shared" si="131"/>
        <v>NÃO</v>
      </c>
      <c r="J8444" s="123"/>
      <c r="K8444" s="123"/>
      <c r="L8444" s="123"/>
      <c r="M8444" s="98" t="s">
        <v>13534</v>
      </c>
      <c r="N8444" s="118"/>
    </row>
    <row r="8445" spans="1:14" x14ac:dyDescent="0.25">
      <c r="A8445" s="130">
        <v>21226840000147</v>
      </c>
      <c r="B8445" s="98" t="s">
        <v>12295</v>
      </c>
      <c r="C8445" s="123" t="s">
        <v>1356</v>
      </c>
      <c r="D8445" s="98" t="s">
        <v>13667</v>
      </c>
      <c r="E8445" s="98" t="s">
        <v>13670</v>
      </c>
      <c r="F8445" s="124">
        <v>11</v>
      </c>
      <c r="G8445" s="112">
        <v>40899</v>
      </c>
      <c r="H8445" s="98"/>
      <c r="I8445" s="123" t="str">
        <f t="shared" si="131"/>
        <v>NÃO</v>
      </c>
      <c r="J8445" s="123"/>
      <c r="K8445" s="123"/>
      <c r="L8445" s="123"/>
      <c r="M8445" s="98" t="s">
        <v>14013</v>
      </c>
      <c r="N8445" s="118"/>
    </row>
    <row r="8446" spans="1:14" x14ac:dyDescent="0.25">
      <c r="A8446" s="130">
        <v>7683956000184</v>
      </c>
      <c r="B8446" s="98" t="s">
        <v>12296</v>
      </c>
      <c r="C8446" s="123" t="s">
        <v>634</v>
      </c>
      <c r="D8446" s="98" t="s">
        <v>13667</v>
      </c>
      <c r="E8446" s="98" t="s">
        <v>13670</v>
      </c>
      <c r="F8446" s="124">
        <v>11</v>
      </c>
      <c r="G8446" s="112">
        <v>39141</v>
      </c>
      <c r="H8446" s="98"/>
      <c r="I8446" s="123" t="str">
        <f t="shared" si="131"/>
        <v>NÃO</v>
      </c>
      <c r="J8446" s="123"/>
      <c r="K8446" s="123"/>
      <c r="L8446" s="123"/>
      <c r="M8446" s="98"/>
      <c r="N8446" s="118"/>
    </row>
    <row r="8447" spans="1:14" x14ac:dyDescent="0.25">
      <c r="A8447" s="130">
        <v>46523130000100</v>
      </c>
      <c r="B8447" s="98" t="s">
        <v>12297</v>
      </c>
      <c r="C8447" s="123" t="s">
        <v>4626</v>
      </c>
      <c r="D8447" s="98" t="s">
        <v>13667</v>
      </c>
      <c r="E8447" s="98" t="s">
        <v>13670</v>
      </c>
      <c r="F8447" s="124">
        <v>11</v>
      </c>
      <c r="G8447" s="112">
        <v>43151</v>
      </c>
      <c r="H8447" s="98"/>
      <c r="I8447" s="123" t="str">
        <f t="shared" si="131"/>
        <v>NÃO</v>
      </c>
      <c r="J8447" s="123"/>
      <c r="K8447" s="123"/>
      <c r="L8447" s="123"/>
      <c r="M8447" s="98" t="s">
        <v>16780</v>
      </c>
      <c r="N8447" s="118"/>
    </row>
    <row r="8448" spans="1:14" x14ac:dyDescent="0.25">
      <c r="A8448" s="130">
        <v>27174168000170</v>
      </c>
      <c r="B8448" s="98" t="s">
        <v>12298</v>
      </c>
      <c r="C8448" s="123" t="s">
        <v>821</v>
      </c>
      <c r="D8448" s="98" t="s">
        <v>13667</v>
      </c>
      <c r="E8448" s="98" t="s">
        <v>13670</v>
      </c>
      <c r="F8448" s="124">
        <v>11</v>
      </c>
      <c r="G8448" s="112">
        <v>40269</v>
      </c>
      <c r="H8448" s="98"/>
      <c r="I8448" s="123" t="str">
        <f t="shared" si="131"/>
        <v>NÃO</v>
      </c>
      <c r="J8448" s="123"/>
      <c r="K8448" s="123"/>
      <c r="L8448" s="123"/>
      <c r="M8448" s="98" t="s">
        <v>14089</v>
      </c>
      <c r="N8448" s="118"/>
    </row>
    <row r="8449" spans="1:14" x14ac:dyDescent="0.25">
      <c r="A8449" s="130">
        <v>28916716000152</v>
      </c>
      <c r="B8449" s="98" t="s">
        <v>12299</v>
      </c>
      <c r="C8449" s="123" t="s">
        <v>3513</v>
      </c>
      <c r="D8449" s="98" t="s">
        <v>13667</v>
      </c>
      <c r="E8449" s="98" t="s">
        <v>13670</v>
      </c>
      <c r="F8449" s="124">
        <v>11</v>
      </c>
      <c r="G8449" s="112">
        <v>38562</v>
      </c>
      <c r="H8449" s="98"/>
      <c r="I8449" s="123" t="str">
        <f t="shared" si="131"/>
        <v>NÃO</v>
      </c>
      <c r="J8449" s="123"/>
      <c r="K8449" s="123"/>
      <c r="L8449" s="123"/>
      <c r="M8449" s="98"/>
      <c r="N8449" s="118"/>
    </row>
    <row r="8450" spans="1:14" x14ac:dyDescent="0.25">
      <c r="A8450" s="130">
        <v>11358157000100</v>
      </c>
      <c r="B8450" s="98" t="s">
        <v>12300</v>
      </c>
      <c r="C8450" s="123" t="s">
        <v>2758</v>
      </c>
      <c r="D8450" s="98" t="s">
        <v>13667</v>
      </c>
      <c r="E8450" s="98" t="s">
        <v>13670</v>
      </c>
      <c r="F8450" s="124">
        <v>11</v>
      </c>
      <c r="G8450" s="112">
        <v>42167</v>
      </c>
      <c r="H8450" s="98"/>
      <c r="I8450" s="123" t="str">
        <f t="shared" si="131"/>
        <v>NÃO</v>
      </c>
      <c r="J8450" s="123"/>
      <c r="K8450" s="123"/>
      <c r="L8450" s="123"/>
      <c r="M8450" s="98" t="s">
        <v>15387</v>
      </c>
      <c r="N8450" s="118"/>
    </row>
    <row r="8451" spans="1:14" x14ac:dyDescent="0.25">
      <c r="A8451" s="130">
        <v>46634291000170</v>
      </c>
      <c r="B8451" s="98" t="s">
        <v>12301</v>
      </c>
      <c r="C8451" s="123" t="s">
        <v>4626</v>
      </c>
      <c r="D8451" s="98" t="s">
        <v>13667</v>
      </c>
      <c r="E8451" s="98" t="s">
        <v>13670</v>
      </c>
      <c r="F8451" s="124">
        <v>11</v>
      </c>
      <c r="G8451" s="112">
        <v>41022</v>
      </c>
      <c r="H8451" s="98"/>
      <c r="I8451" s="123" t="str">
        <f t="shared" ref="I8451:I8514" si="132">IFERROR(IF(OR(E8451="Ativos", E8451="Aposentados",E8451="Pensionistas"),IF(F8451&gt;=14,"SIM","NÃO"),""),"")</f>
        <v>NÃO</v>
      </c>
      <c r="J8451" s="123"/>
      <c r="K8451" s="123"/>
      <c r="L8451" s="123"/>
      <c r="M8451" s="98" t="s">
        <v>16782</v>
      </c>
      <c r="N8451" s="118"/>
    </row>
    <row r="8452" spans="1:14" x14ac:dyDescent="0.25">
      <c r="A8452" s="130">
        <v>18677625000158</v>
      </c>
      <c r="B8452" s="98" t="s">
        <v>12302</v>
      </c>
      <c r="C8452" s="123" t="s">
        <v>1356</v>
      </c>
      <c r="D8452" s="98" t="s">
        <v>13667</v>
      </c>
      <c r="E8452" s="98" t="s">
        <v>13670</v>
      </c>
      <c r="F8452" s="124">
        <v>14</v>
      </c>
      <c r="G8452" s="112">
        <v>44105</v>
      </c>
      <c r="H8452" s="98"/>
      <c r="I8452" s="123" t="str">
        <f t="shared" si="132"/>
        <v>SIM</v>
      </c>
      <c r="J8452" s="123"/>
      <c r="K8452" s="123"/>
      <c r="L8452" s="123"/>
      <c r="M8452" s="98"/>
      <c r="N8452" s="118"/>
    </row>
    <row r="8453" spans="1:14" x14ac:dyDescent="0.25">
      <c r="A8453" s="130">
        <v>46634358000177</v>
      </c>
      <c r="B8453" s="98" t="s">
        <v>12303</v>
      </c>
      <c r="C8453" s="123" t="s">
        <v>4626</v>
      </c>
      <c r="D8453" s="98" t="s">
        <v>13667</v>
      </c>
      <c r="E8453" s="98" t="s">
        <v>13670</v>
      </c>
      <c r="F8453" s="124">
        <v>11</v>
      </c>
      <c r="G8453" s="112">
        <v>41061</v>
      </c>
      <c r="H8453" s="98"/>
      <c r="I8453" s="123" t="str">
        <f t="shared" si="132"/>
        <v>NÃO</v>
      </c>
      <c r="J8453" s="123"/>
      <c r="K8453" s="123"/>
      <c r="L8453" s="123"/>
      <c r="M8453" s="98"/>
      <c r="N8453" s="118"/>
    </row>
    <row r="8454" spans="1:14" x14ac:dyDescent="0.25">
      <c r="A8454" s="130">
        <v>46523031000128</v>
      </c>
      <c r="B8454" s="98" t="s">
        <v>12304</v>
      </c>
      <c r="C8454" s="123" t="s">
        <v>4626</v>
      </c>
      <c r="D8454" s="98" t="s">
        <v>13667</v>
      </c>
      <c r="E8454" s="98" t="s">
        <v>13670</v>
      </c>
      <c r="F8454" s="124">
        <v>11</v>
      </c>
      <c r="G8454" s="112">
        <v>38897</v>
      </c>
      <c r="H8454" s="98"/>
      <c r="I8454" s="123" t="str">
        <f t="shared" si="132"/>
        <v>NÃO</v>
      </c>
      <c r="J8454" s="123"/>
      <c r="K8454" s="123"/>
      <c r="L8454" s="123"/>
      <c r="M8454" s="98" t="s">
        <v>16783</v>
      </c>
      <c r="N8454" s="118"/>
    </row>
    <row r="8455" spans="1:14" x14ac:dyDescent="0.25">
      <c r="A8455" s="130">
        <v>7623077000167</v>
      </c>
      <c r="B8455" s="98" t="s">
        <v>12305</v>
      </c>
      <c r="C8455" s="123" t="s">
        <v>634</v>
      </c>
      <c r="D8455" s="98" t="s">
        <v>13667</v>
      </c>
      <c r="E8455" s="98" t="s">
        <v>13670</v>
      </c>
      <c r="F8455" s="124">
        <v>14</v>
      </c>
      <c r="G8455" s="112">
        <v>43983</v>
      </c>
      <c r="H8455" s="98"/>
      <c r="I8455" s="123" t="str">
        <f t="shared" si="132"/>
        <v>SIM</v>
      </c>
      <c r="J8455" s="123"/>
      <c r="K8455" s="123"/>
      <c r="L8455" s="123"/>
      <c r="M8455" s="98"/>
      <c r="N8455" s="118"/>
    </row>
    <row r="8456" spans="1:14" x14ac:dyDescent="0.25">
      <c r="A8456" s="130">
        <v>45281144000100</v>
      </c>
      <c r="B8456" s="98" t="s">
        <v>12306</v>
      </c>
      <c r="C8456" s="123" t="s">
        <v>4626</v>
      </c>
      <c r="D8456" s="98" t="s">
        <v>13667</v>
      </c>
      <c r="E8456" s="98" t="s">
        <v>13670</v>
      </c>
      <c r="F8456" s="124">
        <v>14</v>
      </c>
      <c r="G8456" s="112">
        <v>44075</v>
      </c>
      <c r="H8456" s="98"/>
      <c r="I8456" s="123" t="str">
        <f t="shared" si="132"/>
        <v>SIM</v>
      </c>
      <c r="J8456" s="123"/>
      <c r="K8456" s="123"/>
      <c r="L8456" s="123"/>
      <c r="M8456" s="98"/>
      <c r="N8456" s="118"/>
    </row>
    <row r="8457" spans="1:14" x14ac:dyDescent="0.25">
      <c r="A8457" s="130">
        <v>8637399000128</v>
      </c>
      <c r="B8457" s="98" t="s">
        <v>12307</v>
      </c>
      <c r="C8457" s="123" t="s">
        <v>2758</v>
      </c>
      <c r="D8457" s="98" t="s">
        <v>13667</v>
      </c>
      <c r="E8457" s="98" t="s">
        <v>13670</v>
      </c>
      <c r="F8457" s="124">
        <v>14</v>
      </c>
      <c r="G8457" s="112">
        <v>44013</v>
      </c>
      <c r="H8457" s="98"/>
      <c r="I8457" s="123" t="str">
        <f t="shared" si="132"/>
        <v>SIM</v>
      </c>
      <c r="J8457" s="123"/>
      <c r="K8457" s="123"/>
      <c r="L8457" s="123"/>
      <c r="M8457" s="98"/>
      <c r="N8457" s="118"/>
    </row>
    <row r="8458" spans="1:14" x14ac:dyDescent="0.25">
      <c r="A8458" s="130">
        <v>7387509000188</v>
      </c>
      <c r="B8458" s="98" t="s">
        <v>12308</v>
      </c>
      <c r="C8458" s="123" t="s">
        <v>634</v>
      </c>
      <c r="D8458" s="98" t="s">
        <v>13667</v>
      </c>
      <c r="E8458" s="98" t="s">
        <v>13670</v>
      </c>
      <c r="F8458" s="124">
        <v>11</v>
      </c>
      <c r="G8458" s="112">
        <v>43228</v>
      </c>
      <c r="H8458" s="98"/>
      <c r="I8458" s="123" t="str">
        <f t="shared" si="132"/>
        <v>NÃO</v>
      </c>
      <c r="J8458" s="123"/>
      <c r="K8458" s="123"/>
      <c r="L8458" s="123"/>
      <c r="M8458" s="98"/>
      <c r="N8458" s="118"/>
    </row>
    <row r="8459" spans="1:14" x14ac:dyDescent="0.25">
      <c r="A8459" s="130">
        <v>81140303000101</v>
      </c>
      <c r="B8459" s="98" t="s">
        <v>12309</v>
      </c>
      <c r="C8459" s="123" t="s">
        <v>4289</v>
      </c>
      <c r="D8459" s="98" t="s">
        <v>13667</v>
      </c>
      <c r="E8459" s="98" t="s">
        <v>13670</v>
      </c>
      <c r="F8459" s="124">
        <v>11</v>
      </c>
      <c r="G8459" s="112">
        <v>41836</v>
      </c>
      <c r="H8459" s="98"/>
      <c r="I8459" s="123" t="str">
        <f t="shared" si="132"/>
        <v>NÃO</v>
      </c>
      <c r="J8459" s="123"/>
      <c r="K8459" s="123"/>
      <c r="L8459" s="123"/>
      <c r="M8459" s="98" t="s">
        <v>16616</v>
      </c>
      <c r="N8459" s="118"/>
    </row>
    <row r="8460" spans="1:14" x14ac:dyDescent="0.25">
      <c r="A8460" s="130">
        <v>3156999000150</v>
      </c>
      <c r="B8460" s="98" t="s">
        <v>12310</v>
      </c>
      <c r="C8460" s="123" t="s">
        <v>2197</v>
      </c>
      <c r="D8460" s="98" t="s">
        <v>13667</v>
      </c>
      <c r="E8460" s="98" t="s">
        <v>13670</v>
      </c>
      <c r="F8460" s="124">
        <v>11</v>
      </c>
      <c r="G8460" s="112">
        <v>40073</v>
      </c>
      <c r="H8460" s="98"/>
      <c r="I8460" s="123" t="str">
        <f t="shared" si="132"/>
        <v>NÃO</v>
      </c>
      <c r="J8460" s="123"/>
      <c r="K8460" s="123"/>
      <c r="L8460" s="123"/>
      <c r="M8460" s="98"/>
      <c r="N8460" s="118"/>
    </row>
    <row r="8461" spans="1:14" x14ac:dyDescent="0.25">
      <c r="A8461" s="130">
        <v>44447126000184</v>
      </c>
      <c r="B8461" s="98" t="s">
        <v>12311</v>
      </c>
      <c r="C8461" s="123" t="s">
        <v>4626</v>
      </c>
      <c r="D8461" s="98" t="s">
        <v>13667</v>
      </c>
      <c r="E8461" s="98" t="s">
        <v>13670</v>
      </c>
      <c r="F8461" s="124">
        <v>11</v>
      </c>
      <c r="G8461" s="112">
        <v>41653</v>
      </c>
      <c r="H8461" s="98"/>
      <c r="I8461" s="123" t="str">
        <f t="shared" si="132"/>
        <v>NÃO</v>
      </c>
      <c r="J8461" s="123"/>
      <c r="K8461" s="123"/>
      <c r="L8461" s="123"/>
      <c r="M8461" s="98" t="s">
        <v>16787</v>
      </c>
      <c r="N8461" s="118"/>
    </row>
    <row r="8462" spans="1:14" x14ac:dyDescent="0.25">
      <c r="A8462" s="130">
        <v>1146604000103</v>
      </c>
      <c r="B8462" s="98" t="s">
        <v>12312</v>
      </c>
      <c r="C8462" s="123" t="s">
        <v>901</v>
      </c>
      <c r="D8462" s="98" t="s">
        <v>13667</v>
      </c>
      <c r="E8462" s="98" t="s">
        <v>13670</v>
      </c>
      <c r="F8462" s="124">
        <v>11</v>
      </c>
      <c r="G8462" s="112">
        <v>41760</v>
      </c>
      <c r="H8462" s="98"/>
      <c r="I8462" s="123" t="str">
        <f t="shared" si="132"/>
        <v>NÃO</v>
      </c>
      <c r="J8462" s="123"/>
      <c r="K8462" s="123"/>
      <c r="L8462" s="123"/>
      <c r="M8462" s="98" t="s">
        <v>14242</v>
      </c>
      <c r="N8462" s="118"/>
    </row>
    <row r="8463" spans="1:14" x14ac:dyDescent="0.25">
      <c r="A8463" s="130">
        <v>46316600000164</v>
      </c>
      <c r="B8463" s="98" t="s">
        <v>12313</v>
      </c>
      <c r="C8463" s="123" t="s">
        <v>4626</v>
      </c>
      <c r="D8463" s="98" t="s">
        <v>13667</v>
      </c>
      <c r="E8463" s="98" t="s">
        <v>13670</v>
      </c>
      <c r="F8463" s="124">
        <v>11</v>
      </c>
      <c r="G8463" s="112">
        <v>41817</v>
      </c>
      <c r="H8463" s="98"/>
      <c r="I8463" s="123" t="str">
        <f t="shared" si="132"/>
        <v>NÃO</v>
      </c>
      <c r="J8463" s="123"/>
      <c r="K8463" s="123"/>
      <c r="L8463" s="123"/>
      <c r="M8463" s="98" t="s">
        <v>16789</v>
      </c>
      <c r="N8463" s="118"/>
    </row>
    <row r="8464" spans="1:14" x14ac:dyDescent="0.25">
      <c r="A8464" s="130">
        <v>88120662000146</v>
      </c>
      <c r="B8464" s="98" t="s">
        <v>12314</v>
      </c>
      <c r="C8464" s="123" t="s">
        <v>3812</v>
      </c>
      <c r="D8464" s="98" t="s">
        <v>13667</v>
      </c>
      <c r="E8464" s="98" t="s">
        <v>13670</v>
      </c>
      <c r="F8464" s="124">
        <v>14</v>
      </c>
      <c r="G8464" s="112">
        <v>44105</v>
      </c>
      <c r="H8464" s="98"/>
      <c r="I8464" s="123" t="str">
        <f t="shared" si="132"/>
        <v>SIM</v>
      </c>
      <c r="J8464" s="123"/>
      <c r="K8464" s="123"/>
      <c r="L8464" s="123"/>
      <c r="M8464" s="98"/>
      <c r="N8464" s="118"/>
    </row>
    <row r="8465" spans="1:14" x14ac:dyDescent="0.25">
      <c r="A8465" s="130">
        <v>15403041000104</v>
      </c>
      <c r="B8465" s="98" t="s">
        <v>12315</v>
      </c>
      <c r="C8465" s="123" t="s">
        <v>2197</v>
      </c>
      <c r="D8465" s="98" t="s">
        <v>13667</v>
      </c>
      <c r="E8465" s="98" t="s">
        <v>13670</v>
      </c>
      <c r="F8465" s="124">
        <v>11</v>
      </c>
      <c r="G8465" s="112">
        <v>40969</v>
      </c>
      <c r="H8465" s="98"/>
      <c r="I8465" s="123" t="str">
        <f t="shared" si="132"/>
        <v>NÃO</v>
      </c>
      <c r="J8465" s="123"/>
      <c r="K8465" s="123"/>
      <c r="L8465" s="123"/>
      <c r="M8465" s="98" t="s">
        <v>13534</v>
      </c>
      <c r="N8465" s="118"/>
    </row>
    <row r="8466" spans="1:14" x14ac:dyDescent="0.25">
      <c r="A8466" s="130">
        <v>7663941000154</v>
      </c>
      <c r="B8466" s="98" t="s">
        <v>12317</v>
      </c>
      <c r="C8466" s="123" t="s">
        <v>634</v>
      </c>
      <c r="D8466" s="98" t="s">
        <v>13667</v>
      </c>
      <c r="E8466" s="98" t="s">
        <v>13670</v>
      </c>
      <c r="F8466" s="124">
        <v>11</v>
      </c>
      <c r="G8466" s="112">
        <v>41214</v>
      </c>
      <c r="H8466" s="98"/>
      <c r="I8466" s="123" t="str">
        <f t="shared" si="132"/>
        <v>NÃO</v>
      </c>
      <c r="J8466" s="123"/>
      <c r="K8466" s="123"/>
      <c r="L8466" s="123"/>
      <c r="M8466" s="98" t="s">
        <v>14007</v>
      </c>
      <c r="N8466" s="118"/>
    </row>
    <row r="8467" spans="1:14" x14ac:dyDescent="0.25">
      <c r="A8467" s="130">
        <v>1067271000127</v>
      </c>
      <c r="B8467" s="98" t="s">
        <v>12318</v>
      </c>
      <c r="C8467" s="123" t="s">
        <v>901</v>
      </c>
      <c r="D8467" s="98" t="s">
        <v>13667</v>
      </c>
      <c r="E8467" s="98" t="s">
        <v>13670</v>
      </c>
      <c r="F8467" s="124">
        <v>11</v>
      </c>
      <c r="G8467" s="112">
        <v>39066</v>
      </c>
      <c r="H8467" s="98"/>
      <c r="I8467" s="123" t="str">
        <f t="shared" si="132"/>
        <v>NÃO</v>
      </c>
      <c r="J8467" s="123"/>
      <c r="K8467" s="123"/>
      <c r="L8467" s="123"/>
      <c r="M8467" s="98"/>
      <c r="N8467" s="118"/>
    </row>
    <row r="8468" spans="1:14" x14ac:dyDescent="0.25">
      <c r="A8468" s="130">
        <v>31846892000170</v>
      </c>
      <c r="B8468" s="98" t="s">
        <v>12319</v>
      </c>
      <c r="C8468" s="123" t="s">
        <v>3513</v>
      </c>
      <c r="D8468" s="98" t="s">
        <v>13667</v>
      </c>
      <c r="E8468" s="98" t="s">
        <v>13670</v>
      </c>
      <c r="F8468" s="124">
        <v>11</v>
      </c>
      <c r="G8468" s="112">
        <v>38842</v>
      </c>
      <c r="H8468" s="98"/>
      <c r="I8468" s="123" t="str">
        <f t="shared" si="132"/>
        <v>NÃO</v>
      </c>
      <c r="J8468" s="123"/>
      <c r="K8468" s="123"/>
      <c r="L8468" s="123"/>
      <c r="M8468" s="98" t="s">
        <v>13699</v>
      </c>
      <c r="N8468" s="118"/>
    </row>
    <row r="8469" spans="1:14" x14ac:dyDescent="0.25">
      <c r="A8469" s="130">
        <v>87613402000140</v>
      </c>
      <c r="B8469" s="98" t="s">
        <v>12320</v>
      </c>
      <c r="C8469" s="123" t="s">
        <v>3812</v>
      </c>
      <c r="D8469" s="98" t="s">
        <v>13667</v>
      </c>
      <c r="E8469" s="98" t="s">
        <v>13670</v>
      </c>
      <c r="F8469" s="124">
        <v>11</v>
      </c>
      <c r="G8469" s="112">
        <v>40544</v>
      </c>
      <c r="H8469" s="98"/>
      <c r="I8469" s="123" t="str">
        <f t="shared" si="132"/>
        <v>NÃO</v>
      </c>
      <c r="J8469" s="123"/>
      <c r="K8469" s="123"/>
      <c r="L8469" s="123"/>
      <c r="M8469" s="98"/>
      <c r="N8469" s="118"/>
    </row>
    <row r="8470" spans="1:14" x14ac:dyDescent="0.25">
      <c r="A8470" s="130">
        <v>46634127000163</v>
      </c>
      <c r="B8470" s="98" t="s">
        <v>12321</v>
      </c>
      <c r="C8470" s="123" t="s">
        <v>4626</v>
      </c>
      <c r="D8470" s="98" t="s">
        <v>13667</v>
      </c>
      <c r="E8470" s="98" t="s">
        <v>13670</v>
      </c>
      <c r="F8470" s="124">
        <v>11</v>
      </c>
      <c r="G8470" s="112">
        <v>42887</v>
      </c>
      <c r="H8470" s="98"/>
      <c r="I8470" s="123" t="str">
        <f t="shared" si="132"/>
        <v>NÃO</v>
      </c>
      <c r="J8470" s="123"/>
      <c r="K8470" s="123"/>
      <c r="L8470" s="123"/>
      <c r="M8470" s="98" t="s">
        <v>16790</v>
      </c>
      <c r="N8470" s="118"/>
    </row>
    <row r="8471" spans="1:14" x14ac:dyDescent="0.25">
      <c r="A8471" s="130">
        <v>8148553000106</v>
      </c>
      <c r="B8471" s="98" t="s">
        <v>12322</v>
      </c>
      <c r="C8471" s="123" t="s">
        <v>3601</v>
      </c>
      <c r="D8471" s="98" t="s">
        <v>13667</v>
      </c>
      <c r="E8471" s="98" t="s">
        <v>13670</v>
      </c>
      <c r="F8471" s="124">
        <v>11</v>
      </c>
      <c r="G8471" s="112">
        <v>41023</v>
      </c>
      <c r="H8471" s="98"/>
      <c r="I8471" s="123" t="str">
        <f t="shared" si="132"/>
        <v>NÃO</v>
      </c>
      <c r="J8471" s="123"/>
      <c r="K8471" s="123"/>
      <c r="L8471" s="123"/>
      <c r="M8471" s="98" t="s">
        <v>16075</v>
      </c>
      <c r="N8471" s="118"/>
    </row>
    <row r="8472" spans="1:14" x14ac:dyDescent="0.25">
      <c r="A8472" s="130">
        <v>3238961000127</v>
      </c>
      <c r="B8472" s="98" t="s">
        <v>12323</v>
      </c>
      <c r="C8472" s="123" t="s">
        <v>2274</v>
      </c>
      <c r="D8472" s="98" t="s">
        <v>13667</v>
      </c>
      <c r="E8472" s="98" t="s">
        <v>13670</v>
      </c>
      <c r="F8472" s="124">
        <v>11</v>
      </c>
      <c r="G8472" s="112">
        <v>40094</v>
      </c>
      <c r="H8472" s="98"/>
      <c r="I8472" s="123" t="str">
        <f t="shared" si="132"/>
        <v>NÃO</v>
      </c>
      <c r="J8472" s="123"/>
      <c r="K8472" s="123"/>
      <c r="L8472" s="123"/>
      <c r="M8472" s="98" t="s">
        <v>13534</v>
      </c>
      <c r="N8472" s="118"/>
    </row>
    <row r="8473" spans="1:14" x14ac:dyDescent="0.25">
      <c r="A8473" s="130">
        <v>167437000114</v>
      </c>
      <c r="B8473" s="98" t="s">
        <v>12324</v>
      </c>
      <c r="C8473" s="123" t="s">
        <v>901</v>
      </c>
      <c r="D8473" s="98" t="s">
        <v>13667</v>
      </c>
      <c r="E8473" s="98" t="s">
        <v>13670</v>
      </c>
      <c r="F8473" s="124">
        <v>11</v>
      </c>
      <c r="G8473" s="112">
        <v>42036</v>
      </c>
      <c r="H8473" s="98"/>
      <c r="I8473" s="123" t="str">
        <f t="shared" si="132"/>
        <v>NÃO</v>
      </c>
      <c r="J8473" s="123"/>
      <c r="K8473" s="123"/>
      <c r="L8473" s="123"/>
      <c r="M8473" s="98" t="s">
        <v>14245</v>
      </c>
      <c r="N8473" s="118"/>
    </row>
    <row r="8474" spans="1:14" x14ac:dyDescent="0.25">
      <c r="A8474" s="130">
        <v>18309724000187</v>
      </c>
      <c r="B8474" s="98" t="s">
        <v>12325</v>
      </c>
      <c r="C8474" s="123" t="s">
        <v>1356</v>
      </c>
      <c r="D8474" s="98" t="s">
        <v>13667</v>
      </c>
      <c r="E8474" s="98" t="s">
        <v>13670</v>
      </c>
      <c r="F8474" s="124">
        <v>11</v>
      </c>
      <c r="G8474" s="112">
        <v>39129</v>
      </c>
      <c r="H8474" s="98"/>
      <c r="I8474" s="123" t="str">
        <f t="shared" si="132"/>
        <v>NÃO</v>
      </c>
      <c r="J8474" s="123"/>
      <c r="K8474" s="123"/>
      <c r="L8474" s="123"/>
      <c r="M8474" s="98" t="s">
        <v>13699</v>
      </c>
      <c r="N8474" s="118"/>
    </row>
    <row r="8475" spans="1:14" x14ac:dyDescent="0.25">
      <c r="A8475" s="130">
        <v>75458836000133</v>
      </c>
      <c r="B8475" s="98" t="s">
        <v>12326</v>
      </c>
      <c r="C8475" s="123" t="s">
        <v>3143</v>
      </c>
      <c r="D8475" s="98" t="s">
        <v>13667</v>
      </c>
      <c r="E8475" s="98" t="s">
        <v>13670</v>
      </c>
      <c r="F8475" s="124">
        <v>11</v>
      </c>
      <c r="G8475" s="112">
        <v>40781</v>
      </c>
      <c r="H8475" s="98"/>
      <c r="I8475" s="123" t="str">
        <f t="shared" si="132"/>
        <v>NÃO</v>
      </c>
      <c r="J8475" s="123"/>
      <c r="K8475" s="123"/>
      <c r="L8475" s="123"/>
      <c r="M8475" s="98" t="s">
        <v>13534</v>
      </c>
      <c r="N8475" s="118"/>
    </row>
    <row r="8476" spans="1:14" x14ac:dyDescent="0.25">
      <c r="A8476" s="130">
        <v>3370251000156</v>
      </c>
      <c r="B8476" s="98" t="s">
        <v>12327</v>
      </c>
      <c r="C8476" s="123" t="s">
        <v>2274</v>
      </c>
      <c r="D8476" s="98" t="s">
        <v>13667</v>
      </c>
      <c r="E8476" s="98" t="s">
        <v>13670</v>
      </c>
      <c r="F8476" s="124">
        <v>14</v>
      </c>
      <c r="G8476" s="112">
        <v>44105</v>
      </c>
      <c r="H8476" s="98"/>
      <c r="I8476" s="123" t="str">
        <f t="shared" si="132"/>
        <v>SIM</v>
      </c>
      <c r="J8476" s="123"/>
      <c r="K8476" s="123"/>
      <c r="L8476" s="123"/>
      <c r="M8476" s="98"/>
      <c r="N8476" s="118"/>
    </row>
    <row r="8477" spans="1:14" x14ac:dyDescent="0.25">
      <c r="A8477" s="130">
        <v>46634440000100</v>
      </c>
      <c r="B8477" s="98" t="s">
        <v>12328</v>
      </c>
      <c r="C8477" s="123" t="s">
        <v>4626</v>
      </c>
      <c r="D8477" s="98" t="s">
        <v>13667</v>
      </c>
      <c r="E8477" s="98" t="s">
        <v>13670</v>
      </c>
      <c r="F8477" s="124">
        <v>11</v>
      </c>
      <c r="G8477" s="112">
        <v>42491</v>
      </c>
      <c r="H8477" s="98"/>
      <c r="I8477" s="123" t="str">
        <f t="shared" si="132"/>
        <v>NÃO</v>
      </c>
      <c r="J8477" s="123"/>
      <c r="K8477" s="123"/>
      <c r="L8477" s="123"/>
      <c r="M8477" s="98" t="s">
        <v>16792</v>
      </c>
      <c r="N8477" s="118"/>
    </row>
    <row r="8478" spans="1:14" x14ac:dyDescent="0.25">
      <c r="A8478" s="130">
        <v>18457218000135</v>
      </c>
      <c r="B8478" s="98" t="s">
        <v>12329</v>
      </c>
      <c r="C8478" s="123" t="s">
        <v>1356</v>
      </c>
      <c r="D8478" s="98" t="s">
        <v>13667</v>
      </c>
      <c r="E8478" s="98" t="s">
        <v>13670</v>
      </c>
      <c r="F8478" s="124">
        <v>11</v>
      </c>
      <c r="G8478" s="112">
        <v>42067</v>
      </c>
      <c r="H8478" s="98"/>
      <c r="I8478" s="123" t="str">
        <f t="shared" si="132"/>
        <v>NÃO</v>
      </c>
      <c r="J8478" s="123"/>
      <c r="K8478" s="123"/>
      <c r="L8478" s="123"/>
      <c r="M8478" s="98" t="s">
        <v>14649</v>
      </c>
      <c r="N8478" s="118"/>
    </row>
    <row r="8479" spans="1:14" x14ac:dyDescent="0.25">
      <c r="A8479" s="130">
        <v>2204196000161</v>
      </c>
      <c r="B8479" s="98" t="s">
        <v>12330</v>
      </c>
      <c r="C8479" s="123" t="s">
        <v>901</v>
      </c>
      <c r="D8479" s="98" t="s">
        <v>13667</v>
      </c>
      <c r="E8479" s="98" t="s">
        <v>13670</v>
      </c>
      <c r="F8479" s="124">
        <v>11</v>
      </c>
      <c r="G8479" s="112">
        <v>41640</v>
      </c>
      <c r="H8479" s="98"/>
      <c r="I8479" s="123" t="str">
        <f t="shared" si="132"/>
        <v>NÃO</v>
      </c>
      <c r="J8479" s="123"/>
      <c r="K8479" s="123"/>
      <c r="L8479" s="123"/>
      <c r="M8479" s="98" t="s">
        <v>14246</v>
      </c>
      <c r="N8479" s="118"/>
    </row>
    <row r="8480" spans="1:14" x14ac:dyDescent="0.25">
      <c r="A8480" s="130">
        <v>45780061000157</v>
      </c>
      <c r="B8480" s="98" t="s">
        <v>12331</v>
      </c>
      <c r="C8480" s="123" t="s">
        <v>4626</v>
      </c>
      <c r="D8480" s="98" t="s">
        <v>13667</v>
      </c>
      <c r="E8480" s="98" t="s">
        <v>13670</v>
      </c>
      <c r="F8480" s="124">
        <v>14</v>
      </c>
      <c r="G8480" s="112">
        <v>43922</v>
      </c>
      <c r="H8480" s="98"/>
      <c r="I8480" s="123" t="str">
        <f t="shared" si="132"/>
        <v>SIM</v>
      </c>
      <c r="J8480" s="123"/>
      <c r="K8480" s="123"/>
      <c r="L8480" s="123"/>
      <c r="M8480" s="98"/>
      <c r="N8480" s="118"/>
    </row>
    <row r="8481" spans="1:14" x14ac:dyDescent="0.25">
      <c r="A8481" s="130">
        <v>46710422000151</v>
      </c>
      <c r="B8481" s="98" t="s">
        <v>12332</v>
      </c>
      <c r="C8481" s="123" t="s">
        <v>4626</v>
      </c>
      <c r="D8481" s="98" t="s">
        <v>13667</v>
      </c>
      <c r="E8481" s="98" t="s">
        <v>13670</v>
      </c>
      <c r="F8481" s="124">
        <v>11</v>
      </c>
      <c r="G8481" s="112">
        <v>38695</v>
      </c>
      <c r="H8481" s="98"/>
      <c r="I8481" s="123" t="str">
        <f t="shared" si="132"/>
        <v>NÃO</v>
      </c>
      <c r="J8481" s="123"/>
      <c r="K8481" s="123"/>
      <c r="L8481" s="123"/>
      <c r="M8481" s="98" t="s">
        <v>16797</v>
      </c>
      <c r="N8481" s="118"/>
    </row>
    <row r="8482" spans="1:14" x14ac:dyDescent="0.25">
      <c r="A8482" s="130">
        <v>76285337000154</v>
      </c>
      <c r="B8482" s="98" t="s">
        <v>12333</v>
      </c>
      <c r="C8482" s="123" t="s">
        <v>3143</v>
      </c>
      <c r="D8482" s="98" t="s">
        <v>13667</v>
      </c>
      <c r="E8482" s="98" t="s">
        <v>13670</v>
      </c>
      <c r="F8482" s="124">
        <v>11</v>
      </c>
      <c r="G8482" s="112">
        <v>40825</v>
      </c>
      <c r="H8482" s="98"/>
      <c r="I8482" s="123" t="str">
        <f t="shared" si="132"/>
        <v>NÃO</v>
      </c>
      <c r="J8482" s="123"/>
      <c r="K8482" s="123"/>
      <c r="L8482" s="123"/>
      <c r="M8482" s="98" t="s">
        <v>15782</v>
      </c>
      <c r="N8482" s="118"/>
    </row>
    <row r="8483" spans="1:14" x14ac:dyDescent="0.25">
      <c r="A8483" s="130">
        <v>3575875000100</v>
      </c>
      <c r="B8483" s="98" t="s">
        <v>12334</v>
      </c>
      <c r="C8483" s="123" t="s">
        <v>2197</v>
      </c>
      <c r="D8483" s="98" t="s">
        <v>13667</v>
      </c>
      <c r="E8483" s="98" t="s">
        <v>13670</v>
      </c>
      <c r="F8483" s="124">
        <v>11</v>
      </c>
      <c r="G8483" s="112">
        <v>39756</v>
      </c>
      <c r="H8483" s="98"/>
      <c r="I8483" s="123" t="str">
        <f t="shared" si="132"/>
        <v>NÃO</v>
      </c>
      <c r="J8483" s="123"/>
      <c r="K8483" s="123"/>
      <c r="L8483" s="123"/>
      <c r="M8483" s="98" t="s">
        <v>13534</v>
      </c>
      <c r="N8483" s="118"/>
    </row>
    <row r="8484" spans="1:14" x14ac:dyDescent="0.25">
      <c r="A8484" s="130">
        <v>2321891000103</v>
      </c>
      <c r="B8484" s="98" t="s">
        <v>12335</v>
      </c>
      <c r="C8484" s="123" t="s">
        <v>901</v>
      </c>
      <c r="D8484" s="98" t="s">
        <v>13667</v>
      </c>
      <c r="E8484" s="98" t="s">
        <v>13670</v>
      </c>
      <c r="F8484" s="124">
        <v>11</v>
      </c>
      <c r="G8484" s="112">
        <v>40052</v>
      </c>
      <c r="H8484" s="98"/>
      <c r="I8484" s="123" t="str">
        <f t="shared" si="132"/>
        <v>NÃO</v>
      </c>
      <c r="J8484" s="123"/>
      <c r="K8484" s="123"/>
      <c r="L8484" s="123"/>
      <c r="M8484" s="98" t="s">
        <v>14249</v>
      </c>
      <c r="N8484" s="118"/>
    </row>
    <row r="8485" spans="1:14" x14ac:dyDescent="0.25">
      <c r="A8485" s="130">
        <v>92457175000140</v>
      </c>
      <c r="B8485" s="98" t="s">
        <v>12336</v>
      </c>
      <c r="C8485" s="123" t="s">
        <v>3812</v>
      </c>
      <c r="D8485" s="98" t="s">
        <v>13667</v>
      </c>
      <c r="E8485" s="98" t="s">
        <v>13670</v>
      </c>
      <c r="F8485" s="124">
        <v>14</v>
      </c>
      <c r="G8485" s="112">
        <v>44136</v>
      </c>
      <c r="H8485" s="98"/>
      <c r="I8485" s="123" t="str">
        <f t="shared" si="132"/>
        <v>SIM</v>
      </c>
      <c r="J8485" s="123"/>
      <c r="K8485" s="123"/>
      <c r="L8485" s="123"/>
      <c r="M8485" s="98"/>
      <c r="N8485" s="118"/>
    </row>
    <row r="8486" spans="1:14" x14ac:dyDescent="0.25">
      <c r="A8486" s="130">
        <v>88254909000117</v>
      </c>
      <c r="B8486" s="98" t="s">
        <v>12337</v>
      </c>
      <c r="C8486" s="123" t="s">
        <v>3812</v>
      </c>
      <c r="D8486" s="98" t="s">
        <v>13667</v>
      </c>
      <c r="E8486" s="98" t="s">
        <v>13670</v>
      </c>
      <c r="F8486" s="124">
        <v>14</v>
      </c>
      <c r="G8486" s="112">
        <v>44136</v>
      </c>
      <c r="H8486" s="98"/>
      <c r="I8486" s="123" t="str">
        <f t="shared" si="132"/>
        <v>SIM</v>
      </c>
      <c r="J8486" s="123"/>
      <c r="K8486" s="123"/>
      <c r="L8486" s="123"/>
      <c r="M8486" s="98"/>
      <c r="N8486" s="118"/>
    </row>
    <row r="8487" spans="1:14" x14ac:dyDescent="0.25">
      <c r="A8487" s="130">
        <v>10377679000196</v>
      </c>
      <c r="B8487" s="98" t="s">
        <v>12338</v>
      </c>
      <c r="C8487" s="123" t="s">
        <v>2758</v>
      </c>
      <c r="D8487" s="98" t="s">
        <v>13667</v>
      </c>
      <c r="E8487" s="98" t="s">
        <v>13670</v>
      </c>
      <c r="F8487" s="124">
        <v>14</v>
      </c>
      <c r="G8487" s="112">
        <v>42497</v>
      </c>
      <c r="H8487" s="98"/>
      <c r="I8487" s="123" t="str">
        <f t="shared" si="132"/>
        <v>SIM</v>
      </c>
      <c r="J8487" s="123"/>
      <c r="K8487" s="123"/>
      <c r="L8487" s="123"/>
      <c r="M8487" s="98" t="s">
        <v>15389</v>
      </c>
      <c r="N8487" s="118"/>
    </row>
    <row r="8488" spans="1:14" x14ac:dyDescent="0.25">
      <c r="A8488" s="130">
        <v>52382702000180</v>
      </c>
      <c r="B8488" s="98" t="s">
        <v>12339</v>
      </c>
      <c r="C8488" s="123" t="s">
        <v>4626</v>
      </c>
      <c r="D8488" s="98" t="s">
        <v>13667</v>
      </c>
      <c r="E8488" s="98" t="s">
        <v>13670</v>
      </c>
      <c r="F8488" s="124">
        <v>11</v>
      </c>
      <c r="G8488" s="112">
        <v>38813</v>
      </c>
      <c r="H8488" s="98"/>
      <c r="I8488" s="123" t="str">
        <f t="shared" si="132"/>
        <v>NÃO</v>
      </c>
      <c r="J8488" s="123"/>
      <c r="K8488" s="123"/>
      <c r="L8488" s="123"/>
      <c r="M8488" s="98" t="s">
        <v>16800</v>
      </c>
      <c r="N8488" s="118"/>
    </row>
    <row r="8489" spans="1:14" x14ac:dyDescent="0.25">
      <c r="A8489" s="130">
        <v>75969667000104</v>
      </c>
      <c r="B8489" s="98" t="s">
        <v>12340</v>
      </c>
      <c r="C8489" s="123" t="s">
        <v>3143</v>
      </c>
      <c r="D8489" s="98" t="s">
        <v>13667</v>
      </c>
      <c r="E8489" s="98" t="s">
        <v>13670</v>
      </c>
      <c r="F8489" s="124">
        <v>14</v>
      </c>
      <c r="G8489" s="112">
        <v>44136</v>
      </c>
      <c r="H8489" s="98"/>
      <c r="I8489" s="123" t="str">
        <f t="shared" si="132"/>
        <v>SIM</v>
      </c>
      <c r="J8489" s="123"/>
      <c r="K8489" s="123"/>
      <c r="L8489" s="123"/>
      <c r="M8489" s="98"/>
      <c r="N8489" s="118"/>
    </row>
    <row r="8490" spans="1:14" x14ac:dyDescent="0.25">
      <c r="A8490" s="130">
        <v>50387844000105</v>
      </c>
      <c r="B8490" s="98" t="s">
        <v>12341</v>
      </c>
      <c r="C8490" s="123" t="s">
        <v>4626</v>
      </c>
      <c r="D8490" s="98" t="s">
        <v>13667</v>
      </c>
      <c r="E8490" s="98" t="s">
        <v>13670</v>
      </c>
      <c r="F8490" s="124">
        <v>14</v>
      </c>
      <c r="G8490" s="112">
        <v>44105</v>
      </c>
      <c r="H8490" s="98"/>
      <c r="I8490" s="123" t="str">
        <f t="shared" si="132"/>
        <v>SIM</v>
      </c>
      <c r="J8490" s="123"/>
      <c r="K8490" s="123"/>
      <c r="L8490" s="123"/>
      <c r="M8490" s="98"/>
      <c r="N8490" s="118"/>
    </row>
    <row r="8491" spans="1:14" x14ac:dyDescent="0.25">
      <c r="A8491" s="130">
        <v>8947699000103</v>
      </c>
      <c r="B8491" s="98" t="s">
        <v>12342</v>
      </c>
      <c r="C8491" s="123" t="s">
        <v>2554</v>
      </c>
      <c r="D8491" s="98" t="s">
        <v>13667</v>
      </c>
      <c r="E8491" s="98" t="s">
        <v>13670</v>
      </c>
      <c r="F8491" s="124">
        <v>11</v>
      </c>
      <c r="G8491" s="112">
        <v>40508</v>
      </c>
      <c r="H8491" s="98"/>
      <c r="I8491" s="123" t="str">
        <f t="shared" si="132"/>
        <v>NÃO</v>
      </c>
      <c r="J8491" s="123"/>
      <c r="K8491" s="123"/>
      <c r="L8491" s="123"/>
      <c r="M8491" s="98" t="s">
        <v>13534</v>
      </c>
      <c r="N8491" s="118"/>
    </row>
    <row r="8492" spans="1:14" x14ac:dyDescent="0.25">
      <c r="A8492" s="130">
        <v>46694139000183</v>
      </c>
      <c r="B8492" s="98" t="s">
        <v>12343</v>
      </c>
      <c r="C8492" s="123" t="s">
        <v>4626</v>
      </c>
      <c r="D8492" s="98" t="s">
        <v>13667</v>
      </c>
      <c r="E8492" s="98" t="s">
        <v>13670</v>
      </c>
      <c r="F8492" s="124">
        <v>14</v>
      </c>
      <c r="G8492" s="112">
        <v>44197</v>
      </c>
      <c r="H8492" s="98"/>
      <c r="I8492" s="123" t="str">
        <f t="shared" si="132"/>
        <v>SIM</v>
      </c>
      <c r="J8492" s="123"/>
      <c r="K8492" s="123"/>
      <c r="L8492" s="123"/>
      <c r="M8492" s="98"/>
      <c r="N8492" s="118"/>
    </row>
    <row r="8493" spans="1:14" x14ac:dyDescent="0.25">
      <c r="A8493" s="130">
        <v>3347135000116</v>
      </c>
      <c r="B8493" s="98" t="s">
        <v>12344</v>
      </c>
      <c r="C8493" s="123" t="s">
        <v>2274</v>
      </c>
      <c r="D8493" s="98" t="s">
        <v>13667</v>
      </c>
      <c r="E8493" s="98" t="s">
        <v>13670</v>
      </c>
      <c r="F8493" s="124">
        <v>14</v>
      </c>
      <c r="G8493" s="112">
        <v>44044</v>
      </c>
      <c r="H8493" s="98"/>
      <c r="I8493" s="123" t="str">
        <f t="shared" si="132"/>
        <v>SIM</v>
      </c>
      <c r="J8493" s="123"/>
      <c r="K8493" s="123"/>
      <c r="L8493" s="123"/>
      <c r="M8493" s="98"/>
      <c r="N8493" s="118"/>
    </row>
    <row r="8494" spans="1:14" x14ac:dyDescent="0.25">
      <c r="A8494" s="130">
        <v>14197586000130</v>
      </c>
      <c r="B8494" s="98" t="s">
        <v>12345</v>
      </c>
      <c r="C8494" s="123" t="s">
        <v>215</v>
      </c>
      <c r="D8494" s="98" t="s">
        <v>13667</v>
      </c>
      <c r="E8494" s="98" t="s">
        <v>13670</v>
      </c>
      <c r="F8494" s="124">
        <v>14</v>
      </c>
      <c r="G8494" s="112">
        <v>43405</v>
      </c>
      <c r="H8494" s="98"/>
      <c r="I8494" s="123" t="str">
        <f t="shared" si="132"/>
        <v>SIM</v>
      </c>
      <c r="J8494" s="123"/>
      <c r="K8494" s="123"/>
      <c r="L8494" s="123"/>
      <c r="M8494" s="98"/>
      <c r="N8494" s="118"/>
    </row>
    <row r="8495" spans="1:14" x14ac:dyDescent="0.25">
      <c r="A8495" s="130">
        <v>12247755000174</v>
      </c>
      <c r="B8495" s="98" t="s">
        <v>12346</v>
      </c>
      <c r="C8495" s="123" t="s">
        <v>29</v>
      </c>
      <c r="D8495" s="98" t="s">
        <v>13667</v>
      </c>
      <c r="E8495" s="98" t="s">
        <v>13670</v>
      </c>
      <c r="F8495" s="124">
        <v>11</v>
      </c>
      <c r="G8495" s="112">
        <v>38714</v>
      </c>
      <c r="H8495" s="98"/>
      <c r="I8495" s="123" t="str">
        <f t="shared" si="132"/>
        <v>NÃO</v>
      </c>
      <c r="J8495" s="123"/>
      <c r="K8495" s="123"/>
      <c r="L8495" s="123"/>
      <c r="M8495" s="98" t="s">
        <v>13699</v>
      </c>
      <c r="N8495" s="118"/>
    </row>
    <row r="8496" spans="1:14" x14ac:dyDescent="0.25">
      <c r="A8496" s="130">
        <v>87613394000131</v>
      </c>
      <c r="B8496" s="98" t="s">
        <v>12347</v>
      </c>
      <c r="C8496" s="123" t="s">
        <v>3812</v>
      </c>
      <c r="D8496" s="98" t="s">
        <v>13667</v>
      </c>
      <c r="E8496" s="98" t="s">
        <v>13670</v>
      </c>
      <c r="F8496" s="124">
        <v>11</v>
      </c>
      <c r="G8496" s="112">
        <v>40087</v>
      </c>
      <c r="H8496" s="98"/>
      <c r="I8496" s="123" t="str">
        <f t="shared" si="132"/>
        <v>NÃO</v>
      </c>
      <c r="J8496" s="123"/>
      <c r="K8496" s="123"/>
      <c r="L8496" s="123"/>
      <c r="M8496" s="98"/>
      <c r="N8496" s="118"/>
    </row>
    <row r="8497" spans="1:14" x14ac:dyDescent="0.25">
      <c r="A8497" s="130">
        <v>88414552000197</v>
      </c>
      <c r="B8497" s="98" t="s">
        <v>12348</v>
      </c>
      <c r="C8497" s="123" t="s">
        <v>3812</v>
      </c>
      <c r="D8497" s="98" t="s">
        <v>13667</v>
      </c>
      <c r="E8497" s="98" t="s">
        <v>13670</v>
      </c>
      <c r="F8497" s="124">
        <v>11</v>
      </c>
      <c r="G8497" s="112">
        <v>40534</v>
      </c>
      <c r="H8497" s="98"/>
      <c r="I8497" s="123" t="str">
        <f t="shared" si="132"/>
        <v>NÃO</v>
      </c>
      <c r="J8497" s="123"/>
      <c r="K8497" s="123"/>
      <c r="L8497" s="123"/>
      <c r="M8497" s="98"/>
      <c r="N8497" s="118"/>
    </row>
    <row r="8498" spans="1:14" x14ac:dyDescent="0.25">
      <c r="A8498" s="130">
        <v>87572046000163</v>
      </c>
      <c r="B8498" s="98" t="s">
        <v>12349</v>
      </c>
      <c r="C8498" s="123" t="s">
        <v>3812</v>
      </c>
      <c r="D8498" s="98" t="s">
        <v>13667</v>
      </c>
      <c r="E8498" s="98" t="s">
        <v>13670</v>
      </c>
      <c r="F8498" s="124">
        <v>12</v>
      </c>
      <c r="G8498" s="112">
        <v>43466</v>
      </c>
      <c r="H8498" s="98"/>
      <c r="I8498" s="123" t="str">
        <f t="shared" si="132"/>
        <v>NÃO</v>
      </c>
      <c r="J8498" s="123"/>
      <c r="K8498" s="123"/>
      <c r="L8498" s="123"/>
      <c r="M8498" s="98"/>
      <c r="N8498" s="118"/>
    </row>
    <row r="8499" spans="1:14" x14ac:dyDescent="0.25">
      <c r="A8499" s="130">
        <v>76910900000138</v>
      </c>
      <c r="B8499" s="98" t="s">
        <v>12350</v>
      </c>
      <c r="C8499" s="123" t="s">
        <v>3143</v>
      </c>
      <c r="D8499" s="98" t="s">
        <v>13667</v>
      </c>
      <c r="E8499" s="98" t="s">
        <v>13670</v>
      </c>
      <c r="F8499" s="124">
        <v>11</v>
      </c>
      <c r="G8499" s="112">
        <v>40165</v>
      </c>
      <c r="H8499" s="98"/>
      <c r="I8499" s="123" t="str">
        <f t="shared" si="132"/>
        <v>NÃO</v>
      </c>
      <c r="J8499" s="123"/>
      <c r="K8499" s="123"/>
      <c r="L8499" s="123"/>
      <c r="M8499" s="98"/>
      <c r="N8499" s="118"/>
    </row>
    <row r="8500" spans="1:14" x14ac:dyDescent="0.25">
      <c r="A8500" s="130">
        <v>46410866000171</v>
      </c>
      <c r="B8500" s="98" t="s">
        <v>12351</v>
      </c>
      <c r="C8500" s="123" t="s">
        <v>4626</v>
      </c>
      <c r="D8500" s="98" t="s">
        <v>13667</v>
      </c>
      <c r="E8500" s="98" t="s">
        <v>13670</v>
      </c>
      <c r="F8500" s="124">
        <v>11</v>
      </c>
      <c r="G8500" s="112">
        <v>41083</v>
      </c>
      <c r="H8500" s="98"/>
      <c r="I8500" s="123" t="str">
        <f t="shared" si="132"/>
        <v>NÃO</v>
      </c>
      <c r="J8500" s="123"/>
      <c r="K8500" s="123"/>
      <c r="L8500" s="123"/>
      <c r="M8500" s="98" t="s">
        <v>16804</v>
      </c>
      <c r="N8500" s="118"/>
    </row>
    <row r="8501" spans="1:14" x14ac:dyDescent="0.25">
      <c r="A8501" s="130">
        <v>7615750000117</v>
      </c>
      <c r="B8501" s="98" t="s">
        <v>12352</v>
      </c>
      <c r="C8501" s="123" t="s">
        <v>634</v>
      </c>
      <c r="D8501" s="98" t="s">
        <v>13667</v>
      </c>
      <c r="E8501" s="98" t="s">
        <v>13670</v>
      </c>
      <c r="F8501" s="124">
        <v>14</v>
      </c>
      <c r="G8501" s="112">
        <v>44105</v>
      </c>
      <c r="H8501" s="98"/>
      <c r="I8501" s="123" t="str">
        <f t="shared" si="132"/>
        <v>SIM</v>
      </c>
      <c r="J8501" s="123"/>
      <c r="K8501" s="123"/>
      <c r="L8501" s="123"/>
      <c r="M8501" s="98"/>
      <c r="N8501" s="118"/>
    </row>
    <row r="8502" spans="1:14" x14ac:dyDescent="0.25">
      <c r="A8502" s="130">
        <v>6553762000100</v>
      </c>
      <c r="B8502" s="98" t="s">
        <v>12353</v>
      </c>
      <c r="C8502" s="123" t="s">
        <v>2926</v>
      </c>
      <c r="D8502" s="98" t="s">
        <v>13667</v>
      </c>
      <c r="E8502" s="98" t="s">
        <v>13670</v>
      </c>
      <c r="F8502" s="124">
        <v>11</v>
      </c>
      <c r="G8502" s="112">
        <v>40052</v>
      </c>
      <c r="H8502" s="98"/>
      <c r="I8502" s="123" t="str">
        <f t="shared" si="132"/>
        <v>NÃO</v>
      </c>
      <c r="J8502" s="123"/>
      <c r="K8502" s="123"/>
      <c r="L8502" s="123"/>
      <c r="M8502" s="98"/>
      <c r="N8502" s="118"/>
    </row>
    <row r="8503" spans="1:14" x14ac:dyDescent="0.25">
      <c r="A8503" s="130">
        <v>45131885000104</v>
      </c>
      <c r="B8503" s="98" t="s">
        <v>12354</v>
      </c>
      <c r="C8503" s="123" t="s">
        <v>4626</v>
      </c>
      <c r="D8503" s="98" t="s">
        <v>13667</v>
      </c>
      <c r="E8503" s="98" t="s">
        <v>13670</v>
      </c>
      <c r="F8503" s="124">
        <v>14</v>
      </c>
      <c r="G8503" s="112">
        <v>44105</v>
      </c>
      <c r="H8503" s="98"/>
      <c r="I8503" s="123" t="str">
        <f t="shared" si="132"/>
        <v>SIM</v>
      </c>
      <c r="J8503" s="123"/>
      <c r="K8503" s="123"/>
      <c r="L8503" s="123"/>
      <c r="M8503" s="98"/>
      <c r="N8503" s="118"/>
    </row>
    <row r="8504" spans="1:14" x14ac:dyDescent="0.25">
      <c r="A8504" s="130">
        <v>18017392000167</v>
      </c>
      <c r="B8504" s="98" t="s">
        <v>12355</v>
      </c>
      <c r="C8504" s="123" t="s">
        <v>1356</v>
      </c>
      <c r="D8504" s="98" t="s">
        <v>13667</v>
      </c>
      <c r="E8504" s="98" t="s">
        <v>13670</v>
      </c>
      <c r="F8504" s="124">
        <v>11</v>
      </c>
      <c r="G8504" s="112">
        <v>43783</v>
      </c>
      <c r="H8504" s="98"/>
      <c r="I8504" s="123" t="str">
        <f t="shared" si="132"/>
        <v>NÃO</v>
      </c>
      <c r="J8504" s="123"/>
      <c r="K8504" s="123"/>
      <c r="L8504" s="123"/>
      <c r="M8504" s="98"/>
      <c r="N8504" s="118"/>
    </row>
    <row r="8505" spans="1:14" x14ac:dyDescent="0.25">
      <c r="A8505" s="130">
        <v>2879138000138</v>
      </c>
      <c r="B8505" s="98" t="s">
        <v>12356</v>
      </c>
      <c r="C8505" s="123" t="s">
        <v>901</v>
      </c>
      <c r="D8505" s="98" t="s">
        <v>13667</v>
      </c>
      <c r="E8505" s="98" t="s">
        <v>13670</v>
      </c>
      <c r="F8505" s="124">
        <v>14</v>
      </c>
      <c r="G8505" s="112">
        <v>44075</v>
      </c>
      <c r="H8505" s="98"/>
      <c r="I8505" s="123" t="str">
        <f t="shared" si="132"/>
        <v>SIM</v>
      </c>
      <c r="J8505" s="123"/>
      <c r="K8505" s="123"/>
      <c r="L8505" s="123"/>
      <c r="M8505" s="98"/>
      <c r="N8505" s="118"/>
    </row>
    <row r="8506" spans="1:14" x14ac:dyDescent="0.25">
      <c r="A8506" s="130">
        <v>75771204000125</v>
      </c>
      <c r="B8506" s="98" t="s">
        <v>12357</v>
      </c>
      <c r="C8506" s="123" t="s">
        <v>3143</v>
      </c>
      <c r="D8506" s="98" t="s">
        <v>13667</v>
      </c>
      <c r="E8506" s="98" t="s">
        <v>13670</v>
      </c>
      <c r="F8506" s="124">
        <v>11</v>
      </c>
      <c r="G8506" s="112">
        <v>40479</v>
      </c>
      <c r="H8506" s="98"/>
      <c r="I8506" s="123" t="str">
        <f t="shared" si="132"/>
        <v>NÃO</v>
      </c>
      <c r="J8506" s="123"/>
      <c r="K8506" s="123"/>
      <c r="L8506" s="123"/>
      <c r="M8506" s="98" t="s">
        <v>15788</v>
      </c>
      <c r="N8506" s="118"/>
    </row>
    <row r="8507" spans="1:14" x14ac:dyDescent="0.25">
      <c r="A8507" s="130">
        <v>46522991000173</v>
      </c>
      <c r="B8507" s="98" t="s">
        <v>12358</v>
      </c>
      <c r="C8507" s="123" t="s">
        <v>4626</v>
      </c>
      <c r="D8507" s="98" t="s">
        <v>13667</v>
      </c>
      <c r="E8507" s="98" t="s">
        <v>13670</v>
      </c>
      <c r="F8507" s="124">
        <v>11</v>
      </c>
      <c r="G8507" s="112">
        <v>43101</v>
      </c>
      <c r="H8507" s="98"/>
      <c r="I8507" s="123" t="str">
        <f t="shared" si="132"/>
        <v>NÃO</v>
      </c>
      <c r="J8507" s="123"/>
      <c r="K8507" s="123"/>
      <c r="L8507" s="123"/>
      <c r="M8507" s="98"/>
      <c r="N8507" s="118"/>
    </row>
    <row r="8508" spans="1:14" x14ac:dyDescent="0.25">
      <c r="A8508" s="130">
        <v>24772147000168</v>
      </c>
      <c r="B8508" s="98" t="s">
        <v>12359</v>
      </c>
      <c r="C8508" s="123" t="s">
        <v>2274</v>
      </c>
      <c r="D8508" s="98" t="s">
        <v>13667</v>
      </c>
      <c r="E8508" s="98" t="s">
        <v>13670</v>
      </c>
      <c r="F8508" s="124">
        <v>11</v>
      </c>
      <c r="G8508" s="112">
        <v>43844</v>
      </c>
      <c r="H8508" s="98"/>
      <c r="I8508" s="123" t="str">
        <f t="shared" si="132"/>
        <v>NÃO</v>
      </c>
      <c r="J8508" s="123"/>
      <c r="K8508" s="123"/>
      <c r="L8508" s="123"/>
      <c r="M8508" s="98"/>
      <c r="N8508" s="118"/>
    </row>
    <row r="8509" spans="1:14" x14ac:dyDescent="0.25">
      <c r="A8509" s="130">
        <v>76402882000183</v>
      </c>
      <c r="B8509" s="98" t="s">
        <v>12360</v>
      </c>
      <c r="C8509" s="123" t="s">
        <v>3143</v>
      </c>
      <c r="D8509" s="98" t="s">
        <v>13667</v>
      </c>
      <c r="E8509" s="98" t="s">
        <v>13670</v>
      </c>
      <c r="F8509" s="124">
        <v>11</v>
      </c>
      <c r="G8509" s="112">
        <v>42370</v>
      </c>
      <c r="H8509" s="98"/>
      <c r="I8509" s="123" t="str">
        <f t="shared" si="132"/>
        <v>NÃO</v>
      </c>
      <c r="J8509" s="123"/>
      <c r="K8509" s="123"/>
      <c r="L8509" s="123"/>
      <c r="M8509" s="98" t="s">
        <v>15790</v>
      </c>
      <c r="N8509" s="118"/>
    </row>
    <row r="8510" spans="1:14" x14ac:dyDescent="0.25">
      <c r="A8510" s="130">
        <v>21461546000110</v>
      </c>
      <c r="B8510" s="98" t="s">
        <v>12361</v>
      </c>
      <c r="C8510" s="123" t="s">
        <v>1356</v>
      </c>
      <c r="D8510" s="98" t="s">
        <v>13667</v>
      </c>
      <c r="E8510" s="98" t="s">
        <v>13670</v>
      </c>
      <c r="F8510" s="124">
        <v>11</v>
      </c>
      <c r="G8510" s="112">
        <v>40248</v>
      </c>
      <c r="H8510" s="98"/>
      <c r="I8510" s="123" t="str">
        <f t="shared" si="132"/>
        <v>NÃO</v>
      </c>
      <c r="J8510" s="123"/>
      <c r="K8510" s="123"/>
      <c r="L8510" s="123"/>
      <c r="M8510" s="98"/>
      <c r="N8510" s="118"/>
    </row>
    <row r="8511" spans="1:14" x14ac:dyDescent="0.25">
      <c r="A8511" s="130">
        <v>18306654000103</v>
      </c>
      <c r="B8511" s="98" t="s">
        <v>12362</v>
      </c>
      <c r="C8511" s="123" t="s">
        <v>1356</v>
      </c>
      <c r="D8511" s="98" t="s">
        <v>13667</v>
      </c>
      <c r="E8511" s="98" t="s">
        <v>13670</v>
      </c>
      <c r="F8511" s="124">
        <v>11</v>
      </c>
      <c r="G8511" s="112">
        <v>40634</v>
      </c>
      <c r="H8511" s="98"/>
      <c r="I8511" s="123" t="str">
        <f t="shared" si="132"/>
        <v>NÃO</v>
      </c>
      <c r="J8511" s="123"/>
      <c r="K8511" s="123"/>
      <c r="L8511" s="123"/>
      <c r="M8511" s="98"/>
      <c r="N8511" s="118"/>
    </row>
    <row r="8512" spans="1:14" x14ac:dyDescent="0.25">
      <c r="A8512" s="130">
        <v>12247946000136</v>
      </c>
      <c r="B8512" s="98" t="s">
        <v>12363</v>
      </c>
      <c r="C8512" s="123" t="s">
        <v>29</v>
      </c>
      <c r="D8512" s="98" t="s">
        <v>13667</v>
      </c>
      <c r="E8512" s="98" t="s">
        <v>13670</v>
      </c>
      <c r="F8512" s="124">
        <v>11</v>
      </c>
      <c r="G8512" s="112">
        <v>39123</v>
      </c>
      <c r="H8512" s="98"/>
      <c r="I8512" s="123" t="str">
        <f t="shared" si="132"/>
        <v>NÃO</v>
      </c>
      <c r="J8512" s="123"/>
      <c r="K8512" s="123"/>
      <c r="L8512" s="123"/>
      <c r="M8512" s="98" t="s">
        <v>13725</v>
      </c>
      <c r="N8512" s="118"/>
    </row>
    <row r="8513" spans="1:14" x14ac:dyDescent="0.25">
      <c r="A8513" s="130">
        <v>39485396000140</v>
      </c>
      <c r="B8513" s="98" t="s">
        <v>12364</v>
      </c>
      <c r="C8513" s="123" t="s">
        <v>3513</v>
      </c>
      <c r="D8513" s="98" t="s">
        <v>13667</v>
      </c>
      <c r="E8513" s="98" t="s">
        <v>13670</v>
      </c>
      <c r="F8513" s="124">
        <v>11</v>
      </c>
      <c r="G8513" s="112">
        <v>42748</v>
      </c>
      <c r="H8513" s="98"/>
      <c r="I8513" s="123" t="str">
        <f t="shared" si="132"/>
        <v>NÃO</v>
      </c>
      <c r="J8513" s="123"/>
      <c r="K8513" s="123"/>
      <c r="L8513" s="123"/>
      <c r="M8513" s="98" t="s">
        <v>15986</v>
      </c>
      <c r="N8513" s="118"/>
    </row>
    <row r="8514" spans="1:14" x14ac:dyDescent="0.25">
      <c r="A8514" s="130">
        <v>1612476000146</v>
      </c>
      <c r="B8514" s="98" t="s">
        <v>12365</v>
      </c>
      <c r="C8514" s="123" t="s">
        <v>1356</v>
      </c>
      <c r="D8514" s="98" t="s">
        <v>13667</v>
      </c>
      <c r="E8514" s="98" t="s">
        <v>13670</v>
      </c>
      <c r="F8514" s="124">
        <v>11</v>
      </c>
      <c r="G8514" s="112">
        <v>41606</v>
      </c>
      <c r="H8514" s="98"/>
      <c r="I8514" s="123" t="str">
        <f t="shared" si="132"/>
        <v>NÃO</v>
      </c>
      <c r="J8514" s="123"/>
      <c r="K8514" s="123"/>
      <c r="L8514" s="123"/>
      <c r="M8514" s="98" t="s">
        <v>14654</v>
      </c>
      <c r="N8514" s="118"/>
    </row>
    <row r="8515" spans="1:14" x14ac:dyDescent="0.25">
      <c r="A8515" s="130">
        <v>75788349000139</v>
      </c>
      <c r="B8515" s="98" t="s">
        <v>12366</v>
      </c>
      <c r="C8515" s="123" t="s">
        <v>3143</v>
      </c>
      <c r="D8515" s="98" t="s">
        <v>13667</v>
      </c>
      <c r="E8515" s="98" t="s">
        <v>13670</v>
      </c>
      <c r="F8515" s="124">
        <v>14</v>
      </c>
      <c r="G8515" s="112">
        <v>44030</v>
      </c>
      <c r="H8515" s="98"/>
      <c r="I8515" s="123" t="str">
        <f t="shared" ref="I8515:I8578" si="133">IFERROR(IF(OR(E8515="Ativos", E8515="Aposentados",E8515="Pensionistas"),IF(F8515&gt;=14,"SIM","NÃO"),""),"")</f>
        <v>SIM</v>
      </c>
      <c r="J8515" s="123"/>
      <c r="K8515" s="123"/>
      <c r="L8515" s="123"/>
      <c r="M8515" s="98"/>
      <c r="N8515" s="118"/>
    </row>
    <row r="8516" spans="1:14" x14ac:dyDescent="0.25">
      <c r="A8516" s="130">
        <v>92401561000110</v>
      </c>
      <c r="B8516" s="98" t="s">
        <v>12367</v>
      </c>
      <c r="C8516" s="123" t="s">
        <v>3812</v>
      </c>
      <c r="D8516" s="98" t="s">
        <v>13667</v>
      </c>
      <c r="E8516" s="98" t="s">
        <v>13670</v>
      </c>
      <c r="F8516" s="124">
        <v>11</v>
      </c>
      <c r="G8516" s="112">
        <v>39372</v>
      </c>
      <c r="H8516" s="98"/>
      <c r="I8516" s="123" t="str">
        <f t="shared" si="133"/>
        <v>NÃO</v>
      </c>
      <c r="J8516" s="123"/>
      <c r="K8516" s="123"/>
      <c r="L8516" s="123"/>
      <c r="M8516" s="98" t="s">
        <v>13699</v>
      </c>
      <c r="N8516" s="118"/>
    </row>
    <row r="8517" spans="1:14" x14ac:dyDescent="0.25">
      <c r="A8517" s="130">
        <v>1223916000173</v>
      </c>
      <c r="B8517" s="98" t="s">
        <v>12368</v>
      </c>
      <c r="C8517" s="123" t="s">
        <v>901</v>
      </c>
      <c r="D8517" s="98" t="s">
        <v>13667</v>
      </c>
      <c r="E8517" s="98" t="s">
        <v>13670</v>
      </c>
      <c r="F8517" s="124">
        <v>11</v>
      </c>
      <c r="G8517" s="112">
        <v>41456</v>
      </c>
      <c r="H8517" s="98"/>
      <c r="I8517" s="123" t="str">
        <f t="shared" si="133"/>
        <v>NÃO</v>
      </c>
      <c r="J8517" s="123"/>
      <c r="K8517" s="123"/>
      <c r="L8517" s="123"/>
      <c r="M8517" s="98" t="s">
        <v>14251</v>
      </c>
      <c r="N8517" s="118"/>
    </row>
    <row r="8518" spans="1:14" x14ac:dyDescent="0.25">
      <c r="A8518" s="130">
        <v>83102459000123</v>
      </c>
      <c r="B8518" s="98" t="s">
        <v>12369</v>
      </c>
      <c r="C8518" s="123" t="s">
        <v>4289</v>
      </c>
      <c r="D8518" s="98" t="s">
        <v>13667</v>
      </c>
      <c r="E8518" s="98" t="s">
        <v>13670</v>
      </c>
      <c r="F8518" s="124">
        <v>14</v>
      </c>
      <c r="G8518" s="112">
        <v>44044</v>
      </c>
      <c r="H8518" s="98"/>
      <c r="I8518" s="123" t="str">
        <f t="shared" si="133"/>
        <v>SIM</v>
      </c>
      <c r="J8518" s="123"/>
      <c r="K8518" s="123"/>
      <c r="L8518" s="123"/>
      <c r="M8518" s="98"/>
      <c r="N8518" s="118"/>
    </row>
    <row r="8519" spans="1:14" x14ac:dyDescent="0.25">
      <c r="A8519" s="130">
        <v>12207544000108</v>
      </c>
      <c r="B8519" s="98" t="s">
        <v>12370</v>
      </c>
      <c r="C8519" s="123" t="s">
        <v>29</v>
      </c>
      <c r="D8519" s="98" t="s">
        <v>13667</v>
      </c>
      <c r="E8519" s="98" t="s">
        <v>13670</v>
      </c>
      <c r="F8519" s="124">
        <v>11</v>
      </c>
      <c r="G8519" s="112">
        <v>37691</v>
      </c>
      <c r="H8519" s="98"/>
      <c r="I8519" s="123" t="str">
        <f t="shared" si="133"/>
        <v>NÃO</v>
      </c>
      <c r="J8519" s="123"/>
      <c r="K8519" s="123"/>
      <c r="L8519" s="123"/>
      <c r="M8519" s="98"/>
      <c r="N8519" s="118"/>
    </row>
    <row r="8520" spans="1:14" x14ac:dyDescent="0.25">
      <c r="A8520" s="130">
        <v>3162047000140</v>
      </c>
      <c r="B8520" s="98" t="s">
        <v>12371</v>
      </c>
      <c r="C8520" s="123" t="s">
        <v>2197</v>
      </c>
      <c r="D8520" s="98" t="s">
        <v>13667</v>
      </c>
      <c r="E8520" s="98" t="s">
        <v>13670</v>
      </c>
      <c r="F8520" s="124">
        <v>11</v>
      </c>
      <c r="G8520" s="112">
        <v>40673</v>
      </c>
      <c r="H8520" s="98"/>
      <c r="I8520" s="123" t="str">
        <f t="shared" si="133"/>
        <v>NÃO</v>
      </c>
      <c r="J8520" s="123"/>
      <c r="K8520" s="123"/>
      <c r="L8520" s="123"/>
      <c r="M8520" s="98"/>
      <c r="N8520" s="118"/>
    </row>
    <row r="8521" spans="1:14" x14ac:dyDescent="0.25">
      <c r="A8521" s="130" t="s">
        <v>17085</v>
      </c>
      <c r="B8521" s="98" t="s">
        <v>12405</v>
      </c>
      <c r="C8521" s="123" t="s">
        <v>3601</v>
      </c>
      <c r="D8521" s="98" t="s">
        <v>13667</v>
      </c>
      <c r="E8521" s="98" t="s">
        <v>13670</v>
      </c>
      <c r="F8521" s="124">
        <v>14</v>
      </c>
      <c r="G8521" s="112"/>
      <c r="H8521" s="98"/>
      <c r="I8521" s="123" t="str">
        <f t="shared" si="133"/>
        <v>SIM</v>
      </c>
      <c r="J8521" s="123"/>
      <c r="K8521" s="123"/>
      <c r="L8521" s="123"/>
      <c r="M8521" s="98"/>
      <c r="N8521" s="118"/>
    </row>
    <row r="8522" spans="1:14" x14ac:dyDescent="0.25">
      <c r="A8522" s="130">
        <v>76970383000192</v>
      </c>
      <c r="B8522" s="98" t="s">
        <v>12372</v>
      </c>
      <c r="C8522" s="123" t="s">
        <v>3143</v>
      </c>
      <c r="D8522" s="98" t="s">
        <v>13667</v>
      </c>
      <c r="E8522" s="98" t="s">
        <v>13670</v>
      </c>
      <c r="F8522" s="124">
        <v>11</v>
      </c>
      <c r="G8522" s="112">
        <v>40817</v>
      </c>
      <c r="H8522" s="98"/>
      <c r="I8522" s="123" t="str">
        <f t="shared" si="133"/>
        <v>NÃO</v>
      </c>
      <c r="J8522" s="123"/>
      <c r="K8522" s="123"/>
      <c r="L8522" s="123"/>
      <c r="M8522" s="98"/>
      <c r="N8522" s="118"/>
    </row>
    <row r="8523" spans="1:14" x14ac:dyDescent="0.25">
      <c r="A8523" s="130">
        <v>1609402000150</v>
      </c>
      <c r="B8523" s="98" t="s">
        <v>12373</v>
      </c>
      <c r="C8523" s="123" t="s">
        <v>3812</v>
      </c>
      <c r="D8523" s="98" t="s">
        <v>13667</v>
      </c>
      <c r="E8523" s="98" t="s">
        <v>13670</v>
      </c>
      <c r="F8523" s="124">
        <v>11</v>
      </c>
      <c r="G8523" s="112">
        <v>40609</v>
      </c>
      <c r="H8523" s="98"/>
      <c r="I8523" s="123" t="str">
        <f t="shared" si="133"/>
        <v>NÃO</v>
      </c>
      <c r="J8523" s="123"/>
      <c r="K8523" s="123"/>
      <c r="L8523" s="123"/>
      <c r="M8523" s="98" t="s">
        <v>15247</v>
      </c>
      <c r="N8523" s="118"/>
    </row>
    <row r="8524" spans="1:14" x14ac:dyDescent="0.25">
      <c r="A8524" s="130">
        <v>4279238000159</v>
      </c>
      <c r="B8524" s="98" t="s">
        <v>12374</v>
      </c>
      <c r="C8524" s="123" t="s">
        <v>3747</v>
      </c>
      <c r="D8524" s="98" t="s">
        <v>13667</v>
      </c>
      <c r="E8524" s="98" t="s">
        <v>13670</v>
      </c>
      <c r="F8524" s="124">
        <v>14</v>
      </c>
      <c r="G8524" s="112">
        <v>43831</v>
      </c>
      <c r="H8524" s="98"/>
      <c r="I8524" s="123" t="str">
        <f t="shared" si="133"/>
        <v>SIM</v>
      </c>
      <c r="J8524" s="123"/>
      <c r="K8524" s="123"/>
      <c r="L8524" s="123"/>
      <c r="M8524" s="98"/>
      <c r="N8524" s="118"/>
    </row>
    <row r="8525" spans="1:14" x14ac:dyDescent="0.25">
      <c r="A8525" s="130">
        <v>1165729000180</v>
      </c>
      <c r="B8525" s="98" t="s">
        <v>12375</v>
      </c>
      <c r="C8525" s="123" t="s">
        <v>901</v>
      </c>
      <c r="D8525" s="98" t="s">
        <v>13667</v>
      </c>
      <c r="E8525" s="98" t="s">
        <v>13670</v>
      </c>
      <c r="F8525" s="124">
        <v>14</v>
      </c>
      <c r="G8525" s="112">
        <v>44136</v>
      </c>
      <c r="H8525" s="98"/>
      <c r="I8525" s="123" t="str">
        <f t="shared" si="133"/>
        <v>SIM</v>
      </c>
      <c r="J8525" s="123"/>
      <c r="K8525" s="123"/>
      <c r="L8525" s="123"/>
      <c r="M8525" s="98"/>
      <c r="N8525" s="118"/>
    </row>
    <row r="8526" spans="1:14" x14ac:dyDescent="0.25">
      <c r="A8526" s="130">
        <v>76245042000154</v>
      </c>
      <c r="B8526" s="98" t="s">
        <v>12376</v>
      </c>
      <c r="C8526" s="123" t="s">
        <v>3143</v>
      </c>
      <c r="D8526" s="98" t="s">
        <v>13667</v>
      </c>
      <c r="E8526" s="98" t="s">
        <v>13670</v>
      </c>
      <c r="F8526" s="124">
        <v>11</v>
      </c>
      <c r="G8526" s="112">
        <v>37505</v>
      </c>
      <c r="H8526" s="98"/>
      <c r="I8526" s="123" t="str">
        <f t="shared" si="133"/>
        <v>NÃO</v>
      </c>
      <c r="J8526" s="123"/>
      <c r="K8526" s="123"/>
      <c r="L8526" s="123"/>
      <c r="M8526" s="98"/>
      <c r="N8526" s="118"/>
    </row>
    <row r="8527" spans="1:14" x14ac:dyDescent="0.25">
      <c r="A8527" s="130">
        <v>10091544000160</v>
      </c>
      <c r="B8527" s="98" t="s">
        <v>12377</v>
      </c>
      <c r="C8527" s="123" t="s">
        <v>2758</v>
      </c>
      <c r="D8527" s="98" t="s">
        <v>13667</v>
      </c>
      <c r="E8527" s="98" t="s">
        <v>13670</v>
      </c>
      <c r="F8527" s="124">
        <v>11</v>
      </c>
      <c r="G8527" s="112">
        <v>38434</v>
      </c>
      <c r="H8527" s="98"/>
      <c r="I8527" s="123" t="str">
        <f t="shared" si="133"/>
        <v>NÃO</v>
      </c>
      <c r="J8527" s="123"/>
      <c r="K8527" s="123"/>
      <c r="L8527" s="123"/>
      <c r="M8527" s="98" t="s">
        <v>13699</v>
      </c>
      <c r="N8527" s="118"/>
    </row>
    <row r="8528" spans="1:14" x14ac:dyDescent="0.25">
      <c r="A8528" s="130">
        <v>3783859000102</v>
      </c>
      <c r="B8528" s="98" t="s">
        <v>12378</v>
      </c>
      <c r="C8528" s="123" t="s">
        <v>2197</v>
      </c>
      <c r="D8528" s="98" t="s">
        <v>13667</v>
      </c>
      <c r="E8528" s="98" t="s">
        <v>13670</v>
      </c>
      <c r="F8528" s="124">
        <v>11</v>
      </c>
      <c r="G8528" s="112">
        <v>40201</v>
      </c>
      <c r="H8528" s="98"/>
      <c r="I8528" s="123" t="str">
        <f t="shared" si="133"/>
        <v>NÃO</v>
      </c>
      <c r="J8528" s="123"/>
      <c r="K8528" s="123"/>
      <c r="L8528" s="123"/>
      <c r="M8528" s="98"/>
      <c r="N8528" s="118"/>
    </row>
    <row r="8529" spans="1:14" x14ac:dyDescent="0.25">
      <c r="A8529" s="130">
        <v>15023948000130</v>
      </c>
      <c r="B8529" s="98" t="s">
        <v>12379</v>
      </c>
      <c r="C8529" s="123" t="s">
        <v>2274</v>
      </c>
      <c r="D8529" s="98" t="s">
        <v>13667</v>
      </c>
      <c r="E8529" s="98" t="s">
        <v>13670</v>
      </c>
      <c r="F8529" s="124">
        <v>14</v>
      </c>
      <c r="G8529" s="112">
        <v>44075</v>
      </c>
      <c r="H8529" s="98"/>
      <c r="I8529" s="123" t="str">
        <f t="shared" si="133"/>
        <v>SIM</v>
      </c>
      <c r="J8529" s="123"/>
      <c r="K8529" s="123"/>
      <c r="L8529" s="123"/>
      <c r="M8529" s="98"/>
      <c r="N8529" s="118"/>
    </row>
    <row r="8530" spans="1:14" x14ac:dyDescent="0.25">
      <c r="A8530" s="130">
        <v>18316166000187</v>
      </c>
      <c r="B8530" s="98" t="s">
        <v>12380</v>
      </c>
      <c r="C8530" s="123" t="s">
        <v>1356</v>
      </c>
      <c r="D8530" s="98" t="s">
        <v>13667</v>
      </c>
      <c r="E8530" s="98" t="s">
        <v>13670</v>
      </c>
      <c r="F8530" s="124">
        <v>11</v>
      </c>
      <c r="G8530" s="112">
        <v>39232</v>
      </c>
      <c r="H8530" s="98"/>
      <c r="I8530" s="123" t="str">
        <f t="shared" si="133"/>
        <v>NÃO</v>
      </c>
      <c r="J8530" s="123"/>
      <c r="K8530" s="123"/>
      <c r="L8530" s="123"/>
      <c r="M8530" s="98"/>
      <c r="N8530" s="118"/>
    </row>
    <row r="8531" spans="1:14" x14ac:dyDescent="0.25">
      <c r="A8531" s="130">
        <v>2917132000108</v>
      </c>
      <c r="B8531" s="98" t="s">
        <v>12381</v>
      </c>
      <c r="C8531" s="123" t="s">
        <v>29</v>
      </c>
      <c r="D8531" s="98" t="s">
        <v>13667</v>
      </c>
      <c r="E8531" s="98" t="s">
        <v>13670</v>
      </c>
      <c r="F8531" s="124">
        <v>11</v>
      </c>
      <c r="G8531" s="112">
        <v>40624</v>
      </c>
      <c r="H8531" s="98"/>
      <c r="I8531" s="123" t="str">
        <f t="shared" si="133"/>
        <v>NÃO</v>
      </c>
      <c r="J8531" s="123"/>
      <c r="K8531" s="123"/>
      <c r="L8531" s="123"/>
      <c r="M8531" s="98" t="s">
        <v>13730</v>
      </c>
      <c r="N8531" s="118"/>
    </row>
    <row r="8532" spans="1:14" x14ac:dyDescent="0.25">
      <c r="A8532" s="130">
        <v>13894878000160</v>
      </c>
      <c r="B8532" s="98" t="s">
        <v>12382</v>
      </c>
      <c r="C8532" s="123" t="s">
        <v>215</v>
      </c>
      <c r="D8532" s="98" t="s">
        <v>13667</v>
      </c>
      <c r="E8532" s="98" t="s">
        <v>13670</v>
      </c>
      <c r="F8532" s="124">
        <v>11</v>
      </c>
      <c r="G8532" s="112">
        <v>39975</v>
      </c>
      <c r="H8532" s="98"/>
      <c r="I8532" s="123" t="str">
        <f t="shared" si="133"/>
        <v>NÃO</v>
      </c>
      <c r="J8532" s="123"/>
      <c r="K8532" s="123"/>
      <c r="L8532" s="123"/>
      <c r="M8532" s="98"/>
      <c r="N8532" s="118"/>
    </row>
    <row r="8533" spans="1:14" x14ac:dyDescent="0.25">
      <c r="A8533" s="130">
        <v>27165653000187</v>
      </c>
      <c r="B8533" s="98" t="s">
        <v>12383</v>
      </c>
      <c r="C8533" s="123" t="s">
        <v>821</v>
      </c>
      <c r="D8533" s="98" t="s">
        <v>13667</v>
      </c>
      <c r="E8533" s="98" t="s">
        <v>13670</v>
      </c>
      <c r="F8533" s="124">
        <v>11</v>
      </c>
      <c r="G8533" s="112">
        <v>38637</v>
      </c>
      <c r="H8533" s="98"/>
      <c r="I8533" s="123" t="str">
        <f t="shared" si="133"/>
        <v>NÃO</v>
      </c>
      <c r="J8533" s="123"/>
      <c r="K8533" s="123"/>
      <c r="L8533" s="123"/>
      <c r="M8533" s="98" t="s">
        <v>13699</v>
      </c>
      <c r="N8533" s="118"/>
    </row>
    <row r="8534" spans="1:14" x14ac:dyDescent="0.25">
      <c r="A8534" s="130">
        <v>37623501000134</v>
      </c>
      <c r="B8534" s="98" t="s">
        <v>12384</v>
      </c>
      <c r="C8534" s="123" t="s">
        <v>901</v>
      </c>
      <c r="D8534" s="98" t="s">
        <v>13667</v>
      </c>
      <c r="E8534" s="98" t="s">
        <v>13670</v>
      </c>
      <c r="F8534" s="124">
        <v>11</v>
      </c>
      <c r="G8534" s="112">
        <v>42622</v>
      </c>
      <c r="H8534" s="98"/>
      <c r="I8534" s="123" t="str">
        <f t="shared" si="133"/>
        <v>NÃO</v>
      </c>
      <c r="J8534" s="123"/>
      <c r="K8534" s="123"/>
      <c r="L8534" s="123"/>
      <c r="M8534" s="98" t="s">
        <v>14255</v>
      </c>
      <c r="N8534" s="118"/>
    </row>
    <row r="8535" spans="1:14" x14ac:dyDescent="0.25">
      <c r="A8535" s="130">
        <v>4092672000125</v>
      </c>
      <c r="B8535" s="98" t="s">
        <v>12385</v>
      </c>
      <c r="C8535" s="123" t="s">
        <v>3747</v>
      </c>
      <c r="D8535" s="98" t="s">
        <v>13667</v>
      </c>
      <c r="E8535" s="98" t="s">
        <v>13670</v>
      </c>
      <c r="F8535" s="124">
        <v>11</v>
      </c>
      <c r="G8535" s="112">
        <v>42552</v>
      </c>
      <c r="H8535" s="98"/>
      <c r="I8535" s="123" t="str">
        <f t="shared" si="133"/>
        <v>NÃO</v>
      </c>
      <c r="J8535" s="123"/>
      <c r="K8535" s="123"/>
      <c r="L8535" s="123"/>
      <c r="M8535" s="98" t="s">
        <v>16152</v>
      </c>
      <c r="N8535" s="118"/>
    </row>
    <row r="8536" spans="1:14" x14ac:dyDescent="0.25">
      <c r="A8536" s="130">
        <v>82939380000199</v>
      </c>
      <c r="B8536" s="98" t="s">
        <v>12386</v>
      </c>
      <c r="C8536" s="123" t="s">
        <v>4289</v>
      </c>
      <c r="D8536" s="98" t="s">
        <v>13667</v>
      </c>
      <c r="E8536" s="98" t="s">
        <v>13670</v>
      </c>
      <c r="F8536" s="124">
        <v>14</v>
      </c>
      <c r="G8536" s="112">
        <v>44105</v>
      </c>
      <c r="H8536" s="98"/>
      <c r="I8536" s="123" t="str">
        <f t="shared" si="133"/>
        <v>SIM</v>
      </c>
      <c r="J8536" s="123"/>
      <c r="K8536" s="123"/>
      <c r="L8536" s="123"/>
      <c r="M8536" s="98"/>
      <c r="N8536" s="118"/>
    </row>
    <row r="8537" spans="1:14" x14ac:dyDescent="0.25">
      <c r="A8537" s="130">
        <v>11097359000145</v>
      </c>
      <c r="B8537" s="98" t="s">
        <v>12387</v>
      </c>
      <c r="C8537" s="123" t="s">
        <v>2758</v>
      </c>
      <c r="D8537" s="98" t="s">
        <v>13667</v>
      </c>
      <c r="E8537" s="98" t="s">
        <v>13670</v>
      </c>
      <c r="F8537" s="124">
        <v>11</v>
      </c>
      <c r="G8537" s="112">
        <v>39748</v>
      </c>
      <c r="H8537" s="98"/>
      <c r="I8537" s="123" t="str">
        <f t="shared" si="133"/>
        <v>NÃO</v>
      </c>
      <c r="J8537" s="123"/>
      <c r="K8537" s="123"/>
      <c r="L8537" s="123"/>
      <c r="M8537" s="98" t="s">
        <v>15395</v>
      </c>
      <c r="N8537" s="118"/>
    </row>
    <row r="8538" spans="1:14" x14ac:dyDescent="0.25">
      <c r="A8538" s="130">
        <v>31776479000186</v>
      </c>
      <c r="B8538" s="98" t="s">
        <v>12388</v>
      </c>
      <c r="C8538" s="123" t="s">
        <v>821</v>
      </c>
      <c r="D8538" s="98" t="s">
        <v>13667</v>
      </c>
      <c r="E8538" s="98" t="s">
        <v>13670</v>
      </c>
      <c r="F8538" s="124">
        <v>11</v>
      </c>
      <c r="G8538" s="112">
        <v>38596</v>
      </c>
      <c r="H8538" s="98"/>
      <c r="I8538" s="123" t="str">
        <f t="shared" si="133"/>
        <v>NÃO</v>
      </c>
      <c r="J8538" s="123"/>
      <c r="K8538" s="123"/>
      <c r="L8538" s="123"/>
      <c r="M8538" s="98"/>
      <c r="N8538" s="118"/>
    </row>
    <row r="8539" spans="1:14" x14ac:dyDescent="0.25">
      <c r="A8539" s="130">
        <v>8778326000156</v>
      </c>
      <c r="B8539" s="98" t="s">
        <v>12389</v>
      </c>
      <c r="C8539" s="123" t="s">
        <v>2554</v>
      </c>
      <c r="D8539" s="98" t="s">
        <v>13667</v>
      </c>
      <c r="E8539" s="98" t="s">
        <v>13670</v>
      </c>
      <c r="F8539" s="124">
        <v>11</v>
      </c>
      <c r="G8539" s="112">
        <v>38714</v>
      </c>
      <c r="H8539" s="98"/>
      <c r="I8539" s="123" t="str">
        <f t="shared" si="133"/>
        <v>NÃO</v>
      </c>
      <c r="J8539" s="123"/>
      <c r="K8539" s="123"/>
      <c r="L8539" s="123"/>
      <c r="M8539" s="98"/>
      <c r="N8539" s="118"/>
    </row>
    <row r="8540" spans="1:14" x14ac:dyDescent="0.25">
      <c r="A8540" s="130">
        <v>16930299000113</v>
      </c>
      <c r="B8540" s="98" t="s">
        <v>12390</v>
      </c>
      <c r="C8540" s="123" t="s">
        <v>1356</v>
      </c>
      <c r="D8540" s="98" t="s">
        <v>13667</v>
      </c>
      <c r="E8540" s="98" t="s">
        <v>13670</v>
      </c>
      <c r="F8540" s="124">
        <v>14</v>
      </c>
      <c r="G8540" s="112">
        <v>44136</v>
      </c>
      <c r="H8540" s="98"/>
      <c r="I8540" s="123" t="str">
        <f t="shared" si="133"/>
        <v>SIM</v>
      </c>
      <c r="J8540" s="123"/>
      <c r="K8540" s="123"/>
      <c r="L8540" s="123"/>
      <c r="M8540" s="98"/>
      <c r="N8540" s="118"/>
    </row>
    <row r="8541" spans="1:14" x14ac:dyDescent="0.25">
      <c r="A8541" s="130">
        <v>46444790000103</v>
      </c>
      <c r="B8541" s="98" t="s">
        <v>12391</v>
      </c>
      <c r="C8541" s="123" t="s">
        <v>4626</v>
      </c>
      <c r="D8541" s="98" t="s">
        <v>13667</v>
      </c>
      <c r="E8541" s="98" t="s">
        <v>13670</v>
      </c>
      <c r="F8541" s="124">
        <v>11</v>
      </c>
      <c r="G8541" s="112">
        <v>42249</v>
      </c>
      <c r="H8541" s="98"/>
      <c r="I8541" s="123" t="str">
        <f t="shared" si="133"/>
        <v>NÃO</v>
      </c>
      <c r="J8541" s="123"/>
      <c r="K8541" s="123"/>
      <c r="L8541" s="123"/>
      <c r="M8541" s="98" t="s">
        <v>16806</v>
      </c>
      <c r="N8541" s="118"/>
    </row>
    <row r="8542" spans="1:14" x14ac:dyDescent="0.25">
      <c r="A8542" s="130">
        <v>10192441000196</v>
      </c>
      <c r="B8542" s="98" t="s">
        <v>12392</v>
      </c>
      <c r="C8542" s="123" t="s">
        <v>2758</v>
      </c>
      <c r="D8542" s="98" t="s">
        <v>13667</v>
      </c>
      <c r="E8542" s="98" t="s">
        <v>13670</v>
      </c>
      <c r="F8542" s="124">
        <v>11</v>
      </c>
      <c r="G8542" s="112">
        <v>38934</v>
      </c>
      <c r="H8542" s="98"/>
      <c r="I8542" s="123" t="str">
        <f t="shared" si="133"/>
        <v>NÃO</v>
      </c>
      <c r="J8542" s="123"/>
      <c r="K8542" s="123"/>
      <c r="L8542" s="123"/>
      <c r="M8542" s="98" t="s">
        <v>15399</v>
      </c>
      <c r="N8542" s="118"/>
    </row>
    <row r="8543" spans="1:14" x14ac:dyDescent="0.25">
      <c r="A8543" s="130">
        <v>6554208000139</v>
      </c>
      <c r="B8543" s="98" t="s">
        <v>12393</v>
      </c>
      <c r="C8543" s="123" t="s">
        <v>2926</v>
      </c>
      <c r="D8543" s="98" t="s">
        <v>13667</v>
      </c>
      <c r="E8543" s="98" t="s">
        <v>13670</v>
      </c>
      <c r="F8543" s="124">
        <v>14</v>
      </c>
      <c r="G8543" s="112">
        <v>44075</v>
      </c>
      <c r="H8543" s="98"/>
      <c r="I8543" s="123" t="str">
        <f t="shared" si="133"/>
        <v>SIM</v>
      </c>
      <c r="J8543" s="123"/>
      <c r="K8543" s="123"/>
      <c r="L8543" s="123"/>
      <c r="M8543" s="98"/>
      <c r="N8543" s="118"/>
    </row>
    <row r="8544" spans="1:14" x14ac:dyDescent="0.25">
      <c r="A8544" s="130">
        <v>89650121000192</v>
      </c>
      <c r="B8544" s="98" t="s">
        <v>12394</v>
      </c>
      <c r="C8544" s="123" t="s">
        <v>3812</v>
      </c>
      <c r="D8544" s="98" t="s">
        <v>13667</v>
      </c>
      <c r="E8544" s="98" t="s">
        <v>13670</v>
      </c>
      <c r="F8544" s="124">
        <v>11</v>
      </c>
      <c r="G8544" s="112">
        <v>42997</v>
      </c>
      <c r="H8544" s="98"/>
      <c r="I8544" s="123" t="str">
        <f t="shared" si="133"/>
        <v>NÃO</v>
      </c>
      <c r="J8544" s="123"/>
      <c r="K8544" s="123"/>
      <c r="L8544" s="123"/>
      <c r="M8544" s="98" t="s">
        <v>16355</v>
      </c>
      <c r="N8544" s="118"/>
    </row>
    <row r="8545" spans="1:14" x14ac:dyDescent="0.25">
      <c r="A8545" s="130">
        <v>83169623000110</v>
      </c>
      <c r="B8545" s="98" t="s">
        <v>12395</v>
      </c>
      <c r="C8545" s="123" t="s">
        <v>4289</v>
      </c>
      <c r="D8545" s="98" t="s">
        <v>13667</v>
      </c>
      <c r="E8545" s="98" t="s">
        <v>13670</v>
      </c>
      <c r="F8545" s="124">
        <v>11</v>
      </c>
      <c r="G8545" s="112">
        <v>38443</v>
      </c>
      <c r="H8545" s="98"/>
      <c r="I8545" s="123" t="str">
        <f t="shared" si="133"/>
        <v>NÃO</v>
      </c>
      <c r="J8545" s="123"/>
      <c r="K8545" s="123"/>
      <c r="L8545" s="123"/>
      <c r="M8545" s="98" t="s">
        <v>16621</v>
      </c>
      <c r="N8545" s="118"/>
    </row>
    <row r="8546" spans="1:14" x14ac:dyDescent="0.25">
      <c r="A8546" s="130">
        <v>6554786000175</v>
      </c>
      <c r="B8546" s="98" t="s">
        <v>12396</v>
      </c>
      <c r="C8546" s="123" t="s">
        <v>2926</v>
      </c>
      <c r="D8546" s="98" t="s">
        <v>13667</v>
      </c>
      <c r="E8546" s="98" t="s">
        <v>13670</v>
      </c>
      <c r="F8546" s="124">
        <v>11</v>
      </c>
      <c r="G8546" s="112">
        <v>40918</v>
      </c>
      <c r="H8546" s="98"/>
      <c r="I8546" s="123" t="str">
        <f t="shared" si="133"/>
        <v>NÃO</v>
      </c>
      <c r="J8546" s="123"/>
      <c r="K8546" s="123"/>
      <c r="L8546" s="123"/>
      <c r="M8546" s="98" t="s">
        <v>13534</v>
      </c>
      <c r="N8546" s="118"/>
    </row>
    <row r="8547" spans="1:14" x14ac:dyDescent="0.25">
      <c r="A8547" s="130">
        <v>2029957000196</v>
      </c>
      <c r="B8547" s="98" t="s">
        <v>12397</v>
      </c>
      <c r="C8547" s="123" t="s">
        <v>901</v>
      </c>
      <c r="D8547" s="98" t="s">
        <v>13667</v>
      </c>
      <c r="E8547" s="98" t="s">
        <v>13670</v>
      </c>
      <c r="F8547" s="124">
        <v>11</v>
      </c>
      <c r="G8547" s="112">
        <v>41883</v>
      </c>
      <c r="H8547" s="98"/>
      <c r="I8547" s="123" t="str">
        <f t="shared" si="133"/>
        <v>NÃO</v>
      </c>
      <c r="J8547" s="123"/>
      <c r="K8547" s="123"/>
      <c r="L8547" s="123"/>
      <c r="M8547" s="98" t="s">
        <v>14257</v>
      </c>
      <c r="N8547" s="118"/>
    </row>
    <row r="8548" spans="1:14" x14ac:dyDescent="0.25">
      <c r="A8548" s="130">
        <v>15072663000199</v>
      </c>
      <c r="B8548" s="98" t="s">
        <v>12398</v>
      </c>
      <c r="C8548" s="123" t="s">
        <v>2274</v>
      </c>
      <c r="D8548" s="98" t="s">
        <v>13667</v>
      </c>
      <c r="E8548" s="98" t="s">
        <v>13670</v>
      </c>
      <c r="F8548" s="124">
        <v>11</v>
      </c>
      <c r="G8548" s="112">
        <v>38555</v>
      </c>
      <c r="H8548" s="98"/>
      <c r="I8548" s="123" t="str">
        <f t="shared" si="133"/>
        <v>NÃO</v>
      </c>
      <c r="J8548" s="123"/>
      <c r="K8548" s="123"/>
      <c r="L8548" s="123"/>
      <c r="M8548" s="98" t="s">
        <v>14966</v>
      </c>
      <c r="N8548" s="118"/>
    </row>
    <row r="8549" spans="1:14" x14ac:dyDescent="0.25">
      <c r="A8549" s="130">
        <v>64487614000122</v>
      </c>
      <c r="B8549" s="98" t="s">
        <v>12399</v>
      </c>
      <c r="C8549" s="123" t="s">
        <v>1356</v>
      </c>
      <c r="D8549" s="98" t="s">
        <v>13667</v>
      </c>
      <c r="E8549" s="98" t="s">
        <v>13670</v>
      </c>
      <c r="F8549" s="124">
        <v>14</v>
      </c>
      <c r="G8549" s="112">
        <v>44063</v>
      </c>
      <c r="H8549" s="98"/>
      <c r="I8549" s="123" t="str">
        <f t="shared" si="133"/>
        <v>SIM</v>
      </c>
      <c r="J8549" s="123"/>
      <c r="K8549" s="123"/>
      <c r="L8549" s="123"/>
      <c r="M8549" s="98"/>
      <c r="N8549" s="118"/>
    </row>
    <row r="8550" spans="1:14" x14ac:dyDescent="0.25">
      <c r="A8550" s="130">
        <v>8996886000187</v>
      </c>
      <c r="B8550" s="98" t="s">
        <v>12400</v>
      </c>
      <c r="C8550" s="123" t="s">
        <v>2554</v>
      </c>
      <c r="D8550" s="98" t="s">
        <v>13667</v>
      </c>
      <c r="E8550" s="98" t="s">
        <v>13670</v>
      </c>
      <c r="F8550" s="124">
        <v>14</v>
      </c>
      <c r="G8550" s="112">
        <v>44117</v>
      </c>
      <c r="H8550" s="98"/>
      <c r="I8550" s="123" t="str">
        <f t="shared" si="133"/>
        <v>SIM</v>
      </c>
      <c r="J8550" s="123"/>
      <c r="K8550" s="123"/>
      <c r="L8550" s="123"/>
      <c r="M8550" s="98"/>
      <c r="N8550" s="118"/>
    </row>
    <row r="8551" spans="1:14" x14ac:dyDescent="0.25">
      <c r="A8551" s="130">
        <v>13915632000127</v>
      </c>
      <c r="B8551" s="98" t="s">
        <v>12401</v>
      </c>
      <c r="C8551" s="123" t="s">
        <v>215</v>
      </c>
      <c r="D8551" s="98" t="s">
        <v>13667</v>
      </c>
      <c r="E8551" s="98" t="s">
        <v>13670</v>
      </c>
      <c r="F8551" s="124">
        <v>14</v>
      </c>
      <c r="G8551" s="112">
        <v>43952</v>
      </c>
      <c r="H8551" s="98"/>
      <c r="I8551" s="123" t="str">
        <f t="shared" si="133"/>
        <v>SIM</v>
      </c>
      <c r="J8551" s="123"/>
      <c r="K8551" s="123"/>
      <c r="L8551" s="123"/>
      <c r="M8551" s="98"/>
      <c r="N8551" s="118"/>
    </row>
    <row r="8552" spans="1:14" x14ac:dyDescent="0.25">
      <c r="A8552" s="130">
        <v>7974082000114</v>
      </c>
      <c r="B8552" s="98" t="s">
        <v>12402</v>
      </c>
      <c r="C8552" s="123" t="s">
        <v>634</v>
      </c>
      <c r="D8552" s="98" t="s">
        <v>13667</v>
      </c>
      <c r="E8552" s="98" t="s">
        <v>13670</v>
      </c>
      <c r="F8552" s="124">
        <v>11</v>
      </c>
      <c r="G8552" s="112">
        <v>39317</v>
      </c>
      <c r="H8552" s="98"/>
      <c r="I8552" s="123" t="str">
        <f t="shared" si="133"/>
        <v>NÃO</v>
      </c>
      <c r="J8552" s="123"/>
      <c r="K8552" s="123"/>
      <c r="L8552" s="123"/>
      <c r="M8552" s="98" t="s">
        <v>14013</v>
      </c>
      <c r="N8552" s="118"/>
    </row>
    <row r="8553" spans="1:14" x14ac:dyDescent="0.25">
      <c r="A8553" s="130">
        <v>1612582000120</v>
      </c>
      <c r="B8553" s="98" t="s">
        <v>12403</v>
      </c>
      <c r="C8553" s="123" t="s">
        <v>2926</v>
      </c>
      <c r="D8553" s="98" t="s">
        <v>13667</v>
      </c>
      <c r="E8553" s="98" t="s">
        <v>13670</v>
      </c>
      <c r="F8553" s="124">
        <v>11</v>
      </c>
      <c r="G8553" s="112">
        <v>41443</v>
      </c>
      <c r="H8553" s="98"/>
      <c r="I8553" s="123" t="str">
        <f t="shared" si="133"/>
        <v>NÃO</v>
      </c>
      <c r="J8553" s="123"/>
      <c r="K8553" s="123"/>
      <c r="L8553" s="123"/>
      <c r="M8553" s="98" t="s">
        <v>15600</v>
      </c>
      <c r="N8553" s="118"/>
    </row>
    <row r="8554" spans="1:14" x14ac:dyDescent="0.25">
      <c r="A8554" s="130">
        <v>35450790000191</v>
      </c>
      <c r="B8554" s="98" t="s">
        <v>12404</v>
      </c>
      <c r="C8554" s="123" t="s">
        <v>2758</v>
      </c>
      <c r="D8554" s="98" t="s">
        <v>13667</v>
      </c>
      <c r="E8554" s="98" t="s">
        <v>13670</v>
      </c>
      <c r="F8554" s="124">
        <v>11</v>
      </c>
      <c r="G8554" s="112">
        <v>41971</v>
      </c>
      <c r="H8554" s="98"/>
      <c r="I8554" s="123" t="str">
        <f t="shared" si="133"/>
        <v>NÃO</v>
      </c>
      <c r="J8554" s="123"/>
      <c r="K8554" s="123"/>
      <c r="L8554" s="123"/>
      <c r="M8554" s="98" t="s">
        <v>15401</v>
      </c>
      <c r="N8554" s="118"/>
    </row>
    <row r="8555" spans="1:14" x14ac:dyDescent="0.25">
      <c r="A8555" s="130">
        <v>8095283000104</v>
      </c>
      <c r="B8555" s="98" t="s">
        <v>12406</v>
      </c>
      <c r="C8555" s="123" t="s">
        <v>3601</v>
      </c>
      <c r="D8555" s="98" t="s">
        <v>13667</v>
      </c>
      <c r="E8555" s="98" t="s">
        <v>13670</v>
      </c>
      <c r="F8555" s="124">
        <v>11</v>
      </c>
      <c r="G8555" s="112">
        <v>42644</v>
      </c>
      <c r="H8555" s="98"/>
      <c r="I8555" s="123" t="str">
        <f t="shared" si="133"/>
        <v>NÃO</v>
      </c>
      <c r="J8555" s="123"/>
      <c r="K8555" s="123"/>
      <c r="L8555" s="123"/>
      <c r="M8555" s="98" t="s">
        <v>16078</v>
      </c>
      <c r="N8555" s="118"/>
    </row>
    <row r="8556" spans="1:14" x14ac:dyDescent="0.25">
      <c r="A8556" s="130">
        <v>15359201000157</v>
      </c>
      <c r="B8556" s="98" t="s">
        <v>12407</v>
      </c>
      <c r="C8556" s="123" t="s">
        <v>2274</v>
      </c>
      <c r="D8556" s="98" t="s">
        <v>13667</v>
      </c>
      <c r="E8556" s="98" t="s">
        <v>13670</v>
      </c>
      <c r="F8556" s="124">
        <v>14</v>
      </c>
      <c r="G8556" s="112">
        <v>44041</v>
      </c>
      <c r="H8556" s="98"/>
      <c r="I8556" s="123" t="str">
        <f t="shared" si="133"/>
        <v>SIM</v>
      </c>
      <c r="J8556" s="123"/>
      <c r="K8556" s="123"/>
      <c r="L8556" s="123"/>
      <c r="M8556" s="98"/>
      <c r="N8556" s="118"/>
    </row>
    <row r="8557" spans="1:14" x14ac:dyDescent="0.25">
      <c r="A8557" s="130">
        <v>18338178000102</v>
      </c>
      <c r="B8557" s="98" t="s">
        <v>12408</v>
      </c>
      <c r="C8557" s="123" t="s">
        <v>1356</v>
      </c>
      <c r="D8557" s="98" t="s">
        <v>13667</v>
      </c>
      <c r="E8557" s="98" t="s">
        <v>13670</v>
      </c>
      <c r="F8557" s="124">
        <v>11</v>
      </c>
      <c r="G8557" s="112">
        <v>38783</v>
      </c>
      <c r="H8557" s="98"/>
      <c r="I8557" s="123" t="str">
        <f t="shared" si="133"/>
        <v>NÃO</v>
      </c>
      <c r="J8557" s="123"/>
      <c r="K8557" s="123"/>
      <c r="L8557" s="123"/>
      <c r="M8557" s="98"/>
      <c r="N8557" s="118"/>
    </row>
    <row r="8558" spans="1:14" x14ac:dyDescent="0.25">
      <c r="A8558" s="130">
        <v>88227756000119</v>
      </c>
      <c r="B8558" s="98" t="s">
        <v>12409</v>
      </c>
      <c r="C8558" s="123" t="s">
        <v>3812</v>
      </c>
      <c r="D8558" s="98" t="s">
        <v>13667</v>
      </c>
      <c r="E8558" s="98" t="s">
        <v>13670</v>
      </c>
      <c r="F8558" s="124">
        <v>11</v>
      </c>
      <c r="G8558" s="112">
        <v>43751</v>
      </c>
      <c r="H8558" s="98"/>
      <c r="I8558" s="123" t="str">
        <f t="shared" si="133"/>
        <v>NÃO</v>
      </c>
      <c r="J8558" s="123"/>
      <c r="K8558" s="123"/>
      <c r="L8558" s="123"/>
      <c r="M8558" s="98"/>
      <c r="N8558" s="118"/>
    </row>
    <row r="8559" spans="1:14" x14ac:dyDescent="0.25">
      <c r="A8559" s="130">
        <v>44518496000165</v>
      </c>
      <c r="B8559" s="98" t="s">
        <v>12410</v>
      </c>
      <c r="C8559" s="123" t="s">
        <v>4626</v>
      </c>
      <c r="D8559" s="98" t="s">
        <v>13667</v>
      </c>
      <c r="E8559" s="98" t="s">
        <v>13670</v>
      </c>
      <c r="F8559" s="124">
        <v>11</v>
      </c>
      <c r="G8559" s="112">
        <v>38872</v>
      </c>
      <c r="H8559" s="98"/>
      <c r="I8559" s="123" t="str">
        <f t="shared" si="133"/>
        <v>NÃO</v>
      </c>
      <c r="J8559" s="123"/>
      <c r="K8559" s="123"/>
      <c r="L8559" s="123"/>
      <c r="M8559" s="98"/>
      <c r="N8559" s="118"/>
    </row>
    <row r="8560" spans="1:14" x14ac:dyDescent="0.25">
      <c r="A8560" s="130">
        <v>1612150000119</v>
      </c>
      <c r="B8560" s="98" t="s">
        <v>12411</v>
      </c>
      <c r="C8560" s="123" t="s">
        <v>4626</v>
      </c>
      <c r="D8560" s="98" t="s">
        <v>13667</v>
      </c>
      <c r="E8560" s="98" t="s">
        <v>13670</v>
      </c>
      <c r="F8560" s="124">
        <v>11</v>
      </c>
      <c r="G8560" s="112">
        <v>38519</v>
      </c>
      <c r="H8560" s="98"/>
      <c r="I8560" s="123" t="str">
        <f t="shared" si="133"/>
        <v>NÃO</v>
      </c>
      <c r="J8560" s="123"/>
      <c r="K8560" s="123"/>
      <c r="L8560" s="123"/>
      <c r="M8560" s="98" t="s">
        <v>16810</v>
      </c>
      <c r="N8560" s="118"/>
    </row>
    <row r="8561" spans="1:14" x14ac:dyDescent="0.25">
      <c r="A8561" s="130">
        <v>12248100000110</v>
      </c>
      <c r="B8561" s="98" t="s">
        <v>12412</v>
      </c>
      <c r="C8561" s="123" t="s">
        <v>29</v>
      </c>
      <c r="D8561" s="98" t="s">
        <v>13667</v>
      </c>
      <c r="E8561" s="98" t="s">
        <v>13670</v>
      </c>
      <c r="F8561" s="124">
        <v>14</v>
      </c>
      <c r="G8561" s="112">
        <v>44013</v>
      </c>
      <c r="H8561" s="98"/>
      <c r="I8561" s="123" t="str">
        <f t="shared" si="133"/>
        <v>SIM</v>
      </c>
      <c r="J8561" s="123"/>
      <c r="K8561" s="123"/>
      <c r="L8561" s="123"/>
      <c r="M8561" s="98"/>
      <c r="N8561" s="118"/>
    </row>
    <row r="8562" spans="1:14" x14ac:dyDescent="0.25">
      <c r="A8562" s="130">
        <v>45780103000150</v>
      </c>
      <c r="B8562" s="98" t="s">
        <v>12413</v>
      </c>
      <c r="C8562" s="123" t="s">
        <v>4626</v>
      </c>
      <c r="D8562" s="98" t="s">
        <v>13667</v>
      </c>
      <c r="E8562" s="98" t="s">
        <v>13670</v>
      </c>
      <c r="F8562" s="124">
        <v>11</v>
      </c>
      <c r="G8562" s="112">
        <v>38260</v>
      </c>
      <c r="H8562" s="98"/>
      <c r="I8562" s="123" t="str">
        <f t="shared" si="133"/>
        <v>NÃO</v>
      </c>
      <c r="J8562" s="123"/>
      <c r="K8562" s="123"/>
      <c r="L8562" s="123"/>
      <c r="M8562" s="98" t="s">
        <v>16811</v>
      </c>
      <c r="N8562" s="118"/>
    </row>
    <row r="8563" spans="1:14" x14ac:dyDescent="0.25">
      <c r="A8563" s="130">
        <v>12265468000197</v>
      </c>
      <c r="B8563" s="98" t="s">
        <v>12414</v>
      </c>
      <c r="C8563" s="123" t="s">
        <v>29</v>
      </c>
      <c r="D8563" s="98" t="s">
        <v>13667</v>
      </c>
      <c r="E8563" s="98" t="s">
        <v>13670</v>
      </c>
      <c r="F8563" s="124">
        <v>11</v>
      </c>
      <c r="G8563" s="112">
        <v>40847</v>
      </c>
      <c r="H8563" s="98"/>
      <c r="I8563" s="123" t="str">
        <f t="shared" si="133"/>
        <v>NÃO</v>
      </c>
      <c r="J8563" s="123"/>
      <c r="K8563" s="123"/>
      <c r="L8563" s="123"/>
      <c r="M8563" s="98" t="s">
        <v>13733</v>
      </c>
      <c r="N8563" s="118"/>
    </row>
    <row r="8564" spans="1:14" x14ac:dyDescent="0.25">
      <c r="A8564" s="130">
        <v>10140978000102</v>
      </c>
      <c r="B8564" s="98" t="s">
        <v>12415</v>
      </c>
      <c r="C8564" s="123" t="s">
        <v>2758</v>
      </c>
      <c r="D8564" s="98" t="s">
        <v>13667</v>
      </c>
      <c r="E8564" s="98" t="s">
        <v>13670</v>
      </c>
      <c r="F8564" s="124">
        <v>11</v>
      </c>
      <c r="G8564" s="112">
        <v>43216</v>
      </c>
      <c r="H8564" s="98"/>
      <c r="I8564" s="123" t="str">
        <f t="shared" si="133"/>
        <v>NÃO</v>
      </c>
      <c r="J8564" s="123"/>
      <c r="K8564" s="123"/>
      <c r="L8564" s="123"/>
      <c r="M8564" s="98" t="s">
        <v>15403</v>
      </c>
      <c r="N8564" s="118"/>
    </row>
    <row r="8565" spans="1:14" x14ac:dyDescent="0.25">
      <c r="A8565" s="130">
        <v>10141489000175</v>
      </c>
      <c r="B8565" s="98" t="s">
        <v>12417</v>
      </c>
      <c r="C8565" s="123" t="s">
        <v>2758</v>
      </c>
      <c r="D8565" s="98" t="s">
        <v>13667</v>
      </c>
      <c r="E8565" s="98" t="s">
        <v>13670</v>
      </c>
      <c r="F8565" s="124">
        <v>11</v>
      </c>
      <c r="G8565" s="112">
        <v>39433</v>
      </c>
      <c r="H8565" s="98"/>
      <c r="I8565" s="123" t="str">
        <f t="shared" si="133"/>
        <v>NÃO</v>
      </c>
      <c r="J8565" s="123"/>
      <c r="K8565" s="123"/>
      <c r="L8565" s="123"/>
      <c r="M8565" s="98" t="s">
        <v>13699</v>
      </c>
      <c r="N8565" s="118"/>
    </row>
    <row r="8566" spans="1:14" x14ac:dyDescent="0.25">
      <c r="A8566" s="130">
        <v>1612585000163</v>
      </c>
      <c r="B8566" s="98" t="s">
        <v>12418</v>
      </c>
      <c r="C8566" s="123" t="s">
        <v>2926</v>
      </c>
      <c r="D8566" s="98" t="s">
        <v>13667</v>
      </c>
      <c r="E8566" s="98" t="s">
        <v>13670</v>
      </c>
      <c r="F8566" s="124">
        <v>14</v>
      </c>
      <c r="G8566" s="112">
        <v>44136</v>
      </c>
      <c r="H8566" s="98"/>
      <c r="I8566" s="123" t="str">
        <f t="shared" si="133"/>
        <v>SIM</v>
      </c>
      <c r="J8566" s="123"/>
      <c r="K8566" s="123"/>
      <c r="L8566" s="123"/>
      <c r="M8566" s="98"/>
      <c r="N8566" s="118"/>
    </row>
    <row r="8567" spans="1:14" x14ac:dyDescent="0.25">
      <c r="A8567" s="130">
        <v>8888950000106</v>
      </c>
      <c r="B8567" s="98" t="s">
        <v>12419</v>
      </c>
      <c r="C8567" s="123" t="s">
        <v>2554</v>
      </c>
      <c r="D8567" s="98" t="s">
        <v>13667</v>
      </c>
      <c r="E8567" s="98" t="s">
        <v>13670</v>
      </c>
      <c r="F8567" s="124">
        <v>11</v>
      </c>
      <c r="G8567" s="112">
        <v>43803</v>
      </c>
      <c r="H8567" s="98"/>
      <c r="I8567" s="123" t="str">
        <f t="shared" si="133"/>
        <v>NÃO</v>
      </c>
      <c r="J8567" s="123"/>
      <c r="K8567" s="123"/>
      <c r="L8567" s="123"/>
      <c r="M8567" s="98"/>
      <c r="N8567" s="118"/>
    </row>
    <row r="8568" spans="1:14" x14ac:dyDescent="0.25">
      <c r="A8568" s="130">
        <v>18668368000198</v>
      </c>
      <c r="B8568" s="98" t="s">
        <v>12420</v>
      </c>
      <c r="C8568" s="123" t="s">
        <v>1356</v>
      </c>
      <c r="D8568" s="98" t="s">
        <v>13667</v>
      </c>
      <c r="E8568" s="98" t="s">
        <v>13670</v>
      </c>
      <c r="F8568" s="124">
        <v>11</v>
      </c>
      <c r="G8568" s="112">
        <v>43265</v>
      </c>
      <c r="H8568" s="98"/>
      <c r="I8568" s="123" t="str">
        <f t="shared" si="133"/>
        <v>NÃO</v>
      </c>
      <c r="J8568" s="123"/>
      <c r="K8568" s="123"/>
      <c r="L8568" s="123"/>
      <c r="M8568" s="98" t="s">
        <v>14658</v>
      </c>
      <c r="N8568" s="118"/>
    </row>
    <row r="8569" spans="1:14" x14ac:dyDescent="0.25">
      <c r="A8569" s="130">
        <v>24950461000193</v>
      </c>
      <c r="B8569" s="98" t="s">
        <v>12421</v>
      </c>
      <c r="C8569" s="123" t="s">
        <v>2274</v>
      </c>
      <c r="D8569" s="98" t="s">
        <v>13667</v>
      </c>
      <c r="E8569" s="98" t="s">
        <v>13670</v>
      </c>
      <c r="F8569" s="124">
        <v>14</v>
      </c>
      <c r="G8569" s="112">
        <v>44013</v>
      </c>
      <c r="H8569" s="98"/>
      <c r="I8569" s="123" t="str">
        <f t="shared" si="133"/>
        <v>SIM</v>
      </c>
      <c r="J8569" s="123"/>
      <c r="K8569" s="123"/>
      <c r="L8569" s="123"/>
      <c r="M8569" s="98"/>
      <c r="N8569" s="118"/>
    </row>
    <row r="8570" spans="1:14" x14ac:dyDescent="0.25">
      <c r="A8570" s="130">
        <v>2922128000138</v>
      </c>
      <c r="B8570" s="98" t="s">
        <v>12422</v>
      </c>
      <c r="C8570" s="123" t="s">
        <v>901</v>
      </c>
      <c r="D8570" s="98" t="s">
        <v>13667</v>
      </c>
      <c r="E8570" s="98" t="s">
        <v>13670</v>
      </c>
      <c r="F8570" s="124">
        <v>11</v>
      </c>
      <c r="G8570" s="112">
        <v>39311</v>
      </c>
      <c r="H8570" s="98"/>
      <c r="I8570" s="123" t="str">
        <f t="shared" si="133"/>
        <v>NÃO</v>
      </c>
      <c r="J8570" s="123"/>
      <c r="K8570" s="123"/>
      <c r="L8570" s="123"/>
      <c r="M8570" s="98" t="s">
        <v>14260</v>
      </c>
      <c r="N8570" s="118"/>
    </row>
    <row r="8571" spans="1:14" x14ac:dyDescent="0.25">
      <c r="A8571" s="130">
        <v>75789552000120</v>
      </c>
      <c r="B8571" s="98" t="s">
        <v>12423</v>
      </c>
      <c r="C8571" s="123" t="s">
        <v>3143</v>
      </c>
      <c r="D8571" s="98" t="s">
        <v>13667</v>
      </c>
      <c r="E8571" s="98" t="s">
        <v>13670</v>
      </c>
      <c r="F8571" s="124">
        <v>11</v>
      </c>
      <c r="G8571" s="112">
        <v>43433</v>
      </c>
      <c r="H8571" s="98"/>
      <c r="I8571" s="123" t="str">
        <f t="shared" si="133"/>
        <v>NÃO</v>
      </c>
      <c r="J8571" s="123"/>
      <c r="K8571" s="123"/>
      <c r="L8571" s="123"/>
      <c r="M8571" s="98"/>
      <c r="N8571" s="118"/>
    </row>
    <row r="8572" spans="1:14" x14ac:dyDescent="0.25">
      <c r="A8572" s="130">
        <v>5830872000109</v>
      </c>
      <c r="B8572" s="98" t="s">
        <v>12424</v>
      </c>
      <c r="C8572" s="123" t="s">
        <v>133</v>
      </c>
      <c r="D8572" s="98" t="s">
        <v>13667</v>
      </c>
      <c r="E8572" s="98" t="s">
        <v>13670</v>
      </c>
      <c r="F8572" s="124">
        <v>11</v>
      </c>
      <c r="G8572" s="112">
        <v>39447</v>
      </c>
      <c r="H8572" s="98"/>
      <c r="I8572" s="123" t="str">
        <f t="shared" si="133"/>
        <v>NÃO</v>
      </c>
      <c r="J8572" s="123"/>
      <c r="K8572" s="123"/>
      <c r="L8572" s="123"/>
      <c r="M8572" s="98" t="s">
        <v>13839</v>
      </c>
      <c r="N8572" s="118"/>
    </row>
    <row r="8573" spans="1:14" x14ac:dyDescent="0.25">
      <c r="A8573" s="130">
        <v>3330453000174</v>
      </c>
      <c r="B8573" s="98" t="s">
        <v>12425</v>
      </c>
      <c r="C8573" s="123" t="s">
        <v>2197</v>
      </c>
      <c r="D8573" s="98" t="s">
        <v>13667</v>
      </c>
      <c r="E8573" s="98" t="s">
        <v>13670</v>
      </c>
      <c r="F8573" s="124">
        <v>11</v>
      </c>
      <c r="G8573" s="112">
        <v>41509</v>
      </c>
      <c r="H8573" s="98"/>
      <c r="I8573" s="123" t="str">
        <f t="shared" si="133"/>
        <v>NÃO</v>
      </c>
      <c r="J8573" s="123"/>
      <c r="K8573" s="123"/>
      <c r="L8573" s="123"/>
      <c r="M8573" s="98" t="s">
        <v>14884</v>
      </c>
      <c r="N8573" s="118"/>
    </row>
    <row r="8574" spans="1:14" x14ac:dyDescent="0.25">
      <c r="A8574" s="130">
        <v>82777301000190</v>
      </c>
      <c r="B8574" s="98" t="s">
        <v>12426</v>
      </c>
      <c r="C8574" s="123" t="s">
        <v>4289</v>
      </c>
      <c r="D8574" s="98" t="s">
        <v>13667</v>
      </c>
      <c r="E8574" s="98" t="s">
        <v>13670</v>
      </c>
      <c r="F8574" s="124">
        <v>14</v>
      </c>
      <c r="G8574" s="112">
        <v>44044</v>
      </c>
      <c r="H8574" s="98"/>
      <c r="I8574" s="123" t="str">
        <f t="shared" si="133"/>
        <v>SIM</v>
      </c>
      <c r="J8574" s="123"/>
      <c r="K8574" s="123"/>
      <c r="L8574" s="123"/>
      <c r="M8574" s="98"/>
      <c r="N8574" s="118"/>
    </row>
    <row r="8575" spans="1:14" x14ac:dyDescent="0.25">
      <c r="A8575" s="130">
        <v>41522327000100</v>
      </c>
      <c r="B8575" s="98" t="s">
        <v>12427</v>
      </c>
      <c r="C8575" s="123" t="s">
        <v>2926</v>
      </c>
      <c r="D8575" s="98" t="s">
        <v>13667</v>
      </c>
      <c r="E8575" s="98" t="s">
        <v>13670</v>
      </c>
      <c r="F8575" s="124">
        <v>11</v>
      </c>
      <c r="G8575" s="112">
        <v>39253</v>
      </c>
      <c r="H8575" s="98"/>
      <c r="I8575" s="123" t="str">
        <f t="shared" si="133"/>
        <v>NÃO</v>
      </c>
      <c r="J8575" s="123"/>
      <c r="K8575" s="123"/>
      <c r="L8575" s="123"/>
      <c r="M8575" s="98" t="s">
        <v>13534</v>
      </c>
      <c r="N8575" s="118"/>
    </row>
    <row r="8576" spans="1:14" x14ac:dyDescent="0.25">
      <c r="A8576" s="130">
        <v>12207551000100</v>
      </c>
      <c r="B8576" s="98" t="s">
        <v>12428</v>
      </c>
      <c r="C8576" s="123" t="s">
        <v>29</v>
      </c>
      <c r="D8576" s="98" t="s">
        <v>13667</v>
      </c>
      <c r="E8576" s="98" t="s">
        <v>13670</v>
      </c>
      <c r="F8576" s="124">
        <v>11</v>
      </c>
      <c r="G8576" s="112">
        <v>42950</v>
      </c>
      <c r="H8576" s="98"/>
      <c r="I8576" s="123" t="str">
        <f t="shared" si="133"/>
        <v>NÃO</v>
      </c>
      <c r="J8576" s="123"/>
      <c r="K8576" s="123"/>
      <c r="L8576" s="123"/>
      <c r="M8576" s="98" t="s">
        <v>13735</v>
      </c>
      <c r="N8576" s="118"/>
    </row>
    <row r="8577" spans="1:14" x14ac:dyDescent="0.25">
      <c r="A8577" s="130">
        <v>1612584000119</v>
      </c>
      <c r="B8577" s="98" t="s">
        <v>12429</v>
      </c>
      <c r="C8577" s="123" t="s">
        <v>2926</v>
      </c>
      <c r="D8577" s="98" t="s">
        <v>13667</v>
      </c>
      <c r="E8577" s="98" t="s">
        <v>13670</v>
      </c>
      <c r="F8577" s="124">
        <v>11</v>
      </c>
      <c r="G8577" s="112">
        <v>41449</v>
      </c>
      <c r="H8577" s="98"/>
      <c r="I8577" s="123" t="str">
        <f t="shared" si="133"/>
        <v>NÃO</v>
      </c>
      <c r="J8577" s="123"/>
      <c r="K8577" s="123"/>
      <c r="L8577" s="123"/>
      <c r="M8577" s="98" t="s">
        <v>15604</v>
      </c>
      <c r="N8577" s="118"/>
    </row>
    <row r="8578" spans="1:14" x14ac:dyDescent="0.25">
      <c r="A8578" s="130">
        <v>40893778000191</v>
      </c>
      <c r="B8578" s="98" t="s">
        <v>12430</v>
      </c>
      <c r="C8578" s="123" t="s">
        <v>2758</v>
      </c>
      <c r="D8578" s="98" t="s">
        <v>13667</v>
      </c>
      <c r="E8578" s="98" t="s">
        <v>13670</v>
      </c>
      <c r="F8578" s="124">
        <v>11</v>
      </c>
      <c r="G8578" s="112">
        <v>40259</v>
      </c>
      <c r="H8578" s="98"/>
      <c r="I8578" s="123" t="str">
        <f t="shared" si="133"/>
        <v>NÃO</v>
      </c>
      <c r="J8578" s="123"/>
      <c r="K8578" s="123"/>
      <c r="L8578" s="123"/>
      <c r="M8578" s="98" t="s">
        <v>15405</v>
      </c>
      <c r="N8578" s="118"/>
    </row>
    <row r="8579" spans="1:14" x14ac:dyDescent="0.25">
      <c r="A8579" s="130">
        <v>11286267000103</v>
      </c>
      <c r="B8579" s="98" t="s">
        <v>12431</v>
      </c>
      <c r="C8579" s="123" t="s">
        <v>2758</v>
      </c>
      <c r="D8579" s="98" t="s">
        <v>13667</v>
      </c>
      <c r="E8579" s="98" t="s">
        <v>13670</v>
      </c>
      <c r="F8579" s="124">
        <v>11</v>
      </c>
      <c r="G8579" s="112">
        <v>41664</v>
      </c>
      <c r="H8579" s="98"/>
      <c r="I8579" s="123" t="str">
        <f t="shared" ref="I8579:I8642" si="134">IFERROR(IF(OR(E8579="Ativos", E8579="Aposentados",E8579="Pensionistas"),IF(F8579&gt;=14,"SIM","NÃO"),""),"")</f>
        <v>NÃO</v>
      </c>
      <c r="J8579" s="123"/>
      <c r="K8579" s="123"/>
      <c r="L8579" s="123"/>
      <c r="M8579" s="98" t="s">
        <v>15408</v>
      </c>
      <c r="N8579" s="118"/>
    </row>
    <row r="8580" spans="1:14" x14ac:dyDescent="0.25">
      <c r="A8580" s="130">
        <v>94704277000149</v>
      </c>
      <c r="B8580" s="98" t="s">
        <v>12432</v>
      </c>
      <c r="C8580" s="123" t="s">
        <v>3812</v>
      </c>
      <c r="D8580" s="98" t="s">
        <v>13667</v>
      </c>
      <c r="E8580" s="98" t="s">
        <v>13670</v>
      </c>
      <c r="F8580" s="124">
        <v>14</v>
      </c>
      <c r="G8580" s="112">
        <v>44136</v>
      </c>
      <c r="H8580" s="98"/>
      <c r="I8580" s="123" t="str">
        <f t="shared" si="134"/>
        <v>SIM</v>
      </c>
      <c r="J8580" s="123"/>
      <c r="K8580" s="123"/>
      <c r="L8580" s="123"/>
      <c r="M8580" s="98"/>
      <c r="N8580" s="118"/>
    </row>
    <row r="8581" spans="1:14" x14ac:dyDescent="0.25">
      <c r="A8581" s="130">
        <v>18602078000141</v>
      </c>
      <c r="B8581" s="98" t="s">
        <v>12433</v>
      </c>
      <c r="C8581" s="123" t="s">
        <v>1356</v>
      </c>
      <c r="D8581" s="98" t="s">
        <v>13667</v>
      </c>
      <c r="E8581" s="98" t="s">
        <v>13670</v>
      </c>
      <c r="F8581" s="124">
        <v>11</v>
      </c>
      <c r="G8581" s="112">
        <v>39432</v>
      </c>
      <c r="H8581" s="98"/>
      <c r="I8581" s="123" t="str">
        <f t="shared" si="134"/>
        <v>NÃO</v>
      </c>
      <c r="J8581" s="123"/>
      <c r="K8581" s="123"/>
      <c r="L8581" s="123"/>
      <c r="M8581" s="98"/>
      <c r="N8581" s="118"/>
    </row>
    <row r="8582" spans="1:14" x14ac:dyDescent="0.25">
      <c r="A8582" s="130">
        <v>1613731000175</v>
      </c>
      <c r="B8582" s="98" t="s">
        <v>12434</v>
      </c>
      <c r="C8582" s="123" t="s">
        <v>2758</v>
      </c>
      <c r="D8582" s="98" t="s">
        <v>13667</v>
      </c>
      <c r="E8582" s="98" t="s">
        <v>13670</v>
      </c>
      <c r="F8582" s="124">
        <v>11</v>
      </c>
      <c r="G8582" s="112">
        <v>38808</v>
      </c>
      <c r="H8582" s="98"/>
      <c r="I8582" s="123" t="str">
        <f t="shared" si="134"/>
        <v>NÃO</v>
      </c>
      <c r="J8582" s="123"/>
      <c r="K8582" s="123"/>
      <c r="L8582" s="123"/>
      <c r="M8582" s="98" t="s">
        <v>15410</v>
      </c>
      <c r="N8582" s="118"/>
    </row>
    <row r="8583" spans="1:14" x14ac:dyDescent="0.25">
      <c r="A8583" s="130">
        <v>8997611000168</v>
      </c>
      <c r="B8583" s="98" t="s">
        <v>12435</v>
      </c>
      <c r="C8583" s="123" t="s">
        <v>2554</v>
      </c>
      <c r="D8583" s="98" t="s">
        <v>13667</v>
      </c>
      <c r="E8583" s="98" t="s">
        <v>13670</v>
      </c>
      <c r="F8583" s="124">
        <v>14</v>
      </c>
      <c r="G8583" s="112">
        <v>43983</v>
      </c>
      <c r="H8583" s="98"/>
      <c r="I8583" s="123" t="str">
        <f t="shared" si="134"/>
        <v>SIM</v>
      </c>
      <c r="J8583" s="123"/>
      <c r="K8583" s="123"/>
      <c r="L8583" s="123"/>
      <c r="M8583" s="98"/>
      <c r="N8583" s="118"/>
    </row>
    <row r="8584" spans="1:14" x14ac:dyDescent="0.25">
      <c r="A8584" s="130">
        <v>87613626000151</v>
      </c>
      <c r="B8584" s="98" t="s">
        <v>12436</v>
      </c>
      <c r="C8584" s="123" t="s">
        <v>3812</v>
      </c>
      <c r="D8584" s="98" t="s">
        <v>13667</v>
      </c>
      <c r="E8584" s="98" t="s">
        <v>13670</v>
      </c>
      <c r="F8584" s="124">
        <v>14</v>
      </c>
      <c r="G8584" s="112">
        <v>44136</v>
      </c>
      <c r="H8584" s="98"/>
      <c r="I8584" s="123" t="str">
        <f t="shared" si="134"/>
        <v>SIM</v>
      </c>
      <c r="J8584" s="123"/>
      <c r="K8584" s="123"/>
      <c r="L8584" s="123"/>
      <c r="M8584" s="98"/>
      <c r="N8584" s="118"/>
    </row>
    <row r="8585" spans="1:14" x14ac:dyDescent="0.25">
      <c r="A8585" s="130">
        <v>92406289000161</v>
      </c>
      <c r="B8585" s="98" t="s">
        <v>12437</v>
      </c>
      <c r="C8585" s="123" t="s">
        <v>3812</v>
      </c>
      <c r="D8585" s="98" t="s">
        <v>13667</v>
      </c>
      <c r="E8585" s="98" t="s">
        <v>13670</v>
      </c>
      <c r="F8585" s="124">
        <v>14</v>
      </c>
      <c r="G8585" s="112">
        <v>44044</v>
      </c>
      <c r="H8585" s="98"/>
      <c r="I8585" s="123" t="str">
        <f t="shared" si="134"/>
        <v>SIM</v>
      </c>
      <c r="J8585" s="123"/>
      <c r="K8585" s="123"/>
      <c r="L8585" s="123"/>
      <c r="M8585" s="98"/>
      <c r="N8585" s="118"/>
    </row>
    <row r="8586" spans="1:14" x14ac:dyDescent="0.25">
      <c r="A8586" s="130">
        <v>28919637000103</v>
      </c>
      <c r="B8586" s="98" t="s">
        <v>12438</v>
      </c>
      <c r="C8586" s="123" t="s">
        <v>3513</v>
      </c>
      <c r="D8586" s="98" t="s">
        <v>13667</v>
      </c>
      <c r="E8586" s="98" t="s">
        <v>13670</v>
      </c>
      <c r="F8586" s="124">
        <v>11</v>
      </c>
      <c r="G8586" s="112">
        <v>39171</v>
      </c>
      <c r="H8586" s="98"/>
      <c r="I8586" s="123" t="str">
        <f t="shared" si="134"/>
        <v>NÃO</v>
      </c>
      <c r="J8586" s="123"/>
      <c r="K8586" s="123"/>
      <c r="L8586" s="123"/>
      <c r="M8586" s="98" t="s">
        <v>13534</v>
      </c>
      <c r="N8586" s="118"/>
    </row>
    <row r="8587" spans="1:14" x14ac:dyDescent="0.25">
      <c r="A8587" s="130">
        <v>87297982000103</v>
      </c>
      <c r="B8587" s="98" t="s">
        <v>12439</v>
      </c>
      <c r="C8587" s="123" t="s">
        <v>3812</v>
      </c>
      <c r="D8587" s="98" t="s">
        <v>13667</v>
      </c>
      <c r="E8587" s="98" t="s">
        <v>13670</v>
      </c>
      <c r="F8587" s="124">
        <v>14</v>
      </c>
      <c r="G8587" s="112">
        <v>44044</v>
      </c>
      <c r="H8587" s="98"/>
      <c r="I8587" s="123" t="str">
        <f t="shared" si="134"/>
        <v>SIM</v>
      </c>
      <c r="J8587" s="123"/>
      <c r="K8587" s="123"/>
      <c r="L8587" s="123"/>
      <c r="M8587" s="98"/>
      <c r="N8587" s="118"/>
    </row>
    <row r="8588" spans="1:14" x14ac:dyDescent="0.25">
      <c r="A8588" s="130">
        <v>10143246000176</v>
      </c>
      <c r="B8588" s="98" t="s">
        <v>12440</v>
      </c>
      <c r="C8588" s="123" t="s">
        <v>2758</v>
      </c>
      <c r="D8588" s="98" t="s">
        <v>13667</v>
      </c>
      <c r="E8588" s="98" t="s">
        <v>13670</v>
      </c>
      <c r="F8588" s="124">
        <v>11</v>
      </c>
      <c r="G8588" s="112">
        <v>39234</v>
      </c>
      <c r="H8588" s="98"/>
      <c r="I8588" s="123" t="str">
        <f t="shared" si="134"/>
        <v>NÃO</v>
      </c>
      <c r="J8588" s="123"/>
      <c r="K8588" s="123"/>
      <c r="L8588" s="123"/>
      <c r="M8588" s="98"/>
      <c r="N8588" s="118"/>
    </row>
    <row r="8589" spans="1:14" x14ac:dyDescent="0.25">
      <c r="A8589" s="130">
        <v>8113466000105</v>
      </c>
      <c r="B8589" s="98" t="s">
        <v>12441</v>
      </c>
      <c r="C8589" s="123" t="s">
        <v>3601</v>
      </c>
      <c r="D8589" s="98" t="s">
        <v>13667</v>
      </c>
      <c r="E8589" s="98" t="s">
        <v>13670</v>
      </c>
      <c r="F8589" s="124">
        <v>11</v>
      </c>
      <c r="G8589" s="112">
        <v>41382</v>
      </c>
      <c r="H8589" s="98"/>
      <c r="I8589" s="123" t="str">
        <f t="shared" si="134"/>
        <v>NÃO</v>
      </c>
      <c r="J8589" s="123"/>
      <c r="K8589" s="123"/>
      <c r="L8589" s="123"/>
      <c r="M8589" s="98" t="s">
        <v>16079</v>
      </c>
      <c r="N8589" s="118"/>
    </row>
    <row r="8590" spans="1:14" x14ac:dyDescent="0.25">
      <c r="A8590" s="130">
        <v>8159394000137</v>
      </c>
      <c r="B8590" s="98" t="s">
        <v>12442</v>
      </c>
      <c r="C8590" s="123" t="s">
        <v>3601</v>
      </c>
      <c r="D8590" s="98" t="s">
        <v>13667</v>
      </c>
      <c r="E8590" s="98" t="s">
        <v>13670</v>
      </c>
      <c r="F8590" s="124">
        <v>11</v>
      </c>
      <c r="G8590" s="112">
        <v>42380</v>
      </c>
      <c r="H8590" s="98"/>
      <c r="I8590" s="123" t="str">
        <f t="shared" si="134"/>
        <v>NÃO</v>
      </c>
      <c r="J8590" s="123"/>
      <c r="K8590" s="123"/>
      <c r="L8590" s="123"/>
      <c r="M8590" s="98" t="s">
        <v>16081</v>
      </c>
      <c r="N8590" s="118"/>
    </row>
    <row r="8591" spans="1:14" x14ac:dyDescent="0.25">
      <c r="A8591" s="130">
        <v>17877200000120</v>
      </c>
      <c r="B8591" s="98" t="s">
        <v>12443</v>
      </c>
      <c r="C8591" s="123" t="s">
        <v>1356</v>
      </c>
      <c r="D8591" s="98" t="s">
        <v>13667</v>
      </c>
      <c r="E8591" s="98" t="s">
        <v>13670</v>
      </c>
      <c r="F8591" s="124">
        <v>11</v>
      </c>
      <c r="G8591" s="112">
        <v>38932</v>
      </c>
      <c r="H8591" s="98"/>
      <c r="I8591" s="123" t="str">
        <f t="shared" si="134"/>
        <v>NÃO</v>
      </c>
      <c r="J8591" s="123"/>
      <c r="K8591" s="123"/>
      <c r="L8591" s="123"/>
      <c r="M8591" s="98" t="s">
        <v>13534</v>
      </c>
      <c r="N8591" s="118"/>
    </row>
    <row r="8592" spans="1:14" x14ac:dyDescent="0.25">
      <c r="A8592" s="130">
        <v>37465408000149</v>
      </c>
      <c r="B8592" s="98" t="s">
        <v>12444</v>
      </c>
      <c r="C8592" s="123" t="s">
        <v>2274</v>
      </c>
      <c r="D8592" s="98" t="s">
        <v>13667</v>
      </c>
      <c r="E8592" s="98" t="s">
        <v>13670</v>
      </c>
      <c r="F8592" s="124">
        <v>11</v>
      </c>
      <c r="G8592" s="112">
        <v>38729</v>
      </c>
      <c r="H8592" s="98"/>
      <c r="I8592" s="123" t="str">
        <f t="shared" si="134"/>
        <v>NÃO</v>
      </c>
      <c r="J8592" s="123"/>
      <c r="K8592" s="123"/>
      <c r="L8592" s="123"/>
      <c r="M8592" s="98" t="s">
        <v>14972</v>
      </c>
      <c r="N8592" s="118"/>
    </row>
    <row r="8593" spans="1:14" x14ac:dyDescent="0.25">
      <c r="A8593" s="130">
        <v>6554117000101</v>
      </c>
      <c r="B8593" s="98" t="s">
        <v>12445</v>
      </c>
      <c r="C8593" s="123" t="s">
        <v>2926</v>
      </c>
      <c r="D8593" s="98" t="s">
        <v>13667</v>
      </c>
      <c r="E8593" s="98" t="s">
        <v>13670</v>
      </c>
      <c r="F8593" s="124">
        <v>11</v>
      </c>
      <c r="G8593" s="112">
        <v>41701</v>
      </c>
      <c r="H8593" s="98"/>
      <c r="I8593" s="123" t="str">
        <f t="shared" si="134"/>
        <v>NÃO</v>
      </c>
      <c r="J8593" s="123"/>
      <c r="K8593" s="123"/>
      <c r="L8593" s="123"/>
      <c r="M8593" s="98" t="s">
        <v>15609</v>
      </c>
      <c r="N8593" s="118"/>
    </row>
    <row r="8594" spans="1:14" x14ac:dyDescent="0.25">
      <c r="A8594" s="130">
        <v>76020452000105</v>
      </c>
      <c r="B8594" s="98" t="s">
        <v>12446</v>
      </c>
      <c r="C8594" s="123" t="s">
        <v>3143</v>
      </c>
      <c r="D8594" s="98" t="s">
        <v>13667</v>
      </c>
      <c r="E8594" s="98" t="s">
        <v>13670</v>
      </c>
      <c r="F8594" s="124">
        <v>11</v>
      </c>
      <c r="G8594" s="112">
        <v>39066</v>
      </c>
      <c r="H8594" s="98"/>
      <c r="I8594" s="123" t="str">
        <f t="shared" si="134"/>
        <v>NÃO</v>
      </c>
      <c r="J8594" s="123"/>
      <c r="K8594" s="123"/>
      <c r="L8594" s="123"/>
      <c r="M8594" s="98"/>
      <c r="N8594" s="118"/>
    </row>
    <row r="8595" spans="1:14" x14ac:dyDescent="0.25">
      <c r="A8595" s="130">
        <v>95684536000180</v>
      </c>
      <c r="B8595" s="98" t="s">
        <v>12447</v>
      </c>
      <c r="C8595" s="123" t="s">
        <v>3143</v>
      </c>
      <c r="D8595" s="98" t="s">
        <v>13667</v>
      </c>
      <c r="E8595" s="98" t="s">
        <v>13670</v>
      </c>
      <c r="F8595" s="124">
        <v>11</v>
      </c>
      <c r="G8595" s="112">
        <v>41000</v>
      </c>
      <c r="H8595" s="98"/>
      <c r="I8595" s="123" t="str">
        <f t="shared" si="134"/>
        <v>NÃO</v>
      </c>
      <c r="J8595" s="123"/>
      <c r="K8595" s="123"/>
      <c r="L8595" s="123"/>
      <c r="M8595" s="98"/>
      <c r="N8595" s="118"/>
    </row>
    <row r="8596" spans="1:14" x14ac:dyDescent="0.25">
      <c r="A8596" s="130">
        <v>76205970000195</v>
      </c>
      <c r="B8596" s="98" t="s">
        <v>12448</v>
      </c>
      <c r="C8596" s="123" t="s">
        <v>3143</v>
      </c>
      <c r="D8596" s="98" t="s">
        <v>13667</v>
      </c>
      <c r="E8596" s="98" t="s">
        <v>13670</v>
      </c>
      <c r="F8596" s="124">
        <v>11</v>
      </c>
      <c r="G8596" s="112">
        <v>38849</v>
      </c>
      <c r="H8596" s="98"/>
      <c r="I8596" s="123" t="str">
        <f t="shared" si="134"/>
        <v>NÃO</v>
      </c>
      <c r="J8596" s="123"/>
      <c r="K8596" s="123"/>
      <c r="L8596" s="123"/>
      <c r="M8596" s="98"/>
      <c r="N8596" s="118"/>
    </row>
    <row r="8597" spans="1:14" x14ac:dyDescent="0.25">
      <c r="A8597" s="130">
        <v>44437820000110</v>
      </c>
      <c r="B8597" s="98" t="s">
        <v>12449</v>
      </c>
      <c r="C8597" s="123" t="s">
        <v>4626</v>
      </c>
      <c r="D8597" s="98" t="s">
        <v>13667</v>
      </c>
      <c r="E8597" s="98" t="s">
        <v>13670</v>
      </c>
      <c r="F8597" s="124">
        <v>14</v>
      </c>
      <c r="G8597" s="112">
        <v>44044</v>
      </c>
      <c r="H8597" s="98"/>
      <c r="I8597" s="123" t="str">
        <f t="shared" si="134"/>
        <v>SIM</v>
      </c>
      <c r="J8597" s="123"/>
      <c r="K8597" s="123"/>
      <c r="L8597" s="123"/>
      <c r="M8597" s="98"/>
      <c r="N8597" s="118"/>
    </row>
    <row r="8598" spans="1:14" x14ac:dyDescent="0.25">
      <c r="A8598" s="130">
        <v>18244376000107</v>
      </c>
      <c r="B8598" s="98" t="s">
        <v>12450</v>
      </c>
      <c r="C8598" s="123" t="s">
        <v>1356</v>
      </c>
      <c r="D8598" s="98" t="s">
        <v>13667</v>
      </c>
      <c r="E8598" s="98" t="s">
        <v>13670</v>
      </c>
      <c r="F8598" s="124">
        <v>11</v>
      </c>
      <c r="G8598" s="112">
        <v>38691</v>
      </c>
      <c r="H8598" s="98"/>
      <c r="I8598" s="123" t="str">
        <f t="shared" si="134"/>
        <v>NÃO</v>
      </c>
      <c r="J8598" s="123"/>
      <c r="K8598" s="123"/>
      <c r="L8598" s="123"/>
      <c r="M8598" s="98"/>
      <c r="N8598" s="118"/>
    </row>
    <row r="8599" spans="1:14" x14ac:dyDescent="0.25">
      <c r="A8599" s="130">
        <v>88201298000149</v>
      </c>
      <c r="B8599" s="98" t="s">
        <v>12451</v>
      </c>
      <c r="C8599" s="123" t="s">
        <v>3812</v>
      </c>
      <c r="D8599" s="98" t="s">
        <v>13667</v>
      </c>
      <c r="E8599" s="98" t="s">
        <v>13670</v>
      </c>
      <c r="F8599" s="124">
        <v>14</v>
      </c>
      <c r="G8599" s="112">
        <v>44044</v>
      </c>
      <c r="H8599" s="98"/>
      <c r="I8599" s="123" t="str">
        <f t="shared" si="134"/>
        <v>SIM</v>
      </c>
      <c r="J8599" s="123"/>
      <c r="K8599" s="123"/>
      <c r="L8599" s="123"/>
      <c r="M8599" s="98"/>
      <c r="N8599" s="118"/>
    </row>
    <row r="8600" spans="1:14" x14ac:dyDescent="0.25">
      <c r="A8600" s="130">
        <v>18315218000109</v>
      </c>
      <c r="B8600" s="98" t="s">
        <v>12452</v>
      </c>
      <c r="C8600" s="123" t="s">
        <v>1356</v>
      </c>
      <c r="D8600" s="98" t="s">
        <v>13667</v>
      </c>
      <c r="E8600" s="98" t="s">
        <v>13670</v>
      </c>
      <c r="F8600" s="124">
        <v>14</v>
      </c>
      <c r="G8600" s="112">
        <v>44041</v>
      </c>
      <c r="H8600" s="98"/>
      <c r="I8600" s="123" t="str">
        <f t="shared" si="134"/>
        <v>SIM</v>
      </c>
      <c r="J8600" s="123"/>
      <c r="K8600" s="123"/>
      <c r="L8600" s="123"/>
      <c r="M8600" s="98"/>
      <c r="N8600" s="118"/>
    </row>
    <row r="8601" spans="1:14" x14ac:dyDescent="0.25">
      <c r="A8601" s="130">
        <v>46362661000168</v>
      </c>
      <c r="B8601" s="98" t="s">
        <v>12453</v>
      </c>
      <c r="C8601" s="123" t="s">
        <v>4626</v>
      </c>
      <c r="D8601" s="98" t="s">
        <v>13667</v>
      </c>
      <c r="E8601" s="98" t="s">
        <v>13670</v>
      </c>
      <c r="F8601" s="124">
        <v>11</v>
      </c>
      <c r="G8601" s="112">
        <v>40909</v>
      </c>
      <c r="H8601" s="98"/>
      <c r="I8601" s="123" t="str">
        <f t="shared" si="134"/>
        <v>NÃO</v>
      </c>
      <c r="J8601" s="123"/>
      <c r="K8601" s="123"/>
      <c r="L8601" s="123"/>
      <c r="M8601" s="98" t="s">
        <v>13534</v>
      </c>
      <c r="N8601" s="118"/>
    </row>
    <row r="8602" spans="1:14" x14ac:dyDescent="0.25">
      <c r="A8602" s="130">
        <v>1587109000130</v>
      </c>
      <c r="B8602" s="98" t="s">
        <v>12454</v>
      </c>
      <c r="C8602" s="123" t="s">
        <v>1356</v>
      </c>
      <c r="D8602" s="98" t="s">
        <v>13667</v>
      </c>
      <c r="E8602" s="98" t="s">
        <v>13670</v>
      </c>
      <c r="F8602" s="124">
        <v>11</v>
      </c>
      <c r="G8602" s="112">
        <v>41822</v>
      </c>
      <c r="H8602" s="98"/>
      <c r="I8602" s="123" t="str">
        <f t="shared" si="134"/>
        <v>NÃO</v>
      </c>
      <c r="J8602" s="123"/>
      <c r="K8602" s="123"/>
      <c r="L8602" s="123"/>
      <c r="M8602" s="98" t="s">
        <v>14666</v>
      </c>
      <c r="N8602" s="118"/>
    </row>
    <row r="8603" spans="1:14" x14ac:dyDescent="0.25">
      <c r="A8603" s="130">
        <v>46200846000176</v>
      </c>
      <c r="B8603" s="98" t="s">
        <v>12455</v>
      </c>
      <c r="C8603" s="123" t="s">
        <v>4626</v>
      </c>
      <c r="D8603" s="98" t="s">
        <v>13667</v>
      </c>
      <c r="E8603" s="98" t="s">
        <v>13670</v>
      </c>
      <c r="F8603" s="124">
        <v>14</v>
      </c>
      <c r="G8603" s="112">
        <v>43983</v>
      </c>
      <c r="H8603" s="98"/>
      <c r="I8603" s="123" t="str">
        <f t="shared" si="134"/>
        <v>SIM</v>
      </c>
      <c r="J8603" s="123"/>
      <c r="K8603" s="123"/>
      <c r="L8603" s="123"/>
      <c r="M8603" s="98"/>
      <c r="N8603" s="118"/>
    </row>
    <row r="8604" spans="1:14" x14ac:dyDescent="0.25">
      <c r="A8604" s="130">
        <v>82924390000150</v>
      </c>
      <c r="B8604" s="98" t="s">
        <v>12456</v>
      </c>
      <c r="C8604" s="123" t="s">
        <v>4289</v>
      </c>
      <c r="D8604" s="98" t="s">
        <v>13667</v>
      </c>
      <c r="E8604" s="98" t="s">
        <v>13670</v>
      </c>
      <c r="F8604" s="124">
        <v>11</v>
      </c>
      <c r="G8604" s="112">
        <v>38432</v>
      </c>
      <c r="H8604" s="98"/>
      <c r="I8604" s="123" t="str">
        <f t="shared" si="134"/>
        <v>NÃO</v>
      </c>
      <c r="J8604" s="123"/>
      <c r="K8604" s="123"/>
      <c r="L8604" s="123"/>
      <c r="M8604" s="98"/>
      <c r="N8604" s="118"/>
    </row>
    <row r="8605" spans="1:14" x14ac:dyDescent="0.25">
      <c r="A8605" s="130">
        <v>1067305000183</v>
      </c>
      <c r="B8605" s="98" t="s">
        <v>12457</v>
      </c>
      <c r="C8605" s="123" t="s">
        <v>901</v>
      </c>
      <c r="D8605" s="98" t="s">
        <v>13667</v>
      </c>
      <c r="E8605" s="98" t="s">
        <v>13670</v>
      </c>
      <c r="F8605" s="124">
        <v>14</v>
      </c>
      <c r="G8605" s="112">
        <v>44136</v>
      </c>
      <c r="H8605" s="98"/>
      <c r="I8605" s="123" t="str">
        <f t="shared" si="134"/>
        <v>SIM</v>
      </c>
      <c r="J8605" s="123"/>
      <c r="K8605" s="123"/>
      <c r="L8605" s="123"/>
      <c r="M8605" s="98"/>
      <c r="N8605" s="118"/>
    </row>
    <row r="8606" spans="1:14" x14ac:dyDescent="0.25">
      <c r="A8606" s="130">
        <v>89030639000123</v>
      </c>
      <c r="B8606" s="98" t="s">
        <v>12458</v>
      </c>
      <c r="C8606" s="123" t="s">
        <v>3812</v>
      </c>
      <c r="D8606" s="98" t="s">
        <v>13667</v>
      </c>
      <c r="E8606" s="98" t="s">
        <v>13670</v>
      </c>
      <c r="F8606" s="124">
        <v>11</v>
      </c>
      <c r="G8606" s="112">
        <v>43658</v>
      </c>
      <c r="H8606" s="98"/>
      <c r="I8606" s="123" t="str">
        <f t="shared" si="134"/>
        <v>NÃO</v>
      </c>
      <c r="J8606" s="123"/>
      <c r="K8606" s="123"/>
      <c r="L8606" s="123"/>
      <c r="M8606" s="98"/>
      <c r="N8606" s="118"/>
    </row>
    <row r="8607" spans="1:14" x14ac:dyDescent="0.25">
      <c r="A8607" s="130">
        <v>18029165000151</v>
      </c>
      <c r="B8607" s="98" t="s">
        <v>12459</v>
      </c>
      <c r="C8607" s="123" t="s">
        <v>1356</v>
      </c>
      <c r="D8607" s="98" t="s">
        <v>13667</v>
      </c>
      <c r="E8607" s="98" t="s">
        <v>13670</v>
      </c>
      <c r="F8607" s="124">
        <v>11</v>
      </c>
      <c r="G8607" s="112">
        <v>40786</v>
      </c>
      <c r="H8607" s="98"/>
      <c r="I8607" s="123" t="str">
        <f t="shared" si="134"/>
        <v>NÃO</v>
      </c>
      <c r="J8607" s="123"/>
      <c r="K8607" s="123"/>
      <c r="L8607" s="123"/>
      <c r="M8607" s="98"/>
      <c r="N8607" s="118"/>
    </row>
    <row r="8608" spans="1:14" x14ac:dyDescent="0.25">
      <c r="A8608" s="130">
        <v>45132495000140</v>
      </c>
      <c r="B8608" s="98" t="s">
        <v>12460</v>
      </c>
      <c r="C8608" s="123" t="s">
        <v>4626</v>
      </c>
      <c r="D8608" s="98" t="s">
        <v>13667</v>
      </c>
      <c r="E8608" s="98" t="s">
        <v>13670</v>
      </c>
      <c r="F8608" s="124">
        <v>11</v>
      </c>
      <c r="G8608" s="112">
        <v>43862</v>
      </c>
      <c r="H8608" s="98"/>
      <c r="I8608" s="123" t="str">
        <f t="shared" si="134"/>
        <v>NÃO</v>
      </c>
      <c r="J8608" s="123"/>
      <c r="K8608" s="123"/>
      <c r="L8608" s="123"/>
      <c r="M8608" s="98"/>
      <c r="N8608" s="118"/>
    </row>
    <row r="8609" spans="1:14" x14ac:dyDescent="0.25">
      <c r="A8609" s="130">
        <v>11097292000149</v>
      </c>
      <c r="B8609" s="98" t="s">
        <v>12461</v>
      </c>
      <c r="C8609" s="123" t="s">
        <v>2758</v>
      </c>
      <c r="D8609" s="98" t="s">
        <v>13667</v>
      </c>
      <c r="E8609" s="98" t="s">
        <v>13670</v>
      </c>
      <c r="F8609" s="124">
        <v>11</v>
      </c>
      <c r="G8609" s="112">
        <v>40819</v>
      </c>
      <c r="H8609" s="98"/>
      <c r="I8609" s="123" t="str">
        <f t="shared" si="134"/>
        <v>NÃO</v>
      </c>
      <c r="J8609" s="123"/>
      <c r="K8609" s="123"/>
      <c r="L8609" s="123"/>
      <c r="M8609" s="98" t="s">
        <v>15416</v>
      </c>
      <c r="N8609" s="118"/>
    </row>
    <row r="8610" spans="1:14" x14ac:dyDescent="0.25">
      <c r="A8610" s="130">
        <v>94707486000146</v>
      </c>
      <c r="B8610" s="98" t="s">
        <v>12462</v>
      </c>
      <c r="C8610" s="123" t="s">
        <v>3812</v>
      </c>
      <c r="D8610" s="98" t="s">
        <v>13667</v>
      </c>
      <c r="E8610" s="98" t="s">
        <v>13670</v>
      </c>
      <c r="F8610" s="124">
        <v>11</v>
      </c>
      <c r="G8610" s="112">
        <v>38473</v>
      </c>
      <c r="H8610" s="98"/>
      <c r="I8610" s="123" t="str">
        <f t="shared" si="134"/>
        <v>NÃO</v>
      </c>
      <c r="J8610" s="123"/>
      <c r="K8610" s="123"/>
      <c r="L8610" s="123"/>
      <c r="M8610" s="98" t="s">
        <v>16363</v>
      </c>
      <c r="N8610" s="118"/>
    </row>
    <row r="8611" spans="1:14" x14ac:dyDescent="0.25">
      <c r="A8611" s="130">
        <v>27167410000188</v>
      </c>
      <c r="B8611" s="98" t="s">
        <v>12463</v>
      </c>
      <c r="C8611" s="123" t="s">
        <v>821</v>
      </c>
      <c r="D8611" s="98" t="s">
        <v>13667</v>
      </c>
      <c r="E8611" s="98" t="s">
        <v>13670</v>
      </c>
      <c r="F8611" s="124">
        <v>14</v>
      </c>
      <c r="G8611" s="112">
        <v>44013</v>
      </c>
      <c r="H8611" s="98"/>
      <c r="I8611" s="123" t="str">
        <f t="shared" si="134"/>
        <v>SIM</v>
      </c>
      <c r="J8611" s="123"/>
      <c r="K8611" s="123"/>
      <c r="L8611" s="123"/>
      <c r="M8611" s="98"/>
      <c r="N8611" s="118"/>
    </row>
    <row r="8612" spans="1:14" x14ac:dyDescent="0.25">
      <c r="A8612" s="130">
        <v>76972074000151</v>
      </c>
      <c r="B8612" s="98" t="s">
        <v>12464</v>
      </c>
      <c r="C8612" s="123" t="s">
        <v>3143</v>
      </c>
      <c r="D8612" s="98" t="s">
        <v>13667</v>
      </c>
      <c r="E8612" s="98" t="s">
        <v>13670</v>
      </c>
      <c r="F8612" s="124">
        <v>11</v>
      </c>
      <c r="G8612" s="112">
        <v>40017</v>
      </c>
      <c r="H8612" s="98"/>
      <c r="I8612" s="123" t="str">
        <f t="shared" si="134"/>
        <v>NÃO</v>
      </c>
      <c r="J8612" s="123"/>
      <c r="K8612" s="123"/>
      <c r="L8612" s="123"/>
      <c r="M8612" s="98" t="s">
        <v>15798</v>
      </c>
      <c r="N8612" s="118"/>
    </row>
    <row r="8613" spans="1:14" x14ac:dyDescent="0.25">
      <c r="A8613" s="130">
        <v>76970367000108</v>
      </c>
      <c r="B8613" s="98" t="s">
        <v>12465</v>
      </c>
      <c r="C8613" s="123" t="s">
        <v>3143</v>
      </c>
      <c r="D8613" s="98" t="s">
        <v>13667</v>
      </c>
      <c r="E8613" s="98" t="s">
        <v>13670</v>
      </c>
      <c r="F8613" s="124">
        <v>11</v>
      </c>
      <c r="G8613" s="112">
        <v>42005</v>
      </c>
      <c r="H8613" s="98"/>
      <c r="I8613" s="123" t="str">
        <f t="shared" si="134"/>
        <v>NÃO</v>
      </c>
      <c r="J8613" s="123"/>
      <c r="K8613" s="123"/>
      <c r="L8613" s="123"/>
      <c r="M8613" s="98" t="s">
        <v>15801</v>
      </c>
      <c r="N8613" s="118"/>
    </row>
    <row r="8614" spans="1:14" x14ac:dyDescent="0.25">
      <c r="A8614" s="130">
        <v>75771477000170</v>
      </c>
      <c r="B8614" s="98" t="s">
        <v>12466</v>
      </c>
      <c r="C8614" s="123" t="s">
        <v>3143</v>
      </c>
      <c r="D8614" s="98" t="s">
        <v>13667</v>
      </c>
      <c r="E8614" s="98" t="s">
        <v>13670</v>
      </c>
      <c r="F8614" s="124">
        <v>11</v>
      </c>
      <c r="G8614" s="112">
        <v>40909</v>
      </c>
      <c r="H8614" s="98"/>
      <c r="I8614" s="123" t="str">
        <f t="shared" si="134"/>
        <v>NÃO</v>
      </c>
      <c r="J8614" s="123"/>
      <c r="K8614" s="123"/>
      <c r="L8614" s="123"/>
      <c r="M8614" s="98" t="s">
        <v>13534</v>
      </c>
      <c r="N8614" s="118"/>
    </row>
    <row r="8615" spans="1:14" x14ac:dyDescent="0.25">
      <c r="A8615" s="130">
        <v>46363933000144</v>
      </c>
      <c r="B8615" s="98" t="s">
        <v>12467</v>
      </c>
      <c r="C8615" s="123" t="s">
        <v>4626</v>
      </c>
      <c r="D8615" s="98" t="s">
        <v>13667</v>
      </c>
      <c r="E8615" s="98" t="s">
        <v>13670</v>
      </c>
      <c r="F8615" s="124">
        <v>11</v>
      </c>
      <c r="G8615" s="112">
        <v>43418</v>
      </c>
      <c r="H8615" s="98"/>
      <c r="I8615" s="123" t="str">
        <f t="shared" si="134"/>
        <v>NÃO</v>
      </c>
      <c r="J8615" s="123"/>
      <c r="K8615" s="123"/>
      <c r="L8615" s="123"/>
      <c r="M8615" s="98"/>
      <c r="N8615" s="118"/>
    </row>
    <row r="8616" spans="1:14" x14ac:dyDescent="0.25">
      <c r="A8616" s="130">
        <v>24772246000140</v>
      </c>
      <c r="B8616" s="98" t="s">
        <v>12468</v>
      </c>
      <c r="C8616" s="123" t="s">
        <v>2274</v>
      </c>
      <c r="D8616" s="98" t="s">
        <v>13667</v>
      </c>
      <c r="E8616" s="98" t="s">
        <v>13670</v>
      </c>
      <c r="F8616" s="124">
        <v>14</v>
      </c>
      <c r="G8616" s="112">
        <v>44136</v>
      </c>
      <c r="H8616" s="98"/>
      <c r="I8616" s="123" t="str">
        <f t="shared" si="134"/>
        <v>SIM</v>
      </c>
      <c r="J8616" s="123"/>
      <c r="K8616" s="123"/>
      <c r="L8616" s="123"/>
      <c r="M8616" s="98"/>
      <c r="N8616" s="118"/>
    </row>
    <row r="8617" spans="1:14" x14ac:dyDescent="0.25">
      <c r="A8617" s="130">
        <v>8924813000180</v>
      </c>
      <c r="B8617" s="98" t="s">
        <v>12469</v>
      </c>
      <c r="C8617" s="123" t="s">
        <v>2554</v>
      </c>
      <c r="D8617" s="98" t="s">
        <v>13667</v>
      </c>
      <c r="E8617" s="98" t="s">
        <v>13670</v>
      </c>
      <c r="F8617" s="124">
        <v>11</v>
      </c>
      <c r="G8617" s="112">
        <v>40827</v>
      </c>
      <c r="H8617" s="98"/>
      <c r="I8617" s="123" t="str">
        <f t="shared" si="134"/>
        <v>NÃO</v>
      </c>
      <c r="J8617" s="123"/>
      <c r="K8617" s="123"/>
      <c r="L8617" s="123"/>
      <c r="M8617" s="98" t="s">
        <v>15180</v>
      </c>
      <c r="N8617" s="118"/>
    </row>
    <row r="8618" spans="1:14" x14ac:dyDescent="0.25">
      <c r="A8618" s="130">
        <v>6554448000133</v>
      </c>
      <c r="B8618" s="98" t="s">
        <v>12470</v>
      </c>
      <c r="C8618" s="123" t="s">
        <v>2926</v>
      </c>
      <c r="D8618" s="98" t="s">
        <v>13667</v>
      </c>
      <c r="E8618" s="98" t="s">
        <v>13670</v>
      </c>
      <c r="F8618" s="124">
        <v>14</v>
      </c>
      <c r="G8618" s="112">
        <v>44136</v>
      </c>
      <c r="H8618" s="98"/>
      <c r="I8618" s="123" t="str">
        <f t="shared" si="134"/>
        <v>SIM</v>
      </c>
      <c r="J8618" s="123"/>
      <c r="K8618" s="123"/>
      <c r="L8618" s="123"/>
      <c r="M8618" s="98"/>
      <c r="N8618" s="118"/>
    </row>
    <row r="8619" spans="1:14" x14ac:dyDescent="0.25">
      <c r="A8619" s="130">
        <v>80888688000127</v>
      </c>
      <c r="B8619" s="98" t="s">
        <v>12471</v>
      </c>
      <c r="C8619" s="123" t="s">
        <v>3143</v>
      </c>
      <c r="D8619" s="98" t="s">
        <v>13667</v>
      </c>
      <c r="E8619" s="98" t="s">
        <v>13670</v>
      </c>
      <c r="F8619" s="124">
        <v>11</v>
      </c>
      <c r="G8619" s="112">
        <v>39452</v>
      </c>
      <c r="H8619" s="98"/>
      <c r="I8619" s="123" t="str">
        <f t="shared" si="134"/>
        <v>NÃO</v>
      </c>
      <c r="J8619" s="123"/>
      <c r="K8619" s="123"/>
      <c r="L8619" s="123"/>
      <c r="M8619" s="98" t="s">
        <v>15805</v>
      </c>
      <c r="N8619" s="118"/>
    </row>
    <row r="8620" spans="1:14" x14ac:dyDescent="0.25">
      <c r="A8620" s="130">
        <v>1169416000109</v>
      </c>
      <c r="B8620" s="98" t="s">
        <v>12472</v>
      </c>
      <c r="C8620" s="123" t="s">
        <v>901</v>
      </c>
      <c r="D8620" s="98" t="s">
        <v>13667</v>
      </c>
      <c r="E8620" s="98" t="s">
        <v>13670</v>
      </c>
      <c r="F8620" s="124">
        <v>11</v>
      </c>
      <c r="G8620" s="112">
        <v>41901</v>
      </c>
      <c r="H8620" s="98"/>
      <c r="I8620" s="123" t="str">
        <f t="shared" si="134"/>
        <v>NÃO</v>
      </c>
      <c r="J8620" s="123"/>
      <c r="K8620" s="123"/>
      <c r="L8620" s="123"/>
      <c r="M8620" s="98" t="s">
        <v>14265</v>
      </c>
      <c r="N8620" s="118"/>
    </row>
    <row r="8621" spans="1:14" x14ac:dyDescent="0.25">
      <c r="A8621" s="130">
        <v>29115474000160</v>
      </c>
      <c r="B8621" s="98" t="s">
        <v>12473</v>
      </c>
      <c r="C8621" s="123" t="s">
        <v>3513</v>
      </c>
      <c r="D8621" s="98" t="s">
        <v>13667</v>
      </c>
      <c r="E8621" s="98" t="s">
        <v>13670</v>
      </c>
      <c r="F8621" s="124">
        <v>11</v>
      </c>
      <c r="G8621" s="112">
        <v>38648</v>
      </c>
      <c r="H8621" s="98"/>
      <c r="I8621" s="123" t="str">
        <f t="shared" si="134"/>
        <v>NÃO</v>
      </c>
      <c r="J8621" s="123"/>
      <c r="K8621" s="123"/>
      <c r="L8621" s="123"/>
      <c r="M8621" s="98"/>
      <c r="N8621" s="118"/>
    </row>
    <row r="8622" spans="1:14" x14ac:dyDescent="0.25">
      <c r="A8622" s="130">
        <v>8234148000100</v>
      </c>
      <c r="B8622" s="98" t="s">
        <v>12474</v>
      </c>
      <c r="C8622" s="123" t="s">
        <v>3601</v>
      </c>
      <c r="D8622" s="98" t="s">
        <v>13667</v>
      </c>
      <c r="E8622" s="98" t="s">
        <v>13670</v>
      </c>
      <c r="F8622" s="124">
        <v>11</v>
      </c>
      <c r="G8622" s="112">
        <v>41761</v>
      </c>
      <c r="H8622" s="98"/>
      <c r="I8622" s="123" t="str">
        <f t="shared" si="134"/>
        <v>NÃO</v>
      </c>
      <c r="J8622" s="123"/>
      <c r="K8622" s="123"/>
      <c r="L8622" s="123"/>
      <c r="M8622" s="98" t="s">
        <v>16083</v>
      </c>
      <c r="N8622" s="118"/>
    </row>
    <row r="8623" spans="1:14" x14ac:dyDescent="0.25">
      <c r="A8623" s="130">
        <v>5995766000177</v>
      </c>
      <c r="B8623" s="98" t="s">
        <v>12475</v>
      </c>
      <c r="C8623" s="123" t="s">
        <v>197</v>
      </c>
      <c r="D8623" s="98" t="s">
        <v>13667</v>
      </c>
      <c r="E8623" s="98" t="s">
        <v>13670</v>
      </c>
      <c r="F8623" s="124">
        <v>11</v>
      </c>
      <c r="G8623" s="112">
        <v>38686</v>
      </c>
      <c r="H8623" s="98"/>
      <c r="I8623" s="123" t="str">
        <f t="shared" si="134"/>
        <v>NÃO</v>
      </c>
      <c r="J8623" s="123"/>
      <c r="K8623" s="123"/>
      <c r="L8623" s="123"/>
      <c r="M8623" s="98" t="s">
        <v>13863</v>
      </c>
      <c r="N8623" s="118"/>
    </row>
    <row r="8624" spans="1:14" x14ac:dyDescent="0.25">
      <c r="A8624" s="130">
        <v>11361888000104</v>
      </c>
      <c r="B8624" s="98" t="s">
        <v>12476</v>
      </c>
      <c r="C8624" s="123" t="s">
        <v>2758</v>
      </c>
      <c r="D8624" s="98" t="s">
        <v>13667</v>
      </c>
      <c r="E8624" s="98" t="s">
        <v>13670</v>
      </c>
      <c r="F8624" s="124">
        <v>11</v>
      </c>
      <c r="G8624" s="112">
        <v>42338</v>
      </c>
      <c r="H8624" s="98"/>
      <c r="I8624" s="123" t="str">
        <f t="shared" si="134"/>
        <v>NÃO</v>
      </c>
      <c r="J8624" s="123"/>
      <c r="K8624" s="123"/>
      <c r="L8624" s="123"/>
      <c r="M8624" s="98" t="s">
        <v>15418</v>
      </c>
      <c r="N8624" s="118"/>
    </row>
    <row r="8625" spans="1:14" x14ac:dyDescent="0.25">
      <c r="A8625" s="130">
        <v>46200853000178</v>
      </c>
      <c r="B8625" s="98" t="s">
        <v>12477</v>
      </c>
      <c r="C8625" s="123" t="s">
        <v>4626</v>
      </c>
      <c r="D8625" s="98" t="s">
        <v>13667</v>
      </c>
      <c r="E8625" s="98" t="s">
        <v>13670</v>
      </c>
      <c r="F8625" s="124">
        <v>11</v>
      </c>
      <c r="G8625" s="112">
        <v>38627</v>
      </c>
      <c r="H8625" s="98"/>
      <c r="I8625" s="123" t="str">
        <f t="shared" si="134"/>
        <v>NÃO</v>
      </c>
      <c r="J8625" s="123"/>
      <c r="K8625" s="123"/>
      <c r="L8625" s="123"/>
      <c r="M8625" s="98"/>
      <c r="N8625" s="118"/>
    </row>
    <row r="8626" spans="1:14" x14ac:dyDescent="0.25">
      <c r="A8626" s="130">
        <v>8184434000109</v>
      </c>
      <c r="B8626" s="98" t="s">
        <v>12478</v>
      </c>
      <c r="C8626" s="123" t="s">
        <v>3601</v>
      </c>
      <c r="D8626" s="98" t="s">
        <v>13667</v>
      </c>
      <c r="E8626" s="98" t="s">
        <v>13670</v>
      </c>
      <c r="F8626" s="124">
        <v>11</v>
      </c>
      <c r="G8626" s="112">
        <v>39487</v>
      </c>
      <c r="H8626" s="98"/>
      <c r="I8626" s="123" t="str">
        <f t="shared" si="134"/>
        <v>NÃO</v>
      </c>
      <c r="J8626" s="123"/>
      <c r="K8626" s="123"/>
      <c r="L8626" s="123"/>
      <c r="M8626" s="98" t="s">
        <v>13534</v>
      </c>
      <c r="N8626" s="118"/>
    </row>
    <row r="8627" spans="1:14" x14ac:dyDescent="0.25">
      <c r="A8627" s="130">
        <v>51848943000100</v>
      </c>
      <c r="B8627" s="98" t="s">
        <v>12479</v>
      </c>
      <c r="C8627" s="123" t="s">
        <v>4626</v>
      </c>
      <c r="D8627" s="98" t="s">
        <v>13667</v>
      </c>
      <c r="E8627" s="98" t="s">
        <v>13670</v>
      </c>
      <c r="F8627" s="124">
        <v>11</v>
      </c>
      <c r="G8627" s="112">
        <v>38594</v>
      </c>
      <c r="H8627" s="98"/>
      <c r="I8627" s="123" t="str">
        <f t="shared" si="134"/>
        <v>NÃO</v>
      </c>
      <c r="J8627" s="123"/>
      <c r="K8627" s="123"/>
      <c r="L8627" s="123"/>
      <c r="M8627" s="98" t="s">
        <v>16817</v>
      </c>
      <c r="N8627" s="118"/>
    </row>
    <row r="8628" spans="1:14" x14ac:dyDescent="0.25">
      <c r="A8628" s="130">
        <v>12200135000180</v>
      </c>
      <c r="B8628" s="98" t="s">
        <v>12480</v>
      </c>
      <c r="C8628" s="123" t="s">
        <v>29</v>
      </c>
      <c r="D8628" s="98" t="s">
        <v>13667</v>
      </c>
      <c r="E8628" s="98" t="s">
        <v>13670</v>
      </c>
      <c r="F8628" s="124">
        <v>11</v>
      </c>
      <c r="G8628" s="112">
        <v>40078</v>
      </c>
      <c r="H8628" s="98"/>
      <c r="I8628" s="123" t="str">
        <f t="shared" si="134"/>
        <v>NÃO</v>
      </c>
      <c r="J8628" s="123"/>
      <c r="K8628" s="123"/>
      <c r="L8628" s="123"/>
      <c r="M8628" s="98" t="s">
        <v>13741</v>
      </c>
      <c r="N8628" s="118"/>
    </row>
    <row r="8629" spans="1:14" x14ac:dyDescent="0.25">
      <c r="A8629" s="130">
        <v>22855142000173</v>
      </c>
      <c r="B8629" s="98" t="s">
        <v>12481</v>
      </c>
      <c r="C8629" s="123" t="s">
        <v>3747</v>
      </c>
      <c r="D8629" s="98" t="s">
        <v>13667</v>
      </c>
      <c r="E8629" s="98" t="s">
        <v>13670</v>
      </c>
      <c r="F8629" s="124">
        <v>11</v>
      </c>
      <c r="G8629" s="112">
        <v>43335</v>
      </c>
      <c r="H8629" s="98"/>
      <c r="I8629" s="123" t="str">
        <f t="shared" si="134"/>
        <v>NÃO</v>
      </c>
      <c r="J8629" s="123"/>
      <c r="K8629" s="123"/>
      <c r="L8629" s="123"/>
      <c r="M8629" s="98" t="s">
        <v>16154</v>
      </c>
      <c r="N8629" s="118"/>
    </row>
    <row r="8630" spans="1:14" x14ac:dyDescent="0.25">
      <c r="A8630" s="130">
        <v>11097375000138</v>
      </c>
      <c r="B8630" s="98" t="s">
        <v>12482</v>
      </c>
      <c r="C8630" s="123" t="s">
        <v>2758</v>
      </c>
      <c r="D8630" s="98" t="s">
        <v>13667</v>
      </c>
      <c r="E8630" s="98" t="s">
        <v>13670</v>
      </c>
      <c r="F8630" s="124">
        <v>11</v>
      </c>
      <c r="G8630" s="112">
        <v>39093</v>
      </c>
      <c r="H8630" s="98"/>
      <c r="I8630" s="123" t="str">
        <f t="shared" si="134"/>
        <v>NÃO</v>
      </c>
      <c r="J8630" s="123"/>
      <c r="K8630" s="123"/>
      <c r="L8630" s="123"/>
      <c r="M8630" s="98" t="s">
        <v>15419</v>
      </c>
      <c r="N8630" s="118"/>
    </row>
    <row r="8631" spans="1:14" x14ac:dyDescent="0.25">
      <c r="A8631" s="130">
        <v>95992020000100</v>
      </c>
      <c r="B8631" s="98" t="s">
        <v>12483</v>
      </c>
      <c r="C8631" s="123" t="s">
        <v>4289</v>
      </c>
      <c r="D8631" s="98" t="s">
        <v>13667</v>
      </c>
      <c r="E8631" s="98" t="s">
        <v>13670</v>
      </c>
      <c r="F8631" s="124">
        <v>12</v>
      </c>
      <c r="G8631" s="112">
        <v>44105</v>
      </c>
      <c r="H8631" s="98"/>
      <c r="I8631" s="123" t="str">
        <f t="shared" si="134"/>
        <v>NÃO</v>
      </c>
      <c r="J8631" s="123"/>
      <c r="K8631" s="123"/>
      <c r="L8631" s="123"/>
      <c r="M8631" s="98"/>
      <c r="N8631" s="118"/>
    </row>
    <row r="8632" spans="1:14" x14ac:dyDescent="0.25">
      <c r="A8632" s="130">
        <v>83102509000172</v>
      </c>
      <c r="B8632" s="98" t="s">
        <v>12484</v>
      </c>
      <c r="C8632" s="123" t="s">
        <v>4289</v>
      </c>
      <c r="D8632" s="98" t="s">
        <v>13667</v>
      </c>
      <c r="E8632" s="98" t="s">
        <v>13670</v>
      </c>
      <c r="F8632" s="124">
        <v>11</v>
      </c>
      <c r="G8632" s="112">
        <v>38577</v>
      </c>
      <c r="H8632" s="98"/>
      <c r="I8632" s="123" t="str">
        <f t="shared" si="134"/>
        <v>NÃO</v>
      </c>
      <c r="J8632" s="123"/>
      <c r="K8632" s="123"/>
      <c r="L8632" s="123"/>
      <c r="M8632" s="98"/>
      <c r="N8632" s="118"/>
    </row>
    <row r="8633" spans="1:14" x14ac:dyDescent="0.25">
      <c r="A8633" s="130">
        <v>45660628000151</v>
      </c>
      <c r="B8633" s="98" t="s">
        <v>12485</v>
      </c>
      <c r="C8633" s="123" t="s">
        <v>4626</v>
      </c>
      <c r="D8633" s="98" t="s">
        <v>13667</v>
      </c>
      <c r="E8633" s="98" t="s">
        <v>13670</v>
      </c>
      <c r="F8633" s="124">
        <v>11</v>
      </c>
      <c r="G8633" s="112">
        <v>39477</v>
      </c>
      <c r="H8633" s="98"/>
      <c r="I8633" s="123" t="str">
        <f t="shared" si="134"/>
        <v>NÃO</v>
      </c>
      <c r="J8633" s="123"/>
      <c r="K8633" s="123"/>
      <c r="L8633" s="123"/>
      <c r="M8633" s="98" t="s">
        <v>16820</v>
      </c>
      <c r="N8633" s="118"/>
    </row>
    <row r="8634" spans="1:14" x14ac:dyDescent="0.25">
      <c r="A8634" s="130">
        <v>29138351000145</v>
      </c>
      <c r="B8634" s="98" t="s">
        <v>12486</v>
      </c>
      <c r="C8634" s="123" t="s">
        <v>3513</v>
      </c>
      <c r="D8634" s="98" t="s">
        <v>13667</v>
      </c>
      <c r="E8634" s="98" t="s">
        <v>13670</v>
      </c>
      <c r="F8634" s="124">
        <v>11</v>
      </c>
      <c r="G8634" s="112">
        <v>39322</v>
      </c>
      <c r="H8634" s="98"/>
      <c r="I8634" s="123" t="str">
        <f t="shared" si="134"/>
        <v>NÃO</v>
      </c>
      <c r="J8634" s="123"/>
      <c r="K8634" s="123"/>
      <c r="L8634" s="123"/>
      <c r="M8634" s="98"/>
      <c r="N8634" s="118"/>
    </row>
    <row r="8635" spans="1:14" x14ac:dyDescent="0.25">
      <c r="A8635" s="130">
        <v>46523163000150</v>
      </c>
      <c r="B8635" s="98" t="s">
        <v>12487</v>
      </c>
      <c r="C8635" s="123" t="s">
        <v>4626</v>
      </c>
      <c r="D8635" s="98" t="s">
        <v>13667</v>
      </c>
      <c r="E8635" s="98" t="s">
        <v>13670</v>
      </c>
      <c r="F8635" s="124">
        <v>11</v>
      </c>
      <c r="G8635" s="112">
        <v>43652</v>
      </c>
      <c r="H8635" s="98"/>
      <c r="I8635" s="123" t="str">
        <f t="shared" si="134"/>
        <v>NÃO</v>
      </c>
      <c r="J8635" s="123"/>
      <c r="K8635" s="123"/>
      <c r="L8635" s="123"/>
      <c r="M8635" s="98"/>
      <c r="N8635" s="118"/>
    </row>
    <row r="8636" spans="1:14" x14ac:dyDescent="0.25">
      <c r="A8636" s="130">
        <v>12228904000158</v>
      </c>
      <c r="B8636" s="98" t="s">
        <v>12488</v>
      </c>
      <c r="C8636" s="123" t="s">
        <v>29</v>
      </c>
      <c r="D8636" s="98" t="s">
        <v>13667</v>
      </c>
      <c r="E8636" s="98" t="s">
        <v>13670</v>
      </c>
      <c r="F8636" s="124">
        <v>11</v>
      </c>
      <c r="G8636" s="112">
        <v>41908</v>
      </c>
      <c r="H8636" s="98"/>
      <c r="I8636" s="123" t="str">
        <f t="shared" si="134"/>
        <v>NÃO</v>
      </c>
      <c r="J8636" s="123"/>
      <c r="K8636" s="123"/>
      <c r="L8636" s="123"/>
      <c r="M8636" s="98" t="s">
        <v>13747</v>
      </c>
      <c r="N8636" s="118"/>
    </row>
    <row r="8637" spans="1:14" x14ac:dyDescent="0.25">
      <c r="A8637" s="130">
        <v>83102392000127</v>
      </c>
      <c r="B8637" s="98" t="s">
        <v>12489</v>
      </c>
      <c r="C8637" s="123" t="s">
        <v>4289</v>
      </c>
      <c r="D8637" s="98" t="s">
        <v>13667</v>
      </c>
      <c r="E8637" s="98" t="s">
        <v>13670</v>
      </c>
      <c r="F8637" s="124">
        <v>11</v>
      </c>
      <c r="G8637" s="112">
        <v>43831</v>
      </c>
      <c r="H8637" s="98"/>
      <c r="I8637" s="123" t="str">
        <f t="shared" si="134"/>
        <v>NÃO</v>
      </c>
      <c r="J8637" s="123"/>
      <c r="K8637" s="123"/>
      <c r="L8637" s="123"/>
      <c r="M8637" s="98"/>
      <c r="N8637" s="118"/>
    </row>
    <row r="8638" spans="1:14" x14ac:dyDescent="0.25">
      <c r="A8638" s="130">
        <v>18404871000136</v>
      </c>
      <c r="B8638" s="98" t="s">
        <v>12490</v>
      </c>
      <c r="C8638" s="123" t="s">
        <v>1356</v>
      </c>
      <c r="D8638" s="98" t="s">
        <v>13667</v>
      </c>
      <c r="E8638" s="98" t="s">
        <v>13670</v>
      </c>
      <c r="F8638" s="124">
        <v>14</v>
      </c>
      <c r="G8638" s="112">
        <v>44136</v>
      </c>
      <c r="H8638" s="98"/>
      <c r="I8638" s="123" t="str">
        <f t="shared" si="134"/>
        <v>SIM</v>
      </c>
      <c r="J8638" s="123"/>
      <c r="K8638" s="123"/>
      <c r="L8638" s="123"/>
      <c r="M8638" s="98"/>
      <c r="N8638" s="118"/>
    </row>
    <row r="8639" spans="1:14" x14ac:dyDescent="0.25">
      <c r="A8639" s="130">
        <v>1740463000152</v>
      </c>
      <c r="B8639" s="98" t="s">
        <v>12491</v>
      </c>
      <c r="C8639" s="123" t="s">
        <v>901</v>
      </c>
      <c r="D8639" s="98" t="s">
        <v>13667</v>
      </c>
      <c r="E8639" s="98" t="s">
        <v>13670</v>
      </c>
      <c r="F8639" s="124">
        <v>14</v>
      </c>
      <c r="G8639" s="112">
        <v>43922</v>
      </c>
      <c r="H8639" s="98"/>
      <c r="I8639" s="123" t="str">
        <f t="shared" si="134"/>
        <v>SIM</v>
      </c>
      <c r="J8639" s="123"/>
      <c r="K8639" s="123"/>
      <c r="L8639" s="123"/>
      <c r="M8639" s="98"/>
      <c r="N8639" s="118"/>
    </row>
    <row r="8640" spans="1:14" x14ac:dyDescent="0.25">
      <c r="A8640" s="117" t="s">
        <v>17061</v>
      </c>
      <c r="B8640" s="98" t="s">
        <v>12492</v>
      </c>
      <c r="C8640" s="123" t="s">
        <v>1356</v>
      </c>
      <c r="D8640" s="98" t="s">
        <v>13667</v>
      </c>
      <c r="E8640" s="98" t="s">
        <v>13670</v>
      </c>
      <c r="F8640" s="124"/>
      <c r="G8640" s="98"/>
      <c r="H8640" s="98"/>
      <c r="I8640" s="123" t="str">
        <f t="shared" si="134"/>
        <v>NÃO</v>
      </c>
      <c r="J8640" s="98"/>
      <c r="K8640" s="98"/>
      <c r="L8640" s="98"/>
      <c r="M8640" s="98"/>
      <c r="N8640" s="118"/>
    </row>
    <row r="8641" spans="1:14" x14ac:dyDescent="0.25">
      <c r="A8641" s="130">
        <v>1613501000106</v>
      </c>
      <c r="B8641" s="98" t="s">
        <v>12493</v>
      </c>
      <c r="C8641" s="123" t="s">
        <v>3812</v>
      </c>
      <c r="D8641" s="98" t="s">
        <v>13667</v>
      </c>
      <c r="E8641" s="98" t="s">
        <v>13670</v>
      </c>
      <c r="F8641" s="124">
        <v>11</v>
      </c>
      <c r="G8641" s="112">
        <v>41275</v>
      </c>
      <c r="H8641" s="98"/>
      <c r="I8641" s="123" t="str">
        <f t="shared" si="134"/>
        <v>NÃO</v>
      </c>
      <c r="J8641" s="123"/>
      <c r="K8641" s="123"/>
      <c r="L8641" s="123"/>
      <c r="M8641" s="98" t="s">
        <v>16366</v>
      </c>
      <c r="N8641" s="118"/>
    </row>
    <row r="8642" spans="1:14" x14ac:dyDescent="0.25">
      <c r="A8642" s="130">
        <v>4274064000131</v>
      </c>
      <c r="B8642" s="98" t="s">
        <v>12494</v>
      </c>
      <c r="C8642" s="123" t="s">
        <v>133</v>
      </c>
      <c r="D8642" s="98" t="s">
        <v>13667</v>
      </c>
      <c r="E8642" s="98" t="s">
        <v>13670</v>
      </c>
      <c r="F8642" s="124">
        <v>11</v>
      </c>
      <c r="G8642" s="112">
        <v>39341</v>
      </c>
      <c r="H8642" s="98"/>
      <c r="I8642" s="123" t="str">
        <f t="shared" si="134"/>
        <v>NÃO</v>
      </c>
      <c r="J8642" s="123"/>
      <c r="K8642" s="123"/>
      <c r="L8642" s="123"/>
      <c r="M8642" s="98"/>
      <c r="N8642" s="118"/>
    </row>
    <row r="8643" spans="1:14" x14ac:dyDescent="0.25">
      <c r="A8643" s="130">
        <v>4641551000195</v>
      </c>
      <c r="B8643" s="98" t="s">
        <v>12495</v>
      </c>
      <c r="C8643" s="123" t="s">
        <v>133</v>
      </c>
      <c r="D8643" s="98" t="s">
        <v>13667</v>
      </c>
      <c r="E8643" s="98" t="s">
        <v>13670</v>
      </c>
      <c r="F8643" s="124">
        <v>11</v>
      </c>
      <c r="G8643" s="112">
        <v>40269</v>
      </c>
      <c r="H8643" s="98"/>
      <c r="I8643" s="123" t="str">
        <f t="shared" ref="I8643:I8706" si="135">IFERROR(IF(OR(E8643="Ativos", E8643="Aposentados",E8643="Pensionistas"),IF(F8643&gt;=14,"SIM","NÃO"),""),"")</f>
        <v>NÃO</v>
      </c>
      <c r="J8643" s="123"/>
      <c r="K8643" s="123"/>
      <c r="L8643" s="123"/>
      <c r="M8643" s="98" t="s">
        <v>13534</v>
      </c>
      <c r="N8643" s="118"/>
    </row>
    <row r="8644" spans="1:14" x14ac:dyDescent="0.25">
      <c r="A8644" s="130">
        <v>1626099000102</v>
      </c>
      <c r="B8644" s="98" t="s">
        <v>12496</v>
      </c>
      <c r="C8644" s="123" t="s">
        <v>2758</v>
      </c>
      <c r="D8644" s="98" t="s">
        <v>13667</v>
      </c>
      <c r="E8644" s="98" t="s">
        <v>13670</v>
      </c>
      <c r="F8644" s="124">
        <v>11</v>
      </c>
      <c r="G8644" s="112">
        <v>40560</v>
      </c>
      <c r="H8644" s="98"/>
      <c r="I8644" s="123" t="str">
        <f t="shared" si="135"/>
        <v>NÃO</v>
      </c>
      <c r="J8644" s="123"/>
      <c r="K8644" s="123"/>
      <c r="L8644" s="123"/>
      <c r="M8644" s="98" t="s">
        <v>13534</v>
      </c>
      <c r="N8644" s="118"/>
    </row>
    <row r="8645" spans="1:14" x14ac:dyDescent="0.25">
      <c r="A8645" s="130">
        <v>4365326000173</v>
      </c>
      <c r="B8645" s="98" t="s">
        <v>12497</v>
      </c>
      <c r="C8645" s="123" t="s">
        <v>133</v>
      </c>
      <c r="D8645" s="98" t="s">
        <v>13667</v>
      </c>
      <c r="E8645" s="98" t="s">
        <v>13670</v>
      </c>
      <c r="F8645" s="124">
        <v>11</v>
      </c>
      <c r="G8645" s="112">
        <v>39464</v>
      </c>
      <c r="H8645" s="98"/>
      <c r="I8645" s="123" t="str">
        <f t="shared" si="135"/>
        <v>NÃO</v>
      </c>
      <c r="J8645" s="123"/>
      <c r="K8645" s="123"/>
      <c r="L8645" s="123"/>
      <c r="M8645" s="98" t="s">
        <v>13844</v>
      </c>
      <c r="N8645" s="118"/>
    </row>
    <row r="8646" spans="1:14" x14ac:dyDescent="0.25">
      <c r="A8646" s="130">
        <v>76285329000108</v>
      </c>
      <c r="B8646" s="98" t="s">
        <v>12498</v>
      </c>
      <c r="C8646" s="123" t="s">
        <v>3143</v>
      </c>
      <c r="D8646" s="98" t="s">
        <v>13667</v>
      </c>
      <c r="E8646" s="98" t="s">
        <v>13670</v>
      </c>
      <c r="F8646" s="124">
        <v>11</v>
      </c>
      <c r="G8646" s="112">
        <v>38419</v>
      </c>
      <c r="H8646" s="98"/>
      <c r="I8646" s="123" t="str">
        <f t="shared" si="135"/>
        <v>NÃO</v>
      </c>
      <c r="J8646" s="123"/>
      <c r="K8646" s="123"/>
      <c r="L8646" s="123"/>
      <c r="M8646" s="98" t="s">
        <v>15810</v>
      </c>
      <c r="N8646" s="118"/>
    </row>
    <row r="8647" spans="1:14" x14ac:dyDescent="0.25">
      <c r="A8647" s="130">
        <v>76105550000137</v>
      </c>
      <c r="B8647" s="98" t="s">
        <v>12499</v>
      </c>
      <c r="C8647" s="123" t="s">
        <v>3143</v>
      </c>
      <c r="D8647" s="98" t="s">
        <v>13667</v>
      </c>
      <c r="E8647" s="98" t="s">
        <v>13670</v>
      </c>
      <c r="F8647" s="124">
        <v>11</v>
      </c>
      <c r="G8647" s="112">
        <v>40030</v>
      </c>
      <c r="H8647" s="98"/>
      <c r="I8647" s="123" t="str">
        <f t="shared" si="135"/>
        <v>NÃO</v>
      </c>
      <c r="J8647" s="123"/>
      <c r="K8647" s="123"/>
      <c r="L8647" s="123"/>
      <c r="M8647" s="98" t="s">
        <v>13710</v>
      </c>
      <c r="N8647" s="118"/>
    </row>
    <row r="8648" spans="1:14" x14ac:dyDescent="0.25">
      <c r="A8648" s="130">
        <v>29138310000159</v>
      </c>
      <c r="B8648" s="98" t="s">
        <v>12500</v>
      </c>
      <c r="C8648" s="123" t="s">
        <v>3513</v>
      </c>
      <c r="D8648" s="98" t="s">
        <v>13667</v>
      </c>
      <c r="E8648" s="98" t="s">
        <v>13670</v>
      </c>
      <c r="F8648" s="124">
        <v>11</v>
      </c>
      <c r="G8648" s="112">
        <v>41921</v>
      </c>
      <c r="H8648" s="98"/>
      <c r="I8648" s="123" t="str">
        <f t="shared" si="135"/>
        <v>NÃO</v>
      </c>
      <c r="J8648" s="123"/>
      <c r="K8648" s="123"/>
      <c r="L8648" s="123"/>
      <c r="M8648" s="98" t="s">
        <v>15991</v>
      </c>
      <c r="N8648" s="118"/>
    </row>
    <row r="8649" spans="1:14" x14ac:dyDescent="0.25">
      <c r="A8649" s="130">
        <v>18504167000155</v>
      </c>
      <c r="B8649" s="98" t="s">
        <v>12502</v>
      </c>
      <c r="C8649" s="123" t="s">
        <v>1356</v>
      </c>
      <c r="D8649" s="98" t="s">
        <v>13667</v>
      </c>
      <c r="E8649" s="98" t="s">
        <v>13670</v>
      </c>
      <c r="F8649" s="124">
        <v>11</v>
      </c>
      <c r="G8649" s="112">
        <v>42979</v>
      </c>
      <c r="H8649" s="98"/>
      <c r="I8649" s="123" t="str">
        <f t="shared" si="135"/>
        <v>NÃO</v>
      </c>
      <c r="J8649" s="123"/>
      <c r="K8649" s="123"/>
      <c r="L8649" s="123"/>
      <c r="M8649" s="98" t="s">
        <v>14670</v>
      </c>
      <c r="N8649" s="118"/>
    </row>
    <row r="8650" spans="1:14" x14ac:dyDescent="0.25">
      <c r="A8650" s="130">
        <v>27167345000190</v>
      </c>
      <c r="B8650" s="98" t="s">
        <v>12503</v>
      </c>
      <c r="C8650" s="123" t="s">
        <v>821</v>
      </c>
      <c r="D8650" s="98" t="s">
        <v>13667</v>
      </c>
      <c r="E8650" s="98" t="s">
        <v>13670</v>
      </c>
      <c r="F8650" s="124">
        <v>11</v>
      </c>
      <c r="G8650" s="112">
        <v>43397</v>
      </c>
      <c r="H8650" s="98"/>
      <c r="I8650" s="123" t="str">
        <f t="shared" si="135"/>
        <v>NÃO</v>
      </c>
      <c r="J8650" s="123"/>
      <c r="K8650" s="123"/>
      <c r="L8650" s="123"/>
      <c r="M8650" s="98"/>
      <c r="N8650" s="118"/>
    </row>
    <row r="8651" spans="1:14" x14ac:dyDescent="0.25">
      <c r="A8651" s="130">
        <v>94436342000100</v>
      </c>
      <c r="B8651" s="98" t="s">
        <v>12504</v>
      </c>
      <c r="C8651" s="123" t="s">
        <v>3812</v>
      </c>
      <c r="D8651" s="98" t="s">
        <v>13667</v>
      </c>
      <c r="E8651" s="98" t="s">
        <v>13670</v>
      </c>
      <c r="F8651" s="124">
        <v>11</v>
      </c>
      <c r="G8651" s="112">
        <v>43018</v>
      </c>
      <c r="H8651" s="98"/>
      <c r="I8651" s="123" t="str">
        <f t="shared" si="135"/>
        <v>NÃO</v>
      </c>
      <c r="J8651" s="123"/>
      <c r="K8651" s="123"/>
      <c r="L8651" s="123"/>
      <c r="M8651" s="98" t="s">
        <v>16369</v>
      </c>
      <c r="N8651" s="118"/>
    </row>
    <row r="8652" spans="1:14" x14ac:dyDescent="0.25">
      <c r="A8652" s="130">
        <v>12333761000144</v>
      </c>
      <c r="B8652" s="98" t="s">
        <v>12505</v>
      </c>
      <c r="C8652" s="123" t="s">
        <v>29</v>
      </c>
      <c r="D8652" s="98" t="s">
        <v>13667</v>
      </c>
      <c r="E8652" s="98" t="s">
        <v>13670</v>
      </c>
      <c r="F8652" s="124">
        <v>11</v>
      </c>
      <c r="G8652" s="112">
        <v>41380</v>
      </c>
      <c r="H8652" s="98"/>
      <c r="I8652" s="123" t="str">
        <f t="shared" si="135"/>
        <v>NÃO</v>
      </c>
      <c r="J8652" s="123"/>
      <c r="K8652" s="123"/>
      <c r="L8652" s="123"/>
      <c r="M8652" s="98" t="s">
        <v>13749</v>
      </c>
      <c r="N8652" s="118"/>
    </row>
    <row r="8653" spans="1:14" x14ac:dyDescent="0.25">
      <c r="A8653" s="130">
        <v>4505640000104</v>
      </c>
      <c r="B8653" s="98" t="s">
        <v>12506</v>
      </c>
      <c r="C8653" s="123" t="s">
        <v>133</v>
      </c>
      <c r="D8653" s="98" t="s">
        <v>13667</v>
      </c>
      <c r="E8653" s="98" t="s">
        <v>13670</v>
      </c>
      <c r="F8653" s="124">
        <v>11</v>
      </c>
      <c r="G8653" s="112">
        <v>40045</v>
      </c>
      <c r="H8653" s="98"/>
      <c r="I8653" s="123" t="str">
        <f t="shared" si="135"/>
        <v>NÃO</v>
      </c>
      <c r="J8653" s="123"/>
      <c r="K8653" s="123"/>
      <c r="L8653" s="123"/>
      <c r="M8653" s="98" t="s">
        <v>13849</v>
      </c>
      <c r="N8653" s="118"/>
    </row>
    <row r="8654" spans="1:14" x14ac:dyDescent="0.25">
      <c r="A8654" s="130">
        <v>5853163000130</v>
      </c>
      <c r="B8654" s="98" t="s">
        <v>12507</v>
      </c>
      <c r="C8654" s="123" t="s">
        <v>2413</v>
      </c>
      <c r="D8654" s="98" t="s">
        <v>13667</v>
      </c>
      <c r="E8654" s="98" t="s">
        <v>13670</v>
      </c>
      <c r="F8654" s="124">
        <v>11</v>
      </c>
      <c r="G8654" s="112">
        <v>42734</v>
      </c>
      <c r="H8654" s="98"/>
      <c r="I8654" s="123" t="str">
        <f t="shared" si="135"/>
        <v>NÃO</v>
      </c>
      <c r="J8654" s="123"/>
      <c r="K8654" s="123"/>
      <c r="L8654" s="123"/>
      <c r="M8654" s="98" t="s">
        <v>15088</v>
      </c>
      <c r="N8654" s="118"/>
    </row>
    <row r="8655" spans="1:14" x14ac:dyDescent="0.25">
      <c r="A8655" s="130">
        <v>82915026000124</v>
      </c>
      <c r="B8655" s="98" t="s">
        <v>12508</v>
      </c>
      <c r="C8655" s="123" t="s">
        <v>4289</v>
      </c>
      <c r="D8655" s="98" t="s">
        <v>13667</v>
      </c>
      <c r="E8655" s="98" t="s">
        <v>13670</v>
      </c>
      <c r="F8655" s="124">
        <v>11</v>
      </c>
      <c r="G8655" s="112">
        <v>41601</v>
      </c>
      <c r="H8655" s="98"/>
      <c r="I8655" s="123" t="str">
        <f t="shared" si="135"/>
        <v>NÃO</v>
      </c>
      <c r="J8655" s="123"/>
      <c r="K8655" s="123"/>
      <c r="L8655" s="123"/>
      <c r="M8655" s="98" t="s">
        <v>16626</v>
      </c>
      <c r="N8655" s="118"/>
    </row>
    <row r="8656" spans="1:14" x14ac:dyDescent="0.25">
      <c r="A8656" s="130">
        <v>3442597000112</v>
      </c>
      <c r="B8656" s="98" t="s">
        <v>12509</v>
      </c>
      <c r="C8656" s="123" t="s">
        <v>2197</v>
      </c>
      <c r="D8656" s="98" t="s">
        <v>13667</v>
      </c>
      <c r="E8656" s="98" t="s">
        <v>13670</v>
      </c>
      <c r="F8656" s="124">
        <v>11</v>
      </c>
      <c r="G8656" s="112">
        <v>38618</v>
      </c>
      <c r="H8656" s="98"/>
      <c r="I8656" s="123" t="str">
        <f t="shared" si="135"/>
        <v>NÃO</v>
      </c>
      <c r="J8656" s="123"/>
      <c r="K8656" s="123"/>
      <c r="L8656" s="123"/>
      <c r="M8656" s="98"/>
      <c r="N8656" s="118"/>
    </row>
    <row r="8657" spans="1:14" x14ac:dyDescent="0.25">
      <c r="A8657" s="130">
        <v>7605850000162</v>
      </c>
      <c r="B8657" s="98" t="s">
        <v>12510</v>
      </c>
      <c r="C8657" s="123" t="s">
        <v>634</v>
      </c>
      <c r="D8657" s="98" t="s">
        <v>13667</v>
      </c>
      <c r="E8657" s="98" t="s">
        <v>13670</v>
      </c>
      <c r="F8657" s="124">
        <v>11</v>
      </c>
      <c r="G8657" s="112">
        <v>42278</v>
      </c>
      <c r="H8657" s="98"/>
      <c r="I8657" s="123" t="str">
        <f t="shared" si="135"/>
        <v>NÃO</v>
      </c>
      <c r="J8657" s="123"/>
      <c r="K8657" s="123"/>
      <c r="L8657" s="123"/>
      <c r="M8657" s="98" t="s">
        <v>14015</v>
      </c>
      <c r="N8657" s="118"/>
    </row>
    <row r="8658" spans="1:14" x14ac:dyDescent="0.25">
      <c r="A8658" s="130">
        <v>12248522000196</v>
      </c>
      <c r="B8658" s="98" t="s">
        <v>12511</v>
      </c>
      <c r="C8658" s="123" t="s">
        <v>29</v>
      </c>
      <c r="D8658" s="98" t="s">
        <v>13667</v>
      </c>
      <c r="E8658" s="98" t="s">
        <v>13670</v>
      </c>
      <c r="F8658" s="124">
        <v>11</v>
      </c>
      <c r="G8658" s="112">
        <v>41087</v>
      </c>
      <c r="H8658" s="98"/>
      <c r="I8658" s="123" t="str">
        <f t="shared" si="135"/>
        <v>NÃO</v>
      </c>
      <c r="J8658" s="123"/>
      <c r="K8658" s="123"/>
      <c r="L8658" s="123"/>
      <c r="M8658" s="98" t="s">
        <v>13750</v>
      </c>
      <c r="N8658" s="118"/>
    </row>
    <row r="8659" spans="1:14" x14ac:dyDescent="0.25">
      <c r="A8659" s="130">
        <v>7963051000168</v>
      </c>
      <c r="B8659" s="98" t="s">
        <v>12512</v>
      </c>
      <c r="C8659" s="123" t="s">
        <v>634</v>
      </c>
      <c r="D8659" s="98" t="s">
        <v>13667</v>
      </c>
      <c r="E8659" s="98" t="s">
        <v>13670</v>
      </c>
      <c r="F8659" s="124">
        <v>11</v>
      </c>
      <c r="G8659" s="112">
        <v>38542</v>
      </c>
      <c r="H8659" s="98"/>
      <c r="I8659" s="123" t="str">
        <f t="shared" si="135"/>
        <v>NÃO</v>
      </c>
      <c r="J8659" s="123"/>
      <c r="K8659" s="123"/>
      <c r="L8659" s="123"/>
      <c r="M8659" s="98" t="s">
        <v>14017</v>
      </c>
      <c r="N8659" s="118"/>
    </row>
    <row r="8660" spans="1:14" x14ac:dyDescent="0.25">
      <c r="A8660" s="130">
        <v>93235943000184</v>
      </c>
      <c r="B8660" s="98" t="s">
        <v>12513</v>
      </c>
      <c r="C8660" s="123" t="s">
        <v>3812</v>
      </c>
      <c r="D8660" s="98" t="s">
        <v>13667</v>
      </c>
      <c r="E8660" s="98" t="s">
        <v>13670</v>
      </c>
      <c r="F8660" s="124">
        <v>14</v>
      </c>
      <c r="G8660" s="112">
        <v>44075</v>
      </c>
      <c r="H8660" s="98"/>
      <c r="I8660" s="123" t="str">
        <f t="shared" si="135"/>
        <v>SIM</v>
      </c>
      <c r="J8660" s="123"/>
      <c r="K8660" s="123"/>
      <c r="L8660" s="123"/>
      <c r="M8660" s="98"/>
      <c r="N8660" s="118"/>
    </row>
    <row r="8661" spans="1:14" x14ac:dyDescent="0.25">
      <c r="A8661" s="130">
        <v>12251286000167</v>
      </c>
      <c r="B8661" s="98" t="s">
        <v>12514</v>
      </c>
      <c r="C8661" s="123" t="s">
        <v>29</v>
      </c>
      <c r="D8661" s="98" t="s">
        <v>13667</v>
      </c>
      <c r="E8661" s="98" t="s">
        <v>13670</v>
      </c>
      <c r="F8661" s="124">
        <v>11</v>
      </c>
      <c r="G8661" s="112">
        <v>39946</v>
      </c>
      <c r="H8661" s="98"/>
      <c r="I8661" s="123" t="str">
        <f t="shared" si="135"/>
        <v>NÃO</v>
      </c>
      <c r="J8661" s="123"/>
      <c r="K8661" s="123"/>
      <c r="L8661" s="123"/>
      <c r="M8661" s="98"/>
      <c r="N8661" s="118"/>
    </row>
    <row r="8662" spans="1:14" x14ac:dyDescent="0.25">
      <c r="A8662" s="130">
        <v>3238987000175</v>
      </c>
      <c r="B8662" s="98" t="s">
        <v>12515</v>
      </c>
      <c r="C8662" s="123" t="s">
        <v>2274</v>
      </c>
      <c r="D8662" s="98" t="s">
        <v>13667</v>
      </c>
      <c r="E8662" s="98" t="s">
        <v>13670</v>
      </c>
      <c r="F8662" s="124">
        <v>14</v>
      </c>
      <c r="G8662" s="112">
        <v>44105</v>
      </c>
      <c r="H8662" s="98"/>
      <c r="I8662" s="123" t="str">
        <f t="shared" si="135"/>
        <v>SIM</v>
      </c>
      <c r="J8662" s="123"/>
      <c r="K8662" s="123"/>
      <c r="L8662" s="123"/>
      <c r="M8662" s="98"/>
      <c r="N8662" s="118"/>
    </row>
    <row r="8663" spans="1:14" x14ac:dyDescent="0.25">
      <c r="A8663" s="130">
        <v>13765219000123</v>
      </c>
      <c r="B8663" s="98" t="s">
        <v>12516</v>
      </c>
      <c r="C8663" s="123" t="s">
        <v>215</v>
      </c>
      <c r="D8663" s="98" t="s">
        <v>13667</v>
      </c>
      <c r="E8663" s="98" t="s">
        <v>13670</v>
      </c>
      <c r="F8663" s="124">
        <v>11</v>
      </c>
      <c r="G8663" s="112">
        <v>40039</v>
      </c>
      <c r="H8663" s="98"/>
      <c r="I8663" s="123" t="str">
        <f t="shared" si="135"/>
        <v>NÃO</v>
      </c>
      <c r="J8663" s="123"/>
      <c r="K8663" s="123"/>
      <c r="L8663" s="123"/>
      <c r="M8663" s="98" t="s">
        <v>13902</v>
      </c>
      <c r="N8663" s="118"/>
    </row>
    <row r="8664" spans="1:14" x14ac:dyDescent="0.25">
      <c r="A8664" s="130">
        <v>12200275000158</v>
      </c>
      <c r="B8664" s="98" t="s">
        <v>12517</v>
      </c>
      <c r="C8664" s="123" t="s">
        <v>29</v>
      </c>
      <c r="D8664" s="98" t="s">
        <v>13667</v>
      </c>
      <c r="E8664" s="98" t="s">
        <v>13670</v>
      </c>
      <c r="F8664" s="124">
        <v>11</v>
      </c>
      <c r="G8664" s="112">
        <v>41577</v>
      </c>
      <c r="H8664" s="98"/>
      <c r="I8664" s="123" t="str">
        <f t="shared" si="135"/>
        <v>NÃO</v>
      </c>
      <c r="J8664" s="123"/>
      <c r="K8664" s="123"/>
      <c r="L8664" s="123"/>
      <c r="M8664" s="98" t="s">
        <v>13753</v>
      </c>
      <c r="N8664" s="118"/>
    </row>
    <row r="8665" spans="1:14" x14ac:dyDescent="0.25">
      <c r="A8665" s="130">
        <v>8917106000166</v>
      </c>
      <c r="B8665" s="98" t="s">
        <v>12518</v>
      </c>
      <c r="C8665" s="123" t="s">
        <v>2554</v>
      </c>
      <c r="D8665" s="98" t="s">
        <v>13667</v>
      </c>
      <c r="E8665" s="98" t="s">
        <v>13670</v>
      </c>
      <c r="F8665" s="124">
        <v>11</v>
      </c>
      <c r="G8665" s="112">
        <v>40948</v>
      </c>
      <c r="H8665" s="98"/>
      <c r="I8665" s="123" t="str">
        <f t="shared" si="135"/>
        <v>NÃO</v>
      </c>
      <c r="J8665" s="123"/>
      <c r="K8665" s="123"/>
      <c r="L8665" s="123"/>
      <c r="M8665" s="98" t="s">
        <v>15181</v>
      </c>
      <c r="N8665" s="118"/>
    </row>
    <row r="8666" spans="1:14" x14ac:dyDescent="0.25">
      <c r="A8666" s="130">
        <v>76247386000100</v>
      </c>
      <c r="B8666" s="98" t="s">
        <v>12519</v>
      </c>
      <c r="C8666" s="123" t="s">
        <v>3143</v>
      </c>
      <c r="D8666" s="98" t="s">
        <v>13667</v>
      </c>
      <c r="E8666" s="98" t="s">
        <v>13670</v>
      </c>
      <c r="F8666" s="124">
        <v>11</v>
      </c>
      <c r="G8666" s="112">
        <v>38827</v>
      </c>
      <c r="H8666" s="98"/>
      <c r="I8666" s="123" t="str">
        <f t="shared" si="135"/>
        <v>NÃO</v>
      </c>
      <c r="J8666" s="123"/>
      <c r="K8666" s="123"/>
      <c r="L8666" s="123"/>
      <c r="M8666" s="98"/>
      <c r="N8666" s="118"/>
    </row>
    <row r="8667" spans="1:14" x14ac:dyDescent="0.25">
      <c r="A8667" s="130">
        <v>76282680000145</v>
      </c>
      <c r="B8667" s="98" t="s">
        <v>12520</v>
      </c>
      <c r="C8667" s="123" t="s">
        <v>3143</v>
      </c>
      <c r="D8667" s="98" t="s">
        <v>13667</v>
      </c>
      <c r="E8667" s="98" t="s">
        <v>13670</v>
      </c>
      <c r="F8667" s="124">
        <v>11</v>
      </c>
      <c r="G8667" s="112">
        <v>42886</v>
      </c>
      <c r="H8667" s="98"/>
      <c r="I8667" s="123" t="str">
        <f t="shared" si="135"/>
        <v>NÃO</v>
      </c>
      <c r="J8667" s="123"/>
      <c r="K8667" s="123"/>
      <c r="L8667" s="123"/>
      <c r="M8667" s="98" t="s">
        <v>15815</v>
      </c>
      <c r="N8667" s="118"/>
    </row>
    <row r="8668" spans="1:14" x14ac:dyDescent="0.25">
      <c r="A8668" s="130">
        <v>18295303000144</v>
      </c>
      <c r="B8668" s="98" t="s">
        <v>12521</v>
      </c>
      <c r="C8668" s="123" t="s">
        <v>1356</v>
      </c>
      <c r="D8668" s="98" t="s">
        <v>13667</v>
      </c>
      <c r="E8668" s="98" t="s">
        <v>13670</v>
      </c>
      <c r="F8668" s="124">
        <v>11</v>
      </c>
      <c r="G8668" s="112">
        <v>39934</v>
      </c>
      <c r="H8668" s="98"/>
      <c r="I8668" s="123" t="str">
        <f t="shared" si="135"/>
        <v>NÃO</v>
      </c>
      <c r="J8668" s="123"/>
      <c r="K8668" s="123"/>
      <c r="L8668" s="123"/>
      <c r="M8668" s="98"/>
      <c r="N8668" s="118"/>
    </row>
    <row r="8669" spans="1:14" x14ac:dyDescent="0.25">
      <c r="A8669" s="130">
        <v>94068418000184</v>
      </c>
      <c r="B8669" s="98" t="s">
        <v>12522</v>
      </c>
      <c r="C8669" s="123" t="s">
        <v>3812</v>
      </c>
      <c r="D8669" s="98" t="s">
        <v>13667</v>
      </c>
      <c r="E8669" s="98" t="s">
        <v>13670</v>
      </c>
      <c r="F8669" s="124">
        <v>11</v>
      </c>
      <c r="G8669" s="112">
        <v>41583</v>
      </c>
      <c r="H8669" s="98"/>
      <c r="I8669" s="123" t="str">
        <f t="shared" si="135"/>
        <v>NÃO</v>
      </c>
      <c r="J8669" s="123"/>
      <c r="K8669" s="123"/>
      <c r="L8669" s="123"/>
      <c r="M8669" s="98" t="s">
        <v>16372</v>
      </c>
      <c r="N8669" s="118"/>
    </row>
    <row r="8670" spans="1:14" x14ac:dyDescent="0.25">
      <c r="A8670" s="130">
        <v>24851479000138</v>
      </c>
      <c r="B8670" s="98" t="s">
        <v>12523</v>
      </c>
      <c r="C8670" s="123" t="s">
        <v>5227</v>
      </c>
      <c r="D8670" s="98" t="s">
        <v>13667</v>
      </c>
      <c r="E8670" s="98" t="s">
        <v>13670</v>
      </c>
      <c r="F8670" s="124">
        <v>11</v>
      </c>
      <c r="G8670" s="112">
        <v>40038</v>
      </c>
      <c r="H8670" s="98"/>
      <c r="I8670" s="123" t="str">
        <f t="shared" si="135"/>
        <v>NÃO</v>
      </c>
      <c r="J8670" s="123"/>
      <c r="K8670" s="123"/>
      <c r="L8670" s="123"/>
      <c r="M8670" s="98" t="s">
        <v>13710</v>
      </c>
      <c r="N8670" s="118"/>
    </row>
    <row r="8671" spans="1:14" x14ac:dyDescent="0.25">
      <c r="A8671" s="130">
        <v>12236873000187</v>
      </c>
      <c r="B8671" s="98" t="s">
        <v>12524</v>
      </c>
      <c r="C8671" s="123" t="s">
        <v>29</v>
      </c>
      <c r="D8671" s="98" t="s">
        <v>13667</v>
      </c>
      <c r="E8671" s="98" t="s">
        <v>13670</v>
      </c>
      <c r="F8671" s="124">
        <v>11</v>
      </c>
      <c r="G8671" s="112">
        <v>38899</v>
      </c>
      <c r="H8671" s="98"/>
      <c r="I8671" s="123" t="str">
        <f t="shared" si="135"/>
        <v>NÃO</v>
      </c>
      <c r="J8671" s="123"/>
      <c r="K8671" s="123"/>
      <c r="L8671" s="123"/>
      <c r="M8671" s="98" t="s">
        <v>13754</v>
      </c>
      <c r="N8671" s="118"/>
    </row>
    <row r="8672" spans="1:14" x14ac:dyDescent="0.25">
      <c r="A8672" s="130">
        <v>29131075000193</v>
      </c>
      <c r="B8672" s="98" t="s">
        <v>12525</v>
      </c>
      <c r="C8672" s="123" t="s">
        <v>3513</v>
      </c>
      <c r="D8672" s="98" t="s">
        <v>13667</v>
      </c>
      <c r="E8672" s="98" t="s">
        <v>13670</v>
      </c>
      <c r="F8672" s="124">
        <v>11</v>
      </c>
      <c r="G8672" s="112">
        <v>40336</v>
      </c>
      <c r="H8672" s="98"/>
      <c r="I8672" s="123" t="str">
        <f t="shared" si="135"/>
        <v>NÃO</v>
      </c>
      <c r="J8672" s="123"/>
      <c r="K8672" s="123"/>
      <c r="L8672" s="123"/>
      <c r="M8672" s="98" t="s">
        <v>15996</v>
      </c>
      <c r="N8672" s="118"/>
    </row>
    <row r="8673" spans="1:14" x14ac:dyDescent="0.25">
      <c r="A8673" s="130">
        <v>75971010000173</v>
      </c>
      <c r="B8673" s="98" t="s">
        <v>12526</v>
      </c>
      <c r="C8673" s="123" t="s">
        <v>3143</v>
      </c>
      <c r="D8673" s="98" t="s">
        <v>13667</v>
      </c>
      <c r="E8673" s="98" t="s">
        <v>13670</v>
      </c>
      <c r="F8673" s="124">
        <v>11</v>
      </c>
      <c r="G8673" s="112">
        <v>39624</v>
      </c>
      <c r="H8673" s="98"/>
      <c r="I8673" s="123" t="str">
        <f t="shared" si="135"/>
        <v>NÃO</v>
      </c>
      <c r="J8673" s="123"/>
      <c r="K8673" s="123"/>
      <c r="L8673" s="123"/>
      <c r="M8673" s="98" t="s">
        <v>15817</v>
      </c>
      <c r="N8673" s="118"/>
    </row>
    <row r="8674" spans="1:14" x14ac:dyDescent="0.25">
      <c r="A8674" s="130">
        <v>44477909000100</v>
      </c>
      <c r="B8674" s="98" t="s">
        <v>12527</v>
      </c>
      <c r="C8674" s="123" t="s">
        <v>4626</v>
      </c>
      <c r="D8674" s="98" t="s">
        <v>13667</v>
      </c>
      <c r="E8674" s="98" t="s">
        <v>13670</v>
      </c>
      <c r="F8674" s="124">
        <v>11</v>
      </c>
      <c r="G8674" s="112">
        <v>38783</v>
      </c>
      <c r="H8674" s="98"/>
      <c r="I8674" s="123" t="str">
        <f t="shared" si="135"/>
        <v>NÃO</v>
      </c>
      <c r="J8674" s="123"/>
      <c r="K8674" s="123"/>
      <c r="L8674" s="123"/>
      <c r="M8674" s="98" t="s">
        <v>16828</v>
      </c>
      <c r="N8674" s="118"/>
    </row>
    <row r="8675" spans="1:14" x14ac:dyDescent="0.25">
      <c r="A8675" s="130">
        <v>76404136000129</v>
      </c>
      <c r="B8675" s="98" t="s">
        <v>12528</v>
      </c>
      <c r="C8675" s="123" t="s">
        <v>3143</v>
      </c>
      <c r="D8675" s="98" t="s">
        <v>13667</v>
      </c>
      <c r="E8675" s="98" t="s">
        <v>13670</v>
      </c>
      <c r="F8675" s="124">
        <v>11</v>
      </c>
      <c r="G8675" s="112">
        <v>39173</v>
      </c>
      <c r="H8675" s="98"/>
      <c r="I8675" s="123" t="str">
        <f t="shared" si="135"/>
        <v>NÃO</v>
      </c>
      <c r="J8675" s="123"/>
      <c r="K8675" s="123"/>
      <c r="L8675" s="123"/>
      <c r="M8675" s="98" t="s">
        <v>15819</v>
      </c>
      <c r="N8675" s="118"/>
    </row>
    <row r="8676" spans="1:14" x14ac:dyDescent="0.25">
      <c r="A8676" s="130">
        <v>76282656000106</v>
      </c>
      <c r="B8676" s="98" t="s">
        <v>12529</v>
      </c>
      <c r="C8676" s="123" t="s">
        <v>3143</v>
      </c>
      <c r="D8676" s="98" t="s">
        <v>13667</v>
      </c>
      <c r="E8676" s="98" t="s">
        <v>13670</v>
      </c>
      <c r="F8676" s="124">
        <v>11</v>
      </c>
      <c r="G8676" s="112">
        <v>40178</v>
      </c>
      <c r="H8676" s="98"/>
      <c r="I8676" s="123" t="str">
        <f t="shared" si="135"/>
        <v>NÃO</v>
      </c>
      <c r="J8676" s="123"/>
      <c r="K8676" s="123"/>
      <c r="L8676" s="123"/>
      <c r="M8676" s="98"/>
      <c r="N8676" s="118"/>
    </row>
    <row r="8677" spans="1:14" x14ac:dyDescent="0.25">
      <c r="A8677" s="130">
        <v>45132719000114</v>
      </c>
      <c r="B8677" s="98" t="s">
        <v>12530</v>
      </c>
      <c r="C8677" s="123" t="s">
        <v>4626</v>
      </c>
      <c r="D8677" s="98" t="s">
        <v>13667</v>
      </c>
      <c r="E8677" s="98" t="s">
        <v>13670</v>
      </c>
      <c r="F8677" s="124">
        <v>11</v>
      </c>
      <c r="G8677" s="112">
        <v>43166</v>
      </c>
      <c r="H8677" s="98"/>
      <c r="I8677" s="123" t="str">
        <f t="shared" si="135"/>
        <v>NÃO</v>
      </c>
      <c r="J8677" s="123"/>
      <c r="K8677" s="123"/>
      <c r="L8677" s="123"/>
      <c r="M8677" s="98" t="s">
        <v>16829</v>
      </c>
      <c r="N8677" s="118"/>
    </row>
    <row r="8678" spans="1:14" x14ac:dyDescent="0.25">
      <c r="A8678" s="130">
        <v>76995323000124</v>
      </c>
      <c r="B8678" s="98" t="s">
        <v>12531</v>
      </c>
      <c r="C8678" s="123" t="s">
        <v>3143</v>
      </c>
      <c r="D8678" s="98" t="s">
        <v>13667</v>
      </c>
      <c r="E8678" s="98" t="s">
        <v>13670</v>
      </c>
      <c r="F8678" s="124">
        <v>11</v>
      </c>
      <c r="G8678" s="112">
        <v>39234</v>
      </c>
      <c r="H8678" s="98"/>
      <c r="I8678" s="123" t="str">
        <f t="shared" si="135"/>
        <v>NÃO</v>
      </c>
      <c r="J8678" s="123"/>
      <c r="K8678" s="123"/>
      <c r="L8678" s="123"/>
      <c r="M8678" s="98" t="s">
        <v>15826</v>
      </c>
      <c r="N8678" s="118"/>
    </row>
    <row r="8679" spans="1:14" x14ac:dyDescent="0.25">
      <c r="A8679" s="130">
        <v>1612941000149</v>
      </c>
      <c r="B8679" s="98" t="s">
        <v>12532</v>
      </c>
      <c r="C8679" s="123" t="s">
        <v>2554</v>
      </c>
      <c r="D8679" s="98" t="s">
        <v>13667</v>
      </c>
      <c r="E8679" s="98" t="s">
        <v>13670</v>
      </c>
      <c r="F8679" s="124">
        <v>11</v>
      </c>
      <c r="G8679" s="112">
        <v>39772</v>
      </c>
      <c r="H8679" s="98"/>
      <c r="I8679" s="123" t="str">
        <f t="shared" si="135"/>
        <v>NÃO</v>
      </c>
      <c r="J8679" s="123"/>
      <c r="K8679" s="123"/>
      <c r="L8679" s="123"/>
      <c r="M8679" s="98" t="s">
        <v>13534</v>
      </c>
      <c r="N8679" s="118"/>
    </row>
    <row r="8680" spans="1:14" x14ac:dyDescent="0.25">
      <c r="A8680" s="130">
        <v>1612552000113</v>
      </c>
      <c r="B8680" s="98" t="s">
        <v>12533</v>
      </c>
      <c r="C8680" s="123" t="s">
        <v>3143</v>
      </c>
      <c r="D8680" s="98" t="s">
        <v>13667</v>
      </c>
      <c r="E8680" s="98" t="s">
        <v>13670</v>
      </c>
      <c r="F8680" s="124">
        <v>11</v>
      </c>
      <c r="G8680" s="112">
        <v>42186</v>
      </c>
      <c r="H8680" s="98"/>
      <c r="I8680" s="123" t="str">
        <f t="shared" si="135"/>
        <v>NÃO</v>
      </c>
      <c r="J8680" s="123"/>
      <c r="K8680" s="123"/>
      <c r="L8680" s="123"/>
      <c r="M8680" s="98" t="s">
        <v>15827</v>
      </c>
      <c r="N8680" s="118"/>
    </row>
    <row r="8681" spans="1:14" x14ac:dyDescent="0.25">
      <c r="A8681" s="130">
        <v>88485412000100</v>
      </c>
      <c r="B8681" s="98" t="s">
        <v>12534</v>
      </c>
      <c r="C8681" s="123" t="s">
        <v>3812</v>
      </c>
      <c r="D8681" s="98" t="s">
        <v>13667</v>
      </c>
      <c r="E8681" s="98" t="s">
        <v>13670</v>
      </c>
      <c r="F8681" s="124">
        <v>14</v>
      </c>
      <c r="G8681" s="112">
        <v>44075</v>
      </c>
      <c r="H8681" s="98"/>
      <c r="I8681" s="123" t="str">
        <f t="shared" si="135"/>
        <v>SIM</v>
      </c>
      <c r="J8681" s="123"/>
      <c r="K8681" s="123"/>
      <c r="L8681" s="123"/>
      <c r="M8681" s="98" t="s">
        <v>16374</v>
      </c>
      <c r="N8681" s="118"/>
    </row>
    <row r="8682" spans="1:14" x14ac:dyDescent="0.25">
      <c r="A8682" s="130">
        <v>12226205000179</v>
      </c>
      <c r="B8682" s="98" t="s">
        <v>12535</v>
      </c>
      <c r="C8682" s="123" t="s">
        <v>29</v>
      </c>
      <c r="D8682" s="98" t="s">
        <v>13667</v>
      </c>
      <c r="E8682" s="98" t="s">
        <v>13670</v>
      </c>
      <c r="F8682" s="124">
        <v>11</v>
      </c>
      <c r="G8682" s="112">
        <v>40009</v>
      </c>
      <c r="H8682" s="98"/>
      <c r="I8682" s="123" t="str">
        <f t="shared" si="135"/>
        <v>NÃO</v>
      </c>
      <c r="J8682" s="123"/>
      <c r="K8682" s="123"/>
      <c r="L8682" s="123"/>
      <c r="M8682" s="98"/>
      <c r="N8682" s="118"/>
    </row>
    <row r="8683" spans="1:14" x14ac:dyDescent="0.25">
      <c r="A8683" s="130">
        <v>6119945000103</v>
      </c>
      <c r="B8683" s="98" t="s">
        <v>12536</v>
      </c>
      <c r="C8683" s="123" t="s">
        <v>1142</v>
      </c>
      <c r="D8683" s="98" t="s">
        <v>13667</v>
      </c>
      <c r="E8683" s="98" t="s">
        <v>13670</v>
      </c>
      <c r="F8683" s="124">
        <v>11</v>
      </c>
      <c r="G8683" s="112">
        <v>38777</v>
      </c>
      <c r="H8683" s="98"/>
      <c r="I8683" s="123" t="str">
        <f t="shared" si="135"/>
        <v>NÃO</v>
      </c>
      <c r="J8683" s="123"/>
      <c r="K8683" s="123"/>
      <c r="L8683" s="123"/>
      <c r="M8683" s="98" t="s">
        <v>14420</v>
      </c>
      <c r="N8683" s="118"/>
    </row>
    <row r="8684" spans="1:14" x14ac:dyDescent="0.25">
      <c r="A8684" s="130">
        <v>76206465000165</v>
      </c>
      <c r="B8684" s="98" t="s">
        <v>12537</v>
      </c>
      <c r="C8684" s="123" t="s">
        <v>3143</v>
      </c>
      <c r="D8684" s="98" t="s">
        <v>13667</v>
      </c>
      <c r="E8684" s="98" t="s">
        <v>13670</v>
      </c>
      <c r="F8684" s="124">
        <v>11</v>
      </c>
      <c r="G8684" s="112">
        <v>43609</v>
      </c>
      <c r="H8684" s="98"/>
      <c r="I8684" s="123" t="str">
        <f t="shared" si="135"/>
        <v>NÃO</v>
      </c>
      <c r="J8684" s="123"/>
      <c r="K8684" s="123"/>
      <c r="L8684" s="123"/>
      <c r="M8684" s="98"/>
      <c r="N8684" s="118"/>
    </row>
    <row r="8685" spans="1:14" x14ac:dyDescent="0.25">
      <c r="A8685" s="130">
        <v>6554182000129</v>
      </c>
      <c r="B8685" s="98" t="s">
        <v>12538</v>
      </c>
      <c r="C8685" s="123" t="s">
        <v>2926</v>
      </c>
      <c r="D8685" s="98" t="s">
        <v>13667</v>
      </c>
      <c r="E8685" s="98" t="s">
        <v>13670</v>
      </c>
      <c r="F8685" s="124">
        <v>11</v>
      </c>
      <c r="G8685" s="112">
        <v>43191</v>
      </c>
      <c r="H8685" s="98"/>
      <c r="I8685" s="123" t="str">
        <f t="shared" si="135"/>
        <v>NÃO</v>
      </c>
      <c r="J8685" s="123"/>
      <c r="K8685" s="123"/>
      <c r="L8685" s="123"/>
      <c r="M8685" s="98"/>
      <c r="N8685" s="118"/>
    </row>
    <row r="8686" spans="1:14" x14ac:dyDescent="0.25">
      <c r="A8686" s="130">
        <v>76017466000161</v>
      </c>
      <c r="B8686" s="98" t="s">
        <v>12539</v>
      </c>
      <c r="C8686" s="123" t="s">
        <v>3143</v>
      </c>
      <c r="D8686" s="98" t="s">
        <v>13667</v>
      </c>
      <c r="E8686" s="98" t="s">
        <v>13670</v>
      </c>
      <c r="F8686" s="124">
        <v>11</v>
      </c>
      <c r="G8686" s="112">
        <v>39928</v>
      </c>
      <c r="H8686" s="98"/>
      <c r="I8686" s="123" t="str">
        <f t="shared" si="135"/>
        <v>NÃO</v>
      </c>
      <c r="J8686" s="123"/>
      <c r="K8686" s="123"/>
      <c r="L8686" s="123"/>
      <c r="M8686" s="98" t="s">
        <v>15830</v>
      </c>
      <c r="N8686" s="118"/>
    </row>
    <row r="8687" spans="1:14" x14ac:dyDescent="0.25">
      <c r="A8687" s="130">
        <v>94577590000163</v>
      </c>
      <c r="B8687" s="98" t="s">
        <v>12540</v>
      </c>
      <c r="C8687" s="123" t="s">
        <v>3812</v>
      </c>
      <c r="D8687" s="98" t="s">
        <v>13667</v>
      </c>
      <c r="E8687" s="98" t="s">
        <v>13670</v>
      </c>
      <c r="F8687" s="124">
        <v>14</v>
      </c>
      <c r="G8687" s="112">
        <v>44136</v>
      </c>
      <c r="H8687" s="98"/>
      <c r="I8687" s="123" t="str">
        <f t="shared" si="135"/>
        <v>SIM</v>
      </c>
      <c r="J8687" s="123"/>
      <c r="K8687" s="123"/>
      <c r="L8687" s="123"/>
      <c r="M8687" s="98"/>
      <c r="N8687" s="118"/>
    </row>
    <row r="8688" spans="1:14" x14ac:dyDescent="0.25">
      <c r="A8688" s="130">
        <v>24850216000104</v>
      </c>
      <c r="B8688" s="98" t="s">
        <v>12541</v>
      </c>
      <c r="C8688" s="123" t="s">
        <v>901</v>
      </c>
      <c r="D8688" s="98" t="s">
        <v>13667</v>
      </c>
      <c r="E8688" s="98" t="s">
        <v>13670</v>
      </c>
      <c r="F8688" s="124">
        <v>11</v>
      </c>
      <c r="G8688" s="112">
        <v>39162</v>
      </c>
      <c r="H8688" s="98"/>
      <c r="I8688" s="123" t="str">
        <f t="shared" si="135"/>
        <v>NÃO</v>
      </c>
      <c r="J8688" s="123"/>
      <c r="K8688" s="123"/>
      <c r="L8688" s="123"/>
      <c r="M8688" s="98" t="s">
        <v>14266</v>
      </c>
      <c r="N8688" s="118"/>
    </row>
    <row r="8689" spans="1:14" x14ac:dyDescent="0.25">
      <c r="A8689" s="130">
        <v>12342663000173</v>
      </c>
      <c r="B8689" s="98" t="s">
        <v>12542</v>
      </c>
      <c r="C8689" s="123" t="s">
        <v>29</v>
      </c>
      <c r="D8689" s="98" t="s">
        <v>13667</v>
      </c>
      <c r="E8689" s="98" t="s">
        <v>13670</v>
      </c>
      <c r="F8689" s="124">
        <v>11</v>
      </c>
      <c r="G8689" s="112">
        <v>38924</v>
      </c>
      <c r="H8689" s="98"/>
      <c r="I8689" s="123" t="str">
        <f t="shared" si="135"/>
        <v>NÃO</v>
      </c>
      <c r="J8689" s="123"/>
      <c r="K8689" s="123"/>
      <c r="L8689" s="123"/>
      <c r="M8689" s="98"/>
      <c r="N8689" s="118"/>
    </row>
    <row r="8690" spans="1:14" x14ac:dyDescent="0.25">
      <c r="A8690" s="130">
        <v>24772188000154</v>
      </c>
      <c r="B8690" s="98" t="s">
        <v>12543</v>
      </c>
      <c r="C8690" s="123" t="s">
        <v>2274</v>
      </c>
      <c r="D8690" s="98" t="s">
        <v>13667</v>
      </c>
      <c r="E8690" s="98" t="s">
        <v>13670</v>
      </c>
      <c r="F8690" s="124">
        <v>14</v>
      </c>
      <c r="G8690" s="112">
        <v>44044</v>
      </c>
      <c r="H8690" s="98"/>
      <c r="I8690" s="123" t="str">
        <f t="shared" si="135"/>
        <v>SIM</v>
      </c>
      <c r="J8690" s="123"/>
      <c r="K8690" s="123"/>
      <c r="L8690" s="123"/>
      <c r="M8690" s="98"/>
      <c r="N8690" s="118"/>
    </row>
    <row r="8691" spans="1:14" x14ac:dyDescent="0.25">
      <c r="A8691" s="130">
        <v>4282869000127</v>
      </c>
      <c r="B8691" s="98" t="s">
        <v>12544</v>
      </c>
      <c r="C8691" s="123" t="s">
        <v>133</v>
      </c>
      <c r="D8691" s="98" t="s">
        <v>13667</v>
      </c>
      <c r="E8691" s="98" t="s">
        <v>13670</v>
      </c>
      <c r="F8691" s="124">
        <v>11</v>
      </c>
      <c r="G8691" s="112">
        <v>38717</v>
      </c>
      <c r="H8691" s="98"/>
      <c r="I8691" s="123" t="str">
        <f t="shared" si="135"/>
        <v>NÃO</v>
      </c>
      <c r="J8691" s="123"/>
      <c r="K8691" s="123"/>
      <c r="L8691" s="123"/>
      <c r="M8691" s="98"/>
      <c r="N8691" s="118"/>
    </row>
    <row r="8692" spans="1:14" x14ac:dyDescent="0.25">
      <c r="A8692" s="130">
        <v>2056752000108</v>
      </c>
      <c r="B8692" s="98" t="s">
        <v>12545</v>
      </c>
      <c r="C8692" s="123" t="s">
        <v>901</v>
      </c>
      <c r="D8692" s="98" t="s">
        <v>13667</v>
      </c>
      <c r="E8692" s="98" t="s">
        <v>13670</v>
      </c>
      <c r="F8692" s="124">
        <v>11</v>
      </c>
      <c r="G8692" s="112">
        <v>42737</v>
      </c>
      <c r="H8692" s="98"/>
      <c r="I8692" s="123" t="str">
        <f t="shared" si="135"/>
        <v>NÃO</v>
      </c>
      <c r="J8692" s="123"/>
      <c r="K8692" s="123"/>
      <c r="L8692" s="123"/>
      <c r="M8692" s="98" t="s">
        <v>14268</v>
      </c>
      <c r="N8692" s="118"/>
    </row>
    <row r="8693" spans="1:14" x14ac:dyDescent="0.25">
      <c r="A8693" s="130">
        <v>5986427000124</v>
      </c>
      <c r="B8693" s="98" t="s">
        <v>12546</v>
      </c>
      <c r="C8693" s="123" t="s">
        <v>197</v>
      </c>
      <c r="D8693" s="98" t="s">
        <v>13667</v>
      </c>
      <c r="E8693" s="98" t="s">
        <v>13670</v>
      </c>
      <c r="F8693" s="124">
        <v>11</v>
      </c>
      <c r="G8693" s="112">
        <v>42430</v>
      </c>
      <c r="H8693" s="98"/>
      <c r="I8693" s="123" t="str">
        <f t="shared" si="135"/>
        <v>NÃO</v>
      </c>
      <c r="J8693" s="123"/>
      <c r="K8693" s="123"/>
      <c r="L8693" s="123"/>
      <c r="M8693" s="98" t="s">
        <v>13866</v>
      </c>
      <c r="N8693" s="118"/>
    </row>
    <row r="8694" spans="1:14" x14ac:dyDescent="0.25">
      <c r="A8694" s="130">
        <v>76206481000158</v>
      </c>
      <c r="B8694" s="98" t="s">
        <v>12547</v>
      </c>
      <c r="C8694" s="123" t="s">
        <v>3143</v>
      </c>
      <c r="D8694" s="98" t="s">
        <v>13667</v>
      </c>
      <c r="E8694" s="98" t="s">
        <v>13670</v>
      </c>
      <c r="F8694" s="124">
        <v>14</v>
      </c>
      <c r="G8694" s="112">
        <v>43908</v>
      </c>
      <c r="H8694" s="98"/>
      <c r="I8694" s="123" t="str">
        <f t="shared" si="135"/>
        <v>SIM</v>
      </c>
      <c r="J8694" s="123"/>
      <c r="K8694" s="123"/>
      <c r="L8694" s="123"/>
      <c r="M8694" s="98"/>
      <c r="N8694" s="118"/>
    </row>
    <row r="8695" spans="1:14" x14ac:dyDescent="0.25">
      <c r="A8695" s="130">
        <v>28580694000100</v>
      </c>
      <c r="B8695" s="98" t="s">
        <v>12548</v>
      </c>
      <c r="C8695" s="123" t="s">
        <v>3513</v>
      </c>
      <c r="D8695" s="98" t="s">
        <v>13667</v>
      </c>
      <c r="E8695" s="98" t="s">
        <v>13670</v>
      </c>
      <c r="F8695" s="124">
        <v>11</v>
      </c>
      <c r="G8695" s="112">
        <v>41066</v>
      </c>
      <c r="H8695" s="98"/>
      <c r="I8695" s="123" t="str">
        <f t="shared" si="135"/>
        <v>NÃO</v>
      </c>
      <c r="J8695" s="123"/>
      <c r="K8695" s="123"/>
      <c r="L8695" s="123"/>
      <c r="M8695" s="98" t="s">
        <v>15999</v>
      </c>
      <c r="N8695" s="118"/>
    </row>
    <row r="8696" spans="1:14" x14ac:dyDescent="0.25">
      <c r="A8696" s="130">
        <v>17744442000145</v>
      </c>
      <c r="B8696" s="98" t="s">
        <v>12549</v>
      </c>
      <c r="C8696" s="123" t="s">
        <v>1356</v>
      </c>
      <c r="D8696" s="98" t="s">
        <v>13667</v>
      </c>
      <c r="E8696" s="98" t="s">
        <v>13670</v>
      </c>
      <c r="F8696" s="124">
        <v>11</v>
      </c>
      <c r="G8696" s="112">
        <v>43084</v>
      </c>
      <c r="H8696" s="98"/>
      <c r="I8696" s="123" t="str">
        <f t="shared" si="135"/>
        <v>NÃO</v>
      </c>
      <c r="J8696" s="123"/>
      <c r="K8696" s="123"/>
      <c r="L8696" s="123"/>
      <c r="M8696" s="98"/>
      <c r="N8696" s="118"/>
    </row>
    <row r="8697" spans="1:14" x14ac:dyDescent="0.25">
      <c r="A8697" s="130">
        <v>45116092000108</v>
      </c>
      <c r="B8697" s="98" t="s">
        <v>12550</v>
      </c>
      <c r="C8697" s="123" t="s">
        <v>4626</v>
      </c>
      <c r="D8697" s="98" t="s">
        <v>13667</v>
      </c>
      <c r="E8697" s="98" t="s">
        <v>13670</v>
      </c>
      <c r="F8697" s="124">
        <v>11</v>
      </c>
      <c r="G8697" s="112">
        <v>38440</v>
      </c>
      <c r="H8697" s="98"/>
      <c r="I8697" s="123" t="str">
        <f t="shared" si="135"/>
        <v>NÃO</v>
      </c>
      <c r="J8697" s="123"/>
      <c r="K8697" s="123"/>
      <c r="L8697" s="123"/>
      <c r="M8697" s="98" t="s">
        <v>16831</v>
      </c>
      <c r="N8697" s="118"/>
    </row>
    <row r="8698" spans="1:14" x14ac:dyDescent="0.25">
      <c r="A8698" s="130">
        <v>65712069000193</v>
      </c>
      <c r="B8698" s="98" t="s">
        <v>12551</v>
      </c>
      <c r="C8698" s="123" t="s">
        <v>4626</v>
      </c>
      <c r="D8698" s="98" t="s">
        <v>13667</v>
      </c>
      <c r="E8698" s="98" t="s">
        <v>13670</v>
      </c>
      <c r="F8698" s="124">
        <v>11</v>
      </c>
      <c r="G8698" s="112">
        <v>43733</v>
      </c>
      <c r="H8698" s="98"/>
      <c r="I8698" s="123" t="str">
        <f t="shared" si="135"/>
        <v>NÃO</v>
      </c>
      <c r="J8698" s="123"/>
      <c r="K8698" s="123"/>
      <c r="L8698" s="123"/>
      <c r="M8698" s="98"/>
      <c r="N8698" s="118"/>
    </row>
    <row r="8699" spans="1:14" x14ac:dyDescent="0.25">
      <c r="A8699" s="130">
        <v>4132090000125</v>
      </c>
      <c r="B8699" s="98" t="s">
        <v>12552</v>
      </c>
      <c r="C8699" s="123" t="s">
        <v>3513</v>
      </c>
      <c r="D8699" s="98" t="s">
        <v>13667</v>
      </c>
      <c r="E8699" s="98" t="s">
        <v>13670</v>
      </c>
      <c r="F8699" s="124">
        <v>11</v>
      </c>
      <c r="G8699" s="112">
        <v>42159</v>
      </c>
      <c r="H8699" s="98"/>
      <c r="I8699" s="123" t="str">
        <f t="shared" si="135"/>
        <v>NÃO</v>
      </c>
      <c r="J8699" s="123"/>
      <c r="K8699" s="123"/>
      <c r="L8699" s="123"/>
      <c r="M8699" s="98" t="s">
        <v>16000</v>
      </c>
      <c r="N8699" s="118"/>
    </row>
    <row r="8700" spans="1:14" x14ac:dyDescent="0.25">
      <c r="A8700" s="130">
        <v>12200283000102</v>
      </c>
      <c r="B8700" s="98" t="s">
        <v>12553</v>
      </c>
      <c r="C8700" s="123" t="s">
        <v>29</v>
      </c>
      <c r="D8700" s="98" t="s">
        <v>13667</v>
      </c>
      <c r="E8700" s="98" t="s">
        <v>13670</v>
      </c>
      <c r="F8700" s="124">
        <v>14</v>
      </c>
      <c r="G8700" s="112">
        <v>43903</v>
      </c>
      <c r="H8700" s="98"/>
      <c r="I8700" s="123" t="str">
        <f t="shared" si="135"/>
        <v>SIM</v>
      </c>
      <c r="J8700" s="123"/>
      <c r="K8700" s="123"/>
      <c r="L8700" s="123"/>
      <c r="M8700" s="98"/>
      <c r="N8700" s="118"/>
    </row>
    <row r="8701" spans="1:14" x14ac:dyDescent="0.25">
      <c r="A8701" s="130">
        <v>8349060000126</v>
      </c>
      <c r="B8701" s="98" t="s">
        <v>12554</v>
      </c>
      <c r="C8701" s="123" t="s">
        <v>3601</v>
      </c>
      <c r="D8701" s="98" t="s">
        <v>13667</v>
      </c>
      <c r="E8701" s="98" t="s">
        <v>13670</v>
      </c>
      <c r="F8701" s="124">
        <v>11</v>
      </c>
      <c r="G8701" s="112">
        <v>42075</v>
      </c>
      <c r="H8701" s="98"/>
      <c r="I8701" s="123" t="str">
        <f t="shared" si="135"/>
        <v>NÃO</v>
      </c>
      <c r="J8701" s="123"/>
      <c r="K8701" s="123"/>
      <c r="L8701" s="123"/>
      <c r="M8701" s="98" t="s">
        <v>16092</v>
      </c>
      <c r="N8701" s="118"/>
    </row>
    <row r="8702" spans="1:14" x14ac:dyDescent="0.25">
      <c r="A8702" s="130">
        <v>32415283000129</v>
      </c>
      <c r="B8702" s="98" t="s">
        <v>12555</v>
      </c>
      <c r="C8702" s="123" t="s">
        <v>3513</v>
      </c>
      <c r="D8702" s="98" t="s">
        <v>13667</v>
      </c>
      <c r="E8702" s="98" t="s">
        <v>13670</v>
      </c>
      <c r="F8702" s="124">
        <v>11</v>
      </c>
      <c r="G8702" s="112">
        <v>39802</v>
      </c>
      <c r="H8702" s="98"/>
      <c r="I8702" s="123" t="str">
        <f t="shared" si="135"/>
        <v>NÃO</v>
      </c>
      <c r="J8702" s="123"/>
      <c r="K8702" s="123"/>
      <c r="L8702" s="123"/>
      <c r="M8702" s="98"/>
      <c r="N8702" s="118"/>
    </row>
    <row r="8703" spans="1:14" x14ac:dyDescent="0.25">
      <c r="A8703" s="130">
        <v>45353307000104</v>
      </c>
      <c r="B8703" s="98" t="s">
        <v>12556</v>
      </c>
      <c r="C8703" s="123" t="s">
        <v>4626</v>
      </c>
      <c r="D8703" s="98" t="s">
        <v>13667</v>
      </c>
      <c r="E8703" s="98" t="s">
        <v>13670</v>
      </c>
      <c r="F8703" s="124">
        <v>11</v>
      </c>
      <c r="G8703" s="112">
        <v>40527</v>
      </c>
      <c r="H8703" s="98"/>
      <c r="I8703" s="123" t="str">
        <f t="shared" si="135"/>
        <v>NÃO</v>
      </c>
      <c r="J8703" s="123"/>
      <c r="K8703" s="123"/>
      <c r="L8703" s="123"/>
      <c r="M8703" s="98"/>
      <c r="N8703" s="118"/>
    </row>
    <row r="8704" spans="1:14" x14ac:dyDescent="0.25">
      <c r="A8704" s="130">
        <v>7655277000100</v>
      </c>
      <c r="B8704" s="98" t="s">
        <v>12557</v>
      </c>
      <c r="C8704" s="123" t="s">
        <v>634</v>
      </c>
      <c r="D8704" s="98" t="s">
        <v>13667</v>
      </c>
      <c r="E8704" s="98" t="s">
        <v>13670</v>
      </c>
      <c r="F8704" s="124">
        <v>14</v>
      </c>
      <c r="G8704" s="112">
        <v>44105</v>
      </c>
      <c r="H8704" s="98"/>
      <c r="I8704" s="123" t="str">
        <f t="shared" si="135"/>
        <v>SIM</v>
      </c>
      <c r="J8704" s="123"/>
      <c r="K8704" s="123"/>
      <c r="L8704" s="123"/>
      <c r="M8704" s="98"/>
      <c r="N8704" s="118"/>
    </row>
    <row r="8705" spans="1:14" x14ac:dyDescent="0.25">
      <c r="A8705" s="130">
        <v>27174119000137</v>
      </c>
      <c r="B8705" s="98" t="s">
        <v>12558</v>
      </c>
      <c r="C8705" s="123" t="s">
        <v>821</v>
      </c>
      <c r="D8705" s="98" t="s">
        <v>13667</v>
      </c>
      <c r="E8705" s="98" t="s">
        <v>13670</v>
      </c>
      <c r="F8705" s="124">
        <v>11</v>
      </c>
      <c r="G8705" s="112">
        <v>42450</v>
      </c>
      <c r="H8705" s="98"/>
      <c r="I8705" s="123" t="str">
        <f t="shared" si="135"/>
        <v>NÃO</v>
      </c>
      <c r="J8705" s="123"/>
      <c r="K8705" s="123"/>
      <c r="L8705" s="123"/>
      <c r="M8705" s="98" t="s">
        <v>14097</v>
      </c>
      <c r="N8705" s="118"/>
    </row>
    <row r="8706" spans="1:14" x14ac:dyDescent="0.25">
      <c r="A8706" s="130">
        <v>2215275000178</v>
      </c>
      <c r="B8706" s="98" t="s">
        <v>12559</v>
      </c>
      <c r="C8706" s="123" t="s">
        <v>901</v>
      </c>
      <c r="D8706" s="98" t="s">
        <v>13667</v>
      </c>
      <c r="E8706" s="98" t="s">
        <v>13670</v>
      </c>
      <c r="F8706" s="124">
        <v>14</v>
      </c>
      <c r="G8706" s="112">
        <v>43282</v>
      </c>
      <c r="H8706" s="98"/>
      <c r="I8706" s="123" t="str">
        <f t="shared" si="135"/>
        <v>SIM</v>
      </c>
      <c r="J8706" s="123"/>
      <c r="K8706" s="123"/>
      <c r="L8706" s="123"/>
      <c r="M8706" s="98"/>
      <c r="N8706" s="118"/>
    </row>
    <row r="8707" spans="1:14" x14ac:dyDescent="0.25">
      <c r="A8707" s="130">
        <v>12237038000161</v>
      </c>
      <c r="B8707" s="98" t="s">
        <v>12560</v>
      </c>
      <c r="C8707" s="123" t="s">
        <v>29</v>
      </c>
      <c r="D8707" s="98" t="s">
        <v>13667</v>
      </c>
      <c r="E8707" s="98" t="s">
        <v>13670</v>
      </c>
      <c r="F8707" s="124">
        <v>11</v>
      </c>
      <c r="G8707" s="112">
        <v>39479</v>
      </c>
      <c r="H8707" s="98"/>
      <c r="I8707" s="123" t="str">
        <f t="shared" ref="I8707:I8770" si="136">IFERROR(IF(OR(E8707="Ativos", E8707="Aposentados",E8707="Pensionistas"),IF(F8707&gt;=14,"SIM","NÃO"),""),"")</f>
        <v>NÃO</v>
      </c>
      <c r="J8707" s="123"/>
      <c r="K8707" s="123"/>
      <c r="L8707" s="123"/>
      <c r="M8707" s="98" t="s">
        <v>13725</v>
      </c>
      <c r="N8707" s="118"/>
    </row>
    <row r="8708" spans="1:14" x14ac:dyDescent="0.25">
      <c r="A8708" s="130">
        <v>17954041000110</v>
      </c>
      <c r="B8708" s="98" t="s">
        <v>12561</v>
      </c>
      <c r="C8708" s="123" t="s">
        <v>1356</v>
      </c>
      <c r="D8708" s="98" t="s">
        <v>13667</v>
      </c>
      <c r="E8708" s="98" t="s">
        <v>13670</v>
      </c>
      <c r="F8708" s="124">
        <v>14</v>
      </c>
      <c r="G8708" s="112">
        <v>44105</v>
      </c>
      <c r="H8708" s="98"/>
      <c r="I8708" s="123" t="str">
        <f t="shared" si="136"/>
        <v>SIM</v>
      </c>
      <c r="J8708" s="123"/>
      <c r="K8708" s="123"/>
      <c r="L8708" s="123"/>
      <c r="M8708" s="98"/>
      <c r="N8708" s="118"/>
    </row>
    <row r="8709" spans="1:14" x14ac:dyDescent="0.25">
      <c r="A8709" s="130">
        <v>2316537000190</v>
      </c>
      <c r="B8709" s="98" t="s">
        <v>12562</v>
      </c>
      <c r="C8709" s="123" t="s">
        <v>901</v>
      </c>
      <c r="D8709" s="98" t="s">
        <v>13667</v>
      </c>
      <c r="E8709" s="98" t="s">
        <v>13670</v>
      </c>
      <c r="F8709" s="124">
        <v>11</v>
      </c>
      <c r="G8709" s="112">
        <v>41256</v>
      </c>
      <c r="H8709" s="98"/>
      <c r="I8709" s="123" t="str">
        <f t="shared" si="136"/>
        <v>NÃO</v>
      </c>
      <c r="J8709" s="123"/>
      <c r="K8709" s="123"/>
      <c r="L8709" s="123"/>
      <c r="M8709" s="98" t="s">
        <v>14273</v>
      </c>
      <c r="N8709" s="118"/>
    </row>
    <row r="8710" spans="1:14" x14ac:dyDescent="0.25">
      <c r="A8710" s="130">
        <v>45116290000171</v>
      </c>
      <c r="B8710" s="98" t="s">
        <v>12563</v>
      </c>
      <c r="C8710" s="123" t="s">
        <v>4626</v>
      </c>
      <c r="D8710" s="98" t="s">
        <v>13667</v>
      </c>
      <c r="E8710" s="98" t="s">
        <v>13670</v>
      </c>
      <c r="F8710" s="124">
        <v>11</v>
      </c>
      <c r="G8710" s="112">
        <v>38161</v>
      </c>
      <c r="H8710" s="98"/>
      <c r="I8710" s="123" t="str">
        <f t="shared" si="136"/>
        <v>NÃO</v>
      </c>
      <c r="J8710" s="123"/>
      <c r="K8710" s="123"/>
      <c r="L8710" s="123"/>
      <c r="M8710" s="98"/>
      <c r="N8710" s="118"/>
    </row>
    <row r="8711" spans="1:14" x14ac:dyDescent="0.25">
      <c r="A8711" s="130">
        <v>29114121000146</v>
      </c>
      <c r="B8711" s="98" t="s">
        <v>12564</v>
      </c>
      <c r="C8711" s="123" t="s">
        <v>3513</v>
      </c>
      <c r="D8711" s="98" t="s">
        <v>13667</v>
      </c>
      <c r="E8711" s="98" t="s">
        <v>13670</v>
      </c>
      <c r="F8711" s="124">
        <v>11</v>
      </c>
      <c r="G8711" s="112">
        <v>42971</v>
      </c>
      <c r="H8711" s="98"/>
      <c r="I8711" s="123" t="str">
        <f t="shared" si="136"/>
        <v>NÃO</v>
      </c>
      <c r="J8711" s="123"/>
      <c r="K8711" s="123"/>
      <c r="L8711" s="123"/>
      <c r="M8711" s="98" t="s">
        <v>16002</v>
      </c>
      <c r="N8711" s="118"/>
    </row>
    <row r="8712" spans="1:14" x14ac:dyDescent="0.25">
      <c r="A8712" s="130">
        <v>17966201000140</v>
      </c>
      <c r="B8712" s="98" t="s">
        <v>12565</v>
      </c>
      <c r="C8712" s="123" t="s">
        <v>1356</v>
      </c>
      <c r="D8712" s="98" t="s">
        <v>13667</v>
      </c>
      <c r="E8712" s="98" t="s">
        <v>13670</v>
      </c>
      <c r="F8712" s="124">
        <v>11</v>
      </c>
      <c r="G8712" s="112">
        <v>40347</v>
      </c>
      <c r="H8712" s="98"/>
      <c r="I8712" s="123" t="str">
        <f t="shared" si="136"/>
        <v>NÃO</v>
      </c>
      <c r="J8712" s="123"/>
      <c r="K8712" s="123"/>
      <c r="L8712" s="123"/>
      <c r="M8712" s="98"/>
      <c r="N8712" s="118"/>
    </row>
    <row r="8713" spans="1:14" x14ac:dyDescent="0.25">
      <c r="A8713" s="130">
        <v>11043312000107</v>
      </c>
      <c r="B8713" s="98" t="s">
        <v>12566</v>
      </c>
      <c r="C8713" s="123" t="s">
        <v>2758</v>
      </c>
      <c r="D8713" s="98" t="s">
        <v>13667</v>
      </c>
      <c r="E8713" s="98" t="s">
        <v>13670</v>
      </c>
      <c r="F8713" s="124">
        <v>11</v>
      </c>
      <c r="G8713" s="112">
        <v>41765</v>
      </c>
      <c r="H8713" s="98"/>
      <c r="I8713" s="123" t="str">
        <f t="shared" si="136"/>
        <v>NÃO</v>
      </c>
      <c r="J8713" s="123"/>
      <c r="K8713" s="123"/>
      <c r="L8713" s="123"/>
      <c r="M8713" s="98" t="s">
        <v>15423</v>
      </c>
      <c r="N8713" s="118"/>
    </row>
    <row r="8714" spans="1:14" x14ac:dyDescent="0.25">
      <c r="A8714" s="130">
        <v>44438968000170</v>
      </c>
      <c r="B8714" s="98" t="s">
        <v>12567</v>
      </c>
      <c r="C8714" s="123" t="s">
        <v>4626</v>
      </c>
      <c r="D8714" s="98" t="s">
        <v>13667</v>
      </c>
      <c r="E8714" s="98" t="s">
        <v>13670</v>
      </c>
      <c r="F8714" s="124">
        <v>11</v>
      </c>
      <c r="G8714" s="112">
        <v>43721</v>
      </c>
      <c r="H8714" s="98"/>
      <c r="I8714" s="123" t="str">
        <f t="shared" si="136"/>
        <v>NÃO</v>
      </c>
      <c r="J8714" s="123"/>
      <c r="K8714" s="123"/>
      <c r="L8714" s="123"/>
      <c r="M8714" s="98"/>
      <c r="N8714" s="118"/>
    </row>
    <row r="8715" spans="1:14" x14ac:dyDescent="0.25">
      <c r="A8715" s="130">
        <v>2070720000159</v>
      </c>
      <c r="B8715" s="98" t="s">
        <v>12568</v>
      </c>
      <c r="C8715" s="123" t="s">
        <v>5227</v>
      </c>
      <c r="D8715" s="98" t="s">
        <v>13667</v>
      </c>
      <c r="E8715" s="98" t="s">
        <v>13670</v>
      </c>
      <c r="F8715" s="124">
        <v>11</v>
      </c>
      <c r="G8715" s="112">
        <v>40422</v>
      </c>
      <c r="H8715" s="98"/>
      <c r="I8715" s="123" t="str">
        <f t="shared" si="136"/>
        <v>NÃO</v>
      </c>
      <c r="J8715" s="123"/>
      <c r="K8715" s="123"/>
      <c r="L8715" s="123"/>
      <c r="M8715" s="98" t="s">
        <v>17023</v>
      </c>
      <c r="N8715" s="118"/>
    </row>
    <row r="8716" spans="1:14" x14ac:dyDescent="0.25">
      <c r="A8716" s="130">
        <v>63787071000104</v>
      </c>
      <c r="B8716" s="98" t="s">
        <v>12569</v>
      </c>
      <c r="C8716" s="123" t="s">
        <v>3747</v>
      </c>
      <c r="D8716" s="98" t="s">
        <v>13667</v>
      </c>
      <c r="E8716" s="98" t="s">
        <v>13670</v>
      </c>
      <c r="F8716" s="124">
        <v>14</v>
      </c>
      <c r="G8716" s="112">
        <v>44075</v>
      </c>
      <c r="H8716" s="98"/>
      <c r="I8716" s="123" t="str">
        <f t="shared" si="136"/>
        <v>SIM</v>
      </c>
      <c r="J8716" s="123"/>
      <c r="K8716" s="123"/>
      <c r="L8716" s="123"/>
      <c r="M8716" s="98"/>
      <c r="N8716" s="118"/>
    </row>
    <row r="8717" spans="1:14" x14ac:dyDescent="0.25">
      <c r="A8717" s="130">
        <v>3755477000175</v>
      </c>
      <c r="B8717" s="98" t="s">
        <v>12570</v>
      </c>
      <c r="C8717" s="123" t="s">
        <v>2274</v>
      </c>
      <c r="D8717" s="98" t="s">
        <v>13667</v>
      </c>
      <c r="E8717" s="98" t="s">
        <v>13670</v>
      </c>
      <c r="F8717" s="124">
        <v>14</v>
      </c>
      <c r="G8717" s="112">
        <v>44075</v>
      </c>
      <c r="H8717" s="98"/>
      <c r="I8717" s="123" t="str">
        <f t="shared" si="136"/>
        <v>SIM</v>
      </c>
      <c r="J8717" s="123"/>
      <c r="K8717" s="123"/>
      <c r="L8717" s="123"/>
      <c r="M8717" s="98"/>
      <c r="N8717" s="118"/>
    </row>
    <row r="8718" spans="1:14" x14ac:dyDescent="0.25">
      <c r="A8718" s="130">
        <v>46523270000188</v>
      </c>
      <c r="B8718" s="98" t="s">
        <v>12571</v>
      </c>
      <c r="C8718" s="123" t="s">
        <v>4626</v>
      </c>
      <c r="D8718" s="98" t="s">
        <v>13667</v>
      </c>
      <c r="E8718" s="98" t="s">
        <v>13670</v>
      </c>
      <c r="F8718" s="124">
        <v>14</v>
      </c>
      <c r="G8718" s="112">
        <v>44136</v>
      </c>
      <c r="H8718" s="98"/>
      <c r="I8718" s="123" t="str">
        <f t="shared" si="136"/>
        <v>SIM</v>
      </c>
      <c r="J8718" s="123"/>
      <c r="K8718" s="123"/>
      <c r="L8718" s="123"/>
      <c r="M8718" s="98"/>
      <c r="N8718" s="118"/>
    </row>
    <row r="8719" spans="1:14" x14ac:dyDescent="0.25">
      <c r="A8719" s="130">
        <v>6190243000116</v>
      </c>
      <c r="B8719" s="98" t="s">
        <v>12572</v>
      </c>
      <c r="C8719" s="123" t="s">
        <v>1142</v>
      </c>
      <c r="D8719" s="98" t="s">
        <v>13667</v>
      </c>
      <c r="E8719" s="98" t="s">
        <v>13670</v>
      </c>
      <c r="F8719" s="124">
        <v>11</v>
      </c>
      <c r="G8719" s="112">
        <v>41907</v>
      </c>
      <c r="H8719" s="98"/>
      <c r="I8719" s="123" t="str">
        <f t="shared" si="136"/>
        <v>NÃO</v>
      </c>
      <c r="J8719" s="123"/>
      <c r="K8719" s="123"/>
      <c r="L8719" s="123"/>
      <c r="M8719" s="98" t="s">
        <v>14423</v>
      </c>
      <c r="N8719" s="118"/>
    </row>
    <row r="8720" spans="1:14" x14ac:dyDescent="0.25">
      <c r="A8720" s="130">
        <v>59854927000131</v>
      </c>
      <c r="B8720" s="98" t="s">
        <v>12573</v>
      </c>
      <c r="C8720" s="123" t="s">
        <v>4626</v>
      </c>
      <c r="D8720" s="98" t="s">
        <v>13667</v>
      </c>
      <c r="E8720" s="98" t="s">
        <v>13670</v>
      </c>
      <c r="F8720" s="124">
        <v>11</v>
      </c>
      <c r="G8720" s="112">
        <v>41493</v>
      </c>
      <c r="H8720" s="98"/>
      <c r="I8720" s="123" t="str">
        <f t="shared" si="136"/>
        <v>NÃO</v>
      </c>
      <c r="J8720" s="123"/>
      <c r="K8720" s="123"/>
      <c r="L8720" s="123"/>
      <c r="M8720" s="98" t="s">
        <v>16840</v>
      </c>
      <c r="N8720" s="118"/>
    </row>
    <row r="8721" spans="1:14" x14ac:dyDescent="0.25">
      <c r="A8721" s="130">
        <v>8739351000120</v>
      </c>
      <c r="B8721" s="98" t="s">
        <v>12574</v>
      </c>
      <c r="C8721" s="123" t="s">
        <v>2554</v>
      </c>
      <c r="D8721" s="98" t="s">
        <v>13667</v>
      </c>
      <c r="E8721" s="98" t="s">
        <v>13670</v>
      </c>
      <c r="F8721" s="124">
        <v>14</v>
      </c>
      <c r="G8721" s="112">
        <v>44013</v>
      </c>
      <c r="H8721" s="98"/>
      <c r="I8721" s="123" t="str">
        <f t="shared" si="136"/>
        <v>SIM</v>
      </c>
      <c r="J8721" s="123"/>
      <c r="K8721" s="123"/>
      <c r="L8721" s="123"/>
      <c r="M8721" s="98"/>
      <c r="N8721" s="118"/>
    </row>
    <row r="8722" spans="1:14" x14ac:dyDescent="0.25">
      <c r="A8722" s="130">
        <v>4838496000128</v>
      </c>
      <c r="B8722" s="98" t="s">
        <v>12575</v>
      </c>
      <c r="C8722" s="123" t="s">
        <v>2413</v>
      </c>
      <c r="D8722" s="98" t="s">
        <v>13667</v>
      </c>
      <c r="E8722" s="98" t="s">
        <v>13670</v>
      </c>
      <c r="F8722" s="124">
        <v>11</v>
      </c>
      <c r="G8722" s="112">
        <v>38805</v>
      </c>
      <c r="H8722" s="98"/>
      <c r="I8722" s="123" t="str">
        <f t="shared" si="136"/>
        <v>NÃO</v>
      </c>
      <c r="J8722" s="123"/>
      <c r="K8722" s="123"/>
      <c r="L8722" s="123"/>
      <c r="M8722" s="98"/>
      <c r="N8722" s="118"/>
    </row>
    <row r="8723" spans="1:14" x14ac:dyDescent="0.25">
      <c r="A8723" s="130">
        <v>8365900000144</v>
      </c>
      <c r="B8723" s="98" t="s">
        <v>12576</v>
      </c>
      <c r="C8723" s="123" t="s">
        <v>3601</v>
      </c>
      <c r="D8723" s="98" t="s">
        <v>13667</v>
      </c>
      <c r="E8723" s="98" t="s">
        <v>13670</v>
      </c>
      <c r="F8723" s="124">
        <v>11</v>
      </c>
      <c r="G8723" s="112">
        <v>42390</v>
      </c>
      <c r="H8723" s="98"/>
      <c r="I8723" s="123" t="str">
        <f t="shared" si="136"/>
        <v>NÃO</v>
      </c>
      <c r="J8723" s="123"/>
      <c r="K8723" s="123"/>
      <c r="L8723" s="123"/>
      <c r="M8723" s="98" t="s">
        <v>16094</v>
      </c>
      <c r="N8723" s="118"/>
    </row>
    <row r="8724" spans="1:14" x14ac:dyDescent="0.25">
      <c r="A8724" s="130">
        <v>18431155000148</v>
      </c>
      <c r="B8724" s="98" t="s">
        <v>12577</v>
      </c>
      <c r="C8724" s="123" t="s">
        <v>1356</v>
      </c>
      <c r="D8724" s="98" t="s">
        <v>13667</v>
      </c>
      <c r="E8724" s="98" t="s">
        <v>13670</v>
      </c>
      <c r="F8724" s="124">
        <v>11</v>
      </c>
      <c r="G8724" s="112">
        <v>42826</v>
      </c>
      <c r="H8724" s="98"/>
      <c r="I8724" s="123" t="str">
        <f t="shared" si="136"/>
        <v>NÃO</v>
      </c>
      <c r="J8724" s="123"/>
      <c r="K8724" s="123"/>
      <c r="L8724" s="123"/>
      <c r="M8724" s="98"/>
      <c r="N8724" s="118"/>
    </row>
    <row r="8725" spans="1:14" x14ac:dyDescent="0.25">
      <c r="A8725" s="130">
        <v>18668376000134</v>
      </c>
      <c r="B8725" s="98" t="s">
        <v>12578</v>
      </c>
      <c r="C8725" s="123" t="s">
        <v>1356</v>
      </c>
      <c r="D8725" s="98" t="s">
        <v>13667</v>
      </c>
      <c r="E8725" s="98" t="s">
        <v>13670</v>
      </c>
      <c r="F8725" s="124">
        <v>11</v>
      </c>
      <c r="G8725" s="112">
        <v>41640</v>
      </c>
      <c r="H8725" s="98"/>
      <c r="I8725" s="123" t="str">
        <f t="shared" si="136"/>
        <v>NÃO</v>
      </c>
      <c r="J8725" s="123"/>
      <c r="K8725" s="123"/>
      <c r="L8725" s="123"/>
      <c r="M8725" s="98" t="s">
        <v>14679</v>
      </c>
      <c r="N8725" s="118"/>
    </row>
    <row r="8726" spans="1:14" x14ac:dyDescent="0.25">
      <c r="A8726" s="130">
        <v>44882074000174</v>
      </c>
      <c r="B8726" s="98" t="s">
        <v>12579</v>
      </c>
      <c r="C8726" s="123" t="s">
        <v>4626</v>
      </c>
      <c r="D8726" s="98" t="s">
        <v>13667</v>
      </c>
      <c r="E8726" s="98" t="s">
        <v>13670</v>
      </c>
      <c r="F8726" s="124">
        <v>11</v>
      </c>
      <c r="G8726" s="112">
        <v>38596</v>
      </c>
      <c r="H8726" s="98"/>
      <c r="I8726" s="123" t="str">
        <f t="shared" si="136"/>
        <v>NÃO</v>
      </c>
      <c r="J8726" s="123"/>
      <c r="K8726" s="123"/>
      <c r="L8726" s="123"/>
      <c r="M8726" s="98" t="s">
        <v>13534</v>
      </c>
      <c r="N8726" s="118"/>
    </row>
    <row r="8727" spans="1:14" x14ac:dyDescent="0.25">
      <c r="A8727" s="130">
        <v>1067891000166</v>
      </c>
      <c r="B8727" s="98" t="s">
        <v>12580</v>
      </c>
      <c r="C8727" s="123" t="s">
        <v>5227</v>
      </c>
      <c r="D8727" s="98" t="s">
        <v>13667</v>
      </c>
      <c r="E8727" s="98" t="s">
        <v>13670</v>
      </c>
      <c r="F8727" s="124">
        <v>11</v>
      </c>
      <c r="G8727" s="112">
        <v>40588</v>
      </c>
      <c r="H8727" s="98"/>
      <c r="I8727" s="123" t="str">
        <f t="shared" si="136"/>
        <v>NÃO</v>
      </c>
      <c r="J8727" s="123"/>
      <c r="K8727" s="123"/>
      <c r="L8727" s="123"/>
      <c r="M8727" s="98"/>
      <c r="N8727" s="118"/>
    </row>
    <row r="8728" spans="1:14" x14ac:dyDescent="0.25">
      <c r="A8728" s="130">
        <v>45787652000156</v>
      </c>
      <c r="B8728" s="98" t="s">
        <v>12581</v>
      </c>
      <c r="C8728" s="123" t="s">
        <v>4626</v>
      </c>
      <c r="D8728" s="98" t="s">
        <v>13667</v>
      </c>
      <c r="E8728" s="98" t="s">
        <v>13670</v>
      </c>
      <c r="F8728" s="124">
        <v>14</v>
      </c>
      <c r="G8728" s="112">
        <v>44091</v>
      </c>
      <c r="H8728" s="98"/>
      <c r="I8728" s="123" t="str">
        <f t="shared" si="136"/>
        <v>SIM</v>
      </c>
      <c r="J8728" s="123"/>
      <c r="K8728" s="123"/>
      <c r="L8728" s="123"/>
      <c r="M8728" s="98"/>
      <c r="N8728" s="118"/>
    </row>
    <row r="8729" spans="1:14" x14ac:dyDescent="0.25">
      <c r="A8729" s="130">
        <v>63761985000198</v>
      </c>
      <c r="B8729" s="98" t="s">
        <v>12582</v>
      </c>
      <c r="C8729" s="123" t="s">
        <v>3747</v>
      </c>
      <c r="D8729" s="98" t="s">
        <v>13667</v>
      </c>
      <c r="E8729" s="98" t="s">
        <v>13670</v>
      </c>
      <c r="F8729" s="124">
        <v>14</v>
      </c>
      <c r="G8729" s="112">
        <v>44136</v>
      </c>
      <c r="H8729" s="98"/>
      <c r="I8729" s="123" t="str">
        <f t="shared" si="136"/>
        <v>SIM</v>
      </c>
      <c r="J8729" s="123"/>
      <c r="K8729" s="123"/>
      <c r="L8729" s="123"/>
      <c r="M8729" s="98"/>
      <c r="N8729" s="118"/>
    </row>
    <row r="8730" spans="1:14" x14ac:dyDescent="0.25">
      <c r="A8730" s="130">
        <v>1613093000192</v>
      </c>
      <c r="B8730" s="98" t="s">
        <v>12583</v>
      </c>
      <c r="C8730" s="123" t="s">
        <v>5227</v>
      </c>
      <c r="D8730" s="98" t="s">
        <v>13667</v>
      </c>
      <c r="E8730" s="98" t="s">
        <v>13670</v>
      </c>
      <c r="F8730" s="124">
        <v>11</v>
      </c>
      <c r="G8730" s="112">
        <v>39562</v>
      </c>
      <c r="H8730" s="98"/>
      <c r="I8730" s="123" t="str">
        <f t="shared" si="136"/>
        <v>NÃO</v>
      </c>
      <c r="J8730" s="123"/>
      <c r="K8730" s="123"/>
      <c r="L8730" s="123"/>
      <c r="M8730" s="98" t="s">
        <v>17026</v>
      </c>
      <c r="N8730" s="118"/>
    </row>
    <row r="8731" spans="1:14" x14ac:dyDescent="0.25">
      <c r="A8731" s="130">
        <v>12251450000136</v>
      </c>
      <c r="B8731" s="98" t="s">
        <v>12584</v>
      </c>
      <c r="C8731" s="123" t="s">
        <v>29</v>
      </c>
      <c r="D8731" s="98" t="s">
        <v>13667</v>
      </c>
      <c r="E8731" s="98" t="s">
        <v>13670</v>
      </c>
      <c r="F8731" s="124">
        <v>11</v>
      </c>
      <c r="G8731" s="112">
        <v>38839</v>
      </c>
      <c r="H8731" s="98"/>
      <c r="I8731" s="123" t="str">
        <f t="shared" si="136"/>
        <v>NÃO</v>
      </c>
      <c r="J8731" s="123"/>
      <c r="K8731" s="123"/>
      <c r="L8731" s="123"/>
      <c r="M8731" s="98"/>
      <c r="N8731" s="118"/>
    </row>
    <row r="8732" spans="1:14" x14ac:dyDescent="0.25">
      <c r="A8732" s="130">
        <v>90895905000160</v>
      </c>
      <c r="B8732" s="98" t="s">
        <v>12585</v>
      </c>
      <c r="C8732" s="123" t="s">
        <v>3812</v>
      </c>
      <c r="D8732" s="98" t="s">
        <v>13667</v>
      </c>
      <c r="E8732" s="98" t="s">
        <v>13670</v>
      </c>
      <c r="F8732" s="124">
        <v>11</v>
      </c>
      <c r="G8732" s="112">
        <v>38831</v>
      </c>
      <c r="H8732" s="98"/>
      <c r="I8732" s="123" t="str">
        <f t="shared" si="136"/>
        <v>NÃO</v>
      </c>
      <c r="J8732" s="123"/>
      <c r="K8732" s="123"/>
      <c r="L8732" s="123"/>
      <c r="M8732" s="98"/>
      <c r="N8732" s="118"/>
    </row>
    <row r="8733" spans="1:14" x14ac:dyDescent="0.25">
      <c r="A8733" s="130">
        <v>22678874000135</v>
      </c>
      <c r="B8733" s="98" t="s">
        <v>12586</v>
      </c>
      <c r="C8733" s="123" t="s">
        <v>1356</v>
      </c>
      <c r="D8733" s="98" t="s">
        <v>13667</v>
      </c>
      <c r="E8733" s="98" t="s">
        <v>13670</v>
      </c>
      <c r="F8733" s="124">
        <v>11</v>
      </c>
      <c r="G8733" s="112">
        <v>38826</v>
      </c>
      <c r="H8733" s="98"/>
      <c r="I8733" s="123" t="str">
        <f t="shared" si="136"/>
        <v>NÃO</v>
      </c>
      <c r="J8733" s="123"/>
      <c r="K8733" s="123"/>
      <c r="L8733" s="123"/>
      <c r="M8733" s="98"/>
      <c r="N8733" s="118"/>
    </row>
    <row r="8734" spans="1:14" x14ac:dyDescent="0.25">
      <c r="A8734" s="130">
        <v>1767722000139</v>
      </c>
      <c r="B8734" s="98" t="s">
        <v>12587</v>
      </c>
      <c r="C8734" s="123" t="s">
        <v>901</v>
      </c>
      <c r="D8734" s="98" t="s">
        <v>13667</v>
      </c>
      <c r="E8734" s="98" t="s">
        <v>13670</v>
      </c>
      <c r="F8734" s="124">
        <v>11</v>
      </c>
      <c r="G8734" s="112">
        <v>40372</v>
      </c>
      <c r="H8734" s="98"/>
      <c r="I8734" s="123" t="str">
        <f t="shared" si="136"/>
        <v>NÃO</v>
      </c>
      <c r="J8734" s="123"/>
      <c r="K8734" s="123"/>
      <c r="L8734" s="123"/>
      <c r="M8734" s="98" t="s">
        <v>13534</v>
      </c>
      <c r="N8734" s="118"/>
    </row>
    <row r="8735" spans="1:14" x14ac:dyDescent="0.25">
      <c r="A8735" s="130">
        <v>25043571000134</v>
      </c>
      <c r="B8735" s="98" t="s">
        <v>12588</v>
      </c>
      <c r="C8735" s="123" t="s">
        <v>901</v>
      </c>
      <c r="D8735" s="98" t="s">
        <v>13667</v>
      </c>
      <c r="E8735" s="98" t="s">
        <v>13670</v>
      </c>
      <c r="F8735" s="124">
        <v>14</v>
      </c>
      <c r="G8735" s="112">
        <v>44136</v>
      </c>
      <c r="H8735" s="98"/>
      <c r="I8735" s="123" t="str">
        <f t="shared" si="136"/>
        <v>SIM</v>
      </c>
      <c r="J8735" s="123"/>
      <c r="K8735" s="123"/>
      <c r="L8735" s="123"/>
      <c r="M8735" s="98"/>
      <c r="N8735" s="118"/>
    </row>
    <row r="8736" spans="1:14" x14ac:dyDescent="0.25">
      <c r="A8736" s="130">
        <v>7782840000100</v>
      </c>
      <c r="B8736" s="98" t="s">
        <v>12589</v>
      </c>
      <c r="C8736" s="123" t="s">
        <v>634</v>
      </c>
      <c r="D8736" s="98" t="s">
        <v>13667</v>
      </c>
      <c r="E8736" s="98" t="s">
        <v>13670</v>
      </c>
      <c r="F8736" s="124">
        <v>14</v>
      </c>
      <c r="G8736" s="112">
        <v>44136</v>
      </c>
      <c r="H8736" s="98"/>
      <c r="I8736" s="123" t="str">
        <f t="shared" si="136"/>
        <v>SIM</v>
      </c>
      <c r="J8736" s="123"/>
      <c r="K8736" s="123"/>
      <c r="L8736" s="123"/>
      <c r="M8736" s="98"/>
      <c r="N8736" s="118"/>
    </row>
    <row r="8737" spans="1:14" x14ac:dyDescent="0.25">
      <c r="A8737" s="130">
        <v>18296665000150</v>
      </c>
      <c r="B8737" s="98" t="s">
        <v>12590</v>
      </c>
      <c r="C8737" s="123" t="s">
        <v>1356</v>
      </c>
      <c r="D8737" s="98" t="s">
        <v>13667</v>
      </c>
      <c r="E8737" s="98" t="s">
        <v>13670</v>
      </c>
      <c r="F8737" s="124">
        <v>11</v>
      </c>
      <c r="G8737" s="112">
        <v>40778</v>
      </c>
      <c r="H8737" s="98"/>
      <c r="I8737" s="123" t="str">
        <f t="shared" si="136"/>
        <v>NÃO</v>
      </c>
      <c r="J8737" s="123"/>
      <c r="K8737" s="123"/>
      <c r="L8737" s="123"/>
      <c r="M8737" s="98"/>
      <c r="N8737" s="118"/>
    </row>
    <row r="8738" spans="1:14" x14ac:dyDescent="0.25">
      <c r="A8738" s="130">
        <v>11361227000189</v>
      </c>
      <c r="B8738" s="98" t="s">
        <v>12591</v>
      </c>
      <c r="C8738" s="123" t="s">
        <v>2758</v>
      </c>
      <c r="D8738" s="98" t="s">
        <v>13667</v>
      </c>
      <c r="E8738" s="98" t="s">
        <v>13670</v>
      </c>
      <c r="F8738" s="124">
        <v>11</v>
      </c>
      <c r="G8738" s="112">
        <v>42487</v>
      </c>
      <c r="H8738" s="98"/>
      <c r="I8738" s="123" t="str">
        <f t="shared" si="136"/>
        <v>NÃO</v>
      </c>
      <c r="J8738" s="123"/>
      <c r="K8738" s="123"/>
      <c r="L8738" s="123"/>
      <c r="M8738" s="98" t="s">
        <v>15424</v>
      </c>
      <c r="N8738" s="118"/>
    </row>
    <row r="8739" spans="1:14" x14ac:dyDescent="0.25">
      <c r="A8739" s="130">
        <v>76217025000103</v>
      </c>
      <c r="B8739" s="98" t="s">
        <v>12592</v>
      </c>
      <c r="C8739" s="123" t="s">
        <v>3143</v>
      </c>
      <c r="D8739" s="98" t="s">
        <v>13667</v>
      </c>
      <c r="E8739" s="98" t="s">
        <v>13670</v>
      </c>
      <c r="F8739" s="124">
        <v>14</v>
      </c>
      <c r="G8739" s="112">
        <v>44105</v>
      </c>
      <c r="H8739" s="98"/>
      <c r="I8739" s="123" t="str">
        <f t="shared" si="136"/>
        <v>SIM</v>
      </c>
      <c r="J8739" s="123"/>
      <c r="K8739" s="123"/>
      <c r="L8739" s="123"/>
      <c r="M8739" s="98"/>
      <c r="N8739" s="118"/>
    </row>
    <row r="8740" spans="1:14" x14ac:dyDescent="0.25">
      <c r="A8740" s="130">
        <v>11049822000183</v>
      </c>
      <c r="B8740" s="98" t="s">
        <v>12593</v>
      </c>
      <c r="C8740" s="123" t="s">
        <v>2758</v>
      </c>
      <c r="D8740" s="98" t="s">
        <v>13667</v>
      </c>
      <c r="E8740" s="98" t="s">
        <v>13670</v>
      </c>
      <c r="F8740" s="124">
        <v>11</v>
      </c>
      <c r="G8740" s="112">
        <v>42737</v>
      </c>
      <c r="H8740" s="98"/>
      <c r="I8740" s="123" t="str">
        <f t="shared" si="136"/>
        <v>NÃO</v>
      </c>
      <c r="J8740" s="123"/>
      <c r="K8740" s="123"/>
      <c r="L8740" s="123"/>
      <c r="M8740" s="98" t="s">
        <v>15426</v>
      </c>
      <c r="N8740" s="118"/>
    </row>
    <row r="8741" spans="1:14" x14ac:dyDescent="0.25">
      <c r="A8741" s="130">
        <v>92451038000107</v>
      </c>
      <c r="B8741" s="98" t="s">
        <v>12594</v>
      </c>
      <c r="C8741" s="123" t="s">
        <v>3812</v>
      </c>
      <c r="D8741" s="98" t="s">
        <v>13667</v>
      </c>
      <c r="E8741" s="98" t="s">
        <v>13670</v>
      </c>
      <c r="F8741" s="124">
        <v>14</v>
      </c>
      <c r="G8741" s="112">
        <v>44013</v>
      </c>
      <c r="H8741" s="98"/>
      <c r="I8741" s="123" t="str">
        <f t="shared" si="136"/>
        <v>SIM</v>
      </c>
      <c r="J8741" s="123"/>
      <c r="K8741" s="123"/>
      <c r="L8741" s="123"/>
      <c r="M8741" s="98"/>
      <c r="N8741" s="118"/>
    </row>
    <row r="8742" spans="1:14" x14ac:dyDescent="0.25">
      <c r="A8742" s="130">
        <v>1789551000149</v>
      </c>
      <c r="B8742" s="98" t="s">
        <v>12595</v>
      </c>
      <c r="C8742" s="123" t="s">
        <v>901</v>
      </c>
      <c r="D8742" s="98" t="s">
        <v>13667</v>
      </c>
      <c r="E8742" s="98" t="s">
        <v>13670</v>
      </c>
      <c r="F8742" s="124">
        <v>11</v>
      </c>
      <c r="G8742" s="112">
        <v>41785</v>
      </c>
      <c r="H8742" s="98"/>
      <c r="I8742" s="123" t="str">
        <f t="shared" si="136"/>
        <v>NÃO</v>
      </c>
      <c r="J8742" s="123"/>
      <c r="K8742" s="123"/>
      <c r="L8742" s="123"/>
      <c r="M8742" s="98" t="s">
        <v>14276</v>
      </c>
      <c r="N8742" s="118"/>
    </row>
    <row r="8743" spans="1:14" x14ac:dyDescent="0.25">
      <c r="A8743" s="130">
        <v>93317980000131</v>
      </c>
      <c r="B8743" s="98" t="s">
        <v>12596</v>
      </c>
      <c r="C8743" s="123" t="s">
        <v>3812</v>
      </c>
      <c r="D8743" s="98" t="s">
        <v>13667</v>
      </c>
      <c r="E8743" s="98" t="s">
        <v>13670</v>
      </c>
      <c r="F8743" s="124">
        <v>14</v>
      </c>
      <c r="G8743" s="112">
        <v>44136</v>
      </c>
      <c r="H8743" s="98"/>
      <c r="I8743" s="123" t="str">
        <f t="shared" si="136"/>
        <v>SIM</v>
      </c>
      <c r="J8743" s="123"/>
      <c r="K8743" s="123"/>
      <c r="L8743" s="123"/>
      <c r="M8743" s="98"/>
      <c r="N8743" s="118"/>
    </row>
    <row r="8744" spans="1:14" x14ac:dyDescent="0.25">
      <c r="A8744" s="130">
        <v>45345899000112</v>
      </c>
      <c r="B8744" s="98" t="s">
        <v>12597</v>
      </c>
      <c r="C8744" s="123" t="s">
        <v>4626</v>
      </c>
      <c r="D8744" s="98" t="s">
        <v>13667</v>
      </c>
      <c r="E8744" s="98" t="s">
        <v>13670</v>
      </c>
      <c r="F8744" s="124">
        <v>11</v>
      </c>
      <c r="G8744" s="112">
        <v>38569</v>
      </c>
      <c r="H8744" s="98"/>
      <c r="I8744" s="123" t="str">
        <f t="shared" si="136"/>
        <v>NÃO</v>
      </c>
      <c r="J8744" s="123"/>
      <c r="K8744" s="123"/>
      <c r="L8744" s="123"/>
      <c r="M8744" s="98"/>
      <c r="N8744" s="118"/>
    </row>
    <row r="8745" spans="1:14" x14ac:dyDescent="0.25">
      <c r="A8745" s="130">
        <v>25043621000183</v>
      </c>
      <c r="B8745" s="98" t="s">
        <v>12598</v>
      </c>
      <c r="C8745" s="123" t="s">
        <v>901</v>
      </c>
      <c r="D8745" s="98" t="s">
        <v>13667</v>
      </c>
      <c r="E8745" s="98" t="s">
        <v>13670</v>
      </c>
      <c r="F8745" s="124">
        <v>11</v>
      </c>
      <c r="G8745" s="112">
        <v>41444</v>
      </c>
      <c r="H8745" s="98"/>
      <c r="I8745" s="123" t="str">
        <f t="shared" si="136"/>
        <v>NÃO</v>
      </c>
      <c r="J8745" s="123"/>
      <c r="K8745" s="123"/>
      <c r="L8745" s="123"/>
      <c r="M8745" s="98" t="s">
        <v>14277</v>
      </c>
      <c r="N8745" s="118"/>
    </row>
    <row r="8746" spans="1:14" x14ac:dyDescent="0.25">
      <c r="A8746" s="130">
        <v>13717517000148</v>
      </c>
      <c r="B8746" s="98" t="s">
        <v>12599</v>
      </c>
      <c r="C8746" s="123" t="s">
        <v>215</v>
      </c>
      <c r="D8746" s="98" t="s">
        <v>13667</v>
      </c>
      <c r="E8746" s="98" t="s">
        <v>13670</v>
      </c>
      <c r="F8746" s="124">
        <v>11</v>
      </c>
      <c r="G8746" s="112">
        <v>39843</v>
      </c>
      <c r="H8746" s="98"/>
      <c r="I8746" s="123" t="str">
        <f t="shared" si="136"/>
        <v>NÃO</v>
      </c>
      <c r="J8746" s="123"/>
      <c r="K8746" s="123"/>
      <c r="L8746" s="123"/>
      <c r="M8746" s="98"/>
      <c r="N8746" s="118"/>
    </row>
    <row r="8747" spans="1:14" x14ac:dyDescent="0.25">
      <c r="A8747" s="130">
        <v>94707627000120</v>
      </c>
      <c r="B8747" s="98" t="s">
        <v>12600</v>
      </c>
      <c r="C8747" s="123" t="s">
        <v>3812</v>
      </c>
      <c r="D8747" s="98" t="s">
        <v>13667</v>
      </c>
      <c r="E8747" s="98" t="s">
        <v>13670</v>
      </c>
      <c r="F8747" s="124">
        <v>11</v>
      </c>
      <c r="G8747" s="112">
        <v>38777</v>
      </c>
      <c r="H8747" s="98"/>
      <c r="I8747" s="123" t="str">
        <f t="shared" si="136"/>
        <v>NÃO</v>
      </c>
      <c r="J8747" s="123"/>
      <c r="K8747" s="123"/>
      <c r="L8747" s="123"/>
      <c r="M8747" s="98"/>
      <c r="N8747" s="118"/>
    </row>
    <row r="8748" spans="1:14" x14ac:dyDescent="0.25">
      <c r="A8748" s="130">
        <v>2267698000131</v>
      </c>
      <c r="B8748" s="98" t="s">
        <v>12601</v>
      </c>
      <c r="C8748" s="123" t="s">
        <v>901</v>
      </c>
      <c r="D8748" s="98" t="s">
        <v>13667</v>
      </c>
      <c r="E8748" s="98" t="s">
        <v>13670</v>
      </c>
      <c r="F8748" s="124">
        <v>11</v>
      </c>
      <c r="G8748" s="112">
        <v>42830</v>
      </c>
      <c r="H8748" s="98"/>
      <c r="I8748" s="123" t="str">
        <f t="shared" si="136"/>
        <v>NÃO</v>
      </c>
      <c r="J8748" s="123"/>
      <c r="K8748" s="123"/>
      <c r="L8748" s="123"/>
      <c r="M8748" s="98" t="s">
        <v>14278</v>
      </c>
      <c r="N8748" s="118"/>
    </row>
    <row r="8749" spans="1:14" x14ac:dyDescent="0.25">
      <c r="A8749" s="130">
        <v>8348971000139</v>
      </c>
      <c r="B8749" s="98" t="s">
        <v>12602</v>
      </c>
      <c r="C8749" s="123" t="s">
        <v>3601</v>
      </c>
      <c r="D8749" s="98" t="s">
        <v>13667</v>
      </c>
      <c r="E8749" s="98" t="s">
        <v>13670</v>
      </c>
      <c r="F8749" s="124">
        <v>11</v>
      </c>
      <c r="G8749" s="112">
        <v>40983</v>
      </c>
      <c r="H8749" s="98"/>
      <c r="I8749" s="123" t="str">
        <f t="shared" si="136"/>
        <v>NÃO</v>
      </c>
      <c r="J8749" s="123"/>
      <c r="K8749" s="123"/>
      <c r="L8749" s="123"/>
      <c r="M8749" s="98"/>
      <c r="N8749" s="118"/>
    </row>
    <row r="8750" spans="1:14" x14ac:dyDescent="0.25">
      <c r="A8750" s="130">
        <v>88000922000140</v>
      </c>
      <c r="B8750" s="98" t="s">
        <v>12603</v>
      </c>
      <c r="C8750" s="123" t="s">
        <v>3812</v>
      </c>
      <c r="D8750" s="98" t="s">
        <v>13667</v>
      </c>
      <c r="E8750" s="98" t="s">
        <v>13670</v>
      </c>
      <c r="F8750" s="124">
        <v>14</v>
      </c>
      <c r="G8750" s="112">
        <v>43952</v>
      </c>
      <c r="H8750" s="98"/>
      <c r="I8750" s="123" t="str">
        <f t="shared" si="136"/>
        <v>SIM</v>
      </c>
      <c r="J8750" s="123"/>
      <c r="K8750" s="123"/>
      <c r="L8750" s="123"/>
      <c r="M8750" s="98"/>
      <c r="N8750" s="118"/>
    </row>
    <row r="8751" spans="1:14" x14ac:dyDescent="0.25">
      <c r="A8751" s="130">
        <v>1135227000107</v>
      </c>
      <c r="B8751" s="98" t="s">
        <v>12604</v>
      </c>
      <c r="C8751" s="123" t="s">
        <v>901</v>
      </c>
      <c r="D8751" s="98" t="s">
        <v>13667</v>
      </c>
      <c r="E8751" s="98" t="s">
        <v>13670</v>
      </c>
      <c r="F8751" s="124">
        <v>11</v>
      </c>
      <c r="G8751" s="112">
        <v>43009</v>
      </c>
      <c r="H8751" s="98"/>
      <c r="I8751" s="123" t="str">
        <f t="shared" si="136"/>
        <v>NÃO</v>
      </c>
      <c r="J8751" s="123"/>
      <c r="K8751" s="123"/>
      <c r="L8751" s="123"/>
      <c r="M8751" s="98" t="s">
        <v>14280</v>
      </c>
      <c r="N8751" s="118"/>
    </row>
    <row r="8752" spans="1:14" x14ac:dyDescent="0.25">
      <c r="A8752" s="130">
        <v>5105200000122</v>
      </c>
      <c r="B8752" s="98" t="s">
        <v>12605</v>
      </c>
      <c r="C8752" s="123" t="s">
        <v>2413</v>
      </c>
      <c r="D8752" s="98" t="s">
        <v>13667</v>
      </c>
      <c r="E8752" s="98" t="s">
        <v>13670</v>
      </c>
      <c r="F8752" s="124">
        <v>11</v>
      </c>
      <c r="G8752" s="112">
        <v>38770</v>
      </c>
      <c r="H8752" s="98"/>
      <c r="I8752" s="123" t="str">
        <f t="shared" si="136"/>
        <v>NÃO</v>
      </c>
      <c r="J8752" s="123"/>
      <c r="K8752" s="123"/>
      <c r="L8752" s="123"/>
      <c r="M8752" s="98" t="s">
        <v>15093</v>
      </c>
      <c r="N8752" s="118"/>
    </row>
    <row r="8753" spans="1:14" x14ac:dyDescent="0.25">
      <c r="A8753" s="130">
        <v>1621714000180</v>
      </c>
      <c r="B8753" s="98" t="s">
        <v>12606</v>
      </c>
      <c r="C8753" s="123" t="s">
        <v>3812</v>
      </c>
      <c r="D8753" s="98" t="s">
        <v>13667</v>
      </c>
      <c r="E8753" s="98" t="s">
        <v>13670</v>
      </c>
      <c r="F8753" s="124">
        <v>14</v>
      </c>
      <c r="G8753" s="112">
        <v>44136</v>
      </c>
      <c r="H8753" s="98"/>
      <c r="I8753" s="123" t="str">
        <f t="shared" si="136"/>
        <v>SIM</v>
      </c>
      <c r="J8753" s="123"/>
      <c r="K8753" s="123"/>
      <c r="L8753" s="123"/>
      <c r="M8753" s="98"/>
      <c r="N8753" s="118"/>
    </row>
    <row r="8754" spans="1:14" x14ac:dyDescent="0.25">
      <c r="A8754" s="130">
        <v>3741683000126</v>
      </c>
      <c r="B8754" s="98" t="s">
        <v>12607</v>
      </c>
      <c r="C8754" s="123" t="s">
        <v>2197</v>
      </c>
      <c r="D8754" s="98" t="s">
        <v>13667</v>
      </c>
      <c r="E8754" s="98" t="s">
        <v>13670</v>
      </c>
      <c r="F8754" s="124">
        <v>11</v>
      </c>
      <c r="G8754" s="112">
        <v>38612</v>
      </c>
      <c r="H8754" s="98"/>
      <c r="I8754" s="123" t="str">
        <f t="shared" si="136"/>
        <v>NÃO</v>
      </c>
      <c r="J8754" s="123"/>
      <c r="K8754" s="123"/>
      <c r="L8754" s="123"/>
      <c r="M8754" s="98"/>
      <c r="N8754" s="118"/>
    </row>
    <row r="8755" spans="1:14" x14ac:dyDescent="0.25">
      <c r="A8755" s="130">
        <v>75352062000161</v>
      </c>
      <c r="B8755" s="98" t="s">
        <v>12608</v>
      </c>
      <c r="C8755" s="123" t="s">
        <v>3143</v>
      </c>
      <c r="D8755" s="98" t="s">
        <v>13667</v>
      </c>
      <c r="E8755" s="98" t="s">
        <v>13670</v>
      </c>
      <c r="F8755" s="124">
        <v>11</v>
      </c>
      <c r="G8755" s="112">
        <v>39995</v>
      </c>
      <c r="H8755" s="98"/>
      <c r="I8755" s="123" t="str">
        <f t="shared" si="136"/>
        <v>NÃO</v>
      </c>
      <c r="J8755" s="123"/>
      <c r="K8755" s="123"/>
      <c r="L8755" s="123"/>
      <c r="M8755" s="98"/>
      <c r="N8755" s="118"/>
    </row>
    <row r="8756" spans="1:14" x14ac:dyDescent="0.25">
      <c r="A8756" s="130">
        <v>17947581000176</v>
      </c>
      <c r="B8756" s="98" t="s">
        <v>12609</v>
      </c>
      <c r="C8756" s="123" t="s">
        <v>1356</v>
      </c>
      <c r="D8756" s="98" t="s">
        <v>13667</v>
      </c>
      <c r="E8756" s="98" t="s">
        <v>13670</v>
      </c>
      <c r="F8756" s="124">
        <v>11</v>
      </c>
      <c r="G8756" s="112">
        <v>40694</v>
      </c>
      <c r="H8756" s="98"/>
      <c r="I8756" s="123" t="str">
        <f t="shared" si="136"/>
        <v>NÃO</v>
      </c>
      <c r="J8756" s="123"/>
      <c r="K8756" s="123"/>
      <c r="L8756" s="123"/>
      <c r="M8756" s="98"/>
      <c r="N8756" s="118"/>
    </row>
    <row r="8757" spans="1:14" x14ac:dyDescent="0.25">
      <c r="A8757" s="130">
        <v>12332953000136</v>
      </c>
      <c r="B8757" s="98" t="s">
        <v>12610</v>
      </c>
      <c r="C8757" s="123" t="s">
        <v>29</v>
      </c>
      <c r="D8757" s="98" t="s">
        <v>13667</v>
      </c>
      <c r="E8757" s="98" t="s">
        <v>13670</v>
      </c>
      <c r="F8757" s="124">
        <v>14</v>
      </c>
      <c r="G8757" s="112">
        <v>43952</v>
      </c>
      <c r="H8757" s="98"/>
      <c r="I8757" s="123" t="str">
        <f t="shared" si="136"/>
        <v>SIM</v>
      </c>
      <c r="J8757" s="123"/>
      <c r="K8757" s="123"/>
      <c r="L8757" s="123"/>
      <c r="M8757" s="98"/>
      <c r="N8757" s="118"/>
    </row>
    <row r="8758" spans="1:14" x14ac:dyDescent="0.25">
      <c r="A8758" s="130">
        <v>1612596000143</v>
      </c>
      <c r="B8758" s="98" t="s">
        <v>12611</v>
      </c>
      <c r="C8758" s="123" t="s">
        <v>2926</v>
      </c>
      <c r="D8758" s="98" t="s">
        <v>13667</v>
      </c>
      <c r="E8758" s="98" t="s">
        <v>13670</v>
      </c>
      <c r="F8758" s="124">
        <v>11</v>
      </c>
      <c r="G8758" s="112">
        <v>41640</v>
      </c>
      <c r="H8758" s="98"/>
      <c r="I8758" s="123" t="str">
        <f t="shared" si="136"/>
        <v>NÃO</v>
      </c>
      <c r="J8758" s="123"/>
      <c r="K8758" s="123"/>
      <c r="L8758" s="123"/>
      <c r="M8758" s="98" t="s">
        <v>15611</v>
      </c>
      <c r="N8758" s="118"/>
    </row>
    <row r="8759" spans="1:14" x14ac:dyDescent="0.25">
      <c r="A8759" s="130">
        <v>1799683000151</v>
      </c>
      <c r="B8759" s="98" t="s">
        <v>12612</v>
      </c>
      <c r="C8759" s="123" t="s">
        <v>901</v>
      </c>
      <c r="D8759" s="98" t="s">
        <v>13667</v>
      </c>
      <c r="E8759" s="98" t="s">
        <v>13670</v>
      </c>
      <c r="F8759" s="124">
        <v>11</v>
      </c>
      <c r="G8759" s="112">
        <v>41944</v>
      </c>
      <c r="H8759" s="98"/>
      <c r="I8759" s="123" t="str">
        <f t="shared" si="136"/>
        <v>NÃO</v>
      </c>
      <c r="J8759" s="123"/>
      <c r="K8759" s="123"/>
      <c r="L8759" s="123"/>
      <c r="M8759" s="98" t="s">
        <v>14283</v>
      </c>
      <c r="N8759" s="118"/>
    </row>
    <row r="8760" spans="1:14" x14ac:dyDescent="0.25">
      <c r="A8760" s="130">
        <v>18668624000147</v>
      </c>
      <c r="B8760" s="98" t="s">
        <v>12613</v>
      </c>
      <c r="C8760" s="123" t="s">
        <v>1356</v>
      </c>
      <c r="D8760" s="98" t="s">
        <v>13667</v>
      </c>
      <c r="E8760" s="98" t="s">
        <v>13670</v>
      </c>
      <c r="F8760" s="124">
        <v>11</v>
      </c>
      <c r="G8760" s="112">
        <v>40352</v>
      </c>
      <c r="H8760" s="98"/>
      <c r="I8760" s="123" t="str">
        <f t="shared" si="136"/>
        <v>NÃO</v>
      </c>
      <c r="J8760" s="123"/>
      <c r="K8760" s="123"/>
      <c r="L8760" s="123"/>
      <c r="M8760" s="98" t="s">
        <v>14689</v>
      </c>
      <c r="N8760" s="118"/>
    </row>
    <row r="8761" spans="1:14" x14ac:dyDescent="0.25">
      <c r="A8761" s="130">
        <v>18398974000130</v>
      </c>
      <c r="B8761" s="98" t="s">
        <v>12614</v>
      </c>
      <c r="C8761" s="123" t="s">
        <v>1356</v>
      </c>
      <c r="D8761" s="98" t="s">
        <v>13667</v>
      </c>
      <c r="E8761" s="98" t="s">
        <v>13670</v>
      </c>
      <c r="F8761" s="124">
        <v>11</v>
      </c>
      <c r="G8761" s="112">
        <v>39387</v>
      </c>
      <c r="H8761" s="98"/>
      <c r="I8761" s="123" t="str">
        <f t="shared" si="136"/>
        <v>NÃO</v>
      </c>
      <c r="J8761" s="123"/>
      <c r="K8761" s="123"/>
      <c r="L8761" s="123"/>
      <c r="M8761" s="98" t="s">
        <v>14692</v>
      </c>
      <c r="N8761" s="118"/>
    </row>
    <row r="8762" spans="1:14" x14ac:dyDescent="0.25">
      <c r="A8762" s="130">
        <v>87613519000123</v>
      </c>
      <c r="B8762" s="98" t="s">
        <v>12615</v>
      </c>
      <c r="C8762" s="123" t="s">
        <v>3812</v>
      </c>
      <c r="D8762" s="98" t="s">
        <v>13667</v>
      </c>
      <c r="E8762" s="98" t="s">
        <v>13670</v>
      </c>
      <c r="F8762" s="124">
        <v>12</v>
      </c>
      <c r="G8762" s="112">
        <v>42727</v>
      </c>
      <c r="H8762" s="98"/>
      <c r="I8762" s="123" t="str">
        <f t="shared" si="136"/>
        <v>NÃO</v>
      </c>
      <c r="J8762" s="123"/>
      <c r="K8762" s="123"/>
      <c r="L8762" s="123"/>
      <c r="M8762" s="98" t="s">
        <v>16384</v>
      </c>
      <c r="N8762" s="118"/>
    </row>
    <row r="8763" spans="1:14" x14ac:dyDescent="0.25">
      <c r="A8763" s="130">
        <v>8241747000143</v>
      </c>
      <c r="B8763" s="98" t="s">
        <v>12616</v>
      </c>
      <c r="C8763" s="123" t="s">
        <v>3601</v>
      </c>
      <c r="D8763" s="98" t="s">
        <v>13667</v>
      </c>
      <c r="E8763" s="98" t="s">
        <v>13670</v>
      </c>
      <c r="F8763" s="124">
        <v>11</v>
      </c>
      <c r="G8763" s="112">
        <v>38734</v>
      </c>
      <c r="H8763" s="98"/>
      <c r="I8763" s="123" t="str">
        <f t="shared" si="136"/>
        <v>NÃO</v>
      </c>
      <c r="J8763" s="123"/>
      <c r="K8763" s="123"/>
      <c r="L8763" s="123"/>
      <c r="M8763" s="98" t="s">
        <v>16100</v>
      </c>
      <c r="N8763" s="118"/>
    </row>
    <row r="8764" spans="1:14" x14ac:dyDescent="0.25">
      <c r="A8764" s="130">
        <v>28920304000196</v>
      </c>
      <c r="B8764" s="98" t="s">
        <v>12617</v>
      </c>
      <c r="C8764" s="123" t="s">
        <v>3513</v>
      </c>
      <c r="D8764" s="98" t="s">
        <v>13667</v>
      </c>
      <c r="E8764" s="98" t="s">
        <v>13670</v>
      </c>
      <c r="F8764" s="124">
        <v>14</v>
      </c>
      <c r="G8764" s="112">
        <v>44013</v>
      </c>
      <c r="H8764" s="98"/>
      <c r="I8764" s="123" t="str">
        <f t="shared" si="136"/>
        <v>SIM</v>
      </c>
      <c r="J8764" s="123"/>
      <c r="K8764" s="123"/>
      <c r="L8764" s="123"/>
      <c r="M8764" s="98"/>
      <c r="N8764" s="118"/>
    </row>
    <row r="8765" spans="1:14" x14ac:dyDescent="0.25">
      <c r="A8765" s="130">
        <v>83102855000150</v>
      </c>
      <c r="B8765" s="98" t="s">
        <v>12618</v>
      </c>
      <c r="C8765" s="123" t="s">
        <v>4289</v>
      </c>
      <c r="D8765" s="98" t="s">
        <v>13667</v>
      </c>
      <c r="E8765" s="98" t="s">
        <v>13670</v>
      </c>
      <c r="F8765" s="124">
        <v>14</v>
      </c>
      <c r="G8765" s="112">
        <v>43980</v>
      </c>
      <c r="H8765" s="98"/>
      <c r="I8765" s="123" t="str">
        <f t="shared" si="136"/>
        <v>SIM</v>
      </c>
      <c r="J8765" s="123"/>
      <c r="K8765" s="123"/>
      <c r="L8765" s="123"/>
      <c r="M8765" s="98"/>
      <c r="N8765" s="118"/>
    </row>
    <row r="8766" spans="1:14" x14ac:dyDescent="0.25">
      <c r="A8766" s="130">
        <v>3155934000190</v>
      </c>
      <c r="B8766" s="98" t="s">
        <v>12619</v>
      </c>
      <c r="C8766" s="123" t="s">
        <v>2197</v>
      </c>
      <c r="D8766" s="98" t="s">
        <v>13667</v>
      </c>
      <c r="E8766" s="98" t="s">
        <v>13670</v>
      </c>
      <c r="F8766" s="124">
        <v>11</v>
      </c>
      <c r="G8766" s="112">
        <v>41047</v>
      </c>
      <c r="H8766" s="98"/>
      <c r="I8766" s="123" t="str">
        <f t="shared" si="136"/>
        <v>NÃO</v>
      </c>
      <c r="J8766" s="123"/>
      <c r="K8766" s="123"/>
      <c r="L8766" s="123"/>
      <c r="M8766" s="98" t="s">
        <v>14890</v>
      </c>
      <c r="N8766" s="118"/>
    </row>
    <row r="8767" spans="1:14" x14ac:dyDescent="0.25">
      <c r="A8767" s="130">
        <v>8999708000100</v>
      </c>
      <c r="B8767" s="98" t="s">
        <v>12620</v>
      </c>
      <c r="C8767" s="123" t="s">
        <v>2554</v>
      </c>
      <c r="D8767" s="98" t="s">
        <v>13667</v>
      </c>
      <c r="E8767" s="98" t="s">
        <v>13670</v>
      </c>
      <c r="F8767" s="124">
        <v>11</v>
      </c>
      <c r="G8767" s="112">
        <v>40414</v>
      </c>
      <c r="H8767" s="98"/>
      <c r="I8767" s="123" t="str">
        <f t="shared" si="136"/>
        <v>NÃO</v>
      </c>
      <c r="J8767" s="123"/>
      <c r="K8767" s="123"/>
      <c r="L8767" s="123"/>
      <c r="M8767" s="98"/>
      <c r="N8767" s="118"/>
    </row>
    <row r="8768" spans="1:14" x14ac:dyDescent="0.25">
      <c r="A8768" s="130">
        <v>1105626000125</v>
      </c>
      <c r="B8768" s="98" t="s">
        <v>12622</v>
      </c>
      <c r="C8768" s="123" t="s">
        <v>901</v>
      </c>
      <c r="D8768" s="98" t="s">
        <v>13667</v>
      </c>
      <c r="E8768" s="98" t="s">
        <v>13670</v>
      </c>
      <c r="F8768" s="124">
        <v>11</v>
      </c>
      <c r="G8768" s="112">
        <v>41927</v>
      </c>
      <c r="H8768" s="98"/>
      <c r="I8768" s="123" t="str">
        <f t="shared" si="136"/>
        <v>NÃO</v>
      </c>
      <c r="J8768" s="123"/>
      <c r="K8768" s="123"/>
      <c r="L8768" s="123"/>
      <c r="M8768" s="98" t="s">
        <v>14285</v>
      </c>
      <c r="N8768" s="118"/>
    </row>
    <row r="8769" spans="1:14" x14ac:dyDescent="0.25">
      <c r="A8769" s="130">
        <v>45145414000147</v>
      </c>
      <c r="B8769" s="98" t="s">
        <v>12623</v>
      </c>
      <c r="C8769" s="123" t="s">
        <v>4626</v>
      </c>
      <c r="D8769" s="98" t="s">
        <v>13667</v>
      </c>
      <c r="E8769" s="98" t="s">
        <v>13670</v>
      </c>
      <c r="F8769" s="124">
        <v>11</v>
      </c>
      <c r="G8769" s="112">
        <v>39066</v>
      </c>
      <c r="H8769" s="98"/>
      <c r="I8769" s="123" t="str">
        <f t="shared" si="136"/>
        <v>NÃO</v>
      </c>
      <c r="J8769" s="123"/>
      <c r="K8769" s="123"/>
      <c r="L8769" s="123"/>
      <c r="M8769" s="98" t="s">
        <v>16844</v>
      </c>
      <c r="N8769" s="118"/>
    </row>
    <row r="8770" spans="1:14" x14ac:dyDescent="0.25">
      <c r="A8770" s="130">
        <v>4283578000153</v>
      </c>
      <c r="B8770" s="98" t="s">
        <v>12624</v>
      </c>
      <c r="C8770" s="123" t="s">
        <v>133</v>
      </c>
      <c r="D8770" s="98" t="s">
        <v>13667</v>
      </c>
      <c r="E8770" s="98" t="s">
        <v>13670</v>
      </c>
      <c r="F8770" s="124">
        <v>11</v>
      </c>
      <c r="G8770" s="112">
        <v>38790</v>
      </c>
      <c r="H8770" s="98"/>
      <c r="I8770" s="123" t="str">
        <f t="shared" si="136"/>
        <v>NÃO</v>
      </c>
      <c r="J8770" s="123"/>
      <c r="K8770" s="123"/>
      <c r="L8770" s="123"/>
      <c r="M8770" s="98" t="s">
        <v>13853</v>
      </c>
      <c r="N8770" s="118"/>
    </row>
    <row r="8771" spans="1:14" x14ac:dyDescent="0.25">
      <c r="A8771" s="130">
        <v>29138286000158</v>
      </c>
      <c r="B8771" s="98" t="s">
        <v>12625</v>
      </c>
      <c r="C8771" s="123" t="s">
        <v>3513</v>
      </c>
      <c r="D8771" s="98" t="s">
        <v>13667</v>
      </c>
      <c r="E8771" s="98" t="s">
        <v>13670</v>
      </c>
      <c r="F8771" s="124">
        <v>11</v>
      </c>
      <c r="G8771" s="112">
        <v>43181</v>
      </c>
      <c r="H8771" s="98"/>
      <c r="I8771" s="123" t="str">
        <f t="shared" ref="I8771:I8834" si="137">IFERROR(IF(OR(E8771="Ativos", E8771="Aposentados",E8771="Pensionistas"),IF(F8771&gt;=14,"SIM","NÃO"),""),"")</f>
        <v>NÃO</v>
      </c>
      <c r="J8771" s="123"/>
      <c r="K8771" s="123"/>
      <c r="L8771" s="123"/>
      <c r="M8771" s="98" t="s">
        <v>16005</v>
      </c>
      <c r="N8771" s="118"/>
    </row>
    <row r="8772" spans="1:14" x14ac:dyDescent="0.25">
      <c r="A8772" s="130">
        <v>2215895000107</v>
      </c>
      <c r="B8772" s="98" t="s">
        <v>12626</v>
      </c>
      <c r="C8772" s="123" t="s">
        <v>901</v>
      </c>
      <c r="D8772" s="98" t="s">
        <v>13667</v>
      </c>
      <c r="E8772" s="98" t="s">
        <v>13670</v>
      </c>
      <c r="F8772" s="124">
        <v>11</v>
      </c>
      <c r="G8772" s="112">
        <v>43132</v>
      </c>
      <c r="H8772" s="98"/>
      <c r="I8772" s="123" t="str">
        <f t="shared" si="137"/>
        <v>NÃO</v>
      </c>
      <c r="J8772" s="123"/>
      <c r="K8772" s="123"/>
      <c r="L8772" s="123"/>
      <c r="M8772" s="98" t="s">
        <v>14286</v>
      </c>
      <c r="N8772" s="118"/>
    </row>
    <row r="8773" spans="1:14" x14ac:dyDescent="0.25">
      <c r="A8773" s="130">
        <v>28521748000159</v>
      </c>
      <c r="B8773" s="98" t="s">
        <v>12627</v>
      </c>
      <c r="C8773" s="123" t="s">
        <v>3513</v>
      </c>
      <c r="D8773" s="98" t="s">
        <v>13667</v>
      </c>
      <c r="E8773" s="98" t="s">
        <v>13670</v>
      </c>
      <c r="F8773" s="124">
        <v>12.5</v>
      </c>
      <c r="G8773" s="112">
        <v>42824</v>
      </c>
      <c r="H8773" s="98"/>
      <c r="I8773" s="123" t="str">
        <f t="shared" si="137"/>
        <v>NÃO</v>
      </c>
      <c r="J8773" s="123"/>
      <c r="K8773" s="123"/>
      <c r="L8773" s="123"/>
      <c r="M8773" s="98" t="s">
        <v>16008</v>
      </c>
      <c r="N8773" s="118"/>
    </row>
    <row r="8774" spans="1:14" x14ac:dyDescent="0.25">
      <c r="A8774" s="130">
        <v>3424272000107</v>
      </c>
      <c r="B8774" s="98" t="s">
        <v>12628</v>
      </c>
      <c r="C8774" s="123" t="s">
        <v>2274</v>
      </c>
      <c r="D8774" s="98" t="s">
        <v>13667</v>
      </c>
      <c r="E8774" s="98" t="s">
        <v>13670</v>
      </c>
      <c r="F8774" s="124">
        <v>11</v>
      </c>
      <c r="G8774" s="112">
        <v>41849</v>
      </c>
      <c r="H8774" s="98"/>
      <c r="I8774" s="123" t="str">
        <f t="shared" si="137"/>
        <v>NÃO</v>
      </c>
      <c r="J8774" s="123"/>
      <c r="K8774" s="123"/>
      <c r="L8774" s="123"/>
      <c r="M8774" s="98" t="s">
        <v>14979</v>
      </c>
      <c r="N8774" s="118"/>
    </row>
    <row r="8775" spans="1:14" x14ac:dyDescent="0.25">
      <c r="A8775" s="130">
        <v>91567974000107</v>
      </c>
      <c r="B8775" s="98" t="s">
        <v>12629</v>
      </c>
      <c r="C8775" s="123" t="s">
        <v>3812</v>
      </c>
      <c r="D8775" s="98" t="s">
        <v>13667</v>
      </c>
      <c r="E8775" s="98" t="s">
        <v>13670</v>
      </c>
      <c r="F8775" s="124">
        <v>11</v>
      </c>
      <c r="G8775" s="112">
        <v>43841</v>
      </c>
      <c r="H8775" s="98"/>
      <c r="I8775" s="123" t="str">
        <f t="shared" si="137"/>
        <v>NÃO</v>
      </c>
      <c r="J8775" s="123"/>
      <c r="K8775" s="123"/>
      <c r="L8775" s="123"/>
      <c r="M8775" s="98"/>
      <c r="N8775" s="118"/>
    </row>
    <row r="8776" spans="1:14" x14ac:dyDescent="0.25">
      <c r="A8776" s="130">
        <v>3425170000106</v>
      </c>
      <c r="B8776" s="98" t="s">
        <v>12630</v>
      </c>
      <c r="C8776" s="123" t="s">
        <v>2274</v>
      </c>
      <c r="D8776" s="98" t="s">
        <v>13667</v>
      </c>
      <c r="E8776" s="98" t="s">
        <v>13670</v>
      </c>
      <c r="F8776" s="124">
        <v>14</v>
      </c>
      <c r="G8776" s="112">
        <v>44041</v>
      </c>
      <c r="H8776" s="98"/>
      <c r="I8776" s="123" t="str">
        <f t="shared" si="137"/>
        <v>SIM</v>
      </c>
      <c r="J8776" s="123"/>
      <c r="K8776" s="123"/>
      <c r="L8776" s="123"/>
      <c r="M8776" s="98"/>
      <c r="N8776" s="118"/>
    </row>
    <row r="8777" spans="1:14" x14ac:dyDescent="0.25">
      <c r="A8777" s="130">
        <v>3507514000126</v>
      </c>
      <c r="B8777" s="98" t="s">
        <v>12631</v>
      </c>
      <c r="C8777" s="123" t="s">
        <v>2274</v>
      </c>
      <c r="D8777" s="98" t="s">
        <v>13667</v>
      </c>
      <c r="E8777" s="98" t="s">
        <v>13670</v>
      </c>
      <c r="F8777" s="124">
        <v>11</v>
      </c>
      <c r="G8777" s="112">
        <v>42039</v>
      </c>
      <c r="H8777" s="98"/>
      <c r="I8777" s="123" t="str">
        <f t="shared" si="137"/>
        <v>NÃO</v>
      </c>
      <c r="J8777" s="123"/>
      <c r="K8777" s="123"/>
      <c r="L8777" s="123"/>
      <c r="M8777" s="98" t="s">
        <v>14982</v>
      </c>
      <c r="N8777" s="118"/>
    </row>
    <row r="8778" spans="1:14" x14ac:dyDescent="0.25">
      <c r="A8778" s="130">
        <v>37212719000104</v>
      </c>
      <c r="B8778" s="98" t="s">
        <v>12632</v>
      </c>
      <c r="C8778" s="123" t="s">
        <v>2197</v>
      </c>
      <c r="D8778" s="98" t="s">
        <v>13667</v>
      </c>
      <c r="E8778" s="98" t="s">
        <v>13670</v>
      </c>
      <c r="F8778" s="124">
        <v>11</v>
      </c>
      <c r="G8778" s="112">
        <v>42217</v>
      </c>
      <c r="H8778" s="98"/>
      <c r="I8778" s="123" t="str">
        <f t="shared" si="137"/>
        <v>NÃO</v>
      </c>
      <c r="J8778" s="123"/>
      <c r="K8778" s="123"/>
      <c r="L8778" s="123"/>
      <c r="M8778" s="98" t="s">
        <v>14894</v>
      </c>
      <c r="N8778" s="118"/>
    </row>
    <row r="8779" spans="1:14" x14ac:dyDescent="0.25">
      <c r="A8779" s="130">
        <v>3173317000118</v>
      </c>
      <c r="B8779" s="98" t="s">
        <v>12633</v>
      </c>
      <c r="C8779" s="123" t="s">
        <v>2197</v>
      </c>
      <c r="D8779" s="98" t="s">
        <v>13667</v>
      </c>
      <c r="E8779" s="98" t="s">
        <v>13670</v>
      </c>
      <c r="F8779" s="124">
        <v>11</v>
      </c>
      <c r="G8779" s="112">
        <v>40792</v>
      </c>
      <c r="H8779" s="98"/>
      <c r="I8779" s="123" t="str">
        <f t="shared" si="137"/>
        <v>NÃO</v>
      </c>
      <c r="J8779" s="123"/>
      <c r="K8779" s="123"/>
      <c r="L8779" s="123"/>
      <c r="M8779" s="98" t="s">
        <v>14896</v>
      </c>
      <c r="N8779" s="118"/>
    </row>
    <row r="8780" spans="1:14" x14ac:dyDescent="0.25">
      <c r="A8780" s="130">
        <v>87502902000104</v>
      </c>
      <c r="B8780" s="98" t="s">
        <v>12634</v>
      </c>
      <c r="C8780" s="123" t="s">
        <v>3812</v>
      </c>
      <c r="D8780" s="98" t="s">
        <v>13667</v>
      </c>
      <c r="E8780" s="98" t="s">
        <v>13670</v>
      </c>
      <c r="F8780" s="124">
        <v>11</v>
      </c>
      <c r="G8780" s="112">
        <v>43101</v>
      </c>
      <c r="H8780" s="98"/>
      <c r="I8780" s="123" t="str">
        <f t="shared" si="137"/>
        <v>NÃO</v>
      </c>
      <c r="J8780" s="123"/>
      <c r="K8780" s="123"/>
      <c r="L8780" s="123"/>
      <c r="M8780" s="98" t="s">
        <v>16386</v>
      </c>
      <c r="N8780" s="118"/>
    </row>
    <row r="8781" spans="1:14" x14ac:dyDescent="0.25">
      <c r="A8781" s="130">
        <v>76208859000152</v>
      </c>
      <c r="B8781" s="98" t="s">
        <v>12635</v>
      </c>
      <c r="C8781" s="123" t="s">
        <v>3143</v>
      </c>
      <c r="D8781" s="98" t="s">
        <v>13667</v>
      </c>
      <c r="E8781" s="98" t="s">
        <v>13670</v>
      </c>
      <c r="F8781" s="124">
        <v>11</v>
      </c>
      <c r="G8781" s="112">
        <v>43214</v>
      </c>
      <c r="H8781" s="98"/>
      <c r="I8781" s="123" t="str">
        <f t="shared" si="137"/>
        <v>NÃO</v>
      </c>
      <c r="J8781" s="123"/>
      <c r="K8781" s="123"/>
      <c r="L8781" s="123"/>
      <c r="M8781" s="98" t="s">
        <v>15833</v>
      </c>
      <c r="N8781" s="118"/>
    </row>
    <row r="8782" spans="1:14" x14ac:dyDescent="0.25">
      <c r="A8782" s="130">
        <v>87502894000104</v>
      </c>
      <c r="B8782" s="98" t="s">
        <v>12636</v>
      </c>
      <c r="C8782" s="123" t="s">
        <v>3812</v>
      </c>
      <c r="D8782" s="98" t="s">
        <v>13667</v>
      </c>
      <c r="E8782" s="98" t="s">
        <v>13670</v>
      </c>
      <c r="F8782" s="124">
        <v>14</v>
      </c>
      <c r="G8782" s="112">
        <v>44105</v>
      </c>
      <c r="H8782" s="98"/>
      <c r="I8782" s="123" t="str">
        <f t="shared" si="137"/>
        <v>SIM</v>
      </c>
      <c r="J8782" s="123"/>
      <c r="K8782" s="123"/>
      <c r="L8782" s="123"/>
      <c r="M8782" s="98"/>
      <c r="N8782" s="118"/>
    </row>
    <row r="8783" spans="1:14" x14ac:dyDescent="0.25">
      <c r="A8783" s="130">
        <v>94704061000183</v>
      </c>
      <c r="B8783" s="98" t="s">
        <v>12637</v>
      </c>
      <c r="C8783" s="123" t="s">
        <v>3812</v>
      </c>
      <c r="D8783" s="98" t="s">
        <v>13667</v>
      </c>
      <c r="E8783" s="98" t="s">
        <v>13670</v>
      </c>
      <c r="F8783" s="124">
        <v>14</v>
      </c>
      <c r="G8783" s="112">
        <v>44105</v>
      </c>
      <c r="H8783" s="98"/>
      <c r="I8783" s="123" t="str">
        <f t="shared" si="137"/>
        <v>SIM</v>
      </c>
      <c r="J8783" s="123"/>
      <c r="K8783" s="123"/>
      <c r="L8783" s="123"/>
      <c r="M8783" s="98"/>
      <c r="N8783" s="118"/>
    </row>
    <row r="8784" spans="1:14" x14ac:dyDescent="0.25">
      <c r="A8784" s="130">
        <v>15023963000188</v>
      </c>
      <c r="B8784" s="98" t="s">
        <v>12638</v>
      </c>
      <c r="C8784" s="123" t="s">
        <v>2274</v>
      </c>
      <c r="D8784" s="98" t="s">
        <v>13667</v>
      </c>
      <c r="E8784" s="98" t="s">
        <v>13670</v>
      </c>
      <c r="F8784" s="124">
        <v>11</v>
      </c>
      <c r="G8784" s="112">
        <v>41487</v>
      </c>
      <c r="H8784" s="98"/>
      <c r="I8784" s="123" t="str">
        <f t="shared" si="137"/>
        <v>NÃO</v>
      </c>
      <c r="J8784" s="123"/>
      <c r="K8784" s="123"/>
      <c r="L8784" s="123"/>
      <c r="M8784" s="98" t="s">
        <v>14983</v>
      </c>
      <c r="N8784" s="118"/>
    </row>
    <row r="8785" spans="1:14" x14ac:dyDescent="0.25">
      <c r="A8785" s="130">
        <v>15884109000106</v>
      </c>
      <c r="B8785" s="98" t="s">
        <v>12639</v>
      </c>
      <c r="C8785" s="123" t="s">
        <v>3747</v>
      </c>
      <c r="D8785" s="98" t="s">
        <v>13667</v>
      </c>
      <c r="E8785" s="98" t="s">
        <v>13670</v>
      </c>
      <c r="F8785" s="124">
        <v>11</v>
      </c>
      <c r="G8785" s="112">
        <v>40651</v>
      </c>
      <c r="H8785" s="98"/>
      <c r="I8785" s="123" t="str">
        <f t="shared" si="137"/>
        <v>NÃO</v>
      </c>
      <c r="J8785" s="123"/>
      <c r="K8785" s="123"/>
      <c r="L8785" s="123"/>
      <c r="M8785" s="98" t="s">
        <v>16157</v>
      </c>
      <c r="N8785" s="118"/>
    </row>
    <row r="8786" spans="1:14" x14ac:dyDescent="0.25">
      <c r="A8786" s="130">
        <v>88600655000141</v>
      </c>
      <c r="B8786" s="98" t="s">
        <v>12640</v>
      </c>
      <c r="C8786" s="123" t="s">
        <v>3812</v>
      </c>
      <c r="D8786" s="98" t="s">
        <v>13667</v>
      </c>
      <c r="E8786" s="98" t="s">
        <v>13670</v>
      </c>
      <c r="F8786" s="124">
        <v>12.33</v>
      </c>
      <c r="G8786" s="112">
        <v>43101</v>
      </c>
      <c r="H8786" s="98"/>
      <c r="I8786" s="123" t="str">
        <f t="shared" si="137"/>
        <v>NÃO</v>
      </c>
      <c r="J8786" s="123"/>
      <c r="K8786" s="123"/>
      <c r="L8786" s="123"/>
      <c r="M8786" s="98" t="s">
        <v>16388</v>
      </c>
      <c r="N8786" s="118"/>
    </row>
    <row r="8787" spans="1:14" x14ac:dyDescent="0.25">
      <c r="A8787" s="130">
        <v>3238912000194</v>
      </c>
      <c r="B8787" s="98" t="s">
        <v>12641</v>
      </c>
      <c r="C8787" s="123" t="s">
        <v>2274</v>
      </c>
      <c r="D8787" s="98" t="s">
        <v>13667</v>
      </c>
      <c r="E8787" s="98" t="s">
        <v>13670</v>
      </c>
      <c r="F8787" s="124">
        <v>14</v>
      </c>
      <c r="G8787" s="112">
        <v>44136</v>
      </c>
      <c r="H8787" s="98"/>
      <c r="I8787" s="123" t="str">
        <f t="shared" si="137"/>
        <v>SIM</v>
      </c>
      <c r="J8787" s="123"/>
      <c r="K8787" s="123"/>
      <c r="L8787" s="123"/>
      <c r="M8787" s="98"/>
      <c r="N8787" s="118"/>
    </row>
    <row r="8788" spans="1:14" x14ac:dyDescent="0.25">
      <c r="A8788" s="130">
        <v>65711954000158</v>
      </c>
      <c r="B8788" s="98" t="s">
        <v>12642</v>
      </c>
      <c r="C8788" s="123" t="s">
        <v>4626</v>
      </c>
      <c r="D8788" s="98" t="s">
        <v>13667</v>
      </c>
      <c r="E8788" s="98" t="s">
        <v>13670</v>
      </c>
      <c r="F8788" s="124">
        <v>11</v>
      </c>
      <c r="G8788" s="112">
        <v>42588</v>
      </c>
      <c r="H8788" s="98"/>
      <c r="I8788" s="123" t="str">
        <f t="shared" si="137"/>
        <v>NÃO</v>
      </c>
      <c r="J8788" s="123"/>
      <c r="K8788" s="123"/>
      <c r="L8788" s="123"/>
      <c r="M8788" s="98" t="s">
        <v>16846</v>
      </c>
      <c r="N8788" s="118"/>
    </row>
    <row r="8789" spans="1:14" x14ac:dyDescent="0.25">
      <c r="A8789" s="130">
        <v>1602258000120</v>
      </c>
      <c r="B8789" s="98" t="s">
        <v>12643</v>
      </c>
      <c r="C8789" s="123" t="s">
        <v>3812</v>
      </c>
      <c r="D8789" s="98" t="s">
        <v>13667</v>
      </c>
      <c r="E8789" s="98" t="s">
        <v>13670</v>
      </c>
      <c r="F8789" s="124">
        <v>11</v>
      </c>
      <c r="G8789" s="112">
        <v>42005</v>
      </c>
      <c r="H8789" s="98"/>
      <c r="I8789" s="123" t="str">
        <f t="shared" si="137"/>
        <v>NÃO</v>
      </c>
      <c r="J8789" s="123"/>
      <c r="K8789" s="123"/>
      <c r="L8789" s="123"/>
      <c r="M8789" s="98" t="s">
        <v>16389</v>
      </c>
      <c r="N8789" s="118"/>
    </row>
    <row r="8790" spans="1:14" x14ac:dyDescent="0.25">
      <c r="A8790" s="130">
        <v>77845394000103</v>
      </c>
      <c r="B8790" s="98" t="s">
        <v>12644</v>
      </c>
      <c r="C8790" s="123" t="s">
        <v>3143</v>
      </c>
      <c r="D8790" s="98" t="s">
        <v>13667</v>
      </c>
      <c r="E8790" s="98" t="s">
        <v>13670</v>
      </c>
      <c r="F8790" s="124">
        <v>14</v>
      </c>
      <c r="G8790" s="112">
        <v>43910</v>
      </c>
      <c r="H8790" s="98"/>
      <c r="I8790" s="123" t="str">
        <f t="shared" si="137"/>
        <v>SIM</v>
      </c>
      <c r="J8790" s="123"/>
      <c r="K8790" s="123"/>
      <c r="L8790" s="123"/>
      <c r="M8790" s="98"/>
      <c r="N8790" s="118"/>
    </row>
    <row r="8791" spans="1:14" x14ac:dyDescent="0.25">
      <c r="A8791" s="130">
        <v>1613202000171</v>
      </c>
      <c r="B8791" s="98" t="s">
        <v>12645</v>
      </c>
      <c r="C8791" s="123" t="s">
        <v>4626</v>
      </c>
      <c r="D8791" s="98" t="s">
        <v>13667</v>
      </c>
      <c r="E8791" s="98" t="s">
        <v>13670</v>
      </c>
      <c r="F8791" s="124">
        <v>11</v>
      </c>
      <c r="G8791" s="112">
        <v>39055</v>
      </c>
      <c r="H8791" s="98"/>
      <c r="I8791" s="123" t="str">
        <f t="shared" si="137"/>
        <v>NÃO</v>
      </c>
      <c r="J8791" s="123"/>
      <c r="K8791" s="123"/>
      <c r="L8791" s="123"/>
      <c r="M8791" s="98" t="s">
        <v>16848</v>
      </c>
      <c r="N8791" s="118"/>
    </row>
    <row r="8792" spans="1:14" x14ac:dyDescent="0.25">
      <c r="A8792" s="130">
        <v>236968000111</v>
      </c>
      <c r="B8792" s="98" t="s">
        <v>12646</v>
      </c>
      <c r="C8792" s="123" t="s">
        <v>901</v>
      </c>
      <c r="D8792" s="98" t="s">
        <v>13667</v>
      </c>
      <c r="E8792" s="98" t="s">
        <v>13670</v>
      </c>
      <c r="F8792" s="124">
        <v>11</v>
      </c>
      <c r="G8792" s="112">
        <v>41822</v>
      </c>
      <c r="H8792" s="98"/>
      <c r="I8792" s="123" t="str">
        <f t="shared" si="137"/>
        <v>NÃO</v>
      </c>
      <c r="J8792" s="123"/>
      <c r="K8792" s="123"/>
      <c r="L8792" s="123"/>
      <c r="M8792" s="98" t="s">
        <v>14287</v>
      </c>
      <c r="N8792" s="118"/>
    </row>
    <row r="8793" spans="1:14" x14ac:dyDescent="0.25">
      <c r="A8793" s="130">
        <v>75730994000109</v>
      </c>
      <c r="B8793" s="98" t="s">
        <v>12647</v>
      </c>
      <c r="C8793" s="123" t="s">
        <v>3143</v>
      </c>
      <c r="D8793" s="98" t="s">
        <v>13667</v>
      </c>
      <c r="E8793" s="98" t="s">
        <v>13670</v>
      </c>
      <c r="F8793" s="124">
        <v>11</v>
      </c>
      <c r="G8793" s="112">
        <v>38749</v>
      </c>
      <c r="H8793" s="98"/>
      <c r="I8793" s="123" t="str">
        <f t="shared" si="137"/>
        <v>NÃO</v>
      </c>
      <c r="J8793" s="123"/>
      <c r="K8793" s="123"/>
      <c r="L8793" s="123"/>
      <c r="M8793" s="98"/>
      <c r="N8793" s="118"/>
    </row>
    <row r="8794" spans="1:14" x14ac:dyDescent="0.25">
      <c r="A8794" s="130">
        <v>92455393000146</v>
      </c>
      <c r="B8794" s="98" t="s">
        <v>12648</v>
      </c>
      <c r="C8794" s="123" t="s">
        <v>3812</v>
      </c>
      <c r="D8794" s="98" t="s">
        <v>13667</v>
      </c>
      <c r="E8794" s="98" t="s">
        <v>13670</v>
      </c>
      <c r="F8794" s="124">
        <v>14</v>
      </c>
      <c r="G8794" s="112">
        <v>44013</v>
      </c>
      <c r="H8794" s="98"/>
      <c r="I8794" s="123" t="str">
        <f t="shared" si="137"/>
        <v>SIM</v>
      </c>
      <c r="J8794" s="98"/>
      <c r="K8794" s="98"/>
      <c r="L8794" s="98"/>
      <c r="M8794" s="98"/>
      <c r="N8794" s="118"/>
    </row>
    <row r="8795" spans="1:14" x14ac:dyDescent="0.25">
      <c r="A8795" s="130">
        <v>28606630000123</v>
      </c>
      <c r="B8795" s="98" t="s">
        <v>12649</v>
      </c>
      <c r="C8795" s="123" t="s">
        <v>3513</v>
      </c>
      <c r="D8795" s="98" t="s">
        <v>13667</v>
      </c>
      <c r="E8795" s="98" t="s">
        <v>13670</v>
      </c>
      <c r="F8795" s="124">
        <v>11</v>
      </c>
      <c r="G8795" s="112">
        <v>43736</v>
      </c>
      <c r="H8795" s="98"/>
      <c r="I8795" s="123" t="str">
        <f t="shared" si="137"/>
        <v>NÃO</v>
      </c>
      <c r="J8795" s="123"/>
      <c r="K8795" s="123"/>
      <c r="L8795" s="123"/>
      <c r="M8795" s="98"/>
      <c r="N8795" s="118"/>
    </row>
    <row r="8796" spans="1:14" x14ac:dyDescent="0.25">
      <c r="A8796" s="130">
        <v>44882223000103</v>
      </c>
      <c r="B8796" s="98" t="s">
        <v>12650</v>
      </c>
      <c r="C8796" s="123" t="s">
        <v>4626</v>
      </c>
      <c r="D8796" s="98" t="s">
        <v>13667</v>
      </c>
      <c r="E8796" s="98" t="s">
        <v>13670</v>
      </c>
      <c r="F8796" s="124">
        <v>11</v>
      </c>
      <c r="G8796" s="112">
        <v>39814</v>
      </c>
      <c r="H8796" s="98"/>
      <c r="I8796" s="123" t="str">
        <f t="shared" si="137"/>
        <v>NÃO</v>
      </c>
      <c r="J8796" s="123"/>
      <c r="K8796" s="123"/>
      <c r="L8796" s="123"/>
      <c r="M8796" s="98" t="s">
        <v>13699</v>
      </c>
      <c r="N8796" s="118"/>
    </row>
    <row r="8797" spans="1:14" x14ac:dyDescent="0.25">
      <c r="A8797" s="130">
        <v>91995365000159</v>
      </c>
      <c r="B8797" s="98" t="s">
        <v>12651</v>
      </c>
      <c r="C8797" s="123" t="s">
        <v>3812</v>
      </c>
      <c r="D8797" s="98" t="s">
        <v>13667</v>
      </c>
      <c r="E8797" s="98" t="s">
        <v>13670</v>
      </c>
      <c r="F8797" s="124">
        <v>14</v>
      </c>
      <c r="G8797" s="112">
        <v>44136</v>
      </c>
      <c r="H8797" s="98"/>
      <c r="I8797" s="123" t="str">
        <f t="shared" si="137"/>
        <v>SIM</v>
      </c>
      <c r="J8797" s="123"/>
      <c r="K8797" s="123"/>
      <c r="L8797" s="123"/>
      <c r="M8797" s="98"/>
      <c r="N8797" s="118"/>
    </row>
    <row r="8798" spans="1:14" x14ac:dyDescent="0.25">
      <c r="A8798" s="130">
        <v>29138278000101</v>
      </c>
      <c r="B8798" s="98" t="s">
        <v>12652</v>
      </c>
      <c r="C8798" s="123" t="s">
        <v>3513</v>
      </c>
      <c r="D8798" s="98" t="s">
        <v>13667</v>
      </c>
      <c r="E8798" s="98" t="s">
        <v>13670</v>
      </c>
      <c r="F8798" s="124">
        <v>14</v>
      </c>
      <c r="G8798" s="112">
        <v>44136</v>
      </c>
      <c r="H8798" s="98"/>
      <c r="I8798" s="123" t="str">
        <f t="shared" si="137"/>
        <v>SIM</v>
      </c>
      <c r="J8798" s="123"/>
      <c r="K8798" s="123"/>
      <c r="L8798" s="123"/>
      <c r="M8798" s="98"/>
      <c r="N8798" s="118"/>
    </row>
    <row r="8799" spans="1:14" x14ac:dyDescent="0.25">
      <c r="A8799" s="130">
        <v>1614519000122</v>
      </c>
      <c r="B8799" s="98" t="s">
        <v>12653</v>
      </c>
      <c r="C8799" s="123" t="s">
        <v>2274</v>
      </c>
      <c r="D8799" s="98" t="s">
        <v>13667</v>
      </c>
      <c r="E8799" s="98" t="s">
        <v>13670</v>
      </c>
      <c r="F8799" s="124">
        <v>14</v>
      </c>
      <c r="G8799" s="112">
        <v>44075</v>
      </c>
      <c r="H8799" s="98"/>
      <c r="I8799" s="123" t="str">
        <f t="shared" si="137"/>
        <v>SIM</v>
      </c>
      <c r="J8799" s="123"/>
      <c r="K8799" s="123"/>
      <c r="L8799" s="123"/>
      <c r="M8799" s="98"/>
      <c r="N8799" s="118"/>
    </row>
    <row r="8800" spans="1:14" x14ac:dyDescent="0.25">
      <c r="A8800" s="130">
        <v>81044984000104</v>
      </c>
      <c r="B8800" s="98" t="s">
        <v>12654</v>
      </c>
      <c r="C8800" s="123" t="s">
        <v>3143</v>
      </c>
      <c r="D8800" s="98" t="s">
        <v>13667</v>
      </c>
      <c r="E8800" s="98" t="s">
        <v>13670</v>
      </c>
      <c r="F8800" s="124">
        <v>11</v>
      </c>
      <c r="G8800" s="112">
        <v>41990</v>
      </c>
      <c r="H8800" s="98"/>
      <c r="I8800" s="123" t="str">
        <f t="shared" si="137"/>
        <v>NÃO</v>
      </c>
      <c r="J8800" s="123"/>
      <c r="K8800" s="123"/>
      <c r="L8800" s="123"/>
      <c r="M8800" s="98" t="s">
        <v>15836</v>
      </c>
      <c r="N8800" s="118"/>
    </row>
    <row r="8801" spans="1:14" x14ac:dyDescent="0.25">
      <c r="A8801" s="130">
        <v>53099149000136</v>
      </c>
      <c r="B8801" s="98" t="s">
        <v>12655</v>
      </c>
      <c r="C8801" s="123" t="s">
        <v>4626</v>
      </c>
      <c r="D8801" s="98" t="s">
        <v>13667</v>
      </c>
      <c r="E8801" s="98" t="s">
        <v>13670</v>
      </c>
      <c r="F8801" s="124">
        <v>14</v>
      </c>
      <c r="G8801" s="112">
        <v>44049</v>
      </c>
      <c r="H8801" s="98"/>
      <c r="I8801" s="123" t="str">
        <f t="shared" si="137"/>
        <v>SIM</v>
      </c>
      <c r="J8801" s="123"/>
      <c r="K8801" s="123"/>
      <c r="L8801" s="123"/>
      <c r="M8801" s="98"/>
      <c r="N8801" s="118"/>
    </row>
    <row r="8802" spans="1:14" x14ac:dyDescent="0.25">
      <c r="A8802" s="130">
        <v>22855183000160</v>
      </c>
      <c r="B8802" s="98" t="s">
        <v>12656</v>
      </c>
      <c r="C8802" s="123" t="s">
        <v>3747</v>
      </c>
      <c r="D8802" s="98" t="s">
        <v>13667</v>
      </c>
      <c r="E8802" s="98" t="s">
        <v>13670</v>
      </c>
      <c r="F8802" s="124">
        <v>11</v>
      </c>
      <c r="G8802" s="112">
        <v>43297</v>
      </c>
      <c r="H8802" s="98"/>
      <c r="I8802" s="123" t="str">
        <f t="shared" si="137"/>
        <v>NÃO</v>
      </c>
      <c r="J8802" s="123"/>
      <c r="K8802" s="123"/>
      <c r="L8802" s="123"/>
      <c r="M8802" s="98" t="s">
        <v>16161</v>
      </c>
      <c r="N8802" s="118"/>
    </row>
    <row r="8803" spans="1:14" x14ac:dyDescent="0.25">
      <c r="A8803" s="130">
        <v>37464989000102</v>
      </c>
      <c r="B8803" s="98" t="s">
        <v>12657</v>
      </c>
      <c r="C8803" s="123" t="s">
        <v>2274</v>
      </c>
      <c r="D8803" s="98" t="s">
        <v>13667</v>
      </c>
      <c r="E8803" s="98" t="s">
        <v>13670</v>
      </c>
      <c r="F8803" s="124">
        <v>14</v>
      </c>
      <c r="G8803" s="112">
        <v>44105</v>
      </c>
      <c r="H8803" s="98"/>
      <c r="I8803" s="123" t="str">
        <f t="shared" si="137"/>
        <v>SIM</v>
      </c>
      <c r="J8803" s="123"/>
      <c r="K8803" s="123"/>
      <c r="L8803" s="123"/>
      <c r="M8803" s="98"/>
      <c r="N8803" s="118"/>
    </row>
    <row r="8804" spans="1:14" x14ac:dyDescent="0.25">
      <c r="A8804" s="130">
        <v>37465556000163</v>
      </c>
      <c r="B8804" s="98" t="s">
        <v>12658</v>
      </c>
      <c r="C8804" s="123" t="s">
        <v>2274</v>
      </c>
      <c r="D8804" s="98" t="s">
        <v>13667</v>
      </c>
      <c r="E8804" s="98" t="s">
        <v>13670</v>
      </c>
      <c r="F8804" s="124">
        <v>11</v>
      </c>
      <c r="G8804" s="112">
        <v>42347</v>
      </c>
      <c r="H8804" s="98"/>
      <c r="I8804" s="123" t="str">
        <f t="shared" si="137"/>
        <v>NÃO</v>
      </c>
      <c r="J8804" s="123"/>
      <c r="K8804" s="123"/>
      <c r="L8804" s="123"/>
      <c r="M8804" s="98"/>
      <c r="N8804" s="118"/>
    </row>
    <row r="8805" spans="1:14" x14ac:dyDescent="0.25">
      <c r="A8805" s="130">
        <v>24772162000106</v>
      </c>
      <c r="B8805" s="98" t="s">
        <v>12659</v>
      </c>
      <c r="C8805" s="123" t="s">
        <v>2274</v>
      </c>
      <c r="D8805" s="98" t="s">
        <v>13667</v>
      </c>
      <c r="E8805" s="98" t="s">
        <v>13670</v>
      </c>
      <c r="F8805" s="124">
        <v>11</v>
      </c>
      <c r="G8805" s="112">
        <v>42369</v>
      </c>
      <c r="H8805" s="98"/>
      <c r="I8805" s="123" t="str">
        <f t="shared" si="137"/>
        <v>NÃO</v>
      </c>
      <c r="J8805" s="123"/>
      <c r="K8805" s="123"/>
      <c r="L8805" s="123"/>
      <c r="M8805" s="98" t="s">
        <v>14991</v>
      </c>
      <c r="N8805" s="118"/>
    </row>
    <row r="8806" spans="1:14" x14ac:dyDescent="0.25">
      <c r="A8806" s="130">
        <v>4202280000171</v>
      </c>
      <c r="B8806" s="98" t="s">
        <v>12660</v>
      </c>
      <c r="C8806" s="123" t="s">
        <v>2274</v>
      </c>
      <c r="D8806" s="98" t="s">
        <v>13667</v>
      </c>
      <c r="E8806" s="98" t="s">
        <v>13670</v>
      </c>
      <c r="F8806" s="124">
        <v>11</v>
      </c>
      <c r="G8806" s="112">
        <v>39013</v>
      </c>
      <c r="H8806" s="98"/>
      <c r="I8806" s="123" t="str">
        <f t="shared" si="137"/>
        <v>NÃO</v>
      </c>
      <c r="J8806" s="123"/>
      <c r="K8806" s="123"/>
      <c r="L8806" s="123"/>
      <c r="M8806" s="98" t="s">
        <v>14993</v>
      </c>
      <c r="N8806" s="118"/>
    </row>
    <row r="8807" spans="1:14" x14ac:dyDescent="0.25">
      <c r="A8807" s="130">
        <v>3238920000130</v>
      </c>
      <c r="B8807" s="98" t="s">
        <v>12661</v>
      </c>
      <c r="C8807" s="123" t="s">
        <v>2274</v>
      </c>
      <c r="D8807" s="98" t="s">
        <v>13667</v>
      </c>
      <c r="E8807" s="98" t="s">
        <v>13670</v>
      </c>
      <c r="F8807" s="124">
        <v>14</v>
      </c>
      <c r="G8807" s="112">
        <v>44105</v>
      </c>
      <c r="H8807" s="98"/>
      <c r="I8807" s="123" t="str">
        <f t="shared" si="137"/>
        <v>SIM</v>
      </c>
      <c r="J8807" s="123"/>
      <c r="K8807" s="123"/>
      <c r="L8807" s="123"/>
      <c r="M8807" s="98"/>
      <c r="N8807" s="118"/>
    </row>
    <row r="8808" spans="1:14" x14ac:dyDescent="0.25">
      <c r="A8808" s="130">
        <v>75799577000104</v>
      </c>
      <c r="B8808" s="98" t="s">
        <v>12662</v>
      </c>
      <c r="C8808" s="123" t="s">
        <v>3143</v>
      </c>
      <c r="D8808" s="98" t="s">
        <v>13667</v>
      </c>
      <c r="E8808" s="98" t="s">
        <v>13670</v>
      </c>
      <c r="F8808" s="124">
        <v>14</v>
      </c>
      <c r="G8808" s="112">
        <v>44136</v>
      </c>
      <c r="H8808" s="98"/>
      <c r="I8808" s="123" t="str">
        <f t="shared" si="137"/>
        <v>SIM</v>
      </c>
      <c r="J8808" s="123"/>
      <c r="K8808" s="123"/>
      <c r="L8808" s="123"/>
      <c r="M8808" s="98"/>
      <c r="N8808" s="118"/>
    </row>
    <row r="8809" spans="1:14" x14ac:dyDescent="0.25">
      <c r="A8809" s="130">
        <v>7536444000195</v>
      </c>
      <c r="B8809" s="98" t="s">
        <v>12663</v>
      </c>
      <c r="C8809" s="123" t="s">
        <v>634</v>
      </c>
      <c r="D8809" s="98" t="s">
        <v>13667</v>
      </c>
      <c r="E8809" s="98" t="s">
        <v>13670</v>
      </c>
      <c r="F8809" s="124">
        <v>11</v>
      </c>
      <c r="G8809" s="112">
        <v>40333</v>
      </c>
      <c r="H8809" s="98"/>
      <c r="I8809" s="123" t="str">
        <f t="shared" si="137"/>
        <v>NÃO</v>
      </c>
      <c r="J8809" s="123"/>
      <c r="K8809" s="123"/>
      <c r="L8809" s="123"/>
      <c r="M8809" s="98"/>
      <c r="N8809" s="118"/>
    </row>
    <row r="8810" spans="1:14" x14ac:dyDescent="0.25">
      <c r="A8810" s="130">
        <v>92871532000112</v>
      </c>
      <c r="B8810" s="98" t="s">
        <v>12664</v>
      </c>
      <c r="C8810" s="123" t="s">
        <v>3812</v>
      </c>
      <c r="D8810" s="98" t="s">
        <v>13667</v>
      </c>
      <c r="E8810" s="98" t="s">
        <v>13670</v>
      </c>
      <c r="F8810" s="124">
        <v>14</v>
      </c>
      <c r="G8810" s="112">
        <v>44013</v>
      </c>
      <c r="H8810" s="98"/>
      <c r="I8810" s="123" t="str">
        <f t="shared" si="137"/>
        <v>SIM</v>
      </c>
      <c r="J8810" s="123"/>
      <c r="K8810" s="123"/>
      <c r="L8810" s="123"/>
      <c r="M8810" s="98"/>
      <c r="N8810" s="118"/>
    </row>
    <row r="8811" spans="1:14" x14ac:dyDescent="0.25">
      <c r="A8811" s="130">
        <v>88488358000156</v>
      </c>
      <c r="B8811" s="98" t="s">
        <v>12665</v>
      </c>
      <c r="C8811" s="123" t="s">
        <v>3812</v>
      </c>
      <c r="D8811" s="98" t="s">
        <v>13667</v>
      </c>
      <c r="E8811" s="98" t="s">
        <v>13670</v>
      </c>
      <c r="F8811" s="124">
        <v>11</v>
      </c>
      <c r="G8811" s="112">
        <v>40163</v>
      </c>
      <c r="H8811" s="98"/>
      <c r="I8811" s="123" t="str">
        <f t="shared" si="137"/>
        <v>NÃO</v>
      </c>
      <c r="J8811" s="123"/>
      <c r="K8811" s="123"/>
      <c r="L8811" s="123"/>
      <c r="M8811" s="98" t="s">
        <v>13534</v>
      </c>
      <c r="N8811" s="118"/>
    </row>
    <row r="8812" spans="1:14" x14ac:dyDescent="0.25">
      <c r="A8812" s="130">
        <v>8739930000173</v>
      </c>
      <c r="B8812" s="98" t="s">
        <v>12666</v>
      </c>
      <c r="C8812" s="123" t="s">
        <v>2554</v>
      </c>
      <c r="D8812" s="98" t="s">
        <v>13667</v>
      </c>
      <c r="E8812" s="98" t="s">
        <v>13670</v>
      </c>
      <c r="F8812" s="124">
        <v>11</v>
      </c>
      <c r="G8812" s="112">
        <v>39859</v>
      </c>
      <c r="H8812" s="98"/>
      <c r="I8812" s="123" t="str">
        <f t="shared" si="137"/>
        <v>NÃO</v>
      </c>
      <c r="J8812" s="123"/>
      <c r="K8812" s="123"/>
      <c r="L8812" s="123"/>
      <c r="M8812" s="98"/>
      <c r="N8812" s="118"/>
    </row>
    <row r="8813" spans="1:14" x14ac:dyDescent="0.25">
      <c r="A8813" s="130">
        <v>18159905000174</v>
      </c>
      <c r="B8813" s="98" t="s">
        <v>12667</v>
      </c>
      <c r="C8813" s="123" t="s">
        <v>1356</v>
      </c>
      <c r="D8813" s="98" t="s">
        <v>13667</v>
      </c>
      <c r="E8813" s="98" t="s">
        <v>13670</v>
      </c>
      <c r="F8813" s="124">
        <v>11</v>
      </c>
      <c r="G8813" s="112">
        <v>43131</v>
      </c>
      <c r="H8813" s="98"/>
      <c r="I8813" s="123" t="str">
        <f t="shared" si="137"/>
        <v>NÃO</v>
      </c>
      <c r="J8813" s="123"/>
      <c r="K8813" s="123"/>
      <c r="L8813" s="123"/>
      <c r="M8813" s="98" t="s">
        <v>14695</v>
      </c>
      <c r="N8813" s="118"/>
    </row>
    <row r="8814" spans="1:14" x14ac:dyDescent="0.25">
      <c r="A8814" s="130">
        <v>91618439000138</v>
      </c>
      <c r="B8814" s="98" t="s">
        <v>12668</v>
      </c>
      <c r="C8814" s="123" t="s">
        <v>3812</v>
      </c>
      <c r="D8814" s="98" t="s">
        <v>13667</v>
      </c>
      <c r="E8814" s="98" t="s">
        <v>13670</v>
      </c>
      <c r="F8814" s="124">
        <v>14</v>
      </c>
      <c r="G8814" s="112">
        <v>44041</v>
      </c>
      <c r="H8814" s="98"/>
      <c r="I8814" s="123" t="str">
        <f t="shared" si="137"/>
        <v>SIM</v>
      </c>
      <c r="J8814" s="123"/>
      <c r="K8814" s="123"/>
      <c r="L8814" s="123"/>
      <c r="M8814" s="98"/>
      <c r="N8814" s="118"/>
    </row>
    <row r="8815" spans="1:14" x14ac:dyDescent="0.25">
      <c r="A8815" s="130">
        <v>78103884000105</v>
      </c>
      <c r="B8815" s="98" t="s">
        <v>12669</v>
      </c>
      <c r="C8815" s="123" t="s">
        <v>3143</v>
      </c>
      <c r="D8815" s="98" t="s">
        <v>13667</v>
      </c>
      <c r="E8815" s="98" t="s">
        <v>13670</v>
      </c>
      <c r="F8815" s="124">
        <v>14</v>
      </c>
      <c r="G8815" s="112">
        <v>44013</v>
      </c>
      <c r="H8815" s="98"/>
      <c r="I8815" s="123" t="str">
        <f t="shared" si="137"/>
        <v>SIM</v>
      </c>
      <c r="J8815" s="123"/>
      <c r="K8815" s="123"/>
      <c r="L8815" s="123"/>
      <c r="M8815" s="98"/>
      <c r="N8815" s="118"/>
    </row>
    <row r="8816" spans="1:14" x14ac:dyDescent="0.25">
      <c r="A8816" s="130">
        <v>18187823000133</v>
      </c>
      <c r="B8816" s="98" t="s">
        <v>12670</v>
      </c>
      <c r="C8816" s="123" t="s">
        <v>1356</v>
      </c>
      <c r="D8816" s="98" t="s">
        <v>13667</v>
      </c>
      <c r="E8816" s="98" t="s">
        <v>13670</v>
      </c>
      <c r="F8816" s="124">
        <v>11</v>
      </c>
      <c r="G8816" s="112">
        <v>41313</v>
      </c>
      <c r="H8816" s="98"/>
      <c r="I8816" s="123" t="str">
        <f t="shared" si="137"/>
        <v>NÃO</v>
      </c>
      <c r="J8816" s="123"/>
      <c r="K8816" s="123"/>
      <c r="L8816" s="123"/>
      <c r="M8816" s="98"/>
      <c r="N8816" s="118"/>
    </row>
    <row r="8817" spans="1:14" x14ac:dyDescent="0.25">
      <c r="A8817" s="130">
        <v>1067925000112</v>
      </c>
      <c r="B8817" s="98" t="s">
        <v>12671</v>
      </c>
      <c r="C8817" s="123" t="s">
        <v>901</v>
      </c>
      <c r="D8817" s="98" t="s">
        <v>13667</v>
      </c>
      <c r="E8817" s="98" t="s">
        <v>13670</v>
      </c>
      <c r="F8817" s="124">
        <v>14</v>
      </c>
      <c r="G8817" s="112">
        <v>43922</v>
      </c>
      <c r="H8817" s="98"/>
      <c r="I8817" s="123" t="str">
        <f t="shared" si="137"/>
        <v>SIM</v>
      </c>
      <c r="J8817" s="123"/>
      <c r="K8817" s="123"/>
      <c r="L8817" s="123"/>
      <c r="M8817" s="98"/>
      <c r="N8817" s="118"/>
    </row>
    <row r="8818" spans="1:14" x14ac:dyDescent="0.25">
      <c r="A8818" s="130">
        <v>91110296000159</v>
      </c>
      <c r="B8818" s="98" t="s">
        <v>12672</v>
      </c>
      <c r="C8818" s="123" t="s">
        <v>3812</v>
      </c>
      <c r="D8818" s="98" t="s">
        <v>13667</v>
      </c>
      <c r="E8818" s="98" t="s">
        <v>13670</v>
      </c>
      <c r="F8818" s="124">
        <v>11</v>
      </c>
      <c r="G8818" s="112">
        <v>38966</v>
      </c>
      <c r="H8818" s="98"/>
      <c r="I8818" s="123" t="str">
        <f t="shared" si="137"/>
        <v>NÃO</v>
      </c>
      <c r="J8818" s="123"/>
      <c r="K8818" s="123"/>
      <c r="L8818" s="123"/>
      <c r="M8818" s="98" t="s">
        <v>16394</v>
      </c>
      <c r="N8818" s="118"/>
    </row>
    <row r="8819" spans="1:14" x14ac:dyDescent="0.25">
      <c r="A8819" s="117" t="s">
        <v>17062</v>
      </c>
      <c r="B8819" s="98" t="s">
        <v>12673</v>
      </c>
      <c r="C8819" s="123" t="s">
        <v>634</v>
      </c>
      <c r="D8819" s="98" t="s">
        <v>13667</v>
      </c>
      <c r="E8819" s="98" t="s">
        <v>13670</v>
      </c>
      <c r="F8819" s="124"/>
      <c r="G8819" s="98"/>
      <c r="H8819" s="98"/>
      <c r="I8819" s="123" t="str">
        <f t="shared" si="137"/>
        <v>NÃO</v>
      </c>
      <c r="J8819" s="98"/>
      <c r="K8819" s="98"/>
      <c r="L8819" s="98"/>
      <c r="M8819" s="98"/>
      <c r="N8819" s="118"/>
    </row>
    <row r="8820" spans="1:14" x14ac:dyDescent="0.25">
      <c r="A8820" s="130">
        <v>4214704000118</v>
      </c>
      <c r="B8820" s="98" t="s">
        <v>12674</v>
      </c>
      <c r="C8820" s="123" t="s">
        <v>2274</v>
      </c>
      <c r="D8820" s="98" t="s">
        <v>13667</v>
      </c>
      <c r="E8820" s="98" t="s">
        <v>13670</v>
      </c>
      <c r="F8820" s="124">
        <v>14</v>
      </c>
      <c r="G8820" s="112">
        <v>44105</v>
      </c>
      <c r="H8820" s="98"/>
      <c r="I8820" s="123" t="str">
        <f t="shared" si="137"/>
        <v>SIM</v>
      </c>
      <c r="J8820" s="123"/>
      <c r="K8820" s="123"/>
      <c r="L8820" s="123"/>
      <c r="M8820" s="98"/>
      <c r="N8820" s="118"/>
    </row>
    <row r="8821" spans="1:14" x14ac:dyDescent="0.25">
      <c r="A8821" s="130">
        <v>94309291000148</v>
      </c>
      <c r="B8821" s="98" t="s">
        <v>12675</v>
      </c>
      <c r="C8821" s="123" t="s">
        <v>3812</v>
      </c>
      <c r="D8821" s="98" t="s">
        <v>13667</v>
      </c>
      <c r="E8821" s="98" t="s">
        <v>13670</v>
      </c>
      <c r="F8821" s="124">
        <v>14</v>
      </c>
      <c r="G8821" s="112">
        <v>44044</v>
      </c>
      <c r="H8821" s="98"/>
      <c r="I8821" s="123" t="str">
        <f t="shared" si="137"/>
        <v>SIM</v>
      </c>
      <c r="J8821" s="123"/>
      <c r="K8821" s="123"/>
      <c r="L8821" s="123"/>
      <c r="M8821" s="98"/>
      <c r="N8821" s="118"/>
    </row>
    <row r="8822" spans="1:14" x14ac:dyDescent="0.25">
      <c r="A8822" s="130">
        <v>18291385000159</v>
      </c>
      <c r="B8822" s="98" t="s">
        <v>12676</v>
      </c>
      <c r="C8822" s="123" t="s">
        <v>1356</v>
      </c>
      <c r="D8822" s="98" t="s">
        <v>13667</v>
      </c>
      <c r="E8822" s="98" t="s">
        <v>13670</v>
      </c>
      <c r="F8822" s="124">
        <v>14</v>
      </c>
      <c r="G8822" s="112">
        <v>44136</v>
      </c>
      <c r="H8822" s="98"/>
      <c r="I8822" s="123" t="str">
        <f t="shared" si="137"/>
        <v>SIM</v>
      </c>
      <c r="J8822" s="123"/>
      <c r="K8822" s="123"/>
      <c r="L8822" s="123"/>
      <c r="M8822" s="98"/>
      <c r="N8822" s="118"/>
    </row>
    <row r="8823" spans="1:14" x14ac:dyDescent="0.25">
      <c r="A8823" s="130">
        <v>82925025000160</v>
      </c>
      <c r="B8823" s="98" t="s">
        <v>12677</v>
      </c>
      <c r="C8823" s="123" t="s">
        <v>4289</v>
      </c>
      <c r="D8823" s="98" t="s">
        <v>13667</v>
      </c>
      <c r="E8823" s="98" t="s">
        <v>13670</v>
      </c>
      <c r="F8823" s="124">
        <v>11</v>
      </c>
      <c r="G8823" s="112">
        <v>38431</v>
      </c>
      <c r="H8823" s="98"/>
      <c r="I8823" s="123" t="str">
        <f t="shared" si="137"/>
        <v>NÃO</v>
      </c>
      <c r="J8823" s="123"/>
      <c r="K8823" s="123"/>
      <c r="L8823" s="123"/>
      <c r="M8823" s="98" t="s">
        <v>16630</v>
      </c>
      <c r="N8823" s="118"/>
    </row>
    <row r="8824" spans="1:14" x14ac:dyDescent="0.25">
      <c r="A8824" s="130">
        <v>1614521000100</v>
      </c>
      <c r="B8824" s="98" t="s">
        <v>12678</v>
      </c>
      <c r="C8824" s="123" t="s">
        <v>2274</v>
      </c>
      <c r="D8824" s="98" t="s">
        <v>13667</v>
      </c>
      <c r="E8824" s="98" t="s">
        <v>13670</v>
      </c>
      <c r="F8824" s="124">
        <v>11</v>
      </c>
      <c r="G8824" s="112">
        <v>41426</v>
      </c>
      <c r="H8824" s="98"/>
      <c r="I8824" s="123" t="str">
        <f t="shared" si="137"/>
        <v>NÃO</v>
      </c>
      <c r="J8824" s="123"/>
      <c r="K8824" s="123"/>
      <c r="L8824" s="123"/>
      <c r="M8824" s="98" t="s">
        <v>14998</v>
      </c>
      <c r="N8824" s="118"/>
    </row>
    <row r="8825" spans="1:14" x14ac:dyDescent="0.25">
      <c r="A8825" s="130">
        <v>699197000107</v>
      </c>
      <c r="B8825" s="98" t="s">
        <v>12679</v>
      </c>
      <c r="C8825" s="123" t="s">
        <v>3747</v>
      </c>
      <c r="D8825" s="98" t="s">
        <v>13667</v>
      </c>
      <c r="E8825" s="98" t="s">
        <v>13670</v>
      </c>
      <c r="F8825" s="124">
        <v>14</v>
      </c>
      <c r="G8825" s="112">
        <v>44136</v>
      </c>
      <c r="H8825" s="98"/>
      <c r="I8825" s="123" t="str">
        <f t="shared" si="137"/>
        <v>SIM</v>
      </c>
      <c r="J8825" s="123"/>
      <c r="K8825" s="123"/>
      <c r="L8825" s="123"/>
      <c r="M8825" s="98"/>
      <c r="N8825" s="118"/>
    </row>
    <row r="8826" spans="1:14" x14ac:dyDescent="0.25">
      <c r="A8826" s="130">
        <v>1123678000124</v>
      </c>
      <c r="B8826" s="98" t="s">
        <v>12680</v>
      </c>
      <c r="C8826" s="123" t="s">
        <v>901</v>
      </c>
      <c r="D8826" s="98" t="s">
        <v>13667</v>
      </c>
      <c r="E8826" s="98" t="s">
        <v>13670</v>
      </c>
      <c r="F8826" s="124">
        <v>11</v>
      </c>
      <c r="G8826" s="112">
        <v>41242</v>
      </c>
      <c r="H8826" s="98"/>
      <c r="I8826" s="123" t="str">
        <f t="shared" si="137"/>
        <v>NÃO</v>
      </c>
      <c r="J8826" s="123"/>
      <c r="K8826" s="123"/>
      <c r="L8826" s="123"/>
      <c r="M8826" s="98" t="s">
        <v>14290</v>
      </c>
      <c r="N8826" s="118"/>
    </row>
    <row r="8827" spans="1:14" x14ac:dyDescent="0.25">
      <c r="A8827" s="130">
        <v>15024045000173</v>
      </c>
      <c r="B8827" s="98" t="s">
        <v>12681</v>
      </c>
      <c r="C8827" s="123" t="s">
        <v>2274</v>
      </c>
      <c r="D8827" s="98" t="s">
        <v>13667</v>
      </c>
      <c r="E8827" s="98" t="s">
        <v>13670</v>
      </c>
      <c r="F8827" s="124">
        <v>11</v>
      </c>
      <c r="G8827" s="112">
        <v>41026</v>
      </c>
      <c r="H8827" s="98"/>
      <c r="I8827" s="123" t="str">
        <f t="shared" si="137"/>
        <v>NÃO</v>
      </c>
      <c r="J8827" s="123"/>
      <c r="K8827" s="123"/>
      <c r="L8827" s="123"/>
      <c r="M8827" s="98" t="s">
        <v>13534</v>
      </c>
      <c r="N8827" s="118"/>
    </row>
    <row r="8828" spans="1:14" x14ac:dyDescent="0.25">
      <c r="A8828" s="130">
        <v>92410521000135</v>
      </c>
      <c r="B8828" s="98" t="s">
        <v>12682</v>
      </c>
      <c r="C8828" s="123" t="s">
        <v>3812</v>
      </c>
      <c r="D8828" s="98" t="s">
        <v>13667</v>
      </c>
      <c r="E8828" s="98" t="s">
        <v>13670</v>
      </c>
      <c r="F8828" s="124">
        <v>11</v>
      </c>
      <c r="G8828" s="112">
        <v>43308</v>
      </c>
      <c r="H8828" s="98"/>
      <c r="I8828" s="123" t="str">
        <f t="shared" si="137"/>
        <v>NÃO</v>
      </c>
      <c r="J8828" s="123"/>
      <c r="K8828" s="123"/>
      <c r="L8828" s="123"/>
      <c r="M8828" s="98" t="s">
        <v>16398</v>
      </c>
      <c r="N8828" s="118"/>
    </row>
    <row r="8829" spans="1:14" x14ac:dyDescent="0.25">
      <c r="A8829" s="130">
        <v>6874000156</v>
      </c>
      <c r="B8829" s="98" t="s">
        <v>12683</v>
      </c>
      <c r="C8829" s="123" t="s">
        <v>901</v>
      </c>
      <c r="D8829" s="98" t="s">
        <v>13667</v>
      </c>
      <c r="E8829" s="98" t="s">
        <v>13670</v>
      </c>
      <c r="F8829" s="124">
        <v>11</v>
      </c>
      <c r="G8829" s="112">
        <v>39232</v>
      </c>
      <c r="H8829" s="98"/>
      <c r="I8829" s="123" t="str">
        <f t="shared" si="137"/>
        <v>NÃO</v>
      </c>
      <c r="J8829" s="123"/>
      <c r="K8829" s="123"/>
      <c r="L8829" s="123"/>
      <c r="M8829" s="98"/>
      <c r="N8829" s="118"/>
    </row>
    <row r="8830" spans="1:14" x14ac:dyDescent="0.25">
      <c r="A8830" s="130">
        <v>1629276000104</v>
      </c>
      <c r="B8830" s="98" t="s">
        <v>12684</v>
      </c>
      <c r="C8830" s="123" t="s">
        <v>901</v>
      </c>
      <c r="D8830" s="98" t="s">
        <v>13667</v>
      </c>
      <c r="E8830" s="98" t="s">
        <v>13670</v>
      </c>
      <c r="F8830" s="124">
        <v>11</v>
      </c>
      <c r="G8830" s="112">
        <v>41609</v>
      </c>
      <c r="H8830" s="98"/>
      <c r="I8830" s="123" t="str">
        <f t="shared" si="137"/>
        <v>NÃO</v>
      </c>
      <c r="J8830" s="123"/>
      <c r="K8830" s="123"/>
      <c r="L8830" s="123"/>
      <c r="M8830" s="98" t="s">
        <v>14293</v>
      </c>
      <c r="N8830" s="118"/>
    </row>
    <row r="8831" spans="1:14" x14ac:dyDescent="0.25">
      <c r="A8831" s="130">
        <v>88254875000160</v>
      </c>
      <c r="B8831" s="98" t="s">
        <v>12685</v>
      </c>
      <c r="C8831" s="123" t="s">
        <v>3812</v>
      </c>
      <c r="D8831" s="98" t="s">
        <v>13667</v>
      </c>
      <c r="E8831" s="98" t="s">
        <v>13670</v>
      </c>
      <c r="F8831" s="124">
        <v>14</v>
      </c>
      <c r="G8831" s="112">
        <v>44013</v>
      </c>
      <c r="H8831" s="98"/>
      <c r="I8831" s="123" t="str">
        <f t="shared" si="137"/>
        <v>SIM</v>
      </c>
      <c r="J8831" s="123"/>
      <c r="K8831" s="123"/>
      <c r="L8831" s="123"/>
      <c r="M8831" s="98"/>
      <c r="N8831" s="118"/>
    </row>
    <row r="8832" spans="1:14" x14ac:dyDescent="0.25">
      <c r="A8832" s="130">
        <v>95990115000187</v>
      </c>
      <c r="B8832" s="98" t="s">
        <v>12686</v>
      </c>
      <c r="C8832" s="123" t="s">
        <v>4289</v>
      </c>
      <c r="D8832" s="98" t="s">
        <v>13667</v>
      </c>
      <c r="E8832" s="98" t="s">
        <v>13670</v>
      </c>
      <c r="F8832" s="124">
        <v>11</v>
      </c>
      <c r="G8832" s="112">
        <v>40158</v>
      </c>
      <c r="H8832" s="98"/>
      <c r="I8832" s="123" t="str">
        <f t="shared" si="137"/>
        <v>NÃO</v>
      </c>
      <c r="J8832" s="123"/>
      <c r="K8832" s="123"/>
      <c r="L8832" s="123"/>
      <c r="M8832" s="98"/>
      <c r="N8832" s="118"/>
    </row>
    <row r="8833" spans="1:14" x14ac:dyDescent="0.25">
      <c r="A8833" s="130">
        <v>3238888000193</v>
      </c>
      <c r="B8833" s="98" t="s">
        <v>12687</v>
      </c>
      <c r="C8833" s="123" t="s">
        <v>2274</v>
      </c>
      <c r="D8833" s="98" t="s">
        <v>13667</v>
      </c>
      <c r="E8833" s="98" t="s">
        <v>13670</v>
      </c>
      <c r="F8833" s="124">
        <v>14</v>
      </c>
      <c r="G8833" s="112">
        <v>44044</v>
      </c>
      <c r="H8833" s="98"/>
      <c r="I8833" s="123" t="str">
        <f t="shared" si="137"/>
        <v>SIM</v>
      </c>
      <c r="J8833" s="123"/>
      <c r="K8833" s="123"/>
      <c r="L8833" s="123"/>
      <c r="M8833" s="98"/>
      <c r="N8833" s="118"/>
    </row>
    <row r="8834" spans="1:14" x14ac:dyDescent="0.25">
      <c r="A8834" s="130">
        <v>63762009000150</v>
      </c>
      <c r="B8834" s="98" t="s">
        <v>12688</v>
      </c>
      <c r="C8834" s="123" t="s">
        <v>3747</v>
      </c>
      <c r="D8834" s="98" t="s">
        <v>13667</v>
      </c>
      <c r="E8834" s="98" t="s">
        <v>13670</v>
      </c>
      <c r="F8834" s="124">
        <v>11</v>
      </c>
      <c r="G8834" s="112">
        <v>43101</v>
      </c>
      <c r="H8834" s="98"/>
      <c r="I8834" s="123" t="str">
        <f t="shared" si="137"/>
        <v>NÃO</v>
      </c>
      <c r="J8834" s="123"/>
      <c r="K8834" s="123"/>
      <c r="L8834" s="123"/>
      <c r="M8834" s="98" t="s">
        <v>16163</v>
      </c>
      <c r="N8834" s="118"/>
    </row>
    <row r="8835" spans="1:14" x14ac:dyDescent="0.25">
      <c r="A8835" s="130">
        <v>95639472000103</v>
      </c>
      <c r="B8835" s="98" t="s">
        <v>12689</v>
      </c>
      <c r="C8835" s="123" t="s">
        <v>3143</v>
      </c>
      <c r="D8835" s="98" t="s">
        <v>13667</v>
      </c>
      <c r="E8835" s="98" t="s">
        <v>13670</v>
      </c>
      <c r="F8835" s="124">
        <v>11</v>
      </c>
      <c r="G8835" s="112">
        <v>43314</v>
      </c>
      <c r="H8835" s="98"/>
      <c r="I8835" s="123" t="str">
        <f t="shared" ref="I8835:I8898" si="138">IFERROR(IF(OR(E8835="Ativos", E8835="Aposentados",E8835="Pensionistas"),IF(F8835&gt;=14,"SIM","NÃO"),""),"")</f>
        <v>NÃO</v>
      </c>
      <c r="J8835" s="123"/>
      <c r="K8835" s="123"/>
      <c r="L8835" s="123"/>
      <c r="M8835" s="98" t="s">
        <v>15839</v>
      </c>
      <c r="N8835" s="118"/>
    </row>
    <row r="8836" spans="1:14" x14ac:dyDescent="0.25">
      <c r="A8836" s="130">
        <v>12248878000120</v>
      </c>
      <c r="B8836" s="98" t="s">
        <v>12690</v>
      </c>
      <c r="C8836" s="123" t="s">
        <v>29</v>
      </c>
      <c r="D8836" s="98" t="s">
        <v>13667</v>
      </c>
      <c r="E8836" s="98" t="s">
        <v>13670</v>
      </c>
      <c r="F8836" s="124">
        <v>11</v>
      </c>
      <c r="G8836" s="112">
        <v>41625</v>
      </c>
      <c r="H8836" s="98"/>
      <c r="I8836" s="123" t="str">
        <f t="shared" si="138"/>
        <v>NÃO</v>
      </c>
      <c r="J8836" s="123"/>
      <c r="K8836" s="123"/>
      <c r="L8836" s="123"/>
      <c r="M8836" s="98" t="s">
        <v>13761</v>
      </c>
      <c r="N8836" s="118"/>
    </row>
    <row r="8837" spans="1:14" x14ac:dyDescent="0.25">
      <c r="A8837" s="130">
        <v>94187341000161</v>
      </c>
      <c r="B8837" s="98" t="s">
        <v>12691</v>
      </c>
      <c r="C8837" s="123" t="s">
        <v>3812</v>
      </c>
      <c r="D8837" s="98" t="s">
        <v>13667</v>
      </c>
      <c r="E8837" s="98" t="s">
        <v>13670</v>
      </c>
      <c r="F8837" s="124">
        <v>14</v>
      </c>
      <c r="G8837" s="112">
        <v>44013</v>
      </c>
      <c r="H8837" s="98"/>
      <c r="I8837" s="123" t="str">
        <f t="shared" si="138"/>
        <v>SIM</v>
      </c>
      <c r="J8837" s="123"/>
      <c r="K8837" s="123"/>
      <c r="L8837" s="123"/>
      <c r="M8837" s="98"/>
      <c r="N8837" s="118"/>
    </row>
    <row r="8838" spans="1:14" x14ac:dyDescent="0.25">
      <c r="A8838" s="130">
        <v>1614517000133</v>
      </c>
      <c r="B8838" s="98" t="s">
        <v>12692</v>
      </c>
      <c r="C8838" s="123" t="s">
        <v>2274</v>
      </c>
      <c r="D8838" s="98" t="s">
        <v>13667</v>
      </c>
      <c r="E8838" s="98" t="s">
        <v>13670</v>
      </c>
      <c r="F8838" s="124">
        <v>14</v>
      </c>
      <c r="G8838" s="112">
        <v>44044</v>
      </c>
      <c r="H8838" s="98"/>
      <c r="I8838" s="123" t="str">
        <f t="shared" si="138"/>
        <v>SIM</v>
      </c>
      <c r="J8838" s="123"/>
      <c r="K8838" s="123"/>
      <c r="L8838" s="123"/>
      <c r="M8838" s="98"/>
      <c r="N8838" s="118"/>
    </row>
    <row r="8839" spans="1:14" x14ac:dyDescent="0.25">
      <c r="A8839" s="130">
        <v>6554836000114</v>
      </c>
      <c r="B8839" s="98" t="s">
        <v>12693</v>
      </c>
      <c r="C8839" s="123" t="s">
        <v>2926</v>
      </c>
      <c r="D8839" s="98" t="s">
        <v>13667</v>
      </c>
      <c r="E8839" s="98" t="s">
        <v>13670</v>
      </c>
      <c r="F8839" s="124">
        <v>11</v>
      </c>
      <c r="G8839" s="112">
        <v>41366</v>
      </c>
      <c r="H8839" s="98"/>
      <c r="I8839" s="123" t="str">
        <f t="shared" si="138"/>
        <v>NÃO</v>
      </c>
      <c r="J8839" s="123"/>
      <c r="K8839" s="123"/>
      <c r="L8839" s="123"/>
      <c r="M8839" s="98" t="s">
        <v>15614</v>
      </c>
      <c r="N8839" s="118"/>
    </row>
    <row r="8840" spans="1:14" x14ac:dyDescent="0.25">
      <c r="A8840" s="130">
        <v>25041005000193</v>
      </c>
      <c r="B8840" s="98" t="s">
        <v>12694</v>
      </c>
      <c r="C8840" s="123" t="s">
        <v>901</v>
      </c>
      <c r="D8840" s="98" t="s">
        <v>13667</v>
      </c>
      <c r="E8840" s="98" t="s">
        <v>13670</v>
      </c>
      <c r="F8840" s="124">
        <v>11</v>
      </c>
      <c r="G8840" s="112">
        <v>41724</v>
      </c>
      <c r="H8840" s="98"/>
      <c r="I8840" s="123" t="str">
        <f t="shared" si="138"/>
        <v>NÃO</v>
      </c>
      <c r="J8840" s="123"/>
      <c r="K8840" s="123"/>
      <c r="L8840" s="123"/>
      <c r="M8840" s="98" t="s">
        <v>14294</v>
      </c>
      <c r="N8840" s="118"/>
    </row>
    <row r="8841" spans="1:14" x14ac:dyDescent="0.25">
      <c r="A8841" s="130">
        <v>92411172000176</v>
      </c>
      <c r="B8841" s="98" t="s">
        <v>12695</v>
      </c>
      <c r="C8841" s="123" t="s">
        <v>3812</v>
      </c>
      <c r="D8841" s="98" t="s">
        <v>13667</v>
      </c>
      <c r="E8841" s="98" t="s">
        <v>13670</v>
      </c>
      <c r="F8841" s="124">
        <v>14</v>
      </c>
      <c r="G8841" s="112">
        <v>44044</v>
      </c>
      <c r="H8841" s="98"/>
      <c r="I8841" s="123" t="str">
        <f t="shared" si="138"/>
        <v>SIM</v>
      </c>
      <c r="J8841" s="123"/>
      <c r="K8841" s="123"/>
      <c r="L8841" s="123"/>
      <c r="M8841" s="98"/>
      <c r="N8841" s="118"/>
    </row>
    <row r="8842" spans="1:14" x14ac:dyDescent="0.25">
      <c r="A8842" s="130">
        <v>12459616000104</v>
      </c>
      <c r="B8842" s="98" t="s">
        <v>12696</v>
      </c>
      <c r="C8842" s="123" t="s">
        <v>634</v>
      </c>
      <c r="D8842" s="98" t="s">
        <v>13667</v>
      </c>
      <c r="E8842" s="98" t="s">
        <v>13670</v>
      </c>
      <c r="F8842" s="124">
        <v>11</v>
      </c>
      <c r="G8842" s="112">
        <v>38355</v>
      </c>
      <c r="H8842" s="98"/>
      <c r="I8842" s="123" t="str">
        <f t="shared" si="138"/>
        <v>NÃO</v>
      </c>
      <c r="J8842" s="123"/>
      <c r="K8842" s="123"/>
      <c r="L8842" s="123"/>
      <c r="M8842" s="98" t="s">
        <v>14026</v>
      </c>
      <c r="N8842" s="118"/>
    </row>
    <row r="8843" spans="1:14" x14ac:dyDescent="0.25">
      <c r="A8843" s="130">
        <v>4876413000195</v>
      </c>
      <c r="B8843" s="98" t="s">
        <v>12697</v>
      </c>
      <c r="C8843" s="123" t="s">
        <v>2413</v>
      </c>
      <c r="D8843" s="98" t="s">
        <v>13667</v>
      </c>
      <c r="E8843" s="98" t="s">
        <v>13670</v>
      </c>
      <c r="F8843" s="124">
        <v>11</v>
      </c>
      <c r="G8843" s="112">
        <v>38391</v>
      </c>
      <c r="H8843" s="98"/>
      <c r="I8843" s="123" t="str">
        <f t="shared" si="138"/>
        <v>NÃO</v>
      </c>
      <c r="J8843" s="123"/>
      <c r="K8843" s="123"/>
      <c r="L8843" s="123"/>
      <c r="M8843" s="98"/>
      <c r="N8843" s="118"/>
    </row>
    <row r="8844" spans="1:14" x14ac:dyDescent="0.25">
      <c r="A8844" s="130">
        <v>18338202000103</v>
      </c>
      <c r="B8844" s="98" t="s">
        <v>12698</v>
      </c>
      <c r="C8844" s="123" t="s">
        <v>1356</v>
      </c>
      <c r="D8844" s="98" t="s">
        <v>13667</v>
      </c>
      <c r="E8844" s="98" t="s">
        <v>13670</v>
      </c>
      <c r="F8844" s="124">
        <v>14</v>
      </c>
      <c r="G8844" s="112">
        <v>44039</v>
      </c>
      <c r="H8844" s="98"/>
      <c r="I8844" s="123" t="str">
        <f t="shared" si="138"/>
        <v>SIM</v>
      </c>
      <c r="J8844" s="123"/>
      <c r="K8844" s="123"/>
      <c r="L8844" s="123"/>
      <c r="M8844" s="98"/>
      <c r="N8844" s="118"/>
    </row>
    <row r="8845" spans="1:14" x14ac:dyDescent="0.25">
      <c r="A8845" s="130">
        <v>12251468000138</v>
      </c>
      <c r="B8845" s="98" t="s">
        <v>12699</v>
      </c>
      <c r="C8845" s="123" t="s">
        <v>29</v>
      </c>
      <c r="D8845" s="98" t="s">
        <v>13667</v>
      </c>
      <c r="E8845" s="98" t="s">
        <v>13670</v>
      </c>
      <c r="F8845" s="124">
        <v>11</v>
      </c>
      <c r="G8845" s="112">
        <v>41876</v>
      </c>
      <c r="H8845" s="98"/>
      <c r="I8845" s="123" t="str">
        <f t="shared" si="138"/>
        <v>NÃO</v>
      </c>
      <c r="J8845" s="123"/>
      <c r="K8845" s="123"/>
      <c r="L8845" s="123"/>
      <c r="M8845" s="98" t="s">
        <v>13763</v>
      </c>
      <c r="N8845" s="118"/>
    </row>
    <row r="8846" spans="1:14" x14ac:dyDescent="0.25">
      <c r="A8846" s="130">
        <v>8349029000195</v>
      </c>
      <c r="B8846" s="98" t="s">
        <v>12700</v>
      </c>
      <c r="C8846" s="123" t="s">
        <v>3601</v>
      </c>
      <c r="D8846" s="98" t="s">
        <v>13667</v>
      </c>
      <c r="E8846" s="98" t="s">
        <v>13670</v>
      </c>
      <c r="F8846" s="124">
        <v>11</v>
      </c>
      <c r="G8846" s="112">
        <v>41518</v>
      </c>
      <c r="H8846" s="98"/>
      <c r="I8846" s="123" t="str">
        <f t="shared" si="138"/>
        <v>NÃO</v>
      </c>
      <c r="J8846" s="123"/>
      <c r="K8846" s="123"/>
      <c r="L8846" s="123"/>
      <c r="M8846" s="98"/>
      <c r="N8846" s="118"/>
    </row>
    <row r="8847" spans="1:14" x14ac:dyDescent="0.25">
      <c r="A8847" s="130">
        <v>46596151000155</v>
      </c>
      <c r="B8847" s="98" t="s">
        <v>12701</v>
      </c>
      <c r="C8847" s="123" t="s">
        <v>4626</v>
      </c>
      <c r="D8847" s="98" t="s">
        <v>13667</v>
      </c>
      <c r="E8847" s="98" t="s">
        <v>13670</v>
      </c>
      <c r="F8847" s="124">
        <v>11</v>
      </c>
      <c r="G8847" s="112">
        <v>40348</v>
      </c>
      <c r="H8847" s="98"/>
      <c r="I8847" s="123" t="str">
        <f t="shared" si="138"/>
        <v>NÃO</v>
      </c>
      <c r="J8847" s="123"/>
      <c r="K8847" s="123"/>
      <c r="L8847" s="123"/>
      <c r="M8847" s="98"/>
      <c r="N8847" s="118"/>
    </row>
    <row r="8848" spans="1:14" x14ac:dyDescent="0.25">
      <c r="A8848" s="130">
        <v>18188276000100</v>
      </c>
      <c r="B8848" s="98" t="s">
        <v>12702</v>
      </c>
      <c r="C8848" s="123" t="s">
        <v>1356</v>
      </c>
      <c r="D8848" s="98" t="s">
        <v>13667</v>
      </c>
      <c r="E8848" s="98" t="s">
        <v>13670</v>
      </c>
      <c r="F8848" s="124">
        <v>11</v>
      </c>
      <c r="G8848" s="112">
        <v>42979</v>
      </c>
      <c r="H8848" s="98"/>
      <c r="I8848" s="123" t="str">
        <f t="shared" si="138"/>
        <v>NÃO</v>
      </c>
      <c r="J8848" s="123"/>
      <c r="K8848" s="123"/>
      <c r="L8848" s="123"/>
      <c r="M8848" s="98" t="s">
        <v>14698</v>
      </c>
      <c r="N8848" s="118"/>
    </row>
    <row r="8849" spans="1:14" x14ac:dyDescent="0.25">
      <c r="A8849" s="130">
        <v>10404184000109</v>
      </c>
      <c r="B8849" s="98" t="s">
        <v>12703</v>
      </c>
      <c r="C8849" s="123" t="s">
        <v>2758</v>
      </c>
      <c r="D8849" s="98" t="s">
        <v>13667</v>
      </c>
      <c r="E8849" s="98" t="s">
        <v>13670</v>
      </c>
      <c r="F8849" s="124">
        <v>11</v>
      </c>
      <c r="G8849" s="112">
        <v>39981</v>
      </c>
      <c r="H8849" s="98"/>
      <c r="I8849" s="123" t="str">
        <f t="shared" si="138"/>
        <v>NÃO</v>
      </c>
      <c r="J8849" s="123"/>
      <c r="K8849" s="123"/>
      <c r="L8849" s="123"/>
      <c r="M8849" s="98" t="s">
        <v>13699</v>
      </c>
      <c r="N8849" s="118"/>
    </row>
    <row r="8850" spans="1:14" x14ac:dyDescent="0.25">
      <c r="A8850" s="130">
        <v>16854531000181</v>
      </c>
      <c r="B8850" s="98" t="s">
        <v>12704</v>
      </c>
      <c r="C8850" s="123" t="s">
        <v>1356</v>
      </c>
      <c r="D8850" s="98" t="s">
        <v>13667</v>
      </c>
      <c r="E8850" s="98" t="s">
        <v>13670</v>
      </c>
      <c r="F8850" s="124">
        <v>11</v>
      </c>
      <c r="G8850" s="112">
        <v>38436</v>
      </c>
      <c r="H8850" s="98"/>
      <c r="I8850" s="123" t="str">
        <f t="shared" si="138"/>
        <v>NÃO</v>
      </c>
      <c r="J8850" s="123"/>
      <c r="K8850" s="123"/>
      <c r="L8850" s="123"/>
      <c r="M8850" s="98"/>
      <c r="N8850" s="118"/>
    </row>
    <row r="8851" spans="1:14" x14ac:dyDescent="0.25">
      <c r="A8851" s="130">
        <v>1629809000140</v>
      </c>
      <c r="B8851" s="98" t="s">
        <v>12705</v>
      </c>
      <c r="C8851" s="123" t="s">
        <v>5227</v>
      </c>
      <c r="D8851" s="98" t="s">
        <v>13667</v>
      </c>
      <c r="E8851" s="98" t="s">
        <v>13670</v>
      </c>
      <c r="F8851" s="124">
        <v>11</v>
      </c>
      <c r="G8851" s="112">
        <v>41499</v>
      </c>
      <c r="H8851" s="98"/>
      <c r="I8851" s="123" t="str">
        <f t="shared" si="138"/>
        <v>NÃO</v>
      </c>
      <c r="J8851" s="123"/>
      <c r="K8851" s="123"/>
      <c r="L8851" s="123"/>
      <c r="M8851" s="98"/>
      <c r="N8851" s="118"/>
    </row>
    <row r="8852" spans="1:14" x14ac:dyDescent="0.25">
      <c r="A8852" s="130">
        <v>12257762000157</v>
      </c>
      <c r="B8852" s="98" t="s">
        <v>12706</v>
      </c>
      <c r="C8852" s="123" t="s">
        <v>29</v>
      </c>
      <c r="D8852" s="98" t="s">
        <v>13667</v>
      </c>
      <c r="E8852" s="98" t="s">
        <v>13670</v>
      </c>
      <c r="F8852" s="124">
        <v>14</v>
      </c>
      <c r="G8852" s="112">
        <v>44105</v>
      </c>
      <c r="H8852" s="98"/>
      <c r="I8852" s="123" t="str">
        <f t="shared" si="138"/>
        <v>SIM</v>
      </c>
      <c r="J8852" s="123"/>
      <c r="K8852" s="123"/>
      <c r="L8852" s="123"/>
      <c r="M8852" s="98"/>
      <c r="N8852" s="118"/>
    </row>
    <row r="8853" spans="1:14" x14ac:dyDescent="0.25">
      <c r="A8853" s="130">
        <v>18313858000171</v>
      </c>
      <c r="B8853" s="98" t="s">
        <v>12707</v>
      </c>
      <c r="C8853" s="123" t="s">
        <v>1356</v>
      </c>
      <c r="D8853" s="98" t="s">
        <v>13667</v>
      </c>
      <c r="E8853" s="98" t="s">
        <v>13670</v>
      </c>
      <c r="F8853" s="124">
        <v>11</v>
      </c>
      <c r="G8853" s="112">
        <v>41620</v>
      </c>
      <c r="H8853" s="98"/>
      <c r="I8853" s="123" t="str">
        <f t="shared" si="138"/>
        <v>NÃO</v>
      </c>
      <c r="J8853" s="123"/>
      <c r="K8853" s="123"/>
      <c r="L8853" s="123"/>
      <c r="M8853" s="98" t="s">
        <v>14702</v>
      </c>
      <c r="N8853" s="118"/>
    </row>
    <row r="8854" spans="1:14" x14ac:dyDescent="0.25">
      <c r="A8854" s="130">
        <v>45148699000170</v>
      </c>
      <c r="B8854" s="98" t="s">
        <v>12708</v>
      </c>
      <c r="C8854" s="123" t="s">
        <v>4626</v>
      </c>
      <c r="D8854" s="98" t="s">
        <v>13667</v>
      </c>
      <c r="E8854" s="98" t="s">
        <v>13670</v>
      </c>
      <c r="F8854" s="124">
        <v>11</v>
      </c>
      <c r="G8854" s="112">
        <v>42339</v>
      </c>
      <c r="H8854" s="98"/>
      <c r="I8854" s="123" t="str">
        <f t="shared" si="138"/>
        <v>NÃO</v>
      </c>
      <c r="J8854" s="123"/>
      <c r="K8854" s="123"/>
      <c r="L8854" s="123"/>
      <c r="M8854" s="98" t="s">
        <v>16854</v>
      </c>
      <c r="N8854" s="118"/>
    </row>
    <row r="8855" spans="1:14" x14ac:dyDescent="0.25">
      <c r="A8855" s="130">
        <v>45148970000177</v>
      </c>
      <c r="B8855" s="98" t="s">
        <v>12709</v>
      </c>
      <c r="C8855" s="123" t="s">
        <v>4626</v>
      </c>
      <c r="D8855" s="98" t="s">
        <v>13667</v>
      </c>
      <c r="E8855" s="98" t="s">
        <v>13670</v>
      </c>
      <c r="F8855" s="124">
        <v>11</v>
      </c>
      <c r="G8855" s="112">
        <v>42191</v>
      </c>
      <c r="H8855" s="98"/>
      <c r="I8855" s="123" t="str">
        <f t="shared" si="138"/>
        <v>NÃO</v>
      </c>
      <c r="J8855" s="123"/>
      <c r="K8855" s="123"/>
      <c r="L8855" s="123"/>
      <c r="M8855" s="98" t="s">
        <v>16856</v>
      </c>
      <c r="N8855" s="118"/>
    </row>
    <row r="8856" spans="1:14" x14ac:dyDescent="0.25">
      <c r="A8856" s="130">
        <v>2385839000110</v>
      </c>
      <c r="B8856" s="98" t="s">
        <v>12710</v>
      </c>
      <c r="C8856" s="123" t="s">
        <v>901</v>
      </c>
      <c r="D8856" s="98" t="s">
        <v>13667</v>
      </c>
      <c r="E8856" s="98" t="s">
        <v>13670</v>
      </c>
      <c r="F8856" s="124">
        <v>11</v>
      </c>
      <c r="G8856" s="112">
        <v>42286</v>
      </c>
      <c r="H8856" s="98"/>
      <c r="I8856" s="123" t="str">
        <f t="shared" si="138"/>
        <v>NÃO</v>
      </c>
      <c r="J8856" s="123"/>
      <c r="K8856" s="123"/>
      <c r="L8856" s="123"/>
      <c r="M8856" s="98" t="s">
        <v>14296</v>
      </c>
      <c r="N8856" s="118"/>
    </row>
    <row r="8857" spans="1:14" x14ac:dyDescent="0.25">
      <c r="A8857" s="130">
        <v>45351749000111</v>
      </c>
      <c r="B8857" s="98" t="s">
        <v>12711</v>
      </c>
      <c r="C8857" s="123" t="s">
        <v>4626</v>
      </c>
      <c r="D8857" s="98" t="s">
        <v>13667</v>
      </c>
      <c r="E8857" s="98" t="s">
        <v>13670</v>
      </c>
      <c r="F8857" s="124">
        <v>11</v>
      </c>
      <c r="G8857" s="112">
        <v>38859</v>
      </c>
      <c r="H8857" s="98"/>
      <c r="I8857" s="123" t="str">
        <f t="shared" si="138"/>
        <v>NÃO</v>
      </c>
      <c r="J8857" s="123"/>
      <c r="K8857" s="123"/>
      <c r="L8857" s="123"/>
      <c r="M8857" s="98"/>
      <c r="N8857" s="118"/>
    </row>
    <row r="8858" spans="1:14" x14ac:dyDescent="0.25">
      <c r="A8858" s="130">
        <v>10294254000113</v>
      </c>
      <c r="B8858" s="98" t="s">
        <v>12712</v>
      </c>
      <c r="C8858" s="123" t="s">
        <v>2758</v>
      </c>
      <c r="D8858" s="98" t="s">
        <v>13667</v>
      </c>
      <c r="E8858" s="98" t="s">
        <v>13670</v>
      </c>
      <c r="F8858" s="124">
        <v>14</v>
      </c>
      <c r="G8858" s="112">
        <v>42816</v>
      </c>
      <c r="H8858" s="98"/>
      <c r="I8858" s="123" t="str">
        <f t="shared" si="138"/>
        <v>SIM</v>
      </c>
      <c r="J8858" s="123"/>
      <c r="K8858" s="123"/>
      <c r="L8858" s="123"/>
      <c r="M8858" s="98" t="s">
        <v>15428</v>
      </c>
      <c r="N8858" s="118"/>
    </row>
    <row r="8859" spans="1:14" x14ac:dyDescent="0.25">
      <c r="A8859" s="130">
        <v>10114767000103</v>
      </c>
      <c r="B8859" s="98" t="s">
        <v>12713</v>
      </c>
      <c r="C8859" s="123" t="s">
        <v>2758</v>
      </c>
      <c r="D8859" s="98" t="s">
        <v>13667</v>
      </c>
      <c r="E8859" s="98" t="s">
        <v>13670</v>
      </c>
      <c r="F8859" s="124">
        <v>11</v>
      </c>
      <c r="G8859" s="112">
        <v>40179</v>
      </c>
      <c r="H8859" s="98"/>
      <c r="I8859" s="123" t="str">
        <f t="shared" si="138"/>
        <v>NÃO</v>
      </c>
      <c r="J8859" s="123"/>
      <c r="K8859" s="123"/>
      <c r="L8859" s="123"/>
      <c r="M8859" s="98" t="s">
        <v>15430</v>
      </c>
      <c r="N8859" s="118"/>
    </row>
    <row r="8860" spans="1:14" x14ac:dyDescent="0.25">
      <c r="A8860" s="130">
        <v>46523171000104</v>
      </c>
      <c r="B8860" s="98" t="s">
        <v>12714</v>
      </c>
      <c r="C8860" s="123" t="s">
        <v>4626</v>
      </c>
      <c r="D8860" s="98" t="s">
        <v>13667</v>
      </c>
      <c r="E8860" s="98" t="s">
        <v>13670</v>
      </c>
      <c r="F8860" s="124">
        <v>11</v>
      </c>
      <c r="G8860" s="112">
        <v>38439</v>
      </c>
      <c r="H8860" s="98"/>
      <c r="I8860" s="123" t="str">
        <f t="shared" si="138"/>
        <v>NÃO</v>
      </c>
      <c r="J8860" s="123"/>
      <c r="K8860" s="123"/>
      <c r="L8860" s="123"/>
      <c r="M8860" s="98" t="s">
        <v>16862</v>
      </c>
      <c r="N8860" s="118"/>
    </row>
    <row r="8861" spans="1:14" x14ac:dyDescent="0.25">
      <c r="A8861" s="130">
        <v>88814181000130</v>
      </c>
      <c r="B8861" s="98" t="s">
        <v>12715</v>
      </c>
      <c r="C8861" s="123" t="s">
        <v>3812</v>
      </c>
      <c r="D8861" s="98" t="s">
        <v>13667</v>
      </c>
      <c r="E8861" s="98" t="s">
        <v>13670</v>
      </c>
      <c r="F8861" s="124">
        <v>14</v>
      </c>
      <c r="G8861" s="112">
        <v>44075</v>
      </c>
      <c r="H8861" s="98"/>
      <c r="I8861" s="123" t="str">
        <f t="shared" si="138"/>
        <v>SIM</v>
      </c>
      <c r="J8861" s="123"/>
      <c r="K8861" s="123"/>
      <c r="L8861" s="123"/>
      <c r="M8861" s="98"/>
      <c r="N8861" s="118"/>
    </row>
    <row r="8862" spans="1:14" x14ac:dyDescent="0.25">
      <c r="A8862" s="130">
        <v>75326066000175</v>
      </c>
      <c r="B8862" s="98" t="s">
        <v>12716</v>
      </c>
      <c r="C8862" s="123" t="s">
        <v>4289</v>
      </c>
      <c r="D8862" s="98" t="s">
        <v>13667</v>
      </c>
      <c r="E8862" s="98" t="s">
        <v>13670</v>
      </c>
      <c r="F8862" s="124">
        <v>11</v>
      </c>
      <c r="G8862" s="112">
        <v>41495</v>
      </c>
      <c r="H8862" s="98"/>
      <c r="I8862" s="123" t="str">
        <f t="shared" si="138"/>
        <v>NÃO</v>
      </c>
      <c r="J8862" s="123"/>
      <c r="K8862" s="123"/>
      <c r="L8862" s="123"/>
      <c r="M8862" s="98" t="s">
        <v>16635</v>
      </c>
      <c r="N8862" s="118"/>
    </row>
    <row r="8863" spans="1:14" x14ac:dyDescent="0.25">
      <c r="A8863" s="130">
        <v>11040904000167</v>
      </c>
      <c r="B8863" s="98" t="s">
        <v>12717</v>
      </c>
      <c r="C8863" s="123" t="s">
        <v>2758</v>
      </c>
      <c r="D8863" s="98" t="s">
        <v>13667</v>
      </c>
      <c r="E8863" s="98" t="s">
        <v>13670</v>
      </c>
      <c r="F8863" s="124">
        <v>11</v>
      </c>
      <c r="G8863" s="112">
        <v>39007</v>
      </c>
      <c r="H8863" s="98"/>
      <c r="I8863" s="123" t="str">
        <f t="shared" si="138"/>
        <v>NÃO</v>
      </c>
      <c r="J8863" s="123"/>
      <c r="K8863" s="123"/>
      <c r="L8863" s="123"/>
      <c r="M8863" s="98" t="s">
        <v>13534</v>
      </c>
      <c r="N8863" s="118"/>
    </row>
    <row r="8864" spans="1:14" x14ac:dyDescent="0.25">
      <c r="A8864" s="130">
        <v>53415717000160</v>
      </c>
      <c r="B8864" s="98" t="s">
        <v>12718</v>
      </c>
      <c r="C8864" s="123" t="s">
        <v>4626</v>
      </c>
      <c r="D8864" s="98" t="s">
        <v>13667</v>
      </c>
      <c r="E8864" s="98" t="s">
        <v>13670</v>
      </c>
      <c r="F8864" s="124">
        <v>14</v>
      </c>
      <c r="G8864" s="112">
        <v>44013</v>
      </c>
      <c r="H8864" s="98"/>
      <c r="I8864" s="123" t="str">
        <f t="shared" si="138"/>
        <v>SIM</v>
      </c>
      <c r="J8864" s="123"/>
      <c r="K8864" s="123"/>
      <c r="L8864" s="123"/>
      <c r="M8864" s="98"/>
      <c r="N8864" s="118"/>
    </row>
    <row r="8865" spans="1:14" x14ac:dyDescent="0.25">
      <c r="A8865" s="130">
        <v>76282672000107</v>
      </c>
      <c r="B8865" s="98" t="s">
        <v>12719</v>
      </c>
      <c r="C8865" s="123" t="s">
        <v>3143</v>
      </c>
      <c r="D8865" s="98" t="s">
        <v>13667</v>
      </c>
      <c r="E8865" s="98" t="s">
        <v>13670</v>
      </c>
      <c r="F8865" s="124">
        <v>11</v>
      </c>
      <c r="G8865" s="112">
        <v>38431</v>
      </c>
      <c r="H8865" s="98"/>
      <c r="I8865" s="123" t="str">
        <f t="shared" si="138"/>
        <v>NÃO</v>
      </c>
      <c r="J8865" s="123"/>
      <c r="K8865" s="123"/>
      <c r="L8865" s="123"/>
      <c r="M8865" s="98"/>
      <c r="N8865" s="118"/>
    </row>
    <row r="8866" spans="1:14" x14ac:dyDescent="0.25">
      <c r="A8866" s="130">
        <v>12258141000198</v>
      </c>
      <c r="B8866" s="98" t="s">
        <v>12720</v>
      </c>
      <c r="C8866" s="123" t="s">
        <v>29</v>
      </c>
      <c r="D8866" s="98" t="s">
        <v>13667</v>
      </c>
      <c r="E8866" s="98" t="s">
        <v>13670</v>
      </c>
      <c r="F8866" s="124">
        <v>11</v>
      </c>
      <c r="G8866" s="112">
        <v>41760</v>
      </c>
      <c r="H8866" s="98"/>
      <c r="I8866" s="123" t="str">
        <f t="shared" si="138"/>
        <v>NÃO</v>
      </c>
      <c r="J8866" s="123"/>
      <c r="K8866" s="123"/>
      <c r="L8866" s="123"/>
      <c r="M8866" s="98" t="s">
        <v>13764</v>
      </c>
      <c r="N8866" s="118"/>
    </row>
    <row r="8867" spans="1:14" x14ac:dyDescent="0.25">
      <c r="A8867" s="130">
        <v>8095473000121</v>
      </c>
      <c r="B8867" s="98" t="s">
        <v>12721</v>
      </c>
      <c r="C8867" s="123" t="s">
        <v>3601</v>
      </c>
      <c r="D8867" s="98" t="s">
        <v>13667</v>
      </c>
      <c r="E8867" s="98" t="s">
        <v>13670</v>
      </c>
      <c r="F8867" s="124">
        <v>11</v>
      </c>
      <c r="G8867" s="112">
        <v>41724</v>
      </c>
      <c r="H8867" s="98"/>
      <c r="I8867" s="123" t="str">
        <f t="shared" si="138"/>
        <v>NÃO</v>
      </c>
      <c r="J8867" s="123"/>
      <c r="K8867" s="123"/>
      <c r="L8867" s="123"/>
      <c r="M8867" s="98" t="s">
        <v>16102</v>
      </c>
      <c r="N8867" s="118"/>
    </row>
    <row r="8868" spans="1:14" x14ac:dyDescent="0.25">
      <c r="A8868" s="130">
        <v>4380507000179</v>
      </c>
      <c r="B8868" s="98" t="s">
        <v>12722</v>
      </c>
      <c r="C8868" s="123" t="s">
        <v>3747</v>
      </c>
      <c r="D8868" s="98" t="s">
        <v>13667</v>
      </c>
      <c r="E8868" s="98" t="s">
        <v>13670</v>
      </c>
      <c r="F8868" s="124">
        <v>14</v>
      </c>
      <c r="G8868" s="112">
        <v>44075</v>
      </c>
      <c r="H8868" s="98"/>
      <c r="I8868" s="123" t="str">
        <f t="shared" si="138"/>
        <v>SIM</v>
      </c>
      <c r="J8868" s="123"/>
      <c r="K8868" s="123"/>
      <c r="L8868" s="123"/>
      <c r="M8868" s="98"/>
      <c r="N8868" s="118"/>
    </row>
    <row r="8869" spans="1:14" x14ac:dyDescent="0.25">
      <c r="A8869" s="130">
        <v>1485531000184</v>
      </c>
      <c r="B8869" s="98" t="s">
        <v>12723</v>
      </c>
      <c r="C8869" s="123" t="s">
        <v>901</v>
      </c>
      <c r="D8869" s="98" t="s">
        <v>13667</v>
      </c>
      <c r="E8869" s="98" t="s">
        <v>13670</v>
      </c>
      <c r="F8869" s="124">
        <v>11</v>
      </c>
      <c r="G8869" s="112">
        <v>40773</v>
      </c>
      <c r="H8869" s="98"/>
      <c r="I8869" s="123" t="str">
        <f t="shared" si="138"/>
        <v>NÃO</v>
      </c>
      <c r="J8869" s="123"/>
      <c r="K8869" s="123"/>
      <c r="L8869" s="123"/>
      <c r="M8869" s="98" t="s">
        <v>14297</v>
      </c>
      <c r="N8869" s="118"/>
    </row>
    <row r="8870" spans="1:14" x14ac:dyDescent="0.25">
      <c r="A8870" s="130">
        <v>1611213000112</v>
      </c>
      <c r="B8870" s="98" t="s">
        <v>12724</v>
      </c>
      <c r="C8870" s="123" t="s">
        <v>4626</v>
      </c>
      <c r="D8870" s="98" t="s">
        <v>13667</v>
      </c>
      <c r="E8870" s="98" t="s">
        <v>13670</v>
      </c>
      <c r="F8870" s="124">
        <v>11</v>
      </c>
      <c r="G8870" s="112">
        <v>42293</v>
      </c>
      <c r="H8870" s="98"/>
      <c r="I8870" s="123" t="str">
        <f t="shared" si="138"/>
        <v>NÃO</v>
      </c>
      <c r="J8870" s="123"/>
      <c r="K8870" s="123"/>
      <c r="L8870" s="123"/>
      <c r="M8870" s="98"/>
      <c r="N8870" s="118"/>
    </row>
    <row r="8871" spans="1:14" x14ac:dyDescent="0.25">
      <c r="A8871" s="130">
        <v>16444150000124</v>
      </c>
      <c r="B8871" s="98" t="s">
        <v>12725</v>
      </c>
      <c r="C8871" s="123" t="s">
        <v>215</v>
      </c>
      <c r="D8871" s="98" t="s">
        <v>13667</v>
      </c>
      <c r="E8871" s="98" t="s">
        <v>13670</v>
      </c>
      <c r="F8871" s="124">
        <v>14</v>
      </c>
      <c r="G8871" s="112">
        <v>43104</v>
      </c>
      <c r="H8871" s="98"/>
      <c r="I8871" s="123" t="str">
        <f t="shared" si="138"/>
        <v>SIM</v>
      </c>
      <c r="J8871" s="123"/>
      <c r="K8871" s="123"/>
      <c r="L8871" s="123"/>
      <c r="M8871" s="98"/>
      <c r="N8871" s="118"/>
    </row>
    <row r="8872" spans="1:14" x14ac:dyDescent="0.25">
      <c r="A8872" s="130">
        <v>1131010000129</v>
      </c>
      <c r="B8872" s="98" t="s">
        <v>12726</v>
      </c>
      <c r="C8872" s="123" t="s">
        <v>901</v>
      </c>
      <c r="D8872" s="98" t="s">
        <v>13667</v>
      </c>
      <c r="E8872" s="98" t="s">
        <v>13670</v>
      </c>
      <c r="F8872" s="124">
        <v>11</v>
      </c>
      <c r="G8872" s="112">
        <v>42948</v>
      </c>
      <c r="H8872" s="98"/>
      <c r="I8872" s="123" t="str">
        <f t="shared" si="138"/>
        <v>NÃO</v>
      </c>
      <c r="J8872" s="123"/>
      <c r="K8872" s="123"/>
      <c r="L8872" s="123"/>
      <c r="M8872" s="98" t="s">
        <v>14299</v>
      </c>
      <c r="N8872" s="118"/>
    </row>
    <row r="8873" spans="1:14" x14ac:dyDescent="0.25">
      <c r="A8873" s="130">
        <v>7384407000109</v>
      </c>
      <c r="B8873" s="98" t="s">
        <v>12727</v>
      </c>
      <c r="C8873" s="123" t="s">
        <v>634</v>
      </c>
      <c r="D8873" s="98" t="s">
        <v>13667</v>
      </c>
      <c r="E8873" s="98" t="s">
        <v>13670</v>
      </c>
      <c r="F8873" s="124">
        <v>11</v>
      </c>
      <c r="G8873" s="112">
        <v>40062</v>
      </c>
      <c r="H8873" s="98"/>
      <c r="I8873" s="123" t="str">
        <f t="shared" si="138"/>
        <v>NÃO</v>
      </c>
      <c r="J8873" s="123"/>
      <c r="K8873" s="123"/>
      <c r="L8873" s="123"/>
      <c r="M8873" s="98"/>
      <c r="N8873" s="118"/>
    </row>
    <row r="8874" spans="1:14" x14ac:dyDescent="0.25">
      <c r="A8874" s="130">
        <v>7963861000114</v>
      </c>
      <c r="B8874" s="98" t="s">
        <v>12728</v>
      </c>
      <c r="C8874" s="123" t="s">
        <v>634</v>
      </c>
      <c r="D8874" s="98" t="s">
        <v>13667</v>
      </c>
      <c r="E8874" s="98" t="s">
        <v>13670</v>
      </c>
      <c r="F8874" s="124">
        <v>11</v>
      </c>
      <c r="G8874" s="112">
        <v>39905</v>
      </c>
      <c r="H8874" s="98"/>
      <c r="I8874" s="123" t="str">
        <f t="shared" si="138"/>
        <v>NÃO</v>
      </c>
      <c r="J8874" s="123"/>
      <c r="K8874" s="123"/>
      <c r="L8874" s="123"/>
      <c r="M8874" s="98" t="s">
        <v>14033</v>
      </c>
      <c r="N8874" s="118"/>
    </row>
    <row r="8875" spans="1:14" x14ac:dyDescent="0.25">
      <c r="A8875" s="130">
        <v>6003636000173</v>
      </c>
      <c r="B8875" s="98" t="s">
        <v>12729</v>
      </c>
      <c r="C8875" s="123" t="s">
        <v>1142</v>
      </c>
      <c r="D8875" s="98" t="s">
        <v>13667</v>
      </c>
      <c r="E8875" s="98" t="s">
        <v>13670</v>
      </c>
      <c r="F8875" s="124">
        <v>11</v>
      </c>
      <c r="G8875" s="112">
        <v>41360</v>
      </c>
      <c r="H8875" s="98"/>
      <c r="I8875" s="123" t="str">
        <f t="shared" si="138"/>
        <v>NÃO</v>
      </c>
      <c r="J8875" s="123"/>
      <c r="K8875" s="123"/>
      <c r="L8875" s="123"/>
      <c r="M8875" s="98" t="s">
        <v>14424</v>
      </c>
      <c r="N8875" s="118"/>
    </row>
    <row r="8876" spans="1:14" x14ac:dyDescent="0.25">
      <c r="A8876" s="130">
        <v>7910755000172</v>
      </c>
      <c r="B8876" s="98" t="s">
        <v>12730</v>
      </c>
      <c r="C8876" s="123" t="s">
        <v>634</v>
      </c>
      <c r="D8876" s="98" t="s">
        <v>13667</v>
      </c>
      <c r="E8876" s="98" t="s">
        <v>13670</v>
      </c>
      <c r="F8876" s="124">
        <v>11</v>
      </c>
      <c r="G8876" s="112">
        <v>38343</v>
      </c>
      <c r="H8876" s="98"/>
      <c r="I8876" s="123" t="str">
        <f t="shared" si="138"/>
        <v>NÃO</v>
      </c>
      <c r="J8876" s="123"/>
      <c r="K8876" s="123"/>
      <c r="L8876" s="123"/>
      <c r="M8876" s="98" t="s">
        <v>14035</v>
      </c>
      <c r="N8876" s="118"/>
    </row>
    <row r="8877" spans="1:14" x14ac:dyDescent="0.25">
      <c r="A8877" s="130">
        <v>1170331000132</v>
      </c>
      <c r="B8877" s="98" t="s">
        <v>12731</v>
      </c>
      <c r="C8877" s="123" t="s">
        <v>901</v>
      </c>
      <c r="D8877" s="98" t="s">
        <v>13667</v>
      </c>
      <c r="E8877" s="98" t="s">
        <v>13670</v>
      </c>
      <c r="F8877" s="124">
        <v>11</v>
      </c>
      <c r="G8877" s="112">
        <v>43453</v>
      </c>
      <c r="H8877" s="98"/>
      <c r="I8877" s="123" t="str">
        <f t="shared" si="138"/>
        <v>NÃO</v>
      </c>
      <c r="J8877" s="123"/>
      <c r="K8877" s="123"/>
      <c r="L8877" s="123"/>
      <c r="M8877" s="98" t="s">
        <v>14300</v>
      </c>
      <c r="N8877" s="118"/>
    </row>
    <row r="8878" spans="1:14" x14ac:dyDescent="0.25">
      <c r="A8878" s="130">
        <v>6553788000140</v>
      </c>
      <c r="B8878" s="98" t="s">
        <v>12732</v>
      </c>
      <c r="C8878" s="123" t="s">
        <v>2926</v>
      </c>
      <c r="D8878" s="98" t="s">
        <v>13667</v>
      </c>
      <c r="E8878" s="98" t="s">
        <v>13670</v>
      </c>
      <c r="F8878" s="124">
        <v>11</v>
      </c>
      <c r="G8878" s="112">
        <v>43013</v>
      </c>
      <c r="H8878" s="98"/>
      <c r="I8878" s="123" t="str">
        <f t="shared" si="138"/>
        <v>NÃO</v>
      </c>
      <c r="J8878" s="123"/>
      <c r="K8878" s="123"/>
      <c r="L8878" s="123"/>
      <c r="M8878" s="98" t="s">
        <v>15616</v>
      </c>
      <c r="N8878" s="118"/>
    </row>
    <row r="8879" spans="1:14" x14ac:dyDescent="0.25">
      <c r="A8879" s="130">
        <v>18404764000108</v>
      </c>
      <c r="B8879" s="98" t="s">
        <v>12733</v>
      </c>
      <c r="C8879" s="123" t="s">
        <v>1356</v>
      </c>
      <c r="D8879" s="98" t="s">
        <v>13667</v>
      </c>
      <c r="E8879" s="98" t="s">
        <v>13670</v>
      </c>
      <c r="F8879" s="124">
        <v>11</v>
      </c>
      <c r="G8879" s="112">
        <v>39445</v>
      </c>
      <c r="H8879" s="98"/>
      <c r="I8879" s="123" t="str">
        <f t="shared" si="138"/>
        <v>NÃO</v>
      </c>
      <c r="J8879" s="123"/>
      <c r="K8879" s="123"/>
      <c r="L8879" s="123"/>
      <c r="M8879" s="98" t="s">
        <v>13534</v>
      </c>
      <c r="N8879" s="118"/>
    </row>
    <row r="8880" spans="1:14" x14ac:dyDescent="0.25">
      <c r="A8880" s="130">
        <v>18296673000104</v>
      </c>
      <c r="B8880" s="98" t="s">
        <v>12734</v>
      </c>
      <c r="C8880" s="123" t="s">
        <v>1356</v>
      </c>
      <c r="D8880" s="98" t="s">
        <v>13667</v>
      </c>
      <c r="E8880" s="98" t="s">
        <v>13670</v>
      </c>
      <c r="F8880" s="124">
        <v>11</v>
      </c>
      <c r="G8880" s="112">
        <v>40269</v>
      </c>
      <c r="H8880" s="98"/>
      <c r="I8880" s="123" t="str">
        <f t="shared" si="138"/>
        <v>NÃO</v>
      </c>
      <c r="J8880" s="123"/>
      <c r="K8880" s="123"/>
      <c r="L8880" s="123"/>
      <c r="M8880" s="98" t="s">
        <v>13534</v>
      </c>
      <c r="N8880" s="118"/>
    </row>
    <row r="8881" spans="1:14" x14ac:dyDescent="0.25">
      <c r="A8881" s="130">
        <v>12369872000100</v>
      </c>
      <c r="B8881" s="98" t="s">
        <v>12735</v>
      </c>
      <c r="C8881" s="123" t="s">
        <v>29</v>
      </c>
      <c r="D8881" s="98" t="s">
        <v>13667</v>
      </c>
      <c r="E8881" s="98" t="s">
        <v>13670</v>
      </c>
      <c r="F8881" s="124">
        <v>11</v>
      </c>
      <c r="G8881" s="112">
        <v>42177</v>
      </c>
      <c r="H8881" s="98"/>
      <c r="I8881" s="123" t="str">
        <f t="shared" si="138"/>
        <v>NÃO</v>
      </c>
      <c r="J8881" s="123"/>
      <c r="K8881" s="123"/>
      <c r="L8881" s="123"/>
      <c r="M8881" s="98" t="s">
        <v>13765</v>
      </c>
      <c r="N8881" s="118"/>
    </row>
    <row r="8882" spans="1:14" x14ac:dyDescent="0.25">
      <c r="A8882" s="130">
        <v>7488679000159</v>
      </c>
      <c r="B8882" s="98" t="s">
        <v>12736</v>
      </c>
      <c r="C8882" s="123" t="s">
        <v>634</v>
      </c>
      <c r="D8882" s="98" t="s">
        <v>13667</v>
      </c>
      <c r="E8882" s="98" t="s">
        <v>13670</v>
      </c>
      <c r="F8882" s="124">
        <v>11</v>
      </c>
      <c r="G8882" s="112">
        <v>40059</v>
      </c>
      <c r="H8882" s="98"/>
      <c r="I8882" s="123" t="str">
        <f t="shared" si="138"/>
        <v>NÃO</v>
      </c>
      <c r="J8882" s="123"/>
      <c r="K8882" s="123"/>
      <c r="L8882" s="123"/>
      <c r="M8882" s="98"/>
      <c r="N8882" s="118"/>
    </row>
    <row r="8883" spans="1:14" x14ac:dyDescent="0.25">
      <c r="A8883" s="130">
        <v>82892316000108</v>
      </c>
      <c r="B8883" s="98" t="s">
        <v>12737</v>
      </c>
      <c r="C8883" s="123" t="s">
        <v>4289</v>
      </c>
      <c r="D8883" s="98" t="s">
        <v>13667</v>
      </c>
      <c r="E8883" s="98" t="s">
        <v>13670</v>
      </c>
      <c r="F8883" s="124">
        <v>11</v>
      </c>
      <c r="G8883" s="112">
        <v>41872</v>
      </c>
      <c r="H8883" s="98"/>
      <c r="I8883" s="123" t="str">
        <f t="shared" si="138"/>
        <v>NÃO</v>
      </c>
      <c r="J8883" s="123"/>
      <c r="K8883" s="123"/>
      <c r="L8883" s="123"/>
      <c r="M8883" s="98" t="s">
        <v>16638</v>
      </c>
      <c r="N8883" s="118"/>
    </row>
    <row r="8884" spans="1:14" x14ac:dyDescent="0.25">
      <c r="A8884" s="130">
        <v>7711666000105</v>
      </c>
      <c r="B8884" s="98" t="s">
        <v>12738</v>
      </c>
      <c r="C8884" s="123" t="s">
        <v>634</v>
      </c>
      <c r="D8884" s="98" t="s">
        <v>13667</v>
      </c>
      <c r="E8884" s="98" t="s">
        <v>13670</v>
      </c>
      <c r="F8884" s="124">
        <v>14</v>
      </c>
      <c r="G8884" s="112">
        <v>44136</v>
      </c>
      <c r="H8884" s="98"/>
      <c r="I8884" s="123" t="str">
        <f t="shared" si="138"/>
        <v>SIM</v>
      </c>
      <c r="J8884" s="123"/>
      <c r="K8884" s="123"/>
      <c r="L8884" s="123"/>
      <c r="M8884" s="98"/>
      <c r="N8884" s="118"/>
    </row>
    <row r="8885" spans="1:14" x14ac:dyDescent="0.25">
      <c r="A8885" s="130">
        <v>10212447000188</v>
      </c>
      <c r="B8885" s="98" t="s">
        <v>12739</v>
      </c>
      <c r="C8885" s="123" t="s">
        <v>2758</v>
      </c>
      <c r="D8885" s="98" t="s">
        <v>13667</v>
      </c>
      <c r="E8885" s="98" t="s">
        <v>13670</v>
      </c>
      <c r="F8885" s="124">
        <v>11</v>
      </c>
      <c r="G8885" s="112">
        <v>38759</v>
      </c>
      <c r="H8885" s="98"/>
      <c r="I8885" s="123" t="str">
        <f t="shared" si="138"/>
        <v>NÃO</v>
      </c>
      <c r="J8885" s="123"/>
      <c r="K8885" s="123"/>
      <c r="L8885" s="123"/>
      <c r="M8885" s="98" t="s">
        <v>15434</v>
      </c>
      <c r="N8885" s="118"/>
    </row>
    <row r="8886" spans="1:14" x14ac:dyDescent="0.25">
      <c r="A8886" s="130">
        <v>90836701000158</v>
      </c>
      <c r="B8886" s="98" t="s">
        <v>12740</v>
      </c>
      <c r="C8886" s="123" t="s">
        <v>3812</v>
      </c>
      <c r="D8886" s="98" t="s">
        <v>13667</v>
      </c>
      <c r="E8886" s="98" t="s">
        <v>13670</v>
      </c>
      <c r="F8886" s="124">
        <v>11</v>
      </c>
      <c r="G8886" s="112">
        <v>42619</v>
      </c>
      <c r="H8886" s="98"/>
      <c r="I8886" s="123" t="str">
        <f t="shared" si="138"/>
        <v>NÃO</v>
      </c>
      <c r="J8886" s="123"/>
      <c r="K8886" s="123"/>
      <c r="L8886" s="123"/>
      <c r="M8886" s="98" t="s">
        <v>16401</v>
      </c>
      <c r="N8886" s="118"/>
    </row>
    <row r="8887" spans="1:14" x14ac:dyDescent="0.25">
      <c r="A8887" s="130">
        <v>24851511000185</v>
      </c>
      <c r="B8887" s="98" t="s">
        <v>12741</v>
      </c>
      <c r="C8887" s="123" t="s">
        <v>5227</v>
      </c>
      <c r="D8887" s="98" t="s">
        <v>13667</v>
      </c>
      <c r="E8887" s="98" t="s">
        <v>13670</v>
      </c>
      <c r="F8887" s="124">
        <v>11</v>
      </c>
      <c r="G8887" s="112">
        <v>38805</v>
      </c>
      <c r="H8887" s="98"/>
      <c r="I8887" s="123" t="str">
        <f t="shared" si="138"/>
        <v>NÃO</v>
      </c>
      <c r="J8887" s="123"/>
      <c r="K8887" s="123"/>
      <c r="L8887" s="123"/>
      <c r="M8887" s="98" t="s">
        <v>17030</v>
      </c>
      <c r="N8887" s="118"/>
    </row>
    <row r="8888" spans="1:14" x14ac:dyDescent="0.25">
      <c r="A8888" s="130">
        <v>76179829000165</v>
      </c>
      <c r="B8888" s="98" t="s">
        <v>12742</v>
      </c>
      <c r="C8888" s="123" t="s">
        <v>3143</v>
      </c>
      <c r="D8888" s="98" t="s">
        <v>13667</v>
      </c>
      <c r="E8888" s="98" t="s">
        <v>13670</v>
      </c>
      <c r="F8888" s="124">
        <v>11</v>
      </c>
      <c r="G8888" s="112">
        <v>38717</v>
      </c>
      <c r="H8888" s="98"/>
      <c r="I8888" s="123" t="str">
        <f t="shared" si="138"/>
        <v>NÃO</v>
      </c>
      <c r="J8888" s="123"/>
      <c r="K8888" s="123"/>
      <c r="L8888" s="123"/>
      <c r="M8888" s="98"/>
      <c r="N8888" s="118"/>
    </row>
    <row r="8889" spans="1:14" x14ac:dyDescent="0.25">
      <c r="A8889" s="130">
        <v>88541354000194</v>
      </c>
      <c r="B8889" s="98" t="s">
        <v>12743</v>
      </c>
      <c r="C8889" s="123" t="s">
        <v>3812</v>
      </c>
      <c r="D8889" s="98" t="s">
        <v>13667</v>
      </c>
      <c r="E8889" s="98" t="s">
        <v>13670</v>
      </c>
      <c r="F8889" s="124">
        <v>11</v>
      </c>
      <c r="G8889" s="112">
        <v>43084</v>
      </c>
      <c r="H8889" s="98"/>
      <c r="I8889" s="123" t="str">
        <f t="shared" si="138"/>
        <v>NÃO</v>
      </c>
      <c r="J8889" s="123"/>
      <c r="K8889" s="123"/>
      <c r="L8889" s="123"/>
      <c r="M8889" s="98" t="s">
        <v>16402</v>
      </c>
      <c r="N8889" s="118"/>
    </row>
    <row r="8890" spans="1:14" x14ac:dyDescent="0.25">
      <c r="A8890" s="130">
        <v>46609731000130</v>
      </c>
      <c r="B8890" s="98" t="s">
        <v>12744</v>
      </c>
      <c r="C8890" s="123" t="s">
        <v>4626</v>
      </c>
      <c r="D8890" s="98" t="s">
        <v>13667</v>
      </c>
      <c r="E8890" s="98" t="s">
        <v>13670</v>
      </c>
      <c r="F8890" s="124">
        <v>11</v>
      </c>
      <c r="G8890" s="112">
        <v>38534</v>
      </c>
      <c r="H8890" s="98"/>
      <c r="I8890" s="123" t="str">
        <f t="shared" si="138"/>
        <v>NÃO</v>
      </c>
      <c r="J8890" s="123"/>
      <c r="K8890" s="123"/>
      <c r="L8890" s="123"/>
      <c r="M8890" s="98"/>
      <c r="N8890" s="118"/>
    </row>
    <row r="8891" spans="1:14" x14ac:dyDescent="0.25">
      <c r="A8891" s="130">
        <v>12356879000198</v>
      </c>
      <c r="B8891" s="98" t="s">
        <v>12745</v>
      </c>
      <c r="C8891" s="123" t="s">
        <v>29</v>
      </c>
      <c r="D8891" s="98" t="s">
        <v>13667</v>
      </c>
      <c r="E8891" s="98" t="s">
        <v>13670</v>
      </c>
      <c r="F8891" s="124">
        <v>14</v>
      </c>
      <c r="G8891" s="112">
        <v>44049</v>
      </c>
      <c r="H8891" s="98"/>
      <c r="I8891" s="123" t="str">
        <f t="shared" si="138"/>
        <v>SIM</v>
      </c>
      <c r="J8891" s="123"/>
      <c r="K8891" s="123"/>
      <c r="L8891" s="123"/>
      <c r="M8891" s="98"/>
      <c r="N8891" s="118"/>
    </row>
    <row r="8892" spans="1:14" x14ac:dyDescent="0.25">
      <c r="A8892" s="130">
        <v>2394757000132</v>
      </c>
      <c r="B8892" s="98" t="s">
        <v>12746</v>
      </c>
      <c r="C8892" s="123" t="s">
        <v>901</v>
      </c>
      <c r="D8892" s="98" t="s">
        <v>13667</v>
      </c>
      <c r="E8892" s="98" t="s">
        <v>13670</v>
      </c>
      <c r="F8892" s="124">
        <v>11</v>
      </c>
      <c r="G8892" s="112">
        <v>41528</v>
      </c>
      <c r="H8892" s="98"/>
      <c r="I8892" s="123" t="str">
        <f t="shared" si="138"/>
        <v>NÃO</v>
      </c>
      <c r="J8892" s="123"/>
      <c r="K8892" s="123"/>
      <c r="L8892" s="123"/>
      <c r="M8892" s="98"/>
      <c r="N8892" s="118"/>
    </row>
    <row r="8893" spans="1:14" x14ac:dyDescent="0.25">
      <c r="A8893" s="130">
        <v>10144038000191</v>
      </c>
      <c r="B8893" s="98" t="s">
        <v>12747</v>
      </c>
      <c r="C8893" s="123" t="s">
        <v>2758</v>
      </c>
      <c r="D8893" s="98" t="s">
        <v>13667</v>
      </c>
      <c r="E8893" s="98" t="s">
        <v>13670</v>
      </c>
      <c r="F8893" s="124">
        <v>11</v>
      </c>
      <c r="G8893" s="112">
        <v>39192</v>
      </c>
      <c r="H8893" s="98"/>
      <c r="I8893" s="123" t="str">
        <f t="shared" si="138"/>
        <v>NÃO</v>
      </c>
      <c r="J8893" s="123"/>
      <c r="K8893" s="123"/>
      <c r="L8893" s="123"/>
      <c r="M8893" s="98" t="s">
        <v>13699</v>
      </c>
      <c r="N8893" s="118"/>
    </row>
    <row r="8894" spans="1:14" x14ac:dyDescent="0.25">
      <c r="A8894" s="130">
        <v>7401000173</v>
      </c>
      <c r="B8894" s="98" t="s">
        <v>12748</v>
      </c>
      <c r="C8894" s="123" t="s">
        <v>5227</v>
      </c>
      <c r="D8894" s="98" t="s">
        <v>13667</v>
      </c>
      <c r="E8894" s="98" t="s">
        <v>13670</v>
      </c>
      <c r="F8894" s="124">
        <v>11</v>
      </c>
      <c r="G8894" s="112">
        <v>43557</v>
      </c>
      <c r="H8894" s="98"/>
      <c r="I8894" s="123" t="str">
        <f t="shared" si="138"/>
        <v>NÃO</v>
      </c>
      <c r="J8894" s="123"/>
      <c r="K8894" s="123"/>
      <c r="L8894" s="123"/>
      <c r="M8894" s="98"/>
      <c r="N8894" s="118"/>
    </row>
    <row r="8895" spans="1:14" x14ac:dyDescent="0.25">
      <c r="A8895" s="130">
        <v>1178573000172</v>
      </c>
      <c r="B8895" s="98" t="s">
        <v>12749</v>
      </c>
      <c r="C8895" s="123" t="s">
        <v>901</v>
      </c>
      <c r="D8895" s="98" t="s">
        <v>13667</v>
      </c>
      <c r="E8895" s="98" t="s">
        <v>13670</v>
      </c>
      <c r="F8895" s="124">
        <v>11</v>
      </c>
      <c r="G8895" s="112">
        <v>42068</v>
      </c>
      <c r="H8895" s="98"/>
      <c r="I8895" s="123" t="str">
        <f t="shared" si="138"/>
        <v>NÃO</v>
      </c>
      <c r="J8895" s="123"/>
      <c r="K8895" s="123"/>
      <c r="L8895" s="123"/>
      <c r="M8895" s="98" t="s">
        <v>14302</v>
      </c>
      <c r="N8895" s="118"/>
    </row>
    <row r="8896" spans="1:14" x14ac:dyDescent="0.25">
      <c r="A8896" s="130">
        <v>75680025000182</v>
      </c>
      <c r="B8896" s="98" t="s">
        <v>12750</v>
      </c>
      <c r="C8896" s="123" t="s">
        <v>3143</v>
      </c>
      <c r="D8896" s="98" t="s">
        <v>13667</v>
      </c>
      <c r="E8896" s="98" t="s">
        <v>13670</v>
      </c>
      <c r="F8896" s="124">
        <v>11</v>
      </c>
      <c r="G8896" s="112">
        <v>41433</v>
      </c>
      <c r="H8896" s="98"/>
      <c r="I8896" s="123" t="str">
        <f t="shared" si="138"/>
        <v>NÃO</v>
      </c>
      <c r="J8896" s="123"/>
      <c r="K8896" s="123"/>
      <c r="L8896" s="123"/>
      <c r="M8896" s="98" t="s">
        <v>15842</v>
      </c>
      <c r="N8896" s="118"/>
    </row>
    <row r="8897" spans="1:14" x14ac:dyDescent="0.25">
      <c r="A8897" s="130">
        <v>76208487000164</v>
      </c>
      <c r="B8897" s="98" t="s">
        <v>12751</v>
      </c>
      <c r="C8897" s="123" t="s">
        <v>3143</v>
      </c>
      <c r="D8897" s="98" t="s">
        <v>13667</v>
      </c>
      <c r="E8897" s="98" t="s">
        <v>13670</v>
      </c>
      <c r="F8897" s="124">
        <v>11</v>
      </c>
      <c r="G8897" s="112">
        <v>38542</v>
      </c>
      <c r="H8897" s="98"/>
      <c r="I8897" s="123" t="str">
        <f t="shared" si="138"/>
        <v>NÃO</v>
      </c>
      <c r="J8897" s="123"/>
      <c r="K8897" s="123"/>
      <c r="L8897" s="123"/>
      <c r="M8897" s="98"/>
      <c r="N8897" s="118"/>
    </row>
    <row r="8898" spans="1:14" x14ac:dyDescent="0.25">
      <c r="A8898" s="130">
        <v>88702089000189</v>
      </c>
      <c r="B8898" s="98" t="s">
        <v>12752</v>
      </c>
      <c r="C8898" s="123" t="s">
        <v>3812</v>
      </c>
      <c r="D8898" s="98" t="s">
        <v>13667</v>
      </c>
      <c r="E8898" s="98" t="s">
        <v>13670</v>
      </c>
      <c r="F8898" s="124">
        <v>14</v>
      </c>
      <c r="G8898" s="112">
        <v>44013</v>
      </c>
      <c r="H8898" s="98"/>
      <c r="I8898" s="123" t="str">
        <f t="shared" si="138"/>
        <v>SIM</v>
      </c>
      <c r="J8898" s="123"/>
      <c r="K8898" s="123"/>
      <c r="L8898" s="123"/>
      <c r="M8898" s="98"/>
      <c r="N8898" s="118"/>
    </row>
    <row r="8899" spans="1:14" x14ac:dyDescent="0.25">
      <c r="A8899" s="130">
        <v>10215176000114</v>
      </c>
      <c r="B8899" s="98" t="s">
        <v>12753</v>
      </c>
      <c r="C8899" s="123" t="s">
        <v>2758</v>
      </c>
      <c r="D8899" s="98" t="s">
        <v>13667</v>
      </c>
      <c r="E8899" s="98" t="s">
        <v>13670</v>
      </c>
      <c r="F8899" s="124">
        <v>11</v>
      </c>
      <c r="G8899" s="112">
        <v>39162</v>
      </c>
      <c r="H8899" s="98"/>
      <c r="I8899" s="123" t="str">
        <f t="shared" ref="I8899:I8962" si="139">IFERROR(IF(OR(E8899="Ativos", E8899="Aposentados",E8899="Pensionistas"),IF(F8899&gt;=14,"SIM","NÃO"),""),"")</f>
        <v>NÃO</v>
      </c>
      <c r="J8899" s="123"/>
      <c r="K8899" s="123"/>
      <c r="L8899" s="123"/>
      <c r="M8899" s="98" t="s">
        <v>15441</v>
      </c>
      <c r="N8899" s="118"/>
    </row>
    <row r="8900" spans="1:14" x14ac:dyDescent="0.25">
      <c r="A8900" s="130">
        <v>91342667000128</v>
      </c>
      <c r="B8900" s="98" t="s">
        <v>12754</v>
      </c>
      <c r="C8900" s="123" t="s">
        <v>3812</v>
      </c>
      <c r="D8900" s="98" t="s">
        <v>13667</v>
      </c>
      <c r="E8900" s="98" t="s">
        <v>13670</v>
      </c>
      <c r="F8900" s="124">
        <v>12.8</v>
      </c>
      <c r="G8900" s="112">
        <v>43678</v>
      </c>
      <c r="H8900" s="98"/>
      <c r="I8900" s="123" t="str">
        <f t="shared" si="139"/>
        <v>NÃO</v>
      </c>
      <c r="J8900" s="123"/>
      <c r="K8900" s="123"/>
      <c r="L8900" s="123"/>
      <c r="M8900" s="98"/>
      <c r="N8900" s="118"/>
    </row>
    <row r="8901" spans="1:14" x14ac:dyDescent="0.25">
      <c r="A8901" s="130">
        <v>12369880000157</v>
      </c>
      <c r="B8901" s="98" t="s">
        <v>12755</v>
      </c>
      <c r="C8901" s="123" t="s">
        <v>29</v>
      </c>
      <c r="D8901" s="98" t="s">
        <v>13667</v>
      </c>
      <c r="E8901" s="98" t="s">
        <v>13670</v>
      </c>
      <c r="F8901" s="124">
        <v>11</v>
      </c>
      <c r="G8901" s="112">
        <v>38798</v>
      </c>
      <c r="H8901" s="98"/>
      <c r="I8901" s="123" t="str">
        <f t="shared" si="139"/>
        <v>NÃO</v>
      </c>
      <c r="J8901" s="123"/>
      <c r="K8901" s="123"/>
      <c r="L8901" s="123"/>
      <c r="M8901" s="98"/>
      <c r="N8901" s="118"/>
    </row>
    <row r="8902" spans="1:14" x14ac:dyDescent="0.25">
      <c r="A8902" s="130">
        <v>83102533000101</v>
      </c>
      <c r="B8902" s="98" t="s">
        <v>12756</v>
      </c>
      <c r="C8902" s="123" t="s">
        <v>4289</v>
      </c>
      <c r="D8902" s="98" t="s">
        <v>13667</v>
      </c>
      <c r="E8902" s="98" t="s">
        <v>13670</v>
      </c>
      <c r="F8902" s="124">
        <v>14</v>
      </c>
      <c r="G8902" s="112">
        <v>43979</v>
      </c>
      <c r="H8902" s="98"/>
      <c r="I8902" s="123" t="str">
        <f t="shared" si="139"/>
        <v>SIM</v>
      </c>
      <c r="J8902" s="123"/>
      <c r="K8902" s="123"/>
      <c r="L8902" s="123"/>
      <c r="M8902" s="98"/>
      <c r="N8902" s="118"/>
    </row>
    <row r="8903" spans="1:14" x14ac:dyDescent="0.25">
      <c r="A8903" s="130">
        <v>18313817000185</v>
      </c>
      <c r="B8903" s="98" t="s">
        <v>12757</v>
      </c>
      <c r="C8903" s="123" t="s">
        <v>1356</v>
      </c>
      <c r="D8903" s="98" t="s">
        <v>13667</v>
      </c>
      <c r="E8903" s="98" t="s">
        <v>13670</v>
      </c>
      <c r="F8903" s="124">
        <v>11</v>
      </c>
      <c r="G8903" s="112">
        <v>39416</v>
      </c>
      <c r="H8903" s="98"/>
      <c r="I8903" s="123" t="str">
        <f t="shared" si="139"/>
        <v>NÃO</v>
      </c>
      <c r="J8903" s="123"/>
      <c r="K8903" s="123"/>
      <c r="L8903" s="123"/>
      <c r="M8903" s="98" t="s">
        <v>13699</v>
      </c>
      <c r="N8903" s="118"/>
    </row>
    <row r="8904" spans="1:14" x14ac:dyDescent="0.25">
      <c r="A8904" s="130">
        <v>18278051000145</v>
      </c>
      <c r="B8904" s="98" t="s">
        <v>12758</v>
      </c>
      <c r="C8904" s="123" t="s">
        <v>1356</v>
      </c>
      <c r="D8904" s="98" t="s">
        <v>13667</v>
      </c>
      <c r="E8904" s="98" t="s">
        <v>13670</v>
      </c>
      <c r="F8904" s="124">
        <v>11</v>
      </c>
      <c r="G8904" s="112">
        <v>41331</v>
      </c>
      <c r="H8904" s="98"/>
      <c r="I8904" s="123" t="str">
        <f t="shared" si="139"/>
        <v>NÃO</v>
      </c>
      <c r="J8904" s="123"/>
      <c r="K8904" s="123"/>
      <c r="L8904" s="123"/>
      <c r="M8904" s="98" t="s">
        <v>13534</v>
      </c>
      <c r="N8904" s="118"/>
    </row>
    <row r="8905" spans="1:14" x14ac:dyDescent="0.25">
      <c r="A8905" s="130">
        <v>5193057000178</v>
      </c>
      <c r="B8905" s="98" t="s">
        <v>12759</v>
      </c>
      <c r="C8905" s="123" t="s">
        <v>2413</v>
      </c>
      <c r="D8905" s="98" t="s">
        <v>13667</v>
      </c>
      <c r="E8905" s="98" t="s">
        <v>13670</v>
      </c>
      <c r="F8905" s="124">
        <v>11</v>
      </c>
      <c r="G8905" s="112">
        <v>42219</v>
      </c>
      <c r="H8905" s="98"/>
      <c r="I8905" s="123" t="str">
        <f t="shared" si="139"/>
        <v>NÃO</v>
      </c>
      <c r="J8905" s="123"/>
      <c r="K8905" s="123"/>
      <c r="L8905" s="123"/>
      <c r="M8905" s="98"/>
      <c r="N8905" s="118"/>
    </row>
    <row r="8906" spans="1:14" x14ac:dyDescent="0.25">
      <c r="A8906" s="130">
        <v>18008193000192</v>
      </c>
      <c r="B8906" s="98" t="s">
        <v>12760</v>
      </c>
      <c r="C8906" s="123" t="s">
        <v>1356</v>
      </c>
      <c r="D8906" s="98" t="s">
        <v>13667</v>
      </c>
      <c r="E8906" s="98" t="s">
        <v>13670</v>
      </c>
      <c r="F8906" s="124">
        <v>11</v>
      </c>
      <c r="G8906" s="112">
        <v>42712</v>
      </c>
      <c r="H8906" s="98"/>
      <c r="I8906" s="123" t="str">
        <f t="shared" si="139"/>
        <v>NÃO</v>
      </c>
      <c r="J8906" s="123"/>
      <c r="K8906" s="123"/>
      <c r="L8906" s="123"/>
      <c r="M8906" s="98" t="s">
        <v>14709</v>
      </c>
      <c r="N8906" s="118"/>
    </row>
    <row r="8907" spans="1:14" x14ac:dyDescent="0.25">
      <c r="A8907" s="130">
        <v>44547305000193</v>
      </c>
      <c r="B8907" s="98" t="s">
        <v>12761</v>
      </c>
      <c r="C8907" s="123" t="s">
        <v>4626</v>
      </c>
      <c r="D8907" s="98" t="s">
        <v>13667</v>
      </c>
      <c r="E8907" s="98" t="s">
        <v>13670</v>
      </c>
      <c r="F8907" s="124">
        <v>11</v>
      </c>
      <c r="G8907" s="112">
        <v>38603</v>
      </c>
      <c r="H8907" s="98"/>
      <c r="I8907" s="123" t="str">
        <f t="shared" si="139"/>
        <v>NÃO</v>
      </c>
      <c r="J8907" s="123"/>
      <c r="K8907" s="123"/>
      <c r="L8907" s="123"/>
      <c r="M8907" s="98"/>
      <c r="N8907" s="118"/>
    </row>
    <row r="8908" spans="1:14" x14ac:dyDescent="0.25">
      <c r="A8908" s="130">
        <v>87502886000150</v>
      </c>
      <c r="B8908" s="98" t="s">
        <v>12762</v>
      </c>
      <c r="C8908" s="123" t="s">
        <v>3812</v>
      </c>
      <c r="D8908" s="98" t="s">
        <v>13667</v>
      </c>
      <c r="E8908" s="98" t="s">
        <v>13670</v>
      </c>
      <c r="F8908" s="124">
        <v>11</v>
      </c>
      <c r="G8908" s="112">
        <v>43101</v>
      </c>
      <c r="H8908" s="98"/>
      <c r="I8908" s="123" t="str">
        <f t="shared" si="139"/>
        <v>NÃO</v>
      </c>
      <c r="J8908" s="123"/>
      <c r="K8908" s="123"/>
      <c r="L8908" s="123"/>
      <c r="M8908" s="98" t="s">
        <v>16404</v>
      </c>
      <c r="N8908" s="118"/>
    </row>
    <row r="8909" spans="1:14" x14ac:dyDescent="0.25">
      <c r="A8909" s="130">
        <v>29138385000130</v>
      </c>
      <c r="B8909" s="98" t="s">
        <v>12763</v>
      </c>
      <c r="C8909" s="123" t="s">
        <v>3513</v>
      </c>
      <c r="D8909" s="98" t="s">
        <v>13667</v>
      </c>
      <c r="E8909" s="98" t="s">
        <v>13670</v>
      </c>
      <c r="F8909" s="124">
        <v>11</v>
      </c>
      <c r="G8909" s="112">
        <v>39884</v>
      </c>
      <c r="H8909" s="98"/>
      <c r="I8909" s="123" t="str">
        <f t="shared" si="139"/>
        <v>NÃO</v>
      </c>
      <c r="J8909" s="123"/>
      <c r="K8909" s="123"/>
      <c r="L8909" s="123"/>
      <c r="M8909" s="98" t="s">
        <v>13534</v>
      </c>
      <c r="N8909" s="118"/>
    </row>
    <row r="8910" spans="1:14" x14ac:dyDescent="0.25">
      <c r="A8910" s="130">
        <v>46643474000152</v>
      </c>
      <c r="B8910" s="98" t="s">
        <v>12764</v>
      </c>
      <c r="C8910" s="123" t="s">
        <v>4626</v>
      </c>
      <c r="D8910" s="98" t="s">
        <v>13667</v>
      </c>
      <c r="E8910" s="98" t="s">
        <v>13670</v>
      </c>
      <c r="F8910" s="124">
        <v>11</v>
      </c>
      <c r="G8910" s="112">
        <v>42921</v>
      </c>
      <c r="H8910" s="98"/>
      <c r="I8910" s="123" t="str">
        <f t="shared" si="139"/>
        <v>NÃO</v>
      </c>
      <c r="J8910" s="123"/>
      <c r="K8910" s="123"/>
      <c r="L8910" s="123"/>
      <c r="M8910" s="98" t="s">
        <v>16865</v>
      </c>
      <c r="N8910" s="118"/>
    </row>
    <row r="8911" spans="1:14" x14ac:dyDescent="0.25">
      <c r="A8911" s="130">
        <v>10380608000142</v>
      </c>
      <c r="B8911" s="98" t="s">
        <v>12765</v>
      </c>
      <c r="C8911" s="123" t="s">
        <v>634</v>
      </c>
      <c r="D8911" s="98" t="s">
        <v>13667</v>
      </c>
      <c r="E8911" s="98" t="s">
        <v>13670</v>
      </c>
      <c r="F8911" s="124">
        <v>11</v>
      </c>
      <c r="G8911" s="112">
        <v>41514</v>
      </c>
      <c r="H8911" s="98"/>
      <c r="I8911" s="123" t="str">
        <f t="shared" si="139"/>
        <v>NÃO</v>
      </c>
      <c r="J8911" s="123"/>
      <c r="K8911" s="123"/>
      <c r="L8911" s="123"/>
      <c r="M8911" s="98" t="s">
        <v>14042</v>
      </c>
      <c r="N8911" s="118"/>
    </row>
    <row r="8912" spans="1:14" x14ac:dyDescent="0.25">
      <c r="A8912" s="130">
        <v>45127248000156</v>
      </c>
      <c r="B8912" s="98" t="s">
        <v>12766</v>
      </c>
      <c r="C8912" s="123" t="s">
        <v>4626</v>
      </c>
      <c r="D8912" s="98" t="s">
        <v>13667</v>
      </c>
      <c r="E8912" s="98" t="s">
        <v>13670</v>
      </c>
      <c r="F8912" s="124">
        <v>11</v>
      </c>
      <c r="G8912" s="112">
        <v>42583</v>
      </c>
      <c r="H8912" s="98"/>
      <c r="I8912" s="123" t="str">
        <f t="shared" si="139"/>
        <v>NÃO</v>
      </c>
      <c r="J8912" s="123"/>
      <c r="K8912" s="123"/>
      <c r="L8912" s="123"/>
      <c r="M8912" s="98" t="s">
        <v>16867</v>
      </c>
      <c r="N8912" s="118"/>
    </row>
    <row r="8913" spans="1:14" x14ac:dyDescent="0.25">
      <c r="A8913" s="130">
        <v>92000207000184</v>
      </c>
      <c r="B8913" s="98" t="s">
        <v>12767</v>
      </c>
      <c r="C8913" s="123" t="s">
        <v>3812</v>
      </c>
      <c r="D8913" s="98" t="s">
        <v>13667</v>
      </c>
      <c r="E8913" s="98" t="s">
        <v>13670</v>
      </c>
      <c r="F8913" s="124">
        <v>11</v>
      </c>
      <c r="G8913" s="112">
        <v>40883</v>
      </c>
      <c r="H8913" s="98"/>
      <c r="I8913" s="123" t="str">
        <f t="shared" si="139"/>
        <v>NÃO</v>
      </c>
      <c r="J8913" s="123"/>
      <c r="K8913" s="123"/>
      <c r="L8913" s="123"/>
      <c r="M8913" s="98" t="s">
        <v>16405</v>
      </c>
      <c r="N8913" s="118"/>
    </row>
    <row r="8914" spans="1:14" x14ac:dyDescent="0.25">
      <c r="A8914" s="130">
        <v>299180000154</v>
      </c>
      <c r="B8914" s="98" t="s">
        <v>12768</v>
      </c>
      <c r="C8914" s="123" t="s">
        <v>5227</v>
      </c>
      <c r="D8914" s="98" t="s">
        <v>13667</v>
      </c>
      <c r="E8914" s="98" t="s">
        <v>13670</v>
      </c>
      <c r="F8914" s="124">
        <v>11</v>
      </c>
      <c r="G8914" s="112">
        <v>40148</v>
      </c>
      <c r="H8914" s="98"/>
      <c r="I8914" s="123" t="str">
        <f t="shared" si="139"/>
        <v>NÃO</v>
      </c>
      <c r="J8914" s="123"/>
      <c r="K8914" s="123"/>
      <c r="L8914" s="123"/>
      <c r="M8914" s="98" t="s">
        <v>13534</v>
      </c>
      <c r="N8914" s="118"/>
    </row>
    <row r="8915" spans="1:14" x14ac:dyDescent="0.25">
      <c r="A8915" s="130">
        <v>76970334000150</v>
      </c>
      <c r="B8915" s="98" t="s">
        <v>12769</v>
      </c>
      <c r="C8915" s="123" t="s">
        <v>3143</v>
      </c>
      <c r="D8915" s="98" t="s">
        <v>13667</v>
      </c>
      <c r="E8915" s="98" t="s">
        <v>13670</v>
      </c>
      <c r="F8915" s="124">
        <v>11</v>
      </c>
      <c r="G8915" s="112">
        <v>41175</v>
      </c>
      <c r="H8915" s="98"/>
      <c r="I8915" s="123" t="str">
        <f t="shared" si="139"/>
        <v>NÃO</v>
      </c>
      <c r="J8915" s="123"/>
      <c r="K8915" s="123"/>
      <c r="L8915" s="123"/>
      <c r="M8915" s="98" t="s">
        <v>13534</v>
      </c>
      <c r="N8915" s="118"/>
    </row>
    <row r="8916" spans="1:14" x14ac:dyDescent="0.25">
      <c r="A8916" s="130">
        <v>76017458000115</v>
      </c>
      <c r="B8916" s="98" t="s">
        <v>12770</v>
      </c>
      <c r="C8916" s="123" t="s">
        <v>3143</v>
      </c>
      <c r="D8916" s="98" t="s">
        <v>13667</v>
      </c>
      <c r="E8916" s="98" t="s">
        <v>13670</v>
      </c>
      <c r="F8916" s="124">
        <v>14</v>
      </c>
      <c r="G8916" s="112">
        <v>44197</v>
      </c>
      <c r="H8916" s="98"/>
      <c r="I8916" s="123" t="str">
        <f t="shared" si="139"/>
        <v>SIM</v>
      </c>
      <c r="J8916" s="123"/>
      <c r="K8916" s="123"/>
      <c r="L8916" s="123"/>
      <c r="M8916" s="98" t="s">
        <v>15848</v>
      </c>
      <c r="N8916" s="118"/>
    </row>
    <row r="8917" spans="1:14" x14ac:dyDescent="0.25">
      <c r="A8917" s="130">
        <v>3343118000100</v>
      </c>
      <c r="B8917" s="98" t="s">
        <v>12771</v>
      </c>
      <c r="C8917" s="123" t="s">
        <v>2197</v>
      </c>
      <c r="D8917" s="98" t="s">
        <v>13667</v>
      </c>
      <c r="E8917" s="98" t="s">
        <v>13670</v>
      </c>
      <c r="F8917" s="124">
        <v>14</v>
      </c>
      <c r="G8917" s="112">
        <v>44013</v>
      </c>
      <c r="H8917" s="98"/>
      <c r="I8917" s="123" t="str">
        <f t="shared" si="139"/>
        <v>SIM</v>
      </c>
      <c r="J8917" s="123"/>
      <c r="K8917" s="123"/>
      <c r="L8917" s="123"/>
      <c r="M8917" s="98"/>
      <c r="N8917" s="118"/>
    </row>
    <row r="8918" spans="1:14" x14ac:dyDescent="0.25">
      <c r="A8918" s="130">
        <v>2056745000106</v>
      </c>
      <c r="B8918" s="98" t="s">
        <v>12772</v>
      </c>
      <c r="C8918" s="123" t="s">
        <v>901</v>
      </c>
      <c r="D8918" s="98" t="s">
        <v>13667</v>
      </c>
      <c r="E8918" s="98" t="s">
        <v>13670</v>
      </c>
      <c r="F8918" s="124">
        <v>11</v>
      </c>
      <c r="G8918" s="112">
        <v>38798</v>
      </c>
      <c r="H8918" s="98"/>
      <c r="I8918" s="123" t="str">
        <f t="shared" si="139"/>
        <v>NÃO</v>
      </c>
      <c r="J8918" s="123"/>
      <c r="K8918" s="123"/>
      <c r="L8918" s="123"/>
      <c r="M8918" s="98"/>
      <c r="N8918" s="118"/>
    </row>
    <row r="8919" spans="1:14" x14ac:dyDescent="0.25">
      <c r="A8919" s="130">
        <v>3239043000112</v>
      </c>
      <c r="B8919" s="98" t="s">
        <v>12773</v>
      </c>
      <c r="C8919" s="123" t="s">
        <v>2274</v>
      </c>
      <c r="D8919" s="98" t="s">
        <v>13667</v>
      </c>
      <c r="E8919" s="98" t="s">
        <v>13670</v>
      </c>
      <c r="F8919" s="124">
        <v>11</v>
      </c>
      <c r="G8919" s="112">
        <v>38210</v>
      </c>
      <c r="H8919" s="98"/>
      <c r="I8919" s="123" t="str">
        <f t="shared" si="139"/>
        <v>NÃO</v>
      </c>
      <c r="J8919" s="123"/>
      <c r="K8919" s="123"/>
      <c r="L8919" s="123"/>
      <c r="M8919" s="98"/>
      <c r="N8919" s="118"/>
    </row>
    <row r="8920" spans="1:14" x14ac:dyDescent="0.25">
      <c r="A8920" s="130">
        <v>46634309000134</v>
      </c>
      <c r="B8920" s="98" t="s">
        <v>12774</v>
      </c>
      <c r="C8920" s="123" t="s">
        <v>4626</v>
      </c>
      <c r="D8920" s="98" t="s">
        <v>13667</v>
      </c>
      <c r="E8920" s="98" t="s">
        <v>13670</v>
      </c>
      <c r="F8920" s="124">
        <v>11</v>
      </c>
      <c r="G8920" s="112">
        <v>43101</v>
      </c>
      <c r="H8920" s="98"/>
      <c r="I8920" s="123" t="str">
        <f t="shared" si="139"/>
        <v>NÃO</v>
      </c>
      <c r="J8920" s="123"/>
      <c r="K8920" s="123"/>
      <c r="L8920" s="123"/>
      <c r="M8920" s="98"/>
      <c r="N8920" s="118"/>
    </row>
    <row r="8921" spans="1:14" x14ac:dyDescent="0.25">
      <c r="A8921" s="130">
        <v>76970391000139</v>
      </c>
      <c r="B8921" s="98" t="s">
        <v>12775</v>
      </c>
      <c r="C8921" s="123" t="s">
        <v>3143</v>
      </c>
      <c r="D8921" s="98" t="s">
        <v>13667</v>
      </c>
      <c r="E8921" s="98" t="s">
        <v>13670</v>
      </c>
      <c r="F8921" s="124">
        <v>11</v>
      </c>
      <c r="G8921" s="112">
        <v>40971</v>
      </c>
      <c r="H8921" s="98"/>
      <c r="I8921" s="123" t="str">
        <f t="shared" si="139"/>
        <v>NÃO</v>
      </c>
      <c r="J8921" s="123"/>
      <c r="K8921" s="123"/>
      <c r="L8921" s="123"/>
      <c r="M8921" s="98" t="s">
        <v>13534</v>
      </c>
      <c r="N8921" s="118"/>
    </row>
    <row r="8922" spans="1:14" x14ac:dyDescent="0.25">
      <c r="A8922" s="130">
        <v>45134236000159</v>
      </c>
      <c r="B8922" s="98" t="s">
        <v>12776</v>
      </c>
      <c r="C8922" s="123" t="s">
        <v>4626</v>
      </c>
      <c r="D8922" s="98" t="s">
        <v>13667</v>
      </c>
      <c r="E8922" s="98" t="s">
        <v>13670</v>
      </c>
      <c r="F8922" s="124">
        <v>11</v>
      </c>
      <c r="G8922" s="112">
        <v>38685</v>
      </c>
      <c r="H8922" s="98"/>
      <c r="I8922" s="123" t="str">
        <f t="shared" si="139"/>
        <v>NÃO</v>
      </c>
      <c r="J8922" s="123"/>
      <c r="K8922" s="123"/>
      <c r="L8922" s="123"/>
      <c r="M8922" s="98" t="s">
        <v>16870</v>
      </c>
      <c r="N8922" s="118"/>
    </row>
    <row r="8923" spans="1:14" x14ac:dyDescent="0.25">
      <c r="A8923" s="130">
        <v>10144426000172</v>
      </c>
      <c r="B8923" s="98" t="s">
        <v>12777</v>
      </c>
      <c r="C8923" s="123" t="s">
        <v>2758</v>
      </c>
      <c r="D8923" s="98" t="s">
        <v>13667</v>
      </c>
      <c r="E8923" s="98" t="s">
        <v>13670</v>
      </c>
      <c r="F8923" s="124">
        <v>11</v>
      </c>
      <c r="G8923" s="112">
        <v>42123</v>
      </c>
      <c r="H8923" s="98"/>
      <c r="I8923" s="123" t="str">
        <f t="shared" si="139"/>
        <v>NÃO</v>
      </c>
      <c r="J8923" s="123"/>
      <c r="K8923" s="123"/>
      <c r="L8923" s="123"/>
      <c r="M8923" s="98" t="s">
        <v>15442</v>
      </c>
      <c r="N8923" s="118"/>
    </row>
    <row r="8924" spans="1:14" x14ac:dyDescent="0.25">
      <c r="A8924" s="130">
        <v>15023971000124</v>
      </c>
      <c r="B8924" s="98" t="s">
        <v>12778</v>
      </c>
      <c r="C8924" s="123" t="s">
        <v>2274</v>
      </c>
      <c r="D8924" s="98" t="s">
        <v>13667</v>
      </c>
      <c r="E8924" s="98" t="s">
        <v>13670</v>
      </c>
      <c r="F8924" s="124">
        <v>11</v>
      </c>
      <c r="G8924" s="112">
        <v>38889</v>
      </c>
      <c r="H8924" s="98"/>
      <c r="I8924" s="123" t="str">
        <f t="shared" si="139"/>
        <v>NÃO</v>
      </c>
      <c r="J8924" s="123"/>
      <c r="K8924" s="123"/>
      <c r="L8924" s="123"/>
      <c r="M8924" s="98"/>
      <c r="N8924" s="118"/>
    </row>
    <row r="8925" spans="1:14" x14ac:dyDescent="0.25">
      <c r="A8925" s="130">
        <v>76977768000181</v>
      </c>
      <c r="B8925" s="98" t="s">
        <v>12779</v>
      </c>
      <c r="C8925" s="123" t="s">
        <v>3143</v>
      </c>
      <c r="D8925" s="98" t="s">
        <v>13667</v>
      </c>
      <c r="E8925" s="98" t="s">
        <v>13670</v>
      </c>
      <c r="F8925" s="124">
        <v>11</v>
      </c>
      <c r="G8925" s="112">
        <v>38443</v>
      </c>
      <c r="H8925" s="98"/>
      <c r="I8925" s="123" t="str">
        <f t="shared" si="139"/>
        <v>NÃO</v>
      </c>
      <c r="J8925" s="123"/>
      <c r="K8925" s="123"/>
      <c r="L8925" s="123"/>
      <c r="M8925" s="98"/>
      <c r="N8925" s="118"/>
    </row>
    <row r="8926" spans="1:14" x14ac:dyDescent="0.25">
      <c r="A8926" s="130">
        <v>1998335000103</v>
      </c>
      <c r="B8926" s="98" t="s">
        <v>12780</v>
      </c>
      <c r="C8926" s="123" t="s">
        <v>2197</v>
      </c>
      <c r="D8926" s="98" t="s">
        <v>13667</v>
      </c>
      <c r="E8926" s="98" t="s">
        <v>13670</v>
      </c>
      <c r="F8926" s="124">
        <v>11</v>
      </c>
      <c r="G8926" s="112">
        <v>38617</v>
      </c>
      <c r="H8926" s="98"/>
      <c r="I8926" s="123" t="str">
        <f t="shared" si="139"/>
        <v>NÃO</v>
      </c>
      <c r="J8926" s="123"/>
      <c r="K8926" s="123"/>
      <c r="L8926" s="123"/>
      <c r="M8926" s="98" t="s">
        <v>14901</v>
      </c>
      <c r="N8926" s="118"/>
    </row>
    <row r="8927" spans="1:14" x14ac:dyDescent="0.25">
      <c r="A8927" s="130">
        <v>18116160000166</v>
      </c>
      <c r="B8927" s="98" t="s">
        <v>12781</v>
      </c>
      <c r="C8927" s="123" t="s">
        <v>1356</v>
      </c>
      <c r="D8927" s="98" t="s">
        <v>13667</v>
      </c>
      <c r="E8927" s="98" t="s">
        <v>13670</v>
      </c>
      <c r="F8927" s="124">
        <v>11</v>
      </c>
      <c r="G8927" s="112">
        <v>38786</v>
      </c>
      <c r="H8927" s="98"/>
      <c r="I8927" s="123" t="str">
        <f t="shared" si="139"/>
        <v>NÃO</v>
      </c>
      <c r="J8927" s="123"/>
      <c r="K8927" s="123"/>
      <c r="L8927" s="123"/>
      <c r="M8927" s="98"/>
      <c r="N8927" s="118"/>
    </row>
    <row r="8928" spans="1:14" x14ac:dyDescent="0.25">
      <c r="A8928" s="130">
        <v>2394765000189</v>
      </c>
      <c r="B8928" s="98" t="s">
        <v>12782</v>
      </c>
      <c r="C8928" s="123" t="s">
        <v>901</v>
      </c>
      <c r="D8928" s="98" t="s">
        <v>13667</v>
      </c>
      <c r="E8928" s="98" t="s">
        <v>13670</v>
      </c>
      <c r="F8928" s="124">
        <v>13</v>
      </c>
      <c r="G8928" s="112">
        <v>43377</v>
      </c>
      <c r="H8928" s="98"/>
      <c r="I8928" s="123" t="str">
        <f t="shared" si="139"/>
        <v>NÃO</v>
      </c>
      <c r="J8928" s="123"/>
      <c r="K8928" s="123"/>
      <c r="L8928" s="123"/>
      <c r="M8928" s="98" t="s">
        <v>14304</v>
      </c>
      <c r="N8928" s="118"/>
    </row>
    <row r="8929" spans="1:14" x14ac:dyDescent="0.25">
      <c r="A8929" s="130">
        <v>93235950000186</v>
      </c>
      <c r="B8929" s="98" t="s">
        <v>12783</v>
      </c>
      <c r="C8929" s="123" t="s">
        <v>3812</v>
      </c>
      <c r="D8929" s="98" t="s">
        <v>13667</v>
      </c>
      <c r="E8929" s="98" t="s">
        <v>13670</v>
      </c>
      <c r="F8929" s="124">
        <v>11</v>
      </c>
      <c r="G8929" s="112">
        <v>38438</v>
      </c>
      <c r="H8929" s="98"/>
      <c r="I8929" s="123" t="str">
        <f t="shared" si="139"/>
        <v>NÃO</v>
      </c>
      <c r="J8929" s="123"/>
      <c r="K8929" s="123"/>
      <c r="L8929" s="123"/>
      <c r="M8929" s="98"/>
      <c r="N8929" s="118"/>
    </row>
    <row r="8930" spans="1:14" x14ac:dyDescent="0.25">
      <c r="A8930" s="130">
        <v>59858134000190</v>
      </c>
      <c r="B8930" s="98" t="s">
        <v>12784</v>
      </c>
      <c r="C8930" s="123" t="s">
        <v>4626</v>
      </c>
      <c r="D8930" s="98" t="s">
        <v>13667</v>
      </c>
      <c r="E8930" s="98" t="s">
        <v>13670</v>
      </c>
      <c r="F8930" s="124">
        <v>14</v>
      </c>
      <c r="G8930" s="112">
        <v>44013</v>
      </c>
      <c r="H8930" s="98"/>
      <c r="I8930" s="123" t="str">
        <f t="shared" si="139"/>
        <v>SIM</v>
      </c>
      <c r="J8930" s="123"/>
      <c r="K8930" s="123"/>
      <c r="L8930" s="123"/>
      <c r="M8930" s="98"/>
      <c r="N8930" s="118"/>
    </row>
    <row r="8931" spans="1:14" x14ac:dyDescent="0.25">
      <c r="A8931" s="130">
        <v>6554430000131</v>
      </c>
      <c r="B8931" s="98" t="s">
        <v>12785</v>
      </c>
      <c r="C8931" s="123" t="s">
        <v>2926</v>
      </c>
      <c r="D8931" s="98" t="s">
        <v>13667</v>
      </c>
      <c r="E8931" s="98" t="s">
        <v>13670</v>
      </c>
      <c r="F8931" s="124">
        <v>14</v>
      </c>
      <c r="G8931" s="112">
        <v>44166</v>
      </c>
      <c r="H8931" s="98"/>
      <c r="I8931" s="123" t="str">
        <f t="shared" si="139"/>
        <v>SIM</v>
      </c>
      <c r="J8931" s="123"/>
      <c r="K8931" s="123"/>
      <c r="L8931" s="123"/>
      <c r="M8931" s="98"/>
      <c r="N8931" s="118"/>
    </row>
    <row r="8932" spans="1:14" x14ac:dyDescent="0.25">
      <c r="A8932" s="130">
        <v>11361235000125</v>
      </c>
      <c r="B8932" s="98" t="s">
        <v>12786</v>
      </c>
      <c r="C8932" s="123" t="s">
        <v>2758</v>
      </c>
      <c r="D8932" s="98" t="s">
        <v>13667</v>
      </c>
      <c r="E8932" s="98" t="s">
        <v>13670</v>
      </c>
      <c r="F8932" s="124">
        <v>14</v>
      </c>
      <c r="G8932" s="112">
        <v>44166</v>
      </c>
      <c r="H8932" s="98"/>
      <c r="I8932" s="123" t="str">
        <f t="shared" si="139"/>
        <v>SIM</v>
      </c>
      <c r="J8932" s="123"/>
      <c r="K8932" s="123"/>
      <c r="L8932" s="123"/>
      <c r="M8932" s="98"/>
      <c r="N8932" s="118"/>
    </row>
    <row r="8933" spans="1:14" x14ac:dyDescent="0.25">
      <c r="A8933" s="130">
        <v>6115117000105</v>
      </c>
      <c r="B8933" s="98" t="s">
        <v>12787</v>
      </c>
      <c r="C8933" s="123" t="s">
        <v>1142</v>
      </c>
      <c r="D8933" s="98" t="s">
        <v>13667</v>
      </c>
      <c r="E8933" s="98" t="s">
        <v>13670</v>
      </c>
      <c r="F8933" s="124">
        <v>11</v>
      </c>
      <c r="G8933" s="112">
        <v>41988</v>
      </c>
      <c r="H8933" s="98"/>
      <c r="I8933" s="123" t="str">
        <f t="shared" si="139"/>
        <v>NÃO</v>
      </c>
      <c r="J8933" s="123"/>
      <c r="K8933" s="123"/>
      <c r="L8933" s="123"/>
      <c r="M8933" s="98" t="s">
        <v>14427</v>
      </c>
      <c r="N8933" s="118"/>
    </row>
    <row r="8934" spans="1:14" x14ac:dyDescent="0.25">
      <c r="A8934" s="130">
        <v>88372883000101</v>
      </c>
      <c r="B8934" s="98" t="s">
        <v>12788</v>
      </c>
      <c r="C8934" s="123" t="s">
        <v>3812</v>
      </c>
      <c r="D8934" s="98" t="s">
        <v>13667</v>
      </c>
      <c r="E8934" s="98" t="s">
        <v>13670</v>
      </c>
      <c r="F8934" s="124">
        <v>14</v>
      </c>
      <c r="G8934" s="112">
        <v>44136</v>
      </c>
      <c r="H8934" s="98"/>
      <c r="I8934" s="123" t="str">
        <f t="shared" si="139"/>
        <v>SIM</v>
      </c>
      <c r="J8934" s="123"/>
      <c r="K8934" s="123"/>
      <c r="L8934" s="123"/>
      <c r="M8934" s="98"/>
      <c r="N8934" s="118"/>
    </row>
    <row r="8935" spans="1:14" x14ac:dyDescent="0.25">
      <c r="A8935" s="130">
        <v>8144982000105</v>
      </c>
      <c r="B8935" s="98" t="s">
        <v>12789</v>
      </c>
      <c r="C8935" s="123" t="s">
        <v>3601</v>
      </c>
      <c r="D8935" s="98" t="s">
        <v>13667</v>
      </c>
      <c r="E8935" s="98" t="s">
        <v>13670</v>
      </c>
      <c r="F8935" s="124">
        <v>14</v>
      </c>
      <c r="G8935" s="112">
        <v>44136</v>
      </c>
      <c r="H8935" s="98"/>
      <c r="I8935" s="123" t="str">
        <f t="shared" si="139"/>
        <v>SIM</v>
      </c>
      <c r="J8935" s="123"/>
      <c r="K8935" s="123"/>
      <c r="L8935" s="123"/>
      <c r="M8935" s="98"/>
      <c r="N8935" s="118"/>
    </row>
    <row r="8936" spans="1:14" x14ac:dyDescent="0.25">
      <c r="A8936" s="130">
        <v>23245806000145</v>
      </c>
      <c r="B8936" s="98" t="s">
        <v>12790</v>
      </c>
      <c r="C8936" s="123" t="s">
        <v>1356</v>
      </c>
      <c r="D8936" s="98" t="s">
        <v>13667</v>
      </c>
      <c r="E8936" s="98" t="s">
        <v>13670</v>
      </c>
      <c r="F8936" s="124">
        <v>11</v>
      </c>
      <c r="G8936" s="112">
        <v>42323</v>
      </c>
      <c r="H8936" s="98"/>
      <c r="I8936" s="123" t="str">
        <f t="shared" si="139"/>
        <v>NÃO</v>
      </c>
      <c r="J8936" s="123"/>
      <c r="K8936" s="123"/>
      <c r="L8936" s="123"/>
      <c r="M8936" s="98"/>
      <c r="N8936" s="118"/>
    </row>
    <row r="8937" spans="1:14" x14ac:dyDescent="0.25">
      <c r="A8937" s="130">
        <v>1612364000195</v>
      </c>
      <c r="B8937" s="98" t="s">
        <v>12791</v>
      </c>
      <c r="C8937" s="123" t="s">
        <v>3812</v>
      </c>
      <c r="D8937" s="98" t="s">
        <v>13667</v>
      </c>
      <c r="E8937" s="98" t="s">
        <v>13670</v>
      </c>
      <c r="F8937" s="124">
        <v>11</v>
      </c>
      <c r="G8937" s="112">
        <v>38718</v>
      </c>
      <c r="H8937" s="98"/>
      <c r="I8937" s="123" t="str">
        <f t="shared" si="139"/>
        <v>NÃO</v>
      </c>
      <c r="J8937" s="123"/>
      <c r="K8937" s="123"/>
      <c r="L8937" s="123"/>
      <c r="M8937" s="98" t="s">
        <v>16412</v>
      </c>
      <c r="N8937" s="118"/>
    </row>
    <row r="8938" spans="1:14" x14ac:dyDescent="0.25">
      <c r="A8938" s="130">
        <v>18039503000136</v>
      </c>
      <c r="B8938" s="98" t="s">
        <v>12792</v>
      </c>
      <c r="C8938" s="123" t="s">
        <v>1356</v>
      </c>
      <c r="D8938" s="98" t="s">
        <v>13667</v>
      </c>
      <c r="E8938" s="98" t="s">
        <v>13670</v>
      </c>
      <c r="F8938" s="124">
        <v>11</v>
      </c>
      <c r="G8938" s="112">
        <v>43364</v>
      </c>
      <c r="H8938" s="98"/>
      <c r="I8938" s="123" t="str">
        <f t="shared" si="139"/>
        <v>NÃO</v>
      </c>
      <c r="J8938" s="123"/>
      <c r="K8938" s="123"/>
      <c r="L8938" s="123"/>
      <c r="M8938" s="98" t="s">
        <v>14711</v>
      </c>
      <c r="N8938" s="118"/>
    </row>
    <row r="8939" spans="1:14" x14ac:dyDescent="0.25">
      <c r="A8939" s="130">
        <v>41522186000126</v>
      </c>
      <c r="B8939" s="98" t="s">
        <v>12793</v>
      </c>
      <c r="C8939" s="123" t="s">
        <v>2926</v>
      </c>
      <c r="D8939" s="98" t="s">
        <v>13667</v>
      </c>
      <c r="E8939" s="98" t="s">
        <v>13670</v>
      </c>
      <c r="F8939" s="124">
        <v>11</v>
      </c>
      <c r="G8939" s="112">
        <v>42193</v>
      </c>
      <c r="H8939" s="98"/>
      <c r="I8939" s="123" t="str">
        <f t="shared" si="139"/>
        <v>NÃO</v>
      </c>
      <c r="J8939" s="123"/>
      <c r="K8939" s="123"/>
      <c r="L8939" s="123"/>
      <c r="M8939" s="98" t="s">
        <v>15617</v>
      </c>
      <c r="N8939" s="118"/>
    </row>
    <row r="8940" spans="1:14" x14ac:dyDescent="0.25">
      <c r="A8940" s="130">
        <v>11097300000157</v>
      </c>
      <c r="B8940" s="98" t="s">
        <v>12794</v>
      </c>
      <c r="C8940" s="123" t="s">
        <v>2758</v>
      </c>
      <c r="D8940" s="98" t="s">
        <v>13667</v>
      </c>
      <c r="E8940" s="98" t="s">
        <v>13670</v>
      </c>
      <c r="F8940" s="124">
        <v>11</v>
      </c>
      <c r="G8940" s="112">
        <v>41897</v>
      </c>
      <c r="H8940" s="98"/>
      <c r="I8940" s="123" t="str">
        <f t="shared" si="139"/>
        <v>NÃO</v>
      </c>
      <c r="J8940" s="123"/>
      <c r="K8940" s="123"/>
      <c r="L8940" s="123"/>
      <c r="M8940" s="98" t="s">
        <v>15446</v>
      </c>
      <c r="N8940" s="118"/>
    </row>
    <row r="8941" spans="1:14" x14ac:dyDescent="0.25">
      <c r="A8941" s="130">
        <v>12342655000127</v>
      </c>
      <c r="B8941" s="98" t="s">
        <v>12795</v>
      </c>
      <c r="C8941" s="123" t="s">
        <v>29</v>
      </c>
      <c r="D8941" s="98" t="s">
        <v>13667</v>
      </c>
      <c r="E8941" s="98" t="s">
        <v>13670</v>
      </c>
      <c r="F8941" s="124">
        <v>11</v>
      </c>
      <c r="G8941" s="112">
        <v>38717</v>
      </c>
      <c r="H8941" s="98"/>
      <c r="I8941" s="123" t="str">
        <f t="shared" si="139"/>
        <v>NÃO</v>
      </c>
      <c r="J8941" s="123"/>
      <c r="K8941" s="123"/>
      <c r="L8941" s="123"/>
      <c r="M8941" s="98"/>
      <c r="N8941" s="118"/>
    </row>
    <row r="8942" spans="1:14" x14ac:dyDescent="0.25">
      <c r="A8942" s="130">
        <v>94577616000173</v>
      </c>
      <c r="B8942" s="98" t="s">
        <v>12796</v>
      </c>
      <c r="C8942" s="123" t="s">
        <v>3812</v>
      </c>
      <c r="D8942" s="98" t="s">
        <v>13667</v>
      </c>
      <c r="E8942" s="98" t="s">
        <v>13670</v>
      </c>
      <c r="F8942" s="124">
        <v>11.75</v>
      </c>
      <c r="G8942" s="112">
        <v>39173</v>
      </c>
      <c r="H8942" s="98"/>
      <c r="I8942" s="123" t="str">
        <f t="shared" si="139"/>
        <v>NÃO</v>
      </c>
      <c r="J8942" s="123"/>
      <c r="K8942" s="123"/>
      <c r="L8942" s="123"/>
      <c r="M8942" s="98" t="s">
        <v>16414</v>
      </c>
      <c r="N8942" s="118"/>
    </row>
    <row r="8943" spans="1:14" x14ac:dyDescent="0.25">
      <c r="A8943" s="130">
        <v>87612537000190</v>
      </c>
      <c r="B8943" s="98" t="s">
        <v>12797</v>
      </c>
      <c r="C8943" s="123" t="s">
        <v>3812</v>
      </c>
      <c r="D8943" s="98" t="s">
        <v>13667</v>
      </c>
      <c r="E8943" s="98" t="s">
        <v>13670</v>
      </c>
      <c r="F8943" s="124">
        <v>11</v>
      </c>
      <c r="G8943" s="112">
        <v>38496</v>
      </c>
      <c r="H8943" s="98"/>
      <c r="I8943" s="123" t="str">
        <f t="shared" si="139"/>
        <v>NÃO</v>
      </c>
      <c r="J8943" s="123"/>
      <c r="K8943" s="123"/>
      <c r="L8943" s="123"/>
      <c r="M8943" s="98"/>
      <c r="N8943" s="118"/>
    </row>
    <row r="8944" spans="1:14" x14ac:dyDescent="0.25">
      <c r="A8944" s="130">
        <v>1612478000135</v>
      </c>
      <c r="B8944" s="98" t="s">
        <v>12798</v>
      </c>
      <c r="C8944" s="123" t="s">
        <v>1356</v>
      </c>
      <c r="D8944" s="98" t="s">
        <v>13667</v>
      </c>
      <c r="E8944" s="98" t="s">
        <v>13670</v>
      </c>
      <c r="F8944" s="124">
        <v>11</v>
      </c>
      <c r="G8944" s="112">
        <v>41543</v>
      </c>
      <c r="H8944" s="98"/>
      <c r="I8944" s="123" t="str">
        <f t="shared" si="139"/>
        <v>NÃO</v>
      </c>
      <c r="J8944" s="123"/>
      <c r="K8944" s="123"/>
      <c r="L8944" s="123"/>
      <c r="M8944" s="98" t="s">
        <v>14713</v>
      </c>
      <c r="N8944" s="118"/>
    </row>
    <row r="8945" spans="1:14" x14ac:dyDescent="0.25">
      <c r="A8945" s="130">
        <v>76995448000154</v>
      </c>
      <c r="B8945" s="98" t="s">
        <v>12799</v>
      </c>
      <c r="C8945" s="123" t="s">
        <v>3143</v>
      </c>
      <c r="D8945" s="98" t="s">
        <v>13667</v>
      </c>
      <c r="E8945" s="98" t="s">
        <v>13670</v>
      </c>
      <c r="F8945" s="124">
        <v>11</v>
      </c>
      <c r="G8945" s="112">
        <v>43313</v>
      </c>
      <c r="H8945" s="98"/>
      <c r="I8945" s="123" t="str">
        <f t="shared" si="139"/>
        <v>NÃO</v>
      </c>
      <c r="J8945" s="123"/>
      <c r="K8945" s="123"/>
      <c r="L8945" s="123"/>
      <c r="M8945" s="98" t="s">
        <v>15852</v>
      </c>
      <c r="N8945" s="118"/>
    </row>
    <row r="8946" spans="1:14" x14ac:dyDescent="0.25">
      <c r="A8946" s="130">
        <v>9084815000170</v>
      </c>
      <c r="B8946" s="98" t="s">
        <v>12800</v>
      </c>
      <c r="C8946" s="123" t="s">
        <v>2554</v>
      </c>
      <c r="D8946" s="98" t="s">
        <v>13667</v>
      </c>
      <c r="E8946" s="98" t="s">
        <v>13670</v>
      </c>
      <c r="F8946" s="124">
        <v>11</v>
      </c>
      <c r="G8946" s="112">
        <v>41390</v>
      </c>
      <c r="H8946" s="98"/>
      <c r="I8946" s="123" t="str">
        <f t="shared" si="139"/>
        <v>NÃO</v>
      </c>
      <c r="J8946" s="123"/>
      <c r="K8946" s="123"/>
      <c r="L8946" s="123"/>
      <c r="M8946" s="98" t="s">
        <v>15184</v>
      </c>
      <c r="N8946" s="118"/>
    </row>
    <row r="8947" spans="1:14" x14ac:dyDescent="0.25">
      <c r="A8947" s="130">
        <v>18602011000107</v>
      </c>
      <c r="B8947" s="98" t="s">
        <v>12801</v>
      </c>
      <c r="C8947" s="123" t="s">
        <v>1356</v>
      </c>
      <c r="D8947" s="98" t="s">
        <v>13667</v>
      </c>
      <c r="E8947" s="98" t="s">
        <v>13670</v>
      </c>
      <c r="F8947" s="124">
        <v>11</v>
      </c>
      <c r="G8947" s="112">
        <v>38744</v>
      </c>
      <c r="H8947" s="98"/>
      <c r="I8947" s="123" t="str">
        <f t="shared" si="139"/>
        <v>NÃO</v>
      </c>
      <c r="J8947" s="123"/>
      <c r="K8947" s="123"/>
      <c r="L8947" s="123"/>
      <c r="M8947" s="98"/>
      <c r="N8947" s="118"/>
    </row>
    <row r="8948" spans="1:14" x14ac:dyDescent="0.25">
      <c r="A8948" s="130">
        <v>18468033000126</v>
      </c>
      <c r="B8948" s="98" t="s">
        <v>12802</v>
      </c>
      <c r="C8948" s="123" t="s">
        <v>1356</v>
      </c>
      <c r="D8948" s="98" t="s">
        <v>13667</v>
      </c>
      <c r="E8948" s="98" t="s">
        <v>13670</v>
      </c>
      <c r="F8948" s="124">
        <v>11</v>
      </c>
      <c r="G8948" s="112">
        <v>38777</v>
      </c>
      <c r="H8948" s="98"/>
      <c r="I8948" s="123" t="str">
        <f t="shared" si="139"/>
        <v>NÃO</v>
      </c>
      <c r="J8948" s="123"/>
      <c r="K8948" s="123"/>
      <c r="L8948" s="123"/>
      <c r="M8948" s="98" t="s">
        <v>14719</v>
      </c>
      <c r="N8948" s="118"/>
    </row>
    <row r="8949" spans="1:14" x14ac:dyDescent="0.25">
      <c r="A8949" s="130">
        <v>8349078000128</v>
      </c>
      <c r="B8949" s="98" t="s">
        <v>12803</v>
      </c>
      <c r="C8949" s="123" t="s">
        <v>3601</v>
      </c>
      <c r="D8949" s="98" t="s">
        <v>13667</v>
      </c>
      <c r="E8949" s="98" t="s">
        <v>13670</v>
      </c>
      <c r="F8949" s="124">
        <v>11</v>
      </c>
      <c r="G8949" s="112">
        <v>41171</v>
      </c>
      <c r="H8949" s="98"/>
      <c r="I8949" s="123" t="str">
        <f t="shared" si="139"/>
        <v>NÃO</v>
      </c>
      <c r="J8949" s="123"/>
      <c r="K8949" s="123"/>
      <c r="L8949" s="123"/>
      <c r="M8949" s="98" t="s">
        <v>16105</v>
      </c>
      <c r="N8949" s="118"/>
    </row>
    <row r="8950" spans="1:14" x14ac:dyDescent="0.25">
      <c r="A8950" s="130">
        <v>31844889000117</v>
      </c>
      <c r="B8950" s="98" t="s">
        <v>12804</v>
      </c>
      <c r="C8950" s="123" t="s">
        <v>3513</v>
      </c>
      <c r="D8950" s="98" t="s">
        <v>13667</v>
      </c>
      <c r="E8950" s="98" t="s">
        <v>13670</v>
      </c>
      <c r="F8950" s="124">
        <v>14</v>
      </c>
      <c r="G8950" s="112">
        <v>44025</v>
      </c>
      <c r="H8950" s="98"/>
      <c r="I8950" s="123" t="str">
        <f t="shared" si="139"/>
        <v>SIM</v>
      </c>
      <c r="J8950" s="123"/>
      <c r="K8950" s="123"/>
      <c r="L8950" s="123"/>
      <c r="M8950" s="98"/>
      <c r="N8950" s="118"/>
    </row>
    <row r="8951" spans="1:14" x14ac:dyDescent="0.25">
      <c r="A8951" s="130">
        <v>45751435000106</v>
      </c>
      <c r="B8951" s="98" t="s">
        <v>12805</v>
      </c>
      <c r="C8951" s="123" t="s">
        <v>4626</v>
      </c>
      <c r="D8951" s="98" t="s">
        <v>13667</v>
      </c>
      <c r="E8951" s="98" t="s">
        <v>13670</v>
      </c>
      <c r="F8951" s="124">
        <v>14</v>
      </c>
      <c r="G8951" s="112">
        <v>44044</v>
      </c>
      <c r="H8951" s="98"/>
      <c r="I8951" s="123" t="str">
        <f t="shared" si="139"/>
        <v>SIM</v>
      </c>
      <c r="J8951" s="123"/>
      <c r="K8951" s="123"/>
      <c r="L8951" s="123"/>
      <c r="M8951" s="98"/>
      <c r="N8951" s="118"/>
    </row>
    <row r="8952" spans="1:14" x14ac:dyDescent="0.25">
      <c r="A8952" s="130">
        <v>8945727000153</v>
      </c>
      <c r="B8952" s="98" t="s">
        <v>12806</v>
      </c>
      <c r="C8952" s="123" t="s">
        <v>2554</v>
      </c>
      <c r="D8952" s="98" t="s">
        <v>13667</v>
      </c>
      <c r="E8952" s="98" t="s">
        <v>13670</v>
      </c>
      <c r="F8952" s="124">
        <v>11</v>
      </c>
      <c r="G8952" s="112">
        <v>40683</v>
      </c>
      <c r="H8952" s="98"/>
      <c r="I8952" s="123" t="str">
        <f t="shared" si="139"/>
        <v>NÃO</v>
      </c>
      <c r="J8952" s="123"/>
      <c r="K8952" s="123"/>
      <c r="L8952" s="123"/>
      <c r="M8952" s="98" t="s">
        <v>15186</v>
      </c>
      <c r="N8952" s="118"/>
    </row>
    <row r="8953" spans="1:14" x14ac:dyDescent="0.25">
      <c r="A8953" s="130">
        <v>10408839000117</v>
      </c>
      <c r="B8953" s="98" t="s">
        <v>12807</v>
      </c>
      <c r="C8953" s="123" t="s">
        <v>2758</v>
      </c>
      <c r="D8953" s="98" t="s">
        <v>13667</v>
      </c>
      <c r="E8953" s="98" t="s">
        <v>13670</v>
      </c>
      <c r="F8953" s="124">
        <v>11</v>
      </c>
      <c r="G8953" s="112">
        <v>41548</v>
      </c>
      <c r="H8953" s="98"/>
      <c r="I8953" s="123" t="str">
        <f t="shared" si="139"/>
        <v>NÃO</v>
      </c>
      <c r="J8953" s="123"/>
      <c r="K8953" s="123"/>
      <c r="L8953" s="123"/>
      <c r="M8953" s="98" t="s">
        <v>15450</v>
      </c>
      <c r="N8953" s="118"/>
    </row>
    <row r="8954" spans="1:14" x14ac:dyDescent="0.25">
      <c r="A8954" s="130">
        <v>6553796000196</v>
      </c>
      <c r="B8954" s="98" t="s">
        <v>12808</v>
      </c>
      <c r="C8954" s="123" t="s">
        <v>2926</v>
      </c>
      <c r="D8954" s="98" t="s">
        <v>13667</v>
      </c>
      <c r="E8954" s="98" t="s">
        <v>13670</v>
      </c>
      <c r="F8954" s="124">
        <v>11</v>
      </c>
      <c r="G8954" s="112">
        <v>41108</v>
      </c>
      <c r="H8954" s="98"/>
      <c r="I8954" s="123" t="str">
        <f t="shared" si="139"/>
        <v>NÃO</v>
      </c>
      <c r="J8954" s="123"/>
      <c r="K8954" s="123"/>
      <c r="L8954" s="123"/>
      <c r="M8954" s="98" t="s">
        <v>15619</v>
      </c>
      <c r="N8954" s="118"/>
    </row>
    <row r="8955" spans="1:14" x14ac:dyDescent="0.25">
      <c r="A8955" s="130">
        <v>18307447000173</v>
      </c>
      <c r="B8955" s="98" t="s">
        <v>12809</v>
      </c>
      <c r="C8955" s="123" t="s">
        <v>1356</v>
      </c>
      <c r="D8955" s="98" t="s">
        <v>13667</v>
      </c>
      <c r="E8955" s="98" t="s">
        <v>13670</v>
      </c>
      <c r="F8955" s="124">
        <v>11</v>
      </c>
      <c r="G8955" s="112">
        <v>39254</v>
      </c>
      <c r="H8955" s="98"/>
      <c r="I8955" s="123" t="str">
        <f t="shared" si="139"/>
        <v>NÃO</v>
      </c>
      <c r="J8955" s="123"/>
      <c r="K8955" s="123"/>
      <c r="L8955" s="123"/>
      <c r="M8955" s="98" t="s">
        <v>14724</v>
      </c>
      <c r="N8955" s="118"/>
    </row>
    <row r="8956" spans="1:14" x14ac:dyDescent="0.25">
      <c r="A8956" s="130">
        <v>12335030000138</v>
      </c>
      <c r="B8956" s="98" t="s">
        <v>12811</v>
      </c>
      <c r="C8956" s="123" t="s">
        <v>29</v>
      </c>
      <c r="D8956" s="98" t="s">
        <v>13667</v>
      </c>
      <c r="E8956" s="98" t="s">
        <v>13670</v>
      </c>
      <c r="F8956" s="124">
        <v>11</v>
      </c>
      <c r="G8956" s="112">
        <v>39861</v>
      </c>
      <c r="H8956" s="98"/>
      <c r="I8956" s="123" t="str">
        <f t="shared" si="139"/>
        <v>NÃO</v>
      </c>
      <c r="J8956" s="123"/>
      <c r="K8956" s="123"/>
      <c r="L8956" s="123"/>
      <c r="M8956" s="98" t="s">
        <v>13773</v>
      </c>
      <c r="N8956" s="118"/>
    </row>
    <row r="8957" spans="1:14" x14ac:dyDescent="0.25">
      <c r="A8957" s="130">
        <v>91693317000106</v>
      </c>
      <c r="B8957" s="98" t="s">
        <v>12812</v>
      </c>
      <c r="C8957" s="123" t="s">
        <v>3812</v>
      </c>
      <c r="D8957" s="98" t="s">
        <v>13667</v>
      </c>
      <c r="E8957" s="98" t="s">
        <v>13670</v>
      </c>
      <c r="F8957" s="124">
        <v>11</v>
      </c>
      <c r="G8957" s="112">
        <v>42705</v>
      </c>
      <c r="H8957" s="98"/>
      <c r="I8957" s="123" t="str">
        <f t="shared" si="139"/>
        <v>NÃO</v>
      </c>
      <c r="J8957" s="123"/>
      <c r="K8957" s="123"/>
      <c r="L8957" s="123"/>
      <c r="M8957" s="98" t="s">
        <v>16418</v>
      </c>
      <c r="N8957" s="118"/>
    </row>
    <row r="8958" spans="1:14" x14ac:dyDescent="0.25">
      <c r="A8958" s="130">
        <v>75370148000117</v>
      </c>
      <c r="B8958" s="98" t="s">
        <v>12813</v>
      </c>
      <c r="C8958" s="123" t="s">
        <v>3143</v>
      </c>
      <c r="D8958" s="98" t="s">
        <v>13667</v>
      </c>
      <c r="E8958" s="98" t="s">
        <v>13670</v>
      </c>
      <c r="F8958" s="124">
        <v>11</v>
      </c>
      <c r="G8958" s="112">
        <v>41325</v>
      </c>
      <c r="H8958" s="98"/>
      <c r="I8958" s="123" t="str">
        <f t="shared" si="139"/>
        <v>NÃO</v>
      </c>
      <c r="J8958" s="123"/>
      <c r="K8958" s="123"/>
      <c r="L8958" s="123"/>
      <c r="M8958" s="98" t="s">
        <v>15853</v>
      </c>
      <c r="N8958" s="118"/>
    </row>
    <row r="8959" spans="1:14" x14ac:dyDescent="0.25">
      <c r="A8959" s="130">
        <v>10106227000170</v>
      </c>
      <c r="B8959" s="98" t="s">
        <v>12814</v>
      </c>
      <c r="C8959" s="123" t="s">
        <v>2758</v>
      </c>
      <c r="D8959" s="98" t="s">
        <v>13667</v>
      </c>
      <c r="E8959" s="98" t="s">
        <v>13670</v>
      </c>
      <c r="F8959" s="124">
        <v>11</v>
      </c>
      <c r="G8959" s="112">
        <v>38878</v>
      </c>
      <c r="H8959" s="98"/>
      <c r="I8959" s="123" t="str">
        <f t="shared" si="139"/>
        <v>NÃO</v>
      </c>
      <c r="J8959" s="123"/>
      <c r="K8959" s="123"/>
      <c r="L8959" s="123"/>
      <c r="M8959" s="98"/>
      <c r="N8959" s="118"/>
    </row>
    <row r="8960" spans="1:14" x14ac:dyDescent="0.25">
      <c r="A8960" s="130">
        <v>8740466000135</v>
      </c>
      <c r="B8960" s="98" t="s">
        <v>12815</v>
      </c>
      <c r="C8960" s="123" t="s">
        <v>2554</v>
      </c>
      <c r="D8960" s="98" t="s">
        <v>13667</v>
      </c>
      <c r="E8960" s="98" t="s">
        <v>13670</v>
      </c>
      <c r="F8960" s="124">
        <v>11</v>
      </c>
      <c r="G8960" s="112">
        <v>38626</v>
      </c>
      <c r="H8960" s="98"/>
      <c r="I8960" s="123" t="str">
        <f t="shared" si="139"/>
        <v>NÃO</v>
      </c>
      <c r="J8960" s="123"/>
      <c r="K8960" s="123"/>
      <c r="L8960" s="123"/>
      <c r="M8960" s="98"/>
      <c r="N8960" s="118"/>
    </row>
    <row r="8961" spans="1:14" x14ac:dyDescent="0.25">
      <c r="A8961" s="130">
        <v>4219099000178</v>
      </c>
      <c r="B8961" s="98" t="s">
        <v>12816</v>
      </c>
      <c r="C8961" s="123" t="s">
        <v>3812</v>
      </c>
      <c r="D8961" s="98" t="s">
        <v>13667</v>
      </c>
      <c r="E8961" s="98" t="s">
        <v>13670</v>
      </c>
      <c r="F8961" s="124">
        <v>14</v>
      </c>
      <c r="G8961" s="112">
        <v>43983</v>
      </c>
      <c r="H8961" s="98"/>
      <c r="I8961" s="123" t="str">
        <f t="shared" si="139"/>
        <v>SIM</v>
      </c>
      <c r="J8961" s="123"/>
      <c r="K8961" s="123"/>
      <c r="L8961" s="123"/>
      <c r="M8961" s="98"/>
      <c r="N8961" s="118"/>
    </row>
    <row r="8962" spans="1:14" x14ac:dyDescent="0.25">
      <c r="A8962" s="130">
        <v>9072455000197</v>
      </c>
      <c r="B8962" s="98" t="s">
        <v>12817</v>
      </c>
      <c r="C8962" s="123" t="s">
        <v>2554</v>
      </c>
      <c r="D8962" s="98" t="s">
        <v>13667</v>
      </c>
      <c r="E8962" s="98" t="s">
        <v>13670</v>
      </c>
      <c r="F8962" s="124">
        <v>11</v>
      </c>
      <c r="G8962" s="112">
        <v>41528</v>
      </c>
      <c r="H8962" s="98"/>
      <c r="I8962" s="123" t="str">
        <f t="shared" si="139"/>
        <v>NÃO</v>
      </c>
      <c r="J8962" s="123"/>
      <c r="K8962" s="123"/>
      <c r="L8962" s="123"/>
      <c r="M8962" s="98" t="s">
        <v>15190</v>
      </c>
      <c r="N8962" s="118"/>
    </row>
    <row r="8963" spans="1:14" x14ac:dyDescent="0.25">
      <c r="A8963" s="130">
        <v>25209156000108</v>
      </c>
      <c r="B8963" s="98" t="s">
        <v>12818</v>
      </c>
      <c r="C8963" s="123" t="s">
        <v>1356</v>
      </c>
      <c r="D8963" s="98" t="s">
        <v>13667</v>
      </c>
      <c r="E8963" s="98" t="s">
        <v>13670</v>
      </c>
      <c r="F8963" s="124">
        <v>14</v>
      </c>
      <c r="G8963" s="112">
        <v>44013</v>
      </c>
      <c r="H8963" s="98"/>
      <c r="I8963" s="123" t="str">
        <f t="shared" ref="I8963:I9026" si="140">IFERROR(IF(OR(E8963="Ativos", E8963="Aposentados",E8963="Pensionistas"),IF(F8963&gt;=14,"SIM","NÃO"),""),"")</f>
        <v>SIM</v>
      </c>
      <c r="J8963" s="123"/>
      <c r="K8963" s="123"/>
      <c r="L8963" s="123"/>
      <c r="M8963" s="98"/>
      <c r="N8963" s="118"/>
    </row>
    <row r="8964" spans="1:14" x14ac:dyDescent="0.25">
      <c r="A8964" s="130">
        <v>6184253000149</v>
      </c>
      <c r="B8964" s="98" t="s">
        <v>12819</v>
      </c>
      <c r="C8964" s="123" t="s">
        <v>1142</v>
      </c>
      <c r="D8964" s="98" t="s">
        <v>13667</v>
      </c>
      <c r="E8964" s="98" t="s">
        <v>13670</v>
      </c>
      <c r="F8964" s="124">
        <v>11</v>
      </c>
      <c r="G8964" s="112">
        <v>41452</v>
      </c>
      <c r="H8964" s="98"/>
      <c r="I8964" s="123" t="str">
        <f t="shared" si="140"/>
        <v>NÃO</v>
      </c>
      <c r="J8964" s="123"/>
      <c r="K8964" s="123"/>
      <c r="L8964" s="123"/>
      <c r="M8964" s="98" t="s">
        <v>14431</v>
      </c>
      <c r="N8964" s="118"/>
    </row>
    <row r="8965" spans="1:14" x14ac:dyDescent="0.25">
      <c r="A8965" s="130">
        <v>18140335000170</v>
      </c>
      <c r="B8965" s="98" t="s">
        <v>12820</v>
      </c>
      <c r="C8965" s="123" t="s">
        <v>1356</v>
      </c>
      <c r="D8965" s="98" t="s">
        <v>13667</v>
      </c>
      <c r="E8965" s="98" t="s">
        <v>13670</v>
      </c>
      <c r="F8965" s="124">
        <v>11</v>
      </c>
      <c r="G8965" s="112">
        <v>43101</v>
      </c>
      <c r="H8965" s="98"/>
      <c r="I8965" s="123" t="str">
        <f t="shared" si="140"/>
        <v>NÃO</v>
      </c>
      <c r="J8965" s="123"/>
      <c r="K8965" s="123"/>
      <c r="L8965" s="123"/>
      <c r="M8965" s="98" t="s">
        <v>14725</v>
      </c>
      <c r="N8965" s="118"/>
    </row>
    <row r="8966" spans="1:14" x14ac:dyDescent="0.25">
      <c r="A8966" s="130">
        <v>28539872000141</v>
      </c>
      <c r="B8966" s="98" t="s">
        <v>12821</v>
      </c>
      <c r="C8966" s="123" t="s">
        <v>821</v>
      </c>
      <c r="D8966" s="98" t="s">
        <v>13667</v>
      </c>
      <c r="E8966" s="98" t="s">
        <v>13670</v>
      </c>
      <c r="F8966" s="124">
        <v>11</v>
      </c>
      <c r="G8966" s="112">
        <v>43074</v>
      </c>
      <c r="H8966" s="98"/>
      <c r="I8966" s="123" t="str">
        <f t="shared" si="140"/>
        <v>NÃO</v>
      </c>
      <c r="J8966" s="123"/>
      <c r="K8966" s="123"/>
      <c r="L8966" s="123"/>
      <c r="M8966" s="98" t="s">
        <v>14099</v>
      </c>
      <c r="N8966" s="118"/>
    </row>
    <row r="8967" spans="1:14" x14ac:dyDescent="0.25">
      <c r="A8967" s="130">
        <v>6553929000124</v>
      </c>
      <c r="B8967" s="98" t="s">
        <v>12822</v>
      </c>
      <c r="C8967" s="123" t="s">
        <v>2926</v>
      </c>
      <c r="D8967" s="98" t="s">
        <v>13667</v>
      </c>
      <c r="E8967" s="98" t="s">
        <v>13670</v>
      </c>
      <c r="F8967" s="124">
        <v>11</v>
      </c>
      <c r="G8967" s="112">
        <v>40988</v>
      </c>
      <c r="H8967" s="98"/>
      <c r="I8967" s="123" t="str">
        <f t="shared" si="140"/>
        <v>NÃO</v>
      </c>
      <c r="J8967" s="123"/>
      <c r="K8967" s="123"/>
      <c r="L8967" s="123"/>
      <c r="M8967" s="98" t="s">
        <v>15622</v>
      </c>
      <c r="N8967" s="118"/>
    </row>
    <row r="8968" spans="1:14" x14ac:dyDescent="0.25">
      <c r="A8968" s="130">
        <v>3238631000131</v>
      </c>
      <c r="B8968" s="98" t="s">
        <v>12823</v>
      </c>
      <c r="C8968" s="123" t="s">
        <v>2274</v>
      </c>
      <c r="D8968" s="98" t="s">
        <v>13667</v>
      </c>
      <c r="E8968" s="98" t="s">
        <v>13670</v>
      </c>
      <c r="F8968" s="124">
        <v>11</v>
      </c>
      <c r="G8968" s="112">
        <v>38778</v>
      </c>
      <c r="H8968" s="98"/>
      <c r="I8968" s="123" t="str">
        <f t="shared" si="140"/>
        <v>NÃO</v>
      </c>
      <c r="J8968" s="123"/>
      <c r="K8968" s="123"/>
      <c r="L8968" s="123"/>
      <c r="M8968" s="98" t="s">
        <v>15006</v>
      </c>
      <c r="N8968" s="118"/>
    </row>
    <row r="8969" spans="1:14" x14ac:dyDescent="0.25">
      <c r="A8969" s="130">
        <v>87566188000118</v>
      </c>
      <c r="B8969" s="98" t="s">
        <v>12824</v>
      </c>
      <c r="C8969" s="123" t="s">
        <v>3812</v>
      </c>
      <c r="D8969" s="98" t="s">
        <v>13667</v>
      </c>
      <c r="E8969" s="98" t="s">
        <v>13670</v>
      </c>
      <c r="F8969" s="124">
        <v>14</v>
      </c>
      <c r="G8969" s="112">
        <v>44044</v>
      </c>
      <c r="H8969" s="98"/>
      <c r="I8969" s="123" t="str">
        <f t="shared" si="140"/>
        <v>SIM</v>
      </c>
      <c r="J8969" s="123"/>
      <c r="K8969" s="123"/>
      <c r="L8969" s="123"/>
      <c r="M8969" s="98"/>
      <c r="N8969" s="118"/>
    </row>
    <row r="8970" spans="1:14" x14ac:dyDescent="0.25">
      <c r="A8970" s="130">
        <v>87455531000157</v>
      </c>
      <c r="B8970" s="98" t="s">
        <v>12825</v>
      </c>
      <c r="C8970" s="123" t="s">
        <v>3812</v>
      </c>
      <c r="D8970" s="98" t="s">
        <v>13667</v>
      </c>
      <c r="E8970" s="98" t="s">
        <v>13670</v>
      </c>
      <c r="F8970" s="124">
        <v>14</v>
      </c>
      <c r="G8970" s="112">
        <v>43983</v>
      </c>
      <c r="H8970" s="98"/>
      <c r="I8970" s="123" t="str">
        <f t="shared" si="140"/>
        <v>SIM</v>
      </c>
      <c r="J8970" s="123"/>
      <c r="K8970" s="123"/>
      <c r="L8970" s="123"/>
      <c r="M8970" s="98" t="s">
        <v>16425</v>
      </c>
      <c r="N8970" s="118"/>
    </row>
    <row r="8971" spans="1:14" x14ac:dyDescent="0.25">
      <c r="A8971" s="130">
        <v>18313874000164</v>
      </c>
      <c r="B8971" s="98" t="s">
        <v>12827</v>
      </c>
      <c r="C8971" s="123" t="s">
        <v>1356</v>
      </c>
      <c r="D8971" s="98" t="s">
        <v>13667</v>
      </c>
      <c r="E8971" s="98" t="s">
        <v>13670</v>
      </c>
      <c r="F8971" s="124">
        <v>14</v>
      </c>
      <c r="G8971" s="112">
        <v>44061</v>
      </c>
      <c r="H8971" s="98"/>
      <c r="I8971" s="123" t="str">
        <f t="shared" si="140"/>
        <v>SIM</v>
      </c>
      <c r="J8971" s="123"/>
      <c r="K8971" s="123"/>
      <c r="L8971" s="123"/>
      <c r="M8971" s="98"/>
      <c r="N8971" s="118"/>
    </row>
    <row r="8972" spans="1:14" x14ac:dyDescent="0.25">
      <c r="A8972" s="130">
        <v>18301051000119</v>
      </c>
      <c r="B8972" s="98" t="s">
        <v>12828</v>
      </c>
      <c r="C8972" s="123" t="s">
        <v>1356</v>
      </c>
      <c r="D8972" s="98" t="s">
        <v>13667</v>
      </c>
      <c r="E8972" s="98" t="s">
        <v>13670</v>
      </c>
      <c r="F8972" s="124">
        <v>14</v>
      </c>
      <c r="G8972" s="112">
        <v>43925</v>
      </c>
      <c r="H8972" s="98"/>
      <c r="I8972" s="123" t="str">
        <f t="shared" si="140"/>
        <v>SIM</v>
      </c>
      <c r="J8972" s="123"/>
      <c r="K8972" s="123"/>
      <c r="L8972" s="123"/>
      <c r="M8972" s="98"/>
      <c r="N8972" s="118"/>
    </row>
    <row r="8973" spans="1:14" x14ac:dyDescent="0.25">
      <c r="A8973" s="130">
        <v>18140772000194</v>
      </c>
      <c r="B8973" s="98" t="s">
        <v>12829</v>
      </c>
      <c r="C8973" s="123" t="s">
        <v>1356</v>
      </c>
      <c r="D8973" s="98" t="s">
        <v>13667</v>
      </c>
      <c r="E8973" s="98" t="s">
        <v>13670</v>
      </c>
      <c r="F8973" s="124">
        <v>11</v>
      </c>
      <c r="G8973" s="112">
        <v>38761</v>
      </c>
      <c r="H8973" s="98"/>
      <c r="I8973" s="123" t="str">
        <f t="shared" si="140"/>
        <v>NÃO</v>
      </c>
      <c r="J8973" s="123"/>
      <c r="K8973" s="123"/>
      <c r="L8973" s="123"/>
      <c r="M8973" s="98" t="s">
        <v>14728</v>
      </c>
      <c r="N8973" s="118"/>
    </row>
    <row r="8974" spans="1:14" x14ac:dyDescent="0.25">
      <c r="A8974" s="130">
        <v>18244343000167</v>
      </c>
      <c r="B8974" s="98" t="s">
        <v>12830</v>
      </c>
      <c r="C8974" s="123" t="s">
        <v>1356</v>
      </c>
      <c r="D8974" s="98" t="s">
        <v>13667</v>
      </c>
      <c r="E8974" s="98" t="s">
        <v>13670</v>
      </c>
      <c r="F8974" s="124">
        <v>14</v>
      </c>
      <c r="G8974" s="112">
        <v>44105</v>
      </c>
      <c r="H8974" s="98"/>
      <c r="I8974" s="123" t="str">
        <f t="shared" si="140"/>
        <v>SIM</v>
      </c>
      <c r="J8974" s="123"/>
      <c r="K8974" s="123"/>
      <c r="L8974" s="123"/>
      <c r="M8974" s="98"/>
      <c r="N8974" s="118"/>
    </row>
    <row r="8975" spans="1:14" x14ac:dyDescent="0.25">
      <c r="A8975" s="130">
        <v>1612444000140</v>
      </c>
      <c r="B8975" s="98" t="s">
        <v>12831</v>
      </c>
      <c r="C8975" s="123" t="s">
        <v>3143</v>
      </c>
      <c r="D8975" s="98" t="s">
        <v>13667</v>
      </c>
      <c r="E8975" s="98" t="s">
        <v>13670</v>
      </c>
      <c r="F8975" s="124">
        <v>11</v>
      </c>
      <c r="G8975" s="112">
        <v>40218</v>
      </c>
      <c r="H8975" s="98"/>
      <c r="I8975" s="123" t="str">
        <f t="shared" si="140"/>
        <v>NÃO</v>
      </c>
      <c r="J8975" s="123"/>
      <c r="K8975" s="123"/>
      <c r="L8975" s="123"/>
      <c r="M8975" s="98" t="s">
        <v>13534</v>
      </c>
      <c r="N8975" s="118"/>
    </row>
    <row r="8976" spans="1:14" x14ac:dyDescent="0.25">
      <c r="A8976" s="130">
        <v>81478133000170</v>
      </c>
      <c r="B8976" s="98" t="s">
        <v>12832</v>
      </c>
      <c r="C8976" s="123" t="s">
        <v>3143</v>
      </c>
      <c r="D8976" s="98" t="s">
        <v>13667</v>
      </c>
      <c r="E8976" s="98" t="s">
        <v>13670</v>
      </c>
      <c r="F8976" s="124">
        <v>11</v>
      </c>
      <c r="G8976" s="112">
        <v>42314</v>
      </c>
      <c r="H8976" s="98"/>
      <c r="I8976" s="123" t="str">
        <f t="shared" si="140"/>
        <v>NÃO</v>
      </c>
      <c r="J8976" s="123"/>
      <c r="K8976" s="123"/>
      <c r="L8976" s="123"/>
      <c r="M8976" s="98" t="s">
        <v>15856</v>
      </c>
      <c r="N8976" s="118"/>
    </row>
    <row r="8977" spans="1:14" x14ac:dyDescent="0.25">
      <c r="A8977" s="130">
        <v>46578514000120</v>
      </c>
      <c r="B8977" s="98" t="s">
        <v>12833</v>
      </c>
      <c r="C8977" s="123" t="s">
        <v>4626</v>
      </c>
      <c r="D8977" s="98" t="s">
        <v>13667</v>
      </c>
      <c r="E8977" s="98" t="s">
        <v>13670</v>
      </c>
      <c r="F8977" s="124">
        <v>11</v>
      </c>
      <c r="G8977" s="112">
        <v>38626</v>
      </c>
      <c r="H8977" s="98"/>
      <c r="I8977" s="123" t="str">
        <f t="shared" si="140"/>
        <v>NÃO</v>
      </c>
      <c r="J8977" s="123"/>
      <c r="K8977" s="123"/>
      <c r="L8977" s="123"/>
      <c r="M8977" s="98" t="s">
        <v>16875</v>
      </c>
      <c r="N8977" s="118"/>
    </row>
    <row r="8978" spans="1:14" x14ac:dyDescent="0.25">
      <c r="A8978" s="130">
        <v>10264406000135</v>
      </c>
      <c r="B8978" s="98" t="s">
        <v>12834</v>
      </c>
      <c r="C8978" s="123" t="s">
        <v>2758</v>
      </c>
      <c r="D8978" s="98" t="s">
        <v>13667</v>
      </c>
      <c r="E8978" s="98" t="s">
        <v>13670</v>
      </c>
      <c r="F8978" s="124">
        <v>11</v>
      </c>
      <c r="G8978" s="112">
        <v>38235</v>
      </c>
      <c r="H8978" s="98"/>
      <c r="I8978" s="123" t="str">
        <f t="shared" si="140"/>
        <v>NÃO</v>
      </c>
      <c r="J8978" s="123"/>
      <c r="K8978" s="123"/>
      <c r="L8978" s="123"/>
      <c r="M8978" s="98" t="s">
        <v>15456</v>
      </c>
      <c r="N8978" s="118"/>
    </row>
    <row r="8979" spans="1:14" x14ac:dyDescent="0.25">
      <c r="A8979" s="130">
        <v>10358190000177</v>
      </c>
      <c r="B8979" s="98" t="s">
        <v>12835</v>
      </c>
      <c r="C8979" s="123" t="s">
        <v>2758</v>
      </c>
      <c r="D8979" s="98" t="s">
        <v>13667</v>
      </c>
      <c r="E8979" s="98" t="s">
        <v>13670</v>
      </c>
      <c r="F8979" s="124">
        <v>14</v>
      </c>
      <c r="G8979" s="112">
        <v>43922</v>
      </c>
      <c r="H8979" s="98"/>
      <c r="I8979" s="123" t="str">
        <f t="shared" si="140"/>
        <v>SIM</v>
      </c>
      <c r="J8979" s="123"/>
      <c r="K8979" s="123"/>
      <c r="L8979" s="123"/>
      <c r="M8979" s="98"/>
      <c r="N8979" s="118"/>
    </row>
    <row r="8980" spans="1:14" x14ac:dyDescent="0.25">
      <c r="A8980" s="130">
        <v>1825413000178</v>
      </c>
      <c r="B8980" s="98" t="s">
        <v>12836</v>
      </c>
      <c r="C8980" s="123" t="s">
        <v>901</v>
      </c>
      <c r="D8980" s="98" t="s">
        <v>13667</v>
      </c>
      <c r="E8980" s="98" t="s">
        <v>13670</v>
      </c>
      <c r="F8980" s="124">
        <v>11</v>
      </c>
      <c r="G8980" s="112">
        <v>43831</v>
      </c>
      <c r="H8980" s="98"/>
      <c r="I8980" s="123" t="str">
        <f t="shared" si="140"/>
        <v>NÃO</v>
      </c>
      <c r="J8980" s="123"/>
      <c r="K8980" s="123"/>
      <c r="L8980" s="123"/>
      <c r="M8980" s="98"/>
      <c r="N8980" s="118"/>
    </row>
    <row r="8981" spans="1:14" x14ac:dyDescent="0.25">
      <c r="A8981" s="130">
        <v>29138344000143</v>
      </c>
      <c r="B8981" s="98" t="s">
        <v>12837</v>
      </c>
      <c r="C8981" s="123" t="s">
        <v>3513</v>
      </c>
      <c r="D8981" s="98" t="s">
        <v>13667</v>
      </c>
      <c r="E8981" s="98" t="s">
        <v>13670</v>
      </c>
      <c r="F8981" s="124">
        <v>11</v>
      </c>
      <c r="G8981" s="112">
        <v>43617</v>
      </c>
      <c r="H8981" s="98"/>
      <c r="I8981" s="123" t="str">
        <f t="shared" si="140"/>
        <v>NÃO</v>
      </c>
      <c r="J8981" s="123"/>
      <c r="K8981" s="123"/>
      <c r="L8981" s="123"/>
      <c r="M8981" s="98"/>
      <c r="N8981" s="118"/>
    </row>
    <row r="8982" spans="1:14" x14ac:dyDescent="0.25">
      <c r="A8982" s="130">
        <v>18338236000106</v>
      </c>
      <c r="B8982" s="98" t="s">
        <v>12838</v>
      </c>
      <c r="C8982" s="123" t="s">
        <v>1356</v>
      </c>
      <c r="D8982" s="98" t="s">
        <v>13667</v>
      </c>
      <c r="E8982" s="98" t="s">
        <v>13670</v>
      </c>
      <c r="F8982" s="124">
        <v>11</v>
      </c>
      <c r="G8982" s="112">
        <v>40269</v>
      </c>
      <c r="H8982" s="98"/>
      <c r="I8982" s="123" t="str">
        <f t="shared" si="140"/>
        <v>NÃO</v>
      </c>
      <c r="J8982" s="123"/>
      <c r="K8982" s="123"/>
      <c r="L8982" s="123"/>
      <c r="M8982" s="98"/>
      <c r="N8982" s="118"/>
    </row>
    <row r="8983" spans="1:14" x14ac:dyDescent="0.25">
      <c r="A8983" s="130">
        <v>6553804000102</v>
      </c>
      <c r="B8983" s="98" t="s">
        <v>12839</v>
      </c>
      <c r="C8983" s="123" t="s">
        <v>2926</v>
      </c>
      <c r="D8983" s="98" t="s">
        <v>13667</v>
      </c>
      <c r="E8983" s="98" t="s">
        <v>13670</v>
      </c>
      <c r="F8983" s="124">
        <v>11</v>
      </c>
      <c r="G8983" s="112">
        <v>41010</v>
      </c>
      <c r="H8983" s="98"/>
      <c r="I8983" s="123" t="str">
        <f t="shared" si="140"/>
        <v>NÃO</v>
      </c>
      <c r="J8983" s="123"/>
      <c r="K8983" s="123"/>
      <c r="L8983" s="123"/>
      <c r="M8983" s="98" t="s">
        <v>13534</v>
      </c>
      <c r="N8983" s="118"/>
    </row>
    <row r="8984" spans="1:14" x14ac:dyDescent="0.25">
      <c r="A8984" s="130">
        <v>8741399000173</v>
      </c>
      <c r="B8984" s="98" t="s">
        <v>12840</v>
      </c>
      <c r="C8984" s="123" t="s">
        <v>2554</v>
      </c>
      <c r="D8984" s="98" t="s">
        <v>13667</v>
      </c>
      <c r="E8984" s="98" t="s">
        <v>13670</v>
      </c>
      <c r="F8984" s="124">
        <v>11</v>
      </c>
      <c r="G8984" s="112">
        <v>39054</v>
      </c>
      <c r="H8984" s="98"/>
      <c r="I8984" s="123" t="str">
        <f t="shared" si="140"/>
        <v>NÃO</v>
      </c>
      <c r="J8984" s="123"/>
      <c r="K8984" s="123"/>
      <c r="L8984" s="123"/>
      <c r="M8984" s="98" t="s">
        <v>15193</v>
      </c>
      <c r="N8984" s="118"/>
    </row>
    <row r="8985" spans="1:14" x14ac:dyDescent="0.25">
      <c r="A8985" s="130">
        <v>76002666000140</v>
      </c>
      <c r="B8985" s="98" t="s">
        <v>12841</v>
      </c>
      <c r="C8985" s="123" t="s">
        <v>3143</v>
      </c>
      <c r="D8985" s="98" t="s">
        <v>13667</v>
      </c>
      <c r="E8985" s="98" t="s">
        <v>13670</v>
      </c>
      <c r="F8985" s="124">
        <v>11</v>
      </c>
      <c r="G8985" s="112">
        <v>40802</v>
      </c>
      <c r="H8985" s="98"/>
      <c r="I8985" s="123" t="str">
        <f t="shared" si="140"/>
        <v>NÃO</v>
      </c>
      <c r="J8985" s="123"/>
      <c r="K8985" s="123"/>
      <c r="L8985" s="123"/>
      <c r="M8985" s="98" t="s">
        <v>13534</v>
      </c>
      <c r="N8985" s="118"/>
    </row>
    <row r="8986" spans="1:14" x14ac:dyDescent="0.25">
      <c r="A8986" s="130">
        <v>12200150000128</v>
      </c>
      <c r="B8986" s="98" t="s">
        <v>12842</v>
      </c>
      <c r="C8986" s="123" t="s">
        <v>29</v>
      </c>
      <c r="D8986" s="98" t="s">
        <v>13667</v>
      </c>
      <c r="E8986" s="98" t="s">
        <v>13670</v>
      </c>
      <c r="F8986" s="124">
        <v>11</v>
      </c>
      <c r="G8986" s="112">
        <v>40128</v>
      </c>
      <c r="H8986" s="98"/>
      <c r="I8986" s="123" t="str">
        <f t="shared" si="140"/>
        <v>NÃO</v>
      </c>
      <c r="J8986" s="123"/>
      <c r="K8986" s="123"/>
      <c r="L8986" s="123"/>
      <c r="M8986" s="98"/>
      <c r="N8986" s="118"/>
    </row>
    <row r="8987" spans="1:14" x14ac:dyDescent="0.25">
      <c r="A8987" s="130">
        <v>8786626000187</v>
      </c>
      <c r="B8987" s="98" t="s">
        <v>12843</v>
      </c>
      <c r="C8987" s="123" t="s">
        <v>2554</v>
      </c>
      <c r="D8987" s="98" t="s">
        <v>13667</v>
      </c>
      <c r="E8987" s="98" t="s">
        <v>13670</v>
      </c>
      <c r="F8987" s="124">
        <v>11</v>
      </c>
      <c r="G8987" s="112">
        <v>39326</v>
      </c>
      <c r="H8987" s="98"/>
      <c r="I8987" s="123" t="str">
        <f t="shared" si="140"/>
        <v>NÃO</v>
      </c>
      <c r="J8987" s="123"/>
      <c r="K8987" s="123"/>
      <c r="L8987" s="123"/>
      <c r="M8987" s="98" t="s">
        <v>15194</v>
      </c>
      <c r="N8987" s="118"/>
    </row>
    <row r="8988" spans="1:14" x14ac:dyDescent="0.25">
      <c r="A8988" s="130">
        <v>8788903000190</v>
      </c>
      <c r="B8988" s="98" t="s">
        <v>12844</v>
      </c>
      <c r="C8988" s="123" t="s">
        <v>2554</v>
      </c>
      <c r="D8988" s="98" t="s">
        <v>13667</v>
      </c>
      <c r="E8988" s="98" t="s">
        <v>13670</v>
      </c>
      <c r="F8988" s="124">
        <v>11</v>
      </c>
      <c r="G8988" s="112">
        <v>39505</v>
      </c>
      <c r="H8988" s="98"/>
      <c r="I8988" s="123" t="str">
        <f t="shared" si="140"/>
        <v>NÃO</v>
      </c>
      <c r="J8988" s="123"/>
      <c r="K8988" s="123"/>
      <c r="L8988" s="123"/>
      <c r="M8988" s="98" t="s">
        <v>15198</v>
      </c>
      <c r="N8988" s="118"/>
    </row>
    <row r="8989" spans="1:14" x14ac:dyDescent="0.25">
      <c r="A8989" s="130">
        <v>6554893000101</v>
      </c>
      <c r="B8989" s="98" t="s">
        <v>12845</v>
      </c>
      <c r="C8989" s="123" t="s">
        <v>2926</v>
      </c>
      <c r="D8989" s="98" t="s">
        <v>13667</v>
      </c>
      <c r="E8989" s="98" t="s">
        <v>13670</v>
      </c>
      <c r="F8989" s="124">
        <v>11</v>
      </c>
      <c r="G8989" s="112">
        <v>41842</v>
      </c>
      <c r="H8989" s="98"/>
      <c r="I8989" s="123" t="str">
        <f t="shared" si="140"/>
        <v>NÃO</v>
      </c>
      <c r="J8989" s="123"/>
      <c r="K8989" s="123"/>
      <c r="L8989" s="123"/>
      <c r="M8989" s="98" t="s">
        <v>15625</v>
      </c>
      <c r="N8989" s="118"/>
    </row>
    <row r="8990" spans="1:14" x14ac:dyDescent="0.25">
      <c r="A8990" s="130">
        <v>6189344000177</v>
      </c>
      <c r="B8990" s="98" t="s">
        <v>12846</v>
      </c>
      <c r="C8990" s="123" t="s">
        <v>1142</v>
      </c>
      <c r="D8990" s="98" t="s">
        <v>13667</v>
      </c>
      <c r="E8990" s="98" t="s">
        <v>13670</v>
      </c>
      <c r="F8990" s="124">
        <v>11</v>
      </c>
      <c r="G8990" s="112">
        <v>39153</v>
      </c>
      <c r="H8990" s="98"/>
      <c r="I8990" s="123" t="str">
        <f t="shared" si="140"/>
        <v>NÃO</v>
      </c>
      <c r="J8990" s="123"/>
      <c r="K8990" s="123"/>
      <c r="L8990" s="123"/>
      <c r="M8990" s="98" t="s">
        <v>13534</v>
      </c>
      <c r="N8990" s="118"/>
    </row>
    <row r="8991" spans="1:14" x14ac:dyDescent="0.25">
      <c r="A8991" s="130">
        <v>12335436000110</v>
      </c>
      <c r="B8991" s="98" t="s">
        <v>12847</v>
      </c>
      <c r="C8991" s="123" t="s">
        <v>29</v>
      </c>
      <c r="D8991" s="98" t="s">
        <v>13667</v>
      </c>
      <c r="E8991" s="98" t="s">
        <v>13670</v>
      </c>
      <c r="F8991" s="124">
        <v>11</v>
      </c>
      <c r="G8991" s="112">
        <v>40924</v>
      </c>
      <c r="H8991" s="98"/>
      <c r="I8991" s="123" t="str">
        <f t="shared" si="140"/>
        <v>NÃO</v>
      </c>
      <c r="J8991" s="123"/>
      <c r="K8991" s="123"/>
      <c r="L8991" s="123"/>
      <c r="M8991" s="98" t="s">
        <v>13777</v>
      </c>
      <c r="N8991" s="118"/>
    </row>
    <row r="8992" spans="1:14" x14ac:dyDescent="0.25">
      <c r="A8992" s="130">
        <v>95423000000100</v>
      </c>
      <c r="B8992" s="98" t="s">
        <v>12848</v>
      </c>
      <c r="C8992" s="123" t="s">
        <v>3143</v>
      </c>
      <c r="D8992" s="98" t="s">
        <v>13667</v>
      </c>
      <c r="E8992" s="98" t="s">
        <v>13670</v>
      </c>
      <c r="F8992" s="124">
        <v>14</v>
      </c>
      <c r="G8992" s="112">
        <v>43922</v>
      </c>
      <c r="H8992" s="98"/>
      <c r="I8992" s="123" t="str">
        <f t="shared" si="140"/>
        <v>SIM</v>
      </c>
      <c r="J8992" s="123"/>
      <c r="K8992" s="123"/>
      <c r="L8992" s="123"/>
      <c r="M8992" s="98"/>
      <c r="N8992" s="118"/>
    </row>
    <row r="8993" spans="1:14" x14ac:dyDescent="0.25">
      <c r="A8993" s="130">
        <v>92005586000103</v>
      </c>
      <c r="B8993" s="98" t="s">
        <v>12849</v>
      </c>
      <c r="C8993" s="123" t="s">
        <v>3812</v>
      </c>
      <c r="D8993" s="98" t="s">
        <v>13667</v>
      </c>
      <c r="E8993" s="98" t="s">
        <v>13670</v>
      </c>
      <c r="F8993" s="124">
        <v>14</v>
      </c>
      <c r="G8993" s="112">
        <v>44044</v>
      </c>
      <c r="H8993" s="98"/>
      <c r="I8993" s="123" t="str">
        <f t="shared" si="140"/>
        <v>SIM</v>
      </c>
      <c r="J8993" s="123"/>
      <c r="K8993" s="123"/>
      <c r="L8993" s="123"/>
      <c r="M8993" s="98"/>
      <c r="N8993" s="118"/>
    </row>
    <row r="8994" spans="1:14" x14ac:dyDescent="0.25">
      <c r="A8994" s="130">
        <v>94444346000122</v>
      </c>
      <c r="B8994" s="98" t="s">
        <v>12850</v>
      </c>
      <c r="C8994" s="123" t="s">
        <v>3812</v>
      </c>
      <c r="D8994" s="98" t="s">
        <v>13667</v>
      </c>
      <c r="E8994" s="98" t="s">
        <v>13670</v>
      </c>
      <c r="F8994" s="124">
        <v>11</v>
      </c>
      <c r="G8994" s="112">
        <v>38290</v>
      </c>
      <c r="H8994" s="98"/>
      <c r="I8994" s="123" t="str">
        <f t="shared" si="140"/>
        <v>NÃO</v>
      </c>
      <c r="J8994" s="123"/>
      <c r="K8994" s="123"/>
      <c r="L8994" s="123"/>
      <c r="M8994" s="98" t="s">
        <v>16428</v>
      </c>
      <c r="N8994" s="118"/>
    </row>
    <row r="8995" spans="1:14" x14ac:dyDescent="0.25">
      <c r="A8995" s="130">
        <v>76178011000128</v>
      </c>
      <c r="B8995" s="98" t="s">
        <v>12851</v>
      </c>
      <c r="C8995" s="123" t="s">
        <v>3143</v>
      </c>
      <c r="D8995" s="98" t="s">
        <v>13667</v>
      </c>
      <c r="E8995" s="98" t="s">
        <v>13670</v>
      </c>
      <c r="F8995" s="124">
        <v>11</v>
      </c>
      <c r="G8995" s="112">
        <v>39090</v>
      </c>
      <c r="H8995" s="98"/>
      <c r="I8995" s="123" t="str">
        <f t="shared" si="140"/>
        <v>NÃO</v>
      </c>
      <c r="J8995" s="123"/>
      <c r="K8995" s="123"/>
      <c r="L8995" s="123"/>
      <c r="M8995" s="98"/>
      <c r="N8995" s="118"/>
    </row>
    <row r="8996" spans="1:14" x14ac:dyDescent="0.25">
      <c r="A8996" s="130">
        <v>1612981000190</v>
      </c>
      <c r="B8996" s="98" t="s">
        <v>12852</v>
      </c>
      <c r="C8996" s="123" t="s">
        <v>3513</v>
      </c>
      <c r="D8996" s="98" t="s">
        <v>13667</v>
      </c>
      <c r="E8996" s="98" t="s">
        <v>13670</v>
      </c>
      <c r="F8996" s="124">
        <v>14</v>
      </c>
      <c r="G8996" s="112">
        <v>44027</v>
      </c>
      <c r="H8996" s="98"/>
      <c r="I8996" s="123" t="str">
        <f t="shared" si="140"/>
        <v>SIM</v>
      </c>
      <c r="J8996" s="123"/>
      <c r="K8996" s="123"/>
      <c r="L8996" s="123"/>
      <c r="M8996" s="98"/>
      <c r="N8996" s="118"/>
    </row>
    <row r="8997" spans="1:14" x14ac:dyDescent="0.25">
      <c r="A8997" s="130">
        <v>88084942000146</v>
      </c>
      <c r="B8997" s="98" t="s">
        <v>12853</v>
      </c>
      <c r="C8997" s="123" t="s">
        <v>3812</v>
      </c>
      <c r="D8997" s="98" t="s">
        <v>13667</v>
      </c>
      <c r="E8997" s="98" t="s">
        <v>13670</v>
      </c>
      <c r="F8997" s="124">
        <v>11</v>
      </c>
      <c r="G8997" s="112">
        <v>38433</v>
      </c>
      <c r="H8997" s="98"/>
      <c r="I8997" s="123" t="str">
        <f t="shared" si="140"/>
        <v>NÃO</v>
      </c>
      <c r="J8997" s="123"/>
      <c r="K8997" s="123"/>
      <c r="L8997" s="123"/>
      <c r="M8997" s="98"/>
      <c r="N8997" s="118"/>
    </row>
    <row r="8998" spans="1:14" x14ac:dyDescent="0.25">
      <c r="A8998" s="130">
        <v>82827148000169</v>
      </c>
      <c r="B8998" s="98" t="s">
        <v>12854</v>
      </c>
      <c r="C8998" s="123" t="s">
        <v>4289</v>
      </c>
      <c r="D8998" s="98" t="s">
        <v>13667</v>
      </c>
      <c r="E8998" s="98" t="s">
        <v>13670</v>
      </c>
      <c r="F8998" s="124">
        <v>11</v>
      </c>
      <c r="G8998" s="112">
        <v>39625</v>
      </c>
      <c r="H8998" s="98"/>
      <c r="I8998" s="123" t="str">
        <f t="shared" si="140"/>
        <v>NÃO</v>
      </c>
      <c r="J8998" s="123"/>
      <c r="K8998" s="123"/>
      <c r="L8998" s="123"/>
      <c r="M8998" s="98" t="s">
        <v>16642</v>
      </c>
      <c r="N8998" s="118"/>
    </row>
    <row r="8999" spans="1:14" x14ac:dyDescent="0.25">
      <c r="A8999" s="130">
        <v>1612481000159</v>
      </c>
      <c r="B8999" s="98" t="s">
        <v>12855</v>
      </c>
      <c r="C8999" s="123" t="s">
        <v>1356</v>
      </c>
      <c r="D8999" s="98" t="s">
        <v>13667</v>
      </c>
      <c r="E8999" s="98" t="s">
        <v>13670</v>
      </c>
      <c r="F8999" s="124">
        <v>11</v>
      </c>
      <c r="G8999" s="112">
        <v>40544</v>
      </c>
      <c r="H8999" s="98"/>
      <c r="I8999" s="123" t="str">
        <f t="shared" si="140"/>
        <v>NÃO</v>
      </c>
      <c r="J8999" s="123"/>
      <c r="K8999" s="123"/>
      <c r="L8999" s="123"/>
      <c r="M8999" s="98" t="s">
        <v>14731</v>
      </c>
      <c r="N8999" s="118"/>
    </row>
    <row r="9000" spans="1:14" x14ac:dyDescent="0.25">
      <c r="A9000" s="130">
        <v>6447833000181</v>
      </c>
      <c r="B9000" s="98" t="s">
        <v>12856</v>
      </c>
      <c r="C9000" s="123" t="s">
        <v>1142</v>
      </c>
      <c r="D9000" s="98" t="s">
        <v>13667</v>
      </c>
      <c r="E9000" s="98" t="s">
        <v>13670</v>
      </c>
      <c r="F9000" s="124">
        <v>11</v>
      </c>
      <c r="G9000" s="112">
        <v>43350</v>
      </c>
      <c r="H9000" s="98"/>
      <c r="I9000" s="123" t="str">
        <f t="shared" si="140"/>
        <v>NÃO</v>
      </c>
      <c r="J9000" s="123"/>
      <c r="K9000" s="123"/>
      <c r="L9000" s="123"/>
      <c r="M9000" s="98" t="s">
        <v>14433</v>
      </c>
      <c r="N9000" s="118"/>
    </row>
    <row r="9001" spans="1:14" x14ac:dyDescent="0.25">
      <c r="A9001" s="130">
        <v>45279627000161</v>
      </c>
      <c r="B9001" s="98" t="s">
        <v>12857</v>
      </c>
      <c r="C9001" s="123" t="s">
        <v>4626</v>
      </c>
      <c r="D9001" s="98" t="s">
        <v>13667</v>
      </c>
      <c r="E9001" s="98" t="s">
        <v>13670</v>
      </c>
      <c r="F9001" s="124">
        <v>14</v>
      </c>
      <c r="G9001" s="112">
        <v>44136</v>
      </c>
      <c r="H9001" s="98"/>
      <c r="I9001" s="123" t="str">
        <f t="shared" si="140"/>
        <v>SIM</v>
      </c>
      <c r="J9001" s="123"/>
      <c r="K9001" s="123"/>
      <c r="L9001" s="123"/>
      <c r="M9001" s="98" t="s">
        <v>13534</v>
      </c>
      <c r="N9001" s="118"/>
    </row>
    <row r="9002" spans="1:14" x14ac:dyDescent="0.25">
      <c r="A9002" s="130">
        <v>1179647000195</v>
      </c>
      <c r="B9002" s="98" t="s">
        <v>12858</v>
      </c>
      <c r="C9002" s="123" t="s">
        <v>901</v>
      </c>
      <c r="D9002" s="98" t="s">
        <v>13667</v>
      </c>
      <c r="E9002" s="98" t="s">
        <v>13670</v>
      </c>
      <c r="F9002" s="124">
        <v>11</v>
      </c>
      <c r="G9002" s="112">
        <v>43009</v>
      </c>
      <c r="H9002" s="98"/>
      <c r="I9002" s="123" t="str">
        <f t="shared" si="140"/>
        <v>NÃO</v>
      </c>
      <c r="J9002" s="123"/>
      <c r="K9002" s="123"/>
      <c r="L9002" s="123"/>
      <c r="M9002" s="98" t="s">
        <v>14308</v>
      </c>
      <c r="N9002" s="118"/>
    </row>
    <row r="9003" spans="1:14" x14ac:dyDescent="0.25">
      <c r="A9003" s="130">
        <v>17980392000103</v>
      </c>
      <c r="B9003" s="98" t="s">
        <v>12859</v>
      </c>
      <c r="C9003" s="123" t="s">
        <v>1356</v>
      </c>
      <c r="D9003" s="98" t="s">
        <v>13667</v>
      </c>
      <c r="E9003" s="98" t="s">
        <v>13670</v>
      </c>
      <c r="F9003" s="124">
        <v>11</v>
      </c>
      <c r="G9003" s="112">
        <v>39014</v>
      </c>
      <c r="H9003" s="98"/>
      <c r="I9003" s="123" t="str">
        <f t="shared" si="140"/>
        <v>NÃO</v>
      </c>
      <c r="J9003" s="123"/>
      <c r="K9003" s="123"/>
      <c r="L9003" s="123"/>
      <c r="M9003" s="98" t="s">
        <v>14734</v>
      </c>
      <c r="N9003" s="118"/>
    </row>
    <row r="9004" spans="1:14" x14ac:dyDescent="0.25">
      <c r="A9004" s="130">
        <v>46341038000129</v>
      </c>
      <c r="B9004" s="98" t="s">
        <v>12860</v>
      </c>
      <c r="C9004" s="123" t="s">
        <v>4626</v>
      </c>
      <c r="D9004" s="98" t="s">
        <v>13667</v>
      </c>
      <c r="E9004" s="98" t="s">
        <v>13670</v>
      </c>
      <c r="F9004" s="124">
        <v>11</v>
      </c>
      <c r="G9004" s="112">
        <v>39814</v>
      </c>
      <c r="H9004" s="98"/>
      <c r="I9004" s="123" t="str">
        <f t="shared" si="140"/>
        <v>NÃO</v>
      </c>
      <c r="J9004" s="123"/>
      <c r="K9004" s="123"/>
      <c r="L9004" s="123"/>
      <c r="M9004" s="98" t="s">
        <v>16880</v>
      </c>
      <c r="N9004" s="118"/>
    </row>
    <row r="9005" spans="1:14" x14ac:dyDescent="0.25">
      <c r="A9005" s="130">
        <v>29141322000132</v>
      </c>
      <c r="B9005" s="98" t="s">
        <v>12861</v>
      </c>
      <c r="C9005" s="123" t="s">
        <v>3513</v>
      </c>
      <c r="D9005" s="98" t="s">
        <v>13667</v>
      </c>
      <c r="E9005" s="98" t="s">
        <v>13670</v>
      </c>
      <c r="F9005" s="124">
        <v>11</v>
      </c>
      <c r="G9005" s="112">
        <v>41275</v>
      </c>
      <c r="H9005" s="98"/>
      <c r="I9005" s="123" t="str">
        <f t="shared" si="140"/>
        <v>NÃO</v>
      </c>
      <c r="J9005" s="123"/>
      <c r="K9005" s="123"/>
      <c r="L9005" s="123"/>
      <c r="M9005" s="98" t="s">
        <v>13534</v>
      </c>
      <c r="N9005" s="118"/>
    </row>
    <row r="9006" spans="1:14" x14ac:dyDescent="0.25">
      <c r="A9006" s="130">
        <v>77001329000100</v>
      </c>
      <c r="B9006" s="98" t="s">
        <v>12862</v>
      </c>
      <c r="C9006" s="123" t="s">
        <v>3143</v>
      </c>
      <c r="D9006" s="98" t="s">
        <v>13667</v>
      </c>
      <c r="E9006" s="98" t="s">
        <v>13670</v>
      </c>
      <c r="F9006" s="124">
        <v>11</v>
      </c>
      <c r="G9006" s="112">
        <v>38855</v>
      </c>
      <c r="H9006" s="98"/>
      <c r="I9006" s="123" t="str">
        <f t="shared" si="140"/>
        <v>NÃO</v>
      </c>
      <c r="J9006" s="123"/>
      <c r="K9006" s="123"/>
      <c r="L9006" s="123"/>
      <c r="M9006" s="98" t="s">
        <v>15860</v>
      </c>
      <c r="N9006" s="118"/>
    </row>
    <row r="9007" spans="1:14" x14ac:dyDescent="0.25">
      <c r="A9007" s="130">
        <v>18428847000137</v>
      </c>
      <c r="B9007" s="98" t="s">
        <v>12863</v>
      </c>
      <c r="C9007" s="123" t="s">
        <v>1356</v>
      </c>
      <c r="D9007" s="98" t="s">
        <v>13667</v>
      </c>
      <c r="E9007" s="98" t="s">
        <v>13670</v>
      </c>
      <c r="F9007" s="124">
        <v>11</v>
      </c>
      <c r="G9007" s="112">
        <v>38703</v>
      </c>
      <c r="H9007" s="98"/>
      <c r="I9007" s="123" t="str">
        <f t="shared" si="140"/>
        <v>NÃO</v>
      </c>
      <c r="J9007" s="123"/>
      <c r="K9007" s="123"/>
      <c r="L9007" s="123"/>
      <c r="M9007" s="98"/>
      <c r="N9007" s="118"/>
    </row>
    <row r="9008" spans="1:14" x14ac:dyDescent="0.25">
      <c r="A9008" s="130">
        <v>23515687000101</v>
      </c>
      <c r="B9008" s="98" t="s">
        <v>12864</v>
      </c>
      <c r="C9008" s="123" t="s">
        <v>1356</v>
      </c>
      <c r="D9008" s="98" t="s">
        <v>13667</v>
      </c>
      <c r="E9008" s="98" t="s">
        <v>13670</v>
      </c>
      <c r="F9008" s="124">
        <v>14</v>
      </c>
      <c r="G9008" s="112">
        <v>44004</v>
      </c>
      <c r="H9008" s="98"/>
      <c r="I9008" s="123" t="str">
        <f t="shared" si="140"/>
        <v>SIM</v>
      </c>
      <c r="J9008" s="123"/>
      <c r="K9008" s="123"/>
      <c r="L9008" s="123"/>
      <c r="M9008" s="98"/>
      <c r="N9008" s="118"/>
    </row>
    <row r="9009" spans="1:14" x14ac:dyDescent="0.25">
      <c r="A9009" s="130">
        <v>12225546000120</v>
      </c>
      <c r="B9009" s="98" t="s">
        <v>12865</v>
      </c>
      <c r="C9009" s="123" t="s">
        <v>29</v>
      </c>
      <c r="D9009" s="98" t="s">
        <v>13667</v>
      </c>
      <c r="E9009" s="98" t="s">
        <v>13670</v>
      </c>
      <c r="F9009" s="124">
        <v>11</v>
      </c>
      <c r="G9009" s="112">
        <v>40945</v>
      </c>
      <c r="H9009" s="98"/>
      <c r="I9009" s="123" t="str">
        <f t="shared" si="140"/>
        <v>NÃO</v>
      </c>
      <c r="J9009" s="123"/>
      <c r="K9009" s="123"/>
      <c r="L9009" s="123"/>
      <c r="M9009" s="98" t="s">
        <v>13779</v>
      </c>
      <c r="N9009" s="118"/>
    </row>
    <row r="9010" spans="1:14" x14ac:dyDescent="0.25">
      <c r="A9010" s="130">
        <v>1168145000169</v>
      </c>
      <c r="B9010" s="98" t="s">
        <v>12866</v>
      </c>
      <c r="C9010" s="123" t="s">
        <v>901</v>
      </c>
      <c r="D9010" s="98" t="s">
        <v>13667</v>
      </c>
      <c r="E9010" s="98" t="s">
        <v>13670</v>
      </c>
      <c r="F9010" s="124">
        <v>11</v>
      </c>
      <c r="G9010" s="112">
        <v>40863</v>
      </c>
      <c r="H9010" s="98"/>
      <c r="I9010" s="123" t="str">
        <f t="shared" si="140"/>
        <v>NÃO</v>
      </c>
      <c r="J9010" s="123"/>
      <c r="K9010" s="123"/>
      <c r="L9010" s="123"/>
      <c r="M9010" s="98"/>
      <c r="N9010" s="118"/>
    </row>
    <row r="9011" spans="1:14" x14ac:dyDescent="0.25">
      <c r="A9011" s="130">
        <v>91553941000108</v>
      </c>
      <c r="B9011" s="98" t="s">
        <v>12867</v>
      </c>
      <c r="C9011" s="123" t="s">
        <v>3812</v>
      </c>
      <c r="D9011" s="98" t="s">
        <v>13667</v>
      </c>
      <c r="E9011" s="98" t="s">
        <v>13670</v>
      </c>
      <c r="F9011" s="124">
        <v>11</v>
      </c>
      <c r="G9011" s="112">
        <v>39532</v>
      </c>
      <c r="H9011" s="98"/>
      <c r="I9011" s="123" t="str">
        <f t="shared" si="140"/>
        <v>NÃO</v>
      </c>
      <c r="J9011" s="123"/>
      <c r="K9011" s="123"/>
      <c r="L9011" s="123"/>
      <c r="M9011" s="98" t="s">
        <v>13699</v>
      </c>
      <c r="N9011" s="118"/>
    </row>
    <row r="9012" spans="1:14" x14ac:dyDescent="0.25">
      <c r="A9012" s="130">
        <v>23539463000121</v>
      </c>
      <c r="B9012" s="98" t="s">
        <v>12868</v>
      </c>
      <c r="C9012" s="123" t="s">
        <v>1356</v>
      </c>
      <c r="D9012" s="98" t="s">
        <v>13667</v>
      </c>
      <c r="E9012" s="98" t="s">
        <v>13670</v>
      </c>
      <c r="F9012" s="124">
        <v>11</v>
      </c>
      <c r="G9012" s="112">
        <v>41068</v>
      </c>
      <c r="H9012" s="98"/>
      <c r="I9012" s="123" t="str">
        <f t="shared" si="140"/>
        <v>NÃO</v>
      </c>
      <c r="J9012" s="123"/>
      <c r="K9012" s="123"/>
      <c r="L9012" s="123"/>
      <c r="M9012" s="98" t="s">
        <v>14741</v>
      </c>
      <c r="N9012" s="118"/>
    </row>
    <row r="9013" spans="1:14" x14ac:dyDescent="0.25">
      <c r="A9013" s="130">
        <v>46523007000199</v>
      </c>
      <c r="B9013" s="98" t="s">
        <v>12869</v>
      </c>
      <c r="C9013" s="123" t="s">
        <v>4626</v>
      </c>
      <c r="D9013" s="98" t="s">
        <v>13667</v>
      </c>
      <c r="E9013" s="98" t="s">
        <v>13670</v>
      </c>
      <c r="F9013" s="124">
        <v>11</v>
      </c>
      <c r="G9013" s="112">
        <v>43101</v>
      </c>
      <c r="H9013" s="98"/>
      <c r="I9013" s="123" t="str">
        <f t="shared" si="140"/>
        <v>NÃO</v>
      </c>
      <c r="J9013" s="123"/>
      <c r="K9013" s="123"/>
      <c r="L9013" s="123"/>
      <c r="M9013" s="98" t="s">
        <v>16882</v>
      </c>
      <c r="N9013" s="118"/>
    </row>
    <row r="9014" spans="1:14" x14ac:dyDescent="0.25">
      <c r="A9014" s="130">
        <v>76105675000167</v>
      </c>
      <c r="B9014" s="98" t="s">
        <v>12870</v>
      </c>
      <c r="C9014" s="123" t="s">
        <v>3143</v>
      </c>
      <c r="D9014" s="98" t="s">
        <v>13667</v>
      </c>
      <c r="E9014" s="98" t="s">
        <v>13670</v>
      </c>
      <c r="F9014" s="124">
        <v>13</v>
      </c>
      <c r="G9014" s="112">
        <v>44136</v>
      </c>
      <c r="H9014" s="98"/>
      <c r="I9014" s="123" t="str">
        <f t="shared" si="140"/>
        <v>NÃO</v>
      </c>
      <c r="J9014" s="123"/>
      <c r="K9014" s="123"/>
      <c r="L9014" s="123"/>
      <c r="M9014" s="98"/>
      <c r="N9014" s="118"/>
    </row>
    <row r="9015" spans="1:14" x14ac:dyDescent="0.25">
      <c r="A9015" s="130">
        <v>88861448000140</v>
      </c>
      <c r="B9015" s="98" t="s">
        <v>12871</v>
      </c>
      <c r="C9015" s="123" t="s">
        <v>3812</v>
      </c>
      <c r="D9015" s="98" t="s">
        <v>13667</v>
      </c>
      <c r="E9015" s="98" t="s">
        <v>13670</v>
      </c>
      <c r="F9015" s="124">
        <v>11</v>
      </c>
      <c r="G9015" s="112">
        <v>38442</v>
      </c>
      <c r="H9015" s="98"/>
      <c r="I9015" s="123" t="str">
        <f t="shared" si="140"/>
        <v>NÃO</v>
      </c>
      <c r="J9015" s="123"/>
      <c r="K9015" s="123"/>
      <c r="L9015" s="123"/>
      <c r="M9015" s="98"/>
      <c r="N9015" s="118"/>
    </row>
    <row r="9016" spans="1:14" x14ac:dyDescent="0.25">
      <c r="A9016" s="130">
        <v>46137451000176</v>
      </c>
      <c r="B9016" s="98" t="s">
        <v>12872</v>
      </c>
      <c r="C9016" s="123" t="s">
        <v>4626</v>
      </c>
      <c r="D9016" s="98" t="s">
        <v>13667</v>
      </c>
      <c r="E9016" s="98" t="s">
        <v>13670</v>
      </c>
      <c r="F9016" s="124">
        <v>13</v>
      </c>
      <c r="G9016" s="112">
        <v>41640</v>
      </c>
      <c r="H9016" s="98"/>
      <c r="I9016" s="123" t="str">
        <f t="shared" si="140"/>
        <v>NÃO</v>
      </c>
      <c r="J9016" s="123"/>
      <c r="K9016" s="123"/>
      <c r="L9016" s="123"/>
      <c r="M9016" s="98" t="s">
        <v>16883</v>
      </c>
      <c r="N9016" s="118"/>
    </row>
    <row r="9017" spans="1:14" x14ac:dyDescent="0.25">
      <c r="A9017" s="130">
        <v>1181585000156</v>
      </c>
      <c r="B9017" s="98" t="s">
        <v>12873</v>
      </c>
      <c r="C9017" s="123" t="s">
        <v>901</v>
      </c>
      <c r="D9017" s="98" t="s">
        <v>13667</v>
      </c>
      <c r="E9017" s="98" t="s">
        <v>13670</v>
      </c>
      <c r="F9017" s="124">
        <v>11</v>
      </c>
      <c r="G9017" s="112">
        <v>42593</v>
      </c>
      <c r="H9017" s="98"/>
      <c r="I9017" s="123" t="str">
        <f t="shared" si="140"/>
        <v>NÃO</v>
      </c>
      <c r="J9017" s="123"/>
      <c r="K9017" s="123"/>
      <c r="L9017" s="123"/>
      <c r="M9017" s="98" t="s">
        <v>14313</v>
      </c>
      <c r="N9017" s="118"/>
    </row>
    <row r="9018" spans="1:14" x14ac:dyDescent="0.25">
      <c r="A9018" s="130">
        <v>6553861000183</v>
      </c>
      <c r="B9018" s="98" t="s">
        <v>12874</v>
      </c>
      <c r="C9018" s="123" t="s">
        <v>2926</v>
      </c>
      <c r="D9018" s="98" t="s">
        <v>13667</v>
      </c>
      <c r="E9018" s="98" t="s">
        <v>13670</v>
      </c>
      <c r="F9018" s="124">
        <v>11</v>
      </c>
      <c r="G9018" s="112">
        <v>40875</v>
      </c>
      <c r="H9018" s="98"/>
      <c r="I9018" s="123" t="str">
        <f t="shared" si="140"/>
        <v>NÃO</v>
      </c>
      <c r="J9018" s="123"/>
      <c r="K9018" s="123"/>
      <c r="L9018" s="123"/>
      <c r="M9018" s="98" t="s">
        <v>15627</v>
      </c>
      <c r="N9018" s="118"/>
    </row>
    <row r="9019" spans="1:14" x14ac:dyDescent="0.25">
      <c r="A9019" s="130">
        <v>8789299000117</v>
      </c>
      <c r="B9019" s="98" t="s">
        <v>12875</v>
      </c>
      <c r="C9019" s="123" t="s">
        <v>2554</v>
      </c>
      <c r="D9019" s="98" t="s">
        <v>13667</v>
      </c>
      <c r="E9019" s="98" t="s">
        <v>13670</v>
      </c>
      <c r="F9019" s="124">
        <v>11</v>
      </c>
      <c r="G9019" s="112">
        <v>38701</v>
      </c>
      <c r="H9019" s="98"/>
      <c r="I9019" s="123" t="str">
        <f t="shared" si="140"/>
        <v>NÃO</v>
      </c>
      <c r="J9019" s="123"/>
      <c r="K9019" s="123"/>
      <c r="L9019" s="123"/>
      <c r="M9019" s="98" t="s">
        <v>15200</v>
      </c>
      <c r="N9019" s="118"/>
    </row>
    <row r="9020" spans="1:14" x14ac:dyDescent="0.25">
      <c r="A9020" s="130">
        <v>76172907000108</v>
      </c>
      <c r="B9020" s="98" t="s">
        <v>12876</v>
      </c>
      <c r="C9020" s="123" t="s">
        <v>3143</v>
      </c>
      <c r="D9020" s="98" t="s">
        <v>13667</v>
      </c>
      <c r="E9020" s="98" t="s">
        <v>13670</v>
      </c>
      <c r="F9020" s="124">
        <v>14</v>
      </c>
      <c r="G9020" s="112">
        <v>44013</v>
      </c>
      <c r="H9020" s="98"/>
      <c r="I9020" s="123" t="str">
        <f t="shared" si="140"/>
        <v>SIM</v>
      </c>
      <c r="J9020" s="123"/>
      <c r="K9020" s="123"/>
      <c r="L9020" s="123"/>
      <c r="M9020" s="98"/>
      <c r="N9020" s="118"/>
    </row>
    <row r="9021" spans="1:14" x14ac:dyDescent="0.25">
      <c r="A9021" s="130">
        <v>95543427000142</v>
      </c>
      <c r="B9021" s="98" t="s">
        <v>12877</v>
      </c>
      <c r="C9021" s="123" t="s">
        <v>3143</v>
      </c>
      <c r="D9021" s="98" t="s">
        <v>13667</v>
      </c>
      <c r="E9021" s="98" t="s">
        <v>13670</v>
      </c>
      <c r="F9021" s="124">
        <v>11</v>
      </c>
      <c r="G9021" s="112">
        <v>41044</v>
      </c>
      <c r="H9021" s="98"/>
      <c r="I9021" s="123" t="str">
        <f t="shared" si="140"/>
        <v>NÃO</v>
      </c>
      <c r="J9021" s="123"/>
      <c r="K9021" s="123"/>
      <c r="L9021" s="123"/>
      <c r="M9021" s="98" t="s">
        <v>15864</v>
      </c>
      <c r="N9021" s="118"/>
    </row>
    <row r="9022" spans="1:14" x14ac:dyDescent="0.25">
      <c r="A9022" s="130">
        <v>45370707000128</v>
      </c>
      <c r="B9022" s="98" t="s">
        <v>12878</v>
      </c>
      <c r="C9022" s="123" t="s">
        <v>4626</v>
      </c>
      <c r="D9022" s="98" t="s">
        <v>13667</v>
      </c>
      <c r="E9022" s="98" t="s">
        <v>13670</v>
      </c>
      <c r="F9022" s="124">
        <v>11</v>
      </c>
      <c r="G9022" s="112">
        <v>39072</v>
      </c>
      <c r="H9022" s="98"/>
      <c r="I9022" s="123" t="str">
        <f t="shared" si="140"/>
        <v>NÃO</v>
      </c>
      <c r="J9022" s="123"/>
      <c r="K9022" s="123"/>
      <c r="L9022" s="123"/>
      <c r="M9022" s="98" t="s">
        <v>16886</v>
      </c>
      <c r="N9022" s="118"/>
    </row>
    <row r="9023" spans="1:14" x14ac:dyDescent="0.25">
      <c r="A9023" s="130">
        <v>18315226000147</v>
      </c>
      <c r="B9023" s="98" t="s">
        <v>12879</v>
      </c>
      <c r="C9023" s="123" t="s">
        <v>1356</v>
      </c>
      <c r="D9023" s="98" t="s">
        <v>13667</v>
      </c>
      <c r="E9023" s="98" t="s">
        <v>13670</v>
      </c>
      <c r="F9023" s="124">
        <v>14</v>
      </c>
      <c r="G9023" s="112">
        <v>43983</v>
      </c>
      <c r="H9023" s="98"/>
      <c r="I9023" s="123" t="str">
        <f t="shared" si="140"/>
        <v>SIM</v>
      </c>
      <c r="J9023" s="123"/>
      <c r="K9023" s="123"/>
      <c r="L9023" s="123"/>
      <c r="M9023" s="98"/>
      <c r="N9023" s="118"/>
    </row>
    <row r="9024" spans="1:14" x14ac:dyDescent="0.25">
      <c r="A9024" s="130">
        <v>1189497000109</v>
      </c>
      <c r="B9024" s="98" t="s">
        <v>12880</v>
      </c>
      <c r="C9024" s="123" t="s">
        <v>5227</v>
      </c>
      <c r="D9024" s="98" t="s">
        <v>13667</v>
      </c>
      <c r="E9024" s="98" t="s">
        <v>13670</v>
      </c>
      <c r="F9024" s="124">
        <v>11</v>
      </c>
      <c r="G9024" s="112">
        <v>39876</v>
      </c>
      <c r="H9024" s="98"/>
      <c r="I9024" s="123" t="str">
        <f t="shared" si="140"/>
        <v>NÃO</v>
      </c>
      <c r="J9024" s="123"/>
      <c r="K9024" s="123"/>
      <c r="L9024" s="123"/>
      <c r="M9024" s="98"/>
      <c r="N9024" s="118"/>
    </row>
    <row r="9025" spans="1:14" x14ac:dyDescent="0.25">
      <c r="A9025" s="130">
        <v>1740422000166</v>
      </c>
      <c r="B9025" s="98" t="s">
        <v>12881</v>
      </c>
      <c r="C9025" s="123" t="s">
        <v>901</v>
      </c>
      <c r="D9025" s="98" t="s">
        <v>13667</v>
      </c>
      <c r="E9025" s="98" t="s">
        <v>13670</v>
      </c>
      <c r="F9025" s="124">
        <v>14</v>
      </c>
      <c r="G9025" s="112">
        <v>44136</v>
      </c>
      <c r="H9025" s="98"/>
      <c r="I9025" s="123" t="str">
        <f t="shared" si="140"/>
        <v>SIM</v>
      </c>
      <c r="J9025" s="123"/>
      <c r="K9025" s="123"/>
      <c r="L9025" s="123"/>
      <c r="M9025" s="98"/>
      <c r="N9025" s="118"/>
    </row>
    <row r="9026" spans="1:14" x14ac:dyDescent="0.25">
      <c r="A9026" s="130">
        <v>76460526000116</v>
      </c>
      <c r="B9026" s="98" t="s">
        <v>12882</v>
      </c>
      <c r="C9026" s="123" t="s">
        <v>3143</v>
      </c>
      <c r="D9026" s="98" t="s">
        <v>13667</v>
      </c>
      <c r="E9026" s="98" t="s">
        <v>13670</v>
      </c>
      <c r="F9026" s="124">
        <v>14</v>
      </c>
      <c r="G9026" s="112">
        <v>44136</v>
      </c>
      <c r="H9026" s="98"/>
      <c r="I9026" s="123" t="str">
        <f t="shared" si="140"/>
        <v>SIM</v>
      </c>
      <c r="J9026" s="123"/>
      <c r="K9026" s="123"/>
      <c r="L9026" s="123"/>
      <c r="M9026" s="98"/>
      <c r="N9026" s="118"/>
    </row>
    <row r="9027" spans="1:14" x14ac:dyDescent="0.25">
      <c r="A9027" s="130">
        <v>37465176000129</v>
      </c>
      <c r="B9027" s="98" t="s">
        <v>12883</v>
      </c>
      <c r="C9027" s="123" t="s">
        <v>2274</v>
      </c>
      <c r="D9027" s="98" t="s">
        <v>13667</v>
      </c>
      <c r="E9027" s="98" t="s">
        <v>13670</v>
      </c>
      <c r="F9027" s="124">
        <v>11</v>
      </c>
      <c r="G9027" s="112">
        <v>38666</v>
      </c>
      <c r="H9027" s="98"/>
      <c r="I9027" s="123" t="str">
        <f t="shared" ref="I9027:I9090" si="141">IFERROR(IF(OR(E9027="Ativos", E9027="Aposentados",E9027="Pensionistas"),IF(F9027&gt;=14,"SIM","NÃO"),""),"")</f>
        <v>NÃO</v>
      </c>
      <c r="J9027" s="123"/>
      <c r="K9027" s="123"/>
      <c r="L9027" s="123"/>
      <c r="M9027" s="98" t="s">
        <v>15009</v>
      </c>
      <c r="N9027" s="118"/>
    </row>
    <row r="9028" spans="1:14" x14ac:dyDescent="0.25">
      <c r="A9028" s="130">
        <v>1615653000148</v>
      </c>
      <c r="B9028" s="98" t="s">
        <v>12884</v>
      </c>
      <c r="C9028" s="123" t="s">
        <v>2554</v>
      </c>
      <c r="D9028" s="98" t="s">
        <v>13667</v>
      </c>
      <c r="E9028" s="98" t="s">
        <v>13670</v>
      </c>
      <c r="F9028" s="124">
        <v>11</v>
      </c>
      <c r="G9028" s="112">
        <v>41588</v>
      </c>
      <c r="H9028" s="98"/>
      <c r="I9028" s="123" t="str">
        <f t="shared" si="141"/>
        <v>NÃO</v>
      </c>
      <c r="J9028" s="123"/>
      <c r="K9028" s="123"/>
      <c r="L9028" s="123"/>
      <c r="M9028" s="98" t="s">
        <v>15203</v>
      </c>
      <c r="N9028" s="118"/>
    </row>
    <row r="9029" spans="1:14" x14ac:dyDescent="0.25">
      <c r="A9029" s="130">
        <v>12259040000131</v>
      </c>
      <c r="B9029" s="98" t="s">
        <v>12885</v>
      </c>
      <c r="C9029" s="123" t="s">
        <v>29</v>
      </c>
      <c r="D9029" s="98" t="s">
        <v>13667</v>
      </c>
      <c r="E9029" s="98" t="s">
        <v>13670</v>
      </c>
      <c r="F9029" s="124">
        <v>11</v>
      </c>
      <c r="G9029" s="112">
        <v>40246</v>
      </c>
      <c r="H9029" s="98"/>
      <c r="I9029" s="123" t="str">
        <f t="shared" si="141"/>
        <v>NÃO</v>
      </c>
      <c r="J9029" s="123"/>
      <c r="K9029" s="123"/>
      <c r="L9029" s="123"/>
      <c r="M9029" s="98" t="s">
        <v>13782</v>
      </c>
      <c r="N9029" s="118"/>
    </row>
    <row r="9030" spans="1:14" x14ac:dyDescent="0.25">
      <c r="A9030" s="130">
        <v>1615784000125</v>
      </c>
      <c r="B9030" s="98" t="s">
        <v>12886</v>
      </c>
      <c r="C9030" s="123" t="s">
        <v>2554</v>
      </c>
      <c r="D9030" s="98" t="s">
        <v>13667</v>
      </c>
      <c r="E9030" s="98" t="s">
        <v>13670</v>
      </c>
      <c r="F9030" s="124">
        <v>11</v>
      </c>
      <c r="G9030" s="112">
        <v>40668</v>
      </c>
      <c r="H9030" s="98"/>
      <c r="I9030" s="123" t="str">
        <f t="shared" si="141"/>
        <v>NÃO</v>
      </c>
      <c r="J9030" s="123"/>
      <c r="K9030" s="123"/>
      <c r="L9030" s="123"/>
      <c r="M9030" s="98" t="s">
        <v>15207</v>
      </c>
      <c r="N9030" s="118"/>
    </row>
    <row r="9031" spans="1:14" x14ac:dyDescent="0.25">
      <c r="A9031" s="130">
        <v>18242792000176</v>
      </c>
      <c r="B9031" s="98" t="s">
        <v>12887</v>
      </c>
      <c r="C9031" s="123" t="s">
        <v>1356</v>
      </c>
      <c r="D9031" s="98" t="s">
        <v>13667</v>
      </c>
      <c r="E9031" s="98" t="s">
        <v>13670</v>
      </c>
      <c r="F9031" s="124">
        <v>12</v>
      </c>
      <c r="G9031" s="112">
        <v>39874</v>
      </c>
      <c r="H9031" s="98"/>
      <c r="I9031" s="123" t="str">
        <f t="shared" si="141"/>
        <v>NÃO</v>
      </c>
      <c r="J9031" s="123"/>
      <c r="K9031" s="123"/>
      <c r="L9031" s="123"/>
      <c r="M9031" s="98"/>
      <c r="N9031" s="118"/>
    </row>
    <row r="9032" spans="1:14" x14ac:dyDescent="0.25">
      <c r="A9032" s="130">
        <v>11049848000121</v>
      </c>
      <c r="B9032" s="98" t="s">
        <v>12888</v>
      </c>
      <c r="C9032" s="123" t="s">
        <v>2758</v>
      </c>
      <c r="D9032" s="98" t="s">
        <v>13667</v>
      </c>
      <c r="E9032" s="98" t="s">
        <v>13670</v>
      </c>
      <c r="F9032" s="124">
        <v>13</v>
      </c>
      <c r="G9032" s="112">
        <v>43160</v>
      </c>
      <c r="H9032" s="98"/>
      <c r="I9032" s="123" t="str">
        <f t="shared" si="141"/>
        <v>NÃO</v>
      </c>
      <c r="J9032" s="123"/>
      <c r="K9032" s="123"/>
      <c r="L9032" s="123"/>
      <c r="M9032" s="98" t="s">
        <v>15460</v>
      </c>
      <c r="N9032" s="118"/>
    </row>
    <row r="9033" spans="1:14" x14ac:dyDescent="0.25">
      <c r="A9033" s="130">
        <v>83102251000104</v>
      </c>
      <c r="B9033" s="98" t="s">
        <v>12889</v>
      </c>
      <c r="C9033" s="123" t="s">
        <v>4289</v>
      </c>
      <c r="D9033" s="98" t="s">
        <v>13667</v>
      </c>
      <c r="E9033" s="98" t="s">
        <v>13670</v>
      </c>
      <c r="F9033" s="124">
        <v>14</v>
      </c>
      <c r="G9033" s="112">
        <v>44105</v>
      </c>
      <c r="H9033" s="98"/>
      <c r="I9033" s="123" t="str">
        <f t="shared" si="141"/>
        <v>SIM</v>
      </c>
      <c r="J9033" s="123"/>
      <c r="K9033" s="123"/>
      <c r="L9033" s="123"/>
      <c r="M9033" s="98"/>
      <c r="N9033" s="118"/>
    </row>
    <row r="9034" spans="1:14" x14ac:dyDescent="0.25">
      <c r="A9034" s="130">
        <v>18296681000142</v>
      </c>
      <c r="B9034" s="98" t="s">
        <v>12890</v>
      </c>
      <c r="C9034" s="123" t="s">
        <v>1356</v>
      </c>
      <c r="D9034" s="98" t="s">
        <v>13667</v>
      </c>
      <c r="E9034" s="98" t="s">
        <v>13670</v>
      </c>
      <c r="F9034" s="124">
        <v>11</v>
      </c>
      <c r="G9034" s="112">
        <v>41963</v>
      </c>
      <c r="H9034" s="98"/>
      <c r="I9034" s="123" t="str">
        <f t="shared" si="141"/>
        <v>NÃO</v>
      </c>
      <c r="J9034" s="123"/>
      <c r="K9034" s="123"/>
      <c r="L9034" s="123"/>
      <c r="M9034" s="98" t="s">
        <v>14745</v>
      </c>
      <c r="N9034" s="118"/>
    </row>
    <row r="9035" spans="1:14" x14ac:dyDescent="0.25">
      <c r="A9035" s="130">
        <v>3434792000109</v>
      </c>
      <c r="B9035" s="98" t="s">
        <v>12891</v>
      </c>
      <c r="C9035" s="123" t="s">
        <v>2197</v>
      </c>
      <c r="D9035" s="98" t="s">
        <v>13667</v>
      </c>
      <c r="E9035" s="98" t="s">
        <v>13670</v>
      </c>
      <c r="F9035" s="124">
        <v>14</v>
      </c>
      <c r="G9035" s="112">
        <v>44015</v>
      </c>
      <c r="H9035" s="98"/>
      <c r="I9035" s="123" t="str">
        <f t="shared" si="141"/>
        <v>SIM</v>
      </c>
      <c r="J9035" s="123"/>
      <c r="K9035" s="123"/>
      <c r="L9035" s="123"/>
      <c r="M9035" s="98"/>
      <c r="N9035" s="118"/>
    </row>
    <row r="9036" spans="1:14" x14ac:dyDescent="0.25">
      <c r="A9036" s="130">
        <v>33000670000167</v>
      </c>
      <c r="B9036" s="98" t="s">
        <v>12892</v>
      </c>
      <c r="C9036" s="123" t="s">
        <v>2274</v>
      </c>
      <c r="D9036" s="98" t="s">
        <v>13667</v>
      </c>
      <c r="E9036" s="98" t="s">
        <v>13670</v>
      </c>
      <c r="F9036" s="124">
        <v>11</v>
      </c>
      <c r="G9036" s="112">
        <v>38645</v>
      </c>
      <c r="H9036" s="98"/>
      <c r="I9036" s="123" t="str">
        <f t="shared" si="141"/>
        <v>NÃO</v>
      </c>
      <c r="J9036" s="123"/>
      <c r="K9036" s="123"/>
      <c r="L9036" s="123"/>
      <c r="M9036" s="98" t="s">
        <v>15012</v>
      </c>
      <c r="N9036" s="118"/>
    </row>
    <row r="9037" spans="1:14" x14ac:dyDescent="0.25">
      <c r="A9037" s="130">
        <v>65712077000130</v>
      </c>
      <c r="B9037" s="98" t="s">
        <v>12893</v>
      </c>
      <c r="C9037" s="123" t="s">
        <v>4626</v>
      </c>
      <c r="D9037" s="98" t="s">
        <v>13667</v>
      </c>
      <c r="E9037" s="98" t="s">
        <v>13670</v>
      </c>
      <c r="F9037" s="124">
        <v>11</v>
      </c>
      <c r="G9037" s="112">
        <v>42719</v>
      </c>
      <c r="H9037" s="98"/>
      <c r="I9037" s="123" t="str">
        <f t="shared" si="141"/>
        <v>NÃO</v>
      </c>
      <c r="J9037" s="123"/>
      <c r="K9037" s="123"/>
      <c r="L9037" s="123"/>
      <c r="M9037" s="98" t="s">
        <v>16889</v>
      </c>
      <c r="N9037" s="118"/>
    </row>
    <row r="9038" spans="1:14" x14ac:dyDescent="0.25">
      <c r="A9038" s="130">
        <v>92451152000129</v>
      </c>
      <c r="B9038" s="98" t="s">
        <v>12894</v>
      </c>
      <c r="C9038" s="123" t="s">
        <v>3812</v>
      </c>
      <c r="D9038" s="98" t="s">
        <v>13667</v>
      </c>
      <c r="E9038" s="98" t="s">
        <v>13670</v>
      </c>
      <c r="F9038" s="124">
        <v>11</v>
      </c>
      <c r="G9038" s="112">
        <v>42736</v>
      </c>
      <c r="H9038" s="98"/>
      <c r="I9038" s="123" t="str">
        <f t="shared" si="141"/>
        <v>NÃO</v>
      </c>
      <c r="J9038" s="123"/>
      <c r="K9038" s="123"/>
      <c r="L9038" s="123"/>
      <c r="M9038" s="98"/>
      <c r="N9038" s="118"/>
    </row>
    <row r="9039" spans="1:14" x14ac:dyDescent="0.25">
      <c r="A9039" s="130">
        <v>1067974000155</v>
      </c>
      <c r="B9039" s="98" t="s">
        <v>12895</v>
      </c>
      <c r="C9039" s="123" t="s">
        <v>5227</v>
      </c>
      <c r="D9039" s="98" t="s">
        <v>13667</v>
      </c>
      <c r="E9039" s="98" t="s">
        <v>13670</v>
      </c>
      <c r="F9039" s="124">
        <v>11</v>
      </c>
      <c r="G9039" s="112">
        <v>43543</v>
      </c>
      <c r="H9039" s="98"/>
      <c r="I9039" s="123" t="str">
        <f t="shared" si="141"/>
        <v>NÃO</v>
      </c>
      <c r="J9039" s="123"/>
      <c r="K9039" s="123"/>
      <c r="L9039" s="123"/>
      <c r="M9039" s="98"/>
      <c r="N9039" s="118"/>
    </row>
    <row r="9040" spans="1:14" x14ac:dyDescent="0.25">
      <c r="A9040" s="130">
        <v>3503638000133</v>
      </c>
      <c r="B9040" s="98" t="s">
        <v>12896</v>
      </c>
      <c r="C9040" s="123" t="s">
        <v>2274</v>
      </c>
      <c r="D9040" s="98" t="s">
        <v>13667</v>
      </c>
      <c r="E9040" s="98" t="s">
        <v>13670</v>
      </c>
      <c r="F9040" s="124">
        <v>11</v>
      </c>
      <c r="G9040" s="112">
        <v>38315</v>
      </c>
      <c r="H9040" s="98"/>
      <c r="I9040" s="123" t="str">
        <f t="shared" si="141"/>
        <v>NÃO</v>
      </c>
      <c r="J9040" s="123"/>
      <c r="K9040" s="123"/>
      <c r="L9040" s="123"/>
      <c r="M9040" s="98" t="s">
        <v>15016</v>
      </c>
      <c r="N9040" s="118"/>
    </row>
    <row r="9041" spans="1:14" x14ac:dyDescent="0.25">
      <c r="A9041" s="130">
        <v>15023989000126</v>
      </c>
      <c r="B9041" s="98" t="s">
        <v>12897</v>
      </c>
      <c r="C9041" s="123" t="s">
        <v>2274</v>
      </c>
      <c r="D9041" s="98" t="s">
        <v>13667</v>
      </c>
      <c r="E9041" s="98" t="s">
        <v>13670</v>
      </c>
      <c r="F9041" s="124">
        <v>14</v>
      </c>
      <c r="G9041" s="112">
        <v>44166</v>
      </c>
      <c r="H9041" s="98"/>
      <c r="I9041" s="123" t="str">
        <f t="shared" si="141"/>
        <v>SIM</v>
      </c>
      <c r="J9041" s="123"/>
      <c r="K9041" s="123"/>
      <c r="L9041" s="123"/>
      <c r="M9041" s="98"/>
      <c r="N9041" s="118"/>
    </row>
    <row r="9042" spans="1:14" x14ac:dyDescent="0.25">
      <c r="A9042" s="130">
        <v>45162328000142</v>
      </c>
      <c r="B9042" s="98" t="s">
        <v>12898</v>
      </c>
      <c r="C9042" s="123" t="s">
        <v>4626</v>
      </c>
      <c r="D9042" s="98" t="s">
        <v>13667</v>
      </c>
      <c r="E9042" s="98" t="s">
        <v>13670</v>
      </c>
      <c r="F9042" s="124">
        <v>11</v>
      </c>
      <c r="G9042" s="112">
        <v>40275</v>
      </c>
      <c r="H9042" s="98"/>
      <c r="I9042" s="123" t="str">
        <f t="shared" si="141"/>
        <v>NÃO</v>
      </c>
      <c r="J9042" s="123"/>
      <c r="K9042" s="123"/>
      <c r="L9042" s="123"/>
      <c r="M9042" s="98"/>
      <c r="N9042" s="118"/>
    </row>
    <row r="9043" spans="1:14" x14ac:dyDescent="0.25">
      <c r="A9043" s="130">
        <v>16444143000122</v>
      </c>
      <c r="B9043" s="98" t="s">
        <v>12899</v>
      </c>
      <c r="C9043" s="123" t="s">
        <v>215</v>
      </c>
      <c r="D9043" s="98" t="s">
        <v>13667</v>
      </c>
      <c r="E9043" s="98" t="s">
        <v>13670</v>
      </c>
      <c r="F9043" s="124">
        <v>11</v>
      </c>
      <c r="G9043" s="112">
        <v>39175</v>
      </c>
      <c r="H9043" s="98"/>
      <c r="I9043" s="123" t="str">
        <f t="shared" si="141"/>
        <v>NÃO</v>
      </c>
      <c r="J9043" s="123"/>
      <c r="K9043" s="123"/>
      <c r="L9043" s="123"/>
      <c r="M9043" s="98"/>
      <c r="N9043" s="118"/>
    </row>
    <row r="9044" spans="1:14" x14ac:dyDescent="0.25">
      <c r="A9044" s="130">
        <v>51842177000176</v>
      </c>
      <c r="B9044" s="98" t="s">
        <v>12900</v>
      </c>
      <c r="C9044" s="123" t="s">
        <v>4626</v>
      </c>
      <c r="D9044" s="98" t="s">
        <v>13667</v>
      </c>
      <c r="E9044" s="98" t="s">
        <v>13670</v>
      </c>
      <c r="F9044" s="124">
        <v>11</v>
      </c>
      <c r="G9044" s="112">
        <v>43800</v>
      </c>
      <c r="H9044" s="98"/>
      <c r="I9044" s="123" t="str">
        <f t="shared" si="141"/>
        <v>NÃO</v>
      </c>
      <c r="J9044" s="123"/>
      <c r="K9044" s="123"/>
      <c r="L9044" s="123"/>
      <c r="M9044" s="98"/>
      <c r="N9044" s="118"/>
    </row>
    <row r="9045" spans="1:14" x14ac:dyDescent="0.25">
      <c r="A9045" s="130">
        <v>1801612000146</v>
      </c>
      <c r="B9045" s="98" t="s">
        <v>12901</v>
      </c>
      <c r="C9045" s="123" t="s">
        <v>901</v>
      </c>
      <c r="D9045" s="98" t="s">
        <v>13667</v>
      </c>
      <c r="E9045" s="98" t="s">
        <v>13670</v>
      </c>
      <c r="F9045" s="124">
        <v>14.25</v>
      </c>
      <c r="G9045" s="112">
        <v>43917</v>
      </c>
      <c r="H9045" s="98"/>
      <c r="I9045" s="123" t="str">
        <f t="shared" si="141"/>
        <v>SIM</v>
      </c>
      <c r="J9045" s="123"/>
      <c r="K9045" s="123"/>
      <c r="L9045" s="123"/>
      <c r="M9045" s="98" t="s">
        <v>14315</v>
      </c>
      <c r="N9045" s="118"/>
    </row>
    <row r="9046" spans="1:14" x14ac:dyDescent="0.25">
      <c r="A9046" s="130">
        <v>28920999000106</v>
      </c>
      <c r="B9046" s="98" t="s">
        <v>12902</v>
      </c>
      <c r="C9046" s="123" t="s">
        <v>3513</v>
      </c>
      <c r="D9046" s="98" t="s">
        <v>13667</v>
      </c>
      <c r="E9046" s="98" t="s">
        <v>13670</v>
      </c>
      <c r="F9046" s="124">
        <v>14</v>
      </c>
      <c r="G9046" s="112">
        <v>44044</v>
      </c>
      <c r="H9046" s="98"/>
      <c r="I9046" s="123" t="str">
        <f t="shared" si="141"/>
        <v>SIM</v>
      </c>
      <c r="J9046" s="123"/>
      <c r="K9046" s="123"/>
      <c r="L9046" s="123"/>
      <c r="M9046" s="98"/>
      <c r="N9046" s="118"/>
    </row>
    <row r="9047" spans="1:14" x14ac:dyDescent="0.25">
      <c r="A9047" s="130">
        <v>8358053000190</v>
      </c>
      <c r="B9047" s="98" t="s">
        <v>12903</v>
      </c>
      <c r="C9047" s="123" t="s">
        <v>3601</v>
      </c>
      <c r="D9047" s="98" t="s">
        <v>13667</v>
      </c>
      <c r="E9047" s="98" t="s">
        <v>13670</v>
      </c>
      <c r="F9047" s="124">
        <v>11</v>
      </c>
      <c r="G9047" s="112">
        <v>41640</v>
      </c>
      <c r="H9047" s="98"/>
      <c r="I9047" s="123" t="str">
        <f t="shared" si="141"/>
        <v>NÃO</v>
      </c>
      <c r="J9047" s="123"/>
      <c r="K9047" s="123"/>
      <c r="L9047" s="123"/>
      <c r="M9047" s="98" t="s">
        <v>16110</v>
      </c>
      <c r="N9047" s="118"/>
    </row>
    <row r="9048" spans="1:14" x14ac:dyDescent="0.25">
      <c r="A9048" s="130">
        <v>87344016000108</v>
      </c>
      <c r="B9048" s="98" t="s">
        <v>12904</v>
      </c>
      <c r="C9048" s="123" t="s">
        <v>3812</v>
      </c>
      <c r="D9048" s="98" t="s">
        <v>13667</v>
      </c>
      <c r="E9048" s="98" t="s">
        <v>13670</v>
      </c>
      <c r="F9048" s="124">
        <v>11</v>
      </c>
      <c r="G9048" s="112">
        <v>42736</v>
      </c>
      <c r="H9048" s="98"/>
      <c r="I9048" s="123" t="str">
        <f t="shared" si="141"/>
        <v>NÃO</v>
      </c>
      <c r="J9048" s="123"/>
      <c r="K9048" s="123"/>
      <c r="L9048" s="123"/>
      <c r="M9048" s="98" t="s">
        <v>16432</v>
      </c>
      <c r="N9048" s="118"/>
    </row>
    <row r="9049" spans="1:14" x14ac:dyDescent="0.25">
      <c r="A9049" s="130">
        <v>1617413000182</v>
      </c>
      <c r="B9049" s="98" t="s">
        <v>12905</v>
      </c>
      <c r="C9049" s="123" t="s">
        <v>901</v>
      </c>
      <c r="D9049" s="98" t="s">
        <v>13667</v>
      </c>
      <c r="E9049" s="98" t="s">
        <v>13670</v>
      </c>
      <c r="F9049" s="124">
        <v>11</v>
      </c>
      <c r="G9049" s="112">
        <v>41471</v>
      </c>
      <c r="H9049" s="98"/>
      <c r="I9049" s="123" t="str">
        <f t="shared" si="141"/>
        <v>NÃO</v>
      </c>
      <c r="J9049" s="123"/>
      <c r="K9049" s="123"/>
      <c r="L9049" s="123"/>
      <c r="M9049" s="98" t="s">
        <v>14316</v>
      </c>
      <c r="N9049" s="118"/>
    </row>
    <row r="9050" spans="1:14" x14ac:dyDescent="0.25">
      <c r="A9050" s="130">
        <v>4876447000180</v>
      </c>
      <c r="B9050" s="98" t="s">
        <v>12906</v>
      </c>
      <c r="C9050" s="123" t="s">
        <v>2413</v>
      </c>
      <c r="D9050" s="98" t="s">
        <v>13667</v>
      </c>
      <c r="E9050" s="98" t="s">
        <v>13670</v>
      </c>
      <c r="F9050" s="124">
        <v>11</v>
      </c>
      <c r="G9050" s="112">
        <v>38480</v>
      </c>
      <c r="H9050" s="98"/>
      <c r="I9050" s="123" t="str">
        <f t="shared" si="141"/>
        <v>NÃO</v>
      </c>
      <c r="J9050" s="123"/>
      <c r="K9050" s="123"/>
      <c r="L9050" s="123"/>
      <c r="M9050" s="98"/>
      <c r="N9050" s="118"/>
    </row>
    <row r="9051" spans="1:14" x14ac:dyDescent="0.25">
      <c r="A9051" s="130">
        <v>4876447000180</v>
      </c>
      <c r="B9051" s="98" t="s">
        <v>12906</v>
      </c>
      <c r="C9051" s="123" t="s">
        <v>2413</v>
      </c>
      <c r="D9051" s="98" t="s">
        <v>13667</v>
      </c>
      <c r="E9051" s="98" t="s">
        <v>13670</v>
      </c>
      <c r="F9051" s="124">
        <v>11</v>
      </c>
      <c r="G9051" s="112">
        <v>41275</v>
      </c>
      <c r="H9051" s="98"/>
      <c r="I9051" s="123" t="str">
        <f t="shared" si="141"/>
        <v>NÃO</v>
      </c>
      <c r="J9051" s="123"/>
      <c r="K9051" s="123"/>
      <c r="L9051" s="123"/>
      <c r="M9051" s="98" t="s">
        <v>15097</v>
      </c>
      <c r="N9051" s="118"/>
    </row>
    <row r="9052" spans="1:14" x14ac:dyDescent="0.25">
      <c r="A9052" s="130">
        <v>92963560000160</v>
      </c>
      <c r="B9052" s="98" t="s">
        <v>12907</v>
      </c>
      <c r="C9052" s="123" t="s">
        <v>3812</v>
      </c>
      <c r="D9052" s="98" t="s">
        <v>13667</v>
      </c>
      <c r="E9052" s="98" t="s">
        <v>13670</v>
      </c>
      <c r="F9052" s="124">
        <v>14</v>
      </c>
      <c r="G9052" s="112">
        <v>43082</v>
      </c>
      <c r="H9052" s="98"/>
      <c r="I9052" s="123" t="str">
        <f t="shared" si="141"/>
        <v>SIM</v>
      </c>
      <c r="J9052" s="123"/>
      <c r="K9052" s="123"/>
      <c r="L9052" s="123"/>
      <c r="M9052" s="98"/>
      <c r="N9052" s="118"/>
    </row>
    <row r="9053" spans="1:14" x14ac:dyDescent="0.25">
      <c r="A9053" s="130">
        <v>1591618000136</v>
      </c>
      <c r="B9053" s="98" t="s">
        <v>12908</v>
      </c>
      <c r="C9053" s="123" t="s">
        <v>3143</v>
      </c>
      <c r="D9053" s="98" t="s">
        <v>13667</v>
      </c>
      <c r="E9053" s="98" t="s">
        <v>13670</v>
      </c>
      <c r="F9053" s="124">
        <v>11</v>
      </c>
      <c r="G9053" s="112">
        <v>43466</v>
      </c>
      <c r="H9053" s="98"/>
      <c r="I9053" s="123" t="str">
        <f t="shared" si="141"/>
        <v>NÃO</v>
      </c>
      <c r="J9053" s="123"/>
      <c r="K9053" s="123"/>
      <c r="L9053" s="123"/>
      <c r="M9053" s="98" t="s">
        <v>15866</v>
      </c>
      <c r="N9053" s="118"/>
    </row>
    <row r="9054" spans="1:14" x14ac:dyDescent="0.25">
      <c r="A9054" s="130">
        <v>82575812000120</v>
      </c>
      <c r="B9054" s="98" t="s">
        <v>12909</v>
      </c>
      <c r="C9054" s="123" t="s">
        <v>4289</v>
      </c>
      <c r="D9054" s="98" t="s">
        <v>13667</v>
      </c>
      <c r="E9054" s="98" t="s">
        <v>13670</v>
      </c>
      <c r="F9054" s="124">
        <v>14</v>
      </c>
      <c r="G9054" s="112">
        <v>44105</v>
      </c>
      <c r="H9054" s="98"/>
      <c r="I9054" s="123" t="str">
        <f t="shared" si="141"/>
        <v>SIM</v>
      </c>
      <c r="J9054" s="123"/>
      <c r="K9054" s="123"/>
      <c r="L9054" s="123"/>
      <c r="M9054" s="98"/>
      <c r="N9054" s="118"/>
    </row>
    <row r="9055" spans="1:14" x14ac:dyDescent="0.25">
      <c r="A9055" s="130">
        <v>12366720000154</v>
      </c>
      <c r="B9055" s="98" t="s">
        <v>12910</v>
      </c>
      <c r="C9055" s="123" t="s">
        <v>29</v>
      </c>
      <c r="D9055" s="98" t="s">
        <v>13667</v>
      </c>
      <c r="E9055" s="98" t="s">
        <v>13670</v>
      </c>
      <c r="F9055" s="124">
        <v>11</v>
      </c>
      <c r="G9055" s="112">
        <v>41536</v>
      </c>
      <c r="H9055" s="98"/>
      <c r="I9055" s="123" t="str">
        <f t="shared" si="141"/>
        <v>NÃO</v>
      </c>
      <c r="J9055" s="123"/>
      <c r="K9055" s="123"/>
      <c r="L9055" s="123"/>
      <c r="M9055" s="98"/>
      <c r="N9055" s="118"/>
    </row>
    <row r="9056" spans="1:14" x14ac:dyDescent="0.25">
      <c r="A9056" s="130">
        <v>8629446000191</v>
      </c>
      <c r="B9056" s="98" t="s">
        <v>12911</v>
      </c>
      <c r="C9056" s="123" t="s">
        <v>29</v>
      </c>
      <c r="D9056" s="98" t="s">
        <v>13667</v>
      </c>
      <c r="E9056" s="98" t="s">
        <v>13670</v>
      </c>
      <c r="F9056" s="124">
        <v>11</v>
      </c>
      <c r="G9056" s="112">
        <v>39376</v>
      </c>
      <c r="H9056" s="98"/>
      <c r="I9056" s="123" t="str">
        <f t="shared" si="141"/>
        <v>NÃO</v>
      </c>
      <c r="J9056" s="123"/>
      <c r="K9056" s="123"/>
      <c r="L9056" s="123"/>
      <c r="M9056" s="98" t="s">
        <v>13784</v>
      </c>
      <c r="N9056" s="118"/>
    </row>
    <row r="9057" spans="1:14" x14ac:dyDescent="0.25">
      <c r="A9057" s="130">
        <v>3238904000148</v>
      </c>
      <c r="B9057" s="98" t="s">
        <v>12912</v>
      </c>
      <c r="C9057" s="123" t="s">
        <v>2274</v>
      </c>
      <c r="D9057" s="98" t="s">
        <v>13667</v>
      </c>
      <c r="E9057" s="98" t="s">
        <v>13670</v>
      </c>
      <c r="F9057" s="124">
        <v>11</v>
      </c>
      <c r="G9057" s="112">
        <v>43221</v>
      </c>
      <c r="H9057" s="98"/>
      <c r="I9057" s="123" t="str">
        <f t="shared" si="141"/>
        <v>NÃO</v>
      </c>
      <c r="J9057" s="123"/>
      <c r="K9057" s="123"/>
      <c r="L9057" s="123"/>
      <c r="M9057" s="98" t="s">
        <v>15019</v>
      </c>
      <c r="N9057" s="118"/>
    </row>
    <row r="9058" spans="1:14" x14ac:dyDescent="0.25">
      <c r="A9058" s="130">
        <v>24740268000128</v>
      </c>
      <c r="B9058" s="98" t="s">
        <v>12913</v>
      </c>
      <c r="C9058" s="123" t="s">
        <v>2274</v>
      </c>
      <c r="D9058" s="98" t="s">
        <v>13667</v>
      </c>
      <c r="E9058" s="98" t="s">
        <v>13670</v>
      </c>
      <c r="F9058" s="124">
        <v>14</v>
      </c>
      <c r="G9058" s="112">
        <v>44136</v>
      </c>
      <c r="H9058" s="98"/>
      <c r="I9058" s="123" t="str">
        <f t="shared" si="141"/>
        <v>SIM</v>
      </c>
      <c r="J9058" s="123"/>
      <c r="K9058" s="123"/>
      <c r="L9058" s="123"/>
      <c r="M9058" s="98"/>
      <c r="N9058" s="118"/>
    </row>
    <row r="9059" spans="1:14" x14ac:dyDescent="0.25">
      <c r="A9059" s="130">
        <v>46634481000198</v>
      </c>
      <c r="B9059" s="98" t="s">
        <v>12914</v>
      </c>
      <c r="C9059" s="123" t="s">
        <v>4626</v>
      </c>
      <c r="D9059" s="98" t="s">
        <v>13667</v>
      </c>
      <c r="E9059" s="98" t="s">
        <v>13670</v>
      </c>
      <c r="F9059" s="124">
        <v>14</v>
      </c>
      <c r="G9059" s="112">
        <v>43922</v>
      </c>
      <c r="H9059" s="98"/>
      <c r="I9059" s="123" t="str">
        <f t="shared" si="141"/>
        <v>SIM</v>
      </c>
      <c r="J9059" s="123"/>
      <c r="K9059" s="123"/>
      <c r="L9059" s="123"/>
      <c r="M9059" s="98"/>
      <c r="N9059" s="118"/>
    </row>
    <row r="9060" spans="1:14" x14ac:dyDescent="0.25">
      <c r="A9060" s="130">
        <v>45339363000194</v>
      </c>
      <c r="B9060" s="98" t="s">
        <v>12915</v>
      </c>
      <c r="C9060" s="123" t="s">
        <v>4626</v>
      </c>
      <c r="D9060" s="98" t="s">
        <v>13667</v>
      </c>
      <c r="E9060" s="98" t="s">
        <v>13670</v>
      </c>
      <c r="F9060" s="124">
        <v>14</v>
      </c>
      <c r="G9060" s="112">
        <v>44013</v>
      </c>
      <c r="H9060" s="98"/>
      <c r="I9060" s="123" t="str">
        <f t="shared" si="141"/>
        <v>SIM</v>
      </c>
      <c r="J9060" s="123"/>
      <c r="K9060" s="123"/>
      <c r="L9060" s="123"/>
      <c r="M9060" s="98"/>
      <c r="N9060" s="118"/>
    </row>
    <row r="9061" spans="1:14" x14ac:dyDescent="0.25">
      <c r="A9061" s="130">
        <v>6208946000124</v>
      </c>
      <c r="B9061" s="98" t="s">
        <v>12916</v>
      </c>
      <c r="C9061" s="123" t="s">
        <v>1142</v>
      </c>
      <c r="D9061" s="98" t="s">
        <v>13667</v>
      </c>
      <c r="E9061" s="98" t="s">
        <v>13670</v>
      </c>
      <c r="F9061" s="124">
        <v>11</v>
      </c>
      <c r="G9061" s="112">
        <v>40876</v>
      </c>
      <c r="H9061" s="98"/>
      <c r="I9061" s="123" t="str">
        <f t="shared" si="141"/>
        <v>NÃO</v>
      </c>
      <c r="J9061" s="123"/>
      <c r="K9061" s="123"/>
      <c r="L9061" s="123"/>
      <c r="M9061" s="98" t="s">
        <v>13834</v>
      </c>
      <c r="N9061" s="118"/>
    </row>
    <row r="9062" spans="1:14" x14ac:dyDescent="0.25">
      <c r="A9062" s="130">
        <v>87613659000100</v>
      </c>
      <c r="B9062" s="98" t="s">
        <v>12917</v>
      </c>
      <c r="C9062" s="123" t="s">
        <v>3812</v>
      </c>
      <c r="D9062" s="98" t="s">
        <v>13667</v>
      </c>
      <c r="E9062" s="98" t="s">
        <v>13670</v>
      </c>
      <c r="F9062" s="124">
        <v>11</v>
      </c>
      <c r="G9062" s="112">
        <v>43497</v>
      </c>
      <c r="H9062" s="98"/>
      <c r="I9062" s="123" t="str">
        <f t="shared" si="141"/>
        <v>NÃO</v>
      </c>
      <c r="J9062" s="123"/>
      <c r="K9062" s="123"/>
      <c r="L9062" s="123"/>
      <c r="M9062" s="98"/>
      <c r="N9062" s="118"/>
    </row>
    <row r="9063" spans="1:14" x14ac:dyDescent="0.25">
      <c r="A9063" s="130">
        <v>93845519000151</v>
      </c>
      <c r="B9063" s="98" t="s">
        <v>12918</v>
      </c>
      <c r="C9063" s="123" t="s">
        <v>3812</v>
      </c>
      <c r="D9063" s="98" t="s">
        <v>13667</v>
      </c>
      <c r="E9063" s="98" t="s">
        <v>13670</v>
      </c>
      <c r="F9063" s="124">
        <v>14</v>
      </c>
      <c r="G9063" s="112">
        <v>44105</v>
      </c>
      <c r="H9063" s="98"/>
      <c r="I9063" s="123" t="str">
        <f t="shared" si="141"/>
        <v>SIM</v>
      </c>
      <c r="J9063" s="123"/>
      <c r="K9063" s="123"/>
      <c r="L9063" s="123"/>
      <c r="M9063" s="98"/>
      <c r="N9063" s="118"/>
    </row>
    <row r="9064" spans="1:14" x14ac:dyDescent="0.25">
      <c r="A9064" s="130">
        <v>3107539000132</v>
      </c>
      <c r="B9064" s="98" t="s">
        <v>12919</v>
      </c>
      <c r="C9064" s="123" t="s">
        <v>2197</v>
      </c>
      <c r="D9064" s="98" t="s">
        <v>13667</v>
      </c>
      <c r="E9064" s="98" t="s">
        <v>13670</v>
      </c>
      <c r="F9064" s="124">
        <v>11</v>
      </c>
      <c r="G9064" s="112">
        <v>39071</v>
      </c>
      <c r="H9064" s="98"/>
      <c r="I9064" s="123" t="str">
        <f t="shared" si="141"/>
        <v>NÃO</v>
      </c>
      <c r="J9064" s="123"/>
      <c r="K9064" s="123"/>
      <c r="L9064" s="123"/>
      <c r="M9064" s="98" t="s">
        <v>13534</v>
      </c>
      <c r="N9064" s="118"/>
    </row>
    <row r="9065" spans="1:14" x14ac:dyDescent="0.25">
      <c r="A9065" s="130">
        <v>299198000156</v>
      </c>
      <c r="B9065" s="98" t="s">
        <v>12920</v>
      </c>
      <c r="C9065" s="123" t="s">
        <v>5227</v>
      </c>
      <c r="D9065" s="98" t="s">
        <v>13667</v>
      </c>
      <c r="E9065" s="98" t="s">
        <v>13670</v>
      </c>
      <c r="F9065" s="124">
        <v>11</v>
      </c>
      <c r="G9065" s="112">
        <v>41661</v>
      </c>
      <c r="H9065" s="98"/>
      <c r="I9065" s="123" t="str">
        <f t="shared" si="141"/>
        <v>NÃO</v>
      </c>
      <c r="J9065" s="123"/>
      <c r="K9065" s="123"/>
      <c r="L9065" s="123"/>
      <c r="M9065" s="98" t="s">
        <v>17033</v>
      </c>
      <c r="N9065" s="118"/>
    </row>
    <row r="9066" spans="1:14" x14ac:dyDescent="0.25">
      <c r="A9066" s="130">
        <v>75461970000193</v>
      </c>
      <c r="B9066" s="98" t="s">
        <v>12921</v>
      </c>
      <c r="C9066" s="123" t="s">
        <v>3143</v>
      </c>
      <c r="D9066" s="98" t="s">
        <v>13667</v>
      </c>
      <c r="E9066" s="98" t="s">
        <v>13670</v>
      </c>
      <c r="F9066" s="124">
        <v>11</v>
      </c>
      <c r="G9066" s="112">
        <v>41087</v>
      </c>
      <c r="H9066" s="98"/>
      <c r="I9066" s="123" t="str">
        <f t="shared" si="141"/>
        <v>NÃO</v>
      </c>
      <c r="J9066" s="123"/>
      <c r="K9066" s="123"/>
      <c r="L9066" s="123"/>
      <c r="M9066" s="98" t="s">
        <v>13534</v>
      </c>
      <c r="N9066" s="118"/>
    </row>
    <row r="9067" spans="1:14" x14ac:dyDescent="0.25">
      <c r="A9067" s="130">
        <v>83102541000158</v>
      </c>
      <c r="B9067" s="98" t="s">
        <v>12922</v>
      </c>
      <c r="C9067" s="123" t="s">
        <v>4289</v>
      </c>
      <c r="D9067" s="98" t="s">
        <v>13667</v>
      </c>
      <c r="E9067" s="98" t="s">
        <v>13670</v>
      </c>
      <c r="F9067" s="124">
        <v>14</v>
      </c>
      <c r="G9067" s="112">
        <v>44166</v>
      </c>
      <c r="H9067" s="98"/>
      <c r="I9067" s="123" t="str">
        <f t="shared" si="141"/>
        <v>SIM</v>
      </c>
      <c r="J9067" s="123"/>
      <c r="K9067" s="123"/>
      <c r="L9067" s="123"/>
      <c r="M9067" s="98"/>
      <c r="N9067" s="118"/>
    </row>
    <row r="9068" spans="1:14" x14ac:dyDescent="0.25">
      <c r="A9068" s="130">
        <v>5903125000145</v>
      </c>
      <c r="B9068" s="98" t="s">
        <v>12923</v>
      </c>
      <c r="C9068" s="123" t="s">
        <v>3747</v>
      </c>
      <c r="D9068" s="98" t="s">
        <v>13667</v>
      </c>
      <c r="E9068" s="98" t="s">
        <v>13670</v>
      </c>
      <c r="F9068" s="124">
        <v>11</v>
      </c>
      <c r="G9068" s="112">
        <v>40539</v>
      </c>
      <c r="H9068" s="98"/>
      <c r="I9068" s="123" t="str">
        <f t="shared" si="141"/>
        <v>NÃO</v>
      </c>
      <c r="J9068" s="123"/>
      <c r="K9068" s="123"/>
      <c r="L9068" s="123"/>
      <c r="M9068" s="98"/>
      <c r="N9068" s="118"/>
    </row>
    <row r="9069" spans="1:14" x14ac:dyDescent="0.25">
      <c r="A9069" s="130">
        <v>91105452000193</v>
      </c>
      <c r="B9069" s="98" t="s">
        <v>12924</v>
      </c>
      <c r="C9069" s="123" t="s">
        <v>3812</v>
      </c>
      <c r="D9069" s="98" t="s">
        <v>13667</v>
      </c>
      <c r="E9069" s="98" t="s">
        <v>13670</v>
      </c>
      <c r="F9069" s="124">
        <v>14</v>
      </c>
      <c r="G9069" s="112">
        <v>44013</v>
      </c>
      <c r="H9069" s="98"/>
      <c r="I9069" s="123" t="str">
        <f t="shared" si="141"/>
        <v>SIM</v>
      </c>
      <c r="J9069" s="123"/>
      <c r="K9069" s="123"/>
      <c r="L9069" s="123"/>
      <c r="M9069" s="98"/>
      <c r="N9069" s="118"/>
    </row>
    <row r="9070" spans="1:14" x14ac:dyDescent="0.25">
      <c r="A9070" s="130">
        <v>87613667000148</v>
      </c>
      <c r="B9070" s="98" t="s">
        <v>12925</v>
      </c>
      <c r="C9070" s="123" t="s">
        <v>3812</v>
      </c>
      <c r="D9070" s="98" t="s">
        <v>13667</v>
      </c>
      <c r="E9070" s="98" t="s">
        <v>13670</v>
      </c>
      <c r="F9070" s="124">
        <v>14</v>
      </c>
      <c r="G9070" s="112">
        <v>44044</v>
      </c>
      <c r="H9070" s="98"/>
      <c r="I9070" s="123" t="str">
        <f t="shared" si="141"/>
        <v>SIM</v>
      </c>
      <c r="J9070" s="123"/>
      <c r="K9070" s="123"/>
      <c r="L9070" s="123"/>
      <c r="M9070" s="98"/>
      <c r="N9070" s="118"/>
    </row>
    <row r="9071" spans="1:14" x14ac:dyDescent="0.25">
      <c r="A9071" s="130">
        <v>1743335000162</v>
      </c>
      <c r="B9071" s="98" t="s">
        <v>12926</v>
      </c>
      <c r="C9071" s="123" t="s">
        <v>901</v>
      </c>
      <c r="D9071" s="98" t="s">
        <v>13667</v>
      </c>
      <c r="E9071" s="98" t="s">
        <v>13670</v>
      </c>
      <c r="F9071" s="124">
        <v>11</v>
      </c>
      <c r="G9071" s="112">
        <v>38972</v>
      </c>
      <c r="H9071" s="98"/>
      <c r="I9071" s="123" t="str">
        <f t="shared" si="141"/>
        <v>NÃO</v>
      </c>
      <c r="J9071" s="123"/>
      <c r="K9071" s="123"/>
      <c r="L9071" s="123"/>
      <c r="M9071" s="98"/>
      <c r="N9071" s="118"/>
    </row>
    <row r="9072" spans="1:14" x14ac:dyDescent="0.25">
      <c r="A9072" s="130">
        <v>45094901000128</v>
      </c>
      <c r="B9072" s="98" t="s">
        <v>12927</v>
      </c>
      <c r="C9072" s="123" t="s">
        <v>4626</v>
      </c>
      <c r="D9072" s="98" t="s">
        <v>13667</v>
      </c>
      <c r="E9072" s="98" t="s">
        <v>13670</v>
      </c>
      <c r="F9072" s="124">
        <v>11</v>
      </c>
      <c r="G9072" s="112">
        <v>41275</v>
      </c>
      <c r="H9072" s="98"/>
      <c r="I9072" s="123" t="str">
        <f t="shared" si="141"/>
        <v>NÃO</v>
      </c>
      <c r="J9072" s="123"/>
      <c r="K9072" s="123"/>
      <c r="L9072" s="123"/>
      <c r="M9072" s="98" t="s">
        <v>16893</v>
      </c>
      <c r="N9072" s="118"/>
    </row>
    <row r="9073" spans="1:14" x14ac:dyDescent="0.25">
      <c r="A9073" s="130">
        <v>12461653000157</v>
      </c>
      <c r="B9073" s="98" t="s">
        <v>12928</v>
      </c>
      <c r="C9073" s="123" t="s">
        <v>634</v>
      </c>
      <c r="D9073" s="98" t="s">
        <v>13667</v>
      </c>
      <c r="E9073" s="98" t="s">
        <v>13670</v>
      </c>
      <c r="F9073" s="124">
        <v>11</v>
      </c>
      <c r="G9073" s="112">
        <v>40392</v>
      </c>
      <c r="H9073" s="98"/>
      <c r="I9073" s="123" t="str">
        <f t="shared" si="141"/>
        <v>NÃO</v>
      </c>
      <c r="J9073" s="123"/>
      <c r="K9073" s="123"/>
      <c r="L9073" s="123"/>
      <c r="M9073" s="98"/>
      <c r="N9073" s="118"/>
    </row>
    <row r="9074" spans="1:14" x14ac:dyDescent="0.25">
      <c r="A9074" s="130">
        <v>18675983000121</v>
      </c>
      <c r="B9074" s="98" t="s">
        <v>12929</v>
      </c>
      <c r="C9074" s="123" t="s">
        <v>1356</v>
      </c>
      <c r="D9074" s="98" t="s">
        <v>13667</v>
      </c>
      <c r="E9074" s="98" t="s">
        <v>13670</v>
      </c>
      <c r="F9074" s="124">
        <v>14</v>
      </c>
      <c r="G9074" s="112">
        <v>44105</v>
      </c>
      <c r="H9074" s="98"/>
      <c r="I9074" s="123" t="str">
        <f t="shared" si="141"/>
        <v>SIM</v>
      </c>
      <c r="J9074" s="123"/>
      <c r="K9074" s="123"/>
      <c r="L9074" s="123"/>
      <c r="M9074" s="98"/>
      <c r="N9074" s="118"/>
    </row>
    <row r="9075" spans="1:14" x14ac:dyDescent="0.25">
      <c r="A9075" s="130">
        <v>3408911000140</v>
      </c>
      <c r="B9075" s="98" t="s">
        <v>12930</v>
      </c>
      <c r="C9075" s="123" t="s">
        <v>2274</v>
      </c>
      <c r="D9075" s="98" t="s">
        <v>13667</v>
      </c>
      <c r="E9075" s="98" t="s">
        <v>13670</v>
      </c>
      <c r="F9075" s="124">
        <v>11</v>
      </c>
      <c r="G9075" s="112">
        <v>41432</v>
      </c>
      <c r="H9075" s="98"/>
      <c r="I9075" s="123" t="str">
        <f t="shared" si="141"/>
        <v>NÃO</v>
      </c>
      <c r="J9075" s="123"/>
      <c r="K9075" s="123"/>
      <c r="L9075" s="123"/>
      <c r="M9075" s="98" t="s">
        <v>15021</v>
      </c>
      <c r="N9075" s="118"/>
    </row>
    <row r="9076" spans="1:14" x14ac:dyDescent="0.25">
      <c r="A9076" s="130">
        <v>46177531000155</v>
      </c>
      <c r="B9076" s="98" t="s">
        <v>12931</v>
      </c>
      <c r="C9076" s="123" t="s">
        <v>4626</v>
      </c>
      <c r="D9076" s="98" t="s">
        <v>13667</v>
      </c>
      <c r="E9076" s="98" t="s">
        <v>13670</v>
      </c>
      <c r="F9076" s="124">
        <v>14</v>
      </c>
      <c r="G9076" s="112">
        <v>44044</v>
      </c>
      <c r="H9076" s="98"/>
      <c r="I9076" s="123" t="str">
        <f t="shared" si="141"/>
        <v>SIM</v>
      </c>
      <c r="J9076" s="123"/>
      <c r="K9076" s="123"/>
      <c r="L9076" s="123"/>
      <c r="M9076" s="98"/>
      <c r="N9076" s="118"/>
    </row>
    <row r="9077" spans="1:14" x14ac:dyDescent="0.25">
      <c r="A9077" s="130">
        <v>18585570000156</v>
      </c>
      <c r="B9077" s="98" t="s">
        <v>12932</v>
      </c>
      <c r="C9077" s="123" t="s">
        <v>1356</v>
      </c>
      <c r="D9077" s="98" t="s">
        <v>13667</v>
      </c>
      <c r="E9077" s="98" t="s">
        <v>13670</v>
      </c>
      <c r="F9077" s="124">
        <v>11</v>
      </c>
      <c r="G9077" s="112">
        <v>38943</v>
      </c>
      <c r="H9077" s="98"/>
      <c r="I9077" s="123" t="str">
        <f t="shared" si="141"/>
        <v>NÃO</v>
      </c>
      <c r="J9077" s="123"/>
      <c r="K9077" s="123"/>
      <c r="L9077" s="123"/>
      <c r="M9077" s="98"/>
      <c r="N9077" s="118"/>
    </row>
    <row r="9078" spans="1:14" x14ac:dyDescent="0.25">
      <c r="A9078" s="130">
        <v>4628681000198</v>
      </c>
      <c r="B9078" s="98" t="s">
        <v>12933</v>
      </c>
      <c r="C9078" s="123" t="s">
        <v>133</v>
      </c>
      <c r="D9078" s="98" t="s">
        <v>13667</v>
      </c>
      <c r="E9078" s="98" t="s">
        <v>13670</v>
      </c>
      <c r="F9078" s="124">
        <v>11</v>
      </c>
      <c r="G9078" s="112">
        <v>41536</v>
      </c>
      <c r="H9078" s="98"/>
      <c r="I9078" s="123" t="str">
        <f t="shared" si="141"/>
        <v>NÃO</v>
      </c>
      <c r="J9078" s="123"/>
      <c r="K9078" s="123"/>
      <c r="L9078" s="123"/>
      <c r="M9078" s="98" t="s">
        <v>13856</v>
      </c>
      <c r="N9078" s="118"/>
    </row>
    <row r="9079" spans="1:14" x14ac:dyDescent="0.25">
      <c r="A9079" s="130">
        <v>94707494000192</v>
      </c>
      <c r="B9079" s="98" t="s">
        <v>12934</v>
      </c>
      <c r="C9079" s="123" t="s">
        <v>3812</v>
      </c>
      <c r="D9079" s="98" t="s">
        <v>13667</v>
      </c>
      <c r="E9079" s="98" t="s">
        <v>13670</v>
      </c>
      <c r="F9079" s="124">
        <v>11</v>
      </c>
      <c r="G9079" s="112">
        <v>41000</v>
      </c>
      <c r="H9079" s="98"/>
      <c r="I9079" s="123" t="str">
        <f t="shared" si="141"/>
        <v>NÃO</v>
      </c>
      <c r="J9079" s="123"/>
      <c r="K9079" s="123"/>
      <c r="L9079" s="123"/>
      <c r="M9079" s="98" t="s">
        <v>16440</v>
      </c>
      <c r="N9079" s="118"/>
    </row>
    <row r="9080" spans="1:14" x14ac:dyDescent="0.25">
      <c r="A9080" s="130">
        <v>18602060000140</v>
      </c>
      <c r="B9080" s="98" t="s">
        <v>12935</v>
      </c>
      <c r="C9080" s="123" t="s">
        <v>1356</v>
      </c>
      <c r="D9080" s="98" t="s">
        <v>13667</v>
      </c>
      <c r="E9080" s="98" t="s">
        <v>13670</v>
      </c>
      <c r="F9080" s="124">
        <v>11</v>
      </c>
      <c r="G9080" s="112">
        <v>38467</v>
      </c>
      <c r="H9080" s="98"/>
      <c r="I9080" s="123" t="str">
        <f t="shared" si="141"/>
        <v>NÃO</v>
      </c>
      <c r="J9080" s="123"/>
      <c r="K9080" s="123"/>
      <c r="L9080" s="123"/>
      <c r="M9080" s="98" t="s">
        <v>14751</v>
      </c>
      <c r="N9080" s="118"/>
    </row>
    <row r="9081" spans="1:14" x14ac:dyDescent="0.25">
      <c r="A9081" s="130">
        <v>55356653000108</v>
      </c>
      <c r="B9081" s="98" t="s">
        <v>12936</v>
      </c>
      <c r="C9081" s="123" t="s">
        <v>4626</v>
      </c>
      <c r="D9081" s="98" t="s">
        <v>13667</v>
      </c>
      <c r="E9081" s="98" t="s">
        <v>13670</v>
      </c>
      <c r="F9081" s="124">
        <v>12.2</v>
      </c>
      <c r="G9081" s="112">
        <v>38664</v>
      </c>
      <c r="H9081" s="98"/>
      <c r="I9081" s="123" t="str">
        <f t="shared" si="141"/>
        <v>NÃO</v>
      </c>
      <c r="J9081" s="123"/>
      <c r="K9081" s="123"/>
      <c r="L9081" s="123"/>
      <c r="M9081" s="98"/>
      <c r="N9081" s="118"/>
    </row>
    <row r="9082" spans="1:14" x14ac:dyDescent="0.25">
      <c r="A9082" s="130">
        <v>1613745000199</v>
      </c>
      <c r="B9082" s="98" t="s">
        <v>12937</v>
      </c>
      <c r="C9082" s="123" t="s">
        <v>1142</v>
      </c>
      <c r="D9082" s="98" t="s">
        <v>13667</v>
      </c>
      <c r="E9082" s="98" t="s">
        <v>13670</v>
      </c>
      <c r="F9082" s="124">
        <v>11</v>
      </c>
      <c r="G9082" s="112">
        <v>40725</v>
      </c>
      <c r="H9082" s="98"/>
      <c r="I9082" s="123" t="str">
        <f t="shared" si="141"/>
        <v>NÃO</v>
      </c>
      <c r="J9082" s="123"/>
      <c r="K9082" s="123"/>
      <c r="L9082" s="123"/>
      <c r="M9082" s="98" t="s">
        <v>14435</v>
      </c>
      <c r="N9082" s="118"/>
    </row>
    <row r="9083" spans="1:14" x14ac:dyDescent="0.25">
      <c r="A9083" s="130">
        <v>6124739000191</v>
      </c>
      <c r="B9083" s="98" t="s">
        <v>12938</v>
      </c>
      <c r="C9083" s="123" t="s">
        <v>1142</v>
      </c>
      <c r="D9083" s="98" t="s">
        <v>13667</v>
      </c>
      <c r="E9083" s="98" t="s">
        <v>13670</v>
      </c>
      <c r="F9083" s="124">
        <v>11</v>
      </c>
      <c r="G9083" s="112">
        <v>39502</v>
      </c>
      <c r="H9083" s="98"/>
      <c r="I9083" s="123" t="str">
        <f t="shared" si="141"/>
        <v>NÃO</v>
      </c>
      <c r="J9083" s="123"/>
      <c r="K9083" s="123"/>
      <c r="L9083" s="123"/>
      <c r="M9083" s="98" t="s">
        <v>13710</v>
      </c>
      <c r="N9083" s="118"/>
    </row>
    <row r="9084" spans="1:14" x14ac:dyDescent="0.25">
      <c r="A9084" s="130">
        <v>46476131000140</v>
      </c>
      <c r="B9084" s="98" t="s">
        <v>12939</v>
      </c>
      <c r="C9084" s="123" t="s">
        <v>4626</v>
      </c>
      <c r="D9084" s="98" t="s">
        <v>13667</v>
      </c>
      <c r="E9084" s="98" t="s">
        <v>13670</v>
      </c>
      <c r="F9084" s="124">
        <v>11</v>
      </c>
      <c r="G9084" s="112">
        <v>40800</v>
      </c>
      <c r="H9084" s="98"/>
      <c r="I9084" s="123" t="str">
        <f t="shared" si="141"/>
        <v>NÃO</v>
      </c>
      <c r="J9084" s="123"/>
      <c r="K9084" s="123"/>
      <c r="L9084" s="123"/>
      <c r="M9084" s="98" t="s">
        <v>13534</v>
      </c>
      <c r="N9084" s="118"/>
    </row>
    <row r="9085" spans="1:14" x14ac:dyDescent="0.25">
      <c r="A9085" s="130">
        <v>1974088000105</v>
      </c>
      <c r="B9085" s="98" t="s">
        <v>12940</v>
      </c>
      <c r="C9085" s="123" t="s">
        <v>2274</v>
      </c>
      <c r="D9085" s="98" t="s">
        <v>13667</v>
      </c>
      <c r="E9085" s="98" t="s">
        <v>13670</v>
      </c>
      <c r="F9085" s="124">
        <v>11</v>
      </c>
      <c r="G9085" s="112">
        <v>42718</v>
      </c>
      <c r="H9085" s="98"/>
      <c r="I9085" s="123" t="str">
        <f t="shared" si="141"/>
        <v>NÃO</v>
      </c>
      <c r="J9085" s="123"/>
      <c r="K9085" s="123"/>
      <c r="L9085" s="123"/>
      <c r="M9085" s="98" t="s">
        <v>15023</v>
      </c>
      <c r="N9085" s="118"/>
    </row>
    <row r="9086" spans="1:14" x14ac:dyDescent="0.25">
      <c r="A9086" s="130">
        <v>8888968000108</v>
      </c>
      <c r="B9086" s="98" t="s">
        <v>12941</v>
      </c>
      <c r="C9086" s="123" t="s">
        <v>2554</v>
      </c>
      <c r="D9086" s="98" t="s">
        <v>13667</v>
      </c>
      <c r="E9086" s="98" t="s">
        <v>13670</v>
      </c>
      <c r="F9086" s="124">
        <v>11</v>
      </c>
      <c r="G9086" s="112">
        <v>43003</v>
      </c>
      <c r="H9086" s="98"/>
      <c r="I9086" s="123" t="str">
        <f t="shared" si="141"/>
        <v>NÃO</v>
      </c>
      <c r="J9086" s="123"/>
      <c r="K9086" s="123"/>
      <c r="L9086" s="123"/>
      <c r="M9086" s="98" t="s">
        <v>15209</v>
      </c>
      <c r="N9086" s="118"/>
    </row>
    <row r="9087" spans="1:14" x14ac:dyDescent="0.25">
      <c r="A9087" s="130">
        <v>77003424000134</v>
      </c>
      <c r="B9087" s="98" t="s">
        <v>12942</v>
      </c>
      <c r="C9087" s="123" t="s">
        <v>3143</v>
      </c>
      <c r="D9087" s="98" t="s">
        <v>13667</v>
      </c>
      <c r="E9087" s="98" t="s">
        <v>13670</v>
      </c>
      <c r="F9087" s="124">
        <v>14</v>
      </c>
      <c r="G9087" s="112">
        <v>43929</v>
      </c>
      <c r="H9087" s="98"/>
      <c r="I9087" s="123" t="str">
        <f t="shared" si="141"/>
        <v>SIM</v>
      </c>
      <c r="J9087" s="123"/>
      <c r="K9087" s="123"/>
      <c r="L9087" s="123"/>
      <c r="M9087" s="98"/>
      <c r="N9087" s="118"/>
    </row>
    <row r="9088" spans="1:14" x14ac:dyDescent="0.25">
      <c r="A9088" s="130">
        <v>88186754000129</v>
      </c>
      <c r="B9088" s="98" t="s">
        <v>12943</v>
      </c>
      <c r="C9088" s="123" t="s">
        <v>3812</v>
      </c>
      <c r="D9088" s="98" t="s">
        <v>13667</v>
      </c>
      <c r="E9088" s="98" t="s">
        <v>13670</v>
      </c>
      <c r="F9088" s="124">
        <v>14</v>
      </c>
      <c r="G9088" s="112">
        <v>44052</v>
      </c>
      <c r="H9088" s="98"/>
      <c r="I9088" s="123" t="str">
        <f t="shared" si="141"/>
        <v>SIM</v>
      </c>
      <c r="J9088" s="123"/>
      <c r="K9088" s="123"/>
      <c r="L9088" s="123"/>
      <c r="M9088" s="98"/>
      <c r="N9088" s="118"/>
    </row>
    <row r="9089" spans="1:14" x14ac:dyDescent="0.25">
      <c r="A9089" s="130">
        <v>18296699000144</v>
      </c>
      <c r="B9089" s="98" t="s">
        <v>12944</v>
      </c>
      <c r="C9089" s="123" t="s">
        <v>1356</v>
      </c>
      <c r="D9089" s="98" t="s">
        <v>13667</v>
      </c>
      <c r="E9089" s="98" t="s">
        <v>13670</v>
      </c>
      <c r="F9089" s="124">
        <v>11</v>
      </c>
      <c r="G9089" s="112">
        <v>38443</v>
      </c>
      <c r="H9089" s="98"/>
      <c r="I9089" s="123" t="str">
        <f t="shared" si="141"/>
        <v>NÃO</v>
      </c>
      <c r="J9089" s="123"/>
      <c r="K9089" s="123"/>
      <c r="L9089" s="123"/>
      <c r="M9089" s="98" t="s">
        <v>13534</v>
      </c>
      <c r="N9089" s="118"/>
    </row>
    <row r="9090" spans="1:14" x14ac:dyDescent="0.25">
      <c r="A9090" s="130">
        <v>44547313000130</v>
      </c>
      <c r="B9090" s="98" t="s">
        <v>12945</v>
      </c>
      <c r="C9090" s="123" t="s">
        <v>4626</v>
      </c>
      <c r="D9090" s="98" t="s">
        <v>13667</v>
      </c>
      <c r="E9090" s="98" t="s">
        <v>13670</v>
      </c>
      <c r="F9090" s="124">
        <v>14</v>
      </c>
      <c r="G9090" s="112">
        <v>44044</v>
      </c>
      <c r="H9090" s="98"/>
      <c r="I9090" s="123" t="str">
        <f t="shared" si="141"/>
        <v>SIM</v>
      </c>
      <c r="J9090" s="123"/>
      <c r="K9090" s="123"/>
      <c r="L9090" s="123"/>
      <c r="M9090" s="98"/>
      <c r="N9090" s="118"/>
    </row>
    <row r="9091" spans="1:14" x14ac:dyDescent="0.25">
      <c r="A9091" s="130">
        <v>39560008000148</v>
      </c>
      <c r="B9091" s="98" t="s">
        <v>12946</v>
      </c>
      <c r="C9091" s="123" t="s">
        <v>3513</v>
      </c>
      <c r="D9091" s="98" t="s">
        <v>13667</v>
      </c>
      <c r="E9091" s="98" t="s">
        <v>13670</v>
      </c>
      <c r="F9091" s="124">
        <v>11</v>
      </c>
      <c r="G9091" s="112">
        <v>40429</v>
      </c>
      <c r="H9091" s="98"/>
      <c r="I9091" s="123" t="str">
        <f t="shared" ref="I9091:I9154" si="142">IFERROR(IF(OR(E9091="Ativos", E9091="Aposentados",E9091="Pensionistas"),IF(F9091&gt;=14,"SIM","NÃO"),""),"")</f>
        <v>NÃO</v>
      </c>
      <c r="J9091" s="123"/>
      <c r="K9091" s="123"/>
      <c r="L9091" s="123"/>
      <c r="M9091" s="98" t="s">
        <v>14143</v>
      </c>
      <c r="N9091" s="118"/>
    </row>
    <row r="9092" spans="1:14" x14ac:dyDescent="0.25">
      <c r="A9092" s="130">
        <v>76105568000139</v>
      </c>
      <c r="B9092" s="98" t="s">
        <v>12947</v>
      </c>
      <c r="C9092" s="123" t="s">
        <v>3143</v>
      </c>
      <c r="D9092" s="98" t="s">
        <v>13667</v>
      </c>
      <c r="E9092" s="98" t="s">
        <v>13670</v>
      </c>
      <c r="F9092" s="124">
        <v>11</v>
      </c>
      <c r="G9092" s="112">
        <v>38699</v>
      </c>
      <c r="H9092" s="98"/>
      <c r="I9092" s="123" t="str">
        <f t="shared" si="142"/>
        <v>NÃO</v>
      </c>
      <c r="J9092" s="123"/>
      <c r="K9092" s="123"/>
      <c r="L9092" s="123"/>
      <c r="M9092" s="98"/>
      <c r="N9092" s="118"/>
    </row>
    <row r="9093" spans="1:14" x14ac:dyDescent="0.25">
      <c r="A9093" s="130">
        <v>12241675000101</v>
      </c>
      <c r="B9093" s="98" t="s">
        <v>12948</v>
      </c>
      <c r="C9093" s="123" t="s">
        <v>29</v>
      </c>
      <c r="D9093" s="98" t="s">
        <v>13667</v>
      </c>
      <c r="E9093" s="98" t="s">
        <v>13670</v>
      </c>
      <c r="F9093" s="124">
        <v>12</v>
      </c>
      <c r="G9093" s="112">
        <v>42370</v>
      </c>
      <c r="H9093" s="98"/>
      <c r="I9093" s="123" t="str">
        <f t="shared" si="142"/>
        <v>NÃO</v>
      </c>
      <c r="J9093" s="123"/>
      <c r="K9093" s="123"/>
      <c r="L9093" s="123"/>
      <c r="M9093" s="98" t="s">
        <v>13787</v>
      </c>
      <c r="N9093" s="118"/>
    </row>
    <row r="9094" spans="1:14" x14ac:dyDescent="0.25">
      <c r="A9094" s="130">
        <v>8742264000122</v>
      </c>
      <c r="B9094" s="98" t="s">
        <v>12949</v>
      </c>
      <c r="C9094" s="123" t="s">
        <v>2554</v>
      </c>
      <c r="D9094" s="98" t="s">
        <v>13667</v>
      </c>
      <c r="E9094" s="98" t="s">
        <v>13670</v>
      </c>
      <c r="F9094" s="124">
        <v>14</v>
      </c>
      <c r="G9094" s="112">
        <v>44036</v>
      </c>
      <c r="H9094" s="98"/>
      <c r="I9094" s="123" t="str">
        <f t="shared" si="142"/>
        <v>SIM</v>
      </c>
      <c r="J9094" s="123"/>
      <c r="K9094" s="123"/>
      <c r="L9094" s="123"/>
      <c r="M9094" s="98"/>
      <c r="N9094" s="118"/>
    </row>
    <row r="9095" spans="1:14" x14ac:dyDescent="0.25">
      <c r="A9095" s="130">
        <v>39485412000102</v>
      </c>
      <c r="B9095" s="98" t="s">
        <v>12950</v>
      </c>
      <c r="C9095" s="123" t="s">
        <v>3513</v>
      </c>
      <c r="D9095" s="98" t="s">
        <v>13667</v>
      </c>
      <c r="E9095" s="98" t="s">
        <v>13670</v>
      </c>
      <c r="F9095" s="124">
        <v>11</v>
      </c>
      <c r="G9095" s="112">
        <v>43462</v>
      </c>
      <c r="H9095" s="98"/>
      <c r="I9095" s="123" t="str">
        <f t="shared" si="142"/>
        <v>NÃO</v>
      </c>
      <c r="J9095" s="123"/>
      <c r="K9095" s="123"/>
      <c r="L9095" s="123"/>
      <c r="M9095" s="98" t="s">
        <v>16017</v>
      </c>
      <c r="N9095" s="118"/>
    </row>
    <row r="9096" spans="1:14" x14ac:dyDescent="0.25">
      <c r="A9096" s="130">
        <v>37465002000166</v>
      </c>
      <c r="B9096" s="98" t="s">
        <v>12951</v>
      </c>
      <c r="C9096" s="123" t="s">
        <v>2274</v>
      </c>
      <c r="D9096" s="98" t="s">
        <v>13667</v>
      </c>
      <c r="E9096" s="98" t="s">
        <v>13670</v>
      </c>
      <c r="F9096" s="124">
        <v>11</v>
      </c>
      <c r="G9096" s="112">
        <v>38590</v>
      </c>
      <c r="H9096" s="98"/>
      <c r="I9096" s="123" t="str">
        <f t="shared" si="142"/>
        <v>NÃO</v>
      </c>
      <c r="J9096" s="123"/>
      <c r="K9096" s="123"/>
      <c r="L9096" s="123"/>
      <c r="M9096" s="98" t="s">
        <v>15025</v>
      </c>
      <c r="N9096" s="118"/>
    </row>
    <row r="9097" spans="1:14" x14ac:dyDescent="0.25">
      <c r="A9097" s="130">
        <v>76973692000116</v>
      </c>
      <c r="B9097" s="98" t="s">
        <v>12952</v>
      </c>
      <c r="C9097" s="123" t="s">
        <v>3143</v>
      </c>
      <c r="D9097" s="98" t="s">
        <v>13667</v>
      </c>
      <c r="E9097" s="98" t="s">
        <v>13670</v>
      </c>
      <c r="F9097" s="124">
        <v>11</v>
      </c>
      <c r="G9097" s="112">
        <v>40108</v>
      </c>
      <c r="H9097" s="98"/>
      <c r="I9097" s="123" t="str">
        <f t="shared" si="142"/>
        <v>NÃO</v>
      </c>
      <c r="J9097" s="123"/>
      <c r="K9097" s="123"/>
      <c r="L9097" s="123"/>
      <c r="M9097" s="98" t="s">
        <v>15871</v>
      </c>
      <c r="N9097" s="118"/>
    </row>
    <row r="9098" spans="1:14" x14ac:dyDescent="0.25">
      <c r="A9098" s="130">
        <v>94444122000110</v>
      </c>
      <c r="B9098" s="98" t="s">
        <v>12953</v>
      </c>
      <c r="C9098" s="123" t="s">
        <v>3812</v>
      </c>
      <c r="D9098" s="98" t="s">
        <v>13667</v>
      </c>
      <c r="E9098" s="98" t="s">
        <v>13670</v>
      </c>
      <c r="F9098" s="124">
        <v>11</v>
      </c>
      <c r="G9098" s="112">
        <v>39767</v>
      </c>
      <c r="H9098" s="98"/>
      <c r="I9098" s="123" t="str">
        <f t="shared" si="142"/>
        <v>NÃO</v>
      </c>
      <c r="J9098" s="123"/>
      <c r="K9098" s="123"/>
      <c r="L9098" s="123"/>
      <c r="M9098" s="98"/>
      <c r="N9098" s="118"/>
    </row>
    <row r="9099" spans="1:14" x14ac:dyDescent="0.25">
      <c r="A9099" s="130">
        <v>91574764000146</v>
      </c>
      <c r="B9099" s="98" t="s">
        <v>12954</v>
      </c>
      <c r="C9099" s="123" t="s">
        <v>3812</v>
      </c>
      <c r="D9099" s="98" t="s">
        <v>13667</v>
      </c>
      <c r="E9099" s="98" t="s">
        <v>13670</v>
      </c>
      <c r="F9099" s="124">
        <v>11</v>
      </c>
      <c r="G9099" s="112">
        <v>42957</v>
      </c>
      <c r="H9099" s="98"/>
      <c r="I9099" s="123" t="str">
        <f t="shared" si="142"/>
        <v>NÃO</v>
      </c>
      <c r="J9099" s="123"/>
      <c r="K9099" s="123"/>
      <c r="L9099" s="123"/>
      <c r="M9099" s="98" t="s">
        <v>16446</v>
      </c>
      <c r="N9099" s="118"/>
    </row>
    <row r="9100" spans="1:14" x14ac:dyDescent="0.25">
      <c r="A9100" s="130">
        <v>10145225000190</v>
      </c>
      <c r="B9100" s="98" t="s">
        <v>12955</v>
      </c>
      <c r="C9100" s="123" t="s">
        <v>2758</v>
      </c>
      <c r="D9100" s="98" t="s">
        <v>13667</v>
      </c>
      <c r="E9100" s="98" t="s">
        <v>13670</v>
      </c>
      <c r="F9100" s="124">
        <v>11</v>
      </c>
      <c r="G9100" s="112">
        <v>38222</v>
      </c>
      <c r="H9100" s="98"/>
      <c r="I9100" s="123" t="str">
        <f t="shared" si="142"/>
        <v>NÃO</v>
      </c>
      <c r="J9100" s="123"/>
      <c r="K9100" s="123"/>
      <c r="L9100" s="123"/>
      <c r="M9100" s="98" t="s">
        <v>15462</v>
      </c>
      <c r="N9100" s="118"/>
    </row>
    <row r="9101" spans="1:14" x14ac:dyDescent="0.25">
      <c r="A9101" s="130">
        <v>2056737000151</v>
      </c>
      <c r="B9101" s="98" t="s">
        <v>12956</v>
      </c>
      <c r="C9101" s="123" t="s">
        <v>901</v>
      </c>
      <c r="D9101" s="98" t="s">
        <v>13667</v>
      </c>
      <c r="E9101" s="98" t="s">
        <v>13670</v>
      </c>
      <c r="F9101" s="124">
        <v>14.25</v>
      </c>
      <c r="G9101" s="112">
        <v>43263</v>
      </c>
      <c r="H9101" s="98"/>
      <c r="I9101" s="123" t="str">
        <f t="shared" si="142"/>
        <v>SIM</v>
      </c>
      <c r="J9101" s="123"/>
      <c r="K9101" s="123"/>
      <c r="L9101" s="123"/>
      <c r="M9101" s="98"/>
      <c r="N9101" s="118"/>
    </row>
    <row r="9102" spans="1:14" x14ac:dyDescent="0.25">
      <c r="A9102" s="130">
        <v>31505027000160</v>
      </c>
      <c r="B9102" s="98" t="s">
        <v>12957</v>
      </c>
      <c r="C9102" s="123" t="s">
        <v>3513</v>
      </c>
      <c r="D9102" s="98" t="s">
        <v>13667</v>
      </c>
      <c r="E9102" s="98" t="s">
        <v>13670</v>
      </c>
      <c r="F9102" s="124">
        <v>11</v>
      </c>
      <c r="G9102" s="112">
        <v>43834</v>
      </c>
      <c r="H9102" s="98"/>
      <c r="I9102" s="123" t="str">
        <f t="shared" si="142"/>
        <v>NÃO</v>
      </c>
      <c r="J9102" s="123"/>
      <c r="K9102" s="123"/>
      <c r="L9102" s="123"/>
      <c r="M9102" s="98"/>
      <c r="N9102" s="118"/>
    </row>
    <row r="9103" spans="1:14" x14ac:dyDescent="0.25">
      <c r="A9103" s="130">
        <v>76002674000197</v>
      </c>
      <c r="B9103" s="98" t="s">
        <v>12958</v>
      </c>
      <c r="C9103" s="123" t="s">
        <v>3143</v>
      </c>
      <c r="D9103" s="98" t="s">
        <v>13667</v>
      </c>
      <c r="E9103" s="98" t="s">
        <v>13670</v>
      </c>
      <c r="F9103" s="124">
        <v>14</v>
      </c>
      <c r="G9103" s="112">
        <v>44075</v>
      </c>
      <c r="H9103" s="98"/>
      <c r="I9103" s="123" t="str">
        <f t="shared" si="142"/>
        <v>SIM</v>
      </c>
      <c r="J9103" s="123"/>
      <c r="K9103" s="123"/>
      <c r="L9103" s="123"/>
      <c r="M9103" s="98"/>
      <c r="N9103" s="118"/>
    </row>
    <row r="9104" spans="1:14" x14ac:dyDescent="0.25">
      <c r="A9104" s="130">
        <v>7551179000114</v>
      </c>
      <c r="B9104" s="98" t="s">
        <v>12959</v>
      </c>
      <c r="C9104" s="123" t="s">
        <v>634</v>
      </c>
      <c r="D9104" s="98" t="s">
        <v>13667</v>
      </c>
      <c r="E9104" s="98" t="s">
        <v>13670</v>
      </c>
      <c r="F9104" s="124">
        <v>11</v>
      </c>
      <c r="G9104" s="112">
        <v>41499</v>
      </c>
      <c r="H9104" s="98"/>
      <c r="I9104" s="123" t="str">
        <f t="shared" si="142"/>
        <v>NÃO</v>
      </c>
      <c r="J9104" s="123"/>
      <c r="K9104" s="123"/>
      <c r="L9104" s="123"/>
      <c r="M9104" s="98" t="s">
        <v>14047</v>
      </c>
      <c r="N9104" s="118"/>
    </row>
    <row r="9105" spans="1:14" x14ac:dyDescent="0.25">
      <c r="A9105" s="130">
        <v>35445527000104</v>
      </c>
      <c r="B9105" s="98" t="s">
        <v>12960</v>
      </c>
      <c r="C9105" s="123" t="s">
        <v>2758</v>
      </c>
      <c r="D9105" s="98" t="s">
        <v>13667</v>
      </c>
      <c r="E9105" s="98" t="s">
        <v>13670</v>
      </c>
      <c r="F9105" s="124">
        <v>11</v>
      </c>
      <c r="G9105" s="112">
        <v>43101</v>
      </c>
      <c r="H9105" s="98"/>
      <c r="I9105" s="123" t="str">
        <f t="shared" si="142"/>
        <v>NÃO</v>
      </c>
      <c r="J9105" s="123"/>
      <c r="K9105" s="123"/>
      <c r="L9105" s="123"/>
      <c r="M9105" s="98" t="s">
        <v>15464</v>
      </c>
      <c r="N9105" s="118"/>
    </row>
    <row r="9106" spans="1:14" x14ac:dyDescent="0.25">
      <c r="A9106" s="130">
        <v>16443723000103</v>
      </c>
      <c r="B9106" s="98" t="s">
        <v>12961</v>
      </c>
      <c r="C9106" s="123" t="s">
        <v>215</v>
      </c>
      <c r="D9106" s="98" t="s">
        <v>13667</v>
      </c>
      <c r="E9106" s="98" t="s">
        <v>13670</v>
      </c>
      <c r="F9106" s="124">
        <v>7</v>
      </c>
      <c r="G9106" s="112">
        <v>40001</v>
      </c>
      <c r="H9106" s="98"/>
      <c r="I9106" s="123" t="str">
        <f t="shared" si="142"/>
        <v>NÃO</v>
      </c>
      <c r="J9106" s="123"/>
      <c r="K9106" s="123"/>
      <c r="L9106" s="123"/>
      <c r="M9106" s="98" t="s">
        <v>13905</v>
      </c>
      <c r="N9106" s="118"/>
    </row>
    <row r="9107" spans="1:14" x14ac:dyDescent="0.25">
      <c r="A9107" s="130">
        <v>23444748000189</v>
      </c>
      <c r="B9107" s="98" t="s">
        <v>12962</v>
      </c>
      <c r="C9107" s="123" t="s">
        <v>634</v>
      </c>
      <c r="D9107" s="98" t="s">
        <v>13667</v>
      </c>
      <c r="E9107" s="98" t="s">
        <v>13670</v>
      </c>
      <c r="F9107" s="124">
        <v>11</v>
      </c>
      <c r="G9107" s="112">
        <v>38646</v>
      </c>
      <c r="H9107" s="98"/>
      <c r="I9107" s="123" t="str">
        <f t="shared" si="142"/>
        <v>NÃO</v>
      </c>
      <c r="J9107" s="123"/>
      <c r="K9107" s="123"/>
      <c r="L9107" s="123"/>
      <c r="M9107" s="98"/>
      <c r="N9107" s="118"/>
    </row>
    <row r="9108" spans="1:14" x14ac:dyDescent="0.25">
      <c r="A9108" s="130">
        <v>7744303000168</v>
      </c>
      <c r="B9108" s="98" t="s">
        <v>12963</v>
      </c>
      <c r="C9108" s="123" t="s">
        <v>634</v>
      </c>
      <c r="D9108" s="98" t="s">
        <v>13667</v>
      </c>
      <c r="E9108" s="98" t="s">
        <v>13670</v>
      </c>
      <c r="F9108" s="124">
        <v>11</v>
      </c>
      <c r="G9108" s="112">
        <v>38909</v>
      </c>
      <c r="H9108" s="98"/>
      <c r="I9108" s="123" t="str">
        <f t="shared" si="142"/>
        <v>NÃO</v>
      </c>
      <c r="J9108" s="123"/>
      <c r="K9108" s="123"/>
      <c r="L9108" s="123"/>
      <c r="M9108" s="98"/>
      <c r="N9108" s="118"/>
    </row>
    <row r="9109" spans="1:14" x14ac:dyDescent="0.25">
      <c r="A9109" s="130">
        <v>44723757000189</v>
      </c>
      <c r="B9109" s="98" t="s">
        <v>12964</v>
      </c>
      <c r="C9109" s="123" t="s">
        <v>4626</v>
      </c>
      <c r="D9109" s="98" t="s">
        <v>13667</v>
      </c>
      <c r="E9109" s="98" t="s">
        <v>13670</v>
      </c>
      <c r="F9109" s="124">
        <v>11</v>
      </c>
      <c r="G9109" s="112">
        <v>43304</v>
      </c>
      <c r="H9109" s="98"/>
      <c r="I9109" s="123" t="str">
        <f t="shared" si="142"/>
        <v>NÃO</v>
      </c>
      <c r="J9109" s="123"/>
      <c r="K9109" s="123"/>
      <c r="L9109" s="123"/>
      <c r="M9109" s="98" t="s">
        <v>16898</v>
      </c>
      <c r="N9109" s="118"/>
    </row>
    <row r="9110" spans="1:14" x14ac:dyDescent="0.25">
      <c r="A9110" s="130">
        <v>95640132000194</v>
      </c>
      <c r="B9110" s="98" t="s">
        <v>12965</v>
      </c>
      <c r="C9110" s="123" t="s">
        <v>3143</v>
      </c>
      <c r="D9110" s="98" t="s">
        <v>13667</v>
      </c>
      <c r="E9110" s="98" t="s">
        <v>13670</v>
      </c>
      <c r="F9110" s="124">
        <v>11</v>
      </c>
      <c r="G9110" s="112">
        <v>38513</v>
      </c>
      <c r="H9110" s="98"/>
      <c r="I9110" s="123" t="str">
        <f t="shared" si="142"/>
        <v>NÃO</v>
      </c>
      <c r="J9110" s="123"/>
      <c r="K9110" s="123"/>
      <c r="L9110" s="123"/>
      <c r="M9110" s="98" t="s">
        <v>15874</v>
      </c>
      <c r="N9110" s="118"/>
    </row>
    <row r="9111" spans="1:14" x14ac:dyDescent="0.25">
      <c r="A9111" s="130">
        <v>82892357000196</v>
      </c>
      <c r="B9111" s="98" t="s">
        <v>12966</v>
      </c>
      <c r="C9111" s="123" t="s">
        <v>4289</v>
      </c>
      <c r="D9111" s="98" t="s">
        <v>13667</v>
      </c>
      <c r="E9111" s="98" t="s">
        <v>13670</v>
      </c>
      <c r="F9111" s="124">
        <v>14</v>
      </c>
      <c r="G9111" s="112">
        <v>44136</v>
      </c>
      <c r="H9111" s="98"/>
      <c r="I9111" s="123" t="str">
        <f t="shared" si="142"/>
        <v>SIM</v>
      </c>
      <c r="J9111" s="123"/>
      <c r="K9111" s="123"/>
      <c r="L9111" s="123"/>
      <c r="M9111" s="98"/>
      <c r="N9111" s="118"/>
    </row>
    <row r="9112" spans="1:14" x14ac:dyDescent="0.25">
      <c r="A9112" s="130">
        <v>10565000000192</v>
      </c>
      <c r="B9112" s="98" t="s">
        <v>12967</v>
      </c>
      <c r="C9112" s="123" t="s">
        <v>2758</v>
      </c>
      <c r="D9112" s="98" t="s">
        <v>13667</v>
      </c>
      <c r="E9112" s="98" t="s">
        <v>13670</v>
      </c>
      <c r="F9112" s="124">
        <v>12.82</v>
      </c>
      <c r="G9112" s="112">
        <v>38808</v>
      </c>
      <c r="H9112" s="98"/>
      <c r="I9112" s="123" t="str">
        <f t="shared" si="142"/>
        <v>NÃO</v>
      </c>
      <c r="J9112" s="123"/>
      <c r="K9112" s="123"/>
      <c r="L9112" s="123"/>
      <c r="M9112" s="98" t="s">
        <v>15470</v>
      </c>
      <c r="N9112" s="118"/>
    </row>
    <row r="9113" spans="1:14" x14ac:dyDescent="0.25">
      <c r="A9113" s="130">
        <v>7756646000142</v>
      </c>
      <c r="B9113" s="98" t="s">
        <v>12968</v>
      </c>
      <c r="C9113" s="123" t="s">
        <v>634</v>
      </c>
      <c r="D9113" s="98" t="s">
        <v>13667</v>
      </c>
      <c r="E9113" s="98" t="s">
        <v>13670</v>
      </c>
      <c r="F9113" s="124">
        <v>11</v>
      </c>
      <c r="G9113" s="112">
        <v>39182</v>
      </c>
      <c r="H9113" s="98"/>
      <c r="I9113" s="123" t="str">
        <f t="shared" si="142"/>
        <v>NÃO</v>
      </c>
      <c r="J9113" s="123"/>
      <c r="K9113" s="123"/>
      <c r="L9113" s="123"/>
      <c r="M9113" s="98" t="s">
        <v>13534</v>
      </c>
      <c r="N9113" s="118"/>
    </row>
    <row r="9114" spans="1:14" x14ac:dyDescent="0.25">
      <c r="A9114" s="130">
        <v>4144168000121</v>
      </c>
      <c r="B9114" s="98" t="s">
        <v>12969</v>
      </c>
      <c r="C9114" s="123" t="s">
        <v>2413</v>
      </c>
      <c r="D9114" s="98" t="s">
        <v>13667</v>
      </c>
      <c r="E9114" s="98" t="s">
        <v>13670</v>
      </c>
      <c r="F9114" s="124">
        <v>11</v>
      </c>
      <c r="G9114" s="112">
        <v>41760</v>
      </c>
      <c r="H9114" s="98"/>
      <c r="I9114" s="123" t="str">
        <f t="shared" si="142"/>
        <v>NÃO</v>
      </c>
      <c r="J9114" s="123"/>
      <c r="K9114" s="123"/>
      <c r="L9114" s="123"/>
      <c r="M9114" s="98" t="s">
        <v>15100</v>
      </c>
      <c r="N9114" s="118"/>
    </row>
    <row r="9115" spans="1:14" x14ac:dyDescent="0.25">
      <c r="A9115" s="130">
        <v>6554380000192</v>
      </c>
      <c r="B9115" s="98" t="s">
        <v>12970</v>
      </c>
      <c r="C9115" s="123" t="s">
        <v>2926</v>
      </c>
      <c r="D9115" s="98" t="s">
        <v>13667</v>
      </c>
      <c r="E9115" s="98" t="s">
        <v>13670</v>
      </c>
      <c r="F9115" s="124">
        <v>11</v>
      </c>
      <c r="G9115" s="112">
        <v>42417</v>
      </c>
      <c r="H9115" s="98"/>
      <c r="I9115" s="123" t="str">
        <f t="shared" si="142"/>
        <v>NÃO</v>
      </c>
      <c r="J9115" s="123"/>
      <c r="K9115" s="123"/>
      <c r="L9115" s="123"/>
      <c r="M9115" s="98" t="s">
        <v>15629</v>
      </c>
      <c r="N9115" s="118"/>
    </row>
    <row r="9116" spans="1:14" x14ac:dyDescent="0.25">
      <c r="A9116" s="130">
        <v>87613113000140</v>
      </c>
      <c r="B9116" s="98" t="s">
        <v>12971</v>
      </c>
      <c r="C9116" s="123" t="s">
        <v>3812</v>
      </c>
      <c r="D9116" s="98" t="s">
        <v>13667</v>
      </c>
      <c r="E9116" s="98" t="s">
        <v>13670</v>
      </c>
      <c r="F9116" s="124">
        <v>11</v>
      </c>
      <c r="G9116" s="112">
        <v>42275</v>
      </c>
      <c r="H9116" s="98"/>
      <c r="I9116" s="123" t="str">
        <f t="shared" si="142"/>
        <v>NÃO</v>
      </c>
      <c r="J9116" s="123"/>
      <c r="K9116" s="123"/>
      <c r="L9116" s="123"/>
      <c r="M9116" s="98" t="s">
        <v>16447</v>
      </c>
      <c r="N9116" s="118"/>
    </row>
    <row r="9117" spans="1:14" x14ac:dyDescent="0.25">
      <c r="A9117" s="130">
        <v>6554943000142</v>
      </c>
      <c r="B9117" s="98" t="s">
        <v>12972</v>
      </c>
      <c r="C9117" s="123" t="s">
        <v>2926</v>
      </c>
      <c r="D9117" s="98" t="s">
        <v>13667</v>
      </c>
      <c r="E9117" s="98" t="s">
        <v>13670</v>
      </c>
      <c r="F9117" s="124">
        <v>11</v>
      </c>
      <c r="G9117" s="112">
        <v>39297</v>
      </c>
      <c r="H9117" s="98"/>
      <c r="I9117" s="123" t="str">
        <f t="shared" si="142"/>
        <v>NÃO</v>
      </c>
      <c r="J9117" s="123"/>
      <c r="K9117" s="123"/>
      <c r="L9117" s="123"/>
      <c r="M9117" s="98"/>
      <c r="N9117" s="118"/>
    </row>
    <row r="9118" spans="1:14" x14ac:dyDescent="0.25">
      <c r="A9118" s="130">
        <v>45685872000179</v>
      </c>
      <c r="B9118" s="98" t="s">
        <v>12973</v>
      </c>
      <c r="C9118" s="123" t="s">
        <v>4626</v>
      </c>
      <c r="D9118" s="98" t="s">
        <v>13667</v>
      </c>
      <c r="E9118" s="98" t="s">
        <v>13670</v>
      </c>
      <c r="F9118" s="124">
        <v>11</v>
      </c>
      <c r="G9118" s="112">
        <v>38902</v>
      </c>
      <c r="H9118" s="98"/>
      <c r="I9118" s="123" t="str">
        <f t="shared" si="142"/>
        <v>NÃO</v>
      </c>
      <c r="J9118" s="123"/>
      <c r="K9118" s="123"/>
      <c r="L9118" s="123"/>
      <c r="M9118" s="98"/>
      <c r="N9118" s="118"/>
    </row>
    <row r="9119" spans="1:14" x14ac:dyDescent="0.25">
      <c r="A9119" s="130">
        <v>9048976000109</v>
      </c>
      <c r="B9119" s="98" t="s">
        <v>12974</v>
      </c>
      <c r="C9119" s="123" t="s">
        <v>2554</v>
      </c>
      <c r="D9119" s="98" t="s">
        <v>13667</v>
      </c>
      <c r="E9119" s="98" t="s">
        <v>13670</v>
      </c>
      <c r="F9119" s="124">
        <v>11</v>
      </c>
      <c r="G9119" s="112">
        <v>39469</v>
      </c>
      <c r="H9119" s="98"/>
      <c r="I9119" s="123" t="str">
        <f t="shared" si="142"/>
        <v>NÃO</v>
      </c>
      <c r="J9119" s="123"/>
      <c r="K9119" s="123"/>
      <c r="L9119" s="123"/>
      <c r="M9119" s="98" t="s">
        <v>13699</v>
      </c>
      <c r="N9119" s="118"/>
    </row>
    <row r="9120" spans="1:14" x14ac:dyDescent="0.25">
      <c r="A9120" s="130">
        <v>76205681000196</v>
      </c>
      <c r="B9120" s="98" t="s">
        <v>12975</v>
      </c>
      <c r="C9120" s="123" t="s">
        <v>3143</v>
      </c>
      <c r="D9120" s="98" t="s">
        <v>13667</v>
      </c>
      <c r="E9120" s="98" t="s">
        <v>13670</v>
      </c>
      <c r="F9120" s="124">
        <v>14</v>
      </c>
      <c r="G9120" s="112">
        <v>44105</v>
      </c>
      <c r="H9120" s="98"/>
      <c r="I9120" s="123" t="str">
        <f t="shared" si="142"/>
        <v>SIM</v>
      </c>
      <c r="J9120" s="123"/>
      <c r="K9120" s="123"/>
      <c r="L9120" s="123"/>
      <c r="M9120" s="98"/>
      <c r="N9120" s="118"/>
    </row>
    <row r="9121" spans="1:14" x14ac:dyDescent="0.25">
      <c r="A9121" s="130">
        <v>29178233000160</v>
      </c>
      <c r="B9121" s="98" t="s">
        <v>12976</v>
      </c>
      <c r="C9121" s="123" t="s">
        <v>3513</v>
      </c>
      <c r="D9121" s="98" t="s">
        <v>13667</v>
      </c>
      <c r="E9121" s="98" t="s">
        <v>13670</v>
      </c>
      <c r="F9121" s="124">
        <v>11</v>
      </c>
      <c r="G9121" s="112">
        <v>40305</v>
      </c>
      <c r="H9121" s="98"/>
      <c r="I9121" s="123" t="str">
        <f t="shared" si="142"/>
        <v>NÃO</v>
      </c>
      <c r="J9121" s="123"/>
      <c r="K9121" s="123"/>
      <c r="L9121" s="123"/>
      <c r="M9121" s="98"/>
      <c r="N9121" s="118"/>
    </row>
    <row r="9122" spans="1:14" x14ac:dyDescent="0.25">
      <c r="A9122" s="130">
        <v>17749912000163</v>
      </c>
      <c r="B9122" s="98" t="s">
        <v>12977</v>
      </c>
      <c r="C9122" s="123" t="s">
        <v>1356</v>
      </c>
      <c r="D9122" s="98" t="s">
        <v>13667</v>
      </c>
      <c r="E9122" s="98" t="s">
        <v>13670</v>
      </c>
      <c r="F9122" s="124">
        <v>11</v>
      </c>
      <c r="G9122" s="112">
        <v>42552</v>
      </c>
      <c r="H9122" s="98"/>
      <c r="I9122" s="123" t="str">
        <f t="shared" si="142"/>
        <v>NÃO</v>
      </c>
      <c r="J9122" s="123"/>
      <c r="K9122" s="123"/>
      <c r="L9122" s="123"/>
      <c r="M9122" s="98" t="s">
        <v>14754</v>
      </c>
      <c r="N9122" s="118"/>
    </row>
    <row r="9123" spans="1:14" x14ac:dyDescent="0.25">
      <c r="A9123" s="130">
        <v>76169879000161</v>
      </c>
      <c r="B9123" s="98" t="s">
        <v>12978</v>
      </c>
      <c r="C9123" s="123" t="s">
        <v>3143</v>
      </c>
      <c r="D9123" s="98" t="s">
        <v>13667</v>
      </c>
      <c r="E9123" s="98" t="s">
        <v>13670</v>
      </c>
      <c r="F9123" s="124">
        <v>11</v>
      </c>
      <c r="G9123" s="112">
        <v>39053</v>
      </c>
      <c r="H9123" s="98"/>
      <c r="I9123" s="123" t="str">
        <f t="shared" si="142"/>
        <v>NÃO</v>
      </c>
      <c r="J9123" s="123"/>
      <c r="K9123" s="123"/>
      <c r="L9123" s="123"/>
      <c r="M9123" s="98" t="s">
        <v>13699</v>
      </c>
      <c r="N9123" s="118"/>
    </row>
    <row r="9124" spans="1:14" x14ac:dyDescent="0.25">
      <c r="A9124" s="130">
        <v>1367788000131</v>
      </c>
      <c r="B9124" s="98" t="s">
        <v>12979</v>
      </c>
      <c r="C9124" s="123" t="s">
        <v>2274</v>
      </c>
      <c r="D9124" s="98" t="s">
        <v>13667</v>
      </c>
      <c r="E9124" s="98" t="s">
        <v>13670</v>
      </c>
      <c r="F9124" s="124">
        <v>14</v>
      </c>
      <c r="G9124" s="112">
        <v>44105</v>
      </c>
      <c r="H9124" s="98"/>
      <c r="I9124" s="123" t="str">
        <f t="shared" si="142"/>
        <v>SIM</v>
      </c>
      <c r="J9124" s="123"/>
      <c r="K9124" s="123"/>
      <c r="L9124" s="123"/>
      <c r="M9124" s="98"/>
      <c r="N9124" s="118"/>
    </row>
    <row r="9125" spans="1:14" x14ac:dyDescent="0.25">
      <c r="A9125" s="130">
        <v>1612911000132</v>
      </c>
      <c r="B9125" s="98" t="s">
        <v>12980</v>
      </c>
      <c r="C9125" s="123" t="s">
        <v>3143</v>
      </c>
      <c r="D9125" s="98" t="s">
        <v>13667</v>
      </c>
      <c r="E9125" s="98" t="s">
        <v>13670</v>
      </c>
      <c r="F9125" s="124">
        <v>14</v>
      </c>
      <c r="G9125" s="112">
        <v>44136</v>
      </c>
      <c r="H9125" s="98"/>
      <c r="I9125" s="123" t="str">
        <f t="shared" si="142"/>
        <v>SIM</v>
      </c>
      <c r="J9125" s="123"/>
      <c r="K9125" s="123"/>
      <c r="L9125" s="123"/>
      <c r="M9125" s="98"/>
      <c r="N9125" s="118"/>
    </row>
    <row r="9126" spans="1:14" x14ac:dyDescent="0.25">
      <c r="A9126" s="130">
        <v>87490306000151</v>
      </c>
      <c r="B9126" s="98" t="s">
        <v>12981</v>
      </c>
      <c r="C9126" s="123" t="s">
        <v>3812</v>
      </c>
      <c r="D9126" s="98" t="s">
        <v>13667</v>
      </c>
      <c r="E9126" s="98" t="s">
        <v>13670</v>
      </c>
      <c r="F9126" s="124">
        <v>14</v>
      </c>
      <c r="G9126" s="112">
        <v>44013</v>
      </c>
      <c r="H9126" s="98"/>
      <c r="I9126" s="123" t="str">
        <f t="shared" si="142"/>
        <v>SIM</v>
      </c>
      <c r="J9126" s="123"/>
      <c r="K9126" s="123"/>
      <c r="L9126" s="123"/>
      <c r="M9126" s="98"/>
      <c r="N9126" s="118"/>
    </row>
    <row r="9127" spans="1:14" x14ac:dyDescent="0.25">
      <c r="A9127" s="130">
        <v>1612770000158</v>
      </c>
      <c r="B9127" s="98" t="s">
        <v>12982</v>
      </c>
      <c r="C9127" s="123" t="s">
        <v>2554</v>
      </c>
      <c r="D9127" s="98" t="s">
        <v>13667</v>
      </c>
      <c r="E9127" s="98" t="s">
        <v>13670</v>
      </c>
      <c r="F9127" s="124">
        <v>11</v>
      </c>
      <c r="G9127" s="112">
        <v>39203</v>
      </c>
      <c r="H9127" s="98"/>
      <c r="I9127" s="123" t="str">
        <f t="shared" si="142"/>
        <v>NÃO</v>
      </c>
      <c r="J9127" s="123"/>
      <c r="K9127" s="123"/>
      <c r="L9127" s="123"/>
      <c r="M9127" s="98" t="s">
        <v>13534</v>
      </c>
      <c r="N9127" s="118"/>
    </row>
    <row r="9128" spans="1:14" x14ac:dyDescent="0.25">
      <c r="A9128" s="130">
        <v>25222118000195</v>
      </c>
      <c r="B9128" s="98" t="s">
        <v>12983</v>
      </c>
      <c r="C9128" s="123" t="s">
        <v>1356</v>
      </c>
      <c r="D9128" s="98" t="s">
        <v>13667</v>
      </c>
      <c r="E9128" s="98" t="s">
        <v>13670</v>
      </c>
      <c r="F9128" s="124">
        <v>11</v>
      </c>
      <c r="G9128" s="112">
        <v>42153</v>
      </c>
      <c r="H9128" s="98"/>
      <c r="I9128" s="123" t="str">
        <f t="shared" si="142"/>
        <v>NÃO</v>
      </c>
      <c r="J9128" s="123"/>
      <c r="K9128" s="123"/>
      <c r="L9128" s="123"/>
      <c r="M9128" s="98" t="s">
        <v>14756</v>
      </c>
      <c r="N9128" s="118"/>
    </row>
    <row r="9129" spans="1:14" x14ac:dyDescent="0.25">
      <c r="A9129" s="130">
        <v>10091551000161</v>
      </c>
      <c r="B9129" s="98" t="s">
        <v>12984</v>
      </c>
      <c r="C9129" s="123" t="s">
        <v>2758</v>
      </c>
      <c r="D9129" s="98" t="s">
        <v>13667</v>
      </c>
      <c r="E9129" s="98" t="s">
        <v>13670</v>
      </c>
      <c r="F9129" s="124">
        <v>11</v>
      </c>
      <c r="G9129" s="112">
        <v>38200</v>
      </c>
      <c r="H9129" s="98"/>
      <c r="I9129" s="123" t="str">
        <f t="shared" si="142"/>
        <v>NÃO</v>
      </c>
      <c r="J9129" s="123"/>
      <c r="K9129" s="123"/>
      <c r="L9129" s="123"/>
      <c r="M9129" s="98" t="s">
        <v>15476</v>
      </c>
      <c r="N9129" s="118"/>
    </row>
    <row r="9130" spans="1:14" x14ac:dyDescent="0.25">
      <c r="A9130" s="130">
        <v>8364655000150</v>
      </c>
      <c r="B9130" s="98" t="s">
        <v>12985</v>
      </c>
      <c r="C9130" s="123" t="s">
        <v>3601</v>
      </c>
      <c r="D9130" s="98" t="s">
        <v>13667</v>
      </c>
      <c r="E9130" s="98" t="s">
        <v>13670</v>
      </c>
      <c r="F9130" s="124">
        <v>11</v>
      </c>
      <c r="G9130" s="112">
        <v>43374</v>
      </c>
      <c r="H9130" s="98"/>
      <c r="I9130" s="123" t="str">
        <f t="shared" si="142"/>
        <v>NÃO</v>
      </c>
      <c r="J9130" s="123"/>
      <c r="K9130" s="123"/>
      <c r="L9130" s="123"/>
      <c r="M9130" s="98" t="s">
        <v>16112</v>
      </c>
      <c r="N9130" s="118"/>
    </row>
    <row r="9131" spans="1:14" x14ac:dyDescent="0.25">
      <c r="A9131" s="130">
        <v>11343910000193</v>
      </c>
      <c r="B9131" s="98" t="s">
        <v>12986</v>
      </c>
      <c r="C9131" s="123" t="s">
        <v>2758</v>
      </c>
      <c r="D9131" s="98" t="s">
        <v>13667</v>
      </c>
      <c r="E9131" s="98" t="s">
        <v>13670</v>
      </c>
      <c r="F9131" s="124">
        <v>11</v>
      </c>
      <c r="G9131" s="112">
        <v>38686</v>
      </c>
      <c r="H9131" s="98"/>
      <c r="I9131" s="123" t="str">
        <f t="shared" si="142"/>
        <v>NÃO</v>
      </c>
      <c r="J9131" s="123"/>
      <c r="K9131" s="123"/>
      <c r="L9131" s="123"/>
      <c r="M9131" s="98" t="s">
        <v>15477</v>
      </c>
      <c r="N9131" s="118"/>
    </row>
    <row r="9132" spans="1:14" x14ac:dyDescent="0.25">
      <c r="A9132" s="130">
        <v>24772113000173</v>
      </c>
      <c r="B9132" s="98" t="s">
        <v>12987</v>
      </c>
      <c r="C9132" s="123" t="s">
        <v>2274</v>
      </c>
      <c r="D9132" s="98" t="s">
        <v>13667</v>
      </c>
      <c r="E9132" s="98" t="s">
        <v>13670</v>
      </c>
      <c r="F9132" s="124">
        <v>11</v>
      </c>
      <c r="G9132" s="112">
        <v>40710</v>
      </c>
      <c r="H9132" s="98"/>
      <c r="I9132" s="123" t="str">
        <f t="shared" si="142"/>
        <v>NÃO</v>
      </c>
      <c r="J9132" s="123"/>
      <c r="K9132" s="123"/>
      <c r="L9132" s="123"/>
      <c r="M9132" s="98"/>
      <c r="N9132" s="118"/>
    </row>
    <row r="9133" spans="1:14" x14ac:dyDescent="0.25">
      <c r="A9133" s="130">
        <v>16418683000131</v>
      </c>
      <c r="B9133" s="98" t="s">
        <v>12988</v>
      </c>
      <c r="C9133" s="123" t="s">
        <v>215</v>
      </c>
      <c r="D9133" s="98" t="s">
        <v>13667</v>
      </c>
      <c r="E9133" s="98" t="s">
        <v>13670</v>
      </c>
      <c r="F9133" s="124">
        <v>11</v>
      </c>
      <c r="G9133" s="112">
        <v>40575</v>
      </c>
      <c r="H9133" s="98"/>
      <c r="I9133" s="123" t="str">
        <f t="shared" si="142"/>
        <v>NÃO</v>
      </c>
      <c r="J9133" s="123"/>
      <c r="K9133" s="123"/>
      <c r="L9133" s="123"/>
      <c r="M9133" s="98" t="s">
        <v>13907</v>
      </c>
      <c r="N9133" s="118"/>
    </row>
    <row r="9134" spans="1:14" x14ac:dyDescent="0.25">
      <c r="A9134" s="130">
        <v>1552221000135</v>
      </c>
      <c r="B9134" s="98" t="s">
        <v>12989</v>
      </c>
      <c r="C9134" s="123" t="s">
        <v>4626</v>
      </c>
      <c r="D9134" s="98" t="s">
        <v>13667</v>
      </c>
      <c r="E9134" s="98" t="s">
        <v>13670</v>
      </c>
      <c r="F9134" s="124">
        <v>11</v>
      </c>
      <c r="G9134" s="112">
        <v>41211</v>
      </c>
      <c r="H9134" s="98"/>
      <c r="I9134" s="123" t="str">
        <f t="shared" si="142"/>
        <v>NÃO</v>
      </c>
      <c r="J9134" s="123"/>
      <c r="K9134" s="123"/>
      <c r="L9134" s="123"/>
      <c r="M9134" s="98" t="s">
        <v>16904</v>
      </c>
      <c r="N9134" s="118"/>
    </row>
    <row r="9135" spans="1:14" x14ac:dyDescent="0.25">
      <c r="A9135" s="130">
        <v>67360446000106</v>
      </c>
      <c r="B9135" s="98" t="s">
        <v>12990</v>
      </c>
      <c r="C9135" s="123" t="s">
        <v>4626</v>
      </c>
      <c r="D9135" s="98" t="s">
        <v>13667</v>
      </c>
      <c r="E9135" s="98" t="s">
        <v>13670</v>
      </c>
      <c r="F9135" s="124">
        <v>11</v>
      </c>
      <c r="G9135" s="112">
        <v>41456</v>
      </c>
      <c r="H9135" s="98"/>
      <c r="I9135" s="123" t="str">
        <f t="shared" si="142"/>
        <v>NÃO</v>
      </c>
      <c r="J9135" s="123"/>
      <c r="K9135" s="123"/>
      <c r="L9135" s="123"/>
      <c r="M9135" s="98" t="s">
        <v>16905</v>
      </c>
      <c r="N9135" s="118"/>
    </row>
    <row r="9136" spans="1:14" x14ac:dyDescent="0.25">
      <c r="A9136" s="130">
        <v>46522967000134</v>
      </c>
      <c r="B9136" s="98" t="s">
        <v>12991</v>
      </c>
      <c r="C9136" s="123" t="s">
        <v>4626</v>
      </c>
      <c r="D9136" s="98" t="s">
        <v>13667</v>
      </c>
      <c r="E9136" s="98" t="s">
        <v>13670</v>
      </c>
      <c r="F9136" s="124">
        <v>11</v>
      </c>
      <c r="G9136" s="112">
        <v>41549</v>
      </c>
      <c r="H9136" s="98"/>
      <c r="I9136" s="123" t="str">
        <f t="shared" si="142"/>
        <v>NÃO</v>
      </c>
      <c r="J9136" s="123"/>
      <c r="K9136" s="123"/>
      <c r="L9136" s="123"/>
      <c r="M9136" s="98" t="s">
        <v>16910</v>
      </c>
      <c r="N9136" s="118"/>
    </row>
    <row r="9137" spans="1:14" x14ac:dyDescent="0.25">
      <c r="A9137" s="130">
        <v>56024581000156</v>
      </c>
      <c r="B9137" s="98" t="s">
        <v>12992</v>
      </c>
      <c r="C9137" s="123" t="s">
        <v>4626</v>
      </c>
      <c r="D9137" s="98" t="s">
        <v>13667</v>
      </c>
      <c r="E9137" s="98" t="s">
        <v>13670</v>
      </c>
      <c r="F9137" s="124">
        <v>14</v>
      </c>
      <c r="G9137" s="112">
        <v>43811</v>
      </c>
      <c r="H9137" s="98"/>
      <c r="I9137" s="123" t="str">
        <f t="shared" si="142"/>
        <v>SIM</v>
      </c>
      <c r="J9137" s="123"/>
      <c r="K9137" s="123"/>
      <c r="L9137" s="123"/>
      <c r="M9137" s="98"/>
      <c r="N9137" s="118"/>
    </row>
    <row r="9138" spans="1:14" x14ac:dyDescent="0.25">
      <c r="A9138" s="130">
        <v>15943434000100</v>
      </c>
      <c r="B9138" s="98" t="s">
        <v>12993</v>
      </c>
      <c r="C9138" s="123" t="s">
        <v>2274</v>
      </c>
      <c r="D9138" s="98" t="s">
        <v>13667</v>
      </c>
      <c r="E9138" s="98" t="s">
        <v>13670</v>
      </c>
      <c r="F9138" s="124">
        <v>11</v>
      </c>
      <c r="G9138" s="112">
        <v>42963</v>
      </c>
      <c r="H9138" s="98"/>
      <c r="I9138" s="123" t="str">
        <f t="shared" si="142"/>
        <v>NÃO</v>
      </c>
      <c r="J9138" s="123"/>
      <c r="K9138" s="123"/>
      <c r="L9138" s="123"/>
      <c r="M9138" s="98" t="s">
        <v>15028</v>
      </c>
      <c r="N9138" s="118"/>
    </row>
    <row r="9139" spans="1:14" x14ac:dyDescent="0.25">
      <c r="A9139" s="130">
        <v>18312108000185</v>
      </c>
      <c r="B9139" s="98" t="s">
        <v>12994</v>
      </c>
      <c r="C9139" s="123" t="s">
        <v>1356</v>
      </c>
      <c r="D9139" s="98" t="s">
        <v>13667</v>
      </c>
      <c r="E9139" s="98" t="s">
        <v>13670</v>
      </c>
      <c r="F9139" s="124">
        <v>11</v>
      </c>
      <c r="G9139" s="112">
        <v>39527</v>
      </c>
      <c r="H9139" s="98"/>
      <c r="I9139" s="123" t="str">
        <f t="shared" si="142"/>
        <v>NÃO</v>
      </c>
      <c r="J9139" s="123"/>
      <c r="K9139" s="123"/>
      <c r="L9139" s="123"/>
      <c r="M9139" s="98"/>
      <c r="N9139" s="118"/>
    </row>
    <row r="9140" spans="1:14" x14ac:dyDescent="0.25">
      <c r="A9140" s="130">
        <v>75963256000101</v>
      </c>
      <c r="B9140" s="98" t="s">
        <v>12995</v>
      </c>
      <c r="C9140" s="123" t="s">
        <v>3143</v>
      </c>
      <c r="D9140" s="98" t="s">
        <v>13667</v>
      </c>
      <c r="E9140" s="98" t="s">
        <v>13670</v>
      </c>
      <c r="F9140" s="124">
        <v>14</v>
      </c>
      <c r="G9140" s="112">
        <v>44136</v>
      </c>
      <c r="H9140" s="98"/>
      <c r="I9140" s="123" t="str">
        <f t="shared" si="142"/>
        <v>SIM</v>
      </c>
      <c r="J9140" s="123"/>
      <c r="K9140" s="123"/>
      <c r="L9140" s="123"/>
      <c r="M9140" s="98"/>
      <c r="N9140" s="118"/>
    </row>
    <row r="9141" spans="1:14" x14ac:dyDescent="0.25">
      <c r="A9141" s="130">
        <v>27744143000164</v>
      </c>
      <c r="B9141" s="98" t="s">
        <v>12996</v>
      </c>
      <c r="C9141" s="123" t="s">
        <v>821</v>
      </c>
      <c r="D9141" s="98" t="s">
        <v>13667</v>
      </c>
      <c r="E9141" s="98" t="s">
        <v>13670</v>
      </c>
      <c r="F9141" s="124">
        <v>14</v>
      </c>
      <c r="G9141" s="112">
        <v>44105</v>
      </c>
      <c r="H9141" s="98"/>
      <c r="I9141" s="123" t="str">
        <f t="shared" si="142"/>
        <v>SIM</v>
      </c>
      <c r="J9141" s="123"/>
      <c r="K9141" s="123"/>
      <c r="L9141" s="123"/>
      <c r="M9141" s="98"/>
      <c r="N9141" s="118"/>
    </row>
    <row r="9142" spans="1:14" x14ac:dyDescent="0.25">
      <c r="A9142" s="130">
        <v>28741072000109</v>
      </c>
      <c r="B9142" s="98" t="s">
        <v>12997</v>
      </c>
      <c r="C9142" s="123" t="s">
        <v>3513</v>
      </c>
      <c r="D9142" s="98" t="s">
        <v>13667</v>
      </c>
      <c r="E9142" s="98" t="s">
        <v>13670</v>
      </c>
      <c r="F9142" s="124">
        <v>11</v>
      </c>
      <c r="G9142" s="112">
        <v>38441</v>
      </c>
      <c r="H9142" s="98"/>
      <c r="I9142" s="123" t="str">
        <f t="shared" si="142"/>
        <v>NÃO</v>
      </c>
      <c r="J9142" s="123"/>
      <c r="K9142" s="123"/>
      <c r="L9142" s="123"/>
      <c r="M9142" s="98" t="s">
        <v>16018</v>
      </c>
      <c r="N9142" s="118"/>
    </row>
    <row r="9143" spans="1:14" x14ac:dyDescent="0.25">
      <c r="A9143" s="130">
        <v>95587770000199</v>
      </c>
      <c r="B9143" s="98" t="s">
        <v>12998</v>
      </c>
      <c r="C9143" s="123" t="s">
        <v>3143</v>
      </c>
      <c r="D9143" s="98" t="s">
        <v>13667</v>
      </c>
      <c r="E9143" s="98" t="s">
        <v>13670</v>
      </c>
      <c r="F9143" s="124">
        <v>11</v>
      </c>
      <c r="G9143" s="112">
        <v>42361</v>
      </c>
      <c r="H9143" s="98"/>
      <c r="I9143" s="123" t="str">
        <f t="shared" si="142"/>
        <v>NÃO</v>
      </c>
      <c r="J9143" s="123"/>
      <c r="K9143" s="123"/>
      <c r="L9143" s="123"/>
      <c r="M9143" s="98" t="s">
        <v>15878</v>
      </c>
      <c r="N9143" s="118"/>
    </row>
    <row r="9144" spans="1:14" x14ac:dyDescent="0.25">
      <c r="A9144" s="130">
        <v>4034583000122</v>
      </c>
      <c r="B9144" s="98" t="s">
        <v>12999</v>
      </c>
      <c r="C9144" s="123" t="s">
        <v>0</v>
      </c>
      <c r="D9144" s="98" t="s">
        <v>13667</v>
      </c>
      <c r="E9144" s="98" t="s">
        <v>13670</v>
      </c>
      <c r="F9144" s="124">
        <v>14</v>
      </c>
      <c r="G9144" s="112">
        <v>44136</v>
      </c>
      <c r="H9144" s="98"/>
      <c r="I9144" s="123" t="str">
        <f t="shared" si="142"/>
        <v>SIM</v>
      </c>
      <c r="J9144" s="123"/>
      <c r="K9144" s="123"/>
      <c r="L9144" s="123"/>
      <c r="M9144" s="98"/>
      <c r="N9144" s="118"/>
    </row>
    <row r="9145" spans="1:14" x14ac:dyDescent="0.25">
      <c r="A9145" s="130">
        <v>15023997000172</v>
      </c>
      <c r="B9145" s="98" t="s">
        <v>13000</v>
      </c>
      <c r="C9145" s="123" t="s">
        <v>2274</v>
      </c>
      <c r="D9145" s="98" t="s">
        <v>13667</v>
      </c>
      <c r="E9145" s="98" t="s">
        <v>13670</v>
      </c>
      <c r="F9145" s="124">
        <v>14</v>
      </c>
      <c r="G9145" s="112">
        <v>44075</v>
      </c>
      <c r="H9145" s="98"/>
      <c r="I9145" s="123" t="str">
        <f t="shared" si="142"/>
        <v>SIM</v>
      </c>
      <c r="J9145" s="123"/>
      <c r="K9145" s="123"/>
      <c r="L9145" s="123"/>
      <c r="M9145" s="98"/>
      <c r="N9145" s="118"/>
    </row>
    <row r="9146" spans="1:14" x14ac:dyDescent="0.25">
      <c r="A9146" s="130">
        <v>1612413000190</v>
      </c>
      <c r="B9146" s="98" t="s">
        <v>13001</v>
      </c>
      <c r="C9146" s="123" t="s">
        <v>3143</v>
      </c>
      <c r="D9146" s="98" t="s">
        <v>13667</v>
      </c>
      <c r="E9146" s="98" t="s">
        <v>13670</v>
      </c>
      <c r="F9146" s="124">
        <v>11</v>
      </c>
      <c r="G9146" s="112">
        <v>40459</v>
      </c>
      <c r="H9146" s="98"/>
      <c r="I9146" s="123" t="str">
        <f t="shared" si="142"/>
        <v>NÃO</v>
      </c>
      <c r="J9146" s="123"/>
      <c r="K9146" s="123"/>
      <c r="L9146" s="123"/>
      <c r="M9146" s="98" t="s">
        <v>13534</v>
      </c>
      <c r="N9146" s="118"/>
    </row>
    <row r="9147" spans="1:14" x14ac:dyDescent="0.25">
      <c r="A9147" s="130">
        <v>3681582000107</v>
      </c>
      <c r="B9147" s="98" t="s">
        <v>13002</v>
      </c>
      <c r="C9147" s="123" t="s">
        <v>2197</v>
      </c>
      <c r="D9147" s="98" t="s">
        <v>13667</v>
      </c>
      <c r="E9147" s="98" t="s">
        <v>13670</v>
      </c>
      <c r="F9147" s="124">
        <v>11</v>
      </c>
      <c r="G9147" s="112">
        <v>39021</v>
      </c>
      <c r="H9147" s="98"/>
      <c r="I9147" s="123" t="str">
        <f t="shared" si="142"/>
        <v>NÃO</v>
      </c>
      <c r="J9147" s="123"/>
      <c r="K9147" s="123"/>
      <c r="L9147" s="123"/>
      <c r="M9147" s="98"/>
      <c r="N9147" s="118"/>
    </row>
    <row r="9148" spans="1:14" x14ac:dyDescent="0.25">
      <c r="A9148" s="130">
        <v>29051216000168</v>
      </c>
      <c r="B9148" s="98" t="s">
        <v>13003</v>
      </c>
      <c r="C9148" s="123" t="s">
        <v>3513</v>
      </c>
      <c r="D9148" s="98" t="s">
        <v>13667</v>
      </c>
      <c r="E9148" s="98" t="s">
        <v>13670</v>
      </c>
      <c r="F9148" s="124">
        <v>11</v>
      </c>
      <c r="G9148" s="112">
        <v>43374</v>
      </c>
      <c r="H9148" s="98"/>
      <c r="I9148" s="123" t="str">
        <f t="shared" si="142"/>
        <v>NÃO</v>
      </c>
      <c r="J9148" s="123"/>
      <c r="K9148" s="123"/>
      <c r="L9148" s="123"/>
      <c r="M9148" s="98" t="s">
        <v>16019</v>
      </c>
      <c r="N9148" s="118"/>
    </row>
    <row r="9149" spans="1:14" x14ac:dyDescent="0.25">
      <c r="A9149" s="130">
        <v>45774064000188</v>
      </c>
      <c r="B9149" s="98" t="s">
        <v>13004</v>
      </c>
      <c r="C9149" s="123" t="s">
        <v>4626</v>
      </c>
      <c r="D9149" s="98" t="s">
        <v>13667</v>
      </c>
      <c r="E9149" s="98" t="s">
        <v>13670</v>
      </c>
      <c r="F9149" s="124">
        <v>11</v>
      </c>
      <c r="G9149" s="112">
        <v>39442</v>
      </c>
      <c r="H9149" s="98"/>
      <c r="I9149" s="123" t="str">
        <f t="shared" si="142"/>
        <v>NÃO</v>
      </c>
      <c r="J9149" s="123"/>
      <c r="K9149" s="123"/>
      <c r="L9149" s="123"/>
      <c r="M9149" s="98"/>
      <c r="N9149" s="118"/>
    </row>
    <row r="9150" spans="1:14" x14ac:dyDescent="0.25">
      <c r="A9150" s="130">
        <v>83074294000123</v>
      </c>
      <c r="B9150" s="98" t="s">
        <v>13005</v>
      </c>
      <c r="C9150" s="123" t="s">
        <v>4289</v>
      </c>
      <c r="D9150" s="98" t="s">
        <v>13667</v>
      </c>
      <c r="E9150" s="98" t="s">
        <v>13670</v>
      </c>
      <c r="F9150" s="124">
        <v>14</v>
      </c>
      <c r="G9150" s="112">
        <v>44105</v>
      </c>
      <c r="H9150" s="98"/>
      <c r="I9150" s="123" t="str">
        <f t="shared" si="142"/>
        <v>SIM</v>
      </c>
      <c r="J9150" s="123"/>
      <c r="K9150" s="123"/>
      <c r="L9150" s="123"/>
      <c r="M9150" s="98"/>
      <c r="N9150" s="118"/>
    </row>
    <row r="9151" spans="1:14" x14ac:dyDescent="0.25">
      <c r="A9151" s="130">
        <v>39223581000166</v>
      </c>
      <c r="B9151" s="98" t="s">
        <v>13006</v>
      </c>
      <c r="C9151" s="123" t="s">
        <v>3513</v>
      </c>
      <c r="D9151" s="98" t="s">
        <v>13667</v>
      </c>
      <c r="E9151" s="98" t="s">
        <v>13670</v>
      </c>
      <c r="F9151" s="124">
        <v>14</v>
      </c>
      <c r="G9151" s="112">
        <v>43160</v>
      </c>
      <c r="H9151" s="98"/>
      <c r="I9151" s="123" t="str">
        <f t="shared" si="142"/>
        <v>SIM</v>
      </c>
      <c r="J9151" s="123"/>
      <c r="K9151" s="123"/>
      <c r="L9151" s="123"/>
      <c r="M9151" s="98"/>
      <c r="N9151" s="118"/>
    </row>
    <row r="9152" spans="1:14" x14ac:dyDescent="0.25">
      <c r="A9152" s="130">
        <v>83102707000136</v>
      </c>
      <c r="B9152" s="98" t="s">
        <v>13008</v>
      </c>
      <c r="C9152" s="123" t="s">
        <v>4289</v>
      </c>
      <c r="D9152" s="98" t="s">
        <v>13667</v>
      </c>
      <c r="E9152" s="98" t="s">
        <v>13670</v>
      </c>
      <c r="F9152" s="124">
        <v>14</v>
      </c>
      <c r="G9152" s="112">
        <v>44114</v>
      </c>
      <c r="H9152" s="98"/>
      <c r="I9152" s="123" t="str">
        <f t="shared" si="142"/>
        <v>SIM</v>
      </c>
      <c r="J9152" s="123"/>
      <c r="K9152" s="123"/>
      <c r="L9152" s="123"/>
      <c r="M9152" s="98"/>
      <c r="N9152" s="118"/>
    </row>
    <row r="9153" spans="1:14" x14ac:dyDescent="0.25">
      <c r="A9153" s="130">
        <v>83102574000106</v>
      </c>
      <c r="B9153" s="98" t="s">
        <v>13009</v>
      </c>
      <c r="C9153" s="123" t="s">
        <v>4289</v>
      </c>
      <c r="D9153" s="98" t="s">
        <v>13667</v>
      </c>
      <c r="E9153" s="98" t="s">
        <v>13670</v>
      </c>
      <c r="F9153" s="124">
        <v>11.5</v>
      </c>
      <c r="G9153" s="112">
        <v>43844</v>
      </c>
      <c r="H9153" s="112">
        <v>44196</v>
      </c>
      <c r="I9153" s="123" t="str">
        <f t="shared" si="142"/>
        <v>NÃO</v>
      </c>
      <c r="J9153" s="98"/>
      <c r="K9153" s="98"/>
      <c r="L9153" s="98"/>
      <c r="M9153" s="98"/>
      <c r="N9153" s="118"/>
    </row>
    <row r="9154" spans="1:14" x14ac:dyDescent="0.25">
      <c r="A9154" s="130">
        <v>83102574000106</v>
      </c>
      <c r="B9154" s="98" t="s">
        <v>13009</v>
      </c>
      <c r="C9154" s="123" t="s">
        <v>4289</v>
      </c>
      <c r="D9154" s="98" t="s">
        <v>13667</v>
      </c>
      <c r="E9154" s="98" t="s">
        <v>13670</v>
      </c>
      <c r="F9154" s="124">
        <v>12</v>
      </c>
      <c r="G9154" s="112">
        <v>44197</v>
      </c>
      <c r="H9154" s="112">
        <v>44561</v>
      </c>
      <c r="I9154" s="123" t="str">
        <f t="shared" si="142"/>
        <v>NÃO</v>
      </c>
      <c r="J9154" s="98"/>
      <c r="K9154" s="98"/>
      <c r="L9154" s="98"/>
      <c r="M9154" s="98"/>
      <c r="N9154" s="118"/>
    </row>
    <row r="9155" spans="1:14" x14ac:dyDescent="0.25">
      <c r="A9155" s="130">
        <v>83102574000106</v>
      </c>
      <c r="B9155" s="98" t="s">
        <v>13009</v>
      </c>
      <c r="C9155" s="123" t="s">
        <v>4289</v>
      </c>
      <c r="D9155" s="98" t="s">
        <v>13667</v>
      </c>
      <c r="E9155" s="98" t="s">
        <v>13670</v>
      </c>
      <c r="F9155" s="124">
        <v>12.5</v>
      </c>
      <c r="G9155" s="112">
        <v>44562</v>
      </c>
      <c r="H9155" s="112">
        <v>44926</v>
      </c>
      <c r="I9155" s="123" t="str">
        <f t="shared" ref="I9155:I9218" si="143">IFERROR(IF(OR(E9155="Ativos", E9155="Aposentados",E9155="Pensionistas"),IF(F9155&gt;=14,"SIM","NÃO"),""),"")</f>
        <v>NÃO</v>
      </c>
      <c r="J9155" s="98"/>
      <c r="K9155" s="98"/>
      <c r="L9155" s="98"/>
      <c r="M9155" s="98"/>
      <c r="N9155" s="118"/>
    </row>
    <row r="9156" spans="1:14" x14ac:dyDescent="0.25">
      <c r="A9156" s="130">
        <v>83102574000106</v>
      </c>
      <c r="B9156" s="98" t="s">
        <v>13009</v>
      </c>
      <c r="C9156" s="123" t="s">
        <v>4289</v>
      </c>
      <c r="D9156" s="98" t="s">
        <v>13667</v>
      </c>
      <c r="E9156" s="98" t="s">
        <v>13670</v>
      </c>
      <c r="F9156" s="124">
        <v>13</v>
      </c>
      <c r="G9156" s="112">
        <v>44927</v>
      </c>
      <c r="H9156" s="112">
        <v>45291</v>
      </c>
      <c r="I9156" s="123" t="str">
        <f t="shared" si="143"/>
        <v>NÃO</v>
      </c>
      <c r="J9156" s="98"/>
      <c r="K9156" s="98"/>
      <c r="L9156" s="98"/>
      <c r="M9156" s="98"/>
      <c r="N9156" s="118"/>
    </row>
    <row r="9157" spans="1:14" x14ac:dyDescent="0.25">
      <c r="A9157" s="130">
        <v>94704103000186</v>
      </c>
      <c r="B9157" s="98" t="s">
        <v>13010</v>
      </c>
      <c r="C9157" s="123" t="s">
        <v>3812</v>
      </c>
      <c r="D9157" s="98" t="s">
        <v>13667</v>
      </c>
      <c r="E9157" s="98" t="s">
        <v>13670</v>
      </c>
      <c r="F9157" s="124">
        <v>14</v>
      </c>
      <c r="G9157" s="112">
        <v>44136</v>
      </c>
      <c r="H9157" s="98"/>
      <c r="I9157" s="123" t="str">
        <f t="shared" si="143"/>
        <v>SIM</v>
      </c>
      <c r="J9157" s="123"/>
      <c r="K9157" s="123"/>
      <c r="L9157" s="123"/>
      <c r="M9157" s="98"/>
      <c r="N9157" s="118"/>
    </row>
    <row r="9158" spans="1:14" x14ac:dyDescent="0.25">
      <c r="A9158" s="130">
        <v>88566872000162</v>
      </c>
      <c r="B9158" s="98" t="s">
        <v>13011</v>
      </c>
      <c r="C9158" s="123" t="s">
        <v>3812</v>
      </c>
      <c r="D9158" s="98" t="s">
        <v>13667</v>
      </c>
      <c r="E9158" s="98" t="s">
        <v>13670</v>
      </c>
      <c r="F9158" s="124">
        <v>11</v>
      </c>
      <c r="G9158" s="112">
        <v>42999</v>
      </c>
      <c r="H9158" s="98"/>
      <c r="I9158" s="123" t="str">
        <f t="shared" si="143"/>
        <v>NÃO</v>
      </c>
      <c r="J9158" s="123"/>
      <c r="K9158" s="123"/>
      <c r="L9158" s="123"/>
      <c r="M9158" s="98" t="s">
        <v>16448</v>
      </c>
      <c r="N9158" s="118"/>
    </row>
    <row r="9159" spans="1:14" x14ac:dyDescent="0.25">
      <c r="A9159" s="130">
        <v>46522975000180</v>
      </c>
      <c r="B9159" s="98" t="s">
        <v>13012</v>
      </c>
      <c r="C9159" s="123" t="s">
        <v>4626</v>
      </c>
      <c r="D9159" s="98" t="s">
        <v>13667</v>
      </c>
      <c r="E9159" s="98" t="s">
        <v>13670</v>
      </c>
      <c r="F9159" s="124">
        <v>11</v>
      </c>
      <c r="G9159" s="112">
        <v>38275</v>
      </c>
      <c r="H9159" s="98"/>
      <c r="I9159" s="123" t="str">
        <f t="shared" si="143"/>
        <v>NÃO</v>
      </c>
      <c r="J9159" s="123"/>
      <c r="K9159" s="123"/>
      <c r="L9159" s="123"/>
      <c r="M9159" s="98" t="s">
        <v>16913</v>
      </c>
      <c r="N9159" s="118"/>
    </row>
    <row r="9160" spans="1:14" x14ac:dyDescent="0.25">
      <c r="A9160" s="130">
        <v>83102756000179</v>
      </c>
      <c r="B9160" s="98" t="s">
        <v>13013</v>
      </c>
      <c r="C9160" s="123" t="s">
        <v>4289</v>
      </c>
      <c r="D9160" s="98" t="s">
        <v>13667</v>
      </c>
      <c r="E9160" s="98" t="s">
        <v>13670</v>
      </c>
      <c r="F9160" s="124">
        <v>14</v>
      </c>
      <c r="G9160" s="112">
        <v>44013</v>
      </c>
      <c r="H9160" s="98"/>
      <c r="I9160" s="123" t="str">
        <f t="shared" si="143"/>
        <v>SIM</v>
      </c>
      <c r="J9160" s="123"/>
      <c r="K9160" s="123"/>
      <c r="L9160" s="123"/>
      <c r="M9160" s="98"/>
      <c r="N9160" s="118"/>
    </row>
    <row r="9161" spans="1:14" x14ac:dyDescent="0.25">
      <c r="A9161" s="130">
        <v>76002641000147</v>
      </c>
      <c r="B9161" s="98" t="s">
        <v>13014</v>
      </c>
      <c r="C9161" s="123" t="s">
        <v>3143</v>
      </c>
      <c r="D9161" s="98" t="s">
        <v>13667</v>
      </c>
      <c r="E9161" s="98" t="s">
        <v>13670</v>
      </c>
      <c r="F9161" s="124">
        <v>11</v>
      </c>
      <c r="G9161" s="112">
        <v>43266</v>
      </c>
      <c r="H9161" s="98"/>
      <c r="I9161" s="123" t="str">
        <f t="shared" si="143"/>
        <v>NÃO</v>
      </c>
      <c r="J9161" s="123"/>
      <c r="K9161" s="123"/>
      <c r="L9161" s="123"/>
      <c r="M9161" s="98" t="s">
        <v>15881</v>
      </c>
      <c r="N9161" s="118"/>
    </row>
    <row r="9162" spans="1:14" x14ac:dyDescent="0.25">
      <c r="A9162" s="130">
        <v>27165711000172</v>
      </c>
      <c r="B9162" s="98" t="s">
        <v>13015</v>
      </c>
      <c r="C9162" s="123" t="s">
        <v>821</v>
      </c>
      <c r="D9162" s="98" t="s">
        <v>13667</v>
      </c>
      <c r="E9162" s="98" t="s">
        <v>13670</v>
      </c>
      <c r="F9162" s="124">
        <v>11</v>
      </c>
      <c r="G9162" s="112">
        <v>39171</v>
      </c>
      <c r="H9162" s="98"/>
      <c r="I9162" s="123" t="str">
        <f t="shared" si="143"/>
        <v>NÃO</v>
      </c>
      <c r="J9162" s="123"/>
      <c r="K9162" s="123"/>
      <c r="L9162" s="123"/>
      <c r="M9162" s="98" t="s">
        <v>13534</v>
      </c>
      <c r="N9162" s="118"/>
    </row>
    <row r="9163" spans="1:14" x14ac:dyDescent="0.25">
      <c r="A9163" s="130">
        <v>18602045000100</v>
      </c>
      <c r="B9163" s="98" t="s">
        <v>13016</v>
      </c>
      <c r="C9163" s="123" t="s">
        <v>1356</v>
      </c>
      <c r="D9163" s="98" t="s">
        <v>13667</v>
      </c>
      <c r="E9163" s="98" t="s">
        <v>13670</v>
      </c>
      <c r="F9163" s="124">
        <v>11</v>
      </c>
      <c r="G9163" s="112">
        <v>38749</v>
      </c>
      <c r="H9163" s="98"/>
      <c r="I9163" s="123" t="str">
        <f t="shared" si="143"/>
        <v>NÃO</v>
      </c>
      <c r="J9163" s="123"/>
      <c r="K9163" s="123"/>
      <c r="L9163" s="123"/>
      <c r="M9163" s="98" t="s">
        <v>14759</v>
      </c>
      <c r="N9163" s="118"/>
    </row>
    <row r="9164" spans="1:14" x14ac:dyDescent="0.25">
      <c r="A9164" s="130">
        <v>4629697000115</v>
      </c>
      <c r="B9164" s="98" t="s">
        <v>13017</v>
      </c>
      <c r="C9164" s="123" t="s">
        <v>133</v>
      </c>
      <c r="D9164" s="98" t="s">
        <v>13667</v>
      </c>
      <c r="E9164" s="98" t="s">
        <v>13670</v>
      </c>
      <c r="F9164" s="124">
        <v>11</v>
      </c>
      <c r="G9164" s="112">
        <v>43192</v>
      </c>
      <c r="H9164" s="98"/>
      <c r="I9164" s="123" t="str">
        <f t="shared" si="143"/>
        <v>NÃO</v>
      </c>
      <c r="J9164" s="123"/>
      <c r="K9164" s="123"/>
      <c r="L9164" s="123"/>
      <c r="M9164" s="98"/>
      <c r="N9164" s="118"/>
    </row>
    <row r="9165" spans="1:14" x14ac:dyDescent="0.25">
      <c r="A9165" s="130">
        <v>24852675000127</v>
      </c>
      <c r="B9165" s="98" t="s">
        <v>13018</v>
      </c>
      <c r="C9165" s="123" t="s">
        <v>901</v>
      </c>
      <c r="D9165" s="98" t="s">
        <v>13667</v>
      </c>
      <c r="E9165" s="98" t="s">
        <v>13670</v>
      </c>
      <c r="F9165" s="124">
        <v>11</v>
      </c>
      <c r="G9165" s="112">
        <v>42034</v>
      </c>
      <c r="H9165" s="98"/>
      <c r="I9165" s="123" t="str">
        <f t="shared" si="143"/>
        <v>NÃO</v>
      </c>
      <c r="J9165" s="123"/>
      <c r="K9165" s="123"/>
      <c r="L9165" s="123"/>
      <c r="M9165" s="98" t="s">
        <v>14320</v>
      </c>
      <c r="N9165" s="118"/>
    </row>
    <row r="9166" spans="1:14" x14ac:dyDescent="0.25">
      <c r="A9166" s="130">
        <v>2056729000105</v>
      </c>
      <c r="B9166" s="98" t="s">
        <v>13019</v>
      </c>
      <c r="C9166" s="123" t="s">
        <v>901</v>
      </c>
      <c r="D9166" s="98" t="s">
        <v>13667</v>
      </c>
      <c r="E9166" s="98" t="s">
        <v>13670</v>
      </c>
      <c r="F9166" s="124">
        <v>11</v>
      </c>
      <c r="G9166" s="112">
        <v>43082</v>
      </c>
      <c r="H9166" s="98"/>
      <c r="I9166" s="123" t="str">
        <f t="shared" si="143"/>
        <v>NÃO</v>
      </c>
      <c r="J9166" s="123"/>
      <c r="K9166" s="123"/>
      <c r="L9166" s="123"/>
      <c r="M9166" s="98" t="s">
        <v>14321</v>
      </c>
      <c r="N9166" s="118"/>
    </row>
    <row r="9167" spans="1:14" x14ac:dyDescent="0.25">
      <c r="A9167" s="130">
        <v>3354560000132</v>
      </c>
      <c r="B9167" s="98" t="s">
        <v>13020</v>
      </c>
      <c r="C9167" s="123" t="s">
        <v>2197</v>
      </c>
      <c r="D9167" s="98" t="s">
        <v>13667</v>
      </c>
      <c r="E9167" s="98" t="s">
        <v>13670</v>
      </c>
      <c r="F9167" s="124">
        <v>11</v>
      </c>
      <c r="G9167" s="112">
        <v>40664</v>
      </c>
      <c r="H9167" s="98"/>
      <c r="I9167" s="123" t="str">
        <f t="shared" si="143"/>
        <v>NÃO</v>
      </c>
      <c r="J9167" s="123"/>
      <c r="K9167" s="123"/>
      <c r="L9167" s="123"/>
      <c r="M9167" s="98"/>
      <c r="N9167" s="118"/>
    </row>
    <row r="9168" spans="1:14" x14ac:dyDescent="0.25">
      <c r="A9168" s="130">
        <v>92401553000174</v>
      </c>
      <c r="B9168" s="98" t="s">
        <v>13021</v>
      </c>
      <c r="C9168" s="123" t="s">
        <v>3812</v>
      </c>
      <c r="D9168" s="98" t="s">
        <v>13667</v>
      </c>
      <c r="E9168" s="98" t="s">
        <v>13670</v>
      </c>
      <c r="F9168" s="124">
        <v>14</v>
      </c>
      <c r="G9168" s="112">
        <v>44136</v>
      </c>
      <c r="H9168" s="98"/>
      <c r="I9168" s="123" t="str">
        <f t="shared" si="143"/>
        <v>SIM</v>
      </c>
      <c r="J9168" s="123"/>
      <c r="K9168" s="123"/>
      <c r="L9168" s="123"/>
      <c r="M9168" s="98"/>
      <c r="N9168" s="118"/>
    </row>
    <row r="9169" spans="1:14" x14ac:dyDescent="0.25">
      <c r="A9169" s="130">
        <v>88187935000170</v>
      </c>
      <c r="B9169" s="98" t="s">
        <v>13022</v>
      </c>
      <c r="C9169" s="123" t="s">
        <v>3812</v>
      </c>
      <c r="D9169" s="98" t="s">
        <v>13667</v>
      </c>
      <c r="E9169" s="98" t="s">
        <v>13670</v>
      </c>
      <c r="F9169" s="124">
        <v>11</v>
      </c>
      <c r="G9169" s="112">
        <v>39387</v>
      </c>
      <c r="H9169" s="98"/>
      <c r="I9169" s="123" t="str">
        <f t="shared" si="143"/>
        <v>NÃO</v>
      </c>
      <c r="J9169" s="123"/>
      <c r="K9169" s="123"/>
      <c r="L9169" s="123"/>
      <c r="M9169" s="98" t="s">
        <v>16451</v>
      </c>
      <c r="N9169" s="118"/>
    </row>
    <row r="9170" spans="1:14" x14ac:dyDescent="0.25">
      <c r="A9170" s="130">
        <v>3501566000195</v>
      </c>
      <c r="B9170" s="98" t="s">
        <v>13023</v>
      </c>
      <c r="C9170" s="123" t="s">
        <v>2197</v>
      </c>
      <c r="D9170" s="98" t="s">
        <v>13667</v>
      </c>
      <c r="E9170" s="98" t="s">
        <v>13670</v>
      </c>
      <c r="F9170" s="124">
        <v>14</v>
      </c>
      <c r="G9170" s="112">
        <v>44075</v>
      </c>
      <c r="H9170" s="98"/>
      <c r="I9170" s="123" t="str">
        <f t="shared" si="143"/>
        <v>SIM</v>
      </c>
      <c r="J9170" s="123"/>
      <c r="K9170" s="123"/>
      <c r="L9170" s="123"/>
      <c r="M9170" s="98"/>
      <c r="N9170" s="118"/>
    </row>
    <row r="9171" spans="1:14" x14ac:dyDescent="0.25">
      <c r="A9171" s="130">
        <v>18558080000160</v>
      </c>
      <c r="B9171" s="98" t="s">
        <v>13024</v>
      </c>
      <c r="C9171" s="123" t="s">
        <v>1356</v>
      </c>
      <c r="D9171" s="98" t="s">
        <v>13667</v>
      </c>
      <c r="E9171" s="98" t="s">
        <v>13670</v>
      </c>
      <c r="F9171" s="124">
        <v>11</v>
      </c>
      <c r="G9171" s="112">
        <v>39230</v>
      </c>
      <c r="H9171" s="98"/>
      <c r="I9171" s="123" t="str">
        <f t="shared" si="143"/>
        <v>NÃO</v>
      </c>
      <c r="J9171" s="123"/>
      <c r="K9171" s="123"/>
      <c r="L9171" s="123"/>
      <c r="M9171" s="98"/>
      <c r="N9171" s="118"/>
    </row>
    <row r="9172" spans="1:14" x14ac:dyDescent="0.25">
      <c r="A9172" s="130">
        <v>8153819000109</v>
      </c>
      <c r="B9172" s="98" t="s">
        <v>13025</v>
      </c>
      <c r="C9172" s="123" t="s">
        <v>3601</v>
      </c>
      <c r="D9172" s="98" t="s">
        <v>13667</v>
      </c>
      <c r="E9172" s="98" t="s">
        <v>13670</v>
      </c>
      <c r="F9172" s="124">
        <v>14</v>
      </c>
      <c r="G9172" s="112">
        <v>44044</v>
      </c>
      <c r="H9172" s="98"/>
      <c r="I9172" s="123" t="str">
        <f t="shared" si="143"/>
        <v>SIM</v>
      </c>
      <c r="J9172" s="123"/>
      <c r="K9172" s="123"/>
      <c r="L9172" s="123"/>
      <c r="M9172" s="98"/>
      <c r="N9172" s="118"/>
    </row>
    <row r="9173" spans="1:14" x14ac:dyDescent="0.25">
      <c r="A9173" s="130">
        <v>4203896000167</v>
      </c>
      <c r="B9173" s="98" t="s">
        <v>13026</v>
      </c>
      <c r="C9173" s="123" t="s">
        <v>3812</v>
      </c>
      <c r="D9173" s="98" t="s">
        <v>13667</v>
      </c>
      <c r="E9173" s="98" t="s">
        <v>13670</v>
      </c>
      <c r="F9173" s="124">
        <v>11</v>
      </c>
      <c r="G9173" s="112">
        <v>38873</v>
      </c>
      <c r="H9173" s="98"/>
      <c r="I9173" s="123" t="str">
        <f t="shared" si="143"/>
        <v>NÃO</v>
      </c>
      <c r="J9173" s="123"/>
      <c r="K9173" s="123"/>
      <c r="L9173" s="123"/>
      <c r="M9173" s="98" t="s">
        <v>16454</v>
      </c>
      <c r="N9173" s="118"/>
    </row>
    <row r="9174" spans="1:14" x14ac:dyDescent="0.25">
      <c r="A9174" s="130">
        <v>76288760000108</v>
      </c>
      <c r="B9174" s="98" t="s">
        <v>13027</v>
      </c>
      <c r="C9174" s="123" t="s">
        <v>3143</v>
      </c>
      <c r="D9174" s="98" t="s">
        <v>13667</v>
      </c>
      <c r="E9174" s="98" t="s">
        <v>13670</v>
      </c>
      <c r="F9174" s="124">
        <v>14</v>
      </c>
      <c r="G9174" s="112">
        <v>44075</v>
      </c>
      <c r="H9174" s="98"/>
      <c r="I9174" s="123" t="str">
        <f t="shared" si="143"/>
        <v>SIM</v>
      </c>
      <c r="J9174" s="123"/>
      <c r="K9174" s="123"/>
      <c r="L9174" s="123"/>
      <c r="M9174" s="98"/>
      <c r="N9174" s="118"/>
    </row>
    <row r="9175" spans="1:14" x14ac:dyDescent="0.25">
      <c r="A9175" s="130">
        <v>4394805000118</v>
      </c>
      <c r="B9175" s="98" t="s">
        <v>13028</v>
      </c>
      <c r="C9175" s="123" t="s">
        <v>3747</v>
      </c>
      <c r="D9175" s="98" t="s">
        <v>13667</v>
      </c>
      <c r="E9175" s="98" t="s">
        <v>13670</v>
      </c>
      <c r="F9175" s="124">
        <v>14</v>
      </c>
      <c r="G9175" s="112">
        <v>44075</v>
      </c>
      <c r="H9175" s="98"/>
      <c r="I9175" s="123" t="str">
        <f t="shared" si="143"/>
        <v>SIM</v>
      </c>
      <c r="J9175" s="123"/>
      <c r="K9175" s="123"/>
      <c r="L9175" s="123"/>
      <c r="M9175" s="98"/>
      <c r="N9175" s="118"/>
    </row>
    <row r="9176" spans="1:14" x14ac:dyDescent="0.25">
      <c r="A9176" s="130">
        <v>75371401000157</v>
      </c>
      <c r="B9176" s="98" t="s">
        <v>13029</v>
      </c>
      <c r="C9176" s="123" t="s">
        <v>3143</v>
      </c>
      <c r="D9176" s="98" t="s">
        <v>13667</v>
      </c>
      <c r="E9176" s="98" t="s">
        <v>13670</v>
      </c>
      <c r="F9176" s="124">
        <v>11</v>
      </c>
      <c r="G9176" s="112">
        <v>39938</v>
      </c>
      <c r="H9176" s="98"/>
      <c r="I9176" s="123" t="str">
        <f t="shared" si="143"/>
        <v>NÃO</v>
      </c>
      <c r="J9176" s="123"/>
      <c r="K9176" s="123"/>
      <c r="L9176" s="123"/>
      <c r="M9176" s="98" t="s">
        <v>13699</v>
      </c>
      <c r="N9176" s="118"/>
    </row>
    <row r="9177" spans="1:14" x14ac:dyDescent="0.25">
      <c r="A9177" s="130">
        <v>87711503000153</v>
      </c>
      <c r="B9177" s="98" t="s">
        <v>13030</v>
      </c>
      <c r="C9177" s="123" t="s">
        <v>3812</v>
      </c>
      <c r="D9177" s="98" t="s">
        <v>13667</v>
      </c>
      <c r="E9177" s="98" t="s">
        <v>13670</v>
      </c>
      <c r="F9177" s="124">
        <v>14</v>
      </c>
      <c r="G9177" s="112">
        <v>44136</v>
      </c>
      <c r="H9177" s="98"/>
      <c r="I9177" s="123" t="str">
        <f t="shared" si="143"/>
        <v>SIM</v>
      </c>
      <c r="J9177" s="123"/>
      <c r="K9177" s="123"/>
      <c r="L9177" s="123"/>
      <c r="M9177" s="98"/>
      <c r="N9177" s="118"/>
    </row>
    <row r="9178" spans="1:14" x14ac:dyDescent="0.25">
      <c r="A9178" s="130">
        <v>87712212000180</v>
      </c>
      <c r="B9178" s="98" t="s">
        <v>13031</v>
      </c>
      <c r="C9178" s="123" t="s">
        <v>3812</v>
      </c>
      <c r="D9178" s="98" t="s">
        <v>13667</v>
      </c>
      <c r="E9178" s="98" t="s">
        <v>13670</v>
      </c>
      <c r="F9178" s="124">
        <v>11</v>
      </c>
      <c r="G9178" s="112">
        <v>43101</v>
      </c>
      <c r="H9178" s="98"/>
      <c r="I9178" s="123" t="str">
        <f t="shared" si="143"/>
        <v>NÃO</v>
      </c>
      <c r="J9178" s="123"/>
      <c r="K9178" s="123"/>
      <c r="L9178" s="123"/>
      <c r="M9178" s="98" t="s">
        <v>16457</v>
      </c>
      <c r="N9178" s="118"/>
    </row>
    <row r="9179" spans="1:14" x14ac:dyDescent="0.25">
      <c r="A9179" s="130">
        <v>3347101000121</v>
      </c>
      <c r="B9179" s="98" t="s">
        <v>13032</v>
      </c>
      <c r="C9179" s="123" t="s">
        <v>2274</v>
      </c>
      <c r="D9179" s="98" t="s">
        <v>13667</v>
      </c>
      <c r="E9179" s="98" t="s">
        <v>13670</v>
      </c>
      <c r="F9179" s="124">
        <v>11</v>
      </c>
      <c r="G9179" s="112">
        <v>38687</v>
      </c>
      <c r="H9179" s="98"/>
      <c r="I9179" s="123" t="str">
        <f t="shared" si="143"/>
        <v>NÃO</v>
      </c>
      <c r="J9179" s="123"/>
      <c r="K9179" s="123"/>
      <c r="L9179" s="123"/>
      <c r="M9179" s="98" t="s">
        <v>15031</v>
      </c>
      <c r="N9179" s="118"/>
    </row>
    <row r="9180" spans="1:14" x14ac:dyDescent="0.25">
      <c r="A9180" s="130">
        <v>87612982000150</v>
      </c>
      <c r="B9180" s="98" t="s">
        <v>13033</v>
      </c>
      <c r="C9180" s="123" t="s">
        <v>3812</v>
      </c>
      <c r="D9180" s="98" t="s">
        <v>13667</v>
      </c>
      <c r="E9180" s="98" t="s">
        <v>13670</v>
      </c>
      <c r="F9180" s="124">
        <v>14</v>
      </c>
      <c r="G9180" s="112">
        <v>43952</v>
      </c>
      <c r="H9180" s="98"/>
      <c r="I9180" s="123" t="str">
        <f t="shared" si="143"/>
        <v>SIM</v>
      </c>
      <c r="J9180" s="123"/>
      <c r="K9180" s="123"/>
      <c r="L9180" s="123"/>
      <c r="M9180" s="98"/>
      <c r="N9180" s="118"/>
    </row>
    <row r="9181" spans="1:14" x14ac:dyDescent="0.25">
      <c r="A9181" s="130">
        <v>1616837000122</v>
      </c>
      <c r="B9181" s="98" t="s">
        <v>13034</v>
      </c>
      <c r="C9181" s="123" t="s">
        <v>1356</v>
      </c>
      <c r="D9181" s="98" t="s">
        <v>13667</v>
      </c>
      <c r="E9181" s="98" t="s">
        <v>13670</v>
      </c>
      <c r="F9181" s="124">
        <v>11</v>
      </c>
      <c r="G9181" s="112">
        <v>41795</v>
      </c>
      <c r="H9181" s="98"/>
      <c r="I9181" s="123" t="str">
        <f t="shared" si="143"/>
        <v>NÃO</v>
      </c>
      <c r="J9181" s="123"/>
      <c r="K9181" s="123"/>
      <c r="L9181" s="123"/>
      <c r="M9181" s="98" t="s">
        <v>14760</v>
      </c>
      <c r="N9181" s="118"/>
    </row>
    <row r="9182" spans="1:14" x14ac:dyDescent="0.25">
      <c r="A9182" s="130">
        <v>3180924000105</v>
      </c>
      <c r="B9182" s="98" t="s">
        <v>13036</v>
      </c>
      <c r="C9182" s="123" t="s">
        <v>2274</v>
      </c>
      <c r="D9182" s="98" t="s">
        <v>13667</v>
      </c>
      <c r="E9182" s="98" t="s">
        <v>13670</v>
      </c>
      <c r="F9182" s="124">
        <v>11</v>
      </c>
      <c r="G9182" s="112">
        <v>38965</v>
      </c>
      <c r="H9182" s="98"/>
      <c r="I9182" s="123" t="str">
        <f t="shared" si="143"/>
        <v>NÃO</v>
      </c>
      <c r="J9182" s="123"/>
      <c r="K9182" s="123"/>
      <c r="L9182" s="123"/>
      <c r="M9182" s="98" t="s">
        <v>15034</v>
      </c>
      <c r="N9182" s="118"/>
    </row>
    <row r="9183" spans="1:14" x14ac:dyDescent="0.25">
      <c r="A9183" s="130">
        <v>2382836000123</v>
      </c>
      <c r="B9183" s="98" t="s">
        <v>13037</v>
      </c>
      <c r="C9183" s="123" t="s">
        <v>901</v>
      </c>
      <c r="D9183" s="98" t="s">
        <v>13667</v>
      </c>
      <c r="E9183" s="98" t="s">
        <v>13670</v>
      </c>
      <c r="F9183" s="124">
        <v>11</v>
      </c>
      <c r="G9183" s="112">
        <v>43378</v>
      </c>
      <c r="H9183" s="98"/>
      <c r="I9183" s="123" t="str">
        <f t="shared" si="143"/>
        <v>NÃO</v>
      </c>
      <c r="J9183" s="123"/>
      <c r="K9183" s="123"/>
      <c r="L9183" s="123"/>
      <c r="M9183" s="98"/>
      <c r="N9183" s="118"/>
    </row>
    <row r="9184" spans="1:14" x14ac:dyDescent="0.25">
      <c r="A9184" s="130">
        <v>45135043000112</v>
      </c>
      <c r="B9184" s="98" t="s">
        <v>13038</v>
      </c>
      <c r="C9184" s="123" t="s">
        <v>4626</v>
      </c>
      <c r="D9184" s="98" t="s">
        <v>13667</v>
      </c>
      <c r="E9184" s="98" t="s">
        <v>13670</v>
      </c>
      <c r="F9184" s="124">
        <v>11</v>
      </c>
      <c r="G9184" s="112">
        <v>43586</v>
      </c>
      <c r="H9184" s="98"/>
      <c r="I9184" s="123" t="str">
        <f t="shared" si="143"/>
        <v>NÃO</v>
      </c>
      <c r="J9184" s="123"/>
      <c r="K9184" s="123"/>
      <c r="L9184" s="123"/>
      <c r="M9184" s="98"/>
      <c r="N9184" s="118"/>
    </row>
    <row r="9185" spans="1:14" x14ac:dyDescent="0.25">
      <c r="A9185" s="130">
        <v>10222297000193</v>
      </c>
      <c r="B9185" s="98" t="s">
        <v>13039</v>
      </c>
      <c r="C9185" s="123" t="s">
        <v>2413</v>
      </c>
      <c r="D9185" s="98" t="s">
        <v>13667</v>
      </c>
      <c r="E9185" s="98" t="s">
        <v>13670</v>
      </c>
      <c r="F9185" s="124">
        <v>11</v>
      </c>
      <c r="G9185" s="112">
        <v>39989</v>
      </c>
      <c r="H9185" s="98"/>
      <c r="I9185" s="123" t="str">
        <f t="shared" si="143"/>
        <v>NÃO</v>
      </c>
      <c r="J9185" s="123"/>
      <c r="K9185" s="123"/>
      <c r="L9185" s="123"/>
      <c r="M9185" s="98" t="s">
        <v>13710</v>
      </c>
      <c r="N9185" s="118"/>
    </row>
    <row r="9186" spans="1:14" x14ac:dyDescent="0.25">
      <c r="A9186" s="130">
        <v>7535446000160</v>
      </c>
      <c r="B9186" s="98" t="s">
        <v>13040</v>
      </c>
      <c r="C9186" s="123" t="s">
        <v>634</v>
      </c>
      <c r="D9186" s="98" t="s">
        <v>13667</v>
      </c>
      <c r="E9186" s="98" t="s">
        <v>13670</v>
      </c>
      <c r="F9186" s="124">
        <v>11</v>
      </c>
      <c r="G9186" s="112">
        <v>39462</v>
      </c>
      <c r="H9186" s="98"/>
      <c r="I9186" s="123" t="str">
        <f t="shared" si="143"/>
        <v>NÃO</v>
      </c>
      <c r="J9186" s="123"/>
      <c r="K9186" s="123"/>
      <c r="L9186" s="123"/>
      <c r="M9186" s="98" t="s">
        <v>13699</v>
      </c>
      <c r="N9186" s="118"/>
    </row>
    <row r="9187" spans="1:14" x14ac:dyDescent="0.25">
      <c r="A9187" s="130">
        <v>18715441000135</v>
      </c>
      <c r="B9187" s="98" t="s">
        <v>13041</v>
      </c>
      <c r="C9187" s="123" t="s">
        <v>1356</v>
      </c>
      <c r="D9187" s="98" t="s">
        <v>13667</v>
      </c>
      <c r="E9187" s="98" t="s">
        <v>13670</v>
      </c>
      <c r="F9187" s="124">
        <v>14</v>
      </c>
      <c r="G9187" s="112">
        <v>44075</v>
      </c>
      <c r="H9187" s="98"/>
      <c r="I9187" s="123" t="str">
        <f t="shared" si="143"/>
        <v>SIM</v>
      </c>
      <c r="J9187" s="123"/>
      <c r="K9187" s="123"/>
      <c r="L9187" s="123"/>
      <c r="M9187" s="98"/>
      <c r="N9187" s="118"/>
    </row>
    <row r="9188" spans="1:14" x14ac:dyDescent="0.25">
      <c r="A9188" s="130">
        <v>18307454000175</v>
      </c>
      <c r="B9188" s="98" t="s">
        <v>13042</v>
      </c>
      <c r="C9188" s="123" t="s">
        <v>1356</v>
      </c>
      <c r="D9188" s="98" t="s">
        <v>13667</v>
      </c>
      <c r="E9188" s="98" t="s">
        <v>13670</v>
      </c>
      <c r="F9188" s="124">
        <v>11</v>
      </c>
      <c r="G9188" s="112">
        <v>40877</v>
      </c>
      <c r="H9188" s="98"/>
      <c r="I9188" s="123" t="str">
        <f t="shared" si="143"/>
        <v>NÃO</v>
      </c>
      <c r="J9188" s="123"/>
      <c r="K9188" s="123"/>
      <c r="L9188" s="123"/>
      <c r="M9188" s="98" t="s">
        <v>13534</v>
      </c>
      <c r="N9188" s="118"/>
    </row>
    <row r="9189" spans="1:14" x14ac:dyDescent="0.25">
      <c r="A9189" s="130">
        <v>92410422000153</v>
      </c>
      <c r="B9189" s="98" t="s">
        <v>13043</v>
      </c>
      <c r="C9189" s="123" t="s">
        <v>3812</v>
      </c>
      <c r="D9189" s="98" t="s">
        <v>13667</v>
      </c>
      <c r="E9189" s="98" t="s">
        <v>13670</v>
      </c>
      <c r="F9189" s="124">
        <v>14</v>
      </c>
      <c r="G9189" s="112">
        <v>44105</v>
      </c>
      <c r="H9189" s="98"/>
      <c r="I9189" s="123" t="str">
        <f t="shared" si="143"/>
        <v>SIM</v>
      </c>
      <c r="J9189" s="123"/>
      <c r="K9189" s="123"/>
      <c r="L9189" s="123"/>
      <c r="M9189" s="98"/>
      <c r="N9189" s="118"/>
    </row>
    <row r="9190" spans="1:14" x14ac:dyDescent="0.25">
      <c r="A9190" s="130">
        <v>92399153000171</v>
      </c>
      <c r="B9190" s="98" t="s">
        <v>13044</v>
      </c>
      <c r="C9190" s="123" t="s">
        <v>3812</v>
      </c>
      <c r="D9190" s="98" t="s">
        <v>13667</v>
      </c>
      <c r="E9190" s="98" t="s">
        <v>13670</v>
      </c>
      <c r="F9190" s="124">
        <v>15</v>
      </c>
      <c r="G9190" s="112">
        <v>40544</v>
      </c>
      <c r="H9190" s="98"/>
      <c r="I9190" s="123" t="str">
        <f t="shared" si="143"/>
        <v>SIM</v>
      </c>
      <c r="J9190" s="123"/>
      <c r="K9190" s="123"/>
      <c r="L9190" s="123"/>
      <c r="M9190" s="98" t="s">
        <v>16465</v>
      </c>
      <c r="N9190" s="118"/>
    </row>
    <row r="9191" spans="1:14" x14ac:dyDescent="0.25">
      <c r="A9191" s="130">
        <v>46613196000190</v>
      </c>
      <c r="B9191" s="98" t="s">
        <v>13045</v>
      </c>
      <c r="C9191" s="123" t="s">
        <v>4626</v>
      </c>
      <c r="D9191" s="98" t="s">
        <v>13667</v>
      </c>
      <c r="E9191" s="98" t="s">
        <v>13670</v>
      </c>
      <c r="F9191" s="124">
        <v>11</v>
      </c>
      <c r="G9191" s="112">
        <v>41781</v>
      </c>
      <c r="H9191" s="98"/>
      <c r="I9191" s="123" t="str">
        <f t="shared" si="143"/>
        <v>NÃO</v>
      </c>
      <c r="J9191" s="123"/>
      <c r="K9191" s="123"/>
      <c r="L9191" s="123"/>
      <c r="M9191" s="98" t="s">
        <v>16916</v>
      </c>
      <c r="N9191" s="118"/>
    </row>
    <row r="9192" spans="1:14" x14ac:dyDescent="0.25">
      <c r="A9192" s="130">
        <v>46756029000107</v>
      </c>
      <c r="B9192" s="98" t="s">
        <v>13046</v>
      </c>
      <c r="C9192" s="123" t="s">
        <v>4626</v>
      </c>
      <c r="D9192" s="98" t="s">
        <v>13667</v>
      </c>
      <c r="E9192" s="98" t="s">
        <v>13670</v>
      </c>
      <c r="F9192" s="124">
        <v>11</v>
      </c>
      <c r="G9192" s="112">
        <v>38279</v>
      </c>
      <c r="H9192" s="98"/>
      <c r="I9192" s="123" t="str">
        <f t="shared" si="143"/>
        <v>NÃO</v>
      </c>
      <c r="J9192" s="123"/>
      <c r="K9192" s="123"/>
      <c r="L9192" s="123"/>
      <c r="M9192" s="98"/>
      <c r="N9192" s="118"/>
    </row>
    <row r="9193" spans="1:14" x14ac:dyDescent="0.25">
      <c r="A9193" s="130">
        <v>83102723000129</v>
      </c>
      <c r="B9193" s="98" t="s">
        <v>13047</v>
      </c>
      <c r="C9193" s="123" t="s">
        <v>4289</v>
      </c>
      <c r="D9193" s="98" t="s">
        <v>13667</v>
      </c>
      <c r="E9193" s="98" t="s">
        <v>13670</v>
      </c>
      <c r="F9193" s="124">
        <v>14</v>
      </c>
      <c r="G9193" s="112">
        <v>44136</v>
      </c>
      <c r="H9193" s="98"/>
      <c r="I9193" s="123" t="str">
        <f t="shared" si="143"/>
        <v>SIM</v>
      </c>
      <c r="J9193" s="123"/>
      <c r="K9193" s="123"/>
      <c r="L9193" s="123"/>
      <c r="M9193" s="98"/>
      <c r="N9193" s="118"/>
    </row>
    <row r="9194" spans="1:14" x14ac:dyDescent="0.25">
      <c r="A9194" s="130">
        <v>11097367000191</v>
      </c>
      <c r="B9194" s="98" t="s">
        <v>13048</v>
      </c>
      <c r="C9194" s="123" t="s">
        <v>2758</v>
      </c>
      <c r="D9194" s="98" t="s">
        <v>13667</v>
      </c>
      <c r="E9194" s="98" t="s">
        <v>13670</v>
      </c>
      <c r="F9194" s="124">
        <v>11</v>
      </c>
      <c r="G9194" s="112">
        <v>41428</v>
      </c>
      <c r="H9194" s="98"/>
      <c r="I9194" s="123" t="str">
        <f t="shared" si="143"/>
        <v>NÃO</v>
      </c>
      <c r="J9194" s="123"/>
      <c r="K9194" s="123"/>
      <c r="L9194" s="123"/>
      <c r="M9194" s="98" t="s">
        <v>15479</v>
      </c>
      <c r="N9194" s="118"/>
    </row>
    <row r="9195" spans="1:14" x14ac:dyDescent="0.25">
      <c r="A9195" s="130">
        <v>11361243000171</v>
      </c>
      <c r="B9195" s="98" t="s">
        <v>13049</v>
      </c>
      <c r="C9195" s="123" t="s">
        <v>2758</v>
      </c>
      <c r="D9195" s="98" t="s">
        <v>13667</v>
      </c>
      <c r="E9195" s="98" t="s">
        <v>13670</v>
      </c>
      <c r="F9195" s="124">
        <v>14</v>
      </c>
      <c r="G9195" s="112">
        <v>44136</v>
      </c>
      <c r="H9195" s="98"/>
      <c r="I9195" s="123" t="str">
        <f t="shared" si="143"/>
        <v>SIM</v>
      </c>
      <c r="J9195" s="123"/>
      <c r="K9195" s="123"/>
      <c r="L9195" s="123"/>
      <c r="M9195" s="98"/>
      <c r="N9195" s="118"/>
    </row>
    <row r="9196" spans="1:14" x14ac:dyDescent="0.25">
      <c r="A9196" s="130">
        <v>11455714000100</v>
      </c>
      <c r="B9196" s="98" t="s">
        <v>13050</v>
      </c>
      <c r="C9196" s="123" t="s">
        <v>2758</v>
      </c>
      <c r="D9196" s="98" t="s">
        <v>13667</v>
      </c>
      <c r="E9196" s="98" t="s">
        <v>13670</v>
      </c>
      <c r="F9196" s="124">
        <v>11</v>
      </c>
      <c r="G9196" s="112">
        <v>41620</v>
      </c>
      <c r="H9196" s="98"/>
      <c r="I9196" s="123" t="str">
        <f t="shared" si="143"/>
        <v>NÃO</v>
      </c>
      <c r="J9196" s="123"/>
      <c r="K9196" s="123"/>
      <c r="L9196" s="123"/>
      <c r="M9196" s="98" t="s">
        <v>15483</v>
      </c>
      <c r="N9196" s="118"/>
    </row>
    <row r="9197" spans="1:14" x14ac:dyDescent="0.25">
      <c r="A9197" s="130">
        <v>46634093000107</v>
      </c>
      <c r="B9197" s="98" t="s">
        <v>13051</v>
      </c>
      <c r="C9197" s="123" t="s">
        <v>4626</v>
      </c>
      <c r="D9197" s="98" t="s">
        <v>13667</v>
      </c>
      <c r="E9197" s="98" t="s">
        <v>13670</v>
      </c>
      <c r="F9197" s="124">
        <v>11</v>
      </c>
      <c r="G9197" s="112">
        <v>39113</v>
      </c>
      <c r="H9197" s="98"/>
      <c r="I9197" s="123" t="str">
        <f t="shared" si="143"/>
        <v>NÃO</v>
      </c>
      <c r="J9197" s="123"/>
      <c r="K9197" s="123"/>
      <c r="L9197" s="123"/>
      <c r="M9197" s="98"/>
      <c r="N9197" s="118"/>
    </row>
    <row r="9198" spans="1:14" x14ac:dyDescent="0.25">
      <c r="A9198" s="130">
        <v>89658025000190</v>
      </c>
      <c r="B9198" s="98" t="s">
        <v>13052</v>
      </c>
      <c r="C9198" s="123" t="s">
        <v>3812</v>
      </c>
      <c r="D9198" s="98" t="s">
        <v>13667</v>
      </c>
      <c r="E9198" s="98" t="s">
        <v>13670</v>
      </c>
      <c r="F9198" s="124">
        <v>11</v>
      </c>
      <c r="G9198" s="112">
        <v>43831</v>
      </c>
      <c r="H9198" s="98"/>
      <c r="I9198" s="123" t="str">
        <f t="shared" si="143"/>
        <v>NÃO</v>
      </c>
      <c r="J9198" s="123"/>
      <c r="K9198" s="123"/>
      <c r="L9198" s="123"/>
      <c r="M9198" s="98"/>
      <c r="N9198" s="118"/>
    </row>
    <row r="9199" spans="1:14" x14ac:dyDescent="0.25">
      <c r="A9199" s="130">
        <v>82827353000124</v>
      </c>
      <c r="B9199" s="98" t="s">
        <v>13053</v>
      </c>
      <c r="C9199" s="123" t="s">
        <v>4289</v>
      </c>
      <c r="D9199" s="98" t="s">
        <v>13667</v>
      </c>
      <c r="E9199" s="98" t="s">
        <v>13670</v>
      </c>
      <c r="F9199" s="124">
        <v>11</v>
      </c>
      <c r="G9199" s="112">
        <v>39275</v>
      </c>
      <c r="H9199" s="98"/>
      <c r="I9199" s="123" t="str">
        <f t="shared" si="143"/>
        <v>NÃO</v>
      </c>
      <c r="J9199" s="123"/>
      <c r="K9199" s="123"/>
      <c r="L9199" s="123"/>
      <c r="M9199" s="98" t="s">
        <v>13534</v>
      </c>
      <c r="N9199" s="118"/>
    </row>
    <row r="9200" spans="1:14" x14ac:dyDescent="0.25">
      <c r="A9200" s="130">
        <v>13927801000149</v>
      </c>
      <c r="B9200" s="98" t="s">
        <v>13054</v>
      </c>
      <c r="C9200" s="123" t="s">
        <v>215</v>
      </c>
      <c r="D9200" s="98" t="s">
        <v>13667</v>
      </c>
      <c r="E9200" s="98" t="s">
        <v>13670</v>
      </c>
      <c r="F9200" s="124">
        <v>14</v>
      </c>
      <c r="G9200" s="112">
        <v>44013</v>
      </c>
      <c r="H9200" s="98"/>
      <c r="I9200" s="123" t="str">
        <f t="shared" si="143"/>
        <v>SIM</v>
      </c>
      <c r="J9200" s="123"/>
      <c r="K9200" s="123"/>
      <c r="L9200" s="123"/>
      <c r="M9200" s="98"/>
      <c r="N9200" s="118"/>
    </row>
    <row r="9201" spans="1:14" x14ac:dyDescent="0.25">
      <c r="A9201" s="130">
        <v>93592731000154</v>
      </c>
      <c r="B9201" s="98" t="s">
        <v>13055</v>
      </c>
      <c r="C9201" s="123" t="s">
        <v>3812</v>
      </c>
      <c r="D9201" s="98" t="s">
        <v>13667</v>
      </c>
      <c r="E9201" s="98" t="s">
        <v>13670</v>
      </c>
      <c r="F9201" s="124">
        <v>11</v>
      </c>
      <c r="G9201" s="112">
        <v>40288</v>
      </c>
      <c r="H9201" s="98"/>
      <c r="I9201" s="123" t="str">
        <f t="shared" si="143"/>
        <v>NÃO</v>
      </c>
      <c r="J9201" s="123"/>
      <c r="K9201" s="123"/>
      <c r="L9201" s="123"/>
      <c r="M9201" s="98"/>
      <c r="N9201" s="118"/>
    </row>
    <row r="9202" spans="1:14" x14ac:dyDescent="0.25">
      <c r="A9202" s="130">
        <v>87860763000190</v>
      </c>
      <c r="B9202" s="98" t="s">
        <v>13056</v>
      </c>
      <c r="C9202" s="123" t="s">
        <v>3812</v>
      </c>
      <c r="D9202" s="98" t="s">
        <v>13667</v>
      </c>
      <c r="E9202" s="98" t="s">
        <v>13670</v>
      </c>
      <c r="F9202" s="124">
        <v>12.22</v>
      </c>
      <c r="G9202" s="112">
        <v>43525</v>
      </c>
      <c r="H9202" s="98"/>
      <c r="I9202" s="123" t="str">
        <f t="shared" si="143"/>
        <v>NÃO</v>
      </c>
      <c r="J9202" s="123"/>
      <c r="K9202" s="123"/>
      <c r="L9202" s="123"/>
      <c r="M9202" s="98"/>
      <c r="N9202" s="118"/>
    </row>
    <row r="9203" spans="1:14" x14ac:dyDescent="0.25">
      <c r="A9203" s="130" t="s">
        <v>17081</v>
      </c>
      <c r="B9203" s="98" t="s">
        <v>13057</v>
      </c>
      <c r="C9203" s="123" t="s">
        <v>2413</v>
      </c>
      <c r="D9203" s="98" t="s">
        <v>13667</v>
      </c>
      <c r="E9203" s="98" t="s">
        <v>13670</v>
      </c>
      <c r="F9203" s="124"/>
      <c r="G9203" s="112"/>
      <c r="H9203" s="98"/>
      <c r="I9203" s="123" t="str">
        <f t="shared" si="143"/>
        <v>NÃO</v>
      </c>
      <c r="J9203" s="123"/>
      <c r="K9203" s="123"/>
      <c r="L9203" s="123"/>
      <c r="M9203" s="98"/>
      <c r="N9203" s="118"/>
    </row>
    <row r="9204" spans="1:14" x14ac:dyDescent="0.25">
      <c r="A9204" s="130">
        <v>87613543000162</v>
      </c>
      <c r="B9204" s="98" t="s">
        <v>13058</v>
      </c>
      <c r="C9204" s="123" t="s">
        <v>3812</v>
      </c>
      <c r="D9204" s="98" t="s">
        <v>13667</v>
      </c>
      <c r="E9204" s="98" t="s">
        <v>13670</v>
      </c>
      <c r="F9204" s="124">
        <v>14</v>
      </c>
      <c r="G9204" s="112">
        <v>44136</v>
      </c>
      <c r="H9204" s="98"/>
      <c r="I9204" s="123" t="str">
        <f t="shared" si="143"/>
        <v>SIM</v>
      </c>
      <c r="J9204" s="123"/>
      <c r="K9204" s="123"/>
      <c r="L9204" s="123"/>
      <c r="M9204" s="98"/>
      <c r="N9204" s="118"/>
    </row>
    <row r="9205" spans="1:14" x14ac:dyDescent="0.25">
      <c r="A9205" s="130">
        <v>2164804000151</v>
      </c>
      <c r="B9205" s="98" t="s">
        <v>13059</v>
      </c>
      <c r="C9205" s="123" t="s">
        <v>901</v>
      </c>
      <c r="D9205" s="98" t="s">
        <v>13667</v>
      </c>
      <c r="E9205" s="98" t="s">
        <v>13670</v>
      </c>
      <c r="F9205" s="124">
        <v>11</v>
      </c>
      <c r="G9205" s="112">
        <v>42080</v>
      </c>
      <c r="H9205" s="98"/>
      <c r="I9205" s="123" t="str">
        <f t="shared" si="143"/>
        <v>NÃO</v>
      </c>
      <c r="J9205" s="123"/>
      <c r="K9205" s="123"/>
      <c r="L9205" s="123"/>
      <c r="M9205" s="98" t="s">
        <v>14323</v>
      </c>
      <c r="N9205" s="118"/>
    </row>
    <row r="9206" spans="1:14" x14ac:dyDescent="0.25">
      <c r="A9206" s="130">
        <v>45135530000185</v>
      </c>
      <c r="B9206" s="98" t="s">
        <v>13060</v>
      </c>
      <c r="C9206" s="123" t="s">
        <v>4626</v>
      </c>
      <c r="D9206" s="98" t="s">
        <v>13667</v>
      </c>
      <c r="E9206" s="98" t="s">
        <v>13670</v>
      </c>
      <c r="F9206" s="124">
        <v>14</v>
      </c>
      <c r="G9206" s="112">
        <v>44136</v>
      </c>
      <c r="H9206" s="98"/>
      <c r="I9206" s="123" t="str">
        <f t="shared" si="143"/>
        <v>SIM</v>
      </c>
      <c r="J9206" s="123"/>
      <c r="K9206" s="123"/>
      <c r="L9206" s="123"/>
      <c r="M9206" s="98"/>
      <c r="N9206" s="118"/>
    </row>
    <row r="9207" spans="1:14" x14ac:dyDescent="0.25">
      <c r="A9207" s="130">
        <v>2264166000140</v>
      </c>
      <c r="B9207" s="98" t="s">
        <v>13061</v>
      </c>
      <c r="C9207" s="123" t="s">
        <v>901</v>
      </c>
      <c r="D9207" s="98" t="s">
        <v>13667</v>
      </c>
      <c r="E9207" s="98" t="s">
        <v>13670</v>
      </c>
      <c r="F9207" s="124">
        <v>11</v>
      </c>
      <c r="G9207" s="112">
        <v>40319</v>
      </c>
      <c r="H9207" s="98"/>
      <c r="I9207" s="123" t="str">
        <f t="shared" si="143"/>
        <v>NÃO</v>
      </c>
      <c r="J9207" s="123"/>
      <c r="K9207" s="123"/>
      <c r="L9207" s="123"/>
      <c r="M9207" s="98" t="s">
        <v>14325</v>
      </c>
      <c r="N9207" s="118"/>
    </row>
    <row r="9208" spans="1:14" x14ac:dyDescent="0.25">
      <c r="A9208" s="130">
        <v>88496468000160</v>
      </c>
      <c r="B9208" s="98" t="s">
        <v>13062</v>
      </c>
      <c r="C9208" s="123" t="s">
        <v>3812</v>
      </c>
      <c r="D9208" s="98" t="s">
        <v>13667</v>
      </c>
      <c r="E9208" s="98" t="s">
        <v>13670</v>
      </c>
      <c r="F9208" s="124">
        <v>14</v>
      </c>
      <c r="G9208" s="112">
        <v>44013</v>
      </c>
      <c r="H9208" s="98"/>
      <c r="I9208" s="123" t="str">
        <f t="shared" si="143"/>
        <v>SIM</v>
      </c>
      <c r="J9208" s="123"/>
      <c r="K9208" s="123"/>
      <c r="L9208" s="123"/>
      <c r="M9208" s="98"/>
      <c r="N9208" s="118"/>
    </row>
    <row r="9209" spans="1:14" x14ac:dyDescent="0.25">
      <c r="A9209" s="130">
        <v>8999690000146</v>
      </c>
      <c r="B9209" s="98" t="s">
        <v>13063</v>
      </c>
      <c r="C9209" s="123" t="s">
        <v>2554</v>
      </c>
      <c r="D9209" s="98" t="s">
        <v>13667</v>
      </c>
      <c r="E9209" s="98" t="s">
        <v>13670</v>
      </c>
      <c r="F9209" s="124">
        <v>11</v>
      </c>
      <c r="G9209" s="112">
        <v>41518</v>
      </c>
      <c r="H9209" s="98"/>
      <c r="I9209" s="123" t="str">
        <f t="shared" si="143"/>
        <v>NÃO</v>
      </c>
      <c r="J9209" s="123"/>
      <c r="K9209" s="123"/>
      <c r="L9209" s="123"/>
      <c r="M9209" s="98" t="s">
        <v>15212</v>
      </c>
      <c r="N9209" s="118"/>
    </row>
    <row r="9210" spans="1:14" x14ac:dyDescent="0.25">
      <c r="A9210" s="130">
        <v>24301475000186</v>
      </c>
      <c r="B9210" s="98" t="s">
        <v>13064</v>
      </c>
      <c r="C9210" s="123" t="s">
        <v>2758</v>
      </c>
      <c r="D9210" s="98" t="s">
        <v>13667</v>
      </c>
      <c r="E9210" s="98" t="s">
        <v>13670</v>
      </c>
      <c r="F9210" s="124">
        <v>11</v>
      </c>
      <c r="G9210" s="112">
        <v>38711</v>
      </c>
      <c r="H9210" s="98"/>
      <c r="I9210" s="123" t="str">
        <f t="shared" si="143"/>
        <v>NÃO</v>
      </c>
      <c r="J9210" s="123"/>
      <c r="K9210" s="123"/>
      <c r="L9210" s="123"/>
      <c r="M9210" s="98"/>
      <c r="N9210" s="118"/>
    </row>
    <row r="9211" spans="1:14" x14ac:dyDescent="0.25">
      <c r="A9211" s="130">
        <v>35445485000101</v>
      </c>
      <c r="B9211" s="98" t="s">
        <v>13065</v>
      </c>
      <c r="C9211" s="123" t="s">
        <v>2758</v>
      </c>
      <c r="D9211" s="98" t="s">
        <v>13667</v>
      </c>
      <c r="E9211" s="98" t="s">
        <v>13670</v>
      </c>
      <c r="F9211" s="124">
        <v>11</v>
      </c>
      <c r="G9211" s="112">
        <v>39448</v>
      </c>
      <c r="H9211" s="98"/>
      <c r="I9211" s="123" t="str">
        <f t="shared" si="143"/>
        <v>NÃO</v>
      </c>
      <c r="J9211" s="123"/>
      <c r="K9211" s="123"/>
      <c r="L9211" s="123"/>
      <c r="M9211" s="98" t="s">
        <v>13699</v>
      </c>
      <c r="N9211" s="118"/>
    </row>
    <row r="9212" spans="1:14" x14ac:dyDescent="0.25">
      <c r="A9212" s="130">
        <v>2669976000187</v>
      </c>
      <c r="B9212" s="98" t="s">
        <v>13066</v>
      </c>
      <c r="C9212" s="123" t="s">
        <v>901</v>
      </c>
      <c r="D9212" s="98" t="s">
        <v>13667</v>
      </c>
      <c r="E9212" s="98" t="s">
        <v>13670</v>
      </c>
      <c r="F9212" s="124">
        <v>11</v>
      </c>
      <c r="G9212" s="112">
        <v>39499</v>
      </c>
      <c r="H9212" s="98"/>
      <c r="I9212" s="123" t="str">
        <f t="shared" si="143"/>
        <v>NÃO</v>
      </c>
      <c r="J9212" s="123"/>
      <c r="K9212" s="123"/>
      <c r="L9212" s="123"/>
      <c r="M9212" s="98"/>
      <c r="N9212" s="118"/>
    </row>
    <row r="9213" spans="1:14" x14ac:dyDescent="0.25">
      <c r="A9213" s="130">
        <v>4888830000158</v>
      </c>
      <c r="B9213" s="98" t="s">
        <v>13067</v>
      </c>
      <c r="C9213" s="123" t="s">
        <v>2413</v>
      </c>
      <c r="D9213" s="98" t="s">
        <v>13667</v>
      </c>
      <c r="E9213" s="98" t="s">
        <v>13670</v>
      </c>
      <c r="F9213" s="124">
        <v>11</v>
      </c>
      <c r="G9213" s="112">
        <v>39326</v>
      </c>
      <c r="H9213" s="98"/>
      <c r="I9213" s="123" t="str">
        <f t="shared" si="143"/>
        <v>NÃO</v>
      </c>
      <c r="J9213" s="123"/>
      <c r="K9213" s="123"/>
      <c r="L9213" s="123"/>
      <c r="M9213" s="98" t="s">
        <v>15104</v>
      </c>
      <c r="N9213" s="118"/>
    </row>
    <row r="9214" spans="1:14" x14ac:dyDescent="0.25">
      <c r="A9214" s="130">
        <v>10091569000163</v>
      </c>
      <c r="B9214" s="98" t="s">
        <v>13068</v>
      </c>
      <c r="C9214" s="123" t="s">
        <v>2758</v>
      </c>
      <c r="D9214" s="98" t="s">
        <v>13667</v>
      </c>
      <c r="E9214" s="98" t="s">
        <v>13670</v>
      </c>
      <c r="F9214" s="124">
        <v>11</v>
      </c>
      <c r="G9214" s="112">
        <v>41892</v>
      </c>
      <c r="H9214" s="98"/>
      <c r="I9214" s="123" t="str">
        <f t="shared" si="143"/>
        <v>NÃO</v>
      </c>
      <c r="J9214" s="123"/>
      <c r="K9214" s="123"/>
      <c r="L9214" s="123"/>
      <c r="M9214" s="98" t="s">
        <v>15486</v>
      </c>
      <c r="N9214" s="118"/>
    </row>
    <row r="9215" spans="1:14" x14ac:dyDescent="0.25">
      <c r="A9215" s="130">
        <v>76291418000167</v>
      </c>
      <c r="B9215" s="98" t="s">
        <v>13069</v>
      </c>
      <c r="C9215" s="123" t="s">
        <v>3143</v>
      </c>
      <c r="D9215" s="98" t="s">
        <v>13667</v>
      </c>
      <c r="E9215" s="98" t="s">
        <v>13670</v>
      </c>
      <c r="F9215" s="124">
        <v>11</v>
      </c>
      <c r="G9215" s="112">
        <v>38802</v>
      </c>
      <c r="H9215" s="98"/>
      <c r="I9215" s="123" t="str">
        <f t="shared" si="143"/>
        <v>NÃO</v>
      </c>
      <c r="J9215" s="123"/>
      <c r="K9215" s="123"/>
      <c r="L9215" s="123"/>
      <c r="M9215" s="98"/>
      <c r="N9215" s="118"/>
    </row>
    <row r="9216" spans="1:14" x14ac:dyDescent="0.25">
      <c r="A9216" s="130">
        <v>25107517000105</v>
      </c>
      <c r="B9216" s="98" t="s">
        <v>13070</v>
      </c>
      <c r="C9216" s="123" t="s">
        <v>901</v>
      </c>
      <c r="D9216" s="98" t="s">
        <v>13667</v>
      </c>
      <c r="E9216" s="98" t="s">
        <v>13670</v>
      </c>
      <c r="F9216" s="124">
        <v>11</v>
      </c>
      <c r="G9216" s="112">
        <v>42716</v>
      </c>
      <c r="H9216" s="98"/>
      <c r="I9216" s="123" t="str">
        <f t="shared" si="143"/>
        <v>NÃO</v>
      </c>
      <c r="J9216" s="123"/>
      <c r="K9216" s="123"/>
      <c r="L9216" s="123"/>
      <c r="M9216" s="98" t="s">
        <v>14327</v>
      </c>
      <c r="N9216" s="118"/>
    </row>
    <row r="9217" spans="1:14" x14ac:dyDescent="0.25">
      <c r="A9217" s="130">
        <v>45138070000149</v>
      </c>
      <c r="B9217" s="98" t="s">
        <v>13071</v>
      </c>
      <c r="C9217" s="123" t="s">
        <v>4626</v>
      </c>
      <c r="D9217" s="98" t="s">
        <v>13667</v>
      </c>
      <c r="E9217" s="98" t="s">
        <v>13670</v>
      </c>
      <c r="F9217" s="124">
        <v>11</v>
      </c>
      <c r="G9217" s="112">
        <v>42826</v>
      </c>
      <c r="H9217" s="98"/>
      <c r="I9217" s="123" t="str">
        <f t="shared" si="143"/>
        <v>NÃO</v>
      </c>
      <c r="J9217" s="123"/>
      <c r="K9217" s="123"/>
      <c r="L9217" s="123"/>
      <c r="M9217" s="98" t="s">
        <v>16921</v>
      </c>
      <c r="N9217" s="118"/>
    </row>
    <row r="9218" spans="1:14" x14ac:dyDescent="0.25">
      <c r="A9218" s="130">
        <v>1613732000110</v>
      </c>
      <c r="B9218" s="98" t="s">
        <v>13072</v>
      </c>
      <c r="C9218" s="123" t="s">
        <v>2758</v>
      </c>
      <c r="D9218" s="98" t="s">
        <v>13667</v>
      </c>
      <c r="E9218" s="98" t="s">
        <v>13670</v>
      </c>
      <c r="F9218" s="124">
        <v>11</v>
      </c>
      <c r="G9218" s="112">
        <v>40520</v>
      </c>
      <c r="H9218" s="98"/>
      <c r="I9218" s="123" t="str">
        <f t="shared" si="143"/>
        <v>NÃO</v>
      </c>
      <c r="J9218" s="123"/>
      <c r="K9218" s="123"/>
      <c r="L9218" s="123"/>
      <c r="M9218" s="98"/>
      <c r="N9218" s="118"/>
    </row>
    <row r="9219" spans="1:14" x14ac:dyDescent="0.25">
      <c r="A9219" s="130">
        <v>8764284000102</v>
      </c>
      <c r="B9219" s="98" t="s">
        <v>13073</v>
      </c>
      <c r="C9219" s="123" t="s">
        <v>2554</v>
      </c>
      <c r="D9219" s="98" t="s">
        <v>13667</v>
      </c>
      <c r="E9219" s="98" t="s">
        <v>13670</v>
      </c>
      <c r="F9219" s="124">
        <v>11</v>
      </c>
      <c r="G9219" s="112">
        <v>41262</v>
      </c>
      <c r="H9219" s="98"/>
      <c r="I9219" s="123" t="str">
        <f t="shared" ref="I9219:I9282" si="144">IFERROR(IF(OR(E9219="Ativos", E9219="Aposentados",E9219="Pensionistas"),IF(F9219&gt;=14,"SIM","NÃO"),""),"")</f>
        <v>NÃO</v>
      </c>
      <c r="J9219" s="123"/>
      <c r="K9219" s="123"/>
      <c r="L9219" s="123"/>
      <c r="M9219" s="98" t="s">
        <v>15216</v>
      </c>
      <c r="N9219" s="118"/>
    </row>
    <row r="9220" spans="1:14" x14ac:dyDescent="0.25">
      <c r="A9220" s="130">
        <v>2056711000103</v>
      </c>
      <c r="B9220" s="98" t="s">
        <v>13074</v>
      </c>
      <c r="C9220" s="123" t="s">
        <v>901</v>
      </c>
      <c r="D9220" s="98" t="s">
        <v>13667</v>
      </c>
      <c r="E9220" s="98" t="s">
        <v>13670</v>
      </c>
      <c r="F9220" s="124">
        <v>11</v>
      </c>
      <c r="G9220" s="112">
        <v>41000</v>
      </c>
      <c r="H9220" s="98"/>
      <c r="I9220" s="123" t="str">
        <f t="shared" si="144"/>
        <v>NÃO</v>
      </c>
      <c r="J9220" s="123"/>
      <c r="K9220" s="123"/>
      <c r="L9220" s="123"/>
      <c r="M9220" s="98" t="s">
        <v>14328</v>
      </c>
      <c r="N9220" s="118"/>
    </row>
    <row r="9221" spans="1:14" x14ac:dyDescent="0.25">
      <c r="A9221" s="130">
        <v>27722000130</v>
      </c>
      <c r="B9221" s="98" t="s">
        <v>13075</v>
      </c>
      <c r="C9221" s="123" t="s">
        <v>901</v>
      </c>
      <c r="D9221" s="98" t="s">
        <v>13667</v>
      </c>
      <c r="E9221" s="98" t="s">
        <v>13670</v>
      </c>
      <c r="F9221" s="124">
        <v>11</v>
      </c>
      <c r="G9221" s="112">
        <v>40795</v>
      </c>
      <c r="H9221" s="98"/>
      <c r="I9221" s="123" t="str">
        <f t="shared" si="144"/>
        <v>NÃO</v>
      </c>
      <c r="J9221" s="123"/>
      <c r="K9221" s="123"/>
      <c r="L9221" s="123"/>
      <c r="M9221" s="98"/>
      <c r="N9221" s="118"/>
    </row>
    <row r="9222" spans="1:14" x14ac:dyDescent="0.25">
      <c r="A9222" s="130">
        <v>76205715000142</v>
      </c>
      <c r="B9222" s="98" t="s">
        <v>13076</v>
      </c>
      <c r="C9222" s="123" t="s">
        <v>3143</v>
      </c>
      <c r="D9222" s="98" t="s">
        <v>13667</v>
      </c>
      <c r="E9222" s="98" t="s">
        <v>13670</v>
      </c>
      <c r="F9222" s="124">
        <v>11</v>
      </c>
      <c r="G9222" s="112">
        <v>42430</v>
      </c>
      <c r="H9222" s="98"/>
      <c r="I9222" s="123" t="str">
        <f t="shared" si="144"/>
        <v>NÃO</v>
      </c>
      <c r="J9222" s="123"/>
      <c r="K9222" s="123"/>
      <c r="L9222" s="123"/>
      <c r="M9222" s="98" t="s">
        <v>15889</v>
      </c>
      <c r="N9222" s="118"/>
    </row>
    <row r="9223" spans="1:14" x14ac:dyDescent="0.25">
      <c r="A9223" s="130">
        <v>18140780000130</v>
      </c>
      <c r="B9223" s="98" t="s">
        <v>13077</v>
      </c>
      <c r="C9223" s="123" t="s">
        <v>1356</v>
      </c>
      <c r="D9223" s="98" t="s">
        <v>13667</v>
      </c>
      <c r="E9223" s="98" t="s">
        <v>13670</v>
      </c>
      <c r="F9223" s="124">
        <v>11</v>
      </c>
      <c r="G9223" s="112">
        <v>38803</v>
      </c>
      <c r="H9223" s="98"/>
      <c r="I9223" s="123" t="str">
        <f t="shared" si="144"/>
        <v>NÃO</v>
      </c>
      <c r="J9223" s="123"/>
      <c r="K9223" s="123"/>
      <c r="L9223" s="123"/>
      <c r="M9223" s="98" t="s">
        <v>14764</v>
      </c>
      <c r="N9223" s="118"/>
    </row>
    <row r="9224" spans="1:14" x14ac:dyDescent="0.25">
      <c r="A9224" s="130">
        <v>27165521000155</v>
      </c>
      <c r="B9224" s="98" t="s">
        <v>13078</v>
      </c>
      <c r="C9224" s="123" t="s">
        <v>821</v>
      </c>
      <c r="D9224" s="98" t="s">
        <v>13667</v>
      </c>
      <c r="E9224" s="98" t="s">
        <v>13670</v>
      </c>
      <c r="F9224" s="124">
        <v>11</v>
      </c>
      <c r="G9224" s="112">
        <v>41259</v>
      </c>
      <c r="H9224" s="98"/>
      <c r="I9224" s="123" t="str">
        <f t="shared" si="144"/>
        <v>NÃO</v>
      </c>
      <c r="J9224" s="123"/>
      <c r="K9224" s="123"/>
      <c r="L9224" s="123"/>
      <c r="M9224" s="98" t="s">
        <v>14103</v>
      </c>
      <c r="N9224" s="118"/>
    </row>
    <row r="9225" spans="1:14" x14ac:dyDescent="0.25">
      <c r="A9225" s="130">
        <v>6191001000147</v>
      </c>
      <c r="B9225" s="98" t="s">
        <v>13079</v>
      </c>
      <c r="C9225" s="123" t="s">
        <v>1142</v>
      </c>
      <c r="D9225" s="98" t="s">
        <v>13667</v>
      </c>
      <c r="E9225" s="98" t="s">
        <v>13670</v>
      </c>
      <c r="F9225" s="124">
        <v>11</v>
      </c>
      <c r="G9225" s="112">
        <v>40360</v>
      </c>
      <c r="H9225" s="98"/>
      <c r="I9225" s="123" t="str">
        <f t="shared" si="144"/>
        <v>NÃO</v>
      </c>
      <c r="J9225" s="123"/>
      <c r="K9225" s="123"/>
      <c r="L9225" s="123"/>
      <c r="M9225" s="98" t="s">
        <v>14438</v>
      </c>
      <c r="N9225" s="118"/>
    </row>
    <row r="9226" spans="1:14" x14ac:dyDescent="0.25">
      <c r="A9226" s="130">
        <v>18715409000150</v>
      </c>
      <c r="B9226" s="98" t="s">
        <v>13080</v>
      </c>
      <c r="C9226" s="123" t="s">
        <v>1356</v>
      </c>
      <c r="D9226" s="98" t="s">
        <v>13667</v>
      </c>
      <c r="E9226" s="98" t="s">
        <v>13670</v>
      </c>
      <c r="F9226" s="124">
        <v>11</v>
      </c>
      <c r="G9226" s="112">
        <v>38361</v>
      </c>
      <c r="H9226" s="98"/>
      <c r="I9226" s="123" t="str">
        <f t="shared" si="144"/>
        <v>NÃO</v>
      </c>
      <c r="J9226" s="123"/>
      <c r="K9226" s="123"/>
      <c r="L9226" s="123"/>
      <c r="M9226" s="98"/>
      <c r="N9226" s="118"/>
    </row>
    <row r="9227" spans="1:14" x14ac:dyDescent="0.25">
      <c r="A9227" s="130">
        <v>9090689000167</v>
      </c>
      <c r="B9227" s="98" t="s">
        <v>13081</v>
      </c>
      <c r="C9227" s="123" t="s">
        <v>2554</v>
      </c>
      <c r="D9227" s="98" t="s">
        <v>13667</v>
      </c>
      <c r="E9227" s="98" t="s">
        <v>13670</v>
      </c>
      <c r="F9227" s="124">
        <v>11</v>
      </c>
      <c r="G9227" s="112">
        <v>40374</v>
      </c>
      <c r="H9227" s="98"/>
      <c r="I9227" s="123" t="str">
        <f t="shared" si="144"/>
        <v>NÃO</v>
      </c>
      <c r="J9227" s="123"/>
      <c r="K9227" s="123"/>
      <c r="L9227" s="123"/>
      <c r="M9227" s="98"/>
      <c r="N9227" s="118"/>
    </row>
    <row r="9228" spans="1:14" x14ac:dyDescent="0.25">
      <c r="A9228" s="130">
        <v>12200317000150</v>
      </c>
      <c r="B9228" s="98" t="s">
        <v>13082</v>
      </c>
      <c r="C9228" s="123" t="s">
        <v>29</v>
      </c>
      <c r="D9228" s="98" t="s">
        <v>13667</v>
      </c>
      <c r="E9228" s="98" t="s">
        <v>13670</v>
      </c>
      <c r="F9228" s="124">
        <v>14</v>
      </c>
      <c r="G9228" s="112">
        <v>43976</v>
      </c>
      <c r="H9228" s="98"/>
      <c r="I9228" s="123" t="str">
        <f t="shared" si="144"/>
        <v>SIM</v>
      </c>
      <c r="J9228" s="123"/>
      <c r="K9228" s="123"/>
      <c r="L9228" s="123"/>
      <c r="M9228" s="98"/>
      <c r="N9228" s="118"/>
    </row>
    <row r="9229" spans="1:14" x14ac:dyDescent="0.25">
      <c r="A9229" s="130">
        <v>12511093000106</v>
      </c>
      <c r="B9229" s="98" t="s">
        <v>13083</v>
      </c>
      <c r="C9229" s="123" t="s">
        <v>1142</v>
      </c>
      <c r="D9229" s="98" t="s">
        <v>13667</v>
      </c>
      <c r="E9229" s="98" t="s">
        <v>13670</v>
      </c>
      <c r="F9229" s="124">
        <v>11</v>
      </c>
      <c r="G9229" s="112">
        <v>41961</v>
      </c>
      <c r="H9229" s="98"/>
      <c r="I9229" s="123" t="str">
        <f t="shared" si="144"/>
        <v>NÃO</v>
      </c>
      <c r="J9229" s="123"/>
      <c r="K9229" s="123"/>
      <c r="L9229" s="123"/>
      <c r="M9229" s="98" t="s">
        <v>14440</v>
      </c>
      <c r="N9229" s="118"/>
    </row>
    <row r="9230" spans="1:14" x14ac:dyDescent="0.25">
      <c r="A9230" s="130">
        <v>88488366000100</v>
      </c>
      <c r="B9230" s="98" t="s">
        <v>13084</v>
      </c>
      <c r="C9230" s="123" t="s">
        <v>3812</v>
      </c>
      <c r="D9230" s="98" t="s">
        <v>13667</v>
      </c>
      <c r="E9230" s="98" t="s">
        <v>13670</v>
      </c>
      <c r="F9230" s="124">
        <v>11</v>
      </c>
      <c r="G9230" s="112">
        <v>39171</v>
      </c>
      <c r="H9230" s="98"/>
      <c r="I9230" s="123" t="str">
        <f t="shared" si="144"/>
        <v>NÃO</v>
      </c>
      <c r="J9230" s="123"/>
      <c r="K9230" s="123"/>
      <c r="L9230" s="123"/>
      <c r="M9230" s="98" t="s">
        <v>13534</v>
      </c>
      <c r="N9230" s="118"/>
    </row>
    <row r="9231" spans="1:14" x14ac:dyDescent="0.25">
      <c r="A9231" s="130">
        <v>10358182000120</v>
      </c>
      <c r="B9231" s="98" t="s">
        <v>13085</v>
      </c>
      <c r="C9231" s="123" t="s">
        <v>2758</v>
      </c>
      <c r="D9231" s="98" t="s">
        <v>13667</v>
      </c>
      <c r="E9231" s="98" t="s">
        <v>13670</v>
      </c>
      <c r="F9231" s="124">
        <v>11</v>
      </c>
      <c r="G9231" s="112">
        <v>42256</v>
      </c>
      <c r="H9231" s="98"/>
      <c r="I9231" s="123" t="str">
        <f t="shared" si="144"/>
        <v>NÃO</v>
      </c>
      <c r="J9231" s="123"/>
      <c r="K9231" s="123"/>
      <c r="L9231" s="123"/>
      <c r="M9231" s="98" t="s">
        <v>15489</v>
      </c>
      <c r="N9231" s="118"/>
    </row>
    <row r="9232" spans="1:14" x14ac:dyDescent="0.25">
      <c r="A9232" s="130">
        <v>13912506000119</v>
      </c>
      <c r="B9232" s="98" t="s">
        <v>13086</v>
      </c>
      <c r="C9232" s="123" t="s">
        <v>215</v>
      </c>
      <c r="D9232" s="98" t="s">
        <v>13667</v>
      </c>
      <c r="E9232" s="98" t="s">
        <v>13670</v>
      </c>
      <c r="F9232" s="124">
        <v>14</v>
      </c>
      <c r="G9232" s="112">
        <v>44105</v>
      </c>
      <c r="H9232" s="98"/>
      <c r="I9232" s="123" t="str">
        <f t="shared" si="144"/>
        <v>SIM</v>
      </c>
      <c r="J9232" s="123"/>
      <c r="K9232" s="123"/>
      <c r="L9232" s="123"/>
      <c r="M9232" s="98"/>
      <c r="N9232" s="118"/>
    </row>
    <row r="9233" spans="1:14" x14ac:dyDescent="0.25">
      <c r="A9233" s="130">
        <v>36388445000138</v>
      </c>
      <c r="B9233" s="98" t="s">
        <v>13087</v>
      </c>
      <c r="C9233" s="123" t="s">
        <v>821</v>
      </c>
      <c r="D9233" s="98" t="s">
        <v>13667</v>
      </c>
      <c r="E9233" s="98" t="s">
        <v>13670</v>
      </c>
      <c r="F9233" s="124">
        <v>14</v>
      </c>
      <c r="G9233" s="112">
        <v>44014</v>
      </c>
      <c r="H9233" s="98"/>
      <c r="I9233" s="123" t="str">
        <f t="shared" si="144"/>
        <v>SIM</v>
      </c>
      <c r="J9233" s="123"/>
      <c r="K9233" s="123"/>
      <c r="L9233" s="123"/>
      <c r="M9233" s="98"/>
      <c r="N9233" s="118"/>
    </row>
    <row r="9234" spans="1:14" x14ac:dyDescent="0.25">
      <c r="A9234" s="130">
        <v>91995373000103</v>
      </c>
      <c r="B9234" s="98" t="s">
        <v>13088</v>
      </c>
      <c r="C9234" s="123" t="s">
        <v>3812</v>
      </c>
      <c r="D9234" s="98" t="s">
        <v>13667</v>
      </c>
      <c r="E9234" s="98" t="s">
        <v>13670</v>
      </c>
      <c r="F9234" s="124">
        <v>11</v>
      </c>
      <c r="G9234" s="112">
        <v>39218</v>
      </c>
      <c r="H9234" s="98"/>
      <c r="I9234" s="123" t="str">
        <f t="shared" si="144"/>
        <v>NÃO</v>
      </c>
      <c r="J9234" s="123"/>
      <c r="K9234" s="123"/>
      <c r="L9234" s="123"/>
      <c r="M9234" s="98" t="s">
        <v>13534</v>
      </c>
      <c r="N9234" s="118"/>
    </row>
    <row r="9235" spans="1:14" x14ac:dyDescent="0.25">
      <c r="A9235" s="117" t="s">
        <v>17059</v>
      </c>
      <c r="B9235" s="98" t="s">
        <v>13089</v>
      </c>
      <c r="C9235" s="123" t="s">
        <v>3143</v>
      </c>
      <c r="D9235" s="98" t="s">
        <v>13667</v>
      </c>
      <c r="E9235" s="98" t="s">
        <v>13670</v>
      </c>
      <c r="F9235" s="124">
        <v>6</v>
      </c>
      <c r="G9235" s="112">
        <v>34114</v>
      </c>
      <c r="H9235" s="112">
        <v>36929</v>
      </c>
      <c r="I9235" s="123" t="str">
        <f t="shared" si="144"/>
        <v>NÃO</v>
      </c>
      <c r="J9235" s="98"/>
      <c r="K9235" s="98"/>
      <c r="L9235" s="98"/>
      <c r="M9235" s="98"/>
      <c r="N9235" s="118"/>
    </row>
    <row r="9236" spans="1:14" x14ac:dyDescent="0.25">
      <c r="A9236" s="130">
        <v>95641916000137</v>
      </c>
      <c r="B9236" s="98" t="s">
        <v>13090</v>
      </c>
      <c r="C9236" s="123" t="s">
        <v>3143</v>
      </c>
      <c r="D9236" s="98" t="s">
        <v>13667</v>
      </c>
      <c r="E9236" s="98" t="s">
        <v>13670</v>
      </c>
      <c r="F9236" s="124">
        <v>11</v>
      </c>
      <c r="G9236" s="112">
        <v>42334</v>
      </c>
      <c r="H9236" s="98"/>
      <c r="I9236" s="123" t="str">
        <f t="shared" si="144"/>
        <v>NÃO</v>
      </c>
      <c r="J9236" s="123"/>
      <c r="K9236" s="123"/>
      <c r="L9236" s="123"/>
      <c r="M9236" s="98" t="s">
        <v>15891</v>
      </c>
      <c r="N9236" s="118"/>
    </row>
    <row r="9237" spans="1:14" x14ac:dyDescent="0.25">
      <c r="A9237" s="130">
        <v>7725138000105</v>
      </c>
      <c r="B9237" s="98" t="s">
        <v>13091</v>
      </c>
      <c r="C9237" s="123" t="s">
        <v>634</v>
      </c>
      <c r="D9237" s="98" t="s">
        <v>13667</v>
      </c>
      <c r="E9237" s="98" t="s">
        <v>13670</v>
      </c>
      <c r="F9237" s="124">
        <v>11</v>
      </c>
      <c r="G9237" s="112">
        <v>42464</v>
      </c>
      <c r="H9237" s="98"/>
      <c r="I9237" s="123" t="str">
        <f t="shared" si="144"/>
        <v>NÃO</v>
      </c>
      <c r="J9237" s="123"/>
      <c r="K9237" s="123"/>
      <c r="L9237" s="123"/>
      <c r="M9237" s="98" t="s">
        <v>14054</v>
      </c>
      <c r="N9237" s="118"/>
    </row>
    <row r="9238" spans="1:14" x14ac:dyDescent="0.25">
      <c r="A9238" s="130">
        <v>9159666000161</v>
      </c>
      <c r="B9238" s="98" t="s">
        <v>13092</v>
      </c>
      <c r="C9238" s="123" t="s">
        <v>2554</v>
      </c>
      <c r="D9238" s="98" t="s">
        <v>13667</v>
      </c>
      <c r="E9238" s="98" t="s">
        <v>13670</v>
      </c>
      <c r="F9238" s="124">
        <v>11</v>
      </c>
      <c r="G9238" s="112">
        <v>39448</v>
      </c>
      <c r="H9238" s="98"/>
      <c r="I9238" s="123" t="str">
        <f t="shared" si="144"/>
        <v>NÃO</v>
      </c>
      <c r="J9238" s="123"/>
      <c r="K9238" s="123"/>
      <c r="L9238" s="123"/>
      <c r="M9238" s="98" t="s">
        <v>13699</v>
      </c>
      <c r="N9238" s="118"/>
    </row>
    <row r="9239" spans="1:14" x14ac:dyDescent="0.25">
      <c r="A9239" s="130">
        <v>45749819000194</v>
      </c>
      <c r="B9239" s="98" t="s">
        <v>13093</v>
      </c>
      <c r="C9239" s="123" t="s">
        <v>4626</v>
      </c>
      <c r="D9239" s="98" t="s">
        <v>13667</v>
      </c>
      <c r="E9239" s="98" t="s">
        <v>13670</v>
      </c>
      <c r="F9239" s="124">
        <v>11</v>
      </c>
      <c r="G9239" s="112">
        <v>41053</v>
      </c>
      <c r="H9239" s="98"/>
      <c r="I9239" s="123" t="str">
        <f t="shared" si="144"/>
        <v>NÃO</v>
      </c>
      <c r="J9239" s="123"/>
      <c r="K9239" s="123"/>
      <c r="L9239" s="123"/>
      <c r="M9239" s="98" t="s">
        <v>16924</v>
      </c>
      <c r="N9239" s="118"/>
    </row>
    <row r="9240" spans="1:14" x14ac:dyDescent="0.25">
      <c r="A9240" s="130">
        <v>1613127000149</v>
      </c>
      <c r="B9240" s="98" t="s">
        <v>13094</v>
      </c>
      <c r="C9240" s="123" t="s">
        <v>5227</v>
      </c>
      <c r="D9240" s="98" t="s">
        <v>13667</v>
      </c>
      <c r="E9240" s="98" t="s">
        <v>13670</v>
      </c>
      <c r="F9240" s="124">
        <v>11</v>
      </c>
      <c r="G9240" s="112">
        <v>43404</v>
      </c>
      <c r="H9240" s="98"/>
      <c r="I9240" s="123" t="str">
        <f t="shared" si="144"/>
        <v>NÃO</v>
      </c>
      <c r="J9240" s="123"/>
      <c r="K9240" s="123"/>
      <c r="L9240" s="123"/>
      <c r="M9240" s="98" t="s">
        <v>17036</v>
      </c>
      <c r="N9240" s="118"/>
    </row>
    <row r="9241" spans="1:14" x14ac:dyDescent="0.25">
      <c r="A9241" s="130">
        <v>4205596000117</v>
      </c>
      <c r="B9241" s="98" t="s">
        <v>13095</v>
      </c>
      <c r="C9241" s="123" t="s">
        <v>2274</v>
      </c>
      <c r="D9241" s="98" t="s">
        <v>13667</v>
      </c>
      <c r="E9241" s="98" t="s">
        <v>13670</v>
      </c>
      <c r="F9241" s="124">
        <v>11</v>
      </c>
      <c r="G9241" s="112">
        <v>41411</v>
      </c>
      <c r="H9241" s="98"/>
      <c r="I9241" s="123" t="str">
        <f t="shared" si="144"/>
        <v>NÃO</v>
      </c>
      <c r="J9241" s="123"/>
      <c r="K9241" s="123"/>
      <c r="L9241" s="123"/>
      <c r="M9241" s="98" t="s">
        <v>15036</v>
      </c>
      <c r="N9241" s="118"/>
    </row>
    <row r="9242" spans="1:14" x14ac:dyDescent="0.25">
      <c r="A9242" s="130">
        <v>45138336000153</v>
      </c>
      <c r="B9242" s="98" t="s">
        <v>13096</v>
      </c>
      <c r="C9242" s="123" t="s">
        <v>4626</v>
      </c>
      <c r="D9242" s="98" t="s">
        <v>13667</v>
      </c>
      <c r="E9242" s="98" t="s">
        <v>13670</v>
      </c>
      <c r="F9242" s="124">
        <v>14</v>
      </c>
      <c r="G9242" s="112">
        <v>44044</v>
      </c>
      <c r="H9242" s="98"/>
      <c r="I9242" s="123" t="str">
        <f t="shared" si="144"/>
        <v>SIM</v>
      </c>
      <c r="J9242" s="123"/>
      <c r="K9242" s="123"/>
      <c r="L9242" s="123"/>
      <c r="M9242" s="98"/>
      <c r="N9242" s="118"/>
    </row>
    <row r="9243" spans="1:14" x14ac:dyDescent="0.25">
      <c r="A9243" s="130">
        <v>88546890000182</v>
      </c>
      <c r="B9243" s="98" t="s">
        <v>13097</v>
      </c>
      <c r="C9243" s="123" t="s">
        <v>3812</v>
      </c>
      <c r="D9243" s="98" t="s">
        <v>13667</v>
      </c>
      <c r="E9243" s="98" t="s">
        <v>13670</v>
      </c>
      <c r="F9243" s="124">
        <v>14</v>
      </c>
      <c r="G9243" s="112">
        <v>44287</v>
      </c>
      <c r="H9243" s="98"/>
      <c r="I9243" s="123" t="str">
        <f t="shared" si="144"/>
        <v>SIM</v>
      </c>
      <c r="J9243" s="123"/>
      <c r="K9243" s="123"/>
      <c r="L9243" s="123"/>
      <c r="M9243" s="98"/>
      <c r="N9243" s="118"/>
    </row>
    <row r="9244" spans="1:14" x14ac:dyDescent="0.25">
      <c r="A9244" s="130">
        <v>1761113000172</v>
      </c>
      <c r="B9244" s="98" t="s">
        <v>13098</v>
      </c>
      <c r="C9244" s="123" t="s">
        <v>901</v>
      </c>
      <c r="D9244" s="98" t="s">
        <v>13667</v>
      </c>
      <c r="E9244" s="98" t="s">
        <v>13670</v>
      </c>
      <c r="F9244" s="124">
        <v>11</v>
      </c>
      <c r="G9244" s="112">
        <v>40415</v>
      </c>
      <c r="H9244" s="98"/>
      <c r="I9244" s="123" t="str">
        <f t="shared" si="144"/>
        <v>NÃO</v>
      </c>
      <c r="J9244" s="123"/>
      <c r="K9244" s="123"/>
      <c r="L9244" s="123"/>
      <c r="M9244" s="98"/>
      <c r="N9244" s="118"/>
    </row>
    <row r="9245" spans="1:14" x14ac:dyDescent="0.25">
      <c r="A9245" s="130">
        <v>1611211000123</v>
      </c>
      <c r="B9245" s="98" t="s">
        <v>13099</v>
      </c>
      <c r="C9245" s="123" t="s">
        <v>4626</v>
      </c>
      <c r="D9245" s="98" t="s">
        <v>13667</v>
      </c>
      <c r="E9245" s="98" t="s">
        <v>13670</v>
      </c>
      <c r="F9245" s="124">
        <v>11</v>
      </c>
      <c r="G9245" s="112">
        <v>42061</v>
      </c>
      <c r="H9245" s="98"/>
      <c r="I9245" s="123" t="str">
        <f t="shared" si="144"/>
        <v>NÃO</v>
      </c>
      <c r="J9245" s="123"/>
      <c r="K9245" s="123"/>
      <c r="L9245" s="123"/>
      <c r="M9245" s="98" t="s">
        <v>16927</v>
      </c>
      <c r="N9245" s="118"/>
    </row>
    <row r="9246" spans="1:14" x14ac:dyDescent="0.25">
      <c r="A9246" s="130">
        <v>15031669000118</v>
      </c>
      <c r="B9246" s="98" t="s">
        <v>13100</v>
      </c>
      <c r="C9246" s="123" t="s">
        <v>2274</v>
      </c>
      <c r="D9246" s="98" t="s">
        <v>13667</v>
      </c>
      <c r="E9246" s="98" t="s">
        <v>13670</v>
      </c>
      <c r="F9246" s="124">
        <v>11</v>
      </c>
      <c r="G9246" s="112">
        <v>39070</v>
      </c>
      <c r="H9246" s="98"/>
      <c r="I9246" s="123" t="str">
        <f t="shared" si="144"/>
        <v>NÃO</v>
      </c>
      <c r="J9246" s="123"/>
      <c r="K9246" s="123"/>
      <c r="L9246" s="123"/>
      <c r="M9246" s="98" t="s">
        <v>13534</v>
      </c>
      <c r="N9246" s="118"/>
    </row>
    <row r="9247" spans="1:14" x14ac:dyDescent="0.25">
      <c r="A9247" s="130">
        <v>11358140000152</v>
      </c>
      <c r="B9247" s="98" t="s">
        <v>13101</v>
      </c>
      <c r="C9247" s="123" t="s">
        <v>2758</v>
      </c>
      <c r="D9247" s="98" t="s">
        <v>13667</v>
      </c>
      <c r="E9247" s="98" t="s">
        <v>13670</v>
      </c>
      <c r="F9247" s="124">
        <v>11</v>
      </c>
      <c r="G9247" s="112">
        <v>40332</v>
      </c>
      <c r="H9247" s="98"/>
      <c r="I9247" s="123" t="str">
        <f t="shared" si="144"/>
        <v>NÃO</v>
      </c>
      <c r="J9247" s="123"/>
      <c r="K9247" s="123"/>
      <c r="L9247" s="123"/>
      <c r="M9247" s="98"/>
      <c r="N9247" s="118"/>
    </row>
    <row r="9248" spans="1:14" x14ac:dyDescent="0.25">
      <c r="A9248" s="130">
        <v>1137116000130</v>
      </c>
      <c r="B9248" s="98" t="s">
        <v>13102</v>
      </c>
      <c r="C9248" s="123" t="s">
        <v>901</v>
      </c>
      <c r="D9248" s="98" t="s">
        <v>13667</v>
      </c>
      <c r="E9248" s="98" t="s">
        <v>13670</v>
      </c>
      <c r="F9248" s="124">
        <v>11</v>
      </c>
      <c r="G9248" s="112">
        <v>40860</v>
      </c>
      <c r="H9248" s="98"/>
      <c r="I9248" s="123" t="str">
        <f t="shared" si="144"/>
        <v>NÃO</v>
      </c>
      <c r="J9248" s="123"/>
      <c r="K9248" s="123"/>
      <c r="L9248" s="123"/>
      <c r="M9248" s="98" t="s">
        <v>14335</v>
      </c>
      <c r="N9248" s="118"/>
    </row>
    <row r="9249" spans="1:14" x14ac:dyDescent="0.25">
      <c r="A9249" s="130">
        <v>18457226000181</v>
      </c>
      <c r="B9249" s="98" t="s">
        <v>13103</v>
      </c>
      <c r="C9249" s="123" t="s">
        <v>1356</v>
      </c>
      <c r="D9249" s="98" t="s">
        <v>13667</v>
      </c>
      <c r="E9249" s="98" t="s">
        <v>13670</v>
      </c>
      <c r="F9249" s="124">
        <v>11</v>
      </c>
      <c r="G9249" s="112">
        <v>40299</v>
      </c>
      <c r="H9249" s="98"/>
      <c r="I9249" s="123" t="str">
        <f t="shared" si="144"/>
        <v>NÃO</v>
      </c>
      <c r="J9249" s="123"/>
      <c r="K9249" s="123"/>
      <c r="L9249" s="123"/>
      <c r="M9249" s="98" t="s">
        <v>14767</v>
      </c>
      <c r="N9249" s="118"/>
    </row>
    <row r="9250" spans="1:14" x14ac:dyDescent="0.25">
      <c r="A9250" s="130">
        <v>88824099000197</v>
      </c>
      <c r="B9250" s="98" t="s">
        <v>13104</v>
      </c>
      <c r="C9250" s="123" t="s">
        <v>3812</v>
      </c>
      <c r="D9250" s="98" t="s">
        <v>13667</v>
      </c>
      <c r="E9250" s="98" t="s">
        <v>13670</v>
      </c>
      <c r="F9250" s="124">
        <v>14</v>
      </c>
      <c r="G9250" s="112">
        <v>44126</v>
      </c>
      <c r="H9250" s="98"/>
      <c r="I9250" s="123" t="str">
        <f t="shared" si="144"/>
        <v>SIM</v>
      </c>
      <c r="J9250" s="123"/>
      <c r="K9250" s="123"/>
      <c r="L9250" s="123"/>
      <c r="M9250" s="98"/>
      <c r="N9250" s="118"/>
    </row>
    <row r="9251" spans="1:14" x14ac:dyDescent="0.25">
      <c r="A9251" s="130">
        <v>23066640000108</v>
      </c>
      <c r="B9251" s="98" t="s">
        <v>13105</v>
      </c>
      <c r="C9251" s="123" t="s">
        <v>197</v>
      </c>
      <c r="D9251" s="98" t="s">
        <v>13667</v>
      </c>
      <c r="E9251" s="98" t="s">
        <v>13670</v>
      </c>
      <c r="F9251" s="124">
        <v>11</v>
      </c>
      <c r="G9251" s="112">
        <v>39070</v>
      </c>
      <c r="H9251" s="98"/>
      <c r="I9251" s="123" t="str">
        <f t="shared" si="144"/>
        <v>NÃO</v>
      </c>
      <c r="J9251" s="123"/>
      <c r="K9251" s="123"/>
      <c r="L9251" s="123"/>
      <c r="M9251" s="98"/>
      <c r="N9251" s="118"/>
    </row>
    <row r="9252" spans="1:14" x14ac:dyDescent="0.25">
      <c r="A9252" s="130">
        <v>88141460000180</v>
      </c>
      <c r="B9252" s="98" t="s">
        <v>13106</v>
      </c>
      <c r="C9252" s="123" t="s">
        <v>3812</v>
      </c>
      <c r="D9252" s="98" t="s">
        <v>13667</v>
      </c>
      <c r="E9252" s="98" t="s">
        <v>13670</v>
      </c>
      <c r="F9252" s="124">
        <v>14</v>
      </c>
      <c r="G9252" s="112">
        <v>44136</v>
      </c>
      <c r="H9252" s="98"/>
      <c r="I9252" s="123" t="str">
        <f t="shared" si="144"/>
        <v>SIM</v>
      </c>
      <c r="J9252" s="123"/>
      <c r="K9252" s="123"/>
      <c r="L9252" s="123"/>
      <c r="M9252" s="98"/>
      <c r="N9252" s="118"/>
    </row>
    <row r="9253" spans="1:14" x14ac:dyDescent="0.25">
      <c r="A9253" s="130">
        <v>46522983000127</v>
      </c>
      <c r="B9253" s="98" t="s">
        <v>13107</v>
      </c>
      <c r="C9253" s="123" t="s">
        <v>4626</v>
      </c>
      <c r="D9253" s="98" t="s">
        <v>13667</v>
      </c>
      <c r="E9253" s="98" t="s">
        <v>13670</v>
      </c>
      <c r="F9253" s="124">
        <v>14</v>
      </c>
      <c r="G9253" s="112">
        <v>44013</v>
      </c>
      <c r="H9253" s="98"/>
      <c r="I9253" s="123" t="str">
        <f t="shared" si="144"/>
        <v>SIM</v>
      </c>
      <c r="J9253" s="123"/>
      <c r="K9253" s="123"/>
      <c r="L9253" s="123"/>
      <c r="M9253" s="98"/>
      <c r="N9253" s="118"/>
    </row>
    <row r="9254" spans="1:14" x14ac:dyDescent="0.25">
      <c r="A9254" s="130">
        <v>5832977000199</v>
      </c>
      <c r="B9254" s="98" t="s">
        <v>13108</v>
      </c>
      <c r="C9254" s="123" t="s">
        <v>2413</v>
      </c>
      <c r="D9254" s="98" t="s">
        <v>13667</v>
      </c>
      <c r="E9254" s="98" t="s">
        <v>13670</v>
      </c>
      <c r="F9254" s="124">
        <v>11</v>
      </c>
      <c r="G9254" s="112">
        <v>39994</v>
      </c>
      <c r="H9254" s="98"/>
      <c r="I9254" s="123" t="str">
        <f t="shared" si="144"/>
        <v>NÃO</v>
      </c>
      <c r="J9254" s="123"/>
      <c r="K9254" s="123"/>
      <c r="L9254" s="123"/>
      <c r="M9254" s="98"/>
      <c r="N9254" s="118"/>
    </row>
    <row r="9255" spans="1:14" x14ac:dyDescent="0.25">
      <c r="A9255" s="130">
        <v>7597347000102</v>
      </c>
      <c r="B9255" s="98" t="s">
        <v>13109</v>
      </c>
      <c r="C9255" s="123" t="s">
        <v>634</v>
      </c>
      <c r="D9255" s="98" t="s">
        <v>13667</v>
      </c>
      <c r="E9255" s="98" t="s">
        <v>13670</v>
      </c>
      <c r="F9255" s="124">
        <v>11</v>
      </c>
      <c r="G9255" s="112">
        <v>41659</v>
      </c>
      <c r="H9255" s="98"/>
      <c r="I9255" s="123" t="str">
        <f t="shared" si="144"/>
        <v>NÃO</v>
      </c>
      <c r="J9255" s="123"/>
      <c r="K9255" s="123"/>
      <c r="L9255" s="123"/>
      <c r="M9255" s="98" t="s">
        <v>14057</v>
      </c>
      <c r="N9255" s="118"/>
    </row>
    <row r="9256" spans="1:14" x14ac:dyDescent="0.25">
      <c r="A9256" s="130">
        <v>76920826000130</v>
      </c>
      <c r="B9256" s="98" t="s">
        <v>13110</v>
      </c>
      <c r="C9256" s="123" t="s">
        <v>3143</v>
      </c>
      <c r="D9256" s="98" t="s">
        <v>13667</v>
      </c>
      <c r="E9256" s="98" t="s">
        <v>13670</v>
      </c>
      <c r="F9256" s="124">
        <v>14</v>
      </c>
      <c r="G9256" s="112">
        <v>43999</v>
      </c>
      <c r="H9256" s="98"/>
      <c r="I9256" s="123" t="str">
        <f t="shared" si="144"/>
        <v>SIM</v>
      </c>
      <c r="J9256" s="123"/>
      <c r="K9256" s="123"/>
      <c r="L9256" s="123"/>
      <c r="M9256" s="98"/>
      <c r="N9256" s="118"/>
    </row>
    <row r="9257" spans="1:14" x14ac:dyDescent="0.25">
      <c r="A9257" s="130">
        <v>88124961000159</v>
      </c>
      <c r="B9257" s="98" t="s">
        <v>13111</v>
      </c>
      <c r="C9257" s="123" t="s">
        <v>3812</v>
      </c>
      <c r="D9257" s="98" t="s">
        <v>13667</v>
      </c>
      <c r="E9257" s="98" t="s">
        <v>13670</v>
      </c>
      <c r="F9257" s="124">
        <v>11</v>
      </c>
      <c r="G9257" s="112">
        <v>41355</v>
      </c>
      <c r="H9257" s="98"/>
      <c r="I9257" s="123" t="str">
        <f t="shared" si="144"/>
        <v>NÃO</v>
      </c>
      <c r="J9257" s="123"/>
      <c r="K9257" s="123"/>
      <c r="L9257" s="123"/>
      <c r="M9257" s="98" t="s">
        <v>16479</v>
      </c>
      <c r="N9257" s="118"/>
    </row>
    <row r="9258" spans="1:14" x14ac:dyDescent="0.25">
      <c r="A9258" s="130">
        <v>1612830000132</v>
      </c>
      <c r="B9258" s="98" t="s">
        <v>13112</v>
      </c>
      <c r="C9258" s="123" t="s">
        <v>1142</v>
      </c>
      <c r="D9258" s="98" t="s">
        <v>13667</v>
      </c>
      <c r="E9258" s="98" t="s">
        <v>13670</v>
      </c>
      <c r="F9258" s="124">
        <v>6</v>
      </c>
      <c r="G9258" s="112">
        <v>35702</v>
      </c>
      <c r="H9258" s="98"/>
      <c r="I9258" s="123" t="str">
        <f t="shared" si="144"/>
        <v>NÃO</v>
      </c>
      <c r="J9258" s="123"/>
      <c r="K9258" s="123"/>
      <c r="L9258" s="123"/>
      <c r="M9258" s="98" t="s">
        <v>14441</v>
      </c>
      <c r="N9258" s="118"/>
    </row>
    <row r="9259" spans="1:14" x14ac:dyDescent="0.25">
      <c r="A9259" s="130">
        <v>12332979000184</v>
      </c>
      <c r="B9259" s="98" t="s">
        <v>13113</v>
      </c>
      <c r="C9259" s="123" t="s">
        <v>29</v>
      </c>
      <c r="D9259" s="98" t="s">
        <v>13667</v>
      </c>
      <c r="E9259" s="98" t="s">
        <v>13670</v>
      </c>
      <c r="F9259" s="124">
        <v>11</v>
      </c>
      <c r="G9259" s="112">
        <v>39050</v>
      </c>
      <c r="H9259" s="98"/>
      <c r="I9259" s="123" t="str">
        <f t="shared" si="144"/>
        <v>NÃO</v>
      </c>
      <c r="J9259" s="123"/>
      <c r="K9259" s="123"/>
      <c r="L9259" s="123"/>
      <c r="M9259" s="98" t="s">
        <v>13790</v>
      </c>
      <c r="N9259" s="118"/>
    </row>
    <row r="9260" spans="1:14" x14ac:dyDescent="0.25">
      <c r="A9260" s="130">
        <v>87897740000150</v>
      </c>
      <c r="B9260" s="98" t="s">
        <v>13114</v>
      </c>
      <c r="C9260" s="123" t="s">
        <v>3812</v>
      </c>
      <c r="D9260" s="98" t="s">
        <v>13667</v>
      </c>
      <c r="E9260" s="98" t="s">
        <v>13670</v>
      </c>
      <c r="F9260" s="124">
        <v>14</v>
      </c>
      <c r="G9260" s="112">
        <v>43930</v>
      </c>
      <c r="H9260" s="98"/>
      <c r="I9260" s="123" t="str">
        <f t="shared" si="144"/>
        <v>SIM</v>
      </c>
      <c r="J9260" s="123"/>
      <c r="K9260" s="123"/>
      <c r="L9260" s="123"/>
      <c r="M9260" s="98"/>
      <c r="N9260" s="118"/>
    </row>
    <row r="9261" spans="1:14" x14ac:dyDescent="0.25">
      <c r="A9261" s="130">
        <v>37464161000146</v>
      </c>
      <c r="B9261" s="98" t="s">
        <v>13115</v>
      </c>
      <c r="C9261" s="123" t="s">
        <v>2274</v>
      </c>
      <c r="D9261" s="98" t="s">
        <v>13667</v>
      </c>
      <c r="E9261" s="98" t="s">
        <v>13670</v>
      </c>
      <c r="F9261" s="124">
        <v>11</v>
      </c>
      <c r="G9261" s="112">
        <v>41208</v>
      </c>
      <c r="H9261" s="98"/>
      <c r="I9261" s="123" t="str">
        <f t="shared" si="144"/>
        <v>NÃO</v>
      </c>
      <c r="J9261" s="123"/>
      <c r="K9261" s="123"/>
      <c r="L9261" s="123"/>
      <c r="M9261" s="98" t="s">
        <v>15039</v>
      </c>
      <c r="N9261" s="118"/>
    </row>
    <row r="9262" spans="1:14" x14ac:dyDescent="0.25">
      <c r="A9262" s="130">
        <v>82892324000146</v>
      </c>
      <c r="B9262" s="98" t="s">
        <v>13116</v>
      </c>
      <c r="C9262" s="123" t="s">
        <v>4289</v>
      </c>
      <c r="D9262" s="98" t="s">
        <v>13667</v>
      </c>
      <c r="E9262" s="98" t="s">
        <v>13670</v>
      </c>
      <c r="F9262" s="124">
        <v>14</v>
      </c>
      <c r="G9262" s="112">
        <v>44136</v>
      </c>
      <c r="H9262" s="98"/>
      <c r="I9262" s="123" t="str">
        <f t="shared" si="144"/>
        <v>SIM</v>
      </c>
      <c r="J9262" s="123"/>
      <c r="K9262" s="123"/>
      <c r="L9262" s="123"/>
      <c r="M9262" s="98"/>
      <c r="N9262" s="118"/>
    </row>
    <row r="9263" spans="1:14" x14ac:dyDescent="0.25">
      <c r="A9263" s="130">
        <v>46522942000130</v>
      </c>
      <c r="B9263" s="98" t="s">
        <v>13117</v>
      </c>
      <c r="C9263" s="123" t="s">
        <v>4626</v>
      </c>
      <c r="D9263" s="98" t="s">
        <v>13667</v>
      </c>
      <c r="E9263" s="98" t="s">
        <v>13670</v>
      </c>
      <c r="F9263" s="124">
        <v>11</v>
      </c>
      <c r="G9263" s="112">
        <v>38443</v>
      </c>
      <c r="H9263" s="98"/>
      <c r="I9263" s="123" t="str">
        <f t="shared" si="144"/>
        <v>NÃO</v>
      </c>
      <c r="J9263" s="123"/>
      <c r="K9263" s="123"/>
      <c r="L9263" s="123"/>
      <c r="M9263" s="98" t="s">
        <v>16930</v>
      </c>
      <c r="N9263" s="118"/>
    </row>
    <row r="9264" spans="1:14" x14ac:dyDescent="0.25">
      <c r="A9264" s="130">
        <v>87613071000148</v>
      </c>
      <c r="B9264" s="98" t="s">
        <v>13118</v>
      </c>
      <c r="C9264" s="123" t="s">
        <v>3812</v>
      </c>
      <c r="D9264" s="98" t="s">
        <v>13667</v>
      </c>
      <c r="E9264" s="98" t="s">
        <v>13670</v>
      </c>
      <c r="F9264" s="124">
        <v>14</v>
      </c>
      <c r="G9264" s="112">
        <v>44136</v>
      </c>
      <c r="H9264" s="98"/>
      <c r="I9264" s="123" t="str">
        <f t="shared" si="144"/>
        <v>SIM</v>
      </c>
      <c r="J9264" s="123"/>
      <c r="K9264" s="123"/>
      <c r="L9264" s="123"/>
      <c r="M9264" s="98"/>
      <c r="N9264" s="118"/>
    </row>
    <row r="9265" spans="1:14" x14ac:dyDescent="0.25">
      <c r="A9265" s="130">
        <v>37275823000130</v>
      </c>
      <c r="B9265" s="98" t="s">
        <v>13119</v>
      </c>
      <c r="C9265" s="123" t="s">
        <v>901</v>
      </c>
      <c r="D9265" s="98" t="s">
        <v>13667</v>
      </c>
      <c r="E9265" s="98" t="s">
        <v>13670</v>
      </c>
      <c r="F9265" s="124">
        <v>11</v>
      </c>
      <c r="G9265" s="112">
        <v>40112</v>
      </c>
      <c r="H9265" s="98"/>
      <c r="I9265" s="123" t="str">
        <f t="shared" si="144"/>
        <v>NÃO</v>
      </c>
      <c r="J9265" s="123"/>
      <c r="K9265" s="123"/>
      <c r="L9265" s="123"/>
      <c r="M9265" s="98" t="s">
        <v>13534</v>
      </c>
      <c r="N9265" s="118"/>
    </row>
    <row r="9266" spans="1:14" x14ac:dyDescent="0.25">
      <c r="A9266" s="130">
        <v>88814199000132</v>
      </c>
      <c r="B9266" s="98" t="s">
        <v>13120</v>
      </c>
      <c r="C9266" s="123" t="s">
        <v>3812</v>
      </c>
      <c r="D9266" s="98" t="s">
        <v>13667</v>
      </c>
      <c r="E9266" s="98" t="s">
        <v>13670</v>
      </c>
      <c r="F9266" s="124">
        <v>14</v>
      </c>
      <c r="G9266" s="112">
        <v>44013</v>
      </c>
      <c r="H9266" s="98"/>
      <c r="I9266" s="123" t="str">
        <f t="shared" si="144"/>
        <v>SIM</v>
      </c>
      <c r="J9266" s="123"/>
      <c r="K9266" s="123"/>
      <c r="L9266" s="123"/>
      <c r="M9266" s="98"/>
      <c r="N9266" s="118"/>
    </row>
    <row r="9267" spans="1:14" x14ac:dyDescent="0.25">
      <c r="A9267" s="130">
        <v>87612974000104</v>
      </c>
      <c r="B9267" s="98" t="s">
        <v>13121</v>
      </c>
      <c r="C9267" s="123" t="s">
        <v>3812</v>
      </c>
      <c r="D9267" s="98" t="s">
        <v>13667</v>
      </c>
      <c r="E9267" s="98" t="s">
        <v>13670</v>
      </c>
      <c r="F9267" s="124">
        <v>11</v>
      </c>
      <c r="G9267" s="112">
        <v>43678</v>
      </c>
      <c r="H9267" s="98"/>
      <c r="I9267" s="123" t="str">
        <f t="shared" si="144"/>
        <v>NÃO</v>
      </c>
      <c r="J9267" s="123"/>
      <c r="K9267" s="123"/>
      <c r="L9267" s="123"/>
      <c r="M9267" s="98"/>
      <c r="N9267" s="118"/>
    </row>
    <row r="9268" spans="1:14" x14ac:dyDescent="0.25">
      <c r="A9268" s="130">
        <v>37623485000180</v>
      </c>
      <c r="B9268" s="98" t="s">
        <v>13122</v>
      </c>
      <c r="C9268" s="123" t="s">
        <v>901</v>
      </c>
      <c r="D9268" s="98" t="s">
        <v>13667</v>
      </c>
      <c r="E9268" s="98" t="s">
        <v>13670</v>
      </c>
      <c r="F9268" s="124">
        <v>13</v>
      </c>
      <c r="G9268" s="112">
        <v>43732</v>
      </c>
      <c r="H9268" s="98"/>
      <c r="I9268" s="123" t="str">
        <f t="shared" si="144"/>
        <v>NÃO</v>
      </c>
      <c r="J9268" s="123"/>
      <c r="K9268" s="123"/>
      <c r="L9268" s="123"/>
      <c r="M9268" s="98"/>
      <c r="N9268" s="118"/>
    </row>
    <row r="9269" spans="1:14" x14ac:dyDescent="0.25">
      <c r="A9269" s="130">
        <v>29114139000148</v>
      </c>
      <c r="B9269" s="98" t="s">
        <v>13123</v>
      </c>
      <c r="C9269" s="123" t="s">
        <v>3513</v>
      </c>
      <c r="D9269" s="98" t="s">
        <v>13667</v>
      </c>
      <c r="E9269" s="98" t="s">
        <v>13670</v>
      </c>
      <c r="F9269" s="124">
        <v>11</v>
      </c>
      <c r="G9269" s="112">
        <v>38839</v>
      </c>
      <c r="H9269" s="98"/>
      <c r="I9269" s="123" t="str">
        <f t="shared" si="144"/>
        <v>NÃO</v>
      </c>
      <c r="J9269" s="123"/>
      <c r="K9269" s="123"/>
      <c r="L9269" s="123"/>
      <c r="M9269" s="98"/>
      <c r="N9269" s="118"/>
    </row>
    <row r="9270" spans="1:14" x14ac:dyDescent="0.25">
      <c r="A9270" s="130">
        <v>45331196000135</v>
      </c>
      <c r="B9270" s="98" t="s">
        <v>13124</v>
      </c>
      <c r="C9270" s="123" t="s">
        <v>4626</v>
      </c>
      <c r="D9270" s="98" t="s">
        <v>13667</v>
      </c>
      <c r="E9270" s="98" t="s">
        <v>13670</v>
      </c>
      <c r="F9270" s="124">
        <v>14</v>
      </c>
      <c r="G9270" s="112">
        <v>44019</v>
      </c>
      <c r="H9270" s="98"/>
      <c r="I9270" s="123" t="str">
        <f t="shared" si="144"/>
        <v>SIM</v>
      </c>
      <c r="J9270" s="123"/>
      <c r="K9270" s="123"/>
      <c r="L9270" s="123"/>
      <c r="M9270" s="98"/>
      <c r="N9270" s="118"/>
    </row>
    <row r="9271" spans="1:14" x14ac:dyDescent="0.25">
      <c r="A9271" s="130">
        <v>97857000171</v>
      </c>
      <c r="B9271" s="98" t="s">
        <v>13125</v>
      </c>
      <c r="C9271" s="123" t="s">
        <v>901</v>
      </c>
      <c r="D9271" s="98" t="s">
        <v>13667</v>
      </c>
      <c r="E9271" s="98" t="s">
        <v>13670</v>
      </c>
      <c r="F9271" s="124">
        <v>11</v>
      </c>
      <c r="G9271" s="112">
        <v>38899</v>
      </c>
      <c r="H9271" s="98"/>
      <c r="I9271" s="123" t="str">
        <f t="shared" si="144"/>
        <v>NÃO</v>
      </c>
      <c r="J9271" s="123"/>
      <c r="K9271" s="123"/>
      <c r="L9271" s="123"/>
      <c r="M9271" s="98" t="s">
        <v>14338</v>
      </c>
      <c r="N9271" s="118"/>
    </row>
    <row r="9272" spans="1:14" x14ac:dyDescent="0.25">
      <c r="A9272" s="130">
        <v>4217362000190</v>
      </c>
      <c r="B9272" s="98" t="s">
        <v>13126</v>
      </c>
      <c r="C9272" s="123" t="s">
        <v>2274</v>
      </c>
      <c r="D9272" s="98" t="s">
        <v>13667</v>
      </c>
      <c r="E9272" s="98" t="s">
        <v>13670</v>
      </c>
      <c r="F9272" s="124">
        <v>11</v>
      </c>
      <c r="G9272" s="112">
        <v>41534</v>
      </c>
      <c r="H9272" s="98"/>
      <c r="I9272" s="123" t="str">
        <f t="shared" si="144"/>
        <v>NÃO</v>
      </c>
      <c r="J9272" s="123"/>
      <c r="K9272" s="123"/>
      <c r="L9272" s="123"/>
      <c r="M9272" s="98"/>
      <c r="N9272" s="118"/>
    </row>
    <row r="9273" spans="1:14" x14ac:dyDescent="0.25">
      <c r="A9273" s="130">
        <v>3507555000112</v>
      </c>
      <c r="B9273" s="98" t="s">
        <v>13127</v>
      </c>
      <c r="C9273" s="123" t="s">
        <v>2274</v>
      </c>
      <c r="D9273" s="98" t="s">
        <v>13667</v>
      </c>
      <c r="E9273" s="98" t="s">
        <v>13670</v>
      </c>
      <c r="F9273" s="124">
        <v>11</v>
      </c>
      <c r="G9273" s="112">
        <v>42917</v>
      </c>
      <c r="H9273" s="98"/>
      <c r="I9273" s="123" t="str">
        <f t="shared" si="144"/>
        <v>NÃO</v>
      </c>
      <c r="J9273" s="123"/>
      <c r="K9273" s="123"/>
      <c r="L9273" s="123"/>
      <c r="M9273" s="98" t="s">
        <v>15042</v>
      </c>
      <c r="N9273" s="118"/>
    </row>
    <row r="9274" spans="1:14" x14ac:dyDescent="0.25">
      <c r="A9274" s="130">
        <v>16870974000166</v>
      </c>
      <c r="B9274" s="98" t="s">
        <v>13128</v>
      </c>
      <c r="C9274" s="123" t="s">
        <v>1356</v>
      </c>
      <c r="D9274" s="98" t="s">
        <v>13667</v>
      </c>
      <c r="E9274" s="98" t="s">
        <v>13670</v>
      </c>
      <c r="F9274" s="124">
        <v>11</v>
      </c>
      <c r="G9274" s="112">
        <v>43466</v>
      </c>
      <c r="H9274" s="98"/>
      <c r="I9274" s="123" t="str">
        <f t="shared" si="144"/>
        <v>NÃO</v>
      </c>
      <c r="J9274" s="123"/>
      <c r="K9274" s="123"/>
      <c r="L9274" s="123"/>
      <c r="M9274" s="98"/>
      <c r="N9274" s="118"/>
    </row>
    <row r="9275" spans="1:14" x14ac:dyDescent="0.25">
      <c r="A9275" s="130">
        <v>94704020000197</v>
      </c>
      <c r="B9275" s="98" t="s">
        <v>13129</v>
      </c>
      <c r="C9275" s="123" t="s">
        <v>3812</v>
      </c>
      <c r="D9275" s="98" t="s">
        <v>13667</v>
      </c>
      <c r="E9275" s="98" t="s">
        <v>13670</v>
      </c>
      <c r="F9275" s="124">
        <v>11</v>
      </c>
      <c r="G9275" s="112">
        <v>42644</v>
      </c>
      <c r="H9275" s="112">
        <v>44135</v>
      </c>
      <c r="I9275" s="123" t="str">
        <f t="shared" si="144"/>
        <v>NÃO</v>
      </c>
      <c r="J9275" s="98"/>
      <c r="K9275" s="98"/>
      <c r="L9275" s="98"/>
      <c r="M9275" s="98"/>
      <c r="N9275" s="118"/>
    </row>
    <row r="9276" spans="1:14" x14ac:dyDescent="0.25">
      <c r="A9276" s="130">
        <v>1612603000107</v>
      </c>
      <c r="B9276" s="98" t="s">
        <v>13131</v>
      </c>
      <c r="C9276" s="123" t="s">
        <v>2926</v>
      </c>
      <c r="D9276" s="98" t="s">
        <v>13667</v>
      </c>
      <c r="E9276" s="98" t="s">
        <v>13670</v>
      </c>
      <c r="F9276" s="124">
        <v>14</v>
      </c>
      <c r="G9276" s="112">
        <v>44166</v>
      </c>
      <c r="H9276" s="98"/>
      <c r="I9276" s="123" t="str">
        <f t="shared" si="144"/>
        <v>SIM</v>
      </c>
      <c r="J9276" s="123"/>
      <c r="K9276" s="123"/>
      <c r="L9276" s="123"/>
      <c r="M9276" s="98"/>
      <c r="N9276" s="118"/>
    </row>
    <row r="9277" spans="1:14" x14ac:dyDescent="0.25">
      <c r="A9277" s="130">
        <v>87613105000102</v>
      </c>
      <c r="B9277" s="98" t="s">
        <v>13132</v>
      </c>
      <c r="C9277" s="123" t="s">
        <v>3812</v>
      </c>
      <c r="D9277" s="98" t="s">
        <v>13667</v>
      </c>
      <c r="E9277" s="98" t="s">
        <v>13670</v>
      </c>
      <c r="F9277" s="124">
        <v>14</v>
      </c>
      <c r="G9277" s="112">
        <v>44045</v>
      </c>
      <c r="H9277" s="98"/>
      <c r="I9277" s="123" t="str">
        <f t="shared" si="144"/>
        <v>SIM</v>
      </c>
      <c r="J9277" s="123"/>
      <c r="K9277" s="123"/>
      <c r="L9277" s="123"/>
      <c r="M9277" s="98"/>
      <c r="N9277" s="118"/>
    </row>
    <row r="9278" spans="1:14" x14ac:dyDescent="0.25">
      <c r="A9278" s="130">
        <v>87612818000143</v>
      </c>
      <c r="B9278" s="98" t="s">
        <v>13133</v>
      </c>
      <c r="C9278" s="123" t="s">
        <v>3812</v>
      </c>
      <c r="D9278" s="98" t="s">
        <v>13667</v>
      </c>
      <c r="E9278" s="98" t="s">
        <v>13670</v>
      </c>
      <c r="F9278" s="124">
        <v>11</v>
      </c>
      <c r="G9278" s="112">
        <v>43228</v>
      </c>
      <c r="H9278" s="98"/>
      <c r="I9278" s="123" t="str">
        <f t="shared" si="144"/>
        <v>NÃO</v>
      </c>
      <c r="J9278" s="123"/>
      <c r="K9278" s="123"/>
      <c r="L9278" s="123"/>
      <c r="M9278" s="98" t="s">
        <v>16485</v>
      </c>
      <c r="N9278" s="118"/>
    </row>
    <row r="9279" spans="1:14" x14ac:dyDescent="0.25">
      <c r="A9279" s="130">
        <v>58200015000183</v>
      </c>
      <c r="B9279" s="98" t="s">
        <v>13134</v>
      </c>
      <c r="C9279" s="123" t="s">
        <v>4626</v>
      </c>
      <c r="D9279" s="98" t="s">
        <v>13667</v>
      </c>
      <c r="E9279" s="98" t="s">
        <v>13670</v>
      </c>
      <c r="F9279" s="124">
        <v>14</v>
      </c>
      <c r="G9279" s="112">
        <v>43952</v>
      </c>
      <c r="H9279" s="98"/>
      <c r="I9279" s="123" t="str">
        <f t="shared" si="144"/>
        <v>SIM</v>
      </c>
      <c r="J9279" s="123"/>
      <c r="K9279" s="123"/>
      <c r="L9279" s="123"/>
      <c r="M9279" s="98"/>
      <c r="N9279" s="118"/>
    </row>
    <row r="9280" spans="1:14" x14ac:dyDescent="0.25">
      <c r="A9280" s="130">
        <v>10145803000198</v>
      </c>
      <c r="B9280" s="98" t="s">
        <v>13135</v>
      </c>
      <c r="C9280" s="123" t="s">
        <v>2758</v>
      </c>
      <c r="D9280" s="98" t="s">
        <v>13667</v>
      </c>
      <c r="E9280" s="98" t="s">
        <v>13670</v>
      </c>
      <c r="F9280" s="124">
        <v>14</v>
      </c>
      <c r="G9280" s="112">
        <v>44075</v>
      </c>
      <c r="H9280" s="98"/>
      <c r="I9280" s="123" t="str">
        <f t="shared" si="144"/>
        <v>SIM</v>
      </c>
      <c r="J9280" s="123"/>
      <c r="K9280" s="123"/>
      <c r="L9280" s="123"/>
      <c r="M9280" s="98"/>
      <c r="N9280" s="118"/>
    </row>
    <row r="9281" spans="1:14" x14ac:dyDescent="0.25">
      <c r="A9281" s="130">
        <v>9069709000118</v>
      </c>
      <c r="B9281" s="98" t="s">
        <v>13136</v>
      </c>
      <c r="C9281" s="123" t="s">
        <v>2554</v>
      </c>
      <c r="D9281" s="98" t="s">
        <v>13667</v>
      </c>
      <c r="E9281" s="98" t="s">
        <v>13670</v>
      </c>
      <c r="F9281" s="124">
        <v>11</v>
      </c>
      <c r="G9281" s="112">
        <v>38725</v>
      </c>
      <c r="H9281" s="98"/>
      <c r="I9281" s="123" t="str">
        <f t="shared" si="144"/>
        <v>NÃO</v>
      </c>
      <c r="J9281" s="123"/>
      <c r="K9281" s="123"/>
      <c r="L9281" s="123"/>
      <c r="M9281" s="98"/>
      <c r="N9281" s="118"/>
    </row>
    <row r="9282" spans="1:14" x14ac:dyDescent="0.25">
      <c r="A9282" s="130">
        <v>86051398000100</v>
      </c>
      <c r="B9282" s="98" t="s">
        <v>13137</v>
      </c>
      <c r="C9282" s="123" t="s">
        <v>4289</v>
      </c>
      <c r="D9282" s="98" t="s">
        <v>13667</v>
      </c>
      <c r="E9282" s="98" t="s">
        <v>13670</v>
      </c>
      <c r="F9282" s="124">
        <v>14</v>
      </c>
      <c r="G9282" s="112">
        <v>44027</v>
      </c>
      <c r="H9282" s="98"/>
      <c r="I9282" s="123" t="str">
        <f t="shared" si="144"/>
        <v>SIM</v>
      </c>
      <c r="J9282" s="123"/>
      <c r="K9282" s="123"/>
      <c r="L9282" s="123"/>
      <c r="M9282" s="98"/>
      <c r="N9282" s="118"/>
    </row>
    <row r="9283" spans="1:14" x14ac:dyDescent="0.25">
      <c r="A9283" s="130">
        <v>10091577000100</v>
      </c>
      <c r="B9283" s="98" t="s">
        <v>13138</v>
      </c>
      <c r="C9283" s="123" t="s">
        <v>2758</v>
      </c>
      <c r="D9283" s="98" t="s">
        <v>13667</v>
      </c>
      <c r="E9283" s="98" t="s">
        <v>13670</v>
      </c>
      <c r="F9283" s="124">
        <v>11</v>
      </c>
      <c r="G9283" s="112">
        <v>39324</v>
      </c>
      <c r="H9283" s="98"/>
      <c r="I9283" s="123" t="str">
        <f t="shared" ref="I9283:I9346" si="145">IFERROR(IF(OR(E9283="Ativos", E9283="Aposentados",E9283="Pensionistas"),IF(F9283&gt;=14,"SIM","NÃO"),""),"")</f>
        <v>NÃO</v>
      </c>
      <c r="J9283" s="123"/>
      <c r="K9283" s="123"/>
      <c r="L9283" s="123"/>
      <c r="M9283" s="98" t="s">
        <v>15494</v>
      </c>
      <c r="N9283" s="118"/>
    </row>
    <row r="9284" spans="1:14" x14ac:dyDescent="0.25">
      <c r="A9284" s="130">
        <v>46523239000147</v>
      </c>
      <c r="B9284" s="98" t="s">
        <v>13139</v>
      </c>
      <c r="C9284" s="123" t="s">
        <v>4626</v>
      </c>
      <c r="D9284" s="98" t="s">
        <v>13667</v>
      </c>
      <c r="E9284" s="98" t="s">
        <v>13670</v>
      </c>
      <c r="F9284" s="124">
        <v>11</v>
      </c>
      <c r="G9284" s="112">
        <v>43819</v>
      </c>
      <c r="H9284" s="98"/>
      <c r="I9284" s="123" t="str">
        <f t="shared" si="145"/>
        <v>NÃO</v>
      </c>
      <c r="J9284" s="123"/>
      <c r="K9284" s="123"/>
      <c r="L9284" s="123"/>
      <c r="M9284" s="98"/>
      <c r="N9284" s="118"/>
    </row>
    <row r="9285" spans="1:14" x14ac:dyDescent="0.25">
      <c r="A9285" s="130">
        <v>88489786000101</v>
      </c>
      <c r="B9285" s="98" t="s">
        <v>13140</v>
      </c>
      <c r="C9285" s="123" t="s">
        <v>3812</v>
      </c>
      <c r="D9285" s="98" t="s">
        <v>13667</v>
      </c>
      <c r="E9285" s="98" t="s">
        <v>13670</v>
      </c>
      <c r="F9285" s="124">
        <v>11</v>
      </c>
      <c r="G9285" s="112">
        <v>41241</v>
      </c>
      <c r="H9285" s="98"/>
      <c r="I9285" s="123" t="str">
        <f t="shared" si="145"/>
        <v>NÃO</v>
      </c>
      <c r="J9285" s="123"/>
      <c r="K9285" s="123"/>
      <c r="L9285" s="123"/>
      <c r="M9285" s="98"/>
      <c r="N9285" s="118"/>
    </row>
    <row r="9286" spans="1:14" x14ac:dyDescent="0.25">
      <c r="A9286" s="130">
        <v>41522145000130</v>
      </c>
      <c r="B9286" s="98" t="s">
        <v>13141</v>
      </c>
      <c r="C9286" s="123" t="s">
        <v>2926</v>
      </c>
      <c r="D9286" s="98" t="s">
        <v>13667</v>
      </c>
      <c r="E9286" s="98" t="s">
        <v>13670</v>
      </c>
      <c r="F9286" s="124">
        <v>11</v>
      </c>
      <c r="G9286" s="112">
        <v>43641</v>
      </c>
      <c r="H9286" s="98"/>
      <c r="I9286" s="123" t="str">
        <f t="shared" si="145"/>
        <v>NÃO</v>
      </c>
      <c r="J9286" s="123"/>
      <c r="K9286" s="123"/>
      <c r="L9286" s="123"/>
      <c r="M9286" s="98"/>
      <c r="N9286" s="118"/>
    </row>
    <row r="9287" spans="1:14" x14ac:dyDescent="0.25">
      <c r="A9287" s="130">
        <v>95991261000127</v>
      </c>
      <c r="B9287" s="98" t="s">
        <v>13142</v>
      </c>
      <c r="C9287" s="123" t="s">
        <v>4289</v>
      </c>
      <c r="D9287" s="98" t="s">
        <v>13667</v>
      </c>
      <c r="E9287" s="98" t="s">
        <v>13670</v>
      </c>
      <c r="F9287" s="124">
        <v>11</v>
      </c>
      <c r="G9287" s="112">
        <v>38247</v>
      </c>
      <c r="H9287" s="98"/>
      <c r="I9287" s="123" t="str">
        <f t="shared" si="145"/>
        <v>NÃO</v>
      </c>
      <c r="J9287" s="123"/>
      <c r="K9287" s="123"/>
      <c r="L9287" s="123"/>
      <c r="M9287" s="98"/>
      <c r="N9287" s="118"/>
    </row>
    <row r="9288" spans="1:14" x14ac:dyDescent="0.25">
      <c r="A9288" s="130">
        <v>1068014000100</v>
      </c>
      <c r="B9288" s="98" t="s">
        <v>13143</v>
      </c>
      <c r="C9288" s="123" t="s">
        <v>901</v>
      </c>
      <c r="D9288" s="98" t="s">
        <v>13667</v>
      </c>
      <c r="E9288" s="98" t="s">
        <v>13670</v>
      </c>
      <c r="F9288" s="124">
        <v>11</v>
      </c>
      <c r="G9288" s="112">
        <v>42018</v>
      </c>
      <c r="H9288" s="98"/>
      <c r="I9288" s="123" t="str">
        <f t="shared" si="145"/>
        <v>NÃO</v>
      </c>
      <c r="J9288" s="123"/>
      <c r="K9288" s="123"/>
      <c r="L9288" s="123"/>
      <c r="M9288" s="98" t="s">
        <v>14340</v>
      </c>
      <c r="N9288" s="118"/>
    </row>
    <row r="9289" spans="1:14" x14ac:dyDescent="0.25">
      <c r="A9289" s="130">
        <v>3918869000108</v>
      </c>
      <c r="B9289" s="98" t="s">
        <v>13144</v>
      </c>
      <c r="C9289" s="123" t="s">
        <v>2274</v>
      </c>
      <c r="D9289" s="98" t="s">
        <v>13667</v>
      </c>
      <c r="E9289" s="98" t="s">
        <v>13670</v>
      </c>
      <c r="F9289" s="124">
        <v>14</v>
      </c>
      <c r="G9289" s="112">
        <v>44136</v>
      </c>
      <c r="H9289" s="98"/>
      <c r="I9289" s="123" t="str">
        <f t="shared" si="145"/>
        <v>SIM</v>
      </c>
      <c r="J9289" s="123"/>
      <c r="K9289" s="123"/>
      <c r="L9289" s="123"/>
      <c r="M9289" s="98"/>
      <c r="N9289" s="118"/>
    </row>
    <row r="9290" spans="1:14" x14ac:dyDescent="0.25">
      <c r="A9290" s="130">
        <v>16430951000130</v>
      </c>
      <c r="B9290" s="98" t="s">
        <v>13145</v>
      </c>
      <c r="C9290" s="123" t="s">
        <v>215</v>
      </c>
      <c r="D9290" s="98" t="s">
        <v>13667</v>
      </c>
      <c r="E9290" s="98" t="s">
        <v>13670</v>
      </c>
      <c r="F9290" s="124">
        <v>11</v>
      </c>
      <c r="G9290" s="112">
        <v>42354</v>
      </c>
      <c r="H9290" s="98"/>
      <c r="I9290" s="123" t="str">
        <f t="shared" si="145"/>
        <v>NÃO</v>
      </c>
      <c r="J9290" s="123"/>
      <c r="K9290" s="123"/>
      <c r="L9290" s="123"/>
      <c r="M9290" s="98"/>
      <c r="N9290" s="118"/>
    </row>
    <row r="9291" spans="1:14" x14ac:dyDescent="0.25">
      <c r="A9291" s="130">
        <v>29111093000103</v>
      </c>
      <c r="B9291" s="98" t="s">
        <v>13146</v>
      </c>
      <c r="C9291" s="123" t="s">
        <v>3513</v>
      </c>
      <c r="D9291" s="98" t="s">
        <v>13667</v>
      </c>
      <c r="E9291" s="98" t="s">
        <v>13670</v>
      </c>
      <c r="F9291" s="124">
        <v>11</v>
      </c>
      <c r="G9291" s="112">
        <v>40352</v>
      </c>
      <c r="H9291" s="98"/>
      <c r="I9291" s="123" t="str">
        <f t="shared" si="145"/>
        <v>NÃO</v>
      </c>
      <c r="J9291" s="123"/>
      <c r="K9291" s="123"/>
      <c r="L9291" s="123"/>
      <c r="M9291" s="98"/>
      <c r="N9291" s="118"/>
    </row>
    <row r="9292" spans="1:14" x14ac:dyDescent="0.25">
      <c r="A9292" s="130">
        <v>22679153000140</v>
      </c>
      <c r="B9292" s="98" t="s">
        <v>13147</v>
      </c>
      <c r="C9292" s="123" t="s">
        <v>1356</v>
      </c>
      <c r="D9292" s="98" t="s">
        <v>13667</v>
      </c>
      <c r="E9292" s="98" t="s">
        <v>13670</v>
      </c>
      <c r="F9292" s="124">
        <v>11</v>
      </c>
      <c r="G9292" s="112">
        <v>38687</v>
      </c>
      <c r="H9292" s="98"/>
      <c r="I9292" s="123" t="str">
        <f t="shared" si="145"/>
        <v>NÃO</v>
      </c>
      <c r="J9292" s="123"/>
      <c r="K9292" s="123"/>
      <c r="L9292" s="123"/>
      <c r="M9292" s="98" t="s">
        <v>14771</v>
      </c>
      <c r="N9292" s="118"/>
    </row>
    <row r="9293" spans="1:14" x14ac:dyDescent="0.25">
      <c r="A9293" s="130">
        <v>46603395000118</v>
      </c>
      <c r="B9293" s="98" t="s">
        <v>13148</v>
      </c>
      <c r="C9293" s="123" t="s">
        <v>4626</v>
      </c>
      <c r="D9293" s="98" t="s">
        <v>13667</v>
      </c>
      <c r="E9293" s="98" t="s">
        <v>13670</v>
      </c>
      <c r="F9293" s="124">
        <v>11</v>
      </c>
      <c r="G9293" s="112">
        <v>38749</v>
      </c>
      <c r="H9293" s="98"/>
      <c r="I9293" s="123" t="str">
        <f t="shared" si="145"/>
        <v>NÃO</v>
      </c>
      <c r="J9293" s="123"/>
      <c r="K9293" s="123"/>
      <c r="L9293" s="123"/>
      <c r="M9293" s="98"/>
      <c r="N9293" s="118"/>
    </row>
    <row r="9294" spans="1:14" x14ac:dyDescent="0.25">
      <c r="A9294" s="130">
        <v>87896882000101</v>
      </c>
      <c r="B9294" s="98" t="s">
        <v>13149</v>
      </c>
      <c r="C9294" s="123" t="s">
        <v>3812</v>
      </c>
      <c r="D9294" s="98" t="s">
        <v>13667</v>
      </c>
      <c r="E9294" s="98" t="s">
        <v>13670</v>
      </c>
      <c r="F9294" s="124">
        <v>11</v>
      </c>
      <c r="G9294" s="112">
        <v>43831</v>
      </c>
      <c r="H9294" s="98"/>
      <c r="I9294" s="123" t="str">
        <f t="shared" si="145"/>
        <v>NÃO</v>
      </c>
      <c r="J9294" s="123"/>
      <c r="K9294" s="123"/>
      <c r="L9294" s="123"/>
      <c r="M9294" s="98"/>
      <c r="N9294" s="118"/>
    </row>
    <row r="9295" spans="1:14" x14ac:dyDescent="0.25">
      <c r="A9295" s="130">
        <v>88756879000147</v>
      </c>
      <c r="B9295" s="98" t="s">
        <v>13150</v>
      </c>
      <c r="C9295" s="123" t="s">
        <v>3812</v>
      </c>
      <c r="D9295" s="98" t="s">
        <v>13667</v>
      </c>
      <c r="E9295" s="98" t="s">
        <v>13670</v>
      </c>
      <c r="F9295" s="124">
        <v>14</v>
      </c>
      <c r="G9295" s="112">
        <v>44075</v>
      </c>
      <c r="H9295" s="98"/>
      <c r="I9295" s="123" t="str">
        <f t="shared" si="145"/>
        <v>SIM</v>
      </c>
      <c r="J9295" s="123"/>
      <c r="K9295" s="123"/>
      <c r="L9295" s="123"/>
      <c r="M9295" s="98"/>
      <c r="N9295" s="118"/>
    </row>
    <row r="9296" spans="1:14" x14ac:dyDescent="0.25">
      <c r="A9296" s="130">
        <v>13830823000196</v>
      </c>
      <c r="B9296" s="98" t="s">
        <v>13151</v>
      </c>
      <c r="C9296" s="123" t="s">
        <v>215</v>
      </c>
      <c r="D9296" s="98" t="s">
        <v>13667</v>
      </c>
      <c r="E9296" s="98" t="s">
        <v>13670</v>
      </c>
      <c r="F9296" s="124">
        <v>14</v>
      </c>
      <c r="G9296" s="112">
        <v>43902</v>
      </c>
      <c r="H9296" s="98"/>
      <c r="I9296" s="123" t="str">
        <f t="shared" si="145"/>
        <v>SIM</v>
      </c>
      <c r="J9296" s="123"/>
      <c r="K9296" s="123"/>
      <c r="L9296" s="123"/>
      <c r="M9296" s="98"/>
      <c r="N9296" s="118"/>
    </row>
    <row r="9297" spans="1:14" x14ac:dyDescent="0.25">
      <c r="A9297" s="130">
        <v>18114231000191</v>
      </c>
      <c r="B9297" s="98" t="s">
        <v>13152</v>
      </c>
      <c r="C9297" s="123" t="s">
        <v>1356</v>
      </c>
      <c r="D9297" s="98" t="s">
        <v>13667</v>
      </c>
      <c r="E9297" s="98" t="s">
        <v>13670</v>
      </c>
      <c r="F9297" s="124">
        <v>11</v>
      </c>
      <c r="G9297" s="112">
        <v>40460</v>
      </c>
      <c r="H9297" s="98"/>
      <c r="I9297" s="123" t="str">
        <f t="shared" si="145"/>
        <v>NÃO</v>
      </c>
      <c r="J9297" s="123"/>
      <c r="K9297" s="123"/>
      <c r="L9297" s="123"/>
      <c r="M9297" s="98" t="s">
        <v>14776</v>
      </c>
      <c r="N9297" s="118"/>
    </row>
    <row r="9298" spans="1:14" x14ac:dyDescent="0.25">
      <c r="A9298" s="130">
        <v>1254422000156</v>
      </c>
      <c r="B9298" s="98" t="s">
        <v>13153</v>
      </c>
      <c r="C9298" s="123" t="s">
        <v>3747</v>
      </c>
      <c r="D9298" s="98" t="s">
        <v>13667</v>
      </c>
      <c r="E9298" s="98" t="s">
        <v>13670</v>
      </c>
      <c r="F9298" s="124">
        <v>14</v>
      </c>
      <c r="G9298" s="112">
        <v>44136</v>
      </c>
      <c r="H9298" s="98"/>
      <c r="I9298" s="123" t="str">
        <f t="shared" si="145"/>
        <v>SIM</v>
      </c>
      <c r="J9298" s="123"/>
      <c r="K9298" s="123"/>
      <c r="L9298" s="123"/>
      <c r="M9298" s="98"/>
      <c r="N9298" s="118"/>
    </row>
    <row r="9299" spans="1:14" x14ac:dyDescent="0.25">
      <c r="A9299" s="130">
        <v>6553994000150</v>
      </c>
      <c r="B9299" s="98" t="s">
        <v>13154</v>
      </c>
      <c r="C9299" s="123" t="s">
        <v>2926</v>
      </c>
      <c r="D9299" s="98" t="s">
        <v>13667</v>
      </c>
      <c r="E9299" s="98" t="s">
        <v>13670</v>
      </c>
      <c r="F9299" s="124">
        <v>14</v>
      </c>
      <c r="G9299" s="112">
        <v>44166</v>
      </c>
      <c r="H9299" s="98"/>
      <c r="I9299" s="123" t="str">
        <f t="shared" si="145"/>
        <v>SIM</v>
      </c>
      <c r="J9299" s="123"/>
      <c r="K9299" s="123"/>
      <c r="L9299" s="123"/>
      <c r="M9299" s="98"/>
      <c r="N9299" s="118"/>
    </row>
    <row r="9300" spans="1:14" x14ac:dyDescent="0.25">
      <c r="A9300" s="130">
        <v>83102269000106</v>
      </c>
      <c r="B9300" s="98" t="s">
        <v>13155</v>
      </c>
      <c r="C9300" s="123" t="s">
        <v>4289</v>
      </c>
      <c r="D9300" s="98" t="s">
        <v>13667</v>
      </c>
      <c r="E9300" s="98" t="s">
        <v>13670</v>
      </c>
      <c r="F9300" s="124">
        <v>11</v>
      </c>
      <c r="G9300" s="112">
        <v>43466</v>
      </c>
      <c r="H9300" s="98"/>
      <c r="I9300" s="123" t="str">
        <f t="shared" si="145"/>
        <v>NÃO</v>
      </c>
      <c r="J9300" s="123"/>
      <c r="K9300" s="123"/>
      <c r="L9300" s="123"/>
      <c r="M9300" s="98"/>
      <c r="N9300" s="118"/>
    </row>
    <row r="9301" spans="1:14" x14ac:dyDescent="0.25">
      <c r="A9301" s="130">
        <v>88768080000170</v>
      </c>
      <c r="B9301" s="98" t="s">
        <v>13156</v>
      </c>
      <c r="C9301" s="123" t="s">
        <v>3812</v>
      </c>
      <c r="D9301" s="98" t="s">
        <v>13667</v>
      </c>
      <c r="E9301" s="98" t="s">
        <v>13670</v>
      </c>
      <c r="F9301" s="124">
        <v>14</v>
      </c>
      <c r="G9301" s="112">
        <v>44013</v>
      </c>
      <c r="H9301" s="98"/>
      <c r="I9301" s="123" t="str">
        <f t="shared" si="145"/>
        <v>SIM</v>
      </c>
      <c r="J9301" s="123"/>
      <c r="K9301" s="123"/>
      <c r="L9301" s="123"/>
      <c r="M9301" s="98"/>
      <c r="N9301" s="118"/>
    </row>
    <row r="9302" spans="1:14" x14ac:dyDescent="0.25">
      <c r="A9302" s="130">
        <v>27174143000176</v>
      </c>
      <c r="B9302" s="98" t="s">
        <v>13157</v>
      </c>
      <c r="C9302" s="123" t="s">
        <v>821</v>
      </c>
      <c r="D9302" s="98" t="s">
        <v>13667</v>
      </c>
      <c r="E9302" s="98" t="s">
        <v>13670</v>
      </c>
      <c r="F9302" s="124">
        <v>14</v>
      </c>
      <c r="G9302" s="112">
        <v>43941</v>
      </c>
      <c r="H9302" s="98"/>
      <c r="I9302" s="123" t="str">
        <f t="shared" si="145"/>
        <v>SIM</v>
      </c>
      <c r="J9302" s="123"/>
      <c r="K9302" s="123"/>
      <c r="L9302" s="123"/>
      <c r="M9302" s="98"/>
      <c r="N9302" s="118"/>
    </row>
    <row r="9303" spans="1:14" x14ac:dyDescent="0.25">
      <c r="A9303" s="130" t="s">
        <v>17071</v>
      </c>
      <c r="B9303" s="98" t="s">
        <v>17086</v>
      </c>
      <c r="C9303" s="123" t="s">
        <v>2197</v>
      </c>
      <c r="D9303" s="98" t="s">
        <v>13667</v>
      </c>
      <c r="E9303" s="98" t="s">
        <v>13670</v>
      </c>
      <c r="F9303" s="124"/>
      <c r="G9303" s="112"/>
      <c r="H9303" s="98"/>
      <c r="I9303" s="123" t="str">
        <f t="shared" si="145"/>
        <v>NÃO</v>
      </c>
      <c r="J9303" s="123"/>
      <c r="K9303" s="123"/>
      <c r="L9303" s="123"/>
      <c r="M9303" s="98"/>
      <c r="N9303" s="118"/>
    </row>
    <row r="9304" spans="1:14" x14ac:dyDescent="0.25">
      <c r="A9304" s="130">
        <v>28636579000100</v>
      </c>
      <c r="B9304" s="98" t="s">
        <v>13158</v>
      </c>
      <c r="C9304" s="123" t="s">
        <v>3513</v>
      </c>
      <c r="D9304" s="98" t="s">
        <v>13667</v>
      </c>
      <c r="E9304" s="98" t="s">
        <v>13670</v>
      </c>
      <c r="F9304" s="124">
        <v>11</v>
      </c>
      <c r="G9304" s="112">
        <v>38825</v>
      </c>
      <c r="H9304" s="98"/>
      <c r="I9304" s="123" t="str">
        <f t="shared" si="145"/>
        <v>NÃO</v>
      </c>
      <c r="J9304" s="123"/>
      <c r="K9304" s="123"/>
      <c r="L9304" s="123"/>
      <c r="M9304" s="98"/>
      <c r="N9304" s="118"/>
    </row>
    <row r="9305" spans="1:14" x14ac:dyDescent="0.25">
      <c r="A9305" s="130">
        <v>7533656000119</v>
      </c>
      <c r="B9305" s="98" t="s">
        <v>13159</v>
      </c>
      <c r="C9305" s="123" t="s">
        <v>634</v>
      </c>
      <c r="D9305" s="98" t="s">
        <v>13667</v>
      </c>
      <c r="E9305" s="98" t="s">
        <v>13670</v>
      </c>
      <c r="F9305" s="124">
        <v>11</v>
      </c>
      <c r="G9305" s="112">
        <v>38723</v>
      </c>
      <c r="H9305" s="98"/>
      <c r="I9305" s="123" t="str">
        <f t="shared" si="145"/>
        <v>NÃO</v>
      </c>
      <c r="J9305" s="123"/>
      <c r="K9305" s="123"/>
      <c r="L9305" s="123"/>
      <c r="M9305" s="98" t="s">
        <v>13534</v>
      </c>
      <c r="N9305" s="118"/>
    </row>
    <row r="9306" spans="1:14" x14ac:dyDescent="0.25">
      <c r="A9306" s="130">
        <v>8079402000135</v>
      </c>
      <c r="B9306" s="98" t="s">
        <v>13160</v>
      </c>
      <c r="C9306" s="123" t="s">
        <v>3601</v>
      </c>
      <c r="D9306" s="98" t="s">
        <v>13667</v>
      </c>
      <c r="E9306" s="98" t="s">
        <v>13670</v>
      </c>
      <c r="F9306" s="124">
        <v>11</v>
      </c>
      <c r="G9306" s="112">
        <v>43538</v>
      </c>
      <c r="H9306" s="98"/>
      <c r="I9306" s="123" t="str">
        <f t="shared" si="145"/>
        <v>NÃO</v>
      </c>
      <c r="J9306" s="123"/>
      <c r="K9306" s="123"/>
      <c r="L9306" s="123"/>
      <c r="M9306" s="98"/>
      <c r="N9306" s="118"/>
    </row>
    <row r="9307" spans="1:14" x14ac:dyDescent="0.25">
      <c r="A9307" s="130">
        <v>6554828000178</v>
      </c>
      <c r="B9307" s="98" t="s">
        <v>13161</v>
      </c>
      <c r="C9307" s="123" t="s">
        <v>2926</v>
      </c>
      <c r="D9307" s="98" t="s">
        <v>13667</v>
      </c>
      <c r="E9307" s="98" t="s">
        <v>13670</v>
      </c>
      <c r="F9307" s="124">
        <v>11</v>
      </c>
      <c r="G9307" s="112">
        <v>41550</v>
      </c>
      <c r="H9307" s="98"/>
      <c r="I9307" s="123" t="str">
        <f t="shared" si="145"/>
        <v>NÃO</v>
      </c>
      <c r="J9307" s="123"/>
      <c r="K9307" s="123"/>
      <c r="L9307" s="123"/>
      <c r="M9307" s="98" t="s">
        <v>15632</v>
      </c>
      <c r="N9307" s="118"/>
    </row>
    <row r="9308" spans="1:14" x14ac:dyDescent="0.25">
      <c r="A9308" s="130">
        <v>88117700000101</v>
      </c>
      <c r="B9308" s="98" t="s">
        <v>13162</v>
      </c>
      <c r="C9308" s="123" t="s">
        <v>3812</v>
      </c>
      <c r="D9308" s="98" t="s">
        <v>13667</v>
      </c>
      <c r="E9308" s="98" t="s">
        <v>13670</v>
      </c>
      <c r="F9308" s="124">
        <v>11</v>
      </c>
      <c r="G9308" s="112">
        <v>38727</v>
      </c>
      <c r="H9308" s="98"/>
      <c r="I9308" s="123" t="str">
        <f t="shared" si="145"/>
        <v>NÃO</v>
      </c>
      <c r="J9308" s="123"/>
      <c r="K9308" s="123"/>
      <c r="L9308" s="123"/>
      <c r="M9308" s="98"/>
      <c r="N9308" s="118"/>
    </row>
    <row r="9309" spans="1:14" x14ac:dyDescent="0.25">
      <c r="A9309" s="130">
        <v>10146371000130</v>
      </c>
      <c r="B9309" s="98" t="s">
        <v>13163</v>
      </c>
      <c r="C9309" s="123" t="s">
        <v>2758</v>
      </c>
      <c r="D9309" s="98" t="s">
        <v>13667</v>
      </c>
      <c r="E9309" s="98" t="s">
        <v>13670</v>
      </c>
      <c r="F9309" s="124">
        <v>11</v>
      </c>
      <c r="G9309" s="112">
        <v>41893</v>
      </c>
      <c r="H9309" s="98"/>
      <c r="I9309" s="123" t="str">
        <f t="shared" si="145"/>
        <v>NÃO</v>
      </c>
      <c r="J9309" s="123"/>
      <c r="K9309" s="123"/>
      <c r="L9309" s="123"/>
      <c r="M9309" s="98"/>
      <c r="N9309" s="118"/>
    </row>
    <row r="9310" spans="1:14" x14ac:dyDescent="0.25">
      <c r="A9310" s="130">
        <v>82925652000100</v>
      </c>
      <c r="B9310" s="98" t="s">
        <v>13164</v>
      </c>
      <c r="C9310" s="123" t="s">
        <v>4289</v>
      </c>
      <c r="D9310" s="98" t="s">
        <v>13667</v>
      </c>
      <c r="E9310" s="98" t="s">
        <v>13670</v>
      </c>
      <c r="F9310" s="124">
        <v>14</v>
      </c>
      <c r="G9310" s="112">
        <v>44136</v>
      </c>
      <c r="H9310" s="98"/>
      <c r="I9310" s="123" t="str">
        <f t="shared" si="145"/>
        <v>SIM</v>
      </c>
      <c r="J9310" s="123"/>
      <c r="K9310" s="123"/>
      <c r="L9310" s="123"/>
      <c r="M9310" s="98"/>
      <c r="N9310" s="118"/>
    </row>
    <row r="9311" spans="1:14" x14ac:dyDescent="0.25">
      <c r="A9311" s="130">
        <v>29116902000170</v>
      </c>
      <c r="B9311" s="98" t="s">
        <v>13165</v>
      </c>
      <c r="C9311" s="123" t="s">
        <v>3513</v>
      </c>
      <c r="D9311" s="98" t="s">
        <v>13667</v>
      </c>
      <c r="E9311" s="98" t="s">
        <v>13670</v>
      </c>
      <c r="F9311" s="124">
        <v>14</v>
      </c>
      <c r="G9311" s="112">
        <v>43922</v>
      </c>
      <c r="H9311" s="98"/>
      <c r="I9311" s="123" t="str">
        <f t="shared" si="145"/>
        <v>SIM</v>
      </c>
      <c r="J9311" s="123"/>
      <c r="K9311" s="123"/>
      <c r="L9311" s="123"/>
      <c r="M9311" s="98"/>
      <c r="N9311" s="118"/>
    </row>
    <row r="9312" spans="1:14" x14ac:dyDescent="0.25">
      <c r="A9312" s="130">
        <v>46429379000150</v>
      </c>
      <c r="B9312" s="98" t="s">
        <v>13166</v>
      </c>
      <c r="C9312" s="123" t="s">
        <v>4626</v>
      </c>
      <c r="D9312" s="98" t="s">
        <v>13667</v>
      </c>
      <c r="E9312" s="98" t="s">
        <v>13670</v>
      </c>
      <c r="F9312" s="124">
        <v>14</v>
      </c>
      <c r="G9312" s="112">
        <v>44287</v>
      </c>
      <c r="H9312" s="98"/>
      <c r="I9312" s="123" t="str">
        <f t="shared" si="145"/>
        <v>SIM</v>
      </c>
      <c r="J9312" s="123"/>
      <c r="K9312" s="123"/>
      <c r="L9312" s="123"/>
      <c r="M9312" s="98"/>
      <c r="N9312" s="118"/>
    </row>
    <row r="9313" spans="1:14" x14ac:dyDescent="0.25">
      <c r="A9313" s="130">
        <v>1612494000128</v>
      </c>
      <c r="B9313" s="98" t="s">
        <v>13167</v>
      </c>
      <c r="C9313" s="123" t="s">
        <v>1356</v>
      </c>
      <c r="D9313" s="98" t="s">
        <v>13667</v>
      </c>
      <c r="E9313" s="98" t="s">
        <v>13670</v>
      </c>
      <c r="F9313" s="124">
        <v>11</v>
      </c>
      <c r="G9313" s="112">
        <v>42067</v>
      </c>
      <c r="H9313" s="98"/>
      <c r="I9313" s="123" t="str">
        <f t="shared" si="145"/>
        <v>NÃO</v>
      </c>
      <c r="J9313" s="123"/>
      <c r="K9313" s="123"/>
      <c r="L9313" s="123"/>
      <c r="M9313" s="98" t="s">
        <v>14779</v>
      </c>
      <c r="N9313" s="118"/>
    </row>
    <row r="9314" spans="1:14" x14ac:dyDescent="0.25">
      <c r="A9314" s="130">
        <v>16928483000129</v>
      </c>
      <c r="B9314" s="98" t="s">
        <v>13168</v>
      </c>
      <c r="C9314" s="123" t="s">
        <v>1356</v>
      </c>
      <c r="D9314" s="98" t="s">
        <v>13667</v>
      </c>
      <c r="E9314" s="98" t="s">
        <v>13670</v>
      </c>
      <c r="F9314" s="124">
        <v>11</v>
      </c>
      <c r="G9314" s="112">
        <v>42223</v>
      </c>
      <c r="H9314" s="98"/>
      <c r="I9314" s="123" t="str">
        <f t="shared" si="145"/>
        <v>NÃO</v>
      </c>
      <c r="J9314" s="123"/>
      <c r="K9314" s="123"/>
      <c r="L9314" s="123"/>
      <c r="M9314" s="98"/>
      <c r="N9314" s="118"/>
    </row>
    <row r="9315" spans="1:14" x14ac:dyDescent="0.25">
      <c r="A9315" s="130">
        <v>90483082000165</v>
      </c>
      <c r="B9315" s="98" t="s">
        <v>13169</v>
      </c>
      <c r="C9315" s="123" t="s">
        <v>3812</v>
      </c>
      <c r="D9315" s="98" t="s">
        <v>13667</v>
      </c>
      <c r="E9315" s="98" t="s">
        <v>13670</v>
      </c>
      <c r="F9315" s="124">
        <v>11</v>
      </c>
      <c r="G9315" s="112">
        <v>40302</v>
      </c>
      <c r="H9315" s="98"/>
      <c r="I9315" s="123" t="str">
        <f t="shared" si="145"/>
        <v>NÃO</v>
      </c>
      <c r="J9315" s="123"/>
      <c r="K9315" s="123"/>
      <c r="L9315" s="123"/>
      <c r="M9315" s="98"/>
      <c r="N9315" s="118"/>
    </row>
    <row r="9316" spans="1:14" x14ac:dyDescent="0.25">
      <c r="A9316" s="130">
        <v>1313113000100</v>
      </c>
      <c r="B9316" s="98" t="s">
        <v>13170</v>
      </c>
      <c r="C9316" s="123" t="s">
        <v>901</v>
      </c>
      <c r="D9316" s="98" t="s">
        <v>13667</v>
      </c>
      <c r="E9316" s="98" t="s">
        <v>13670</v>
      </c>
      <c r="F9316" s="124">
        <v>14</v>
      </c>
      <c r="G9316" s="112">
        <v>43922</v>
      </c>
      <c r="H9316" s="98"/>
      <c r="I9316" s="123" t="str">
        <f t="shared" si="145"/>
        <v>SIM</v>
      </c>
      <c r="J9316" s="123"/>
      <c r="K9316" s="123"/>
      <c r="L9316" s="123"/>
      <c r="M9316" s="98"/>
      <c r="N9316" s="118"/>
    </row>
    <row r="9317" spans="1:14" x14ac:dyDescent="0.25">
      <c r="A9317" s="130">
        <v>45116712000109</v>
      </c>
      <c r="B9317" s="98" t="s">
        <v>13171</v>
      </c>
      <c r="C9317" s="123" t="s">
        <v>4626</v>
      </c>
      <c r="D9317" s="98" t="s">
        <v>13667</v>
      </c>
      <c r="E9317" s="98" t="s">
        <v>13670</v>
      </c>
      <c r="F9317" s="124">
        <v>14</v>
      </c>
      <c r="G9317" s="112">
        <v>43984</v>
      </c>
      <c r="H9317" s="98"/>
      <c r="I9317" s="123" t="str">
        <f t="shared" si="145"/>
        <v>SIM</v>
      </c>
      <c r="J9317" s="123"/>
      <c r="K9317" s="123"/>
      <c r="L9317" s="123"/>
      <c r="M9317" s="98"/>
      <c r="N9317" s="118"/>
    </row>
    <row r="9318" spans="1:14" x14ac:dyDescent="0.25">
      <c r="A9318" s="130">
        <v>1612486000181</v>
      </c>
      <c r="B9318" s="98" t="s">
        <v>13172</v>
      </c>
      <c r="C9318" s="123" t="s">
        <v>1356</v>
      </c>
      <c r="D9318" s="98" t="s">
        <v>13667</v>
      </c>
      <c r="E9318" s="98" t="s">
        <v>13670</v>
      </c>
      <c r="F9318" s="124">
        <v>11</v>
      </c>
      <c r="G9318" s="112">
        <v>41661</v>
      </c>
      <c r="H9318" s="98"/>
      <c r="I9318" s="123" t="str">
        <f t="shared" si="145"/>
        <v>NÃO</v>
      </c>
      <c r="J9318" s="123"/>
      <c r="K9318" s="123"/>
      <c r="L9318" s="123"/>
      <c r="M9318" s="98" t="s">
        <v>14781</v>
      </c>
      <c r="N9318" s="118"/>
    </row>
    <row r="9319" spans="1:14" x14ac:dyDescent="0.25">
      <c r="A9319" s="130">
        <v>59764472000163</v>
      </c>
      <c r="B9319" s="98" t="s">
        <v>13173</v>
      </c>
      <c r="C9319" s="123" t="s">
        <v>4626</v>
      </c>
      <c r="D9319" s="98" t="s">
        <v>13667</v>
      </c>
      <c r="E9319" s="98" t="s">
        <v>13670</v>
      </c>
      <c r="F9319" s="124">
        <v>11</v>
      </c>
      <c r="G9319" s="112">
        <v>43040</v>
      </c>
      <c r="H9319" s="98"/>
      <c r="I9319" s="123" t="str">
        <f t="shared" si="145"/>
        <v>NÃO</v>
      </c>
      <c r="J9319" s="123"/>
      <c r="K9319" s="123"/>
      <c r="L9319" s="123"/>
      <c r="M9319" s="98"/>
      <c r="N9319" s="118"/>
    </row>
    <row r="9320" spans="1:14" x14ac:dyDescent="0.25">
      <c r="A9320" s="130">
        <v>29138336000105</v>
      </c>
      <c r="B9320" s="98" t="s">
        <v>13174</v>
      </c>
      <c r="C9320" s="123" t="s">
        <v>3513</v>
      </c>
      <c r="D9320" s="98" t="s">
        <v>13667</v>
      </c>
      <c r="E9320" s="98" t="s">
        <v>13670</v>
      </c>
      <c r="F9320" s="124">
        <v>11</v>
      </c>
      <c r="G9320" s="112">
        <v>43159</v>
      </c>
      <c r="H9320" s="98"/>
      <c r="I9320" s="123" t="str">
        <f t="shared" si="145"/>
        <v>NÃO</v>
      </c>
      <c r="J9320" s="123"/>
      <c r="K9320" s="123"/>
      <c r="L9320" s="123"/>
      <c r="M9320" s="98" t="s">
        <v>16027</v>
      </c>
      <c r="N9320" s="118"/>
    </row>
    <row r="9321" spans="1:14" x14ac:dyDescent="0.25">
      <c r="A9321" s="130">
        <v>17749896000109</v>
      </c>
      <c r="B9321" s="98" t="s">
        <v>13175</v>
      </c>
      <c r="C9321" s="123" t="s">
        <v>1356</v>
      </c>
      <c r="D9321" s="98" t="s">
        <v>13667</v>
      </c>
      <c r="E9321" s="98" t="s">
        <v>13670</v>
      </c>
      <c r="F9321" s="124">
        <v>11</v>
      </c>
      <c r="G9321" s="112">
        <v>38984</v>
      </c>
      <c r="H9321" s="98"/>
      <c r="I9321" s="123" t="str">
        <f t="shared" si="145"/>
        <v>NÃO</v>
      </c>
      <c r="J9321" s="123"/>
      <c r="K9321" s="123"/>
      <c r="L9321" s="123"/>
      <c r="M9321" s="98" t="s">
        <v>14784</v>
      </c>
      <c r="N9321" s="118"/>
    </row>
    <row r="9322" spans="1:14" x14ac:dyDescent="0.25">
      <c r="A9322" s="130">
        <v>66232521000182</v>
      </c>
      <c r="B9322" s="98" t="s">
        <v>13176</v>
      </c>
      <c r="C9322" s="123" t="s">
        <v>1356</v>
      </c>
      <c r="D9322" s="98" t="s">
        <v>13667</v>
      </c>
      <c r="E9322" s="98" t="s">
        <v>13670</v>
      </c>
      <c r="F9322" s="124">
        <v>11</v>
      </c>
      <c r="G9322" s="112">
        <v>39417</v>
      </c>
      <c r="H9322" s="98"/>
      <c r="I9322" s="123" t="str">
        <f t="shared" si="145"/>
        <v>NÃO</v>
      </c>
      <c r="J9322" s="123"/>
      <c r="K9322" s="123"/>
      <c r="L9322" s="123"/>
      <c r="M9322" s="98" t="s">
        <v>14785</v>
      </c>
      <c r="N9322" s="118"/>
    </row>
    <row r="9323" spans="1:14" x14ac:dyDescent="0.25">
      <c r="A9323" s="130">
        <v>6553655000173</v>
      </c>
      <c r="B9323" s="98" t="s">
        <v>13177</v>
      </c>
      <c r="C9323" s="123" t="s">
        <v>2926</v>
      </c>
      <c r="D9323" s="98" t="s">
        <v>13667</v>
      </c>
      <c r="E9323" s="98" t="s">
        <v>13670</v>
      </c>
      <c r="F9323" s="124">
        <v>11</v>
      </c>
      <c r="G9323" s="112">
        <v>41766</v>
      </c>
      <c r="H9323" s="98"/>
      <c r="I9323" s="123" t="str">
        <f t="shared" si="145"/>
        <v>NÃO</v>
      </c>
      <c r="J9323" s="123"/>
      <c r="K9323" s="123"/>
      <c r="L9323" s="123"/>
      <c r="M9323" s="98" t="s">
        <v>15634</v>
      </c>
      <c r="N9323" s="118"/>
    </row>
    <row r="9324" spans="1:14" x14ac:dyDescent="0.25">
      <c r="A9324" s="130">
        <v>94444247000140</v>
      </c>
      <c r="B9324" s="98" t="s">
        <v>13178</v>
      </c>
      <c r="C9324" s="123" t="s">
        <v>3812</v>
      </c>
      <c r="D9324" s="98" t="s">
        <v>13667</v>
      </c>
      <c r="E9324" s="98" t="s">
        <v>13670</v>
      </c>
      <c r="F9324" s="124">
        <v>14</v>
      </c>
      <c r="G9324" s="112">
        <v>44013</v>
      </c>
      <c r="H9324" s="98"/>
      <c r="I9324" s="123" t="str">
        <f t="shared" si="145"/>
        <v>SIM</v>
      </c>
      <c r="J9324" s="123"/>
      <c r="K9324" s="123"/>
      <c r="L9324" s="123"/>
      <c r="M9324" s="98"/>
      <c r="N9324" s="118"/>
    </row>
    <row r="9325" spans="1:14" x14ac:dyDescent="0.25">
      <c r="A9325" s="130">
        <v>77870475000163</v>
      </c>
      <c r="B9325" s="98" t="s">
        <v>13179</v>
      </c>
      <c r="C9325" s="123" t="s">
        <v>3143</v>
      </c>
      <c r="D9325" s="98" t="s">
        <v>13667</v>
      </c>
      <c r="E9325" s="98" t="s">
        <v>13670</v>
      </c>
      <c r="F9325" s="124">
        <v>11</v>
      </c>
      <c r="G9325" s="112">
        <v>42188</v>
      </c>
      <c r="H9325" s="98"/>
      <c r="I9325" s="123" t="str">
        <f t="shared" si="145"/>
        <v>NÃO</v>
      </c>
      <c r="J9325" s="123"/>
      <c r="K9325" s="123"/>
      <c r="L9325" s="123"/>
      <c r="M9325" s="98" t="s">
        <v>15893</v>
      </c>
      <c r="N9325" s="118"/>
    </row>
    <row r="9326" spans="1:14" x14ac:dyDescent="0.25">
      <c r="A9326" s="130">
        <v>82892274000105</v>
      </c>
      <c r="B9326" s="98" t="s">
        <v>13180</v>
      </c>
      <c r="C9326" s="123" t="s">
        <v>4289</v>
      </c>
      <c r="D9326" s="98" t="s">
        <v>13667</v>
      </c>
      <c r="E9326" s="98" t="s">
        <v>13670</v>
      </c>
      <c r="F9326" s="124">
        <v>11</v>
      </c>
      <c r="G9326" s="112">
        <v>42913</v>
      </c>
      <c r="H9326" s="98"/>
      <c r="I9326" s="123" t="str">
        <f t="shared" si="145"/>
        <v>NÃO</v>
      </c>
      <c r="J9326" s="123"/>
      <c r="K9326" s="123"/>
      <c r="L9326" s="123"/>
      <c r="M9326" s="98"/>
      <c r="N9326" s="118"/>
    </row>
    <row r="9327" spans="1:14" x14ac:dyDescent="0.25">
      <c r="A9327" s="130">
        <v>10111631000131</v>
      </c>
      <c r="B9327" s="98" t="s">
        <v>13181</v>
      </c>
      <c r="C9327" s="123" t="s">
        <v>2758</v>
      </c>
      <c r="D9327" s="98" t="s">
        <v>13667</v>
      </c>
      <c r="E9327" s="98" t="s">
        <v>13670</v>
      </c>
      <c r="F9327" s="124">
        <v>11</v>
      </c>
      <c r="G9327" s="112">
        <v>42064</v>
      </c>
      <c r="H9327" s="98"/>
      <c r="I9327" s="123" t="str">
        <f t="shared" si="145"/>
        <v>NÃO</v>
      </c>
      <c r="J9327" s="123"/>
      <c r="K9327" s="123"/>
      <c r="L9327" s="123"/>
      <c r="M9327" s="98" t="s">
        <v>15499</v>
      </c>
      <c r="N9327" s="118"/>
    </row>
    <row r="9328" spans="1:14" x14ac:dyDescent="0.25">
      <c r="A9328" s="130">
        <v>8999682000108</v>
      </c>
      <c r="B9328" s="98" t="s">
        <v>13182</v>
      </c>
      <c r="C9328" s="123" t="s">
        <v>2554</v>
      </c>
      <c r="D9328" s="98" t="s">
        <v>13667</v>
      </c>
      <c r="E9328" s="98" t="s">
        <v>13670</v>
      </c>
      <c r="F9328" s="124">
        <v>11</v>
      </c>
      <c r="G9328" s="112">
        <v>39672</v>
      </c>
      <c r="H9328" s="98"/>
      <c r="I9328" s="123" t="str">
        <f t="shared" si="145"/>
        <v>NÃO</v>
      </c>
      <c r="J9328" s="123"/>
      <c r="K9328" s="123"/>
      <c r="L9328" s="123"/>
      <c r="M9328" s="98" t="s">
        <v>13534</v>
      </c>
      <c r="N9328" s="118"/>
    </row>
    <row r="9329" spans="1:14" x14ac:dyDescent="0.25">
      <c r="A9329" s="130">
        <v>12330916000199</v>
      </c>
      <c r="B9329" s="98" t="s">
        <v>13183</v>
      </c>
      <c r="C9329" s="123" t="s">
        <v>29</v>
      </c>
      <c r="D9329" s="98" t="s">
        <v>13667</v>
      </c>
      <c r="E9329" s="98" t="s">
        <v>13670</v>
      </c>
      <c r="F9329" s="124">
        <v>11</v>
      </c>
      <c r="G9329" s="112">
        <v>39359</v>
      </c>
      <c r="H9329" s="98"/>
      <c r="I9329" s="123" t="str">
        <f t="shared" si="145"/>
        <v>NÃO</v>
      </c>
      <c r="J9329" s="123"/>
      <c r="K9329" s="123"/>
      <c r="L9329" s="123"/>
      <c r="M9329" s="98"/>
      <c r="N9329" s="118"/>
    </row>
    <row r="9330" spans="1:14" x14ac:dyDescent="0.25">
      <c r="A9330" s="130">
        <v>12261228000114</v>
      </c>
      <c r="B9330" s="98" t="s">
        <v>13184</v>
      </c>
      <c r="C9330" s="123" t="s">
        <v>29</v>
      </c>
      <c r="D9330" s="98" t="s">
        <v>13667</v>
      </c>
      <c r="E9330" s="98" t="s">
        <v>13670</v>
      </c>
      <c r="F9330" s="124">
        <v>11</v>
      </c>
      <c r="G9330" s="112">
        <v>40858</v>
      </c>
      <c r="H9330" s="98"/>
      <c r="I9330" s="123" t="str">
        <f t="shared" si="145"/>
        <v>NÃO</v>
      </c>
      <c r="J9330" s="123"/>
      <c r="K9330" s="123"/>
      <c r="L9330" s="123"/>
      <c r="M9330" s="98" t="s">
        <v>13794</v>
      </c>
      <c r="N9330" s="118"/>
    </row>
    <row r="9331" spans="1:14" x14ac:dyDescent="0.25">
      <c r="A9331" s="130">
        <v>6351514000178</v>
      </c>
      <c r="B9331" s="98" t="s">
        <v>13185</v>
      </c>
      <c r="C9331" s="123" t="s">
        <v>1142</v>
      </c>
      <c r="D9331" s="98" t="s">
        <v>13667</v>
      </c>
      <c r="E9331" s="98" t="s">
        <v>13670</v>
      </c>
      <c r="F9331" s="124">
        <v>11</v>
      </c>
      <c r="G9331" s="112">
        <v>41803</v>
      </c>
      <c r="H9331" s="98"/>
      <c r="I9331" s="123" t="str">
        <f t="shared" si="145"/>
        <v>NÃO</v>
      </c>
      <c r="J9331" s="123"/>
      <c r="K9331" s="123"/>
      <c r="L9331" s="123"/>
      <c r="M9331" s="98" t="s">
        <v>14443</v>
      </c>
      <c r="N9331" s="118"/>
    </row>
    <row r="9332" spans="1:14" x14ac:dyDescent="0.25">
      <c r="A9332" s="130">
        <v>1614414000173</v>
      </c>
      <c r="B9332" s="98" t="s">
        <v>13186</v>
      </c>
      <c r="C9332" s="123" t="s">
        <v>3513</v>
      </c>
      <c r="D9332" s="98" t="s">
        <v>13667</v>
      </c>
      <c r="E9332" s="98" t="s">
        <v>13670</v>
      </c>
      <c r="F9332" s="124">
        <v>11</v>
      </c>
      <c r="G9332" s="112">
        <v>38638</v>
      </c>
      <c r="H9332" s="98"/>
      <c r="I9332" s="123" t="str">
        <f t="shared" si="145"/>
        <v>NÃO</v>
      </c>
      <c r="J9332" s="123"/>
      <c r="K9332" s="123"/>
      <c r="L9332" s="123"/>
      <c r="M9332" s="98" t="s">
        <v>16031</v>
      </c>
      <c r="N9332" s="118"/>
    </row>
    <row r="9333" spans="1:14" x14ac:dyDescent="0.25">
      <c r="A9333" s="130">
        <v>10280055000156</v>
      </c>
      <c r="B9333" s="98" t="s">
        <v>13187</v>
      </c>
      <c r="C9333" s="123" t="s">
        <v>2758</v>
      </c>
      <c r="D9333" s="98" t="s">
        <v>13667</v>
      </c>
      <c r="E9333" s="98" t="s">
        <v>13670</v>
      </c>
      <c r="F9333" s="124">
        <v>11</v>
      </c>
      <c r="G9333" s="112">
        <v>39448</v>
      </c>
      <c r="H9333" s="98"/>
      <c r="I9333" s="123" t="str">
        <f t="shared" si="145"/>
        <v>NÃO</v>
      </c>
      <c r="J9333" s="123"/>
      <c r="K9333" s="123"/>
      <c r="L9333" s="123"/>
      <c r="M9333" s="98" t="s">
        <v>13699</v>
      </c>
      <c r="N9333" s="118"/>
    </row>
    <row r="9334" spans="1:14" x14ac:dyDescent="0.25">
      <c r="A9334" s="130">
        <v>27167402000131</v>
      </c>
      <c r="B9334" s="98" t="s">
        <v>13188</v>
      </c>
      <c r="C9334" s="123" t="s">
        <v>821</v>
      </c>
      <c r="D9334" s="98" t="s">
        <v>13667</v>
      </c>
      <c r="E9334" s="98" t="s">
        <v>13670</v>
      </c>
      <c r="F9334" s="124">
        <v>11</v>
      </c>
      <c r="G9334" s="112">
        <v>38443</v>
      </c>
      <c r="H9334" s="98"/>
      <c r="I9334" s="123" t="str">
        <f t="shared" si="145"/>
        <v>NÃO</v>
      </c>
      <c r="J9334" s="123"/>
      <c r="K9334" s="123"/>
      <c r="L9334" s="123"/>
      <c r="M9334" s="98" t="s">
        <v>14108</v>
      </c>
      <c r="N9334" s="118"/>
    </row>
    <row r="9335" spans="1:14" x14ac:dyDescent="0.25">
      <c r="A9335" s="130">
        <v>11354180000126</v>
      </c>
      <c r="B9335" s="98" t="s">
        <v>13189</v>
      </c>
      <c r="C9335" s="123" t="s">
        <v>2758</v>
      </c>
      <c r="D9335" s="98" t="s">
        <v>13667</v>
      </c>
      <c r="E9335" s="98" t="s">
        <v>13670</v>
      </c>
      <c r="F9335" s="124">
        <v>11</v>
      </c>
      <c r="G9335" s="112">
        <v>39063</v>
      </c>
      <c r="H9335" s="98"/>
      <c r="I9335" s="123" t="str">
        <f t="shared" si="145"/>
        <v>NÃO</v>
      </c>
      <c r="J9335" s="123"/>
      <c r="K9335" s="123"/>
      <c r="L9335" s="123"/>
      <c r="M9335" s="98" t="s">
        <v>13534</v>
      </c>
      <c r="N9335" s="118"/>
    </row>
    <row r="9336" spans="1:14" x14ac:dyDescent="0.25">
      <c r="A9336" s="130">
        <v>92406511000126</v>
      </c>
      <c r="B9336" s="98" t="s">
        <v>13190</v>
      </c>
      <c r="C9336" s="123" t="s">
        <v>3812</v>
      </c>
      <c r="D9336" s="98" t="s">
        <v>13667</v>
      </c>
      <c r="E9336" s="98" t="s">
        <v>13670</v>
      </c>
      <c r="F9336" s="124">
        <v>11</v>
      </c>
      <c r="G9336" s="112">
        <v>38641</v>
      </c>
      <c r="H9336" s="98"/>
      <c r="I9336" s="123" t="str">
        <f t="shared" si="145"/>
        <v>NÃO</v>
      </c>
      <c r="J9336" s="123"/>
      <c r="K9336" s="123"/>
      <c r="L9336" s="123"/>
      <c r="M9336" s="98" t="s">
        <v>16494</v>
      </c>
      <c r="N9336" s="118"/>
    </row>
    <row r="9337" spans="1:14" x14ac:dyDescent="0.25">
      <c r="A9337" s="130">
        <v>92122753000198</v>
      </c>
      <c r="B9337" s="98" t="s">
        <v>13191</v>
      </c>
      <c r="C9337" s="123" t="s">
        <v>3812</v>
      </c>
      <c r="D9337" s="98" t="s">
        <v>13667</v>
      </c>
      <c r="E9337" s="98" t="s">
        <v>13670</v>
      </c>
      <c r="F9337" s="124">
        <v>11</v>
      </c>
      <c r="G9337" s="112">
        <v>38749</v>
      </c>
      <c r="H9337" s="98"/>
      <c r="I9337" s="123" t="str">
        <f t="shared" si="145"/>
        <v>NÃO</v>
      </c>
      <c r="J9337" s="123"/>
      <c r="K9337" s="123"/>
      <c r="L9337" s="123"/>
      <c r="M9337" s="98"/>
      <c r="N9337" s="118"/>
    </row>
    <row r="9338" spans="1:14" x14ac:dyDescent="0.25">
      <c r="A9338" s="130">
        <v>94187358000119</v>
      </c>
      <c r="B9338" s="98" t="s">
        <v>13192</v>
      </c>
      <c r="C9338" s="123" t="s">
        <v>3812</v>
      </c>
      <c r="D9338" s="98" t="s">
        <v>13667</v>
      </c>
      <c r="E9338" s="98" t="s">
        <v>13670</v>
      </c>
      <c r="F9338" s="124">
        <v>14</v>
      </c>
      <c r="G9338" s="112">
        <v>44013</v>
      </c>
      <c r="H9338" s="98"/>
      <c r="I9338" s="123" t="str">
        <f t="shared" si="145"/>
        <v>SIM</v>
      </c>
      <c r="J9338" s="123"/>
      <c r="K9338" s="123"/>
      <c r="L9338" s="123"/>
      <c r="M9338" s="98"/>
      <c r="N9338" s="118"/>
    </row>
    <row r="9339" spans="1:14" x14ac:dyDescent="0.25">
      <c r="A9339" s="130">
        <v>16443632000160</v>
      </c>
      <c r="B9339" s="98" t="s">
        <v>13193</v>
      </c>
      <c r="C9339" s="123" t="s">
        <v>215</v>
      </c>
      <c r="D9339" s="98" t="s">
        <v>13667</v>
      </c>
      <c r="E9339" s="98" t="s">
        <v>13670</v>
      </c>
      <c r="F9339" s="124">
        <v>11</v>
      </c>
      <c r="G9339" s="112">
        <v>39879</v>
      </c>
      <c r="H9339" s="98"/>
      <c r="I9339" s="123" t="str">
        <f t="shared" si="145"/>
        <v>NÃO</v>
      </c>
      <c r="J9339" s="123"/>
      <c r="K9339" s="123"/>
      <c r="L9339" s="123"/>
      <c r="M9339" s="98"/>
      <c r="N9339" s="118"/>
    </row>
    <row r="9340" spans="1:14" x14ac:dyDescent="0.25">
      <c r="A9340" s="130">
        <v>18409201000102</v>
      </c>
      <c r="B9340" s="98" t="s">
        <v>13194</v>
      </c>
      <c r="C9340" s="123" t="s">
        <v>1356</v>
      </c>
      <c r="D9340" s="98" t="s">
        <v>13667</v>
      </c>
      <c r="E9340" s="98" t="s">
        <v>13670</v>
      </c>
      <c r="F9340" s="124">
        <v>11</v>
      </c>
      <c r="G9340" s="112">
        <v>42122</v>
      </c>
      <c r="H9340" s="98"/>
      <c r="I9340" s="123" t="str">
        <f t="shared" si="145"/>
        <v>NÃO</v>
      </c>
      <c r="J9340" s="123"/>
      <c r="K9340" s="123"/>
      <c r="L9340" s="123"/>
      <c r="M9340" s="98" t="s">
        <v>14786</v>
      </c>
      <c r="N9340" s="118"/>
    </row>
    <row r="9341" spans="1:14" x14ac:dyDescent="0.25">
      <c r="A9341" s="130">
        <v>32972424000104</v>
      </c>
      <c r="B9341" s="98" t="s">
        <v>13195</v>
      </c>
      <c r="C9341" s="123" t="s">
        <v>2274</v>
      </c>
      <c r="D9341" s="98" t="s">
        <v>13667</v>
      </c>
      <c r="E9341" s="98" t="s">
        <v>13670</v>
      </c>
      <c r="F9341" s="124">
        <v>11</v>
      </c>
      <c r="G9341" s="112">
        <v>41596</v>
      </c>
      <c r="H9341" s="98"/>
      <c r="I9341" s="123" t="str">
        <f t="shared" si="145"/>
        <v>NÃO</v>
      </c>
      <c r="J9341" s="123"/>
      <c r="K9341" s="123"/>
      <c r="L9341" s="123"/>
      <c r="M9341" s="98" t="s">
        <v>15045</v>
      </c>
      <c r="N9341" s="118"/>
    </row>
    <row r="9342" spans="1:14" x14ac:dyDescent="0.25">
      <c r="A9342" s="130">
        <v>15024037000127</v>
      </c>
      <c r="B9342" s="98" t="s">
        <v>13196</v>
      </c>
      <c r="C9342" s="123" t="s">
        <v>2274</v>
      </c>
      <c r="D9342" s="98" t="s">
        <v>13667</v>
      </c>
      <c r="E9342" s="98" t="s">
        <v>13670</v>
      </c>
      <c r="F9342" s="124">
        <v>11</v>
      </c>
      <c r="G9342" s="112">
        <v>41456</v>
      </c>
      <c r="H9342" s="98"/>
      <c r="I9342" s="123" t="str">
        <f t="shared" si="145"/>
        <v>NÃO</v>
      </c>
      <c r="J9342" s="123"/>
      <c r="K9342" s="123"/>
      <c r="L9342" s="123"/>
      <c r="M9342" s="98" t="s">
        <v>15048</v>
      </c>
      <c r="N9342" s="118"/>
    </row>
    <row r="9343" spans="1:14" x14ac:dyDescent="0.25">
      <c r="A9343" s="130">
        <v>45741659000137</v>
      </c>
      <c r="B9343" s="98" t="s">
        <v>13197</v>
      </c>
      <c r="C9343" s="123" t="s">
        <v>4626</v>
      </c>
      <c r="D9343" s="98" t="s">
        <v>13667</v>
      </c>
      <c r="E9343" s="98" t="s">
        <v>13670</v>
      </c>
      <c r="F9343" s="124">
        <v>14</v>
      </c>
      <c r="G9343" s="112">
        <v>44136</v>
      </c>
      <c r="H9343" s="98"/>
      <c r="I9343" s="123" t="str">
        <f t="shared" si="145"/>
        <v>SIM</v>
      </c>
      <c r="J9343" s="123"/>
      <c r="K9343" s="123"/>
      <c r="L9343" s="123"/>
      <c r="M9343" s="98"/>
      <c r="N9343" s="118"/>
    </row>
    <row r="9344" spans="1:14" x14ac:dyDescent="0.25">
      <c r="A9344" s="130">
        <v>46588950000180</v>
      </c>
      <c r="B9344" s="98" t="s">
        <v>13198</v>
      </c>
      <c r="C9344" s="123" t="s">
        <v>4626</v>
      </c>
      <c r="D9344" s="98" t="s">
        <v>13667</v>
      </c>
      <c r="E9344" s="98" t="s">
        <v>13670</v>
      </c>
      <c r="F9344" s="124">
        <v>11</v>
      </c>
      <c r="G9344" s="112">
        <v>38401</v>
      </c>
      <c r="H9344" s="98"/>
      <c r="I9344" s="123" t="str">
        <f t="shared" si="145"/>
        <v>NÃO</v>
      </c>
      <c r="J9344" s="123"/>
      <c r="K9344" s="123"/>
      <c r="L9344" s="123"/>
      <c r="M9344" s="98"/>
      <c r="N9344" s="118"/>
    </row>
    <row r="9345" spans="1:14" x14ac:dyDescent="0.25">
      <c r="A9345" s="130">
        <v>8096083000176</v>
      </c>
      <c r="B9345" s="98" t="s">
        <v>13199</v>
      </c>
      <c r="C9345" s="123" t="s">
        <v>3601</v>
      </c>
      <c r="D9345" s="98" t="s">
        <v>13667</v>
      </c>
      <c r="E9345" s="98" t="s">
        <v>13670</v>
      </c>
      <c r="F9345" s="124">
        <v>11</v>
      </c>
      <c r="G9345" s="112">
        <v>41851</v>
      </c>
      <c r="H9345" s="98"/>
      <c r="I9345" s="123" t="str">
        <f t="shared" si="145"/>
        <v>NÃO</v>
      </c>
      <c r="J9345" s="123"/>
      <c r="K9345" s="123"/>
      <c r="L9345" s="123"/>
      <c r="M9345" s="98" t="s">
        <v>16116</v>
      </c>
      <c r="N9345" s="118"/>
    </row>
    <row r="9346" spans="1:14" x14ac:dyDescent="0.25">
      <c r="A9346" s="130">
        <v>92868850000124</v>
      </c>
      <c r="B9346" s="98" t="s">
        <v>13200</v>
      </c>
      <c r="C9346" s="123" t="s">
        <v>3812</v>
      </c>
      <c r="D9346" s="98" t="s">
        <v>13667</v>
      </c>
      <c r="E9346" s="98" t="s">
        <v>13670</v>
      </c>
      <c r="F9346" s="124">
        <v>11</v>
      </c>
      <c r="G9346" s="112">
        <v>43466</v>
      </c>
      <c r="H9346" s="98"/>
      <c r="I9346" s="123" t="str">
        <f t="shared" si="145"/>
        <v>NÃO</v>
      </c>
      <c r="J9346" s="123"/>
      <c r="K9346" s="123"/>
      <c r="L9346" s="123"/>
      <c r="M9346" s="98"/>
      <c r="N9346" s="118"/>
    </row>
    <row r="9347" spans="1:14" x14ac:dyDescent="0.25">
      <c r="A9347" s="130">
        <v>46643466000106</v>
      </c>
      <c r="B9347" s="98" t="s">
        <v>13201</v>
      </c>
      <c r="C9347" s="123" t="s">
        <v>4626</v>
      </c>
      <c r="D9347" s="98" t="s">
        <v>13667</v>
      </c>
      <c r="E9347" s="98" t="s">
        <v>13670</v>
      </c>
      <c r="F9347" s="124">
        <v>14</v>
      </c>
      <c r="G9347" s="112">
        <v>43983</v>
      </c>
      <c r="H9347" s="98"/>
      <c r="I9347" s="123" t="str">
        <f t="shared" ref="I9347:I9410" si="146">IFERROR(IF(OR(E9347="Ativos", E9347="Aposentados",E9347="Pensionistas"),IF(F9347&gt;=14,"SIM","NÃO"),""),"")</f>
        <v>SIM</v>
      </c>
      <c r="J9347" s="123"/>
      <c r="K9347" s="123"/>
      <c r="L9347" s="123"/>
      <c r="M9347" s="98"/>
      <c r="N9347" s="118"/>
    </row>
    <row r="9348" spans="1:14" x14ac:dyDescent="0.25">
      <c r="A9348" s="130">
        <v>76105543000135</v>
      </c>
      <c r="B9348" s="98" t="s">
        <v>13202</v>
      </c>
      <c r="C9348" s="123" t="s">
        <v>3143</v>
      </c>
      <c r="D9348" s="98" t="s">
        <v>13667</v>
      </c>
      <c r="E9348" s="98" t="s">
        <v>13670</v>
      </c>
      <c r="F9348" s="124">
        <v>11</v>
      </c>
      <c r="G9348" s="112">
        <v>38665</v>
      </c>
      <c r="H9348" s="98"/>
      <c r="I9348" s="123" t="str">
        <f t="shared" si="146"/>
        <v>NÃO</v>
      </c>
      <c r="J9348" s="123"/>
      <c r="K9348" s="123"/>
      <c r="L9348" s="123"/>
      <c r="M9348" s="98"/>
      <c r="N9348" s="118"/>
    </row>
    <row r="9349" spans="1:14" x14ac:dyDescent="0.25">
      <c r="A9349" s="130">
        <v>15024029000180</v>
      </c>
      <c r="B9349" s="98" t="s">
        <v>13203</v>
      </c>
      <c r="C9349" s="123" t="s">
        <v>2274</v>
      </c>
      <c r="D9349" s="98" t="s">
        <v>13667</v>
      </c>
      <c r="E9349" s="98" t="s">
        <v>13670</v>
      </c>
      <c r="F9349" s="124">
        <v>11</v>
      </c>
      <c r="G9349" s="112">
        <v>42333</v>
      </c>
      <c r="H9349" s="98"/>
      <c r="I9349" s="123" t="str">
        <f t="shared" si="146"/>
        <v>NÃO</v>
      </c>
      <c r="J9349" s="123"/>
      <c r="K9349" s="123"/>
      <c r="L9349" s="123"/>
      <c r="M9349" s="98" t="s">
        <v>15050</v>
      </c>
      <c r="N9349" s="118"/>
    </row>
    <row r="9350" spans="1:14" x14ac:dyDescent="0.25">
      <c r="A9350" s="130">
        <v>6553846000135</v>
      </c>
      <c r="B9350" s="98" t="s">
        <v>13205</v>
      </c>
      <c r="C9350" s="123" t="s">
        <v>2926</v>
      </c>
      <c r="D9350" s="98" t="s">
        <v>13667</v>
      </c>
      <c r="E9350" s="98" t="s">
        <v>13670</v>
      </c>
      <c r="F9350" s="124">
        <v>11</v>
      </c>
      <c r="G9350" s="112">
        <v>40156</v>
      </c>
      <c r="H9350" s="98"/>
      <c r="I9350" s="123" t="str">
        <f t="shared" si="146"/>
        <v>NÃO</v>
      </c>
      <c r="J9350" s="123"/>
      <c r="K9350" s="123"/>
      <c r="L9350" s="123"/>
      <c r="M9350" s="98"/>
      <c r="N9350" s="118"/>
    </row>
    <row r="9351" spans="1:14" x14ac:dyDescent="0.25">
      <c r="A9351" s="130">
        <v>89814693000160</v>
      </c>
      <c r="B9351" s="98" t="s">
        <v>13206</v>
      </c>
      <c r="C9351" s="123" t="s">
        <v>3812</v>
      </c>
      <c r="D9351" s="98" t="s">
        <v>13667</v>
      </c>
      <c r="E9351" s="98" t="s">
        <v>13670</v>
      </c>
      <c r="F9351" s="124">
        <v>11</v>
      </c>
      <c r="G9351" s="112">
        <v>38718</v>
      </c>
      <c r="H9351" s="98"/>
      <c r="I9351" s="123" t="str">
        <f t="shared" si="146"/>
        <v>NÃO</v>
      </c>
      <c r="J9351" s="123"/>
      <c r="K9351" s="123"/>
      <c r="L9351" s="123"/>
      <c r="M9351" s="98" t="s">
        <v>16499</v>
      </c>
      <c r="N9351" s="118"/>
    </row>
    <row r="9352" spans="1:14" x14ac:dyDescent="0.25">
      <c r="A9352" s="130">
        <v>11251832000105</v>
      </c>
      <c r="B9352" s="98" t="s">
        <v>13207</v>
      </c>
      <c r="C9352" s="123" t="s">
        <v>2758</v>
      </c>
      <c r="D9352" s="98" t="s">
        <v>13667</v>
      </c>
      <c r="E9352" s="98" t="s">
        <v>13670</v>
      </c>
      <c r="F9352" s="124">
        <v>11</v>
      </c>
      <c r="G9352" s="112">
        <v>41944</v>
      </c>
      <c r="H9352" s="98"/>
      <c r="I9352" s="123" t="str">
        <f t="shared" si="146"/>
        <v>NÃO</v>
      </c>
      <c r="J9352" s="123"/>
      <c r="K9352" s="123"/>
      <c r="L9352" s="123"/>
      <c r="M9352" s="98"/>
      <c r="N9352" s="118"/>
    </row>
    <row r="9353" spans="1:14" x14ac:dyDescent="0.25">
      <c r="A9353" s="130">
        <v>87893111000152</v>
      </c>
      <c r="B9353" s="98" t="s">
        <v>13208</v>
      </c>
      <c r="C9353" s="123" t="s">
        <v>3812</v>
      </c>
      <c r="D9353" s="98" t="s">
        <v>13667</v>
      </c>
      <c r="E9353" s="98" t="s">
        <v>13670</v>
      </c>
      <c r="F9353" s="124">
        <v>14</v>
      </c>
      <c r="G9353" s="112">
        <v>44136</v>
      </c>
      <c r="H9353" s="98"/>
      <c r="I9353" s="123" t="str">
        <f t="shared" si="146"/>
        <v>SIM</v>
      </c>
      <c r="J9353" s="123"/>
      <c r="K9353" s="123"/>
      <c r="L9353" s="123"/>
      <c r="M9353" s="98"/>
      <c r="N9353" s="118"/>
    </row>
    <row r="9354" spans="1:14" x14ac:dyDescent="0.25">
      <c r="A9354" s="130">
        <v>6307102000130</v>
      </c>
      <c r="B9354" s="98" t="s">
        <v>13209</v>
      </c>
      <c r="C9354" s="123" t="s">
        <v>1142</v>
      </c>
      <c r="D9354" s="98" t="s">
        <v>13667</v>
      </c>
      <c r="E9354" s="98" t="s">
        <v>13670</v>
      </c>
      <c r="F9354" s="124">
        <v>11</v>
      </c>
      <c r="G9354" s="112">
        <v>39084</v>
      </c>
      <c r="H9354" s="98"/>
      <c r="I9354" s="123" t="str">
        <f t="shared" si="146"/>
        <v>NÃO</v>
      </c>
      <c r="J9354" s="123"/>
      <c r="K9354" s="123"/>
      <c r="L9354" s="123"/>
      <c r="M9354" s="98" t="s">
        <v>14445</v>
      </c>
      <c r="N9354" s="118"/>
    </row>
    <row r="9355" spans="1:14" x14ac:dyDescent="0.25">
      <c r="A9355" s="130">
        <v>2320406000187</v>
      </c>
      <c r="B9355" s="98" t="s">
        <v>13210</v>
      </c>
      <c r="C9355" s="123" t="s">
        <v>901</v>
      </c>
      <c r="D9355" s="98" t="s">
        <v>13667</v>
      </c>
      <c r="E9355" s="98" t="s">
        <v>13670</v>
      </c>
      <c r="F9355" s="124">
        <v>11</v>
      </c>
      <c r="G9355" s="112">
        <v>42599</v>
      </c>
      <c r="H9355" s="98"/>
      <c r="I9355" s="123" t="str">
        <f t="shared" si="146"/>
        <v>NÃO</v>
      </c>
      <c r="J9355" s="123"/>
      <c r="K9355" s="123"/>
      <c r="L9355" s="123"/>
      <c r="M9355" s="98" t="s">
        <v>14344</v>
      </c>
      <c r="N9355" s="118"/>
    </row>
    <row r="9356" spans="1:14" x14ac:dyDescent="0.25">
      <c r="A9356" s="130">
        <v>25043639000185</v>
      </c>
      <c r="B9356" s="98" t="s">
        <v>13212</v>
      </c>
      <c r="C9356" s="123" t="s">
        <v>901</v>
      </c>
      <c r="D9356" s="98" t="s">
        <v>13667</v>
      </c>
      <c r="E9356" s="98" t="s">
        <v>13670</v>
      </c>
      <c r="F9356" s="124">
        <v>11</v>
      </c>
      <c r="G9356" s="112">
        <v>41852</v>
      </c>
      <c r="H9356" s="98"/>
      <c r="I9356" s="123" t="str">
        <f t="shared" si="146"/>
        <v>NÃO</v>
      </c>
      <c r="J9356" s="123"/>
      <c r="K9356" s="123"/>
      <c r="L9356" s="123"/>
      <c r="M9356" s="98" t="s">
        <v>14345</v>
      </c>
      <c r="N9356" s="118"/>
    </row>
    <row r="9357" spans="1:14" x14ac:dyDescent="0.25">
      <c r="A9357" s="130">
        <v>12342671000110</v>
      </c>
      <c r="B9357" s="98" t="s">
        <v>13213</v>
      </c>
      <c r="C9357" s="123" t="s">
        <v>29</v>
      </c>
      <c r="D9357" s="98" t="s">
        <v>13667</v>
      </c>
      <c r="E9357" s="98" t="s">
        <v>13670</v>
      </c>
      <c r="F9357" s="124">
        <v>11</v>
      </c>
      <c r="G9357" s="112">
        <v>39983</v>
      </c>
      <c r="H9357" s="98"/>
      <c r="I9357" s="123" t="str">
        <f t="shared" si="146"/>
        <v>NÃO</v>
      </c>
      <c r="J9357" s="123"/>
      <c r="K9357" s="123"/>
      <c r="L9357" s="123"/>
      <c r="M9357" s="98" t="s">
        <v>13534</v>
      </c>
      <c r="N9357" s="118"/>
    </row>
    <row r="9358" spans="1:14" x14ac:dyDescent="0.25">
      <c r="A9358" s="130">
        <v>87613022000105</v>
      </c>
      <c r="B9358" s="98" t="s">
        <v>13214</v>
      </c>
      <c r="C9358" s="123" t="s">
        <v>3812</v>
      </c>
      <c r="D9358" s="98" t="s">
        <v>13667</v>
      </c>
      <c r="E9358" s="98" t="s">
        <v>13670</v>
      </c>
      <c r="F9358" s="124">
        <v>11</v>
      </c>
      <c r="G9358" s="112">
        <v>43122</v>
      </c>
      <c r="H9358" s="98"/>
      <c r="I9358" s="123" t="str">
        <f t="shared" si="146"/>
        <v>NÃO</v>
      </c>
      <c r="J9358" s="123"/>
      <c r="K9358" s="123"/>
      <c r="L9358" s="123"/>
      <c r="M9358" s="98"/>
      <c r="N9358" s="118"/>
    </row>
    <row r="9359" spans="1:14" x14ac:dyDescent="0.25">
      <c r="A9359" s="130">
        <v>46634523000190</v>
      </c>
      <c r="B9359" s="98" t="s">
        <v>13215</v>
      </c>
      <c r="C9359" s="123" t="s">
        <v>4626</v>
      </c>
      <c r="D9359" s="98" t="s">
        <v>13667</v>
      </c>
      <c r="E9359" s="98" t="s">
        <v>13670</v>
      </c>
      <c r="F9359" s="124">
        <v>14</v>
      </c>
      <c r="G9359" s="112">
        <v>44075</v>
      </c>
      <c r="H9359" s="98"/>
      <c r="I9359" s="123" t="str">
        <f t="shared" si="146"/>
        <v>SIM</v>
      </c>
      <c r="J9359" s="123"/>
      <c r="K9359" s="123"/>
      <c r="L9359" s="123"/>
      <c r="M9359" s="98"/>
      <c r="N9359" s="118"/>
    </row>
    <row r="9360" spans="1:14" x14ac:dyDescent="0.25">
      <c r="A9360" s="130">
        <v>88818299000137</v>
      </c>
      <c r="B9360" s="98" t="s">
        <v>13216</v>
      </c>
      <c r="C9360" s="123" t="s">
        <v>3812</v>
      </c>
      <c r="D9360" s="98" t="s">
        <v>13667</v>
      </c>
      <c r="E9360" s="98" t="s">
        <v>13670</v>
      </c>
      <c r="F9360" s="124">
        <v>14</v>
      </c>
      <c r="G9360" s="112">
        <v>44013</v>
      </c>
      <c r="H9360" s="98"/>
      <c r="I9360" s="123" t="str">
        <f t="shared" si="146"/>
        <v>SIM</v>
      </c>
      <c r="J9360" s="123"/>
      <c r="K9360" s="123"/>
      <c r="L9360" s="123"/>
      <c r="M9360" s="98"/>
      <c r="N9360" s="118"/>
    </row>
    <row r="9361" spans="1:14" x14ac:dyDescent="0.25">
      <c r="A9361" s="130">
        <v>87613097000196</v>
      </c>
      <c r="B9361" s="98" t="s">
        <v>13217</v>
      </c>
      <c r="C9361" s="123" t="s">
        <v>3812</v>
      </c>
      <c r="D9361" s="98" t="s">
        <v>13667</v>
      </c>
      <c r="E9361" s="98" t="s">
        <v>13670</v>
      </c>
      <c r="F9361" s="124">
        <v>11.7</v>
      </c>
      <c r="G9361" s="112">
        <v>40544</v>
      </c>
      <c r="H9361" s="98"/>
      <c r="I9361" s="123" t="str">
        <f t="shared" si="146"/>
        <v>NÃO</v>
      </c>
      <c r="J9361" s="123"/>
      <c r="K9361" s="123"/>
      <c r="L9361" s="123"/>
      <c r="M9361" s="98" t="s">
        <v>16504</v>
      </c>
      <c r="N9361" s="118"/>
    </row>
    <row r="9362" spans="1:14" x14ac:dyDescent="0.25">
      <c r="A9362" s="130">
        <v>6019491000107</v>
      </c>
      <c r="B9362" s="98" t="s">
        <v>13218</v>
      </c>
      <c r="C9362" s="123" t="s">
        <v>1142</v>
      </c>
      <c r="D9362" s="98" t="s">
        <v>13667</v>
      </c>
      <c r="E9362" s="98" t="s">
        <v>13670</v>
      </c>
      <c r="F9362" s="124">
        <v>11</v>
      </c>
      <c r="G9362" s="112">
        <v>42158</v>
      </c>
      <c r="H9362" s="98"/>
      <c r="I9362" s="123" t="str">
        <f t="shared" si="146"/>
        <v>NÃO</v>
      </c>
      <c r="J9362" s="123"/>
      <c r="K9362" s="123"/>
      <c r="L9362" s="123"/>
      <c r="M9362" s="98" t="s">
        <v>14448</v>
      </c>
      <c r="N9362" s="118"/>
    </row>
    <row r="9363" spans="1:14" x14ac:dyDescent="0.25">
      <c r="A9363" s="130">
        <v>76021450000122</v>
      </c>
      <c r="B9363" s="98" t="s">
        <v>13219</v>
      </c>
      <c r="C9363" s="123" t="s">
        <v>3143</v>
      </c>
      <c r="D9363" s="98" t="s">
        <v>13667</v>
      </c>
      <c r="E9363" s="98" t="s">
        <v>13670</v>
      </c>
      <c r="F9363" s="124">
        <v>11</v>
      </c>
      <c r="G9363" s="112">
        <v>38428</v>
      </c>
      <c r="H9363" s="98"/>
      <c r="I9363" s="123" t="str">
        <f t="shared" si="146"/>
        <v>NÃO</v>
      </c>
      <c r="J9363" s="123"/>
      <c r="K9363" s="123"/>
      <c r="L9363" s="123"/>
      <c r="M9363" s="98"/>
      <c r="N9363" s="118"/>
    </row>
    <row r="9364" spans="1:14" x14ac:dyDescent="0.25">
      <c r="A9364" s="130">
        <v>8355463000188</v>
      </c>
      <c r="B9364" s="98" t="s">
        <v>13220</v>
      </c>
      <c r="C9364" s="123" t="s">
        <v>3601</v>
      </c>
      <c r="D9364" s="98" t="s">
        <v>13667</v>
      </c>
      <c r="E9364" s="98" t="s">
        <v>13670</v>
      </c>
      <c r="F9364" s="124">
        <v>11</v>
      </c>
      <c r="G9364" s="112">
        <v>41913</v>
      </c>
      <c r="H9364" s="98"/>
      <c r="I9364" s="123" t="str">
        <f t="shared" si="146"/>
        <v>NÃO</v>
      </c>
      <c r="J9364" s="123"/>
      <c r="K9364" s="123"/>
      <c r="L9364" s="123"/>
      <c r="M9364" s="98" t="s">
        <v>16118</v>
      </c>
      <c r="N9364" s="118"/>
    </row>
    <row r="9365" spans="1:14" x14ac:dyDescent="0.25">
      <c r="A9365" s="130">
        <v>89971758000180</v>
      </c>
      <c r="B9365" s="98" t="s">
        <v>13221</v>
      </c>
      <c r="C9365" s="123" t="s">
        <v>3812</v>
      </c>
      <c r="D9365" s="98" t="s">
        <v>13667</v>
      </c>
      <c r="E9365" s="98" t="s">
        <v>13670</v>
      </c>
      <c r="F9365" s="124">
        <v>11</v>
      </c>
      <c r="G9365" s="112">
        <v>43831</v>
      </c>
      <c r="H9365" s="98"/>
      <c r="I9365" s="123" t="str">
        <f t="shared" si="146"/>
        <v>NÃO</v>
      </c>
      <c r="J9365" s="123"/>
      <c r="K9365" s="123"/>
      <c r="L9365" s="123"/>
      <c r="M9365" s="98"/>
      <c r="N9365" s="118"/>
    </row>
    <row r="9366" spans="1:14" x14ac:dyDescent="0.25">
      <c r="A9366" s="130">
        <v>2391654000119</v>
      </c>
      <c r="B9366" s="98" t="s">
        <v>13222</v>
      </c>
      <c r="C9366" s="123" t="s">
        <v>901</v>
      </c>
      <c r="D9366" s="98" t="s">
        <v>13667</v>
      </c>
      <c r="E9366" s="98" t="s">
        <v>13670</v>
      </c>
      <c r="F9366" s="124">
        <v>11</v>
      </c>
      <c r="G9366" s="112">
        <v>40962</v>
      </c>
      <c r="H9366" s="98"/>
      <c r="I9366" s="123" t="str">
        <f t="shared" si="146"/>
        <v>NÃO</v>
      </c>
      <c r="J9366" s="123"/>
      <c r="K9366" s="123"/>
      <c r="L9366" s="123"/>
      <c r="M9366" s="98"/>
      <c r="N9366" s="118"/>
    </row>
    <row r="9367" spans="1:14" x14ac:dyDescent="0.25">
      <c r="A9367" s="130">
        <v>22855167000177</v>
      </c>
      <c r="B9367" s="98" t="s">
        <v>13223</v>
      </c>
      <c r="C9367" s="123" t="s">
        <v>3747</v>
      </c>
      <c r="D9367" s="98" t="s">
        <v>13667</v>
      </c>
      <c r="E9367" s="98" t="s">
        <v>13670</v>
      </c>
      <c r="F9367" s="124">
        <v>11</v>
      </c>
      <c r="G9367" s="112">
        <v>42356</v>
      </c>
      <c r="H9367" s="98"/>
      <c r="I9367" s="123" t="str">
        <f t="shared" si="146"/>
        <v>NÃO</v>
      </c>
      <c r="J9367" s="123"/>
      <c r="K9367" s="123"/>
      <c r="L9367" s="123"/>
      <c r="M9367" s="98" t="s">
        <v>16168</v>
      </c>
      <c r="N9367" s="118"/>
    </row>
    <row r="9368" spans="1:14" x14ac:dyDescent="0.25">
      <c r="A9368" s="130">
        <v>24862864000180</v>
      </c>
      <c r="B9368" s="98" t="s">
        <v>13224</v>
      </c>
      <c r="C9368" s="123" t="s">
        <v>901</v>
      </c>
      <c r="D9368" s="98" t="s">
        <v>13667</v>
      </c>
      <c r="E9368" s="98" t="s">
        <v>13670</v>
      </c>
      <c r="F9368" s="124">
        <v>11</v>
      </c>
      <c r="G9368" s="112">
        <v>43291</v>
      </c>
      <c r="H9368" s="98"/>
      <c r="I9368" s="123" t="str">
        <f t="shared" si="146"/>
        <v>NÃO</v>
      </c>
      <c r="J9368" s="123"/>
      <c r="K9368" s="123"/>
      <c r="L9368" s="123"/>
      <c r="M9368" s="98" t="s">
        <v>14351</v>
      </c>
      <c r="N9368" s="118"/>
    </row>
    <row r="9369" spans="1:14" x14ac:dyDescent="0.25">
      <c r="A9369" s="130">
        <v>12364881000109</v>
      </c>
      <c r="B9369" s="98" t="s">
        <v>13225</v>
      </c>
      <c r="C9369" s="123" t="s">
        <v>29</v>
      </c>
      <c r="D9369" s="98" t="s">
        <v>13667</v>
      </c>
      <c r="E9369" s="98" t="s">
        <v>13670</v>
      </c>
      <c r="F9369" s="124">
        <v>11</v>
      </c>
      <c r="G9369" s="112">
        <v>41536</v>
      </c>
      <c r="H9369" s="98"/>
      <c r="I9369" s="123" t="str">
        <f t="shared" si="146"/>
        <v>NÃO</v>
      </c>
      <c r="J9369" s="123"/>
      <c r="K9369" s="123"/>
      <c r="L9369" s="123"/>
      <c r="M9369" s="98" t="s">
        <v>13798</v>
      </c>
      <c r="N9369" s="118"/>
    </row>
    <row r="9370" spans="1:14" x14ac:dyDescent="0.25">
      <c r="A9370" s="130">
        <v>87612966000168</v>
      </c>
      <c r="B9370" s="98" t="s">
        <v>13226</v>
      </c>
      <c r="C9370" s="123" t="s">
        <v>3812</v>
      </c>
      <c r="D9370" s="98" t="s">
        <v>13667</v>
      </c>
      <c r="E9370" s="98" t="s">
        <v>13670</v>
      </c>
      <c r="F9370" s="124">
        <v>14</v>
      </c>
      <c r="G9370" s="112">
        <v>44027</v>
      </c>
      <c r="H9370" s="98"/>
      <c r="I9370" s="123" t="str">
        <f t="shared" si="146"/>
        <v>SIM</v>
      </c>
      <c r="J9370" s="123"/>
      <c r="K9370" s="123"/>
      <c r="L9370" s="123"/>
      <c r="M9370" s="98"/>
      <c r="N9370" s="118"/>
    </row>
    <row r="9371" spans="1:14" x14ac:dyDescent="0.25">
      <c r="A9371" s="130">
        <v>1616670000108</v>
      </c>
      <c r="B9371" s="98" t="s">
        <v>13227</v>
      </c>
      <c r="C9371" s="123" t="s">
        <v>901</v>
      </c>
      <c r="D9371" s="98" t="s">
        <v>13667</v>
      </c>
      <c r="E9371" s="98" t="s">
        <v>13670</v>
      </c>
      <c r="F9371" s="124">
        <v>11</v>
      </c>
      <c r="G9371" s="112">
        <v>41437</v>
      </c>
      <c r="H9371" s="98"/>
      <c r="I9371" s="123" t="str">
        <f t="shared" si="146"/>
        <v>NÃO</v>
      </c>
      <c r="J9371" s="123"/>
      <c r="K9371" s="123"/>
      <c r="L9371" s="123"/>
      <c r="M9371" s="98" t="s">
        <v>14352</v>
      </c>
      <c r="N9371" s="118"/>
    </row>
    <row r="9372" spans="1:14" x14ac:dyDescent="0.25">
      <c r="A9372" s="130">
        <v>46395000000139</v>
      </c>
      <c r="B9372" s="98" t="s">
        <v>13228</v>
      </c>
      <c r="C9372" s="123" t="s">
        <v>4626</v>
      </c>
      <c r="D9372" s="98" t="s">
        <v>13667</v>
      </c>
      <c r="E9372" s="98" t="s">
        <v>13670</v>
      </c>
      <c r="F9372" s="124">
        <v>14</v>
      </c>
      <c r="G9372" s="112">
        <v>43552</v>
      </c>
      <c r="H9372" s="98"/>
      <c r="I9372" s="123" t="str">
        <f t="shared" si="146"/>
        <v>SIM</v>
      </c>
      <c r="J9372" s="123"/>
      <c r="K9372" s="123"/>
      <c r="L9372" s="123"/>
      <c r="M9372" s="98"/>
      <c r="N9372" s="118"/>
    </row>
    <row r="9373" spans="1:14" x14ac:dyDescent="0.25">
      <c r="A9373" s="130">
        <v>87613642000144</v>
      </c>
      <c r="B9373" s="98" t="s">
        <v>13229</v>
      </c>
      <c r="C9373" s="123" t="s">
        <v>3812</v>
      </c>
      <c r="D9373" s="98" t="s">
        <v>13667</v>
      </c>
      <c r="E9373" s="98" t="s">
        <v>13670</v>
      </c>
      <c r="F9373" s="124">
        <v>11</v>
      </c>
      <c r="G9373" s="112">
        <v>38439</v>
      </c>
      <c r="H9373" s="98"/>
      <c r="I9373" s="123" t="str">
        <f t="shared" si="146"/>
        <v>NÃO</v>
      </c>
      <c r="J9373" s="123"/>
      <c r="K9373" s="123"/>
      <c r="L9373" s="123"/>
      <c r="M9373" s="98"/>
      <c r="N9373" s="118"/>
    </row>
    <row r="9374" spans="1:14" x14ac:dyDescent="0.25">
      <c r="A9374" s="130">
        <v>8079774000161</v>
      </c>
      <c r="B9374" s="98" t="s">
        <v>13230</v>
      </c>
      <c r="C9374" s="123" t="s">
        <v>3601</v>
      </c>
      <c r="D9374" s="98" t="s">
        <v>13667</v>
      </c>
      <c r="E9374" s="98" t="s">
        <v>13670</v>
      </c>
      <c r="F9374" s="124">
        <v>11</v>
      </c>
      <c r="G9374" s="112">
        <v>41907</v>
      </c>
      <c r="H9374" s="98"/>
      <c r="I9374" s="123" t="str">
        <f t="shared" si="146"/>
        <v>NÃO</v>
      </c>
      <c r="J9374" s="123"/>
      <c r="K9374" s="123"/>
      <c r="L9374" s="123"/>
      <c r="M9374" s="98" t="s">
        <v>16120</v>
      </c>
      <c r="N9374" s="118"/>
    </row>
    <row r="9375" spans="1:14" x14ac:dyDescent="0.25">
      <c r="A9375" s="130">
        <v>28909604000174</v>
      </c>
      <c r="B9375" s="98" t="s">
        <v>13231</v>
      </c>
      <c r="C9375" s="123" t="s">
        <v>3513</v>
      </c>
      <c r="D9375" s="98" t="s">
        <v>13667</v>
      </c>
      <c r="E9375" s="98" t="s">
        <v>13670</v>
      </c>
      <c r="F9375" s="124">
        <v>11</v>
      </c>
      <c r="G9375" s="112">
        <v>39773</v>
      </c>
      <c r="H9375" s="98"/>
      <c r="I9375" s="123" t="str">
        <f t="shared" si="146"/>
        <v>NÃO</v>
      </c>
      <c r="J9375" s="123"/>
      <c r="K9375" s="123"/>
      <c r="L9375" s="123"/>
      <c r="M9375" s="98"/>
      <c r="N9375" s="118"/>
    </row>
    <row r="9376" spans="1:14" x14ac:dyDescent="0.25">
      <c r="A9376" s="130">
        <v>93235968000188</v>
      </c>
      <c r="B9376" s="98" t="s">
        <v>13232</v>
      </c>
      <c r="C9376" s="123" t="s">
        <v>3812</v>
      </c>
      <c r="D9376" s="98" t="s">
        <v>13667</v>
      </c>
      <c r="E9376" s="98" t="s">
        <v>13670</v>
      </c>
      <c r="F9376" s="124">
        <v>11</v>
      </c>
      <c r="G9376" s="112">
        <v>38777</v>
      </c>
      <c r="H9376" s="98"/>
      <c r="I9376" s="123" t="str">
        <f t="shared" si="146"/>
        <v>NÃO</v>
      </c>
      <c r="J9376" s="123"/>
      <c r="K9376" s="123"/>
      <c r="L9376" s="123"/>
      <c r="M9376" s="98"/>
      <c r="N9376" s="118"/>
    </row>
    <row r="9377" spans="1:14" x14ac:dyDescent="0.25">
      <c r="A9377" s="130">
        <v>1613101000109</v>
      </c>
      <c r="B9377" s="98" t="s">
        <v>13233</v>
      </c>
      <c r="C9377" s="123" t="s">
        <v>4289</v>
      </c>
      <c r="D9377" s="98" t="s">
        <v>13667</v>
      </c>
      <c r="E9377" s="98" t="s">
        <v>13670</v>
      </c>
      <c r="F9377" s="124">
        <v>11</v>
      </c>
      <c r="G9377" s="112">
        <v>38062</v>
      </c>
      <c r="H9377" s="98"/>
      <c r="I9377" s="123" t="str">
        <f t="shared" si="146"/>
        <v>NÃO</v>
      </c>
      <c r="J9377" s="123"/>
      <c r="K9377" s="123"/>
      <c r="L9377" s="123"/>
      <c r="M9377" s="98"/>
      <c r="N9377" s="118"/>
    </row>
    <row r="9378" spans="1:14" x14ac:dyDescent="0.25">
      <c r="A9378" s="130">
        <v>93592715000161</v>
      </c>
      <c r="B9378" s="98" t="s">
        <v>13234</v>
      </c>
      <c r="C9378" s="123" t="s">
        <v>3812</v>
      </c>
      <c r="D9378" s="98" t="s">
        <v>13667</v>
      </c>
      <c r="E9378" s="98" t="s">
        <v>13670</v>
      </c>
      <c r="F9378" s="124">
        <v>11</v>
      </c>
      <c r="G9378" s="112">
        <v>40401</v>
      </c>
      <c r="H9378" s="98"/>
      <c r="I9378" s="123" t="str">
        <f t="shared" si="146"/>
        <v>NÃO</v>
      </c>
      <c r="J9378" s="123"/>
      <c r="K9378" s="123"/>
      <c r="L9378" s="123"/>
      <c r="M9378" s="98" t="s">
        <v>16510</v>
      </c>
      <c r="N9378" s="118"/>
    </row>
    <row r="9379" spans="1:14" x14ac:dyDescent="0.25">
      <c r="A9379" s="130">
        <v>76975259000110</v>
      </c>
      <c r="B9379" s="98" t="s">
        <v>13235</v>
      </c>
      <c r="C9379" s="123" t="s">
        <v>3143</v>
      </c>
      <c r="D9379" s="98" t="s">
        <v>13667</v>
      </c>
      <c r="E9379" s="98" t="s">
        <v>13670</v>
      </c>
      <c r="F9379" s="124">
        <v>11</v>
      </c>
      <c r="G9379" s="112">
        <v>42643</v>
      </c>
      <c r="H9379" s="98"/>
      <c r="I9379" s="123" t="str">
        <f t="shared" si="146"/>
        <v>NÃO</v>
      </c>
      <c r="J9379" s="123"/>
      <c r="K9379" s="123"/>
      <c r="L9379" s="123"/>
      <c r="M9379" s="98"/>
      <c r="N9379" s="118"/>
    </row>
    <row r="9380" spans="1:14" x14ac:dyDescent="0.25">
      <c r="A9380" s="130">
        <v>87489910000168</v>
      </c>
      <c r="B9380" s="98" t="s">
        <v>13236</v>
      </c>
      <c r="C9380" s="123" t="s">
        <v>3812</v>
      </c>
      <c r="D9380" s="98" t="s">
        <v>13667</v>
      </c>
      <c r="E9380" s="98" t="s">
        <v>13670</v>
      </c>
      <c r="F9380" s="124">
        <v>14</v>
      </c>
      <c r="G9380" s="112">
        <v>44029</v>
      </c>
      <c r="H9380" s="98"/>
      <c r="I9380" s="123" t="str">
        <f t="shared" si="146"/>
        <v>SIM</v>
      </c>
      <c r="J9380" s="123"/>
      <c r="K9380" s="123"/>
      <c r="L9380" s="123"/>
      <c r="M9380" s="98"/>
      <c r="N9380" s="118"/>
    </row>
    <row r="9381" spans="1:14" x14ac:dyDescent="0.25">
      <c r="A9381" s="130">
        <v>1577844000162</v>
      </c>
      <c r="B9381" s="98" t="s">
        <v>13237</v>
      </c>
      <c r="C9381" s="123" t="s">
        <v>1142</v>
      </c>
      <c r="D9381" s="98" t="s">
        <v>13667</v>
      </c>
      <c r="E9381" s="98" t="s">
        <v>13670</v>
      </c>
      <c r="F9381" s="124">
        <v>11</v>
      </c>
      <c r="G9381" s="112">
        <v>43250</v>
      </c>
      <c r="H9381" s="98"/>
      <c r="I9381" s="123" t="str">
        <f t="shared" si="146"/>
        <v>NÃO</v>
      </c>
      <c r="J9381" s="123"/>
      <c r="K9381" s="123"/>
      <c r="L9381" s="123"/>
      <c r="M9381" s="98"/>
      <c r="N9381" s="118"/>
    </row>
    <row r="9382" spans="1:14" x14ac:dyDescent="0.25">
      <c r="A9382" s="130">
        <v>24891418000102</v>
      </c>
      <c r="B9382" s="98" t="s">
        <v>13238</v>
      </c>
      <c r="C9382" s="123" t="s">
        <v>1356</v>
      </c>
      <c r="D9382" s="98" t="s">
        <v>13667</v>
      </c>
      <c r="E9382" s="98" t="s">
        <v>13670</v>
      </c>
      <c r="F9382" s="124">
        <v>11</v>
      </c>
      <c r="G9382" s="112">
        <v>38493</v>
      </c>
      <c r="H9382" s="98"/>
      <c r="I9382" s="123" t="str">
        <f t="shared" si="146"/>
        <v>NÃO</v>
      </c>
      <c r="J9382" s="123"/>
      <c r="K9382" s="123"/>
      <c r="L9382" s="123"/>
      <c r="M9382" s="98" t="s">
        <v>14788</v>
      </c>
      <c r="N9382" s="118"/>
    </row>
    <row r="9383" spans="1:14" x14ac:dyDescent="0.25">
      <c r="A9383" s="130">
        <v>70946009000175</v>
      </c>
      <c r="B9383" s="98" t="s">
        <v>13239</v>
      </c>
      <c r="C9383" s="123" t="s">
        <v>4626</v>
      </c>
      <c r="D9383" s="98" t="s">
        <v>13667</v>
      </c>
      <c r="E9383" s="98" t="s">
        <v>13670</v>
      </c>
      <c r="F9383" s="124">
        <v>11</v>
      </c>
      <c r="G9383" s="112">
        <v>38432</v>
      </c>
      <c r="H9383" s="98"/>
      <c r="I9383" s="123" t="str">
        <f t="shared" si="146"/>
        <v>NÃO</v>
      </c>
      <c r="J9383" s="123"/>
      <c r="K9383" s="123"/>
      <c r="L9383" s="123"/>
      <c r="M9383" s="98"/>
      <c r="N9383" s="118"/>
    </row>
    <row r="9384" spans="1:14" x14ac:dyDescent="0.25">
      <c r="A9384" s="130">
        <v>12247631000199</v>
      </c>
      <c r="B9384" s="98" t="s">
        <v>13240</v>
      </c>
      <c r="C9384" s="123" t="s">
        <v>29</v>
      </c>
      <c r="D9384" s="98" t="s">
        <v>13667</v>
      </c>
      <c r="E9384" s="98" t="s">
        <v>13670</v>
      </c>
      <c r="F9384" s="124">
        <v>11</v>
      </c>
      <c r="G9384" s="112">
        <v>38565</v>
      </c>
      <c r="H9384" s="98"/>
      <c r="I9384" s="123" t="str">
        <f t="shared" si="146"/>
        <v>NÃO</v>
      </c>
      <c r="J9384" s="123"/>
      <c r="K9384" s="123"/>
      <c r="L9384" s="123"/>
      <c r="M9384" s="98" t="s">
        <v>13801</v>
      </c>
      <c r="N9384" s="118"/>
    </row>
    <row r="9385" spans="1:14" x14ac:dyDescent="0.25">
      <c r="A9385" s="130">
        <v>46482832000192</v>
      </c>
      <c r="B9385" s="98" t="s">
        <v>13241</v>
      </c>
      <c r="C9385" s="123" t="s">
        <v>4626</v>
      </c>
      <c r="D9385" s="98" t="s">
        <v>13667</v>
      </c>
      <c r="E9385" s="98" t="s">
        <v>13670</v>
      </c>
      <c r="F9385" s="124">
        <v>14</v>
      </c>
      <c r="G9385" s="112">
        <v>44136</v>
      </c>
      <c r="H9385" s="98"/>
      <c r="I9385" s="123" t="str">
        <f t="shared" si="146"/>
        <v>SIM</v>
      </c>
      <c r="J9385" s="123"/>
      <c r="K9385" s="123"/>
      <c r="L9385" s="123"/>
      <c r="M9385" s="98"/>
      <c r="N9385" s="118"/>
    </row>
    <row r="9386" spans="1:14" x14ac:dyDescent="0.25">
      <c r="A9386" s="130">
        <v>5105143000181</v>
      </c>
      <c r="B9386" s="98" t="s">
        <v>13242</v>
      </c>
      <c r="C9386" s="123" t="s">
        <v>2413</v>
      </c>
      <c r="D9386" s="98" t="s">
        <v>13667</v>
      </c>
      <c r="E9386" s="98" t="s">
        <v>13670</v>
      </c>
      <c r="F9386" s="124">
        <v>11</v>
      </c>
      <c r="G9386" s="112">
        <v>39300</v>
      </c>
      <c r="H9386" s="98"/>
      <c r="I9386" s="123" t="str">
        <f t="shared" si="146"/>
        <v>NÃO</v>
      </c>
      <c r="J9386" s="123"/>
      <c r="K9386" s="123"/>
      <c r="L9386" s="123"/>
      <c r="M9386" s="98" t="s">
        <v>15109</v>
      </c>
      <c r="N9386" s="118"/>
    </row>
    <row r="9387" spans="1:14" x14ac:dyDescent="0.25">
      <c r="A9387" s="130">
        <v>28645786000113</v>
      </c>
      <c r="B9387" s="98" t="s">
        <v>13244</v>
      </c>
      <c r="C9387" s="123" t="s">
        <v>3513</v>
      </c>
      <c r="D9387" s="98" t="s">
        <v>13667</v>
      </c>
      <c r="E9387" s="98" t="s">
        <v>13670</v>
      </c>
      <c r="F9387" s="124">
        <v>11</v>
      </c>
      <c r="G9387" s="112">
        <v>41454</v>
      </c>
      <c r="H9387" s="98"/>
      <c r="I9387" s="123" t="str">
        <f t="shared" si="146"/>
        <v>NÃO</v>
      </c>
      <c r="J9387" s="123"/>
      <c r="K9387" s="123"/>
      <c r="L9387" s="123"/>
      <c r="M9387" s="98" t="s">
        <v>16033</v>
      </c>
      <c r="N9387" s="118"/>
    </row>
    <row r="9388" spans="1:14" x14ac:dyDescent="0.25">
      <c r="A9388" s="130">
        <v>88370879000104</v>
      </c>
      <c r="B9388" s="98" t="s">
        <v>13245</v>
      </c>
      <c r="C9388" s="123" t="s">
        <v>3812</v>
      </c>
      <c r="D9388" s="98" t="s">
        <v>13667</v>
      </c>
      <c r="E9388" s="98" t="s">
        <v>13670</v>
      </c>
      <c r="F9388" s="124">
        <v>14</v>
      </c>
      <c r="G9388" s="112">
        <v>44136</v>
      </c>
      <c r="H9388" s="98"/>
      <c r="I9388" s="123" t="str">
        <f t="shared" si="146"/>
        <v>SIM</v>
      </c>
      <c r="J9388" s="123"/>
      <c r="K9388" s="123"/>
      <c r="L9388" s="123"/>
      <c r="M9388" s="98"/>
      <c r="N9388" s="118"/>
    </row>
    <row r="9389" spans="1:14" x14ac:dyDescent="0.25">
      <c r="A9389" s="130">
        <v>18308734000106</v>
      </c>
      <c r="B9389" s="98" t="s">
        <v>13246</v>
      </c>
      <c r="C9389" s="123" t="s">
        <v>1356</v>
      </c>
      <c r="D9389" s="98" t="s">
        <v>13667</v>
      </c>
      <c r="E9389" s="98" t="s">
        <v>13670</v>
      </c>
      <c r="F9389" s="124">
        <v>11</v>
      </c>
      <c r="G9389" s="112">
        <v>39547</v>
      </c>
      <c r="H9389" s="98"/>
      <c r="I9389" s="123" t="str">
        <f t="shared" si="146"/>
        <v>NÃO</v>
      </c>
      <c r="J9389" s="123"/>
      <c r="K9389" s="123"/>
      <c r="L9389" s="123"/>
      <c r="M9389" s="98"/>
      <c r="N9389" s="118"/>
    </row>
    <row r="9390" spans="1:14" x14ac:dyDescent="0.25">
      <c r="A9390" s="130">
        <v>18241349000180</v>
      </c>
      <c r="B9390" s="98" t="s">
        <v>13247</v>
      </c>
      <c r="C9390" s="123" t="s">
        <v>1356</v>
      </c>
      <c r="D9390" s="98" t="s">
        <v>13667</v>
      </c>
      <c r="E9390" s="98" t="s">
        <v>13670</v>
      </c>
      <c r="F9390" s="124">
        <v>11</v>
      </c>
      <c r="G9390" s="112">
        <v>38417</v>
      </c>
      <c r="H9390" s="98"/>
      <c r="I9390" s="123" t="str">
        <f t="shared" si="146"/>
        <v>NÃO</v>
      </c>
      <c r="J9390" s="123"/>
      <c r="K9390" s="123"/>
      <c r="L9390" s="123"/>
      <c r="M9390" s="98"/>
      <c r="N9390" s="118"/>
    </row>
    <row r="9391" spans="1:14" x14ac:dyDescent="0.25">
      <c r="A9391" s="130">
        <v>97229181000164</v>
      </c>
      <c r="B9391" s="98" t="s">
        <v>13248</v>
      </c>
      <c r="C9391" s="123" t="s">
        <v>3812</v>
      </c>
      <c r="D9391" s="98" t="s">
        <v>13667</v>
      </c>
      <c r="E9391" s="98" t="s">
        <v>13670</v>
      </c>
      <c r="F9391" s="124">
        <v>14</v>
      </c>
      <c r="G9391" s="112">
        <v>44136</v>
      </c>
      <c r="H9391" s="98"/>
      <c r="I9391" s="123" t="str">
        <f t="shared" si="146"/>
        <v>SIM</v>
      </c>
      <c r="J9391" s="123"/>
      <c r="K9391" s="123"/>
      <c r="L9391" s="123"/>
      <c r="M9391" s="98"/>
      <c r="N9391" s="118"/>
    </row>
    <row r="9392" spans="1:14" x14ac:dyDescent="0.25">
      <c r="A9392" s="130">
        <v>75381178000129</v>
      </c>
      <c r="B9392" s="98" t="s">
        <v>13249</v>
      </c>
      <c r="C9392" s="123" t="s">
        <v>3143</v>
      </c>
      <c r="D9392" s="98" t="s">
        <v>13667</v>
      </c>
      <c r="E9392" s="98" t="s">
        <v>13670</v>
      </c>
      <c r="F9392" s="124">
        <v>11</v>
      </c>
      <c r="G9392" s="112">
        <v>40502</v>
      </c>
      <c r="H9392" s="98"/>
      <c r="I9392" s="123" t="str">
        <f t="shared" si="146"/>
        <v>NÃO</v>
      </c>
      <c r="J9392" s="123"/>
      <c r="K9392" s="123"/>
      <c r="L9392" s="123"/>
      <c r="M9392" s="98" t="s">
        <v>13534</v>
      </c>
      <c r="N9392" s="118"/>
    </row>
    <row r="9393" spans="1:14" x14ac:dyDescent="0.25">
      <c r="A9393" s="130">
        <v>8080210000149</v>
      </c>
      <c r="B9393" s="98" t="s">
        <v>13250</v>
      </c>
      <c r="C9393" s="123" t="s">
        <v>3601</v>
      </c>
      <c r="D9393" s="98" t="s">
        <v>13667</v>
      </c>
      <c r="E9393" s="98" t="s">
        <v>13670</v>
      </c>
      <c r="F9393" s="124">
        <v>14</v>
      </c>
      <c r="G9393" s="112">
        <v>44075</v>
      </c>
      <c r="H9393" s="98"/>
      <c r="I9393" s="123" t="str">
        <f t="shared" si="146"/>
        <v>SIM</v>
      </c>
      <c r="J9393" s="123"/>
      <c r="K9393" s="123"/>
      <c r="L9393" s="123"/>
      <c r="M9393" s="98"/>
      <c r="N9393" s="118"/>
    </row>
    <row r="9394" spans="1:14" x14ac:dyDescent="0.25">
      <c r="A9394" s="130">
        <v>92902055000105</v>
      </c>
      <c r="B9394" s="98" t="s">
        <v>13251</v>
      </c>
      <c r="C9394" s="123" t="s">
        <v>3812</v>
      </c>
      <c r="D9394" s="98" t="s">
        <v>13667</v>
      </c>
      <c r="E9394" s="98" t="s">
        <v>13670</v>
      </c>
      <c r="F9394" s="124">
        <v>14</v>
      </c>
      <c r="G9394" s="112">
        <v>43956</v>
      </c>
      <c r="H9394" s="98"/>
      <c r="I9394" s="123" t="str">
        <f t="shared" si="146"/>
        <v>SIM</v>
      </c>
      <c r="J9394" s="123"/>
      <c r="K9394" s="123"/>
      <c r="L9394" s="123"/>
      <c r="M9394" s="98"/>
      <c r="N9394" s="118"/>
    </row>
    <row r="9395" spans="1:14" x14ac:dyDescent="0.25">
      <c r="A9395" s="130">
        <v>94442241000134</v>
      </c>
      <c r="B9395" s="98" t="s">
        <v>13252</v>
      </c>
      <c r="C9395" s="123" t="s">
        <v>3812</v>
      </c>
      <c r="D9395" s="98" t="s">
        <v>13667</v>
      </c>
      <c r="E9395" s="98" t="s">
        <v>13670</v>
      </c>
      <c r="F9395" s="124">
        <v>14</v>
      </c>
      <c r="G9395" s="112">
        <v>43922</v>
      </c>
      <c r="H9395" s="98"/>
      <c r="I9395" s="123" t="str">
        <f t="shared" si="146"/>
        <v>SIM</v>
      </c>
      <c r="J9395" s="123"/>
      <c r="K9395" s="123"/>
      <c r="L9395" s="123"/>
      <c r="M9395" s="98"/>
      <c r="N9395" s="118"/>
    </row>
    <row r="9396" spans="1:14" x14ac:dyDescent="0.25">
      <c r="A9396" s="130">
        <v>91984492000152</v>
      </c>
      <c r="B9396" s="98" t="s">
        <v>13253</v>
      </c>
      <c r="C9396" s="123" t="s">
        <v>3812</v>
      </c>
      <c r="D9396" s="98" t="s">
        <v>13667</v>
      </c>
      <c r="E9396" s="98" t="s">
        <v>13670</v>
      </c>
      <c r="F9396" s="124">
        <v>11</v>
      </c>
      <c r="G9396" s="112">
        <v>40875</v>
      </c>
      <c r="H9396" s="98"/>
      <c r="I9396" s="123" t="str">
        <f t="shared" si="146"/>
        <v>NÃO</v>
      </c>
      <c r="J9396" s="123"/>
      <c r="K9396" s="123"/>
      <c r="L9396" s="123"/>
      <c r="M9396" s="98" t="s">
        <v>16516</v>
      </c>
      <c r="N9396" s="118"/>
    </row>
    <row r="9397" spans="1:14" x14ac:dyDescent="0.25">
      <c r="A9397" s="130">
        <v>8308470000129</v>
      </c>
      <c r="B9397" s="98" t="s">
        <v>13254</v>
      </c>
      <c r="C9397" s="123" t="s">
        <v>3601</v>
      </c>
      <c r="D9397" s="98" t="s">
        <v>13667</v>
      </c>
      <c r="E9397" s="98" t="s">
        <v>13670</v>
      </c>
      <c r="F9397" s="124">
        <v>11</v>
      </c>
      <c r="G9397" s="112">
        <v>41635</v>
      </c>
      <c r="H9397" s="98"/>
      <c r="I9397" s="123" t="str">
        <f t="shared" si="146"/>
        <v>NÃO</v>
      </c>
      <c r="J9397" s="123"/>
      <c r="K9397" s="123"/>
      <c r="L9397" s="123"/>
      <c r="M9397" s="98" t="s">
        <v>16123</v>
      </c>
      <c r="N9397" s="118"/>
    </row>
    <row r="9398" spans="1:14" x14ac:dyDescent="0.25">
      <c r="A9398" s="130">
        <v>46177523000109</v>
      </c>
      <c r="B9398" s="98" t="s">
        <v>13255</v>
      </c>
      <c r="C9398" s="123" t="s">
        <v>4626</v>
      </c>
      <c r="D9398" s="98" t="s">
        <v>13667</v>
      </c>
      <c r="E9398" s="98" t="s">
        <v>13670</v>
      </c>
      <c r="F9398" s="124">
        <v>14</v>
      </c>
      <c r="G9398" s="112">
        <v>44136</v>
      </c>
      <c r="H9398" s="98"/>
      <c r="I9398" s="123" t="str">
        <f t="shared" si="146"/>
        <v>SIM</v>
      </c>
      <c r="J9398" s="123"/>
      <c r="K9398" s="123"/>
      <c r="L9398" s="123"/>
      <c r="M9398" s="98"/>
      <c r="N9398" s="118"/>
    </row>
    <row r="9399" spans="1:14" x14ac:dyDescent="0.25">
      <c r="A9399" s="130">
        <v>87572079000103</v>
      </c>
      <c r="B9399" s="98" t="s">
        <v>13256</v>
      </c>
      <c r="C9399" s="123" t="s">
        <v>3812</v>
      </c>
      <c r="D9399" s="98" t="s">
        <v>13667</v>
      </c>
      <c r="E9399" s="98" t="s">
        <v>13670</v>
      </c>
      <c r="F9399" s="124">
        <v>14</v>
      </c>
      <c r="G9399" s="112">
        <v>44136</v>
      </c>
      <c r="H9399" s="98"/>
      <c r="I9399" s="123" t="str">
        <f t="shared" si="146"/>
        <v>SIM</v>
      </c>
      <c r="J9399" s="123"/>
      <c r="K9399" s="123"/>
      <c r="L9399" s="123"/>
      <c r="M9399" s="98"/>
      <c r="N9399" s="118"/>
    </row>
    <row r="9400" spans="1:14" x14ac:dyDescent="0.25">
      <c r="A9400" s="130">
        <v>11361896000150</v>
      </c>
      <c r="B9400" s="98" t="s">
        <v>13257</v>
      </c>
      <c r="C9400" s="123" t="s">
        <v>2758</v>
      </c>
      <c r="D9400" s="98" t="s">
        <v>13667</v>
      </c>
      <c r="E9400" s="98" t="s">
        <v>13670</v>
      </c>
      <c r="F9400" s="124">
        <v>11</v>
      </c>
      <c r="G9400" s="112">
        <v>38824</v>
      </c>
      <c r="H9400" s="98"/>
      <c r="I9400" s="123" t="str">
        <f t="shared" si="146"/>
        <v>NÃO</v>
      </c>
      <c r="J9400" s="123"/>
      <c r="K9400" s="123"/>
      <c r="L9400" s="123"/>
      <c r="M9400" s="98"/>
      <c r="N9400" s="118"/>
    </row>
    <row r="9401" spans="1:14" x14ac:dyDescent="0.25">
      <c r="A9401" s="130">
        <v>8917080000156</v>
      </c>
      <c r="B9401" s="98" t="s">
        <v>13258</v>
      </c>
      <c r="C9401" s="123" t="s">
        <v>2554</v>
      </c>
      <c r="D9401" s="98" t="s">
        <v>13667</v>
      </c>
      <c r="E9401" s="98" t="s">
        <v>13670</v>
      </c>
      <c r="F9401" s="124">
        <v>11</v>
      </c>
      <c r="G9401" s="112">
        <v>41022</v>
      </c>
      <c r="H9401" s="98"/>
      <c r="I9401" s="123" t="str">
        <f t="shared" si="146"/>
        <v>NÃO</v>
      </c>
      <c r="J9401" s="123"/>
      <c r="K9401" s="123"/>
      <c r="L9401" s="123"/>
      <c r="M9401" s="98" t="s">
        <v>15225</v>
      </c>
      <c r="N9401" s="118"/>
    </row>
    <row r="9402" spans="1:14" x14ac:dyDescent="0.25">
      <c r="A9402" s="130">
        <v>13696257000171</v>
      </c>
      <c r="B9402" s="98" t="s">
        <v>13259</v>
      </c>
      <c r="C9402" s="123" t="s">
        <v>215</v>
      </c>
      <c r="D9402" s="98" t="s">
        <v>13667</v>
      </c>
      <c r="E9402" s="98" t="s">
        <v>13670</v>
      </c>
      <c r="F9402" s="124">
        <v>11</v>
      </c>
      <c r="G9402" s="112">
        <v>40529</v>
      </c>
      <c r="H9402" s="98"/>
      <c r="I9402" s="123" t="str">
        <f t="shared" si="146"/>
        <v>NÃO</v>
      </c>
      <c r="J9402" s="123"/>
      <c r="K9402" s="123"/>
      <c r="L9402" s="123"/>
      <c r="M9402" s="98"/>
      <c r="N9402" s="118"/>
    </row>
    <row r="9403" spans="1:14" x14ac:dyDescent="0.25">
      <c r="A9403" s="130">
        <v>87366159000102</v>
      </c>
      <c r="B9403" s="98" t="s">
        <v>13260</v>
      </c>
      <c r="C9403" s="123" t="s">
        <v>3812</v>
      </c>
      <c r="D9403" s="98" t="s">
        <v>13667</v>
      </c>
      <c r="E9403" s="98" t="s">
        <v>13670</v>
      </c>
      <c r="F9403" s="124">
        <v>14</v>
      </c>
      <c r="G9403" s="112">
        <v>44075</v>
      </c>
      <c r="H9403" s="98"/>
      <c r="I9403" s="123" t="str">
        <f t="shared" si="146"/>
        <v>SIM</v>
      </c>
      <c r="J9403" s="123"/>
      <c r="K9403" s="123"/>
      <c r="L9403" s="123"/>
      <c r="M9403" s="98"/>
      <c r="N9403" s="118"/>
    </row>
    <row r="9404" spans="1:14" x14ac:dyDescent="0.25">
      <c r="A9404" s="130">
        <v>29138393000186</v>
      </c>
      <c r="B9404" s="98" t="s">
        <v>13261</v>
      </c>
      <c r="C9404" s="123" t="s">
        <v>3513</v>
      </c>
      <c r="D9404" s="98" t="s">
        <v>13667</v>
      </c>
      <c r="E9404" s="98" t="s">
        <v>13670</v>
      </c>
      <c r="F9404" s="124">
        <v>11</v>
      </c>
      <c r="G9404" s="112">
        <v>42005</v>
      </c>
      <c r="H9404" s="98"/>
      <c r="I9404" s="123" t="str">
        <f t="shared" si="146"/>
        <v>NÃO</v>
      </c>
      <c r="J9404" s="123"/>
      <c r="K9404" s="123"/>
      <c r="L9404" s="123"/>
      <c r="M9404" s="98" t="s">
        <v>16035</v>
      </c>
      <c r="N9404" s="118"/>
    </row>
    <row r="9405" spans="1:14" x14ac:dyDescent="0.25">
      <c r="A9405" s="130">
        <v>29138393000186</v>
      </c>
      <c r="B9405" s="98" t="s">
        <v>13261</v>
      </c>
      <c r="C9405" s="123" t="s">
        <v>3513</v>
      </c>
      <c r="D9405" s="98" t="s">
        <v>13667</v>
      </c>
      <c r="E9405" s="98" t="s">
        <v>13670</v>
      </c>
      <c r="F9405" s="124">
        <v>11</v>
      </c>
      <c r="G9405" s="112">
        <v>42005</v>
      </c>
      <c r="H9405" s="98"/>
      <c r="I9405" s="123" t="str">
        <f t="shared" si="146"/>
        <v>NÃO</v>
      </c>
      <c r="J9405" s="123"/>
      <c r="K9405" s="123"/>
      <c r="L9405" s="123"/>
      <c r="M9405" s="98" t="s">
        <v>16035</v>
      </c>
      <c r="N9405" s="118"/>
    </row>
    <row r="9406" spans="1:14" x14ac:dyDescent="0.25">
      <c r="A9406" s="130">
        <v>88185020000125</v>
      </c>
      <c r="B9406" s="98" t="s">
        <v>13262</v>
      </c>
      <c r="C9406" s="123" t="s">
        <v>3812</v>
      </c>
      <c r="D9406" s="98" t="s">
        <v>13667</v>
      </c>
      <c r="E9406" s="98" t="s">
        <v>13670</v>
      </c>
      <c r="F9406" s="124">
        <v>11</v>
      </c>
      <c r="G9406" s="112">
        <v>43095</v>
      </c>
      <c r="H9406" s="98"/>
      <c r="I9406" s="123" t="str">
        <f t="shared" si="146"/>
        <v>NÃO</v>
      </c>
      <c r="J9406" s="123"/>
      <c r="K9406" s="123"/>
      <c r="L9406" s="123"/>
      <c r="M9406" s="98"/>
      <c r="N9406" s="118"/>
    </row>
    <row r="9407" spans="1:14" x14ac:dyDescent="0.25">
      <c r="A9407" s="130">
        <v>32147670000121</v>
      </c>
      <c r="B9407" s="98" t="s">
        <v>13263</v>
      </c>
      <c r="C9407" s="123" t="s">
        <v>3513</v>
      </c>
      <c r="D9407" s="98" t="s">
        <v>13667</v>
      </c>
      <c r="E9407" s="98" t="s">
        <v>13670</v>
      </c>
      <c r="F9407" s="124">
        <v>11</v>
      </c>
      <c r="G9407" s="112">
        <v>40998</v>
      </c>
      <c r="H9407" s="98"/>
      <c r="I9407" s="123" t="str">
        <f t="shared" si="146"/>
        <v>NÃO</v>
      </c>
      <c r="J9407" s="123"/>
      <c r="K9407" s="123"/>
      <c r="L9407" s="123"/>
      <c r="M9407" s="98" t="s">
        <v>16038</v>
      </c>
      <c r="N9407" s="118"/>
    </row>
    <row r="9408" spans="1:14" x14ac:dyDescent="0.25">
      <c r="A9408" s="130">
        <v>78200482000110</v>
      </c>
      <c r="B9408" s="98" t="s">
        <v>13264</v>
      </c>
      <c r="C9408" s="123" t="s">
        <v>3143</v>
      </c>
      <c r="D9408" s="98" t="s">
        <v>13667</v>
      </c>
      <c r="E9408" s="98" t="s">
        <v>13670</v>
      </c>
      <c r="F9408" s="124">
        <v>11</v>
      </c>
      <c r="G9408" s="112">
        <v>40985</v>
      </c>
      <c r="H9408" s="98"/>
      <c r="I9408" s="123" t="str">
        <f t="shared" si="146"/>
        <v>NÃO</v>
      </c>
      <c r="J9408" s="123"/>
      <c r="K9408" s="123"/>
      <c r="L9408" s="123"/>
      <c r="M9408" s="98" t="s">
        <v>15899</v>
      </c>
      <c r="N9408" s="118"/>
    </row>
    <row r="9409" spans="1:14" x14ac:dyDescent="0.25">
      <c r="A9409" s="130">
        <v>97320030000117</v>
      </c>
      <c r="B9409" s="98" t="s">
        <v>13265</v>
      </c>
      <c r="C9409" s="123" t="s">
        <v>3812</v>
      </c>
      <c r="D9409" s="98" t="s">
        <v>13667</v>
      </c>
      <c r="E9409" s="98" t="s">
        <v>13670</v>
      </c>
      <c r="F9409" s="124">
        <v>11</v>
      </c>
      <c r="G9409" s="112">
        <v>42736</v>
      </c>
      <c r="H9409" s="98"/>
      <c r="I9409" s="123" t="str">
        <f t="shared" si="146"/>
        <v>NÃO</v>
      </c>
      <c r="J9409" s="123"/>
      <c r="K9409" s="123"/>
      <c r="L9409" s="123"/>
      <c r="M9409" s="98" t="s">
        <v>16520</v>
      </c>
      <c r="N9409" s="118"/>
    </row>
    <row r="9410" spans="1:14" x14ac:dyDescent="0.25">
      <c r="A9410" s="130">
        <v>1612509000158</v>
      </c>
      <c r="B9410" s="98" t="s">
        <v>13266</v>
      </c>
      <c r="C9410" s="123" t="s">
        <v>1356</v>
      </c>
      <c r="D9410" s="98" t="s">
        <v>13667</v>
      </c>
      <c r="E9410" s="98" t="s">
        <v>13670</v>
      </c>
      <c r="F9410" s="124">
        <v>14</v>
      </c>
      <c r="G9410" s="112">
        <v>44136</v>
      </c>
      <c r="H9410" s="98"/>
      <c r="I9410" s="123" t="str">
        <f t="shared" si="146"/>
        <v>SIM</v>
      </c>
      <c r="J9410" s="123"/>
      <c r="K9410" s="123"/>
      <c r="L9410" s="123"/>
      <c r="M9410" s="98"/>
      <c r="N9410" s="118"/>
    </row>
    <row r="9411" spans="1:14" x14ac:dyDescent="0.25">
      <c r="A9411" s="130">
        <v>52879780000195</v>
      </c>
      <c r="B9411" s="98" t="s">
        <v>13267</v>
      </c>
      <c r="C9411" s="123" t="s">
        <v>4626</v>
      </c>
      <c r="D9411" s="98" t="s">
        <v>13667</v>
      </c>
      <c r="E9411" s="98" t="s">
        <v>13670</v>
      </c>
      <c r="F9411" s="124">
        <v>11</v>
      </c>
      <c r="G9411" s="112">
        <v>43788</v>
      </c>
      <c r="H9411" s="98"/>
      <c r="I9411" s="123" t="str">
        <f t="shared" ref="I9411:I9474" si="147">IFERROR(IF(OR(E9411="Ativos", E9411="Aposentados",E9411="Pensionistas"),IF(F9411&gt;=14,"SIM","NÃO"),""),"")</f>
        <v>NÃO</v>
      </c>
      <c r="J9411" s="123"/>
      <c r="K9411" s="123"/>
      <c r="L9411" s="123"/>
      <c r="M9411" s="98"/>
      <c r="N9411" s="118"/>
    </row>
    <row r="9412" spans="1:14" x14ac:dyDescent="0.25">
      <c r="A9412" s="130">
        <v>1612805000159</v>
      </c>
      <c r="B9412" s="98" t="s">
        <v>13268</v>
      </c>
      <c r="C9412" s="123" t="s">
        <v>2926</v>
      </c>
      <c r="D9412" s="98" t="s">
        <v>13667</v>
      </c>
      <c r="E9412" s="98" t="s">
        <v>13670</v>
      </c>
      <c r="F9412" s="124">
        <v>14</v>
      </c>
      <c r="G9412" s="112">
        <v>44166</v>
      </c>
      <c r="H9412" s="98"/>
      <c r="I9412" s="123" t="str">
        <f t="shared" si="147"/>
        <v>SIM</v>
      </c>
      <c r="J9412" s="123"/>
      <c r="K9412" s="123"/>
      <c r="L9412" s="123"/>
      <c r="M9412" s="98"/>
      <c r="N9412" s="118"/>
    </row>
    <row r="9413" spans="1:14" x14ac:dyDescent="0.25">
      <c r="A9413" s="130">
        <v>87613196000178</v>
      </c>
      <c r="B9413" s="98" t="s">
        <v>13269</v>
      </c>
      <c r="C9413" s="123" t="s">
        <v>3812</v>
      </c>
      <c r="D9413" s="98" t="s">
        <v>13667</v>
      </c>
      <c r="E9413" s="98" t="s">
        <v>13670</v>
      </c>
      <c r="F9413" s="124">
        <v>14</v>
      </c>
      <c r="G9413" s="112">
        <v>44013</v>
      </c>
      <c r="H9413" s="98"/>
      <c r="I9413" s="123" t="str">
        <f t="shared" si="147"/>
        <v>SIM</v>
      </c>
      <c r="J9413" s="123"/>
      <c r="K9413" s="123"/>
      <c r="L9413" s="123"/>
      <c r="M9413" s="98"/>
      <c r="N9413" s="118"/>
    </row>
    <row r="9414" spans="1:14" x14ac:dyDescent="0.25">
      <c r="A9414" s="130">
        <v>91997056000118</v>
      </c>
      <c r="B9414" s="98" t="s">
        <v>13270</v>
      </c>
      <c r="C9414" s="123" t="s">
        <v>3812</v>
      </c>
      <c r="D9414" s="98" t="s">
        <v>13667</v>
      </c>
      <c r="E9414" s="98" t="s">
        <v>13670</v>
      </c>
      <c r="F9414" s="124">
        <v>14</v>
      </c>
      <c r="G9414" s="112">
        <v>44013</v>
      </c>
      <c r="H9414" s="98"/>
      <c r="I9414" s="123" t="str">
        <f t="shared" si="147"/>
        <v>SIM</v>
      </c>
      <c r="J9414" s="123"/>
      <c r="K9414" s="123"/>
      <c r="L9414" s="123"/>
      <c r="M9414" s="98"/>
      <c r="N9414" s="118"/>
    </row>
    <row r="9415" spans="1:14" x14ac:dyDescent="0.25">
      <c r="A9415" s="130">
        <v>92000215000120</v>
      </c>
      <c r="B9415" s="98" t="s">
        <v>13271</v>
      </c>
      <c r="C9415" s="123" t="s">
        <v>3812</v>
      </c>
      <c r="D9415" s="98" t="s">
        <v>13667</v>
      </c>
      <c r="E9415" s="98" t="s">
        <v>13670</v>
      </c>
      <c r="F9415" s="124">
        <v>11</v>
      </c>
      <c r="G9415" s="112">
        <v>42487</v>
      </c>
      <c r="H9415" s="98"/>
      <c r="I9415" s="123" t="str">
        <f t="shared" si="147"/>
        <v>NÃO</v>
      </c>
      <c r="J9415" s="123"/>
      <c r="K9415" s="123"/>
      <c r="L9415" s="123"/>
      <c r="M9415" s="98" t="s">
        <v>16522</v>
      </c>
      <c r="N9415" s="118"/>
    </row>
    <row r="9416" spans="1:14" x14ac:dyDescent="0.25">
      <c r="A9416" s="130">
        <v>87613501000121</v>
      </c>
      <c r="B9416" s="98" t="s">
        <v>13272</v>
      </c>
      <c r="C9416" s="123" t="s">
        <v>3812</v>
      </c>
      <c r="D9416" s="98" t="s">
        <v>13667</v>
      </c>
      <c r="E9416" s="98" t="s">
        <v>13670</v>
      </c>
      <c r="F9416" s="124">
        <v>11</v>
      </c>
      <c r="G9416" s="112">
        <v>42640</v>
      </c>
      <c r="H9416" s="98"/>
      <c r="I9416" s="123" t="str">
        <f t="shared" si="147"/>
        <v>NÃO</v>
      </c>
      <c r="J9416" s="123"/>
      <c r="K9416" s="123"/>
      <c r="L9416" s="123"/>
      <c r="M9416" s="98" t="s">
        <v>16523</v>
      </c>
      <c r="N9416" s="118"/>
    </row>
    <row r="9417" spans="1:14" x14ac:dyDescent="0.25">
      <c r="A9417" s="130">
        <v>25107525000151</v>
      </c>
      <c r="B9417" s="98" t="s">
        <v>13273</v>
      </c>
      <c r="C9417" s="123" t="s">
        <v>901</v>
      </c>
      <c r="D9417" s="98" t="s">
        <v>13667</v>
      </c>
      <c r="E9417" s="98" t="s">
        <v>13670</v>
      </c>
      <c r="F9417" s="124">
        <v>14</v>
      </c>
      <c r="G9417" s="112">
        <v>44136</v>
      </c>
      <c r="H9417" s="98"/>
      <c r="I9417" s="123" t="str">
        <f t="shared" si="147"/>
        <v>SIM</v>
      </c>
      <c r="J9417" s="123"/>
      <c r="K9417" s="123"/>
      <c r="L9417" s="123"/>
      <c r="M9417" s="98"/>
      <c r="N9417" s="118"/>
    </row>
    <row r="9418" spans="1:14" x14ac:dyDescent="0.25">
      <c r="A9418" s="130">
        <v>8449571000110</v>
      </c>
      <c r="B9418" s="98" t="s">
        <v>13274</v>
      </c>
      <c r="C9418" s="123" t="s">
        <v>3601</v>
      </c>
      <c r="D9418" s="98" t="s">
        <v>13667</v>
      </c>
      <c r="E9418" s="98" t="s">
        <v>13670</v>
      </c>
      <c r="F9418" s="124">
        <v>11</v>
      </c>
      <c r="G9418" s="112">
        <v>42135</v>
      </c>
      <c r="H9418" s="98"/>
      <c r="I9418" s="123" t="str">
        <f t="shared" si="147"/>
        <v>NÃO</v>
      </c>
      <c r="J9418" s="123"/>
      <c r="K9418" s="123"/>
      <c r="L9418" s="123"/>
      <c r="M9418" s="98" t="s">
        <v>16127</v>
      </c>
      <c r="N9418" s="118"/>
    </row>
    <row r="9419" spans="1:14" x14ac:dyDescent="0.25">
      <c r="A9419" s="130">
        <v>12421137000107</v>
      </c>
      <c r="B9419" s="98" t="s">
        <v>13275</v>
      </c>
      <c r="C9419" s="123" t="s">
        <v>29</v>
      </c>
      <c r="D9419" s="98" t="s">
        <v>13667</v>
      </c>
      <c r="E9419" s="98" t="s">
        <v>13670</v>
      </c>
      <c r="F9419" s="124">
        <v>11</v>
      </c>
      <c r="G9419" s="112">
        <v>41340</v>
      </c>
      <c r="H9419" s="98"/>
      <c r="I9419" s="123" t="str">
        <f t="shared" si="147"/>
        <v>NÃO</v>
      </c>
      <c r="J9419" s="123"/>
      <c r="K9419" s="123"/>
      <c r="L9419" s="123"/>
      <c r="M9419" s="98" t="s">
        <v>13804</v>
      </c>
      <c r="N9419" s="118"/>
    </row>
    <row r="9420" spans="1:14" x14ac:dyDescent="0.25">
      <c r="A9420" s="130">
        <v>18307504000114</v>
      </c>
      <c r="B9420" s="98" t="s">
        <v>13276</v>
      </c>
      <c r="C9420" s="123" t="s">
        <v>1356</v>
      </c>
      <c r="D9420" s="98" t="s">
        <v>13667</v>
      </c>
      <c r="E9420" s="98" t="s">
        <v>13670</v>
      </c>
      <c r="F9420" s="124">
        <v>14</v>
      </c>
      <c r="G9420" s="112">
        <v>44105</v>
      </c>
      <c r="H9420" s="98"/>
      <c r="I9420" s="123" t="str">
        <f t="shared" si="147"/>
        <v>SIM</v>
      </c>
      <c r="J9420" s="123"/>
      <c r="K9420" s="123"/>
      <c r="L9420" s="123"/>
      <c r="M9420" s="98"/>
      <c r="N9420" s="118"/>
    </row>
    <row r="9421" spans="1:14" x14ac:dyDescent="0.25">
      <c r="A9421" s="130">
        <v>88597984000180</v>
      </c>
      <c r="B9421" s="98" t="s">
        <v>13277</v>
      </c>
      <c r="C9421" s="123" t="s">
        <v>3812</v>
      </c>
      <c r="D9421" s="98" t="s">
        <v>13667</v>
      </c>
      <c r="E9421" s="98" t="s">
        <v>13670</v>
      </c>
      <c r="F9421" s="124">
        <v>11</v>
      </c>
      <c r="G9421" s="112">
        <v>41744</v>
      </c>
      <c r="H9421" s="98"/>
      <c r="I9421" s="123" t="str">
        <f t="shared" si="147"/>
        <v>NÃO</v>
      </c>
      <c r="J9421" s="123"/>
      <c r="K9421" s="123"/>
      <c r="L9421" s="123"/>
      <c r="M9421" s="98" t="s">
        <v>16524</v>
      </c>
      <c r="N9421" s="118"/>
    </row>
    <row r="9422" spans="1:14" x14ac:dyDescent="0.25">
      <c r="A9422" s="130">
        <v>63761993000134</v>
      </c>
      <c r="B9422" s="98" t="s">
        <v>13278</v>
      </c>
      <c r="C9422" s="123" t="s">
        <v>3747</v>
      </c>
      <c r="D9422" s="98" t="s">
        <v>13667</v>
      </c>
      <c r="E9422" s="98" t="s">
        <v>13670</v>
      </c>
      <c r="F9422" s="124">
        <v>11</v>
      </c>
      <c r="G9422" s="112">
        <v>40878</v>
      </c>
      <c r="H9422" s="98"/>
      <c r="I9422" s="123" t="str">
        <f t="shared" si="147"/>
        <v>NÃO</v>
      </c>
      <c r="J9422" s="123"/>
      <c r="K9422" s="123"/>
      <c r="L9422" s="123"/>
      <c r="M9422" s="98"/>
      <c r="N9422" s="118"/>
    </row>
    <row r="9423" spans="1:14" x14ac:dyDescent="0.25">
      <c r="A9423" s="130">
        <v>94706033000103</v>
      </c>
      <c r="B9423" s="98" t="s">
        <v>13279</v>
      </c>
      <c r="C9423" s="123" t="s">
        <v>3812</v>
      </c>
      <c r="D9423" s="98" t="s">
        <v>13667</v>
      </c>
      <c r="E9423" s="98" t="s">
        <v>13670</v>
      </c>
      <c r="F9423" s="124">
        <v>11</v>
      </c>
      <c r="G9423" s="112">
        <v>39718</v>
      </c>
      <c r="H9423" s="98"/>
      <c r="I9423" s="123" t="str">
        <f t="shared" si="147"/>
        <v>NÃO</v>
      </c>
      <c r="J9423" s="123"/>
      <c r="K9423" s="123"/>
      <c r="L9423" s="123"/>
      <c r="M9423" s="98" t="s">
        <v>13534</v>
      </c>
      <c r="N9423" s="118"/>
    </row>
    <row r="9424" spans="1:14" x14ac:dyDescent="0.25">
      <c r="A9424" s="130">
        <v>1604139000107</v>
      </c>
      <c r="B9424" s="98" t="s">
        <v>13280</v>
      </c>
      <c r="C9424" s="123" t="s">
        <v>3513</v>
      </c>
      <c r="D9424" s="98" t="s">
        <v>13667</v>
      </c>
      <c r="E9424" s="98" t="s">
        <v>13670</v>
      </c>
      <c r="F9424" s="124">
        <v>11</v>
      </c>
      <c r="G9424" s="112">
        <v>40178</v>
      </c>
      <c r="H9424" s="98"/>
      <c r="I9424" s="123" t="str">
        <f t="shared" si="147"/>
        <v>NÃO</v>
      </c>
      <c r="J9424" s="123"/>
      <c r="K9424" s="123"/>
      <c r="L9424" s="123"/>
      <c r="M9424" s="98"/>
      <c r="N9424" s="118"/>
    </row>
    <row r="9425" spans="1:14" x14ac:dyDescent="0.25">
      <c r="A9425" s="130">
        <v>27174093000127</v>
      </c>
      <c r="B9425" s="98" t="s">
        <v>13281</v>
      </c>
      <c r="C9425" s="123" t="s">
        <v>821</v>
      </c>
      <c r="D9425" s="98" t="s">
        <v>13667</v>
      </c>
      <c r="E9425" s="98" t="s">
        <v>13670</v>
      </c>
      <c r="F9425" s="124">
        <v>11</v>
      </c>
      <c r="G9425" s="112">
        <v>43815</v>
      </c>
      <c r="H9425" s="98"/>
      <c r="I9425" s="123" t="str">
        <f t="shared" si="147"/>
        <v>NÃO</v>
      </c>
      <c r="J9425" s="123"/>
      <c r="K9425" s="123"/>
      <c r="L9425" s="123"/>
      <c r="M9425" s="98"/>
      <c r="N9425" s="118"/>
    </row>
    <row r="9426" spans="1:14" x14ac:dyDescent="0.25">
      <c r="A9426" s="130">
        <v>8874695000142</v>
      </c>
      <c r="B9426" s="98" t="s">
        <v>13282</v>
      </c>
      <c r="C9426" s="123" t="s">
        <v>2554</v>
      </c>
      <c r="D9426" s="98" t="s">
        <v>13667</v>
      </c>
      <c r="E9426" s="98" t="s">
        <v>13670</v>
      </c>
      <c r="F9426" s="124">
        <v>11</v>
      </c>
      <c r="G9426" s="112">
        <v>40787</v>
      </c>
      <c r="H9426" s="98"/>
      <c r="I9426" s="123" t="str">
        <f t="shared" si="147"/>
        <v>NÃO</v>
      </c>
      <c r="J9426" s="123"/>
      <c r="K9426" s="123"/>
      <c r="L9426" s="123"/>
      <c r="M9426" s="98"/>
      <c r="N9426" s="118"/>
    </row>
    <row r="9427" spans="1:14" x14ac:dyDescent="0.25">
      <c r="A9427" s="130">
        <v>8078412000156</v>
      </c>
      <c r="B9427" s="98" t="s">
        <v>13283</v>
      </c>
      <c r="C9427" s="123" t="s">
        <v>3601</v>
      </c>
      <c r="D9427" s="98" t="s">
        <v>13667</v>
      </c>
      <c r="E9427" s="98" t="s">
        <v>13670</v>
      </c>
      <c r="F9427" s="124">
        <v>11</v>
      </c>
      <c r="G9427" s="112">
        <v>41961</v>
      </c>
      <c r="H9427" s="98"/>
      <c r="I9427" s="123" t="str">
        <f t="shared" si="147"/>
        <v>NÃO</v>
      </c>
      <c r="J9427" s="123"/>
      <c r="K9427" s="123"/>
      <c r="L9427" s="123"/>
      <c r="M9427" s="98" t="s">
        <v>16129</v>
      </c>
      <c r="N9427" s="118"/>
    </row>
    <row r="9428" spans="1:14" x14ac:dyDescent="0.25">
      <c r="A9428" s="130">
        <v>18301069000110</v>
      </c>
      <c r="B9428" s="98" t="s">
        <v>13284</v>
      </c>
      <c r="C9428" s="123" t="s">
        <v>1356</v>
      </c>
      <c r="D9428" s="98" t="s">
        <v>13667</v>
      </c>
      <c r="E9428" s="98" t="s">
        <v>13670</v>
      </c>
      <c r="F9428" s="124">
        <v>14</v>
      </c>
      <c r="G9428" s="112">
        <v>44013</v>
      </c>
      <c r="H9428" s="98"/>
      <c r="I9428" s="123" t="str">
        <f t="shared" si="147"/>
        <v>SIM</v>
      </c>
      <c r="J9428" s="123"/>
      <c r="K9428" s="123"/>
      <c r="L9428" s="123"/>
      <c r="M9428" s="98"/>
      <c r="N9428" s="118"/>
    </row>
    <row r="9429" spans="1:14" x14ac:dyDescent="0.25">
      <c r="A9429" s="130">
        <v>16417784000198</v>
      </c>
      <c r="B9429" s="98" t="s">
        <v>13285</v>
      </c>
      <c r="C9429" s="123" t="s">
        <v>215</v>
      </c>
      <c r="D9429" s="98" t="s">
        <v>13667</v>
      </c>
      <c r="E9429" s="98" t="s">
        <v>13670</v>
      </c>
      <c r="F9429" s="124">
        <v>11</v>
      </c>
      <c r="G9429" s="112">
        <v>38957</v>
      </c>
      <c r="H9429" s="98"/>
      <c r="I9429" s="123" t="str">
        <f t="shared" si="147"/>
        <v>NÃO</v>
      </c>
      <c r="J9429" s="123"/>
      <c r="K9429" s="123"/>
      <c r="L9429" s="123"/>
      <c r="M9429" s="98"/>
      <c r="N9429" s="118"/>
    </row>
    <row r="9430" spans="1:14" x14ac:dyDescent="0.25">
      <c r="A9430" s="130">
        <v>18468058000120</v>
      </c>
      <c r="B9430" s="98" t="s">
        <v>13286</v>
      </c>
      <c r="C9430" s="123" t="s">
        <v>1356</v>
      </c>
      <c r="D9430" s="98" t="s">
        <v>13667</v>
      </c>
      <c r="E9430" s="98" t="s">
        <v>13670</v>
      </c>
      <c r="F9430" s="124">
        <v>14</v>
      </c>
      <c r="G9430" s="112">
        <v>44064</v>
      </c>
      <c r="H9430" s="98"/>
      <c r="I9430" s="123" t="str">
        <f t="shared" si="147"/>
        <v>SIM</v>
      </c>
      <c r="J9430" s="123"/>
      <c r="K9430" s="123"/>
      <c r="L9430" s="123"/>
      <c r="M9430" s="98"/>
      <c r="N9430" s="118"/>
    </row>
    <row r="9431" spans="1:14" x14ac:dyDescent="0.25">
      <c r="A9431" s="130">
        <v>14222277000173</v>
      </c>
      <c r="B9431" s="98" t="s">
        <v>13287</v>
      </c>
      <c r="C9431" s="123" t="s">
        <v>215</v>
      </c>
      <c r="D9431" s="98" t="s">
        <v>13667</v>
      </c>
      <c r="E9431" s="98" t="s">
        <v>13670</v>
      </c>
      <c r="F9431" s="124">
        <v>11</v>
      </c>
      <c r="G9431" s="112">
        <v>38785</v>
      </c>
      <c r="H9431" s="98"/>
      <c r="I9431" s="123" t="str">
        <f t="shared" si="147"/>
        <v>NÃO</v>
      </c>
      <c r="J9431" s="123"/>
      <c r="K9431" s="123"/>
      <c r="L9431" s="123"/>
      <c r="M9431" s="98"/>
      <c r="N9431" s="118"/>
    </row>
    <row r="9432" spans="1:14" x14ac:dyDescent="0.25">
      <c r="A9432" s="130">
        <v>44847663000111</v>
      </c>
      <c r="B9432" s="98" t="s">
        <v>13288</v>
      </c>
      <c r="C9432" s="123" t="s">
        <v>4626</v>
      </c>
      <c r="D9432" s="98" t="s">
        <v>13667</v>
      </c>
      <c r="E9432" s="98" t="s">
        <v>13670</v>
      </c>
      <c r="F9432" s="124">
        <v>14</v>
      </c>
      <c r="G9432" s="112">
        <v>44049</v>
      </c>
      <c r="H9432" s="98"/>
      <c r="I9432" s="123" t="str">
        <f t="shared" si="147"/>
        <v>SIM</v>
      </c>
      <c r="J9432" s="123"/>
      <c r="K9432" s="123"/>
      <c r="L9432" s="123"/>
      <c r="M9432" s="98"/>
      <c r="N9432" s="118"/>
    </row>
    <row r="9433" spans="1:14" x14ac:dyDescent="0.25">
      <c r="A9433" s="130">
        <v>10282945000105</v>
      </c>
      <c r="B9433" s="98" t="s">
        <v>13289</v>
      </c>
      <c r="C9433" s="123" t="s">
        <v>2758</v>
      </c>
      <c r="D9433" s="98" t="s">
        <v>13667</v>
      </c>
      <c r="E9433" s="98" t="s">
        <v>13670</v>
      </c>
      <c r="F9433" s="124">
        <v>11</v>
      </c>
      <c r="G9433" s="112">
        <v>38941</v>
      </c>
      <c r="H9433" s="98"/>
      <c r="I9433" s="123" t="str">
        <f t="shared" si="147"/>
        <v>NÃO</v>
      </c>
      <c r="J9433" s="123"/>
      <c r="K9433" s="123"/>
      <c r="L9433" s="123"/>
      <c r="M9433" s="98"/>
      <c r="N9433" s="118"/>
    </row>
    <row r="9434" spans="1:14" x14ac:dyDescent="0.25">
      <c r="A9434" s="130">
        <v>44229813000123</v>
      </c>
      <c r="B9434" s="98" t="s">
        <v>13290</v>
      </c>
      <c r="C9434" s="123" t="s">
        <v>4626</v>
      </c>
      <c r="D9434" s="98" t="s">
        <v>13667</v>
      </c>
      <c r="E9434" s="98" t="s">
        <v>13670</v>
      </c>
      <c r="F9434" s="124">
        <v>11</v>
      </c>
      <c r="G9434" s="112">
        <v>41459</v>
      </c>
      <c r="H9434" s="98"/>
      <c r="I9434" s="123" t="str">
        <f t="shared" si="147"/>
        <v>NÃO</v>
      </c>
      <c r="J9434" s="123"/>
      <c r="K9434" s="123"/>
      <c r="L9434" s="123"/>
      <c r="M9434" s="98" t="s">
        <v>16948</v>
      </c>
      <c r="N9434" s="118"/>
    </row>
    <row r="9435" spans="1:14" x14ac:dyDescent="0.25">
      <c r="A9435" s="130">
        <v>1343086000118</v>
      </c>
      <c r="B9435" s="98" t="s">
        <v>13291</v>
      </c>
      <c r="C9435" s="123" t="s">
        <v>901</v>
      </c>
      <c r="D9435" s="98" t="s">
        <v>13667</v>
      </c>
      <c r="E9435" s="98" t="s">
        <v>13670</v>
      </c>
      <c r="F9435" s="124">
        <v>14</v>
      </c>
      <c r="G9435" s="112">
        <v>44105</v>
      </c>
      <c r="H9435" s="98"/>
      <c r="I9435" s="123" t="str">
        <f t="shared" si="147"/>
        <v>SIM</v>
      </c>
      <c r="J9435" s="123"/>
      <c r="K9435" s="123"/>
      <c r="L9435" s="123"/>
      <c r="M9435" s="98"/>
      <c r="N9435" s="118"/>
    </row>
    <row r="9436" spans="1:14" x14ac:dyDescent="0.25">
      <c r="A9436" s="130">
        <v>18008912000175</v>
      </c>
      <c r="B9436" s="98" t="s">
        <v>13292</v>
      </c>
      <c r="C9436" s="123" t="s">
        <v>1356</v>
      </c>
      <c r="D9436" s="98" t="s">
        <v>13667</v>
      </c>
      <c r="E9436" s="98" t="s">
        <v>13670</v>
      </c>
      <c r="F9436" s="124">
        <v>11</v>
      </c>
      <c r="G9436" s="112">
        <v>39675</v>
      </c>
      <c r="H9436" s="98"/>
      <c r="I9436" s="123" t="str">
        <f t="shared" si="147"/>
        <v>NÃO</v>
      </c>
      <c r="J9436" s="123"/>
      <c r="K9436" s="123"/>
      <c r="L9436" s="123"/>
      <c r="M9436" s="98"/>
      <c r="N9436" s="118"/>
    </row>
    <row r="9437" spans="1:14" x14ac:dyDescent="0.25">
      <c r="A9437" s="130">
        <v>11361250000173</v>
      </c>
      <c r="B9437" s="98" t="s">
        <v>13293</v>
      </c>
      <c r="C9437" s="123" t="s">
        <v>2758</v>
      </c>
      <c r="D9437" s="98" t="s">
        <v>13667</v>
      </c>
      <c r="E9437" s="98" t="s">
        <v>13670</v>
      </c>
      <c r="F9437" s="124">
        <v>11</v>
      </c>
      <c r="G9437" s="112">
        <v>38701</v>
      </c>
      <c r="H9437" s="98"/>
      <c r="I9437" s="123" t="str">
        <f t="shared" si="147"/>
        <v>NÃO</v>
      </c>
      <c r="J9437" s="123"/>
      <c r="K9437" s="123"/>
      <c r="L9437" s="123"/>
      <c r="M9437" s="98" t="s">
        <v>15513</v>
      </c>
      <c r="N9437" s="118"/>
    </row>
    <row r="9438" spans="1:14" x14ac:dyDescent="0.25">
      <c r="A9438" s="130">
        <v>11358116000113</v>
      </c>
      <c r="B9438" s="98" t="s">
        <v>13294</v>
      </c>
      <c r="C9438" s="123" t="s">
        <v>2758</v>
      </c>
      <c r="D9438" s="98" t="s">
        <v>13667</v>
      </c>
      <c r="E9438" s="98" t="s">
        <v>13670</v>
      </c>
      <c r="F9438" s="124">
        <v>11</v>
      </c>
      <c r="G9438" s="112">
        <v>38261</v>
      </c>
      <c r="H9438" s="98"/>
      <c r="I9438" s="123" t="str">
        <f t="shared" si="147"/>
        <v>NÃO</v>
      </c>
      <c r="J9438" s="123"/>
      <c r="K9438" s="123"/>
      <c r="L9438" s="123"/>
      <c r="M9438" s="98" t="s">
        <v>15517</v>
      </c>
      <c r="N9438" s="118"/>
    </row>
    <row r="9439" spans="1:14" x14ac:dyDescent="0.25">
      <c r="A9439" s="130">
        <v>94068236000103</v>
      </c>
      <c r="B9439" s="98" t="s">
        <v>13295</v>
      </c>
      <c r="C9439" s="123" t="s">
        <v>3812</v>
      </c>
      <c r="D9439" s="98" t="s">
        <v>13667</v>
      </c>
      <c r="E9439" s="98" t="s">
        <v>13670</v>
      </c>
      <c r="F9439" s="124">
        <v>14</v>
      </c>
      <c r="G9439" s="112">
        <v>43831</v>
      </c>
      <c r="H9439" s="98"/>
      <c r="I9439" s="123" t="str">
        <f t="shared" si="147"/>
        <v>SIM</v>
      </c>
      <c r="J9439" s="123"/>
      <c r="K9439" s="123"/>
      <c r="L9439" s="123"/>
      <c r="M9439" s="98" t="s">
        <v>16526</v>
      </c>
      <c r="N9439" s="118"/>
    </row>
    <row r="9440" spans="1:14" x14ac:dyDescent="0.25">
      <c r="A9440" s="130">
        <v>1612771000100</v>
      </c>
      <c r="B9440" s="98" t="s">
        <v>13296</v>
      </c>
      <c r="C9440" s="123" t="s">
        <v>2554</v>
      </c>
      <c r="D9440" s="98" t="s">
        <v>13667</v>
      </c>
      <c r="E9440" s="98" t="s">
        <v>13670</v>
      </c>
      <c r="F9440" s="124">
        <v>14</v>
      </c>
      <c r="G9440" s="112">
        <v>43922</v>
      </c>
      <c r="H9440" s="98"/>
      <c r="I9440" s="123" t="str">
        <f t="shared" si="147"/>
        <v>SIM</v>
      </c>
      <c r="J9440" s="123"/>
      <c r="K9440" s="123"/>
      <c r="L9440" s="123"/>
      <c r="M9440" s="98"/>
      <c r="N9440" s="118"/>
    </row>
    <row r="9441" spans="1:14" x14ac:dyDescent="0.25">
      <c r="A9441" s="130">
        <v>45371820000128</v>
      </c>
      <c r="B9441" s="98" t="s">
        <v>13297</v>
      </c>
      <c r="C9441" s="123" t="s">
        <v>4626</v>
      </c>
      <c r="D9441" s="98" t="s">
        <v>13667</v>
      </c>
      <c r="E9441" s="98" t="s">
        <v>13670</v>
      </c>
      <c r="F9441" s="124">
        <v>14</v>
      </c>
      <c r="G9441" s="112">
        <v>43191</v>
      </c>
      <c r="H9441" s="98"/>
      <c r="I9441" s="123" t="str">
        <f t="shared" si="147"/>
        <v>SIM</v>
      </c>
      <c r="J9441" s="123"/>
      <c r="K9441" s="123"/>
      <c r="L9441" s="123"/>
      <c r="M9441" s="98" t="s">
        <v>16950</v>
      </c>
      <c r="N9441" s="118"/>
    </row>
    <row r="9442" spans="1:14" x14ac:dyDescent="0.25">
      <c r="A9442" s="130">
        <v>1612776000125</v>
      </c>
      <c r="B9442" s="98" t="s">
        <v>13298</v>
      </c>
      <c r="C9442" s="123" t="s">
        <v>3812</v>
      </c>
      <c r="D9442" s="98" t="s">
        <v>13667</v>
      </c>
      <c r="E9442" s="98" t="s">
        <v>13670</v>
      </c>
      <c r="F9442" s="124">
        <v>11</v>
      </c>
      <c r="G9442" s="112">
        <v>38961</v>
      </c>
      <c r="H9442" s="98"/>
      <c r="I9442" s="123" t="str">
        <f t="shared" si="147"/>
        <v>NÃO</v>
      </c>
      <c r="J9442" s="123"/>
      <c r="K9442" s="123"/>
      <c r="L9442" s="123"/>
      <c r="M9442" s="98" t="s">
        <v>16527</v>
      </c>
      <c r="N9442" s="118"/>
    </row>
    <row r="9443" spans="1:14" x14ac:dyDescent="0.25">
      <c r="A9443" s="130">
        <v>3889011000162</v>
      </c>
      <c r="B9443" s="98" t="s">
        <v>13299</v>
      </c>
      <c r="C9443" s="123" t="s">
        <v>2197</v>
      </c>
      <c r="D9443" s="98" t="s">
        <v>13667</v>
      </c>
      <c r="E9443" s="98" t="s">
        <v>13670</v>
      </c>
      <c r="F9443" s="124">
        <v>14</v>
      </c>
      <c r="G9443" s="112">
        <v>44166</v>
      </c>
      <c r="H9443" s="98"/>
      <c r="I9443" s="123" t="str">
        <f t="shared" si="147"/>
        <v>SIM</v>
      </c>
      <c r="J9443" s="123"/>
      <c r="K9443" s="123"/>
      <c r="L9443" s="123"/>
      <c r="M9443" s="98"/>
      <c r="N9443" s="118"/>
    </row>
    <row r="9444" spans="1:14" x14ac:dyDescent="0.25">
      <c r="A9444" s="130">
        <v>46596235000199</v>
      </c>
      <c r="B9444" s="98" t="s">
        <v>13300</v>
      </c>
      <c r="C9444" s="123" t="s">
        <v>4626</v>
      </c>
      <c r="D9444" s="98" t="s">
        <v>13667</v>
      </c>
      <c r="E9444" s="98" t="s">
        <v>13670</v>
      </c>
      <c r="F9444" s="124">
        <v>11</v>
      </c>
      <c r="G9444" s="112">
        <v>39966</v>
      </c>
      <c r="H9444" s="98"/>
      <c r="I9444" s="123" t="str">
        <f t="shared" si="147"/>
        <v>NÃO</v>
      </c>
      <c r="J9444" s="123"/>
      <c r="K9444" s="123"/>
      <c r="L9444" s="123"/>
      <c r="M9444" s="98"/>
      <c r="N9444" s="118"/>
    </row>
    <row r="9445" spans="1:14" x14ac:dyDescent="0.25">
      <c r="A9445" s="130">
        <v>3501574000131</v>
      </c>
      <c r="B9445" s="98" t="s">
        <v>13301</v>
      </c>
      <c r="C9445" s="123" t="s">
        <v>2197</v>
      </c>
      <c r="D9445" s="98" t="s">
        <v>13667</v>
      </c>
      <c r="E9445" s="98" t="s">
        <v>13670</v>
      </c>
      <c r="F9445" s="124">
        <v>11</v>
      </c>
      <c r="G9445" s="112">
        <v>38722</v>
      </c>
      <c r="H9445" s="98"/>
      <c r="I9445" s="123" t="str">
        <f t="shared" si="147"/>
        <v>NÃO</v>
      </c>
      <c r="J9445" s="123"/>
      <c r="K9445" s="123"/>
      <c r="L9445" s="123"/>
      <c r="M9445" s="98"/>
      <c r="N9445" s="118"/>
    </row>
    <row r="9446" spans="1:14" x14ac:dyDescent="0.25">
      <c r="A9446" s="130">
        <v>41522129000147</v>
      </c>
      <c r="B9446" s="98" t="s">
        <v>13302</v>
      </c>
      <c r="C9446" s="123" t="s">
        <v>2926</v>
      </c>
      <c r="D9446" s="98" t="s">
        <v>13667</v>
      </c>
      <c r="E9446" s="98" t="s">
        <v>13670</v>
      </c>
      <c r="F9446" s="124">
        <v>11</v>
      </c>
      <c r="G9446" s="112">
        <v>42209</v>
      </c>
      <c r="H9446" s="98"/>
      <c r="I9446" s="123" t="str">
        <f t="shared" si="147"/>
        <v>NÃO</v>
      </c>
      <c r="J9446" s="123"/>
      <c r="K9446" s="123"/>
      <c r="L9446" s="123"/>
      <c r="M9446" s="98"/>
      <c r="N9446" s="118"/>
    </row>
    <row r="9447" spans="1:14" x14ac:dyDescent="0.25">
      <c r="A9447" s="130">
        <v>28741098000157</v>
      </c>
      <c r="B9447" s="98" t="s">
        <v>13303</v>
      </c>
      <c r="C9447" s="123" t="s">
        <v>3513</v>
      </c>
      <c r="D9447" s="98" t="s">
        <v>13667</v>
      </c>
      <c r="E9447" s="98" t="s">
        <v>13670</v>
      </c>
      <c r="F9447" s="124">
        <v>11</v>
      </c>
      <c r="G9447" s="112">
        <v>38837</v>
      </c>
      <c r="H9447" s="98"/>
      <c r="I9447" s="123" t="str">
        <f t="shared" si="147"/>
        <v>NÃO</v>
      </c>
      <c r="J9447" s="123"/>
      <c r="K9447" s="123"/>
      <c r="L9447" s="123"/>
      <c r="M9447" s="98" t="s">
        <v>16043</v>
      </c>
      <c r="N9447" s="118"/>
    </row>
    <row r="9448" spans="1:14" x14ac:dyDescent="0.25">
      <c r="A9448" s="130">
        <v>1068030000100</v>
      </c>
      <c r="B9448" s="98" t="s">
        <v>13304</v>
      </c>
      <c r="C9448" s="123" t="s">
        <v>901</v>
      </c>
      <c r="D9448" s="98" t="s">
        <v>13667</v>
      </c>
      <c r="E9448" s="98" t="s">
        <v>13670</v>
      </c>
      <c r="F9448" s="124">
        <v>14</v>
      </c>
      <c r="G9448" s="112">
        <v>43740</v>
      </c>
      <c r="H9448" s="98"/>
      <c r="I9448" s="123" t="str">
        <f t="shared" si="147"/>
        <v>SIM</v>
      </c>
      <c r="J9448" s="123"/>
      <c r="K9448" s="123"/>
      <c r="L9448" s="123"/>
      <c r="M9448" s="98"/>
      <c r="N9448" s="118"/>
    </row>
    <row r="9449" spans="1:14" x14ac:dyDescent="0.25">
      <c r="A9449" s="130">
        <v>114819000180</v>
      </c>
      <c r="B9449" s="98" t="s">
        <v>13305</v>
      </c>
      <c r="C9449" s="123" t="s">
        <v>5227</v>
      </c>
      <c r="D9449" s="98" t="s">
        <v>13667</v>
      </c>
      <c r="E9449" s="98" t="s">
        <v>13670</v>
      </c>
      <c r="F9449" s="124">
        <v>11</v>
      </c>
      <c r="G9449" s="112">
        <v>43251</v>
      </c>
      <c r="H9449" s="98"/>
      <c r="I9449" s="123" t="str">
        <f t="shared" si="147"/>
        <v>NÃO</v>
      </c>
      <c r="J9449" s="123"/>
      <c r="K9449" s="123"/>
      <c r="L9449" s="123"/>
      <c r="M9449" s="98" t="s">
        <v>17037</v>
      </c>
      <c r="N9449" s="118"/>
    </row>
    <row r="9450" spans="1:14" x14ac:dyDescent="0.25">
      <c r="A9450" s="130">
        <v>92457217000143</v>
      </c>
      <c r="B9450" s="98" t="s">
        <v>13306</v>
      </c>
      <c r="C9450" s="123" t="s">
        <v>3812</v>
      </c>
      <c r="D9450" s="98" t="s">
        <v>13667</v>
      </c>
      <c r="E9450" s="98" t="s">
        <v>13670</v>
      </c>
      <c r="F9450" s="124">
        <v>14</v>
      </c>
      <c r="G9450" s="112">
        <v>44136</v>
      </c>
      <c r="H9450" s="98"/>
      <c r="I9450" s="123" t="str">
        <f t="shared" si="147"/>
        <v>SIM</v>
      </c>
      <c r="J9450" s="123"/>
      <c r="K9450" s="123"/>
      <c r="L9450" s="123"/>
      <c r="M9450" s="98"/>
      <c r="N9450" s="118"/>
    </row>
    <row r="9451" spans="1:14" x14ac:dyDescent="0.25">
      <c r="A9451" s="130">
        <v>24855058000185</v>
      </c>
      <c r="B9451" s="98" t="s">
        <v>13307</v>
      </c>
      <c r="C9451" s="123" t="s">
        <v>901</v>
      </c>
      <c r="D9451" s="98" t="s">
        <v>13667</v>
      </c>
      <c r="E9451" s="98" t="s">
        <v>13670</v>
      </c>
      <c r="F9451" s="124">
        <v>14</v>
      </c>
      <c r="G9451" s="112">
        <v>44013</v>
      </c>
      <c r="H9451" s="98"/>
      <c r="I9451" s="123" t="str">
        <f t="shared" si="147"/>
        <v>SIM</v>
      </c>
      <c r="J9451" s="123"/>
      <c r="K9451" s="123"/>
      <c r="L9451" s="123"/>
      <c r="M9451" s="98"/>
      <c r="N9451" s="118"/>
    </row>
    <row r="9452" spans="1:14" x14ac:dyDescent="0.25">
      <c r="A9452" s="130">
        <v>15024003000132</v>
      </c>
      <c r="B9452" s="98" t="s">
        <v>13308</v>
      </c>
      <c r="C9452" s="123" t="s">
        <v>2274</v>
      </c>
      <c r="D9452" s="98" t="s">
        <v>13667</v>
      </c>
      <c r="E9452" s="98" t="s">
        <v>13670</v>
      </c>
      <c r="F9452" s="124">
        <v>14</v>
      </c>
      <c r="G9452" s="112">
        <v>44136</v>
      </c>
      <c r="H9452" s="98"/>
      <c r="I9452" s="123" t="str">
        <f t="shared" si="147"/>
        <v>SIM</v>
      </c>
      <c r="J9452" s="123"/>
      <c r="K9452" s="123"/>
      <c r="L9452" s="123"/>
      <c r="M9452" s="98"/>
      <c r="N9452" s="118"/>
    </row>
    <row r="9453" spans="1:14" x14ac:dyDescent="0.25">
      <c r="A9453" s="130">
        <v>76919083000189</v>
      </c>
      <c r="B9453" s="98" t="s">
        <v>13309</v>
      </c>
      <c r="C9453" s="123" t="s">
        <v>3143</v>
      </c>
      <c r="D9453" s="98" t="s">
        <v>13667</v>
      </c>
      <c r="E9453" s="98" t="s">
        <v>13670</v>
      </c>
      <c r="F9453" s="124">
        <v>11</v>
      </c>
      <c r="G9453" s="112">
        <v>38442</v>
      </c>
      <c r="H9453" s="98"/>
      <c r="I9453" s="123" t="str">
        <f t="shared" si="147"/>
        <v>NÃO</v>
      </c>
      <c r="J9453" s="123"/>
      <c r="K9453" s="123"/>
      <c r="L9453" s="123"/>
      <c r="M9453" s="98" t="s">
        <v>13534</v>
      </c>
      <c r="N9453" s="118"/>
    </row>
    <row r="9454" spans="1:14" x14ac:dyDescent="0.25">
      <c r="A9454" s="130">
        <v>1740489000109</v>
      </c>
      <c r="B9454" s="98" t="s">
        <v>13310</v>
      </c>
      <c r="C9454" s="123" t="s">
        <v>901</v>
      </c>
      <c r="D9454" s="98" t="s">
        <v>13667</v>
      </c>
      <c r="E9454" s="98" t="s">
        <v>13670</v>
      </c>
      <c r="F9454" s="124">
        <v>14</v>
      </c>
      <c r="G9454" s="112">
        <v>43922</v>
      </c>
      <c r="H9454" s="98"/>
      <c r="I9454" s="123" t="str">
        <f t="shared" si="147"/>
        <v>SIM</v>
      </c>
      <c r="J9454" s="123"/>
      <c r="K9454" s="123"/>
      <c r="L9454" s="123"/>
      <c r="M9454" s="98"/>
      <c r="N9454" s="118"/>
    </row>
    <row r="9455" spans="1:14" x14ac:dyDescent="0.25">
      <c r="A9455" s="130">
        <v>87592861000194</v>
      </c>
      <c r="B9455" s="98" t="s">
        <v>13311</v>
      </c>
      <c r="C9455" s="123" t="s">
        <v>3812</v>
      </c>
      <c r="D9455" s="98" t="s">
        <v>13667</v>
      </c>
      <c r="E9455" s="98" t="s">
        <v>13670</v>
      </c>
      <c r="F9455" s="124">
        <v>14</v>
      </c>
      <c r="G9455" s="112">
        <v>44044</v>
      </c>
      <c r="H9455" s="98"/>
      <c r="I9455" s="123" t="str">
        <f t="shared" si="147"/>
        <v>SIM</v>
      </c>
      <c r="J9455" s="123"/>
      <c r="K9455" s="123"/>
      <c r="L9455" s="123"/>
      <c r="M9455" s="98"/>
      <c r="N9455" s="118"/>
    </row>
    <row r="9456" spans="1:14" x14ac:dyDescent="0.25">
      <c r="A9456" s="130">
        <v>18083055000178</v>
      </c>
      <c r="B9456" s="98" t="s">
        <v>13312</v>
      </c>
      <c r="C9456" s="123" t="s">
        <v>1356</v>
      </c>
      <c r="D9456" s="98" t="s">
        <v>13667</v>
      </c>
      <c r="E9456" s="98" t="s">
        <v>13670</v>
      </c>
      <c r="F9456" s="124">
        <v>11</v>
      </c>
      <c r="G9456" s="112">
        <v>41081</v>
      </c>
      <c r="H9456" s="98"/>
      <c r="I9456" s="123" t="str">
        <f t="shared" si="147"/>
        <v>NÃO</v>
      </c>
      <c r="J9456" s="123"/>
      <c r="K9456" s="123"/>
      <c r="L9456" s="123"/>
      <c r="M9456" s="98" t="s">
        <v>14796</v>
      </c>
      <c r="N9456" s="118"/>
    </row>
    <row r="9457" spans="1:14" x14ac:dyDescent="0.25">
      <c r="A9457" s="130">
        <v>8919425000100</v>
      </c>
      <c r="B9457" s="98" t="s">
        <v>13313</v>
      </c>
      <c r="C9457" s="123" t="s">
        <v>2554</v>
      </c>
      <c r="D9457" s="98" t="s">
        <v>13667</v>
      </c>
      <c r="E9457" s="98" t="s">
        <v>13670</v>
      </c>
      <c r="F9457" s="124">
        <v>14</v>
      </c>
      <c r="G9457" s="112">
        <v>44136</v>
      </c>
      <c r="H9457" s="98"/>
      <c r="I9457" s="123" t="str">
        <f t="shared" si="147"/>
        <v>SIM</v>
      </c>
      <c r="J9457" s="123"/>
      <c r="K9457" s="123"/>
      <c r="L9457" s="123"/>
      <c r="M9457" s="98"/>
      <c r="N9457" s="118"/>
    </row>
    <row r="9458" spans="1:14" x14ac:dyDescent="0.25">
      <c r="A9458" s="130">
        <v>87738530000110</v>
      </c>
      <c r="B9458" s="98" t="s">
        <v>13314</v>
      </c>
      <c r="C9458" s="123" t="s">
        <v>3812</v>
      </c>
      <c r="D9458" s="98" t="s">
        <v>13667</v>
      </c>
      <c r="E9458" s="98" t="s">
        <v>13670</v>
      </c>
      <c r="F9458" s="124">
        <v>14</v>
      </c>
      <c r="G9458" s="112">
        <v>43983</v>
      </c>
      <c r="H9458" s="98"/>
      <c r="I9458" s="123" t="str">
        <f t="shared" si="147"/>
        <v>SIM</v>
      </c>
      <c r="J9458" s="123"/>
      <c r="K9458" s="123"/>
      <c r="L9458" s="123"/>
      <c r="M9458" s="98"/>
      <c r="N9458" s="118"/>
    </row>
    <row r="9459" spans="1:14" x14ac:dyDescent="0.25">
      <c r="A9459" s="130">
        <v>10348050000118</v>
      </c>
      <c r="B9459" s="98" t="s">
        <v>13315</v>
      </c>
      <c r="C9459" s="123" t="s">
        <v>2758</v>
      </c>
      <c r="D9459" s="98" t="s">
        <v>13667</v>
      </c>
      <c r="E9459" s="98" t="s">
        <v>13670</v>
      </c>
      <c r="F9459" s="124">
        <v>11</v>
      </c>
      <c r="G9459" s="112">
        <v>38700</v>
      </c>
      <c r="H9459" s="98"/>
      <c r="I9459" s="123" t="str">
        <f t="shared" si="147"/>
        <v>NÃO</v>
      </c>
      <c r="J9459" s="123"/>
      <c r="K9459" s="123"/>
      <c r="L9459" s="123"/>
      <c r="M9459" s="98" t="s">
        <v>15520</v>
      </c>
      <c r="N9459" s="118"/>
    </row>
    <row r="9460" spans="1:14" x14ac:dyDescent="0.25">
      <c r="A9460" s="130">
        <v>7733256000157</v>
      </c>
      <c r="B9460" s="98" t="s">
        <v>13316</v>
      </c>
      <c r="C9460" s="123" t="s">
        <v>634</v>
      </c>
      <c r="D9460" s="98" t="s">
        <v>13667</v>
      </c>
      <c r="E9460" s="98" t="s">
        <v>13670</v>
      </c>
      <c r="F9460" s="124">
        <v>11</v>
      </c>
      <c r="G9460" s="112">
        <v>40876</v>
      </c>
      <c r="H9460" s="98"/>
      <c r="I9460" s="123" t="str">
        <f t="shared" si="147"/>
        <v>NÃO</v>
      </c>
      <c r="J9460" s="123"/>
      <c r="K9460" s="123"/>
      <c r="L9460" s="123"/>
      <c r="M9460" s="98" t="s">
        <v>13534</v>
      </c>
      <c r="N9460" s="118"/>
    </row>
    <row r="9461" spans="1:14" x14ac:dyDescent="0.25">
      <c r="A9461" s="130">
        <v>24651234000167</v>
      </c>
      <c r="B9461" s="98" t="s">
        <v>13317</v>
      </c>
      <c r="C9461" s="123" t="s">
        <v>2197</v>
      </c>
      <c r="D9461" s="98" t="s">
        <v>13667</v>
      </c>
      <c r="E9461" s="98" t="s">
        <v>13670</v>
      </c>
      <c r="F9461" s="124">
        <v>11</v>
      </c>
      <c r="G9461" s="112">
        <v>39022</v>
      </c>
      <c r="H9461" s="98"/>
      <c r="I9461" s="123" t="str">
        <f t="shared" si="147"/>
        <v>NÃO</v>
      </c>
      <c r="J9461" s="123"/>
      <c r="K9461" s="123"/>
      <c r="L9461" s="123"/>
      <c r="M9461" s="98"/>
      <c r="N9461" s="118"/>
    </row>
    <row r="9462" spans="1:14" x14ac:dyDescent="0.25">
      <c r="A9462" s="130">
        <v>46634044000174</v>
      </c>
      <c r="B9462" s="98" t="s">
        <v>13318</v>
      </c>
      <c r="C9462" s="123" t="s">
        <v>4626</v>
      </c>
      <c r="D9462" s="98" t="s">
        <v>13667</v>
      </c>
      <c r="E9462" s="98" t="s">
        <v>13670</v>
      </c>
      <c r="F9462" s="124">
        <v>11</v>
      </c>
      <c r="G9462" s="112">
        <v>38626</v>
      </c>
      <c r="H9462" s="98"/>
      <c r="I9462" s="123" t="str">
        <f t="shared" si="147"/>
        <v>NÃO</v>
      </c>
      <c r="J9462" s="123"/>
      <c r="K9462" s="123"/>
      <c r="L9462" s="123"/>
      <c r="M9462" s="98" t="s">
        <v>16954</v>
      </c>
      <c r="N9462" s="118"/>
    </row>
    <row r="9463" spans="1:14" x14ac:dyDescent="0.25">
      <c r="A9463" s="130">
        <v>3239076000162</v>
      </c>
      <c r="B9463" s="98" t="s">
        <v>13319</v>
      </c>
      <c r="C9463" s="123" t="s">
        <v>2274</v>
      </c>
      <c r="D9463" s="98" t="s">
        <v>13667</v>
      </c>
      <c r="E9463" s="98" t="s">
        <v>13670</v>
      </c>
      <c r="F9463" s="124">
        <v>11</v>
      </c>
      <c r="G9463" s="112">
        <v>41407</v>
      </c>
      <c r="H9463" s="98"/>
      <c r="I9463" s="123" t="str">
        <f t="shared" si="147"/>
        <v>NÃO</v>
      </c>
      <c r="J9463" s="123"/>
      <c r="K9463" s="123"/>
      <c r="L9463" s="123"/>
      <c r="M9463" s="98" t="s">
        <v>15053</v>
      </c>
      <c r="N9463" s="118"/>
    </row>
    <row r="9464" spans="1:14" x14ac:dyDescent="0.25">
      <c r="A9464" s="130">
        <v>5133863000150</v>
      </c>
      <c r="B9464" s="98" t="s">
        <v>13320</v>
      </c>
      <c r="C9464" s="123" t="s">
        <v>2413</v>
      </c>
      <c r="D9464" s="98" t="s">
        <v>13667</v>
      </c>
      <c r="E9464" s="98" t="s">
        <v>13670</v>
      </c>
      <c r="F9464" s="124">
        <v>11</v>
      </c>
      <c r="G9464" s="112">
        <v>41519</v>
      </c>
      <c r="H9464" s="98"/>
      <c r="I9464" s="123" t="str">
        <f t="shared" si="147"/>
        <v>NÃO</v>
      </c>
      <c r="J9464" s="123"/>
      <c r="K9464" s="123"/>
      <c r="L9464" s="123"/>
      <c r="M9464" s="98" t="s">
        <v>15112</v>
      </c>
      <c r="N9464" s="118"/>
    </row>
    <row r="9465" spans="1:14" x14ac:dyDescent="0.25">
      <c r="A9465" s="130">
        <v>45787660000100</v>
      </c>
      <c r="B9465" s="98" t="s">
        <v>13321</v>
      </c>
      <c r="C9465" s="123" t="s">
        <v>4626</v>
      </c>
      <c r="D9465" s="98" t="s">
        <v>13667</v>
      </c>
      <c r="E9465" s="98" t="s">
        <v>13670</v>
      </c>
      <c r="F9465" s="124">
        <v>11</v>
      </c>
      <c r="G9465" s="112">
        <v>40422</v>
      </c>
      <c r="H9465" s="98"/>
      <c r="I9465" s="123" t="str">
        <f t="shared" si="147"/>
        <v>NÃO</v>
      </c>
      <c r="J9465" s="123"/>
      <c r="K9465" s="123"/>
      <c r="L9465" s="123"/>
      <c r="M9465" s="98" t="s">
        <v>16955</v>
      </c>
      <c r="N9465" s="118"/>
    </row>
    <row r="9466" spans="1:14" x14ac:dyDescent="0.25">
      <c r="A9466" s="130">
        <v>8874935000109</v>
      </c>
      <c r="B9466" s="98" t="s">
        <v>13322</v>
      </c>
      <c r="C9466" s="123" t="s">
        <v>2554</v>
      </c>
      <c r="D9466" s="98" t="s">
        <v>13667</v>
      </c>
      <c r="E9466" s="98" t="s">
        <v>13670</v>
      </c>
      <c r="F9466" s="124">
        <v>11</v>
      </c>
      <c r="G9466" s="112">
        <v>43040</v>
      </c>
      <c r="H9466" s="98"/>
      <c r="I9466" s="123" t="str">
        <f t="shared" si="147"/>
        <v>NÃO</v>
      </c>
      <c r="J9466" s="123"/>
      <c r="K9466" s="123"/>
      <c r="L9466" s="123"/>
      <c r="M9466" s="98" t="s">
        <v>15231</v>
      </c>
      <c r="N9466" s="118"/>
    </row>
    <row r="9467" spans="1:14" x14ac:dyDescent="0.25">
      <c r="A9467" s="130">
        <v>32165706000108</v>
      </c>
      <c r="B9467" s="98" t="s">
        <v>13323</v>
      </c>
      <c r="C9467" s="123" t="s">
        <v>3513</v>
      </c>
      <c r="D9467" s="98" t="s">
        <v>13667</v>
      </c>
      <c r="E9467" s="98" t="s">
        <v>13670</v>
      </c>
      <c r="F9467" s="124">
        <v>11</v>
      </c>
      <c r="G9467" s="112">
        <v>42718</v>
      </c>
      <c r="H9467" s="98"/>
      <c r="I9467" s="123" t="str">
        <f t="shared" si="147"/>
        <v>NÃO</v>
      </c>
      <c r="J9467" s="123"/>
      <c r="K9467" s="123"/>
      <c r="L9467" s="123"/>
      <c r="M9467" s="98" t="s">
        <v>16045</v>
      </c>
      <c r="N9467" s="118"/>
    </row>
    <row r="9468" spans="1:14" x14ac:dyDescent="0.25">
      <c r="A9468" s="130">
        <v>59764944000188</v>
      </c>
      <c r="B9468" s="98" t="s">
        <v>13324</v>
      </c>
      <c r="C9468" s="123" t="s">
        <v>4626</v>
      </c>
      <c r="D9468" s="98" t="s">
        <v>13667</v>
      </c>
      <c r="E9468" s="98" t="s">
        <v>13670</v>
      </c>
      <c r="F9468" s="124">
        <v>11</v>
      </c>
      <c r="G9468" s="112">
        <v>38731</v>
      </c>
      <c r="H9468" s="98"/>
      <c r="I9468" s="123" t="str">
        <f t="shared" si="147"/>
        <v>NÃO</v>
      </c>
      <c r="J9468" s="123"/>
      <c r="K9468" s="123"/>
      <c r="L9468" s="123"/>
      <c r="M9468" s="98"/>
      <c r="N9468" s="118"/>
    </row>
    <row r="9469" spans="1:14" x14ac:dyDescent="0.25">
      <c r="A9469" s="130">
        <v>46523056000121</v>
      </c>
      <c r="B9469" s="98" t="s">
        <v>13325</v>
      </c>
      <c r="C9469" s="123" t="s">
        <v>4626</v>
      </c>
      <c r="D9469" s="98" t="s">
        <v>13667</v>
      </c>
      <c r="E9469" s="98" t="s">
        <v>13670</v>
      </c>
      <c r="F9469" s="124">
        <v>11</v>
      </c>
      <c r="G9469" s="112">
        <v>41180</v>
      </c>
      <c r="H9469" s="98"/>
      <c r="I9469" s="123" t="str">
        <f t="shared" si="147"/>
        <v>NÃO</v>
      </c>
      <c r="J9469" s="123"/>
      <c r="K9469" s="123"/>
      <c r="L9469" s="123"/>
      <c r="M9469" s="98" t="s">
        <v>16959</v>
      </c>
      <c r="N9469" s="118"/>
    </row>
    <row r="9470" spans="1:14" x14ac:dyDescent="0.25">
      <c r="A9470" s="130">
        <v>37464997000140</v>
      </c>
      <c r="B9470" s="98" t="s">
        <v>13326</v>
      </c>
      <c r="C9470" s="123" t="s">
        <v>2274</v>
      </c>
      <c r="D9470" s="98" t="s">
        <v>13667</v>
      </c>
      <c r="E9470" s="98" t="s">
        <v>13670</v>
      </c>
      <c r="F9470" s="124">
        <v>14</v>
      </c>
      <c r="G9470" s="112">
        <v>44044</v>
      </c>
      <c r="H9470" s="98"/>
      <c r="I9470" s="123" t="str">
        <f t="shared" si="147"/>
        <v>SIM</v>
      </c>
      <c r="J9470" s="123"/>
      <c r="K9470" s="123"/>
      <c r="L9470" s="123"/>
      <c r="M9470" s="98"/>
      <c r="N9470" s="118"/>
    </row>
    <row r="9471" spans="1:14" x14ac:dyDescent="0.25">
      <c r="A9471" s="130">
        <v>4011805000191</v>
      </c>
      <c r="B9471" s="98" t="s">
        <v>13327</v>
      </c>
      <c r="C9471" s="123" t="s">
        <v>133</v>
      </c>
      <c r="D9471" s="98" t="s">
        <v>13667</v>
      </c>
      <c r="E9471" s="98" t="s">
        <v>13670</v>
      </c>
      <c r="F9471" s="124">
        <v>11</v>
      </c>
      <c r="G9471" s="112">
        <v>39814</v>
      </c>
      <c r="H9471" s="98"/>
      <c r="I9471" s="123" t="str">
        <f t="shared" si="147"/>
        <v>NÃO</v>
      </c>
      <c r="J9471" s="123"/>
      <c r="K9471" s="123"/>
      <c r="L9471" s="123"/>
      <c r="M9471" s="98"/>
      <c r="N9471" s="118"/>
    </row>
    <row r="9472" spans="1:14" x14ac:dyDescent="0.25">
      <c r="A9472" s="130">
        <v>46523122000163</v>
      </c>
      <c r="B9472" s="98" t="s">
        <v>13328</v>
      </c>
      <c r="C9472" s="123" t="s">
        <v>4626</v>
      </c>
      <c r="D9472" s="98" t="s">
        <v>13667</v>
      </c>
      <c r="E9472" s="98" t="s">
        <v>13670</v>
      </c>
      <c r="F9472" s="124">
        <v>11</v>
      </c>
      <c r="G9472" s="112">
        <v>43280</v>
      </c>
      <c r="H9472" s="98"/>
      <c r="I9472" s="123" t="str">
        <f t="shared" si="147"/>
        <v>NÃO</v>
      </c>
      <c r="J9472" s="123"/>
      <c r="K9472" s="123"/>
      <c r="L9472" s="123"/>
      <c r="M9472" s="98" t="s">
        <v>16961</v>
      </c>
      <c r="N9472" s="118"/>
    </row>
    <row r="9473" spans="1:14" x14ac:dyDescent="0.25">
      <c r="A9473" s="130">
        <v>3888989000100</v>
      </c>
      <c r="B9473" s="98" t="s">
        <v>13329</v>
      </c>
      <c r="C9473" s="123" t="s">
        <v>2197</v>
      </c>
      <c r="D9473" s="98" t="s">
        <v>13667</v>
      </c>
      <c r="E9473" s="98" t="s">
        <v>13670</v>
      </c>
      <c r="F9473" s="124">
        <v>11</v>
      </c>
      <c r="G9473" s="112">
        <v>40256</v>
      </c>
      <c r="H9473" s="98"/>
      <c r="I9473" s="123" t="str">
        <f t="shared" si="147"/>
        <v>NÃO</v>
      </c>
      <c r="J9473" s="123"/>
      <c r="K9473" s="123"/>
      <c r="L9473" s="123"/>
      <c r="M9473" s="98"/>
      <c r="N9473" s="118"/>
    </row>
    <row r="9474" spans="1:14" x14ac:dyDescent="0.25">
      <c r="A9474" s="130">
        <v>2306900000197</v>
      </c>
      <c r="B9474" s="98" t="s">
        <v>13330</v>
      </c>
      <c r="C9474" s="123" t="s">
        <v>5227</v>
      </c>
      <c r="D9474" s="98" t="s">
        <v>13667</v>
      </c>
      <c r="E9474" s="98" t="s">
        <v>13670</v>
      </c>
      <c r="F9474" s="124">
        <v>11</v>
      </c>
      <c r="G9474" s="112">
        <v>40058</v>
      </c>
      <c r="H9474" s="98"/>
      <c r="I9474" s="123" t="str">
        <f t="shared" si="147"/>
        <v>NÃO</v>
      </c>
      <c r="J9474" s="123"/>
      <c r="K9474" s="123"/>
      <c r="L9474" s="123"/>
      <c r="M9474" s="98" t="s">
        <v>14143</v>
      </c>
      <c r="N9474" s="118"/>
    </row>
    <row r="9475" spans="1:14" x14ac:dyDescent="0.25">
      <c r="A9475" s="130">
        <v>44544690000115</v>
      </c>
      <c r="B9475" s="98" t="s">
        <v>13331</v>
      </c>
      <c r="C9475" s="123" t="s">
        <v>4626</v>
      </c>
      <c r="D9475" s="98" t="s">
        <v>13667</v>
      </c>
      <c r="E9475" s="98" t="s">
        <v>13670</v>
      </c>
      <c r="F9475" s="124">
        <v>11</v>
      </c>
      <c r="G9475" s="112">
        <v>39148</v>
      </c>
      <c r="H9475" s="98"/>
      <c r="I9475" s="123" t="str">
        <f t="shared" ref="I9475:I9538" si="148">IFERROR(IF(OR(E9475="Ativos", E9475="Aposentados",E9475="Pensionistas"),IF(F9475&gt;=14,"SIM","NÃO"),""),"")</f>
        <v>NÃO</v>
      </c>
      <c r="J9475" s="123"/>
      <c r="K9475" s="123"/>
      <c r="L9475" s="123"/>
      <c r="M9475" s="98"/>
      <c r="N9475" s="118"/>
    </row>
    <row r="9476" spans="1:14" x14ac:dyDescent="0.25">
      <c r="A9476" s="130">
        <v>82765488000102</v>
      </c>
      <c r="B9476" s="98" t="s">
        <v>13332</v>
      </c>
      <c r="C9476" s="123" t="s">
        <v>4289</v>
      </c>
      <c r="D9476" s="98" t="s">
        <v>13667</v>
      </c>
      <c r="E9476" s="98" t="s">
        <v>13670</v>
      </c>
      <c r="F9476" s="124">
        <v>11</v>
      </c>
      <c r="G9476" s="112">
        <v>40533</v>
      </c>
      <c r="H9476" s="98"/>
      <c r="I9476" s="123" t="str">
        <f t="shared" si="148"/>
        <v>NÃO</v>
      </c>
      <c r="J9476" s="123"/>
      <c r="K9476" s="123"/>
      <c r="L9476" s="123"/>
      <c r="M9476" s="98"/>
      <c r="N9476" s="118"/>
    </row>
    <row r="9477" spans="1:14" x14ac:dyDescent="0.25">
      <c r="A9477" s="130">
        <v>46373445000118</v>
      </c>
      <c r="B9477" s="98" t="s">
        <v>13333</v>
      </c>
      <c r="C9477" s="123" t="s">
        <v>4626</v>
      </c>
      <c r="D9477" s="98" t="s">
        <v>13667</v>
      </c>
      <c r="E9477" s="98" t="s">
        <v>13670</v>
      </c>
      <c r="F9477" s="124">
        <v>11</v>
      </c>
      <c r="G9477" s="112">
        <v>39231</v>
      </c>
      <c r="H9477" s="98"/>
      <c r="I9477" s="123" t="str">
        <f t="shared" si="148"/>
        <v>NÃO</v>
      </c>
      <c r="J9477" s="123"/>
      <c r="K9477" s="123"/>
      <c r="L9477" s="123"/>
      <c r="M9477" s="98" t="s">
        <v>13534</v>
      </c>
      <c r="N9477" s="118"/>
    </row>
    <row r="9478" spans="1:14" x14ac:dyDescent="0.25">
      <c r="A9478" s="130">
        <v>76978519000100</v>
      </c>
      <c r="B9478" s="98" t="s">
        <v>13334</v>
      </c>
      <c r="C9478" s="123" t="s">
        <v>3143</v>
      </c>
      <c r="D9478" s="98" t="s">
        <v>13667</v>
      </c>
      <c r="E9478" s="98" t="s">
        <v>13670</v>
      </c>
      <c r="F9478" s="124">
        <v>11</v>
      </c>
      <c r="G9478" s="112">
        <v>38625</v>
      </c>
      <c r="H9478" s="98"/>
      <c r="I9478" s="123" t="str">
        <f t="shared" si="148"/>
        <v>NÃO</v>
      </c>
      <c r="J9478" s="123"/>
      <c r="K9478" s="123"/>
      <c r="L9478" s="123"/>
      <c r="M9478" s="98" t="s">
        <v>15904</v>
      </c>
      <c r="N9478" s="118"/>
    </row>
    <row r="9479" spans="1:14" x14ac:dyDescent="0.25">
      <c r="A9479" s="130">
        <v>8159089000145</v>
      </c>
      <c r="B9479" s="98" t="s">
        <v>13335</v>
      </c>
      <c r="C9479" s="123" t="s">
        <v>3601</v>
      </c>
      <c r="D9479" s="98" t="s">
        <v>13667</v>
      </c>
      <c r="E9479" s="98" t="s">
        <v>13670</v>
      </c>
      <c r="F9479" s="124">
        <v>11</v>
      </c>
      <c r="G9479" s="112">
        <v>43983</v>
      </c>
      <c r="H9479" s="98"/>
      <c r="I9479" s="123" t="str">
        <f t="shared" si="148"/>
        <v>NÃO</v>
      </c>
      <c r="J9479" s="123"/>
      <c r="K9479" s="123"/>
      <c r="L9479" s="123"/>
      <c r="M9479" s="98"/>
      <c r="N9479" s="118"/>
    </row>
    <row r="9480" spans="1:14" x14ac:dyDescent="0.25">
      <c r="A9480" s="130">
        <v>3788239000166</v>
      </c>
      <c r="B9480" s="98" t="s">
        <v>13336</v>
      </c>
      <c r="C9480" s="123" t="s">
        <v>2274</v>
      </c>
      <c r="D9480" s="98" t="s">
        <v>13667</v>
      </c>
      <c r="E9480" s="98" t="s">
        <v>13670</v>
      </c>
      <c r="F9480" s="124">
        <v>14</v>
      </c>
      <c r="G9480" s="112">
        <v>44075</v>
      </c>
      <c r="H9480" s="98"/>
      <c r="I9480" s="123" t="str">
        <f t="shared" si="148"/>
        <v>SIM</v>
      </c>
      <c r="J9480" s="123"/>
      <c r="K9480" s="123"/>
      <c r="L9480" s="123"/>
      <c r="M9480" s="98"/>
      <c r="N9480" s="118"/>
    </row>
    <row r="9481" spans="1:14" x14ac:dyDescent="0.25">
      <c r="A9481" s="130">
        <v>12241865000129</v>
      </c>
      <c r="B9481" s="98" t="s">
        <v>13337</v>
      </c>
      <c r="C9481" s="123" t="s">
        <v>29</v>
      </c>
      <c r="D9481" s="98" t="s">
        <v>13667</v>
      </c>
      <c r="E9481" s="98" t="s">
        <v>13670</v>
      </c>
      <c r="F9481" s="124">
        <v>11</v>
      </c>
      <c r="G9481" s="112">
        <v>38616</v>
      </c>
      <c r="H9481" s="98"/>
      <c r="I9481" s="123" t="str">
        <f t="shared" si="148"/>
        <v>NÃO</v>
      </c>
      <c r="J9481" s="123"/>
      <c r="K9481" s="123"/>
      <c r="L9481" s="123"/>
      <c r="M9481" s="98" t="s">
        <v>13805</v>
      </c>
      <c r="N9481" s="118"/>
    </row>
    <row r="9482" spans="1:14" x14ac:dyDescent="0.25">
      <c r="A9482" s="130">
        <v>76247345000106</v>
      </c>
      <c r="B9482" s="98" t="s">
        <v>13338</v>
      </c>
      <c r="C9482" s="123" t="s">
        <v>3143</v>
      </c>
      <c r="D9482" s="98" t="s">
        <v>13667</v>
      </c>
      <c r="E9482" s="98" t="s">
        <v>13670</v>
      </c>
      <c r="F9482" s="124">
        <v>11</v>
      </c>
      <c r="G9482" s="112">
        <v>38894</v>
      </c>
      <c r="H9482" s="98"/>
      <c r="I9482" s="123" t="str">
        <f t="shared" si="148"/>
        <v>NÃO</v>
      </c>
      <c r="J9482" s="123"/>
      <c r="K9482" s="123"/>
      <c r="L9482" s="123"/>
      <c r="M9482" s="98"/>
      <c r="N9482" s="118"/>
    </row>
    <row r="9483" spans="1:14" x14ac:dyDescent="0.25">
      <c r="A9483" s="130">
        <v>87615449000142</v>
      </c>
      <c r="B9483" s="98" t="s">
        <v>13339</v>
      </c>
      <c r="C9483" s="123" t="s">
        <v>3812</v>
      </c>
      <c r="D9483" s="98" t="s">
        <v>13667</v>
      </c>
      <c r="E9483" s="98" t="s">
        <v>13670</v>
      </c>
      <c r="F9483" s="124">
        <v>14</v>
      </c>
      <c r="G9483" s="112">
        <v>44136</v>
      </c>
      <c r="H9483" s="98"/>
      <c r="I9483" s="123" t="str">
        <f t="shared" si="148"/>
        <v>SIM</v>
      </c>
      <c r="J9483" s="123"/>
      <c r="K9483" s="123"/>
      <c r="L9483" s="123"/>
      <c r="M9483" s="98"/>
      <c r="N9483" s="118"/>
    </row>
    <row r="9484" spans="1:14" x14ac:dyDescent="0.25">
      <c r="A9484" s="130">
        <v>87613493000113</v>
      </c>
      <c r="B9484" s="98" t="s">
        <v>13340</v>
      </c>
      <c r="C9484" s="123" t="s">
        <v>3812</v>
      </c>
      <c r="D9484" s="98" t="s">
        <v>13667</v>
      </c>
      <c r="E9484" s="98" t="s">
        <v>13670</v>
      </c>
      <c r="F9484" s="124">
        <v>11</v>
      </c>
      <c r="G9484" s="112">
        <v>38888</v>
      </c>
      <c r="H9484" s="98"/>
      <c r="I9484" s="123" t="str">
        <f t="shared" si="148"/>
        <v>NÃO</v>
      </c>
      <c r="J9484" s="123"/>
      <c r="K9484" s="123"/>
      <c r="L9484" s="123"/>
      <c r="M9484" s="98" t="s">
        <v>16532</v>
      </c>
      <c r="N9484" s="118"/>
    </row>
    <row r="9485" spans="1:14" x14ac:dyDescent="0.25">
      <c r="A9485" s="130">
        <v>8749525000136</v>
      </c>
      <c r="B9485" s="98" t="s">
        <v>13341</v>
      </c>
      <c r="C9485" s="123" t="s">
        <v>2554</v>
      </c>
      <c r="D9485" s="98" t="s">
        <v>13667</v>
      </c>
      <c r="E9485" s="98" t="s">
        <v>13670</v>
      </c>
      <c r="F9485" s="124">
        <v>14</v>
      </c>
      <c r="G9485" s="112">
        <v>44075</v>
      </c>
      <c r="H9485" s="98"/>
      <c r="I9485" s="123" t="str">
        <f t="shared" si="148"/>
        <v>SIM</v>
      </c>
      <c r="J9485" s="123"/>
      <c r="K9485" s="123"/>
      <c r="L9485" s="123"/>
      <c r="M9485" s="98"/>
      <c r="N9485" s="118"/>
    </row>
    <row r="9486" spans="1:14" x14ac:dyDescent="0.25">
      <c r="A9486" s="130">
        <v>88811948000178</v>
      </c>
      <c r="B9486" s="98" t="s">
        <v>13342</v>
      </c>
      <c r="C9486" s="123" t="s">
        <v>3812</v>
      </c>
      <c r="D9486" s="98" t="s">
        <v>13667</v>
      </c>
      <c r="E9486" s="98" t="s">
        <v>13670</v>
      </c>
      <c r="F9486" s="124">
        <v>14</v>
      </c>
      <c r="G9486" s="112">
        <v>43952</v>
      </c>
      <c r="H9486" s="98"/>
      <c r="I9486" s="123" t="str">
        <f t="shared" si="148"/>
        <v>SIM</v>
      </c>
      <c r="J9486" s="123"/>
      <c r="K9486" s="123"/>
      <c r="L9486" s="123"/>
      <c r="M9486" s="98"/>
      <c r="N9486" s="118"/>
    </row>
    <row r="9487" spans="1:14" x14ac:dyDescent="0.25">
      <c r="A9487" s="130">
        <v>75801738000157</v>
      </c>
      <c r="B9487" s="98" t="s">
        <v>13343</v>
      </c>
      <c r="C9487" s="123" t="s">
        <v>3143</v>
      </c>
      <c r="D9487" s="98" t="s">
        <v>13667</v>
      </c>
      <c r="E9487" s="98" t="s">
        <v>13670</v>
      </c>
      <c r="F9487" s="124">
        <v>11</v>
      </c>
      <c r="G9487" s="112">
        <v>40051</v>
      </c>
      <c r="H9487" s="98"/>
      <c r="I9487" s="123" t="str">
        <f t="shared" si="148"/>
        <v>NÃO</v>
      </c>
      <c r="J9487" s="123"/>
      <c r="K9487" s="123"/>
      <c r="L9487" s="123"/>
      <c r="M9487" s="98"/>
      <c r="N9487" s="118"/>
    </row>
    <row r="9488" spans="1:14" x14ac:dyDescent="0.25">
      <c r="A9488" s="130">
        <v>13796016000102</v>
      </c>
      <c r="B9488" s="98" t="s">
        <v>13344</v>
      </c>
      <c r="C9488" s="123" t="s">
        <v>215</v>
      </c>
      <c r="D9488" s="98" t="s">
        <v>13667</v>
      </c>
      <c r="E9488" s="98" t="s">
        <v>13670</v>
      </c>
      <c r="F9488" s="124">
        <v>11</v>
      </c>
      <c r="G9488" s="112">
        <v>39442</v>
      </c>
      <c r="H9488" s="98"/>
      <c r="I9488" s="123" t="str">
        <f t="shared" si="148"/>
        <v>NÃO</v>
      </c>
      <c r="J9488" s="123"/>
      <c r="K9488" s="123"/>
      <c r="L9488" s="123"/>
      <c r="M9488" s="98" t="s">
        <v>13921</v>
      </c>
      <c r="N9488" s="118"/>
    </row>
    <row r="9489" spans="1:14" x14ac:dyDescent="0.25">
      <c r="A9489" s="130">
        <v>45742707000101</v>
      </c>
      <c r="B9489" s="98" t="s">
        <v>13345</v>
      </c>
      <c r="C9489" s="123" t="s">
        <v>4626</v>
      </c>
      <c r="D9489" s="98" t="s">
        <v>13667</v>
      </c>
      <c r="E9489" s="98" t="s">
        <v>13670</v>
      </c>
      <c r="F9489" s="124">
        <v>11</v>
      </c>
      <c r="G9489" s="112">
        <v>38443</v>
      </c>
      <c r="H9489" s="98"/>
      <c r="I9489" s="123" t="str">
        <f t="shared" si="148"/>
        <v>NÃO</v>
      </c>
      <c r="J9489" s="123"/>
      <c r="K9489" s="123"/>
      <c r="L9489" s="123"/>
      <c r="M9489" s="98" t="s">
        <v>16968</v>
      </c>
      <c r="N9489" s="118"/>
    </row>
    <row r="9490" spans="1:14" x14ac:dyDescent="0.25">
      <c r="A9490" s="130">
        <v>24772253000141</v>
      </c>
      <c r="B9490" s="98" t="s">
        <v>13346</v>
      </c>
      <c r="C9490" s="123" t="s">
        <v>2274</v>
      </c>
      <c r="D9490" s="98" t="s">
        <v>13667</v>
      </c>
      <c r="E9490" s="98" t="s">
        <v>13670</v>
      </c>
      <c r="F9490" s="124">
        <v>14</v>
      </c>
      <c r="G9490" s="112">
        <v>44012</v>
      </c>
      <c r="H9490" s="98"/>
      <c r="I9490" s="123" t="str">
        <f t="shared" si="148"/>
        <v>SIM</v>
      </c>
      <c r="J9490" s="123"/>
      <c r="K9490" s="123"/>
      <c r="L9490" s="123"/>
      <c r="M9490" s="98"/>
      <c r="N9490" s="118"/>
    </row>
    <row r="9491" spans="1:14" x14ac:dyDescent="0.25">
      <c r="A9491" s="130">
        <v>97761407000173</v>
      </c>
      <c r="B9491" s="98" t="s">
        <v>13347</v>
      </c>
      <c r="C9491" s="123" t="s">
        <v>3812</v>
      </c>
      <c r="D9491" s="98" t="s">
        <v>13667</v>
      </c>
      <c r="E9491" s="98" t="s">
        <v>13670</v>
      </c>
      <c r="F9491" s="124">
        <v>14</v>
      </c>
      <c r="G9491" s="112">
        <v>44136</v>
      </c>
      <c r="H9491" s="98"/>
      <c r="I9491" s="123" t="str">
        <f t="shared" si="148"/>
        <v>SIM</v>
      </c>
      <c r="J9491" s="123"/>
      <c r="K9491" s="123"/>
      <c r="L9491" s="123"/>
      <c r="M9491" s="98"/>
      <c r="N9491" s="118"/>
    </row>
    <row r="9492" spans="1:14" x14ac:dyDescent="0.25">
      <c r="A9492" s="130">
        <v>1068055000104</v>
      </c>
      <c r="B9492" s="98" t="s">
        <v>13348</v>
      </c>
      <c r="C9492" s="123" t="s">
        <v>901</v>
      </c>
      <c r="D9492" s="98" t="s">
        <v>13667</v>
      </c>
      <c r="E9492" s="98" t="s">
        <v>13670</v>
      </c>
      <c r="F9492" s="124">
        <v>11</v>
      </c>
      <c r="G9492" s="112">
        <v>43693</v>
      </c>
      <c r="H9492" s="98"/>
      <c r="I9492" s="123" t="str">
        <f t="shared" si="148"/>
        <v>NÃO</v>
      </c>
      <c r="J9492" s="123"/>
      <c r="K9492" s="123"/>
      <c r="L9492" s="123"/>
      <c r="M9492" s="98"/>
      <c r="N9492" s="118"/>
    </row>
    <row r="9493" spans="1:14" x14ac:dyDescent="0.25">
      <c r="A9493" s="130">
        <v>12207445000126</v>
      </c>
      <c r="B9493" s="98" t="s">
        <v>13349</v>
      </c>
      <c r="C9493" s="123" t="s">
        <v>29</v>
      </c>
      <c r="D9493" s="98" t="s">
        <v>13667</v>
      </c>
      <c r="E9493" s="98" t="s">
        <v>13670</v>
      </c>
      <c r="F9493" s="124">
        <v>11</v>
      </c>
      <c r="G9493" s="112">
        <v>38777</v>
      </c>
      <c r="H9493" s="98"/>
      <c r="I9493" s="123" t="str">
        <f t="shared" si="148"/>
        <v>NÃO</v>
      </c>
      <c r="J9493" s="123"/>
      <c r="K9493" s="123"/>
      <c r="L9493" s="123"/>
      <c r="M9493" s="98" t="s">
        <v>13808</v>
      </c>
      <c r="N9493" s="118"/>
    </row>
    <row r="9494" spans="1:14" x14ac:dyDescent="0.25">
      <c r="A9494" s="130">
        <v>72130818000130</v>
      </c>
      <c r="B9494" s="98" t="s">
        <v>13350</v>
      </c>
      <c r="C9494" s="123" t="s">
        <v>4626</v>
      </c>
      <c r="D9494" s="98" t="s">
        <v>13667</v>
      </c>
      <c r="E9494" s="98" t="s">
        <v>13670</v>
      </c>
      <c r="F9494" s="124">
        <v>11</v>
      </c>
      <c r="G9494" s="112">
        <v>43207</v>
      </c>
      <c r="H9494" s="98"/>
      <c r="I9494" s="123" t="str">
        <f t="shared" si="148"/>
        <v>NÃO</v>
      </c>
      <c r="J9494" s="123"/>
      <c r="K9494" s="123"/>
      <c r="L9494" s="123"/>
      <c r="M9494" s="98"/>
      <c r="N9494" s="118"/>
    </row>
    <row r="9495" spans="1:14" x14ac:dyDescent="0.25">
      <c r="A9495" s="130">
        <v>46634218000107</v>
      </c>
      <c r="B9495" s="98" t="s">
        <v>13351</v>
      </c>
      <c r="C9495" s="123" t="s">
        <v>4626</v>
      </c>
      <c r="D9495" s="98" t="s">
        <v>13667</v>
      </c>
      <c r="E9495" s="98" t="s">
        <v>13670</v>
      </c>
      <c r="F9495" s="124">
        <v>14</v>
      </c>
      <c r="G9495" s="112">
        <v>44014</v>
      </c>
      <c r="H9495" s="98"/>
      <c r="I9495" s="123" t="str">
        <f t="shared" si="148"/>
        <v>SIM</v>
      </c>
      <c r="J9495" s="123"/>
      <c r="K9495" s="123"/>
      <c r="L9495" s="123"/>
      <c r="M9495" s="98"/>
      <c r="N9495" s="118"/>
    </row>
    <row r="9496" spans="1:14" x14ac:dyDescent="0.25">
      <c r="A9496" s="130">
        <v>64614449000122</v>
      </c>
      <c r="B9496" s="98" t="s">
        <v>13352</v>
      </c>
      <c r="C9496" s="123" t="s">
        <v>4626</v>
      </c>
      <c r="D9496" s="98" t="s">
        <v>13667</v>
      </c>
      <c r="E9496" s="98" t="s">
        <v>13670</v>
      </c>
      <c r="F9496" s="124">
        <v>11</v>
      </c>
      <c r="G9496" s="112">
        <v>38757</v>
      </c>
      <c r="H9496" s="98"/>
      <c r="I9496" s="123" t="str">
        <f t="shared" si="148"/>
        <v>NÃO</v>
      </c>
      <c r="J9496" s="123"/>
      <c r="K9496" s="123"/>
      <c r="L9496" s="123"/>
      <c r="M9496" s="98"/>
      <c r="N9496" s="118"/>
    </row>
    <row r="9497" spans="1:14" x14ac:dyDescent="0.25">
      <c r="A9497" s="130">
        <v>46634564000187</v>
      </c>
      <c r="B9497" s="98" t="s">
        <v>13353</v>
      </c>
      <c r="C9497" s="123" t="s">
        <v>4626</v>
      </c>
      <c r="D9497" s="98" t="s">
        <v>13667</v>
      </c>
      <c r="E9497" s="98" t="s">
        <v>13670</v>
      </c>
      <c r="F9497" s="124">
        <v>11</v>
      </c>
      <c r="G9497" s="112">
        <v>43738</v>
      </c>
      <c r="H9497" s="98"/>
      <c r="I9497" s="123" t="str">
        <f t="shared" si="148"/>
        <v>NÃO</v>
      </c>
      <c r="J9497" s="123"/>
      <c r="K9497" s="123"/>
      <c r="L9497" s="123"/>
      <c r="M9497" s="98"/>
      <c r="N9497" s="118"/>
    </row>
    <row r="9498" spans="1:14" x14ac:dyDescent="0.25">
      <c r="A9498" s="130">
        <v>7849532000147</v>
      </c>
      <c r="B9498" s="98" t="s">
        <v>13354</v>
      </c>
      <c r="C9498" s="123" t="s">
        <v>634</v>
      </c>
      <c r="D9498" s="98" t="s">
        <v>13667</v>
      </c>
      <c r="E9498" s="98" t="s">
        <v>13670</v>
      </c>
      <c r="F9498" s="124">
        <v>11</v>
      </c>
      <c r="G9498" s="112">
        <v>41604</v>
      </c>
      <c r="H9498" s="98"/>
      <c r="I9498" s="123" t="str">
        <f t="shared" si="148"/>
        <v>NÃO</v>
      </c>
      <c r="J9498" s="123"/>
      <c r="K9498" s="123"/>
      <c r="L9498" s="123"/>
      <c r="M9498" s="98"/>
      <c r="N9498" s="118"/>
    </row>
    <row r="9499" spans="1:14" x14ac:dyDescent="0.25">
      <c r="A9499" s="130">
        <v>45176005000108</v>
      </c>
      <c r="B9499" s="98" t="s">
        <v>13355</v>
      </c>
      <c r="C9499" s="123" t="s">
        <v>4626</v>
      </c>
      <c r="D9499" s="98" t="s">
        <v>13667</v>
      </c>
      <c r="E9499" s="98" t="s">
        <v>13670</v>
      </c>
      <c r="F9499" s="124">
        <v>11</v>
      </c>
      <c r="G9499" s="112">
        <v>38628</v>
      </c>
      <c r="H9499" s="98"/>
      <c r="I9499" s="123" t="str">
        <f t="shared" si="148"/>
        <v>NÃO</v>
      </c>
      <c r="J9499" s="123"/>
      <c r="K9499" s="123"/>
      <c r="L9499" s="123"/>
      <c r="M9499" s="98"/>
      <c r="N9499" s="118"/>
    </row>
    <row r="9500" spans="1:14" x14ac:dyDescent="0.25">
      <c r="A9500" s="130">
        <v>75963850000194</v>
      </c>
      <c r="B9500" s="98" t="s">
        <v>13356</v>
      </c>
      <c r="C9500" s="123" t="s">
        <v>3143</v>
      </c>
      <c r="D9500" s="98" t="s">
        <v>13667</v>
      </c>
      <c r="E9500" s="98" t="s">
        <v>13670</v>
      </c>
      <c r="F9500" s="124">
        <v>14</v>
      </c>
      <c r="G9500" s="112">
        <v>44013</v>
      </c>
      <c r="H9500" s="98"/>
      <c r="I9500" s="123" t="str">
        <f t="shared" si="148"/>
        <v>SIM</v>
      </c>
      <c r="J9500" s="123"/>
      <c r="K9500" s="123"/>
      <c r="L9500" s="123"/>
      <c r="M9500" s="98"/>
      <c r="N9500" s="118"/>
    </row>
    <row r="9501" spans="1:14" x14ac:dyDescent="0.25">
      <c r="A9501" s="130">
        <v>23489834000108</v>
      </c>
      <c r="B9501" s="98" t="s">
        <v>13357</v>
      </c>
      <c r="C9501" s="123" t="s">
        <v>634</v>
      </c>
      <c r="D9501" s="98" t="s">
        <v>13667</v>
      </c>
      <c r="E9501" s="98" t="s">
        <v>13670</v>
      </c>
      <c r="F9501" s="124">
        <v>11</v>
      </c>
      <c r="G9501" s="112">
        <v>40206</v>
      </c>
      <c r="H9501" s="98"/>
      <c r="I9501" s="123" t="str">
        <f t="shared" si="148"/>
        <v>NÃO</v>
      </c>
      <c r="J9501" s="123"/>
      <c r="K9501" s="123"/>
      <c r="L9501" s="123"/>
      <c r="M9501" s="98" t="s">
        <v>14063</v>
      </c>
      <c r="N9501" s="118"/>
    </row>
    <row r="9502" spans="1:14" x14ac:dyDescent="0.25">
      <c r="A9502" s="130">
        <v>76170240000104</v>
      </c>
      <c r="B9502" s="98" t="s">
        <v>13358</v>
      </c>
      <c r="C9502" s="123" t="s">
        <v>3143</v>
      </c>
      <c r="D9502" s="98" t="s">
        <v>13667</v>
      </c>
      <c r="E9502" s="98" t="s">
        <v>13670</v>
      </c>
      <c r="F9502" s="124">
        <v>11</v>
      </c>
      <c r="G9502" s="112">
        <v>39416</v>
      </c>
      <c r="H9502" s="98"/>
      <c r="I9502" s="123" t="str">
        <f t="shared" si="148"/>
        <v>NÃO</v>
      </c>
      <c r="J9502" s="123"/>
      <c r="K9502" s="123"/>
      <c r="L9502" s="123"/>
      <c r="M9502" s="98" t="s">
        <v>15910</v>
      </c>
      <c r="N9502" s="118"/>
    </row>
    <row r="9503" spans="1:14" x14ac:dyDescent="0.25">
      <c r="A9503" s="130">
        <v>8357667000158</v>
      </c>
      <c r="B9503" s="98" t="s">
        <v>13359</v>
      </c>
      <c r="C9503" s="123" t="s">
        <v>3601</v>
      </c>
      <c r="D9503" s="98" t="s">
        <v>13667</v>
      </c>
      <c r="E9503" s="98" t="s">
        <v>13670</v>
      </c>
      <c r="F9503" s="124">
        <v>11</v>
      </c>
      <c r="G9503" s="112">
        <v>41764</v>
      </c>
      <c r="H9503" s="98"/>
      <c r="I9503" s="123" t="str">
        <f t="shared" si="148"/>
        <v>NÃO</v>
      </c>
      <c r="J9503" s="123"/>
      <c r="K9503" s="123"/>
      <c r="L9503" s="123"/>
      <c r="M9503" s="98" t="s">
        <v>16131</v>
      </c>
      <c r="N9503" s="118"/>
    </row>
    <row r="9504" spans="1:14" x14ac:dyDescent="0.25">
      <c r="A9504" s="130">
        <v>87613089000140</v>
      </c>
      <c r="B9504" s="98" t="s">
        <v>13360</v>
      </c>
      <c r="C9504" s="123" t="s">
        <v>3812</v>
      </c>
      <c r="D9504" s="98" t="s">
        <v>13667</v>
      </c>
      <c r="E9504" s="98" t="s">
        <v>13670</v>
      </c>
      <c r="F9504" s="124">
        <v>11</v>
      </c>
      <c r="G9504" s="112">
        <v>41456</v>
      </c>
      <c r="H9504" s="98"/>
      <c r="I9504" s="123" t="str">
        <f t="shared" si="148"/>
        <v>NÃO</v>
      </c>
      <c r="J9504" s="123"/>
      <c r="K9504" s="123"/>
      <c r="L9504" s="123"/>
      <c r="M9504" s="98" t="s">
        <v>16536</v>
      </c>
      <c r="N9504" s="118"/>
    </row>
    <row r="9505" spans="1:14" x14ac:dyDescent="0.25">
      <c r="A9505" s="130">
        <v>18404780000109</v>
      </c>
      <c r="B9505" s="98" t="s">
        <v>13361</v>
      </c>
      <c r="C9505" s="123" t="s">
        <v>1356</v>
      </c>
      <c r="D9505" s="98" t="s">
        <v>13667</v>
      </c>
      <c r="E9505" s="98" t="s">
        <v>13670</v>
      </c>
      <c r="F9505" s="124">
        <v>11</v>
      </c>
      <c r="G9505" s="112">
        <v>38677</v>
      </c>
      <c r="H9505" s="98"/>
      <c r="I9505" s="123" t="str">
        <f t="shared" si="148"/>
        <v>NÃO</v>
      </c>
      <c r="J9505" s="123"/>
      <c r="K9505" s="123"/>
      <c r="L9505" s="123"/>
      <c r="M9505" s="98"/>
      <c r="N9505" s="118"/>
    </row>
    <row r="9506" spans="1:14" x14ac:dyDescent="0.25">
      <c r="A9506" s="130">
        <v>12842829000110</v>
      </c>
      <c r="B9506" s="98" t="s">
        <v>13362</v>
      </c>
      <c r="C9506" s="123" t="s">
        <v>29</v>
      </c>
      <c r="D9506" s="98" t="s">
        <v>13667</v>
      </c>
      <c r="E9506" s="98" t="s">
        <v>13670</v>
      </c>
      <c r="F9506" s="124">
        <v>11</v>
      </c>
      <c r="G9506" s="112">
        <v>40157</v>
      </c>
      <c r="H9506" s="98"/>
      <c r="I9506" s="123" t="str">
        <f t="shared" si="148"/>
        <v>NÃO</v>
      </c>
      <c r="J9506" s="123"/>
      <c r="K9506" s="123"/>
      <c r="L9506" s="123"/>
      <c r="M9506" s="98"/>
      <c r="N9506" s="118"/>
    </row>
    <row r="9507" spans="1:14" x14ac:dyDescent="0.25">
      <c r="A9507" s="130">
        <v>3501582000188</v>
      </c>
      <c r="B9507" s="98" t="s">
        <v>13363</v>
      </c>
      <c r="C9507" s="123" t="s">
        <v>2197</v>
      </c>
      <c r="D9507" s="98" t="s">
        <v>13667</v>
      </c>
      <c r="E9507" s="98" t="s">
        <v>13670</v>
      </c>
      <c r="F9507" s="124">
        <v>11</v>
      </c>
      <c r="G9507" s="112">
        <v>38721</v>
      </c>
      <c r="H9507" s="98"/>
      <c r="I9507" s="123" t="str">
        <f t="shared" si="148"/>
        <v>NÃO</v>
      </c>
      <c r="J9507" s="123"/>
      <c r="K9507" s="123"/>
      <c r="L9507" s="123"/>
      <c r="M9507" s="98" t="s">
        <v>14909</v>
      </c>
      <c r="N9507" s="118"/>
    </row>
    <row r="9508" spans="1:14" x14ac:dyDescent="0.25">
      <c r="A9508" s="130">
        <v>6554869000164</v>
      </c>
      <c r="B9508" s="98" t="s">
        <v>13364</v>
      </c>
      <c r="C9508" s="123" t="s">
        <v>2926</v>
      </c>
      <c r="D9508" s="98" t="s">
        <v>13667</v>
      </c>
      <c r="E9508" s="98" t="s">
        <v>13670</v>
      </c>
      <c r="F9508" s="124">
        <v>11</v>
      </c>
      <c r="G9508" s="112">
        <v>38560</v>
      </c>
      <c r="H9508" s="98"/>
      <c r="I9508" s="123" t="str">
        <f t="shared" si="148"/>
        <v>NÃO</v>
      </c>
      <c r="J9508" s="123"/>
      <c r="K9508" s="123"/>
      <c r="L9508" s="123"/>
      <c r="M9508" s="98" t="s">
        <v>15639</v>
      </c>
      <c r="N9508" s="118"/>
    </row>
    <row r="9509" spans="1:14" x14ac:dyDescent="0.25">
      <c r="A9509" s="130">
        <v>29138369000147</v>
      </c>
      <c r="B9509" s="98" t="s">
        <v>13365</v>
      </c>
      <c r="C9509" s="123" t="s">
        <v>3513</v>
      </c>
      <c r="D9509" s="98" t="s">
        <v>13667</v>
      </c>
      <c r="E9509" s="98" t="s">
        <v>13670</v>
      </c>
      <c r="F9509" s="124">
        <v>11</v>
      </c>
      <c r="G9509" s="112">
        <v>39044</v>
      </c>
      <c r="H9509" s="98"/>
      <c r="I9509" s="123" t="str">
        <f t="shared" si="148"/>
        <v>NÃO</v>
      </c>
      <c r="J9509" s="123"/>
      <c r="K9509" s="123"/>
      <c r="L9509" s="123"/>
      <c r="M9509" s="98"/>
      <c r="N9509" s="118"/>
    </row>
    <row r="9510" spans="1:14" x14ac:dyDescent="0.25">
      <c r="A9510" s="130">
        <v>11286366000195</v>
      </c>
      <c r="B9510" s="98" t="s">
        <v>13366</v>
      </c>
      <c r="C9510" s="123" t="s">
        <v>2758</v>
      </c>
      <c r="D9510" s="98" t="s">
        <v>13667</v>
      </c>
      <c r="E9510" s="98" t="s">
        <v>13670</v>
      </c>
      <c r="F9510" s="124">
        <v>11</v>
      </c>
      <c r="G9510" s="112">
        <v>41936</v>
      </c>
      <c r="H9510" s="98"/>
      <c r="I9510" s="123" t="str">
        <f t="shared" si="148"/>
        <v>NÃO</v>
      </c>
      <c r="J9510" s="123"/>
      <c r="K9510" s="123"/>
      <c r="L9510" s="123"/>
      <c r="M9510" s="98" t="s">
        <v>15523</v>
      </c>
      <c r="N9510" s="118"/>
    </row>
    <row r="9511" spans="1:14" x14ac:dyDescent="0.25">
      <c r="A9511" s="130">
        <v>75793786000140</v>
      </c>
      <c r="B9511" s="98" t="s">
        <v>13367</v>
      </c>
      <c r="C9511" s="123" t="s">
        <v>3143</v>
      </c>
      <c r="D9511" s="98" t="s">
        <v>13667</v>
      </c>
      <c r="E9511" s="98" t="s">
        <v>13670</v>
      </c>
      <c r="F9511" s="124">
        <v>14</v>
      </c>
      <c r="G9511" s="112">
        <v>44001</v>
      </c>
      <c r="H9511" s="98"/>
      <c r="I9511" s="123" t="str">
        <f t="shared" si="148"/>
        <v>SIM</v>
      </c>
      <c r="J9511" s="123"/>
      <c r="K9511" s="123"/>
      <c r="L9511" s="123"/>
      <c r="M9511" s="98"/>
      <c r="N9511" s="118"/>
    </row>
    <row r="9512" spans="1:14" x14ac:dyDescent="0.25">
      <c r="A9512" s="130">
        <v>90256660000120</v>
      </c>
      <c r="B9512" s="98" t="s">
        <v>13368</v>
      </c>
      <c r="C9512" s="123" t="s">
        <v>3812</v>
      </c>
      <c r="D9512" s="98" t="s">
        <v>13667</v>
      </c>
      <c r="E9512" s="98" t="s">
        <v>13670</v>
      </c>
      <c r="F9512" s="124">
        <v>14</v>
      </c>
      <c r="G9512" s="112">
        <v>44136</v>
      </c>
      <c r="H9512" s="98"/>
      <c r="I9512" s="123" t="str">
        <f t="shared" si="148"/>
        <v>SIM</v>
      </c>
      <c r="J9512" s="123"/>
      <c r="K9512" s="123"/>
      <c r="L9512" s="123"/>
      <c r="M9512" s="98"/>
      <c r="N9512" s="118"/>
    </row>
    <row r="9513" spans="1:14" x14ac:dyDescent="0.25">
      <c r="A9513" s="130">
        <v>11361201000130</v>
      </c>
      <c r="B9513" s="98" t="s">
        <v>13369</v>
      </c>
      <c r="C9513" s="123" t="s">
        <v>2758</v>
      </c>
      <c r="D9513" s="98" t="s">
        <v>13667</v>
      </c>
      <c r="E9513" s="98" t="s">
        <v>13670</v>
      </c>
      <c r="F9513" s="124">
        <v>11</v>
      </c>
      <c r="G9513" s="112">
        <v>42052</v>
      </c>
      <c r="H9513" s="98"/>
      <c r="I9513" s="123" t="str">
        <f t="shared" si="148"/>
        <v>NÃO</v>
      </c>
      <c r="J9513" s="123"/>
      <c r="K9513" s="123"/>
      <c r="L9513" s="123"/>
      <c r="M9513" s="98" t="s">
        <v>15525</v>
      </c>
      <c r="N9513" s="118"/>
    </row>
    <row r="9514" spans="1:14" x14ac:dyDescent="0.25">
      <c r="A9514" s="130">
        <v>1978212000100</v>
      </c>
      <c r="B9514" s="98" t="s">
        <v>13370</v>
      </c>
      <c r="C9514" s="123" t="s">
        <v>2274</v>
      </c>
      <c r="D9514" s="98" t="s">
        <v>13667</v>
      </c>
      <c r="E9514" s="98" t="s">
        <v>13670</v>
      </c>
      <c r="F9514" s="124">
        <v>14</v>
      </c>
      <c r="G9514" s="112">
        <v>44075</v>
      </c>
      <c r="H9514" s="98"/>
      <c r="I9514" s="123" t="str">
        <f t="shared" si="148"/>
        <v>SIM</v>
      </c>
      <c r="J9514" s="123"/>
      <c r="K9514" s="123"/>
      <c r="L9514" s="123"/>
      <c r="M9514" s="98"/>
      <c r="N9514" s="118"/>
    </row>
    <row r="9515" spans="1:14" x14ac:dyDescent="0.25">
      <c r="A9515" s="130">
        <v>76978881000181</v>
      </c>
      <c r="B9515" s="98" t="s">
        <v>13371</v>
      </c>
      <c r="C9515" s="123" t="s">
        <v>3143</v>
      </c>
      <c r="D9515" s="98" t="s">
        <v>13667</v>
      </c>
      <c r="E9515" s="98" t="s">
        <v>13670</v>
      </c>
      <c r="F9515" s="124">
        <v>11</v>
      </c>
      <c r="G9515" s="112">
        <v>40122</v>
      </c>
      <c r="H9515" s="98"/>
      <c r="I9515" s="123" t="str">
        <f t="shared" si="148"/>
        <v>NÃO</v>
      </c>
      <c r="J9515" s="123"/>
      <c r="K9515" s="123"/>
      <c r="L9515" s="123"/>
      <c r="M9515" s="98"/>
      <c r="N9515" s="118"/>
    </row>
    <row r="9516" spans="1:14" x14ac:dyDescent="0.25">
      <c r="A9516" s="130">
        <v>75587204000170</v>
      </c>
      <c r="B9516" s="98" t="s">
        <v>13372</v>
      </c>
      <c r="C9516" s="123" t="s">
        <v>3143</v>
      </c>
      <c r="D9516" s="98" t="s">
        <v>13667</v>
      </c>
      <c r="E9516" s="98" t="s">
        <v>13670</v>
      </c>
      <c r="F9516" s="124">
        <v>14</v>
      </c>
      <c r="G9516" s="112">
        <v>44044</v>
      </c>
      <c r="H9516" s="98"/>
      <c r="I9516" s="123" t="str">
        <f t="shared" si="148"/>
        <v>SIM</v>
      </c>
      <c r="J9516" s="123"/>
      <c r="K9516" s="123"/>
      <c r="L9516" s="123"/>
      <c r="M9516" s="98"/>
      <c r="N9516" s="118"/>
    </row>
    <row r="9517" spans="1:14" x14ac:dyDescent="0.25">
      <c r="A9517" s="130">
        <v>45709896000110</v>
      </c>
      <c r="B9517" s="98" t="s">
        <v>13373</v>
      </c>
      <c r="C9517" s="123" t="s">
        <v>4626</v>
      </c>
      <c r="D9517" s="98" t="s">
        <v>13667</v>
      </c>
      <c r="E9517" s="98" t="s">
        <v>13670</v>
      </c>
      <c r="F9517" s="124">
        <v>11</v>
      </c>
      <c r="G9517" s="112">
        <v>43466</v>
      </c>
      <c r="H9517" s="98"/>
      <c r="I9517" s="123" t="str">
        <f t="shared" si="148"/>
        <v>NÃO</v>
      </c>
      <c r="J9517" s="123"/>
      <c r="K9517" s="123"/>
      <c r="L9517" s="123"/>
      <c r="M9517" s="98"/>
      <c r="N9517" s="118"/>
    </row>
    <row r="9518" spans="1:14" x14ac:dyDescent="0.25">
      <c r="A9518" s="130">
        <v>88661400000199</v>
      </c>
      <c r="B9518" s="98" t="s">
        <v>13374</v>
      </c>
      <c r="C9518" s="123" t="s">
        <v>3812</v>
      </c>
      <c r="D9518" s="98" t="s">
        <v>13667</v>
      </c>
      <c r="E9518" s="98" t="s">
        <v>13670</v>
      </c>
      <c r="F9518" s="124">
        <v>14</v>
      </c>
      <c r="G9518" s="112">
        <v>43922</v>
      </c>
      <c r="H9518" s="98"/>
      <c r="I9518" s="123" t="str">
        <f t="shared" si="148"/>
        <v>SIM</v>
      </c>
      <c r="J9518" s="123"/>
      <c r="K9518" s="123"/>
      <c r="L9518" s="123"/>
      <c r="M9518" s="98"/>
      <c r="N9518" s="118"/>
    </row>
    <row r="9519" spans="1:14" x14ac:dyDescent="0.25">
      <c r="A9519" s="130">
        <v>84727601000190</v>
      </c>
      <c r="B9519" s="98" t="s">
        <v>13375</v>
      </c>
      <c r="C9519" s="123" t="s">
        <v>3747</v>
      </c>
      <c r="D9519" s="98" t="s">
        <v>13667</v>
      </c>
      <c r="E9519" s="98" t="s">
        <v>13670</v>
      </c>
      <c r="F9519" s="124">
        <v>11</v>
      </c>
      <c r="G9519" s="112">
        <v>38988</v>
      </c>
      <c r="H9519" s="98"/>
      <c r="I9519" s="123" t="str">
        <f t="shared" si="148"/>
        <v>NÃO</v>
      </c>
      <c r="J9519" s="123"/>
      <c r="K9519" s="123"/>
      <c r="L9519" s="123"/>
      <c r="M9519" s="98"/>
      <c r="N9519" s="118"/>
    </row>
    <row r="9520" spans="1:14" x14ac:dyDescent="0.25">
      <c r="A9520" s="130">
        <v>76170257000153</v>
      </c>
      <c r="B9520" s="98" t="s">
        <v>13376</v>
      </c>
      <c r="C9520" s="123" t="s">
        <v>3143</v>
      </c>
      <c r="D9520" s="98" t="s">
        <v>13667</v>
      </c>
      <c r="E9520" s="98" t="s">
        <v>13670</v>
      </c>
      <c r="F9520" s="124">
        <v>14</v>
      </c>
      <c r="G9520" s="112">
        <v>44136</v>
      </c>
      <c r="H9520" s="98"/>
      <c r="I9520" s="123" t="str">
        <f t="shared" si="148"/>
        <v>SIM</v>
      </c>
      <c r="J9520" s="123"/>
      <c r="K9520" s="123"/>
      <c r="L9520" s="123"/>
      <c r="M9520" s="98"/>
      <c r="N9520" s="118"/>
    </row>
    <row r="9521" spans="1:14" x14ac:dyDescent="0.25">
      <c r="A9521" s="130">
        <v>82577636000165</v>
      </c>
      <c r="B9521" s="98" t="s">
        <v>13377</v>
      </c>
      <c r="C9521" s="123" t="s">
        <v>4289</v>
      </c>
      <c r="D9521" s="98" t="s">
        <v>13667</v>
      </c>
      <c r="E9521" s="98" t="s">
        <v>13670</v>
      </c>
      <c r="F9521" s="124">
        <v>11</v>
      </c>
      <c r="G9521" s="112">
        <v>40064</v>
      </c>
      <c r="H9521" s="98"/>
      <c r="I9521" s="123" t="str">
        <f t="shared" si="148"/>
        <v>NÃO</v>
      </c>
      <c r="J9521" s="123"/>
      <c r="K9521" s="123"/>
      <c r="L9521" s="123"/>
      <c r="M9521" s="98"/>
      <c r="N9521" s="118"/>
    </row>
    <row r="9522" spans="1:14" x14ac:dyDescent="0.25">
      <c r="A9522" s="130">
        <v>76105584000121</v>
      </c>
      <c r="B9522" s="98" t="s">
        <v>13378</v>
      </c>
      <c r="C9522" s="123" t="s">
        <v>3143</v>
      </c>
      <c r="D9522" s="98" t="s">
        <v>13667</v>
      </c>
      <c r="E9522" s="98" t="s">
        <v>13670</v>
      </c>
      <c r="F9522" s="124">
        <v>14</v>
      </c>
      <c r="G9522" s="112">
        <v>44044</v>
      </c>
      <c r="H9522" s="98"/>
      <c r="I9522" s="123" t="str">
        <f t="shared" si="148"/>
        <v>SIM</v>
      </c>
      <c r="J9522" s="123"/>
      <c r="K9522" s="123"/>
      <c r="L9522" s="123"/>
      <c r="M9522" s="98"/>
      <c r="N9522" s="118"/>
    </row>
    <row r="9523" spans="1:14" x14ac:dyDescent="0.25">
      <c r="A9523" s="130">
        <v>11361904000169</v>
      </c>
      <c r="B9523" s="98" t="s">
        <v>13379</v>
      </c>
      <c r="C9523" s="123" t="s">
        <v>2758</v>
      </c>
      <c r="D9523" s="98" t="s">
        <v>13667</v>
      </c>
      <c r="E9523" s="98" t="s">
        <v>13670</v>
      </c>
      <c r="F9523" s="124">
        <v>14</v>
      </c>
      <c r="G9523" s="112">
        <v>44136</v>
      </c>
      <c r="H9523" s="98"/>
      <c r="I9523" s="123" t="str">
        <f t="shared" si="148"/>
        <v>SIM</v>
      </c>
      <c r="J9523" s="123"/>
      <c r="K9523" s="123"/>
      <c r="L9523" s="123"/>
      <c r="M9523" s="98"/>
      <c r="N9523" s="118"/>
    </row>
    <row r="9524" spans="1:14" x14ac:dyDescent="0.25">
      <c r="A9524" s="130">
        <v>6424618000165</v>
      </c>
      <c r="B9524" s="98" t="s">
        <v>13380</v>
      </c>
      <c r="C9524" s="123" t="s">
        <v>1142</v>
      </c>
      <c r="D9524" s="98" t="s">
        <v>13667</v>
      </c>
      <c r="E9524" s="98" t="s">
        <v>13670</v>
      </c>
      <c r="F9524" s="124">
        <v>11</v>
      </c>
      <c r="G9524" s="112">
        <v>42753</v>
      </c>
      <c r="H9524" s="98"/>
      <c r="I9524" s="123" t="str">
        <f t="shared" si="148"/>
        <v>NÃO</v>
      </c>
      <c r="J9524" s="123"/>
      <c r="K9524" s="123"/>
      <c r="L9524" s="123"/>
      <c r="M9524" s="98" t="s">
        <v>14449</v>
      </c>
      <c r="N9524" s="118"/>
    </row>
    <row r="9525" spans="1:14" x14ac:dyDescent="0.25">
      <c r="A9525" s="130">
        <v>83102764000115</v>
      </c>
      <c r="B9525" s="98" t="s">
        <v>13381</v>
      </c>
      <c r="C9525" s="123" t="s">
        <v>4289</v>
      </c>
      <c r="D9525" s="98" t="s">
        <v>13667</v>
      </c>
      <c r="E9525" s="98" t="s">
        <v>13670</v>
      </c>
      <c r="F9525" s="124">
        <v>14</v>
      </c>
      <c r="G9525" s="112">
        <v>44136</v>
      </c>
      <c r="H9525" s="98"/>
      <c r="I9525" s="123" t="str">
        <f t="shared" si="148"/>
        <v>SIM</v>
      </c>
      <c r="J9525" s="123"/>
      <c r="K9525" s="123"/>
      <c r="L9525" s="123"/>
      <c r="M9525" s="98"/>
      <c r="N9525" s="118"/>
    </row>
    <row r="9526" spans="1:14" x14ac:dyDescent="0.25">
      <c r="A9526" s="130">
        <v>78497492000160</v>
      </c>
      <c r="B9526" s="98" t="s">
        <v>13382</v>
      </c>
      <c r="C9526" s="123" t="s">
        <v>4289</v>
      </c>
      <c r="D9526" s="98" t="s">
        <v>13667</v>
      </c>
      <c r="E9526" s="98" t="s">
        <v>13670</v>
      </c>
      <c r="F9526" s="124">
        <v>11</v>
      </c>
      <c r="G9526" s="112">
        <v>41411</v>
      </c>
      <c r="H9526" s="98"/>
      <c r="I9526" s="123" t="str">
        <f t="shared" si="148"/>
        <v>NÃO</v>
      </c>
      <c r="J9526" s="123"/>
      <c r="K9526" s="123"/>
      <c r="L9526" s="123"/>
      <c r="M9526" s="98" t="s">
        <v>16662</v>
      </c>
      <c r="N9526" s="118"/>
    </row>
    <row r="9527" spans="1:14" x14ac:dyDescent="0.25">
      <c r="A9527" s="130">
        <v>6115307000114</v>
      </c>
      <c r="B9527" s="98" t="s">
        <v>13383</v>
      </c>
      <c r="C9527" s="123" t="s">
        <v>1142</v>
      </c>
      <c r="D9527" s="98" t="s">
        <v>13667</v>
      </c>
      <c r="E9527" s="98" t="s">
        <v>13670</v>
      </c>
      <c r="F9527" s="124">
        <v>11</v>
      </c>
      <c r="G9527" s="112">
        <v>39349</v>
      </c>
      <c r="H9527" s="98"/>
      <c r="I9527" s="123" t="str">
        <f t="shared" si="148"/>
        <v>NÃO</v>
      </c>
      <c r="J9527" s="123"/>
      <c r="K9527" s="123"/>
      <c r="L9527" s="123"/>
      <c r="M9527" s="98" t="s">
        <v>14451</v>
      </c>
      <c r="N9527" s="118"/>
    </row>
    <row r="9528" spans="1:14" x14ac:dyDescent="0.25">
      <c r="A9528" s="130">
        <v>18128223000102</v>
      </c>
      <c r="B9528" s="98" t="s">
        <v>13384</v>
      </c>
      <c r="C9528" s="123" t="s">
        <v>1356</v>
      </c>
      <c r="D9528" s="98" t="s">
        <v>13667</v>
      </c>
      <c r="E9528" s="98" t="s">
        <v>13670</v>
      </c>
      <c r="F9528" s="124">
        <v>11</v>
      </c>
      <c r="G9528" s="112">
        <v>38440</v>
      </c>
      <c r="H9528" s="98"/>
      <c r="I9528" s="123" t="str">
        <f t="shared" si="148"/>
        <v>NÃO</v>
      </c>
      <c r="J9528" s="123"/>
      <c r="K9528" s="123"/>
      <c r="L9528" s="123"/>
      <c r="M9528" s="98" t="s">
        <v>14799</v>
      </c>
      <c r="N9528" s="118"/>
    </row>
    <row r="9529" spans="1:14" x14ac:dyDescent="0.25">
      <c r="A9529" s="130">
        <v>76205806000188</v>
      </c>
      <c r="B9529" s="98" t="s">
        <v>13385</v>
      </c>
      <c r="C9529" s="123" t="s">
        <v>3143</v>
      </c>
      <c r="D9529" s="98" t="s">
        <v>13667</v>
      </c>
      <c r="E9529" s="98" t="s">
        <v>13670</v>
      </c>
      <c r="F9529" s="124">
        <v>14</v>
      </c>
      <c r="G9529" s="112">
        <v>44013</v>
      </c>
      <c r="H9529" s="98"/>
      <c r="I9529" s="123" t="str">
        <f t="shared" si="148"/>
        <v>SIM</v>
      </c>
      <c r="J9529" s="123"/>
      <c r="K9529" s="123"/>
      <c r="L9529" s="123"/>
      <c r="M9529" s="98"/>
      <c r="N9529" s="118"/>
    </row>
    <row r="9530" spans="1:14" x14ac:dyDescent="0.25">
      <c r="A9530" s="130">
        <v>13099205000118</v>
      </c>
      <c r="B9530" s="98" t="s">
        <v>13386</v>
      </c>
      <c r="C9530" s="123" t="s">
        <v>4559</v>
      </c>
      <c r="D9530" s="98" t="s">
        <v>13667</v>
      </c>
      <c r="E9530" s="98" t="s">
        <v>13670</v>
      </c>
      <c r="F9530" s="124">
        <v>11</v>
      </c>
      <c r="G9530" s="112">
        <v>39168</v>
      </c>
      <c r="H9530" s="98"/>
      <c r="I9530" s="123" t="str">
        <f t="shared" si="148"/>
        <v>NÃO</v>
      </c>
      <c r="J9530" s="123"/>
      <c r="K9530" s="123"/>
      <c r="L9530" s="123"/>
      <c r="M9530" s="98"/>
      <c r="N9530" s="118"/>
    </row>
    <row r="9531" spans="1:14" x14ac:dyDescent="0.25">
      <c r="A9531" s="130">
        <v>3503646000180</v>
      </c>
      <c r="B9531" s="98" t="s">
        <v>13387</v>
      </c>
      <c r="C9531" s="123" t="s">
        <v>2274</v>
      </c>
      <c r="D9531" s="98" t="s">
        <v>13667</v>
      </c>
      <c r="E9531" s="98" t="s">
        <v>13670</v>
      </c>
      <c r="F9531" s="124">
        <v>11</v>
      </c>
      <c r="G9531" s="112">
        <v>39357</v>
      </c>
      <c r="H9531" s="98"/>
      <c r="I9531" s="123" t="str">
        <f t="shared" si="148"/>
        <v>NÃO</v>
      </c>
      <c r="J9531" s="123"/>
      <c r="K9531" s="123"/>
      <c r="L9531" s="123"/>
      <c r="M9531" s="98" t="s">
        <v>15056</v>
      </c>
      <c r="N9531" s="118"/>
    </row>
    <row r="9532" spans="1:14" x14ac:dyDescent="0.25">
      <c r="A9532" s="130">
        <v>1539271000182</v>
      </c>
      <c r="B9532" s="98" t="s">
        <v>13388</v>
      </c>
      <c r="C9532" s="123" t="s">
        <v>3812</v>
      </c>
      <c r="D9532" s="98" t="s">
        <v>13667</v>
      </c>
      <c r="E9532" s="98" t="s">
        <v>13670</v>
      </c>
      <c r="F9532" s="124">
        <v>11</v>
      </c>
      <c r="G9532" s="112">
        <v>38710</v>
      </c>
      <c r="H9532" s="98"/>
      <c r="I9532" s="123" t="str">
        <f t="shared" si="148"/>
        <v>NÃO</v>
      </c>
      <c r="J9532" s="123"/>
      <c r="K9532" s="123"/>
      <c r="L9532" s="123"/>
      <c r="M9532" s="98" t="s">
        <v>16542</v>
      </c>
      <c r="N9532" s="118"/>
    </row>
    <row r="9533" spans="1:14" x14ac:dyDescent="0.25">
      <c r="A9533" s="130">
        <v>87876801000101</v>
      </c>
      <c r="B9533" s="98" t="s">
        <v>13389</v>
      </c>
      <c r="C9533" s="123" t="s">
        <v>3812</v>
      </c>
      <c r="D9533" s="98" t="s">
        <v>13667</v>
      </c>
      <c r="E9533" s="98" t="s">
        <v>13670</v>
      </c>
      <c r="F9533" s="124">
        <v>11</v>
      </c>
      <c r="G9533" s="112">
        <v>38808</v>
      </c>
      <c r="H9533" s="98"/>
      <c r="I9533" s="123" t="str">
        <f t="shared" si="148"/>
        <v>NÃO</v>
      </c>
      <c r="J9533" s="123"/>
      <c r="K9533" s="123"/>
      <c r="L9533" s="123"/>
      <c r="M9533" s="98" t="s">
        <v>16546</v>
      </c>
      <c r="N9533" s="118"/>
    </row>
    <row r="9534" spans="1:14" x14ac:dyDescent="0.25">
      <c r="A9534" s="130">
        <v>10167310000159</v>
      </c>
      <c r="B9534" s="98" t="s">
        <v>13390</v>
      </c>
      <c r="C9534" s="123" t="s">
        <v>2758</v>
      </c>
      <c r="D9534" s="98" t="s">
        <v>13667</v>
      </c>
      <c r="E9534" s="98" t="s">
        <v>13670</v>
      </c>
      <c r="F9534" s="124">
        <v>11</v>
      </c>
      <c r="G9534" s="112">
        <v>40001</v>
      </c>
      <c r="H9534" s="98"/>
      <c r="I9534" s="123" t="str">
        <f t="shared" si="148"/>
        <v>NÃO</v>
      </c>
      <c r="J9534" s="123"/>
      <c r="K9534" s="123"/>
      <c r="L9534" s="123"/>
      <c r="M9534" s="98" t="s">
        <v>15527</v>
      </c>
      <c r="N9534" s="118"/>
    </row>
    <row r="9535" spans="1:14" x14ac:dyDescent="0.25">
      <c r="A9535" s="130">
        <v>29115441000110</v>
      </c>
      <c r="B9535" s="98" t="s">
        <v>13391</v>
      </c>
      <c r="C9535" s="123" t="s">
        <v>3513</v>
      </c>
      <c r="D9535" s="98" t="s">
        <v>13667</v>
      </c>
      <c r="E9535" s="98" t="s">
        <v>13670</v>
      </c>
      <c r="F9535" s="124">
        <v>11</v>
      </c>
      <c r="G9535" s="112">
        <v>38941</v>
      </c>
      <c r="H9535" s="98"/>
      <c r="I9535" s="123" t="str">
        <f t="shared" si="148"/>
        <v>NÃO</v>
      </c>
      <c r="J9535" s="123"/>
      <c r="K9535" s="123"/>
      <c r="L9535" s="123"/>
      <c r="M9535" s="98" t="s">
        <v>16047</v>
      </c>
      <c r="N9535" s="118"/>
    </row>
    <row r="9536" spans="1:14" x14ac:dyDescent="0.25">
      <c r="A9536" s="130">
        <v>88771001000180</v>
      </c>
      <c r="B9536" s="98" t="s">
        <v>13392</v>
      </c>
      <c r="C9536" s="123" t="s">
        <v>3812</v>
      </c>
      <c r="D9536" s="98" t="s">
        <v>13667</v>
      </c>
      <c r="E9536" s="98" t="s">
        <v>13670</v>
      </c>
      <c r="F9536" s="124">
        <v>11</v>
      </c>
      <c r="G9536" s="112">
        <v>42549</v>
      </c>
      <c r="H9536" s="98"/>
      <c r="I9536" s="123" t="str">
        <f t="shared" si="148"/>
        <v>NÃO</v>
      </c>
      <c r="J9536" s="123"/>
      <c r="K9536" s="123"/>
      <c r="L9536" s="123"/>
      <c r="M9536" s="98"/>
      <c r="N9536" s="118"/>
    </row>
    <row r="9537" spans="1:14" x14ac:dyDescent="0.25">
      <c r="A9537" s="130">
        <v>46638714000120</v>
      </c>
      <c r="B9537" s="98" t="s">
        <v>16975</v>
      </c>
      <c r="C9537" s="123" t="s">
        <v>4626</v>
      </c>
      <c r="D9537" s="98" t="s">
        <v>13667</v>
      </c>
      <c r="E9537" s="98" t="s">
        <v>13670</v>
      </c>
      <c r="F9537" s="124">
        <v>11</v>
      </c>
      <c r="G9537" s="112">
        <v>38804</v>
      </c>
      <c r="H9537" s="98"/>
      <c r="I9537" s="123" t="str">
        <f t="shared" si="148"/>
        <v>NÃO</v>
      </c>
      <c r="J9537" s="123"/>
      <c r="K9537" s="123"/>
      <c r="L9537" s="123"/>
      <c r="M9537" s="98" t="s">
        <v>16977</v>
      </c>
      <c r="N9537" s="118"/>
    </row>
    <row r="9538" spans="1:14" x14ac:dyDescent="0.25">
      <c r="A9538" s="130">
        <v>92453810000111</v>
      </c>
      <c r="B9538" s="98" t="s">
        <v>13393</v>
      </c>
      <c r="C9538" s="123" t="s">
        <v>3812</v>
      </c>
      <c r="D9538" s="98" t="s">
        <v>13667</v>
      </c>
      <c r="E9538" s="98" t="s">
        <v>13670</v>
      </c>
      <c r="F9538" s="124">
        <v>11</v>
      </c>
      <c r="G9538" s="112">
        <v>42736</v>
      </c>
      <c r="H9538" s="98"/>
      <c r="I9538" s="123" t="str">
        <f t="shared" si="148"/>
        <v>NÃO</v>
      </c>
      <c r="J9538" s="123"/>
      <c r="K9538" s="123"/>
      <c r="L9538" s="123"/>
      <c r="M9538" s="98" t="s">
        <v>16548</v>
      </c>
      <c r="N9538" s="118"/>
    </row>
    <row r="9539" spans="1:14" x14ac:dyDescent="0.25">
      <c r="A9539" s="130">
        <v>17955535000119</v>
      </c>
      <c r="B9539" s="98" t="s">
        <v>13394</v>
      </c>
      <c r="C9539" s="123" t="s">
        <v>1356</v>
      </c>
      <c r="D9539" s="98" t="s">
        <v>13667</v>
      </c>
      <c r="E9539" s="98" t="s">
        <v>13670</v>
      </c>
      <c r="F9539" s="124">
        <v>11</v>
      </c>
      <c r="G9539" s="112">
        <v>40151</v>
      </c>
      <c r="H9539" s="98"/>
      <c r="I9539" s="123" t="str">
        <f t="shared" ref="I9539:I9602" si="149">IFERROR(IF(OR(E9539="Ativos", E9539="Aposentados",E9539="Pensionistas"),IF(F9539&gt;=14,"SIM","NÃO"),""),"")</f>
        <v>NÃO</v>
      </c>
      <c r="J9539" s="123"/>
      <c r="K9539" s="123"/>
      <c r="L9539" s="123"/>
      <c r="M9539" s="98"/>
      <c r="N9539" s="118"/>
    </row>
    <row r="9540" spans="1:14" x14ac:dyDescent="0.25">
      <c r="A9540" s="130">
        <v>88199971000153</v>
      </c>
      <c r="B9540" s="98" t="s">
        <v>13395</v>
      </c>
      <c r="C9540" s="123" t="s">
        <v>3812</v>
      </c>
      <c r="D9540" s="98" t="s">
        <v>13667</v>
      </c>
      <c r="E9540" s="98" t="s">
        <v>13670</v>
      </c>
      <c r="F9540" s="124">
        <v>11</v>
      </c>
      <c r="G9540" s="112">
        <v>42215</v>
      </c>
      <c r="H9540" s="98"/>
      <c r="I9540" s="123" t="str">
        <f t="shared" si="149"/>
        <v>NÃO</v>
      </c>
      <c r="J9540" s="123"/>
      <c r="K9540" s="123"/>
      <c r="L9540" s="123"/>
      <c r="M9540" s="98" t="s">
        <v>16549</v>
      </c>
      <c r="N9540" s="118"/>
    </row>
    <row r="9541" spans="1:14" x14ac:dyDescent="0.25">
      <c r="A9541" s="130">
        <v>87612800000141</v>
      </c>
      <c r="B9541" s="98" t="s">
        <v>13396</v>
      </c>
      <c r="C9541" s="123" t="s">
        <v>3812</v>
      </c>
      <c r="D9541" s="98" t="s">
        <v>13667</v>
      </c>
      <c r="E9541" s="98" t="s">
        <v>13670</v>
      </c>
      <c r="F9541" s="124">
        <v>11</v>
      </c>
      <c r="G9541" s="112">
        <v>41944</v>
      </c>
      <c r="H9541" s="98"/>
      <c r="I9541" s="123" t="str">
        <f t="shared" si="149"/>
        <v>NÃO</v>
      </c>
      <c r="J9541" s="123"/>
      <c r="K9541" s="123"/>
      <c r="L9541" s="123"/>
      <c r="M9541" s="98" t="s">
        <v>16550</v>
      </c>
      <c r="N9541" s="118"/>
    </row>
    <row r="9542" spans="1:14" x14ac:dyDescent="0.25">
      <c r="A9542" s="130">
        <v>93317998000133</v>
      </c>
      <c r="B9542" s="98" t="s">
        <v>13397</v>
      </c>
      <c r="C9542" s="123" t="s">
        <v>3812</v>
      </c>
      <c r="D9542" s="98" t="s">
        <v>13667</v>
      </c>
      <c r="E9542" s="98" t="s">
        <v>13670</v>
      </c>
      <c r="F9542" s="124">
        <v>11</v>
      </c>
      <c r="G9542" s="112">
        <v>40603</v>
      </c>
      <c r="H9542" s="98"/>
      <c r="I9542" s="123" t="str">
        <f t="shared" si="149"/>
        <v>NÃO</v>
      </c>
      <c r="J9542" s="123"/>
      <c r="K9542" s="123"/>
      <c r="L9542" s="123"/>
      <c r="M9542" s="98" t="s">
        <v>16552</v>
      </c>
      <c r="N9542" s="118"/>
    </row>
    <row r="9543" spans="1:14" x14ac:dyDescent="0.25">
      <c r="A9543" s="130">
        <v>3184041000173</v>
      </c>
      <c r="B9543" s="98" t="s">
        <v>13398</v>
      </c>
      <c r="C9543" s="123" t="s">
        <v>2197</v>
      </c>
      <c r="D9543" s="98" t="s">
        <v>13667</v>
      </c>
      <c r="E9543" s="98" t="s">
        <v>13670</v>
      </c>
      <c r="F9543" s="124">
        <v>11</v>
      </c>
      <c r="G9543" s="112">
        <v>41913</v>
      </c>
      <c r="H9543" s="98"/>
      <c r="I9543" s="123" t="str">
        <f t="shared" si="149"/>
        <v>NÃO</v>
      </c>
      <c r="J9543" s="123"/>
      <c r="K9543" s="123"/>
      <c r="L9543" s="123"/>
      <c r="M9543" s="98" t="s">
        <v>14911</v>
      </c>
      <c r="N9543" s="118"/>
    </row>
    <row r="9544" spans="1:14" x14ac:dyDescent="0.25">
      <c r="A9544" s="130">
        <v>17695008000112</v>
      </c>
      <c r="B9544" s="98" t="s">
        <v>13399</v>
      </c>
      <c r="C9544" s="123" t="s">
        <v>1356</v>
      </c>
      <c r="D9544" s="98" t="s">
        <v>13667</v>
      </c>
      <c r="E9544" s="98" t="s">
        <v>13670</v>
      </c>
      <c r="F9544" s="124">
        <v>11</v>
      </c>
      <c r="G9544" s="112">
        <v>42346</v>
      </c>
      <c r="H9544" s="98"/>
      <c r="I9544" s="123" t="str">
        <f t="shared" si="149"/>
        <v>NÃO</v>
      </c>
      <c r="J9544" s="123"/>
      <c r="K9544" s="123"/>
      <c r="L9544" s="123"/>
      <c r="M9544" s="98" t="s">
        <v>14805</v>
      </c>
      <c r="N9544" s="118"/>
    </row>
    <row r="9545" spans="1:14" x14ac:dyDescent="0.25">
      <c r="A9545" s="130">
        <v>92399112000185</v>
      </c>
      <c r="B9545" s="98" t="s">
        <v>13400</v>
      </c>
      <c r="C9545" s="123" t="s">
        <v>3812</v>
      </c>
      <c r="D9545" s="98" t="s">
        <v>13667</v>
      </c>
      <c r="E9545" s="98" t="s">
        <v>13670</v>
      </c>
      <c r="F9545" s="124">
        <v>11</v>
      </c>
      <c r="G9545" s="112">
        <v>42370</v>
      </c>
      <c r="H9545" s="98"/>
      <c r="I9545" s="123" t="str">
        <f t="shared" si="149"/>
        <v>NÃO</v>
      </c>
      <c r="J9545" s="123"/>
      <c r="K9545" s="123"/>
      <c r="L9545" s="123"/>
      <c r="M9545" s="98" t="s">
        <v>16553</v>
      </c>
      <c r="N9545" s="118"/>
    </row>
    <row r="9546" spans="1:14" x14ac:dyDescent="0.25">
      <c r="A9546" s="130">
        <v>87613188000121</v>
      </c>
      <c r="B9546" s="98" t="s">
        <v>13401</v>
      </c>
      <c r="C9546" s="123" t="s">
        <v>3812</v>
      </c>
      <c r="D9546" s="98" t="s">
        <v>13667</v>
      </c>
      <c r="E9546" s="98" t="s">
        <v>13670</v>
      </c>
      <c r="F9546" s="124">
        <v>14</v>
      </c>
      <c r="G9546" s="112">
        <v>44004</v>
      </c>
      <c r="H9546" s="98"/>
      <c r="I9546" s="123" t="str">
        <f t="shared" si="149"/>
        <v>SIM</v>
      </c>
      <c r="J9546" s="123"/>
      <c r="K9546" s="123"/>
      <c r="L9546" s="123"/>
      <c r="M9546" s="98"/>
      <c r="N9546" s="118"/>
    </row>
    <row r="9547" spans="1:14" x14ac:dyDescent="0.25">
      <c r="A9547" s="130">
        <v>18245167000188</v>
      </c>
      <c r="B9547" s="98" t="s">
        <v>13402</v>
      </c>
      <c r="C9547" s="123" t="s">
        <v>1356</v>
      </c>
      <c r="D9547" s="98" t="s">
        <v>13667</v>
      </c>
      <c r="E9547" s="98" t="s">
        <v>13670</v>
      </c>
      <c r="F9547" s="124">
        <v>14</v>
      </c>
      <c r="G9547" s="112">
        <v>44136</v>
      </c>
      <c r="H9547" s="98"/>
      <c r="I9547" s="123" t="str">
        <f t="shared" si="149"/>
        <v>SIM</v>
      </c>
      <c r="J9547" s="123"/>
      <c r="K9547" s="123"/>
      <c r="L9547" s="123"/>
      <c r="M9547" s="98"/>
      <c r="N9547" s="118"/>
    </row>
    <row r="9548" spans="1:14" x14ac:dyDescent="0.25">
      <c r="A9548" s="130">
        <v>1304286000161</v>
      </c>
      <c r="B9548" s="98" t="s">
        <v>13403</v>
      </c>
      <c r="C9548" s="123" t="s">
        <v>901</v>
      </c>
      <c r="D9548" s="98" t="s">
        <v>13667</v>
      </c>
      <c r="E9548" s="98" t="s">
        <v>13670</v>
      </c>
      <c r="F9548" s="124">
        <v>14</v>
      </c>
      <c r="G9548" s="112">
        <v>44105</v>
      </c>
      <c r="H9548" s="98"/>
      <c r="I9548" s="123" t="str">
        <f t="shared" si="149"/>
        <v>SIM</v>
      </c>
      <c r="J9548" s="123"/>
      <c r="K9548" s="123"/>
      <c r="L9548" s="123"/>
      <c r="M9548" s="98"/>
      <c r="N9548" s="118"/>
    </row>
    <row r="9549" spans="1:14" x14ac:dyDescent="0.25">
      <c r="A9549" s="130">
        <v>1217538000115</v>
      </c>
      <c r="B9549" s="98" t="s">
        <v>13404</v>
      </c>
      <c r="C9549" s="123" t="s">
        <v>901</v>
      </c>
      <c r="D9549" s="98" t="s">
        <v>13667</v>
      </c>
      <c r="E9549" s="98" t="s">
        <v>13670</v>
      </c>
      <c r="F9549" s="124">
        <v>14</v>
      </c>
      <c r="G9549" s="112">
        <v>44136</v>
      </c>
      <c r="H9549" s="98"/>
      <c r="I9549" s="123" t="str">
        <f t="shared" si="149"/>
        <v>SIM</v>
      </c>
      <c r="J9549" s="123"/>
      <c r="K9549" s="123"/>
      <c r="L9549" s="123"/>
      <c r="M9549" s="98"/>
      <c r="N9549" s="118"/>
    </row>
    <row r="9550" spans="1:14" x14ac:dyDescent="0.25">
      <c r="A9550" s="130">
        <v>11040912000103</v>
      </c>
      <c r="B9550" s="98" t="s">
        <v>13405</v>
      </c>
      <c r="C9550" s="123" t="s">
        <v>2758</v>
      </c>
      <c r="D9550" s="98" t="s">
        <v>13667</v>
      </c>
      <c r="E9550" s="98" t="s">
        <v>13670</v>
      </c>
      <c r="F9550" s="124">
        <v>11</v>
      </c>
      <c r="G9550" s="112">
        <v>41050</v>
      </c>
      <c r="H9550" s="98"/>
      <c r="I9550" s="123" t="str">
        <f t="shared" si="149"/>
        <v>NÃO</v>
      </c>
      <c r="J9550" s="123"/>
      <c r="K9550" s="123"/>
      <c r="L9550" s="123"/>
      <c r="M9550" s="98" t="s">
        <v>15531</v>
      </c>
      <c r="N9550" s="118"/>
    </row>
    <row r="9551" spans="1:14" x14ac:dyDescent="0.25">
      <c r="A9551" s="130">
        <v>92399211000167</v>
      </c>
      <c r="B9551" s="98" t="s">
        <v>13406</v>
      </c>
      <c r="C9551" s="123" t="s">
        <v>3812</v>
      </c>
      <c r="D9551" s="98" t="s">
        <v>13667</v>
      </c>
      <c r="E9551" s="98" t="s">
        <v>13670</v>
      </c>
      <c r="F9551" s="124">
        <v>11</v>
      </c>
      <c r="G9551" s="112">
        <v>40345</v>
      </c>
      <c r="H9551" s="98"/>
      <c r="I9551" s="123" t="str">
        <f t="shared" si="149"/>
        <v>NÃO</v>
      </c>
      <c r="J9551" s="123"/>
      <c r="K9551" s="123"/>
      <c r="L9551" s="123"/>
      <c r="M9551" s="98" t="s">
        <v>16556</v>
      </c>
      <c r="N9551" s="118"/>
    </row>
    <row r="9552" spans="1:14" x14ac:dyDescent="0.25">
      <c r="A9552" s="130">
        <v>11350659000194</v>
      </c>
      <c r="B9552" s="98" t="s">
        <v>13407</v>
      </c>
      <c r="C9552" s="123" t="s">
        <v>2758</v>
      </c>
      <c r="D9552" s="98" t="s">
        <v>13667</v>
      </c>
      <c r="E9552" s="98" t="s">
        <v>13670</v>
      </c>
      <c r="F9552" s="124">
        <v>14</v>
      </c>
      <c r="G9552" s="112">
        <v>44013</v>
      </c>
      <c r="H9552" s="98"/>
      <c r="I9552" s="123" t="str">
        <f t="shared" si="149"/>
        <v>SIM</v>
      </c>
      <c r="J9552" s="123"/>
      <c r="K9552" s="123"/>
      <c r="L9552" s="123"/>
      <c r="M9552" s="98"/>
      <c r="N9552" s="118"/>
    </row>
    <row r="9553" spans="1:14" x14ac:dyDescent="0.25">
      <c r="A9553" s="130">
        <v>88363189000128</v>
      </c>
      <c r="B9553" s="98" t="s">
        <v>13408</v>
      </c>
      <c r="C9553" s="123" t="s">
        <v>3812</v>
      </c>
      <c r="D9553" s="98" t="s">
        <v>13667</v>
      </c>
      <c r="E9553" s="98" t="s">
        <v>13670</v>
      </c>
      <c r="F9553" s="124">
        <v>11</v>
      </c>
      <c r="G9553" s="112">
        <v>43462</v>
      </c>
      <c r="H9553" s="98"/>
      <c r="I9553" s="123" t="str">
        <f t="shared" si="149"/>
        <v>NÃO</v>
      </c>
      <c r="J9553" s="123"/>
      <c r="K9553" s="123"/>
      <c r="L9553" s="123"/>
      <c r="M9553" s="98"/>
      <c r="N9553" s="118"/>
    </row>
    <row r="9554" spans="1:14" x14ac:dyDescent="0.25">
      <c r="A9554" s="130">
        <v>1558070000122</v>
      </c>
      <c r="B9554" s="98" t="s">
        <v>13409</v>
      </c>
      <c r="C9554" s="123" t="s">
        <v>1142</v>
      </c>
      <c r="D9554" s="98" t="s">
        <v>13667</v>
      </c>
      <c r="E9554" s="98" t="s">
        <v>13670</v>
      </c>
      <c r="F9554" s="124">
        <v>11</v>
      </c>
      <c r="G9554" s="112">
        <v>42928</v>
      </c>
      <c r="H9554" s="98"/>
      <c r="I9554" s="123" t="str">
        <f t="shared" si="149"/>
        <v>NÃO</v>
      </c>
      <c r="J9554" s="123"/>
      <c r="K9554" s="123"/>
      <c r="L9554" s="123"/>
      <c r="M9554" s="98" t="s">
        <v>14453</v>
      </c>
      <c r="N9554" s="118"/>
    </row>
    <row r="9555" spans="1:14" x14ac:dyDescent="0.25">
      <c r="A9555" s="130">
        <v>22981088000102</v>
      </c>
      <c r="B9555" s="98" t="s">
        <v>13410</v>
      </c>
      <c r="C9555" s="123" t="s">
        <v>2413</v>
      </c>
      <c r="D9555" s="98" t="s">
        <v>13667</v>
      </c>
      <c r="E9555" s="98" t="s">
        <v>13670</v>
      </c>
      <c r="F9555" s="124">
        <v>11</v>
      </c>
      <c r="G9555" s="112">
        <v>42545</v>
      </c>
      <c r="H9555" s="98"/>
      <c r="I9555" s="123" t="str">
        <f t="shared" si="149"/>
        <v>NÃO</v>
      </c>
      <c r="J9555" s="123"/>
      <c r="K9555" s="123"/>
      <c r="L9555" s="123"/>
      <c r="M9555" s="98" t="s">
        <v>15114</v>
      </c>
      <c r="N9555" s="118"/>
    </row>
    <row r="9556" spans="1:14" x14ac:dyDescent="0.25">
      <c r="A9556" s="130">
        <v>87612792000133</v>
      </c>
      <c r="B9556" s="98" t="s">
        <v>13411</v>
      </c>
      <c r="C9556" s="123" t="s">
        <v>3812</v>
      </c>
      <c r="D9556" s="98" t="s">
        <v>13667</v>
      </c>
      <c r="E9556" s="98" t="s">
        <v>13670</v>
      </c>
      <c r="F9556" s="124">
        <v>12</v>
      </c>
      <c r="G9556" s="112">
        <v>39173</v>
      </c>
      <c r="H9556" s="98"/>
      <c r="I9556" s="123" t="str">
        <f t="shared" si="149"/>
        <v>NÃO</v>
      </c>
      <c r="J9556" s="123"/>
      <c r="K9556" s="123"/>
      <c r="L9556" s="123"/>
      <c r="M9556" s="98" t="s">
        <v>16559</v>
      </c>
      <c r="N9556" s="118"/>
    </row>
    <row r="9557" spans="1:14" x14ac:dyDescent="0.25">
      <c r="A9557" s="130">
        <v>5251632000141</v>
      </c>
      <c r="B9557" s="98" t="s">
        <v>13412</v>
      </c>
      <c r="C9557" s="123" t="s">
        <v>2413</v>
      </c>
      <c r="D9557" s="98" t="s">
        <v>13667</v>
      </c>
      <c r="E9557" s="98" t="s">
        <v>13670</v>
      </c>
      <c r="F9557" s="124">
        <v>11</v>
      </c>
      <c r="G9557" s="112">
        <v>41450</v>
      </c>
      <c r="H9557" s="98"/>
      <c r="I9557" s="123" t="str">
        <f t="shared" si="149"/>
        <v>NÃO</v>
      </c>
      <c r="J9557" s="123"/>
      <c r="K9557" s="123"/>
      <c r="L9557" s="123"/>
      <c r="M9557" s="98" t="s">
        <v>15118</v>
      </c>
      <c r="N9557" s="118"/>
    </row>
    <row r="9558" spans="1:14" x14ac:dyDescent="0.25">
      <c r="A9558" s="130">
        <v>92406438000192</v>
      </c>
      <c r="B9558" s="98" t="s">
        <v>13413</v>
      </c>
      <c r="C9558" s="123" t="s">
        <v>3812</v>
      </c>
      <c r="D9558" s="98" t="s">
        <v>13667</v>
      </c>
      <c r="E9558" s="98" t="s">
        <v>13670</v>
      </c>
      <c r="F9558" s="124">
        <v>11</v>
      </c>
      <c r="G9558" s="112">
        <v>40179</v>
      </c>
      <c r="H9558" s="98"/>
      <c r="I9558" s="123" t="str">
        <f t="shared" si="149"/>
        <v>NÃO</v>
      </c>
      <c r="J9558" s="123"/>
      <c r="K9558" s="123"/>
      <c r="L9558" s="123"/>
      <c r="M9558" s="98"/>
      <c r="N9558" s="118"/>
    </row>
    <row r="9559" spans="1:14" x14ac:dyDescent="0.25">
      <c r="A9559" s="130">
        <v>68703834000105</v>
      </c>
      <c r="B9559" s="98" t="s">
        <v>13414</v>
      </c>
      <c r="C9559" s="123" t="s">
        <v>3143</v>
      </c>
      <c r="D9559" s="98" t="s">
        <v>13667</v>
      </c>
      <c r="E9559" s="98" t="s">
        <v>13670</v>
      </c>
      <c r="F9559" s="124">
        <v>11</v>
      </c>
      <c r="G9559" s="112">
        <v>40273</v>
      </c>
      <c r="H9559" s="98"/>
      <c r="I9559" s="123" t="str">
        <f t="shared" si="149"/>
        <v>NÃO</v>
      </c>
      <c r="J9559" s="123"/>
      <c r="K9559" s="123"/>
      <c r="L9559" s="123"/>
      <c r="M9559" s="98"/>
      <c r="N9559" s="118"/>
    </row>
    <row r="9560" spans="1:14" x14ac:dyDescent="0.25">
      <c r="A9560" s="130">
        <v>10106250000164</v>
      </c>
      <c r="B9560" s="98" t="s">
        <v>13415</v>
      </c>
      <c r="C9560" s="123" t="s">
        <v>2758</v>
      </c>
      <c r="D9560" s="98" t="s">
        <v>13667</v>
      </c>
      <c r="E9560" s="98" t="s">
        <v>13670</v>
      </c>
      <c r="F9560" s="124">
        <v>11</v>
      </c>
      <c r="G9560" s="112">
        <v>42370</v>
      </c>
      <c r="H9560" s="98"/>
      <c r="I9560" s="123" t="str">
        <f t="shared" si="149"/>
        <v>NÃO</v>
      </c>
      <c r="J9560" s="123"/>
      <c r="K9560" s="123"/>
      <c r="L9560" s="123"/>
      <c r="M9560" s="98" t="s">
        <v>15532</v>
      </c>
      <c r="N9560" s="118"/>
    </row>
    <row r="9561" spans="1:14" x14ac:dyDescent="0.25">
      <c r="A9561" s="130">
        <v>88227764000165</v>
      </c>
      <c r="B9561" s="98" t="s">
        <v>13416</v>
      </c>
      <c r="C9561" s="123" t="s">
        <v>3812</v>
      </c>
      <c r="D9561" s="98" t="s">
        <v>13667</v>
      </c>
      <c r="E9561" s="98" t="s">
        <v>13670</v>
      </c>
      <c r="F9561" s="124">
        <v>11</v>
      </c>
      <c r="G9561" s="112">
        <v>40536</v>
      </c>
      <c r="H9561" s="98"/>
      <c r="I9561" s="123" t="str">
        <f t="shared" si="149"/>
        <v>NÃO</v>
      </c>
      <c r="J9561" s="123"/>
      <c r="K9561" s="123"/>
      <c r="L9561" s="123"/>
      <c r="M9561" s="98"/>
      <c r="N9561" s="118"/>
    </row>
    <row r="9562" spans="1:14" x14ac:dyDescent="0.25">
      <c r="A9562" s="130">
        <v>92122712000100</v>
      </c>
      <c r="B9562" s="98" t="s">
        <v>13417</v>
      </c>
      <c r="C9562" s="123" t="s">
        <v>3812</v>
      </c>
      <c r="D9562" s="98" t="s">
        <v>13667</v>
      </c>
      <c r="E9562" s="98" t="s">
        <v>13670</v>
      </c>
      <c r="F9562" s="124">
        <v>14</v>
      </c>
      <c r="G9562" s="112">
        <v>44136</v>
      </c>
      <c r="H9562" s="98"/>
      <c r="I9562" s="123" t="str">
        <f t="shared" si="149"/>
        <v>SIM</v>
      </c>
      <c r="J9562" s="123"/>
      <c r="K9562" s="123"/>
      <c r="L9562" s="123"/>
      <c r="M9562" s="98"/>
      <c r="N9562" s="118"/>
    </row>
    <row r="9563" spans="1:14" x14ac:dyDescent="0.25">
      <c r="A9563" s="130">
        <v>87613634000106</v>
      </c>
      <c r="B9563" s="98" t="s">
        <v>13418</v>
      </c>
      <c r="C9563" s="123" t="s">
        <v>3812</v>
      </c>
      <c r="D9563" s="98" t="s">
        <v>13667</v>
      </c>
      <c r="E9563" s="98" t="s">
        <v>13670</v>
      </c>
      <c r="F9563" s="124">
        <v>14</v>
      </c>
      <c r="G9563" s="112">
        <v>44075</v>
      </c>
      <c r="H9563" s="98"/>
      <c r="I9563" s="123" t="str">
        <f t="shared" si="149"/>
        <v>SIM</v>
      </c>
      <c r="J9563" s="123"/>
      <c r="K9563" s="123"/>
      <c r="L9563" s="123"/>
      <c r="M9563" s="98"/>
      <c r="N9563" s="118"/>
    </row>
    <row r="9564" spans="1:14" x14ac:dyDescent="0.25">
      <c r="A9564" s="130">
        <v>11358124000160</v>
      </c>
      <c r="B9564" s="98" t="s">
        <v>13419</v>
      </c>
      <c r="C9564" s="123" t="s">
        <v>2758</v>
      </c>
      <c r="D9564" s="98" t="s">
        <v>13667</v>
      </c>
      <c r="E9564" s="98" t="s">
        <v>13670</v>
      </c>
      <c r="F9564" s="124">
        <v>11</v>
      </c>
      <c r="G9564" s="112">
        <v>39237</v>
      </c>
      <c r="H9564" s="98"/>
      <c r="I9564" s="123" t="str">
        <f t="shared" si="149"/>
        <v>NÃO</v>
      </c>
      <c r="J9564" s="123"/>
      <c r="K9564" s="123"/>
      <c r="L9564" s="123"/>
      <c r="M9564" s="98" t="s">
        <v>15534</v>
      </c>
      <c r="N9564" s="118"/>
    </row>
    <row r="9565" spans="1:14" x14ac:dyDescent="0.25">
      <c r="A9565" s="130">
        <v>45724952000196</v>
      </c>
      <c r="B9565" s="98" t="s">
        <v>13420</v>
      </c>
      <c r="C9565" s="123" t="s">
        <v>4626</v>
      </c>
      <c r="D9565" s="98" t="s">
        <v>13667</v>
      </c>
      <c r="E9565" s="98" t="s">
        <v>13670</v>
      </c>
      <c r="F9565" s="124">
        <v>11</v>
      </c>
      <c r="G9565" s="112">
        <v>38755</v>
      </c>
      <c r="H9565" s="98"/>
      <c r="I9565" s="123" t="str">
        <f t="shared" si="149"/>
        <v>NÃO</v>
      </c>
      <c r="J9565" s="123"/>
      <c r="K9565" s="123"/>
      <c r="L9565" s="123"/>
      <c r="M9565" s="98"/>
      <c r="N9565" s="118"/>
    </row>
    <row r="9566" spans="1:14" x14ac:dyDescent="0.25">
      <c r="A9566" s="130">
        <v>25324187000100</v>
      </c>
      <c r="B9566" s="98" t="s">
        <v>13421</v>
      </c>
      <c r="C9566" s="123" t="s">
        <v>1356</v>
      </c>
      <c r="D9566" s="98" t="s">
        <v>13667</v>
      </c>
      <c r="E9566" s="98" t="s">
        <v>13670</v>
      </c>
      <c r="F9566" s="124">
        <v>11</v>
      </c>
      <c r="G9566" s="112">
        <v>39022</v>
      </c>
      <c r="H9566" s="98"/>
      <c r="I9566" s="123" t="str">
        <f t="shared" si="149"/>
        <v>NÃO</v>
      </c>
      <c r="J9566" s="123"/>
      <c r="K9566" s="123"/>
      <c r="L9566" s="123"/>
      <c r="M9566" s="98"/>
      <c r="N9566" s="118"/>
    </row>
    <row r="9567" spans="1:14" x14ac:dyDescent="0.25">
      <c r="A9567" s="130">
        <v>45139482000101</v>
      </c>
      <c r="B9567" s="98" t="s">
        <v>13422</v>
      </c>
      <c r="C9567" s="123" t="s">
        <v>4626</v>
      </c>
      <c r="D9567" s="98" t="s">
        <v>13667</v>
      </c>
      <c r="E9567" s="98" t="s">
        <v>13670</v>
      </c>
      <c r="F9567" s="124">
        <v>11</v>
      </c>
      <c r="G9567" s="112">
        <v>41281</v>
      </c>
      <c r="H9567" s="98"/>
      <c r="I9567" s="123" t="str">
        <f t="shared" si="149"/>
        <v>NÃO</v>
      </c>
      <c r="J9567" s="123"/>
      <c r="K9567" s="123"/>
      <c r="L9567" s="123"/>
      <c r="M9567" s="98" t="s">
        <v>16982</v>
      </c>
      <c r="N9567" s="118"/>
    </row>
    <row r="9568" spans="1:14" x14ac:dyDescent="0.25">
      <c r="A9568" s="130">
        <v>25107657000183</v>
      </c>
      <c r="B9568" s="98" t="s">
        <v>13423</v>
      </c>
      <c r="C9568" s="123" t="s">
        <v>901</v>
      </c>
      <c r="D9568" s="98" t="s">
        <v>13667</v>
      </c>
      <c r="E9568" s="98" t="s">
        <v>13670</v>
      </c>
      <c r="F9568" s="124">
        <v>11</v>
      </c>
      <c r="G9568" s="112">
        <v>39146</v>
      </c>
      <c r="H9568" s="98"/>
      <c r="I9568" s="123" t="str">
        <f t="shared" si="149"/>
        <v>NÃO</v>
      </c>
      <c r="J9568" s="123"/>
      <c r="K9568" s="123"/>
      <c r="L9568" s="123"/>
      <c r="M9568" s="98" t="s">
        <v>14359</v>
      </c>
      <c r="N9568" s="118"/>
    </row>
    <row r="9569" spans="1:14" x14ac:dyDescent="0.25">
      <c r="A9569" s="130">
        <v>78279973000107</v>
      </c>
      <c r="B9569" s="98" t="s">
        <v>13424</v>
      </c>
      <c r="C9569" s="123" t="s">
        <v>3143</v>
      </c>
      <c r="D9569" s="98" t="s">
        <v>13667</v>
      </c>
      <c r="E9569" s="98" t="s">
        <v>13670</v>
      </c>
      <c r="F9569" s="124">
        <v>14</v>
      </c>
      <c r="G9569" s="112">
        <v>44136</v>
      </c>
      <c r="H9569" s="98"/>
      <c r="I9569" s="123" t="str">
        <f t="shared" si="149"/>
        <v>SIM</v>
      </c>
      <c r="J9569" s="123"/>
      <c r="K9569" s="123"/>
      <c r="L9569" s="123"/>
      <c r="M9569" s="98"/>
      <c r="N9569" s="118"/>
    </row>
    <row r="9570" spans="1:14" x14ac:dyDescent="0.25">
      <c r="A9570" s="130">
        <v>18128207000101</v>
      </c>
      <c r="B9570" s="98" t="s">
        <v>13425</v>
      </c>
      <c r="C9570" s="123" t="s">
        <v>1356</v>
      </c>
      <c r="D9570" s="98" t="s">
        <v>13667</v>
      </c>
      <c r="E9570" s="98" t="s">
        <v>13670</v>
      </c>
      <c r="F9570" s="124">
        <v>11</v>
      </c>
      <c r="G9570" s="112">
        <v>39321</v>
      </c>
      <c r="H9570" s="98"/>
      <c r="I9570" s="123" t="str">
        <f t="shared" si="149"/>
        <v>NÃO</v>
      </c>
      <c r="J9570" s="123"/>
      <c r="K9570" s="123"/>
      <c r="L9570" s="123"/>
      <c r="M9570" s="98" t="s">
        <v>14809</v>
      </c>
      <c r="N9570" s="118"/>
    </row>
    <row r="9571" spans="1:14" x14ac:dyDescent="0.25">
      <c r="A9571" s="130">
        <v>46482857000196</v>
      </c>
      <c r="B9571" s="98" t="s">
        <v>13426</v>
      </c>
      <c r="C9571" s="123" t="s">
        <v>4626</v>
      </c>
      <c r="D9571" s="98" t="s">
        <v>13667</v>
      </c>
      <c r="E9571" s="98" t="s">
        <v>13670</v>
      </c>
      <c r="F9571" s="124">
        <v>11</v>
      </c>
      <c r="G9571" s="112">
        <v>38492</v>
      </c>
      <c r="H9571" s="98"/>
      <c r="I9571" s="123" t="str">
        <f t="shared" si="149"/>
        <v>NÃO</v>
      </c>
      <c r="J9571" s="123"/>
      <c r="K9571" s="123"/>
      <c r="L9571" s="123"/>
      <c r="M9571" s="98" t="s">
        <v>16984</v>
      </c>
      <c r="N9571" s="118"/>
    </row>
    <row r="9572" spans="1:14" x14ac:dyDescent="0.25">
      <c r="A9572" s="130">
        <v>18428839000190</v>
      </c>
      <c r="B9572" s="98" t="s">
        <v>13427</v>
      </c>
      <c r="C9572" s="123" t="s">
        <v>1356</v>
      </c>
      <c r="D9572" s="98" t="s">
        <v>13667</v>
      </c>
      <c r="E9572" s="98" t="s">
        <v>13670</v>
      </c>
      <c r="F9572" s="124">
        <v>11</v>
      </c>
      <c r="G9572" s="112">
        <v>40118</v>
      </c>
      <c r="H9572" s="98"/>
      <c r="I9572" s="123" t="str">
        <f t="shared" si="149"/>
        <v>NÃO</v>
      </c>
      <c r="J9572" s="123"/>
      <c r="K9572" s="123"/>
      <c r="L9572" s="123"/>
      <c r="M9572" s="98"/>
      <c r="N9572" s="118"/>
    </row>
    <row r="9573" spans="1:14" x14ac:dyDescent="0.25">
      <c r="A9573" s="130">
        <v>18431312000115</v>
      </c>
      <c r="B9573" s="98" t="s">
        <v>13428</v>
      </c>
      <c r="C9573" s="123" t="s">
        <v>1356</v>
      </c>
      <c r="D9573" s="98" t="s">
        <v>13667</v>
      </c>
      <c r="E9573" s="98" t="s">
        <v>13670</v>
      </c>
      <c r="F9573" s="124">
        <v>11</v>
      </c>
      <c r="G9573" s="112">
        <v>38714</v>
      </c>
      <c r="H9573" s="98"/>
      <c r="I9573" s="123" t="str">
        <f t="shared" si="149"/>
        <v>NÃO</v>
      </c>
      <c r="J9573" s="123"/>
      <c r="K9573" s="123"/>
      <c r="L9573" s="123"/>
      <c r="M9573" s="98"/>
      <c r="N9573" s="118"/>
    </row>
    <row r="9574" spans="1:14" x14ac:dyDescent="0.25">
      <c r="A9574" s="130">
        <v>1611538000103</v>
      </c>
      <c r="B9574" s="98" t="s">
        <v>13429</v>
      </c>
      <c r="C9574" s="123" t="s">
        <v>3812</v>
      </c>
      <c r="D9574" s="98" t="s">
        <v>13667</v>
      </c>
      <c r="E9574" s="98" t="s">
        <v>13670</v>
      </c>
      <c r="F9574" s="124">
        <v>11</v>
      </c>
      <c r="G9574" s="112">
        <v>38679</v>
      </c>
      <c r="H9574" s="98"/>
      <c r="I9574" s="123" t="str">
        <f t="shared" si="149"/>
        <v>NÃO</v>
      </c>
      <c r="J9574" s="123"/>
      <c r="K9574" s="123"/>
      <c r="L9574" s="123"/>
      <c r="M9574" s="98" t="s">
        <v>16565</v>
      </c>
      <c r="N9574" s="118"/>
    </row>
    <row r="9575" spans="1:14" x14ac:dyDescent="0.25">
      <c r="A9575" s="130">
        <v>45111952000110</v>
      </c>
      <c r="B9575" s="98" t="s">
        <v>13430</v>
      </c>
      <c r="C9575" s="123" t="s">
        <v>4626</v>
      </c>
      <c r="D9575" s="98" t="s">
        <v>13667</v>
      </c>
      <c r="E9575" s="98" t="s">
        <v>13670</v>
      </c>
      <c r="F9575" s="124">
        <v>11</v>
      </c>
      <c r="G9575" s="112">
        <v>40308</v>
      </c>
      <c r="H9575" s="98"/>
      <c r="I9575" s="123" t="str">
        <f t="shared" si="149"/>
        <v>NÃO</v>
      </c>
      <c r="J9575" s="123"/>
      <c r="K9575" s="123"/>
      <c r="L9575" s="123"/>
      <c r="M9575" s="98" t="s">
        <v>13534</v>
      </c>
      <c r="N9575" s="118"/>
    </row>
    <row r="9576" spans="1:14" x14ac:dyDescent="0.25">
      <c r="A9576" s="130">
        <v>37622164000160</v>
      </c>
      <c r="B9576" s="98" t="s">
        <v>13431</v>
      </c>
      <c r="C9576" s="123" t="s">
        <v>901</v>
      </c>
      <c r="D9576" s="98" t="s">
        <v>13667</v>
      </c>
      <c r="E9576" s="98" t="s">
        <v>13670</v>
      </c>
      <c r="F9576" s="124">
        <v>11</v>
      </c>
      <c r="G9576" s="112">
        <v>43466</v>
      </c>
      <c r="H9576" s="98"/>
      <c r="I9576" s="123" t="str">
        <f t="shared" si="149"/>
        <v>NÃO</v>
      </c>
      <c r="J9576" s="123"/>
      <c r="K9576" s="123"/>
      <c r="L9576" s="123"/>
      <c r="M9576" s="98" t="s">
        <v>14361</v>
      </c>
      <c r="N9576" s="118"/>
    </row>
    <row r="9577" spans="1:14" x14ac:dyDescent="0.25">
      <c r="A9577" s="130">
        <v>16449902000140</v>
      </c>
      <c r="B9577" s="98" t="s">
        <v>13432</v>
      </c>
      <c r="C9577" s="123" t="s">
        <v>215</v>
      </c>
      <c r="D9577" s="98" t="s">
        <v>13667</v>
      </c>
      <c r="E9577" s="98" t="s">
        <v>13670</v>
      </c>
      <c r="F9577" s="124">
        <v>11</v>
      </c>
      <c r="G9577" s="112">
        <v>41834</v>
      </c>
      <c r="H9577" s="98"/>
      <c r="I9577" s="123" t="str">
        <f t="shared" si="149"/>
        <v>NÃO</v>
      </c>
      <c r="J9577" s="123"/>
      <c r="K9577" s="123"/>
      <c r="L9577" s="123"/>
      <c r="M9577" s="98" t="s">
        <v>13923</v>
      </c>
      <c r="N9577" s="118"/>
    </row>
    <row r="9578" spans="1:14" x14ac:dyDescent="0.25">
      <c r="A9578" s="130">
        <v>76247378000156</v>
      </c>
      <c r="B9578" s="98" t="s">
        <v>13433</v>
      </c>
      <c r="C9578" s="123" t="s">
        <v>3143</v>
      </c>
      <c r="D9578" s="98" t="s">
        <v>13667</v>
      </c>
      <c r="E9578" s="98" t="s">
        <v>13670</v>
      </c>
      <c r="F9578" s="124">
        <v>14</v>
      </c>
      <c r="G9578" s="112">
        <v>44136</v>
      </c>
      <c r="H9578" s="98"/>
      <c r="I9578" s="123" t="str">
        <f t="shared" si="149"/>
        <v>SIM</v>
      </c>
      <c r="J9578" s="123"/>
      <c r="K9578" s="123"/>
      <c r="L9578" s="123"/>
      <c r="M9578" s="98"/>
      <c r="N9578" s="118"/>
    </row>
    <row r="9579" spans="1:14" x14ac:dyDescent="0.25">
      <c r="A9579" s="130">
        <v>18125161000177</v>
      </c>
      <c r="B9579" s="98" t="s">
        <v>13434</v>
      </c>
      <c r="C9579" s="123" t="s">
        <v>1356</v>
      </c>
      <c r="D9579" s="98" t="s">
        <v>13667</v>
      </c>
      <c r="E9579" s="98" t="s">
        <v>13670</v>
      </c>
      <c r="F9579" s="124">
        <v>11</v>
      </c>
      <c r="G9579" s="112">
        <v>40612</v>
      </c>
      <c r="H9579" s="98"/>
      <c r="I9579" s="123" t="str">
        <f t="shared" si="149"/>
        <v>NÃO</v>
      </c>
      <c r="J9579" s="123"/>
      <c r="K9579" s="123"/>
      <c r="L9579" s="123"/>
      <c r="M9579" s="98" t="s">
        <v>14815</v>
      </c>
      <c r="N9579" s="118"/>
    </row>
    <row r="9580" spans="1:14" x14ac:dyDescent="0.25">
      <c r="A9580" s="130">
        <v>6553606000130</v>
      </c>
      <c r="B9580" s="98" t="s">
        <v>13435</v>
      </c>
      <c r="C9580" s="123" t="s">
        <v>2926</v>
      </c>
      <c r="D9580" s="98" t="s">
        <v>13667</v>
      </c>
      <c r="E9580" s="98" t="s">
        <v>13670</v>
      </c>
      <c r="F9580" s="124">
        <v>11</v>
      </c>
      <c r="G9580" s="112">
        <v>39475</v>
      </c>
      <c r="H9580" s="98"/>
      <c r="I9580" s="123" t="str">
        <f t="shared" si="149"/>
        <v>NÃO</v>
      </c>
      <c r="J9580" s="123"/>
      <c r="K9580" s="123"/>
      <c r="L9580" s="123"/>
      <c r="M9580" s="98" t="s">
        <v>15640</v>
      </c>
      <c r="N9580" s="118"/>
    </row>
    <row r="9581" spans="1:14" x14ac:dyDescent="0.25">
      <c r="A9581" s="130">
        <v>75967760000171</v>
      </c>
      <c r="B9581" s="98" t="s">
        <v>13436</v>
      </c>
      <c r="C9581" s="123" t="s">
        <v>3143</v>
      </c>
      <c r="D9581" s="98" t="s">
        <v>13667</v>
      </c>
      <c r="E9581" s="98" t="s">
        <v>13670</v>
      </c>
      <c r="F9581" s="124">
        <v>14</v>
      </c>
      <c r="G9581" s="112">
        <v>44136</v>
      </c>
      <c r="H9581" s="98"/>
      <c r="I9581" s="123" t="str">
        <f t="shared" si="149"/>
        <v>SIM</v>
      </c>
      <c r="J9581" s="123"/>
      <c r="K9581" s="123"/>
      <c r="L9581" s="123"/>
      <c r="M9581" s="98"/>
      <c r="N9581" s="118"/>
    </row>
    <row r="9582" spans="1:14" x14ac:dyDescent="0.25">
      <c r="A9582" s="130">
        <v>45726445000191</v>
      </c>
      <c r="B9582" s="98" t="s">
        <v>13437</v>
      </c>
      <c r="C9582" s="123" t="s">
        <v>4626</v>
      </c>
      <c r="D9582" s="98" t="s">
        <v>13667</v>
      </c>
      <c r="E9582" s="98" t="s">
        <v>13670</v>
      </c>
      <c r="F9582" s="124">
        <v>11</v>
      </c>
      <c r="G9582" s="112">
        <v>40532</v>
      </c>
      <c r="H9582" s="98"/>
      <c r="I9582" s="123" t="str">
        <f t="shared" si="149"/>
        <v>NÃO</v>
      </c>
      <c r="J9582" s="123"/>
      <c r="K9582" s="123"/>
      <c r="L9582" s="123"/>
      <c r="M9582" s="98" t="s">
        <v>16990</v>
      </c>
      <c r="N9582" s="118"/>
    </row>
    <row r="9583" spans="1:14" x14ac:dyDescent="0.25">
      <c r="A9583" s="130">
        <v>76279975000162</v>
      </c>
      <c r="B9583" s="98" t="s">
        <v>13438</v>
      </c>
      <c r="C9583" s="123" t="s">
        <v>3143</v>
      </c>
      <c r="D9583" s="98" t="s">
        <v>13667</v>
      </c>
      <c r="E9583" s="98" t="s">
        <v>13670</v>
      </c>
      <c r="F9583" s="124">
        <v>11</v>
      </c>
      <c r="G9583" s="112">
        <v>38856</v>
      </c>
      <c r="H9583" s="98"/>
      <c r="I9583" s="123" t="str">
        <f t="shared" si="149"/>
        <v>NÃO</v>
      </c>
      <c r="J9583" s="123"/>
      <c r="K9583" s="123"/>
      <c r="L9583" s="123"/>
      <c r="M9583" s="98" t="s">
        <v>15917</v>
      </c>
      <c r="N9583" s="118"/>
    </row>
    <row r="9584" spans="1:14" x14ac:dyDescent="0.25">
      <c r="A9584" s="130">
        <v>46611117000102</v>
      </c>
      <c r="B9584" s="98" t="s">
        <v>13439</v>
      </c>
      <c r="C9584" s="123" t="s">
        <v>4626</v>
      </c>
      <c r="D9584" s="98" t="s">
        <v>13667</v>
      </c>
      <c r="E9584" s="98" t="s">
        <v>13670</v>
      </c>
      <c r="F9584" s="124">
        <v>11</v>
      </c>
      <c r="G9584" s="112">
        <v>41443</v>
      </c>
      <c r="H9584" s="98"/>
      <c r="I9584" s="123" t="str">
        <f t="shared" si="149"/>
        <v>NÃO</v>
      </c>
      <c r="J9584" s="123"/>
      <c r="K9584" s="123"/>
      <c r="L9584" s="123"/>
      <c r="M9584" s="98" t="s">
        <v>16992</v>
      </c>
      <c r="N9584" s="118"/>
    </row>
    <row r="9585" spans="1:14" x14ac:dyDescent="0.25">
      <c r="A9585" s="130">
        <v>1219807000182</v>
      </c>
      <c r="B9585" s="98" t="s">
        <v>13440</v>
      </c>
      <c r="C9585" s="123" t="s">
        <v>901</v>
      </c>
      <c r="D9585" s="98" t="s">
        <v>13667</v>
      </c>
      <c r="E9585" s="98" t="s">
        <v>13670</v>
      </c>
      <c r="F9585" s="124">
        <v>11</v>
      </c>
      <c r="G9585" s="112">
        <v>40357</v>
      </c>
      <c r="H9585" s="98"/>
      <c r="I9585" s="123" t="str">
        <f t="shared" si="149"/>
        <v>NÃO</v>
      </c>
      <c r="J9585" s="123"/>
      <c r="K9585" s="123"/>
      <c r="L9585" s="123"/>
      <c r="M9585" s="98"/>
      <c r="N9585" s="118"/>
    </row>
    <row r="9586" spans="1:14" x14ac:dyDescent="0.25">
      <c r="A9586" s="130">
        <v>2295640000100</v>
      </c>
      <c r="B9586" s="98" t="s">
        <v>13441</v>
      </c>
      <c r="C9586" s="123" t="s">
        <v>901</v>
      </c>
      <c r="D9586" s="98" t="s">
        <v>13667</v>
      </c>
      <c r="E9586" s="98" t="s">
        <v>13670</v>
      </c>
      <c r="F9586" s="124">
        <v>11</v>
      </c>
      <c r="G9586" s="112">
        <v>40612</v>
      </c>
      <c r="H9586" s="98"/>
      <c r="I9586" s="123" t="str">
        <f t="shared" si="149"/>
        <v>NÃO</v>
      </c>
      <c r="J9586" s="123"/>
      <c r="K9586" s="123"/>
      <c r="L9586" s="123"/>
      <c r="M9586" s="98"/>
      <c r="N9586" s="118"/>
    </row>
    <row r="9587" spans="1:14" x14ac:dyDescent="0.25">
      <c r="A9587" s="130">
        <v>4477782000105</v>
      </c>
      <c r="B9587" s="98" t="s">
        <v>13442</v>
      </c>
      <c r="C9587" s="123" t="s">
        <v>133</v>
      </c>
      <c r="D9587" s="98" t="s">
        <v>13667</v>
      </c>
      <c r="E9587" s="98" t="s">
        <v>13670</v>
      </c>
      <c r="F9587" s="124">
        <v>11</v>
      </c>
      <c r="G9587" s="112">
        <v>39427</v>
      </c>
      <c r="H9587" s="98"/>
      <c r="I9587" s="123" t="str">
        <f t="shared" si="149"/>
        <v>NÃO</v>
      </c>
      <c r="J9587" s="123"/>
      <c r="K9587" s="123"/>
      <c r="L9587" s="123"/>
      <c r="M9587" s="98" t="s">
        <v>13534</v>
      </c>
      <c r="N9587" s="118"/>
    </row>
    <row r="9588" spans="1:14" x14ac:dyDescent="0.25">
      <c r="A9588" s="130">
        <v>25223850000180</v>
      </c>
      <c r="B9588" s="98" t="s">
        <v>13443</v>
      </c>
      <c r="C9588" s="123" t="s">
        <v>1356</v>
      </c>
      <c r="D9588" s="98" t="s">
        <v>13667</v>
      </c>
      <c r="E9588" s="98" t="s">
        <v>13670</v>
      </c>
      <c r="F9588" s="124">
        <v>11</v>
      </c>
      <c r="G9588" s="112">
        <v>41546</v>
      </c>
      <c r="H9588" s="98"/>
      <c r="I9588" s="123" t="str">
        <f t="shared" si="149"/>
        <v>NÃO</v>
      </c>
      <c r="J9588" s="123"/>
      <c r="K9588" s="123"/>
      <c r="L9588" s="123"/>
      <c r="M9588" s="98" t="s">
        <v>14816</v>
      </c>
      <c r="N9588" s="118"/>
    </row>
    <row r="9589" spans="1:14" x14ac:dyDescent="0.25">
      <c r="A9589" s="130">
        <v>88131164000107</v>
      </c>
      <c r="B9589" s="98" t="s">
        <v>13444</v>
      </c>
      <c r="C9589" s="123" t="s">
        <v>3812</v>
      </c>
      <c r="D9589" s="98" t="s">
        <v>13667</v>
      </c>
      <c r="E9589" s="98" t="s">
        <v>13670</v>
      </c>
      <c r="F9589" s="124">
        <v>11</v>
      </c>
      <c r="G9589" s="112">
        <v>43202</v>
      </c>
      <c r="H9589" s="98"/>
      <c r="I9589" s="123" t="str">
        <f t="shared" si="149"/>
        <v>NÃO</v>
      </c>
      <c r="J9589" s="123"/>
      <c r="K9589" s="123"/>
      <c r="L9589" s="123"/>
      <c r="M9589" s="98" t="s">
        <v>16567</v>
      </c>
      <c r="N9589" s="118"/>
    </row>
    <row r="9590" spans="1:14" x14ac:dyDescent="0.25">
      <c r="A9590" s="130">
        <v>1763622000134</v>
      </c>
      <c r="B9590" s="98" t="s">
        <v>13445</v>
      </c>
      <c r="C9590" s="123" t="s">
        <v>901</v>
      </c>
      <c r="D9590" s="98" t="s">
        <v>13667</v>
      </c>
      <c r="E9590" s="98" t="s">
        <v>13670</v>
      </c>
      <c r="F9590" s="124">
        <v>11</v>
      </c>
      <c r="G9590" s="112">
        <v>41673</v>
      </c>
      <c r="H9590" s="98"/>
      <c r="I9590" s="123" t="str">
        <f t="shared" si="149"/>
        <v>NÃO</v>
      </c>
      <c r="J9590" s="123"/>
      <c r="K9590" s="123"/>
      <c r="L9590" s="123"/>
      <c r="M9590" s="98"/>
      <c r="N9590" s="118"/>
    </row>
    <row r="9591" spans="1:14" x14ac:dyDescent="0.25">
      <c r="A9591" s="130">
        <v>4215993000170</v>
      </c>
      <c r="B9591" s="98" t="s">
        <v>13446</v>
      </c>
      <c r="C9591" s="123" t="s">
        <v>2274</v>
      </c>
      <c r="D9591" s="98" t="s">
        <v>13667</v>
      </c>
      <c r="E9591" s="98" t="s">
        <v>13670</v>
      </c>
      <c r="F9591" s="124">
        <v>11</v>
      </c>
      <c r="G9591" s="112">
        <v>39984</v>
      </c>
      <c r="H9591" s="98"/>
      <c r="I9591" s="123" t="str">
        <f t="shared" si="149"/>
        <v>NÃO</v>
      </c>
      <c r="J9591" s="123"/>
      <c r="K9591" s="123"/>
      <c r="L9591" s="123"/>
      <c r="M9591" s="98" t="s">
        <v>13534</v>
      </c>
      <c r="N9591" s="118"/>
    </row>
    <row r="9592" spans="1:14" x14ac:dyDescent="0.25">
      <c r="A9592" s="130">
        <v>84722917000190</v>
      </c>
      <c r="B9592" s="98" t="s">
        <v>13447</v>
      </c>
      <c r="C9592" s="123" t="s">
        <v>3747</v>
      </c>
      <c r="D9592" s="98" t="s">
        <v>13667</v>
      </c>
      <c r="E9592" s="98" t="s">
        <v>13670</v>
      </c>
      <c r="F9592" s="124">
        <v>11</v>
      </c>
      <c r="G9592" s="112">
        <v>43440</v>
      </c>
      <c r="H9592" s="98"/>
      <c r="I9592" s="123" t="str">
        <f t="shared" si="149"/>
        <v>NÃO</v>
      </c>
      <c r="J9592" s="123"/>
      <c r="K9592" s="123"/>
      <c r="L9592" s="123"/>
      <c r="M9592" s="98"/>
      <c r="N9592" s="118"/>
    </row>
    <row r="9593" spans="1:14" x14ac:dyDescent="0.25">
      <c r="A9593" s="130">
        <v>63786990000155</v>
      </c>
      <c r="B9593" s="98" t="s">
        <v>13448</v>
      </c>
      <c r="C9593" s="123" t="s">
        <v>3747</v>
      </c>
      <c r="D9593" s="98" t="s">
        <v>13667</v>
      </c>
      <c r="E9593" s="98" t="s">
        <v>13670</v>
      </c>
      <c r="F9593" s="124">
        <v>14</v>
      </c>
      <c r="G9593" s="112">
        <v>44044</v>
      </c>
      <c r="H9593" s="98"/>
      <c r="I9593" s="123" t="str">
        <f t="shared" si="149"/>
        <v>SIM</v>
      </c>
      <c r="J9593" s="123"/>
      <c r="K9593" s="123"/>
      <c r="L9593" s="123"/>
      <c r="M9593" s="98"/>
      <c r="N9593" s="118"/>
    </row>
    <row r="9594" spans="1:14" x14ac:dyDescent="0.25">
      <c r="A9594" s="130">
        <v>94577574000170</v>
      </c>
      <c r="B9594" s="98" t="s">
        <v>13449</v>
      </c>
      <c r="C9594" s="123" t="s">
        <v>3812</v>
      </c>
      <c r="D9594" s="98" t="s">
        <v>13667</v>
      </c>
      <c r="E9594" s="98" t="s">
        <v>13670</v>
      </c>
      <c r="F9594" s="124">
        <v>14</v>
      </c>
      <c r="G9594" s="112">
        <v>44013</v>
      </c>
      <c r="H9594" s="98"/>
      <c r="I9594" s="123" t="str">
        <f t="shared" si="149"/>
        <v>SIM</v>
      </c>
      <c r="J9594" s="123"/>
      <c r="K9594" s="123"/>
      <c r="L9594" s="123"/>
      <c r="M9594" s="98"/>
      <c r="N9594" s="118"/>
    </row>
    <row r="9595" spans="1:14" x14ac:dyDescent="0.25">
      <c r="A9595" s="130">
        <v>92123918000146</v>
      </c>
      <c r="B9595" s="98" t="s">
        <v>13450</v>
      </c>
      <c r="C9595" s="123" t="s">
        <v>3812</v>
      </c>
      <c r="D9595" s="98" t="s">
        <v>13667</v>
      </c>
      <c r="E9595" s="98" t="s">
        <v>13670</v>
      </c>
      <c r="F9595" s="124">
        <v>11</v>
      </c>
      <c r="G9595" s="112">
        <v>40544</v>
      </c>
      <c r="H9595" s="98"/>
      <c r="I9595" s="123" t="str">
        <f t="shared" si="149"/>
        <v>NÃO</v>
      </c>
      <c r="J9595" s="123"/>
      <c r="K9595" s="123"/>
      <c r="L9595" s="123"/>
      <c r="M9595" s="98" t="s">
        <v>16569</v>
      </c>
      <c r="N9595" s="118"/>
    </row>
    <row r="9596" spans="1:14" x14ac:dyDescent="0.25">
      <c r="A9596" s="130">
        <v>1624729000100</v>
      </c>
      <c r="B9596" s="98" t="s">
        <v>13451</v>
      </c>
      <c r="C9596" s="123" t="s">
        <v>3812</v>
      </c>
      <c r="D9596" s="98" t="s">
        <v>13667</v>
      </c>
      <c r="E9596" s="98" t="s">
        <v>13670</v>
      </c>
      <c r="F9596" s="124">
        <v>14</v>
      </c>
      <c r="G9596" s="112">
        <v>44044</v>
      </c>
      <c r="H9596" s="98"/>
      <c r="I9596" s="123" t="str">
        <f t="shared" si="149"/>
        <v>SIM</v>
      </c>
      <c r="J9596" s="123"/>
      <c r="K9596" s="123"/>
      <c r="L9596" s="123"/>
      <c r="M9596" s="98"/>
      <c r="N9596" s="118"/>
    </row>
    <row r="9597" spans="1:14" x14ac:dyDescent="0.25">
      <c r="A9597" s="130">
        <v>29076130000190</v>
      </c>
      <c r="B9597" s="98" t="s">
        <v>13452</v>
      </c>
      <c r="C9597" s="123" t="s">
        <v>3513</v>
      </c>
      <c r="D9597" s="98" t="s">
        <v>13667</v>
      </c>
      <c r="E9597" s="98" t="s">
        <v>13670</v>
      </c>
      <c r="F9597" s="124">
        <v>11</v>
      </c>
      <c r="G9597" s="112">
        <v>41270</v>
      </c>
      <c r="H9597" s="98"/>
      <c r="I9597" s="123" t="str">
        <f t="shared" si="149"/>
        <v>NÃO</v>
      </c>
      <c r="J9597" s="123"/>
      <c r="K9597" s="123"/>
      <c r="L9597" s="123"/>
      <c r="M9597" s="98" t="s">
        <v>16049</v>
      </c>
      <c r="N9597" s="118"/>
    </row>
    <row r="9598" spans="1:14" x14ac:dyDescent="0.25">
      <c r="A9598" s="130">
        <v>6554737000132</v>
      </c>
      <c r="B9598" s="98" t="s">
        <v>13453</v>
      </c>
      <c r="C9598" s="123" t="s">
        <v>2926</v>
      </c>
      <c r="D9598" s="98" t="s">
        <v>13667</v>
      </c>
      <c r="E9598" s="98" t="s">
        <v>13670</v>
      </c>
      <c r="F9598" s="124">
        <v>11</v>
      </c>
      <c r="G9598" s="112">
        <v>42923</v>
      </c>
      <c r="H9598" s="98"/>
      <c r="I9598" s="123" t="str">
        <f t="shared" si="149"/>
        <v>NÃO</v>
      </c>
      <c r="J9598" s="123"/>
      <c r="K9598" s="123"/>
      <c r="L9598" s="123"/>
      <c r="M9598" s="98" t="s">
        <v>15641</v>
      </c>
      <c r="N9598" s="118"/>
    </row>
    <row r="9599" spans="1:14" x14ac:dyDescent="0.25">
      <c r="A9599" s="130">
        <v>46599833000111</v>
      </c>
      <c r="B9599" s="98" t="s">
        <v>13454</v>
      </c>
      <c r="C9599" s="123" t="s">
        <v>4626</v>
      </c>
      <c r="D9599" s="98" t="s">
        <v>13667</v>
      </c>
      <c r="E9599" s="98" t="s">
        <v>13670</v>
      </c>
      <c r="F9599" s="124">
        <v>14</v>
      </c>
      <c r="G9599" s="112">
        <v>44013</v>
      </c>
      <c r="H9599" s="98"/>
      <c r="I9599" s="123" t="str">
        <f t="shared" si="149"/>
        <v>SIM</v>
      </c>
      <c r="J9599" s="123"/>
      <c r="K9599" s="123"/>
      <c r="L9599" s="123"/>
      <c r="M9599" s="98"/>
      <c r="N9599" s="118"/>
    </row>
    <row r="9600" spans="1:14" x14ac:dyDescent="0.25">
      <c r="A9600" s="130">
        <v>45787678000102</v>
      </c>
      <c r="B9600" s="98" t="s">
        <v>13455</v>
      </c>
      <c r="C9600" s="123" t="s">
        <v>4626</v>
      </c>
      <c r="D9600" s="98" t="s">
        <v>13667</v>
      </c>
      <c r="E9600" s="98" t="s">
        <v>13670</v>
      </c>
      <c r="F9600" s="124">
        <v>14</v>
      </c>
      <c r="G9600" s="112">
        <v>44105</v>
      </c>
      <c r="H9600" s="98"/>
      <c r="I9600" s="123" t="str">
        <f t="shared" si="149"/>
        <v>SIM</v>
      </c>
      <c r="J9600" s="123"/>
      <c r="K9600" s="123"/>
      <c r="L9600" s="123"/>
      <c r="M9600" s="98"/>
      <c r="N9600" s="118"/>
    </row>
    <row r="9601" spans="1:14" x14ac:dyDescent="0.25">
      <c r="A9601" s="130">
        <v>1616319000109</v>
      </c>
      <c r="B9601" s="98" t="s">
        <v>13456</v>
      </c>
      <c r="C9601" s="123" t="s">
        <v>901</v>
      </c>
      <c r="D9601" s="98" t="s">
        <v>13667</v>
      </c>
      <c r="E9601" s="98" t="s">
        <v>13670</v>
      </c>
      <c r="F9601" s="124">
        <v>11</v>
      </c>
      <c r="G9601" s="112">
        <v>41621</v>
      </c>
      <c r="H9601" s="98"/>
      <c r="I9601" s="123" t="str">
        <f t="shared" si="149"/>
        <v>NÃO</v>
      </c>
      <c r="J9601" s="123"/>
      <c r="K9601" s="123"/>
      <c r="L9601" s="123"/>
      <c r="M9601" s="98" t="s">
        <v>14366</v>
      </c>
      <c r="N9601" s="118"/>
    </row>
    <row r="9602" spans="1:14" x14ac:dyDescent="0.25">
      <c r="A9602" s="130">
        <v>31723570000133</v>
      </c>
      <c r="B9602" s="98" t="s">
        <v>13457</v>
      </c>
      <c r="C9602" s="123" t="s">
        <v>821</v>
      </c>
      <c r="D9602" s="98" t="s">
        <v>13667</v>
      </c>
      <c r="E9602" s="98" t="s">
        <v>13670</v>
      </c>
      <c r="F9602" s="124">
        <v>11</v>
      </c>
      <c r="G9602" s="112">
        <v>38443</v>
      </c>
      <c r="H9602" s="98"/>
      <c r="I9602" s="123" t="str">
        <f t="shared" si="149"/>
        <v>NÃO</v>
      </c>
      <c r="J9602" s="123"/>
      <c r="K9602" s="123"/>
      <c r="L9602" s="123"/>
      <c r="M9602" s="98" t="s">
        <v>14112</v>
      </c>
      <c r="N9602" s="118"/>
    </row>
    <row r="9603" spans="1:14" x14ac:dyDescent="0.25">
      <c r="A9603" s="130">
        <v>5648738000183</v>
      </c>
      <c r="B9603" s="98" t="s">
        <v>13458</v>
      </c>
      <c r="C9603" s="123" t="s">
        <v>1142</v>
      </c>
      <c r="D9603" s="98" t="s">
        <v>13667</v>
      </c>
      <c r="E9603" s="98" t="s">
        <v>13670</v>
      </c>
      <c r="F9603" s="124">
        <v>11</v>
      </c>
      <c r="G9603" s="112">
        <v>39721</v>
      </c>
      <c r="H9603" s="98"/>
      <c r="I9603" s="123" t="str">
        <f t="shared" ref="I9603:I9666" si="150">IFERROR(IF(OR(E9603="Ativos", E9603="Aposentados",E9603="Pensionistas"),IF(F9603&gt;=14,"SIM","NÃO"),""),"")</f>
        <v>NÃO</v>
      </c>
      <c r="J9603" s="123"/>
      <c r="K9603" s="123"/>
      <c r="L9603" s="123"/>
      <c r="M9603" s="98"/>
      <c r="N9603" s="118"/>
    </row>
    <row r="9604" spans="1:14" x14ac:dyDescent="0.25">
      <c r="A9604" s="130">
        <v>46248837000155</v>
      </c>
      <c r="B9604" s="98" t="s">
        <v>13459</v>
      </c>
      <c r="C9604" s="123" t="s">
        <v>4626</v>
      </c>
      <c r="D9604" s="98" t="s">
        <v>13667</v>
      </c>
      <c r="E9604" s="98" t="s">
        <v>13670</v>
      </c>
      <c r="F9604" s="124">
        <v>14</v>
      </c>
      <c r="G9604" s="112">
        <v>44044</v>
      </c>
      <c r="H9604" s="98"/>
      <c r="I9604" s="123" t="str">
        <f t="shared" si="150"/>
        <v>SIM</v>
      </c>
      <c r="J9604" s="123"/>
      <c r="K9604" s="123"/>
      <c r="L9604" s="123"/>
      <c r="M9604" s="98"/>
      <c r="N9604" s="118"/>
    </row>
    <row r="9605" spans="1:14" x14ac:dyDescent="0.25">
      <c r="A9605" s="130">
        <v>18240119000105</v>
      </c>
      <c r="B9605" s="98" t="s">
        <v>13460</v>
      </c>
      <c r="C9605" s="123" t="s">
        <v>1356</v>
      </c>
      <c r="D9605" s="98" t="s">
        <v>13667</v>
      </c>
      <c r="E9605" s="98" t="s">
        <v>13670</v>
      </c>
      <c r="F9605" s="124">
        <v>11</v>
      </c>
      <c r="G9605" s="112">
        <v>41425</v>
      </c>
      <c r="H9605" s="98"/>
      <c r="I9605" s="123" t="str">
        <f t="shared" si="150"/>
        <v>NÃO</v>
      </c>
      <c r="J9605" s="123"/>
      <c r="K9605" s="123"/>
      <c r="L9605" s="123"/>
      <c r="M9605" s="98" t="s">
        <v>14825</v>
      </c>
      <c r="N9605" s="118"/>
    </row>
    <row r="9606" spans="1:14" x14ac:dyDescent="0.25">
      <c r="A9606" s="130">
        <v>1218643000179</v>
      </c>
      <c r="B9606" s="98" t="s">
        <v>13461</v>
      </c>
      <c r="C9606" s="123" t="s">
        <v>901</v>
      </c>
      <c r="D9606" s="98" t="s">
        <v>13667</v>
      </c>
      <c r="E9606" s="98" t="s">
        <v>13670</v>
      </c>
      <c r="F9606" s="124">
        <v>11</v>
      </c>
      <c r="G9606" s="112">
        <v>40651</v>
      </c>
      <c r="H9606" s="98"/>
      <c r="I9606" s="123" t="str">
        <f t="shared" si="150"/>
        <v>NÃO</v>
      </c>
      <c r="J9606" s="123"/>
      <c r="K9606" s="123"/>
      <c r="L9606" s="123"/>
      <c r="M9606" s="98" t="s">
        <v>14368</v>
      </c>
      <c r="N9606" s="118"/>
    </row>
    <row r="9607" spans="1:14" x14ac:dyDescent="0.25">
      <c r="A9607" s="130">
        <v>1609780000134</v>
      </c>
      <c r="B9607" s="98" t="s">
        <v>13462</v>
      </c>
      <c r="C9607" s="123" t="s">
        <v>1356</v>
      </c>
      <c r="D9607" s="98" t="s">
        <v>13667</v>
      </c>
      <c r="E9607" s="98" t="s">
        <v>13670</v>
      </c>
      <c r="F9607" s="124">
        <v>11</v>
      </c>
      <c r="G9607" s="112">
        <v>39173</v>
      </c>
      <c r="H9607" s="98"/>
      <c r="I9607" s="123" t="str">
        <f t="shared" si="150"/>
        <v>NÃO</v>
      </c>
      <c r="J9607" s="123"/>
      <c r="K9607" s="123"/>
      <c r="L9607" s="123"/>
      <c r="M9607" s="98"/>
      <c r="N9607" s="118"/>
    </row>
    <row r="9608" spans="1:14" x14ac:dyDescent="0.25">
      <c r="A9608" s="130">
        <v>39217831000155</v>
      </c>
      <c r="B9608" s="98" t="s">
        <v>13463</v>
      </c>
      <c r="C9608" s="123" t="s">
        <v>3513</v>
      </c>
      <c r="D9608" s="98" t="s">
        <v>13667</v>
      </c>
      <c r="E9608" s="98" t="s">
        <v>13670</v>
      </c>
      <c r="F9608" s="124">
        <v>14</v>
      </c>
      <c r="G9608" s="112">
        <v>43997</v>
      </c>
      <c r="H9608" s="98"/>
      <c r="I9608" s="123" t="str">
        <f t="shared" si="150"/>
        <v>SIM</v>
      </c>
      <c r="J9608" s="123"/>
      <c r="K9608" s="123"/>
      <c r="L9608" s="123"/>
      <c r="M9608" s="98" t="s">
        <v>16052</v>
      </c>
      <c r="N9608" s="118"/>
    </row>
    <row r="9609" spans="1:14" x14ac:dyDescent="0.25">
      <c r="A9609" s="130">
        <v>18279059000126</v>
      </c>
      <c r="B9609" s="98" t="s">
        <v>13464</v>
      </c>
      <c r="C9609" s="123" t="s">
        <v>1356</v>
      </c>
      <c r="D9609" s="98" t="s">
        <v>13667</v>
      </c>
      <c r="E9609" s="98" t="s">
        <v>13670</v>
      </c>
      <c r="F9609" s="124">
        <v>11</v>
      </c>
      <c r="G9609" s="112">
        <v>38769</v>
      </c>
      <c r="H9609" s="98"/>
      <c r="I9609" s="123" t="str">
        <f t="shared" si="150"/>
        <v>NÃO</v>
      </c>
      <c r="J9609" s="123"/>
      <c r="K9609" s="123"/>
      <c r="L9609" s="123"/>
      <c r="M9609" s="98"/>
      <c r="N9609" s="118"/>
    </row>
    <row r="9610" spans="1:14" x14ac:dyDescent="0.25">
      <c r="A9610" s="130">
        <v>3507548000110</v>
      </c>
      <c r="B9610" s="98" t="s">
        <v>13465</v>
      </c>
      <c r="C9610" s="123" t="s">
        <v>2274</v>
      </c>
      <c r="D9610" s="98" t="s">
        <v>13667</v>
      </c>
      <c r="E9610" s="98" t="s">
        <v>13670</v>
      </c>
      <c r="F9610" s="124">
        <v>11</v>
      </c>
      <c r="G9610" s="112">
        <v>38449</v>
      </c>
      <c r="H9610" s="98"/>
      <c r="I9610" s="123" t="str">
        <f t="shared" si="150"/>
        <v>NÃO</v>
      </c>
      <c r="J9610" s="123"/>
      <c r="K9610" s="123"/>
      <c r="L9610" s="123"/>
      <c r="M9610" s="98"/>
      <c r="N9610" s="118"/>
    </row>
    <row r="9611" spans="1:14" x14ac:dyDescent="0.25">
      <c r="A9611" s="130">
        <v>13231006000111</v>
      </c>
      <c r="B9611" s="98" t="s">
        <v>13466</v>
      </c>
      <c r="C9611" s="123" t="s">
        <v>215</v>
      </c>
      <c r="D9611" s="98" t="s">
        <v>13667</v>
      </c>
      <c r="E9611" s="98" t="s">
        <v>13670</v>
      </c>
      <c r="F9611" s="124">
        <v>11</v>
      </c>
      <c r="G9611" s="112">
        <v>39446</v>
      </c>
      <c r="H9611" s="98"/>
      <c r="I9611" s="123" t="str">
        <f t="shared" si="150"/>
        <v>NÃO</v>
      </c>
      <c r="J9611" s="123"/>
      <c r="K9611" s="123"/>
      <c r="L9611" s="123"/>
      <c r="M9611" s="98" t="s">
        <v>13926</v>
      </c>
      <c r="N9611" s="118"/>
    </row>
    <row r="9612" spans="1:14" x14ac:dyDescent="0.25">
      <c r="A9612" s="130">
        <v>45780087000103</v>
      </c>
      <c r="B9612" s="98" t="s">
        <v>13467</v>
      </c>
      <c r="C9612" s="123" t="s">
        <v>4626</v>
      </c>
      <c r="D9612" s="98" t="s">
        <v>13667</v>
      </c>
      <c r="E9612" s="98" t="s">
        <v>13670</v>
      </c>
      <c r="F9612" s="124">
        <v>11</v>
      </c>
      <c r="G9612" s="112">
        <v>40179</v>
      </c>
      <c r="H9612" s="98"/>
      <c r="I9612" s="123" t="str">
        <f t="shared" si="150"/>
        <v>NÃO</v>
      </c>
      <c r="J9612" s="123"/>
      <c r="K9612" s="123"/>
      <c r="L9612" s="123"/>
      <c r="M9612" s="98" t="s">
        <v>16997</v>
      </c>
      <c r="N9612" s="118"/>
    </row>
    <row r="9613" spans="1:14" x14ac:dyDescent="0.25">
      <c r="A9613" s="130">
        <v>32412819000152</v>
      </c>
      <c r="B9613" s="98" t="s">
        <v>13468</v>
      </c>
      <c r="C9613" s="123" t="s">
        <v>3513</v>
      </c>
      <c r="D9613" s="98" t="s">
        <v>13667</v>
      </c>
      <c r="E9613" s="98" t="s">
        <v>13670</v>
      </c>
      <c r="F9613" s="124">
        <v>14</v>
      </c>
      <c r="G9613" s="112">
        <v>44020</v>
      </c>
      <c r="H9613" s="98"/>
      <c r="I9613" s="123" t="str">
        <f t="shared" si="150"/>
        <v>SIM</v>
      </c>
      <c r="J9613" s="123"/>
      <c r="K9613" s="123"/>
      <c r="L9613" s="123"/>
      <c r="M9613" s="98"/>
      <c r="N9613" s="118"/>
    </row>
    <row r="9614" spans="1:14" x14ac:dyDescent="0.25">
      <c r="A9614" s="130">
        <v>87334918000155</v>
      </c>
      <c r="B9614" s="98" t="s">
        <v>13469</v>
      </c>
      <c r="C9614" s="123" t="s">
        <v>3812</v>
      </c>
      <c r="D9614" s="98" t="s">
        <v>13667</v>
      </c>
      <c r="E9614" s="98" t="s">
        <v>13670</v>
      </c>
      <c r="F9614" s="124">
        <v>14</v>
      </c>
      <c r="G9614" s="112">
        <v>44136</v>
      </c>
      <c r="H9614" s="98"/>
      <c r="I9614" s="123" t="str">
        <f t="shared" si="150"/>
        <v>SIM</v>
      </c>
      <c r="J9614" s="123"/>
      <c r="K9614" s="123"/>
      <c r="L9614" s="123"/>
      <c r="M9614" s="98"/>
      <c r="N9614" s="118"/>
    </row>
    <row r="9615" spans="1:14" x14ac:dyDescent="0.25">
      <c r="A9615" s="130">
        <v>10106268000166</v>
      </c>
      <c r="B9615" s="98" t="s">
        <v>13470</v>
      </c>
      <c r="C9615" s="123" t="s">
        <v>2758</v>
      </c>
      <c r="D9615" s="98" t="s">
        <v>13667</v>
      </c>
      <c r="E9615" s="98" t="s">
        <v>13670</v>
      </c>
      <c r="F9615" s="124">
        <v>11</v>
      </c>
      <c r="G9615" s="112">
        <v>38764</v>
      </c>
      <c r="H9615" s="98"/>
      <c r="I9615" s="123" t="str">
        <f t="shared" si="150"/>
        <v>NÃO</v>
      </c>
      <c r="J9615" s="123"/>
      <c r="K9615" s="123"/>
      <c r="L9615" s="123"/>
      <c r="M9615" s="98"/>
      <c r="N9615" s="118"/>
    </row>
    <row r="9616" spans="1:14" x14ac:dyDescent="0.25">
      <c r="A9616" s="130">
        <v>179531000193</v>
      </c>
      <c r="B9616" s="98" t="s">
        <v>13471</v>
      </c>
      <c r="C9616" s="123" t="s">
        <v>2274</v>
      </c>
      <c r="D9616" s="98" t="s">
        <v>13667</v>
      </c>
      <c r="E9616" s="98" t="s">
        <v>13670</v>
      </c>
      <c r="F9616" s="124">
        <v>14</v>
      </c>
      <c r="G9616" s="112">
        <v>44013</v>
      </c>
      <c r="H9616" s="98"/>
      <c r="I9616" s="123" t="str">
        <f t="shared" si="150"/>
        <v>SIM</v>
      </c>
      <c r="J9616" s="123"/>
      <c r="K9616" s="123"/>
      <c r="L9616" s="123"/>
      <c r="M9616" s="98"/>
      <c r="N9616" s="118"/>
    </row>
    <row r="9617" spans="1:14" x14ac:dyDescent="0.25">
      <c r="A9617" s="130">
        <v>8362915000159</v>
      </c>
      <c r="B9617" s="98" t="s">
        <v>13472</v>
      </c>
      <c r="C9617" s="123" t="s">
        <v>3601</v>
      </c>
      <c r="D9617" s="98" t="s">
        <v>13667</v>
      </c>
      <c r="E9617" s="98" t="s">
        <v>13670</v>
      </c>
      <c r="F9617" s="124">
        <v>11</v>
      </c>
      <c r="G9617" s="112">
        <v>42999</v>
      </c>
      <c r="H9617" s="98"/>
      <c r="I9617" s="123" t="str">
        <f t="shared" si="150"/>
        <v>NÃO</v>
      </c>
      <c r="J9617" s="123"/>
      <c r="K9617" s="123"/>
      <c r="L9617" s="123"/>
      <c r="M9617" s="98" t="s">
        <v>16134</v>
      </c>
      <c r="N9617" s="118"/>
    </row>
    <row r="9618" spans="1:14" x14ac:dyDescent="0.25">
      <c r="A9618" s="130">
        <v>98661366000106</v>
      </c>
      <c r="B9618" s="98" t="s">
        <v>13473</v>
      </c>
      <c r="C9618" s="123" t="s">
        <v>3812</v>
      </c>
      <c r="D9618" s="98" t="s">
        <v>13667</v>
      </c>
      <c r="E9618" s="98" t="s">
        <v>13670</v>
      </c>
      <c r="F9618" s="124">
        <v>11</v>
      </c>
      <c r="G9618" s="112">
        <v>39315</v>
      </c>
      <c r="H9618" s="98"/>
      <c r="I9618" s="123" t="str">
        <f t="shared" si="150"/>
        <v>NÃO</v>
      </c>
      <c r="J9618" s="123"/>
      <c r="K9618" s="123"/>
      <c r="L9618" s="123"/>
      <c r="M9618" s="98"/>
      <c r="N9618" s="118"/>
    </row>
    <row r="9619" spans="1:14" x14ac:dyDescent="0.25">
      <c r="A9619" s="130">
        <v>1612615000131</v>
      </c>
      <c r="B9619" s="98" t="s">
        <v>13474</v>
      </c>
      <c r="C9619" s="123" t="s">
        <v>2926</v>
      </c>
      <c r="D9619" s="98" t="s">
        <v>13667</v>
      </c>
      <c r="E9619" s="98" t="s">
        <v>13670</v>
      </c>
      <c r="F9619" s="124">
        <v>11</v>
      </c>
      <c r="G9619" s="112">
        <v>40106</v>
      </c>
      <c r="H9619" s="98"/>
      <c r="I9619" s="123" t="str">
        <f t="shared" si="150"/>
        <v>NÃO</v>
      </c>
      <c r="J9619" s="123"/>
      <c r="K9619" s="123"/>
      <c r="L9619" s="123"/>
      <c r="M9619" s="98"/>
      <c r="N9619" s="118"/>
    </row>
    <row r="9620" spans="1:14" x14ac:dyDescent="0.25">
      <c r="A9620" s="130">
        <v>98671597000109</v>
      </c>
      <c r="B9620" s="98" t="s">
        <v>13475</v>
      </c>
      <c r="C9620" s="123" t="s">
        <v>3812</v>
      </c>
      <c r="D9620" s="98" t="s">
        <v>13667</v>
      </c>
      <c r="E9620" s="98" t="s">
        <v>13670</v>
      </c>
      <c r="F9620" s="124">
        <v>14</v>
      </c>
      <c r="G9620" s="112">
        <v>43909</v>
      </c>
      <c r="H9620" s="98"/>
      <c r="I9620" s="123" t="str">
        <f t="shared" si="150"/>
        <v>SIM</v>
      </c>
      <c r="J9620" s="123"/>
      <c r="K9620" s="123"/>
      <c r="L9620" s="123"/>
      <c r="M9620" s="98"/>
      <c r="N9620" s="118"/>
    </row>
    <row r="9621" spans="1:14" x14ac:dyDescent="0.25">
      <c r="A9621" s="130">
        <v>11348570000193</v>
      </c>
      <c r="B9621" s="98" t="s">
        <v>13476</v>
      </c>
      <c r="C9621" s="123" t="s">
        <v>2758</v>
      </c>
      <c r="D9621" s="98" t="s">
        <v>13667</v>
      </c>
      <c r="E9621" s="98" t="s">
        <v>13670</v>
      </c>
      <c r="F9621" s="124">
        <v>11</v>
      </c>
      <c r="G9621" s="112">
        <v>38713</v>
      </c>
      <c r="H9621" s="98"/>
      <c r="I9621" s="123" t="str">
        <f t="shared" si="150"/>
        <v>NÃO</v>
      </c>
      <c r="J9621" s="123"/>
      <c r="K9621" s="123"/>
      <c r="L9621" s="123"/>
      <c r="M9621" s="98"/>
      <c r="N9621" s="118"/>
    </row>
    <row r="9622" spans="1:14" x14ac:dyDescent="0.25">
      <c r="A9622" s="130">
        <v>1614685000129</v>
      </c>
      <c r="B9622" s="98" t="s">
        <v>13477</v>
      </c>
      <c r="C9622" s="123" t="s">
        <v>1356</v>
      </c>
      <c r="D9622" s="98" t="s">
        <v>13667</v>
      </c>
      <c r="E9622" s="98" t="s">
        <v>13670</v>
      </c>
      <c r="F9622" s="124">
        <v>11</v>
      </c>
      <c r="G9622" s="112">
        <v>42076</v>
      </c>
      <c r="H9622" s="98"/>
      <c r="I9622" s="123" t="str">
        <f t="shared" si="150"/>
        <v>NÃO</v>
      </c>
      <c r="J9622" s="123"/>
      <c r="K9622" s="123"/>
      <c r="L9622" s="123"/>
      <c r="M9622" s="98" t="s">
        <v>14829</v>
      </c>
      <c r="N9622" s="118"/>
    </row>
    <row r="9623" spans="1:14" x14ac:dyDescent="0.25">
      <c r="A9623" s="130">
        <v>40893646000160</v>
      </c>
      <c r="B9623" s="98" t="s">
        <v>13478</v>
      </c>
      <c r="C9623" s="123" t="s">
        <v>2758</v>
      </c>
      <c r="D9623" s="98" t="s">
        <v>13667</v>
      </c>
      <c r="E9623" s="98" t="s">
        <v>13670</v>
      </c>
      <c r="F9623" s="124">
        <v>11</v>
      </c>
      <c r="G9623" s="112">
        <v>40853</v>
      </c>
      <c r="H9623" s="98"/>
      <c r="I9623" s="123" t="str">
        <f t="shared" si="150"/>
        <v>NÃO</v>
      </c>
      <c r="J9623" s="123"/>
      <c r="K9623" s="123"/>
      <c r="L9623" s="123"/>
      <c r="M9623" s="98" t="s">
        <v>15541</v>
      </c>
      <c r="N9623" s="118"/>
    </row>
    <row r="9624" spans="1:14" x14ac:dyDescent="0.25">
      <c r="A9624" s="130">
        <v>18715425000142</v>
      </c>
      <c r="B9624" s="98" t="s">
        <v>13479</v>
      </c>
      <c r="C9624" s="123" t="s">
        <v>1356</v>
      </c>
      <c r="D9624" s="98" t="s">
        <v>13667</v>
      </c>
      <c r="E9624" s="98" t="s">
        <v>13670</v>
      </c>
      <c r="F9624" s="124">
        <v>11</v>
      </c>
      <c r="G9624" s="112">
        <v>38327</v>
      </c>
      <c r="H9624" s="98"/>
      <c r="I9624" s="123" t="str">
        <f t="shared" si="150"/>
        <v>NÃO</v>
      </c>
      <c r="J9624" s="123"/>
      <c r="K9624" s="123"/>
      <c r="L9624" s="123"/>
      <c r="M9624" s="98"/>
      <c r="N9624" s="118"/>
    </row>
    <row r="9625" spans="1:14" x14ac:dyDescent="0.25">
      <c r="A9625" s="130">
        <v>87613352000109</v>
      </c>
      <c r="B9625" s="98" t="s">
        <v>13480</v>
      </c>
      <c r="C9625" s="123" t="s">
        <v>3812</v>
      </c>
      <c r="D9625" s="98" t="s">
        <v>13667</v>
      </c>
      <c r="E9625" s="98" t="s">
        <v>13670</v>
      </c>
      <c r="F9625" s="124">
        <v>11</v>
      </c>
      <c r="G9625" s="112">
        <v>43831</v>
      </c>
      <c r="H9625" s="98"/>
      <c r="I9625" s="123" t="str">
        <f t="shared" si="150"/>
        <v>NÃO</v>
      </c>
      <c r="J9625" s="123"/>
      <c r="K9625" s="123"/>
      <c r="L9625" s="123"/>
      <c r="M9625" s="98"/>
      <c r="N9625" s="118"/>
    </row>
    <row r="9626" spans="1:14" x14ac:dyDescent="0.25">
      <c r="A9626" s="130">
        <v>88000914000101</v>
      </c>
      <c r="B9626" s="98" t="s">
        <v>13481</v>
      </c>
      <c r="C9626" s="123" t="s">
        <v>3812</v>
      </c>
      <c r="D9626" s="98" t="s">
        <v>13667</v>
      </c>
      <c r="E9626" s="98" t="s">
        <v>13670</v>
      </c>
      <c r="F9626" s="124">
        <v>14</v>
      </c>
      <c r="G9626" s="112">
        <v>42869</v>
      </c>
      <c r="H9626" s="98"/>
      <c r="I9626" s="123" t="str">
        <f t="shared" si="150"/>
        <v>SIM</v>
      </c>
      <c r="J9626" s="123"/>
      <c r="K9626" s="123"/>
      <c r="L9626" s="123"/>
      <c r="M9626" s="98"/>
      <c r="N9626" s="118"/>
    </row>
    <row r="9627" spans="1:14" x14ac:dyDescent="0.25">
      <c r="A9627" s="130">
        <v>27165547000101</v>
      </c>
      <c r="B9627" s="98" t="s">
        <v>13482</v>
      </c>
      <c r="C9627" s="123" t="s">
        <v>821</v>
      </c>
      <c r="D9627" s="98" t="s">
        <v>13667</v>
      </c>
      <c r="E9627" s="98" t="s">
        <v>13670</v>
      </c>
      <c r="F9627" s="124">
        <v>14</v>
      </c>
      <c r="G9627" s="112">
        <v>43922</v>
      </c>
      <c r="H9627" s="98"/>
      <c r="I9627" s="123" t="str">
        <f t="shared" si="150"/>
        <v>SIM</v>
      </c>
      <c r="J9627" s="123"/>
      <c r="K9627" s="123"/>
      <c r="L9627" s="123"/>
      <c r="M9627" s="98"/>
      <c r="N9627" s="118"/>
    </row>
    <row r="9628" spans="1:14" x14ac:dyDescent="0.25">
      <c r="A9628" s="130">
        <v>1299692000183</v>
      </c>
      <c r="B9628" s="98" t="s">
        <v>13483</v>
      </c>
      <c r="C9628" s="123" t="s">
        <v>901</v>
      </c>
      <c r="D9628" s="98" t="s">
        <v>13667</v>
      </c>
      <c r="E9628" s="98" t="s">
        <v>13670</v>
      </c>
      <c r="F9628" s="124">
        <v>11</v>
      </c>
      <c r="G9628" s="112">
        <v>43153</v>
      </c>
      <c r="H9628" s="98"/>
      <c r="I9628" s="123" t="str">
        <f t="shared" si="150"/>
        <v>NÃO</v>
      </c>
      <c r="J9628" s="123"/>
      <c r="K9628" s="123"/>
      <c r="L9628" s="123"/>
      <c r="M9628" s="98" t="s">
        <v>14371</v>
      </c>
      <c r="N9628" s="118"/>
    </row>
    <row r="9629" spans="1:14" x14ac:dyDescent="0.25">
      <c r="A9629" s="130">
        <v>10168235000140</v>
      </c>
      <c r="B9629" s="98" t="s">
        <v>13484</v>
      </c>
      <c r="C9629" s="123" t="s">
        <v>2758</v>
      </c>
      <c r="D9629" s="98" t="s">
        <v>13667</v>
      </c>
      <c r="E9629" s="98" t="s">
        <v>13670</v>
      </c>
      <c r="F9629" s="124">
        <v>11</v>
      </c>
      <c r="G9629" s="112">
        <v>38523</v>
      </c>
      <c r="H9629" s="98"/>
      <c r="I9629" s="123" t="str">
        <f t="shared" si="150"/>
        <v>NÃO</v>
      </c>
      <c r="J9629" s="123"/>
      <c r="K9629" s="123"/>
      <c r="L9629" s="123"/>
      <c r="M9629" s="98" t="s">
        <v>14013</v>
      </c>
      <c r="N9629" s="118"/>
    </row>
    <row r="9630" spans="1:14" x14ac:dyDescent="0.25">
      <c r="A9630" s="130">
        <v>24644502000113</v>
      </c>
      <c r="B9630" s="98" t="s">
        <v>13485</v>
      </c>
      <c r="C9630" s="123" t="s">
        <v>2197</v>
      </c>
      <c r="D9630" s="98" t="s">
        <v>13667</v>
      </c>
      <c r="E9630" s="98" t="s">
        <v>13670</v>
      </c>
      <c r="F9630" s="124">
        <v>11</v>
      </c>
      <c r="G9630" s="112">
        <v>39508</v>
      </c>
      <c r="H9630" s="98"/>
      <c r="I9630" s="123" t="str">
        <f t="shared" si="150"/>
        <v>NÃO</v>
      </c>
      <c r="J9630" s="123"/>
      <c r="K9630" s="123"/>
      <c r="L9630" s="123"/>
      <c r="M9630" s="98" t="s">
        <v>14914</v>
      </c>
      <c r="N9630" s="118"/>
    </row>
    <row r="9631" spans="1:14" x14ac:dyDescent="0.25">
      <c r="A9631" s="130">
        <v>44834000107</v>
      </c>
      <c r="B9631" s="98" t="s">
        <v>13486</v>
      </c>
      <c r="C9631" s="123" t="s">
        <v>901</v>
      </c>
      <c r="D9631" s="98" t="s">
        <v>13667</v>
      </c>
      <c r="E9631" s="98" t="s">
        <v>13670</v>
      </c>
      <c r="F9631" s="124">
        <v>11</v>
      </c>
      <c r="G9631" s="112">
        <v>43344</v>
      </c>
      <c r="H9631" s="98"/>
      <c r="I9631" s="123" t="str">
        <f t="shared" si="150"/>
        <v>NÃO</v>
      </c>
      <c r="J9631" s="123"/>
      <c r="K9631" s="123"/>
      <c r="L9631" s="123"/>
      <c r="M9631" s="98" t="s">
        <v>14372</v>
      </c>
      <c r="N9631" s="118"/>
    </row>
    <row r="9632" spans="1:14" x14ac:dyDescent="0.25">
      <c r="A9632" s="130">
        <v>12333746000104</v>
      </c>
      <c r="B9632" s="98" t="s">
        <v>13487</v>
      </c>
      <c r="C9632" s="123" t="s">
        <v>29</v>
      </c>
      <c r="D9632" s="98" t="s">
        <v>13667</v>
      </c>
      <c r="E9632" s="98" t="s">
        <v>13670</v>
      </c>
      <c r="F9632" s="124">
        <v>11</v>
      </c>
      <c r="G9632" s="112">
        <v>42030</v>
      </c>
      <c r="H9632" s="98"/>
      <c r="I9632" s="123" t="str">
        <f t="shared" si="150"/>
        <v>NÃO</v>
      </c>
      <c r="J9632" s="123"/>
      <c r="K9632" s="123"/>
      <c r="L9632" s="123"/>
      <c r="M9632" s="98" t="s">
        <v>13812</v>
      </c>
      <c r="N9632" s="118"/>
    </row>
    <row r="9633" spans="1:14" x14ac:dyDescent="0.25">
      <c r="A9633" s="130">
        <v>18132449000179</v>
      </c>
      <c r="B9633" s="98" t="s">
        <v>13488</v>
      </c>
      <c r="C9633" s="123" t="s">
        <v>1356</v>
      </c>
      <c r="D9633" s="98" t="s">
        <v>13667</v>
      </c>
      <c r="E9633" s="98" t="s">
        <v>13670</v>
      </c>
      <c r="F9633" s="124">
        <v>11</v>
      </c>
      <c r="G9633" s="112">
        <v>38443</v>
      </c>
      <c r="H9633" s="98"/>
      <c r="I9633" s="123" t="str">
        <f t="shared" si="150"/>
        <v>NÃO</v>
      </c>
      <c r="J9633" s="123"/>
      <c r="K9633" s="123"/>
      <c r="L9633" s="123"/>
      <c r="M9633" s="98"/>
      <c r="N9633" s="118"/>
    </row>
    <row r="9634" spans="1:14" x14ac:dyDescent="0.25">
      <c r="A9634" s="130">
        <v>10462497000113</v>
      </c>
      <c r="B9634" s="98" t="s">
        <v>13489</v>
      </c>
      <c r="C9634" s="123" t="s">
        <v>634</v>
      </c>
      <c r="D9634" s="98" t="s">
        <v>13667</v>
      </c>
      <c r="E9634" s="98" t="s">
        <v>13670</v>
      </c>
      <c r="F9634" s="124">
        <v>11</v>
      </c>
      <c r="G9634" s="112">
        <v>39479</v>
      </c>
      <c r="H9634" s="98"/>
      <c r="I9634" s="123" t="str">
        <f t="shared" si="150"/>
        <v>NÃO</v>
      </c>
      <c r="J9634" s="123"/>
      <c r="K9634" s="123"/>
      <c r="L9634" s="123"/>
      <c r="M9634" s="98" t="s">
        <v>13699</v>
      </c>
      <c r="N9634" s="118"/>
    </row>
    <row r="9635" spans="1:14" x14ac:dyDescent="0.25">
      <c r="A9635" s="130">
        <v>87613485000177</v>
      </c>
      <c r="B9635" s="98" t="s">
        <v>13490</v>
      </c>
      <c r="C9635" s="123" t="s">
        <v>3812</v>
      </c>
      <c r="D9635" s="98" t="s">
        <v>13667</v>
      </c>
      <c r="E9635" s="98" t="s">
        <v>13670</v>
      </c>
      <c r="F9635" s="124">
        <v>11</v>
      </c>
      <c r="G9635" s="112">
        <v>42276</v>
      </c>
      <c r="H9635" s="98"/>
      <c r="I9635" s="123" t="str">
        <f t="shared" si="150"/>
        <v>NÃO</v>
      </c>
      <c r="J9635" s="123"/>
      <c r="K9635" s="123"/>
      <c r="L9635" s="123"/>
      <c r="M9635" s="98" t="s">
        <v>16574</v>
      </c>
      <c r="N9635" s="118"/>
    </row>
    <row r="9636" spans="1:14" x14ac:dyDescent="0.25">
      <c r="A9636" s="130">
        <v>83039842000184</v>
      </c>
      <c r="B9636" s="98" t="s">
        <v>13491</v>
      </c>
      <c r="C9636" s="123" t="s">
        <v>4289</v>
      </c>
      <c r="D9636" s="98" t="s">
        <v>13667</v>
      </c>
      <c r="E9636" s="98" t="s">
        <v>13670</v>
      </c>
      <c r="F9636" s="124">
        <v>14</v>
      </c>
      <c r="G9636" s="112">
        <v>43997</v>
      </c>
      <c r="H9636" s="98"/>
      <c r="I9636" s="123" t="str">
        <f t="shared" si="150"/>
        <v>SIM</v>
      </c>
      <c r="J9636" s="123"/>
      <c r="K9636" s="123"/>
      <c r="L9636" s="123"/>
      <c r="M9636" s="98"/>
      <c r="N9636" s="118"/>
    </row>
    <row r="9637" spans="1:14" x14ac:dyDescent="0.25">
      <c r="A9637" s="130">
        <v>3214160000121</v>
      </c>
      <c r="B9637" s="98" t="s">
        <v>13492</v>
      </c>
      <c r="C9637" s="123" t="s">
        <v>2274</v>
      </c>
      <c r="D9637" s="98" t="s">
        <v>13667</v>
      </c>
      <c r="E9637" s="98" t="s">
        <v>13670</v>
      </c>
      <c r="F9637" s="124">
        <v>11</v>
      </c>
      <c r="G9637" s="112">
        <v>38717</v>
      </c>
      <c r="H9637" s="98"/>
      <c r="I9637" s="123" t="str">
        <f t="shared" si="150"/>
        <v>NÃO</v>
      </c>
      <c r="J9637" s="123"/>
      <c r="K9637" s="123"/>
      <c r="L9637" s="123"/>
      <c r="M9637" s="98"/>
      <c r="N9637" s="118"/>
    </row>
    <row r="9638" spans="1:14" x14ac:dyDescent="0.25">
      <c r="A9638" s="130">
        <v>37388378000114</v>
      </c>
      <c r="B9638" s="98" t="s">
        <v>13493</v>
      </c>
      <c r="C9638" s="123" t="s">
        <v>901</v>
      </c>
      <c r="D9638" s="98" t="s">
        <v>13667</v>
      </c>
      <c r="E9638" s="98" t="s">
        <v>13670</v>
      </c>
      <c r="F9638" s="124">
        <v>14</v>
      </c>
      <c r="G9638" s="112">
        <v>44136</v>
      </c>
      <c r="H9638" s="98"/>
      <c r="I9638" s="123" t="str">
        <f t="shared" si="150"/>
        <v>SIM</v>
      </c>
      <c r="J9638" s="123"/>
      <c r="K9638" s="123"/>
      <c r="L9638" s="123"/>
      <c r="M9638" s="98"/>
      <c r="N9638" s="118"/>
    </row>
    <row r="9639" spans="1:14" x14ac:dyDescent="0.25">
      <c r="A9639" s="130">
        <v>91566869000153</v>
      </c>
      <c r="B9639" s="98" t="s">
        <v>13494</v>
      </c>
      <c r="C9639" s="123" t="s">
        <v>3812</v>
      </c>
      <c r="D9639" s="98" t="s">
        <v>13667</v>
      </c>
      <c r="E9639" s="98" t="s">
        <v>13670</v>
      </c>
      <c r="F9639" s="124">
        <v>11</v>
      </c>
      <c r="G9639" s="112">
        <v>43754</v>
      </c>
      <c r="H9639" s="98"/>
      <c r="I9639" s="123" t="str">
        <f t="shared" si="150"/>
        <v>NÃO</v>
      </c>
      <c r="J9639" s="123"/>
      <c r="K9639" s="123"/>
      <c r="L9639" s="123"/>
      <c r="M9639" s="98"/>
      <c r="N9639" s="118"/>
    </row>
    <row r="9640" spans="1:14" x14ac:dyDescent="0.25">
      <c r="A9640" s="130">
        <v>1612386000155</v>
      </c>
      <c r="B9640" s="98" t="s">
        <v>13495</v>
      </c>
      <c r="C9640" s="123" t="s">
        <v>3812</v>
      </c>
      <c r="D9640" s="98" t="s">
        <v>13667</v>
      </c>
      <c r="E9640" s="98" t="s">
        <v>13670</v>
      </c>
      <c r="F9640" s="124">
        <v>11</v>
      </c>
      <c r="G9640" s="112">
        <v>43175</v>
      </c>
      <c r="H9640" s="98"/>
      <c r="I9640" s="123" t="str">
        <f t="shared" si="150"/>
        <v>NÃO</v>
      </c>
      <c r="J9640" s="123"/>
      <c r="K9640" s="123"/>
      <c r="L9640" s="123"/>
      <c r="M9640" s="98" t="s">
        <v>16575</v>
      </c>
      <c r="N9640" s="118"/>
    </row>
    <row r="9641" spans="1:14" x14ac:dyDescent="0.25">
      <c r="A9641" s="130">
        <v>92406115000107</v>
      </c>
      <c r="B9641" s="98" t="s">
        <v>13496</v>
      </c>
      <c r="C9641" s="123" t="s">
        <v>3812</v>
      </c>
      <c r="D9641" s="98" t="s">
        <v>13667</v>
      </c>
      <c r="E9641" s="98" t="s">
        <v>13670</v>
      </c>
      <c r="F9641" s="124">
        <v>11</v>
      </c>
      <c r="G9641" s="112">
        <v>40393</v>
      </c>
      <c r="H9641" s="112">
        <v>41995</v>
      </c>
      <c r="I9641" s="123" t="str">
        <f t="shared" si="150"/>
        <v>NÃO</v>
      </c>
      <c r="J9641" s="98"/>
      <c r="K9641" s="98"/>
      <c r="L9641" s="98"/>
      <c r="M9641" s="98"/>
      <c r="N9641" s="118"/>
    </row>
    <row r="9642" spans="1:14" x14ac:dyDescent="0.25">
      <c r="A9642" s="130">
        <v>1612614000197</v>
      </c>
      <c r="B9642" s="98" t="s">
        <v>13497</v>
      </c>
      <c r="C9642" s="123" t="s">
        <v>2926</v>
      </c>
      <c r="D9642" s="98" t="s">
        <v>13667</v>
      </c>
      <c r="E9642" s="98" t="s">
        <v>13670</v>
      </c>
      <c r="F9642" s="124">
        <v>11</v>
      </c>
      <c r="G9642" s="112">
        <v>42136</v>
      </c>
      <c r="H9642" s="98"/>
      <c r="I9642" s="123" t="str">
        <f t="shared" si="150"/>
        <v>NÃO</v>
      </c>
      <c r="J9642" s="123"/>
      <c r="K9642" s="123"/>
      <c r="L9642" s="123"/>
      <c r="M9642" s="98" t="s">
        <v>15643</v>
      </c>
      <c r="N9642" s="118"/>
    </row>
    <row r="9643" spans="1:14" x14ac:dyDescent="0.25">
      <c r="A9643" s="130">
        <v>94444189000155</v>
      </c>
      <c r="B9643" s="98" t="s">
        <v>13498</v>
      </c>
      <c r="C9643" s="123" t="s">
        <v>3812</v>
      </c>
      <c r="D9643" s="98" t="s">
        <v>13667</v>
      </c>
      <c r="E9643" s="98" t="s">
        <v>13670</v>
      </c>
      <c r="F9643" s="124">
        <v>11</v>
      </c>
      <c r="G9643" s="112">
        <v>42256</v>
      </c>
      <c r="H9643" s="98"/>
      <c r="I9643" s="123" t="str">
        <f t="shared" si="150"/>
        <v>NÃO</v>
      </c>
      <c r="J9643" s="123"/>
      <c r="K9643" s="123"/>
      <c r="L9643" s="123"/>
      <c r="M9643" s="98" t="s">
        <v>16577</v>
      </c>
      <c r="N9643" s="118"/>
    </row>
    <row r="9644" spans="1:14" x14ac:dyDescent="0.25">
      <c r="A9644" s="130">
        <v>3238862000145</v>
      </c>
      <c r="B9644" s="98" t="s">
        <v>13499</v>
      </c>
      <c r="C9644" s="123" t="s">
        <v>2274</v>
      </c>
      <c r="D9644" s="98" t="s">
        <v>13667</v>
      </c>
      <c r="E9644" s="98" t="s">
        <v>13670</v>
      </c>
      <c r="F9644" s="124">
        <v>14</v>
      </c>
      <c r="G9644" s="112">
        <v>44136</v>
      </c>
      <c r="H9644" s="98"/>
      <c r="I9644" s="123" t="str">
        <f t="shared" si="150"/>
        <v>SIM</v>
      </c>
      <c r="J9644" s="123"/>
      <c r="K9644" s="123"/>
      <c r="L9644" s="123"/>
      <c r="M9644" s="98"/>
      <c r="N9644" s="118"/>
    </row>
    <row r="9645" spans="1:14" x14ac:dyDescent="0.25">
      <c r="A9645" s="130">
        <v>27165554000103</v>
      </c>
      <c r="B9645" s="98" t="s">
        <v>13500</v>
      </c>
      <c r="C9645" s="123" t="s">
        <v>821</v>
      </c>
      <c r="D9645" s="98" t="s">
        <v>13667</v>
      </c>
      <c r="E9645" s="98" t="s">
        <v>13670</v>
      </c>
      <c r="F9645" s="124">
        <v>14</v>
      </c>
      <c r="G9645" s="112">
        <v>44044</v>
      </c>
      <c r="H9645" s="98"/>
      <c r="I9645" s="123" t="str">
        <f t="shared" si="150"/>
        <v>SIM</v>
      </c>
      <c r="J9645" s="123"/>
      <c r="K9645" s="123"/>
      <c r="L9645" s="123"/>
      <c r="M9645" s="98"/>
      <c r="N9645" s="118"/>
    </row>
    <row r="9646" spans="1:14" x14ac:dyDescent="0.25">
      <c r="A9646" s="130">
        <v>4092706000181</v>
      </c>
      <c r="B9646" s="98" t="s">
        <v>13501</v>
      </c>
      <c r="C9646" s="123" t="s">
        <v>3747</v>
      </c>
      <c r="D9646" s="98" t="s">
        <v>13667</v>
      </c>
      <c r="E9646" s="98" t="s">
        <v>13670</v>
      </c>
      <c r="F9646" s="124">
        <v>14</v>
      </c>
      <c r="G9646" s="112">
        <v>44105</v>
      </c>
      <c r="H9646" s="98"/>
      <c r="I9646" s="123" t="str">
        <f t="shared" si="150"/>
        <v>SIM</v>
      </c>
      <c r="J9646" s="123"/>
      <c r="K9646" s="123"/>
      <c r="L9646" s="123"/>
      <c r="M9646" s="98"/>
      <c r="N9646" s="118"/>
    </row>
    <row r="9647" spans="1:14" x14ac:dyDescent="0.25">
      <c r="A9647" s="130">
        <v>45709912000175</v>
      </c>
      <c r="B9647" s="98" t="s">
        <v>13502</v>
      </c>
      <c r="C9647" s="123" t="s">
        <v>4626</v>
      </c>
      <c r="D9647" s="98" t="s">
        <v>13667</v>
      </c>
      <c r="E9647" s="98" t="s">
        <v>13670</v>
      </c>
      <c r="F9647" s="124">
        <v>11</v>
      </c>
      <c r="G9647" s="112">
        <v>38456</v>
      </c>
      <c r="H9647" s="98"/>
      <c r="I9647" s="123" t="str">
        <f t="shared" si="150"/>
        <v>NÃO</v>
      </c>
      <c r="J9647" s="123"/>
      <c r="K9647" s="123"/>
      <c r="L9647" s="123"/>
      <c r="M9647" s="98"/>
      <c r="N9647" s="118"/>
    </row>
    <row r="9648" spans="1:14" x14ac:dyDescent="0.25">
      <c r="A9648" s="130">
        <v>18307512000160</v>
      </c>
      <c r="B9648" s="98" t="s">
        <v>13503</v>
      </c>
      <c r="C9648" s="123" t="s">
        <v>1356</v>
      </c>
      <c r="D9648" s="98" t="s">
        <v>13667</v>
      </c>
      <c r="E9648" s="98" t="s">
        <v>13670</v>
      </c>
      <c r="F9648" s="124">
        <v>11</v>
      </c>
      <c r="G9648" s="112">
        <v>41793</v>
      </c>
      <c r="H9648" s="98"/>
      <c r="I9648" s="123" t="str">
        <f t="shared" si="150"/>
        <v>NÃO</v>
      </c>
      <c r="J9648" s="123"/>
      <c r="K9648" s="123"/>
      <c r="L9648" s="123"/>
      <c r="M9648" s="98" t="s">
        <v>14834</v>
      </c>
      <c r="N9648" s="118"/>
    </row>
    <row r="9649" spans="1:14" x14ac:dyDescent="0.25">
      <c r="A9649" s="130">
        <v>18137927000133</v>
      </c>
      <c r="B9649" s="98" t="s">
        <v>13504</v>
      </c>
      <c r="C9649" s="123" t="s">
        <v>1356</v>
      </c>
      <c r="D9649" s="98" t="s">
        <v>13667</v>
      </c>
      <c r="E9649" s="98" t="s">
        <v>13670</v>
      </c>
      <c r="F9649" s="124">
        <v>11</v>
      </c>
      <c r="G9649" s="112">
        <v>41612</v>
      </c>
      <c r="H9649" s="98"/>
      <c r="I9649" s="123" t="str">
        <f t="shared" si="150"/>
        <v>NÃO</v>
      </c>
      <c r="J9649" s="123"/>
      <c r="K9649" s="123"/>
      <c r="L9649" s="123"/>
      <c r="M9649" s="98" t="s">
        <v>14837</v>
      </c>
      <c r="N9649" s="118"/>
    </row>
    <row r="9650" spans="1:14" x14ac:dyDescent="0.25">
      <c r="A9650" s="130">
        <v>91997072000100</v>
      </c>
      <c r="B9650" s="98" t="s">
        <v>13505</v>
      </c>
      <c r="C9650" s="123" t="s">
        <v>3812</v>
      </c>
      <c r="D9650" s="98" t="s">
        <v>13667</v>
      </c>
      <c r="E9650" s="98" t="s">
        <v>13670</v>
      </c>
      <c r="F9650" s="124">
        <v>14</v>
      </c>
      <c r="G9650" s="112">
        <v>44044</v>
      </c>
      <c r="H9650" s="98"/>
      <c r="I9650" s="123" t="str">
        <f t="shared" si="150"/>
        <v>SIM</v>
      </c>
      <c r="J9650" s="123"/>
      <c r="K9650" s="123"/>
      <c r="L9650" s="123"/>
      <c r="M9650" s="98"/>
      <c r="N9650" s="118"/>
    </row>
    <row r="9651" spans="1:14" x14ac:dyDescent="0.25">
      <c r="A9651" s="130">
        <v>27142058000126</v>
      </c>
      <c r="B9651" s="98" t="s">
        <v>13506</v>
      </c>
      <c r="C9651" s="123" t="s">
        <v>821</v>
      </c>
      <c r="D9651" s="98" t="s">
        <v>13667</v>
      </c>
      <c r="E9651" s="98" t="s">
        <v>13670</v>
      </c>
      <c r="F9651" s="124">
        <v>11</v>
      </c>
      <c r="G9651" s="112">
        <v>38504</v>
      </c>
      <c r="H9651" s="98"/>
      <c r="I9651" s="123" t="str">
        <f t="shared" si="150"/>
        <v>NÃO</v>
      </c>
      <c r="J9651" s="123"/>
      <c r="K9651" s="123"/>
      <c r="L9651" s="123"/>
      <c r="M9651" s="98"/>
      <c r="N9651" s="118"/>
    </row>
    <row r="9652" spans="1:14" x14ac:dyDescent="0.25">
      <c r="A9652" s="130">
        <v>94449030000123</v>
      </c>
      <c r="B9652" s="98" t="s">
        <v>13507</v>
      </c>
      <c r="C9652" s="123" t="s">
        <v>3812</v>
      </c>
      <c r="D9652" s="98" t="s">
        <v>13667</v>
      </c>
      <c r="E9652" s="98" t="s">
        <v>13670</v>
      </c>
      <c r="F9652" s="124">
        <v>11</v>
      </c>
      <c r="G9652" s="112">
        <v>42370</v>
      </c>
      <c r="H9652" s="98"/>
      <c r="I9652" s="123" t="str">
        <f t="shared" si="150"/>
        <v>NÃO</v>
      </c>
      <c r="J9652" s="123"/>
      <c r="K9652" s="123"/>
      <c r="L9652" s="123"/>
      <c r="M9652" s="98" t="s">
        <v>16578</v>
      </c>
      <c r="N9652" s="118"/>
    </row>
    <row r="9653" spans="1:14" x14ac:dyDescent="0.25">
      <c r="A9653" s="130">
        <v>11049855000123</v>
      </c>
      <c r="B9653" s="98" t="s">
        <v>13508</v>
      </c>
      <c r="C9653" s="123" t="s">
        <v>2758</v>
      </c>
      <c r="D9653" s="98" t="s">
        <v>13667</v>
      </c>
      <c r="E9653" s="98" t="s">
        <v>13670</v>
      </c>
      <c r="F9653" s="124">
        <v>13.5</v>
      </c>
      <c r="G9653" s="112">
        <v>39022</v>
      </c>
      <c r="H9653" s="98"/>
      <c r="I9653" s="123" t="str">
        <f t="shared" si="150"/>
        <v>NÃO</v>
      </c>
      <c r="J9653" s="123"/>
      <c r="K9653" s="123"/>
      <c r="L9653" s="123"/>
      <c r="M9653" s="98"/>
      <c r="N9653" s="118"/>
    </row>
    <row r="9654" spans="1:14" x14ac:dyDescent="0.25">
      <c r="A9654" s="130">
        <v>5646807000110</v>
      </c>
      <c r="B9654" s="98" t="s">
        <v>13509</v>
      </c>
      <c r="C9654" s="123" t="s">
        <v>1142</v>
      </c>
      <c r="D9654" s="98" t="s">
        <v>13667</v>
      </c>
      <c r="E9654" s="98" t="s">
        <v>13670</v>
      </c>
      <c r="F9654" s="124">
        <v>11</v>
      </c>
      <c r="G9654" s="112">
        <v>41779</v>
      </c>
      <c r="H9654" s="98"/>
      <c r="I9654" s="123" t="str">
        <f t="shared" si="150"/>
        <v>NÃO</v>
      </c>
      <c r="J9654" s="123"/>
      <c r="K9654" s="123"/>
      <c r="L9654" s="123"/>
      <c r="M9654" s="98" t="s">
        <v>14455</v>
      </c>
      <c r="N9654" s="118"/>
    </row>
    <row r="9655" spans="1:14" x14ac:dyDescent="0.25">
      <c r="A9655" s="130">
        <v>32512501000143</v>
      </c>
      <c r="B9655" s="98" t="s">
        <v>13510</v>
      </c>
      <c r="C9655" s="123" t="s">
        <v>3513</v>
      </c>
      <c r="D9655" s="98" t="s">
        <v>13667</v>
      </c>
      <c r="E9655" s="98" t="s">
        <v>13670</v>
      </c>
      <c r="F9655" s="124">
        <v>11</v>
      </c>
      <c r="G9655" s="112">
        <v>41529</v>
      </c>
      <c r="H9655" s="98"/>
      <c r="I9655" s="123" t="str">
        <f t="shared" si="150"/>
        <v>NÃO</v>
      </c>
      <c r="J9655" s="123"/>
      <c r="K9655" s="123"/>
      <c r="L9655" s="123"/>
      <c r="M9655" s="98" t="s">
        <v>16054</v>
      </c>
      <c r="N9655" s="118"/>
    </row>
    <row r="9656" spans="1:14" x14ac:dyDescent="0.25">
      <c r="A9656" s="130">
        <v>46634051000176</v>
      </c>
      <c r="B9656" s="98" t="s">
        <v>13511</v>
      </c>
      <c r="C9656" s="123" t="s">
        <v>4626</v>
      </c>
      <c r="D9656" s="98" t="s">
        <v>13667</v>
      </c>
      <c r="E9656" s="98" t="s">
        <v>13670</v>
      </c>
      <c r="F9656" s="124">
        <v>11</v>
      </c>
      <c r="G9656" s="112">
        <v>38626</v>
      </c>
      <c r="H9656" s="98"/>
      <c r="I9656" s="123" t="str">
        <f t="shared" si="150"/>
        <v>NÃO</v>
      </c>
      <c r="J9656" s="123"/>
      <c r="K9656" s="123"/>
      <c r="L9656" s="123"/>
      <c r="M9656" s="98"/>
      <c r="N9656" s="118"/>
    </row>
    <row r="9657" spans="1:14" x14ac:dyDescent="0.25">
      <c r="A9657" s="130">
        <v>46599809000182</v>
      </c>
      <c r="B9657" s="98" t="s">
        <v>13512</v>
      </c>
      <c r="C9657" s="123" t="s">
        <v>4626</v>
      </c>
      <c r="D9657" s="98" t="s">
        <v>13667</v>
      </c>
      <c r="E9657" s="98" t="s">
        <v>13670</v>
      </c>
      <c r="F9657" s="124">
        <v>14</v>
      </c>
      <c r="G9657" s="112">
        <v>44013</v>
      </c>
      <c r="H9657" s="98"/>
      <c r="I9657" s="123" t="str">
        <f t="shared" si="150"/>
        <v>SIM</v>
      </c>
      <c r="J9657" s="123"/>
      <c r="K9657" s="123"/>
      <c r="L9657" s="123"/>
      <c r="M9657" s="98"/>
      <c r="N9657" s="118"/>
    </row>
    <row r="9658" spans="1:14" x14ac:dyDescent="0.25">
      <c r="A9658" s="130">
        <v>76920800000192</v>
      </c>
      <c r="B9658" s="98" t="s">
        <v>13513</v>
      </c>
      <c r="C9658" s="123" t="s">
        <v>3143</v>
      </c>
      <c r="D9658" s="98" t="s">
        <v>13667</v>
      </c>
      <c r="E9658" s="98" t="s">
        <v>13670</v>
      </c>
      <c r="F9658" s="124">
        <v>11</v>
      </c>
      <c r="G9658" s="112">
        <v>39612</v>
      </c>
      <c r="H9658" s="98"/>
      <c r="I9658" s="123" t="str">
        <f t="shared" si="150"/>
        <v>NÃO</v>
      </c>
      <c r="J9658" s="123"/>
      <c r="K9658" s="123"/>
      <c r="L9658" s="123"/>
      <c r="M9658" s="98"/>
      <c r="N9658" s="118"/>
    </row>
    <row r="9659" spans="1:14" x14ac:dyDescent="0.25">
      <c r="A9659" s="130">
        <v>76247360000154</v>
      </c>
      <c r="B9659" s="98" t="s">
        <v>13514</v>
      </c>
      <c r="C9659" s="123" t="s">
        <v>3143</v>
      </c>
      <c r="D9659" s="98" t="s">
        <v>13667</v>
      </c>
      <c r="E9659" s="98" t="s">
        <v>13670</v>
      </c>
      <c r="F9659" s="124">
        <v>11</v>
      </c>
      <c r="G9659" s="112">
        <v>39448</v>
      </c>
      <c r="H9659" s="98"/>
      <c r="I9659" s="123" t="str">
        <f t="shared" si="150"/>
        <v>NÃO</v>
      </c>
      <c r="J9659" s="123"/>
      <c r="K9659" s="123"/>
      <c r="L9659" s="123"/>
      <c r="M9659" s="98" t="s">
        <v>13699</v>
      </c>
      <c r="N9659" s="118"/>
    </row>
    <row r="9660" spans="1:14" x14ac:dyDescent="0.25">
      <c r="A9660" s="130">
        <v>94436474000124</v>
      </c>
      <c r="B9660" s="98" t="s">
        <v>13515</v>
      </c>
      <c r="C9660" s="123" t="s">
        <v>3812</v>
      </c>
      <c r="D9660" s="98" t="s">
        <v>13667</v>
      </c>
      <c r="E9660" s="98" t="s">
        <v>13670</v>
      </c>
      <c r="F9660" s="124">
        <v>14</v>
      </c>
      <c r="G9660" s="112">
        <v>44136</v>
      </c>
      <c r="H9660" s="98"/>
      <c r="I9660" s="123" t="str">
        <f t="shared" si="150"/>
        <v>SIM</v>
      </c>
      <c r="J9660" s="123"/>
      <c r="K9660" s="123"/>
      <c r="L9660" s="123"/>
      <c r="M9660" s="98"/>
      <c r="N9660" s="118"/>
    </row>
    <row r="9661" spans="1:14" x14ac:dyDescent="0.25">
      <c r="A9661" s="130">
        <v>65708760000101</v>
      </c>
      <c r="B9661" s="98" t="s">
        <v>13516</v>
      </c>
      <c r="C9661" s="123" t="s">
        <v>4626</v>
      </c>
      <c r="D9661" s="98" t="s">
        <v>13667</v>
      </c>
      <c r="E9661" s="98" t="s">
        <v>13670</v>
      </c>
      <c r="F9661" s="124">
        <v>11</v>
      </c>
      <c r="G9661" s="112">
        <v>38949</v>
      </c>
      <c r="H9661" s="98"/>
      <c r="I9661" s="123" t="str">
        <f t="shared" si="150"/>
        <v>NÃO</v>
      </c>
      <c r="J9661" s="123"/>
      <c r="K9661" s="123"/>
      <c r="L9661" s="123"/>
      <c r="M9661" s="98" t="s">
        <v>17001</v>
      </c>
      <c r="N9661" s="118"/>
    </row>
    <row r="9662" spans="1:14" x14ac:dyDescent="0.25">
      <c r="A9662" s="130">
        <v>5105127000199</v>
      </c>
      <c r="B9662" s="98" t="s">
        <v>11396</v>
      </c>
      <c r="C9662" s="123" t="s">
        <v>2413</v>
      </c>
      <c r="D9662" s="98" t="s">
        <v>13671</v>
      </c>
      <c r="E9662" s="98" t="s">
        <v>13669</v>
      </c>
      <c r="F9662" s="124">
        <v>11</v>
      </c>
      <c r="G9662" s="112">
        <v>41275</v>
      </c>
      <c r="H9662" s="98"/>
      <c r="I9662" s="123" t="str">
        <f t="shared" si="150"/>
        <v>NÃO</v>
      </c>
      <c r="J9662" s="123"/>
      <c r="K9662" s="123"/>
      <c r="L9662" s="123"/>
      <c r="M9662" s="98" t="s">
        <v>15063</v>
      </c>
      <c r="N9662" s="118"/>
    </row>
    <row r="9663" spans="1:14" x14ac:dyDescent="0.25">
      <c r="A9663" s="130">
        <v>10346096000106</v>
      </c>
      <c r="B9663" s="98" t="s">
        <v>11404</v>
      </c>
      <c r="C9663" s="123" t="s">
        <v>2758</v>
      </c>
      <c r="D9663" s="98" t="s">
        <v>13671</v>
      </c>
      <c r="E9663" s="98" t="s">
        <v>13669</v>
      </c>
      <c r="F9663" s="124">
        <v>13</v>
      </c>
      <c r="G9663" s="112">
        <v>41275</v>
      </c>
      <c r="H9663" s="98"/>
      <c r="I9663" s="123" t="str">
        <f t="shared" si="150"/>
        <v>NÃO</v>
      </c>
      <c r="J9663" s="123"/>
      <c r="K9663" s="123"/>
      <c r="L9663" s="123"/>
      <c r="M9663" s="98" t="s">
        <v>15233</v>
      </c>
      <c r="N9663" s="118"/>
    </row>
    <row r="9664" spans="1:14" x14ac:dyDescent="0.25">
      <c r="A9664" s="130">
        <v>9145368000112</v>
      </c>
      <c r="B9664" s="98" t="s">
        <v>11410</v>
      </c>
      <c r="C9664" s="123" t="s">
        <v>2554</v>
      </c>
      <c r="D9664" s="98" t="s">
        <v>13671</v>
      </c>
      <c r="E9664" s="98" t="s">
        <v>13669</v>
      </c>
      <c r="F9664" s="124">
        <v>11</v>
      </c>
      <c r="G9664" s="112">
        <v>41365</v>
      </c>
      <c r="H9664" s="98"/>
      <c r="I9664" s="123" t="str">
        <f t="shared" si="150"/>
        <v>NÃO</v>
      </c>
      <c r="J9664" s="123"/>
      <c r="K9664" s="123"/>
      <c r="L9664" s="123"/>
      <c r="M9664" s="98" t="s">
        <v>15122</v>
      </c>
      <c r="N9664" s="118"/>
    </row>
    <row r="9665" spans="1:14" x14ac:dyDescent="0.25">
      <c r="A9665" s="130">
        <v>6554760000127</v>
      </c>
      <c r="B9665" s="98" t="s">
        <v>11411</v>
      </c>
      <c r="C9665" s="123" t="s">
        <v>2926</v>
      </c>
      <c r="D9665" s="98" t="s">
        <v>13671</v>
      </c>
      <c r="E9665" s="98" t="s">
        <v>13669</v>
      </c>
      <c r="F9665" s="124">
        <v>11</v>
      </c>
      <c r="G9665" s="112">
        <v>40968</v>
      </c>
      <c r="H9665" s="98"/>
      <c r="I9665" s="123" t="str">
        <f t="shared" si="150"/>
        <v>NÃO</v>
      </c>
      <c r="J9665" s="123"/>
      <c r="K9665" s="123"/>
      <c r="L9665" s="123"/>
      <c r="M9665" s="98"/>
      <c r="N9665" s="118"/>
    </row>
    <row r="9666" spans="1:14" x14ac:dyDescent="0.25">
      <c r="A9666" s="130">
        <v>11286341000191</v>
      </c>
      <c r="B9666" s="98" t="s">
        <v>11416</v>
      </c>
      <c r="C9666" s="123" t="s">
        <v>2758</v>
      </c>
      <c r="D9666" s="98" t="s">
        <v>13671</v>
      </c>
      <c r="E9666" s="98" t="s">
        <v>13669</v>
      </c>
      <c r="F9666" s="124">
        <v>11</v>
      </c>
      <c r="G9666" s="112">
        <v>42177</v>
      </c>
      <c r="H9666" s="98"/>
      <c r="I9666" s="123" t="str">
        <f t="shared" si="150"/>
        <v>NÃO</v>
      </c>
      <c r="J9666" s="123"/>
      <c r="K9666" s="123"/>
      <c r="L9666" s="123"/>
      <c r="M9666" s="98" t="s">
        <v>15236</v>
      </c>
      <c r="N9666" s="118"/>
    </row>
    <row r="9667" spans="1:14" x14ac:dyDescent="0.25">
      <c r="A9667" s="130">
        <v>41522152000131</v>
      </c>
      <c r="B9667" s="98" t="s">
        <v>11434</v>
      </c>
      <c r="C9667" s="123" t="s">
        <v>2926</v>
      </c>
      <c r="D9667" s="98" t="s">
        <v>13671</v>
      </c>
      <c r="E9667" s="98" t="s">
        <v>13669</v>
      </c>
      <c r="F9667" s="124">
        <v>11</v>
      </c>
      <c r="G9667" s="112">
        <v>41275</v>
      </c>
      <c r="H9667" s="98"/>
      <c r="I9667" s="123" t="str">
        <f t="shared" ref="I9667:I9730" si="151">IFERROR(IF(OR(E9667="Ativos", E9667="Aposentados",E9667="Pensionistas"),IF(F9667&gt;=14,"SIM","NÃO"),""),"")</f>
        <v>NÃO</v>
      </c>
      <c r="J9667" s="123"/>
      <c r="K9667" s="123"/>
      <c r="L9667" s="123"/>
      <c r="M9667" s="98"/>
      <c r="N9667" s="118"/>
    </row>
    <row r="9668" spans="1:14" x14ac:dyDescent="0.25">
      <c r="A9668" s="130">
        <v>17709197000135</v>
      </c>
      <c r="B9668" s="98" t="s">
        <v>11436</v>
      </c>
      <c r="C9668" s="123" t="s">
        <v>1356</v>
      </c>
      <c r="D9668" s="98" t="s">
        <v>13671</v>
      </c>
      <c r="E9668" s="98" t="s">
        <v>13669</v>
      </c>
      <c r="F9668" s="124">
        <v>11</v>
      </c>
      <c r="G9668" s="112">
        <v>43647</v>
      </c>
      <c r="H9668" s="98"/>
      <c r="I9668" s="123" t="str">
        <f t="shared" si="151"/>
        <v>NÃO</v>
      </c>
      <c r="J9668" s="123"/>
      <c r="K9668" s="123"/>
      <c r="L9668" s="123"/>
      <c r="M9668" s="98"/>
      <c r="N9668" s="118"/>
    </row>
    <row r="9669" spans="1:14" x14ac:dyDescent="0.25">
      <c r="A9669" s="130">
        <v>10091502000129</v>
      </c>
      <c r="B9669" s="98" t="s">
        <v>11449</v>
      </c>
      <c r="C9669" s="123" t="s">
        <v>2758</v>
      </c>
      <c r="D9669" s="98" t="s">
        <v>13671</v>
      </c>
      <c r="E9669" s="98" t="s">
        <v>13669</v>
      </c>
      <c r="F9669" s="124">
        <v>14</v>
      </c>
      <c r="G9669" s="112">
        <v>44136</v>
      </c>
      <c r="H9669" s="98"/>
      <c r="I9669" s="123" t="str">
        <f t="shared" si="151"/>
        <v>SIM</v>
      </c>
      <c r="J9669" s="123"/>
      <c r="K9669" s="123"/>
      <c r="L9669" s="123"/>
      <c r="M9669" s="98"/>
      <c r="N9669" s="118"/>
    </row>
    <row r="9670" spans="1:14" x14ac:dyDescent="0.25">
      <c r="A9670" s="130">
        <v>11294360000160</v>
      </c>
      <c r="B9670" s="98" t="s">
        <v>11466</v>
      </c>
      <c r="C9670" s="123" t="s">
        <v>2758</v>
      </c>
      <c r="D9670" s="98" t="s">
        <v>13671</v>
      </c>
      <c r="E9670" s="98" t="s">
        <v>13669</v>
      </c>
      <c r="F9670" s="124">
        <v>11</v>
      </c>
      <c r="G9670" s="112">
        <v>41275</v>
      </c>
      <c r="H9670" s="98"/>
      <c r="I9670" s="123" t="str">
        <f t="shared" si="151"/>
        <v>NÃO</v>
      </c>
      <c r="J9670" s="123"/>
      <c r="K9670" s="123"/>
      <c r="L9670" s="123"/>
      <c r="M9670" s="98" t="s">
        <v>15241</v>
      </c>
      <c r="N9670" s="118"/>
    </row>
    <row r="9671" spans="1:14" x14ac:dyDescent="0.25">
      <c r="A9671" s="130">
        <v>27142694000158</v>
      </c>
      <c r="B9671" s="98" t="s">
        <v>11476</v>
      </c>
      <c r="C9671" s="123" t="s">
        <v>821</v>
      </c>
      <c r="D9671" s="98" t="s">
        <v>13671</v>
      </c>
      <c r="E9671" s="98" t="s">
        <v>13669</v>
      </c>
      <c r="F9671" s="124">
        <v>11</v>
      </c>
      <c r="G9671" s="112">
        <v>41275</v>
      </c>
      <c r="H9671" s="98"/>
      <c r="I9671" s="123" t="str">
        <f t="shared" si="151"/>
        <v>NÃO</v>
      </c>
      <c r="J9671" s="123"/>
      <c r="K9671" s="123"/>
      <c r="L9671" s="123"/>
      <c r="M9671" s="98" t="s">
        <v>14070</v>
      </c>
      <c r="N9671" s="118"/>
    </row>
    <row r="9672" spans="1:14" x14ac:dyDescent="0.25">
      <c r="A9672" s="130">
        <v>17884412000134</v>
      </c>
      <c r="B9672" s="98" t="s">
        <v>11478</v>
      </c>
      <c r="C9672" s="123" t="s">
        <v>1356</v>
      </c>
      <c r="D9672" s="98" t="s">
        <v>13671</v>
      </c>
      <c r="E9672" s="98" t="s">
        <v>13669</v>
      </c>
      <c r="F9672" s="124">
        <v>11</v>
      </c>
      <c r="G9672" s="112">
        <v>41275</v>
      </c>
      <c r="H9672" s="98"/>
      <c r="I9672" s="123" t="str">
        <f t="shared" si="151"/>
        <v>NÃO</v>
      </c>
      <c r="J9672" s="123"/>
      <c r="K9672" s="123"/>
      <c r="L9672" s="123"/>
      <c r="M9672" s="98" t="s">
        <v>13534</v>
      </c>
      <c r="N9672" s="118"/>
    </row>
    <row r="9673" spans="1:14" x14ac:dyDescent="0.25">
      <c r="A9673" s="130">
        <v>29172467000109</v>
      </c>
      <c r="B9673" s="98" t="s">
        <v>11483</v>
      </c>
      <c r="C9673" s="123" t="s">
        <v>3513</v>
      </c>
      <c r="D9673" s="98" t="s">
        <v>13671</v>
      </c>
      <c r="E9673" s="98" t="s">
        <v>13669</v>
      </c>
      <c r="F9673" s="124">
        <v>11</v>
      </c>
      <c r="G9673" s="112">
        <v>41275</v>
      </c>
      <c r="H9673" s="98"/>
      <c r="I9673" s="123" t="str">
        <f t="shared" si="151"/>
        <v>NÃO</v>
      </c>
      <c r="J9673" s="123"/>
      <c r="K9673" s="123"/>
      <c r="L9673" s="123"/>
      <c r="M9673" s="98"/>
      <c r="N9673" s="118"/>
    </row>
    <row r="9674" spans="1:14" x14ac:dyDescent="0.25">
      <c r="A9674" s="130">
        <v>1127430000131</v>
      </c>
      <c r="B9674" s="98" t="s">
        <v>11485</v>
      </c>
      <c r="C9674" s="123" t="s">
        <v>901</v>
      </c>
      <c r="D9674" s="98" t="s">
        <v>13671</v>
      </c>
      <c r="E9674" s="98" t="s">
        <v>13669</v>
      </c>
      <c r="F9674" s="124">
        <v>14</v>
      </c>
      <c r="G9674" s="112">
        <v>44136</v>
      </c>
      <c r="H9674" s="98"/>
      <c r="I9674" s="123" t="str">
        <f t="shared" si="151"/>
        <v>SIM</v>
      </c>
      <c r="J9674" s="123"/>
      <c r="K9674" s="123"/>
      <c r="L9674" s="123"/>
      <c r="M9674" s="98"/>
      <c r="N9674" s="118"/>
    </row>
    <row r="9675" spans="1:14" x14ac:dyDescent="0.25">
      <c r="A9675" s="130">
        <v>36288900000123</v>
      </c>
      <c r="B9675" s="98" t="s">
        <v>11498</v>
      </c>
      <c r="C9675" s="123" t="s">
        <v>3513</v>
      </c>
      <c r="D9675" s="98" t="s">
        <v>13671</v>
      </c>
      <c r="E9675" s="98" t="s">
        <v>13669</v>
      </c>
      <c r="F9675" s="124">
        <v>11</v>
      </c>
      <c r="G9675" s="112">
        <v>41275</v>
      </c>
      <c r="H9675" s="98"/>
      <c r="I9675" s="123" t="str">
        <f t="shared" si="151"/>
        <v>NÃO</v>
      </c>
      <c r="J9675" s="123"/>
      <c r="K9675" s="123"/>
      <c r="L9675" s="123"/>
      <c r="M9675" s="98"/>
      <c r="N9675" s="118"/>
    </row>
    <row r="9676" spans="1:14" x14ac:dyDescent="0.25">
      <c r="A9676" s="130">
        <v>13128780000100</v>
      </c>
      <c r="B9676" s="98" t="s">
        <v>11501</v>
      </c>
      <c r="C9676" s="123" t="s">
        <v>4559</v>
      </c>
      <c r="D9676" s="98" t="s">
        <v>13671</v>
      </c>
      <c r="E9676" s="98" t="s">
        <v>13669</v>
      </c>
      <c r="F9676" s="124">
        <v>11</v>
      </c>
      <c r="G9676" s="112">
        <v>41275</v>
      </c>
      <c r="H9676" s="98"/>
      <c r="I9676" s="123" t="str">
        <f t="shared" si="151"/>
        <v>NÃO</v>
      </c>
      <c r="J9676" s="123"/>
      <c r="K9676" s="123"/>
      <c r="L9676" s="123"/>
      <c r="M9676" s="98" t="s">
        <v>13534</v>
      </c>
      <c r="N9676" s="118"/>
    </row>
    <row r="9677" spans="1:14" x14ac:dyDescent="0.25">
      <c r="A9677" s="130">
        <v>7684756000146</v>
      </c>
      <c r="B9677" s="98" t="s">
        <v>11503</v>
      </c>
      <c r="C9677" s="123" t="s">
        <v>634</v>
      </c>
      <c r="D9677" s="98" t="s">
        <v>13671</v>
      </c>
      <c r="E9677" s="98" t="s">
        <v>13669</v>
      </c>
      <c r="F9677" s="124">
        <v>11</v>
      </c>
      <c r="G9677" s="112">
        <v>41275</v>
      </c>
      <c r="H9677" s="98"/>
      <c r="I9677" s="123" t="str">
        <f t="shared" si="151"/>
        <v>NÃO</v>
      </c>
      <c r="J9677" s="123"/>
      <c r="K9677" s="123"/>
      <c r="L9677" s="123"/>
      <c r="M9677" s="98" t="s">
        <v>13934</v>
      </c>
      <c r="N9677" s="118"/>
    </row>
    <row r="9678" spans="1:14" x14ac:dyDescent="0.25">
      <c r="A9678" s="130">
        <v>1318898000103</v>
      </c>
      <c r="B9678" s="98" t="s">
        <v>11507</v>
      </c>
      <c r="C9678" s="123" t="s">
        <v>901</v>
      </c>
      <c r="D9678" s="98" t="s">
        <v>13671</v>
      </c>
      <c r="E9678" s="98" t="s">
        <v>13669</v>
      </c>
      <c r="F9678" s="124">
        <v>11</v>
      </c>
      <c r="G9678" s="112">
        <v>41275</v>
      </c>
      <c r="H9678" s="98"/>
      <c r="I9678" s="123" t="str">
        <f t="shared" si="151"/>
        <v>NÃO</v>
      </c>
      <c r="J9678" s="123"/>
      <c r="K9678" s="123"/>
      <c r="L9678" s="123"/>
      <c r="M9678" s="98"/>
      <c r="N9678" s="118"/>
    </row>
    <row r="9679" spans="1:14" x14ac:dyDescent="0.25">
      <c r="A9679" s="130">
        <v>12198693000158</v>
      </c>
      <c r="B9679" s="98" t="s">
        <v>11516</v>
      </c>
      <c r="C9679" s="123" t="s">
        <v>29</v>
      </c>
      <c r="D9679" s="98" t="s">
        <v>13671</v>
      </c>
      <c r="E9679" s="98" t="s">
        <v>13669</v>
      </c>
      <c r="F9679" s="124">
        <v>11</v>
      </c>
      <c r="G9679" s="112">
        <v>41275</v>
      </c>
      <c r="H9679" s="98"/>
      <c r="I9679" s="123" t="str">
        <f t="shared" si="151"/>
        <v>NÃO</v>
      </c>
      <c r="J9679" s="123"/>
      <c r="K9679" s="123"/>
      <c r="L9679" s="123"/>
      <c r="M9679" s="98" t="s">
        <v>13676</v>
      </c>
      <c r="N9679" s="118"/>
    </row>
    <row r="9680" spans="1:14" x14ac:dyDescent="0.25">
      <c r="A9680" s="130">
        <v>76958966000106</v>
      </c>
      <c r="B9680" s="98" t="s">
        <v>11518</v>
      </c>
      <c r="C9680" s="123" t="s">
        <v>3143</v>
      </c>
      <c r="D9680" s="98" t="s">
        <v>13671</v>
      </c>
      <c r="E9680" s="98" t="s">
        <v>13669</v>
      </c>
      <c r="F9680" s="124">
        <v>11</v>
      </c>
      <c r="G9680" s="112">
        <v>41275</v>
      </c>
      <c r="H9680" s="98"/>
      <c r="I9680" s="123" t="str">
        <f t="shared" si="151"/>
        <v>NÃO</v>
      </c>
      <c r="J9680" s="123"/>
      <c r="K9680" s="123"/>
      <c r="L9680" s="123"/>
      <c r="M9680" s="98" t="s">
        <v>15660</v>
      </c>
      <c r="N9680" s="118"/>
    </row>
    <row r="9681" spans="1:14" x14ac:dyDescent="0.25">
      <c r="A9681" s="130">
        <v>44215846000114</v>
      </c>
      <c r="B9681" s="98" t="s">
        <v>11524</v>
      </c>
      <c r="C9681" s="123" t="s">
        <v>4626</v>
      </c>
      <c r="D9681" s="98" t="s">
        <v>13671</v>
      </c>
      <c r="E9681" s="98" t="s">
        <v>13669</v>
      </c>
      <c r="F9681" s="124">
        <v>11</v>
      </c>
      <c r="G9681" s="112">
        <v>41275</v>
      </c>
      <c r="H9681" s="98"/>
      <c r="I9681" s="123" t="str">
        <f t="shared" si="151"/>
        <v>NÃO</v>
      </c>
      <c r="J9681" s="123"/>
      <c r="K9681" s="123"/>
      <c r="L9681" s="123"/>
      <c r="M9681" s="98" t="s">
        <v>16685</v>
      </c>
      <c r="N9681" s="118"/>
    </row>
    <row r="9682" spans="1:14" x14ac:dyDescent="0.25">
      <c r="A9682" s="130">
        <v>10105955000167</v>
      </c>
      <c r="B9682" s="98" t="s">
        <v>11532</v>
      </c>
      <c r="C9682" s="123" t="s">
        <v>2758</v>
      </c>
      <c r="D9682" s="98" t="s">
        <v>13671</v>
      </c>
      <c r="E9682" s="98" t="s">
        <v>13669</v>
      </c>
      <c r="F9682" s="124">
        <v>14</v>
      </c>
      <c r="G9682" s="112">
        <v>44032</v>
      </c>
      <c r="H9682" s="98"/>
      <c r="I9682" s="123" t="str">
        <f t="shared" si="151"/>
        <v>SIM</v>
      </c>
      <c r="J9682" s="123"/>
      <c r="K9682" s="123"/>
      <c r="L9682" s="123"/>
      <c r="M9682" s="98"/>
      <c r="N9682" s="118"/>
    </row>
    <row r="9683" spans="1:14" x14ac:dyDescent="0.25">
      <c r="A9683" s="130">
        <v>18008862000126</v>
      </c>
      <c r="B9683" s="98" t="s">
        <v>11556</v>
      </c>
      <c r="C9683" s="123" t="s">
        <v>1356</v>
      </c>
      <c r="D9683" s="98" t="s">
        <v>13671</v>
      </c>
      <c r="E9683" s="98" t="s">
        <v>13669</v>
      </c>
      <c r="F9683" s="124">
        <v>11</v>
      </c>
      <c r="G9683" s="112">
        <v>41275</v>
      </c>
      <c r="H9683" s="98"/>
      <c r="I9683" s="123" t="str">
        <f t="shared" si="151"/>
        <v>NÃO</v>
      </c>
      <c r="J9683" s="123"/>
      <c r="K9683" s="123"/>
      <c r="L9683" s="123"/>
      <c r="M9683" s="98" t="s">
        <v>14473</v>
      </c>
      <c r="N9683" s="118"/>
    </row>
    <row r="9684" spans="1:14" x14ac:dyDescent="0.25">
      <c r="A9684" s="130">
        <v>28695658000184</v>
      </c>
      <c r="B9684" s="98" t="s">
        <v>11583</v>
      </c>
      <c r="C9684" s="123" t="s">
        <v>3513</v>
      </c>
      <c r="D9684" s="98" t="s">
        <v>13671</v>
      </c>
      <c r="E9684" s="98" t="s">
        <v>13669</v>
      </c>
      <c r="F9684" s="124">
        <v>11</v>
      </c>
      <c r="G9684" s="112">
        <v>41870</v>
      </c>
      <c r="H9684" s="98"/>
      <c r="I9684" s="123" t="str">
        <f t="shared" si="151"/>
        <v>NÃO</v>
      </c>
      <c r="J9684" s="123"/>
      <c r="K9684" s="123"/>
      <c r="L9684" s="123"/>
      <c r="M9684" s="98" t="s">
        <v>15935</v>
      </c>
      <c r="N9684" s="118"/>
    </row>
    <row r="9685" spans="1:14" x14ac:dyDescent="0.25">
      <c r="A9685" s="130">
        <v>5055009000113</v>
      </c>
      <c r="B9685" s="98" t="s">
        <v>11604</v>
      </c>
      <c r="C9685" s="123" t="s">
        <v>2413</v>
      </c>
      <c r="D9685" s="98" t="s">
        <v>13671</v>
      </c>
      <c r="E9685" s="98" t="s">
        <v>13669</v>
      </c>
      <c r="F9685" s="124">
        <v>11</v>
      </c>
      <c r="G9685" s="112">
        <v>43021</v>
      </c>
      <c r="H9685" s="98"/>
      <c r="I9685" s="123" t="str">
        <f t="shared" si="151"/>
        <v>NÃO</v>
      </c>
      <c r="J9685" s="123"/>
      <c r="K9685" s="123"/>
      <c r="L9685" s="123"/>
      <c r="M9685" s="98" t="s">
        <v>15071</v>
      </c>
      <c r="N9685" s="118"/>
    </row>
    <row r="9686" spans="1:14" x14ac:dyDescent="0.25">
      <c r="A9686" s="130">
        <v>18715383000140</v>
      </c>
      <c r="B9686" s="98" t="s">
        <v>11611</v>
      </c>
      <c r="C9686" s="123" t="s">
        <v>1356</v>
      </c>
      <c r="D9686" s="98" t="s">
        <v>13671</v>
      </c>
      <c r="E9686" s="98" t="s">
        <v>13669</v>
      </c>
      <c r="F9686" s="124">
        <v>11</v>
      </c>
      <c r="G9686" s="112">
        <v>41275</v>
      </c>
      <c r="H9686" s="98"/>
      <c r="I9686" s="123" t="str">
        <f t="shared" si="151"/>
        <v>NÃO</v>
      </c>
      <c r="J9686" s="123"/>
      <c r="K9686" s="123"/>
      <c r="L9686" s="123"/>
      <c r="M9686" s="98" t="s">
        <v>14486</v>
      </c>
      <c r="N9686" s="118"/>
    </row>
    <row r="9687" spans="1:14" x14ac:dyDescent="0.25">
      <c r="A9687" s="130">
        <v>10260222000105</v>
      </c>
      <c r="B9687" s="98" t="s">
        <v>11612</v>
      </c>
      <c r="C9687" s="123" t="s">
        <v>2758</v>
      </c>
      <c r="D9687" s="98" t="s">
        <v>13671</v>
      </c>
      <c r="E9687" s="98" t="s">
        <v>13669</v>
      </c>
      <c r="F9687" s="124">
        <v>11</v>
      </c>
      <c r="G9687" s="112">
        <v>41275</v>
      </c>
      <c r="H9687" s="98"/>
      <c r="I9687" s="123" t="str">
        <f t="shared" si="151"/>
        <v>NÃO</v>
      </c>
      <c r="J9687" s="123"/>
      <c r="K9687" s="123"/>
      <c r="L9687" s="123"/>
      <c r="M9687" s="98" t="s">
        <v>15258</v>
      </c>
      <c r="N9687" s="118"/>
    </row>
    <row r="9688" spans="1:14" x14ac:dyDescent="0.25">
      <c r="A9688" s="130">
        <v>46151718000180</v>
      </c>
      <c r="B9688" s="98" t="s">
        <v>11626</v>
      </c>
      <c r="C9688" s="123" t="s">
        <v>4626</v>
      </c>
      <c r="D9688" s="98" t="s">
        <v>13671</v>
      </c>
      <c r="E9688" s="98" t="s">
        <v>13669</v>
      </c>
      <c r="F9688" s="124">
        <v>14</v>
      </c>
      <c r="G9688" s="112">
        <v>44166</v>
      </c>
      <c r="H9688" s="98"/>
      <c r="I9688" s="123" t="str">
        <f t="shared" si="151"/>
        <v>SIM</v>
      </c>
      <c r="J9688" s="123"/>
      <c r="K9688" s="123"/>
      <c r="L9688" s="123"/>
      <c r="M9688" s="98"/>
      <c r="N9688" s="118"/>
    </row>
    <row r="9689" spans="1:14" x14ac:dyDescent="0.25">
      <c r="A9689" s="130">
        <v>27167436000126</v>
      </c>
      <c r="B9689" s="98" t="s">
        <v>11629</v>
      </c>
      <c r="C9689" s="123" t="s">
        <v>821</v>
      </c>
      <c r="D9689" s="98" t="s">
        <v>13671</v>
      </c>
      <c r="E9689" s="98" t="s">
        <v>13669</v>
      </c>
      <c r="F9689" s="124">
        <v>14</v>
      </c>
      <c r="G9689" s="112">
        <v>44072</v>
      </c>
      <c r="H9689" s="98"/>
      <c r="I9689" s="123" t="str">
        <f t="shared" si="151"/>
        <v>SIM</v>
      </c>
      <c r="J9689" s="123"/>
      <c r="K9689" s="123"/>
      <c r="L9689" s="123"/>
      <c r="M9689" s="98"/>
      <c r="N9689" s="118"/>
    </row>
    <row r="9690" spans="1:14" x14ac:dyDescent="0.25">
      <c r="A9690" s="130">
        <v>7963515000136</v>
      </c>
      <c r="B9690" s="98" t="s">
        <v>11634</v>
      </c>
      <c r="C9690" s="123" t="s">
        <v>634</v>
      </c>
      <c r="D9690" s="98" t="s">
        <v>13671</v>
      </c>
      <c r="E9690" s="98" t="s">
        <v>13669</v>
      </c>
      <c r="F9690" s="124">
        <v>11</v>
      </c>
      <c r="G9690" s="112">
        <v>41275</v>
      </c>
      <c r="H9690" s="98"/>
      <c r="I9690" s="123" t="str">
        <f t="shared" si="151"/>
        <v>NÃO</v>
      </c>
      <c r="J9690" s="123"/>
      <c r="K9690" s="123"/>
      <c r="L9690" s="123"/>
      <c r="M9690" s="98" t="s">
        <v>13949</v>
      </c>
      <c r="N9690" s="118"/>
    </row>
    <row r="9691" spans="1:14" x14ac:dyDescent="0.25">
      <c r="A9691" s="130">
        <v>18803072000132</v>
      </c>
      <c r="B9691" s="98" t="s">
        <v>11641</v>
      </c>
      <c r="C9691" s="123" t="s">
        <v>1356</v>
      </c>
      <c r="D9691" s="98" t="s">
        <v>13671</v>
      </c>
      <c r="E9691" s="98" t="s">
        <v>13669</v>
      </c>
      <c r="F9691" s="124">
        <v>11</v>
      </c>
      <c r="G9691" s="112">
        <v>41340</v>
      </c>
      <c r="H9691" s="98"/>
      <c r="I9691" s="123" t="str">
        <f t="shared" si="151"/>
        <v>NÃO</v>
      </c>
      <c r="J9691" s="123"/>
      <c r="K9691" s="123"/>
      <c r="L9691" s="123"/>
      <c r="M9691" s="98" t="s">
        <v>14497</v>
      </c>
      <c r="N9691" s="118"/>
    </row>
    <row r="9692" spans="1:14" x14ac:dyDescent="0.25">
      <c r="A9692" s="130">
        <v>10121515000101</v>
      </c>
      <c r="B9692" s="98" t="s">
        <v>11664</v>
      </c>
      <c r="C9692" s="123" t="s">
        <v>2758</v>
      </c>
      <c r="D9692" s="98" t="s">
        <v>13671</v>
      </c>
      <c r="E9692" s="98" t="s">
        <v>13669</v>
      </c>
      <c r="F9692" s="124">
        <v>11</v>
      </c>
      <c r="G9692" s="112">
        <v>41275</v>
      </c>
      <c r="H9692" s="98"/>
      <c r="I9692" s="123" t="str">
        <f t="shared" si="151"/>
        <v>NÃO</v>
      </c>
      <c r="J9692" s="123"/>
      <c r="K9692" s="123"/>
      <c r="L9692" s="123"/>
      <c r="M9692" s="98"/>
      <c r="N9692" s="118"/>
    </row>
    <row r="9693" spans="1:14" x14ac:dyDescent="0.25">
      <c r="A9693" s="130">
        <v>10091528000177</v>
      </c>
      <c r="B9693" s="98" t="s">
        <v>11678</v>
      </c>
      <c r="C9693" s="123" t="s">
        <v>2758</v>
      </c>
      <c r="D9693" s="98" t="s">
        <v>13671</v>
      </c>
      <c r="E9693" s="98" t="s">
        <v>13669</v>
      </c>
      <c r="F9693" s="124">
        <v>11</v>
      </c>
      <c r="G9693" s="112">
        <v>41275</v>
      </c>
      <c r="H9693" s="98"/>
      <c r="I9693" s="123" t="str">
        <f t="shared" si="151"/>
        <v>NÃO</v>
      </c>
      <c r="J9693" s="123"/>
      <c r="K9693" s="123"/>
      <c r="L9693" s="123"/>
      <c r="M9693" s="98" t="s">
        <v>15279</v>
      </c>
      <c r="N9693" s="118"/>
    </row>
    <row r="9694" spans="1:14" x14ac:dyDescent="0.25">
      <c r="A9694" s="130">
        <v>11294402000162</v>
      </c>
      <c r="B9694" s="98" t="s">
        <v>11701</v>
      </c>
      <c r="C9694" s="123" t="s">
        <v>2758</v>
      </c>
      <c r="D9694" s="98" t="s">
        <v>13671</v>
      </c>
      <c r="E9694" s="98" t="s">
        <v>13669</v>
      </c>
      <c r="F9694" s="124">
        <v>14</v>
      </c>
      <c r="G9694" s="112">
        <v>43189</v>
      </c>
      <c r="H9694" s="98"/>
      <c r="I9694" s="123" t="str">
        <f t="shared" si="151"/>
        <v>SIM</v>
      </c>
      <c r="J9694" s="123"/>
      <c r="K9694" s="123"/>
      <c r="L9694" s="123"/>
      <c r="M9694" s="98"/>
      <c r="N9694" s="118"/>
    </row>
    <row r="9695" spans="1:14" x14ac:dyDescent="0.25">
      <c r="A9695" s="130">
        <v>29128766000138</v>
      </c>
      <c r="B9695" s="98" t="s">
        <v>11716</v>
      </c>
      <c r="C9695" s="123" t="s">
        <v>3513</v>
      </c>
      <c r="D9695" s="98" t="s">
        <v>13671</v>
      </c>
      <c r="E9695" s="98" t="s">
        <v>13669</v>
      </c>
      <c r="F9695" s="124">
        <v>11</v>
      </c>
      <c r="G9695" s="112">
        <v>41275</v>
      </c>
      <c r="H9695" s="98"/>
      <c r="I9695" s="123" t="str">
        <f t="shared" si="151"/>
        <v>NÃO</v>
      </c>
      <c r="J9695" s="123"/>
      <c r="K9695" s="123"/>
      <c r="L9695" s="123"/>
      <c r="M9695" s="98" t="s">
        <v>15942</v>
      </c>
      <c r="N9695" s="118"/>
    </row>
    <row r="9696" spans="1:14" x14ac:dyDescent="0.25">
      <c r="A9696" s="130">
        <v>12333738000150</v>
      </c>
      <c r="B9696" s="98" t="s">
        <v>11736</v>
      </c>
      <c r="C9696" s="123" t="s">
        <v>29</v>
      </c>
      <c r="D9696" s="98" t="s">
        <v>13671</v>
      </c>
      <c r="E9696" s="98" t="s">
        <v>13669</v>
      </c>
      <c r="F9696" s="124">
        <v>11</v>
      </c>
      <c r="G9696" s="112">
        <v>41368</v>
      </c>
      <c r="H9696" s="98"/>
      <c r="I9696" s="123" t="str">
        <f t="shared" si="151"/>
        <v>NÃO</v>
      </c>
      <c r="J9696" s="123"/>
      <c r="K9696" s="123"/>
      <c r="L9696" s="123"/>
      <c r="M9696" s="98" t="s">
        <v>13695</v>
      </c>
      <c r="N9696" s="118"/>
    </row>
    <row r="9697" spans="1:14" x14ac:dyDescent="0.25">
      <c r="A9697" s="130">
        <v>51885242000140</v>
      </c>
      <c r="B9697" s="98" t="s">
        <v>11761</v>
      </c>
      <c r="C9697" s="123" t="s">
        <v>4626</v>
      </c>
      <c r="D9697" s="98" t="s">
        <v>13671</v>
      </c>
      <c r="E9697" s="98" t="s">
        <v>13669</v>
      </c>
      <c r="F9697" s="124">
        <v>11</v>
      </c>
      <c r="G9697" s="112">
        <v>41275</v>
      </c>
      <c r="H9697" s="98"/>
      <c r="I9697" s="123" t="str">
        <f t="shared" si="151"/>
        <v>NÃO</v>
      </c>
      <c r="J9697" s="123"/>
      <c r="K9697" s="123"/>
      <c r="L9697" s="123"/>
      <c r="M9697" s="98" t="s">
        <v>16720</v>
      </c>
      <c r="N9697" s="118"/>
    </row>
    <row r="9698" spans="1:14" x14ac:dyDescent="0.25">
      <c r="A9698" s="130">
        <v>1763614000198</v>
      </c>
      <c r="B9698" s="98" t="s">
        <v>11765</v>
      </c>
      <c r="C9698" s="123" t="s">
        <v>901</v>
      </c>
      <c r="D9698" s="98" t="s">
        <v>13671</v>
      </c>
      <c r="E9698" s="98" t="s">
        <v>13669</v>
      </c>
      <c r="F9698" s="124">
        <v>14</v>
      </c>
      <c r="G9698" s="112">
        <v>44166</v>
      </c>
      <c r="H9698" s="98"/>
      <c r="I9698" s="123" t="str">
        <f t="shared" si="151"/>
        <v>SIM</v>
      </c>
      <c r="J9698" s="123"/>
      <c r="K9698" s="123"/>
      <c r="L9698" s="123"/>
      <c r="M9698" s="98" t="s">
        <v>14177</v>
      </c>
      <c r="N9698" s="118"/>
    </row>
    <row r="9699" spans="1:14" x14ac:dyDescent="0.25">
      <c r="A9699" s="130">
        <v>75904524000106</v>
      </c>
      <c r="B9699" s="98" t="s">
        <v>11773</v>
      </c>
      <c r="C9699" s="123" t="s">
        <v>3143</v>
      </c>
      <c r="D9699" s="98" t="s">
        <v>13671</v>
      </c>
      <c r="E9699" s="98" t="s">
        <v>13669</v>
      </c>
      <c r="F9699" s="124">
        <v>14</v>
      </c>
      <c r="G9699" s="112">
        <v>43983</v>
      </c>
      <c r="H9699" s="98"/>
      <c r="I9699" s="123" t="str">
        <f t="shared" si="151"/>
        <v>SIM</v>
      </c>
      <c r="J9699" s="123"/>
      <c r="K9699" s="123"/>
      <c r="L9699" s="123"/>
      <c r="M9699" s="98"/>
      <c r="N9699" s="118"/>
    </row>
    <row r="9700" spans="1:14" x14ac:dyDescent="0.25">
      <c r="A9700" s="130">
        <v>29116894000161</v>
      </c>
      <c r="B9700" s="98" t="s">
        <v>11781</v>
      </c>
      <c r="C9700" s="123" t="s">
        <v>3513</v>
      </c>
      <c r="D9700" s="98" t="s">
        <v>13671</v>
      </c>
      <c r="E9700" s="98" t="s">
        <v>13669</v>
      </c>
      <c r="F9700" s="124">
        <v>11</v>
      </c>
      <c r="G9700" s="112">
        <v>41275</v>
      </c>
      <c r="H9700" s="98"/>
      <c r="I9700" s="123" t="str">
        <f t="shared" si="151"/>
        <v>NÃO</v>
      </c>
      <c r="J9700" s="123"/>
      <c r="K9700" s="123"/>
      <c r="L9700" s="123"/>
      <c r="M9700" s="98" t="s">
        <v>15947</v>
      </c>
      <c r="N9700" s="118"/>
    </row>
    <row r="9701" spans="1:14" x14ac:dyDescent="0.25">
      <c r="A9701" s="130">
        <v>10132777000163</v>
      </c>
      <c r="B9701" s="98" t="s">
        <v>11794</v>
      </c>
      <c r="C9701" s="123" t="s">
        <v>2758</v>
      </c>
      <c r="D9701" s="98" t="s">
        <v>13671</v>
      </c>
      <c r="E9701" s="98" t="s">
        <v>13669</v>
      </c>
      <c r="F9701" s="124">
        <v>11</v>
      </c>
      <c r="G9701" s="112">
        <v>41275</v>
      </c>
      <c r="H9701" s="98"/>
      <c r="I9701" s="123" t="str">
        <f t="shared" si="151"/>
        <v>NÃO</v>
      </c>
      <c r="J9701" s="123"/>
      <c r="K9701" s="123"/>
      <c r="L9701" s="123"/>
      <c r="M9701" s="98" t="s">
        <v>15305</v>
      </c>
      <c r="N9701" s="118"/>
    </row>
    <row r="9702" spans="1:14" x14ac:dyDescent="0.25">
      <c r="A9702" s="130">
        <v>7963259000187</v>
      </c>
      <c r="B9702" s="98" t="s">
        <v>11795</v>
      </c>
      <c r="C9702" s="123" t="s">
        <v>634</v>
      </c>
      <c r="D9702" s="98" t="s">
        <v>13671</v>
      </c>
      <c r="E9702" s="98" t="s">
        <v>13669</v>
      </c>
      <c r="F9702" s="124">
        <v>11</v>
      </c>
      <c r="G9702" s="112">
        <v>41275</v>
      </c>
      <c r="H9702" s="98"/>
      <c r="I9702" s="123" t="str">
        <f t="shared" si="151"/>
        <v>NÃO</v>
      </c>
      <c r="J9702" s="123"/>
      <c r="K9702" s="123"/>
      <c r="L9702" s="123"/>
      <c r="M9702" s="98" t="s">
        <v>13953</v>
      </c>
      <c r="N9702" s="118"/>
    </row>
    <row r="9703" spans="1:14" x14ac:dyDescent="0.25">
      <c r="A9703" s="130">
        <v>88577416000118</v>
      </c>
      <c r="B9703" s="98" t="s">
        <v>11796</v>
      </c>
      <c r="C9703" s="123" t="s">
        <v>3812</v>
      </c>
      <c r="D9703" s="98" t="s">
        <v>13671</v>
      </c>
      <c r="E9703" s="98" t="s">
        <v>13669</v>
      </c>
      <c r="F9703" s="124">
        <v>14</v>
      </c>
      <c r="G9703" s="112">
        <v>43983</v>
      </c>
      <c r="H9703" s="98"/>
      <c r="I9703" s="123" t="str">
        <f t="shared" si="151"/>
        <v>SIM</v>
      </c>
      <c r="J9703" s="123"/>
      <c r="K9703" s="123"/>
      <c r="L9703" s="123"/>
      <c r="M9703" s="98"/>
      <c r="N9703" s="118"/>
    </row>
    <row r="9704" spans="1:14" x14ac:dyDescent="0.25">
      <c r="A9704" s="130">
        <v>28645794000160</v>
      </c>
      <c r="B9704" s="98" t="s">
        <v>11800</v>
      </c>
      <c r="C9704" s="123" t="s">
        <v>3513</v>
      </c>
      <c r="D9704" s="98" t="s">
        <v>13671</v>
      </c>
      <c r="E9704" s="98" t="s">
        <v>13669</v>
      </c>
      <c r="F9704" s="124">
        <v>11</v>
      </c>
      <c r="G9704" s="112">
        <v>41275</v>
      </c>
      <c r="H9704" s="98"/>
      <c r="I9704" s="123" t="str">
        <f t="shared" si="151"/>
        <v>NÃO</v>
      </c>
      <c r="J9704" s="123"/>
      <c r="K9704" s="123"/>
      <c r="L9704" s="123"/>
      <c r="M9704" s="98" t="s">
        <v>15950</v>
      </c>
      <c r="N9704" s="118"/>
    </row>
    <row r="9705" spans="1:14" x14ac:dyDescent="0.25">
      <c r="A9705" s="130">
        <v>11256088000123</v>
      </c>
      <c r="B9705" s="98" t="s">
        <v>11815</v>
      </c>
      <c r="C9705" s="123" t="s">
        <v>2758</v>
      </c>
      <c r="D9705" s="98" t="s">
        <v>13671</v>
      </c>
      <c r="E9705" s="98" t="s">
        <v>13669</v>
      </c>
      <c r="F9705" s="124">
        <v>11</v>
      </c>
      <c r="G9705" s="112">
        <v>41275</v>
      </c>
      <c r="H9705" s="98"/>
      <c r="I9705" s="123" t="str">
        <f t="shared" si="151"/>
        <v>NÃO</v>
      </c>
      <c r="J9705" s="123"/>
      <c r="K9705" s="123"/>
      <c r="L9705" s="123"/>
      <c r="M9705" s="98" t="s">
        <v>15312</v>
      </c>
      <c r="N9705" s="118"/>
    </row>
    <row r="9706" spans="1:14" x14ac:dyDescent="0.25">
      <c r="A9706" s="130">
        <v>27150549000119</v>
      </c>
      <c r="B9706" s="98" t="s">
        <v>11828</v>
      </c>
      <c r="C9706" s="123" t="s">
        <v>821</v>
      </c>
      <c r="D9706" s="98" t="s">
        <v>13671</v>
      </c>
      <c r="E9706" s="98" t="s">
        <v>13669</v>
      </c>
      <c r="F9706" s="124">
        <v>11</v>
      </c>
      <c r="G9706" s="112">
        <v>43654</v>
      </c>
      <c r="H9706" s="98"/>
      <c r="I9706" s="123" t="str">
        <f t="shared" si="151"/>
        <v>NÃO</v>
      </c>
      <c r="J9706" s="123"/>
      <c r="K9706" s="123"/>
      <c r="L9706" s="123"/>
      <c r="M9706" s="98"/>
      <c r="N9706" s="118"/>
    </row>
    <row r="9707" spans="1:14" x14ac:dyDescent="0.25">
      <c r="A9707" s="130">
        <v>29128741000134</v>
      </c>
      <c r="B9707" s="98" t="s">
        <v>11835</v>
      </c>
      <c r="C9707" s="123" t="s">
        <v>3513</v>
      </c>
      <c r="D9707" s="98" t="s">
        <v>13671</v>
      </c>
      <c r="E9707" s="98" t="s">
        <v>13669</v>
      </c>
      <c r="F9707" s="124">
        <v>11</v>
      </c>
      <c r="G9707" s="112">
        <v>41275</v>
      </c>
      <c r="H9707" s="98"/>
      <c r="I9707" s="123" t="str">
        <f t="shared" si="151"/>
        <v>NÃO</v>
      </c>
      <c r="J9707" s="123"/>
      <c r="K9707" s="123"/>
      <c r="L9707" s="123"/>
      <c r="M9707" s="98" t="s">
        <v>15959</v>
      </c>
      <c r="N9707" s="118"/>
    </row>
    <row r="9708" spans="1:14" x14ac:dyDescent="0.25">
      <c r="A9708" s="130">
        <v>7616162000106</v>
      </c>
      <c r="B9708" s="98" t="s">
        <v>11859</v>
      </c>
      <c r="C9708" s="123" t="s">
        <v>634</v>
      </c>
      <c r="D9708" s="98" t="s">
        <v>13671</v>
      </c>
      <c r="E9708" s="98" t="s">
        <v>13669</v>
      </c>
      <c r="F9708" s="124">
        <v>11</v>
      </c>
      <c r="G9708" s="112">
        <v>41275</v>
      </c>
      <c r="H9708" s="98"/>
      <c r="I9708" s="123" t="str">
        <f t="shared" si="151"/>
        <v>NÃO</v>
      </c>
      <c r="J9708" s="123"/>
      <c r="K9708" s="123"/>
      <c r="L9708" s="123"/>
      <c r="M9708" s="98" t="s">
        <v>13970</v>
      </c>
      <c r="N9708" s="118"/>
    </row>
    <row r="9709" spans="1:14" x14ac:dyDescent="0.25">
      <c r="A9709" s="130">
        <v>3507530000119</v>
      </c>
      <c r="B9709" s="98" t="s">
        <v>11879</v>
      </c>
      <c r="C9709" s="123" t="s">
        <v>2274</v>
      </c>
      <c r="D9709" s="98" t="s">
        <v>13671</v>
      </c>
      <c r="E9709" s="98" t="s">
        <v>13669</v>
      </c>
      <c r="F9709" s="124">
        <v>11</v>
      </c>
      <c r="G9709" s="112">
        <v>42006</v>
      </c>
      <c r="H9709" s="98"/>
      <c r="I9709" s="123" t="str">
        <f t="shared" si="151"/>
        <v>NÃO</v>
      </c>
      <c r="J9709" s="123"/>
      <c r="K9709" s="123"/>
      <c r="L9709" s="123"/>
      <c r="M9709" s="98" t="s">
        <v>14938</v>
      </c>
      <c r="N9709" s="118"/>
    </row>
    <row r="9710" spans="1:14" x14ac:dyDescent="0.25">
      <c r="A9710" s="130">
        <v>965145000127</v>
      </c>
      <c r="B9710" s="98" t="s">
        <v>11895</v>
      </c>
      <c r="C9710" s="123" t="s">
        <v>2274</v>
      </c>
      <c r="D9710" s="98" t="s">
        <v>13671</v>
      </c>
      <c r="E9710" s="98" t="s">
        <v>13669</v>
      </c>
      <c r="F9710" s="124">
        <v>11</v>
      </c>
      <c r="G9710" s="112">
        <v>41156</v>
      </c>
      <c r="H9710" s="98"/>
      <c r="I9710" s="123" t="str">
        <f t="shared" si="151"/>
        <v>NÃO</v>
      </c>
      <c r="J9710" s="123"/>
      <c r="K9710" s="123"/>
      <c r="L9710" s="123"/>
      <c r="M9710" s="98" t="s">
        <v>14941</v>
      </c>
      <c r="N9710" s="118"/>
    </row>
    <row r="9711" spans="1:14" x14ac:dyDescent="0.25">
      <c r="A9711" s="130">
        <v>76105634000170</v>
      </c>
      <c r="B9711" s="98" t="s">
        <v>11902</v>
      </c>
      <c r="C9711" s="123" t="s">
        <v>3143</v>
      </c>
      <c r="D9711" s="98" t="s">
        <v>13671</v>
      </c>
      <c r="E9711" s="98" t="s">
        <v>13669</v>
      </c>
      <c r="F9711" s="124">
        <v>11</v>
      </c>
      <c r="G9711" s="112">
        <v>41275</v>
      </c>
      <c r="H9711" s="98"/>
      <c r="I9711" s="123" t="str">
        <f t="shared" si="151"/>
        <v>NÃO</v>
      </c>
      <c r="J9711" s="123"/>
      <c r="K9711" s="123"/>
      <c r="L9711" s="123"/>
      <c r="M9711" s="98" t="s">
        <v>15701</v>
      </c>
      <c r="N9711" s="118"/>
    </row>
    <row r="9712" spans="1:14" x14ac:dyDescent="0.25">
      <c r="A9712" s="130">
        <v>76970326000103</v>
      </c>
      <c r="B9712" s="98" t="s">
        <v>11905</v>
      </c>
      <c r="C9712" s="123" t="s">
        <v>3143</v>
      </c>
      <c r="D9712" s="98" t="s">
        <v>13671</v>
      </c>
      <c r="E9712" s="98" t="s">
        <v>13669</v>
      </c>
      <c r="F9712" s="124">
        <v>11</v>
      </c>
      <c r="G9712" s="112">
        <v>41275</v>
      </c>
      <c r="H9712" s="98"/>
      <c r="I9712" s="123" t="str">
        <f t="shared" si="151"/>
        <v>NÃO</v>
      </c>
      <c r="J9712" s="123"/>
      <c r="K9712" s="123"/>
      <c r="L9712" s="123"/>
      <c r="M9712" s="98" t="s">
        <v>15707</v>
      </c>
      <c r="N9712" s="118"/>
    </row>
    <row r="9713" spans="1:14" x14ac:dyDescent="0.25">
      <c r="A9713" s="130">
        <v>45331188000199</v>
      </c>
      <c r="B9713" s="98" t="s">
        <v>11914</v>
      </c>
      <c r="C9713" s="123" t="s">
        <v>4626</v>
      </c>
      <c r="D9713" s="98" t="s">
        <v>13671</v>
      </c>
      <c r="E9713" s="98" t="s">
        <v>13669</v>
      </c>
      <c r="F9713" s="124">
        <v>14</v>
      </c>
      <c r="G9713" s="112">
        <v>44075</v>
      </c>
      <c r="H9713" s="98"/>
      <c r="I9713" s="123" t="str">
        <f t="shared" si="151"/>
        <v>SIM</v>
      </c>
      <c r="J9713" s="123"/>
      <c r="K9713" s="123"/>
      <c r="L9713" s="123"/>
      <c r="M9713" s="98"/>
      <c r="N9713" s="118"/>
    </row>
    <row r="9714" spans="1:14" x14ac:dyDescent="0.25">
      <c r="A9714" s="130">
        <v>18715508000131</v>
      </c>
      <c r="B9714" s="98" t="s">
        <v>11924</v>
      </c>
      <c r="C9714" s="123" t="s">
        <v>1356</v>
      </c>
      <c r="D9714" s="98" t="s">
        <v>13671</v>
      </c>
      <c r="E9714" s="98" t="s">
        <v>13669</v>
      </c>
      <c r="F9714" s="124">
        <v>11</v>
      </c>
      <c r="G9714" s="112">
        <v>41821</v>
      </c>
      <c r="H9714" s="98"/>
      <c r="I9714" s="123" t="str">
        <f t="shared" si="151"/>
        <v>NÃO</v>
      </c>
      <c r="J9714" s="123"/>
      <c r="K9714" s="123"/>
      <c r="L9714" s="123"/>
      <c r="M9714" s="98"/>
      <c r="N9714" s="118"/>
    </row>
    <row r="9715" spans="1:14" x14ac:dyDescent="0.25">
      <c r="A9715" s="130">
        <v>19875046000182</v>
      </c>
      <c r="B9715" s="98" t="s">
        <v>11937</v>
      </c>
      <c r="C9715" s="123" t="s">
        <v>1356</v>
      </c>
      <c r="D9715" s="98" t="s">
        <v>13671</v>
      </c>
      <c r="E9715" s="98" t="s">
        <v>13669</v>
      </c>
      <c r="F9715" s="124">
        <v>11</v>
      </c>
      <c r="G9715" s="112">
        <v>41275</v>
      </c>
      <c r="H9715" s="98"/>
      <c r="I9715" s="123" t="str">
        <f t="shared" si="151"/>
        <v>NÃO</v>
      </c>
      <c r="J9715" s="123"/>
      <c r="K9715" s="123"/>
      <c r="L9715" s="123"/>
      <c r="M9715" s="98" t="s">
        <v>14575</v>
      </c>
      <c r="N9715" s="118"/>
    </row>
    <row r="9716" spans="1:14" x14ac:dyDescent="0.25">
      <c r="A9716" s="130">
        <v>10273548000169</v>
      </c>
      <c r="B9716" s="98" t="s">
        <v>11947</v>
      </c>
      <c r="C9716" s="123" t="s">
        <v>2758</v>
      </c>
      <c r="D9716" s="98" t="s">
        <v>13671</v>
      </c>
      <c r="E9716" s="98" t="s">
        <v>13669</v>
      </c>
      <c r="F9716" s="124">
        <v>11</v>
      </c>
      <c r="G9716" s="112">
        <v>41275</v>
      </c>
      <c r="H9716" s="98"/>
      <c r="I9716" s="123" t="str">
        <f t="shared" si="151"/>
        <v>NÃO</v>
      </c>
      <c r="J9716" s="123"/>
      <c r="K9716" s="123"/>
      <c r="L9716" s="123"/>
      <c r="M9716" s="98" t="s">
        <v>15328</v>
      </c>
      <c r="N9716" s="118"/>
    </row>
    <row r="9717" spans="1:14" x14ac:dyDescent="0.25">
      <c r="A9717" s="130">
        <v>47492806000108</v>
      </c>
      <c r="B9717" s="98" t="s">
        <v>11971</v>
      </c>
      <c r="C9717" s="123" t="s">
        <v>4626</v>
      </c>
      <c r="D9717" s="98" t="s">
        <v>13671</v>
      </c>
      <c r="E9717" s="98" t="s">
        <v>13669</v>
      </c>
      <c r="F9717" s="124">
        <v>12.5</v>
      </c>
      <c r="G9717" s="112">
        <v>41275</v>
      </c>
      <c r="H9717" s="98"/>
      <c r="I9717" s="123" t="str">
        <f t="shared" si="151"/>
        <v>NÃO</v>
      </c>
      <c r="J9717" s="123"/>
      <c r="K9717" s="123"/>
      <c r="L9717" s="123"/>
      <c r="M9717" s="98" t="s">
        <v>16737</v>
      </c>
      <c r="N9717" s="118"/>
    </row>
    <row r="9718" spans="1:14" x14ac:dyDescent="0.25">
      <c r="A9718" s="130">
        <v>3533064000146</v>
      </c>
      <c r="B9718" s="98" t="s">
        <v>11972</v>
      </c>
      <c r="C9718" s="123" t="s">
        <v>2274</v>
      </c>
      <c r="D9718" s="98" t="s">
        <v>13671</v>
      </c>
      <c r="E9718" s="98" t="s">
        <v>13669</v>
      </c>
      <c r="F9718" s="124">
        <v>14</v>
      </c>
      <c r="G9718" s="112">
        <v>44197</v>
      </c>
      <c r="H9718" s="98"/>
      <c r="I9718" s="123" t="str">
        <f t="shared" si="151"/>
        <v>SIM</v>
      </c>
      <c r="J9718" s="123"/>
      <c r="K9718" s="123"/>
      <c r="L9718" s="123"/>
      <c r="M9718" s="98"/>
      <c r="N9718" s="118"/>
    </row>
    <row r="9719" spans="1:14" x14ac:dyDescent="0.25">
      <c r="A9719" s="130">
        <v>1302728000130</v>
      </c>
      <c r="B9719" s="98" t="s">
        <v>11976</v>
      </c>
      <c r="C9719" s="123" t="s">
        <v>901</v>
      </c>
      <c r="D9719" s="98" t="s">
        <v>13671</v>
      </c>
      <c r="E9719" s="98" t="s">
        <v>13669</v>
      </c>
      <c r="F9719" s="124">
        <v>11</v>
      </c>
      <c r="G9719" s="112">
        <v>42898</v>
      </c>
      <c r="H9719" s="98"/>
      <c r="I9719" s="123" t="str">
        <f t="shared" si="151"/>
        <v>NÃO</v>
      </c>
      <c r="J9719" s="123"/>
      <c r="K9719" s="123"/>
      <c r="L9719" s="123"/>
      <c r="M9719" s="98" t="s">
        <v>14199</v>
      </c>
      <c r="N9719" s="118"/>
    </row>
    <row r="9720" spans="1:14" x14ac:dyDescent="0.25">
      <c r="A9720" s="130">
        <v>11097391000120</v>
      </c>
      <c r="B9720" s="98" t="s">
        <v>11977</v>
      </c>
      <c r="C9720" s="123" t="s">
        <v>2758</v>
      </c>
      <c r="D9720" s="98" t="s">
        <v>13671</v>
      </c>
      <c r="E9720" s="98" t="s">
        <v>13669</v>
      </c>
      <c r="F9720" s="124">
        <v>11</v>
      </c>
      <c r="G9720" s="112">
        <v>41275</v>
      </c>
      <c r="H9720" s="98"/>
      <c r="I9720" s="123" t="str">
        <f t="shared" si="151"/>
        <v>NÃO</v>
      </c>
      <c r="J9720" s="123"/>
      <c r="K9720" s="123"/>
      <c r="L9720" s="123"/>
      <c r="M9720" s="98" t="s">
        <v>15334</v>
      </c>
      <c r="N9720" s="118"/>
    </row>
    <row r="9721" spans="1:14" x14ac:dyDescent="0.25">
      <c r="A9721" s="130">
        <v>83754044000134</v>
      </c>
      <c r="B9721" s="98" t="s">
        <v>11979</v>
      </c>
      <c r="C9721" s="123" t="s">
        <v>4289</v>
      </c>
      <c r="D9721" s="98" t="s">
        <v>13671</v>
      </c>
      <c r="E9721" s="98" t="s">
        <v>13669</v>
      </c>
      <c r="F9721" s="124">
        <v>14</v>
      </c>
      <c r="G9721" s="112">
        <v>44013</v>
      </c>
      <c r="H9721" s="98"/>
      <c r="I9721" s="123" t="str">
        <f t="shared" si="151"/>
        <v>SIM</v>
      </c>
      <c r="J9721" s="123"/>
      <c r="K9721" s="123"/>
      <c r="L9721" s="123"/>
      <c r="M9721" s="98"/>
      <c r="N9721" s="118"/>
    </row>
    <row r="9722" spans="1:14" x14ac:dyDescent="0.25">
      <c r="A9722" s="130">
        <v>11358165000156</v>
      </c>
      <c r="B9722" s="98" t="s">
        <v>11984</v>
      </c>
      <c r="C9722" s="123" t="s">
        <v>2758</v>
      </c>
      <c r="D9722" s="98" t="s">
        <v>13671</v>
      </c>
      <c r="E9722" s="98" t="s">
        <v>13669</v>
      </c>
      <c r="F9722" s="124">
        <v>11</v>
      </c>
      <c r="G9722" s="112">
        <v>41275</v>
      </c>
      <c r="H9722" s="98"/>
      <c r="I9722" s="123" t="str">
        <f t="shared" si="151"/>
        <v>NÃO</v>
      </c>
      <c r="J9722" s="123"/>
      <c r="K9722" s="123"/>
      <c r="L9722" s="123"/>
      <c r="M9722" s="98" t="s">
        <v>15338</v>
      </c>
      <c r="N9722" s="118"/>
    </row>
    <row r="9723" spans="1:14" x14ac:dyDescent="0.25">
      <c r="A9723" s="130">
        <v>18114272000188</v>
      </c>
      <c r="B9723" s="98" t="s">
        <v>11998</v>
      </c>
      <c r="C9723" s="123" t="s">
        <v>1356</v>
      </c>
      <c r="D9723" s="98" t="s">
        <v>13671</v>
      </c>
      <c r="E9723" s="98" t="s">
        <v>13669</v>
      </c>
      <c r="F9723" s="124">
        <v>11</v>
      </c>
      <c r="G9723" s="112">
        <v>41275</v>
      </c>
      <c r="H9723" s="98"/>
      <c r="I9723" s="123" t="str">
        <f t="shared" si="151"/>
        <v>NÃO</v>
      </c>
      <c r="J9723" s="123"/>
      <c r="K9723" s="123"/>
      <c r="L9723" s="123"/>
      <c r="M9723" s="98" t="s">
        <v>14583</v>
      </c>
      <c r="N9723" s="118"/>
    </row>
    <row r="9724" spans="1:14" x14ac:dyDescent="0.25">
      <c r="A9724" s="130">
        <v>28564177000130</v>
      </c>
      <c r="B9724" s="98" t="s">
        <v>12020</v>
      </c>
      <c r="C9724" s="123" t="s">
        <v>3513</v>
      </c>
      <c r="D9724" s="98" t="s">
        <v>13671</v>
      </c>
      <c r="E9724" s="98" t="s">
        <v>13669</v>
      </c>
      <c r="F9724" s="124">
        <v>11</v>
      </c>
      <c r="G9724" s="112">
        <v>41275</v>
      </c>
      <c r="H9724" s="98"/>
      <c r="I9724" s="123" t="str">
        <f t="shared" si="151"/>
        <v>NÃO</v>
      </c>
      <c r="J9724" s="123"/>
      <c r="K9724" s="123"/>
      <c r="L9724" s="123"/>
      <c r="M9724" s="98" t="s">
        <v>15969</v>
      </c>
      <c r="N9724" s="118"/>
    </row>
    <row r="9725" spans="1:14" x14ac:dyDescent="0.25">
      <c r="A9725" s="130">
        <v>29138328000150</v>
      </c>
      <c r="B9725" s="98" t="s">
        <v>12022</v>
      </c>
      <c r="C9725" s="123" t="s">
        <v>3513</v>
      </c>
      <c r="D9725" s="98" t="s">
        <v>13671</v>
      </c>
      <c r="E9725" s="98" t="s">
        <v>13669</v>
      </c>
      <c r="F9725" s="124">
        <v>14</v>
      </c>
      <c r="G9725" s="112">
        <v>43053</v>
      </c>
      <c r="H9725" s="98"/>
      <c r="I9725" s="123" t="str">
        <f t="shared" si="151"/>
        <v>SIM</v>
      </c>
      <c r="J9725" s="123"/>
      <c r="K9725" s="123"/>
      <c r="L9725" s="123"/>
      <c r="M9725" s="98" t="s">
        <v>15974</v>
      </c>
      <c r="N9725" s="118"/>
    </row>
    <row r="9726" spans="1:14" x14ac:dyDescent="0.25">
      <c r="A9726" s="130">
        <v>6554174000182</v>
      </c>
      <c r="B9726" s="98" t="s">
        <v>12042</v>
      </c>
      <c r="C9726" s="123" t="s">
        <v>2926</v>
      </c>
      <c r="D9726" s="98" t="s">
        <v>13671</v>
      </c>
      <c r="E9726" s="98" t="s">
        <v>13669</v>
      </c>
      <c r="F9726" s="124">
        <v>11</v>
      </c>
      <c r="G9726" s="112">
        <v>41275</v>
      </c>
      <c r="H9726" s="98"/>
      <c r="I9726" s="123" t="str">
        <f t="shared" si="151"/>
        <v>NÃO</v>
      </c>
      <c r="J9726" s="123"/>
      <c r="K9726" s="123"/>
      <c r="L9726" s="123"/>
      <c r="M9726" s="98" t="s">
        <v>15584</v>
      </c>
      <c r="N9726" s="118"/>
    </row>
    <row r="9727" spans="1:14" x14ac:dyDescent="0.25">
      <c r="A9727" s="130">
        <v>87246120000151</v>
      </c>
      <c r="B9727" s="98" t="s">
        <v>12049</v>
      </c>
      <c r="C9727" s="123" t="s">
        <v>3812</v>
      </c>
      <c r="D9727" s="98" t="s">
        <v>13671</v>
      </c>
      <c r="E9727" s="98" t="s">
        <v>13669</v>
      </c>
      <c r="F9727" s="124">
        <v>15</v>
      </c>
      <c r="G9727" s="112">
        <v>44136</v>
      </c>
      <c r="H9727" s="98"/>
      <c r="I9727" s="123" t="str">
        <f t="shared" si="151"/>
        <v>SIM</v>
      </c>
      <c r="J9727" s="123"/>
      <c r="K9727" s="123"/>
      <c r="L9727" s="123"/>
      <c r="M9727" s="98"/>
      <c r="N9727" s="118"/>
    </row>
    <row r="9728" spans="1:14" x14ac:dyDescent="0.25">
      <c r="A9728" s="130">
        <v>18301028000124</v>
      </c>
      <c r="B9728" s="98" t="s">
        <v>12050</v>
      </c>
      <c r="C9728" s="123" t="s">
        <v>1356</v>
      </c>
      <c r="D9728" s="98" t="s">
        <v>13671</v>
      </c>
      <c r="E9728" s="98" t="s">
        <v>13669</v>
      </c>
      <c r="F9728" s="124">
        <v>11</v>
      </c>
      <c r="G9728" s="112">
        <v>42370</v>
      </c>
      <c r="H9728" s="98"/>
      <c r="I9728" s="123" t="str">
        <f t="shared" si="151"/>
        <v>NÃO</v>
      </c>
      <c r="J9728" s="123"/>
      <c r="K9728" s="123"/>
      <c r="L9728" s="123"/>
      <c r="M9728" s="98" t="s">
        <v>14597</v>
      </c>
      <c r="N9728" s="118"/>
    </row>
    <row r="9729" spans="1:14" x14ac:dyDescent="0.25">
      <c r="A9729" s="130">
        <v>23563067000130</v>
      </c>
      <c r="B9729" s="98" t="s">
        <v>12054</v>
      </c>
      <c r="C9729" s="123" t="s">
        <v>634</v>
      </c>
      <c r="D9729" s="98" t="s">
        <v>13671</v>
      </c>
      <c r="E9729" s="98" t="s">
        <v>13669</v>
      </c>
      <c r="F9729" s="124">
        <v>14</v>
      </c>
      <c r="G9729" s="112">
        <v>44043</v>
      </c>
      <c r="H9729" s="98"/>
      <c r="I9729" s="123" t="str">
        <f t="shared" si="151"/>
        <v>SIM</v>
      </c>
      <c r="J9729" s="123"/>
      <c r="K9729" s="123"/>
      <c r="L9729" s="123"/>
      <c r="M9729" s="98"/>
      <c r="N9729" s="118"/>
    </row>
    <row r="9730" spans="1:14" x14ac:dyDescent="0.25">
      <c r="A9730" s="130">
        <v>11040870000100</v>
      </c>
      <c r="B9730" s="98" t="s">
        <v>12057</v>
      </c>
      <c r="C9730" s="123" t="s">
        <v>2758</v>
      </c>
      <c r="D9730" s="98" t="s">
        <v>13671</v>
      </c>
      <c r="E9730" s="98" t="s">
        <v>13669</v>
      </c>
      <c r="F9730" s="124">
        <v>11</v>
      </c>
      <c r="G9730" s="112">
        <v>43230</v>
      </c>
      <c r="H9730" s="98"/>
      <c r="I9730" s="123" t="str">
        <f t="shared" si="151"/>
        <v>NÃO</v>
      </c>
      <c r="J9730" s="123"/>
      <c r="K9730" s="123"/>
      <c r="L9730" s="123"/>
      <c r="M9730" s="98"/>
      <c r="N9730" s="118"/>
    </row>
    <row r="9731" spans="1:14" x14ac:dyDescent="0.25">
      <c r="A9731" s="130">
        <v>10113736000120</v>
      </c>
      <c r="B9731" s="98" t="s">
        <v>12086</v>
      </c>
      <c r="C9731" s="123" t="s">
        <v>2758</v>
      </c>
      <c r="D9731" s="98" t="s">
        <v>13671</v>
      </c>
      <c r="E9731" s="98" t="s">
        <v>13669</v>
      </c>
      <c r="F9731" s="124">
        <v>11</v>
      </c>
      <c r="G9731" s="112">
        <v>40332</v>
      </c>
      <c r="H9731" s="98"/>
      <c r="I9731" s="123" t="str">
        <f t="shared" ref="I9731:I9794" si="152">IFERROR(IF(OR(E9731="Ativos", E9731="Aposentados",E9731="Pensionistas"),IF(F9731&gt;=14,"SIM","NÃO"),""),"")</f>
        <v>NÃO</v>
      </c>
      <c r="J9731" s="123"/>
      <c r="K9731" s="123"/>
      <c r="L9731" s="123"/>
      <c r="M9731" s="98" t="s">
        <v>15354</v>
      </c>
      <c r="N9731" s="118"/>
    </row>
    <row r="9732" spans="1:14" x14ac:dyDescent="0.25">
      <c r="A9732" s="130">
        <v>76206606000140</v>
      </c>
      <c r="B9732" s="98" t="s">
        <v>12106</v>
      </c>
      <c r="C9732" s="123" t="s">
        <v>3143</v>
      </c>
      <c r="D9732" s="98" t="s">
        <v>13671</v>
      </c>
      <c r="E9732" s="98" t="s">
        <v>13669</v>
      </c>
      <c r="F9732" s="124">
        <v>14</v>
      </c>
      <c r="G9732" s="112">
        <v>43922</v>
      </c>
      <c r="H9732" s="98"/>
      <c r="I9732" s="123" t="str">
        <f t="shared" si="152"/>
        <v>SIM</v>
      </c>
      <c r="J9732" s="123"/>
      <c r="K9732" s="123"/>
      <c r="L9732" s="123"/>
      <c r="M9732" s="98"/>
      <c r="N9732" s="118"/>
    </row>
    <row r="9733" spans="1:14" x14ac:dyDescent="0.25">
      <c r="A9733" s="130">
        <v>77816510000166</v>
      </c>
      <c r="B9733" s="98" t="s">
        <v>12108</v>
      </c>
      <c r="C9733" s="123" t="s">
        <v>3143</v>
      </c>
      <c r="D9733" s="98" t="s">
        <v>13671</v>
      </c>
      <c r="E9733" s="98" t="s">
        <v>13669</v>
      </c>
      <c r="F9733" s="124">
        <v>14</v>
      </c>
      <c r="G9733" s="112">
        <v>44136</v>
      </c>
      <c r="H9733" s="98"/>
      <c r="I9733" s="123" t="str">
        <f t="shared" si="152"/>
        <v>SIM</v>
      </c>
      <c r="J9733" s="123"/>
      <c r="K9733" s="123"/>
      <c r="L9733" s="123"/>
      <c r="M9733" s="98"/>
      <c r="N9733" s="118"/>
    </row>
    <row r="9734" spans="1:14" x14ac:dyDescent="0.25">
      <c r="A9734" s="130">
        <v>46523072000114</v>
      </c>
      <c r="B9734" s="98" t="s">
        <v>12109</v>
      </c>
      <c r="C9734" s="123" t="s">
        <v>4626</v>
      </c>
      <c r="D9734" s="98" t="s">
        <v>13671</v>
      </c>
      <c r="E9734" s="98" t="s">
        <v>13669</v>
      </c>
      <c r="F9734" s="124">
        <v>11</v>
      </c>
      <c r="G9734" s="112">
        <v>41275</v>
      </c>
      <c r="H9734" s="98"/>
      <c r="I9734" s="123" t="str">
        <f t="shared" si="152"/>
        <v>NÃO</v>
      </c>
      <c r="J9734" s="123"/>
      <c r="K9734" s="123"/>
      <c r="L9734" s="123"/>
      <c r="M9734" s="98" t="s">
        <v>16749</v>
      </c>
      <c r="N9734" s="118"/>
    </row>
    <row r="9735" spans="1:14" x14ac:dyDescent="0.25">
      <c r="A9735" s="130">
        <v>44518371000135</v>
      </c>
      <c r="B9735" s="98" t="s">
        <v>12120</v>
      </c>
      <c r="C9735" s="123" t="s">
        <v>4626</v>
      </c>
      <c r="D9735" s="98" t="s">
        <v>13671</v>
      </c>
      <c r="E9735" s="98" t="s">
        <v>13669</v>
      </c>
      <c r="F9735" s="124">
        <v>14</v>
      </c>
      <c r="G9735" s="112">
        <v>44044</v>
      </c>
      <c r="H9735" s="98"/>
      <c r="I9735" s="123" t="str">
        <f t="shared" si="152"/>
        <v>SIM</v>
      </c>
      <c r="J9735" s="123"/>
      <c r="K9735" s="123"/>
      <c r="L9735" s="123"/>
      <c r="M9735" s="98"/>
      <c r="N9735" s="118"/>
    </row>
    <row r="9736" spans="1:14" x14ac:dyDescent="0.25">
      <c r="A9736" s="130">
        <v>1612092000123</v>
      </c>
      <c r="B9736" s="98" t="s">
        <v>12137</v>
      </c>
      <c r="C9736" s="123" t="s">
        <v>901</v>
      </c>
      <c r="D9736" s="98" t="s">
        <v>13671</v>
      </c>
      <c r="E9736" s="98" t="s">
        <v>13669</v>
      </c>
      <c r="F9736" s="124">
        <v>11</v>
      </c>
      <c r="G9736" s="112">
        <v>43371</v>
      </c>
      <c r="H9736" s="98"/>
      <c r="I9736" s="123" t="str">
        <f t="shared" si="152"/>
        <v>NÃO</v>
      </c>
      <c r="J9736" s="123"/>
      <c r="K9736" s="123"/>
      <c r="L9736" s="123"/>
      <c r="M9736" s="98"/>
      <c r="N9736" s="118"/>
    </row>
    <row r="9737" spans="1:14" x14ac:dyDescent="0.25">
      <c r="A9737" s="130">
        <v>394601000126</v>
      </c>
      <c r="B9737" s="98" t="s">
        <v>14066</v>
      </c>
      <c r="C9737" s="123" t="s">
        <v>819</v>
      </c>
      <c r="D9737" s="98" t="s">
        <v>13671</v>
      </c>
      <c r="E9737" s="98" t="s">
        <v>13669</v>
      </c>
      <c r="F9737" s="124">
        <v>14</v>
      </c>
      <c r="G9737" s="112">
        <v>44136</v>
      </c>
      <c r="H9737" s="98"/>
      <c r="I9737" s="123" t="str">
        <f t="shared" si="152"/>
        <v>SIM</v>
      </c>
      <c r="J9737" s="123"/>
      <c r="K9737" s="123"/>
      <c r="L9737" s="123"/>
      <c r="M9737" s="98"/>
      <c r="N9737" s="118"/>
    </row>
    <row r="9738" spans="1:14" x14ac:dyDescent="0.25">
      <c r="A9738" s="130">
        <v>13937032000160</v>
      </c>
      <c r="B9738" s="98" t="s">
        <v>13885</v>
      </c>
      <c r="C9738" s="123" t="s">
        <v>215</v>
      </c>
      <c r="D9738" s="98" t="s">
        <v>13671</v>
      </c>
      <c r="E9738" s="98" t="s">
        <v>13669</v>
      </c>
      <c r="F9738" s="124">
        <v>14</v>
      </c>
      <c r="G9738" s="112">
        <v>43974</v>
      </c>
      <c r="H9738" s="98"/>
      <c r="I9738" s="123" t="str">
        <f t="shared" si="152"/>
        <v>SIM</v>
      </c>
      <c r="J9738" s="123"/>
      <c r="K9738" s="123"/>
      <c r="L9738" s="123"/>
      <c r="M9738" s="98"/>
      <c r="N9738" s="118"/>
    </row>
    <row r="9739" spans="1:14" x14ac:dyDescent="0.25">
      <c r="A9739" s="130">
        <v>8761124000100</v>
      </c>
      <c r="B9739" s="98" t="s">
        <v>15172</v>
      </c>
      <c r="C9739" s="123" t="s">
        <v>2554</v>
      </c>
      <c r="D9739" s="98" t="s">
        <v>13671</v>
      </c>
      <c r="E9739" s="98" t="s">
        <v>13669</v>
      </c>
      <c r="F9739" s="124">
        <v>14</v>
      </c>
      <c r="G9739" s="112">
        <v>44006</v>
      </c>
      <c r="H9739" s="98"/>
      <c r="I9739" s="123" t="str">
        <f t="shared" si="152"/>
        <v>SIM</v>
      </c>
      <c r="J9739" s="123"/>
      <c r="K9739" s="123"/>
      <c r="L9739" s="123"/>
      <c r="M9739" s="98"/>
      <c r="N9739" s="118"/>
    </row>
    <row r="9740" spans="1:14" x14ac:dyDescent="0.25">
      <c r="A9740" s="130">
        <v>12200176000176</v>
      </c>
      <c r="B9740" s="98" t="s">
        <v>13716</v>
      </c>
      <c r="C9740" s="123" t="s">
        <v>29</v>
      </c>
      <c r="D9740" s="98" t="s">
        <v>13671</v>
      </c>
      <c r="E9740" s="98" t="s">
        <v>13669</v>
      </c>
      <c r="F9740" s="124">
        <v>14</v>
      </c>
      <c r="G9740" s="112">
        <v>43922</v>
      </c>
      <c r="H9740" s="98"/>
      <c r="I9740" s="123" t="str">
        <f t="shared" si="152"/>
        <v>SIM</v>
      </c>
      <c r="J9740" s="123"/>
      <c r="K9740" s="123"/>
      <c r="L9740" s="123"/>
      <c r="M9740" s="98"/>
      <c r="N9740" s="118"/>
    </row>
    <row r="9741" spans="1:14" x14ac:dyDescent="0.25">
      <c r="A9741" s="130">
        <v>10571982000125</v>
      </c>
      <c r="B9741" s="98" t="s">
        <v>15362</v>
      </c>
      <c r="C9741" s="123" t="s">
        <v>2758</v>
      </c>
      <c r="D9741" s="98" t="s">
        <v>13671</v>
      </c>
      <c r="E9741" s="98" t="s">
        <v>13669</v>
      </c>
      <c r="F9741" s="124">
        <v>14</v>
      </c>
      <c r="G9741" s="112">
        <v>44044</v>
      </c>
      <c r="H9741" s="98"/>
      <c r="I9741" s="123" t="str">
        <f t="shared" si="152"/>
        <v>SIM</v>
      </c>
      <c r="J9741" s="123" t="s">
        <v>10977</v>
      </c>
      <c r="K9741" s="123"/>
      <c r="L9741" s="123"/>
      <c r="M9741" s="98" t="s">
        <v>17042</v>
      </c>
      <c r="N9741" s="118" t="s">
        <v>10977</v>
      </c>
    </row>
    <row r="9742" spans="1:14" x14ac:dyDescent="0.25">
      <c r="A9742" s="130">
        <v>394585000171</v>
      </c>
      <c r="B9742" s="98" t="s">
        <v>16146</v>
      </c>
      <c r="C9742" s="123" t="s">
        <v>3747</v>
      </c>
      <c r="D9742" s="98" t="s">
        <v>13671</v>
      </c>
      <c r="E9742" s="98" t="s">
        <v>13669</v>
      </c>
      <c r="F9742" s="124">
        <v>11</v>
      </c>
      <c r="G9742" s="112">
        <v>40956</v>
      </c>
      <c r="H9742" s="98"/>
      <c r="I9742" s="123" t="str">
        <f t="shared" si="152"/>
        <v>NÃO</v>
      </c>
      <c r="J9742" s="123"/>
      <c r="K9742" s="123"/>
      <c r="L9742" s="123"/>
      <c r="M9742" s="98" t="s">
        <v>16148</v>
      </c>
      <c r="N9742" s="118"/>
    </row>
    <row r="9743" spans="1:14" x14ac:dyDescent="0.25">
      <c r="A9743" s="130">
        <v>84012012000126</v>
      </c>
      <c r="B9743" s="98" t="s">
        <v>16174</v>
      </c>
      <c r="C9743" s="123" t="s">
        <v>3798</v>
      </c>
      <c r="D9743" s="98" t="s">
        <v>13671</v>
      </c>
      <c r="E9743" s="98" t="s">
        <v>13669</v>
      </c>
      <c r="F9743" s="124">
        <v>11</v>
      </c>
      <c r="G9743" s="112">
        <v>38279</v>
      </c>
      <c r="H9743" s="98"/>
      <c r="I9743" s="123" t="str">
        <f t="shared" si="152"/>
        <v>NÃO</v>
      </c>
      <c r="J9743" s="123"/>
      <c r="K9743" s="123"/>
      <c r="L9743" s="123"/>
      <c r="M9743" s="98"/>
      <c r="N9743" s="118"/>
    </row>
    <row r="9744" spans="1:14" x14ac:dyDescent="0.25">
      <c r="A9744" s="130">
        <v>13128798000101</v>
      </c>
      <c r="B9744" s="98" t="s">
        <v>16668</v>
      </c>
      <c r="C9744" s="123" t="s">
        <v>4559</v>
      </c>
      <c r="D9744" s="98" t="s">
        <v>13671</v>
      </c>
      <c r="E9744" s="98" t="s">
        <v>13669</v>
      </c>
      <c r="F9744" s="124">
        <v>14</v>
      </c>
      <c r="G9744" s="112">
        <v>43922</v>
      </c>
      <c r="H9744" s="98"/>
      <c r="I9744" s="123" t="str">
        <f t="shared" si="152"/>
        <v>SIM</v>
      </c>
      <c r="J9744" s="123"/>
      <c r="K9744" s="123"/>
      <c r="L9744" s="123"/>
      <c r="M9744" s="98"/>
      <c r="N9744" s="118"/>
    </row>
    <row r="9745" spans="1:14" x14ac:dyDescent="0.25">
      <c r="A9745" s="130">
        <v>394577000125</v>
      </c>
      <c r="B9745" s="98" t="s">
        <v>13859</v>
      </c>
      <c r="C9745" s="123" t="s">
        <v>197</v>
      </c>
      <c r="D9745" s="98" t="s">
        <v>13671</v>
      </c>
      <c r="E9745" s="98" t="s">
        <v>13669</v>
      </c>
      <c r="F9745" s="124">
        <v>11</v>
      </c>
      <c r="G9745" s="112">
        <v>41275</v>
      </c>
      <c r="H9745" s="98"/>
      <c r="I9745" s="123" t="str">
        <f t="shared" si="152"/>
        <v>NÃO</v>
      </c>
      <c r="J9745" s="123"/>
      <c r="K9745" s="123"/>
      <c r="L9745" s="123"/>
      <c r="M9745" s="98"/>
      <c r="N9745" s="118"/>
    </row>
    <row r="9746" spans="1:14" x14ac:dyDescent="0.25">
      <c r="A9746" s="130">
        <v>4312369000190</v>
      </c>
      <c r="B9746" s="98" t="s">
        <v>13831</v>
      </c>
      <c r="C9746" s="123" t="s">
        <v>133</v>
      </c>
      <c r="D9746" s="98" t="s">
        <v>13671</v>
      </c>
      <c r="E9746" s="98" t="s">
        <v>13669</v>
      </c>
      <c r="F9746" s="124">
        <v>14</v>
      </c>
      <c r="G9746" s="112">
        <v>43922</v>
      </c>
      <c r="H9746" s="98"/>
      <c r="I9746" s="123" t="str">
        <f t="shared" si="152"/>
        <v>SIM</v>
      </c>
      <c r="J9746" s="123"/>
      <c r="K9746" s="123"/>
      <c r="L9746" s="123"/>
      <c r="M9746" s="98"/>
      <c r="N9746" s="118"/>
    </row>
    <row r="9747" spans="1:14" x14ac:dyDescent="0.25">
      <c r="A9747" s="130">
        <v>7954480000179</v>
      </c>
      <c r="B9747" s="98" t="s">
        <v>13986</v>
      </c>
      <c r="C9747" s="123" t="s">
        <v>634</v>
      </c>
      <c r="D9747" s="98" t="s">
        <v>13671</v>
      </c>
      <c r="E9747" s="98" t="s">
        <v>13669</v>
      </c>
      <c r="F9747" s="124">
        <v>14</v>
      </c>
      <c r="G9747" s="112">
        <v>43466</v>
      </c>
      <c r="H9747" s="98"/>
      <c r="I9747" s="123" t="str">
        <f t="shared" si="152"/>
        <v>SIM</v>
      </c>
      <c r="J9747" s="123"/>
      <c r="K9747" s="123"/>
      <c r="L9747" s="123"/>
      <c r="M9747" s="98"/>
      <c r="N9747" s="118"/>
    </row>
    <row r="9748" spans="1:14" x14ac:dyDescent="0.25">
      <c r="A9748" s="130">
        <v>27080530000143</v>
      </c>
      <c r="B9748" s="98" t="s">
        <v>14082</v>
      </c>
      <c r="C9748" s="123" t="s">
        <v>821</v>
      </c>
      <c r="D9748" s="98" t="s">
        <v>13671</v>
      </c>
      <c r="E9748" s="98" t="s">
        <v>13669</v>
      </c>
      <c r="F9748" s="124">
        <v>14</v>
      </c>
      <c r="G9748" s="112">
        <v>43922</v>
      </c>
      <c r="H9748" s="98"/>
      <c r="I9748" s="123" t="str">
        <f t="shared" si="152"/>
        <v>SIM</v>
      </c>
      <c r="J9748" s="123"/>
      <c r="K9748" s="123"/>
      <c r="L9748" s="123"/>
      <c r="M9748" s="98"/>
      <c r="N9748" s="118"/>
    </row>
    <row r="9749" spans="1:14" x14ac:dyDescent="0.25">
      <c r="A9749" s="130">
        <v>5054861000176</v>
      </c>
      <c r="B9749" s="98" t="s">
        <v>15086</v>
      </c>
      <c r="C9749" s="123" t="s">
        <v>2413</v>
      </c>
      <c r="D9749" s="98" t="s">
        <v>13671</v>
      </c>
      <c r="E9749" s="98" t="s">
        <v>13669</v>
      </c>
      <c r="F9749" s="124">
        <v>14</v>
      </c>
      <c r="G9749" s="112">
        <v>43922</v>
      </c>
      <c r="H9749" s="98"/>
      <c r="I9749" s="123" t="str">
        <f t="shared" si="152"/>
        <v>SIM</v>
      </c>
      <c r="J9749" s="123" t="s">
        <v>17048</v>
      </c>
      <c r="K9749" s="123" t="s">
        <v>10977</v>
      </c>
      <c r="L9749" s="124">
        <v>5</v>
      </c>
      <c r="M9749" s="125" t="s">
        <v>17046</v>
      </c>
      <c r="N9749" s="118"/>
    </row>
    <row r="9750" spans="1:14" x14ac:dyDescent="0.25">
      <c r="A9750" s="130">
        <v>76416940000128</v>
      </c>
      <c r="B9750" s="98" t="s">
        <v>15744</v>
      </c>
      <c r="C9750" s="123" t="s">
        <v>3143</v>
      </c>
      <c r="D9750" s="98" t="s">
        <v>13671</v>
      </c>
      <c r="E9750" s="98" t="s">
        <v>13669</v>
      </c>
      <c r="F9750" s="124">
        <v>14</v>
      </c>
      <c r="G9750" s="112">
        <v>43922</v>
      </c>
      <c r="H9750" s="98"/>
      <c r="I9750" s="123" t="str">
        <f t="shared" si="152"/>
        <v>SIM</v>
      </c>
      <c r="J9750" s="123"/>
      <c r="K9750" s="123"/>
      <c r="L9750" s="123"/>
      <c r="M9750" s="98"/>
      <c r="N9750" s="118"/>
    </row>
    <row r="9751" spans="1:14" x14ac:dyDescent="0.25">
      <c r="A9751" s="130">
        <v>6553481000149</v>
      </c>
      <c r="B9751" s="98" t="s">
        <v>15588</v>
      </c>
      <c r="C9751" s="123" t="s">
        <v>2926</v>
      </c>
      <c r="D9751" s="98" t="s">
        <v>13671</v>
      </c>
      <c r="E9751" s="98" t="s">
        <v>13669</v>
      </c>
      <c r="F9751" s="124">
        <v>14</v>
      </c>
      <c r="G9751" s="112">
        <v>43101</v>
      </c>
      <c r="H9751" s="98"/>
      <c r="I9751" s="123" t="str">
        <f t="shared" si="152"/>
        <v>SIM</v>
      </c>
      <c r="J9751" s="123"/>
      <c r="K9751" s="123"/>
      <c r="L9751" s="123"/>
      <c r="M9751" s="98" t="s">
        <v>15589</v>
      </c>
      <c r="N9751" s="118"/>
    </row>
    <row r="9752" spans="1:14" x14ac:dyDescent="0.25">
      <c r="A9752" s="130">
        <v>42498600000171</v>
      </c>
      <c r="B9752" s="98" t="s">
        <v>15976</v>
      </c>
      <c r="C9752" s="123" t="s">
        <v>3513</v>
      </c>
      <c r="D9752" s="98" t="s">
        <v>13671</v>
      </c>
      <c r="E9752" s="98" t="s">
        <v>13669</v>
      </c>
      <c r="F9752" s="124">
        <v>14</v>
      </c>
      <c r="G9752" s="112">
        <v>42975</v>
      </c>
      <c r="H9752" s="98"/>
      <c r="I9752" s="123" t="str">
        <f t="shared" si="152"/>
        <v>SIM</v>
      </c>
      <c r="J9752" s="123"/>
      <c r="K9752" s="123"/>
      <c r="L9752" s="123"/>
      <c r="M9752" s="98"/>
      <c r="N9752" s="118"/>
    </row>
    <row r="9753" spans="1:14" x14ac:dyDescent="0.25">
      <c r="A9753" s="130">
        <v>87934675000196</v>
      </c>
      <c r="B9753" s="98" t="s">
        <v>16310</v>
      </c>
      <c r="C9753" s="123" t="s">
        <v>3812</v>
      </c>
      <c r="D9753" s="98" t="s">
        <v>13671</v>
      </c>
      <c r="E9753" s="98" t="s">
        <v>13669</v>
      </c>
      <c r="F9753" s="124">
        <v>14</v>
      </c>
      <c r="G9753" s="112">
        <v>43913</v>
      </c>
      <c r="H9753" s="98"/>
      <c r="I9753" s="123" t="str">
        <f t="shared" si="152"/>
        <v>SIM</v>
      </c>
      <c r="J9753" s="123"/>
      <c r="K9753" s="123"/>
      <c r="L9753" s="123"/>
      <c r="M9753" s="98"/>
      <c r="N9753" s="118"/>
    </row>
    <row r="9754" spans="1:14" x14ac:dyDescent="0.25">
      <c r="A9754" s="130">
        <v>1786029000103</v>
      </c>
      <c r="B9754" s="98" t="s">
        <v>17019</v>
      </c>
      <c r="C9754" s="123" t="s">
        <v>5227</v>
      </c>
      <c r="D9754" s="98" t="s">
        <v>13671</v>
      </c>
      <c r="E9754" s="98" t="s">
        <v>13669</v>
      </c>
      <c r="F9754" s="124">
        <v>14</v>
      </c>
      <c r="G9754" s="112">
        <v>44136</v>
      </c>
      <c r="H9754" s="98"/>
      <c r="I9754" s="123" t="str">
        <f t="shared" si="152"/>
        <v>SIM</v>
      </c>
      <c r="J9754" s="123" t="s">
        <v>10977</v>
      </c>
      <c r="K9754" s="123" t="s">
        <v>10977</v>
      </c>
      <c r="L9754" s="123"/>
      <c r="M9754" s="98" t="s">
        <v>17044</v>
      </c>
      <c r="N9754" s="131" t="s">
        <v>10977</v>
      </c>
    </row>
    <row r="9755" spans="1:14" x14ac:dyDescent="0.25">
      <c r="A9755" s="130">
        <v>11049830000120</v>
      </c>
      <c r="B9755" s="98" t="s">
        <v>12149</v>
      </c>
      <c r="C9755" s="123" t="s">
        <v>2758</v>
      </c>
      <c r="D9755" s="98" t="s">
        <v>13671</v>
      </c>
      <c r="E9755" s="98" t="s">
        <v>13669</v>
      </c>
      <c r="F9755" s="124">
        <v>14</v>
      </c>
      <c r="G9755" s="112">
        <v>44136</v>
      </c>
      <c r="H9755" s="98"/>
      <c r="I9755" s="123" t="str">
        <f t="shared" si="152"/>
        <v>SIM</v>
      </c>
      <c r="J9755" s="123"/>
      <c r="K9755" s="123"/>
      <c r="L9755" s="123"/>
      <c r="M9755" s="98"/>
      <c r="N9755" s="118"/>
    </row>
    <row r="9756" spans="1:14" x14ac:dyDescent="0.25">
      <c r="A9756" s="130">
        <v>27165190000153</v>
      </c>
      <c r="B9756" s="98" t="s">
        <v>12173</v>
      </c>
      <c r="C9756" s="123" t="s">
        <v>821</v>
      </c>
      <c r="D9756" s="98" t="s">
        <v>13671</v>
      </c>
      <c r="E9756" s="98" t="s">
        <v>13669</v>
      </c>
      <c r="F9756" s="124">
        <v>11</v>
      </c>
      <c r="G9756" s="112">
        <v>42278</v>
      </c>
      <c r="H9756" s="98"/>
      <c r="I9756" s="123" t="str">
        <f t="shared" si="152"/>
        <v>NÃO</v>
      </c>
      <c r="J9756" s="123"/>
      <c r="K9756" s="123"/>
      <c r="L9756" s="123"/>
      <c r="M9756" s="98" t="s">
        <v>14084</v>
      </c>
      <c r="N9756" s="118"/>
    </row>
    <row r="9757" spans="1:14" x14ac:dyDescent="0.25">
      <c r="A9757" s="130">
        <v>44959021000104</v>
      </c>
      <c r="B9757" s="98" t="s">
        <v>12176</v>
      </c>
      <c r="C9757" s="123" t="s">
        <v>4626</v>
      </c>
      <c r="D9757" s="98" t="s">
        <v>13671</v>
      </c>
      <c r="E9757" s="98" t="s">
        <v>13669</v>
      </c>
      <c r="F9757" s="124">
        <v>11</v>
      </c>
      <c r="G9757" s="112">
        <v>42056</v>
      </c>
      <c r="H9757" s="98"/>
      <c r="I9757" s="123" t="str">
        <f t="shared" si="152"/>
        <v>NÃO</v>
      </c>
      <c r="J9757" s="123"/>
      <c r="K9757" s="123"/>
      <c r="L9757" s="123"/>
      <c r="M9757" s="98" t="s">
        <v>16763</v>
      </c>
      <c r="N9757" s="118"/>
    </row>
    <row r="9758" spans="1:14" x14ac:dyDescent="0.25">
      <c r="A9758" s="130">
        <v>46319000000150</v>
      </c>
      <c r="B9758" s="98" t="s">
        <v>12177</v>
      </c>
      <c r="C9758" s="123" t="s">
        <v>4626</v>
      </c>
      <c r="D9758" s="98" t="s">
        <v>13671</v>
      </c>
      <c r="E9758" s="98" t="s">
        <v>13669</v>
      </c>
      <c r="F9758" s="124">
        <v>14</v>
      </c>
      <c r="G9758" s="112">
        <v>44108</v>
      </c>
      <c r="H9758" s="98"/>
      <c r="I9758" s="123" t="str">
        <f t="shared" si="152"/>
        <v>SIM</v>
      </c>
      <c r="J9758" s="123"/>
      <c r="K9758" s="123"/>
      <c r="L9758" s="123"/>
      <c r="M9758" s="98"/>
      <c r="N9758" s="118"/>
    </row>
    <row r="9759" spans="1:14" x14ac:dyDescent="0.25">
      <c r="A9759" s="130">
        <v>77008068000141</v>
      </c>
      <c r="B9759" s="98" t="s">
        <v>12199</v>
      </c>
      <c r="C9759" s="123" t="s">
        <v>3143</v>
      </c>
      <c r="D9759" s="98" t="s">
        <v>13671</v>
      </c>
      <c r="E9759" s="98" t="s">
        <v>13669</v>
      </c>
      <c r="F9759" s="124">
        <v>11</v>
      </c>
      <c r="G9759" s="112">
        <v>41275</v>
      </c>
      <c r="H9759" s="98"/>
      <c r="I9759" s="123" t="str">
        <f t="shared" si="152"/>
        <v>NÃO</v>
      </c>
      <c r="J9759" s="123"/>
      <c r="K9759" s="123"/>
      <c r="L9759" s="123"/>
      <c r="M9759" s="98" t="s">
        <v>15753</v>
      </c>
      <c r="N9759" s="118"/>
    </row>
    <row r="9760" spans="1:14" x14ac:dyDescent="0.25">
      <c r="A9760" s="130">
        <v>82916800000111</v>
      </c>
      <c r="B9760" s="98" t="s">
        <v>12212</v>
      </c>
      <c r="C9760" s="123" t="s">
        <v>4289</v>
      </c>
      <c r="D9760" s="98" t="s">
        <v>13671</v>
      </c>
      <c r="E9760" s="98" t="s">
        <v>13669</v>
      </c>
      <c r="F9760" s="124">
        <v>14</v>
      </c>
      <c r="G9760" s="112">
        <v>43209</v>
      </c>
      <c r="H9760" s="98"/>
      <c r="I9760" s="123" t="str">
        <f t="shared" si="152"/>
        <v>SIM</v>
      </c>
      <c r="J9760" s="123"/>
      <c r="K9760" s="123"/>
      <c r="L9760" s="123"/>
      <c r="M9760" s="98" t="s">
        <v>16611</v>
      </c>
      <c r="N9760" s="118"/>
    </row>
    <row r="9761" spans="1:14" x14ac:dyDescent="0.25">
      <c r="A9761" s="130">
        <v>10359560000190</v>
      </c>
      <c r="B9761" s="98" t="s">
        <v>12219</v>
      </c>
      <c r="C9761" s="123" t="s">
        <v>2758</v>
      </c>
      <c r="D9761" s="98" t="s">
        <v>13671</v>
      </c>
      <c r="E9761" s="98" t="s">
        <v>13669</v>
      </c>
      <c r="F9761" s="124">
        <v>11</v>
      </c>
      <c r="G9761" s="112">
        <v>41275</v>
      </c>
      <c r="H9761" s="98"/>
      <c r="I9761" s="123" t="str">
        <f t="shared" si="152"/>
        <v>NÃO</v>
      </c>
      <c r="J9761" s="123"/>
      <c r="K9761" s="123"/>
      <c r="L9761" s="123"/>
      <c r="M9761" s="98" t="s">
        <v>15369</v>
      </c>
      <c r="N9761" s="118"/>
    </row>
    <row r="9762" spans="1:14" x14ac:dyDescent="0.25">
      <c r="A9762" s="130">
        <v>9680315000100</v>
      </c>
      <c r="B9762" s="98" t="s">
        <v>12227</v>
      </c>
      <c r="C9762" s="123" t="s">
        <v>2758</v>
      </c>
      <c r="D9762" s="98" t="s">
        <v>13671</v>
      </c>
      <c r="E9762" s="98" t="s">
        <v>13669</v>
      </c>
      <c r="F9762" s="124">
        <v>11</v>
      </c>
      <c r="G9762" s="112">
        <v>41444</v>
      </c>
      <c r="H9762" s="98"/>
      <c r="I9762" s="123" t="str">
        <f t="shared" si="152"/>
        <v>NÃO</v>
      </c>
      <c r="J9762" s="123"/>
      <c r="K9762" s="123"/>
      <c r="L9762" s="123"/>
      <c r="M9762" s="98" t="s">
        <v>15374</v>
      </c>
      <c r="N9762" s="118"/>
    </row>
    <row r="9763" spans="1:14" x14ac:dyDescent="0.25">
      <c r="A9763" s="130">
        <v>7680846000169</v>
      </c>
      <c r="B9763" s="98" t="s">
        <v>12260</v>
      </c>
      <c r="C9763" s="123" t="s">
        <v>634</v>
      </c>
      <c r="D9763" s="98" t="s">
        <v>13671</v>
      </c>
      <c r="E9763" s="98" t="s">
        <v>13669</v>
      </c>
      <c r="F9763" s="124">
        <v>11</v>
      </c>
      <c r="G9763" s="112">
        <v>43885</v>
      </c>
      <c r="H9763" s="98"/>
      <c r="I9763" s="123" t="str">
        <f t="shared" si="152"/>
        <v>NÃO</v>
      </c>
      <c r="J9763" s="123"/>
      <c r="K9763" s="123"/>
      <c r="L9763" s="123"/>
      <c r="M9763" s="98"/>
      <c r="N9763" s="118"/>
    </row>
    <row r="9764" spans="1:14" x14ac:dyDescent="0.25">
      <c r="A9764" s="130">
        <v>6553754000155</v>
      </c>
      <c r="B9764" s="98" t="s">
        <v>12282</v>
      </c>
      <c r="C9764" s="123" t="s">
        <v>2926</v>
      </c>
      <c r="D9764" s="98" t="s">
        <v>13671</v>
      </c>
      <c r="E9764" s="98" t="s">
        <v>13669</v>
      </c>
      <c r="F9764" s="124">
        <v>11</v>
      </c>
      <c r="G9764" s="112">
        <v>41275</v>
      </c>
      <c r="H9764" s="98"/>
      <c r="I9764" s="123" t="str">
        <f t="shared" si="152"/>
        <v>NÃO</v>
      </c>
      <c r="J9764" s="123"/>
      <c r="K9764" s="123"/>
      <c r="L9764" s="123"/>
      <c r="M9764" s="98" t="s">
        <v>15590</v>
      </c>
      <c r="N9764" s="118"/>
    </row>
    <row r="9765" spans="1:14" x14ac:dyDescent="0.25">
      <c r="A9765" s="130">
        <v>83102277000152</v>
      </c>
      <c r="B9765" s="98" t="s">
        <v>12287</v>
      </c>
      <c r="C9765" s="123" t="s">
        <v>4289</v>
      </c>
      <c r="D9765" s="98" t="s">
        <v>13671</v>
      </c>
      <c r="E9765" s="98" t="s">
        <v>13669</v>
      </c>
      <c r="F9765" s="124">
        <v>14</v>
      </c>
      <c r="G9765" s="112">
        <v>44013</v>
      </c>
      <c r="H9765" s="98"/>
      <c r="I9765" s="123" t="str">
        <f t="shared" si="152"/>
        <v>SIM</v>
      </c>
      <c r="J9765" s="123"/>
      <c r="K9765" s="123"/>
      <c r="L9765" s="123"/>
      <c r="M9765" s="98"/>
      <c r="N9765" s="118"/>
    </row>
    <row r="9766" spans="1:14" x14ac:dyDescent="0.25">
      <c r="A9766" s="130">
        <v>46578498000175</v>
      </c>
      <c r="B9766" s="98" t="s">
        <v>12293</v>
      </c>
      <c r="C9766" s="123" t="s">
        <v>4626</v>
      </c>
      <c r="D9766" s="98" t="s">
        <v>13671</v>
      </c>
      <c r="E9766" s="98" t="s">
        <v>13669</v>
      </c>
      <c r="F9766" s="124">
        <v>11</v>
      </c>
      <c r="G9766" s="112">
        <v>41996</v>
      </c>
      <c r="H9766" s="98"/>
      <c r="I9766" s="123" t="str">
        <f t="shared" si="152"/>
        <v>NÃO</v>
      </c>
      <c r="J9766" s="123"/>
      <c r="K9766" s="123"/>
      <c r="L9766" s="123"/>
      <c r="M9766" s="98"/>
      <c r="N9766" s="118"/>
    </row>
    <row r="9767" spans="1:14" x14ac:dyDescent="0.25">
      <c r="A9767" s="130">
        <v>45281144000100</v>
      </c>
      <c r="B9767" s="98" t="s">
        <v>12306</v>
      </c>
      <c r="C9767" s="123" t="s">
        <v>4626</v>
      </c>
      <c r="D9767" s="98" t="s">
        <v>13671</v>
      </c>
      <c r="E9767" s="98" t="s">
        <v>13669</v>
      </c>
      <c r="F9767" s="124">
        <v>14</v>
      </c>
      <c r="G9767" s="112">
        <v>44075</v>
      </c>
      <c r="H9767" s="98"/>
      <c r="I9767" s="123" t="str">
        <f t="shared" si="152"/>
        <v>SIM</v>
      </c>
      <c r="J9767" s="123"/>
      <c r="K9767" s="123"/>
      <c r="L9767" s="123"/>
      <c r="M9767" s="98"/>
      <c r="N9767" s="118"/>
    </row>
    <row r="9768" spans="1:14" x14ac:dyDescent="0.25">
      <c r="A9768" s="130">
        <v>88120662000146</v>
      </c>
      <c r="B9768" s="98" t="s">
        <v>12314</v>
      </c>
      <c r="C9768" s="123" t="s">
        <v>3812</v>
      </c>
      <c r="D9768" s="98" t="s">
        <v>13671</v>
      </c>
      <c r="E9768" s="98" t="s">
        <v>13669</v>
      </c>
      <c r="F9768" s="124">
        <v>14</v>
      </c>
      <c r="G9768" s="112">
        <v>44105</v>
      </c>
      <c r="H9768" s="98"/>
      <c r="I9768" s="123" t="str">
        <f t="shared" si="152"/>
        <v>SIM</v>
      </c>
      <c r="J9768" s="123"/>
      <c r="K9768" s="123"/>
      <c r="L9768" s="123"/>
      <c r="M9768" s="98"/>
      <c r="N9768" s="118"/>
    </row>
    <row r="9769" spans="1:14" x14ac:dyDescent="0.25">
      <c r="A9769" s="130">
        <v>10150076000157</v>
      </c>
      <c r="B9769" s="98" t="s">
        <v>12316</v>
      </c>
      <c r="C9769" s="123" t="s">
        <v>2758</v>
      </c>
      <c r="D9769" s="98" t="s">
        <v>13671</v>
      </c>
      <c r="E9769" s="98" t="s">
        <v>13669</v>
      </c>
      <c r="F9769" s="124">
        <v>11</v>
      </c>
      <c r="G9769" s="112">
        <v>41275</v>
      </c>
      <c r="H9769" s="98"/>
      <c r="I9769" s="123" t="str">
        <f t="shared" si="152"/>
        <v>NÃO</v>
      </c>
      <c r="J9769" s="123"/>
      <c r="K9769" s="123"/>
      <c r="L9769" s="123"/>
      <c r="M9769" s="98" t="s">
        <v>15388</v>
      </c>
      <c r="N9769" s="118"/>
    </row>
    <row r="9770" spans="1:14" x14ac:dyDescent="0.25">
      <c r="A9770" s="130">
        <v>31846892000170</v>
      </c>
      <c r="B9770" s="98" t="s">
        <v>12319</v>
      </c>
      <c r="C9770" s="123" t="s">
        <v>3513</v>
      </c>
      <c r="D9770" s="98" t="s">
        <v>13671</v>
      </c>
      <c r="E9770" s="98" t="s">
        <v>13669</v>
      </c>
      <c r="F9770" s="124">
        <v>11</v>
      </c>
      <c r="G9770" s="112">
        <v>41275</v>
      </c>
      <c r="H9770" s="98"/>
      <c r="I9770" s="123" t="str">
        <f t="shared" si="152"/>
        <v>NÃO</v>
      </c>
      <c r="J9770" s="123"/>
      <c r="K9770" s="123"/>
      <c r="L9770" s="123"/>
      <c r="M9770" s="98" t="s">
        <v>15984</v>
      </c>
      <c r="N9770" s="118"/>
    </row>
    <row r="9771" spans="1:14" x14ac:dyDescent="0.25">
      <c r="A9771" s="130">
        <v>18457218000135</v>
      </c>
      <c r="B9771" s="98" t="s">
        <v>12329</v>
      </c>
      <c r="C9771" s="123" t="s">
        <v>1356</v>
      </c>
      <c r="D9771" s="98" t="s">
        <v>13671</v>
      </c>
      <c r="E9771" s="98" t="s">
        <v>13669</v>
      </c>
      <c r="F9771" s="124">
        <v>11</v>
      </c>
      <c r="G9771" s="112">
        <v>42067</v>
      </c>
      <c r="H9771" s="98"/>
      <c r="I9771" s="123" t="str">
        <f t="shared" si="152"/>
        <v>NÃO</v>
      </c>
      <c r="J9771" s="123"/>
      <c r="K9771" s="123"/>
      <c r="L9771" s="123"/>
      <c r="M9771" s="98" t="s">
        <v>14649</v>
      </c>
      <c r="N9771" s="118"/>
    </row>
    <row r="9772" spans="1:14" x14ac:dyDescent="0.25">
      <c r="A9772" s="130">
        <v>2204196000161</v>
      </c>
      <c r="B9772" s="98" t="s">
        <v>12330</v>
      </c>
      <c r="C9772" s="123" t="s">
        <v>901</v>
      </c>
      <c r="D9772" s="98" t="s">
        <v>13671</v>
      </c>
      <c r="E9772" s="98" t="s">
        <v>13669</v>
      </c>
      <c r="F9772" s="124">
        <v>11</v>
      </c>
      <c r="G9772" s="112">
        <v>41640</v>
      </c>
      <c r="H9772" s="98"/>
      <c r="I9772" s="123" t="str">
        <f t="shared" si="152"/>
        <v>NÃO</v>
      </c>
      <c r="J9772" s="123"/>
      <c r="K9772" s="123"/>
      <c r="L9772" s="123"/>
      <c r="M9772" s="98" t="s">
        <v>14246</v>
      </c>
      <c r="N9772" s="118"/>
    </row>
    <row r="9773" spans="1:14" x14ac:dyDescent="0.25">
      <c r="A9773" s="130">
        <v>45780061000157</v>
      </c>
      <c r="B9773" s="98" t="s">
        <v>12331</v>
      </c>
      <c r="C9773" s="123" t="s">
        <v>4626</v>
      </c>
      <c r="D9773" s="98" t="s">
        <v>13671</v>
      </c>
      <c r="E9773" s="98" t="s">
        <v>13669</v>
      </c>
      <c r="F9773" s="124">
        <v>14</v>
      </c>
      <c r="G9773" s="112">
        <v>43922</v>
      </c>
      <c r="H9773" s="98"/>
      <c r="I9773" s="123" t="str">
        <f t="shared" si="152"/>
        <v>SIM</v>
      </c>
      <c r="J9773" s="123"/>
      <c r="K9773" s="123"/>
      <c r="L9773" s="123"/>
      <c r="M9773" s="98"/>
      <c r="N9773" s="118"/>
    </row>
    <row r="9774" spans="1:14" x14ac:dyDescent="0.25">
      <c r="A9774" s="130">
        <v>10377679000196</v>
      </c>
      <c r="B9774" s="98" t="s">
        <v>12338</v>
      </c>
      <c r="C9774" s="123" t="s">
        <v>2758</v>
      </c>
      <c r="D9774" s="98" t="s">
        <v>13671</v>
      </c>
      <c r="E9774" s="98" t="s">
        <v>13669</v>
      </c>
      <c r="F9774" s="124">
        <v>14</v>
      </c>
      <c r="G9774" s="112">
        <v>42497</v>
      </c>
      <c r="H9774" s="98"/>
      <c r="I9774" s="123" t="str">
        <f t="shared" si="152"/>
        <v>SIM</v>
      </c>
      <c r="J9774" s="123"/>
      <c r="K9774" s="123"/>
      <c r="L9774" s="123"/>
      <c r="M9774" s="98"/>
      <c r="N9774" s="118"/>
    </row>
    <row r="9775" spans="1:14" x14ac:dyDescent="0.25">
      <c r="A9775" s="130">
        <v>3347135000116</v>
      </c>
      <c r="B9775" s="98" t="s">
        <v>12344</v>
      </c>
      <c r="C9775" s="123" t="s">
        <v>2274</v>
      </c>
      <c r="D9775" s="98" t="s">
        <v>13671</v>
      </c>
      <c r="E9775" s="98" t="s">
        <v>13669</v>
      </c>
      <c r="F9775" s="124">
        <v>14</v>
      </c>
      <c r="G9775" s="112">
        <v>44044</v>
      </c>
      <c r="H9775" s="98"/>
      <c r="I9775" s="123" t="str">
        <f t="shared" si="152"/>
        <v>SIM</v>
      </c>
      <c r="J9775" s="123"/>
      <c r="K9775" s="123"/>
      <c r="L9775" s="123"/>
      <c r="M9775" s="98"/>
      <c r="N9775" s="118"/>
    </row>
    <row r="9776" spans="1:14" x14ac:dyDescent="0.25">
      <c r="A9776" s="130">
        <v>88414552000197</v>
      </c>
      <c r="B9776" s="98" t="s">
        <v>12348</v>
      </c>
      <c r="C9776" s="123" t="s">
        <v>3812</v>
      </c>
      <c r="D9776" s="98" t="s">
        <v>13671</v>
      </c>
      <c r="E9776" s="98" t="s">
        <v>13669</v>
      </c>
      <c r="F9776" s="124">
        <v>11</v>
      </c>
      <c r="G9776" s="112">
        <v>41275</v>
      </c>
      <c r="H9776" s="98"/>
      <c r="I9776" s="123" t="str">
        <f t="shared" si="152"/>
        <v>NÃO</v>
      </c>
      <c r="J9776" s="123"/>
      <c r="K9776" s="123"/>
      <c r="L9776" s="123"/>
      <c r="M9776" s="98" t="s">
        <v>16350</v>
      </c>
      <c r="N9776" s="118"/>
    </row>
    <row r="9777" spans="1:14" x14ac:dyDescent="0.25">
      <c r="A9777" s="130">
        <v>6553762000100</v>
      </c>
      <c r="B9777" s="98" t="s">
        <v>12353</v>
      </c>
      <c r="C9777" s="123" t="s">
        <v>2926</v>
      </c>
      <c r="D9777" s="98" t="s">
        <v>13671</v>
      </c>
      <c r="E9777" s="98" t="s">
        <v>13669</v>
      </c>
      <c r="F9777" s="124">
        <v>11</v>
      </c>
      <c r="G9777" s="112">
        <v>41275</v>
      </c>
      <c r="H9777" s="98"/>
      <c r="I9777" s="123" t="str">
        <f t="shared" si="152"/>
        <v>NÃO</v>
      </c>
      <c r="J9777" s="123"/>
      <c r="K9777" s="123"/>
      <c r="L9777" s="123"/>
      <c r="M9777" s="98" t="s">
        <v>15592</v>
      </c>
      <c r="N9777" s="118"/>
    </row>
    <row r="9778" spans="1:14" x14ac:dyDescent="0.25">
      <c r="A9778" s="130">
        <v>83102459000123</v>
      </c>
      <c r="B9778" s="98" t="s">
        <v>12369</v>
      </c>
      <c r="C9778" s="123" t="s">
        <v>4289</v>
      </c>
      <c r="D9778" s="98" t="s">
        <v>13671</v>
      </c>
      <c r="E9778" s="98" t="s">
        <v>13669</v>
      </c>
      <c r="F9778" s="124">
        <v>14</v>
      </c>
      <c r="G9778" s="112">
        <v>44044</v>
      </c>
      <c r="H9778" s="98"/>
      <c r="I9778" s="123" t="str">
        <f t="shared" si="152"/>
        <v>SIM</v>
      </c>
      <c r="J9778" s="123"/>
      <c r="K9778" s="123"/>
      <c r="L9778" s="123"/>
      <c r="M9778" s="98"/>
      <c r="N9778" s="118"/>
    </row>
    <row r="9779" spans="1:14" x14ac:dyDescent="0.25">
      <c r="A9779" s="130">
        <v>10091544000160</v>
      </c>
      <c r="B9779" s="98" t="s">
        <v>12377</v>
      </c>
      <c r="C9779" s="123" t="s">
        <v>2758</v>
      </c>
      <c r="D9779" s="98" t="s">
        <v>13671</v>
      </c>
      <c r="E9779" s="98" t="s">
        <v>13669</v>
      </c>
      <c r="F9779" s="124">
        <v>11</v>
      </c>
      <c r="G9779" s="112">
        <v>41275</v>
      </c>
      <c r="H9779" s="98"/>
      <c r="I9779" s="123" t="str">
        <f t="shared" si="152"/>
        <v>NÃO</v>
      </c>
      <c r="J9779" s="123"/>
      <c r="K9779" s="123"/>
      <c r="L9779" s="123"/>
      <c r="M9779" s="98" t="s">
        <v>15391</v>
      </c>
      <c r="N9779" s="118"/>
    </row>
    <row r="9780" spans="1:14" x14ac:dyDescent="0.25">
      <c r="A9780" s="130">
        <v>27165653000187</v>
      </c>
      <c r="B9780" s="98" t="s">
        <v>12383</v>
      </c>
      <c r="C9780" s="123" t="s">
        <v>821</v>
      </c>
      <c r="D9780" s="98" t="s">
        <v>13671</v>
      </c>
      <c r="E9780" s="98" t="s">
        <v>13669</v>
      </c>
      <c r="F9780" s="124">
        <v>11</v>
      </c>
      <c r="G9780" s="112">
        <v>41275</v>
      </c>
      <c r="H9780" s="98"/>
      <c r="I9780" s="123" t="str">
        <f t="shared" si="152"/>
        <v>NÃO</v>
      </c>
      <c r="J9780" s="123"/>
      <c r="K9780" s="123"/>
      <c r="L9780" s="123"/>
      <c r="M9780" s="98" t="s">
        <v>14093</v>
      </c>
      <c r="N9780" s="118"/>
    </row>
    <row r="9781" spans="1:14" x14ac:dyDescent="0.25">
      <c r="A9781" s="130">
        <v>8778326000156</v>
      </c>
      <c r="B9781" s="98" t="s">
        <v>12389</v>
      </c>
      <c r="C9781" s="123" t="s">
        <v>2554</v>
      </c>
      <c r="D9781" s="98" t="s">
        <v>13671</v>
      </c>
      <c r="E9781" s="98" t="s">
        <v>13669</v>
      </c>
      <c r="F9781" s="124">
        <v>11</v>
      </c>
      <c r="G9781" s="112">
        <v>41335</v>
      </c>
      <c r="H9781" s="98"/>
      <c r="I9781" s="123" t="str">
        <f t="shared" si="152"/>
        <v>NÃO</v>
      </c>
      <c r="J9781" s="123"/>
      <c r="K9781" s="123"/>
      <c r="L9781" s="123"/>
      <c r="M9781" s="98"/>
      <c r="N9781" s="118"/>
    </row>
    <row r="9782" spans="1:14" x14ac:dyDescent="0.25">
      <c r="A9782" s="130">
        <v>6554786000175</v>
      </c>
      <c r="B9782" s="98" t="s">
        <v>12396</v>
      </c>
      <c r="C9782" s="123" t="s">
        <v>2926</v>
      </c>
      <c r="D9782" s="98" t="s">
        <v>13671</v>
      </c>
      <c r="E9782" s="98" t="s">
        <v>13669</v>
      </c>
      <c r="F9782" s="124">
        <v>11</v>
      </c>
      <c r="G9782" s="112">
        <v>41275</v>
      </c>
      <c r="H9782" s="98"/>
      <c r="I9782" s="123" t="str">
        <f t="shared" si="152"/>
        <v>NÃO</v>
      </c>
      <c r="J9782" s="123"/>
      <c r="K9782" s="123"/>
      <c r="L9782" s="123"/>
      <c r="M9782" s="98" t="s">
        <v>15595</v>
      </c>
      <c r="N9782" s="118"/>
    </row>
    <row r="9783" spans="1:14" x14ac:dyDescent="0.25">
      <c r="A9783" s="130">
        <v>8996886000187</v>
      </c>
      <c r="B9783" s="98" t="s">
        <v>12400</v>
      </c>
      <c r="C9783" s="123" t="s">
        <v>2554</v>
      </c>
      <c r="D9783" s="98" t="s">
        <v>13671</v>
      </c>
      <c r="E9783" s="98" t="s">
        <v>13669</v>
      </c>
      <c r="F9783" s="124">
        <v>14</v>
      </c>
      <c r="G9783" s="112">
        <v>44117</v>
      </c>
      <c r="H9783" s="98"/>
      <c r="I9783" s="123" t="str">
        <f t="shared" si="152"/>
        <v>SIM</v>
      </c>
      <c r="J9783" s="123"/>
      <c r="K9783" s="123"/>
      <c r="L9783" s="123"/>
      <c r="M9783" s="98"/>
      <c r="N9783" s="118"/>
    </row>
    <row r="9784" spans="1:14" x14ac:dyDescent="0.25">
      <c r="A9784" s="130">
        <v>82777301000190</v>
      </c>
      <c r="B9784" s="98" t="s">
        <v>12426</v>
      </c>
      <c r="C9784" s="123" t="s">
        <v>4289</v>
      </c>
      <c r="D9784" s="98" t="s">
        <v>13671</v>
      </c>
      <c r="E9784" s="98" t="s">
        <v>13669</v>
      </c>
      <c r="F9784" s="124">
        <v>14</v>
      </c>
      <c r="G9784" s="112">
        <v>44044</v>
      </c>
      <c r="H9784" s="98"/>
      <c r="I9784" s="123" t="str">
        <f t="shared" si="152"/>
        <v>SIM</v>
      </c>
      <c r="J9784" s="123"/>
      <c r="K9784" s="123"/>
      <c r="L9784" s="123"/>
      <c r="M9784" s="98"/>
      <c r="N9784" s="118"/>
    </row>
    <row r="9785" spans="1:14" x14ac:dyDescent="0.25">
      <c r="A9785" s="130">
        <v>10143246000176</v>
      </c>
      <c r="B9785" s="98" t="s">
        <v>12440</v>
      </c>
      <c r="C9785" s="123" t="s">
        <v>2758</v>
      </c>
      <c r="D9785" s="98" t="s">
        <v>13671</v>
      </c>
      <c r="E9785" s="98" t="s">
        <v>13669</v>
      </c>
      <c r="F9785" s="124">
        <v>11</v>
      </c>
      <c r="G9785" s="112">
        <v>41275</v>
      </c>
      <c r="H9785" s="98"/>
      <c r="I9785" s="123" t="str">
        <f t="shared" si="152"/>
        <v>NÃO</v>
      </c>
      <c r="J9785" s="123"/>
      <c r="K9785" s="123"/>
      <c r="L9785" s="123"/>
      <c r="M9785" s="98" t="s">
        <v>15414</v>
      </c>
      <c r="N9785" s="118"/>
    </row>
    <row r="9786" spans="1:14" x14ac:dyDescent="0.25">
      <c r="A9786" s="130">
        <v>76020452000105</v>
      </c>
      <c r="B9786" s="98" t="s">
        <v>12446</v>
      </c>
      <c r="C9786" s="123" t="s">
        <v>3143</v>
      </c>
      <c r="D9786" s="98" t="s">
        <v>13671</v>
      </c>
      <c r="E9786" s="98" t="s">
        <v>13669</v>
      </c>
      <c r="F9786" s="124">
        <v>11</v>
      </c>
      <c r="G9786" s="112">
        <v>41275</v>
      </c>
      <c r="H9786" s="98"/>
      <c r="I9786" s="123" t="str">
        <f t="shared" si="152"/>
        <v>NÃO</v>
      </c>
      <c r="J9786" s="123"/>
      <c r="K9786" s="123"/>
      <c r="L9786" s="123"/>
      <c r="M9786" s="98" t="s">
        <v>15794</v>
      </c>
      <c r="N9786" s="118"/>
    </row>
    <row r="9787" spans="1:14" x14ac:dyDescent="0.25">
      <c r="A9787" s="130">
        <v>18244376000107</v>
      </c>
      <c r="B9787" s="98" t="s">
        <v>12450</v>
      </c>
      <c r="C9787" s="123" t="s">
        <v>1356</v>
      </c>
      <c r="D9787" s="98" t="s">
        <v>13671</v>
      </c>
      <c r="E9787" s="98" t="s">
        <v>13669</v>
      </c>
      <c r="F9787" s="124">
        <v>11</v>
      </c>
      <c r="G9787" s="112">
        <v>41275</v>
      </c>
      <c r="H9787" s="98"/>
      <c r="I9787" s="123" t="str">
        <f t="shared" si="152"/>
        <v>NÃO</v>
      </c>
      <c r="J9787" s="123"/>
      <c r="K9787" s="123"/>
      <c r="L9787" s="123"/>
      <c r="M9787" s="98" t="s">
        <v>14662</v>
      </c>
      <c r="N9787" s="118"/>
    </row>
    <row r="9788" spans="1:14" x14ac:dyDescent="0.25">
      <c r="A9788" s="130">
        <v>46362661000168</v>
      </c>
      <c r="B9788" s="98" t="s">
        <v>12453</v>
      </c>
      <c r="C9788" s="123" t="s">
        <v>4626</v>
      </c>
      <c r="D9788" s="98" t="s">
        <v>13671</v>
      </c>
      <c r="E9788" s="98" t="s">
        <v>13669</v>
      </c>
      <c r="F9788" s="124">
        <v>11</v>
      </c>
      <c r="G9788" s="112">
        <v>43119</v>
      </c>
      <c r="H9788" s="98"/>
      <c r="I9788" s="123" t="str">
        <f t="shared" si="152"/>
        <v>NÃO</v>
      </c>
      <c r="J9788" s="123"/>
      <c r="K9788" s="123"/>
      <c r="L9788" s="123"/>
      <c r="M9788" s="98" t="s">
        <v>16814</v>
      </c>
      <c r="N9788" s="118"/>
    </row>
    <row r="9789" spans="1:14" x14ac:dyDescent="0.25">
      <c r="A9789" s="130">
        <v>45132495000140</v>
      </c>
      <c r="B9789" s="98" t="s">
        <v>12460</v>
      </c>
      <c r="C9789" s="123" t="s">
        <v>4626</v>
      </c>
      <c r="D9789" s="98" t="s">
        <v>13671</v>
      </c>
      <c r="E9789" s="98" t="s">
        <v>13669</v>
      </c>
      <c r="F9789" s="124">
        <v>11</v>
      </c>
      <c r="G9789" s="112">
        <v>43862</v>
      </c>
      <c r="H9789" s="98"/>
      <c r="I9789" s="123" t="str">
        <f t="shared" si="152"/>
        <v>NÃO</v>
      </c>
      <c r="J9789" s="123"/>
      <c r="K9789" s="123"/>
      <c r="L9789" s="123"/>
      <c r="M9789" s="98"/>
      <c r="N9789" s="118"/>
    </row>
    <row r="9790" spans="1:14" x14ac:dyDescent="0.25">
      <c r="A9790" s="130">
        <v>11097292000149</v>
      </c>
      <c r="B9790" s="98" t="s">
        <v>12461</v>
      </c>
      <c r="C9790" s="123" t="s">
        <v>2758</v>
      </c>
      <c r="D9790" s="98" t="s">
        <v>13671</v>
      </c>
      <c r="E9790" s="98" t="s">
        <v>13669</v>
      </c>
      <c r="F9790" s="124">
        <v>11</v>
      </c>
      <c r="G9790" s="112">
        <v>41275</v>
      </c>
      <c r="H9790" s="98"/>
      <c r="I9790" s="123" t="str">
        <f t="shared" si="152"/>
        <v>NÃO</v>
      </c>
      <c r="J9790" s="123"/>
      <c r="K9790" s="123"/>
      <c r="L9790" s="123"/>
      <c r="M9790" s="98"/>
      <c r="N9790" s="118"/>
    </row>
    <row r="9791" spans="1:14" x14ac:dyDescent="0.25">
      <c r="A9791" s="130">
        <v>27167410000188</v>
      </c>
      <c r="B9791" s="98" t="s">
        <v>12463</v>
      </c>
      <c r="C9791" s="123" t="s">
        <v>821</v>
      </c>
      <c r="D9791" s="98" t="s">
        <v>13671</v>
      </c>
      <c r="E9791" s="98" t="s">
        <v>13669</v>
      </c>
      <c r="F9791" s="124">
        <v>14</v>
      </c>
      <c r="G9791" s="112">
        <v>44013</v>
      </c>
      <c r="H9791" s="98"/>
      <c r="I9791" s="123" t="str">
        <f t="shared" si="152"/>
        <v>SIM</v>
      </c>
      <c r="J9791" s="123"/>
      <c r="K9791" s="123"/>
      <c r="L9791" s="123"/>
      <c r="M9791" s="98"/>
      <c r="N9791" s="118"/>
    </row>
    <row r="9792" spans="1:14" x14ac:dyDescent="0.25">
      <c r="A9792" s="130">
        <v>46363933000144</v>
      </c>
      <c r="B9792" s="98" t="s">
        <v>12467</v>
      </c>
      <c r="C9792" s="123" t="s">
        <v>4626</v>
      </c>
      <c r="D9792" s="98" t="s">
        <v>13671</v>
      </c>
      <c r="E9792" s="98" t="s">
        <v>13669</v>
      </c>
      <c r="F9792" s="124">
        <v>11</v>
      </c>
      <c r="G9792" s="112">
        <v>43418</v>
      </c>
      <c r="H9792" s="98"/>
      <c r="I9792" s="123" t="str">
        <f t="shared" si="152"/>
        <v>NÃO</v>
      </c>
      <c r="J9792" s="123"/>
      <c r="K9792" s="123"/>
      <c r="L9792" s="123"/>
      <c r="M9792" s="98"/>
      <c r="N9792" s="118"/>
    </row>
    <row r="9793" spans="1:14" x14ac:dyDescent="0.25">
      <c r="A9793" s="130">
        <v>29115474000160</v>
      </c>
      <c r="B9793" s="98" t="s">
        <v>12473</v>
      </c>
      <c r="C9793" s="123" t="s">
        <v>3513</v>
      </c>
      <c r="D9793" s="98" t="s">
        <v>13671</v>
      </c>
      <c r="E9793" s="98" t="s">
        <v>13669</v>
      </c>
      <c r="F9793" s="124">
        <v>11</v>
      </c>
      <c r="G9793" s="112">
        <v>41275</v>
      </c>
      <c r="H9793" s="98"/>
      <c r="I9793" s="123" t="str">
        <f t="shared" si="152"/>
        <v>NÃO</v>
      </c>
      <c r="J9793" s="123"/>
      <c r="K9793" s="123"/>
      <c r="L9793" s="123"/>
      <c r="M9793" s="98" t="s">
        <v>15989</v>
      </c>
      <c r="N9793" s="118"/>
    </row>
    <row r="9794" spans="1:14" x14ac:dyDescent="0.25">
      <c r="A9794" s="130">
        <v>5995766000177</v>
      </c>
      <c r="B9794" s="98" t="s">
        <v>12475</v>
      </c>
      <c r="C9794" s="123" t="s">
        <v>197</v>
      </c>
      <c r="D9794" s="98" t="s">
        <v>13671</v>
      </c>
      <c r="E9794" s="98" t="s">
        <v>13669</v>
      </c>
      <c r="F9794" s="124">
        <v>11</v>
      </c>
      <c r="G9794" s="112">
        <v>41275</v>
      </c>
      <c r="H9794" s="98"/>
      <c r="I9794" s="123" t="str">
        <f t="shared" si="152"/>
        <v>NÃO</v>
      </c>
      <c r="J9794" s="123"/>
      <c r="K9794" s="123"/>
      <c r="L9794" s="123"/>
      <c r="M9794" s="98" t="s">
        <v>13861</v>
      </c>
      <c r="N9794" s="118"/>
    </row>
    <row r="9795" spans="1:14" x14ac:dyDescent="0.25">
      <c r="A9795" s="130">
        <v>8184434000109</v>
      </c>
      <c r="B9795" s="98" t="s">
        <v>12478</v>
      </c>
      <c r="C9795" s="123" t="s">
        <v>3601</v>
      </c>
      <c r="D9795" s="98" t="s">
        <v>13671</v>
      </c>
      <c r="E9795" s="98" t="s">
        <v>13669</v>
      </c>
      <c r="F9795" s="124">
        <v>11</v>
      </c>
      <c r="G9795" s="112">
        <v>41275</v>
      </c>
      <c r="H9795" s="98"/>
      <c r="I9795" s="123" t="str">
        <f t="shared" ref="I9795:I9858" si="153">IFERROR(IF(OR(E9795="Ativos", E9795="Aposentados",E9795="Pensionistas"),IF(F9795&gt;=14,"SIM","NÃO"),""),"")</f>
        <v>NÃO</v>
      </c>
      <c r="J9795" s="123"/>
      <c r="K9795" s="123"/>
      <c r="L9795" s="123"/>
      <c r="M9795" s="98" t="s">
        <v>16088</v>
      </c>
      <c r="N9795" s="118"/>
    </row>
    <row r="9796" spans="1:14" x14ac:dyDescent="0.25">
      <c r="A9796" s="130">
        <v>12200135000180</v>
      </c>
      <c r="B9796" s="98" t="s">
        <v>12480</v>
      </c>
      <c r="C9796" s="123" t="s">
        <v>29</v>
      </c>
      <c r="D9796" s="98" t="s">
        <v>13671</v>
      </c>
      <c r="E9796" s="98" t="s">
        <v>13669</v>
      </c>
      <c r="F9796" s="124">
        <v>11</v>
      </c>
      <c r="G9796" s="112">
        <v>41275</v>
      </c>
      <c r="H9796" s="98"/>
      <c r="I9796" s="123" t="str">
        <f t="shared" si="153"/>
        <v>NÃO</v>
      </c>
      <c r="J9796" s="123"/>
      <c r="K9796" s="123"/>
      <c r="L9796" s="123"/>
      <c r="M9796" s="98" t="s">
        <v>13738</v>
      </c>
      <c r="N9796" s="118"/>
    </row>
    <row r="9797" spans="1:14" x14ac:dyDescent="0.25">
      <c r="A9797" s="130">
        <v>4365326000173</v>
      </c>
      <c r="B9797" s="98" t="s">
        <v>12497</v>
      </c>
      <c r="C9797" s="123" t="s">
        <v>133</v>
      </c>
      <c r="D9797" s="98" t="s">
        <v>13671</v>
      </c>
      <c r="E9797" s="98" t="s">
        <v>13669</v>
      </c>
      <c r="F9797" s="124">
        <v>11</v>
      </c>
      <c r="G9797" s="112">
        <v>41275</v>
      </c>
      <c r="H9797" s="98"/>
      <c r="I9797" s="123" t="str">
        <f t="shared" si="153"/>
        <v>NÃO</v>
      </c>
      <c r="J9797" s="123"/>
      <c r="K9797" s="123"/>
      <c r="L9797" s="123"/>
      <c r="M9797" s="98" t="s">
        <v>13844</v>
      </c>
      <c r="N9797" s="118"/>
    </row>
    <row r="9798" spans="1:14" x14ac:dyDescent="0.25">
      <c r="A9798" s="130">
        <v>7605850000162</v>
      </c>
      <c r="B9798" s="98" t="s">
        <v>12510</v>
      </c>
      <c r="C9798" s="123" t="s">
        <v>634</v>
      </c>
      <c r="D9798" s="98" t="s">
        <v>13671</v>
      </c>
      <c r="E9798" s="98" t="s">
        <v>13669</v>
      </c>
      <c r="F9798" s="124">
        <v>11</v>
      </c>
      <c r="G9798" s="112">
        <v>42278</v>
      </c>
      <c r="H9798" s="98"/>
      <c r="I9798" s="123" t="str">
        <f t="shared" si="153"/>
        <v>NÃO</v>
      </c>
      <c r="J9798" s="123"/>
      <c r="K9798" s="123"/>
      <c r="L9798" s="123"/>
      <c r="M9798" s="98" t="s">
        <v>14015</v>
      </c>
      <c r="N9798" s="118"/>
    </row>
    <row r="9799" spans="1:14" x14ac:dyDescent="0.25">
      <c r="A9799" s="130">
        <v>29131075000193</v>
      </c>
      <c r="B9799" s="98" t="s">
        <v>12525</v>
      </c>
      <c r="C9799" s="123" t="s">
        <v>3513</v>
      </c>
      <c r="D9799" s="98" t="s">
        <v>13671</v>
      </c>
      <c r="E9799" s="98" t="s">
        <v>13669</v>
      </c>
      <c r="F9799" s="124">
        <v>11</v>
      </c>
      <c r="G9799" s="112">
        <v>41275</v>
      </c>
      <c r="H9799" s="98"/>
      <c r="I9799" s="123" t="str">
        <f t="shared" si="153"/>
        <v>NÃO</v>
      </c>
      <c r="J9799" s="123"/>
      <c r="K9799" s="123"/>
      <c r="L9799" s="123"/>
      <c r="M9799" s="98" t="s">
        <v>15993</v>
      </c>
      <c r="N9799" s="118"/>
    </row>
    <row r="9800" spans="1:14" x14ac:dyDescent="0.25">
      <c r="A9800" s="130">
        <v>44477909000100</v>
      </c>
      <c r="B9800" s="98" t="s">
        <v>12527</v>
      </c>
      <c r="C9800" s="123" t="s">
        <v>4626</v>
      </c>
      <c r="D9800" s="98" t="s">
        <v>13671</v>
      </c>
      <c r="E9800" s="98" t="s">
        <v>13669</v>
      </c>
      <c r="F9800" s="124">
        <v>11</v>
      </c>
      <c r="G9800" s="112">
        <v>41275</v>
      </c>
      <c r="H9800" s="98"/>
      <c r="I9800" s="123" t="str">
        <f t="shared" si="153"/>
        <v>NÃO</v>
      </c>
      <c r="J9800" s="123"/>
      <c r="K9800" s="123"/>
      <c r="L9800" s="123"/>
      <c r="M9800" s="98" t="s">
        <v>16823</v>
      </c>
      <c r="N9800" s="118"/>
    </row>
    <row r="9801" spans="1:14" x14ac:dyDescent="0.25">
      <c r="A9801" s="130">
        <v>76282656000106</v>
      </c>
      <c r="B9801" s="98" t="s">
        <v>12529</v>
      </c>
      <c r="C9801" s="123" t="s">
        <v>3143</v>
      </c>
      <c r="D9801" s="98" t="s">
        <v>13671</v>
      </c>
      <c r="E9801" s="98" t="s">
        <v>13669</v>
      </c>
      <c r="F9801" s="124">
        <v>11</v>
      </c>
      <c r="G9801" s="112">
        <v>41275</v>
      </c>
      <c r="H9801" s="98"/>
      <c r="I9801" s="123" t="str">
        <f t="shared" si="153"/>
        <v>NÃO</v>
      </c>
      <c r="J9801" s="123"/>
      <c r="K9801" s="123"/>
      <c r="L9801" s="123"/>
      <c r="M9801" s="98" t="s">
        <v>15823</v>
      </c>
      <c r="N9801" s="118"/>
    </row>
    <row r="9802" spans="1:14" x14ac:dyDescent="0.25">
      <c r="A9802" s="130">
        <v>76017466000161</v>
      </c>
      <c r="B9802" s="98" t="s">
        <v>12539</v>
      </c>
      <c r="C9802" s="123" t="s">
        <v>3143</v>
      </c>
      <c r="D9802" s="98" t="s">
        <v>13671</v>
      </c>
      <c r="E9802" s="98" t="s">
        <v>13669</v>
      </c>
      <c r="F9802" s="124">
        <v>11</v>
      </c>
      <c r="G9802" s="112">
        <v>41275</v>
      </c>
      <c r="H9802" s="98"/>
      <c r="I9802" s="123" t="str">
        <f t="shared" si="153"/>
        <v>NÃO</v>
      </c>
      <c r="J9802" s="123"/>
      <c r="K9802" s="123"/>
      <c r="L9802" s="123"/>
      <c r="M9802" s="98" t="s">
        <v>15828</v>
      </c>
      <c r="N9802" s="118"/>
    </row>
    <row r="9803" spans="1:14" x14ac:dyDescent="0.25">
      <c r="A9803" s="130">
        <v>76206481000158</v>
      </c>
      <c r="B9803" s="98" t="s">
        <v>12547</v>
      </c>
      <c r="C9803" s="123" t="s">
        <v>3143</v>
      </c>
      <c r="D9803" s="98" t="s">
        <v>13671</v>
      </c>
      <c r="E9803" s="98" t="s">
        <v>13669</v>
      </c>
      <c r="F9803" s="124">
        <v>14</v>
      </c>
      <c r="G9803" s="112">
        <v>43908</v>
      </c>
      <c r="H9803" s="98"/>
      <c r="I9803" s="123" t="str">
        <f t="shared" si="153"/>
        <v>SIM</v>
      </c>
      <c r="J9803" s="123"/>
      <c r="K9803" s="123"/>
      <c r="L9803" s="123"/>
      <c r="M9803" s="98"/>
      <c r="N9803" s="118"/>
    </row>
    <row r="9804" spans="1:14" x14ac:dyDescent="0.25">
      <c r="A9804" s="130">
        <v>28580694000100</v>
      </c>
      <c r="B9804" s="98" t="s">
        <v>12548</v>
      </c>
      <c r="C9804" s="123" t="s">
        <v>3513</v>
      </c>
      <c r="D9804" s="98" t="s">
        <v>13671</v>
      </c>
      <c r="E9804" s="98" t="s">
        <v>13669</v>
      </c>
      <c r="F9804" s="124">
        <v>11</v>
      </c>
      <c r="G9804" s="112">
        <v>41275</v>
      </c>
      <c r="H9804" s="98"/>
      <c r="I9804" s="123" t="str">
        <f t="shared" si="153"/>
        <v>NÃO</v>
      </c>
      <c r="J9804" s="123"/>
      <c r="K9804" s="123"/>
      <c r="L9804" s="123"/>
      <c r="M9804" s="98" t="s">
        <v>15997</v>
      </c>
      <c r="N9804" s="118"/>
    </row>
    <row r="9805" spans="1:14" x14ac:dyDescent="0.25">
      <c r="A9805" s="130">
        <v>45353307000104</v>
      </c>
      <c r="B9805" s="98" t="s">
        <v>12556</v>
      </c>
      <c r="C9805" s="123" t="s">
        <v>4626</v>
      </c>
      <c r="D9805" s="98" t="s">
        <v>13671</v>
      </c>
      <c r="E9805" s="98" t="s">
        <v>13669</v>
      </c>
      <c r="F9805" s="124">
        <v>11</v>
      </c>
      <c r="G9805" s="112">
        <v>40898</v>
      </c>
      <c r="H9805" s="98"/>
      <c r="I9805" s="123" t="str">
        <f t="shared" si="153"/>
        <v>NÃO</v>
      </c>
      <c r="J9805" s="123"/>
      <c r="K9805" s="123"/>
      <c r="L9805" s="123"/>
      <c r="M9805" s="98" t="s">
        <v>16834</v>
      </c>
      <c r="N9805" s="118"/>
    </row>
    <row r="9806" spans="1:14" x14ac:dyDescent="0.25">
      <c r="A9806" s="130">
        <v>27174119000137</v>
      </c>
      <c r="B9806" s="98" t="s">
        <v>12558</v>
      </c>
      <c r="C9806" s="123" t="s">
        <v>821</v>
      </c>
      <c r="D9806" s="98" t="s">
        <v>13671</v>
      </c>
      <c r="E9806" s="98" t="s">
        <v>13669</v>
      </c>
      <c r="F9806" s="124">
        <v>11</v>
      </c>
      <c r="G9806" s="112">
        <v>42450</v>
      </c>
      <c r="H9806" s="98"/>
      <c r="I9806" s="123" t="str">
        <f t="shared" si="153"/>
        <v>NÃO</v>
      </c>
      <c r="J9806" s="123"/>
      <c r="K9806" s="123"/>
      <c r="L9806" s="123"/>
      <c r="M9806" s="98" t="s">
        <v>14097</v>
      </c>
      <c r="N9806" s="118"/>
    </row>
    <row r="9807" spans="1:14" x14ac:dyDescent="0.25">
      <c r="A9807" s="130">
        <v>11043312000107</v>
      </c>
      <c r="B9807" s="98" t="s">
        <v>12566</v>
      </c>
      <c r="C9807" s="123" t="s">
        <v>2758</v>
      </c>
      <c r="D9807" s="98" t="s">
        <v>13671</v>
      </c>
      <c r="E9807" s="98" t="s">
        <v>13669</v>
      </c>
      <c r="F9807" s="124">
        <v>11</v>
      </c>
      <c r="G9807" s="112">
        <v>41765</v>
      </c>
      <c r="H9807" s="98"/>
      <c r="I9807" s="123" t="str">
        <f t="shared" si="153"/>
        <v>NÃO</v>
      </c>
      <c r="J9807" s="123"/>
      <c r="K9807" s="123"/>
      <c r="L9807" s="123"/>
      <c r="M9807" s="98"/>
      <c r="N9807" s="118"/>
    </row>
    <row r="9808" spans="1:14" x14ac:dyDescent="0.25">
      <c r="A9808" s="130">
        <v>22678874000135</v>
      </c>
      <c r="B9808" s="98" t="s">
        <v>12586</v>
      </c>
      <c r="C9808" s="123" t="s">
        <v>1356</v>
      </c>
      <c r="D9808" s="98" t="s">
        <v>13671</v>
      </c>
      <c r="E9808" s="98" t="s">
        <v>13669</v>
      </c>
      <c r="F9808" s="124">
        <v>11</v>
      </c>
      <c r="G9808" s="112">
        <v>41275</v>
      </c>
      <c r="H9808" s="98"/>
      <c r="I9808" s="123" t="str">
        <f t="shared" si="153"/>
        <v>NÃO</v>
      </c>
      <c r="J9808" s="123"/>
      <c r="K9808" s="123"/>
      <c r="L9808" s="123"/>
      <c r="M9808" s="98" t="s">
        <v>14683</v>
      </c>
      <c r="N9808" s="118"/>
    </row>
    <row r="9809" spans="1:14" x14ac:dyDescent="0.25">
      <c r="A9809" s="130">
        <v>7782840000100</v>
      </c>
      <c r="B9809" s="98" t="s">
        <v>12589</v>
      </c>
      <c r="C9809" s="123" t="s">
        <v>634</v>
      </c>
      <c r="D9809" s="98" t="s">
        <v>13671</v>
      </c>
      <c r="E9809" s="98" t="s">
        <v>13669</v>
      </c>
      <c r="F9809" s="124">
        <v>14</v>
      </c>
      <c r="G9809" s="112">
        <v>44136</v>
      </c>
      <c r="H9809" s="98"/>
      <c r="I9809" s="123" t="str">
        <f t="shared" si="153"/>
        <v>SIM</v>
      </c>
      <c r="J9809" s="123"/>
      <c r="K9809" s="123"/>
      <c r="L9809" s="123"/>
      <c r="M9809" s="98"/>
      <c r="N9809" s="118"/>
    </row>
    <row r="9810" spans="1:14" x14ac:dyDescent="0.25">
      <c r="A9810" s="130">
        <v>8241747000143</v>
      </c>
      <c r="B9810" s="98" t="s">
        <v>12616</v>
      </c>
      <c r="C9810" s="123" t="s">
        <v>3601</v>
      </c>
      <c r="D9810" s="98" t="s">
        <v>13671</v>
      </c>
      <c r="E9810" s="98" t="s">
        <v>13669</v>
      </c>
      <c r="F9810" s="124">
        <v>11</v>
      </c>
      <c r="G9810" s="112">
        <v>41275</v>
      </c>
      <c r="H9810" s="98"/>
      <c r="I9810" s="123" t="str">
        <f t="shared" si="153"/>
        <v>NÃO</v>
      </c>
      <c r="J9810" s="123"/>
      <c r="K9810" s="123"/>
      <c r="L9810" s="123"/>
      <c r="M9810" s="98" t="s">
        <v>16098</v>
      </c>
      <c r="N9810" s="118"/>
    </row>
    <row r="9811" spans="1:14" x14ac:dyDescent="0.25">
      <c r="A9811" s="130">
        <v>28521748000159</v>
      </c>
      <c r="B9811" s="98" t="s">
        <v>12627</v>
      </c>
      <c r="C9811" s="123" t="s">
        <v>3513</v>
      </c>
      <c r="D9811" s="98" t="s">
        <v>13671</v>
      </c>
      <c r="E9811" s="98" t="s">
        <v>13669</v>
      </c>
      <c r="F9811" s="124">
        <v>12.5</v>
      </c>
      <c r="G9811" s="112">
        <v>42824</v>
      </c>
      <c r="H9811" s="98"/>
      <c r="I9811" s="123" t="str">
        <f t="shared" si="153"/>
        <v>NÃO</v>
      </c>
      <c r="J9811" s="123"/>
      <c r="K9811" s="123"/>
      <c r="L9811" s="123"/>
      <c r="M9811" s="98"/>
      <c r="N9811" s="118"/>
    </row>
    <row r="9812" spans="1:14" x14ac:dyDescent="0.25">
      <c r="A9812" s="130">
        <v>18187823000133</v>
      </c>
      <c r="B9812" s="98" t="s">
        <v>12670</v>
      </c>
      <c r="C9812" s="123" t="s">
        <v>1356</v>
      </c>
      <c r="D9812" s="98" t="s">
        <v>13671</v>
      </c>
      <c r="E9812" s="98" t="s">
        <v>13669</v>
      </c>
      <c r="F9812" s="124">
        <v>11</v>
      </c>
      <c r="G9812" s="112">
        <v>41313</v>
      </c>
      <c r="H9812" s="98"/>
      <c r="I9812" s="123" t="str">
        <f t="shared" si="153"/>
        <v>NÃO</v>
      </c>
      <c r="J9812" s="123"/>
      <c r="K9812" s="123"/>
      <c r="L9812" s="123"/>
      <c r="M9812" s="98"/>
      <c r="N9812" s="118"/>
    </row>
    <row r="9813" spans="1:14" x14ac:dyDescent="0.25">
      <c r="A9813" s="130">
        <v>1614517000133</v>
      </c>
      <c r="B9813" s="98" t="s">
        <v>12692</v>
      </c>
      <c r="C9813" s="123" t="s">
        <v>2274</v>
      </c>
      <c r="D9813" s="98" t="s">
        <v>13671</v>
      </c>
      <c r="E9813" s="98" t="s">
        <v>13669</v>
      </c>
      <c r="F9813" s="124">
        <v>14</v>
      </c>
      <c r="G9813" s="112">
        <v>44044</v>
      </c>
      <c r="H9813" s="98"/>
      <c r="I9813" s="123" t="str">
        <f t="shared" si="153"/>
        <v>SIM</v>
      </c>
      <c r="J9813" s="123"/>
      <c r="K9813" s="123"/>
      <c r="L9813" s="123"/>
      <c r="M9813" s="98"/>
      <c r="N9813" s="118"/>
    </row>
    <row r="9814" spans="1:14" x14ac:dyDescent="0.25">
      <c r="A9814" s="130">
        <v>12459616000104</v>
      </c>
      <c r="B9814" s="98" t="s">
        <v>12696</v>
      </c>
      <c r="C9814" s="123" t="s">
        <v>634</v>
      </c>
      <c r="D9814" s="98" t="s">
        <v>13671</v>
      </c>
      <c r="E9814" s="98" t="s">
        <v>13669</v>
      </c>
      <c r="F9814" s="124">
        <v>11</v>
      </c>
      <c r="G9814" s="112">
        <v>41275</v>
      </c>
      <c r="H9814" s="98"/>
      <c r="I9814" s="123" t="str">
        <f t="shared" si="153"/>
        <v>NÃO</v>
      </c>
      <c r="J9814" s="123"/>
      <c r="K9814" s="123"/>
      <c r="L9814" s="123"/>
      <c r="M9814" s="98"/>
      <c r="N9814" s="118"/>
    </row>
    <row r="9815" spans="1:14" x14ac:dyDescent="0.25">
      <c r="A9815" s="130">
        <v>10404184000109</v>
      </c>
      <c r="B9815" s="98" t="s">
        <v>12703</v>
      </c>
      <c r="C9815" s="123" t="s">
        <v>2758</v>
      </c>
      <c r="D9815" s="98" t="s">
        <v>13671</v>
      </c>
      <c r="E9815" s="98" t="s">
        <v>13669</v>
      </c>
      <c r="F9815" s="124">
        <v>11</v>
      </c>
      <c r="G9815" s="112">
        <v>41275</v>
      </c>
      <c r="H9815" s="98"/>
      <c r="I9815" s="123" t="str">
        <f t="shared" si="153"/>
        <v>NÃO</v>
      </c>
      <c r="J9815" s="123"/>
      <c r="K9815" s="123"/>
      <c r="L9815" s="123"/>
      <c r="M9815" s="98" t="s">
        <v>15427</v>
      </c>
      <c r="N9815" s="118"/>
    </row>
    <row r="9816" spans="1:14" x14ac:dyDescent="0.25">
      <c r="A9816" s="130">
        <v>16854531000181</v>
      </c>
      <c r="B9816" s="98" t="s">
        <v>12704</v>
      </c>
      <c r="C9816" s="123" t="s">
        <v>1356</v>
      </c>
      <c r="D9816" s="98" t="s">
        <v>13671</v>
      </c>
      <c r="E9816" s="98" t="s">
        <v>13669</v>
      </c>
      <c r="F9816" s="124">
        <v>11</v>
      </c>
      <c r="G9816" s="112">
        <v>41275</v>
      </c>
      <c r="H9816" s="98"/>
      <c r="I9816" s="123" t="str">
        <f t="shared" si="153"/>
        <v>NÃO</v>
      </c>
      <c r="J9816" s="123"/>
      <c r="K9816" s="123"/>
      <c r="L9816" s="123"/>
      <c r="M9816" s="98" t="s">
        <v>14699</v>
      </c>
      <c r="N9816" s="118"/>
    </row>
    <row r="9817" spans="1:14" x14ac:dyDescent="0.25">
      <c r="A9817" s="130">
        <v>46523171000104</v>
      </c>
      <c r="B9817" s="98" t="s">
        <v>12714</v>
      </c>
      <c r="C9817" s="123" t="s">
        <v>4626</v>
      </c>
      <c r="D9817" s="98" t="s">
        <v>13671</v>
      </c>
      <c r="E9817" s="98" t="s">
        <v>13669</v>
      </c>
      <c r="F9817" s="124">
        <v>11</v>
      </c>
      <c r="G9817" s="112">
        <v>41518</v>
      </c>
      <c r="H9817" s="98"/>
      <c r="I9817" s="123" t="str">
        <f t="shared" si="153"/>
        <v>NÃO</v>
      </c>
      <c r="J9817" s="123"/>
      <c r="K9817" s="123"/>
      <c r="L9817" s="123"/>
      <c r="M9817" s="98" t="s">
        <v>16860</v>
      </c>
      <c r="N9817" s="118"/>
    </row>
    <row r="9818" spans="1:14" x14ac:dyDescent="0.25">
      <c r="A9818" s="130">
        <v>75326066000175</v>
      </c>
      <c r="B9818" s="98" t="s">
        <v>12716</v>
      </c>
      <c r="C9818" s="123" t="s">
        <v>4289</v>
      </c>
      <c r="D9818" s="98" t="s">
        <v>13671</v>
      </c>
      <c r="E9818" s="98" t="s">
        <v>13669</v>
      </c>
      <c r="F9818" s="124">
        <v>11</v>
      </c>
      <c r="G9818" s="112">
        <v>41495</v>
      </c>
      <c r="H9818" s="98"/>
      <c r="I9818" s="123" t="str">
        <f t="shared" si="153"/>
        <v>NÃO</v>
      </c>
      <c r="J9818" s="123"/>
      <c r="K9818" s="123"/>
      <c r="L9818" s="123"/>
      <c r="M9818" s="98"/>
      <c r="N9818" s="118"/>
    </row>
    <row r="9819" spans="1:14" x14ac:dyDescent="0.25">
      <c r="A9819" s="130">
        <v>82892316000108</v>
      </c>
      <c r="B9819" s="98" t="s">
        <v>12737</v>
      </c>
      <c r="C9819" s="123" t="s">
        <v>4289</v>
      </c>
      <c r="D9819" s="98" t="s">
        <v>13671</v>
      </c>
      <c r="E9819" s="98" t="s">
        <v>13669</v>
      </c>
      <c r="F9819" s="124">
        <v>11</v>
      </c>
      <c r="G9819" s="112">
        <v>41872</v>
      </c>
      <c r="H9819" s="98"/>
      <c r="I9819" s="123" t="str">
        <f t="shared" si="153"/>
        <v>NÃO</v>
      </c>
      <c r="J9819" s="123"/>
      <c r="K9819" s="123"/>
      <c r="L9819" s="123"/>
      <c r="M9819" s="98" t="s">
        <v>16636</v>
      </c>
      <c r="N9819" s="118"/>
    </row>
    <row r="9820" spans="1:14" x14ac:dyDescent="0.25">
      <c r="A9820" s="130">
        <v>24851511000185</v>
      </c>
      <c r="B9820" s="98" t="s">
        <v>12741</v>
      </c>
      <c r="C9820" s="123" t="s">
        <v>5227</v>
      </c>
      <c r="D9820" s="98" t="s">
        <v>13671</v>
      </c>
      <c r="E9820" s="98" t="s">
        <v>13669</v>
      </c>
      <c r="F9820" s="124">
        <v>11</v>
      </c>
      <c r="G9820" s="112">
        <v>41275</v>
      </c>
      <c r="H9820" s="98"/>
      <c r="I9820" s="123" t="str">
        <f t="shared" si="153"/>
        <v>NÃO</v>
      </c>
      <c r="J9820" s="123"/>
      <c r="K9820" s="123"/>
      <c r="L9820" s="123"/>
      <c r="M9820" s="98" t="s">
        <v>15436</v>
      </c>
      <c r="N9820" s="118"/>
    </row>
    <row r="9821" spans="1:14" x14ac:dyDescent="0.25">
      <c r="A9821" s="130">
        <v>10144038000191</v>
      </c>
      <c r="B9821" s="98" t="s">
        <v>12747</v>
      </c>
      <c r="C9821" s="123" t="s">
        <v>2758</v>
      </c>
      <c r="D9821" s="98" t="s">
        <v>13671</v>
      </c>
      <c r="E9821" s="98" t="s">
        <v>13669</v>
      </c>
      <c r="F9821" s="124">
        <v>11</v>
      </c>
      <c r="G9821" s="112">
        <v>41275</v>
      </c>
      <c r="H9821" s="98"/>
      <c r="I9821" s="123" t="str">
        <f t="shared" si="153"/>
        <v>NÃO</v>
      </c>
      <c r="J9821" s="123"/>
      <c r="K9821" s="123"/>
      <c r="L9821" s="123"/>
      <c r="M9821" s="98" t="s">
        <v>15436</v>
      </c>
      <c r="N9821" s="118"/>
    </row>
    <row r="9822" spans="1:14" x14ac:dyDescent="0.25">
      <c r="A9822" s="130">
        <v>10215176000114</v>
      </c>
      <c r="B9822" s="98" t="s">
        <v>12753</v>
      </c>
      <c r="C9822" s="123" t="s">
        <v>2758</v>
      </c>
      <c r="D9822" s="98" t="s">
        <v>13671</v>
      </c>
      <c r="E9822" s="98" t="s">
        <v>13669</v>
      </c>
      <c r="F9822" s="124">
        <v>11</v>
      </c>
      <c r="G9822" s="112">
        <v>41275</v>
      </c>
      <c r="H9822" s="98"/>
      <c r="I9822" s="123" t="str">
        <f t="shared" si="153"/>
        <v>NÃO</v>
      </c>
      <c r="J9822" s="123"/>
      <c r="K9822" s="123"/>
      <c r="L9822" s="123"/>
      <c r="M9822" s="98" t="s">
        <v>15438</v>
      </c>
      <c r="N9822" s="118"/>
    </row>
    <row r="9823" spans="1:14" x14ac:dyDescent="0.25">
      <c r="A9823" s="130">
        <v>18008193000192</v>
      </c>
      <c r="B9823" s="98" t="s">
        <v>12760</v>
      </c>
      <c r="C9823" s="123" t="s">
        <v>1356</v>
      </c>
      <c r="D9823" s="98" t="s">
        <v>13671</v>
      </c>
      <c r="E9823" s="98" t="s">
        <v>13669</v>
      </c>
      <c r="F9823" s="124">
        <v>11</v>
      </c>
      <c r="G9823" s="112">
        <v>42712</v>
      </c>
      <c r="H9823" s="98"/>
      <c r="I9823" s="123" t="str">
        <f t="shared" si="153"/>
        <v>NÃO</v>
      </c>
      <c r="J9823" s="123"/>
      <c r="K9823" s="123"/>
      <c r="L9823" s="123"/>
      <c r="M9823" s="98" t="s">
        <v>14709</v>
      </c>
      <c r="N9823" s="118"/>
    </row>
    <row r="9824" spans="1:14" x14ac:dyDescent="0.25">
      <c r="A9824" s="130">
        <v>76017458000115</v>
      </c>
      <c r="B9824" s="98" t="s">
        <v>12770</v>
      </c>
      <c r="C9824" s="123" t="s">
        <v>3143</v>
      </c>
      <c r="D9824" s="98" t="s">
        <v>13671</v>
      </c>
      <c r="E9824" s="98" t="s">
        <v>13669</v>
      </c>
      <c r="F9824" s="124">
        <v>14</v>
      </c>
      <c r="G9824" s="112">
        <v>44197</v>
      </c>
      <c r="H9824" s="98"/>
      <c r="I9824" s="123" t="str">
        <f t="shared" si="153"/>
        <v>SIM</v>
      </c>
      <c r="J9824" s="123"/>
      <c r="K9824" s="123"/>
      <c r="L9824" s="123"/>
      <c r="M9824" s="98" t="s">
        <v>15846</v>
      </c>
      <c r="N9824" s="118"/>
    </row>
    <row r="9825" spans="1:14" x14ac:dyDescent="0.25">
      <c r="A9825" s="130">
        <v>76977768000181</v>
      </c>
      <c r="B9825" s="98" t="s">
        <v>12779</v>
      </c>
      <c r="C9825" s="123" t="s">
        <v>3143</v>
      </c>
      <c r="D9825" s="98" t="s">
        <v>13671</v>
      </c>
      <c r="E9825" s="98" t="s">
        <v>13669</v>
      </c>
      <c r="F9825" s="124">
        <v>11</v>
      </c>
      <c r="G9825" s="112">
        <v>41275</v>
      </c>
      <c r="H9825" s="98"/>
      <c r="I9825" s="123" t="str">
        <f t="shared" si="153"/>
        <v>NÃO</v>
      </c>
      <c r="J9825" s="123"/>
      <c r="K9825" s="123"/>
      <c r="L9825" s="123"/>
      <c r="M9825" s="98" t="s">
        <v>15851</v>
      </c>
      <c r="N9825" s="118"/>
    </row>
    <row r="9826" spans="1:14" x14ac:dyDescent="0.25">
      <c r="A9826" s="130">
        <v>6554430000131</v>
      </c>
      <c r="B9826" s="98" t="s">
        <v>12785</v>
      </c>
      <c r="C9826" s="123" t="s">
        <v>2926</v>
      </c>
      <c r="D9826" s="98" t="s">
        <v>13671</v>
      </c>
      <c r="E9826" s="98" t="s">
        <v>13669</v>
      </c>
      <c r="F9826" s="124">
        <v>14</v>
      </c>
      <c r="G9826" s="112">
        <v>44166</v>
      </c>
      <c r="H9826" s="98"/>
      <c r="I9826" s="123" t="str">
        <f t="shared" si="153"/>
        <v>SIM</v>
      </c>
      <c r="J9826" s="123"/>
      <c r="K9826" s="123"/>
      <c r="L9826" s="123"/>
      <c r="M9826" s="98"/>
      <c r="N9826" s="118"/>
    </row>
    <row r="9827" spans="1:14" x14ac:dyDescent="0.25">
      <c r="A9827" s="130">
        <v>18602011000107</v>
      </c>
      <c r="B9827" s="98" t="s">
        <v>12801</v>
      </c>
      <c r="C9827" s="123" t="s">
        <v>1356</v>
      </c>
      <c r="D9827" s="98" t="s">
        <v>13671</v>
      </c>
      <c r="E9827" s="98" t="s">
        <v>13669</v>
      </c>
      <c r="F9827" s="124">
        <v>11</v>
      </c>
      <c r="G9827" s="112">
        <v>41275</v>
      </c>
      <c r="H9827" s="98"/>
      <c r="I9827" s="123" t="str">
        <f t="shared" si="153"/>
        <v>NÃO</v>
      </c>
      <c r="J9827" s="123"/>
      <c r="K9827" s="123"/>
      <c r="L9827" s="123"/>
      <c r="M9827" s="98" t="s">
        <v>14715</v>
      </c>
      <c r="N9827" s="118"/>
    </row>
    <row r="9828" spans="1:14" x14ac:dyDescent="0.25">
      <c r="A9828" s="130">
        <v>18468033000126</v>
      </c>
      <c r="B9828" s="98" t="s">
        <v>12802</v>
      </c>
      <c r="C9828" s="123" t="s">
        <v>1356</v>
      </c>
      <c r="D9828" s="98" t="s">
        <v>13671</v>
      </c>
      <c r="E9828" s="98" t="s">
        <v>13669</v>
      </c>
      <c r="F9828" s="124">
        <v>11</v>
      </c>
      <c r="G9828" s="112">
        <v>41275</v>
      </c>
      <c r="H9828" s="98"/>
      <c r="I9828" s="123" t="str">
        <f t="shared" si="153"/>
        <v>NÃO</v>
      </c>
      <c r="J9828" s="123"/>
      <c r="K9828" s="123"/>
      <c r="L9828" s="123"/>
      <c r="M9828" s="98" t="s">
        <v>14717</v>
      </c>
      <c r="N9828" s="118"/>
    </row>
    <row r="9829" spans="1:14" x14ac:dyDescent="0.25">
      <c r="A9829" s="130">
        <v>10408839000117</v>
      </c>
      <c r="B9829" s="98" t="s">
        <v>12807</v>
      </c>
      <c r="C9829" s="123" t="s">
        <v>2758</v>
      </c>
      <c r="D9829" s="98" t="s">
        <v>13671</v>
      </c>
      <c r="E9829" s="98" t="s">
        <v>13669</v>
      </c>
      <c r="F9829" s="124">
        <v>11</v>
      </c>
      <c r="G9829" s="112">
        <v>41275</v>
      </c>
      <c r="H9829" s="98"/>
      <c r="I9829" s="123" t="str">
        <f t="shared" si="153"/>
        <v>NÃO</v>
      </c>
      <c r="J9829" s="123"/>
      <c r="K9829" s="123"/>
      <c r="L9829" s="123"/>
      <c r="M9829" s="98" t="s">
        <v>15448</v>
      </c>
      <c r="N9829" s="118"/>
    </row>
    <row r="9830" spans="1:14" x14ac:dyDescent="0.25">
      <c r="A9830" s="130">
        <v>6553796000196</v>
      </c>
      <c r="B9830" s="98" t="s">
        <v>12808</v>
      </c>
      <c r="C9830" s="123" t="s">
        <v>2926</v>
      </c>
      <c r="D9830" s="98" t="s">
        <v>13671</v>
      </c>
      <c r="E9830" s="98" t="s">
        <v>13669</v>
      </c>
      <c r="F9830" s="124">
        <v>11</v>
      </c>
      <c r="G9830" s="112">
        <v>41108</v>
      </c>
      <c r="H9830" s="98"/>
      <c r="I9830" s="123" t="str">
        <f t="shared" si="153"/>
        <v>NÃO</v>
      </c>
      <c r="J9830" s="123"/>
      <c r="K9830" s="123"/>
      <c r="L9830" s="123"/>
      <c r="M9830" s="98" t="s">
        <v>15618</v>
      </c>
      <c r="N9830" s="118"/>
    </row>
    <row r="9831" spans="1:14" x14ac:dyDescent="0.25">
      <c r="A9831" s="130">
        <v>10106227000170</v>
      </c>
      <c r="B9831" s="98" t="s">
        <v>12814</v>
      </c>
      <c r="C9831" s="123" t="s">
        <v>2758</v>
      </c>
      <c r="D9831" s="98" t="s">
        <v>13671</v>
      </c>
      <c r="E9831" s="98" t="s">
        <v>13669</v>
      </c>
      <c r="F9831" s="124">
        <v>11</v>
      </c>
      <c r="G9831" s="112">
        <v>41275</v>
      </c>
      <c r="H9831" s="98"/>
      <c r="I9831" s="123" t="str">
        <f t="shared" si="153"/>
        <v>NÃO</v>
      </c>
      <c r="J9831" s="123"/>
      <c r="K9831" s="123"/>
      <c r="L9831" s="123"/>
      <c r="M9831" s="98" t="s">
        <v>15452</v>
      </c>
      <c r="N9831" s="118"/>
    </row>
    <row r="9832" spans="1:14" x14ac:dyDescent="0.25">
      <c r="A9832" s="130">
        <v>87455531000157</v>
      </c>
      <c r="B9832" s="98" t="s">
        <v>12825</v>
      </c>
      <c r="C9832" s="123" t="s">
        <v>3812</v>
      </c>
      <c r="D9832" s="98" t="s">
        <v>13671</v>
      </c>
      <c r="E9832" s="98" t="s">
        <v>13669</v>
      </c>
      <c r="F9832" s="124">
        <v>14</v>
      </c>
      <c r="G9832" s="112">
        <v>43983</v>
      </c>
      <c r="H9832" s="98"/>
      <c r="I9832" s="123" t="str">
        <f t="shared" si="153"/>
        <v>SIM</v>
      </c>
      <c r="J9832" s="123"/>
      <c r="K9832" s="123"/>
      <c r="L9832" s="123"/>
      <c r="M9832" s="98" t="s">
        <v>16422</v>
      </c>
      <c r="N9832" s="118"/>
    </row>
    <row r="9833" spans="1:14" x14ac:dyDescent="0.25">
      <c r="A9833" s="130">
        <v>29138344000143</v>
      </c>
      <c r="B9833" s="98" t="s">
        <v>12837</v>
      </c>
      <c r="C9833" s="123" t="s">
        <v>3513</v>
      </c>
      <c r="D9833" s="98" t="s">
        <v>13671</v>
      </c>
      <c r="E9833" s="98" t="s">
        <v>13669</v>
      </c>
      <c r="F9833" s="124">
        <v>11</v>
      </c>
      <c r="G9833" s="112">
        <v>43617</v>
      </c>
      <c r="H9833" s="98"/>
      <c r="I9833" s="123" t="str">
        <f t="shared" si="153"/>
        <v>NÃO</v>
      </c>
      <c r="J9833" s="123"/>
      <c r="K9833" s="123"/>
      <c r="L9833" s="123"/>
      <c r="M9833" s="98"/>
      <c r="N9833" s="118"/>
    </row>
    <row r="9834" spans="1:14" x14ac:dyDescent="0.25">
      <c r="A9834" s="130">
        <v>6553804000102</v>
      </c>
      <c r="B9834" s="98" t="s">
        <v>12839</v>
      </c>
      <c r="C9834" s="123" t="s">
        <v>2926</v>
      </c>
      <c r="D9834" s="98" t="s">
        <v>13671</v>
      </c>
      <c r="E9834" s="98" t="s">
        <v>13669</v>
      </c>
      <c r="F9834" s="124">
        <v>11</v>
      </c>
      <c r="G9834" s="112">
        <v>41275</v>
      </c>
      <c r="H9834" s="98"/>
      <c r="I9834" s="123" t="str">
        <f t="shared" si="153"/>
        <v>NÃO</v>
      </c>
      <c r="J9834" s="123"/>
      <c r="K9834" s="123"/>
      <c r="L9834" s="123"/>
      <c r="M9834" s="98" t="s">
        <v>15623</v>
      </c>
      <c r="N9834" s="118"/>
    </row>
    <row r="9835" spans="1:14" x14ac:dyDescent="0.25">
      <c r="A9835" s="130">
        <v>76178011000128</v>
      </c>
      <c r="B9835" s="98" t="s">
        <v>12851</v>
      </c>
      <c r="C9835" s="123" t="s">
        <v>3143</v>
      </c>
      <c r="D9835" s="98" t="s">
        <v>13671</v>
      </c>
      <c r="E9835" s="98" t="s">
        <v>13669</v>
      </c>
      <c r="F9835" s="124">
        <v>11</v>
      </c>
      <c r="G9835" s="112">
        <v>41275</v>
      </c>
      <c r="H9835" s="98"/>
      <c r="I9835" s="123" t="str">
        <f t="shared" si="153"/>
        <v>NÃO</v>
      </c>
      <c r="J9835" s="123"/>
      <c r="K9835" s="123"/>
      <c r="L9835" s="123"/>
      <c r="M9835" s="98" t="s">
        <v>15859</v>
      </c>
      <c r="N9835" s="118"/>
    </row>
    <row r="9836" spans="1:14" x14ac:dyDescent="0.25">
      <c r="A9836" s="130">
        <v>1612981000190</v>
      </c>
      <c r="B9836" s="98" t="s">
        <v>12852</v>
      </c>
      <c r="C9836" s="123" t="s">
        <v>3513</v>
      </c>
      <c r="D9836" s="98" t="s">
        <v>13671</v>
      </c>
      <c r="E9836" s="98" t="s">
        <v>13669</v>
      </c>
      <c r="F9836" s="124">
        <v>14</v>
      </c>
      <c r="G9836" s="112">
        <v>44027</v>
      </c>
      <c r="H9836" s="98"/>
      <c r="I9836" s="123" t="str">
        <f t="shared" si="153"/>
        <v>SIM</v>
      </c>
      <c r="J9836" s="123"/>
      <c r="K9836" s="123"/>
      <c r="L9836" s="123"/>
      <c r="M9836" s="98"/>
      <c r="N9836" s="118"/>
    </row>
    <row r="9837" spans="1:14" x14ac:dyDescent="0.25">
      <c r="A9837" s="130">
        <v>46341038000129</v>
      </c>
      <c r="B9837" s="98" t="s">
        <v>12860</v>
      </c>
      <c r="C9837" s="123" t="s">
        <v>4626</v>
      </c>
      <c r="D9837" s="98" t="s">
        <v>13671</v>
      </c>
      <c r="E9837" s="98" t="s">
        <v>13669</v>
      </c>
      <c r="F9837" s="124">
        <v>11</v>
      </c>
      <c r="G9837" s="112">
        <v>41275</v>
      </c>
      <c r="H9837" s="98"/>
      <c r="I9837" s="123" t="str">
        <f t="shared" si="153"/>
        <v>NÃO</v>
      </c>
      <c r="J9837" s="123"/>
      <c r="K9837" s="123"/>
      <c r="L9837" s="123"/>
      <c r="M9837" s="98" t="s">
        <v>16879</v>
      </c>
      <c r="N9837" s="118"/>
    </row>
    <row r="9838" spans="1:14" x14ac:dyDescent="0.25">
      <c r="A9838" s="130">
        <v>1181585000156</v>
      </c>
      <c r="B9838" s="98" t="s">
        <v>12873</v>
      </c>
      <c r="C9838" s="123" t="s">
        <v>901</v>
      </c>
      <c r="D9838" s="98" t="s">
        <v>13671</v>
      </c>
      <c r="E9838" s="98" t="s">
        <v>13669</v>
      </c>
      <c r="F9838" s="124">
        <v>11</v>
      </c>
      <c r="G9838" s="112">
        <v>42593</v>
      </c>
      <c r="H9838" s="98"/>
      <c r="I9838" s="123" t="str">
        <f t="shared" si="153"/>
        <v>NÃO</v>
      </c>
      <c r="J9838" s="123"/>
      <c r="K9838" s="123"/>
      <c r="L9838" s="123"/>
      <c r="M9838" s="98"/>
      <c r="N9838" s="118"/>
    </row>
    <row r="9839" spans="1:14" x14ac:dyDescent="0.25">
      <c r="A9839" s="130">
        <v>76172907000108</v>
      </c>
      <c r="B9839" s="98" t="s">
        <v>12876</v>
      </c>
      <c r="C9839" s="123" t="s">
        <v>3143</v>
      </c>
      <c r="D9839" s="98" t="s">
        <v>13671</v>
      </c>
      <c r="E9839" s="98" t="s">
        <v>13669</v>
      </c>
      <c r="F9839" s="124">
        <v>14</v>
      </c>
      <c r="G9839" s="112">
        <v>44013</v>
      </c>
      <c r="H9839" s="98"/>
      <c r="I9839" s="123" t="str">
        <f t="shared" si="153"/>
        <v>SIM</v>
      </c>
      <c r="J9839" s="123"/>
      <c r="K9839" s="123"/>
      <c r="L9839" s="123"/>
      <c r="M9839" s="98"/>
      <c r="N9839" s="118"/>
    </row>
    <row r="9840" spans="1:14" x14ac:dyDescent="0.25">
      <c r="A9840" s="130">
        <v>18315226000147</v>
      </c>
      <c r="B9840" s="98" t="s">
        <v>12879</v>
      </c>
      <c r="C9840" s="123" t="s">
        <v>1356</v>
      </c>
      <c r="D9840" s="98" t="s">
        <v>13671</v>
      </c>
      <c r="E9840" s="98" t="s">
        <v>13669</v>
      </c>
      <c r="F9840" s="124">
        <v>14</v>
      </c>
      <c r="G9840" s="112">
        <v>43983</v>
      </c>
      <c r="H9840" s="98"/>
      <c r="I9840" s="123" t="str">
        <f t="shared" si="153"/>
        <v>SIM</v>
      </c>
      <c r="J9840" s="123"/>
      <c r="K9840" s="123"/>
      <c r="L9840" s="123"/>
      <c r="M9840" s="98"/>
      <c r="N9840" s="118"/>
    </row>
    <row r="9841" spans="1:14" x14ac:dyDescent="0.25">
      <c r="A9841" s="130">
        <v>11049848000121</v>
      </c>
      <c r="B9841" s="98" t="s">
        <v>12888</v>
      </c>
      <c r="C9841" s="123" t="s">
        <v>2758</v>
      </c>
      <c r="D9841" s="98" t="s">
        <v>13671</v>
      </c>
      <c r="E9841" s="98" t="s">
        <v>13669</v>
      </c>
      <c r="F9841" s="124">
        <v>13</v>
      </c>
      <c r="G9841" s="112">
        <v>43160</v>
      </c>
      <c r="H9841" s="98"/>
      <c r="I9841" s="123" t="str">
        <f t="shared" si="153"/>
        <v>NÃO</v>
      </c>
      <c r="J9841" s="123"/>
      <c r="K9841" s="123"/>
      <c r="L9841" s="123"/>
      <c r="M9841" s="98" t="s">
        <v>15460</v>
      </c>
      <c r="N9841" s="118"/>
    </row>
    <row r="9842" spans="1:14" x14ac:dyDescent="0.25">
      <c r="A9842" s="130">
        <v>28920999000106</v>
      </c>
      <c r="B9842" s="98" t="s">
        <v>12902</v>
      </c>
      <c r="C9842" s="123" t="s">
        <v>3513</v>
      </c>
      <c r="D9842" s="98" t="s">
        <v>13671</v>
      </c>
      <c r="E9842" s="98" t="s">
        <v>13669</v>
      </c>
      <c r="F9842" s="124">
        <v>14</v>
      </c>
      <c r="G9842" s="112">
        <v>44044</v>
      </c>
      <c r="H9842" s="98"/>
      <c r="I9842" s="123" t="str">
        <f t="shared" si="153"/>
        <v>SIM</v>
      </c>
      <c r="J9842" s="123"/>
      <c r="K9842" s="123"/>
      <c r="L9842" s="123"/>
      <c r="M9842" s="98"/>
      <c r="N9842" s="118"/>
    </row>
    <row r="9843" spans="1:14" x14ac:dyDescent="0.25">
      <c r="A9843" s="130">
        <v>4876447000180</v>
      </c>
      <c r="B9843" s="98" t="s">
        <v>12906</v>
      </c>
      <c r="C9843" s="123" t="s">
        <v>2413</v>
      </c>
      <c r="D9843" s="98" t="s">
        <v>13671</v>
      </c>
      <c r="E9843" s="98" t="s">
        <v>13669</v>
      </c>
      <c r="F9843" s="124">
        <v>11</v>
      </c>
      <c r="G9843" s="112">
        <v>41275</v>
      </c>
      <c r="H9843" s="98"/>
      <c r="I9843" s="123" t="str">
        <f t="shared" si="153"/>
        <v>NÃO</v>
      </c>
      <c r="J9843" s="123"/>
      <c r="K9843" s="123"/>
      <c r="L9843" s="123"/>
      <c r="M9843" s="98" t="s">
        <v>15097</v>
      </c>
      <c r="N9843" s="118"/>
    </row>
    <row r="9844" spans="1:14" x14ac:dyDescent="0.25">
      <c r="A9844" s="130">
        <v>92963560000160</v>
      </c>
      <c r="B9844" s="98" t="s">
        <v>12907</v>
      </c>
      <c r="C9844" s="123" t="s">
        <v>3812</v>
      </c>
      <c r="D9844" s="98" t="s">
        <v>13671</v>
      </c>
      <c r="E9844" s="98" t="s">
        <v>13669</v>
      </c>
      <c r="F9844" s="124">
        <v>14</v>
      </c>
      <c r="G9844" s="112">
        <v>43082</v>
      </c>
      <c r="H9844" s="98"/>
      <c r="I9844" s="123" t="str">
        <f t="shared" si="153"/>
        <v>SIM</v>
      </c>
      <c r="J9844" s="123"/>
      <c r="K9844" s="123"/>
      <c r="L9844" s="123"/>
      <c r="M9844" s="98" t="s">
        <v>16434</v>
      </c>
      <c r="N9844" s="118"/>
    </row>
    <row r="9845" spans="1:14" x14ac:dyDescent="0.25">
      <c r="A9845" s="130">
        <v>82575812000120</v>
      </c>
      <c r="B9845" s="98" t="s">
        <v>12909</v>
      </c>
      <c r="C9845" s="123" t="s">
        <v>4289</v>
      </c>
      <c r="D9845" s="98" t="s">
        <v>13671</v>
      </c>
      <c r="E9845" s="98" t="s">
        <v>13669</v>
      </c>
      <c r="F9845" s="124">
        <v>14</v>
      </c>
      <c r="G9845" s="112">
        <v>44105</v>
      </c>
      <c r="H9845" s="98"/>
      <c r="I9845" s="123" t="str">
        <f t="shared" si="153"/>
        <v>SIM</v>
      </c>
      <c r="J9845" s="123"/>
      <c r="K9845" s="123"/>
      <c r="L9845" s="123"/>
      <c r="M9845" s="98"/>
      <c r="N9845" s="118"/>
    </row>
    <row r="9846" spans="1:14" x14ac:dyDescent="0.25">
      <c r="A9846" s="130">
        <v>83102541000158</v>
      </c>
      <c r="B9846" s="98" t="s">
        <v>12922</v>
      </c>
      <c r="C9846" s="123" t="s">
        <v>4289</v>
      </c>
      <c r="D9846" s="98" t="s">
        <v>13671</v>
      </c>
      <c r="E9846" s="98" t="s">
        <v>13669</v>
      </c>
      <c r="F9846" s="124">
        <v>14</v>
      </c>
      <c r="G9846" s="112">
        <v>44166</v>
      </c>
      <c r="H9846" s="98"/>
      <c r="I9846" s="123" t="str">
        <f t="shared" si="153"/>
        <v>SIM</v>
      </c>
      <c r="J9846" s="123"/>
      <c r="K9846" s="123"/>
      <c r="L9846" s="123"/>
      <c r="M9846" s="98"/>
      <c r="N9846" s="118"/>
    </row>
    <row r="9847" spans="1:14" x14ac:dyDescent="0.25">
      <c r="A9847" s="130">
        <v>5903125000145</v>
      </c>
      <c r="B9847" s="98" t="s">
        <v>12923</v>
      </c>
      <c r="C9847" s="123" t="s">
        <v>3747</v>
      </c>
      <c r="D9847" s="98" t="s">
        <v>13671</v>
      </c>
      <c r="E9847" s="98" t="s">
        <v>13669</v>
      </c>
      <c r="F9847" s="124">
        <v>11</v>
      </c>
      <c r="G9847" s="112">
        <v>41275</v>
      </c>
      <c r="H9847" s="98"/>
      <c r="I9847" s="123" t="str">
        <f t="shared" si="153"/>
        <v>NÃO</v>
      </c>
      <c r="J9847" s="123"/>
      <c r="K9847" s="123"/>
      <c r="L9847" s="123"/>
      <c r="M9847" s="98"/>
      <c r="N9847" s="118"/>
    </row>
    <row r="9848" spans="1:14" x14ac:dyDescent="0.25">
      <c r="A9848" s="130">
        <v>55356653000108</v>
      </c>
      <c r="B9848" s="98" t="s">
        <v>12936</v>
      </c>
      <c r="C9848" s="123" t="s">
        <v>4626</v>
      </c>
      <c r="D9848" s="98" t="s">
        <v>13671</v>
      </c>
      <c r="E9848" s="98" t="s">
        <v>13669</v>
      </c>
      <c r="F9848" s="124">
        <v>12.2</v>
      </c>
      <c r="G9848" s="112">
        <v>41275</v>
      </c>
      <c r="H9848" s="98"/>
      <c r="I9848" s="123" t="str">
        <f t="shared" si="153"/>
        <v>NÃO</v>
      </c>
      <c r="J9848" s="123"/>
      <c r="K9848" s="123"/>
      <c r="L9848" s="123"/>
      <c r="M9848" s="98"/>
      <c r="N9848" s="118"/>
    </row>
    <row r="9849" spans="1:14" x14ac:dyDescent="0.25">
      <c r="A9849" s="130">
        <v>8888968000108</v>
      </c>
      <c r="B9849" s="98" t="s">
        <v>12941</v>
      </c>
      <c r="C9849" s="123" t="s">
        <v>2554</v>
      </c>
      <c r="D9849" s="98" t="s">
        <v>13671</v>
      </c>
      <c r="E9849" s="98" t="s">
        <v>13669</v>
      </c>
      <c r="F9849" s="124">
        <v>11</v>
      </c>
      <c r="G9849" s="112">
        <v>43084</v>
      </c>
      <c r="H9849" s="98"/>
      <c r="I9849" s="123" t="str">
        <f t="shared" si="153"/>
        <v>NÃO</v>
      </c>
      <c r="J9849" s="123"/>
      <c r="K9849" s="123"/>
      <c r="L9849" s="123"/>
      <c r="M9849" s="98"/>
      <c r="N9849" s="118"/>
    </row>
    <row r="9850" spans="1:14" x14ac:dyDescent="0.25">
      <c r="A9850" s="130">
        <v>77003424000134</v>
      </c>
      <c r="B9850" s="98" t="s">
        <v>12942</v>
      </c>
      <c r="C9850" s="123" t="s">
        <v>3143</v>
      </c>
      <c r="D9850" s="98" t="s">
        <v>13671</v>
      </c>
      <c r="E9850" s="98" t="s">
        <v>13669</v>
      </c>
      <c r="F9850" s="124">
        <v>14</v>
      </c>
      <c r="G9850" s="112">
        <v>43929</v>
      </c>
      <c r="H9850" s="98"/>
      <c r="I9850" s="123" t="str">
        <f t="shared" si="153"/>
        <v>SIM</v>
      </c>
      <c r="J9850" s="123"/>
      <c r="K9850" s="123"/>
      <c r="L9850" s="123"/>
      <c r="M9850" s="98"/>
      <c r="N9850" s="118"/>
    </row>
    <row r="9851" spans="1:14" x14ac:dyDescent="0.25">
      <c r="A9851" s="130">
        <v>44547313000130</v>
      </c>
      <c r="B9851" s="98" t="s">
        <v>12945</v>
      </c>
      <c r="C9851" s="123" t="s">
        <v>4626</v>
      </c>
      <c r="D9851" s="98" t="s">
        <v>13671</v>
      </c>
      <c r="E9851" s="98" t="s">
        <v>13669</v>
      </c>
      <c r="F9851" s="124">
        <v>14</v>
      </c>
      <c r="G9851" s="112">
        <v>44044</v>
      </c>
      <c r="H9851" s="98"/>
      <c r="I9851" s="123" t="str">
        <f t="shared" si="153"/>
        <v>SIM</v>
      </c>
      <c r="J9851" s="123"/>
      <c r="K9851" s="123"/>
      <c r="L9851" s="123"/>
      <c r="M9851" s="98"/>
      <c r="N9851" s="118"/>
    </row>
    <row r="9852" spans="1:14" x14ac:dyDescent="0.25">
      <c r="A9852" s="130">
        <v>10565000000192</v>
      </c>
      <c r="B9852" s="98" t="s">
        <v>12967</v>
      </c>
      <c r="C9852" s="123" t="s">
        <v>2758</v>
      </c>
      <c r="D9852" s="98" t="s">
        <v>13671</v>
      </c>
      <c r="E9852" s="98" t="s">
        <v>13669</v>
      </c>
      <c r="F9852" s="124">
        <v>12.82</v>
      </c>
      <c r="G9852" s="112">
        <v>41275</v>
      </c>
      <c r="H9852" s="98"/>
      <c r="I9852" s="123" t="str">
        <f t="shared" si="153"/>
        <v>NÃO</v>
      </c>
      <c r="J9852" s="123"/>
      <c r="K9852" s="123"/>
      <c r="L9852" s="123"/>
      <c r="M9852" s="98" t="s">
        <v>15465</v>
      </c>
      <c r="N9852" s="118"/>
    </row>
    <row r="9853" spans="1:14" x14ac:dyDescent="0.25">
      <c r="A9853" s="130">
        <v>6554943000142</v>
      </c>
      <c r="B9853" s="98" t="s">
        <v>12972</v>
      </c>
      <c r="C9853" s="123" t="s">
        <v>2926</v>
      </c>
      <c r="D9853" s="98" t="s">
        <v>13671</v>
      </c>
      <c r="E9853" s="98" t="s">
        <v>13669</v>
      </c>
      <c r="F9853" s="124">
        <v>11</v>
      </c>
      <c r="G9853" s="112">
        <v>41275</v>
      </c>
      <c r="H9853" s="98"/>
      <c r="I9853" s="123" t="str">
        <f t="shared" si="153"/>
        <v>NÃO</v>
      </c>
      <c r="J9853" s="123"/>
      <c r="K9853" s="123"/>
      <c r="L9853" s="123"/>
      <c r="M9853" s="98"/>
      <c r="N9853" s="118"/>
    </row>
    <row r="9854" spans="1:14" x14ac:dyDescent="0.25">
      <c r="A9854" s="130">
        <v>76205681000196</v>
      </c>
      <c r="B9854" s="98" t="s">
        <v>12975</v>
      </c>
      <c r="C9854" s="123" t="s">
        <v>3143</v>
      </c>
      <c r="D9854" s="98" t="s">
        <v>13671</v>
      </c>
      <c r="E9854" s="98" t="s">
        <v>13669</v>
      </c>
      <c r="F9854" s="124">
        <v>14</v>
      </c>
      <c r="G9854" s="112">
        <v>44105</v>
      </c>
      <c r="H9854" s="98"/>
      <c r="I9854" s="123" t="str">
        <f t="shared" si="153"/>
        <v>SIM</v>
      </c>
      <c r="J9854" s="123"/>
      <c r="K9854" s="123"/>
      <c r="L9854" s="123"/>
      <c r="M9854" s="98"/>
      <c r="N9854" s="118"/>
    </row>
    <row r="9855" spans="1:14" x14ac:dyDescent="0.25">
      <c r="A9855" s="130">
        <v>10091551000161</v>
      </c>
      <c r="B9855" s="98" t="s">
        <v>12984</v>
      </c>
      <c r="C9855" s="123" t="s">
        <v>2758</v>
      </c>
      <c r="D9855" s="98" t="s">
        <v>13671</v>
      </c>
      <c r="E9855" s="98" t="s">
        <v>13669</v>
      </c>
      <c r="F9855" s="124">
        <v>11</v>
      </c>
      <c r="G9855" s="112">
        <v>40309</v>
      </c>
      <c r="H9855" s="98"/>
      <c r="I9855" s="123" t="str">
        <f t="shared" si="153"/>
        <v>NÃO</v>
      </c>
      <c r="J9855" s="123"/>
      <c r="K9855" s="123"/>
      <c r="L9855" s="123"/>
      <c r="M9855" s="98" t="s">
        <v>15471</v>
      </c>
      <c r="N9855" s="118"/>
    </row>
    <row r="9856" spans="1:14" x14ac:dyDescent="0.25">
      <c r="A9856" s="130">
        <v>46522967000134</v>
      </c>
      <c r="B9856" s="98" t="s">
        <v>12991</v>
      </c>
      <c r="C9856" s="123" t="s">
        <v>4626</v>
      </c>
      <c r="D9856" s="98" t="s">
        <v>13671</v>
      </c>
      <c r="E9856" s="98" t="s">
        <v>13669</v>
      </c>
      <c r="F9856" s="124">
        <v>11</v>
      </c>
      <c r="G9856" s="112">
        <v>40921</v>
      </c>
      <c r="H9856" s="98"/>
      <c r="I9856" s="123" t="str">
        <f t="shared" si="153"/>
        <v>NÃO</v>
      </c>
      <c r="J9856" s="123"/>
      <c r="K9856" s="123"/>
      <c r="L9856" s="123"/>
      <c r="M9856" s="98" t="s">
        <v>16907</v>
      </c>
      <c r="N9856" s="118"/>
    </row>
    <row r="9857" spans="1:14" x14ac:dyDescent="0.25">
      <c r="A9857" s="130">
        <v>56024581000156</v>
      </c>
      <c r="B9857" s="98" t="s">
        <v>12992</v>
      </c>
      <c r="C9857" s="123" t="s">
        <v>4626</v>
      </c>
      <c r="D9857" s="98" t="s">
        <v>13671</v>
      </c>
      <c r="E9857" s="98" t="s">
        <v>13669</v>
      </c>
      <c r="F9857" s="124">
        <v>14</v>
      </c>
      <c r="G9857" s="112">
        <v>43811</v>
      </c>
      <c r="H9857" s="98"/>
      <c r="I9857" s="123" t="str">
        <f t="shared" si="153"/>
        <v>SIM</v>
      </c>
      <c r="J9857" s="123"/>
      <c r="K9857" s="123"/>
      <c r="L9857" s="123"/>
      <c r="M9857" s="98"/>
      <c r="N9857" s="118"/>
    </row>
    <row r="9858" spans="1:14" x14ac:dyDescent="0.25">
      <c r="A9858" s="130">
        <v>4034583000122</v>
      </c>
      <c r="B9858" s="98" t="s">
        <v>12999</v>
      </c>
      <c r="C9858" s="123" t="s">
        <v>0</v>
      </c>
      <c r="D9858" s="98" t="s">
        <v>13671</v>
      </c>
      <c r="E9858" s="98" t="s">
        <v>13669</v>
      </c>
      <c r="F9858" s="124">
        <v>14</v>
      </c>
      <c r="G9858" s="112">
        <v>44136</v>
      </c>
      <c r="H9858" s="98"/>
      <c r="I9858" s="123" t="str">
        <f t="shared" si="153"/>
        <v>SIM</v>
      </c>
      <c r="J9858" s="123"/>
      <c r="K9858" s="123"/>
      <c r="L9858" s="123"/>
      <c r="M9858" s="98"/>
      <c r="N9858" s="118"/>
    </row>
    <row r="9859" spans="1:14" x14ac:dyDescent="0.25">
      <c r="A9859" s="130">
        <v>15023997000172</v>
      </c>
      <c r="B9859" s="98" t="s">
        <v>13000</v>
      </c>
      <c r="C9859" s="123" t="s">
        <v>2274</v>
      </c>
      <c r="D9859" s="98" t="s">
        <v>13671</v>
      </c>
      <c r="E9859" s="98" t="s">
        <v>13669</v>
      </c>
      <c r="F9859" s="124">
        <v>14</v>
      </c>
      <c r="G9859" s="112">
        <v>44075</v>
      </c>
      <c r="H9859" s="98"/>
      <c r="I9859" s="123" t="str">
        <f t="shared" ref="I9859:I9922" si="154">IFERROR(IF(OR(E9859="Ativos", E9859="Aposentados",E9859="Pensionistas"),IF(F9859&gt;=14,"SIM","NÃO"),""),"")</f>
        <v>SIM</v>
      </c>
      <c r="J9859" s="123"/>
      <c r="K9859" s="123"/>
      <c r="L9859" s="123"/>
      <c r="M9859" s="98"/>
      <c r="N9859" s="118"/>
    </row>
    <row r="9860" spans="1:14" x14ac:dyDescent="0.25">
      <c r="A9860" s="130">
        <v>29051216000168</v>
      </c>
      <c r="B9860" s="98" t="s">
        <v>13003</v>
      </c>
      <c r="C9860" s="123" t="s">
        <v>3513</v>
      </c>
      <c r="D9860" s="98" t="s">
        <v>13671</v>
      </c>
      <c r="E9860" s="98" t="s">
        <v>13669</v>
      </c>
      <c r="F9860" s="124">
        <v>11</v>
      </c>
      <c r="G9860" s="112">
        <v>43374</v>
      </c>
      <c r="H9860" s="98"/>
      <c r="I9860" s="123" t="str">
        <f t="shared" si="154"/>
        <v>NÃO</v>
      </c>
      <c r="J9860" s="123"/>
      <c r="K9860" s="123"/>
      <c r="L9860" s="123"/>
      <c r="M9860" s="98" t="s">
        <v>16019</v>
      </c>
      <c r="N9860" s="118"/>
    </row>
    <row r="9861" spans="1:14" x14ac:dyDescent="0.25">
      <c r="A9861" s="130">
        <v>27165711000172</v>
      </c>
      <c r="B9861" s="98" t="s">
        <v>13015</v>
      </c>
      <c r="C9861" s="123" t="s">
        <v>821</v>
      </c>
      <c r="D9861" s="98" t="s">
        <v>13671</v>
      </c>
      <c r="E9861" s="98" t="s">
        <v>13669</v>
      </c>
      <c r="F9861" s="124">
        <v>11</v>
      </c>
      <c r="G9861" s="112">
        <v>41275</v>
      </c>
      <c r="H9861" s="98"/>
      <c r="I9861" s="123" t="str">
        <f t="shared" si="154"/>
        <v>NÃO</v>
      </c>
      <c r="J9861" s="123"/>
      <c r="K9861" s="123"/>
      <c r="L9861" s="123"/>
      <c r="M9861" s="98" t="s">
        <v>14100</v>
      </c>
      <c r="N9861" s="118"/>
    </row>
    <row r="9862" spans="1:14" x14ac:dyDescent="0.25">
      <c r="A9862" s="130">
        <v>7535446000160</v>
      </c>
      <c r="B9862" s="98" t="s">
        <v>13040</v>
      </c>
      <c r="C9862" s="123" t="s">
        <v>634</v>
      </c>
      <c r="D9862" s="98" t="s">
        <v>13671</v>
      </c>
      <c r="E9862" s="98" t="s">
        <v>13669</v>
      </c>
      <c r="F9862" s="124">
        <v>11</v>
      </c>
      <c r="G9862" s="112">
        <v>41275</v>
      </c>
      <c r="H9862" s="98"/>
      <c r="I9862" s="123" t="str">
        <f t="shared" si="154"/>
        <v>NÃO</v>
      </c>
      <c r="J9862" s="123"/>
      <c r="K9862" s="123"/>
      <c r="L9862" s="123"/>
      <c r="M9862" s="98"/>
      <c r="N9862" s="118"/>
    </row>
    <row r="9863" spans="1:14" x14ac:dyDescent="0.25">
      <c r="A9863" s="130">
        <v>11361243000171</v>
      </c>
      <c r="B9863" s="98" t="s">
        <v>13049</v>
      </c>
      <c r="C9863" s="123" t="s">
        <v>2758</v>
      </c>
      <c r="D9863" s="98" t="s">
        <v>13671</v>
      </c>
      <c r="E9863" s="98" t="s">
        <v>13669</v>
      </c>
      <c r="F9863" s="124">
        <v>14</v>
      </c>
      <c r="G9863" s="112">
        <v>44136</v>
      </c>
      <c r="H9863" s="98"/>
      <c r="I9863" s="123" t="str">
        <f t="shared" si="154"/>
        <v>SIM</v>
      </c>
      <c r="J9863" s="123"/>
      <c r="K9863" s="123"/>
      <c r="L9863" s="123"/>
      <c r="M9863" s="98" t="s">
        <v>15481</v>
      </c>
      <c r="N9863" s="118"/>
    </row>
    <row r="9864" spans="1:14" x14ac:dyDescent="0.25">
      <c r="A9864" s="130">
        <v>35445485000101</v>
      </c>
      <c r="B9864" s="98" t="s">
        <v>13065</v>
      </c>
      <c r="C9864" s="123" t="s">
        <v>2758</v>
      </c>
      <c r="D9864" s="98" t="s">
        <v>13671</v>
      </c>
      <c r="E9864" s="98" t="s">
        <v>13669</v>
      </c>
      <c r="F9864" s="124">
        <v>11</v>
      </c>
      <c r="G9864" s="112">
        <v>41275</v>
      </c>
      <c r="H9864" s="98"/>
      <c r="I9864" s="123" t="str">
        <f t="shared" si="154"/>
        <v>NÃO</v>
      </c>
      <c r="J9864" s="123"/>
      <c r="K9864" s="123"/>
      <c r="L9864" s="123"/>
      <c r="M9864" s="98" t="s">
        <v>15485</v>
      </c>
      <c r="N9864" s="118"/>
    </row>
    <row r="9865" spans="1:14" x14ac:dyDescent="0.25">
      <c r="A9865" s="130">
        <v>88824099000197</v>
      </c>
      <c r="B9865" s="98" t="s">
        <v>13104</v>
      </c>
      <c r="C9865" s="123" t="s">
        <v>3812</v>
      </c>
      <c r="D9865" s="98" t="s">
        <v>13671</v>
      </c>
      <c r="E9865" s="98" t="s">
        <v>13669</v>
      </c>
      <c r="F9865" s="124">
        <v>14</v>
      </c>
      <c r="G9865" s="112">
        <v>44126</v>
      </c>
      <c r="H9865" s="98"/>
      <c r="I9865" s="123" t="str">
        <f t="shared" si="154"/>
        <v>SIM</v>
      </c>
      <c r="J9865" s="123"/>
      <c r="K9865" s="123"/>
      <c r="L9865" s="123"/>
      <c r="M9865" s="98"/>
      <c r="N9865" s="118"/>
    </row>
    <row r="9866" spans="1:14" x14ac:dyDescent="0.25">
      <c r="A9866" s="130">
        <v>46522942000130</v>
      </c>
      <c r="B9866" s="98" t="s">
        <v>13117</v>
      </c>
      <c r="C9866" s="123" t="s">
        <v>4626</v>
      </c>
      <c r="D9866" s="98" t="s">
        <v>13671</v>
      </c>
      <c r="E9866" s="98" t="s">
        <v>13669</v>
      </c>
      <c r="F9866" s="124">
        <v>11</v>
      </c>
      <c r="G9866" s="112">
        <v>41275</v>
      </c>
      <c r="H9866" s="98"/>
      <c r="I9866" s="123" t="str">
        <f t="shared" si="154"/>
        <v>NÃO</v>
      </c>
      <c r="J9866" s="123"/>
      <c r="K9866" s="123"/>
      <c r="L9866" s="123"/>
      <c r="M9866" s="98" t="s">
        <v>16928</v>
      </c>
      <c r="N9866" s="118"/>
    </row>
    <row r="9867" spans="1:14" x14ac:dyDescent="0.25">
      <c r="A9867" s="130">
        <v>58200015000183</v>
      </c>
      <c r="B9867" s="98" t="s">
        <v>13134</v>
      </c>
      <c r="C9867" s="123" t="s">
        <v>4626</v>
      </c>
      <c r="D9867" s="98" t="s">
        <v>13671</v>
      </c>
      <c r="E9867" s="98" t="s">
        <v>13669</v>
      </c>
      <c r="F9867" s="124">
        <v>14</v>
      </c>
      <c r="G9867" s="112">
        <v>43952</v>
      </c>
      <c r="H9867" s="98"/>
      <c r="I9867" s="123" t="str">
        <f t="shared" si="154"/>
        <v>SIM</v>
      </c>
      <c r="J9867" s="123"/>
      <c r="K9867" s="123"/>
      <c r="L9867" s="123"/>
      <c r="M9867" s="98"/>
      <c r="N9867" s="118"/>
    </row>
    <row r="9868" spans="1:14" x14ac:dyDescent="0.25">
      <c r="A9868" s="130">
        <v>10145803000198</v>
      </c>
      <c r="B9868" s="98" t="s">
        <v>13135</v>
      </c>
      <c r="C9868" s="123" t="s">
        <v>2758</v>
      </c>
      <c r="D9868" s="98" t="s">
        <v>13671</v>
      </c>
      <c r="E9868" s="98" t="s">
        <v>13669</v>
      </c>
      <c r="F9868" s="124">
        <v>14</v>
      </c>
      <c r="G9868" s="112">
        <v>44075</v>
      </c>
      <c r="H9868" s="98"/>
      <c r="I9868" s="123" t="str">
        <f t="shared" si="154"/>
        <v>SIM</v>
      </c>
      <c r="J9868" s="123"/>
      <c r="K9868" s="123"/>
      <c r="L9868" s="123"/>
      <c r="M9868" s="98"/>
      <c r="N9868" s="118"/>
    </row>
    <row r="9869" spans="1:14" x14ac:dyDescent="0.25">
      <c r="A9869" s="130">
        <v>10091577000100</v>
      </c>
      <c r="B9869" s="98" t="s">
        <v>13138</v>
      </c>
      <c r="C9869" s="123" t="s">
        <v>2758</v>
      </c>
      <c r="D9869" s="98" t="s">
        <v>13671</v>
      </c>
      <c r="E9869" s="98" t="s">
        <v>13669</v>
      </c>
      <c r="F9869" s="124">
        <v>11</v>
      </c>
      <c r="G9869" s="112">
        <v>41275</v>
      </c>
      <c r="H9869" s="98"/>
      <c r="I9869" s="123" t="str">
        <f t="shared" si="154"/>
        <v>NÃO</v>
      </c>
      <c r="J9869" s="123"/>
      <c r="K9869" s="123"/>
      <c r="L9869" s="123"/>
      <c r="M9869" s="98" t="s">
        <v>15491</v>
      </c>
      <c r="N9869" s="118"/>
    </row>
    <row r="9870" spans="1:14" x14ac:dyDescent="0.25">
      <c r="A9870" s="130">
        <v>46523239000147</v>
      </c>
      <c r="B9870" s="98" t="s">
        <v>13139</v>
      </c>
      <c r="C9870" s="123" t="s">
        <v>4626</v>
      </c>
      <c r="D9870" s="98" t="s">
        <v>13671</v>
      </c>
      <c r="E9870" s="98" t="s">
        <v>13669</v>
      </c>
      <c r="F9870" s="124">
        <v>11</v>
      </c>
      <c r="G9870" s="112">
        <v>43819</v>
      </c>
      <c r="H9870" s="98"/>
      <c r="I9870" s="123" t="str">
        <f t="shared" si="154"/>
        <v>NÃO</v>
      </c>
      <c r="J9870" s="123"/>
      <c r="K9870" s="123"/>
      <c r="L9870" s="123"/>
      <c r="M9870" s="98"/>
      <c r="N9870" s="118"/>
    </row>
    <row r="9871" spans="1:14" x14ac:dyDescent="0.25">
      <c r="A9871" s="130">
        <v>7533656000119</v>
      </c>
      <c r="B9871" s="98" t="s">
        <v>13159</v>
      </c>
      <c r="C9871" s="123" t="s">
        <v>634</v>
      </c>
      <c r="D9871" s="98" t="s">
        <v>13671</v>
      </c>
      <c r="E9871" s="98" t="s">
        <v>13669</v>
      </c>
      <c r="F9871" s="124">
        <v>11</v>
      </c>
      <c r="G9871" s="112">
        <v>41275</v>
      </c>
      <c r="H9871" s="98"/>
      <c r="I9871" s="123" t="str">
        <f t="shared" si="154"/>
        <v>NÃO</v>
      </c>
      <c r="J9871" s="123"/>
      <c r="K9871" s="123"/>
      <c r="L9871" s="123"/>
      <c r="M9871" s="98" t="s">
        <v>14058</v>
      </c>
      <c r="N9871" s="118"/>
    </row>
    <row r="9872" spans="1:14" x14ac:dyDescent="0.25">
      <c r="A9872" s="130">
        <v>46429379000150</v>
      </c>
      <c r="B9872" s="98" t="s">
        <v>13166</v>
      </c>
      <c r="C9872" s="123" t="s">
        <v>4626</v>
      </c>
      <c r="D9872" s="98" t="s">
        <v>13671</v>
      </c>
      <c r="E9872" s="98" t="s">
        <v>13669</v>
      </c>
      <c r="F9872" s="124">
        <v>14</v>
      </c>
      <c r="G9872" s="112">
        <v>44287</v>
      </c>
      <c r="H9872" s="98"/>
      <c r="I9872" s="123" t="str">
        <f t="shared" si="154"/>
        <v>SIM</v>
      </c>
      <c r="J9872" s="123"/>
      <c r="K9872" s="123"/>
      <c r="L9872" s="123"/>
      <c r="M9872" s="98"/>
      <c r="N9872" s="118"/>
    </row>
    <row r="9873" spans="1:14" x14ac:dyDescent="0.25">
      <c r="A9873" s="130">
        <v>29138336000105</v>
      </c>
      <c r="B9873" s="98" t="s">
        <v>13174</v>
      </c>
      <c r="C9873" s="123" t="s">
        <v>3513</v>
      </c>
      <c r="D9873" s="98" t="s">
        <v>13671</v>
      </c>
      <c r="E9873" s="98" t="s">
        <v>13669</v>
      </c>
      <c r="F9873" s="124">
        <v>11</v>
      </c>
      <c r="G9873" s="112">
        <v>43159</v>
      </c>
      <c r="H9873" s="98"/>
      <c r="I9873" s="123" t="str">
        <f t="shared" si="154"/>
        <v>NÃO</v>
      </c>
      <c r="J9873" s="123"/>
      <c r="K9873" s="123"/>
      <c r="L9873" s="123"/>
      <c r="M9873" s="98" t="s">
        <v>16027</v>
      </c>
      <c r="N9873" s="118"/>
    </row>
    <row r="9874" spans="1:14" x14ac:dyDescent="0.25">
      <c r="A9874" s="130">
        <v>82892274000105</v>
      </c>
      <c r="B9874" s="98" t="s">
        <v>13180</v>
      </c>
      <c r="C9874" s="123" t="s">
        <v>4289</v>
      </c>
      <c r="D9874" s="98" t="s">
        <v>13671</v>
      </c>
      <c r="E9874" s="98" t="s">
        <v>13669</v>
      </c>
      <c r="F9874" s="124">
        <v>11</v>
      </c>
      <c r="G9874" s="112">
        <v>42913</v>
      </c>
      <c r="H9874" s="98"/>
      <c r="I9874" s="123" t="str">
        <f t="shared" si="154"/>
        <v>NÃO</v>
      </c>
      <c r="J9874" s="123"/>
      <c r="K9874" s="123"/>
      <c r="L9874" s="123"/>
      <c r="M9874" s="98" t="s">
        <v>16656</v>
      </c>
      <c r="N9874" s="118"/>
    </row>
    <row r="9875" spans="1:14" x14ac:dyDescent="0.25">
      <c r="A9875" s="130">
        <v>10280055000156</v>
      </c>
      <c r="B9875" s="98" t="s">
        <v>13187</v>
      </c>
      <c r="C9875" s="123" t="s">
        <v>2758</v>
      </c>
      <c r="D9875" s="98" t="s">
        <v>13671</v>
      </c>
      <c r="E9875" s="98" t="s">
        <v>13669</v>
      </c>
      <c r="F9875" s="124">
        <v>11</v>
      </c>
      <c r="G9875" s="112">
        <v>41275</v>
      </c>
      <c r="H9875" s="98"/>
      <c r="I9875" s="123" t="str">
        <f t="shared" si="154"/>
        <v>NÃO</v>
      </c>
      <c r="J9875" s="123"/>
      <c r="K9875" s="123"/>
      <c r="L9875" s="123"/>
      <c r="M9875" s="98" t="s">
        <v>15502</v>
      </c>
      <c r="N9875" s="118"/>
    </row>
    <row r="9876" spans="1:14" x14ac:dyDescent="0.25">
      <c r="A9876" s="130">
        <v>27167402000131</v>
      </c>
      <c r="B9876" s="98" t="s">
        <v>13188</v>
      </c>
      <c r="C9876" s="123" t="s">
        <v>821</v>
      </c>
      <c r="D9876" s="98" t="s">
        <v>13671</v>
      </c>
      <c r="E9876" s="98" t="s">
        <v>13669</v>
      </c>
      <c r="F9876" s="124">
        <v>11</v>
      </c>
      <c r="G9876" s="112">
        <v>41275</v>
      </c>
      <c r="H9876" s="98"/>
      <c r="I9876" s="123" t="str">
        <f t="shared" si="154"/>
        <v>NÃO</v>
      </c>
      <c r="J9876" s="123"/>
      <c r="K9876" s="123"/>
      <c r="L9876" s="123"/>
      <c r="M9876" s="98" t="s">
        <v>14105</v>
      </c>
      <c r="N9876" s="118"/>
    </row>
    <row r="9877" spans="1:14" x14ac:dyDescent="0.25">
      <c r="A9877" s="130">
        <v>11354180000126</v>
      </c>
      <c r="B9877" s="98" t="s">
        <v>13189</v>
      </c>
      <c r="C9877" s="123" t="s">
        <v>2758</v>
      </c>
      <c r="D9877" s="98" t="s">
        <v>13671</v>
      </c>
      <c r="E9877" s="98" t="s">
        <v>13669</v>
      </c>
      <c r="F9877" s="124">
        <v>11</v>
      </c>
      <c r="G9877" s="112">
        <v>39063</v>
      </c>
      <c r="H9877" s="98"/>
      <c r="I9877" s="123" t="str">
        <f t="shared" si="154"/>
        <v>NÃO</v>
      </c>
      <c r="J9877" s="123"/>
      <c r="K9877" s="123"/>
      <c r="L9877" s="123"/>
      <c r="M9877" s="98" t="s">
        <v>15503</v>
      </c>
      <c r="N9877" s="118"/>
    </row>
    <row r="9878" spans="1:14" x14ac:dyDescent="0.25">
      <c r="A9878" s="130">
        <v>46643466000106</v>
      </c>
      <c r="B9878" s="98" t="s">
        <v>13201</v>
      </c>
      <c r="C9878" s="123" t="s">
        <v>4626</v>
      </c>
      <c r="D9878" s="98" t="s">
        <v>13671</v>
      </c>
      <c r="E9878" s="98" t="s">
        <v>13669</v>
      </c>
      <c r="F9878" s="124">
        <v>14</v>
      </c>
      <c r="G9878" s="112">
        <v>43983</v>
      </c>
      <c r="H9878" s="98"/>
      <c r="I9878" s="123" t="str">
        <f t="shared" si="154"/>
        <v>SIM</v>
      </c>
      <c r="J9878" s="123"/>
      <c r="K9878" s="123"/>
      <c r="L9878" s="123"/>
      <c r="M9878" s="98"/>
      <c r="N9878" s="118"/>
    </row>
    <row r="9879" spans="1:14" x14ac:dyDescent="0.25">
      <c r="A9879" s="130">
        <v>76105543000135</v>
      </c>
      <c r="B9879" s="98" t="s">
        <v>13202</v>
      </c>
      <c r="C9879" s="123" t="s">
        <v>3143</v>
      </c>
      <c r="D9879" s="98" t="s">
        <v>13671</v>
      </c>
      <c r="E9879" s="98" t="s">
        <v>13669</v>
      </c>
      <c r="F9879" s="124">
        <v>11</v>
      </c>
      <c r="G9879" s="112">
        <v>41275</v>
      </c>
      <c r="H9879" s="98"/>
      <c r="I9879" s="123" t="str">
        <f t="shared" si="154"/>
        <v>NÃO</v>
      </c>
      <c r="J9879" s="123"/>
      <c r="K9879" s="123"/>
      <c r="L9879" s="123"/>
      <c r="M9879" s="98" t="s">
        <v>15894</v>
      </c>
      <c r="N9879" s="118"/>
    </row>
    <row r="9880" spans="1:14" x14ac:dyDescent="0.25">
      <c r="A9880" s="130">
        <v>89814693000160</v>
      </c>
      <c r="B9880" s="98" t="s">
        <v>13206</v>
      </c>
      <c r="C9880" s="123" t="s">
        <v>3812</v>
      </c>
      <c r="D9880" s="98" t="s">
        <v>13671</v>
      </c>
      <c r="E9880" s="98" t="s">
        <v>13669</v>
      </c>
      <c r="F9880" s="124">
        <v>11</v>
      </c>
      <c r="G9880" s="112">
        <v>40805</v>
      </c>
      <c r="H9880" s="98"/>
      <c r="I9880" s="123" t="str">
        <f t="shared" si="154"/>
        <v>NÃO</v>
      </c>
      <c r="J9880" s="123"/>
      <c r="K9880" s="123"/>
      <c r="L9880" s="123"/>
      <c r="M9880" s="98" t="s">
        <v>16497</v>
      </c>
      <c r="N9880" s="118"/>
    </row>
    <row r="9881" spans="1:14" x14ac:dyDescent="0.25">
      <c r="A9881" s="130">
        <v>11251832000105</v>
      </c>
      <c r="B9881" s="98" t="s">
        <v>13207</v>
      </c>
      <c r="C9881" s="123" t="s">
        <v>2758</v>
      </c>
      <c r="D9881" s="98" t="s">
        <v>13671</v>
      </c>
      <c r="E9881" s="98" t="s">
        <v>13669</v>
      </c>
      <c r="F9881" s="124">
        <v>11</v>
      </c>
      <c r="G9881" s="112">
        <v>41541</v>
      </c>
      <c r="H9881" s="98"/>
      <c r="I9881" s="123" t="str">
        <f t="shared" si="154"/>
        <v>NÃO</v>
      </c>
      <c r="J9881" s="123"/>
      <c r="K9881" s="123"/>
      <c r="L9881" s="123"/>
      <c r="M9881" s="98" t="s">
        <v>15505</v>
      </c>
      <c r="N9881" s="118"/>
    </row>
    <row r="9882" spans="1:14" x14ac:dyDescent="0.25">
      <c r="A9882" s="130">
        <v>87893111000152</v>
      </c>
      <c r="B9882" s="98" t="s">
        <v>13208</v>
      </c>
      <c r="C9882" s="123" t="s">
        <v>3812</v>
      </c>
      <c r="D9882" s="98" t="s">
        <v>13671</v>
      </c>
      <c r="E9882" s="98" t="s">
        <v>13669</v>
      </c>
      <c r="F9882" s="124">
        <v>14</v>
      </c>
      <c r="G9882" s="112">
        <v>44136</v>
      </c>
      <c r="H9882" s="98"/>
      <c r="I9882" s="123" t="str">
        <f t="shared" si="154"/>
        <v>SIM</v>
      </c>
      <c r="J9882" s="123"/>
      <c r="K9882" s="123"/>
      <c r="L9882" s="123"/>
      <c r="M9882" s="98"/>
      <c r="N9882" s="118"/>
    </row>
    <row r="9883" spans="1:14" x14ac:dyDescent="0.25">
      <c r="A9883" s="130">
        <v>6307102000130</v>
      </c>
      <c r="B9883" s="98" t="s">
        <v>13209</v>
      </c>
      <c r="C9883" s="123" t="s">
        <v>1142</v>
      </c>
      <c r="D9883" s="98" t="s">
        <v>13671</v>
      </c>
      <c r="E9883" s="98" t="s">
        <v>13669</v>
      </c>
      <c r="F9883" s="124">
        <v>11</v>
      </c>
      <c r="G9883" s="112">
        <v>41275</v>
      </c>
      <c r="H9883" s="98"/>
      <c r="I9883" s="123" t="str">
        <f t="shared" si="154"/>
        <v>NÃO</v>
      </c>
      <c r="J9883" s="123"/>
      <c r="K9883" s="123"/>
      <c r="L9883" s="123"/>
      <c r="M9883" s="98" t="s">
        <v>14444</v>
      </c>
      <c r="N9883" s="118"/>
    </row>
    <row r="9884" spans="1:14" x14ac:dyDescent="0.25">
      <c r="A9884" s="130">
        <v>8742439000100</v>
      </c>
      <c r="B9884" s="98" t="s">
        <v>13243</v>
      </c>
      <c r="C9884" s="123" t="s">
        <v>2554</v>
      </c>
      <c r="D9884" s="98" t="s">
        <v>13671</v>
      </c>
      <c r="E9884" s="98" t="s">
        <v>13669</v>
      </c>
      <c r="F9884" s="124">
        <v>11</v>
      </c>
      <c r="G9884" s="112">
        <v>41275</v>
      </c>
      <c r="H9884" s="98"/>
      <c r="I9884" s="123" t="str">
        <f t="shared" si="154"/>
        <v>NÃO</v>
      </c>
      <c r="J9884" s="123"/>
      <c r="K9884" s="123"/>
      <c r="L9884" s="123"/>
      <c r="M9884" s="98" t="s">
        <v>15223</v>
      </c>
      <c r="N9884" s="118"/>
    </row>
    <row r="9885" spans="1:14" x14ac:dyDescent="0.25">
      <c r="A9885" s="130">
        <v>28645786000113</v>
      </c>
      <c r="B9885" s="98" t="s">
        <v>13244</v>
      </c>
      <c r="C9885" s="123" t="s">
        <v>3513</v>
      </c>
      <c r="D9885" s="98" t="s">
        <v>13671</v>
      </c>
      <c r="E9885" s="98" t="s">
        <v>13669</v>
      </c>
      <c r="F9885" s="124">
        <v>11</v>
      </c>
      <c r="G9885" s="112">
        <v>41454</v>
      </c>
      <c r="H9885" s="98"/>
      <c r="I9885" s="123" t="str">
        <f t="shared" si="154"/>
        <v>NÃO</v>
      </c>
      <c r="J9885" s="123"/>
      <c r="K9885" s="123"/>
      <c r="L9885" s="123"/>
      <c r="M9885" s="98" t="s">
        <v>16033</v>
      </c>
      <c r="N9885" s="118"/>
    </row>
    <row r="9886" spans="1:14" x14ac:dyDescent="0.25">
      <c r="A9886" s="130">
        <v>46177523000109</v>
      </c>
      <c r="B9886" s="98" t="s">
        <v>13255</v>
      </c>
      <c r="C9886" s="123" t="s">
        <v>4626</v>
      </c>
      <c r="D9886" s="98" t="s">
        <v>13671</v>
      </c>
      <c r="E9886" s="98" t="s">
        <v>13669</v>
      </c>
      <c r="F9886" s="124">
        <v>14</v>
      </c>
      <c r="G9886" s="112">
        <v>44136</v>
      </c>
      <c r="H9886" s="98"/>
      <c r="I9886" s="123" t="str">
        <f t="shared" si="154"/>
        <v>SIM</v>
      </c>
      <c r="J9886" s="123"/>
      <c r="K9886" s="123"/>
      <c r="L9886" s="123"/>
      <c r="M9886" s="98"/>
      <c r="N9886" s="118"/>
    </row>
    <row r="9887" spans="1:14" x14ac:dyDescent="0.25">
      <c r="A9887" s="130">
        <v>11361896000150</v>
      </c>
      <c r="B9887" s="98" t="s">
        <v>13257</v>
      </c>
      <c r="C9887" s="123" t="s">
        <v>2758</v>
      </c>
      <c r="D9887" s="98" t="s">
        <v>13671</v>
      </c>
      <c r="E9887" s="98" t="s">
        <v>13669</v>
      </c>
      <c r="F9887" s="124">
        <v>11</v>
      </c>
      <c r="G9887" s="112">
        <v>41275</v>
      </c>
      <c r="H9887" s="98"/>
      <c r="I9887" s="123" t="str">
        <f t="shared" si="154"/>
        <v>NÃO</v>
      </c>
      <c r="J9887" s="123"/>
      <c r="K9887" s="123"/>
      <c r="L9887" s="123"/>
      <c r="M9887" s="98" t="s">
        <v>15506</v>
      </c>
      <c r="N9887" s="118"/>
    </row>
    <row r="9888" spans="1:14" x14ac:dyDescent="0.25">
      <c r="A9888" s="130">
        <v>29138393000186</v>
      </c>
      <c r="B9888" s="98" t="s">
        <v>13261</v>
      </c>
      <c r="C9888" s="123" t="s">
        <v>3513</v>
      </c>
      <c r="D9888" s="98" t="s">
        <v>13671</v>
      </c>
      <c r="E9888" s="98" t="s">
        <v>13669</v>
      </c>
      <c r="F9888" s="124">
        <v>11</v>
      </c>
      <c r="G9888" s="112">
        <v>42005</v>
      </c>
      <c r="H9888" s="98"/>
      <c r="I9888" s="123" t="str">
        <f t="shared" si="154"/>
        <v>NÃO</v>
      </c>
      <c r="J9888" s="123"/>
      <c r="K9888" s="123"/>
      <c r="L9888" s="123"/>
      <c r="M9888" s="98" t="s">
        <v>16035</v>
      </c>
      <c r="N9888" s="118"/>
    </row>
    <row r="9889" spans="1:14" x14ac:dyDescent="0.25">
      <c r="A9889" s="130">
        <v>32147670000121</v>
      </c>
      <c r="B9889" s="98" t="s">
        <v>13263</v>
      </c>
      <c r="C9889" s="123" t="s">
        <v>3513</v>
      </c>
      <c r="D9889" s="98" t="s">
        <v>13671</v>
      </c>
      <c r="E9889" s="98" t="s">
        <v>13669</v>
      </c>
      <c r="F9889" s="124">
        <v>11</v>
      </c>
      <c r="G9889" s="112">
        <v>41275</v>
      </c>
      <c r="H9889" s="98"/>
      <c r="I9889" s="123" t="str">
        <f t="shared" si="154"/>
        <v>NÃO</v>
      </c>
      <c r="J9889" s="123"/>
      <c r="K9889" s="123"/>
      <c r="L9889" s="123"/>
      <c r="M9889" s="98" t="s">
        <v>16036</v>
      </c>
      <c r="N9889" s="118"/>
    </row>
    <row r="9890" spans="1:14" x14ac:dyDescent="0.25">
      <c r="A9890" s="130">
        <v>10282945000105</v>
      </c>
      <c r="B9890" s="98" t="s">
        <v>13289</v>
      </c>
      <c r="C9890" s="123" t="s">
        <v>2758</v>
      </c>
      <c r="D9890" s="98" t="s">
        <v>13671</v>
      </c>
      <c r="E9890" s="98" t="s">
        <v>13669</v>
      </c>
      <c r="F9890" s="124">
        <v>11</v>
      </c>
      <c r="G9890" s="112">
        <v>41275</v>
      </c>
      <c r="H9890" s="98"/>
      <c r="I9890" s="123" t="str">
        <f t="shared" si="154"/>
        <v>NÃO</v>
      </c>
      <c r="J9890" s="123"/>
      <c r="K9890" s="123"/>
      <c r="L9890" s="123"/>
      <c r="M9890" s="98" t="s">
        <v>15510</v>
      </c>
      <c r="N9890" s="118"/>
    </row>
    <row r="9891" spans="1:14" x14ac:dyDescent="0.25">
      <c r="A9891" s="130">
        <v>11358116000113</v>
      </c>
      <c r="B9891" s="98" t="s">
        <v>13294</v>
      </c>
      <c r="C9891" s="123" t="s">
        <v>2758</v>
      </c>
      <c r="D9891" s="98" t="s">
        <v>13671</v>
      </c>
      <c r="E9891" s="98" t="s">
        <v>13669</v>
      </c>
      <c r="F9891" s="124">
        <v>11</v>
      </c>
      <c r="G9891" s="112">
        <v>41275</v>
      </c>
      <c r="H9891" s="98"/>
      <c r="I9891" s="123" t="str">
        <f t="shared" si="154"/>
        <v>NÃO</v>
      </c>
      <c r="J9891" s="123"/>
      <c r="K9891" s="123"/>
      <c r="L9891" s="123"/>
      <c r="M9891" s="98" t="s">
        <v>15515</v>
      </c>
      <c r="N9891" s="118"/>
    </row>
    <row r="9892" spans="1:14" x14ac:dyDescent="0.25">
      <c r="A9892" s="130">
        <v>28741098000157</v>
      </c>
      <c r="B9892" s="98" t="s">
        <v>13303</v>
      </c>
      <c r="C9892" s="123" t="s">
        <v>3513</v>
      </c>
      <c r="D9892" s="98" t="s">
        <v>13671</v>
      </c>
      <c r="E9892" s="98" t="s">
        <v>13669</v>
      </c>
      <c r="F9892" s="124">
        <v>11</v>
      </c>
      <c r="G9892" s="112">
        <v>41275</v>
      </c>
      <c r="H9892" s="98"/>
      <c r="I9892" s="123" t="str">
        <f t="shared" si="154"/>
        <v>NÃO</v>
      </c>
      <c r="J9892" s="123"/>
      <c r="K9892" s="123"/>
      <c r="L9892" s="123"/>
      <c r="M9892" s="98" t="s">
        <v>16040</v>
      </c>
      <c r="N9892" s="118"/>
    </row>
    <row r="9893" spans="1:14" x14ac:dyDescent="0.25">
      <c r="A9893" s="130">
        <v>76919083000189</v>
      </c>
      <c r="B9893" s="98" t="s">
        <v>13309</v>
      </c>
      <c r="C9893" s="123" t="s">
        <v>3143</v>
      </c>
      <c r="D9893" s="98" t="s">
        <v>13671</v>
      </c>
      <c r="E9893" s="98" t="s">
        <v>13669</v>
      </c>
      <c r="F9893" s="124">
        <v>11</v>
      </c>
      <c r="G9893" s="112">
        <v>41275</v>
      </c>
      <c r="H9893" s="98"/>
      <c r="I9893" s="123" t="str">
        <f t="shared" si="154"/>
        <v>NÃO</v>
      </c>
      <c r="J9893" s="123"/>
      <c r="K9893" s="123"/>
      <c r="L9893" s="123"/>
      <c r="M9893" s="98" t="s">
        <v>15902</v>
      </c>
      <c r="N9893" s="118"/>
    </row>
    <row r="9894" spans="1:14" x14ac:dyDescent="0.25">
      <c r="A9894" s="130">
        <v>46634044000174</v>
      </c>
      <c r="B9894" s="98" t="s">
        <v>13318</v>
      </c>
      <c r="C9894" s="123" t="s">
        <v>4626</v>
      </c>
      <c r="D9894" s="98" t="s">
        <v>13671</v>
      </c>
      <c r="E9894" s="98" t="s">
        <v>13669</v>
      </c>
      <c r="F9894" s="124">
        <v>11</v>
      </c>
      <c r="G9894" s="112">
        <v>41275</v>
      </c>
      <c r="H9894" s="98"/>
      <c r="I9894" s="123" t="str">
        <f t="shared" si="154"/>
        <v>NÃO</v>
      </c>
      <c r="J9894" s="123"/>
      <c r="K9894" s="123"/>
      <c r="L9894" s="123"/>
      <c r="M9894" s="98" t="s">
        <v>16953</v>
      </c>
      <c r="N9894" s="118"/>
    </row>
    <row r="9895" spans="1:14" x14ac:dyDescent="0.25">
      <c r="A9895" s="130">
        <v>32165706000108</v>
      </c>
      <c r="B9895" s="98" t="s">
        <v>13323</v>
      </c>
      <c r="C9895" s="123" t="s">
        <v>3513</v>
      </c>
      <c r="D9895" s="98" t="s">
        <v>13671</v>
      </c>
      <c r="E9895" s="98" t="s">
        <v>13669</v>
      </c>
      <c r="F9895" s="124">
        <v>11</v>
      </c>
      <c r="G9895" s="112">
        <v>42718</v>
      </c>
      <c r="H9895" s="98"/>
      <c r="I9895" s="123" t="str">
        <f t="shared" si="154"/>
        <v>NÃO</v>
      </c>
      <c r="J9895" s="123"/>
      <c r="K9895" s="123"/>
      <c r="L9895" s="123"/>
      <c r="M9895" s="98" t="s">
        <v>16045</v>
      </c>
      <c r="N9895" s="118"/>
    </row>
    <row r="9896" spans="1:14" x14ac:dyDescent="0.25">
      <c r="A9896" s="130">
        <v>75963850000194</v>
      </c>
      <c r="B9896" s="98" t="s">
        <v>13356</v>
      </c>
      <c r="C9896" s="123" t="s">
        <v>3143</v>
      </c>
      <c r="D9896" s="98" t="s">
        <v>13671</v>
      </c>
      <c r="E9896" s="98" t="s">
        <v>13669</v>
      </c>
      <c r="F9896" s="124">
        <v>14</v>
      </c>
      <c r="G9896" s="112">
        <v>44013</v>
      </c>
      <c r="H9896" s="98"/>
      <c r="I9896" s="123" t="str">
        <f t="shared" si="154"/>
        <v>SIM</v>
      </c>
      <c r="J9896" s="123"/>
      <c r="K9896" s="123"/>
      <c r="L9896" s="123"/>
      <c r="M9896" s="98"/>
      <c r="N9896" s="118"/>
    </row>
    <row r="9897" spans="1:14" x14ac:dyDescent="0.25">
      <c r="A9897" s="130">
        <v>23489834000108</v>
      </c>
      <c r="B9897" s="98" t="s">
        <v>13357</v>
      </c>
      <c r="C9897" s="123" t="s">
        <v>634</v>
      </c>
      <c r="D9897" s="98" t="s">
        <v>13671</v>
      </c>
      <c r="E9897" s="98" t="s">
        <v>13669</v>
      </c>
      <c r="F9897" s="124">
        <v>11</v>
      </c>
      <c r="G9897" s="112">
        <v>42704</v>
      </c>
      <c r="H9897" s="98"/>
      <c r="I9897" s="123" t="str">
        <f t="shared" si="154"/>
        <v>NÃO</v>
      </c>
      <c r="J9897" s="123"/>
      <c r="K9897" s="123"/>
      <c r="L9897" s="123"/>
      <c r="M9897" s="98"/>
      <c r="N9897" s="118"/>
    </row>
    <row r="9898" spans="1:14" x14ac:dyDescent="0.25">
      <c r="A9898" s="130">
        <v>6554869000164</v>
      </c>
      <c r="B9898" s="98" t="s">
        <v>13364</v>
      </c>
      <c r="C9898" s="123" t="s">
        <v>2926</v>
      </c>
      <c r="D9898" s="98" t="s">
        <v>13671</v>
      </c>
      <c r="E9898" s="98" t="s">
        <v>13669</v>
      </c>
      <c r="F9898" s="124">
        <v>11</v>
      </c>
      <c r="G9898" s="112">
        <v>41275</v>
      </c>
      <c r="H9898" s="98"/>
      <c r="I9898" s="123" t="str">
        <f t="shared" si="154"/>
        <v>NÃO</v>
      </c>
      <c r="J9898" s="123"/>
      <c r="K9898" s="123"/>
      <c r="L9898" s="123"/>
      <c r="M9898" s="98"/>
      <c r="N9898" s="118"/>
    </row>
    <row r="9899" spans="1:14" x14ac:dyDescent="0.25">
      <c r="A9899" s="130">
        <v>11361904000169</v>
      </c>
      <c r="B9899" s="98" t="s">
        <v>13379</v>
      </c>
      <c r="C9899" s="123" t="s">
        <v>2758</v>
      </c>
      <c r="D9899" s="98" t="s">
        <v>13671</v>
      </c>
      <c r="E9899" s="98" t="s">
        <v>13669</v>
      </c>
      <c r="F9899" s="124">
        <v>14</v>
      </c>
      <c r="G9899" s="112">
        <v>44136</v>
      </c>
      <c r="H9899" s="98"/>
      <c r="I9899" s="123" t="str">
        <f t="shared" si="154"/>
        <v>SIM</v>
      </c>
      <c r="J9899" s="123"/>
      <c r="K9899" s="123"/>
      <c r="L9899" s="123"/>
      <c r="M9899" s="98"/>
      <c r="N9899" s="118"/>
    </row>
    <row r="9900" spans="1:14" x14ac:dyDescent="0.25">
      <c r="A9900" s="130">
        <v>17955535000119</v>
      </c>
      <c r="B9900" s="98" t="s">
        <v>13394</v>
      </c>
      <c r="C9900" s="123" t="s">
        <v>1356</v>
      </c>
      <c r="D9900" s="98" t="s">
        <v>13671</v>
      </c>
      <c r="E9900" s="98" t="s">
        <v>13669</v>
      </c>
      <c r="F9900" s="124">
        <v>11</v>
      </c>
      <c r="G9900" s="112">
        <v>41275</v>
      </c>
      <c r="H9900" s="98"/>
      <c r="I9900" s="123" t="str">
        <f t="shared" si="154"/>
        <v>NÃO</v>
      </c>
      <c r="J9900" s="123"/>
      <c r="K9900" s="123"/>
      <c r="L9900" s="123"/>
      <c r="M9900" s="98" t="s">
        <v>14801</v>
      </c>
      <c r="N9900" s="118"/>
    </row>
    <row r="9901" spans="1:14" x14ac:dyDescent="0.25">
      <c r="A9901" s="130">
        <v>1304286000161</v>
      </c>
      <c r="B9901" s="98" t="s">
        <v>13403</v>
      </c>
      <c r="C9901" s="123" t="s">
        <v>901</v>
      </c>
      <c r="D9901" s="98" t="s">
        <v>13671</v>
      </c>
      <c r="E9901" s="98" t="s">
        <v>13669</v>
      </c>
      <c r="F9901" s="124">
        <v>14</v>
      </c>
      <c r="G9901" s="112">
        <v>44105</v>
      </c>
      <c r="H9901" s="98"/>
      <c r="I9901" s="123" t="str">
        <f t="shared" si="154"/>
        <v>SIM</v>
      </c>
      <c r="J9901" s="123"/>
      <c r="K9901" s="123"/>
      <c r="L9901" s="123"/>
      <c r="M9901" s="98" t="s">
        <v>14358</v>
      </c>
      <c r="N9901" s="118"/>
    </row>
    <row r="9902" spans="1:14" x14ac:dyDescent="0.25">
      <c r="A9902" s="130">
        <v>18428839000190</v>
      </c>
      <c r="B9902" s="98" t="s">
        <v>13427</v>
      </c>
      <c r="C9902" s="123" t="s">
        <v>1356</v>
      </c>
      <c r="D9902" s="98" t="s">
        <v>13671</v>
      </c>
      <c r="E9902" s="98" t="s">
        <v>13669</v>
      </c>
      <c r="F9902" s="124">
        <v>11</v>
      </c>
      <c r="G9902" s="112">
        <v>41275</v>
      </c>
      <c r="H9902" s="98"/>
      <c r="I9902" s="123" t="str">
        <f t="shared" si="154"/>
        <v>NÃO</v>
      </c>
      <c r="J9902" s="123"/>
      <c r="K9902" s="123"/>
      <c r="L9902" s="123"/>
      <c r="M9902" s="98" t="s">
        <v>14812</v>
      </c>
      <c r="N9902" s="118"/>
    </row>
    <row r="9903" spans="1:14" x14ac:dyDescent="0.25">
      <c r="A9903" s="130">
        <v>18240119000105</v>
      </c>
      <c r="B9903" s="98" t="s">
        <v>13460</v>
      </c>
      <c r="C9903" s="123" t="s">
        <v>1356</v>
      </c>
      <c r="D9903" s="98" t="s">
        <v>13671</v>
      </c>
      <c r="E9903" s="98" t="s">
        <v>13669</v>
      </c>
      <c r="F9903" s="124">
        <v>11</v>
      </c>
      <c r="G9903" s="112">
        <v>41425</v>
      </c>
      <c r="H9903" s="98"/>
      <c r="I9903" s="123" t="str">
        <f t="shared" si="154"/>
        <v>NÃO</v>
      </c>
      <c r="J9903" s="123"/>
      <c r="K9903" s="123"/>
      <c r="L9903" s="123"/>
      <c r="M9903" s="98" t="s">
        <v>14819</v>
      </c>
      <c r="N9903" s="118"/>
    </row>
    <row r="9904" spans="1:14" x14ac:dyDescent="0.25">
      <c r="A9904" s="130">
        <v>45780087000103</v>
      </c>
      <c r="B9904" s="98" t="s">
        <v>13467</v>
      </c>
      <c r="C9904" s="123" t="s">
        <v>4626</v>
      </c>
      <c r="D9904" s="98" t="s">
        <v>13671</v>
      </c>
      <c r="E9904" s="98" t="s">
        <v>13669</v>
      </c>
      <c r="F9904" s="124">
        <v>11</v>
      </c>
      <c r="G9904" s="112">
        <v>41275</v>
      </c>
      <c r="H9904" s="98"/>
      <c r="I9904" s="123" t="str">
        <f t="shared" si="154"/>
        <v>NÃO</v>
      </c>
      <c r="J9904" s="123"/>
      <c r="K9904" s="123"/>
      <c r="L9904" s="123"/>
      <c r="M9904" s="98" t="s">
        <v>16995</v>
      </c>
      <c r="N9904" s="118"/>
    </row>
    <row r="9905" spans="1:14" x14ac:dyDescent="0.25">
      <c r="A9905" s="130">
        <v>27165547000101</v>
      </c>
      <c r="B9905" s="98" t="s">
        <v>13482</v>
      </c>
      <c r="C9905" s="123" t="s">
        <v>821</v>
      </c>
      <c r="D9905" s="98" t="s">
        <v>13671</v>
      </c>
      <c r="E9905" s="98" t="s">
        <v>13669</v>
      </c>
      <c r="F9905" s="124">
        <v>14</v>
      </c>
      <c r="G9905" s="112">
        <v>43922</v>
      </c>
      <c r="H9905" s="98"/>
      <c r="I9905" s="123" t="str">
        <f t="shared" si="154"/>
        <v>SIM</v>
      </c>
      <c r="J9905" s="123"/>
      <c r="K9905" s="123"/>
      <c r="L9905" s="123"/>
      <c r="M9905" s="98"/>
      <c r="N9905" s="118"/>
    </row>
    <row r="9906" spans="1:14" x14ac:dyDescent="0.25">
      <c r="A9906" s="130">
        <v>18132449000179</v>
      </c>
      <c r="B9906" s="98" t="s">
        <v>13488</v>
      </c>
      <c r="C9906" s="123" t="s">
        <v>1356</v>
      </c>
      <c r="D9906" s="98" t="s">
        <v>13671</v>
      </c>
      <c r="E9906" s="98" t="s">
        <v>13669</v>
      </c>
      <c r="F9906" s="124">
        <v>11</v>
      </c>
      <c r="G9906" s="112">
        <v>41275</v>
      </c>
      <c r="H9906" s="98"/>
      <c r="I9906" s="123" t="str">
        <f t="shared" si="154"/>
        <v>NÃO</v>
      </c>
      <c r="J9906" s="123"/>
      <c r="K9906" s="123"/>
      <c r="L9906" s="123"/>
      <c r="M9906" s="98" t="s">
        <v>14833</v>
      </c>
      <c r="N9906" s="118"/>
    </row>
    <row r="9907" spans="1:14" x14ac:dyDescent="0.25">
      <c r="A9907" s="130">
        <v>27165554000103</v>
      </c>
      <c r="B9907" s="98" t="s">
        <v>13500</v>
      </c>
      <c r="C9907" s="123" t="s">
        <v>821</v>
      </c>
      <c r="D9907" s="98" t="s">
        <v>13671</v>
      </c>
      <c r="E9907" s="98" t="s">
        <v>13669</v>
      </c>
      <c r="F9907" s="124">
        <v>14</v>
      </c>
      <c r="G9907" s="112">
        <v>44044</v>
      </c>
      <c r="H9907" s="98"/>
      <c r="I9907" s="123" t="str">
        <f t="shared" si="154"/>
        <v>SIM</v>
      </c>
      <c r="J9907" s="123"/>
      <c r="K9907" s="123"/>
      <c r="L9907" s="123"/>
      <c r="M9907" s="98"/>
      <c r="N9907" s="118"/>
    </row>
    <row r="9908" spans="1:14" x14ac:dyDescent="0.25">
      <c r="A9908" s="130">
        <v>27142058000126</v>
      </c>
      <c r="B9908" s="98" t="s">
        <v>13506</v>
      </c>
      <c r="C9908" s="123" t="s">
        <v>821</v>
      </c>
      <c r="D9908" s="98" t="s">
        <v>13671</v>
      </c>
      <c r="E9908" s="98" t="s">
        <v>13669</v>
      </c>
      <c r="F9908" s="124">
        <v>11</v>
      </c>
      <c r="G9908" s="112">
        <v>41275</v>
      </c>
      <c r="H9908" s="98"/>
      <c r="I9908" s="123" t="str">
        <f t="shared" si="154"/>
        <v>NÃO</v>
      </c>
      <c r="J9908" s="123"/>
      <c r="K9908" s="123"/>
      <c r="L9908" s="123"/>
      <c r="M9908" s="98" t="s">
        <v>14118</v>
      </c>
      <c r="N9908" s="118"/>
    </row>
    <row r="9909" spans="1:14" x14ac:dyDescent="0.25">
      <c r="A9909" s="130">
        <v>11049855000123</v>
      </c>
      <c r="B9909" s="98" t="s">
        <v>13508</v>
      </c>
      <c r="C9909" s="123" t="s">
        <v>2758</v>
      </c>
      <c r="D9909" s="98" t="s">
        <v>13671</v>
      </c>
      <c r="E9909" s="98" t="s">
        <v>13669</v>
      </c>
      <c r="F9909" s="124">
        <v>13.5</v>
      </c>
      <c r="G9909" s="112">
        <v>41275</v>
      </c>
      <c r="H9909" s="98"/>
      <c r="I9909" s="123" t="str">
        <f t="shared" si="154"/>
        <v>NÃO</v>
      </c>
      <c r="J9909" s="123"/>
      <c r="K9909" s="123"/>
      <c r="L9909" s="123"/>
      <c r="M9909" s="98" t="s">
        <v>15542</v>
      </c>
      <c r="N9909" s="118"/>
    </row>
    <row r="9910" spans="1:14" x14ac:dyDescent="0.25">
      <c r="A9910" s="130">
        <v>46634051000176</v>
      </c>
      <c r="B9910" s="98" t="s">
        <v>13511</v>
      </c>
      <c r="C9910" s="123" t="s">
        <v>4626</v>
      </c>
      <c r="D9910" s="98" t="s">
        <v>13671</v>
      </c>
      <c r="E9910" s="98" t="s">
        <v>13669</v>
      </c>
      <c r="F9910" s="124">
        <v>11</v>
      </c>
      <c r="G9910" s="112">
        <v>41275</v>
      </c>
      <c r="H9910" s="98"/>
      <c r="I9910" s="123" t="str">
        <f t="shared" si="154"/>
        <v>NÃO</v>
      </c>
      <c r="J9910" s="123"/>
      <c r="K9910" s="123"/>
      <c r="L9910" s="123"/>
      <c r="M9910" s="98" t="s">
        <v>16999</v>
      </c>
      <c r="N9910" s="118"/>
    </row>
    <row r="9911" spans="1:14" x14ac:dyDescent="0.25">
      <c r="A9911" s="130">
        <v>5105127000199</v>
      </c>
      <c r="B9911" s="98" t="s">
        <v>11396</v>
      </c>
      <c r="C9911" s="123" t="s">
        <v>2413</v>
      </c>
      <c r="D9911" s="98" t="s">
        <v>13671</v>
      </c>
      <c r="E9911" s="98" t="s">
        <v>13668</v>
      </c>
      <c r="F9911" s="124">
        <v>11</v>
      </c>
      <c r="G9911" s="112">
        <v>41275</v>
      </c>
      <c r="H9911" s="98"/>
      <c r="I9911" s="123" t="str">
        <f t="shared" si="154"/>
        <v>NÃO</v>
      </c>
      <c r="J9911" s="123"/>
      <c r="K9911" s="123"/>
      <c r="L9911" s="123"/>
      <c r="M9911" s="98" t="s">
        <v>15063</v>
      </c>
      <c r="N9911" s="118"/>
    </row>
    <row r="9912" spans="1:14" x14ac:dyDescent="0.25">
      <c r="A9912" s="130">
        <v>10346096000106</v>
      </c>
      <c r="B9912" s="98" t="s">
        <v>11404</v>
      </c>
      <c r="C9912" s="123" t="s">
        <v>2758</v>
      </c>
      <c r="D9912" s="98" t="s">
        <v>13671</v>
      </c>
      <c r="E9912" s="98" t="s">
        <v>13668</v>
      </c>
      <c r="F9912" s="124">
        <v>13</v>
      </c>
      <c r="G9912" s="112">
        <v>41275</v>
      </c>
      <c r="H9912" s="98"/>
      <c r="I9912" s="123" t="str">
        <f t="shared" si="154"/>
        <v>NÃO</v>
      </c>
      <c r="J9912" s="123"/>
      <c r="K9912" s="123"/>
      <c r="L9912" s="123"/>
      <c r="M9912" s="98" t="s">
        <v>15233</v>
      </c>
      <c r="N9912" s="118"/>
    </row>
    <row r="9913" spans="1:14" x14ac:dyDescent="0.25">
      <c r="A9913" s="130">
        <v>9145368000112</v>
      </c>
      <c r="B9913" s="98" t="s">
        <v>11410</v>
      </c>
      <c r="C9913" s="123" t="s">
        <v>2554</v>
      </c>
      <c r="D9913" s="98" t="s">
        <v>13671</v>
      </c>
      <c r="E9913" s="98" t="s">
        <v>13668</v>
      </c>
      <c r="F9913" s="124">
        <v>11</v>
      </c>
      <c r="G9913" s="112">
        <v>41365</v>
      </c>
      <c r="H9913" s="98"/>
      <c r="I9913" s="123" t="str">
        <f t="shared" si="154"/>
        <v>NÃO</v>
      </c>
      <c r="J9913" s="123"/>
      <c r="K9913" s="123"/>
      <c r="L9913" s="123"/>
      <c r="M9913" s="98" t="s">
        <v>15121</v>
      </c>
      <c r="N9913" s="118"/>
    </row>
    <row r="9914" spans="1:14" x14ac:dyDescent="0.25">
      <c r="A9914" s="130">
        <v>6554760000127</v>
      </c>
      <c r="B9914" s="98" t="s">
        <v>11411</v>
      </c>
      <c r="C9914" s="123" t="s">
        <v>2926</v>
      </c>
      <c r="D9914" s="98" t="s">
        <v>13671</v>
      </c>
      <c r="E9914" s="98" t="s">
        <v>13668</v>
      </c>
      <c r="F9914" s="124">
        <v>11</v>
      </c>
      <c r="G9914" s="112">
        <v>40968</v>
      </c>
      <c r="H9914" s="98"/>
      <c r="I9914" s="123" t="str">
        <f t="shared" si="154"/>
        <v>NÃO</v>
      </c>
      <c r="J9914" s="123"/>
      <c r="K9914" s="123"/>
      <c r="L9914" s="123"/>
      <c r="M9914" s="98"/>
      <c r="N9914" s="118"/>
    </row>
    <row r="9915" spans="1:14" x14ac:dyDescent="0.25">
      <c r="A9915" s="130">
        <v>11286341000191</v>
      </c>
      <c r="B9915" s="98" t="s">
        <v>11416</v>
      </c>
      <c r="C9915" s="123" t="s">
        <v>2758</v>
      </c>
      <c r="D9915" s="98" t="s">
        <v>13671</v>
      </c>
      <c r="E9915" s="98" t="s">
        <v>13668</v>
      </c>
      <c r="F9915" s="124">
        <v>14</v>
      </c>
      <c r="G9915" s="112">
        <v>44075</v>
      </c>
      <c r="H9915" s="98"/>
      <c r="I9915" s="123" t="str">
        <f t="shared" si="154"/>
        <v>SIM</v>
      </c>
      <c r="J9915" s="123"/>
      <c r="K9915" s="123"/>
      <c r="L9915" s="123"/>
      <c r="M9915" s="98"/>
      <c r="N9915" s="118"/>
    </row>
    <row r="9916" spans="1:14" x14ac:dyDescent="0.25">
      <c r="A9916" s="130">
        <v>41522152000131</v>
      </c>
      <c r="B9916" s="98" t="s">
        <v>11434</v>
      </c>
      <c r="C9916" s="123" t="s">
        <v>2926</v>
      </c>
      <c r="D9916" s="98" t="s">
        <v>13671</v>
      </c>
      <c r="E9916" s="98" t="s">
        <v>13668</v>
      </c>
      <c r="F9916" s="124">
        <v>11</v>
      </c>
      <c r="G9916" s="112">
        <v>41275</v>
      </c>
      <c r="H9916" s="98"/>
      <c r="I9916" s="123" t="str">
        <f t="shared" si="154"/>
        <v>NÃO</v>
      </c>
      <c r="J9916" s="123"/>
      <c r="K9916" s="123"/>
      <c r="L9916" s="123"/>
      <c r="M9916" s="98"/>
      <c r="N9916" s="118"/>
    </row>
    <row r="9917" spans="1:14" x14ac:dyDescent="0.25">
      <c r="A9917" s="130">
        <v>17709197000135</v>
      </c>
      <c r="B9917" s="98" t="s">
        <v>11436</v>
      </c>
      <c r="C9917" s="123" t="s">
        <v>1356</v>
      </c>
      <c r="D9917" s="98" t="s">
        <v>13671</v>
      </c>
      <c r="E9917" s="98" t="s">
        <v>13668</v>
      </c>
      <c r="F9917" s="124">
        <v>11</v>
      </c>
      <c r="G9917" s="112">
        <v>43647</v>
      </c>
      <c r="H9917" s="98"/>
      <c r="I9917" s="123" t="str">
        <f t="shared" si="154"/>
        <v>NÃO</v>
      </c>
      <c r="J9917" s="123"/>
      <c r="K9917" s="123"/>
      <c r="L9917" s="123"/>
      <c r="M9917" s="98"/>
      <c r="N9917" s="118"/>
    </row>
    <row r="9918" spans="1:14" x14ac:dyDescent="0.25">
      <c r="A9918" s="130">
        <v>10091502000129</v>
      </c>
      <c r="B9918" s="98" t="s">
        <v>11449</v>
      </c>
      <c r="C9918" s="123" t="s">
        <v>2758</v>
      </c>
      <c r="D9918" s="98" t="s">
        <v>13671</v>
      </c>
      <c r="E9918" s="98" t="s">
        <v>13668</v>
      </c>
      <c r="F9918" s="124">
        <v>14</v>
      </c>
      <c r="G9918" s="112">
        <v>44136</v>
      </c>
      <c r="H9918" s="98"/>
      <c r="I9918" s="123" t="str">
        <f t="shared" si="154"/>
        <v>SIM</v>
      </c>
      <c r="J9918" s="123"/>
      <c r="K9918" s="123"/>
      <c r="L9918" s="123"/>
      <c r="M9918" s="98"/>
      <c r="N9918" s="118"/>
    </row>
    <row r="9919" spans="1:14" x14ac:dyDescent="0.25">
      <c r="A9919" s="130">
        <v>11294360000160</v>
      </c>
      <c r="B9919" s="98" t="s">
        <v>11466</v>
      </c>
      <c r="C9919" s="123" t="s">
        <v>2758</v>
      </c>
      <c r="D9919" s="98" t="s">
        <v>13671</v>
      </c>
      <c r="E9919" s="98" t="s">
        <v>13668</v>
      </c>
      <c r="F9919" s="124">
        <v>11</v>
      </c>
      <c r="G9919" s="112">
        <v>42578</v>
      </c>
      <c r="H9919" s="98"/>
      <c r="I9919" s="123" t="str">
        <f t="shared" si="154"/>
        <v>NÃO</v>
      </c>
      <c r="J9919" s="123"/>
      <c r="K9919" s="123"/>
      <c r="L9919" s="123"/>
      <c r="M9919" s="98" t="s">
        <v>15243</v>
      </c>
      <c r="N9919" s="118"/>
    </row>
    <row r="9920" spans="1:14" x14ac:dyDescent="0.25">
      <c r="A9920" s="130">
        <v>27142694000158</v>
      </c>
      <c r="B9920" s="98" t="s">
        <v>11476</v>
      </c>
      <c r="C9920" s="123" t="s">
        <v>821</v>
      </c>
      <c r="D9920" s="98" t="s">
        <v>13671</v>
      </c>
      <c r="E9920" s="98" t="s">
        <v>13668</v>
      </c>
      <c r="F9920" s="124">
        <v>11</v>
      </c>
      <c r="G9920" s="112">
        <v>41275</v>
      </c>
      <c r="H9920" s="98"/>
      <c r="I9920" s="123" t="str">
        <f t="shared" si="154"/>
        <v>NÃO</v>
      </c>
      <c r="J9920" s="123"/>
      <c r="K9920" s="123"/>
      <c r="L9920" s="123"/>
      <c r="M9920" s="98" t="s">
        <v>14070</v>
      </c>
      <c r="N9920" s="118"/>
    </row>
    <row r="9921" spans="1:14" x14ac:dyDescent="0.25">
      <c r="A9921" s="130">
        <v>17884412000134</v>
      </c>
      <c r="B9921" s="98" t="s">
        <v>11478</v>
      </c>
      <c r="C9921" s="123" t="s">
        <v>1356</v>
      </c>
      <c r="D9921" s="98" t="s">
        <v>13671</v>
      </c>
      <c r="E9921" s="98" t="s">
        <v>13668</v>
      </c>
      <c r="F9921" s="124">
        <v>11</v>
      </c>
      <c r="G9921" s="112">
        <v>41275</v>
      </c>
      <c r="H9921" s="98"/>
      <c r="I9921" s="123" t="str">
        <f t="shared" si="154"/>
        <v>NÃO</v>
      </c>
      <c r="J9921" s="123"/>
      <c r="K9921" s="123"/>
      <c r="L9921" s="123"/>
      <c r="M9921" s="98" t="s">
        <v>13534</v>
      </c>
      <c r="N9921" s="118"/>
    </row>
    <row r="9922" spans="1:14" x14ac:dyDescent="0.25">
      <c r="A9922" s="130">
        <v>29172467000109</v>
      </c>
      <c r="B9922" s="98" t="s">
        <v>11483</v>
      </c>
      <c r="C9922" s="123" t="s">
        <v>3513</v>
      </c>
      <c r="D9922" s="98" t="s">
        <v>13671</v>
      </c>
      <c r="E9922" s="98" t="s">
        <v>13668</v>
      </c>
      <c r="F9922" s="124">
        <v>11</v>
      </c>
      <c r="G9922" s="112">
        <v>41275</v>
      </c>
      <c r="H9922" s="98"/>
      <c r="I9922" s="123" t="str">
        <f t="shared" si="154"/>
        <v>NÃO</v>
      </c>
      <c r="J9922" s="123"/>
      <c r="K9922" s="123"/>
      <c r="L9922" s="123"/>
      <c r="M9922" s="98"/>
      <c r="N9922" s="118"/>
    </row>
    <row r="9923" spans="1:14" x14ac:dyDescent="0.25">
      <c r="A9923" s="130">
        <v>1127430000131</v>
      </c>
      <c r="B9923" s="98" t="s">
        <v>11485</v>
      </c>
      <c r="C9923" s="123" t="s">
        <v>901</v>
      </c>
      <c r="D9923" s="98" t="s">
        <v>13671</v>
      </c>
      <c r="E9923" s="98" t="s">
        <v>13668</v>
      </c>
      <c r="F9923" s="124">
        <v>14</v>
      </c>
      <c r="G9923" s="112">
        <v>44136</v>
      </c>
      <c r="H9923" s="98"/>
      <c r="I9923" s="123" t="str">
        <f t="shared" ref="I9923:I9986" si="155">IFERROR(IF(OR(E9923="Ativos", E9923="Aposentados",E9923="Pensionistas"),IF(F9923&gt;=14,"SIM","NÃO"),""),"")</f>
        <v>SIM</v>
      </c>
      <c r="J9923" s="123"/>
      <c r="K9923" s="123"/>
      <c r="L9923" s="123"/>
      <c r="M9923" s="98"/>
      <c r="N9923" s="118"/>
    </row>
    <row r="9924" spans="1:14" x14ac:dyDescent="0.25">
      <c r="A9924" s="130">
        <v>36288900000123</v>
      </c>
      <c r="B9924" s="98" t="s">
        <v>11498</v>
      </c>
      <c r="C9924" s="123" t="s">
        <v>3513</v>
      </c>
      <c r="D9924" s="98" t="s">
        <v>13671</v>
      </c>
      <c r="E9924" s="98" t="s">
        <v>13668</v>
      </c>
      <c r="F9924" s="124">
        <v>11</v>
      </c>
      <c r="G9924" s="112">
        <v>41275</v>
      </c>
      <c r="H9924" s="98"/>
      <c r="I9924" s="123" t="str">
        <f t="shared" si="155"/>
        <v>NÃO</v>
      </c>
      <c r="J9924" s="123"/>
      <c r="K9924" s="123"/>
      <c r="L9924" s="123"/>
      <c r="M9924" s="98"/>
      <c r="N9924" s="118"/>
    </row>
    <row r="9925" spans="1:14" x14ac:dyDescent="0.25">
      <c r="A9925" s="130">
        <v>13128780000100</v>
      </c>
      <c r="B9925" s="98" t="s">
        <v>11501</v>
      </c>
      <c r="C9925" s="123" t="s">
        <v>4559</v>
      </c>
      <c r="D9925" s="98" t="s">
        <v>13671</v>
      </c>
      <c r="E9925" s="98" t="s">
        <v>13668</v>
      </c>
      <c r="F9925" s="124">
        <v>11</v>
      </c>
      <c r="G9925" s="112">
        <v>41275</v>
      </c>
      <c r="H9925" s="98"/>
      <c r="I9925" s="123" t="str">
        <f t="shared" si="155"/>
        <v>NÃO</v>
      </c>
      <c r="J9925" s="123"/>
      <c r="K9925" s="123"/>
      <c r="L9925" s="123"/>
      <c r="M9925" s="98"/>
      <c r="N9925" s="118"/>
    </row>
    <row r="9926" spans="1:14" x14ac:dyDescent="0.25">
      <c r="A9926" s="130">
        <v>7684756000146</v>
      </c>
      <c r="B9926" s="98" t="s">
        <v>11503</v>
      </c>
      <c r="C9926" s="123" t="s">
        <v>634</v>
      </c>
      <c r="D9926" s="98" t="s">
        <v>13671</v>
      </c>
      <c r="E9926" s="98" t="s">
        <v>13668</v>
      </c>
      <c r="F9926" s="124">
        <v>11</v>
      </c>
      <c r="G9926" s="112">
        <v>41275</v>
      </c>
      <c r="H9926" s="98"/>
      <c r="I9926" s="123" t="str">
        <f t="shared" si="155"/>
        <v>NÃO</v>
      </c>
      <c r="J9926" s="123"/>
      <c r="K9926" s="123"/>
      <c r="L9926" s="123"/>
      <c r="M9926" s="98" t="s">
        <v>13933</v>
      </c>
      <c r="N9926" s="118"/>
    </row>
    <row r="9927" spans="1:14" x14ac:dyDescent="0.25">
      <c r="A9927" s="130">
        <v>1318898000103</v>
      </c>
      <c r="B9927" s="98" t="s">
        <v>11507</v>
      </c>
      <c r="C9927" s="123" t="s">
        <v>901</v>
      </c>
      <c r="D9927" s="98" t="s">
        <v>13671</v>
      </c>
      <c r="E9927" s="98" t="s">
        <v>13668</v>
      </c>
      <c r="F9927" s="124">
        <v>11</v>
      </c>
      <c r="G9927" s="112">
        <v>41275</v>
      </c>
      <c r="H9927" s="98"/>
      <c r="I9927" s="123" t="str">
        <f t="shared" si="155"/>
        <v>NÃO</v>
      </c>
      <c r="J9927" s="123"/>
      <c r="K9927" s="123"/>
      <c r="L9927" s="123"/>
      <c r="M9927" s="98"/>
      <c r="N9927" s="118"/>
    </row>
    <row r="9928" spans="1:14" x14ac:dyDescent="0.25">
      <c r="A9928" s="130">
        <v>12198693000158</v>
      </c>
      <c r="B9928" s="98" t="s">
        <v>11516</v>
      </c>
      <c r="C9928" s="123" t="s">
        <v>29</v>
      </c>
      <c r="D9928" s="98" t="s">
        <v>13671</v>
      </c>
      <c r="E9928" s="98" t="s">
        <v>13668</v>
      </c>
      <c r="F9928" s="124">
        <v>11</v>
      </c>
      <c r="G9928" s="112">
        <v>41275</v>
      </c>
      <c r="H9928" s="98"/>
      <c r="I9928" s="123" t="str">
        <f t="shared" si="155"/>
        <v>NÃO</v>
      </c>
      <c r="J9928" s="123"/>
      <c r="K9928" s="123"/>
      <c r="L9928" s="123"/>
      <c r="M9928" s="98" t="s">
        <v>13675</v>
      </c>
      <c r="N9928" s="118"/>
    </row>
    <row r="9929" spans="1:14" x14ac:dyDescent="0.25">
      <c r="A9929" s="130">
        <v>76958966000106</v>
      </c>
      <c r="B9929" s="98" t="s">
        <v>11518</v>
      </c>
      <c r="C9929" s="123" t="s">
        <v>3143</v>
      </c>
      <c r="D9929" s="98" t="s">
        <v>13671</v>
      </c>
      <c r="E9929" s="98" t="s">
        <v>13668</v>
      </c>
      <c r="F9929" s="124">
        <v>11</v>
      </c>
      <c r="G9929" s="112">
        <v>41275</v>
      </c>
      <c r="H9929" s="98"/>
      <c r="I9929" s="123" t="str">
        <f t="shared" si="155"/>
        <v>NÃO</v>
      </c>
      <c r="J9929" s="123"/>
      <c r="K9929" s="123"/>
      <c r="L9929" s="123"/>
      <c r="M9929" s="98" t="s">
        <v>15659</v>
      </c>
      <c r="N9929" s="118"/>
    </row>
    <row r="9930" spans="1:14" x14ac:dyDescent="0.25">
      <c r="A9930" s="130">
        <v>44215846000114</v>
      </c>
      <c r="B9930" s="98" t="s">
        <v>11524</v>
      </c>
      <c r="C9930" s="123" t="s">
        <v>4626</v>
      </c>
      <c r="D9930" s="98" t="s">
        <v>13671</v>
      </c>
      <c r="E9930" s="98" t="s">
        <v>13668</v>
      </c>
      <c r="F9930" s="124">
        <v>11</v>
      </c>
      <c r="G9930" s="112">
        <v>41275</v>
      </c>
      <c r="H9930" s="98"/>
      <c r="I9930" s="123" t="str">
        <f t="shared" si="155"/>
        <v>NÃO</v>
      </c>
      <c r="J9930" s="123"/>
      <c r="K9930" s="123"/>
      <c r="L9930" s="123"/>
      <c r="M9930" s="98" t="s">
        <v>16684</v>
      </c>
      <c r="N9930" s="118"/>
    </row>
    <row r="9931" spans="1:14" x14ac:dyDescent="0.25">
      <c r="A9931" s="130">
        <v>10105955000167</v>
      </c>
      <c r="B9931" s="98" t="s">
        <v>11532</v>
      </c>
      <c r="C9931" s="123" t="s">
        <v>2758</v>
      </c>
      <c r="D9931" s="98" t="s">
        <v>13671</v>
      </c>
      <c r="E9931" s="98" t="s">
        <v>13668</v>
      </c>
      <c r="F9931" s="124">
        <v>14</v>
      </c>
      <c r="G9931" s="112">
        <v>44032</v>
      </c>
      <c r="H9931" s="98"/>
      <c r="I9931" s="123" t="str">
        <f t="shared" si="155"/>
        <v>SIM</v>
      </c>
      <c r="J9931" s="123"/>
      <c r="K9931" s="123"/>
      <c r="L9931" s="123"/>
      <c r="M9931" s="98"/>
      <c r="N9931" s="118"/>
    </row>
    <row r="9932" spans="1:14" x14ac:dyDescent="0.25">
      <c r="A9932" s="130">
        <v>18008862000126</v>
      </c>
      <c r="B9932" s="98" t="s">
        <v>11556</v>
      </c>
      <c r="C9932" s="123" t="s">
        <v>1356</v>
      </c>
      <c r="D9932" s="98" t="s">
        <v>13671</v>
      </c>
      <c r="E9932" s="98" t="s">
        <v>13668</v>
      </c>
      <c r="F9932" s="124">
        <v>11</v>
      </c>
      <c r="G9932" s="112">
        <v>41275</v>
      </c>
      <c r="H9932" s="98"/>
      <c r="I9932" s="123" t="str">
        <f t="shared" si="155"/>
        <v>NÃO</v>
      </c>
      <c r="J9932" s="123"/>
      <c r="K9932" s="123"/>
      <c r="L9932" s="123"/>
      <c r="M9932" s="98" t="s">
        <v>14473</v>
      </c>
      <c r="N9932" s="118"/>
    </row>
    <row r="9933" spans="1:14" x14ac:dyDescent="0.25">
      <c r="A9933" s="130">
        <v>28695658000184</v>
      </c>
      <c r="B9933" s="98" t="s">
        <v>11583</v>
      </c>
      <c r="C9933" s="123" t="s">
        <v>3513</v>
      </c>
      <c r="D9933" s="98" t="s">
        <v>13671</v>
      </c>
      <c r="E9933" s="98" t="s">
        <v>13668</v>
      </c>
      <c r="F9933" s="124">
        <v>11</v>
      </c>
      <c r="G9933" s="112">
        <v>42570</v>
      </c>
      <c r="H9933" s="98"/>
      <c r="I9933" s="123" t="str">
        <f t="shared" si="155"/>
        <v>NÃO</v>
      </c>
      <c r="J9933" s="123"/>
      <c r="K9933" s="123"/>
      <c r="L9933" s="123"/>
      <c r="M9933" s="98" t="s">
        <v>15936</v>
      </c>
      <c r="N9933" s="118"/>
    </row>
    <row r="9934" spans="1:14" x14ac:dyDescent="0.25">
      <c r="A9934" s="130">
        <v>5055009000113</v>
      </c>
      <c r="B9934" s="98" t="s">
        <v>11604</v>
      </c>
      <c r="C9934" s="123" t="s">
        <v>2413</v>
      </c>
      <c r="D9934" s="98" t="s">
        <v>13671</v>
      </c>
      <c r="E9934" s="98" t="s">
        <v>13668</v>
      </c>
      <c r="F9934" s="124">
        <v>11</v>
      </c>
      <c r="G9934" s="112">
        <v>43021</v>
      </c>
      <c r="H9934" s="98"/>
      <c r="I9934" s="123" t="str">
        <f t="shared" si="155"/>
        <v>NÃO</v>
      </c>
      <c r="J9934" s="123"/>
      <c r="K9934" s="123"/>
      <c r="L9934" s="123"/>
      <c r="M9934" s="98" t="s">
        <v>15071</v>
      </c>
      <c r="N9934" s="118"/>
    </row>
    <row r="9935" spans="1:14" x14ac:dyDescent="0.25">
      <c r="A9935" s="130">
        <v>18715383000140</v>
      </c>
      <c r="B9935" s="98" t="s">
        <v>11611</v>
      </c>
      <c r="C9935" s="123" t="s">
        <v>1356</v>
      </c>
      <c r="D9935" s="98" t="s">
        <v>13671</v>
      </c>
      <c r="E9935" s="98" t="s">
        <v>13668</v>
      </c>
      <c r="F9935" s="124">
        <v>11</v>
      </c>
      <c r="G9935" s="112">
        <v>41275</v>
      </c>
      <c r="H9935" s="98"/>
      <c r="I9935" s="123" t="str">
        <f t="shared" si="155"/>
        <v>NÃO</v>
      </c>
      <c r="J9935" s="123"/>
      <c r="K9935" s="123"/>
      <c r="L9935" s="123"/>
      <c r="M9935" s="98" t="s">
        <v>14485</v>
      </c>
      <c r="N9935" s="118"/>
    </row>
    <row r="9936" spans="1:14" x14ac:dyDescent="0.25">
      <c r="A9936" s="130">
        <v>46151718000180</v>
      </c>
      <c r="B9936" s="98" t="s">
        <v>11626</v>
      </c>
      <c r="C9936" s="123" t="s">
        <v>4626</v>
      </c>
      <c r="D9936" s="98" t="s">
        <v>13671</v>
      </c>
      <c r="E9936" s="98" t="s">
        <v>13668</v>
      </c>
      <c r="F9936" s="124">
        <v>14</v>
      </c>
      <c r="G9936" s="112">
        <v>44166</v>
      </c>
      <c r="H9936" s="98"/>
      <c r="I9936" s="123" t="str">
        <f t="shared" si="155"/>
        <v>SIM</v>
      </c>
      <c r="J9936" s="123"/>
      <c r="K9936" s="123"/>
      <c r="L9936" s="123"/>
      <c r="M9936" s="98"/>
      <c r="N9936" s="118"/>
    </row>
    <row r="9937" spans="1:14" x14ac:dyDescent="0.25">
      <c r="A9937" s="130">
        <v>27167436000126</v>
      </c>
      <c r="B9937" s="98" t="s">
        <v>11629</v>
      </c>
      <c r="C9937" s="123" t="s">
        <v>821</v>
      </c>
      <c r="D9937" s="98" t="s">
        <v>13671</v>
      </c>
      <c r="E9937" s="98" t="s">
        <v>13668</v>
      </c>
      <c r="F9937" s="124">
        <v>14</v>
      </c>
      <c r="G9937" s="112">
        <v>44072</v>
      </c>
      <c r="H9937" s="98"/>
      <c r="I9937" s="123" t="str">
        <f t="shared" si="155"/>
        <v>SIM</v>
      </c>
      <c r="J9937" s="123"/>
      <c r="K9937" s="123"/>
      <c r="L9937" s="123"/>
      <c r="M9937" s="98"/>
      <c r="N9937" s="118"/>
    </row>
    <row r="9938" spans="1:14" x14ac:dyDescent="0.25">
      <c r="A9938" s="130">
        <v>7963515000136</v>
      </c>
      <c r="B9938" s="98" t="s">
        <v>11634</v>
      </c>
      <c r="C9938" s="123" t="s">
        <v>634</v>
      </c>
      <c r="D9938" s="98" t="s">
        <v>13671</v>
      </c>
      <c r="E9938" s="98" t="s">
        <v>13668</v>
      </c>
      <c r="F9938" s="124">
        <v>11</v>
      </c>
      <c r="G9938" s="112">
        <v>41275</v>
      </c>
      <c r="H9938" s="98"/>
      <c r="I9938" s="123" t="str">
        <f t="shared" si="155"/>
        <v>NÃO</v>
      </c>
      <c r="J9938" s="123"/>
      <c r="K9938" s="123"/>
      <c r="L9938" s="123"/>
      <c r="M9938" s="98" t="s">
        <v>13948</v>
      </c>
      <c r="N9938" s="118"/>
    </row>
    <row r="9939" spans="1:14" x14ac:dyDescent="0.25">
      <c r="A9939" s="130">
        <v>18803072000132</v>
      </c>
      <c r="B9939" s="98" t="s">
        <v>11641</v>
      </c>
      <c r="C9939" s="123" t="s">
        <v>1356</v>
      </c>
      <c r="D9939" s="98" t="s">
        <v>13671</v>
      </c>
      <c r="E9939" s="98" t="s">
        <v>13668</v>
      </c>
      <c r="F9939" s="124">
        <v>11</v>
      </c>
      <c r="G9939" s="112">
        <v>41340</v>
      </c>
      <c r="H9939" s="98"/>
      <c r="I9939" s="123" t="str">
        <f t="shared" si="155"/>
        <v>NÃO</v>
      </c>
      <c r="J9939" s="123"/>
      <c r="K9939" s="123"/>
      <c r="L9939" s="123"/>
      <c r="M9939" s="98" t="s">
        <v>14496</v>
      </c>
      <c r="N9939" s="118"/>
    </row>
    <row r="9940" spans="1:14" x14ac:dyDescent="0.25">
      <c r="A9940" s="130">
        <v>10121515000101</v>
      </c>
      <c r="B9940" s="98" t="s">
        <v>11664</v>
      </c>
      <c r="C9940" s="123" t="s">
        <v>2758</v>
      </c>
      <c r="D9940" s="98" t="s">
        <v>13671</v>
      </c>
      <c r="E9940" s="98" t="s">
        <v>13668</v>
      </c>
      <c r="F9940" s="124">
        <v>11</v>
      </c>
      <c r="G9940" s="112">
        <v>41275</v>
      </c>
      <c r="H9940" s="98"/>
      <c r="I9940" s="123" t="str">
        <f t="shared" si="155"/>
        <v>NÃO</v>
      </c>
      <c r="J9940" s="123"/>
      <c r="K9940" s="123"/>
      <c r="L9940" s="123"/>
      <c r="M9940" s="98"/>
      <c r="N9940" s="118"/>
    </row>
    <row r="9941" spans="1:14" x14ac:dyDescent="0.25">
      <c r="A9941" s="130">
        <v>10091528000177</v>
      </c>
      <c r="B9941" s="98" t="s">
        <v>11678</v>
      </c>
      <c r="C9941" s="123" t="s">
        <v>2758</v>
      </c>
      <c r="D9941" s="98" t="s">
        <v>13671</v>
      </c>
      <c r="E9941" s="98" t="s">
        <v>13668</v>
      </c>
      <c r="F9941" s="124">
        <v>11</v>
      </c>
      <c r="G9941" s="112">
        <v>41275</v>
      </c>
      <c r="H9941" s="98"/>
      <c r="I9941" s="123" t="str">
        <f t="shared" si="155"/>
        <v>NÃO</v>
      </c>
      <c r="J9941" s="123"/>
      <c r="K9941" s="123"/>
      <c r="L9941" s="123"/>
      <c r="M9941" s="98" t="s">
        <v>15278</v>
      </c>
      <c r="N9941" s="118"/>
    </row>
    <row r="9942" spans="1:14" x14ac:dyDescent="0.25">
      <c r="A9942" s="130">
        <v>11294402000162</v>
      </c>
      <c r="B9942" s="98" t="s">
        <v>11701</v>
      </c>
      <c r="C9942" s="123" t="s">
        <v>2758</v>
      </c>
      <c r="D9942" s="98" t="s">
        <v>13671</v>
      </c>
      <c r="E9942" s="98" t="s">
        <v>13668</v>
      </c>
      <c r="F9942" s="124">
        <v>14</v>
      </c>
      <c r="G9942" s="112">
        <v>43189</v>
      </c>
      <c r="H9942" s="98"/>
      <c r="I9942" s="123" t="str">
        <f t="shared" si="155"/>
        <v>SIM</v>
      </c>
      <c r="J9942" s="123"/>
      <c r="K9942" s="123"/>
      <c r="L9942" s="123"/>
      <c r="M9942" s="98" t="s">
        <v>15292</v>
      </c>
      <c r="N9942" s="118"/>
    </row>
    <row r="9943" spans="1:14" x14ac:dyDescent="0.25">
      <c r="A9943" s="130">
        <v>29128766000138</v>
      </c>
      <c r="B9943" s="98" t="s">
        <v>11716</v>
      </c>
      <c r="C9943" s="123" t="s">
        <v>3513</v>
      </c>
      <c r="D9943" s="98" t="s">
        <v>13671</v>
      </c>
      <c r="E9943" s="98" t="s">
        <v>13668</v>
      </c>
      <c r="F9943" s="124">
        <v>11</v>
      </c>
      <c r="G9943" s="112">
        <v>41275</v>
      </c>
      <c r="H9943" s="98"/>
      <c r="I9943" s="123" t="str">
        <f t="shared" si="155"/>
        <v>NÃO</v>
      </c>
      <c r="J9943" s="123"/>
      <c r="K9943" s="123"/>
      <c r="L9943" s="123"/>
      <c r="M9943" s="98" t="s">
        <v>15942</v>
      </c>
      <c r="N9943" s="118"/>
    </row>
    <row r="9944" spans="1:14" x14ac:dyDescent="0.25">
      <c r="A9944" s="130">
        <v>12333738000150</v>
      </c>
      <c r="B9944" s="98" t="s">
        <v>11736</v>
      </c>
      <c r="C9944" s="123" t="s">
        <v>29</v>
      </c>
      <c r="D9944" s="98" t="s">
        <v>13671</v>
      </c>
      <c r="E9944" s="98" t="s">
        <v>13668</v>
      </c>
      <c r="F9944" s="124">
        <v>11</v>
      </c>
      <c r="G9944" s="112">
        <v>41368</v>
      </c>
      <c r="H9944" s="98"/>
      <c r="I9944" s="123" t="str">
        <f t="shared" si="155"/>
        <v>NÃO</v>
      </c>
      <c r="J9944" s="123"/>
      <c r="K9944" s="123"/>
      <c r="L9944" s="123"/>
      <c r="M9944" s="98" t="s">
        <v>13695</v>
      </c>
      <c r="N9944" s="118"/>
    </row>
    <row r="9945" spans="1:14" x14ac:dyDescent="0.25">
      <c r="A9945" s="130">
        <v>51885242000140</v>
      </c>
      <c r="B9945" s="98" t="s">
        <v>11761</v>
      </c>
      <c r="C9945" s="123" t="s">
        <v>4626</v>
      </c>
      <c r="D9945" s="98" t="s">
        <v>13671</v>
      </c>
      <c r="E9945" s="98" t="s">
        <v>13668</v>
      </c>
      <c r="F9945" s="124">
        <v>11</v>
      </c>
      <c r="G9945" s="112">
        <v>41275</v>
      </c>
      <c r="H9945" s="98"/>
      <c r="I9945" s="123" t="str">
        <f t="shared" si="155"/>
        <v>NÃO</v>
      </c>
      <c r="J9945" s="123"/>
      <c r="K9945" s="123"/>
      <c r="L9945" s="123"/>
      <c r="M9945" s="98" t="s">
        <v>16719</v>
      </c>
      <c r="N9945" s="118"/>
    </row>
    <row r="9946" spans="1:14" x14ac:dyDescent="0.25">
      <c r="A9946" s="130">
        <v>1763614000198</v>
      </c>
      <c r="B9946" s="98" t="s">
        <v>11765</v>
      </c>
      <c r="C9946" s="123" t="s">
        <v>901</v>
      </c>
      <c r="D9946" s="98" t="s">
        <v>13671</v>
      </c>
      <c r="E9946" s="98" t="s">
        <v>13668</v>
      </c>
      <c r="F9946" s="124">
        <v>14</v>
      </c>
      <c r="G9946" s="112">
        <v>44166</v>
      </c>
      <c r="H9946" s="98"/>
      <c r="I9946" s="123" t="str">
        <f t="shared" si="155"/>
        <v>SIM</v>
      </c>
      <c r="J9946" s="123"/>
      <c r="K9946" s="123"/>
      <c r="L9946" s="123"/>
      <c r="M9946" s="98" t="s">
        <v>14176</v>
      </c>
      <c r="N9946" s="118"/>
    </row>
    <row r="9947" spans="1:14" x14ac:dyDescent="0.25">
      <c r="A9947" s="130">
        <v>75904524000106</v>
      </c>
      <c r="B9947" s="98" t="s">
        <v>11773</v>
      </c>
      <c r="C9947" s="123" t="s">
        <v>3143</v>
      </c>
      <c r="D9947" s="98" t="s">
        <v>13671</v>
      </c>
      <c r="E9947" s="98" t="s">
        <v>13668</v>
      </c>
      <c r="F9947" s="124">
        <v>14</v>
      </c>
      <c r="G9947" s="112">
        <v>43983</v>
      </c>
      <c r="H9947" s="98"/>
      <c r="I9947" s="123" t="str">
        <f t="shared" si="155"/>
        <v>SIM</v>
      </c>
      <c r="J9947" s="123"/>
      <c r="K9947" s="123"/>
      <c r="L9947" s="123"/>
      <c r="M9947" s="98"/>
      <c r="N9947" s="118"/>
    </row>
    <row r="9948" spans="1:14" x14ac:dyDescent="0.25">
      <c r="A9948" s="130">
        <v>29116894000161</v>
      </c>
      <c r="B9948" s="98" t="s">
        <v>11781</v>
      </c>
      <c r="C9948" s="123" t="s">
        <v>3513</v>
      </c>
      <c r="D9948" s="98" t="s">
        <v>13671</v>
      </c>
      <c r="E9948" s="98" t="s">
        <v>13668</v>
      </c>
      <c r="F9948" s="124">
        <v>11</v>
      </c>
      <c r="G9948" s="112">
        <v>41275</v>
      </c>
      <c r="H9948" s="98"/>
      <c r="I9948" s="123" t="str">
        <f t="shared" si="155"/>
        <v>NÃO</v>
      </c>
      <c r="J9948" s="123"/>
      <c r="K9948" s="123"/>
      <c r="L9948" s="123"/>
      <c r="M9948" s="98" t="s">
        <v>15946</v>
      </c>
      <c r="N9948" s="118"/>
    </row>
    <row r="9949" spans="1:14" x14ac:dyDescent="0.25">
      <c r="A9949" s="130">
        <v>10132777000163</v>
      </c>
      <c r="B9949" s="98" t="s">
        <v>11794</v>
      </c>
      <c r="C9949" s="123" t="s">
        <v>2758</v>
      </c>
      <c r="D9949" s="98" t="s">
        <v>13671</v>
      </c>
      <c r="E9949" s="98" t="s">
        <v>13668</v>
      </c>
      <c r="F9949" s="124">
        <v>11</v>
      </c>
      <c r="G9949" s="112">
        <v>41275</v>
      </c>
      <c r="H9949" s="98"/>
      <c r="I9949" s="123" t="str">
        <f t="shared" si="155"/>
        <v>NÃO</v>
      </c>
      <c r="J9949" s="123"/>
      <c r="K9949" s="123"/>
      <c r="L9949" s="123"/>
      <c r="M9949" s="98" t="s">
        <v>15304</v>
      </c>
      <c r="N9949" s="118"/>
    </row>
    <row r="9950" spans="1:14" x14ac:dyDescent="0.25">
      <c r="A9950" s="130">
        <v>7963259000187</v>
      </c>
      <c r="B9950" s="98" t="s">
        <v>11795</v>
      </c>
      <c r="C9950" s="123" t="s">
        <v>634</v>
      </c>
      <c r="D9950" s="98" t="s">
        <v>13671</v>
      </c>
      <c r="E9950" s="98" t="s">
        <v>13668</v>
      </c>
      <c r="F9950" s="124">
        <v>11</v>
      </c>
      <c r="G9950" s="112">
        <v>41275</v>
      </c>
      <c r="H9950" s="98"/>
      <c r="I9950" s="123" t="str">
        <f t="shared" si="155"/>
        <v>NÃO</v>
      </c>
      <c r="J9950" s="123"/>
      <c r="K9950" s="123"/>
      <c r="L9950" s="123"/>
      <c r="M9950" s="98" t="s">
        <v>13952</v>
      </c>
      <c r="N9950" s="118"/>
    </row>
    <row r="9951" spans="1:14" x14ac:dyDescent="0.25">
      <c r="A9951" s="130">
        <v>88577416000118</v>
      </c>
      <c r="B9951" s="98" t="s">
        <v>11796</v>
      </c>
      <c r="C9951" s="123" t="s">
        <v>3812</v>
      </c>
      <c r="D9951" s="98" t="s">
        <v>13671</v>
      </c>
      <c r="E9951" s="98" t="s">
        <v>13668</v>
      </c>
      <c r="F9951" s="124">
        <v>14</v>
      </c>
      <c r="G9951" s="112">
        <v>43983</v>
      </c>
      <c r="H9951" s="98"/>
      <c r="I9951" s="123" t="str">
        <f t="shared" si="155"/>
        <v>SIM</v>
      </c>
      <c r="J9951" s="123"/>
      <c r="K9951" s="123"/>
      <c r="L9951" s="123"/>
      <c r="M9951" s="98"/>
      <c r="N9951" s="118"/>
    </row>
    <row r="9952" spans="1:14" x14ac:dyDescent="0.25">
      <c r="A9952" s="130">
        <v>28645794000160</v>
      </c>
      <c r="B9952" s="98" t="s">
        <v>11800</v>
      </c>
      <c r="C9952" s="123" t="s">
        <v>3513</v>
      </c>
      <c r="D9952" s="98" t="s">
        <v>13671</v>
      </c>
      <c r="E9952" s="98" t="s">
        <v>13668</v>
      </c>
      <c r="F9952" s="124">
        <v>11</v>
      </c>
      <c r="G9952" s="112">
        <v>41275</v>
      </c>
      <c r="H9952" s="98"/>
      <c r="I9952" s="123" t="str">
        <f t="shared" si="155"/>
        <v>NÃO</v>
      </c>
      <c r="J9952" s="123"/>
      <c r="K9952" s="123"/>
      <c r="L9952" s="123"/>
      <c r="M9952" s="98" t="s">
        <v>15950</v>
      </c>
      <c r="N9952" s="118"/>
    </row>
    <row r="9953" spans="1:14" x14ac:dyDescent="0.25">
      <c r="A9953" s="130">
        <v>11256088000123</v>
      </c>
      <c r="B9953" s="98" t="s">
        <v>11815</v>
      </c>
      <c r="C9953" s="123" t="s">
        <v>2758</v>
      </c>
      <c r="D9953" s="98" t="s">
        <v>13671</v>
      </c>
      <c r="E9953" s="98" t="s">
        <v>13668</v>
      </c>
      <c r="F9953" s="124">
        <v>11</v>
      </c>
      <c r="G9953" s="112">
        <v>41275</v>
      </c>
      <c r="H9953" s="98"/>
      <c r="I9953" s="123" t="str">
        <f t="shared" si="155"/>
        <v>NÃO</v>
      </c>
      <c r="J9953" s="123"/>
      <c r="K9953" s="123"/>
      <c r="L9953" s="123"/>
      <c r="M9953" s="98" t="s">
        <v>15311</v>
      </c>
      <c r="N9953" s="118"/>
    </row>
    <row r="9954" spans="1:14" x14ac:dyDescent="0.25">
      <c r="A9954" s="130">
        <v>27150549000119</v>
      </c>
      <c r="B9954" s="98" t="s">
        <v>11828</v>
      </c>
      <c r="C9954" s="123" t="s">
        <v>821</v>
      </c>
      <c r="D9954" s="98" t="s">
        <v>13671</v>
      </c>
      <c r="E9954" s="98" t="s">
        <v>13668</v>
      </c>
      <c r="F9954" s="124">
        <v>11</v>
      </c>
      <c r="G9954" s="112">
        <v>43654</v>
      </c>
      <c r="H9954" s="98"/>
      <c r="I9954" s="123" t="str">
        <f t="shared" si="155"/>
        <v>NÃO</v>
      </c>
      <c r="J9954" s="123"/>
      <c r="K9954" s="123"/>
      <c r="L9954" s="123"/>
      <c r="M9954" s="98"/>
      <c r="N9954" s="118"/>
    </row>
    <row r="9955" spans="1:14" x14ac:dyDescent="0.25">
      <c r="A9955" s="130">
        <v>29128741000134</v>
      </c>
      <c r="B9955" s="98" t="s">
        <v>11835</v>
      </c>
      <c r="C9955" s="123" t="s">
        <v>3513</v>
      </c>
      <c r="D9955" s="98" t="s">
        <v>13671</v>
      </c>
      <c r="E9955" s="98" t="s">
        <v>13668</v>
      </c>
      <c r="F9955" s="124">
        <v>11</v>
      </c>
      <c r="G9955" s="112">
        <v>41275</v>
      </c>
      <c r="H9955" s="98"/>
      <c r="I9955" s="123" t="str">
        <f t="shared" si="155"/>
        <v>NÃO</v>
      </c>
      <c r="J9955" s="123"/>
      <c r="K9955" s="123"/>
      <c r="L9955" s="123"/>
      <c r="M9955" s="98" t="s">
        <v>15958</v>
      </c>
      <c r="N9955" s="118"/>
    </row>
    <row r="9956" spans="1:14" x14ac:dyDescent="0.25">
      <c r="A9956" s="130">
        <v>7616162000106</v>
      </c>
      <c r="B9956" s="98" t="s">
        <v>11859</v>
      </c>
      <c r="C9956" s="123" t="s">
        <v>634</v>
      </c>
      <c r="D9956" s="98" t="s">
        <v>13671</v>
      </c>
      <c r="E9956" s="98" t="s">
        <v>13668</v>
      </c>
      <c r="F9956" s="124">
        <v>11</v>
      </c>
      <c r="G9956" s="112">
        <v>41275</v>
      </c>
      <c r="H9956" s="98"/>
      <c r="I9956" s="123" t="str">
        <f t="shared" si="155"/>
        <v>NÃO</v>
      </c>
      <c r="J9956" s="123"/>
      <c r="K9956" s="123"/>
      <c r="L9956" s="123"/>
      <c r="M9956" s="98" t="s">
        <v>13970</v>
      </c>
      <c r="N9956" s="118"/>
    </row>
    <row r="9957" spans="1:14" x14ac:dyDescent="0.25">
      <c r="A9957" s="130">
        <v>3507530000119</v>
      </c>
      <c r="B9957" s="98" t="s">
        <v>11879</v>
      </c>
      <c r="C9957" s="123" t="s">
        <v>2274</v>
      </c>
      <c r="D9957" s="98" t="s">
        <v>13671</v>
      </c>
      <c r="E9957" s="98" t="s">
        <v>13668</v>
      </c>
      <c r="F9957" s="124">
        <v>11</v>
      </c>
      <c r="G9957" s="112">
        <v>42006</v>
      </c>
      <c r="H9957" s="98"/>
      <c r="I9957" s="123" t="str">
        <f t="shared" si="155"/>
        <v>NÃO</v>
      </c>
      <c r="J9957" s="123"/>
      <c r="K9957" s="123"/>
      <c r="L9957" s="123"/>
      <c r="M9957" s="98" t="s">
        <v>14938</v>
      </c>
      <c r="N9957" s="118"/>
    </row>
    <row r="9958" spans="1:14" x14ac:dyDescent="0.25">
      <c r="A9958" s="130">
        <v>965145000127</v>
      </c>
      <c r="B9958" s="98" t="s">
        <v>11895</v>
      </c>
      <c r="C9958" s="123" t="s">
        <v>2274</v>
      </c>
      <c r="D9958" s="98" t="s">
        <v>13671</v>
      </c>
      <c r="E9958" s="98" t="s">
        <v>13668</v>
      </c>
      <c r="F9958" s="124">
        <v>11</v>
      </c>
      <c r="G9958" s="112">
        <v>41156</v>
      </c>
      <c r="H9958" s="98"/>
      <c r="I9958" s="123" t="str">
        <f t="shared" si="155"/>
        <v>NÃO</v>
      </c>
      <c r="J9958" s="123"/>
      <c r="K9958" s="123"/>
      <c r="L9958" s="123"/>
      <c r="M9958" s="98" t="s">
        <v>14941</v>
      </c>
      <c r="N9958" s="118"/>
    </row>
    <row r="9959" spans="1:14" x14ac:dyDescent="0.25">
      <c r="A9959" s="130">
        <v>76105634000170</v>
      </c>
      <c r="B9959" s="98" t="s">
        <v>11902</v>
      </c>
      <c r="C9959" s="123" t="s">
        <v>3143</v>
      </c>
      <c r="D9959" s="98" t="s">
        <v>13671</v>
      </c>
      <c r="E9959" s="98" t="s">
        <v>13668</v>
      </c>
      <c r="F9959" s="124">
        <v>11</v>
      </c>
      <c r="G9959" s="112">
        <v>41275</v>
      </c>
      <c r="H9959" s="98"/>
      <c r="I9959" s="123" t="str">
        <f t="shared" si="155"/>
        <v>NÃO</v>
      </c>
      <c r="J9959" s="123"/>
      <c r="K9959" s="123"/>
      <c r="L9959" s="123"/>
      <c r="M9959" s="98" t="s">
        <v>15700</v>
      </c>
      <c r="N9959" s="118"/>
    </row>
    <row r="9960" spans="1:14" x14ac:dyDescent="0.25">
      <c r="A9960" s="130">
        <v>76970326000103</v>
      </c>
      <c r="B9960" s="98" t="s">
        <v>11905</v>
      </c>
      <c r="C9960" s="123" t="s">
        <v>3143</v>
      </c>
      <c r="D9960" s="98" t="s">
        <v>13671</v>
      </c>
      <c r="E9960" s="98" t="s">
        <v>13668</v>
      </c>
      <c r="F9960" s="124">
        <v>11</v>
      </c>
      <c r="G9960" s="112">
        <v>41275</v>
      </c>
      <c r="H9960" s="98"/>
      <c r="I9960" s="123" t="str">
        <f t="shared" si="155"/>
        <v>NÃO</v>
      </c>
      <c r="J9960" s="123"/>
      <c r="K9960" s="123"/>
      <c r="L9960" s="123"/>
      <c r="M9960" s="98" t="s">
        <v>15706</v>
      </c>
      <c r="N9960" s="118"/>
    </row>
    <row r="9961" spans="1:14" x14ac:dyDescent="0.25">
      <c r="A9961" s="130">
        <v>45331188000199</v>
      </c>
      <c r="B9961" s="98" t="s">
        <v>11914</v>
      </c>
      <c r="C9961" s="123" t="s">
        <v>4626</v>
      </c>
      <c r="D9961" s="98" t="s">
        <v>13671</v>
      </c>
      <c r="E9961" s="98" t="s">
        <v>13668</v>
      </c>
      <c r="F9961" s="124">
        <v>14</v>
      </c>
      <c r="G9961" s="112">
        <v>44075</v>
      </c>
      <c r="H9961" s="98"/>
      <c r="I9961" s="123" t="str">
        <f t="shared" si="155"/>
        <v>SIM</v>
      </c>
      <c r="J9961" s="123"/>
      <c r="K9961" s="123"/>
      <c r="L9961" s="123"/>
      <c r="M9961" s="98"/>
      <c r="N9961" s="118"/>
    </row>
    <row r="9962" spans="1:14" x14ac:dyDescent="0.25">
      <c r="A9962" s="130">
        <v>18715508000131</v>
      </c>
      <c r="B9962" s="98" t="s">
        <v>11924</v>
      </c>
      <c r="C9962" s="123" t="s">
        <v>1356</v>
      </c>
      <c r="D9962" s="98" t="s">
        <v>13671</v>
      </c>
      <c r="E9962" s="98" t="s">
        <v>13668</v>
      </c>
      <c r="F9962" s="124">
        <v>11</v>
      </c>
      <c r="G9962" s="112">
        <v>41821</v>
      </c>
      <c r="H9962" s="98"/>
      <c r="I9962" s="123" t="str">
        <f t="shared" si="155"/>
        <v>NÃO</v>
      </c>
      <c r="J9962" s="123"/>
      <c r="K9962" s="123"/>
      <c r="L9962" s="123"/>
      <c r="M9962" s="98"/>
      <c r="N9962" s="118"/>
    </row>
    <row r="9963" spans="1:14" x14ac:dyDescent="0.25">
      <c r="A9963" s="130">
        <v>19875046000182</v>
      </c>
      <c r="B9963" s="98" t="s">
        <v>11937</v>
      </c>
      <c r="C9963" s="123" t="s">
        <v>1356</v>
      </c>
      <c r="D9963" s="98" t="s">
        <v>13671</v>
      </c>
      <c r="E9963" s="98" t="s">
        <v>13668</v>
      </c>
      <c r="F9963" s="124">
        <v>11</v>
      </c>
      <c r="G9963" s="112">
        <v>41275</v>
      </c>
      <c r="H9963" s="98"/>
      <c r="I9963" s="123" t="str">
        <f t="shared" si="155"/>
        <v>NÃO</v>
      </c>
      <c r="J9963" s="123"/>
      <c r="K9963" s="123"/>
      <c r="L9963" s="123"/>
      <c r="M9963" s="98" t="s">
        <v>14574</v>
      </c>
      <c r="N9963" s="118"/>
    </row>
    <row r="9964" spans="1:14" x14ac:dyDescent="0.25">
      <c r="A9964" s="130">
        <v>10273548000169</v>
      </c>
      <c r="B9964" s="98" t="s">
        <v>11947</v>
      </c>
      <c r="C9964" s="123" t="s">
        <v>2758</v>
      </c>
      <c r="D9964" s="98" t="s">
        <v>13671</v>
      </c>
      <c r="E9964" s="98" t="s">
        <v>13668</v>
      </c>
      <c r="F9964" s="124">
        <v>11</v>
      </c>
      <c r="G9964" s="112">
        <v>41275</v>
      </c>
      <c r="H9964" s="98"/>
      <c r="I9964" s="123" t="str">
        <f t="shared" si="155"/>
        <v>NÃO</v>
      </c>
      <c r="J9964" s="123"/>
      <c r="K9964" s="123"/>
      <c r="L9964" s="123"/>
      <c r="M9964" s="98" t="s">
        <v>15327</v>
      </c>
      <c r="N9964" s="118"/>
    </row>
    <row r="9965" spans="1:14" x14ac:dyDescent="0.25">
      <c r="A9965" s="130">
        <v>47492806000108</v>
      </c>
      <c r="B9965" s="98" t="s">
        <v>11971</v>
      </c>
      <c r="C9965" s="123" t="s">
        <v>4626</v>
      </c>
      <c r="D9965" s="98" t="s">
        <v>13671</v>
      </c>
      <c r="E9965" s="98" t="s">
        <v>13668</v>
      </c>
      <c r="F9965" s="124">
        <v>12.5</v>
      </c>
      <c r="G9965" s="112">
        <v>41275</v>
      </c>
      <c r="H9965" s="98"/>
      <c r="I9965" s="123" t="str">
        <f t="shared" si="155"/>
        <v>NÃO</v>
      </c>
      <c r="J9965" s="123"/>
      <c r="K9965" s="123"/>
      <c r="L9965" s="123"/>
      <c r="M9965" s="98" t="s">
        <v>16736</v>
      </c>
      <c r="N9965" s="118"/>
    </row>
    <row r="9966" spans="1:14" x14ac:dyDescent="0.25">
      <c r="A9966" s="130">
        <v>3533064000146</v>
      </c>
      <c r="B9966" s="98" t="s">
        <v>11972</v>
      </c>
      <c r="C9966" s="123" t="s">
        <v>2274</v>
      </c>
      <c r="D9966" s="98" t="s">
        <v>13671</v>
      </c>
      <c r="E9966" s="98" t="s">
        <v>13668</v>
      </c>
      <c r="F9966" s="124">
        <v>14</v>
      </c>
      <c r="G9966" s="112">
        <v>44197</v>
      </c>
      <c r="H9966" s="98"/>
      <c r="I9966" s="123" t="str">
        <f t="shared" si="155"/>
        <v>SIM</v>
      </c>
      <c r="J9966" s="123"/>
      <c r="K9966" s="123"/>
      <c r="L9966" s="123"/>
      <c r="M9966" s="98"/>
      <c r="N9966" s="118"/>
    </row>
    <row r="9967" spans="1:14" x14ac:dyDescent="0.25">
      <c r="A9967" s="130">
        <v>1302728000130</v>
      </c>
      <c r="B9967" s="98" t="s">
        <v>11976</v>
      </c>
      <c r="C9967" s="123" t="s">
        <v>901</v>
      </c>
      <c r="D9967" s="98" t="s">
        <v>13671</v>
      </c>
      <c r="E9967" s="98" t="s">
        <v>13668</v>
      </c>
      <c r="F9967" s="124">
        <v>11</v>
      </c>
      <c r="G9967" s="112">
        <v>42898</v>
      </c>
      <c r="H9967" s="98"/>
      <c r="I9967" s="123" t="str">
        <f t="shared" si="155"/>
        <v>NÃO</v>
      </c>
      <c r="J9967" s="123"/>
      <c r="K9967" s="123"/>
      <c r="L9967" s="123"/>
      <c r="M9967" s="98" t="s">
        <v>14199</v>
      </c>
      <c r="N9967" s="118"/>
    </row>
    <row r="9968" spans="1:14" x14ac:dyDescent="0.25">
      <c r="A9968" s="130">
        <v>11097391000120</v>
      </c>
      <c r="B9968" s="98" t="s">
        <v>11977</v>
      </c>
      <c r="C9968" s="123" t="s">
        <v>2758</v>
      </c>
      <c r="D9968" s="98" t="s">
        <v>13671</v>
      </c>
      <c r="E9968" s="98" t="s">
        <v>13668</v>
      </c>
      <c r="F9968" s="124">
        <v>11</v>
      </c>
      <c r="G9968" s="112">
        <v>41275</v>
      </c>
      <c r="H9968" s="98"/>
      <c r="I9968" s="123" t="str">
        <f t="shared" si="155"/>
        <v>NÃO</v>
      </c>
      <c r="J9968" s="123"/>
      <c r="K9968" s="123"/>
      <c r="L9968" s="123"/>
      <c r="M9968" s="98" t="s">
        <v>15333</v>
      </c>
      <c r="N9968" s="118"/>
    </row>
    <row r="9969" spans="1:14" x14ac:dyDescent="0.25">
      <c r="A9969" s="130">
        <v>83754044000134</v>
      </c>
      <c r="B9969" s="98" t="s">
        <v>11979</v>
      </c>
      <c r="C9969" s="123" t="s">
        <v>4289</v>
      </c>
      <c r="D9969" s="98" t="s">
        <v>13671</v>
      </c>
      <c r="E9969" s="98" t="s">
        <v>13668</v>
      </c>
      <c r="F9969" s="124">
        <v>14</v>
      </c>
      <c r="G9969" s="112">
        <v>44013</v>
      </c>
      <c r="H9969" s="98"/>
      <c r="I9969" s="123" t="str">
        <f t="shared" si="155"/>
        <v>SIM</v>
      </c>
      <c r="J9969" s="123"/>
      <c r="K9969" s="123"/>
      <c r="L9969" s="123"/>
      <c r="M9969" s="98"/>
      <c r="N9969" s="118"/>
    </row>
    <row r="9970" spans="1:14" x14ac:dyDescent="0.25">
      <c r="A9970" s="130">
        <v>11358165000156</v>
      </c>
      <c r="B9970" s="98" t="s">
        <v>11984</v>
      </c>
      <c r="C9970" s="123" t="s">
        <v>2758</v>
      </c>
      <c r="D9970" s="98" t="s">
        <v>13671</v>
      </c>
      <c r="E9970" s="98" t="s">
        <v>13668</v>
      </c>
      <c r="F9970" s="124">
        <v>11</v>
      </c>
      <c r="G9970" s="112">
        <v>41275</v>
      </c>
      <c r="H9970" s="98"/>
      <c r="I9970" s="123" t="str">
        <f t="shared" si="155"/>
        <v>NÃO</v>
      </c>
      <c r="J9970" s="123"/>
      <c r="K9970" s="123"/>
      <c r="L9970" s="123"/>
      <c r="M9970" s="98" t="s">
        <v>15337</v>
      </c>
      <c r="N9970" s="118"/>
    </row>
    <row r="9971" spans="1:14" x14ac:dyDescent="0.25">
      <c r="A9971" s="130">
        <v>18114272000188</v>
      </c>
      <c r="B9971" s="98" t="s">
        <v>11998</v>
      </c>
      <c r="C9971" s="123" t="s">
        <v>1356</v>
      </c>
      <c r="D9971" s="98" t="s">
        <v>13671</v>
      </c>
      <c r="E9971" s="98" t="s">
        <v>13668</v>
      </c>
      <c r="F9971" s="124">
        <v>11</v>
      </c>
      <c r="G9971" s="112">
        <v>41275</v>
      </c>
      <c r="H9971" s="98"/>
      <c r="I9971" s="123" t="str">
        <f t="shared" si="155"/>
        <v>NÃO</v>
      </c>
      <c r="J9971" s="123"/>
      <c r="K9971" s="123"/>
      <c r="L9971" s="123"/>
      <c r="M9971" s="98" t="s">
        <v>14582</v>
      </c>
      <c r="N9971" s="118"/>
    </row>
    <row r="9972" spans="1:14" x14ac:dyDescent="0.25">
      <c r="A9972" s="130">
        <v>28564177000130</v>
      </c>
      <c r="B9972" s="98" t="s">
        <v>12020</v>
      </c>
      <c r="C9972" s="123" t="s">
        <v>3513</v>
      </c>
      <c r="D9972" s="98" t="s">
        <v>13671</v>
      </c>
      <c r="E9972" s="98" t="s">
        <v>13668</v>
      </c>
      <c r="F9972" s="124">
        <v>11</v>
      </c>
      <c r="G9972" s="112">
        <v>41275</v>
      </c>
      <c r="H9972" s="98"/>
      <c r="I9972" s="123" t="str">
        <f t="shared" si="155"/>
        <v>NÃO</v>
      </c>
      <c r="J9972" s="123"/>
      <c r="K9972" s="123"/>
      <c r="L9972" s="123"/>
      <c r="M9972" s="98" t="s">
        <v>15968</v>
      </c>
      <c r="N9972" s="118"/>
    </row>
    <row r="9973" spans="1:14" x14ac:dyDescent="0.25">
      <c r="A9973" s="130">
        <v>29138328000150</v>
      </c>
      <c r="B9973" s="98" t="s">
        <v>12022</v>
      </c>
      <c r="C9973" s="123" t="s">
        <v>3513</v>
      </c>
      <c r="D9973" s="98" t="s">
        <v>13671</v>
      </c>
      <c r="E9973" s="98" t="s">
        <v>13668</v>
      </c>
      <c r="F9973" s="124">
        <v>14</v>
      </c>
      <c r="G9973" s="112">
        <v>43053</v>
      </c>
      <c r="H9973" s="98"/>
      <c r="I9973" s="123" t="str">
        <f t="shared" si="155"/>
        <v>SIM</v>
      </c>
      <c r="J9973" s="123"/>
      <c r="K9973" s="123"/>
      <c r="L9973" s="123"/>
      <c r="M9973" s="98" t="s">
        <v>15974</v>
      </c>
      <c r="N9973" s="118"/>
    </row>
    <row r="9974" spans="1:14" x14ac:dyDescent="0.25">
      <c r="A9974" s="130">
        <v>6554174000182</v>
      </c>
      <c r="B9974" s="98" t="s">
        <v>12042</v>
      </c>
      <c r="C9974" s="123" t="s">
        <v>2926</v>
      </c>
      <c r="D9974" s="98" t="s">
        <v>13671</v>
      </c>
      <c r="E9974" s="98" t="s">
        <v>13668</v>
      </c>
      <c r="F9974" s="124">
        <v>11</v>
      </c>
      <c r="G9974" s="112">
        <v>41275</v>
      </c>
      <c r="H9974" s="98"/>
      <c r="I9974" s="123" t="str">
        <f t="shared" si="155"/>
        <v>NÃO</v>
      </c>
      <c r="J9974" s="123"/>
      <c r="K9974" s="123"/>
      <c r="L9974" s="123"/>
      <c r="M9974" s="98" t="s">
        <v>15583</v>
      </c>
      <c r="N9974" s="118"/>
    </row>
    <row r="9975" spans="1:14" x14ac:dyDescent="0.25">
      <c r="A9975" s="130">
        <v>87246120000151</v>
      </c>
      <c r="B9975" s="98" t="s">
        <v>12049</v>
      </c>
      <c r="C9975" s="123" t="s">
        <v>3812</v>
      </c>
      <c r="D9975" s="98" t="s">
        <v>13671</v>
      </c>
      <c r="E9975" s="98" t="s">
        <v>13668</v>
      </c>
      <c r="F9975" s="124">
        <v>15</v>
      </c>
      <c r="G9975" s="112">
        <v>44136</v>
      </c>
      <c r="H9975" s="98"/>
      <c r="I9975" s="123" t="str">
        <f t="shared" si="155"/>
        <v>SIM</v>
      </c>
      <c r="J9975" s="123"/>
      <c r="K9975" s="123"/>
      <c r="L9975" s="123"/>
      <c r="M9975" s="98"/>
      <c r="N9975" s="118"/>
    </row>
    <row r="9976" spans="1:14" x14ac:dyDescent="0.25">
      <c r="A9976" s="130">
        <v>18301028000124</v>
      </c>
      <c r="B9976" s="98" t="s">
        <v>12050</v>
      </c>
      <c r="C9976" s="123" t="s">
        <v>1356</v>
      </c>
      <c r="D9976" s="98" t="s">
        <v>13671</v>
      </c>
      <c r="E9976" s="98" t="s">
        <v>13668</v>
      </c>
      <c r="F9976" s="124">
        <v>11</v>
      </c>
      <c r="G9976" s="112">
        <v>42370</v>
      </c>
      <c r="H9976" s="98"/>
      <c r="I9976" s="123" t="str">
        <f t="shared" si="155"/>
        <v>NÃO</v>
      </c>
      <c r="J9976" s="123"/>
      <c r="K9976" s="123"/>
      <c r="L9976" s="123"/>
      <c r="M9976" s="98" t="s">
        <v>14597</v>
      </c>
      <c r="N9976" s="118"/>
    </row>
    <row r="9977" spans="1:14" x14ac:dyDescent="0.25">
      <c r="A9977" s="130">
        <v>23563067000130</v>
      </c>
      <c r="B9977" s="98" t="s">
        <v>12054</v>
      </c>
      <c r="C9977" s="123" t="s">
        <v>634</v>
      </c>
      <c r="D9977" s="98" t="s">
        <v>13671</v>
      </c>
      <c r="E9977" s="98" t="s">
        <v>13668</v>
      </c>
      <c r="F9977" s="124">
        <v>14</v>
      </c>
      <c r="G9977" s="112">
        <v>44043</v>
      </c>
      <c r="H9977" s="98"/>
      <c r="I9977" s="123" t="str">
        <f t="shared" si="155"/>
        <v>SIM</v>
      </c>
      <c r="J9977" s="123"/>
      <c r="K9977" s="123"/>
      <c r="L9977" s="123"/>
      <c r="M9977" s="98"/>
      <c r="N9977" s="118"/>
    </row>
    <row r="9978" spans="1:14" x14ac:dyDescent="0.25">
      <c r="A9978" s="130">
        <v>11040870000100</v>
      </c>
      <c r="B9978" s="98" t="s">
        <v>12057</v>
      </c>
      <c r="C9978" s="123" t="s">
        <v>2758</v>
      </c>
      <c r="D9978" s="98" t="s">
        <v>13671</v>
      </c>
      <c r="E9978" s="98" t="s">
        <v>13668</v>
      </c>
      <c r="F9978" s="124">
        <v>11</v>
      </c>
      <c r="G9978" s="112">
        <v>43230</v>
      </c>
      <c r="H9978" s="98"/>
      <c r="I9978" s="123" t="str">
        <f t="shared" si="155"/>
        <v>NÃO</v>
      </c>
      <c r="J9978" s="123"/>
      <c r="K9978" s="123"/>
      <c r="L9978" s="123"/>
      <c r="M9978" s="98"/>
      <c r="N9978" s="118"/>
    </row>
    <row r="9979" spans="1:14" x14ac:dyDescent="0.25">
      <c r="A9979" s="130">
        <v>10113736000120</v>
      </c>
      <c r="B9979" s="98" t="s">
        <v>12086</v>
      </c>
      <c r="C9979" s="123" t="s">
        <v>2758</v>
      </c>
      <c r="D9979" s="98" t="s">
        <v>13671</v>
      </c>
      <c r="E9979" s="98" t="s">
        <v>13668</v>
      </c>
      <c r="F9979" s="124">
        <v>11</v>
      </c>
      <c r="G9979" s="112">
        <v>40332</v>
      </c>
      <c r="H9979" s="98"/>
      <c r="I9979" s="123" t="str">
        <f t="shared" si="155"/>
        <v>NÃO</v>
      </c>
      <c r="J9979" s="123"/>
      <c r="K9979" s="123"/>
      <c r="L9979" s="123"/>
      <c r="M9979" s="98" t="s">
        <v>15354</v>
      </c>
      <c r="N9979" s="118"/>
    </row>
    <row r="9980" spans="1:14" x14ac:dyDescent="0.25">
      <c r="A9980" s="130">
        <v>76206606000140</v>
      </c>
      <c r="B9980" s="98" t="s">
        <v>12106</v>
      </c>
      <c r="C9980" s="123" t="s">
        <v>3143</v>
      </c>
      <c r="D9980" s="98" t="s">
        <v>13671</v>
      </c>
      <c r="E9980" s="98" t="s">
        <v>13668</v>
      </c>
      <c r="F9980" s="124">
        <v>14</v>
      </c>
      <c r="G9980" s="112">
        <v>43922</v>
      </c>
      <c r="H9980" s="98"/>
      <c r="I9980" s="123" t="str">
        <f t="shared" si="155"/>
        <v>SIM</v>
      </c>
      <c r="J9980" s="123"/>
      <c r="K9980" s="123"/>
      <c r="L9980" s="123"/>
      <c r="M9980" s="98"/>
      <c r="N9980" s="118"/>
    </row>
    <row r="9981" spans="1:14" x14ac:dyDescent="0.25">
      <c r="A9981" s="130">
        <v>77816510000166</v>
      </c>
      <c r="B9981" s="98" t="s">
        <v>12108</v>
      </c>
      <c r="C9981" s="123" t="s">
        <v>3143</v>
      </c>
      <c r="D9981" s="98" t="s">
        <v>13671</v>
      </c>
      <c r="E9981" s="98" t="s">
        <v>13668</v>
      </c>
      <c r="F9981" s="124">
        <v>14</v>
      </c>
      <c r="G9981" s="112">
        <v>44136</v>
      </c>
      <c r="H9981" s="98"/>
      <c r="I9981" s="123" t="str">
        <f t="shared" si="155"/>
        <v>SIM</v>
      </c>
      <c r="J9981" s="123"/>
      <c r="K9981" s="123"/>
      <c r="L9981" s="123"/>
      <c r="M9981" s="98"/>
      <c r="N9981" s="118"/>
    </row>
    <row r="9982" spans="1:14" x14ac:dyDescent="0.25">
      <c r="A9982" s="130">
        <v>46523072000114</v>
      </c>
      <c r="B9982" s="98" t="s">
        <v>12109</v>
      </c>
      <c r="C9982" s="123" t="s">
        <v>4626</v>
      </c>
      <c r="D9982" s="98" t="s">
        <v>13671</v>
      </c>
      <c r="E9982" s="98" t="s">
        <v>13668</v>
      </c>
      <c r="F9982" s="124">
        <v>11</v>
      </c>
      <c r="G9982" s="112">
        <v>41275</v>
      </c>
      <c r="H9982" s="98"/>
      <c r="I9982" s="123" t="str">
        <f t="shared" si="155"/>
        <v>NÃO</v>
      </c>
      <c r="J9982" s="123"/>
      <c r="K9982" s="123"/>
      <c r="L9982" s="123"/>
      <c r="M9982" s="98" t="s">
        <v>16748</v>
      </c>
      <c r="N9982" s="118"/>
    </row>
    <row r="9983" spans="1:14" x14ac:dyDescent="0.25">
      <c r="A9983" s="130">
        <v>44518371000135</v>
      </c>
      <c r="B9983" s="98" t="s">
        <v>12120</v>
      </c>
      <c r="C9983" s="123" t="s">
        <v>4626</v>
      </c>
      <c r="D9983" s="98" t="s">
        <v>13671</v>
      </c>
      <c r="E9983" s="98" t="s">
        <v>13668</v>
      </c>
      <c r="F9983" s="124">
        <v>14</v>
      </c>
      <c r="G9983" s="112">
        <v>44044</v>
      </c>
      <c r="H9983" s="98"/>
      <c r="I9983" s="123" t="str">
        <f t="shared" si="155"/>
        <v>SIM</v>
      </c>
      <c r="J9983" s="123"/>
      <c r="K9983" s="123"/>
      <c r="L9983" s="123"/>
      <c r="M9983" s="98"/>
      <c r="N9983" s="118"/>
    </row>
    <row r="9984" spans="1:14" x14ac:dyDescent="0.25">
      <c r="A9984" s="130">
        <v>1612092000123</v>
      </c>
      <c r="B9984" s="98" t="s">
        <v>12137</v>
      </c>
      <c r="C9984" s="123" t="s">
        <v>901</v>
      </c>
      <c r="D9984" s="98" t="s">
        <v>13671</v>
      </c>
      <c r="E9984" s="98" t="s">
        <v>13668</v>
      </c>
      <c r="F9984" s="124">
        <v>11</v>
      </c>
      <c r="G9984" s="112">
        <v>43371</v>
      </c>
      <c r="H9984" s="98"/>
      <c r="I9984" s="123" t="str">
        <f t="shared" si="155"/>
        <v>NÃO</v>
      </c>
      <c r="J9984" s="123"/>
      <c r="K9984" s="123"/>
      <c r="L9984" s="123"/>
      <c r="M9984" s="98"/>
      <c r="N9984" s="118"/>
    </row>
    <row r="9985" spans="1:14" x14ac:dyDescent="0.25">
      <c r="A9985" s="130">
        <v>394601000126</v>
      </c>
      <c r="B9985" s="98" t="s">
        <v>14066</v>
      </c>
      <c r="C9985" s="123" t="s">
        <v>819</v>
      </c>
      <c r="D9985" s="98" t="s">
        <v>13671</v>
      </c>
      <c r="E9985" s="98" t="s">
        <v>13668</v>
      </c>
      <c r="F9985" s="124">
        <v>14</v>
      </c>
      <c r="G9985" s="112">
        <v>44136</v>
      </c>
      <c r="H9985" s="98"/>
      <c r="I9985" s="123" t="str">
        <f t="shared" si="155"/>
        <v>SIM</v>
      </c>
      <c r="J9985" s="123"/>
      <c r="K9985" s="123"/>
      <c r="L9985" s="123"/>
      <c r="M9985" s="98"/>
      <c r="N9985" s="118"/>
    </row>
    <row r="9986" spans="1:14" x14ac:dyDescent="0.25">
      <c r="A9986" s="130">
        <v>13937032000160</v>
      </c>
      <c r="B9986" s="98" t="s">
        <v>13885</v>
      </c>
      <c r="C9986" s="123" t="s">
        <v>215</v>
      </c>
      <c r="D9986" s="98" t="s">
        <v>13671</v>
      </c>
      <c r="E9986" s="98" t="s">
        <v>13668</v>
      </c>
      <c r="F9986" s="124">
        <v>14</v>
      </c>
      <c r="G9986" s="112">
        <v>43974</v>
      </c>
      <c r="H9986" s="98"/>
      <c r="I9986" s="123" t="str">
        <f t="shared" si="155"/>
        <v>SIM</v>
      </c>
      <c r="J9986" s="123"/>
      <c r="K9986" s="123"/>
      <c r="L9986" s="123"/>
      <c r="M9986" s="98"/>
      <c r="N9986" s="118"/>
    </row>
    <row r="9987" spans="1:14" x14ac:dyDescent="0.25">
      <c r="A9987" s="130">
        <v>8761124000100</v>
      </c>
      <c r="B9987" s="98" t="s">
        <v>15172</v>
      </c>
      <c r="C9987" s="123" t="s">
        <v>2554</v>
      </c>
      <c r="D9987" s="98" t="s">
        <v>13671</v>
      </c>
      <c r="E9987" s="98" t="s">
        <v>13668</v>
      </c>
      <c r="F9987" s="124">
        <v>14</v>
      </c>
      <c r="G9987" s="112">
        <v>44006</v>
      </c>
      <c r="H9987" s="98"/>
      <c r="I9987" s="123" t="str">
        <f t="shared" ref="I9987:I10050" si="156">IFERROR(IF(OR(E9987="Ativos", E9987="Aposentados",E9987="Pensionistas"),IF(F9987&gt;=14,"SIM","NÃO"),""),"")</f>
        <v>SIM</v>
      </c>
      <c r="J9987" s="123"/>
      <c r="K9987" s="123"/>
      <c r="L9987" s="123"/>
      <c r="M9987" s="98"/>
      <c r="N9987" s="118"/>
    </row>
    <row r="9988" spans="1:14" x14ac:dyDescent="0.25">
      <c r="A9988" s="130">
        <v>12200176000176</v>
      </c>
      <c r="B9988" s="98" t="s">
        <v>13716</v>
      </c>
      <c r="C9988" s="123" t="s">
        <v>29</v>
      </c>
      <c r="D9988" s="98" t="s">
        <v>13671</v>
      </c>
      <c r="E9988" s="98" t="s">
        <v>13668</v>
      </c>
      <c r="F9988" s="124">
        <v>14</v>
      </c>
      <c r="G9988" s="112">
        <v>43922</v>
      </c>
      <c r="H9988" s="98"/>
      <c r="I9988" s="123" t="str">
        <f t="shared" si="156"/>
        <v>SIM</v>
      </c>
      <c r="J9988" s="123"/>
      <c r="K9988" s="123"/>
      <c r="L9988" s="123"/>
      <c r="M9988" s="98"/>
      <c r="N9988" s="118"/>
    </row>
    <row r="9989" spans="1:14" x14ac:dyDescent="0.25">
      <c r="A9989" s="130">
        <v>10571982000125</v>
      </c>
      <c r="B9989" s="98" t="s">
        <v>15362</v>
      </c>
      <c r="C9989" s="123" t="s">
        <v>2758</v>
      </c>
      <c r="D9989" s="98" t="s">
        <v>13671</v>
      </c>
      <c r="E9989" s="98" t="s">
        <v>13668</v>
      </c>
      <c r="F9989" s="124">
        <v>14</v>
      </c>
      <c r="G9989" s="112">
        <v>44044</v>
      </c>
      <c r="H9989" s="98"/>
      <c r="I9989" s="123" t="str">
        <f t="shared" si="156"/>
        <v>SIM</v>
      </c>
      <c r="J9989" s="123"/>
      <c r="K9989" s="123"/>
      <c r="L9989" s="123"/>
      <c r="M9989" s="98" t="s">
        <v>17042</v>
      </c>
      <c r="N9989" s="118" t="s">
        <v>10977</v>
      </c>
    </row>
    <row r="9990" spans="1:14" x14ac:dyDescent="0.25">
      <c r="A9990" s="130">
        <v>394585000171</v>
      </c>
      <c r="B9990" s="98" t="s">
        <v>16146</v>
      </c>
      <c r="C9990" s="123" t="s">
        <v>3747</v>
      </c>
      <c r="D9990" s="98" t="s">
        <v>13671</v>
      </c>
      <c r="E9990" s="98" t="s">
        <v>13668</v>
      </c>
      <c r="F9990" s="124">
        <v>11</v>
      </c>
      <c r="G9990" s="112">
        <v>40956</v>
      </c>
      <c r="H9990" s="98"/>
      <c r="I9990" s="123" t="str">
        <f t="shared" si="156"/>
        <v>NÃO</v>
      </c>
      <c r="J9990" s="123"/>
      <c r="K9990" s="123"/>
      <c r="L9990" s="123"/>
      <c r="M9990" s="98"/>
      <c r="N9990" s="118"/>
    </row>
    <row r="9991" spans="1:14" x14ac:dyDescent="0.25">
      <c r="A9991" s="130">
        <v>84012012000126</v>
      </c>
      <c r="B9991" s="98" t="s">
        <v>16174</v>
      </c>
      <c r="C9991" s="123" t="s">
        <v>3798</v>
      </c>
      <c r="D9991" s="98" t="s">
        <v>13671</v>
      </c>
      <c r="E9991" s="98" t="s">
        <v>13668</v>
      </c>
      <c r="F9991" s="124">
        <v>11</v>
      </c>
      <c r="G9991" s="112">
        <v>38279</v>
      </c>
      <c r="H9991" s="98"/>
      <c r="I9991" s="123" t="str">
        <f t="shared" si="156"/>
        <v>NÃO</v>
      </c>
      <c r="J9991" s="123"/>
      <c r="K9991" s="123"/>
      <c r="L9991" s="123"/>
      <c r="M9991" s="98"/>
      <c r="N9991" s="118"/>
    </row>
    <row r="9992" spans="1:14" x14ac:dyDescent="0.25">
      <c r="A9992" s="130">
        <v>13128798000101</v>
      </c>
      <c r="B9992" s="98" t="s">
        <v>16668</v>
      </c>
      <c r="C9992" s="123" t="s">
        <v>4559</v>
      </c>
      <c r="D9992" s="98" t="s">
        <v>13671</v>
      </c>
      <c r="E9992" s="98" t="s">
        <v>13668</v>
      </c>
      <c r="F9992" s="124">
        <v>14</v>
      </c>
      <c r="G9992" s="112">
        <v>43922</v>
      </c>
      <c r="H9992" s="98"/>
      <c r="I9992" s="123" t="str">
        <f t="shared" si="156"/>
        <v>SIM</v>
      </c>
      <c r="J9992" s="123"/>
      <c r="K9992" s="123"/>
      <c r="L9992" s="123"/>
      <c r="M9992" s="98"/>
      <c r="N9992" s="118"/>
    </row>
    <row r="9993" spans="1:14" x14ac:dyDescent="0.25">
      <c r="A9993" s="130">
        <v>394577000125</v>
      </c>
      <c r="B9993" s="98" t="s">
        <v>13859</v>
      </c>
      <c r="C9993" s="123" t="s">
        <v>197</v>
      </c>
      <c r="D9993" s="98" t="s">
        <v>13671</v>
      </c>
      <c r="E9993" s="98" t="s">
        <v>13668</v>
      </c>
      <c r="F9993" s="124">
        <v>11</v>
      </c>
      <c r="G9993" s="112">
        <v>41275</v>
      </c>
      <c r="H9993" s="98"/>
      <c r="I9993" s="123" t="str">
        <f t="shared" si="156"/>
        <v>NÃO</v>
      </c>
      <c r="J9993" s="123"/>
      <c r="K9993" s="123"/>
      <c r="L9993" s="123"/>
      <c r="M9993" s="98"/>
      <c r="N9993" s="118"/>
    </row>
    <row r="9994" spans="1:14" x14ac:dyDescent="0.25">
      <c r="A9994" s="130">
        <v>4312369000190</v>
      </c>
      <c r="B9994" s="98" t="s">
        <v>13831</v>
      </c>
      <c r="C9994" s="123" t="s">
        <v>133</v>
      </c>
      <c r="D9994" s="98" t="s">
        <v>13671</v>
      </c>
      <c r="E9994" s="98" t="s">
        <v>13668</v>
      </c>
      <c r="F9994" s="124">
        <v>14</v>
      </c>
      <c r="G9994" s="112">
        <v>43922</v>
      </c>
      <c r="H9994" s="98"/>
      <c r="I9994" s="123" t="str">
        <f t="shared" si="156"/>
        <v>SIM</v>
      </c>
      <c r="J9994" s="123"/>
      <c r="K9994" s="123"/>
      <c r="L9994" s="123"/>
      <c r="M9994" s="98"/>
      <c r="N9994" s="118"/>
    </row>
    <row r="9995" spans="1:14" x14ac:dyDescent="0.25">
      <c r="A9995" s="130">
        <v>7954480000179</v>
      </c>
      <c r="B9995" s="98" t="s">
        <v>13986</v>
      </c>
      <c r="C9995" s="123" t="s">
        <v>634</v>
      </c>
      <c r="D9995" s="98" t="s">
        <v>13671</v>
      </c>
      <c r="E9995" s="98" t="s">
        <v>13668</v>
      </c>
      <c r="F9995" s="124">
        <v>14</v>
      </c>
      <c r="G9995" s="112">
        <v>43466</v>
      </c>
      <c r="H9995" s="98"/>
      <c r="I9995" s="123" t="str">
        <f t="shared" si="156"/>
        <v>SIM</v>
      </c>
      <c r="J9995" s="123"/>
      <c r="K9995" s="123"/>
      <c r="L9995" s="123"/>
      <c r="M9995" s="98"/>
      <c r="N9995" s="118"/>
    </row>
    <row r="9996" spans="1:14" x14ac:dyDescent="0.25">
      <c r="A9996" s="130">
        <v>27080530000143</v>
      </c>
      <c r="B9996" s="98" t="s">
        <v>14082</v>
      </c>
      <c r="C9996" s="123" t="s">
        <v>821</v>
      </c>
      <c r="D9996" s="98" t="s">
        <v>13671</v>
      </c>
      <c r="E9996" s="98" t="s">
        <v>13668</v>
      </c>
      <c r="F9996" s="124">
        <v>14</v>
      </c>
      <c r="G9996" s="112">
        <v>43922</v>
      </c>
      <c r="H9996" s="98"/>
      <c r="I9996" s="123" t="str">
        <f t="shared" si="156"/>
        <v>SIM</v>
      </c>
      <c r="J9996" s="123"/>
      <c r="K9996" s="123"/>
      <c r="L9996" s="123"/>
      <c r="M9996" s="98"/>
      <c r="N9996" s="118"/>
    </row>
    <row r="9997" spans="1:14" x14ac:dyDescent="0.25">
      <c r="A9997" s="130">
        <v>5054861000176</v>
      </c>
      <c r="B9997" s="98" t="s">
        <v>15086</v>
      </c>
      <c r="C9997" s="123" t="s">
        <v>2413</v>
      </c>
      <c r="D9997" s="98" t="s">
        <v>13671</v>
      </c>
      <c r="E9997" s="98" t="s">
        <v>13668</v>
      </c>
      <c r="F9997" s="124">
        <v>14</v>
      </c>
      <c r="G9997" s="112">
        <v>43922</v>
      </c>
      <c r="H9997" s="98"/>
      <c r="I9997" s="123" t="str">
        <f t="shared" si="156"/>
        <v>SIM</v>
      </c>
      <c r="J9997" s="123"/>
      <c r="K9997" s="123" t="s">
        <v>10977</v>
      </c>
      <c r="L9997" s="124">
        <v>5</v>
      </c>
      <c r="M9997" s="125" t="s">
        <v>17046</v>
      </c>
      <c r="N9997" s="118"/>
    </row>
    <row r="9998" spans="1:14" x14ac:dyDescent="0.25">
      <c r="A9998" s="130">
        <v>76416940000128</v>
      </c>
      <c r="B9998" s="98" t="s">
        <v>15744</v>
      </c>
      <c r="C9998" s="123" t="s">
        <v>3143</v>
      </c>
      <c r="D9998" s="98" t="s">
        <v>13671</v>
      </c>
      <c r="E9998" s="98" t="s">
        <v>13668</v>
      </c>
      <c r="F9998" s="124">
        <v>14</v>
      </c>
      <c r="G9998" s="112">
        <v>43922</v>
      </c>
      <c r="H9998" s="98"/>
      <c r="I9998" s="123" t="str">
        <f t="shared" si="156"/>
        <v>SIM</v>
      </c>
      <c r="J9998" s="123"/>
      <c r="K9998" s="123"/>
      <c r="L9998" s="123"/>
      <c r="M9998" s="98"/>
      <c r="N9998" s="118"/>
    </row>
    <row r="9999" spans="1:14" x14ac:dyDescent="0.25">
      <c r="A9999" s="130">
        <v>6553481000149</v>
      </c>
      <c r="B9999" s="98" t="s">
        <v>15588</v>
      </c>
      <c r="C9999" s="123" t="s">
        <v>2926</v>
      </c>
      <c r="D9999" s="98" t="s">
        <v>13671</v>
      </c>
      <c r="E9999" s="98" t="s">
        <v>13668</v>
      </c>
      <c r="F9999" s="124">
        <v>14</v>
      </c>
      <c r="G9999" s="112">
        <v>43101</v>
      </c>
      <c r="H9999" s="98"/>
      <c r="I9999" s="123" t="str">
        <f t="shared" si="156"/>
        <v>SIM</v>
      </c>
      <c r="J9999" s="123"/>
      <c r="K9999" s="123"/>
      <c r="L9999" s="123"/>
      <c r="M9999" s="98" t="s">
        <v>15589</v>
      </c>
      <c r="N9999" s="118"/>
    </row>
    <row r="10000" spans="1:14" x14ac:dyDescent="0.25">
      <c r="A10000" s="130">
        <v>42498600000171</v>
      </c>
      <c r="B10000" s="98" t="s">
        <v>15976</v>
      </c>
      <c r="C10000" s="123" t="s">
        <v>3513</v>
      </c>
      <c r="D10000" s="98" t="s">
        <v>13671</v>
      </c>
      <c r="E10000" s="98" t="s">
        <v>13668</v>
      </c>
      <c r="F10000" s="124">
        <v>14</v>
      </c>
      <c r="G10000" s="112">
        <v>42975</v>
      </c>
      <c r="H10000" s="98"/>
      <c r="I10000" s="123" t="str">
        <f t="shared" si="156"/>
        <v>SIM</v>
      </c>
      <c r="J10000" s="123"/>
      <c r="K10000" s="123"/>
      <c r="L10000" s="123"/>
      <c r="M10000" s="98"/>
      <c r="N10000" s="118"/>
    </row>
    <row r="10001" spans="1:14" x14ac:dyDescent="0.25">
      <c r="A10001" s="130">
        <v>87934675000196</v>
      </c>
      <c r="B10001" s="98" t="s">
        <v>16310</v>
      </c>
      <c r="C10001" s="123" t="s">
        <v>3812</v>
      </c>
      <c r="D10001" s="98" t="s">
        <v>13671</v>
      </c>
      <c r="E10001" s="98" t="s">
        <v>13668</v>
      </c>
      <c r="F10001" s="124">
        <v>14</v>
      </c>
      <c r="G10001" s="112">
        <v>43913</v>
      </c>
      <c r="H10001" s="98"/>
      <c r="I10001" s="123" t="str">
        <f t="shared" si="156"/>
        <v>SIM</v>
      </c>
      <c r="J10001" s="123"/>
      <c r="K10001" s="123"/>
      <c r="L10001" s="123"/>
      <c r="M10001" s="98"/>
      <c r="N10001" s="118"/>
    </row>
    <row r="10002" spans="1:14" x14ac:dyDescent="0.25">
      <c r="A10002" s="130">
        <v>1786029000103</v>
      </c>
      <c r="B10002" s="98" t="s">
        <v>17019</v>
      </c>
      <c r="C10002" s="123" t="s">
        <v>5227</v>
      </c>
      <c r="D10002" s="98" t="s">
        <v>13671</v>
      </c>
      <c r="E10002" s="98" t="s">
        <v>13668</v>
      </c>
      <c r="F10002" s="124">
        <v>14</v>
      </c>
      <c r="G10002" s="112">
        <v>44136</v>
      </c>
      <c r="H10002" s="98"/>
      <c r="I10002" s="123" t="str">
        <f t="shared" si="156"/>
        <v>SIM</v>
      </c>
      <c r="J10002" s="123"/>
      <c r="K10002" s="123" t="s">
        <v>10977</v>
      </c>
      <c r="L10002" s="123"/>
      <c r="M10002" s="98" t="s">
        <v>17044</v>
      </c>
      <c r="N10002" s="131" t="s">
        <v>10977</v>
      </c>
    </row>
    <row r="10003" spans="1:14" x14ac:dyDescent="0.25">
      <c r="A10003" s="130">
        <v>11049830000120</v>
      </c>
      <c r="B10003" s="98" t="s">
        <v>12149</v>
      </c>
      <c r="C10003" s="123" t="s">
        <v>2758</v>
      </c>
      <c r="D10003" s="98" t="s">
        <v>13671</v>
      </c>
      <c r="E10003" s="98" t="s">
        <v>13668</v>
      </c>
      <c r="F10003" s="124">
        <v>14</v>
      </c>
      <c r="G10003" s="112">
        <v>44136</v>
      </c>
      <c r="H10003" s="98"/>
      <c r="I10003" s="123" t="str">
        <f t="shared" si="156"/>
        <v>SIM</v>
      </c>
      <c r="J10003" s="123"/>
      <c r="K10003" s="123"/>
      <c r="L10003" s="123"/>
      <c r="M10003" s="98"/>
      <c r="N10003" s="118"/>
    </row>
    <row r="10004" spans="1:14" x14ac:dyDescent="0.25">
      <c r="A10004" s="130">
        <v>27165190000153</v>
      </c>
      <c r="B10004" s="98" t="s">
        <v>12173</v>
      </c>
      <c r="C10004" s="123" t="s">
        <v>821</v>
      </c>
      <c r="D10004" s="98" t="s">
        <v>13671</v>
      </c>
      <c r="E10004" s="98" t="s">
        <v>13668</v>
      </c>
      <c r="F10004" s="124">
        <v>11</v>
      </c>
      <c r="G10004" s="112">
        <v>42278</v>
      </c>
      <c r="H10004" s="98"/>
      <c r="I10004" s="123" t="str">
        <f t="shared" si="156"/>
        <v>NÃO</v>
      </c>
      <c r="J10004" s="123"/>
      <c r="K10004" s="123"/>
      <c r="L10004" s="123"/>
      <c r="M10004" s="98" t="s">
        <v>14084</v>
      </c>
      <c r="N10004" s="118"/>
    </row>
    <row r="10005" spans="1:14" x14ac:dyDescent="0.25">
      <c r="A10005" s="130">
        <v>44959021000104</v>
      </c>
      <c r="B10005" s="98" t="s">
        <v>12176</v>
      </c>
      <c r="C10005" s="123" t="s">
        <v>4626</v>
      </c>
      <c r="D10005" s="98" t="s">
        <v>13671</v>
      </c>
      <c r="E10005" s="98" t="s">
        <v>13668</v>
      </c>
      <c r="F10005" s="124">
        <v>11</v>
      </c>
      <c r="G10005" s="112">
        <v>42056</v>
      </c>
      <c r="H10005" s="98"/>
      <c r="I10005" s="123" t="str">
        <f t="shared" si="156"/>
        <v>NÃO</v>
      </c>
      <c r="J10005" s="123"/>
      <c r="K10005" s="123"/>
      <c r="L10005" s="123"/>
      <c r="M10005" s="98" t="s">
        <v>16763</v>
      </c>
      <c r="N10005" s="118"/>
    </row>
    <row r="10006" spans="1:14" x14ac:dyDescent="0.25">
      <c r="A10006" s="130">
        <v>46319000000150</v>
      </c>
      <c r="B10006" s="98" t="s">
        <v>12177</v>
      </c>
      <c r="C10006" s="123" t="s">
        <v>4626</v>
      </c>
      <c r="D10006" s="98" t="s">
        <v>13671</v>
      </c>
      <c r="E10006" s="98" t="s">
        <v>13668</v>
      </c>
      <c r="F10006" s="124">
        <v>14</v>
      </c>
      <c r="G10006" s="112">
        <v>44108</v>
      </c>
      <c r="H10006" s="98"/>
      <c r="I10006" s="123" t="str">
        <f t="shared" si="156"/>
        <v>SIM</v>
      </c>
      <c r="J10006" s="123"/>
      <c r="K10006" s="123"/>
      <c r="L10006" s="123"/>
      <c r="M10006" s="98"/>
      <c r="N10006" s="118"/>
    </row>
    <row r="10007" spans="1:14" x14ac:dyDescent="0.25">
      <c r="A10007" s="130">
        <v>77008068000141</v>
      </c>
      <c r="B10007" s="98" t="s">
        <v>12199</v>
      </c>
      <c r="C10007" s="123" t="s">
        <v>3143</v>
      </c>
      <c r="D10007" s="98" t="s">
        <v>13671</v>
      </c>
      <c r="E10007" s="98" t="s">
        <v>13668</v>
      </c>
      <c r="F10007" s="124">
        <v>11</v>
      </c>
      <c r="G10007" s="112">
        <v>41275</v>
      </c>
      <c r="H10007" s="98"/>
      <c r="I10007" s="123" t="str">
        <f t="shared" si="156"/>
        <v>NÃO</v>
      </c>
      <c r="J10007" s="123"/>
      <c r="K10007" s="123"/>
      <c r="L10007" s="123"/>
      <c r="M10007" s="98" t="s">
        <v>15752</v>
      </c>
      <c r="N10007" s="118"/>
    </row>
    <row r="10008" spans="1:14" x14ac:dyDescent="0.25">
      <c r="A10008" s="130">
        <v>82916800000111</v>
      </c>
      <c r="B10008" s="98" t="s">
        <v>12212</v>
      </c>
      <c r="C10008" s="123" t="s">
        <v>4289</v>
      </c>
      <c r="D10008" s="98" t="s">
        <v>13671</v>
      </c>
      <c r="E10008" s="98" t="s">
        <v>13668</v>
      </c>
      <c r="F10008" s="124">
        <v>14</v>
      </c>
      <c r="G10008" s="112">
        <v>43209</v>
      </c>
      <c r="H10008" s="98"/>
      <c r="I10008" s="123" t="str">
        <f t="shared" si="156"/>
        <v>SIM</v>
      </c>
      <c r="J10008" s="123"/>
      <c r="K10008" s="123"/>
      <c r="L10008" s="123"/>
      <c r="M10008" s="98" t="s">
        <v>16611</v>
      </c>
      <c r="N10008" s="118"/>
    </row>
    <row r="10009" spans="1:14" x14ac:dyDescent="0.25">
      <c r="A10009" s="130">
        <v>10359560000190</v>
      </c>
      <c r="B10009" s="98" t="s">
        <v>12219</v>
      </c>
      <c r="C10009" s="123" t="s">
        <v>2758</v>
      </c>
      <c r="D10009" s="98" t="s">
        <v>13671</v>
      </c>
      <c r="E10009" s="98" t="s">
        <v>13668</v>
      </c>
      <c r="F10009" s="124">
        <v>11</v>
      </c>
      <c r="G10009" s="112">
        <v>41275</v>
      </c>
      <c r="H10009" s="98"/>
      <c r="I10009" s="123" t="str">
        <f t="shared" si="156"/>
        <v>NÃO</v>
      </c>
      <c r="J10009" s="123"/>
      <c r="K10009" s="123"/>
      <c r="L10009" s="123"/>
      <c r="M10009" s="98" t="s">
        <v>15369</v>
      </c>
      <c r="N10009" s="118"/>
    </row>
    <row r="10010" spans="1:14" x14ac:dyDescent="0.25">
      <c r="A10010" s="130">
        <v>9680315000100</v>
      </c>
      <c r="B10010" s="98" t="s">
        <v>12227</v>
      </c>
      <c r="C10010" s="123" t="s">
        <v>2758</v>
      </c>
      <c r="D10010" s="98" t="s">
        <v>13671</v>
      </c>
      <c r="E10010" s="98" t="s">
        <v>13668</v>
      </c>
      <c r="F10010" s="124">
        <v>11</v>
      </c>
      <c r="G10010" s="112">
        <v>41444</v>
      </c>
      <c r="H10010" s="98"/>
      <c r="I10010" s="123" t="str">
        <f t="shared" si="156"/>
        <v>NÃO</v>
      </c>
      <c r="J10010" s="123"/>
      <c r="K10010" s="123"/>
      <c r="L10010" s="123"/>
      <c r="M10010" s="98" t="s">
        <v>15374</v>
      </c>
      <c r="N10010" s="118"/>
    </row>
    <row r="10011" spans="1:14" x14ac:dyDescent="0.25">
      <c r="A10011" s="130">
        <v>7680846000169</v>
      </c>
      <c r="B10011" s="98" t="s">
        <v>12260</v>
      </c>
      <c r="C10011" s="123" t="s">
        <v>634</v>
      </c>
      <c r="D10011" s="98" t="s">
        <v>13671</v>
      </c>
      <c r="E10011" s="98" t="s">
        <v>13668</v>
      </c>
      <c r="F10011" s="124">
        <v>11</v>
      </c>
      <c r="G10011" s="112">
        <v>43885</v>
      </c>
      <c r="H10011" s="98"/>
      <c r="I10011" s="123" t="str">
        <f t="shared" si="156"/>
        <v>NÃO</v>
      </c>
      <c r="J10011" s="123"/>
      <c r="K10011" s="123"/>
      <c r="L10011" s="123"/>
      <c r="M10011" s="98"/>
      <c r="N10011" s="118"/>
    </row>
    <row r="10012" spans="1:14" x14ac:dyDescent="0.25">
      <c r="A10012" s="130">
        <v>6553754000155</v>
      </c>
      <c r="B10012" s="98" t="s">
        <v>12282</v>
      </c>
      <c r="C10012" s="123" t="s">
        <v>2926</v>
      </c>
      <c r="D10012" s="98" t="s">
        <v>13671</v>
      </c>
      <c r="E10012" s="98" t="s">
        <v>13668</v>
      </c>
      <c r="F10012" s="124">
        <v>11</v>
      </c>
      <c r="G10012" s="112">
        <v>41275</v>
      </c>
      <c r="H10012" s="98"/>
      <c r="I10012" s="123" t="str">
        <f t="shared" si="156"/>
        <v>NÃO</v>
      </c>
      <c r="J10012" s="123"/>
      <c r="K10012" s="123"/>
      <c r="L10012" s="123"/>
      <c r="M10012" s="98" t="s">
        <v>15590</v>
      </c>
      <c r="N10012" s="118"/>
    </row>
    <row r="10013" spans="1:14" x14ac:dyDescent="0.25">
      <c r="A10013" s="130">
        <v>83102277000152</v>
      </c>
      <c r="B10013" s="98" t="s">
        <v>12287</v>
      </c>
      <c r="C10013" s="123" t="s">
        <v>4289</v>
      </c>
      <c r="D10013" s="98" t="s">
        <v>13671</v>
      </c>
      <c r="E10013" s="98" t="s">
        <v>13668</v>
      </c>
      <c r="F10013" s="124">
        <v>14</v>
      </c>
      <c r="G10013" s="112">
        <v>44013</v>
      </c>
      <c r="H10013" s="98"/>
      <c r="I10013" s="123" t="str">
        <f t="shared" si="156"/>
        <v>SIM</v>
      </c>
      <c r="J10013" s="123"/>
      <c r="K10013" s="123"/>
      <c r="L10013" s="123"/>
      <c r="M10013" s="98"/>
      <c r="N10013" s="118"/>
    </row>
    <row r="10014" spans="1:14" x14ac:dyDescent="0.25">
      <c r="A10014" s="130">
        <v>46578498000175</v>
      </c>
      <c r="B10014" s="98" t="s">
        <v>12293</v>
      </c>
      <c r="C10014" s="123" t="s">
        <v>4626</v>
      </c>
      <c r="D10014" s="98" t="s">
        <v>13671</v>
      </c>
      <c r="E10014" s="98" t="s">
        <v>13668</v>
      </c>
      <c r="F10014" s="124">
        <v>11</v>
      </c>
      <c r="G10014" s="112">
        <v>41996</v>
      </c>
      <c r="H10014" s="98"/>
      <c r="I10014" s="123" t="str">
        <f t="shared" si="156"/>
        <v>NÃO</v>
      </c>
      <c r="J10014" s="123"/>
      <c r="K10014" s="123"/>
      <c r="L10014" s="123"/>
      <c r="M10014" s="98" t="s">
        <v>16779</v>
      </c>
      <c r="N10014" s="118"/>
    </row>
    <row r="10015" spans="1:14" x14ac:dyDescent="0.25">
      <c r="A10015" s="130">
        <v>45281144000100</v>
      </c>
      <c r="B10015" s="98" t="s">
        <v>12306</v>
      </c>
      <c r="C10015" s="123" t="s">
        <v>4626</v>
      </c>
      <c r="D10015" s="98" t="s">
        <v>13671</v>
      </c>
      <c r="E10015" s="98" t="s">
        <v>13668</v>
      </c>
      <c r="F10015" s="124">
        <v>14</v>
      </c>
      <c r="G10015" s="112">
        <v>44075</v>
      </c>
      <c r="H10015" s="98"/>
      <c r="I10015" s="123" t="str">
        <f t="shared" si="156"/>
        <v>SIM</v>
      </c>
      <c r="J10015" s="123"/>
      <c r="K10015" s="123"/>
      <c r="L10015" s="123"/>
      <c r="M10015" s="98"/>
      <c r="N10015" s="118"/>
    </row>
    <row r="10016" spans="1:14" x14ac:dyDescent="0.25">
      <c r="A10016" s="130">
        <v>88120662000146</v>
      </c>
      <c r="B10016" s="98" t="s">
        <v>12314</v>
      </c>
      <c r="C10016" s="123" t="s">
        <v>3812</v>
      </c>
      <c r="D10016" s="98" t="s">
        <v>13671</v>
      </c>
      <c r="E10016" s="98" t="s">
        <v>13668</v>
      </c>
      <c r="F10016" s="124">
        <v>14</v>
      </c>
      <c r="G10016" s="112">
        <v>44105</v>
      </c>
      <c r="H10016" s="98"/>
      <c r="I10016" s="123" t="str">
        <f t="shared" si="156"/>
        <v>SIM</v>
      </c>
      <c r="J10016" s="123"/>
      <c r="K10016" s="123"/>
      <c r="L10016" s="123"/>
      <c r="M10016" s="98"/>
      <c r="N10016" s="118"/>
    </row>
    <row r="10017" spans="1:14" x14ac:dyDescent="0.25">
      <c r="A10017" s="130">
        <v>10150076000157</v>
      </c>
      <c r="B10017" s="98" t="s">
        <v>12316</v>
      </c>
      <c r="C10017" s="123" t="s">
        <v>2758</v>
      </c>
      <c r="D10017" s="98" t="s">
        <v>13671</v>
      </c>
      <c r="E10017" s="98" t="s">
        <v>13668</v>
      </c>
      <c r="F10017" s="124">
        <v>11</v>
      </c>
      <c r="G10017" s="112">
        <v>41275</v>
      </c>
      <c r="H10017" s="98"/>
      <c r="I10017" s="123" t="str">
        <f t="shared" si="156"/>
        <v>NÃO</v>
      </c>
      <c r="J10017" s="123"/>
      <c r="K10017" s="123"/>
      <c r="L10017" s="123"/>
      <c r="M10017" s="98" t="s">
        <v>15388</v>
      </c>
      <c r="N10017" s="118"/>
    </row>
    <row r="10018" spans="1:14" x14ac:dyDescent="0.25">
      <c r="A10018" s="130">
        <v>31846892000170</v>
      </c>
      <c r="B10018" s="98" t="s">
        <v>12319</v>
      </c>
      <c r="C10018" s="123" t="s">
        <v>3513</v>
      </c>
      <c r="D10018" s="98" t="s">
        <v>13671</v>
      </c>
      <c r="E10018" s="98" t="s">
        <v>13668</v>
      </c>
      <c r="F10018" s="124">
        <v>11</v>
      </c>
      <c r="G10018" s="112">
        <v>41275</v>
      </c>
      <c r="H10018" s="98"/>
      <c r="I10018" s="123" t="str">
        <f t="shared" si="156"/>
        <v>NÃO</v>
      </c>
      <c r="J10018" s="123"/>
      <c r="K10018" s="123"/>
      <c r="L10018" s="123"/>
      <c r="M10018" s="98" t="s">
        <v>15983</v>
      </c>
      <c r="N10018" s="118"/>
    </row>
    <row r="10019" spans="1:14" x14ac:dyDescent="0.25">
      <c r="A10019" s="130">
        <v>18457218000135</v>
      </c>
      <c r="B10019" s="98" t="s">
        <v>12329</v>
      </c>
      <c r="C10019" s="123" t="s">
        <v>1356</v>
      </c>
      <c r="D10019" s="98" t="s">
        <v>13671</v>
      </c>
      <c r="E10019" s="98" t="s">
        <v>13668</v>
      </c>
      <c r="F10019" s="124">
        <v>11</v>
      </c>
      <c r="G10019" s="112">
        <v>42067</v>
      </c>
      <c r="H10019" s="98"/>
      <c r="I10019" s="123" t="str">
        <f t="shared" si="156"/>
        <v>NÃO</v>
      </c>
      <c r="J10019" s="123"/>
      <c r="K10019" s="123"/>
      <c r="L10019" s="123"/>
      <c r="M10019" s="98" t="s">
        <v>14649</v>
      </c>
      <c r="N10019" s="118"/>
    </row>
    <row r="10020" spans="1:14" x14ac:dyDescent="0.25">
      <c r="A10020" s="130">
        <v>2204196000161</v>
      </c>
      <c r="B10020" s="98" t="s">
        <v>12330</v>
      </c>
      <c r="C10020" s="123" t="s">
        <v>901</v>
      </c>
      <c r="D10020" s="98" t="s">
        <v>13671</v>
      </c>
      <c r="E10020" s="98" t="s">
        <v>13668</v>
      </c>
      <c r="F10020" s="124">
        <v>11</v>
      </c>
      <c r="G10020" s="112">
        <v>41640</v>
      </c>
      <c r="H10020" s="98"/>
      <c r="I10020" s="123" t="str">
        <f t="shared" si="156"/>
        <v>NÃO</v>
      </c>
      <c r="J10020" s="123"/>
      <c r="K10020" s="123"/>
      <c r="L10020" s="123"/>
      <c r="M10020" s="98" t="s">
        <v>14246</v>
      </c>
      <c r="N10020" s="118"/>
    </row>
    <row r="10021" spans="1:14" x14ac:dyDescent="0.25">
      <c r="A10021" s="130">
        <v>45780061000157</v>
      </c>
      <c r="B10021" s="98" t="s">
        <v>12331</v>
      </c>
      <c r="C10021" s="123" t="s">
        <v>4626</v>
      </c>
      <c r="D10021" s="98" t="s">
        <v>13671</v>
      </c>
      <c r="E10021" s="98" t="s">
        <v>13668</v>
      </c>
      <c r="F10021" s="124">
        <v>14</v>
      </c>
      <c r="G10021" s="112">
        <v>43922</v>
      </c>
      <c r="H10021" s="98"/>
      <c r="I10021" s="123" t="str">
        <f t="shared" si="156"/>
        <v>SIM</v>
      </c>
      <c r="J10021" s="123"/>
      <c r="K10021" s="123"/>
      <c r="L10021" s="123"/>
      <c r="M10021" s="98"/>
      <c r="N10021" s="118"/>
    </row>
    <row r="10022" spans="1:14" x14ac:dyDescent="0.25">
      <c r="A10022" s="130">
        <v>10377679000196</v>
      </c>
      <c r="B10022" s="98" t="s">
        <v>12338</v>
      </c>
      <c r="C10022" s="123" t="s">
        <v>2758</v>
      </c>
      <c r="D10022" s="98" t="s">
        <v>13671</v>
      </c>
      <c r="E10022" s="98" t="s">
        <v>13668</v>
      </c>
      <c r="F10022" s="124">
        <v>14</v>
      </c>
      <c r="G10022" s="112">
        <v>42497</v>
      </c>
      <c r="H10022" s="98"/>
      <c r="I10022" s="123" t="str">
        <f t="shared" si="156"/>
        <v>SIM</v>
      </c>
      <c r="J10022" s="123"/>
      <c r="K10022" s="123"/>
      <c r="L10022" s="123"/>
      <c r="M10022" s="98" t="s">
        <v>15389</v>
      </c>
      <c r="N10022" s="118"/>
    </row>
    <row r="10023" spans="1:14" x14ac:dyDescent="0.25">
      <c r="A10023" s="130">
        <v>3347135000116</v>
      </c>
      <c r="B10023" s="98" t="s">
        <v>12344</v>
      </c>
      <c r="C10023" s="123" t="s">
        <v>2274</v>
      </c>
      <c r="D10023" s="98" t="s">
        <v>13671</v>
      </c>
      <c r="E10023" s="98" t="s">
        <v>13668</v>
      </c>
      <c r="F10023" s="124">
        <v>14</v>
      </c>
      <c r="G10023" s="112">
        <v>44044</v>
      </c>
      <c r="H10023" s="98"/>
      <c r="I10023" s="123" t="str">
        <f t="shared" si="156"/>
        <v>SIM</v>
      </c>
      <c r="J10023" s="123"/>
      <c r="K10023" s="123"/>
      <c r="L10023" s="123"/>
      <c r="M10023" s="98"/>
      <c r="N10023" s="118"/>
    </row>
    <row r="10024" spans="1:14" x14ac:dyDescent="0.25">
      <c r="A10024" s="130">
        <v>88414552000197</v>
      </c>
      <c r="B10024" s="98" t="s">
        <v>12348</v>
      </c>
      <c r="C10024" s="123" t="s">
        <v>3812</v>
      </c>
      <c r="D10024" s="98" t="s">
        <v>13671</v>
      </c>
      <c r="E10024" s="98" t="s">
        <v>13668</v>
      </c>
      <c r="F10024" s="124">
        <v>11</v>
      </c>
      <c r="G10024" s="112">
        <v>41275</v>
      </c>
      <c r="H10024" s="98"/>
      <c r="I10024" s="123" t="str">
        <f t="shared" si="156"/>
        <v>NÃO</v>
      </c>
      <c r="J10024" s="123"/>
      <c r="K10024" s="123"/>
      <c r="L10024" s="123"/>
      <c r="M10024" s="98" t="s">
        <v>16349</v>
      </c>
      <c r="N10024" s="118"/>
    </row>
    <row r="10025" spans="1:14" x14ac:dyDescent="0.25">
      <c r="A10025" s="130">
        <v>6553762000100</v>
      </c>
      <c r="B10025" s="98" t="s">
        <v>12353</v>
      </c>
      <c r="C10025" s="123" t="s">
        <v>2926</v>
      </c>
      <c r="D10025" s="98" t="s">
        <v>13671</v>
      </c>
      <c r="E10025" s="98" t="s">
        <v>13668</v>
      </c>
      <c r="F10025" s="124">
        <v>11</v>
      </c>
      <c r="G10025" s="112">
        <v>41275</v>
      </c>
      <c r="H10025" s="98"/>
      <c r="I10025" s="123" t="str">
        <f t="shared" si="156"/>
        <v>NÃO</v>
      </c>
      <c r="J10025" s="123"/>
      <c r="K10025" s="123"/>
      <c r="L10025" s="123"/>
      <c r="M10025" s="98" t="s">
        <v>15592</v>
      </c>
      <c r="N10025" s="118"/>
    </row>
    <row r="10026" spans="1:14" x14ac:dyDescent="0.25">
      <c r="A10026" s="130">
        <v>83102459000123</v>
      </c>
      <c r="B10026" s="98" t="s">
        <v>12369</v>
      </c>
      <c r="C10026" s="123" t="s">
        <v>4289</v>
      </c>
      <c r="D10026" s="98" t="s">
        <v>13671</v>
      </c>
      <c r="E10026" s="98" t="s">
        <v>13668</v>
      </c>
      <c r="F10026" s="124">
        <v>14</v>
      </c>
      <c r="G10026" s="112">
        <v>44044</v>
      </c>
      <c r="H10026" s="98"/>
      <c r="I10026" s="123" t="str">
        <f t="shared" si="156"/>
        <v>SIM</v>
      </c>
      <c r="J10026" s="123"/>
      <c r="K10026" s="123"/>
      <c r="L10026" s="123"/>
      <c r="M10026" s="98"/>
      <c r="N10026" s="118"/>
    </row>
    <row r="10027" spans="1:14" x14ac:dyDescent="0.25">
      <c r="A10027" s="130">
        <v>10091544000160</v>
      </c>
      <c r="B10027" s="98" t="s">
        <v>12377</v>
      </c>
      <c r="C10027" s="123" t="s">
        <v>2758</v>
      </c>
      <c r="D10027" s="98" t="s">
        <v>13671</v>
      </c>
      <c r="E10027" s="98" t="s">
        <v>13668</v>
      </c>
      <c r="F10027" s="124">
        <v>11</v>
      </c>
      <c r="G10027" s="112">
        <v>41275</v>
      </c>
      <c r="H10027" s="98"/>
      <c r="I10027" s="123" t="str">
        <f t="shared" si="156"/>
        <v>NÃO</v>
      </c>
      <c r="J10027" s="123"/>
      <c r="K10027" s="123"/>
      <c r="L10027" s="123"/>
      <c r="M10027" s="98" t="s">
        <v>15391</v>
      </c>
      <c r="N10027" s="118"/>
    </row>
    <row r="10028" spans="1:14" x14ac:dyDescent="0.25">
      <c r="A10028" s="130">
        <v>27165653000187</v>
      </c>
      <c r="B10028" s="98" t="s">
        <v>12383</v>
      </c>
      <c r="C10028" s="123" t="s">
        <v>821</v>
      </c>
      <c r="D10028" s="98" t="s">
        <v>13671</v>
      </c>
      <c r="E10028" s="98" t="s">
        <v>13668</v>
      </c>
      <c r="F10028" s="124">
        <v>11</v>
      </c>
      <c r="G10028" s="112">
        <v>41275</v>
      </c>
      <c r="H10028" s="98"/>
      <c r="I10028" s="123" t="str">
        <f t="shared" si="156"/>
        <v>NÃO</v>
      </c>
      <c r="J10028" s="123"/>
      <c r="K10028" s="123"/>
      <c r="L10028" s="123"/>
      <c r="M10028" s="98" t="s">
        <v>14092</v>
      </c>
      <c r="N10028" s="118"/>
    </row>
    <row r="10029" spans="1:14" x14ac:dyDescent="0.25">
      <c r="A10029" s="130">
        <v>8778326000156</v>
      </c>
      <c r="B10029" s="98" t="s">
        <v>12389</v>
      </c>
      <c r="C10029" s="123" t="s">
        <v>2554</v>
      </c>
      <c r="D10029" s="98" t="s">
        <v>13671</v>
      </c>
      <c r="E10029" s="98" t="s">
        <v>13668</v>
      </c>
      <c r="F10029" s="124">
        <v>11</v>
      </c>
      <c r="G10029" s="112">
        <v>41335</v>
      </c>
      <c r="H10029" s="98"/>
      <c r="I10029" s="123" t="str">
        <f t="shared" si="156"/>
        <v>NÃO</v>
      </c>
      <c r="J10029" s="123"/>
      <c r="K10029" s="123"/>
      <c r="L10029" s="123"/>
      <c r="M10029" s="98"/>
      <c r="N10029" s="118"/>
    </row>
    <row r="10030" spans="1:14" x14ac:dyDescent="0.25">
      <c r="A10030" s="130">
        <v>6554786000175</v>
      </c>
      <c r="B10030" s="98" t="s">
        <v>12396</v>
      </c>
      <c r="C10030" s="123" t="s">
        <v>2926</v>
      </c>
      <c r="D10030" s="98" t="s">
        <v>13671</v>
      </c>
      <c r="E10030" s="98" t="s">
        <v>13668</v>
      </c>
      <c r="F10030" s="124">
        <v>11</v>
      </c>
      <c r="G10030" s="112">
        <v>41275</v>
      </c>
      <c r="H10030" s="98"/>
      <c r="I10030" s="123" t="str">
        <f t="shared" si="156"/>
        <v>NÃO</v>
      </c>
      <c r="J10030" s="123"/>
      <c r="K10030" s="123"/>
      <c r="L10030" s="123"/>
      <c r="M10030" s="98"/>
      <c r="N10030" s="118"/>
    </row>
    <row r="10031" spans="1:14" x14ac:dyDescent="0.25">
      <c r="A10031" s="130">
        <v>8996886000187</v>
      </c>
      <c r="B10031" s="98" t="s">
        <v>12400</v>
      </c>
      <c r="C10031" s="123" t="s">
        <v>2554</v>
      </c>
      <c r="D10031" s="98" t="s">
        <v>13671</v>
      </c>
      <c r="E10031" s="98" t="s">
        <v>13668</v>
      </c>
      <c r="F10031" s="124">
        <v>14</v>
      </c>
      <c r="G10031" s="112">
        <v>44117</v>
      </c>
      <c r="H10031" s="98"/>
      <c r="I10031" s="123" t="str">
        <f t="shared" si="156"/>
        <v>SIM</v>
      </c>
      <c r="J10031" s="123"/>
      <c r="K10031" s="123"/>
      <c r="L10031" s="123"/>
      <c r="M10031" s="98"/>
      <c r="N10031" s="118"/>
    </row>
    <row r="10032" spans="1:14" x14ac:dyDescent="0.25">
      <c r="A10032" s="130">
        <v>82777301000190</v>
      </c>
      <c r="B10032" s="98" t="s">
        <v>12426</v>
      </c>
      <c r="C10032" s="123" t="s">
        <v>4289</v>
      </c>
      <c r="D10032" s="98" t="s">
        <v>13671</v>
      </c>
      <c r="E10032" s="98" t="s">
        <v>13668</v>
      </c>
      <c r="F10032" s="124">
        <v>14</v>
      </c>
      <c r="G10032" s="112">
        <v>44044</v>
      </c>
      <c r="H10032" s="98"/>
      <c r="I10032" s="123" t="str">
        <f t="shared" si="156"/>
        <v>SIM</v>
      </c>
      <c r="J10032" s="123"/>
      <c r="K10032" s="123"/>
      <c r="L10032" s="123"/>
      <c r="M10032" s="98"/>
      <c r="N10032" s="118"/>
    </row>
    <row r="10033" spans="1:14" x14ac:dyDescent="0.25">
      <c r="A10033" s="130">
        <v>10143246000176</v>
      </c>
      <c r="B10033" s="98" t="s">
        <v>12440</v>
      </c>
      <c r="C10033" s="123" t="s">
        <v>2758</v>
      </c>
      <c r="D10033" s="98" t="s">
        <v>13671</v>
      </c>
      <c r="E10033" s="98" t="s">
        <v>13668</v>
      </c>
      <c r="F10033" s="124">
        <v>11</v>
      </c>
      <c r="G10033" s="112">
        <v>41275</v>
      </c>
      <c r="H10033" s="98"/>
      <c r="I10033" s="123" t="str">
        <f t="shared" si="156"/>
        <v>NÃO</v>
      </c>
      <c r="J10033" s="123"/>
      <c r="K10033" s="123"/>
      <c r="L10033" s="123"/>
      <c r="M10033" s="98" t="s">
        <v>15413</v>
      </c>
      <c r="N10033" s="118"/>
    </row>
    <row r="10034" spans="1:14" x14ac:dyDescent="0.25">
      <c r="A10034" s="130">
        <v>76020452000105</v>
      </c>
      <c r="B10034" s="98" t="s">
        <v>12446</v>
      </c>
      <c r="C10034" s="123" t="s">
        <v>3143</v>
      </c>
      <c r="D10034" s="98" t="s">
        <v>13671</v>
      </c>
      <c r="E10034" s="98" t="s">
        <v>13668</v>
      </c>
      <c r="F10034" s="124">
        <v>11</v>
      </c>
      <c r="G10034" s="112">
        <v>41275</v>
      </c>
      <c r="H10034" s="98"/>
      <c r="I10034" s="123" t="str">
        <f t="shared" si="156"/>
        <v>NÃO</v>
      </c>
      <c r="J10034" s="123"/>
      <c r="K10034" s="123"/>
      <c r="L10034" s="123"/>
      <c r="M10034" s="98" t="s">
        <v>15793</v>
      </c>
      <c r="N10034" s="118"/>
    </row>
    <row r="10035" spans="1:14" x14ac:dyDescent="0.25">
      <c r="A10035" s="130">
        <v>18244376000107</v>
      </c>
      <c r="B10035" s="98" t="s">
        <v>12450</v>
      </c>
      <c r="C10035" s="123" t="s">
        <v>1356</v>
      </c>
      <c r="D10035" s="98" t="s">
        <v>13671</v>
      </c>
      <c r="E10035" s="98" t="s">
        <v>13668</v>
      </c>
      <c r="F10035" s="124">
        <v>11</v>
      </c>
      <c r="G10035" s="112">
        <v>41275</v>
      </c>
      <c r="H10035" s="98"/>
      <c r="I10035" s="123" t="str">
        <f t="shared" si="156"/>
        <v>NÃO</v>
      </c>
      <c r="J10035" s="123"/>
      <c r="K10035" s="123"/>
      <c r="L10035" s="123"/>
      <c r="M10035" s="98"/>
      <c r="N10035" s="118"/>
    </row>
    <row r="10036" spans="1:14" x14ac:dyDescent="0.25">
      <c r="A10036" s="130">
        <v>46362661000168</v>
      </c>
      <c r="B10036" s="98" t="s">
        <v>12453</v>
      </c>
      <c r="C10036" s="123" t="s">
        <v>4626</v>
      </c>
      <c r="D10036" s="98" t="s">
        <v>13671</v>
      </c>
      <c r="E10036" s="98" t="s">
        <v>13668</v>
      </c>
      <c r="F10036" s="124">
        <v>11</v>
      </c>
      <c r="G10036" s="112">
        <v>43119</v>
      </c>
      <c r="H10036" s="98"/>
      <c r="I10036" s="123" t="str">
        <f t="shared" si="156"/>
        <v>NÃO</v>
      </c>
      <c r="J10036" s="123"/>
      <c r="K10036" s="123"/>
      <c r="L10036" s="123"/>
      <c r="M10036" s="98" t="s">
        <v>16814</v>
      </c>
      <c r="N10036" s="118"/>
    </row>
    <row r="10037" spans="1:14" x14ac:dyDescent="0.25">
      <c r="A10037" s="130">
        <v>45132495000140</v>
      </c>
      <c r="B10037" s="98" t="s">
        <v>12460</v>
      </c>
      <c r="C10037" s="123" t="s">
        <v>4626</v>
      </c>
      <c r="D10037" s="98" t="s">
        <v>13671</v>
      </c>
      <c r="E10037" s="98" t="s">
        <v>13668</v>
      </c>
      <c r="F10037" s="124">
        <v>11</v>
      </c>
      <c r="G10037" s="112">
        <v>43862</v>
      </c>
      <c r="H10037" s="98"/>
      <c r="I10037" s="123" t="str">
        <f t="shared" si="156"/>
        <v>NÃO</v>
      </c>
      <c r="J10037" s="123"/>
      <c r="K10037" s="123"/>
      <c r="L10037" s="123"/>
      <c r="M10037" s="98"/>
      <c r="N10037" s="118"/>
    </row>
    <row r="10038" spans="1:14" x14ac:dyDescent="0.25">
      <c r="A10038" s="130">
        <v>11097292000149</v>
      </c>
      <c r="B10038" s="98" t="s">
        <v>12461</v>
      </c>
      <c r="C10038" s="123" t="s">
        <v>2758</v>
      </c>
      <c r="D10038" s="98" t="s">
        <v>13671</v>
      </c>
      <c r="E10038" s="98" t="s">
        <v>13668</v>
      </c>
      <c r="F10038" s="124">
        <v>11</v>
      </c>
      <c r="G10038" s="112">
        <v>41275</v>
      </c>
      <c r="H10038" s="98"/>
      <c r="I10038" s="123" t="str">
        <f t="shared" si="156"/>
        <v>NÃO</v>
      </c>
      <c r="J10038" s="123"/>
      <c r="K10038" s="123"/>
      <c r="L10038" s="123"/>
      <c r="M10038" s="98"/>
      <c r="N10038" s="118"/>
    </row>
    <row r="10039" spans="1:14" x14ac:dyDescent="0.25">
      <c r="A10039" s="130">
        <v>27167410000188</v>
      </c>
      <c r="B10039" s="98" t="s">
        <v>12463</v>
      </c>
      <c r="C10039" s="123" t="s">
        <v>821</v>
      </c>
      <c r="D10039" s="98" t="s">
        <v>13671</v>
      </c>
      <c r="E10039" s="98" t="s">
        <v>13668</v>
      </c>
      <c r="F10039" s="124">
        <v>14</v>
      </c>
      <c r="G10039" s="112">
        <v>44013</v>
      </c>
      <c r="H10039" s="98"/>
      <c r="I10039" s="123" t="str">
        <f t="shared" si="156"/>
        <v>SIM</v>
      </c>
      <c r="J10039" s="123"/>
      <c r="K10039" s="123"/>
      <c r="L10039" s="123"/>
      <c r="M10039" s="98"/>
      <c r="N10039" s="118"/>
    </row>
    <row r="10040" spans="1:14" x14ac:dyDescent="0.25">
      <c r="A10040" s="130">
        <v>46363933000144</v>
      </c>
      <c r="B10040" s="98" t="s">
        <v>12467</v>
      </c>
      <c r="C10040" s="123" t="s">
        <v>4626</v>
      </c>
      <c r="D10040" s="98" t="s">
        <v>13671</v>
      </c>
      <c r="E10040" s="98" t="s">
        <v>13668</v>
      </c>
      <c r="F10040" s="124">
        <v>11</v>
      </c>
      <c r="G10040" s="112">
        <v>43418</v>
      </c>
      <c r="H10040" s="98"/>
      <c r="I10040" s="123" t="str">
        <f t="shared" si="156"/>
        <v>NÃO</v>
      </c>
      <c r="J10040" s="123"/>
      <c r="K10040" s="123"/>
      <c r="L10040" s="123"/>
      <c r="M10040" s="98"/>
      <c r="N10040" s="118"/>
    </row>
    <row r="10041" spans="1:14" x14ac:dyDescent="0.25">
      <c r="A10041" s="130">
        <v>29115474000160</v>
      </c>
      <c r="B10041" s="98" t="s">
        <v>12473</v>
      </c>
      <c r="C10041" s="123" t="s">
        <v>3513</v>
      </c>
      <c r="D10041" s="98" t="s">
        <v>13671</v>
      </c>
      <c r="E10041" s="98" t="s">
        <v>13668</v>
      </c>
      <c r="F10041" s="124">
        <v>11</v>
      </c>
      <c r="G10041" s="112">
        <v>41275</v>
      </c>
      <c r="H10041" s="98"/>
      <c r="I10041" s="123" t="str">
        <f t="shared" si="156"/>
        <v>NÃO</v>
      </c>
      <c r="J10041" s="123"/>
      <c r="K10041" s="123"/>
      <c r="L10041" s="123"/>
      <c r="M10041" s="98" t="s">
        <v>15989</v>
      </c>
      <c r="N10041" s="118"/>
    </row>
    <row r="10042" spans="1:14" x14ac:dyDescent="0.25">
      <c r="A10042" s="130">
        <v>5995766000177</v>
      </c>
      <c r="B10042" s="98" t="s">
        <v>12475</v>
      </c>
      <c r="C10042" s="123" t="s">
        <v>197</v>
      </c>
      <c r="D10042" s="98" t="s">
        <v>13671</v>
      </c>
      <c r="E10042" s="98" t="s">
        <v>13668</v>
      </c>
      <c r="F10042" s="124">
        <v>11</v>
      </c>
      <c r="G10042" s="112">
        <v>41275</v>
      </c>
      <c r="H10042" s="98"/>
      <c r="I10042" s="123" t="str">
        <f t="shared" si="156"/>
        <v>NÃO</v>
      </c>
      <c r="J10042" s="123"/>
      <c r="K10042" s="123"/>
      <c r="L10042" s="123"/>
      <c r="M10042" s="98" t="s">
        <v>13861</v>
      </c>
      <c r="N10042" s="118"/>
    </row>
    <row r="10043" spans="1:14" x14ac:dyDescent="0.25">
      <c r="A10043" s="130">
        <v>8184434000109</v>
      </c>
      <c r="B10043" s="98" t="s">
        <v>12478</v>
      </c>
      <c r="C10043" s="123" t="s">
        <v>3601</v>
      </c>
      <c r="D10043" s="98" t="s">
        <v>13671</v>
      </c>
      <c r="E10043" s="98" t="s">
        <v>13668</v>
      </c>
      <c r="F10043" s="124">
        <v>11</v>
      </c>
      <c r="G10043" s="112">
        <v>41275</v>
      </c>
      <c r="H10043" s="98"/>
      <c r="I10043" s="123" t="str">
        <f t="shared" si="156"/>
        <v>NÃO</v>
      </c>
      <c r="J10043" s="123"/>
      <c r="K10043" s="123"/>
      <c r="L10043" s="123"/>
      <c r="M10043" s="98" t="s">
        <v>16087</v>
      </c>
      <c r="N10043" s="118"/>
    </row>
    <row r="10044" spans="1:14" x14ac:dyDescent="0.25">
      <c r="A10044" s="130">
        <v>12200135000180</v>
      </c>
      <c r="B10044" s="98" t="s">
        <v>12480</v>
      </c>
      <c r="C10044" s="123" t="s">
        <v>29</v>
      </c>
      <c r="D10044" s="98" t="s">
        <v>13671</v>
      </c>
      <c r="E10044" s="98" t="s">
        <v>13668</v>
      </c>
      <c r="F10044" s="124">
        <v>11</v>
      </c>
      <c r="G10044" s="112">
        <v>41275</v>
      </c>
      <c r="H10044" s="98"/>
      <c r="I10044" s="123" t="str">
        <f t="shared" si="156"/>
        <v>NÃO</v>
      </c>
      <c r="J10044" s="123"/>
      <c r="K10044" s="123"/>
      <c r="L10044" s="123"/>
      <c r="M10044" s="98"/>
      <c r="N10044" s="118"/>
    </row>
    <row r="10045" spans="1:14" x14ac:dyDescent="0.25">
      <c r="A10045" s="130">
        <v>4365326000173</v>
      </c>
      <c r="B10045" s="98" t="s">
        <v>12497</v>
      </c>
      <c r="C10045" s="123" t="s">
        <v>133</v>
      </c>
      <c r="D10045" s="98" t="s">
        <v>13671</v>
      </c>
      <c r="E10045" s="98" t="s">
        <v>13668</v>
      </c>
      <c r="F10045" s="124">
        <v>11</v>
      </c>
      <c r="G10045" s="112">
        <v>42368</v>
      </c>
      <c r="H10045" s="98"/>
      <c r="I10045" s="123" t="str">
        <f t="shared" si="156"/>
        <v>NÃO</v>
      </c>
      <c r="J10045" s="123"/>
      <c r="K10045" s="123"/>
      <c r="L10045" s="123"/>
      <c r="M10045" s="98" t="s">
        <v>13845</v>
      </c>
      <c r="N10045" s="118"/>
    </row>
    <row r="10046" spans="1:14" x14ac:dyDescent="0.25">
      <c r="A10046" s="130">
        <v>7605850000162</v>
      </c>
      <c r="B10046" s="98" t="s">
        <v>12510</v>
      </c>
      <c r="C10046" s="123" t="s">
        <v>634</v>
      </c>
      <c r="D10046" s="98" t="s">
        <v>13671</v>
      </c>
      <c r="E10046" s="98" t="s">
        <v>13668</v>
      </c>
      <c r="F10046" s="124">
        <v>11</v>
      </c>
      <c r="G10046" s="112">
        <v>42278</v>
      </c>
      <c r="H10046" s="98"/>
      <c r="I10046" s="123" t="str">
        <f t="shared" si="156"/>
        <v>NÃO</v>
      </c>
      <c r="J10046" s="123"/>
      <c r="K10046" s="123"/>
      <c r="L10046" s="123"/>
      <c r="M10046" s="98" t="s">
        <v>14015</v>
      </c>
      <c r="N10046" s="118"/>
    </row>
    <row r="10047" spans="1:14" x14ac:dyDescent="0.25">
      <c r="A10047" s="130">
        <v>29131075000193</v>
      </c>
      <c r="B10047" s="98" t="s">
        <v>12525</v>
      </c>
      <c r="C10047" s="123" t="s">
        <v>3513</v>
      </c>
      <c r="D10047" s="98" t="s">
        <v>13671</v>
      </c>
      <c r="E10047" s="98" t="s">
        <v>13668</v>
      </c>
      <c r="F10047" s="124">
        <v>11</v>
      </c>
      <c r="G10047" s="112">
        <v>41275</v>
      </c>
      <c r="H10047" s="98"/>
      <c r="I10047" s="123" t="str">
        <f t="shared" si="156"/>
        <v>NÃO</v>
      </c>
      <c r="J10047" s="123"/>
      <c r="K10047" s="123"/>
      <c r="L10047" s="123"/>
      <c r="M10047" s="98" t="s">
        <v>15994</v>
      </c>
      <c r="N10047" s="118"/>
    </row>
    <row r="10048" spans="1:14" x14ac:dyDescent="0.25">
      <c r="A10048" s="130">
        <v>44477909000100</v>
      </c>
      <c r="B10048" s="98" t="s">
        <v>12527</v>
      </c>
      <c r="C10048" s="123" t="s">
        <v>4626</v>
      </c>
      <c r="D10048" s="98" t="s">
        <v>13671</v>
      </c>
      <c r="E10048" s="98" t="s">
        <v>13668</v>
      </c>
      <c r="F10048" s="124">
        <v>11</v>
      </c>
      <c r="G10048" s="112">
        <v>41275</v>
      </c>
      <c r="H10048" s="98"/>
      <c r="I10048" s="123" t="str">
        <f t="shared" si="156"/>
        <v>NÃO</v>
      </c>
      <c r="J10048" s="123"/>
      <c r="K10048" s="123"/>
      <c r="L10048" s="123"/>
      <c r="M10048" s="98" t="s">
        <v>16824</v>
      </c>
      <c r="N10048" s="118"/>
    </row>
    <row r="10049" spans="1:14" x14ac:dyDescent="0.25">
      <c r="A10049" s="130">
        <v>76282656000106</v>
      </c>
      <c r="B10049" s="98" t="s">
        <v>12529</v>
      </c>
      <c r="C10049" s="123" t="s">
        <v>3143</v>
      </c>
      <c r="D10049" s="98" t="s">
        <v>13671</v>
      </c>
      <c r="E10049" s="98" t="s">
        <v>13668</v>
      </c>
      <c r="F10049" s="124">
        <v>11</v>
      </c>
      <c r="G10049" s="112">
        <v>41275</v>
      </c>
      <c r="H10049" s="98"/>
      <c r="I10049" s="123" t="str">
        <f t="shared" si="156"/>
        <v>NÃO</v>
      </c>
      <c r="J10049" s="123"/>
      <c r="K10049" s="123"/>
      <c r="L10049" s="123"/>
      <c r="M10049" s="98" t="s">
        <v>15824</v>
      </c>
      <c r="N10049" s="118"/>
    </row>
    <row r="10050" spans="1:14" x14ac:dyDescent="0.25">
      <c r="A10050" s="130">
        <v>76017466000161</v>
      </c>
      <c r="B10050" s="98" t="s">
        <v>12539</v>
      </c>
      <c r="C10050" s="123" t="s">
        <v>3143</v>
      </c>
      <c r="D10050" s="98" t="s">
        <v>13671</v>
      </c>
      <c r="E10050" s="98" t="s">
        <v>13668</v>
      </c>
      <c r="F10050" s="124">
        <v>11</v>
      </c>
      <c r="G10050" s="112">
        <v>41275</v>
      </c>
      <c r="H10050" s="98"/>
      <c r="I10050" s="123" t="str">
        <f t="shared" si="156"/>
        <v>NÃO</v>
      </c>
      <c r="J10050" s="123"/>
      <c r="K10050" s="123"/>
      <c r="L10050" s="123"/>
      <c r="M10050" s="98" t="s">
        <v>15828</v>
      </c>
      <c r="N10050" s="118"/>
    </row>
    <row r="10051" spans="1:14" x14ac:dyDescent="0.25">
      <c r="A10051" s="130">
        <v>76206481000158</v>
      </c>
      <c r="B10051" s="98" t="s">
        <v>12547</v>
      </c>
      <c r="C10051" s="123" t="s">
        <v>3143</v>
      </c>
      <c r="D10051" s="98" t="s">
        <v>13671</v>
      </c>
      <c r="E10051" s="98" t="s">
        <v>13668</v>
      </c>
      <c r="F10051" s="124">
        <v>14</v>
      </c>
      <c r="G10051" s="112">
        <v>43908</v>
      </c>
      <c r="H10051" s="98"/>
      <c r="I10051" s="123" t="str">
        <f t="shared" ref="I10051:I10114" si="157">IFERROR(IF(OR(E10051="Ativos", E10051="Aposentados",E10051="Pensionistas"),IF(F10051&gt;=14,"SIM","NÃO"),""),"")</f>
        <v>SIM</v>
      </c>
      <c r="J10051" s="123"/>
      <c r="K10051" s="123"/>
      <c r="L10051" s="123"/>
      <c r="M10051" s="98"/>
      <c r="N10051" s="118"/>
    </row>
    <row r="10052" spans="1:14" x14ac:dyDescent="0.25">
      <c r="A10052" s="130">
        <v>28580694000100</v>
      </c>
      <c r="B10052" s="98" t="s">
        <v>12548</v>
      </c>
      <c r="C10052" s="123" t="s">
        <v>3513</v>
      </c>
      <c r="D10052" s="98" t="s">
        <v>13671</v>
      </c>
      <c r="E10052" s="98" t="s">
        <v>13668</v>
      </c>
      <c r="F10052" s="124">
        <v>11</v>
      </c>
      <c r="G10052" s="112">
        <v>41275</v>
      </c>
      <c r="H10052" s="98"/>
      <c r="I10052" s="123" t="str">
        <f t="shared" si="157"/>
        <v>NÃO</v>
      </c>
      <c r="J10052" s="123"/>
      <c r="K10052" s="123"/>
      <c r="L10052" s="123"/>
      <c r="M10052" s="98" t="s">
        <v>15997</v>
      </c>
      <c r="N10052" s="118"/>
    </row>
    <row r="10053" spans="1:14" x14ac:dyDescent="0.25">
      <c r="A10053" s="130">
        <v>17744442000145</v>
      </c>
      <c r="B10053" s="98" t="s">
        <v>12549</v>
      </c>
      <c r="C10053" s="123" t="s">
        <v>1356</v>
      </c>
      <c r="D10053" s="98" t="s">
        <v>13671</v>
      </c>
      <c r="E10053" s="98" t="s">
        <v>13668</v>
      </c>
      <c r="F10053" s="124">
        <v>11</v>
      </c>
      <c r="G10053" s="112">
        <v>41950</v>
      </c>
      <c r="H10053" s="98"/>
      <c r="I10053" s="123" t="str">
        <f t="shared" si="157"/>
        <v>NÃO</v>
      </c>
      <c r="J10053" s="123"/>
      <c r="K10053" s="123"/>
      <c r="L10053" s="123"/>
      <c r="M10053" s="98" t="s">
        <v>14673</v>
      </c>
      <c r="N10053" s="118"/>
    </row>
    <row r="10054" spans="1:14" x14ac:dyDescent="0.25">
      <c r="A10054" s="130">
        <v>45353307000104</v>
      </c>
      <c r="B10054" s="98" t="s">
        <v>12556</v>
      </c>
      <c r="C10054" s="123" t="s">
        <v>4626</v>
      </c>
      <c r="D10054" s="98" t="s">
        <v>13671</v>
      </c>
      <c r="E10054" s="98" t="s">
        <v>13668</v>
      </c>
      <c r="F10054" s="124">
        <v>11</v>
      </c>
      <c r="G10054" s="112">
        <v>40898</v>
      </c>
      <c r="H10054" s="98"/>
      <c r="I10054" s="123" t="str">
        <f t="shared" si="157"/>
        <v>NÃO</v>
      </c>
      <c r="J10054" s="123"/>
      <c r="K10054" s="123"/>
      <c r="L10054" s="123"/>
      <c r="M10054" s="98" t="s">
        <v>16834</v>
      </c>
      <c r="N10054" s="118"/>
    </row>
    <row r="10055" spans="1:14" x14ac:dyDescent="0.25">
      <c r="A10055" s="130">
        <v>27174119000137</v>
      </c>
      <c r="B10055" s="98" t="s">
        <v>12558</v>
      </c>
      <c r="C10055" s="123" t="s">
        <v>821</v>
      </c>
      <c r="D10055" s="98" t="s">
        <v>13671</v>
      </c>
      <c r="E10055" s="98" t="s">
        <v>13668</v>
      </c>
      <c r="F10055" s="124">
        <v>11</v>
      </c>
      <c r="G10055" s="112">
        <v>42450</v>
      </c>
      <c r="H10055" s="98"/>
      <c r="I10055" s="123" t="str">
        <f t="shared" si="157"/>
        <v>NÃO</v>
      </c>
      <c r="J10055" s="123"/>
      <c r="K10055" s="123"/>
      <c r="L10055" s="123"/>
      <c r="M10055" s="98" t="s">
        <v>14097</v>
      </c>
      <c r="N10055" s="118"/>
    </row>
    <row r="10056" spans="1:14" x14ac:dyDescent="0.25">
      <c r="A10056" s="130">
        <v>11043312000107</v>
      </c>
      <c r="B10056" s="98" t="s">
        <v>12566</v>
      </c>
      <c r="C10056" s="123" t="s">
        <v>2758</v>
      </c>
      <c r="D10056" s="98" t="s">
        <v>13671</v>
      </c>
      <c r="E10056" s="98" t="s">
        <v>13668</v>
      </c>
      <c r="F10056" s="124">
        <v>11</v>
      </c>
      <c r="G10056" s="112">
        <v>41765</v>
      </c>
      <c r="H10056" s="98"/>
      <c r="I10056" s="123" t="str">
        <f t="shared" si="157"/>
        <v>NÃO</v>
      </c>
      <c r="J10056" s="123"/>
      <c r="K10056" s="123"/>
      <c r="L10056" s="123"/>
      <c r="M10056" s="98" t="s">
        <v>15423</v>
      </c>
      <c r="N10056" s="118"/>
    </row>
    <row r="10057" spans="1:14" x14ac:dyDescent="0.25">
      <c r="A10057" s="130">
        <v>22678874000135</v>
      </c>
      <c r="B10057" s="98" t="s">
        <v>12586</v>
      </c>
      <c r="C10057" s="123" t="s">
        <v>1356</v>
      </c>
      <c r="D10057" s="98" t="s">
        <v>13671</v>
      </c>
      <c r="E10057" s="98" t="s">
        <v>13668</v>
      </c>
      <c r="F10057" s="124">
        <v>11</v>
      </c>
      <c r="G10057" s="112">
        <v>41275</v>
      </c>
      <c r="H10057" s="98"/>
      <c r="I10057" s="123" t="str">
        <f t="shared" si="157"/>
        <v>NÃO</v>
      </c>
      <c r="J10057" s="123"/>
      <c r="K10057" s="123"/>
      <c r="L10057" s="123"/>
      <c r="M10057" s="98" t="s">
        <v>14683</v>
      </c>
      <c r="N10057" s="118"/>
    </row>
    <row r="10058" spans="1:14" x14ac:dyDescent="0.25">
      <c r="A10058" s="130">
        <v>7782840000100</v>
      </c>
      <c r="B10058" s="98" t="s">
        <v>12589</v>
      </c>
      <c r="C10058" s="123" t="s">
        <v>634</v>
      </c>
      <c r="D10058" s="98" t="s">
        <v>13671</v>
      </c>
      <c r="E10058" s="98" t="s">
        <v>13668</v>
      </c>
      <c r="F10058" s="124">
        <v>14</v>
      </c>
      <c r="G10058" s="112">
        <v>44136</v>
      </c>
      <c r="H10058" s="98"/>
      <c r="I10058" s="123" t="str">
        <f t="shared" si="157"/>
        <v>SIM</v>
      </c>
      <c r="J10058" s="123"/>
      <c r="K10058" s="123"/>
      <c r="L10058" s="123"/>
      <c r="M10058" s="98"/>
      <c r="N10058" s="118"/>
    </row>
    <row r="10059" spans="1:14" x14ac:dyDescent="0.25">
      <c r="A10059" s="130">
        <v>8241747000143</v>
      </c>
      <c r="B10059" s="98" t="s">
        <v>12616</v>
      </c>
      <c r="C10059" s="123" t="s">
        <v>3601</v>
      </c>
      <c r="D10059" s="98" t="s">
        <v>13671</v>
      </c>
      <c r="E10059" s="98" t="s">
        <v>13668</v>
      </c>
      <c r="F10059" s="124">
        <v>11</v>
      </c>
      <c r="G10059" s="112">
        <v>41275</v>
      </c>
      <c r="H10059" s="98"/>
      <c r="I10059" s="123" t="str">
        <f t="shared" si="157"/>
        <v>NÃO</v>
      </c>
      <c r="J10059" s="123"/>
      <c r="K10059" s="123"/>
      <c r="L10059" s="123"/>
      <c r="M10059" s="98" t="s">
        <v>16098</v>
      </c>
      <c r="N10059" s="118"/>
    </row>
    <row r="10060" spans="1:14" x14ac:dyDescent="0.25">
      <c r="A10060" s="130">
        <v>28521748000159</v>
      </c>
      <c r="B10060" s="98" t="s">
        <v>12627</v>
      </c>
      <c r="C10060" s="123" t="s">
        <v>3513</v>
      </c>
      <c r="D10060" s="98" t="s">
        <v>13671</v>
      </c>
      <c r="E10060" s="98" t="s">
        <v>13668</v>
      </c>
      <c r="F10060" s="124">
        <v>12.5</v>
      </c>
      <c r="G10060" s="112">
        <v>42824</v>
      </c>
      <c r="H10060" s="98"/>
      <c r="I10060" s="123" t="str">
        <f t="shared" si="157"/>
        <v>NÃO</v>
      </c>
      <c r="J10060" s="123"/>
      <c r="K10060" s="123"/>
      <c r="L10060" s="123"/>
      <c r="M10060" s="98"/>
      <c r="N10060" s="118"/>
    </row>
    <row r="10061" spans="1:14" x14ac:dyDescent="0.25">
      <c r="A10061" s="130">
        <v>18187823000133</v>
      </c>
      <c r="B10061" s="98" t="s">
        <v>12670</v>
      </c>
      <c r="C10061" s="123" t="s">
        <v>1356</v>
      </c>
      <c r="D10061" s="98" t="s">
        <v>13671</v>
      </c>
      <c r="E10061" s="98" t="s">
        <v>13668</v>
      </c>
      <c r="F10061" s="124">
        <v>11</v>
      </c>
      <c r="G10061" s="112">
        <v>41313</v>
      </c>
      <c r="H10061" s="98"/>
      <c r="I10061" s="123" t="str">
        <f t="shared" si="157"/>
        <v>NÃO</v>
      </c>
      <c r="J10061" s="123"/>
      <c r="K10061" s="123"/>
      <c r="L10061" s="123"/>
      <c r="M10061" s="98"/>
      <c r="N10061" s="118"/>
    </row>
    <row r="10062" spans="1:14" x14ac:dyDescent="0.25">
      <c r="A10062" s="130">
        <v>1614517000133</v>
      </c>
      <c r="B10062" s="98" t="s">
        <v>12692</v>
      </c>
      <c r="C10062" s="123" t="s">
        <v>2274</v>
      </c>
      <c r="D10062" s="98" t="s">
        <v>13671</v>
      </c>
      <c r="E10062" s="98" t="s">
        <v>13668</v>
      </c>
      <c r="F10062" s="124">
        <v>14</v>
      </c>
      <c r="G10062" s="112">
        <v>44044</v>
      </c>
      <c r="H10062" s="98"/>
      <c r="I10062" s="123" t="str">
        <f t="shared" si="157"/>
        <v>SIM</v>
      </c>
      <c r="J10062" s="123"/>
      <c r="K10062" s="123"/>
      <c r="L10062" s="123"/>
      <c r="M10062" s="98"/>
      <c r="N10062" s="118"/>
    </row>
    <row r="10063" spans="1:14" x14ac:dyDescent="0.25">
      <c r="A10063" s="130">
        <v>12459616000104</v>
      </c>
      <c r="B10063" s="98" t="s">
        <v>12696</v>
      </c>
      <c r="C10063" s="123" t="s">
        <v>634</v>
      </c>
      <c r="D10063" s="98" t="s">
        <v>13671</v>
      </c>
      <c r="E10063" s="98" t="s">
        <v>13668</v>
      </c>
      <c r="F10063" s="124">
        <v>11</v>
      </c>
      <c r="G10063" s="112">
        <v>41275</v>
      </c>
      <c r="H10063" s="98"/>
      <c r="I10063" s="123" t="str">
        <f t="shared" si="157"/>
        <v>NÃO</v>
      </c>
      <c r="J10063" s="123"/>
      <c r="K10063" s="123"/>
      <c r="L10063" s="123"/>
      <c r="M10063" s="98" t="s">
        <v>14023</v>
      </c>
      <c r="N10063" s="118"/>
    </row>
    <row r="10064" spans="1:14" x14ac:dyDescent="0.25">
      <c r="A10064" s="130">
        <v>10404184000109</v>
      </c>
      <c r="B10064" s="98" t="s">
        <v>12703</v>
      </c>
      <c r="C10064" s="123" t="s">
        <v>2758</v>
      </c>
      <c r="D10064" s="98" t="s">
        <v>13671</v>
      </c>
      <c r="E10064" s="98" t="s">
        <v>13668</v>
      </c>
      <c r="F10064" s="124">
        <v>11</v>
      </c>
      <c r="G10064" s="112">
        <v>41275</v>
      </c>
      <c r="H10064" s="98"/>
      <c r="I10064" s="123" t="str">
        <f t="shared" si="157"/>
        <v>NÃO</v>
      </c>
      <c r="J10064" s="123"/>
      <c r="K10064" s="123"/>
      <c r="L10064" s="123"/>
      <c r="M10064" s="98" t="s">
        <v>15427</v>
      </c>
      <c r="N10064" s="118"/>
    </row>
    <row r="10065" spans="1:14" x14ac:dyDescent="0.25">
      <c r="A10065" s="130">
        <v>16854531000181</v>
      </c>
      <c r="B10065" s="98" t="s">
        <v>12704</v>
      </c>
      <c r="C10065" s="123" t="s">
        <v>1356</v>
      </c>
      <c r="D10065" s="98" t="s">
        <v>13671</v>
      </c>
      <c r="E10065" s="98" t="s">
        <v>13668</v>
      </c>
      <c r="F10065" s="124">
        <v>11</v>
      </c>
      <c r="G10065" s="112">
        <v>41275</v>
      </c>
      <c r="H10065" s="98"/>
      <c r="I10065" s="123" t="str">
        <f t="shared" si="157"/>
        <v>NÃO</v>
      </c>
      <c r="J10065" s="123"/>
      <c r="K10065" s="123"/>
      <c r="L10065" s="123"/>
      <c r="M10065" s="98" t="s">
        <v>14699</v>
      </c>
      <c r="N10065" s="118"/>
    </row>
    <row r="10066" spans="1:14" x14ac:dyDescent="0.25">
      <c r="A10066" s="130">
        <v>46523171000104</v>
      </c>
      <c r="B10066" s="98" t="s">
        <v>12714</v>
      </c>
      <c r="C10066" s="123" t="s">
        <v>4626</v>
      </c>
      <c r="D10066" s="98" t="s">
        <v>13671</v>
      </c>
      <c r="E10066" s="98" t="s">
        <v>13668</v>
      </c>
      <c r="F10066" s="124">
        <v>11</v>
      </c>
      <c r="G10066" s="112">
        <v>41518</v>
      </c>
      <c r="H10066" s="98"/>
      <c r="I10066" s="123" t="str">
        <f t="shared" si="157"/>
        <v>NÃO</v>
      </c>
      <c r="J10066" s="123"/>
      <c r="K10066" s="123"/>
      <c r="L10066" s="123"/>
      <c r="M10066" s="98" t="s">
        <v>16860</v>
      </c>
      <c r="N10066" s="118"/>
    </row>
    <row r="10067" spans="1:14" x14ac:dyDescent="0.25">
      <c r="A10067" s="130">
        <v>75326066000175</v>
      </c>
      <c r="B10067" s="98" t="s">
        <v>12716</v>
      </c>
      <c r="C10067" s="123" t="s">
        <v>4289</v>
      </c>
      <c r="D10067" s="98" t="s">
        <v>13671</v>
      </c>
      <c r="E10067" s="98" t="s">
        <v>13668</v>
      </c>
      <c r="F10067" s="124">
        <v>11</v>
      </c>
      <c r="G10067" s="112">
        <v>41495</v>
      </c>
      <c r="H10067" s="98"/>
      <c r="I10067" s="123" t="str">
        <f t="shared" si="157"/>
        <v>NÃO</v>
      </c>
      <c r="J10067" s="123"/>
      <c r="K10067" s="123"/>
      <c r="L10067" s="123"/>
      <c r="M10067" s="98"/>
      <c r="N10067" s="118"/>
    </row>
    <row r="10068" spans="1:14" x14ac:dyDescent="0.25">
      <c r="A10068" s="130">
        <v>82892316000108</v>
      </c>
      <c r="B10068" s="98" t="s">
        <v>12737</v>
      </c>
      <c r="C10068" s="123" t="s">
        <v>4289</v>
      </c>
      <c r="D10068" s="98" t="s">
        <v>13671</v>
      </c>
      <c r="E10068" s="98" t="s">
        <v>13668</v>
      </c>
      <c r="F10068" s="124">
        <v>11</v>
      </c>
      <c r="G10068" s="112">
        <v>41872</v>
      </c>
      <c r="H10068" s="98"/>
      <c r="I10068" s="123" t="str">
        <f t="shared" si="157"/>
        <v>NÃO</v>
      </c>
      <c r="J10068" s="123"/>
      <c r="K10068" s="123"/>
      <c r="L10068" s="123"/>
      <c r="M10068" s="98" t="s">
        <v>16637</v>
      </c>
      <c r="N10068" s="118"/>
    </row>
    <row r="10069" spans="1:14" x14ac:dyDescent="0.25">
      <c r="A10069" s="130">
        <v>24851511000185</v>
      </c>
      <c r="B10069" s="98" t="s">
        <v>12741</v>
      </c>
      <c r="C10069" s="123" t="s">
        <v>5227</v>
      </c>
      <c r="D10069" s="98" t="s">
        <v>13671</v>
      </c>
      <c r="E10069" s="98" t="s">
        <v>13668</v>
      </c>
      <c r="F10069" s="124">
        <v>11</v>
      </c>
      <c r="G10069" s="112">
        <v>41275</v>
      </c>
      <c r="H10069" s="98"/>
      <c r="I10069" s="123" t="str">
        <f t="shared" si="157"/>
        <v>NÃO</v>
      </c>
      <c r="J10069" s="123"/>
      <c r="K10069" s="123"/>
      <c r="L10069" s="123"/>
      <c r="M10069" s="98" t="s">
        <v>15436</v>
      </c>
      <c r="N10069" s="118"/>
    </row>
    <row r="10070" spans="1:14" x14ac:dyDescent="0.25">
      <c r="A10070" s="130">
        <v>10144038000191</v>
      </c>
      <c r="B10070" s="98" t="s">
        <v>12747</v>
      </c>
      <c r="C10070" s="123" t="s">
        <v>2758</v>
      </c>
      <c r="D10070" s="98" t="s">
        <v>13671</v>
      </c>
      <c r="E10070" s="98" t="s">
        <v>13668</v>
      </c>
      <c r="F10070" s="124">
        <v>11</v>
      </c>
      <c r="G10070" s="112">
        <v>41275</v>
      </c>
      <c r="H10070" s="98"/>
      <c r="I10070" s="123" t="str">
        <f t="shared" si="157"/>
        <v>NÃO</v>
      </c>
      <c r="J10070" s="123"/>
      <c r="K10070" s="123"/>
      <c r="L10070" s="123"/>
      <c r="M10070" s="98" t="s">
        <v>15436</v>
      </c>
      <c r="N10070" s="118"/>
    </row>
    <row r="10071" spans="1:14" x14ac:dyDescent="0.25">
      <c r="A10071" s="130">
        <v>10215176000114</v>
      </c>
      <c r="B10071" s="98" t="s">
        <v>12753</v>
      </c>
      <c r="C10071" s="123" t="s">
        <v>2758</v>
      </c>
      <c r="D10071" s="98" t="s">
        <v>13671</v>
      </c>
      <c r="E10071" s="98" t="s">
        <v>13668</v>
      </c>
      <c r="F10071" s="124">
        <v>11</v>
      </c>
      <c r="G10071" s="112">
        <v>41275</v>
      </c>
      <c r="H10071" s="98"/>
      <c r="I10071" s="123" t="str">
        <f t="shared" si="157"/>
        <v>NÃO</v>
      </c>
      <c r="J10071" s="123"/>
      <c r="K10071" s="123"/>
      <c r="L10071" s="123"/>
      <c r="M10071" s="98" t="s">
        <v>15438</v>
      </c>
      <c r="N10071" s="118"/>
    </row>
    <row r="10072" spans="1:14" x14ac:dyDescent="0.25">
      <c r="A10072" s="130">
        <v>18008193000192</v>
      </c>
      <c r="B10072" s="98" t="s">
        <v>12760</v>
      </c>
      <c r="C10072" s="123" t="s">
        <v>1356</v>
      </c>
      <c r="D10072" s="98" t="s">
        <v>13671</v>
      </c>
      <c r="E10072" s="98" t="s">
        <v>13668</v>
      </c>
      <c r="F10072" s="124">
        <v>11</v>
      </c>
      <c r="G10072" s="112">
        <v>42712</v>
      </c>
      <c r="H10072" s="98"/>
      <c r="I10072" s="123" t="str">
        <f t="shared" si="157"/>
        <v>NÃO</v>
      </c>
      <c r="J10072" s="123"/>
      <c r="K10072" s="123"/>
      <c r="L10072" s="123"/>
      <c r="M10072" s="98" t="s">
        <v>14709</v>
      </c>
      <c r="N10072" s="118"/>
    </row>
    <row r="10073" spans="1:14" x14ac:dyDescent="0.25">
      <c r="A10073" s="130">
        <v>76017458000115</v>
      </c>
      <c r="B10073" s="98" t="s">
        <v>12770</v>
      </c>
      <c r="C10073" s="123" t="s">
        <v>3143</v>
      </c>
      <c r="D10073" s="98" t="s">
        <v>13671</v>
      </c>
      <c r="E10073" s="98" t="s">
        <v>13668</v>
      </c>
      <c r="F10073" s="124">
        <v>11</v>
      </c>
      <c r="G10073" s="112">
        <v>41275</v>
      </c>
      <c r="H10073" s="98"/>
      <c r="I10073" s="123" t="str">
        <f t="shared" si="157"/>
        <v>NÃO</v>
      </c>
      <c r="J10073" s="123"/>
      <c r="K10073" s="123"/>
      <c r="L10073" s="123"/>
      <c r="M10073" s="98" t="s">
        <v>15846</v>
      </c>
      <c r="N10073" s="118"/>
    </row>
    <row r="10074" spans="1:14" x14ac:dyDescent="0.25">
      <c r="A10074" s="130">
        <v>76977768000181</v>
      </c>
      <c r="B10074" s="98" t="s">
        <v>12779</v>
      </c>
      <c r="C10074" s="123" t="s">
        <v>3143</v>
      </c>
      <c r="D10074" s="98" t="s">
        <v>13671</v>
      </c>
      <c r="E10074" s="98" t="s">
        <v>13668</v>
      </c>
      <c r="F10074" s="124">
        <v>14</v>
      </c>
      <c r="G10074" s="112">
        <v>44013</v>
      </c>
      <c r="H10074" s="98"/>
      <c r="I10074" s="123" t="str">
        <f t="shared" si="157"/>
        <v>SIM</v>
      </c>
      <c r="J10074" s="123"/>
      <c r="K10074" s="123"/>
      <c r="L10074" s="123"/>
      <c r="M10074" s="98"/>
      <c r="N10074" s="118"/>
    </row>
    <row r="10075" spans="1:14" x14ac:dyDescent="0.25">
      <c r="A10075" s="130">
        <v>6554430000131</v>
      </c>
      <c r="B10075" s="98" t="s">
        <v>12785</v>
      </c>
      <c r="C10075" s="123" t="s">
        <v>2926</v>
      </c>
      <c r="D10075" s="98" t="s">
        <v>13671</v>
      </c>
      <c r="E10075" s="98" t="s">
        <v>13668</v>
      </c>
      <c r="F10075" s="124">
        <v>14</v>
      </c>
      <c r="G10075" s="112">
        <v>44166</v>
      </c>
      <c r="H10075" s="98"/>
      <c r="I10075" s="123" t="str">
        <f t="shared" si="157"/>
        <v>SIM</v>
      </c>
      <c r="J10075" s="123"/>
      <c r="K10075" s="123"/>
      <c r="L10075" s="123"/>
      <c r="M10075" s="98"/>
      <c r="N10075" s="118"/>
    </row>
    <row r="10076" spans="1:14" x14ac:dyDescent="0.25">
      <c r="A10076" s="130">
        <v>18602011000107</v>
      </c>
      <c r="B10076" s="98" t="s">
        <v>12801</v>
      </c>
      <c r="C10076" s="123" t="s">
        <v>1356</v>
      </c>
      <c r="D10076" s="98" t="s">
        <v>13671</v>
      </c>
      <c r="E10076" s="98" t="s">
        <v>13668</v>
      </c>
      <c r="F10076" s="124">
        <v>11</v>
      </c>
      <c r="G10076" s="112">
        <v>41275</v>
      </c>
      <c r="H10076" s="98"/>
      <c r="I10076" s="123" t="str">
        <f t="shared" si="157"/>
        <v>NÃO</v>
      </c>
      <c r="J10076" s="123"/>
      <c r="K10076" s="123"/>
      <c r="L10076" s="123"/>
      <c r="M10076" s="98" t="s">
        <v>14715</v>
      </c>
      <c r="N10076" s="118"/>
    </row>
    <row r="10077" spans="1:14" x14ac:dyDescent="0.25">
      <c r="A10077" s="130">
        <v>18468033000126</v>
      </c>
      <c r="B10077" s="98" t="s">
        <v>12802</v>
      </c>
      <c r="C10077" s="123" t="s">
        <v>1356</v>
      </c>
      <c r="D10077" s="98" t="s">
        <v>13671</v>
      </c>
      <c r="E10077" s="98" t="s">
        <v>13668</v>
      </c>
      <c r="F10077" s="124">
        <v>11</v>
      </c>
      <c r="G10077" s="112">
        <v>41275</v>
      </c>
      <c r="H10077" s="98"/>
      <c r="I10077" s="123" t="str">
        <f t="shared" si="157"/>
        <v>NÃO</v>
      </c>
      <c r="J10077" s="123"/>
      <c r="K10077" s="123"/>
      <c r="L10077" s="123"/>
      <c r="M10077" s="98" t="s">
        <v>14717</v>
      </c>
      <c r="N10077" s="118"/>
    </row>
    <row r="10078" spans="1:14" x14ac:dyDescent="0.25">
      <c r="A10078" s="130">
        <v>10408839000117</v>
      </c>
      <c r="B10078" s="98" t="s">
        <v>12807</v>
      </c>
      <c r="C10078" s="123" t="s">
        <v>2758</v>
      </c>
      <c r="D10078" s="98" t="s">
        <v>13671</v>
      </c>
      <c r="E10078" s="98" t="s">
        <v>13668</v>
      </c>
      <c r="F10078" s="124">
        <v>11</v>
      </c>
      <c r="G10078" s="112">
        <v>41275</v>
      </c>
      <c r="H10078" s="98"/>
      <c r="I10078" s="123" t="str">
        <f t="shared" si="157"/>
        <v>NÃO</v>
      </c>
      <c r="J10078" s="123"/>
      <c r="K10078" s="123"/>
      <c r="L10078" s="123"/>
      <c r="M10078" s="98" t="s">
        <v>15448</v>
      </c>
      <c r="N10078" s="118"/>
    </row>
    <row r="10079" spans="1:14" x14ac:dyDescent="0.25">
      <c r="A10079" s="130">
        <v>6553796000196</v>
      </c>
      <c r="B10079" s="98" t="s">
        <v>12808</v>
      </c>
      <c r="C10079" s="123" t="s">
        <v>2926</v>
      </c>
      <c r="D10079" s="98" t="s">
        <v>13671</v>
      </c>
      <c r="E10079" s="98" t="s">
        <v>13668</v>
      </c>
      <c r="F10079" s="124">
        <v>11</v>
      </c>
      <c r="G10079" s="112">
        <v>41275</v>
      </c>
      <c r="H10079" s="98"/>
      <c r="I10079" s="123" t="str">
        <f t="shared" si="157"/>
        <v>NÃO</v>
      </c>
      <c r="J10079" s="123"/>
      <c r="K10079" s="123"/>
      <c r="L10079" s="123"/>
      <c r="M10079" s="98" t="s">
        <v>15618</v>
      </c>
      <c r="N10079" s="118"/>
    </row>
    <row r="10080" spans="1:14" x14ac:dyDescent="0.25">
      <c r="A10080" s="130">
        <v>10106227000170</v>
      </c>
      <c r="B10080" s="98" t="s">
        <v>12814</v>
      </c>
      <c r="C10080" s="123" t="s">
        <v>2758</v>
      </c>
      <c r="D10080" s="98" t="s">
        <v>13671</v>
      </c>
      <c r="E10080" s="98" t="s">
        <v>13668</v>
      </c>
      <c r="F10080" s="124">
        <v>11</v>
      </c>
      <c r="G10080" s="112">
        <v>41275</v>
      </c>
      <c r="H10080" s="98"/>
      <c r="I10080" s="123" t="str">
        <f t="shared" si="157"/>
        <v>NÃO</v>
      </c>
      <c r="J10080" s="123"/>
      <c r="K10080" s="123"/>
      <c r="L10080" s="123"/>
      <c r="M10080" s="98" t="s">
        <v>15452</v>
      </c>
      <c r="N10080" s="118"/>
    </row>
    <row r="10081" spans="1:14" x14ac:dyDescent="0.25">
      <c r="A10081" s="130">
        <v>87455531000157</v>
      </c>
      <c r="B10081" s="98" t="s">
        <v>12825</v>
      </c>
      <c r="C10081" s="123" t="s">
        <v>3812</v>
      </c>
      <c r="D10081" s="98" t="s">
        <v>13671</v>
      </c>
      <c r="E10081" s="98" t="s">
        <v>13668</v>
      </c>
      <c r="F10081" s="124">
        <v>14</v>
      </c>
      <c r="G10081" s="112">
        <v>43983</v>
      </c>
      <c r="H10081" s="98"/>
      <c r="I10081" s="123" t="str">
        <f t="shared" si="157"/>
        <v>SIM</v>
      </c>
      <c r="J10081" s="123"/>
      <c r="K10081" s="123"/>
      <c r="L10081" s="123"/>
      <c r="M10081" s="98" t="s">
        <v>16423</v>
      </c>
      <c r="N10081" s="118"/>
    </row>
    <row r="10082" spans="1:14" x14ac:dyDescent="0.25">
      <c r="A10082" s="130">
        <v>29138344000143</v>
      </c>
      <c r="B10082" s="98" t="s">
        <v>12837</v>
      </c>
      <c r="C10082" s="123" t="s">
        <v>3513</v>
      </c>
      <c r="D10082" s="98" t="s">
        <v>13671</v>
      </c>
      <c r="E10082" s="98" t="s">
        <v>13668</v>
      </c>
      <c r="F10082" s="124">
        <v>11</v>
      </c>
      <c r="G10082" s="112">
        <v>43617</v>
      </c>
      <c r="H10082" s="98"/>
      <c r="I10082" s="123" t="str">
        <f t="shared" si="157"/>
        <v>NÃO</v>
      </c>
      <c r="J10082" s="123"/>
      <c r="K10082" s="123"/>
      <c r="L10082" s="123"/>
      <c r="M10082" s="98"/>
      <c r="N10082" s="118"/>
    </row>
    <row r="10083" spans="1:14" x14ac:dyDescent="0.25">
      <c r="A10083" s="130">
        <v>6553804000102</v>
      </c>
      <c r="B10083" s="98" t="s">
        <v>12839</v>
      </c>
      <c r="C10083" s="123" t="s">
        <v>2926</v>
      </c>
      <c r="D10083" s="98" t="s">
        <v>13671</v>
      </c>
      <c r="E10083" s="98" t="s">
        <v>13668</v>
      </c>
      <c r="F10083" s="124">
        <v>11</v>
      </c>
      <c r="G10083" s="112">
        <v>41275</v>
      </c>
      <c r="H10083" s="98"/>
      <c r="I10083" s="123" t="str">
        <f t="shared" si="157"/>
        <v>NÃO</v>
      </c>
      <c r="J10083" s="123"/>
      <c r="K10083" s="123"/>
      <c r="L10083" s="123"/>
      <c r="M10083" s="98" t="s">
        <v>15623</v>
      </c>
      <c r="N10083" s="118"/>
    </row>
    <row r="10084" spans="1:14" x14ac:dyDescent="0.25">
      <c r="A10084" s="130">
        <v>76178011000128</v>
      </c>
      <c r="B10084" s="98" t="s">
        <v>12851</v>
      </c>
      <c r="C10084" s="123" t="s">
        <v>3143</v>
      </c>
      <c r="D10084" s="98" t="s">
        <v>13671</v>
      </c>
      <c r="E10084" s="98" t="s">
        <v>13668</v>
      </c>
      <c r="F10084" s="124">
        <v>11</v>
      </c>
      <c r="G10084" s="112">
        <v>41275</v>
      </c>
      <c r="H10084" s="98"/>
      <c r="I10084" s="123" t="str">
        <f t="shared" si="157"/>
        <v>NÃO</v>
      </c>
      <c r="J10084" s="123"/>
      <c r="K10084" s="123"/>
      <c r="L10084" s="123"/>
      <c r="M10084" s="98" t="s">
        <v>15859</v>
      </c>
      <c r="N10084" s="118"/>
    </row>
    <row r="10085" spans="1:14" x14ac:dyDescent="0.25">
      <c r="A10085" s="130">
        <v>1612981000190</v>
      </c>
      <c r="B10085" s="98" t="s">
        <v>12852</v>
      </c>
      <c r="C10085" s="123" t="s">
        <v>3513</v>
      </c>
      <c r="D10085" s="98" t="s">
        <v>13671</v>
      </c>
      <c r="E10085" s="98" t="s">
        <v>13668</v>
      </c>
      <c r="F10085" s="124">
        <v>14</v>
      </c>
      <c r="G10085" s="112">
        <v>44027</v>
      </c>
      <c r="H10085" s="98"/>
      <c r="I10085" s="123" t="str">
        <f t="shared" si="157"/>
        <v>SIM</v>
      </c>
      <c r="J10085" s="123"/>
      <c r="K10085" s="123"/>
      <c r="L10085" s="123"/>
      <c r="M10085" s="98"/>
      <c r="N10085" s="118"/>
    </row>
    <row r="10086" spans="1:14" x14ac:dyDescent="0.25">
      <c r="A10086" s="130">
        <v>46341038000129</v>
      </c>
      <c r="B10086" s="98" t="s">
        <v>12860</v>
      </c>
      <c r="C10086" s="123" t="s">
        <v>4626</v>
      </c>
      <c r="D10086" s="98" t="s">
        <v>13671</v>
      </c>
      <c r="E10086" s="98" t="s">
        <v>13668</v>
      </c>
      <c r="F10086" s="124">
        <v>11</v>
      </c>
      <c r="G10086" s="112">
        <v>41275</v>
      </c>
      <c r="H10086" s="98"/>
      <c r="I10086" s="123" t="str">
        <f t="shared" si="157"/>
        <v>NÃO</v>
      </c>
      <c r="J10086" s="123"/>
      <c r="K10086" s="123"/>
      <c r="L10086" s="123"/>
      <c r="M10086" s="98" t="s">
        <v>16879</v>
      </c>
      <c r="N10086" s="118"/>
    </row>
    <row r="10087" spans="1:14" x14ac:dyDescent="0.25">
      <c r="A10087" s="130">
        <v>1181585000156</v>
      </c>
      <c r="B10087" s="98" t="s">
        <v>12873</v>
      </c>
      <c r="C10087" s="123" t="s">
        <v>901</v>
      </c>
      <c r="D10087" s="98" t="s">
        <v>13671</v>
      </c>
      <c r="E10087" s="98" t="s">
        <v>13668</v>
      </c>
      <c r="F10087" s="124">
        <v>11</v>
      </c>
      <c r="G10087" s="112">
        <v>42593</v>
      </c>
      <c r="H10087" s="98"/>
      <c r="I10087" s="123" t="str">
        <f t="shared" si="157"/>
        <v>NÃO</v>
      </c>
      <c r="J10087" s="123"/>
      <c r="K10087" s="123"/>
      <c r="L10087" s="123"/>
      <c r="M10087" s="98"/>
      <c r="N10087" s="118"/>
    </row>
    <row r="10088" spans="1:14" x14ac:dyDescent="0.25">
      <c r="A10088" s="130">
        <v>76172907000108</v>
      </c>
      <c r="B10088" s="98" t="s">
        <v>12876</v>
      </c>
      <c r="C10088" s="123" t="s">
        <v>3143</v>
      </c>
      <c r="D10088" s="98" t="s">
        <v>13671</v>
      </c>
      <c r="E10088" s="98" t="s">
        <v>13668</v>
      </c>
      <c r="F10088" s="124">
        <v>14</v>
      </c>
      <c r="G10088" s="112">
        <v>44013</v>
      </c>
      <c r="H10088" s="98"/>
      <c r="I10088" s="123" t="str">
        <f t="shared" si="157"/>
        <v>SIM</v>
      </c>
      <c r="J10088" s="123"/>
      <c r="K10088" s="123"/>
      <c r="L10088" s="123"/>
      <c r="M10088" s="98"/>
      <c r="N10088" s="118"/>
    </row>
    <row r="10089" spans="1:14" x14ac:dyDescent="0.25">
      <c r="A10089" s="130">
        <v>18315226000147</v>
      </c>
      <c r="B10089" s="98" t="s">
        <v>12879</v>
      </c>
      <c r="C10089" s="123" t="s">
        <v>1356</v>
      </c>
      <c r="D10089" s="98" t="s">
        <v>13671</v>
      </c>
      <c r="E10089" s="98" t="s">
        <v>13668</v>
      </c>
      <c r="F10089" s="124">
        <v>14</v>
      </c>
      <c r="G10089" s="112">
        <v>43983</v>
      </c>
      <c r="H10089" s="98"/>
      <c r="I10089" s="123" t="str">
        <f t="shared" si="157"/>
        <v>SIM</v>
      </c>
      <c r="J10089" s="123"/>
      <c r="K10089" s="123"/>
      <c r="L10089" s="123"/>
      <c r="M10089" s="98"/>
      <c r="N10089" s="118"/>
    </row>
    <row r="10090" spans="1:14" x14ac:dyDescent="0.25">
      <c r="A10090" s="130">
        <v>11049848000121</v>
      </c>
      <c r="B10090" s="98" t="s">
        <v>12888</v>
      </c>
      <c r="C10090" s="123" t="s">
        <v>2758</v>
      </c>
      <c r="D10090" s="98" t="s">
        <v>13671</v>
      </c>
      <c r="E10090" s="98" t="s">
        <v>13668</v>
      </c>
      <c r="F10090" s="124">
        <v>13</v>
      </c>
      <c r="G10090" s="112">
        <v>43160</v>
      </c>
      <c r="H10090" s="98"/>
      <c r="I10090" s="123" t="str">
        <f t="shared" si="157"/>
        <v>NÃO</v>
      </c>
      <c r="J10090" s="123"/>
      <c r="K10090" s="123"/>
      <c r="L10090" s="123"/>
      <c r="M10090" s="98" t="s">
        <v>15460</v>
      </c>
      <c r="N10090" s="118"/>
    </row>
    <row r="10091" spans="1:14" x14ac:dyDescent="0.25">
      <c r="A10091" s="130">
        <v>28920999000106</v>
      </c>
      <c r="B10091" s="98" t="s">
        <v>12902</v>
      </c>
      <c r="C10091" s="123" t="s">
        <v>3513</v>
      </c>
      <c r="D10091" s="98" t="s">
        <v>13671</v>
      </c>
      <c r="E10091" s="98" t="s">
        <v>13668</v>
      </c>
      <c r="F10091" s="124">
        <v>14</v>
      </c>
      <c r="G10091" s="112">
        <v>44044</v>
      </c>
      <c r="H10091" s="98"/>
      <c r="I10091" s="123" t="str">
        <f t="shared" si="157"/>
        <v>SIM</v>
      </c>
      <c r="J10091" s="123"/>
      <c r="K10091" s="123"/>
      <c r="L10091" s="123"/>
      <c r="M10091" s="98"/>
      <c r="N10091" s="118"/>
    </row>
    <row r="10092" spans="1:14" x14ac:dyDescent="0.25">
      <c r="A10092" s="130">
        <v>4876447000180</v>
      </c>
      <c r="B10092" s="98" t="s">
        <v>12906</v>
      </c>
      <c r="C10092" s="123" t="s">
        <v>2413</v>
      </c>
      <c r="D10092" s="98" t="s">
        <v>13671</v>
      </c>
      <c r="E10092" s="98" t="s">
        <v>13668</v>
      </c>
      <c r="F10092" s="124">
        <v>11</v>
      </c>
      <c r="G10092" s="112">
        <v>41275</v>
      </c>
      <c r="H10092" s="98"/>
      <c r="I10092" s="123" t="str">
        <f t="shared" si="157"/>
        <v>NÃO</v>
      </c>
      <c r="J10092" s="123"/>
      <c r="K10092" s="123"/>
      <c r="L10092" s="123"/>
      <c r="M10092" s="98" t="s">
        <v>15097</v>
      </c>
      <c r="N10092" s="118"/>
    </row>
    <row r="10093" spans="1:14" x14ac:dyDescent="0.25">
      <c r="A10093" s="130">
        <v>92963560000160</v>
      </c>
      <c r="B10093" s="98" t="s">
        <v>12907</v>
      </c>
      <c r="C10093" s="123" t="s">
        <v>3812</v>
      </c>
      <c r="D10093" s="98" t="s">
        <v>13671</v>
      </c>
      <c r="E10093" s="98" t="s">
        <v>13668</v>
      </c>
      <c r="F10093" s="124">
        <v>14</v>
      </c>
      <c r="G10093" s="112">
        <v>43082</v>
      </c>
      <c r="H10093" s="98"/>
      <c r="I10093" s="123" t="str">
        <f t="shared" si="157"/>
        <v>SIM</v>
      </c>
      <c r="J10093" s="123"/>
      <c r="K10093" s="123"/>
      <c r="L10093" s="123"/>
      <c r="M10093" s="98" t="s">
        <v>16434</v>
      </c>
      <c r="N10093" s="118"/>
    </row>
    <row r="10094" spans="1:14" x14ac:dyDescent="0.25">
      <c r="A10094" s="130">
        <v>82575812000120</v>
      </c>
      <c r="B10094" s="98" t="s">
        <v>12909</v>
      </c>
      <c r="C10094" s="123" t="s">
        <v>4289</v>
      </c>
      <c r="D10094" s="98" t="s">
        <v>13671</v>
      </c>
      <c r="E10094" s="98" t="s">
        <v>13668</v>
      </c>
      <c r="F10094" s="124">
        <v>14</v>
      </c>
      <c r="G10094" s="112">
        <v>44105</v>
      </c>
      <c r="H10094" s="98"/>
      <c r="I10094" s="123" t="str">
        <f t="shared" si="157"/>
        <v>SIM</v>
      </c>
      <c r="J10094" s="123"/>
      <c r="K10094" s="123"/>
      <c r="L10094" s="123"/>
      <c r="M10094" s="98"/>
      <c r="N10094" s="118"/>
    </row>
    <row r="10095" spans="1:14" x14ac:dyDescent="0.25">
      <c r="A10095" s="130">
        <v>83102541000158</v>
      </c>
      <c r="B10095" s="98" t="s">
        <v>12922</v>
      </c>
      <c r="C10095" s="123" t="s">
        <v>4289</v>
      </c>
      <c r="D10095" s="98" t="s">
        <v>13671</v>
      </c>
      <c r="E10095" s="98" t="s">
        <v>13668</v>
      </c>
      <c r="F10095" s="124">
        <v>14</v>
      </c>
      <c r="G10095" s="112">
        <v>44166</v>
      </c>
      <c r="H10095" s="98"/>
      <c r="I10095" s="123" t="str">
        <f t="shared" si="157"/>
        <v>SIM</v>
      </c>
      <c r="J10095" s="123"/>
      <c r="K10095" s="123"/>
      <c r="L10095" s="123"/>
      <c r="M10095" s="98"/>
      <c r="N10095" s="118"/>
    </row>
    <row r="10096" spans="1:14" x14ac:dyDescent="0.25">
      <c r="A10096" s="130">
        <v>5903125000145</v>
      </c>
      <c r="B10096" s="98" t="s">
        <v>12923</v>
      </c>
      <c r="C10096" s="123" t="s">
        <v>3747</v>
      </c>
      <c r="D10096" s="98" t="s">
        <v>13671</v>
      </c>
      <c r="E10096" s="98" t="s">
        <v>13668</v>
      </c>
      <c r="F10096" s="124">
        <v>11</v>
      </c>
      <c r="G10096" s="112">
        <v>41275</v>
      </c>
      <c r="H10096" s="98"/>
      <c r="I10096" s="123" t="str">
        <f t="shared" si="157"/>
        <v>NÃO</v>
      </c>
      <c r="J10096" s="123"/>
      <c r="K10096" s="123"/>
      <c r="L10096" s="123"/>
      <c r="M10096" s="98"/>
      <c r="N10096" s="118"/>
    </row>
    <row r="10097" spans="1:14" x14ac:dyDescent="0.25">
      <c r="A10097" s="130">
        <v>55356653000108</v>
      </c>
      <c r="B10097" s="98" t="s">
        <v>12936</v>
      </c>
      <c r="C10097" s="123" t="s">
        <v>4626</v>
      </c>
      <c r="D10097" s="98" t="s">
        <v>13671</v>
      </c>
      <c r="E10097" s="98" t="s">
        <v>13668</v>
      </c>
      <c r="F10097" s="124">
        <v>12.2</v>
      </c>
      <c r="G10097" s="112">
        <v>41275</v>
      </c>
      <c r="H10097" s="98"/>
      <c r="I10097" s="123" t="str">
        <f t="shared" si="157"/>
        <v>NÃO</v>
      </c>
      <c r="J10097" s="123"/>
      <c r="K10097" s="123"/>
      <c r="L10097" s="123"/>
      <c r="M10097" s="98" t="s">
        <v>16894</v>
      </c>
      <c r="N10097" s="118"/>
    </row>
    <row r="10098" spans="1:14" x14ac:dyDescent="0.25">
      <c r="A10098" s="130">
        <v>8888968000108</v>
      </c>
      <c r="B10098" s="98" t="s">
        <v>12941</v>
      </c>
      <c r="C10098" s="123" t="s">
        <v>2554</v>
      </c>
      <c r="D10098" s="98" t="s">
        <v>13671</v>
      </c>
      <c r="E10098" s="98" t="s">
        <v>13668</v>
      </c>
      <c r="F10098" s="124">
        <v>11</v>
      </c>
      <c r="G10098" s="112">
        <v>43084</v>
      </c>
      <c r="H10098" s="98"/>
      <c r="I10098" s="123" t="str">
        <f t="shared" si="157"/>
        <v>NÃO</v>
      </c>
      <c r="J10098" s="123"/>
      <c r="K10098" s="123"/>
      <c r="L10098" s="123"/>
      <c r="M10098" s="98"/>
      <c r="N10098" s="118"/>
    </row>
    <row r="10099" spans="1:14" x14ac:dyDescent="0.25">
      <c r="A10099" s="130">
        <v>77003424000134</v>
      </c>
      <c r="B10099" s="98" t="s">
        <v>12942</v>
      </c>
      <c r="C10099" s="123" t="s">
        <v>3143</v>
      </c>
      <c r="D10099" s="98" t="s">
        <v>13671</v>
      </c>
      <c r="E10099" s="98" t="s">
        <v>13668</v>
      </c>
      <c r="F10099" s="124">
        <v>14</v>
      </c>
      <c r="G10099" s="112">
        <v>43929</v>
      </c>
      <c r="H10099" s="98"/>
      <c r="I10099" s="123" t="str">
        <f t="shared" si="157"/>
        <v>SIM</v>
      </c>
      <c r="J10099" s="123"/>
      <c r="K10099" s="123"/>
      <c r="L10099" s="123"/>
      <c r="M10099" s="98"/>
      <c r="N10099" s="118"/>
    </row>
    <row r="10100" spans="1:14" x14ac:dyDescent="0.25">
      <c r="A10100" s="130">
        <v>44547313000130</v>
      </c>
      <c r="B10100" s="98" t="s">
        <v>12945</v>
      </c>
      <c r="C10100" s="123" t="s">
        <v>4626</v>
      </c>
      <c r="D10100" s="98" t="s">
        <v>13671</v>
      </c>
      <c r="E10100" s="98" t="s">
        <v>13668</v>
      </c>
      <c r="F10100" s="124">
        <v>14</v>
      </c>
      <c r="G10100" s="112">
        <v>44044</v>
      </c>
      <c r="H10100" s="98"/>
      <c r="I10100" s="123" t="str">
        <f t="shared" si="157"/>
        <v>SIM</v>
      </c>
      <c r="J10100" s="123"/>
      <c r="K10100" s="123"/>
      <c r="L10100" s="123"/>
      <c r="M10100" s="98"/>
      <c r="N10100" s="118"/>
    </row>
    <row r="10101" spans="1:14" x14ac:dyDescent="0.25">
      <c r="A10101" s="130">
        <v>10565000000192</v>
      </c>
      <c r="B10101" s="98" t="s">
        <v>12967</v>
      </c>
      <c r="C10101" s="123" t="s">
        <v>2758</v>
      </c>
      <c r="D10101" s="98" t="s">
        <v>13671</v>
      </c>
      <c r="E10101" s="98" t="s">
        <v>13668</v>
      </c>
      <c r="F10101" s="124">
        <v>12.82</v>
      </c>
      <c r="G10101" s="112">
        <v>41275</v>
      </c>
      <c r="H10101" s="98"/>
      <c r="I10101" s="123" t="str">
        <f t="shared" si="157"/>
        <v>NÃO</v>
      </c>
      <c r="J10101" s="123"/>
      <c r="K10101" s="123"/>
      <c r="L10101" s="123"/>
      <c r="M10101" s="98" t="s">
        <v>15466</v>
      </c>
      <c r="N10101" s="118"/>
    </row>
    <row r="10102" spans="1:14" x14ac:dyDescent="0.25">
      <c r="A10102" s="130">
        <v>6554943000142</v>
      </c>
      <c r="B10102" s="98" t="s">
        <v>12972</v>
      </c>
      <c r="C10102" s="123" t="s">
        <v>2926</v>
      </c>
      <c r="D10102" s="98" t="s">
        <v>13671</v>
      </c>
      <c r="E10102" s="98" t="s">
        <v>13668</v>
      </c>
      <c r="F10102" s="124">
        <v>11</v>
      </c>
      <c r="G10102" s="112">
        <v>41275</v>
      </c>
      <c r="H10102" s="98"/>
      <c r="I10102" s="123" t="str">
        <f t="shared" si="157"/>
        <v>NÃO</v>
      </c>
      <c r="J10102" s="123"/>
      <c r="K10102" s="123"/>
      <c r="L10102" s="123"/>
      <c r="M10102" s="98" t="s">
        <v>15630</v>
      </c>
      <c r="N10102" s="118"/>
    </row>
    <row r="10103" spans="1:14" x14ac:dyDescent="0.25">
      <c r="A10103" s="130">
        <v>76205681000196</v>
      </c>
      <c r="B10103" s="98" t="s">
        <v>12975</v>
      </c>
      <c r="C10103" s="123" t="s">
        <v>3143</v>
      </c>
      <c r="D10103" s="98" t="s">
        <v>13671</v>
      </c>
      <c r="E10103" s="98" t="s">
        <v>13668</v>
      </c>
      <c r="F10103" s="124">
        <v>14</v>
      </c>
      <c r="G10103" s="112">
        <v>44105</v>
      </c>
      <c r="H10103" s="98"/>
      <c r="I10103" s="123" t="str">
        <f t="shared" si="157"/>
        <v>SIM</v>
      </c>
      <c r="J10103" s="123"/>
      <c r="K10103" s="123"/>
      <c r="L10103" s="123"/>
      <c r="M10103" s="98"/>
      <c r="N10103" s="118"/>
    </row>
    <row r="10104" spans="1:14" x14ac:dyDescent="0.25">
      <c r="A10104" s="130">
        <v>10091551000161</v>
      </c>
      <c r="B10104" s="98" t="s">
        <v>12984</v>
      </c>
      <c r="C10104" s="123" t="s">
        <v>2758</v>
      </c>
      <c r="D10104" s="98" t="s">
        <v>13671</v>
      </c>
      <c r="E10104" s="98" t="s">
        <v>13668</v>
      </c>
      <c r="F10104" s="124">
        <v>11</v>
      </c>
      <c r="G10104" s="112">
        <v>40309</v>
      </c>
      <c r="H10104" s="98"/>
      <c r="I10104" s="123" t="str">
        <f t="shared" si="157"/>
        <v>NÃO</v>
      </c>
      <c r="J10104" s="123"/>
      <c r="K10104" s="123"/>
      <c r="L10104" s="123"/>
      <c r="M10104" s="98" t="s">
        <v>15472</v>
      </c>
      <c r="N10104" s="118"/>
    </row>
    <row r="10105" spans="1:14" x14ac:dyDescent="0.25">
      <c r="A10105" s="130">
        <v>46522967000134</v>
      </c>
      <c r="B10105" s="98" t="s">
        <v>12991</v>
      </c>
      <c r="C10105" s="123" t="s">
        <v>4626</v>
      </c>
      <c r="D10105" s="98" t="s">
        <v>13671</v>
      </c>
      <c r="E10105" s="98" t="s">
        <v>13668</v>
      </c>
      <c r="F10105" s="124">
        <v>11</v>
      </c>
      <c r="G10105" s="112">
        <v>40921</v>
      </c>
      <c r="H10105" s="98"/>
      <c r="I10105" s="123" t="str">
        <f t="shared" si="157"/>
        <v>NÃO</v>
      </c>
      <c r="J10105" s="123"/>
      <c r="K10105" s="123"/>
      <c r="L10105" s="123"/>
      <c r="M10105" s="98" t="s">
        <v>16907</v>
      </c>
      <c r="N10105" s="118"/>
    </row>
    <row r="10106" spans="1:14" x14ac:dyDescent="0.25">
      <c r="A10106" s="130">
        <v>56024581000156</v>
      </c>
      <c r="B10106" s="98" t="s">
        <v>12992</v>
      </c>
      <c r="C10106" s="123" t="s">
        <v>4626</v>
      </c>
      <c r="D10106" s="98" t="s">
        <v>13671</v>
      </c>
      <c r="E10106" s="98" t="s">
        <v>13668</v>
      </c>
      <c r="F10106" s="124">
        <v>14</v>
      </c>
      <c r="G10106" s="112">
        <v>43811</v>
      </c>
      <c r="H10106" s="98"/>
      <c r="I10106" s="123" t="str">
        <f t="shared" si="157"/>
        <v>SIM</v>
      </c>
      <c r="J10106" s="123"/>
      <c r="K10106" s="123"/>
      <c r="L10106" s="123"/>
      <c r="M10106" s="98"/>
      <c r="N10106" s="118"/>
    </row>
    <row r="10107" spans="1:14" x14ac:dyDescent="0.25">
      <c r="A10107" s="130">
        <v>29051216000168</v>
      </c>
      <c r="B10107" s="98" t="s">
        <v>13003</v>
      </c>
      <c r="C10107" s="123" t="s">
        <v>3513</v>
      </c>
      <c r="D10107" s="98" t="s">
        <v>13671</v>
      </c>
      <c r="E10107" s="98" t="s">
        <v>13668</v>
      </c>
      <c r="F10107" s="124">
        <v>11</v>
      </c>
      <c r="G10107" s="112">
        <v>43374</v>
      </c>
      <c r="H10107" s="98"/>
      <c r="I10107" s="123" t="str">
        <f t="shared" si="157"/>
        <v>NÃO</v>
      </c>
      <c r="J10107" s="123"/>
      <c r="K10107" s="123"/>
      <c r="L10107" s="123"/>
      <c r="M10107" s="98" t="s">
        <v>16019</v>
      </c>
      <c r="N10107" s="118"/>
    </row>
    <row r="10108" spans="1:14" x14ac:dyDescent="0.25">
      <c r="A10108" s="130">
        <v>27165711000172</v>
      </c>
      <c r="B10108" s="98" t="s">
        <v>13015</v>
      </c>
      <c r="C10108" s="123" t="s">
        <v>821</v>
      </c>
      <c r="D10108" s="98" t="s">
        <v>13671</v>
      </c>
      <c r="E10108" s="98" t="s">
        <v>13668</v>
      </c>
      <c r="F10108" s="124">
        <v>11</v>
      </c>
      <c r="G10108" s="112">
        <v>42005</v>
      </c>
      <c r="H10108" s="98"/>
      <c r="I10108" s="123" t="str">
        <f t="shared" si="157"/>
        <v>NÃO</v>
      </c>
      <c r="J10108" s="123"/>
      <c r="K10108" s="123"/>
      <c r="L10108" s="123"/>
      <c r="M10108" s="98" t="s">
        <v>14101</v>
      </c>
      <c r="N10108" s="118"/>
    </row>
    <row r="10109" spans="1:14" x14ac:dyDescent="0.25">
      <c r="A10109" s="130">
        <v>7535446000160</v>
      </c>
      <c r="B10109" s="98" t="s">
        <v>13040</v>
      </c>
      <c r="C10109" s="123" t="s">
        <v>634</v>
      </c>
      <c r="D10109" s="98" t="s">
        <v>13671</v>
      </c>
      <c r="E10109" s="98" t="s">
        <v>13668</v>
      </c>
      <c r="F10109" s="124">
        <v>11</v>
      </c>
      <c r="G10109" s="112">
        <v>41275</v>
      </c>
      <c r="H10109" s="98"/>
      <c r="I10109" s="123" t="str">
        <f t="shared" si="157"/>
        <v>NÃO</v>
      </c>
      <c r="J10109" s="123"/>
      <c r="K10109" s="123"/>
      <c r="L10109" s="123"/>
      <c r="M10109" s="98"/>
      <c r="N10109" s="118"/>
    </row>
    <row r="10110" spans="1:14" x14ac:dyDescent="0.25">
      <c r="A10110" s="130">
        <v>11361243000171</v>
      </c>
      <c r="B10110" s="98" t="s">
        <v>13049</v>
      </c>
      <c r="C10110" s="123" t="s">
        <v>2758</v>
      </c>
      <c r="D10110" s="98" t="s">
        <v>13671</v>
      </c>
      <c r="E10110" s="98" t="s">
        <v>13668</v>
      </c>
      <c r="F10110" s="124">
        <v>14</v>
      </c>
      <c r="G10110" s="112">
        <v>44136</v>
      </c>
      <c r="H10110" s="98"/>
      <c r="I10110" s="123" t="str">
        <f t="shared" si="157"/>
        <v>SIM</v>
      </c>
      <c r="J10110" s="123"/>
      <c r="K10110" s="123"/>
      <c r="L10110" s="123"/>
      <c r="M10110" s="98" t="s">
        <v>15481</v>
      </c>
      <c r="N10110" s="118"/>
    </row>
    <row r="10111" spans="1:14" x14ac:dyDescent="0.25">
      <c r="A10111" s="130">
        <v>35445485000101</v>
      </c>
      <c r="B10111" s="98" t="s">
        <v>13065</v>
      </c>
      <c r="C10111" s="123" t="s">
        <v>2758</v>
      </c>
      <c r="D10111" s="98" t="s">
        <v>13671</v>
      </c>
      <c r="E10111" s="98" t="s">
        <v>13668</v>
      </c>
      <c r="F10111" s="124">
        <v>11</v>
      </c>
      <c r="G10111" s="112">
        <v>41275</v>
      </c>
      <c r="H10111" s="98"/>
      <c r="I10111" s="123" t="str">
        <f t="shared" si="157"/>
        <v>NÃO</v>
      </c>
      <c r="J10111" s="123"/>
      <c r="K10111" s="123"/>
      <c r="L10111" s="123"/>
      <c r="M10111" s="98" t="s">
        <v>15485</v>
      </c>
      <c r="N10111" s="118"/>
    </row>
    <row r="10112" spans="1:14" x14ac:dyDescent="0.25">
      <c r="A10112" s="130">
        <v>88824099000197</v>
      </c>
      <c r="B10112" s="98" t="s">
        <v>13104</v>
      </c>
      <c r="C10112" s="123" t="s">
        <v>3812</v>
      </c>
      <c r="D10112" s="98" t="s">
        <v>13671</v>
      </c>
      <c r="E10112" s="98" t="s">
        <v>13668</v>
      </c>
      <c r="F10112" s="124">
        <v>14</v>
      </c>
      <c r="G10112" s="112">
        <v>44126</v>
      </c>
      <c r="H10112" s="98"/>
      <c r="I10112" s="123" t="str">
        <f t="shared" si="157"/>
        <v>SIM</v>
      </c>
      <c r="J10112" s="123"/>
      <c r="K10112" s="123"/>
      <c r="L10112" s="123"/>
      <c r="M10112" s="98"/>
      <c r="N10112" s="118"/>
    </row>
    <row r="10113" spans="1:14" x14ac:dyDescent="0.25">
      <c r="A10113" s="130">
        <v>46522942000130</v>
      </c>
      <c r="B10113" s="98" t="s">
        <v>13117</v>
      </c>
      <c r="C10113" s="123" t="s">
        <v>4626</v>
      </c>
      <c r="D10113" s="98" t="s">
        <v>13671</v>
      </c>
      <c r="E10113" s="98" t="s">
        <v>13668</v>
      </c>
      <c r="F10113" s="124">
        <v>11</v>
      </c>
      <c r="G10113" s="112">
        <v>41275</v>
      </c>
      <c r="H10113" s="98"/>
      <c r="I10113" s="123" t="str">
        <f t="shared" si="157"/>
        <v>NÃO</v>
      </c>
      <c r="J10113" s="123"/>
      <c r="K10113" s="123"/>
      <c r="L10113" s="123"/>
      <c r="M10113" s="98" t="s">
        <v>16928</v>
      </c>
      <c r="N10113" s="118"/>
    </row>
    <row r="10114" spans="1:14" x14ac:dyDescent="0.25">
      <c r="A10114" s="130">
        <v>58200015000183</v>
      </c>
      <c r="B10114" s="98" t="s">
        <v>13134</v>
      </c>
      <c r="C10114" s="123" t="s">
        <v>4626</v>
      </c>
      <c r="D10114" s="98" t="s">
        <v>13671</v>
      </c>
      <c r="E10114" s="98" t="s">
        <v>13668</v>
      </c>
      <c r="F10114" s="124">
        <v>14</v>
      </c>
      <c r="G10114" s="112">
        <v>43952</v>
      </c>
      <c r="H10114" s="98"/>
      <c r="I10114" s="123" t="str">
        <f t="shared" si="157"/>
        <v>SIM</v>
      </c>
      <c r="J10114" s="123"/>
      <c r="K10114" s="123"/>
      <c r="L10114" s="123"/>
      <c r="M10114" s="98"/>
      <c r="N10114" s="118"/>
    </row>
    <row r="10115" spans="1:14" x14ac:dyDescent="0.25">
      <c r="A10115" s="130">
        <v>10145803000198</v>
      </c>
      <c r="B10115" s="98" t="s">
        <v>13135</v>
      </c>
      <c r="C10115" s="123" t="s">
        <v>2758</v>
      </c>
      <c r="D10115" s="98" t="s">
        <v>13671</v>
      </c>
      <c r="E10115" s="98" t="s">
        <v>13668</v>
      </c>
      <c r="F10115" s="124">
        <v>14</v>
      </c>
      <c r="G10115" s="112">
        <v>44075</v>
      </c>
      <c r="H10115" s="98"/>
      <c r="I10115" s="123" t="str">
        <f t="shared" ref="I10115:I10178" si="158">IFERROR(IF(OR(E10115="Ativos", E10115="Aposentados",E10115="Pensionistas"),IF(F10115&gt;=14,"SIM","NÃO"),""),"")</f>
        <v>SIM</v>
      </c>
      <c r="J10115" s="123"/>
      <c r="K10115" s="123"/>
      <c r="L10115" s="123"/>
      <c r="M10115" s="98"/>
      <c r="N10115" s="118"/>
    </row>
    <row r="10116" spans="1:14" x14ac:dyDescent="0.25">
      <c r="A10116" s="130">
        <v>10091577000100</v>
      </c>
      <c r="B10116" s="98" t="s">
        <v>13138</v>
      </c>
      <c r="C10116" s="123" t="s">
        <v>2758</v>
      </c>
      <c r="D10116" s="98" t="s">
        <v>13671</v>
      </c>
      <c r="E10116" s="98" t="s">
        <v>13668</v>
      </c>
      <c r="F10116" s="124">
        <v>11</v>
      </c>
      <c r="G10116" s="112">
        <v>41275</v>
      </c>
      <c r="H10116" s="98"/>
      <c r="I10116" s="123" t="str">
        <f t="shared" si="158"/>
        <v>NÃO</v>
      </c>
      <c r="J10116" s="123"/>
      <c r="K10116" s="123"/>
      <c r="L10116" s="123"/>
      <c r="M10116" s="98" t="s">
        <v>15491</v>
      </c>
      <c r="N10116" s="118"/>
    </row>
    <row r="10117" spans="1:14" x14ac:dyDescent="0.25">
      <c r="A10117" s="130">
        <v>46523239000147</v>
      </c>
      <c r="B10117" s="98" t="s">
        <v>13139</v>
      </c>
      <c r="C10117" s="123" t="s">
        <v>4626</v>
      </c>
      <c r="D10117" s="98" t="s">
        <v>13671</v>
      </c>
      <c r="E10117" s="98" t="s">
        <v>13668</v>
      </c>
      <c r="F10117" s="124">
        <v>11</v>
      </c>
      <c r="G10117" s="112">
        <v>43819</v>
      </c>
      <c r="H10117" s="98"/>
      <c r="I10117" s="123" t="str">
        <f t="shared" si="158"/>
        <v>NÃO</v>
      </c>
      <c r="J10117" s="123"/>
      <c r="K10117" s="123"/>
      <c r="L10117" s="123"/>
      <c r="M10117" s="98"/>
      <c r="N10117" s="118"/>
    </row>
    <row r="10118" spans="1:14" x14ac:dyDescent="0.25">
      <c r="A10118" s="130">
        <v>7533656000119</v>
      </c>
      <c r="B10118" s="98" t="s">
        <v>13159</v>
      </c>
      <c r="C10118" s="123" t="s">
        <v>634</v>
      </c>
      <c r="D10118" s="98" t="s">
        <v>13671</v>
      </c>
      <c r="E10118" s="98" t="s">
        <v>13668</v>
      </c>
      <c r="F10118" s="124">
        <v>11</v>
      </c>
      <c r="G10118" s="112">
        <v>41275</v>
      </c>
      <c r="H10118" s="98"/>
      <c r="I10118" s="123" t="str">
        <f t="shared" si="158"/>
        <v>NÃO</v>
      </c>
      <c r="J10118" s="123"/>
      <c r="K10118" s="123"/>
      <c r="L10118" s="123"/>
      <c r="M10118" s="98" t="s">
        <v>14058</v>
      </c>
      <c r="N10118" s="118"/>
    </row>
    <row r="10119" spans="1:14" x14ac:dyDescent="0.25">
      <c r="A10119" s="130">
        <v>46429379000150</v>
      </c>
      <c r="B10119" s="98" t="s">
        <v>13166</v>
      </c>
      <c r="C10119" s="123" t="s">
        <v>4626</v>
      </c>
      <c r="D10119" s="98" t="s">
        <v>13671</v>
      </c>
      <c r="E10119" s="98" t="s">
        <v>13668</v>
      </c>
      <c r="F10119" s="124">
        <v>14</v>
      </c>
      <c r="G10119" s="112">
        <v>44287</v>
      </c>
      <c r="H10119" s="98"/>
      <c r="I10119" s="123" t="str">
        <f t="shared" si="158"/>
        <v>SIM</v>
      </c>
      <c r="J10119" s="123"/>
      <c r="K10119" s="123"/>
      <c r="L10119" s="123"/>
      <c r="M10119" s="98"/>
      <c r="N10119" s="118"/>
    </row>
    <row r="10120" spans="1:14" x14ac:dyDescent="0.25">
      <c r="A10120" s="130">
        <v>29138336000105</v>
      </c>
      <c r="B10120" s="98" t="s">
        <v>13174</v>
      </c>
      <c r="C10120" s="123" t="s">
        <v>3513</v>
      </c>
      <c r="D10120" s="98" t="s">
        <v>13671</v>
      </c>
      <c r="E10120" s="98" t="s">
        <v>13668</v>
      </c>
      <c r="F10120" s="124">
        <v>11</v>
      </c>
      <c r="G10120" s="112">
        <v>43159</v>
      </c>
      <c r="H10120" s="98"/>
      <c r="I10120" s="123" t="str">
        <f t="shared" si="158"/>
        <v>NÃO</v>
      </c>
      <c r="J10120" s="123"/>
      <c r="K10120" s="123"/>
      <c r="L10120" s="123"/>
      <c r="M10120" s="98" t="s">
        <v>16027</v>
      </c>
      <c r="N10120" s="118"/>
    </row>
    <row r="10121" spans="1:14" x14ac:dyDescent="0.25">
      <c r="A10121" s="130">
        <v>82892274000105</v>
      </c>
      <c r="B10121" s="98" t="s">
        <v>13180</v>
      </c>
      <c r="C10121" s="123" t="s">
        <v>4289</v>
      </c>
      <c r="D10121" s="98" t="s">
        <v>13671</v>
      </c>
      <c r="E10121" s="98" t="s">
        <v>13668</v>
      </c>
      <c r="F10121" s="124">
        <v>11</v>
      </c>
      <c r="G10121" s="112">
        <v>42913</v>
      </c>
      <c r="H10121" s="98"/>
      <c r="I10121" s="123" t="str">
        <f t="shared" si="158"/>
        <v>NÃO</v>
      </c>
      <c r="J10121" s="123"/>
      <c r="K10121" s="123"/>
      <c r="L10121" s="123"/>
      <c r="M10121" s="98" t="s">
        <v>16656</v>
      </c>
      <c r="N10121" s="118"/>
    </row>
    <row r="10122" spans="1:14" x14ac:dyDescent="0.25">
      <c r="A10122" s="130">
        <v>10280055000156</v>
      </c>
      <c r="B10122" s="98" t="s">
        <v>13187</v>
      </c>
      <c r="C10122" s="123" t="s">
        <v>2758</v>
      </c>
      <c r="D10122" s="98" t="s">
        <v>13671</v>
      </c>
      <c r="E10122" s="98" t="s">
        <v>13668</v>
      </c>
      <c r="F10122" s="124">
        <v>11</v>
      </c>
      <c r="G10122" s="112">
        <v>41275</v>
      </c>
      <c r="H10122" s="98"/>
      <c r="I10122" s="123" t="str">
        <f t="shared" si="158"/>
        <v>NÃO</v>
      </c>
      <c r="J10122" s="123"/>
      <c r="K10122" s="123"/>
      <c r="L10122" s="123"/>
      <c r="M10122" s="98" t="s">
        <v>15502</v>
      </c>
      <c r="N10122" s="118"/>
    </row>
    <row r="10123" spans="1:14" x14ac:dyDescent="0.25">
      <c r="A10123" s="130">
        <v>27167402000131</v>
      </c>
      <c r="B10123" s="98" t="s">
        <v>13188</v>
      </c>
      <c r="C10123" s="123" t="s">
        <v>821</v>
      </c>
      <c r="D10123" s="98" t="s">
        <v>13671</v>
      </c>
      <c r="E10123" s="98" t="s">
        <v>13668</v>
      </c>
      <c r="F10123" s="124">
        <v>11</v>
      </c>
      <c r="G10123" s="112">
        <v>41275</v>
      </c>
      <c r="H10123" s="98"/>
      <c r="I10123" s="123" t="str">
        <f t="shared" si="158"/>
        <v>NÃO</v>
      </c>
      <c r="J10123" s="123"/>
      <c r="K10123" s="123"/>
      <c r="L10123" s="123"/>
      <c r="M10123" s="98" t="s">
        <v>14105</v>
      </c>
      <c r="N10123" s="118"/>
    </row>
    <row r="10124" spans="1:14" x14ac:dyDescent="0.25">
      <c r="A10124" s="130">
        <v>11354180000126</v>
      </c>
      <c r="B10124" s="98" t="s">
        <v>13189</v>
      </c>
      <c r="C10124" s="123" t="s">
        <v>2758</v>
      </c>
      <c r="D10124" s="98" t="s">
        <v>13671</v>
      </c>
      <c r="E10124" s="98" t="s">
        <v>13668</v>
      </c>
      <c r="F10124" s="124">
        <v>11</v>
      </c>
      <c r="G10124" s="112">
        <v>39063</v>
      </c>
      <c r="H10124" s="98"/>
      <c r="I10124" s="123" t="str">
        <f t="shared" si="158"/>
        <v>NÃO</v>
      </c>
      <c r="J10124" s="123"/>
      <c r="K10124" s="123"/>
      <c r="L10124" s="123"/>
      <c r="M10124" s="98" t="s">
        <v>15503</v>
      </c>
      <c r="N10124" s="118"/>
    </row>
    <row r="10125" spans="1:14" x14ac:dyDescent="0.25">
      <c r="A10125" s="130">
        <v>46643466000106</v>
      </c>
      <c r="B10125" s="98" t="s">
        <v>13201</v>
      </c>
      <c r="C10125" s="123" t="s">
        <v>4626</v>
      </c>
      <c r="D10125" s="98" t="s">
        <v>13671</v>
      </c>
      <c r="E10125" s="98" t="s">
        <v>13668</v>
      </c>
      <c r="F10125" s="124">
        <v>14</v>
      </c>
      <c r="G10125" s="112">
        <v>43983</v>
      </c>
      <c r="H10125" s="98"/>
      <c r="I10125" s="123" t="str">
        <f t="shared" si="158"/>
        <v>SIM</v>
      </c>
      <c r="J10125" s="123"/>
      <c r="K10125" s="123"/>
      <c r="L10125" s="123"/>
      <c r="M10125" s="98"/>
      <c r="N10125" s="118"/>
    </row>
    <row r="10126" spans="1:14" x14ac:dyDescent="0.25">
      <c r="A10126" s="130">
        <v>76105543000135</v>
      </c>
      <c r="B10126" s="98" t="s">
        <v>13202</v>
      </c>
      <c r="C10126" s="123" t="s">
        <v>3143</v>
      </c>
      <c r="D10126" s="98" t="s">
        <v>13671</v>
      </c>
      <c r="E10126" s="98" t="s">
        <v>13668</v>
      </c>
      <c r="F10126" s="124">
        <v>11</v>
      </c>
      <c r="G10126" s="112">
        <v>41275</v>
      </c>
      <c r="H10126" s="98"/>
      <c r="I10126" s="123" t="str">
        <f t="shared" si="158"/>
        <v>NÃO</v>
      </c>
      <c r="J10126" s="123"/>
      <c r="K10126" s="123"/>
      <c r="L10126" s="123"/>
      <c r="M10126" s="98" t="s">
        <v>15894</v>
      </c>
      <c r="N10126" s="118"/>
    </row>
    <row r="10127" spans="1:14" x14ac:dyDescent="0.25">
      <c r="A10127" s="130">
        <v>89814693000160</v>
      </c>
      <c r="B10127" s="98" t="s">
        <v>13206</v>
      </c>
      <c r="C10127" s="123" t="s">
        <v>3812</v>
      </c>
      <c r="D10127" s="98" t="s">
        <v>13671</v>
      </c>
      <c r="E10127" s="98" t="s">
        <v>13668</v>
      </c>
      <c r="F10127" s="124">
        <v>11</v>
      </c>
      <c r="G10127" s="112">
        <v>40805</v>
      </c>
      <c r="H10127" s="98"/>
      <c r="I10127" s="123" t="str">
        <f t="shared" si="158"/>
        <v>NÃO</v>
      </c>
      <c r="J10127" s="123"/>
      <c r="K10127" s="123"/>
      <c r="L10127" s="123"/>
      <c r="M10127" s="98" t="s">
        <v>16497</v>
      </c>
      <c r="N10127" s="118"/>
    </row>
    <row r="10128" spans="1:14" x14ac:dyDescent="0.25">
      <c r="A10128" s="130">
        <v>11251832000105</v>
      </c>
      <c r="B10128" s="98" t="s">
        <v>13207</v>
      </c>
      <c r="C10128" s="123" t="s">
        <v>2758</v>
      </c>
      <c r="D10128" s="98" t="s">
        <v>13671</v>
      </c>
      <c r="E10128" s="98" t="s">
        <v>13668</v>
      </c>
      <c r="F10128" s="124">
        <v>11</v>
      </c>
      <c r="G10128" s="112">
        <v>41541</v>
      </c>
      <c r="H10128" s="98"/>
      <c r="I10128" s="123" t="str">
        <f t="shared" si="158"/>
        <v>NÃO</v>
      </c>
      <c r="J10128" s="123"/>
      <c r="K10128" s="123"/>
      <c r="L10128" s="123"/>
      <c r="M10128" s="98" t="s">
        <v>15505</v>
      </c>
      <c r="N10128" s="118"/>
    </row>
    <row r="10129" spans="1:14" x14ac:dyDescent="0.25">
      <c r="A10129" s="130">
        <v>87893111000152</v>
      </c>
      <c r="B10129" s="98" t="s">
        <v>13208</v>
      </c>
      <c r="C10129" s="123" t="s">
        <v>3812</v>
      </c>
      <c r="D10129" s="98" t="s">
        <v>13671</v>
      </c>
      <c r="E10129" s="98" t="s">
        <v>13668</v>
      </c>
      <c r="F10129" s="124">
        <v>14</v>
      </c>
      <c r="G10129" s="112">
        <v>44136</v>
      </c>
      <c r="H10129" s="98"/>
      <c r="I10129" s="123" t="str">
        <f t="shared" si="158"/>
        <v>SIM</v>
      </c>
      <c r="J10129" s="123"/>
      <c r="K10129" s="123"/>
      <c r="L10129" s="123"/>
      <c r="M10129" s="98"/>
      <c r="N10129" s="118"/>
    </row>
    <row r="10130" spans="1:14" x14ac:dyDescent="0.25">
      <c r="A10130" s="130">
        <v>6307102000130</v>
      </c>
      <c r="B10130" s="98" t="s">
        <v>13209</v>
      </c>
      <c r="C10130" s="123" t="s">
        <v>1142</v>
      </c>
      <c r="D10130" s="98" t="s">
        <v>13671</v>
      </c>
      <c r="E10130" s="98" t="s">
        <v>13668</v>
      </c>
      <c r="F10130" s="124">
        <v>11</v>
      </c>
      <c r="G10130" s="112">
        <v>41275</v>
      </c>
      <c r="H10130" s="98"/>
      <c r="I10130" s="123" t="str">
        <f t="shared" si="158"/>
        <v>NÃO</v>
      </c>
      <c r="J10130" s="123"/>
      <c r="K10130" s="123"/>
      <c r="L10130" s="123"/>
      <c r="M10130" s="98" t="s">
        <v>14444</v>
      </c>
      <c r="N10130" s="118"/>
    </row>
    <row r="10131" spans="1:14" x14ac:dyDescent="0.25">
      <c r="A10131" s="130">
        <v>8742439000100</v>
      </c>
      <c r="B10131" s="98" t="s">
        <v>13243</v>
      </c>
      <c r="C10131" s="123" t="s">
        <v>2554</v>
      </c>
      <c r="D10131" s="98" t="s">
        <v>13671</v>
      </c>
      <c r="E10131" s="98" t="s">
        <v>13668</v>
      </c>
      <c r="F10131" s="124">
        <v>11</v>
      </c>
      <c r="G10131" s="112">
        <v>41275</v>
      </c>
      <c r="H10131" s="98"/>
      <c r="I10131" s="123" t="str">
        <f t="shared" si="158"/>
        <v>NÃO</v>
      </c>
      <c r="J10131" s="123"/>
      <c r="K10131" s="123"/>
      <c r="L10131" s="123"/>
      <c r="M10131" s="98" t="s">
        <v>15223</v>
      </c>
      <c r="N10131" s="118"/>
    </row>
    <row r="10132" spans="1:14" x14ac:dyDescent="0.25">
      <c r="A10132" s="130">
        <v>28645786000113</v>
      </c>
      <c r="B10132" s="98" t="s">
        <v>13244</v>
      </c>
      <c r="C10132" s="123" t="s">
        <v>3513</v>
      </c>
      <c r="D10132" s="98" t="s">
        <v>13671</v>
      </c>
      <c r="E10132" s="98" t="s">
        <v>13668</v>
      </c>
      <c r="F10132" s="124">
        <v>11</v>
      </c>
      <c r="G10132" s="112">
        <v>41089</v>
      </c>
      <c r="H10132" s="98"/>
      <c r="I10132" s="123" t="str">
        <f t="shared" si="158"/>
        <v>NÃO</v>
      </c>
      <c r="J10132" s="123"/>
      <c r="K10132" s="123"/>
      <c r="L10132" s="123"/>
      <c r="M10132" s="98" t="s">
        <v>16033</v>
      </c>
      <c r="N10132" s="118"/>
    </row>
    <row r="10133" spans="1:14" x14ac:dyDescent="0.25">
      <c r="A10133" s="130">
        <v>46177523000109</v>
      </c>
      <c r="B10133" s="98" t="s">
        <v>13255</v>
      </c>
      <c r="C10133" s="123" t="s">
        <v>4626</v>
      </c>
      <c r="D10133" s="98" t="s">
        <v>13671</v>
      </c>
      <c r="E10133" s="98" t="s">
        <v>13668</v>
      </c>
      <c r="F10133" s="124">
        <v>14</v>
      </c>
      <c r="G10133" s="112">
        <v>44136</v>
      </c>
      <c r="H10133" s="98"/>
      <c r="I10133" s="123" t="str">
        <f t="shared" si="158"/>
        <v>SIM</v>
      </c>
      <c r="J10133" s="123"/>
      <c r="K10133" s="123"/>
      <c r="L10133" s="123"/>
      <c r="M10133" s="98"/>
      <c r="N10133" s="118"/>
    </row>
    <row r="10134" spans="1:14" x14ac:dyDescent="0.25">
      <c r="A10134" s="130">
        <v>11361896000150</v>
      </c>
      <c r="B10134" s="98" t="s">
        <v>13257</v>
      </c>
      <c r="C10134" s="123" t="s">
        <v>2758</v>
      </c>
      <c r="D10134" s="98" t="s">
        <v>13671</v>
      </c>
      <c r="E10134" s="98" t="s">
        <v>13668</v>
      </c>
      <c r="F10134" s="124">
        <v>11</v>
      </c>
      <c r="G10134" s="112">
        <v>41275</v>
      </c>
      <c r="H10134" s="98"/>
      <c r="I10134" s="123" t="str">
        <f t="shared" si="158"/>
        <v>NÃO</v>
      </c>
      <c r="J10134" s="123"/>
      <c r="K10134" s="123"/>
      <c r="L10134" s="123"/>
      <c r="M10134" s="98" t="s">
        <v>15506</v>
      </c>
      <c r="N10134" s="118"/>
    </row>
    <row r="10135" spans="1:14" x14ac:dyDescent="0.25">
      <c r="A10135" s="130">
        <v>29138393000186</v>
      </c>
      <c r="B10135" s="98" t="s">
        <v>13261</v>
      </c>
      <c r="C10135" s="123" t="s">
        <v>3513</v>
      </c>
      <c r="D10135" s="98" t="s">
        <v>13671</v>
      </c>
      <c r="E10135" s="98" t="s">
        <v>13668</v>
      </c>
      <c r="F10135" s="124">
        <v>11</v>
      </c>
      <c r="G10135" s="112">
        <v>42005</v>
      </c>
      <c r="H10135" s="98"/>
      <c r="I10135" s="123" t="str">
        <f t="shared" si="158"/>
        <v>NÃO</v>
      </c>
      <c r="J10135" s="123"/>
      <c r="K10135" s="123"/>
      <c r="L10135" s="123"/>
      <c r="M10135" s="98" t="s">
        <v>16035</v>
      </c>
      <c r="N10135" s="118"/>
    </row>
    <row r="10136" spans="1:14" x14ac:dyDescent="0.25">
      <c r="A10136" s="130">
        <v>32147670000121</v>
      </c>
      <c r="B10136" s="98" t="s">
        <v>13263</v>
      </c>
      <c r="C10136" s="123" t="s">
        <v>3513</v>
      </c>
      <c r="D10136" s="98" t="s">
        <v>13671</v>
      </c>
      <c r="E10136" s="98" t="s">
        <v>13668</v>
      </c>
      <c r="F10136" s="124">
        <v>11</v>
      </c>
      <c r="G10136" s="112">
        <v>41275</v>
      </c>
      <c r="H10136" s="98"/>
      <c r="I10136" s="123" t="str">
        <f t="shared" si="158"/>
        <v>NÃO</v>
      </c>
      <c r="J10136" s="123"/>
      <c r="K10136" s="123"/>
      <c r="L10136" s="123"/>
      <c r="M10136" s="98" t="s">
        <v>16036</v>
      </c>
      <c r="N10136" s="118"/>
    </row>
    <row r="10137" spans="1:14" x14ac:dyDescent="0.25">
      <c r="A10137" s="130">
        <v>10282945000105</v>
      </c>
      <c r="B10137" s="98" t="s">
        <v>13289</v>
      </c>
      <c r="C10137" s="123" t="s">
        <v>2758</v>
      </c>
      <c r="D10137" s="98" t="s">
        <v>13671</v>
      </c>
      <c r="E10137" s="98" t="s">
        <v>13668</v>
      </c>
      <c r="F10137" s="124">
        <v>11</v>
      </c>
      <c r="G10137" s="112">
        <v>41275</v>
      </c>
      <c r="H10137" s="98"/>
      <c r="I10137" s="123" t="str">
        <f t="shared" si="158"/>
        <v>NÃO</v>
      </c>
      <c r="J10137" s="123"/>
      <c r="K10137" s="123"/>
      <c r="L10137" s="123"/>
      <c r="M10137" s="98" t="s">
        <v>15510</v>
      </c>
      <c r="N10137" s="118"/>
    </row>
    <row r="10138" spans="1:14" x14ac:dyDescent="0.25">
      <c r="A10138" s="130">
        <v>11358116000113</v>
      </c>
      <c r="B10138" s="98" t="s">
        <v>13294</v>
      </c>
      <c r="C10138" s="123" t="s">
        <v>2758</v>
      </c>
      <c r="D10138" s="98" t="s">
        <v>13671</v>
      </c>
      <c r="E10138" s="98" t="s">
        <v>13668</v>
      </c>
      <c r="F10138" s="124">
        <v>11</v>
      </c>
      <c r="G10138" s="112">
        <v>41275</v>
      </c>
      <c r="H10138" s="98"/>
      <c r="I10138" s="123" t="str">
        <f t="shared" si="158"/>
        <v>NÃO</v>
      </c>
      <c r="J10138" s="123"/>
      <c r="K10138" s="123"/>
      <c r="L10138" s="123"/>
      <c r="M10138" s="98" t="s">
        <v>15515</v>
      </c>
      <c r="N10138" s="118"/>
    </row>
    <row r="10139" spans="1:14" x14ac:dyDescent="0.25">
      <c r="A10139" s="130">
        <v>28741098000157</v>
      </c>
      <c r="B10139" s="98" t="s">
        <v>13303</v>
      </c>
      <c r="C10139" s="123" t="s">
        <v>3513</v>
      </c>
      <c r="D10139" s="98" t="s">
        <v>13671</v>
      </c>
      <c r="E10139" s="98" t="s">
        <v>13668</v>
      </c>
      <c r="F10139" s="124">
        <v>11</v>
      </c>
      <c r="G10139" s="112">
        <v>41275</v>
      </c>
      <c r="H10139" s="98"/>
      <c r="I10139" s="123" t="str">
        <f t="shared" si="158"/>
        <v>NÃO</v>
      </c>
      <c r="J10139" s="123"/>
      <c r="K10139" s="123"/>
      <c r="L10139" s="123"/>
      <c r="M10139" s="98" t="s">
        <v>16040</v>
      </c>
      <c r="N10139" s="118"/>
    </row>
    <row r="10140" spans="1:14" x14ac:dyDescent="0.25">
      <c r="A10140" s="130">
        <v>76919083000189</v>
      </c>
      <c r="B10140" s="98" t="s">
        <v>13309</v>
      </c>
      <c r="C10140" s="123" t="s">
        <v>3143</v>
      </c>
      <c r="D10140" s="98" t="s">
        <v>13671</v>
      </c>
      <c r="E10140" s="98" t="s">
        <v>13668</v>
      </c>
      <c r="F10140" s="124">
        <v>11</v>
      </c>
      <c r="G10140" s="112">
        <v>41275</v>
      </c>
      <c r="H10140" s="98"/>
      <c r="I10140" s="123" t="str">
        <f t="shared" si="158"/>
        <v>NÃO</v>
      </c>
      <c r="J10140" s="123"/>
      <c r="K10140" s="123"/>
      <c r="L10140" s="123"/>
      <c r="M10140" s="98" t="s">
        <v>15902</v>
      </c>
      <c r="N10140" s="118"/>
    </row>
    <row r="10141" spans="1:14" x14ac:dyDescent="0.25">
      <c r="A10141" s="130">
        <v>46634044000174</v>
      </c>
      <c r="B10141" s="98" t="s">
        <v>13318</v>
      </c>
      <c r="C10141" s="123" t="s">
        <v>4626</v>
      </c>
      <c r="D10141" s="98" t="s">
        <v>13671</v>
      </c>
      <c r="E10141" s="98" t="s">
        <v>13668</v>
      </c>
      <c r="F10141" s="124">
        <v>11</v>
      </c>
      <c r="G10141" s="112">
        <v>41275</v>
      </c>
      <c r="H10141" s="98"/>
      <c r="I10141" s="123" t="str">
        <f t="shared" si="158"/>
        <v>NÃO</v>
      </c>
      <c r="J10141" s="123"/>
      <c r="K10141" s="123"/>
      <c r="L10141" s="123"/>
      <c r="M10141" s="98" t="s">
        <v>16953</v>
      </c>
      <c r="N10141" s="118"/>
    </row>
    <row r="10142" spans="1:14" x14ac:dyDescent="0.25">
      <c r="A10142" s="130">
        <v>32165706000108</v>
      </c>
      <c r="B10142" s="98" t="s">
        <v>13323</v>
      </c>
      <c r="C10142" s="123" t="s">
        <v>3513</v>
      </c>
      <c r="D10142" s="98" t="s">
        <v>13671</v>
      </c>
      <c r="E10142" s="98" t="s">
        <v>13668</v>
      </c>
      <c r="F10142" s="124">
        <v>11</v>
      </c>
      <c r="G10142" s="112">
        <v>42718</v>
      </c>
      <c r="H10142" s="98"/>
      <c r="I10142" s="123" t="str">
        <f t="shared" si="158"/>
        <v>NÃO</v>
      </c>
      <c r="J10142" s="123"/>
      <c r="K10142" s="123"/>
      <c r="L10142" s="123"/>
      <c r="M10142" s="98" t="s">
        <v>16045</v>
      </c>
      <c r="N10142" s="118"/>
    </row>
    <row r="10143" spans="1:14" x14ac:dyDescent="0.25">
      <c r="A10143" s="130">
        <v>75963850000194</v>
      </c>
      <c r="B10143" s="98" t="s">
        <v>13356</v>
      </c>
      <c r="C10143" s="123" t="s">
        <v>3143</v>
      </c>
      <c r="D10143" s="98" t="s">
        <v>13671</v>
      </c>
      <c r="E10143" s="98" t="s">
        <v>13668</v>
      </c>
      <c r="F10143" s="124">
        <v>14</v>
      </c>
      <c r="G10143" s="112">
        <v>44013</v>
      </c>
      <c r="H10143" s="98"/>
      <c r="I10143" s="123" t="str">
        <f t="shared" si="158"/>
        <v>SIM</v>
      </c>
      <c r="J10143" s="123"/>
      <c r="K10143" s="123"/>
      <c r="L10143" s="123"/>
      <c r="M10143" s="98"/>
      <c r="N10143" s="118"/>
    </row>
    <row r="10144" spans="1:14" x14ac:dyDescent="0.25">
      <c r="A10144" s="130">
        <v>23489834000108</v>
      </c>
      <c r="B10144" s="98" t="s">
        <v>13357</v>
      </c>
      <c r="C10144" s="123" t="s">
        <v>634</v>
      </c>
      <c r="D10144" s="98" t="s">
        <v>13671</v>
      </c>
      <c r="E10144" s="98" t="s">
        <v>13668</v>
      </c>
      <c r="F10144" s="124">
        <v>11</v>
      </c>
      <c r="G10144" s="112">
        <v>42704</v>
      </c>
      <c r="H10144" s="98"/>
      <c r="I10144" s="123" t="str">
        <f t="shared" si="158"/>
        <v>NÃO</v>
      </c>
      <c r="J10144" s="123"/>
      <c r="K10144" s="123"/>
      <c r="L10144" s="123"/>
      <c r="M10144" s="98" t="s">
        <v>14063</v>
      </c>
      <c r="N10144" s="118"/>
    </row>
    <row r="10145" spans="1:14" x14ac:dyDescent="0.25">
      <c r="A10145" s="130">
        <v>6554869000164</v>
      </c>
      <c r="B10145" s="98" t="s">
        <v>13364</v>
      </c>
      <c r="C10145" s="123" t="s">
        <v>2926</v>
      </c>
      <c r="D10145" s="98" t="s">
        <v>13671</v>
      </c>
      <c r="E10145" s="98" t="s">
        <v>13668</v>
      </c>
      <c r="F10145" s="124">
        <v>11</v>
      </c>
      <c r="G10145" s="112">
        <v>41275</v>
      </c>
      <c r="H10145" s="98"/>
      <c r="I10145" s="123" t="str">
        <f t="shared" si="158"/>
        <v>NÃO</v>
      </c>
      <c r="J10145" s="123"/>
      <c r="K10145" s="123"/>
      <c r="L10145" s="123"/>
      <c r="M10145" s="98"/>
      <c r="N10145" s="118"/>
    </row>
    <row r="10146" spans="1:14" x14ac:dyDescent="0.25">
      <c r="A10146" s="130">
        <v>11361904000169</v>
      </c>
      <c r="B10146" s="98" t="s">
        <v>13379</v>
      </c>
      <c r="C10146" s="123" t="s">
        <v>2758</v>
      </c>
      <c r="D10146" s="98" t="s">
        <v>13671</v>
      </c>
      <c r="E10146" s="98" t="s">
        <v>13668</v>
      </c>
      <c r="F10146" s="124">
        <v>14</v>
      </c>
      <c r="G10146" s="112">
        <v>44136</v>
      </c>
      <c r="H10146" s="98"/>
      <c r="I10146" s="123" t="str">
        <f t="shared" si="158"/>
        <v>SIM</v>
      </c>
      <c r="J10146" s="123"/>
      <c r="K10146" s="123"/>
      <c r="L10146" s="123"/>
      <c r="M10146" s="98"/>
      <c r="N10146" s="118"/>
    </row>
    <row r="10147" spans="1:14" x14ac:dyDescent="0.25">
      <c r="A10147" s="130">
        <v>17955535000119</v>
      </c>
      <c r="B10147" s="98" t="s">
        <v>13394</v>
      </c>
      <c r="C10147" s="123" t="s">
        <v>1356</v>
      </c>
      <c r="D10147" s="98" t="s">
        <v>13671</v>
      </c>
      <c r="E10147" s="98" t="s">
        <v>13668</v>
      </c>
      <c r="F10147" s="124">
        <v>11</v>
      </c>
      <c r="G10147" s="112">
        <v>41275</v>
      </c>
      <c r="H10147" s="98"/>
      <c r="I10147" s="123" t="str">
        <f t="shared" si="158"/>
        <v>NÃO</v>
      </c>
      <c r="J10147" s="123"/>
      <c r="K10147" s="123"/>
      <c r="L10147" s="123"/>
      <c r="M10147" s="98" t="s">
        <v>14801</v>
      </c>
      <c r="N10147" s="118"/>
    </row>
    <row r="10148" spans="1:14" x14ac:dyDescent="0.25">
      <c r="A10148" s="130">
        <v>1304286000161</v>
      </c>
      <c r="B10148" s="98" t="s">
        <v>13403</v>
      </c>
      <c r="C10148" s="123" t="s">
        <v>901</v>
      </c>
      <c r="D10148" s="98" t="s">
        <v>13671</v>
      </c>
      <c r="E10148" s="98" t="s">
        <v>13668</v>
      </c>
      <c r="F10148" s="124">
        <v>14</v>
      </c>
      <c r="G10148" s="112">
        <v>44105</v>
      </c>
      <c r="H10148" s="98"/>
      <c r="I10148" s="123" t="str">
        <f t="shared" si="158"/>
        <v>SIM</v>
      </c>
      <c r="J10148" s="123"/>
      <c r="K10148" s="123"/>
      <c r="L10148" s="123"/>
      <c r="M10148" s="98" t="s">
        <v>14358</v>
      </c>
      <c r="N10148" s="118"/>
    </row>
    <row r="10149" spans="1:14" x14ac:dyDescent="0.25">
      <c r="A10149" s="130">
        <v>18428839000190</v>
      </c>
      <c r="B10149" s="98" t="s">
        <v>13427</v>
      </c>
      <c r="C10149" s="123" t="s">
        <v>1356</v>
      </c>
      <c r="D10149" s="98" t="s">
        <v>13671</v>
      </c>
      <c r="E10149" s="98" t="s">
        <v>13668</v>
      </c>
      <c r="F10149" s="124">
        <v>11</v>
      </c>
      <c r="G10149" s="112">
        <v>41275</v>
      </c>
      <c r="H10149" s="98"/>
      <c r="I10149" s="123" t="str">
        <f t="shared" si="158"/>
        <v>NÃO</v>
      </c>
      <c r="J10149" s="123"/>
      <c r="K10149" s="123"/>
      <c r="L10149" s="123"/>
      <c r="M10149" s="98" t="s">
        <v>14812</v>
      </c>
      <c r="N10149" s="118"/>
    </row>
    <row r="10150" spans="1:14" x14ac:dyDescent="0.25">
      <c r="A10150" s="130">
        <v>18240119000105</v>
      </c>
      <c r="B10150" s="98" t="s">
        <v>13460</v>
      </c>
      <c r="C10150" s="123" t="s">
        <v>1356</v>
      </c>
      <c r="D10150" s="98" t="s">
        <v>13671</v>
      </c>
      <c r="E10150" s="98" t="s">
        <v>13668</v>
      </c>
      <c r="F10150" s="124">
        <v>11</v>
      </c>
      <c r="G10150" s="112">
        <v>41425</v>
      </c>
      <c r="H10150" s="98"/>
      <c r="I10150" s="123" t="str">
        <f t="shared" si="158"/>
        <v>NÃO</v>
      </c>
      <c r="J10150" s="123"/>
      <c r="K10150" s="123"/>
      <c r="L10150" s="123"/>
      <c r="M10150" s="98" t="s">
        <v>14818</v>
      </c>
      <c r="N10150" s="118"/>
    </row>
    <row r="10151" spans="1:14" x14ac:dyDescent="0.25">
      <c r="A10151" s="130">
        <v>45780087000103</v>
      </c>
      <c r="B10151" s="98" t="s">
        <v>13467</v>
      </c>
      <c r="C10151" s="123" t="s">
        <v>4626</v>
      </c>
      <c r="D10151" s="98" t="s">
        <v>13671</v>
      </c>
      <c r="E10151" s="98" t="s">
        <v>13668</v>
      </c>
      <c r="F10151" s="124">
        <v>11</v>
      </c>
      <c r="G10151" s="112">
        <v>41275</v>
      </c>
      <c r="H10151" s="98"/>
      <c r="I10151" s="123" t="str">
        <f t="shared" si="158"/>
        <v>NÃO</v>
      </c>
      <c r="J10151" s="123"/>
      <c r="K10151" s="123"/>
      <c r="L10151" s="123"/>
      <c r="M10151" s="98" t="s">
        <v>16995</v>
      </c>
      <c r="N10151" s="118"/>
    </row>
    <row r="10152" spans="1:14" x14ac:dyDescent="0.25">
      <c r="A10152" s="130">
        <v>27165547000101</v>
      </c>
      <c r="B10152" s="98" t="s">
        <v>13482</v>
      </c>
      <c r="C10152" s="123" t="s">
        <v>821</v>
      </c>
      <c r="D10152" s="98" t="s">
        <v>13671</v>
      </c>
      <c r="E10152" s="98" t="s">
        <v>13668</v>
      </c>
      <c r="F10152" s="124">
        <v>14</v>
      </c>
      <c r="G10152" s="112">
        <v>43922</v>
      </c>
      <c r="H10152" s="98"/>
      <c r="I10152" s="123" t="str">
        <f t="shared" si="158"/>
        <v>SIM</v>
      </c>
      <c r="J10152" s="123"/>
      <c r="K10152" s="123"/>
      <c r="L10152" s="123"/>
      <c r="M10152" s="98"/>
      <c r="N10152" s="118"/>
    </row>
    <row r="10153" spans="1:14" x14ac:dyDescent="0.25">
      <c r="A10153" s="130">
        <v>18132449000179</v>
      </c>
      <c r="B10153" s="98" t="s">
        <v>13488</v>
      </c>
      <c r="C10153" s="123" t="s">
        <v>1356</v>
      </c>
      <c r="D10153" s="98" t="s">
        <v>13671</v>
      </c>
      <c r="E10153" s="98" t="s">
        <v>13668</v>
      </c>
      <c r="F10153" s="124">
        <v>11</v>
      </c>
      <c r="G10153" s="112">
        <v>41275</v>
      </c>
      <c r="H10153" s="98"/>
      <c r="I10153" s="123" t="str">
        <f t="shared" si="158"/>
        <v>NÃO</v>
      </c>
      <c r="J10153" s="123"/>
      <c r="K10153" s="123"/>
      <c r="L10153" s="123"/>
      <c r="M10153" s="98" t="s">
        <v>14833</v>
      </c>
      <c r="N10153" s="118"/>
    </row>
    <row r="10154" spans="1:14" x14ac:dyDescent="0.25">
      <c r="A10154" s="130">
        <v>27165554000103</v>
      </c>
      <c r="B10154" s="98" t="s">
        <v>13500</v>
      </c>
      <c r="C10154" s="123" t="s">
        <v>821</v>
      </c>
      <c r="D10154" s="98" t="s">
        <v>13671</v>
      </c>
      <c r="E10154" s="98" t="s">
        <v>13668</v>
      </c>
      <c r="F10154" s="124">
        <v>14</v>
      </c>
      <c r="G10154" s="112">
        <v>44044</v>
      </c>
      <c r="H10154" s="98"/>
      <c r="I10154" s="123" t="str">
        <f t="shared" si="158"/>
        <v>SIM</v>
      </c>
      <c r="J10154" s="123"/>
      <c r="K10154" s="123"/>
      <c r="L10154" s="123"/>
      <c r="M10154" s="98"/>
      <c r="N10154" s="118"/>
    </row>
    <row r="10155" spans="1:14" x14ac:dyDescent="0.25">
      <c r="A10155" s="130">
        <v>27142058000126</v>
      </c>
      <c r="B10155" s="98" t="s">
        <v>13506</v>
      </c>
      <c r="C10155" s="123" t="s">
        <v>821</v>
      </c>
      <c r="D10155" s="98" t="s">
        <v>13671</v>
      </c>
      <c r="E10155" s="98" t="s">
        <v>13668</v>
      </c>
      <c r="F10155" s="124">
        <v>11</v>
      </c>
      <c r="G10155" s="112">
        <v>41275</v>
      </c>
      <c r="H10155" s="98"/>
      <c r="I10155" s="123" t="str">
        <f t="shared" si="158"/>
        <v>NÃO</v>
      </c>
      <c r="J10155" s="123"/>
      <c r="K10155" s="123"/>
      <c r="L10155" s="123"/>
      <c r="M10155" s="98" t="s">
        <v>14118</v>
      </c>
      <c r="N10155" s="118"/>
    </row>
    <row r="10156" spans="1:14" x14ac:dyDescent="0.25">
      <c r="A10156" s="130">
        <v>11049855000123</v>
      </c>
      <c r="B10156" s="98" t="s">
        <v>13508</v>
      </c>
      <c r="C10156" s="123" t="s">
        <v>2758</v>
      </c>
      <c r="D10156" s="98" t="s">
        <v>13671</v>
      </c>
      <c r="E10156" s="98" t="s">
        <v>13668</v>
      </c>
      <c r="F10156" s="124">
        <v>13.5</v>
      </c>
      <c r="G10156" s="112">
        <v>41275</v>
      </c>
      <c r="H10156" s="98"/>
      <c r="I10156" s="123" t="str">
        <f t="shared" si="158"/>
        <v>NÃO</v>
      </c>
      <c r="J10156" s="123"/>
      <c r="K10156" s="123"/>
      <c r="L10156" s="123"/>
      <c r="M10156" s="98" t="s">
        <v>15542</v>
      </c>
      <c r="N10156" s="118"/>
    </row>
    <row r="10157" spans="1:14" x14ac:dyDescent="0.25">
      <c r="A10157" s="130">
        <v>32512501000143</v>
      </c>
      <c r="B10157" s="98" t="s">
        <v>13510</v>
      </c>
      <c r="C10157" s="123" t="s">
        <v>3513</v>
      </c>
      <c r="D10157" s="98" t="s">
        <v>13671</v>
      </c>
      <c r="E10157" s="98" t="s">
        <v>13668</v>
      </c>
      <c r="F10157" s="124">
        <v>11</v>
      </c>
      <c r="G10157" s="112">
        <v>41529</v>
      </c>
      <c r="H10157" s="98"/>
      <c r="I10157" s="123" t="str">
        <f t="shared" si="158"/>
        <v>NÃO</v>
      </c>
      <c r="J10157" s="123"/>
      <c r="K10157" s="123"/>
      <c r="L10157" s="123"/>
      <c r="M10157" s="98"/>
      <c r="N10157" s="118"/>
    </row>
    <row r="10158" spans="1:14" x14ac:dyDescent="0.25">
      <c r="A10158" s="130">
        <v>46634051000176</v>
      </c>
      <c r="B10158" s="98" t="s">
        <v>13511</v>
      </c>
      <c r="C10158" s="123" t="s">
        <v>4626</v>
      </c>
      <c r="D10158" s="98" t="s">
        <v>13671</v>
      </c>
      <c r="E10158" s="98" t="s">
        <v>13668</v>
      </c>
      <c r="F10158" s="124">
        <v>11</v>
      </c>
      <c r="G10158" s="112">
        <v>41275</v>
      </c>
      <c r="H10158" s="98"/>
      <c r="I10158" s="123" t="str">
        <f t="shared" si="158"/>
        <v>NÃO</v>
      </c>
      <c r="J10158" s="123"/>
      <c r="K10158" s="123"/>
      <c r="L10158" s="123"/>
      <c r="M10158" s="98" t="s">
        <v>16999</v>
      </c>
      <c r="N10158" s="118"/>
    </row>
    <row r="10159" spans="1:14" x14ac:dyDescent="0.25">
      <c r="A10159" s="130">
        <v>5105127000199</v>
      </c>
      <c r="B10159" s="98" t="s">
        <v>11396</v>
      </c>
      <c r="C10159" s="123" t="s">
        <v>2413</v>
      </c>
      <c r="D10159" s="98" t="s">
        <v>13671</v>
      </c>
      <c r="E10159" s="98" t="s">
        <v>13660</v>
      </c>
      <c r="F10159" s="124">
        <v>19.399999999999999</v>
      </c>
      <c r="G10159" s="112">
        <v>41275</v>
      </c>
      <c r="H10159" s="98"/>
      <c r="I10159" s="123" t="str">
        <f t="shared" si="158"/>
        <v/>
      </c>
      <c r="J10159" s="123"/>
      <c r="K10159" s="123"/>
      <c r="L10159" s="123"/>
      <c r="M10159" s="98" t="s">
        <v>15063</v>
      </c>
      <c r="N10159" s="118"/>
    </row>
    <row r="10160" spans="1:14" x14ac:dyDescent="0.25">
      <c r="A10160" s="130">
        <v>10346096000106</v>
      </c>
      <c r="B10160" s="98" t="s">
        <v>11404</v>
      </c>
      <c r="C10160" s="123" t="s">
        <v>2758</v>
      </c>
      <c r="D10160" s="98" t="s">
        <v>13671</v>
      </c>
      <c r="E10160" s="98" t="s">
        <v>13660</v>
      </c>
      <c r="F10160" s="124">
        <v>13</v>
      </c>
      <c r="G10160" s="112">
        <v>41275</v>
      </c>
      <c r="H10160" s="98"/>
      <c r="I10160" s="123" t="str">
        <f t="shared" si="158"/>
        <v/>
      </c>
      <c r="J10160" s="123"/>
      <c r="K10160" s="123"/>
      <c r="L10160" s="123"/>
      <c r="M10160" s="98" t="s">
        <v>15233</v>
      </c>
      <c r="N10160" s="118"/>
    </row>
    <row r="10161" spans="1:14" x14ac:dyDescent="0.25">
      <c r="A10161" s="130">
        <v>9145368000112</v>
      </c>
      <c r="B10161" s="98" t="s">
        <v>11410</v>
      </c>
      <c r="C10161" s="123" t="s">
        <v>2554</v>
      </c>
      <c r="D10161" s="98" t="s">
        <v>13671</v>
      </c>
      <c r="E10161" s="98" t="s">
        <v>13660</v>
      </c>
      <c r="F10161" s="124">
        <v>11</v>
      </c>
      <c r="G10161" s="112">
        <v>41275</v>
      </c>
      <c r="H10161" s="98"/>
      <c r="I10161" s="123" t="str">
        <f t="shared" si="158"/>
        <v/>
      </c>
      <c r="J10161" s="123"/>
      <c r="K10161" s="123"/>
      <c r="L10161" s="123"/>
      <c r="M10161" s="98" t="s">
        <v>15120</v>
      </c>
      <c r="N10161" s="118"/>
    </row>
    <row r="10162" spans="1:14" x14ac:dyDescent="0.25">
      <c r="A10162" s="130">
        <v>6554760000127</v>
      </c>
      <c r="B10162" s="98" t="s">
        <v>11411</v>
      </c>
      <c r="C10162" s="123" t="s">
        <v>2926</v>
      </c>
      <c r="D10162" s="98" t="s">
        <v>13671</v>
      </c>
      <c r="E10162" s="98" t="s">
        <v>13660</v>
      </c>
      <c r="F10162" s="124">
        <v>12</v>
      </c>
      <c r="G10162" s="112">
        <v>40968</v>
      </c>
      <c r="H10162" s="98"/>
      <c r="I10162" s="123" t="str">
        <f t="shared" si="158"/>
        <v/>
      </c>
      <c r="J10162" s="123"/>
      <c r="K10162" s="123"/>
      <c r="L10162" s="123"/>
      <c r="M10162" s="98" t="s">
        <v>15545</v>
      </c>
      <c r="N10162" s="118"/>
    </row>
    <row r="10163" spans="1:14" x14ac:dyDescent="0.25">
      <c r="A10163" s="130">
        <v>11286341000191</v>
      </c>
      <c r="B10163" s="98" t="s">
        <v>11416</v>
      </c>
      <c r="C10163" s="123" t="s">
        <v>2758</v>
      </c>
      <c r="D10163" s="98" t="s">
        <v>13671</v>
      </c>
      <c r="E10163" s="98" t="s">
        <v>13660</v>
      </c>
      <c r="F10163" s="124">
        <v>22</v>
      </c>
      <c r="G10163" s="112">
        <v>42471</v>
      </c>
      <c r="H10163" s="98"/>
      <c r="I10163" s="123" t="str">
        <f t="shared" si="158"/>
        <v/>
      </c>
      <c r="J10163" s="123"/>
      <c r="K10163" s="123"/>
      <c r="L10163" s="123"/>
      <c r="M10163" s="98" t="s">
        <v>15237</v>
      </c>
      <c r="N10163" s="118"/>
    </row>
    <row r="10164" spans="1:14" x14ac:dyDescent="0.25">
      <c r="A10164" s="130">
        <v>41522152000131</v>
      </c>
      <c r="B10164" s="98" t="s">
        <v>11434</v>
      </c>
      <c r="C10164" s="123" t="s">
        <v>2926</v>
      </c>
      <c r="D10164" s="98" t="s">
        <v>13671</v>
      </c>
      <c r="E10164" s="98" t="s">
        <v>13660</v>
      </c>
      <c r="F10164" s="124">
        <v>12</v>
      </c>
      <c r="G10164" s="112">
        <v>41275</v>
      </c>
      <c r="H10164" s="98"/>
      <c r="I10164" s="123" t="str">
        <f t="shared" si="158"/>
        <v/>
      </c>
      <c r="J10164" s="123"/>
      <c r="K10164" s="123"/>
      <c r="L10164" s="123"/>
      <c r="M10164" s="98"/>
      <c r="N10164" s="118"/>
    </row>
    <row r="10165" spans="1:14" x14ac:dyDescent="0.25">
      <c r="A10165" s="130">
        <v>17709197000135</v>
      </c>
      <c r="B10165" s="98" t="s">
        <v>11436</v>
      </c>
      <c r="C10165" s="123" t="s">
        <v>1356</v>
      </c>
      <c r="D10165" s="98" t="s">
        <v>13671</v>
      </c>
      <c r="E10165" s="98" t="s">
        <v>13660</v>
      </c>
      <c r="F10165" s="124">
        <v>22</v>
      </c>
      <c r="G10165" s="112">
        <v>43647</v>
      </c>
      <c r="H10165" s="98"/>
      <c r="I10165" s="123" t="str">
        <f t="shared" si="158"/>
        <v/>
      </c>
      <c r="J10165" s="123"/>
      <c r="K10165" s="123"/>
      <c r="L10165" s="123"/>
      <c r="M10165" s="98"/>
      <c r="N10165" s="118"/>
    </row>
    <row r="10166" spans="1:14" x14ac:dyDescent="0.25">
      <c r="A10166" s="130">
        <v>10091502000129</v>
      </c>
      <c r="B10166" s="98" t="s">
        <v>11449</v>
      </c>
      <c r="C10166" s="123" t="s">
        <v>2758</v>
      </c>
      <c r="D10166" s="98" t="s">
        <v>13671</v>
      </c>
      <c r="E10166" s="98" t="s">
        <v>13660</v>
      </c>
      <c r="F10166" s="124">
        <v>22</v>
      </c>
      <c r="G10166" s="112">
        <v>41456</v>
      </c>
      <c r="H10166" s="98"/>
      <c r="I10166" s="123" t="str">
        <f t="shared" si="158"/>
        <v/>
      </c>
      <c r="J10166" s="123"/>
      <c r="K10166" s="123"/>
      <c r="L10166" s="123"/>
      <c r="M10166" s="98" t="s">
        <v>15239</v>
      </c>
      <c r="N10166" s="118"/>
    </row>
    <row r="10167" spans="1:14" x14ac:dyDescent="0.25">
      <c r="A10167" s="130">
        <v>11294360000160</v>
      </c>
      <c r="B10167" s="98" t="s">
        <v>11466</v>
      </c>
      <c r="C10167" s="123" t="s">
        <v>2758</v>
      </c>
      <c r="D10167" s="98" t="s">
        <v>13671</v>
      </c>
      <c r="E10167" s="98" t="s">
        <v>13660</v>
      </c>
      <c r="F10167" s="124">
        <v>22</v>
      </c>
      <c r="G10167" s="112">
        <v>42578</v>
      </c>
      <c r="H10167" s="98"/>
      <c r="I10167" s="123" t="str">
        <f t="shared" si="158"/>
        <v/>
      </c>
      <c r="J10167" s="123"/>
      <c r="K10167" s="123"/>
      <c r="L10167" s="123"/>
      <c r="M10167" s="98" t="s">
        <v>15243</v>
      </c>
      <c r="N10167" s="118"/>
    </row>
    <row r="10168" spans="1:14" x14ac:dyDescent="0.25">
      <c r="A10168" s="130">
        <v>27142694000158</v>
      </c>
      <c r="B10168" s="98" t="s">
        <v>11476</v>
      </c>
      <c r="C10168" s="123" t="s">
        <v>821</v>
      </c>
      <c r="D10168" s="98" t="s">
        <v>13671</v>
      </c>
      <c r="E10168" s="98" t="s">
        <v>13660</v>
      </c>
      <c r="F10168" s="124">
        <v>15.92</v>
      </c>
      <c r="G10168" s="112">
        <v>43832</v>
      </c>
      <c r="H10168" s="98"/>
      <c r="I10168" s="123" t="str">
        <f t="shared" si="158"/>
        <v/>
      </c>
      <c r="J10168" s="123"/>
      <c r="K10168" s="123"/>
      <c r="L10168" s="123"/>
      <c r="M10168" s="98"/>
      <c r="N10168" s="118"/>
    </row>
    <row r="10169" spans="1:14" x14ac:dyDescent="0.25">
      <c r="A10169" s="130">
        <v>17884412000134</v>
      </c>
      <c r="B10169" s="98" t="s">
        <v>11478</v>
      </c>
      <c r="C10169" s="123" t="s">
        <v>1356</v>
      </c>
      <c r="D10169" s="98" t="s">
        <v>13671</v>
      </c>
      <c r="E10169" s="98" t="s">
        <v>13660</v>
      </c>
      <c r="F10169" s="124">
        <v>16.489999999999998</v>
      </c>
      <c r="G10169" s="112">
        <v>41275</v>
      </c>
      <c r="H10169" s="98"/>
      <c r="I10169" s="123" t="str">
        <f t="shared" si="158"/>
        <v/>
      </c>
      <c r="J10169" s="123"/>
      <c r="K10169" s="123"/>
      <c r="L10169" s="123"/>
      <c r="M10169" s="98" t="s">
        <v>14463</v>
      </c>
      <c r="N10169" s="118"/>
    </row>
    <row r="10170" spans="1:14" x14ac:dyDescent="0.25">
      <c r="A10170" s="130">
        <v>29172467000109</v>
      </c>
      <c r="B10170" s="98" t="s">
        <v>11483</v>
      </c>
      <c r="C10170" s="123" t="s">
        <v>3513</v>
      </c>
      <c r="D10170" s="98" t="s">
        <v>13671</v>
      </c>
      <c r="E10170" s="98" t="s">
        <v>13660</v>
      </c>
      <c r="F10170" s="124">
        <v>12.2</v>
      </c>
      <c r="G10170" s="112">
        <v>41275</v>
      </c>
      <c r="H10170" s="98"/>
      <c r="I10170" s="123" t="str">
        <f t="shared" si="158"/>
        <v/>
      </c>
      <c r="J10170" s="123"/>
      <c r="K10170" s="123"/>
      <c r="L10170" s="123"/>
      <c r="M10170" s="98" t="s">
        <v>15919</v>
      </c>
      <c r="N10170" s="118"/>
    </row>
    <row r="10171" spans="1:14" x14ac:dyDescent="0.25">
      <c r="A10171" s="130">
        <v>1127430000131</v>
      </c>
      <c r="B10171" s="98" t="s">
        <v>11485</v>
      </c>
      <c r="C10171" s="123" t="s">
        <v>901</v>
      </c>
      <c r="D10171" s="98" t="s">
        <v>13671</v>
      </c>
      <c r="E10171" s="98" t="s">
        <v>13660</v>
      </c>
      <c r="F10171" s="124">
        <v>14</v>
      </c>
      <c r="G10171" s="112">
        <v>44136</v>
      </c>
      <c r="H10171" s="98"/>
      <c r="I10171" s="123" t="str">
        <f t="shared" si="158"/>
        <v/>
      </c>
      <c r="J10171" s="123"/>
      <c r="K10171" s="123"/>
      <c r="L10171" s="123"/>
      <c r="M10171" s="98"/>
      <c r="N10171" s="118"/>
    </row>
    <row r="10172" spans="1:14" x14ac:dyDescent="0.25">
      <c r="A10172" s="130">
        <v>36288900000123</v>
      </c>
      <c r="B10172" s="98" t="s">
        <v>11498</v>
      </c>
      <c r="C10172" s="123" t="s">
        <v>3513</v>
      </c>
      <c r="D10172" s="98" t="s">
        <v>13671</v>
      </c>
      <c r="E10172" s="98" t="s">
        <v>13660</v>
      </c>
      <c r="F10172" s="124">
        <v>11</v>
      </c>
      <c r="G10172" s="112">
        <v>41275</v>
      </c>
      <c r="H10172" s="98"/>
      <c r="I10172" s="123" t="str">
        <f t="shared" si="158"/>
        <v/>
      </c>
      <c r="J10172" s="123"/>
      <c r="K10172" s="123"/>
      <c r="L10172" s="123"/>
      <c r="M10172" s="98" t="s">
        <v>15922</v>
      </c>
      <c r="N10172" s="118"/>
    </row>
    <row r="10173" spans="1:14" x14ac:dyDescent="0.25">
      <c r="A10173" s="130">
        <v>13128780000100</v>
      </c>
      <c r="B10173" s="98" t="s">
        <v>11501</v>
      </c>
      <c r="C10173" s="123" t="s">
        <v>4559</v>
      </c>
      <c r="D10173" s="98" t="s">
        <v>13671</v>
      </c>
      <c r="E10173" s="98" t="s">
        <v>13660</v>
      </c>
      <c r="F10173" s="124">
        <v>22</v>
      </c>
      <c r="G10173" s="112">
        <v>41275</v>
      </c>
      <c r="H10173" s="98"/>
      <c r="I10173" s="123" t="str">
        <f t="shared" si="158"/>
        <v/>
      </c>
      <c r="J10173" s="123"/>
      <c r="K10173" s="123"/>
      <c r="L10173" s="123"/>
      <c r="M10173" s="98" t="s">
        <v>16665</v>
      </c>
      <c r="N10173" s="118"/>
    </row>
    <row r="10174" spans="1:14" x14ac:dyDescent="0.25">
      <c r="A10174" s="130">
        <v>7684756000146</v>
      </c>
      <c r="B10174" s="98" t="s">
        <v>11503</v>
      </c>
      <c r="C10174" s="123" t="s">
        <v>634</v>
      </c>
      <c r="D10174" s="98" t="s">
        <v>13671</v>
      </c>
      <c r="E10174" s="98" t="s">
        <v>13660</v>
      </c>
      <c r="F10174" s="124">
        <v>15.87</v>
      </c>
      <c r="G10174" s="112">
        <v>43405</v>
      </c>
      <c r="H10174" s="98"/>
      <c r="I10174" s="123" t="str">
        <f t="shared" si="158"/>
        <v/>
      </c>
      <c r="J10174" s="123"/>
      <c r="K10174" s="123"/>
      <c r="L10174" s="123"/>
      <c r="M10174" s="98"/>
      <c r="N10174" s="118"/>
    </row>
    <row r="10175" spans="1:14" x14ac:dyDescent="0.25">
      <c r="A10175" s="130">
        <v>1318898000103</v>
      </c>
      <c r="B10175" s="98" t="s">
        <v>11507</v>
      </c>
      <c r="C10175" s="123" t="s">
        <v>901</v>
      </c>
      <c r="D10175" s="98" t="s">
        <v>13671</v>
      </c>
      <c r="E10175" s="98" t="s">
        <v>13660</v>
      </c>
      <c r="F10175" s="124">
        <v>12.35</v>
      </c>
      <c r="G10175" s="112">
        <v>43102</v>
      </c>
      <c r="H10175" s="98"/>
      <c r="I10175" s="123" t="str">
        <f t="shared" si="158"/>
        <v/>
      </c>
      <c r="J10175" s="123"/>
      <c r="K10175" s="123"/>
      <c r="L10175" s="123"/>
      <c r="M10175" s="98" t="s">
        <v>14138</v>
      </c>
      <c r="N10175" s="118"/>
    </row>
    <row r="10176" spans="1:14" x14ac:dyDescent="0.25">
      <c r="A10176" s="130">
        <v>12198693000158</v>
      </c>
      <c r="B10176" s="98" t="s">
        <v>11516</v>
      </c>
      <c r="C10176" s="123" t="s">
        <v>29</v>
      </c>
      <c r="D10176" s="98" t="s">
        <v>13671</v>
      </c>
      <c r="E10176" s="98" t="s">
        <v>13660</v>
      </c>
      <c r="F10176" s="124">
        <v>22</v>
      </c>
      <c r="G10176" s="112">
        <v>43342</v>
      </c>
      <c r="H10176" s="98"/>
      <c r="I10176" s="123" t="str">
        <f t="shared" si="158"/>
        <v/>
      </c>
      <c r="J10176" s="123"/>
      <c r="K10176" s="123"/>
      <c r="L10176" s="123"/>
      <c r="M10176" s="98" t="s">
        <v>13678</v>
      </c>
      <c r="N10176" s="118"/>
    </row>
    <row r="10177" spans="1:14" x14ac:dyDescent="0.25">
      <c r="A10177" s="130">
        <v>76958966000106</v>
      </c>
      <c r="B10177" s="98" t="s">
        <v>11518</v>
      </c>
      <c r="C10177" s="123" t="s">
        <v>3143</v>
      </c>
      <c r="D10177" s="98" t="s">
        <v>13671</v>
      </c>
      <c r="E10177" s="98" t="s">
        <v>13660</v>
      </c>
      <c r="F10177" s="124">
        <v>11</v>
      </c>
      <c r="G10177" s="112">
        <v>41275</v>
      </c>
      <c r="H10177" s="98"/>
      <c r="I10177" s="123" t="str">
        <f t="shared" si="158"/>
        <v/>
      </c>
      <c r="J10177" s="123"/>
      <c r="K10177" s="123"/>
      <c r="L10177" s="123"/>
      <c r="M10177" s="98" t="s">
        <v>15658</v>
      </c>
      <c r="N10177" s="118"/>
    </row>
    <row r="10178" spans="1:14" x14ac:dyDescent="0.25">
      <c r="A10178" s="130">
        <v>44215846000114</v>
      </c>
      <c r="B10178" s="98" t="s">
        <v>11524</v>
      </c>
      <c r="C10178" s="123" t="s">
        <v>4626</v>
      </c>
      <c r="D10178" s="98" t="s">
        <v>13671</v>
      </c>
      <c r="E10178" s="98" t="s">
        <v>13660</v>
      </c>
      <c r="F10178" s="124">
        <v>22</v>
      </c>
      <c r="G10178" s="112">
        <v>42900</v>
      </c>
      <c r="H10178" s="98"/>
      <c r="I10178" s="123" t="str">
        <f t="shared" si="158"/>
        <v/>
      </c>
      <c r="J10178" s="123"/>
      <c r="K10178" s="123"/>
      <c r="L10178" s="123"/>
      <c r="M10178" s="98" t="s">
        <v>16686</v>
      </c>
      <c r="N10178" s="118"/>
    </row>
    <row r="10179" spans="1:14" x14ac:dyDescent="0.25">
      <c r="A10179" s="130">
        <v>10105955000167</v>
      </c>
      <c r="B10179" s="98" t="s">
        <v>11532</v>
      </c>
      <c r="C10179" s="123" t="s">
        <v>2758</v>
      </c>
      <c r="D10179" s="98" t="s">
        <v>13671</v>
      </c>
      <c r="E10179" s="98" t="s">
        <v>13660</v>
      </c>
      <c r="F10179" s="124">
        <v>22</v>
      </c>
      <c r="G10179" s="112">
        <v>44032</v>
      </c>
      <c r="H10179" s="98"/>
      <c r="I10179" s="123" t="str">
        <f t="shared" ref="I10179:I10242" si="159">IFERROR(IF(OR(E10179="Ativos", E10179="Aposentados",E10179="Pensionistas"),IF(F10179&gt;=14,"SIM","NÃO"),""),"")</f>
        <v/>
      </c>
      <c r="J10179" s="123"/>
      <c r="K10179" s="123"/>
      <c r="L10179" s="123"/>
      <c r="M10179" s="98"/>
      <c r="N10179" s="118"/>
    </row>
    <row r="10180" spans="1:14" x14ac:dyDescent="0.25">
      <c r="A10180" s="130">
        <v>18008862000126</v>
      </c>
      <c r="B10180" s="98" t="s">
        <v>11556</v>
      </c>
      <c r="C10180" s="123" t="s">
        <v>1356</v>
      </c>
      <c r="D10180" s="98" t="s">
        <v>13671</v>
      </c>
      <c r="E10180" s="98" t="s">
        <v>13660</v>
      </c>
      <c r="F10180" s="124">
        <v>19.05</v>
      </c>
      <c r="G10180" s="112">
        <v>41275</v>
      </c>
      <c r="H10180" s="98"/>
      <c r="I10180" s="123" t="str">
        <f t="shared" si="159"/>
        <v/>
      </c>
      <c r="J10180" s="123"/>
      <c r="K10180" s="123"/>
      <c r="L10180" s="123"/>
      <c r="M10180" s="98" t="s">
        <v>14473</v>
      </c>
      <c r="N10180" s="118"/>
    </row>
    <row r="10181" spans="1:14" x14ac:dyDescent="0.25">
      <c r="A10181" s="130">
        <v>28695658000184</v>
      </c>
      <c r="B10181" s="98" t="s">
        <v>11583</v>
      </c>
      <c r="C10181" s="123" t="s">
        <v>3513</v>
      </c>
      <c r="D10181" s="98" t="s">
        <v>13671</v>
      </c>
      <c r="E10181" s="98" t="s">
        <v>13660</v>
      </c>
      <c r="F10181" s="124">
        <v>22</v>
      </c>
      <c r="G10181" s="112">
        <v>42570</v>
      </c>
      <c r="H10181" s="98"/>
      <c r="I10181" s="123" t="str">
        <f t="shared" si="159"/>
        <v/>
      </c>
      <c r="J10181" s="123"/>
      <c r="K10181" s="123"/>
      <c r="L10181" s="123"/>
      <c r="M10181" s="98"/>
      <c r="N10181" s="118"/>
    </row>
    <row r="10182" spans="1:14" x14ac:dyDescent="0.25">
      <c r="A10182" s="130">
        <v>5055009000113</v>
      </c>
      <c r="B10182" s="98" t="s">
        <v>11604</v>
      </c>
      <c r="C10182" s="123" t="s">
        <v>2413</v>
      </c>
      <c r="D10182" s="98" t="s">
        <v>13671</v>
      </c>
      <c r="E10182" s="98" t="s">
        <v>13660</v>
      </c>
      <c r="F10182" s="124">
        <v>14</v>
      </c>
      <c r="G10182" s="112">
        <v>43021</v>
      </c>
      <c r="H10182" s="98"/>
      <c r="I10182" s="123" t="str">
        <f t="shared" si="159"/>
        <v/>
      </c>
      <c r="J10182" s="123"/>
      <c r="K10182" s="123"/>
      <c r="L10182" s="123"/>
      <c r="M10182" s="98" t="s">
        <v>15071</v>
      </c>
      <c r="N10182" s="118"/>
    </row>
    <row r="10183" spans="1:14" x14ac:dyDescent="0.25">
      <c r="A10183" s="130">
        <v>18715383000140</v>
      </c>
      <c r="B10183" s="98" t="s">
        <v>11611</v>
      </c>
      <c r="C10183" s="123" t="s">
        <v>1356</v>
      </c>
      <c r="D10183" s="98" t="s">
        <v>13671</v>
      </c>
      <c r="E10183" s="98" t="s">
        <v>13660</v>
      </c>
      <c r="F10183" s="124">
        <v>22</v>
      </c>
      <c r="G10183" s="112">
        <v>41275</v>
      </c>
      <c r="H10183" s="98"/>
      <c r="I10183" s="123" t="str">
        <f t="shared" si="159"/>
        <v/>
      </c>
      <c r="J10183" s="123"/>
      <c r="K10183" s="123"/>
      <c r="L10183" s="123"/>
      <c r="M10183" s="98" t="s">
        <v>14484</v>
      </c>
      <c r="N10183" s="118"/>
    </row>
    <row r="10184" spans="1:14" x14ac:dyDescent="0.25">
      <c r="A10184" s="130">
        <v>10260222000105</v>
      </c>
      <c r="B10184" s="98" t="s">
        <v>11612</v>
      </c>
      <c r="C10184" s="123" t="s">
        <v>2758</v>
      </c>
      <c r="D10184" s="98" t="s">
        <v>13671</v>
      </c>
      <c r="E10184" s="98" t="s">
        <v>13660</v>
      </c>
      <c r="F10184" s="124">
        <v>15.3</v>
      </c>
      <c r="G10184" s="112">
        <v>41275</v>
      </c>
      <c r="H10184" s="98"/>
      <c r="I10184" s="123" t="str">
        <f t="shared" si="159"/>
        <v/>
      </c>
      <c r="J10184" s="123"/>
      <c r="K10184" s="123"/>
      <c r="L10184" s="123"/>
      <c r="M10184" s="98" t="s">
        <v>15257</v>
      </c>
      <c r="N10184" s="118"/>
    </row>
    <row r="10185" spans="1:14" x14ac:dyDescent="0.25">
      <c r="A10185" s="130">
        <v>46151718000180</v>
      </c>
      <c r="B10185" s="98" t="s">
        <v>11626</v>
      </c>
      <c r="C10185" s="123" t="s">
        <v>4626</v>
      </c>
      <c r="D10185" s="98" t="s">
        <v>13671</v>
      </c>
      <c r="E10185" s="98" t="s">
        <v>13660</v>
      </c>
      <c r="F10185" s="124">
        <v>16</v>
      </c>
      <c r="G10185" s="112">
        <v>43466</v>
      </c>
      <c r="H10185" s="98"/>
      <c r="I10185" s="123" t="str">
        <f t="shared" si="159"/>
        <v/>
      </c>
      <c r="J10185" s="123"/>
      <c r="K10185" s="123"/>
      <c r="L10185" s="123"/>
      <c r="M10185" s="98" t="s">
        <v>16708</v>
      </c>
      <c r="N10185" s="118"/>
    </row>
    <row r="10186" spans="1:14" x14ac:dyDescent="0.25">
      <c r="A10186" s="130">
        <v>27167436000126</v>
      </c>
      <c r="B10186" s="98" t="s">
        <v>11629</v>
      </c>
      <c r="C10186" s="123" t="s">
        <v>821</v>
      </c>
      <c r="D10186" s="98" t="s">
        <v>13671</v>
      </c>
      <c r="E10186" s="98" t="s">
        <v>13660</v>
      </c>
      <c r="F10186" s="124">
        <v>22</v>
      </c>
      <c r="G10186" s="112">
        <v>42520</v>
      </c>
      <c r="H10186" s="98"/>
      <c r="I10186" s="123" t="str">
        <f t="shared" si="159"/>
        <v/>
      </c>
      <c r="J10186" s="123"/>
      <c r="K10186" s="123"/>
      <c r="L10186" s="123"/>
      <c r="M10186" s="98" t="s">
        <v>14074</v>
      </c>
      <c r="N10186" s="118"/>
    </row>
    <row r="10187" spans="1:14" x14ac:dyDescent="0.25">
      <c r="A10187" s="130">
        <v>7963515000136</v>
      </c>
      <c r="B10187" s="98" t="s">
        <v>11634</v>
      </c>
      <c r="C10187" s="123" t="s">
        <v>634</v>
      </c>
      <c r="D10187" s="98" t="s">
        <v>13671</v>
      </c>
      <c r="E10187" s="98" t="s">
        <v>13660</v>
      </c>
      <c r="F10187" s="124">
        <v>13</v>
      </c>
      <c r="G10187" s="112">
        <v>41275</v>
      </c>
      <c r="H10187" s="98"/>
      <c r="I10187" s="123" t="str">
        <f t="shared" si="159"/>
        <v/>
      </c>
      <c r="J10187" s="123"/>
      <c r="K10187" s="123"/>
      <c r="L10187" s="123"/>
      <c r="M10187" s="98" t="s">
        <v>13947</v>
      </c>
      <c r="N10187" s="118"/>
    </row>
    <row r="10188" spans="1:14" x14ac:dyDescent="0.25">
      <c r="A10188" s="130">
        <v>18803072000132</v>
      </c>
      <c r="B10188" s="98" t="s">
        <v>11641</v>
      </c>
      <c r="C10188" s="123" t="s">
        <v>1356</v>
      </c>
      <c r="D10188" s="98" t="s">
        <v>13671</v>
      </c>
      <c r="E10188" s="98" t="s">
        <v>13660</v>
      </c>
      <c r="F10188" s="124">
        <v>12.73</v>
      </c>
      <c r="G10188" s="112">
        <v>41340</v>
      </c>
      <c r="H10188" s="98"/>
      <c r="I10188" s="123" t="str">
        <f t="shared" si="159"/>
        <v/>
      </c>
      <c r="J10188" s="123"/>
      <c r="K10188" s="123"/>
      <c r="L10188" s="123"/>
      <c r="M10188" s="98" t="s">
        <v>14495</v>
      </c>
      <c r="N10188" s="118"/>
    </row>
    <row r="10189" spans="1:14" x14ac:dyDescent="0.25">
      <c r="A10189" s="130">
        <v>10121515000101</v>
      </c>
      <c r="B10189" s="98" t="s">
        <v>11664</v>
      </c>
      <c r="C10189" s="123" t="s">
        <v>2758</v>
      </c>
      <c r="D10189" s="98" t="s">
        <v>13671</v>
      </c>
      <c r="E10189" s="98" t="s">
        <v>13660</v>
      </c>
      <c r="F10189" s="124">
        <v>16.13</v>
      </c>
      <c r="G10189" s="112">
        <v>41275</v>
      </c>
      <c r="H10189" s="98"/>
      <c r="I10189" s="123" t="str">
        <f t="shared" si="159"/>
        <v/>
      </c>
      <c r="J10189" s="123"/>
      <c r="K10189" s="123"/>
      <c r="L10189" s="123"/>
      <c r="M10189" s="98"/>
      <c r="N10189" s="118"/>
    </row>
    <row r="10190" spans="1:14" x14ac:dyDescent="0.25">
      <c r="A10190" s="130">
        <v>10091528000177</v>
      </c>
      <c r="B10190" s="98" t="s">
        <v>11678</v>
      </c>
      <c r="C10190" s="123" t="s">
        <v>2758</v>
      </c>
      <c r="D10190" s="98" t="s">
        <v>13671</v>
      </c>
      <c r="E10190" s="98" t="s">
        <v>13660</v>
      </c>
      <c r="F10190" s="124">
        <v>14</v>
      </c>
      <c r="G10190" s="112">
        <v>41275</v>
      </c>
      <c r="H10190" s="98"/>
      <c r="I10190" s="123" t="str">
        <f t="shared" si="159"/>
        <v/>
      </c>
      <c r="J10190" s="123"/>
      <c r="K10190" s="123"/>
      <c r="L10190" s="123"/>
      <c r="M10190" s="98" t="s">
        <v>15277</v>
      </c>
      <c r="N10190" s="118"/>
    </row>
    <row r="10191" spans="1:14" x14ac:dyDescent="0.25">
      <c r="A10191" s="130">
        <v>11294402000162</v>
      </c>
      <c r="B10191" s="98" t="s">
        <v>11701</v>
      </c>
      <c r="C10191" s="123" t="s">
        <v>2758</v>
      </c>
      <c r="D10191" s="98" t="s">
        <v>13671</v>
      </c>
      <c r="E10191" s="98" t="s">
        <v>13660</v>
      </c>
      <c r="F10191" s="124">
        <v>22</v>
      </c>
      <c r="G10191" s="112">
        <v>43098</v>
      </c>
      <c r="H10191" s="98"/>
      <c r="I10191" s="123" t="str">
        <f t="shared" si="159"/>
        <v/>
      </c>
      <c r="J10191" s="123"/>
      <c r="K10191" s="123"/>
      <c r="L10191" s="123"/>
      <c r="M10191" s="98" t="s">
        <v>15291</v>
      </c>
      <c r="N10191" s="118"/>
    </row>
    <row r="10192" spans="1:14" x14ac:dyDescent="0.25">
      <c r="A10192" s="130">
        <v>29128766000138</v>
      </c>
      <c r="B10192" s="98" t="s">
        <v>11716</v>
      </c>
      <c r="C10192" s="123" t="s">
        <v>3513</v>
      </c>
      <c r="D10192" s="98" t="s">
        <v>13671</v>
      </c>
      <c r="E10192" s="98" t="s">
        <v>13660</v>
      </c>
      <c r="F10192" s="124">
        <v>11</v>
      </c>
      <c r="G10192" s="112">
        <v>41275</v>
      </c>
      <c r="H10192" s="98"/>
      <c r="I10192" s="123" t="str">
        <f t="shared" si="159"/>
        <v/>
      </c>
      <c r="J10192" s="123"/>
      <c r="K10192" s="123"/>
      <c r="L10192" s="123"/>
      <c r="M10192" s="98" t="s">
        <v>15942</v>
      </c>
      <c r="N10192" s="118"/>
    </row>
    <row r="10193" spans="1:14" x14ac:dyDescent="0.25">
      <c r="A10193" s="130">
        <v>12333738000150</v>
      </c>
      <c r="B10193" s="98" t="s">
        <v>11736</v>
      </c>
      <c r="C10193" s="123" t="s">
        <v>29</v>
      </c>
      <c r="D10193" s="98" t="s">
        <v>13671</v>
      </c>
      <c r="E10193" s="98" t="s">
        <v>13660</v>
      </c>
      <c r="F10193" s="124">
        <v>8.1199999999999992</v>
      </c>
      <c r="G10193" s="112">
        <v>41935</v>
      </c>
      <c r="H10193" s="98"/>
      <c r="I10193" s="123" t="str">
        <f t="shared" si="159"/>
        <v/>
      </c>
      <c r="J10193" s="123"/>
      <c r="K10193" s="123"/>
      <c r="L10193" s="123"/>
      <c r="M10193" s="98" t="s">
        <v>13696</v>
      </c>
      <c r="N10193" s="118"/>
    </row>
    <row r="10194" spans="1:14" x14ac:dyDescent="0.25">
      <c r="A10194" s="130">
        <v>51885242000140</v>
      </c>
      <c r="B10194" s="98" t="s">
        <v>11761</v>
      </c>
      <c r="C10194" s="123" t="s">
        <v>4626</v>
      </c>
      <c r="D10194" s="98" t="s">
        <v>13671</v>
      </c>
      <c r="E10194" s="98" t="s">
        <v>13660</v>
      </c>
      <c r="F10194" s="124">
        <v>22</v>
      </c>
      <c r="G10194" s="112">
        <v>41275</v>
      </c>
      <c r="H10194" s="98"/>
      <c r="I10194" s="123" t="str">
        <f t="shared" si="159"/>
        <v/>
      </c>
      <c r="J10194" s="123"/>
      <c r="K10194" s="123"/>
      <c r="L10194" s="123"/>
      <c r="M10194" s="98" t="s">
        <v>16718</v>
      </c>
      <c r="N10194" s="118"/>
    </row>
    <row r="10195" spans="1:14" x14ac:dyDescent="0.25">
      <c r="A10195" s="130">
        <v>1763614000198</v>
      </c>
      <c r="B10195" s="98" t="s">
        <v>11765</v>
      </c>
      <c r="C10195" s="123" t="s">
        <v>901</v>
      </c>
      <c r="D10195" s="98" t="s">
        <v>13671</v>
      </c>
      <c r="E10195" s="98" t="s">
        <v>13660</v>
      </c>
      <c r="F10195" s="124">
        <v>14</v>
      </c>
      <c r="G10195" s="112">
        <v>44166</v>
      </c>
      <c r="H10195" s="98"/>
      <c r="I10195" s="123" t="str">
        <f t="shared" si="159"/>
        <v/>
      </c>
      <c r="J10195" s="123"/>
      <c r="K10195" s="123"/>
      <c r="L10195" s="123"/>
      <c r="M10195" s="98" t="s">
        <v>14179</v>
      </c>
      <c r="N10195" s="118"/>
    </row>
    <row r="10196" spans="1:14" x14ac:dyDescent="0.25">
      <c r="A10196" s="130">
        <v>75904524000106</v>
      </c>
      <c r="B10196" s="98" t="s">
        <v>11773</v>
      </c>
      <c r="C10196" s="123" t="s">
        <v>3143</v>
      </c>
      <c r="D10196" s="98" t="s">
        <v>13671</v>
      </c>
      <c r="E10196" s="98" t="s">
        <v>13660</v>
      </c>
      <c r="F10196" s="124">
        <v>18.12</v>
      </c>
      <c r="G10196" s="112">
        <v>41740</v>
      </c>
      <c r="H10196" s="98"/>
      <c r="I10196" s="123" t="str">
        <f t="shared" si="159"/>
        <v/>
      </c>
      <c r="J10196" s="123"/>
      <c r="K10196" s="123"/>
      <c r="L10196" s="123"/>
      <c r="M10196" s="98"/>
      <c r="N10196" s="118"/>
    </row>
    <row r="10197" spans="1:14" x14ac:dyDescent="0.25">
      <c r="A10197" s="130">
        <v>29116894000161</v>
      </c>
      <c r="B10197" s="98" t="s">
        <v>11781</v>
      </c>
      <c r="C10197" s="123" t="s">
        <v>3513</v>
      </c>
      <c r="D10197" s="98" t="s">
        <v>13671</v>
      </c>
      <c r="E10197" s="98" t="s">
        <v>13660</v>
      </c>
      <c r="F10197" s="124">
        <v>11</v>
      </c>
      <c r="G10197" s="112">
        <v>41275</v>
      </c>
      <c r="H10197" s="98"/>
      <c r="I10197" s="123" t="str">
        <f t="shared" si="159"/>
        <v/>
      </c>
      <c r="J10197" s="123"/>
      <c r="K10197" s="123"/>
      <c r="L10197" s="123"/>
      <c r="M10197" s="98" t="s">
        <v>15945</v>
      </c>
      <c r="N10197" s="118"/>
    </row>
    <row r="10198" spans="1:14" x14ac:dyDescent="0.25">
      <c r="A10198" s="130">
        <v>10132777000163</v>
      </c>
      <c r="B10198" s="98" t="s">
        <v>11794</v>
      </c>
      <c r="C10198" s="123" t="s">
        <v>2758</v>
      </c>
      <c r="D10198" s="98" t="s">
        <v>13671</v>
      </c>
      <c r="E10198" s="98" t="s">
        <v>13660</v>
      </c>
      <c r="F10198" s="124">
        <v>14.2</v>
      </c>
      <c r="G10198" s="112">
        <v>41275</v>
      </c>
      <c r="H10198" s="98"/>
      <c r="I10198" s="123" t="str">
        <f t="shared" si="159"/>
        <v/>
      </c>
      <c r="J10198" s="123"/>
      <c r="K10198" s="123"/>
      <c r="L10198" s="123"/>
      <c r="M10198" s="98" t="s">
        <v>15303</v>
      </c>
      <c r="N10198" s="118"/>
    </row>
    <row r="10199" spans="1:14" x14ac:dyDescent="0.25">
      <c r="A10199" s="130">
        <v>7963259000187</v>
      </c>
      <c r="B10199" s="98" t="s">
        <v>11795</v>
      </c>
      <c r="C10199" s="123" t="s">
        <v>634</v>
      </c>
      <c r="D10199" s="98" t="s">
        <v>13671</v>
      </c>
      <c r="E10199" s="98" t="s">
        <v>13660</v>
      </c>
      <c r="F10199" s="124">
        <v>11.27</v>
      </c>
      <c r="G10199" s="112">
        <v>41275</v>
      </c>
      <c r="H10199" s="98"/>
      <c r="I10199" s="123" t="str">
        <f t="shared" si="159"/>
        <v/>
      </c>
      <c r="J10199" s="123"/>
      <c r="K10199" s="123"/>
      <c r="L10199" s="123"/>
      <c r="M10199" s="98" t="s">
        <v>13951</v>
      </c>
      <c r="N10199" s="118"/>
    </row>
    <row r="10200" spans="1:14" x14ac:dyDescent="0.25">
      <c r="A10200" s="130">
        <v>88577416000118</v>
      </c>
      <c r="B10200" s="98" t="s">
        <v>11796</v>
      </c>
      <c r="C10200" s="123" t="s">
        <v>3812</v>
      </c>
      <c r="D10200" s="98" t="s">
        <v>13671</v>
      </c>
      <c r="E10200" s="98" t="s">
        <v>13660</v>
      </c>
      <c r="F10200" s="124">
        <v>16.7</v>
      </c>
      <c r="G10200" s="112">
        <v>41275</v>
      </c>
      <c r="H10200" s="98"/>
      <c r="I10200" s="123" t="str">
        <f t="shared" si="159"/>
        <v/>
      </c>
      <c r="J10200" s="123"/>
      <c r="K10200" s="123"/>
      <c r="L10200" s="123"/>
      <c r="M10200" s="98" t="s">
        <v>16242</v>
      </c>
      <c r="N10200" s="118"/>
    </row>
    <row r="10201" spans="1:14" x14ac:dyDescent="0.25">
      <c r="A10201" s="130">
        <v>28645794000160</v>
      </c>
      <c r="B10201" s="98" t="s">
        <v>11800</v>
      </c>
      <c r="C10201" s="123" t="s">
        <v>3513</v>
      </c>
      <c r="D10201" s="98" t="s">
        <v>13671</v>
      </c>
      <c r="E10201" s="98" t="s">
        <v>13660</v>
      </c>
      <c r="F10201" s="124">
        <v>22</v>
      </c>
      <c r="G10201" s="112">
        <v>43255</v>
      </c>
      <c r="H10201" s="98"/>
      <c r="I10201" s="123" t="str">
        <f t="shared" si="159"/>
        <v/>
      </c>
      <c r="J10201" s="123"/>
      <c r="K10201" s="123"/>
      <c r="L10201" s="123"/>
      <c r="M10201" s="98" t="s">
        <v>15951</v>
      </c>
      <c r="N10201" s="118"/>
    </row>
    <row r="10202" spans="1:14" x14ac:dyDescent="0.25">
      <c r="A10202" s="130">
        <v>11256088000123</v>
      </c>
      <c r="B10202" s="98" t="s">
        <v>11815</v>
      </c>
      <c r="C10202" s="123" t="s">
        <v>2758</v>
      </c>
      <c r="D10202" s="98" t="s">
        <v>13671</v>
      </c>
      <c r="E10202" s="98" t="s">
        <v>13660</v>
      </c>
      <c r="F10202" s="124">
        <v>14.58</v>
      </c>
      <c r="G10202" s="112">
        <v>41275</v>
      </c>
      <c r="H10202" s="98"/>
      <c r="I10202" s="123" t="str">
        <f t="shared" si="159"/>
        <v/>
      </c>
      <c r="J10202" s="123"/>
      <c r="K10202" s="123"/>
      <c r="L10202" s="123"/>
      <c r="M10202" s="98" t="s">
        <v>15310</v>
      </c>
      <c r="N10202" s="118"/>
    </row>
    <row r="10203" spans="1:14" x14ac:dyDescent="0.25">
      <c r="A10203" s="130">
        <v>27150549000119</v>
      </c>
      <c r="B10203" s="98" t="s">
        <v>11828</v>
      </c>
      <c r="C10203" s="123" t="s">
        <v>821</v>
      </c>
      <c r="D10203" s="98" t="s">
        <v>13671</v>
      </c>
      <c r="E10203" s="98" t="s">
        <v>13660</v>
      </c>
      <c r="F10203" s="124">
        <v>12.79</v>
      </c>
      <c r="G10203" s="112">
        <v>43654</v>
      </c>
      <c r="H10203" s="98"/>
      <c r="I10203" s="123" t="str">
        <f t="shared" si="159"/>
        <v/>
      </c>
      <c r="J10203" s="123"/>
      <c r="K10203" s="123"/>
      <c r="L10203" s="123"/>
      <c r="M10203" s="98"/>
      <c r="N10203" s="118"/>
    </row>
    <row r="10204" spans="1:14" x14ac:dyDescent="0.25">
      <c r="A10204" s="130">
        <v>29128741000134</v>
      </c>
      <c r="B10204" s="98" t="s">
        <v>11835</v>
      </c>
      <c r="C10204" s="123" t="s">
        <v>3513</v>
      </c>
      <c r="D10204" s="98" t="s">
        <v>13671</v>
      </c>
      <c r="E10204" s="98" t="s">
        <v>13660</v>
      </c>
      <c r="F10204" s="124">
        <v>11</v>
      </c>
      <c r="G10204" s="112">
        <v>41275</v>
      </c>
      <c r="H10204" s="98"/>
      <c r="I10204" s="123" t="str">
        <f t="shared" si="159"/>
        <v/>
      </c>
      <c r="J10204" s="123"/>
      <c r="K10204" s="123"/>
      <c r="L10204" s="123"/>
      <c r="M10204" s="98" t="s">
        <v>15957</v>
      </c>
      <c r="N10204" s="118"/>
    </row>
    <row r="10205" spans="1:14" x14ac:dyDescent="0.25">
      <c r="A10205" s="130">
        <v>7616162000106</v>
      </c>
      <c r="B10205" s="98" t="s">
        <v>11859</v>
      </c>
      <c r="C10205" s="123" t="s">
        <v>634</v>
      </c>
      <c r="D10205" s="98" t="s">
        <v>13671</v>
      </c>
      <c r="E10205" s="98" t="s">
        <v>13660</v>
      </c>
      <c r="F10205" s="124">
        <v>13.29</v>
      </c>
      <c r="G10205" s="112">
        <v>41275</v>
      </c>
      <c r="H10205" s="98"/>
      <c r="I10205" s="123" t="str">
        <f t="shared" si="159"/>
        <v/>
      </c>
      <c r="J10205" s="123"/>
      <c r="K10205" s="123"/>
      <c r="L10205" s="123"/>
      <c r="M10205" s="98" t="s">
        <v>13969</v>
      </c>
      <c r="N10205" s="118"/>
    </row>
    <row r="10206" spans="1:14" x14ac:dyDescent="0.25">
      <c r="A10206" s="130">
        <v>3507530000119</v>
      </c>
      <c r="B10206" s="98" t="s">
        <v>11879</v>
      </c>
      <c r="C10206" s="123" t="s">
        <v>2274</v>
      </c>
      <c r="D10206" s="98" t="s">
        <v>13671</v>
      </c>
      <c r="E10206" s="98" t="s">
        <v>13660</v>
      </c>
      <c r="F10206" s="124">
        <v>11</v>
      </c>
      <c r="G10206" s="112">
        <v>42606</v>
      </c>
      <c r="H10206" s="98"/>
      <c r="I10206" s="123" t="str">
        <f t="shared" si="159"/>
        <v/>
      </c>
      <c r="J10206" s="123"/>
      <c r="K10206" s="123"/>
      <c r="L10206" s="123"/>
      <c r="M10206" s="98" t="s">
        <v>14939</v>
      </c>
      <c r="N10206" s="118"/>
    </row>
    <row r="10207" spans="1:14" x14ac:dyDescent="0.25">
      <c r="A10207" s="130">
        <v>965145000127</v>
      </c>
      <c r="B10207" s="98" t="s">
        <v>11895</v>
      </c>
      <c r="C10207" s="123" t="s">
        <v>2274</v>
      </c>
      <c r="D10207" s="98" t="s">
        <v>13671</v>
      </c>
      <c r="E10207" s="98" t="s">
        <v>13660</v>
      </c>
      <c r="F10207" s="124">
        <v>20.37</v>
      </c>
      <c r="G10207" s="112">
        <v>42705</v>
      </c>
      <c r="H10207" s="98"/>
      <c r="I10207" s="123" t="str">
        <f t="shared" si="159"/>
        <v/>
      </c>
      <c r="J10207" s="123"/>
      <c r="K10207" s="123"/>
      <c r="L10207" s="123"/>
      <c r="M10207" s="98" t="s">
        <v>14942</v>
      </c>
      <c r="N10207" s="118"/>
    </row>
    <row r="10208" spans="1:14" x14ac:dyDescent="0.25">
      <c r="A10208" s="130">
        <v>76105634000170</v>
      </c>
      <c r="B10208" s="98" t="s">
        <v>11902</v>
      </c>
      <c r="C10208" s="123" t="s">
        <v>3143</v>
      </c>
      <c r="D10208" s="98" t="s">
        <v>13671</v>
      </c>
      <c r="E10208" s="98" t="s">
        <v>13660</v>
      </c>
      <c r="F10208" s="124">
        <v>14</v>
      </c>
      <c r="G10208" s="112">
        <v>41275</v>
      </c>
      <c r="H10208" s="98"/>
      <c r="I10208" s="123" t="str">
        <f t="shared" si="159"/>
        <v/>
      </c>
      <c r="J10208" s="123"/>
      <c r="K10208" s="123"/>
      <c r="L10208" s="123"/>
      <c r="M10208" s="98"/>
      <c r="N10208" s="118"/>
    </row>
    <row r="10209" spans="1:14" x14ac:dyDescent="0.25">
      <c r="A10209" s="130">
        <v>76970326000103</v>
      </c>
      <c r="B10209" s="98" t="s">
        <v>11905</v>
      </c>
      <c r="C10209" s="123" t="s">
        <v>3143</v>
      </c>
      <c r="D10209" s="98" t="s">
        <v>13671</v>
      </c>
      <c r="E10209" s="98" t="s">
        <v>13660</v>
      </c>
      <c r="F10209" s="124">
        <v>12</v>
      </c>
      <c r="G10209" s="112">
        <v>41275</v>
      </c>
      <c r="H10209" s="98"/>
      <c r="I10209" s="123" t="str">
        <f t="shared" si="159"/>
        <v/>
      </c>
      <c r="J10209" s="123"/>
      <c r="K10209" s="123"/>
      <c r="L10209" s="123"/>
      <c r="M10209" s="98" t="s">
        <v>15705</v>
      </c>
      <c r="N10209" s="118"/>
    </row>
    <row r="10210" spans="1:14" x14ac:dyDescent="0.25">
      <c r="A10210" s="130">
        <v>45331188000199</v>
      </c>
      <c r="B10210" s="98" t="s">
        <v>11914</v>
      </c>
      <c r="C10210" s="123" t="s">
        <v>4626</v>
      </c>
      <c r="D10210" s="98" t="s">
        <v>13671</v>
      </c>
      <c r="E10210" s="98" t="s">
        <v>13660</v>
      </c>
      <c r="F10210" s="124">
        <v>20</v>
      </c>
      <c r="G10210" s="112">
        <v>44075</v>
      </c>
      <c r="H10210" s="98"/>
      <c r="I10210" s="123" t="str">
        <f t="shared" si="159"/>
        <v/>
      </c>
      <c r="J10210" s="123"/>
      <c r="K10210" s="123"/>
      <c r="L10210" s="123"/>
      <c r="M10210" s="98"/>
      <c r="N10210" s="118"/>
    </row>
    <row r="10211" spans="1:14" x14ac:dyDescent="0.25">
      <c r="A10211" s="130">
        <v>18715508000131</v>
      </c>
      <c r="B10211" s="98" t="s">
        <v>11924</v>
      </c>
      <c r="C10211" s="123" t="s">
        <v>1356</v>
      </c>
      <c r="D10211" s="98" t="s">
        <v>13671</v>
      </c>
      <c r="E10211" s="98" t="s">
        <v>13660</v>
      </c>
      <c r="F10211" s="124">
        <v>22</v>
      </c>
      <c r="G10211" s="112">
        <v>41821</v>
      </c>
      <c r="H10211" s="98"/>
      <c r="I10211" s="123" t="str">
        <f t="shared" si="159"/>
        <v/>
      </c>
      <c r="J10211" s="123"/>
      <c r="K10211" s="123"/>
      <c r="L10211" s="123"/>
      <c r="M10211" s="98" t="s">
        <v>14565</v>
      </c>
      <c r="N10211" s="118"/>
    </row>
    <row r="10212" spans="1:14" x14ac:dyDescent="0.25">
      <c r="A10212" s="130">
        <v>19875046000182</v>
      </c>
      <c r="B10212" s="98" t="s">
        <v>11937</v>
      </c>
      <c r="C10212" s="123" t="s">
        <v>1356</v>
      </c>
      <c r="D10212" s="98" t="s">
        <v>13671</v>
      </c>
      <c r="E10212" s="98" t="s">
        <v>13660</v>
      </c>
      <c r="F10212" s="124">
        <v>21.29</v>
      </c>
      <c r="G10212" s="112">
        <v>43278</v>
      </c>
      <c r="H10212" s="98"/>
      <c r="I10212" s="123" t="str">
        <f t="shared" si="159"/>
        <v/>
      </c>
      <c r="J10212" s="123"/>
      <c r="K10212" s="123"/>
      <c r="L10212" s="123"/>
      <c r="M10212" s="98" t="s">
        <v>14577</v>
      </c>
      <c r="N10212" s="118"/>
    </row>
    <row r="10213" spans="1:14" x14ac:dyDescent="0.25">
      <c r="A10213" s="130">
        <v>10273548000169</v>
      </c>
      <c r="B10213" s="98" t="s">
        <v>11947</v>
      </c>
      <c r="C10213" s="123" t="s">
        <v>2758</v>
      </c>
      <c r="D10213" s="98" t="s">
        <v>13671</v>
      </c>
      <c r="E10213" s="98" t="s">
        <v>13660</v>
      </c>
      <c r="F10213" s="124">
        <v>11</v>
      </c>
      <c r="G10213" s="112">
        <v>41275</v>
      </c>
      <c r="H10213" s="98"/>
      <c r="I10213" s="123" t="str">
        <f t="shared" si="159"/>
        <v/>
      </c>
      <c r="J10213" s="123"/>
      <c r="K10213" s="123"/>
      <c r="L10213" s="123"/>
      <c r="M10213" s="98" t="s">
        <v>15326</v>
      </c>
      <c r="N10213" s="118"/>
    </row>
    <row r="10214" spans="1:14" x14ac:dyDescent="0.25">
      <c r="A10214" s="130">
        <v>47492806000108</v>
      </c>
      <c r="B10214" s="98" t="s">
        <v>11971</v>
      </c>
      <c r="C10214" s="123" t="s">
        <v>4626</v>
      </c>
      <c r="D10214" s="98" t="s">
        <v>13671</v>
      </c>
      <c r="E10214" s="98" t="s">
        <v>13660</v>
      </c>
      <c r="F10214" s="124">
        <v>25</v>
      </c>
      <c r="G10214" s="112">
        <v>43524</v>
      </c>
      <c r="H10214" s="98"/>
      <c r="I10214" s="123" t="str">
        <f t="shared" si="159"/>
        <v/>
      </c>
      <c r="J10214" s="123"/>
      <c r="K10214" s="123"/>
      <c r="L10214" s="123"/>
      <c r="M10214" s="98"/>
      <c r="N10214" s="118"/>
    </row>
    <row r="10215" spans="1:14" x14ac:dyDescent="0.25">
      <c r="A10215" s="130">
        <v>3533064000146</v>
      </c>
      <c r="B10215" s="98" t="s">
        <v>11972</v>
      </c>
      <c r="C10215" s="123" t="s">
        <v>2274</v>
      </c>
      <c r="D10215" s="98" t="s">
        <v>13671</v>
      </c>
      <c r="E10215" s="98" t="s">
        <v>13660</v>
      </c>
      <c r="F10215" s="124">
        <v>28</v>
      </c>
      <c r="G10215" s="112">
        <v>44197</v>
      </c>
      <c r="H10215" s="98"/>
      <c r="I10215" s="123" t="str">
        <f t="shared" si="159"/>
        <v/>
      </c>
      <c r="J10215" s="123"/>
      <c r="K10215" s="123"/>
      <c r="L10215" s="123"/>
      <c r="M10215" s="98"/>
      <c r="N10215" s="118"/>
    </row>
    <row r="10216" spans="1:14" x14ac:dyDescent="0.25">
      <c r="A10216" s="130">
        <v>1302728000130</v>
      </c>
      <c r="B10216" s="98" t="s">
        <v>11976</v>
      </c>
      <c r="C10216" s="123" t="s">
        <v>901</v>
      </c>
      <c r="D10216" s="98" t="s">
        <v>13671</v>
      </c>
      <c r="E10216" s="98" t="s">
        <v>13660</v>
      </c>
      <c r="F10216" s="124">
        <v>20.63</v>
      </c>
      <c r="G10216" s="112">
        <v>43497</v>
      </c>
      <c r="H10216" s="98"/>
      <c r="I10216" s="123" t="str">
        <f t="shared" si="159"/>
        <v/>
      </c>
      <c r="J10216" s="123"/>
      <c r="K10216" s="123"/>
      <c r="L10216" s="123"/>
      <c r="M10216" s="98"/>
      <c r="N10216" s="118"/>
    </row>
    <row r="10217" spans="1:14" x14ac:dyDescent="0.25">
      <c r="A10217" s="130">
        <v>11097391000120</v>
      </c>
      <c r="B10217" s="98" t="s">
        <v>11977</v>
      </c>
      <c r="C10217" s="123" t="s">
        <v>2758</v>
      </c>
      <c r="D10217" s="98" t="s">
        <v>13671</v>
      </c>
      <c r="E10217" s="98" t="s">
        <v>13660</v>
      </c>
      <c r="F10217" s="124">
        <v>11</v>
      </c>
      <c r="G10217" s="112">
        <v>41275</v>
      </c>
      <c r="H10217" s="98"/>
      <c r="I10217" s="123" t="str">
        <f t="shared" si="159"/>
        <v/>
      </c>
      <c r="J10217" s="123"/>
      <c r="K10217" s="123"/>
      <c r="L10217" s="123"/>
      <c r="M10217" s="98" t="s">
        <v>15332</v>
      </c>
      <c r="N10217" s="118"/>
    </row>
    <row r="10218" spans="1:14" x14ac:dyDescent="0.25">
      <c r="A10218" s="130">
        <v>83754044000134</v>
      </c>
      <c r="B10218" s="98" t="s">
        <v>11979</v>
      </c>
      <c r="C10218" s="123" t="s">
        <v>4289</v>
      </c>
      <c r="D10218" s="98" t="s">
        <v>13671</v>
      </c>
      <c r="E10218" s="98" t="s">
        <v>13660</v>
      </c>
      <c r="F10218" s="124">
        <v>22</v>
      </c>
      <c r="G10218" s="112">
        <v>42005</v>
      </c>
      <c r="H10218" s="98"/>
      <c r="I10218" s="123" t="str">
        <f t="shared" si="159"/>
        <v/>
      </c>
      <c r="J10218" s="123"/>
      <c r="K10218" s="123"/>
      <c r="L10218" s="123"/>
      <c r="M10218" s="98" t="s">
        <v>16603</v>
      </c>
      <c r="N10218" s="118"/>
    </row>
    <row r="10219" spans="1:14" x14ac:dyDescent="0.25">
      <c r="A10219" s="130">
        <v>11358165000156</v>
      </c>
      <c r="B10219" s="98" t="s">
        <v>11984</v>
      </c>
      <c r="C10219" s="123" t="s">
        <v>2758</v>
      </c>
      <c r="D10219" s="98" t="s">
        <v>13671</v>
      </c>
      <c r="E10219" s="98" t="s">
        <v>13660</v>
      </c>
      <c r="F10219" s="124">
        <v>22</v>
      </c>
      <c r="G10219" s="112">
        <v>42217</v>
      </c>
      <c r="H10219" s="98"/>
      <c r="I10219" s="123" t="str">
        <f t="shared" si="159"/>
        <v/>
      </c>
      <c r="J10219" s="123"/>
      <c r="K10219" s="123"/>
      <c r="L10219" s="123"/>
      <c r="M10219" s="98" t="s">
        <v>15340</v>
      </c>
      <c r="N10219" s="118"/>
    </row>
    <row r="10220" spans="1:14" x14ac:dyDescent="0.25">
      <c r="A10220" s="130">
        <v>18114272000188</v>
      </c>
      <c r="B10220" s="98" t="s">
        <v>11998</v>
      </c>
      <c r="C10220" s="123" t="s">
        <v>1356</v>
      </c>
      <c r="D10220" s="98" t="s">
        <v>13671</v>
      </c>
      <c r="E10220" s="98" t="s">
        <v>13660</v>
      </c>
      <c r="F10220" s="124">
        <v>19.739999999999998</v>
      </c>
      <c r="G10220" s="112">
        <v>41275</v>
      </c>
      <c r="H10220" s="98"/>
      <c r="I10220" s="123" t="str">
        <f t="shared" si="159"/>
        <v/>
      </c>
      <c r="J10220" s="123"/>
      <c r="K10220" s="123"/>
      <c r="L10220" s="123"/>
      <c r="M10220" s="98"/>
      <c r="N10220" s="118"/>
    </row>
    <row r="10221" spans="1:14" x14ac:dyDescent="0.25">
      <c r="A10221" s="130">
        <v>28564177000130</v>
      </c>
      <c r="B10221" s="98" t="s">
        <v>12020</v>
      </c>
      <c r="C10221" s="123" t="s">
        <v>3513</v>
      </c>
      <c r="D10221" s="98" t="s">
        <v>13671</v>
      </c>
      <c r="E10221" s="98" t="s">
        <v>13660</v>
      </c>
      <c r="F10221" s="124">
        <v>11.4</v>
      </c>
      <c r="G10221" s="112">
        <v>41275</v>
      </c>
      <c r="H10221" s="98"/>
      <c r="I10221" s="123" t="str">
        <f t="shared" si="159"/>
        <v/>
      </c>
      <c r="J10221" s="123"/>
      <c r="K10221" s="123"/>
      <c r="L10221" s="123"/>
      <c r="M10221" s="98" t="s">
        <v>15967</v>
      </c>
      <c r="N10221" s="118"/>
    </row>
    <row r="10222" spans="1:14" x14ac:dyDescent="0.25">
      <c r="A10222" s="130">
        <v>29138328000150</v>
      </c>
      <c r="B10222" s="98" t="s">
        <v>12022</v>
      </c>
      <c r="C10222" s="123" t="s">
        <v>3513</v>
      </c>
      <c r="D10222" s="98" t="s">
        <v>13671</v>
      </c>
      <c r="E10222" s="98" t="s">
        <v>13660</v>
      </c>
      <c r="F10222" s="124">
        <v>14</v>
      </c>
      <c r="G10222" s="112">
        <v>41974</v>
      </c>
      <c r="H10222" s="98"/>
      <c r="I10222" s="123" t="str">
        <f t="shared" si="159"/>
        <v/>
      </c>
      <c r="J10222" s="123"/>
      <c r="K10222" s="123"/>
      <c r="L10222" s="123"/>
      <c r="M10222" s="98" t="s">
        <v>15973</v>
      </c>
      <c r="N10222" s="118"/>
    </row>
    <row r="10223" spans="1:14" x14ac:dyDescent="0.25">
      <c r="A10223" s="130">
        <v>6554174000182</v>
      </c>
      <c r="B10223" s="98" t="s">
        <v>12042</v>
      </c>
      <c r="C10223" s="123" t="s">
        <v>2926</v>
      </c>
      <c r="D10223" s="98" t="s">
        <v>13671</v>
      </c>
      <c r="E10223" s="98" t="s">
        <v>13660</v>
      </c>
      <c r="F10223" s="124">
        <v>12</v>
      </c>
      <c r="G10223" s="112">
        <v>43046</v>
      </c>
      <c r="H10223" s="98"/>
      <c r="I10223" s="123" t="str">
        <f t="shared" si="159"/>
        <v/>
      </c>
      <c r="J10223" s="123"/>
      <c r="K10223" s="123"/>
      <c r="L10223" s="123"/>
      <c r="M10223" s="98" t="s">
        <v>15586</v>
      </c>
      <c r="N10223" s="118"/>
    </row>
    <row r="10224" spans="1:14" x14ac:dyDescent="0.25">
      <c r="A10224" s="130">
        <v>87246120000151</v>
      </c>
      <c r="B10224" s="98" t="s">
        <v>12049</v>
      </c>
      <c r="C10224" s="123" t="s">
        <v>3812</v>
      </c>
      <c r="D10224" s="98" t="s">
        <v>13671</v>
      </c>
      <c r="E10224" s="98" t="s">
        <v>13660</v>
      </c>
      <c r="F10224" s="124">
        <v>21.74</v>
      </c>
      <c r="G10224" s="112">
        <v>41275</v>
      </c>
      <c r="H10224" s="98"/>
      <c r="I10224" s="123" t="str">
        <f t="shared" si="159"/>
        <v/>
      </c>
      <c r="J10224" s="123"/>
      <c r="K10224" s="123"/>
      <c r="L10224" s="123"/>
      <c r="M10224" s="98"/>
      <c r="N10224" s="118"/>
    </row>
    <row r="10225" spans="1:14" x14ac:dyDescent="0.25">
      <c r="A10225" s="130">
        <v>18301028000124</v>
      </c>
      <c r="B10225" s="98" t="s">
        <v>12050</v>
      </c>
      <c r="C10225" s="123" t="s">
        <v>1356</v>
      </c>
      <c r="D10225" s="98" t="s">
        <v>13671</v>
      </c>
      <c r="E10225" s="98" t="s">
        <v>13660</v>
      </c>
      <c r="F10225" s="124">
        <v>11</v>
      </c>
      <c r="G10225" s="112">
        <v>42370</v>
      </c>
      <c r="H10225" s="98"/>
      <c r="I10225" s="123" t="str">
        <f t="shared" si="159"/>
        <v/>
      </c>
      <c r="J10225" s="123"/>
      <c r="K10225" s="123"/>
      <c r="L10225" s="123"/>
      <c r="M10225" s="98" t="s">
        <v>14597</v>
      </c>
      <c r="N10225" s="118"/>
    </row>
    <row r="10226" spans="1:14" x14ac:dyDescent="0.25">
      <c r="A10226" s="130">
        <v>23563067000130</v>
      </c>
      <c r="B10226" s="98" t="s">
        <v>12054</v>
      </c>
      <c r="C10226" s="123" t="s">
        <v>634</v>
      </c>
      <c r="D10226" s="98" t="s">
        <v>13671</v>
      </c>
      <c r="E10226" s="98" t="s">
        <v>13660</v>
      </c>
      <c r="F10226" s="124">
        <v>14.91</v>
      </c>
      <c r="G10226" s="112">
        <v>43485</v>
      </c>
      <c r="H10226" s="98"/>
      <c r="I10226" s="123" t="str">
        <f t="shared" si="159"/>
        <v/>
      </c>
      <c r="J10226" s="123"/>
      <c r="K10226" s="123"/>
      <c r="L10226" s="123"/>
      <c r="M10226" s="98"/>
      <c r="N10226" s="118"/>
    </row>
    <row r="10227" spans="1:14" x14ac:dyDescent="0.25">
      <c r="A10227" s="130">
        <v>11040870000100</v>
      </c>
      <c r="B10227" s="98" t="s">
        <v>12057</v>
      </c>
      <c r="C10227" s="123" t="s">
        <v>2758</v>
      </c>
      <c r="D10227" s="98" t="s">
        <v>13671</v>
      </c>
      <c r="E10227" s="98" t="s">
        <v>13660</v>
      </c>
      <c r="F10227" s="124">
        <v>11</v>
      </c>
      <c r="G10227" s="112">
        <v>43230</v>
      </c>
      <c r="H10227" s="98"/>
      <c r="I10227" s="123" t="str">
        <f t="shared" si="159"/>
        <v/>
      </c>
      <c r="J10227" s="123"/>
      <c r="K10227" s="123"/>
      <c r="L10227" s="123"/>
      <c r="M10227" s="98"/>
      <c r="N10227" s="118"/>
    </row>
    <row r="10228" spans="1:14" x14ac:dyDescent="0.25">
      <c r="A10228" s="130">
        <v>10113736000120</v>
      </c>
      <c r="B10228" s="98" t="s">
        <v>12086</v>
      </c>
      <c r="C10228" s="123" t="s">
        <v>2758</v>
      </c>
      <c r="D10228" s="98" t="s">
        <v>13671</v>
      </c>
      <c r="E10228" s="98" t="s">
        <v>13660</v>
      </c>
      <c r="F10228" s="124">
        <v>11</v>
      </c>
      <c r="G10228" s="112">
        <v>40332</v>
      </c>
      <c r="H10228" s="98"/>
      <c r="I10228" s="123" t="str">
        <f t="shared" si="159"/>
        <v/>
      </c>
      <c r="J10228" s="123"/>
      <c r="K10228" s="123"/>
      <c r="L10228" s="123"/>
      <c r="M10228" s="98" t="s">
        <v>15354</v>
      </c>
      <c r="N10228" s="118"/>
    </row>
    <row r="10229" spans="1:14" x14ac:dyDescent="0.25">
      <c r="A10229" s="130">
        <v>76206606000140</v>
      </c>
      <c r="B10229" s="98" t="s">
        <v>12106</v>
      </c>
      <c r="C10229" s="123" t="s">
        <v>3143</v>
      </c>
      <c r="D10229" s="98" t="s">
        <v>13671</v>
      </c>
      <c r="E10229" s="98" t="s">
        <v>13660</v>
      </c>
      <c r="F10229" s="124">
        <v>15</v>
      </c>
      <c r="G10229" s="112">
        <v>43922</v>
      </c>
      <c r="H10229" s="98"/>
      <c r="I10229" s="123" t="str">
        <f t="shared" si="159"/>
        <v/>
      </c>
      <c r="J10229" s="123"/>
      <c r="K10229" s="123"/>
      <c r="L10229" s="123"/>
      <c r="M10229" s="98"/>
      <c r="N10229" s="118"/>
    </row>
    <row r="10230" spans="1:14" x14ac:dyDescent="0.25">
      <c r="A10230" s="130">
        <v>77816510000166</v>
      </c>
      <c r="B10230" s="98" t="s">
        <v>12108</v>
      </c>
      <c r="C10230" s="123" t="s">
        <v>3143</v>
      </c>
      <c r="D10230" s="98" t="s">
        <v>13671</v>
      </c>
      <c r="E10230" s="98" t="s">
        <v>13660</v>
      </c>
      <c r="F10230" s="124">
        <v>17.61</v>
      </c>
      <c r="G10230" s="112">
        <v>41275</v>
      </c>
      <c r="H10230" s="98"/>
      <c r="I10230" s="123" t="str">
        <f t="shared" si="159"/>
        <v/>
      </c>
      <c r="J10230" s="123"/>
      <c r="K10230" s="123"/>
      <c r="L10230" s="123"/>
      <c r="M10230" s="98" t="s">
        <v>15739</v>
      </c>
      <c r="N10230" s="118"/>
    </row>
    <row r="10231" spans="1:14" x14ac:dyDescent="0.25">
      <c r="A10231" s="130">
        <v>46523072000114</v>
      </c>
      <c r="B10231" s="98" t="s">
        <v>12109</v>
      </c>
      <c r="C10231" s="123" t="s">
        <v>4626</v>
      </c>
      <c r="D10231" s="98" t="s">
        <v>13671</v>
      </c>
      <c r="E10231" s="98" t="s">
        <v>13660</v>
      </c>
      <c r="F10231" s="124">
        <v>19.22</v>
      </c>
      <c r="G10231" s="112">
        <v>41275</v>
      </c>
      <c r="H10231" s="98"/>
      <c r="I10231" s="123" t="str">
        <f t="shared" si="159"/>
        <v/>
      </c>
      <c r="J10231" s="123"/>
      <c r="K10231" s="123"/>
      <c r="L10231" s="123"/>
      <c r="M10231" s="98" t="s">
        <v>16747</v>
      </c>
      <c r="N10231" s="118"/>
    </row>
    <row r="10232" spans="1:14" x14ac:dyDescent="0.25">
      <c r="A10232" s="130">
        <v>44518371000135</v>
      </c>
      <c r="B10232" s="98" t="s">
        <v>12120</v>
      </c>
      <c r="C10232" s="123" t="s">
        <v>4626</v>
      </c>
      <c r="D10232" s="98" t="s">
        <v>13671</v>
      </c>
      <c r="E10232" s="98" t="s">
        <v>13660</v>
      </c>
      <c r="F10232" s="124">
        <v>22</v>
      </c>
      <c r="G10232" s="112">
        <v>43756</v>
      </c>
      <c r="H10232" s="98"/>
      <c r="I10232" s="123" t="str">
        <f t="shared" si="159"/>
        <v/>
      </c>
      <c r="J10232" s="123"/>
      <c r="K10232" s="123"/>
      <c r="L10232" s="123"/>
      <c r="M10232" s="98"/>
      <c r="N10232" s="118"/>
    </row>
    <row r="10233" spans="1:14" x14ac:dyDescent="0.25">
      <c r="A10233" s="130">
        <v>1612092000123</v>
      </c>
      <c r="B10233" s="98" t="s">
        <v>12137</v>
      </c>
      <c r="C10233" s="123" t="s">
        <v>901</v>
      </c>
      <c r="D10233" s="98" t="s">
        <v>13671</v>
      </c>
      <c r="E10233" s="98" t="s">
        <v>13660</v>
      </c>
      <c r="F10233" s="124">
        <v>13.17</v>
      </c>
      <c r="G10233" s="112">
        <v>43371</v>
      </c>
      <c r="H10233" s="98"/>
      <c r="I10233" s="123" t="str">
        <f t="shared" si="159"/>
        <v/>
      </c>
      <c r="J10233" s="123"/>
      <c r="K10233" s="123"/>
      <c r="L10233" s="123"/>
      <c r="M10233" s="98"/>
      <c r="N10233" s="118"/>
    </row>
    <row r="10234" spans="1:14" x14ac:dyDescent="0.25">
      <c r="A10234" s="130">
        <v>394601000126</v>
      </c>
      <c r="B10234" s="98" t="s">
        <v>14066</v>
      </c>
      <c r="C10234" s="123" t="s">
        <v>819</v>
      </c>
      <c r="D10234" s="98" t="s">
        <v>13671</v>
      </c>
      <c r="E10234" s="98" t="s">
        <v>13660</v>
      </c>
      <c r="F10234" s="124">
        <v>22</v>
      </c>
      <c r="G10234" s="112">
        <v>43011</v>
      </c>
      <c r="H10234" s="98"/>
      <c r="I10234" s="123" t="str">
        <f t="shared" si="159"/>
        <v/>
      </c>
      <c r="J10234" s="123"/>
      <c r="K10234" s="123"/>
      <c r="L10234" s="123"/>
      <c r="M10234" s="98" t="s">
        <v>14067</v>
      </c>
      <c r="N10234" s="118"/>
    </row>
    <row r="10235" spans="1:14" x14ac:dyDescent="0.25">
      <c r="A10235" s="130">
        <v>13937032000160</v>
      </c>
      <c r="B10235" s="98" t="s">
        <v>13885</v>
      </c>
      <c r="C10235" s="123" t="s">
        <v>215</v>
      </c>
      <c r="D10235" s="98" t="s">
        <v>13671</v>
      </c>
      <c r="E10235" s="98" t="s">
        <v>13660</v>
      </c>
      <c r="F10235" s="124">
        <v>24</v>
      </c>
      <c r="G10235" s="112">
        <v>43974</v>
      </c>
      <c r="H10235" s="98"/>
      <c r="I10235" s="123" t="str">
        <f t="shared" si="159"/>
        <v/>
      </c>
      <c r="J10235" s="123"/>
      <c r="K10235" s="123"/>
      <c r="L10235" s="123"/>
      <c r="M10235" s="98"/>
      <c r="N10235" s="118"/>
    </row>
    <row r="10236" spans="1:14" x14ac:dyDescent="0.25">
      <c r="A10236" s="130">
        <v>8761124000100</v>
      </c>
      <c r="B10236" s="98" t="s">
        <v>15172</v>
      </c>
      <c r="C10236" s="123" t="s">
        <v>2554</v>
      </c>
      <c r="D10236" s="98" t="s">
        <v>13671</v>
      </c>
      <c r="E10236" s="98" t="s">
        <v>13660</v>
      </c>
      <c r="F10236" s="124">
        <v>28</v>
      </c>
      <c r="G10236" s="112">
        <v>44006</v>
      </c>
      <c r="H10236" s="98"/>
      <c r="I10236" s="123" t="str">
        <f t="shared" si="159"/>
        <v/>
      </c>
      <c r="J10236" s="123"/>
      <c r="K10236" s="123"/>
      <c r="L10236" s="123"/>
      <c r="M10236" s="98"/>
      <c r="N10236" s="118"/>
    </row>
    <row r="10237" spans="1:14" x14ac:dyDescent="0.25">
      <c r="A10237" s="130">
        <v>12200176000176</v>
      </c>
      <c r="B10237" s="98" t="s">
        <v>13716</v>
      </c>
      <c r="C10237" s="123" t="s">
        <v>29</v>
      </c>
      <c r="D10237" s="98" t="s">
        <v>13671</v>
      </c>
      <c r="E10237" s="98" t="s">
        <v>13660</v>
      </c>
      <c r="F10237" s="124">
        <v>28</v>
      </c>
      <c r="G10237" s="112">
        <v>43922</v>
      </c>
      <c r="H10237" s="98"/>
      <c r="I10237" s="123" t="str">
        <f t="shared" si="159"/>
        <v/>
      </c>
      <c r="J10237" s="123"/>
      <c r="K10237" s="123"/>
      <c r="L10237" s="123"/>
      <c r="M10237" s="98"/>
      <c r="N10237" s="118"/>
    </row>
    <row r="10238" spans="1:14" x14ac:dyDescent="0.25">
      <c r="A10238" s="130">
        <v>10571982000125</v>
      </c>
      <c r="B10238" s="98" t="s">
        <v>15362</v>
      </c>
      <c r="C10238" s="123" t="s">
        <v>2758</v>
      </c>
      <c r="D10238" s="98" t="s">
        <v>13671</v>
      </c>
      <c r="E10238" s="98" t="s">
        <v>13660</v>
      </c>
      <c r="F10238" s="124">
        <v>28</v>
      </c>
      <c r="G10238" s="112">
        <v>44044</v>
      </c>
      <c r="H10238" s="98"/>
      <c r="I10238" s="123" t="str">
        <f t="shared" si="159"/>
        <v/>
      </c>
      <c r="J10238" s="123"/>
      <c r="K10238" s="123"/>
      <c r="L10238" s="123"/>
      <c r="M10238" s="98" t="s">
        <v>17042</v>
      </c>
      <c r="N10238" s="118" t="s">
        <v>10977</v>
      </c>
    </row>
    <row r="10239" spans="1:14" x14ac:dyDescent="0.25">
      <c r="A10239" s="130">
        <v>394585000171</v>
      </c>
      <c r="B10239" s="98" t="s">
        <v>16146</v>
      </c>
      <c r="C10239" s="123" t="s">
        <v>3747</v>
      </c>
      <c r="D10239" s="98" t="s">
        <v>13671</v>
      </c>
      <c r="E10239" s="98" t="s">
        <v>13660</v>
      </c>
      <c r="F10239" s="124">
        <v>11.5</v>
      </c>
      <c r="G10239" s="112">
        <v>40956</v>
      </c>
      <c r="H10239" s="98"/>
      <c r="I10239" s="123" t="str">
        <f t="shared" si="159"/>
        <v/>
      </c>
      <c r="J10239" s="123"/>
      <c r="K10239" s="123"/>
      <c r="L10239" s="123"/>
      <c r="M10239" s="98" t="s">
        <v>16147</v>
      </c>
      <c r="N10239" s="118"/>
    </row>
    <row r="10240" spans="1:14" x14ac:dyDescent="0.25">
      <c r="A10240" s="130">
        <v>84012012000126</v>
      </c>
      <c r="B10240" s="98" t="s">
        <v>16174</v>
      </c>
      <c r="C10240" s="123" t="s">
        <v>3798</v>
      </c>
      <c r="D10240" s="98" t="s">
        <v>13671</v>
      </c>
      <c r="E10240" s="98" t="s">
        <v>13660</v>
      </c>
      <c r="F10240" s="124">
        <v>14</v>
      </c>
      <c r="G10240" s="112">
        <v>38279</v>
      </c>
      <c r="H10240" s="98"/>
      <c r="I10240" s="123" t="str">
        <f t="shared" si="159"/>
        <v/>
      </c>
      <c r="J10240" s="123"/>
      <c r="K10240" s="123"/>
      <c r="L10240" s="123"/>
      <c r="M10240" s="98"/>
      <c r="N10240" s="118"/>
    </row>
    <row r="10241" spans="1:14" x14ac:dyDescent="0.25">
      <c r="A10241" s="130">
        <v>13128798000101</v>
      </c>
      <c r="B10241" s="98" t="s">
        <v>16668</v>
      </c>
      <c r="C10241" s="123" t="s">
        <v>4559</v>
      </c>
      <c r="D10241" s="98" t="s">
        <v>13671</v>
      </c>
      <c r="E10241" s="98" t="s">
        <v>13660</v>
      </c>
      <c r="F10241" s="124">
        <v>28</v>
      </c>
      <c r="G10241" s="112">
        <v>43922</v>
      </c>
      <c r="H10241" s="98"/>
      <c r="I10241" s="123" t="str">
        <f t="shared" si="159"/>
        <v/>
      </c>
      <c r="J10241" s="123"/>
      <c r="K10241" s="123"/>
      <c r="L10241" s="123"/>
      <c r="M10241" s="98"/>
      <c r="N10241" s="118"/>
    </row>
    <row r="10242" spans="1:14" x14ac:dyDescent="0.25">
      <c r="A10242" s="130">
        <v>394577000125</v>
      </c>
      <c r="B10242" s="98" t="s">
        <v>13859</v>
      </c>
      <c r="C10242" s="123" t="s">
        <v>197</v>
      </c>
      <c r="D10242" s="98" t="s">
        <v>13671</v>
      </c>
      <c r="E10242" s="98" t="s">
        <v>13660</v>
      </c>
      <c r="F10242" s="124">
        <v>12</v>
      </c>
      <c r="G10242" s="112">
        <v>41275</v>
      </c>
      <c r="H10242" s="98"/>
      <c r="I10242" s="123" t="str">
        <f t="shared" si="159"/>
        <v/>
      </c>
      <c r="J10242" s="123"/>
      <c r="K10242" s="123"/>
      <c r="L10242" s="123"/>
      <c r="M10242" s="98"/>
      <c r="N10242" s="118"/>
    </row>
    <row r="10243" spans="1:14" x14ac:dyDescent="0.25">
      <c r="A10243" s="130">
        <v>4312369000190</v>
      </c>
      <c r="B10243" s="98" t="s">
        <v>13831</v>
      </c>
      <c r="C10243" s="123" t="s">
        <v>133</v>
      </c>
      <c r="D10243" s="98" t="s">
        <v>13671</v>
      </c>
      <c r="E10243" s="98" t="s">
        <v>13660</v>
      </c>
      <c r="F10243" s="124">
        <v>28</v>
      </c>
      <c r="G10243" s="112">
        <v>43922</v>
      </c>
      <c r="H10243" s="98"/>
      <c r="I10243" s="123" t="str">
        <f t="shared" ref="I10243:I10306" si="160">IFERROR(IF(OR(E10243="Ativos", E10243="Aposentados",E10243="Pensionistas"),IF(F10243&gt;=14,"SIM","NÃO"),""),"")</f>
        <v/>
      </c>
      <c r="J10243" s="123"/>
      <c r="K10243" s="123"/>
      <c r="L10243" s="123"/>
      <c r="M10243" s="98"/>
      <c r="N10243" s="118"/>
    </row>
    <row r="10244" spans="1:14" x14ac:dyDescent="0.25">
      <c r="A10244" s="130">
        <v>7954480000179</v>
      </c>
      <c r="B10244" s="98" t="s">
        <v>13986</v>
      </c>
      <c r="C10244" s="123" t="s">
        <v>634</v>
      </c>
      <c r="D10244" s="98" t="s">
        <v>13671</v>
      </c>
      <c r="E10244" s="98" t="s">
        <v>13660</v>
      </c>
      <c r="F10244" s="124">
        <v>28</v>
      </c>
      <c r="G10244" s="112">
        <v>43466</v>
      </c>
      <c r="H10244" s="98"/>
      <c r="I10244" s="123" t="str">
        <f t="shared" si="160"/>
        <v/>
      </c>
      <c r="J10244" s="123"/>
      <c r="K10244" s="123"/>
      <c r="L10244" s="123"/>
      <c r="M10244" s="98"/>
      <c r="N10244" s="118"/>
    </row>
    <row r="10245" spans="1:14" x14ac:dyDescent="0.25">
      <c r="A10245" s="130">
        <v>27080530000143</v>
      </c>
      <c r="B10245" s="98" t="s">
        <v>14082</v>
      </c>
      <c r="C10245" s="123" t="s">
        <v>821</v>
      </c>
      <c r="D10245" s="98" t="s">
        <v>13671</v>
      </c>
      <c r="E10245" s="98" t="s">
        <v>13660</v>
      </c>
      <c r="F10245" s="124">
        <v>14</v>
      </c>
      <c r="G10245" s="112">
        <v>43920</v>
      </c>
      <c r="H10245" s="98"/>
      <c r="I10245" s="123" t="str">
        <f t="shared" si="160"/>
        <v/>
      </c>
      <c r="J10245" s="123"/>
      <c r="K10245" s="123"/>
      <c r="L10245" s="123"/>
      <c r="M10245" s="98"/>
      <c r="N10245" s="118"/>
    </row>
    <row r="10246" spans="1:14" x14ac:dyDescent="0.25">
      <c r="A10246" s="130">
        <v>5054861000176</v>
      </c>
      <c r="B10246" s="98" t="s">
        <v>15086</v>
      </c>
      <c r="C10246" s="123" t="s">
        <v>2413</v>
      </c>
      <c r="D10246" s="98" t="s">
        <v>13671</v>
      </c>
      <c r="E10246" s="98" t="s">
        <v>13660</v>
      </c>
      <c r="F10246" s="124">
        <v>18</v>
      </c>
      <c r="G10246" s="112">
        <v>38743</v>
      </c>
      <c r="H10246" s="98"/>
      <c r="I10246" s="123" t="str">
        <f t="shared" si="160"/>
        <v/>
      </c>
      <c r="J10246" s="123"/>
      <c r="K10246" s="123"/>
      <c r="L10246" s="124"/>
      <c r="M10246" s="98" t="s">
        <v>15087</v>
      </c>
      <c r="N10246" s="118"/>
    </row>
    <row r="10247" spans="1:14" x14ac:dyDescent="0.25">
      <c r="A10247" s="130">
        <v>76416940000128</v>
      </c>
      <c r="B10247" s="98" t="s">
        <v>15744</v>
      </c>
      <c r="C10247" s="123" t="s">
        <v>3143</v>
      </c>
      <c r="D10247" s="98" t="s">
        <v>13671</v>
      </c>
      <c r="E10247" s="98" t="s">
        <v>13660</v>
      </c>
      <c r="F10247" s="124">
        <v>28</v>
      </c>
      <c r="G10247" s="112">
        <v>43928</v>
      </c>
      <c r="H10247" s="98"/>
      <c r="I10247" s="123" t="str">
        <f t="shared" si="160"/>
        <v/>
      </c>
      <c r="J10247" s="123"/>
      <c r="K10247" s="123"/>
      <c r="L10247" s="123"/>
      <c r="M10247" s="98"/>
      <c r="N10247" s="118"/>
    </row>
    <row r="10248" spans="1:14" x14ac:dyDescent="0.25">
      <c r="A10248" s="130">
        <v>6553481000149</v>
      </c>
      <c r="B10248" s="98" t="s">
        <v>15588</v>
      </c>
      <c r="C10248" s="123" t="s">
        <v>2926</v>
      </c>
      <c r="D10248" s="98" t="s">
        <v>13671</v>
      </c>
      <c r="E10248" s="98" t="s">
        <v>13660</v>
      </c>
      <c r="F10248" s="124">
        <v>28</v>
      </c>
      <c r="G10248" s="112">
        <v>43101</v>
      </c>
      <c r="H10248" s="98"/>
      <c r="I10248" s="123" t="str">
        <f t="shared" si="160"/>
        <v/>
      </c>
      <c r="J10248" s="123"/>
      <c r="K10248" s="123"/>
      <c r="L10248" s="123"/>
      <c r="M10248" s="98" t="s">
        <v>15589</v>
      </c>
      <c r="N10248" s="118"/>
    </row>
    <row r="10249" spans="1:14" x14ac:dyDescent="0.25">
      <c r="A10249" s="130">
        <v>42498600000171</v>
      </c>
      <c r="B10249" s="98" t="s">
        <v>15976</v>
      </c>
      <c r="C10249" s="123" t="s">
        <v>3513</v>
      </c>
      <c r="D10249" s="98" t="s">
        <v>13671</v>
      </c>
      <c r="E10249" s="98" t="s">
        <v>13660</v>
      </c>
      <c r="F10249" s="124">
        <v>28</v>
      </c>
      <c r="G10249" s="112">
        <v>42884</v>
      </c>
      <c r="H10249" s="98"/>
      <c r="I10249" s="123" t="str">
        <f t="shared" si="160"/>
        <v/>
      </c>
      <c r="J10249" s="123"/>
      <c r="K10249" s="123"/>
      <c r="L10249" s="123"/>
      <c r="M10249" s="98"/>
      <c r="N10249" s="118"/>
    </row>
    <row r="10250" spans="1:14" x14ac:dyDescent="0.25">
      <c r="A10250" s="130">
        <v>87934675000196</v>
      </c>
      <c r="B10250" s="98" t="s">
        <v>16310</v>
      </c>
      <c r="C10250" s="123" t="s">
        <v>3812</v>
      </c>
      <c r="D10250" s="98" t="s">
        <v>13671</v>
      </c>
      <c r="E10250" s="98" t="s">
        <v>13660</v>
      </c>
      <c r="F10250" s="124">
        <v>14</v>
      </c>
      <c r="G10250" s="112">
        <v>43913</v>
      </c>
      <c r="H10250" s="98"/>
      <c r="I10250" s="123" t="str">
        <f t="shared" si="160"/>
        <v/>
      </c>
      <c r="J10250" s="123"/>
      <c r="K10250" s="123"/>
      <c r="L10250" s="123"/>
      <c r="M10250" s="98"/>
      <c r="N10250" s="118"/>
    </row>
    <row r="10251" spans="1:14" x14ac:dyDescent="0.25">
      <c r="A10251" s="130">
        <v>1786029000103</v>
      </c>
      <c r="B10251" s="98" t="s">
        <v>17019</v>
      </c>
      <c r="C10251" s="123" t="s">
        <v>5227</v>
      </c>
      <c r="D10251" s="98" t="s">
        <v>13671</v>
      </c>
      <c r="E10251" s="98" t="s">
        <v>13660</v>
      </c>
      <c r="F10251" s="124">
        <v>20.2</v>
      </c>
      <c r="G10251" s="112">
        <v>44136</v>
      </c>
      <c r="H10251" s="98"/>
      <c r="I10251" s="123" t="str">
        <f t="shared" si="160"/>
        <v/>
      </c>
      <c r="J10251" s="123"/>
      <c r="K10251" s="123" t="s">
        <v>10977</v>
      </c>
      <c r="L10251" s="123"/>
      <c r="M10251" s="98" t="s">
        <v>17044</v>
      </c>
      <c r="N10251" s="132" t="s">
        <v>10977</v>
      </c>
    </row>
    <row r="10252" spans="1:14" x14ac:dyDescent="0.25">
      <c r="A10252" s="130">
        <v>11049830000120</v>
      </c>
      <c r="B10252" s="98" t="s">
        <v>12149</v>
      </c>
      <c r="C10252" s="123" t="s">
        <v>2758</v>
      </c>
      <c r="D10252" s="98" t="s">
        <v>13671</v>
      </c>
      <c r="E10252" s="98" t="s">
        <v>13660</v>
      </c>
      <c r="F10252" s="124">
        <v>18</v>
      </c>
      <c r="G10252" s="112">
        <v>44136</v>
      </c>
      <c r="H10252" s="98"/>
      <c r="I10252" s="123" t="str">
        <f t="shared" si="160"/>
        <v/>
      </c>
      <c r="J10252" s="123"/>
      <c r="K10252" s="123"/>
      <c r="L10252" s="123"/>
      <c r="M10252" s="98"/>
      <c r="N10252" s="118"/>
    </row>
    <row r="10253" spans="1:14" x14ac:dyDescent="0.25">
      <c r="A10253" s="130">
        <v>27165190000153</v>
      </c>
      <c r="B10253" s="98" t="s">
        <v>12173</v>
      </c>
      <c r="C10253" s="123" t="s">
        <v>821</v>
      </c>
      <c r="D10253" s="98" t="s">
        <v>13671</v>
      </c>
      <c r="E10253" s="98" t="s">
        <v>13660</v>
      </c>
      <c r="F10253" s="124">
        <v>16</v>
      </c>
      <c r="G10253" s="112">
        <v>42278</v>
      </c>
      <c r="H10253" s="98"/>
      <c r="I10253" s="123" t="str">
        <f t="shared" si="160"/>
        <v/>
      </c>
      <c r="J10253" s="123"/>
      <c r="K10253" s="123"/>
      <c r="L10253" s="123"/>
      <c r="M10253" s="98" t="s">
        <v>14084</v>
      </c>
      <c r="N10253" s="118"/>
    </row>
    <row r="10254" spans="1:14" x14ac:dyDescent="0.25">
      <c r="A10254" s="130">
        <v>44959021000104</v>
      </c>
      <c r="B10254" s="98" t="s">
        <v>12176</v>
      </c>
      <c r="C10254" s="123" t="s">
        <v>4626</v>
      </c>
      <c r="D10254" s="98" t="s">
        <v>13671</v>
      </c>
      <c r="E10254" s="98" t="s">
        <v>13660</v>
      </c>
      <c r="F10254" s="124">
        <v>13.48</v>
      </c>
      <c r="G10254" s="112">
        <v>43768</v>
      </c>
      <c r="H10254" s="98"/>
      <c r="I10254" s="123" t="str">
        <f t="shared" si="160"/>
        <v/>
      </c>
      <c r="J10254" s="123"/>
      <c r="K10254" s="123"/>
      <c r="L10254" s="123"/>
      <c r="M10254" s="98"/>
      <c r="N10254" s="118"/>
    </row>
    <row r="10255" spans="1:14" x14ac:dyDescent="0.25">
      <c r="A10255" s="130">
        <v>46319000000150</v>
      </c>
      <c r="B10255" s="98" t="s">
        <v>12177</v>
      </c>
      <c r="C10255" s="123" t="s">
        <v>4626</v>
      </c>
      <c r="D10255" s="98" t="s">
        <v>13671</v>
      </c>
      <c r="E10255" s="98" t="s">
        <v>13660</v>
      </c>
      <c r="F10255" s="124">
        <v>17.75</v>
      </c>
      <c r="G10255" s="112">
        <v>44108</v>
      </c>
      <c r="H10255" s="98"/>
      <c r="I10255" s="123" t="str">
        <f t="shared" si="160"/>
        <v/>
      </c>
      <c r="J10255" s="123"/>
      <c r="K10255" s="123"/>
      <c r="L10255" s="123"/>
      <c r="M10255" s="98"/>
      <c r="N10255" s="118"/>
    </row>
    <row r="10256" spans="1:14" x14ac:dyDescent="0.25">
      <c r="A10256" s="130">
        <v>77008068000141</v>
      </c>
      <c r="B10256" s="98" t="s">
        <v>12199</v>
      </c>
      <c r="C10256" s="123" t="s">
        <v>3143</v>
      </c>
      <c r="D10256" s="98" t="s">
        <v>13671</v>
      </c>
      <c r="E10256" s="98" t="s">
        <v>13660</v>
      </c>
      <c r="F10256" s="124">
        <v>19.36</v>
      </c>
      <c r="G10256" s="112">
        <v>41275</v>
      </c>
      <c r="H10256" s="98"/>
      <c r="I10256" s="123" t="str">
        <f t="shared" si="160"/>
        <v/>
      </c>
      <c r="J10256" s="123"/>
      <c r="K10256" s="123"/>
      <c r="L10256" s="123"/>
      <c r="M10256" s="98" t="s">
        <v>15751</v>
      </c>
      <c r="N10256" s="118"/>
    </row>
    <row r="10257" spans="1:14" x14ac:dyDescent="0.25">
      <c r="A10257" s="130">
        <v>82916800000111</v>
      </c>
      <c r="B10257" s="98" t="s">
        <v>12212</v>
      </c>
      <c r="C10257" s="123" t="s">
        <v>4289</v>
      </c>
      <c r="D10257" s="98" t="s">
        <v>13671</v>
      </c>
      <c r="E10257" s="98" t="s">
        <v>13660</v>
      </c>
      <c r="F10257" s="124">
        <v>22</v>
      </c>
      <c r="G10257" s="112">
        <v>43209</v>
      </c>
      <c r="H10257" s="98"/>
      <c r="I10257" s="123" t="str">
        <f t="shared" si="160"/>
        <v/>
      </c>
      <c r="J10257" s="123"/>
      <c r="K10257" s="123"/>
      <c r="L10257" s="123"/>
      <c r="M10257" s="98" t="s">
        <v>16611</v>
      </c>
      <c r="N10257" s="118"/>
    </row>
    <row r="10258" spans="1:14" x14ac:dyDescent="0.25">
      <c r="A10258" s="130">
        <v>10359560000190</v>
      </c>
      <c r="B10258" s="98" t="s">
        <v>12219</v>
      </c>
      <c r="C10258" s="123" t="s">
        <v>2758</v>
      </c>
      <c r="D10258" s="98" t="s">
        <v>13671</v>
      </c>
      <c r="E10258" s="98" t="s">
        <v>13660</v>
      </c>
      <c r="F10258" s="124">
        <v>19.37</v>
      </c>
      <c r="G10258" s="112">
        <v>41275</v>
      </c>
      <c r="H10258" s="98"/>
      <c r="I10258" s="123" t="str">
        <f t="shared" si="160"/>
        <v/>
      </c>
      <c r="J10258" s="123"/>
      <c r="K10258" s="123"/>
      <c r="L10258" s="123"/>
      <c r="M10258" s="98" t="s">
        <v>15369</v>
      </c>
      <c r="N10258" s="118"/>
    </row>
    <row r="10259" spans="1:14" x14ac:dyDescent="0.25">
      <c r="A10259" s="130">
        <v>9680315000100</v>
      </c>
      <c r="B10259" s="98" t="s">
        <v>12227</v>
      </c>
      <c r="C10259" s="123" t="s">
        <v>2758</v>
      </c>
      <c r="D10259" s="98" t="s">
        <v>13671</v>
      </c>
      <c r="E10259" s="98" t="s">
        <v>13660</v>
      </c>
      <c r="F10259" s="124">
        <v>11</v>
      </c>
      <c r="G10259" s="112">
        <v>41444</v>
      </c>
      <c r="H10259" s="98"/>
      <c r="I10259" s="123" t="str">
        <f t="shared" si="160"/>
        <v/>
      </c>
      <c r="J10259" s="123"/>
      <c r="K10259" s="123"/>
      <c r="L10259" s="123"/>
      <c r="M10259" s="98" t="s">
        <v>15375</v>
      </c>
      <c r="N10259" s="118"/>
    </row>
    <row r="10260" spans="1:14" x14ac:dyDescent="0.25">
      <c r="A10260" s="130">
        <v>7680846000169</v>
      </c>
      <c r="B10260" s="98" t="s">
        <v>12260</v>
      </c>
      <c r="C10260" s="123" t="s">
        <v>634</v>
      </c>
      <c r="D10260" s="98" t="s">
        <v>13671</v>
      </c>
      <c r="E10260" s="98" t="s">
        <v>13660</v>
      </c>
      <c r="F10260" s="124">
        <v>22</v>
      </c>
      <c r="G10260" s="112">
        <v>43885</v>
      </c>
      <c r="H10260" s="98"/>
      <c r="I10260" s="123" t="str">
        <f t="shared" si="160"/>
        <v/>
      </c>
      <c r="J10260" s="123"/>
      <c r="K10260" s="123"/>
      <c r="L10260" s="123"/>
      <c r="M10260" s="98"/>
      <c r="N10260" s="118"/>
    </row>
    <row r="10261" spans="1:14" x14ac:dyDescent="0.25">
      <c r="A10261" s="130">
        <v>6553754000155</v>
      </c>
      <c r="B10261" s="98" t="s">
        <v>12282</v>
      </c>
      <c r="C10261" s="123" t="s">
        <v>2926</v>
      </c>
      <c r="D10261" s="98" t="s">
        <v>13671</v>
      </c>
      <c r="E10261" s="98" t="s">
        <v>13660</v>
      </c>
      <c r="F10261" s="124">
        <v>12</v>
      </c>
      <c r="G10261" s="112">
        <v>41275</v>
      </c>
      <c r="H10261" s="98"/>
      <c r="I10261" s="123" t="str">
        <f t="shared" si="160"/>
        <v/>
      </c>
      <c r="J10261" s="123"/>
      <c r="K10261" s="123"/>
      <c r="L10261" s="123"/>
      <c r="M10261" s="98" t="s">
        <v>15590</v>
      </c>
      <c r="N10261" s="118"/>
    </row>
    <row r="10262" spans="1:14" x14ac:dyDescent="0.25">
      <c r="A10262" s="130">
        <v>83102277000152</v>
      </c>
      <c r="B10262" s="98" t="s">
        <v>12287</v>
      </c>
      <c r="C10262" s="123" t="s">
        <v>4289</v>
      </c>
      <c r="D10262" s="98" t="s">
        <v>13671</v>
      </c>
      <c r="E10262" s="98" t="s">
        <v>13660</v>
      </c>
      <c r="F10262" s="124">
        <v>22</v>
      </c>
      <c r="G10262" s="112">
        <v>41275</v>
      </c>
      <c r="H10262" s="98"/>
      <c r="I10262" s="123" t="str">
        <f t="shared" si="160"/>
        <v/>
      </c>
      <c r="J10262" s="123"/>
      <c r="K10262" s="123"/>
      <c r="L10262" s="123"/>
      <c r="M10262" s="98" t="s">
        <v>16613</v>
      </c>
      <c r="N10262" s="118"/>
    </row>
    <row r="10263" spans="1:14" x14ac:dyDescent="0.25">
      <c r="A10263" s="130">
        <v>46578498000175</v>
      </c>
      <c r="B10263" s="98" t="s">
        <v>12293</v>
      </c>
      <c r="C10263" s="123" t="s">
        <v>4626</v>
      </c>
      <c r="D10263" s="98" t="s">
        <v>13671</v>
      </c>
      <c r="E10263" s="98" t="s">
        <v>13660</v>
      </c>
      <c r="F10263" s="124">
        <v>11</v>
      </c>
      <c r="G10263" s="112">
        <v>41996</v>
      </c>
      <c r="H10263" s="98"/>
      <c r="I10263" s="123" t="str">
        <f t="shared" si="160"/>
        <v/>
      </c>
      <c r="J10263" s="123"/>
      <c r="K10263" s="123"/>
      <c r="L10263" s="123"/>
      <c r="M10263" s="98" t="s">
        <v>16778</v>
      </c>
      <c r="N10263" s="118"/>
    </row>
    <row r="10264" spans="1:14" x14ac:dyDescent="0.25">
      <c r="A10264" s="130">
        <v>45281144000100</v>
      </c>
      <c r="B10264" s="98" t="s">
        <v>12306</v>
      </c>
      <c r="C10264" s="123" t="s">
        <v>4626</v>
      </c>
      <c r="D10264" s="98" t="s">
        <v>13671</v>
      </c>
      <c r="E10264" s="98" t="s">
        <v>13660</v>
      </c>
      <c r="F10264" s="124">
        <v>20.7</v>
      </c>
      <c r="G10264" s="112">
        <v>43160</v>
      </c>
      <c r="H10264" s="98"/>
      <c r="I10264" s="123" t="str">
        <f t="shared" si="160"/>
        <v/>
      </c>
      <c r="J10264" s="123"/>
      <c r="K10264" s="123"/>
      <c r="L10264" s="123"/>
      <c r="M10264" s="98" t="s">
        <v>16785</v>
      </c>
      <c r="N10264" s="118"/>
    </row>
    <row r="10265" spans="1:14" x14ac:dyDescent="0.25">
      <c r="A10265" s="130">
        <v>88120662000146</v>
      </c>
      <c r="B10265" s="98" t="s">
        <v>12314</v>
      </c>
      <c r="C10265" s="123" t="s">
        <v>3812</v>
      </c>
      <c r="D10265" s="98" t="s">
        <v>13671</v>
      </c>
      <c r="E10265" s="98" t="s">
        <v>13660</v>
      </c>
      <c r="F10265" s="124">
        <v>14</v>
      </c>
      <c r="G10265" s="112">
        <v>44105</v>
      </c>
      <c r="H10265" s="98"/>
      <c r="I10265" s="123" t="str">
        <f t="shared" si="160"/>
        <v/>
      </c>
      <c r="J10265" s="123"/>
      <c r="K10265" s="123"/>
      <c r="L10265" s="123"/>
      <c r="M10265" s="98"/>
      <c r="N10265" s="118"/>
    </row>
    <row r="10266" spans="1:14" x14ac:dyDescent="0.25">
      <c r="A10266" s="130">
        <v>10150076000157</v>
      </c>
      <c r="B10266" s="98" t="s">
        <v>12316</v>
      </c>
      <c r="C10266" s="123" t="s">
        <v>2758</v>
      </c>
      <c r="D10266" s="98" t="s">
        <v>13671</v>
      </c>
      <c r="E10266" s="98" t="s">
        <v>13660</v>
      </c>
      <c r="F10266" s="124">
        <v>22</v>
      </c>
      <c r="G10266" s="112">
        <v>41275</v>
      </c>
      <c r="H10266" s="98"/>
      <c r="I10266" s="123" t="str">
        <f t="shared" si="160"/>
        <v/>
      </c>
      <c r="J10266" s="123"/>
      <c r="K10266" s="123"/>
      <c r="L10266" s="123"/>
      <c r="M10266" s="98" t="s">
        <v>15388</v>
      </c>
      <c r="N10266" s="118"/>
    </row>
    <row r="10267" spans="1:14" x14ac:dyDescent="0.25">
      <c r="A10267" s="130">
        <v>31846892000170</v>
      </c>
      <c r="B10267" s="98" t="s">
        <v>12319</v>
      </c>
      <c r="C10267" s="123" t="s">
        <v>3513</v>
      </c>
      <c r="D10267" s="98" t="s">
        <v>13671</v>
      </c>
      <c r="E10267" s="98" t="s">
        <v>13660</v>
      </c>
      <c r="F10267" s="124">
        <v>14.32</v>
      </c>
      <c r="G10267" s="112">
        <v>41275</v>
      </c>
      <c r="H10267" s="98"/>
      <c r="I10267" s="123" t="str">
        <f t="shared" si="160"/>
        <v/>
      </c>
      <c r="J10267" s="123"/>
      <c r="K10267" s="123"/>
      <c r="L10267" s="123"/>
      <c r="M10267" s="98" t="s">
        <v>15982</v>
      </c>
      <c r="N10267" s="118"/>
    </row>
    <row r="10268" spans="1:14" x14ac:dyDescent="0.25">
      <c r="A10268" s="130">
        <v>18457218000135</v>
      </c>
      <c r="B10268" s="98" t="s">
        <v>12329</v>
      </c>
      <c r="C10268" s="123" t="s">
        <v>1356</v>
      </c>
      <c r="D10268" s="98" t="s">
        <v>13671</v>
      </c>
      <c r="E10268" s="98" t="s">
        <v>13660</v>
      </c>
      <c r="F10268" s="124">
        <v>22</v>
      </c>
      <c r="G10268" s="112">
        <v>42067</v>
      </c>
      <c r="H10268" s="98"/>
      <c r="I10268" s="123" t="str">
        <f t="shared" si="160"/>
        <v/>
      </c>
      <c r="J10268" s="123"/>
      <c r="K10268" s="123"/>
      <c r="L10268" s="123"/>
      <c r="M10268" s="98" t="s">
        <v>14649</v>
      </c>
      <c r="N10268" s="118"/>
    </row>
    <row r="10269" spans="1:14" x14ac:dyDescent="0.25">
      <c r="A10269" s="130">
        <v>2204196000161</v>
      </c>
      <c r="B10269" s="98" t="s">
        <v>12330</v>
      </c>
      <c r="C10269" s="123" t="s">
        <v>901</v>
      </c>
      <c r="D10269" s="98" t="s">
        <v>13671</v>
      </c>
      <c r="E10269" s="98" t="s">
        <v>13660</v>
      </c>
      <c r="F10269" s="124">
        <v>18</v>
      </c>
      <c r="G10269" s="112">
        <v>41640</v>
      </c>
      <c r="H10269" s="98"/>
      <c r="I10269" s="123" t="str">
        <f t="shared" si="160"/>
        <v/>
      </c>
      <c r="J10269" s="123"/>
      <c r="K10269" s="123"/>
      <c r="L10269" s="123"/>
      <c r="M10269" s="98" t="s">
        <v>14246</v>
      </c>
      <c r="N10269" s="118"/>
    </row>
    <row r="10270" spans="1:14" x14ac:dyDescent="0.25">
      <c r="A10270" s="130">
        <v>45780061000157</v>
      </c>
      <c r="B10270" s="98" t="s">
        <v>12331</v>
      </c>
      <c r="C10270" s="123" t="s">
        <v>4626</v>
      </c>
      <c r="D10270" s="98" t="s">
        <v>13671</v>
      </c>
      <c r="E10270" s="98" t="s">
        <v>13660</v>
      </c>
      <c r="F10270" s="124">
        <v>14</v>
      </c>
      <c r="G10270" s="112">
        <v>43922</v>
      </c>
      <c r="H10270" s="98"/>
      <c r="I10270" s="123" t="str">
        <f t="shared" si="160"/>
        <v/>
      </c>
      <c r="J10270" s="123"/>
      <c r="K10270" s="123"/>
      <c r="L10270" s="123"/>
      <c r="M10270" s="98"/>
      <c r="N10270" s="118"/>
    </row>
    <row r="10271" spans="1:14" x14ac:dyDescent="0.25">
      <c r="A10271" s="130">
        <v>3347135000116</v>
      </c>
      <c r="B10271" s="98" t="s">
        <v>12344</v>
      </c>
      <c r="C10271" s="123" t="s">
        <v>2274</v>
      </c>
      <c r="D10271" s="98" t="s">
        <v>13671</v>
      </c>
      <c r="E10271" s="98" t="s">
        <v>13660</v>
      </c>
      <c r="F10271" s="124">
        <v>28</v>
      </c>
      <c r="G10271" s="112">
        <v>44136</v>
      </c>
      <c r="H10271" s="98"/>
      <c r="I10271" s="123" t="str">
        <f t="shared" si="160"/>
        <v/>
      </c>
      <c r="J10271" s="123"/>
      <c r="K10271" s="123"/>
      <c r="L10271" s="123"/>
      <c r="M10271" s="98"/>
      <c r="N10271" s="118"/>
    </row>
    <row r="10272" spans="1:14" x14ac:dyDescent="0.25">
      <c r="A10272" s="130">
        <v>88414552000197</v>
      </c>
      <c r="B10272" s="98" t="s">
        <v>12348</v>
      </c>
      <c r="C10272" s="123" t="s">
        <v>3812</v>
      </c>
      <c r="D10272" s="98" t="s">
        <v>13671</v>
      </c>
      <c r="E10272" s="98" t="s">
        <v>13660</v>
      </c>
      <c r="F10272" s="124">
        <v>21.73</v>
      </c>
      <c r="G10272" s="112">
        <v>41275</v>
      </c>
      <c r="H10272" s="98"/>
      <c r="I10272" s="123" t="str">
        <f t="shared" si="160"/>
        <v/>
      </c>
      <c r="J10272" s="123"/>
      <c r="K10272" s="123"/>
      <c r="L10272" s="123"/>
      <c r="M10272" s="98" t="s">
        <v>16348</v>
      </c>
      <c r="N10272" s="118"/>
    </row>
    <row r="10273" spans="1:14" x14ac:dyDescent="0.25">
      <c r="A10273" s="130">
        <v>6553762000100</v>
      </c>
      <c r="B10273" s="98" t="s">
        <v>12353</v>
      </c>
      <c r="C10273" s="123" t="s">
        <v>2926</v>
      </c>
      <c r="D10273" s="98" t="s">
        <v>13671</v>
      </c>
      <c r="E10273" s="98" t="s">
        <v>13660</v>
      </c>
      <c r="F10273" s="124">
        <v>12</v>
      </c>
      <c r="G10273" s="112">
        <v>41275</v>
      </c>
      <c r="H10273" s="98"/>
      <c r="I10273" s="123" t="str">
        <f t="shared" si="160"/>
        <v/>
      </c>
      <c r="J10273" s="123"/>
      <c r="K10273" s="123"/>
      <c r="L10273" s="123"/>
      <c r="M10273" s="98" t="s">
        <v>15592</v>
      </c>
      <c r="N10273" s="118"/>
    </row>
    <row r="10274" spans="1:14" x14ac:dyDescent="0.25">
      <c r="A10274" s="130">
        <v>83102459000123</v>
      </c>
      <c r="B10274" s="98" t="s">
        <v>12369</v>
      </c>
      <c r="C10274" s="123" t="s">
        <v>4289</v>
      </c>
      <c r="D10274" s="98" t="s">
        <v>13671</v>
      </c>
      <c r="E10274" s="98" t="s">
        <v>13660</v>
      </c>
      <c r="F10274" s="124">
        <v>18.440000000000001</v>
      </c>
      <c r="G10274" s="112">
        <v>43364</v>
      </c>
      <c r="H10274" s="98"/>
      <c r="I10274" s="123" t="str">
        <f t="shared" si="160"/>
        <v/>
      </c>
      <c r="J10274" s="123"/>
      <c r="K10274" s="123"/>
      <c r="L10274" s="123"/>
      <c r="M10274" s="98"/>
      <c r="N10274" s="118"/>
    </row>
    <row r="10275" spans="1:14" x14ac:dyDescent="0.25">
      <c r="A10275" s="130">
        <v>10091544000160</v>
      </c>
      <c r="B10275" s="98" t="s">
        <v>12377</v>
      </c>
      <c r="C10275" s="123" t="s">
        <v>2758</v>
      </c>
      <c r="D10275" s="98" t="s">
        <v>13671</v>
      </c>
      <c r="E10275" s="98" t="s">
        <v>13660</v>
      </c>
      <c r="F10275" s="124">
        <v>14</v>
      </c>
      <c r="G10275" s="112">
        <v>41275</v>
      </c>
      <c r="H10275" s="98"/>
      <c r="I10275" s="123" t="str">
        <f t="shared" si="160"/>
        <v/>
      </c>
      <c r="J10275" s="123"/>
      <c r="K10275" s="123"/>
      <c r="L10275" s="123"/>
      <c r="M10275" s="98" t="s">
        <v>15390</v>
      </c>
      <c r="N10275" s="118"/>
    </row>
    <row r="10276" spans="1:14" x14ac:dyDescent="0.25">
      <c r="A10276" s="130">
        <v>27165653000187</v>
      </c>
      <c r="B10276" s="98" t="s">
        <v>12383</v>
      </c>
      <c r="C10276" s="123" t="s">
        <v>821</v>
      </c>
      <c r="D10276" s="98" t="s">
        <v>13671</v>
      </c>
      <c r="E10276" s="98" t="s">
        <v>13660</v>
      </c>
      <c r="F10276" s="124">
        <v>18</v>
      </c>
      <c r="G10276" s="112">
        <v>41275</v>
      </c>
      <c r="H10276" s="98"/>
      <c r="I10276" s="123" t="str">
        <f t="shared" si="160"/>
        <v/>
      </c>
      <c r="J10276" s="123"/>
      <c r="K10276" s="123"/>
      <c r="L10276" s="123"/>
      <c r="M10276" s="98" t="s">
        <v>14091</v>
      </c>
      <c r="N10276" s="118"/>
    </row>
    <row r="10277" spans="1:14" x14ac:dyDescent="0.25">
      <c r="A10277" s="130">
        <v>8778326000156</v>
      </c>
      <c r="B10277" s="98" t="s">
        <v>12389</v>
      </c>
      <c r="C10277" s="123" t="s">
        <v>2554</v>
      </c>
      <c r="D10277" s="98" t="s">
        <v>13671</v>
      </c>
      <c r="E10277" s="98" t="s">
        <v>13660</v>
      </c>
      <c r="F10277" s="124">
        <v>22</v>
      </c>
      <c r="G10277" s="112">
        <v>41615</v>
      </c>
      <c r="H10277" s="98"/>
      <c r="I10277" s="123" t="str">
        <f t="shared" si="160"/>
        <v/>
      </c>
      <c r="J10277" s="123"/>
      <c r="K10277" s="123"/>
      <c r="L10277" s="123"/>
      <c r="M10277" s="98" t="s">
        <v>15175</v>
      </c>
      <c r="N10277" s="118"/>
    </row>
    <row r="10278" spans="1:14" x14ac:dyDescent="0.25">
      <c r="A10278" s="130">
        <v>6554786000175</v>
      </c>
      <c r="B10278" s="98" t="s">
        <v>12396</v>
      </c>
      <c r="C10278" s="123" t="s">
        <v>2926</v>
      </c>
      <c r="D10278" s="98" t="s">
        <v>13671</v>
      </c>
      <c r="E10278" s="98" t="s">
        <v>13660</v>
      </c>
      <c r="F10278" s="124">
        <v>12</v>
      </c>
      <c r="G10278" s="112">
        <v>41275</v>
      </c>
      <c r="H10278" s="98"/>
      <c r="I10278" s="123" t="str">
        <f t="shared" si="160"/>
        <v/>
      </c>
      <c r="J10278" s="123"/>
      <c r="K10278" s="123"/>
      <c r="L10278" s="123"/>
      <c r="M10278" s="98"/>
      <c r="N10278" s="118"/>
    </row>
    <row r="10279" spans="1:14" x14ac:dyDescent="0.25">
      <c r="A10279" s="130">
        <v>8996886000187</v>
      </c>
      <c r="B10279" s="98" t="s">
        <v>12400</v>
      </c>
      <c r="C10279" s="123" t="s">
        <v>2554</v>
      </c>
      <c r="D10279" s="98" t="s">
        <v>13671</v>
      </c>
      <c r="E10279" s="98" t="s">
        <v>13660</v>
      </c>
      <c r="F10279" s="124">
        <v>14</v>
      </c>
      <c r="G10279" s="112">
        <v>44117</v>
      </c>
      <c r="H10279" s="98"/>
      <c r="I10279" s="123" t="str">
        <f t="shared" si="160"/>
        <v/>
      </c>
      <c r="J10279" s="123"/>
      <c r="K10279" s="123"/>
      <c r="L10279" s="123"/>
      <c r="M10279" s="98"/>
      <c r="N10279" s="118"/>
    </row>
    <row r="10280" spans="1:14" x14ac:dyDescent="0.25">
      <c r="A10280" s="130">
        <v>82777301000190</v>
      </c>
      <c r="B10280" s="98" t="s">
        <v>12426</v>
      </c>
      <c r="C10280" s="123" t="s">
        <v>4289</v>
      </c>
      <c r="D10280" s="98" t="s">
        <v>13671</v>
      </c>
      <c r="E10280" s="98" t="s">
        <v>13660</v>
      </c>
      <c r="F10280" s="124">
        <v>21</v>
      </c>
      <c r="G10280" s="112">
        <v>44044</v>
      </c>
      <c r="H10280" s="98"/>
      <c r="I10280" s="123" t="str">
        <f t="shared" si="160"/>
        <v/>
      </c>
      <c r="J10280" s="123"/>
      <c r="K10280" s="123"/>
      <c r="L10280" s="123"/>
      <c r="M10280" s="98"/>
      <c r="N10280" s="118"/>
    </row>
    <row r="10281" spans="1:14" x14ac:dyDescent="0.25">
      <c r="A10281" s="130">
        <v>10143246000176</v>
      </c>
      <c r="B10281" s="98" t="s">
        <v>12440</v>
      </c>
      <c r="C10281" s="123" t="s">
        <v>2758</v>
      </c>
      <c r="D10281" s="98" t="s">
        <v>13671</v>
      </c>
      <c r="E10281" s="98" t="s">
        <v>13660</v>
      </c>
      <c r="F10281" s="124">
        <v>12.21</v>
      </c>
      <c r="G10281" s="112">
        <v>41275</v>
      </c>
      <c r="H10281" s="98"/>
      <c r="I10281" s="123" t="str">
        <f t="shared" si="160"/>
        <v/>
      </c>
      <c r="J10281" s="123"/>
      <c r="K10281" s="123"/>
      <c r="L10281" s="123"/>
      <c r="M10281" s="98" t="s">
        <v>15412</v>
      </c>
      <c r="N10281" s="118"/>
    </row>
    <row r="10282" spans="1:14" x14ac:dyDescent="0.25">
      <c r="A10282" s="130">
        <v>76020452000105</v>
      </c>
      <c r="B10282" s="98" t="s">
        <v>12446</v>
      </c>
      <c r="C10282" s="123" t="s">
        <v>3143</v>
      </c>
      <c r="D10282" s="98" t="s">
        <v>13671</v>
      </c>
      <c r="E10282" s="98" t="s">
        <v>13660</v>
      </c>
      <c r="F10282" s="124">
        <v>14.81</v>
      </c>
      <c r="G10282" s="112">
        <v>41275</v>
      </c>
      <c r="H10282" s="98"/>
      <c r="I10282" s="123" t="str">
        <f t="shared" si="160"/>
        <v/>
      </c>
      <c r="J10282" s="123"/>
      <c r="K10282" s="123"/>
      <c r="L10282" s="123"/>
      <c r="M10282" s="98" t="s">
        <v>15796</v>
      </c>
      <c r="N10282" s="118"/>
    </row>
    <row r="10283" spans="1:14" x14ac:dyDescent="0.25">
      <c r="A10283" s="130">
        <v>18244376000107</v>
      </c>
      <c r="B10283" s="98" t="s">
        <v>12450</v>
      </c>
      <c r="C10283" s="123" t="s">
        <v>1356</v>
      </c>
      <c r="D10283" s="98" t="s">
        <v>13671</v>
      </c>
      <c r="E10283" s="98" t="s">
        <v>13660</v>
      </c>
      <c r="F10283" s="124">
        <v>13</v>
      </c>
      <c r="G10283" s="112">
        <v>41275</v>
      </c>
      <c r="H10283" s="98"/>
      <c r="I10283" s="123" t="str">
        <f t="shared" si="160"/>
        <v/>
      </c>
      <c r="J10283" s="123"/>
      <c r="K10283" s="123"/>
      <c r="L10283" s="123"/>
      <c r="M10283" s="98" t="s">
        <v>14661</v>
      </c>
      <c r="N10283" s="118"/>
    </row>
    <row r="10284" spans="1:14" x14ac:dyDescent="0.25">
      <c r="A10284" s="130">
        <v>46362661000168</v>
      </c>
      <c r="B10284" s="98" t="s">
        <v>12453</v>
      </c>
      <c r="C10284" s="123" t="s">
        <v>4626</v>
      </c>
      <c r="D10284" s="98" t="s">
        <v>13671</v>
      </c>
      <c r="E10284" s="98" t="s">
        <v>13660</v>
      </c>
      <c r="F10284" s="124">
        <v>16.149999999999999</v>
      </c>
      <c r="G10284" s="112">
        <v>43119</v>
      </c>
      <c r="H10284" s="98"/>
      <c r="I10284" s="123" t="str">
        <f t="shared" si="160"/>
        <v/>
      </c>
      <c r="J10284" s="123"/>
      <c r="K10284" s="123"/>
      <c r="L10284" s="123"/>
      <c r="M10284" s="98" t="s">
        <v>16814</v>
      </c>
      <c r="N10284" s="118"/>
    </row>
    <row r="10285" spans="1:14" x14ac:dyDescent="0.25">
      <c r="A10285" s="130">
        <v>45132495000140</v>
      </c>
      <c r="B10285" s="98" t="s">
        <v>12460</v>
      </c>
      <c r="C10285" s="123" t="s">
        <v>4626</v>
      </c>
      <c r="D10285" s="98" t="s">
        <v>13671</v>
      </c>
      <c r="E10285" s="98" t="s">
        <v>13660</v>
      </c>
      <c r="F10285" s="124">
        <v>22</v>
      </c>
      <c r="G10285" s="112">
        <v>43862</v>
      </c>
      <c r="H10285" s="98"/>
      <c r="I10285" s="123" t="str">
        <f t="shared" si="160"/>
        <v/>
      </c>
      <c r="J10285" s="123"/>
      <c r="K10285" s="123"/>
      <c r="L10285" s="123"/>
      <c r="M10285" s="98"/>
      <c r="N10285" s="118"/>
    </row>
    <row r="10286" spans="1:14" x14ac:dyDescent="0.25">
      <c r="A10286" s="130">
        <v>11097292000149</v>
      </c>
      <c r="B10286" s="98" t="s">
        <v>12461</v>
      </c>
      <c r="C10286" s="123" t="s">
        <v>2758</v>
      </c>
      <c r="D10286" s="98" t="s">
        <v>13671</v>
      </c>
      <c r="E10286" s="98" t="s">
        <v>13660</v>
      </c>
      <c r="F10286" s="124">
        <v>12</v>
      </c>
      <c r="G10286" s="112">
        <v>41275</v>
      </c>
      <c r="H10286" s="98"/>
      <c r="I10286" s="123" t="str">
        <f t="shared" si="160"/>
        <v/>
      </c>
      <c r="J10286" s="123"/>
      <c r="K10286" s="123"/>
      <c r="L10286" s="123"/>
      <c r="M10286" s="98"/>
      <c r="N10286" s="118"/>
    </row>
    <row r="10287" spans="1:14" x14ac:dyDescent="0.25">
      <c r="A10287" s="130">
        <v>27167410000188</v>
      </c>
      <c r="B10287" s="98" t="s">
        <v>12463</v>
      </c>
      <c r="C10287" s="123" t="s">
        <v>821</v>
      </c>
      <c r="D10287" s="98" t="s">
        <v>13671</v>
      </c>
      <c r="E10287" s="98" t="s">
        <v>13660</v>
      </c>
      <c r="F10287" s="124">
        <v>22</v>
      </c>
      <c r="G10287" s="112">
        <v>44013</v>
      </c>
      <c r="H10287" s="98"/>
      <c r="I10287" s="123" t="str">
        <f t="shared" si="160"/>
        <v/>
      </c>
      <c r="J10287" s="123"/>
      <c r="K10287" s="123"/>
      <c r="L10287" s="123"/>
      <c r="M10287" s="98"/>
      <c r="N10287" s="118"/>
    </row>
    <row r="10288" spans="1:14" x14ac:dyDescent="0.25">
      <c r="A10288" s="130">
        <v>46363933000144</v>
      </c>
      <c r="B10288" s="98" t="s">
        <v>12467</v>
      </c>
      <c r="C10288" s="123" t="s">
        <v>4626</v>
      </c>
      <c r="D10288" s="98" t="s">
        <v>13671</v>
      </c>
      <c r="E10288" s="98" t="s">
        <v>13660</v>
      </c>
      <c r="F10288" s="124">
        <v>18.27</v>
      </c>
      <c r="G10288" s="112">
        <v>43418</v>
      </c>
      <c r="H10288" s="98"/>
      <c r="I10288" s="123" t="str">
        <f t="shared" si="160"/>
        <v/>
      </c>
      <c r="J10288" s="123"/>
      <c r="K10288" s="123"/>
      <c r="L10288" s="123"/>
      <c r="M10288" s="98"/>
      <c r="N10288" s="118"/>
    </row>
    <row r="10289" spans="1:14" x14ac:dyDescent="0.25">
      <c r="A10289" s="130">
        <v>29115474000160</v>
      </c>
      <c r="B10289" s="98" t="s">
        <v>12473</v>
      </c>
      <c r="C10289" s="123" t="s">
        <v>3513</v>
      </c>
      <c r="D10289" s="98" t="s">
        <v>13671</v>
      </c>
      <c r="E10289" s="98" t="s">
        <v>13660</v>
      </c>
      <c r="F10289" s="124">
        <v>13.88</v>
      </c>
      <c r="G10289" s="112">
        <v>42251</v>
      </c>
      <c r="H10289" s="98"/>
      <c r="I10289" s="123" t="str">
        <f t="shared" si="160"/>
        <v/>
      </c>
      <c r="J10289" s="123"/>
      <c r="K10289" s="123"/>
      <c r="L10289" s="123"/>
      <c r="M10289" s="98" t="s">
        <v>15990</v>
      </c>
      <c r="N10289" s="118"/>
    </row>
    <row r="10290" spans="1:14" x14ac:dyDescent="0.25">
      <c r="A10290" s="130">
        <v>5995766000177</v>
      </c>
      <c r="B10290" s="98" t="s">
        <v>12475</v>
      </c>
      <c r="C10290" s="123" t="s">
        <v>197</v>
      </c>
      <c r="D10290" s="98" t="s">
        <v>13671</v>
      </c>
      <c r="E10290" s="98" t="s">
        <v>13660</v>
      </c>
      <c r="F10290" s="124">
        <v>11</v>
      </c>
      <c r="G10290" s="112">
        <v>41275</v>
      </c>
      <c r="H10290" s="98"/>
      <c r="I10290" s="123" t="str">
        <f t="shared" si="160"/>
        <v/>
      </c>
      <c r="J10290" s="123"/>
      <c r="K10290" s="123"/>
      <c r="L10290" s="123"/>
      <c r="M10290" s="98" t="s">
        <v>13861</v>
      </c>
      <c r="N10290" s="118"/>
    </row>
    <row r="10291" spans="1:14" x14ac:dyDescent="0.25">
      <c r="A10291" s="130">
        <v>8184434000109</v>
      </c>
      <c r="B10291" s="98" t="s">
        <v>12478</v>
      </c>
      <c r="C10291" s="123" t="s">
        <v>3601</v>
      </c>
      <c r="D10291" s="98" t="s">
        <v>13671</v>
      </c>
      <c r="E10291" s="98" t="s">
        <v>13660</v>
      </c>
      <c r="F10291" s="124">
        <v>11</v>
      </c>
      <c r="G10291" s="112">
        <v>41275</v>
      </c>
      <c r="H10291" s="98"/>
      <c r="I10291" s="123" t="str">
        <f t="shared" si="160"/>
        <v/>
      </c>
      <c r="J10291" s="123"/>
      <c r="K10291" s="123"/>
      <c r="L10291" s="123"/>
      <c r="M10291" s="98" t="s">
        <v>16086</v>
      </c>
      <c r="N10291" s="118"/>
    </row>
    <row r="10292" spans="1:14" x14ac:dyDescent="0.25">
      <c r="A10292" s="130">
        <v>12200135000180</v>
      </c>
      <c r="B10292" s="98" t="s">
        <v>12480</v>
      </c>
      <c r="C10292" s="123" t="s">
        <v>29</v>
      </c>
      <c r="D10292" s="98" t="s">
        <v>13671</v>
      </c>
      <c r="E10292" s="98" t="s">
        <v>13660</v>
      </c>
      <c r="F10292" s="124">
        <v>13.28</v>
      </c>
      <c r="G10292" s="112">
        <v>41108</v>
      </c>
      <c r="H10292" s="98"/>
      <c r="I10292" s="123" t="str">
        <f t="shared" si="160"/>
        <v/>
      </c>
      <c r="J10292" s="123"/>
      <c r="K10292" s="123"/>
      <c r="L10292" s="123"/>
      <c r="M10292" s="98" t="s">
        <v>13737</v>
      </c>
      <c r="N10292" s="118"/>
    </row>
    <row r="10293" spans="1:14" x14ac:dyDescent="0.25">
      <c r="A10293" s="130">
        <v>4365326000173</v>
      </c>
      <c r="B10293" s="98" t="s">
        <v>12497</v>
      </c>
      <c r="C10293" s="123" t="s">
        <v>133</v>
      </c>
      <c r="D10293" s="98" t="s">
        <v>13671</v>
      </c>
      <c r="E10293" s="98" t="s">
        <v>13660</v>
      </c>
      <c r="F10293" s="124">
        <v>15</v>
      </c>
      <c r="G10293" s="112">
        <v>42368</v>
      </c>
      <c r="H10293" s="98"/>
      <c r="I10293" s="123" t="str">
        <f t="shared" si="160"/>
        <v/>
      </c>
      <c r="J10293" s="123"/>
      <c r="K10293" s="123"/>
      <c r="L10293" s="123"/>
      <c r="M10293" s="98" t="s">
        <v>13845</v>
      </c>
      <c r="N10293" s="118"/>
    </row>
    <row r="10294" spans="1:14" x14ac:dyDescent="0.25">
      <c r="A10294" s="130">
        <v>7605850000162</v>
      </c>
      <c r="B10294" s="98" t="s">
        <v>12510</v>
      </c>
      <c r="C10294" s="123" t="s">
        <v>634</v>
      </c>
      <c r="D10294" s="98" t="s">
        <v>13671</v>
      </c>
      <c r="E10294" s="98" t="s">
        <v>13660</v>
      </c>
      <c r="F10294" s="124">
        <v>11</v>
      </c>
      <c r="G10294" s="112">
        <v>42278</v>
      </c>
      <c r="H10294" s="98"/>
      <c r="I10294" s="123" t="str">
        <f t="shared" si="160"/>
        <v/>
      </c>
      <c r="J10294" s="123"/>
      <c r="K10294" s="123"/>
      <c r="L10294" s="123"/>
      <c r="M10294" s="98"/>
      <c r="N10294" s="118"/>
    </row>
    <row r="10295" spans="1:14" x14ac:dyDescent="0.25">
      <c r="A10295" s="130">
        <v>29131075000193</v>
      </c>
      <c r="B10295" s="98" t="s">
        <v>12525</v>
      </c>
      <c r="C10295" s="123" t="s">
        <v>3513</v>
      </c>
      <c r="D10295" s="98" t="s">
        <v>13671</v>
      </c>
      <c r="E10295" s="98" t="s">
        <v>13660</v>
      </c>
      <c r="F10295" s="124">
        <v>11</v>
      </c>
      <c r="G10295" s="112">
        <v>41275</v>
      </c>
      <c r="H10295" s="98"/>
      <c r="I10295" s="123" t="str">
        <f t="shared" si="160"/>
        <v/>
      </c>
      <c r="J10295" s="123"/>
      <c r="K10295" s="123"/>
      <c r="L10295" s="123"/>
      <c r="M10295" s="98" t="s">
        <v>15992</v>
      </c>
      <c r="N10295" s="118"/>
    </row>
    <row r="10296" spans="1:14" x14ac:dyDescent="0.25">
      <c r="A10296" s="130">
        <v>44477909000100</v>
      </c>
      <c r="B10296" s="98" t="s">
        <v>12527</v>
      </c>
      <c r="C10296" s="123" t="s">
        <v>4626</v>
      </c>
      <c r="D10296" s="98" t="s">
        <v>13671</v>
      </c>
      <c r="E10296" s="98" t="s">
        <v>13660</v>
      </c>
      <c r="F10296" s="124">
        <v>14</v>
      </c>
      <c r="G10296" s="112">
        <v>41275</v>
      </c>
      <c r="H10296" s="98"/>
      <c r="I10296" s="123" t="str">
        <f t="shared" si="160"/>
        <v/>
      </c>
      <c r="J10296" s="123"/>
      <c r="K10296" s="123"/>
      <c r="L10296" s="123"/>
      <c r="M10296" s="98" t="s">
        <v>16822</v>
      </c>
      <c r="N10296" s="118"/>
    </row>
    <row r="10297" spans="1:14" x14ac:dyDescent="0.25">
      <c r="A10297" s="130">
        <v>76282656000106</v>
      </c>
      <c r="B10297" s="98" t="s">
        <v>12529</v>
      </c>
      <c r="C10297" s="123" t="s">
        <v>3143</v>
      </c>
      <c r="D10297" s="98" t="s">
        <v>13671</v>
      </c>
      <c r="E10297" s="98" t="s">
        <v>13660</v>
      </c>
      <c r="F10297" s="124">
        <v>14</v>
      </c>
      <c r="G10297" s="112">
        <v>41275</v>
      </c>
      <c r="H10297" s="98"/>
      <c r="I10297" s="123" t="str">
        <f t="shared" si="160"/>
        <v/>
      </c>
      <c r="J10297" s="123"/>
      <c r="K10297" s="123"/>
      <c r="L10297" s="123"/>
      <c r="M10297" s="98" t="s">
        <v>15822</v>
      </c>
      <c r="N10297" s="118"/>
    </row>
    <row r="10298" spans="1:14" x14ac:dyDescent="0.25">
      <c r="A10298" s="130">
        <v>76017466000161</v>
      </c>
      <c r="B10298" s="98" t="s">
        <v>12539</v>
      </c>
      <c r="C10298" s="123" t="s">
        <v>3143</v>
      </c>
      <c r="D10298" s="98" t="s">
        <v>13671</v>
      </c>
      <c r="E10298" s="98" t="s">
        <v>13660</v>
      </c>
      <c r="F10298" s="124">
        <v>16.54</v>
      </c>
      <c r="G10298" s="112">
        <v>41950</v>
      </c>
      <c r="H10298" s="98"/>
      <c r="I10298" s="123" t="str">
        <f t="shared" si="160"/>
        <v/>
      </c>
      <c r="J10298" s="123"/>
      <c r="K10298" s="123"/>
      <c r="L10298" s="123"/>
      <c r="M10298" s="98" t="s">
        <v>15829</v>
      </c>
      <c r="N10298" s="118"/>
    </row>
    <row r="10299" spans="1:14" x14ac:dyDescent="0.25">
      <c r="A10299" s="130">
        <v>76206481000158</v>
      </c>
      <c r="B10299" s="98" t="s">
        <v>12547</v>
      </c>
      <c r="C10299" s="123" t="s">
        <v>3143</v>
      </c>
      <c r="D10299" s="98" t="s">
        <v>13671</v>
      </c>
      <c r="E10299" s="98" t="s">
        <v>13660</v>
      </c>
      <c r="F10299" s="124">
        <v>16.18</v>
      </c>
      <c r="G10299" s="112">
        <v>43908</v>
      </c>
      <c r="H10299" s="98"/>
      <c r="I10299" s="123" t="str">
        <f t="shared" si="160"/>
        <v/>
      </c>
      <c r="J10299" s="123"/>
      <c r="K10299" s="123"/>
      <c r="L10299" s="123"/>
      <c r="M10299" s="98"/>
      <c r="N10299" s="118"/>
    </row>
    <row r="10300" spans="1:14" x14ac:dyDescent="0.25">
      <c r="A10300" s="130">
        <v>28580694000100</v>
      </c>
      <c r="B10300" s="98" t="s">
        <v>12548</v>
      </c>
      <c r="C10300" s="123" t="s">
        <v>3513</v>
      </c>
      <c r="D10300" s="98" t="s">
        <v>13671</v>
      </c>
      <c r="E10300" s="98" t="s">
        <v>13660</v>
      </c>
      <c r="F10300" s="124">
        <v>11</v>
      </c>
      <c r="G10300" s="112">
        <v>41275</v>
      </c>
      <c r="H10300" s="98"/>
      <c r="I10300" s="123" t="str">
        <f t="shared" si="160"/>
        <v/>
      </c>
      <c r="J10300" s="123"/>
      <c r="K10300" s="123"/>
      <c r="L10300" s="123"/>
      <c r="M10300" s="98" t="s">
        <v>15997</v>
      </c>
      <c r="N10300" s="118"/>
    </row>
    <row r="10301" spans="1:14" x14ac:dyDescent="0.25">
      <c r="A10301" s="130">
        <v>17744442000145</v>
      </c>
      <c r="B10301" s="98" t="s">
        <v>12549</v>
      </c>
      <c r="C10301" s="123" t="s">
        <v>1356</v>
      </c>
      <c r="D10301" s="98" t="s">
        <v>13671</v>
      </c>
      <c r="E10301" s="98" t="s">
        <v>13660</v>
      </c>
      <c r="F10301" s="124">
        <v>14</v>
      </c>
      <c r="G10301" s="112">
        <v>41950</v>
      </c>
      <c r="H10301" s="98"/>
      <c r="I10301" s="123" t="str">
        <f t="shared" si="160"/>
        <v/>
      </c>
      <c r="J10301" s="123"/>
      <c r="K10301" s="123"/>
      <c r="L10301" s="123"/>
      <c r="M10301" s="98" t="s">
        <v>14675</v>
      </c>
      <c r="N10301" s="118"/>
    </row>
    <row r="10302" spans="1:14" x14ac:dyDescent="0.25">
      <c r="A10302" s="130">
        <v>27174119000137</v>
      </c>
      <c r="B10302" s="98" t="s">
        <v>12558</v>
      </c>
      <c r="C10302" s="123" t="s">
        <v>821</v>
      </c>
      <c r="D10302" s="98" t="s">
        <v>13671</v>
      </c>
      <c r="E10302" s="98" t="s">
        <v>13660</v>
      </c>
      <c r="F10302" s="124">
        <v>22</v>
      </c>
      <c r="G10302" s="112">
        <v>42450</v>
      </c>
      <c r="H10302" s="98"/>
      <c r="I10302" s="123" t="str">
        <f t="shared" si="160"/>
        <v/>
      </c>
      <c r="J10302" s="123"/>
      <c r="K10302" s="123"/>
      <c r="L10302" s="123"/>
      <c r="M10302" s="98" t="s">
        <v>14098</v>
      </c>
      <c r="N10302" s="118"/>
    </row>
    <row r="10303" spans="1:14" x14ac:dyDescent="0.25">
      <c r="A10303" s="130">
        <v>11043312000107</v>
      </c>
      <c r="B10303" s="98" t="s">
        <v>12566</v>
      </c>
      <c r="C10303" s="123" t="s">
        <v>2758</v>
      </c>
      <c r="D10303" s="98" t="s">
        <v>13671</v>
      </c>
      <c r="E10303" s="98" t="s">
        <v>13660</v>
      </c>
      <c r="F10303" s="124">
        <v>16</v>
      </c>
      <c r="G10303" s="112">
        <v>41765</v>
      </c>
      <c r="H10303" s="98"/>
      <c r="I10303" s="123" t="str">
        <f t="shared" si="160"/>
        <v/>
      </c>
      <c r="J10303" s="123"/>
      <c r="K10303" s="123"/>
      <c r="L10303" s="123"/>
      <c r="M10303" s="98" t="s">
        <v>15423</v>
      </c>
      <c r="N10303" s="118"/>
    </row>
    <row r="10304" spans="1:14" x14ac:dyDescent="0.25">
      <c r="A10304" s="130">
        <v>22678874000135</v>
      </c>
      <c r="B10304" s="98" t="s">
        <v>12586</v>
      </c>
      <c r="C10304" s="123" t="s">
        <v>1356</v>
      </c>
      <c r="D10304" s="98" t="s">
        <v>13671</v>
      </c>
      <c r="E10304" s="98" t="s">
        <v>13660</v>
      </c>
      <c r="F10304" s="124">
        <v>11</v>
      </c>
      <c r="G10304" s="112">
        <v>41275</v>
      </c>
      <c r="H10304" s="98"/>
      <c r="I10304" s="123" t="str">
        <f t="shared" si="160"/>
        <v/>
      </c>
      <c r="J10304" s="123"/>
      <c r="K10304" s="123"/>
      <c r="L10304" s="123"/>
      <c r="M10304" s="98" t="s">
        <v>14684</v>
      </c>
      <c r="N10304" s="118"/>
    </row>
    <row r="10305" spans="1:14" x14ac:dyDescent="0.25">
      <c r="A10305" s="130">
        <v>7782840000100</v>
      </c>
      <c r="B10305" s="98" t="s">
        <v>12589</v>
      </c>
      <c r="C10305" s="123" t="s">
        <v>634</v>
      </c>
      <c r="D10305" s="98" t="s">
        <v>13671</v>
      </c>
      <c r="E10305" s="98" t="s">
        <v>13660</v>
      </c>
      <c r="F10305" s="124">
        <v>14.67</v>
      </c>
      <c r="G10305" s="112">
        <v>41275</v>
      </c>
      <c r="H10305" s="98"/>
      <c r="I10305" s="123" t="str">
        <f t="shared" si="160"/>
        <v/>
      </c>
      <c r="J10305" s="123"/>
      <c r="K10305" s="123"/>
      <c r="L10305" s="123"/>
      <c r="M10305" s="98" t="s">
        <v>14020</v>
      </c>
      <c r="N10305" s="118"/>
    </row>
    <row r="10306" spans="1:14" x14ac:dyDescent="0.25">
      <c r="A10306" s="130">
        <v>8241747000143</v>
      </c>
      <c r="B10306" s="98" t="s">
        <v>12616</v>
      </c>
      <c r="C10306" s="123" t="s">
        <v>3601</v>
      </c>
      <c r="D10306" s="98" t="s">
        <v>13671</v>
      </c>
      <c r="E10306" s="98" t="s">
        <v>13660</v>
      </c>
      <c r="F10306" s="124">
        <v>22</v>
      </c>
      <c r="G10306" s="112">
        <v>41275</v>
      </c>
      <c r="H10306" s="98"/>
      <c r="I10306" s="123" t="str">
        <f t="shared" si="160"/>
        <v/>
      </c>
      <c r="J10306" s="123"/>
      <c r="K10306" s="123"/>
      <c r="L10306" s="123"/>
      <c r="M10306" s="98" t="s">
        <v>16098</v>
      </c>
      <c r="N10306" s="118"/>
    </row>
    <row r="10307" spans="1:14" x14ac:dyDescent="0.25">
      <c r="A10307" s="130">
        <v>28521748000159</v>
      </c>
      <c r="B10307" s="98" t="s">
        <v>12627</v>
      </c>
      <c r="C10307" s="123" t="s">
        <v>3513</v>
      </c>
      <c r="D10307" s="98" t="s">
        <v>13671</v>
      </c>
      <c r="E10307" s="98" t="s">
        <v>13660</v>
      </c>
      <c r="F10307" s="124">
        <v>16.59</v>
      </c>
      <c r="G10307" s="112">
        <v>42734</v>
      </c>
      <c r="H10307" s="98"/>
      <c r="I10307" s="123" t="str">
        <f t="shared" ref="I10307:I10370" si="161">IFERROR(IF(OR(E10307="Ativos", E10307="Aposentados",E10307="Pensionistas"),IF(F10307&gt;=14,"SIM","NÃO"),""),"")</f>
        <v/>
      </c>
      <c r="J10307" s="123"/>
      <c r="K10307" s="123"/>
      <c r="L10307" s="123"/>
      <c r="M10307" s="98"/>
      <c r="N10307" s="118"/>
    </row>
    <row r="10308" spans="1:14" x14ac:dyDescent="0.25">
      <c r="A10308" s="130">
        <v>18187823000133</v>
      </c>
      <c r="B10308" s="98" t="s">
        <v>12670</v>
      </c>
      <c r="C10308" s="123" t="s">
        <v>1356</v>
      </c>
      <c r="D10308" s="98" t="s">
        <v>13671</v>
      </c>
      <c r="E10308" s="98" t="s">
        <v>13660</v>
      </c>
      <c r="F10308" s="124">
        <v>19.36</v>
      </c>
      <c r="G10308" s="112">
        <v>42529</v>
      </c>
      <c r="H10308" s="98"/>
      <c r="I10308" s="123" t="str">
        <f t="shared" si="161"/>
        <v/>
      </c>
      <c r="J10308" s="123"/>
      <c r="K10308" s="123"/>
      <c r="L10308" s="123"/>
      <c r="M10308" s="98" t="s">
        <v>14696</v>
      </c>
      <c r="N10308" s="118"/>
    </row>
    <row r="10309" spans="1:14" x14ac:dyDescent="0.25">
      <c r="A10309" s="130">
        <v>1614517000133</v>
      </c>
      <c r="B10309" s="98" t="s">
        <v>12692</v>
      </c>
      <c r="C10309" s="123" t="s">
        <v>2274</v>
      </c>
      <c r="D10309" s="98" t="s">
        <v>13671</v>
      </c>
      <c r="E10309" s="98" t="s">
        <v>13660</v>
      </c>
      <c r="F10309" s="124">
        <v>17.91</v>
      </c>
      <c r="G10309" s="112">
        <v>44044</v>
      </c>
      <c r="H10309" s="98"/>
      <c r="I10309" s="123" t="str">
        <f t="shared" si="161"/>
        <v/>
      </c>
      <c r="J10309" s="123"/>
      <c r="K10309" s="123"/>
      <c r="L10309" s="123"/>
      <c r="M10309" s="98"/>
      <c r="N10309" s="118"/>
    </row>
    <row r="10310" spans="1:14" x14ac:dyDescent="0.25">
      <c r="A10310" s="130">
        <v>12459616000104</v>
      </c>
      <c r="B10310" s="98" t="s">
        <v>12696</v>
      </c>
      <c r="C10310" s="123" t="s">
        <v>634</v>
      </c>
      <c r="D10310" s="98" t="s">
        <v>13671</v>
      </c>
      <c r="E10310" s="98" t="s">
        <v>13660</v>
      </c>
      <c r="F10310" s="124">
        <v>11.4</v>
      </c>
      <c r="G10310" s="112">
        <v>41275</v>
      </c>
      <c r="H10310" s="98"/>
      <c r="I10310" s="123" t="str">
        <f t="shared" si="161"/>
        <v/>
      </c>
      <c r="J10310" s="123"/>
      <c r="K10310" s="123"/>
      <c r="L10310" s="123"/>
      <c r="M10310" s="98"/>
      <c r="N10310" s="118"/>
    </row>
    <row r="10311" spans="1:14" x14ac:dyDescent="0.25">
      <c r="A10311" s="130">
        <v>10404184000109</v>
      </c>
      <c r="B10311" s="98" t="s">
        <v>12703</v>
      </c>
      <c r="C10311" s="123" t="s">
        <v>2758</v>
      </c>
      <c r="D10311" s="98" t="s">
        <v>13671</v>
      </c>
      <c r="E10311" s="98" t="s">
        <v>13660</v>
      </c>
      <c r="F10311" s="124">
        <v>13.54</v>
      </c>
      <c r="G10311" s="112">
        <v>41275</v>
      </c>
      <c r="H10311" s="98"/>
      <c r="I10311" s="123" t="str">
        <f t="shared" si="161"/>
        <v/>
      </c>
      <c r="J10311" s="123"/>
      <c r="K10311" s="123"/>
      <c r="L10311" s="123"/>
      <c r="M10311" s="98" t="s">
        <v>15427</v>
      </c>
      <c r="N10311" s="118"/>
    </row>
    <row r="10312" spans="1:14" x14ac:dyDescent="0.25">
      <c r="A10312" s="130">
        <v>16854531000181</v>
      </c>
      <c r="B10312" s="98" t="s">
        <v>12704</v>
      </c>
      <c r="C10312" s="123" t="s">
        <v>1356</v>
      </c>
      <c r="D10312" s="98" t="s">
        <v>13671</v>
      </c>
      <c r="E10312" s="98" t="s">
        <v>13660</v>
      </c>
      <c r="F10312" s="124">
        <v>11</v>
      </c>
      <c r="G10312" s="112">
        <v>42374</v>
      </c>
      <c r="H10312" s="98"/>
      <c r="I10312" s="123" t="str">
        <f t="shared" si="161"/>
        <v/>
      </c>
      <c r="J10312" s="123"/>
      <c r="K10312" s="123"/>
      <c r="L10312" s="123"/>
      <c r="M10312" s="98"/>
      <c r="N10312" s="118"/>
    </row>
    <row r="10313" spans="1:14" x14ac:dyDescent="0.25">
      <c r="A10313" s="130">
        <v>46523171000104</v>
      </c>
      <c r="B10313" s="98" t="s">
        <v>12714</v>
      </c>
      <c r="C10313" s="123" t="s">
        <v>4626</v>
      </c>
      <c r="D10313" s="98" t="s">
        <v>13671</v>
      </c>
      <c r="E10313" s="98" t="s">
        <v>13660</v>
      </c>
      <c r="F10313" s="124">
        <v>22</v>
      </c>
      <c r="G10313" s="112">
        <v>41518</v>
      </c>
      <c r="H10313" s="98"/>
      <c r="I10313" s="123" t="str">
        <f t="shared" si="161"/>
        <v/>
      </c>
      <c r="J10313" s="123"/>
      <c r="K10313" s="123"/>
      <c r="L10313" s="123"/>
      <c r="M10313" s="98" t="s">
        <v>16860</v>
      </c>
      <c r="N10313" s="118"/>
    </row>
    <row r="10314" spans="1:14" x14ac:dyDescent="0.25">
      <c r="A10314" s="130">
        <v>75326066000175</v>
      </c>
      <c r="B10314" s="98" t="s">
        <v>12716</v>
      </c>
      <c r="C10314" s="123" t="s">
        <v>4289</v>
      </c>
      <c r="D10314" s="98" t="s">
        <v>13671</v>
      </c>
      <c r="E10314" s="98" t="s">
        <v>13660</v>
      </c>
      <c r="F10314" s="124">
        <v>20</v>
      </c>
      <c r="G10314" s="112">
        <v>41495</v>
      </c>
      <c r="H10314" s="98"/>
      <c r="I10314" s="123" t="str">
        <f t="shared" si="161"/>
        <v/>
      </c>
      <c r="J10314" s="123"/>
      <c r="K10314" s="123"/>
      <c r="L10314" s="123"/>
      <c r="M10314" s="98" t="s">
        <v>16632</v>
      </c>
      <c r="N10314" s="118"/>
    </row>
    <row r="10315" spans="1:14" x14ac:dyDescent="0.25">
      <c r="A10315" s="130">
        <v>82892316000108</v>
      </c>
      <c r="B10315" s="98" t="s">
        <v>12737</v>
      </c>
      <c r="C10315" s="123" t="s">
        <v>4289</v>
      </c>
      <c r="D10315" s="98" t="s">
        <v>13671</v>
      </c>
      <c r="E10315" s="98" t="s">
        <v>13660</v>
      </c>
      <c r="F10315" s="124">
        <v>22</v>
      </c>
      <c r="G10315" s="112">
        <v>41872</v>
      </c>
      <c r="H10315" s="98"/>
      <c r="I10315" s="123" t="str">
        <f t="shared" si="161"/>
        <v/>
      </c>
      <c r="J10315" s="123"/>
      <c r="K10315" s="123"/>
      <c r="L10315" s="123"/>
      <c r="M10315" s="98"/>
      <c r="N10315" s="118"/>
    </row>
    <row r="10316" spans="1:14" x14ac:dyDescent="0.25">
      <c r="A10316" s="130">
        <v>24851511000185</v>
      </c>
      <c r="B10316" s="98" t="s">
        <v>12741</v>
      </c>
      <c r="C10316" s="123" t="s">
        <v>5227</v>
      </c>
      <c r="D10316" s="98" t="s">
        <v>13671</v>
      </c>
      <c r="E10316" s="98" t="s">
        <v>13660</v>
      </c>
      <c r="F10316" s="124">
        <v>13.7</v>
      </c>
      <c r="G10316" s="112">
        <v>42664</v>
      </c>
      <c r="H10316" s="98"/>
      <c r="I10316" s="123" t="str">
        <f t="shared" si="161"/>
        <v/>
      </c>
      <c r="J10316" s="123"/>
      <c r="K10316" s="123"/>
      <c r="L10316" s="123"/>
      <c r="M10316" s="98" t="s">
        <v>17029</v>
      </c>
      <c r="N10316" s="118"/>
    </row>
    <row r="10317" spans="1:14" x14ac:dyDescent="0.25">
      <c r="A10317" s="130">
        <v>10144038000191</v>
      </c>
      <c r="B10317" s="98" t="s">
        <v>12747</v>
      </c>
      <c r="C10317" s="123" t="s">
        <v>2758</v>
      </c>
      <c r="D10317" s="98" t="s">
        <v>13671</v>
      </c>
      <c r="E10317" s="98" t="s">
        <v>13660</v>
      </c>
      <c r="F10317" s="124">
        <v>19</v>
      </c>
      <c r="G10317" s="112">
        <v>41275</v>
      </c>
      <c r="H10317" s="98"/>
      <c r="I10317" s="123" t="str">
        <f t="shared" si="161"/>
        <v/>
      </c>
      <c r="J10317" s="123"/>
      <c r="K10317" s="123"/>
      <c r="L10317" s="123"/>
      <c r="M10317" s="98" t="s">
        <v>15436</v>
      </c>
      <c r="N10317" s="118"/>
    </row>
    <row r="10318" spans="1:14" x14ac:dyDescent="0.25">
      <c r="A10318" s="130">
        <v>10215176000114</v>
      </c>
      <c r="B10318" s="98" t="s">
        <v>12753</v>
      </c>
      <c r="C10318" s="123" t="s">
        <v>2758</v>
      </c>
      <c r="D10318" s="98" t="s">
        <v>13671</v>
      </c>
      <c r="E10318" s="98" t="s">
        <v>13660</v>
      </c>
      <c r="F10318" s="124">
        <v>22</v>
      </c>
      <c r="G10318" s="112">
        <v>42186</v>
      </c>
      <c r="H10318" s="98"/>
      <c r="I10318" s="123" t="str">
        <f t="shared" si="161"/>
        <v/>
      </c>
      <c r="J10318" s="123"/>
      <c r="K10318" s="123"/>
      <c r="L10318" s="123"/>
      <c r="M10318" s="98" t="s">
        <v>15439</v>
      </c>
      <c r="N10318" s="118"/>
    </row>
    <row r="10319" spans="1:14" x14ac:dyDescent="0.25">
      <c r="A10319" s="130">
        <v>18008193000192</v>
      </c>
      <c r="B10319" s="98" t="s">
        <v>12760</v>
      </c>
      <c r="C10319" s="123" t="s">
        <v>1356</v>
      </c>
      <c r="D10319" s="98" t="s">
        <v>13671</v>
      </c>
      <c r="E10319" s="98" t="s">
        <v>13660</v>
      </c>
      <c r="F10319" s="124">
        <v>16.899999999999999</v>
      </c>
      <c r="G10319" s="112">
        <v>42712</v>
      </c>
      <c r="H10319" s="98"/>
      <c r="I10319" s="123" t="str">
        <f t="shared" si="161"/>
        <v/>
      </c>
      <c r="J10319" s="123"/>
      <c r="K10319" s="123"/>
      <c r="L10319" s="123"/>
      <c r="M10319" s="98" t="s">
        <v>14709</v>
      </c>
      <c r="N10319" s="118"/>
    </row>
    <row r="10320" spans="1:14" x14ac:dyDescent="0.25">
      <c r="A10320" s="130">
        <v>76017458000115</v>
      </c>
      <c r="B10320" s="98" t="s">
        <v>12770</v>
      </c>
      <c r="C10320" s="123" t="s">
        <v>3143</v>
      </c>
      <c r="D10320" s="98" t="s">
        <v>13671</v>
      </c>
      <c r="E10320" s="98" t="s">
        <v>13660</v>
      </c>
      <c r="F10320" s="124">
        <v>15</v>
      </c>
      <c r="G10320" s="112">
        <v>41999</v>
      </c>
      <c r="H10320" s="98"/>
      <c r="I10320" s="123" t="str">
        <f t="shared" si="161"/>
        <v/>
      </c>
      <c r="J10320" s="123"/>
      <c r="K10320" s="123"/>
      <c r="L10320" s="123"/>
      <c r="M10320" s="98" t="s">
        <v>15847</v>
      </c>
      <c r="N10320" s="118"/>
    </row>
    <row r="10321" spans="1:14" x14ac:dyDescent="0.25">
      <c r="A10321" s="130">
        <v>76977768000181</v>
      </c>
      <c r="B10321" s="98" t="s">
        <v>12779</v>
      </c>
      <c r="C10321" s="123" t="s">
        <v>3143</v>
      </c>
      <c r="D10321" s="98" t="s">
        <v>13671</v>
      </c>
      <c r="E10321" s="98" t="s">
        <v>13660</v>
      </c>
      <c r="F10321" s="124">
        <v>14.84</v>
      </c>
      <c r="G10321" s="112">
        <v>43915</v>
      </c>
      <c r="H10321" s="98"/>
      <c r="I10321" s="123" t="str">
        <f t="shared" si="161"/>
        <v/>
      </c>
      <c r="J10321" s="123"/>
      <c r="K10321" s="123"/>
      <c r="L10321" s="123"/>
      <c r="M10321" s="98"/>
      <c r="N10321" s="118"/>
    </row>
    <row r="10322" spans="1:14" x14ac:dyDescent="0.25">
      <c r="A10322" s="130">
        <v>6554430000131</v>
      </c>
      <c r="B10322" s="98" t="s">
        <v>12785</v>
      </c>
      <c r="C10322" s="123" t="s">
        <v>2926</v>
      </c>
      <c r="D10322" s="98" t="s">
        <v>13671</v>
      </c>
      <c r="E10322" s="98" t="s">
        <v>13660</v>
      </c>
      <c r="F10322" s="124">
        <v>22</v>
      </c>
      <c r="G10322" s="112">
        <v>43588</v>
      </c>
      <c r="H10322" s="98"/>
      <c r="I10322" s="123" t="str">
        <f t="shared" si="161"/>
        <v/>
      </c>
      <c r="J10322" s="123"/>
      <c r="K10322" s="123"/>
      <c r="L10322" s="123"/>
      <c r="M10322" s="98"/>
      <c r="N10322" s="118"/>
    </row>
    <row r="10323" spans="1:14" x14ac:dyDescent="0.25">
      <c r="A10323" s="130">
        <v>18602011000107</v>
      </c>
      <c r="B10323" s="98" t="s">
        <v>12801</v>
      </c>
      <c r="C10323" s="123" t="s">
        <v>1356</v>
      </c>
      <c r="D10323" s="98" t="s">
        <v>13671</v>
      </c>
      <c r="E10323" s="98" t="s">
        <v>13660</v>
      </c>
      <c r="F10323" s="124">
        <v>19.899999999999999</v>
      </c>
      <c r="G10323" s="112">
        <v>41275</v>
      </c>
      <c r="H10323" s="98"/>
      <c r="I10323" s="123" t="str">
        <f t="shared" si="161"/>
        <v/>
      </c>
      <c r="J10323" s="123"/>
      <c r="K10323" s="123"/>
      <c r="L10323" s="123"/>
      <c r="M10323" s="98" t="s">
        <v>14714</v>
      </c>
      <c r="N10323" s="118"/>
    </row>
    <row r="10324" spans="1:14" x14ac:dyDescent="0.25">
      <c r="A10324" s="130">
        <v>18468033000126</v>
      </c>
      <c r="B10324" s="98" t="s">
        <v>12802</v>
      </c>
      <c r="C10324" s="123" t="s">
        <v>1356</v>
      </c>
      <c r="D10324" s="98" t="s">
        <v>13671</v>
      </c>
      <c r="E10324" s="98" t="s">
        <v>13660</v>
      </c>
      <c r="F10324" s="124">
        <v>18.649999999999999</v>
      </c>
      <c r="G10324" s="112">
        <v>41275</v>
      </c>
      <c r="H10324" s="98"/>
      <c r="I10324" s="123" t="str">
        <f t="shared" si="161"/>
        <v/>
      </c>
      <c r="J10324" s="123"/>
      <c r="K10324" s="123"/>
      <c r="L10324" s="123"/>
      <c r="M10324" s="98" t="s">
        <v>14717</v>
      </c>
      <c r="N10324" s="118"/>
    </row>
    <row r="10325" spans="1:14" x14ac:dyDescent="0.25">
      <c r="A10325" s="130">
        <v>10408839000117</v>
      </c>
      <c r="B10325" s="98" t="s">
        <v>12807</v>
      </c>
      <c r="C10325" s="123" t="s">
        <v>2758</v>
      </c>
      <c r="D10325" s="98" t="s">
        <v>13671</v>
      </c>
      <c r="E10325" s="98" t="s">
        <v>13660</v>
      </c>
      <c r="F10325" s="124">
        <v>17.97</v>
      </c>
      <c r="G10325" s="112">
        <v>41275</v>
      </c>
      <c r="H10325" s="98"/>
      <c r="I10325" s="123" t="str">
        <f t="shared" si="161"/>
        <v/>
      </c>
      <c r="J10325" s="123"/>
      <c r="K10325" s="123"/>
      <c r="L10325" s="123"/>
      <c r="M10325" s="98" t="s">
        <v>15448</v>
      </c>
      <c r="N10325" s="118"/>
    </row>
    <row r="10326" spans="1:14" x14ac:dyDescent="0.25">
      <c r="A10326" s="130">
        <v>6553796000196</v>
      </c>
      <c r="B10326" s="98" t="s">
        <v>12808</v>
      </c>
      <c r="C10326" s="123" t="s">
        <v>2926</v>
      </c>
      <c r="D10326" s="98" t="s">
        <v>13671</v>
      </c>
      <c r="E10326" s="98" t="s">
        <v>13660</v>
      </c>
      <c r="F10326" s="124">
        <v>12</v>
      </c>
      <c r="G10326" s="112">
        <v>41108</v>
      </c>
      <c r="H10326" s="98"/>
      <c r="I10326" s="123" t="str">
        <f t="shared" si="161"/>
        <v/>
      </c>
      <c r="J10326" s="123"/>
      <c r="K10326" s="123"/>
      <c r="L10326" s="123"/>
      <c r="M10326" s="98" t="s">
        <v>15618</v>
      </c>
      <c r="N10326" s="118"/>
    </row>
    <row r="10327" spans="1:14" x14ac:dyDescent="0.25">
      <c r="A10327" s="130">
        <v>10106227000170</v>
      </c>
      <c r="B10327" s="98" t="s">
        <v>12814</v>
      </c>
      <c r="C10327" s="123" t="s">
        <v>2758</v>
      </c>
      <c r="D10327" s="98" t="s">
        <v>13671</v>
      </c>
      <c r="E10327" s="98" t="s">
        <v>13660</v>
      </c>
      <c r="F10327" s="124">
        <v>22</v>
      </c>
      <c r="G10327" s="112">
        <v>41275</v>
      </c>
      <c r="H10327" s="98"/>
      <c r="I10327" s="123" t="str">
        <f t="shared" si="161"/>
        <v/>
      </c>
      <c r="J10327" s="123"/>
      <c r="K10327" s="123"/>
      <c r="L10327" s="123"/>
      <c r="M10327" s="98" t="s">
        <v>15451</v>
      </c>
      <c r="N10327" s="118"/>
    </row>
    <row r="10328" spans="1:14" x14ac:dyDescent="0.25">
      <c r="A10328" s="130">
        <v>87455531000157</v>
      </c>
      <c r="B10328" s="98" t="s">
        <v>12825</v>
      </c>
      <c r="C10328" s="123" t="s">
        <v>3812</v>
      </c>
      <c r="D10328" s="98" t="s">
        <v>13671</v>
      </c>
      <c r="E10328" s="98" t="s">
        <v>13660</v>
      </c>
      <c r="F10328" s="124">
        <v>19.39</v>
      </c>
      <c r="G10328" s="112">
        <v>41275</v>
      </c>
      <c r="H10328" s="98"/>
      <c r="I10328" s="123" t="str">
        <f t="shared" si="161"/>
        <v/>
      </c>
      <c r="J10328" s="123"/>
      <c r="K10328" s="123"/>
      <c r="L10328" s="123"/>
      <c r="M10328" s="98" t="s">
        <v>16421</v>
      </c>
      <c r="N10328" s="118"/>
    </row>
    <row r="10329" spans="1:14" x14ac:dyDescent="0.25">
      <c r="A10329" s="130">
        <v>29138344000143</v>
      </c>
      <c r="B10329" s="98" t="s">
        <v>12837</v>
      </c>
      <c r="C10329" s="123" t="s">
        <v>3513</v>
      </c>
      <c r="D10329" s="98" t="s">
        <v>13671</v>
      </c>
      <c r="E10329" s="98" t="s">
        <v>13660</v>
      </c>
      <c r="F10329" s="124">
        <v>22</v>
      </c>
      <c r="G10329" s="112">
        <v>43617</v>
      </c>
      <c r="H10329" s="98"/>
      <c r="I10329" s="123" t="str">
        <f t="shared" si="161"/>
        <v/>
      </c>
      <c r="J10329" s="123"/>
      <c r="K10329" s="123"/>
      <c r="L10329" s="123"/>
      <c r="M10329" s="98"/>
      <c r="N10329" s="118"/>
    </row>
    <row r="10330" spans="1:14" x14ac:dyDescent="0.25">
      <c r="A10330" s="130">
        <v>6553804000102</v>
      </c>
      <c r="B10330" s="98" t="s">
        <v>12839</v>
      </c>
      <c r="C10330" s="123" t="s">
        <v>2926</v>
      </c>
      <c r="D10330" s="98" t="s">
        <v>13671</v>
      </c>
      <c r="E10330" s="98" t="s">
        <v>13660</v>
      </c>
      <c r="F10330" s="124">
        <v>12</v>
      </c>
      <c r="G10330" s="112">
        <v>42171</v>
      </c>
      <c r="H10330" s="98"/>
      <c r="I10330" s="123" t="str">
        <f t="shared" si="161"/>
        <v/>
      </c>
      <c r="J10330" s="123"/>
      <c r="K10330" s="123"/>
      <c r="L10330" s="123"/>
      <c r="M10330" s="98" t="s">
        <v>15624</v>
      </c>
      <c r="N10330" s="118"/>
    </row>
    <row r="10331" spans="1:14" x14ac:dyDescent="0.25">
      <c r="A10331" s="130">
        <v>76178011000128</v>
      </c>
      <c r="B10331" s="98" t="s">
        <v>12851</v>
      </c>
      <c r="C10331" s="123" t="s">
        <v>3143</v>
      </c>
      <c r="D10331" s="98" t="s">
        <v>13671</v>
      </c>
      <c r="E10331" s="98" t="s">
        <v>13660</v>
      </c>
      <c r="F10331" s="124">
        <v>14</v>
      </c>
      <c r="G10331" s="112">
        <v>44058</v>
      </c>
      <c r="H10331" s="98"/>
      <c r="I10331" s="123" t="str">
        <f t="shared" si="161"/>
        <v/>
      </c>
      <c r="J10331" s="123"/>
      <c r="K10331" s="123"/>
      <c r="L10331" s="123"/>
      <c r="M10331" s="98"/>
      <c r="N10331" s="118"/>
    </row>
    <row r="10332" spans="1:14" x14ac:dyDescent="0.25">
      <c r="A10332" s="130">
        <v>1612981000190</v>
      </c>
      <c r="B10332" s="98" t="s">
        <v>12852</v>
      </c>
      <c r="C10332" s="123" t="s">
        <v>3513</v>
      </c>
      <c r="D10332" s="98" t="s">
        <v>13671</v>
      </c>
      <c r="E10332" s="98" t="s">
        <v>13660</v>
      </c>
      <c r="F10332" s="124">
        <v>14</v>
      </c>
      <c r="G10332" s="112">
        <v>44027</v>
      </c>
      <c r="H10332" s="98"/>
      <c r="I10332" s="123" t="str">
        <f t="shared" si="161"/>
        <v/>
      </c>
      <c r="J10332" s="123"/>
      <c r="K10332" s="123"/>
      <c r="L10332" s="123"/>
      <c r="M10332" s="98"/>
      <c r="N10332" s="118"/>
    </row>
    <row r="10333" spans="1:14" x14ac:dyDescent="0.25">
      <c r="A10333" s="130">
        <v>46341038000129</v>
      </c>
      <c r="B10333" s="98" t="s">
        <v>12860</v>
      </c>
      <c r="C10333" s="123" t="s">
        <v>4626</v>
      </c>
      <c r="D10333" s="98" t="s">
        <v>13671</v>
      </c>
      <c r="E10333" s="98" t="s">
        <v>13660</v>
      </c>
      <c r="F10333" s="124">
        <v>22</v>
      </c>
      <c r="G10333" s="112">
        <v>41275</v>
      </c>
      <c r="H10333" s="98"/>
      <c r="I10333" s="123" t="str">
        <f t="shared" si="161"/>
        <v/>
      </c>
      <c r="J10333" s="123"/>
      <c r="K10333" s="123"/>
      <c r="L10333" s="123"/>
      <c r="M10333" s="98" t="s">
        <v>16879</v>
      </c>
      <c r="N10333" s="118"/>
    </row>
    <row r="10334" spans="1:14" x14ac:dyDescent="0.25">
      <c r="A10334" s="130">
        <v>1181585000156</v>
      </c>
      <c r="B10334" s="98" t="s">
        <v>12873</v>
      </c>
      <c r="C10334" s="123" t="s">
        <v>901</v>
      </c>
      <c r="D10334" s="98" t="s">
        <v>13671</v>
      </c>
      <c r="E10334" s="98" t="s">
        <v>13660</v>
      </c>
      <c r="F10334" s="124">
        <v>14.54</v>
      </c>
      <c r="G10334" s="112">
        <v>43466</v>
      </c>
      <c r="H10334" s="98"/>
      <c r="I10334" s="123" t="str">
        <f t="shared" si="161"/>
        <v/>
      </c>
      <c r="J10334" s="123"/>
      <c r="K10334" s="123"/>
      <c r="L10334" s="123"/>
      <c r="M10334" s="98"/>
      <c r="N10334" s="118"/>
    </row>
    <row r="10335" spans="1:14" x14ac:dyDescent="0.25">
      <c r="A10335" s="130">
        <v>76172907000108</v>
      </c>
      <c r="B10335" s="98" t="s">
        <v>12876</v>
      </c>
      <c r="C10335" s="123" t="s">
        <v>3143</v>
      </c>
      <c r="D10335" s="98" t="s">
        <v>13671</v>
      </c>
      <c r="E10335" s="98" t="s">
        <v>13660</v>
      </c>
      <c r="F10335" s="124">
        <v>15.25</v>
      </c>
      <c r="G10335" s="112">
        <v>41909</v>
      </c>
      <c r="H10335" s="98"/>
      <c r="I10335" s="123" t="str">
        <f t="shared" si="161"/>
        <v/>
      </c>
      <c r="J10335" s="123"/>
      <c r="K10335" s="123"/>
      <c r="L10335" s="123"/>
      <c r="M10335" s="98" t="s">
        <v>15861</v>
      </c>
      <c r="N10335" s="118"/>
    </row>
    <row r="10336" spans="1:14" x14ac:dyDescent="0.25">
      <c r="A10336" s="130">
        <v>18315226000147</v>
      </c>
      <c r="B10336" s="98" t="s">
        <v>12879</v>
      </c>
      <c r="C10336" s="123" t="s">
        <v>1356</v>
      </c>
      <c r="D10336" s="98" t="s">
        <v>13671</v>
      </c>
      <c r="E10336" s="98" t="s">
        <v>13660</v>
      </c>
      <c r="F10336" s="124">
        <v>19.52</v>
      </c>
      <c r="G10336" s="112">
        <v>41757</v>
      </c>
      <c r="H10336" s="98"/>
      <c r="I10336" s="123" t="str">
        <f t="shared" si="161"/>
        <v/>
      </c>
      <c r="J10336" s="123"/>
      <c r="K10336" s="123"/>
      <c r="L10336" s="123"/>
      <c r="M10336" s="98" t="s">
        <v>14744</v>
      </c>
      <c r="N10336" s="118"/>
    </row>
    <row r="10337" spans="1:14" x14ac:dyDescent="0.25">
      <c r="A10337" s="130">
        <v>11049848000121</v>
      </c>
      <c r="B10337" s="98" t="s">
        <v>12888</v>
      </c>
      <c r="C10337" s="123" t="s">
        <v>2758</v>
      </c>
      <c r="D10337" s="98" t="s">
        <v>13671</v>
      </c>
      <c r="E10337" s="98" t="s">
        <v>13660</v>
      </c>
      <c r="F10337" s="124">
        <v>15</v>
      </c>
      <c r="G10337" s="112">
        <v>43053</v>
      </c>
      <c r="H10337" s="98"/>
      <c r="I10337" s="123" t="str">
        <f t="shared" si="161"/>
        <v/>
      </c>
      <c r="J10337" s="123"/>
      <c r="K10337" s="123"/>
      <c r="L10337" s="123"/>
      <c r="M10337" s="98" t="s">
        <v>15460</v>
      </c>
      <c r="N10337" s="118"/>
    </row>
    <row r="10338" spans="1:14" x14ac:dyDescent="0.25">
      <c r="A10338" s="130">
        <v>28920999000106</v>
      </c>
      <c r="B10338" s="98" t="s">
        <v>12902</v>
      </c>
      <c r="C10338" s="123" t="s">
        <v>3513</v>
      </c>
      <c r="D10338" s="98" t="s">
        <v>13671</v>
      </c>
      <c r="E10338" s="98" t="s">
        <v>13660</v>
      </c>
      <c r="F10338" s="124">
        <v>14</v>
      </c>
      <c r="G10338" s="112">
        <v>44044</v>
      </c>
      <c r="H10338" s="98"/>
      <c r="I10338" s="123" t="str">
        <f t="shared" si="161"/>
        <v/>
      </c>
      <c r="J10338" s="123"/>
      <c r="K10338" s="123"/>
      <c r="L10338" s="123"/>
      <c r="M10338" s="98" t="s">
        <v>16013</v>
      </c>
      <c r="N10338" s="118"/>
    </row>
    <row r="10339" spans="1:14" x14ac:dyDescent="0.25">
      <c r="A10339" s="130">
        <v>4876447000180</v>
      </c>
      <c r="B10339" s="98" t="s">
        <v>12906</v>
      </c>
      <c r="C10339" s="123" t="s">
        <v>2413</v>
      </c>
      <c r="D10339" s="98" t="s">
        <v>13671</v>
      </c>
      <c r="E10339" s="98" t="s">
        <v>13660</v>
      </c>
      <c r="F10339" s="124">
        <v>13</v>
      </c>
      <c r="G10339" s="112">
        <v>41275</v>
      </c>
      <c r="H10339" s="98"/>
      <c r="I10339" s="123" t="str">
        <f t="shared" si="161"/>
        <v/>
      </c>
      <c r="J10339" s="123"/>
      <c r="K10339" s="123"/>
      <c r="L10339" s="123"/>
      <c r="M10339" s="98" t="s">
        <v>15097</v>
      </c>
      <c r="N10339" s="118"/>
    </row>
    <row r="10340" spans="1:14" x14ac:dyDescent="0.25">
      <c r="A10340" s="130">
        <v>92963560000160</v>
      </c>
      <c r="B10340" s="98" t="s">
        <v>12907</v>
      </c>
      <c r="C10340" s="123" t="s">
        <v>3812</v>
      </c>
      <c r="D10340" s="98" t="s">
        <v>13671</v>
      </c>
      <c r="E10340" s="98" t="s">
        <v>13660</v>
      </c>
      <c r="F10340" s="124">
        <v>22</v>
      </c>
      <c r="G10340" s="112">
        <v>41275</v>
      </c>
      <c r="H10340" s="98"/>
      <c r="I10340" s="123" t="str">
        <f t="shared" si="161"/>
        <v/>
      </c>
      <c r="J10340" s="123"/>
      <c r="K10340" s="123"/>
      <c r="L10340" s="123"/>
      <c r="M10340" s="98" t="s">
        <v>16435</v>
      </c>
      <c r="N10340" s="118"/>
    </row>
    <row r="10341" spans="1:14" x14ac:dyDescent="0.25">
      <c r="A10341" s="130">
        <v>82575812000120</v>
      </c>
      <c r="B10341" s="98" t="s">
        <v>12909</v>
      </c>
      <c r="C10341" s="123" t="s">
        <v>4289</v>
      </c>
      <c r="D10341" s="98" t="s">
        <v>13671</v>
      </c>
      <c r="E10341" s="98" t="s">
        <v>13660</v>
      </c>
      <c r="F10341" s="124">
        <v>16.100000000000001</v>
      </c>
      <c r="G10341" s="112">
        <v>42887</v>
      </c>
      <c r="H10341" s="98"/>
      <c r="I10341" s="123" t="str">
        <f t="shared" si="161"/>
        <v/>
      </c>
      <c r="J10341" s="123"/>
      <c r="K10341" s="123"/>
      <c r="L10341" s="123"/>
      <c r="M10341" s="98" t="s">
        <v>16645</v>
      </c>
      <c r="N10341" s="118"/>
    </row>
    <row r="10342" spans="1:14" x14ac:dyDescent="0.25">
      <c r="A10342" s="130">
        <v>83102541000158</v>
      </c>
      <c r="B10342" s="98" t="s">
        <v>12922</v>
      </c>
      <c r="C10342" s="123" t="s">
        <v>4289</v>
      </c>
      <c r="D10342" s="98" t="s">
        <v>13671</v>
      </c>
      <c r="E10342" s="98" t="s">
        <v>13660</v>
      </c>
      <c r="F10342" s="124">
        <v>19.7</v>
      </c>
      <c r="G10342" s="112">
        <v>41275</v>
      </c>
      <c r="H10342" s="98"/>
      <c r="I10342" s="123" t="str">
        <f t="shared" si="161"/>
        <v/>
      </c>
      <c r="J10342" s="123"/>
      <c r="K10342" s="123"/>
      <c r="L10342" s="123"/>
      <c r="M10342" s="98" t="s">
        <v>16647</v>
      </c>
      <c r="N10342" s="118"/>
    </row>
    <row r="10343" spans="1:14" x14ac:dyDescent="0.25">
      <c r="A10343" s="130">
        <v>5903125000145</v>
      </c>
      <c r="B10343" s="98" t="s">
        <v>12923</v>
      </c>
      <c r="C10343" s="123" t="s">
        <v>3747</v>
      </c>
      <c r="D10343" s="98" t="s">
        <v>13671</v>
      </c>
      <c r="E10343" s="98" t="s">
        <v>13660</v>
      </c>
      <c r="F10343" s="124">
        <v>11</v>
      </c>
      <c r="G10343" s="112">
        <v>41709</v>
      </c>
      <c r="H10343" s="98"/>
      <c r="I10343" s="123" t="str">
        <f t="shared" si="161"/>
        <v/>
      </c>
      <c r="J10343" s="123"/>
      <c r="K10343" s="123"/>
      <c r="L10343" s="123"/>
      <c r="M10343" s="98" t="s">
        <v>16165</v>
      </c>
      <c r="N10343" s="118"/>
    </row>
    <row r="10344" spans="1:14" x14ac:dyDescent="0.25">
      <c r="A10344" s="130">
        <v>55356653000108</v>
      </c>
      <c r="B10344" s="98" t="s">
        <v>12936</v>
      </c>
      <c r="C10344" s="123" t="s">
        <v>4626</v>
      </c>
      <c r="D10344" s="98" t="s">
        <v>13671</v>
      </c>
      <c r="E10344" s="98" t="s">
        <v>13660</v>
      </c>
      <c r="F10344" s="124">
        <v>24.4</v>
      </c>
      <c r="G10344" s="112">
        <v>41275</v>
      </c>
      <c r="H10344" s="98"/>
      <c r="I10344" s="123" t="str">
        <f t="shared" si="161"/>
        <v/>
      </c>
      <c r="J10344" s="123"/>
      <c r="K10344" s="123"/>
      <c r="L10344" s="123"/>
      <c r="M10344" s="98" t="s">
        <v>16894</v>
      </c>
      <c r="N10344" s="118"/>
    </row>
    <row r="10345" spans="1:14" x14ac:dyDescent="0.25">
      <c r="A10345" s="130">
        <v>8888968000108</v>
      </c>
      <c r="B10345" s="98" t="s">
        <v>12941</v>
      </c>
      <c r="C10345" s="123" t="s">
        <v>2554</v>
      </c>
      <c r="D10345" s="98" t="s">
        <v>13671</v>
      </c>
      <c r="E10345" s="98" t="s">
        <v>13660</v>
      </c>
      <c r="F10345" s="124">
        <v>14.39</v>
      </c>
      <c r="G10345" s="112">
        <v>43084</v>
      </c>
      <c r="H10345" s="98"/>
      <c r="I10345" s="123" t="str">
        <f t="shared" si="161"/>
        <v/>
      </c>
      <c r="J10345" s="123"/>
      <c r="K10345" s="123"/>
      <c r="L10345" s="123"/>
      <c r="M10345" s="98"/>
      <c r="N10345" s="118"/>
    </row>
    <row r="10346" spans="1:14" x14ac:dyDescent="0.25">
      <c r="A10346" s="130">
        <v>77003424000134</v>
      </c>
      <c r="B10346" s="98" t="s">
        <v>12942</v>
      </c>
      <c r="C10346" s="123" t="s">
        <v>3143</v>
      </c>
      <c r="D10346" s="98" t="s">
        <v>13671</v>
      </c>
      <c r="E10346" s="98" t="s">
        <v>13660</v>
      </c>
      <c r="F10346" s="124">
        <v>15.77</v>
      </c>
      <c r="G10346" s="112">
        <v>41275</v>
      </c>
      <c r="H10346" s="98"/>
      <c r="I10346" s="123" t="str">
        <f t="shared" si="161"/>
        <v/>
      </c>
      <c r="J10346" s="123"/>
      <c r="K10346" s="123"/>
      <c r="L10346" s="123"/>
      <c r="M10346" s="98" t="s">
        <v>15869</v>
      </c>
      <c r="N10346" s="118"/>
    </row>
    <row r="10347" spans="1:14" x14ac:dyDescent="0.25">
      <c r="A10347" s="130">
        <v>44547313000130</v>
      </c>
      <c r="B10347" s="98" t="s">
        <v>12945</v>
      </c>
      <c r="C10347" s="123" t="s">
        <v>4626</v>
      </c>
      <c r="D10347" s="98" t="s">
        <v>13671</v>
      </c>
      <c r="E10347" s="98" t="s">
        <v>13660</v>
      </c>
      <c r="F10347" s="124">
        <v>14</v>
      </c>
      <c r="G10347" s="112">
        <v>44044</v>
      </c>
      <c r="H10347" s="98"/>
      <c r="I10347" s="123" t="str">
        <f t="shared" si="161"/>
        <v/>
      </c>
      <c r="J10347" s="123"/>
      <c r="K10347" s="123"/>
      <c r="L10347" s="123"/>
      <c r="M10347" s="98" t="s">
        <v>16897</v>
      </c>
      <c r="N10347" s="118"/>
    </row>
    <row r="10348" spans="1:14" x14ac:dyDescent="0.25">
      <c r="A10348" s="130">
        <v>10565000000192</v>
      </c>
      <c r="B10348" s="98" t="s">
        <v>12967</v>
      </c>
      <c r="C10348" s="123" t="s">
        <v>2758</v>
      </c>
      <c r="D10348" s="98" t="s">
        <v>13671</v>
      </c>
      <c r="E10348" s="98" t="s">
        <v>13660</v>
      </c>
      <c r="F10348" s="124">
        <v>25.64</v>
      </c>
      <c r="G10348" s="112">
        <v>42516</v>
      </c>
      <c r="H10348" s="98"/>
      <c r="I10348" s="123" t="str">
        <f t="shared" si="161"/>
        <v/>
      </c>
      <c r="J10348" s="123"/>
      <c r="K10348" s="123"/>
      <c r="L10348" s="123"/>
      <c r="M10348" s="98" t="s">
        <v>15467</v>
      </c>
      <c r="N10348" s="118"/>
    </row>
    <row r="10349" spans="1:14" x14ac:dyDescent="0.25">
      <c r="A10349" s="130">
        <v>6554943000142</v>
      </c>
      <c r="B10349" s="98" t="s">
        <v>12972</v>
      </c>
      <c r="C10349" s="123" t="s">
        <v>2926</v>
      </c>
      <c r="D10349" s="98" t="s">
        <v>13671</v>
      </c>
      <c r="E10349" s="98" t="s">
        <v>13660</v>
      </c>
      <c r="F10349" s="124">
        <v>12</v>
      </c>
      <c r="G10349" s="112">
        <v>41275</v>
      </c>
      <c r="H10349" s="98"/>
      <c r="I10349" s="123" t="str">
        <f t="shared" si="161"/>
        <v/>
      </c>
      <c r="J10349" s="123"/>
      <c r="K10349" s="123"/>
      <c r="L10349" s="123"/>
      <c r="M10349" s="98" t="s">
        <v>15630</v>
      </c>
      <c r="N10349" s="118"/>
    </row>
    <row r="10350" spans="1:14" x14ac:dyDescent="0.25">
      <c r="A10350" s="130">
        <v>76205681000196</v>
      </c>
      <c r="B10350" s="98" t="s">
        <v>12975</v>
      </c>
      <c r="C10350" s="123" t="s">
        <v>3143</v>
      </c>
      <c r="D10350" s="98" t="s">
        <v>13671</v>
      </c>
      <c r="E10350" s="98" t="s">
        <v>13660</v>
      </c>
      <c r="F10350" s="124">
        <v>22</v>
      </c>
      <c r="G10350" s="112">
        <v>41275</v>
      </c>
      <c r="H10350" s="98"/>
      <c r="I10350" s="123" t="str">
        <f t="shared" si="161"/>
        <v/>
      </c>
      <c r="J10350" s="123"/>
      <c r="K10350" s="123"/>
      <c r="L10350" s="123"/>
      <c r="M10350" s="98" t="s">
        <v>15876</v>
      </c>
      <c r="N10350" s="118"/>
    </row>
    <row r="10351" spans="1:14" x14ac:dyDescent="0.25">
      <c r="A10351" s="130">
        <v>10091551000161</v>
      </c>
      <c r="B10351" s="98" t="s">
        <v>12984</v>
      </c>
      <c r="C10351" s="123" t="s">
        <v>2758</v>
      </c>
      <c r="D10351" s="98" t="s">
        <v>13671</v>
      </c>
      <c r="E10351" s="98" t="s">
        <v>13660</v>
      </c>
      <c r="F10351" s="124">
        <v>22</v>
      </c>
      <c r="G10351" s="112">
        <v>43221</v>
      </c>
      <c r="H10351" s="98"/>
      <c r="I10351" s="123" t="str">
        <f t="shared" si="161"/>
        <v/>
      </c>
      <c r="J10351" s="123"/>
      <c r="K10351" s="123"/>
      <c r="L10351" s="123"/>
      <c r="M10351" s="98" t="s">
        <v>15474</v>
      </c>
      <c r="N10351" s="118"/>
    </row>
    <row r="10352" spans="1:14" x14ac:dyDescent="0.25">
      <c r="A10352" s="130">
        <v>46522967000134</v>
      </c>
      <c r="B10352" s="98" t="s">
        <v>12991</v>
      </c>
      <c r="C10352" s="123" t="s">
        <v>4626</v>
      </c>
      <c r="D10352" s="98" t="s">
        <v>13671</v>
      </c>
      <c r="E10352" s="98" t="s">
        <v>13660</v>
      </c>
      <c r="F10352" s="124">
        <v>22</v>
      </c>
      <c r="G10352" s="112">
        <v>42370</v>
      </c>
      <c r="H10352" s="98"/>
      <c r="I10352" s="123" t="str">
        <f t="shared" si="161"/>
        <v/>
      </c>
      <c r="J10352" s="123"/>
      <c r="K10352" s="123"/>
      <c r="L10352" s="123"/>
      <c r="M10352" s="98" t="s">
        <v>16908</v>
      </c>
      <c r="N10352" s="118"/>
    </row>
    <row r="10353" spans="1:14" x14ac:dyDescent="0.25">
      <c r="A10353" s="130">
        <v>56024581000156</v>
      </c>
      <c r="B10353" s="98" t="s">
        <v>12992</v>
      </c>
      <c r="C10353" s="123" t="s">
        <v>4626</v>
      </c>
      <c r="D10353" s="98" t="s">
        <v>13671</v>
      </c>
      <c r="E10353" s="98" t="s">
        <v>13660</v>
      </c>
      <c r="F10353" s="124">
        <v>28</v>
      </c>
      <c r="G10353" s="112">
        <v>43720</v>
      </c>
      <c r="H10353" s="98"/>
      <c r="I10353" s="123" t="str">
        <f t="shared" si="161"/>
        <v/>
      </c>
      <c r="J10353" s="123"/>
      <c r="K10353" s="123"/>
      <c r="L10353" s="123"/>
      <c r="M10353" s="98"/>
      <c r="N10353" s="118"/>
    </row>
    <row r="10354" spans="1:14" x14ac:dyDescent="0.25">
      <c r="A10354" s="130">
        <v>15023997000172</v>
      </c>
      <c r="B10354" s="98" t="s">
        <v>13000</v>
      </c>
      <c r="C10354" s="123" t="s">
        <v>2274</v>
      </c>
      <c r="D10354" s="98" t="s">
        <v>13671</v>
      </c>
      <c r="E10354" s="98" t="s">
        <v>13660</v>
      </c>
      <c r="F10354" s="124">
        <v>14</v>
      </c>
      <c r="G10354" s="112">
        <v>44075</v>
      </c>
      <c r="H10354" s="98"/>
      <c r="I10354" s="123" t="str">
        <f t="shared" si="161"/>
        <v/>
      </c>
      <c r="J10354" s="123"/>
      <c r="K10354" s="123"/>
      <c r="L10354" s="123"/>
      <c r="M10354" s="98"/>
      <c r="N10354" s="118"/>
    </row>
    <row r="10355" spans="1:14" x14ac:dyDescent="0.25">
      <c r="A10355" s="130">
        <v>29051216000168</v>
      </c>
      <c r="B10355" s="98" t="s">
        <v>13003</v>
      </c>
      <c r="C10355" s="123" t="s">
        <v>3513</v>
      </c>
      <c r="D10355" s="98" t="s">
        <v>13671</v>
      </c>
      <c r="E10355" s="98" t="s">
        <v>13660</v>
      </c>
      <c r="F10355" s="124">
        <v>20</v>
      </c>
      <c r="G10355" s="112">
        <v>43374</v>
      </c>
      <c r="H10355" s="98"/>
      <c r="I10355" s="123" t="str">
        <f t="shared" si="161"/>
        <v/>
      </c>
      <c r="J10355" s="123"/>
      <c r="K10355" s="123"/>
      <c r="L10355" s="123"/>
      <c r="M10355" s="98" t="s">
        <v>16019</v>
      </c>
      <c r="N10355" s="118"/>
    </row>
    <row r="10356" spans="1:14" x14ac:dyDescent="0.25">
      <c r="A10356" s="130">
        <v>27165711000172</v>
      </c>
      <c r="B10356" s="98" t="s">
        <v>13015</v>
      </c>
      <c r="C10356" s="123" t="s">
        <v>821</v>
      </c>
      <c r="D10356" s="98" t="s">
        <v>13671</v>
      </c>
      <c r="E10356" s="98" t="s">
        <v>13660</v>
      </c>
      <c r="F10356" s="124">
        <v>19.91</v>
      </c>
      <c r="G10356" s="112">
        <v>42005</v>
      </c>
      <c r="H10356" s="98"/>
      <c r="I10356" s="123" t="str">
        <f t="shared" si="161"/>
        <v/>
      </c>
      <c r="J10356" s="123"/>
      <c r="K10356" s="123"/>
      <c r="L10356" s="123"/>
      <c r="M10356" s="98" t="s">
        <v>14101</v>
      </c>
      <c r="N10356" s="118"/>
    </row>
    <row r="10357" spans="1:14" x14ac:dyDescent="0.25">
      <c r="A10357" s="130">
        <v>7535446000160</v>
      </c>
      <c r="B10357" s="98" t="s">
        <v>13040</v>
      </c>
      <c r="C10357" s="123" t="s">
        <v>634</v>
      </c>
      <c r="D10357" s="98" t="s">
        <v>13671</v>
      </c>
      <c r="E10357" s="98" t="s">
        <v>13660</v>
      </c>
      <c r="F10357" s="124">
        <v>15.75</v>
      </c>
      <c r="G10357" s="112">
        <v>41275</v>
      </c>
      <c r="H10357" s="98"/>
      <c r="I10357" s="123" t="str">
        <f t="shared" si="161"/>
        <v/>
      </c>
      <c r="J10357" s="123"/>
      <c r="K10357" s="123"/>
      <c r="L10357" s="123"/>
      <c r="M10357" s="98" t="s">
        <v>14051</v>
      </c>
      <c r="N10357" s="118"/>
    </row>
    <row r="10358" spans="1:14" x14ac:dyDescent="0.25">
      <c r="A10358" s="130">
        <v>11361243000171</v>
      </c>
      <c r="B10358" s="98" t="s">
        <v>13049</v>
      </c>
      <c r="C10358" s="123" t="s">
        <v>2758</v>
      </c>
      <c r="D10358" s="98" t="s">
        <v>13671</v>
      </c>
      <c r="E10358" s="98" t="s">
        <v>13660</v>
      </c>
      <c r="F10358" s="124">
        <v>11</v>
      </c>
      <c r="G10358" s="112">
        <v>41275</v>
      </c>
      <c r="H10358" s="98"/>
      <c r="I10358" s="123" t="str">
        <f t="shared" si="161"/>
        <v/>
      </c>
      <c r="J10358" s="123"/>
      <c r="K10358" s="123"/>
      <c r="L10358" s="123"/>
      <c r="M10358" s="98" t="s">
        <v>15481</v>
      </c>
      <c r="N10358" s="118"/>
    </row>
    <row r="10359" spans="1:14" x14ac:dyDescent="0.25">
      <c r="A10359" s="130">
        <v>88824099000197</v>
      </c>
      <c r="B10359" s="98" t="s">
        <v>13104</v>
      </c>
      <c r="C10359" s="123" t="s">
        <v>3812</v>
      </c>
      <c r="D10359" s="98" t="s">
        <v>13671</v>
      </c>
      <c r="E10359" s="98" t="s">
        <v>13660</v>
      </c>
      <c r="F10359" s="124">
        <v>16.07</v>
      </c>
      <c r="G10359" s="112">
        <v>41275</v>
      </c>
      <c r="H10359" s="98"/>
      <c r="I10359" s="123" t="str">
        <f t="shared" si="161"/>
        <v/>
      </c>
      <c r="J10359" s="123"/>
      <c r="K10359" s="123"/>
      <c r="L10359" s="123"/>
      <c r="M10359" s="98" t="s">
        <v>16474</v>
      </c>
      <c r="N10359" s="118"/>
    </row>
    <row r="10360" spans="1:14" x14ac:dyDescent="0.25">
      <c r="A10360" s="130">
        <v>46522942000130</v>
      </c>
      <c r="B10360" s="98" t="s">
        <v>13117</v>
      </c>
      <c r="C10360" s="123" t="s">
        <v>4626</v>
      </c>
      <c r="D10360" s="98" t="s">
        <v>13671</v>
      </c>
      <c r="E10360" s="98" t="s">
        <v>13660</v>
      </c>
      <c r="F10360" s="124">
        <v>22</v>
      </c>
      <c r="G10360" s="112">
        <v>41275</v>
      </c>
      <c r="H10360" s="98"/>
      <c r="I10360" s="123" t="str">
        <f t="shared" si="161"/>
        <v/>
      </c>
      <c r="J10360" s="123"/>
      <c r="K10360" s="123"/>
      <c r="L10360" s="123"/>
      <c r="M10360" s="98" t="s">
        <v>16928</v>
      </c>
      <c r="N10360" s="118"/>
    </row>
    <row r="10361" spans="1:14" x14ac:dyDescent="0.25">
      <c r="A10361" s="130">
        <v>58200015000183</v>
      </c>
      <c r="B10361" s="98" t="s">
        <v>13134</v>
      </c>
      <c r="C10361" s="123" t="s">
        <v>4626</v>
      </c>
      <c r="D10361" s="98" t="s">
        <v>13671</v>
      </c>
      <c r="E10361" s="98" t="s">
        <v>13660</v>
      </c>
      <c r="F10361" s="124">
        <v>18.489999999999998</v>
      </c>
      <c r="G10361" s="112">
        <v>42978</v>
      </c>
      <c r="H10361" s="98"/>
      <c r="I10361" s="123" t="str">
        <f t="shared" si="161"/>
        <v/>
      </c>
      <c r="J10361" s="123"/>
      <c r="K10361" s="123"/>
      <c r="L10361" s="123"/>
      <c r="M10361" s="98"/>
      <c r="N10361" s="118"/>
    </row>
    <row r="10362" spans="1:14" x14ac:dyDescent="0.25">
      <c r="A10362" s="130">
        <v>10145803000198</v>
      </c>
      <c r="B10362" s="98" t="s">
        <v>13135</v>
      </c>
      <c r="C10362" s="123" t="s">
        <v>2758</v>
      </c>
      <c r="D10362" s="98" t="s">
        <v>13671</v>
      </c>
      <c r="E10362" s="98" t="s">
        <v>13660</v>
      </c>
      <c r="F10362" s="124">
        <v>15.24</v>
      </c>
      <c r="G10362" s="112">
        <v>43452</v>
      </c>
      <c r="H10362" s="98"/>
      <c r="I10362" s="123" t="str">
        <f t="shared" si="161"/>
        <v/>
      </c>
      <c r="J10362" s="123"/>
      <c r="K10362" s="123"/>
      <c r="L10362" s="123"/>
      <c r="M10362" s="98"/>
      <c r="N10362" s="118"/>
    </row>
    <row r="10363" spans="1:14" x14ac:dyDescent="0.25">
      <c r="A10363" s="130">
        <v>10091577000100</v>
      </c>
      <c r="B10363" s="98" t="s">
        <v>13138</v>
      </c>
      <c r="C10363" s="123" t="s">
        <v>2758</v>
      </c>
      <c r="D10363" s="98" t="s">
        <v>13671</v>
      </c>
      <c r="E10363" s="98" t="s">
        <v>13660</v>
      </c>
      <c r="F10363" s="124">
        <v>13.45</v>
      </c>
      <c r="G10363" s="112">
        <v>41518</v>
      </c>
      <c r="H10363" s="98"/>
      <c r="I10363" s="123" t="str">
        <f t="shared" si="161"/>
        <v/>
      </c>
      <c r="J10363" s="123"/>
      <c r="K10363" s="123"/>
      <c r="L10363" s="123"/>
      <c r="M10363" s="98" t="s">
        <v>15492</v>
      </c>
      <c r="N10363" s="118"/>
    </row>
    <row r="10364" spans="1:14" x14ac:dyDescent="0.25">
      <c r="A10364" s="130">
        <v>46523239000147</v>
      </c>
      <c r="B10364" s="98" t="s">
        <v>13139</v>
      </c>
      <c r="C10364" s="123" t="s">
        <v>4626</v>
      </c>
      <c r="D10364" s="98" t="s">
        <v>13671</v>
      </c>
      <c r="E10364" s="98" t="s">
        <v>13660</v>
      </c>
      <c r="F10364" s="124">
        <v>22</v>
      </c>
      <c r="G10364" s="112">
        <v>43819</v>
      </c>
      <c r="H10364" s="98"/>
      <c r="I10364" s="123" t="str">
        <f t="shared" si="161"/>
        <v/>
      </c>
      <c r="J10364" s="123"/>
      <c r="K10364" s="123"/>
      <c r="L10364" s="123"/>
      <c r="M10364" s="98"/>
      <c r="N10364" s="118"/>
    </row>
    <row r="10365" spans="1:14" x14ac:dyDescent="0.25">
      <c r="A10365" s="130">
        <v>7533656000119</v>
      </c>
      <c r="B10365" s="98" t="s">
        <v>13159</v>
      </c>
      <c r="C10365" s="123" t="s">
        <v>634</v>
      </c>
      <c r="D10365" s="98" t="s">
        <v>13671</v>
      </c>
      <c r="E10365" s="98" t="s">
        <v>13660</v>
      </c>
      <c r="F10365" s="124">
        <v>17.93</v>
      </c>
      <c r="G10365" s="112">
        <v>41275</v>
      </c>
      <c r="H10365" s="98"/>
      <c r="I10365" s="123" t="str">
        <f t="shared" si="161"/>
        <v/>
      </c>
      <c r="J10365" s="123"/>
      <c r="K10365" s="123"/>
      <c r="L10365" s="123"/>
      <c r="M10365" s="98" t="s">
        <v>14058</v>
      </c>
      <c r="N10365" s="118"/>
    </row>
    <row r="10366" spans="1:14" x14ac:dyDescent="0.25">
      <c r="A10366" s="130">
        <v>46429379000150</v>
      </c>
      <c r="B10366" s="98" t="s">
        <v>13166</v>
      </c>
      <c r="C10366" s="123" t="s">
        <v>4626</v>
      </c>
      <c r="D10366" s="98" t="s">
        <v>13671</v>
      </c>
      <c r="E10366" s="98" t="s">
        <v>13660</v>
      </c>
      <c r="F10366" s="124">
        <v>22</v>
      </c>
      <c r="G10366" s="112">
        <v>43777</v>
      </c>
      <c r="H10366" s="98"/>
      <c r="I10366" s="123" t="str">
        <f t="shared" si="161"/>
        <v/>
      </c>
      <c r="J10366" s="123"/>
      <c r="K10366" s="123"/>
      <c r="L10366" s="123"/>
      <c r="M10366" s="98"/>
      <c r="N10366" s="118"/>
    </row>
    <row r="10367" spans="1:14" x14ac:dyDescent="0.25">
      <c r="A10367" s="130">
        <v>29138336000105</v>
      </c>
      <c r="B10367" s="98" t="s">
        <v>13174</v>
      </c>
      <c r="C10367" s="123" t="s">
        <v>3513</v>
      </c>
      <c r="D10367" s="98" t="s">
        <v>13671</v>
      </c>
      <c r="E10367" s="98" t="s">
        <v>13660</v>
      </c>
      <c r="F10367" s="124">
        <v>22</v>
      </c>
      <c r="G10367" s="112">
        <v>43070</v>
      </c>
      <c r="H10367" s="98"/>
      <c r="I10367" s="123" t="str">
        <f t="shared" si="161"/>
        <v/>
      </c>
      <c r="J10367" s="123"/>
      <c r="K10367" s="123"/>
      <c r="L10367" s="123"/>
      <c r="M10367" s="98" t="s">
        <v>16027</v>
      </c>
      <c r="N10367" s="118"/>
    </row>
    <row r="10368" spans="1:14" x14ac:dyDescent="0.25">
      <c r="A10368" s="130">
        <v>82892274000105</v>
      </c>
      <c r="B10368" s="98" t="s">
        <v>13180</v>
      </c>
      <c r="C10368" s="123" t="s">
        <v>4289</v>
      </c>
      <c r="D10368" s="98" t="s">
        <v>13671</v>
      </c>
      <c r="E10368" s="98" t="s">
        <v>13660</v>
      </c>
      <c r="F10368" s="124">
        <v>22</v>
      </c>
      <c r="G10368" s="112">
        <v>42913</v>
      </c>
      <c r="H10368" s="98"/>
      <c r="I10368" s="123" t="str">
        <f t="shared" si="161"/>
        <v/>
      </c>
      <c r="J10368" s="123"/>
      <c r="K10368" s="123"/>
      <c r="L10368" s="123"/>
      <c r="M10368" s="98" t="s">
        <v>16656</v>
      </c>
      <c r="N10368" s="118"/>
    </row>
    <row r="10369" spans="1:14" x14ac:dyDescent="0.25">
      <c r="A10369" s="130">
        <v>10280055000156</v>
      </c>
      <c r="B10369" s="98" t="s">
        <v>13187</v>
      </c>
      <c r="C10369" s="123" t="s">
        <v>2758</v>
      </c>
      <c r="D10369" s="98" t="s">
        <v>13671</v>
      </c>
      <c r="E10369" s="98" t="s">
        <v>13660</v>
      </c>
      <c r="F10369" s="124">
        <v>12.89</v>
      </c>
      <c r="G10369" s="112">
        <v>41275</v>
      </c>
      <c r="H10369" s="98"/>
      <c r="I10369" s="123" t="str">
        <f t="shared" si="161"/>
        <v/>
      </c>
      <c r="J10369" s="123"/>
      <c r="K10369" s="123"/>
      <c r="L10369" s="123"/>
      <c r="M10369" s="98" t="s">
        <v>15502</v>
      </c>
      <c r="N10369" s="118"/>
    </row>
    <row r="10370" spans="1:14" x14ac:dyDescent="0.25">
      <c r="A10370" s="130">
        <v>27167402000131</v>
      </c>
      <c r="B10370" s="98" t="s">
        <v>13188</v>
      </c>
      <c r="C10370" s="123" t="s">
        <v>821</v>
      </c>
      <c r="D10370" s="98" t="s">
        <v>13671</v>
      </c>
      <c r="E10370" s="98" t="s">
        <v>13660</v>
      </c>
      <c r="F10370" s="124">
        <v>17.22</v>
      </c>
      <c r="G10370" s="112">
        <v>41275</v>
      </c>
      <c r="H10370" s="98"/>
      <c r="I10370" s="123" t="str">
        <f t="shared" si="161"/>
        <v/>
      </c>
      <c r="J10370" s="123"/>
      <c r="K10370" s="123"/>
      <c r="L10370" s="123"/>
      <c r="M10370" s="98" t="s">
        <v>14105</v>
      </c>
      <c r="N10370" s="118"/>
    </row>
    <row r="10371" spans="1:14" x14ac:dyDescent="0.25">
      <c r="A10371" s="130">
        <v>11354180000126</v>
      </c>
      <c r="B10371" s="98" t="s">
        <v>13189</v>
      </c>
      <c r="C10371" s="123" t="s">
        <v>2758</v>
      </c>
      <c r="D10371" s="98" t="s">
        <v>13671</v>
      </c>
      <c r="E10371" s="98" t="s">
        <v>13660</v>
      </c>
      <c r="F10371" s="124">
        <v>14.03</v>
      </c>
      <c r="G10371" s="112">
        <v>39063</v>
      </c>
      <c r="H10371" s="98"/>
      <c r="I10371" s="123" t="str">
        <f t="shared" ref="I10371:I10434" si="162">IFERROR(IF(OR(E10371="Ativos", E10371="Aposentados",E10371="Pensionistas"),IF(F10371&gt;=14,"SIM","NÃO"),""),"")</f>
        <v/>
      </c>
      <c r="J10371" s="123"/>
      <c r="K10371" s="123"/>
      <c r="L10371" s="123"/>
      <c r="M10371" s="98" t="s">
        <v>15503</v>
      </c>
      <c r="N10371" s="118"/>
    </row>
    <row r="10372" spans="1:14" x14ac:dyDescent="0.25">
      <c r="A10372" s="130">
        <v>46643466000106</v>
      </c>
      <c r="B10372" s="98" t="s">
        <v>13201</v>
      </c>
      <c r="C10372" s="123" t="s">
        <v>4626</v>
      </c>
      <c r="D10372" s="98" t="s">
        <v>13671</v>
      </c>
      <c r="E10372" s="98" t="s">
        <v>13660</v>
      </c>
      <c r="F10372" s="124">
        <v>26</v>
      </c>
      <c r="G10372" s="112">
        <v>42370</v>
      </c>
      <c r="H10372" s="98"/>
      <c r="I10372" s="123" t="str">
        <f t="shared" si="162"/>
        <v/>
      </c>
      <c r="J10372" s="123"/>
      <c r="K10372" s="123"/>
      <c r="L10372" s="123"/>
      <c r="M10372" s="98" t="s">
        <v>16939</v>
      </c>
      <c r="N10372" s="118"/>
    </row>
    <row r="10373" spans="1:14" x14ac:dyDescent="0.25">
      <c r="A10373" s="130">
        <v>76105543000135</v>
      </c>
      <c r="B10373" s="98" t="s">
        <v>13202</v>
      </c>
      <c r="C10373" s="123" t="s">
        <v>3143</v>
      </c>
      <c r="D10373" s="98" t="s">
        <v>13671</v>
      </c>
      <c r="E10373" s="98" t="s">
        <v>13660</v>
      </c>
      <c r="F10373" s="124">
        <v>11</v>
      </c>
      <c r="G10373" s="112">
        <v>41275</v>
      </c>
      <c r="H10373" s="98"/>
      <c r="I10373" s="123" t="str">
        <f t="shared" si="162"/>
        <v/>
      </c>
      <c r="J10373" s="123"/>
      <c r="K10373" s="123"/>
      <c r="L10373" s="123"/>
      <c r="M10373" s="98" t="s">
        <v>15894</v>
      </c>
      <c r="N10373" s="118"/>
    </row>
    <row r="10374" spans="1:14" x14ac:dyDescent="0.25">
      <c r="A10374" s="130">
        <v>89814693000160</v>
      </c>
      <c r="B10374" s="98" t="s">
        <v>13206</v>
      </c>
      <c r="C10374" s="123" t="s">
        <v>3812</v>
      </c>
      <c r="D10374" s="98" t="s">
        <v>13671</v>
      </c>
      <c r="E10374" s="98" t="s">
        <v>13660</v>
      </c>
      <c r="F10374" s="124">
        <v>16.78</v>
      </c>
      <c r="G10374" s="112">
        <v>43586</v>
      </c>
      <c r="H10374" s="98"/>
      <c r="I10374" s="123" t="str">
        <f t="shared" si="162"/>
        <v/>
      </c>
      <c r="J10374" s="123"/>
      <c r="K10374" s="123"/>
      <c r="L10374" s="123"/>
      <c r="M10374" s="98"/>
      <c r="N10374" s="118"/>
    </row>
    <row r="10375" spans="1:14" x14ac:dyDescent="0.25">
      <c r="A10375" s="130">
        <v>11251832000105</v>
      </c>
      <c r="B10375" s="98" t="s">
        <v>13207</v>
      </c>
      <c r="C10375" s="123" t="s">
        <v>2758</v>
      </c>
      <c r="D10375" s="98" t="s">
        <v>13671</v>
      </c>
      <c r="E10375" s="98" t="s">
        <v>13660</v>
      </c>
      <c r="F10375" s="124">
        <v>22</v>
      </c>
      <c r="G10375" s="112">
        <v>41541</v>
      </c>
      <c r="H10375" s="98"/>
      <c r="I10375" s="123" t="str">
        <f t="shared" si="162"/>
        <v/>
      </c>
      <c r="J10375" s="123"/>
      <c r="K10375" s="123"/>
      <c r="L10375" s="123"/>
      <c r="M10375" s="98" t="s">
        <v>15505</v>
      </c>
      <c r="N10375" s="118"/>
    </row>
    <row r="10376" spans="1:14" x14ac:dyDescent="0.25">
      <c r="A10376" s="130">
        <v>87893111000152</v>
      </c>
      <c r="B10376" s="98" t="s">
        <v>13208</v>
      </c>
      <c r="C10376" s="123" t="s">
        <v>3812</v>
      </c>
      <c r="D10376" s="98" t="s">
        <v>13671</v>
      </c>
      <c r="E10376" s="98" t="s">
        <v>13660</v>
      </c>
      <c r="F10376" s="124">
        <v>14.4</v>
      </c>
      <c r="G10376" s="112">
        <v>41275</v>
      </c>
      <c r="H10376" s="98"/>
      <c r="I10376" s="123" t="str">
        <f t="shared" si="162"/>
        <v/>
      </c>
      <c r="J10376" s="123"/>
      <c r="K10376" s="123"/>
      <c r="L10376" s="123"/>
      <c r="M10376" s="98" t="s">
        <v>16500</v>
      </c>
      <c r="N10376" s="118"/>
    </row>
    <row r="10377" spans="1:14" x14ac:dyDescent="0.25">
      <c r="A10377" s="130">
        <v>6307102000130</v>
      </c>
      <c r="B10377" s="98" t="s">
        <v>13209</v>
      </c>
      <c r="C10377" s="123" t="s">
        <v>1142</v>
      </c>
      <c r="D10377" s="98" t="s">
        <v>13671</v>
      </c>
      <c r="E10377" s="98" t="s">
        <v>13660</v>
      </c>
      <c r="F10377" s="124">
        <v>11</v>
      </c>
      <c r="G10377" s="112">
        <v>41275</v>
      </c>
      <c r="H10377" s="98"/>
      <c r="I10377" s="123" t="str">
        <f t="shared" si="162"/>
        <v/>
      </c>
      <c r="J10377" s="123"/>
      <c r="K10377" s="123"/>
      <c r="L10377" s="123"/>
      <c r="M10377" s="98" t="s">
        <v>14444</v>
      </c>
      <c r="N10377" s="118"/>
    </row>
    <row r="10378" spans="1:14" x14ac:dyDescent="0.25">
      <c r="A10378" s="130">
        <v>8742439000100</v>
      </c>
      <c r="B10378" s="98" t="s">
        <v>13243</v>
      </c>
      <c r="C10378" s="123" t="s">
        <v>2554</v>
      </c>
      <c r="D10378" s="98" t="s">
        <v>13671</v>
      </c>
      <c r="E10378" s="98" t="s">
        <v>13660</v>
      </c>
      <c r="F10378" s="124">
        <v>15.1</v>
      </c>
      <c r="G10378" s="112">
        <v>41275</v>
      </c>
      <c r="H10378" s="98"/>
      <c r="I10378" s="123" t="str">
        <f t="shared" si="162"/>
        <v/>
      </c>
      <c r="J10378" s="123"/>
      <c r="K10378" s="123"/>
      <c r="L10378" s="123"/>
      <c r="M10378" s="98" t="s">
        <v>15223</v>
      </c>
      <c r="N10378" s="118"/>
    </row>
    <row r="10379" spans="1:14" x14ac:dyDescent="0.25">
      <c r="A10379" s="130">
        <v>28645786000113</v>
      </c>
      <c r="B10379" s="98" t="s">
        <v>13244</v>
      </c>
      <c r="C10379" s="123" t="s">
        <v>3513</v>
      </c>
      <c r="D10379" s="98" t="s">
        <v>13671</v>
      </c>
      <c r="E10379" s="98" t="s">
        <v>13660</v>
      </c>
      <c r="F10379" s="124">
        <v>11</v>
      </c>
      <c r="G10379" s="112">
        <v>41454</v>
      </c>
      <c r="H10379" s="98"/>
      <c r="I10379" s="123" t="str">
        <f t="shared" si="162"/>
        <v/>
      </c>
      <c r="J10379" s="123"/>
      <c r="K10379" s="123"/>
      <c r="L10379" s="123"/>
      <c r="M10379" s="98" t="s">
        <v>16033</v>
      </c>
      <c r="N10379" s="118"/>
    </row>
    <row r="10380" spans="1:14" x14ac:dyDescent="0.25">
      <c r="A10380" s="130">
        <v>46177523000109</v>
      </c>
      <c r="B10380" s="98" t="s">
        <v>13255</v>
      </c>
      <c r="C10380" s="123" t="s">
        <v>4626</v>
      </c>
      <c r="D10380" s="98" t="s">
        <v>13671</v>
      </c>
      <c r="E10380" s="98" t="s">
        <v>13660</v>
      </c>
      <c r="F10380" s="124">
        <v>28</v>
      </c>
      <c r="G10380" s="112">
        <v>44136</v>
      </c>
      <c r="H10380" s="98"/>
      <c r="I10380" s="123" t="str">
        <f t="shared" si="162"/>
        <v/>
      </c>
      <c r="J10380" s="123"/>
      <c r="K10380" s="123"/>
      <c r="L10380" s="123"/>
      <c r="M10380" s="98"/>
      <c r="N10380" s="118"/>
    </row>
    <row r="10381" spans="1:14" x14ac:dyDescent="0.25">
      <c r="A10381" s="130">
        <v>11361896000150</v>
      </c>
      <c r="B10381" s="98" t="s">
        <v>13257</v>
      </c>
      <c r="C10381" s="123" t="s">
        <v>2758</v>
      </c>
      <c r="D10381" s="98" t="s">
        <v>13671</v>
      </c>
      <c r="E10381" s="98" t="s">
        <v>13660</v>
      </c>
      <c r="F10381" s="124">
        <v>11</v>
      </c>
      <c r="G10381" s="112">
        <v>41275</v>
      </c>
      <c r="H10381" s="98"/>
      <c r="I10381" s="123" t="str">
        <f t="shared" si="162"/>
        <v/>
      </c>
      <c r="J10381" s="123"/>
      <c r="K10381" s="123"/>
      <c r="L10381" s="123"/>
      <c r="M10381" s="98" t="s">
        <v>15506</v>
      </c>
      <c r="N10381" s="118"/>
    </row>
    <row r="10382" spans="1:14" x14ac:dyDescent="0.25">
      <c r="A10382" s="130">
        <v>29138393000186</v>
      </c>
      <c r="B10382" s="98" t="s">
        <v>13261</v>
      </c>
      <c r="C10382" s="123" t="s">
        <v>3513</v>
      </c>
      <c r="D10382" s="98" t="s">
        <v>13671</v>
      </c>
      <c r="E10382" s="98" t="s">
        <v>13660</v>
      </c>
      <c r="F10382" s="124">
        <v>22</v>
      </c>
      <c r="G10382" s="112">
        <v>42005</v>
      </c>
      <c r="H10382" s="98"/>
      <c r="I10382" s="123" t="str">
        <f t="shared" si="162"/>
        <v/>
      </c>
      <c r="J10382" s="123"/>
      <c r="K10382" s="123"/>
      <c r="L10382" s="123"/>
      <c r="M10382" s="98" t="s">
        <v>16035</v>
      </c>
      <c r="N10382" s="118"/>
    </row>
    <row r="10383" spans="1:14" x14ac:dyDescent="0.25">
      <c r="A10383" s="130">
        <v>32147670000121</v>
      </c>
      <c r="B10383" s="98" t="s">
        <v>13263</v>
      </c>
      <c r="C10383" s="123" t="s">
        <v>3513</v>
      </c>
      <c r="D10383" s="98" t="s">
        <v>13671</v>
      </c>
      <c r="E10383" s="98" t="s">
        <v>13660</v>
      </c>
      <c r="F10383" s="124">
        <v>11</v>
      </c>
      <c r="G10383" s="112">
        <v>41275</v>
      </c>
      <c r="H10383" s="98"/>
      <c r="I10383" s="123" t="str">
        <f t="shared" si="162"/>
        <v/>
      </c>
      <c r="J10383" s="123"/>
      <c r="K10383" s="123"/>
      <c r="L10383" s="123"/>
      <c r="M10383" s="98" t="s">
        <v>16036</v>
      </c>
      <c r="N10383" s="118"/>
    </row>
    <row r="10384" spans="1:14" x14ac:dyDescent="0.25">
      <c r="A10384" s="130">
        <v>10282945000105</v>
      </c>
      <c r="B10384" s="98" t="s">
        <v>13289</v>
      </c>
      <c r="C10384" s="123" t="s">
        <v>2758</v>
      </c>
      <c r="D10384" s="98" t="s">
        <v>13671</v>
      </c>
      <c r="E10384" s="98" t="s">
        <v>13660</v>
      </c>
      <c r="F10384" s="124">
        <v>12.71</v>
      </c>
      <c r="G10384" s="112">
        <v>41275</v>
      </c>
      <c r="H10384" s="98"/>
      <c r="I10384" s="123" t="str">
        <f t="shared" si="162"/>
        <v/>
      </c>
      <c r="J10384" s="123"/>
      <c r="K10384" s="123"/>
      <c r="L10384" s="123"/>
      <c r="M10384" s="98" t="s">
        <v>15510</v>
      </c>
      <c r="N10384" s="118"/>
    </row>
    <row r="10385" spans="1:14" x14ac:dyDescent="0.25">
      <c r="A10385" s="130">
        <v>11358116000113</v>
      </c>
      <c r="B10385" s="98" t="s">
        <v>13294</v>
      </c>
      <c r="C10385" s="123" t="s">
        <v>2758</v>
      </c>
      <c r="D10385" s="98" t="s">
        <v>13671</v>
      </c>
      <c r="E10385" s="98" t="s">
        <v>13660</v>
      </c>
      <c r="F10385" s="124">
        <v>18</v>
      </c>
      <c r="G10385" s="112">
        <v>41275</v>
      </c>
      <c r="H10385" s="98"/>
      <c r="I10385" s="123" t="str">
        <f t="shared" si="162"/>
        <v/>
      </c>
      <c r="J10385" s="123"/>
      <c r="K10385" s="123"/>
      <c r="L10385" s="123"/>
      <c r="M10385" s="98" t="s">
        <v>15515</v>
      </c>
      <c r="N10385" s="118"/>
    </row>
    <row r="10386" spans="1:14" x14ac:dyDescent="0.25">
      <c r="A10386" s="130">
        <v>28741098000157</v>
      </c>
      <c r="B10386" s="98" t="s">
        <v>13303</v>
      </c>
      <c r="C10386" s="123" t="s">
        <v>3513</v>
      </c>
      <c r="D10386" s="98" t="s">
        <v>13671</v>
      </c>
      <c r="E10386" s="98" t="s">
        <v>13660</v>
      </c>
      <c r="F10386" s="124">
        <v>12</v>
      </c>
      <c r="G10386" s="112">
        <v>41275</v>
      </c>
      <c r="H10386" s="98"/>
      <c r="I10386" s="123" t="str">
        <f t="shared" si="162"/>
        <v/>
      </c>
      <c r="J10386" s="123"/>
      <c r="K10386" s="123"/>
      <c r="L10386" s="123"/>
      <c r="M10386" s="98" t="s">
        <v>16040</v>
      </c>
      <c r="N10386" s="118"/>
    </row>
    <row r="10387" spans="1:14" x14ac:dyDescent="0.25">
      <c r="A10387" s="130">
        <v>76919083000189</v>
      </c>
      <c r="B10387" s="98" t="s">
        <v>13309</v>
      </c>
      <c r="C10387" s="123" t="s">
        <v>3143</v>
      </c>
      <c r="D10387" s="98" t="s">
        <v>13671</v>
      </c>
      <c r="E10387" s="98" t="s">
        <v>13660</v>
      </c>
      <c r="F10387" s="124">
        <v>14</v>
      </c>
      <c r="G10387" s="112">
        <v>42663</v>
      </c>
      <c r="H10387" s="98"/>
      <c r="I10387" s="123" t="str">
        <f t="shared" si="162"/>
        <v/>
      </c>
      <c r="J10387" s="123"/>
      <c r="K10387" s="123"/>
      <c r="L10387" s="123"/>
      <c r="M10387" s="98" t="s">
        <v>15903</v>
      </c>
      <c r="N10387" s="118"/>
    </row>
    <row r="10388" spans="1:14" x14ac:dyDescent="0.25">
      <c r="A10388" s="130">
        <v>46634044000174</v>
      </c>
      <c r="B10388" s="98" t="s">
        <v>13318</v>
      </c>
      <c r="C10388" s="123" t="s">
        <v>4626</v>
      </c>
      <c r="D10388" s="98" t="s">
        <v>13671</v>
      </c>
      <c r="E10388" s="98" t="s">
        <v>13660</v>
      </c>
      <c r="F10388" s="124">
        <v>22</v>
      </c>
      <c r="G10388" s="112">
        <v>41640</v>
      </c>
      <c r="H10388" s="98"/>
      <c r="I10388" s="123" t="str">
        <f t="shared" si="162"/>
        <v/>
      </c>
      <c r="J10388" s="123"/>
      <c r="K10388" s="123"/>
      <c r="L10388" s="123"/>
      <c r="M10388" s="98"/>
      <c r="N10388" s="118"/>
    </row>
    <row r="10389" spans="1:14" x14ac:dyDescent="0.25">
      <c r="A10389" s="130">
        <v>32165706000108</v>
      </c>
      <c r="B10389" s="98" t="s">
        <v>13323</v>
      </c>
      <c r="C10389" s="123" t="s">
        <v>3513</v>
      </c>
      <c r="D10389" s="98" t="s">
        <v>13671</v>
      </c>
      <c r="E10389" s="98" t="s">
        <v>13660</v>
      </c>
      <c r="F10389" s="124">
        <v>11.5</v>
      </c>
      <c r="G10389" s="112">
        <v>42718</v>
      </c>
      <c r="H10389" s="98"/>
      <c r="I10389" s="123" t="str">
        <f t="shared" si="162"/>
        <v/>
      </c>
      <c r="J10389" s="123"/>
      <c r="K10389" s="123"/>
      <c r="L10389" s="123"/>
      <c r="M10389" s="98"/>
      <c r="N10389" s="118"/>
    </row>
    <row r="10390" spans="1:14" x14ac:dyDescent="0.25">
      <c r="A10390" s="130">
        <v>75963850000194</v>
      </c>
      <c r="B10390" s="98" t="s">
        <v>13356</v>
      </c>
      <c r="C10390" s="123" t="s">
        <v>3143</v>
      </c>
      <c r="D10390" s="98" t="s">
        <v>13671</v>
      </c>
      <c r="E10390" s="98" t="s">
        <v>13660</v>
      </c>
      <c r="F10390" s="124">
        <v>14</v>
      </c>
      <c r="G10390" s="112">
        <v>44013</v>
      </c>
      <c r="H10390" s="98"/>
      <c r="I10390" s="123" t="str">
        <f t="shared" si="162"/>
        <v/>
      </c>
      <c r="J10390" s="123"/>
      <c r="K10390" s="123"/>
      <c r="L10390" s="123"/>
      <c r="M10390" s="98"/>
      <c r="N10390" s="118"/>
    </row>
    <row r="10391" spans="1:14" x14ac:dyDescent="0.25">
      <c r="A10391" s="130">
        <v>23489834000108</v>
      </c>
      <c r="B10391" s="98" t="s">
        <v>13357</v>
      </c>
      <c r="C10391" s="123" t="s">
        <v>634</v>
      </c>
      <c r="D10391" s="98" t="s">
        <v>13671</v>
      </c>
      <c r="E10391" s="98" t="s">
        <v>13660</v>
      </c>
      <c r="F10391" s="124">
        <v>18</v>
      </c>
      <c r="G10391" s="112">
        <v>42704</v>
      </c>
      <c r="H10391" s="98"/>
      <c r="I10391" s="123" t="str">
        <f t="shared" si="162"/>
        <v/>
      </c>
      <c r="J10391" s="123"/>
      <c r="K10391" s="123"/>
      <c r="L10391" s="123"/>
      <c r="M10391" s="98" t="s">
        <v>14063</v>
      </c>
      <c r="N10391" s="118"/>
    </row>
    <row r="10392" spans="1:14" x14ac:dyDescent="0.25">
      <c r="A10392" s="130">
        <v>6554869000164</v>
      </c>
      <c r="B10392" s="98" t="s">
        <v>13364</v>
      </c>
      <c r="C10392" s="123" t="s">
        <v>2926</v>
      </c>
      <c r="D10392" s="98" t="s">
        <v>13671</v>
      </c>
      <c r="E10392" s="98" t="s">
        <v>13660</v>
      </c>
      <c r="F10392" s="124">
        <v>22</v>
      </c>
      <c r="G10392" s="112">
        <v>44197</v>
      </c>
      <c r="H10392" s="98"/>
      <c r="I10392" s="123" t="str">
        <f t="shared" si="162"/>
        <v/>
      </c>
      <c r="J10392" s="123"/>
      <c r="K10392" s="123"/>
      <c r="L10392" s="123"/>
      <c r="M10392" s="98"/>
      <c r="N10392" s="118"/>
    </row>
    <row r="10393" spans="1:14" x14ac:dyDescent="0.25">
      <c r="A10393" s="130">
        <v>11361904000169</v>
      </c>
      <c r="B10393" s="98" t="s">
        <v>13379</v>
      </c>
      <c r="C10393" s="123" t="s">
        <v>2758</v>
      </c>
      <c r="D10393" s="98" t="s">
        <v>13671</v>
      </c>
      <c r="E10393" s="98" t="s">
        <v>13660</v>
      </c>
      <c r="F10393" s="124">
        <v>22</v>
      </c>
      <c r="G10393" s="112">
        <v>44136</v>
      </c>
      <c r="H10393" s="98"/>
      <c r="I10393" s="123" t="str">
        <f t="shared" si="162"/>
        <v/>
      </c>
      <c r="J10393" s="123"/>
      <c r="K10393" s="123"/>
      <c r="L10393" s="123"/>
      <c r="M10393" s="98"/>
      <c r="N10393" s="118"/>
    </row>
    <row r="10394" spans="1:14" x14ac:dyDescent="0.25">
      <c r="A10394" s="130">
        <v>17955535000119</v>
      </c>
      <c r="B10394" s="98" t="s">
        <v>13394</v>
      </c>
      <c r="C10394" s="123" t="s">
        <v>1356</v>
      </c>
      <c r="D10394" s="98" t="s">
        <v>13671</v>
      </c>
      <c r="E10394" s="98" t="s">
        <v>13660</v>
      </c>
      <c r="F10394" s="124">
        <v>15.83</v>
      </c>
      <c r="G10394" s="112">
        <v>42079</v>
      </c>
      <c r="H10394" s="98"/>
      <c r="I10394" s="123" t="str">
        <f t="shared" si="162"/>
        <v/>
      </c>
      <c r="J10394" s="123"/>
      <c r="K10394" s="123"/>
      <c r="L10394" s="123"/>
      <c r="M10394" s="98" t="s">
        <v>14802</v>
      </c>
      <c r="N10394" s="118"/>
    </row>
    <row r="10395" spans="1:14" x14ac:dyDescent="0.25">
      <c r="A10395" s="130">
        <v>1304286000161</v>
      </c>
      <c r="B10395" s="98" t="s">
        <v>13403</v>
      </c>
      <c r="C10395" s="123" t="s">
        <v>901</v>
      </c>
      <c r="D10395" s="98" t="s">
        <v>13671</v>
      </c>
      <c r="E10395" s="98" t="s">
        <v>13660</v>
      </c>
      <c r="F10395" s="124">
        <v>16</v>
      </c>
      <c r="G10395" s="112">
        <v>43587</v>
      </c>
      <c r="H10395" s="98"/>
      <c r="I10395" s="123" t="str">
        <f t="shared" si="162"/>
        <v/>
      </c>
      <c r="J10395" s="123"/>
      <c r="K10395" s="123"/>
      <c r="L10395" s="123"/>
      <c r="M10395" s="98"/>
      <c r="N10395" s="118"/>
    </row>
    <row r="10396" spans="1:14" x14ac:dyDescent="0.25">
      <c r="A10396" s="130">
        <v>18428839000190</v>
      </c>
      <c r="B10396" s="98" t="s">
        <v>13427</v>
      </c>
      <c r="C10396" s="123" t="s">
        <v>1356</v>
      </c>
      <c r="D10396" s="98" t="s">
        <v>13671</v>
      </c>
      <c r="E10396" s="98" t="s">
        <v>13660</v>
      </c>
      <c r="F10396" s="124">
        <v>11</v>
      </c>
      <c r="G10396" s="112">
        <v>41275</v>
      </c>
      <c r="H10396" s="98"/>
      <c r="I10396" s="123" t="str">
        <f t="shared" si="162"/>
        <v/>
      </c>
      <c r="J10396" s="123"/>
      <c r="K10396" s="123"/>
      <c r="L10396" s="123"/>
      <c r="M10396" s="98" t="s">
        <v>14812</v>
      </c>
      <c r="N10396" s="118"/>
    </row>
    <row r="10397" spans="1:14" x14ac:dyDescent="0.25">
      <c r="A10397" s="130">
        <v>18240119000105</v>
      </c>
      <c r="B10397" s="98" t="s">
        <v>13460</v>
      </c>
      <c r="C10397" s="123" t="s">
        <v>1356</v>
      </c>
      <c r="D10397" s="98" t="s">
        <v>13671</v>
      </c>
      <c r="E10397" s="98" t="s">
        <v>13660</v>
      </c>
      <c r="F10397" s="124">
        <v>19</v>
      </c>
      <c r="G10397" s="112">
        <v>43349</v>
      </c>
      <c r="H10397" s="98"/>
      <c r="I10397" s="123" t="str">
        <f t="shared" si="162"/>
        <v/>
      </c>
      <c r="J10397" s="123"/>
      <c r="K10397" s="123"/>
      <c r="L10397" s="123"/>
      <c r="M10397" s="98" t="s">
        <v>14821</v>
      </c>
      <c r="N10397" s="118"/>
    </row>
    <row r="10398" spans="1:14" x14ac:dyDescent="0.25">
      <c r="A10398" s="130">
        <v>45780087000103</v>
      </c>
      <c r="B10398" s="98" t="s">
        <v>13467</v>
      </c>
      <c r="C10398" s="123" t="s">
        <v>4626</v>
      </c>
      <c r="D10398" s="98" t="s">
        <v>13671</v>
      </c>
      <c r="E10398" s="98" t="s">
        <v>13660</v>
      </c>
      <c r="F10398" s="124">
        <v>15.56</v>
      </c>
      <c r="G10398" s="112">
        <v>41275</v>
      </c>
      <c r="H10398" s="98"/>
      <c r="I10398" s="123" t="str">
        <f t="shared" si="162"/>
        <v/>
      </c>
      <c r="J10398" s="123"/>
      <c r="K10398" s="123"/>
      <c r="L10398" s="123"/>
      <c r="M10398" s="98" t="s">
        <v>16996</v>
      </c>
      <c r="N10398" s="118"/>
    </row>
    <row r="10399" spans="1:14" x14ac:dyDescent="0.25">
      <c r="A10399" s="130">
        <v>27165547000101</v>
      </c>
      <c r="B10399" s="98" t="s">
        <v>13482</v>
      </c>
      <c r="C10399" s="123" t="s">
        <v>821</v>
      </c>
      <c r="D10399" s="98" t="s">
        <v>13671</v>
      </c>
      <c r="E10399" s="98" t="s">
        <v>13660</v>
      </c>
      <c r="F10399" s="124">
        <v>22</v>
      </c>
      <c r="G10399" s="112">
        <v>41275</v>
      </c>
      <c r="H10399" s="98"/>
      <c r="I10399" s="123" t="str">
        <f t="shared" si="162"/>
        <v/>
      </c>
      <c r="J10399" s="123"/>
      <c r="K10399" s="123"/>
      <c r="L10399" s="123"/>
      <c r="M10399" s="98"/>
      <c r="N10399" s="118"/>
    </row>
    <row r="10400" spans="1:14" x14ac:dyDescent="0.25">
      <c r="A10400" s="130">
        <v>18132449000179</v>
      </c>
      <c r="B10400" s="98" t="s">
        <v>13488</v>
      </c>
      <c r="C10400" s="123" t="s">
        <v>1356</v>
      </c>
      <c r="D10400" s="98" t="s">
        <v>13671</v>
      </c>
      <c r="E10400" s="98" t="s">
        <v>13660</v>
      </c>
      <c r="F10400" s="124">
        <v>22</v>
      </c>
      <c r="G10400" s="112">
        <v>43832</v>
      </c>
      <c r="H10400" s="98"/>
      <c r="I10400" s="123" t="str">
        <f t="shared" si="162"/>
        <v/>
      </c>
      <c r="J10400" s="123"/>
      <c r="K10400" s="123"/>
      <c r="L10400" s="123"/>
      <c r="M10400" s="98"/>
      <c r="N10400" s="118"/>
    </row>
    <row r="10401" spans="1:14" x14ac:dyDescent="0.25">
      <c r="A10401" s="130">
        <v>27165554000103</v>
      </c>
      <c r="B10401" s="98" t="s">
        <v>13500</v>
      </c>
      <c r="C10401" s="123" t="s">
        <v>821</v>
      </c>
      <c r="D10401" s="98" t="s">
        <v>13671</v>
      </c>
      <c r="E10401" s="98" t="s">
        <v>13660</v>
      </c>
      <c r="F10401" s="124">
        <v>16.38</v>
      </c>
      <c r="G10401" s="112">
        <v>41275</v>
      </c>
      <c r="H10401" s="98"/>
      <c r="I10401" s="123" t="str">
        <f t="shared" si="162"/>
        <v/>
      </c>
      <c r="J10401" s="123"/>
      <c r="K10401" s="123"/>
      <c r="L10401" s="123"/>
      <c r="M10401" s="98"/>
      <c r="N10401" s="118"/>
    </row>
    <row r="10402" spans="1:14" x14ac:dyDescent="0.25">
      <c r="A10402" s="130">
        <v>27142058000126</v>
      </c>
      <c r="B10402" s="98" t="s">
        <v>13506</v>
      </c>
      <c r="C10402" s="123" t="s">
        <v>821</v>
      </c>
      <c r="D10402" s="98" t="s">
        <v>13671</v>
      </c>
      <c r="E10402" s="98" t="s">
        <v>13660</v>
      </c>
      <c r="F10402" s="124">
        <v>22</v>
      </c>
      <c r="G10402" s="112">
        <v>41275</v>
      </c>
      <c r="H10402" s="98"/>
      <c r="I10402" s="123" t="str">
        <f t="shared" si="162"/>
        <v/>
      </c>
      <c r="J10402" s="123"/>
      <c r="K10402" s="123"/>
      <c r="L10402" s="123"/>
      <c r="M10402" s="98"/>
      <c r="N10402" s="118"/>
    </row>
    <row r="10403" spans="1:14" x14ac:dyDescent="0.25">
      <c r="A10403" s="130">
        <v>11049855000123</v>
      </c>
      <c r="B10403" s="98" t="s">
        <v>13508</v>
      </c>
      <c r="C10403" s="123" t="s">
        <v>2758</v>
      </c>
      <c r="D10403" s="98" t="s">
        <v>13671</v>
      </c>
      <c r="E10403" s="98" t="s">
        <v>13660</v>
      </c>
      <c r="F10403" s="124">
        <v>15</v>
      </c>
      <c r="G10403" s="112">
        <v>41275</v>
      </c>
      <c r="H10403" s="98"/>
      <c r="I10403" s="123" t="str">
        <f t="shared" si="162"/>
        <v/>
      </c>
      <c r="J10403" s="123"/>
      <c r="K10403" s="123"/>
      <c r="L10403" s="123"/>
      <c r="M10403" s="98" t="s">
        <v>15542</v>
      </c>
      <c r="N10403" s="118"/>
    </row>
    <row r="10404" spans="1:14" x14ac:dyDescent="0.25">
      <c r="A10404" s="130">
        <v>32512501000143</v>
      </c>
      <c r="B10404" s="98" t="s">
        <v>13510</v>
      </c>
      <c r="C10404" s="123" t="s">
        <v>3513</v>
      </c>
      <c r="D10404" s="98" t="s">
        <v>13671</v>
      </c>
      <c r="E10404" s="98" t="s">
        <v>13660</v>
      </c>
      <c r="F10404" s="124">
        <v>11</v>
      </c>
      <c r="G10404" s="112">
        <v>41529</v>
      </c>
      <c r="H10404" s="98"/>
      <c r="I10404" s="123" t="str">
        <f t="shared" si="162"/>
        <v/>
      </c>
      <c r="J10404" s="123"/>
      <c r="K10404" s="123"/>
      <c r="L10404" s="123"/>
      <c r="M10404" s="98"/>
      <c r="N10404" s="118"/>
    </row>
    <row r="10405" spans="1:14" x14ac:dyDescent="0.25">
      <c r="A10405" s="130">
        <v>46634051000176</v>
      </c>
      <c r="B10405" s="98" t="s">
        <v>13511</v>
      </c>
      <c r="C10405" s="123" t="s">
        <v>4626</v>
      </c>
      <c r="D10405" s="98" t="s">
        <v>13671</v>
      </c>
      <c r="E10405" s="98" t="s">
        <v>13660</v>
      </c>
      <c r="F10405" s="124">
        <v>19</v>
      </c>
      <c r="G10405" s="112">
        <v>41275</v>
      </c>
      <c r="H10405" s="98"/>
      <c r="I10405" s="123" t="str">
        <f t="shared" si="162"/>
        <v/>
      </c>
      <c r="J10405" s="123"/>
      <c r="K10405" s="123"/>
      <c r="L10405" s="123"/>
      <c r="M10405" s="98" t="s">
        <v>16999</v>
      </c>
      <c r="N10405" s="118"/>
    </row>
    <row r="10406" spans="1:14" x14ac:dyDescent="0.25">
      <c r="A10406" s="130">
        <v>27142694000158</v>
      </c>
      <c r="B10406" s="98" t="s">
        <v>11476</v>
      </c>
      <c r="C10406" s="123" t="s">
        <v>821</v>
      </c>
      <c r="D10406" s="98" t="s">
        <v>13671</v>
      </c>
      <c r="E10406" s="98" t="s">
        <v>13673</v>
      </c>
      <c r="F10406" s="124">
        <v>5</v>
      </c>
      <c r="G10406" s="112">
        <v>41275</v>
      </c>
      <c r="H10406" s="112">
        <v>43831</v>
      </c>
      <c r="I10406" s="123" t="str">
        <f t="shared" si="162"/>
        <v/>
      </c>
      <c r="J10406" s="123"/>
      <c r="K10406" s="123"/>
      <c r="L10406" s="123"/>
      <c r="M10406" s="98"/>
      <c r="N10406" s="118"/>
    </row>
    <row r="10407" spans="1:14" x14ac:dyDescent="0.25">
      <c r="A10407" s="130">
        <v>13128780000100</v>
      </c>
      <c r="B10407" s="98" t="s">
        <v>11501</v>
      </c>
      <c r="C10407" s="123" t="s">
        <v>4559</v>
      </c>
      <c r="D10407" s="98" t="s">
        <v>13671</v>
      </c>
      <c r="E10407" s="98" t="s">
        <v>13673</v>
      </c>
      <c r="F10407" s="124">
        <v>166.96</v>
      </c>
      <c r="G10407" s="112">
        <v>43090</v>
      </c>
      <c r="H10407" s="98"/>
      <c r="I10407" s="123" t="str">
        <f t="shared" si="162"/>
        <v/>
      </c>
      <c r="J10407" s="123"/>
      <c r="K10407" s="123"/>
      <c r="L10407" s="123"/>
      <c r="M10407" s="98"/>
      <c r="N10407" s="118"/>
    </row>
    <row r="10408" spans="1:14" x14ac:dyDescent="0.25">
      <c r="A10408" s="130">
        <v>18803072000132</v>
      </c>
      <c r="B10408" s="98" t="s">
        <v>11641</v>
      </c>
      <c r="C10408" s="123" t="s">
        <v>1356</v>
      </c>
      <c r="D10408" s="98" t="s">
        <v>13671</v>
      </c>
      <c r="E10408" s="98" t="s">
        <v>13673</v>
      </c>
      <c r="F10408" s="124">
        <v>9.4</v>
      </c>
      <c r="G10408" s="112">
        <v>41340</v>
      </c>
      <c r="H10408" s="98"/>
      <c r="I10408" s="123" t="str">
        <f t="shared" si="162"/>
        <v/>
      </c>
      <c r="J10408" s="123"/>
      <c r="K10408" s="123"/>
      <c r="L10408" s="123"/>
      <c r="M10408" s="98" t="s">
        <v>14499</v>
      </c>
      <c r="N10408" s="118"/>
    </row>
    <row r="10409" spans="1:14" x14ac:dyDescent="0.25">
      <c r="A10409" s="130">
        <v>10091528000177</v>
      </c>
      <c r="B10409" s="98" t="s">
        <v>11678</v>
      </c>
      <c r="C10409" s="123" t="s">
        <v>2758</v>
      </c>
      <c r="D10409" s="98" t="s">
        <v>13671</v>
      </c>
      <c r="E10409" s="98" t="s">
        <v>13673</v>
      </c>
      <c r="F10409" s="124">
        <v>1</v>
      </c>
      <c r="G10409" s="112">
        <v>41275</v>
      </c>
      <c r="H10409" s="98"/>
      <c r="I10409" s="123" t="str">
        <f t="shared" si="162"/>
        <v/>
      </c>
      <c r="J10409" s="123"/>
      <c r="K10409" s="123"/>
      <c r="L10409" s="123"/>
      <c r="M10409" s="98" t="s">
        <v>15276</v>
      </c>
      <c r="N10409" s="118"/>
    </row>
    <row r="10410" spans="1:14" x14ac:dyDescent="0.25">
      <c r="A10410" s="130">
        <v>18114272000188</v>
      </c>
      <c r="B10410" s="98" t="s">
        <v>11998</v>
      </c>
      <c r="C10410" s="123" t="s">
        <v>1356</v>
      </c>
      <c r="D10410" s="98" t="s">
        <v>13671</v>
      </c>
      <c r="E10410" s="98" t="s">
        <v>13673</v>
      </c>
      <c r="F10410" s="124">
        <v>31</v>
      </c>
      <c r="G10410" s="112">
        <v>41275</v>
      </c>
      <c r="H10410" s="98"/>
      <c r="I10410" s="123" t="str">
        <f t="shared" si="162"/>
        <v/>
      </c>
      <c r="J10410" s="123"/>
      <c r="K10410" s="123"/>
      <c r="L10410" s="123"/>
      <c r="M10410" s="98" t="s">
        <v>14585</v>
      </c>
      <c r="N10410" s="118"/>
    </row>
    <row r="10411" spans="1:14" x14ac:dyDescent="0.25">
      <c r="A10411" s="130">
        <v>88120662000146</v>
      </c>
      <c r="B10411" s="98" t="s">
        <v>12314</v>
      </c>
      <c r="C10411" s="123" t="s">
        <v>3812</v>
      </c>
      <c r="D10411" s="98" t="s">
        <v>13671</v>
      </c>
      <c r="E10411" s="98" t="s">
        <v>13673</v>
      </c>
      <c r="F10411" s="124">
        <v>50</v>
      </c>
      <c r="G10411" s="112">
        <v>43463</v>
      </c>
      <c r="H10411" s="98"/>
      <c r="I10411" s="123" t="str">
        <f t="shared" si="162"/>
        <v/>
      </c>
      <c r="J10411" s="123"/>
      <c r="K10411" s="123"/>
      <c r="L10411" s="123"/>
      <c r="M10411" s="98"/>
      <c r="N10411" s="118"/>
    </row>
    <row r="10412" spans="1:14" x14ac:dyDescent="0.25">
      <c r="A10412" s="130">
        <v>12200135000180</v>
      </c>
      <c r="B10412" s="98" t="s">
        <v>12480</v>
      </c>
      <c r="C10412" s="123" t="s">
        <v>29</v>
      </c>
      <c r="D10412" s="98" t="s">
        <v>13671</v>
      </c>
      <c r="E10412" s="98" t="s">
        <v>13673</v>
      </c>
      <c r="F10412" s="124">
        <v>8.66</v>
      </c>
      <c r="G10412" s="112">
        <v>41858</v>
      </c>
      <c r="H10412" s="98"/>
      <c r="I10412" s="123" t="str">
        <f t="shared" si="162"/>
        <v/>
      </c>
      <c r="J10412" s="123"/>
      <c r="K10412" s="123"/>
      <c r="L10412" s="123"/>
      <c r="M10412" s="98" t="s">
        <v>13740</v>
      </c>
      <c r="N10412" s="118"/>
    </row>
    <row r="10413" spans="1:14" x14ac:dyDescent="0.25">
      <c r="A10413" s="130">
        <v>18187823000133</v>
      </c>
      <c r="B10413" s="98" t="s">
        <v>12670</v>
      </c>
      <c r="C10413" s="123" t="s">
        <v>1356</v>
      </c>
      <c r="D10413" s="98" t="s">
        <v>13671</v>
      </c>
      <c r="E10413" s="98" t="s">
        <v>13673</v>
      </c>
      <c r="F10413" s="124">
        <v>1.1499999999999999</v>
      </c>
      <c r="G10413" s="112">
        <v>42529</v>
      </c>
      <c r="H10413" s="98"/>
      <c r="I10413" s="123" t="str">
        <f t="shared" si="162"/>
        <v/>
      </c>
      <c r="J10413" s="123"/>
      <c r="K10413" s="123"/>
      <c r="L10413" s="123"/>
      <c r="M10413" s="98" t="s">
        <v>14696</v>
      </c>
      <c r="N10413" s="118"/>
    </row>
    <row r="10414" spans="1:14" x14ac:dyDescent="0.25">
      <c r="A10414" s="130">
        <v>18008193000192</v>
      </c>
      <c r="B10414" s="98" t="s">
        <v>12760</v>
      </c>
      <c r="C10414" s="123" t="s">
        <v>1356</v>
      </c>
      <c r="D10414" s="98" t="s">
        <v>13671</v>
      </c>
      <c r="E10414" s="98" t="s">
        <v>13673</v>
      </c>
      <c r="F10414" s="124">
        <v>9.7200000000000006</v>
      </c>
      <c r="G10414" s="112">
        <v>42712</v>
      </c>
      <c r="H10414" s="98"/>
      <c r="I10414" s="123" t="str">
        <f t="shared" si="162"/>
        <v/>
      </c>
      <c r="J10414" s="123"/>
      <c r="K10414" s="123"/>
      <c r="L10414" s="123"/>
      <c r="M10414" s="98" t="s">
        <v>14709</v>
      </c>
      <c r="N10414" s="118"/>
    </row>
    <row r="10415" spans="1:14" x14ac:dyDescent="0.25">
      <c r="A10415" s="130">
        <v>11361243000171</v>
      </c>
      <c r="B10415" s="98" t="s">
        <v>13049</v>
      </c>
      <c r="C10415" s="123" t="s">
        <v>2758</v>
      </c>
      <c r="D10415" s="98" t="s">
        <v>13671</v>
      </c>
      <c r="E10415" s="98" t="s">
        <v>13673</v>
      </c>
      <c r="F10415" s="124">
        <v>4.9800000000000004</v>
      </c>
      <c r="G10415" s="112">
        <v>41275</v>
      </c>
      <c r="H10415" s="98"/>
      <c r="I10415" s="123" t="str">
        <f t="shared" si="162"/>
        <v/>
      </c>
      <c r="J10415" s="123"/>
      <c r="K10415" s="123"/>
      <c r="L10415" s="123"/>
      <c r="M10415" s="98" t="s">
        <v>15481</v>
      </c>
      <c r="N10415" s="118"/>
    </row>
    <row r="10416" spans="1:14" x14ac:dyDescent="0.25">
      <c r="A10416" s="130">
        <v>58200015000183</v>
      </c>
      <c r="B10416" s="98" t="s">
        <v>13134</v>
      </c>
      <c r="C10416" s="123" t="s">
        <v>4626</v>
      </c>
      <c r="D10416" s="98" t="s">
        <v>13671</v>
      </c>
      <c r="E10416" s="98" t="s">
        <v>13673</v>
      </c>
      <c r="F10416" s="124">
        <v>2</v>
      </c>
      <c r="G10416" s="112">
        <v>42978</v>
      </c>
      <c r="H10416" s="112">
        <v>44196</v>
      </c>
      <c r="I10416" s="123" t="str">
        <f t="shared" si="162"/>
        <v/>
      </c>
      <c r="J10416" s="123"/>
      <c r="K10416" s="123"/>
      <c r="L10416" s="123"/>
      <c r="M10416" s="98"/>
      <c r="N10416" s="118"/>
    </row>
    <row r="10417" spans="1:14" x14ac:dyDescent="0.25">
      <c r="A10417" s="130">
        <v>46523239000147</v>
      </c>
      <c r="B10417" s="98" t="s">
        <v>13139</v>
      </c>
      <c r="C10417" s="123" t="s">
        <v>4626</v>
      </c>
      <c r="D10417" s="98" t="s">
        <v>13671</v>
      </c>
      <c r="E10417" s="98" t="s">
        <v>13673</v>
      </c>
      <c r="F10417" s="124">
        <v>5</v>
      </c>
      <c r="G10417" s="112">
        <v>43466</v>
      </c>
      <c r="H10417" s="112">
        <v>44196</v>
      </c>
      <c r="I10417" s="123" t="str">
        <f t="shared" si="162"/>
        <v/>
      </c>
      <c r="J10417" s="123"/>
      <c r="K10417" s="123"/>
      <c r="L10417" s="123"/>
      <c r="M10417" s="98" t="s">
        <v>16933</v>
      </c>
      <c r="N10417" s="118"/>
    </row>
    <row r="10418" spans="1:14" x14ac:dyDescent="0.25">
      <c r="A10418" s="130">
        <v>76919083000189</v>
      </c>
      <c r="B10418" s="98" t="s">
        <v>13309</v>
      </c>
      <c r="C10418" s="123" t="s">
        <v>3143</v>
      </c>
      <c r="D10418" s="98" t="s">
        <v>13671</v>
      </c>
      <c r="E10418" s="98" t="s">
        <v>13673</v>
      </c>
      <c r="F10418" s="124">
        <v>5.87</v>
      </c>
      <c r="G10418" s="112">
        <v>42663</v>
      </c>
      <c r="H10418" s="98"/>
      <c r="I10418" s="123" t="str">
        <f t="shared" si="162"/>
        <v/>
      </c>
      <c r="J10418" s="123"/>
      <c r="K10418" s="123"/>
      <c r="L10418" s="123"/>
      <c r="M10418" s="98"/>
      <c r="N10418" s="118"/>
    </row>
    <row r="10419" spans="1:14" x14ac:dyDescent="0.25">
      <c r="A10419" s="130">
        <v>5105127000199</v>
      </c>
      <c r="B10419" s="98" t="s">
        <v>11396</v>
      </c>
      <c r="C10419" s="123" t="s">
        <v>2413</v>
      </c>
      <c r="D10419" s="98" t="s">
        <v>13671</v>
      </c>
      <c r="E10419" s="98" t="s">
        <v>13670</v>
      </c>
      <c r="F10419" s="124">
        <v>11</v>
      </c>
      <c r="G10419" s="112">
        <v>41275</v>
      </c>
      <c r="H10419" s="98"/>
      <c r="I10419" s="123" t="str">
        <f t="shared" si="162"/>
        <v>NÃO</v>
      </c>
      <c r="J10419" s="123"/>
      <c r="K10419" s="123"/>
      <c r="L10419" s="123"/>
      <c r="M10419" s="98"/>
      <c r="N10419" s="118"/>
    </row>
    <row r="10420" spans="1:14" x14ac:dyDescent="0.25">
      <c r="A10420" s="130">
        <v>10346096000106</v>
      </c>
      <c r="B10420" s="98" t="s">
        <v>11404</v>
      </c>
      <c r="C10420" s="123" t="s">
        <v>2758</v>
      </c>
      <c r="D10420" s="98" t="s">
        <v>13671</v>
      </c>
      <c r="E10420" s="98" t="s">
        <v>13670</v>
      </c>
      <c r="F10420" s="124">
        <v>13</v>
      </c>
      <c r="G10420" s="112">
        <v>41275</v>
      </c>
      <c r="H10420" s="98"/>
      <c r="I10420" s="123" t="str">
        <f t="shared" si="162"/>
        <v>NÃO</v>
      </c>
      <c r="J10420" s="123"/>
      <c r="K10420" s="123"/>
      <c r="L10420" s="123"/>
      <c r="M10420" s="98" t="s">
        <v>15233</v>
      </c>
      <c r="N10420" s="118"/>
    </row>
    <row r="10421" spans="1:14" x14ac:dyDescent="0.25">
      <c r="A10421" s="130">
        <v>9145368000112</v>
      </c>
      <c r="B10421" s="98" t="s">
        <v>11410</v>
      </c>
      <c r="C10421" s="123" t="s">
        <v>2554</v>
      </c>
      <c r="D10421" s="98" t="s">
        <v>13671</v>
      </c>
      <c r="E10421" s="98" t="s">
        <v>13670</v>
      </c>
      <c r="F10421" s="124">
        <v>11</v>
      </c>
      <c r="G10421" s="112">
        <v>41365</v>
      </c>
      <c r="H10421" s="98"/>
      <c r="I10421" s="123" t="str">
        <f t="shared" si="162"/>
        <v>NÃO</v>
      </c>
      <c r="J10421" s="123"/>
      <c r="K10421" s="123"/>
      <c r="L10421" s="123"/>
      <c r="M10421" s="98"/>
      <c r="N10421" s="118"/>
    </row>
    <row r="10422" spans="1:14" x14ac:dyDescent="0.25">
      <c r="A10422" s="130">
        <v>6554760000127</v>
      </c>
      <c r="B10422" s="98" t="s">
        <v>11411</v>
      </c>
      <c r="C10422" s="123" t="s">
        <v>2926</v>
      </c>
      <c r="D10422" s="98" t="s">
        <v>13671</v>
      </c>
      <c r="E10422" s="98" t="s">
        <v>13670</v>
      </c>
      <c r="F10422" s="124">
        <v>11</v>
      </c>
      <c r="G10422" s="112">
        <v>40968</v>
      </c>
      <c r="H10422" s="98"/>
      <c r="I10422" s="123" t="str">
        <f t="shared" si="162"/>
        <v>NÃO</v>
      </c>
      <c r="J10422" s="123"/>
      <c r="K10422" s="123"/>
      <c r="L10422" s="123"/>
      <c r="M10422" s="98"/>
      <c r="N10422" s="118"/>
    </row>
    <row r="10423" spans="1:14" x14ac:dyDescent="0.25">
      <c r="A10423" s="130">
        <v>11286341000191</v>
      </c>
      <c r="B10423" s="98" t="s">
        <v>11416</v>
      </c>
      <c r="C10423" s="123" t="s">
        <v>2758</v>
      </c>
      <c r="D10423" s="98" t="s">
        <v>13671</v>
      </c>
      <c r="E10423" s="98" t="s">
        <v>13670</v>
      </c>
      <c r="F10423" s="124">
        <v>14</v>
      </c>
      <c r="G10423" s="112">
        <v>44075</v>
      </c>
      <c r="H10423" s="98"/>
      <c r="I10423" s="123" t="str">
        <f t="shared" si="162"/>
        <v>SIM</v>
      </c>
      <c r="J10423" s="123"/>
      <c r="K10423" s="123"/>
      <c r="L10423" s="123"/>
      <c r="M10423" s="98" t="s">
        <v>15236</v>
      </c>
      <c r="N10423" s="118"/>
    </row>
    <row r="10424" spans="1:14" x14ac:dyDescent="0.25">
      <c r="A10424" s="130">
        <v>41522152000131</v>
      </c>
      <c r="B10424" s="98" t="s">
        <v>11434</v>
      </c>
      <c r="C10424" s="123" t="s">
        <v>2926</v>
      </c>
      <c r="D10424" s="98" t="s">
        <v>13671</v>
      </c>
      <c r="E10424" s="98" t="s">
        <v>13670</v>
      </c>
      <c r="F10424" s="124">
        <v>11</v>
      </c>
      <c r="G10424" s="112">
        <v>41275</v>
      </c>
      <c r="H10424" s="98"/>
      <c r="I10424" s="123" t="str">
        <f t="shared" si="162"/>
        <v>NÃO</v>
      </c>
      <c r="J10424" s="123"/>
      <c r="K10424" s="123"/>
      <c r="L10424" s="123"/>
      <c r="M10424" s="98"/>
      <c r="N10424" s="118"/>
    </row>
    <row r="10425" spans="1:14" x14ac:dyDescent="0.25">
      <c r="A10425" s="130">
        <v>17709197000135</v>
      </c>
      <c r="B10425" s="98" t="s">
        <v>11436</v>
      </c>
      <c r="C10425" s="123" t="s">
        <v>1356</v>
      </c>
      <c r="D10425" s="98" t="s">
        <v>13671</v>
      </c>
      <c r="E10425" s="98" t="s">
        <v>13670</v>
      </c>
      <c r="F10425" s="124">
        <v>11</v>
      </c>
      <c r="G10425" s="112">
        <v>43647</v>
      </c>
      <c r="H10425" s="98"/>
      <c r="I10425" s="123" t="str">
        <f t="shared" si="162"/>
        <v>NÃO</v>
      </c>
      <c r="J10425" s="123"/>
      <c r="K10425" s="123"/>
      <c r="L10425" s="123"/>
      <c r="M10425" s="98"/>
      <c r="N10425" s="118"/>
    </row>
    <row r="10426" spans="1:14" x14ac:dyDescent="0.25">
      <c r="A10426" s="130">
        <v>10091502000129</v>
      </c>
      <c r="B10426" s="98" t="s">
        <v>11449</v>
      </c>
      <c r="C10426" s="123" t="s">
        <v>2758</v>
      </c>
      <c r="D10426" s="98" t="s">
        <v>13671</v>
      </c>
      <c r="E10426" s="98" t="s">
        <v>13670</v>
      </c>
      <c r="F10426" s="124">
        <v>14</v>
      </c>
      <c r="G10426" s="112">
        <v>44136</v>
      </c>
      <c r="H10426" s="98"/>
      <c r="I10426" s="123" t="str">
        <f t="shared" si="162"/>
        <v>SIM</v>
      </c>
      <c r="J10426" s="123"/>
      <c r="K10426" s="123"/>
      <c r="L10426" s="123"/>
      <c r="M10426" s="98"/>
      <c r="N10426" s="118"/>
    </row>
    <row r="10427" spans="1:14" x14ac:dyDescent="0.25">
      <c r="A10427" s="130">
        <v>11294360000160</v>
      </c>
      <c r="B10427" s="98" t="s">
        <v>11466</v>
      </c>
      <c r="C10427" s="123" t="s">
        <v>2758</v>
      </c>
      <c r="D10427" s="98" t="s">
        <v>13671</v>
      </c>
      <c r="E10427" s="98" t="s">
        <v>13670</v>
      </c>
      <c r="F10427" s="124">
        <v>11</v>
      </c>
      <c r="G10427" s="112">
        <v>41275</v>
      </c>
      <c r="H10427" s="98"/>
      <c r="I10427" s="123" t="str">
        <f t="shared" si="162"/>
        <v>NÃO</v>
      </c>
      <c r="J10427" s="123"/>
      <c r="K10427" s="123"/>
      <c r="L10427" s="123"/>
      <c r="M10427" s="98" t="s">
        <v>15242</v>
      </c>
      <c r="N10427" s="118"/>
    </row>
    <row r="10428" spans="1:14" x14ac:dyDescent="0.25">
      <c r="A10428" s="130">
        <v>27142694000158</v>
      </c>
      <c r="B10428" s="98" t="s">
        <v>11476</v>
      </c>
      <c r="C10428" s="123" t="s">
        <v>821</v>
      </c>
      <c r="D10428" s="98" t="s">
        <v>13671</v>
      </c>
      <c r="E10428" s="98" t="s">
        <v>13670</v>
      </c>
      <c r="F10428" s="124">
        <v>11</v>
      </c>
      <c r="G10428" s="112">
        <v>41275</v>
      </c>
      <c r="H10428" s="98"/>
      <c r="I10428" s="123" t="str">
        <f t="shared" si="162"/>
        <v>NÃO</v>
      </c>
      <c r="J10428" s="123"/>
      <c r="K10428" s="123"/>
      <c r="L10428" s="123"/>
      <c r="M10428" s="98" t="s">
        <v>14070</v>
      </c>
      <c r="N10428" s="118"/>
    </row>
    <row r="10429" spans="1:14" x14ac:dyDescent="0.25">
      <c r="A10429" s="130">
        <v>17884412000134</v>
      </c>
      <c r="B10429" s="98" t="s">
        <v>11478</v>
      </c>
      <c r="C10429" s="123" t="s">
        <v>1356</v>
      </c>
      <c r="D10429" s="98" t="s">
        <v>13671</v>
      </c>
      <c r="E10429" s="98" t="s">
        <v>13670</v>
      </c>
      <c r="F10429" s="124">
        <v>11</v>
      </c>
      <c r="G10429" s="112">
        <v>41275</v>
      </c>
      <c r="H10429" s="98"/>
      <c r="I10429" s="123" t="str">
        <f t="shared" si="162"/>
        <v>NÃO</v>
      </c>
      <c r="J10429" s="123"/>
      <c r="K10429" s="123"/>
      <c r="L10429" s="123"/>
      <c r="M10429" s="98" t="s">
        <v>13534</v>
      </c>
      <c r="N10429" s="118"/>
    </row>
    <row r="10430" spans="1:14" x14ac:dyDescent="0.25">
      <c r="A10430" s="130">
        <v>29172467000109</v>
      </c>
      <c r="B10430" s="98" t="s">
        <v>11483</v>
      </c>
      <c r="C10430" s="123" t="s">
        <v>3513</v>
      </c>
      <c r="D10430" s="98" t="s">
        <v>13671</v>
      </c>
      <c r="E10430" s="98" t="s">
        <v>13670</v>
      </c>
      <c r="F10430" s="124">
        <v>11</v>
      </c>
      <c r="G10430" s="112">
        <v>41275</v>
      </c>
      <c r="H10430" s="98"/>
      <c r="I10430" s="123" t="str">
        <f t="shared" si="162"/>
        <v>NÃO</v>
      </c>
      <c r="J10430" s="123"/>
      <c r="K10430" s="123"/>
      <c r="L10430" s="123"/>
      <c r="M10430" s="98"/>
      <c r="N10430" s="118"/>
    </row>
    <row r="10431" spans="1:14" x14ac:dyDescent="0.25">
      <c r="A10431" s="130">
        <v>1127430000131</v>
      </c>
      <c r="B10431" s="98" t="s">
        <v>11485</v>
      </c>
      <c r="C10431" s="123" t="s">
        <v>901</v>
      </c>
      <c r="D10431" s="98" t="s">
        <v>13671</v>
      </c>
      <c r="E10431" s="98" t="s">
        <v>13670</v>
      </c>
      <c r="F10431" s="124">
        <v>14</v>
      </c>
      <c r="G10431" s="112">
        <v>44136</v>
      </c>
      <c r="H10431" s="98"/>
      <c r="I10431" s="123" t="str">
        <f t="shared" si="162"/>
        <v>SIM</v>
      </c>
      <c r="J10431" s="123"/>
      <c r="K10431" s="123"/>
      <c r="L10431" s="123"/>
      <c r="M10431" s="98"/>
      <c r="N10431" s="118"/>
    </row>
    <row r="10432" spans="1:14" x14ac:dyDescent="0.25">
      <c r="A10432" s="130">
        <v>36288900000123</v>
      </c>
      <c r="B10432" s="98" t="s">
        <v>11498</v>
      </c>
      <c r="C10432" s="123" t="s">
        <v>3513</v>
      </c>
      <c r="D10432" s="98" t="s">
        <v>13671</v>
      </c>
      <c r="E10432" s="98" t="s">
        <v>13670</v>
      </c>
      <c r="F10432" s="124">
        <v>11</v>
      </c>
      <c r="G10432" s="112">
        <v>41275</v>
      </c>
      <c r="H10432" s="98"/>
      <c r="I10432" s="123" t="str">
        <f t="shared" si="162"/>
        <v>NÃO</v>
      </c>
      <c r="J10432" s="123"/>
      <c r="K10432" s="123"/>
      <c r="L10432" s="123"/>
      <c r="M10432" s="98" t="s">
        <v>15922</v>
      </c>
      <c r="N10432" s="118"/>
    </row>
    <row r="10433" spans="1:14" x14ac:dyDescent="0.25">
      <c r="A10433" s="130">
        <v>13128780000100</v>
      </c>
      <c r="B10433" s="98" t="s">
        <v>11501</v>
      </c>
      <c r="C10433" s="123" t="s">
        <v>4559</v>
      </c>
      <c r="D10433" s="98" t="s">
        <v>13671</v>
      </c>
      <c r="E10433" s="98" t="s">
        <v>13670</v>
      </c>
      <c r="F10433" s="124">
        <v>11</v>
      </c>
      <c r="G10433" s="112">
        <v>41275</v>
      </c>
      <c r="H10433" s="98"/>
      <c r="I10433" s="123" t="str">
        <f t="shared" si="162"/>
        <v>NÃO</v>
      </c>
      <c r="J10433" s="123"/>
      <c r="K10433" s="123"/>
      <c r="L10433" s="123"/>
      <c r="M10433" s="98" t="s">
        <v>13534</v>
      </c>
      <c r="N10433" s="118"/>
    </row>
    <row r="10434" spans="1:14" x14ac:dyDescent="0.25">
      <c r="A10434" s="130">
        <v>7684756000146</v>
      </c>
      <c r="B10434" s="98" t="s">
        <v>11503</v>
      </c>
      <c r="C10434" s="123" t="s">
        <v>634</v>
      </c>
      <c r="D10434" s="98" t="s">
        <v>13671</v>
      </c>
      <c r="E10434" s="98" t="s">
        <v>13670</v>
      </c>
      <c r="F10434" s="124">
        <v>11</v>
      </c>
      <c r="G10434" s="112">
        <v>41275</v>
      </c>
      <c r="H10434" s="98"/>
      <c r="I10434" s="123" t="str">
        <f t="shared" si="162"/>
        <v>NÃO</v>
      </c>
      <c r="J10434" s="123"/>
      <c r="K10434" s="123"/>
      <c r="L10434" s="123"/>
      <c r="M10434" s="98" t="s">
        <v>13935</v>
      </c>
      <c r="N10434" s="118"/>
    </row>
    <row r="10435" spans="1:14" x14ac:dyDescent="0.25">
      <c r="A10435" s="130">
        <v>1318898000103</v>
      </c>
      <c r="B10435" s="98" t="s">
        <v>11507</v>
      </c>
      <c r="C10435" s="123" t="s">
        <v>901</v>
      </c>
      <c r="D10435" s="98" t="s">
        <v>13671</v>
      </c>
      <c r="E10435" s="98" t="s">
        <v>13670</v>
      </c>
      <c r="F10435" s="124">
        <v>11</v>
      </c>
      <c r="G10435" s="112">
        <v>41275</v>
      </c>
      <c r="H10435" s="98"/>
      <c r="I10435" s="123" t="str">
        <f t="shared" ref="I10435:I10498" si="163">IFERROR(IF(OR(E10435="Ativos", E10435="Aposentados",E10435="Pensionistas"),IF(F10435&gt;=14,"SIM","NÃO"),""),"")</f>
        <v>NÃO</v>
      </c>
      <c r="J10435" s="123"/>
      <c r="K10435" s="123"/>
      <c r="L10435" s="123"/>
      <c r="M10435" s="98"/>
      <c r="N10435" s="118"/>
    </row>
    <row r="10436" spans="1:14" x14ac:dyDescent="0.25">
      <c r="A10436" s="130">
        <v>12198693000158</v>
      </c>
      <c r="B10436" s="98" t="s">
        <v>11516</v>
      </c>
      <c r="C10436" s="123" t="s">
        <v>29</v>
      </c>
      <c r="D10436" s="98" t="s">
        <v>13671</v>
      </c>
      <c r="E10436" s="98" t="s">
        <v>13670</v>
      </c>
      <c r="F10436" s="124">
        <v>11</v>
      </c>
      <c r="G10436" s="112">
        <v>41275</v>
      </c>
      <c r="H10436" s="98"/>
      <c r="I10436" s="123" t="str">
        <f t="shared" si="163"/>
        <v>NÃO</v>
      </c>
      <c r="J10436" s="123"/>
      <c r="K10436" s="123"/>
      <c r="L10436" s="123"/>
      <c r="M10436" s="98" t="s">
        <v>13677</v>
      </c>
      <c r="N10436" s="118"/>
    </row>
    <row r="10437" spans="1:14" x14ac:dyDescent="0.25">
      <c r="A10437" s="130">
        <v>76958966000106</v>
      </c>
      <c r="B10437" s="98" t="s">
        <v>11518</v>
      </c>
      <c r="C10437" s="123" t="s">
        <v>3143</v>
      </c>
      <c r="D10437" s="98" t="s">
        <v>13671</v>
      </c>
      <c r="E10437" s="98" t="s">
        <v>13670</v>
      </c>
      <c r="F10437" s="124">
        <v>11</v>
      </c>
      <c r="G10437" s="112">
        <v>41275</v>
      </c>
      <c r="H10437" s="98"/>
      <c r="I10437" s="123" t="str">
        <f t="shared" si="163"/>
        <v>NÃO</v>
      </c>
      <c r="J10437" s="123"/>
      <c r="K10437" s="123"/>
      <c r="L10437" s="123"/>
      <c r="M10437" s="98" t="s">
        <v>15661</v>
      </c>
      <c r="N10437" s="118"/>
    </row>
    <row r="10438" spans="1:14" x14ac:dyDescent="0.25">
      <c r="A10438" s="130">
        <v>44215846000114</v>
      </c>
      <c r="B10438" s="98" t="s">
        <v>11524</v>
      </c>
      <c r="C10438" s="123" t="s">
        <v>4626</v>
      </c>
      <c r="D10438" s="98" t="s">
        <v>13671</v>
      </c>
      <c r="E10438" s="98" t="s">
        <v>13670</v>
      </c>
      <c r="F10438" s="124">
        <v>11</v>
      </c>
      <c r="G10438" s="112">
        <v>41275</v>
      </c>
      <c r="H10438" s="98"/>
      <c r="I10438" s="123" t="str">
        <f t="shared" si="163"/>
        <v>NÃO</v>
      </c>
      <c r="J10438" s="123"/>
      <c r="K10438" s="123"/>
      <c r="L10438" s="123"/>
      <c r="M10438" s="98" t="s">
        <v>16685</v>
      </c>
      <c r="N10438" s="118"/>
    </row>
    <row r="10439" spans="1:14" x14ac:dyDescent="0.25">
      <c r="A10439" s="130">
        <v>10105955000167</v>
      </c>
      <c r="B10439" s="98" t="s">
        <v>11532</v>
      </c>
      <c r="C10439" s="123" t="s">
        <v>2758</v>
      </c>
      <c r="D10439" s="98" t="s">
        <v>13671</v>
      </c>
      <c r="E10439" s="98" t="s">
        <v>13670</v>
      </c>
      <c r="F10439" s="124">
        <v>14</v>
      </c>
      <c r="G10439" s="112">
        <v>44032</v>
      </c>
      <c r="H10439" s="98"/>
      <c r="I10439" s="123" t="str">
        <f t="shared" si="163"/>
        <v>SIM</v>
      </c>
      <c r="J10439" s="123"/>
      <c r="K10439" s="123"/>
      <c r="L10439" s="123"/>
      <c r="M10439" s="98"/>
      <c r="N10439" s="118"/>
    </row>
    <row r="10440" spans="1:14" x14ac:dyDescent="0.25">
      <c r="A10440" s="130">
        <v>18008862000126</v>
      </c>
      <c r="B10440" s="98" t="s">
        <v>11556</v>
      </c>
      <c r="C10440" s="123" t="s">
        <v>1356</v>
      </c>
      <c r="D10440" s="98" t="s">
        <v>13671</v>
      </c>
      <c r="E10440" s="98" t="s">
        <v>13670</v>
      </c>
      <c r="F10440" s="124">
        <v>11</v>
      </c>
      <c r="G10440" s="112">
        <v>41275</v>
      </c>
      <c r="H10440" s="98"/>
      <c r="I10440" s="123" t="str">
        <f t="shared" si="163"/>
        <v>NÃO</v>
      </c>
      <c r="J10440" s="123"/>
      <c r="K10440" s="123"/>
      <c r="L10440" s="123"/>
      <c r="M10440" s="98" t="s">
        <v>14473</v>
      </c>
      <c r="N10440" s="118"/>
    </row>
    <row r="10441" spans="1:14" x14ac:dyDescent="0.25">
      <c r="A10441" s="130">
        <v>28695658000184</v>
      </c>
      <c r="B10441" s="98" t="s">
        <v>11583</v>
      </c>
      <c r="C10441" s="123" t="s">
        <v>3513</v>
      </c>
      <c r="D10441" s="98" t="s">
        <v>13671</v>
      </c>
      <c r="E10441" s="98" t="s">
        <v>13670</v>
      </c>
      <c r="F10441" s="124">
        <v>11</v>
      </c>
      <c r="G10441" s="112">
        <v>41870</v>
      </c>
      <c r="H10441" s="98"/>
      <c r="I10441" s="123" t="str">
        <f t="shared" si="163"/>
        <v>NÃO</v>
      </c>
      <c r="J10441" s="123"/>
      <c r="K10441" s="123"/>
      <c r="L10441" s="123"/>
      <c r="M10441" s="98" t="s">
        <v>15935</v>
      </c>
      <c r="N10441" s="118"/>
    </row>
    <row r="10442" spans="1:14" x14ac:dyDescent="0.25">
      <c r="A10442" s="130">
        <v>5055009000113</v>
      </c>
      <c r="B10442" s="98" t="s">
        <v>11604</v>
      </c>
      <c r="C10442" s="123" t="s">
        <v>2413</v>
      </c>
      <c r="D10442" s="98" t="s">
        <v>13671</v>
      </c>
      <c r="E10442" s="98" t="s">
        <v>13670</v>
      </c>
      <c r="F10442" s="124">
        <v>11</v>
      </c>
      <c r="G10442" s="112">
        <v>43021</v>
      </c>
      <c r="H10442" s="98"/>
      <c r="I10442" s="123" t="str">
        <f t="shared" si="163"/>
        <v>NÃO</v>
      </c>
      <c r="J10442" s="123"/>
      <c r="K10442" s="123"/>
      <c r="L10442" s="123"/>
      <c r="M10442" s="98" t="s">
        <v>15071</v>
      </c>
      <c r="N10442" s="118"/>
    </row>
    <row r="10443" spans="1:14" x14ac:dyDescent="0.25">
      <c r="A10443" s="130">
        <v>18715383000140</v>
      </c>
      <c r="B10443" s="98" t="s">
        <v>11611</v>
      </c>
      <c r="C10443" s="123" t="s">
        <v>1356</v>
      </c>
      <c r="D10443" s="98" t="s">
        <v>13671</v>
      </c>
      <c r="E10443" s="98" t="s">
        <v>13670</v>
      </c>
      <c r="F10443" s="124">
        <v>11</v>
      </c>
      <c r="G10443" s="112">
        <v>41275</v>
      </c>
      <c r="H10443" s="98"/>
      <c r="I10443" s="123" t="str">
        <f t="shared" si="163"/>
        <v>NÃO</v>
      </c>
      <c r="J10443" s="123"/>
      <c r="K10443" s="123"/>
      <c r="L10443" s="123"/>
      <c r="M10443" s="98" t="s">
        <v>14487</v>
      </c>
      <c r="N10443" s="118"/>
    </row>
    <row r="10444" spans="1:14" x14ac:dyDescent="0.25">
      <c r="A10444" s="130">
        <v>10260222000105</v>
      </c>
      <c r="B10444" s="98" t="s">
        <v>11612</v>
      </c>
      <c r="C10444" s="123" t="s">
        <v>2758</v>
      </c>
      <c r="D10444" s="98" t="s">
        <v>13671</v>
      </c>
      <c r="E10444" s="98" t="s">
        <v>13670</v>
      </c>
      <c r="F10444" s="124">
        <v>11</v>
      </c>
      <c r="G10444" s="112">
        <v>41275</v>
      </c>
      <c r="H10444" s="98"/>
      <c r="I10444" s="123" t="str">
        <f t="shared" si="163"/>
        <v>NÃO</v>
      </c>
      <c r="J10444" s="123"/>
      <c r="K10444" s="123"/>
      <c r="L10444" s="123"/>
      <c r="M10444" s="98" t="s">
        <v>15259</v>
      </c>
      <c r="N10444" s="118"/>
    </row>
    <row r="10445" spans="1:14" x14ac:dyDescent="0.25">
      <c r="A10445" s="130">
        <v>46151718000180</v>
      </c>
      <c r="B10445" s="98" t="s">
        <v>11626</v>
      </c>
      <c r="C10445" s="123" t="s">
        <v>4626</v>
      </c>
      <c r="D10445" s="98" t="s">
        <v>13671</v>
      </c>
      <c r="E10445" s="98" t="s">
        <v>13670</v>
      </c>
      <c r="F10445" s="124">
        <v>14</v>
      </c>
      <c r="G10445" s="112">
        <v>44166</v>
      </c>
      <c r="H10445" s="98"/>
      <c r="I10445" s="123" t="str">
        <f t="shared" si="163"/>
        <v>SIM</v>
      </c>
      <c r="J10445" s="123"/>
      <c r="K10445" s="123"/>
      <c r="L10445" s="123"/>
      <c r="M10445" s="98"/>
      <c r="N10445" s="118"/>
    </row>
    <row r="10446" spans="1:14" x14ac:dyDescent="0.25">
      <c r="A10446" s="130">
        <v>27167436000126</v>
      </c>
      <c r="B10446" s="98" t="s">
        <v>11629</v>
      </c>
      <c r="C10446" s="123" t="s">
        <v>821</v>
      </c>
      <c r="D10446" s="98" t="s">
        <v>13671</v>
      </c>
      <c r="E10446" s="98" t="s">
        <v>13670</v>
      </c>
      <c r="F10446" s="124">
        <v>14</v>
      </c>
      <c r="G10446" s="112">
        <v>44072</v>
      </c>
      <c r="H10446" s="98"/>
      <c r="I10446" s="123" t="str">
        <f t="shared" si="163"/>
        <v>SIM</v>
      </c>
      <c r="J10446" s="123"/>
      <c r="K10446" s="123"/>
      <c r="L10446" s="123"/>
      <c r="M10446" s="98"/>
      <c r="N10446" s="118"/>
    </row>
    <row r="10447" spans="1:14" x14ac:dyDescent="0.25">
      <c r="A10447" s="130">
        <v>7963515000136</v>
      </c>
      <c r="B10447" s="98" t="s">
        <v>11634</v>
      </c>
      <c r="C10447" s="123" t="s">
        <v>634</v>
      </c>
      <c r="D10447" s="98" t="s">
        <v>13671</v>
      </c>
      <c r="E10447" s="98" t="s">
        <v>13670</v>
      </c>
      <c r="F10447" s="124">
        <v>11</v>
      </c>
      <c r="G10447" s="112">
        <v>41275</v>
      </c>
      <c r="H10447" s="98"/>
      <c r="I10447" s="123" t="str">
        <f t="shared" si="163"/>
        <v>NÃO</v>
      </c>
      <c r="J10447" s="123"/>
      <c r="K10447" s="123"/>
      <c r="L10447" s="123"/>
      <c r="M10447" s="98" t="s">
        <v>13949</v>
      </c>
      <c r="N10447" s="118"/>
    </row>
    <row r="10448" spans="1:14" x14ac:dyDescent="0.25">
      <c r="A10448" s="130">
        <v>18803072000132</v>
      </c>
      <c r="B10448" s="98" t="s">
        <v>11641</v>
      </c>
      <c r="C10448" s="123" t="s">
        <v>1356</v>
      </c>
      <c r="D10448" s="98" t="s">
        <v>13671</v>
      </c>
      <c r="E10448" s="98" t="s">
        <v>13670</v>
      </c>
      <c r="F10448" s="124">
        <v>11</v>
      </c>
      <c r="G10448" s="112">
        <v>41340</v>
      </c>
      <c r="H10448" s="98"/>
      <c r="I10448" s="123" t="str">
        <f t="shared" si="163"/>
        <v>NÃO</v>
      </c>
      <c r="J10448" s="123"/>
      <c r="K10448" s="123"/>
      <c r="L10448" s="123"/>
      <c r="M10448" s="98" t="s">
        <v>14498</v>
      </c>
      <c r="N10448" s="118"/>
    </row>
    <row r="10449" spans="1:14" x14ac:dyDescent="0.25">
      <c r="A10449" s="130">
        <v>10121515000101</v>
      </c>
      <c r="B10449" s="98" t="s">
        <v>11664</v>
      </c>
      <c r="C10449" s="123" t="s">
        <v>2758</v>
      </c>
      <c r="D10449" s="98" t="s">
        <v>13671</v>
      </c>
      <c r="E10449" s="98" t="s">
        <v>13670</v>
      </c>
      <c r="F10449" s="124">
        <v>11</v>
      </c>
      <c r="G10449" s="112">
        <v>41275</v>
      </c>
      <c r="H10449" s="98"/>
      <c r="I10449" s="123" t="str">
        <f t="shared" si="163"/>
        <v>NÃO</v>
      </c>
      <c r="J10449" s="123"/>
      <c r="K10449" s="123"/>
      <c r="L10449" s="123"/>
      <c r="M10449" s="98"/>
      <c r="N10449" s="118"/>
    </row>
    <row r="10450" spans="1:14" x14ac:dyDescent="0.25">
      <c r="A10450" s="130">
        <v>10091528000177</v>
      </c>
      <c r="B10450" s="98" t="s">
        <v>11678</v>
      </c>
      <c r="C10450" s="123" t="s">
        <v>2758</v>
      </c>
      <c r="D10450" s="98" t="s">
        <v>13671</v>
      </c>
      <c r="E10450" s="98" t="s">
        <v>13670</v>
      </c>
      <c r="F10450" s="124">
        <v>11</v>
      </c>
      <c r="G10450" s="112">
        <v>41275</v>
      </c>
      <c r="H10450" s="98"/>
      <c r="I10450" s="123" t="str">
        <f t="shared" si="163"/>
        <v>NÃO</v>
      </c>
      <c r="J10450" s="123"/>
      <c r="K10450" s="123"/>
      <c r="L10450" s="123"/>
      <c r="M10450" s="98" t="s">
        <v>15280</v>
      </c>
      <c r="N10450" s="118"/>
    </row>
    <row r="10451" spans="1:14" x14ac:dyDescent="0.25">
      <c r="A10451" s="130">
        <v>11294402000162</v>
      </c>
      <c r="B10451" s="98" t="s">
        <v>11701</v>
      </c>
      <c r="C10451" s="123" t="s">
        <v>2758</v>
      </c>
      <c r="D10451" s="98" t="s">
        <v>13671</v>
      </c>
      <c r="E10451" s="98" t="s">
        <v>13670</v>
      </c>
      <c r="F10451" s="124">
        <v>14</v>
      </c>
      <c r="G10451" s="112">
        <v>43189</v>
      </c>
      <c r="H10451" s="98"/>
      <c r="I10451" s="123" t="str">
        <f t="shared" si="163"/>
        <v>SIM</v>
      </c>
      <c r="J10451" s="123"/>
      <c r="K10451" s="123"/>
      <c r="L10451" s="123"/>
      <c r="M10451" s="98" t="s">
        <v>15292</v>
      </c>
      <c r="N10451" s="118"/>
    </row>
    <row r="10452" spans="1:14" x14ac:dyDescent="0.25">
      <c r="A10452" s="130">
        <v>29128766000138</v>
      </c>
      <c r="B10452" s="98" t="s">
        <v>11716</v>
      </c>
      <c r="C10452" s="123" t="s">
        <v>3513</v>
      </c>
      <c r="D10452" s="98" t="s">
        <v>13671</v>
      </c>
      <c r="E10452" s="98" t="s">
        <v>13670</v>
      </c>
      <c r="F10452" s="124">
        <v>11</v>
      </c>
      <c r="G10452" s="112">
        <v>41275</v>
      </c>
      <c r="H10452" s="98"/>
      <c r="I10452" s="123" t="str">
        <f t="shared" si="163"/>
        <v>NÃO</v>
      </c>
      <c r="J10452" s="123"/>
      <c r="K10452" s="123"/>
      <c r="L10452" s="123"/>
      <c r="M10452" s="98"/>
      <c r="N10452" s="118"/>
    </row>
    <row r="10453" spans="1:14" x14ac:dyDescent="0.25">
      <c r="A10453" s="130">
        <v>12333738000150</v>
      </c>
      <c r="B10453" s="98" t="s">
        <v>11736</v>
      </c>
      <c r="C10453" s="123" t="s">
        <v>29</v>
      </c>
      <c r="D10453" s="98" t="s">
        <v>13671</v>
      </c>
      <c r="E10453" s="98" t="s">
        <v>13670</v>
      </c>
      <c r="F10453" s="124">
        <v>11</v>
      </c>
      <c r="G10453" s="112">
        <v>41368</v>
      </c>
      <c r="H10453" s="98"/>
      <c r="I10453" s="123" t="str">
        <f t="shared" si="163"/>
        <v>NÃO</v>
      </c>
      <c r="J10453" s="123"/>
      <c r="K10453" s="123"/>
      <c r="L10453" s="123"/>
      <c r="M10453" s="98" t="s">
        <v>13695</v>
      </c>
      <c r="N10453" s="118"/>
    </row>
    <row r="10454" spans="1:14" x14ac:dyDescent="0.25">
      <c r="A10454" s="130">
        <v>51885242000140</v>
      </c>
      <c r="B10454" s="98" t="s">
        <v>11761</v>
      </c>
      <c r="C10454" s="123" t="s">
        <v>4626</v>
      </c>
      <c r="D10454" s="98" t="s">
        <v>13671</v>
      </c>
      <c r="E10454" s="98" t="s">
        <v>13670</v>
      </c>
      <c r="F10454" s="124">
        <v>11</v>
      </c>
      <c r="G10454" s="112">
        <v>41275</v>
      </c>
      <c r="H10454" s="98"/>
      <c r="I10454" s="123" t="str">
        <f t="shared" si="163"/>
        <v>NÃO</v>
      </c>
      <c r="J10454" s="123"/>
      <c r="K10454" s="123"/>
      <c r="L10454" s="123"/>
      <c r="M10454" s="98" t="s">
        <v>16721</v>
      </c>
      <c r="N10454" s="118"/>
    </row>
    <row r="10455" spans="1:14" x14ac:dyDescent="0.25">
      <c r="A10455" s="130">
        <v>1763614000198</v>
      </c>
      <c r="B10455" s="98" t="s">
        <v>11765</v>
      </c>
      <c r="C10455" s="123" t="s">
        <v>901</v>
      </c>
      <c r="D10455" s="98" t="s">
        <v>13671</v>
      </c>
      <c r="E10455" s="98" t="s">
        <v>13670</v>
      </c>
      <c r="F10455" s="124">
        <v>14</v>
      </c>
      <c r="G10455" s="112">
        <v>44166</v>
      </c>
      <c r="H10455" s="98"/>
      <c r="I10455" s="123" t="str">
        <f t="shared" si="163"/>
        <v>SIM</v>
      </c>
      <c r="J10455" s="123"/>
      <c r="K10455" s="123"/>
      <c r="L10455" s="123"/>
      <c r="M10455" s="98" t="s">
        <v>14178</v>
      </c>
      <c r="N10455" s="118"/>
    </row>
    <row r="10456" spans="1:14" x14ac:dyDescent="0.25">
      <c r="A10456" s="130">
        <v>75904524000106</v>
      </c>
      <c r="B10456" s="98" t="s">
        <v>11773</v>
      </c>
      <c r="C10456" s="123" t="s">
        <v>3143</v>
      </c>
      <c r="D10456" s="98" t="s">
        <v>13671</v>
      </c>
      <c r="E10456" s="98" t="s">
        <v>13670</v>
      </c>
      <c r="F10456" s="124">
        <v>14</v>
      </c>
      <c r="G10456" s="112">
        <v>43983</v>
      </c>
      <c r="H10456" s="98"/>
      <c r="I10456" s="123" t="str">
        <f t="shared" si="163"/>
        <v>SIM</v>
      </c>
      <c r="J10456" s="123"/>
      <c r="K10456" s="123"/>
      <c r="L10456" s="123"/>
      <c r="M10456" s="98"/>
      <c r="N10456" s="118"/>
    </row>
    <row r="10457" spans="1:14" x14ac:dyDescent="0.25">
      <c r="A10457" s="130">
        <v>29116894000161</v>
      </c>
      <c r="B10457" s="98" t="s">
        <v>11781</v>
      </c>
      <c r="C10457" s="123" t="s">
        <v>3513</v>
      </c>
      <c r="D10457" s="98" t="s">
        <v>13671</v>
      </c>
      <c r="E10457" s="98" t="s">
        <v>13670</v>
      </c>
      <c r="F10457" s="124">
        <v>11</v>
      </c>
      <c r="G10457" s="112">
        <v>41275</v>
      </c>
      <c r="H10457" s="98"/>
      <c r="I10457" s="123" t="str">
        <f t="shared" si="163"/>
        <v>NÃO</v>
      </c>
      <c r="J10457" s="123"/>
      <c r="K10457" s="123"/>
      <c r="L10457" s="123"/>
      <c r="M10457" s="98" t="s">
        <v>15948</v>
      </c>
      <c r="N10457" s="118"/>
    </row>
    <row r="10458" spans="1:14" x14ac:dyDescent="0.25">
      <c r="A10458" s="130">
        <v>10132777000163</v>
      </c>
      <c r="B10458" s="98" t="s">
        <v>11794</v>
      </c>
      <c r="C10458" s="123" t="s">
        <v>2758</v>
      </c>
      <c r="D10458" s="98" t="s">
        <v>13671</v>
      </c>
      <c r="E10458" s="98" t="s">
        <v>13670</v>
      </c>
      <c r="F10458" s="124">
        <v>11</v>
      </c>
      <c r="G10458" s="112">
        <v>41275</v>
      </c>
      <c r="H10458" s="98"/>
      <c r="I10458" s="123" t="str">
        <f t="shared" si="163"/>
        <v>NÃO</v>
      </c>
      <c r="J10458" s="123"/>
      <c r="K10458" s="123"/>
      <c r="L10458" s="123"/>
      <c r="M10458" s="98" t="s">
        <v>15306</v>
      </c>
      <c r="N10458" s="118"/>
    </row>
    <row r="10459" spans="1:14" x14ac:dyDescent="0.25">
      <c r="A10459" s="130">
        <v>7963259000187</v>
      </c>
      <c r="B10459" s="98" t="s">
        <v>11795</v>
      </c>
      <c r="C10459" s="123" t="s">
        <v>634</v>
      </c>
      <c r="D10459" s="98" t="s">
        <v>13671</v>
      </c>
      <c r="E10459" s="98" t="s">
        <v>13670</v>
      </c>
      <c r="F10459" s="124">
        <v>11</v>
      </c>
      <c r="G10459" s="112">
        <v>41275</v>
      </c>
      <c r="H10459" s="98"/>
      <c r="I10459" s="123" t="str">
        <f t="shared" si="163"/>
        <v>NÃO</v>
      </c>
      <c r="J10459" s="123"/>
      <c r="K10459" s="123"/>
      <c r="L10459" s="123"/>
      <c r="M10459" s="98" t="s">
        <v>13954</v>
      </c>
      <c r="N10459" s="118"/>
    </row>
    <row r="10460" spans="1:14" x14ac:dyDescent="0.25">
      <c r="A10460" s="130">
        <v>88577416000118</v>
      </c>
      <c r="B10460" s="98" t="s">
        <v>11796</v>
      </c>
      <c r="C10460" s="123" t="s">
        <v>3812</v>
      </c>
      <c r="D10460" s="98" t="s">
        <v>13671</v>
      </c>
      <c r="E10460" s="98" t="s">
        <v>13670</v>
      </c>
      <c r="F10460" s="124">
        <v>14</v>
      </c>
      <c r="G10460" s="112">
        <v>43983</v>
      </c>
      <c r="H10460" s="98"/>
      <c r="I10460" s="123" t="str">
        <f t="shared" si="163"/>
        <v>SIM</v>
      </c>
      <c r="J10460" s="123"/>
      <c r="K10460" s="123"/>
      <c r="L10460" s="123"/>
      <c r="M10460" s="98"/>
      <c r="N10460" s="118"/>
    </row>
    <row r="10461" spans="1:14" x14ac:dyDescent="0.25">
      <c r="A10461" s="130">
        <v>28645794000160</v>
      </c>
      <c r="B10461" s="98" t="s">
        <v>11800</v>
      </c>
      <c r="C10461" s="123" t="s">
        <v>3513</v>
      </c>
      <c r="D10461" s="98" t="s">
        <v>13671</v>
      </c>
      <c r="E10461" s="98" t="s">
        <v>13670</v>
      </c>
      <c r="F10461" s="124">
        <v>11</v>
      </c>
      <c r="G10461" s="112">
        <v>41275</v>
      </c>
      <c r="H10461" s="98"/>
      <c r="I10461" s="123" t="str">
        <f t="shared" si="163"/>
        <v>NÃO</v>
      </c>
      <c r="J10461" s="123"/>
      <c r="K10461" s="123"/>
      <c r="L10461" s="123"/>
      <c r="M10461" s="98" t="s">
        <v>15950</v>
      </c>
      <c r="N10461" s="118"/>
    </row>
    <row r="10462" spans="1:14" x14ac:dyDescent="0.25">
      <c r="A10462" s="130">
        <v>11256088000123</v>
      </c>
      <c r="B10462" s="98" t="s">
        <v>11815</v>
      </c>
      <c r="C10462" s="123" t="s">
        <v>2758</v>
      </c>
      <c r="D10462" s="98" t="s">
        <v>13671</v>
      </c>
      <c r="E10462" s="98" t="s">
        <v>13670</v>
      </c>
      <c r="F10462" s="124">
        <v>11</v>
      </c>
      <c r="G10462" s="112">
        <v>41275</v>
      </c>
      <c r="H10462" s="98"/>
      <c r="I10462" s="123" t="str">
        <f t="shared" si="163"/>
        <v>NÃO</v>
      </c>
      <c r="J10462" s="123"/>
      <c r="K10462" s="123"/>
      <c r="L10462" s="123"/>
      <c r="M10462" s="98" t="s">
        <v>15313</v>
      </c>
      <c r="N10462" s="118"/>
    </row>
    <row r="10463" spans="1:14" x14ac:dyDescent="0.25">
      <c r="A10463" s="130">
        <v>27150549000119</v>
      </c>
      <c r="B10463" s="98" t="s">
        <v>11828</v>
      </c>
      <c r="C10463" s="123" t="s">
        <v>821</v>
      </c>
      <c r="D10463" s="98" t="s">
        <v>13671</v>
      </c>
      <c r="E10463" s="98" t="s">
        <v>13670</v>
      </c>
      <c r="F10463" s="124">
        <v>11</v>
      </c>
      <c r="G10463" s="112">
        <v>43654</v>
      </c>
      <c r="H10463" s="98"/>
      <c r="I10463" s="123" t="str">
        <f t="shared" si="163"/>
        <v>NÃO</v>
      </c>
      <c r="J10463" s="123"/>
      <c r="K10463" s="123"/>
      <c r="L10463" s="123"/>
      <c r="M10463" s="98"/>
      <c r="N10463" s="118"/>
    </row>
    <row r="10464" spans="1:14" x14ac:dyDescent="0.25">
      <c r="A10464" s="130">
        <v>29128741000134</v>
      </c>
      <c r="B10464" s="98" t="s">
        <v>11835</v>
      </c>
      <c r="C10464" s="123" t="s">
        <v>3513</v>
      </c>
      <c r="D10464" s="98" t="s">
        <v>13671</v>
      </c>
      <c r="E10464" s="98" t="s">
        <v>13670</v>
      </c>
      <c r="F10464" s="124">
        <v>11</v>
      </c>
      <c r="G10464" s="112">
        <v>41275</v>
      </c>
      <c r="H10464" s="98"/>
      <c r="I10464" s="123" t="str">
        <f t="shared" si="163"/>
        <v>NÃO</v>
      </c>
      <c r="J10464" s="123"/>
      <c r="K10464" s="123"/>
      <c r="L10464" s="123"/>
      <c r="M10464" s="98" t="s">
        <v>15960</v>
      </c>
      <c r="N10464" s="118"/>
    </row>
    <row r="10465" spans="1:14" x14ac:dyDescent="0.25">
      <c r="A10465" s="130">
        <v>7616162000106</v>
      </c>
      <c r="B10465" s="98" t="s">
        <v>11859</v>
      </c>
      <c r="C10465" s="123" t="s">
        <v>634</v>
      </c>
      <c r="D10465" s="98" t="s">
        <v>13671</v>
      </c>
      <c r="E10465" s="98" t="s">
        <v>13670</v>
      </c>
      <c r="F10465" s="124">
        <v>11</v>
      </c>
      <c r="G10465" s="112">
        <v>41275</v>
      </c>
      <c r="H10465" s="98"/>
      <c r="I10465" s="123" t="str">
        <f t="shared" si="163"/>
        <v>NÃO</v>
      </c>
      <c r="J10465" s="123"/>
      <c r="K10465" s="123"/>
      <c r="L10465" s="123"/>
      <c r="M10465" s="98" t="s">
        <v>13971</v>
      </c>
      <c r="N10465" s="118"/>
    </row>
    <row r="10466" spans="1:14" x14ac:dyDescent="0.25">
      <c r="A10466" s="130">
        <v>3507530000119</v>
      </c>
      <c r="B10466" s="98" t="s">
        <v>11879</v>
      </c>
      <c r="C10466" s="123" t="s">
        <v>2274</v>
      </c>
      <c r="D10466" s="98" t="s">
        <v>13671</v>
      </c>
      <c r="E10466" s="98" t="s">
        <v>13670</v>
      </c>
      <c r="F10466" s="124">
        <v>11</v>
      </c>
      <c r="G10466" s="112">
        <v>42006</v>
      </c>
      <c r="H10466" s="98"/>
      <c r="I10466" s="123" t="str">
        <f t="shared" si="163"/>
        <v>NÃO</v>
      </c>
      <c r="J10466" s="123"/>
      <c r="K10466" s="123"/>
      <c r="L10466" s="123"/>
      <c r="M10466" s="98" t="s">
        <v>14938</v>
      </c>
      <c r="N10466" s="118"/>
    </row>
    <row r="10467" spans="1:14" x14ac:dyDescent="0.25">
      <c r="A10467" s="130">
        <v>965145000127</v>
      </c>
      <c r="B10467" s="98" t="s">
        <v>11895</v>
      </c>
      <c r="C10467" s="123" t="s">
        <v>2274</v>
      </c>
      <c r="D10467" s="98" t="s">
        <v>13671</v>
      </c>
      <c r="E10467" s="98" t="s">
        <v>13670</v>
      </c>
      <c r="F10467" s="124">
        <v>11</v>
      </c>
      <c r="G10467" s="112">
        <v>41156</v>
      </c>
      <c r="H10467" s="98"/>
      <c r="I10467" s="123" t="str">
        <f t="shared" si="163"/>
        <v>NÃO</v>
      </c>
      <c r="J10467" s="123"/>
      <c r="K10467" s="123"/>
      <c r="L10467" s="123"/>
      <c r="M10467" s="98" t="s">
        <v>14941</v>
      </c>
      <c r="N10467" s="118"/>
    </row>
    <row r="10468" spans="1:14" x14ac:dyDescent="0.25">
      <c r="A10468" s="130">
        <v>76105634000170</v>
      </c>
      <c r="B10468" s="98" t="s">
        <v>11902</v>
      </c>
      <c r="C10468" s="123" t="s">
        <v>3143</v>
      </c>
      <c r="D10468" s="98" t="s">
        <v>13671</v>
      </c>
      <c r="E10468" s="98" t="s">
        <v>13670</v>
      </c>
      <c r="F10468" s="124">
        <v>11</v>
      </c>
      <c r="G10468" s="112">
        <v>41275</v>
      </c>
      <c r="H10468" s="98"/>
      <c r="I10468" s="123" t="str">
        <f t="shared" si="163"/>
        <v>NÃO</v>
      </c>
      <c r="J10468" s="123"/>
      <c r="K10468" s="123"/>
      <c r="L10468" s="123"/>
      <c r="M10468" s="98" t="s">
        <v>15702</v>
      </c>
      <c r="N10468" s="118"/>
    </row>
    <row r="10469" spans="1:14" x14ac:dyDescent="0.25">
      <c r="A10469" s="130">
        <v>76970326000103</v>
      </c>
      <c r="B10469" s="98" t="s">
        <v>11905</v>
      </c>
      <c r="C10469" s="123" t="s">
        <v>3143</v>
      </c>
      <c r="D10469" s="98" t="s">
        <v>13671</v>
      </c>
      <c r="E10469" s="98" t="s">
        <v>13670</v>
      </c>
      <c r="F10469" s="124">
        <v>11</v>
      </c>
      <c r="G10469" s="112">
        <v>41275</v>
      </c>
      <c r="H10469" s="98"/>
      <c r="I10469" s="123" t="str">
        <f t="shared" si="163"/>
        <v>NÃO</v>
      </c>
      <c r="J10469" s="123"/>
      <c r="K10469" s="123"/>
      <c r="L10469" s="123"/>
      <c r="M10469" s="98" t="s">
        <v>15708</v>
      </c>
      <c r="N10469" s="118"/>
    </row>
    <row r="10470" spans="1:14" x14ac:dyDescent="0.25">
      <c r="A10470" s="130">
        <v>45331188000199</v>
      </c>
      <c r="B10470" s="98" t="s">
        <v>11914</v>
      </c>
      <c r="C10470" s="123" t="s">
        <v>4626</v>
      </c>
      <c r="D10470" s="98" t="s">
        <v>13671</v>
      </c>
      <c r="E10470" s="98" t="s">
        <v>13670</v>
      </c>
      <c r="F10470" s="124">
        <v>14</v>
      </c>
      <c r="G10470" s="112">
        <v>44075</v>
      </c>
      <c r="H10470" s="98"/>
      <c r="I10470" s="123" t="str">
        <f t="shared" si="163"/>
        <v>SIM</v>
      </c>
      <c r="J10470" s="123"/>
      <c r="K10470" s="123"/>
      <c r="L10470" s="123"/>
      <c r="M10470" s="98"/>
      <c r="N10470" s="118"/>
    </row>
    <row r="10471" spans="1:14" x14ac:dyDescent="0.25">
      <c r="A10471" s="130">
        <v>18715508000131</v>
      </c>
      <c r="B10471" s="98" t="s">
        <v>11924</v>
      </c>
      <c r="C10471" s="123" t="s">
        <v>1356</v>
      </c>
      <c r="D10471" s="98" t="s">
        <v>13671</v>
      </c>
      <c r="E10471" s="98" t="s">
        <v>13670</v>
      </c>
      <c r="F10471" s="124">
        <v>11</v>
      </c>
      <c r="G10471" s="112">
        <v>41821</v>
      </c>
      <c r="H10471" s="98"/>
      <c r="I10471" s="123" t="str">
        <f t="shared" si="163"/>
        <v>NÃO</v>
      </c>
      <c r="J10471" s="123"/>
      <c r="K10471" s="123"/>
      <c r="L10471" s="123"/>
      <c r="M10471" s="98"/>
      <c r="N10471" s="118"/>
    </row>
    <row r="10472" spans="1:14" x14ac:dyDescent="0.25">
      <c r="A10472" s="130">
        <v>19875046000182</v>
      </c>
      <c r="B10472" s="98" t="s">
        <v>11937</v>
      </c>
      <c r="C10472" s="123" t="s">
        <v>1356</v>
      </c>
      <c r="D10472" s="98" t="s">
        <v>13671</v>
      </c>
      <c r="E10472" s="98" t="s">
        <v>13670</v>
      </c>
      <c r="F10472" s="124">
        <v>11</v>
      </c>
      <c r="G10472" s="112">
        <v>41275</v>
      </c>
      <c r="H10472" s="98"/>
      <c r="I10472" s="123" t="str">
        <f t="shared" si="163"/>
        <v>NÃO</v>
      </c>
      <c r="J10472" s="123"/>
      <c r="K10472" s="123"/>
      <c r="L10472" s="123"/>
      <c r="M10472" s="98" t="s">
        <v>14576</v>
      </c>
      <c r="N10472" s="118"/>
    </row>
    <row r="10473" spans="1:14" x14ac:dyDescent="0.25">
      <c r="A10473" s="130">
        <v>10273548000169</v>
      </c>
      <c r="B10473" s="98" t="s">
        <v>11947</v>
      </c>
      <c r="C10473" s="123" t="s">
        <v>2758</v>
      </c>
      <c r="D10473" s="98" t="s">
        <v>13671</v>
      </c>
      <c r="E10473" s="98" t="s">
        <v>13670</v>
      </c>
      <c r="F10473" s="124">
        <v>11</v>
      </c>
      <c r="G10473" s="112">
        <v>41275</v>
      </c>
      <c r="H10473" s="98"/>
      <c r="I10473" s="123" t="str">
        <f t="shared" si="163"/>
        <v>NÃO</v>
      </c>
      <c r="J10473" s="123"/>
      <c r="K10473" s="123"/>
      <c r="L10473" s="123"/>
      <c r="M10473" s="98" t="s">
        <v>15328</v>
      </c>
      <c r="N10473" s="118"/>
    </row>
    <row r="10474" spans="1:14" x14ac:dyDescent="0.25">
      <c r="A10474" s="130">
        <v>47492806000108</v>
      </c>
      <c r="B10474" s="98" t="s">
        <v>11971</v>
      </c>
      <c r="C10474" s="123" t="s">
        <v>4626</v>
      </c>
      <c r="D10474" s="98" t="s">
        <v>13671</v>
      </c>
      <c r="E10474" s="98" t="s">
        <v>13670</v>
      </c>
      <c r="F10474" s="124">
        <v>12.5</v>
      </c>
      <c r="G10474" s="112">
        <v>41275</v>
      </c>
      <c r="H10474" s="98"/>
      <c r="I10474" s="123" t="str">
        <f t="shared" si="163"/>
        <v>NÃO</v>
      </c>
      <c r="J10474" s="123"/>
      <c r="K10474" s="123"/>
      <c r="L10474" s="123"/>
      <c r="M10474" s="98" t="s">
        <v>16737</v>
      </c>
      <c r="N10474" s="118"/>
    </row>
    <row r="10475" spans="1:14" x14ac:dyDescent="0.25">
      <c r="A10475" s="130">
        <v>3533064000146</v>
      </c>
      <c r="B10475" s="98" t="s">
        <v>11972</v>
      </c>
      <c r="C10475" s="123" t="s">
        <v>2274</v>
      </c>
      <c r="D10475" s="98" t="s">
        <v>13671</v>
      </c>
      <c r="E10475" s="98" t="s">
        <v>13670</v>
      </c>
      <c r="F10475" s="124">
        <v>14</v>
      </c>
      <c r="G10475" s="112">
        <v>44197</v>
      </c>
      <c r="H10475" s="98"/>
      <c r="I10475" s="123" t="str">
        <f t="shared" si="163"/>
        <v>SIM</v>
      </c>
      <c r="J10475" s="123"/>
      <c r="K10475" s="123"/>
      <c r="L10475" s="123"/>
      <c r="M10475" s="98"/>
      <c r="N10475" s="118"/>
    </row>
    <row r="10476" spans="1:14" x14ac:dyDescent="0.25">
      <c r="A10476" s="130">
        <v>1302728000130</v>
      </c>
      <c r="B10476" s="98" t="s">
        <v>11976</v>
      </c>
      <c r="C10476" s="123" t="s">
        <v>901</v>
      </c>
      <c r="D10476" s="98" t="s">
        <v>13671</v>
      </c>
      <c r="E10476" s="98" t="s">
        <v>13670</v>
      </c>
      <c r="F10476" s="124">
        <v>11</v>
      </c>
      <c r="G10476" s="112">
        <v>42898</v>
      </c>
      <c r="H10476" s="98"/>
      <c r="I10476" s="123" t="str">
        <f t="shared" si="163"/>
        <v>NÃO</v>
      </c>
      <c r="J10476" s="123"/>
      <c r="K10476" s="123"/>
      <c r="L10476" s="123"/>
      <c r="M10476" s="98" t="s">
        <v>14199</v>
      </c>
      <c r="N10476" s="118"/>
    </row>
    <row r="10477" spans="1:14" x14ac:dyDescent="0.25">
      <c r="A10477" s="130">
        <v>11097391000120</v>
      </c>
      <c r="B10477" s="98" t="s">
        <v>11977</v>
      </c>
      <c r="C10477" s="123" t="s">
        <v>2758</v>
      </c>
      <c r="D10477" s="98" t="s">
        <v>13671</v>
      </c>
      <c r="E10477" s="98" t="s">
        <v>13670</v>
      </c>
      <c r="F10477" s="124">
        <v>11</v>
      </c>
      <c r="G10477" s="112">
        <v>41275</v>
      </c>
      <c r="H10477" s="98"/>
      <c r="I10477" s="123" t="str">
        <f t="shared" si="163"/>
        <v>NÃO</v>
      </c>
      <c r="J10477" s="123"/>
      <c r="K10477" s="123"/>
      <c r="L10477" s="123"/>
      <c r="M10477" s="98" t="s">
        <v>15335</v>
      </c>
      <c r="N10477" s="118"/>
    </row>
    <row r="10478" spans="1:14" x14ac:dyDescent="0.25">
      <c r="A10478" s="130">
        <v>83754044000134</v>
      </c>
      <c r="B10478" s="98" t="s">
        <v>11979</v>
      </c>
      <c r="C10478" s="123" t="s">
        <v>4289</v>
      </c>
      <c r="D10478" s="98" t="s">
        <v>13671</v>
      </c>
      <c r="E10478" s="98" t="s">
        <v>13670</v>
      </c>
      <c r="F10478" s="124">
        <v>14</v>
      </c>
      <c r="G10478" s="112">
        <v>44013</v>
      </c>
      <c r="H10478" s="98"/>
      <c r="I10478" s="123" t="str">
        <f t="shared" si="163"/>
        <v>SIM</v>
      </c>
      <c r="J10478" s="123"/>
      <c r="K10478" s="123"/>
      <c r="L10478" s="123"/>
      <c r="M10478" s="98"/>
      <c r="N10478" s="118"/>
    </row>
    <row r="10479" spans="1:14" x14ac:dyDescent="0.25">
      <c r="A10479" s="130">
        <v>11358165000156</v>
      </c>
      <c r="B10479" s="98" t="s">
        <v>11984</v>
      </c>
      <c r="C10479" s="123" t="s">
        <v>2758</v>
      </c>
      <c r="D10479" s="98" t="s">
        <v>13671</v>
      </c>
      <c r="E10479" s="98" t="s">
        <v>13670</v>
      </c>
      <c r="F10479" s="124">
        <v>11</v>
      </c>
      <c r="G10479" s="112">
        <v>41275</v>
      </c>
      <c r="H10479" s="98"/>
      <c r="I10479" s="123" t="str">
        <f t="shared" si="163"/>
        <v>NÃO</v>
      </c>
      <c r="J10479" s="123"/>
      <c r="K10479" s="123"/>
      <c r="L10479" s="123"/>
      <c r="M10479" s="98" t="s">
        <v>15339</v>
      </c>
      <c r="N10479" s="118"/>
    </row>
    <row r="10480" spans="1:14" x14ac:dyDescent="0.25">
      <c r="A10480" s="130">
        <v>18114272000188</v>
      </c>
      <c r="B10480" s="98" t="s">
        <v>11998</v>
      </c>
      <c r="C10480" s="123" t="s">
        <v>1356</v>
      </c>
      <c r="D10480" s="98" t="s">
        <v>13671</v>
      </c>
      <c r="E10480" s="98" t="s">
        <v>13670</v>
      </c>
      <c r="F10480" s="124">
        <v>11</v>
      </c>
      <c r="G10480" s="112">
        <v>41275</v>
      </c>
      <c r="H10480" s="98"/>
      <c r="I10480" s="123" t="str">
        <f t="shared" si="163"/>
        <v>NÃO</v>
      </c>
      <c r="J10480" s="123"/>
      <c r="K10480" s="123"/>
      <c r="L10480" s="123"/>
      <c r="M10480" s="98" t="s">
        <v>14584</v>
      </c>
      <c r="N10480" s="118"/>
    </row>
    <row r="10481" spans="1:14" x14ac:dyDescent="0.25">
      <c r="A10481" s="130">
        <v>28564177000130</v>
      </c>
      <c r="B10481" s="98" t="s">
        <v>12020</v>
      </c>
      <c r="C10481" s="123" t="s">
        <v>3513</v>
      </c>
      <c r="D10481" s="98" t="s">
        <v>13671</v>
      </c>
      <c r="E10481" s="98" t="s">
        <v>13670</v>
      </c>
      <c r="F10481" s="124">
        <v>11</v>
      </c>
      <c r="G10481" s="112">
        <v>41275</v>
      </c>
      <c r="H10481" s="98"/>
      <c r="I10481" s="123" t="str">
        <f t="shared" si="163"/>
        <v>NÃO</v>
      </c>
      <c r="J10481" s="123"/>
      <c r="K10481" s="123"/>
      <c r="L10481" s="123"/>
      <c r="M10481" s="98" t="s">
        <v>15970</v>
      </c>
      <c r="N10481" s="118"/>
    </row>
    <row r="10482" spans="1:14" x14ac:dyDescent="0.25">
      <c r="A10482" s="130">
        <v>29138328000150</v>
      </c>
      <c r="B10482" s="98" t="s">
        <v>12022</v>
      </c>
      <c r="C10482" s="123" t="s">
        <v>3513</v>
      </c>
      <c r="D10482" s="98" t="s">
        <v>13671</v>
      </c>
      <c r="E10482" s="98" t="s">
        <v>13670</v>
      </c>
      <c r="F10482" s="124">
        <v>14</v>
      </c>
      <c r="G10482" s="112">
        <v>43053</v>
      </c>
      <c r="H10482" s="98"/>
      <c r="I10482" s="123" t="str">
        <f t="shared" si="163"/>
        <v>SIM</v>
      </c>
      <c r="J10482" s="123"/>
      <c r="K10482" s="123"/>
      <c r="L10482" s="123"/>
      <c r="M10482" s="98" t="s">
        <v>15974</v>
      </c>
      <c r="N10482" s="118"/>
    </row>
    <row r="10483" spans="1:14" x14ac:dyDescent="0.25">
      <c r="A10483" s="130">
        <v>6554174000182</v>
      </c>
      <c r="B10483" s="98" t="s">
        <v>12042</v>
      </c>
      <c r="C10483" s="123" t="s">
        <v>2926</v>
      </c>
      <c r="D10483" s="98" t="s">
        <v>13671</v>
      </c>
      <c r="E10483" s="98" t="s">
        <v>13670</v>
      </c>
      <c r="F10483" s="124">
        <v>11</v>
      </c>
      <c r="G10483" s="112">
        <v>41275</v>
      </c>
      <c r="H10483" s="98"/>
      <c r="I10483" s="123" t="str">
        <f t="shared" si="163"/>
        <v>NÃO</v>
      </c>
      <c r="J10483" s="123"/>
      <c r="K10483" s="123"/>
      <c r="L10483" s="123"/>
      <c r="M10483" s="98" t="s">
        <v>15585</v>
      </c>
      <c r="N10483" s="118"/>
    </row>
    <row r="10484" spans="1:14" x14ac:dyDescent="0.25">
      <c r="A10484" s="130">
        <v>87246120000151</v>
      </c>
      <c r="B10484" s="98" t="s">
        <v>12049</v>
      </c>
      <c r="C10484" s="123" t="s">
        <v>3812</v>
      </c>
      <c r="D10484" s="98" t="s">
        <v>13671</v>
      </c>
      <c r="E10484" s="98" t="s">
        <v>13670</v>
      </c>
      <c r="F10484" s="124">
        <v>15</v>
      </c>
      <c r="G10484" s="112">
        <v>44136</v>
      </c>
      <c r="H10484" s="98"/>
      <c r="I10484" s="123" t="str">
        <f t="shared" si="163"/>
        <v>SIM</v>
      </c>
      <c r="J10484" s="123"/>
      <c r="K10484" s="123"/>
      <c r="L10484" s="123"/>
      <c r="M10484" s="98"/>
      <c r="N10484" s="118"/>
    </row>
    <row r="10485" spans="1:14" x14ac:dyDescent="0.25">
      <c r="A10485" s="130">
        <v>18301028000124</v>
      </c>
      <c r="B10485" s="98" t="s">
        <v>12050</v>
      </c>
      <c r="C10485" s="123" t="s">
        <v>1356</v>
      </c>
      <c r="D10485" s="98" t="s">
        <v>13671</v>
      </c>
      <c r="E10485" s="98" t="s">
        <v>13670</v>
      </c>
      <c r="F10485" s="124">
        <v>11</v>
      </c>
      <c r="G10485" s="112">
        <v>42370</v>
      </c>
      <c r="H10485" s="98"/>
      <c r="I10485" s="123" t="str">
        <f t="shared" si="163"/>
        <v>NÃO</v>
      </c>
      <c r="J10485" s="123"/>
      <c r="K10485" s="123"/>
      <c r="L10485" s="123"/>
      <c r="M10485" s="98" t="s">
        <v>14597</v>
      </c>
      <c r="N10485" s="118"/>
    </row>
    <row r="10486" spans="1:14" x14ac:dyDescent="0.25">
      <c r="A10486" s="130">
        <v>23563067000130</v>
      </c>
      <c r="B10486" s="98" t="s">
        <v>12054</v>
      </c>
      <c r="C10486" s="123" t="s">
        <v>634</v>
      </c>
      <c r="D10486" s="98" t="s">
        <v>13671</v>
      </c>
      <c r="E10486" s="98" t="s">
        <v>13670</v>
      </c>
      <c r="F10486" s="124">
        <v>14</v>
      </c>
      <c r="G10486" s="112">
        <v>44043</v>
      </c>
      <c r="H10486" s="98"/>
      <c r="I10486" s="123" t="str">
        <f t="shared" si="163"/>
        <v>SIM</v>
      </c>
      <c r="J10486" s="123"/>
      <c r="K10486" s="123"/>
      <c r="L10486" s="123"/>
      <c r="M10486" s="98"/>
      <c r="N10486" s="118"/>
    </row>
    <row r="10487" spans="1:14" x14ac:dyDescent="0.25">
      <c r="A10487" s="130">
        <v>11040870000100</v>
      </c>
      <c r="B10487" s="98" t="s">
        <v>12057</v>
      </c>
      <c r="C10487" s="123" t="s">
        <v>2758</v>
      </c>
      <c r="D10487" s="98" t="s">
        <v>13671</v>
      </c>
      <c r="E10487" s="98" t="s">
        <v>13670</v>
      </c>
      <c r="F10487" s="124">
        <v>11</v>
      </c>
      <c r="G10487" s="112">
        <v>43230</v>
      </c>
      <c r="H10487" s="98"/>
      <c r="I10487" s="123" t="str">
        <f t="shared" si="163"/>
        <v>NÃO</v>
      </c>
      <c r="J10487" s="123"/>
      <c r="K10487" s="123"/>
      <c r="L10487" s="123"/>
      <c r="M10487" s="98"/>
      <c r="N10487" s="118"/>
    </row>
    <row r="10488" spans="1:14" x14ac:dyDescent="0.25">
      <c r="A10488" s="130">
        <v>10113736000120</v>
      </c>
      <c r="B10488" s="98" t="s">
        <v>12086</v>
      </c>
      <c r="C10488" s="123" t="s">
        <v>2758</v>
      </c>
      <c r="D10488" s="98" t="s">
        <v>13671</v>
      </c>
      <c r="E10488" s="98" t="s">
        <v>13670</v>
      </c>
      <c r="F10488" s="124">
        <v>11</v>
      </c>
      <c r="G10488" s="112">
        <v>40332</v>
      </c>
      <c r="H10488" s="98"/>
      <c r="I10488" s="123" t="str">
        <f t="shared" si="163"/>
        <v>NÃO</v>
      </c>
      <c r="J10488" s="123"/>
      <c r="K10488" s="123"/>
      <c r="L10488" s="123"/>
      <c r="M10488" s="98" t="s">
        <v>15354</v>
      </c>
      <c r="N10488" s="118"/>
    </row>
    <row r="10489" spans="1:14" x14ac:dyDescent="0.25">
      <c r="A10489" s="130">
        <v>76206606000140</v>
      </c>
      <c r="B10489" s="98" t="s">
        <v>12106</v>
      </c>
      <c r="C10489" s="123" t="s">
        <v>3143</v>
      </c>
      <c r="D10489" s="98" t="s">
        <v>13671</v>
      </c>
      <c r="E10489" s="98" t="s">
        <v>13670</v>
      </c>
      <c r="F10489" s="124">
        <v>14</v>
      </c>
      <c r="G10489" s="112">
        <v>43922</v>
      </c>
      <c r="H10489" s="98"/>
      <c r="I10489" s="123" t="str">
        <f t="shared" si="163"/>
        <v>SIM</v>
      </c>
      <c r="J10489" s="123"/>
      <c r="K10489" s="123"/>
      <c r="L10489" s="123"/>
      <c r="M10489" s="98"/>
      <c r="N10489" s="118"/>
    </row>
    <row r="10490" spans="1:14" x14ac:dyDescent="0.25">
      <c r="A10490" s="130">
        <v>77816510000166</v>
      </c>
      <c r="B10490" s="98" t="s">
        <v>12108</v>
      </c>
      <c r="C10490" s="123" t="s">
        <v>3143</v>
      </c>
      <c r="D10490" s="98" t="s">
        <v>13671</v>
      </c>
      <c r="E10490" s="98" t="s">
        <v>13670</v>
      </c>
      <c r="F10490" s="124">
        <v>14</v>
      </c>
      <c r="G10490" s="112">
        <v>44136</v>
      </c>
      <c r="H10490" s="98"/>
      <c r="I10490" s="123" t="str">
        <f t="shared" si="163"/>
        <v>SIM</v>
      </c>
      <c r="J10490" s="123"/>
      <c r="K10490" s="123"/>
      <c r="L10490" s="123"/>
      <c r="M10490" s="98"/>
      <c r="N10490" s="118"/>
    </row>
    <row r="10491" spans="1:14" x14ac:dyDescent="0.25">
      <c r="A10491" s="130">
        <v>46523072000114</v>
      </c>
      <c r="B10491" s="98" t="s">
        <v>12109</v>
      </c>
      <c r="C10491" s="123" t="s">
        <v>4626</v>
      </c>
      <c r="D10491" s="98" t="s">
        <v>13671</v>
      </c>
      <c r="E10491" s="98" t="s">
        <v>13670</v>
      </c>
      <c r="F10491" s="124">
        <v>11</v>
      </c>
      <c r="G10491" s="112">
        <v>41275</v>
      </c>
      <c r="H10491" s="98"/>
      <c r="I10491" s="123" t="str">
        <f t="shared" si="163"/>
        <v>NÃO</v>
      </c>
      <c r="J10491" s="123"/>
      <c r="K10491" s="123"/>
      <c r="L10491" s="123"/>
      <c r="M10491" s="98" t="s">
        <v>16750</v>
      </c>
      <c r="N10491" s="118"/>
    </row>
    <row r="10492" spans="1:14" x14ac:dyDescent="0.25">
      <c r="A10492" s="130">
        <v>44518371000135</v>
      </c>
      <c r="B10492" s="98" t="s">
        <v>12120</v>
      </c>
      <c r="C10492" s="123" t="s">
        <v>4626</v>
      </c>
      <c r="D10492" s="98" t="s">
        <v>13671</v>
      </c>
      <c r="E10492" s="98" t="s">
        <v>13670</v>
      </c>
      <c r="F10492" s="124">
        <v>14</v>
      </c>
      <c r="G10492" s="112">
        <v>44044</v>
      </c>
      <c r="H10492" s="98"/>
      <c r="I10492" s="123" t="str">
        <f t="shared" si="163"/>
        <v>SIM</v>
      </c>
      <c r="J10492" s="123"/>
      <c r="K10492" s="123"/>
      <c r="L10492" s="123"/>
      <c r="M10492" s="98"/>
      <c r="N10492" s="118"/>
    </row>
    <row r="10493" spans="1:14" x14ac:dyDescent="0.25">
      <c r="A10493" s="130">
        <v>1612092000123</v>
      </c>
      <c r="B10493" s="98" t="s">
        <v>12137</v>
      </c>
      <c r="C10493" s="123" t="s">
        <v>901</v>
      </c>
      <c r="D10493" s="98" t="s">
        <v>13671</v>
      </c>
      <c r="E10493" s="98" t="s">
        <v>13670</v>
      </c>
      <c r="F10493" s="124">
        <v>11</v>
      </c>
      <c r="G10493" s="112">
        <v>43371</v>
      </c>
      <c r="H10493" s="98"/>
      <c r="I10493" s="123" t="str">
        <f t="shared" si="163"/>
        <v>NÃO</v>
      </c>
      <c r="J10493" s="123"/>
      <c r="K10493" s="123"/>
      <c r="L10493" s="123"/>
      <c r="M10493" s="98"/>
      <c r="N10493" s="118"/>
    </row>
    <row r="10494" spans="1:14" x14ac:dyDescent="0.25">
      <c r="A10494" s="130">
        <v>13937032000160</v>
      </c>
      <c r="B10494" s="98" t="s">
        <v>13885</v>
      </c>
      <c r="C10494" s="123" t="s">
        <v>215</v>
      </c>
      <c r="D10494" s="98" t="s">
        <v>13671</v>
      </c>
      <c r="E10494" s="98" t="s">
        <v>13670</v>
      </c>
      <c r="F10494" s="124">
        <v>14</v>
      </c>
      <c r="G10494" s="112">
        <v>43974</v>
      </c>
      <c r="H10494" s="98"/>
      <c r="I10494" s="123" t="str">
        <f t="shared" si="163"/>
        <v>SIM</v>
      </c>
      <c r="J10494" s="123"/>
      <c r="K10494" s="123"/>
      <c r="L10494" s="123"/>
      <c r="M10494" s="98"/>
      <c r="N10494" s="118"/>
    </row>
    <row r="10495" spans="1:14" x14ac:dyDescent="0.25">
      <c r="A10495" s="130">
        <v>8761124000100</v>
      </c>
      <c r="B10495" s="98" t="s">
        <v>15172</v>
      </c>
      <c r="C10495" s="123" t="s">
        <v>2554</v>
      </c>
      <c r="D10495" s="98" t="s">
        <v>13671</v>
      </c>
      <c r="E10495" s="98" t="s">
        <v>13670</v>
      </c>
      <c r="F10495" s="124">
        <v>14</v>
      </c>
      <c r="G10495" s="112">
        <v>44006</v>
      </c>
      <c r="H10495" s="98"/>
      <c r="I10495" s="123" t="str">
        <f t="shared" si="163"/>
        <v>SIM</v>
      </c>
      <c r="J10495" s="123"/>
      <c r="K10495" s="123"/>
      <c r="L10495" s="123"/>
      <c r="M10495" s="98"/>
      <c r="N10495" s="118"/>
    </row>
    <row r="10496" spans="1:14" x14ac:dyDescent="0.25">
      <c r="A10496" s="130">
        <v>12200176000176</v>
      </c>
      <c r="B10496" s="98" t="s">
        <v>13716</v>
      </c>
      <c r="C10496" s="123" t="s">
        <v>29</v>
      </c>
      <c r="D10496" s="98" t="s">
        <v>13671</v>
      </c>
      <c r="E10496" s="98" t="s">
        <v>13670</v>
      </c>
      <c r="F10496" s="124">
        <v>14</v>
      </c>
      <c r="G10496" s="112">
        <v>43922</v>
      </c>
      <c r="H10496" s="98"/>
      <c r="I10496" s="123" t="str">
        <f t="shared" si="163"/>
        <v>SIM</v>
      </c>
      <c r="J10496" s="123"/>
      <c r="K10496" s="123"/>
      <c r="L10496" s="123"/>
      <c r="M10496" s="98"/>
      <c r="N10496" s="118"/>
    </row>
    <row r="10497" spans="1:14" x14ac:dyDescent="0.25">
      <c r="A10497" s="130">
        <v>10571982000125</v>
      </c>
      <c r="B10497" s="98" t="s">
        <v>15362</v>
      </c>
      <c r="C10497" s="123" t="s">
        <v>2758</v>
      </c>
      <c r="D10497" s="98" t="s">
        <v>13671</v>
      </c>
      <c r="E10497" s="98" t="s">
        <v>13670</v>
      </c>
      <c r="F10497" s="124">
        <v>14</v>
      </c>
      <c r="G10497" s="112">
        <v>44044</v>
      </c>
      <c r="H10497" s="98"/>
      <c r="I10497" s="123" t="str">
        <f t="shared" si="163"/>
        <v>SIM</v>
      </c>
      <c r="J10497" s="123" t="s">
        <v>10977</v>
      </c>
      <c r="K10497" s="123"/>
      <c r="L10497" s="123"/>
      <c r="M10497" s="98" t="s">
        <v>17042</v>
      </c>
      <c r="N10497" s="118" t="s">
        <v>10977</v>
      </c>
    </row>
    <row r="10498" spans="1:14" x14ac:dyDescent="0.25">
      <c r="A10498" s="130">
        <v>394585000171</v>
      </c>
      <c r="B10498" s="98" t="s">
        <v>16146</v>
      </c>
      <c r="C10498" s="123" t="s">
        <v>3747</v>
      </c>
      <c r="D10498" s="98" t="s">
        <v>13671</v>
      </c>
      <c r="E10498" s="98" t="s">
        <v>13670</v>
      </c>
      <c r="F10498" s="124">
        <v>11</v>
      </c>
      <c r="G10498" s="112">
        <v>40956</v>
      </c>
      <c r="H10498" s="98"/>
      <c r="I10498" s="123" t="str">
        <f t="shared" si="163"/>
        <v>NÃO</v>
      </c>
      <c r="J10498" s="123"/>
      <c r="K10498" s="123"/>
      <c r="L10498" s="123"/>
      <c r="M10498" s="98" t="s">
        <v>16148</v>
      </c>
      <c r="N10498" s="118"/>
    </row>
    <row r="10499" spans="1:14" x14ac:dyDescent="0.25">
      <c r="A10499" s="130">
        <v>84012012000126</v>
      </c>
      <c r="B10499" s="98" t="s">
        <v>16174</v>
      </c>
      <c r="C10499" s="123" t="s">
        <v>3798</v>
      </c>
      <c r="D10499" s="98" t="s">
        <v>13671</v>
      </c>
      <c r="E10499" s="98" t="s">
        <v>13670</v>
      </c>
      <c r="F10499" s="124">
        <v>11</v>
      </c>
      <c r="G10499" s="112">
        <v>38279</v>
      </c>
      <c r="H10499" s="98"/>
      <c r="I10499" s="123" t="str">
        <f t="shared" ref="I10499:I10562" si="164">IFERROR(IF(OR(E10499="Ativos", E10499="Aposentados",E10499="Pensionistas"),IF(F10499&gt;=14,"SIM","NÃO"),""),"")</f>
        <v>NÃO</v>
      </c>
      <c r="J10499" s="123"/>
      <c r="K10499" s="123"/>
      <c r="L10499" s="123"/>
      <c r="M10499" s="98"/>
      <c r="N10499" s="118"/>
    </row>
    <row r="10500" spans="1:14" x14ac:dyDescent="0.25">
      <c r="A10500" s="130">
        <v>13128798000101</v>
      </c>
      <c r="B10500" s="98" t="s">
        <v>16668</v>
      </c>
      <c r="C10500" s="123" t="s">
        <v>4559</v>
      </c>
      <c r="D10500" s="98" t="s">
        <v>13671</v>
      </c>
      <c r="E10500" s="98" t="s">
        <v>13670</v>
      </c>
      <c r="F10500" s="124">
        <v>14</v>
      </c>
      <c r="G10500" s="112">
        <v>43922</v>
      </c>
      <c r="H10500" s="98"/>
      <c r="I10500" s="123" t="str">
        <f t="shared" si="164"/>
        <v>SIM</v>
      </c>
      <c r="J10500" s="123"/>
      <c r="K10500" s="123"/>
      <c r="L10500" s="123"/>
      <c r="M10500" s="98"/>
      <c r="N10500" s="118"/>
    </row>
    <row r="10501" spans="1:14" x14ac:dyDescent="0.25">
      <c r="A10501" s="130">
        <v>394577000125</v>
      </c>
      <c r="B10501" s="98" t="s">
        <v>13859</v>
      </c>
      <c r="C10501" s="123" t="s">
        <v>197</v>
      </c>
      <c r="D10501" s="98" t="s">
        <v>13671</v>
      </c>
      <c r="E10501" s="98" t="s">
        <v>13670</v>
      </c>
      <c r="F10501" s="124">
        <v>11</v>
      </c>
      <c r="G10501" s="112">
        <v>41275</v>
      </c>
      <c r="H10501" s="98"/>
      <c r="I10501" s="123" t="str">
        <f t="shared" si="164"/>
        <v>NÃO</v>
      </c>
      <c r="J10501" s="123"/>
      <c r="K10501" s="123"/>
      <c r="L10501" s="123"/>
      <c r="M10501" s="98"/>
      <c r="N10501" s="118"/>
    </row>
    <row r="10502" spans="1:14" x14ac:dyDescent="0.25">
      <c r="A10502" s="130">
        <v>4312369000190</v>
      </c>
      <c r="B10502" s="98" t="s">
        <v>13831</v>
      </c>
      <c r="C10502" s="123" t="s">
        <v>133</v>
      </c>
      <c r="D10502" s="98" t="s">
        <v>13671</v>
      </c>
      <c r="E10502" s="98" t="s">
        <v>13670</v>
      </c>
      <c r="F10502" s="124">
        <v>14</v>
      </c>
      <c r="G10502" s="112">
        <v>43922</v>
      </c>
      <c r="H10502" s="98"/>
      <c r="I10502" s="123" t="str">
        <f t="shared" si="164"/>
        <v>SIM</v>
      </c>
      <c r="J10502" s="123"/>
      <c r="K10502" s="123"/>
      <c r="L10502" s="123"/>
      <c r="M10502" s="98"/>
      <c r="N10502" s="118"/>
    </row>
    <row r="10503" spans="1:14" x14ac:dyDescent="0.25">
      <c r="A10503" s="130">
        <v>7954480000179</v>
      </c>
      <c r="B10503" s="98" t="s">
        <v>13986</v>
      </c>
      <c r="C10503" s="123" t="s">
        <v>634</v>
      </c>
      <c r="D10503" s="98" t="s">
        <v>13671</v>
      </c>
      <c r="E10503" s="98" t="s">
        <v>13670</v>
      </c>
      <c r="F10503" s="124">
        <v>14</v>
      </c>
      <c r="G10503" s="112">
        <v>43466</v>
      </c>
      <c r="H10503" s="98"/>
      <c r="I10503" s="123" t="str">
        <f t="shared" si="164"/>
        <v>SIM</v>
      </c>
      <c r="J10503" s="123"/>
      <c r="K10503" s="123"/>
      <c r="L10503" s="123"/>
      <c r="M10503" s="98"/>
      <c r="N10503" s="118"/>
    </row>
    <row r="10504" spans="1:14" x14ac:dyDescent="0.25">
      <c r="A10504" s="130">
        <v>27080530000143</v>
      </c>
      <c r="B10504" s="98" t="s">
        <v>14082</v>
      </c>
      <c r="C10504" s="123" t="s">
        <v>821</v>
      </c>
      <c r="D10504" s="98" t="s">
        <v>13671</v>
      </c>
      <c r="E10504" s="98" t="s">
        <v>13670</v>
      </c>
      <c r="F10504" s="124">
        <v>14</v>
      </c>
      <c r="G10504" s="112">
        <v>43922</v>
      </c>
      <c r="H10504" s="98"/>
      <c r="I10504" s="123" t="str">
        <f t="shared" si="164"/>
        <v>SIM</v>
      </c>
      <c r="J10504" s="123"/>
      <c r="K10504" s="123"/>
      <c r="L10504" s="123"/>
      <c r="M10504" s="98"/>
      <c r="N10504" s="118"/>
    </row>
    <row r="10505" spans="1:14" x14ac:dyDescent="0.25">
      <c r="A10505" s="130">
        <v>5054861000176</v>
      </c>
      <c r="B10505" s="98" t="s">
        <v>15086</v>
      </c>
      <c r="C10505" s="123" t="s">
        <v>2413</v>
      </c>
      <c r="D10505" s="98" t="s">
        <v>13671</v>
      </c>
      <c r="E10505" s="98" t="s">
        <v>13670</v>
      </c>
      <c r="F10505" s="124">
        <v>14</v>
      </c>
      <c r="G10505" s="112">
        <v>43922</v>
      </c>
      <c r="H10505" s="98"/>
      <c r="I10505" s="123" t="str">
        <f t="shared" si="164"/>
        <v>SIM</v>
      </c>
      <c r="J10505" s="123" t="s">
        <v>17048</v>
      </c>
      <c r="K10505" s="123" t="s">
        <v>10977</v>
      </c>
      <c r="L10505" s="124">
        <v>5</v>
      </c>
      <c r="M10505" s="125" t="s">
        <v>17046</v>
      </c>
      <c r="N10505" s="118"/>
    </row>
    <row r="10506" spans="1:14" x14ac:dyDescent="0.25">
      <c r="A10506" s="130">
        <v>76416940000128</v>
      </c>
      <c r="B10506" s="98" t="s">
        <v>15744</v>
      </c>
      <c r="C10506" s="123" t="s">
        <v>3143</v>
      </c>
      <c r="D10506" s="98" t="s">
        <v>13671</v>
      </c>
      <c r="E10506" s="98" t="s">
        <v>13670</v>
      </c>
      <c r="F10506" s="124">
        <v>14</v>
      </c>
      <c r="G10506" s="112">
        <v>43922</v>
      </c>
      <c r="H10506" s="98"/>
      <c r="I10506" s="123" t="str">
        <f t="shared" si="164"/>
        <v>SIM</v>
      </c>
      <c r="J10506" s="123"/>
      <c r="K10506" s="123"/>
      <c r="L10506" s="123"/>
      <c r="M10506" s="98"/>
      <c r="N10506" s="118"/>
    </row>
    <row r="10507" spans="1:14" x14ac:dyDescent="0.25">
      <c r="A10507" s="130">
        <v>6553481000149</v>
      </c>
      <c r="B10507" s="98" t="s">
        <v>15588</v>
      </c>
      <c r="C10507" s="123" t="s">
        <v>2926</v>
      </c>
      <c r="D10507" s="98" t="s">
        <v>13671</v>
      </c>
      <c r="E10507" s="98" t="s">
        <v>13670</v>
      </c>
      <c r="F10507" s="124">
        <v>14</v>
      </c>
      <c r="G10507" s="112">
        <v>43101</v>
      </c>
      <c r="H10507" s="98"/>
      <c r="I10507" s="123" t="str">
        <f t="shared" si="164"/>
        <v>SIM</v>
      </c>
      <c r="J10507" s="123"/>
      <c r="K10507" s="123"/>
      <c r="L10507" s="123"/>
      <c r="M10507" s="98" t="s">
        <v>15589</v>
      </c>
      <c r="N10507" s="118"/>
    </row>
    <row r="10508" spans="1:14" x14ac:dyDescent="0.25">
      <c r="A10508" s="130">
        <v>42498600000171</v>
      </c>
      <c r="B10508" s="98" t="s">
        <v>15976</v>
      </c>
      <c r="C10508" s="123" t="s">
        <v>3513</v>
      </c>
      <c r="D10508" s="98" t="s">
        <v>13671</v>
      </c>
      <c r="E10508" s="98" t="s">
        <v>13670</v>
      </c>
      <c r="F10508" s="124">
        <v>14</v>
      </c>
      <c r="G10508" s="112">
        <v>42975</v>
      </c>
      <c r="H10508" s="98"/>
      <c r="I10508" s="123" t="str">
        <f t="shared" si="164"/>
        <v>SIM</v>
      </c>
      <c r="J10508" s="123"/>
      <c r="K10508" s="123"/>
      <c r="L10508" s="123"/>
      <c r="M10508" s="98"/>
      <c r="N10508" s="118"/>
    </row>
    <row r="10509" spans="1:14" x14ac:dyDescent="0.25">
      <c r="A10509" s="130">
        <v>87934675000196</v>
      </c>
      <c r="B10509" s="98" t="s">
        <v>16310</v>
      </c>
      <c r="C10509" s="123" t="s">
        <v>3812</v>
      </c>
      <c r="D10509" s="98" t="s">
        <v>13671</v>
      </c>
      <c r="E10509" s="98" t="s">
        <v>13670</v>
      </c>
      <c r="F10509" s="124">
        <v>14</v>
      </c>
      <c r="G10509" s="112">
        <v>43913</v>
      </c>
      <c r="H10509" s="98"/>
      <c r="I10509" s="123" t="str">
        <f t="shared" si="164"/>
        <v>SIM</v>
      </c>
      <c r="J10509" s="123"/>
      <c r="K10509" s="123"/>
      <c r="L10509" s="123"/>
      <c r="M10509" s="98"/>
      <c r="N10509" s="118"/>
    </row>
    <row r="10510" spans="1:14" x14ac:dyDescent="0.25">
      <c r="A10510" s="130">
        <v>1786029000103</v>
      </c>
      <c r="B10510" s="98" t="s">
        <v>17019</v>
      </c>
      <c r="C10510" s="123" t="s">
        <v>5227</v>
      </c>
      <c r="D10510" s="98" t="s">
        <v>13671</v>
      </c>
      <c r="E10510" s="98" t="s">
        <v>13670</v>
      </c>
      <c r="F10510" s="124">
        <v>14</v>
      </c>
      <c r="G10510" s="112">
        <v>44136</v>
      </c>
      <c r="H10510" s="98"/>
      <c r="I10510" s="123" t="str">
        <f t="shared" si="164"/>
        <v>SIM</v>
      </c>
      <c r="J10510" s="123" t="s">
        <v>10977</v>
      </c>
      <c r="K10510" s="123" t="s">
        <v>10977</v>
      </c>
      <c r="L10510" s="123"/>
      <c r="M10510" s="98" t="s">
        <v>17044</v>
      </c>
      <c r="N10510" s="131" t="s">
        <v>10977</v>
      </c>
    </row>
    <row r="10511" spans="1:14" x14ac:dyDescent="0.25">
      <c r="A10511" s="130">
        <v>11049830000120</v>
      </c>
      <c r="B10511" s="98" t="s">
        <v>12149</v>
      </c>
      <c r="C10511" s="123" t="s">
        <v>2758</v>
      </c>
      <c r="D10511" s="98" t="s">
        <v>13671</v>
      </c>
      <c r="E10511" s="98" t="s">
        <v>13670</v>
      </c>
      <c r="F10511" s="124">
        <v>14</v>
      </c>
      <c r="G10511" s="112">
        <v>44136</v>
      </c>
      <c r="H10511" s="98"/>
      <c r="I10511" s="123" t="str">
        <f t="shared" si="164"/>
        <v>SIM</v>
      </c>
      <c r="J10511" s="123"/>
      <c r="K10511" s="123"/>
      <c r="L10511" s="123"/>
      <c r="M10511" s="98"/>
      <c r="N10511" s="118"/>
    </row>
    <row r="10512" spans="1:14" x14ac:dyDescent="0.25">
      <c r="A10512" s="130">
        <v>27165190000153</v>
      </c>
      <c r="B10512" s="98" t="s">
        <v>12173</v>
      </c>
      <c r="C10512" s="123" t="s">
        <v>821</v>
      </c>
      <c r="D10512" s="98" t="s">
        <v>13671</v>
      </c>
      <c r="E10512" s="98" t="s">
        <v>13670</v>
      </c>
      <c r="F10512" s="124">
        <v>11</v>
      </c>
      <c r="G10512" s="112">
        <v>42278</v>
      </c>
      <c r="H10512" s="98"/>
      <c r="I10512" s="123" t="str">
        <f t="shared" si="164"/>
        <v>NÃO</v>
      </c>
      <c r="J10512" s="123"/>
      <c r="K10512" s="123"/>
      <c r="L10512" s="123"/>
      <c r="M10512" s="98" t="s">
        <v>14084</v>
      </c>
      <c r="N10512" s="118"/>
    </row>
    <row r="10513" spans="1:14" x14ac:dyDescent="0.25">
      <c r="A10513" s="130">
        <v>44959021000104</v>
      </c>
      <c r="B10513" s="98" t="s">
        <v>12176</v>
      </c>
      <c r="C10513" s="123" t="s">
        <v>4626</v>
      </c>
      <c r="D10513" s="98" t="s">
        <v>13671</v>
      </c>
      <c r="E10513" s="98" t="s">
        <v>13670</v>
      </c>
      <c r="F10513" s="124">
        <v>11</v>
      </c>
      <c r="G10513" s="112">
        <v>42056</v>
      </c>
      <c r="H10513" s="98"/>
      <c r="I10513" s="123" t="str">
        <f t="shared" si="164"/>
        <v>NÃO</v>
      </c>
      <c r="J10513" s="123"/>
      <c r="K10513" s="123"/>
      <c r="L10513" s="123"/>
      <c r="M10513" s="98" t="s">
        <v>16763</v>
      </c>
      <c r="N10513" s="118"/>
    </row>
    <row r="10514" spans="1:14" x14ac:dyDescent="0.25">
      <c r="A10514" s="130">
        <v>46319000000150</v>
      </c>
      <c r="B10514" s="98" t="s">
        <v>12177</v>
      </c>
      <c r="C10514" s="123" t="s">
        <v>4626</v>
      </c>
      <c r="D10514" s="98" t="s">
        <v>13671</v>
      </c>
      <c r="E10514" s="98" t="s">
        <v>13670</v>
      </c>
      <c r="F10514" s="124">
        <v>14</v>
      </c>
      <c r="G10514" s="112">
        <v>44108</v>
      </c>
      <c r="H10514" s="98"/>
      <c r="I10514" s="123" t="str">
        <f t="shared" si="164"/>
        <v>SIM</v>
      </c>
      <c r="J10514" s="123"/>
      <c r="K10514" s="123"/>
      <c r="L10514" s="123"/>
      <c r="M10514" s="98"/>
      <c r="N10514" s="118"/>
    </row>
    <row r="10515" spans="1:14" x14ac:dyDescent="0.25">
      <c r="A10515" s="130">
        <v>77008068000141</v>
      </c>
      <c r="B10515" s="98" t="s">
        <v>12199</v>
      </c>
      <c r="C10515" s="123" t="s">
        <v>3143</v>
      </c>
      <c r="D10515" s="98" t="s">
        <v>13671</v>
      </c>
      <c r="E10515" s="98" t="s">
        <v>13670</v>
      </c>
      <c r="F10515" s="124">
        <v>11</v>
      </c>
      <c r="G10515" s="112">
        <v>41275</v>
      </c>
      <c r="H10515" s="98"/>
      <c r="I10515" s="123" t="str">
        <f t="shared" si="164"/>
        <v>NÃO</v>
      </c>
      <c r="J10515" s="123"/>
      <c r="K10515" s="123"/>
      <c r="L10515" s="123"/>
      <c r="M10515" s="98" t="s">
        <v>15754</v>
      </c>
      <c r="N10515" s="118"/>
    </row>
    <row r="10516" spans="1:14" x14ac:dyDescent="0.25">
      <c r="A10516" s="130">
        <v>82916800000111</v>
      </c>
      <c r="B10516" s="98" t="s">
        <v>12212</v>
      </c>
      <c r="C10516" s="123" t="s">
        <v>4289</v>
      </c>
      <c r="D10516" s="98" t="s">
        <v>13671</v>
      </c>
      <c r="E10516" s="98" t="s">
        <v>13670</v>
      </c>
      <c r="F10516" s="124">
        <v>14</v>
      </c>
      <c r="G10516" s="112">
        <v>43209</v>
      </c>
      <c r="H10516" s="98"/>
      <c r="I10516" s="123" t="str">
        <f t="shared" si="164"/>
        <v>SIM</v>
      </c>
      <c r="J10516" s="123"/>
      <c r="K10516" s="123"/>
      <c r="L10516" s="123"/>
      <c r="M10516" s="98" t="s">
        <v>16611</v>
      </c>
      <c r="N10516" s="118"/>
    </row>
    <row r="10517" spans="1:14" x14ac:dyDescent="0.25">
      <c r="A10517" s="130">
        <v>10359560000190</v>
      </c>
      <c r="B10517" s="98" t="s">
        <v>12219</v>
      </c>
      <c r="C10517" s="123" t="s">
        <v>2758</v>
      </c>
      <c r="D10517" s="98" t="s">
        <v>13671</v>
      </c>
      <c r="E10517" s="98" t="s">
        <v>13670</v>
      </c>
      <c r="F10517" s="124">
        <v>11</v>
      </c>
      <c r="G10517" s="112">
        <v>41275</v>
      </c>
      <c r="H10517" s="98"/>
      <c r="I10517" s="123" t="str">
        <f t="shared" si="164"/>
        <v>NÃO</v>
      </c>
      <c r="J10517" s="123"/>
      <c r="K10517" s="123"/>
      <c r="L10517" s="123"/>
      <c r="M10517" s="98" t="s">
        <v>15369</v>
      </c>
      <c r="N10517" s="118"/>
    </row>
    <row r="10518" spans="1:14" x14ac:dyDescent="0.25">
      <c r="A10518" s="130">
        <v>9680315000100</v>
      </c>
      <c r="B10518" s="98" t="s">
        <v>12227</v>
      </c>
      <c r="C10518" s="123" t="s">
        <v>2758</v>
      </c>
      <c r="D10518" s="98" t="s">
        <v>13671</v>
      </c>
      <c r="E10518" s="98" t="s">
        <v>13670</v>
      </c>
      <c r="F10518" s="124">
        <v>11</v>
      </c>
      <c r="G10518" s="112">
        <v>41444</v>
      </c>
      <c r="H10518" s="98"/>
      <c r="I10518" s="123" t="str">
        <f t="shared" si="164"/>
        <v>NÃO</v>
      </c>
      <c r="J10518" s="123"/>
      <c r="K10518" s="123"/>
      <c r="L10518" s="123"/>
      <c r="M10518" s="98" t="s">
        <v>15374</v>
      </c>
      <c r="N10518" s="118"/>
    </row>
    <row r="10519" spans="1:14" x14ac:dyDescent="0.25">
      <c r="A10519" s="130">
        <v>7680846000169</v>
      </c>
      <c r="B10519" s="98" t="s">
        <v>12260</v>
      </c>
      <c r="C10519" s="123" t="s">
        <v>634</v>
      </c>
      <c r="D10519" s="98" t="s">
        <v>13671</v>
      </c>
      <c r="E10519" s="98" t="s">
        <v>13670</v>
      </c>
      <c r="F10519" s="124">
        <v>11</v>
      </c>
      <c r="G10519" s="112">
        <v>43885</v>
      </c>
      <c r="H10519" s="98"/>
      <c r="I10519" s="123" t="str">
        <f t="shared" si="164"/>
        <v>NÃO</v>
      </c>
      <c r="J10519" s="123"/>
      <c r="K10519" s="123"/>
      <c r="L10519" s="123"/>
      <c r="M10519" s="98"/>
      <c r="N10519" s="118"/>
    </row>
    <row r="10520" spans="1:14" x14ac:dyDescent="0.25">
      <c r="A10520" s="130">
        <v>6553754000155</v>
      </c>
      <c r="B10520" s="98" t="s">
        <v>12282</v>
      </c>
      <c r="C10520" s="123" t="s">
        <v>2926</v>
      </c>
      <c r="D10520" s="98" t="s">
        <v>13671</v>
      </c>
      <c r="E10520" s="98" t="s">
        <v>13670</v>
      </c>
      <c r="F10520" s="124">
        <v>11</v>
      </c>
      <c r="G10520" s="112">
        <v>41275</v>
      </c>
      <c r="H10520" s="98"/>
      <c r="I10520" s="123" t="str">
        <f t="shared" si="164"/>
        <v>NÃO</v>
      </c>
      <c r="J10520" s="123"/>
      <c r="K10520" s="123"/>
      <c r="L10520" s="123"/>
      <c r="M10520" s="98" t="s">
        <v>15590</v>
      </c>
      <c r="N10520" s="118"/>
    </row>
    <row r="10521" spans="1:14" x14ac:dyDescent="0.25">
      <c r="A10521" s="130">
        <v>83102277000152</v>
      </c>
      <c r="B10521" s="98" t="s">
        <v>12287</v>
      </c>
      <c r="C10521" s="123" t="s">
        <v>4289</v>
      </c>
      <c r="D10521" s="98" t="s">
        <v>13671</v>
      </c>
      <c r="E10521" s="98" t="s">
        <v>13670</v>
      </c>
      <c r="F10521" s="124">
        <v>14</v>
      </c>
      <c r="G10521" s="112">
        <v>44013</v>
      </c>
      <c r="H10521" s="98"/>
      <c r="I10521" s="123" t="str">
        <f t="shared" si="164"/>
        <v>SIM</v>
      </c>
      <c r="J10521" s="123"/>
      <c r="K10521" s="123"/>
      <c r="L10521" s="123"/>
      <c r="M10521" s="98"/>
      <c r="N10521" s="118"/>
    </row>
    <row r="10522" spans="1:14" x14ac:dyDescent="0.25">
      <c r="A10522" s="130">
        <v>46578498000175</v>
      </c>
      <c r="B10522" s="98" t="s">
        <v>12293</v>
      </c>
      <c r="C10522" s="123" t="s">
        <v>4626</v>
      </c>
      <c r="D10522" s="98" t="s">
        <v>13671</v>
      </c>
      <c r="E10522" s="98" t="s">
        <v>13670</v>
      </c>
      <c r="F10522" s="124">
        <v>11</v>
      </c>
      <c r="G10522" s="112">
        <v>41996</v>
      </c>
      <c r="H10522" s="98"/>
      <c r="I10522" s="123" t="str">
        <f t="shared" si="164"/>
        <v>NÃO</v>
      </c>
      <c r="J10522" s="123"/>
      <c r="K10522" s="123"/>
      <c r="L10522" s="123"/>
      <c r="M10522" s="98" t="s">
        <v>16779</v>
      </c>
      <c r="N10522" s="118"/>
    </row>
    <row r="10523" spans="1:14" x14ac:dyDescent="0.25">
      <c r="A10523" s="130">
        <v>45281144000100</v>
      </c>
      <c r="B10523" s="98" t="s">
        <v>12306</v>
      </c>
      <c r="C10523" s="123" t="s">
        <v>4626</v>
      </c>
      <c r="D10523" s="98" t="s">
        <v>13671</v>
      </c>
      <c r="E10523" s="98" t="s">
        <v>13670</v>
      </c>
      <c r="F10523" s="124">
        <v>14</v>
      </c>
      <c r="G10523" s="112">
        <v>44075</v>
      </c>
      <c r="H10523" s="98"/>
      <c r="I10523" s="123" t="str">
        <f t="shared" si="164"/>
        <v>SIM</v>
      </c>
      <c r="J10523" s="123"/>
      <c r="K10523" s="123"/>
      <c r="L10523" s="123"/>
      <c r="M10523" s="98"/>
      <c r="N10523" s="118"/>
    </row>
    <row r="10524" spans="1:14" x14ac:dyDescent="0.25">
      <c r="A10524" s="130">
        <v>88120662000146</v>
      </c>
      <c r="B10524" s="98" t="s">
        <v>12314</v>
      </c>
      <c r="C10524" s="123" t="s">
        <v>3812</v>
      </c>
      <c r="D10524" s="98" t="s">
        <v>13671</v>
      </c>
      <c r="E10524" s="98" t="s">
        <v>13670</v>
      </c>
      <c r="F10524" s="124">
        <v>14</v>
      </c>
      <c r="G10524" s="112">
        <v>44105</v>
      </c>
      <c r="H10524" s="98"/>
      <c r="I10524" s="123" t="str">
        <f t="shared" si="164"/>
        <v>SIM</v>
      </c>
      <c r="J10524" s="123"/>
      <c r="K10524" s="123"/>
      <c r="L10524" s="123"/>
      <c r="M10524" s="98"/>
      <c r="N10524" s="118"/>
    </row>
    <row r="10525" spans="1:14" x14ac:dyDescent="0.25">
      <c r="A10525" s="130">
        <v>88120662000146</v>
      </c>
      <c r="B10525" s="98" t="s">
        <v>12314</v>
      </c>
      <c r="C10525" s="123" t="s">
        <v>3812</v>
      </c>
      <c r="D10525" s="98" t="s">
        <v>13671</v>
      </c>
      <c r="E10525" s="98" t="s">
        <v>13670</v>
      </c>
      <c r="F10525" s="124">
        <v>14</v>
      </c>
      <c r="G10525" s="112">
        <v>44105</v>
      </c>
      <c r="H10525" s="98"/>
      <c r="I10525" s="123" t="str">
        <f t="shared" si="164"/>
        <v>SIM</v>
      </c>
      <c r="J10525" s="123"/>
      <c r="K10525" s="123"/>
      <c r="L10525" s="123"/>
      <c r="M10525" s="98"/>
      <c r="N10525" s="118"/>
    </row>
    <row r="10526" spans="1:14" x14ac:dyDescent="0.25">
      <c r="A10526" s="130">
        <v>10150076000157</v>
      </c>
      <c r="B10526" s="98" t="s">
        <v>12316</v>
      </c>
      <c r="C10526" s="123" t="s">
        <v>2758</v>
      </c>
      <c r="D10526" s="98" t="s">
        <v>13671</v>
      </c>
      <c r="E10526" s="98" t="s">
        <v>13670</v>
      </c>
      <c r="F10526" s="124">
        <v>11</v>
      </c>
      <c r="G10526" s="112">
        <v>41275</v>
      </c>
      <c r="H10526" s="98"/>
      <c r="I10526" s="123" t="str">
        <f t="shared" si="164"/>
        <v>NÃO</v>
      </c>
      <c r="J10526" s="123"/>
      <c r="K10526" s="123"/>
      <c r="L10526" s="123"/>
      <c r="M10526" s="98" t="s">
        <v>15388</v>
      </c>
      <c r="N10526" s="118"/>
    </row>
    <row r="10527" spans="1:14" x14ac:dyDescent="0.25">
      <c r="A10527" s="130">
        <v>31846892000170</v>
      </c>
      <c r="B10527" s="98" t="s">
        <v>12319</v>
      </c>
      <c r="C10527" s="123" t="s">
        <v>3513</v>
      </c>
      <c r="D10527" s="98" t="s">
        <v>13671</v>
      </c>
      <c r="E10527" s="98" t="s">
        <v>13670</v>
      </c>
      <c r="F10527" s="124">
        <v>11</v>
      </c>
      <c r="G10527" s="112">
        <v>41275</v>
      </c>
      <c r="H10527" s="98"/>
      <c r="I10527" s="123" t="str">
        <f t="shared" si="164"/>
        <v>NÃO</v>
      </c>
      <c r="J10527" s="123"/>
      <c r="K10527" s="123"/>
      <c r="L10527" s="123"/>
      <c r="M10527" s="98" t="s">
        <v>15985</v>
      </c>
      <c r="N10527" s="118"/>
    </row>
    <row r="10528" spans="1:14" x14ac:dyDescent="0.25">
      <c r="A10528" s="130">
        <v>18457218000135</v>
      </c>
      <c r="B10528" s="98" t="s">
        <v>12329</v>
      </c>
      <c r="C10528" s="123" t="s">
        <v>1356</v>
      </c>
      <c r="D10528" s="98" t="s">
        <v>13671</v>
      </c>
      <c r="E10528" s="98" t="s">
        <v>13670</v>
      </c>
      <c r="F10528" s="124">
        <v>11</v>
      </c>
      <c r="G10528" s="112">
        <v>42067</v>
      </c>
      <c r="H10528" s="98"/>
      <c r="I10528" s="123" t="str">
        <f t="shared" si="164"/>
        <v>NÃO</v>
      </c>
      <c r="J10528" s="123"/>
      <c r="K10528" s="123"/>
      <c r="L10528" s="123"/>
      <c r="M10528" s="98"/>
      <c r="N10528" s="118"/>
    </row>
    <row r="10529" spans="1:14" x14ac:dyDescent="0.25">
      <c r="A10529" s="130">
        <v>2204196000161</v>
      </c>
      <c r="B10529" s="98" t="s">
        <v>12330</v>
      </c>
      <c r="C10529" s="123" t="s">
        <v>901</v>
      </c>
      <c r="D10529" s="98" t="s">
        <v>13671</v>
      </c>
      <c r="E10529" s="98" t="s">
        <v>13670</v>
      </c>
      <c r="F10529" s="124">
        <v>11</v>
      </c>
      <c r="G10529" s="112">
        <v>41640</v>
      </c>
      <c r="H10529" s="98"/>
      <c r="I10529" s="123" t="str">
        <f t="shared" si="164"/>
        <v>NÃO</v>
      </c>
      <c r="J10529" s="123"/>
      <c r="K10529" s="123"/>
      <c r="L10529" s="123"/>
      <c r="M10529" s="98" t="s">
        <v>14246</v>
      </c>
      <c r="N10529" s="118"/>
    </row>
    <row r="10530" spans="1:14" x14ac:dyDescent="0.25">
      <c r="A10530" s="130">
        <v>45780061000157</v>
      </c>
      <c r="B10530" s="98" t="s">
        <v>12331</v>
      </c>
      <c r="C10530" s="123" t="s">
        <v>4626</v>
      </c>
      <c r="D10530" s="98" t="s">
        <v>13671</v>
      </c>
      <c r="E10530" s="98" t="s">
        <v>13670</v>
      </c>
      <c r="F10530" s="124">
        <v>14</v>
      </c>
      <c r="G10530" s="112">
        <v>43922</v>
      </c>
      <c r="H10530" s="98"/>
      <c r="I10530" s="123" t="str">
        <f t="shared" si="164"/>
        <v>SIM</v>
      </c>
      <c r="J10530" s="123"/>
      <c r="K10530" s="123"/>
      <c r="L10530" s="123"/>
      <c r="M10530" s="98"/>
      <c r="N10530" s="118"/>
    </row>
    <row r="10531" spans="1:14" x14ac:dyDescent="0.25">
      <c r="A10531" s="130">
        <v>10377679000196</v>
      </c>
      <c r="B10531" s="98" t="s">
        <v>12338</v>
      </c>
      <c r="C10531" s="123" t="s">
        <v>2758</v>
      </c>
      <c r="D10531" s="98" t="s">
        <v>13671</v>
      </c>
      <c r="E10531" s="98" t="s">
        <v>13670</v>
      </c>
      <c r="F10531" s="124">
        <v>14</v>
      </c>
      <c r="G10531" s="112">
        <v>42497</v>
      </c>
      <c r="H10531" s="98"/>
      <c r="I10531" s="123" t="str">
        <f t="shared" si="164"/>
        <v>SIM</v>
      </c>
      <c r="J10531" s="123"/>
      <c r="K10531" s="123"/>
      <c r="L10531" s="123"/>
      <c r="M10531" s="98" t="s">
        <v>15389</v>
      </c>
      <c r="N10531" s="118"/>
    </row>
    <row r="10532" spans="1:14" x14ac:dyDescent="0.25">
      <c r="A10532" s="130">
        <v>3347135000116</v>
      </c>
      <c r="B10532" s="98" t="s">
        <v>12344</v>
      </c>
      <c r="C10532" s="123" t="s">
        <v>2274</v>
      </c>
      <c r="D10532" s="98" t="s">
        <v>13671</v>
      </c>
      <c r="E10532" s="98" t="s">
        <v>13670</v>
      </c>
      <c r="F10532" s="124">
        <v>14</v>
      </c>
      <c r="G10532" s="112">
        <v>44044</v>
      </c>
      <c r="H10532" s="98"/>
      <c r="I10532" s="123" t="str">
        <f t="shared" si="164"/>
        <v>SIM</v>
      </c>
      <c r="J10532" s="123"/>
      <c r="K10532" s="123"/>
      <c r="L10532" s="123"/>
      <c r="M10532" s="98"/>
      <c r="N10532" s="118"/>
    </row>
    <row r="10533" spans="1:14" x14ac:dyDescent="0.25">
      <c r="A10533" s="130">
        <v>88414552000197</v>
      </c>
      <c r="B10533" s="98" t="s">
        <v>12348</v>
      </c>
      <c r="C10533" s="123" t="s">
        <v>3812</v>
      </c>
      <c r="D10533" s="98" t="s">
        <v>13671</v>
      </c>
      <c r="E10533" s="98" t="s">
        <v>13670</v>
      </c>
      <c r="F10533" s="124">
        <v>11</v>
      </c>
      <c r="G10533" s="112">
        <v>41275</v>
      </c>
      <c r="H10533" s="98"/>
      <c r="I10533" s="123" t="str">
        <f t="shared" si="164"/>
        <v>NÃO</v>
      </c>
      <c r="J10533" s="123"/>
      <c r="K10533" s="123"/>
      <c r="L10533" s="123"/>
      <c r="M10533" s="98" t="s">
        <v>16350</v>
      </c>
      <c r="N10533" s="118"/>
    </row>
    <row r="10534" spans="1:14" x14ac:dyDescent="0.25">
      <c r="A10534" s="130">
        <v>6553762000100</v>
      </c>
      <c r="B10534" s="98" t="s">
        <v>12353</v>
      </c>
      <c r="C10534" s="123" t="s">
        <v>2926</v>
      </c>
      <c r="D10534" s="98" t="s">
        <v>13671</v>
      </c>
      <c r="E10534" s="98" t="s">
        <v>13670</v>
      </c>
      <c r="F10534" s="124">
        <v>11</v>
      </c>
      <c r="G10534" s="112">
        <v>41275</v>
      </c>
      <c r="H10534" s="98"/>
      <c r="I10534" s="123" t="str">
        <f t="shared" si="164"/>
        <v>NÃO</v>
      </c>
      <c r="J10534" s="123"/>
      <c r="K10534" s="123"/>
      <c r="L10534" s="123"/>
      <c r="M10534" s="98" t="s">
        <v>15592</v>
      </c>
      <c r="N10534" s="118"/>
    </row>
    <row r="10535" spans="1:14" x14ac:dyDescent="0.25">
      <c r="A10535" s="130">
        <v>83102459000123</v>
      </c>
      <c r="B10535" s="98" t="s">
        <v>12369</v>
      </c>
      <c r="C10535" s="123" t="s">
        <v>4289</v>
      </c>
      <c r="D10535" s="98" t="s">
        <v>13671</v>
      </c>
      <c r="E10535" s="98" t="s">
        <v>13670</v>
      </c>
      <c r="F10535" s="124">
        <v>14</v>
      </c>
      <c r="G10535" s="112">
        <v>44044</v>
      </c>
      <c r="H10535" s="98"/>
      <c r="I10535" s="123" t="str">
        <f t="shared" si="164"/>
        <v>SIM</v>
      </c>
      <c r="J10535" s="123"/>
      <c r="K10535" s="123"/>
      <c r="L10535" s="123"/>
      <c r="M10535" s="98"/>
      <c r="N10535" s="118"/>
    </row>
    <row r="10536" spans="1:14" x14ac:dyDescent="0.25">
      <c r="A10536" s="130">
        <v>10091544000160</v>
      </c>
      <c r="B10536" s="98" t="s">
        <v>12377</v>
      </c>
      <c r="C10536" s="123" t="s">
        <v>2758</v>
      </c>
      <c r="D10536" s="98" t="s">
        <v>13671</v>
      </c>
      <c r="E10536" s="98" t="s">
        <v>13670</v>
      </c>
      <c r="F10536" s="124">
        <v>11</v>
      </c>
      <c r="G10536" s="112">
        <v>41275</v>
      </c>
      <c r="H10536" s="98"/>
      <c r="I10536" s="123" t="str">
        <f t="shared" si="164"/>
        <v>NÃO</v>
      </c>
      <c r="J10536" s="123"/>
      <c r="K10536" s="123"/>
      <c r="L10536" s="123"/>
      <c r="M10536" s="98" t="s">
        <v>15391</v>
      </c>
      <c r="N10536" s="118"/>
    </row>
    <row r="10537" spans="1:14" x14ac:dyDescent="0.25">
      <c r="A10537" s="130">
        <v>27165653000187</v>
      </c>
      <c r="B10537" s="98" t="s">
        <v>12383</v>
      </c>
      <c r="C10537" s="123" t="s">
        <v>821</v>
      </c>
      <c r="D10537" s="98" t="s">
        <v>13671</v>
      </c>
      <c r="E10537" s="98" t="s">
        <v>13670</v>
      </c>
      <c r="F10537" s="124">
        <v>11</v>
      </c>
      <c r="G10537" s="112">
        <v>41275</v>
      </c>
      <c r="H10537" s="98"/>
      <c r="I10537" s="123" t="str">
        <f t="shared" si="164"/>
        <v>NÃO</v>
      </c>
      <c r="J10537" s="123"/>
      <c r="K10537" s="123"/>
      <c r="L10537" s="123"/>
      <c r="M10537" s="98" t="s">
        <v>14094</v>
      </c>
      <c r="N10537" s="118"/>
    </row>
    <row r="10538" spans="1:14" x14ac:dyDescent="0.25">
      <c r="A10538" s="130">
        <v>8778326000156</v>
      </c>
      <c r="B10538" s="98" t="s">
        <v>12389</v>
      </c>
      <c r="C10538" s="123" t="s">
        <v>2554</v>
      </c>
      <c r="D10538" s="98" t="s">
        <v>13671</v>
      </c>
      <c r="E10538" s="98" t="s">
        <v>13670</v>
      </c>
      <c r="F10538" s="124">
        <v>11</v>
      </c>
      <c r="G10538" s="112">
        <v>41700</v>
      </c>
      <c r="H10538" s="98"/>
      <c r="I10538" s="123" t="str">
        <f t="shared" si="164"/>
        <v>NÃO</v>
      </c>
      <c r="J10538" s="123"/>
      <c r="K10538" s="123"/>
      <c r="L10538" s="123"/>
      <c r="M10538" s="98"/>
      <c r="N10538" s="118"/>
    </row>
    <row r="10539" spans="1:14" x14ac:dyDescent="0.25">
      <c r="A10539" s="130">
        <v>6554786000175</v>
      </c>
      <c r="B10539" s="98" t="s">
        <v>12396</v>
      </c>
      <c r="C10539" s="123" t="s">
        <v>2926</v>
      </c>
      <c r="D10539" s="98" t="s">
        <v>13671</v>
      </c>
      <c r="E10539" s="98" t="s">
        <v>13670</v>
      </c>
      <c r="F10539" s="124">
        <v>11</v>
      </c>
      <c r="G10539" s="112">
        <v>41275</v>
      </c>
      <c r="H10539" s="98"/>
      <c r="I10539" s="123" t="str">
        <f t="shared" si="164"/>
        <v>NÃO</v>
      </c>
      <c r="J10539" s="123"/>
      <c r="K10539" s="123"/>
      <c r="L10539" s="123"/>
      <c r="M10539" s="98" t="s">
        <v>15596</v>
      </c>
      <c r="N10539" s="118"/>
    </row>
    <row r="10540" spans="1:14" x14ac:dyDescent="0.25">
      <c r="A10540" s="130">
        <v>8996886000187</v>
      </c>
      <c r="B10540" s="98" t="s">
        <v>12400</v>
      </c>
      <c r="C10540" s="123" t="s">
        <v>2554</v>
      </c>
      <c r="D10540" s="98" t="s">
        <v>13671</v>
      </c>
      <c r="E10540" s="98" t="s">
        <v>13670</v>
      </c>
      <c r="F10540" s="124">
        <v>14</v>
      </c>
      <c r="G10540" s="112">
        <v>44117</v>
      </c>
      <c r="H10540" s="98"/>
      <c r="I10540" s="123" t="str">
        <f t="shared" si="164"/>
        <v>SIM</v>
      </c>
      <c r="J10540" s="123"/>
      <c r="K10540" s="123"/>
      <c r="L10540" s="123"/>
      <c r="M10540" s="98"/>
      <c r="N10540" s="118"/>
    </row>
    <row r="10541" spans="1:14" x14ac:dyDescent="0.25">
      <c r="A10541" s="130">
        <v>82777301000190</v>
      </c>
      <c r="B10541" s="98" t="s">
        <v>12426</v>
      </c>
      <c r="C10541" s="123" t="s">
        <v>4289</v>
      </c>
      <c r="D10541" s="98" t="s">
        <v>13671</v>
      </c>
      <c r="E10541" s="98" t="s">
        <v>13670</v>
      </c>
      <c r="F10541" s="124">
        <v>14</v>
      </c>
      <c r="G10541" s="112">
        <v>44044</v>
      </c>
      <c r="H10541" s="98"/>
      <c r="I10541" s="123" t="str">
        <f t="shared" si="164"/>
        <v>SIM</v>
      </c>
      <c r="J10541" s="123"/>
      <c r="K10541" s="123"/>
      <c r="L10541" s="123"/>
      <c r="M10541" s="98"/>
      <c r="N10541" s="118"/>
    </row>
    <row r="10542" spans="1:14" x14ac:dyDescent="0.25">
      <c r="A10542" s="130">
        <v>10143246000176</v>
      </c>
      <c r="B10542" s="98" t="s">
        <v>12440</v>
      </c>
      <c r="C10542" s="123" t="s">
        <v>2758</v>
      </c>
      <c r="D10542" s="98" t="s">
        <v>13671</v>
      </c>
      <c r="E10542" s="98" t="s">
        <v>13670</v>
      </c>
      <c r="F10542" s="124">
        <v>11</v>
      </c>
      <c r="G10542" s="112">
        <v>41275</v>
      </c>
      <c r="H10542" s="98"/>
      <c r="I10542" s="123" t="str">
        <f t="shared" si="164"/>
        <v>NÃO</v>
      </c>
      <c r="J10542" s="123"/>
      <c r="K10542" s="123"/>
      <c r="L10542" s="123"/>
      <c r="M10542" s="98" t="s">
        <v>15415</v>
      </c>
      <c r="N10542" s="118"/>
    </row>
    <row r="10543" spans="1:14" x14ac:dyDescent="0.25">
      <c r="A10543" s="130">
        <v>76020452000105</v>
      </c>
      <c r="B10543" s="98" t="s">
        <v>12446</v>
      </c>
      <c r="C10543" s="123" t="s">
        <v>3143</v>
      </c>
      <c r="D10543" s="98" t="s">
        <v>13671</v>
      </c>
      <c r="E10543" s="98" t="s">
        <v>13670</v>
      </c>
      <c r="F10543" s="124">
        <v>11</v>
      </c>
      <c r="G10543" s="112">
        <v>41275</v>
      </c>
      <c r="H10543" s="98"/>
      <c r="I10543" s="123" t="str">
        <f t="shared" si="164"/>
        <v>NÃO</v>
      </c>
      <c r="J10543" s="123"/>
      <c r="K10543" s="123"/>
      <c r="L10543" s="123"/>
      <c r="M10543" s="98" t="s">
        <v>15795</v>
      </c>
      <c r="N10543" s="118"/>
    </row>
    <row r="10544" spans="1:14" x14ac:dyDescent="0.25">
      <c r="A10544" s="130">
        <v>18244376000107</v>
      </c>
      <c r="B10544" s="98" t="s">
        <v>12450</v>
      </c>
      <c r="C10544" s="123" t="s">
        <v>1356</v>
      </c>
      <c r="D10544" s="98" t="s">
        <v>13671</v>
      </c>
      <c r="E10544" s="98" t="s">
        <v>13670</v>
      </c>
      <c r="F10544" s="124">
        <v>11</v>
      </c>
      <c r="G10544" s="112">
        <v>41275</v>
      </c>
      <c r="H10544" s="98"/>
      <c r="I10544" s="123" t="str">
        <f t="shared" si="164"/>
        <v>NÃO</v>
      </c>
      <c r="J10544" s="123"/>
      <c r="K10544" s="123"/>
      <c r="L10544" s="123"/>
      <c r="M10544" s="98"/>
      <c r="N10544" s="118"/>
    </row>
    <row r="10545" spans="1:14" x14ac:dyDescent="0.25">
      <c r="A10545" s="130">
        <v>46362661000168</v>
      </c>
      <c r="B10545" s="98" t="s">
        <v>12453</v>
      </c>
      <c r="C10545" s="123" t="s">
        <v>4626</v>
      </c>
      <c r="D10545" s="98" t="s">
        <v>13671</v>
      </c>
      <c r="E10545" s="98" t="s">
        <v>13670</v>
      </c>
      <c r="F10545" s="124">
        <v>11</v>
      </c>
      <c r="G10545" s="112">
        <v>43119</v>
      </c>
      <c r="H10545" s="98"/>
      <c r="I10545" s="123" t="str">
        <f t="shared" si="164"/>
        <v>NÃO</v>
      </c>
      <c r="J10545" s="123"/>
      <c r="K10545" s="123"/>
      <c r="L10545" s="123"/>
      <c r="M10545" s="98" t="s">
        <v>16814</v>
      </c>
      <c r="N10545" s="118"/>
    </row>
    <row r="10546" spans="1:14" x14ac:dyDescent="0.25">
      <c r="A10546" s="130">
        <v>45132495000140</v>
      </c>
      <c r="B10546" s="98" t="s">
        <v>12460</v>
      </c>
      <c r="C10546" s="123" t="s">
        <v>4626</v>
      </c>
      <c r="D10546" s="98" t="s">
        <v>13671</v>
      </c>
      <c r="E10546" s="98" t="s">
        <v>13670</v>
      </c>
      <c r="F10546" s="124">
        <v>11</v>
      </c>
      <c r="G10546" s="112">
        <v>43862</v>
      </c>
      <c r="H10546" s="98"/>
      <c r="I10546" s="123" t="str">
        <f t="shared" si="164"/>
        <v>NÃO</v>
      </c>
      <c r="J10546" s="123"/>
      <c r="K10546" s="123"/>
      <c r="L10546" s="123"/>
      <c r="M10546" s="98"/>
      <c r="N10546" s="118"/>
    </row>
    <row r="10547" spans="1:14" x14ac:dyDescent="0.25">
      <c r="A10547" s="130">
        <v>11097292000149</v>
      </c>
      <c r="B10547" s="98" t="s">
        <v>12461</v>
      </c>
      <c r="C10547" s="123" t="s">
        <v>2758</v>
      </c>
      <c r="D10547" s="98" t="s">
        <v>13671</v>
      </c>
      <c r="E10547" s="98" t="s">
        <v>13670</v>
      </c>
      <c r="F10547" s="124">
        <v>11</v>
      </c>
      <c r="G10547" s="112">
        <v>41275</v>
      </c>
      <c r="H10547" s="98"/>
      <c r="I10547" s="123" t="str">
        <f t="shared" si="164"/>
        <v>NÃO</v>
      </c>
      <c r="J10547" s="123"/>
      <c r="K10547" s="123"/>
      <c r="L10547" s="123"/>
      <c r="M10547" s="98"/>
      <c r="N10547" s="118"/>
    </row>
    <row r="10548" spans="1:14" x14ac:dyDescent="0.25">
      <c r="A10548" s="130">
        <v>27167410000188</v>
      </c>
      <c r="B10548" s="98" t="s">
        <v>12463</v>
      </c>
      <c r="C10548" s="123" t="s">
        <v>821</v>
      </c>
      <c r="D10548" s="98" t="s">
        <v>13671</v>
      </c>
      <c r="E10548" s="98" t="s">
        <v>13670</v>
      </c>
      <c r="F10548" s="124">
        <v>14</v>
      </c>
      <c r="G10548" s="112">
        <v>44013</v>
      </c>
      <c r="H10548" s="98"/>
      <c r="I10548" s="123" t="str">
        <f t="shared" si="164"/>
        <v>SIM</v>
      </c>
      <c r="J10548" s="123"/>
      <c r="K10548" s="123"/>
      <c r="L10548" s="123"/>
      <c r="M10548" s="98"/>
      <c r="N10548" s="118"/>
    </row>
    <row r="10549" spans="1:14" x14ac:dyDescent="0.25">
      <c r="A10549" s="130">
        <v>46363933000144</v>
      </c>
      <c r="B10549" s="98" t="s">
        <v>12467</v>
      </c>
      <c r="C10549" s="123" t="s">
        <v>4626</v>
      </c>
      <c r="D10549" s="98" t="s">
        <v>13671</v>
      </c>
      <c r="E10549" s="98" t="s">
        <v>13670</v>
      </c>
      <c r="F10549" s="124">
        <v>11</v>
      </c>
      <c r="G10549" s="112">
        <v>43418</v>
      </c>
      <c r="H10549" s="98"/>
      <c r="I10549" s="123" t="str">
        <f t="shared" si="164"/>
        <v>NÃO</v>
      </c>
      <c r="J10549" s="123"/>
      <c r="K10549" s="123"/>
      <c r="L10549" s="123"/>
      <c r="M10549" s="98"/>
      <c r="N10549" s="118"/>
    </row>
    <row r="10550" spans="1:14" x14ac:dyDescent="0.25">
      <c r="A10550" s="130">
        <v>29115474000160</v>
      </c>
      <c r="B10550" s="98" t="s">
        <v>12473</v>
      </c>
      <c r="C10550" s="123" t="s">
        <v>3513</v>
      </c>
      <c r="D10550" s="98" t="s">
        <v>13671</v>
      </c>
      <c r="E10550" s="98" t="s">
        <v>13670</v>
      </c>
      <c r="F10550" s="124">
        <v>11</v>
      </c>
      <c r="G10550" s="112">
        <v>41275</v>
      </c>
      <c r="H10550" s="98"/>
      <c r="I10550" s="123" t="str">
        <f t="shared" si="164"/>
        <v>NÃO</v>
      </c>
      <c r="J10550" s="123"/>
      <c r="K10550" s="123"/>
      <c r="L10550" s="123"/>
      <c r="M10550" s="98" t="s">
        <v>15989</v>
      </c>
      <c r="N10550" s="118"/>
    </row>
    <row r="10551" spans="1:14" x14ac:dyDescent="0.25">
      <c r="A10551" s="130">
        <v>5995766000177</v>
      </c>
      <c r="B10551" s="98" t="s">
        <v>12475</v>
      </c>
      <c r="C10551" s="123" t="s">
        <v>197</v>
      </c>
      <c r="D10551" s="98" t="s">
        <v>13671</v>
      </c>
      <c r="E10551" s="98" t="s">
        <v>13670</v>
      </c>
      <c r="F10551" s="124">
        <v>11</v>
      </c>
      <c r="G10551" s="112">
        <v>41275</v>
      </c>
      <c r="H10551" s="98"/>
      <c r="I10551" s="123" t="str">
        <f t="shared" si="164"/>
        <v>NÃO</v>
      </c>
      <c r="J10551" s="123"/>
      <c r="K10551" s="123"/>
      <c r="L10551" s="123"/>
      <c r="M10551" s="98" t="s">
        <v>13861</v>
      </c>
      <c r="N10551" s="118"/>
    </row>
    <row r="10552" spans="1:14" x14ac:dyDescent="0.25">
      <c r="A10552" s="130">
        <v>8184434000109</v>
      </c>
      <c r="B10552" s="98" t="s">
        <v>12478</v>
      </c>
      <c r="C10552" s="123" t="s">
        <v>3601</v>
      </c>
      <c r="D10552" s="98" t="s">
        <v>13671</v>
      </c>
      <c r="E10552" s="98" t="s">
        <v>13670</v>
      </c>
      <c r="F10552" s="124">
        <v>11</v>
      </c>
      <c r="G10552" s="112">
        <v>41275</v>
      </c>
      <c r="H10552" s="98"/>
      <c r="I10552" s="123" t="str">
        <f t="shared" si="164"/>
        <v>NÃO</v>
      </c>
      <c r="J10552" s="123"/>
      <c r="K10552" s="123"/>
      <c r="L10552" s="123"/>
      <c r="M10552" s="98" t="s">
        <v>16089</v>
      </c>
      <c r="N10552" s="118"/>
    </row>
    <row r="10553" spans="1:14" x14ac:dyDescent="0.25">
      <c r="A10553" s="130">
        <v>12200135000180</v>
      </c>
      <c r="B10553" s="98" t="s">
        <v>12480</v>
      </c>
      <c r="C10553" s="123" t="s">
        <v>29</v>
      </c>
      <c r="D10553" s="98" t="s">
        <v>13671</v>
      </c>
      <c r="E10553" s="98" t="s">
        <v>13670</v>
      </c>
      <c r="F10553" s="124">
        <v>11</v>
      </c>
      <c r="G10553" s="112">
        <v>41275</v>
      </c>
      <c r="H10553" s="98"/>
      <c r="I10553" s="123" t="str">
        <f t="shared" si="164"/>
        <v>NÃO</v>
      </c>
      <c r="J10553" s="123"/>
      <c r="K10553" s="123"/>
      <c r="L10553" s="123"/>
      <c r="M10553" s="98" t="s">
        <v>13739</v>
      </c>
      <c r="N10553" s="118"/>
    </row>
    <row r="10554" spans="1:14" x14ac:dyDescent="0.25">
      <c r="A10554" s="130">
        <v>4365326000173</v>
      </c>
      <c r="B10554" s="98" t="s">
        <v>12497</v>
      </c>
      <c r="C10554" s="123" t="s">
        <v>133</v>
      </c>
      <c r="D10554" s="98" t="s">
        <v>13671</v>
      </c>
      <c r="E10554" s="98" t="s">
        <v>13670</v>
      </c>
      <c r="F10554" s="124">
        <v>11</v>
      </c>
      <c r="G10554" s="112">
        <v>41275</v>
      </c>
      <c r="H10554" s="98"/>
      <c r="I10554" s="123" t="str">
        <f t="shared" si="164"/>
        <v>NÃO</v>
      </c>
      <c r="J10554" s="123"/>
      <c r="K10554" s="123"/>
      <c r="L10554" s="123"/>
      <c r="M10554" s="98" t="s">
        <v>13844</v>
      </c>
      <c r="N10554" s="118"/>
    </row>
    <row r="10555" spans="1:14" x14ac:dyDescent="0.25">
      <c r="A10555" s="130">
        <v>7605850000162</v>
      </c>
      <c r="B10555" s="98" t="s">
        <v>12510</v>
      </c>
      <c r="C10555" s="123" t="s">
        <v>634</v>
      </c>
      <c r="D10555" s="98" t="s">
        <v>13671</v>
      </c>
      <c r="E10555" s="98" t="s">
        <v>13670</v>
      </c>
      <c r="F10555" s="124">
        <v>11</v>
      </c>
      <c r="G10555" s="112">
        <v>42278</v>
      </c>
      <c r="H10555" s="98"/>
      <c r="I10555" s="123" t="str">
        <f t="shared" si="164"/>
        <v>NÃO</v>
      </c>
      <c r="J10555" s="123"/>
      <c r="K10555" s="123"/>
      <c r="L10555" s="123"/>
      <c r="M10555" s="98" t="s">
        <v>14015</v>
      </c>
      <c r="N10555" s="118"/>
    </row>
    <row r="10556" spans="1:14" x14ac:dyDescent="0.25">
      <c r="A10556" s="130">
        <v>29131075000193</v>
      </c>
      <c r="B10556" s="98" t="s">
        <v>12525</v>
      </c>
      <c r="C10556" s="123" t="s">
        <v>3513</v>
      </c>
      <c r="D10556" s="98" t="s">
        <v>13671</v>
      </c>
      <c r="E10556" s="98" t="s">
        <v>13670</v>
      </c>
      <c r="F10556" s="124">
        <v>11</v>
      </c>
      <c r="G10556" s="112">
        <v>41275</v>
      </c>
      <c r="H10556" s="98"/>
      <c r="I10556" s="123" t="str">
        <f t="shared" si="164"/>
        <v>NÃO</v>
      </c>
      <c r="J10556" s="123"/>
      <c r="K10556" s="123"/>
      <c r="L10556" s="123"/>
      <c r="M10556" s="98" t="s">
        <v>15995</v>
      </c>
      <c r="N10556" s="118"/>
    </row>
    <row r="10557" spans="1:14" x14ac:dyDescent="0.25">
      <c r="A10557" s="130">
        <v>44477909000100</v>
      </c>
      <c r="B10557" s="98" t="s">
        <v>12527</v>
      </c>
      <c r="C10557" s="123" t="s">
        <v>4626</v>
      </c>
      <c r="D10557" s="98" t="s">
        <v>13671</v>
      </c>
      <c r="E10557" s="98" t="s">
        <v>13670</v>
      </c>
      <c r="F10557" s="124">
        <v>11</v>
      </c>
      <c r="G10557" s="112">
        <v>41275</v>
      </c>
      <c r="H10557" s="98"/>
      <c r="I10557" s="123" t="str">
        <f t="shared" si="164"/>
        <v>NÃO</v>
      </c>
      <c r="J10557" s="123"/>
      <c r="K10557" s="123"/>
      <c r="L10557" s="123"/>
      <c r="M10557" s="98" t="s">
        <v>16825</v>
      </c>
      <c r="N10557" s="118"/>
    </row>
    <row r="10558" spans="1:14" x14ac:dyDescent="0.25">
      <c r="A10558" s="130">
        <v>76282656000106</v>
      </c>
      <c r="B10558" s="98" t="s">
        <v>12529</v>
      </c>
      <c r="C10558" s="123" t="s">
        <v>3143</v>
      </c>
      <c r="D10558" s="98" t="s">
        <v>13671</v>
      </c>
      <c r="E10558" s="98" t="s">
        <v>13670</v>
      </c>
      <c r="F10558" s="124">
        <v>11</v>
      </c>
      <c r="G10558" s="112">
        <v>41275</v>
      </c>
      <c r="H10558" s="98"/>
      <c r="I10558" s="123" t="str">
        <f t="shared" si="164"/>
        <v>NÃO</v>
      </c>
      <c r="J10558" s="123"/>
      <c r="K10558" s="123"/>
      <c r="L10558" s="123"/>
      <c r="M10558" s="98" t="s">
        <v>15825</v>
      </c>
      <c r="N10558" s="118"/>
    </row>
    <row r="10559" spans="1:14" x14ac:dyDescent="0.25">
      <c r="A10559" s="130">
        <v>76017466000161</v>
      </c>
      <c r="B10559" s="98" t="s">
        <v>12539</v>
      </c>
      <c r="C10559" s="123" t="s">
        <v>3143</v>
      </c>
      <c r="D10559" s="98" t="s">
        <v>13671</v>
      </c>
      <c r="E10559" s="98" t="s">
        <v>13670</v>
      </c>
      <c r="F10559" s="124">
        <v>11</v>
      </c>
      <c r="G10559" s="112">
        <v>41275</v>
      </c>
      <c r="H10559" s="98"/>
      <c r="I10559" s="123" t="str">
        <f t="shared" si="164"/>
        <v>NÃO</v>
      </c>
      <c r="J10559" s="123"/>
      <c r="K10559" s="123"/>
      <c r="L10559" s="123"/>
      <c r="M10559" s="98" t="s">
        <v>15828</v>
      </c>
      <c r="N10559" s="118"/>
    </row>
    <row r="10560" spans="1:14" x14ac:dyDescent="0.25">
      <c r="A10560" s="130">
        <v>76206481000158</v>
      </c>
      <c r="B10560" s="98" t="s">
        <v>12547</v>
      </c>
      <c r="C10560" s="123" t="s">
        <v>3143</v>
      </c>
      <c r="D10560" s="98" t="s">
        <v>13671</v>
      </c>
      <c r="E10560" s="98" t="s">
        <v>13670</v>
      </c>
      <c r="F10560" s="124">
        <v>14</v>
      </c>
      <c r="G10560" s="112">
        <v>43908</v>
      </c>
      <c r="H10560" s="98"/>
      <c r="I10560" s="123" t="str">
        <f t="shared" si="164"/>
        <v>SIM</v>
      </c>
      <c r="J10560" s="123"/>
      <c r="K10560" s="123"/>
      <c r="L10560" s="123"/>
      <c r="M10560" s="98"/>
      <c r="N10560" s="118"/>
    </row>
    <row r="10561" spans="1:14" x14ac:dyDescent="0.25">
      <c r="A10561" s="130">
        <v>28580694000100</v>
      </c>
      <c r="B10561" s="98" t="s">
        <v>12548</v>
      </c>
      <c r="C10561" s="123" t="s">
        <v>3513</v>
      </c>
      <c r="D10561" s="98" t="s">
        <v>13671</v>
      </c>
      <c r="E10561" s="98" t="s">
        <v>13670</v>
      </c>
      <c r="F10561" s="124">
        <v>11</v>
      </c>
      <c r="G10561" s="112">
        <v>41275</v>
      </c>
      <c r="H10561" s="98"/>
      <c r="I10561" s="123" t="str">
        <f t="shared" si="164"/>
        <v>NÃO</v>
      </c>
      <c r="J10561" s="123"/>
      <c r="K10561" s="123"/>
      <c r="L10561" s="123"/>
      <c r="M10561" s="98" t="s">
        <v>15997</v>
      </c>
      <c r="N10561" s="118"/>
    </row>
    <row r="10562" spans="1:14" x14ac:dyDescent="0.25">
      <c r="A10562" s="130">
        <v>17744442000145</v>
      </c>
      <c r="B10562" s="98" t="s">
        <v>12549</v>
      </c>
      <c r="C10562" s="123" t="s">
        <v>1356</v>
      </c>
      <c r="D10562" s="98" t="s">
        <v>13671</v>
      </c>
      <c r="E10562" s="98" t="s">
        <v>13670</v>
      </c>
      <c r="F10562" s="124">
        <v>11</v>
      </c>
      <c r="G10562" s="112">
        <v>41950</v>
      </c>
      <c r="H10562" s="98"/>
      <c r="I10562" s="123" t="str">
        <f t="shared" si="164"/>
        <v>NÃO</v>
      </c>
      <c r="J10562" s="123"/>
      <c r="K10562" s="123"/>
      <c r="L10562" s="123"/>
      <c r="M10562" s="98" t="s">
        <v>14674</v>
      </c>
      <c r="N10562" s="118"/>
    </row>
    <row r="10563" spans="1:14" x14ac:dyDescent="0.25">
      <c r="A10563" s="130">
        <v>45353307000104</v>
      </c>
      <c r="B10563" s="98" t="s">
        <v>12556</v>
      </c>
      <c r="C10563" s="123" t="s">
        <v>4626</v>
      </c>
      <c r="D10563" s="98" t="s">
        <v>13671</v>
      </c>
      <c r="E10563" s="98" t="s">
        <v>13670</v>
      </c>
      <c r="F10563" s="124">
        <v>11</v>
      </c>
      <c r="G10563" s="112">
        <v>40898</v>
      </c>
      <c r="H10563" s="98"/>
      <c r="I10563" s="123" t="str">
        <f t="shared" ref="I10563:I10626" si="165">IFERROR(IF(OR(E10563="Ativos", E10563="Aposentados",E10563="Pensionistas"),IF(F10563&gt;=14,"SIM","NÃO"),""),"")</f>
        <v>NÃO</v>
      </c>
      <c r="J10563" s="123"/>
      <c r="K10563" s="123"/>
      <c r="L10563" s="123"/>
      <c r="M10563" s="98" t="s">
        <v>16834</v>
      </c>
      <c r="N10563" s="118"/>
    </row>
    <row r="10564" spans="1:14" x14ac:dyDescent="0.25">
      <c r="A10564" s="130">
        <v>27174119000137</v>
      </c>
      <c r="B10564" s="98" t="s">
        <v>12558</v>
      </c>
      <c r="C10564" s="123" t="s">
        <v>821</v>
      </c>
      <c r="D10564" s="98" t="s">
        <v>13671</v>
      </c>
      <c r="E10564" s="98" t="s">
        <v>13670</v>
      </c>
      <c r="F10564" s="124">
        <v>11</v>
      </c>
      <c r="G10564" s="112">
        <v>42450</v>
      </c>
      <c r="H10564" s="98"/>
      <c r="I10564" s="123" t="str">
        <f t="shared" si="165"/>
        <v>NÃO</v>
      </c>
      <c r="J10564" s="123"/>
      <c r="K10564" s="123"/>
      <c r="L10564" s="123"/>
      <c r="M10564" s="98" t="s">
        <v>14097</v>
      </c>
      <c r="N10564" s="118"/>
    </row>
    <row r="10565" spans="1:14" x14ac:dyDescent="0.25">
      <c r="A10565" s="130">
        <v>11043312000107</v>
      </c>
      <c r="B10565" s="98" t="s">
        <v>12566</v>
      </c>
      <c r="C10565" s="123" t="s">
        <v>2758</v>
      </c>
      <c r="D10565" s="98" t="s">
        <v>13671</v>
      </c>
      <c r="E10565" s="98" t="s">
        <v>13670</v>
      </c>
      <c r="F10565" s="124">
        <v>11</v>
      </c>
      <c r="G10565" s="112">
        <v>41765</v>
      </c>
      <c r="H10565" s="98"/>
      <c r="I10565" s="123" t="str">
        <f t="shared" si="165"/>
        <v>NÃO</v>
      </c>
      <c r="J10565" s="123"/>
      <c r="K10565" s="123"/>
      <c r="L10565" s="123"/>
      <c r="M10565" s="98" t="s">
        <v>15423</v>
      </c>
      <c r="N10565" s="118"/>
    </row>
    <row r="10566" spans="1:14" x14ac:dyDescent="0.25">
      <c r="A10566" s="130">
        <v>22678874000135</v>
      </c>
      <c r="B10566" s="98" t="s">
        <v>12586</v>
      </c>
      <c r="C10566" s="123" t="s">
        <v>1356</v>
      </c>
      <c r="D10566" s="98" t="s">
        <v>13671</v>
      </c>
      <c r="E10566" s="98" t="s">
        <v>13670</v>
      </c>
      <c r="F10566" s="124">
        <v>11</v>
      </c>
      <c r="G10566" s="112">
        <v>41275</v>
      </c>
      <c r="H10566" s="98"/>
      <c r="I10566" s="123" t="str">
        <f t="shared" si="165"/>
        <v>NÃO</v>
      </c>
      <c r="J10566" s="123"/>
      <c r="K10566" s="123"/>
      <c r="L10566" s="123"/>
      <c r="M10566" s="98" t="s">
        <v>14683</v>
      </c>
      <c r="N10566" s="118"/>
    </row>
    <row r="10567" spans="1:14" x14ac:dyDescent="0.25">
      <c r="A10567" s="130">
        <v>7782840000100</v>
      </c>
      <c r="B10567" s="98" t="s">
        <v>12589</v>
      </c>
      <c r="C10567" s="123" t="s">
        <v>634</v>
      </c>
      <c r="D10567" s="98" t="s">
        <v>13671</v>
      </c>
      <c r="E10567" s="98" t="s">
        <v>13670</v>
      </c>
      <c r="F10567" s="124">
        <v>14</v>
      </c>
      <c r="G10567" s="112">
        <v>44136</v>
      </c>
      <c r="H10567" s="98"/>
      <c r="I10567" s="123" t="str">
        <f t="shared" si="165"/>
        <v>SIM</v>
      </c>
      <c r="J10567" s="123"/>
      <c r="K10567" s="123"/>
      <c r="L10567" s="123"/>
      <c r="M10567" s="98"/>
      <c r="N10567" s="118"/>
    </row>
    <row r="10568" spans="1:14" x14ac:dyDescent="0.25">
      <c r="A10568" s="130">
        <v>8241747000143</v>
      </c>
      <c r="B10568" s="98" t="s">
        <v>12616</v>
      </c>
      <c r="C10568" s="123" t="s">
        <v>3601</v>
      </c>
      <c r="D10568" s="98" t="s">
        <v>13671</v>
      </c>
      <c r="E10568" s="98" t="s">
        <v>13670</v>
      </c>
      <c r="F10568" s="124">
        <v>11</v>
      </c>
      <c r="G10568" s="112">
        <v>41275</v>
      </c>
      <c r="H10568" s="98"/>
      <c r="I10568" s="123" t="str">
        <f t="shared" si="165"/>
        <v>NÃO</v>
      </c>
      <c r="J10568" s="123"/>
      <c r="K10568" s="123"/>
      <c r="L10568" s="123"/>
      <c r="M10568" s="98" t="s">
        <v>16098</v>
      </c>
      <c r="N10568" s="118"/>
    </row>
    <row r="10569" spans="1:14" x14ac:dyDescent="0.25">
      <c r="A10569" s="130">
        <v>28521748000159</v>
      </c>
      <c r="B10569" s="98" t="s">
        <v>12627</v>
      </c>
      <c r="C10569" s="123" t="s">
        <v>3513</v>
      </c>
      <c r="D10569" s="98" t="s">
        <v>13671</v>
      </c>
      <c r="E10569" s="98" t="s">
        <v>13670</v>
      </c>
      <c r="F10569" s="124">
        <v>12.5</v>
      </c>
      <c r="G10569" s="112">
        <v>42824</v>
      </c>
      <c r="H10569" s="98"/>
      <c r="I10569" s="123" t="str">
        <f t="shared" si="165"/>
        <v>NÃO</v>
      </c>
      <c r="J10569" s="123"/>
      <c r="K10569" s="123"/>
      <c r="L10569" s="123"/>
      <c r="M10569" s="98"/>
      <c r="N10569" s="118"/>
    </row>
    <row r="10570" spans="1:14" x14ac:dyDescent="0.25">
      <c r="A10570" s="130">
        <v>18187823000133</v>
      </c>
      <c r="B10570" s="98" t="s">
        <v>12670</v>
      </c>
      <c r="C10570" s="123" t="s">
        <v>1356</v>
      </c>
      <c r="D10570" s="98" t="s">
        <v>13671</v>
      </c>
      <c r="E10570" s="98" t="s">
        <v>13670</v>
      </c>
      <c r="F10570" s="124">
        <v>11</v>
      </c>
      <c r="G10570" s="112">
        <v>41313</v>
      </c>
      <c r="H10570" s="98"/>
      <c r="I10570" s="123" t="str">
        <f t="shared" si="165"/>
        <v>NÃO</v>
      </c>
      <c r="J10570" s="123"/>
      <c r="K10570" s="123"/>
      <c r="L10570" s="123"/>
      <c r="M10570" s="98"/>
      <c r="N10570" s="118"/>
    </row>
    <row r="10571" spans="1:14" x14ac:dyDescent="0.25">
      <c r="A10571" s="130">
        <v>1614517000133</v>
      </c>
      <c r="B10571" s="98" t="s">
        <v>12692</v>
      </c>
      <c r="C10571" s="123" t="s">
        <v>2274</v>
      </c>
      <c r="D10571" s="98" t="s">
        <v>13671</v>
      </c>
      <c r="E10571" s="98" t="s">
        <v>13670</v>
      </c>
      <c r="F10571" s="124">
        <v>14</v>
      </c>
      <c r="G10571" s="112">
        <v>44044</v>
      </c>
      <c r="H10571" s="98"/>
      <c r="I10571" s="123" t="str">
        <f t="shared" si="165"/>
        <v>SIM</v>
      </c>
      <c r="J10571" s="123"/>
      <c r="K10571" s="123"/>
      <c r="L10571" s="123"/>
      <c r="M10571" s="98"/>
      <c r="N10571" s="118"/>
    </row>
    <row r="10572" spans="1:14" x14ac:dyDescent="0.25">
      <c r="A10572" s="130">
        <v>12459616000104</v>
      </c>
      <c r="B10572" s="98" t="s">
        <v>12696</v>
      </c>
      <c r="C10572" s="123" t="s">
        <v>634</v>
      </c>
      <c r="D10572" s="98" t="s">
        <v>13671</v>
      </c>
      <c r="E10572" s="98" t="s">
        <v>13670</v>
      </c>
      <c r="F10572" s="124">
        <v>11</v>
      </c>
      <c r="G10572" s="112">
        <v>41275</v>
      </c>
      <c r="H10572" s="98"/>
      <c r="I10572" s="123" t="str">
        <f t="shared" si="165"/>
        <v>NÃO</v>
      </c>
      <c r="J10572" s="123"/>
      <c r="K10572" s="123"/>
      <c r="L10572" s="123"/>
      <c r="M10572" s="98"/>
      <c r="N10572" s="118"/>
    </row>
    <row r="10573" spans="1:14" x14ac:dyDescent="0.25">
      <c r="A10573" s="130">
        <v>10404184000109</v>
      </c>
      <c r="B10573" s="98" t="s">
        <v>12703</v>
      </c>
      <c r="C10573" s="123" t="s">
        <v>2758</v>
      </c>
      <c r="D10573" s="98" t="s">
        <v>13671</v>
      </c>
      <c r="E10573" s="98" t="s">
        <v>13670</v>
      </c>
      <c r="F10573" s="124">
        <v>11</v>
      </c>
      <c r="G10573" s="112">
        <v>41275</v>
      </c>
      <c r="H10573" s="98"/>
      <c r="I10573" s="123" t="str">
        <f t="shared" si="165"/>
        <v>NÃO</v>
      </c>
      <c r="J10573" s="123"/>
      <c r="K10573" s="123"/>
      <c r="L10573" s="123"/>
      <c r="M10573" s="98" t="s">
        <v>15427</v>
      </c>
      <c r="N10573" s="118"/>
    </row>
    <row r="10574" spans="1:14" x14ac:dyDescent="0.25">
      <c r="A10574" s="130">
        <v>16854531000181</v>
      </c>
      <c r="B10574" s="98" t="s">
        <v>12704</v>
      </c>
      <c r="C10574" s="123" t="s">
        <v>1356</v>
      </c>
      <c r="D10574" s="98" t="s">
        <v>13671</v>
      </c>
      <c r="E10574" s="98" t="s">
        <v>13670</v>
      </c>
      <c r="F10574" s="124">
        <v>11</v>
      </c>
      <c r="G10574" s="112">
        <v>41275</v>
      </c>
      <c r="H10574" s="98"/>
      <c r="I10574" s="123" t="str">
        <f t="shared" si="165"/>
        <v>NÃO</v>
      </c>
      <c r="J10574" s="123"/>
      <c r="K10574" s="123"/>
      <c r="L10574" s="123"/>
      <c r="M10574" s="98"/>
      <c r="N10574" s="118"/>
    </row>
    <row r="10575" spans="1:14" x14ac:dyDescent="0.25">
      <c r="A10575" s="130">
        <v>46523171000104</v>
      </c>
      <c r="B10575" s="98" t="s">
        <v>12714</v>
      </c>
      <c r="C10575" s="123" t="s">
        <v>4626</v>
      </c>
      <c r="D10575" s="98" t="s">
        <v>13671</v>
      </c>
      <c r="E10575" s="98" t="s">
        <v>13670</v>
      </c>
      <c r="F10575" s="124">
        <v>11</v>
      </c>
      <c r="G10575" s="112">
        <v>41518</v>
      </c>
      <c r="H10575" s="98"/>
      <c r="I10575" s="123" t="str">
        <f t="shared" si="165"/>
        <v>NÃO</v>
      </c>
      <c r="J10575" s="123"/>
      <c r="K10575" s="123"/>
      <c r="L10575" s="123"/>
      <c r="M10575" s="98" t="s">
        <v>16860</v>
      </c>
      <c r="N10575" s="118"/>
    </row>
    <row r="10576" spans="1:14" x14ac:dyDescent="0.25">
      <c r="A10576" s="130">
        <v>75326066000175</v>
      </c>
      <c r="B10576" s="98" t="s">
        <v>12716</v>
      </c>
      <c r="C10576" s="123" t="s">
        <v>4289</v>
      </c>
      <c r="D10576" s="98" t="s">
        <v>13671</v>
      </c>
      <c r="E10576" s="98" t="s">
        <v>13670</v>
      </c>
      <c r="F10576" s="124">
        <v>11</v>
      </c>
      <c r="G10576" s="112">
        <v>41495</v>
      </c>
      <c r="H10576" s="98"/>
      <c r="I10576" s="123" t="str">
        <f t="shared" si="165"/>
        <v>NÃO</v>
      </c>
      <c r="J10576" s="123"/>
      <c r="K10576" s="123"/>
      <c r="L10576" s="123"/>
      <c r="M10576" s="98"/>
      <c r="N10576" s="118"/>
    </row>
    <row r="10577" spans="1:14" x14ac:dyDescent="0.25">
      <c r="A10577" s="130">
        <v>82892316000108</v>
      </c>
      <c r="B10577" s="98" t="s">
        <v>12737</v>
      </c>
      <c r="C10577" s="123" t="s">
        <v>4289</v>
      </c>
      <c r="D10577" s="98" t="s">
        <v>13671</v>
      </c>
      <c r="E10577" s="98" t="s">
        <v>13670</v>
      </c>
      <c r="F10577" s="124">
        <v>11</v>
      </c>
      <c r="G10577" s="112">
        <v>41872</v>
      </c>
      <c r="H10577" s="98"/>
      <c r="I10577" s="123" t="str">
        <f t="shared" si="165"/>
        <v>NÃO</v>
      </c>
      <c r="J10577" s="123"/>
      <c r="K10577" s="123"/>
      <c r="L10577" s="123"/>
      <c r="M10577" s="98"/>
      <c r="N10577" s="118"/>
    </row>
    <row r="10578" spans="1:14" x14ac:dyDescent="0.25">
      <c r="A10578" s="130">
        <v>24851511000185</v>
      </c>
      <c r="B10578" s="98" t="s">
        <v>12741</v>
      </c>
      <c r="C10578" s="123" t="s">
        <v>5227</v>
      </c>
      <c r="D10578" s="98" t="s">
        <v>13671</v>
      </c>
      <c r="E10578" s="98" t="s">
        <v>13670</v>
      </c>
      <c r="F10578" s="124">
        <v>11</v>
      </c>
      <c r="G10578" s="112">
        <v>41275</v>
      </c>
      <c r="H10578" s="98"/>
      <c r="I10578" s="123" t="str">
        <f t="shared" si="165"/>
        <v>NÃO</v>
      </c>
      <c r="J10578" s="123"/>
      <c r="K10578" s="123"/>
      <c r="L10578" s="123"/>
      <c r="M10578" s="98" t="s">
        <v>15436</v>
      </c>
      <c r="N10578" s="118"/>
    </row>
    <row r="10579" spans="1:14" x14ac:dyDescent="0.25">
      <c r="A10579" s="130">
        <v>10144038000191</v>
      </c>
      <c r="B10579" s="98" t="s">
        <v>12747</v>
      </c>
      <c r="C10579" s="123" t="s">
        <v>2758</v>
      </c>
      <c r="D10579" s="98" t="s">
        <v>13671</v>
      </c>
      <c r="E10579" s="98" t="s">
        <v>13670</v>
      </c>
      <c r="F10579" s="124">
        <v>11</v>
      </c>
      <c r="G10579" s="112">
        <v>41275</v>
      </c>
      <c r="H10579" s="98"/>
      <c r="I10579" s="123" t="str">
        <f t="shared" si="165"/>
        <v>NÃO</v>
      </c>
      <c r="J10579" s="123"/>
      <c r="K10579" s="123"/>
      <c r="L10579" s="123"/>
      <c r="M10579" s="98" t="s">
        <v>15436</v>
      </c>
      <c r="N10579" s="118"/>
    </row>
    <row r="10580" spans="1:14" x14ac:dyDescent="0.25">
      <c r="A10580" s="130">
        <v>10215176000114</v>
      </c>
      <c r="B10580" s="98" t="s">
        <v>12753</v>
      </c>
      <c r="C10580" s="123" t="s">
        <v>2758</v>
      </c>
      <c r="D10580" s="98" t="s">
        <v>13671</v>
      </c>
      <c r="E10580" s="98" t="s">
        <v>13670</v>
      </c>
      <c r="F10580" s="124">
        <v>11</v>
      </c>
      <c r="G10580" s="112">
        <v>41275</v>
      </c>
      <c r="H10580" s="98"/>
      <c r="I10580" s="123" t="str">
        <f t="shared" si="165"/>
        <v>NÃO</v>
      </c>
      <c r="J10580" s="123"/>
      <c r="K10580" s="123"/>
      <c r="L10580" s="123"/>
      <c r="M10580" s="98"/>
      <c r="N10580" s="118"/>
    </row>
    <row r="10581" spans="1:14" x14ac:dyDescent="0.25">
      <c r="A10581" s="130">
        <v>18008193000192</v>
      </c>
      <c r="B10581" s="98" t="s">
        <v>12760</v>
      </c>
      <c r="C10581" s="123" t="s">
        <v>1356</v>
      </c>
      <c r="D10581" s="98" t="s">
        <v>13671</v>
      </c>
      <c r="E10581" s="98" t="s">
        <v>13670</v>
      </c>
      <c r="F10581" s="124">
        <v>11</v>
      </c>
      <c r="G10581" s="112">
        <v>42712</v>
      </c>
      <c r="H10581" s="98"/>
      <c r="I10581" s="123" t="str">
        <f t="shared" si="165"/>
        <v>NÃO</v>
      </c>
      <c r="J10581" s="123"/>
      <c r="K10581" s="123"/>
      <c r="L10581" s="123"/>
      <c r="M10581" s="98" t="s">
        <v>14709</v>
      </c>
      <c r="N10581" s="118"/>
    </row>
    <row r="10582" spans="1:14" x14ac:dyDescent="0.25">
      <c r="A10582" s="130">
        <v>76017458000115</v>
      </c>
      <c r="B10582" s="98" t="s">
        <v>12770</v>
      </c>
      <c r="C10582" s="123" t="s">
        <v>3143</v>
      </c>
      <c r="D10582" s="98" t="s">
        <v>13671</v>
      </c>
      <c r="E10582" s="98" t="s">
        <v>13670</v>
      </c>
      <c r="F10582" s="124">
        <v>14</v>
      </c>
      <c r="G10582" s="112">
        <v>44197</v>
      </c>
      <c r="H10582" s="98"/>
      <c r="I10582" s="123" t="str">
        <f t="shared" si="165"/>
        <v>SIM</v>
      </c>
      <c r="J10582" s="123"/>
      <c r="K10582" s="123"/>
      <c r="L10582" s="123"/>
      <c r="M10582" s="98" t="s">
        <v>15846</v>
      </c>
      <c r="N10582" s="118"/>
    </row>
    <row r="10583" spans="1:14" x14ac:dyDescent="0.25">
      <c r="A10583" s="130">
        <v>76977768000181</v>
      </c>
      <c r="B10583" s="98" t="s">
        <v>12779</v>
      </c>
      <c r="C10583" s="123" t="s">
        <v>3143</v>
      </c>
      <c r="D10583" s="98" t="s">
        <v>13671</v>
      </c>
      <c r="E10583" s="98" t="s">
        <v>13670</v>
      </c>
      <c r="F10583" s="124">
        <v>11</v>
      </c>
      <c r="G10583" s="112">
        <v>41275</v>
      </c>
      <c r="H10583" s="98"/>
      <c r="I10583" s="123" t="str">
        <f t="shared" si="165"/>
        <v>NÃO</v>
      </c>
      <c r="J10583" s="123"/>
      <c r="K10583" s="123"/>
      <c r="L10583" s="123"/>
      <c r="M10583" s="98" t="s">
        <v>15851</v>
      </c>
      <c r="N10583" s="118"/>
    </row>
    <row r="10584" spans="1:14" x14ac:dyDescent="0.25">
      <c r="A10584" s="130">
        <v>6554430000131</v>
      </c>
      <c r="B10584" s="98" t="s">
        <v>12785</v>
      </c>
      <c r="C10584" s="123" t="s">
        <v>2926</v>
      </c>
      <c r="D10584" s="98" t="s">
        <v>13671</v>
      </c>
      <c r="E10584" s="98" t="s">
        <v>13670</v>
      </c>
      <c r="F10584" s="124">
        <v>14</v>
      </c>
      <c r="G10584" s="112">
        <v>44166</v>
      </c>
      <c r="H10584" s="98"/>
      <c r="I10584" s="123" t="str">
        <f t="shared" si="165"/>
        <v>SIM</v>
      </c>
      <c r="J10584" s="123"/>
      <c r="K10584" s="123"/>
      <c r="L10584" s="123"/>
      <c r="M10584" s="98"/>
      <c r="N10584" s="118"/>
    </row>
    <row r="10585" spans="1:14" x14ac:dyDescent="0.25">
      <c r="A10585" s="130">
        <v>18602011000107</v>
      </c>
      <c r="B10585" s="98" t="s">
        <v>12801</v>
      </c>
      <c r="C10585" s="123" t="s">
        <v>1356</v>
      </c>
      <c r="D10585" s="98" t="s">
        <v>13671</v>
      </c>
      <c r="E10585" s="98" t="s">
        <v>13670</v>
      </c>
      <c r="F10585" s="124">
        <v>11</v>
      </c>
      <c r="G10585" s="112">
        <v>41275</v>
      </c>
      <c r="H10585" s="98"/>
      <c r="I10585" s="123" t="str">
        <f t="shared" si="165"/>
        <v>NÃO</v>
      </c>
      <c r="J10585" s="123"/>
      <c r="K10585" s="123"/>
      <c r="L10585" s="123"/>
      <c r="M10585" s="98" t="s">
        <v>14715</v>
      </c>
      <c r="N10585" s="118"/>
    </row>
    <row r="10586" spans="1:14" x14ac:dyDescent="0.25">
      <c r="A10586" s="130">
        <v>18468033000126</v>
      </c>
      <c r="B10586" s="98" t="s">
        <v>12802</v>
      </c>
      <c r="C10586" s="123" t="s">
        <v>1356</v>
      </c>
      <c r="D10586" s="98" t="s">
        <v>13671</v>
      </c>
      <c r="E10586" s="98" t="s">
        <v>13670</v>
      </c>
      <c r="F10586" s="124">
        <v>11</v>
      </c>
      <c r="G10586" s="112">
        <v>41275</v>
      </c>
      <c r="H10586" s="98"/>
      <c r="I10586" s="123" t="str">
        <f t="shared" si="165"/>
        <v>NÃO</v>
      </c>
      <c r="J10586" s="123"/>
      <c r="K10586" s="123"/>
      <c r="L10586" s="123"/>
      <c r="M10586" s="98" t="s">
        <v>14717</v>
      </c>
      <c r="N10586" s="118"/>
    </row>
    <row r="10587" spans="1:14" x14ac:dyDescent="0.25">
      <c r="A10587" s="130">
        <v>10408839000117</v>
      </c>
      <c r="B10587" s="98" t="s">
        <v>12807</v>
      </c>
      <c r="C10587" s="123" t="s">
        <v>2758</v>
      </c>
      <c r="D10587" s="98" t="s">
        <v>13671</v>
      </c>
      <c r="E10587" s="98" t="s">
        <v>13670</v>
      </c>
      <c r="F10587" s="124">
        <v>11</v>
      </c>
      <c r="G10587" s="112">
        <v>41275</v>
      </c>
      <c r="H10587" s="98"/>
      <c r="I10587" s="123" t="str">
        <f t="shared" si="165"/>
        <v>NÃO</v>
      </c>
      <c r="J10587" s="123"/>
      <c r="K10587" s="123"/>
      <c r="L10587" s="123"/>
      <c r="M10587" s="98" t="s">
        <v>15448</v>
      </c>
      <c r="N10587" s="118"/>
    </row>
    <row r="10588" spans="1:14" x14ac:dyDescent="0.25">
      <c r="A10588" s="130">
        <v>6553796000196</v>
      </c>
      <c r="B10588" s="98" t="s">
        <v>12808</v>
      </c>
      <c r="C10588" s="123" t="s">
        <v>2926</v>
      </c>
      <c r="D10588" s="98" t="s">
        <v>13671</v>
      </c>
      <c r="E10588" s="98" t="s">
        <v>13670</v>
      </c>
      <c r="F10588" s="124">
        <v>11</v>
      </c>
      <c r="G10588" s="112">
        <v>41108</v>
      </c>
      <c r="H10588" s="98"/>
      <c r="I10588" s="123" t="str">
        <f t="shared" si="165"/>
        <v>NÃO</v>
      </c>
      <c r="J10588" s="123"/>
      <c r="K10588" s="123"/>
      <c r="L10588" s="123"/>
      <c r="M10588" s="98" t="s">
        <v>15618</v>
      </c>
      <c r="N10588" s="118"/>
    </row>
    <row r="10589" spans="1:14" x14ac:dyDescent="0.25">
      <c r="A10589" s="130">
        <v>10106227000170</v>
      </c>
      <c r="B10589" s="98" t="s">
        <v>12814</v>
      </c>
      <c r="C10589" s="123" t="s">
        <v>2758</v>
      </c>
      <c r="D10589" s="98" t="s">
        <v>13671</v>
      </c>
      <c r="E10589" s="98" t="s">
        <v>13670</v>
      </c>
      <c r="F10589" s="124">
        <v>11</v>
      </c>
      <c r="G10589" s="112">
        <v>41275</v>
      </c>
      <c r="H10589" s="98"/>
      <c r="I10589" s="123" t="str">
        <f t="shared" si="165"/>
        <v>NÃO</v>
      </c>
      <c r="J10589" s="123"/>
      <c r="K10589" s="123"/>
      <c r="L10589" s="123"/>
      <c r="M10589" s="98" t="s">
        <v>15452</v>
      </c>
      <c r="N10589" s="118"/>
    </row>
    <row r="10590" spans="1:14" x14ac:dyDescent="0.25">
      <c r="A10590" s="130">
        <v>87455531000157</v>
      </c>
      <c r="B10590" s="98" t="s">
        <v>12825</v>
      </c>
      <c r="C10590" s="123" t="s">
        <v>3812</v>
      </c>
      <c r="D10590" s="98" t="s">
        <v>13671</v>
      </c>
      <c r="E10590" s="98" t="s">
        <v>13670</v>
      </c>
      <c r="F10590" s="124">
        <v>14</v>
      </c>
      <c r="G10590" s="112">
        <v>43983</v>
      </c>
      <c r="H10590" s="98"/>
      <c r="I10590" s="123" t="str">
        <f t="shared" si="165"/>
        <v>SIM</v>
      </c>
      <c r="J10590" s="123"/>
      <c r="K10590" s="123"/>
      <c r="L10590" s="123"/>
      <c r="M10590" s="98"/>
      <c r="N10590" s="118"/>
    </row>
    <row r="10591" spans="1:14" x14ac:dyDescent="0.25">
      <c r="A10591" s="130">
        <v>29138344000143</v>
      </c>
      <c r="B10591" s="98" t="s">
        <v>12837</v>
      </c>
      <c r="C10591" s="123" t="s">
        <v>3513</v>
      </c>
      <c r="D10591" s="98" t="s">
        <v>13671</v>
      </c>
      <c r="E10591" s="98" t="s">
        <v>13670</v>
      </c>
      <c r="F10591" s="124">
        <v>11</v>
      </c>
      <c r="G10591" s="112">
        <v>43617</v>
      </c>
      <c r="H10591" s="98"/>
      <c r="I10591" s="123" t="str">
        <f t="shared" si="165"/>
        <v>NÃO</v>
      </c>
      <c r="J10591" s="123"/>
      <c r="K10591" s="123"/>
      <c r="L10591" s="123"/>
      <c r="M10591" s="98"/>
      <c r="N10591" s="118"/>
    </row>
    <row r="10592" spans="1:14" x14ac:dyDescent="0.25">
      <c r="A10592" s="130">
        <v>6553804000102</v>
      </c>
      <c r="B10592" s="98" t="s">
        <v>12839</v>
      </c>
      <c r="C10592" s="123" t="s">
        <v>2926</v>
      </c>
      <c r="D10592" s="98" t="s">
        <v>13671</v>
      </c>
      <c r="E10592" s="98" t="s">
        <v>13670</v>
      </c>
      <c r="F10592" s="124">
        <v>11</v>
      </c>
      <c r="G10592" s="112">
        <v>41275</v>
      </c>
      <c r="H10592" s="98"/>
      <c r="I10592" s="123" t="str">
        <f t="shared" si="165"/>
        <v>NÃO</v>
      </c>
      <c r="J10592" s="123"/>
      <c r="K10592" s="123"/>
      <c r="L10592" s="123"/>
      <c r="M10592" s="98" t="s">
        <v>15623</v>
      </c>
      <c r="N10592" s="118"/>
    </row>
    <row r="10593" spans="1:14" x14ac:dyDescent="0.25">
      <c r="A10593" s="130">
        <v>76178011000128</v>
      </c>
      <c r="B10593" s="98" t="s">
        <v>12851</v>
      </c>
      <c r="C10593" s="123" t="s">
        <v>3143</v>
      </c>
      <c r="D10593" s="98" t="s">
        <v>13671</v>
      </c>
      <c r="E10593" s="98" t="s">
        <v>13670</v>
      </c>
      <c r="F10593" s="124">
        <v>11</v>
      </c>
      <c r="G10593" s="112">
        <v>41275</v>
      </c>
      <c r="H10593" s="98"/>
      <c r="I10593" s="123" t="str">
        <f t="shared" si="165"/>
        <v>NÃO</v>
      </c>
      <c r="J10593" s="123"/>
      <c r="K10593" s="123"/>
      <c r="L10593" s="123"/>
      <c r="M10593" s="98" t="s">
        <v>15859</v>
      </c>
      <c r="N10593" s="118"/>
    </row>
    <row r="10594" spans="1:14" x14ac:dyDescent="0.25">
      <c r="A10594" s="130">
        <v>1612981000190</v>
      </c>
      <c r="B10594" s="98" t="s">
        <v>12852</v>
      </c>
      <c r="C10594" s="123" t="s">
        <v>3513</v>
      </c>
      <c r="D10594" s="98" t="s">
        <v>13671</v>
      </c>
      <c r="E10594" s="98" t="s">
        <v>13670</v>
      </c>
      <c r="F10594" s="124">
        <v>14</v>
      </c>
      <c r="G10594" s="112">
        <v>44027</v>
      </c>
      <c r="H10594" s="98"/>
      <c r="I10594" s="123" t="str">
        <f t="shared" si="165"/>
        <v>SIM</v>
      </c>
      <c r="J10594" s="123"/>
      <c r="K10594" s="123"/>
      <c r="L10594" s="123"/>
      <c r="M10594" s="98"/>
      <c r="N10594" s="118"/>
    </row>
    <row r="10595" spans="1:14" x14ac:dyDescent="0.25">
      <c r="A10595" s="130">
        <v>1612981000190</v>
      </c>
      <c r="B10595" s="98" t="s">
        <v>12852</v>
      </c>
      <c r="C10595" s="123" t="s">
        <v>3513</v>
      </c>
      <c r="D10595" s="98" t="s">
        <v>13671</v>
      </c>
      <c r="E10595" s="98" t="s">
        <v>13670</v>
      </c>
      <c r="F10595" s="124">
        <v>14</v>
      </c>
      <c r="G10595" s="112">
        <v>44027</v>
      </c>
      <c r="H10595" s="98"/>
      <c r="I10595" s="123" t="str">
        <f t="shared" si="165"/>
        <v>SIM</v>
      </c>
      <c r="J10595" s="123"/>
      <c r="K10595" s="123"/>
      <c r="L10595" s="123"/>
      <c r="M10595" s="98"/>
      <c r="N10595" s="118"/>
    </row>
    <row r="10596" spans="1:14" x14ac:dyDescent="0.25">
      <c r="A10596" s="130">
        <v>46341038000129</v>
      </c>
      <c r="B10596" s="98" t="s">
        <v>12860</v>
      </c>
      <c r="C10596" s="123" t="s">
        <v>4626</v>
      </c>
      <c r="D10596" s="98" t="s">
        <v>13671</v>
      </c>
      <c r="E10596" s="98" t="s">
        <v>13670</v>
      </c>
      <c r="F10596" s="124">
        <v>11</v>
      </c>
      <c r="G10596" s="112">
        <v>41275</v>
      </c>
      <c r="H10596" s="98"/>
      <c r="I10596" s="123" t="str">
        <f t="shared" si="165"/>
        <v>NÃO</v>
      </c>
      <c r="J10596" s="123"/>
      <c r="K10596" s="123"/>
      <c r="L10596" s="123"/>
      <c r="M10596" s="98" t="s">
        <v>16879</v>
      </c>
      <c r="N10596" s="118"/>
    </row>
    <row r="10597" spans="1:14" x14ac:dyDescent="0.25">
      <c r="A10597" s="130">
        <v>1181585000156</v>
      </c>
      <c r="B10597" s="98" t="s">
        <v>12873</v>
      </c>
      <c r="C10597" s="123" t="s">
        <v>901</v>
      </c>
      <c r="D10597" s="98" t="s">
        <v>13671</v>
      </c>
      <c r="E10597" s="98" t="s">
        <v>13670</v>
      </c>
      <c r="F10597" s="124">
        <v>11</v>
      </c>
      <c r="G10597" s="112">
        <v>42593</v>
      </c>
      <c r="H10597" s="98"/>
      <c r="I10597" s="123" t="str">
        <f t="shared" si="165"/>
        <v>NÃO</v>
      </c>
      <c r="J10597" s="123"/>
      <c r="K10597" s="123"/>
      <c r="L10597" s="123"/>
      <c r="M10597" s="98"/>
      <c r="N10597" s="118"/>
    </row>
    <row r="10598" spans="1:14" x14ac:dyDescent="0.25">
      <c r="A10598" s="130">
        <v>76172907000108</v>
      </c>
      <c r="B10598" s="98" t="s">
        <v>12876</v>
      </c>
      <c r="C10598" s="123" t="s">
        <v>3143</v>
      </c>
      <c r="D10598" s="98" t="s">
        <v>13671</v>
      </c>
      <c r="E10598" s="98" t="s">
        <v>13670</v>
      </c>
      <c r="F10598" s="124">
        <v>14</v>
      </c>
      <c r="G10598" s="112">
        <v>44013</v>
      </c>
      <c r="H10598" s="98"/>
      <c r="I10598" s="123" t="str">
        <f t="shared" si="165"/>
        <v>SIM</v>
      </c>
      <c r="J10598" s="123"/>
      <c r="K10598" s="123"/>
      <c r="L10598" s="123"/>
      <c r="M10598" s="98"/>
      <c r="N10598" s="118"/>
    </row>
    <row r="10599" spans="1:14" x14ac:dyDescent="0.25">
      <c r="A10599" s="130">
        <v>18315226000147</v>
      </c>
      <c r="B10599" s="98" t="s">
        <v>12879</v>
      </c>
      <c r="C10599" s="123" t="s">
        <v>1356</v>
      </c>
      <c r="D10599" s="98" t="s">
        <v>13671</v>
      </c>
      <c r="E10599" s="98" t="s">
        <v>13670</v>
      </c>
      <c r="F10599" s="124">
        <v>14</v>
      </c>
      <c r="G10599" s="112">
        <v>43983</v>
      </c>
      <c r="H10599" s="98"/>
      <c r="I10599" s="123" t="str">
        <f t="shared" si="165"/>
        <v>SIM</v>
      </c>
      <c r="J10599" s="123"/>
      <c r="K10599" s="123"/>
      <c r="L10599" s="123"/>
      <c r="M10599" s="98"/>
      <c r="N10599" s="118"/>
    </row>
    <row r="10600" spans="1:14" x14ac:dyDescent="0.25">
      <c r="A10600" s="130">
        <v>11049848000121</v>
      </c>
      <c r="B10600" s="98" t="s">
        <v>12888</v>
      </c>
      <c r="C10600" s="123" t="s">
        <v>2758</v>
      </c>
      <c r="D10600" s="98" t="s">
        <v>13671</v>
      </c>
      <c r="E10600" s="98" t="s">
        <v>13670</v>
      </c>
      <c r="F10600" s="124">
        <v>13</v>
      </c>
      <c r="G10600" s="112">
        <v>43160</v>
      </c>
      <c r="H10600" s="98"/>
      <c r="I10600" s="123" t="str">
        <f t="shared" si="165"/>
        <v>NÃO</v>
      </c>
      <c r="J10600" s="123"/>
      <c r="K10600" s="123"/>
      <c r="L10600" s="123"/>
      <c r="M10600" s="98" t="s">
        <v>15460</v>
      </c>
      <c r="N10600" s="118"/>
    </row>
    <row r="10601" spans="1:14" x14ac:dyDescent="0.25">
      <c r="A10601" s="130">
        <v>28920999000106</v>
      </c>
      <c r="B10601" s="98" t="s">
        <v>12902</v>
      </c>
      <c r="C10601" s="123" t="s">
        <v>3513</v>
      </c>
      <c r="D10601" s="98" t="s">
        <v>13671</v>
      </c>
      <c r="E10601" s="98" t="s">
        <v>13670</v>
      </c>
      <c r="F10601" s="124">
        <v>14</v>
      </c>
      <c r="G10601" s="112">
        <v>44044</v>
      </c>
      <c r="H10601" s="98"/>
      <c r="I10601" s="123" t="str">
        <f t="shared" si="165"/>
        <v>SIM</v>
      </c>
      <c r="J10601" s="123"/>
      <c r="K10601" s="123"/>
      <c r="L10601" s="123"/>
      <c r="M10601" s="98"/>
      <c r="N10601" s="118"/>
    </row>
    <row r="10602" spans="1:14" x14ac:dyDescent="0.25">
      <c r="A10602" s="130">
        <v>4876447000180</v>
      </c>
      <c r="B10602" s="98" t="s">
        <v>12906</v>
      </c>
      <c r="C10602" s="123" t="s">
        <v>2413</v>
      </c>
      <c r="D10602" s="98" t="s">
        <v>13671</v>
      </c>
      <c r="E10602" s="98" t="s">
        <v>13670</v>
      </c>
      <c r="F10602" s="124">
        <v>11</v>
      </c>
      <c r="G10602" s="112">
        <v>41275</v>
      </c>
      <c r="H10602" s="98"/>
      <c r="I10602" s="123" t="str">
        <f t="shared" si="165"/>
        <v>NÃO</v>
      </c>
      <c r="J10602" s="123"/>
      <c r="K10602" s="123"/>
      <c r="L10602" s="123"/>
      <c r="M10602" s="98" t="s">
        <v>15098</v>
      </c>
      <c r="N10602" s="118"/>
    </row>
    <row r="10603" spans="1:14" x14ac:dyDescent="0.25">
      <c r="A10603" s="130">
        <v>92963560000160</v>
      </c>
      <c r="B10603" s="98" t="s">
        <v>12907</v>
      </c>
      <c r="C10603" s="123" t="s">
        <v>3812</v>
      </c>
      <c r="D10603" s="98" t="s">
        <v>13671</v>
      </c>
      <c r="E10603" s="98" t="s">
        <v>13670</v>
      </c>
      <c r="F10603" s="124">
        <v>14</v>
      </c>
      <c r="G10603" s="112">
        <v>43082</v>
      </c>
      <c r="H10603" s="98"/>
      <c r="I10603" s="123" t="str">
        <f t="shared" si="165"/>
        <v>SIM</v>
      </c>
      <c r="J10603" s="123"/>
      <c r="K10603" s="123"/>
      <c r="L10603" s="123"/>
      <c r="M10603" s="98" t="s">
        <v>16434</v>
      </c>
      <c r="N10603" s="118"/>
    </row>
    <row r="10604" spans="1:14" x14ac:dyDescent="0.25">
      <c r="A10604" s="130">
        <v>82575812000120</v>
      </c>
      <c r="B10604" s="98" t="s">
        <v>12909</v>
      </c>
      <c r="C10604" s="123" t="s">
        <v>4289</v>
      </c>
      <c r="D10604" s="98" t="s">
        <v>13671</v>
      </c>
      <c r="E10604" s="98" t="s">
        <v>13670</v>
      </c>
      <c r="F10604" s="124">
        <v>14</v>
      </c>
      <c r="G10604" s="112">
        <v>44105</v>
      </c>
      <c r="H10604" s="98"/>
      <c r="I10604" s="123" t="str">
        <f t="shared" si="165"/>
        <v>SIM</v>
      </c>
      <c r="J10604" s="123"/>
      <c r="K10604" s="123"/>
      <c r="L10604" s="123"/>
      <c r="M10604" s="98"/>
      <c r="N10604" s="118"/>
    </row>
    <row r="10605" spans="1:14" x14ac:dyDescent="0.25">
      <c r="A10605" s="130">
        <v>83102541000158</v>
      </c>
      <c r="B10605" s="98" t="s">
        <v>12922</v>
      </c>
      <c r="C10605" s="123" t="s">
        <v>4289</v>
      </c>
      <c r="D10605" s="98" t="s">
        <v>13671</v>
      </c>
      <c r="E10605" s="98" t="s">
        <v>13670</v>
      </c>
      <c r="F10605" s="124">
        <v>14</v>
      </c>
      <c r="G10605" s="112">
        <v>44166</v>
      </c>
      <c r="H10605" s="98"/>
      <c r="I10605" s="123" t="str">
        <f t="shared" si="165"/>
        <v>SIM</v>
      </c>
      <c r="J10605" s="123"/>
      <c r="K10605" s="123"/>
      <c r="L10605" s="123"/>
      <c r="M10605" s="98"/>
      <c r="N10605" s="118"/>
    </row>
    <row r="10606" spans="1:14" x14ac:dyDescent="0.25">
      <c r="A10606" s="130">
        <v>5903125000145</v>
      </c>
      <c r="B10606" s="98" t="s">
        <v>12923</v>
      </c>
      <c r="C10606" s="123" t="s">
        <v>3747</v>
      </c>
      <c r="D10606" s="98" t="s">
        <v>13671</v>
      </c>
      <c r="E10606" s="98" t="s">
        <v>13670</v>
      </c>
      <c r="F10606" s="124">
        <v>11</v>
      </c>
      <c r="G10606" s="112">
        <v>41275</v>
      </c>
      <c r="H10606" s="98"/>
      <c r="I10606" s="123" t="str">
        <f t="shared" si="165"/>
        <v>NÃO</v>
      </c>
      <c r="J10606" s="123"/>
      <c r="K10606" s="123"/>
      <c r="L10606" s="123"/>
      <c r="M10606" s="98" t="s">
        <v>13534</v>
      </c>
      <c r="N10606" s="118"/>
    </row>
    <row r="10607" spans="1:14" x14ac:dyDescent="0.25">
      <c r="A10607" s="130">
        <v>55356653000108</v>
      </c>
      <c r="B10607" s="98" t="s">
        <v>12936</v>
      </c>
      <c r="C10607" s="123" t="s">
        <v>4626</v>
      </c>
      <c r="D10607" s="98" t="s">
        <v>13671</v>
      </c>
      <c r="E10607" s="98" t="s">
        <v>13670</v>
      </c>
      <c r="F10607" s="124">
        <v>12.2</v>
      </c>
      <c r="G10607" s="112">
        <v>41275</v>
      </c>
      <c r="H10607" s="98"/>
      <c r="I10607" s="123" t="str">
        <f t="shared" si="165"/>
        <v>NÃO</v>
      </c>
      <c r="J10607" s="123"/>
      <c r="K10607" s="123"/>
      <c r="L10607" s="123"/>
      <c r="M10607" s="98"/>
      <c r="N10607" s="118"/>
    </row>
    <row r="10608" spans="1:14" x14ac:dyDescent="0.25">
      <c r="A10608" s="130">
        <v>8888968000108</v>
      </c>
      <c r="B10608" s="98" t="s">
        <v>12941</v>
      </c>
      <c r="C10608" s="123" t="s">
        <v>2554</v>
      </c>
      <c r="D10608" s="98" t="s">
        <v>13671</v>
      </c>
      <c r="E10608" s="98" t="s">
        <v>13670</v>
      </c>
      <c r="F10608" s="124">
        <v>11</v>
      </c>
      <c r="G10608" s="112">
        <v>43084</v>
      </c>
      <c r="H10608" s="98"/>
      <c r="I10608" s="123" t="str">
        <f t="shared" si="165"/>
        <v>NÃO</v>
      </c>
      <c r="J10608" s="123"/>
      <c r="K10608" s="123"/>
      <c r="L10608" s="123"/>
      <c r="M10608" s="98"/>
      <c r="N10608" s="118"/>
    </row>
    <row r="10609" spans="1:14" x14ac:dyDescent="0.25">
      <c r="A10609" s="130">
        <v>77003424000134</v>
      </c>
      <c r="B10609" s="98" t="s">
        <v>12942</v>
      </c>
      <c r="C10609" s="123" t="s">
        <v>3143</v>
      </c>
      <c r="D10609" s="98" t="s">
        <v>13671</v>
      </c>
      <c r="E10609" s="98" t="s">
        <v>13670</v>
      </c>
      <c r="F10609" s="124">
        <v>14</v>
      </c>
      <c r="G10609" s="112">
        <v>43929</v>
      </c>
      <c r="H10609" s="98"/>
      <c r="I10609" s="123" t="str">
        <f t="shared" si="165"/>
        <v>SIM</v>
      </c>
      <c r="J10609" s="123"/>
      <c r="K10609" s="123"/>
      <c r="L10609" s="123"/>
      <c r="M10609" s="98"/>
      <c r="N10609" s="118"/>
    </row>
    <row r="10610" spans="1:14" x14ac:dyDescent="0.25">
      <c r="A10610" s="130">
        <v>44547313000130</v>
      </c>
      <c r="B10610" s="98" t="s">
        <v>12945</v>
      </c>
      <c r="C10610" s="123" t="s">
        <v>4626</v>
      </c>
      <c r="D10610" s="98" t="s">
        <v>13671</v>
      </c>
      <c r="E10610" s="98" t="s">
        <v>13670</v>
      </c>
      <c r="F10610" s="124">
        <v>14</v>
      </c>
      <c r="G10610" s="112">
        <v>44044</v>
      </c>
      <c r="H10610" s="98"/>
      <c r="I10610" s="123" t="str">
        <f t="shared" si="165"/>
        <v>SIM</v>
      </c>
      <c r="J10610" s="123"/>
      <c r="K10610" s="123"/>
      <c r="L10610" s="123"/>
      <c r="M10610" s="98"/>
      <c r="N10610" s="118"/>
    </row>
    <row r="10611" spans="1:14" x14ac:dyDescent="0.25">
      <c r="A10611" s="130">
        <v>10565000000192</v>
      </c>
      <c r="B10611" s="98" t="s">
        <v>12967</v>
      </c>
      <c r="C10611" s="123" t="s">
        <v>2758</v>
      </c>
      <c r="D10611" s="98" t="s">
        <v>13671</v>
      </c>
      <c r="E10611" s="98" t="s">
        <v>13670</v>
      </c>
      <c r="F10611" s="124">
        <v>12.82</v>
      </c>
      <c r="G10611" s="112">
        <v>41275</v>
      </c>
      <c r="H10611" s="98"/>
      <c r="I10611" s="123" t="str">
        <f t="shared" si="165"/>
        <v>NÃO</v>
      </c>
      <c r="J10611" s="123"/>
      <c r="K10611" s="123"/>
      <c r="L10611" s="123"/>
      <c r="M10611" s="98" t="s">
        <v>15466</v>
      </c>
      <c r="N10611" s="118"/>
    </row>
    <row r="10612" spans="1:14" x14ac:dyDescent="0.25">
      <c r="A10612" s="130">
        <v>6554943000142</v>
      </c>
      <c r="B10612" s="98" t="s">
        <v>12972</v>
      </c>
      <c r="C10612" s="123" t="s">
        <v>2926</v>
      </c>
      <c r="D10612" s="98" t="s">
        <v>13671</v>
      </c>
      <c r="E10612" s="98" t="s">
        <v>13670</v>
      </c>
      <c r="F10612" s="124">
        <v>11</v>
      </c>
      <c r="G10612" s="112">
        <v>41275</v>
      </c>
      <c r="H10612" s="98"/>
      <c r="I10612" s="123" t="str">
        <f t="shared" si="165"/>
        <v>NÃO</v>
      </c>
      <c r="J10612" s="123"/>
      <c r="K10612" s="123"/>
      <c r="L10612" s="123"/>
      <c r="M10612" s="98" t="s">
        <v>15630</v>
      </c>
      <c r="N10612" s="118"/>
    </row>
    <row r="10613" spans="1:14" x14ac:dyDescent="0.25">
      <c r="A10613" s="130">
        <v>76205681000196</v>
      </c>
      <c r="B10613" s="98" t="s">
        <v>12975</v>
      </c>
      <c r="C10613" s="123" t="s">
        <v>3143</v>
      </c>
      <c r="D10613" s="98" t="s">
        <v>13671</v>
      </c>
      <c r="E10613" s="98" t="s">
        <v>13670</v>
      </c>
      <c r="F10613" s="124">
        <v>14</v>
      </c>
      <c r="G10613" s="112">
        <v>44105</v>
      </c>
      <c r="H10613" s="98"/>
      <c r="I10613" s="123" t="str">
        <f t="shared" si="165"/>
        <v>SIM</v>
      </c>
      <c r="J10613" s="123"/>
      <c r="K10613" s="123"/>
      <c r="L10613" s="123"/>
      <c r="M10613" s="98"/>
      <c r="N10613" s="118"/>
    </row>
    <row r="10614" spans="1:14" x14ac:dyDescent="0.25">
      <c r="A10614" s="130">
        <v>10091551000161</v>
      </c>
      <c r="B10614" s="98" t="s">
        <v>12984</v>
      </c>
      <c r="C10614" s="123" t="s">
        <v>2758</v>
      </c>
      <c r="D10614" s="98" t="s">
        <v>13671</v>
      </c>
      <c r="E10614" s="98" t="s">
        <v>13670</v>
      </c>
      <c r="F10614" s="124">
        <v>11</v>
      </c>
      <c r="G10614" s="112">
        <v>40309</v>
      </c>
      <c r="H10614" s="98"/>
      <c r="I10614" s="123" t="str">
        <f t="shared" si="165"/>
        <v>NÃO</v>
      </c>
      <c r="J10614" s="123"/>
      <c r="K10614" s="123"/>
      <c r="L10614" s="123"/>
      <c r="M10614" s="98" t="s">
        <v>15473</v>
      </c>
      <c r="N10614" s="118"/>
    </row>
    <row r="10615" spans="1:14" x14ac:dyDescent="0.25">
      <c r="A10615" s="130">
        <v>46522967000134</v>
      </c>
      <c r="B10615" s="98" t="s">
        <v>12991</v>
      </c>
      <c r="C10615" s="123" t="s">
        <v>4626</v>
      </c>
      <c r="D10615" s="98" t="s">
        <v>13671</v>
      </c>
      <c r="E10615" s="98" t="s">
        <v>13670</v>
      </c>
      <c r="F10615" s="124">
        <v>11</v>
      </c>
      <c r="G10615" s="112">
        <v>40921</v>
      </c>
      <c r="H10615" s="98"/>
      <c r="I10615" s="123" t="str">
        <f t="shared" si="165"/>
        <v>NÃO</v>
      </c>
      <c r="J10615" s="123"/>
      <c r="K10615" s="123"/>
      <c r="L10615" s="123"/>
      <c r="M10615" s="98"/>
      <c r="N10615" s="118"/>
    </row>
    <row r="10616" spans="1:14" x14ac:dyDescent="0.25">
      <c r="A10616" s="130">
        <v>56024581000156</v>
      </c>
      <c r="B10616" s="98" t="s">
        <v>12992</v>
      </c>
      <c r="C10616" s="123" t="s">
        <v>4626</v>
      </c>
      <c r="D10616" s="98" t="s">
        <v>13671</v>
      </c>
      <c r="E10616" s="98" t="s">
        <v>13670</v>
      </c>
      <c r="F10616" s="124">
        <v>14</v>
      </c>
      <c r="G10616" s="112">
        <v>43811</v>
      </c>
      <c r="H10616" s="98"/>
      <c r="I10616" s="123" t="str">
        <f t="shared" si="165"/>
        <v>SIM</v>
      </c>
      <c r="J10616" s="123"/>
      <c r="K10616" s="123"/>
      <c r="L10616" s="123"/>
      <c r="M10616" s="98"/>
      <c r="N10616" s="118"/>
    </row>
    <row r="10617" spans="1:14" x14ac:dyDescent="0.25">
      <c r="A10617" s="130">
        <v>4034583000122</v>
      </c>
      <c r="B10617" s="98" t="s">
        <v>12999</v>
      </c>
      <c r="C10617" s="123" t="s">
        <v>0</v>
      </c>
      <c r="D10617" s="98" t="s">
        <v>13671</v>
      </c>
      <c r="E10617" s="98" t="s">
        <v>13670</v>
      </c>
      <c r="F10617" s="124">
        <v>14</v>
      </c>
      <c r="G10617" s="112">
        <v>44136</v>
      </c>
      <c r="H10617" s="98"/>
      <c r="I10617" s="123" t="str">
        <f t="shared" si="165"/>
        <v>SIM</v>
      </c>
      <c r="J10617" s="123"/>
      <c r="K10617" s="123"/>
      <c r="L10617" s="123"/>
      <c r="M10617" s="98"/>
      <c r="N10617" s="118"/>
    </row>
    <row r="10618" spans="1:14" x14ac:dyDescent="0.25">
      <c r="A10618" s="130">
        <v>15023997000172</v>
      </c>
      <c r="B10618" s="98" t="s">
        <v>13000</v>
      </c>
      <c r="C10618" s="123" t="s">
        <v>2274</v>
      </c>
      <c r="D10618" s="98" t="s">
        <v>13671</v>
      </c>
      <c r="E10618" s="98" t="s">
        <v>13670</v>
      </c>
      <c r="F10618" s="124">
        <v>14</v>
      </c>
      <c r="G10618" s="112">
        <v>44075</v>
      </c>
      <c r="H10618" s="98"/>
      <c r="I10618" s="123" t="str">
        <f t="shared" si="165"/>
        <v>SIM</v>
      </c>
      <c r="J10618" s="123"/>
      <c r="K10618" s="123"/>
      <c r="L10618" s="123"/>
      <c r="M10618" s="98"/>
      <c r="N10618" s="118"/>
    </row>
    <row r="10619" spans="1:14" x14ac:dyDescent="0.25">
      <c r="A10619" s="130">
        <v>29051216000168</v>
      </c>
      <c r="B10619" s="98" t="s">
        <v>13003</v>
      </c>
      <c r="C10619" s="123" t="s">
        <v>3513</v>
      </c>
      <c r="D10619" s="98" t="s">
        <v>13671</v>
      </c>
      <c r="E10619" s="98" t="s">
        <v>13670</v>
      </c>
      <c r="F10619" s="124">
        <v>11</v>
      </c>
      <c r="G10619" s="112">
        <v>43374</v>
      </c>
      <c r="H10619" s="98"/>
      <c r="I10619" s="123" t="str">
        <f t="shared" si="165"/>
        <v>NÃO</v>
      </c>
      <c r="J10619" s="123"/>
      <c r="K10619" s="123"/>
      <c r="L10619" s="123"/>
      <c r="M10619" s="98" t="s">
        <v>16019</v>
      </c>
      <c r="N10619" s="118"/>
    </row>
    <row r="10620" spans="1:14" x14ac:dyDescent="0.25">
      <c r="A10620" s="130">
        <v>27165711000172</v>
      </c>
      <c r="B10620" s="98" t="s">
        <v>13015</v>
      </c>
      <c r="C10620" s="123" t="s">
        <v>821</v>
      </c>
      <c r="D10620" s="98" t="s">
        <v>13671</v>
      </c>
      <c r="E10620" s="98" t="s">
        <v>13670</v>
      </c>
      <c r="F10620" s="124">
        <v>11</v>
      </c>
      <c r="G10620" s="112">
        <v>41275</v>
      </c>
      <c r="H10620" s="98"/>
      <c r="I10620" s="123" t="str">
        <f t="shared" si="165"/>
        <v>NÃO</v>
      </c>
      <c r="J10620" s="123"/>
      <c r="K10620" s="123"/>
      <c r="L10620" s="123"/>
      <c r="M10620" s="98" t="s">
        <v>14100</v>
      </c>
      <c r="N10620" s="118"/>
    </row>
    <row r="10621" spans="1:14" x14ac:dyDescent="0.25">
      <c r="A10621" s="130">
        <v>7535446000160</v>
      </c>
      <c r="B10621" s="98" t="s">
        <v>13040</v>
      </c>
      <c r="C10621" s="123" t="s">
        <v>634</v>
      </c>
      <c r="D10621" s="98" t="s">
        <v>13671</v>
      </c>
      <c r="E10621" s="98" t="s">
        <v>13670</v>
      </c>
      <c r="F10621" s="124">
        <v>11</v>
      </c>
      <c r="G10621" s="112">
        <v>41275</v>
      </c>
      <c r="H10621" s="98"/>
      <c r="I10621" s="123" t="str">
        <f t="shared" si="165"/>
        <v>NÃO</v>
      </c>
      <c r="J10621" s="123"/>
      <c r="K10621" s="123"/>
      <c r="L10621" s="123"/>
      <c r="M10621" s="98"/>
      <c r="N10621" s="118"/>
    </row>
    <row r="10622" spans="1:14" x14ac:dyDescent="0.25">
      <c r="A10622" s="130">
        <v>11361243000171</v>
      </c>
      <c r="B10622" s="98" t="s">
        <v>13049</v>
      </c>
      <c r="C10622" s="123" t="s">
        <v>2758</v>
      </c>
      <c r="D10622" s="98" t="s">
        <v>13671</v>
      </c>
      <c r="E10622" s="98" t="s">
        <v>13670</v>
      </c>
      <c r="F10622" s="124">
        <v>14</v>
      </c>
      <c r="G10622" s="112">
        <v>44136</v>
      </c>
      <c r="H10622" s="98"/>
      <c r="I10622" s="123" t="str">
        <f t="shared" si="165"/>
        <v>SIM</v>
      </c>
      <c r="J10622" s="123"/>
      <c r="K10622" s="123"/>
      <c r="L10622" s="123"/>
      <c r="M10622" s="98" t="s">
        <v>15481</v>
      </c>
      <c r="N10622" s="118"/>
    </row>
    <row r="10623" spans="1:14" x14ac:dyDescent="0.25">
      <c r="A10623" s="130">
        <v>35445485000101</v>
      </c>
      <c r="B10623" s="98" t="s">
        <v>13065</v>
      </c>
      <c r="C10623" s="123" t="s">
        <v>2758</v>
      </c>
      <c r="D10623" s="98" t="s">
        <v>13671</v>
      </c>
      <c r="E10623" s="98" t="s">
        <v>13670</v>
      </c>
      <c r="F10623" s="124">
        <v>11</v>
      </c>
      <c r="G10623" s="112">
        <v>41275</v>
      </c>
      <c r="H10623" s="98"/>
      <c r="I10623" s="123" t="str">
        <f t="shared" si="165"/>
        <v>NÃO</v>
      </c>
      <c r="J10623" s="123"/>
      <c r="K10623" s="123"/>
      <c r="L10623" s="123"/>
      <c r="M10623" s="98" t="s">
        <v>15485</v>
      </c>
      <c r="N10623" s="118"/>
    </row>
    <row r="10624" spans="1:14" x14ac:dyDescent="0.25">
      <c r="A10624" s="130">
        <v>88824099000197</v>
      </c>
      <c r="B10624" s="98" t="s">
        <v>13104</v>
      </c>
      <c r="C10624" s="123" t="s">
        <v>3812</v>
      </c>
      <c r="D10624" s="98" t="s">
        <v>13671</v>
      </c>
      <c r="E10624" s="98" t="s">
        <v>13670</v>
      </c>
      <c r="F10624" s="124">
        <v>14</v>
      </c>
      <c r="G10624" s="112">
        <v>44126</v>
      </c>
      <c r="H10624" s="98"/>
      <c r="I10624" s="123" t="str">
        <f t="shared" si="165"/>
        <v>SIM</v>
      </c>
      <c r="J10624" s="123"/>
      <c r="K10624" s="123"/>
      <c r="L10624" s="123"/>
      <c r="M10624" s="98"/>
      <c r="N10624" s="118"/>
    </row>
    <row r="10625" spans="1:14" x14ac:dyDescent="0.25">
      <c r="A10625" s="130">
        <v>46522942000130</v>
      </c>
      <c r="B10625" s="98" t="s">
        <v>13117</v>
      </c>
      <c r="C10625" s="123" t="s">
        <v>4626</v>
      </c>
      <c r="D10625" s="98" t="s">
        <v>13671</v>
      </c>
      <c r="E10625" s="98" t="s">
        <v>13670</v>
      </c>
      <c r="F10625" s="124">
        <v>11</v>
      </c>
      <c r="G10625" s="112">
        <v>41275</v>
      </c>
      <c r="H10625" s="98"/>
      <c r="I10625" s="123" t="str">
        <f t="shared" si="165"/>
        <v>NÃO</v>
      </c>
      <c r="J10625" s="123"/>
      <c r="K10625" s="123"/>
      <c r="L10625" s="123"/>
      <c r="M10625" s="98" t="s">
        <v>16928</v>
      </c>
      <c r="N10625" s="118"/>
    </row>
    <row r="10626" spans="1:14" x14ac:dyDescent="0.25">
      <c r="A10626" s="130">
        <v>58200015000183</v>
      </c>
      <c r="B10626" s="98" t="s">
        <v>13134</v>
      </c>
      <c r="C10626" s="123" t="s">
        <v>4626</v>
      </c>
      <c r="D10626" s="98" t="s">
        <v>13671</v>
      </c>
      <c r="E10626" s="98" t="s">
        <v>13670</v>
      </c>
      <c r="F10626" s="124">
        <v>14</v>
      </c>
      <c r="G10626" s="112">
        <v>43952</v>
      </c>
      <c r="H10626" s="98"/>
      <c r="I10626" s="123" t="str">
        <f t="shared" si="165"/>
        <v>SIM</v>
      </c>
      <c r="J10626" s="123"/>
      <c r="K10626" s="123"/>
      <c r="L10626" s="123"/>
      <c r="M10626" s="98"/>
      <c r="N10626" s="118"/>
    </row>
    <row r="10627" spans="1:14" x14ac:dyDescent="0.25">
      <c r="A10627" s="130">
        <v>10145803000198</v>
      </c>
      <c r="B10627" s="98" t="s">
        <v>13135</v>
      </c>
      <c r="C10627" s="123" t="s">
        <v>2758</v>
      </c>
      <c r="D10627" s="98" t="s">
        <v>13671</v>
      </c>
      <c r="E10627" s="98" t="s">
        <v>13670</v>
      </c>
      <c r="F10627" s="124">
        <v>14</v>
      </c>
      <c r="G10627" s="112">
        <v>44075</v>
      </c>
      <c r="H10627" s="98"/>
      <c r="I10627" s="123" t="str">
        <f t="shared" ref="I10627:I10668" si="166">IFERROR(IF(OR(E10627="Ativos", E10627="Aposentados",E10627="Pensionistas"),IF(F10627&gt;=14,"SIM","NÃO"),""),"")</f>
        <v>SIM</v>
      </c>
      <c r="J10627" s="123"/>
      <c r="K10627" s="123"/>
      <c r="L10627" s="123"/>
      <c r="M10627" s="98"/>
      <c r="N10627" s="118"/>
    </row>
    <row r="10628" spans="1:14" x14ac:dyDescent="0.25">
      <c r="A10628" s="130">
        <v>10091577000100</v>
      </c>
      <c r="B10628" s="98" t="s">
        <v>13138</v>
      </c>
      <c r="C10628" s="123" t="s">
        <v>2758</v>
      </c>
      <c r="D10628" s="98" t="s">
        <v>13671</v>
      </c>
      <c r="E10628" s="98" t="s">
        <v>13670</v>
      </c>
      <c r="F10628" s="124">
        <v>11</v>
      </c>
      <c r="G10628" s="112">
        <v>41275</v>
      </c>
      <c r="H10628" s="98"/>
      <c r="I10628" s="123" t="str">
        <f t="shared" si="166"/>
        <v>NÃO</v>
      </c>
      <c r="J10628" s="123"/>
      <c r="K10628" s="123"/>
      <c r="L10628" s="123"/>
      <c r="M10628" s="98" t="s">
        <v>15491</v>
      </c>
      <c r="N10628" s="118"/>
    </row>
    <row r="10629" spans="1:14" x14ac:dyDescent="0.25">
      <c r="A10629" s="130">
        <v>46523239000147</v>
      </c>
      <c r="B10629" s="98" t="s">
        <v>13139</v>
      </c>
      <c r="C10629" s="123" t="s">
        <v>4626</v>
      </c>
      <c r="D10629" s="98" t="s">
        <v>13671</v>
      </c>
      <c r="E10629" s="98" t="s">
        <v>13670</v>
      </c>
      <c r="F10629" s="124">
        <v>11</v>
      </c>
      <c r="G10629" s="112">
        <v>43819</v>
      </c>
      <c r="H10629" s="98"/>
      <c r="I10629" s="123" t="str">
        <f t="shared" si="166"/>
        <v>NÃO</v>
      </c>
      <c r="J10629" s="123"/>
      <c r="K10629" s="123"/>
      <c r="L10629" s="123"/>
      <c r="M10629" s="98"/>
      <c r="N10629" s="118"/>
    </row>
    <row r="10630" spans="1:14" x14ac:dyDescent="0.25">
      <c r="A10630" s="130">
        <v>46429379000150</v>
      </c>
      <c r="B10630" s="98" t="s">
        <v>13166</v>
      </c>
      <c r="C10630" s="123" t="s">
        <v>4626</v>
      </c>
      <c r="D10630" s="98" t="s">
        <v>13671</v>
      </c>
      <c r="E10630" s="98" t="s">
        <v>13670</v>
      </c>
      <c r="F10630" s="124">
        <v>14</v>
      </c>
      <c r="G10630" s="112">
        <v>44287</v>
      </c>
      <c r="H10630" s="98"/>
      <c r="I10630" s="123" t="str">
        <f t="shared" si="166"/>
        <v>SIM</v>
      </c>
      <c r="J10630" s="123"/>
      <c r="K10630" s="123"/>
      <c r="L10630" s="123"/>
      <c r="M10630" s="98"/>
      <c r="N10630" s="118"/>
    </row>
    <row r="10631" spans="1:14" x14ac:dyDescent="0.25">
      <c r="A10631" s="130">
        <v>29138336000105</v>
      </c>
      <c r="B10631" s="98" t="s">
        <v>13174</v>
      </c>
      <c r="C10631" s="123" t="s">
        <v>3513</v>
      </c>
      <c r="D10631" s="98" t="s">
        <v>13671</v>
      </c>
      <c r="E10631" s="98" t="s">
        <v>13670</v>
      </c>
      <c r="F10631" s="124">
        <v>11</v>
      </c>
      <c r="G10631" s="112">
        <v>43159</v>
      </c>
      <c r="H10631" s="98"/>
      <c r="I10631" s="123" t="str">
        <f t="shared" si="166"/>
        <v>NÃO</v>
      </c>
      <c r="J10631" s="123"/>
      <c r="K10631" s="123"/>
      <c r="L10631" s="123"/>
      <c r="M10631" s="98" t="s">
        <v>16027</v>
      </c>
      <c r="N10631" s="118"/>
    </row>
    <row r="10632" spans="1:14" x14ac:dyDescent="0.25">
      <c r="A10632" s="130">
        <v>82892274000105</v>
      </c>
      <c r="B10632" s="98" t="s">
        <v>13180</v>
      </c>
      <c r="C10632" s="123" t="s">
        <v>4289</v>
      </c>
      <c r="D10632" s="98" t="s">
        <v>13671</v>
      </c>
      <c r="E10632" s="98" t="s">
        <v>13670</v>
      </c>
      <c r="F10632" s="124">
        <v>11</v>
      </c>
      <c r="G10632" s="112">
        <v>42913</v>
      </c>
      <c r="H10632" s="98"/>
      <c r="I10632" s="123" t="str">
        <f t="shared" si="166"/>
        <v>NÃO</v>
      </c>
      <c r="J10632" s="123"/>
      <c r="K10632" s="123"/>
      <c r="L10632" s="123"/>
      <c r="M10632" s="98" t="s">
        <v>16656</v>
      </c>
      <c r="N10632" s="118"/>
    </row>
    <row r="10633" spans="1:14" x14ac:dyDescent="0.25">
      <c r="A10633" s="130">
        <v>10280055000156</v>
      </c>
      <c r="B10633" s="98" t="s">
        <v>13187</v>
      </c>
      <c r="C10633" s="123" t="s">
        <v>2758</v>
      </c>
      <c r="D10633" s="98" t="s">
        <v>13671</v>
      </c>
      <c r="E10633" s="98" t="s">
        <v>13670</v>
      </c>
      <c r="F10633" s="124">
        <v>11</v>
      </c>
      <c r="G10633" s="112">
        <v>41275</v>
      </c>
      <c r="H10633" s="98"/>
      <c r="I10633" s="123" t="str">
        <f t="shared" si="166"/>
        <v>NÃO</v>
      </c>
      <c r="J10633" s="123"/>
      <c r="K10633" s="123"/>
      <c r="L10633" s="123"/>
      <c r="M10633" s="98" t="s">
        <v>15502</v>
      </c>
      <c r="N10633" s="118"/>
    </row>
    <row r="10634" spans="1:14" x14ac:dyDescent="0.25">
      <c r="A10634" s="130">
        <v>27167402000131</v>
      </c>
      <c r="B10634" s="98" t="s">
        <v>13188</v>
      </c>
      <c r="C10634" s="123" t="s">
        <v>821</v>
      </c>
      <c r="D10634" s="98" t="s">
        <v>13671</v>
      </c>
      <c r="E10634" s="98" t="s">
        <v>13670</v>
      </c>
      <c r="F10634" s="124">
        <v>11</v>
      </c>
      <c r="G10634" s="112">
        <v>41275</v>
      </c>
      <c r="H10634" s="98"/>
      <c r="I10634" s="123" t="str">
        <f t="shared" si="166"/>
        <v>NÃO</v>
      </c>
      <c r="J10634" s="123"/>
      <c r="K10634" s="123"/>
      <c r="L10634" s="123"/>
      <c r="M10634" s="98" t="s">
        <v>14105</v>
      </c>
      <c r="N10634" s="118"/>
    </row>
    <row r="10635" spans="1:14" x14ac:dyDescent="0.25">
      <c r="A10635" s="130">
        <v>11354180000126</v>
      </c>
      <c r="B10635" s="98" t="s">
        <v>13189</v>
      </c>
      <c r="C10635" s="123" t="s">
        <v>2758</v>
      </c>
      <c r="D10635" s="98" t="s">
        <v>13671</v>
      </c>
      <c r="E10635" s="98" t="s">
        <v>13670</v>
      </c>
      <c r="F10635" s="124">
        <v>11</v>
      </c>
      <c r="G10635" s="112">
        <v>39063</v>
      </c>
      <c r="H10635" s="98"/>
      <c r="I10635" s="123" t="str">
        <f t="shared" si="166"/>
        <v>NÃO</v>
      </c>
      <c r="J10635" s="123"/>
      <c r="K10635" s="123"/>
      <c r="L10635" s="123"/>
      <c r="M10635" s="98" t="s">
        <v>15503</v>
      </c>
      <c r="N10635" s="118"/>
    </row>
    <row r="10636" spans="1:14" x14ac:dyDescent="0.25">
      <c r="A10636" s="130">
        <v>46643466000106</v>
      </c>
      <c r="B10636" s="98" t="s">
        <v>13201</v>
      </c>
      <c r="C10636" s="123" t="s">
        <v>4626</v>
      </c>
      <c r="D10636" s="98" t="s">
        <v>13671</v>
      </c>
      <c r="E10636" s="98" t="s">
        <v>13670</v>
      </c>
      <c r="F10636" s="124">
        <v>14</v>
      </c>
      <c r="G10636" s="112">
        <v>43983</v>
      </c>
      <c r="H10636" s="98"/>
      <c r="I10636" s="123" t="str">
        <f t="shared" si="166"/>
        <v>SIM</v>
      </c>
      <c r="J10636" s="123"/>
      <c r="K10636" s="123"/>
      <c r="L10636" s="123"/>
      <c r="M10636" s="98"/>
      <c r="N10636" s="118"/>
    </row>
    <row r="10637" spans="1:14" x14ac:dyDescent="0.25">
      <c r="A10637" s="130">
        <v>76105543000135</v>
      </c>
      <c r="B10637" s="98" t="s">
        <v>13202</v>
      </c>
      <c r="C10637" s="123" t="s">
        <v>3143</v>
      </c>
      <c r="D10637" s="98" t="s">
        <v>13671</v>
      </c>
      <c r="E10637" s="98" t="s">
        <v>13670</v>
      </c>
      <c r="F10637" s="124">
        <v>11</v>
      </c>
      <c r="G10637" s="112">
        <v>41275</v>
      </c>
      <c r="H10637" s="98"/>
      <c r="I10637" s="123" t="str">
        <f t="shared" si="166"/>
        <v>NÃO</v>
      </c>
      <c r="J10637" s="123"/>
      <c r="K10637" s="123"/>
      <c r="L10637" s="123"/>
      <c r="M10637" s="98" t="s">
        <v>15894</v>
      </c>
      <c r="N10637" s="118"/>
    </row>
    <row r="10638" spans="1:14" x14ac:dyDescent="0.25">
      <c r="A10638" s="130">
        <v>89814693000160</v>
      </c>
      <c r="B10638" s="98" t="s">
        <v>13206</v>
      </c>
      <c r="C10638" s="123" t="s">
        <v>3812</v>
      </c>
      <c r="D10638" s="98" t="s">
        <v>13671</v>
      </c>
      <c r="E10638" s="98" t="s">
        <v>13670</v>
      </c>
      <c r="F10638" s="124">
        <v>11</v>
      </c>
      <c r="G10638" s="112">
        <v>40805</v>
      </c>
      <c r="H10638" s="98"/>
      <c r="I10638" s="123" t="str">
        <f t="shared" si="166"/>
        <v>NÃO</v>
      </c>
      <c r="J10638" s="123"/>
      <c r="K10638" s="123"/>
      <c r="L10638" s="123"/>
      <c r="M10638" s="98" t="s">
        <v>16497</v>
      </c>
      <c r="N10638" s="118"/>
    </row>
    <row r="10639" spans="1:14" x14ac:dyDescent="0.25">
      <c r="A10639" s="130">
        <v>11251832000105</v>
      </c>
      <c r="B10639" s="98" t="s">
        <v>13207</v>
      </c>
      <c r="C10639" s="123" t="s">
        <v>2758</v>
      </c>
      <c r="D10639" s="98" t="s">
        <v>13671</v>
      </c>
      <c r="E10639" s="98" t="s">
        <v>13670</v>
      </c>
      <c r="F10639" s="124">
        <v>11</v>
      </c>
      <c r="G10639" s="112">
        <v>41541</v>
      </c>
      <c r="H10639" s="98"/>
      <c r="I10639" s="123" t="str">
        <f t="shared" si="166"/>
        <v>NÃO</v>
      </c>
      <c r="J10639" s="123"/>
      <c r="K10639" s="123"/>
      <c r="L10639" s="123"/>
      <c r="M10639" s="98" t="s">
        <v>15505</v>
      </c>
      <c r="N10639" s="118"/>
    </row>
    <row r="10640" spans="1:14" x14ac:dyDescent="0.25">
      <c r="A10640" s="130">
        <v>87893111000152</v>
      </c>
      <c r="B10640" s="98" t="s">
        <v>13208</v>
      </c>
      <c r="C10640" s="123" t="s">
        <v>3812</v>
      </c>
      <c r="D10640" s="98" t="s">
        <v>13671</v>
      </c>
      <c r="E10640" s="98" t="s">
        <v>13670</v>
      </c>
      <c r="F10640" s="124">
        <v>14</v>
      </c>
      <c r="G10640" s="112">
        <v>44136</v>
      </c>
      <c r="H10640" s="98"/>
      <c r="I10640" s="123" t="str">
        <f t="shared" si="166"/>
        <v>SIM</v>
      </c>
      <c r="J10640" s="123"/>
      <c r="K10640" s="123"/>
      <c r="L10640" s="123"/>
      <c r="M10640" s="98"/>
      <c r="N10640" s="118"/>
    </row>
    <row r="10641" spans="1:14" x14ac:dyDescent="0.25">
      <c r="A10641" s="130">
        <v>6307102000130</v>
      </c>
      <c r="B10641" s="98" t="s">
        <v>13209</v>
      </c>
      <c r="C10641" s="123" t="s">
        <v>1142</v>
      </c>
      <c r="D10641" s="98" t="s">
        <v>13671</v>
      </c>
      <c r="E10641" s="98" t="s">
        <v>13670</v>
      </c>
      <c r="F10641" s="124">
        <v>11</v>
      </c>
      <c r="G10641" s="112">
        <v>41275</v>
      </c>
      <c r="H10641" s="98"/>
      <c r="I10641" s="123" t="str">
        <f t="shared" si="166"/>
        <v>NÃO</v>
      </c>
      <c r="J10641" s="123"/>
      <c r="K10641" s="123"/>
      <c r="L10641" s="123"/>
      <c r="M10641" s="98" t="s">
        <v>14444</v>
      </c>
      <c r="N10641" s="118"/>
    </row>
    <row r="10642" spans="1:14" x14ac:dyDescent="0.25">
      <c r="A10642" s="130">
        <v>8742439000100</v>
      </c>
      <c r="B10642" s="98" t="s">
        <v>13243</v>
      </c>
      <c r="C10642" s="123" t="s">
        <v>2554</v>
      </c>
      <c r="D10642" s="98" t="s">
        <v>13671</v>
      </c>
      <c r="E10642" s="98" t="s">
        <v>13670</v>
      </c>
      <c r="F10642" s="124">
        <v>11</v>
      </c>
      <c r="G10642" s="112">
        <v>41275</v>
      </c>
      <c r="H10642" s="98"/>
      <c r="I10642" s="123" t="str">
        <f t="shared" si="166"/>
        <v>NÃO</v>
      </c>
      <c r="J10642" s="123"/>
      <c r="K10642" s="123"/>
      <c r="L10642" s="123"/>
      <c r="M10642" s="98" t="s">
        <v>15223</v>
      </c>
      <c r="N10642" s="118"/>
    </row>
    <row r="10643" spans="1:14" x14ac:dyDescent="0.25">
      <c r="A10643" s="130">
        <v>28645786000113</v>
      </c>
      <c r="B10643" s="98" t="s">
        <v>13244</v>
      </c>
      <c r="C10643" s="123" t="s">
        <v>3513</v>
      </c>
      <c r="D10643" s="98" t="s">
        <v>13671</v>
      </c>
      <c r="E10643" s="98" t="s">
        <v>13670</v>
      </c>
      <c r="F10643" s="124">
        <v>11</v>
      </c>
      <c r="G10643" s="112">
        <v>41454</v>
      </c>
      <c r="H10643" s="98"/>
      <c r="I10643" s="123" t="str">
        <f t="shared" si="166"/>
        <v>NÃO</v>
      </c>
      <c r="J10643" s="123"/>
      <c r="K10643" s="123"/>
      <c r="L10643" s="123"/>
      <c r="M10643" s="98" t="s">
        <v>16033</v>
      </c>
      <c r="N10643" s="118"/>
    </row>
    <row r="10644" spans="1:14" x14ac:dyDescent="0.25">
      <c r="A10644" s="130">
        <v>46177523000109</v>
      </c>
      <c r="B10644" s="98" t="s">
        <v>13255</v>
      </c>
      <c r="C10644" s="123" t="s">
        <v>4626</v>
      </c>
      <c r="D10644" s="98" t="s">
        <v>13671</v>
      </c>
      <c r="E10644" s="98" t="s">
        <v>13670</v>
      </c>
      <c r="F10644" s="124">
        <v>14</v>
      </c>
      <c r="G10644" s="112">
        <v>44136</v>
      </c>
      <c r="H10644" s="98"/>
      <c r="I10644" s="123" t="str">
        <f t="shared" si="166"/>
        <v>SIM</v>
      </c>
      <c r="J10644" s="123"/>
      <c r="K10644" s="123"/>
      <c r="L10644" s="123"/>
      <c r="M10644" s="98"/>
      <c r="N10644" s="118"/>
    </row>
    <row r="10645" spans="1:14" x14ac:dyDescent="0.25">
      <c r="A10645" s="130">
        <v>11361896000150</v>
      </c>
      <c r="B10645" s="98" t="s">
        <v>13257</v>
      </c>
      <c r="C10645" s="123" t="s">
        <v>2758</v>
      </c>
      <c r="D10645" s="98" t="s">
        <v>13671</v>
      </c>
      <c r="E10645" s="98" t="s">
        <v>13670</v>
      </c>
      <c r="F10645" s="124">
        <v>11</v>
      </c>
      <c r="G10645" s="112">
        <v>41275</v>
      </c>
      <c r="H10645" s="98"/>
      <c r="I10645" s="123" t="str">
        <f t="shared" si="166"/>
        <v>NÃO</v>
      </c>
      <c r="J10645" s="123"/>
      <c r="K10645" s="123"/>
      <c r="L10645" s="123"/>
      <c r="M10645" s="98" t="s">
        <v>15506</v>
      </c>
      <c r="N10645" s="118"/>
    </row>
    <row r="10646" spans="1:14" x14ac:dyDescent="0.25">
      <c r="A10646" s="130">
        <v>32147670000121</v>
      </c>
      <c r="B10646" s="98" t="s">
        <v>13263</v>
      </c>
      <c r="C10646" s="123" t="s">
        <v>3513</v>
      </c>
      <c r="D10646" s="98" t="s">
        <v>13671</v>
      </c>
      <c r="E10646" s="98" t="s">
        <v>13670</v>
      </c>
      <c r="F10646" s="124">
        <v>11</v>
      </c>
      <c r="G10646" s="112">
        <v>41275</v>
      </c>
      <c r="H10646" s="98"/>
      <c r="I10646" s="123" t="str">
        <f t="shared" si="166"/>
        <v>NÃO</v>
      </c>
      <c r="J10646" s="123"/>
      <c r="K10646" s="123"/>
      <c r="L10646" s="123"/>
      <c r="M10646" s="98" t="s">
        <v>16036</v>
      </c>
      <c r="N10646" s="118"/>
    </row>
    <row r="10647" spans="1:14" x14ac:dyDescent="0.25">
      <c r="A10647" s="130">
        <v>10282945000105</v>
      </c>
      <c r="B10647" s="98" t="s">
        <v>13289</v>
      </c>
      <c r="C10647" s="123" t="s">
        <v>2758</v>
      </c>
      <c r="D10647" s="98" t="s">
        <v>13671</v>
      </c>
      <c r="E10647" s="98" t="s">
        <v>13670</v>
      </c>
      <c r="F10647" s="124">
        <v>11</v>
      </c>
      <c r="G10647" s="112">
        <v>41275</v>
      </c>
      <c r="H10647" s="98"/>
      <c r="I10647" s="123" t="str">
        <f t="shared" si="166"/>
        <v>NÃO</v>
      </c>
      <c r="J10647" s="123"/>
      <c r="K10647" s="123"/>
      <c r="L10647" s="123"/>
      <c r="M10647" s="98" t="s">
        <v>15510</v>
      </c>
      <c r="N10647" s="118"/>
    </row>
    <row r="10648" spans="1:14" x14ac:dyDescent="0.25">
      <c r="A10648" s="130">
        <v>11358116000113</v>
      </c>
      <c r="B10648" s="98" t="s">
        <v>13294</v>
      </c>
      <c r="C10648" s="123" t="s">
        <v>2758</v>
      </c>
      <c r="D10648" s="98" t="s">
        <v>13671</v>
      </c>
      <c r="E10648" s="98" t="s">
        <v>13670</v>
      </c>
      <c r="F10648" s="124">
        <v>11</v>
      </c>
      <c r="G10648" s="112">
        <v>41275</v>
      </c>
      <c r="H10648" s="98"/>
      <c r="I10648" s="123" t="str">
        <f t="shared" si="166"/>
        <v>NÃO</v>
      </c>
      <c r="J10648" s="123"/>
      <c r="K10648" s="123"/>
      <c r="L10648" s="123"/>
      <c r="M10648" s="98" t="s">
        <v>15515</v>
      </c>
      <c r="N10648" s="118"/>
    </row>
    <row r="10649" spans="1:14" x14ac:dyDescent="0.25">
      <c r="A10649" s="130">
        <v>28741098000157</v>
      </c>
      <c r="B10649" s="98" t="s">
        <v>13303</v>
      </c>
      <c r="C10649" s="123" t="s">
        <v>3513</v>
      </c>
      <c r="D10649" s="98" t="s">
        <v>13671</v>
      </c>
      <c r="E10649" s="98" t="s">
        <v>13670</v>
      </c>
      <c r="F10649" s="124">
        <v>11</v>
      </c>
      <c r="G10649" s="112">
        <v>41275</v>
      </c>
      <c r="H10649" s="98"/>
      <c r="I10649" s="123" t="str">
        <f t="shared" si="166"/>
        <v>NÃO</v>
      </c>
      <c r="J10649" s="123"/>
      <c r="K10649" s="123"/>
      <c r="L10649" s="123"/>
      <c r="M10649" s="98" t="s">
        <v>16040</v>
      </c>
      <c r="N10649" s="118"/>
    </row>
    <row r="10650" spans="1:14" x14ac:dyDescent="0.25">
      <c r="A10650" s="130">
        <v>76919083000189</v>
      </c>
      <c r="B10650" s="98" t="s">
        <v>13309</v>
      </c>
      <c r="C10650" s="123" t="s">
        <v>3143</v>
      </c>
      <c r="D10650" s="98" t="s">
        <v>13671</v>
      </c>
      <c r="E10650" s="98" t="s">
        <v>13670</v>
      </c>
      <c r="F10650" s="124">
        <v>11</v>
      </c>
      <c r="G10650" s="112">
        <v>41275</v>
      </c>
      <c r="H10650" s="98"/>
      <c r="I10650" s="123" t="str">
        <f t="shared" si="166"/>
        <v>NÃO</v>
      </c>
      <c r="J10650" s="123"/>
      <c r="K10650" s="123"/>
      <c r="L10650" s="123"/>
      <c r="M10650" s="98" t="s">
        <v>15902</v>
      </c>
      <c r="N10650" s="118"/>
    </row>
    <row r="10651" spans="1:14" x14ac:dyDescent="0.25">
      <c r="A10651" s="130">
        <v>46634044000174</v>
      </c>
      <c r="B10651" s="98" t="s">
        <v>13318</v>
      </c>
      <c r="C10651" s="123" t="s">
        <v>4626</v>
      </c>
      <c r="D10651" s="98" t="s">
        <v>13671</v>
      </c>
      <c r="E10651" s="98" t="s">
        <v>13670</v>
      </c>
      <c r="F10651" s="124">
        <v>11</v>
      </c>
      <c r="G10651" s="112">
        <v>41275</v>
      </c>
      <c r="H10651" s="98"/>
      <c r="I10651" s="123" t="str">
        <f t="shared" si="166"/>
        <v>NÃO</v>
      </c>
      <c r="J10651" s="123"/>
      <c r="K10651" s="123"/>
      <c r="L10651" s="123"/>
      <c r="M10651" s="98" t="s">
        <v>16953</v>
      </c>
      <c r="N10651" s="118"/>
    </row>
    <row r="10652" spans="1:14" x14ac:dyDescent="0.25">
      <c r="A10652" s="130">
        <v>32165706000108</v>
      </c>
      <c r="B10652" s="98" t="s">
        <v>13323</v>
      </c>
      <c r="C10652" s="123" t="s">
        <v>3513</v>
      </c>
      <c r="D10652" s="98" t="s">
        <v>13671</v>
      </c>
      <c r="E10652" s="98" t="s">
        <v>13670</v>
      </c>
      <c r="F10652" s="124">
        <v>11</v>
      </c>
      <c r="G10652" s="112">
        <v>42718</v>
      </c>
      <c r="H10652" s="98"/>
      <c r="I10652" s="123" t="str">
        <f t="shared" si="166"/>
        <v>NÃO</v>
      </c>
      <c r="J10652" s="123"/>
      <c r="K10652" s="123"/>
      <c r="L10652" s="123"/>
      <c r="M10652" s="98" t="s">
        <v>16045</v>
      </c>
      <c r="N10652" s="118"/>
    </row>
    <row r="10653" spans="1:14" x14ac:dyDescent="0.25">
      <c r="A10653" s="130">
        <v>75963850000194</v>
      </c>
      <c r="B10653" s="98" t="s">
        <v>13356</v>
      </c>
      <c r="C10653" s="123" t="s">
        <v>3143</v>
      </c>
      <c r="D10653" s="98" t="s">
        <v>13671</v>
      </c>
      <c r="E10653" s="98" t="s">
        <v>13670</v>
      </c>
      <c r="F10653" s="124">
        <v>14</v>
      </c>
      <c r="G10653" s="112">
        <v>44013</v>
      </c>
      <c r="H10653" s="98"/>
      <c r="I10653" s="123" t="str">
        <f t="shared" si="166"/>
        <v>SIM</v>
      </c>
      <c r="J10653" s="123"/>
      <c r="K10653" s="123"/>
      <c r="L10653" s="123"/>
      <c r="M10653" s="98"/>
      <c r="N10653" s="118"/>
    </row>
    <row r="10654" spans="1:14" x14ac:dyDescent="0.25">
      <c r="A10654" s="130">
        <v>23489834000108</v>
      </c>
      <c r="B10654" s="98" t="s">
        <v>13357</v>
      </c>
      <c r="C10654" s="123" t="s">
        <v>634</v>
      </c>
      <c r="D10654" s="98" t="s">
        <v>13671</v>
      </c>
      <c r="E10654" s="98" t="s">
        <v>13670</v>
      </c>
      <c r="F10654" s="124">
        <v>11</v>
      </c>
      <c r="G10654" s="112">
        <v>42704</v>
      </c>
      <c r="H10654" s="98"/>
      <c r="I10654" s="123" t="str">
        <f t="shared" si="166"/>
        <v>NÃO</v>
      </c>
      <c r="J10654" s="123"/>
      <c r="K10654" s="123"/>
      <c r="L10654" s="123"/>
      <c r="M10654" s="98"/>
      <c r="N10654" s="118"/>
    </row>
    <row r="10655" spans="1:14" x14ac:dyDescent="0.25">
      <c r="A10655" s="130">
        <v>6554869000164</v>
      </c>
      <c r="B10655" s="98" t="s">
        <v>13364</v>
      </c>
      <c r="C10655" s="123" t="s">
        <v>2926</v>
      </c>
      <c r="D10655" s="98" t="s">
        <v>13671</v>
      </c>
      <c r="E10655" s="98" t="s">
        <v>13670</v>
      </c>
      <c r="F10655" s="124">
        <v>11</v>
      </c>
      <c r="G10655" s="112">
        <v>41275</v>
      </c>
      <c r="H10655" s="98"/>
      <c r="I10655" s="123" t="str">
        <f t="shared" si="166"/>
        <v>NÃO</v>
      </c>
      <c r="J10655" s="123"/>
      <c r="K10655" s="123"/>
      <c r="L10655" s="123"/>
      <c r="M10655" s="98" t="s">
        <v>15637</v>
      </c>
      <c r="N10655" s="118"/>
    </row>
    <row r="10656" spans="1:14" x14ac:dyDescent="0.25">
      <c r="A10656" s="130">
        <v>11361904000169</v>
      </c>
      <c r="B10656" s="98" t="s">
        <v>13379</v>
      </c>
      <c r="C10656" s="123" t="s">
        <v>2758</v>
      </c>
      <c r="D10656" s="98" t="s">
        <v>13671</v>
      </c>
      <c r="E10656" s="98" t="s">
        <v>13670</v>
      </c>
      <c r="F10656" s="124">
        <v>14</v>
      </c>
      <c r="G10656" s="112">
        <v>44136</v>
      </c>
      <c r="H10656" s="98"/>
      <c r="I10656" s="123" t="str">
        <f t="shared" si="166"/>
        <v>SIM</v>
      </c>
      <c r="J10656" s="123"/>
      <c r="K10656" s="123"/>
      <c r="L10656" s="123"/>
      <c r="M10656" s="98"/>
      <c r="N10656" s="118"/>
    </row>
    <row r="10657" spans="1:14" x14ac:dyDescent="0.25">
      <c r="A10657" s="130">
        <v>17955535000119</v>
      </c>
      <c r="B10657" s="98" t="s">
        <v>13394</v>
      </c>
      <c r="C10657" s="123" t="s">
        <v>1356</v>
      </c>
      <c r="D10657" s="98" t="s">
        <v>13671</v>
      </c>
      <c r="E10657" s="98" t="s">
        <v>13670</v>
      </c>
      <c r="F10657" s="124">
        <v>11</v>
      </c>
      <c r="G10657" s="112">
        <v>41275</v>
      </c>
      <c r="H10657" s="98"/>
      <c r="I10657" s="123" t="str">
        <f t="shared" si="166"/>
        <v>NÃO</v>
      </c>
      <c r="J10657" s="123"/>
      <c r="K10657" s="123"/>
      <c r="L10657" s="123"/>
      <c r="M10657" s="98" t="s">
        <v>14801</v>
      </c>
      <c r="N10657" s="118"/>
    </row>
    <row r="10658" spans="1:14" x14ac:dyDescent="0.25">
      <c r="A10658" s="130">
        <v>1304286000161</v>
      </c>
      <c r="B10658" s="98" t="s">
        <v>13403</v>
      </c>
      <c r="C10658" s="123" t="s">
        <v>901</v>
      </c>
      <c r="D10658" s="98" t="s">
        <v>13671</v>
      </c>
      <c r="E10658" s="98" t="s">
        <v>13670</v>
      </c>
      <c r="F10658" s="124">
        <v>14</v>
      </c>
      <c r="G10658" s="112">
        <v>44105</v>
      </c>
      <c r="H10658" s="98"/>
      <c r="I10658" s="123" t="str">
        <f t="shared" si="166"/>
        <v>SIM</v>
      </c>
      <c r="J10658" s="123"/>
      <c r="K10658" s="123"/>
      <c r="L10658" s="123"/>
      <c r="M10658" s="98" t="s">
        <v>14358</v>
      </c>
      <c r="N10658" s="118"/>
    </row>
    <row r="10659" spans="1:14" x14ac:dyDescent="0.25">
      <c r="A10659" s="130">
        <v>18428839000190</v>
      </c>
      <c r="B10659" s="98" t="s">
        <v>13427</v>
      </c>
      <c r="C10659" s="123" t="s">
        <v>1356</v>
      </c>
      <c r="D10659" s="98" t="s">
        <v>13671</v>
      </c>
      <c r="E10659" s="98" t="s">
        <v>13670</v>
      </c>
      <c r="F10659" s="124">
        <v>11</v>
      </c>
      <c r="G10659" s="112">
        <v>41275</v>
      </c>
      <c r="H10659" s="98"/>
      <c r="I10659" s="123" t="str">
        <f t="shared" si="166"/>
        <v>NÃO</v>
      </c>
      <c r="J10659" s="123"/>
      <c r="K10659" s="123"/>
      <c r="L10659" s="123"/>
      <c r="M10659" s="98" t="s">
        <v>14812</v>
      </c>
      <c r="N10659" s="118"/>
    </row>
    <row r="10660" spans="1:14" x14ac:dyDescent="0.25">
      <c r="A10660" s="130">
        <v>18240119000105</v>
      </c>
      <c r="B10660" s="98" t="s">
        <v>13460</v>
      </c>
      <c r="C10660" s="123" t="s">
        <v>1356</v>
      </c>
      <c r="D10660" s="98" t="s">
        <v>13671</v>
      </c>
      <c r="E10660" s="98" t="s">
        <v>13670</v>
      </c>
      <c r="F10660" s="124">
        <v>11</v>
      </c>
      <c r="G10660" s="112">
        <v>41425</v>
      </c>
      <c r="H10660" s="98"/>
      <c r="I10660" s="123" t="str">
        <f t="shared" si="166"/>
        <v>NÃO</v>
      </c>
      <c r="J10660" s="123"/>
      <c r="K10660" s="123"/>
      <c r="L10660" s="123"/>
      <c r="M10660" s="98" t="s">
        <v>14820</v>
      </c>
      <c r="N10660" s="118"/>
    </row>
    <row r="10661" spans="1:14" x14ac:dyDescent="0.25">
      <c r="A10661" s="130">
        <v>45780087000103</v>
      </c>
      <c r="B10661" s="98" t="s">
        <v>13467</v>
      </c>
      <c r="C10661" s="123" t="s">
        <v>4626</v>
      </c>
      <c r="D10661" s="98" t="s">
        <v>13671</v>
      </c>
      <c r="E10661" s="98" t="s">
        <v>13670</v>
      </c>
      <c r="F10661" s="124">
        <v>11</v>
      </c>
      <c r="G10661" s="112">
        <v>41275</v>
      </c>
      <c r="H10661" s="98"/>
      <c r="I10661" s="123" t="str">
        <f t="shared" si="166"/>
        <v>NÃO</v>
      </c>
      <c r="J10661" s="123"/>
      <c r="K10661" s="123"/>
      <c r="L10661" s="123"/>
      <c r="M10661" s="98" t="s">
        <v>16995</v>
      </c>
      <c r="N10661" s="118"/>
    </row>
    <row r="10662" spans="1:14" x14ac:dyDescent="0.25">
      <c r="A10662" s="130">
        <v>27165547000101</v>
      </c>
      <c r="B10662" s="98" t="s">
        <v>13482</v>
      </c>
      <c r="C10662" s="123" t="s">
        <v>821</v>
      </c>
      <c r="D10662" s="98" t="s">
        <v>13671</v>
      </c>
      <c r="E10662" s="98" t="s">
        <v>13670</v>
      </c>
      <c r="F10662" s="124">
        <v>14</v>
      </c>
      <c r="G10662" s="112">
        <v>43922</v>
      </c>
      <c r="H10662" s="98"/>
      <c r="I10662" s="123" t="str">
        <f t="shared" si="166"/>
        <v>SIM</v>
      </c>
      <c r="J10662" s="123"/>
      <c r="K10662" s="123"/>
      <c r="L10662" s="123"/>
      <c r="M10662" s="98"/>
      <c r="N10662" s="118"/>
    </row>
    <row r="10663" spans="1:14" x14ac:dyDescent="0.25">
      <c r="A10663" s="130">
        <v>18132449000179</v>
      </c>
      <c r="B10663" s="98" t="s">
        <v>13488</v>
      </c>
      <c r="C10663" s="123" t="s">
        <v>1356</v>
      </c>
      <c r="D10663" s="98" t="s">
        <v>13671</v>
      </c>
      <c r="E10663" s="98" t="s">
        <v>13670</v>
      </c>
      <c r="F10663" s="124">
        <v>11</v>
      </c>
      <c r="G10663" s="112">
        <v>41275</v>
      </c>
      <c r="H10663" s="98"/>
      <c r="I10663" s="123" t="str">
        <f t="shared" si="166"/>
        <v>NÃO</v>
      </c>
      <c r="J10663" s="123"/>
      <c r="K10663" s="123"/>
      <c r="L10663" s="123"/>
      <c r="M10663" s="98" t="s">
        <v>14833</v>
      </c>
      <c r="N10663" s="118"/>
    </row>
    <row r="10664" spans="1:14" x14ac:dyDescent="0.25">
      <c r="A10664" s="130">
        <v>27165554000103</v>
      </c>
      <c r="B10664" s="98" t="s">
        <v>13500</v>
      </c>
      <c r="C10664" s="123" t="s">
        <v>821</v>
      </c>
      <c r="D10664" s="98" t="s">
        <v>13671</v>
      </c>
      <c r="E10664" s="98" t="s">
        <v>13670</v>
      </c>
      <c r="F10664" s="124">
        <v>14</v>
      </c>
      <c r="G10664" s="112">
        <v>44044</v>
      </c>
      <c r="H10664" s="98"/>
      <c r="I10664" s="123" t="str">
        <f t="shared" si="166"/>
        <v>SIM</v>
      </c>
      <c r="J10664" s="123"/>
      <c r="K10664" s="123"/>
      <c r="L10664" s="123"/>
      <c r="M10664" s="98"/>
      <c r="N10664" s="118"/>
    </row>
    <row r="10665" spans="1:14" x14ac:dyDescent="0.25">
      <c r="A10665" s="130">
        <v>27142058000126</v>
      </c>
      <c r="B10665" s="98" t="s">
        <v>13506</v>
      </c>
      <c r="C10665" s="123" t="s">
        <v>821</v>
      </c>
      <c r="D10665" s="98" t="s">
        <v>13671</v>
      </c>
      <c r="E10665" s="98" t="s">
        <v>13670</v>
      </c>
      <c r="F10665" s="124">
        <v>11</v>
      </c>
      <c r="G10665" s="112">
        <v>41275</v>
      </c>
      <c r="H10665" s="98"/>
      <c r="I10665" s="123" t="str">
        <f t="shared" si="166"/>
        <v>NÃO</v>
      </c>
      <c r="J10665" s="123"/>
      <c r="K10665" s="123"/>
      <c r="L10665" s="123"/>
      <c r="M10665" s="98" t="s">
        <v>14118</v>
      </c>
      <c r="N10665" s="118"/>
    </row>
    <row r="10666" spans="1:14" x14ac:dyDescent="0.25">
      <c r="A10666" s="130">
        <v>11049855000123</v>
      </c>
      <c r="B10666" s="98" t="s">
        <v>13508</v>
      </c>
      <c r="C10666" s="123" t="s">
        <v>2758</v>
      </c>
      <c r="D10666" s="98" t="s">
        <v>13671</v>
      </c>
      <c r="E10666" s="98" t="s">
        <v>13670</v>
      </c>
      <c r="F10666" s="124">
        <v>13.5</v>
      </c>
      <c r="G10666" s="112">
        <v>41275</v>
      </c>
      <c r="H10666" s="98"/>
      <c r="I10666" s="123" t="str">
        <f t="shared" si="166"/>
        <v>NÃO</v>
      </c>
      <c r="J10666" s="123"/>
      <c r="K10666" s="123"/>
      <c r="L10666" s="123"/>
      <c r="M10666" s="98" t="s">
        <v>15542</v>
      </c>
      <c r="N10666" s="118"/>
    </row>
    <row r="10667" spans="1:14" x14ac:dyDescent="0.25">
      <c r="A10667" s="130">
        <v>32512501000143</v>
      </c>
      <c r="B10667" s="98" t="s">
        <v>13510</v>
      </c>
      <c r="C10667" s="123" t="s">
        <v>3513</v>
      </c>
      <c r="D10667" s="98" t="s">
        <v>13671</v>
      </c>
      <c r="E10667" s="98" t="s">
        <v>13670</v>
      </c>
      <c r="F10667" s="124">
        <v>11</v>
      </c>
      <c r="G10667" s="112">
        <v>41529</v>
      </c>
      <c r="H10667" s="98"/>
      <c r="I10667" s="123" t="str">
        <f t="shared" si="166"/>
        <v>NÃO</v>
      </c>
      <c r="J10667" s="123"/>
      <c r="K10667" s="123"/>
      <c r="L10667" s="123"/>
      <c r="M10667" s="98"/>
      <c r="N10667" s="118"/>
    </row>
    <row r="10668" spans="1:14" x14ac:dyDescent="0.25">
      <c r="A10668" s="130">
        <v>46634051000176</v>
      </c>
      <c r="B10668" s="98" t="s">
        <v>13511</v>
      </c>
      <c r="C10668" s="123" t="s">
        <v>4626</v>
      </c>
      <c r="D10668" s="98" t="s">
        <v>13671</v>
      </c>
      <c r="E10668" s="98" t="s">
        <v>13670</v>
      </c>
      <c r="F10668" s="124">
        <v>11</v>
      </c>
      <c r="G10668" s="112">
        <v>41275</v>
      </c>
      <c r="H10668" s="98"/>
      <c r="I10668" s="123" t="str">
        <f t="shared" si="166"/>
        <v>NÃO</v>
      </c>
      <c r="J10668" s="123"/>
      <c r="K10668" s="123"/>
      <c r="L10668" s="123"/>
      <c r="M10668" s="98" t="s">
        <v>16999</v>
      </c>
      <c r="N10668" s="118"/>
    </row>
  </sheetData>
  <autoFilter ref="A2:M10668"/>
  <sortState ref="A3:N10668">
    <sortCondition descending="1" ref="D3:D10668"/>
    <sortCondition ref="E3:E10668"/>
    <sortCondition ref="B3:B10668"/>
  </sortState>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H38"/>
    </sheetView>
  </sheetViews>
  <sheetFormatPr defaultRowHeight="15" x14ac:dyDescent="0.25"/>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workbookViewId="0">
      <pane ySplit="1" topLeftCell="A2" activePane="bottomLeft" state="frozen"/>
      <selection activeCell="H38" sqref="H38"/>
      <selection pane="bottomLeft" activeCell="H38" sqref="H38"/>
    </sheetView>
  </sheetViews>
  <sheetFormatPr defaultColWidth="9.140625" defaultRowHeight="15" x14ac:dyDescent="0.25"/>
  <cols>
    <col min="1" max="1" width="5.5703125" style="2" bestFit="1" customWidth="1"/>
    <col min="2" max="2" width="25.140625" style="2" bestFit="1" customWidth="1"/>
    <col min="3" max="8" width="15.7109375" style="2" customWidth="1"/>
    <col min="9" max="10" width="15.7109375" style="1" customWidth="1"/>
    <col min="11" max="11" width="15.7109375" style="2" customWidth="1"/>
    <col min="12" max="16384" width="9.140625" style="2"/>
  </cols>
  <sheetData>
    <row r="1" spans="1:19" s="15" customFormat="1" ht="29.25" customHeight="1" thickBot="1" x14ac:dyDescent="0.3">
      <c r="A1" s="13" t="s">
        <v>26</v>
      </c>
      <c r="B1" s="13" t="s">
        <v>28</v>
      </c>
      <c r="C1" s="13" t="s">
        <v>5366</v>
      </c>
      <c r="D1" s="13" t="s">
        <v>5365</v>
      </c>
      <c r="E1" s="13" t="s">
        <v>5367</v>
      </c>
      <c r="F1" s="13" t="s">
        <v>5368</v>
      </c>
      <c r="G1" s="13" t="s">
        <v>27</v>
      </c>
      <c r="H1" s="14" t="s">
        <v>5359</v>
      </c>
      <c r="I1" s="14" t="s">
        <v>5360</v>
      </c>
      <c r="J1" s="14" t="s">
        <v>5361</v>
      </c>
      <c r="K1" s="13" t="s">
        <v>5351</v>
      </c>
    </row>
    <row r="2" spans="1:19" x14ac:dyDescent="0.25">
      <c r="A2" s="5" t="s">
        <v>0</v>
      </c>
      <c r="B2" s="5" t="s">
        <v>1</v>
      </c>
      <c r="C2" s="12">
        <f>IFERROR(VLOOKUP(UPPER(CONCATENATE($B2," - ",$A2)),'[1]Segurados Civis'!$A$5:$H$2142,6,FALSE),"")</f>
        <v>21905</v>
      </c>
      <c r="D2" s="12">
        <f>IFERROR(VLOOKUP(UPPER(CONCATENATE($B2," - ",$A2)),'[1]Segurados Civis'!$A$5:$H$2142,7,FALSE),"")</f>
        <v>10977</v>
      </c>
      <c r="E2" s="12">
        <f>IFERROR(VLOOKUP(UPPER(CONCATENATE($B2," - ",$A2)),'[1]Segurados Civis'!$A$5:$H$2142,8,FALSE),"")</f>
        <v>2423</v>
      </c>
      <c r="F2" s="12">
        <f>IF(SUM(C2:E2)=0,"",SUM(C2:E2))</f>
        <v>35305</v>
      </c>
      <c r="G2" s="5" t="s">
        <v>2</v>
      </c>
      <c r="H2" s="5">
        <v>1</v>
      </c>
      <c r="I2" s="3">
        <v>1</v>
      </c>
      <c r="J2" s="3">
        <v>1</v>
      </c>
      <c r="K2" s="4">
        <v>0</v>
      </c>
      <c r="N2" s="160" t="s">
        <v>5354</v>
      </c>
      <c r="O2" s="161"/>
    </row>
    <row r="3" spans="1:19" ht="15.75" thickBot="1" x14ac:dyDescent="0.3">
      <c r="A3" s="3" t="s">
        <v>0</v>
      </c>
      <c r="B3" s="3" t="s">
        <v>6</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IF(SUM(C3:E3)=0,"",SUM(C3:E3))</f>
        <v/>
      </c>
      <c r="G3" s="3" t="s">
        <v>4</v>
      </c>
      <c r="H3" s="3">
        <v>0</v>
      </c>
      <c r="I3" s="3">
        <v>0</v>
      </c>
      <c r="J3" s="3">
        <v>0</v>
      </c>
      <c r="K3" s="4">
        <v>0</v>
      </c>
      <c r="N3" s="162"/>
      <c r="O3" s="163"/>
    </row>
    <row r="4" spans="1:19" ht="15.75" thickBot="1" x14ac:dyDescent="0.3">
      <c r="A4" s="5" t="s">
        <v>0</v>
      </c>
      <c r="B4" s="3" t="s">
        <v>20</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ref="F4:F24" si="0">IF(SUM(C4:E4)=0,"",SUM(C4:E4))</f>
        <v/>
      </c>
      <c r="G4" s="3" t="s">
        <v>4</v>
      </c>
      <c r="H4" s="5">
        <v>0</v>
      </c>
      <c r="I4" s="3">
        <v>0</v>
      </c>
      <c r="J4" s="3">
        <v>0</v>
      </c>
      <c r="K4" s="4">
        <v>0</v>
      </c>
      <c r="N4" s="157">
        <f>COUNTIF(H2:H24,1)</f>
        <v>2</v>
      </c>
      <c r="O4" s="159"/>
    </row>
    <row r="5" spans="1:19" x14ac:dyDescent="0.25">
      <c r="A5" s="3" t="s">
        <v>0</v>
      </c>
      <c r="B5" s="3" t="s">
        <v>3</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3" t="s">
        <v>4</v>
      </c>
      <c r="H5" s="5">
        <v>0</v>
      </c>
      <c r="I5" s="3">
        <v>0</v>
      </c>
      <c r="J5" s="3">
        <v>0</v>
      </c>
      <c r="K5" s="4">
        <v>0</v>
      </c>
      <c r="N5" s="1"/>
      <c r="O5" s="1"/>
    </row>
    <row r="6" spans="1:19" ht="15.75" thickBot="1" x14ac:dyDescent="0.3">
      <c r="A6" s="5" t="s">
        <v>0</v>
      </c>
      <c r="B6" s="5" t="s">
        <v>11</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5">
        <v>0</v>
      </c>
      <c r="I6" s="3">
        <v>0</v>
      </c>
      <c r="J6" s="3">
        <v>0</v>
      </c>
      <c r="K6" s="4">
        <v>0</v>
      </c>
      <c r="N6" s="1"/>
      <c r="O6" s="1"/>
    </row>
    <row r="7" spans="1:19" ht="15" customHeight="1" thickBot="1" x14ac:dyDescent="0.3">
      <c r="A7" s="3" t="s">
        <v>0</v>
      </c>
      <c r="B7" s="5" t="s">
        <v>9</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5">
        <v>0</v>
      </c>
      <c r="I7" s="3">
        <v>0</v>
      </c>
      <c r="J7" s="3">
        <v>0</v>
      </c>
      <c r="K7" s="4">
        <v>0</v>
      </c>
      <c r="N7" s="168" t="s">
        <v>5355</v>
      </c>
      <c r="O7" s="169"/>
      <c r="P7" s="169"/>
      <c r="Q7" s="169"/>
      <c r="R7" s="169"/>
      <c r="S7" s="170"/>
    </row>
    <row r="8" spans="1:19" ht="15.75" thickBot="1" x14ac:dyDescent="0.3">
      <c r="A8" s="5" t="s">
        <v>0</v>
      </c>
      <c r="B8" s="3" t="s">
        <v>18</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3" t="s">
        <v>4</v>
      </c>
      <c r="H8" s="5">
        <v>0</v>
      </c>
      <c r="I8" s="3">
        <v>0</v>
      </c>
      <c r="J8" s="3">
        <v>0</v>
      </c>
      <c r="K8" s="4">
        <v>0</v>
      </c>
      <c r="N8" s="171" t="s">
        <v>5362</v>
      </c>
      <c r="O8" s="172"/>
      <c r="P8" s="173"/>
      <c r="Q8" s="168" t="s">
        <v>5363</v>
      </c>
      <c r="R8" s="169"/>
      <c r="S8" s="170"/>
    </row>
    <row r="9" spans="1:19" ht="15.75" thickBot="1" x14ac:dyDescent="0.3">
      <c r="A9" s="3" t="s">
        <v>0</v>
      </c>
      <c r="B9" s="5" t="s">
        <v>15</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5">
        <v>0</v>
      </c>
      <c r="I9" s="3">
        <v>0</v>
      </c>
      <c r="J9" s="3">
        <v>0</v>
      </c>
      <c r="K9" s="4">
        <v>0</v>
      </c>
      <c r="N9" s="157">
        <f>COUNTIF(I2:I24,1)</f>
        <v>1</v>
      </c>
      <c r="O9" s="158"/>
      <c r="P9" s="159"/>
      <c r="Q9" s="157">
        <f>COUNTIF(J2:J24,1)</f>
        <v>1</v>
      </c>
      <c r="R9" s="158"/>
      <c r="S9" s="159"/>
    </row>
    <row r="10" spans="1:19" ht="15.75" thickBot="1" x14ac:dyDescent="0.3">
      <c r="A10" s="5" t="s">
        <v>0</v>
      </c>
      <c r="B10" s="3" t="s">
        <v>10</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3" t="s">
        <v>4</v>
      </c>
      <c r="H10" s="5">
        <v>0</v>
      </c>
      <c r="I10" s="3">
        <v>0</v>
      </c>
      <c r="J10" s="3">
        <v>0</v>
      </c>
      <c r="K10" s="4">
        <v>0</v>
      </c>
      <c r="N10" s="1"/>
      <c r="O10" s="1"/>
    </row>
    <row r="11" spans="1:19" x14ac:dyDescent="0.25">
      <c r="A11" s="3" t="s">
        <v>0</v>
      </c>
      <c r="B11" s="3" t="s">
        <v>12</v>
      </c>
      <c r="C11" s="12" t="str">
        <f>IFERROR(VLOOKUP(UPPER(CONCATENATE($B11," - ",$A11)),'[1]Segurados Civis'!$A$5:$H$2142,6,FALSE),"")</f>
        <v/>
      </c>
      <c r="D11" s="12" t="str">
        <f>IFERROR(VLOOKUP(UPPER(CONCATENATE($B11," - ",$A11)),'[1]Segurados Civis'!$A$5:$H$2142,7,FALSE),"")</f>
        <v/>
      </c>
      <c r="E11" s="12" t="str">
        <f>IFERROR(VLOOKUP(UPPER(CONCATENATE($B11," - ",$A11)),'[1]Segurados Civis'!$A$5:$H$2142,8,FALSE),"")</f>
        <v/>
      </c>
      <c r="F11" s="12" t="str">
        <f t="shared" si="0"/>
        <v/>
      </c>
      <c r="G11" s="3" t="s">
        <v>4</v>
      </c>
      <c r="H11" s="5">
        <v>0</v>
      </c>
      <c r="I11" s="3">
        <v>0</v>
      </c>
      <c r="J11" s="3">
        <v>0</v>
      </c>
      <c r="K11" s="4">
        <v>0</v>
      </c>
      <c r="N11" s="164" t="s">
        <v>5352</v>
      </c>
      <c r="O11" s="165"/>
    </row>
    <row r="12" spans="1:19" ht="15.75" thickBot="1" x14ac:dyDescent="0.3">
      <c r="A12" s="5" t="s">
        <v>0</v>
      </c>
      <c r="B12" s="3" t="s">
        <v>8</v>
      </c>
      <c r="C12" s="12" t="str">
        <f>IFERROR(VLOOKUP(UPPER(CONCATENATE($B12," - ",$A12)),'[1]Segurados Civis'!$A$5:$H$2142,6,FALSE),"")</f>
        <v/>
      </c>
      <c r="D12" s="12" t="str">
        <f>IFERROR(VLOOKUP(UPPER(CONCATENATE($B12," - ",$A12)),'[1]Segurados Civis'!$A$5:$H$2142,7,FALSE),"")</f>
        <v/>
      </c>
      <c r="E12" s="12" t="str">
        <f>IFERROR(VLOOKUP(UPPER(CONCATENATE($B12," - ",$A12)),'[1]Segurados Civis'!$A$5:$H$2142,8,FALSE),"")</f>
        <v/>
      </c>
      <c r="F12" s="12" t="str">
        <f t="shared" si="0"/>
        <v/>
      </c>
      <c r="G12" s="3" t="s">
        <v>4</v>
      </c>
      <c r="H12" s="5">
        <v>0</v>
      </c>
      <c r="I12" s="3">
        <v>0</v>
      </c>
      <c r="J12" s="3">
        <v>0</v>
      </c>
      <c r="K12" s="4">
        <v>0</v>
      </c>
      <c r="N12" s="166"/>
      <c r="O12" s="167"/>
    </row>
    <row r="13" spans="1:19" ht="15.75" thickBot="1" x14ac:dyDescent="0.3">
      <c r="A13" s="3" t="s">
        <v>0</v>
      </c>
      <c r="B13" s="5" t="s">
        <v>21</v>
      </c>
      <c r="C13" s="12" t="str">
        <f>IFERROR(VLOOKUP(UPPER(CONCATENATE($B13," - ",$A13)),'[1]Segurados Civis'!$A$5:$H$2142,6,FALSE),"")</f>
        <v/>
      </c>
      <c r="D13" s="12" t="str">
        <f>IFERROR(VLOOKUP(UPPER(CONCATENATE($B13," - ",$A13)),'[1]Segurados Civis'!$A$5:$H$2142,7,FALSE),"")</f>
        <v/>
      </c>
      <c r="E13" s="12" t="str">
        <f>IFERROR(VLOOKUP(UPPER(CONCATENATE($B13," - ",$A13)),'[1]Segurados Civis'!$A$5:$H$2142,8,FALSE),"")</f>
        <v/>
      </c>
      <c r="F13" s="12" t="str">
        <f t="shared" si="0"/>
        <v/>
      </c>
      <c r="G13" s="5" t="s">
        <v>4</v>
      </c>
      <c r="H13" s="5">
        <v>0</v>
      </c>
      <c r="I13" s="3">
        <v>0</v>
      </c>
      <c r="J13" s="3">
        <v>0</v>
      </c>
      <c r="K13" s="4">
        <v>0</v>
      </c>
      <c r="N13" s="157">
        <f>COUNTIF(K2:K24,1)</f>
        <v>0</v>
      </c>
      <c r="O13" s="159"/>
    </row>
    <row r="14" spans="1:19" x14ac:dyDescent="0.25">
      <c r="A14" s="5" t="s">
        <v>0</v>
      </c>
      <c r="B14" s="5" t="s">
        <v>19</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5">
        <v>0</v>
      </c>
      <c r="I14" s="3">
        <v>0</v>
      </c>
      <c r="J14" s="3">
        <v>0</v>
      </c>
      <c r="K14" s="4">
        <v>0</v>
      </c>
    </row>
    <row r="15" spans="1:19" x14ac:dyDescent="0.25">
      <c r="A15" s="3" t="s">
        <v>0</v>
      </c>
      <c r="B15" s="5" t="s">
        <v>23</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5">
        <v>0</v>
      </c>
      <c r="I15" s="3">
        <v>0</v>
      </c>
      <c r="J15" s="3">
        <v>0</v>
      </c>
      <c r="K15" s="4">
        <v>0</v>
      </c>
    </row>
    <row r="16" spans="1:19" x14ac:dyDescent="0.25">
      <c r="A16" s="5" t="s">
        <v>0</v>
      </c>
      <c r="B16" s="5" t="s">
        <v>13</v>
      </c>
      <c r="C16" s="12" t="str">
        <f>IFERROR(VLOOKUP(UPPER(CONCATENATE($B16," - ",$A16)),'[1]Segurados Civis'!$A$5:$H$2142,6,FALSE),"")</f>
        <v/>
      </c>
      <c r="D16" s="12" t="str">
        <f>IFERROR(VLOOKUP(UPPER(CONCATENATE($B16," - ",$A16)),'[1]Segurados Civis'!$A$5:$H$2142,7,FALSE),"")</f>
        <v/>
      </c>
      <c r="E16" s="12" t="str">
        <f>IFERROR(VLOOKUP(UPPER(CONCATENATE($B16," - ",$A16)),'[1]Segurados Civis'!$A$5:$H$2142,8,FALSE),"")</f>
        <v/>
      </c>
      <c r="F16" s="12" t="str">
        <f t="shared" si="0"/>
        <v/>
      </c>
      <c r="G16" s="5" t="s">
        <v>4</v>
      </c>
      <c r="H16" s="5">
        <v>0</v>
      </c>
      <c r="I16" s="3">
        <v>0</v>
      </c>
      <c r="J16" s="3">
        <v>0</v>
      </c>
      <c r="K16" s="4">
        <v>0</v>
      </c>
    </row>
    <row r="17" spans="1:11" x14ac:dyDescent="0.25">
      <c r="A17" s="3" t="s">
        <v>0</v>
      </c>
      <c r="B17" s="3" t="s">
        <v>16</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3" t="s">
        <v>4</v>
      </c>
      <c r="H17" s="5">
        <v>0</v>
      </c>
      <c r="I17" s="3">
        <v>0</v>
      </c>
      <c r="J17" s="3">
        <v>0</v>
      </c>
      <c r="K17" s="4">
        <v>0</v>
      </c>
    </row>
    <row r="18" spans="1:11" x14ac:dyDescent="0.25">
      <c r="A18" s="5" t="s">
        <v>0</v>
      </c>
      <c r="B18" s="5" t="s">
        <v>5</v>
      </c>
      <c r="C18" s="12">
        <f>IFERROR(VLOOKUP(UPPER(CONCATENATE($B18," - ",$A18)),'[1]Segurados Civis'!$A$5:$H$2142,6,FALSE),"")</f>
        <v>5277</v>
      </c>
      <c r="D18" s="12">
        <f>IFERROR(VLOOKUP(UPPER(CONCATENATE($B18," - ",$A18)),'[1]Segurados Civis'!$A$5:$H$2142,7,FALSE),"")</f>
        <v>640</v>
      </c>
      <c r="E18" s="12">
        <f>IFERROR(VLOOKUP(UPPER(CONCATENATE($B18," - ",$A18)),'[1]Segurados Civis'!$A$5:$H$2142,8,FALSE),"")</f>
        <v>84</v>
      </c>
      <c r="F18" s="12">
        <f t="shared" si="0"/>
        <v>6001</v>
      </c>
      <c r="G18" s="5" t="s">
        <v>2</v>
      </c>
      <c r="H18" s="5">
        <v>1</v>
      </c>
      <c r="I18" s="3">
        <v>0</v>
      </c>
      <c r="J18" s="3">
        <v>0</v>
      </c>
      <c r="K18" s="4">
        <v>0</v>
      </c>
    </row>
    <row r="19" spans="1:11" x14ac:dyDescent="0.25">
      <c r="A19" s="3" t="s">
        <v>0</v>
      </c>
      <c r="B19" s="3" t="s">
        <v>24</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3" t="s">
        <v>4</v>
      </c>
      <c r="H19" s="5">
        <v>0</v>
      </c>
      <c r="I19" s="3">
        <v>0</v>
      </c>
      <c r="J19" s="3">
        <v>0</v>
      </c>
      <c r="K19" s="4">
        <v>0</v>
      </c>
    </row>
    <row r="20" spans="1:11" x14ac:dyDescent="0.25">
      <c r="A20" s="5" t="s">
        <v>0</v>
      </c>
      <c r="B20" s="5" t="s">
        <v>25</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5">
        <v>0</v>
      </c>
      <c r="I20" s="3">
        <v>0</v>
      </c>
      <c r="J20" s="3">
        <v>0</v>
      </c>
      <c r="K20" s="4">
        <v>0</v>
      </c>
    </row>
    <row r="21" spans="1:11" x14ac:dyDescent="0.25">
      <c r="A21" s="3" t="s">
        <v>0</v>
      </c>
      <c r="B21" s="3" t="s">
        <v>22</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3" t="s">
        <v>4</v>
      </c>
      <c r="H21" s="5">
        <v>0</v>
      </c>
      <c r="I21" s="3">
        <v>0</v>
      </c>
      <c r="J21" s="3">
        <v>0</v>
      </c>
      <c r="K21" s="4">
        <v>0</v>
      </c>
    </row>
    <row r="22" spans="1:11" x14ac:dyDescent="0.25">
      <c r="A22" s="5" t="s">
        <v>0</v>
      </c>
      <c r="B22" s="3" t="s">
        <v>14</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3" t="s">
        <v>4</v>
      </c>
      <c r="H22" s="5">
        <v>0</v>
      </c>
      <c r="I22" s="3">
        <v>0</v>
      </c>
      <c r="J22" s="3">
        <v>0</v>
      </c>
      <c r="K22" s="4">
        <v>0</v>
      </c>
    </row>
    <row r="23" spans="1:11" x14ac:dyDescent="0.25">
      <c r="A23" s="3" t="s">
        <v>0</v>
      </c>
      <c r="B23" s="5" t="s">
        <v>17</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5">
        <v>0</v>
      </c>
      <c r="I23" s="3">
        <v>0</v>
      </c>
      <c r="J23" s="3">
        <v>0</v>
      </c>
      <c r="K23" s="4">
        <v>0</v>
      </c>
    </row>
    <row r="24" spans="1:11" x14ac:dyDescent="0.25">
      <c r="A24" s="5" t="s">
        <v>0</v>
      </c>
      <c r="B24" s="5" t="s">
        <v>7</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5">
        <v>0</v>
      </c>
      <c r="I24" s="3">
        <v>0</v>
      </c>
      <c r="J24" s="3">
        <v>0</v>
      </c>
      <c r="K24" s="4">
        <v>0</v>
      </c>
    </row>
  </sheetData>
  <autoFilter ref="A1:K1"/>
  <sortState ref="B3:C24">
    <sortCondition ref="B3"/>
  </sortState>
  <mergeCells count="9">
    <mergeCell ref="Q9:S9"/>
    <mergeCell ref="N2:O3"/>
    <mergeCell ref="N4:O4"/>
    <mergeCell ref="N11:O12"/>
    <mergeCell ref="N13:O13"/>
    <mergeCell ref="N7:S7"/>
    <mergeCell ref="N8:P8"/>
    <mergeCell ref="Q8:S8"/>
    <mergeCell ref="N9:P9"/>
  </mergeCells>
  <conditionalFormatting sqref="H2:H24 K2:K24">
    <cfRule type="containsText" dxfId="36" priority="2" operator="containsText" text="1">
      <formula>NOT(ISERROR(SEARCH("1",H2)))</formula>
    </cfRule>
  </conditionalFormatting>
  <conditionalFormatting sqref="I2:J24">
    <cfRule type="containsText" dxfId="35" priority="1" operator="containsText" text="1">
      <formula>NOT(ISERROR(SEARCH("1",I2)))</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7"/>
  <sheetViews>
    <sheetView workbookViewId="0">
      <pane ySplit="1" topLeftCell="A2" activePane="bottomLeft" state="frozen"/>
      <selection activeCell="H38" sqref="H38"/>
      <selection pane="bottomLeft" activeCell="H38" sqref="H38"/>
    </sheetView>
  </sheetViews>
  <sheetFormatPr defaultColWidth="5.7109375" defaultRowHeight="15" x14ac:dyDescent="0.25"/>
  <cols>
    <col min="1" max="1" width="5.5703125" style="1" bestFit="1" customWidth="1"/>
    <col min="2" max="2" width="28.140625" style="1" bestFit="1" customWidth="1"/>
    <col min="3" max="11" width="15.7109375" style="1" customWidth="1"/>
    <col min="12" max="16384" width="5.7109375" style="1"/>
  </cols>
  <sheetData>
    <row r="1" spans="1:22"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5351</v>
      </c>
    </row>
    <row r="2" spans="1:22" x14ac:dyDescent="0.25">
      <c r="A2" s="5" t="s">
        <v>29</v>
      </c>
      <c r="B2" s="5" t="s">
        <v>62</v>
      </c>
      <c r="C2" s="12">
        <f>IFERROR(VLOOKUP(UPPER(CONCATENATE($B2," - ",$A2)),'[1]Segurados Civis'!$A$5:$H$2142,6,FALSE),"")</f>
        <v>27622</v>
      </c>
      <c r="D2" s="12">
        <f>IFERROR(VLOOKUP(UPPER(CONCATENATE($B2," - ",$A2)),'[1]Segurados Civis'!$A$5:$H$2142,7,FALSE),"")</f>
        <v>19864</v>
      </c>
      <c r="E2" s="12">
        <f>IFERROR(VLOOKUP(UPPER(CONCATENATE($B2," - ",$A2)),'[1]Segurados Civis'!$A$5:$H$2142,8,FALSE),"")</f>
        <v>4713</v>
      </c>
      <c r="F2" s="12">
        <f>IF(SUM(C2:E2)=0,"",SUM(C2:E2))</f>
        <v>52199</v>
      </c>
      <c r="G2" s="5" t="s">
        <v>2</v>
      </c>
      <c r="H2" s="3">
        <v>1</v>
      </c>
      <c r="I2" s="3">
        <v>1</v>
      </c>
      <c r="J2" s="3">
        <v>1</v>
      </c>
      <c r="K2" s="3">
        <v>0</v>
      </c>
      <c r="O2" s="160" t="s">
        <v>5354</v>
      </c>
      <c r="P2" s="174"/>
      <c r="Q2" s="174"/>
      <c r="R2" s="161"/>
    </row>
    <row r="3" spans="1:22" ht="15.75" thickBot="1" x14ac:dyDescent="0.3">
      <c r="A3" s="5" t="s">
        <v>29</v>
      </c>
      <c r="B3" s="5" t="s">
        <v>71</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6" si="0">IF(SUM(C3:E3)=0,"",SUM(C3:E3))</f>
        <v/>
      </c>
      <c r="G3" s="5" t="s">
        <v>4</v>
      </c>
      <c r="H3" s="3">
        <v>0</v>
      </c>
      <c r="I3" s="3">
        <v>0</v>
      </c>
      <c r="J3" s="3">
        <v>0</v>
      </c>
      <c r="K3" s="3">
        <v>0</v>
      </c>
      <c r="O3" s="162"/>
      <c r="P3" s="175"/>
      <c r="Q3" s="175"/>
      <c r="R3" s="163"/>
    </row>
    <row r="4" spans="1:22" ht="15.75" thickBot="1" x14ac:dyDescent="0.3">
      <c r="A4" s="5" t="s">
        <v>29</v>
      </c>
      <c r="B4" s="5" t="s">
        <v>52</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O4" s="157">
        <f>COUNTIF(H2:H107,1)</f>
        <v>6</v>
      </c>
      <c r="P4" s="158"/>
      <c r="Q4" s="158"/>
      <c r="R4" s="159"/>
    </row>
    <row r="5" spans="1:22" x14ac:dyDescent="0.25">
      <c r="A5" s="5" t="s">
        <v>29</v>
      </c>
      <c r="B5" s="5" t="s">
        <v>100</v>
      </c>
      <c r="C5" s="12">
        <f>IFERROR(VLOOKUP(UPPER(CONCATENATE($B5," - ",$A5)),'[1]Segurados Civis'!$A$5:$H$2142,6,FALSE),"")</f>
        <v>4611</v>
      </c>
      <c r="D5" s="12">
        <f>IFERROR(VLOOKUP(UPPER(CONCATENATE($B5," - ",$A5)),'[1]Segurados Civis'!$A$5:$H$2142,7,FALSE),"")</f>
        <v>1833</v>
      </c>
      <c r="E5" s="12">
        <f>IFERROR(VLOOKUP(UPPER(CONCATENATE($B5," - ",$A5)),'[1]Segurados Civis'!$A$5:$H$2142,8,FALSE),"")</f>
        <v>469</v>
      </c>
      <c r="F5" s="12">
        <f t="shared" si="0"/>
        <v>6913</v>
      </c>
      <c r="G5" s="5" t="s">
        <v>2</v>
      </c>
      <c r="H5" s="3">
        <v>0</v>
      </c>
      <c r="I5" s="3">
        <v>0</v>
      </c>
      <c r="J5" s="3">
        <v>0</v>
      </c>
      <c r="K5" s="3">
        <v>0</v>
      </c>
    </row>
    <row r="6" spans="1:22" ht="15.75" thickBot="1" x14ac:dyDescent="0.3">
      <c r="A6" s="5" t="s">
        <v>29</v>
      </c>
      <c r="B6" s="5" t="s">
        <v>116</v>
      </c>
      <c r="C6" s="12">
        <f>IFERROR(VLOOKUP(UPPER(CONCATENATE($B6," - ",$A6)),'[1]Segurados Civis'!$A$5:$H$2142,6,FALSE),"")</f>
        <v>1474</v>
      </c>
      <c r="D6" s="12">
        <f>IFERROR(VLOOKUP(UPPER(CONCATENATE($B6," - ",$A6)),'[1]Segurados Civis'!$A$5:$H$2142,7,FALSE),"")</f>
        <v>472</v>
      </c>
      <c r="E6" s="12">
        <f>IFERROR(VLOOKUP(UPPER(CONCATENATE($B6," - ",$A6)),'[1]Segurados Civis'!$A$5:$H$2142,8,FALSE),"")</f>
        <v>118</v>
      </c>
      <c r="F6" s="12">
        <f t="shared" si="0"/>
        <v>2064</v>
      </c>
      <c r="G6" s="5" t="s">
        <v>2</v>
      </c>
      <c r="H6" s="3">
        <v>1</v>
      </c>
      <c r="I6" s="3">
        <v>1</v>
      </c>
      <c r="J6" s="3">
        <v>1</v>
      </c>
      <c r="K6" s="3">
        <v>0</v>
      </c>
    </row>
    <row r="7" spans="1:22" ht="15" customHeight="1" thickBot="1" x14ac:dyDescent="0.3">
      <c r="A7" s="5" t="s">
        <v>29</v>
      </c>
      <c r="B7" s="5" t="s">
        <v>83</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2</v>
      </c>
      <c r="H7" s="3">
        <v>0</v>
      </c>
      <c r="I7" s="3">
        <v>0</v>
      </c>
      <c r="J7" s="3">
        <v>0</v>
      </c>
      <c r="K7" s="3">
        <v>0</v>
      </c>
      <c r="O7" s="168" t="s">
        <v>5355</v>
      </c>
      <c r="P7" s="169"/>
      <c r="Q7" s="169"/>
      <c r="R7" s="169"/>
      <c r="S7" s="169"/>
      <c r="T7" s="169"/>
      <c r="U7" s="169"/>
      <c r="V7" s="170"/>
    </row>
    <row r="8" spans="1:22" ht="15.75" thickBot="1" x14ac:dyDescent="0.3">
      <c r="A8" s="5" t="s">
        <v>29</v>
      </c>
      <c r="B8" s="5" t="s">
        <v>84</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O8" s="171" t="s">
        <v>5362</v>
      </c>
      <c r="P8" s="172"/>
      <c r="Q8" s="172"/>
      <c r="R8" s="173"/>
      <c r="S8" s="168" t="s">
        <v>5363</v>
      </c>
      <c r="T8" s="169"/>
      <c r="U8" s="169"/>
      <c r="V8" s="170"/>
    </row>
    <row r="9" spans="1:22" ht="15.75" thickBot="1" x14ac:dyDescent="0.3">
      <c r="A9" s="5" t="s">
        <v>29</v>
      </c>
      <c r="B9" s="5" t="s">
        <v>132</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2</v>
      </c>
      <c r="H9" s="3">
        <v>0</v>
      </c>
      <c r="I9" s="3">
        <v>0</v>
      </c>
      <c r="J9" s="3">
        <v>0</v>
      </c>
      <c r="K9" s="3">
        <v>0</v>
      </c>
      <c r="O9" s="157">
        <f>COUNTIF(I2:I107,1)</f>
        <v>4</v>
      </c>
      <c r="P9" s="158"/>
      <c r="Q9" s="158"/>
      <c r="R9" s="159"/>
      <c r="S9" s="157">
        <f>COUNTIF(J2:J107,1)</f>
        <v>4</v>
      </c>
      <c r="T9" s="158"/>
      <c r="U9" s="158"/>
      <c r="V9" s="159"/>
    </row>
    <row r="10" spans="1:22" ht="15.75" thickBot="1" x14ac:dyDescent="0.3">
      <c r="A10" s="5" t="s">
        <v>29</v>
      </c>
      <c r="B10" s="5" t="s">
        <v>131</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2</v>
      </c>
      <c r="H10" s="3">
        <v>0</v>
      </c>
      <c r="I10" s="3">
        <v>0</v>
      </c>
      <c r="J10" s="3">
        <v>0</v>
      </c>
      <c r="K10" s="3">
        <v>0</v>
      </c>
    </row>
    <row r="11" spans="1:22" x14ac:dyDescent="0.25">
      <c r="A11" s="5" t="s">
        <v>29</v>
      </c>
      <c r="B11" s="5" t="s">
        <v>106</v>
      </c>
      <c r="C11" s="12">
        <f>IFERROR(VLOOKUP(UPPER(CONCATENATE($B11," - ",$A11)),'[1]Segurados Civis'!$A$5:$H$2142,6,FALSE),"")</f>
        <v>225</v>
      </c>
      <c r="D11" s="12">
        <f>IFERROR(VLOOKUP(UPPER(CONCATENATE($B11," - ",$A11)),'[1]Segurados Civis'!$A$5:$H$2142,7,FALSE),"")</f>
        <v>0</v>
      </c>
      <c r="E11" s="12">
        <f>IFERROR(VLOOKUP(UPPER(CONCATENATE($B11," - ",$A11)),'[1]Segurados Civis'!$A$5:$H$2142,8,FALSE),"")</f>
        <v>0</v>
      </c>
      <c r="F11" s="12">
        <f t="shared" si="0"/>
        <v>225</v>
      </c>
      <c r="G11" s="5" t="s">
        <v>2</v>
      </c>
      <c r="H11" s="3">
        <v>0</v>
      </c>
      <c r="I11" s="3">
        <v>0</v>
      </c>
      <c r="J11" s="3">
        <v>0</v>
      </c>
      <c r="K11" s="3">
        <v>0</v>
      </c>
      <c r="O11" s="164" t="s">
        <v>5352</v>
      </c>
      <c r="P11" s="176"/>
      <c r="Q11" s="176"/>
      <c r="R11" s="165"/>
    </row>
    <row r="12" spans="1:22" ht="15.75" thickBot="1" x14ac:dyDescent="0.3">
      <c r="A12" s="5" t="s">
        <v>29</v>
      </c>
      <c r="B12" s="5" t="s">
        <v>109</v>
      </c>
      <c r="C12" s="12">
        <f>IFERROR(VLOOKUP(UPPER(CONCATENATE($B12," - ",$A12)),'[1]Segurados Civis'!$A$5:$H$2142,6,FALSE),"")</f>
        <v>894</v>
      </c>
      <c r="D12" s="12">
        <f>IFERROR(VLOOKUP(UPPER(CONCATENATE($B12," - ",$A12)),'[1]Segurados Civis'!$A$5:$H$2142,7,FALSE),"")</f>
        <v>132</v>
      </c>
      <c r="E12" s="12">
        <f>IFERROR(VLOOKUP(UPPER(CONCATENATE($B12," - ",$A12)),'[1]Segurados Civis'!$A$5:$H$2142,8,FALSE),"")</f>
        <v>23</v>
      </c>
      <c r="F12" s="12">
        <f t="shared" si="0"/>
        <v>1049</v>
      </c>
      <c r="G12" s="5" t="s">
        <v>2</v>
      </c>
      <c r="H12" s="3">
        <v>0</v>
      </c>
      <c r="I12" s="3">
        <v>0</v>
      </c>
      <c r="J12" s="3">
        <v>0</v>
      </c>
      <c r="K12" s="3">
        <v>0</v>
      </c>
      <c r="O12" s="166"/>
      <c r="P12" s="177"/>
      <c r="Q12" s="177"/>
      <c r="R12" s="167"/>
    </row>
    <row r="13" spans="1:22" ht="15.75" thickBot="1" x14ac:dyDescent="0.3">
      <c r="A13" s="5" t="s">
        <v>29</v>
      </c>
      <c r="B13" s="5" t="s">
        <v>82</v>
      </c>
      <c r="C13" s="12">
        <f>IFERROR(VLOOKUP(UPPER(CONCATENATE($B13," - ",$A13)),'[1]Segurados Civis'!$A$5:$H$2142,6,FALSE),"")</f>
        <v>421</v>
      </c>
      <c r="D13" s="12">
        <f>IFERROR(VLOOKUP(UPPER(CONCATENATE($B13," - ",$A13)),'[1]Segurados Civis'!$A$5:$H$2142,7,FALSE),"")</f>
        <v>0</v>
      </c>
      <c r="E13" s="12">
        <f>IFERROR(VLOOKUP(UPPER(CONCATENATE($B13," - ",$A13)),'[1]Segurados Civis'!$A$5:$H$2142,8,FALSE),"")</f>
        <v>0</v>
      </c>
      <c r="F13" s="12">
        <f t="shared" si="0"/>
        <v>421</v>
      </c>
      <c r="G13" s="5" t="s">
        <v>2</v>
      </c>
      <c r="H13" s="3">
        <v>0</v>
      </c>
      <c r="I13" s="3">
        <v>0</v>
      </c>
      <c r="J13" s="3">
        <v>0</v>
      </c>
      <c r="K13" s="3">
        <v>0</v>
      </c>
      <c r="O13" s="157">
        <f>COUNTIF(K2:K107,1)</f>
        <v>2</v>
      </c>
      <c r="P13" s="158"/>
      <c r="Q13" s="158"/>
      <c r="R13" s="159"/>
    </row>
    <row r="14" spans="1:22" x14ac:dyDescent="0.25">
      <c r="A14" s="5" t="s">
        <v>29</v>
      </c>
      <c r="B14" s="5" t="s">
        <v>45</v>
      </c>
      <c r="C14" s="12">
        <f>IFERROR(VLOOKUP(UPPER(CONCATENATE($B14," - ",$A14)),'[1]Segurados Civis'!$A$5:$H$2142,6,FALSE),"")</f>
        <v>285</v>
      </c>
      <c r="D14" s="12">
        <f>IFERROR(VLOOKUP(UPPER(CONCATENATE($B14," - ",$A14)),'[1]Segurados Civis'!$A$5:$H$2142,7,FALSE),"")</f>
        <v>58</v>
      </c>
      <c r="E14" s="12">
        <f>IFERROR(VLOOKUP(UPPER(CONCATENATE($B14," - ",$A14)),'[1]Segurados Civis'!$A$5:$H$2142,8,FALSE),"")</f>
        <v>1</v>
      </c>
      <c r="F14" s="12">
        <f t="shared" si="0"/>
        <v>344</v>
      </c>
      <c r="G14" s="5" t="s">
        <v>2</v>
      </c>
      <c r="H14" s="3">
        <v>0</v>
      </c>
      <c r="I14" s="3">
        <v>0</v>
      </c>
      <c r="J14" s="3">
        <v>0</v>
      </c>
      <c r="K14" s="3">
        <v>0</v>
      </c>
    </row>
    <row r="15" spans="1:22" x14ac:dyDescent="0.25">
      <c r="A15" s="5" t="s">
        <v>29</v>
      </c>
      <c r="B15" s="5" t="s">
        <v>87</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2</v>
      </c>
      <c r="H15" s="3">
        <v>0</v>
      </c>
      <c r="I15" s="3">
        <v>0</v>
      </c>
      <c r="J15" s="3">
        <v>0</v>
      </c>
      <c r="K15" s="3">
        <v>0</v>
      </c>
    </row>
    <row r="16" spans="1:22" x14ac:dyDescent="0.25">
      <c r="A16" s="5" t="s">
        <v>29</v>
      </c>
      <c r="B16" s="5" t="s">
        <v>65</v>
      </c>
      <c r="C16" s="12">
        <f>IFERROR(VLOOKUP(UPPER(CONCATENATE($B16," - ",$A16)),'[1]Segurados Civis'!$A$5:$H$2142,6,FALSE),"")</f>
        <v>311</v>
      </c>
      <c r="D16" s="12">
        <f>IFERROR(VLOOKUP(UPPER(CONCATENATE($B16," - ",$A16)),'[1]Segurados Civis'!$A$5:$H$2142,7,FALSE),"")</f>
        <v>0</v>
      </c>
      <c r="E16" s="12">
        <f>IFERROR(VLOOKUP(UPPER(CONCATENATE($B16," - ",$A16)),'[1]Segurados Civis'!$A$5:$H$2142,8,FALSE),"")</f>
        <v>1</v>
      </c>
      <c r="F16" s="12">
        <f t="shared" si="0"/>
        <v>312</v>
      </c>
      <c r="G16" s="5" t="s">
        <v>2</v>
      </c>
      <c r="H16" s="3">
        <v>0</v>
      </c>
      <c r="I16" s="3">
        <v>1</v>
      </c>
      <c r="J16" s="3">
        <v>0</v>
      </c>
      <c r="K16" s="3">
        <v>0</v>
      </c>
    </row>
    <row r="17" spans="1:11" x14ac:dyDescent="0.25">
      <c r="A17" s="5" t="s">
        <v>29</v>
      </c>
      <c r="B17" s="5" t="s">
        <v>113</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2</v>
      </c>
      <c r="H17" s="3">
        <v>0</v>
      </c>
      <c r="I17" s="3">
        <v>0</v>
      </c>
      <c r="J17" s="3">
        <v>0</v>
      </c>
      <c r="K17" s="3">
        <v>0</v>
      </c>
    </row>
    <row r="18" spans="1:11" x14ac:dyDescent="0.25">
      <c r="A18" s="5" t="s">
        <v>29</v>
      </c>
      <c r="B18" s="5" t="s">
        <v>129</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4</v>
      </c>
      <c r="H18" s="3">
        <v>0</v>
      </c>
      <c r="I18" s="3">
        <v>0</v>
      </c>
      <c r="J18" s="3">
        <v>0</v>
      </c>
      <c r="K18" s="3">
        <v>0</v>
      </c>
    </row>
    <row r="19" spans="1:11" x14ac:dyDescent="0.25">
      <c r="A19" s="5" t="s">
        <v>29</v>
      </c>
      <c r="B19" s="5" t="s">
        <v>97</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2</v>
      </c>
      <c r="H19" s="3">
        <v>0</v>
      </c>
      <c r="I19" s="3">
        <v>0</v>
      </c>
      <c r="J19" s="3">
        <v>0</v>
      </c>
      <c r="K19" s="3">
        <v>0</v>
      </c>
    </row>
    <row r="20" spans="1:11" x14ac:dyDescent="0.25">
      <c r="A20" s="5" t="s">
        <v>29</v>
      </c>
      <c r="B20" s="5" t="s">
        <v>97</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2</v>
      </c>
      <c r="H20" s="3">
        <v>0</v>
      </c>
      <c r="I20" s="3">
        <v>0</v>
      </c>
      <c r="J20" s="3">
        <v>0</v>
      </c>
      <c r="K20" s="3">
        <v>0</v>
      </c>
    </row>
    <row r="21" spans="1:11" x14ac:dyDescent="0.25">
      <c r="A21" s="5" t="s">
        <v>29</v>
      </c>
      <c r="B21" s="5" t="s">
        <v>92</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29</v>
      </c>
      <c r="B22" s="5" t="s">
        <v>66</v>
      </c>
      <c r="C22" s="12" t="str">
        <f>IFERROR(VLOOKUP(UPPER(CONCATENATE($B22," - ",$A22)),'[1]Segurados Civis'!$A$5:$H$2142,6,FALSE),"")</f>
        <v/>
      </c>
      <c r="D22" s="12" t="str">
        <f>IFERROR(VLOOKUP(UPPER(CONCATENATE($B22," - ",$A22)),'[1]Segurados Civis'!$A$5:$H$2142,7,FALSE),"")</f>
        <v/>
      </c>
      <c r="E22" s="12" t="str">
        <f>IFERROR(VLOOKUP(UPPER(CONCATENATE($B22," - ",$A22)),'[1]Segurados Civis'!$A$5:$H$2142,8,FALSE),"")</f>
        <v/>
      </c>
      <c r="F22" s="12" t="str">
        <f t="shared" si="0"/>
        <v/>
      </c>
      <c r="G22" s="5" t="s">
        <v>2</v>
      </c>
      <c r="H22" s="3">
        <v>0</v>
      </c>
      <c r="I22" s="3">
        <v>0</v>
      </c>
      <c r="J22" s="3">
        <v>0</v>
      </c>
      <c r="K22" s="3">
        <v>0</v>
      </c>
    </row>
    <row r="23" spans="1:11" x14ac:dyDescent="0.25">
      <c r="A23" s="5" t="s">
        <v>29</v>
      </c>
      <c r="B23" s="5" t="s">
        <v>121</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2</v>
      </c>
      <c r="H23" s="3">
        <v>0</v>
      </c>
      <c r="I23" s="3">
        <v>0</v>
      </c>
      <c r="J23" s="3">
        <v>0</v>
      </c>
      <c r="K23" s="3">
        <v>0</v>
      </c>
    </row>
    <row r="24" spans="1:11" x14ac:dyDescent="0.25">
      <c r="A24" s="5" t="s">
        <v>29</v>
      </c>
      <c r="B24" s="5" t="s">
        <v>35</v>
      </c>
      <c r="C24" s="12">
        <f>IFERROR(VLOOKUP(UPPER(CONCATENATE($B24," - ",$A24)),'[1]Segurados Civis'!$A$5:$H$2142,6,FALSE),"")</f>
        <v>437</v>
      </c>
      <c r="D24" s="12">
        <f>IFERROR(VLOOKUP(UPPER(CONCATENATE($B24," - ",$A24)),'[1]Segurados Civis'!$A$5:$H$2142,7,FALSE),"")</f>
        <v>98</v>
      </c>
      <c r="E24" s="12">
        <f>IFERROR(VLOOKUP(UPPER(CONCATENATE($B24," - ",$A24)),'[1]Segurados Civis'!$A$5:$H$2142,8,FALSE),"")</f>
        <v>17</v>
      </c>
      <c r="F24" s="12">
        <f t="shared" si="0"/>
        <v>552</v>
      </c>
      <c r="G24" s="5" t="s">
        <v>2</v>
      </c>
      <c r="H24" s="3">
        <v>0</v>
      </c>
      <c r="I24" s="3">
        <v>0</v>
      </c>
      <c r="J24" s="3">
        <v>0</v>
      </c>
      <c r="K24" s="3">
        <v>0</v>
      </c>
    </row>
    <row r="25" spans="1:11" x14ac:dyDescent="0.25">
      <c r="A25" s="5" t="s">
        <v>29</v>
      </c>
      <c r="B25" s="5" t="s">
        <v>110</v>
      </c>
      <c r="C25" s="12">
        <f>IFERROR(VLOOKUP(UPPER(CONCATENATE($B25," - ",$A25)),'[1]Segurados Civis'!$A$5:$H$2142,6,FALSE),"")</f>
        <v>594</v>
      </c>
      <c r="D25" s="12">
        <f>IFERROR(VLOOKUP(UPPER(CONCATENATE($B25," - ",$A25)),'[1]Segurados Civis'!$A$5:$H$2142,7,FALSE),"")</f>
        <v>218</v>
      </c>
      <c r="E25" s="12">
        <f>IFERROR(VLOOKUP(UPPER(CONCATENATE($B25," - ",$A25)),'[1]Segurados Civis'!$A$5:$H$2142,8,FALSE),"")</f>
        <v>73</v>
      </c>
      <c r="F25" s="12">
        <f t="shared" si="0"/>
        <v>885</v>
      </c>
      <c r="G25" s="5" t="s">
        <v>2</v>
      </c>
      <c r="H25" s="3">
        <v>0</v>
      </c>
      <c r="I25" s="3">
        <v>0</v>
      </c>
      <c r="J25" s="3">
        <v>0</v>
      </c>
      <c r="K25" s="3">
        <v>0</v>
      </c>
    </row>
    <row r="26" spans="1:11" x14ac:dyDescent="0.25">
      <c r="A26" s="5" t="s">
        <v>29</v>
      </c>
      <c r="B26" s="5" t="s">
        <v>107</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2</v>
      </c>
      <c r="H26" s="3">
        <v>0</v>
      </c>
      <c r="I26" s="3">
        <v>0</v>
      </c>
      <c r="J26" s="3">
        <v>0</v>
      </c>
      <c r="K26" s="3">
        <v>0</v>
      </c>
    </row>
    <row r="27" spans="1:11" x14ac:dyDescent="0.25">
      <c r="A27" s="5" t="s">
        <v>29</v>
      </c>
      <c r="B27" s="5" t="s">
        <v>51</v>
      </c>
      <c r="C27" s="12">
        <f>IFERROR(VLOOKUP(UPPER(CONCATENATE($B27," - ",$A27)),'[1]Segurados Civis'!$A$5:$H$2142,6,FALSE),"")</f>
        <v>1280</v>
      </c>
      <c r="D27" s="12">
        <f>IFERROR(VLOOKUP(UPPER(CONCATENATE($B27," - ",$A27)),'[1]Segurados Civis'!$A$5:$H$2142,7,FALSE),"")</f>
        <v>0</v>
      </c>
      <c r="E27" s="12">
        <f>IFERROR(VLOOKUP(UPPER(CONCATENATE($B27," - ",$A27)),'[1]Segurados Civis'!$A$5:$H$2142,8,FALSE),"")</f>
        <v>0</v>
      </c>
      <c r="F27" s="12">
        <f t="shared" si="0"/>
        <v>1280</v>
      </c>
      <c r="G27" s="5" t="s">
        <v>2</v>
      </c>
      <c r="H27" s="3">
        <v>0</v>
      </c>
      <c r="I27" s="3">
        <v>0</v>
      </c>
      <c r="J27" s="3">
        <v>0</v>
      </c>
      <c r="K27" s="3">
        <v>0</v>
      </c>
    </row>
    <row r="28" spans="1:11" x14ac:dyDescent="0.25">
      <c r="A28" s="5" t="s">
        <v>29</v>
      </c>
      <c r="B28" s="5" t="s">
        <v>126</v>
      </c>
      <c r="C28" s="12">
        <f>IFERROR(VLOOKUP(UPPER(CONCATENATE($B28," - ",$A28)),'[1]Segurados Civis'!$A$5:$H$2142,6,FALSE),"")</f>
        <v>669</v>
      </c>
      <c r="D28" s="12">
        <f>IFERROR(VLOOKUP(UPPER(CONCATENATE($B28," - ",$A28)),'[1]Segurados Civis'!$A$5:$H$2142,7,FALSE),"")</f>
        <v>150</v>
      </c>
      <c r="E28" s="12">
        <f>IFERROR(VLOOKUP(UPPER(CONCATENATE($B28," - ",$A28)),'[1]Segurados Civis'!$A$5:$H$2142,8,FALSE),"")</f>
        <v>19</v>
      </c>
      <c r="F28" s="12">
        <f t="shared" si="0"/>
        <v>838</v>
      </c>
      <c r="G28" s="5" t="s">
        <v>2</v>
      </c>
      <c r="H28" s="3">
        <v>0</v>
      </c>
      <c r="I28" s="3">
        <v>0</v>
      </c>
      <c r="J28" s="3">
        <v>0</v>
      </c>
      <c r="K28" s="3">
        <v>0</v>
      </c>
    </row>
    <row r="29" spans="1:11" x14ac:dyDescent="0.25">
      <c r="A29" s="5" t="s">
        <v>29</v>
      </c>
      <c r="B29" s="5" t="s">
        <v>50</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29</v>
      </c>
      <c r="B30" s="5" t="s">
        <v>37</v>
      </c>
      <c r="C30" s="12" t="str">
        <f>IFERROR(VLOOKUP(UPPER(CONCATENATE($B30," - ",$A30)),'[1]Segurados Civis'!$A$5:$H$2142,6,FALSE),"")</f>
        <v/>
      </c>
      <c r="D30" s="12" t="str">
        <f>IFERROR(VLOOKUP(UPPER(CONCATENATE($B30," - ",$A30)),'[1]Segurados Civis'!$A$5:$H$2142,7,FALSE),"")</f>
        <v/>
      </c>
      <c r="E30" s="12" t="str">
        <f>IFERROR(VLOOKUP(UPPER(CONCATENATE($B30," - ",$A30)),'[1]Segurados Civis'!$A$5:$H$2142,8,FALSE),"")</f>
        <v/>
      </c>
      <c r="F30" s="12" t="str">
        <f t="shared" si="0"/>
        <v/>
      </c>
      <c r="G30" s="5" t="s">
        <v>4</v>
      </c>
      <c r="H30" s="3">
        <v>0</v>
      </c>
      <c r="I30" s="3">
        <v>0</v>
      </c>
      <c r="J30" s="3">
        <v>0</v>
      </c>
      <c r="K30" s="3">
        <v>0</v>
      </c>
    </row>
    <row r="31" spans="1:11" x14ac:dyDescent="0.25">
      <c r="A31" s="5" t="s">
        <v>29</v>
      </c>
      <c r="B31" s="5" t="s">
        <v>79</v>
      </c>
      <c r="C31" s="12" t="str">
        <f>IFERROR(VLOOKUP(UPPER(CONCATENATE($B31," - ",$A31)),'[1]Segurados Civis'!$A$5:$H$2142,6,FALSE),"")</f>
        <v/>
      </c>
      <c r="D31" s="12" t="str">
        <f>IFERROR(VLOOKUP(UPPER(CONCATENATE($B31," - ",$A31)),'[1]Segurados Civis'!$A$5:$H$2142,7,FALSE),"")</f>
        <v/>
      </c>
      <c r="E31" s="12" t="str">
        <f>IFERROR(VLOOKUP(UPPER(CONCATENATE($B31," - ",$A31)),'[1]Segurados Civis'!$A$5:$H$2142,8,FALSE),"")</f>
        <v/>
      </c>
      <c r="F31" s="12" t="str">
        <f t="shared" si="0"/>
        <v/>
      </c>
      <c r="G31" s="5" t="s">
        <v>4</v>
      </c>
      <c r="H31" s="3">
        <v>0</v>
      </c>
      <c r="I31" s="3">
        <v>0</v>
      </c>
      <c r="J31" s="3">
        <v>0</v>
      </c>
      <c r="K31" s="3">
        <v>0</v>
      </c>
    </row>
    <row r="32" spans="1:11" x14ac:dyDescent="0.25">
      <c r="A32" s="5" t="s">
        <v>29</v>
      </c>
      <c r="B32" s="5" t="s">
        <v>85</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29</v>
      </c>
      <c r="B33" s="5" t="s">
        <v>72</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v>0</v>
      </c>
      <c r="K33" s="3">
        <v>0</v>
      </c>
    </row>
    <row r="34" spans="1:11" x14ac:dyDescent="0.25">
      <c r="A34" s="5" t="s">
        <v>29</v>
      </c>
      <c r="B34" s="5" t="s">
        <v>114</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2</v>
      </c>
      <c r="H34" s="3">
        <v>0</v>
      </c>
      <c r="I34" s="3">
        <v>0</v>
      </c>
      <c r="J34" s="3">
        <v>0</v>
      </c>
      <c r="K34" s="3">
        <v>0</v>
      </c>
    </row>
    <row r="35" spans="1:11" x14ac:dyDescent="0.25">
      <c r="A35" s="5" t="s">
        <v>29</v>
      </c>
      <c r="B35" s="5" t="s">
        <v>42</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2</v>
      </c>
      <c r="H35" s="3">
        <v>0</v>
      </c>
      <c r="I35" s="3">
        <v>0</v>
      </c>
      <c r="J35" s="3">
        <v>0</v>
      </c>
      <c r="K35" s="3">
        <v>0</v>
      </c>
    </row>
    <row r="36" spans="1:11" x14ac:dyDescent="0.25">
      <c r="A36" s="5" t="s">
        <v>29</v>
      </c>
      <c r="B36" s="5" t="s">
        <v>78</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29</v>
      </c>
      <c r="B37" s="5" t="s">
        <v>108</v>
      </c>
      <c r="C37" s="12">
        <f>IFERROR(VLOOKUP(UPPER(CONCATENATE($B37," - ",$A37)),'[1]Segurados Civis'!$A$5:$H$2142,6,FALSE),"")</f>
        <v>1585</v>
      </c>
      <c r="D37" s="12">
        <f>IFERROR(VLOOKUP(UPPER(CONCATENATE($B37," - ",$A37)),'[1]Segurados Civis'!$A$5:$H$2142,7,FALSE),"")</f>
        <v>0</v>
      </c>
      <c r="E37" s="12">
        <f>IFERROR(VLOOKUP(UPPER(CONCATENATE($B37," - ",$A37)),'[1]Segurados Civis'!$A$5:$H$2142,8,FALSE),"")</f>
        <v>0</v>
      </c>
      <c r="F37" s="12">
        <f t="shared" si="0"/>
        <v>1585</v>
      </c>
      <c r="G37" s="5" t="s">
        <v>2</v>
      </c>
      <c r="H37" s="3">
        <v>0</v>
      </c>
      <c r="I37" s="3">
        <v>0</v>
      </c>
      <c r="J37" s="3">
        <v>0</v>
      </c>
      <c r="K37" s="3">
        <v>0</v>
      </c>
    </row>
    <row r="38" spans="1:11" x14ac:dyDescent="0.25">
      <c r="A38" s="5" t="s">
        <v>29</v>
      </c>
      <c r="B38" s="5" t="s">
        <v>81</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4</v>
      </c>
      <c r="H38" s="3">
        <v>0</v>
      </c>
      <c r="I38" s="3">
        <v>0</v>
      </c>
      <c r="J38" s="3">
        <v>0</v>
      </c>
      <c r="K38" s="3">
        <v>0</v>
      </c>
    </row>
    <row r="39" spans="1:11" x14ac:dyDescent="0.25">
      <c r="A39" s="5" t="s">
        <v>29</v>
      </c>
      <c r="B39" s="5" t="s">
        <v>55</v>
      </c>
      <c r="C39" s="12">
        <f>IFERROR(VLOOKUP(UPPER(CONCATENATE($B39," - ",$A39)),'[1]Segurados Civis'!$A$5:$H$2142,6,FALSE),"")</f>
        <v>518</v>
      </c>
      <c r="D39" s="12">
        <f>IFERROR(VLOOKUP(UPPER(CONCATENATE($B39," - ",$A39)),'[1]Segurados Civis'!$A$5:$H$2142,7,FALSE),"")</f>
        <v>123</v>
      </c>
      <c r="E39" s="12">
        <f>IFERROR(VLOOKUP(UPPER(CONCATENATE($B39," - ",$A39)),'[1]Segurados Civis'!$A$5:$H$2142,8,FALSE),"")</f>
        <v>15</v>
      </c>
      <c r="F39" s="12">
        <f t="shared" si="0"/>
        <v>656</v>
      </c>
      <c r="G39" s="5" t="s">
        <v>2</v>
      </c>
      <c r="H39" s="3">
        <v>0</v>
      </c>
      <c r="I39" s="3">
        <v>0</v>
      </c>
      <c r="J39" s="3">
        <v>0</v>
      </c>
      <c r="K39" s="3">
        <v>0</v>
      </c>
    </row>
    <row r="40" spans="1:11" x14ac:dyDescent="0.25">
      <c r="A40" s="5" t="s">
        <v>29</v>
      </c>
      <c r="B40" s="5" t="s">
        <v>38</v>
      </c>
      <c r="C40" s="12" t="str">
        <f>IFERROR(VLOOKUP(UPPER(CONCATENATE($B40," - ",$A40)),'[1]Segurados Civis'!$A$5:$H$2142,6,FALSE),"")</f>
        <v/>
      </c>
      <c r="D40" s="12" t="str">
        <f>IFERROR(VLOOKUP(UPPER(CONCATENATE($B40," - ",$A40)),'[1]Segurados Civis'!$A$5:$H$2142,7,FALSE),"")</f>
        <v/>
      </c>
      <c r="E40" s="12" t="str">
        <f>IFERROR(VLOOKUP(UPPER(CONCATENATE($B40," - ",$A40)),'[1]Segurados Civis'!$A$5:$H$2142,8,FALSE),"")</f>
        <v/>
      </c>
      <c r="F40" s="12" t="str">
        <f t="shared" si="0"/>
        <v/>
      </c>
      <c r="G40" s="5" t="s">
        <v>4</v>
      </c>
      <c r="H40" s="3">
        <v>0</v>
      </c>
      <c r="I40" s="3">
        <v>0</v>
      </c>
      <c r="J40" s="3">
        <v>0</v>
      </c>
      <c r="K40" s="3">
        <v>0</v>
      </c>
    </row>
    <row r="41" spans="1:11" x14ac:dyDescent="0.25">
      <c r="A41" s="5" t="s">
        <v>29</v>
      </c>
      <c r="B41" s="5" t="s">
        <v>80</v>
      </c>
      <c r="C41" s="12">
        <f>IFERROR(VLOOKUP(UPPER(CONCATENATE($B41," - ",$A41)),'[1]Segurados Civis'!$A$5:$H$2142,6,FALSE),"")</f>
        <v>391</v>
      </c>
      <c r="D41" s="12">
        <f>IFERROR(VLOOKUP(UPPER(CONCATENATE($B41," - ",$A41)),'[1]Segurados Civis'!$A$5:$H$2142,7,FALSE),"")</f>
        <v>0</v>
      </c>
      <c r="E41" s="12">
        <f>IFERROR(VLOOKUP(UPPER(CONCATENATE($B41," - ",$A41)),'[1]Segurados Civis'!$A$5:$H$2142,8,FALSE),"")</f>
        <v>0</v>
      </c>
      <c r="F41" s="12">
        <f t="shared" si="0"/>
        <v>391</v>
      </c>
      <c r="G41" s="5" t="s">
        <v>2</v>
      </c>
      <c r="H41" s="3">
        <v>0</v>
      </c>
      <c r="I41" s="3">
        <v>0</v>
      </c>
      <c r="J41" s="3">
        <v>0</v>
      </c>
      <c r="K41" s="3">
        <v>0</v>
      </c>
    </row>
    <row r="42" spans="1:11" x14ac:dyDescent="0.25">
      <c r="A42" s="5" t="s">
        <v>29</v>
      </c>
      <c r="B42" s="5" t="s">
        <v>46</v>
      </c>
      <c r="C42" s="12" t="str">
        <f>IFERROR(VLOOKUP(UPPER(CONCATENATE($B42," - ",$A42)),'[1]Segurados Civis'!$A$5:$H$2142,6,FALSE),"")</f>
        <v/>
      </c>
      <c r="D42" s="12" t="str">
        <f>IFERROR(VLOOKUP(UPPER(CONCATENATE($B42," - ",$A42)),'[1]Segurados Civis'!$A$5:$H$2142,7,FALSE),"")</f>
        <v/>
      </c>
      <c r="E42" s="12" t="str">
        <f>IFERROR(VLOOKUP(UPPER(CONCATENATE($B42," - ",$A42)),'[1]Segurados Civis'!$A$5:$H$2142,8,FALSE),"")</f>
        <v/>
      </c>
      <c r="F42" s="12" t="str">
        <f t="shared" si="0"/>
        <v/>
      </c>
      <c r="G42" s="5" t="s">
        <v>2</v>
      </c>
      <c r="H42" s="3">
        <v>0</v>
      </c>
      <c r="I42" s="3">
        <v>0</v>
      </c>
      <c r="J42" s="3">
        <v>0</v>
      </c>
      <c r="K42" s="3">
        <v>0</v>
      </c>
    </row>
    <row r="43" spans="1:11" x14ac:dyDescent="0.25">
      <c r="A43" s="5" t="s">
        <v>29</v>
      </c>
      <c r="B43" s="5" t="s">
        <v>47</v>
      </c>
      <c r="C43" s="12">
        <f>IFERROR(VLOOKUP(UPPER(CONCATENATE($B43," - ",$A43)),'[1]Segurados Civis'!$A$5:$H$2142,6,FALSE),"")</f>
        <v>193</v>
      </c>
      <c r="D43" s="12">
        <f>IFERROR(VLOOKUP(UPPER(CONCATENATE($B43," - ",$A43)),'[1]Segurados Civis'!$A$5:$H$2142,7,FALSE),"")</f>
        <v>0</v>
      </c>
      <c r="E43" s="12">
        <f>IFERROR(VLOOKUP(UPPER(CONCATENATE($B43," - ",$A43)),'[1]Segurados Civis'!$A$5:$H$2142,8,FALSE),"")</f>
        <v>0</v>
      </c>
      <c r="F43" s="12">
        <f t="shared" si="0"/>
        <v>193</v>
      </c>
      <c r="G43" s="5" t="s">
        <v>2</v>
      </c>
      <c r="H43" s="3">
        <v>0</v>
      </c>
      <c r="I43" s="3">
        <v>0</v>
      </c>
      <c r="J43" s="3">
        <v>0</v>
      </c>
      <c r="K43" s="3">
        <v>0</v>
      </c>
    </row>
    <row r="44" spans="1:11" x14ac:dyDescent="0.25">
      <c r="A44" s="5" t="s">
        <v>29</v>
      </c>
      <c r="B44" s="5" t="s">
        <v>64</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2</v>
      </c>
      <c r="H44" s="3">
        <v>0</v>
      </c>
      <c r="I44" s="3">
        <v>0</v>
      </c>
      <c r="J44" s="3">
        <v>0</v>
      </c>
      <c r="K44" s="3">
        <v>0</v>
      </c>
    </row>
    <row r="45" spans="1:11" x14ac:dyDescent="0.25">
      <c r="A45" s="5" t="s">
        <v>29</v>
      </c>
      <c r="B45" s="5" t="s">
        <v>39</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29</v>
      </c>
      <c r="B46" s="5" t="s">
        <v>33</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2</v>
      </c>
      <c r="H46" s="3">
        <v>1</v>
      </c>
      <c r="I46" s="3">
        <v>0</v>
      </c>
      <c r="J46" s="3">
        <v>1</v>
      </c>
      <c r="K46" s="3">
        <v>0</v>
      </c>
    </row>
    <row r="47" spans="1:11" x14ac:dyDescent="0.25">
      <c r="A47" s="5" t="s">
        <v>29</v>
      </c>
      <c r="B47" s="5" t="s">
        <v>128</v>
      </c>
      <c r="C47" s="12">
        <f>IFERROR(VLOOKUP(UPPER(CONCATENATE($B47," - ",$A47)),'[1]Segurados Civis'!$A$5:$H$2142,6,FALSE),"")</f>
        <v>713</v>
      </c>
      <c r="D47" s="12">
        <f>IFERROR(VLOOKUP(UPPER(CONCATENATE($B47," - ",$A47)),'[1]Segurados Civis'!$A$5:$H$2142,7,FALSE),"")</f>
        <v>1</v>
      </c>
      <c r="E47" s="12">
        <f>IFERROR(VLOOKUP(UPPER(CONCATENATE($B47," - ",$A47)),'[1]Segurados Civis'!$A$5:$H$2142,8,FALSE),"")</f>
        <v>0</v>
      </c>
      <c r="F47" s="12">
        <f t="shared" si="0"/>
        <v>714</v>
      </c>
      <c r="G47" s="5" t="s">
        <v>2</v>
      </c>
      <c r="H47" s="3">
        <v>0</v>
      </c>
      <c r="I47" s="3">
        <v>0</v>
      </c>
      <c r="J47" s="3">
        <v>0</v>
      </c>
      <c r="K47" s="3">
        <v>0</v>
      </c>
    </row>
    <row r="48" spans="1:11" x14ac:dyDescent="0.25">
      <c r="A48" s="5" t="s">
        <v>29</v>
      </c>
      <c r="B48" s="5" t="s">
        <v>31</v>
      </c>
      <c r="C48" s="12">
        <f>IFERROR(VLOOKUP(UPPER(CONCATENATE($B48," - ",$A48)),'[1]Segurados Civis'!$A$5:$H$2142,6,FALSE),"")</f>
        <v>604</v>
      </c>
      <c r="D48" s="12">
        <f>IFERROR(VLOOKUP(UPPER(CONCATENATE($B48," - ",$A48)),'[1]Segurados Civis'!$A$5:$H$2142,7,FALSE),"")</f>
        <v>190</v>
      </c>
      <c r="E48" s="12">
        <f>IFERROR(VLOOKUP(UPPER(CONCATENATE($B48," - ",$A48)),'[1]Segurados Civis'!$A$5:$H$2142,8,FALSE),"")</f>
        <v>0</v>
      </c>
      <c r="F48" s="12">
        <f t="shared" si="0"/>
        <v>794</v>
      </c>
      <c r="G48" s="5" t="s">
        <v>2</v>
      </c>
      <c r="H48" s="3">
        <v>0</v>
      </c>
      <c r="I48" s="3">
        <v>0</v>
      </c>
      <c r="J48" s="3">
        <v>0</v>
      </c>
      <c r="K48" s="3">
        <v>0</v>
      </c>
    </row>
    <row r="49" spans="1:11" x14ac:dyDescent="0.25">
      <c r="A49" s="5" t="s">
        <v>29</v>
      </c>
      <c r="B49" s="5" t="s">
        <v>93</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29</v>
      </c>
      <c r="B50" s="5" t="s">
        <v>75</v>
      </c>
      <c r="C50" s="12">
        <f>IFERROR(VLOOKUP(UPPER(CONCATENATE($B50," - ",$A50)),'[1]Segurados Civis'!$A$5:$H$2142,6,FALSE),"")</f>
        <v>12248</v>
      </c>
      <c r="D50" s="12">
        <f>IFERROR(VLOOKUP(UPPER(CONCATENATE($B50," - ",$A50)),'[1]Segurados Civis'!$A$5:$H$2142,7,FALSE),"")</f>
        <v>4509</v>
      </c>
      <c r="E50" s="12">
        <f>IFERROR(VLOOKUP(UPPER(CONCATENATE($B50," - ",$A50)),'[1]Segurados Civis'!$A$5:$H$2142,8,FALSE),"")</f>
        <v>1244</v>
      </c>
      <c r="F50" s="12">
        <f t="shared" si="0"/>
        <v>18001</v>
      </c>
      <c r="G50" s="5" t="s">
        <v>2</v>
      </c>
      <c r="H50" s="3">
        <v>0</v>
      </c>
      <c r="I50" s="3">
        <v>0</v>
      </c>
      <c r="J50" s="3">
        <v>0</v>
      </c>
      <c r="K50" s="3">
        <v>1</v>
      </c>
    </row>
    <row r="51" spans="1:11" x14ac:dyDescent="0.25">
      <c r="A51" s="5" t="s">
        <v>29</v>
      </c>
      <c r="B51" s="5" t="s">
        <v>43</v>
      </c>
      <c r="C51" s="12">
        <f>IFERROR(VLOOKUP(UPPER(CONCATENATE($B51," - ",$A51)),'[1]Segurados Civis'!$A$5:$H$2142,6,FALSE),"")</f>
        <v>498</v>
      </c>
      <c r="D51" s="12">
        <f>IFERROR(VLOOKUP(UPPER(CONCATENATE($B51," - ",$A51)),'[1]Segurados Civis'!$A$5:$H$2142,7,FALSE),"")</f>
        <v>224</v>
      </c>
      <c r="E51" s="12">
        <f>IFERROR(VLOOKUP(UPPER(CONCATENATE($B51," - ",$A51)),'[1]Segurados Civis'!$A$5:$H$2142,8,FALSE),"")</f>
        <v>29</v>
      </c>
      <c r="F51" s="12">
        <f t="shared" si="0"/>
        <v>751</v>
      </c>
      <c r="G51" s="5" t="s">
        <v>2</v>
      </c>
      <c r="H51" s="3">
        <v>0</v>
      </c>
      <c r="I51" s="3">
        <v>0</v>
      </c>
      <c r="J51" s="3">
        <v>0</v>
      </c>
      <c r="K51" s="3">
        <v>0</v>
      </c>
    </row>
    <row r="52" spans="1:11" x14ac:dyDescent="0.25">
      <c r="A52" s="5" t="s">
        <v>29</v>
      </c>
      <c r="B52" s="5" t="s">
        <v>122</v>
      </c>
      <c r="C52" s="12">
        <f>IFERROR(VLOOKUP(UPPER(CONCATENATE($B52," - ",$A52)),'[1]Segurados Civis'!$A$5:$H$2142,6,FALSE),"")</f>
        <v>231</v>
      </c>
      <c r="D52" s="12">
        <f>IFERROR(VLOOKUP(UPPER(CONCATENATE($B52," - ",$A52)),'[1]Segurados Civis'!$A$5:$H$2142,7,FALSE),"")</f>
        <v>0</v>
      </c>
      <c r="E52" s="12">
        <f>IFERROR(VLOOKUP(UPPER(CONCATENATE($B52," - ",$A52)),'[1]Segurados Civis'!$A$5:$H$2142,8,FALSE),"")</f>
        <v>0</v>
      </c>
      <c r="F52" s="12">
        <f t="shared" si="0"/>
        <v>231</v>
      </c>
      <c r="G52" s="5" t="s">
        <v>2</v>
      </c>
      <c r="H52" s="3">
        <v>0</v>
      </c>
      <c r="I52" s="3">
        <v>0</v>
      </c>
      <c r="J52" s="3">
        <v>0</v>
      </c>
      <c r="K52" s="3">
        <v>0</v>
      </c>
    </row>
    <row r="53" spans="1:11" x14ac:dyDescent="0.25">
      <c r="A53" s="5" t="s">
        <v>29</v>
      </c>
      <c r="B53" s="5" t="s">
        <v>69</v>
      </c>
      <c r="C53" s="12">
        <f>IFERROR(VLOOKUP(UPPER(CONCATENATE($B53," - ",$A53)),'[1]Segurados Civis'!$A$5:$H$2142,6,FALSE),"")</f>
        <v>765</v>
      </c>
      <c r="D53" s="12">
        <f>IFERROR(VLOOKUP(UPPER(CONCATENATE($B53," - ",$A53)),'[1]Segurados Civis'!$A$5:$H$2142,7,FALSE),"")</f>
        <v>55</v>
      </c>
      <c r="E53" s="12">
        <f>IFERROR(VLOOKUP(UPPER(CONCATENATE($B53," - ",$A53)),'[1]Segurados Civis'!$A$5:$H$2142,8,FALSE),"")</f>
        <v>56</v>
      </c>
      <c r="F53" s="12">
        <f t="shared" si="0"/>
        <v>876</v>
      </c>
      <c r="G53" s="5" t="s">
        <v>2</v>
      </c>
      <c r="H53" s="3">
        <v>0</v>
      </c>
      <c r="I53" s="3">
        <v>0</v>
      </c>
      <c r="J53" s="3">
        <v>0</v>
      </c>
      <c r="K53" s="3">
        <v>1</v>
      </c>
    </row>
    <row r="54" spans="1:11" x14ac:dyDescent="0.25">
      <c r="A54" s="5" t="s">
        <v>29</v>
      </c>
      <c r="B54" s="5" t="s">
        <v>63</v>
      </c>
      <c r="C54" s="12">
        <f>IFERROR(VLOOKUP(UPPER(CONCATENATE($B54," - ",$A54)),'[1]Segurados Civis'!$A$5:$H$2142,6,FALSE),"")</f>
        <v>260</v>
      </c>
      <c r="D54" s="12">
        <f>IFERROR(VLOOKUP(UPPER(CONCATENATE($B54," - ",$A54)),'[1]Segurados Civis'!$A$5:$H$2142,7,FALSE),"")</f>
        <v>0</v>
      </c>
      <c r="E54" s="12">
        <f>IFERROR(VLOOKUP(UPPER(CONCATENATE($B54," - ",$A54)),'[1]Segurados Civis'!$A$5:$H$2142,8,FALSE),"")</f>
        <v>0</v>
      </c>
      <c r="F54" s="12">
        <f t="shared" si="0"/>
        <v>260</v>
      </c>
      <c r="G54" s="5" t="s">
        <v>2</v>
      </c>
      <c r="H54" s="3">
        <v>0</v>
      </c>
      <c r="I54" s="3">
        <v>0</v>
      </c>
      <c r="J54" s="3">
        <v>0</v>
      </c>
      <c r="K54" s="3">
        <v>0</v>
      </c>
    </row>
    <row r="55" spans="1:11" x14ac:dyDescent="0.25">
      <c r="A55" s="5" t="s">
        <v>29</v>
      </c>
      <c r="B55" s="5" t="s">
        <v>63</v>
      </c>
      <c r="C55" s="12">
        <f>IFERROR(VLOOKUP(UPPER(CONCATENATE($B55," - ",$A55)),'[1]Segurados Civis'!$A$5:$H$2142,6,FALSE),"")</f>
        <v>260</v>
      </c>
      <c r="D55" s="12">
        <f>IFERROR(VLOOKUP(UPPER(CONCATENATE($B55," - ",$A55)),'[1]Segurados Civis'!$A$5:$H$2142,7,FALSE),"")</f>
        <v>0</v>
      </c>
      <c r="E55" s="12">
        <f>IFERROR(VLOOKUP(UPPER(CONCATENATE($B55," - ",$A55)),'[1]Segurados Civis'!$A$5:$H$2142,8,FALSE),"")</f>
        <v>0</v>
      </c>
      <c r="F55" s="12">
        <f t="shared" si="0"/>
        <v>260</v>
      </c>
      <c r="G55" s="5" t="s">
        <v>2</v>
      </c>
      <c r="H55" s="3">
        <v>0</v>
      </c>
      <c r="I55" s="3">
        <v>0</v>
      </c>
      <c r="J55" s="3">
        <v>0</v>
      </c>
      <c r="K55" s="3">
        <v>0</v>
      </c>
    </row>
    <row r="56" spans="1:11" x14ac:dyDescent="0.25">
      <c r="A56" s="5" t="s">
        <v>29</v>
      </c>
      <c r="B56" s="5" t="s">
        <v>58</v>
      </c>
      <c r="C56" s="12">
        <f>IFERROR(VLOOKUP(UPPER(CONCATENATE($B56," - ",$A56)),'[1]Segurados Civis'!$A$5:$H$2142,6,FALSE),"")</f>
        <v>1485</v>
      </c>
      <c r="D56" s="12">
        <f>IFERROR(VLOOKUP(UPPER(CONCATENATE($B56," - ",$A56)),'[1]Segurados Civis'!$A$5:$H$2142,7,FALSE),"")</f>
        <v>0</v>
      </c>
      <c r="E56" s="12">
        <f>IFERROR(VLOOKUP(UPPER(CONCATENATE($B56," - ",$A56)),'[1]Segurados Civis'!$A$5:$H$2142,8,FALSE),"")</f>
        <v>0</v>
      </c>
      <c r="F56" s="12">
        <f t="shared" si="0"/>
        <v>1485</v>
      </c>
      <c r="G56" s="5" t="s">
        <v>2</v>
      </c>
      <c r="H56" s="3">
        <v>0</v>
      </c>
      <c r="I56" s="3">
        <v>0</v>
      </c>
      <c r="J56" s="3">
        <v>0</v>
      </c>
      <c r="K56" s="3">
        <v>0</v>
      </c>
    </row>
    <row r="57" spans="1:11" x14ac:dyDescent="0.25">
      <c r="A57" s="5" t="s">
        <v>29</v>
      </c>
      <c r="B57" s="5" t="s">
        <v>119</v>
      </c>
      <c r="C57" s="12">
        <f>IFERROR(VLOOKUP(UPPER(CONCATENATE($B57," - ",$A57)),'[1]Segurados Civis'!$A$5:$H$2142,6,FALSE),"")</f>
        <v>540</v>
      </c>
      <c r="D57" s="12">
        <f>IFERROR(VLOOKUP(UPPER(CONCATENATE($B57," - ",$A57)),'[1]Segurados Civis'!$A$5:$H$2142,7,FALSE),"")</f>
        <v>0</v>
      </c>
      <c r="E57" s="12">
        <f>IFERROR(VLOOKUP(UPPER(CONCATENATE($B57," - ",$A57)),'[1]Segurados Civis'!$A$5:$H$2142,8,FALSE),"")</f>
        <v>0</v>
      </c>
      <c r="F57" s="12">
        <f t="shared" si="0"/>
        <v>540</v>
      </c>
      <c r="G57" s="5" t="s">
        <v>2</v>
      </c>
      <c r="H57" s="3">
        <v>0</v>
      </c>
      <c r="I57" s="3">
        <v>0</v>
      </c>
      <c r="J57" s="3">
        <v>0</v>
      </c>
      <c r="K57" s="3">
        <v>0</v>
      </c>
    </row>
    <row r="58" spans="1:11" x14ac:dyDescent="0.25">
      <c r="A58" s="5" t="s">
        <v>29</v>
      </c>
      <c r="B58" s="5" t="s">
        <v>123</v>
      </c>
      <c r="C58" s="12" t="str">
        <f>IFERROR(VLOOKUP(UPPER(CONCATENATE($B58," - ",$A58)),'[1]Segurados Civis'!$A$5:$H$2142,6,FALSE),"")</f>
        <v/>
      </c>
      <c r="D58" s="12" t="str">
        <f>IFERROR(VLOOKUP(UPPER(CONCATENATE($B58," - ",$A58)),'[1]Segurados Civis'!$A$5:$H$2142,7,FALSE),"")</f>
        <v/>
      </c>
      <c r="E58" s="12" t="str">
        <f>IFERROR(VLOOKUP(UPPER(CONCATENATE($B58," - ",$A58)),'[1]Segurados Civis'!$A$5:$H$2142,8,FALSE),"")</f>
        <v/>
      </c>
      <c r="F58" s="12" t="str">
        <f t="shared" si="0"/>
        <v/>
      </c>
      <c r="G58" s="5" t="s">
        <v>2</v>
      </c>
      <c r="H58" s="3">
        <v>0</v>
      </c>
      <c r="I58" s="3">
        <v>0</v>
      </c>
      <c r="J58" s="3">
        <v>0</v>
      </c>
      <c r="K58" s="3">
        <v>0</v>
      </c>
    </row>
    <row r="59" spans="1:11" x14ac:dyDescent="0.25">
      <c r="A59" s="5" t="s">
        <v>29</v>
      </c>
      <c r="B59" s="5" t="s">
        <v>90</v>
      </c>
      <c r="C59" s="12">
        <f>IFERROR(VLOOKUP(UPPER(CONCATENATE($B59," - ",$A59)),'[1]Segurados Civis'!$A$5:$H$2142,6,FALSE),"")</f>
        <v>855</v>
      </c>
      <c r="D59" s="12">
        <f>IFERROR(VLOOKUP(UPPER(CONCATENATE($B59," - ",$A59)),'[1]Segurados Civis'!$A$5:$H$2142,7,FALSE),"")</f>
        <v>0</v>
      </c>
      <c r="E59" s="12">
        <f>IFERROR(VLOOKUP(UPPER(CONCATENATE($B59," - ",$A59)),'[1]Segurados Civis'!$A$5:$H$2142,8,FALSE),"")</f>
        <v>0</v>
      </c>
      <c r="F59" s="12">
        <f t="shared" si="0"/>
        <v>855</v>
      </c>
      <c r="G59" s="5" t="s">
        <v>2</v>
      </c>
      <c r="H59" s="3">
        <v>0</v>
      </c>
      <c r="I59" s="3">
        <v>0</v>
      </c>
      <c r="J59" s="3">
        <v>0</v>
      </c>
      <c r="K59" s="3">
        <v>0</v>
      </c>
    </row>
    <row r="60" spans="1:11" x14ac:dyDescent="0.25">
      <c r="A60" s="5" t="s">
        <v>29</v>
      </c>
      <c r="B60" s="5" t="s">
        <v>99</v>
      </c>
      <c r="C60" s="12">
        <f>IFERROR(VLOOKUP(UPPER(CONCATENATE($B60," - ",$A60)),'[1]Segurados Civis'!$A$5:$H$2142,6,FALSE),"")</f>
        <v>589</v>
      </c>
      <c r="D60" s="12">
        <f>IFERROR(VLOOKUP(UPPER(CONCATENATE($B60," - ",$A60)),'[1]Segurados Civis'!$A$5:$H$2142,7,FALSE),"")</f>
        <v>59</v>
      </c>
      <c r="E60" s="12">
        <f>IFERROR(VLOOKUP(UPPER(CONCATENATE($B60," - ",$A60)),'[1]Segurados Civis'!$A$5:$H$2142,8,FALSE),"")</f>
        <v>17</v>
      </c>
      <c r="F60" s="12">
        <f t="shared" si="0"/>
        <v>665</v>
      </c>
      <c r="G60" s="5" t="s">
        <v>2</v>
      </c>
      <c r="H60" s="3">
        <v>1</v>
      </c>
      <c r="I60" s="3">
        <v>0</v>
      </c>
      <c r="J60" s="3">
        <v>0</v>
      </c>
      <c r="K60" s="3">
        <v>0</v>
      </c>
    </row>
    <row r="61" spans="1:11" x14ac:dyDescent="0.25">
      <c r="A61" s="5" t="s">
        <v>29</v>
      </c>
      <c r="B61" s="5" t="s">
        <v>98</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2</v>
      </c>
      <c r="H61" s="3">
        <v>0</v>
      </c>
      <c r="I61" s="3">
        <v>0</v>
      </c>
      <c r="J61" s="3">
        <v>0</v>
      </c>
      <c r="K61" s="3">
        <v>0</v>
      </c>
    </row>
    <row r="62" spans="1:11" x14ac:dyDescent="0.25">
      <c r="A62" s="5" t="s">
        <v>29</v>
      </c>
      <c r="B62" s="5" t="s">
        <v>120</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2</v>
      </c>
      <c r="H62" s="3">
        <v>0</v>
      </c>
      <c r="I62" s="3">
        <v>0</v>
      </c>
      <c r="J62" s="3">
        <v>0</v>
      </c>
      <c r="K62" s="3">
        <v>0</v>
      </c>
    </row>
    <row r="63" spans="1:11" x14ac:dyDescent="0.25">
      <c r="A63" s="5" t="s">
        <v>29</v>
      </c>
      <c r="B63" s="5" t="s">
        <v>34</v>
      </c>
      <c r="C63" s="12">
        <f>IFERROR(VLOOKUP(UPPER(CONCATENATE($B63," - ",$A63)),'[1]Segurados Civis'!$A$5:$H$2142,6,FALSE),"")</f>
        <v>674</v>
      </c>
      <c r="D63" s="12">
        <f>IFERROR(VLOOKUP(UPPER(CONCATENATE($B63," - ",$A63)),'[1]Segurados Civis'!$A$5:$H$2142,7,FALSE),"")</f>
        <v>285</v>
      </c>
      <c r="E63" s="12">
        <f>IFERROR(VLOOKUP(UPPER(CONCATENATE($B63," - ",$A63)),'[1]Segurados Civis'!$A$5:$H$2142,8,FALSE),"")</f>
        <v>78</v>
      </c>
      <c r="F63" s="12">
        <f t="shared" si="0"/>
        <v>1037</v>
      </c>
      <c r="G63" s="5" t="s">
        <v>2</v>
      </c>
      <c r="H63" s="3">
        <v>0</v>
      </c>
      <c r="I63" s="3">
        <v>0</v>
      </c>
      <c r="J63" s="3">
        <v>0</v>
      </c>
      <c r="K63" s="3">
        <v>0</v>
      </c>
    </row>
    <row r="64" spans="1:11" x14ac:dyDescent="0.25">
      <c r="A64" s="5" t="s">
        <v>29</v>
      </c>
      <c r="B64" s="5" t="s">
        <v>124</v>
      </c>
      <c r="C64" s="12">
        <f>IFERROR(VLOOKUP(UPPER(CONCATENATE($B64," - ",$A64)),'[1]Segurados Civis'!$A$5:$H$2142,6,FALSE),"")</f>
        <v>553</v>
      </c>
      <c r="D64" s="12">
        <f>IFERROR(VLOOKUP(UPPER(CONCATENATE($B64," - ",$A64)),'[1]Segurados Civis'!$A$5:$H$2142,7,FALSE),"")</f>
        <v>93</v>
      </c>
      <c r="E64" s="12">
        <f>IFERROR(VLOOKUP(UPPER(CONCATENATE($B64," - ",$A64)),'[1]Segurados Civis'!$A$5:$H$2142,8,FALSE),"")</f>
        <v>31</v>
      </c>
      <c r="F64" s="12">
        <f t="shared" si="0"/>
        <v>677</v>
      </c>
      <c r="G64" s="5" t="s">
        <v>2</v>
      </c>
      <c r="H64" s="3">
        <v>0</v>
      </c>
      <c r="I64" s="3">
        <v>0</v>
      </c>
      <c r="J64" s="3">
        <v>0</v>
      </c>
      <c r="K64" s="3">
        <v>0</v>
      </c>
    </row>
    <row r="65" spans="1:11" x14ac:dyDescent="0.25">
      <c r="A65" s="5" t="s">
        <v>29</v>
      </c>
      <c r="B65" s="5" t="s">
        <v>101</v>
      </c>
      <c r="C65" s="12">
        <f>IFERROR(VLOOKUP(UPPER(CONCATENATE($B65," - ",$A65)),'[1]Segurados Civis'!$A$5:$H$2142,6,FALSE),"")</f>
        <v>711</v>
      </c>
      <c r="D65" s="12">
        <f>IFERROR(VLOOKUP(UPPER(CONCATENATE($B65," - ",$A65)),'[1]Segurados Civis'!$A$5:$H$2142,7,FALSE),"")</f>
        <v>148</v>
      </c>
      <c r="E65" s="12">
        <f>IFERROR(VLOOKUP(UPPER(CONCATENATE($B65," - ",$A65)),'[1]Segurados Civis'!$A$5:$H$2142,8,FALSE),"")</f>
        <v>12</v>
      </c>
      <c r="F65" s="12">
        <f t="shared" si="0"/>
        <v>871</v>
      </c>
      <c r="G65" s="5" t="s">
        <v>2</v>
      </c>
      <c r="H65" s="3">
        <v>0</v>
      </c>
      <c r="I65" s="3">
        <v>0</v>
      </c>
      <c r="J65" s="3">
        <v>0</v>
      </c>
      <c r="K65" s="3">
        <v>0</v>
      </c>
    </row>
    <row r="66" spans="1:11" x14ac:dyDescent="0.25">
      <c r="A66" s="5" t="s">
        <v>29</v>
      </c>
      <c r="B66" s="5" t="s">
        <v>49</v>
      </c>
      <c r="C66" s="12" t="str">
        <f>IFERROR(VLOOKUP(UPPER(CONCATENATE($B66," - ",$A66)),'[1]Segurados Civis'!$A$5:$H$2142,6,FALSE),"")</f>
        <v/>
      </c>
      <c r="D66" s="12" t="str">
        <f>IFERROR(VLOOKUP(UPPER(CONCATENATE($B66," - ",$A66)),'[1]Segurados Civis'!$A$5:$H$2142,7,FALSE),"")</f>
        <v/>
      </c>
      <c r="E66" s="12" t="str">
        <f>IFERROR(VLOOKUP(UPPER(CONCATENATE($B66," - ",$A66)),'[1]Segurados Civis'!$A$5:$H$2142,8,FALSE),"")</f>
        <v/>
      </c>
      <c r="F66" s="12" t="str">
        <f t="shared" si="0"/>
        <v/>
      </c>
      <c r="G66" s="5" t="s">
        <v>4</v>
      </c>
      <c r="H66" s="3">
        <v>0</v>
      </c>
      <c r="I66" s="3">
        <v>0</v>
      </c>
      <c r="J66" s="3">
        <v>0</v>
      </c>
      <c r="K66" s="3">
        <v>0</v>
      </c>
    </row>
    <row r="67" spans="1:11" x14ac:dyDescent="0.25">
      <c r="A67" s="5" t="s">
        <v>29</v>
      </c>
      <c r="B67" s="5" t="s">
        <v>32</v>
      </c>
      <c r="C67" s="12" t="str">
        <f>IFERROR(VLOOKUP(UPPER(CONCATENATE($B67," - ",$A67)),'[1]Segurados Civis'!$A$5:$H$2142,6,FALSE),"")</f>
        <v/>
      </c>
      <c r="D67" s="12" t="str">
        <f>IFERROR(VLOOKUP(UPPER(CONCATENATE($B67," - ",$A67)),'[1]Segurados Civis'!$A$5:$H$2142,7,FALSE),"")</f>
        <v/>
      </c>
      <c r="E67" s="12" t="str">
        <f>IFERROR(VLOOKUP(UPPER(CONCATENATE($B67," - ",$A67)),'[1]Segurados Civis'!$A$5:$H$2142,8,FALSE),"")</f>
        <v/>
      </c>
      <c r="F67" s="12" t="str">
        <f t="shared" ref="F67:F107" si="1">IF(SUM(C67:E67)=0,"",SUM(C67:E67))</f>
        <v/>
      </c>
      <c r="G67" s="5" t="s">
        <v>4</v>
      </c>
      <c r="H67" s="3">
        <v>0</v>
      </c>
      <c r="I67" s="3">
        <v>0</v>
      </c>
      <c r="J67" s="3">
        <v>0</v>
      </c>
      <c r="K67" s="3">
        <v>0</v>
      </c>
    </row>
    <row r="68" spans="1:11" x14ac:dyDescent="0.25">
      <c r="A68" s="5" t="s">
        <v>29</v>
      </c>
      <c r="B68" s="5" t="s">
        <v>115</v>
      </c>
      <c r="C68" s="12">
        <f>IFERROR(VLOOKUP(UPPER(CONCATENATE($B68," - ",$A68)),'[1]Segurados Civis'!$A$5:$H$2142,6,FALSE),"")</f>
        <v>424</v>
      </c>
      <c r="D68" s="12">
        <f>IFERROR(VLOOKUP(UPPER(CONCATENATE($B68," - ",$A68)),'[1]Segurados Civis'!$A$5:$H$2142,7,FALSE),"")</f>
        <v>0</v>
      </c>
      <c r="E68" s="12">
        <f>IFERROR(VLOOKUP(UPPER(CONCATENATE($B68," - ",$A68)),'[1]Segurados Civis'!$A$5:$H$2142,8,FALSE),"")</f>
        <v>0</v>
      </c>
      <c r="F68" s="12">
        <f t="shared" si="1"/>
        <v>424</v>
      </c>
      <c r="G68" s="5" t="s">
        <v>2</v>
      </c>
      <c r="H68" s="3">
        <v>1</v>
      </c>
      <c r="I68" s="3">
        <v>0</v>
      </c>
      <c r="J68" s="3">
        <v>0</v>
      </c>
      <c r="K68" s="3">
        <v>0</v>
      </c>
    </row>
    <row r="69" spans="1:11" x14ac:dyDescent="0.25">
      <c r="A69" s="5" t="s">
        <v>29</v>
      </c>
      <c r="B69" s="5" t="s">
        <v>70</v>
      </c>
      <c r="C69" s="12">
        <f>IFERROR(VLOOKUP(UPPER(CONCATENATE($B69," - ",$A69)),'[1]Segurados Civis'!$A$5:$H$2142,6,FALSE),"")</f>
        <v>336</v>
      </c>
      <c r="D69" s="12">
        <f>IFERROR(VLOOKUP(UPPER(CONCATENATE($B69," - ",$A69)),'[1]Segurados Civis'!$A$5:$H$2142,7,FALSE),"")</f>
        <v>52</v>
      </c>
      <c r="E69" s="12">
        <f>IFERROR(VLOOKUP(UPPER(CONCATENATE($B69," - ",$A69)),'[1]Segurados Civis'!$A$5:$H$2142,8,FALSE),"")</f>
        <v>3</v>
      </c>
      <c r="F69" s="12">
        <f t="shared" si="1"/>
        <v>391</v>
      </c>
      <c r="G69" s="5" t="s">
        <v>2</v>
      </c>
      <c r="H69" s="3">
        <v>0</v>
      </c>
      <c r="I69" s="3">
        <v>0</v>
      </c>
      <c r="J69" s="3">
        <v>0</v>
      </c>
      <c r="K69" s="3">
        <v>0</v>
      </c>
    </row>
    <row r="70" spans="1:11" x14ac:dyDescent="0.25">
      <c r="A70" s="5" t="s">
        <v>29</v>
      </c>
      <c r="B70" s="5" t="s">
        <v>130</v>
      </c>
      <c r="C70" s="12" t="str">
        <f>IFERROR(VLOOKUP(UPPER(CONCATENATE($B70," - ",$A70)),'[1]Segurados Civis'!$A$5:$H$2142,6,FALSE),"")</f>
        <v/>
      </c>
      <c r="D70" s="12" t="str">
        <f>IFERROR(VLOOKUP(UPPER(CONCATENATE($B70," - ",$A70)),'[1]Segurados Civis'!$A$5:$H$2142,7,FALSE),"")</f>
        <v/>
      </c>
      <c r="E70" s="12" t="str">
        <f>IFERROR(VLOOKUP(UPPER(CONCATENATE($B70," - ",$A70)),'[1]Segurados Civis'!$A$5:$H$2142,8,FALSE),"")</f>
        <v/>
      </c>
      <c r="F70" s="12" t="str">
        <f t="shared" si="1"/>
        <v/>
      </c>
      <c r="G70" s="5" t="s">
        <v>2</v>
      </c>
      <c r="H70" s="3">
        <v>0</v>
      </c>
      <c r="I70" s="3">
        <v>0</v>
      </c>
      <c r="J70" s="3">
        <v>0</v>
      </c>
      <c r="K70" s="3">
        <v>0</v>
      </c>
    </row>
    <row r="71" spans="1:11" x14ac:dyDescent="0.25">
      <c r="A71" s="5" t="s">
        <v>29</v>
      </c>
      <c r="B71" s="5" t="s">
        <v>77</v>
      </c>
      <c r="C71" s="12">
        <f>IFERROR(VLOOKUP(UPPER(CONCATENATE($B71," - ",$A71)),'[1]Segurados Civis'!$A$5:$H$2142,6,FALSE),"")</f>
        <v>1725</v>
      </c>
      <c r="D71" s="12">
        <f>IFERROR(VLOOKUP(UPPER(CONCATENATE($B71," - ",$A71)),'[1]Segurados Civis'!$A$5:$H$2142,7,FALSE),"")</f>
        <v>0</v>
      </c>
      <c r="E71" s="12">
        <f>IFERROR(VLOOKUP(UPPER(CONCATENATE($B71," - ",$A71)),'[1]Segurados Civis'!$A$5:$H$2142,8,FALSE),"")</f>
        <v>0</v>
      </c>
      <c r="F71" s="12">
        <f t="shared" si="1"/>
        <v>1725</v>
      </c>
      <c r="G71" s="5" t="s">
        <v>2</v>
      </c>
      <c r="H71" s="3">
        <v>0</v>
      </c>
      <c r="I71" s="3">
        <v>0</v>
      </c>
      <c r="J71" s="3">
        <v>0</v>
      </c>
      <c r="K71" s="3">
        <v>0</v>
      </c>
    </row>
    <row r="72" spans="1:11" x14ac:dyDescent="0.25">
      <c r="A72" s="5" t="s">
        <v>29</v>
      </c>
      <c r="B72" s="5" t="s">
        <v>67</v>
      </c>
      <c r="C72" s="12">
        <f>IFERROR(VLOOKUP(UPPER(CONCATENATE($B72," - ",$A72)),'[1]Segurados Civis'!$A$5:$H$2142,6,FALSE),"")</f>
        <v>629</v>
      </c>
      <c r="D72" s="12">
        <f>IFERROR(VLOOKUP(UPPER(CONCATENATE($B72," - ",$A72)),'[1]Segurados Civis'!$A$5:$H$2142,7,FALSE),"")</f>
        <v>256</v>
      </c>
      <c r="E72" s="12">
        <f>IFERROR(VLOOKUP(UPPER(CONCATENATE($B72," - ",$A72)),'[1]Segurados Civis'!$A$5:$H$2142,8,FALSE),"")</f>
        <v>65</v>
      </c>
      <c r="F72" s="12">
        <f t="shared" si="1"/>
        <v>950</v>
      </c>
      <c r="G72" s="5" t="s">
        <v>2</v>
      </c>
      <c r="H72" s="3">
        <v>0</v>
      </c>
      <c r="I72" s="3">
        <v>0</v>
      </c>
      <c r="J72" s="3">
        <v>0</v>
      </c>
      <c r="K72" s="3">
        <v>0</v>
      </c>
    </row>
    <row r="73" spans="1:11" x14ac:dyDescent="0.25">
      <c r="A73" s="5" t="s">
        <v>29</v>
      </c>
      <c r="B73" s="5" t="s">
        <v>73</v>
      </c>
      <c r="C73" s="12" t="str">
        <f>IFERROR(VLOOKUP(UPPER(CONCATENATE($B73," - ",$A73)),'[1]Segurados Civis'!$A$5:$H$2142,6,FALSE),"")</f>
        <v/>
      </c>
      <c r="D73" s="12" t="str">
        <f>IFERROR(VLOOKUP(UPPER(CONCATENATE($B73," - ",$A73)),'[1]Segurados Civis'!$A$5:$H$2142,7,FALSE),"")</f>
        <v/>
      </c>
      <c r="E73" s="12" t="str">
        <f>IFERROR(VLOOKUP(UPPER(CONCATENATE($B73," - ",$A73)),'[1]Segurados Civis'!$A$5:$H$2142,8,FALSE),"")</f>
        <v/>
      </c>
      <c r="F73" s="12" t="str">
        <f t="shared" si="1"/>
        <v/>
      </c>
      <c r="G73" s="5" t="s">
        <v>4</v>
      </c>
      <c r="H73" s="3">
        <v>0</v>
      </c>
      <c r="I73" s="3">
        <v>0</v>
      </c>
      <c r="J73" s="3">
        <v>0</v>
      </c>
      <c r="K73" s="3">
        <v>0</v>
      </c>
    </row>
    <row r="74" spans="1:11" x14ac:dyDescent="0.25">
      <c r="A74" s="5" t="s">
        <v>29</v>
      </c>
      <c r="B74" s="5" t="s">
        <v>88</v>
      </c>
      <c r="C74" s="12" t="str">
        <f>IFERROR(VLOOKUP(UPPER(CONCATENATE($B74," - ",$A74)),'[1]Segurados Civis'!$A$5:$H$2142,6,FALSE),"")</f>
        <v/>
      </c>
      <c r="D74" s="12" t="str">
        <f>IFERROR(VLOOKUP(UPPER(CONCATENATE($B74," - ",$A74)),'[1]Segurados Civis'!$A$5:$H$2142,7,FALSE),"")</f>
        <v/>
      </c>
      <c r="E74" s="12" t="str">
        <f>IFERROR(VLOOKUP(UPPER(CONCATENATE($B74," - ",$A74)),'[1]Segurados Civis'!$A$5:$H$2142,8,FALSE),"")</f>
        <v/>
      </c>
      <c r="F74" s="12" t="str">
        <f t="shared" si="1"/>
        <v/>
      </c>
      <c r="G74" s="5" t="s">
        <v>4</v>
      </c>
      <c r="H74" s="3">
        <v>0</v>
      </c>
      <c r="I74" s="3">
        <v>0</v>
      </c>
      <c r="J74" s="3">
        <v>0</v>
      </c>
      <c r="K74" s="3">
        <v>0</v>
      </c>
    </row>
    <row r="75" spans="1:11" x14ac:dyDescent="0.25">
      <c r="A75" s="5" t="s">
        <v>29</v>
      </c>
      <c r="B75" s="5" t="s">
        <v>95</v>
      </c>
      <c r="C75" s="12">
        <f>IFERROR(VLOOKUP(UPPER(CONCATENATE($B75," - ",$A75)),'[1]Segurados Civis'!$A$5:$H$2142,6,FALSE),"")</f>
        <v>695</v>
      </c>
      <c r="D75" s="12">
        <f>IFERROR(VLOOKUP(UPPER(CONCATENATE($B75," - ",$A75)),'[1]Segurados Civis'!$A$5:$H$2142,7,FALSE),"")</f>
        <v>181</v>
      </c>
      <c r="E75" s="12">
        <f>IFERROR(VLOOKUP(UPPER(CONCATENATE($B75," - ",$A75)),'[1]Segurados Civis'!$A$5:$H$2142,8,FALSE),"")</f>
        <v>41</v>
      </c>
      <c r="F75" s="12">
        <f t="shared" si="1"/>
        <v>917</v>
      </c>
      <c r="G75" s="5" t="s">
        <v>2</v>
      </c>
      <c r="H75" s="3">
        <v>0</v>
      </c>
      <c r="I75" s="3">
        <v>0</v>
      </c>
      <c r="J75" s="3">
        <v>0</v>
      </c>
      <c r="K75" s="3">
        <v>0</v>
      </c>
    </row>
    <row r="76" spans="1:11" x14ac:dyDescent="0.25">
      <c r="A76" s="5" t="s">
        <v>29</v>
      </c>
      <c r="B76" s="5" t="s">
        <v>95</v>
      </c>
      <c r="C76" s="12">
        <f>IFERROR(VLOOKUP(UPPER(CONCATENATE($B76," - ",$A76)),'[1]Segurados Civis'!$A$5:$H$2142,6,FALSE),"")</f>
        <v>695</v>
      </c>
      <c r="D76" s="12">
        <f>IFERROR(VLOOKUP(UPPER(CONCATENATE($B76," - ",$A76)),'[1]Segurados Civis'!$A$5:$H$2142,7,FALSE),"")</f>
        <v>181</v>
      </c>
      <c r="E76" s="12">
        <f>IFERROR(VLOOKUP(UPPER(CONCATENATE($B76," - ",$A76)),'[1]Segurados Civis'!$A$5:$H$2142,8,FALSE),"")</f>
        <v>41</v>
      </c>
      <c r="F76" s="12">
        <f t="shared" si="1"/>
        <v>917</v>
      </c>
      <c r="G76" s="5" t="s">
        <v>2</v>
      </c>
      <c r="H76" s="3">
        <v>0</v>
      </c>
      <c r="I76" s="3">
        <v>0</v>
      </c>
      <c r="J76" s="3">
        <v>0</v>
      </c>
      <c r="K76" s="3">
        <v>0</v>
      </c>
    </row>
    <row r="77" spans="1:11" x14ac:dyDescent="0.25">
      <c r="A77" s="5" t="s">
        <v>29</v>
      </c>
      <c r="B77" s="5" t="s">
        <v>74</v>
      </c>
      <c r="C77" s="12" t="str">
        <f>IFERROR(VLOOKUP(UPPER(CONCATENATE($B77," - ",$A77)),'[1]Segurados Civis'!$A$5:$H$2142,6,FALSE),"")</f>
        <v/>
      </c>
      <c r="D77" s="12" t="str">
        <f>IFERROR(VLOOKUP(UPPER(CONCATENATE($B77," - ",$A77)),'[1]Segurados Civis'!$A$5:$H$2142,7,FALSE),"")</f>
        <v/>
      </c>
      <c r="E77" s="12" t="str">
        <f>IFERROR(VLOOKUP(UPPER(CONCATENATE($B77," - ",$A77)),'[1]Segurados Civis'!$A$5:$H$2142,8,FALSE),"")</f>
        <v/>
      </c>
      <c r="F77" s="12" t="str">
        <f t="shared" si="1"/>
        <v/>
      </c>
      <c r="G77" s="5" t="s">
        <v>2</v>
      </c>
      <c r="H77" s="3">
        <v>0</v>
      </c>
      <c r="I77" s="3">
        <v>0</v>
      </c>
      <c r="J77" s="3">
        <v>0</v>
      </c>
      <c r="K77" s="3">
        <v>0</v>
      </c>
    </row>
    <row r="78" spans="1:11" x14ac:dyDescent="0.25">
      <c r="A78" s="5" t="s">
        <v>29</v>
      </c>
      <c r="B78" s="5" t="s">
        <v>104</v>
      </c>
      <c r="C78" s="12" t="str">
        <f>IFERROR(VLOOKUP(UPPER(CONCATENATE($B78," - ",$A78)),'[1]Segurados Civis'!$A$5:$H$2142,6,FALSE),"")</f>
        <v/>
      </c>
      <c r="D78" s="12" t="str">
        <f>IFERROR(VLOOKUP(UPPER(CONCATENATE($B78," - ",$A78)),'[1]Segurados Civis'!$A$5:$H$2142,7,FALSE),"")</f>
        <v/>
      </c>
      <c r="E78" s="12" t="str">
        <f>IFERROR(VLOOKUP(UPPER(CONCATENATE($B78," - ",$A78)),'[1]Segurados Civis'!$A$5:$H$2142,8,FALSE),"")</f>
        <v/>
      </c>
      <c r="F78" s="12" t="str">
        <f t="shared" si="1"/>
        <v/>
      </c>
      <c r="G78" s="5" t="s">
        <v>2</v>
      </c>
      <c r="H78" s="3">
        <v>0</v>
      </c>
      <c r="I78" s="3">
        <v>0</v>
      </c>
      <c r="J78" s="3">
        <v>0</v>
      </c>
      <c r="K78" s="3">
        <v>0</v>
      </c>
    </row>
    <row r="79" spans="1:11" x14ac:dyDescent="0.25">
      <c r="A79" s="5" t="s">
        <v>29</v>
      </c>
      <c r="B79" s="5" t="s">
        <v>59</v>
      </c>
      <c r="C79" s="12" t="str">
        <f>IFERROR(VLOOKUP(UPPER(CONCATENATE($B79," - ",$A79)),'[1]Segurados Civis'!$A$5:$H$2142,6,FALSE),"")</f>
        <v/>
      </c>
      <c r="D79" s="12" t="str">
        <f>IFERROR(VLOOKUP(UPPER(CONCATENATE($B79," - ",$A79)),'[1]Segurados Civis'!$A$5:$H$2142,7,FALSE),"")</f>
        <v/>
      </c>
      <c r="E79" s="12" t="str">
        <f>IFERROR(VLOOKUP(UPPER(CONCATENATE($B79," - ",$A79)),'[1]Segurados Civis'!$A$5:$H$2142,8,FALSE),"")</f>
        <v/>
      </c>
      <c r="F79" s="12" t="str">
        <f t="shared" si="1"/>
        <v/>
      </c>
      <c r="G79" s="5" t="s">
        <v>4</v>
      </c>
      <c r="H79" s="3">
        <v>0</v>
      </c>
      <c r="I79" s="3">
        <v>0</v>
      </c>
      <c r="J79" s="3">
        <v>0</v>
      </c>
      <c r="K79" s="3">
        <v>0</v>
      </c>
    </row>
    <row r="80" spans="1:11" x14ac:dyDescent="0.25">
      <c r="A80" s="5" t="s">
        <v>29</v>
      </c>
      <c r="B80" s="5" t="s">
        <v>36</v>
      </c>
      <c r="C80" s="12">
        <f>IFERROR(VLOOKUP(UPPER(CONCATENATE($B80," - ",$A80)),'[1]Segurados Civis'!$A$5:$H$2142,6,FALSE),"")</f>
        <v>1630</v>
      </c>
      <c r="D80" s="12">
        <f>IFERROR(VLOOKUP(UPPER(CONCATENATE($B80," - ",$A80)),'[1]Segurados Civis'!$A$5:$H$2142,7,FALSE),"")</f>
        <v>232</v>
      </c>
      <c r="E80" s="12">
        <f>IFERROR(VLOOKUP(UPPER(CONCATENATE($B80," - ",$A80)),'[1]Segurados Civis'!$A$5:$H$2142,8,FALSE),"")</f>
        <v>48</v>
      </c>
      <c r="F80" s="12">
        <f t="shared" si="1"/>
        <v>1910</v>
      </c>
      <c r="G80" s="5" t="s">
        <v>2</v>
      </c>
      <c r="H80" s="3">
        <v>0</v>
      </c>
      <c r="I80" s="3">
        <v>0</v>
      </c>
      <c r="J80" s="3">
        <v>0</v>
      </c>
      <c r="K80" s="3">
        <v>0</v>
      </c>
    </row>
    <row r="81" spans="1:11" x14ac:dyDescent="0.25">
      <c r="A81" s="5" t="s">
        <v>29</v>
      </c>
      <c r="B81" s="5" t="s">
        <v>111</v>
      </c>
      <c r="C81" s="12">
        <f>IFERROR(VLOOKUP(UPPER(CONCATENATE($B81," - ",$A81)),'[1]Segurados Civis'!$A$5:$H$2142,6,FALSE),"")</f>
        <v>196</v>
      </c>
      <c r="D81" s="12">
        <f>IFERROR(VLOOKUP(UPPER(CONCATENATE($B81," - ",$A81)),'[1]Segurados Civis'!$A$5:$H$2142,7,FALSE),"")</f>
        <v>0</v>
      </c>
      <c r="E81" s="12">
        <f>IFERROR(VLOOKUP(UPPER(CONCATENATE($B81," - ",$A81)),'[1]Segurados Civis'!$A$5:$H$2142,8,FALSE),"")</f>
        <v>0</v>
      </c>
      <c r="F81" s="12">
        <f t="shared" si="1"/>
        <v>196</v>
      </c>
      <c r="G81" s="5" t="s">
        <v>2</v>
      </c>
      <c r="H81" s="3">
        <v>0</v>
      </c>
      <c r="I81" s="3">
        <v>0</v>
      </c>
      <c r="J81" s="3">
        <v>0</v>
      </c>
      <c r="K81" s="3">
        <v>0</v>
      </c>
    </row>
    <row r="82" spans="1:11" x14ac:dyDescent="0.25">
      <c r="A82" s="5" t="s">
        <v>29</v>
      </c>
      <c r="B82" s="5" t="s">
        <v>102</v>
      </c>
      <c r="C82" s="12">
        <f>IFERROR(VLOOKUP(UPPER(CONCATENATE($B82," - ",$A82)),'[1]Segurados Civis'!$A$5:$H$2142,6,FALSE),"")</f>
        <v>850</v>
      </c>
      <c r="D82" s="12">
        <f>IFERROR(VLOOKUP(UPPER(CONCATENATE($B82," - ",$A82)),'[1]Segurados Civis'!$A$5:$H$2142,7,FALSE),"")</f>
        <v>47</v>
      </c>
      <c r="E82" s="12">
        <f>IFERROR(VLOOKUP(UPPER(CONCATENATE($B82," - ",$A82)),'[1]Segurados Civis'!$A$5:$H$2142,8,FALSE),"")</f>
        <v>17</v>
      </c>
      <c r="F82" s="12">
        <f t="shared" si="1"/>
        <v>914</v>
      </c>
      <c r="G82" s="5" t="s">
        <v>2</v>
      </c>
      <c r="H82" s="3">
        <v>0</v>
      </c>
      <c r="I82" s="3">
        <v>0</v>
      </c>
      <c r="J82" s="3">
        <v>0</v>
      </c>
      <c r="K82" s="3">
        <v>0</v>
      </c>
    </row>
    <row r="83" spans="1:11" x14ac:dyDescent="0.25">
      <c r="A83" s="5" t="s">
        <v>29</v>
      </c>
      <c r="B83" s="5" t="s">
        <v>105</v>
      </c>
      <c r="C83" s="12">
        <f>IFERROR(VLOOKUP(UPPER(CONCATENATE($B83," - ",$A83)),'[1]Segurados Civis'!$A$5:$H$2142,6,FALSE),"")</f>
        <v>550</v>
      </c>
      <c r="D83" s="12">
        <f>IFERROR(VLOOKUP(UPPER(CONCATENATE($B83," - ",$A83)),'[1]Segurados Civis'!$A$5:$H$2142,7,FALSE),"")</f>
        <v>57</v>
      </c>
      <c r="E83" s="12">
        <f>IFERROR(VLOOKUP(UPPER(CONCATENATE($B83," - ",$A83)),'[1]Segurados Civis'!$A$5:$H$2142,8,FALSE),"")</f>
        <v>3</v>
      </c>
      <c r="F83" s="12">
        <f t="shared" si="1"/>
        <v>610</v>
      </c>
      <c r="G83" s="5" t="s">
        <v>2</v>
      </c>
      <c r="H83" s="3">
        <v>0</v>
      </c>
      <c r="I83" s="3">
        <v>0</v>
      </c>
      <c r="J83" s="3">
        <v>0</v>
      </c>
      <c r="K83" s="3">
        <v>0</v>
      </c>
    </row>
    <row r="84" spans="1:11" x14ac:dyDescent="0.25">
      <c r="A84" s="5" t="s">
        <v>29</v>
      </c>
      <c r="B84" s="5" t="s">
        <v>89</v>
      </c>
      <c r="C84" s="12">
        <f>IFERROR(VLOOKUP(UPPER(CONCATENATE($B84," - ",$A84)),'[1]Segurados Civis'!$A$5:$H$2142,6,FALSE),"")</f>
        <v>480</v>
      </c>
      <c r="D84" s="12">
        <f>IFERROR(VLOOKUP(UPPER(CONCATENATE($B84," - ",$A84)),'[1]Segurados Civis'!$A$5:$H$2142,7,FALSE),"")</f>
        <v>223</v>
      </c>
      <c r="E84" s="12">
        <f>IFERROR(VLOOKUP(UPPER(CONCATENATE($B84," - ",$A84)),'[1]Segurados Civis'!$A$5:$H$2142,8,FALSE),"")</f>
        <v>39</v>
      </c>
      <c r="F84" s="12">
        <f t="shared" si="1"/>
        <v>742</v>
      </c>
      <c r="G84" s="5" t="s">
        <v>2</v>
      </c>
      <c r="H84" s="3">
        <v>0</v>
      </c>
      <c r="I84" s="3">
        <v>0</v>
      </c>
      <c r="J84" s="3">
        <v>0</v>
      </c>
      <c r="K84" s="3">
        <v>0</v>
      </c>
    </row>
    <row r="85" spans="1:11" x14ac:dyDescent="0.25">
      <c r="A85" s="5" t="s">
        <v>29</v>
      </c>
      <c r="B85" s="5" t="s">
        <v>76</v>
      </c>
      <c r="C85" s="12">
        <f>IFERROR(VLOOKUP(UPPER(CONCATENATE($B85," - ",$A85)),'[1]Segurados Civis'!$A$5:$H$2142,6,FALSE),"")</f>
        <v>431</v>
      </c>
      <c r="D85" s="12">
        <f>IFERROR(VLOOKUP(UPPER(CONCATENATE($B85," - ",$A85)),'[1]Segurados Civis'!$A$5:$H$2142,7,FALSE),"")</f>
        <v>0</v>
      </c>
      <c r="E85" s="12">
        <f>IFERROR(VLOOKUP(UPPER(CONCATENATE($B85," - ",$A85)),'[1]Segurados Civis'!$A$5:$H$2142,8,FALSE),"")</f>
        <v>0</v>
      </c>
      <c r="F85" s="12">
        <f t="shared" si="1"/>
        <v>431</v>
      </c>
      <c r="G85" s="5" t="s">
        <v>2</v>
      </c>
      <c r="H85" s="3">
        <v>0</v>
      </c>
      <c r="I85" s="3">
        <v>0</v>
      </c>
      <c r="J85" s="3">
        <v>0</v>
      </c>
      <c r="K85" s="3">
        <v>0</v>
      </c>
    </row>
    <row r="86" spans="1:11" x14ac:dyDescent="0.25">
      <c r="A86" s="5" t="s">
        <v>29</v>
      </c>
      <c r="B86" s="5" t="s">
        <v>91</v>
      </c>
      <c r="C86" s="12" t="str">
        <f>IFERROR(VLOOKUP(UPPER(CONCATENATE($B86," - ",$A86)),'[1]Segurados Civis'!$A$5:$H$2142,6,FALSE),"")</f>
        <v/>
      </c>
      <c r="D86" s="12" t="str">
        <f>IFERROR(VLOOKUP(UPPER(CONCATENATE($B86," - ",$A86)),'[1]Segurados Civis'!$A$5:$H$2142,7,FALSE),"")</f>
        <v/>
      </c>
      <c r="E86" s="12" t="str">
        <f>IFERROR(VLOOKUP(UPPER(CONCATENATE($B86," - ",$A86)),'[1]Segurados Civis'!$A$5:$H$2142,8,FALSE),"")</f>
        <v/>
      </c>
      <c r="F86" s="12" t="str">
        <f t="shared" si="1"/>
        <v/>
      </c>
      <c r="G86" s="5" t="s">
        <v>4</v>
      </c>
      <c r="H86" s="3">
        <v>0</v>
      </c>
      <c r="I86" s="3">
        <v>0</v>
      </c>
      <c r="J86" s="3">
        <v>0</v>
      </c>
      <c r="K86" s="3">
        <v>0</v>
      </c>
    </row>
    <row r="87" spans="1:11" x14ac:dyDescent="0.25">
      <c r="A87" s="5" t="s">
        <v>29</v>
      </c>
      <c r="B87" s="5" t="s">
        <v>112</v>
      </c>
      <c r="C87" s="12">
        <f>IFERROR(VLOOKUP(UPPER(CONCATENATE($B87," - ",$A87)),'[1]Segurados Civis'!$A$5:$H$2142,6,FALSE),"")</f>
        <v>524</v>
      </c>
      <c r="D87" s="12">
        <f>IFERROR(VLOOKUP(UPPER(CONCATENATE($B87," - ",$A87)),'[1]Segurados Civis'!$A$5:$H$2142,7,FALSE),"")</f>
        <v>174</v>
      </c>
      <c r="E87" s="12">
        <f>IFERROR(VLOOKUP(UPPER(CONCATENATE($B87," - ",$A87)),'[1]Segurados Civis'!$A$5:$H$2142,8,FALSE),"")</f>
        <v>45</v>
      </c>
      <c r="F87" s="12">
        <f t="shared" si="1"/>
        <v>743</v>
      </c>
      <c r="G87" s="5" t="s">
        <v>2</v>
      </c>
      <c r="H87" s="3">
        <v>0</v>
      </c>
      <c r="I87" s="3">
        <v>0</v>
      </c>
      <c r="J87" s="3">
        <v>0</v>
      </c>
      <c r="K87" s="3">
        <v>0</v>
      </c>
    </row>
    <row r="88" spans="1:11" x14ac:dyDescent="0.25">
      <c r="A88" s="5" t="s">
        <v>29</v>
      </c>
      <c r="B88" s="5" t="s">
        <v>44</v>
      </c>
      <c r="C88" s="12" t="str">
        <f>IFERROR(VLOOKUP(UPPER(CONCATENATE($B88," - ",$A88)),'[1]Segurados Civis'!$A$5:$H$2142,6,FALSE),"")</f>
        <v/>
      </c>
      <c r="D88" s="12" t="str">
        <f>IFERROR(VLOOKUP(UPPER(CONCATENATE($B88," - ",$A88)),'[1]Segurados Civis'!$A$5:$H$2142,7,FALSE),"")</f>
        <v/>
      </c>
      <c r="E88" s="12" t="str">
        <f>IFERROR(VLOOKUP(UPPER(CONCATENATE($B88," - ",$A88)),'[1]Segurados Civis'!$A$5:$H$2142,8,FALSE),"")</f>
        <v/>
      </c>
      <c r="F88" s="12" t="str">
        <f t="shared" si="1"/>
        <v/>
      </c>
      <c r="G88" s="5" t="s">
        <v>4</v>
      </c>
      <c r="H88" s="3">
        <v>0</v>
      </c>
      <c r="I88" s="3">
        <v>0</v>
      </c>
      <c r="J88" s="3">
        <v>0</v>
      </c>
      <c r="K88" s="3">
        <v>0</v>
      </c>
    </row>
    <row r="89" spans="1:11" x14ac:dyDescent="0.25">
      <c r="A89" s="5" t="s">
        <v>29</v>
      </c>
      <c r="B89" s="5" t="s">
        <v>96</v>
      </c>
      <c r="C89" s="12" t="str">
        <f>IFERROR(VLOOKUP(UPPER(CONCATENATE($B89," - ",$A89)),'[1]Segurados Civis'!$A$5:$H$2142,6,FALSE),"")</f>
        <v/>
      </c>
      <c r="D89" s="12" t="str">
        <f>IFERROR(VLOOKUP(UPPER(CONCATENATE($B89," - ",$A89)),'[1]Segurados Civis'!$A$5:$H$2142,7,FALSE),"")</f>
        <v/>
      </c>
      <c r="E89" s="12" t="str">
        <f>IFERROR(VLOOKUP(UPPER(CONCATENATE($B89," - ",$A89)),'[1]Segurados Civis'!$A$5:$H$2142,8,FALSE),"")</f>
        <v/>
      </c>
      <c r="F89" s="12" t="str">
        <f t="shared" si="1"/>
        <v/>
      </c>
      <c r="G89" s="5" t="s">
        <v>4</v>
      </c>
      <c r="H89" s="3">
        <v>0</v>
      </c>
      <c r="I89" s="3">
        <v>0</v>
      </c>
      <c r="J89" s="3">
        <v>0</v>
      </c>
      <c r="K89" s="3">
        <v>0</v>
      </c>
    </row>
    <row r="90" spans="1:11" x14ac:dyDescent="0.25">
      <c r="A90" s="5" t="s">
        <v>29</v>
      </c>
      <c r="B90" s="5" t="s">
        <v>57</v>
      </c>
      <c r="C90" s="12">
        <f>IFERROR(VLOOKUP(UPPER(CONCATENATE($B90," - ",$A90)),'[1]Segurados Civis'!$A$5:$H$2142,6,FALSE),"")</f>
        <v>277</v>
      </c>
      <c r="D90" s="12">
        <f>IFERROR(VLOOKUP(UPPER(CONCATENATE($B90," - ",$A90)),'[1]Segurados Civis'!$A$5:$H$2142,7,FALSE),"")</f>
        <v>0</v>
      </c>
      <c r="E90" s="12">
        <f>IFERROR(VLOOKUP(UPPER(CONCATENATE($B90," - ",$A90)),'[1]Segurados Civis'!$A$5:$H$2142,8,FALSE),"")</f>
        <v>0</v>
      </c>
      <c r="F90" s="12">
        <f t="shared" si="1"/>
        <v>277</v>
      </c>
      <c r="G90" s="5" t="s">
        <v>2</v>
      </c>
      <c r="H90" s="3">
        <v>1</v>
      </c>
      <c r="I90" s="3">
        <v>1</v>
      </c>
      <c r="J90" s="3">
        <v>1</v>
      </c>
      <c r="K90" s="3">
        <v>0</v>
      </c>
    </row>
    <row r="91" spans="1:11" x14ac:dyDescent="0.25">
      <c r="A91" s="5" t="s">
        <v>29</v>
      </c>
      <c r="B91" s="5" t="s">
        <v>48</v>
      </c>
      <c r="C91" s="12" t="str">
        <f>IFERROR(VLOOKUP(UPPER(CONCATENATE($B91," - ",$A91)),'[1]Segurados Civis'!$A$5:$H$2142,6,FALSE),"")</f>
        <v/>
      </c>
      <c r="D91" s="12" t="str">
        <f>IFERROR(VLOOKUP(UPPER(CONCATENATE($B91," - ",$A91)),'[1]Segurados Civis'!$A$5:$H$2142,7,FALSE),"")</f>
        <v/>
      </c>
      <c r="E91" s="12" t="str">
        <f>IFERROR(VLOOKUP(UPPER(CONCATENATE($B91," - ",$A91)),'[1]Segurados Civis'!$A$5:$H$2142,8,FALSE),"")</f>
        <v/>
      </c>
      <c r="F91" s="12" t="str">
        <f t="shared" si="1"/>
        <v/>
      </c>
      <c r="G91" s="5" t="s">
        <v>4</v>
      </c>
      <c r="H91" s="3">
        <v>0</v>
      </c>
      <c r="I91" s="3">
        <v>0</v>
      </c>
      <c r="J91" s="3">
        <v>0</v>
      </c>
      <c r="K91" s="3">
        <v>0</v>
      </c>
    </row>
    <row r="92" spans="1:11" x14ac:dyDescent="0.25">
      <c r="A92" s="5" t="s">
        <v>29</v>
      </c>
      <c r="B92" s="5" t="s">
        <v>56</v>
      </c>
      <c r="C92" s="12">
        <f>IFERROR(VLOOKUP(UPPER(CONCATENATE($B92," - ",$A92)),'[1]Segurados Civis'!$A$5:$H$2142,6,FALSE),"")</f>
        <v>508</v>
      </c>
      <c r="D92" s="12">
        <f>IFERROR(VLOOKUP(UPPER(CONCATENATE($B92," - ",$A92)),'[1]Segurados Civis'!$A$5:$H$2142,7,FALSE),"")</f>
        <v>0</v>
      </c>
      <c r="E92" s="12">
        <f>IFERROR(VLOOKUP(UPPER(CONCATENATE($B92," - ",$A92)),'[1]Segurados Civis'!$A$5:$H$2142,8,FALSE),"")</f>
        <v>0</v>
      </c>
      <c r="F92" s="12">
        <f t="shared" si="1"/>
        <v>508</v>
      </c>
      <c r="G92" s="5" t="s">
        <v>2</v>
      </c>
      <c r="H92" s="3">
        <v>0</v>
      </c>
      <c r="I92" s="3">
        <v>0</v>
      </c>
      <c r="J92" s="3">
        <v>0</v>
      </c>
      <c r="K92" s="3">
        <v>0</v>
      </c>
    </row>
    <row r="93" spans="1:11" x14ac:dyDescent="0.25">
      <c r="A93" s="5" t="s">
        <v>29</v>
      </c>
      <c r="B93" s="5" t="s">
        <v>86</v>
      </c>
      <c r="C93" s="12" t="str">
        <f>IFERROR(VLOOKUP(UPPER(CONCATENATE($B93," - ",$A93)),'[1]Segurados Civis'!$A$5:$H$2142,6,FALSE),"")</f>
        <v/>
      </c>
      <c r="D93" s="12" t="str">
        <f>IFERROR(VLOOKUP(UPPER(CONCATENATE($B93," - ",$A93)),'[1]Segurados Civis'!$A$5:$H$2142,7,FALSE),"")</f>
        <v/>
      </c>
      <c r="E93" s="12" t="str">
        <f>IFERROR(VLOOKUP(UPPER(CONCATENATE($B93," - ",$A93)),'[1]Segurados Civis'!$A$5:$H$2142,8,FALSE),"")</f>
        <v/>
      </c>
      <c r="F93" s="12" t="str">
        <f t="shared" si="1"/>
        <v/>
      </c>
      <c r="G93" s="5" t="s">
        <v>4</v>
      </c>
      <c r="H93" s="3">
        <v>0</v>
      </c>
      <c r="I93" s="3">
        <v>0</v>
      </c>
      <c r="J93" s="3">
        <v>0</v>
      </c>
      <c r="K93" s="3">
        <v>0</v>
      </c>
    </row>
    <row r="94" spans="1:11" x14ac:dyDescent="0.25">
      <c r="A94" s="5" t="s">
        <v>29</v>
      </c>
      <c r="B94" s="5" t="s">
        <v>54</v>
      </c>
      <c r="C94" s="12">
        <f>IFERROR(VLOOKUP(UPPER(CONCATENATE($B94," - ",$A94)),'[1]Segurados Civis'!$A$5:$H$2142,6,FALSE),"")</f>
        <v>617</v>
      </c>
      <c r="D94" s="12">
        <f>IFERROR(VLOOKUP(UPPER(CONCATENATE($B94," - ",$A94)),'[1]Segurados Civis'!$A$5:$H$2142,7,FALSE),"")</f>
        <v>0</v>
      </c>
      <c r="E94" s="12">
        <f>IFERROR(VLOOKUP(UPPER(CONCATENATE($B94," - ",$A94)),'[1]Segurados Civis'!$A$5:$H$2142,8,FALSE),"")</f>
        <v>0</v>
      </c>
      <c r="F94" s="12">
        <f t="shared" si="1"/>
        <v>617</v>
      </c>
      <c r="G94" s="5" t="s">
        <v>2</v>
      </c>
      <c r="H94" s="3">
        <v>0</v>
      </c>
      <c r="I94" s="3">
        <v>0</v>
      </c>
      <c r="J94" s="3">
        <v>0</v>
      </c>
      <c r="K94" s="3">
        <v>0</v>
      </c>
    </row>
    <row r="95" spans="1:11" x14ac:dyDescent="0.25">
      <c r="A95" s="5" t="s">
        <v>29</v>
      </c>
      <c r="B95" s="5" t="s">
        <v>118</v>
      </c>
      <c r="C95" s="12">
        <f>IFERROR(VLOOKUP(UPPER(CONCATENATE($B95," - ",$A95)),'[1]Segurados Civis'!$A$5:$H$2142,6,FALSE),"")</f>
        <v>1424</v>
      </c>
      <c r="D95" s="12">
        <f>IFERROR(VLOOKUP(UPPER(CONCATENATE($B95," - ",$A95)),'[1]Segurados Civis'!$A$5:$H$2142,7,FALSE),"")</f>
        <v>206</v>
      </c>
      <c r="E95" s="12">
        <f>IFERROR(VLOOKUP(UPPER(CONCATENATE($B95," - ",$A95)),'[1]Segurados Civis'!$A$5:$H$2142,8,FALSE),"")</f>
        <v>70</v>
      </c>
      <c r="F95" s="12">
        <f t="shared" si="1"/>
        <v>1700</v>
      </c>
      <c r="G95" s="5" t="s">
        <v>2</v>
      </c>
      <c r="H95" s="3">
        <v>0</v>
      </c>
      <c r="I95" s="3">
        <v>0</v>
      </c>
      <c r="J95" s="3">
        <v>0</v>
      </c>
      <c r="K95" s="3">
        <v>0</v>
      </c>
    </row>
    <row r="96" spans="1:11" x14ac:dyDescent="0.25">
      <c r="A96" s="5" t="s">
        <v>29</v>
      </c>
      <c r="B96" s="5" t="s">
        <v>68</v>
      </c>
      <c r="C96" s="12">
        <f>IFERROR(VLOOKUP(UPPER(CONCATENATE($B96," - ",$A96)),'[1]Segurados Civis'!$A$5:$H$2142,6,FALSE),"")</f>
        <v>1147</v>
      </c>
      <c r="D96" s="12">
        <f>IFERROR(VLOOKUP(UPPER(CONCATENATE($B96," - ",$A96)),'[1]Segurados Civis'!$A$5:$H$2142,7,FALSE),"")</f>
        <v>341</v>
      </c>
      <c r="E96" s="12">
        <f>IFERROR(VLOOKUP(UPPER(CONCATENATE($B96," - ",$A96)),'[1]Segurados Civis'!$A$5:$H$2142,8,FALSE),"")</f>
        <v>92</v>
      </c>
      <c r="F96" s="12">
        <f t="shared" si="1"/>
        <v>1580</v>
      </c>
      <c r="G96" s="5" t="s">
        <v>2</v>
      </c>
      <c r="H96" s="3">
        <v>0</v>
      </c>
      <c r="I96" s="3">
        <v>0</v>
      </c>
      <c r="J96" s="3">
        <v>0</v>
      </c>
      <c r="K96" s="3">
        <v>0</v>
      </c>
    </row>
    <row r="97" spans="1:11" x14ac:dyDescent="0.25">
      <c r="A97" s="5" t="s">
        <v>29</v>
      </c>
      <c r="B97" s="5" t="s">
        <v>94</v>
      </c>
      <c r="C97" s="12" t="str">
        <f>IFERROR(VLOOKUP(UPPER(CONCATENATE($B97," - ",$A97)),'[1]Segurados Civis'!$A$5:$H$2142,6,FALSE),"")</f>
        <v/>
      </c>
      <c r="D97" s="12" t="str">
        <f>IFERROR(VLOOKUP(UPPER(CONCATENATE($B97," - ",$A97)),'[1]Segurados Civis'!$A$5:$H$2142,7,FALSE),"")</f>
        <v/>
      </c>
      <c r="E97" s="12" t="str">
        <f>IFERROR(VLOOKUP(UPPER(CONCATENATE($B97," - ",$A97)),'[1]Segurados Civis'!$A$5:$H$2142,8,FALSE),"")</f>
        <v/>
      </c>
      <c r="F97" s="12" t="str">
        <f t="shared" si="1"/>
        <v/>
      </c>
      <c r="G97" s="5" t="s">
        <v>4</v>
      </c>
      <c r="H97" s="3">
        <v>0</v>
      </c>
      <c r="I97" s="3">
        <v>0</v>
      </c>
      <c r="J97" s="3">
        <v>0</v>
      </c>
      <c r="K97" s="3">
        <v>0</v>
      </c>
    </row>
    <row r="98" spans="1:11" x14ac:dyDescent="0.25">
      <c r="A98" s="5" t="s">
        <v>29</v>
      </c>
      <c r="B98" s="5" t="s">
        <v>103</v>
      </c>
      <c r="C98" s="12">
        <f>IFERROR(VLOOKUP(UPPER(CONCATENATE($B98," - ",$A98)),'[1]Segurados Civis'!$A$5:$H$2142,6,FALSE),"")</f>
        <v>445</v>
      </c>
      <c r="D98" s="12">
        <f>IFERROR(VLOOKUP(UPPER(CONCATENATE($B98," - ",$A98)),'[1]Segurados Civis'!$A$5:$H$2142,7,FALSE),"")</f>
        <v>7</v>
      </c>
      <c r="E98" s="12">
        <f>IFERROR(VLOOKUP(UPPER(CONCATENATE($B98," - ",$A98)),'[1]Segurados Civis'!$A$5:$H$2142,8,FALSE),"")</f>
        <v>1</v>
      </c>
      <c r="F98" s="12">
        <f t="shared" si="1"/>
        <v>453</v>
      </c>
      <c r="G98" s="5" t="s">
        <v>2</v>
      </c>
      <c r="H98" s="3">
        <v>0</v>
      </c>
      <c r="I98" s="3">
        <v>0</v>
      </c>
      <c r="J98" s="3">
        <v>0</v>
      </c>
      <c r="K98" s="3">
        <v>0</v>
      </c>
    </row>
    <row r="99" spans="1:11" x14ac:dyDescent="0.25">
      <c r="A99" s="5" t="s">
        <v>29</v>
      </c>
      <c r="B99" s="5" t="s">
        <v>125</v>
      </c>
      <c r="C99" s="12" t="str">
        <f>IFERROR(VLOOKUP(UPPER(CONCATENATE($B99," - ",$A99)),'[1]Segurados Civis'!$A$5:$H$2142,6,FALSE),"")</f>
        <v/>
      </c>
      <c r="D99" s="12" t="str">
        <f>IFERROR(VLOOKUP(UPPER(CONCATENATE($B99," - ",$A99)),'[1]Segurados Civis'!$A$5:$H$2142,7,FALSE),"")</f>
        <v/>
      </c>
      <c r="E99" s="12" t="str">
        <f>IFERROR(VLOOKUP(UPPER(CONCATENATE($B99," - ",$A99)),'[1]Segurados Civis'!$A$5:$H$2142,8,FALSE),"")</f>
        <v/>
      </c>
      <c r="F99" s="12" t="str">
        <f t="shared" si="1"/>
        <v/>
      </c>
      <c r="G99" s="5" t="s">
        <v>2</v>
      </c>
      <c r="H99" s="3">
        <v>0</v>
      </c>
      <c r="I99" s="3">
        <v>0</v>
      </c>
      <c r="J99" s="3">
        <v>0</v>
      </c>
      <c r="K99" s="3">
        <v>0</v>
      </c>
    </row>
    <row r="100" spans="1:11" x14ac:dyDescent="0.25">
      <c r="A100" s="5" t="s">
        <v>29</v>
      </c>
      <c r="B100" s="5" t="s">
        <v>40</v>
      </c>
      <c r="C100" s="12" t="str">
        <f>IFERROR(VLOOKUP(UPPER(CONCATENATE($B100," - ",$A100)),'[1]Segurados Civis'!$A$5:$H$2142,6,FALSE),"")</f>
        <v/>
      </c>
      <c r="D100" s="12" t="str">
        <f>IFERROR(VLOOKUP(UPPER(CONCATENATE($B100," - ",$A100)),'[1]Segurados Civis'!$A$5:$H$2142,7,FALSE),"")</f>
        <v/>
      </c>
      <c r="E100" s="12" t="str">
        <f>IFERROR(VLOOKUP(UPPER(CONCATENATE($B100," - ",$A100)),'[1]Segurados Civis'!$A$5:$H$2142,8,FALSE),"")</f>
        <v/>
      </c>
      <c r="F100" s="12" t="str">
        <f t="shared" si="1"/>
        <v/>
      </c>
      <c r="G100" s="5" t="s">
        <v>4</v>
      </c>
      <c r="H100" s="3">
        <v>0</v>
      </c>
      <c r="I100" s="3">
        <v>0</v>
      </c>
      <c r="J100" s="3">
        <v>0</v>
      </c>
      <c r="K100" s="3">
        <v>0</v>
      </c>
    </row>
    <row r="101" spans="1:11" x14ac:dyDescent="0.25">
      <c r="A101" s="5" t="s">
        <v>29</v>
      </c>
      <c r="B101" s="5" t="s">
        <v>117</v>
      </c>
      <c r="C101" s="12" t="str">
        <f>IFERROR(VLOOKUP(UPPER(CONCATENATE($B101," - ",$A101)),'[1]Segurados Civis'!$A$5:$H$2142,6,FALSE),"")</f>
        <v/>
      </c>
      <c r="D101" s="12" t="str">
        <f>IFERROR(VLOOKUP(UPPER(CONCATENATE($B101," - ",$A101)),'[1]Segurados Civis'!$A$5:$H$2142,7,FALSE),"")</f>
        <v/>
      </c>
      <c r="E101" s="12" t="str">
        <f>IFERROR(VLOOKUP(UPPER(CONCATENATE($B101," - ",$A101)),'[1]Segurados Civis'!$A$5:$H$2142,8,FALSE),"")</f>
        <v/>
      </c>
      <c r="F101" s="12" t="str">
        <f t="shared" si="1"/>
        <v/>
      </c>
      <c r="G101" s="5" t="s">
        <v>2</v>
      </c>
      <c r="H101" s="3">
        <v>0</v>
      </c>
      <c r="I101" s="3">
        <v>0</v>
      </c>
      <c r="J101" s="3">
        <v>0</v>
      </c>
      <c r="K101" s="3">
        <v>0</v>
      </c>
    </row>
    <row r="102" spans="1:11" x14ac:dyDescent="0.25">
      <c r="A102" s="5" t="s">
        <v>29</v>
      </c>
      <c r="B102" s="5" t="s">
        <v>30</v>
      </c>
      <c r="C102" s="12">
        <f>IFERROR(VLOOKUP(UPPER(CONCATENATE($B102," - ",$A102)),'[1]Segurados Civis'!$A$5:$H$2142,6,FALSE),"")</f>
        <v>249</v>
      </c>
      <c r="D102" s="12">
        <f>IFERROR(VLOOKUP(UPPER(CONCATENATE($B102," - ",$A102)),'[1]Segurados Civis'!$A$5:$H$2142,7,FALSE),"")</f>
        <v>76</v>
      </c>
      <c r="E102" s="12">
        <f>IFERROR(VLOOKUP(UPPER(CONCATENATE($B102," - ",$A102)),'[1]Segurados Civis'!$A$5:$H$2142,8,FALSE),"")</f>
        <v>10</v>
      </c>
      <c r="F102" s="12">
        <f t="shared" si="1"/>
        <v>335</v>
      </c>
      <c r="G102" s="5" t="s">
        <v>2</v>
      </c>
      <c r="H102" s="3">
        <v>0</v>
      </c>
      <c r="I102" s="3">
        <v>0</v>
      </c>
      <c r="J102" s="3">
        <v>0</v>
      </c>
      <c r="K102" s="3">
        <v>0</v>
      </c>
    </row>
    <row r="103" spans="1:11" x14ac:dyDescent="0.25">
      <c r="A103" s="5" t="s">
        <v>29</v>
      </c>
      <c r="B103" s="5" t="s">
        <v>53</v>
      </c>
      <c r="C103" s="12">
        <f>IFERROR(VLOOKUP(UPPER(CONCATENATE($B103," - ",$A103)),'[1]Segurados Civis'!$A$5:$H$2142,6,FALSE),"")</f>
        <v>681</v>
      </c>
      <c r="D103" s="12">
        <f>IFERROR(VLOOKUP(UPPER(CONCATENATE($B103," - ",$A103)),'[1]Segurados Civis'!$A$5:$H$2142,7,FALSE),"")</f>
        <v>184</v>
      </c>
      <c r="E103" s="12">
        <f>IFERROR(VLOOKUP(UPPER(CONCATENATE($B103," - ",$A103)),'[1]Segurados Civis'!$A$5:$H$2142,8,FALSE),"")</f>
        <v>31</v>
      </c>
      <c r="F103" s="12">
        <f t="shared" si="1"/>
        <v>896</v>
      </c>
      <c r="G103" s="5" t="s">
        <v>2</v>
      </c>
      <c r="H103" s="3">
        <v>0</v>
      </c>
      <c r="I103" s="3">
        <v>0</v>
      </c>
      <c r="J103" s="3">
        <v>0</v>
      </c>
      <c r="K103" s="3">
        <v>0</v>
      </c>
    </row>
    <row r="104" spans="1:11" x14ac:dyDescent="0.25">
      <c r="A104" s="5" t="s">
        <v>29</v>
      </c>
      <c r="B104" s="5" t="s">
        <v>127</v>
      </c>
      <c r="C104" s="12">
        <f>IFERROR(VLOOKUP(UPPER(CONCATENATE($B104," - ",$A104)),'[1]Segurados Civis'!$A$5:$H$2142,6,FALSE),"")</f>
        <v>864</v>
      </c>
      <c r="D104" s="12">
        <f>IFERROR(VLOOKUP(UPPER(CONCATENATE($B104," - ",$A104)),'[1]Segurados Civis'!$A$5:$H$2142,7,FALSE),"")</f>
        <v>144</v>
      </c>
      <c r="E104" s="12">
        <f>IFERROR(VLOOKUP(UPPER(CONCATENATE($B104," - ",$A104)),'[1]Segurados Civis'!$A$5:$H$2142,8,FALSE),"")</f>
        <v>48</v>
      </c>
      <c r="F104" s="12">
        <f t="shared" si="1"/>
        <v>1056</v>
      </c>
      <c r="G104" s="5" t="s">
        <v>2</v>
      </c>
      <c r="H104" s="3">
        <v>0</v>
      </c>
      <c r="I104" s="3">
        <v>0</v>
      </c>
      <c r="J104" s="3">
        <v>0</v>
      </c>
      <c r="K104" s="3">
        <v>0</v>
      </c>
    </row>
    <row r="105" spans="1:11" x14ac:dyDescent="0.25">
      <c r="A105" s="5" t="s">
        <v>29</v>
      </c>
      <c r="B105" s="5" t="s">
        <v>60</v>
      </c>
      <c r="C105" s="12" t="str">
        <f>IFERROR(VLOOKUP(UPPER(CONCATENATE($B105," - ",$A105)),'[1]Segurados Civis'!$A$5:$H$2142,6,FALSE),"")</f>
        <v/>
      </c>
      <c r="D105" s="12" t="str">
        <f>IFERROR(VLOOKUP(UPPER(CONCATENATE($B105," - ",$A105)),'[1]Segurados Civis'!$A$5:$H$2142,7,FALSE),"")</f>
        <v/>
      </c>
      <c r="E105" s="12" t="str">
        <f>IFERROR(VLOOKUP(UPPER(CONCATENATE($B105," - ",$A105)),'[1]Segurados Civis'!$A$5:$H$2142,8,FALSE),"")</f>
        <v/>
      </c>
      <c r="F105" s="12" t="str">
        <f t="shared" si="1"/>
        <v/>
      </c>
      <c r="G105" s="5" t="s">
        <v>4</v>
      </c>
      <c r="H105" s="3">
        <v>0</v>
      </c>
      <c r="I105" s="3">
        <v>0</v>
      </c>
      <c r="J105" s="3">
        <v>0</v>
      </c>
      <c r="K105" s="3">
        <v>0</v>
      </c>
    </row>
    <row r="106" spans="1:11" x14ac:dyDescent="0.25">
      <c r="A106" s="5" t="s">
        <v>29</v>
      </c>
      <c r="B106" s="5" t="s">
        <v>41</v>
      </c>
      <c r="C106" s="12" t="str">
        <f>IFERROR(VLOOKUP(UPPER(CONCATENATE($B106," - ",$A106)),'[1]Segurados Civis'!$A$5:$H$2142,6,FALSE),"")</f>
        <v/>
      </c>
      <c r="D106" s="12" t="str">
        <f>IFERROR(VLOOKUP(UPPER(CONCATENATE($B106," - ",$A106)),'[1]Segurados Civis'!$A$5:$H$2142,7,FALSE),"")</f>
        <v/>
      </c>
      <c r="E106" s="12" t="str">
        <f>IFERROR(VLOOKUP(UPPER(CONCATENATE($B106," - ",$A106)),'[1]Segurados Civis'!$A$5:$H$2142,8,FALSE),"")</f>
        <v/>
      </c>
      <c r="F106" s="12" t="str">
        <f t="shared" si="1"/>
        <v/>
      </c>
      <c r="G106" s="5" t="s">
        <v>4</v>
      </c>
      <c r="H106" s="3">
        <v>0</v>
      </c>
      <c r="I106" s="3">
        <v>0</v>
      </c>
      <c r="J106" s="3">
        <v>0</v>
      </c>
      <c r="K106" s="3">
        <v>0</v>
      </c>
    </row>
    <row r="107" spans="1:11" x14ac:dyDescent="0.25">
      <c r="A107" s="5" t="s">
        <v>29</v>
      </c>
      <c r="B107" s="5" t="s">
        <v>61</v>
      </c>
      <c r="C107" s="12" t="str">
        <f>IFERROR(VLOOKUP(UPPER(CONCATENATE($B107," - ",$A107)),'[1]Segurados Civis'!$A$5:$H$2142,6,FALSE),"")</f>
        <v/>
      </c>
      <c r="D107" s="12" t="str">
        <f>IFERROR(VLOOKUP(UPPER(CONCATENATE($B107," - ",$A107)),'[1]Segurados Civis'!$A$5:$H$2142,7,FALSE),"")</f>
        <v/>
      </c>
      <c r="E107" s="12" t="str">
        <f>IFERROR(VLOOKUP(UPPER(CONCATENATE($B107," - ",$A107)),'[1]Segurados Civis'!$A$5:$H$2142,8,FALSE),"")</f>
        <v/>
      </c>
      <c r="F107" s="12" t="str">
        <f t="shared" si="1"/>
        <v/>
      </c>
      <c r="G107" s="5" t="s">
        <v>2</v>
      </c>
      <c r="H107" s="3">
        <v>0</v>
      </c>
      <c r="I107" s="3">
        <v>0</v>
      </c>
      <c r="J107" s="3">
        <v>0</v>
      </c>
      <c r="K107" s="3">
        <v>0</v>
      </c>
    </row>
  </sheetData>
  <autoFilter ref="A1:K1"/>
  <sortState ref="B2:C107">
    <sortCondition ref="B2"/>
  </sortState>
  <mergeCells count="9">
    <mergeCell ref="O2:R3"/>
    <mergeCell ref="O9:R9"/>
    <mergeCell ref="S9:V9"/>
    <mergeCell ref="O11:R12"/>
    <mergeCell ref="O13:R13"/>
    <mergeCell ref="O7:V7"/>
    <mergeCell ref="O8:R8"/>
    <mergeCell ref="S8:V8"/>
    <mergeCell ref="O4:R4"/>
  </mergeCells>
  <conditionalFormatting sqref="H2:K107">
    <cfRule type="containsText" dxfId="34" priority="1" operator="containsText" text="1">
      <formula>NOT(ISERROR(SEARCH("1",H2)))</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
  <sheetViews>
    <sheetView workbookViewId="0">
      <pane ySplit="1" topLeftCell="A2" activePane="bottomLeft" state="frozen"/>
      <selection activeCell="H38" sqref="H38"/>
      <selection pane="bottomLeft" activeCell="H38" sqref="H38"/>
    </sheetView>
  </sheetViews>
  <sheetFormatPr defaultColWidth="9.140625" defaultRowHeight="15" x14ac:dyDescent="0.25"/>
  <cols>
    <col min="1" max="1" width="5.5703125" style="1" bestFit="1" customWidth="1"/>
    <col min="2" max="2" width="30.42578125" style="1" bestFit="1" customWidth="1"/>
    <col min="3" max="11" width="15.7109375" style="1" customWidth="1"/>
    <col min="12" max="16384" width="9.140625" style="1"/>
  </cols>
  <sheetData>
    <row r="1" spans="1:19" s="16" customFormat="1" ht="45.75" thickBot="1" x14ac:dyDescent="0.3">
      <c r="A1" s="14" t="s">
        <v>26</v>
      </c>
      <c r="B1" s="14" t="s">
        <v>28</v>
      </c>
      <c r="C1" s="14" t="s">
        <v>5366</v>
      </c>
      <c r="D1" s="14" t="s">
        <v>5365</v>
      </c>
      <c r="E1" s="14" t="s">
        <v>5367</v>
      </c>
      <c r="F1" s="14" t="s">
        <v>5368</v>
      </c>
      <c r="G1" s="14" t="s">
        <v>27</v>
      </c>
      <c r="H1" s="14" t="s">
        <v>5359</v>
      </c>
      <c r="I1" s="14" t="s">
        <v>5360</v>
      </c>
      <c r="J1" s="14" t="s">
        <v>5361</v>
      </c>
      <c r="K1" s="14" t="s">
        <v>5351</v>
      </c>
    </row>
    <row r="2" spans="1:19" x14ac:dyDescent="0.25">
      <c r="A2" s="5" t="s">
        <v>133</v>
      </c>
      <c r="B2" s="5" t="s">
        <v>172</v>
      </c>
      <c r="C2" s="12">
        <f>IFERROR(VLOOKUP(UPPER(CONCATENATE($B2," - ",$A2)),'[1]Segurados Civis'!$A$5:$H$2142,6,FALSE),"")</f>
        <v>46514</v>
      </c>
      <c r="D2" s="12">
        <f>IFERROR(VLOOKUP(UPPER(CONCATENATE($B2," - ",$A2)),'[1]Segurados Civis'!$A$5:$H$2142,7,FALSE),"")</f>
        <v>24758</v>
      </c>
      <c r="E2" s="12">
        <f>IFERROR(VLOOKUP(UPPER(CONCATENATE($B2," - ",$A2)),'[1]Segurados Civis'!$A$5:$H$2142,8,FALSE),"")</f>
        <v>5852</v>
      </c>
      <c r="F2" s="12">
        <f>IF(SUM(C2:E2)=0,"",SUM(C2:E2))</f>
        <v>77124</v>
      </c>
      <c r="G2" s="5" t="s">
        <v>2</v>
      </c>
      <c r="H2" s="3">
        <v>1</v>
      </c>
      <c r="I2" s="3">
        <v>0</v>
      </c>
      <c r="J2" s="3">
        <v>0</v>
      </c>
      <c r="K2" s="3">
        <v>0</v>
      </c>
      <c r="N2" s="160" t="s">
        <v>5354</v>
      </c>
      <c r="O2" s="174"/>
      <c r="P2" s="161"/>
    </row>
    <row r="3" spans="1:19" ht="15.75" thickBot="1" x14ac:dyDescent="0.3">
      <c r="A3" s="5" t="s">
        <v>133</v>
      </c>
      <c r="B3" s="5" t="s">
        <v>148</v>
      </c>
      <c r="C3" s="12" t="str">
        <f>IFERROR(VLOOKUP(UPPER(CONCATENATE($B3," - ",$A3)),'[1]Segurados Civis'!$A$5:$H$2142,6,FALSE),"")</f>
        <v/>
      </c>
      <c r="D3" s="12" t="str">
        <f>IFERROR(VLOOKUP(UPPER(CONCATENATE($B3," - ",$A3)),'[1]Segurados Civis'!$A$5:$H$2142,7,FALSE),"")</f>
        <v/>
      </c>
      <c r="E3" s="12" t="str">
        <f>IFERROR(VLOOKUP(UPPER(CONCATENATE($B3," - ",$A3)),'[1]Segurados Civis'!$A$5:$H$2142,8,FALSE),"")</f>
        <v/>
      </c>
      <c r="F3" s="12" t="str">
        <f t="shared" ref="F3:F64" si="0">IF(SUM(C3:E3)=0,"",SUM(C3:E3))</f>
        <v/>
      </c>
      <c r="G3" s="5" t="s">
        <v>4</v>
      </c>
      <c r="H3" s="3">
        <v>0</v>
      </c>
      <c r="I3" s="3">
        <v>0</v>
      </c>
      <c r="J3" s="3">
        <v>0</v>
      </c>
      <c r="K3" s="3">
        <v>0</v>
      </c>
      <c r="N3" s="162"/>
      <c r="O3" s="175"/>
      <c r="P3" s="163"/>
    </row>
    <row r="4" spans="1:19" ht="15.75" thickBot="1" x14ac:dyDescent="0.3">
      <c r="A4" s="5" t="s">
        <v>133</v>
      </c>
      <c r="B4" s="5" t="s">
        <v>139</v>
      </c>
      <c r="C4" s="12" t="str">
        <f>IFERROR(VLOOKUP(UPPER(CONCATENATE($B4," - ",$A4)),'[1]Segurados Civis'!$A$5:$H$2142,6,FALSE),"")</f>
        <v/>
      </c>
      <c r="D4" s="12" t="str">
        <f>IFERROR(VLOOKUP(UPPER(CONCATENATE($B4," - ",$A4)),'[1]Segurados Civis'!$A$5:$H$2142,7,FALSE),"")</f>
        <v/>
      </c>
      <c r="E4" s="12" t="str">
        <f>IFERROR(VLOOKUP(UPPER(CONCATENATE($B4," - ",$A4)),'[1]Segurados Civis'!$A$5:$H$2142,8,FALSE),"")</f>
        <v/>
      </c>
      <c r="F4" s="12" t="str">
        <f t="shared" si="0"/>
        <v/>
      </c>
      <c r="G4" s="5" t="s">
        <v>4</v>
      </c>
      <c r="H4" s="3">
        <v>0</v>
      </c>
      <c r="I4" s="3">
        <v>0</v>
      </c>
      <c r="J4" s="3">
        <v>0</v>
      </c>
      <c r="K4" s="3">
        <v>0</v>
      </c>
      <c r="N4" s="157">
        <f>COUNTIF(H2:H64,1)</f>
        <v>1</v>
      </c>
      <c r="O4" s="158"/>
      <c r="P4" s="159"/>
    </row>
    <row r="5" spans="1:19" x14ac:dyDescent="0.25">
      <c r="A5" s="5" t="s">
        <v>133</v>
      </c>
      <c r="B5" s="5" t="s">
        <v>140</v>
      </c>
      <c r="C5" s="12" t="str">
        <f>IFERROR(VLOOKUP(UPPER(CONCATENATE($B5," - ",$A5)),'[1]Segurados Civis'!$A$5:$H$2142,6,FALSE),"")</f>
        <v/>
      </c>
      <c r="D5" s="12" t="str">
        <f>IFERROR(VLOOKUP(UPPER(CONCATENATE($B5," - ",$A5)),'[1]Segurados Civis'!$A$5:$H$2142,7,FALSE),"")</f>
        <v/>
      </c>
      <c r="E5" s="12" t="str">
        <f>IFERROR(VLOOKUP(UPPER(CONCATENATE($B5," - ",$A5)),'[1]Segurados Civis'!$A$5:$H$2142,8,FALSE),"")</f>
        <v/>
      </c>
      <c r="F5" s="12" t="str">
        <f t="shared" si="0"/>
        <v/>
      </c>
      <c r="G5" s="5" t="s">
        <v>4</v>
      </c>
      <c r="H5" s="3">
        <v>0</v>
      </c>
      <c r="I5" s="3">
        <v>0</v>
      </c>
      <c r="J5" s="3">
        <v>0</v>
      </c>
      <c r="K5" s="3">
        <v>0</v>
      </c>
    </row>
    <row r="6" spans="1:19" ht="15.75" thickBot="1" x14ac:dyDescent="0.3">
      <c r="A6" s="5" t="s">
        <v>133</v>
      </c>
      <c r="B6" s="5" t="s">
        <v>181</v>
      </c>
      <c r="C6" s="12" t="str">
        <f>IFERROR(VLOOKUP(UPPER(CONCATENATE($B6," - ",$A6)),'[1]Segurados Civis'!$A$5:$H$2142,6,FALSE),"")</f>
        <v/>
      </c>
      <c r="D6" s="12" t="str">
        <f>IFERROR(VLOOKUP(UPPER(CONCATENATE($B6," - ",$A6)),'[1]Segurados Civis'!$A$5:$H$2142,7,FALSE),"")</f>
        <v/>
      </c>
      <c r="E6" s="12" t="str">
        <f>IFERROR(VLOOKUP(UPPER(CONCATENATE($B6," - ",$A6)),'[1]Segurados Civis'!$A$5:$H$2142,8,FALSE),"")</f>
        <v/>
      </c>
      <c r="F6" s="12" t="str">
        <f t="shared" si="0"/>
        <v/>
      </c>
      <c r="G6" s="5" t="s">
        <v>4</v>
      </c>
      <c r="H6" s="3">
        <v>0</v>
      </c>
      <c r="I6" s="3">
        <v>0</v>
      </c>
      <c r="J6" s="3">
        <v>0</v>
      </c>
      <c r="K6" s="3">
        <v>0</v>
      </c>
    </row>
    <row r="7" spans="1:19" ht="15" customHeight="1" thickBot="1" x14ac:dyDescent="0.3">
      <c r="A7" s="5" t="s">
        <v>133</v>
      </c>
      <c r="B7" s="5" t="s">
        <v>137</v>
      </c>
      <c r="C7" s="12" t="str">
        <f>IFERROR(VLOOKUP(UPPER(CONCATENATE($B7," - ",$A7)),'[1]Segurados Civis'!$A$5:$H$2142,6,FALSE),"")</f>
        <v/>
      </c>
      <c r="D7" s="12" t="str">
        <f>IFERROR(VLOOKUP(UPPER(CONCATENATE($B7," - ",$A7)),'[1]Segurados Civis'!$A$5:$H$2142,7,FALSE),"")</f>
        <v/>
      </c>
      <c r="E7" s="12" t="str">
        <f>IFERROR(VLOOKUP(UPPER(CONCATENATE($B7," - ",$A7)),'[1]Segurados Civis'!$A$5:$H$2142,8,FALSE),"")</f>
        <v/>
      </c>
      <c r="F7" s="12" t="str">
        <f t="shared" si="0"/>
        <v/>
      </c>
      <c r="G7" s="5" t="s">
        <v>4</v>
      </c>
      <c r="H7" s="3">
        <v>0</v>
      </c>
      <c r="I7" s="3">
        <v>0</v>
      </c>
      <c r="J7" s="3">
        <v>0</v>
      </c>
      <c r="K7" s="3">
        <v>0</v>
      </c>
      <c r="N7" s="168" t="s">
        <v>5355</v>
      </c>
      <c r="O7" s="169"/>
      <c r="P7" s="169"/>
      <c r="Q7" s="169"/>
      <c r="R7" s="169"/>
      <c r="S7" s="170"/>
    </row>
    <row r="8" spans="1:19" ht="15.75" thickBot="1" x14ac:dyDescent="0.3">
      <c r="A8" s="5" t="s">
        <v>133</v>
      </c>
      <c r="B8" s="5" t="s">
        <v>156</v>
      </c>
      <c r="C8" s="12" t="str">
        <f>IFERROR(VLOOKUP(UPPER(CONCATENATE($B8," - ",$A8)),'[1]Segurados Civis'!$A$5:$H$2142,6,FALSE),"")</f>
        <v/>
      </c>
      <c r="D8" s="12" t="str">
        <f>IFERROR(VLOOKUP(UPPER(CONCATENATE($B8," - ",$A8)),'[1]Segurados Civis'!$A$5:$H$2142,7,FALSE),"")</f>
        <v/>
      </c>
      <c r="E8" s="12" t="str">
        <f>IFERROR(VLOOKUP(UPPER(CONCATENATE($B8," - ",$A8)),'[1]Segurados Civis'!$A$5:$H$2142,8,FALSE),"")</f>
        <v/>
      </c>
      <c r="F8" s="12" t="str">
        <f t="shared" si="0"/>
        <v/>
      </c>
      <c r="G8" s="5" t="s">
        <v>4</v>
      </c>
      <c r="H8" s="3">
        <v>0</v>
      </c>
      <c r="I8" s="3">
        <v>0</v>
      </c>
      <c r="J8" s="3">
        <v>0</v>
      </c>
      <c r="K8" s="3">
        <v>0</v>
      </c>
      <c r="N8" s="171" t="s">
        <v>5362</v>
      </c>
      <c r="O8" s="172"/>
      <c r="P8" s="172"/>
      <c r="Q8" s="168" t="s">
        <v>5363</v>
      </c>
      <c r="R8" s="169"/>
      <c r="S8" s="170"/>
    </row>
    <row r="9" spans="1:19" ht="15.75" thickBot="1" x14ac:dyDescent="0.3">
      <c r="A9" s="5" t="s">
        <v>133</v>
      </c>
      <c r="B9" s="5" t="s">
        <v>151</v>
      </c>
      <c r="C9" s="12" t="str">
        <f>IFERROR(VLOOKUP(UPPER(CONCATENATE($B9," - ",$A9)),'[1]Segurados Civis'!$A$5:$H$2142,6,FALSE),"")</f>
        <v/>
      </c>
      <c r="D9" s="12" t="str">
        <f>IFERROR(VLOOKUP(UPPER(CONCATENATE($B9," - ",$A9)),'[1]Segurados Civis'!$A$5:$H$2142,7,FALSE),"")</f>
        <v/>
      </c>
      <c r="E9" s="12" t="str">
        <f>IFERROR(VLOOKUP(UPPER(CONCATENATE($B9," - ",$A9)),'[1]Segurados Civis'!$A$5:$H$2142,8,FALSE),"")</f>
        <v/>
      </c>
      <c r="F9" s="12" t="str">
        <f t="shared" si="0"/>
        <v/>
      </c>
      <c r="G9" s="5" t="s">
        <v>4</v>
      </c>
      <c r="H9" s="3">
        <v>0</v>
      </c>
      <c r="I9" s="3">
        <v>0</v>
      </c>
      <c r="J9" s="3">
        <v>0</v>
      </c>
      <c r="K9" s="3">
        <v>0</v>
      </c>
      <c r="N9" s="157">
        <f>COUNTIF(I2:I107,1)</f>
        <v>0</v>
      </c>
      <c r="O9" s="158"/>
      <c r="P9" s="158"/>
      <c r="Q9" s="157">
        <f>COUNTIF(J2:J107,1)</f>
        <v>0</v>
      </c>
      <c r="R9" s="158"/>
      <c r="S9" s="159"/>
    </row>
    <row r="10" spans="1:19" ht="15.75" thickBot="1" x14ac:dyDescent="0.3">
      <c r="A10" s="5" t="s">
        <v>133</v>
      </c>
      <c r="B10" s="5" t="s">
        <v>161</v>
      </c>
      <c r="C10" s="12" t="str">
        <f>IFERROR(VLOOKUP(UPPER(CONCATENATE($B10," - ",$A10)),'[1]Segurados Civis'!$A$5:$H$2142,6,FALSE),"")</f>
        <v/>
      </c>
      <c r="D10" s="12" t="str">
        <f>IFERROR(VLOOKUP(UPPER(CONCATENATE($B10," - ",$A10)),'[1]Segurados Civis'!$A$5:$H$2142,7,FALSE),"")</f>
        <v/>
      </c>
      <c r="E10" s="12" t="str">
        <f>IFERROR(VLOOKUP(UPPER(CONCATENATE($B10," - ",$A10)),'[1]Segurados Civis'!$A$5:$H$2142,8,FALSE),"")</f>
        <v/>
      </c>
      <c r="F10" s="12" t="str">
        <f t="shared" si="0"/>
        <v/>
      </c>
      <c r="G10" s="5" t="s">
        <v>2</v>
      </c>
      <c r="H10" s="3">
        <v>0</v>
      </c>
      <c r="I10" s="3">
        <v>0</v>
      </c>
      <c r="J10" s="3">
        <v>0</v>
      </c>
      <c r="K10" s="3">
        <v>0</v>
      </c>
    </row>
    <row r="11" spans="1:19" x14ac:dyDescent="0.25">
      <c r="A11" s="5" t="s">
        <v>133</v>
      </c>
      <c r="B11" s="5" t="s">
        <v>147</v>
      </c>
      <c r="C11" s="12">
        <f>IFERROR(VLOOKUP(UPPER(CONCATENATE($B11," - ",$A11)),'[1]Segurados Civis'!$A$5:$H$2142,6,FALSE),"")</f>
        <v>464</v>
      </c>
      <c r="D11" s="12">
        <f>IFERROR(VLOOKUP(UPPER(CONCATENATE($B11," - ",$A11)),'[1]Segurados Civis'!$A$5:$H$2142,7,FALSE),"")</f>
        <v>0</v>
      </c>
      <c r="E11" s="12">
        <f>IFERROR(VLOOKUP(UPPER(CONCATENATE($B11," - ",$A11)),'[1]Segurados Civis'!$A$5:$H$2142,8,FALSE),"")</f>
        <v>0</v>
      </c>
      <c r="F11" s="12">
        <f t="shared" si="0"/>
        <v>464</v>
      </c>
      <c r="G11" s="5" t="s">
        <v>2</v>
      </c>
      <c r="H11" s="3">
        <v>0</v>
      </c>
      <c r="I11" s="3">
        <v>0</v>
      </c>
      <c r="J11" s="3">
        <v>0</v>
      </c>
      <c r="K11" s="3">
        <v>0</v>
      </c>
      <c r="N11" s="164" t="s">
        <v>5352</v>
      </c>
      <c r="O11" s="176"/>
      <c r="P11" s="165"/>
    </row>
    <row r="12" spans="1:19" ht="15.75" thickBot="1" x14ac:dyDescent="0.3">
      <c r="A12" s="5" t="s">
        <v>133</v>
      </c>
      <c r="B12" s="5" t="s">
        <v>152</v>
      </c>
      <c r="C12" s="12">
        <f>IFERROR(VLOOKUP(UPPER(CONCATENATE($B12," - ",$A12)),'[1]Segurados Civis'!$A$5:$H$2142,6,FALSE),"")</f>
        <v>1356</v>
      </c>
      <c r="D12" s="12">
        <f>IFERROR(VLOOKUP(UPPER(CONCATENATE($B12," - ",$A12)),'[1]Segurados Civis'!$A$5:$H$2142,7,FALSE),"")</f>
        <v>0</v>
      </c>
      <c r="E12" s="12">
        <f>IFERROR(VLOOKUP(UPPER(CONCATENATE($B12," - ",$A12)),'[1]Segurados Civis'!$A$5:$H$2142,8,FALSE),"")</f>
        <v>0</v>
      </c>
      <c r="F12" s="12">
        <f t="shared" si="0"/>
        <v>1356</v>
      </c>
      <c r="G12" s="5" t="s">
        <v>2</v>
      </c>
      <c r="H12" s="3">
        <v>0</v>
      </c>
      <c r="I12" s="3">
        <v>0</v>
      </c>
      <c r="J12" s="3">
        <v>0</v>
      </c>
      <c r="K12" s="3">
        <v>0</v>
      </c>
      <c r="N12" s="166"/>
      <c r="O12" s="177"/>
      <c r="P12" s="167"/>
    </row>
    <row r="13" spans="1:19" ht="15.75" thickBot="1" x14ac:dyDescent="0.3">
      <c r="A13" s="5" t="s">
        <v>133</v>
      </c>
      <c r="B13" s="5" t="s">
        <v>196</v>
      </c>
      <c r="C13" s="12">
        <f>IFERROR(VLOOKUP(UPPER(CONCATENATE($B13," - ",$A13)),'[1]Segurados Civis'!$A$5:$H$2142,6,FALSE),"")</f>
        <v>551</v>
      </c>
      <c r="D13" s="12">
        <f>IFERROR(VLOOKUP(UPPER(CONCATENATE($B13," - ",$A13)),'[1]Segurados Civis'!$A$5:$H$2142,7,FALSE),"")</f>
        <v>0</v>
      </c>
      <c r="E13" s="12">
        <f>IFERROR(VLOOKUP(UPPER(CONCATENATE($B13," - ",$A13)),'[1]Segurados Civis'!$A$5:$H$2142,8,FALSE),"")</f>
        <v>0</v>
      </c>
      <c r="F13" s="12">
        <f t="shared" si="0"/>
        <v>551</v>
      </c>
      <c r="G13" s="5" t="s">
        <v>2</v>
      </c>
      <c r="H13" s="3">
        <v>0</v>
      </c>
      <c r="I13" s="3">
        <v>0</v>
      </c>
      <c r="J13" s="3">
        <v>0</v>
      </c>
      <c r="K13" s="3">
        <v>0</v>
      </c>
      <c r="N13" s="157">
        <f>COUNTIF(K2:K64,1)</f>
        <v>1</v>
      </c>
      <c r="O13" s="158"/>
      <c r="P13" s="159"/>
    </row>
    <row r="14" spans="1:19" x14ac:dyDescent="0.25">
      <c r="A14" s="5" t="s">
        <v>133</v>
      </c>
      <c r="B14" s="5" t="s">
        <v>182</v>
      </c>
      <c r="C14" s="12" t="str">
        <f>IFERROR(VLOOKUP(UPPER(CONCATENATE($B14," - ",$A14)),'[1]Segurados Civis'!$A$5:$H$2142,6,FALSE),"")</f>
        <v/>
      </c>
      <c r="D14" s="12" t="str">
        <f>IFERROR(VLOOKUP(UPPER(CONCATENATE($B14," - ",$A14)),'[1]Segurados Civis'!$A$5:$H$2142,7,FALSE),"")</f>
        <v/>
      </c>
      <c r="E14" s="12" t="str">
        <f>IFERROR(VLOOKUP(UPPER(CONCATENATE($B14," - ",$A14)),'[1]Segurados Civis'!$A$5:$H$2142,8,FALSE),"")</f>
        <v/>
      </c>
      <c r="F14" s="12" t="str">
        <f t="shared" si="0"/>
        <v/>
      </c>
      <c r="G14" s="5" t="s">
        <v>4</v>
      </c>
      <c r="H14" s="3">
        <v>0</v>
      </c>
      <c r="I14" s="3">
        <v>0</v>
      </c>
      <c r="J14" s="3">
        <v>0</v>
      </c>
      <c r="K14" s="3">
        <v>0</v>
      </c>
    </row>
    <row r="15" spans="1:19" x14ac:dyDescent="0.25">
      <c r="A15" s="5" t="s">
        <v>133</v>
      </c>
      <c r="B15" s="5" t="s">
        <v>141</v>
      </c>
      <c r="C15" s="12" t="str">
        <f>IFERROR(VLOOKUP(UPPER(CONCATENATE($B15," - ",$A15)),'[1]Segurados Civis'!$A$5:$H$2142,6,FALSE),"")</f>
        <v/>
      </c>
      <c r="D15" s="12" t="str">
        <f>IFERROR(VLOOKUP(UPPER(CONCATENATE($B15," - ",$A15)),'[1]Segurados Civis'!$A$5:$H$2142,7,FALSE),"")</f>
        <v/>
      </c>
      <c r="E15" s="12" t="str">
        <f>IFERROR(VLOOKUP(UPPER(CONCATENATE($B15," - ",$A15)),'[1]Segurados Civis'!$A$5:$H$2142,8,FALSE),"")</f>
        <v/>
      </c>
      <c r="F15" s="12" t="str">
        <f t="shared" si="0"/>
        <v/>
      </c>
      <c r="G15" s="5" t="s">
        <v>4</v>
      </c>
      <c r="H15" s="3">
        <v>0</v>
      </c>
      <c r="I15" s="3">
        <v>0</v>
      </c>
      <c r="J15" s="3">
        <v>0</v>
      </c>
      <c r="K15" s="3">
        <v>0</v>
      </c>
    </row>
    <row r="16" spans="1:19" x14ac:dyDescent="0.25">
      <c r="A16" s="5" t="s">
        <v>133</v>
      </c>
      <c r="B16" s="5" t="s">
        <v>162</v>
      </c>
      <c r="C16" s="12">
        <f>IFERROR(VLOOKUP(UPPER(CONCATENATE($B16," - ",$A16)),'[1]Segurados Civis'!$A$5:$H$2142,6,FALSE),"")</f>
        <v>1198</v>
      </c>
      <c r="D16" s="12">
        <f>IFERROR(VLOOKUP(UPPER(CONCATENATE($B16," - ",$A16)),'[1]Segurados Civis'!$A$5:$H$2142,7,FALSE),"")</f>
        <v>0</v>
      </c>
      <c r="E16" s="12">
        <f>IFERROR(VLOOKUP(UPPER(CONCATENATE($B16," - ",$A16)),'[1]Segurados Civis'!$A$5:$H$2142,8,FALSE),"")</f>
        <v>2</v>
      </c>
      <c r="F16" s="12">
        <f t="shared" si="0"/>
        <v>1200</v>
      </c>
      <c r="G16" s="5" t="s">
        <v>2</v>
      </c>
      <c r="H16" s="3">
        <v>0</v>
      </c>
      <c r="I16" s="3">
        <v>0</v>
      </c>
      <c r="J16" s="3">
        <v>0</v>
      </c>
      <c r="K16" s="3">
        <v>0</v>
      </c>
    </row>
    <row r="17" spans="1:11" x14ac:dyDescent="0.25">
      <c r="A17" s="5" t="s">
        <v>133</v>
      </c>
      <c r="B17" s="5" t="s">
        <v>159</v>
      </c>
      <c r="C17" s="12" t="str">
        <f>IFERROR(VLOOKUP(UPPER(CONCATENATE($B17," - ",$A17)),'[1]Segurados Civis'!$A$5:$H$2142,6,FALSE),"")</f>
        <v/>
      </c>
      <c r="D17" s="12" t="str">
        <f>IFERROR(VLOOKUP(UPPER(CONCATENATE($B17," - ",$A17)),'[1]Segurados Civis'!$A$5:$H$2142,7,FALSE),"")</f>
        <v/>
      </c>
      <c r="E17" s="12" t="str">
        <f>IFERROR(VLOOKUP(UPPER(CONCATENATE($B17," - ",$A17)),'[1]Segurados Civis'!$A$5:$H$2142,8,FALSE),"")</f>
        <v/>
      </c>
      <c r="F17" s="12" t="str">
        <f t="shared" si="0"/>
        <v/>
      </c>
      <c r="G17" s="5" t="s">
        <v>2</v>
      </c>
      <c r="H17" s="3">
        <v>0</v>
      </c>
      <c r="I17" s="3">
        <v>0</v>
      </c>
      <c r="J17" s="3">
        <v>0</v>
      </c>
      <c r="K17" s="3">
        <v>0</v>
      </c>
    </row>
    <row r="18" spans="1:11" x14ac:dyDescent="0.25">
      <c r="A18" s="5" t="s">
        <v>133</v>
      </c>
      <c r="B18" s="5" t="s">
        <v>174</v>
      </c>
      <c r="C18" s="12" t="str">
        <f>IFERROR(VLOOKUP(UPPER(CONCATENATE($B18," - ",$A18)),'[1]Segurados Civis'!$A$5:$H$2142,6,FALSE),"")</f>
        <v/>
      </c>
      <c r="D18" s="12" t="str">
        <f>IFERROR(VLOOKUP(UPPER(CONCATENATE($B18," - ",$A18)),'[1]Segurados Civis'!$A$5:$H$2142,7,FALSE),"")</f>
        <v/>
      </c>
      <c r="E18" s="12" t="str">
        <f>IFERROR(VLOOKUP(UPPER(CONCATENATE($B18," - ",$A18)),'[1]Segurados Civis'!$A$5:$H$2142,8,FALSE),"")</f>
        <v/>
      </c>
      <c r="F18" s="12" t="str">
        <f t="shared" si="0"/>
        <v/>
      </c>
      <c r="G18" s="5" t="s">
        <v>2</v>
      </c>
      <c r="H18" s="3">
        <v>0</v>
      </c>
      <c r="I18" s="3">
        <v>0</v>
      </c>
      <c r="J18" s="3">
        <v>0</v>
      </c>
      <c r="K18" s="3">
        <v>0</v>
      </c>
    </row>
    <row r="19" spans="1:11" x14ac:dyDescent="0.25">
      <c r="A19" s="5" t="s">
        <v>133</v>
      </c>
      <c r="B19" s="5" t="s">
        <v>190</v>
      </c>
      <c r="C19" s="12" t="str">
        <f>IFERROR(VLOOKUP(UPPER(CONCATENATE($B19," - ",$A19)),'[1]Segurados Civis'!$A$5:$H$2142,6,FALSE),"")</f>
        <v/>
      </c>
      <c r="D19" s="12" t="str">
        <f>IFERROR(VLOOKUP(UPPER(CONCATENATE($B19," - ",$A19)),'[1]Segurados Civis'!$A$5:$H$2142,7,FALSE),"")</f>
        <v/>
      </c>
      <c r="E19" s="12" t="str">
        <f>IFERROR(VLOOKUP(UPPER(CONCATENATE($B19," - ",$A19)),'[1]Segurados Civis'!$A$5:$H$2142,8,FALSE),"")</f>
        <v/>
      </c>
      <c r="F19" s="12" t="str">
        <f t="shared" si="0"/>
        <v/>
      </c>
      <c r="G19" s="5" t="s">
        <v>2</v>
      </c>
      <c r="H19" s="3">
        <v>0</v>
      </c>
      <c r="I19" s="3">
        <v>0</v>
      </c>
      <c r="J19" s="3">
        <v>0</v>
      </c>
      <c r="K19" s="3">
        <v>0</v>
      </c>
    </row>
    <row r="20" spans="1:11" x14ac:dyDescent="0.25">
      <c r="A20" s="5" t="s">
        <v>133</v>
      </c>
      <c r="B20" s="5" t="s">
        <v>165</v>
      </c>
      <c r="C20" s="12" t="str">
        <f>IFERROR(VLOOKUP(UPPER(CONCATENATE($B20," - ",$A20)),'[1]Segurados Civis'!$A$5:$H$2142,6,FALSE),"")</f>
        <v/>
      </c>
      <c r="D20" s="12" t="str">
        <f>IFERROR(VLOOKUP(UPPER(CONCATENATE($B20," - ",$A20)),'[1]Segurados Civis'!$A$5:$H$2142,7,FALSE),"")</f>
        <v/>
      </c>
      <c r="E20" s="12" t="str">
        <f>IFERROR(VLOOKUP(UPPER(CONCATENATE($B20," - ",$A20)),'[1]Segurados Civis'!$A$5:$H$2142,8,FALSE),"")</f>
        <v/>
      </c>
      <c r="F20" s="12" t="str">
        <f t="shared" si="0"/>
        <v/>
      </c>
      <c r="G20" s="5" t="s">
        <v>4</v>
      </c>
      <c r="H20" s="3">
        <v>0</v>
      </c>
      <c r="I20" s="3">
        <v>0</v>
      </c>
      <c r="J20" s="3">
        <v>0</v>
      </c>
      <c r="K20" s="3">
        <v>0</v>
      </c>
    </row>
    <row r="21" spans="1:11" x14ac:dyDescent="0.25">
      <c r="A21" s="5" t="s">
        <v>133</v>
      </c>
      <c r="B21" s="5" t="s">
        <v>142</v>
      </c>
      <c r="C21" s="12" t="str">
        <f>IFERROR(VLOOKUP(UPPER(CONCATENATE($B21," - ",$A21)),'[1]Segurados Civis'!$A$5:$H$2142,6,FALSE),"")</f>
        <v/>
      </c>
      <c r="D21" s="12" t="str">
        <f>IFERROR(VLOOKUP(UPPER(CONCATENATE($B21," - ",$A21)),'[1]Segurados Civis'!$A$5:$H$2142,7,FALSE),"")</f>
        <v/>
      </c>
      <c r="E21" s="12" t="str">
        <f>IFERROR(VLOOKUP(UPPER(CONCATENATE($B21," - ",$A21)),'[1]Segurados Civis'!$A$5:$H$2142,8,FALSE),"")</f>
        <v/>
      </c>
      <c r="F21" s="12" t="str">
        <f t="shared" si="0"/>
        <v/>
      </c>
      <c r="G21" s="5" t="s">
        <v>4</v>
      </c>
      <c r="H21" s="3">
        <v>0</v>
      </c>
      <c r="I21" s="3">
        <v>0</v>
      </c>
      <c r="J21" s="3">
        <v>0</v>
      </c>
      <c r="K21" s="3">
        <v>0</v>
      </c>
    </row>
    <row r="22" spans="1:11" x14ac:dyDescent="0.25">
      <c r="A22" s="5" t="s">
        <v>133</v>
      </c>
      <c r="B22" s="5" t="s">
        <v>193</v>
      </c>
      <c r="C22" s="12">
        <f>IFERROR(VLOOKUP(UPPER(CONCATENATE($B22," - ",$A22)),'[1]Segurados Civis'!$A$5:$H$2142,6,FALSE),"")</f>
        <v>2570</v>
      </c>
      <c r="D22" s="12">
        <f>IFERROR(VLOOKUP(UPPER(CONCATENATE($B22," - ",$A22)),'[1]Segurados Civis'!$A$5:$H$2142,7,FALSE),"")</f>
        <v>218</v>
      </c>
      <c r="E22" s="12">
        <f>IFERROR(VLOOKUP(UPPER(CONCATENATE($B22," - ",$A22)),'[1]Segurados Civis'!$A$5:$H$2142,8,FALSE),"")</f>
        <v>199</v>
      </c>
      <c r="F22" s="12">
        <f t="shared" si="0"/>
        <v>2987</v>
      </c>
      <c r="G22" s="5" t="s">
        <v>2</v>
      </c>
      <c r="H22" s="3">
        <v>0</v>
      </c>
      <c r="I22" s="3">
        <v>0</v>
      </c>
      <c r="J22" s="3">
        <v>0</v>
      </c>
      <c r="K22" s="3">
        <v>0</v>
      </c>
    </row>
    <row r="23" spans="1:11" x14ac:dyDescent="0.25">
      <c r="A23" s="5" t="s">
        <v>133</v>
      </c>
      <c r="B23" s="5" t="s">
        <v>143</v>
      </c>
      <c r="C23" s="12" t="str">
        <f>IFERROR(VLOOKUP(UPPER(CONCATENATE($B23," - ",$A23)),'[1]Segurados Civis'!$A$5:$H$2142,6,FALSE),"")</f>
        <v/>
      </c>
      <c r="D23" s="12" t="str">
        <f>IFERROR(VLOOKUP(UPPER(CONCATENATE($B23," - ",$A23)),'[1]Segurados Civis'!$A$5:$H$2142,7,FALSE),"")</f>
        <v/>
      </c>
      <c r="E23" s="12" t="str">
        <f>IFERROR(VLOOKUP(UPPER(CONCATENATE($B23," - ",$A23)),'[1]Segurados Civis'!$A$5:$H$2142,8,FALSE),"")</f>
        <v/>
      </c>
      <c r="F23" s="12" t="str">
        <f t="shared" si="0"/>
        <v/>
      </c>
      <c r="G23" s="5" t="s">
        <v>4</v>
      </c>
      <c r="H23" s="3">
        <v>0</v>
      </c>
      <c r="I23" s="3">
        <v>0</v>
      </c>
      <c r="J23" s="3">
        <v>0</v>
      </c>
      <c r="K23" s="3">
        <v>0</v>
      </c>
    </row>
    <row r="24" spans="1:11" x14ac:dyDescent="0.25">
      <c r="A24" s="5" t="s">
        <v>133</v>
      </c>
      <c r="B24" s="5" t="s">
        <v>153</v>
      </c>
      <c r="C24" s="12" t="str">
        <f>IFERROR(VLOOKUP(UPPER(CONCATENATE($B24," - ",$A24)),'[1]Segurados Civis'!$A$5:$H$2142,6,FALSE),"")</f>
        <v/>
      </c>
      <c r="D24" s="12" t="str">
        <f>IFERROR(VLOOKUP(UPPER(CONCATENATE($B24," - ",$A24)),'[1]Segurados Civis'!$A$5:$H$2142,7,FALSE),"")</f>
        <v/>
      </c>
      <c r="E24" s="12" t="str">
        <f>IFERROR(VLOOKUP(UPPER(CONCATENATE($B24," - ",$A24)),'[1]Segurados Civis'!$A$5:$H$2142,8,FALSE),"")</f>
        <v/>
      </c>
      <c r="F24" s="12" t="str">
        <f t="shared" si="0"/>
        <v/>
      </c>
      <c r="G24" s="5" t="s">
        <v>4</v>
      </c>
      <c r="H24" s="3">
        <v>0</v>
      </c>
      <c r="I24" s="3">
        <v>0</v>
      </c>
      <c r="J24" s="3">
        <v>0</v>
      </c>
      <c r="K24" s="3">
        <v>0</v>
      </c>
    </row>
    <row r="25" spans="1:11" x14ac:dyDescent="0.25">
      <c r="A25" s="5" t="s">
        <v>133</v>
      </c>
      <c r="B25" s="5" t="s">
        <v>188</v>
      </c>
      <c r="C25" s="12">
        <f>IFERROR(VLOOKUP(UPPER(CONCATENATE($B25," - ",$A25)),'[1]Segurados Civis'!$A$5:$H$2142,6,FALSE),"")</f>
        <v>489</v>
      </c>
      <c r="D25" s="12">
        <f>IFERROR(VLOOKUP(UPPER(CONCATENATE($B25," - ",$A25)),'[1]Segurados Civis'!$A$5:$H$2142,7,FALSE),"")</f>
        <v>0</v>
      </c>
      <c r="E25" s="12">
        <f>IFERROR(VLOOKUP(UPPER(CONCATENATE($B25," - ",$A25)),'[1]Segurados Civis'!$A$5:$H$2142,8,FALSE),"")</f>
        <v>0</v>
      </c>
      <c r="F25" s="12">
        <f t="shared" si="0"/>
        <v>489</v>
      </c>
      <c r="G25" s="5" t="s">
        <v>2</v>
      </c>
      <c r="H25" s="3">
        <v>0</v>
      </c>
      <c r="I25" s="3">
        <v>0</v>
      </c>
      <c r="J25" s="3">
        <v>0</v>
      </c>
      <c r="K25" s="3">
        <v>0</v>
      </c>
    </row>
    <row r="26" spans="1:11" x14ac:dyDescent="0.25">
      <c r="A26" s="5" t="s">
        <v>133</v>
      </c>
      <c r="B26" s="5" t="s">
        <v>183</v>
      </c>
      <c r="C26" s="12" t="str">
        <f>IFERROR(VLOOKUP(UPPER(CONCATENATE($B26," - ",$A26)),'[1]Segurados Civis'!$A$5:$H$2142,6,FALSE),"")</f>
        <v/>
      </c>
      <c r="D26" s="12" t="str">
        <f>IFERROR(VLOOKUP(UPPER(CONCATENATE($B26," - ",$A26)),'[1]Segurados Civis'!$A$5:$H$2142,7,FALSE),"")</f>
        <v/>
      </c>
      <c r="E26" s="12" t="str">
        <f>IFERROR(VLOOKUP(UPPER(CONCATENATE($B26," - ",$A26)),'[1]Segurados Civis'!$A$5:$H$2142,8,FALSE),"")</f>
        <v/>
      </c>
      <c r="F26" s="12" t="str">
        <f t="shared" si="0"/>
        <v/>
      </c>
      <c r="G26" s="5" t="s">
        <v>2</v>
      </c>
      <c r="H26" s="3">
        <v>0</v>
      </c>
      <c r="I26" s="3">
        <v>0</v>
      </c>
      <c r="J26" s="3">
        <v>0</v>
      </c>
      <c r="K26" s="3">
        <v>0</v>
      </c>
    </row>
    <row r="27" spans="1:11" x14ac:dyDescent="0.25">
      <c r="A27" s="5" t="s">
        <v>133</v>
      </c>
      <c r="B27" s="5" t="s">
        <v>157</v>
      </c>
      <c r="C27" s="12" t="str">
        <f>IFERROR(VLOOKUP(UPPER(CONCATENATE($B27," - ",$A27)),'[1]Segurados Civis'!$A$5:$H$2142,6,FALSE),"")</f>
        <v/>
      </c>
      <c r="D27" s="12" t="str">
        <f>IFERROR(VLOOKUP(UPPER(CONCATENATE($B27," - ",$A27)),'[1]Segurados Civis'!$A$5:$H$2142,7,FALSE),"")</f>
        <v/>
      </c>
      <c r="E27" s="12" t="str">
        <f>IFERROR(VLOOKUP(UPPER(CONCATENATE($B27," - ",$A27)),'[1]Segurados Civis'!$A$5:$H$2142,8,FALSE),"")</f>
        <v/>
      </c>
      <c r="F27" s="12" t="str">
        <f t="shared" si="0"/>
        <v/>
      </c>
      <c r="G27" s="5" t="s">
        <v>4</v>
      </c>
      <c r="H27" s="3">
        <v>0</v>
      </c>
      <c r="I27" s="3">
        <v>0</v>
      </c>
      <c r="J27" s="3">
        <v>0</v>
      </c>
      <c r="K27" s="3">
        <v>0</v>
      </c>
    </row>
    <row r="28" spans="1:11" x14ac:dyDescent="0.25">
      <c r="A28" s="5" t="s">
        <v>133</v>
      </c>
      <c r="B28" s="5" t="s">
        <v>195</v>
      </c>
      <c r="C28" s="12">
        <f>IFERROR(VLOOKUP(UPPER(CONCATENATE($B28," - ",$A28)),'[1]Segurados Civis'!$A$5:$H$2142,6,FALSE),"")</f>
        <v>809</v>
      </c>
      <c r="D28" s="12">
        <f>IFERROR(VLOOKUP(UPPER(CONCATENATE($B28," - ",$A28)),'[1]Segurados Civis'!$A$5:$H$2142,7,FALSE),"")</f>
        <v>0</v>
      </c>
      <c r="E28" s="12">
        <f>IFERROR(VLOOKUP(UPPER(CONCATENATE($B28," - ",$A28)),'[1]Segurados Civis'!$A$5:$H$2142,8,FALSE),"")</f>
        <v>0</v>
      </c>
      <c r="F28" s="12">
        <f t="shared" si="0"/>
        <v>809</v>
      </c>
      <c r="G28" s="5" t="s">
        <v>2</v>
      </c>
      <c r="H28" s="3">
        <v>0</v>
      </c>
      <c r="I28" s="3">
        <v>0</v>
      </c>
      <c r="J28" s="3">
        <v>0</v>
      </c>
      <c r="K28" s="3">
        <v>0</v>
      </c>
    </row>
    <row r="29" spans="1:11" x14ac:dyDescent="0.25">
      <c r="A29" s="5" t="s">
        <v>133</v>
      </c>
      <c r="B29" s="5" t="s">
        <v>149</v>
      </c>
      <c r="C29" s="12" t="str">
        <f>IFERROR(VLOOKUP(UPPER(CONCATENATE($B29," - ",$A29)),'[1]Segurados Civis'!$A$5:$H$2142,6,FALSE),"")</f>
        <v/>
      </c>
      <c r="D29" s="12" t="str">
        <f>IFERROR(VLOOKUP(UPPER(CONCATENATE($B29," - ",$A29)),'[1]Segurados Civis'!$A$5:$H$2142,7,FALSE),"")</f>
        <v/>
      </c>
      <c r="E29" s="12" t="str">
        <f>IFERROR(VLOOKUP(UPPER(CONCATENATE($B29," - ",$A29)),'[1]Segurados Civis'!$A$5:$H$2142,8,FALSE),"")</f>
        <v/>
      </c>
      <c r="F29" s="12" t="str">
        <f t="shared" si="0"/>
        <v/>
      </c>
      <c r="G29" s="5" t="s">
        <v>4</v>
      </c>
      <c r="H29" s="3">
        <v>0</v>
      </c>
      <c r="I29" s="3">
        <v>0</v>
      </c>
      <c r="J29" s="3">
        <v>0</v>
      </c>
      <c r="K29" s="3">
        <v>0</v>
      </c>
    </row>
    <row r="30" spans="1:11" x14ac:dyDescent="0.25">
      <c r="A30" s="5" t="s">
        <v>133</v>
      </c>
      <c r="B30" s="5" t="s">
        <v>178</v>
      </c>
      <c r="C30" s="12">
        <f>IFERROR(VLOOKUP(UPPER(CONCATENATE($B30," - ",$A30)),'[1]Segurados Civis'!$A$5:$H$2142,6,FALSE),"")</f>
        <v>1924</v>
      </c>
      <c r="D30" s="12">
        <f>IFERROR(VLOOKUP(UPPER(CONCATENATE($B30," - ",$A30)),'[1]Segurados Civis'!$A$5:$H$2142,7,FALSE),"")</f>
        <v>138</v>
      </c>
      <c r="E30" s="12">
        <f>IFERROR(VLOOKUP(UPPER(CONCATENATE($B30," - ",$A30)),'[1]Segurados Civis'!$A$5:$H$2142,8,FALSE),"")</f>
        <v>34</v>
      </c>
      <c r="F30" s="12">
        <f t="shared" si="0"/>
        <v>2096</v>
      </c>
      <c r="G30" s="5" t="s">
        <v>2</v>
      </c>
      <c r="H30" s="3">
        <v>0</v>
      </c>
      <c r="I30" s="3">
        <v>0</v>
      </c>
      <c r="J30" s="3">
        <v>0</v>
      </c>
      <c r="K30" s="3">
        <v>0</v>
      </c>
    </row>
    <row r="31" spans="1:11" x14ac:dyDescent="0.25">
      <c r="A31" s="5" t="s">
        <v>133</v>
      </c>
      <c r="B31" s="5" t="s">
        <v>170</v>
      </c>
      <c r="C31" s="12">
        <f>IFERROR(VLOOKUP(UPPER(CONCATENATE($B31," - ",$A31)),'[1]Segurados Civis'!$A$5:$H$2142,6,FALSE),"")</f>
        <v>2228</v>
      </c>
      <c r="D31" s="12">
        <f>IFERROR(VLOOKUP(UPPER(CONCATENATE($B31," - ",$A31)),'[1]Segurados Civis'!$A$5:$H$2142,7,FALSE),"")</f>
        <v>5</v>
      </c>
      <c r="E31" s="12">
        <f>IFERROR(VLOOKUP(UPPER(CONCATENATE($B31," - ",$A31)),'[1]Segurados Civis'!$A$5:$H$2142,8,FALSE),"")</f>
        <v>0</v>
      </c>
      <c r="F31" s="12">
        <f t="shared" si="0"/>
        <v>2233</v>
      </c>
      <c r="G31" s="5" t="s">
        <v>2</v>
      </c>
      <c r="H31" s="3">
        <v>0</v>
      </c>
      <c r="I31" s="3">
        <v>0</v>
      </c>
      <c r="J31" s="3">
        <v>0</v>
      </c>
      <c r="K31" s="3">
        <v>0</v>
      </c>
    </row>
    <row r="32" spans="1:11" x14ac:dyDescent="0.25">
      <c r="A32" s="5" t="s">
        <v>133</v>
      </c>
      <c r="B32" s="5" t="s">
        <v>191</v>
      </c>
      <c r="C32" s="12" t="str">
        <f>IFERROR(VLOOKUP(UPPER(CONCATENATE($B32," - ",$A32)),'[1]Segurados Civis'!$A$5:$H$2142,6,FALSE),"")</f>
        <v/>
      </c>
      <c r="D32" s="12" t="str">
        <f>IFERROR(VLOOKUP(UPPER(CONCATENATE($B32," - ",$A32)),'[1]Segurados Civis'!$A$5:$H$2142,7,FALSE),"")</f>
        <v/>
      </c>
      <c r="E32" s="12" t="str">
        <f>IFERROR(VLOOKUP(UPPER(CONCATENATE($B32," - ",$A32)),'[1]Segurados Civis'!$A$5:$H$2142,8,FALSE),"")</f>
        <v/>
      </c>
      <c r="F32" s="12" t="str">
        <f t="shared" si="0"/>
        <v/>
      </c>
      <c r="G32" s="5" t="s">
        <v>4</v>
      </c>
      <c r="H32" s="3">
        <v>0</v>
      </c>
      <c r="I32" s="3">
        <v>0</v>
      </c>
      <c r="J32" s="3">
        <v>0</v>
      </c>
      <c r="K32" s="3">
        <v>0</v>
      </c>
    </row>
    <row r="33" spans="1:11" x14ac:dyDescent="0.25">
      <c r="A33" s="5" t="s">
        <v>133</v>
      </c>
      <c r="B33" s="5" t="s">
        <v>150</v>
      </c>
      <c r="C33" s="12" t="str">
        <f>IFERROR(VLOOKUP(UPPER(CONCATENATE($B33," - ",$A33)),'[1]Segurados Civis'!$A$5:$H$2142,6,FALSE),"")</f>
        <v/>
      </c>
      <c r="D33" s="12" t="str">
        <f>IFERROR(VLOOKUP(UPPER(CONCATENATE($B33," - ",$A33)),'[1]Segurados Civis'!$A$5:$H$2142,7,FALSE),"")</f>
        <v/>
      </c>
      <c r="E33" s="12" t="str">
        <f>IFERROR(VLOOKUP(UPPER(CONCATENATE($B33," - ",$A33)),'[1]Segurados Civis'!$A$5:$H$2142,8,FALSE),"")</f>
        <v/>
      </c>
      <c r="F33" s="12" t="str">
        <f t="shared" si="0"/>
        <v/>
      </c>
      <c r="G33" s="5" t="s">
        <v>4</v>
      </c>
      <c r="H33" s="3">
        <v>0</v>
      </c>
      <c r="I33" s="3">
        <v>0</v>
      </c>
      <c r="J33" s="3">
        <v>0</v>
      </c>
      <c r="K33" s="3">
        <v>0</v>
      </c>
    </row>
    <row r="34" spans="1:11" x14ac:dyDescent="0.25">
      <c r="A34" s="5" t="s">
        <v>133</v>
      </c>
      <c r="B34" s="5" t="s">
        <v>180</v>
      </c>
      <c r="C34" s="12" t="str">
        <f>IFERROR(VLOOKUP(UPPER(CONCATENATE($B34," - ",$A34)),'[1]Segurados Civis'!$A$5:$H$2142,6,FALSE),"")</f>
        <v/>
      </c>
      <c r="D34" s="12" t="str">
        <f>IFERROR(VLOOKUP(UPPER(CONCATENATE($B34," - ",$A34)),'[1]Segurados Civis'!$A$5:$H$2142,7,FALSE),"")</f>
        <v/>
      </c>
      <c r="E34" s="12" t="str">
        <f>IFERROR(VLOOKUP(UPPER(CONCATENATE($B34," - ",$A34)),'[1]Segurados Civis'!$A$5:$H$2142,8,FALSE),"")</f>
        <v/>
      </c>
      <c r="F34" s="12" t="str">
        <f t="shared" si="0"/>
        <v/>
      </c>
      <c r="G34" s="5" t="s">
        <v>4</v>
      </c>
      <c r="H34" s="3">
        <v>0</v>
      </c>
      <c r="I34" s="3">
        <v>0</v>
      </c>
      <c r="J34" s="3">
        <v>0</v>
      </c>
      <c r="K34" s="3">
        <v>0</v>
      </c>
    </row>
    <row r="35" spans="1:11" x14ac:dyDescent="0.25">
      <c r="A35" s="5" t="s">
        <v>133</v>
      </c>
      <c r="B35" s="5" t="s">
        <v>175</v>
      </c>
      <c r="C35" s="12" t="str">
        <f>IFERROR(VLOOKUP(UPPER(CONCATENATE($B35," - ",$A35)),'[1]Segurados Civis'!$A$5:$H$2142,6,FALSE),"")</f>
        <v/>
      </c>
      <c r="D35" s="12" t="str">
        <f>IFERROR(VLOOKUP(UPPER(CONCATENATE($B35," - ",$A35)),'[1]Segurados Civis'!$A$5:$H$2142,7,FALSE),"")</f>
        <v/>
      </c>
      <c r="E35" s="12" t="str">
        <f>IFERROR(VLOOKUP(UPPER(CONCATENATE($B35," - ",$A35)),'[1]Segurados Civis'!$A$5:$H$2142,8,FALSE),"")</f>
        <v/>
      </c>
      <c r="F35" s="12" t="str">
        <f t="shared" si="0"/>
        <v/>
      </c>
      <c r="G35" s="5" t="s">
        <v>4</v>
      </c>
      <c r="H35" s="3">
        <v>0</v>
      </c>
      <c r="I35" s="3">
        <v>0</v>
      </c>
      <c r="J35" s="3">
        <v>0</v>
      </c>
      <c r="K35" s="3">
        <v>0</v>
      </c>
    </row>
    <row r="36" spans="1:11" x14ac:dyDescent="0.25">
      <c r="A36" s="5" t="s">
        <v>133</v>
      </c>
      <c r="B36" s="5" t="s">
        <v>144</v>
      </c>
      <c r="C36" s="12" t="str">
        <f>IFERROR(VLOOKUP(UPPER(CONCATENATE($B36," - ",$A36)),'[1]Segurados Civis'!$A$5:$H$2142,6,FALSE),"")</f>
        <v/>
      </c>
      <c r="D36" s="12" t="str">
        <f>IFERROR(VLOOKUP(UPPER(CONCATENATE($B36," - ",$A36)),'[1]Segurados Civis'!$A$5:$H$2142,7,FALSE),"")</f>
        <v/>
      </c>
      <c r="E36" s="12" t="str">
        <f>IFERROR(VLOOKUP(UPPER(CONCATENATE($B36," - ",$A36)),'[1]Segurados Civis'!$A$5:$H$2142,8,FALSE),"")</f>
        <v/>
      </c>
      <c r="F36" s="12" t="str">
        <f t="shared" si="0"/>
        <v/>
      </c>
      <c r="G36" s="5" t="s">
        <v>4</v>
      </c>
      <c r="H36" s="3">
        <v>0</v>
      </c>
      <c r="I36" s="3">
        <v>0</v>
      </c>
      <c r="J36" s="3">
        <v>0</v>
      </c>
      <c r="K36" s="3">
        <v>0</v>
      </c>
    </row>
    <row r="37" spans="1:11" x14ac:dyDescent="0.25">
      <c r="A37" s="5" t="s">
        <v>133</v>
      </c>
      <c r="B37" s="5" t="s">
        <v>138</v>
      </c>
      <c r="C37" s="12" t="str">
        <f>IFERROR(VLOOKUP(UPPER(CONCATENATE($B37," - ",$A37)),'[1]Segurados Civis'!$A$5:$H$2142,6,FALSE),"")</f>
        <v/>
      </c>
      <c r="D37" s="12" t="str">
        <f>IFERROR(VLOOKUP(UPPER(CONCATENATE($B37," - ",$A37)),'[1]Segurados Civis'!$A$5:$H$2142,7,FALSE),"")</f>
        <v/>
      </c>
      <c r="E37" s="12" t="str">
        <f>IFERROR(VLOOKUP(UPPER(CONCATENATE($B37," - ",$A37)),'[1]Segurados Civis'!$A$5:$H$2142,8,FALSE),"")</f>
        <v/>
      </c>
      <c r="F37" s="12" t="str">
        <f t="shared" si="0"/>
        <v/>
      </c>
      <c r="G37" s="5" t="s">
        <v>2</v>
      </c>
      <c r="H37" s="3">
        <v>0</v>
      </c>
      <c r="I37" s="3">
        <v>0</v>
      </c>
      <c r="J37" s="3">
        <v>0</v>
      </c>
      <c r="K37" s="3">
        <v>0</v>
      </c>
    </row>
    <row r="38" spans="1:11" x14ac:dyDescent="0.25">
      <c r="A38" s="5" t="s">
        <v>133</v>
      </c>
      <c r="B38" s="5" t="s">
        <v>135</v>
      </c>
      <c r="C38" s="12" t="str">
        <f>IFERROR(VLOOKUP(UPPER(CONCATENATE($B38," - ",$A38)),'[1]Segurados Civis'!$A$5:$H$2142,6,FALSE),"")</f>
        <v/>
      </c>
      <c r="D38" s="12" t="str">
        <f>IFERROR(VLOOKUP(UPPER(CONCATENATE($B38," - ",$A38)),'[1]Segurados Civis'!$A$5:$H$2142,7,FALSE),"")</f>
        <v/>
      </c>
      <c r="E38" s="12" t="str">
        <f>IFERROR(VLOOKUP(UPPER(CONCATENATE($B38," - ",$A38)),'[1]Segurados Civis'!$A$5:$H$2142,8,FALSE),"")</f>
        <v/>
      </c>
      <c r="F38" s="12" t="str">
        <f t="shared" si="0"/>
        <v/>
      </c>
      <c r="G38" s="5" t="s">
        <v>2</v>
      </c>
      <c r="H38" s="3">
        <v>0</v>
      </c>
      <c r="I38" s="3">
        <v>0</v>
      </c>
      <c r="J38" s="3">
        <v>0</v>
      </c>
      <c r="K38" s="3">
        <v>0</v>
      </c>
    </row>
    <row r="39" spans="1:11" x14ac:dyDescent="0.25">
      <c r="A39" s="5" t="s">
        <v>133</v>
      </c>
      <c r="B39" s="5" t="s">
        <v>187</v>
      </c>
      <c r="C39" s="12">
        <f>IFERROR(VLOOKUP(UPPER(CONCATENATE($B39," - ",$A39)),'[1]Segurados Civis'!$A$5:$H$2142,6,FALSE),"")</f>
        <v>510</v>
      </c>
      <c r="D39" s="12">
        <f>IFERROR(VLOOKUP(UPPER(CONCATENATE($B39," - ",$A39)),'[1]Segurados Civis'!$A$5:$H$2142,7,FALSE),"")</f>
        <v>0</v>
      </c>
      <c r="E39" s="12">
        <f>IFERROR(VLOOKUP(UPPER(CONCATENATE($B39," - ",$A39)),'[1]Segurados Civis'!$A$5:$H$2142,8,FALSE),"")</f>
        <v>0</v>
      </c>
      <c r="F39" s="12">
        <f t="shared" si="0"/>
        <v>510</v>
      </c>
      <c r="G39" s="5" t="s">
        <v>2</v>
      </c>
      <c r="H39" s="3">
        <v>0</v>
      </c>
      <c r="I39" s="3">
        <v>0</v>
      </c>
      <c r="J39" s="3">
        <v>0</v>
      </c>
      <c r="K39" s="3">
        <v>0</v>
      </c>
    </row>
    <row r="40" spans="1:11" x14ac:dyDescent="0.25">
      <c r="A40" s="5" t="s">
        <v>133</v>
      </c>
      <c r="B40" s="5" t="s">
        <v>192</v>
      </c>
      <c r="C40" s="12">
        <f>IFERROR(VLOOKUP(UPPER(CONCATENATE($B40," - ",$A40)),'[1]Segurados Civis'!$A$5:$H$2142,6,FALSE),"")</f>
        <v>23175</v>
      </c>
      <c r="D40" s="12">
        <f>IFERROR(VLOOKUP(UPPER(CONCATENATE($B40," - ",$A40)),'[1]Segurados Civis'!$A$5:$H$2142,7,FALSE),"")</f>
        <v>5070</v>
      </c>
      <c r="E40" s="12">
        <f>IFERROR(VLOOKUP(UPPER(CONCATENATE($B40," - ",$A40)),'[1]Segurados Civis'!$A$5:$H$2142,8,FALSE),"")</f>
        <v>1169</v>
      </c>
      <c r="F40" s="12">
        <f t="shared" si="0"/>
        <v>29414</v>
      </c>
      <c r="G40" s="5" t="s">
        <v>2</v>
      </c>
      <c r="H40" s="3">
        <v>0</v>
      </c>
      <c r="I40" s="3">
        <v>0</v>
      </c>
      <c r="J40" s="3">
        <v>0</v>
      </c>
      <c r="K40" s="3">
        <v>1</v>
      </c>
    </row>
    <row r="41" spans="1:11" x14ac:dyDescent="0.25">
      <c r="A41" s="5" t="s">
        <v>133</v>
      </c>
      <c r="B41" s="5" t="s">
        <v>176</v>
      </c>
      <c r="C41" s="12">
        <f>IFERROR(VLOOKUP(UPPER(CONCATENATE($B41," - ",$A41)),'[1]Segurados Civis'!$A$5:$H$2142,6,FALSE),"")</f>
        <v>784</v>
      </c>
      <c r="D41" s="12">
        <f>IFERROR(VLOOKUP(UPPER(CONCATENATE($B41," - ",$A41)),'[1]Segurados Civis'!$A$5:$H$2142,7,FALSE),"")</f>
        <v>128</v>
      </c>
      <c r="E41" s="12">
        <f>IFERROR(VLOOKUP(UPPER(CONCATENATE($B41," - ",$A41)),'[1]Segurados Civis'!$A$5:$H$2142,8,FALSE),"")</f>
        <v>55</v>
      </c>
      <c r="F41" s="12">
        <f t="shared" si="0"/>
        <v>967</v>
      </c>
      <c r="G41" s="5" t="s">
        <v>2</v>
      </c>
      <c r="H41" s="3">
        <v>0</v>
      </c>
      <c r="I41" s="3">
        <v>0</v>
      </c>
      <c r="J41" s="3">
        <v>0</v>
      </c>
      <c r="K41" s="3">
        <v>0</v>
      </c>
    </row>
    <row r="42" spans="1:11" x14ac:dyDescent="0.25">
      <c r="A42" s="5" t="s">
        <v>133</v>
      </c>
      <c r="B42" s="5" t="s">
        <v>194</v>
      </c>
      <c r="C42" s="12">
        <f>IFERROR(VLOOKUP(UPPER(CONCATENATE($B42," - ",$A42)),'[1]Segurados Civis'!$A$5:$H$2142,6,FALSE),"")</f>
        <v>216</v>
      </c>
      <c r="D42" s="12">
        <f>IFERROR(VLOOKUP(UPPER(CONCATENATE($B42," - ",$A42)),'[1]Segurados Civis'!$A$5:$H$2142,7,FALSE),"")</f>
        <v>0</v>
      </c>
      <c r="E42" s="12">
        <f>IFERROR(VLOOKUP(UPPER(CONCATENATE($B42," - ",$A42)),'[1]Segurados Civis'!$A$5:$H$2142,8,FALSE),"")</f>
        <v>0</v>
      </c>
      <c r="F42" s="12">
        <f t="shared" si="0"/>
        <v>216</v>
      </c>
      <c r="G42" s="5" t="s">
        <v>2</v>
      </c>
      <c r="H42" s="3">
        <v>0</v>
      </c>
      <c r="I42" s="3">
        <v>0</v>
      </c>
      <c r="J42" s="3">
        <v>0</v>
      </c>
      <c r="K42" s="3">
        <v>0</v>
      </c>
    </row>
    <row r="43" spans="1:11" x14ac:dyDescent="0.25">
      <c r="A43" s="5" t="s">
        <v>133</v>
      </c>
      <c r="B43" s="5" t="s">
        <v>166</v>
      </c>
      <c r="C43" s="12">
        <f>IFERROR(VLOOKUP(UPPER(CONCATENATE($B43," - ",$A43)),'[1]Segurados Civis'!$A$5:$H$2142,6,FALSE),"")</f>
        <v>1210</v>
      </c>
      <c r="D43" s="12">
        <f>IFERROR(VLOOKUP(UPPER(CONCATENATE($B43," - ",$A43)),'[1]Segurados Civis'!$A$5:$H$2142,7,FALSE),"")</f>
        <v>0</v>
      </c>
      <c r="E43" s="12">
        <f>IFERROR(VLOOKUP(UPPER(CONCATENATE($B43," - ",$A43)),'[1]Segurados Civis'!$A$5:$H$2142,8,FALSE),"")</f>
        <v>0</v>
      </c>
      <c r="F43" s="12">
        <f t="shared" si="0"/>
        <v>1210</v>
      </c>
      <c r="G43" s="5" t="s">
        <v>2</v>
      </c>
      <c r="H43" s="3">
        <v>0</v>
      </c>
      <c r="I43" s="3">
        <v>0</v>
      </c>
      <c r="J43" s="3">
        <v>0</v>
      </c>
      <c r="K43" s="3">
        <v>0</v>
      </c>
    </row>
    <row r="44" spans="1:11" x14ac:dyDescent="0.25">
      <c r="A44" s="5" t="s">
        <v>133</v>
      </c>
      <c r="B44" s="5" t="s">
        <v>146</v>
      </c>
      <c r="C44" s="12" t="str">
        <f>IFERROR(VLOOKUP(UPPER(CONCATENATE($B44," - ",$A44)),'[1]Segurados Civis'!$A$5:$H$2142,6,FALSE),"")</f>
        <v/>
      </c>
      <c r="D44" s="12" t="str">
        <f>IFERROR(VLOOKUP(UPPER(CONCATENATE($B44," - ",$A44)),'[1]Segurados Civis'!$A$5:$H$2142,7,FALSE),"")</f>
        <v/>
      </c>
      <c r="E44" s="12" t="str">
        <f>IFERROR(VLOOKUP(UPPER(CONCATENATE($B44," - ",$A44)),'[1]Segurados Civis'!$A$5:$H$2142,8,FALSE),"")</f>
        <v/>
      </c>
      <c r="F44" s="12" t="str">
        <f t="shared" si="0"/>
        <v/>
      </c>
      <c r="G44" s="5" t="s">
        <v>2</v>
      </c>
      <c r="H44" s="3">
        <v>0</v>
      </c>
      <c r="I44" s="3">
        <v>0</v>
      </c>
      <c r="J44" s="3">
        <v>0</v>
      </c>
      <c r="K44" s="3">
        <v>0</v>
      </c>
    </row>
    <row r="45" spans="1:11" x14ac:dyDescent="0.25">
      <c r="A45" s="5" t="s">
        <v>133</v>
      </c>
      <c r="B45" s="5" t="s">
        <v>169</v>
      </c>
      <c r="C45" s="12" t="str">
        <f>IFERROR(VLOOKUP(UPPER(CONCATENATE($B45," - ",$A45)),'[1]Segurados Civis'!$A$5:$H$2142,6,FALSE),"")</f>
        <v/>
      </c>
      <c r="D45" s="12" t="str">
        <f>IFERROR(VLOOKUP(UPPER(CONCATENATE($B45," - ",$A45)),'[1]Segurados Civis'!$A$5:$H$2142,7,FALSE),"")</f>
        <v/>
      </c>
      <c r="E45" s="12" t="str">
        <f>IFERROR(VLOOKUP(UPPER(CONCATENATE($B45," - ",$A45)),'[1]Segurados Civis'!$A$5:$H$2142,8,FALSE),"")</f>
        <v/>
      </c>
      <c r="F45" s="12" t="str">
        <f t="shared" si="0"/>
        <v/>
      </c>
      <c r="G45" s="5" t="s">
        <v>4</v>
      </c>
      <c r="H45" s="3">
        <v>0</v>
      </c>
      <c r="I45" s="3">
        <v>0</v>
      </c>
      <c r="J45" s="3">
        <v>0</v>
      </c>
      <c r="K45" s="3">
        <v>0</v>
      </c>
    </row>
    <row r="46" spans="1:11" x14ac:dyDescent="0.25">
      <c r="A46" s="5" t="s">
        <v>133</v>
      </c>
      <c r="B46" s="5" t="s">
        <v>163</v>
      </c>
      <c r="C46" s="12" t="str">
        <f>IFERROR(VLOOKUP(UPPER(CONCATENATE($B46," - ",$A46)),'[1]Segurados Civis'!$A$5:$H$2142,6,FALSE),"")</f>
        <v/>
      </c>
      <c r="D46" s="12" t="str">
        <f>IFERROR(VLOOKUP(UPPER(CONCATENATE($B46," - ",$A46)),'[1]Segurados Civis'!$A$5:$H$2142,7,FALSE),"")</f>
        <v/>
      </c>
      <c r="E46" s="12" t="str">
        <f>IFERROR(VLOOKUP(UPPER(CONCATENATE($B46," - ",$A46)),'[1]Segurados Civis'!$A$5:$H$2142,8,FALSE),"")</f>
        <v/>
      </c>
      <c r="F46" s="12" t="str">
        <f t="shared" si="0"/>
        <v/>
      </c>
      <c r="G46" s="5" t="s">
        <v>4</v>
      </c>
      <c r="H46" s="3">
        <v>0</v>
      </c>
      <c r="I46" s="3">
        <v>0</v>
      </c>
      <c r="J46" s="3">
        <v>0</v>
      </c>
      <c r="K46" s="3">
        <v>0</v>
      </c>
    </row>
    <row r="47" spans="1:11" x14ac:dyDescent="0.25">
      <c r="A47" s="5" t="s">
        <v>133</v>
      </c>
      <c r="B47" s="5" t="s">
        <v>134</v>
      </c>
      <c r="C47" s="12" t="str">
        <f>IFERROR(VLOOKUP(UPPER(CONCATENATE($B47," - ",$A47)),'[1]Segurados Civis'!$A$5:$H$2142,6,FALSE),"")</f>
        <v/>
      </c>
      <c r="D47" s="12" t="str">
        <f>IFERROR(VLOOKUP(UPPER(CONCATENATE($B47," - ",$A47)),'[1]Segurados Civis'!$A$5:$H$2142,7,FALSE),"")</f>
        <v/>
      </c>
      <c r="E47" s="12" t="str">
        <f>IFERROR(VLOOKUP(UPPER(CONCATENATE($B47," - ",$A47)),'[1]Segurados Civis'!$A$5:$H$2142,8,FALSE),"")</f>
        <v/>
      </c>
      <c r="F47" s="12" t="str">
        <f t="shared" si="0"/>
        <v/>
      </c>
      <c r="G47" s="5" t="s">
        <v>4</v>
      </c>
      <c r="H47" s="3">
        <v>0</v>
      </c>
      <c r="I47" s="3">
        <v>0</v>
      </c>
      <c r="J47" s="3">
        <v>0</v>
      </c>
      <c r="K47" s="3">
        <v>0</v>
      </c>
    </row>
    <row r="48" spans="1:11" x14ac:dyDescent="0.25">
      <c r="A48" s="5" t="s">
        <v>133</v>
      </c>
      <c r="B48" s="5" t="s">
        <v>189</v>
      </c>
      <c r="C48" s="12" t="str">
        <f>IFERROR(VLOOKUP(UPPER(CONCATENATE($B48," - ",$A48)),'[1]Segurados Civis'!$A$5:$H$2142,6,FALSE),"")</f>
        <v/>
      </c>
      <c r="D48" s="12" t="str">
        <f>IFERROR(VLOOKUP(UPPER(CONCATENATE($B48," - ",$A48)),'[1]Segurados Civis'!$A$5:$H$2142,7,FALSE),"")</f>
        <v/>
      </c>
      <c r="E48" s="12" t="str">
        <f>IFERROR(VLOOKUP(UPPER(CONCATENATE($B48," - ",$A48)),'[1]Segurados Civis'!$A$5:$H$2142,8,FALSE),"")</f>
        <v/>
      </c>
      <c r="F48" s="12" t="str">
        <f t="shared" si="0"/>
        <v/>
      </c>
      <c r="G48" s="5" t="s">
        <v>4</v>
      </c>
      <c r="H48" s="3">
        <v>0</v>
      </c>
      <c r="I48" s="3">
        <v>0</v>
      </c>
      <c r="J48" s="3">
        <v>0</v>
      </c>
      <c r="K48" s="3">
        <v>0</v>
      </c>
    </row>
    <row r="49" spans="1:11" x14ac:dyDescent="0.25">
      <c r="A49" s="5" t="s">
        <v>133</v>
      </c>
      <c r="B49" s="5" t="s">
        <v>184</v>
      </c>
      <c r="C49" s="12" t="str">
        <f>IFERROR(VLOOKUP(UPPER(CONCATENATE($B49," - ",$A49)),'[1]Segurados Civis'!$A$5:$H$2142,6,FALSE),"")</f>
        <v/>
      </c>
      <c r="D49" s="12" t="str">
        <f>IFERROR(VLOOKUP(UPPER(CONCATENATE($B49," - ",$A49)),'[1]Segurados Civis'!$A$5:$H$2142,7,FALSE),"")</f>
        <v/>
      </c>
      <c r="E49" s="12" t="str">
        <f>IFERROR(VLOOKUP(UPPER(CONCATENATE($B49," - ",$A49)),'[1]Segurados Civis'!$A$5:$H$2142,8,FALSE),"")</f>
        <v/>
      </c>
      <c r="F49" s="12" t="str">
        <f t="shared" si="0"/>
        <v/>
      </c>
      <c r="G49" s="5" t="s">
        <v>4</v>
      </c>
      <c r="H49" s="3">
        <v>0</v>
      </c>
      <c r="I49" s="3">
        <v>0</v>
      </c>
      <c r="J49" s="3">
        <v>0</v>
      </c>
      <c r="K49" s="3">
        <v>0</v>
      </c>
    </row>
    <row r="50" spans="1:11" x14ac:dyDescent="0.25">
      <c r="A50" s="5" t="s">
        <v>133</v>
      </c>
      <c r="B50" s="5" t="s">
        <v>168</v>
      </c>
      <c r="C50" s="12">
        <f>IFERROR(VLOOKUP(UPPER(CONCATENATE($B50," - ",$A50)),'[1]Segurados Civis'!$A$5:$H$2142,6,FALSE),"")</f>
        <v>1578</v>
      </c>
      <c r="D50" s="12">
        <f>IFERROR(VLOOKUP(UPPER(CONCATENATE($B50," - ",$A50)),'[1]Segurados Civis'!$A$5:$H$2142,7,FALSE),"")</f>
        <v>0</v>
      </c>
      <c r="E50" s="12">
        <f>IFERROR(VLOOKUP(UPPER(CONCATENATE($B50," - ",$A50)),'[1]Segurados Civis'!$A$5:$H$2142,8,FALSE),"")</f>
        <v>0</v>
      </c>
      <c r="F50" s="12">
        <f t="shared" si="0"/>
        <v>1578</v>
      </c>
      <c r="G50" s="5" t="s">
        <v>2</v>
      </c>
      <c r="H50" s="3">
        <v>0</v>
      </c>
      <c r="I50" s="3">
        <v>0</v>
      </c>
      <c r="J50" s="3">
        <v>0</v>
      </c>
      <c r="K50" s="3">
        <v>0</v>
      </c>
    </row>
    <row r="51" spans="1:11" x14ac:dyDescent="0.25">
      <c r="A51" s="5" t="s">
        <v>133</v>
      </c>
      <c r="B51" s="5" t="s">
        <v>177</v>
      </c>
      <c r="C51" s="12">
        <f>IFERROR(VLOOKUP(UPPER(CONCATENATE($B51," - ",$A51)),'[1]Segurados Civis'!$A$5:$H$2142,6,FALSE),"")</f>
        <v>755</v>
      </c>
      <c r="D51" s="12">
        <f>IFERROR(VLOOKUP(UPPER(CONCATENATE($B51," - ",$A51)),'[1]Segurados Civis'!$A$5:$H$2142,7,FALSE),"")</f>
        <v>0</v>
      </c>
      <c r="E51" s="12">
        <f>IFERROR(VLOOKUP(UPPER(CONCATENATE($B51," - ",$A51)),'[1]Segurados Civis'!$A$5:$H$2142,8,FALSE),"")</f>
        <v>0</v>
      </c>
      <c r="F51" s="12">
        <f t="shared" si="0"/>
        <v>755</v>
      </c>
      <c r="G51" s="5" t="s">
        <v>2</v>
      </c>
      <c r="H51" s="3">
        <v>0</v>
      </c>
      <c r="I51" s="3">
        <v>0</v>
      </c>
      <c r="J51" s="3">
        <v>0</v>
      </c>
      <c r="K51" s="3">
        <v>0</v>
      </c>
    </row>
    <row r="52" spans="1:11" x14ac:dyDescent="0.25">
      <c r="A52" s="5" t="s">
        <v>133</v>
      </c>
      <c r="B52" s="5" t="s">
        <v>179</v>
      </c>
      <c r="C52" s="12" t="str">
        <f>IFERROR(VLOOKUP(UPPER(CONCATENATE($B52," - ",$A52)),'[1]Segurados Civis'!$A$5:$H$2142,6,FALSE),"")</f>
        <v/>
      </c>
      <c r="D52" s="12" t="str">
        <f>IFERROR(VLOOKUP(UPPER(CONCATENATE($B52," - ",$A52)),'[1]Segurados Civis'!$A$5:$H$2142,7,FALSE),"")</f>
        <v/>
      </c>
      <c r="E52" s="12" t="str">
        <f>IFERROR(VLOOKUP(UPPER(CONCATENATE($B52," - ",$A52)),'[1]Segurados Civis'!$A$5:$H$2142,8,FALSE),"")</f>
        <v/>
      </c>
      <c r="F52" s="12" t="str">
        <f t="shared" si="0"/>
        <v/>
      </c>
      <c r="G52" s="5" t="s">
        <v>4</v>
      </c>
      <c r="H52" s="3">
        <v>0</v>
      </c>
      <c r="I52" s="3">
        <v>0</v>
      </c>
      <c r="J52" s="3">
        <v>0</v>
      </c>
      <c r="K52" s="3">
        <v>0</v>
      </c>
    </row>
    <row r="53" spans="1:11" x14ac:dyDescent="0.25">
      <c r="A53" s="5" t="s">
        <v>133</v>
      </c>
      <c r="B53" s="5" t="s">
        <v>154</v>
      </c>
      <c r="C53" s="12" t="str">
        <f>IFERROR(VLOOKUP(UPPER(CONCATENATE($B53," - ",$A53)),'[1]Segurados Civis'!$A$5:$H$2142,6,FALSE),"")</f>
        <v/>
      </c>
      <c r="D53" s="12" t="str">
        <f>IFERROR(VLOOKUP(UPPER(CONCATENATE($B53," - ",$A53)),'[1]Segurados Civis'!$A$5:$H$2142,7,FALSE),"")</f>
        <v/>
      </c>
      <c r="E53" s="12" t="str">
        <f>IFERROR(VLOOKUP(UPPER(CONCATENATE($B53," - ",$A53)),'[1]Segurados Civis'!$A$5:$H$2142,8,FALSE),"")</f>
        <v/>
      </c>
      <c r="F53" s="12" t="str">
        <f t="shared" si="0"/>
        <v/>
      </c>
      <c r="G53" s="5" t="s">
        <v>4</v>
      </c>
      <c r="H53" s="3">
        <v>0</v>
      </c>
      <c r="I53" s="3">
        <v>0</v>
      </c>
      <c r="J53" s="3">
        <v>0</v>
      </c>
      <c r="K53" s="3">
        <v>0</v>
      </c>
    </row>
    <row r="54" spans="1:11" x14ac:dyDescent="0.25">
      <c r="A54" s="5" t="s">
        <v>133</v>
      </c>
      <c r="B54" s="5" t="s">
        <v>136</v>
      </c>
      <c r="C54" s="12" t="str">
        <f>IFERROR(VLOOKUP(UPPER(CONCATENATE($B54," - ",$A54)),'[1]Segurados Civis'!$A$5:$H$2142,6,FALSE),"")</f>
        <v/>
      </c>
      <c r="D54" s="12" t="str">
        <f>IFERROR(VLOOKUP(UPPER(CONCATENATE($B54," - ",$A54)),'[1]Segurados Civis'!$A$5:$H$2142,7,FALSE),"")</f>
        <v/>
      </c>
      <c r="E54" s="12" t="str">
        <f>IFERROR(VLOOKUP(UPPER(CONCATENATE($B54," - ",$A54)),'[1]Segurados Civis'!$A$5:$H$2142,8,FALSE),"")</f>
        <v/>
      </c>
      <c r="F54" s="12" t="str">
        <f t="shared" si="0"/>
        <v/>
      </c>
      <c r="G54" s="5" t="s">
        <v>4</v>
      </c>
      <c r="H54" s="3">
        <v>0</v>
      </c>
      <c r="I54" s="3">
        <v>0</v>
      </c>
      <c r="J54" s="3">
        <v>0</v>
      </c>
      <c r="K54" s="3">
        <v>0</v>
      </c>
    </row>
    <row r="55" spans="1:11" x14ac:dyDescent="0.25">
      <c r="A55" s="5" t="s">
        <v>133</v>
      </c>
      <c r="B55" s="5" t="s">
        <v>164</v>
      </c>
      <c r="C55" s="12" t="str">
        <f>IFERROR(VLOOKUP(UPPER(CONCATENATE($B55," - ",$A55)),'[1]Segurados Civis'!$A$5:$H$2142,6,FALSE),"")</f>
        <v/>
      </c>
      <c r="D55" s="12" t="str">
        <f>IFERROR(VLOOKUP(UPPER(CONCATENATE($B55," - ",$A55)),'[1]Segurados Civis'!$A$5:$H$2142,7,FALSE),"")</f>
        <v/>
      </c>
      <c r="E55" s="12" t="str">
        <f>IFERROR(VLOOKUP(UPPER(CONCATENATE($B55," - ",$A55)),'[1]Segurados Civis'!$A$5:$H$2142,8,FALSE),"")</f>
        <v/>
      </c>
      <c r="F55" s="12" t="str">
        <f t="shared" si="0"/>
        <v/>
      </c>
      <c r="G55" s="5" t="s">
        <v>4</v>
      </c>
      <c r="H55" s="3">
        <v>0</v>
      </c>
      <c r="I55" s="3">
        <v>0</v>
      </c>
      <c r="J55" s="3">
        <v>0</v>
      </c>
      <c r="K55" s="3">
        <v>0</v>
      </c>
    </row>
    <row r="56" spans="1:11" x14ac:dyDescent="0.25">
      <c r="A56" s="5" t="s">
        <v>133</v>
      </c>
      <c r="B56" s="5" t="s">
        <v>185</v>
      </c>
      <c r="C56" s="12" t="str">
        <f>IFERROR(VLOOKUP(UPPER(CONCATENATE($B56," - ",$A56)),'[1]Segurados Civis'!$A$5:$H$2142,6,FALSE),"")</f>
        <v/>
      </c>
      <c r="D56" s="12" t="str">
        <f>IFERROR(VLOOKUP(UPPER(CONCATENATE($B56," - ",$A56)),'[1]Segurados Civis'!$A$5:$H$2142,7,FALSE),"")</f>
        <v/>
      </c>
      <c r="E56" s="12" t="str">
        <f>IFERROR(VLOOKUP(UPPER(CONCATENATE($B56," - ",$A56)),'[1]Segurados Civis'!$A$5:$H$2142,8,FALSE),"")</f>
        <v/>
      </c>
      <c r="F56" s="12" t="str">
        <f t="shared" si="0"/>
        <v/>
      </c>
      <c r="G56" s="5" t="s">
        <v>4</v>
      </c>
      <c r="H56" s="3">
        <v>0</v>
      </c>
      <c r="I56" s="3">
        <v>0</v>
      </c>
      <c r="J56" s="3">
        <v>0</v>
      </c>
      <c r="K56" s="3">
        <v>0</v>
      </c>
    </row>
    <row r="57" spans="1:11" x14ac:dyDescent="0.25">
      <c r="A57" s="5" t="s">
        <v>133</v>
      </c>
      <c r="B57" s="5" t="s">
        <v>186</v>
      </c>
      <c r="C57" s="12" t="str">
        <f>IFERROR(VLOOKUP(UPPER(CONCATENATE($B57," - ",$A57)),'[1]Segurados Civis'!$A$5:$H$2142,6,FALSE),"")</f>
        <v/>
      </c>
      <c r="D57" s="12" t="str">
        <f>IFERROR(VLOOKUP(UPPER(CONCATENATE($B57," - ",$A57)),'[1]Segurados Civis'!$A$5:$H$2142,7,FALSE),"")</f>
        <v/>
      </c>
      <c r="E57" s="12" t="str">
        <f>IFERROR(VLOOKUP(UPPER(CONCATENATE($B57," - ",$A57)),'[1]Segurados Civis'!$A$5:$H$2142,8,FALSE),"")</f>
        <v/>
      </c>
      <c r="F57" s="12" t="str">
        <f t="shared" si="0"/>
        <v/>
      </c>
      <c r="G57" s="5" t="s">
        <v>4</v>
      </c>
      <c r="H57" s="3">
        <v>0</v>
      </c>
      <c r="I57" s="3">
        <v>0</v>
      </c>
      <c r="J57" s="3">
        <v>0</v>
      </c>
      <c r="K57" s="3">
        <v>0</v>
      </c>
    </row>
    <row r="58" spans="1:11" x14ac:dyDescent="0.25">
      <c r="A58" s="5" t="s">
        <v>133</v>
      </c>
      <c r="B58" s="5" t="s">
        <v>158</v>
      </c>
      <c r="C58" s="12">
        <f>IFERROR(VLOOKUP(UPPER(CONCATENATE($B58," - ",$A58)),'[1]Segurados Civis'!$A$5:$H$2142,6,FALSE),"")</f>
        <v>1251</v>
      </c>
      <c r="D58" s="12">
        <f>IFERROR(VLOOKUP(UPPER(CONCATENATE($B58," - ",$A58)),'[1]Segurados Civis'!$A$5:$H$2142,7,FALSE),"")</f>
        <v>64</v>
      </c>
      <c r="E58" s="12">
        <f>IFERROR(VLOOKUP(UPPER(CONCATENATE($B58," - ",$A58)),'[1]Segurados Civis'!$A$5:$H$2142,8,FALSE),"")</f>
        <v>65</v>
      </c>
      <c r="F58" s="12">
        <f t="shared" si="0"/>
        <v>1380</v>
      </c>
      <c r="G58" s="5" t="s">
        <v>2</v>
      </c>
      <c r="H58" s="3">
        <v>0</v>
      </c>
      <c r="I58" s="3">
        <v>0</v>
      </c>
      <c r="J58" s="3">
        <v>0</v>
      </c>
      <c r="K58" s="3">
        <v>0</v>
      </c>
    </row>
    <row r="59" spans="1:11" x14ac:dyDescent="0.25">
      <c r="A59" s="5" t="s">
        <v>133</v>
      </c>
      <c r="B59" s="5" t="s">
        <v>155</v>
      </c>
      <c r="C59" s="12" t="str">
        <f>IFERROR(VLOOKUP(UPPER(CONCATENATE($B59," - ",$A59)),'[1]Segurados Civis'!$A$5:$H$2142,6,FALSE),"")</f>
        <v/>
      </c>
      <c r="D59" s="12" t="str">
        <f>IFERROR(VLOOKUP(UPPER(CONCATENATE($B59," - ",$A59)),'[1]Segurados Civis'!$A$5:$H$2142,7,FALSE),"")</f>
        <v/>
      </c>
      <c r="E59" s="12" t="str">
        <f>IFERROR(VLOOKUP(UPPER(CONCATENATE($B59," - ",$A59)),'[1]Segurados Civis'!$A$5:$H$2142,8,FALSE),"")</f>
        <v/>
      </c>
      <c r="F59" s="12" t="str">
        <f t="shared" si="0"/>
        <v/>
      </c>
      <c r="G59" s="5" t="s">
        <v>4</v>
      </c>
      <c r="H59" s="3">
        <v>0</v>
      </c>
      <c r="I59" s="3">
        <v>0</v>
      </c>
      <c r="J59" s="3">
        <v>0</v>
      </c>
      <c r="K59" s="3">
        <v>0</v>
      </c>
    </row>
    <row r="60" spans="1:11" x14ac:dyDescent="0.25">
      <c r="A60" s="5" t="s">
        <v>133</v>
      </c>
      <c r="B60" s="5" t="s">
        <v>171</v>
      </c>
      <c r="C60" s="12" t="str">
        <f>IFERROR(VLOOKUP(UPPER(CONCATENATE($B60," - ",$A60)),'[1]Segurados Civis'!$A$5:$H$2142,6,FALSE),"")</f>
        <v/>
      </c>
      <c r="D60" s="12" t="str">
        <f>IFERROR(VLOOKUP(UPPER(CONCATENATE($B60," - ",$A60)),'[1]Segurados Civis'!$A$5:$H$2142,7,FALSE),"")</f>
        <v/>
      </c>
      <c r="E60" s="12" t="str">
        <f>IFERROR(VLOOKUP(UPPER(CONCATENATE($B60," - ",$A60)),'[1]Segurados Civis'!$A$5:$H$2142,8,FALSE),"")</f>
        <v/>
      </c>
      <c r="F60" s="12" t="str">
        <f t="shared" si="0"/>
        <v/>
      </c>
      <c r="G60" s="5" t="s">
        <v>4</v>
      </c>
      <c r="H60" s="3">
        <v>0</v>
      </c>
      <c r="I60" s="3">
        <v>0</v>
      </c>
      <c r="J60" s="3">
        <v>0</v>
      </c>
      <c r="K60" s="3">
        <v>0</v>
      </c>
    </row>
    <row r="61" spans="1:11" x14ac:dyDescent="0.25">
      <c r="A61" s="5" t="s">
        <v>133</v>
      </c>
      <c r="B61" s="5" t="s">
        <v>173</v>
      </c>
      <c r="C61" s="12" t="str">
        <f>IFERROR(VLOOKUP(UPPER(CONCATENATE($B61," - ",$A61)),'[1]Segurados Civis'!$A$5:$H$2142,6,FALSE),"")</f>
        <v/>
      </c>
      <c r="D61" s="12" t="str">
        <f>IFERROR(VLOOKUP(UPPER(CONCATENATE($B61," - ",$A61)),'[1]Segurados Civis'!$A$5:$H$2142,7,FALSE),"")</f>
        <v/>
      </c>
      <c r="E61" s="12" t="str">
        <f>IFERROR(VLOOKUP(UPPER(CONCATENATE($B61," - ",$A61)),'[1]Segurados Civis'!$A$5:$H$2142,8,FALSE),"")</f>
        <v/>
      </c>
      <c r="F61" s="12" t="str">
        <f t="shared" si="0"/>
        <v/>
      </c>
      <c r="G61" s="5" t="s">
        <v>4</v>
      </c>
      <c r="H61" s="3">
        <v>0</v>
      </c>
      <c r="I61" s="3">
        <v>0</v>
      </c>
      <c r="J61" s="3">
        <v>0</v>
      </c>
      <c r="K61" s="3">
        <v>0</v>
      </c>
    </row>
    <row r="62" spans="1:11" x14ac:dyDescent="0.25">
      <c r="A62" s="5" t="s">
        <v>133</v>
      </c>
      <c r="B62" s="5" t="s">
        <v>160</v>
      </c>
      <c r="C62" s="12" t="str">
        <f>IFERROR(VLOOKUP(UPPER(CONCATENATE($B62," - ",$A62)),'[1]Segurados Civis'!$A$5:$H$2142,6,FALSE),"")</f>
        <v/>
      </c>
      <c r="D62" s="12" t="str">
        <f>IFERROR(VLOOKUP(UPPER(CONCATENATE($B62," - ",$A62)),'[1]Segurados Civis'!$A$5:$H$2142,7,FALSE),"")</f>
        <v/>
      </c>
      <c r="E62" s="12" t="str">
        <f>IFERROR(VLOOKUP(UPPER(CONCATENATE($B62," - ",$A62)),'[1]Segurados Civis'!$A$5:$H$2142,8,FALSE),"")</f>
        <v/>
      </c>
      <c r="F62" s="12" t="str">
        <f t="shared" si="0"/>
        <v/>
      </c>
      <c r="G62" s="5" t="s">
        <v>4</v>
      </c>
      <c r="H62" s="3">
        <v>0</v>
      </c>
      <c r="I62" s="3">
        <v>0</v>
      </c>
      <c r="J62" s="3">
        <v>0</v>
      </c>
      <c r="K62" s="3">
        <v>0</v>
      </c>
    </row>
    <row r="63" spans="1:11" x14ac:dyDescent="0.25">
      <c r="A63" s="5" t="s">
        <v>133</v>
      </c>
      <c r="B63" s="5" t="s">
        <v>167</v>
      </c>
      <c r="C63" s="12">
        <f>IFERROR(VLOOKUP(UPPER(CONCATENATE($B63," - ",$A63)),'[1]Segurados Civis'!$A$5:$H$2142,6,FALSE),"")</f>
        <v>452</v>
      </c>
      <c r="D63" s="12">
        <f>IFERROR(VLOOKUP(UPPER(CONCATENATE($B63," - ",$A63)),'[1]Segurados Civis'!$A$5:$H$2142,7,FALSE),"")</f>
        <v>0</v>
      </c>
      <c r="E63" s="12">
        <f>IFERROR(VLOOKUP(UPPER(CONCATENATE($B63," - ",$A63)),'[1]Segurados Civis'!$A$5:$H$2142,8,FALSE),"")</f>
        <v>0</v>
      </c>
      <c r="F63" s="12">
        <f t="shared" si="0"/>
        <v>452</v>
      </c>
      <c r="G63" s="5" t="s">
        <v>2</v>
      </c>
      <c r="H63" s="3">
        <v>0</v>
      </c>
      <c r="I63" s="3">
        <v>0</v>
      </c>
      <c r="J63" s="3">
        <v>0</v>
      </c>
      <c r="K63" s="3">
        <v>0</v>
      </c>
    </row>
    <row r="64" spans="1:11" x14ac:dyDescent="0.25">
      <c r="A64" s="5" t="s">
        <v>133</v>
      </c>
      <c r="B64" s="5" t="s">
        <v>145</v>
      </c>
      <c r="C64" s="12" t="str">
        <f>IFERROR(VLOOKUP(UPPER(CONCATENATE($B64," - ",$A64)),'[1]Segurados Civis'!$A$5:$H$2142,6,FALSE),"")</f>
        <v/>
      </c>
      <c r="D64" s="12" t="str">
        <f>IFERROR(VLOOKUP(UPPER(CONCATENATE($B64," - ",$A64)),'[1]Segurados Civis'!$A$5:$H$2142,7,FALSE),"")</f>
        <v/>
      </c>
      <c r="E64" s="12" t="str">
        <f>IFERROR(VLOOKUP(UPPER(CONCATENATE($B64," - ",$A64)),'[1]Segurados Civis'!$A$5:$H$2142,8,FALSE),"")</f>
        <v/>
      </c>
      <c r="F64" s="12" t="str">
        <f t="shared" si="0"/>
        <v/>
      </c>
      <c r="G64" s="5" t="s">
        <v>4</v>
      </c>
      <c r="H64" s="3">
        <v>0</v>
      </c>
      <c r="I64" s="3">
        <v>0</v>
      </c>
      <c r="J64" s="3">
        <v>0</v>
      </c>
      <c r="K64" s="3">
        <v>0</v>
      </c>
    </row>
  </sheetData>
  <autoFilter ref="A1:K1"/>
  <sortState ref="B2:C64">
    <sortCondition ref="B2"/>
  </sortState>
  <mergeCells count="9">
    <mergeCell ref="N2:P3"/>
    <mergeCell ref="N4:P4"/>
    <mergeCell ref="N11:P12"/>
    <mergeCell ref="N13:P13"/>
    <mergeCell ref="N7:S7"/>
    <mergeCell ref="N8:P8"/>
    <mergeCell ref="Q8:S8"/>
    <mergeCell ref="N9:P9"/>
    <mergeCell ref="Q9:S9"/>
  </mergeCells>
  <conditionalFormatting sqref="H2:K107">
    <cfRule type="containsText" dxfId="33" priority="1" operator="containsText" text="1">
      <formula>NOT(ISERROR(SEARCH("1",H2)))</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34</vt:i4>
      </vt:variant>
    </vt:vector>
  </HeadingPairs>
  <TitlesOfParts>
    <vt:vector size="34" baseType="lpstr">
      <vt:lpstr>Informações Consolidadas</vt:lpstr>
      <vt:lpstr>Informações por ente </vt:lpstr>
      <vt:lpstr> Legislação Benef - GESCON</vt:lpstr>
      <vt:lpstr>Suspensão de repasses - GESCON</vt:lpstr>
      <vt:lpstr>Alíquotas - CADPREV</vt:lpstr>
      <vt:lpstr>Graf</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lpstr>apuramento</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MPS</cp:lastModifiedBy>
  <dcterms:created xsi:type="dcterms:W3CDTF">2020-06-03T21:40:27Z</dcterms:created>
  <dcterms:modified xsi:type="dcterms:W3CDTF">2020-09-14T19:03:19Z</dcterms:modified>
</cp:coreProperties>
</file>